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harts/chart1.xml" ContentType="application/vnd.openxmlformats-officedocument.drawingml.chart+xml"/>
  <Override PartName="/xl/drawings/drawing3.xml" ContentType="application/vnd.openxmlformats-officedocument.drawing+xml"/>
  <Override PartName="/xl/drawings/drawing2.xml" ContentType="application/vnd.openxmlformats-officedocument.drawing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9.xml" ContentType="application/vnd.openxmlformats-officedocument.spreadsheetml.worksheet+xml"/>
  <Override PartName="/xl/drawings/drawing1.xml" ContentType="application/vnd.openxmlformats-officedocument.drawing+xml"/>
  <Override PartName="/xl/worksheets/sheet5.xml" ContentType="application/vnd.openxmlformats-officedocument.spreadsheetml.worksheet+xml"/>
  <Override PartName="/xl/worksheets/sheet8.xml" ContentType="application/vnd.openxmlformats-officedocument.spreadsheetml.worksheet+xml"/>
  <Override PartName="/xl/worksheets/sheet7.xml" ContentType="application/vnd.openxmlformats-officedocument.spreadsheetml.worksheet+xml"/>
  <Override PartName="/xl/worksheets/sheet6.xml" ContentType="application/vnd.openxmlformats-officedocument.spreadsheetml.worksheet+xml"/>
  <Override PartName="/xl/externalLinks/externalLink1.xml" ContentType="application/vnd.openxmlformats-officedocument.spreadsheetml.externalLink+xml"/>
  <Override PartName="/xl/comments1.xml" ContentType="application/vnd.openxmlformats-officedocument.spreadsheetml.comments+xml"/>
  <Override PartName="/docProps/app.xml" ContentType="application/vnd.openxmlformats-officedocument.extended-properties+xml"/>
  <Override PartName="/xl/calcChain.xml" ContentType="application/vnd.openxmlformats-officedocument.spreadsheetml.calcChain+xml"/>
  <Override PartName="/xl/comments2.xml" ContentType="application/vnd.openxmlformats-officedocument.spreadsheetml.comments+xml"/>
  <Override PartName="/docProps/core.xml" ContentType="application/vnd.openxmlformats-package.core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codeName="ThisWorkbook" defaultThemeVersion="124226"/>
  <bookViews>
    <workbookView xWindow="-60" yWindow="4335" windowWidth="15285" windowHeight="3960" firstSheet="2" activeTab="2"/>
  </bookViews>
  <sheets>
    <sheet name="Lists" sheetId="10" state="hidden" r:id="rId1"/>
    <sheet name="Import Menu" sheetId="34" state="hidden" r:id="rId2"/>
    <sheet name="data entry errors" sheetId="13" r:id="rId3"/>
    <sheet name="Sheet1" sheetId="32" state="hidden" r:id="rId4"/>
    <sheet name="data export" sheetId="33" r:id="rId5"/>
    <sheet name="monthly summary" sheetId="26" r:id="rId6"/>
    <sheet name="error categories" sheetId="24" r:id="rId7"/>
    <sheet name="root causes" sheetId="35" r:id="rId8"/>
    <sheet name="KPI" sheetId="31" r:id="rId9"/>
    <sheet name="acc names" sheetId="36" r:id="rId10"/>
    <sheet name="software" sheetId="37" r:id="rId11"/>
  </sheets>
  <externalReferences>
    <externalReference r:id="rId12"/>
  </externalReferences>
  <definedNames>
    <definedName name="_xlnm._FilterDatabase" localSheetId="2" hidden="1">'data entry errors'!$A$4:$AO$2999</definedName>
    <definedName name="_xlnm._FilterDatabase" localSheetId="6" hidden="1">'error categories'!$B$1:$G$54</definedName>
    <definedName name="CategoryList" localSheetId="8">[1]Lists!#REF!</definedName>
    <definedName name="CIPDifferenceTypeList" localSheetId="8">[1]Lists!#REF!</definedName>
    <definedName name="CIPErrorTypeList">Lists!$A$57:$A$57</definedName>
    <definedName name="Contractortype">Lists!$C$2:$C$5</definedName>
    <definedName name="Division">Lists!$B$2:$B$4</definedName>
    <definedName name="Error" localSheetId="8">[1]Lists!#REF!</definedName>
    <definedName name="errorcategory">Lists!$A$2:$A$54</definedName>
    <definedName name="LegacyErrorTypeList" localSheetId="8">[1]Lists!#REF!</definedName>
    <definedName name="_xlnm.Print_Area" localSheetId="2">'data entry errors'!$A$1:$AM$26</definedName>
    <definedName name="_xlnm.Print_Area" localSheetId="5">'monthly summary'!$A$1:$F$43</definedName>
    <definedName name="root">Lists!$E$2:$E$6</definedName>
    <definedName name="Sub_category_Pharmaceutical">Lists!$A$2:$A$60</definedName>
    <definedName name="Type">Lists!$D$2:$D$6</definedName>
  </definedNames>
  <calcPr calcId="144525"/>
</workbook>
</file>

<file path=xl/calcChain.xml><?xml version="1.0" encoding="utf-8"?>
<calcChain xmlns="http://schemas.openxmlformats.org/spreadsheetml/2006/main">
  <c r="AD6" i="13" l="1"/>
  <c r="AE6" i="13"/>
  <c r="AD7" i="13"/>
  <c r="AE7" i="13"/>
  <c r="AD8" i="13"/>
  <c r="AE8" i="13"/>
  <c r="AD9" i="13"/>
  <c r="AE9" i="13"/>
  <c r="AD10" i="13"/>
  <c r="AE10" i="13"/>
  <c r="AD11" i="13"/>
  <c r="AE11" i="13"/>
  <c r="AD12" i="13"/>
  <c r="AE12" i="13"/>
  <c r="AD13" i="13"/>
  <c r="AE13" i="13"/>
  <c r="AD14" i="13"/>
  <c r="AE14" i="13"/>
  <c r="AD15" i="13"/>
  <c r="AE15" i="13"/>
  <c r="AD16" i="13"/>
  <c r="AE16" i="13"/>
  <c r="AD17" i="13"/>
  <c r="AE17" i="13"/>
  <c r="AD18" i="13"/>
  <c r="AE18" i="13"/>
  <c r="AD19" i="13"/>
  <c r="AE19" i="13"/>
  <c r="AD20" i="13"/>
  <c r="AE20" i="13"/>
  <c r="AD21" i="13"/>
  <c r="AE21" i="13"/>
  <c r="AD22" i="13"/>
  <c r="AE22" i="13"/>
  <c r="AD23" i="13"/>
  <c r="AE23" i="13"/>
  <c r="AD24" i="13"/>
  <c r="AE24" i="13"/>
  <c r="AD25" i="13"/>
  <c r="AE25" i="13"/>
  <c r="AD26" i="13"/>
  <c r="AE26" i="13"/>
  <c r="AD27" i="13"/>
  <c r="AE27" i="13"/>
  <c r="AD28" i="13"/>
  <c r="AE28" i="13"/>
  <c r="AD29" i="13"/>
  <c r="AE29" i="13"/>
  <c r="AD30" i="13"/>
  <c r="AE30" i="13"/>
  <c r="AD31" i="13"/>
  <c r="AE31" i="13"/>
  <c r="AD32" i="13"/>
  <c r="AE32" i="13"/>
  <c r="AD33" i="13"/>
  <c r="AE33" i="13"/>
  <c r="AD34" i="13"/>
  <c r="AE34" i="13"/>
  <c r="AD35" i="13"/>
  <c r="AE35" i="13"/>
  <c r="AD36" i="13"/>
  <c r="AE36" i="13"/>
  <c r="AD37" i="13"/>
  <c r="AE37" i="13"/>
  <c r="AD38" i="13"/>
  <c r="AE38" i="13"/>
  <c r="AD39" i="13"/>
  <c r="AE39" i="13"/>
  <c r="AD40" i="13"/>
  <c r="AE40" i="13"/>
  <c r="AD41" i="13"/>
  <c r="AE41" i="13"/>
  <c r="AD42" i="13"/>
  <c r="AE42" i="13"/>
  <c r="AD43" i="13"/>
  <c r="AE43" i="13"/>
  <c r="AD44" i="13"/>
  <c r="AE44" i="13"/>
  <c r="AD45" i="13"/>
  <c r="AE45" i="13"/>
  <c r="AD46" i="13"/>
  <c r="AE46" i="13"/>
  <c r="AD47" i="13"/>
  <c r="AE47" i="13"/>
  <c r="AD48" i="13"/>
  <c r="AE48" i="13"/>
  <c r="AD49" i="13"/>
  <c r="AE49" i="13"/>
  <c r="AD50" i="13"/>
  <c r="AE50" i="13"/>
  <c r="AD51" i="13"/>
  <c r="AE51" i="13"/>
  <c r="AD52" i="13"/>
  <c r="AE52" i="13"/>
  <c r="AD53" i="13"/>
  <c r="AE53" i="13"/>
  <c r="AD54" i="13"/>
  <c r="AE54" i="13"/>
  <c r="AD55" i="13"/>
  <c r="AE55" i="13"/>
  <c r="AD56" i="13"/>
  <c r="AE56" i="13"/>
  <c r="AD57" i="13"/>
  <c r="AE57" i="13"/>
  <c r="AD58" i="13"/>
  <c r="AE58" i="13"/>
  <c r="AD59" i="13"/>
  <c r="AE59" i="13"/>
  <c r="AD60" i="13"/>
  <c r="AE60" i="13"/>
  <c r="AD61" i="13"/>
  <c r="AE61" i="13"/>
  <c r="AD62" i="13"/>
  <c r="AE62" i="13"/>
  <c r="AD63" i="13"/>
  <c r="AE63" i="13"/>
  <c r="AD64" i="13"/>
  <c r="AE64" i="13"/>
  <c r="AD65" i="13"/>
  <c r="AE65" i="13"/>
  <c r="AD66" i="13"/>
  <c r="AE66" i="13"/>
  <c r="AD67" i="13"/>
  <c r="AE67" i="13"/>
  <c r="AD68" i="13"/>
  <c r="AE68" i="13"/>
  <c r="AD69" i="13"/>
  <c r="AE69" i="13"/>
  <c r="AD70" i="13"/>
  <c r="AE70" i="13"/>
  <c r="AD71" i="13"/>
  <c r="AE71" i="13"/>
  <c r="AD72" i="13"/>
  <c r="AE72" i="13"/>
  <c r="AD73" i="13"/>
  <c r="AE73" i="13"/>
  <c r="AD74" i="13"/>
  <c r="AE74" i="13"/>
  <c r="AD75" i="13"/>
  <c r="AE75" i="13"/>
  <c r="AD76" i="13"/>
  <c r="AE76" i="13"/>
  <c r="AD77" i="13"/>
  <c r="AE77" i="13"/>
  <c r="AD78" i="13"/>
  <c r="AE78" i="13"/>
  <c r="AD79" i="13"/>
  <c r="AE79" i="13"/>
  <c r="AD80" i="13"/>
  <c r="AE80" i="13"/>
  <c r="AD81" i="13"/>
  <c r="AE81" i="13"/>
  <c r="AD82" i="13"/>
  <c r="AE82" i="13"/>
  <c r="AD83" i="13"/>
  <c r="AE83" i="13"/>
  <c r="AD84" i="13"/>
  <c r="AE84" i="13"/>
  <c r="AD85" i="13"/>
  <c r="AE85" i="13"/>
  <c r="AD86" i="13"/>
  <c r="AE86" i="13"/>
  <c r="AD87" i="13"/>
  <c r="AE87" i="13"/>
  <c r="AD88" i="13"/>
  <c r="AE88" i="13"/>
  <c r="AD89" i="13"/>
  <c r="AE89" i="13"/>
  <c r="AD90" i="13"/>
  <c r="AE90" i="13"/>
  <c r="AD91" i="13"/>
  <c r="AE91" i="13"/>
  <c r="AD92" i="13"/>
  <c r="AE92" i="13"/>
  <c r="AD93" i="13"/>
  <c r="AE93" i="13"/>
  <c r="AD94" i="13"/>
  <c r="AE94" i="13"/>
  <c r="AD95" i="13"/>
  <c r="AE95" i="13"/>
  <c r="AD96" i="13"/>
  <c r="AE96" i="13"/>
  <c r="AD97" i="13"/>
  <c r="AE97" i="13"/>
  <c r="AD98" i="13"/>
  <c r="AE98" i="13"/>
  <c r="AD99" i="13"/>
  <c r="AE99" i="13"/>
  <c r="AD100" i="13"/>
  <c r="AE100" i="13"/>
  <c r="AD101" i="13"/>
  <c r="AE101" i="13"/>
  <c r="AD102" i="13"/>
  <c r="AE102" i="13"/>
  <c r="AD103" i="13"/>
  <c r="AE103" i="13"/>
  <c r="AD104" i="13"/>
  <c r="AE104" i="13"/>
  <c r="AD105" i="13"/>
  <c r="AE105" i="13"/>
  <c r="AD106" i="13"/>
  <c r="AE106" i="13"/>
  <c r="AD107" i="13"/>
  <c r="AE107" i="13"/>
  <c r="AD108" i="13"/>
  <c r="AE108" i="13"/>
  <c r="AD109" i="13"/>
  <c r="AE109" i="13"/>
  <c r="AD110" i="13"/>
  <c r="AE110" i="13"/>
  <c r="AD111" i="13"/>
  <c r="AE111" i="13"/>
  <c r="AD112" i="13"/>
  <c r="AE112" i="13"/>
  <c r="AD113" i="13"/>
  <c r="AE113" i="13"/>
  <c r="AD114" i="13"/>
  <c r="AE114" i="13"/>
  <c r="AD115" i="13"/>
  <c r="AE115" i="13"/>
  <c r="AD116" i="13"/>
  <c r="AE116" i="13"/>
  <c r="AD117" i="13"/>
  <c r="AE117" i="13"/>
  <c r="AD118" i="13"/>
  <c r="AE118" i="13"/>
  <c r="AD119" i="13"/>
  <c r="AE119" i="13"/>
  <c r="AD120" i="13"/>
  <c r="AE120" i="13"/>
  <c r="AD121" i="13"/>
  <c r="AE121" i="13"/>
  <c r="AD122" i="13"/>
  <c r="AE122" i="13"/>
  <c r="AD123" i="13"/>
  <c r="AE123" i="13"/>
  <c r="AD124" i="13"/>
  <c r="AE124" i="13"/>
  <c r="AD125" i="13"/>
  <c r="AE125" i="13"/>
  <c r="AD126" i="13"/>
  <c r="AE126" i="13"/>
  <c r="AD127" i="13"/>
  <c r="AE127" i="13"/>
  <c r="AD128" i="13"/>
  <c r="AE128" i="13"/>
  <c r="AD129" i="13"/>
  <c r="AE129" i="13"/>
  <c r="AD130" i="13"/>
  <c r="AE130" i="13"/>
  <c r="AD131" i="13"/>
  <c r="AE131" i="13"/>
  <c r="AD132" i="13"/>
  <c r="AE132" i="13"/>
  <c r="AD133" i="13"/>
  <c r="AE133" i="13"/>
  <c r="AD134" i="13"/>
  <c r="AE134" i="13"/>
  <c r="AD135" i="13"/>
  <c r="AE135" i="13"/>
  <c r="AD136" i="13"/>
  <c r="AE136" i="13"/>
  <c r="AD137" i="13"/>
  <c r="AE137" i="13"/>
  <c r="AD138" i="13"/>
  <c r="AE138" i="13"/>
  <c r="AD139" i="13"/>
  <c r="AE139" i="13"/>
  <c r="AD140" i="13"/>
  <c r="AE140" i="13"/>
  <c r="AD141" i="13"/>
  <c r="AE141" i="13"/>
  <c r="AD142" i="13"/>
  <c r="AE142" i="13"/>
  <c r="AD143" i="13"/>
  <c r="AE143" i="13"/>
  <c r="AD144" i="13"/>
  <c r="AE144" i="13"/>
  <c r="AD145" i="13"/>
  <c r="AE145" i="13"/>
  <c r="AD146" i="13"/>
  <c r="AE146" i="13"/>
  <c r="AD147" i="13"/>
  <c r="AE147" i="13"/>
  <c r="AD148" i="13"/>
  <c r="AE148" i="13"/>
  <c r="AD149" i="13"/>
  <c r="AE149" i="13"/>
  <c r="AD150" i="13"/>
  <c r="AE150" i="13"/>
  <c r="AD151" i="13"/>
  <c r="AE151" i="13"/>
  <c r="AD152" i="13"/>
  <c r="AE152" i="13"/>
  <c r="AD153" i="13"/>
  <c r="AE153" i="13"/>
  <c r="AD154" i="13"/>
  <c r="AE154" i="13"/>
  <c r="AD155" i="13"/>
  <c r="AE155" i="13"/>
  <c r="AD156" i="13"/>
  <c r="AE156" i="13"/>
  <c r="AD157" i="13"/>
  <c r="AE157" i="13"/>
  <c r="AD158" i="13"/>
  <c r="AE158" i="13"/>
  <c r="AD159" i="13"/>
  <c r="AE159" i="13"/>
  <c r="AD160" i="13"/>
  <c r="AE160" i="13"/>
  <c r="AD161" i="13"/>
  <c r="AE161" i="13"/>
  <c r="AD162" i="13"/>
  <c r="AE162" i="13"/>
  <c r="AD163" i="13"/>
  <c r="AE163" i="13"/>
  <c r="AD164" i="13"/>
  <c r="AE164" i="13"/>
  <c r="AD165" i="13"/>
  <c r="AE165" i="13"/>
  <c r="AD166" i="13"/>
  <c r="AE166" i="13"/>
  <c r="AD167" i="13"/>
  <c r="AE167" i="13"/>
  <c r="AD168" i="13"/>
  <c r="AE168" i="13"/>
  <c r="AD169" i="13"/>
  <c r="AE169" i="13"/>
  <c r="AD170" i="13"/>
  <c r="AE170" i="13"/>
  <c r="AD171" i="13"/>
  <c r="AE171" i="13"/>
  <c r="AD172" i="13"/>
  <c r="AE172" i="13"/>
  <c r="AD173" i="13"/>
  <c r="AE173" i="13"/>
  <c r="AD174" i="13"/>
  <c r="AE174" i="13"/>
  <c r="AD175" i="13"/>
  <c r="AE175" i="13"/>
  <c r="AD176" i="13"/>
  <c r="AE176" i="13"/>
  <c r="AD177" i="13"/>
  <c r="AE177" i="13"/>
  <c r="AD178" i="13"/>
  <c r="AE178" i="13"/>
  <c r="AD179" i="13"/>
  <c r="AE179" i="13"/>
  <c r="AD180" i="13"/>
  <c r="AE180" i="13"/>
  <c r="AD181" i="13"/>
  <c r="AE181" i="13"/>
  <c r="AD182" i="13"/>
  <c r="AE182" i="13"/>
  <c r="AD183" i="13"/>
  <c r="AE183" i="13"/>
  <c r="AD184" i="13"/>
  <c r="AE184" i="13"/>
  <c r="AD185" i="13"/>
  <c r="AE185" i="13"/>
  <c r="AD186" i="13"/>
  <c r="AE186" i="13"/>
  <c r="AD187" i="13"/>
  <c r="AE187" i="13"/>
  <c r="AD188" i="13"/>
  <c r="AE188" i="13"/>
  <c r="AD189" i="13"/>
  <c r="AE189" i="13"/>
  <c r="AD190" i="13"/>
  <c r="AE190" i="13"/>
  <c r="AD191" i="13"/>
  <c r="AE191" i="13"/>
  <c r="AD192" i="13"/>
  <c r="AE192" i="13"/>
  <c r="AD193" i="13"/>
  <c r="AE193" i="13"/>
  <c r="AD194" i="13"/>
  <c r="AE194" i="13"/>
  <c r="AD195" i="13"/>
  <c r="AE195" i="13"/>
  <c r="AD196" i="13"/>
  <c r="AE196" i="13"/>
  <c r="AD197" i="13"/>
  <c r="AE197" i="13"/>
  <c r="AD198" i="13"/>
  <c r="AE198" i="13"/>
  <c r="AD199" i="13"/>
  <c r="AE199" i="13"/>
  <c r="AD200" i="13"/>
  <c r="AE200" i="13"/>
  <c r="AD201" i="13"/>
  <c r="AE201" i="13"/>
  <c r="AD202" i="13"/>
  <c r="AE202" i="13"/>
  <c r="AD203" i="13"/>
  <c r="AE203" i="13"/>
  <c r="AD204" i="13"/>
  <c r="AE204" i="13"/>
  <c r="AD205" i="13"/>
  <c r="AE205" i="13"/>
  <c r="AD206" i="13"/>
  <c r="AE206" i="13"/>
  <c r="AD207" i="13"/>
  <c r="AE207" i="13"/>
  <c r="AD208" i="13"/>
  <c r="AE208" i="13"/>
  <c r="AD209" i="13"/>
  <c r="AE209" i="13"/>
  <c r="AD210" i="13"/>
  <c r="AE210" i="13"/>
  <c r="AD211" i="13"/>
  <c r="AE211" i="13"/>
  <c r="AD212" i="13"/>
  <c r="AE212" i="13"/>
  <c r="AD213" i="13"/>
  <c r="AE213" i="13"/>
  <c r="AD214" i="13"/>
  <c r="AE214" i="13"/>
  <c r="AD215" i="13"/>
  <c r="AE215" i="13"/>
  <c r="AD216" i="13"/>
  <c r="AE216" i="13"/>
  <c r="AD217" i="13"/>
  <c r="AE217" i="13"/>
  <c r="AD218" i="13"/>
  <c r="AE218" i="13"/>
  <c r="AD219" i="13"/>
  <c r="AE219" i="13"/>
  <c r="AD220" i="13"/>
  <c r="AE220" i="13"/>
  <c r="AD221" i="13"/>
  <c r="AE221" i="13"/>
  <c r="AD222" i="13"/>
  <c r="AE222" i="13"/>
  <c r="AD223" i="13"/>
  <c r="AE223" i="13"/>
  <c r="AD224" i="13"/>
  <c r="AE224" i="13"/>
  <c r="AD225" i="13"/>
  <c r="AE225" i="13"/>
  <c r="AD226" i="13"/>
  <c r="AE226" i="13"/>
  <c r="AD227" i="13"/>
  <c r="AE227" i="13"/>
  <c r="AD228" i="13"/>
  <c r="AE228" i="13"/>
  <c r="AD229" i="13"/>
  <c r="AE229" i="13"/>
  <c r="AD230" i="13"/>
  <c r="AE230" i="13"/>
  <c r="AD231" i="13"/>
  <c r="AE231" i="13"/>
  <c r="AD232" i="13"/>
  <c r="AE232" i="13"/>
  <c r="AD233" i="13"/>
  <c r="AE233" i="13"/>
  <c r="AD234" i="13"/>
  <c r="AE234" i="13"/>
  <c r="AD235" i="13"/>
  <c r="AE235" i="13"/>
  <c r="AD236" i="13"/>
  <c r="AE236" i="13"/>
  <c r="AD237" i="13"/>
  <c r="AE237" i="13"/>
  <c r="AD238" i="13"/>
  <c r="AE238" i="13"/>
  <c r="AD239" i="13"/>
  <c r="AE239" i="13"/>
  <c r="AD240" i="13"/>
  <c r="AE240" i="13"/>
  <c r="AD241" i="13"/>
  <c r="AE241" i="13"/>
  <c r="AD242" i="13"/>
  <c r="AE242" i="13"/>
  <c r="AD243" i="13"/>
  <c r="AE243" i="13"/>
  <c r="AD244" i="13"/>
  <c r="AE244" i="13"/>
  <c r="AD245" i="13"/>
  <c r="AE245" i="13"/>
  <c r="AD246" i="13"/>
  <c r="AE246" i="13"/>
  <c r="AD247" i="13"/>
  <c r="AE247" i="13"/>
  <c r="AD248" i="13"/>
  <c r="AE248" i="13"/>
  <c r="AD249" i="13"/>
  <c r="AE249" i="13"/>
  <c r="AD250" i="13"/>
  <c r="AE250" i="13"/>
  <c r="AD251" i="13"/>
  <c r="AE251" i="13"/>
  <c r="AD252" i="13"/>
  <c r="AE252" i="13"/>
  <c r="AD253" i="13"/>
  <c r="AE253" i="13"/>
  <c r="AD254" i="13"/>
  <c r="AE254" i="13"/>
  <c r="AD255" i="13"/>
  <c r="AE255" i="13"/>
  <c r="AD256" i="13"/>
  <c r="AE256" i="13"/>
  <c r="AD257" i="13"/>
  <c r="AE257" i="13"/>
  <c r="AD258" i="13"/>
  <c r="AE258" i="13"/>
  <c r="AD259" i="13"/>
  <c r="AE259" i="13"/>
  <c r="AD260" i="13"/>
  <c r="AE260" i="13"/>
  <c r="AD261" i="13"/>
  <c r="AE261" i="13"/>
  <c r="AD262" i="13"/>
  <c r="AE262" i="13"/>
  <c r="AD263" i="13"/>
  <c r="AE263" i="13"/>
  <c r="AD264" i="13"/>
  <c r="AE264" i="13"/>
  <c r="AD265" i="13"/>
  <c r="AE265" i="13"/>
  <c r="AD266" i="13"/>
  <c r="AE266" i="13"/>
  <c r="AD267" i="13"/>
  <c r="AE267" i="13"/>
  <c r="AD268" i="13"/>
  <c r="AE268" i="13"/>
  <c r="AD269" i="13"/>
  <c r="AE269" i="13"/>
  <c r="AD270" i="13"/>
  <c r="AE270" i="13"/>
  <c r="AD271" i="13"/>
  <c r="AE271" i="13"/>
  <c r="AD272" i="13"/>
  <c r="AE272" i="13"/>
  <c r="AD273" i="13"/>
  <c r="AE273" i="13"/>
  <c r="AD274" i="13"/>
  <c r="AE274" i="13"/>
  <c r="AD275" i="13"/>
  <c r="AE275" i="13"/>
  <c r="AD276" i="13"/>
  <c r="AE276" i="13"/>
  <c r="AD277" i="13"/>
  <c r="AE277" i="13"/>
  <c r="AD278" i="13"/>
  <c r="AE278" i="13"/>
  <c r="AD279" i="13"/>
  <c r="AE279" i="13"/>
  <c r="AD280" i="13"/>
  <c r="AE280" i="13"/>
  <c r="AD281" i="13"/>
  <c r="AE281" i="13"/>
  <c r="AD282" i="13"/>
  <c r="AE282" i="13"/>
  <c r="AD283" i="13"/>
  <c r="AE283" i="13"/>
  <c r="AD284" i="13"/>
  <c r="AE284" i="13"/>
  <c r="AD285" i="13"/>
  <c r="AE285" i="13"/>
  <c r="AD286" i="13"/>
  <c r="AE286" i="13"/>
  <c r="AD287" i="13"/>
  <c r="AE287" i="13"/>
  <c r="AD288" i="13"/>
  <c r="AE288" i="13"/>
  <c r="AD289" i="13"/>
  <c r="AE289" i="13"/>
  <c r="AD290" i="13"/>
  <c r="AE290" i="13"/>
  <c r="AD291" i="13"/>
  <c r="AE291" i="13"/>
  <c r="AD292" i="13"/>
  <c r="AE292" i="13"/>
  <c r="AD293" i="13"/>
  <c r="AE293" i="13"/>
  <c r="AD294" i="13"/>
  <c r="AE294" i="13"/>
  <c r="AD295" i="13"/>
  <c r="AE295" i="13"/>
  <c r="AD296" i="13"/>
  <c r="AE296" i="13"/>
  <c r="AD297" i="13"/>
  <c r="AE297" i="13"/>
  <c r="AD298" i="13"/>
  <c r="AE298" i="13"/>
  <c r="AD299" i="13"/>
  <c r="AE299" i="13"/>
  <c r="AD300" i="13"/>
  <c r="AE300" i="13"/>
  <c r="AD301" i="13"/>
  <c r="AE301" i="13"/>
  <c r="AD302" i="13"/>
  <c r="AE302" i="13"/>
  <c r="AD303" i="13"/>
  <c r="AE303" i="13"/>
  <c r="AD304" i="13"/>
  <c r="AE304" i="13"/>
  <c r="AD305" i="13"/>
  <c r="AE305" i="13"/>
  <c r="AD306" i="13"/>
  <c r="AE306" i="13"/>
  <c r="AD307" i="13"/>
  <c r="AE307" i="13"/>
  <c r="AD308" i="13"/>
  <c r="AE308" i="13"/>
  <c r="AD309" i="13"/>
  <c r="AE309" i="13"/>
  <c r="AD310" i="13"/>
  <c r="AE310" i="13"/>
  <c r="AD311" i="13"/>
  <c r="AE311" i="13"/>
  <c r="AD312" i="13"/>
  <c r="AE312" i="13"/>
  <c r="AD313" i="13"/>
  <c r="AE313" i="13"/>
  <c r="AD314" i="13"/>
  <c r="AE314" i="13"/>
  <c r="AD315" i="13"/>
  <c r="AE315" i="13"/>
  <c r="AD316" i="13"/>
  <c r="AE316" i="13"/>
  <c r="AD317" i="13"/>
  <c r="AE317" i="13"/>
  <c r="AD318" i="13"/>
  <c r="AE318" i="13"/>
  <c r="AD319" i="13"/>
  <c r="AE319" i="13"/>
  <c r="AD320" i="13"/>
  <c r="AE320" i="13"/>
  <c r="AD321" i="13"/>
  <c r="AE321" i="13"/>
  <c r="AD322" i="13"/>
  <c r="AE322" i="13"/>
  <c r="AD323" i="13"/>
  <c r="AE323" i="13"/>
  <c r="AD324" i="13"/>
  <c r="AE324" i="13"/>
  <c r="AD325" i="13"/>
  <c r="AE325" i="13"/>
  <c r="AD326" i="13"/>
  <c r="AE326" i="13"/>
  <c r="AD327" i="13"/>
  <c r="AE327" i="13"/>
  <c r="AD328" i="13"/>
  <c r="AE328" i="13"/>
  <c r="AD329" i="13"/>
  <c r="AE329" i="13"/>
  <c r="AD330" i="13"/>
  <c r="AE330" i="13"/>
  <c r="AD331" i="13"/>
  <c r="AE331" i="13"/>
  <c r="AD332" i="13"/>
  <c r="AE332" i="13"/>
  <c r="AD333" i="13"/>
  <c r="AE333" i="13"/>
  <c r="AD334" i="13"/>
  <c r="AE334" i="13"/>
  <c r="AD335" i="13"/>
  <c r="AE335" i="13"/>
  <c r="AD336" i="13"/>
  <c r="AE336" i="13"/>
  <c r="AD337" i="13"/>
  <c r="AE337" i="13"/>
  <c r="AD338" i="13"/>
  <c r="AE338" i="13"/>
  <c r="AD339" i="13"/>
  <c r="AE339" i="13"/>
  <c r="AD340" i="13"/>
  <c r="AE340" i="13"/>
  <c r="AD341" i="13"/>
  <c r="AE341" i="13"/>
  <c r="AD342" i="13"/>
  <c r="AE342" i="13"/>
  <c r="AD343" i="13"/>
  <c r="AE343" i="13"/>
  <c r="AD344" i="13"/>
  <c r="AE344" i="13"/>
  <c r="AD345" i="13"/>
  <c r="AE345" i="13"/>
  <c r="AD346" i="13"/>
  <c r="AE346" i="13"/>
  <c r="AD347" i="13"/>
  <c r="AE347" i="13"/>
  <c r="AD348" i="13"/>
  <c r="AE348" i="13"/>
  <c r="AD349" i="13"/>
  <c r="AE349" i="13"/>
  <c r="AD350" i="13"/>
  <c r="AE350" i="13"/>
  <c r="AD351" i="13"/>
  <c r="AE351" i="13"/>
  <c r="AD352" i="13"/>
  <c r="AE352" i="13"/>
  <c r="AD353" i="13"/>
  <c r="AE353" i="13"/>
  <c r="AD354" i="13"/>
  <c r="AE354" i="13"/>
  <c r="AD355" i="13"/>
  <c r="AE355" i="13"/>
  <c r="AD356" i="13"/>
  <c r="AE356" i="13"/>
  <c r="AD357" i="13"/>
  <c r="AE357" i="13"/>
  <c r="AD358" i="13"/>
  <c r="AE358" i="13"/>
  <c r="AD359" i="13"/>
  <c r="AE359" i="13"/>
  <c r="AD360" i="13"/>
  <c r="AE360" i="13"/>
  <c r="AD361" i="13"/>
  <c r="AE361" i="13"/>
  <c r="AD362" i="13"/>
  <c r="AE362" i="13"/>
  <c r="AD363" i="13"/>
  <c r="AE363" i="13"/>
  <c r="AD364" i="13"/>
  <c r="AE364" i="13"/>
  <c r="AD365" i="13"/>
  <c r="AE365" i="13"/>
  <c r="AD366" i="13"/>
  <c r="AE366" i="13"/>
  <c r="AD367" i="13"/>
  <c r="AE367" i="13"/>
  <c r="AD368" i="13"/>
  <c r="AE368" i="13"/>
  <c r="AD369" i="13"/>
  <c r="AE369" i="13"/>
  <c r="AD370" i="13"/>
  <c r="AE370" i="13"/>
  <c r="AD371" i="13"/>
  <c r="AE371" i="13"/>
  <c r="AD372" i="13"/>
  <c r="AE372" i="13"/>
  <c r="AD373" i="13"/>
  <c r="AE373" i="13"/>
  <c r="AD374" i="13"/>
  <c r="AE374" i="13"/>
  <c r="AD375" i="13"/>
  <c r="AE375" i="13"/>
  <c r="AD376" i="13"/>
  <c r="AE376" i="13"/>
  <c r="AD377" i="13"/>
  <c r="AE377" i="13"/>
  <c r="AD378" i="13"/>
  <c r="AE378" i="13"/>
  <c r="AD379" i="13"/>
  <c r="AE379" i="13"/>
  <c r="AD380" i="13"/>
  <c r="AE380" i="13"/>
  <c r="AD381" i="13"/>
  <c r="AE381" i="13"/>
  <c r="AD382" i="13"/>
  <c r="AE382" i="13"/>
  <c r="AD383" i="13"/>
  <c r="AE383" i="13"/>
  <c r="AD384" i="13"/>
  <c r="AE384" i="13"/>
  <c r="AD385" i="13"/>
  <c r="AE385" i="13"/>
  <c r="AD386" i="13"/>
  <c r="AE386" i="13"/>
  <c r="AD387" i="13"/>
  <c r="AE387" i="13"/>
  <c r="AD388" i="13"/>
  <c r="AE388" i="13"/>
  <c r="AD389" i="13"/>
  <c r="AE389" i="13"/>
  <c r="AD390" i="13"/>
  <c r="AE390" i="13"/>
  <c r="AD391" i="13"/>
  <c r="AE391" i="13"/>
  <c r="AD392" i="13"/>
  <c r="AE392" i="13"/>
  <c r="AD393" i="13"/>
  <c r="AE393" i="13"/>
  <c r="AD394" i="13"/>
  <c r="AE394" i="13"/>
  <c r="AD395" i="13"/>
  <c r="AE395" i="13"/>
  <c r="AD396" i="13"/>
  <c r="AE396" i="13"/>
  <c r="AD397" i="13"/>
  <c r="AE397" i="13"/>
  <c r="AD398" i="13"/>
  <c r="AE398" i="13"/>
  <c r="AD399" i="13"/>
  <c r="AE399" i="13"/>
  <c r="AD400" i="13"/>
  <c r="AE400" i="13"/>
  <c r="AD401" i="13"/>
  <c r="AE401" i="13"/>
  <c r="AD402" i="13"/>
  <c r="AE402" i="13"/>
  <c r="AD403" i="13"/>
  <c r="AE403" i="13"/>
  <c r="AD404" i="13"/>
  <c r="AE404" i="13"/>
  <c r="AD405" i="13"/>
  <c r="AE405" i="13"/>
  <c r="AD406" i="13"/>
  <c r="AE406" i="13"/>
  <c r="AD407" i="13"/>
  <c r="AE407" i="13"/>
  <c r="AD408" i="13"/>
  <c r="AE408" i="13"/>
  <c r="AD409" i="13"/>
  <c r="AE409" i="13"/>
  <c r="AD410" i="13"/>
  <c r="AE410" i="13"/>
  <c r="AD411" i="13"/>
  <c r="AE411" i="13"/>
  <c r="AD412" i="13"/>
  <c r="AE412" i="13"/>
  <c r="AD413" i="13"/>
  <c r="AE413" i="13"/>
  <c r="AD414" i="13"/>
  <c r="AE414" i="13"/>
  <c r="AD415" i="13"/>
  <c r="AE415" i="13"/>
  <c r="AD416" i="13"/>
  <c r="AE416" i="13"/>
  <c r="AD417" i="13"/>
  <c r="AE417" i="13"/>
  <c r="AD418" i="13"/>
  <c r="AE418" i="13"/>
  <c r="AD419" i="13"/>
  <c r="AE419" i="13"/>
  <c r="AD420" i="13"/>
  <c r="AE420" i="13"/>
  <c r="AD421" i="13"/>
  <c r="AE421" i="13"/>
  <c r="AD422" i="13"/>
  <c r="AE422" i="13"/>
  <c r="AD423" i="13"/>
  <c r="AE423" i="13"/>
  <c r="AD424" i="13"/>
  <c r="AE424" i="13"/>
  <c r="AD425" i="13"/>
  <c r="AE425" i="13"/>
  <c r="AD426" i="13"/>
  <c r="AE426" i="13"/>
  <c r="AD427" i="13"/>
  <c r="AE427" i="13"/>
  <c r="AD428" i="13"/>
  <c r="AE428" i="13"/>
  <c r="AD429" i="13"/>
  <c r="AE429" i="13"/>
  <c r="AD430" i="13"/>
  <c r="AE430" i="13"/>
  <c r="AD431" i="13"/>
  <c r="AE431" i="13"/>
  <c r="AD432" i="13"/>
  <c r="AE432" i="13"/>
  <c r="AD433" i="13"/>
  <c r="AE433" i="13"/>
  <c r="AD434" i="13"/>
  <c r="AE434" i="13"/>
  <c r="AD435" i="13"/>
  <c r="AE435" i="13"/>
  <c r="AD436" i="13"/>
  <c r="AE436" i="13"/>
  <c r="AD437" i="13"/>
  <c r="AE437" i="13"/>
  <c r="AD438" i="13"/>
  <c r="AE438" i="13"/>
  <c r="AD439" i="13"/>
  <c r="AE439" i="13"/>
  <c r="AD440" i="13"/>
  <c r="AE440" i="13"/>
  <c r="AD441" i="13"/>
  <c r="AE441" i="13"/>
  <c r="AD442" i="13"/>
  <c r="AE442" i="13"/>
  <c r="AD443" i="13"/>
  <c r="AE443" i="13"/>
  <c r="AD444" i="13"/>
  <c r="AE444" i="13"/>
  <c r="AD445" i="13"/>
  <c r="AE445" i="13"/>
  <c r="AD446" i="13"/>
  <c r="AE446" i="13"/>
  <c r="AD447" i="13"/>
  <c r="AE447" i="13"/>
  <c r="AD448" i="13"/>
  <c r="AE448" i="13"/>
  <c r="AD449" i="13"/>
  <c r="AE449" i="13"/>
  <c r="AD450" i="13"/>
  <c r="AE450" i="13"/>
  <c r="AD451" i="13"/>
  <c r="AE451" i="13"/>
  <c r="AD452" i="13"/>
  <c r="AE452" i="13"/>
  <c r="AD453" i="13"/>
  <c r="AE453" i="13"/>
  <c r="AD454" i="13"/>
  <c r="AE454" i="13"/>
  <c r="AD455" i="13"/>
  <c r="AE455" i="13"/>
  <c r="AD456" i="13"/>
  <c r="AE456" i="13"/>
  <c r="AD457" i="13"/>
  <c r="AE457" i="13"/>
  <c r="AD458" i="13"/>
  <c r="AE458" i="13"/>
  <c r="AD459" i="13"/>
  <c r="AE459" i="13"/>
  <c r="AD460" i="13"/>
  <c r="AE460" i="13"/>
  <c r="AD461" i="13"/>
  <c r="AE461" i="13"/>
  <c r="AD462" i="13"/>
  <c r="AE462" i="13"/>
  <c r="AD463" i="13"/>
  <c r="AE463" i="13"/>
  <c r="AD464" i="13"/>
  <c r="AE464" i="13"/>
  <c r="AD465" i="13"/>
  <c r="AE465" i="13"/>
  <c r="AD466" i="13"/>
  <c r="AE466" i="13"/>
  <c r="AD467" i="13"/>
  <c r="AE467" i="13"/>
  <c r="AD468" i="13"/>
  <c r="AE468" i="13"/>
  <c r="AD469" i="13"/>
  <c r="AE469" i="13"/>
  <c r="AD470" i="13"/>
  <c r="AE470" i="13"/>
  <c r="AD471" i="13"/>
  <c r="AE471" i="13"/>
  <c r="AD472" i="13"/>
  <c r="AE472" i="13"/>
  <c r="AD473" i="13"/>
  <c r="AE473" i="13"/>
  <c r="AD474" i="13"/>
  <c r="AE474" i="13"/>
  <c r="AD475" i="13"/>
  <c r="AE475" i="13"/>
  <c r="AD476" i="13"/>
  <c r="AE476" i="13"/>
  <c r="AD477" i="13"/>
  <c r="AE477" i="13"/>
  <c r="AD478" i="13"/>
  <c r="AE478" i="13"/>
  <c r="AD479" i="13"/>
  <c r="AE479" i="13"/>
  <c r="AD480" i="13"/>
  <c r="AE480" i="13"/>
  <c r="AD481" i="13"/>
  <c r="AE481" i="13"/>
  <c r="AD482" i="13"/>
  <c r="AE482" i="13"/>
  <c r="AD483" i="13"/>
  <c r="AE483" i="13"/>
  <c r="AD484" i="13"/>
  <c r="AE484" i="13"/>
  <c r="AD485" i="13"/>
  <c r="AE485" i="13"/>
  <c r="AD486" i="13"/>
  <c r="AE486" i="13"/>
  <c r="AD487" i="13"/>
  <c r="AE487" i="13"/>
  <c r="AD488" i="13"/>
  <c r="AE488" i="13"/>
  <c r="AD489" i="13"/>
  <c r="AE489" i="13"/>
  <c r="AD490" i="13"/>
  <c r="AE490" i="13"/>
  <c r="AD491" i="13"/>
  <c r="AE491" i="13"/>
  <c r="AD492" i="13"/>
  <c r="AE492" i="13"/>
  <c r="AD493" i="13"/>
  <c r="AE493" i="13"/>
  <c r="AD494" i="13"/>
  <c r="AE494" i="13"/>
  <c r="AD495" i="13"/>
  <c r="AE495" i="13"/>
  <c r="AD496" i="13"/>
  <c r="AE496" i="13"/>
  <c r="AD497" i="13"/>
  <c r="AE497" i="13"/>
  <c r="AD498" i="13"/>
  <c r="AE498" i="13"/>
  <c r="AD499" i="13"/>
  <c r="AE499" i="13"/>
  <c r="AD500" i="13"/>
  <c r="AE500" i="13"/>
  <c r="AD501" i="13"/>
  <c r="AE501" i="13"/>
  <c r="AD502" i="13"/>
  <c r="AE502" i="13"/>
  <c r="AD503" i="13"/>
  <c r="AE503" i="13"/>
  <c r="AD504" i="13"/>
  <c r="AE504" i="13"/>
  <c r="AD505" i="13"/>
  <c r="AE505" i="13"/>
  <c r="AD506" i="13"/>
  <c r="AE506" i="13"/>
  <c r="AD507" i="13"/>
  <c r="AE507" i="13"/>
  <c r="AD508" i="13"/>
  <c r="AE508" i="13"/>
  <c r="AD509" i="13"/>
  <c r="AE509" i="13"/>
  <c r="AD510" i="13"/>
  <c r="AE510" i="13"/>
  <c r="AD511" i="13"/>
  <c r="AE511" i="13"/>
  <c r="AD512" i="13"/>
  <c r="AE512" i="13"/>
  <c r="AD513" i="13"/>
  <c r="AE513" i="13"/>
  <c r="AD514" i="13"/>
  <c r="AE514" i="13"/>
  <c r="AD515" i="13"/>
  <c r="AE515" i="13"/>
  <c r="AD516" i="13"/>
  <c r="AE516" i="13"/>
  <c r="AD517" i="13"/>
  <c r="AE517" i="13"/>
  <c r="AD518" i="13"/>
  <c r="AE518" i="13"/>
  <c r="AD519" i="13"/>
  <c r="AE519" i="13"/>
  <c r="AD520" i="13"/>
  <c r="AE520" i="13"/>
  <c r="AD521" i="13"/>
  <c r="AE521" i="13"/>
  <c r="AD522" i="13"/>
  <c r="AE522" i="13"/>
  <c r="AD523" i="13"/>
  <c r="AE523" i="13"/>
  <c r="AD524" i="13"/>
  <c r="AE524" i="13"/>
  <c r="AD525" i="13"/>
  <c r="AE525" i="13"/>
  <c r="AD526" i="13"/>
  <c r="AE526" i="13"/>
  <c r="AD527" i="13"/>
  <c r="AE527" i="13"/>
  <c r="AD528" i="13"/>
  <c r="AE528" i="13"/>
  <c r="AD529" i="13"/>
  <c r="AE529" i="13"/>
  <c r="AD530" i="13"/>
  <c r="AE530" i="13"/>
  <c r="AD531" i="13"/>
  <c r="AE531" i="13"/>
  <c r="AD532" i="13"/>
  <c r="AE532" i="13"/>
  <c r="AD533" i="13"/>
  <c r="AE533" i="13"/>
  <c r="AD534" i="13"/>
  <c r="AE534" i="13"/>
  <c r="AD535" i="13"/>
  <c r="AE535" i="13"/>
  <c r="AD536" i="13"/>
  <c r="AE536" i="13"/>
  <c r="AD537" i="13"/>
  <c r="AE537" i="13"/>
  <c r="AD538" i="13"/>
  <c r="AE538" i="13"/>
  <c r="AD539" i="13"/>
  <c r="AE539" i="13"/>
  <c r="AD540" i="13"/>
  <c r="AE540" i="13"/>
  <c r="AD541" i="13"/>
  <c r="AE541" i="13"/>
  <c r="AD542" i="13"/>
  <c r="AE542" i="13"/>
  <c r="AD543" i="13"/>
  <c r="AE543" i="13"/>
  <c r="AD544" i="13"/>
  <c r="AE544" i="13"/>
  <c r="AD545" i="13"/>
  <c r="AE545" i="13"/>
  <c r="AD546" i="13"/>
  <c r="AE546" i="13"/>
  <c r="AD547" i="13"/>
  <c r="AE547" i="13"/>
  <c r="AD548" i="13"/>
  <c r="AE548" i="13"/>
  <c r="AD549" i="13"/>
  <c r="AE549" i="13"/>
  <c r="AD550" i="13"/>
  <c r="AE550" i="13"/>
  <c r="AD551" i="13"/>
  <c r="AE551" i="13"/>
  <c r="AD552" i="13"/>
  <c r="AE552" i="13"/>
  <c r="AD553" i="13"/>
  <c r="AE553" i="13"/>
  <c r="AD554" i="13"/>
  <c r="AE554" i="13"/>
  <c r="AD555" i="13"/>
  <c r="AE555" i="13"/>
  <c r="AD556" i="13"/>
  <c r="AE556" i="13"/>
  <c r="AD557" i="13"/>
  <c r="AE557" i="13"/>
  <c r="AD558" i="13"/>
  <c r="AE558" i="13"/>
  <c r="AD559" i="13"/>
  <c r="AE559" i="13"/>
  <c r="AD560" i="13"/>
  <c r="AE560" i="13"/>
  <c r="AD561" i="13"/>
  <c r="AE561" i="13"/>
  <c r="AD562" i="13"/>
  <c r="AE562" i="13"/>
  <c r="AD563" i="13"/>
  <c r="AE563" i="13"/>
  <c r="AD564" i="13"/>
  <c r="AE564" i="13"/>
  <c r="AD565" i="13"/>
  <c r="AE565" i="13"/>
  <c r="AD566" i="13"/>
  <c r="AE566" i="13"/>
  <c r="AD567" i="13"/>
  <c r="AE567" i="13"/>
  <c r="AD568" i="13"/>
  <c r="AE568" i="13"/>
  <c r="AD569" i="13"/>
  <c r="AE569" i="13"/>
  <c r="AD570" i="13"/>
  <c r="AE570" i="13"/>
  <c r="AD571" i="13"/>
  <c r="AE571" i="13"/>
  <c r="AD572" i="13"/>
  <c r="AE572" i="13"/>
  <c r="AD573" i="13"/>
  <c r="AE573" i="13"/>
  <c r="AD574" i="13"/>
  <c r="AE574" i="13"/>
  <c r="AD575" i="13"/>
  <c r="AE575" i="13"/>
  <c r="AD576" i="13"/>
  <c r="AE576" i="13"/>
  <c r="AD577" i="13"/>
  <c r="AE577" i="13"/>
  <c r="AD578" i="13"/>
  <c r="AE578" i="13"/>
  <c r="AD579" i="13"/>
  <c r="AE579" i="13"/>
  <c r="AD580" i="13"/>
  <c r="AE580" i="13"/>
  <c r="AD581" i="13"/>
  <c r="AE581" i="13"/>
  <c r="AD582" i="13"/>
  <c r="AE582" i="13"/>
  <c r="AD583" i="13"/>
  <c r="AE583" i="13"/>
  <c r="AD584" i="13"/>
  <c r="AE584" i="13"/>
  <c r="AD585" i="13"/>
  <c r="AE585" i="13"/>
  <c r="AD586" i="13"/>
  <c r="AE586" i="13"/>
  <c r="AD587" i="13"/>
  <c r="AE587" i="13"/>
  <c r="AD588" i="13"/>
  <c r="AE588" i="13"/>
  <c r="AD589" i="13"/>
  <c r="AE589" i="13"/>
  <c r="AD590" i="13"/>
  <c r="AE590" i="13"/>
  <c r="AD591" i="13"/>
  <c r="AE591" i="13"/>
  <c r="AD592" i="13"/>
  <c r="AE592" i="13"/>
  <c r="AD593" i="13"/>
  <c r="AE593" i="13"/>
  <c r="AD594" i="13"/>
  <c r="AE594" i="13"/>
  <c r="AD595" i="13"/>
  <c r="AE595" i="13"/>
  <c r="AD596" i="13"/>
  <c r="AE596" i="13"/>
  <c r="AD597" i="13"/>
  <c r="AE597" i="13"/>
  <c r="AD598" i="13"/>
  <c r="AE598" i="13"/>
  <c r="AD599" i="13"/>
  <c r="AE599" i="13"/>
  <c r="AD600" i="13"/>
  <c r="AE600" i="13"/>
  <c r="AD601" i="13"/>
  <c r="AE601" i="13"/>
  <c r="AD602" i="13"/>
  <c r="AE602" i="13"/>
  <c r="AD603" i="13"/>
  <c r="AE603" i="13"/>
  <c r="AD604" i="13"/>
  <c r="AE604" i="13"/>
  <c r="AD605" i="13"/>
  <c r="AE605" i="13"/>
  <c r="AD606" i="13"/>
  <c r="AE606" i="13"/>
  <c r="AD607" i="13"/>
  <c r="AE607" i="13"/>
  <c r="AD608" i="13"/>
  <c r="AE608" i="13"/>
  <c r="AD609" i="13"/>
  <c r="AE609" i="13"/>
  <c r="AD610" i="13"/>
  <c r="AE610" i="13"/>
  <c r="AD611" i="13"/>
  <c r="AE611" i="13"/>
  <c r="AD612" i="13"/>
  <c r="AE612" i="13"/>
  <c r="AD613" i="13"/>
  <c r="AE613" i="13"/>
  <c r="AD614" i="13"/>
  <c r="AE614" i="13"/>
  <c r="AD615" i="13"/>
  <c r="AE615" i="13"/>
  <c r="AD616" i="13"/>
  <c r="AE616" i="13"/>
  <c r="AD617" i="13"/>
  <c r="AE617" i="13"/>
  <c r="AD618" i="13"/>
  <c r="AE618" i="13"/>
  <c r="AD619" i="13"/>
  <c r="AE619" i="13"/>
  <c r="AD620" i="13"/>
  <c r="AE620" i="13"/>
  <c r="AD621" i="13"/>
  <c r="AE621" i="13"/>
  <c r="AD622" i="13"/>
  <c r="AE622" i="13"/>
  <c r="AD623" i="13"/>
  <c r="AE623" i="13"/>
  <c r="AD624" i="13"/>
  <c r="AE624" i="13"/>
  <c r="AD625" i="13"/>
  <c r="AE625" i="13"/>
  <c r="AD626" i="13"/>
  <c r="AE626" i="13"/>
  <c r="AD627" i="13"/>
  <c r="AE627" i="13"/>
  <c r="AD628" i="13"/>
  <c r="AE628" i="13"/>
  <c r="AD629" i="13"/>
  <c r="AE629" i="13"/>
  <c r="AD630" i="13"/>
  <c r="AE630" i="13"/>
  <c r="AD631" i="13"/>
  <c r="AE631" i="13"/>
  <c r="AD632" i="13"/>
  <c r="AE632" i="13"/>
  <c r="AD633" i="13"/>
  <c r="AE633" i="13"/>
  <c r="AD634" i="13"/>
  <c r="AE634" i="13"/>
  <c r="AD635" i="13"/>
  <c r="AE635" i="13"/>
  <c r="AD636" i="13"/>
  <c r="AE636" i="13"/>
  <c r="AD637" i="13"/>
  <c r="AE637" i="13"/>
  <c r="AD638" i="13"/>
  <c r="AE638" i="13"/>
  <c r="AD639" i="13"/>
  <c r="AE639" i="13"/>
  <c r="AD640" i="13"/>
  <c r="AE640" i="13"/>
  <c r="AD641" i="13"/>
  <c r="AE641" i="13"/>
  <c r="AD642" i="13"/>
  <c r="AE642" i="13"/>
  <c r="AD643" i="13"/>
  <c r="AE643" i="13"/>
  <c r="AD644" i="13"/>
  <c r="AE644" i="13"/>
  <c r="AD645" i="13"/>
  <c r="AE645" i="13"/>
  <c r="AD646" i="13"/>
  <c r="AE646" i="13"/>
  <c r="AD647" i="13"/>
  <c r="AE647" i="13"/>
  <c r="AD648" i="13"/>
  <c r="AE648" i="13"/>
  <c r="AD649" i="13"/>
  <c r="AE649" i="13"/>
  <c r="AD650" i="13"/>
  <c r="AE650" i="13"/>
  <c r="AD651" i="13"/>
  <c r="AE651" i="13"/>
  <c r="AD652" i="13"/>
  <c r="AE652" i="13"/>
  <c r="AD653" i="13"/>
  <c r="AE653" i="13"/>
  <c r="AD654" i="13"/>
  <c r="AE654" i="13"/>
  <c r="AD655" i="13"/>
  <c r="AE655" i="13"/>
  <c r="AD656" i="13"/>
  <c r="AE656" i="13"/>
  <c r="AD657" i="13"/>
  <c r="AE657" i="13"/>
  <c r="AD658" i="13"/>
  <c r="AE658" i="13"/>
  <c r="AD659" i="13"/>
  <c r="AE659" i="13"/>
  <c r="AD660" i="13"/>
  <c r="AE660" i="13"/>
  <c r="AD661" i="13"/>
  <c r="AE661" i="13"/>
  <c r="AD662" i="13"/>
  <c r="AE662" i="13"/>
  <c r="AD663" i="13"/>
  <c r="AE663" i="13"/>
  <c r="AD664" i="13"/>
  <c r="AE664" i="13"/>
  <c r="AD665" i="13"/>
  <c r="AE665" i="13"/>
  <c r="AD666" i="13"/>
  <c r="AE666" i="13"/>
  <c r="AD667" i="13"/>
  <c r="AE667" i="13"/>
  <c r="AD668" i="13"/>
  <c r="AE668" i="13"/>
  <c r="AD669" i="13"/>
  <c r="AE669" i="13"/>
  <c r="AD670" i="13"/>
  <c r="AE670" i="13"/>
  <c r="AD671" i="13"/>
  <c r="AE671" i="13"/>
  <c r="AD672" i="13"/>
  <c r="AE672" i="13"/>
  <c r="AD673" i="13"/>
  <c r="AE673" i="13"/>
  <c r="AD674" i="13"/>
  <c r="AE674" i="13"/>
  <c r="AD675" i="13"/>
  <c r="AE675" i="13"/>
  <c r="AD676" i="13"/>
  <c r="AE676" i="13"/>
  <c r="AD677" i="13"/>
  <c r="AE677" i="13"/>
  <c r="AD678" i="13"/>
  <c r="AE678" i="13"/>
  <c r="AD679" i="13"/>
  <c r="AE679" i="13"/>
  <c r="AD680" i="13"/>
  <c r="AE680" i="13"/>
  <c r="AD681" i="13"/>
  <c r="AE681" i="13"/>
  <c r="AD682" i="13"/>
  <c r="AE682" i="13"/>
  <c r="AD683" i="13"/>
  <c r="AE683" i="13"/>
  <c r="AD684" i="13"/>
  <c r="AE684" i="13"/>
  <c r="AD685" i="13"/>
  <c r="AE685" i="13"/>
  <c r="AD686" i="13"/>
  <c r="AE686" i="13"/>
  <c r="AD687" i="13"/>
  <c r="AE687" i="13"/>
  <c r="AD688" i="13"/>
  <c r="AE688" i="13"/>
  <c r="AD689" i="13"/>
  <c r="AE689" i="13"/>
  <c r="AD690" i="13"/>
  <c r="AE690" i="13"/>
  <c r="AD691" i="13"/>
  <c r="AE691" i="13"/>
  <c r="AD692" i="13"/>
  <c r="AE692" i="13"/>
  <c r="AD693" i="13"/>
  <c r="AE693" i="13"/>
  <c r="AD694" i="13"/>
  <c r="AE694" i="13"/>
  <c r="AD695" i="13"/>
  <c r="AE695" i="13"/>
  <c r="AD696" i="13"/>
  <c r="AE696" i="13"/>
  <c r="AD697" i="13"/>
  <c r="AE697" i="13"/>
  <c r="AD698" i="13"/>
  <c r="AE698" i="13"/>
  <c r="AD699" i="13"/>
  <c r="AE699" i="13"/>
  <c r="AD700" i="13"/>
  <c r="AE700" i="13"/>
  <c r="AD701" i="13"/>
  <c r="AE701" i="13"/>
  <c r="AD702" i="13"/>
  <c r="AE702" i="13"/>
  <c r="AD703" i="13"/>
  <c r="AE703" i="13"/>
  <c r="AD704" i="13"/>
  <c r="AE704" i="13"/>
  <c r="AD705" i="13"/>
  <c r="AE705" i="13"/>
  <c r="AD706" i="13"/>
  <c r="AE706" i="13"/>
  <c r="AD707" i="13"/>
  <c r="AE707" i="13"/>
  <c r="AD708" i="13"/>
  <c r="AE708" i="13"/>
  <c r="AD709" i="13"/>
  <c r="AE709" i="13"/>
  <c r="AD710" i="13"/>
  <c r="AE710" i="13"/>
  <c r="AD711" i="13"/>
  <c r="AE711" i="13"/>
  <c r="AD712" i="13"/>
  <c r="AE712" i="13"/>
  <c r="AD713" i="13"/>
  <c r="AE713" i="13"/>
  <c r="AD714" i="13"/>
  <c r="AE714" i="13"/>
  <c r="AD715" i="13"/>
  <c r="AE715" i="13"/>
  <c r="AD716" i="13"/>
  <c r="AE716" i="13"/>
  <c r="AD717" i="13"/>
  <c r="AE717" i="13"/>
  <c r="AD718" i="13"/>
  <c r="AE718" i="13"/>
  <c r="AD719" i="13"/>
  <c r="AE719" i="13"/>
  <c r="AD720" i="13"/>
  <c r="AE720" i="13"/>
  <c r="AD721" i="13"/>
  <c r="AE721" i="13"/>
  <c r="AD722" i="13"/>
  <c r="AE722" i="13"/>
  <c r="AD723" i="13"/>
  <c r="AE723" i="13"/>
  <c r="AD724" i="13"/>
  <c r="AE724" i="13"/>
  <c r="AD725" i="13"/>
  <c r="AE725" i="13"/>
  <c r="AD726" i="13"/>
  <c r="AE726" i="13"/>
  <c r="AD727" i="13"/>
  <c r="AE727" i="13"/>
  <c r="AD728" i="13"/>
  <c r="AE728" i="13"/>
  <c r="AD729" i="13"/>
  <c r="AE729" i="13"/>
  <c r="AD730" i="13"/>
  <c r="AE730" i="13"/>
  <c r="AD731" i="13"/>
  <c r="AE731" i="13"/>
  <c r="AD732" i="13"/>
  <c r="AE732" i="13"/>
  <c r="AD733" i="13"/>
  <c r="AE733" i="13"/>
  <c r="AD734" i="13"/>
  <c r="AE734" i="13"/>
  <c r="AD735" i="13"/>
  <c r="AE735" i="13"/>
  <c r="AD736" i="13"/>
  <c r="AE736" i="13"/>
  <c r="AD737" i="13"/>
  <c r="AE737" i="13"/>
  <c r="AD738" i="13"/>
  <c r="AE738" i="13"/>
  <c r="AD739" i="13"/>
  <c r="AE739" i="13"/>
  <c r="AD740" i="13"/>
  <c r="AE740" i="13"/>
  <c r="AD741" i="13"/>
  <c r="AE741" i="13"/>
  <c r="AD742" i="13"/>
  <c r="AE742" i="13"/>
  <c r="AD743" i="13"/>
  <c r="AE743" i="13"/>
  <c r="AD744" i="13"/>
  <c r="AE744" i="13"/>
  <c r="AD745" i="13"/>
  <c r="AE745" i="13"/>
  <c r="AD746" i="13"/>
  <c r="AE746" i="13"/>
  <c r="AD747" i="13"/>
  <c r="AE747" i="13"/>
  <c r="AD748" i="13"/>
  <c r="AE748" i="13"/>
  <c r="AD749" i="13"/>
  <c r="AE749" i="13"/>
  <c r="AD750" i="13"/>
  <c r="AE750" i="13"/>
  <c r="AD751" i="13"/>
  <c r="AE751" i="13"/>
  <c r="AD752" i="13"/>
  <c r="AE752" i="13"/>
  <c r="AD753" i="13"/>
  <c r="AE753" i="13"/>
  <c r="AD754" i="13"/>
  <c r="AE754" i="13"/>
  <c r="AD755" i="13"/>
  <c r="AE755" i="13"/>
  <c r="AD756" i="13"/>
  <c r="AE756" i="13"/>
  <c r="AD757" i="13"/>
  <c r="AE757" i="13"/>
  <c r="AD758" i="13"/>
  <c r="AE758" i="13"/>
  <c r="AD759" i="13"/>
  <c r="AE759" i="13"/>
  <c r="AD760" i="13"/>
  <c r="AE760" i="13"/>
  <c r="AD761" i="13"/>
  <c r="AE761" i="13"/>
  <c r="AD762" i="13"/>
  <c r="AE762" i="13"/>
  <c r="AD763" i="13"/>
  <c r="AE763" i="13"/>
  <c r="AD764" i="13"/>
  <c r="AE764" i="13"/>
  <c r="AD765" i="13"/>
  <c r="AE765" i="13"/>
  <c r="AD766" i="13"/>
  <c r="AE766" i="13"/>
  <c r="AD767" i="13"/>
  <c r="AE767" i="13"/>
  <c r="AD768" i="13"/>
  <c r="AE768" i="13"/>
  <c r="AD769" i="13"/>
  <c r="AE769" i="13"/>
  <c r="AD770" i="13"/>
  <c r="AE770" i="13"/>
  <c r="AD771" i="13"/>
  <c r="AE771" i="13"/>
  <c r="AD772" i="13"/>
  <c r="AE772" i="13"/>
  <c r="AD773" i="13"/>
  <c r="AE773" i="13"/>
  <c r="AD774" i="13"/>
  <c r="AE774" i="13"/>
  <c r="AD775" i="13"/>
  <c r="AE775" i="13"/>
  <c r="AD776" i="13"/>
  <c r="AE776" i="13"/>
  <c r="AD777" i="13"/>
  <c r="AE777" i="13"/>
  <c r="AD778" i="13"/>
  <c r="AE778" i="13"/>
  <c r="AD779" i="13"/>
  <c r="AE779" i="13"/>
  <c r="AD780" i="13"/>
  <c r="AE780" i="13"/>
  <c r="AD781" i="13"/>
  <c r="AE781" i="13"/>
  <c r="AD782" i="13"/>
  <c r="AE782" i="13"/>
  <c r="AD783" i="13"/>
  <c r="AE783" i="13"/>
  <c r="AD784" i="13"/>
  <c r="AE784" i="13"/>
  <c r="AD785" i="13"/>
  <c r="AE785" i="13"/>
  <c r="AD786" i="13"/>
  <c r="AE786" i="13"/>
  <c r="AD787" i="13"/>
  <c r="AE787" i="13"/>
  <c r="AD788" i="13"/>
  <c r="AE788" i="13"/>
  <c r="AD789" i="13"/>
  <c r="AE789" i="13"/>
  <c r="AD790" i="13"/>
  <c r="AE790" i="13"/>
  <c r="AD791" i="13"/>
  <c r="AE791" i="13"/>
  <c r="AD792" i="13"/>
  <c r="AE792" i="13"/>
  <c r="AD793" i="13"/>
  <c r="AE793" i="13"/>
  <c r="AD794" i="13"/>
  <c r="AE794" i="13"/>
  <c r="AD795" i="13"/>
  <c r="AE795" i="13"/>
  <c r="AD796" i="13"/>
  <c r="AE796" i="13"/>
  <c r="AD797" i="13"/>
  <c r="AE797" i="13"/>
  <c r="AD798" i="13"/>
  <c r="AE798" i="13"/>
  <c r="AD799" i="13"/>
  <c r="AE799" i="13"/>
  <c r="AD800" i="13"/>
  <c r="AE800" i="13"/>
  <c r="AD801" i="13"/>
  <c r="AE801" i="13"/>
  <c r="AD802" i="13"/>
  <c r="AE802" i="13"/>
  <c r="AD803" i="13"/>
  <c r="AE803" i="13"/>
  <c r="AD804" i="13"/>
  <c r="AE804" i="13"/>
  <c r="AD805" i="13"/>
  <c r="AE805" i="13"/>
  <c r="AD806" i="13"/>
  <c r="AE806" i="13"/>
  <c r="AD807" i="13"/>
  <c r="AE807" i="13"/>
  <c r="AD808" i="13"/>
  <c r="AE808" i="13"/>
  <c r="AD809" i="13"/>
  <c r="AE809" i="13"/>
  <c r="AD810" i="13"/>
  <c r="AE810" i="13"/>
  <c r="AD811" i="13"/>
  <c r="AE811" i="13"/>
  <c r="AD812" i="13"/>
  <c r="AE812" i="13"/>
  <c r="AD813" i="13"/>
  <c r="AE813" i="13"/>
  <c r="AD814" i="13"/>
  <c r="AE814" i="13"/>
  <c r="AD815" i="13"/>
  <c r="AE815" i="13"/>
  <c r="AD816" i="13"/>
  <c r="AE816" i="13"/>
  <c r="AD817" i="13"/>
  <c r="AE817" i="13"/>
  <c r="AD818" i="13"/>
  <c r="AE818" i="13"/>
  <c r="AD819" i="13"/>
  <c r="AE819" i="13"/>
  <c r="AD820" i="13"/>
  <c r="AE820" i="13"/>
  <c r="AD821" i="13"/>
  <c r="AE821" i="13"/>
  <c r="AD822" i="13"/>
  <c r="AE822" i="13"/>
  <c r="AD823" i="13"/>
  <c r="AE823" i="13"/>
  <c r="AD824" i="13"/>
  <c r="AE824" i="13"/>
  <c r="AD825" i="13"/>
  <c r="AE825" i="13"/>
  <c r="AD826" i="13"/>
  <c r="AE826" i="13"/>
  <c r="AD827" i="13"/>
  <c r="AE827" i="13"/>
  <c r="AD828" i="13"/>
  <c r="AE828" i="13"/>
  <c r="AD829" i="13"/>
  <c r="AE829" i="13"/>
  <c r="AD830" i="13"/>
  <c r="AE830" i="13"/>
  <c r="AD831" i="13"/>
  <c r="AE831" i="13"/>
  <c r="AD832" i="13"/>
  <c r="AE832" i="13"/>
  <c r="AD833" i="13"/>
  <c r="AE833" i="13"/>
  <c r="AD834" i="13"/>
  <c r="AE834" i="13"/>
  <c r="AD835" i="13"/>
  <c r="AE835" i="13"/>
  <c r="AD836" i="13"/>
  <c r="AE836" i="13"/>
  <c r="AD837" i="13"/>
  <c r="AE837" i="13"/>
  <c r="AD838" i="13"/>
  <c r="AE838" i="13"/>
  <c r="AD839" i="13"/>
  <c r="AE839" i="13"/>
  <c r="AD840" i="13"/>
  <c r="AE840" i="13"/>
  <c r="AD841" i="13"/>
  <c r="AE841" i="13"/>
  <c r="AD842" i="13"/>
  <c r="AE842" i="13"/>
  <c r="AD843" i="13"/>
  <c r="AE843" i="13"/>
  <c r="AD844" i="13"/>
  <c r="AE844" i="13"/>
  <c r="AD845" i="13"/>
  <c r="AE845" i="13"/>
  <c r="AD846" i="13"/>
  <c r="AE846" i="13"/>
  <c r="AD847" i="13"/>
  <c r="AE847" i="13"/>
  <c r="AD848" i="13"/>
  <c r="AE848" i="13"/>
  <c r="AD849" i="13"/>
  <c r="AE849" i="13"/>
  <c r="AD850" i="13"/>
  <c r="AE850" i="13"/>
  <c r="AD851" i="13"/>
  <c r="AE851" i="13"/>
  <c r="AD852" i="13"/>
  <c r="AE852" i="13"/>
  <c r="AD853" i="13"/>
  <c r="AE853" i="13"/>
  <c r="AD854" i="13"/>
  <c r="AE854" i="13"/>
  <c r="AD855" i="13"/>
  <c r="AE855" i="13"/>
  <c r="AD856" i="13"/>
  <c r="AE856" i="13"/>
  <c r="AD857" i="13"/>
  <c r="AE857" i="13"/>
  <c r="AD858" i="13"/>
  <c r="AE858" i="13"/>
  <c r="AD859" i="13"/>
  <c r="AE859" i="13"/>
  <c r="AD860" i="13"/>
  <c r="AE860" i="13"/>
  <c r="AD861" i="13"/>
  <c r="AE861" i="13"/>
  <c r="AD862" i="13"/>
  <c r="AE862" i="13"/>
  <c r="AD863" i="13"/>
  <c r="AE863" i="13"/>
  <c r="AD864" i="13"/>
  <c r="AE864" i="13"/>
  <c r="AD865" i="13"/>
  <c r="AE865" i="13"/>
  <c r="AD866" i="13"/>
  <c r="AE866" i="13"/>
  <c r="AD867" i="13"/>
  <c r="AE867" i="13"/>
  <c r="AD868" i="13"/>
  <c r="AE868" i="13"/>
  <c r="AD869" i="13"/>
  <c r="AE869" i="13"/>
  <c r="AD870" i="13"/>
  <c r="AE870" i="13"/>
  <c r="AD871" i="13"/>
  <c r="AE871" i="13"/>
  <c r="AD872" i="13"/>
  <c r="AE872" i="13"/>
  <c r="AD873" i="13"/>
  <c r="AE873" i="13"/>
  <c r="AD874" i="13"/>
  <c r="AE874" i="13"/>
  <c r="AD875" i="13"/>
  <c r="AE875" i="13"/>
  <c r="AD876" i="13"/>
  <c r="AE876" i="13"/>
  <c r="AD877" i="13"/>
  <c r="AE877" i="13"/>
  <c r="AD878" i="13"/>
  <c r="AE878" i="13"/>
  <c r="AD879" i="13"/>
  <c r="AE879" i="13"/>
  <c r="AD880" i="13"/>
  <c r="AE880" i="13"/>
  <c r="AD881" i="13"/>
  <c r="AE881" i="13"/>
  <c r="AD882" i="13"/>
  <c r="AE882" i="13"/>
  <c r="AD883" i="13"/>
  <c r="AE883" i="13"/>
  <c r="AD884" i="13"/>
  <c r="AE884" i="13"/>
  <c r="AD885" i="13"/>
  <c r="AE885" i="13"/>
  <c r="AD886" i="13"/>
  <c r="AE886" i="13"/>
  <c r="AD887" i="13"/>
  <c r="AE887" i="13"/>
  <c r="AD888" i="13"/>
  <c r="AE888" i="13"/>
  <c r="AD889" i="13"/>
  <c r="AE889" i="13"/>
  <c r="AD890" i="13"/>
  <c r="AE890" i="13"/>
  <c r="AD891" i="13"/>
  <c r="AE891" i="13"/>
  <c r="AD892" i="13"/>
  <c r="AE892" i="13"/>
  <c r="AD893" i="13"/>
  <c r="AE893" i="13"/>
  <c r="AD894" i="13"/>
  <c r="AE894" i="13"/>
  <c r="AD895" i="13"/>
  <c r="AE895" i="13"/>
  <c r="AD896" i="13"/>
  <c r="AE896" i="13"/>
  <c r="AD897" i="13"/>
  <c r="AE897" i="13"/>
  <c r="AD898" i="13"/>
  <c r="AE898" i="13"/>
  <c r="AD899" i="13"/>
  <c r="AE899" i="13"/>
  <c r="AD900" i="13"/>
  <c r="AE900" i="13"/>
  <c r="AD901" i="13"/>
  <c r="AE901" i="13"/>
  <c r="AD902" i="13"/>
  <c r="AE902" i="13"/>
  <c r="AD903" i="13"/>
  <c r="AE903" i="13"/>
  <c r="AD904" i="13"/>
  <c r="AE904" i="13"/>
  <c r="AD905" i="13"/>
  <c r="AE905" i="13"/>
  <c r="AD906" i="13"/>
  <c r="AE906" i="13"/>
  <c r="AD907" i="13"/>
  <c r="AE907" i="13"/>
  <c r="AD908" i="13"/>
  <c r="AE908" i="13"/>
  <c r="AD909" i="13"/>
  <c r="AE909" i="13"/>
  <c r="AD910" i="13"/>
  <c r="AE910" i="13"/>
  <c r="AD911" i="13"/>
  <c r="AE911" i="13"/>
  <c r="AD912" i="13"/>
  <c r="AE912" i="13"/>
  <c r="AD913" i="13"/>
  <c r="AE913" i="13"/>
  <c r="AD914" i="13"/>
  <c r="AE914" i="13"/>
  <c r="AD915" i="13"/>
  <c r="AE915" i="13"/>
  <c r="AD916" i="13"/>
  <c r="AE916" i="13"/>
  <c r="AD917" i="13"/>
  <c r="AE917" i="13"/>
  <c r="AD918" i="13"/>
  <c r="AE918" i="13"/>
  <c r="AD919" i="13"/>
  <c r="AE919" i="13"/>
  <c r="AD920" i="13"/>
  <c r="AE920" i="13"/>
  <c r="AD921" i="13"/>
  <c r="AE921" i="13"/>
  <c r="AD922" i="13"/>
  <c r="AE922" i="13"/>
  <c r="AD923" i="13"/>
  <c r="AE923" i="13"/>
  <c r="AD924" i="13"/>
  <c r="AE924" i="13"/>
  <c r="AD925" i="13"/>
  <c r="AE925" i="13"/>
  <c r="AD926" i="13"/>
  <c r="AE926" i="13"/>
  <c r="AD927" i="13"/>
  <c r="AE927" i="13"/>
  <c r="AD928" i="13"/>
  <c r="AE928" i="13"/>
  <c r="AD929" i="13"/>
  <c r="AE929" i="13"/>
  <c r="AD930" i="13"/>
  <c r="AE930" i="13"/>
  <c r="AD931" i="13"/>
  <c r="AE931" i="13"/>
  <c r="AD932" i="13"/>
  <c r="AE932" i="13"/>
  <c r="AD933" i="13"/>
  <c r="AE933" i="13"/>
  <c r="AD934" i="13"/>
  <c r="AE934" i="13"/>
  <c r="AD935" i="13"/>
  <c r="AE935" i="13"/>
  <c r="AD936" i="13"/>
  <c r="AE936" i="13"/>
  <c r="AD937" i="13"/>
  <c r="AE937" i="13"/>
  <c r="AD938" i="13"/>
  <c r="AE938" i="13"/>
  <c r="AD939" i="13"/>
  <c r="AE939" i="13"/>
  <c r="AD940" i="13"/>
  <c r="AE940" i="13"/>
  <c r="AD941" i="13"/>
  <c r="AE941" i="13"/>
  <c r="AD942" i="13"/>
  <c r="AE942" i="13"/>
  <c r="AD943" i="13"/>
  <c r="AE943" i="13"/>
  <c r="AD944" i="13"/>
  <c r="AE944" i="13"/>
  <c r="AD945" i="13"/>
  <c r="AE945" i="13"/>
  <c r="AD946" i="13"/>
  <c r="AE946" i="13"/>
  <c r="AD947" i="13"/>
  <c r="AE947" i="13"/>
  <c r="AD948" i="13"/>
  <c r="AE948" i="13"/>
  <c r="AD949" i="13"/>
  <c r="AE949" i="13"/>
  <c r="AD950" i="13"/>
  <c r="AE950" i="13"/>
  <c r="AD951" i="13"/>
  <c r="AE951" i="13"/>
  <c r="AD952" i="13"/>
  <c r="AE952" i="13"/>
  <c r="AD953" i="13"/>
  <c r="AE953" i="13"/>
  <c r="AD954" i="13"/>
  <c r="AE954" i="13"/>
  <c r="AD955" i="13"/>
  <c r="AE955" i="13"/>
  <c r="AD956" i="13"/>
  <c r="AE956" i="13"/>
  <c r="AD957" i="13"/>
  <c r="AE957" i="13"/>
  <c r="AD958" i="13"/>
  <c r="AE958" i="13"/>
  <c r="AD959" i="13"/>
  <c r="AE959" i="13"/>
  <c r="AD960" i="13"/>
  <c r="AE960" i="13"/>
  <c r="AD961" i="13"/>
  <c r="AE961" i="13"/>
  <c r="AD962" i="13"/>
  <c r="AE962" i="13"/>
  <c r="AD963" i="13"/>
  <c r="AE963" i="13"/>
  <c r="AD964" i="13"/>
  <c r="AE964" i="13"/>
  <c r="AD965" i="13"/>
  <c r="AE965" i="13"/>
  <c r="AD966" i="13"/>
  <c r="AE966" i="13"/>
  <c r="AD967" i="13"/>
  <c r="AE967" i="13"/>
  <c r="AD968" i="13"/>
  <c r="AE968" i="13"/>
  <c r="AD969" i="13"/>
  <c r="AE969" i="13"/>
  <c r="AD970" i="13"/>
  <c r="AE970" i="13"/>
  <c r="AD971" i="13"/>
  <c r="AE971" i="13"/>
  <c r="AD972" i="13"/>
  <c r="AE972" i="13"/>
  <c r="AD973" i="13"/>
  <c r="AE973" i="13"/>
  <c r="AD974" i="13"/>
  <c r="AE974" i="13"/>
  <c r="AD975" i="13"/>
  <c r="AE975" i="13"/>
  <c r="AD976" i="13"/>
  <c r="AE976" i="13"/>
  <c r="AD977" i="13"/>
  <c r="AE977" i="13"/>
  <c r="AD978" i="13"/>
  <c r="AE978" i="13"/>
  <c r="AD979" i="13"/>
  <c r="AE979" i="13"/>
  <c r="AD980" i="13"/>
  <c r="AE980" i="13"/>
  <c r="AD981" i="13"/>
  <c r="AE981" i="13"/>
  <c r="AD982" i="13"/>
  <c r="AE982" i="13"/>
  <c r="AD983" i="13"/>
  <c r="AE983" i="13"/>
  <c r="AD984" i="13"/>
  <c r="AE984" i="13"/>
  <c r="AD985" i="13"/>
  <c r="AE985" i="13"/>
  <c r="AD986" i="13"/>
  <c r="AE986" i="13"/>
  <c r="AD987" i="13"/>
  <c r="AE987" i="13"/>
  <c r="AD988" i="13"/>
  <c r="AE988" i="13"/>
  <c r="AD989" i="13"/>
  <c r="AE989" i="13"/>
  <c r="AD990" i="13"/>
  <c r="AE990" i="13"/>
  <c r="AD991" i="13"/>
  <c r="AE991" i="13"/>
  <c r="AD992" i="13"/>
  <c r="AE992" i="13"/>
  <c r="AD993" i="13"/>
  <c r="AE993" i="13"/>
  <c r="AD994" i="13"/>
  <c r="AE994" i="13"/>
  <c r="AD995" i="13"/>
  <c r="AE995" i="13"/>
  <c r="AD996" i="13"/>
  <c r="AE996" i="13"/>
  <c r="AD997" i="13"/>
  <c r="AE997" i="13"/>
  <c r="AD998" i="13"/>
  <c r="AE998" i="13"/>
  <c r="AD999" i="13"/>
  <c r="AE999" i="13"/>
  <c r="AD1000" i="13"/>
  <c r="AE1000" i="13"/>
  <c r="AD1001" i="13"/>
  <c r="AE1001" i="13"/>
  <c r="AD1002" i="13"/>
  <c r="AE1002" i="13"/>
  <c r="AD1003" i="13"/>
  <c r="AE1003" i="13"/>
  <c r="AD1004" i="13"/>
  <c r="AE1004" i="13"/>
  <c r="AD1005" i="13"/>
  <c r="AE1005" i="13"/>
  <c r="AD1006" i="13"/>
  <c r="AE1006" i="13"/>
  <c r="AD1007" i="13"/>
  <c r="AE1007" i="13"/>
  <c r="AD1008" i="13"/>
  <c r="AE1008" i="13"/>
  <c r="AD1009" i="13"/>
  <c r="AE1009" i="13"/>
  <c r="AD1010" i="13"/>
  <c r="AE1010" i="13"/>
  <c r="AD1011" i="13"/>
  <c r="AE1011" i="13"/>
  <c r="AD1012" i="13"/>
  <c r="AE1012" i="13"/>
  <c r="AD1013" i="13"/>
  <c r="AE1013" i="13"/>
  <c r="AD1014" i="13"/>
  <c r="AE1014" i="13"/>
  <c r="AD1015" i="13"/>
  <c r="AE1015" i="13"/>
  <c r="AD1016" i="13"/>
  <c r="AE1016" i="13"/>
  <c r="AD1017" i="13"/>
  <c r="AE1017" i="13"/>
  <c r="AD1018" i="13"/>
  <c r="AE1018" i="13"/>
  <c r="AD1019" i="13"/>
  <c r="AE1019" i="13"/>
  <c r="AD1020" i="13"/>
  <c r="AE1020" i="13"/>
  <c r="AD1021" i="13"/>
  <c r="AE1021" i="13"/>
  <c r="AD1022" i="13"/>
  <c r="AE1022" i="13"/>
  <c r="AD1023" i="13"/>
  <c r="AE1023" i="13"/>
  <c r="AD1024" i="13"/>
  <c r="AE1024" i="13"/>
  <c r="AD1025" i="13"/>
  <c r="AE1025" i="13"/>
  <c r="AD1026" i="13"/>
  <c r="AE1026" i="13"/>
  <c r="AD1027" i="13"/>
  <c r="AE1027" i="13"/>
  <c r="AD1028" i="13"/>
  <c r="AE1028" i="13"/>
  <c r="AD1029" i="13"/>
  <c r="AE1029" i="13"/>
  <c r="AD1030" i="13"/>
  <c r="AE1030" i="13"/>
  <c r="AD1031" i="13"/>
  <c r="AE1031" i="13"/>
  <c r="AD1032" i="13"/>
  <c r="AE1032" i="13"/>
  <c r="AD1033" i="13"/>
  <c r="AE1033" i="13"/>
  <c r="AD1034" i="13"/>
  <c r="AE1034" i="13"/>
  <c r="AD1035" i="13"/>
  <c r="AE1035" i="13"/>
  <c r="AD1036" i="13"/>
  <c r="AE1036" i="13"/>
  <c r="AD1037" i="13"/>
  <c r="AE1037" i="13"/>
  <c r="AD1038" i="13"/>
  <c r="AE1038" i="13"/>
  <c r="AD1039" i="13"/>
  <c r="AE1039" i="13"/>
  <c r="AD1040" i="13"/>
  <c r="AE1040" i="13"/>
  <c r="AD1041" i="13"/>
  <c r="AE1041" i="13"/>
  <c r="AD1042" i="13"/>
  <c r="AE1042" i="13"/>
  <c r="AD1043" i="13"/>
  <c r="AE1043" i="13"/>
  <c r="AD1044" i="13"/>
  <c r="AE1044" i="13"/>
  <c r="AD1045" i="13"/>
  <c r="AE1045" i="13"/>
  <c r="AD1046" i="13"/>
  <c r="AE1046" i="13"/>
  <c r="AD1047" i="13"/>
  <c r="AE1047" i="13"/>
  <c r="AD1048" i="13"/>
  <c r="AE1048" i="13"/>
  <c r="AD1049" i="13"/>
  <c r="AE1049" i="13"/>
  <c r="AD1050" i="13"/>
  <c r="AE1050" i="13"/>
  <c r="AD1051" i="13"/>
  <c r="AE1051" i="13"/>
  <c r="AD1052" i="13"/>
  <c r="AE1052" i="13"/>
  <c r="AD1053" i="13"/>
  <c r="AE1053" i="13"/>
  <c r="AD1054" i="13"/>
  <c r="AE1054" i="13"/>
  <c r="AD1055" i="13"/>
  <c r="AE1055" i="13"/>
  <c r="AD1056" i="13"/>
  <c r="AE1056" i="13"/>
  <c r="AD1057" i="13"/>
  <c r="AE1057" i="13"/>
  <c r="AD1058" i="13"/>
  <c r="AE1058" i="13"/>
  <c r="AD1059" i="13"/>
  <c r="AE1059" i="13"/>
  <c r="AD1060" i="13"/>
  <c r="AE1060" i="13"/>
  <c r="AD1061" i="13"/>
  <c r="AE1061" i="13"/>
  <c r="AD1062" i="13"/>
  <c r="AE1062" i="13"/>
  <c r="AD1063" i="13"/>
  <c r="AE1063" i="13"/>
  <c r="AD1064" i="13"/>
  <c r="AE1064" i="13"/>
  <c r="AD1065" i="13"/>
  <c r="AE1065" i="13"/>
  <c r="AD1066" i="13"/>
  <c r="AE1066" i="13"/>
  <c r="AD1067" i="13"/>
  <c r="AE1067" i="13"/>
  <c r="AD1068" i="13"/>
  <c r="AE1068" i="13"/>
  <c r="AD1069" i="13"/>
  <c r="AE1069" i="13"/>
  <c r="AD1070" i="13"/>
  <c r="AE1070" i="13"/>
  <c r="AD1071" i="13"/>
  <c r="AE1071" i="13"/>
  <c r="AD1072" i="13"/>
  <c r="AE1072" i="13"/>
  <c r="AD1073" i="13"/>
  <c r="AE1073" i="13"/>
  <c r="AD1074" i="13"/>
  <c r="AE1074" i="13"/>
  <c r="AD1075" i="13"/>
  <c r="AE1075" i="13"/>
  <c r="AD1076" i="13"/>
  <c r="AE1076" i="13"/>
  <c r="AD1077" i="13"/>
  <c r="AE1077" i="13"/>
  <c r="AD1078" i="13"/>
  <c r="AE1078" i="13"/>
  <c r="AD1079" i="13"/>
  <c r="AE1079" i="13"/>
  <c r="AD1080" i="13"/>
  <c r="AE1080" i="13"/>
  <c r="AD1081" i="13"/>
  <c r="AE1081" i="13"/>
  <c r="AD1082" i="13"/>
  <c r="AE1082" i="13"/>
  <c r="AD1083" i="13"/>
  <c r="AE1083" i="13"/>
  <c r="AD1084" i="13"/>
  <c r="AE1084" i="13"/>
  <c r="AD1085" i="13"/>
  <c r="AE1085" i="13"/>
  <c r="AD1086" i="13"/>
  <c r="AE1086" i="13"/>
  <c r="AD1087" i="13"/>
  <c r="AE1087" i="13"/>
  <c r="AD1088" i="13"/>
  <c r="AE1088" i="13"/>
  <c r="AD1089" i="13"/>
  <c r="AE1089" i="13"/>
  <c r="AD1090" i="13"/>
  <c r="AE1090" i="13"/>
  <c r="AD1091" i="13"/>
  <c r="AE1091" i="13"/>
  <c r="AD1092" i="13"/>
  <c r="AE1092" i="13"/>
  <c r="AD1093" i="13"/>
  <c r="AE1093" i="13"/>
  <c r="AD1094" i="13"/>
  <c r="AE1094" i="13"/>
  <c r="AD1095" i="13"/>
  <c r="AE1095" i="13"/>
  <c r="AD1096" i="13"/>
  <c r="AE1096" i="13"/>
  <c r="AD1097" i="13"/>
  <c r="AE1097" i="13"/>
  <c r="AD1098" i="13"/>
  <c r="AE1098" i="13"/>
  <c r="AD1099" i="13"/>
  <c r="AE1099" i="13"/>
  <c r="AD1100" i="13"/>
  <c r="AE1100" i="13"/>
  <c r="AD1101" i="13"/>
  <c r="AE1101" i="13"/>
  <c r="AD1102" i="13"/>
  <c r="AE1102" i="13"/>
  <c r="AD1103" i="13"/>
  <c r="AE1103" i="13"/>
  <c r="AD1104" i="13"/>
  <c r="AE1104" i="13"/>
  <c r="AD1105" i="13"/>
  <c r="AE1105" i="13"/>
  <c r="AD1106" i="13"/>
  <c r="AE1106" i="13"/>
  <c r="AD1107" i="13"/>
  <c r="AE1107" i="13"/>
  <c r="AD1108" i="13"/>
  <c r="AE1108" i="13"/>
  <c r="AD1109" i="13"/>
  <c r="AE1109" i="13"/>
  <c r="AD1110" i="13"/>
  <c r="AE1110" i="13"/>
  <c r="AD1111" i="13"/>
  <c r="AE1111" i="13"/>
  <c r="AD1112" i="13"/>
  <c r="AE1112" i="13"/>
  <c r="AD1113" i="13"/>
  <c r="AE1113" i="13"/>
  <c r="AD1114" i="13"/>
  <c r="AE1114" i="13"/>
  <c r="AD1115" i="13"/>
  <c r="AE1115" i="13"/>
  <c r="AD1116" i="13"/>
  <c r="AE1116" i="13"/>
  <c r="AD1117" i="13"/>
  <c r="AE1117" i="13"/>
  <c r="AD1118" i="13"/>
  <c r="AE1118" i="13"/>
  <c r="AD1119" i="13"/>
  <c r="AE1119" i="13"/>
  <c r="AD1120" i="13"/>
  <c r="AE1120" i="13"/>
  <c r="AD1121" i="13"/>
  <c r="AE1121" i="13"/>
  <c r="AD1122" i="13"/>
  <c r="AE1122" i="13"/>
  <c r="AD1123" i="13"/>
  <c r="AE1123" i="13"/>
  <c r="AD1124" i="13"/>
  <c r="AE1124" i="13"/>
  <c r="AD1125" i="13"/>
  <c r="AE1125" i="13"/>
  <c r="AD1126" i="13"/>
  <c r="AE1126" i="13"/>
  <c r="AD1127" i="13"/>
  <c r="AE1127" i="13"/>
  <c r="AD1128" i="13"/>
  <c r="AE1128" i="13"/>
  <c r="AD1129" i="13"/>
  <c r="AE1129" i="13"/>
  <c r="AD1130" i="13"/>
  <c r="AE1130" i="13"/>
  <c r="AD1131" i="13"/>
  <c r="AE1131" i="13"/>
  <c r="AD1132" i="13"/>
  <c r="AE1132" i="13"/>
  <c r="AD1133" i="13"/>
  <c r="AE1133" i="13"/>
  <c r="AD1134" i="13"/>
  <c r="AE1134" i="13"/>
  <c r="AD1135" i="13"/>
  <c r="AE1135" i="13"/>
  <c r="AD1136" i="13"/>
  <c r="AE1136" i="13"/>
  <c r="AD1137" i="13"/>
  <c r="AE1137" i="13"/>
  <c r="AD1138" i="13"/>
  <c r="AE1138" i="13"/>
  <c r="AD1139" i="13"/>
  <c r="AE1139" i="13"/>
  <c r="AD1140" i="13"/>
  <c r="AE1140" i="13"/>
  <c r="AD1141" i="13"/>
  <c r="AE1141" i="13"/>
  <c r="AD1142" i="13"/>
  <c r="AE1142" i="13"/>
  <c r="AD1143" i="13"/>
  <c r="AE1143" i="13"/>
  <c r="AD1144" i="13"/>
  <c r="AE1144" i="13"/>
  <c r="AD1145" i="13"/>
  <c r="AE1145" i="13"/>
  <c r="AD1146" i="13"/>
  <c r="AE1146" i="13"/>
  <c r="AD1147" i="13"/>
  <c r="AE1147" i="13"/>
  <c r="AD1148" i="13"/>
  <c r="AE1148" i="13"/>
  <c r="AD1149" i="13"/>
  <c r="AE1149" i="13"/>
  <c r="AD1150" i="13"/>
  <c r="AE1150" i="13"/>
  <c r="AD1151" i="13"/>
  <c r="AE1151" i="13"/>
  <c r="AD1152" i="13"/>
  <c r="AE1152" i="13"/>
  <c r="AD1153" i="13"/>
  <c r="AE1153" i="13"/>
  <c r="AD1154" i="13"/>
  <c r="AE1154" i="13"/>
  <c r="AD1155" i="13"/>
  <c r="AE1155" i="13"/>
  <c r="AD1156" i="13"/>
  <c r="AE1156" i="13"/>
  <c r="AD1157" i="13"/>
  <c r="AE1157" i="13"/>
  <c r="AD1158" i="13"/>
  <c r="AE1158" i="13"/>
  <c r="AD1159" i="13"/>
  <c r="AE1159" i="13"/>
  <c r="AD1160" i="13"/>
  <c r="AE1160" i="13"/>
  <c r="AD1161" i="13"/>
  <c r="AE1161" i="13"/>
  <c r="AD1162" i="13"/>
  <c r="AE1162" i="13"/>
  <c r="AD1163" i="13"/>
  <c r="AE1163" i="13"/>
  <c r="AD1164" i="13"/>
  <c r="AE1164" i="13"/>
  <c r="AD1165" i="13"/>
  <c r="AE1165" i="13"/>
  <c r="AD1166" i="13"/>
  <c r="AE1166" i="13"/>
  <c r="AD1167" i="13"/>
  <c r="AE1167" i="13"/>
  <c r="AD1168" i="13"/>
  <c r="AE1168" i="13"/>
  <c r="AD1169" i="13"/>
  <c r="AE1169" i="13"/>
  <c r="AD1170" i="13"/>
  <c r="AE1170" i="13"/>
  <c r="AD1171" i="13"/>
  <c r="AE1171" i="13"/>
  <c r="AD1172" i="13"/>
  <c r="AE1172" i="13"/>
  <c r="AD1173" i="13"/>
  <c r="AE1173" i="13"/>
  <c r="AD1174" i="13"/>
  <c r="AE1174" i="13"/>
  <c r="AD1175" i="13"/>
  <c r="AE1175" i="13"/>
  <c r="AD1176" i="13"/>
  <c r="AE1176" i="13"/>
  <c r="AD1177" i="13"/>
  <c r="AE1177" i="13"/>
  <c r="AD1178" i="13"/>
  <c r="AE1178" i="13"/>
  <c r="AD1179" i="13"/>
  <c r="AE1179" i="13"/>
  <c r="AD1180" i="13"/>
  <c r="AE1180" i="13"/>
  <c r="AD1181" i="13"/>
  <c r="AE1181" i="13"/>
  <c r="AD1182" i="13"/>
  <c r="AE1182" i="13"/>
  <c r="AD1183" i="13"/>
  <c r="AE1183" i="13"/>
  <c r="AD1184" i="13"/>
  <c r="AE1184" i="13"/>
  <c r="AD1185" i="13"/>
  <c r="AE1185" i="13"/>
  <c r="AD1186" i="13"/>
  <c r="AE1186" i="13"/>
  <c r="AD1187" i="13"/>
  <c r="AE1187" i="13"/>
  <c r="AD1188" i="13"/>
  <c r="AE1188" i="13"/>
  <c r="AD1189" i="13"/>
  <c r="AE1189" i="13"/>
  <c r="AD1190" i="13"/>
  <c r="AE1190" i="13"/>
  <c r="AD1191" i="13"/>
  <c r="AE1191" i="13"/>
  <c r="AD1192" i="13"/>
  <c r="AE1192" i="13"/>
  <c r="AD1193" i="13"/>
  <c r="AE1193" i="13"/>
  <c r="AD1194" i="13"/>
  <c r="AE1194" i="13"/>
  <c r="AD1195" i="13"/>
  <c r="AE1195" i="13"/>
  <c r="AD1196" i="13"/>
  <c r="AE1196" i="13"/>
  <c r="AD1197" i="13"/>
  <c r="AE1197" i="13"/>
  <c r="AD1198" i="13"/>
  <c r="AE1198" i="13"/>
  <c r="AD1199" i="13"/>
  <c r="AE1199" i="13"/>
  <c r="AD1200" i="13"/>
  <c r="AE1200" i="13"/>
  <c r="AD1201" i="13"/>
  <c r="AE1201" i="13"/>
  <c r="AD1202" i="13"/>
  <c r="AE1202" i="13"/>
  <c r="AD1203" i="13"/>
  <c r="AE1203" i="13"/>
  <c r="AD1204" i="13"/>
  <c r="AE1204" i="13"/>
  <c r="AD1205" i="13"/>
  <c r="AE1205" i="13"/>
  <c r="AD1206" i="13"/>
  <c r="AE1206" i="13"/>
  <c r="AD1207" i="13"/>
  <c r="AE1207" i="13"/>
  <c r="AD1208" i="13"/>
  <c r="AE1208" i="13"/>
  <c r="AD1209" i="13"/>
  <c r="AE1209" i="13"/>
  <c r="AD1210" i="13"/>
  <c r="AE1210" i="13"/>
  <c r="AD1211" i="13"/>
  <c r="AE1211" i="13"/>
  <c r="AD1212" i="13"/>
  <c r="AE1212" i="13"/>
  <c r="AD1213" i="13"/>
  <c r="AE1213" i="13"/>
  <c r="AD1214" i="13"/>
  <c r="AE1214" i="13"/>
  <c r="AD1215" i="13"/>
  <c r="AE1215" i="13"/>
  <c r="AD1216" i="13"/>
  <c r="AE1216" i="13"/>
  <c r="AD1217" i="13"/>
  <c r="AE1217" i="13"/>
  <c r="AD1218" i="13"/>
  <c r="AE1218" i="13"/>
  <c r="AD1219" i="13"/>
  <c r="AE1219" i="13"/>
  <c r="AD1220" i="13"/>
  <c r="AE1220" i="13"/>
  <c r="AD1221" i="13"/>
  <c r="AE1221" i="13"/>
  <c r="AD1222" i="13"/>
  <c r="AE1222" i="13"/>
  <c r="AD1223" i="13"/>
  <c r="AE1223" i="13"/>
  <c r="AD1224" i="13"/>
  <c r="AE1224" i="13"/>
  <c r="AD1225" i="13"/>
  <c r="AE1225" i="13"/>
  <c r="AD1226" i="13"/>
  <c r="AE1226" i="13"/>
  <c r="AD1227" i="13"/>
  <c r="AE1227" i="13"/>
  <c r="AD1228" i="13"/>
  <c r="AE1228" i="13"/>
  <c r="AD1229" i="13"/>
  <c r="AE1229" i="13"/>
  <c r="AD1230" i="13"/>
  <c r="AE1230" i="13"/>
  <c r="AD1231" i="13"/>
  <c r="AE1231" i="13"/>
  <c r="AD1232" i="13"/>
  <c r="AE1232" i="13"/>
  <c r="AD1233" i="13"/>
  <c r="AE1233" i="13"/>
  <c r="AD1234" i="13"/>
  <c r="AE1234" i="13"/>
  <c r="AD1235" i="13"/>
  <c r="AE1235" i="13"/>
  <c r="AD1236" i="13"/>
  <c r="AE1236" i="13"/>
  <c r="AD1237" i="13"/>
  <c r="AE1237" i="13"/>
  <c r="AD1238" i="13"/>
  <c r="AE1238" i="13"/>
  <c r="AD1239" i="13"/>
  <c r="AE1239" i="13"/>
  <c r="AD1240" i="13"/>
  <c r="AE1240" i="13"/>
  <c r="AD1241" i="13"/>
  <c r="AE1241" i="13"/>
  <c r="AD1242" i="13"/>
  <c r="AE1242" i="13"/>
  <c r="AD1243" i="13"/>
  <c r="AE1243" i="13"/>
  <c r="AD1244" i="13"/>
  <c r="AE1244" i="13"/>
  <c r="AD1245" i="13"/>
  <c r="AE1245" i="13"/>
  <c r="AD1246" i="13"/>
  <c r="AE1246" i="13"/>
  <c r="AD1247" i="13"/>
  <c r="AE1247" i="13"/>
  <c r="AD1248" i="13"/>
  <c r="AE1248" i="13"/>
  <c r="AD1249" i="13"/>
  <c r="AE1249" i="13"/>
  <c r="AD1250" i="13"/>
  <c r="AE1250" i="13"/>
  <c r="AD1251" i="13"/>
  <c r="AE1251" i="13"/>
  <c r="AD1252" i="13"/>
  <c r="AE1252" i="13"/>
  <c r="AD1253" i="13"/>
  <c r="AE1253" i="13"/>
  <c r="AD1254" i="13"/>
  <c r="AE1254" i="13"/>
  <c r="AD1255" i="13"/>
  <c r="AE1255" i="13"/>
  <c r="AD1256" i="13"/>
  <c r="AE1256" i="13"/>
  <c r="AD1257" i="13"/>
  <c r="AE1257" i="13"/>
  <c r="AD1258" i="13"/>
  <c r="AE1258" i="13"/>
  <c r="AD1259" i="13"/>
  <c r="AE1259" i="13"/>
  <c r="AD1260" i="13"/>
  <c r="AE1260" i="13"/>
  <c r="AD1261" i="13"/>
  <c r="AE1261" i="13"/>
  <c r="AD1262" i="13"/>
  <c r="AE1262" i="13"/>
  <c r="AD1263" i="13"/>
  <c r="AE1263" i="13"/>
  <c r="AD1264" i="13"/>
  <c r="AE1264" i="13"/>
  <c r="AD1265" i="13"/>
  <c r="AE1265" i="13"/>
  <c r="AD1266" i="13"/>
  <c r="AE1266" i="13"/>
  <c r="AD1267" i="13"/>
  <c r="AE1267" i="13"/>
  <c r="AD1268" i="13"/>
  <c r="AE1268" i="13"/>
  <c r="AD1269" i="13"/>
  <c r="AE1269" i="13"/>
  <c r="AD1270" i="13"/>
  <c r="AE1270" i="13"/>
  <c r="AD1271" i="13"/>
  <c r="AE1271" i="13"/>
  <c r="AD1272" i="13"/>
  <c r="AE1272" i="13"/>
  <c r="AD1273" i="13"/>
  <c r="AE1273" i="13"/>
  <c r="AD1274" i="13"/>
  <c r="AE1274" i="13"/>
  <c r="AD1275" i="13"/>
  <c r="AE1275" i="13"/>
  <c r="AD1276" i="13"/>
  <c r="AE1276" i="13"/>
  <c r="AD1277" i="13"/>
  <c r="AE1277" i="13"/>
  <c r="AD1278" i="13"/>
  <c r="AE1278" i="13"/>
  <c r="AD1279" i="13"/>
  <c r="AE1279" i="13"/>
  <c r="AD1280" i="13"/>
  <c r="AE1280" i="13"/>
  <c r="AD1281" i="13"/>
  <c r="AE1281" i="13"/>
  <c r="AD1282" i="13"/>
  <c r="AE1282" i="13"/>
  <c r="AD1283" i="13"/>
  <c r="AE1283" i="13"/>
  <c r="AD1284" i="13"/>
  <c r="AE1284" i="13"/>
  <c r="AD1285" i="13"/>
  <c r="AE1285" i="13"/>
  <c r="AD1286" i="13"/>
  <c r="AE1286" i="13"/>
  <c r="AD1287" i="13"/>
  <c r="AE1287" i="13"/>
  <c r="AD1288" i="13"/>
  <c r="AE1288" i="13"/>
  <c r="AD1289" i="13"/>
  <c r="AE1289" i="13"/>
  <c r="AD1290" i="13"/>
  <c r="AE1290" i="13"/>
  <c r="AD1291" i="13"/>
  <c r="AE1291" i="13"/>
  <c r="AD1292" i="13"/>
  <c r="AE1292" i="13"/>
  <c r="AD1293" i="13"/>
  <c r="AE1293" i="13"/>
  <c r="AD1294" i="13"/>
  <c r="AE1294" i="13"/>
  <c r="AD1295" i="13"/>
  <c r="AE1295" i="13"/>
  <c r="AD1296" i="13"/>
  <c r="AE1296" i="13"/>
  <c r="AD1297" i="13"/>
  <c r="AE1297" i="13"/>
  <c r="AD1298" i="13"/>
  <c r="AE1298" i="13"/>
  <c r="AD1299" i="13"/>
  <c r="AE1299" i="13"/>
  <c r="AD1300" i="13"/>
  <c r="AE1300" i="13"/>
  <c r="AD1301" i="13"/>
  <c r="AE1301" i="13"/>
  <c r="AD1302" i="13"/>
  <c r="AE1302" i="13"/>
  <c r="AD1303" i="13"/>
  <c r="AE1303" i="13"/>
  <c r="AD1304" i="13"/>
  <c r="AE1304" i="13"/>
  <c r="AD1305" i="13"/>
  <c r="AE1305" i="13"/>
  <c r="AD1306" i="13"/>
  <c r="AE1306" i="13"/>
  <c r="AD1307" i="13"/>
  <c r="AE1307" i="13"/>
  <c r="AD1308" i="13"/>
  <c r="AE1308" i="13"/>
  <c r="AD1309" i="13"/>
  <c r="AE1309" i="13"/>
  <c r="AD1310" i="13"/>
  <c r="AE1310" i="13"/>
  <c r="AD1311" i="13"/>
  <c r="AE1311" i="13"/>
  <c r="AD1312" i="13"/>
  <c r="AE1312" i="13"/>
  <c r="AD1313" i="13"/>
  <c r="AE1313" i="13"/>
  <c r="AD1314" i="13"/>
  <c r="AE1314" i="13"/>
  <c r="AD1315" i="13"/>
  <c r="AE1315" i="13"/>
  <c r="AD1316" i="13"/>
  <c r="AE1316" i="13"/>
  <c r="AD1317" i="13"/>
  <c r="AE1317" i="13"/>
  <c r="AD1318" i="13"/>
  <c r="AE1318" i="13"/>
  <c r="AD1319" i="13"/>
  <c r="AE1319" i="13"/>
  <c r="AD1320" i="13"/>
  <c r="AE1320" i="13"/>
  <c r="AD1321" i="13"/>
  <c r="AE1321" i="13"/>
  <c r="AD1322" i="13"/>
  <c r="AE1322" i="13"/>
  <c r="AD1323" i="13"/>
  <c r="AE1323" i="13"/>
  <c r="AD1324" i="13"/>
  <c r="AE1324" i="13"/>
  <c r="AD1325" i="13"/>
  <c r="AE1325" i="13"/>
  <c r="AD1326" i="13"/>
  <c r="AE1326" i="13"/>
  <c r="AD1327" i="13"/>
  <c r="AE1327" i="13"/>
  <c r="AD1328" i="13"/>
  <c r="AE1328" i="13"/>
  <c r="AD1329" i="13"/>
  <c r="AE1329" i="13"/>
  <c r="AD1330" i="13"/>
  <c r="AE1330" i="13"/>
  <c r="AD1331" i="13"/>
  <c r="AE1331" i="13"/>
  <c r="AD1332" i="13"/>
  <c r="AE1332" i="13"/>
  <c r="AD1333" i="13"/>
  <c r="AE1333" i="13"/>
  <c r="AD1334" i="13"/>
  <c r="AE1334" i="13"/>
  <c r="AD1335" i="13"/>
  <c r="AE1335" i="13"/>
  <c r="AD1336" i="13"/>
  <c r="AE1336" i="13"/>
  <c r="AD1337" i="13"/>
  <c r="AE1337" i="13"/>
  <c r="AD1338" i="13"/>
  <c r="AE1338" i="13"/>
  <c r="AD1339" i="13"/>
  <c r="AE1339" i="13"/>
  <c r="AD1340" i="13"/>
  <c r="AE1340" i="13"/>
  <c r="AD1341" i="13"/>
  <c r="AE1341" i="13"/>
  <c r="AD1342" i="13"/>
  <c r="AE1342" i="13"/>
  <c r="AD1343" i="13"/>
  <c r="AE1343" i="13"/>
  <c r="AD1344" i="13"/>
  <c r="AE1344" i="13"/>
  <c r="AD1345" i="13"/>
  <c r="AE1345" i="13"/>
  <c r="AD1346" i="13"/>
  <c r="AE1346" i="13"/>
  <c r="AD1347" i="13"/>
  <c r="AE1347" i="13"/>
  <c r="AD1348" i="13"/>
  <c r="AE1348" i="13"/>
  <c r="AD1349" i="13"/>
  <c r="AE1349" i="13"/>
  <c r="AD1350" i="13"/>
  <c r="AE1350" i="13"/>
  <c r="AD1351" i="13"/>
  <c r="AE1351" i="13"/>
  <c r="AD1352" i="13"/>
  <c r="AE1352" i="13"/>
  <c r="AD1353" i="13"/>
  <c r="AE1353" i="13"/>
  <c r="AD1354" i="13"/>
  <c r="AE1354" i="13"/>
  <c r="AD1355" i="13"/>
  <c r="AE1355" i="13"/>
  <c r="AD1356" i="13"/>
  <c r="AE1356" i="13"/>
  <c r="AD1357" i="13"/>
  <c r="AE1357" i="13"/>
  <c r="AD1358" i="13"/>
  <c r="AE1358" i="13"/>
  <c r="AD1359" i="13"/>
  <c r="AE1359" i="13"/>
  <c r="AD1360" i="13"/>
  <c r="AE1360" i="13"/>
  <c r="AD1361" i="13"/>
  <c r="AE1361" i="13"/>
  <c r="AD1362" i="13"/>
  <c r="AE1362" i="13"/>
  <c r="AD1363" i="13"/>
  <c r="AE1363" i="13"/>
  <c r="AD1364" i="13"/>
  <c r="AE1364" i="13"/>
  <c r="AD1365" i="13"/>
  <c r="AE1365" i="13"/>
  <c r="AD1366" i="13"/>
  <c r="AE1366" i="13"/>
  <c r="AD1367" i="13"/>
  <c r="AE1367" i="13"/>
  <c r="AD1368" i="13"/>
  <c r="AE1368" i="13"/>
  <c r="AD1369" i="13"/>
  <c r="AE1369" i="13"/>
  <c r="AD1370" i="13"/>
  <c r="AE1370" i="13"/>
  <c r="AD1371" i="13"/>
  <c r="AE1371" i="13"/>
  <c r="AD1372" i="13"/>
  <c r="AE1372" i="13"/>
  <c r="AD1373" i="13"/>
  <c r="AE1373" i="13"/>
  <c r="AD1374" i="13"/>
  <c r="AE1374" i="13"/>
  <c r="AD1375" i="13"/>
  <c r="AE1375" i="13"/>
  <c r="AD1376" i="13"/>
  <c r="AE1376" i="13"/>
  <c r="AD1377" i="13"/>
  <c r="AE1377" i="13"/>
  <c r="AD1378" i="13"/>
  <c r="AE1378" i="13"/>
  <c r="AD1379" i="13"/>
  <c r="AE1379" i="13"/>
  <c r="AD1380" i="13"/>
  <c r="AE1380" i="13"/>
  <c r="AD1381" i="13"/>
  <c r="AE1381" i="13"/>
  <c r="AD1382" i="13"/>
  <c r="AE1382" i="13"/>
  <c r="AD1383" i="13"/>
  <c r="AE1383" i="13"/>
  <c r="AD1384" i="13"/>
  <c r="AE1384" i="13"/>
  <c r="AD1385" i="13"/>
  <c r="AE1385" i="13"/>
  <c r="AD1386" i="13"/>
  <c r="AE1386" i="13"/>
  <c r="AD1387" i="13"/>
  <c r="AE1387" i="13"/>
  <c r="AD1388" i="13"/>
  <c r="AE1388" i="13"/>
  <c r="AD1389" i="13"/>
  <c r="AE1389" i="13"/>
  <c r="AD1390" i="13"/>
  <c r="AE1390" i="13"/>
  <c r="AD1391" i="13"/>
  <c r="AE1391" i="13"/>
  <c r="AD1392" i="13"/>
  <c r="AE1392" i="13"/>
  <c r="AD1393" i="13"/>
  <c r="AE1393" i="13"/>
  <c r="AD1394" i="13"/>
  <c r="AE1394" i="13"/>
  <c r="AD1395" i="13"/>
  <c r="AE1395" i="13"/>
  <c r="AD1396" i="13"/>
  <c r="AE1396" i="13"/>
  <c r="AD1397" i="13"/>
  <c r="AE1397" i="13"/>
  <c r="AD1398" i="13"/>
  <c r="AE1398" i="13"/>
  <c r="AD1399" i="13"/>
  <c r="AE1399" i="13"/>
  <c r="AD1400" i="13"/>
  <c r="AE1400" i="13"/>
  <c r="AD1401" i="13"/>
  <c r="AE1401" i="13"/>
  <c r="AD1402" i="13"/>
  <c r="AE1402" i="13"/>
  <c r="AD1403" i="13"/>
  <c r="AE1403" i="13"/>
  <c r="AD1404" i="13"/>
  <c r="AE1404" i="13"/>
  <c r="AD1405" i="13"/>
  <c r="AE1405" i="13"/>
  <c r="AD1406" i="13"/>
  <c r="AE1406" i="13"/>
  <c r="AD1407" i="13"/>
  <c r="AE1407" i="13"/>
  <c r="AD1408" i="13"/>
  <c r="AE1408" i="13"/>
  <c r="AD1409" i="13"/>
  <c r="AE1409" i="13"/>
  <c r="AD1410" i="13"/>
  <c r="AE1410" i="13"/>
  <c r="AD1411" i="13"/>
  <c r="AE1411" i="13"/>
  <c r="AD1412" i="13"/>
  <c r="AE1412" i="13"/>
  <c r="AD1413" i="13"/>
  <c r="AE1413" i="13"/>
  <c r="AD1414" i="13"/>
  <c r="AE1414" i="13"/>
  <c r="AD1415" i="13"/>
  <c r="AE1415" i="13"/>
  <c r="AD1416" i="13"/>
  <c r="AE1416" i="13"/>
  <c r="AD1417" i="13"/>
  <c r="AE1417" i="13"/>
  <c r="AD1418" i="13"/>
  <c r="AE1418" i="13"/>
  <c r="AD1419" i="13"/>
  <c r="AE1419" i="13"/>
  <c r="AD1420" i="13"/>
  <c r="AE1420" i="13"/>
  <c r="AD1421" i="13"/>
  <c r="AE1421" i="13"/>
  <c r="AD1422" i="13"/>
  <c r="AE1422" i="13"/>
  <c r="AD1423" i="13"/>
  <c r="AE1423" i="13"/>
  <c r="AD1424" i="13"/>
  <c r="AE1424" i="13"/>
  <c r="AD1425" i="13"/>
  <c r="AE1425" i="13"/>
  <c r="AD1426" i="13"/>
  <c r="AE1426" i="13"/>
  <c r="AD1427" i="13"/>
  <c r="AE1427" i="13"/>
  <c r="AD1428" i="13"/>
  <c r="AE1428" i="13"/>
  <c r="AD1429" i="13"/>
  <c r="AE1429" i="13"/>
  <c r="AD1430" i="13"/>
  <c r="AE1430" i="13"/>
  <c r="AD1431" i="13"/>
  <c r="AE1431" i="13"/>
  <c r="AD1432" i="13"/>
  <c r="AE1432" i="13"/>
  <c r="AD1433" i="13"/>
  <c r="AE1433" i="13"/>
  <c r="AD1434" i="13"/>
  <c r="AE1434" i="13"/>
  <c r="AD1435" i="13"/>
  <c r="AE1435" i="13"/>
  <c r="AD1436" i="13"/>
  <c r="AE1436" i="13"/>
  <c r="AD1437" i="13"/>
  <c r="AE1437" i="13"/>
  <c r="AD1438" i="13"/>
  <c r="AE1438" i="13"/>
  <c r="AD1439" i="13"/>
  <c r="AE1439" i="13"/>
  <c r="AD1440" i="13"/>
  <c r="AE1440" i="13"/>
  <c r="AD1441" i="13"/>
  <c r="AE1441" i="13"/>
  <c r="AD1442" i="13"/>
  <c r="AE1442" i="13"/>
  <c r="AD1443" i="13"/>
  <c r="AE1443" i="13"/>
  <c r="AD1444" i="13"/>
  <c r="AE1444" i="13"/>
  <c r="AD1445" i="13"/>
  <c r="AE1445" i="13"/>
  <c r="AD1446" i="13"/>
  <c r="AE1446" i="13"/>
  <c r="AD1447" i="13"/>
  <c r="AE1447" i="13"/>
  <c r="AD1448" i="13"/>
  <c r="AE1448" i="13"/>
  <c r="AD1449" i="13"/>
  <c r="AE1449" i="13"/>
  <c r="AD1450" i="13"/>
  <c r="AE1450" i="13"/>
  <c r="AD1451" i="13"/>
  <c r="AE1451" i="13"/>
  <c r="AD1452" i="13"/>
  <c r="AE1452" i="13"/>
  <c r="AD1453" i="13"/>
  <c r="AE1453" i="13"/>
  <c r="AD1454" i="13"/>
  <c r="AE1454" i="13"/>
  <c r="AD1455" i="13"/>
  <c r="AE1455" i="13"/>
  <c r="AD1456" i="13"/>
  <c r="AE1456" i="13"/>
  <c r="AD1457" i="13"/>
  <c r="AE1457" i="13"/>
  <c r="AD1458" i="13"/>
  <c r="AE1458" i="13"/>
  <c r="AD1459" i="13"/>
  <c r="AE1459" i="13"/>
  <c r="AD1460" i="13"/>
  <c r="AE1460" i="13"/>
  <c r="AD1461" i="13"/>
  <c r="AE1461" i="13"/>
  <c r="AD1462" i="13"/>
  <c r="AE1462" i="13"/>
  <c r="AD1463" i="13"/>
  <c r="AE1463" i="13"/>
  <c r="AD1464" i="13"/>
  <c r="AE1464" i="13"/>
  <c r="AD1465" i="13"/>
  <c r="AE1465" i="13"/>
  <c r="AD1466" i="13"/>
  <c r="AE1466" i="13"/>
  <c r="AD1467" i="13"/>
  <c r="AE1467" i="13"/>
  <c r="AD1468" i="13"/>
  <c r="AE1468" i="13"/>
  <c r="AD1469" i="13"/>
  <c r="AE1469" i="13"/>
  <c r="AD1470" i="13"/>
  <c r="AE1470" i="13"/>
  <c r="AD1471" i="13"/>
  <c r="AE1471" i="13"/>
  <c r="AD1472" i="13"/>
  <c r="AE1472" i="13"/>
  <c r="AD1473" i="13"/>
  <c r="AE1473" i="13"/>
  <c r="AD1474" i="13"/>
  <c r="AE1474" i="13"/>
  <c r="AD1475" i="13"/>
  <c r="AE1475" i="13"/>
  <c r="AD1476" i="13"/>
  <c r="AE1476" i="13"/>
  <c r="AD1477" i="13"/>
  <c r="AE1477" i="13"/>
  <c r="AD1478" i="13"/>
  <c r="AE1478" i="13"/>
  <c r="AD1479" i="13"/>
  <c r="AE1479" i="13"/>
  <c r="AD1480" i="13"/>
  <c r="AE1480" i="13"/>
  <c r="AD1481" i="13"/>
  <c r="AE1481" i="13"/>
  <c r="AD1482" i="13"/>
  <c r="AE1482" i="13"/>
  <c r="AD1483" i="13"/>
  <c r="AE1483" i="13"/>
  <c r="AD1484" i="13"/>
  <c r="AE1484" i="13"/>
  <c r="AD1485" i="13"/>
  <c r="AE1485" i="13"/>
  <c r="AD1486" i="13"/>
  <c r="AE1486" i="13"/>
  <c r="AD1487" i="13"/>
  <c r="AE1487" i="13"/>
  <c r="AD1488" i="13"/>
  <c r="AE1488" i="13"/>
  <c r="AD1489" i="13"/>
  <c r="AE1489" i="13"/>
  <c r="AD1490" i="13"/>
  <c r="AE1490" i="13"/>
  <c r="AD1491" i="13"/>
  <c r="AE1491" i="13"/>
  <c r="AD1492" i="13"/>
  <c r="AE1492" i="13"/>
  <c r="AD1493" i="13"/>
  <c r="AE1493" i="13"/>
  <c r="AD1494" i="13"/>
  <c r="AE1494" i="13"/>
  <c r="AD1495" i="13"/>
  <c r="AE1495" i="13"/>
  <c r="AD1496" i="13"/>
  <c r="AE1496" i="13"/>
  <c r="AD1497" i="13"/>
  <c r="AE1497" i="13"/>
  <c r="AD1498" i="13"/>
  <c r="AE1498" i="13"/>
  <c r="AD1499" i="13"/>
  <c r="AE1499" i="13"/>
  <c r="AD1500" i="13"/>
  <c r="AE1500" i="13"/>
  <c r="AD1501" i="13"/>
  <c r="AE1501" i="13"/>
  <c r="AD1502" i="13"/>
  <c r="AE1502" i="13"/>
  <c r="AD1503" i="13"/>
  <c r="AE1503" i="13"/>
  <c r="AD1504" i="13"/>
  <c r="AE1504" i="13"/>
  <c r="AD1505" i="13"/>
  <c r="AE1505" i="13"/>
  <c r="AD1506" i="13"/>
  <c r="AE1506" i="13"/>
  <c r="AD1507" i="13"/>
  <c r="AE1507" i="13"/>
  <c r="AD1508" i="13"/>
  <c r="AE1508" i="13"/>
  <c r="AD1509" i="13"/>
  <c r="AE1509" i="13"/>
  <c r="AD1510" i="13"/>
  <c r="AE1510" i="13"/>
  <c r="AD1511" i="13"/>
  <c r="AE1511" i="13"/>
  <c r="AD1512" i="13"/>
  <c r="AE1512" i="13"/>
  <c r="AD1513" i="13"/>
  <c r="AE1513" i="13"/>
  <c r="AD1514" i="13"/>
  <c r="AE1514" i="13"/>
  <c r="AD1515" i="13"/>
  <c r="AE1515" i="13"/>
  <c r="AD1516" i="13"/>
  <c r="AE1516" i="13"/>
  <c r="AD1517" i="13"/>
  <c r="AE1517" i="13"/>
  <c r="AD1518" i="13"/>
  <c r="AE1518" i="13"/>
  <c r="AD1519" i="13"/>
  <c r="AE1519" i="13"/>
  <c r="AD1520" i="13"/>
  <c r="AE1520" i="13"/>
  <c r="AD1521" i="13"/>
  <c r="AE1521" i="13"/>
  <c r="AD1522" i="13"/>
  <c r="AE1522" i="13"/>
  <c r="AD1523" i="13"/>
  <c r="AE1523" i="13"/>
  <c r="AD1524" i="13"/>
  <c r="AE1524" i="13"/>
  <c r="AD1525" i="13"/>
  <c r="AE1525" i="13"/>
  <c r="AD1526" i="13"/>
  <c r="AE1526" i="13"/>
  <c r="AD1527" i="13"/>
  <c r="AE1527" i="13"/>
  <c r="AD1528" i="13"/>
  <c r="AE1528" i="13"/>
  <c r="AD1529" i="13"/>
  <c r="AE1529" i="13"/>
  <c r="AD1530" i="13"/>
  <c r="AE1530" i="13"/>
  <c r="AD1531" i="13"/>
  <c r="AE1531" i="13"/>
  <c r="AD1532" i="13"/>
  <c r="AE1532" i="13"/>
  <c r="AD1533" i="13"/>
  <c r="AE1533" i="13"/>
  <c r="AD1534" i="13"/>
  <c r="AE1534" i="13"/>
  <c r="AD1535" i="13"/>
  <c r="AE1535" i="13"/>
  <c r="AD1536" i="13"/>
  <c r="AE1536" i="13"/>
  <c r="AD1537" i="13"/>
  <c r="AE1537" i="13"/>
  <c r="AD1538" i="13"/>
  <c r="AE1538" i="13"/>
  <c r="AD1539" i="13"/>
  <c r="AE1539" i="13"/>
  <c r="AD1540" i="13"/>
  <c r="AE1540" i="13"/>
  <c r="AD1541" i="13"/>
  <c r="AE1541" i="13"/>
  <c r="AD1542" i="13"/>
  <c r="AE1542" i="13"/>
  <c r="AD1543" i="13"/>
  <c r="AE1543" i="13"/>
  <c r="AD1544" i="13"/>
  <c r="AE1544" i="13"/>
  <c r="AD1545" i="13"/>
  <c r="AE1545" i="13"/>
  <c r="AD1546" i="13"/>
  <c r="AE1546" i="13"/>
  <c r="AD1547" i="13"/>
  <c r="AE1547" i="13"/>
  <c r="AD1548" i="13"/>
  <c r="AE1548" i="13"/>
  <c r="AD1549" i="13"/>
  <c r="AE1549" i="13"/>
  <c r="AD1550" i="13"/>
  <c r="AE1550" i="13"/>
  <c r="AD1551" i="13"/>
  <c r="AE1551" i="13"/>
  <c r="AD1552" i="13"/>
  <c r="AE1552" i="13"/>
  <c r="AD1553" i="13"/>
  <c r="AE1553" i="13"/>
  <c r="AD1554" i="13"/>
  <c r="AE1554" i="13"/>
  <c r="AD1555" i="13"/>
  <c r="AE1555" i="13"/>
  <c r="AD1556" i="13"/>
  <c r="AE1556" i="13"/>
  <c r="AD1557" i="13"/>
  <c r="AE1557" i="13"/>
  <c r="AD1558" i="13"/>
  <c r="AE1558" i="13"/>
  <c r="AD1559" i="13"/>
  <c r="AE1559" i="13"/>
  <c r="AD1560" i="13"/>
  <c r="AE1560" i="13"/>
  <c r="AD1561" i="13"/>
  <c r="AE1561" i="13"/>
  <c r="AD1562" i="13"/>
  <c r="AE1562" i="13"/>
  <c r="AD1563" i="13"/>
  <c r="AE1563" i="13"/>
  <c r="AD1564" i="13"/>
  <c r="AE1564" i="13"/>
  <c r="AD1565" i="13"/>
  <c r="AE1565" i="13"/>
  <c r="AD1566" i="13"/>
  <c r="AE1566" i="13"/>
  <c r="AD1567" i="13"/>
  <c r="AE1567" i="13"/>
  <c r="AD1568" i="13"/>
  <c r="AE1568" i="13"/>
  <c r="AD1569" i="13"/>
  <c r="AE1569" i="13"/>
  <c r="AD1570" i="13"/>
  <c r="AE1570" i="13"/>
  <c r="AD1571" i="13"/>
  <c r="AE1571" i="13"/>
  <c r="AD1572" i="13"/>
  <c r="AE1572" i="13"/>
  <c r="AD1573" i="13"/>
  <c r="AE1573" i="13"/>
  <c r="AD1574" i="13"/>
  <c r="AE1574" i="13"/>
  <c r="AD1575" i="13"/>
  <c r="AE1575" i="13"/>
  <c r="AD1576" i="13"/>
  <c r="AE1576" i="13"/>
  <c r="AD1577" i="13"/>
  <c r="AE1577" i="13"/>
  <c r="AD1578" i="13"/>
  <c r="AE1578" i="13"/>
  <c r="AD1579" i="13"/>
  <c r="AE1579" i="13"/>
  <c r="AD1580" i="13"/>
  <c r="AE1580" i="13"/>
  <c r="AD1581" i="13"/>
  <c r="AE1581" i="13"/>
  <c r="AD1582" i="13"/>
  <c r="AE1582" i="13"/>
  <c r="AD1583" i="13"/>
  <c r="AE1583" i="13"/>
  <c r="AD1584" i="13"/>
  <c r="AE1584" i="13"/>
  <c r="AD1585" i="13"/>
  <c r="AE1585" i="13"/>
  <c r="AD1586" i="13"/>
  <c r="AE1586" i="13"/>
  <c r="AD1587" i="13"/>
  <c r="AE1587" i="13"/>
  <c r="AD1588" i="13"/>
  <c r="AE1588" i="13"/>
  <c r="AD1589" i="13"/>
  <c r="AE1589" i="13"/>
  <c r="AD1590" i="13"/>
  <c r="AE1590" i="13"/>
  <c r="AD1591" i="13"/>
  <c r="AE1591" i="13"/>
  <c r="AD1592" i="13"/>
  <c r="AE1592" i="13"/>
  <c r="AD1593" i="13"/>
  <c r="AE1593" i="13"/>
  <c r="AD1594" i="13"/>
  <c r="AE1594" i="13"/>
  <c r="AD1595" i="13"/>
  <c r="AE1595" i="13"/>
  <c r="AD1596" i="13"/>
  <c r="AE1596" i="13"/>
  <c r="AD1597" i="13"/>
  <c r="AE1597" i="13"/>
  <c r="AD1598" i="13"/>
  <c r="AE1598" i="13"/>
  <c r="AD1599" i="13"/>
  <c r="AE1599" i="13"/>
  <c r="AD1600" i="13"/>
  <c r="AE1600" i="13"/>
  <c r="AD1601" i="13"/>
  <c r="AE1601" i="13"/>
  <c r="AD1602" i="13"/>
  <c r="AE1602" i="13"/>
  <c r="AD1603" i="13"/>
  <c r="AE1603" i="13"/>
  <c r="AD1604" i="13"/>
  <c r="AE1604" i="13"/>
  <c r="AD1605" i="13"/>
  <c r="AE1605" i="13"/>
  <c r="AD1606" i="13"/>
  <c r="AE1606" i="13"/>
  <c r="AD1607" i="13"/>
  <c r="AE1607" i="13"/>
  <c r="AD1608" i="13"/>
  <c r="AE1608" i="13"/>
  <c r="AD1609" i="13"/>
  <c r="AE1609" i="13"/>
  <c r="AD1610" i="13"/>
  <c r="AE1610" i="13"/>
  <c r="AD1611" i="13"/>
  <c r="AE1611" i="13"/>
  <c r="AD1612" i="13"/>
  <c r="AE1612" i="13"/>
  <c r="AD1613" i="13"/>
  <c r="AE1613" i="13"/>
  <c r="AD1614" i="13"/>
  <c r="AE1614" i="13"/>
  <c r="AD1615" i="13"/>
  <c r="AE1615" i="13"/>
  <c r="AD1616" i="13"/>
  <c r="AE1616" i="13"/>
  <c r="AD1617" i="13"/>
  <c r="AE1617" i="13"/>
  <c r="AD1618" i="13"/>
  <c r="AE1618" i="13"/>
  <c r="AD1619" i="13"/>
  <c r="AE1619" i="13"/>
  <c r="AD1620" i="13"/>
  <c r="AE1620" i="13"/>
  <c r="AD1621" i="13"/>
  <c r="AE1621" i="13"/>
  <c r="AD1622" i="13"/>
  <c r="AE1622" i="13"/>
  <c r="AD1623" i="13"/>
  <c r="AE1623" i="13"/>
  <c r="AD1624" i="13"/>
  <c r="AE1624" i="13"/>
  <c r="AD1625" i="13"/>
  <c r="AE1625" i="13"/>
  <c r="AD1626" i="13"/>
  <c r="AE1626" i="13"/>
  <c r="AD1627" i="13"/>
  <c r="AE1627" i="13"/>
  <c r="AD1628" i="13"/>
  <c r="AE1628" i="13"/>
  <c r="AD1629" i="13"/>
  <c r="AE1629" i="13"/>
  <c r="AD1630" i="13"/>
  <c r="AE1630" i="13"/>
  <c r="AD1631" i="13"/>
  <c r="AE1631" i="13"/>
  <c r="AD1632" i="13"/>
  <c r="AE1632" i="13"/>
  <c r="AD1633" i="13"/>
  <c r="AE1633" i="13"/>
  <c r="AD1634" i="13"/>
  <c r="AE1634" i="13"/>
  <c r="AD1635" i="13"/>
  <c r="AE1635" i="13"/>
  <c r="AD1636" i="13"/>
  <c r="AE1636" i="13"/>
  <c r="AD1637" i="13"/>
  <c r="AE1637" i="13"/>
  <c r="AD1638" i="13"/>
  <c r="AE1638" i="13"/>
  <c r="AD1639" i="13"/>
  <c r="AE1639" i="13"/>
  <c r="AD1640" i="13"/>
  <c r="AE1640" i="13"/>
  <c r="AD1641" i="13"/>
  <c r="AE1641" i="13"/>
  <c r="AD1642" i="13"/>
  <c r="AE1642" i="13"/>
  <c r="AD1643" i="13"/>
  <c r="AE1643" i="13"/>
  <c r="AD1644" i="13"/>
  <c r="AE1644" i="13"/>
  <c r="AD1645" i="13"/>
  <c r="AE1645" i="13"/>
  <c r="AD1646" i="13"/>
  <c r="AE1646" i="13"/>
  <c r="AD1647" i="13"/>
  <c r="AE1647" i="13"/>
  <c r="AD1648" i="13"/>
  <c r="AE1648" i="13"/>
  <c r="AD1649" i="13"/>
  <c r="AE1649" i="13"/>
  <c r="AD1650" i="13"/>
  <c r="AE1650" i="13"/>
  <c r="AD1651" i="13"/>
  <c r="AE1651" i="13"/>
  <c r="AD1652" i="13"/>
  <c r="AE1652" i="13"/>
  <c r="AD1653" i="13"/>
  <c r="AE1653" i="13"/>
  <c r="AD1654" i="13"/>
  <c r="AE1654" i="13"/>
  <c r="AD1655" i="13"/>
  <c r="AE1655" i="13"/>
  <c r="AD1656" i="13"/>
  <c r="AE1656" i="13"/>
  <c r="AD1657" i="13"/>
  <c r="AE1657" i="13"/>
  <c r="AD1658" i="13"/>
  <c r="AE1658" i="13"/>
  <c r="AD1659" i="13"/>
  <c r="AE1659" i="13"/>
  <c r="AD1660" i="13"/>
  <c r="AE1660" i="13"/>
  <c r="AD1661" i="13"/>
  <c r="AE1661" i="13"/>
  <c r="AD1662" i="13"/>
  <c r="AE1662" i="13"/>
  <c r="AD1663" i="13"/>
  <c r="AE1663" i="13"/>
  <c r="AD1664" i="13"/>
  <c r="AE1664" i="13"/>
  <c r="AD1665" i="13"/>
  <c r="AE1665" i="13"/>
  <c r="AD1666" i="13"/>
  <c r="AE1666" i="13"/>
  <c r="AD1667" i="13"/>
  <c r="AE1667" i="13"/>
  <c r="AD1668" i="13"/>
  <c r="AE1668" i="13"/>
  <c r="AD1669" i="13"/>
  <c r="AE1669" i="13"/>
  <c r="AD1670" i="13"/>
  <c r="AE1670" i="13"/>
  <c r="AD1671" i="13"/>
  <c r="AE1671" i="13"/>
  <c r="AD1672" i="13"/>
  <c r="AE1672" i="13"/>
  <c r="AD1673" i="13"/>
  <c r="AE1673" i="13"/>
  <c r="AD1674" i="13"/>
  <c r="AE1674" i="13"/>
  <c r="AD1675" i="13"/>
  <c r="AE1675" i="13"/>
  <c r="AD1676" i="13"/>
  <c r="AE1676" i="13"/>
  <c r="AD1677" i="13"/>
  <c r="AE1677" i="13"/>
  <c r="AD1678" i="13"/>
  <c r="AE1678" i="13"/>
  <c r="AD1679" i="13"/>
  <c r="AE1679" i="13"/>
  <c r="AD1680" i="13"/>
  <c r="AE1680" i="13"/>
  <c r="AD1681" i="13"/>
  <c r="AE1681" i="13"/>
  <c r="AD1682" i="13"/>
  <c r="AE1682" i="13"/>
  <c r="AD1683" i="13"/>
  <c r="AE1683" i="13"/>
  <c r="AD1684" i="13"/>
  <c r="AE1684" i="13"/>
  <c r="AD1685" i="13"/>
  <c r="AE1685" i="13"/>
  <c r="AD1686" i="13"/>
  <c r="AE1686" i="13"/>
  <c r="AD1687" i="13"/>
  <c r="AE1687" i="13"/>
  <c r="AD1688" i="13"/>
  <c r="AE1688" i="13"/>
  <c r="AD1689" i="13"/>
  <c r="AE1689" i="13"/>
  <c r="AD1690" i="13"/>
  <c r="AE1690" i="13"/>
  <c r="AD1691" i="13"/>
  <c r="AE1691" i="13"/>
  <c r="AD1692" i="13"/>
  <c r="AE1692" i="13"/>
  <c r="AD1693" i="13"/>
  <c r="AE1693" i="13"/>
  <c r="AD1694" i="13"/>
  <c r="AE1694" i="13"/>
  <c r="AD1695" i="13"/>
  <c r="AE1695" i="13"/>
  <c r="AD1696" i="13"/>
  <c r="AE1696" i="13"/>
  <c r="AD1697" i="13"/>
  <c r="AE1697" i="13"/>
  <c r="AD1698" i="13"/>
  <c r="AE1698" i="13"/>
  <c r="AD1699" i="13"/>
  <c r="AE1699" i="13"/>
  <c r="AD1700" i="13"/>
  <c r="AE1700" i="13"/>
  <c r="AD1701" i="13"/>
  <c r="AE1701" i="13"/>
  <c r="AD1702" i="13"/>
  <c r="AE1702" i="13"/>
  <c r="AD1703" i="13"/>
  <c r="AE1703" i="13"/>
  <c r="AD1704" i="13"/>
  <c r="AE1704" i="13"/>
  <c r="AD1705" i="13"/>
  <c r="AE1705" i="13"/>
  <c r="AD1706" i="13"/>
  <c r="AE1706" i="13"/>
  <c r="AD1707" i="13"/>
  <c r="AE1707" i="13"/>
  <c r="AD1708" i="13"/>
  <c r="AE1708" i="13"/>
  <c r="AD1709" i="13"/>
  <c r="AE1709" i="13"/>
  <c r="AD1710" i="13"/>
  <c r="AE1710" i="13"/>
  <c r="AD1711" i="13"/>
  <c r="AE1711" i="13"/>
  <c r="AD1712" i="13"/>
  <c r="AE1712" i="13"/>
  <c r="AD1713" i="13"/>
  <c r="AE1713" i="13"/>
  <c r="AD1714" i="13"/>
  <c r="AE1714" i="13"/>
  <c r="AD1715" i="13"/>
  <c r="AE1715" i="13"/>
  <c r="AD1716" i="13"/>
  <c r="AE1716" i="13"/>
  <c r="AD1717" i="13"/>
  <c r="AE1717" i="13"/>
  <c r="AD1718" i="13"/>
  <c r="AE1718" i="13"/>
  <c r="AD1719" i="13"/>
  <c r="AE1719" i="13"/>
  <c r="AD1720" i="13"/>
  <c r="AE1720" i="13"/>
  <c r="AD1721" i="13"/>
  <c r="AE1721" i="13"/>
  <c r="AD1722" i="13"/>
  <c r="AE1722" i="13"/>
  <c r="AD1723" i="13"/>
  <c r="AE1723" i="13"/>
  <c r="AD1724" i="13"/>
  <c r="AE1724" i="13"/>
  <c r="AD1725" i="13"/>
  <c r="AE1725" i="13"/>
  <c r="AD1726" i="13"/>
  <c r="AE1726" i="13"/>
  <c r="AD1727" i="13"/>
  <c r="AE1727" i="13"/>
  <c r="AD1728" i="13"/>
  <c r="AE1728" i="13"/>
  <c r="AD1729" i="13"/>
  <c r="AE1729" i="13"/>
  <c r="AD1730" i="13"/>
  <c r="AE1730" i="13"/>
  <c r="AD1731" i="13"/>
  <c r="AE1731" i="13"/>
  <c r="AD1732" i="13"/>
  <c r="AE1732" i="13"/>
  <c r="AD1733" i="13"/>
  <c r="AE1733" i="13"/>
  <c r="AD1734" i="13"/>
  <c r="AE1734" i="13"/>
  <c r="AD1735" i="13"/>
  <c r="AE1735" i="13"/>
  <c r="AD1736" i="13"/>
  <c r="AE1736" i="13"/>
  <c r="AD1737" i="13"/>
  <c r="AE1737" i="13"/>
  <c r="AD1738" i="13"/>
  <c r="AE1738" i="13"/>
  <c r="AD1739" i="13"/>
  <c r="AE1739" i="13"/>
  <c r="AD1740" i="13"/>
  <c r="AE1740" i="13"/>
  <c r="AD1741" i="13"/>
  <c r="AE1741" i="13"/>
  <c r="AD1742" i="13"/>
  <c r="AE1742" i="13"/>
  <c r="AD1743" i="13"/>
  <c r="AE1743" i="13"/>
  <c r="AD1744" i="13"/>
  <c r="AE1744" i="13"/>
  <c r="AD1745" i="13"/>
  <c r="AE1745" i="13"/>
  <c r="AD1746" i="13"/>
  <c r="AE1746" i="13"/>
  <c r="AD1747" i="13"/>
  <c r="AE1747" i="13"/>
  <c r="AD1748" i="13"/>
  <c r="AE1748" i="13"/>
  <c r="AD1749" i="13"/>
  <c r="AE1749" i="13"/>
  <c r="AD1750" i="13"/>
  <c r="AE1750" i="13"/>
  <c r="AD1751" i="13"/>
  <c r="AE1751" i="13"/>
  <c r="AD1752" i="13"/>
  <c r="AE1752" i="13"/>
  <c r="AD1753" i="13"/>
  <c r="AE1753" i="13"/>
  <c r="AD1754" i="13"/>
  <c r="AE1754" i="13"/>
  <c r="AD1755" i="13"/>
  <c r="AE1755" i="13"/>
  <c r="AD1756" i="13"/>
  <c r="AE1756" i="13"/>
  <c r="AD1757" i="13"/>
  <c r="AE1757" i="13"/>
  <c r="AD1758" i="13"/>
  <c r="AE1758" i="13"/>
  <c r="AD1759" i="13"/>
  <c r="AE1759" i="13"/>
  <c r="AD1760" i="13"/>
  <c r="AE1760" i="13"/>
  <c r="AD1761" i="13"/>
  <c r="AE1761" i="13"/>
  <c r="AD1762" i="13"/>
  <c r="AE1762" i="13"/>
  <c r="AD1763" i="13"/>
  <c r="AE1763" i="13"/>
  <c r="AD1764" i="13"/>
  <c r="AE1764" i="13"/>
  <c r="AD1765" i="13"/>
  <c r="AE1765" i="13"/>
  <c r="AD1766" i="13"/>
  <c r="AE1766" i="13"/>
  <c r="AD1767" i="13"/>
  <c r="AE1767" i="13"/>
  <c r="AD1768" i="13"/>
  <c r="AE1768" i="13"/>
  <c r="AD1769" i="13"/>
  <c r="AE1769" i="13"/>
  <c r="AD1770" i="13"/>
  <c r="AE1770" i="13"/>
  <c r="AD1771" i="13"/>
  <c r="AE1771" i="13"/>
  <c r="AD1772" i="13"/>
  <c r="AE1772" i="13"/>
  <c r="AD1773" i="13"/>
  <c r="AE1773" i="13"/>
  <c r="AD1774" i="13"/>
  <c r="AE1774" i="13"/>
  <c r="AD1775" i="13"/>
  <c r="AE1775" i="13"/>
  <c r="AD1776" i="13"/>
  <c r="AE1776" i="13"/>
  <c r="AD1777" i="13"/>
  <c r="AE1777" i="13"/>
  <c r="AD1778" i="13"/>
  <c r="AE1778" i="13"/>
  <c r="AD1779" i="13"/>
  <c r="AE1779" i="13"/>
  <c r="AD1780" i="13"/>
  <c r="AE1780" i="13"/>
  <c r="AD1781" i="13"/>
  <c r="AE1781" i="13"/>
  <c r="AD1782" i="13"/>
  <c r="AE1782" i="13"/>
  <c r="AD1783" i="13"/>
  <c r="AE1783" i="13"/>
  <c r="AD1784" i="13"/>
  <c r="AE1784" i="13"/>
  <c r="AD1785" i="13"/>
  <c r="AE1785" i="13"/>
  <c r="AD1786" i="13"/>
  <c r="AE1786" i="13"/>
  <c r="AD1787" i="13"/>
  <c r="AE1787" i="13"/>
  <c r="AD1788" i="13"/>
  <c r="AE1788" i="13"/>
  <c r="AD1789" i="13"/>
  <c r="AE1789" i="13"/>
  <c r="AD1790" i="13"/>
  <c r="AE1790" i="13"/>
  <c r="AD1791" i="13"/>
  <c r="AE1791" i="13"/>
  <c r="AD1792" i="13"/>
  <c r="AE1792" i="13"/>
  <c r="AD1793" i="13"/>
  <c r="AE1793" i="13"/>
  <c r="AD1794" i="13"/>
  <c r="AE1794" i="13"/>
  <c r="AD1795" i="13"/>
  <c r="AE1795" i="13"/>
  <c r="AD1796" i="13"/>
  <c r="AE1796" i="13"/>
  <c r="AD1797" i="13"/>
  <c r="AE1797" i="13"/>
  <c r="AD1798" i="13"/>
  <c r="AE1798" i="13"/>
  <c r="AD1799" i="13"/>
  <c r="AE1799" i="13"/>
  <c r="AD1800" i="13"/>
  <c r="AE1800" i="13"/>
  <c r="AD1801" i="13"/>
  <c r="AE1801" i="13"/>
  <c r="AD1802" i="13"/>
  <c r="AE1802" i="13"/>
  <c r="AD1803" i="13"/>
  <c r="AE1803" i="13"/>
  <c r="AD1804" i="13"/>
  <c r="AE1804" i="13"/>
  <c r="AD1805" i="13"/>
  <c r="AE1805" i="13"/>
  <c r="AD1806" i="13"/>
  <c r="AE1806" i="13"/>
  <c r="AD1807" i="13"/>
  <c r="AE1807" i="13"/>
  <c r="AD1808" i="13"/>
  <c r="AE1808" i="13"/>
  <c r="AD1809" i="13"/>
  <c r="AE1809" i="13"/>
  <c r="AD1810" i="13"/>
  <c r="AE1810" i="13"/>
  <c r="AD1811" i="13"/>
  <c r="AE1811" i="13"/>
  <c r="AD1812" i="13"/>
  <c r="AE1812" i="13"/>
  <c r="AD1813" i="13"/>
  <c r="AE1813" i="13"/>
  <c r="AD1814" i="13"/>
  <c r="AE1814" i="13"/>
  <c r="AD1815" i="13"/>
  <c r="AE1815" i="13"/>
  <c r="AD1816" i="13"/>
  <c r="AE1816" i="13"/>
  <c r="AD1817" i="13"/>
  <c r="AE1817" i="13"/>
  <c r="AD1818" i="13"/>
  <c r="AE1818" i="13"/>
  <c r="AD1819" i="13"/>
  <c r="AE1819" i="13"/>
  <c r="AD1820" i="13"/>
  <c r="AE1820" i="13"/>
  <c r="AD1821" i="13"/>
  <c r="AE1821" i="13"/>
  <c r="AD1822" i="13"/>
  <c r="AE1822" i="13"/>
  <c r="AD1823" i="13"/>
  <c r="AE1823" i="13"/>
  <c r="AD1824" i="13"/>
  <c r="AE1824" i="13"/>
  <c r="AD1825" i="13"/>
  <c r="AE1825" i="13"/>
  <c r="AD1826" i="13"/>
  <c r="AE1826" i="13"/>
  <c r="AD1827" i="13"/>
  <c r="AE1827" i="13"/>
  <c r="AD1828" i="13"/>
  <c r="AE1828" i="13"/>
  <c r="AD1829" i="13"/>
  <c r="AE1829" i="13"/>
  <c r="AD1830" i="13"/>
  <c r="AE1830" i="13"/>
  <c r="AD1831" i="13"/>
  <c r="AE1831" i="13"/>
  <c r="AD1832" i="13"/>
  <c r="AE1832" i="13"/>
  <c r="AD1833" i="13"/>
  <c r="AE1833" i="13"/>
  <c r="AD1834" i="13"/>
  <c r="AE1834" i="13"/>
  <c r="AD1835" i="13"/>
  <c r="AE1835" i="13"/>
  <c r="AD1836" i="13"/>
  <c r="AE1836" i="13"/>
  <c r="AD1837" i="13"/>
  <c r="AE1837" i="13"/>
  <c r="AD1838" i="13"/>
  <c r="AE1838" i="13"/>
  <c r="AD1839" i="13"/>
  <c r="AE1839" i="13"/>
  <c r="AD1840" i="13"/>
  <c r="AE1840" i="13"/>
  <c r="AD1841" i="13"/>
  <c r="AE1841" i="13"/>
  <c r="AD1842" i="13"/>
  <c r="AE1842" i="13"/>
  <c r="AD1843" i="13"/>
  <c r="AE1843" i="13"/>
  <c r="AD1844" i="13"/>
  <c r="AE1844" i="13"/>
  <c r="AD1845" i="13"/>
  <c r="AE1845" i="13"/>
  <c r="AD1846" i="13"/>
  <c r="AE1846" i="13"/>
  <c r="AD1847" i="13"/>
  <c r="AE1847" i="13"/>
  <c r="AD1848" i="13"/>
  <c r="AE1848" i="13"/>
  <c r="AD1849" i="13"/>
  <c r="AE1849" i="13"/>
  <c r="AD1850" i="13"/>
  <c r="AE1850" i="13"/>
  <c r="AD1851" i="13"/>
  <c r="AE1851" i="13"/>
  <c r="AD1852" i="13"/>
  <c r="AE1852" i="13"/>
  <c r="AD1853" i="13"/>
  <c r="AE1853" i="13"/>
  <c r="AD1854" i="13"/>
  <c r="AE1854" i="13"/>
  <c r="AD1855" i="13"/>
  <c r="AE1855" i="13"/>
  <c r="AD1856" i="13"/>
  <c r="AE1856" i="13"/>
  <c r="AD1857" i="13"/>
  <c r="AE1857" i="13"/>
  <c r="AD1858" i="13"/>
  <c r="AE1858" i="13"/>
  <c r="AD1859" i="13"/>
  <c r="AE1859" i="13"/>
  <c r="AD1860" i="13"/>
  <c r="AE1860" i="13"/>
  <c r="AD1861" i="13"/>
  <c r="AE1861" i="13"/>
  <c r="AD1862" i="13"/>
  <c r="AE1862" i="13"/>
  <c r="AD1863" i="13"/>
  <c r="AE1863" i="13"/>
  <c r="AD1864" i="13"/>
  <c r="AE1864" i="13"/>
  <c r="AD1865" i="13"/>
  <c r="AE1865" i="13"/>
  <c r="AD1866" i="13"/>
  <c r="AE1866" i="13"/>
  <c r="AD1867" i="13"/>
  <c r="AE1867" i="13"/>
  <c r="AD1868" i="13"/>
  <c r="AE1868" i="13"/>
  <c r="AD1869" i="13"/>
  <c r="AE1869" i="13"/>
  <c r="AD1870" i="13"/>
  <c r="AE1870" i="13"/>
  <c r="AD1871" i="13"/>
  <c r="AE1871" i="13"/>
  <c r="AD1872" i="13"/>
  <c r="AE1872" i="13"/>
  <c r="AD1873" i="13"/>
  <c r="AE1873" i="13"/>
  <c r="AD1874" i="13"/>
  <c r="AE1874" i="13"/>
  <c r="AD1875" i="13"/>
  <c r="AE1875" i="13"/>
  <c r="AD1876" i="13"/>
  <c r="AE1876" i="13"/>
  <c r="AD1877" i="13"/>
  <c r="AE1877" i="13"/>
  <c r="AD1878" i="13"/>
  <c r="AE1878" i="13"/>
  <c r="AD1879" i="13"/>
  <c r="AE1879" i="13"/>
  <c r="AD1880" i="13"/>
  <c r="AE1880" i="13"/>
  <c r="AD1881" i="13"/>
  <c r="AE1881" i="13"/>
  <c r="AD1882" i="13"/>
  <c r="AE1882" i="13"/>
  <c r="AD1883" i="13"/>
  <c r="AE1883" i="13"/>
  <c r="AD1884" i="13"/>
  <c r="AE1884" i="13"/>
  <c r="AD1885" i="13"/>
  <c r="AE1885" i="13"/>
  <c r="AD1886" i="13"/>
  <c r="AE1886" i="13"/>
  <c r="AD1887" i="13"/>
  <c r="AE1887" i="13"/>
  <c r="AD1888" i="13"/>
  <c r="AE1888" i="13"/>
  <c r="AD1889" i="13"/>
  <c r="AE1889" i="13"/>
  <c r="AD1890" i="13"/>
  <c r="AE1890" i="13"/>
  <c r="AD1891" i="13"/>
  <c r="AE1891" i="13"/>
  <c r="AD1892" i="13"/>
  <c r="AE1892" i="13"/>
  <c r="AD1893" i="13"/>
  <c r="AE1893" i="13"/>
  <c r="AD1894" i="13"/>
  <c r="AE1894" i="13"/>
  <c r="AD1895" i="13"/>
  <c r="AE1895" i="13"/>
  <c r="AD1896" i="13"/>
  <c r="AE1896" i="13"/>
  <c r="AD1897" i="13"/>
  <c r="AE1897" i="13"/>
  <c r="AD1898" i="13"/>
  <c r="AE1898" i="13"/>
  <c r="AD1899" i="13"/>
  <c r="AE1899" i="13"/>
  <c r="AD1900" i="13"/>
  <c r="AE1900" i="13"/>
  <c r="AD1901" i="13"/>
  <c r="AE1901" i="13"/>
  <c r="AD1902" i="13"/>
  <c r="AE1902" i="13"/>
  <c r="AD1903" i="13"/>
  <c r="AE1903" i="13"/>
  <c r="AD1904" i="13"/>
  <c r="AE1904" i="13"/>
  <c r="AD1905" i="13"/>
  <c r="AE1905" i="13"/>
  <c r="AD1906" i="13"/>
  <c r="AE1906" i="13"/>
  <c r="AD1907" i="13"/>
  <c r="AE1907" i="13"/>
  <c r="AD1908" i="13"/>
  <c r="AE1908" i="13"/>
  <c r="AD1909" i="13"/>
  <c r="AE1909" i="13"/>
  <c r="AD1910" i="13"/>
  <c r="AE1910" i="13"/>
  <c r="AD1911" i="13"/>
  <c r="AE1911" i="13"/>
  <c r="AD1912" i="13"/>
  <c r="AE1912" i="13"/>
  <c r="AD1913" i="13"/>
  <c r="AE1913" i="13"/>
  <c r="AD1914" i="13"/>
  <c r="AE1914" i="13"/>
  <c r="AD1915" i="13"/>
  <c r="AE1915" i="13"/>
  <c r="AD1916" i="13"/>
  <c r="AE1916" i="13"/>
  <c r="AD1917" i="13"/>
  <c r="AE1917" i="13"/>
  <c r="AD1918" i="13"/>
  <c r="AE1918" i="13"/>
  <c r="AD1919" i="13"/>
  <c r="AE1919" i="13"/>
  <c r="AD1920" i="13"/>
  <c r="AE1920" i="13"/>
  <c r="AD1921" i="13"/>
  <c r="AE1921" i="13"/>
  <c r="AD1922" i="13"/>
  <c r="AE1922" i="13"/>
  <c r="AD1923" i="13"/>
  <c r="AE1923" i="13"/>
  <c r="AD1924" i="13"/>
  <c r="AE1924" i="13"/>
  <c r="AD1925" i="13"/>
  <c r="AE1925" i="13"/>
  <c r="AD1926" i="13"/>
  <c r="AE1926" i="13"/>
  <c r="AD1927" i="13"/>
  <c r="AE1927" i="13"/>
  <c r="AD1928" i="13"/>
  <c r="AE1928" i="13"/>
  <c r="AD1929" i="13"/>
  <c r="AE1929" i="13"/>
  <c r="AD1930" i="13"/>
  <c r="AE1930" i="13"/>
  <c r="AD1931" i="13"/>
  <c r="AE1931" i="13"/>
  <c r="AD1932" i="13"/>
  <c r="AE1932" i="13"/>
  <c r="AD1933" i="13"/>
  <c r="AE1933" i="13"/>
  <c r="AD1934" i="13"/>
  <c r="AE1934" i="13"/>
  <c r="AD1935" i="13"/>
  <c r="AE1935" i="13"/>
  <c r="AD1936" i="13"/>
  <c r="AE1936" i="13"/>
  <c r="AD1937" i="13"/>
  <c r="AE1937" i="13"/>
  <c r="AD1938" i="13"/>
  <c r="AE1938" i="13"/>
  <c r="AD1939" i="13"/>
  <c r="AE1939" i="13"/>
  <c r="AD1940" i="13"/>
  <c r="AE1940" i="13"/>
  <c r="AD1941" i="13"/>
  <c r="AE1941" i="13"/>
  <c r="AD1942" i="13"/>
  <c r="AE1942" i="13"/>
  <c r="AD1943" i="13"/>
  <c r="AE1943" i="13"/>
  <c r="AD1944" i="13"/>
  <c r="AE1944" i="13"/>
  <c r="AD1945" i="13"/>
  <c r="AE1945" i="13"/>
  <c r="AD1946" i="13"/>
  <c r="AE1946" i="13"/>
  <c r="AD1947" i="13"/>
  <c r="AE1947" i="13"/>
  <c r="AD1948" i="13"/>
  <c r="AE1948" i="13"/>
  <c r="AD1949" i="13"/>
  <c r="AE1949" i="13"/>
  <c r="AD1950" i="13"/>
  <c r="AE1950" i="13"/>
  <c r="AD1951" i="13"/>
  <c r="AE1951" i="13"/>
  <c r="AD1952" i="13"/>
  <c r="AE1952" i="13"/>
  <c r="AD1953" i="13"/>
  <c r="AE1953" i="13"/>
  <c r="AD1954" i="13"/>
  <c r="AE1954" i="13"/>
  <c r="AD1955" i="13"/>
  <c r="AE1955" i="13"/>
  <c r="AD1956" i="13"/>
  <c r="AE1956" i="13"/>
  <c r="AD1957" i="13"/>
  <c r="AE1957" i="13"/>
  <c r="AD1958" i="13"/>
  <c r="AE1958" i="13"/>
  <c r="AD1959" i="13"/>
  <c r="AE1959" i="13"/>
  <c r="AD1960" i="13"/>
  <c r="AE1960" i="13"/>
  <c r="AD1961" i="13"/>
  <c r="AE1961" i="13"/>
  <c r="AD1962" i="13"/>
  <c r="AE1962" i="13"/>
  <c r="AD1963" i="13"/>
  <c r="AE1963" i="13"/>
  <c r="AD1964" i="13"/>
  <c r="AE1964" i="13"/>
  <c r="AD1965" i="13"/>
  <c r="AE1965" i="13"/>
  <c r="AD1966" i="13"/>
  <c r="AE1966" i="13"/>
  <c r="AD1967" i="13"/>
  <c r="AE1967" i="13"/>
  <c r="AD1968" i="13"/>
  <c r="AE1968" i="13"/>
  <c r="AD1969" i="13"/>
  <c r="AE1969" i="13"/>
  <c r="AD1970" i="13"/>
  <c r="AE1970" i="13"/>
  <c r="AD1971" i="13"/>
  <c r="AE1971" i="13"/>
  <c r="AD1972" i="13"/>
  <c r="AE1972" i="13"/>
  <c r="AD1973" i="13"/>
  <c r="AE1973" i="13"/>
  <c r="AD1974" i="13"/>
  <c r="AE1974" i="13"/>
  <c r="AD1975" i="13"/>
  <c r="AE1975" i="13"/>
  <c r="AD1976" i="13"/>
  <c r="AE1976" i="13"/>
  <c r="AD1977" i="13"/>
  <c r="AE1977" i="13"/>
  <c r="AD1978" i="13"/>
  <c r="AE1978" i="13"/>
  <c r="AD1979" i="13"/>
  <c r="AE1979" i="13"/>
  <c r="AD1980" i="13"/>
  <c r="AE1980" i="13"/>
  <c r="AD1981" i="13"/>
  <c r="AE1981" i="13"/>
  <c r="AD1982" i="13"/>
  <c r="AE1982" i="13"/>
  <c r="AD1983" i="13"/>
  <c r="AE1983" i="13"/>
  <c r="AD1984" i="13"/>
  <c r="AE1984" i="13"/>
  <c r="AD1985" i="13"/>
  <c r="AE1985" i="13"/>
  <c r="AD1986" i="13"/>
  <c r="AE1986" i="13"/>
  <c r="AD1987" i="13"/>
  <c r="AE1987" i="13"/>
  <c r="AD1988" i="13"/>
  <c r="AE1988" i="13"/>
  <c r="AD1989" i="13"/>
  <c r="AE1989" i="13"/>
  <c r="AD1990" i="13"/>
  <c r="AE1990" i="13"/>
  <c r="AD1991" i="13"/>
  <c r="AE1991" i="13"/>
  <c r="AD1992" i="13"/>
  <c r="AE1992" i="13"/>
  <c r="AD1993" i="13"/>
  <c r="AE1993" i="13"/>
  <c r="AD1994" i="13"/>
  <c r="AE1994" i="13"/>
  <c r="AD1995" i="13"/>
  <c r="AE1995" i="13"/>
  <c r="AD1996" i="13"/>
  <c r="AE1996" i="13"/>
  <c r="AD1997" i="13"/>
  <c r="AE1997" i="13"/>
  <c r="AD1998" i="13"/>
  <c r="AE1998" i="13"/>
  <c r="AD1999" i="13"/>
  <c r="AE1999" i="13"/>
  <c r="AD2000" i="13"/>
  <c r="AE2000" i="13"/>
  <c r="AD2001" i="13"/>
  <c r="AE2001" i="13"/>
  <c r="AD2002" i="13"/>
  <c r="AE2002" i="13"/>
  <c r="AD2003" i="13"/>
  <c r="AE2003" i="13"/>
  <c r="AD2004" i="13"/>
  <c r="AE2004" i="13"/>
  <c r="AD2005" i="13"/>
  <c r="AE2005" i="13"/>
  <c r="AD2006" i="13"/>
  <c r="AE2006" i="13"/>
  <c r="AD2007" i="13"/>
  <c r="AE2007" i="13"/>
  <c r="AD2008" i="13"/>
  <c r="AE2008" i="13"/>
  <c r="AD2009" i="13"/>
  <c r="AE2009" i="13"/>
  <c r="AD2010" i="13"/>
  <c r="AE2010" i="13"/>
  <c r="AD2011" i="13"/>
  <c r="AE2011" i="13"/>
  <c r="AD2012" i="13"/>
  <c r="AE2012" i="13"/>
  <c r="AD2013" i="13"/>
  <c r="AE2013" i="13"/>
  <c r="AD2014" i="13"/>
  <c r="AE2014" i="13"/>
  <c r="AD2015" i="13"/>
  <c r="AE2015" i="13"/>
  <c r="AD2016" i="13"/>
  <c r="AE2016" i="13"/>
  <c r="AD2017" i="13"/>
  <c r="AE2017" i="13"/>
  <c r="AD2018" i="13"/>
  <c r="AE2018" i="13"/>
  <c r="AD2019" i="13"/>
  <c r="AE2019" i="13"/>
  <c r="AD2020" i="13"/>
  <c r="AE2020" i="13"/>
  <c r="AD2021" i="13"/>
  <c r="AE2021" i="13"/>
  <c r="AD2022" i="13"/>
  <c r="AE2022" i="13"/>
  <c r="AD2023" i="13"/>
  <c r="AE2023" i="13"/>
  <c r="AD2024" i="13"/>
  <c r="AE2024" i="13"/>
  <c r="AD2025" i="13"/>
  <c r="AE2025" i="13"/>
  <c r="AD2026" i="13"/>
  <c r="AE2026" i="13"/>
  <c r="AD2027" i="13"/>
  <c r="AE2027" i="13"/>
  <c r="AD2028" i="13"/>
  <c r="AE2028" i="13"/>
  <c r="AD2029" i="13"/>
  <c r="AE2029" i="13"/>
  <c r="AD2030" i="13"/>
  <c r="AE2030" i="13"/>
  <c r="AD2031" i="13"/>
  <c r="AE2031" i="13"/>
  <c r="AD2032" i="13"/>
  <c r="AE2032" i="13"/>
  <c r="AD2033" i="13"/>
  <c r="AE2033" i="13"/>
  <c r="AD2034" i="13"/>
  <c r="AE2034" i="13"/>
  <c r="AD2035" i="13"/>
  <c r="AE2035" i="13"/>
  <c r="AD2036" i="13"/>
  <c r="AE2036" i="13"/>
  <c r="AD2037" i="13"/>
  <c r="AE2037" i="13"/>
  <c r="AD2038" i="13"/>
  <c r="AE2038" i="13"/>
  <c r="AD2039" i="13"/>
  <c r="AE2039" i="13"/>
  <c r="AD2040" i="13"/>
  <c r="AE2040" i="13"/>
  <c r="AD2041" i="13"/>
  <c r="AE2041" i="13"/>
  <c r="AD2042" i="13"/>
  <c r="AE2042" i="13"/>
  <c r="AD2043" i="13"/>
  <c r="AE2043" i="13"/>
  <c r="AD2044" i="13"/>
  <c r="AE2044" i="13"/>
  <c r="AD2045" i="13"/>
  <c r="AE2045" i="13"/>
  <c r="AD2046" i="13"/>
  <c r="AE2046" i="13"/>
  <c r="AD2047" i="13"/>
  <c r="AE2047" i="13"/>
  <c r="AD2048" i="13"/>
  <c r="AE2048" i="13"/>
  <c r="AD2049" i="13"/>
  <c r="AE2049" i="13"/>
  <c r="AD2050" i="13"/>
  <c r="AE2050" i="13"/>
  <c r="AD2051" i="13"/>
  <c r="AE2051" i="13"/>
  <c r="AD2052" i="13"/>
  <c r="AE2052" i="13"/>
  <c r="AD2053" i="13"/>
  <c r="AE2053" i="13"/>
  <c r="AD2054" i="13"/>
  <c r="AE2054" i="13"/>
  <c r="AD2055" i="13"/>
  <c r="AE2055" i="13"/>
  <c r="AD2056" i="13"/>
  <c r="AE2056" i="13"/>
  <c r="AD2057" i="13"/>
  <c r="AE2057" i="13"/>
  <c r="AD2058" i="13"/>
  <c r="AE2058" i="13"/>
  <c r="AD2059" i="13"/>
  <c r="AE2059" i="13"/>
  <c r="AD2060" i="13"/>
  <c r="AE2060" i="13"/>
  <c r="AD2061" i="13"/>
  <c r="AE2061" i="13"/>
  <c r="AD2062" i="13"/>
  <c r="AE2062" i="13"/>
  <c r="AD2063" i="13"/>
  <c r="AE2063" i="13"/>
  <c r="AD2064" i="13"/>
  <c r="AE2064" i="13"/>
  <c r="AD2065" i="13"/>
  <c r="AE2065" i="13"/>
  <c r="AD2066" i="13"/>
  <c r="AE2066" i="13"/>
  <c r="AD2067" i="13"/>
  <c r="AE2067" i="13"/>
  <c r="AD2068" i="13"/>
  <c r="AE2068" i="13"/>
  <c r="AD2069" i="13"/>
  <c r="AE2069" i="13"/>
  <c r="AD2070" i="13"/>
  <c r="AE2070" i="13"/>
  <c r="AD2071" i="13"/>
  <c r="AE2071" i="13"/>
  <c r="AD2072" i="13"/>
  <c r="AE2072" i="13"/>
  <c r="AD2073" i="13"/>
  <c r="AE2073" i="13"/>
  <c r="AD2074" i="13"/>
  <c r="AE2074" i="13"/>
  <c r="AD2075" i="13"/>
  <c r="AE2075" i="13"/>
  <c r="AD2076" i="13"/>
  <c r="AE2076" i="13"/>
  <c r="AD2077" i="13"/>
  <c r="AE2077" i="13"/>
  <c r="AD2078" i="13"/>
  <c r="AE2078" i="13"/>
  <c r="AD2079" i="13"/>
  <c r="AE2079" i="13"/>
  <c r="AD2080" i="13"/>
  <c r="AE2080" i="13"/>
  <c r="AD2081" i="13"/>
  <c r="AE2081" i="13"/>
  <c r="AD2082" i="13"/>
  <c r="AE2082" i="13"/>
  <c r="AD2083" i="13"/>
  <c r="AE2083" i="13"/>
  <c r="AD2084" i="13"/>
  <c r="AE2084" i="13"/>
  <c r="AD2085" i="13"/>
  <c r="AE2085" i="13"/>
  <c r="AD2086" i="13"/>
  <c r="AE2086" i="13"/>
  <c r="AD2087" i="13"/>
  <c r="AE2087" i="13"/>
  <c r="AD2088" i="13"/>
  <c r="AE2088" i="13"/>
  <c r="AD2089" i="13"/>
  <c r="AE2089" i="13"/>
  <c r="AD2090" i="13"/>
  <c r="AE2090" i="13"/>
  <c r="AD2091" i="13"/>
  <c r="AE2091" i="13"/>
  <c r="AD2092" i="13"/>
  <c r="AE2092" i="13"/>
  <c r="AD2093" i="13"/>
  <c r="AE2093" i="13"/>
  <c r="AD2094" i="13"/>
  <c r="AE2094" i="13"/>
  <c r="AD2095" i="13"/>
  <c r="AE2095" i="13"/>
  <c r="AD2096" i="13"/>
  <c r="AE2096" i="13"/>
  <c r="AD2097" i="13"/>
  <c r="AE2097" i="13"/>
  <c r="AD2098" i="13"/>
  <c r="AE2098" i="13"/>
  <c r="AD2099" i="13"/>
  <c r="AE2099" i="13"/>
  <c r="AD2100" i="13"/>
  <c r="AE2100" i="13"/>
  <c r="AD2101" i="13"/>
  <c r="AE2101" i="13"/>
  <c r="AD2102" i="13"/>
  <c r="AE2102" i="13"/>
  <c r="AD2103" i="13"/>
  <c r="AE2103" i="13"/>
  <c r="AD2104" i="13"/>
  <c r="AE2104" i="13"/>
  <c r="AD2105" i="13"/>
  <c r="AE2105" i="13"/>
  <c r="AD2106" i="13"/>
  <c r="AE2106" i="13"/>
  <c r="AD2107" i="13"/>
  <c r="AE2107" i="13"/>
  <c r="AD2108" i="13"/>
  <c r="AE2108" i="13"/>
  <c r="AD2109" i="13"/>
  <c r="AE2109" i="13"/>
  <c r="AD2110" i="13"/>
  <c r="AE2110" i="13"/>
  <c r="AD2111" i="13"/>
  <c r="AE2111" i="13"/>
  <c r="AD2112" i="13"/>
  <c r="AE2112" i="13"/>
  <c r="AD2113" i="13"/>
  <c r="AE2113" i="13"/>
  <c r="AD2114" i="13"/>
  <c r="AE2114" i="13"/>
  <c r="AD2115" i="13"/>
  <c r="AE2115" i="13"/>
  <c r="AD2116" i="13"/>
  <c r="AE2116" i="13"/>
  <c r="AD2117" i="13"/>
  <c r="AE2117" i="13"/>
  <c r="AD2118" i="13"/>
  <c r="AE2118" i="13"/>
  <c r="AD2119" i="13"/>
  <c r="AE2119" i="13"/>
  <c r="AD2120" i="13"/>
  <c r="AE2120" i="13"/>
  <c r="AD2121" i="13"/>
  <c r="AE2121" i="13"/>
  <c r="AD2122" i="13"/>
  <c r="AE2122" i="13"/>
  <c r="AD2123" i="13"/>
  <c r="AE2123" i="13"/>
  <c r="AD2124" i="13"/>
  <c r="AE2124" i="13"/>
  <c r="AD2125" i="13"/>
  <c r="AE2125" i="13"/>
  <c r="AD2126" i="13"/>
  <c r="AE2126" i="13"/>
  <c r="AD2127" i="13"/>
  <c r="AE2127" i="13"/>
  <c r="AD2128" i="13"/>
  <c r="AE2128" i="13"/>
  <c r="AD2129" i="13"/>
  <c r="AE2129" i="13"/>
  <c r="AD2130" i="13"/>
  <c r="AE2130" i="13"/>
  <c r="AD2131" i="13"/>
  <c r="AE2131" i="13"/>
  <c r="AD2132" i="13"/>
  <c r="AE2132" i="13"/>
  <c r="AD2133" i="13"/>
  <c r="AE2133" i="13"/>
  <c r="AD2134" i="13"/>
  <c r="AE2134" i="13"/>
  <c r="AD2135" i="13"/>
  <c r="AE2135" i="13"/>
  <c r="AD2136" i="13"/>
  <c r="AE2136" i="13"/>
  <c r="AD2137" i="13"/>
  <c r="AE2137" i="13"/>
  <c r="AD2138" i="13"/>
  <c r="AE2138" i="13"/>
  <c r="AD2139" i="13"/>
  <c r="AE2139" i="13"/>
  <c r="AD2140" i="13"/>
  <c r="AE2140" i="13"/>
  <c r="AD2141" i="13"/>
  <c r="AE2141" i="13"/>
  <c r="AD2142" i="13"/>
  <c r="AE2142" i="13"/>
  <c r="AD2143" i="13"/>
  <c r="AE2143" i="13"/>
  <c r="AD2144" i="13"/>
  <c r="AE2144" i="13"/>
  <c r="AD2145" i="13"/>
  <c r="AE2145" i="13"/>
  <c r="AD2146" i="13"/>
  <c r="AE2146" i="13"/>
  <c r="AD2147" i="13"/>
  <c r="AE2147" i="13"/>
  <c r="AD2148" i="13"/>
  <c r="AE2148" i="13"/>
  <c r="AD2149" i="13"/>
  <c r="AE2149" i="13"/>
  <c r="AD2150" i="13"/>
  <c r="AE2150" i="13"/>
  <c r="AD2151" i="13"/>
  <c r="AE2151" i="13"/>
  <c r="AD2152" i="13"/>
  <c r="AE2152" i="13"/>
  <c r="AD2153" i="13"/>
  <c r="AE2153" i="13"/>
  <c r="AD2154" i="13"/>
  <c r="AE2154" i="13"/>
  <c r="AD2155" i="13"/>
  <c r="AE2155" i="13"/>
  <c r="AD2156" i="13"/>
  <c r="AE2156" i="13"/>
  <c r="AD2157" i="13"/>
  <c r="AE2157" i="13"/>
  <c r="AD2158" i="13"/>
  <c r="AE2158" i="13"/>
  <c r="AD2159" i="13"/>
  <c r="AE2159" i="13"/>
  <c r="AD2160" i="13"/>
  <c r="AE2160" i="13"/>
  <c r="AD2161" i="13"/>
  <c r="AE2161" i="13"/>
  <c r="AD2162" i="13"/>
  <c r="AE2162" i="13"/>
  <c r="AD2163" i="13"/>
  <c r="AE2163" i="13"/>
  <c r="AD2164" i="13"/>
  <c r="AE2164" i="13"/>
  <c r="AD2165" i="13"/>
  <c r="AE2165" i="13"/>
  <c r="AD2166" i="13"/>
  <c r="AE2166" i="13"/>
  <c r="AD2167" i="13"/>
  <c r="AE2167" i="13"/>
  <c r="AD2168" i="13"/>
  <c r="AE2168" i="13"/>
  <c r="AD2169" i="13"/>
  <c r="AE2169" i="13"/>
  <c r="AD2170" i="13"/>
  <c r="AE2170" i="13"/>
  <c r="AD2171" i="13"/>
  <c r="AE2171" i="13"/>
  <c r="AD2172" i="13"/>
  <c r="AE2172" i="13"/>
  <c r="AD2173" i="13"/>
  <c r="AE2173" i="13"/>
  <c r="AD2174" i="13"/>
  <c r="AE2174" i="13"/>
  <c r="AD2175" i="13"/>
  <c r="AE2175" i="13"/>
  <c r="AD2176" i="13"/>
  <c r="AE2176" i="13"/>
  <c r="AD2177" i="13"/>
  <c r="AE2177" i="13"/>
  <c r="AD2178" i="13"/>
  <c r="AE2178" i="13"/>
  <c r="AD2179" i="13"/>
  <c r="AE2179" i="13"/>
  <c r="AD2180" i="13"/>
  <c r="AE2180" i="13"/>
  <c r="AD2181" i="13"/>
  <c r="AE2181" i="13"/>
  <c r="AD2182" i="13"/>
  <c r="AE2182" i="13"/>
  <c r="AD2183" i="13"/>
  <c r="AE2183" i="13"/>
  <c r="AD2184" i="13"/>
  <c r="AE2184" i="13"/>
  <c r="AD2185" i="13"/>
  <c r="AE2185" i="13"/>
  <c r="AD2186" i="13"/>
  <c r="AE2186" i="13"/>
  <c r="AD2187" i="13"/>
  <c r="AE2187" i="13"/>
  <c r="AD2188" i="13"/>
  <c r="AE2188" i="13"/>
  <c r="AD2189" i="13"/>
  <c r="AE2189" i="13"/>
  <c r="AD2190" i="13"/>
  <c r="AE2190" i="13"/>
  <c r="AD2191" i="13"/>
  <c r="AE2191" i="13"/>
  <c r="AD2192" i="13"/>
  <c r="AE2192" i="13"/>
  <c r="AD2193" i="13"/>
  <c r="AE2193" i="13"/>
  <c r="AD2194" i="13"/>
  <c r="AE2194" i="13"/>
  <c r="AD2195" i="13"/>
  <c r="AE2195" i="13"/>
  <c r="AD2196" i="13"/>
  <c r="AE2196" i="13"/>
  <c r="AD2197" i="13"/>
  <c r="AE2197" i="13"/>
  <c r="AD2198" i="13"/>
  <c r="AE2198" i="13"/>
  <c r="AD2199" i="13"/>
  <c r="AE2199" i="13"/>
  <c r="AD2200" i="13"/>
  <c r="AE2200" i="13"/>
  <c r="AD2201" i="13"/>
  <c r="AE2201" i="13"/>
  <c r="AD2202" i="13"/>
  <c r="AE2202" i="13"/>
  <c r="AD2203" i="13"/>
  <c r="AE2203" i="13"/>
  <c r="AD2204" i="13"/>
  <c r="AE2204" i="13"/>
  <c r="AD2205" i="13"/>
  <c r="AE2205" i="13"/>
  <c r="AD2206" i="13"/>
  <c r="AE2206" i="13"/>
  <c r="AD2207" i="13"/>
  <c r="AE2207" i="13"/>
  <c r="AD2208" i="13"/>
  <c r="AE2208" i="13"/>
  <c r="AD2209" i="13"/>
  <c r="AE2209" i="13"/>
  <c r="AD2210" i="13"/>
  <c r="AE2210" i="13"/>
  <c r="AD2211" i="13"/>
  <c r="AE2211" i="13"/>
  <c r="AD2212" i="13"/>
  <c r="AE2212" i="13"/>
  <c r="AD2213" i="13"/>
  <c r="AE2213" i="13"/>
  <c r="AD2214" i="13"/>
  <c r="AE2214" i="13"/>
  <c r="AD2215" i="13"/>
  <c r="AE2215" i="13"/>
  <c r="AD2216" i="13"/>
  <c r="AE2216" i="13"/>
  <c r="AD2217" i="13"/>
  <c r="AE2217" i="13"/>
  <c r="AD2218" i="13"/>
  <c r="AE2218" i="13"/>
  <c r="AD2219" i="13"/>
  <c r="AE2219" i="13"/>
  <c r="AD2220" i="13"/>
  <c r="AE2220" i="13"/>
  <c r="AD2221" i="13"/>
  <c r="AE2221" i="13"/>
  <c r="AD2222" i="13"/>
  <c r="AE2222" i="13"/>
  <c r="AD2223" i="13"/>
  <c r="AE2223" i="13"/>
  <c r="AD2224" i="13"/>
  <c r="AE2224" i="13"/>
  <c r="AD2225" i="13"/>
  <c r="AE2225" i="13"/>
  <c r="AD2226" i="13"/>
  <c r="AE2226" i="13"/>
  <c r="AD2227" i="13"/>
  <c r="AE2227" i="13"/>
  <c r="AD2228" i="13"/>
  <c r="AE2228" i="13"/>
  <c r="AD2229" i="13"/>
  <c r="AE2229" i="13"/>
  <c r="AD2230" i="13"/>
  <c r="AE2230" i="13"/>
  <c r="AD2231" i="13"/>
  <c r="AE2231" i="13"/>
  <c r="AD2232" i="13"/>
  <c r="AE2232" i="13"/>
  <c r="AD2233" i="13"/>
  <c r="AE2233" i="13"/>
  <c r="AD2234" i="13"/>
  <c r="AE2234" i="13"/>
  <c r="AD2235" i="13"/>
  <c r="AE2235" i="13"/>
  <c r="AD2236" i="13"/>
  <c r="AE2236" i="13"/>
  <c r="AD2237" i="13"/>
  <c r="AE2237" i="13"/>
  <c r="AD2238" i="13"/>
  <c r="AE2238" i="13"/>
  <c r="AD2239" i="13"/>
  <c r="AE2239" i="13"/>
  <c r="AD2240" i="13"/>
  <c r="AE2240" i="13"/>
  <c r="AD2241" i="13"/>
  <c r="AE2241" i="13"/>
  <c r="AD2242" i="13"/>
  <c r="AE2242" i="13"/>
  <c r="AD2243" i="13"/>
  <c r="AE2243" i="13"/>
  <c r="AD2244" i="13"/>
  <c r="AE2244" i="13"/>
  <c r="AD2245" i="13"/>
  <c r="AE2245" i="13"/>
  <c r="AD2246" i="13"/>
  <c r="AE2246" i="13"/>
  <c r="AD2247" i="13"/>
  <c r="AE2247" i="13"/>
  <c r="AD2248" i="13"/>
  <c r="AE2248" i="13"/>
  <c r="AD2249" i="13"/>
  <c r="AE2249" i="13"/>
  <c r="AD2250" i="13"/>
  <c r="AE2250" i="13"/>
  <c r="AD2251" i="13"/>
  <c r="AE2251" i="13"/>
  <c r="AD2252" i="13"/>
  <c r="AE2252" i="13"/>
  <c r="AD2253" i="13"/>
  <c r="AE2253" i="13"/>
  <c r="AD2254" i="13"/>
  <c r="AE2254" i="13"/>
  <c r="AD2255" i="13"/>
  <c r="AE2255" i="13"/>
  <c r="AD2256" i="13"/>
  <c r="AE2256" i="13"/>
  <c r="AD2257" i="13"/>
  <c r="AE2257" i="13"/>
  <c r="AD2258" i="13"/>
  <c r="AE2258" i="13"/>
  <c r="AD2259" i="13"/>
  <c r="AE2259" i="13"/>
  <c r="AD2260" i="13"/>
  <c r="AE2260" i="13"/>
  <c r="AD2261" i="13"/>
  <c r="AE2261" i="13"/>
  <c r="AD2262" i="13"/>
  <c r="AE2262" i="13"/>
  <c r="AD2263" i="13"/>
  <c r="AE2263" i="13"/>
  <c r="AD2264" i="13"/>
  <c r="AE2264" i="13"/>
  <c r="AD2265" i="13"/>
  <c r="AE2265" i="13"/>
  <c r="AD2266" i="13"/>
  <c r="AE2266" i="13"/>
  <c r="AD2267" i="13"/>
  <c r="AE2267" i="13"/>
  <c r="AD2268" i="13"/>
  <c r="AE2268" i="13"/>
  <c r="AD2269" i="13"/>
  <c r="AE2269" i="13"/>
  <c r="AD2270" i="13"/>
  <c r="AE2270" i="13"/>
  <c r="AD2271" i="13"/>
  <c r="AE2271" i="13"/>
  <c r="AD2272" i="13"/>
  <c r="AE2272" i="13"/>
  <c r="AD2273" i="13"/>
  <c r="AE2273" i="13"/>
  <c r="AD2274" i="13"/>
  <c r="AE2274" i="13"/>
  <c r="AD2275" i="13"/>
  <c r="AE2275" i="13"/>
  <c r="AD2276" i="13"/>
  <c r="AE2276" i="13"/>
  <c r="AD2277" i="13"/>
  <c r="AE2277" i="13"/>
  <c r="AD2278" i="13"/>
  <c r="AE2278" i="13"/>
  <c r="AD2279" i="13"/>
  <c r="AE2279" i="13"/>
  <c r="AD2280" i="13"/>
  <c r="AE2280" i="13"/>
  <c r="AD2281" i="13"/>
  <c r="AE2281" i="13"/>
  <c r="AD2282" i="13"/>
  <c r="AE2282" i="13"/>
  <c r="AD2283" i="13"/>
  <c r="AE2283" i="13"/>
  <c r="AD2284" i="13"/>
  <c r="AE2284" i="13"/>
  <c r="AD2285" i="13"/>
  <c r="AE2285" i="13"/>
  <c r="AD2286" i="13"/>
  <c r="AE2286" i="13"/>
  <c r="AD2287" i="13"/>
  <c r="AE2287" i="13"/>
  <c r="AD2288" i="13"/>
  <c r="AE2288" i="13"/>
  <c r="AD2289" i="13"/>
  <c r="AE2289" i="13"/>
  <c r="AD2290" i="13"/>
  <c r="AE2290" i="13"/>
  <c r="AD2291" i="13"/>
  <c r="AE2291" i="13"/>
  <c r="AD2292" i="13"/>
  <c r="AE2292" i="13"/>
  <c r="AD2293" i="13"/>
  <c r="AE2293" i="13"/>
  <c r="AD2294" i="13"/>
  <c r="AE2294" i="13"/>
  <c r="AD2295" i="13"/>
  <c r="AE2295" i="13"/>
  <c r="AD2296" i="13"/>
  <c r="AE2296" i="13"/>
  <c r="AD2297" i="13"/>
  <c r="AE2297" i="13"/>
  <c r="AD2298" i="13"/>
  <c r="AE2298" i="13"/>
  <c r="AD2299" i="13"/>
  <c r="AE2299" i="13"/>
  <c r="AD2300" i="13"/>
  <c r="AE2300" i="13"/>
  <c r="AD2301" i="13"/>
  <c r="AE2301" i="13"/>
  <c r="AD2302" i="13"/>
  <c r="AE2302" i="13"/>
  <c r="AD2303" i="13"/>
  <c r="AE2303" i="13"/>
  <c r="AD2304" i="13"/>
  <c r="AE2304" i="13"/>
  <c r="AD2305" i="13"/>
  <c r="AE2305" i="13"/>
  <c r="AD2306" i="13"/>
  <c r="AE2306" i="13"/>
  <c r="AD2307" i="13"/>
  <c r="AE2307" i="13"/>
  <c r="AD2308" i="13"/>
  <c r="AE2308" i="13"/>
  <c r="AD2309" i="13"/>
  <c r="AE2309" i="13"/>
  <c r="AD2310" i="13"/>
  <c r="AE2310" i="13"/>
  <c r="AD2311" i="13"/>
  <c r="AE2311" i="13"/>
  <c r="AD2312" i="13"/>
  <c r="AE2312" i="13"/>
  <c r="AD2313" i="13"/>
  <c r="AE2313" i="13"/>
  <c r="AD2314" i="13"/>
  <c r="AE2314" i="13"/>
  <c r="AD2315" i="13"/>
  <c r="AE2315" i="13"/>
  <c r="AD2316" i="13"/>
  <c r="AE2316" i="13"/>
  <c r="AD2317" i="13"/>
  <c r="AE2317" i="13"/>
  <c r="AD2318" i="13"/>
  <c r="AE2318" i="13"/>
  <c r="AD2319" i="13"/>
  <c r="AE2319" i="13"/>
  <c r="AD2320" i="13"/>
  <c r="AE2320" i="13"/>
  <c r="AD2321" i="13"/>
  <c r="AE2321" i="13"/>
  <c r="AD2322" i="13"/>
  <c r="AE2322" i="13"/>
  <c r="AD2323" i="13"/>
  <c r="AE2323" i="13"/>
  <c r="AD2324" i="13"/>
  <c r="AE2324" i="13"/>
  <c r="AD2325" i="13"/>
  <c r="AE2325" i="13"/>
  <c r="AD2326" i="13"/>
  <c r="AE2326" i="13"/>
  <c r="AD2327" i="13"/>
  <c r="AE2327" i="13"/>
  <c r="AD2328" i="13"/>
  <c r="AE2328" i="13"/>
  <c r="AD2329" i="13"/>
  <c r="AE2329" i="13"/>
  <c r="AD2330" i="13"/>
  <c r="AE2330" i="13"/>
  <c r="AD2331" i="13"/>
  <c r="AE2331" i="13"/>
  <c r="AD2332" i="13"/>
  <c r="AE2332" i="13"/>
  <c r="AD2333" i="13"/>
  <c r="AE2333" i="13"/>
  <c r="AD2334" i="13"/>
  <c r="AE2334" i="13"/>
  <c r="AD2335" i="13"/>
  <c r="AE2335" i="13"/>
  <c r="AD2336" i="13"/>
  <c r="AE2336" i="13"/>
  <c r="AD2337" i="13"/>
  <c r="AE2337" i="13"/>
  <c r="AD2338" i="13"/>
  <c r="AE2338" i="13"/>
  <c r="AD2339" i="13"/>
  <c r="AE2339" i="13"/>
  <c r="AD2340" i="13"/>
  <c r="AE2340" i="13"/>
  <c r="AD2341" i="13"/>
  <c r="AE2341" i="13"/>
  <c r="AD2342" i="13"/>
  <c r="AE2342" i="13"/>
  <c r="AD2343" i="13"/>
  <c r="AE2343" i="13"/>
  <c r="AD2344" i="13"/>
  <c r="AE2344" i="13"/>
  <c r="AD2345" i="13"/>
  <c r="AE2345" i="13"/>
  <c r="AD2346" i="13"/>
  <c r="AE2346" i="13"/>
  <c r="AD2347" i="13"/>
  <c r="AE2347" i="13"/>
  <c r="AD2348" i="13"/>
  <c r="AE2348" i="13"/>
  <c r="AD2349" i="13"/>
  <c r="AE2349" i="13"/>
  <c r="AD2350" i="13"/>
  <c r="AE2350" i="13"/>
  <c r="AD2351" i="13"/>
  <c r="AE2351" i="13"/>
  <c r="AD2352" i="13"/>
  <c r="AE2352" i="13"/>
  <c r="AD2353" i="13"/>
  <c r="AE2353" i="13"/>
  <c r="AD2354" i="13"/>
  <c r="AE2354" i="13"/>
  <c r="AD2355" i="13"/>
  <c r="AE2355" i="13"/>
  <c r="AD2356" i="13"/>
  <c r="AE2356" i="13"/>
  <c r="AD2357" i="13"/>
  <c r="AE2357" i="13"/>
  <c r="AD2358" i="13"/>
  <c r="AE2358" i="13"/>
  <c r="AD2359" i="13"/>
  <c r="AE2359" i="13"/>
  <c r="AD2360" i="13"/>
  <c r="AE2360" i="13"/>
  <c r="AD2361" i="13"/>
  <c r="AE2361" i="13"/>
  <c r="AD2362" i="13"/>
  <c r="AE2362" i="13"/>
  <c r="AD2363" i="13"/>
  <c r="AE2363" i="13"/>
  <c r="AD2364" i="13"/>
  <c r="AE2364" i="13"/>
  <c r="AD2365" i="13"/>
  <c r="AE2365" i="13"/>
  <c r="AD2366" i="13"/>
  <c r="AE2366" i="13"/>
  <c r="AD2367" i="13"/>
  <c r="AE2367" i="13"/>
  <c r="AD2368" i="13"/>
  <c r="AE2368" i="13"/>
  <c r="AD2369" i="13"/>
  <c r="AE2369" i="13"/>
  <c r="AD2370" i="13"/>
  <c r="AE2370" i="13"/>
  <c r="AD2371" i="13"/>
  <c r="AE2371" i="13"/>
  <c r="AD2372" i="13"/>
  <c r="AE2372" i="13"/>
  <c r="AD2373" i="13"/>
  <c r="AE2373" i="13"/>
  <c r="AD2374" i="13"/>
  <c r="AE2374" i="13"/>
  <c r="AD2375" i="13"/>
  <c r="AE2375" i="13"/>
  <c r="AD2376" i="13"/>
  <c r="AE2376" i="13"/>
  <c r="AD2377" i="13"/>
  <c r="AE2377" i="13"/>
  <c r="AD2378" i="13"/>
  <c r="AE2378" i="13"/>
  <c r="AD2379" i="13"/>
  <c r="AE2379" i="13"/>
  <c r="AD2380" i="13"/>
  <c r="AE2380" i="13"/>
  <c r="AD2381" i="13"/>
  <c r="AE2381" i="13"/>
  <c r="AD2382" i="13"/>
  <c r="AE2382" i="13"/>
  <c r="AD2383" i="13"/>
  <c r="AE2383" i="13"/>
  <c r="AD2384" i="13"/>
  <c r="AE2384" i="13"/>
  <c r="AD2385" i="13"/>
  <c r="AE2385" i="13"/>
  <c r="AD2386" i="13"/>
  <c r="AE2386" i="13"/>
  <c r="AD2387" i="13"/>
  <c r="AE2387" i="13"/>
  <c r="AD2388" i="13"/>
  <c r="AE2388" i="13"/>
  <c r="AD2389" i="13"/>
  <c r="AE2389" i="13"/>
  <c r="AD2390" i="13"/>
  <c r="AE2390" i="13"/>
  <c r="AD2391" i="13"/>
  <c r="AE2391" i="13"/>
  <c r="AD2392" i="13"/>
  <c r="AE2392" i="13"/>
  <c r="AD2393" i="13"/>
  <c r="AE2393" i="13"/>
  <c r="AD2394" i="13"/>
  <c r="AE2394" i="13"/>
  <c r="AD2395" i="13"/>
  <c r="AE2395" i="13"/>
  <c r="AD2396" i="13"/>
  <c r="AE2396" i="13"/>
  <c r="AD2397" i="13"/>
  <c r="AE2397" i="13"/>
  <c r="AD2398" i="13"/>
  <c r="AE2398" i="13"/>
  <c r="AD2399" i="13"/>
  <c r="AE2399" i="13"/>
  <c r="AD2400" i="13"/>
  <c r="AE2400" i="13"/>
  <c r="AD2401" i="13"/>
  <c r="AE2401" i="13"/>
  <c r="AD2402" i="13"/>
  <c r="AE2402" i="13"/>
  <c r="AD2403" i="13"/>
  <c r="AE2403" i="13"/>
  <c r="AD2404" i="13"/>
  <c r="AE2404" i="13"/>
  <c r="AD2405" i="13"/>
  <c r="AE2405" i="13"/>
  <c r="AD2406" i="13"/>
  <c r="AE2406" i="13"/>
  <c r="AD2407" i="13"/>
  <c r="AE2407" i="13"/>
  <c r="AD2408" i="13"/>
  <c r="AE2408" i="13"/>
  <c r="AD2409" i="13"/>
  <c r="AE2409" i="13"/>
  <c r="AD2410" i="13"/>
  <c r="AE2410" i="13"/>
  <c r="AD2411" i="13"/>
  <c r="AE2411" i="13"/>
  <c r="AD2412" i="13"/>
  <c r="AE2412" i="13"/>
  <c r="AD2413" i="13"/>
  <c r="AE2413" i="13"/>
  <c r="AD2414" i="13"/>
  <c r="AE2414" i="13"/>
  <c r="AD2415" i="13"/>
  <c r="AE2415" i="13"/>
  <c r="AD2416" i="13"/>
  <c r="AE2416" i="13"/>
  <c r="AD2417" i="13"/>
  <c r="AE2417" i="13"/>
  <c r="AD2418" i="13"/>
  <c r="AE2418" i="13"/>
  <c r="AD2419" i="13"/>
  <c r="AE2419" i="13"/>
  <c r="AD2420" i="13"/>
  <c r="AE2420" i="13"/>
  <c r="AD2421" i="13"/>
  <c r="AE2421" i="13"/>
  <c r="AD2422" i="13"/>
  <c r="AE2422" i="13"/>
  <c r="AD2423" i="13"/>
  <c r="AE2423" i="13"/>
  <c r="AD2424" i="13"/>
  <c r="AE2424" i="13"/>
  <c r="AD2425" i="13"/>
  <c r="AE2425" i="13"/>
  <c r="AD2426" i="13"/>
  <c r="AE2426" i="13"/>
  <c r="AD2427" i="13"/>
  <c r="AE2427" i="13"/>
  <c r="AD2428" i="13"/>
  <c r="AE2428" i="13"/>
  <c r="AD2429" i="13"/>
  <c r="AE2429" i="13"/>
  <c r="AD2430" i="13"/>
  <c r="AE2430" i="13"/>
  <c r="AD2431" i="13"/>
  <c r="AE2431" i="13"/>
  <c r="AD2432" i="13"/>
  <c r="AE2432" i="13"/>
  <c r="AD2433" i="13"/>
  <c r="AE2433" i="13"/>
  <c r="AD2434" i="13"/>
  <c r="AE2434" i="13"/>
  <c r="AD2435" i="13"/>
  <c r="AE2435" i="13"/>
  <c r="AD2436" i="13"/>
  <c r="AE2436" i="13"/>
  <c r="AD2437" i="13"/>
  <c r="AE2437" i="13"/>
  <c r="AD2438" i="13"/>
  <c r="AE2438" i="13"/>
  <c r="AD2439" i="13"/>
  <c r="AE2439" i="13"/>
  <c r="AD2440" i="13"/>
  <c r="AE2440" i="13"/>
  <c r="AD2441" i="13"/>
  <c r="AE2441" i="13"/>
  <c r="AD2442" i="13"/>
  <c r="AE2442" i="13"/>
  <c r="AD2443" i="13"/>
  <c r="AE2443" i="13"/>
  <c r="AD2444" i="13"/>
  <c r="AE2444" i="13"/>
  <c r="AD2445" i="13"/>
  <c r="AE2445" i="13"/>
  <c r="AD2446" i="13"/>
  <c r="AE2446" i="13"/>
  <c r="AD2447" i="13"/>
  <c r="AE2447" i="13"/>
  <c r="AD2448" i="13"/>
  <c r="AE2448" i="13"/>
  <c r="AD2449" i="13"/>
  <c r="AE2449" i="13"/>
  <c r="AD2450" i="13"/>
  <c r="AE2450" i="13"/>
  <c r="AD2451" i="13"/>
  <c r="AE2451" i="13"/>
  <c r="AD2452" i="13"/>
  <c r="AE2452" i="13"/>
  <c r="AD2453" i="13"/>
  <c r="AE2453" i="13"/>
  <c r="AD2454" i="13"/>
  <c r="AE2454" i="13"/>
  <c r="AD2455" i="13"/>
  <c r="AE2455" i="13"/>
  <c r="AD2456" i="13"/>
  <c r="AE2456" i="13"/>
  <c r="AD2457" i="13"/>
  <c r="AE2457" i="13"/>
  <c r="AD2458" i="13"/>
  <c r="AE2458" i="13"/>
  <c r="AD2459" i="13"/>
  <c r="AE2459" i="13"/>
  <c r="AD2460" i="13"/>
  <c r="AE2460" i="13"/>
  <c r="AD2461" i="13"/>
  <c r="AE2461" i="13"/>
  <c r="AD2462" i="13"/>
  <c r="AE2462" i="13"/>
  <c r="AD2463" i="13"/>
  <c r="AE2463" i="13"/>
  <c r="AD2464" i="13"/>
  <c r="AE2464" i="13"/>
  <c r="AD2465" i="13"/>
  <c r="AE2465" i="13"/>
  <c r="AD2466" i="13"/>
  <c r="AE2466" i="13"/>
  <c r="AD2467" i="13"/>
  <c r="AE2467" i="13"/>
  <c r="AD2468" i="13"/>
  <c r="AE2468" i="13"/>
  <c r="AD2469" i="13"/>
  <c r="AE2469" i="13"/>
  <c r="AD2470" i="13"/>
  <c r="AE2470" i="13"/>
  <c r="AD2471" i="13"/>
  <c r="AE2471" i="13"/>
  <c r="AD2472" i="13"/>
  <c r="AE2472" i="13"/>
  <c r="AD2473" i="13"/>
  <c r="AE2473" i="13"/>
  <c r="AD2474" i="13"/>
  <c r="AE2474" i="13"/>
  <c r="AD2475" i="13"/>
  <c r="AE2475" i="13"/>
  <c r="AD2476" i="13"/>
  <c r="AE2476" i="13"/>
  <c r="AD2477" i="13"/>
  <c r="AE2477" i="13"/>
  <c r="AD2478" i="13"/>
  <c r="AE2478" i="13"/>
  <c r="AD2479" i="13"/>
  <c r="AE2479" i="13"/>
  <c r="AD2480" i="13"/>
  <c r="AE2480" i="13"/>
  <c r="AD2481" i="13"/>
  <c r="AE2481" i="13"/>
  <c r="AD2482" i="13"/>
  <c r="AE2482" i="13"/>
  <c r="AD2483" i="13"/>
  <c r="AE2483" i="13"/>
  <c r="AD2484" i="13"/>
  <c r="AE2484" i="13"/>
  <c r="AD2485" i="13"/>
  <c r="AE2485" i="13"/>
  <c r="AD2486" i="13"/>
  <c r="AE2486" i="13"/>
  <c r="AD2487" i="13"/>
  <c r="AE2487" i="13"/>
  <c r="AD2488" i="13"/>
  <c r="AE2488" i="13"/>
  <c r="AD2489" i="13"/>
  <c r="AE2489" i="13"/>
  <c r="AD2490" i="13"/>
  <c r="AE2490" i="13"/>
  <c r="AD2491" i="13"/>
  <c r="AE2491" i="13"/>
  <c r="AD2492" i="13"/>
  <c r="AE2492" i="13"/>
  <c r="AD2493" i="13"/>
  <c r="AE2493" i="13"/>
  <c r="AD2494" i="13"/>
  <c r="AE2494" i="13"/>
  <c r="AD2495" i="13"/>
  <c r="AE2495" i="13"/>
  <c r="AD2496" i="13"/>
  <c r="AE2496" i="13"/>
  <c r="AD2497" i="13"/>
  <c r="AE2497" i="13"/>
  <c r="AD2498" i="13"/>
  <c r="AE2498" i="13"/>
  <c r="AD2499" i="13"/>
  <c r="AE2499" i="13"/>
  <c r="AD2500" i="13"/>
  <c r="AE2500" i="13"/>
  <c r="AD2501" i="13"/>
  <c r="AE2501" i="13"/>
  <c r="AD2502" i="13"/>
  <c r="AE2502" i="13"/>
  <c r="AD2503" i="13"/>
  <c r="AE2503" i="13"/>
  <c r="AD2504" i="13"/>
  <c r="AE2504" i="13"/>
  <c r="AD2505" i="13"/>
  <c r="AE2505" i="13"/>
  <c r="AD2506" i="13"/>
  <c r="AE2506" i="13"/>
  <c r="AD2507" i="13"/>
  <c r="AE2507" i="13"/>
  <c r="AD2508" i="13"/>
  <c r="AE2508" i="13"/>
  <c r="AD2509" i="13"/>
  <c r="AE2509" i="13"/>
  <c r="AD2510" i="13"/>
  <c r="AE2510" i="13"/>
  <c r="AD2511" i="13"/>
  <c r="AE2511" i="13"/>
  <c r="AD2512" i="13"/>
  <c r="AE2512" i="13"/>
  <c r="AD2513" i="13"/>
  <c r="AE2513" i="13"/>
  <c r="AD2514" i="13"/>
  <c r="AE2514" i="13"/>
  <c r="AD2515" i="13"/>
  <c r="AE2515" i="13"/>
  <c r="AD2516" i="13"/>
  <c r="AE2516" i="13"/>
  <c r="AD2517" i="13"/>
  <c r="AE2517" i="13"/>
  <c r="AD2518" i="13"/>
  <c r="AE2518" i="13"/>
  <c r="AD2519" i="13"/>
  <c r="AE2519" i="13"/>
  <c r="AD2520" i="13"/>
  <c r="AE2520" i="13"/>
  <c r="AD2521" i="13"/>
  <c r="AE2521" i="13"/>
  <c r="AD2522" i="13"/>
  <c r="AE2522" i="13"/>
  <c r="AD2523" i="13"/>
  <c r="AE2523" i="13"/>
  <c r="AD2524" i="13"/>
  <c r="AE2524" i="13"/>
  <c r="AD2525" i="13"/>
  <c r="AE2525" i="13"/>
  <c r="AD2526" i="13"/>
  <c r="AE2526" i="13"/>
  <c r="AD2527" i="13"/>
  <c r="AE2527" i="13"/>
  <c r="AD2528" i="13"/>
  <c r="AE2528" i="13"/>
  <c r="AD2529" i="13"/>
  <c r="AE2529" i="13"/>
  <c r="AD2530" i="13"/>
  <c r="AE2530" i="13"/>
  <c r="AD2531" i="13"/>
  <c r="AE2531" i="13"/>
  <c r="AD2532" i="13"/>
  <c r="AE2532" i="13"/>
  <c r="AD2533" i="13"/>
  <c r="AE2533" i="13"/>
  <c r="AD2534" i="13"/>
  <c r="AE2534" i="13"/>
  <c r="AD2535" i="13"/>
  <c r="AE2535" i="13"/>
  <c r="AD2536" i="13"/>
  <c r="AE2536" i="13"/>
  <c r="AD2537" i="13"/>
  <c r="AE2537" i="13"/>
  <c r="AD2538" i="13"/>
  <c r="AE2538" i="13"/>
  <c r="AD2539" i="13"/>
  <c r="AE2539" i="13"/>
  <c r="AD2540" i="13"/>
  <c r="AE2540" i="13"/>
  <c r="AD2541" i="13"/>
  <c r="AE2541" i="13"/>
  <c r="AD2542" i="13"/>
  <c r="AE2542" i="13"/>
  <c r="AD2543" i="13"/>
  <c r="AE2543" i="13"/>
  <c r="AD2544" i="13"/>
  <c r="AE2544" i="13"/>
  <c r="AD2545" i="13"/>
  <c r="AE2545" i="13"/>
  <c r="AD2546" i="13"/>
  <c r="AE2546" i="13"/>
  <c r="AD2547" i="13"/>
  <c r="AE2547" i="13"/>
  <c r="AD2548" i="13"/>
  <c r="AE2548" i="13"/>
  <c r="AD2549" i="13"/>
  <c r="AE2549" i="13"/>
  <c r="AD2550" i="13"/>
  <c r="AE2550" i="13"/>
  <c r="AD2551" i="13"/>
  <c r="AE2551" i="13"/>
  <c r="AD2552" i="13"/>
  <c r="AE2552" i="13"/>
  <c r="AD2553" i="13"/>
  <c r="AE2553" i="13"/>
  <c r="AD2554" i="13"/>
  <c r="AE2554" i="13"/>
  <c r="AD2555" i="13"/>
  <c r="AE2555" i="13"/>
  <c r="AD2556" i="13"/>
  <c r="AE2556" i="13"/>
  <c r="AD2557" i="13"/>
  <c r="AE2557" i="13"/>
  <c r="AD2558" i="13"/>
  <c r="AE2558" i="13"/>
  <c r="AD2559" i="13"/>
  <c r="AE2559" i="13"/>
  <c r="AD2560" i="13"/>
  <c r="AE2560" i="13"/>
  <c r="AD2561" i="13"/>
  <c r="AE2561" i="13"/>
  <c r="AD2562" i="13"/>
  <c r="AE2562" i="13"/>
  <c r="AD2563" i="13"/>
  <c r="AE2563" i="13"/>
  <c r="AD2564" i="13"/>
  <c r="AE2564" i="13"/>
  <c r="AD2565" i="13"/>
  <c r="AE2565" i="13"/>
  <c r="AD2566" i="13"/>
  <c r="AE2566" i="13"/>
  <c r="AD2567" i="13"/>
  <c r="AE2567" i="13"/>
  <c r="AD2568" i="13"/>
  <c r="AE2568" i="13"/>
  <c r="AD2569" i="13"/>
  <c r="AE2569" i="13"/>
  <c r="AD2570" i="13"/>
  <c r="AE2570" i="13"/>
  <c r="AD2571" i="13"/>
  <c r="AE2571" i="13"/>
  <c r="AD2572" i="13"/>
  <c r="AE2572" i="13"/>
  <c r="AD2573" i="13"/>
  <c r="AE2573" i="13"/>
  <c r="AD2574" i="13"/>
  <c r="AE2574" i="13"/>
  <c r="AD2575" i="13"/>
  <c r="AE2575" i="13"/>
  <c r="AD2576" i="13"/>
  <c r="AE2576" i="13"/>
  <c r="AD2577" i="13"/>
  <c r="AE2577" i="13"/>
  <c r="AD2578" i="13"/>
  <c r="AE2578" i="13"/>
  <c r="AD2579" i="13"/>
  <c r="AE2579" i="13"/>
  <c r="AD2580" i="13"/>
  <c r="AE2580" i="13"/>
  <c r="AD2581" i="13"/>
  <c r="AE2581" i="13"/>
  <c r="AD2582" i="13"/>
  <c r="AE2582" i="13"/>
  <c r="AD2583" i="13"/>
  <c r="AE2583" i="13"/>
  <c r="AD2584" i="13"/>
  <c r="AE2584" i="13"/>
  <c r="AD2585" i="13"/>
  <c r="AE2585" i="13"/>
  <c r="AD2586" i="13"/>
  <c r="AE2586" i="13"/>
  <c r="AD2587" i="13"/>
  <c r="AE2587" i="13"/>
  <c r="AD2588" i="13"/>
  <c r="AE2588" i="13"/>
  <c r="AD2589" i="13"/>
  <c r="AE2589" i="13"/>
  <c r="AD2590" i="13"/>
  <c r="AE2590" i="13"/>
  <c r="AD2591" i="13"/>
  <c r="AE2591" i="13"/>
  <c r="AD2592" i="13"/>
  <c r="AE2592" i="13"/>
  <c r="AD2593" i="13"/>
  <c r="AE2593" i="13"/>
  <c r="AD2594" i="13"/>
  <c r="AE2594" i="13"/>
  <c r="AD2595" i="13"/>
  <c r="AE2595" i="13"/>
  <c r="AD2596" i="13"/>
  <c r="AE2596" i="13"/>
  <c r="AD2597" i="13"/>
  <c r="AE2597" i="13"/>
  <c r="AD2598" i="13"/>
  <c r="AE2598" i="13"/>
  <c r="AD2599" i="13"/>
  <c r="AE2599" i="13"/>
  <c r="AD2600" i="13"/>
  <c r="AE2600" i="13"/>
  <c r="AD2601" i="13"/>
  <c r="AE2601" i="13"/>
  <c r="AD2602" i="13"/>
  <c r="AE2602" i="13"/>
  <c r="AD2603" i="13"/>
  <c r="AE2603" i="13"/>
  <c r="AD2604" i="13"/>
  <c r="AE2604" i="13"/>
  <c r="AD2605" i="13"/>
  <c r="AE2605" i="13"/>
  <c r="AD2606" i="13"/>
  <c r="AE2606" i="13"/>
  <c r="AD2607" i="13"/>
  <c r="AE2607" i="13"/>
  <c r="AD2608" i="13"/>
  <c r="AE2608" i="13"/>
  <c r="AD2609" i="13"/>
  <c r="AE2609" i="13"/>
  <c r="AD2610" i="13"/>
  <c r="AE2610" i="13"/>
  <c r="AD2611" i="13"/>
  <c r="AE2611" i="13"/>
  <c r="AD2612" i="13"/>
  <c r="AE2612" i="13"/>
  <c r="AD2613" i="13"/>
  <c r="AE2613" i="13"/>
  <c r="AD2614" i="13"/>
  <c r="AE2614" i="13"/>
  <c r="AD2615" i="13"/>
  <c r="AE2615" i="13"/>
  <c r="AD2616" i="13"/>
  <c r="AE2616" i="13"/>
  <c r="AD2617" i="13"/>
  <c r="AE2617" i="13"/>
  <c r="AD2618" i="13"/>
  <c r="AE2618" i="13"/>
  <c r="AD2619" i="13"/>
  <c r="AE2619" i="13"/>
  <c r="AD2620" i="13"/>
  <c r="AE2620" i="13"/>
  <c r="AD2621" i="13"/>
  <c r="AE2621" i="13"/>
  <c r="AD2622" i="13"/>
  <c r="AE2622" i="13"/>
  <c r="AD2623" i="13"/>
  <c r="AE2623" i="13"/>
  <c r="AD2624" i="13"/>
  <c r="AE2624" i="13"/>
  <c r="AD2625" i="13"/>
  <c r="AE2625" i="13"/>
  <c r="AD2626" i="13"/>
  <c r="AE2626" i="13"/>
  <c r="AD2627" i="13"/>
  <c r="AE2627" i="13"/>
  <c r="AD2628" i="13"/>
  <c r="AE2628" i="13"/>
  <c r="AD2629" i="13"/>
  <c r="AE2629" i="13"/>
  <c r="AD2630" i="13"/>
  <c r="AE2630" i="13"/>
  <c r="AD2631" i="13"/>
  <c r="AE2631" i="13"/>
  <c r="AD2632" i="13"/>
  <c r="AE2632" i="13"/>
  <c r="AD2633" i="13"/>
  <c r="AE2633" i="13"/>
  <c r="AD2634" i="13"/>
  <c r="AE2634" i="13"/>
  <c r="AD2635" i="13"/>
  <c r="AE2635" i="13"/>
  <c r="AD2636" i="13"/>
  <c r="AE2636" i="13"/>
  <c r="AD2637" i="13"/>
  <c r="AE2637" i="13"/>
  <c r="AD2638" i="13"/>
  <c r="AE2638" i="13"/>
  <c r="AD2639" i="13"/>
  <c r="AE2639" i="13"/>
  <c r="AD2640" i="13"/>
  <c r="AE2640" i="13"/>
  <c r="AD2641" i="13"/>
  <c r="AE2641" i="13"/>
  <c r="AD2642" i="13"/>
  <c r="AE2642" i="13"/>
  <c r="AD2643" i="13"/>
  <c r="AE2643" i="13"/>
  <c r="AD2644" i="13"/>
  <c r="AE2644" i="13"/>
  <c r="AD2645" i="13"/>
  <c r="AE2645" i="13"/>
  <c r="AD2646" i="13"/>
  <c r="AE2646" i="13"/>
  <c r="AD2647" i="13"/>
  <c r="AE2647" i="13"/>
  <c r="AD2648" i="13"/>
  <c r="AE2648" i="13"/>
  <c r="AD2649" i="13"/>
  <c r="AE2649" i="13"/>
  <c r="AD2650" i="13"/>
  <c r="AE2650" i="13"/>
  <c r="AD2651" i="13"/>
  <c r="AE2651" i="13"/>
  <c r="AD2652" i="13"/>
  <c r="AE2652" i="13"/>
  <c r="AD2653" i="13"/>
  <c r="AE2653" i="13"/>
  <c r="AD2654" i="13"/>
  <c r="AE2654" i="13"/>
  <c r="AD2655" i="13"/>
  <c r="AE2655" i="13"/>
  <c r="AD2656" i="13"/>
  <c r="AE2656" i="13"/>
  <c r="AD2657" i="13"/>
  <c r="AE2657" i="13"/>
  <c r="AD2658" i="13"/>
  <c r="AE2658" i="13"/>
  <c r="AD2659" i="13"/>
  <c r="AE2659" i="13"/>
  <c r="AD2660" i="13"/>
  <c r="AE2660" i="13"/>
  <c r="AD2661" i="13"/>
  <c r="AE2661" i="13"/>
  <c r="AD2662" i="13"/>
  <c r="AE2662" i="13"/>
  <c r="AD2663" i="13"/>
  <c r="AE2663" i="13"/>
  <c r="AD2664" i="13"/>
  <c r="AE2664" i="13"/>
  <c r="AD2665" i="13"/>
  <c r="AE2665" i="13"/>
  <c r="AD2666" i="13"/>
  <c r="AE2666" i="13"/>
  <c r="AD2667" i="13"/>
  <c r="AE2667" i="13"/>
  <c r="AD2668" i="13"/>
  <c r="AE2668" i="13"/>
  <c r="AD2669" i="13"/>
  <c r="AE2669" i="13"/>
  <c r="AD2670" i="13"/>
  <c r="AE2670" i="13"/>
  <c r="AD2671" i="13"/>
  <c r="AE2671" i="13"/>
  <c r="AD2672" i="13"/>
  <c r="AE2672" i="13"/>
  <c r="AD2673" i="13"/>
  <c r="AE2673" i="13"/>
  <c r="AD2674" i="13"/>
  <c r="AE2674" i="13"/>
  <c r="AD2675" i="13"/>
  <c r="AE2675" i="13"/>
  <c r="AD2676" i="13"/>
  <c r="AE2676" i="13"/>
  <c r="AD2677" i="13"/>
  <c r="AE2677" i="13"/>
  <c r="AD2678" i="13"/>
  <c r="AE2678" i="13"/>
  <c r="AD2679" i="13"/>
  <c r="AE2679" i="13"/>
  <c r="AD2680" i="13"/>
  <c r="AE2680" i="13"/>
  <c r="AD2681" i="13"/>
  <c r="AE2681" i="13"/>
  <c r="AD2682" i="13"/>
  <c r="AE2682" i="13"/>
  <c r="AD2683" i="13"/>
  <c r="AE2683" i="13"/>
  <c r="AD2684" i="13"/>
  <c r="AE2684" i="13"/>
  <c r="AD2685" i="13"/>
  <c r="AE2685" i="13"/>
  <c r="AD2686" i="13"/>
  <c r="AE2686" i="13"/>
  <c r="AD2687" i="13"/>
  <c r="AE2687" i="13"/>
  <c r="AD2688" i="13"/>
  <c r="AE2688" i="13"/>
  <c r="AD2689" i="13"/>
  <c r="AE2689" i="13"/>
  <c r="AD2690" i="13"/>
  <c r="AE2690" i="13"/>
  <c r="AD2691" i="13"/>
  <c r="AE2691" i="13"/>
  <c r="AD2692" i="13"/>
  <c r="AE2692" i="13"/>
  <c r="AD2693" i="13"/>
  <c r="AE2693" i="13"/>
  <c r="AD2694" i="13"/>
  <c r="AE2694" i="13"/>
  <c r="AD2695" i="13"/>
  <c r="AE2695" i="13"/>
  <c r="AD2696" i="13"/>
  <c r="AE2696" i="13"/>
  <c r="AD2697" i="13"/>
  <c r="AE2697" i="13"/>
  <c r="AD2698" i="13"/>
  <c r="AE2698" i="13"/>
  <c r="AD2699" i="13"/>
  <c r="AE2699" i="13"/>
  <c r="AD2700" i="13"/>
  <c r="AE2700" i="13"/>
  <c r="AD2701" i="13"/>
  <c r="AE2701" i="13"/>
  <c r="AD2702" i="13"/>
  <c r="AE2702" i="13"/>
  <c r="AD2703" i="13"/>
  <c r="AE2703" i="13"/>
  <c r="AD2704" i="13"/>
  <c r="AE2704" i="13"/>
  <c r="AD2705" i="13"/>
  <c r="AE2705" i="13"/>
  <c r="AD2706" i="13"/>
  <c r="AE2706" i="13"/>
  <c r="AD2707" i="13"/>
  <c r="AE2707" i="13"/>
  <c r="AD2708" i="13"/>
  <c r="AE2708" i="13"/>
  <c r="AD2709" i="13"/>
  <c r="AE2709" i="13"/>
  <c r="AD2710" i="13"/>
  <c r="AE2710" i="13"/>
  <c r="AD2711" i="13"/>
  <c r="AE2711" i="13"/>
  <c r="AD2712" i="13"/>
  <c r="AE2712" i="13"/>
  <c r="AD2713" i="13"/>
  <c r="AE2713" i="13"/>
  <c r="AD2714" i="13"/>
  <c r="AE2714" i="13"/>
  <c r="AD2715" i="13"/>
  <c r="AE2715" i="13"/>
  <c r="AD2716" i="13"/>
  <c r="AE2716" i="13"/>
  <c r="AD2717" i="13"/>
  <c r="AE2717" i="13"/>
  <c r="AD2718" i="13"/>
  <c r="AE2718" i="13"/>
  <c r="AD2719" i="13"/>
  <c r="AE2719" i="13"/>
  <c r="AD2720" i="13"/>
  <c r="AE2720" i="13"/>
  <c r="AD2721" i="13"/>
  <c r="AE2721" i="13"/>
  <c r="AD2722" i="13"/>
  <c r="AE2722" i="13"/>
  <c r="AD2723" i="13"/>
  <c r="AE2723" i="13"/>
  <c r="AD2724" i="13"/>
  <c r="AE2724" i="13"/>
  <c r="AD2725" i="13"/>
  <c r="AE2725" i="13"/>
  <c r="AD2726" i="13"/>
  <c r="AE2726" i="13"/>
  <c r="AD2727" i="13"/>
  <c r="AE2727" i="13"/>
  <c r="AD2728" i="13"/>
  <c r="AE2728" i="13"/>
  <c r="AD2729" i="13"/>
  <c r="AE2729" i="13"/>
  <c r="AD2730" i="13"/>
  <c r="AE2730" i="13"/>
  <c r="AD2731" i="13"/>
  <c r="AE2731" i="13"/>
  <c r="AD2732" i="13"/>
  <c r="AE2732" i="13"/>
  <c r="AD2733" i="13"/>
  <c r="AE2733" i="13"/>
  <c r="AD2734" i="13"/>
  <c r="AE2734" i="13"/>
  <c r="AD2735" i="13"/>
  <c r="AE2735" i="13"/>
  <c r="AD2736" i="13"/>
  <c r="AE2736" i="13"/>
  <c r="AD2737" i="13"/>
  <c r="AE2737" i="13"/>
  <c r="AD2738" i="13"/>
  <c r="AE2738" i="13"/>
  <c r="AD2739" i="13"/>
  <c r="AE2739" i="13"/>
  <c r="AD2740" i="13"/>
  <c r="AE2740" i="13"/>
  <c r="AD2741" i="13"/>
  <c r="AE2741" i="13"/>
  <c r="AD2742" i="13"/>
  <c r="AE2742" i="13"/>
  <c r="AD2743" i="13"/>
  <c r="AE2743" i="13"/>
  <c r="AD2744" i="13"/>
  <c r="AE2744" i="13"/>
  <c r="AD2745" i="13"/>
  <c r="AE2745" i="13"/>
  <c r="AD2746" i="13"/>
  <c r="AE2746" i="13"/>
  <c r="AD2747" i="13"/>
  <c r="AE2747" i="13"/>
  <c r="AD2748" i="13"/>
  <c r="AE2748" i="13"/>
  <c r="AD2749" i="13"/>
  <c r="AE2749" i="13"/>
  <c r="AD2750" i="13"/>
  <c r="AE2750" i="13"/>
  <c r="AD2751" i="13"/>
  <c r="AE2751" i="13"/>
  <c r="AD2752" i="13"/>
  <c r="AE2752" i="13"/>
  <c r="AD2753" i="13"/>
  <c r="AE2753" i="13"/>
  <c r="AD2754" i="13"/>
  <c r="AE2754" i="13"/>
  <c r="AD2755" i="13"/>
  <c r="AE2755" i="13"/>
  <c r="AD2756" i="13"/>
  <c r="AE2756" i="13"/>
  <c r="AD2757" i="13"/>
  <c r="AE2757" i="13"/>
  <c r="AD2758" i="13"/>
  <c r="AE2758" i="13"/>
  <c r="AD2759" i="13"/>
  <c r="AE2759" i="13"/>
  <c r="AD2760" i="13"/>
  <c r="AE2760" i="13"/>
  <c r="AD2761" i="13"/>
  <c r="AE2761" i="13"/>
  <c r="AD2762" i="13"/>
  <c r="AE2762" i="13"/>
  <c r="AD2763" i="13"/>
  <c r="AE2763" i="13"/>
  <c r="AD2764" i="13"/>
  <c r="AE2764" i="13"/>
  <c r="AD2765" i="13"/>
  <c r="AE2765" i="13"/>
  <c r="AD2766" i="13"/>
  <c r="AE2766" i="13"/>
  <c r="AD2767" i="13"/>
  <c r="AE2767" i="13"/>
  <c r="AD2768" i="13"/>
  <c r="AE2768" i="13"/>
  <c r="AD2769" i="13"/>
  <c r="AE2769" i="13"/>
  <c r="AD2770" i="13"/>
  <c r="AE2770" i="13"/>
  <c r="AD2771" i="13"/>
  <c r="AE2771" i="13"/>
  <c r="AD2772" i="13"/>
  <c r="AE2772" i="13"/>
  <c r="AD2773" i="13"/>
  <c r="AE2773" i="13"/>
  <c r="AD2774" i="13"/>
  <c r="AE2774" i="13"/>
  <c r="AD2775" i="13"/>
  <c r="AE2775" i="13"/>
  <c r="AD2776" i="13"/>
  <c r="AE2776" i="13"/>
  <c r="AD2777" i="13"/>
  <c r="AE2777" i="13"/>
  <c r="AD2778" i="13"/>
  <c r="AE2778" i="13"/>
  <c r="AD2779" i="13"/>
  <c r="AE2779" i="13"/>
  <c r="AD2780" i="13"/>
  <c r="AE2780" i="13"/>
  <c r="AD2781" i="13"/>
  <c r="AE2781" i="13"/>
  <c r="AD2782" i="13"/>
  <c r="AE2782" i="13"/>
  <c r="AD2783" i="13"/>
  <c r="AE2783" i="13"/>
  <c r="AD2784" i="13"/>
  <c r="AE2784" i="13"/>
  <c r="AD2785" i="13"/>
  <c r="AE2785" i="13"/>
  <c r="AD2786" i="13"/>
  <c r="AE2786" i="13"/>
  <c r="AD2787" i="13"/>
  <c r="AE2787" i="13"/>
  <c r="AD2788" i="13"/>
  <c r="AE2788" i="13"/>
  <c r="AD2789" i="13"/>
  <c r="AE2789" i="13"/>
  <c r="AD2790" i="13"/>
  <c r="AE2790" i="13"/>
  <c r="AD2791" i="13"/>
  <c r="AE2791" i="13"/>
  <c r="AD2792" i="13"/>
  <c r="AE2792" i="13"/>
  <c r="AD2793" i="13"/>
  <c r="AE2793" i="13"/>
  <c r="AD2794" i="13"/>
  <c r="AE2794" i="13"/>
  <c r="AD2795" i="13"/>
  <c r="AE2795" i="13"/>
  <c r="AD2796" i="13"/>
  <c r="AE2796" i="13"/>
  <c r="AD2797" i="13"/>
  <c r="AE2797" i="13"/>
  <c r="AD2798" i="13"/>
  <c r="AE2798" i="13"/>
  <c r="AD2799" i="13"/>
  <c r="AE2799" i="13"/>
  <c r="AD2800" i="13"/>
  <c r="AE2800" i="13"/>
  <c r="AD2801" i="13"/>
  <c r="AE2801" i="13"/>
  <c r="AD2802" i="13"/>
  <c r="AE2802" i="13"/>
  <c r="AD2803" i="13"/>
  <c r="AE2803" i="13"/>
  <c r="AD2804" i="13"/>
  <c r="AE2804" i="13"/>
  <c r="AD2805" i="13"/>
  <c r="AE2805" i="13"/>
  <c r="AD2806" i="13"/>
  <c r="AE2806" i="13"/>
  <c r="AD2807" i="13"/>
  <c r="AE2807" i="13"/>
  <c r="AD2808" i="13"/>
  <c r="AE2808" i="13"/>
  <c r="AD2809" i="13"/>
  <c r="AE2809" i="13"/>
  <c r="AD2810" i="13"/>
  <c r="AE2810" i="13"/>
  <c r="AD2811" i="13"/>
  <c r="AE2811" i="13"/>
  <c r="AD2812" i="13"/>
  <c r="AE2812" i="13"/>
  <c r="AD2813" i="13"/>
  <c r="AE2813" i="13"/>
  <c r="AD2814" i="13"/>
  <c r="AE2814" i="13"/>
  <c r="AD2815" i="13"/>
  <c r="AE2815" i="13"/>
  <c r="AD2816" i="13"/>
  <c r="AE2816" i="13"/>
  <c r="AD2817" i="13"/>
  <c r="AE2817" i="13"/>
  <c r="AD2818" i="13"/>
  <c r="AE2818" i="13"/>
  <c r="AD2819" i="13"/>
  <c r="AE2819" i="13"/>
  <c r="AD2820" i="13"/>
  <c r="AE2820" i="13"/>
  <c r="AD2821" i="13"/>
  <c r="AE2821" i="13"/>
  <c r="AD2822" i="13"/>
  <c r="AE2822" i="13"/>
  <c r="AD2823" i="13"/>
  <c r="AE2823" i="13"/>
  <c r="AD2824" i="13"/>
  <c r="AE2824" i="13"/>
  <c r="AD2825" i="13"/>
  <c r="AE2825" i="13"/>
  <c r="AD2826" i="13"/>
  <c r="AE2826" i="13"/>
  <c r="AD2827" i="13"/>
  <c r="AE2827" i="13"/>
  <c r="AD2828" i="13"/>
  <c r="AE2828" i="13"/>
  <c r="AD2829" i="13"/>
  <c r="AE2829" i="13"/>
  <c r="AD2830" i="13"/>
  <c r="AE2830" i="13"/>
  <c r="AD2831" i="13"/>
  <c r="AE2831" i="13"/>
  <c r="AD2832" i="13"/>
  <c r="AE2832" i="13"/>
  <c r="AD2833" i="13"/>
  <c r="AE2833" i="13"/>
  <c r="AD2834" i="13"/>
  <c r="AE2834" i="13"/>
  <c r="AD2835" i="13"/>
  <c r="AE2835" i="13"/>
  <c r="AD2836" i="13"/>
  <c r="AE2836" i="13"/>
  <c r="AD2837" i="13"/>
  <c r="AE2837" i="13"/>
  <c r="AD2838" i="13"/>
  <c r="AE2838" i="13"/>
  <c r="AD2839" i="13"/>
  <c r="AE2839" i="13"/>
  <c r="AD2840" i="13"/>
  <c r="AE2840" i="13"/>
  <c r="AD2841" i="13"/>
  <c r="AE2841" i="13"/>
  <c r="AD2842" i="13"/>
  <c r="AE2842" i="13"/>
  <c r="AD2843" i="13"/>
  <c r="AE2843" i="13"/>
  <c r="AD2844" i="13"/>
  <c r="AE2844" i="13"/>
  <c r="AD2845" i="13"/>
  <c r="AE2845" i="13"/>
  <c r="AD2846" i="13"/>
  <c r="AE2846" i="13"/>
  <c r="AD2847" i="13"/>
  <c r="AE2847" i="13"/>
  <c r="AD2848" i="13"/>
  <c r="AE2848" i="13"/>
  <c r="AD2849" i="13"/>
  <c r="AE2849" i="13"/>
  <c r="AD2850" i="13"/>
  <c r="AE2850" i="13"/>
  <c r="AD2851" i="13"/>
  <c r="AE2851" i="13"/>
  <c r="AD2852" i="13"/>
  <c r="AE2852" i="13"/>
  <c r="AD2853" i="13"/>
  <c r="AE2853" i="13"/>
  <c r="AD2854" i="13"/>
  <c r="AE2854" i="13"/>
  <c r="AD2855" i="13"/>
  <c r="AE2855" i="13"/>
  <c r="AD2856" i="13"/>
  <c r="AE2856" i="13"/>
  <c r="AD2857" i="13"/>
  <c r="AE2857" i="13"/>
  <c r="AD2858" i="13"/>
  <c r="AE2858" i="13"/>
  <c r="AD2859" i="13"/>
  <c r="AE2859" i="13"/>
  <c r="AD2860" i="13"/>
  <c r="AE2860" i="13"/>
  <c r="AD2861" i="13"/>
  <c r="AE2861" i="13"/>
  <c r="AD2862" i="13"/>
  <c r="AE2862" i="13"/>
  <c r="AD2863" i="13"/>
  <c r="AE2863" i="13"/>
  <c r="AD2864" i="13"/>
  <c r="AE2864" i="13"/>
  <c r="AD2865" i="13"/>
  <c r="AE2865" i="13"/>
  <c r="AD2866" i="13"/>
  <c r="AE2866" i="13"/>
  <c r="AD2867" i="13"/>
  <c r="AE2867" i="13"/>
  <c r="AD2868" i="13"/>
  <c r="AE2868" i="13"/>
  <c r="AD2869" i="13"/>
  <c r="AE2869" i="13"/>
  <c r="AD2870" i="13"/>
  <c r="AE2870" i="13"/>
  <c r="AD2871" i="13"/>
  <c r="AE2871" i="13"/>
  <c r="AD2872" i="13"/>
  <c r="AE2872" i="13"/>
  <c r="AD2873" i="13"/>
  <c r="AE2873" i="13"/>
  <c r="AD2874" i="13"/>
  <c r="AE2874" i="13"/>
  <c r="AD2875" i="13"/>
  <c r="AE2875" i="13"/>
  <c r="AD2876" i="13"/>
  <c r="AE2876" i="13"/>
  <c r="AD2877" i="13"/>
  <c r="AE2877" i="13"/>
  <c r="AD2878" i="13"/>
  <c r="AE2878" i="13"/>
  <c r="AD2879" i="13"/>
  <c r="AE2879" i="13"/>
  <c r="AD2880" i="13"/>
  <c r="AE2880" i="13"/>
  <c r="AD2881" i="13"/>
  <c r="AE2881" i="13"/>
  <c r="AD2882" i="13"/>
  <c r="AE2882" i="13"/>
  <c r="AD2883" i="13"/>
  <c r="AE2883" i="13"/>
  <c r="AD2884" i="13"/>
  <c r="AE2884" i="13"/>
  <c r="AD2885" i="13"/>
  <c r="AE2885" i="13"/>
  <c r="AD2886" i="13"/>
  <c r="AE2886" i="13"/>
  <c r="AD2887" i="13"/>
  <c r="AE2887" i="13"/>
  <c r="AD2888" i="13"/>
  <c r="AE2888" i="13"/>
  <c r="AD2889" i="13"/>
  <c r="AE2889" i="13"/>
  <c r="AD2890" i="13"/>
  <c r="AE2890" i="13"/>
  <c r="AD2891" i="13"/>
  <c r="AE2891" i="13"/>
  <c r="AD2892" i="13"/>
  <c r="AE2892" i="13"/>
  <c r="AD2893" i="13"/>
  <c r="AE2893" i="13"/>
  <c r="AD2894" i="13"/>
  <c r="AE2894" i="13"/>
  <c r="AD2895" i="13"/>
  <c r="AE2895" i="13"/>
  <c r="AD2896" i="13"/>
  <c r="AE2896" i="13"/>
  <c r="AD2897" i="13"/>
  <c r="AE2897" i="13"/>
  <c r="AD2898" i="13"/>
  <c r="AE2898" i="13"/>
  <c r="AD2899" i="13"/>
  <c r="AE2899" i="13"/>
  <c r="AD2900" i="13"/>
  <c r="AE2900" i="13"/>
  <c r="AD2901" i="13"/>
  <c r="AE2901" i="13"/>
  <c r="AD2902" i="13"/>
  <c r="AE2902" i="13"/>
  <c r="AD2903" i="13"/>
  <c r="AE2903" i="13"/>
  <c r="AD2904" i="13"/>
  <c r="AE2904" i="13"/>
  <c r="AD2905" i="13"/>
  <c r="AE2905" i="13"/>
  <c r="AD2906" i="13"/>
  <c r="AE2906" i="13"/>
  <c r="AD2907" i="13"/>
  <c r="AE2907" i="13"/>
  <c r="AD2908" i="13"/>
  <c r="AE2908" i="13"/>
  <c r="AD2909" i="13"/>
  <c r="AE2909" i="13"/>
  <c r="AD2910" i="13"/>
  <c r="AE2910" i="13"/>
  <c r="AD2911" i="13"/>
  <c r="AE2911" i="13"/>
  <c r="AD2912" i="13"/>
  <c r="AE2912" i="13"/>
  <c r="AD2913" i="13"/>
  <c r="AE2913" i="13"/>
  <c r="AD2914" i="13"/>
  <c r="AE2914" i="13"/>
  <c r="AD2915" i="13"/>
  <c r="AE2915" i="13"/>
  <c r="AD2916" i="13"/>
  <c r="AE2916" i="13"/>
  <c r="AD2917" i="13"/>
  <c r="AE2917" i="13"/>
  <c r="AD2918" i="13"/>
  <c r="AE2918" i="13"/>
  <c r="AD2919" i="13"/>
  <c r="AE2919" i="13"/>
  <c r="AD2920" i="13"/>
  <c r="AE2920" i="13"/>
  <c r="AD2921" i="13"/>
  <c r="AE2921" i="13"/>
  <c r="AD2922" i="13"/>
  <c r="AE2922" i="13"/>
  <c r="AD2923" i="13"/>
  <c r="AE2923" i="13"/>
  <c r="AD2924" i="13"/>
  <c r="AE2924" i="13"/>
  <c r="AD2925" i="13"/>
  <c r="AE2925" i="13"/>
  <c r="AD2926" i="13"/>
  <c r="AE2926" i="13"/>
  <c r="AD2927" i="13"/>
  <c r="AE2927" i="13"/>
  <c r="AD2928" i="13"/>
  <c r="AE2928" i="13"/>
  <c r="AD2929" i="13"/>
  <c r="AE2929" i="13"/>
  <c r="AD2930" i="13"/>
  <c r="AE2930" i="13"/>
  <c r="AD2931" i="13"/>
  <c r="AE2931" i="13"/>
  <c r="AD2932" i="13"/>
  <c r="AE2932" i="13"/>
  <c r="AD2933" i="13"/>
  <c r="AE2933" i="13"/>
  <c r="AD2934" i="13"/>
  <c r="AE2934" i="13"/>
  <c r="AD2935" i="13"/>
  <c r="AE2935" i="13"/>
  <c r="AD2936" i="13"/>
  <c r="AE2936" i="13"/>
  <c r="AD2937" i="13"/>
  <c r="AE2937" i="13"/>
  <c r="AD2938" i="13"/>
  <c r="AE2938" i="13"/>
  <c r="AD2939" i="13"/>
  <c r="AE2939" i="13"/>
  <c r="AD2940" i="13"/>
  <c r="AE2940" i="13"/>
  <c r="AD2941" i="13"/>
  <c r="AE2941" i="13"/>
  <c r="AD2942" i="13"/>
  <c r="AE2942" i="13"/>
  <c r="AD2943" i="13"/>
  <c r="AE2943" i="13"/>
  <c r="AD2944" i="13"/>
  <c r="AE2944" i="13"/>
  <c r="AD2945" i="13"/>
  <c r="AE2945" i="13"/>
  <c r="AD2946" i="13"/>
  <c r="AE2946" i="13"/>
  <c r="AD2947" i="13"/>
  <c r="AE2947" i="13"/>
  <c r="AD2948" i="13"/>
  <c r="AE2948" i="13"/>
  <c r="AD2949" i="13"/>
  <c r="AE2949" i="13"/>
  <c r="AD2950" i="13"/>
  <c r="AE2950" i="13"/>
  <c r="AD2951" i="13"/>
  <c r="AE2951" i="13"/>
  <c r="AD2952" i="13"/>
  <c r="AE2952" i="13"/>
  <c r="AD2953" i="13"/>
  <c r="AE2953" i="13"/>
  <c r="AD2954" i="13"/>
  <c r="AE2954" i="13"/>
  <c r="AD2955" i="13"/>
  <c r="AE2955" i="13"/>
  <c r="AD2956" i="13"/>
  <c r="AE2956" i="13"/>
  <c r="AD2957" i="13"/>
  <c r="AE2957" i="13"/>
  <c r="AD2958" i="13"/>
  <c r="AE2958" i="13"/>
  <c r="AD2959" i="13"/>
  <c r="AE2959" i="13"/>
  <c r="AD2960" i="13"/>
  <c r="AE2960" i="13"/>
  <c r="AD2961" i="13"/>
  <c r="AE2961" i="13"/>
  <c r="AD2962" i="13"/>
  <c r="AE2962" i="13"/>
  <c r="AD2963" i="13"/>
  <c r="AE2963" i="13"/>
  <c r="AD2964" i="13"/>
  <c r="AE2964" i="13"/>
  <c r="AD2965" i="13"/>
  <c r="AE2965" i="13"/>
  <c r="AD2966" i="13"/>
  <c r="AE2966" i="13"/>
  <c r="AD2967" i="13"/>
  <c r="AE2967" i="13"/>
  <c r="AD2968" i="13"/>
  <c r="AE2968" i="13"/>
  <c r="AD2969" i="13"/>
  <c r="AE2969" i="13"/>
  <c r="AD2970" i="13"/>
  <c r="AE2970" i="13"/>
  <c r="AD2971" i="13"/>
  <c r="AE2971" i="13"/>
  <c r="AD2972" i="13"/>
  <c r="AE2972" i="13"/>
  <c r="AD2973" i="13"/>
  <c r="AE2973" i="13"/>
  <c r="AD2974" i="13"/>
  <c r="AE2974" i="13"/>
  <c r="AD2975" i="13"/>
  <c r="AE2975" i="13"/>
  <c r="AD2976" i="13"/>
  <c r="AE2976" i="13"/>
  <c r="AD2977" i="13"/>
  <c r="AE2977" i="13"/>
  <c r="AD2978" i="13"/>
  <c r="AE2978" i="13"/>
  <c r="AD2979" i="13"/>
  <c r="AE2979" i="13"/>
  <c r="AD2980" i="13"/>
  <c r="AE2980" i="13"/>
  <c r="AD2981" i="13"/>
  <c r="AE2981" i="13"/>
  <c r="AD2982" i="13"/>
  <c r="AE2982" i="13"/>
  <c r="AD2983" i="13"/>
  <c r="AE2983" i="13"/>
  <c r="AD2984" i="13"/>
  <c r="AE2984" i="13"/>
  <c r="AD2985" i="13"/>
  <c r="AE2985" i="13"/>
  <c r="AD2986" i="13"/>
  <c r="AE2986" i="13"/>
  <c r="AD2987" i="13"/>
  <c r="AE2987" i="13"/>
  <c r="AD2988" i="13"/>
  <c r="AE2988" i="13"/>
  <c r="AD2989" i="13"/>
  <c r="AE2989" i="13"/>
  <c r="AD2990" i="13"/>
  <c r="AE2990" i="13"/>
  <c r="AD2991" i="13"/>
  <c r="AE2991" i="13"/>
  <c r="AD2992" i="13"/>
  <c r="AE2992" i="13"/>
  <c r="AD2993" i="13"/>
  <c r="AE2993" i="13"/>
  <c r="AD2994" i="13"/>
  <c r="AE2994" i="13"/>
  <c r="AD2995" i="13"/>
  <c r="AE2995" i="13"/>
  <c r="AD2996" i="13"/>
  <c r="AE2996" i="13"/>
  <c r="AD2997" i="13"/>
  <c r="AE2997" i="13"/>
  <c r="AD2998" i="13"/>
  <c r="AE2998" i="13"/>
  <c r="AD2999" i="13"/>
  <c r="AE2999" i="13"/>
  <c r="AE5" i="13"/>
  <c r="AD5" i="13"/>
  <c r="I54" i="24" l="1"/>
  <c r="I44" i="24"/>
  <c r="I45" i="24"/>
  <c r="I46" i="24"/>
  <c r="I47" i="24"/>
  <c r="I48" i="24"/>
  <c r="I49" i="24"/>
  <c r="I50" i="24"/>
  <c r="I51" i="24"/>
  <c r="I52" i="24"/>
  <c r="I53" i="24"/>
  <c r="I43" i="24"/>
  <c r="I42" i="24"/>
  <c r="I41" i="24"/>
  <c r="I16" i="24"/>
  <c r="I17" i="24"/>
  <c r="I18" i="24"/>
  <c r="I19" i="24"/>
  <c r="I20" i="24"/>
  <c r="I21" i="24"/>
  <c r="I22" i="24"/>
  <c r="I23" i="24"/>
  <c r="I24" i="24"/>
  <c r="I25" i="24"/>
  <c r="I26" i="24"/>
  <c r="I27" i="24"/>
  <c r="I28" i="24"/>
  <c r="I29" i="24"/>
  <c r="I30" i="24"/>
  <c r="I31" i="24"/>
  <c r="I32" i="24"/>
  <c r="I33" i="24"/>
  <c r="I34" i="24"/>
  <c r="I35" i="24"/>
  <c r="I36" i="24"/>
  <c r="I37" i="24"/>
  <c r="I38" i="24"/>
  <c r="I39" i="24"/>
  <c r="I40" i="24"/>
  <c r="I15" i="24"/>
  <c r="I14" i="24"/>
  <c r="I13" i="24"/>
  <c r="I12" i="24"/>
  <c r="I4" i="24"/>
  <c r="I5" i="24"/>
  <c r="I6" i="24"/>
  <c r="I7" i="24"/>
  <c r="I8" i="24"/>
  <c r="I9" i="24"/>
  <c r="I10" i="24"/>
  <c r="I11" i="24"/>
  <c r="I3" i="24"/>
  <c r="I2" i="24"/>
  <c r="C7" i="35"/>
  <c r="C6" i="35"/>
  <c r="C5" i="35"/>
  <c r="C4" i="35"/>
  <c r="C3" i="35"/>
  <c r="C2" i="35"/>
  <c r="B7" i="35"/>
  <c r="B6" i="35"/>
  <c r="B5" i="35"/>
  <c r="B4" i="35"/>
  <c r="B3" i="35"/>
  <c r="B2" i="35"/>
  <c r="Q5" i="13"/>
  <c r="R5" i="13"/>
  <c r="U5" i="13"/>
  <c r="AJ5" i="13"/>
  <c r="AK5" i="13" s="1"/>
  <c r="AR5" i="13"/>
  <c r="AS5" i="13"/>
  <c r="AS2999" i="13"/>
  <c r="AS2998" i="13"/>
  <c r="AS2997" i="13"/>
  <c r="AS2996" i="13"/>
  <c r="AS2995" i="13"/>
  <c r="AS2994" i="13"/>
  <c r="AS2993" i="13"/>
  <c r="AS2992" i="13"/>
  <c r="AS2991" i="13"/>
  <c r="AS2990" i="13"/>
  <c r="AS2989" i="13"/>
  <c r="AS2988" i="13"/>
  <c r="AS2987" i="13"/>
  <c r="AS2986" i="13"/>
  <c r="AS2985" i="13"/>
  <c r="AS2984" i="13"/>
  <c r="AS2983" i="13"/>
  <c r="AS2982" i="13"/>
  <c r="AS2981" i="13"/>
  <c r="AS2980" i="13"/>
  <c r="AS2979" i="13"/>
  <c r="AS2978" i="13"/>
  <c r="AS2977" i="13"/>
  <c r="AS2976" i="13"/>
  <c r="AS2975" i="13"/>
  <c r="AS2974" i="13"/>
  <c r="AS2973" i="13"/>
  <c r="AS2972" i="13"/>
  <c r="AS2971" i="13"/>
  <c r="AS2970" i="13"/>
  <c r="AS2969" i="13"/>
  <c r="AS2968" i="13"/>
  <c r="AS2967" i="13"/>
  <c r="AS2966" i="13"/>
  <c r="AS2965" i="13"/>
  <c r="AS2964" i="13"/>
  <c r="AS2963" i="13"/>
  <c r="AS2962" i="13"/>
  <c r="AS2961" i="13"/>
  <c r="AS2960" i="13"/>
  <c r="AS2959" i="13"/>
  <c r="AS2958" i="13"/>
  <c r="AS2957" i="13"/>
  <c r="AS2956" i="13"/>
  <c r="AS2955" i="13"/>
  <c r="AS2954" i="13"/>
  <c r="AS2953" i="13"/>
  <c r="AS2952" i="13"/>
  <c r="AS2951" i="13"/>
  <c r="AS2950" i="13"/>
  <c r="AS2949" i="13"/>
  <c r="AS2948" i="13"/>
  <c r="AS2947" i="13"/>
  <c r="AS2946" i="13"/>
  <c r="AS2945" i="13"/>
  <c r="AS2944" i="13"/>
  <c r="AS2943" i="13"/>
  <c r="AS2942" i="13"/>
  <c r="AS2941" i="13"/>
  <c r="AS2940" i="13"/>
  <c r="AS2939" i="13"/>
  <c r="AS2938" i="13"/>
  <c r="AS2937" i="13"/>
  <c r="AS2936" i="13"/>
  <c r="AS2935" i="13"/>
  <c r="AS2934" i="13"/>
  <c r="AS2933" i="13"/>
  <c r="AS2932" i="13"/>
  <c r="AS2931" i="13"/>
  <c r="AS2930" i="13"/>
  <c r="AS2929" i="13"/>
  <c r="AS2928" i="13"/>
  <c r="AS2927" i="13"/>
  <c r="AS2926" i="13"/>
  <c r="AS2925" i="13"/>
  <c r="AS2924" i="13"/>
  <c r="AS2923" i="13"/>
  <c r="AS2922" i="13"/>
  <c r="AS2921" i="13"/>
  <c r="AS2920" i="13"/>
  <c r="AS2919" i="13"/>
  <c r="AS2918" i="13"/>
  <c r="AS2917" i="13"/>
  <c r="AS2916" i="13"/>
  <c r="AS2915" i="13"/>
  <c r="AS2914" i="13"/>
  <c r="AS2913" i="13"/>
  <c r="AS2912" i="13"/>
  <c r="AS2911" i="13"/>
  <c r="AS2910" i="13"/>
  <c r="AS2909" i="13"/>
  <c r="AS2908" i="13"/>
  <c r="AS2907" i="13"/>
  <c r="AS2906" i="13"/>
  <c r="AS2905" i="13"/>
  <c r="AS2904" i="13"/>
  <c r="AS2903" i="13"/>
  <c r="AS2902" i="13"/>
  <c r="AS2901" i="13"/>
  <c r="AS2900" i="13"/>
  <c r="AS2899" i="13"/>
  <c r="AS2898" i="13"/>
  <c r="AS2897" i="13"/>
  <c r="AS2896" i="13"/>
  <c r="AS2895" i="13"/>
  <c r="AS2894" i="13"/>
  <c r="AS2893" i="13"/>
  <c r="AS2892" i="13"/>
  <c r="AS2891" i="13"/>
  <c r="AS2890" i="13"/>
  <c r="AS2889" i="13"/>
  <c r="AS2888" i="13"/>
  <c r="AS2887" i="13"/>
  <c r="AS2886" i="13"/>
  <c r="AS2885" i="13"/>
  <c r="AS2884" i="13"/>
  <c r="AS2883" i="13"/>
  <c r="AS2882" i="13"/>
  <c r="AS2881" i="13"/>
  <c r="AS2880" i="13"/>
  <c r="AS2879" i="13"/>
  <c r="AS2878" i="13"/>
  <c r="AS2877" i="13"/>
  <c r="AS2876" i="13"/>
  <c r="AS2875" i="13"/>
  <c r="AS2874" i="13"/>
  <c r="AS2873" i="13"/>
  <c r="AS2872" i="13"/>
  <c r="AS2871" i="13"/>
  <c r="AS2870" i="13"/>
  <c r="AS2869" i="13"/>
  <c r="AS2868" i="13"/>
  <c r="AS2867" i="13"/>
  <c r="AS2866" i="13"/>
  <c r="AS2865" i="13"/>
  <c r="AS2864" i="13"/>
  <c r="AS2863" i="13"/>
  <c r="AS2862" i="13"/>
  <c r="AS2861" i="13"/>
  <c r="AS2860" i="13"/>
  <c r="AS2859" i="13"/>
  <c r="AS2858" i="13"/>
  <c r="AS2857" i="13"/>
  <c r="AS2856" i="13"/>
  <c r="AS2855" i="13"/>
  <c r="AS2854" i="13"/>
  <c r="AS2853" i="13"/>
  <c r="AS2852" i="13"/>
  <c r="AS2851" i="13"/>
  <c r="AS2850" i="13"/>
  <c r="AS2849" i="13"/>
  <c r="AS2848" i="13"/>
  <c r="AS2847" i="13"/>
  <c r="AS2846" i="13"/>
  <c r="AS2845" i="13"/>
  <c r="AS2844" i="13"/>
  <c r="AS2843" i="13"/>
  <c r="AS2842" i="13"/>
  <c r="AS2841" i="13"/>
  <c r="AS2840" i="13"/>
  <c r="AS2839" i="13"/>
  <c r="AS2838" i="13"/>
  <c r="AS2837" i="13"/>
  <c r="AS2836" i="13"/>
  <c r="AS2835" i="13"/>
  <c r="AS2834" i="13"/>
  <c r="AS2833" i="13"/>
  <c r="AS2832" i="13"/>
  <c r="AS2831" i="13"/>
  <c r="AS2830" i="13"/>
  <c r="AS2829" i="13"/>
  <c r="AS2828" i="13"/>
  <c r="AS2827" i="13"/>
  <c r="AS2826" i="13"/>
  <c r="AS2825" i="13"/>
  <c r="AS2824" i="13"/>
  <c r="AS2823" i="13"/>
  <c r="AS2822" i="13"/>
  <c r="AS2821" i="13"/>
  <c r="AS2820" i="13"/>
  <c r="AS2819" i="13"/>
  <c r="AS2818" i="13"/>
  <c r="AS2817" i="13"/>
  <c r="AS2816" i="13"/>
  <c r="AS2815" i="13"/>
  <c r="AS2814" i="13"/>
  <c r="AS2813" i="13"/>
  <c r="AS2812" i="13"/>
  <c r="AS2811" i="13"/>
  <c r="AS2810" i="13"/>
  <c r="AS2809" i="13"/>
  <c r="AS2808" i="13"/>
  <c r="AS2807" i="13"/>
  <c r="AS2806" i="13"/>
  <c r="AS2805" i="13"/>
  <c r="AS2804" i="13"/>
  <c r="AS2803" i="13"/>
  <c r="AS2802" i="13"/>
  <c r="AS2801" i="13"/>
  <c r="AS2800" i="13"/>
  <c r="AS2799" i="13"/>
  <c r="AS2798" i="13"/>
  <c r="AS2797" i="13"/>
  <c r="AS2796" i="13"/>
  <c r="AS2795" i="13"/>
  <c r="AS2794" i="13"/>
  <c r="AS2793" i="13"/>
  <c r="AS2792" i="13"/>
  <c r="AS2791" i="13"/>
  <c r="AS2790" i="13"/>
  <c r="AS2789" i="13"/>
  <c r="AS2788" i="13"/>
  <c r="AS2787" i="13"/>
  <c r="AS2786" i="13"/>
  <c r="AS2785" i="13"/>
  <c r="AS2784" i="13"/>
  <c r="AS2783" i="13"/>
  <c r="AS2782" i="13"/>
  <c r="AS2781" i="13"/>
  <c r="AS2780" i="13"/>
  <c r="AS2779" i="13"/>
  <c r="AS2778" i="13"/>
  <c r="AS2777" i="13"/>
  <c r="AS2776" i="13"/>
  <c r="AS2775" i="13"/>
  <c r="AS2774" i="13"/>
  <c r="AS2773" i="13"/>
  <c r="AS2772" i="13"/>
  <c r="AS2771" i="13"/>
  <c r="AS2770" i="13"/>
  <c r="AS2769" i="13"/>
  <c r="AS2768" i="13"/>
  <c r="AS2767" i="13"/>
  <c r="AS2766" i="13"/>
  <c r="AS2765" i="13"/>
  <c r="AS2764" i="13"/>
  <c r="AS2763" i="13"/>
  <c r="AS2762" i="13"/>
  <c r="AS2761" i="13"/>
  <c r="AS2760" i="13"/>
  <c r="AS2759" i="13"/>
  <c r="AS2758" i="13"/>
  <c r="AS2757" i="13"/>
  <c r="AS2756" i="13"/>
  <c r="AS2755" i="13"/>
  <c r="AS2754" i="13"/>
  <c r="AS2753" i="13"/>
  <c r="AS2752" i="13"/>
  <c r="AS2751" i="13"/>
  <c r="AS2750" i="13"/>
  <c r="AS2749" i="13"/>
  <c r="AS2748" i="13"/>
  <c r="AS2747" i="13"/>
  <c r="AS2746" i="13"/>
  <c r="AS2745" i="13"/>
  <c r="AS2744" i="13"/>
  <c r="AS2743" i="13"/>
  <c r="AS2742" i="13"/>
  <c r="AS2741" i="13"/>
  <c r="AS2740" i="13"/>
  <c r="AS2739" i="13"/>
  <c r="AS2738" i="13"/>
  <c r="AS2737" i="13"/>
  <c r="AS2736" i="13"/>
  <c r="AS2735" i="13"/>
  <c r="AS2734" i="13"/>
  <c r="AS2733" i="13"/>
  <c r="AS2732" i="13"/>
  <c r="AS2731" i="13"/>
  <c r="AS2730" i="13"/>
  <c r="AS2729" i="13"/>
  <c r="AS2728" i="13"/>
  <c r="AS2727" i="13"/>
  <c r="AS2726" i="13"/>
  <c r="AS2725" i="13"/>
  <c r="AS2724" i="13"/>
  <c r="AS2723" i="13"/>
  <c r="AS2722" i="13"/>
  <c r="AS2721" i="13"/>
  <c r="AS2720" i="13"/>
  <c r="AS2719" i="13"/>
  <c r="AS2718" i="13"/>
  <c r="AS2717" i="13"/>
  <c r="AS2716" i="13"/>
  <c r="AS2715" i="13"/>
  <c r="AS2714" i="13"/>
  <c r="AS2713" i="13"/>
  <c r="AS2712" i="13"/>
  <c r="AS2711" i="13"/>
  <c r="AS2710" i="13"/>
  <c r="AS2709" i="13"/>
  <c r="AS2708" i="13"/>
  <c r="AS2707" i="13"/>
  <c r="AS2706" i="13"/>
  <c r="AS2705" i="13"/>
  <c r="AS2704" i="13"/>
  <c r="AS2703" i="13"/>
  <c r="AS2702" i="13"/>
  <c r="AS2701" i="13"/>
  <c r="AS2700" i="13"/>
  <c r="AS2699" i="13"/>
  <c r="AS2698" i="13"/>
  <c r="AS2697" i="13"/>
  <c r="AS2696" i="13"/>
  <c r="AS2695" i="13"/>
  <c r="AS2694" i="13"/>
  <c r="AS2693" i="13"/>
  <c r="AS2692" i="13"/>
  <c r="AS2691" i="13"/>
  <c r="AS2690" i="13"/>
  <c r="AS2689" i="13"/>
  <c r="AS2688" i="13"/>
  <c r="AS2687" i="13"/>
  <c r="AS2686" i="13"/>
  <c r="AS2685" i="13"/>
  <c r="AS2684" i="13"/>
  <c r="AS2683" i="13"/>
  <c r="AS2682" i="13"/>
  <c r="AS2681" i="13"/>
  <c r="AS2680" i="13"/>
  <c r="AS2679" i="13"/>
  <c r="AS2678" i="13"/>
  <c r="AS2677" i="13"/>
  <c r="AS2676" i="13"/>
  <c r="AS2675" i="13"/>
  <c r="AS2674" i="13"/>
  <c r="AS2673" i="13"/>
  <c r="AS2672" i="13"/>
  <c r="AS2671" i="13"/>
  <c r="AS2670" i="13"/>
  <c r="AS2669" i="13"/>
  <c r="AS2668" i="13"/>
  <c r="AS2667" i="13"/>
  <c r="AS2666" i="13"/>
  <c r="AS2665" i="13"/>
  <c r="AS2664" i="13"/>
  <c r="AS2663" i="13"/>
  <c r="AS2662" i="13"/>
  <c r="AS2661" i="13"/>
  <c r="AS2660" i="13"/>
  <c r="AS2659" i="13"/>
  <c r="AS2658" i="13"/>
  <c r="AS2657" i="13"/>
  <c r="AS2656" i="13"/>
  <c r="AS2655" i="13"/>
  <c r="AS2654" i="13"/>
  <c r="AS2653" i="13"/>
  <c r="AS2652" i="13"/>
  <c r="AS2651" i="13"/>
  <c r="AS2650" i="13"/>
  <c r="AS2649" i="13"/>
  <c r="AS2648" i="13"/>
  <c r="AS2647" i="13"/>
  <c r="AS2646" i="13"/>
  <c r="AS2645" i="13"/>
  <c r="AS2644" i="13"/>
  <c r="AS2643" i="13"/>
  <c r="AS2642" i="13"/>
  <c r="AS2641" i="13"/>
  <c r="AS2640" i="13"/>
  <c r="AS2639" i="13"/>
  <c r="AS2638" i="13"/>
  <c r="AS2637" i="13"/>
  <c r="AS2636" i="13"/>
  <c r="AS2635" i="13"/>
  <c r="AS2634" i="13"/>
  <c r="AS2633" i="13"/>
  <c r="AS2632" i="13"/>
  <c r="AS2631" i="13"/>
  <c r="AS2630" i="13"/>
  <c r="AS2629" i="13"/>
  <c r="AS2628" i="13"/>
  <c r="AS2627" i="13"/>
  <c r="AS2626" i="13"/>
  <c r="AS2625" i="13"/>
  <c r="AS2624" i="13"/>
  <c r="AS2623" i="13"/>
  <c r="AS2622" i="13"/>
  <c r="AS2621" i="13"/>
  <c r="AS2620" i="13"/>
  <c r="AS2619" i="13"/>
  <c r="AS2618" i="13"/>
  <c r="AS2617" i="13"/>
  <c r="AS2616" i="13"/>
  <c r="AS2615" i="13"/>
  <c r="AS2614" i="13"/>
  <c r="AS2613" i="13"/>
  <c r="AS2612" i="13"/>
  <c r="AS2611" i="13"/>
  <c r="AS2610" i="13"/>
  <c r="AS2609" i="13"/>
  <c r="AS2608" i="13"/>
  <c r="AS2607" i="13"/>
  <c r="AS2606" i="13"/>
  <c r="AS2605" i="13"/>
  <c r="AS2604" i="13"/>
  <c r="AS2603" i="13"/>
  <c r="AS2602" i="13"/>
  <c r="AS2601" i="13"/>
  <c r="AS2600" i="13"/>
  <c r="AS2599" i="13"/>
  <c r="AS2598" i="13"/>
  <c r="AS2597" i="13"/>
  <c r="AS2596" i="13"/>
  <c r="AS2595" i="13"/>
  <c r="AS2594" i="13"/>
  <c r="AS2593" i="13"/>
  <c r="AS2592" i="13"/>
  <c r="AS2591" i="13"/>
  <c r="AS2590" i="13"/>
  <c r="AS2589" i="13"/>
  <c r="AS2588" i="13"/>
  <c r="AS2587" i="13"/>
  <c r="AS2586" i="13"/>
  <c r="AS2585" i="13"/>
  <c r="AS2584" i="13"/>
  <c r="AS2583" i="13"/>
  <c r="AS2582" i="13"/>
  <c r="AS2581" i="13"/>
  <c r="AS2580" i="13"/>
  <c r="AS2579" i="13"/>
  <c r="AS2578" i="13"/>
  <c r="AS2577" i="13"/>
  <c r="AS2576" i="13"/>
  <c r="AS2575" i="13"/>
  <c r="AS2574" i="13"/>
  <c r="AS2573" i="13"/>
  <c r="AS2572" i="13"/>
  <c r="AS2571" i="13"/>
  <c r="AS2570" i="13"/>
  <c r="AS2569" i="13"/>
  <c r="AS2568" i="13"/>
  <c r="AS2567" i="13"/>
  <c r="AS2566" i="13"/>
  <c r="AS2565" i="13"/>
  <c r="AS2564" i="13"/>
  <c r="AS2563" i="13"/>
  <c r="AS2562" i="13"/>
  <c r="AS2561" i="13"/>
  <c r="AS2560" i="13"/>
  <c r="AS2559" i="13"/>
  <c r="AS2558" i="13"/>
  <c r="AS2557" i="13"/>
  <c r="AS2556" i="13"/>
  <c r="AS2555" i="13"/>
  <c r="AS2554" i="13"/>
  <c r="AS2553" i="13"/>
  <c r="AS2552" i="13"/>
  <c r="AS2551" i="13"/>
  <c r="AS2550" i="13"/>
  <c r="AS2549" i="13"/>
  <c r="AS2548" i="13"/>
  <c r="AS2547" i="13"/>
  <c r="AS2546" i="13"/>
  <c r="AS2545" i="13"/>
  <c r="AS2544" i="13"/>
  <c r="AS2543" i="13"/>
  <c r="AS2542" i="13"/>
  <c r="AS2541" i="13"/>
  <c r="AS2540" i="13"/>
  <c r="AS2539" i="13"/>
  <c r="AS2538" i="13"/>
  <c r="AS2537" i="13"/>
  <c r="AS2536" i="13"/>
  <c r="AS2535" i="13"/>
  <c r="AS2534" i="13"/>
  <c r="AS2533" i="13"/>
  <c r="AS2532" i="13"/>
  <c r="AS2531" i="13"/>
  <c r="AS2530" i="13"/>
  <c r="AS2529" i="13"/>
  <c r="AS2528" i="13"/>
  <c r="AS2527" i="13"/>
  <c r="AS2526" i="13"/>
  <c r="AS2525" i="13"/>
  <c r="AS2524" i="13"/>
  <c r="AS2523" i="13"/>
  <c r="AS2522" i="13"/>
  <c r="AS2521" i="13"/>
  <c r="AS2520" i="13"/>
  <c r="AS2519" i="13"/>
  <c r="AS2518" i="13"/>
  <c r="AS2517" i="13"/>
  <c r="AS2516" i="13"/>
  <c r="AS2515" i="13"/>
  <c r="AS2514" i="13"/>
  <c r="AS2513" i="13"/>
  <c r="AS2512" i="13"/>
  <c r="AS2511" i="13"/>
  <c r="AS2510" i="13"/>
  <c r="AS2509" i="13"/>
  <c r="AS2508" i="13"/>
  <c r="AS2507" i="13"/>
  <c r="AS2506" i="13"/>
  <c r="AS2505" i="13"/>
  <c r="AS2504" i="13"/>
  <c r="AS2503" i="13"/>
  <c r="AS2502" i="13"/>
  <c r="AS2501" i="13"/>
  <c r="AS2500" i="13"/>
  <c r="AS2499" i="13"/>
  <c r="AS2498" i="13"/>
  <c r="AS2497" i="13"/>
  <c r="AS2496" i="13"/>
  <c r="AS2495" i="13"/>
  <c r="AS2494" i="13"/>
  <c r="AS2493" i="13"/>
  <c r="AS2492" i="13"/>
  <c r="AS2491" i="13"/>
  <c r="AS2490" i="13"/>
  <c r="AS2489" i="13"/>
  <c r="AS2488" i="13"/>
  <c r="AS2487" i="13"/>
  <c r="AS2486" i="13"/>
  <c r="AS2485" i="13"/>
  <c r="AS2484" i="13"/>
  <c r="AS2483" i="13"/>
  <c r="AS2482" i="13"/>
  <c r="AS2481" i="13"/>
  <c r="AS2480" i="13"/>
  <c r="AS2479" i="13"/>
  <c r="AS2478" i="13"/>
  <c r="AS2477" i="13"/>
  <c r="AS2476" i="13"/>
  <c r="AS2475" i="13"/>
  <c r="AS2474" i="13"/>
  <c r="AS2473" i="13"/>
  <c r="AS2472" i="13"/>
  <c r="AS2471" i="13"/>
  <c r="AS2470" i="13"/>
  <c r="AS2469" i="13"/>
  <c r="AS2468" i="13"/>
  <c r="AS2467" i="13"/>
  <c r="AS2466" i="13"/>
  <c r="AS2465" i="13"/>
  <c r="AS2464" i="13"/>
  <c r="AS2463" i="13"/>
  <c r="AS2462" i="13"/>
  <c r="AS2461" i="13"/>
  <c r="AS2460" i="13"/>
  <c r="AS2459" i="13"/>
  <c r="AS2458" i="13"/>
  <c r="AS2457" i="13"/>
  <c r="AS2456" i="13"/>
  <c r="AS2455" i="13"/>
  <c r="AS2454" i="13"/>
  <c r="AS2453" i="13"/>
  <c r="AS2452" i="13"/>
  <c r="AS2451" i="13"/>
  <c r="AS2450" i="13"/>
  <c r="AS2449" i="13"/>
  <c r="AS2448" i="13"/>
  <c r="AS2447" i="13"/>
  <c r="AS2446" i="13"/>
  <c r="AS2445" i="13"/>
  <c r="AS2444" i="13"/>
  <c r="AS2443" i="13"/>
  <c r="AS2442" i="13"/>
  <c r="AS2441" i="13"/>
  <c r="AS2440" i="13"/>
  <c r="AS2439" i="13"/>
  <c r="AS2438" i="13"/>
  <c r="AS2437" i="13"/>
  <c r="AS2436" i="13"/>
  <c r="AS2435" i="13"/>
  <c r="AS2434" i="13"/>
  <c r="AS2433" i="13"/>
  <c r="AS2432" i="13"/>
  <c r="AS2431" i="13"/>
  <c r="AS2430" i="13"/>
  <c r="AS2429" i="13"/>
  <c r="AS2428" i="13"/>
  <c r="AS2427" i="13"/>
  <c r="AS2426" i="13"/>
  <c r="AS2425" i="13"/>
  <c r="AS2424" i="13"/>
  <c r="AS2423" i="13"/>
  <c r="AS2422" i="13"/>
  <c r="AS2421" i="13"/>
  <c r="AS2420" i="13"/>
  <c r="AS2419" i="13"/>
  <c r="AS2418" i="13"/>
  <c r="AS2417" i="13"/>
  <c r="AS2416" i="13"/>
  <c r="AS2415" i="13"/>
  <c r="AS2414" i="13"/>
  <c r="AS2413" i="13"/>
  <c r="AS2412" i="13"/>
  <c r="AS2411" i="13"/>
  <c r="AS2410" i="13"/>
  <c r="AS2409" i="13"/>
  <c r="AS2408" i="13"/>
  <c r="AS2407" i="13"/>
  <c r="AS2406" i="13"/>
  <c r="AS2405" i="13"/>
  <c r="AS2404" i="13"/>
  <c r="AS2403" i="13"/>
  <c r="AS2402" i="13"/>
  <c r="AS2401" i="13"/>
  <c r="AS2400" i="13"/>
  <c r="AS2399" i="13"/>
  <c r="AS2398" i="13"/>
  <c r="AS2397" i="13"/>
  <c r="AS2396" i="13"/>
  <c r="AS2395" i="13"/>
  <c r="AS2394" i="13"/>
  <c r="AS2393" i="13"/>
  <c r="AS2392" i="13"/>
  <c r="AS2391" i="13"/>
  <c r="AS2390" i="13"/>
  <c r="AS2389" i="13"/>
  <c r="AS2388" i="13"/>
  <c r="AS2387" i="13"/>
  <c r="AS2386" i="13"/>
  <c r="AS2385" i="13"/>
  <c r="AS2384" i="13"/>
  <c r="AS2383" i="13"/>
  <c r="AS2382" i="13"/>
  <c r="AS2381" i="13"/>
  <c r="AS2380" i="13"/>
  <c r="AS2379" i="13"/>
  <c r="AS2378" i="13"/>
  <c r="AS2377" i="13"/>
  <c r="AS2376" i="13"/>
  <c r="AS2375" i="13"/>
  <c r="AS2374" i="13"/>
  <c r="AS2373" i="13"/>
  <c r="AS2372" i="13"/>
  <c r="AS2371" i="13"/>
  <c r="AS2370" i="13"/>
  <c r="AS2369" i="13"/>
  <c r="AS2368" i="13"/>
  <c r="AS2367" i="13"/>
  <c r="AS2366" i="13"/>
  <c r="AS2365" i="13"/>
  <c r="AS2364" i="13"/>
  <c r="AS2363" i="13"/>
  <c r="AS2362" i="13"/>
  <c r="AS2361" i="13"/>
  <c r="AS2360" i="13"/>
  <c r="AS2359" i="13"/>
  <c r="AS2358" i="13"/>
  <c r="AS2357" i="13"/>
  <c r="AS2356" i="13"/>
  <c r="AS2355" i="13"/>
  <c r="AS2354" i="13"/>
  <c r="AS2353" i="13"/>
  <c r="AS2352" i="13"/>
  <c r="AS2351" i="13"/>
  <c r="AS2350" i="13"/>
  <c r="AS2349" i="13"/>
  <c r="AS2348" i="13"/>
  <c r="AS2347" i="13"/>
  <c r="AS2346" i="13"/>
  <c r="AS2345" i="13"/>
  <c r="AS2344" i="13"/>
  <c r="AS2343" i="13"/>
  <c r="AS2342" i="13"/>
  <c r="AS2341" i="13"/>
  <c r="AS2340" i="13"/>
  <c r="AS2339" i="13"/>
  <c r="AS2338" i="13"/>
  <c r="AS2337" i="13"/>
  <c r="AS2336" i="13"/>
  <c r="AS2335" i="13"/>
  <c r="AS2334" i="13"/>
  <c r="AS2333" i="13"/>
  <c r="AS2332" i="13"/>
  <c r="AS2331" i="13"/>
  <c r="AS2330" i="13"/>
  <c r="AS2329" i="13"/>
  <c r="AS2328" i="13"/>
  <c r="AS2327" i="13"/>
  <c r="AS2326" i="13"/>
  <c r="AS2325" i="13"/>
  <c r="AS2324" i="13"/>
  <c r="AS2323" i="13"/>
  <c r="AS2322" i="13"/>
  <c r="AS2321" i="13"/>
  <c r="AS2320" i="13"/>
  <c r="AS2319" i="13"/>
  <c r="AS2318" i="13"/>
  <c r="AS2317" i="13"/>
  <c r="AS2316" i="13"/>
  <c r="AS2315" i="13"/>
  <c r="AS2314" i="13"/>
  <c r="AS2313" i="13"/>
  <c r="AS2312" i="13"/>
  <c r="AS2311" i="13"/>
  <c r="AS2310" i="13"/>
  <c r="AS2309" i="13"/>
  <c r="AS2308" i="13"/>
  <c r="AS2307" i="13"/>
  <c r="AS2306" i="13"/>
  <c r="AS2305" i="13"/>
  <c r="AS2304" i="13"/>
  <c r="AS2303" i="13"/>
  <c r="AS2302" i="13"/>
  <c r="AS2301" i="13"/>
  <c r="AS2300" i="13"/>
  <c r="AS2299" i="13"/>
  <c r="AS2298" i="13"/>
  <c r="AS2297" i="13"/>
  <c r="AS2296" i="13"/>
  <c r="AS2295" i="13"/>
  <c r="AS2294" i="13"/>
  <c r="AS2293" i="13"/>
  <c r="AS2292" i="13"/>
  <c r="AS2291" i="13"/>
  <c r="AS2290" i="13"/>
  <c r="AS2289" i="13"/>
  <c r="AS2288" i="13"/>
  <c r="AS2287" i="13"/>
  <c r="AS2286" i="13"/>
  <c r="AS2285" i="13"/>
  <c r="AS2284" i="13"/>
  <c r="AS2283" i="13"/>
  <c r="AS2282" i="13"/>
  <c r="AS2281" i="13"/>
  <c r="AS2280" i="13"/>
  <c r="AS2279" i="13"/>
  <c r="AS2278" i="13"/>
  <c r="AS2277" i="13"/>
  <c r="AS2276" i="13"/>
  <c r="AS2275" i="13"/>
  <c r="AS2274" i="13"/>
  <c r="AS2273" i="13"/>
  <c r="AS2272" i="13"/>
  <c r="AS2271" i="13"/>
  <c r="AS2270" i="13"/>
  <c r="AS2269" i="13"/>
  <c r="AS2268" i="13"/>
  <c r="AS2267" i="13"/>
  <c r="AS2266" i="13"/>
  <c r="AS2265" i="13"/>
  <c r="AS2264" i="13"/>
  <c r="AS2263" i="13"/>
  <c r="AS2262" i="13"/>
  <c r="AS2261" i="13"/>
  <c r="AS2260" i="13"/>
  <c r="AS2259" i="13"/>
  <c r="AS2258" i="13"/>
  <c r="AS2257" i="13"/>
  <c r="AS2256" i="13"/>
  <c r="AS2255" i="13"/>
  <c r="AS2254" i="13"/>
  <c r="AS2253" i="13"/>
  <c r="AS2252" i="13"/>
  <c r="AS2251" i="13"/>
  <c r="AS2250" i="13"/>
  <c r="AS2249" i="13"/>
  <c r="AS2248" i="13"/>
  <c r="AS2247" i="13"/>
  <c r="AS2246" i="13"/>
  <c r="AS2245" i="13"/>
  <c r="AS2244" i="13"/>
  <c r="AS2243" i="13"/>
  <c r="AS2242" i="13"/>
  <c r="AS2241" i="13"/>
  <c r="AS2240" i="13"/>
  <c r="AS2239" i="13"/>
  <c r="AS2238" i="13"/>
  <c r="AS2237" i="13"/>
  <c r="AS2236" i="13"/>
  <c r="AS2235" i="13"/>
  <c r="AS2234" i="13"/>
  <c r="AS2233" i="13"/>
  <c r="AS2232" i="13"/>
  <c r="AS2231" i="13"/>
  <c r="AS2230" i="13"/>
  <c r="AS2229" i="13"/>
  <c r="AS2228" i="13"/>
  <c r="AS2227" i="13"/>
  <c r="AS2226" i="13"/>
  <c r="AS2225" i="13"/>
  <c r="AS2224" i="13"/>
  <c r="AS2223" i="13"/>
  <c r="AS2222" i="13"/>
  <c r="AS2221" i="13"/>
  <c r="AS2220" i="13"/>
  <c r="AS2219" i="13"/>
  <c r="AS2218" i="13"/>
  <c r="AS2217" i="13"/>
  <c r="AS2216" i="13"/>
  <c r="AS2215" i="13"/>
  <c r="AS2214" i="13"/>
  <c r="AS2213" i="13"/>
  <c r="AS2212" i="13"/>
  <c r="AS2211" i="13"/>
  <c r="AS2210" i="13"/>
  <c r="AS2209" i="13"/>
  <c r="AS2208" i="13"/>
  <c r="AS2207" i="13"/>
  <c r="AS2206" i="13"/>
  <c r="AS2205" i="13"/>
  <c r="AS2204" i="13"/>
  <c r="AS2203" i="13"/>
  <c r="AS2202" i="13"/>
  <c r="AS2201" i="13"/>
  <c r="AS2200" i="13"/>
  <c r="AS2199" i="13"/>
  <c r="AS2198" i="13"/>
  <c r="AS2197" i="13"/>
  <c r="AS2196" i="13"/>
  <c r="AS2195" i="13"/>
  <c r="AS2194" i="13"/>
  <c r="AS2193" i="13"/>
  <c r="AS2192" i="13"/>
  <c r="AS2191" i="13"/>
  <c r="AS2190" i="13"/>
  <c r="AS2189" i="13"/>
  <c r="AS2188" i="13"/>
  <c r="AS2187" i="13"/>
  <c r="AS2186" i="13"/>
  <c r="AS2185" i="13"/>
  <c r="AS2184" i="13"/>
  <c r="AS2183" i="13"/>
  <c r="AS2182" i="13"/>
  <c r="AS2181" i="13"/>
  <c r="AS2180" i="13"/>
  <c r="AS2179" i="13"/>
  <c r="AS2178" i="13"/>
  <c r="AS2177" i="13"/>
  <c r="AS2176" i="13"/>
  <c r="AS2175" i="13"/>
  <c r="AS2174" i="13"/>
  <c r="AS2173" i="13"/>
  <c r="AS2172" i="13"/>
  <c r="AS2171" i="13"/>
  <c r="AS2170" i="13"/>
  <c r="AS2169" i="13"/>
  <c r="AS2168" i="13"/>
  <c r="AS2167" i="13"/>
  <c r="AS2166" i="13"/>
  <c r="AS2165" i="13"/>
  <c r="AS2164" i="13"/>
  <c r="AS2163" i="13"/>
  <c r="AS2162" i="13"/>
  <c r="AS2161" i="13"/>
  <c r="AS2160" i="13"/>
  <c r="AS2159" i="13"/>
  <c r="AS2158" i="13"/>
  <c r="AS2157" i="13"/>
  <c r="AS2156" i="13"/>
  <c r="AS2155" i="13"/>
  <c r="AS2154" i="13"/>
  <c r="AS2153" i="13"/>
  <c r="AS2152" i="13"/>
  <c r="AS2151" i="13"/>
  <c r="AS2150" i="13"/>
  <c r="AS2149" i="13"/>
  <c r="AS2148" i="13"/>
  <c r="AS2147" i="13"/>
  <c r="AS2146" i="13"/>
  <c r="AS2145" i="13"/>
  <c r="AS2144" i="13"/>
  <c r="AS2143" i="13"/>
  <c r="AS2142" i="13"/>
  <c r="AS2141" i="13"/>
  <c r="AS2140" i="13"/>
  <c r="AS2139" i="13"/>
  <c r="AS2138" i="13"/>
  <c r="AS2137" i="13"/>
  <c r="AS2136" i="13"/>
  <c r="AS2135" i="13"/>
  <c r="AS2134" i="13"/>
  <c r="AS2133" i="13"/>
  <c r="AS2132" i="13"/>
  <c r="AS2131" i="13"/>
  <c r="AS2130" i="13"/>
  <c r="AS2129" i="13"/>
  <c r="AS2128" i="13"/>
  <c r="AS2127" i="13"/>
  <c r="AS2126" i="13"/>
  <c r="AS2125" i="13"/>
  <c r="AS2124" i="13"/>
  <c r="AS2123" i="13"/>
  <c r="AS2122" i="13"/>
  <c r="AS2121" i="13"/>
  <c r="AS2120" i="13"/>
  <c r="AS2119" i="13"/>
  <c r="AS2118" i="13"/>
  <c r="AS2117" i="13"/>
  <c r="AS2116" i="13"/>
  <c r="AS2115" i="13"/>
  <c r="AS2114" i="13"/>
  <c r="AS2113" i="13"/>
  <c r="AS2112" i="13"/>
  <c r="AS2111" i="13"/>
  <c r="AS2110" i="13"/>
  <c r="AS2109" i="13"/>
  <c r="AS2108" i="13"/>
  <c r="AS2107" i="13"/>
  <c r="AS2106" i="13"/>
  <c r="AS2105" i="13"/>
  <c r="AS2104" i="13"/>
  <c r="AS2103" i="13"/>
  <c r="AS2102" i="13"/>
  <c r="AS2101" i="13"/>
  <c r="AS2100" i="13"/>
  <c r="AS2099" i="13"/>
  <c r="AS2098" i="13"/>
  <c r="AS2097" i="13"/>
  <c r="AS2096" i="13"/>
  <c r="AS2095" i="13"/>
  <c r="AS2094" i="13"/>
  <c r="AS2093" i="13"/>
  <c r="AS2092" i="13"/>
  <c r="AS2091" i="13"/>
  <c r="AS2090" i="13"/>
  <c r="AS2089" i="13"/>
  <c r="AS2088" i="13"/>
  <c r="AS2087" i="13"/>
  <c r="AS2086" i="13"/>
  <c r="AS2085" i="13"/>
  <c r="AS2084" i="13"/>
  <c r="AS2083" i="13"/>
  <c r="AS2082" i="13"/>
  <c r="AS2081" i="13"/>
  <c r="AS2080" i="13"/>
  <c r="AS2079" i="13"/>
  <c r="AS2078" i="13"/>
  <c r="AS2077" i="13"/>
  <c r="AS2076" i="13"/>
  <c r="AS2075" i="13"/>
  <c r="AS2074" i="13"/>
  <c r="AS2073" i="13"/>
  <c r="AS2072" i="13"/>
  <c r="AS2071" i="13"/>
  <c r="AS2070" i="13"/>
  <c r="AS2069" i="13"/>
  <c r="AS2068" i="13"/>
  <c r="AS2067" i="13"/>
  <c r="AS2066" i="13"/>
  <c r="AS2065" i="13"/>
  <c r="AS2064" i="13"/>
  <c r="AS2063" i="13"/>
  <c r="AS2062" i="13"/>
  <c r="AS2061" i="13"/>
  <c r="AS2060" i="13"/>
  <c r="AS2059" i="13"/>
  <c r="AS2058" i="13"/>
  <c r="AS2057" i="13"/>
  <c r="AS2056" i="13"/>
  <c r="AS2055" i="13"/>
  <c r="AS2054" i="13"/>
  <c r="AS2053" i="13"/>
  <c r="AS2052" i="13"/>
  <c r="AS2051" i="13"/>
  <c r="AS2050" i="13"/>
  <c r="AS2049" i="13"/>
  <c r="AS2048" i="13"/>
  <c r="AS2047" i="13"/>
  <c r="AS2046" i="13"/>
  <c r="AS2045" i="13"/>
  <c r="AS2044" i="13"/>
  <c r="AS2043" i="13"/>
  <c r="AS2042" i="13"/>
  <c r="AS2041" i="13"/>
  <c r="AS2040" i="13"/>
  <c r="AS2039" i="13"/>
  <c r="AS2038" i="13"/>
  <c r="AS2037" i="13"/>
  <c r="AS2036" i="13"/>
  <c r="AS2035" i="13"/>
  <c r="AS2034" i="13"/>
  <c r="AS2033" i="13"/>
  <c r="AS2032" i="13"/>
  <c r="AS2031" i="13"/>
  <c r="AS2030" i="13"/>
  <c r="AS2029" i="13"/>
  <c r="AS2028" i="13"/>
  <c r="AS2027" i="13"/>
  <c r="AS2026" i="13"/>
  <c r="AS2025" i="13"/>
  <c r="AS2024" i="13"/>
  <c r="AS2023" i="13"/>
  <c r="AS2022" i="13"/>
  <c r="AS2021" i="13"/>
  <c r="AS2020" i="13"/>
  <c r="AS2019" i="13"/>
  <c r="AS2018" i="13"/>
  <c r="AS2017" i="13"/>
  <c r="AS2016" i="13"/>
  <c r="AS2015" i="13"/>
  <c r="AS2014" i="13"/>
  <c r="AS2013" i="13"/>
  <c r="AS2012" i="13"/>
  <c r="AS2011" i="13"/>
  <c r="AS2010" i="13"/>
  <c r="AS2009" i="13"/>
  <c r="AS2008" i="13"/>
  <c r="AS2007" i="13"/>
  <c r="AS2006" i="13"/>
  <c r="AS2005" i="13"/>
  <c r="AS2004" i="13"/>
  <c r="AS2003" i="13"/>
  <c r="AS2002" i="13"/>
  <c r="AS2001" i="13"/>
  <c r="AS2000" i="13"/>
  <c r="AS1999" i="13"/>
  <c r="AS1998" i="13"/>
  <c r="AS1997" i="13"/>
  <c r="AS1996" i="13"/>
  <c r="AS1995" i="13"/>
  <c r="AS1994" i="13"/>
  <c r="AS1993" i="13"/>
  <c r="AS1992" i="13"/>
  <c r="AS1991" i="13"/>
  <c r="AS1990" i="13"/>
  <c r="AS1989" i="13"/>
  <c r="AS1988" i="13"/>
  <c r="AS1987" i="13"/>
  <c r="AS1986" i="13"/>
  <c r="AS1985" i="13"/>
  <c r="AS1984" i="13"/>
  <c r="AS1983" i="13"/>
  <c r="AS1982" i="13"/>
  <c r="AS1981" i="13"/>
  <c r="AS1980" i="13"/>
  <c r="AS1979" i="13"/>
  <c r="AS1978" i="13"/>
  <c r="AS1977" i="13"/>
  <c r="AS1976" i="13"/>
  <c r="AS1975" i="13"/>
  <c r="AS1974" i="13"/>
  <c r="AS1973" i="13"/>
  <c r="AS1972" i="13"/>
  <c r="AS1971" i="13"/>
  <c r="AS1970" i="13"/>
  <c r="AS1969" i="13"/>
  <c r="AS1968" i="13"/>
  <c r="AS1967" i="13"/>
  <c r="AS1966" i="13"/>
  <c r="AS1965" i="13"/>
  <c r="AS1964" i="13"/>
  <c r="AS1963" i="13"/>
  <c r="AS1962" i="13"/>
  <c r="AS1961" i="13"/>
  <c r="AS1960" i="13"/>
  <c r="AS1959" i="13"/>
  <c r="AS1958" i="13"/>
  <c r="AS1957" i="13"/>
  <c r="AS1956" i="13"/>
  <c r="AS1955" i="13"/>
  <c r="AS1954" i="13"/>
  <c r="AS1953" i="13"/>
  <c r="AS1952" i="13"/>
  <c r="AS1951" i="13"/>
  <c r="AS1950" i="13"/>
  <c r="AS1949" i="13"/>
  <c r="AS1948" i="13"/>
  <c r="AS1947" i="13"/>
  <c r="AS1946" i="13"/>
  <c r="AS1945" i="13"/>
  <c r="AS1944" i="13"/>
  <c r="AS1943" i="13"/>
  <c r="AS1942" i="13"/>
  <c r="AS1941" i="13"/>
  <c r="AS1940" i="13"/>
  <c r="AS1939" i="13"/>
  <c r="AS1938" i="13"/>
  <c r="AS1937" i="13"/>
  <c r="AS1936" i="13"/>
  <c r="AS1935" i="13"/>
  <c r="AS1934" i="13"/>
  <c r="AS1933" i="13"/>
  <c r="AS1932" i="13"/>
  <c r="AS1931" i="13"/>
  <c r="AS1930" i="13"/>
  <c r="AS1929" i="13"/>
  <c r="AS1928" i="13"/>
  <c r="AS1927" i="13"/>
  <c r="AS1926" i="13"/>
  <c r="AS1925" i="13"/>
  <c r="AS1924" i="13"/>
  <c r="AS1923" i="13"/>
  <c r="AS1922" i="13"/>
  <c r="AS1921" i="13"/>
  <c r="AS1920" i="13"/>
  <c r="AS1919" i="13"/>
  <c r="AS1918" i="13"/>
  <c r="AS1917" i="13"/>
  <c r="AS1916" i="13"/>
  <c r="AS1915" i="13"/>
  <c r="AS1914" i="13"/>
  <c r="AS1913" i="13"/>
  <c r="AS1912" i="13"/>
  <c r="AS1911" i="13"/>
  <c r="AS1910" i="13"/>
  <c r="AS1909" i="13"/>
  <c r="AS1908" i="13"/>
  <c r="AS1907" i="13"/>
  <c r="AS1906" i="13"/>
  <c r="AS1905" i="13"/>
  <c r="AS1904" i="13"/>
  <c r="AS1903" i="13"/>
  <c r="AS1902" i="13"/>
  <c r="AS1901" i="13"/>
  <c r="AS1900" i="13"/>
  <c r="AS1899" i="13"/>
  <c r="AS1898" i="13"/>
  <c r="AS1897" i="13"/>
  <c r="AS1896" i="13"/>
  <c r="AS1895" i="13"/>
  <c r="AS1894" i="13"/>
  <c r="AS1893" i="13"/>
  <c r="AS1892" i="13"/>
  <c r="AS1891" i="13"/>
  <c r="AS1890" i="13"/>
  <c r="AS1889" i="13"/>
  <c r="AS1888" i="13"/>
  <c r="AS1887" i="13"/>
  <c r="AS1886" i="13"/>
  <c r="AS1885" i="13"/>
  <c r="AS1884" i="13"/>
  <c r="AS1883" i="13"/>
  <c r="AS1882" i="13"/>
  <c r="AS1881" i="13"/>
  <c r="AS1880" i="13"/>
  <c r="AS1879" i="13"/>
  <c r="AS1878" i="13"/>
  <c r="AS1877" i="13"/>
  <c r="AS1876" i="13"/>
  <c r="AS1875" i="13"/>
  <c r="AS1874" i="13"/>
  <c r="AS1873" i="13"/>
  <c r="AS1872" i="13"/>
  <c r="AS1871" i="13"/>
  <c r="AS1870" i="13"/>
  <c r="AS1869" i="13"/>
  <c r="AS1868" i="13"/>
  <c r="AS1867" i="13"/>
  <c r="AS1866" i="13"/>
  <c r="AS1865" i="13"/>
  <c r="AS1864" i="13"/>
  <c r="AS1863" i="13"/>
  <c r="AS1862" i="13"/>
  <c r="AS1861" i="13"/>
  <c r="AS1860" i="13"/>
  <c r="AS1859" i="13"/>
  <c r="AS1858" i="13"/>
  <c r="AS1857" i="13"/>
  <c r="AS1856" i="13"/>
  <c r="AS1855" i="13"/>
  <c r="AS1854" i="13"/>
  <c r="AS1853" i="13"/>
  <c r="AS1852" i="13"/>
  <c r="AS1851" i="13"/>
  <c r="AS1850" i="13"/>
  <c r="AS1849" i="13"/>
  <c r="AS1848" i="13"/>
  <c r="AS1847" i="13"/>
  <c r="AS1846" i="13"/>
  <c r="AS1845" i="13"/>
  <c r="AS1844" i="13"/>
  <c r="AS1843" i="13"/>
  <c r="AS1842" i="13"/>
  <c r="AS1841" i="13"/>
  <c r="AS1840" i="13"/>
  <c r="AS1839" i="13"/>
  <c r="AS1838" i="13"/>
  <c r="AS1837" i="13"/>
  <c r="AS1836" i="13"/>
  <c r="AS1835" i="13"/>
  <c r="AS1834" i="13"/>
  <c r="AS1833" i="13"/>
  <c r="AS1832" i="13"/>
  <c r="AS1831" i="13"/>
  <c r="AS1830" i="13"/>
  <c r="AS1829" i="13"/>
  <c r="AS1828" i="13"/>
  <c r="AS1827" i="13"/>
  <c r="AS1826" i="13"/>
  <c r="AS1825" i="13"/>
  <c r="AS1824" i="13"/>
  <c r="AS1823" i="13"/>
  <c r="AS1822" i="13"/>
  <c r="AS1821" i="13"/>
  <c r="AS1820" i="13"/>
  <c r="AS1819" i="13"/>
  <c r="AS1818" i="13"/>
  <c r="AS1817" i="13"/>
  <c r="AS1816" i="13"/>
  <c r="AS1815" i="13"/>
  <c r="AS1814" i="13"/>
  <c r="AS1813" i="13"/>
  <c r="AS1812" i="13"/>
  <c r="AS1811" i="13"/>
  <c r="AS1810" i="13"/>
  <c r="AS1809" i="13"/>
  <c r="AS1808" i="13"/>
  <c r="AS1807" i="13"/>
  <c r="AS1806" i="13"/>
  <c r="AS1805" i="13"/>
  <c r="AS1804" i="13"/>
  <c r="AS1803" i="13"/>
  <c r="AS1802" i="13"/>
  <c r="AS1801" i="13"/>
  <c r="AS1800" i="13"/>
  <c r="AS1799" i="13"/>
  <c r="AS1798" i="13"/>
  <c r="AS1797" i="13"/>
  <c r="AS1796" i="13"/>
  <c r="AS1795" i="13"/>
  <c r="AS1794" i="13"/>
  <c r="AS1793" i="13"/>
  <c r="AS1792" i="13"/>
  <c r="AS1791" i="13"/>
  <c r="AS1790" i="13"/>
  <c r="AS1789" i="13"/>
  <c r="AS1788" i="13"/>
  <c r="AS1787" i="13"/>
  <c r="AS1786" i="13"/>
  <c r="AS1785" i="13"/>
  <c r="AS1784" i="13"/>
  <c r="AS1783" i="13"/>
  <c r="AS1782" i="13"/>
  <c r="AS1781" i="13"/>
  <c r="AS1780" i="13"/>
  <c r="AS1779" i="13"/>
  <c r="AS1778" i="13"/>
  <c r="AS1777" i="13"/>
  <c r="AS1776" i="13"/>
  <c r="AS1775" i="13"/>
  <c r="AS1774" i="13"/>
  <c r="AS1773" i="13"/>
  <c r="AS1772" i="13"/>
  <c r="AS1771" i="13"/>
  <c r="AS1770" i="13"/>
  <c r="AS1769" i="13"/>
  <c r="AS1768" i="13"/>
  <c r="AS1767" i="13"/>
  <c r="AS1766" i="13"/>
  <c r="AS1765" i="13"/>
  <c r="AS1764" i="13"/>
  <c r="AS1763" i="13"/>
  <c r="AS1762" i="13"/>
  <c r="AS1761" i="13"/>
  <c r="AS1760" i="13"/>
  <c r="AS1759" i="13"/>
  <c r="AS1758" i="13"/>
  <c r="AS1757" i="13"/>
  <c r="AS1756" i="13"/>
  <c r="AS1755" i="13"/>
  <c r="AS1754" i="13"/>
  <c r="AS1753" i="13"/>
  <c r="AS1752" i="13"/>
  <c r="AS1751" i="13"/>
  <c r="AS1750" i="13"/>
  <c r="AS1749" i="13"/>
  <c r="AS1748" i="13"/>
  <c r="AS1747" i="13"/>
  <c r="AS1746" i="13"/>
  <c r="AS1745" i="13"/>
  <c r="AS1744" i="13"/>
  <c r="AS1743" i="13"/>
  <c r="AS1742" i="13"/>
  <c r="AS1741" i="13"/>
  <c r="AS1740" i="13"/>
  <c r="AS1739" i="13"/>
  <c r="AS1738" i="13"/>
  <c r="AS1737" i="13"/>
  <c r="AS1736" i="13"/>
  <c r="AS1735" i="13"/>
  <c r="AS1734" i="13"/>
  <c r="AS1733" i="13"/>
  <c r="AS1732" i="13"/>
  <c r="AS1731" i="13"/>
  <c r="AS1730" i="13"/>
  <c r="AS1729" i="13"/>
  <c r="AS1728" i="13"/>
  <c r="AS1727" i="13"/>
  <c r="AS1726" i="13"/>
  <c r="AS1725" i="13"/>
  <c r="AS1724" i="13"/>
  <c r="AS1723" i="13"/>
  <c r="AS1722" i="13"/>
  <c r="AS1721" i="13"/>
  <c r="AS1720" i="13"/>
  <c r="AS1719" i="13"/>
  <c r="AS1718" i="13"/>
  <c r="AS1717" i="13"/>
  <c r="AS1716" i="13"/>
  <c r="AS1715" i="13"/>
  <c r="AS1714" i="13"/>
  <c r="AS1713" i="13"/>
  <c r="AS1712" i="13"/>
  <c r="AS1711" i="13"/>
  <c r="AS1710" i="13"/>
  <c r="AS1709" i="13"/>
  <c r="AS1708" i="13"/>
  <c r="AS1707" i="13"/>
  <c r="AS1706" i="13"/>
  <c r="AS1705" i="13"/>
  <c r="AS1704" i="13"/>
  <c r="AS1703" i="13"/>
  <c r="AS1702" i="13"/>
  <c r="AS1701" i="13"/>
  <c r="AS1700" i="13"/>
  <c r="AS1699" i="13"/>
  <c r="AS1698" i="13"/>
  <c r="AS1697" i="13"/>
  <c r="AS1696" i="13"/>
  <c r="AS1695" i="13"/>
  <c r="AS1694" i="13"/>
  <c r="AS1693" i="13"/>
  <c r="AS1692" i="13"/>
  <c r="AS1691" i="13"/>
  <c r="AS1690" i="13"/>
  <c r="AS1689" i="13"/>
  <c r="AS1688" i="13"/>
  <c r="AS1687" i="13"/>
  <c r="AS1686" i="13"/>
  <c r="AS1685" i="13"/>
  <c r="AS1684" i="13"/>
  <c r="AS1683" i="13"/>
  <c r="AS1682" i="13"/>
  <c r="AS1681" i="13"/>
  <c r="AS1680" i="13"/>
  <c r="AS1679" i="13"/>
  <c r="AS1678" i="13"/>
  <c r="AS1677" i="13"/>
  <c r="AS1676" i="13"/>
  <c r="AS1675" i="13"/>
  <c r="AS1674" i="13"/>
  <c r="AS1673" i="13"/>
  <c r="AS1672" i="13"/>
  <c r="AS1671" i="13"/>
  <c r="AS1670" i="13"/>
  <c r="AS1669" i="13"/>
  <c r="AS1668" i="13"/>
  <c r="AS1667" i="13"/>
  <c r="AS1666" i="13"/>
  <c r="AS1665" i="13"/>
  <c r="AS1664" i="13"/>
  <c r="AS1663" i="13"/>
  <c r="AS1662" i="13"/>
  <c r="AS1661" i="13"/>
  <c r="AS1660" i="13"/>
  <c r="AS1659" i="13"/>
  <c r="AS1658" i="13"/>
  <c r="AS1657" i="13"/>
  <c r="AS1656" i="13"/>
  <c r="AS1655" i="13"/>
  <c r="AS1654" i="13"/>
  <c r="AS1653" i="13"/>
  <c r="AS1652" i="13"/>
  <c r="AS1651" i="13"/>
  <c r="AS1650" i="13"/>
  <c r="AS1649" i="13"/>
  <c r="AS1648" i="13"/>
  <c r="AS1647" i="13"/>
  <c r="AS1646" i="13"/>
  <c r="AS1645" i="13"/>
  <c r="AS1644" i="13"/>
  <c r="AS1643" i="13"/>
  <c r="AS1642" i="13"/>
  <c r="AS1641" i="13"/>
  <c r="AS1640" i="13"/>
  <c r="AS1639" i="13"/>
  <c r="AS1638" i="13"/>
  <c r="AS1637" i="13"/>
  <c r="AS1636" i="13"/>
  <c r="AS1635" i="13"/>
  <c r="AS1634" i="13"/>
  <c r="AS1633" i="13"/>
  <c r="AS1632" i="13"/>
  <c r="AS1631" i="13"/>
  <c r="AS1630" i="13"/>
  <c r="AS1629" i="13"/>
  <c r="AS1628" i="13"/>
  <c r="AS1627" i="13"/>
  <c r="AS1626" i="13"/>
  <c r="AS1625" i="13"/>
  <c r="AS1624" i="13"/>
  <c r="AS1623" i="13"/>
  <c r="AS1622" i="13"/>
  <c r="AS1621" i="13"/>
  <c r="AS1620" i="13"/>
  <c r="AS1619" i="13"/>
  <c r="AS1618" i="13"/>
  <c r="AS1617" i="13"/>
  <c r="AS1616" i="13"/>
  <c r="AS1615" i="13"/>
  <c r="AS1614" i="13"/>
  <c r="AS1613" i="13"/>
  <c r="AS1612" i="13"/>
  <c r="AS1611" i="13"/>
  <c r="AS1610" i="13"/>
  <c r="AS1609" i="13"/>
  <c r="AS1608" i="13"/>
  <c r="AS1607" i="13"/>
  <c r="AS1606" i="13"/>
  <c r="AS1605" i="13"/>
  <c r="AS1604" i="13"/>
  <c r="AS1603" i="13"/>
  <c r="AS1602" i="13"/>
  <c r="AS1601" i="13"/>
  <c r="AS1600" i="13"/>
  <c r="AS1599" i="13"/>
  <c r="AS1598" i="13"/>
  <c r="AS1597" i="13"/>
  <c r="AS1596" i="13"/>
  <c r="AS1595" i="13"/>
  <c r="AS1594" i="13"/>
  <c r="AS1593" i="13"/>
  <c r="AS1592" i="13"/>
  <c r="AS1591" i="13"/>
  <c r="AS1590" i="13"/>
  <c r="AS1589" i="13"/>
  <c r="AS1588" i="13"/>
  <c r="AS1587" i="13"/>
  <c r="AS1586" i="13"/>
  <c r="AS1585" i="13"/>
  <c r="AS1584" i="13"/>
  <c r="AS1583" i="13"/>
  <c r="AS1582" i="13"/>
  <c r="AS1581" i="13"/>
  <c r="AS1580" i="13"/>
  <c r="AS1579" i="13"/>
  <c r="AS1578" i="13"/>
  <c r="AS1577" i="13"/>
  <c r="AS1576" i="13"/>
  <c r="AS1575" i="13"/>
  <c r="AS1574" i="13"/>
  <c r="AS1573" i="13"/>
  <c r="AS1572" i="13"/>
  <c r="AS1571" i="13"/>
  <c r="AS1570" i="13"/>
  <c r="AS1569" i="13"/>
  <c r="AS1568" i="13"/>
  <c r="AS1567" i="13"/>
  <c r="AS1566" i="13"/>
  <c r="AS1565" i="13"/>
  <c r="AS1564" i="13"/>
  <c r="AS1563" i="13"/>
  <c r="AS1562" i="13"/>
  <c r="AS1561" i="13"/>
  <c r="AS1560" i="13"/>
  <c r="AS1559" i="13"/>
  <c r="AS1558" i="13"/>
  <c r="AS1557" i="13"/>
  <c r="AS1556" i="13"/>
  <c r="AS1555" i="13"/>
  <c r="AS1554" i="13"/>
  <c r="AS1553" i="13"/>
  <c r="AS1552" i="13"/>
  <c r="AS1551" i="13"/>
  <c r="AS1550" i="13"/>
  <c r="AS1549" i="13"/>
  <c r="AS1548" i="13"/>
  <c r="AS1547" i="13"/>
  <c r="AS1546" i="13"/>
  <c r="AS1545" i="13"/>
  <c r="AS1544" i="13"/>
  <c r="AS1543" i="13"/>
  <c r="AS1542" i="13"/>
  <c r="AS1541" i="13"/>
  <c r="AS1540" i="13"/>
  <c r="AS1539" i="13"/>
  <c r="AS1538" i="13"/>
  <c r="AS1537" i="13"/>
  <c r="AS1536" i="13"/>
  <c r="AS1535" i="13"/>
  <c r="AS1534" i="13"/>
  <c r="AS1533" i="13"/>
  <c r="AS1532" i="13"/>
  <c r="AS1531" i="13"/>
  <c r="AS1530" i="13"/>
  <c r="AS1529" i="13"/>
  <c r="AS1528" i="13"/>
  <c r="AS1527" i="13"/>
  <c r="AS1526" i="13"/>
  <c r="AS1525" i="13"/>
  <c r="AS1524" i="13"/>
  <c r="AS1523" i="13"/>
  <c r="AS1522" i="13"/>
  <c r="AS1521" i="13"/>
  <c r="AS1520" i="13"/>
  <c r="AS1519" i="13"/>
  <c r="AS1518" i="13"/>
  <c r="AS1517" i="13"/>
  <c r="AS1516" i="13"/>
  <c r="AS1515" i="13"/>
  <c r="AS1514" i="13"/>
  <c r="AS1513" i="13"/>
  <c r="AS1512" i="13"/>
  <c r="AS1511" i="13"/>
  <c r="AS1510" i="13"/>
  <c r="AS1509" i="13"/>
  <c r="AS1508" i="13"/>
  <c r="AS1507" i="13"/>
  <c r="AS1506" i="13"/>
  <c r="AS1505" i="13"/>
  <c r="AS1504" i="13"/>
  <c r="AS1503" i="13"/>
  <c r="AS1502" i="13"/>
  <c r="AS1501" i="13"/>
  <c r="AS1500" i="13"/>
  <c r="AS1499" i="13"/>
  <c r="AS1498" i="13"/>
  <c r="AS1497" i="13"/>
  <c r="AS1496" i="13"/>
  <c r="AS1495" i="13"/>
  <c r="AS1494" i="13"/>
  <c r="AS1493" i="13"/>
  <c r="AS1492" i="13"/>
  <c r="AS1491" i="13"/>
  <c r="AS1490" i="13"/>
  <c r="AS1489" i="13"/>
  <c r="AS1488" i="13"/>
  <c r="AS1487" i="13"/>
  <c r="AS1486" i="13"/>
  <c r="AS1485" i="13"/>
  <c r="AS1484" i="13"/>
  <c r="AS1483" i="13"/>
  <c r="AS1482" i="13"/>
  <c r="AS1481" i="13"/>
  <c r="AS1480" i="13"/>
  <c r="AS1479" i="13"/>
  <c r="AS1478" i="13"/>
  <c r="AS1477" i="13"/>
  <c r="AS1476" i="13"/>
  <c r="AS1475" i="13"/>
  <c r="AS1474" i="13"/>
  <c r="AS1473" i="13"/>
  <c r="AS1472" i="13"/>
  <c r="AS1471" i="13"/>
  <c r="AS1470" i="13"/>
  <c r="AS1469" i="13"/>
  <c r="AS1468" i="13"/>
  <c r="AS1467" i="13"/>
  <c r="AS1466" i="13"/>
  <c r="AS1465" i="13"/>
  <c r="AS1464" i="13"/>
  <c r="AS1463" i="13"/>
  <c r="AS1462" i="13"/>
  <c r="AS1461" i="13"/>
  <c r="AS1460" i="13"/>
  <c r="AS1459" i="13"/>
  <c r="AS1458" i="13"/>
  <c r="AS1457" i="13"/>
  <c r="AS1456" i="13"/>
  <c r="AS1455" i="13"/>
  <c r="AS1454" i="13"/>
  <c r="AS1453" i="13"/>
  <c r="AS1452" i="13"/>
  <c r="AS1451" i="13"/>
  <c r="AS1450" i="13"/>
  <c r="AS1449" i="13"/>
  <c r="AS1448" i="13"/>
  <c r="AS1447" i="13"/>
  <c r="AS1446" i="13"/>
  <c r="AS1445" i="13"/>
  <c r="AS1444" i="13"/>
  <c r="AS1443" i="13"/>
  <c r="AS1442" i="13"/>
  <c r="AS1441" i="13"/>
  <c r="AS1440" i="13"/>
  <c r="AS1439" i="13"/>
  <c r="AS1438" i="13"/>
  <c r="AS1437" i="13"/>
  <c r="AS1436" i="13"/>
  <c r="AS1435" i="13"/>
  <c r="AS1434" i="13"/>
  <c r="AS1433" i="13"/>
  <c r="AS1432" i="13"/>
  <c r="AS1431" i="13"/>
  <c r="AS1430" i="13"/>
  <c r="AS1429" i="13"/>
  <c r="AS1428" i="13"/>
  <c r="AS1427" i="13"/>
  <c r="AS1426" i="13"/>
  <c r="AS1425" i="13"/>
  <c r="AS1424" i="13"/>
  <c r="AS1423" i="13"/>
  <c r="AS1422" i="13"/>
  <c r="AS1421" i="13"/>
  <c r="AS1420" i="13"/>
  <c r="AS1419" i="13"/>
  <c r="AS1418" i="13"/>
  <c r="AS1417" i="13"/>
  <c r="AS1416" i="13"/>
  <c r="AS1415" i="13"/>
  <c r="AS1414" i="13"/>
  <c r="AS1413" i="13"/>
  <c r="AS1412" i="13"/>
  <c r="AS1411" i="13"/>
  <c r="AS1410" i="13"/>
  <c r="AS1409" i="13"/>
  <c r="AS1408" i="13"/>
  <c r="AS1407" i="13"/>
  <c r="AS1406" i="13"/>
  <c r="AS1405" i="13"/>
  <c r="AS1404" i="13"/>
  <c r="AS1403" i="13"/>
  <c r="AS1402" i="13"/>
  <c r="AS1401" i="13"/>
  <c r="AS1400" i="13"/>
  <c r="AS1399" i="13"/>
  <c r="AS1398" i="13"/>
  <c r="AS1397" i="13"/>
  <c r="AS1396" i="13"/>
  <c r="AS1395" i="13"/>
  <c r="AS1394" i="13"/>
  <c r="AS1393" i="13"/>
  <c r="AS1392" i="13"/>
  <c r="AS1391" i="13"/>
  <c r="AS1390" i="13"/>
  <c r="AS1389" i="13"/>
  <c r="AS1388" i="13"/>
  <c r="AS1387" i="13"/>
  <c r="AS1386" i="13"/>
  <c r="AS1385" i="13"/>
  <c r="AS1384" i="13"/>
  <c r="AS1383" i="13"/>
  <c r="AS1382" i="13"/>
  <c r="AS1381" i="13"/>
  <c r="AS1380" i="13"/>
  <c r="AS1379" i="13"/>
  <c r="AS1378" i="13"/>
  <c r="AS1377" i="13"/>
  <c r="AS1376" i="13"/>
  <c r="AS1375" i="13"/>
  <c r="AS1374" i="13"/>
  <c r="AS1373" i="13"/>
  <c r="AS1372" i="13"/>
  <c r="AS1371" i="13"/>
  <c r="AS1370" i="13"/>
  <c r="AS1369" i="13"/>
  <c r="AS1368" i="13"/>
  <c r="AS1367" i="13"/>
  <c r="AS1366" i="13"/>
  <c r="AS1365" i="13"/>
  <c r="AS1364" i="13"/>
  <c r="AS1363" i="13"/>
  <c r="AS1362" i="13"/>
  <c r="AS1361" i="13"/>
  <c r="AS1360" i="13"/>
  <c r="AS1359" i="13"/>
  <c r="AS1358" i="13"/>
  <c r="AS1357" i="13"/>
  <c r="AS1356" i="13"/>
  <c r="AS1355" i="13"/>
  <c r="AS1354" i="13"/>
  <c r="AS1353" i="13"/>
  <c r="AS1352" i="13"/>
  <c r="AS1351" i="13"/>
  <c r="AS1350" i="13"/>
  <c r="AS1349" i="13"/>
  <c r="AS1348" i="13"/>
  <c r="AS1347" i="13"/>
  <c r="AS1346" i="13"/>
  <c r="AS1345" i="13"/>
  <c r="AS1344" i="13"/>
  <c r="AS1343" i="13"/>
  <c r="AS1342" i="13"/>
  <c r="AS1341" i="13"/>
  <c r="AS1340" i="13"/>
  <c r="AS1339" i="13"/>
  <c r="AS1338" i="13"/>
  <c r="AS1337" i="13"/>
  <c r="AS1336" i="13"/>
  <c r="AS1335" i="13"/>
  <c r="AS1334" i="13"/>
  <c r="AS1333" i="13"/>
  <c r="AS1332" i="13"/>
  <c r="AS1331" i="13"/>
  <c r="AS1330" i="13"/>
  <c r="AS1329" i="13"/>
  <c r="AS1328" i="13"/>
  <c r="AS1327" i="13"/>
  <c r="AS1326" i="13"/>
  <c r="AS1325" i="13"/>
  <c r="AS1324" i="13"/>
  <c r="AS1323" i="13"/>
  <c r="AS1322" i="13"/>
  <c r="AS1321" i="13"/>
  <c r="AS1320" i="13"/>
  <c r="AS1319" i="13"/>
  <c r="AS1318" i="13"/>
  <c r="AS1317" i="13"/>
  <c r="AS1316" i="13"/>
  <c r="AS1315" i="13"/>
  <c r="AS1314" i="13"/>
  <c r="AS1313" i="13"/>
  <c r="AS1312" i="13"/>
  <c r="AS1311" i="13"/>
  <c r="AS1310" i="13"/>
  <c r="AS1309" i="13"/>
  <c r="AS1308" i="13"/>
  <c r="AS1307" i="13"/>
  <c r="AS1306" i="13"/>
  <c r="AS1305" i="13"/>
  <c r="AS1304" i="13"/>
  <c r="AS1303" i="13"/>
  <c r="AS1302" i="13"/>
  <c r="AS1301" i="13"/>
  <c r="AS1300" i="13"/>
  <c r="AS1299" i="13"/>
  <c r="AS1298" i="13"/>
  <c r="AS1297" i="13"/>
  <c r="AS1296" i="13"/>
  <c r="AS1295" i="13"/>
  <c r="AS1294" i="13"/>
  <c r="AS1293" i="13"/>
  <c r="AS1292" i="13"/>
  <c r="AS1291" i="13"/>
  <c r="AS1290" i="13"/>
  <c r="AS1289" i="13"/>
  <c r="AS1288" i="13"/>
  <c r="AS1287" i="13"/>
  <c r="AS1286" i="13"/>
  <c r="AS1285" i="13"/>
  <c r="AS1284" i="13"/>
  <c r="AS1283" i="13"/>
  <c r="AS1282" i="13"/>
  <c r="AS1281" i="13"/>
  <c r="AS1280" i="13"/>
  <c r="AS1279" i="13"/>
  <c r="AS1278" i="13"/>
  <c r="AS1277" i="13"/>
  <c r="AS1276" i="13"/>
  <c r="AS1275" i="13"/>
  <c r="AS1274" i="13"/>
  <c r="AS1273" i="13"/>
  <c r="AS1272" i="13"/>
  <c r="AS1271" i="13"/>
  <c r="AS1270" i="13"/>
  <c r="AS1269" i="13"/>
  <c r="AS1268" i="13"/>
  <c r="AS1267" i="13"/>
  <c r="AS1266" i="13"/>
  <c r="AS1265" i="13"/>
  <c r="AS1264" i="13"/>
  <c r="AS1263" i="13"/>
  <c r="AS1262" i="13"/>
  <c r="AS1261" i="13"/>
  <c r="AS1260" i="13"/>
  <c r="AS1259" i="13"/>
  <c r="AS1258" i="13"/>
  <c r="AS1257" i="13"/>
  <c r="AS1256" i="13"/>
  <c r="AS1255" i="13"/>
  <c r="AS1254" i="13"/>
  <c r="AS1253" i="13"/>
  <c r="AS1252" i="13"/>
  <c r="AS1251" i="13"/>
  <c r="AS1250" i="13"/>
  <c r="AS1249" i="13"/>
  <c r="AS1248" i="13"/>
  <c r="AS1247" i="13"/>
  <c r="AS1246" i="13"/>
  <c r="AS1245" i="13"/>
  <c r="AS1244" i="13"/>
  <c r="AS1243" i="13"/>
  <c r="AS1242" i="13"/>
  <c r="AS1241" i="13"/>
  <c r="AS1240" i="13"/>
  <c r="AS1239" i="13"/>
  <c r="AS1238" i="13"/>
  <c r="AS1237" i="13"/>
  <c r="AS1236" i="13"/>
  <c r="AS1235" i="13"/>
  <c r="AS1234" i="13"/>
  <c r="AS1233" i="13"/>
  <c r="AS1232" i="13"/>
  <c r="AS1231" i="13"/>
  <c r="AS1230" i="13"/>
  <c r="AS1229" i="13"/>
  <c r="AS1228" i="13"/>
  <c r="AS1227" i="13"/>
  <c r="AS1226" i="13"/>
  <c r="AS1225" i="13"/>
  <c r="AS1224" i="13"/>
  <c r="AS1223" i="13"/>
  <c r="AS1222" i="13"/>
  <c r="AS1221" i="13"/>
  <c r="AS1220" i="13"/>
  <c r="AS1219" i="13"/>
  <c r="AS1218" i="13"/>
  <c r="AS1217" i="13"/>
  <c r="AS1216" i="13"/>
  <c r="AS1215" i="13"/>
  <c r="AS1214" i="13"/>
  <c r="AS1213" i="13"/>
  <c r="AS1212" i="13"/>
  <c r="AS1211" i="13"/>
  <c r="AS1210" i="13"/>
  <c r="AS1209" i="13"/>
  <c r="AS1208" i="13"/>
  <c r="AS1207" i="13"/>
  <c r="AS1206" i="13"/>
  <c r="AS1205" i="13"/>
  <c r="AS1204" i="13"/>
  <c r="AS1203" i="13"/>
  <c r="AS1202" i="13"/>
  <c r="AS1201" i="13"/>
  <c r="AS1200" i="13"/>
  <c r="AS1199" i="13"/>
  <c r="AS1198" i="13"/>
  <c r="AS1197" i="13"/>
  <c r="AS1196" i="13"/>
  <c r="AS1195" i="13"/>
  <c r="AS1194" i="13"/>
  <c r="AS1193" i="13"/>
  <c r="AS1192" i="13"/>
  <c r="AS1191" i="13"/>
  <c r="AS1190" i="13"/>
  <c r="AS1189" i="13"/>
  <c r="AS1188" i="13"/>
  <c r="AS1187" i="13"/>
  <c r="AS1186" i="13"/>
  <c r="AS1185" i="13"/>
  <c r="AS1184" i="13"/>
  <c r="AS1183" i="13"/>
  <c r="AS1182" i="13"/>
  <c r="AS1181" i="13"/>
  <c r="AS1180" i="13"/>
  <c r="AS1179" i="13"/>
  <c r="AS1178" i="13"/>
  <c r="AS1177" i="13"/>
  <c r="AS1176" i="13"/>
  <c r="AS1175" i="13"/>
  <c r="AS1174" i="13"/>
  <c r="AS1173" i="13"/>
  <c r="AS1172" i="13"/>
  <c r="AS1171" i="13"/>
  <c r="AS1170" i="13"/>
  <c r="AS1169" i="13"/>
  <c r="AS1168" i="13"/>
  <c r="AS1167" i="13"/>
  <c r="AS1166" i="13"/>
  <c r="AS1165" i="13"/>
  <c r="AS1164" i="13"/>
  <c r="AS1163" i="13"/>
  <c r="AS1162" i="13"/>
  <c r="AS1161" i="13"/>
  <c r="AS1160" i="13"/>
  <c r="AS1159" i="13"/>
  <c r="AS1158" i="13"/>
  <c r="AS1157" i="13"/>
  <c r="AS1156" i="13"/>
  <c r="AS1155" i="13"/>
  <c r="AS1154" i="13"/>
  <c r="AS1153" i="13"/>
  <c r="AS1152" i="13"/>
  <c r="AS1151" i="13"/>
  <c r="AS1150" i="13"/>
  <c r="AS1149" i="13"/>
  <c r="AS1148" i="13"/>
  <c r="AS1147" i="13"/>
  <c r="AS1146" i="13"/>
  <c r="AS1145" i="13"/>
  <c r="AS1144" i="13"/>
  <c r="AS1143" i="13"/>
  <c r="AS1142" i="13"/>
  <c r="AS1141" i="13"/>
  <c r="AS1140" i="13"/>
  <c r="AS1139" i="13"/>
  <c r="AS1138" i="13"/>
  <c r="AS1137" i="13"/>
  <c r="AS1136" i="13"/>
  <c r="AS1135" i="13"/>
  <c r="AS1134" i="13"/>
  <c r="AS1133" i="13"/>
  <c r="AS1132" i="13"/>
  <c r="AS1131" i="13"/>
  <c r="AS1130" i="13"/>
  <c r="AS1129" i="13"/>
  <c r="AS1128" i="13"/>
  <c r="AS1127" i="13"/>
  <c r="AS1126" i="13"/>
  <c r="AS1125" i="13"/>
  <c r="AS1124" i="13"/>
  <c r="AS1123" i="13"/>
  <c r="AS1122" i="13"/>
  <c r="AS1121" i="13"/>
  <c r="AS1120" i="13"/>
  <c r="AS1119" i="13"/>
  <c r="AS1118" i="13"/>
  <c r="AS1117" i="13"/>
  <c r="AS1116" i="13"/>
  <c r="AS1115" i="13"/>
  <c r="AS1114" i="13"/>
  <c r="AS1113" i="13"/>
  <c r="AS1112" i="13"/>
  <c r="AS1111" i="13"/>
  <c r="AS1110" i="13"/>
  <c r="AS1109" i="13"/>
  <c r="AS1108" i="13"/>
  <c r="AS1107" i="13"/>
  <c r="AS1106" i="13"/>
  <c r="AS1105" i="13"/>
  <c r="AS1104" i="13"/>
  <c r="AS1103" i="13"/>
  <c r="AS1102" i="13"/>
  <c r="AS1101" i="13"/>
  <c r="AS1100" i="13"/>
  <c r="AS1099" i="13"/>
  <c r="AS1098" i="13"/>
  <c r="AS1097" i="13"/>
  <c r="AS1096" i="13"/>
  <c r="AS1095" i="13"/>
  <c r="AS1094" i="13"/>
  <c r="AS1093" i="13"/>
  <c r="AS1092" i="13"/>
  <c r="AS1091" i="13"/>
  <c r="AS1090" i="13"/>
  <c r="AS1089" i="13"/>
  <c r="AS1088" i="13"/>
  <c r="AS1087" i="13"/>
  <c r="AS1086" i="13"/>
  <c r="AS1085" i="13"/>
  <c r="AS1084" i="13"/>
  <c r="AS1083" i="13"/>
  <c r="AS1082" i="13"/>
  <c r="AS1081" i="13"/>
  <c r="AS1080" i="13"/>
  <c r="AS1079" i="13"/>
  <c r="AS1078" i="13"/>
  <c r="AS1077" i="13"/>
  <c r="AS1076" i="13"/>
  <c r="AS1075" i="13"/>
  <c r="AS1074" i="13"/>
  <c r="AS1073" i="13"/>
  <c r="AS1072" i="13"/>
  <c r="AS1071" i="13"/>
  <c r="AS1070" i="13"/>
  <c r="AS1069" i="13"/>
  <c r="AS1068" i="13"/>
  <c r="AS1067" i="13"/>
  <c r="AS1066" i="13"/>
  <c r="AS1065" i="13"/>
  <c r="AS1064" i="13"/>
  <c r="AS1063" i="13"/>
  <c r="AS1062" i="13"/>
  <c r="AS1061" i="13"/>
  <c r="AS1060" i="13"/>
  <c r="AS1059" i="13"/>
  <c r="AS1058" i="13"/>
  <c r="AS1057" i="13"/>
  <c r="AS1056" i="13"/>
  <c r="AS1055" i="13"/>
  <c r="AS1054" i="13"/>
  <c r="AS1053" i="13"/>
  <c r="AS1052" i="13"/>
  <c r="AS1051" i="13"/>
  <c r="AS1050" i="13"/>
  <c r="AS1049" i="13"/>
  <c r="AS1048" i="13"/>
  <c r="AS1047" i="13"/>
  <c r="AS1046" i="13"/>
  <c r="AS1045" i="13"/>
  <c r="AS1044" i="13"/>
  <c r="AS1043" i="13"/>
  <c r="AS1042" i="13"/>
  <c r="AS1041" i="13"/>
  <c r="AS1040" i="13"/>
  <c r="AS1039" i="13"/>
  <c r="AS1038" i="13"/>
  <c r="AS1037" i="13"/>
  <c r="AS1036" i="13"/>
  <c r="AS1035" i="13"/>
  <c r="AS1034" i="13"/>
  <c r="AS1033" i="13"/>
  <c r="AS1032" i="13"/>
  <c r="AS1031" i="13"/>
  <c r="AS1030" i="13"/>
  <c r="AS1029" i="13"/>
  <c r="AS1028" i="13"/>
  <c r="AS1027" i="13"/>
  <c r="AS1026" i="13"/>
  <c r="AS1025" i="13"/>
  <c r="AS1024" i="13"/>
  <c r="AS1023" i="13"/>
  <c r="AS1022" i="13"/>
  <c r="AS1021" i="13"/>
  <c r="AS1020" i="13"/>
  <c r="AS1019" i="13"/>
  <c r="AS1018" i="13"/>
  <c r="AS1017" i="13"/>
  <c r="AS1016" i="13"/>
  <c r="AS1015" i="13"/>
  <c r="AS1014" i="13"/>
  <c r="AS1013" i="13"/>
  <c r="AS1012" i="13"/>
  <c r="AS1011" i="13"/>
  <c r="AS1010" i="13"/>
  <c r="AS1009" i="13"/>
  <c r="AS1008" i="13"/>
  <c r="AS1007" i="13"/>
  <c r="AS1006" i="13"/>
  <c r="AS1005" i="13"/>
  <c r="AS1004" i="13"/>
  <c r="AS1003" i="13"/>
  <c r="AS1002" i="13"/>
  <c r="AS1001" i="13"/>
  <c r="AS1000" i="13"/>
  <c r="AS999" i="13"/>
  <c r="AS998" i="13"/>
  <c r="AS997" i="13"/>
  <c r="AS996" i="13"/>
  <c r="AS995" i="13"/>
  <c r="AS994" i="13"/>
  <c r="AS993" i="13"/>
  <c r="AS992" i="13"/>
  <c r="AS991" i="13"/>
  <c r="AS990" i="13"/>
  <c r="AS989" i="13"/>
  <c r="AS988" i="13"/>
  <c r="AS987" i="13"/>
  <c r="AS986" i="13"/>
  <c r="AS985" i="13"/>
  <c r="AS984" i="13"/>
  <c r="AS983" i="13"/>
  <c r="AS982" i="13"/>
  <c r="AS981" i="13"/>
  <c r="AS980" i="13"/>
  <c r="AS979" i="13"/>
  <c r="AS978" i="13"/>
  <c r="AS977" i="13"/>
  <c r="AS976" i="13"/>
  <c r="AS975" i="13"/>
  <c r="AS974" i="13"/>
  <c r="AS973" i="13"/>
  <c r="AS972" i="13"/>
  <c r="AS971" i="13"/>
  <c r="AS970" i="13"/>
  <c r="AS969" i="13"/>
  <c r="AS968" i="13"/>
  <c r="AS967" i="13"/>
  <c r="AS966" i="13"/>
  <c r="AS965" i="13"/>
  <c r="AS964" i="13"/>
  <c r="AS963" i="13"/>
  <c r="AS962" i="13"/>
  <c r="AS961" i="13"/>
  <c r="AS960" i="13"/>
  <c r="AS959" i="13"/>
  <c r="AS958" i="13"/>
  <c r="AS957" i="13"/>
  <c r="AS956" i="13"/>
  <c r="AS955" i="13"/>
  <c r="AS954" i="13"/>
  <c r="AS953" i="13"/>
  <c r="AS952" i="13"/>
  <c r="AS951" i="13"/>
  <c r="AS950" i="13"/>
  <c r="AS949" i="13"/>
  <c r="AS948" i="13"/>
  <c r="AS947" i="13"/>
  <c r="AS946" i="13"/>
  <c r="AS945" i="13"/>
  <c r="AS944" i="13"/>
  <c r="AS943" i="13"/>
  <c r="AS942" i="13"/>
  <c r="AS941" i="13"/>
  <c r="AS940" i="13"/>
  <c r="AS939" i="13"/>
  <c r="AS938" i="13"/>
  <c r="AS937" i="13"/>
  <c r="AS936" i="13"/>
  <c r="AS935" i="13"/>
  <c r="AS934" i="13"/>
  <c r="AS933" i="13"/>
  <c r="AS932" i="13"/>
  <c r="AS931" i="13"/>
  <c r="AS930" i="13"/>
  <c r="AS929" i="13"/>
  <c r="AS928" i="13"/>
  <c r="AS927" i="13"/>
  <c r="AS926" i="13"/>
  <c r="AS925" i="13"/>
  <c r="AS924" i="13"/>
  <c r="AS923" i="13"/>
  <c r="AS922" i="13"/>
  <c r="AS921" i="13"/>
  <c r="AS920" i="13"/>
  <c r="AS919" i="13"/>
  <c r="AS918" i="13"/>
  <c r="AS917" i="13"/>
  <c r="AS916" i="13"/>
  <c r="AS915" i="13"/>
  <c r="AS914" i="13"/>
  <c r="AS913" i="13"/>
  <c r="AS912" i="13"/>
  <c r="AS911" i="13"/>
  <c r="AS910" i="13"/>
  <c r="AS909" i="13"/>
  <c r="AS908" i="13"/>
  <c r="AS907" i="13"/>
  <c r="AS906" i="13"/>
  <c r="AS905" i="13"/>
  <c r="AS904" i="13"/>
  <c r="AS903" i="13"/>
  <c r="AS902" i="13"/>
  <c r="AS901" i="13"/>
  <c r="AS900" i="13"/>
  <c r="AS899" i="13"/>
  <c r="AS898" i="13"/>
  <c r="AS897" i="13"/>
  <c r="AS896" i="13"/>
  <c r="AS895" i="13"/>
  <c r="AS894" i="13"/>
  <c r="AS893" i="13"/>
  <c r="AS892" i="13"/>
  <c r="AS891" i="13"/>
  <c r="AS890" i="13"/>
  <c r="AS889" i="13"/>
  <c r="AS888" i="13"/>
  <c r="AS887" i="13"/>
  <c r="AS886" i="13"/>
  <c r="AS885" i="13"/>
  <c r="AS884" i="13"/>
  <c r="AS883" i="13"/>
  <c r="AS882" i="13"/>
  <c r="AS881" i="13"/>
  <c r="AS880" i="13"/>
  <c r="AS879" i="13"/>
  <c r="AS878" i="13"/>
  <c r="AS877" i="13"/>
  <c r="AS876" i="13"/>
  <c r="AS875" i="13"/>
  <c r="AS874" i="13"/>
  <c r="AS873" i="13"/>
  <c r="AS872" i="13"/>
  <c r="AS871" i="13"/>
  <c r="AS870" i="13"/>
  <c r="AS869" i="13"/>
  <c r="AS868" i="13"/>
  <c r="AS867" i="13"/>
  <c r="AS866" i="13"/>
  <c r="AS865" i="13"/>
  <c r="AS864" i="13"/>
  <c r="AS863" i="13"/>
  <c r="AS862" i="13"/>
  <c r="AS861" i="13"/>
  <c r="AS860" i="13"/>
  <c r="AS859" i="13"/>
  <c r="AS858" i="13"/>
  <c r="AS857" i="13"/>
  <c r="AS856" i="13"/>
  <c r="AS855" i="13"/>
  <c r="AS854" i="13"/>
  <c r="AS853" i="13"/>
  <c r="AS852" i="13"/>
  <c r="AS851" i="13"/>
  <c r="AS850" i="13"/>
  <c r="AS849" i="13"/>
  <c r="AS848" i="13"/>
  <c r="AS847" i="13"/>
  <c r="AS846" i="13"/>
  <c r="AS845" i="13"/>
  <c r="AS844" i="13"/>
  <c r="AS843" i="13"/>
  <c r="AS842" i="13"/>
  <c r="AS841" i="13"/>
  <c r="AS840" i="13"/>
  <c r="AS839" i="13"/>
  <c r="AS838" i="13"/>
  <c r="AS837" i="13"/>
  <c r="AS836" i="13"/>
  <c r="AS835" i="13"/>
  <c r="AS834" i="13"/>
  <c r="AS833" i="13"/>
  <c r="AS832" i="13"/>
  <c r="AS831" i="13"/>
  <c r="AS830" i="13"/>
  <c r="AS829" i="13"/>
  <c r="AS828" i="13"/>
  <c r="AS827" i="13"/>
  <c r="AS826" i="13"/>
  <c r="AS825" i="13"/>
  <c r="AS824" i="13"/>
  <c r="AS823" i="13"/>
  <c r="AS822" i="13"/>
  <c r="AS821" i="13"/>
  <c r="AS820" i="13"/>
  <c r="AS819" i="13"/>
  <c r="AS818" i="13"/>
  <c r="AS817" i="13"/>
  <c r="AS816" i="13"/>
  <c r="AS815" i="13"/>
  <c r="AS814" i="13"/>
  <c r="AS813" i="13"/>
  <c r="AS812" i="13"/>
  <c r="AS811" i="13"/>
  <c r="AS810" i="13"/>
  <c r="AS809" i="13"/>
  <c r="AS808" i="13"/>
  <c r="AS807" i="13"/>
  <c r="AS806" i="13"/>
  <c r="AS805" i="13"/>
  <c r="AS804" i="13"/>
  <c r="AS803" i="13"/>
  <c r="AS802" i="13"/>
  <c r="AS801" i="13"/>
  <c r="AS800" i="13"/>
  <c r="AS799" i="13"/>
  <c r="AS798" i="13"/>
  <c r="AS797" i="13"/>
  <c r="AS796" i="13"/>
  <c r="AS795" i="13"/>
  <c r="AS794" i="13"/>
  <c r="AS793" i="13"/>
  <c r="AS792" i="13"/>
  <c r="AS791" i="13"/>
  <c r="AS790" i="13"/>
  <c r="AS789" i="13"/>
  <c r="AS788" i="13"/>
  <c r="AS787" i="13"/>
  <c r="AS786" i="13"/>
  <c r="AS785" i="13"/>
  <c r="AS784" i="13"/>
  <c r="AS783" i="13"/>
  <c r="AS782" i="13"/>
  <c r="AS781" i="13"/>
  <c r="AS780" i="13"/>
  <c r="AS779" i="13"/>
  <c r="AS778" i="13"/>
  <c r="AS777" i="13"/>
  <c r="AS776" i="13"/>
  <c r="AS775" i="13"/>
  <c r="AS774" i="13"/>
  <c r="AS773" i="13"/>
  <c r="AS772" i="13"/>
  <c r="AS771" i="13"/>
  <c r="AS770" i="13"/>
  <c r="AS769" i="13"/>
  <c r="AS768" i="13"/>
  <c r="AS767" i="13"/>
  <c r="AS766" i="13"/>
  <c r="AS765" i="13"/>
  <c r="AS764" i="13"/>
  <c r="AS763" i="13"/>
  <c r="AS762" i="13"/>
  <c r="AS761" i="13"/>
  <c r="AS760" i="13"/>
  <c r="AS759" i="13"/>
  <c r="AS758" i="13"/>
  <c r="AS757" i="13"/>
  <c r="AS756" i="13"/>
  <c r="AS755" i="13"/>
  <c r="AS754" i="13"/>
  <c r="AS753" i="13"/>
  <c r="AS752" i="13"/>
  <c r="AS751" i="13"/>
  <c r="AS750" i="13"/>
  <c r="AS749" i="13"/>
  <c r="AS748" i="13"/>
  <c r="AS747" i="13"/>
  <c r="AS746" i="13"/>
  <c r="AS745" i="13"/>
  <c r="AS744" i="13"/>
  <c r="AS743" i="13"/>
  <c r="AS742" i="13"/>
  <c r="AS741" i="13"/>
  <c r="AS740" i="13"/>
  <c r="AS739" i="13"/>
  <c r="AS738" i="13"/>
  <c r="AS737" i="13"/>
  <c r="AS736" i="13"/>
  <c r="AS735" i="13"/>
  <c r="AS734" i="13"/>
  <c r="AS733" i="13"/>
  <c r="AS732" i="13"/>
  <c r="AS731" i="13"/>
  <c r="AS730" i="13"/>
  <c r="AS729" i="13"/>
  <c r="AS728" i="13"/>
  <c r="AS727" i="13"/>
  <c r="AS726" i="13"/>
  <c r="AS725" i="13"/>
  <c r="AS724" i="13"/>
  <c r="AS723" i="13"/>
  <c r="AS722" i="13"/>
  <c r="AS721" i="13"/>
  <c r="AS720" i="13"/>
  <c r="AS719" i="13"/>
  <c r="AS718" i="13"/>
  <c r="AS717" i="13"/>
  <c r="AS716" i="13"/>
  <c r="AS715" i="13"/>
  <c r="AS714" i="13"/>
  <c r="AS713" i="13"/>
  <c r="AS712" i="13"/>
  <c r="AS711" i="13"/>
  <c r="AS710" i="13"/>
  <c r="AS709" i="13"/>
  <c r="AS708" i="13"/>
  <c r="AS707" i="13"/>
  <c r="AS706" i="13"/>
  <c r="AS705" i="13"/>
  <c r="AS704" i="13"/>
  <c r="AS703" i="13"/>
  <c r="AS702" i="13"/>
  <c r="AS701" i="13"/>
  <c r="AS700" i="13"/>
  <c r="AS699" i="13"/>
  <c r="AS698" i="13"/>
  <c r="AS697" i="13"/>
  <c r="AS696" i="13"/>
  <c r="AS695" i="13"/>
  <c r="AS694" i="13"/>
  <c r="AS693" i="13"/>
  <c r="AS692" i="13"/>
  <c r="AS691" i="13"/>
  <c r="AS690" i="13"/>
  <c r="AS689" i="13"/>
  <c r="AS688" i="13"/>
  <c r="AS687" i="13"/>
  <c r="AS686" i="13"/>
  <c r="AS685" i="13"/>
  <c r="AS684" i="13"/>
  <c r="AS683" i="13"/>
  <c r="AS682" i="13"/>
  <c r="AS681" i="13"/>
  <c r="AS680" i="13"/>
  <c r="AS679" i="13"/>
  <c r="AS678" i="13"/>
  <c r="AS677" i="13"/>
  <c r="AS676" i="13"/>
  <c r="AS675" i="13"/>
  <c r="AS674" i="13"/>
  <c r="AS673" i="13"/>
  <c r="AS672" i="13"/>
  <c r="AS671" i="13"/>
  <c r="AS670" i="13"/>
  <c r="AS669" i="13"/>
  <c r="AS668" i="13"/>
  <c r="AS667" i="13"/>
  <c r="AS666" i="13"/>
  <c r="AS665" i="13"/>
  <c r="AS664" i="13"/>
  <c r="AS663" i="13"/>
  <c r="AS662" i="13"/>
  <c r="AS661" i="13"/>
  <c r="AS660" i="13"/>
  <c r="AS659" i="13"/>
  <c r="AS658" i="13"/>
  <c r="AS657" i="13"/>
  <c r="AS656" i="13"/>
  <c r="AS655" i="13"/>
  <c r="AS654" i="13"/>
  <c r="AS653" i="13"/>
  <c r="AS652" i="13"/>
  <c r="AS651" i="13"/>
  <c r="AS650" i="13"/>
  <c r="AS649" i="13"/>
  <c r="AS648" i="13"/>
  <c r="AS647" i="13"/>
  <c r="AS646" i="13"/>
  <c r="AS645" i="13"/>
  <c r="AS644" i="13"/>
  <c r="AS643" i="13"/>
  <c r="AS642" i="13"/>
  <c r="AS641" i="13"/>
  <c r="AS640" i="13"/>
  <c r="AS639" i="13"/>
  <c r="AS638" i="13"/>
  <c r="AS637" i="13"/>
  <c r="AS636" i="13"/>
  <c r="AS635" i="13"/>
  <c r="AS634" i="13"/>
  <c r="AS633" i="13"/>
  <c r="AS632" i="13"/>
  <c r="AS631" i="13"/>
  <c r="AS630" i="13"/>
  <c r="AS629" i="13"/>
  <c r="AS628" i="13"/>
  <c r="AS627" i="13"/>
  <c r="AS626" i="13"/>
  <c r="AS625" i="13"/>
  <c r="AS624" i="13"/>
  <c r="AS623" i="13"/>
  <c r="AS622" i="13"/>
  <c r="AS621" i="13"/>
  <c r="AS620" i="13"/>
  <c r="AS619" i="13"/>
  <c r="AS618" i="13"/>
  <c r="AS617" i="13"/>
  <c r="AS616" i="13"/>
  <c r="AS615" i="13"/>
  <c r="AS614" i="13"/>
  <c r="AS613" i="13"/>
  <c r="AS612" i="13"/>
  <c r="AS611" i="13"/>
  <c r="AS610" i="13"/>
  <c r="AS609" i="13"/>
  <c r="AS608" i="13"/>
  <c r="AS607" i="13"/>
  <c r="AS606" i="13"/>
  <c r="AS605" i="13"/>
  <c r="AS604" i="13"/>
  <c r="AS603" i="13"/>
  <c r="AS602" i="13"/>
  <c r="AS601" i="13"/>
  <c r="AS600" i="13"/>
  <c r="AS599" i="13"/>
  <c r="AS598" i="13"/>
  <c r="AS597" i="13"/>
  <c r="AS596" i="13"/>
  <c r="AS595" i="13"/>
  <c r="AS594" i="13"/>
  <c r="AS593" i="13"/>
  <c r="AS592" i="13"/>
  <c r="AS591" i="13"/>
  <c r="AS590" i="13"/>
  <c r="AS589" i="13"/>
  <c r="AS588" i="13"/>
  <c r="AS587" i="13"/>
  <c r="AS586" i="13"/>
  <c r="AS585" i="13"/>
  <c r="AS584" i="13"/>
  <c r="AS583" i="13"/>
  <c r="AS582" i="13"/>
  <c r="AS581" i="13"/>
  <c r="AS580" i="13"/>
  <c r="AS579" i="13"/>
  <c r="AS578" i="13"/>
  <c r="AS577" i="13"/>
  <c r="AS576" i="13"/>
  <c r="AS575" i="13"/>
  <c r="AS574" i="13"/>
  <c r="AS573" i="13"/>
  <c r="AS572" i="13"/>
  <c r="AS571" i="13"/>
  <c r="AS570" i="13"/>
  <c r="AS569" i="13"/>
  <c r="AS568" i="13"/>
  <c r="AS567" i="13"/>
  <c r="AS566" i="13"/>
  <c r="AS565" i="13"/>
  <c r="AS564" i="13"/>
  <c r="AS563" i="13"/>
  <c r="AS562" i="13"/>
  <c r="AS561" i="13"/>
  <c r="AS560" i="13"/>
  <c r="AS559" i="13"/>
  <c r="AS558" i="13"/>
  <c r="AS557" i="13"/>
  <c r="AS556" i="13"/>
  <c r="AS555" i="13"/>
  <c r="AS554" i="13"/>
  <c r="AS553" i="13"/>
  <c r="AS552" i="13"/>
  <c r="AS551" i="13"/>
  <c r="AS550" i="13"/>
  <c r="AS549" i="13"/>
  <c r="AS548" i="13"/>
  <c r="AS547" i="13"/>
  <c r="AS546" i="13"/>
  <c r="AS545" i="13"/>
  <c r="AS544" i="13"/>
  <c r="AS543" i="13"/>
  <c r="AS542" i="13"/>
  <c r="AS541" i="13"/>
  <c r="AS540" i="13"/>
  <c r="AS539" i="13"/>
  <c r="AS538" i="13"/>
  <c r="AS537" i="13"/>
  <c r="AS536" i="13"/>
  <c r="AS535" i="13"/>
  <c r="AS534" i="13"/>
  <c r="AS533" i="13"/>
  <c r="AS532" i="13"/>
  <c r="AS531" i="13"/>
  <c r="AS530" i="13"/>
  <c r="AS529" i="13"/>
  <c r="AS528" i="13"/>
  <c r="AS527" i="13"/>
  <c r="AS526" i="13"/>
  <c r="AS525" i="13"/>
  <c r="AS524" i="13"/>
  <c r="AS523" i="13"/>
  <c r="AS522" i="13"/>
  <c r="AS521" i="13"/>
  <c r="AS520" i="13"/>
  <c r="AS519" i="13"/>
  <c r="AS518" i="13"/>
  <c r="AS517" i="13"/>
  <c r="AS516" i="13"/>
  <c r="AS515" i="13"/>
  <c r="AS514" i="13"/>
  <c r="AS513" i="13"/>
  <c r="AS512" i="13"/>
  <c r="AS511" i="13"/>
  <c r="AS510" i="13"/>
  <c r="AS509" i="13"/>
  <c r="AS508" i="13"/>
  <c r="AS507" i="13"/>
  <c r="AS506" i="13"/>
  <c r="AS505" i="13"/>
  <c r="AS504" i="13"/>
  <c r="AS503" i="13"/>
  <c r="AS502" i="13"/>
  <c r="AS501" i="13"/>
  <c r="AS500" i="13"/>
  <c r="AS499" i="13"/>
  <c r="AS498" i="13"/>
  <c r="AS497" i="13"/>
  <c r="AS496" i="13"/>
  <c r="AS495" i="13"/>
  <c r="AS494" i="13"/>
  <c r="AS493" i="13"/>
  <c r="AS492" i="13"/>
  <c r="AS491" i="13"/>
  <c r="AS490" i="13"/>
  <c r="AS489" i="13"/>
  <c r="AS488" i="13"/>
  <c r="AS487" i="13"/>
  <c r="AS486" i="13"/>
  <c r="AS485" i="13"/>
  <c r="AS484" i="13"/>
  <c r="AS483" i="13"/>
  <c r="AS482" i="13"/>
  <c r="AS481" i="13"/>
  <c r="AS480" i="13"/>
  <c r="AS479" i="13"/>
  <c r="AS478" i="13"/>
  <c r="AS477" i="13"/>
  <c r="AS476" i="13"/>
  <c r="AS475" i="13"/>
  <c r="AS474" i="13"/>
  <c r="AS473" i="13"/>
  <c r="AS472" i="13"/>
  <c r="AS471" i="13"/>
  <c r="AS470" i="13"/>
  <c r="AS469" i="13"/>
  <c r="AS468" i="13"/>
  <c r="AS467" i="13"/>
  <c r="AS466" i="13"/>
  <c r="AS465" i="13"/>
  <c r="AS464" i="13"/>
  <c r="AS463" i="13"/>
  <c r="AS462" i="13"/>
  <c r="AS461" i="13"/>
  <c r="AS460" i="13"/>
  <c r="AS459" i="13"/>
  <c r="AS458" i="13"/>
  <c r="AS457" i="13"/>
  <c r="AS456" i="13"/>
  <c r="AS455" i="13"/>
  <c r="AS454" i="13"/>
  <c r="AS453" i="13"/>
  <c r="AS452" i="13"/>
  <c r="AS451" i="13"/>
  <c r="AS450" i="13"/>
  <c r="AS449" i="13"/>
  <c r="AS448" i="13"/>
  <c r="AS447" i="13"/>
  <c r="AS446" i="13"/>
  <c r="AS445" i="13"/>
  <c r="AS444" i="13"/>
  <c r="AS443" i="13"/>
  <c r="AS442" i="13"/>
  <c r="AS441" i="13"/>
  <c r="AS440" i="13"/>
  <c r="AS439" i="13"/>
  <c r="AS438" i="13"/>
  <c r="AS437" i="13"/>
  <c r="AS436" i="13"/>
  <c r="AS435" i="13"/>
  <c r="AS434" i="13"/>
  <c r="AS433" i="13"/>
  <c r="AS432" i="13"/>
  <c r="AS431" i="13"/>
  <c r="AS430" i="13"/>
  <c r="AS429" i="13"/>
  <c r="AS428" i="13"/>
  <c r="AS427" i="13"/>
  <c r="AS426" i="13"/>
  <c r="AS425" i="13"/>
  <c r="AS424" i="13"/>
  <c r="AS423" i="13"/>
  <c r="AS422" i="13"/>
  <c r="AS421" i="13"/>
  <c r="AS420" i="13"/>
  <c r="AS419" i="13"/>
  <c r="AS418" i="13"/>
  <c r="AS417" i="13"/>
  <c r="AS416" i="13"/>
  <c r="AS415" i="13"/>
  <c r="AS414" i="13"/>
  <c r="AS413" i="13"/>
  <c r="AS412" i="13"/>
  <c r="AS411" i="13"/>
  <c r="AS410" i="13"/>
  <c r="AS409" i="13"/>
  <c r="AS408" i="13"/>
  <c r="AS407" i="13"/>
  <c r="AS406" i="13"/>
  <c r="AS405" i="13"/>
  <c r="AS404" i="13"/>
  <c r="AS403" i="13"/>
  <c r="AS402" i="13"/>
  <c r="AS401" i="13"/>
  <c r="AS400" i="13"/>
  <c r="AS399" i="13"/>
  <c r="AS398" i="13"/>
  <c r="AS397" i="13"/>
  <c r="AS396" i="13"/>
  <c r="AS395" i="13"/>
  <c r="AS394" i="13"/>
  <c r="AS393" i="13"/>
  <c r="AS392" i="13"/>
  <c r="AS391" i="13"/>
  <c r="AS390" i="13"/>
  <c r="AS389" i="13"/>
  <c r="AS388" i="13"/>
  <c r="AS387" i="13"/>
  <c r="AS386" i="13"/>
  <c r="AS385" i="13"/>
  <c r="AS384" i="13"/>
  <c r="AS383" i="13"/>
  <c r="AS382" i="13"/>
  <c r="AS381" i="13"/>
  <c r="AS380" i="13"/>
  <c r="AS379" i="13"/>
  <c r="AS378" i="13"/>
  <c r="AS377" i="13"/>
  <c r="AS376" i="13"/>
  <c r="AS375" i="13"/>
  <c r="AS374" i="13"/>
  <c r="AS373" i="13"/>
  <c r="AS372" i="13"/>
  <c r="AS371" i="13"/>
  <c r="AS370" i="13"/>
  <c r="AS369" i="13"/>
  <c r="AS368" i="13"/>
  <c r="AS367" i="13"/>
  <c r="AS366" i="13"/>
  <c r="AS365" i="13"/>
  <c r="AS364" i="13"/>
  <c r="AS363" i="13"/>
  <c r="AS362" i="13"/>
  <c r="AS361" i="13"/>
  <c r="AS360" i="13"/>
  <c r="AS359" i="13"/>
  <c r="AS358" i="13"/>
  <c r="AS357" i="13"/>
  <c r="AS356" i="13"/>
  <c r="AS355" i="13"/>
  <c r="AS354" i="13"/>
  <c r="AS353" i="13"/>
  <c r="AS352" i="13"/>
  <c r="AS351" i="13"/>
  <c r="AS350" i="13"/>
  <c r="AS349" i="13"/>
  <c r="AS348" i="13"/>
  <c r="AS347" i="13"/>
  <c r="AS346" i="13"/>
  <c r="AS345" i="13"/>
  <c r="AS344" i="13"/>
  <c r="AS343" i="13"/>
  <c r="AS342" i="13"/>
  <c r="AS341" i="13"/>
  <c r="AS340" i="13"/>
  <c r="AS339" i="13"/>
  <c r="AS338" i="13"/>
  <c r="AS337" i="13"/>
  <c r="AS336" i="13"/>
  <c r="AS335" i="13"/>
  <c r="AS334" i="13"/>
  <c r="AS333" i="13"/>
  <c r="AS332" i="13"/>
  <c r="AS331" i="13"/>
  <c r="AS330" i="13"/>
  <c r="AS329" i="13"/>
  <c r="AS328" i="13"/>
  <c r="AS327" i="13"/>
  <c r="AS326" i="13"/>
  <c r="AS325" i="13"/>
  <c r="AS324" i="13"/>
  <c r="AS323" i="13"/>
  <c r="AS322" i="13"/>
  <c r="AS321" i="13"/>
  <c r="AS320" i="13"/>
  <c r="AS319" i="13"/>
  <c r="AS318" i="13"/>
  <c r="AS317" i="13"/>
  <c r="AS316" i="13"/>
  <c r="AS315" i="13"/>
  <c r="AS314" i="13"/>
  <c r="AS313" i="13"/>
  <c r="AS312" i="13"/>
  <c r="AS311" i="13"/>
  <c r="AS310" i="13"/>
  <c r="AS309" i="13"/>
  <c r="AS308" i="13"/>
  <c r="AS307" i="13"/>
  <c r="AS306" i="13"/>
  <c r="AS305" i="13"/>
  <c r="AS304" i="13"/>
  <c r="AS303" i="13"/>
  <c r="AS302" i="13"/>
  <c r="AS301" i="13"/>
  <c r="AS300" i="13"/>
  <c r="AS299" i="13"/>
  <c r="AS298" i="13"/>
  <c r="AS297" i="13"/>
  <c r="AS296" i="13"/>
  <c r="AS295" i="13"/>
  <c r="AS294" i="13"/>
  <c r="AS293" i="13"/>
  <c r="AS292" i="13"/>
  <c r="AS291" i="13"/>
  <c r="AS290" i="13"/>
  <c r="AS289" i="13"/>
  <c r="AS288" i="13"/>
  <c r="AS287" i="13"/>
  <c r="AS286" i="13"/>
  <c r="AS285" i="13"/>
  <c r="AS284" i="13"/>
  <c r="AS283" i="13"/>
  <c r="AS282" i="13"/>
  <c r="AS281" i="13"/>
  <c r="AS280" i="13"/>
  <c r="AS279" i="13"/>
  <c r="AS278" i="13"/>
  <c r="AS277" i="13"/>
  <c r="AS276" i="13"/>
  <c r="AS275" i="13"/>
  <c r="AS274" i="13"/>
  <c r="AS273" i="13"/>
  <c r="AS272" i="13"/>
  <c r="AS271" i="13"/>
  <c r="AS270" i="13"/>
  <c r="AS269" i="13"/>
  <c r="AS268" i="13"/>
  <c r="AS267" i="13"/>
  <c r="AS266" i="13"/>
  <c r="AS265" i="13"/>
  <c r="AS264" i="13"/>
  <c r="AS263" i="13"/>
  <c r="AS262" i="13"/>
  <c r="AS261" i="13"/>
  <c r="AS260" i="13"/>
  <c r="AS259" i="13"/>
  <c r="AS258" i="13"/>
  <c r="AS257" i="13"/>
  <c r="AS256" i="13"/>
  <c r="AS255" i="13"/>
  <c r="AS254" i="13"/>
  <c r="AS253" i="13"/>
  <c r="AS252" i="13"/>
  <c r="AS251" i="13"/>
  <c r="AS250" i="13"/>
  <c r="AS249" i="13"/>
  <c r="AS248" i="13"/>
  <c r="AS247" i="13"/>
  <c r="AS246" i="13"/>
  <c r="AS245" i="13"/>
  <c r="AS244" i="13"/>
  <c r="AS243" i="13"/>
  <c r="AS242" i="13"/>
  <c r="AS241" i="13"/>
  <c r="AS240" i="13"/>
  <c r="AS239" i="13"/>
  <c r="AS238" i="13"/>
  <c r="AS237" i="13"/>
  <c r="AS236" i="13"/>
  <c r="AS235" i="13"/>
  <c r="AS234" i="13"/>
  <c r="AS233" i="13"/>
  <c r="AS232" i="13"/>
  <c r="AS231" i="13"/>
  <c r="AS230" i="13"/>
  <c r="AS229" i="13"/>
  <c r="AS228" i="13"/>
  <c r="AS227" i="13"/>
  <c r="AS226" i="13"/>
  <c r="AS225" i="13"/>
  <c r="AS224" i="13"/>
  <c r="AS223" i="13"/>
  <c r="AS222" i="13"/>
  <c r="AS221" i="13"/>
  <c r="AS220" i="13"/>
  <c r="AS219" i="13"/>
  <c r="AS218" i="13"/>
  <c r="AS217" i="13"/>
  <c r="AS216" i="13"/>
  <c r="AS215" i="13"/>
  <c r="AS214" i="13"/>
  <c r="AS213" i="13"/>
  <c r="AS212" i="13"/>
  <c r="AS211" i="13"/>
  <c r="AS210" i="13"/>
  <c r="AS209" i="13"/>
  <c r="AS208" i="13"/>
  <c r="AS207" i="13"/>
  <c r="AS206" i="13"/>
  <c r="AS205" i="13"/>
  <c r="AS204" i="13"/>
  <c r="AS203" i="13"/>
  <c r="AS202" i="13"/>
  <c r="AS201" i="13"/>
  <c r="AS200" i="13"/>
  <c r="AS199" i="13"/>
  <c r="AS198" i="13"/>
  <c r="AS197" i="13"/>
  <c r="AS196" i="13"/>
  <c r="AS195" i="13"/>
  <c r="AS194" i="13"/>
  <c r="AS193" i="13"/>
  <c r="AS192" i="13"/>
  <c r="AS191" i="13"/>
  <c r="AS190" i="13"/>
  <c r="AS189" i="13"/>
  <c r="AS188" i="13"/>
  <c r="AS187" i="13"/>
  <c r="AS186" i="13"/>
  <c r="AS185" i="13"/>
  <c r="AS184" i="13"/>
  <c r="AS183" i="13"/>
  <c r="AS182" i="13"/>
  <c r="AS181" i="13"/>
  <c r="AS180" i="13"/>
  <c r="AS179" i="13"/>
  <c r="AS178" i="13"/>
  <c r="AS177" i="13"/>
  <c r="AS176" i="13"/>
  <c r="AS175" i="13"/>
  <c r="AS174" i="13"/>
  <c r="AS173" i="13"/>
  <c r="AS172" i="13"/>
  <c r="AS171" i="13"/>
  <c r="AS170" i="13"/>
  <c r="AS169" i="13"/>
  <c r="AS168" i="13"/>
  <c r="AS167" i="13"/>
  <c r="AS166" i="13"/>
  <c r="AS165" i="13"/>
  <c r="AS164" i="13"/>
  <c r="AS163" i="13"/>
  <c r="AS162" i="13"/>
  <c r="AS161" i="13"/>
  <c r="AS160" i="13"/>
  <c r="AS159" i="13"/>
  <c r="AS158" i="13"/>
  <c r="AS157" i="13"/>
  <c r="AS156" i="13"/>
  <c r="AS155" i="13"/>
  <c r="AS154" i="13"/>
  <c r="AS153" i="13"/>
  <c r="AS152" i="13"/>
  <c r="AS151" i="13"/>
  <c r="AS150" i="13"/>
  <c r="AS149" i="13"/>
  <c r="AS148" i="13"/>
  <c r="AS147" i="13"/>
  <c r="AS146" i="13"/>
  <c r="AS145" i="13"/>
  <c r="AS144" i="13"/>
  <c r="AS143" i="13"/>
  <c r="AS142" i="13"/>
  <c r="AS141" i="13"/>
  <c r="AS140" i="13"/>
  <c r="AS139" i="13"/>
  <c r="AS138" i="13"/>
  <c r="AS137" i="13"/>
  <c r="AS136" i="13"/>
  <c r="AS135" i="13"/>
  <c r="AS134" i="13"/>
  <c r="AS133" i="13"/>
  <c r="AS132" i="13"/>
  <c r="AS131" i="13"/>
  <c r="AS130" i="13"/>
  <c r="AS129" i="13"/>
  <c r="AS128" i="13"/>
  <c r="AS127" i="13"/>
  <c r="AS126" i="13"/>
  <c r="AS125" i="13"/>
  <c r="AS124" i="13"/>
  <c r="AS123" i="13"/>
  <c r="AS122" i="13"/>
  <c r="AS121" i="13"/>
  <c r="AS120" i="13"/>
  <c r="AS119" i="13"/>
  <c r="AS118" i="13"/>
  <c r="AS117" i="13"/>
  <c r="AS116" i="13"/>
  <c r="AS115" i="13"/>
  <c r="AS114" i="13"/>
  <c r="AS113" i="13"/>
  <c r="AS112" i="13"/>
  <c r="AS111" i="13"/>
  <c r="AS110" i="13"/>
  <c r="AS109" i="13"/>
  <c r="AS108" i="13"/>
  <c r="AS107" i="13"/>
  <c r="AS106" i="13"/>
  <c r="AS105" i="13"/>
  <c r="AS104" i="13"/>
  <c r="AS103" i="13"/>
  <c r="AS102" i="13"/>
  <c r="AS101" i="13"/>
  <c r="AS100" i="13"/>
  <c r="AS99" i="13"/>
  <c r="AS98" i="13"/>
  <c r="AS97" i="13"/>
  <c r="AS96" i="13"/>
  <c r="AS95" i="13"/>
  <c r="AS94" i="13"/>
  <c r="AS93" i="13"/>
  <c r="AS92" i="13"/>
  <c r="AS91" i="13"/>
  <c r="AS90" i="13"/>
  <c r="AS89" i="13"/>
  <c r="AS88" i="13"/>
  <c r="AS87" i="13"/>
  <c r="AS86" i="13"/>
  <c r="AS85" i="13"/>
  <c r="AS84" i="13"/>
  <c r="AS83" i="13"/>
  <c r="AS82" i="13"/>
  <c r="AS81" i="13"/>
  <c r="AS80" i="13"/>
  <c r="AS79" i="13"/>
  <c r="AS78" i="13"/>
  <c r="AS77" i="13"/>
  <c r="AS76" i="13"/>
  <c r="AS75" i="13"/>
  <c r="AS74" i="13"/>
  <c r="AS73" i="13"/>
  <c r="AS72" i="13"/>
  <c r="AS71" i="13"/>
  <c r="AS70" i="13"/>
  <c r="AS69" i="13"/>
  <c r="AS68" i="13"/>
  <c r="AS67" i="13"/>
  <c r="AS66" i="13"/>
  <c r="AS65" i="13"/>
  <c r="AS64" i="13"/>
  <c r="AS63" i="13"/>
  <c r="AS62" i="13"/>
  <c r="AS61" i="13"/>
  <c r="AS60" i="13"/>
  <c r="AS59" i="13"/>
  <c r="AS58" i="13"/>
  <c r="AS57" i="13"/>
  <c r="AS56" i="13"/>
  <c r="AS55" i="13"/>
  <c r="AS54" i="13"/>
  <c r="AS53" i="13"/>
  <c r="AS52" i="13"/>
  <c r="AS51" i="13"/>
  <c r="AS50" i="13"/>
  <c r="AS49" i="13"/>
  <c r="AS48" i="13"/>
  <c r="AS47" i="13"/>
  <c r="AS46" i="13"/>
  <c r="AS45" i="13"/>
  <c r="AS44" i="13"/>
  <c r="AS43" i="13"/>
  <c r="AS42" i="13"/>
  <c r="AS41" i="13"/>
  <c r="AS40" i="13"/>
  <c r="AS39" i="13"/>
  <c r="AS38" i="13"/>
  <c r="AS37" i="13"/>
  <c r="AS36" i="13"/>
  <c r="AS35" i="13"/>
  <c r="AS34" i="13"/>
  <c r="AS33" i="13"/>
  <c r="AS32" i="13"/>
  <c r="AS31" i="13"/>
  <c r="AS30" i="13"/>
  <c r="AS29" i="13"/>
  <c r="AS28" i="13"/>
  <c r="AS27" i="13"/>
  <c r="AS26" i="13"/>
  <c r="AS25" i="13"/>
  <c r="AS24" i="13"/>
  <c r="AS23" i="13"/>
  <c r="AS22" i="13"/>
  <c r="AS21" i="13"/>
  <c r="AS20" i="13"/>
  <c r="AS19" i="13"/>
  <c r="AS18" i="13"/>
  <c r="AS17" i="13"/>
  <c r="AS16" i="13"/>
  <c r="AS15" i="13"/>
  <c r="AS14" i="13"/>
  <c r="AS13" i="13"/>
  <c r="AS12" i="13"/>
  <c r="AS11" i="13"/>
  <c r="AS10" i="13"/>
  <c r="AS9" i="13"/>
  <c r="AS8" i="13"/>
  <c r="AS7" i="13"/>
  <c r="AS6" i="13"/>
  <c r="AR7" i="13"/>
  <c r="AR8" i="13"/>
  <c r="AR9" i="13"/>
  <c r="AR10" i="13"/>
  <c r="AR11" i="13"/>
  <c r="AR12" i="13"/>
  <c r="AR13" i="13"/>
  <c r="AR14" i="13"/>
  <c r="AR2999" i="13"/>
  <c r="AR2998" i="13"/>
  <c r="AR2997" i="13"/>
  <c r="AR2996" i="13"/>
  <c r="AR2995" i="13"/>
  <c r="AR2994" i="13"/>
  <c r="AR2993" i="13"/>
  <c r="AR2992" i="13"/>
  <c r="AR2991" i="13"/>
  <c r="AR2990" i="13"/>
  <c r="AR2989" i="13"/>
  <c r="AR2988" i="13"/>
  <c r="AR2987" i="13"/>
  <c r="AR2986" i="13"/>
  <c r="AR2985" i="13"/>
  <c r="AR2984" i="13"/>
  <c r="AR2983" i="13"/>
  <c r="AR2982" i="13"/>
  <c r="AR2981" i="13"/>
  <c r="AR2980" i="13"/>
  <c r="AR2979" i="13"/>
  <c r="AR2978" i="13"/>
  <c r="AR2977" i="13"/>
  <c r="AR2976" i="13"/>
  <c r="AR2975" i="13"/>
  <c r="AR2974" i="13"/>
  <c r="AR2973" i="13"/>
  <c r="AR2972" i="13"/>
  <c r="AR2971" i="13"/>
  <c r="AR2970" i="13"/>
  <c r="AR2969" i="13"/>
  <c r="AR2968" i="13"/>
  <c r="AR2967" i="13"/>
  <c r="AR2966" i="13"/>
  <c r="AR2965" i="13"/>
  <c r="AR2964" i="13"/>
  <c r="AR2963" i="13"/>
  <c r="AR2962" i="13"/>
  <c r="AR2961" i="13"/>
  <c r="AR2960" i="13"/>
  <c r="AR2959" i="13"/>
  <c r="AR2958" i="13"/>
  <c r="AR2957" i="13"/>
  <c r="AR2956" i="13"/>
  <c r="AR2955" i="13"/>
  <c r="AR2954" i="13"/>
  <c r="AR2953" i="13"/>
  <c r="AR2952" i="13"/>
  <c r="AR2951" i="13"/>
  <c r="AR2950" i="13"/>
  <c r="AR2949" i="13"/>
  <c r="AR2948" i="13"/>
  <c r="AR2947" i="13"/>
  <c r="AR2946" i="13"/>
  <c r="AR2945" i="13"/>
  <c r="AR2944" i="13"/>
  <c r="AR2943" i="13"/>
  <c r="AR2942" i="13"/>
  <c r="AR2941" i="13"/>
  <c r="AR2940" i="13"/>
  <c r="AR2939" i="13"/>
  <c r="AR2938" i="13"/>
  <c r="AR2937" i="13"/>
  <c r="AR2936" i="13"/>
  <c r="AR2935" i="13"/>
  <c r="AR2934" i="13"/>
  <c r="AR2933" i="13"/>
  <c r="AR2932" i="13"/>
  <c r="AR2931" i="13"/>
  <c r="AR2930" i="13"/>
  <c r="AR2929" i="13"/>
  <c r="AR2928" i="13"/>
  <c r="AR2927" i="13"/>
  <c r="AR2926" i="13"/>
  <c r="AR2925" i="13"/>
  <c r="AR2924" i="13"/>
  <c r="AR2923" i="13"/>
  <c r="AR2922" i="13"/>
  <c r="AR2921" i="13"/>
  <c r="AR2920" i="13"/>
  <c r="AR2919" i="13"/>
  <c r="AR2918" i="13"/>
  <c r="AR2917" i="13"/>
  <c r="AR2916" i="13"/>
  <c r="AR2915" i="13"/>
  <c r="AR2914" i="13"/>
  <c r="AR2913" i="13"/>
  <c r="AR2912" i="13"/>
  <c r="AR2911" i="13"/>
  <c r="AR2910" i="13"/>
  <c r="AR2909" i="13"/>
  <c r="AR2908" i="13"/>
  <c r="AR2907" i="13"/>
  <c r="AR2906" i="13"/>
  <c r="AR2905" i="13"/>
  <c r="AR2904" i="13"/>
  <c r="AR2903" i="13"/>
  <c r="AR2902" i="13"/>
  <c r="AR2901" i="13"/>
  <c r="AR2900" i="13"/>
  <c r="AR2899" i="13"/>
  <c r="AR2898" i="13"/>
  <c r="AR2897" i="13"/>
  <c r="AR2896" i="13"/>
  <c r="AR2895" i="13"/>
  <c r="AR2894" i="13"/>
  <c r="AR2893" i="13"/>
  <c r="AR2892" i="13"/>
  <c r="AR2891" i="13"/>
  <c r="AR2890" i="13"/>
  <c r="AR2889" i="13"/>
  <c r="AR2888" i="13"/>
  <c r="AR2887" i="13"/>
  <c r="AR2886" i="13"/>
  <c r="AR2885" i="13"/>
  <c r="AR2884" i="13"/>
  <c r="AR2883" i="13"/>
  <c r="AR2882" i="13"/>
  <c r="AR2881" i="13"/>
  <c r="AR2880" i="13"/>
  <c r="AR2879" i="13"/>
  <c r="AR2878" i="13"/>
  <c r="AR2877" i="13"/>
  <c r="AR2876" i="13"/>
  <c r="AR2875" i="13"/>
  <c r="AR2874" i="13"/>
  <c r="AR2873" i="13"/>
  <c r="AR2872" i="13"/>
  <c r="AR2871" i="13"/>
  <c r="AR2870" i="13"/>
  <c r="AR2869" i="13"/>
  <c r="AR2868" i="13"/>
  <c r="AR2867" i="13"/>
  <c r="AR2866" i="13"/>
  <c r="AR2865" i="13"/>
  <c r="AR2864" i="13"/>
  <c r="AR2863" i="13"/>
  <c r="AR2862" i="13"/>
  <c r="AR2861" i="13"/>
  <c r="AR2860" i="13"/>
  <c r="AR2859" i="13"/>
  <c r="AR2858" i="13"/>
  <c r="AR2857" i="13"/>
  <c r="AR2856" i="13"/>
  <c r="AR2855" i="13"/>
  <c r="AR2854" i="13"/>
  <c r="AR2853" i="13"/>
  <c r="AR2852" i="13"/>
  <c r="AR2851" i="13"/>
  <c r="AR2850" i="13"/>
  <c r="AR2849" i="13"/>
  <c r="AR2848" i="13"/>
  <c r="AR2847" i="13"/>
  <c r="AR2846" i="13"/>
  <c r="AR2845" i="13"/>
  <c r="AR2844" i="13"/>
  <c r="AR2843" i="13"/>
  <c r="AR2842" i="13"/>
  <c r="AR2841" i="13"/>
  <c r="AR2840" i="13"/>
  <c r="AR2839" i="13"/>
  <c r="AR2838" i="13"/>
  <c r="AR2837" i="13"/>
  <c r="AR2836" i="13"/>
  <c r="AR2835" i="13"/>
  <c r="AR2834" i="13"/>
  <c r="AR2833" i="13"/>
  <c r="AR2832" i="13"/>
  <c r="AR2831" i="13"/>
  <c r="AR2830" i="13"/>
  <c r="AR2829" i="13"/>
  <c r="AR2828" i="13"/>
  <c r="AR2827" i="13"/>
  <c r="AR2826" i="13"/>
  <c r="AR2825" i="13"/>
  <c r="AR2824" i="13"/>
  <c r="AR2823" i="13"/>
  <c r="AR2822" i="13"/>
  <c r="AR2821" i="13"/>
  <c r="AR2820" i="13"/>
  <c r="AR2819" i="13"/>
  <c r="AR2818" i="13"/>
  <c r="AR2817" i="13"/>
  <c r="AR2816" i="13"/>
  <c r="AR2815" i="13"/>
  <c r="AR2814" i="13"/>
  <c r="AR2813" i="13"/>
  <c r="AR2812" i="13"/>
  <c r="AR2811" i="13"/>
  <c r="AR2810" i="13"/>
  <c r="AR2809" i="13"/>
  <c r="AR2808" i="13"/>
  <c r="AR2807" i="13"/>
  <c r="AR2806" i="13"/>
  <c r="AR2805" i="13"/>
  <c r="AR2804" i="13"/>
  <c r="AR2803" i="13"/>
  <c r="AR2802" i="13"/>
  <c r="AR2801" i="13"/>
  <c r="AR2800" i="13"/>
  <c r="AR2799" i="13"/>
  <c r="AR2798" i="13"/>
  <c r="AR2797" i="13"/>
  <c r="AR2796" i="13"/>
  <c r="AR2795" i="13"/>
  <c r="AR2794" i="13"/>
  <c r="AR2793" i="13"/>
  <c r="AR2792" i="13"/>
  <c r="AR2791" i="13"/>
  <c r="AR2790" i="13"/>
  <c r="AR2789" i="13"/>
  <c r="AR2788" i="13"/>
  <c r="AR2787" i="13"/>
  <c r="AR2786" i="13"/>
  <c r="AR2785" i="13"/>
  <c r="AR2784" i="13"/>
  <c r="AR2783" i="13"/>
  <c r="AR2782" i="13"/>
  <c r="AR2781" i="13"/>
  <c r="AR2780" i="13"/>
  <c r="AR2779" i="13"/>
  <c r="AR2778" i="13"/>
  <c r="AR2777" i="13"/>
  <c r="AR2776" i="13"/>
  <c r="AR2775" i="13"/>
  <c r="AR2774" i="13"/>
  <c r="AR2773" i="13"/>
  <c r="AR2772" i="13"/>
  <c r="AR2771" i="13"/>
  <c r="AR2770" i="13"/>
  <c r="AR2769" i="13"/>
  <c r="AR2768" i="13"/>
  <c r="AR2767" i="13"/>
  <c r="AR2766" i="13"/>
  <c r="AR2765" i="13"/>
  <c r="AR2764" i="13"/>
  <c r="AR2763" i="13"/>
  <c r="AR2762" i="13"/>
  <c r="AR2761" i="13"/>
  <c r="AR2760" i="13"/>
  <c r="AR2759" i="13"/>
  <c r="AR2758" i="13"/>
  <c r="AR2757" i="13"/>
  <c r="AR2756" i="13"/>
  <c r="AR2755" i="13"/>
  <c r="AR2754" i="13"/>
  <c r="AR2753" i="13"/>
  <c r="AR2752" i="13"/>
  <c r="AR2751" i="13"/>
  <c r="AR2750" i="13"/>
  <c r="AR2749" i="13"/>
  <c r="AR2748" i="13"/>
  <c r="AR2747" i="13"/>
  <c r="AR2746" i="13"/>
  <c r="AR2745" i="13"/>
  <c r="AR2744" i="13"/>
  <c r="AR2743" i="13"/>
  <c r="AR2742" i="13"/>
  <c r="AR2741" i="13"/>
  <c r="AR2740" i="13"/>
  <c r="AR2739" i="13"/>
  <c r="AR2738" i="13"/>
  <c r="AR2737" i="13"/>
  <c r="AR2736" i="13"/>
  <c r="AR2735" i="13"/>
  <c r="AR2734" i="13"/>
  <c r="AR2733" i="13"/>
  <c r="AR2732" i="13"/>
  <c r="AR2731" i="13"/>
  <c r="AR2730" i="13"/>
  <c r="AR2729" i="13"/>
  <c r="AR2728" i="13"/>
  <c r="AR2727" i="13"/>
  <c r="AR2726" i="13"/>
  <c r="AR2725" i="13"/>
  <c r="AR2724" i="13"/>
  <c r="AR2723" i="13"/>
  <c r="AR2722" i="13"/>
  <c r="AR2721" i="13"/>
  <c r="AR2720" i="13"/>
  <c r="AR2719" i="13"/>
  <c r="AR2718" i="13"/>
  <c r="AR2717" i="13"/>
  <c r="AR2716" i="13"/>
  <c r="AR2715" i="13"/>
  <c r="AR2714" i="13"/>
  <c r="AR2713" i="13"/>
  <c r="AR2712" i="13"/>
  <c r="AR2711" i="13"/>
  <c r="AR2710" i="13"/>
  <c r="AR2709" i="13"/>
  <c r="AR2708" i="13"/>
  <c r="AR2707" i="13"/>
  <c r="AR2706" i="13"/>
  <c r="AR2705" i="13"/>
  <c r="AR2704" i="13"/>
  <c r="AR2703" i="13"/>
  <c r="AR2702" i="13"/>
  <c r="AR2701" i="13"/>
  <c r="AR2700" i="13"/>
  <c r="AR2699" i="13"/>
  <c r="AR2698" i="13"/>
  <c r="AR2697" i="13"/>
  <c r="AR2696" i="13"/>
  <c r="AR2695" i="13"/>
  <c r="AR2694" i="13"/>
  <c r="AR2693" i="13"/>
  <c r="AR2692" i="13"/>
  <c r="AR2691" i="13"/>
  <c r="AR2690" i="13"/>
  <c r="AR2689" i="13"/>
  <c r="AR2688" i="13"/>
  <c r="AR2687" i="13"/>
  <c r="AR2686" i="13"/>
  <c r="AR2685" i="13"/>
  <c r="AR2684" i="13"/>
  <c r="AR2683" i="13"/>
  <c r="AR2682" i="13"/>
  <c r="AR2681" i="13"/>
  <c r="AR2680" i="13"/>
  <c r="AR2679" i="13"/>
  <c r="AR2678" i="13"/>
  <c r="AR2677" i="13"/>
  <c r="AR2676" i="13"/>
  <c r="AR2675" i="13"/>
  <c r="AR2674" i="13"/>
  <c r="AR2673" i="13"/>
  <c r="AR2672" i="13"/>
  <c r="AR2671" i="13"/>
  <c r="AR2670" i="13"/>
  <c r="AR2669" i="13"/>
  <c r="AR2668" i="13"/>
  <c r="AR2667" i="13"/>
  <c r="AR2666" i="13"/>
  <c r="AR2665" i="13"/>
  <c r="AR2664" i="13"/>
  <c r="AR2663" i="13"/>
  <c r="AR2662" i="13"/>
  <c r="AR2661" i="13"/>
  <c r="AR2660" i="13"/>
  <c r="AR2659" i="13"/>
  <c r="AR2658" i="13"/>
  <c r="AR2657" i="13"/>
  <c r="AR2656" i="13"/>
  <c r="AR2655" i="13"/>
  <c r="AR2654" i="13"/>
  <c r="AR2653" i="13"/>
  <c r="AR2652" i="13"/>
  <c r="AR2651" i="13"/>
  <c r="AR2650" i="13"/>
  <c r="AR2649" i="13"/>
  <c r="AR2648" i="13"/>
  <c r="AR2647" i="13"/>
  <c r="AR2646" i="13"/>
  <c r="AR2645" i="13"/>
  <c r="AR2644" i="13"/>
  <c r="AR2643" i="13"/>
  <c r="AR2642" i="13"/>
  <c r="AR2641" i="13"/>
  <c r="AR2640" i="13"/>
  <c r="AR2639" i="13"/>
  <c r="AR2638" i="13"/>
  <c r="AR2637" i="13"/>
  <c r="AR2636" i="13"/>
  <c r="AR2635" i="13"/>
  <c r="AR2634" i="13"/>
  <c r="AR2633" i="13"/>
  <c r="AR2632" i="13"/>
  <c r="AR2631" i="13"/>
  <c r="AR2630" i="13"/>
  <c r="AR2629" i="13"/>
  <c r="AR2628" i="13"/>
  <c r="AR2627" i="13"/>
  <c r="AR2626" i="13"/>
  <c r="AR2625" i="13"/>
  <c r="AR2624" i="13"/>
  <c r="AR2623" i="13"/>
  <c r="AR2622" i="13"/>
  <c r="AR2621" i="13"/>
  <c r="AR2620" i="13"/>
  <c r="AR2619" i="13"/>
  <c r="AR2618" i="13"/>
  <c r="AR2617" i="13"/>
  <c r="AR2616" i="13"/>
  <c r="AR2615" i="13"/>
  <c r="AR2614" i="13"/>
  <c r="AR2613" i="13"/>
  <c r="AR2612" i="13"/>
  <c r="AR2611" i="13"/>
  <c r="AR2610" i="13"/>
  <c r="AR2609" i="13"/>
  <c r="AR2608" i="13"/>
  <c r="AR2607" i="13"/>
  <c r="AR2606" i="13"/>
  <c r="AR2605" i="13"/>
  <c r="AR2604" i="13"/>
  <c r="AR2603" i="13"/>
  <c r="AR2602" i="13"/>
  <c r="AR2601" i="13"/>
  <c r="AR2600" i="13"/>
  <c r="AR2599" i="13"/>
  <c r="AR2598" i="13"/>
  <c r="AR2597" i="13"/>
  <c r="AR2596" i="13"/>
  <c r="AR2595" i="13"/>
  <c r="AR2594" i="13"/>
  <c r="AR2593" i="13"/>
  <c r="AR2592" i="13"/>
  <c r="AR2591" i="13"/>
  <c r="AR2590" i="13"/>
  <c r="AR2589" i="13"/>
  <c r="AR2588" i="13"/>
  <c r="AR2587" i="13"/>
  <c r="AR2586" i="13"/>
  <c r="AR2585" i="13"/>
  <c r="AR2584" i="13"/>
  <c r="AR2583" i="13"/>
  <c r="AR2582" i="13"/>
  <c r="AR2581" i="13"/>
  <c r="AR2580" i="13"/>
  <c r="AR2579" i="13"/>
  <c r="AR2578" i="13"/>
  <c r="AR2577" i="13"/>
  <c r="AR2576" i="13"/>
  <c r="AR2575" i="13"/>
  <c r="AR2574" i="13"/>
  <c r="AR2573" i="13"/>
  <c r="AR2572" i="13"/>
  <c r="AR2571" i="13"/>
  <c r="AR2570" i="13"/>
  <c r="AR2569" i="13"/>
  <c r="AR2568" i="13"/>
  <c r="AR2567" i="13"/>
  <c r="AR2566" i="13"/>
  <c r="AR2565" i="13"/>
  <c r="AR2564" i="13"/>
  <c r="AR2563" i="13"/>
  <c r="AR2562" i="13"/>
  <c r="AR2561" i="13"/>
  <c r="AR2560" i="13"/>
  <c r="AR2559" i="13"/>
  <c r="AR2558" i="13"/>
  <c r="AR2557" i="13"/>
  <c r="AR2556" i="13"/>
  <c r="AR2555" i="13"/>
  <c r="AR2554" i="13"/>
  <c r="AR2553" i="13"/>
  <c r="AR2552" i="13"/>
  <c r="AR2551" i="13"/>
  <c r="AR2550" i="13"/>
  <c r="AR2549" i="13"/>
  <c r="AR2548" i="13"/>
  <c r="AR2547" i="13"/>
  <c r="AR2546" i="13"/>
  <c r="AR2545" i="13"/>
  <c r="AR2544" i="13"/>
  <c r="AR2543" i="13"/>
  <c r="AR2542" i="13"/>
  <c r="AR2541" i="13"/>
  <c r="AR2540" i="13"/>
  <c r="AR2539" i="13"/>
  <c r="AR2538" i="13"/>
  <c r="AR2537" i="13"/>
  <c r="AR2536" i="13"/>
  <c r="AR2535" i="13"/>
  <c r="AR2534" i="13"/>
  <c r="AR2533" i="13"/>
  <c r="AR2532" i="13"/>
  <c r="AR2531" i="13"/>
  <c r="AR2530" i="13"/>
  <c r="AR2529" i="13"/>
  <c r="AR2528" i="13"/>
  <c r="AR2527" i="13"/>
  <c r="AR2526" i="13"/>
  <c r="AR2525" i="13"/>
  <c r="AR2524" i="13"/>
  <c r="AR2523" i="13"/>
  <c r="AR2522" i="13"/>
  <c r="AR2521" i="13"/>
  <c r="AR2520" i="13"/>
  <c r="AR2519" i="13"/>
  <c r="AR2518" i="13"/>
  <c r="AR2517" i="13"/>
  <c r="AR2516" i="13"/>
  <c r="AR2515" i="13"/>
  <c r="AR2514" i="13"/>
  <c r="AR2513" i="13"/>
  <c r="AR2512" i="13"/>
  <c r="AR2511" i="13"/>
  <c r="AR2510" i="13"/>
  <c r="AR2509" i="13"/>
  <c r="AR2508" i="13"/>
  <c r="AR2507" i="13"/>
  <c r="AR2506" i="13"/>
  <c r="AR2505" i="13"/>
  <c r="AR2504" i="13"/>
  <c r="AR2503" i="13"/>
  <c r="AR2502" i="13"/>
  <c r="AR2501" i="13"/>
  <c r="AR2500" i="13"/>
  <c r="AR2499" i="13"/>
  <c r="AR2498" i="13"/>
  <c r="AR2497" i="13"/>
  <c r="AR2496" i="13"/>
  <c r="AR2495" i="13"/>
  <c r="AR2494" i="13"/>
  <c r="AR2493" i="13"/>
  <c r="AR2492" i="13"/>
  <c r="AR2491" i="13"/>
  <c r="AR2490" i="13"/>
  <c r="AR2489" i="13"/>
  <c r="AR2488" i="13"/>
  <c r="AR2487" i="13"/>
  <c r="AR2486" i="13"/>
  <c r="AR2485" i="13"/>
  <c r="AR2484" i="13"/>
  <c r="AR2483" i="13"/>
  <c r="AR2482" i="13"/>
  <c r="AR2481" i="13"/>
  <c r="AR2480" i="13"/>
  <c r="AR2479" i="13"/>
  <c r="AR2478" i="13"/>
  <c r="AR2477" i="13"/>
  <c r="AR2476" i="13"/>
  <c r="AR2475" i="13"/>
  <c r="AR2474" i="13"/>
  <c r="AR2473" i="13"/>
  <c r="AR2472" i="13"/>
  <c r="AR2471" i="13"/>
  <c r="AR2470" i="13"/>
  <c r="AR2469" i="13"/>
  <c r="AR2468" i="13"/>
  <c r="AR2467" i="13"/>
  <c r="AR2466" i="13"/>
  <c r="AR2465" i="13"/>
  <c r="AR2464" i="13"/>
  <c r="AR2463" i="13"/>
  <c r="AR2462" i="13"/>
  <c r="AR2461" i="13"/>
  <c r="AR2460" i="13"/>
  <c r="AR2459" i="13"/>
  <c r="AR2458" i="13"/>
  <c r="AR2457" i="13"/>
  <c r="AR2456" i="13"/>
  <c r="AR2455" i="13"/>
  <c r="AR2454" i="13"/>
  <c r="AR2453" i="13"/>
  <c r="AR2452" i="13"/>
  <c r="AR2451" i="13"/>
  <c r="AR2450" i="13"/>
  <c r="AR2449" i="13"/>
  <c r="AR2448" i="13"/>
  <c r="AR2447" i="13"/>
  <c r="AR2446" i="13"/>
  <c r="AR2445" i="13"/>
  <c r="AR2444" i="13"/>
  <c r="AR2443" i="13"/>
  <c r="AR2442" i="13"/>
  <c r="AR2441" i="13"/>
  <c r="AR2440" i="13"/>
  <c r="AR2439" i="13"/>
  <c r="AR2438" i="13"/>
  <c r="AR2437" i="13"/>
  <c r="AR2436" i="13"/>
  <c r="AR2435" i="13"/>
  <c r="AR2434" i="13"/>
  <c r="AR2433" i="13"/>
  <c r="AR2432" i="13"/>
  <c r="AR2431" i="13"/>
  <c r="AR2430" i="13"/>
  <c r="AR2429" i="13"/>
  <c r="AR2428" i="13"/>
  <c r="AR2427" i="13"/>
  <c r="AR2426" i="13"/>
  <c r="AR2425" i="13"/>
  <c r="AR2424" i="13"/>
  <c r="AR2423" i="13"/>
  <c r="AR2422" i="13"/>
  <c r="AR2421" i="13"/>
  <c r="AR2420" i="13"/>
  <c r="AR2419" i="13"/>
  <c r="AR2418" i="13"/>
  <c r="AR2417" i="13"/>
  <c r="AR2416" i="13"/>
  <c r="AR2415" i="13"/>
  <c r="AR2414" i="13"/>
  <c r="AR2413" i="13"/>
  <c r="AR2412" i="13"/>
  <c r="AR2411" i="13"/>
  <c r="AR2410" i="13"/>
  <c r="AR2409" i="13"/>
  <c r="AR2408" i="13"/>
  <c r="AR2407" i="13"/>
  <c r="AR2406" i="13"/>
  <c r="AR2405" i="13"/>
  <c r="AR2404" i="13"/>
  <c r="AR2403" i="13"/>
  <c r="AR2402" i="13"/>
  <c r="AR2401" i="13"/>
  <c r="AR2400" i="13"/>
  <c r="AR2399" i="13"/>
  <c r="AR2398" i="13"/>
  <c r="AR2397" i="13"/>
  <c r="AR2396" i="13"/>
  <c r="AR2395" i="13"/>
  <c r="AR2394" i="13"/>
  <c r="AR2393" i="13"/>
  <c r="AR2392" i="13"/>
  <c r="AR2391" i="13"/>
  <c r="AR2390" i="13"/>
  <c r="AR2389" i="13"/>
  <c r="AR2388" i="13"/>
  <c r="AR2387" i="13"/>
  <c r="AR2386" i="13"/>
  <c r="AR2385" i="13"/>
  <c r="AR2384" i="13"/>
  <c r="AR2383" i="13"/>
  <c r="AR2382" i="13"/>
  <c r="AR2381" i="13"/>
  <c r="AR2380" i="13"/>
  <c r="AR2379" i="13"/>
  <c r="AR2378" i="13"/>
  <c r="AR2377" i="13"/>
  <c r="AR2376" i="13"/>
  <c r="AR2375" i="13"/>
  <c r="AR2374" i="13"/>
  <c r="AR2373" i="13"/>
  <c r="AR2372" i="13"/>
  <c r="AR2371" i="13"/>
  <c r="AR2370" i="13"/>
  <c r="AR2369" i="13"/>
  <c r="AR2368" i="13"/>
  <c r="AR2367" i="13"/>
  <c r="AR2366" i="13"/>
  <c r="AR2365" i="13"/>
  <c r="AR2364" i="13"/>
  <c r="AR2363" i="13"/>
  <c r="AR2362" i="13"/>
  <c r="AR2361" i="13"/>
  <c r="AR2360" i="13"/>
  <c r="AR2359" i="13"/>
  <c r="AR2358" i="13"/>
  <c r="AR2357" i="13"/>
  <c r="AR2356" i="13"/>
  <c r="AR2355" i="13"/>
  <c r="AR2354" i="13"/>
  <c r="AR2353" i="13"/>
  <c r="AR2352" i="13"/>
  <c r="AR2351" i="13"/>
  <c r="AR2350" i="13"/>
  <c r="AR2349" i="13"/>
  <c r="AR2348" i="13"/>
  <c r="AR2347" i="13"/>
  <c r="AR2346" i="13"/>
  <c r="AR2345" i="13"/>
  <c r="AR2344" i="13"/>
  <c r="AR2343" i="13"/>
  <c r="AR2342" i="13"/>
  <c r="AR2341" i="13"/>
  <c r="AR2340" i="13"/>
  <c r="AR2339" i="13"/>
  <c r="AR2338" i="13"/>
  <c r="AR2337" i="13"/>
  <c r="AR2336" i="13"/>
  <c r="AR2335" i="13"/>
  <c r="AR2334" i="13"/>
  <c r="AR2333" i="13"/>
  <c r="AR2332" i="13"/>
  <c r="AR2331" i="13"/>
  <c r="AR2330" i="13"/>
  <c r="AR2329" i="13"/>
  <c r="AR2328" i="13"/>
  <c r="AR2327" i="13"/>
  <c r="AR2326" i="13"/>
  <c r="AR2325" i="13"/>
  <c r="AR2324" i="13"/>
  <c r="AR2323" i="13"/>
  <c r="AR2322" i="13"/>
  <c r="AR2321" i="13"/>
  <c r="AR2320" i="13"/>
  <c r="AR2319" i="13"/>
  <c r="AR2318" i="13"/>
  <c r="AR2317" i="13"/>
  <c r="AR2316" i="13"/>
  <c r="AR2315" i="13"/>
  <c r="AR2314" i="13"/>
  <c r="AR2313" i="13"/>
  <c r="AR2312" i="13"/>
  <c r="AR2311" i="13"/>
  <c r="AR2310" i="13"/>
  <c r="AR2309" i="13"/>
  <c r="AR2308" i="13"/>
  <c r="AR2307" i="13"/>
  <c r="AR2306" i="13"/>
  <c r="AR2305" i="13"/>
  <c r="AR2304" i="13"/>
  <c r="AR2303" i="13"/>
  <c r="AR2302" i="13"/>
  <c r="AR2301" i="13"/>
  <c r="AR2300" i="13"/>
  <c r="AR2299" i="13"/>
  <c r="AR2298" i="13"/>
  <c r="AR2297" i="13"/>
  <c r="AR2296" i="13"/>
  <c r="AR2295" i="13"/>
  <c r="AR2294" i="13"/>
  <c r="AR2293" i="13"/>
  <c r="AR2292" i="13"/>
  <c r="AR2291" i="13"/>
  <c r="AR2290" i="13"/>
  <c r="AR2289" i="13"/>
  <c r="AR2288" i="13"/>
  <c r="AR2287" i="13"/>
  <c r="AR2286" i="13"/>
  <c r="AR2285" i="13"/>
  <c r="AR2284" i="13"/>
  <c r="AR2283" i="13"/>
  <c r="AR2282" i="13"/>
  <c r="AR2281" i="13"/>
  <c r="AR2280" i="13"/>
  <c r="AR2279" i="13"/>
  <c r="AR2278" i="13"/>
  <c r="AR2277" i="13"/>
  <c r="AR2276" i="13"/>
  <c r="AR2275" i="13"/>
  <c r="AR2274" i="13"/>
  <c r="AR2273" i="13"/>
  <c r="AR2272" i="13"/>
  <c r="AR2271" i="13"/>
  <c r="AR2270" i="13"/>
  <c r="AR2269" i="13"/>
  <c r="AR2268" i="13"/>
  <c r="AR2267" i="13"/>
  <c r="AR2266" i="13"/>
  <c r="AR2265" i="13"/>
  <c r="AR2264" i="13"/>
  <c r="AR2263" i="13"/>
  <c r="AR2262" i="13"/>
  <c r="AR2261" i="13"/>
  <c r="AR2260" i="13"/>
  <c r="AR2259" i="13"/>
  <c r="AR2258" i="13"/>
  <c r="AR2257" i="13"/>
  <c r="AR2256" i="13"/>
  <c r="AR2255" i="13"/>
  <c r="AR2254" i="13"/>
  <c r="AR2253" i="13"/>
  <c r="AR2252" i="13"/>
  <c r="AR2251" i="13"/>
  <c r="AR2250" i="13"/>
  <c r="AR2249" i="13"/>
  <c r="AR2248" i="13"/>
  <c r="AR2247" i="13"/>
  <c r="AR2246" i="13"/>
  <c r="AR2245" i="13"/>
  <c r="AR2244" i="13"/>
  <c r="AR2243" i="13"/>
  <c r="AR2242" i="13"/>
  <c r="AR2241" i="13"/>
  <c r="AR2240" i="13"/>
  <c r="AR2239" i="13"/>
  <c r="AR2238" i="13"/>
  <c r="AR2237" i="13"/>
  <c r="AR2236" i="13"/>
  <c r="AR2235" i="13"/>
  <c r="AR2234" i="13"/>
  <c r="AR2233" i="13"/>
  <c r="AR2232" i="13"/>
  <c r="AR2231" i="13"/>
  <c r="AR2230" i="13"/>
  <c r="AR2229" i="13"/>
  <c r="AR2228" i="13"/>
  <c r="AR2227" i="13"/>
  <c r="AR2226" i="13"/>
  <c r="AR2225" i="13"/>
  <c r="AR2224" i="13"/>
  <c r="AR2223" i="13"/>
  <c r="AR2222" i="13"/>
  <c r="AR2221" i="13"/>
  <c r="AR2220" i="13"/>
  <c r="AR2219" i="13"/>
  <c r="AR2218" i="13"/>
  <c r="AR2217" i="13"/>
  <c r="AR2216" i="13"/>
  <c r="AR2215" i="13"/>
  <c r="AR2214" i="13"/>
  <c r="AR2213" i="13"/>
  <c r="AR2212" i="13"/>
  <c r="AR2211" i="13"/>
  <c r="AR2210" i="13"/>
  <c r="AR2209" i="13"/>
  <c r="AR2208" i="13"/>
  <c r="AR2207" i="13"/>
  <c r="AR2206" i="13"/>
  <c r="AR2205" i="13"/>
  <c r="AR2204" i="13"/>
  <c r="AR2203" i="13"/>
  <c r="AR2202" i="13"/>
  <c r="AR2201" i="13"/>
  <c r="AR2200" i="13"/>
  <c r="AR2199" i="13"/>
  <c r="AR2198" i="13"/>
  <c r="AR2197" i="13"/>
  <c r="AR2196" i="13"/>
  <c r="AR2195" i="13"/>
  <c r="AR2194" i="13"/>
  <c r="AR2193" i="13"/>
  <c r="AR2192" i="13"/>
  <c r="AR2191" i="13"/>
  <c r="AR2190" i="13"/>
  <c r="AR2189" i="13"/>
  <c r="AR2188" i="13"/>
  <c r="AR2187" i="13"/>
  <c r="AR2186" i="13"/>
  <c r="AR2185" i="13"/>
  <c r="AR2184" i="13"/>
  <c r="AR2183" i="13"/>
  <c r="AR2182" i="13"/>
  <c r="AR2181" i="13"/>
  <c r="AR2180" i="13"/>
  <c r="AR2179" i="13"/>
  <c r="AR2178" i="13"/>
  <c r="AR2177" i="13"/>
  <c r="AR2176" i="13"/>
  <c r="AR2175" i="13"/>
  <c r="AR2174" i="13"/>
  <c r="AR2173" i="13"/>
  <c r="AR2172" i="13"/>
  <c r="AR2171" i="13"/>
  <c r="AR2170" i="13"/>
  <c r="AR2169" i="13"/>
  <c r="AR2168" i="13"/>
  <c r="AR2167" i="13"/>
  <c r="AR2166" i="13"/>
  <c r="AR2165" i="13"/>
  <c r="AR2164" i="13"/>
  <c r="AR2163" i="13"/>
  <c r="AR2162" i="13"/>
  <c r="AR2161" i="13"/>
  <c r="AR2160" i="13"/>
  <c r="AR2159" i="13"/>
  <c r="AR2158" i="13"/>
  <c r="AR2157" i="13"/>
  <c r="AR2156" i="13"/>
  <c r="AR2155" i="13"/>
  <c r="AR2154" i="13"/>
  <c r="AR2153" i="13"/>
  <c r="AR2152" i="13"/>
  <c r="AR2151" i="13"/>
  <c r="AR2150" i="13"/>
  <c r="AR2149" i="13"/>
  <c r="AR2148" i="13"/>
  <c r="AR2147" i="13"/>
  <c r="AR2146" i="13"/>
  <c r="AR2145" i="13"/>
  <c r="AR2144" i="13"/>
  <c r="AR2143" i="13"/>
  <c r="AR2142" i="13"/>
  <c r="AR2141" i="13"/>
  <c r="AR2140" i="13"/>
  <c r="AR2139" i="13"/>
  <c r="AR2138" i="13"/>
  <c r="AR2137" i="13"/>
  <c r="AR2136" i="13"/>
  <c r="AR2135" i="13"/>
  <c r="AR2134" i="13"/>
  <c r="AR2133" i="13"/>
  <c r="AR2132" i="13"/>
  <c r="AR2131" i="13"/>
  <c r="AR2130" i="13"/>
  <c r="AR2129" i="13"/>
  <c r="AR2128" i="13"/>
  <c r="AR2127" i="13"/>
  <c r="AR2126" i="13"/>
  <c r="AR2125" i="13"/>
  <c r="AR2124" i="13"/>
  <c r="AR2123" i="13"/>
  <c r="AR2122" i="13"/>
  <c r="AR2121" i="13"/>
  <c r="AR2120" i="13"/>
  <c r="AR2119" i="13"/>
  <c r="AR2118" i="13"/>
  <c r="AR2117" i="13"/>
  <c r="AR2116" i="13"/>
  <c r="AR2115" i="13"/>
  <c r="AR2114" i="13"/>
  <c r="AR2113" i="13"/>
  <c r="AR2112" i="13"/>
  <c r="AR2111" i="13"/>
  <c r="AR2110" i="13"/>
  <c r="AR2109" i="13"/>
  <c r="AR2108" i="13"/>
  <c r="AR2107" i="13"/>
  <c r="AR2106" i="13"/>
  <c r="AR2105" i="13"/>
  <c r="AR2104" i="13"/>
  <c r="AR2103" i="13"/>
  <c r="AR2102" i="13"/>
  <c r="AR2101" i="13"/>
  <c r="AR2100" i="13"/>
  <c r="AR2099" i="13"/>
  <c r="AR2098" i="13"/>
  <c r="AR2097" i="13"/>
  <c r="AR2096" i="13"/>
  <c r="AR2095" i="13"/>
  <c r="AR2094" i="13"/>
  <c r="AR2093" i="13"/>
  <c r="AR2092" i="13"/>
  <c r="AR2091" i="13"/>
  <c r="AR2090" i="13"/>
  <c r="AR2089" i="13"/>
  <c r="AR2088" i="13"/>
  <c r="AR2087" i="13"/>
  <c r="AR2086" i="13"/>
  <c r="AR2085" i="13"/>
  <c r="AR2084" i="13"/>
  <c r="AR2083" i="13"/>
  <c r="AR2082" i="13"/>
  <c r="AR2081" i="13"/>
  <c r="AR2080" i="13"/>
  <c r="AR2079" i="13"/>
  <c r="AR2078" i="13"/>
  <c r="AR2077" i="13"/>
  <c r="AR2076" i="13"/>
  <c r="AR2075" i="13"/>
  <c r="AR2074" i="13"/>
  <c r="AR2073" i="13"/>
  <c r="AR2072" i="13"/>
  <c r="AR2071" i="13"/>
  <c r="AR2070" i="13"/>
  <c r="AR2069" i="13"/>
  <c r="AR2068" i="13"/>
  <c r="AR2067" i="13"/>
  <c r="AR2066" i="13"/>
  <c r="AR2065" i="13"/>
  <c r="AR2064" i="13"/>
  <c r="AR2063" i="13"/>
  <c r="AR2062" i="13"/>
  <c r="AR2061" i="13"/>
  <c r="AR2060" i="13"/>
  <c r="AR2059" i="13"/>
  <c r="AR2058" i="13"/>
  <c r="AR2057" i="13"/>
  <c r="AR2056" i="13"/>
  <c r="AR2055" i="13"/>
  <c r="AR2054" i="13"/>
  <c r="AR2053" i="13"/>
  <c r="AR2052" i="13"/>
  <c r="AR2051" i="13"/>
  <c r="AR2050" i="13"/>
  <c r="AR2049" i="13"/>
  <c r="AR2048" i="13"/>
  <c r="AR2047" i="13"/>
  <c r="AR2046" i="13"/>
  <c r="AR2045" i="13"/>
  <c r="AR2044" i="13"/>
  <c r="AR2043" i="13"/>
  <c r="AR2042" i="13"/>
  <c r="AR2041" i="13"/>
  <c r="AR2040" i="13"/>
  <c r="AR2039" i="13"/>
  <c r="AR2038" i="13"/>
  <c r="AR2037" i="13"/>
  <c r="AR2036" i="13"/>
  <c r="AR2035" i="13"/>
  <c r="AR2034" i="13"/>
  <c r="AR2033" i="13"/>
  <c r="AR2032" i="13"/>
  <c r="AR2031" i="13"/>
  <c r="AR2030" i="13"/>
  <c r="AR2029" i="13"/>
  <c r="AR2028" i="13"/>
  <c r="AR2027" i="13"/>
  <c r="AR2026" i="13"/>
  <c r="AR2025" i="13"/>
  <c r="AR2024" i="13"/>
  <c r="AR2023" i="13"/>
  <c r="AR2022" i="13"/>
  <c r="AR2021" i="13"/>
  <c r="AR2020" i="13"/>
  <c r="AR2019" i="13"/>
  <c r="AR2018" i="13"/>
  <c r="AR2017" i="13"/>
  <c r="AR2016" i="13"/>
  <c r="AR2015" i="13"/>
  <c r="AR2014" i="13"/>
  <c r="AR2013" i="13"/>
  <c r="AR2012" i="13"/>
  <c r="AR2011" i="13"/>
  <c r="AR2010" i="13"/>
  <c r="AR2009" i="13"/>
  <c r="AR2008" i="13"/>
  <c r="AR2007" i="13"/>
  <c r="AR2006" i="13"/>
  <c r="AR2005" i="13"/>
  <c r="AR2004" i="13"/>
  <c r="AR2003" i="13"/>
  <c r="AR2002" i="13"/>
  <c r="AR2001" i="13"/>
  <c r="AR2000" i="13"/>
  <c r="AR1999" i="13"/>
  <c r="AR1998" i="13"/>
  <c r="AR1997" i="13"/>
  <c r="AR1996" i="13"/>
  <c r="AR1995" i="13"/>
  <c r="AR1994" i="13"/>
  <c r="AR1993" i="13"/>
  <c r="AR1992" i="13"/>
  <c r="AR1991" i="13"/>
  <c r="AR1990" i="13"/>
  <c r="AR1989" i="13"/>
  <c r="AR1988" i="13"/>
  <c r="AR1987" i="13"/>
  <c r="AR1986" i="13"/>
  <c r="AR1985" i="13"/>
  <c r="AR1984" i="13"/>
  <c r="AR1983" i="13"/>
  <c r="AR1982" i="13"/>
  <c r="AR1981" i="13"/>
  <c r="AR1980" i="13"/>
  <c r="AR1979" i="13"/>
  <c r="AR1978" i="13"/>
  <c r="AR1977" i="13"/>
  <c r="AR1976" i="13"/>
  <c r="AR1975" i="13"/>
  <c r="AR1974" i="13"/>
  <c r="AR1973" i="13"/>
  <c r="AR1972" i="13"/>
  <c r="AR1971" i="13"/>
  <c r="AR1970" i="13"/>
  <c r="AR1969" i="13"/>
  <c r="AR1968" i="13"/>
  <c r="AR1967" i="13"/>
  <c r="AR1966" i="13"/>
  <c r="AR1965" i="13"/>
  <c r="AR1964" i="13"/>
  <c r="AR1963" i="13"/>
  <c r="AR1962" i="13"/>
  <c r="AR1961" i="13"/>
  <c r="AR1960" i="13"/>
  <c r="AR1959" i="13"/>
  <c r="AR1958" i="13"/>
  <c r="AR1957" i="13"/>
  <c r="AR1956" i="13"/>
  <c r="AR1955" i="13"/>
  <c r="AR1954" i="13"/>
  <c r="AR1953" i="13"/>
  <c r="AR1952" i="13"/>
  <c r="AR1951" i="13"/>
  <c r="AR1950" i="13"/>
  <c r="AR1949" i="13"/>
  <c r="AR1948" i="13"/>
  <c r="AR1947" i="13"/>
  <c r="AR1946" i="13"/>
  <c r="AR1945" i="13"/>
  <c r="AR1944" i="13"/>
  <c r="AR1943" i="13"/>
  <c r="AR1942" i="13"/>
  <c r="AR1941" i="13"/>
  <c r="AR1940" i="13"/>
  <c r="AR1939" i="13"/>
  <c r="AR1938" i="13"/>
  <c r="AR1937" i="13"/>
  <c r="AR1936" i="13"/>
  <c r="AR1935" i="13"/>
  <c r="AR1934" i="13"/>
  <c r="AR1933" i="13"/>
  <c r="AR1932" i="13"/>
  <c r="AR1931" i="13"/>
  <c r="AR1930" i="13"/>
  <c r="AR1929" i="13"/>
  <c r="AR1928" i="13"/>
  <c r="AR1927" i="13"/>
  <c r="AR1926" i="13"/>
  <c r="AR1925" i="13"/>
  <c r="AR1924" i="13"/>
  <c r="AR1923" i="13"/>
  <c r="AR1922" i="13"/>
  <c r="AR1921" i="13"/>
  <c r="AR1920" i="13"/>
  <c r="AR1919" i="13"/>
  <c r="AR1918" i="13"/>
  <c r="AR1917" i="13"/>
  <c r="AR1916" i="13"/>
  <c r="AR1915" i="13"/>
  <c r="AR1914" i="13"/>
  <c r="AR1913" i="13"/>
  <c r="AR1912" i="13"/>
  <c r="AR1911" i="13"/>
  <c r="AR1910" i="13"/>
  <c r="AR1909" i="13"/>
  <c r="AR1908" i="13"/>
  <c r="AR1907" i="13"/>
  <c r="AR1906" i="13"/>
  <c r="AR1905" i="13"/>
  <c r="AR1904" i="13"/>
  <c r="AR1903" i="13"/>
  <c r="AR1902" i="13"/>
  <c r="AR1901" i="13"/>
  <c r="AR1900" i="13"/>
  <c r="AR1899" i="13"/>
  <c r="AR1898" i="13"/>
  <c r="AR1897" i="13"/>
  <c r="AR1896" i="13"/>
  <c r="AR1895" i="13"/>
  <c r="AR1894" i="13"/>
  <c r="AR1893" i="13"/>
  <c r="AR1892" i="13"/>
  <c r="AR1891" i="13"/>
  <c r="AR1890" i="13"/>
  <c r="AR1889" i="13"/>
  <c r="AR1888" i="13"/>
  <c r="AR1887" i="13"/>
  <c r="AR1886" i="13"/>
  <c r="AR1885" i="13"/>
  <c r="AR1884" i="13"/>
  <c r="AR1883" i="13"/>
  <c r="AR1882" i="13"/>
  <c r="AR1881" i="13"/>
  <c r="AR1880" i="13"/>
  <c r="AR1879" i="13"/>
  <c r="AR1878" i="13"/>
  <c r="AR1877" i="13"/>
  <c r="AR1876" i="13"/>
  <c r="AR1875" i="13"/>
  <c r="AR1874" i="13"/>
  <c r="AR1873" i="13"/>
  <c r="AR1872" i="13"/>
  <c r="AR1871" i="13"/>
  <c r="AR1870" i="13"/>
  <c r="AR1869" i="13"/>
  <c r="AR1868" i="13"/>
  <c r="AR1867" i="13"/>
  <c r="AR1866" i="13"/>
  <c r="AR1865" i="13"/>
  <c r="AR1864" i="13"/>
  <c r="AR1863" i="13"/>
  <c r="AR1862" i="13"/>
  <c r="AR1861" i="13"/>
  <c r="AR1860" i="13"/>
  <c r="AR1859" i="13"/>
  <c r="AR1858" i="13"/>
  <c r="AR1857" i="13"/>
  <c r="AR1856" i="13"/>
  <c r="AR1855" i="13"/>
  <c r="AR1854" i="13"/>
  <c r="AR1853" i="13"/>
  <c r="AR1852" i="13"/>
  <c r="AR1851" i="13"/>
  <c r="AR1850" i="13"/>
  <c r="AR1849" i="13"/>
  <c r="AR1848" i="13"/>
  <c r="AR1847" i="13"/>
  <c r="AR1846" i="13"/>
  <c r="AR1845" i="13"/>
  <c r="AR1844" i="13"/>
  <c r="AR1843" i="13"/>
  <c r="AR1842" i="13"/>
  <c r="AR1841" i="13"/>
  <c r="AR1840" i="13"/>
  <c r="AR1839" i="13"/>
  <c r="AR1838" i="13"/>
  <c r="AR1837" i="13"/>
  <c r="AR1836" i="13"/>
  <c r="AR1835" i="13"/>
  <c r="AR1834" i="13"/>
  <c r="AR1833" i="13"/>
  <c r="AR1832" i="13"/>
  <c r="AR1831" i="13"/>
  <c r="AR1830" i="13"/>
  <c r="AR1829" i="13"/>
  <c r="AR1828" i="13"/>
  <c r="AR1827" i="13"/>
  <c r="AR1826" i="13"/>
  <c r="AR1825" i="13"/>
  <c r="AR1824" i="13"/>
  <c r="AR1823" i="13"/>
  <c r="AR1822" i="13"/>
  <c r="AR1821" i="13"/>
  <c r="AR1820" i="13"/>
  <c r="AR1819" i="13"/>
  <c r="AR1818" i="13"/>
  <c r="AR1817" i="13"/>
  <c r="AR1816" i="13"/>
  <c r="AR1815" i="13"/>
  <c r="AR1814" i="13"/>
  <c r="AR1813" i="13"/>
  <c r="AR1812" i="13"/>
  <c r="AR1811" i="13"/>
  <c r="AR1810" i="13"/>
  <c r="AR1809" i="13"/>
  <c r="AR1808" i="13"/>
  <c r="AR1807" i="13"/>
  <c r="AR1806" i="13"/>
  <c r="AR1805" i="13"/>
  <c r="AR1804" i="13"/>
  <c r="AR1803" i="13"/>
  <c r="AR1802" i="13"/>
  <c r="AR1801" i="13"/>
  <c r="AR1800" i="13"/>
  <c r="AR1799" i="13"/>
  <c r="AR1798" i="13"/>
  <c r="AR1797" i="13"/>
  <c r="AR1796" i="13"/>
  <c r="AR1795" i="13"/>
  <c r="AR1794" i="13"/>
  <c r="AR1793" i="13"/>
  <c r="AR1792" i="13"/>
  <c r="AR1791" i="13"/>
  <c r="AR1790" i="13"/>
  <c r="AR1789" i="13"/>
  <c r="AR1788" i="13"/>
  <c r="AR1787" i="13"/>
  <c r="AR1786" i="13"/>
  <c r="AR1785" i="13"/>
  <c r="AR1784" i="13"/>
  <c r="AR1783" i="13"/>
  <c r="AR1782" i="13"/>
  <c r="AR1781" i="13"/>
  <c r="AR1780" i="13"/>
  <c r="AR1779" i="13"/>
  <c r="AR1778" i="13"/>
  <c r="AR1777" i="13"/>
  <c r="AR1776" i="13"/>
  <c r="AR1775" i="13"/>
  <c r="AR1774" i="13"/>
  <c r="AR1773" i="13"/>
  <c r="AR1772" i="13"/>
  <c r="AR1771" i="13"/>
  <c r="AR1770" i="13"/>
  <c r="AR1769" i="13"/>
  <c r="AR1768" i="13"/>
  <c r="AR1767" i="13"/>
  <c r="AR1766" i="13"/>
  <c r="AR1765" i="13"/>
  <c r="AR1764" i="13"/>
  <c r="AR1763" i="13"/>
  <c r="AR1762" i="13"/>
  <c r="AR1761" i="13"/>
  <c r="AR1760" i="13"/>
  <c r="AR1759" i="13"/>
  <c r="AR1758" i="13"/>
  <c r="AR1757" i="13"/>
  <c r="AR1756" i="13"/>
  <c r="AR1755" i="13"/>
  <c r="AR1754" i="13"/>
  <c r="AR1753" i="13"/>
  <c r="AR1752" i="13"/>
  <c r="AR1751" i="13"/>
  <c r="AR1750" i="13"/>
  <c r="AR1749" i="13"/>
  <c r="AR1748" i="13"/>
  <c r="AR1747" i="13"/>
  <c r="AR1746" i="13"/>
  <c r="AR1745" i="13"/>
  <c r="AR1744" i="13"/>
  <c r="AR1743" i="13"/>
  <c r="AR1742" i="13"/>
  <c r="AR1741" i="13"/>
  <c r="AR1740" i="13"/>
  <c r="AR1739" i="13"/>
  <c r="AR1738" i="13"/>
  <c r="AR1737" i="13"/>
  <c r="AR1736" i="13"/>
  <c r="AR1735" i="13"/>
  <c r="AR1734" i="13"/>
  <c r="AR1733" i="13"/>
  <c r="AR1732" i="13"/>
  <c r="AR1731" i="13"/>
  <c r="AR1730" i="13"/>
  <c r="AR1729" i="13"/>
  <c r="AR1728" i="13"/>
  <c r="AR1727" i="13"/>
  <c r="AR1726" i="13"/>
  <c r="AR1725" i="13"/>
  <c r="AR1724" i="13"/>
  <c r="AR1723" i="13"/>
  <c r="AR1722" i="13"/>
  <c r="AR1721" i="13"/>
  <c r="AR1720" i="13"/>
  <c r="AR1719" i="13"/>
  <c r="AR1718" i="13"/>
  <c r="AR1717" i="13"/>
  <c r="AR1716" i="13"/>
  <c r="AR1715" i="13"/>
  <c r="AR1714" i="13"/>
  <c r="AR1713" i="13"/>
  <c r="AR1712" i="13"/>
  <c r="AR1711" i="13"/>
  <c r="AR1710" i="13"/>
  <c r="AR1709" i="13"/>
  <c r="AR1708" i="13"/>
  <c r="AR1707" i="13"/>
  <c r="AR1706" i="13"/>
  <c r="AR1705" i="13"/>
  <c r="AR1704" i="13"/>
  <c r="AR1703" i="13"/>
  <c r="AR1702" i="13"/>
  <c r="AR1701" i="13"/>
  <c r="AR1700" i="13"/>
  <c r="AR1699" i="13"/>
  <c r="AR1698" i="13"/>
  <c r="AR1697" i="13"/>
  <c r="AR1696" i="13"/>
  <c r="AR1695" i="13"/>
  <c r="AR1694" i="13"/>
  <c r="AR1693" i="13"/>
  <c r="AR1692" i="13"/>
  <c r="AR1691" i="13"/>
  <c r="AR1690" i="13"/>
  <c r="AR1689" i="13"/>
  <c r="AR1688" i="13"/>
  <c r="AR1687" i="13"/>
  <c r="AR1686" i="13"/>
  <c r="AR1685" i="13"/>
  <c r="AR1684" i="13"/>
  <c r="AR1683" i="13"/>
  <c r="AR1682" i="13"/>
  <c r="AR1681" i="13"/>
  <c r="AR1680" i="13"/>
  <c r="AR1679" i="13"/>
  <c r="AR1678" i="13"/>
  <c r="AR1677" i="13"/>
  <c r="AR1676" i="13"/>
  <c r="AR1675" i="13"/>
  <c r="AR1674" i="13"/>
  <c r="AR1673" i="13"/>
  <c r="AR1672" i="13"/>
  <c r="AR1671" i="13"/>
  <c r="AR1670" i="13"/>
  <c r="AR1669" i="13"/>
  <c r="AR1668" i="13"/>
  <c r="AR1667" i="13"/>
  <c r="AR1666" i="13"/>
  <c r="AR1665" i="13"/>
  <c r="AR1664" i="13"/>
  <c r="AR1663" i="13"/>
  <c r="AR1662" i="13"/>
  <c r="AR1661" i="13"/>
  <c r="AR1660" i="13"/>
  <c r="AR1659" i="13"/>
  <c r="AR1658" i="13"/>
  <c r="AR1657" i="13"/>
  <c r="AR1656" i="13"/>
  <c r="AR1655" i="13"/>
  <c r="AR1654" i="13"/>
  <c r="AR1653" i="13"/>
  <c r="AR1652" i="13"/>
  <c r="AR1651" i="13"/>
  <c r="AR1650" i="13"/>
  <c r="AR1649" i="13"/>
  <c r="AR1648" i="13"/>
  <c r="AR1647" i="13"/>
  <c r="AR1646" i="13"/>
  <c r="AR1645" i="13"/>
  <c r="AR1644" i="13"/>
  <c r="AR1643" i="13"/>
  <c r="AR1642" i="13"/>
  <c r="AR1641" i="13"/>
  <c r="AR1640" i="13"/>
  <c r="AR1639" i="13"/>
  <c r="AR1638" i="13"/>
  <c r="AR1637" i="13"/>
  <c r="AR1636" i="13"/>
  <c r="AR1635" i="13"/>
  <c r="AR1634" i="13"/>
  <c r="AR1633" i="13"/>
  <c r="AR1632" i="13"/>
  <c r="AR1631" i="13"/>
  <c r="AR1630" i="13"/>
  <c r="AR1629" i="13"/>
  <c r="AR1628" i="13"/>
  <c r="AR1627" i="13"/>
  <c r="AR1626" i="13"/>
  <c r="AR1625" i="13"/>
  <c r="AR1624" i="13"/>
  <c r="AR1623" i="13"/>
  <c r="AR1622" i="13"/>
  <c r="AR1621" i="13"/>
  <c r="AR1620" i="13"/>
  <c r="AR1619" i="13"/>
  <c r="AR1618" i="13"/>
  <c r="AR1617" i="13"/>
  <c r="AR1616" i="13"/>
  <c r="AR1615" i="13"/>
  <c r="AR1614" i="13"/>
  <c r="AR1613" i="13"/>
  <c r="AR1612" i="13"/>
  <c r="AR1611" i="13"/>
  <c r="AR1610" i="13"/>
  <c r="AR1609" i="13"/>
  <c r="AR1608" i="13"/>
  <c r="AR1607" i="13"/>
  <c r="AR1606" i="13"/>
  <c r="AR1605" i="13"/>
  <c r="AR1604" i="13"/>
  <c r="AR1603" i="13"/>
  <c r="AR1602" i="13"/>
  <c r="AR1601" i="13"/>
  <c r="AR1600" i="13"/>
  <c r="AR1599" i="13"/>
  <c r="AR1598" i="13"/>
  <c r="AR1597" i="13"/>
  <c r="AR1596" i="13"/>
  <c r="AR1595" i="13"/>
  <c r="AR1594" i="13"/>
  <c r="AR1593" i="13"/>
  <c r="AR1592" i="13"/>
  <c r="AR1591" i="13"/>
  <c r="AR1590" i="13"/>
  <c r="AR1589" i="13"/>
  <c r="AR1588" i="13"/>
  <c r="AR1587" i="13"/>
  <c r="AR1586" i="13"/>
  <c r="AR1585" i="13"/>
  <c r="AR1584" i="13"/>
  <c r="AR1583" i="13"/>
  <c r="AR1582" i="13"/>
  <c r="AR1581" i="13"/>
  <c r="AR1580" i="13"/>
  <c r="AR1579" i="13"/>
  <c r="AR1578" i="13"/>
  <c r="AR1577" i="13"/>
  <c r="AR1576" i="13"/>
  <c r="AR1575" i="13"/>
  <c r="AR1574" i="13"/>
  <c r="AR1573" i="13"/>
  <c r="AR1572" i="13"/>
  <c r="AR1571" i="13"/>
  <c r="AR1570" i="13"/>
  <c r="AR1569" i="13"/>
  <c r="AR1568" i="13"/>
  <c r="AR1567" i="13"/>
  <c r="AR1566" i="13"/>
  <c r="AR1565" i="13"/>
  <c r="AR1564" i="13"/>
  <c r="AR1563" i="13"/>
  <c r="AR1562" i="13"/>
  <c r="AR1561" i="13"/>
  <c r="AR1560" i="13"/>
  <c r="AR1559" i="13"/>
  <c r="AR1558" i="13"/>
  <c r="AR1557" i="13"/>
  <c r="AR1556" i="13"/>
  <c r="AR1555" i="13"/>
  <c r="AR1554" i="13"/>
  <c r="AR1553" i="13"/>
  <c r="AR1552" i="13"/>
  <c r="AR1551" i="13"/>
  <c r="AR1550" i="13"/>
  <c r="AR1549" i="13"/>
  <c r="AR1548" i="13"/>
  <c r="AR1547" i="13"/>
  <c r="AR1546" i="13"/>
  <c r="AR1545" i="13"/>
  <c r="AR1544" i="13"/>
  <c r="AR1543" i="13"/>
  <c r="AR1542" i="13"/>
  <c r="AR1541" i="13"/>
  <c r="AR1540" i="13"/>
  <c r="AR1539" i="13"/>
  <c r="AR1538" i="13"/>
  <c r="AR1537" i="13"/>
  <c r="AR1536" i="13"/>
  <c r="AR1535" i="13"/>
  <c r="AR1534" i="13"/>
  <c r="AR1533" i="13"/>
  <c r="AR1532" i="13"/>
  <c r="AR1531" i="13"/>
  <c r="AR1530" i="13"/>
  <c r="AR1529" i="13"/>
  <c r="AR1528" i="13"/>
  <c r="AR1527" i="13"/>
  <c r="AR1526" i="13"/>
  <c r="AR1525" i="13"/>
  <c r="AR1524" i="13"/>
  <c r="AR1523" i="13"/>
  <c r="AR1522" i="13"/>
  <c r="AR1521" i="13"/>
  <c r="AR1520" i="13"/>
  <c r="AR1519" i="13"/>
  <c r="AR1518" i="13"/>
  <c r="AR1517" i="13"/>
  <c r="AR1516" i="13"/>
  <c r="AR1515" i="13"/>
  <c r="AR1514" i="13"/>
  <c r="AR1513" i="13"/>
  <c r="AR1512" i="13"/>
  <c r="AR1511" i="13"/>
  <c r="AR1510" i="13"/>
  <c r="AR1509" i="13"/>
  <c r="AR1508" i="13"/>
  <c r="AR1507" i="13"/>
  <c r="AR1506" i="13"/>
  <c r="AR1505" i="13"/>
  <c r="AR1504" i="13"/>
  <c r="AR1503" i="13"/>
  <c r="AR1502" i="13"/>
  <c r="AR1501" i="13"/>
  <c r="AR1500" i="13"/>
  <c r="AR1499" i="13"/>
  <c r="AR1498" i="13"/>
  <c r="AR1497" i="13"/>
  <c r="AR1496" i="13"/>
  <c r="AR1495" i="13"/>
  <c r="AR1494" i="13"/>
  <c r="AR1493" i="13"/>
  <c r="AR1492" i="13"/>
  <c r="AR1491" i="13"/>
  <c r="AR1490" i="13"/>
  <c r="AR1489" i="13"/>
  <c r="AR1488" i="13"/>
  <c r="AR1487" i="13"/>
  <c r="AR1486" i="13"/>
  <c r="AR1485" i="13"/>
  <c r="AR1484" i="13"/>
  <c r="AR1483" i="13"/>
  <c r="AR1482" i="13"/>
  <c r="AR1481" i="13"/>
  <c r="AR1480" i="13"/>
  <c r="AR1479" i="13"/>
  <c r="AR1478" i="13"/>
  <c r="AR1477" i="13"/>
  <c r="AR1476" i="13"/>
  <c r="AR1475" i="13"/>
  <c r="AR1474" i="13"/>
  <c r="AR1473" i="13"/>
  <c r="AR1472" i="13"/>
  <c r="AR1471" i="13"/>
  <c r="AR1470" i="13"/>
  <c r="AR1469" i="13"/>
  <c r="AR1468" i="13"/>
  <c r="AR1467" i="13"/>
  <c r="AR1466" i="13"/>
  <c r="AR1465" i="13"/>
  <c r="AR1464" i="13"/>
  <c r="AR1463" i="13"/>
  <c r="AR1462" i="13"/>
  <c r="AR1461" i="13"/>
  <c r="AR1460" i="13"/>
  <c r="AR1459" i="13"/>
  <c r="AR1458" i="13"/>
  <c r="AR1457" i="13"/>
  <c r="AR1456" i="13"/>
  <c r="AR1455" i="13"/>
  <c r="AR1454" i="13"/>
  <c r="AR1453" i="13"/>
  <c r="AR1452" i="13"/>
  <c r="AR1451" i="13"/>
  <c r="AR1450" i="13"/>
  <c r="AR1449" i="13"/>
  <c r="AR1448" i="13"/>
  <c r="AR1447" i="13"/>
  <c r="AR1446" i="13"/>
  <c r="AR1445" i="13"/>
  <c r="AR1444" i="13"/>
  <c r="AR1443" i="13"/>
  <c r="AR1442" i="13"/>
  <c r="AR1441" i="13"/>
  <c r="AR1440" i="13"/>
  <c r="AR1439" i="13"/>
  <c r="AR1438" i="13"/>
  <c r="AR1437" i="13"/>
  <c r="AR1436" i="13"/>
  <c r="AR1435" i="13"/>
  <c r="AR1434" i="13"/>
  <c r="AR1433" i="13"/>
  <c r="AR1432" i="13"/>
  <c r="AR1431" i="13"/>
  <c r="AR1430" i="13"/>
  <c r="AR1429" i="13"/>
  <c r="AR1428" i="13"/>
  <c r="AR1427" i="13"/>
  <c r="AR1426" i="13"/>
  <c r="AR1425" i="13"/>
  <c r="AR1424" i="13"/>
  <c r="AR1423" i="13"/>
  <c r="AR1422" i="13"/>
  <c r="AR1421" i="13"/>
  <c r="AR1420" i="13"/>
  <c r="AR1419" i="13"/>
  <c r="AR1418" i="13"/>
  <c r="AR1417" i="13"/>
  <c r="AR1416" i="13"/>
  <c r="AR1415" i="13"/>
  <c r="AR1414" i="13"/>
  <c r="AR1413" i="13"/>
  <c r="AR1412" i="13"/>
  <c r="AR1411" i="13"/>
  <c r="AR1410" i="13"/>
  <c r="AR1409" i="13"/>
  <c r="AR1408" i="13"/>
  <c r="AR1407" i="13"/>
  <c r="AR1406" i="13"/>
  <c r="AR1405" i="13"/>
  <c r="AR1404" i="13"/>
  <c r="AR1403" i="13"/>
  <c r="AR1402" i="13"/>
  <c r="AR1401" i="13"/>
  <c r="AR1400" i="13"/>
  <c r="AR1399" i="13"/>
  <c r="AR1398" i="13"/>
  <c r="AR1397" i="13"/>
  <c r="AR1396" i="13"/>
  <c r="AR1395" i="13"/>
  <c r="AR1394" i="13"/>
  <c r="AR1393" i="13"/>
  <c r="AR1392" i="13"/>
  <c r="AR1391" i="13"/>
  <c r="AR1390" i="13"/>
  <c r="AR1389" i="13"/>
  <c r="AR1388" i="13"/>
  <c r="AR1387" i="13"/>
  <c r="AR1386" i="13"/>
  <c r="AR1385" i="13"/>
  <c r="AR1384" i="13"/>
  <c r="AR1383" i="13"/>
  <c r="AR1382" i="13"/>
  <c r="AR1381" i="13"/>
  <c r="AR1380" i="13"/>
  <c r="AR1379" i="13"/>
  <c r="AR1378" i="13"/>
  <c r="AR1377" i="13"/>
  <c r="AR1376" i="13"/>
  <c r="AR1375" i="13"/>
  <c r="AR1374" i="13"/>
  <c r="AR1373" i="13"/>
  <c r="AR1372" i="13"/>
  <c r="AR1371" i="13"/>
  <c r="AR1370" i="13"/>
  <c r="AR1369" i="13"/>
  <c r="AR1368" i="13"/>
  <c r="AR1367" i="13"/>
  <c r="AR1366" i="13"/>
  <c r="AR1365" i="13"/>
  <c r="AR1364" i="13"/>
  <c r="AR1363" i="13"/>
  <c r="AR1362" i="13"/>
  <c r="AR1361" i="13"/>
  <c r="AR1360" i="13"/>
  <c r="AR1359" i="13"/>
  <c r="AR1358" i="13"/>
  <c r="AR1357" i="13"/>
  <c r="AR1356" i="13"/>
  <c r="AR1355" i="13"/>
  <c r="AR1354" i="13"/>
  <c r="AR1353" i="13"/>
  <c r="AR1352" i="13"/>
  <c r="AR1351" i="13"/>
  <c r="AR1350" i="13"/>
  <c r="AR1349" i="13"/>
  <c r="AR1348" i="13"/>
  <c r="AR1347" i="13"/>
  <c r="AR1346" i="13"/>
  <c r="AR1345" i="13"/>
  <c r="AR1344" i="13"/>
  <c r="AR1343" i="13"/>
  <c r="AR1342" i="13"/>
  <c r="AR1341" i="13"/>
  <c r="AR1340" i="13"/>
  <c r="AR1339" i="13"/>
  <c r="AR1338" i="13"/>
  <c r="AR1337" i="13"/>
  <c r="AR1336" i="13"/>
  <c r="AR1335" i="13"/>
  <c r="AR1334" i="13"/>
  <c r="AR1333" i="13"/>
  <c r="AR1332" i="13"/>
  <c r="AR1331" i="13"/>
  <c r="AR1330" i="13"/>
  <c r="AR1329" i="13"/>
  <c r="AR1328" i="13"/>
  <c r="AR1327" i="13"/>
  <c r="AR1326" i="13"/>
  <c r="AR1325" i="13"/>
  <c r="AR1324" i="13"/>
  <c r="AR1323" i="13"/>
  <c r="AR1322" i="13"/>
  <c r="AR1321" i="13"/>
  <c r="AR1320" i="13"/>
  <c r="AR1319" i="13"/>
  <c r="AR1318" i="13"/>
  <c r="AR1317" i="13"/>
  <c r="AR1316" i="13"/>
  <c r="AR1315" i="13"/>
  <c r="AR1314" i="13"/>
  <c r="AR1313" i="13"/>
  <c r="AR1312" i="13"/>
  <c r="AR1311" i="13"/>
  <c r="AR1310" i="13"/>
  <c r="AR1309" i="13"/>
  <c r="AR1308" i="13"/>
  <c r="AR1307" i="13"/>
  <c r="AR1306" i="13"/>
  <c r="AR1305" i="13"/>
  <c r="AR1304" i="13"/>
  <c r="AR1303" i="13"/>
  <c r="AR1302" i="13"/>
  <c r="AR1301" i="13"/>
  <c r="AR1300" i="13"/>
  <c r="AR1299" i="13"/>
  <c r="AR1298" i="13"/>
  <c r="AR1297" i="13"/>
  <c r="AR1296" i="13"/>
  <c r="AR1295" i="13"/>
  <c r="AR1294" i="13"/>
  <c r="AR1293" i="13"/>
  <c r="AR1292" i="13"/>
  <c r="AR1291" i="13"/>
  <c r="AR1290" i="13"/>
  <c r="AR1289" i="13"/>
  <c r="AR1288" i="13"/>
  <c r="AR1287" i="13"/>
  <c r="AR1286" i="13"/>
  <c r="AR1285" i="13"/>
  <c r="AR1284" i="13"/>
  <c r="AR1283" i="13"/>
  <c r="AR1282" i="13"/>
  <c r="AR1281" i="13"/>
  <c r="AR1280" i="13"/>
  <c r="AR1279" i="13"/>
  <c r="AR1278" i="13"/>
  <c r="AR1277" i="13"/>
  <c r="AR1276" i="13"/>
  <c r="AR1275" i="13"/>
  <c r="AR1274" i="13"/>
  <c r="AR1273" i="13"/>
  <c r="AR1272" i="13"/>
  <c r="AR1271" i="13"/>
  <c r="AR1270" i="13"/>
  <c r="AR1269" i="13"/>
  <c r="AR1268" i="13"/>
  <c r="AR1267" i="13"/>
  <c r="AR1266" i="13"/>
  <c r="AR1265" i="13"/>
  <c r="AR1264" i="13"/>
  <c r="AR1263" i="13"/>
  <c r="AR1262" i="13"/>
  <c r="AR1261" i="13"/>
  <c r="AR1260" i="13"/>
  <c r="AR1259" i="13"/>
  <c r="AR1258" i="13"/>
  <c r="AR1257" i="13"/>
  <c r="AR1256" i="13"/>
  <c r="AR1255" i="13"/>
  <c r="AR1254" i="13"/>
  <c r="AR1253" i="13"/>
  <c r="AR1252" i="13"/>
  <c r="AR1251" i="13"/>
  <c r="AR1250" i="13"/>
  <c r="AR1249" i="13"/>
  <c r="AR1248" i="13"/>
  <c r="AR1247" i="13"/>
  <c r="AR1246" i="13"/>
  <c r="AR1245" i="13"/>
  <c r="AR1244" i="13"/>
  <c r="AR1243" i="13"/>
  <c r="AR1242" i="13"/>
  <c r="AR1241" i="13"/>
  <c r="AR1240" i="13"/>
  <c r="AR1239" i="13"/>
  <c r="AR1238" i="13"/>
  <c r="AR1237" i="13"/>
  <c r="AR1236" i="13"/>
  <c r="AR1235" i="13"/>
  <c r="AR1234" i="13"/>
  <c r="AR1233" i="13"/>
  <c r="AR1232" i="13"/>
  <c r="AR1231" i="13"/>
  <c r="AR1230" i="13"/>
  <c r="AR1229" i="13"/>
  <c r="AR1228" i="13"/>
  <c r="AR1227" i="13"/>
  <c r="AR1226" i="13"/>
  <c r="AR1225" i="13"/>
  <c r="AR1224" i="13"/>
  <c r="AR1223" i="13"/>
  <c r="AR1222" i="13"/>
  <c r="AR1221" i="13"/>
  <c r="AR1220" i="13"/>
  <c r="AR1219" i="13"/>
  <c r="AR1218" i="13"/>
  <c r="AR1217" i="13"/>
  <c r="AR1216" i="13"/>
  <c r="AR1215" i="13"/>
  <c r="AR1214" i="13"/>
  <c r="AR1213" i="13"/>
  <c r="AR1212" i="13"/>
  <c r="AR1211" i="13"/>
  <c r="AR1210" i="13"/>
  <c r="AR1209" i="13"/>
  <c r="AR1208" i="13"/>
  <c r="AR1207" i="13"/>
  <c r="AR1206" i="13"/>
  <c r="AR1205" i="13"/>
  <c r="AR1204" i="13"/>
  <c r="AR1203" i="13"/>
  <c r="AR1202" i="13"/>
  <c r="AR1201" i="13"/>
  <c r="AR1200" i="13"/>
  <c r="AR1199" i="13"/>
  <c r="AR1198" i="13"/>
  <c r="AR1197" i="13"/>
  <c r="AR1196" i="13"/>
  <c r="AR1195" i="13"/>
  <c r="AR1194" i="13"/>
  <c r="AR1193" i="13"/>
  <c r="AR1192" i="13"/>
  <c r="AR1191" i="13"/>
  <c r="AR1190" i="13"/>
  <c r="AR1189" i="13"/>
  <c r="AR1188" i="13"/>
  <c r="AR1187" i="13"/>
  <c r="AR1186" i="13"/>
  <c r="AR1185" i="13"/>
  <c r="AR1184" i="13"/>
  <c r="AR1183" i="13"/>
  <c r="AR1182" i="13"/>
  <c r="AR1181" i="13"/>
  <c r="AR1180" i="13"/>
  <c r="AR1179" i="13"/>
  <c r="AR1178" i="13"/>
  <c r="AR1177" i="13"/>
  <c r="AR1176" i="13"/>
  <c r="AR1175" i="13"/>
  <c r="AR1174" i="13"/>
  <c r="AR1173" i="13"/>
  <c r="AR1172" i="13"/>
  <c r="AR1171" i="13"/>
  <c r="AR1170" i="13"/>
  <c r="AR1169" i="13"/>
  <c r="AR1168" i="13"/>
  <c r="AR1167" i="13"/>
  <c r="AR1166" i="13"/>
  <c r="AR1165" i="13"/>
  <c r="AR1164" i="13"/>
  <c r="AR1163" i="13"/>
  <c r="AR1162" i="13"/>
  <c r="AR1161" i="13"/>
  <c r="AR1160" i="13"/>
  <c r="AR1159" i="13"/>
  <c r="AR1158" i="13"/>
  <c r="AR1157" i="13"/>
  <c r="AR1156" i="13"/>
  <c r="AR1155" i="13"/>
  <c r="AR1154" i="13"/>
  <c r="AR1153" i="13"/>
  <c r="AR1152" i="13"/>
  <c r="AR1151" i="13"/>
  <c r="AR1150" i="13"/>
  <c r="AR1149" i="13"/>
  <c r="AR1148" i="13"/>
  <c r="AR1147" i="13"/>
  <c r="AR1146" i="13"/>
  <c r="AR1145" i="13"/>
  <c r="AR1144" i="13"/>
  <c r="AR1143" i="13"/>
  <c r="AR1142" i="13"/>
  <c r="AR1141" i="13"/>
  <c r="AR1140" i="13"/>
  <c r="AR1139" i="13"/>
  <c r="AR1138" i="13"/>
  <c r="AR1137" i="13"/>
  <c r="AR1136" i="13"/>
  <c r="AR1135" i="13"/>
  <c r="AR1134" i="13"/>
  <c r="AR1133" i="13"/>
  <c r="AR1132" i="13"/>
  <c r="AR1131" i="13"/>
  <c r="AR1130" i="13"/>
  <c r="AR1129" i="13"/>
  <c r="AR1128" i="13"/>
  <c r="AR1127" i="13"/>
  <c r="AR1126" i="13"/>
  <c r="AR1125" i="13"/>
  <c r="AR1124" i="13"/>
  <c r="AR1123" i="13"/>
  <c r="AR1122" i="13"/>
  <c r="AR1121" i="13"/>
  <c r="AR1120" i="13"/>
  <c r="AR1119" i="13"/>
  <c r="AR1118" i="13"/>
  <c r="AR1117" i="13"/>
  <c r="AR1116" i="13"/>
  <c r="AR1115" i="13"/>
  <c r="AR1114" i="13"/>
  <c r="AR1113" i="13"/>
  <c r="AR1112" i="13"/>
  <c r="AR1111" i="13"/>
  <c r="AR1110" i="13"/>
  <c r="AR1109" i="13"/>
  <c r="AR1108" i="13"/>
  <c r="AR1107" i="13"/>
  <c r="AR1106" i="13"/>
  <c r="AR1105" i="13"/>
  <c r="AR1104" i="13"/>
  <c r="AR1103" i="13"/>
  <c r="AR1102" i="13"/>
  <c r="AR1101" i="13"/>
  <c r="AR1100" i="13"/>
  <c r="AR1099" i="13"/>
  <c r="AR1098" i="13"/>
  <c r="AR1097" i="13"/>
  <c r="AR1096" i="13"/>
  <c r="AR1095" i="13"/>
  <c r="AR1094" i="13"/>
  <c r="AR1093" i="13"/>
  <c r="AR1092" i="13"/>
  <c r="AR1091" i="13"/>
  <c r="AR1090" i="13"/>
  <c r="AR1089" i="13"/>
  <c r="AR1088" i="13"/>
  <c r="AR1087" i="13"/>
  <c r="AR1086" i="13"/>
  <c r="AR1085" i="13"/>
  <c r="AR1084" i="13"/>
  <c r="AR1083" i="13"/>
  <c r="AR1082" i="13"/>
  <c r="AR1081" i="13"/>
  <c r="AR1080" i="13"/>
  <c r="AR1079" i="13"/>
  <c r="AR1078" i="13"/>
  <c r="AR1077" i="13"/>
  <c r="AR1076" i="13"/>
  <c r="AR1075" i="13"/>
  <c r="AR1074" i="13"/>
  <c r="AR1073" i="13"/>
  <c r="AR1072" i="13"/>
  <c r="AR1071" i="13"/>
  <c r="AR1070" i="13"/>
  <c r="AR1069" i="13"/>
  <c r="AR1068" i="13"/>
  <c r="AR1067" i="13"/>
  <c r="AR1066" i="13"/>
  <c r="AR1065" i="13"/>
  <c r="AR1064" i="13"/>
  <c r="AR1063" i="13"/>
  <c r="AR1062" i="13"/>
  <c r="AR1061" i="13"/>
  <c r="AR1060" i="13"/>
  <c r="AR1059" i="13"/>
  <c r="AR1058" i="13"/>
  <c r="AR1057" i="13"/>
  <c r="AR1056" i="13"/>
  <c r="AR1055" i="13"/>
  <c r="AR1054" i="13"/>
  <c r="AR1053" i="13"/>
  <c r="AR1052" i="13"/>
  <c r="AR1051" i="13"/>
  <c r="AR1050" i="13"/>
  <c r="AR1049" i="13"/>
  <c r="AR1048" i="13"/>
  <c r="AR1047" i="13"/>
  <c r="AR1046" i="13"/>
  <c r="AR1045" i="13"/>
  <c r="AR1044" i="13"/>
  <c r="AR1043" i="13"/>
  <c r="AR1042" i="13"/>
  <c r="AR1041" i="13"/>
  <c r="AR1040" i="13"/>
  <c r="AR1039" i="13"/>
  <c r="AR1038" i="13"/>
  <c r="AR1037" i="13"/>
  <c r="AR1036" i="13"/>
  <c r="AR1035" i="13"/>
  <c r="AR1034" i="13"/>
  <c r="AR1033" i="13"/>
  <c r="AR1032" i="13"/>
  <c r="AR1031" i="13"/>
  <c r="AR1030" i="13"/>
  <c r="AR1029" i="13"/>
  <c r="AR1028" i="13"/>
  <c r="AR1027" i="13"/>
  <c r="AR1026" i="13"/>
  <c r="AR1025" i="13"/>
  <c r="AR1024" i="13"/>
  <c r="AR1023" i="13"/>
  <c r="AR1022" i="13"/>
  <c r="AR1021" i="13"/>
  <c r="AR1020" i="13"/>
  <c r="AR1019" i="13"/>
  <c r="AR1018" i="13"/>
  <c r="AR1017" i="13"/>
  <c r="AR1016" i="13"/>
  <c r="AR1015" i="13"/>
  <c r="AR1014" i="13"/>
  <c r="AR1013" i="13"/>
  <c r="AR1012" i="13"/>
  <c r="AR1011" i="13"/>
  <c r="AR1010" i="13"/>
  <c r="AR1009" i="13"/>
  <c r="AR1008" i="13"/>
  <c r="AR1007" i="13"/>
  <c r="AR1006" i="13"/>
  <c r="AR1005" i="13"/>
  <c r="AR1004" i="13"/>
  <c r="AR1003" i="13"/>
  <c r="AR1002" i="13"/>
  <c r="AR1001" i="13"/>
  <c r="AR1000" i="13"/>
  <c r="AR999" i="13"/>
  <c r="AR998" i="13"/>
  <c r="AR997" i="13"/>
  <c r="AR996" i="13"/>
  <c r="AR995" i="13"/>
  <c r="AR994" i="13"/>
  <c r="AR993" i="13"/>
  <c r="AR992" i="13"/>
  <c r="AR991" i="13"/>
  <c r="AR990" i="13"/>
  <c r="AR989" i="13"/>
  <c r="AR988" i="13"/>
  <c r="AR987" i="13"/>
  <c r="AR986" i="13"/>
  <c r="AR985" i="13"/>
  <c r="AR984" i="13"/>
  <c r="AR983" i="13"/>
  <c r="AR982" i="13"/>
  <c r="AR981" i="13"/>
  <c r="AR980" i="13"/>
  <c r="AR979" i="13"/>
  <c r="AR978" i="13"/>
  <c r="AR977" i="13"/>
  <c r="AR976" i="13"/>
  <c r="AR975" i="13"/>
  <c r="AR974" i="13"/>
  <c r="AR973" i="13"/>
  <c r="AR972" i="13"/>
  <c r="AR971" i="13"/>
  <c r="AR970" i="13"/>
  <c r="AR969" i="13"/>
  <c r="AR968" i="13"/>
  <c r="AR967" i="13"/>
  <c r="AR966" i="13"/>
  <c r="AR965" i="13"/>
  <c r="AR964" i="13"/>
  <c r="AR963" i="13"/>
  <c r="AR962" i="13"/>
  <c r="AR961" i="13"/>
  <c r="AR960" i="13"/>
  <c r="AR959" i="13"/>
  <c r="AR958" i="13"/>
  <c r="AR957" i="13"/>
  <c r="AR956" i="13"/>
  <c r="AR955" i="13"/>
  <c r="AR954" i="13"/>
  <c r="AR953" i="13"/>
  <c r="AR952" i="13"/>
  <c r="AR951" i="13"/>
  <c r="AR950" i="13"/>
  <c r="AR949" i="13"/>
  <c r="AR948" i="13"/>
  <c r="AR947" i="13"/>
  <c r="AR946" i="13"/>
  <c r="AR945" i="13"/>
  <c r="AR944" i="13"/>
  <c r="AR943" i="13"/>
  <c r="AR942" i="13"/>
  <c r="AR941" i="13"/>
  <c r="AR940" i="13"/>
  <c r="AR939" i="13"/>
  <c r="AR938" i="13"/>
  <c r="AR937" i="13"/>
  <c r="AR936" i="13"/>
  <c r="AR935" i="13"/>
  <c r="AR934" i="13"/>
  <c r="AR933" i="13"/>
  <c r="AR932" i="13"/>
  <c r="AR931" i="13"/>
  <c r="AR930" i="13"/>
  <c r="AR929" i="13"/>
  <c r="AR928" i="13"/>
  <c r="AR927" i="13"/>
  <c r="AR926" i="13"/>
  <c r="AR925" i="13"/>
  <c r="AR924" i="13"/>
  <c r="AR923" i="13"/>
  <c r="AR922" i="13"/>
  <c r="AR921" i="13"/>
  <c r="AR920" i="13"/>
  <c r="AR919" i="13"/>
  <c r="AR918" i="13"/>
  <c r="AR917" i="13"/>
  <c r="AR916" i="13"/>
  <c r="AR915" i="13"/>
  <c r="AR914" i="13"/>
  <c r="AR913" i="13"/>
  <c r="AR912" i="13"/>
  <c r="AR911" i="13"/>
  <c r="AR910" i="13"/>
  <c r="AR909" i="13"/>
  <c r="AR908" i="13"/>
  <c r="AR907" i="13"/>
  <c r="AR906" i="13"/>
  <c r="AR905" i="13"/>
  <c r="AR904" i="13"/>
  <c r="AR903" i="13"/>
  <c r="AR902" i="13"/>
  <c r="AR901" i="13"/>
  <c r="AR900" i="13"/>
  <c r="AR899" i="13"/>
  <c r="AR898" i="13"/>
  <c r="AR897" i="13"/>
  <c r="AR896" i="13"/>
  <c r="AR895" i="13"/>
  <c r="AR894" i="13"/>
  <c r="AR893" i="13"/>
  <c r="AR892" i="13"/>
  <c r="AR891" i="13"/>
  <c r="AR890" i="13"/>
  <c r="AR889" i="13"/>
  <c r="AR888" i="13"/>
  <c r="AR887" i="13"/>
  <c r="AR886" i="13"/>
  <c r="AR885" i="13"/>
  <c r="AR884" i="13"/>
  <c r="AR883" i="13"/>
  <c r="AR882" i="13"/>
  <c r="AR881" i="13"/>
  <c r="AR880" i="13"/>
  <c r="AR879" i="13"/>
  <c r="AR878" i="13"/>
  <c r="AR877" i="13"/>
  <c r="AR876" i="13"/>
  <c r="AR875" i="13"/>
  <c r="AR874" i="13"/>
  <c r="AR873" i="13"/>
  <c r="AR872" i="13"/>
  <c r="AR871" i="13"/>
  <c r="AR870" i="13"/>
  <c r="AR869" i="13"/>
  <c r="AR868" i="13"/>
  <c r="AR867" i="13"/>
  <c r="AR866" i="13"/>
  <c r="AR865" i="13"/>
  <c r="AR864" i="13"/>
  <c r="AR863" i="13"/>
  <c r="AR862" i="13"/>
  <c r="AR861" i="13"/>
  <c r="AR860" i="13"/>
  <c r="AR859" i="13"/>
  <c r="AR858" i="13"/>
  <c r="AR857" i="13"/>
  <c r="AR856" i="13"/>
  <c r="AR855" i="13"/>
  <c r="AR854" i="13"/>
  <c r="AR853" i="13"/>
  <c r="AR852" i="13"/>
  <c r="AR851" i="13"/>
  <c r="AR850" i="13"/>
  <c r="AR849" i="13"/>
  <c r="AR848" i="13"/>
  <c r="AR847" i="13"/>
  <c r="AR846" i="13"/>
  <c r="AR845" i="13"/>
  <c r="AR844" i="13"/>
  <c r="AR843" i="13"/>
  <c r="AR842" i="13"/>
  <c r="AR841" i="13"/>
  <c r="AR840" i="13"/>
  <c r="AR839" i="13"/>
  <c r="AR838" i="13"/>
  <c r="AR837" i="13"/>
  <c r="AR836" i="13"/>
  <c r="AR835" i="13"/>
  <c r="AR834" i="13"/>
  <c r="AR833" i="13"/>
  <c r="AR832" i="13"/>
  <c r="AR831" i="13"/>
  <c r="AR830" i="13"/>
  <c r="AR829" i="13"/>
  <c r="AR828" i="13"/>
  <c r="AR827" i="13"/>
  <c r="AR826" i="13"/>
  <c r="AR825" i="13"/>
  <c r="AR824" i="13"/>
  <c r="AR823" i="13"/>
  <c r="AR822" i="13"/>
  <c r="AR821" i="13"/>
  <c r="AR820" i="13"/>
  <c r="AR819" i="13"/>
  <c r="AR818" i="13"/>
  <c r="AR817" i="13"/>
  <c r="AR816" i="13"/>
  <c r="AR815" i="13"/>
  <c r="AR814" i="13"/>
  <c r="AR813" i="13"/>
  <c r="AR812" i="13"/>
  <c r="AR811" i="13"/>
  <c r="AR810" i="13"/>
  <c r="AR809" i="13"/>
  <c r="AR808" i="13"/>
  <c r="AR807" i="13"/>
  <c r="AR806" i="13"/>
  <c r="AR805" i="13"/>
  <c r="AR804" i="13"/>
  <c r="AR803" i="13"/>
  <c r="AR802" i="13"/>
  <c r="AR801" i="13"/>
  <c r="AR800" i="13"/>
  <c r="AR799" i="13"/>
  <c r="AR798" i="13"/>
  <c r="AR797" i="13"/>
  <c r="AR796" i="13"/>
  <c r="AR795" i="13"/>
  <c r="AR794" i="13"/>
  <c r="AR793" i="13"/>
  <c r="AR792" i="13"/>
  <c r="AR791" i="13"/>
  <c r="AR790" i="13"/>
  <c r="AR789" i="13"/>
  <c r="AR788" i="13"/>
  <c r="AR787" i="13"/>
  <c r="AR786" i="13"/>
  <c r="AR785" i="13"/>
  <c r="AR784" i="13"/>
  <c r="AR783" i="13"/>
  <c r="AR782" i="13"/>
  <c r="AR781" i="13"/>
  <c r="AR780" i="13"/>
  <c r="AR779" i="13"/>
  <c r="AR778" i="13"/>
  <c r="AR777" i="13"/>
  <c r="AR776" i="13"/>
  <c r="AR775" i="13"/>
  <c r="AR774" i="13"/>
  <c r="AR773" i="13"/>
  <c r="AR772" i="13"/>
  <c r="AR771" i="13"/>
  <c r="AR770" i="13"/>
  <c r="AR769" i="13"/>
  <c r="AR768" i="13"/>
  <c r="AR767" i="13"/>
  <c r="AR766" i="13"/>
  <c r="AR765" i="13"/>
  <c r="AR764" i="13"/>
  <c r="AR763" i="13"/>
  <c r="AR762" i="13"/>
  <c r="AR761" i="13"/>
  <c r="AR760" i="13"/>
  <c r="AR759" i="13"/>
  <c r="AR758" i="13"/>
  <c r="AR757" i="13"/>
  <c r="AR756" i="13"/>
  <c r="AR755" i="13"/>
  <c r="AR754" i="13"/>
  <c r="AR753" i="13"/>
  <c r="AR752" i="13"/>
  <c r="AR751" i="13"/>
  <c r="AR750" i="13"/>
  <c r="AR749" i="13"/>
  <c r="AR748" i="13"/>
  <c r="AR747" i="13"/>
  <c r="AR746" i="13"/>
  <c r="AR745" i="13"/>
  <c r="AR744" i="13"/>
  <c r="AR743" i="13"/>
  <c r="AR742" i="13"/>
  <c r="AR741" i="13"/>
  <c r="AR740" i="13"/>
  <c r="AR739" i="13"/>
  <c r="AR738" i="13"/>
  <c r="AR737" i="13"/>
  <c r="AR736" i="13"/>
  <c r="AR735" i="13"/>
  <c r="AR734" i="13"/>
  <c r="AR733" i="13"/>
  <c r="AR732" i="13"/>
  <c r="AR731" i="13"/>
  <c r="AR730" i="13"/>
  <c r="AR729" i="13"/>
  <c r="AR728" i="13"/>
  <c r="AR727" i="13"/>
  <c r="AR726" i="13"/>
  <c r="AR725" i="13"/>
  <c r="AR724" i="13"/>
  <c r="AR723" i="13"/>
  <c r="AR722" i="13"/>
  <c r="AR721" i="13"/>
  <c r="AR720" i="13"/>
  <c r="AR719" i="13"/>
  <c r="AR718" i="13"/>
  <c r="AR717" i="13"/>
  <c r="AR716" i="13"/>
  <c r="AR715" i="13"/>
  <c r="AR714" i="13"/>
  <c r="AR713" i="13"/>
  <c r="AR712" i="13"/>
  <c r="AR711" i="13"/>
  <c r="AR710" i="13"/>
  <c r="AR709" i="13"/>
  <c r="AR708" i="13"/>
  <c r="AR707" i="13"/>
  <c r="AR706" i="13"/>
  <c r="AR705" i="13"/>
  <c r="AR704" i="13"/>
  <c r="AR703" i="13"/>
  <c r="AR702" i="13"/>
  <c r="AR701" i="13"/>
  <c r="AR700" i="13"/>
  <c r="AR699" i="13"/>
  <c r="AR698" i="13"/>
  <c r="AR697" i="13"/>
  <c r="AR696" i="13"/>
  <c r="AR695" i="13"/>
  <c r="AR694" i="13"/>
  <c r="AR693" i="13"/>
  <c r="AR692" i="13"/>
  <c r="AR691" i="13"/>
  <c r="AR690" i="13"/>
  <c r="AR689" i="13"/>
  <c r="AR688" i="13"/>
  <c r="AR687" i="13"/>
  <c r="AR686" i="13"/>
  <c r="AR685" i="13"/>
  <c r="AR684" i="13"/>
  <c r="AR683" i="13"/>
  <c r="AR682" i="13"/>
  <c r="AR681" i="13"/>
  <c r="AR680" i="13"/>
  <c r="AR679" i="13"/>
  <c r="AR678" i="13"/>
  <c r="AR677" i="13"/>
  <c r="AR676" i="13"/>
  <c r="AR675" i="13"/>
  <c r="AR674" i="13"/>
  <c r="AR673" i="13"/>
  <c r="AR672" i="13"/>
  <c r="AR671" i="13"/>
  <c r="AR670" i="13"/>
  <c r="AR669" i="13"/>
  <c r="AR668" i="13"/>
  <c r="AR667" i="13"/>
  <c r="AR666" i="13"/>
  <c r="AR665" i="13"/>
  <c r="AR664" i="13"/>
  <c r="AR663" i="13"/>
  <c r="AR662" i="13"/>
  <c r="AR661" i="13"/>
  <c r="AR660" i="13"/>
  <c r="AR659" i="13"/>
  <c r="AR658" i="13"/>
  <c r="AR657" i="13"/>
  <c r="AR656" i="13"/>
  <c r="AR655" i="13"/>
  <c r="AR654" i="13"/>
  <c r="AR653" i="13"/>
  <c r="AR652" i="13"/>
  <c r="AR651" i="13"/>
  <c r="AR650" i="13"/>
  <c r="AR649" i="13"/>
  <c r="AR648" i="13"/>
  <c r="AR647" i="13"/>
  <c r="AR646" i="13"/>
  <c r="AR645" i="13"/>
  <c r="AR644" i="13"/>
  <c r="AR643" i="13"/>
  <c r="AR642" i="13"/>
  <c r="AR641" i="13"/>
  <c r="AR640" i="13"/>
  <c r="AR639" i="13"/>
  <c r="AR638" i="13"/>
  <c r="AR637" i="13"/>
  <c r="AR636" i="13"/>
  <c r="AR635" i="13"/>
  <c r="AR634" i="13"/>
  <c r="AR633" i="13"/>
  <c r="AR632" i="13"/>
  <c r="AR631" i="13"/>
  <c r="AR630" i="13"/>
  <c r="AR629" i="13"/>
  <c r="AR628" i="13"/>
  <c r="AR627" i="13"/>
  <c r="AR626" i="13"/>
  <c r="AR625" i="13"/>
  <c r="AR624" i="13"/>
  <c r="AR623" i="13"/>
  <c r="AR622" i="13"/>
  <c r="AR621" i="13"/>
  <c r="AR620" i="13"/>
  <c r="AR619" i="13"/>
  <c r="AR618" i="13"/>
  <c r="AR617" i="13"/>
  <c r="AR616" i="13"/>
  <c r="AR615" i="13"/>
  <c r="AR614" i="13"/>
  <c r="AR613" i="13"/>
  <c r="AR612" i="13"/>
  <c r="AR611" i="13"/>
  <c r="AR610" i="13"/>
  <c r="AR609" i="13"/>
  <c r="AR608" i="13"/>
  <c r="AR607" i="13"/>
  <c r="AR606" i="13"/>
  <c r="AR605" i="13"/>
  <c r="AR604" i="13"/>
  <c r="AR603" i="13"/>
  <c r="AR602" i="13"/>
  <c r="AR601" i="13"/>
  <c r="AR600" i="13"/>
  <c r="AR599" i="13"/>
  <c r="AR598" i="13"/>
  <c r="AR597" i="13"/>
  <c r="AR596" i="13"/>
  <c r="AR595" i="13"/>
  <c r="AR594" i="13"/>
  <c r="AR593" i="13"/>
  <c r="AR592" i="13"/>
  <c r="AR591" i="13"/>
  <c r="AR590" i="13"/>
  <c r="AR589" i="13"/>
  <c r="AR588" i="13"/>
  <c r="AR587" i="13"/>
  <c r="AR586" i="13"/>
  <c r="AR585" i="13"/>
  <c r="AR584" i="13"/>
  <c r="AR583" i="13"/>
  <c r="AR582" i="13"/>
  <c r="AR581" i="13"/>
  <c r="AR580" i="13"/>
  <c r="AR579" i="13"/>
  <c r="AR578" i="13"/>
  <c r="AR577" i="13"/>
  <c r="AR576" i="13"/>
  <c r="AR575" i="13"/>
  <c r="AR574" i="13"/>
  <c r="AR573" i="13"/>
  <c r="AR572" i="13"/>
  <c r="AR571" i="13"/>
  <c r="AR570" i="13"/>
  <c r="AR569" i="13"/>
  <c r="AR568" i="13"/>
  <c r="AR567" i="13"/>
  <c r="AR566" i="13"/>
  <c r="AR565" i="13"/>
  <c r="AR564" i="13"/>
  <c r="AR563" i="13"/>
  <c r="AR562" i="13"/>
  <c r="AR561" i="13"/>
  <c r="AR560" i="13"/>
  <c r="AR559" i="13"/>
  <c r="AR558" i="13"/>
  <c r="AR557" i="13"/>
  <c r="AR556" i="13"/>
  <c r="AR555" i="13"/>
  <c r="AR554" i="13"/>
  <c r="AR553" i="13"/>
  <c r="AR552" i="13"/>
  <c r="AR551" i="13"/>
  <c r="AR550" i="13"/>
  <c r="AR549" i="13"/>
  <c r="AR548" i="13"/>
  <c r="AR547" i="13"/>
  <c r="AR546" i="13"/>
  <c r="AR545" i="13"/>
  <c r="AR544" i="13"/>
  <c r="AR543" i="13"/>
  <c r="AR542" i="13"/>
  <c r="AR541" i="13"/>
  <c r="AR540" i="13"/>
  <c r="AR539" i="13"/>
  <c r="AR538" i="13"/>
  <c r="AR537" i="13"/>
  <c r="AR536" i="13"/>
  <c r="AR535" i="13"/>
  <c r="AR534" i="13"/>
  <c r="AR533" i="13"/>
  <c r="AR532" i="13"/>
  <c r="AR531" i="13"/>
  <c r="AR530" i="13"/>
  <c r="AR529" i="13"/>
  <c r="AR528" i="13"/>
  <c r="AR527" i="13"/>
  <c r="AR526" i="13"/>
  <c r="AR525" i="13"/>
  <c r="AR524" i="13"/>
  <c r="AR523" i="13"/>
  <c r="AR522" i="13"/>
  <c r="AR521" i="13"/>
  <c r="AR520" i="13"/>
  <c r="AR519" i="13"/>
  <c r="AR518" i="13"/>
  <c r="AR517" i="13"/>
  <c r="AR516" i="13"/>
  <c r="AR515" i="13"/>
  <c r="AR514" i="13"/>
  <c r="AR513" i="13"/>
  <c r="AR512" i="13"/>
  <c r="AR511" i="13"/>
  <c r="AR510" i="13"/>
  <c r="AR509" i="13"/>
  <c r="AR508" i="13"/>
  <c r="AR507" i="13"/>
  <c r="AR506" i="13"/>
  <c r="AR505" i="13"/>
  <c r="AR504" i="13"/>
  <c r="AR503" i="13"/>
  <c r="AR502" i="13"/>
  <c r="AR501" i="13"/>
  <c r="AR500" i="13"/>
  <c r="AR499" i="13"/>
  <c r="AR498" i="13"/>
  <c r="AR497" i="13"/>
  <c r="AR496" i="13"/>
  <c r="AR495" i="13"/>
  <c r="AR494" i="13"/>
  <c r="AR493" i="13"/>
  <c r="AR492" i="13"/>
  <c r="AR491" i="13"/>
  <c r="AR490" i="13"/>
  <c r="AR489" i="13"/>
  <c r="AR488" i="13"/>
  <c r="AR487" i="13"/>
  <c r="AR486" i="13"/>
  <c r="AR485" i="13"/>
  <c r="AR484" i="13"/>
  <c r="AR483" i="13"/>
  <c r="AR482" i="13"/>
  <c r="AR481" i="13"/>
  <c r="AR480" i="13"/>
  <c r="AR479" i="13"/>
  <c r="AR478" i="13"/>
  <c r="AR477" i="13"/>
  <c r="AR476" i="13"/>
  <c r="AR475" i="13"/>
  <c r="AR474" i="13"/>
  <c r="AR473" i="13"/>
  <c r="AR472" i="13"/>
  <c r="AR471" i="13"/>
  <c r="AR470" i="13"/>
  <c r="AR469" i="13"/>
  <c r="AR468" i="13"/>
  <c r="AR467" i="13"/>
  <c r="AR466" i="13"/>
  <c r="AR465" i="13"/>
  <c r="AR464" i="13"/>
  <c r="AR463" i="13"/>
  <c r="AR462" i="13"/>
  <c r="AR461" i="13"/>
  <c r="AR460" i="13"/>
  <c r="AR459" i="13"/>
  <c r="AR458" i="13"/>
  <c r="AR457" i="13"/>
  <c r="AR456" i="13"/>
  <c r="AR455" i="13"/>
  <c r="AR454" i="13"/>
  <c r="AR453" i="13"/>
  <c r="AR452" i="13"/>
  <c r="AR451" i="13"/>
  <c r="AR450" i="13"/>
  <c r="AR449" i="13"/>
  <c r="AR448" i="13"/>
  <c r="AR447" i="13"/>
  <c r="AR446" i="13"/>
  <c r="AR445" i="13"/>
  <c r="AR444" i="13"/>
  <c r="AR443" i="13"/>
  <c r="AR442" i="13"/>
  <c r="AR441" i="13"/>
  <c r="AR440" i="13"/>
  <c r="AR439" i="13"/>
  <c r="AR438" i="13"/>
  <c r="AR437" i="13"/>
  <c r="AR436" i="13"/>
  <c r="AR435" i="13"/>
  <c r="AR434" i="13"/>
  <c r="AR433" i="13"/>
  <c r="AR432" i="13"/>
  <c r="AR431" i="13"/>
  <c r="AR430" i="13"/>
  <c r="AR429" i="13"/>
  <c r="AR428" i="13"/>
  <c r="AR427" i="13"/>
  <c r="AR426" i="13"/>
  <c r="AR425" i="13"/>
  <c r="AR424" i="13"/>
  <c r="AR423" i="13"/>
  <c r="AR422" i="13"/>
  <c r="AR421" i="13"/>
  <c r="AR420" i="13"/>
  <c r="AR419" i="13"/>
  <c r="AR418" i="13"/>
  <c r="AR417" i="13"/>
  <c r="AR416" i="13"/>
  <c r="AR415" i="13"/>
  <c r="AR414" i="13"/>
  <c r="AR413" i="13"/>
  <c r="AR412" i="13"/>
  <c r="AR411" i="13"/>
  <c r="AR410" i="13"/>
  <c r="AR409" i="13"/>
  <c r="AR408" i="13"/>
  <c r="AR407" i="13"/>
  <c r="AR406" i="13"/>
  <c r="AR405" i="13"/>
  <c r="AR404" i="13"/>
  <c r="AR403" i="13"/>
  <c r="AR402" i="13"/>
  <c r="AR401" i="13"/>
  <c r="AR400" i="13"/>
  <c r="AR399" i="13"/>
  <c r="AR398" i="13"/>
  <c r="AR397" i="13"/>
  <c r="AR396" i="13"/>
  <c r="AR395" i="13"/>
  <c r="AR394" i="13"/>
  <c r="AR393" i="13"/>
  <c r="AR392" i="13"/>
  <c r="AR391" i="13"/>
  <c r="AR390" i="13"/>
  <c r="AR389" i="13"/>
  <c r="AR388" i="13"/>
  <c r="AR387" i="13"/>
  <c r="AR386" i="13"/>
  <c r="AR385" i="13"/>
  <c r="AR384" i="13"/>
  <c r="AR383" i="13"/>
  <c r="AR382" i="13"/>
  <c r="AR381" i="13"/>
  <c r="AR380" i="13"/>
  <c r="AR379" i="13"/>
  <c r="AR378" i="13"/>
  <c r="AR377" i="13"/>
  <c r="AR376" i="13"/>
  <c r="AR375" i="13"/>
  <c r="AR374" i="13"/>
  <c r="AR373" i="13"/>
  <c r="AR372" i="13"/>
  <c r="AR371" i="13"/>
  <c r="AR370" i="13"/>
  <c r="AR369" i="13"/>
  <c r="AR368" i="13"/>
  <c r="AR367" i="13"/>
  <c r="AR366" i="13"/>
  <c r="AR365" i="13"/>
  <c r="AR364" i="13"/>
  <c r="AR363" i="13"/>
  <c r="AR362" i="13"/>
  <c r="AR361" i="13"/>
  <c r="AR360" i="13"/>
  <c r="AR359" i="13"/>
  <c r="AR358" i="13"/>
  <c r="AR357" i="13"/>
  <c r="AR356" i="13"/>
  <c r="AR355" i="13"/>
  <c r="AR354" i="13"/>
  <c r="AR353" i="13"/>
  <c r="AR352" i="13"/>
  <c r="AR351" i="13"/>
  <c r="AR350" i="13"/>
  <c r="AR349" i="13"/>
  <c r="AR348" i="13"/>
  <c r="AR347" i="13"/>
  <c r="AR346" i="13"/>
  <c r="AR345" i="13"/>
  <c r="AR344" i="13"/>
  <c r="AR343" i="13"/>
  <c r="AR342" i="13"/>
  <c r="AR341" i="13"/>
  <c r="AR340" i="13"/>
  <c r="AR339" i="13"/>
  <c r="AR338" i="13"/>
  <c r="AR337" i="13"/>
  <c r="AR336" i="13"/>
  <c r="AR335" i="13"/>
  <c r="AR334" i="13"/>
  <c r="AR333" i="13"/>
  <c r="AR332" i="13"/>
  <c r="AR331" i="13"/>
  <c r="AR330" i="13"/>
  <c r="AR329" i="13"/>
  <c r="AR328" i="13"/>
  <c r="AR327" i="13"/>
  <c r="AR326" i="13"/>
  <c r="AR325" i="13"/>
  <c r="AR324" i="13"/>
  <c r="AR323" i="13"/>
  <c r="AR322" i="13"/>
  <c r="AR321" i="13"/>
  <c r="AR320" i="13"/>
  <c r="AR319" i="13"/>
  <c r="AR318" i="13"/>
  <c r="AR317" i="13"/>
  <c r="AR316" i="13"/>
  <c r="AR315" i="13"/>
  <c r="AR314" i="13"/>
  <c r="AR313" i="13"/>
  <c r="AR312" i="13"/>
  <c r="AR311" i="13"/>
  <c r="AR310" i="13"/>
  <c r="AR309" i="13"/>
  <c r="AR308" i="13"/>
  <c r="AR307" i="13"/>
  <c r="AR306" i="13"/>
  <c r="AR305" i="13"/>
  <c r="AR304" i="13"/>
  <c r="AR303" i="13"/>
  <c r="AR302" i="13"/>
  <c r="AR301" i="13"/>
  <c r="AR300" i="13"/>
  <c r="AR299" i="13"/>
  <c r="AR298" i="13"/>
  <c r="AR297" i="13"/>
  <c r="AR296" i="13"/>
  <c r="AR295" i="13"/>
  <c r="AR294" i="13"/>
  <c r="AR293" i="13"/>
  <c r="AR292" i="13"/>
  <c r="AR291" i="13"/>
  <c r="AR290" i="13"/>
  <c r="AR289" i="13"/>
  <c r="AR288" i="13"/>
  <c r="AR287" i="13"/>
  <c r="AR286" i="13"/>
  <c r="AR285" i="13"/>
  <c r="AR284" i="13"/>
  <c r="AR283" i="13"/>
  <c r="AR282" i="13"/>
  <c r="AR281" i="13"/>
  <c r="AR280" i="13"/>
  <c r="AR279" i="13"/>
  <c r="AR278" i="13"/>
  <c r="AR277" i="13"/>
  <c r="AR276" i="13"/>
  <c r="AR275" i="13"/>
  <c r="AR274" i="13"/>
  <c r="AR273" i="13"/>
  <c r="AR272" i="13"/>
  <c r="AR271" i="13"/>
  <c r="AR270" i="13"/>
  <c r="AR269" i="13"/>
  <c r="AR268" i="13"/>
  <c r="AR267" i="13"/>
  <c r="AR266" i="13"/>
  <c r="AR265" i="13"/>
  <c r="AR264" i="13"/>
  <c r="AR263" i="13"/>
  <c r="AR262" i="13"/>
  <c r="AR261" i="13"/>
  <c r="AR260" i="13"/>
  <c r="AR259" i="13"/>
  <c r="AR258" i="13"/>
  <c r="AR257" i="13"/>
  <c r="AR256" i="13"/>
  <c r="AR255" i="13"/>
  <c r="AR254" i="13"/>
  <c r="AR253" i="13"/>
  <c r="AR252" i="13"/>
  <c r="AR251" i="13"/>
  <c r="AR250" i="13"/>
  <c r="AR249" i="13"/>
  <c r="AR248" i="13"/>
  <c r="AR247" i="13"/>
  <c r="AR246" i="13"/>
  <c r="AR245" i="13"/>
  <c r="AR244" i="13"/>
  <c r="AR243" i="13"/>
  <c r="AR242" i="13"/>
  <c r="AR241" i="13"/>
  <c r="AR240" i="13"/>
  <c r="AR239" i="13"/>
  <c r="AR238" i="13"/>
  <c r="AR237" i="13"/>
  <c r="AR236" i="13"/>
  <c r="AR235" i="13"/>
  <c r="AR234" i="13"/>
  <c r="AR233" i="13"/>
  <c r="AR232" i="13"/>
  <c r="AR231" i="13"/>
  <c r="AR230" i="13"/>
  <c r="AR229" i="13"/>
  <c r="AR228" i="13"/>
  <c r="AR227" i="13"/>
  <c r="AR226" i="13"/>
  <c r="AR225" i="13"/>
  <c r="AR224" i="13"/>
  <c r="AR223" i="13"/>
  <c r="AR222" i="13"/>
  <c r="AR221" i="13"/>
  <c r="AR220" i="13"/>
  <c r="AR219" i="13"/>
  <c r="AR218" i="13"/>
  <c r="AR217" i="13"/>
  <c r="AR216" i="13"/>
  <c r="AR215" i="13"/>
  <c r="AR214" i="13"/>
  <c r="AR213" i="13"/>
  <c r="AR212" i="13"/>
  <c r="AR211" i="13"/>
  <c r="AR210" i="13"/>
  <c r="AR209" i="13"/>
  <c r="AR208" i="13"/>
  <c r="AR207" i="13"/>
  <c r="AR206" i="13"/>
  <c r="AR205" i="13"/>
  <c r="AR204" i="13"/>
  <c r="AR203" i="13"/>
  <c r="AR202" i="13"/>
  <c r="AR201" i="13"/>
  <c r="AR200" i="13"/>
  <c r="AR199" i="13"/>
  <c r="AR198" i="13"/>
  <c r="AR197" i="13"/>
  <c r="AR196" i="13"/>
  <c r="AR195" i="13"/>
  <c r="AR194" i="13"/>
  <c r="AR193" i="13"/>
  <c r="AR192" i="13"/>
  <c r="AR191" i="13"/>
  <c r="AR190" i="13"/>
  <c r="AR189" i="13"/>
  <c r="AR188" i="13"/>
  <c r="AR187" i="13"/>
  <c r="AR186" i="13"/>
  <c r="AR185" i="13"/>
  <c r="AR184" i="13"/>
  <c r="AR183" i="13"/>
  <c r="AR182" i="13"/>
  <c r="AR181" i="13"/>
  <c r="AR180" i="13"/>
  <c r="AR179" i="13"/>
  <c r="AR178" i="13"/>
  <c r="AR177" i="13"/>
  <c r="AR176" i="13"/>
  <c r="AR175" i="13"/>
  <c r="AR174" i="13"/>
  <c r="AR173" i="13"/>
  <c r="AR172" i="13"/>
  <c r="AR171" i="13"/>
  <c r="AR170" i="13"/>
  <c r="AR169" i="13"/>
  <c r="AR168" i="13"/>
  <c r="AR167" i="13"/>
  <c r="AR166" i="13"/>
  <c r="AR165" i="13"/>
  <c r="AR164" i="13"/>
  <c r="AR163" i="13"/>
  <c r="AR162" i="13"/>
  <c r="AR161" i="13"/>
  <c r="AR160" i="13"/>
  <c r="AR159" i="13"/>
  <c r="AR158" i="13"/>
  <c r="AR157" i="13"/>
  <c r="AR156" i="13"/>
  <c r="AR155" i="13"/>
  <c r="AR154" i="13"/>
  <c r="AR153" i="13"/>
  <c r="AR152" i="13"/>
  <c r="AR151" i="13"/>
  <c r="AR150" i="13"/>
  <c r="AR149" i="13"/>
  <c r="AR148" i="13"/>
  <c r="AR147" i="13"/>
  <c r="AR146" i="13"/>
  <c r="AR145" i="13"/>
  <c r="AR144" i="13"/>
  <c r="AR143" i="13"/>
  <c r="AR142" i="13"/>
  <c r="AR141" i="13"/>
  <c r="AR140" i="13"/>
  <c r="AR139" i="13"/>
  <c r="AR138" i="13"/>
  <c r="AR137" i="13"/>
  <c r="AR136" i="13"/>
  <c r="AR135" i="13"/>
  <c r="AR134" i="13"/>
  <c r="AR133" i="13"/>
  <c r="AR132" i="13"/>
  <c r="AR131" i="13"/>
  <c r="AR130" i="13"/>
  <c r="AR129" i="13"/>
  <c r="AR128" i="13"/>
  <c r="AR127" i="13"/>
  <c r="AR126" i="13"/>
  <c r="AR125" i="13"/>
  <c r="AR124" i="13"/>
  <c r="AR123" i="13"/>
  <c r="AR122" i="13"/>
  <c r="AR121" i="13"/>
  <c r="AR120" i="13"/>
  <c r="AR119" i="13"/>
  <c r="AR118" i="13"/>
  <c r="AR117" i="13"/>
  <c r="AR116" i="13"/>
  <c r="AR115" i="13"/>
  <c r="AR114" i="13"/>
  <c r="AR113" i="13"/>
  <c r="AR112" i="13"/>
  <c r="AR111" i="13"/>
  <c r="AR110" i="13"/>
  <c r="AR109" i="13"/>
  <c r="AR108" i="13"/>
  <c r="AR107" i="13"/>
  <c r="AR106" i="13"/>
  <c r="AR105" i="13"/>
  <c r="AR104" i="13"/>
  <c r="AR103" i="13"/>
  <c r="AR102" i="13"/>
  <c r="AR101" i="13"/>
  <c r="AR100" i="13"/>
  <c r="AR99" i="13"/>
  <c r="AR98" i="13"/>
  <c r="AR97" i="13"/>
  <c r="AR96" i="13"/>
  <c r="AR95" i="13"/>
  <c r="AR94" i="13"/>
  <c r="AR93" i="13"/>
  <c r="AR92" i="13"/>
  <c r="AR91" i="13"/>
  <c r="AR90" i="13"/>
  <c r="AR89" i="13"/>
  <c r="AR88" i="13"/>
  <c r="AR87" i="13"/>
  <c r="AR86" i="13"/>
  <c r="AR85" i="13"/>
  <c r="AR84" i="13"/>
  <c r="AR83" i="13"/>
  <c r="AR82" i="13"/>
  <c r="AR81" i="13"/>
  <c r="AR80" i="13"/>
  <c r="AR79" i="13"/>
  <c r="AR78" i="13"/>
  <c r="AR77" i="13"/>
  <c r="AR76" i="13"/>
  <c r="AR75" i="13"/>
  <c r="AR74" i="13"/>
  <c r="AR73" i="13"/>
  <c r="AR72" i="13"/>
  <c r="AR71" i="13"/>
  <c r="AR70" i="13"/>
  <c r="AR69" i="13"/>
  <c r="AR68" i="13"/>
  <c r="AR67" i="13"/>
  <c r="AR66" i="13"/>
  <c r="AR65" i="13"/>
  <c r="AR64" i="13"/>
  <c r="AR63" i="13"/>
  <c r="AR62" i="13"/>
  <c r="AR61" i="13"/>
  <c r="AR60" i="13"/>
  <c r="AR59" i="13"/>
  <c r="AR58" i="13"/>
  <c r="AR57" i="13"/>
  <c r="AR56" i="13"/>
  <c r="AR55" i="13"/>
  <c r="AR54" i="13"/>
  <c r="AR53" i="13"/>
  <c r="AR52" i="13"/>
  <c r="AR51" i="13"/>
  <c r="AR50" i="13"/>
  <c r="AR49" i="13"/>
  <c r="AR48" i="13"/>
  <c r="AR47" i="13"/>
  <c r="AR46" i="13"/>
  <c r="AR45" i="13"/>
  <c r="AR44" i="13"/>
  <c r="AR43" i="13"/>
  <c r="AR42" i="13"/>
  <c r="AR41" i="13"/>
  <c r="AR40" i="13"/>
  <c r="AR39" i="13"/>
  <c r="AR38" i="13"/>
  <c r="AR37" i="13"/>
  <c r="AR36" i="13"/>
  <c r="AR35" i="13"/>
  <c r="AR34" i="13"/>
  <c r="AR33" i="13"/>
  <c r="AR32" i="13"/>
  <c r="AR31" i="13"/>
  <c r="AR30" i="13"/>
  <c r="AR29" i="13"/>
  <c r="AR28" i="13"/>
  <c r="AR27" i="13"/>
  <c r="AR26" i="13"/>
  <c r="AR25" i="13"/>
  <c r="AR24" i="13"/>
  <c r="AR23" i="13"/>
  <c r="AR22" i="13"/>
  <c r="AR21" i="13"/>
  <c r="AR20" i="13"/>
  <c r="AR19" i="13"/>
  <c r="AR18" i="13"/>
  <c r="AR17" i="13"/>
  <c r="AR16" i="13"/>
  <c r="AR15" i="13"/>
  <c r="AR6" i="13"/>
  <c r="Q7" i="13"/>
  <c r="Q8" i="13"/>
  <c r="Q9" i="13"/>
  <c r="Q10" i="13"/>
  <c r="Q11" i="13"/>
  <c r="Q12" i="13"/>
  <c r="U7" i="13"/>
  <c r="F2" i="24"/>
  <c r="U937" i="13"/>
  <c r="AJ937" i="13"/>
  <c r="G2" i="24"/>
  <c r="H2" i="24"/>
  <c r="F3" i="24"/>
  <c r="H3" i="24" s="1"/>
  <c r="F4" i="24"/>
  <c r="U14" i="13"/>
  <c r="AJ14" i="13"/>
  <c r="U18" i="13"/>
  <c r="AJ18" i="13"/>
  <c r="U35" i="13"/>
  <c r="AJ35" i="13"/>
  <c r="U41" i="13"/>
  <c r="AJ41" i="13"/>
  <c r="U76" i="13"/>
  <c r="AJ76" i="13"/>
  <c r="U83" i="13"/>
  <c r="AJ83" i="13"/>
  <c r="U94" i="13"/>
  <c r="AJ94" i="13"/>
  <c r="U107" i="13"/>
  <c r="AJ107" i="13"/>
  <c r="U108" i="13"/>
  <c r="AJ108" i="13"/>
  <c r="U110" i="13"/>
  <c r="AJ110" i="13"/>
  <c r="U118" i="13"/>
  <c r="AJ118" i="13"/>
  <c r="U120" i="13"/>
  <c r="AJ120" i="13"/>
  <c r="U138" i="13"/>
  <c r="AJ138" i="13"/>
  <c r="U141" i="13"/>
  <c r="AJ141" i="13"/>
  <c r="U143" i="13"/>
  <c r="AJ143" i="13"/>
  <c r="U148" i="13"/>
  <c r="AJ148" i="13"/>
  <c r="U168" i="13"/>
  <c r="AJ168" i="13"/>
  <c r="U171" i="13"/>
  <c r="AJ171" i="13"/>
  <c r="U173" i="13"/>
  <c r="AJ173" i="13"/>
  <c r="U174" i="13"/>
  <c r="AJ174" i="13"/>
  <c r="U180" i="13"/>
  <c r="AJ180" i="13"/>
  <c r="U199" i="13"/>
  <c r="AJ199" i="13"/>
  <c r="U202" i="13"/>
  <c r="AJ202" i="13"/>
  <c r="AK202" i="13" s="1"/>
  <c r="U206" i="13"/>
  <c r="AJ206" i="13"/>
  <c r="AK206" i="13" s="1"/>
  <c r="U210" i="13"/>
  <c r="AJ210" i="13"/>
  <c r="U270" i="13"/>
  <c r="AJ270" i="13"/>
  <c r="U282" i="13"/>
  <c r="AJ282" i="13"/>
  <c r="AL282" i="13" s="1"/>
  <c r="U289" i="13"/>
  <c r="AJ289" i="13"/>
  <c r="U290" i="13"/>
  <c r="AJ290" i="13"/>
  <c r="AL290" i="13" s="1"/>
  <c r="U310" i="13"/>
  <c r="AJ310" i="13"/>
  <c r="U312" i="13"/>
  <c r="AJ312" i="13"/>
  <c r="U332" i="13"/>
  <c r="AJ332" i="13"/>
  <c r="U336" i="13"/>
  <c r="AJ336" i="13"/>
  <c r="U343" i="13"/>
  <c r="AJ343" i="13"/>
  <c r="U375" i="13"/>
  <c r="AJ375" i="13"/>
  <c r="AL375" i="13" s="1"/>
  <c r="U384" i="13"/>
  <c r="AJ384" i="13"/>
  <c r="AL384" i="13" s="1"/>
  <c r="U394" i="13"/>
  <c r="AJ394" i="13"/>
  <c r="U401" i="13"/>
  <c r="AJ401" i="13"/>
  <c r="U403" i="13"/>
  <c r="AJ403" i="13"/>
  <c r="U409" i="13"/>
  <c r="AJ409" i="13"/>
  <c r="U415" i="13"/>
  <c r="AJ415" i="13"/>
  <c r="U420" i="13"/>
  <c r="AJ420" i="13"/>
  <c r="U423" i="13"/>
  <c r="AJ423" i="13"/>
  <c r="AL423" i="13" s="1"/>
  <c r="U430" i="13"/>
  <c r="AJ430" i="13"/>
  <c r="U443" i="13"/>
  <c r="AJ443" i="13"/>
  <c r="U457" i="13"/>
  <c r="AJ457" i="13"/>
  <c r="U463" i="13"/>
  <c r="AJ463" i="13"/>
  <c r="U465" i="13"/>
  <c r="AJ465" i="13"/>
  <c r="U472" i="13"/>
  <c r="AJ472" i="13"/>
  <c r="U474" i="13"/>
  <c r="AJ474" i="13"/>
  <c r="U475" i="13"/>
  <c r="AJ475" i="13"/>
  <c r="U489" i="13"/>
  <c r="AJ489" i="13"/>
  <c r="U516" i="13"/>
  <c r="AJ516" i="13"/>
  <c r="U538" i="13"/>
  <c r="AJ538" i="13"/>
  <c r="U554" i="13"/>
  <c r="AJ554" i="13"/>
  <c r="U556" i="13"/>
  <c r="AJ556" i="13"/>
  <c r="U562" i="13"/>
  <c r="AJ562" i="13"/>
  <c r="U577" i="13"/>
  <c r="AJ577" i="13"/>
  <c r="U585" i="13"/>
  <c r="AJ585" i="13"/>
  <c r="U589" i="13"/>
  <c r="AJ589" i="13"/>
  <c r="U638" i="13"/>
  <c r="AJ638" i="13"/>
  <c r="U642" i="13"/>
  <c r="AJ642" i="13"/>
  <c r="U667" i="13"/>
  <c r="AJ667" i="13"/>
  <c r="U686" i="13"/>
  <c r="AJ686" i="13"/>
  <c r="U691" i="13"/>
  <c r="AJ691" i="13"/>
  <c r="U696" i="13"/>
  <c r="AJ696" i="13"/>
  <c r="U701" i="13"/>
  <c r="AJ701" i="13"/>
  <c r="U704" i="13"/>
  <c r="AJ704" i="13"/>
  <c r="U708" i="13"/>
  <c r="AJ708" i="13"/>
  <c r="U730" i="13"/>
  <c r="AJ730" i="13"/>
  <c r="U737" i="13"/>
  <c r="AJ737" i="13"/>
  <c r="U738" i="13"/>
  <c r="AJ738" i="13"/>
  <c r="U742" i="13"/>
  <c r="AJ742" i="13"/>
  <c r="U765" i="13"/>
  <c r="AJ765" i="13"/>
  <c r="U771" i="13"/>
  <c r="AJ771" i="13"/>
  <c r="U785" i="13"/>
  <c r="AJ785" i="13"/>
  <c r="U822" i="13"/>
  <c r="AJ822" i="13"/>
  <c r="U827" i="13"/>
  <c r="AJ827" i="13"/>
  <c r="U854" i="13"/>
  <c r="AJ854" i="13"/>
  <c r="U871" i="13"/>
  <c r="AJ871" i="13"/>
  <c r="U918" i="13"/>
  <c r="AJ918" i="13"/>
  <c r="U919" i="13"/>
  <c r="AJ919" i="13"/>
  <c r="U931" i="13"/>
  <c r="AJ931" i="13"/>
  <c r="U932" i="13"/>
  <c r="AJ932" i="13"/>
  <c r="U935" i="13"/>
  <c r="AJ935" i="13"/>
  <c r="U947" i="13"/>
  <c r="AJ947" i="13"/>
  <c r="U969" i="13"/>
  <c r="AJ969" i="13"/>
  <c r="G4" i="24"/>
  <c r="H4" i="24"/>
  <c r="F5" i="24"/>
  <c r="H5" i="24"/>
  <c r="U6" i="13"/>
  <c r="AJ6" i="13"/>
  <c r="U20" i="13"/>
  <c r="AJ20" i="13"/>
  <c r="U37" i="13"/>
  <c r="AJ37" i="13"/>
  <c r="U49" i="13"/>
  <c r="AJ49" i="13"/>
  <c r="U54" i="13"/>
  <c r="AJ54" i="13"/>
  <c r="U63" i="13"/>
  <c r="AJ63" i="13"/>
  <c r="U77" i="13"/>
  <c r="AJ77" i="13"/>
  <c r="U80" i="13"/>
  <c r="AJ80" i="13"/>
  <c r="U81" i="13"/>
  <c r="AJ81" i="13"/>
  <c r="U124" i="13"/>
  <c r="AJ124" i="13"/>
  <c r="U136" i="13"/>
  <c r="AJ136" i="13"/>
  <c r="U144" i="13"/>
  <c r="AJ144" i="13"/>
  <c r="U186" i="13"/>
  <c r="AJ186" i="13"/>
  <c r="U220" i="13"/>
  <c r="AJ220" i="13"/>
  <c r="U226" i="13"/>
  <c r="AJ226" i="13"/>
  <c r="U255" i="13"/>
  <c r="AJ255" i="13"/>
  <c r="AK255" i="13" s="1"/>
  <c r="U273" i="13"/>
  <c r="AJ273" i="13"/>
  <c r="AK273" i="13" s="1"/>
  <c r="U278" i="13"/>
  <c r="AJ278" i="13"/>
  <c r="U291" i="13"/>
  <c r="AJ291" i="13"/>
  <c r="U295" i="13"/>
  <c r="AJ295" i="13"/>
  <c r="U319" i="13"/>
  <c r="AJ319" i="13"/>
  <c r="AK319" i="13" s="1"/>
  <c r="U325" i="13"/>
  <c r="AJ325" i="13"/>
  <c r="U341" i="13"/>
  <c r="AJ341" i="13"/>
  <c r="U346" i="13"/>
  <c r="AJ346" i="13"/>
  <c r="U353" i="13"/>
  <c r="AJ353" i="13"/>
  <c r="AL353" i="13" s="1"/>
  <c r="U357" i="13"/>
  <c r="AJ357" i="13"/>
  <c r="AL357" i="13" s="1"/>
  <c r="U363" i="13"/>
  <c r="AJ363" i="13"/>
  <c r="AL363" i="13" s="1"/>
  <c r="U364" i="13"/>
  <c r="AJ364" i="13"/>
  <c r="U379" i="13"/>
  <c r="AJ379" i="13"/>
  <c r="AL379" i="13" s="1"/>
  <c r="U387" i="13"/>
  <c r="AJ387" i="13"/>
  <c r="U388" i="13"/>
  <c r="AJ388" i="13"/>
  <c r="AL388" i="13" s="1"/>
  <c r="U390" i="13"/>
  <c r="AJ390" i="13"/>
  <c r="AL390" i="13" s="1"/>
  <c r="U435" i="13"/>
  <c r="AJ435" i="13"/>
  <c r="U452" i="13"/>
  <c r="AJ452" i="13"/>
  <c r="U468" i="13"/>
  <c r="AJ468" i="13"/>
  <c r="U478" i="13"/>
  <c r="AJ478" i="13"/>
  <c r="U480" i="13"/>
  <c r="AJ480" i="13"/>
  <c r="U499" i="13"/>
  <c r="AJ499" i="13"/>
  <c r="U509" i="13"/>
  <c r="AJ509" i="13"/>
  <c r="U515" i="13"/>
  <c r="AJ515" i="13"/>
  <c r="U519" i="13"/>
  <c r="AJ519" i="13"/>
  <c r="U531" i="13"/>
  <c r="AJ531" i="13"/>
  <c r="U532" i="13"/>
  <c r="AJ532" i="13"/>
  <c r="U565" i="13"/>
  <c r="AJ565" i="13"/>
  <c r="U574" i="13"/>
  <c r="AJ574" i="13"/>
  <c r="U586" i="13"/>
  <c r="AJ586" i="13"/>
  <c r="U601" i="13"/>
  <c r="AJ601" i="13"/>
  <c r="U607" i="13"/>
  <c r="AJ607" i="13"/>
  <c r="U611" i="13"/>
  <c r="AJ611" i="13"/>
  <c r="U612" i="13"/>
  <c r="AJ612" i="13"/>
  <c r="U628" i="13"/>
  <c r="AJ628" i="13"/>
  <c r="U647" i="13"/>
  <c r="AJ647" i="13"/>
  <c r="U656" i="13"/>
  <c r="AJ656" i="13"/>
  <c r="U659" i="13"/>
  <c r="AJ659" i="13"/>
  <c r="U688" i="13"/>
  <c r="AJ688" i="13"/>
  <c r="U717" i="13"/>
  <c r="AJ717" i="13"/>
  <c r="U731" i="13"/>
  <c r="AJ731" i="13"/>
  <c r="U748" i="13"/>
  <c r="AJ748" i="13"/>
  <c r="U749" i="13"/>
  <c r="AJ749" i="13"/>
  <c r="U752" i="13"/>
  <c r="AJ752" i="13"/>
  <c r="U774" i="13"/>
  <c r="AJ774" i="13"/>
  <c r="U782" i="13"/>
  <c r="AJ782" i="13"/>
  <c r="U790" i="13"/>
  <c r="AJ790" i="13"/>
  <c r="U804" i="13"/>
  <c r="AJ804" i="13"/>
  <c r="U809" i="13"/>
  <c r="AJ809" i="13"/>
  <c r="U821" i="13"/>
  <c r="AJ821" i="13"/>
  <c r="U848" i="13"/>
  <c r="AJ848" i="13"/>
  <c r="U889" i="13"/>
  <c r="AJ889" i="13"/>
  <c r="U922" i="13"/>
  <c r="AJ922" i="13"/>
  <c r="U954" i="13"/>
  <c r="AJ954" i="13"/>
  <c r="U965" i="13"/>
  <c r="AJ965" i="13"/>
  <c r="G5" i="24"/>
  <c r="F6" i="24"/>
  <c r="U34" i="13"/>
  <c r="AJ34" i="13"/>
  <c r="U71" i="13"/>
  <c r="AJ71" i="13"/>
  <c r="U89" i="13"/>
  <c r="AJ89" i="13"/>
  <c r="U123" i="13"/>
  <c r="AJ123" i="13"/>
  <c r="U132" i="13"/>
  <c r="AJ132" i="13"/>
  <c r="U164" i="13"/>
  <c r="AJ164" i="13"/>
  <c r="U187" i="13"/>
  <c r="AJ187" i="13"/>
  <c r="U204" i="13"/>
  <c r="AJ204" i="13"/>
  <c r="AK204" i="13" s="1"/>
  <c r="U347" i="13"/>
  <c r="AJ347" i="13"/>
  <c r="U371" i="13"/>
  <c r="AJ371" i="13"/>
  <c r="AL371" i="13" s="1"/>
  <c r="U405" i="13"/>
  <c r="AJ405" i="13"/>
  <c r="U418" i="13"/>
  <c r="AJ418" i="13"/>
  <c r="U421" i="13"/>
  <c r="AJ421" i="13"/>
  <c r="AL421" i="13" s="1"/>
  <c r="U448" i="13"/>
  <c r="AJ448" i="13"/>
  <c r="U459" i="13"/>
  <c r="AJ459" i="13"/>
  <c r="U461" i="13"/>
  <c r="AJ461" i="13"/>
  <c r="U462" i="13"/>
  <c r="AJ462" i="13"/>
  <c r="U469" i="13"/>
  <c r="AJ469" i="13"/>
  <c r="U485" i="13"/>
  <c r="AJ485" i="13"/>
  <c r="U503" i="13"/>
  <c r="AJ503" i="13"/>
  <c r="U536" i="13"/>
  <c r="AJ536" i="13"/>
  <c r="U559" i="13"/>
  <c r="AJ559" i="13"/>
  <c r="U617" i="13"/>
  <c r="AJ617" i="13"/>
  <c r="U671" i="13"/>
  <c r="AJ671" i="13"/>
  <c r="U692" i="13"/>
  <c r="AJ692" i="13"/>
  <c r="U716" i="13"/>
  <c r="AJ716" i="13"/>
  <c r="U722" i="13"/>
  <c r="AJ722" i="13"/>
  <c r="U773" i="13"/>
  <c r="AJ773" i="13"/>
  <c r="U801" i="13"/>
  <c r="AJ801" i="13"/>
  <c r="U805" i="13"/>
  <c r="AJ805" i="13"/>
  <c r="U816" i="13"/>
  <c r="AJ816" i="13"/>
  <c r="U845" i="13"/>
  <c r="AJ845" i="13"/>
  <c r="U855" i="13"/>
  <c r="AJ855" i="13"/>
  <c r="U856" i="13"/>
  <c r="AJ856" i="13"/>
  <c r="U887" i="13"/>
  <c r="AJ887" i="13"/>
  <c r="U902" i="13"/>
  <c r="AJ902" i="13"/>
  <c r="U903" i="13"/>
  <c r="AJ903" i="13"/>
  <c r="U934" i="13"/>
  <c r="AJ934" i="13"/>
  <c r="U962" i="13"/>
  <c r="AJ962" i="13"/>
  <c r="F7" i="24"/>
  <c r="U8" i="13"/>
  <c r="AJ8" i="13"/>
  <c r="U13" i="13"/>
  <c r="AJ13" i="13"/>
  <c r="U17" i="13"/>
  <c r="AJ17" i="13"/>
  <c r="U56" i="13"/>
  <c r="AJ56" i="13"/>
  <c r="U59" i="13"/>
  <c r="AJ59" i="13"/>
  <c r="U69" i="13"/>
  <c r="AJ69" i="13"/>
  <c r="U72" i="13"/>
  <c r="AJ72" i="13"/>
  <c r="U78" i="13"/>
  <c r="AJ78" i="13"/>
  <c r="U82" i="13"/>
  <c r="AJ82" i="13"/>
  <c r="U85" i="13"/>
  <c r="AJ85" i="13"/>
  <c r="U91" i="13"/>
  <c r="AJ91" i="13"/>
  <c r="U96" i="13"/>
  <c r="AJ96" i="13"/>
  <c r="U99" i="13"/>
  <c r="AJ99" i="13"/>
  <c r="U102" i="13"/>
  <c r="AJ102" i="13"/>
  <c r="U103" i="13"/>
  <c r="AJ103" i="13"/>
  <c r="U106" i="13"/>
  <c r="AJ106" i="13"/>
  <c r="U111" i="13"/>
  <c r="AJ111" i="13"/>
  <c r="U113" i="13"/>
  <c r="AJ113" i="13"/>
  <c r="U115" i="13"/>
  <c r="AJ115" i="13"/>
  <c r="U116" i="13"/>
  <c r="AJ116" i="13"/>
  <c r="U121" i="13"/>
  <c r="AJ121" i="13"/>
  <c r="U126" i="13"/>
  <c r="AJ126" i="13"/>
  <c r="U128" i="13"/>
  <c r="AJ128" i="13"/>
  <c r="U133" i="13"/>
  <c r="AJ133" i="13"/>
  <c r="U139" i="13"/>
  <c r="AJ139" i="13"/>
  <c r="U153" i="13"/>
  <c r="AJ153" i="13"/>
  <c r="U156" i="13"/>
  <c r="AJ156" i="13"/>
  <c r="U159" i="13"/>
  <c r="AJ159" i="13"/>
  <c r="U169" i="13"/>
  <c r="AJ169" i="13"/>
  <c r="U170" i="13"/>
  <c r="AJ170" i="13"/>
  <c r="U181" i="13"/>
  <c r="AJ181" i="13"/>
  <c r="U195" i="13"/>
  <c r="AJ195" i="13"/>
  <c r="U197" i="13"/>
  <c r="AJ197" i="13"/>
  <c r="U198" i="13"/>
  <c r="AJ198" i="13"/>
  <c r="U200" i="13"/>
  <c r="AJ200" i="13"/>
  <c r="U201" i="13"/>
  <c r="AJ201" i="13"/>
  <c r="U207" i="13"/>
  <c r="AJ207" i="13"/>
  <c r="U208" i="13"/>
  <c r="AJ208" i="13"/>
  <c r="U216" i="13"/>
  <c r="AJ216" i="13"/>
  <c r="U217" i="13"/>
  <c r="AJ217" i="13"/>
  <c r="U223" i="13"/>
  <c r="AJ223" i="13"/>
  <c r="U229" i="13"/>
  <c r="AJ229" i="13"/>
  <c r="U233" i="13"/>
  <c r="AJ233" i="13"/>
  <c r="U234" i="13"/>
  <c r="AJ234" i="13"/>
  <c r="U236" i="13"/>
  <c r="AJ236" i="13"/>
  <c r="U241" i="13"/>
  <c r="AJ241" i="13"/>
  <c r="U244" i="13"/>
  <c r="AJ244" i="13"/>
  <c r="U245" i="13"/>
  <c r="AJ245" i="13"/>
  <c r="U249" i="13"/>
  <c r="AJ249" i="13"/>
  <c r="U252" i="13"/>
  <c r="AJ252" i="13"/>
  <c r="U253" i="13"/>
  <c r="AJ253" i="13"/>
  <c r="U257" i="13"/>
  <c r="AJ257" i="13"/>
  <c r="U267" i="13"/>
  <c r="AJ267" i="13"/>
  <c r="U271" i="13"/>
  <c r="AJ271" i="13"/>
  <c r="U274" i="13"/>
  <c r="AJ274" i="13"/>
  <c r="U277" i="13"/>
  <c r="AJ277" i="13"/>
  <c r="U283" i="13"/>
  <c r="AJ283" i="13"/>
  <c r="U288" i="13"/>
  <c r="AJ288" i="13"/>
  <c r="U293" i="13"/>
  <c r="AJ293" i="13"/>
  <c r="U296" i="13"/>
  <c r="AJ296" i="13"/>
  <c r="U302" i="13"/>
  <c r="AJ302" i="13"/>
  <c r="U315" i="13"/>
  <c r="AJ315" i="13"/>
  <c r="U318" i="13"/>
  <c r="AJ318" i="13"/>
  <c r="U335" i="13"/>
  <c r="AJ335" i="13"/>
  <c r="U338" i="13"/>
  <c r="AJ338" i="13"/>
  <c r="U339" i="13"/>
  <c r="AJ339" i="13"/>
  <c r="U349" i="13"/>
  <c r="AJ349" i="13"/>
  <c r="U355" i="13"/>
  <c r="AJ355" i="13"/>
  <c r="U369" i="13"/>
  <c r="AJ369" i="13"/>
  <c r="U378" i="13"/>
  <c r="AJ378" i="13"/>
  <c r="U391" i="13"/>
  <c r="AJ391" i="13"/>
  <c r="U398" i="13"/>
  <c r="AJ398" i="13"/>
  <c r="U399" i="13"/>
  <c r="AJ399" i="13"/>
  <c r="U407" i="13"/>
  <c r="AJ407" i="13"/>
  <c r="U426" i="13"/>
  <c r="AJ426" i="13"/>
  <c r="U427" i="13"/>
  <c r="AJ427" i="13"/>
  <c r="U440" i="13"/>
  <c r="AJ440" i="13"/>
  <c r="U444" i="13"/>
  <c r="AJ444" i="13"/>
  <c r="U447" i="13"/>
  <c r="AJ447" i="13"/>
  <c r="U473" i="13"/>
  <c r="AJ473" i="13"/>
  <c r="U476" i="13"/>
  <c r="AJ476" i="13"/>
  <c r="U479" i="13"/>
  <c r="AJ479" i="13"/>
  <c r="U482" i="13"/>
  <c r="AJ482" i="13"/>
  <c r="U488" i="13"/>
  <c r="AJ488" i="13"/>
  <c r="U518" i="13"/>
  <c r="AJ518" i="13"/>
  <c r="U528" i="13"/>
  <c r="AJ528" i="13"/>
  <c r="U530" i="13"/>
  <c r="AJ530" i="13"/>
  <c r="U537" i="13"/>
  <c r="AJ537" i="13"/>
  <c r="U539" i="13"/>
  <c r="AJ539" i="13"/>
  <c r="U541" i="13"/>
  <c r="AJ541" i="13"/>
  <c r="U546" i="13"/>
  <c r="AJ546" i="13"/>
  <c r="U550" i="13"/>
  <c r="AJ550" i="13"/>
  <c r="U551" i="13"/>
  <c r="AJ551" i="13"/>
  <c r="U561" i="13"/>
  <c r="AJ561" i="13"/>
  <c r="U569" i="13"/>
  <c r="AJ569" i="13"/>
  <c r="U570" i="13"/>
  <c r="AJ570" i="13"/>
  <c r="U581" i="13"/>
  <c r="AJ581" i="13"/>
  <c r="U582" i="13"/>
  <c r="AJ582" i="13"/>
  <c r="U588" i="13"/>
  <c r="AJ588" i="13"/>
  <c r="U600" i="13"/>
  <c r="AJ600" i="13"/>
  <c r="U606" i="13"/>
  <c r="AJ606" i="13"/>
  <c r="U609" i="13"/>
  <c r="AJ609" i="13"/>
  <c r="U613" i="13"/>
  <c r="AJ613" i="13"/>
  <c r="U616" i="13"/>
  <c r="AJ616" i="13"/>
  <c r="U619" i="13"/>
  <c r="AJ619" i="13"/>
  <c r="U625" i="13"/>
  <c r="AJ625" i="13"/>
  <c r="U627" i="13"/>
  <c r="AJ627" i="13"/>
  <c r="U633" i="13"/>
  <c r="AJ633" i="13"/>
  <c r="U636" i="13"/>
  <c r="AJ636" i="13"/>
  <c r="U653" i="13"/>
  <c r="AJ653" i="13"/>
  <c r="U654" i="13"/>
  <c r="AJ654" i="13"/>
  <c r="U655" i="13"/>
  <c r="AJ655" i="13"/>
  <c r="U657" i="13"/>
  <c r="AJ657" i="13"/>
  <c r="U663" i="13"/>
  <c r="AJ663" i="13"/>
  <c r="U675" i="13"/>
  <c r="AJ675" i="13"/>
  <c r="U677" i="13"/>
  <c r="AJ677" i="13"/>
  <c r="U690" i="13"/>
  <c r="AJ690" i="13"/>
  <c r="U699" i="13"/>
  <c r="AJ699" i="13"/>
  <c r="U703" i="13"/>
  <c r="AJ703" i="13"/>
  <c r="U706" i="13"/>
  <c r="AJ706" i="13"/>
  <c r="U709" i="13"/>
  <c r="AJ709" i="13"/>
  <c r="U712" i="13"/>
  <c r="AJ712" i="13"/>
  <c r="U733" i="13"/>
  <c r="AJ733" i="13"/>
  <c r="U735" i="13"/>
  <c r="AJ735" i="13"/>
  <c r="U736" i="13"/>
  <c r="AJ736" i="13"/>
  <c r="U740" i="13"/>
  <c r="AJ740" i="13"/>
  <c r="U743" i="13"/>
  <c r="AJ743" i="13"/>
  <c r="U744" i="13"/>
  <c r="AJ744" i="13"/>
  <c r="U746" i="13"/>
  <c r="AJ746" i="13"/>
  <c r="U747" i="13"/>
  <c r="AJ747" i="13"/>
  <c r="U754" i="13"/>
  <c r="AJ754" i="13"/>
  <c r="U759" i="13"/>
  <c r="AJ759" i="13"/>
  <c r="U764" i="13"/>
  <c r="AJ764" i="13"/>
  <c r="U770" i="13"/>
  <c r="AJ770" i="13"/>
  <c r="U772" i="13"/>
  <c r="AJ772" i="13"/>
  <c r="U783" i="13"/>
  <c r="AJ783" i="13"/>
  <c r="U792" i="13"/>
  <c r="AJ792" i="13"/>
  <c r="U797" i="13"/>
  <c r="AJ797" i="13"/>
  <c r="U798" i="13"/>
  <c r="AJ798" i="13"/>
  <c r="U806" i="13"/>
  <c r="AJ806" i="13"/>
  <c r="U807" i="13"/>
  <c r="AJ807" i="13"/>
  <c r="U815" i="13"/>
  <c r="AJ815" i="13"/>
  <c r="U817" i="13"/>
  <c r="AJ817" i="13"/>
  <c r="U831" i="13"/>
  <c r="AJ831" i="13"/>
  <c r="U837" i="13"/>
  <c r="AJ837" i="13"/>
  <c r="U838" i="13"/>
  <c r="AJ838" i="13"/>
  <c r="U842" i="13"/>
  <c r="AJ842" i="13"/>
  <c r="U851" i="13"/>
  <c r="AJ851" i="13"/>
  <c r="U858" i="13"/>
  <c r="AJ858" i="13"/>
  <c r="U859" i="13"/>
  <c r="AJ859" i="13"/>
  <c r="U860" i="13"/>
  <c r="AJ860" i="13"/>
  <c r="U864" i="13"/>
  <c r="AJ864" i="13"/>
  <c r="U883" i="13"/>
  <c r="AJ883" i="13"/>
  <c r="U884" i="13"/>
  <c r="AJ884" i="13"/>
  <c r="U896" i="13"/>
  <c r="AJ896" i="13"/>
  <c r="U897" i="13"/>
  <c r="AJ897" i="13"/>
  <c r="U901" i="13"/>
  <c r="AJ901" i="13"/>
  <c r="U904" i="13"/>
  <c r="AJ904" i="13"/>
  <c r="U905" i="13"/>
  <c r="AJ905" i="13"/>
  <c r="U907" i="13"/>
  <c r="AJ907" i="13"/>
  <c r="U908" i="13"/>
  <c r="AJ908" i="13"/>
  <c r="U913" i="13"/>
  <c r="AJ913" i="13"/>
  <c r="U914" i="13"/>
  <c r="AJ914" i="13"/>
  <c r="U916" i="13"/>
  <c r="AJ916" i="13"/>
  <c r="U928" i="13"/>
  <c r="AJ928" i="13"/>
  <c r="U936" i="13"/>
  <c r="AJ936" i="13"/>
  <c r="U938" i="13"/>
  <c r="AJ938" i="13"/>
  <c r="U946" i="13"/>
  <c r="AJ946" i="13"/>
  <c r="U948" i="13"/>
  <c r="AJ948" i="13"/>
  <c r="U949" i="13"/>
  <c r="AJ949" i="13"/>
  <c r="U955" i="13"/>
  <c r="AJ955" i="13"/>
  <c r="U958" i="13"/>
  <c r="AJ958" i="13"/>
  <c r="U959" i="13"/>
  <c r="AJ959" i="13"/>
  <c r="U960" i="13"/>
  <c r="AJ960" i="13"/>
  <c r="U970" i="13"/>
  <c r="AJ970" i="13"/>
  <c r="F8" i="24"/>
  <c r="AJ7" i="13"/>
  <c r="U30" i="13"/>
  <c r="AJ30" i="13"/>
  <c r="U57" i="13"/>
  <c r="AJ57" i="13"/>
  <c r="U64" i="13"/>
  <c r="AJ64" i="13"/>
  <c r="U119" i="13"/>
  <c r="AJ119" i="13"/>
  <c r="U177" i="13"/>
  <c r="AJ177" i="13"/>
  <c r="U178" i="13"/>
  <c r="AJ178" i="13"/>
  <c r="U212" i="13"/>
  <c r="AJ212" i="13"/>
  <c r="U238" i="13"/>
  <c r="AJ238" i="13"/>
  <c r="U263" i="13"/>
  <c r="AJ263" i="13"/>
  <c r="U406" i="13"/>
  <c r="AJ406" i="13"/>
  <c r="U504" i="13"/>
  <c r="AJ504" i="13"/>
  <c r="U618" i="13"/>
  <c r="AJ618" i="13"/>
  <c r="U624" i="13"/>
  <c r="AJ624" i="13"/>
  <c r="U676" i="13"/>
  <c r="AJ676" i="13"/>
  <c r="U793" i="13"/>
  <c r="AJ793" i="13"/>
  <c r="U820" i="13"/>
  <c r="AJ820" i="13"/>
  <c r="U839" i="13"/>
  <c r="AJ839" i="13"/>
  <c r="U876" i="13"/>
  <c r="AJ876" i="13"/>
  <c r="U891" i="13"/>
  <c r="AJ891" i="13"/>
  <c r="U899" i="13"/>
  <c r="AJ899" i="13"/>
  <c r="U964" i="13"/>
  <c r="AJ964" i="13"/>
  <c r="F9" i="24"/>
  <c r="U11" i="13"/>
  <c r="AJ11" i="13"/>
  <c r="U25" i="13"/>
  <c r="AJ25" i="13"/>
  <c r="U155" i="13"/>
  <c r="AJ155" i="13"/>
  <c r="U209" i="13"/>
  <c r="AJ209" i="13"/>
  <c r="U261" i="13"/>
  <c r="AJ261" i="13"/>
  <c r="AK261" i="13" s="1"/>
  <c r="U262" i="13"/>
  <c r="AJ262" i="13"/>
  <c r="U272" i="13"/>
  <c r="AJ272" i="13"/>
  <c r="U306" i="13"/>
  <c r="AJ306" i="13"/>
  <c r="AK306" i="13" s="1"/>
  <c r="U360" i="13"/>
  <c r="AJ360" i="13"/>
  <c r="U376" i="13"/>
  <c r="AJ376" i="13"/>
  <c r="U454" i="13"/>
  <c r="AJ454" i="13"/>
  <c r="U491" i="13"/>
  <c r="AJ491" i="13"/>
  <c r="U496" i="13"/>
  <c r="AJ496" i="13"/>
  <c r="U545" i="13"/>
  <c r="AJ545" i="13"/>
  <c r="U549" i="13"/>
  <c r="AJ549" i="13"/>
  <c r="U599" i="13"/>
  <c r="AJ599" i="13"/>
  <c r="U602" i="13"/>
  <c r="AJ602" i="13"/>
  <c r="U603" i="13"/>
  <c r="AJ603" i="13"/>
  <c r="U721" i="13"/>
  <c r="AJ721" i="13"/>
  <c r="U769" i="13"/>
  <c r="AJ769" i="13"/>
  <c r="U776" i="13"/>
  <c r="AJ776" i="13"/>
  <c r="U786" i="13"/>
  <c r="AJ786" i="13"/>
  <c r="U833" i="13"/>
  <c r="AJ833" i="13"/>
  <c r="U865" i="13"/>
  <c r="AJ865" i="13"/>
  <c r="U909" i="13"/>
  <c r="AJ909" i="13"/>
  <c r="U917" i="13"/>
  <c r="AJ917" i="13"/>
  <c r="U957" i="13"/>
  <c r="AJ957" i="13"/>
  <c r="G9" i="24"/>
  <c r="H9" i="24"/>
  <c r="F10" i="24"/>
  <c r="U61" i="13"/>
  <c r="AJ61" i="13"/>
  <c r="U86" i="13"/>
  <c r="AJ86" i="13"/>
  <c r="G10" i="24"/>
  <c r="H10" i="24"/>
  <c r="F11" i="24"/>
  <c r="H11" i="24" s="1"/>
  <c r="U834" i="13"/>
  <c r="AJ834" i="13"/>
  <c r="U898" i="13"/>
  <c r="AJ898" i="13"/>
  <c r="G11" i="24"/>
  <c r="F12" i="24"/>
  <c r="H12" i="24"/>
  <c r="F13" i="24"/>
  <c r="U39" i="13"/>
  <c r="AJ39" i="13"/>
  <c r="U40" i="13"/>
  <c r="AJ40" i="13"/>
  <c r="U43" i="13"/>
  <c r="AJ43" i="13"/>
  <c r="U46" i="13"/>
  <c r="AJ46" i="13"/>
  <c r="U47" i="13"/>
  <c r="AJ47" i="13"/>
  <c r="U70" i="13"/>
  <c r="AJ70" i="13"/>
  <c r="U73" i="13"/>
  <c r="AJ73" i="13"/>
  <c r="U92" i="13"/>
  <c r="AJ92" i="13"/>
  <c r="U93" i="13"/>
  <c r="AJ93" i="13"/>
  <c r="U157" i="13"/>
  <c r="AJ157" i="13"/>
  <c r="U165" i="13"/>
  <c r="AJ165" i="13"/>
  <c r="U167" i="13"/>
  <c r="AJ167" i="13"/>
  <c r="U172" i="13"/>
  <c r="AJ172" i="13"/>
  <c r="U182" i="13"/>
  <c r="AJ182" i="13"/>
  <c r="U203" i="13"/>
  <c r="AJ203" i="13"/>
  <c r="U237" i="13"/>
  <c r="AJ237" i="13"/>
  <c r="U243" i="13"/>
  <c r="AJ243" i="13"/>
  <c r="U246" i="13"/>
  <c r="AJ246" i="13"/>
  <c r="U259" i="13"/>
  <c r="AJ259" i="13"/>
  <c r="U276" i="13"/>
  <c r="AJ276" i="13"/>
  <c r="U294" i="13"/>
  <c r="AJ294" i="13"/>
  <c r="U297" i="13"/>
  <c r="AJ297" i="13"/>
  <c r="U301" i="13"/>
  <c r="AJ301" i="13"/>
  <c r="U337" i="13"/>
  <c r="AJ337" i="13"/>
  <c r="U342" i="13"/>
  <c r="AJ342" i="13"/>
  <c r="U345" i="13"/>
  <c r="AJ345" i="13"/>
  <c r="U359" i="13"/>
  <c r="AJ359" i="13"/>
  <c r="U361" i="13"/>
  <c r="AJ361" i="13"/>
  <c r="U386" i="13"/>
  <c r="AJ386" i="13"/>
  <c r="U392" i="13"/>
  <c r="AJ392" i="13"/>
  <c r="U395" i="13"/>
  <c r="AJ395" i="13"/>
  <c r="U417" i="13"/>
  <c r="AJ417" i="13"/>
  <c r="U422" i="13"/>
  <c r="AJ422" i="13"/>
  <c r="U425" i="13"/>
  <c r="AJ425" i="13"/>
  <c r="U437" i="13"/>
  <c r="AJ437" i="13"/>
  <c r="U446" i="13"/>
  <c r="AJ446" i="13"/>
  <c r="U453" i="13"/>
  <c r="AJ453" i="13"/>
  <c r="U466" i="13"/>
  <c r="AJ466" i="13"/>
  <c r="U506" i="13"/>
  <c r="AJ506" i="13"/>
  <c r="U507" i="13"/>
  <c r="AJ507" i="13"/>
  <c r="U553" i="13"/>
  <c r="AJ553" i="13"/>
  <c r="U560" i="13"/>
  <c r="AJ560" i="13"/>
  <c r="U572" i="13"/>
  <c r="AJ572" i="13"/>
  <c r="U587" i="13"/>
  <c r="AJ587" i="13"/>
  <c r="U593" i="13"/>
  <c r="AJ593" i="13"/>
  <c r="U597" i="13"/>
  <c r="AJ597" i="13"/>
  <c r="U605" i="13"/>
  <c r="AJ605" i="13"/>
  <c r="U623" i="13"/>
  <c r="AJ623" i="13"/>
  <c r="U630" i="13"/>
  <c r="AJ630" i="13"/>
  <c r="U639" i="13"/>
  <c r="AJ639" i="13"/>
  <c r="U648" i="13"/>
  <c r="AJ648" i="13"/>
  <c r="U650" i="13"/>
  <c r="AJ650" i="13"/>
  <c r="U652" i="13"/>
  <c r="AJ652" i="13"/>
  <c r="U723" i="13"/>
  <c r="AJ723" i="13"/>
  <c r="U739" i="13"/>
  <c r="AJ739" i="13"/>
  <c r="U750" i="13"/>
  <c r="AJ750" i="13"/>
  <c r="U755" i="13"/>
  <c r="AJ755" i="13"/>
  <c r="U761" i="13"/>
  <c r="AJ761" i="13"/>
  <c r="U781" i="13"/>
  <c r="AJ781" i="13"/>
  <c r="U808" i="13"/>
  <c r="AJ808" i="13"/>
  <c r="U811" i="13"/>
  <c r="AJ811" i="13"/>
  <c r="U814" i="13"/>
  <c r="AJ814" i="13"/>
  <c r="U818" i="13"/>
  <c r="AJ818" i="13"/>
  <c r="U825" i="13"/>
  <c r="AJ825" i="13"/>
  <c r="U829" i="13"/>
  <c r="AJ829" i="13"/>
  <c r="U830" i="13"/>
  <c r="AJ830" i="13"/>
  <c r="U857" i="13"/>
  <c r="AJ857" i="13"/>
  <c r="U863" i="13"/>
  <c r="AJ863" i="13"/>
  <c r="U870" i="13"/>
  <c r="AJ870" i="13"/>
  <c r="U885" i="13"/>
  <c r="AJ885" i="13"/>
  <c r="U924" i="13"/>
  <c r="AJ924" i="13"/>
  <c r="U941" i="13"/>
  <c r="AJ941" i="13"/>
  <c r="U963" i="13"/>
  <c r="AJ963" i="13"/>
  <c r="F14" i="24"/>
  <c r="U660" i="13"/>
  <c r="AJ660" i="13"/>
  <c r="U697" i="13"/>
  <c r="AJ697" i="13"/>
  <c r="G14" i="24"/>
  <c r="H14" i="24"/>
  <c r="F15" i="24"/>
  <c r="U26" i="13"/>
  <c r="AJ26" i="13"/>
  <c r="U36" i="13"/>
  <c r="AJ36" i="13"/>
  <c r="U45" i="13"/>
  <c r="AJ45" i="13"/>
  <c r="U66" i="13"/>
  <c r="AJ66" i="13"/>
  <c r="U101" i="13"/>
  <c r="AJ101" i="13"/>
  <c r="U150" i="13"/>
  <c r="AJ150" i="13"/>
  <c r="U154" i="13"/>
  <c r="AJ154" i="13"/>
  <c r="U162" i="13"/>
  <c r="AJ162" i="13"/>
  <c r="U188" i="13"/>
  <c r="AJ188" i="13"/>
  <c r="U190" i="13"/>
  <c r="AJ190" i="13"/>
  <c r="U191" i="13"/>
  <c r="AJ191" i="13"/>
  <c r="U215" i="13"/>
  <c r="AJ215" i="13"/>
  <c r="U221" i="13"/>
  <c r="AJ221" i="13"/>
  <c r="U228" i="13"/>
  <c r="AJ228" i="13"/>
  <c r="U254" i="13"/>
  <c r="AJ254" i="13"/>
  <c r="U269" i="13"/>
  <c r="AJ269" i="13"/>
  <c r="U299" i="13"/>
  <c r="AJ299" i="13"/>
  <c r="U307" i="13"/>
  <c r="AJ307" i="13"/>
  <c r="U365" i="13"/>
  <c r="AJ365" i="13"/>
  <c r="U372" i="13"/>
  <c r="AJ372" i="13"/>
  <c r="U393" i="13"/>
  <c r="AJ393" i="13"/>
  <c r="U400" i="13"/>
  <c r="AJ400" i="13"/>
  <c r="U424" i="13"/>
  <c r="AJ424" i="13"/>
  <c r="U449" i="13"/>
  <c r="AJ449" i="13"/>
  <c r="U481" i="13"/>
  <c r="AJ481" i="13"/>
  <c r="U535" i="13"/>
  <c r="AJ535" i="13"/>
  <c r="U567" i="13"/>
  <c r="AJ567" i="13"/>
  <c r="U575" i="13"/>
  <c r="AJ575" i="13"/>
  <c r="U591" i="13"/>
  <c r="AJ591" i="13"/>
  <c r="U598" i="13"/>
  <c r="AJ598" i="13"/>
  <c r="U608" i="13"/>
  <c r="AJ608" i="13"/>
  <c r="U615" i="13"/>
  <c r="AJ615" i="13"/>
  <c r="U622" i="13"/>
  <c r="AJ622" i="13"/>
  <c r="U640" i="13"/>
  <c r="AJ640" i="13"/>
  <c r="U661" i="13"/>
  <c r="AJ661" i="13"/>
  <c r="U665" i="13"/>
  <c r="AJ665" i="13"/>
  <c r="U669" i="13"/>
  <c r="AJ669" i="13"/>
  <c r="U674" i="13"/>
  <c r="AJ674" i="13"/>
  <c r="U729" i="13"/>
  <c r="AJ729" i="13"/>
  <c r="U745" i="13"/>
  <c r="AJ745" i="13"/>
  <c r="U753" i="13"/>
  <c r="AJ753" i="13"/>
  <c r="U760" i="13"/>
  <c r="AJ760" i="13"/>
  <c r="U762" i="13"/>
  <c r="AJ762" i="13"/>
  <c r="U778" i="13"/>
  <c r="AJ778" i="13"/>
  <c r="U799" i="13"/>
  <c r="AJ799" i="13"/>
  <c r="U828" i="13"/>
  <c r="AJ828" i="13"/>
  <c r="U841" i="13"/>
  <c r="AJ841" i="13"/>
  <c r="U850" i="13"/>
  <c r="AJ850" i="13"/>
  <c r="U868" i="13"/>
  <c r="AJ868" i="13"/>
  <c r="U873" i="13"/>
  <c r="AJ873" i="13"/>
  <c r="U877" i="13"/>
  <c r="AJ877" i="13"/>
  <c r="U886" i="13"/>
  <c r="AJ886" i="13"/>
  <c r="U890" i="13"/>
  <c r="AJ890" i="13"/>
  <c r="U894" i="13"/>
  <c r="AJ894" i="13"/>
  <c r="U927" i="13"/>
  <c r="AJ927" i="13"/>
  <c r="U942" i="13"/>
  <c r="AJ942" i="13"/>
  <c r="U943" i="13"/>
  <c r="AJ943" i="13"/>
  <c r="F16" i="24"/>
  <c r="U458" i="13"/>
  <c r="AJ458" i="13"/>
  <c r="AM458" i="13" s="1"/>
  <c r="AO458" i="13" s="1"/>
  <c r="U732" i="13"/>
  <c r="AJ732" i="13"/>
  <c r="AL732" i="13" s="1"/>
  <c r="AN732" i="13" s="1"/>
  <c r="G16" i="24"/>
  <c r="H16" i="24"/>
  <c r="F17" i="24"/>
  <c r="H17" i="24"/>
  <c r="F18" i="24"/>
  <c r="U145" i="13"/>
  <c r="AJ145" i="13"/>
  <c r="U205" i="13"/>
  <c r="AJ205" i="13"/>
  <c r="U727" i="13"/>
  <c r="AJ727" i="13"/>
  <c r="G18" i="24"/>
  <c r="H18" i="24"/>
  <c r="F19" i="24"/>
  <c r="U48" i="13"/>
  <c r="AJ48" i="13"/>
  <c r="U100" i="13"/>
  <c r="AJ100" i="13"/>
  <c r="U117" i="13"/>
  <c r="AJ117" i="13"/>
  <c r="AL117" i="13" s="1"/>
  <c r="U235" i="13"/>
  <c r="AJ235" i="13"/>
  <c r="U645" i="13"/>
  <c r="AJ645" i="13"/>
  <c r="U724" i="13"/>
  <c r="AJ724" i="13"/>
  <c r="AK724" i="13" s="1"/>
  <c r="U766" i="13"/>
  <c r="AJ766" i="13"/>
  <c r="AL766" i="13" s="1"/>
  <c r="AN766" i="13" s="1"/>
  <c r="U800" i="13"/>
  <c r="AJ800" i="13"/>
  <c r="AL800" i="13" s="1"/>
  <c r="AN800" i="13" s="1"/>
  <c r="U895" i="13"/>
  <c r="AJ895" i="13"/>
  <c r="AL895" i="13" s="1"/>
  <c r="AN895" i="13" s="1"/>
  <c r="U930" i="13"/>
  <c r="AJ930" i="13"/>
  <c r="AL930" i="13" s="1"/>
  <c r="U953" i="13"/>
  <c r="AJ953" i="13"/>
  <c r="AL953" i="13" s="1"/>
  <c r="G19" i="24"/>
  <c r="H19" i="24"/>
  <c r="F20" i="24"/>
  <c r="H20" i="24"/>
  <c r="F21" i="24"/>
  <c r="U432" i="13"/>
  <c r="AJ432" i="13"/>
  <c r="U664" i="13"/>
  <c r="AJ664" i="13"/>
  <c r="U784" i="13"/>
  <c r="AJ784" i="13"/>
  <c r="G21" i="24"/>
  <c r="H21" i="24"/>
  <c r="F22" i="24"/>
  <c r="H22" i="24" s="1"/>
  <c r="U500" i="13"/>
  <c r="AJ500" i="13"/>
  <c r="U741" i="13"/>
  <c r="AJ741" i="13"/>
  <c r="U758" i="13"/>
  <c r="AJ758" i="13"/>
  <c r="U779" i="13"/>
  <c r="AJ779" i="13"/>
  <c r="U968" i="13"/>
  <c r="AJ968" i="13"/>
  <c r="G22" i="24"/>
  <c r="F23" i="24"/>
  <c r="U79" i="13"/>
  <c r="AJ79" i="13"/>
  <c r="U98" i="13"/>
  <c r="AJ98" i="13"/>
  <c r="U114" i="13"/>
  <c r="AJ114" i="13"/>
  <c r="U151" i="13"/>
  <c r="AJ151" i="13"/>
  <c r="U175" i="13"/>
  <c r="AJ175" i="13"/>
  <c r="U192" i="13"/>
  <c r="AJ192" i="13"/>
  <c r="U222" i="13"/>
  <c r="AJ222" i="13"/>
  <c r="U260" i="13"/>
  <c r="AJ260" i="13"/>
  <c r="U268" i="13"/>
  <c r="AJ268" i="13"/>
  <c r="U280" i="13"/>
  <c r="AJ280" i="13"/>
  <c r="U285" i="13"/>
  <c r="AJ285" i="13"/>
  <c r="U316" i="13"/>
  <c r="AJ316" i="13"/>
  <c r="U344" i="13"/>
  <c r="AJ344" i="13"/>
  <c r="U370" i="13"/>
  <c r="AJ370" i="13"/>
  <c r="U373" i="13"/>
  <c r="AJ373" i="13"/>
  <c r="U431" i="13"/>
  <c r="AJ431" i="13"/>
  <c r="U438" i="13"/>
  <c r="AJ438" i="13"/>
  <c r="U451" i="13"/>
  <c r="AJ451" i="13"/>
  <c r="U505" i="13"/>
  <c r="AJ505" i="13"/>
  <c r="U596" i="13"/>
  <c r="AJ596" i="13"/>
  <c r="U635" i="13"/>
  <c r="AJ635" i="13"/>
  <c r="U672" i="13"/>
  <c r="AJ672" i="13"/>
  <c r="U673" i="13"/>
  <c r="AJ673" i="13"/>
  <c r="U682" i="13"/>
  <c r="AJ682" i="13"/>
  <c r="U702" i="13"/>
  <c r="AJ702" i="13"/>
  <c r="U705" i="13"/>
  <c r="AJ705" i="13"/>
  <c r="U713" i="13"/>
  <c r="AJ713" i="13"/>
  <c r="U725" i="13"/>
  <c r="AJ725" i="13"/>
  <c r="U756" i="13"/>
  <c r="AJ756" i="13"/>
  <c r="U780" i="13"/>
  <c r="AJ780" i="13"/>
  <c r="U810" i="13"/>
  <c r="AJ810" i="13"/>
  <c r="U819" i="13"/>
  <c r="AJ819" i="13"/>
  <c r="U874" i="13"/>
  <c r="AJ874" i="13"/>
  <c r="U875" i="13"/>
  <c r="AJ875" i="13"/>
  <c r="U880" i="13"/>
  <c r="AJ880" i="13"/>
  <c r="U881" i="13"/>
  <c r="AJ881" i="13"/>
  <c r="U900" i="13"/>
  <c r="AJ900" i="13"/>
  <c r="U915" i="13"/>
  <c r="AJ915" i="13"/>
  <c r="U920" i="13"/>
  <c r="AJ920" i="13"/>
  <c r="U944" i="13"/>
  <c r="AJ944" i="13"/>
  <c r="U956" i="13"/>
  <c r="AJ956" i="13"/>
  <c r="F24" i="24"/>
  <c r="H24" i="24" s="1"/>
  <c r="U22" i="13"/>
  <c r="AJ22" i="13"/>
  <c r="U214" i="13"/>
  <c r="AJ214" i="13"/>
  <c r="U265" i="13"/>
  <c r="AJ265" i="13"/>
  <c r="U311" i="13"/>
  <c r="AJ311" i="13"/>
  <c r="U442" i="13"/>
  <c r="AJ442" i="13"/>
  <c r="U847" i="13"/>
  <c r="AJ847" i="13"/>
  <c r="U923" i="13"/>
  <c r="AJ923" i="13"/>
  <c r="U926" i="13"/>
  <c r="AJ926" i="13"/>
  <c r="G24" i="24"/>
  <c r="F25" i="24"/>
  <c r="U9" i="13"/>
  <c r="AJ9" i="13"/>
  <c r="G23" i="24"/>
  <c r="U12" i="13"/>
  <c r="AJ12" i="13"/>
  <c r="U84" i="13"/>
  <c r="AJ84" i="13"/>
  <c r="U313" i="13"/>
  <c r="AJ313" i="13"/>
  <c r="AK313" i="13" s="1"/>
  <c r="U445" i="13"/>
  <c r="AJ445" i="13"/>
  <c r="U510" i="13"/>
  <c r="AJ510" i="13"/>
  <c r="AL510" i="13" s="1"/>
  <c r="AN510" i="13" s="1"/>
  <c r="U533" i="13"/>
  <c r="AJ533" i="13"/>
  <c r="AL533" i="13" s="1"/>
  <c r="U644" i="13"/>
  <c r="AJ644" i="13"/>
  <c r="U933" i="13"/>
  <c r="AJ933" i="13"/>
  <c r="G25" i="24"/>
  <c r="F26" i="24"/>
  <c r="U52" i="13"/>
  <c r="AJ52" i="13"/>
  <c r="U104" i="13"/>
  <c r="AJ104" i="13"/>
  <c r="U137" i="13"/>
  <c r="AJ137" i="13"/>
  <c r="U152" i="13"/>
  <c r="AJ152" i="13"/>
  <c r="U161" i="13"/>
  <c r="AJ161" i="13"/>
  <c r="U211" i="13"/>
  <c r="AJ211" i="13"/>
  <c r="U227" i="13"/>
  <c r="AJ227" i="13"/>
  <c r="U308" i="13"/>
  <c r="AJ308" i="13"/>
  <c r="AK308" i="13" s="1"/>
  <c r="U323" i="13"/>
  <c r="AJ323" i="13"/>
  <c r="U367" i="13"/>
  <c r="AJ367" i="13"/>
  <c r="AL367" i="13" s="1"/>
  <c r="AN367" i="13" s="1"/>
  <c r="U389" i="13"/>
  <c r="AJ389" i="13"/>
  <c r="AL389" i="13" s="1"/>
  <c r="AN389" i="13" s="1"/>
  <c r="U412" i="13"/>
  <c r="AJ412" i="13"/>
  <c r="U497" i="13"/>
  <c r="AJ497" i="13"/>
  <c r="U513" i="13"/>
  <c r="AJ513" i="13"/>
  <c r="AL513" i="13" s="1"/>
  <c r="U620" i="13"/>
  <c r="AJ620" i="13"/>
  <c r="AL620" i="13" s="1"/>
  <c r="U646" i="13"/>
  <c r="AJ646" i="13"/>
  <c r="U649" i="13"/>
  <c r="AJ649" i="13"/>
  <c r="U683" i="13"/>
  <c r="AJ683" i="13"/>
  <c r="U710" i="13"/>
  <c r="AJ710" i="13"/>
  <c r="AK710" i="13" s="1"/>
  <c r="U813" i="13"/>
  <c r="AJ813" i="13"/>
  <c r="AL813" i="13" s="1"/>
  <c r="U844" i="13"/>
  <c r="AJ844" i="13"/>
  <c r="AL844" i="13" s="1"/>
  <c r="U869" i="13"/>
  <c r="AJ869" i="13"/>
  <c r="AL869" i="13" s="1"/>
  <c r="AN869" i="13" s="1"/>
  <c r="U929" i="13"/>
  <c r="AJ929" i="13"/>
  <c r="AL929" i="13" s="1"/>
  <c r="U966" i="13"/>
  <c r="AJ966" i="13"/>
  <c r="G26" i="24"/>
  <c r="H26" i="24"/>
  <c r="F27" i="24"/>
  <c r="U33" i="13"/>
  <c r="AJ33" i="13"/>
  <c r="U179" i="13"/>
  <c r="AJ179" i="13"/>
  <c r="U286" i="13"/>
  <c r="AJ286" i="13"/>
  <c r="U668" i="13"/>
  <c r="AJ668" i="13"/>
  <c r="U892" i="13"/>
  <c r="AJ892" i="13"/>
  <c r="G27" i="24"/>
  <c r="H27" i="24"/>
  <c r="F28" i="24"/>
  <c r="U16" i="13"/>
  <c r="AJ16" i="13"/>
  <c r="AL16" i="13" s="1"/>
  <c r="U213" i="13"/>
  <c r="AJ213" i="13"/>
  <c r="U279" i="13"/>
  <c r="AJ279" i="13"/>
  <c r="AL279" i="13" s="1"/>
  <c r="AN279" i="13" s="1"/>
  <c r="U287" i="13"/>
  <c r="AJ287" i="13"/>
  <c r="U326" i="13"/>
  <c r="AJ326" i="13"/>
  <c r="U329" i="13"/>
  <c r="AJ329" i="13"/>
  <c r="U350" i="13"/>
  <c r="AJ350" i="13"/>
  <c r="U402" i="13"/>
  <c r="AJ402" i="13"/>
  <c r="AM402" i="13" s="1"/>
  <c r="AO402" i="13" s="1"/>
  <c r="U487" i="13"/>
  <c r="AJ487" i="13"/>
  <c r="U490" i="13"/>
  <c r="AJ490" i="13"/>
  <c r="U517" i="13"/>
  <c r="AJ517" i="13"/>
  <c r="AL517" i="13" s="1"/>
  <c r="U557" i="13"/>
  <c r="AJ557" i="13"/>
  <c r="AL557" i="13" s="1"/>
  <c r="U564" i="13"/>
  <c r="AJ564" i="13"/>
  <c r="AL564" i="13" s="1"/>
  <c r="AN564" i="13" s="1"/>
  <c r="U580" i="13"/>
  <c r="AJ580" i="13"/>
  <c r="AL580" i="13" s="1"/>
  <c r="AN580" i="13" s="1"/>
  <c r="U614" i="13"/>
  <c r="AJ614" i="13"/>
  <c r="AL614" i="13" s="1"/>
  <c r="U757" i="13"/>
  <c r="AJ757" i="13"/>
  <c r="AL757" i="13" s="1"/>
  <c r="AN757" i="13" s="1"/>
  <c r="U836" i="13"/>
  <c r="AJ836" i="13"/>
  <c r="AL836" i="13" s="1"/>
  <c r="G28" i="24"/>
  <c r="F29" i="24"/>
  <c r="U595" i="13"/>
  <c r="AJ595" i="13"/>
  <c r="AL595" i="13" s="1"/>
  <c r="AN595" i="13" s="1"/>
  <c r="U791" i="13"/>
  <c r="AJ791" i="13"/>
  <c r="AL791" i="13" s="1"/>
  <c r="F30" i="24"/>
  <c r="H30" i="24"/>
  <c r="F31" i="24"/>
  <c r="H31" i="24"/>
  <c r="U27" i="13"/>
  <c r="AJ27" i="13"/>
  <c r="U67" i="13"/>
  <c r="AJ67" i="13"/>
  <c r="U112" i="13"/>
  <c r="AJ112" i="13"/>
  <c r="AL112" i="13" s="1"/>
  <c r="U127" i="13"/>
  <c r="AJ127" i="13"/>
  <c r="U189" i="13"/>
  <c r="AJ189" i="13"/>
  <c r="U196" i="13"/>
  <c r="AJ196" i="13"/>
  <c r="AK196" i="13" s="1"/>
  <c r="U266" i="13"/>
  <c r="AJ266" i="13"/>
  <c r="U320" i="13"/>
  <c r="AJ320" i="13"/>
  <c r="U354" i="13"/>
  <c r="AJ354" i="13"/>
  <c r="AL354" i="13" s="1"/>
  <c r="U377" i="13"/>
  <c r="AJ377" i="13"/>
  <c r="AL377" i="13" s="1"/>
  <c r="AN377" i="13" s="1"/>
  <c r="U385" i="13"/>
  <c r="AJ385" i="13"/>
  <c r="AL385" i="13" s="1"/>
  <c r="AN385" i="13" s="1"/>
  <c r="U419" i="13"/>
  <c r="AJ419" i="13"/>
  <c r="U434" i="13"/>
  <c r="AJ434" i="13"/>
  <c r="U484" i="13"/>
  <c r="AJ484" i="13"/>
  <c r="U486" i="13"/>
  <c r="AJ486" i="13"/>
  <c r="U525" i="13"/>
  <c r="AJ525" i="13"/>
  <c r="AL525" i="13" s="1"/>
  <c r="U526" i="13"/>
  <c r="AJ526" i="13"/>
  <c r="AL526" i="13" s="1"/>
  <c r="AN526" i="13" s="1"/>
  <c r="U529" i="13"/>
  <c r="AJ529" i="13"/>
  <c r="AL529" i="13" s="1"/>
  <c r="U563" i="13"/>
  <c r="AJ563" i="13"/>
  <c r="AL563" i="13" s="1"/>
  <c r="U573" i="13"/>
  <c r="AJ573" i="13"/>
  <c r="AL573" i="13" s="1"/>
  <c r="U590" i="13"/>
  <c r="AJ590" i="13"/>
  <c r="AL590" i="13" s="1"/>
  <c r="AN590" i="13" s="1"/>
  <c r="U711" i="13"/>
  <c r="AJ711" i="13"/>
  <c r="AK711" i="13" s="1"/>
  <c r="U795" i="13"/>
  <c r="AJ795" i="13"/>
  <c r="AL795" i="13" s="1"/>
  <c r="U879" i="13"/>
  <c r="AJ879" i="13"/>
  <c r="AL879" i="13" s="1"/>
  <c r="AN879" i="13" s="1"/>
  <c r="U906" i="13"/>
  <c r="AJ906" i="13"/>
  <c r="U921" i="13"/>
  <c r="AJ921" i="13"/>
  <c r="AK921" i="13" s="1"/>
  <c r="U925" i="13"/>
  <c r="AJ925" i="13"/>
  <c r="AK925" i="13" s="1"/>
  <c r="G31" i="24"/>
  <c r="F32" i="24"/>
  <c r="U695" i="13"/>
  <c r="AJ695" i="13"/>
  <c r="U734" i="13"/>
  <c r="AJ734" i="13"/>
  <c r="AL734" i="13" s="1"/>
  <c r="AN734" i="13" s="1"/>
  <c r="U796" i="13"/>
  <c r="AJ796" i="13"/>
  <c r="AL796" i="13" s="1"/>
  <c r="AN796" i="13" s="1"/>
  <c r="U846" i="13"/>
  <c r="AJ846" i="13"/>
  <c r="AL846" i="13" s="1"/>
  <c r="U945" i="13"/>
  <c r="AJ945" i="13"/>
  <c r="G32" i="24"/>
  <c r="H32" i="24"/>
  <c r="F33" i="24"/>
  <c r="H33" i="24"/>
  <c r="U368" i="13"/>
  <c r="AJ368" i="13"/>
  <c r="U380" i="13"/>
  <c r="AJ380" i="13"/>
  <c r="AL380" i="13" s="1"/>
  <c r="U527" i="13"/>
  <c r="AJ527" i="13"/>
  <c r="AL527" i="13" s="1"/>
  <c r="U643" i="13"/>
  <c r="AJ643" i="13"/>
  <c r="G33" i="24"/>
  <c r="F34" i="24"/>
  <c r="U44" i="13"/>
  <c r="AJ44" i="13"/>
  <c r="AL44" i="13" s="1"/>
  <c r="U50" i="13"/>
  <c r="AJ50" i="13"/>
  <c r="U55" i="13"/>
  <c r="AJ55" i="13"/>
  <c r="U158" i="13"/>
  <c r="AJ158" i="13"/>
  <c r="U160" i="13"/>
  <c r="AJ160" i="13"/>
  <c r="U300" i="13"/>
  <c r="AJ300" i="13"/>
  <c r="AL300" i="13" s="1"/>
  <c r="U304" i="13"/>
  <c r="AJ304" i="13"/>
  <c r="AL304" i="13" s="1"/>
  <c r="U358" i="13"/>
  <c r="AJ358" i="13"/>
  <c r="AL358" i="13" s="1"/>
  <c r="U566" i="13"/>
  <c r="AJ566" i="13"/>
  <c r="AL566" i="13" s="1"/>
  <c r="AN566" i="13" s="1"/>
  <c r="U634" i="13"/>
  <c r="AJ634" i="13"/>
  <c r="U637" i="13"/>
  <c r="AJ637" i="13"/>
  <c r="U666" i="13"/>
  <c r="AJ666" i="13"/>
  <c r="U768" i="13"/>
  <c r="AJ768" i="13"/>
  <c r="AL768" i="13" s="1"/>
  <c r="AN768" i="13" s="1"/>
  <c r="G34" i="24"/>
  <c r="H34" i="24"/>
  <c r="F35" i="24"/>
  <c r="U147" i="13"/>
  <c r="AJ147" i="13"/>
  <c r="U352" i="13"/>
  <c r="AJ352" i="13"/>
  <c r="U408" i="13"/>
  <c r="AJ408" i="13"/>
  <c r="U777" i="13"/>
  <c r="AJ777" i="13"/>
  <c r="U832" i="13"/>
  <c r="AJ832" i="13"/>
  <c r="U910" i="13"/>
  <c r="AJ910" i="13"/>
  <c r="G35" i="24"/>
  <c r="H35" i="24"/>
  <c r="F36" i="24"/>
  <c r="U788" i="13"/>
  <c r="AJ788" i="13"/>
  <c r="AL788" i="13" s="1"/>
  <c r="AN788" i="13" s="1"/>
  <c r="U861" i="13"/>
  <c r="AJ861" i="13"/>
  <c r="AL861" i="13" s="1"/>
  <c r="AN861" i="13" s="1"/>
  <c r="G36" i="24"/>
  <c r="H36" i="24"/>
  <c r="F37" i="24"/>
  <c r="U239" i="13"/>
  <c r="AJ239" i="13"/>
  <c r="G37" i="24"/>
  <c r="H37" i="24"/>
  <c r="F38" i="24"/>
  <c r="H38" i="24" s="1"/>
  <c r="U298" i="13"/>
  <c r="AJ298" i="13"/>
  <c r="G38" i="24"/>
  <c r="F39" i="24"/>
  <c r="H39" i="24"/>
  <c r="F40" i="24"/>
  <c r="H40" i="24"/>
  <c r="F41" i="24"/>
  <c r="U62" i="13"/>
  <c r="AJ62" i="13"/>
  <c r="U662" i="13"/>
  <c r="AJ662" i="13"/>
  <c r="G41" i="24"/>
  <c r="H41" i="24"/>
  <c r="F42" i="24"/>
  <c r="U19" i="13"/>
  <c r="AJ19" i="13"/>
  <c r="U58" i="13"/>
  <c r="AJ58" i="13"/>
  <c r="U146" i="13"/>
  <c r="AJ146" i="13"/>
  <c r="U149" i="13"/>
  <c r="AJ149" i="13"/>
  <c r="U194" i="13"/>
  <c r="AJ194" i="13"/>
  <c r="AK194" i="13" s="1"/>
  <c r="U242" i="13"/>
  <c r="AJ242" i="13"/>
  <c r="U248" i="13"/>
  <c r="AJ248" i="13"/>
  <c r="U250" i="13"/>
  <c r="AJ250" i="13"/>
  <c r="U334" i="13"/>
  <c r="AJ334" i="13"/>
  <c r="U351" i="13"/>
  <c r="AJ351" i="13"/>
  <c r="U382" i="13"/>
  <c r="AJ382" i="13"/>
  <c r="AL382" i="13" s="1"/>
  <c r="U404" i="13"/>
  <c r="AJ404" i="13"/>
  <c r="AL404" i="13" s="1"/>
  <c r="U429" i="13"/>
  <c r="AJ429" i="13"/>
  <c r="AL429" i="13" s="1"/>
  <c r="U584" i="13"/>
  <c r="AJ584" i="13"/>
  <c r="U626" i="13"/>
  <c r="AJ626" i="13"/>
  <c r="U632" i="13"/>
  <c r="AJ632" i="13"/>
  <c r="U684" i="13"/>
  <c r="AJ684" i="13"/>
  <c r="U693" i="13"/>
  <c r="AJ693" i="13"/>
  <c r="U763" i="13"/>
  <c r="AJ763" i="13"/>
  <c r="U767" i="13"/>
  <c r="AJ767" i="13"/>
  <c r="U950" i="13"/>
  <c r="AJ950" i="13"/>
  <c r="F43" i="24"/>
  <c r="H43" i="24"/>
  <c r="U29" i="13"/>
  <c r="AJ29" i="13"/>
  <c r="U396" i="13"/>
  <c r="AJ396" i="13"/>
  <c r="U843" i="13"/>
  <c r="AJ843" i="13"/>
  <c r="AL843" i="13" s="1"/>
  <c r="AN843" i="13" s="1"/>
  <c r="G43" i="24"/>
  <c r="F44" i="24"/>
  <c r="H44" i="24" s="1"/>
  <c r="F45" i="24"/>
  <c r="U552" i="13"/>
  <c r="AJ552" i="13"/>
  <c r="U592" i="13"/>
  <c r="AJ592" i="13"/>
  <c r="G45" i="24"/>
  <c r="H45" i="24"/>
  <c r="F46" i="24"/>
  <c r="H46" i="24"/>
  <c r="F47" i="24"/>
  <c r="U292" i="13"/>
  <c r="AJ292" i="13"/>
  <c r="U416" i="13"/>
  <c r="AJ416" i="13"/>
  <c r="AL416" i="13" s="1"/>
  <c r="U493" i="13"/>
  <c r="AJ493" i="13"/>
  <c r="U658" i="13"/>
  <c r="AJ658" i="13"/>
  <c r="U728" i="13"/>
  <c r="AJ728" i="13"/>
  <c r="U882" i="13"/>
  <c r="AJ882" i="13"/>
  <c r="F48" i="24"/>
  <c r="F49" i="24"/>
  <c r="U15" i="13"/>
  <c r="AJ15" i="13"/>
  <c r="G15" i="24"/>
  <c r="U24" i="13"/>
  <c r="AJ24" i="13"/>
  <c r="U75" i="13"/>
  <c r="AJ75" i="13"/>
  <c r="U90" i="13"/>
  <c r="AJ90" i="13"/>
  <c r="U105" i="13"/>
  <c r="AJ105" i="13"/>
  <c r="U142" i="13"/>
  <c r="AJ142" i="13"/>
  <c r="U185" i="13"/>
  <c r="AJ185" i="13"/>
  <c r="U230" i="13"/>
  <c r="AJ230" i="13"/>
  <c r="U231" i="13"/>
  <c r="AJ231" i="13"/>
  <c r="U284" i="13"/>
  <c r="AJ284" i="13"/>
  <c r="U309" i="13"/>
  <c r="AJ309" i="13"/>
  <c r="AK309" i="13" s="1"/>
  <c r="U324" i="13"/>
  <c r="AJ324" i="13"/>
  <c r="U381" i="13"/>
  <c r="AJ381" i="13"/>
  <c r="AL381" i="13" s="1"/>
  <c r="U477" i="13"/>
  <c r="AJ477" i="13"/>
  <c r="U514" i="13"/>
  <c r="AJ514" i="13"/>
  <c r="AL514" i="13"/>
  <c r="AN514" i="13" s="1"/>
  <c r="U523" i="13"/>
  <c r="AJ523" i="13"/>
  <c r="AL523" i="13" s="1"/>
  <c r="U555" i="13"/>
  <c r="AJ555" i="13"/>
  <c r="AL555" i="13" s="1"/>
  <c r="U583" i="13"/>
  <c r="AJ583" i="13"/>
  <c r="AL583" i="13" s="1"/>
  <c r="U604" i="13"/>
  <c r="AJ604" i="13"/>
  <c r="AL604" i="13" s="1"/>
  <c r="U698" i="13"/>
  <c r="AJ698" i="13"/>
  <c r="U715" i="13"/>
  <c r="AJ715" i="13"/>
  <c r="U835" i="13"/>
  <c r="AJ835" i="13"/>
  <c r="U862" i="13"/>
  <c r="AJ862" i="13"/>
  <c r="U893" i="13"/>
  <c r="AJ893" i="13"/>
  <c r="U967" i="13"/>
  <c r="AJ967" i="13"/>
  <c r="G49" i="24"/>
  <c r="F50" i="24"/>
  <c r="U51" i="13"/>
  <c r="AJ51" i="13"/>
  <c r="U68" i="13"/>
  <c r="AJ68" i="13"/>
  <c r="U87" i="13"/>
  <c r="AJ87" i="13"/>
  <c r="U131" i="13"/>
  <c r="AJ131" i="13"/>
  <c r="U134" i="13"/>
  <c r="AJ134" i="13"/>
  <c r="U193" i="13"/>
  <c r="AJ193" i="13"/>
  <c r="U219" i="13"/>
  <c r="AJ219" i="13"/>
  <c r="U232" i="13"/>
  <c r="AJ232" i="13"/>
  <c r="U281" i="13"/>
  <c r="AJ281" i="13"/>
  <c r="AL281" i="13" s="1"/>
  <c r="U314" i="13"/>
  <c r="AJ314" i="13"/>
  <c r="U321" i="13"/>
  <c r="AJ321" i="13"/>
  <c r="U494" i="13"/>
  <c r="AJ494" i="13"/>
  <c r="U520" i="13"/>
  <c r="AJ520" i="13"/>
  <c r="AL520" i="13" s="1"/>
  <c r="U522" i="13"/>
  <c r="AJ522" i="13"/>
  <c r="AL522" i="13" s="1"/>
  <c r="AN522" i="13" s="1"/>
  <c r="U571" i="13"/>
  <c r="AJ571" i="13"/>
  <c r="AL571" i="13" s="1"/>
  <c r="U576" i="13"/>
  <c r="AJ576" i="13"/>
  <c r="AL576" i="13" s="1"/>
  <c r="AN576" i="13" s="1"/>
  <c r="U594" i="13"/>
  <c r="AJ594" i="13"/>
  <c r="AL594" i="13" s="1"/>
  <c r="AN594" i="13" s="1"/>
  <c r="U789" i="13"/>
  <c r="AJ789" i="13"/>
  <c r="U802" i="13"/>
  <c r="AJ802" i="13"/>
  <c r="G50" i="24"/>
  <c r="F51" i="24"/>
  <c r="G47" i="24"/>
  <c r="U10" i="13"/>
  <c r="AJ10" i="13"/>
  <c r="U21" i="13"/>
  <c r="AJ21" i="13"/>
  <c r="U31" i="13"/>
  <c r="AJ31" i="13"/>
  <c r="U38" i="13"/>
  <c r="AJ38" i="13"/>
  <c r="AL38" i="13" s="1"/>
  <c r="U42" i="13"/>
  <c r="AJ42" i="13"/>
  <c r="AL42" i="13" s="1"/>
  <c r="U53" i="13"/>
  <c r="AJ53" i="13"/>
  <c r="U60" i="13"/>
  <c r="AJ60" i="13"/>
  <c r="U65" i="13"/>
  <c r="AJ65" i="13"/>
  <c r="U74" i="13"/>
  <c r="AJ74" i="13"/>
  <c r="U88" i="13"/>
  <c r="AJ88" i="13"/>
  <c r="U95" i="13"/>
  <c r="AJ95" i="13"/>
  <c r="U97" i="13"/>
  <c r="AJ97" i="13"/>
  <c r="AL97" i="13" s="1"/>
  <c r="U109" i="13"/>
  <c r="AJ109" i="13"/>
  <c r="U122" i="13"/>
  <c r="AJ122" i="13"/>
  <c r="AL122" i="13" s="1"/>
  <c r="U125" i="13"/>
  <c r="AJ125" i="13"/>
  <c r="U129" i="13"/>
  <c r="AJ129" i="13"/>
  <c r="U130" i="13"/>
  <c r="AJ130" i="13"/>
  <c r="U135" i="13"/>
  <c r="AJ135" i="13"/>
  <c r="U140" i="13"/>
  <c r="AJ140" i="13"/>
  <c r="U163" i="13"/>
  <c r="AJ163" i="13"/>
  <c r="U166" i="13"/>
  <c r="AJ166" i="13"/>
  <c r="U176" i="13"/>
  <c r="AJ176" i="13"/>
  <c r="U183" i="13"/>
  <c r="AJ183" i="13"/>
  <c r="U184" i="13"/>
  <c r="AJ184" i="13"/>
  <c r="U224" i="13"/>
  <c r="AJ224" i="13"/>
  <c r="U225" i="13"/>
  <c r="AJ225" i="13"/>
  <c r="U240" i="13"/>
  <c r="AJ240" i="13"/>
  <c r="U247" i="13"/>
  <c r="AJ247" i="13"/>
  <c r="AK247" i="13" s="1"/>
  <c r="U251" i="13"/>
  <c r="AJ251" i="13"/>
  <c r="AK251" i="13" s="1"/>
  <c r="U256" i="13"/>
  <c r="AJ256" i="13"/>
  <c r="AK256" i="13" s="1"/>
  <c r="U258" i="13"/>
  <c r="AJ258" i="13"/>
  <c r="AK258" i="13" s="1"/>
  <c r="U264" i="13"/>
  <c r="AJ264" i="13"/>
  <c r="U275" i="13"/>
  <c r="AJ275" i="13"/>
  <c r="AK275" i="13" s="1"/>
  <c r="U303" i="13"/>
  <c r="AJ303" i="13"/>
  <c r="U305" i="13"/>
  <c r="AJ305" i="13"/>
  <c r="AL305" i="13" s="1"/>
  <c r="AN305" i="13" s="1"/>
  <c r="U317" i="13"/>
  <c r="AJ317" i="13"/>
  <c r="AK317" i="13" s="1"/>
  <c r="U322" i="13"/>
  <c r="AJ322" i="13"/>
  <c r="U327" i="13"/>
  <c r="AJ327" i="13"/>
  <c r="U328" i="13"/>
  <c r="AJ328" i="13"/>
  <c r="U330" i="13"/>
  <c r="AJ330" i="13"/>
  <c r="U331" i="13"/>
  <c r="AJ331" i="13"/>
  <c r="U333" i="13"/>
  <c r="AJ333" i="13"/>
  <c r="U340" i="13"/>
  <c r="AJ340" i="13"/>
  <c r="U348" i="13"/>
  <c r="AJ348" i="13"/>
  <c r="U356" i="13"/>
  <c r="AJ356" i="13"/>
  <c r="AL356" i="13" s="1"/>
  <c r="U362" i="13"/>
  <c r="AJ362" i="13"/>
  <c r="AL362" i="13" s="1"/>
  <c r="U366" i="13"/>
  <c r="AJ366" i="13"/>
  <c r="AL366" i="13" s="1"/>
  <c r="U374" i="13"/>
  <c r="AJ374" i="13"/>
  <c r="AL374" i="13" s="1"/>
  <c r="U383" i="13"/>
  <c r="AJ383" i="13"/>
  <c r="AL383" i="13" s="1"/>
  <c r="AN383" i="13" s="1"/>
  <c r="U397" i="13"/>
  <c r="AJ397" i="13"/>
  <c r="U410" i="13"/>
  <c r="AJ410" i="13"/>
  <c r="U411" i="13"/>
  <c r="AJ411" i="13"/>
  <c r="U413" i="13"/>
  <c r="AJ413" i="13"/>
  <c r="U414" i="13"/>
  <c r="AJ414" i="13"/>
  <c r="U428" i="13"/>
  <c r="AJ428" i="13"/>
  <c r="U433" i="13"/>
  <c r="AJ433" i="13"/>
  <c r="U436" i="13"/>
  <c r="AJ436" i="13"/>
  <c r="U439" i="13"/>
  <c r="AJ439" i="13"/>
  <c r="U441" i="13"/>
  <c r="AJ441" i="13"/>
  <c r="U450" i="13"/>
  <c r="AJ450" i="13"/>
  <c r="AM450" i="13" s="1"/>
  <c r="AO450" i="13" s="1"/>
  <c r="U455" i="13"/>
  <c r="AJ455" i="13"/>
  <c r="U456" i="13"/>
  <c r="AJ456" i="13"/>
  <c r="U460" i="13"/>
  <c r="AJ460" i="13"/>
  <c r="U464" i="13"/>
  <c r="AJ464" i="13"/>
  <c r="U467" i="13"/>
  <c r="AJ467" i="13"/>
  <c r="U470" i="13"/>
  <c r="AJ470" i="13"/>
  <c r="U471" i="13"/>
  <c r="AJ471" i="13"/>
  <c r="U483" i="13"/>
  <c r="AJ483" i="13"/>
  <c r="U492" i="13"/>
  <c r="AJ492" i="13"/>
  <c r="U495" i="13"/>
  <c r="AJ495" i="13"/>
  <c r="U498" i="13"/>
  <c r="AJ498" i="13"/>
  <c r="U501" i="13"/>
  <c r="AJ501" i="13"/>
  <c r="U508" i="13"/>
  <c r="AJ508" i="13"/>
  <c r="AL508" i="13" s="1"/>
  <c r="AN508" i="13" s="1"/>
  <c r="U511" i="13"/>
  <c r="AJ511" i="13"/>
  <c r="AL511" i="13" s="1"/>
  <c r="U512" i="13"/>
  <c r="AJ512" i="13"/>
  <c r="AL512" i="13" s="1"/>
  <c r="AN512" i="13" s="1"/>
  <c r="U521" i="13"/>
  <c r="AJ521" i="13"/>
  <c r="AL521" i="13" s="1"/>
  <c r="U524" i="13"/>
  <c r="AJ524" i="13"/>
  <c r="AL524" i="13" s="1"/>
  <c r="AN524" i="13" s="1"/>
  <c r="U534" i="13"/>
  <c r="AJ534" i="13"/>
  <c r="AL534" i="13" s="1"/>
  <c r="AN534" i="13" s="1"/>
  <c r="U540" i="13"/>
  <c r="AJ540" i="13"/>
  <c r="AL540" i="13" s="1"/>
  <c r="AN540" i="13" s="1"/>
  <c r="U542" i="13"/>
  <c r="AJ542" i="13"/>
  <c r="AL542" i="13" s="1"/>
  <c r="AN542" i="13" s="1"/>
  <c r="U543" i="13"/>
  <c r="AJ543" i="13"/>
  <c r="AL543" i="13" s="1"/>
  <c r="U544" i="13"/>
  <c r="AJ544" i="13"/>
  <c r="AL544" i="13" s="1"/>
  <c r="AN544" i="13" s="1"/>
  <c r="U547" i="13"/>
  <c r="AJ547" i="13"/>
  <c r="AL547" i="13" s="1"/>
  <c r="U548" i="13"/>
  <c r="AJ548" i="13"/>
  <c r="U558" i="13"/>
  <c r="AJ558" i="13"/>
  <c r="U568" i="13"/>
  <c r="AJ568" i="13"/>
  <c r="AL568" i="13" s="1"/>
  <c r="AN568" i="13" s="1"/>
  <c r="U578" i="13"/>
  <c r="AJ578" i="13"/>
  <c r="AL578" i="13" s="1"/>
  <c r="AN578" i="13" s="1"/>
  <c r="U579" i="13"/>
  <c r="AJ579" i="13"/>
  <c r="AL579" i="13" s="1"/>
  <c r="U610" i="13"/>
  <c r="AJ610" i="13"/>
  <c r="AL610" i="13" s="1"/>
  <c r="U621" i="13"/>
  <c r="AJ621" i="13"/>
  <c r="AL621" i="13" s="1"/>
  <c r="AN621" i="13" s="1"/>
  <c r="U629" i="13"/>
  <c r="AJ629" i="13"/>
  <c r="AL629" i="13" s="1"/>
  <c r="AN629" i="13" s="1"/>
  <c r="U631" i="13"/>
  <c r="AJ631" i="13"/>
  <c r="AK631" i="13" s="1"/>
  <c r="U641" i="13"/>
  <c r="AJ641" i="13"/>
  <c r="U651" i="13"/>
  <c r="AJ651" i="13"/>
  <c r="U670" i="13"/>
  <c r="AJ670" i="13"/>
  <c r="U678" i="13"/>
  <c r="AJ678" i="13"/>
  <c r="U679" i="13"/>
  <c r="AJ679" i="13"/>
  <c r="U680" i="13"/>
  <c r="AJ680" i="13"/>
  <c r="U681" i="13"/>
  <c r="AJ681" i="13"/>
  <c r="U685" i="13"/>
  <c r="AJ685" i="13"/>
  <c r="U687" i="13"/>
  <c r="AJ687" i="13"/>
  <c r="U689" i="13"/>
  <c r="AJ689" i="13"/>
  <c r="U694" i="13"/>
  <c r="AJ694" i="13"/>
  <c r="U700" i="13"/>
  <c r="AJ700" i="13"/>
  <c r="U707" i="13"/>
  <c r="AJ707" i="13"/>
  <c r="U714" i="13"/>
  <c r="AJ714" i="13"/>
  <c r="AK714" i="13" s="1"/>
  <c r="U718" i="13"/>
  <c r="AJ718" i="13"/>
  <c r="AK718" i="13" s="1"/>
  <c r="U719" i="13"/>
  <c r="AJ719" i="13"/>
  <c r="AK719" i="13" s="1"/>
  <c r="U720" i="13"/>
  <c r="AJ720" i="13"/>
  <c r="AK720" i="13" s="1"/>
  <c r="U726" i="13"/>
  <c r="AJ726" i="13"/>
  <c r="AK726" i="13" s="1"/>
  <c r="U751" i="13"/>
  <c r="AJ751" i="13"/>
  <c r="AL751" i="13" s="1"/>
  <c r="AN751" i="13" s="1"/>
  <c r="U775" i="13"/>
  <c r="AJ775" i="13"/>
  <c r="AL775" i="13" s="1"/>
  <c r="AN775" i="13" s="1"/>
  <c r="U787" i="13"/>
  <c r="AJ787" i="13"/>
  <c r="AL787" i="13" s="1"/>
  <c r="AN787" i="13" s="1"/>
  <c r="U794" i="13"/>
  <c r="AJ794" i="13"/>
  <c r="AL794" i="13" s="1"/>
  <c r="AN794" i="13" s="1"/>
  <c r="U803" i="13"/>
  <c r="AJ803" i="13"/>
  <c r="AL803" i="13" s="1"/>
  <c r="U812" i="13"/>
  <c r="AJ812" i="13"/>
  <c r="AL812" i="13" s="1"/>
  <c r="AN812" i="13" s="1"/>
  <c r="U823" i="13"/>
  <c r="AJ823" i="13"/>
  <c r="AL823" i="13" s="1"/>
  <c r="U824" i="13"/>
  <c r="AJ824" i="13"/>
  <c r="AL824" i="13" s="1"/>
  <c r="AN824" i="13" s="1"/>
  <c r="U826" i="13"/>
  <c r="AJ826" i="13"/>
  <c r="AL826" i="13" s="1"/>
  <c r="AN826" i="13" s="1"/>
  <c r="U840" i="13"/>
  <c r="AJ840" i="13"/>
  <c r="AL840" i="13" s="1"/>
  <c r="U849" i="13"/>
  <c r="AJ849" i="13"/>
  <c r="AL849" i="13" s="1"/>
  <c r="AN849" i="13" s="1"/>
  <c r="U852" i="13"/>
  <c r="AJ852" i="13"/>
  <c r="AL852" i="13" s="1"/>
  <c r="U853" i="13"/>
  <c r="AJ853" i="13"/>
  <c r="AL853" i="13" s="1"/>
  <c r="AN853" i="13" s="1"/>
  <c r="U866" i="13"/>
  <c r="AJ866" i="13"/>
  <c r="AL866" i="13" s="1"/>
  <c r="U867" i="13"/>
  <c r="AJ867" i="13"/>
  <c r="AL867" i="13" s="1"/>
  <c r="AN867" i="13" s="1"/>
  <c r="U872" i="13"/>
  <c r="AJ872" i="13"/>
  <c r="AL872" i="13" s="1"/>
  <c r="U878" i="13"/>
  <c r="AJ878" i="13"/>
  <c r="AL878" i="13" s="1"/>
  <c r="U888" i="13"/>
  <c r="AJ888" i="13"/>
  <c r="AL888" i="13" s="1"/>
  <c r="U939" i="13"/>
  <c r="AJ939" i="13"/>
  <c r="U951" i="13"/>
  <c r="AJ951" i="13"/>
  <c r="U952" i="13"/>
  <c r="AJ952" i="13"/>
  <c r="U961" i="13"/>
  <c r="AJ961" i="13"/>
  <c r="AL961" i="13" s="1"/>
  <c r="F52" i="24"/>
  <c r="U32" i="13"/>
  <c r="AJ32" i="13"/>
  <c r="U218" i="13"/>
  <c r="AJ218" i="13"/>
  <c r="U911" i="13"/>
  <c r="AJ911" i="13"/>
  <c r="U912" i="13"/>
  <c r="AJ912" i="13"/>
  <c r="U940" i="13"/>
  <c r="AJ940" i="13"/>
  <c r="F53" i="24"/>
  <c r="U23" i="13"/>
  <c r="AJ23" i="13"/>
  <c r="G53" i="24"/>
  <c r="H53" i="24"/>
  <c r="F54" i="24"/>
  <c r="H54" i="24"/>
  <c r="R10" i="13"/>
  <c r="R11" i="13"/>
  <c r="B29" i="26" s="1"/>
  <c r="R12" i="13"/>
  <c r="Q13" i="13"/>
  <c r="R13" i="13"/>
  <c r="Q14" i="13"/>
  <c r="R14" i="13"/>
  <c r="Q15" i="13"/>
  <c r="R15" i="13"/>
  <c r="Q16" i="13"/>
  <c r="R16" i="13"/>
  <c r="Q17" i="13"/>
  <c r="R17" i="13"/>
  <c r="Q18" i="13"/>
  <c r="R18" i="13"/>
  <c r="Q19" i="13"/>
  <c r="R19" i="13"/>
  <c r="Q20" i="13"/>
  <c r="R20" i="13"/>
  <c r="Q21" i="13"/>
  <c r="R21" i="13"/>
  <c r="Q22" i="13"/>
  <c r="R22" i="13"/>
  <c r="Q23" i="13"/>
  <c r="R23" i="13"/>
  <c r="Q24" i="13"/>
  <c r="R24" i="13"/>
  <c r="Q25" i="13"/>
  <c r="R25" i="13"/>
  <c r="Q26" i="13"/>
  <c r="R26" i="13"/>
  <c r="Q27" i="13"/>
  <c r="R27" i="13"/>
  <c r="Q28" i="13"/>
  <c r="R28" i="13"/>
  <c r="Q29" i="13"/>
  <c r="R29" i="13"/>
  <c r="Q30" i="13"/>
  <c r="R30" i="13"/>
  <c r="Q31" i="13"/>
  <c r="R31" i="13"/>
  <c r="Q32" i="13"/>
  <c r="R32" i="13"/>
  <c r="Q33" i="13"/>
  <c r="R33" i="13"/>
  <c r="Q34" i="13"/>
  <c r="R34" i="13"/>
  <c r="Q35" i="13"/>
  <c r="R35" i="13"/>
  <c r="Q36" i="13"/>
  <c r="R36" i="13"/>
  <c r="Q37" i="13"/>
  <c r="R37" i="13"/>
  <c r="Q38" i="13"/>
  <c r="R38" i="13"/>
  <c r="Q39" i="13"/>
  <c r="R39" i="13"/>
  <c r="Q40" i="13"/>
  <c r="R40" i="13"/>
  <c r="Q41" i="13"/>
  <c r="R41" i="13"/>
  <c r="Q42" i="13"/>
  <c r="R42" i="13"/>
  <c r="Q43" i="13"/>
  <c r="R43" i="13"/>
  <c r="Q44" i="13"/>
  <c r="R44" i="13"/>
  <c r="Q45" i="13"/>
  <c r="R45" i="13"/>
  <c r="Q46" i="13"/>
  <c r="R46" i="13"/>
  <c r="Q47" i="13"/>
  <c r="R47" i="13"/>
  <c r="Q48" i="13"/>
  <c r="R48" i="13"/>
  <c r="Q49" i="13"/>
  <c r="R49" i="13"/>
  <c r="Q50" i="13"/>
  <c r="R50" i="13"/>
  <c r="Q51" i="13"/>
  <c r="R51" i="13"/>
  <c r="Q52" i="13"/>
  <c r="R52" i="13"/>
  <c r="Q53" i="13"/>
  <c r="R53" i="13"/>
  <c r="Q54" i="13"/>
  <c r="R54" i="13"/>
  <c r="Q55" i="13"/>
  <c r="R55" i="13"/>
  <c r="Q56" i="13"/>
  <c r="R56" i="13"/>
  <c r="Q57" i="13"/>
  <c r="R57" i="13"/>
  <c r="Q58" i="13"/>
  <c r="R58" i="13"/>
  <c r="Q59" i="13"/>
  <c r="R59" i="13"/>
  <c r="Q60" i="13"/>
  <c r="R60" i="13"/>
  <c r="Q61" i="13"/>
  <c r="R61" i="13"/>
  <c r="Q62" i="13"/>
  <c r="R62" i="13"/>
  <c r="Q63" i="13"/>
  <c r="R63" i="13"/>
  <c r="Q64" i="13"/>
  <c r="R64" i="13"/>
  <c r="Q65" i="13"/>
  <c r="R65" i="13"/>
  <c r="Q66" i="13"/>
  <c r="R66" i="13"/>
  <c r="Q67" i="13"/>
  <c r="R67" i="13"/>
  <c r="Q68" i="13"/>
  <c r="R68" i="13"/>
  <c r="Q69" i="13"/>
  <c r="R69" i="13"/>
  <c r="Q70" i="13"/>
  <c r="R70" i="13"/>
  <c r="Q71" i="13"/>
  <c r="R71" i="13"/>
  <c r="Q72" i="13"/>
  <c r="R72" i="13"/>
  <c r="Q73" i="13"/>
  <c r="R73" i="13"/>
  <c r="Q74" i="13"/>
  <c r="R74" i="13"/>
  <c r="Q75" i="13"/>
  <c r="R75" i="13"/>
  <c r="Q76" i="13"/>
  <c r="R76" i="13"/>
  <c r="Q77" i="13"/>
  <c r="R77" i="13"/>
  <c r="Q78" i="13"/>
  <c r="R78" i="13"/>
  <c r="Q79" i="13"/>
  <c r="R79" i="13"/>
  <c r="Q80" i="13"/>
  <c r="R80" i="13"/>
  <c r="Q81" i="13"/>
  <c r="R81" i="13"/>
  <c r="Q82" i="13"/>
  <c r="R82" i="13"/>
  <c r="Q83" i="13"/>
  <c r="R83" i="13"/>
  <c r="Q84" i="13"/>
  <c r="R84" i="13"/>
  <c r="Q85" i="13"/>
  <c r="R85" i="13"/>
  <c r="Q86" i="13"/>
  <c r="R86" i="13"/>
  <c r="Q87" i="13"/>
  <c r="R87" i="13"/>
  <c r="Q88" i="13"/>
  <c r="R88" i="13"/>
  <c r="Q89" i="13"/>
  <c r="R89" i="13"/>
  <c r="Q90" i="13"/>
  <c r="R90" i="13"/>
  <c r="Q91" i="13"/>
  <c r="R91" i="13"/>
  <c r="Q92" i="13"/>
  <c r="R92" i="13"/>
  <c r="Q93" i="13"/>
  <c r="R93" i="13"/>
  <c r="Q94" i="13"/>
  <c r="R94" i="13"/>
  <c r="Q95" i="13"/>
  <c r="R95" i="13"/>
  <c r="Q96" i="13"/>
  <c r="R96" i="13"/>
  <c r="Q97" i="13"/>
  <c r="R97" i="13"/>
  <c r="Q98" i="13"/>
  <c r="R98" i="13"/>
  <c r="Q99" i="13"/>
  <c r="R99" i="13"/>
  <c r="Q100" i="13"/>
  <c r="R100" i="13"/>
  <c r="Q101" i="13"/>
  <c r="R101" i="13"/>
  <c r="Q102" i="13"/>
  <c r="R102" i="13"/>
  <c r="Q103" i="13"/>
  <c r="R103" i="13"/>
  <c r="Q104" i="13"/>
  <c r="R104" i="13"/>
  <c r="Q105" i="13"/>
  <c r="R105" i="13"/>
  <c r="Q106" i="13"/>
  <c r="R106" i="13"/>
  <c r="Q107" i="13"/>
  <c r="R107" i="13"/>
  <c r="Q108" i="13"/>
  <c r="R108" i="13"/>
  <c r="Q109" i="13"/>
  <c r="R109" i="13"/>
  <c r="Q110" i="13"/>
  <c r="R110" i="13"/>
  <c r="Q111" i="13"/>
  <c r="R111" i="13"/>
  <c r="Q112" i="13"/>
  <c r="R112" i="13"/>
  <c r="Q113" i="13"/>
  <c r="R113" i="13"/>
  <c r="Q114" i="13"/>
  <c r="R114" i="13"/>
  <c r="Q115" i="13"/>
  <c r="R115" i="13"/>
  <c r="Q116" i="13"/>
  <c r="R116" i="13"/>
  <c r="Q117" i="13"/>
  <c r="R117" i="13"/>
  <c r="Q118" i="13"/>
  <c r="R118" i="13"/>
  <c r="Q119" i="13"/>
  <c r="R119" i="13"/>
  <c r="Q120" i="13"/>
  <c r="R120" i="13"/>
  <c r="Q121" i="13"/>
  <c r="R121" i="13"/>
  <c r="Q122" i="13"/>
  <c r="R122" i="13"/>
  <c r="Q123" i="13"/>
  <c r="R123" i="13"/>
  <c r="Q124" i="13"/>
  <c r="R124" i="13"/>
  <c r="Q125" i="13"/>
  <c r="R125" i="13"/>
  <c r="Q126" i="13"/>
  <c r="R126" i="13"/>
  <c r="Q127" i="13"/>
  <c r="R127" i="13"/>
  <c r="Q128" i="13"/>
  <c r="R128" i="13"/>
  <c r="Q129" i="13"/>
  <c r="R129" i="13"/>
  <c r="Q130" i="13"/>
  <c r="R130" i="13"/>
  <c r="Q131" i="13"/>
  <c r="R131" i="13"/>
  <c r="Q132" i="13"/>
  <c r="R132" i="13"/>
  <c r="Q133" i="13"/>
  <c r="R133" i="13"/>
  <c r="Q134" i="13"/>
  <c r="R134" i="13"/>
  <c r="Q135" i="13"/>
  <c r="R135" i="13"/>
  <c r="Q136" i="13"/>
  <c r="R136" i="13"/>
  <c r="Q137" i="13"/>
  <c r="R137" i="13"/>
  <c r="Q138" i="13"/>
  <c r="R138" i="13"/>
  <c r="Q139" i="13"/>
  <c r="R139" i="13"/>
  <c r="Q140" i="13"/>
  <c r="R140" i="13"/>
  <c r="Q141" i="13"/>
  <c r="R141" i="13"/>
  <c r="Q142" i="13"/>
  <c r="R142" i="13"/>
  <c r="Q143" i="13"/>
  <c r="R143" i="13"/>
  <c r="Q144" i="13"/>
  <c r="R144" i="13"/>
  <c r="Q145" i="13"/>
  <c r="R145" i="13"/>
  <c r="Q146" i="13"/>
  <c r="R146" i="13"/>
  <c r="Q147" i="13"/>
  <c r="R147" i="13"/>
  <c r="Q148" i="13"/>
  <c r="R148" i="13"/>
  <c r="Q149" i="13"/>
  <c r="R149" i="13"/>
  <c r="Q150" i="13"/>
  <c r="R150" i="13"/>
  <c r="Q151" i="13"/>
  <c r="R151" i="13"/>
  <c r="Q152" i="13"/>
  <c r="R152" i="13"/>
  <c r="Q153" i="13"/>
  <c r="R153" i="13"/>
  <c r="Q154" i="13"/>
  <c r="R154" i="13"/>
  <c r="Q155" i="13"/>
  <c r="R155" i="13"/>
  <c r="Q156" i="13"/>
  <c r="R156" i="13"/>
  <c r="Q157" i="13"/>
  <c r="R157" i="13"/>
  <c r="Q158" i="13"/>
  <c r="R158" i="13"/>
  <c r="Q159" i="13"/>
  <c r="R159" i="13"/>
  <c r="Q160" i="13"/>
  <c r="R160" i="13"/>
  <c r="Q161" i="13"/>
  <c r="R161" i="13"/>
  <c r="Q162" i="13"/>
  <c r="R162" i="13"/>
  <c r="Q163" i="13"/>
  <c r="R163" i="13"/>
  <c r="Q164" i="13"/>
  <c r="R164" i="13"/>
  <c r="Q165" i="13"/>
  <c r="R165" i="13"/>
  <c r="Q166" i="13"/>
  <c r="R166" i="13"/>
  <c r="Q167" i="13"/>
  <c r="R167" i="13"/>
  <c r="Q168" i="13"/>
  <c r="R168" i="13"/>
  <c r="Q169" i="13"/>
  <c r="R169" i="13"/>
  <c r="Q170" i="13"/>
  <c r="R170" i="13"/>
  <c r="Q171" i="13"/>
  <c r="R171" i="13"/>
  <c r="Q172" i="13"/>
  <c r="R172" i="13"/>
  <c r="Q173" i="13"/>
  <c r="R173" i="13"/>
  <c r="Q174" i="13"/>
  <c r="R174" i="13"/>
  <c r="Q175" i="13"/>
  <c r="R175" i="13"/>
  <c r="Q176" i="13"/>
  <c r="R176" i="13"/>
  <c r="Q177" i="13"/>
  <c r="R177" i="13"/>
  <c r="Q178" i="13"/>
  <c r="R178" i="13"/>
  <c r="Q179" i="13"/>
  <c r="R179" i="13"/>
  <c r="Q180" i="13"/>
  <c r="R180" i="13"/>
  <c r="Q181" i="13"/>
  <c r="R181" i="13"/>
  <c r="Q182" i="13"/>
  <c r="R182" i="13"/>
  <c r="Q183" i="13"/>
  <c r="R183" i="13"/>
  <c r="Q184" i="13"/>
  <c r="R184" i="13"/>
  <c r="Q185" i="13"/>
  <c r="R185" i="13"/>
  <c r="Q186" i="13"/>
  <c r="R186" i="13"/>
  <c r="Q187" i="13"/>
  <c r="R187" i="13"/>
  <c r="Q188" i="13"/>
  <c r="R188" i="13"/>
  <c r="Q189" i="13"/>
  <c r="R189" i="13"/>
  <c r="Q190" i="13"/>
  <c r="R190" i="13"/>
  <c r="Q191" i="13"/>
  <c r="R191" i="13"/>
  <c r="Q192" i="13"/>
  <c r="R192" i="13"/>
  <c r="Q193" i="13"/>
  <c r="R193" i="13"/>
  <c r="Q194" i="13"/>
  <c r="R194" i="13"/>
  <c r="Q195" i="13"/>
  <c r="R195" i="13"/>
  <c r="Q196" i="13"/>
  <c r="R196" i="13"/>
  <c r="Q197" i="13"/>
  <c r="R197" i="13"/>
  <c r="Q198" i="13"/>
  <c r="R198" i="13"/>
  <c r="Q199" i="13"/>
  <c r="R199" i="13"/>
  <c r="Q200" i="13"/>
  <c r="R200" i="13"/>
  <c r="Q201" i="13"/>
  <c r="R201" i="13"/>
  <c r="Q202" i="13"/>
  <c r="R202" i="13"/>
  <c r="Q203" i="13"/>
  <c r="R203" i="13"/>
  <c r="Q204" i="13"/>
  <c r="R204" i="13"/>
  <c r="Q205" i="13"/>
  <c r="R205" i="13"/>
  <c r="Q206" i="13"/>
  <c r="R206" i="13"/>
  <c r="Q207" i="13"/>
  <c r="R207" i="13"/>
  <c r="Q208" i="13"/>
  <c r="R208" i="13"/>
  <c r="Q209" i="13"/>
  <c r="R209" i="13"/>
  <c r="Q210" i="13"/>
  <c r="R210" i="13"/>
  <c r="Q211" i="13"/>
  <c r="R211" i="13"/>
  <c r="Q212" i="13"/>
  <c r="R212" i="13"/>
  <c r="Q213" i="13"/>
  <c r="R213" i="13"/>
  <c r="Q214" i="13"/>
  <c r="R214" i="13"/>
  <c r="Q215" i="13"/>
  <c r="R215" i="13"/>
  <c r="Q216" i="13"/>
  <c r="R216" i="13"/>
  <c r="Q217" i="13"/>
  <c r="R217" i="13"/>
  <c r="Q218" i="13"/>
  <c r="R218" i="13"/>
  <c r="Q219" i="13"/>
  <c r="R219" i="13"/>
  <c r="Q220" i="13"/>
  <c r="R220" i="13"/>
  <c r="Q221" i="13"/>
  <c r="R221" i="13"/>
  <c r="Q222" i="13"/>
  <c r="R222" i="13"/>
  <c r="Q223" i="13"/>
  <c r="R223" i="13"/>
  <c r="Q224" i="13"/>
  <c r="R224" i="13"/>
  <c r="Q225" i="13"/>
  <c r="R225" i="13"/>
  <c r="Q226" i="13"/>
  <c r="R226" i="13"/>
  <c r="Q227" i="13"/>
  <c r="R227" i="13"/>
  <c r="Q228" i="13"/>
  <c r="R228" i="13"/>
  <c r="Q229" i="13"/>
  <c r="R229" i="13"/>
  <c r="Q230" i="13"/>
  <c r="R230" i="13"/>
  <c r="Q231" i="13"/>
  <c r="R231" i="13"/>
  <c r="Q232" i="13"/>
  <c r="R232" i="13"/>
  <c r="Q233" i="13"/>
  <c r="R233" i="13"/>
  <c r="Q234" i="13"/>
  <c r="R234" i="13"/>
  <c r="Q235" i="13"/>
  <c r="R235" i="13"/>
  <c r="Q236" i="13"/>
  <c r="R236" i="13"/>
  <c r="Q237" i="13"/>
  <c r="R237" i="13"/>
  <c r="Q238" i="13"/>
  <c r="R238" i="13"/>
  <c r="Q239" i="13"/>
  <c r="R239" i="13"/>
  <c r="Q240" i="13"/>
  <c r="R240" i="13"/>
  <c r="Q241" i="13"/>
  <c r="R241" i="13"/>
  <c r="Q242" i="13"/>
  <c r="R242" i="13"/>
  <c r="Q243" i="13"/>
  <c r="R243" i="13"/>
  <c r="Q244" i="13"/>
  <c r="R244" i="13"/>
  <c r="Q245" i="13"/>
  <c r="R245" i="13"/>
  <c r="Q246" i="13"/>
  <c r="R246" i="13"/>
  <c r="Q247" i="13"/>
  <c r="R247" i="13"/>
  <c r="Q248" i="13"/>
  <c r="R248" i="13"/>
  <c r="Q249" i="13"/>
  <c r="R249" i="13"/>
  <c r="Q250" i="13"/>
  <c r="R250" i="13"/>
  <c r="Q251" i="13"/>
  <c r="R251" i="13"/>
  <c r="Q252" i="13"/>
  <c r="R252" i="13"/>
  <c r="Q253" i="13"/>
  <c r="R253" i="13"/>
  <c r="Q254" i="13"/>
  <c r="R254" i="13"/>
  <c r="Q255" i="13"/>
  <c r="R255" i="13"/>
  <c r="Q256" i="13"/>
  <c r="R256" i="13"/>
  <c r="Q257" i="13"/>
  <c r="R257" i="13"/>
  <c r="Q258" i="13"/>
  <c r="R258" i="13"/>
  <c r="Q259" i="13"/>
  <c r="R259" i="13"/>
  <c r="Q260" i="13"/>
  <c r="R260" i="13"/>
  <c r="Q261" i="13"/>
  <c r="R261" i="13"/>
  <c r="Q262" i="13"/>
  <c r="R262" i="13"/>
  <c r="Q263" i="13"/>
  <c r="R263" i="13"/>
  <c r="Q264" i="13"/>
  <c r="R264" i="13"/>
  <c r="Q265" i="13"/>
  <c r="R265" i="13"/>
  <c r="Q266" i="13"/>
  <c r="R266" i="13"/>
  <c r="Q267" i="13"/>
  <c r="R267" i="13"/>
  <c r="Q268" i="13"/>
  <c r="R268" i="13"/>
  <c r="Q269" i="13"/>
  <c r="R269" i="13"/>
  <c r="Q270" i="13"/>
  <c r="R270" i="13"/>
  <c r="Q271" i="13"/>
  <c r="R271" i="13"/>
  <c r="Q272" i="13"/>
  <c r="R272" i="13"/>
  <c r="Q273" i="13"/>
  <c r="R273" i="13"/>
  <c r="Q274" i="13"/>
  <c r="R274" i="13"/>
  <c r="Q275" i="13"/>
  <c r="R275" i="13"/>
  <c r="Q276" i="13"/>
  <c r="R276" i="13"/>
  <c r="Q277" i="13"/>
  <c r="R277" i="13"/>
  <c r="Q278" i="13"/>
  <c r="R278" i="13"/>
  <c r="Q279" i="13"/>
  <c r="R279" i="13"/>
  <c r="Q280" i="13"/>
  <c r="R280" i="13"/>
  <c r="Q281" i="13"/>
  <c r="R281" i="13"/>
  <c r="Q282" i="13"/>
  <c r="R282" i="13"/>
  <c r="Q283" i="13"/>
  <c r="R283" i="13"/>
  <c r="Q284" i="13"/>
  <c r="R284" i="13"/>
  <c r="Q285" i="13"/>
  <c r="R285" i="13"/>
  <c r="Q286" i="13"/>
  <c r="R286" i="13"/>
  <c r="Q287" i="13"/>
  <c r="R287" i="13"/>
  <c r="Q288" i="13"/>
  <c r="R288" i="13"/>
  <c r="Q289" i="13"/>
  <c r="R289" i="13"/>
  <c r="Q290" i="13"/>
  <c r="R290" i="13"/>
  <c r="Q291" i="13"/>
  <c r="R291" i="13"/>
  <c r="Q292" i="13"/>
  <c r="R292" i="13"/>
  <c r="Q293" i="13"/>
  <c r="R293" i="13"/>
  <c r="Q294" i="13"/>
  <c r="R294" i="13"/>
  <c r="Q295" i="13"/>
  <c r="R295" i="13"/>
  <c r="Q296" i="13"/>
  <c r="R296" i="13"/>
  <c r="Q297" i="13"/>
  <c r="R297" i="13"/>
  <c r="Q298" i="13"/>
  <c r="R298" i="13"/>
  <c r="Q299" i="13"/>
  <c r="R299" i="13"/>
  <c r="Q300" i="13"/>
  <c r="R300" i="13"/>
  <c r="Q301" i="13"/>
  <c r="R301" i="13"/>
  <c r="Q302" i="13"/>
  <c r="R302" i="13"/>
  <c r="Q303" i="13"/>
  <c r="R303" i="13"/>
  <c r="Q304" i="13"/>
  <c r="R304" i="13"/>
  <c r="Q305" i="13"/>
  <c r="R305" i="13"/>
  <c r="Q306" i="13"/>
  <c r="R306" i="13"/>
  <c r="Q307" i="13"/>
  <c r="R307" i="13"/>
  <c r="Q308" i="13"/>
  <c r="R308" i="13"/>
  <c r="Q309" i="13"/>
  <c r="R309" i="13"/>
  <c r="Q310" i="13"/>
  <c r="R310" i="13"/>
  <c r="Q311" i="13"/>
  <c r="R311" i="13"/>
  <c r="Q312" i="13"/>
  <c r="R312" i="13"/>
  <c r="Q313" i="13"/>
  <c r="R313" i="13"/>
  <c r="Q314" i="13"/>
  <c r="R314" i="13"/>
  <c r="Q315" i="13"/>
  <c r="R315" i="13"/>
  <c r="Q316" i="13"/>
  <c r="R316" i="13"/>
  <c r="Q317" i="13"/>
  <c r="R317" i="13"/>
  <c r="Q318" i="13"/>
  <c r="R318" i="13"/>
  <c r="Q319" i="13"/>
  <c r="R319" i="13"/>
  <c r="Q320" i="13"/>
  <c r="R320" i="13"/>
  <c r="Q321" i="13"/>
  <c r="R321" i="13"/>
  <c r="Q322" i="13"/>
  <c r="R322" i="13"/>
  <c r="Q323" i="13"/>
  <c r="R323" i="13"/>
  <c r="Q324" i="13"/>
  <c r="R324" i="13"/>
  <c r="Q325" i="13"/>
  <c r="R325" i="13"/>
  <c r="Q326" i="13"/>
  <c r="R326" i="13"/>
  <c r="Q327" i="13"/>
  <c r="R327" i="13"/>
  <c r="Q328" i="13"/>
  <c r="R328" i="13"/>
  <c r="Q329" i="13"/>
  <c r="R329" i="13"/>
  <c r="Q330" i="13"/>
  <c r="R330" i="13"/>
  <c r="Q331" i="13"/>
  <c r="R331" i="13"/>
  <c r="Q332" i="13"/>
  <c r="R332" i="13"/>
  <c r="Q333" i="13"/>
  <c r="R333" i="13"/>
  <c r="Q334" i="13"/>
  <c r="R334" i="13"/>
  <c r="Q335" i="13"/>
  <c r="R335" i="13"/>
  <c r="Q336" i="13"/>
  <c r="R336" i="13"/>
  <c r="Q337" i="13"/>
  <c r="R337" i="13"/>
  <c r="Q338" i="13"/>
  <c r="R338" i="13"/>
  <c r="Q339" i="13"/>
  <c r="R339" i="13"/>
  <c r="Q340" i="13"/>
  <c r="R340" i="13"/>
  <c r="Q341" i="13"/>
  <c r="R341" i="13"/>
  <c r="Q342" i="13"/>
  <c r="R342" i="13"/>
  <c r="Q343" i="13"/>
  <c r="R343" i="13"/>
  <c r="Q344" i="13"/>
  <c r="R344" i="13"/>
  <c r="Q345" i="13"/>
  <c r="R345" i="13"/>
  <c r="Q346" i="13"/>
  <c r="R346" i="13"/>
  <c r="Q347" i="13"/>
  <c r="R347" i="13"/>
  <c r="Q348" i="13"/>
  <c r="R348" i="13"/>
  <c r="Q349" i="13"/>
  <c r="R349" i="13"/>
  <c r="Q350" i="13"/>
  <c r="R350" i="13"/>
  <c r="Q351" i="13"/>
  <c r="R351" i="13"/>
  <c r="Q352" i="13"/>
  <c r="R352" i="13"/>
  <c r="Q353" i="13"/>
  <c r="R353" i="13"/>
  <c r="Q354" i="13"/>
  <c r="R354" i="13"/>
  <c r="Q355" i="13"/>
  <c r="R355" i="13"/>
  <c r="Q356" i="13"/>
  <c r="R356" i="13"/>
  <c r="Q357" i="13"/>
  <c r="R357" i="13"/>
  <c r="Q358" i="13"/>
  <c r="R358" i="13"/>
  <c r="Q359" i="13"/>
  <c r="R359" i="13"/>
  <c r="Q360" i="13"/>
  <c r="R360" i="13"/>
  <c r="Q361" i="13"/>
  <c r="R361" i="13"/>
  <c r="Q362" i="13"/>
  <c r="R362" i="13"/>
  <c r="Q363" i="13"/>
  <c r="R363" i="13"/>
  <c r="Q364" i="13"/>
  <c r="R364" i="13"/>
  <c r="Q365" i="13"/>
  <c r="R365" i="13"/>
  <c r="Q366" i="13"/>
  <c r="R366" i="13"/>
  <c r="Q367" i="13"/>
  <c r="R367" i="13"/>
  <c r="Q368" i="13"/>
  <c r="R368" i="13"/>
  <c r="Q369" i="13"/>
  <c r="R369" i="13"/>
  <c r="Q370" i="13"/>
  <c r="R370" i="13"/>
  <c r="Q371" i="13"/>
  <c r="R371" i="13"/>
  <c r="Q372" i="13"/>
  <c r="R372" i="13"/>
  <c r="Q373" i="13"/>
  <c r="R373" i="13"/>
  <c r="Q374" i="13"/>
  <c r="R374" i="13"/>
  <c r="Q375" i="13"/>
  <c r="R375" i="13"/>
  <c r="Q376" i="13"/>
  <c r="R376" i="13"/>
  <c r="Q377" i="13"/>
  <c r="R377" i="13"/>
  <c r="Q378" i="13"/>
  <c r="R378" i="13"/>
  <c r="Q379" i="13"/>
  <c r="R379" i="13"/>
  <c r="Q380" i="13"/>
  <c r="R380" i="13"/>
  <c r="Q381" i="13"/>
  <c r="R381" i="13"/>
  <c r="Q382" i="13"/>
  <c r="R382" i="13"/>
  <c r="Q383" i="13"/>
  <c r="R383" i="13"/>
  <c r="Q384" i="13"/>
  <c r="R384" i="13"/>
  <c r="Q385" i="13"/>
  <c r="R385" i="13"/>
  <c r="Q386" i="13"/>
  <c r="R386" i="13"/>
  <c r="Q387" i="13"/>
  <c r="R387" i="13"/>
  <c r="Q388" i="13"/>
  <c r="R388" i="13"/>
  <c r="Q389" i="13"/>
  <c r="R389" i="13"/>
  <c r="Q390" i="13"/>
  <c r="R390" i="13"/>
  <c r="Q391" i="13"/>
  <c r="R391" i="13"/>
  <c r="Q392" i="13"/>
  <c r="R392" i="13"/>
  <c r="Q393" i="13"/>
  <c r="R393" i="13"/>
  <c r="Q394" i="13"/>
  <c r="R394" i="13"/>
  <c r="Q395" i="13"/>
  <c r="R395" i="13"/>
  <c r="Q396" i="13"/>
  <c r="R396" i="13"/>
  <c r="Q397" i="13"/>
  <c r="R397" i="13"/>
  <c r="Q398" i="13"/>
  <c r="R398" i="13"/>
  <c r="Q399" i="13"/>
  <c r="R399" i="13"/>
  <c r="Q400" i="13"/>
  <c r="R400" i="13"/>
  <c r="Q401" i="13"/>
  <c r="R401" i="13"/>
  <c r="Q402" i="13"/>
  <c r="R402" i="13"/>
  <c r="Q403" i="13"/>
  <c r="R403" i="13"/>
  <c r="Q404" i="13"/>
  <c r="R404" i="13"/>
  <c r="Q405" i="13"/>
  <c r="R405" i="13"/>
  <c r="Q406" i="13"/>
  <c r="R406" i="13"/>
  <c r="Q407" i="13"/>
  <c r="R407" i="13"/>
  <c r="Q408" i="13"/>
  <c r="R408" i="13"/>
  <c r="Q409" i="13"/>
  <c r="R409" i="13"/>
  <c r="Q410" i="13"/>
  <c r="R410" i="13"/>
  <c r="Q411" i="13"/>
  <c r="R411" i="13"/>
  <c r="Q412" i="13"/>
  <c r="R412" i="13"/>
  <c r="Q413" i="13"/>
  <c r="R413" i="13"/>
  <c r="Q414" i="13"/>
  <c r="R414" i="13"/>
  <c r="Q415" i="13"/>
  <c r="R415" i="13"/>
  <c r="Q416" i="13"/>
  <c r="R416" i="13"/>
  <c r="Q417" i="13"/>
  <c r="R417" i="13"/>
  <c r="Q418" i="13"/>
  <c r="R418" i="13"/>
  <c r="Q419" i="13"/>
  <c r="R419" i="13"/>
  <c r="Q420" i="13"/>
  <c r="R420" i="13"/>
  <c r="Q421" i="13"/>
  <c r="R421" i="13"/>
  <c r="Q422" i="13"/>
  <c r="R422" i="13"/>
  <c r="Q423" i="13"/>
  <c r="R423" i="13"/>
  <c r="Q424" i="13"/>
  <c r="R424" i="13"/>
  <c r="Q425" i="13"/>
  <c r="R425" i="13"/>
  <c r="Q426" i="13"/>
  <c r="R426" i="13"/>
  <c r="Q427" i="13"/>
  <c r="R427" i="13"/>
  <c r="Q428" i="13"/>
  <c r="R428" i="13"/>
  <c r="Q429" i="13"/>
  <c r="R429" i="13"/>
  <c r="Q430" i="13"/>
  <c r="R430" i="13"/>
  <c r="Q431" i="13"/>
  <c r="R431" i="13"/>
  <c r="Q432" i="13"/>
  <c r="R432" i="13"/>
  <c r="Q433" i="13"/>
  <c r="R433" i="13"/>
  <c r="Q434" i="13"/>
  <c r="R434" i="13"/>
  <c r="Q435" i="13"/>
  <c r="R435" i="13"/>
  <c r="Q436" i="13"/>
  <c r="R436" i="13"/>
  <c r="Q437" i="13"/>
  <c r="R437" i="13"/>
  <c r="Q438" i="13"/>
  <c r="R438" i="13"/>
  <c r="Q439" i="13"/>
  <c r="R439" i="13"/>
  <c r="Q440" i="13"/>
  <c r="R440" i="13"/>
  <c r="Q441" i="13"/>
  <c r="R441" i="13"/>
  <c r="Q442" i="13"/>
  <c r="R442" i="13"/>
  <c r="Q443" i="13"/>
  <c r="R443" i="13"/>
  <c r="Q444" i="13"/>
  <c r="R444" i="13"/>
  <c r="Q445" i="13"/>
  <c r="R445" i="13"/>
  <c r="Q446" i="13"/>
  <c r="R446" i="13"/>
  <c r="Q447" i="13"/>
  <c r="R447" i="13"/>
  <c r="Q448" i="13"/>
  <c r="R448" i="13"/>
  <c r="Q449" i="13"/>
  <c r="R449" i="13"/>
  <c r="Q450" i="13"/>
  <c r="R450" i="13"/>
  <c r="Q451" i="13"/>
  <c r="R451" i="13"/>
  <c r="Q452" i="13"/>
  <c r="R452" i="13"/>
  <c r="Q453" i="13"/>
  <c r="R453" i="13"/>
  <c r="Q454" i="13"/>
  <c r="R454" i="13"/>
  <c r="Q455" i="13"/>
  <c r="R455" i="13"/>
  <c r="Q456" i="13"/>
  <c r="R456" i="13"/>
  <c r="Q457" i="13"/>
  <c r="R457" i="13"/>
  <c r="Q458" i="13"/>
  <c r="R458" i="13"/>
  <c r="Q459" i="13"/>
  <c r="R459" i="13"/>
  <c r="Q460" i="13"/>
  <c r="R460" i="13"/>
  <c r="Q461" i="13"/>
  <c r="R461" i="13"/>
  <c r="Q462" i="13"/>
  <c r="R462" i="13"/>
  <c r="Q463" i="13"/>
  <c r="R463" i="13"/>
  <c r="Q464" i="13"/>
  <c r="R464" i="13"/>
  <c r="Q465" i="13"/>
  <c r="R465" i="13"/>
  <c r="Q466" i="13"/>
  <c r="R466" i="13"/>
  <c r="Q467" i="13"/>
  <c r="R467" i="13"/>
  <c r="Q468" i="13"/>
  <c r="R468" i="13"/>
  <c r="Q469" i="13"/>
  <c r="R469" i="13"/>
  <c r="Q470" i="13"/>
  <c r="R470" i="13"/>
  <c r="Q471" i="13"/>
  <c r="R471" i="13"/>
  <c r="Q472" i="13"/>
  <c r="R472" i="13"/>
  <c r="Q473" i="13"/>
  <c r="R473" i="13"/>
  <c r="Q474" i="13"/>
  <c r="R474" i="13"/>
  <c r="Q475" i="13"/>
  <c r="R475" i="13"/>
  <c r="Q476" i="13"/>
  <c r="R476" i="13"/>
  <c r="Q477" i="13"/>
  <c r="R477" i="13"/>
  <c r="Q478" i="13"/>
  <c r="R478" i="13"/>
  <c r="Q479" i="13"/>
  <c r="R479" i="13"/>
  <c r="Q480" i="13"/>
  <c r="R480" i="13"/>
  <c r="Q481" i="13"/>
  <c r="R481" i="13"/>
  <c r="Q482" i="13"/>
  <c r="R482" i="13"/>
  <c r="Q483" i="13"/>
  <c r="R483" i="13"/>
  <c r="Q484" i="13"/>
  <c r="R484" i="13"/>
  <c r="Q485" i="13"/>
  <c r="R485" i="13"/>
  <c r="Q486" i="13"/>
  <c r="R486" i="13"/>
  <c r="Q487" i="13"/>
  <c r="R487" i="13"/>
  <c r="Q488" i="13"/>
  <c r="R488" i="13"/>
  <c r="Q489" i="13"/>
  <c r="R489" i="13"/>
  <c r="Q490" i="13"/>
  <c r="R490" i="13"/>
  <c r="Q491" i="13"/>
  <c r="R491" i="13"/>
  <c r="Q492" i="13"/>
  <c r="R492" i="13"/>
  <c r="Q493" i="13"/>
  <c r="R493" i="13"/>
  <c r="Q494" i="13"/>
  <c r="R494" i="13"/>
  <c r="Q495" i="13"/>
  <c r="R495" i="13"/>
  <c r="Q496" i="13"/>
  <c r="R496" i="13"/>
  <c r="Q497" i="13"/>
  <c r="R497" i="13"/>
  <c r="Q498" i="13"/>
  <c r="R498" i="13"/>
  <c r="Q499" i="13"/>
  <c r="R499" i="13"/>
  <c r="Q500" i="13"/>
  <c r="R500" i="13"/>
  <c r="Q501" i="13"/>
  <c r="R501" i="13"/>
  <c r="Q502" i="13"/>
  <c r="R502" i="13"/>
  <c r="Q503" i="13"/>
  <c r="R503" i="13"/>
  <c r="Q504" i="13"/>
  <c r="R504" i="13"/>
  <c r="Q505" i="13"/>
  <c r="R505" i="13"/>
  <c r="Q506" i="13"/>
  <c r="R506" i="13"/>
  <c r="Q507" i="13"/>
  <c r="R507" i="13"/>
  <c r="Q508" i="13"/>
  <c r="R508" i="13"/>
  <c r="Q509" i="13"/>
  <c r="R509" i="13"/>
  <c r="Q510" i="13"/>
  <c r="R510" i="13"/>
  <c r="Q511" i="13"/>
  <c r="R511" i="13"/>
  <c r="Q512" i="13"/>
  <c r="R512" i="13"/>
  <c r="Q513" i="13"/>
  <c r="R513" i="13"/>
  <c r="Q514" i="13"/>
  <c r="R514" i="13"/>
  <c r="Q515" i="13"/>
  <c r="R515" i="13"/>
  <c r="Q516" i="13"/>
  <c r="R516" i="13"/>
  <c r="Q517" i="13"/>
  <c r="R517" i="13"/>
  <c r="Q518" i="13"/>
  <c r="R518" i="13"/>
  <c r="Q519" i="13"/>
  <c r="R519" i="13"/>
  <c r="Q520" i="13"/>
  <c r="R520" i="13"/>
  <c r="Q521" i="13"/>
  <c r="R521" i="13"/>
  <c r="Q522" i="13"/>
  <c r="R522" i="13"/>
  <c r="Q523" i="13"/>
  <c r="R523" i="13"/>
  <c r="Q524" i="13"/>
  <c r="R524" i="13"/>
  <c r="Q525" i="13"/>
  <c r="R525" i="13"/>
  <c r="Q526" i="13"/>
  <c r="R526" i="13"/>
  <c r="Q527" i="13"/>
  <c r="R527" i="13"/>
  <c r="Q528" i="13"/>
  <c r="R528" i="13"/>
  <c r="Q529" i="13"/>
  <c r="R529" i="13"/>
  <c r="Q530" i="13"/>
  <c r="R530" i="13"/>
  <c r="Q531" i="13"/>
  <c r="R531" i="13"/>
  <c r="Q532" i="13"/>
  <c r="R532" i="13"/>
  <c r="Q533" i="13"/>
  <c r="R533" i="13"/>
  <c r="Q534" i="13"/>
  <c r="R534" i="13"/>
  <c r="Q535" i="13"/>
  <c r="R535" i="13"/>
  <c r="Q536" i="13"/>
  <c r="R536" i="13"/>
  <c r="Q537" i="13"/>
  <c r="R537" i="13"/>
  <c r="Q538" i="13"/>
  <c r="R538" i="13"/>
  <c r="Q539" i="13"/>
  <c r="R539" i="13"/>
  <c r="Q540" i="13"/>
  <c r="R540" i="13"/>
  <c r="Q541" i="13"/>
  <c r="R541" i="13"/>
  <c r="Q542" i="13"/>
  <c r="R542" i="13"/>
  <c r="Q543" i="13"/>
  <c r="R543" i="13"/>
  <c r="Q544" i="13"/>
  <c r="R544" i="13"/>
  <c r="Q545" i="13"/>
  <c r="R545" i="13"/>
  <c r="Q546" i="13"/>
  <c r="R546" i="13"/>
  <c r="Q547" i="13"/>
  <c r="R547" i="13"/>
  <c r="Q548" i="13"/>
  <c r="R548" i="13"/>
  <c r="Q549" i="13"/>
  <c r="R549" i="13"/>
  <c r="Q550" i="13"/>
  <c r="R550" i="13"/>
  <c r="Q551" i="13"/>
  <c r="R551" i="13"/>
  <c r="Q552" i="13"/>
  <c r="R552" i="13"/>
  <c r="Q553" i="13"/>
  <c r="R553" i="13"/>
  <c r="Q554" i="13"/>
  <c r="R554" i="13"/>
  <c r="Q555" i="13"/>
  <c r="R555" i="13"/>
  <c r="Q556" i="13"/>
  <c r="R556" i="13"/>
  <c r="Q557" i="13"/>
  <c r="R557" i="13"/>
  <c r="Q558" i="13"/>
  <c r="R558" i="13"/>
  <c r="Q559" i="13"/>
  <c r="R559" i="13"/>
  <c r="Q560" i="13"/>
  <c r="R560" i="13"/>
  <c r="Q561" i="13"/>
  <c r="R561" i="13"/>
  <c r="Q562" i="13"/>
  <c r="R562" i="13"/>
  <c r="Q563" i="13"/>
  <c r="R563" i="13"/>
  <c r="Q564" i="13"/>
  <c r="R564" i="13"/>
  <c r="Q565" i="13"/>
  <c r="R565" i="13"/>
  <c r="Q566" i="13"/>
  <c r="R566" i="13"/>
  <c r="Q567" i="13"/>
  <c r="R567" i="13"/>
  <c r="Q568" i="13"/>
  <c r="R568" i="13"/>
  <c r="Q569" i="13"/>
  <c r="R569" i="13"/>
  <c r="Q570" i="13"/>
  <c r="R570" i="13"/>
  <c r="Q571" i="13"/>
  <c r="R571" i="13"/>
  <c r="Q572" i="13"/>
  <c r="R572" i="13"/>
  <c r="Q573" i="13"/>
  <c r="R573" i="13"/>
  <c r="Q574" i="13"/>
  <c r="R574" i="13"/>
  <c r="Q575" i="13"/>
  <c r="R575" i="13"/>
  <c r="Q576" i="13"/>
  <c r="R576" i="13"/>
  <c r="Q577" i="13"/>
  <c r="R577" i="13"/>
  <c r="Q578" i="13"/>
  <c r="R578" i="13"/>
  <c r="Q579" i="13"/>
  <c r="R579" i="13"/>
  <c r="Q580" i="13"/>
  <c r="R580" i="13"/>
  <c r="Q581" i="13"/>
  <c r="R581" i="13"/>
  <c r="Q582" i="13"/>
  <c r="R582" i="13"/>
  <c r="Q583" i="13"/>
  <c r="R583" i="13"/>
  <c r="Q584" i="13"/>
  <c r="R584" i="13"/>
  <c r="Q585" i="13"/>
  <c r="R585" i="13"/>
  <c r="Q586" i="13"/>
  <c r="R586" i="13"/>
  <c r="Q587" i="13"/>
  <c r="R587" i="13"/>
  <c r="Q588" i="13"/>
  <c r="R588" i="13"/>
  <c r="Q589" i="13"/>
  <c r="R589" i="13"/>
  <c r="Q590" i="13"/>
  <c r="R590" i="13"/>
  <c r="Q591" i="13"/>
  <c r="R591" i="13"/>
  <c r="Q592" i="13"/>
  <c r="R592" i="13"/>
  <c r="Q593" i="13"/>
  <c r="R593" i="13"/>
  <c r="Q594" i="13"/>
  <c r="R594" i="13"/>
  <c r="Q595" i="13"/>
  <c r="R595" i="13"/>
  <c r="Q596" i="13"/>
  <c r="R596" i="13"/>
  <c r="Q597" i="13"/>
  <c r="R597" i="13"/>
  <c r="Q598" i="13"/>
  <c r="R598" i="13"/>
  <c r="Q599" i="13"/>
  <c r="R599" i="13"/>
  <c r="Q600" i="13"/>
  <c r="R600" i="13"/>
  <c r="Q601" i="13"/>
  <c r="R601" i="13"/>
  <c r="Q602" i="13"/>
  <c r="R602" i="13"/>
  <c r="Q603" i="13"/>
  <c r="R603" i="13"/>
  <c r="Q604" i="13"/>
  <c r="R604" i="13"/>
  <c r="Q605" i="13"/>
  <c r="R605" i="13"/>
  <c r="Q606" i="13"/>
  <c r="R606" i="13"/>
  <c r="Q607" i="13"/>
  <c r="R607" i="13"/>
  <c r="Q608" i="13"/>
  <c r="R608" i="13"/>
  <c r="Q609" i="13"/>
  <c r="R609" i="13"/>
  <c r="Q610" i="13"/>
  <c r="R610" i="13"/>
  <c r="Q611" i="13"/>
  <c r="R611" i="13"/>
  <c r="Q612" i="13"/>
  <c r="R612" i="13"/>
  <c r="Q613" i="13"/>
  <c r="R613" i="13"/>
  <c r="Q614" i="13"/>
  <c r="R614" i="13"/>
  <c r="Q615" i="13"/>
  <c r="R615" i="13"/>
  <c r="Q616" i="13"/>
  <c r="R616" i="13"/>
  <c r="Q617" i="13"/>
  <c r="R617" i="13"/>
  <c r="Q618" i="13"/>
  <c r="R618" i="13"/>
  <c r="Q619" i="13"/>
  <c r="R619" i="13"/>
  <c r="Q620" i="13"/>
  <c r="R620" i="13"/>
  <c r="Q621" i="13"/>
  <c r="R621" i="13"/>
  <c r="Q622" i="13"/>
  <c r="R622" i="13"/>
  <c r="Q623" i="13"/>
  <c r="R623" i="13"/>
  <c r="Q624" i="13"/>
  <c r="R624" i="13"/>
  <c r="Q625" i="13"/>
  <c r="R625" i="13"/>
  <c r="Q626" i="13"/>
  <c r="R626" i="13"/>
  <c r="Q627" i="13"/>
  <c r="R627" i="13"/>
  <c r="Q628" i="13"/>
  <c r="R628" i="13"/>
  <c r="Q629" i="13"/>
  <c r="R629" i="13"/>
  <c r="Q630" i="13"/>
  <c r="R630" i="13"/>
  <c r="Q631" i="13"/>
  <c r="R631" i="13"/>
  <c r="Q632" i="13"/>
  <c r="R632" i="13"/>
  <c r="Q633" i="13"/>
  <c r="R633" i="13"/>
  <c r="Q634" i="13"/>
  <c r="R634" i="13"/>
  <c r="Q635" i="13"/>
  <c r="R635" i="13"/>
  <c r="Q636" i="13"/>
  <c r="R636" i="13"/>
  <c r="Q637" i="13"/>
  <c r="R637" i="13"/>
  <c r="Q638" i="13"/>
  <c r="R638" i="13"/>
  <c r="Q639" i="13"/>
  <c r="R639" i="13"/>
  <c r="Q640" i="13"/>
  <c r="R640" i="13"/>
  <c r="Q641" i="13"/>
  <c r="R641" i="13"/>
  <c r="Q642" i="13"/>
  <c r="R642" i="13"/>
  <c r="Q643" i="13"/>
  <c r="R643" i="13"/>
  <c r="Q644" i="13"/>
  <c r="R644" i="13"/>
  <c r="Q645" i="13"/>
  <c r="R645" i="13"/>
  <c r="Q646" i="13"/>
  <c r="R646" i="13"/>
  <c r="Q647" i="13"/>
  <c r="R647" i="13"/>
  <c r="Q648" i="13"/>
  <c r="R648" i="13"/>
  <c r="Q649" i="13"/>
  <c r="R649" i="13"/>
  <c r="Q650" i="13"/>
  <c r="R650" i="13"/>
  <c r="Q651" i="13"/>
  <c r="R651" i="13"/>
  <c r="Q652" i="13"/>
  <c r="R652" i="13"/>
  <c r="Q653" i="13"/>
  <c r="R653" i="13"/>
  <c r="Q654" i="13"/>
  <c r="R654" i="13"/>
  <c r="Q655" i="13"/>
  <c r="R655" i="13"/>
  <c r="Q656" i="13"/>
  <c r="R656" i="13"/>
  <c r="Q657" i="13"/>
  <c r="R657" i="13"/>
  <c r="Q658" i="13"/>
  <c r="R658" i="13"/>
  <c r="Q659" i="13"/>
  <c r="R659" i="13"/>
  <c r="Q660" i="13"/>
  <c r="R660" i="13"/>
  <c r="Q661" i="13"/>
  <c r="R661" i="13"/>
  <c r="Q662" i="13"/>
  <c r="R662" i="13"/>
  <c r="Q663" i="13"/>
  <c r="R663" i="13"/>
  <c r="Q664" i="13"/>
  <c r="R664" i="13"/>
  <c r="Q665" i="13"/>
  <c r="R665" i="13"/>
  <c r="Q666" i="13"/>
  <c r="R666" i="13"/>
  <c r="Q667" i="13"/>
  <c r="R667" i="13"/>
  <c r="Q668" i="13"/>
  <c r="R668" i="13"/>
  <c r="Q669" i="13"/>
  <c r="R669" i="13"/>
  <c r="Q670" i="13"/>
  <c r="R670" i="13"/>
  <c r="Q671" i="13"/>
  <c r="R671" i="13"/>
  <c r="Q672" i="13"/>
  <c r="R672" i="13"/>
  <c r="Q673" i="13"/>
  <c r="R673" i="13"/>
  <c r="Q674" i="13"/>
  <c r="R674" i="13"/>
  <c r="Q675" i="13"/>
  <c r="R675" i="13"/>
  <c r="Q676" i="13"/>
  <c r="R676" i="13"/>
  <c r="Q677" i="13"/>
  <c r="R677" i="13"/>
  <c r="Q678" i="13"/>
  <c r="R678" i="13"/>
  <c r="Q679" i="13"/>
  <c r="R679" i="13"/>
  <c r="Q680" i="13"/>
  <c r="R680" i="13"/>
  <c r="Q681" i="13"/>
  <c r="R681" i="13"/>
  <c r="Q682" i="13"/>
  <c r="R682" i="13"/>
  <c r="Q683" i="13"/>
  <c r="R683" i="13"/>
  <c r="Q684" i="13"/>
  <c r="R684" i="13"/>
  <c r="Q685" i="13"/>
  <c r="R685" i="13"/>
  <c r="Q686" i="13"/>
  <c r="R686" i="13"/>
  <c r="Q687" i="13"/>
  <c r="R687" i="13"/>
  <c r="Q688" i="13"/>
  <c r="R688" i="13"/>
  <c r="Q689" i="13"/>
  <c r="R689" i="13"/>
  <c r="Q690" i="13"/>
  <c r="R690" i="13"/>
  <c r="Q691" i="13"/>
  <c r="R691" i="13"/>
  <c r="Q692" i="13"/>
  <c r="R692" i="13"/>
  <c r="Q693" i="13"/>
  <c r="R693" i="13"/>
  <c r="Q694" i="13"/>
  <c r="R694" i="13"/>
  <c r="Q695" i="13"/>
  <c r="R695" i="13"/>
  <c r="Q696" i="13"/>
  <c r="R696" i="13"/>
  <c r="Q697" i="13"/>
  <c r="R697" i="13"/>
  <c r="Q698" i="13"/>
  <c r="R698" i="13"/>
  <c r="Q699" i="13"/>
  <c r="R699" i="13"/>
  <c r="Q700" i="13"/>
  <c r="R700" i="13"/>
  <c r="Q701" i="13"/>
  <c r="R701" i="13"/>
  <c r="Q702" i="13"/>
  <c r="R702" i="13"/>
  <c r="Q703" i="13"/>
  <c r="R703" i="13"/>
  <c r="Q704" i="13"/>
  <c r="R704" i="13"/>
  <c r="Q705" i="13"/>
  <c r="R705" i="13"/>
  <c r="Q706" i="13"/>
  <c r="R706" i="13"/>
  <c r="Q707" i="13"/>
  <c r="R707" i="13"/>
  <c r="Q708" i="13"/>
  <c r="R708" i="13"/>
  <c r="Q709" i="13"/>
  <c r="R709" i="13"/>
  <c r="Q710" i="13"/>
  <c r="R710" i="13"/>
  <c r="Q711" i="13"/>
  <c r="R711" i="13"/>
  <c r="Q712" i="13"/>
  <c r="R712" i="13"/>
  <c r="Q713" i="13"/>
  <c r="R713" i="13"/>
  <c r="Q714" i="13"/>
  <c r="R714" i="13"/>
  <c r="Q715" i="13"/>
  <c r="R715" i="13"/>
  <c r="Q716" i="13"/>
  <c r="R716" i="13"/>
  <c r="Q717" i="13"/>
  <c r="R717" i="13"/>
  <c r="Q718" i="13"/>
  <c r="R718" i="13"/>
  <c r="Q719" i="13"/>
  <c r="R719" i="13"/>
  <c r="Q720" i="13"/>
  <c r="R720" i="13"/>
  <c r="Q721" i="13"/>
  <c r="R721" i="13"/>
  <c r="Q722" i="13"/>
  <c r="R722" i="13"/>
  <c r="Q723" i="13"/>
  <c r="R723" i="13"/>
  <c r="Q724" i="13"/>
  <c r="R724" i="13"/>
  <c r="Q725" i="13"/>
  <c r="R725" i="13"/>
  <c r="Q726" i="13"/>
  <c r="R726" i="13"/>
  <c r="Q727" i="13"/>
  <c r="R727" i="13"/>
  <c r="Q728" i="13"/>
  <c r="R728" i="13"/>
  <c r="Q729" i="13"/>
  <c r="R729" i="13"/>
  <c r="Q730" i="13"/>
  <c r="R730" i="13"/>
  <c r="Q731" i="13"/>
  <c r="R731" i="13"/>
  <c r="Q732" i="13"/>
  <c r="R732" i="13"/>
  <c r="Q733" i="13"/>
  <c r="R733" i="13"/>
  <c r="Q734" i="13"/>
  <c r="R734" i="13"/>
  <c r="Q735" i="13"/>
  <c r="R735" i="13"/>
  <c r="Q736" i="13"/>
  <c r="R736" i="13"/>
  <c r="Q737" i="13"/>
  <c r="R737" i="13"/>
  <c r="Q738" i="13"/>
  <c r="R738" i="13"/>
  <c r="Q739" i="13"/>
  <c r="R739" i="13"/>
  <c r="Q740" i="13"/>
  <c r="R740" i="13"/>
  <c r="Q741" i="13"/>
  <c r="R741" i="13"/>
  <c r="Q742" i="13"/>
  <c r="R742" i="13"/>
  <c r="Q743" i="13"/>
  <c r="R743" i="13"/>
  <c r="Q744" i="13"/>
  <c r="R744" i="13"/>
  <c r="Q745" i="13"/>
  <c r="R745" i="13"/>
  <c r="Q746" i="13"/>
  <c r="R746" i="13"/>
  <c r="Q747" i="13"/>
  <c r="R747" i="13"/>
  <c r="Q748" i="13"/>
  <c r="R748" i="13"/>
  <c r="Q749" i="13"/>
  <c r="R749" i="13"/>
  <c r="Q750" i="13"/>
  <c r="R750" i="13"/>
  <c r="Q751" i="13"/>
  <c r="R751" i="13"/>
  <c r="Q752" i="13"/>
  <c r="R752" i="13"/>
  <c r="Q753" i="13"/>
  <c r="R753" i="13"/>
  <c r="Q754" i="13"/>
  <c r="R754" i="13"/>
  <c r="Q755" i="13"/>
  <c r="R755" i="13"/>
  <c r="Q756" i="13"/>
  <c r="R756" i="13"/>
  <c r="Q757" i="13"/>
  <c r="R757" i="13"/>
  <c r="Q758" i="13"/>
  <c r="R758" i="13"/>
  <c r="Q759" i="13"/>
  <c r="R759" i="13"/>
  <c r="Q760" i="13"/>
  <c r="R760" i="13"/>
  <c r="Q761" i="13"/>
  <c r="R761" i="13"/>
  <c r="Q762" i="13"/>
  <c r="R762" i="13"/>
  <c r="Q763" i="13"/>
  <c r="R763" i="13"/>
  <c r="Q764" i="13"/>
  <c r="R764" i="13"/>
  <c r="Q765" i="13"/>
  <c r="R765" i="13"/>
  <c r="Q766" i="13"/>
  <c r="R766" i="13"/>
  <c r="Q767" i="13"/>
  <c r="R767" i="13"/>
  <c r="Q768" i="13"/>
  <c r="R768" i="13"/>
  <c r="Q769" i="13"/>
  <c r="R769" i="13"/>
  <c r="Q770" i="13"/>
  <c r="R770" i="13"/>
  <c r="Q771" i="13"/>
  <c r="R771" i="13"/>
  <c r="Q772" i="13"/>
  <c r="R772" i="13"/>
  <c r="Q773" i="13"/>
  <c r="R773" i="13"/>
  <c r="Q774" i="13"/>
  <c r="R774" i="13"/>
  <c r="Q775" i="13"/>
  <c r="R775" i="13"/>
  <c r="Q776" i="13"/>
  <c r="R776" i="13"/>
  <c r="Q777" i="13"/>
  <c r="R777" i="13"/>
  <c r="Q778" i="13"/>
  <c r="R778" i="13"/>
  <c r="Q779" i="13"/>
  <c r="R779" i="13"/>
  <c r="Q780" i="13"/>
  <c r="R780" i="13"/>
  <c r="Q781" i="13"/>
  <c r="R781" i="13"/>
  <c r="Q782" i="13"/>
  <c r="R782" i="13"/>
  <c r="Q783" i="13"/>
  <c r="R783" i="13"/>
  <c r="Q784" i="13"/>
  <c r="R784" i="13"/>
  <c r="Q785" i="13"/>
  <c r="R785" i="13"/>
  <c r="Q786" i="13"/>
  <c r="R786" i="13"/>
  <c r="Q787" i="13"/>
  <c r="R787" i="13"/>
  <c r="Q788" i="13"/>
  <c r="R788" i="13"/>
  <c r="Q789" i="13"/>
  <c r="R789" i="13"/>
  <c r="Q790" i="13"/>
  <c r="R790" i="13"/>
  <c r="Q791" i="13"/>
  <c r="R791" i="13"/>
  <c r="Q792" i="13"/>
  <c r="R792" i="13"/>
  <c r="Q793" i="13"/>
  <c r="R793" i="13"/>
  <c r="Q794" i="13"/>
  <c r="R794" i="13"/>
  <c r="Q795" i="13"/>
  <c r="R795" i="13"/>
  <c r="Q796" i="13"/>
  <c r="R796" i="13"/>
  <c r="Q797" i="13"/>
  <c r="R797" i="13"/>
  <c r="Q798" i="13"/>
  <c r="R798" i="13"/>
  <c r="Q799" i="13"/>
  <c r="R799" i="13"/>
  <c r="Q800" i="13"/>
  <c r="R800" i="13"/>
  <c r="Q801" i="13"/>
  <c r="R801" i="13"/>
  <c r="Q802" i="13"/>
  <c r="R802" i="13"/>
  <c r="Q803" i="13"/>
  <c r="R803" i="13"/>
  <c r="Q804" i="13"/>
  <c r="R804" i="13"/>
  <c r="Q805" i="13"/>
  <c r="R805" i="13"/>
  <c r="Q806" i="13"/>
  <c r="R806" i="13"/>
  <c r="Q807" i="13"/>
  <c r="R807" i="13"/>
  <c r="Q808" i="13"/>
  <c r="R808" i="13"/>
  <c r="Q809" i="13"/>
  <c r="R809" i="13"/>
  <c r="Q810" i="13"/>
  <c r="R810" i="13"/>
  <c r="Q811" i="13"/>
  <c r="R811" i="13"/>
  <c r="Q812" i="13"/>
  <c r="R812" i="13"/>
  <c r="Q813" i="13"/>
  <c r="R813" i="13"/>
  <c r="Q814" i="13"/>
  <c r="R814" i="13"/>
  <c r="Q815" i="13"/>
  <c r="R815" i="13"/>
  <c r="Q816" i="13"/>
  <c r="R816" i="13"/>
  <c r="Q817" i="13"/>
  <c r="R817" i="13"/>
  <c r="Q818" i="13"/>
  <c r="R818" i="13"/>
  <c r="Q819" i="13"/>
  <c r="R819" i="13"/>
  <c r="Q820" i="13"/>
  <c r="R820" i="13"/>
  <c r="Q821" i="13"/>
  <c r="R821" i="13"/>
  <c r="Q822" i="13"/>
  <c r="R822" i="13"/>
  <c r="Q823" i="13"/>
  <c r="R823" i="13"/>
  <c r="Q824" i="13"/>
  <c r="R824" i="13"/>
  <c r="Q825" i="13"/>
  <c r="R825" i="13"/>
  <c r="Q826" i="13"/>
  <c r="R826" i="13"/>
  <c r="Q827" i="13"/>
  <c r="R827" i="13"/>
  <c r="Q828" i="13"/>
  <c r="R828" i="13"/>
  <c r="Q829" i="13"/>
  <c r="R829" i="13"/>
  <c r="Q830" i="13"/>
  <c r="R830" i="13"/>
  <c r="Q831" i="13"/>
  <c r="R831" i="13"/>
  <c r="Q832" i="13"/>
  <c r="R832" i="13"/>
  <c r="Q833" i="13"/>
  <c r="R833" i="13"/>
  <c r="Q834" i="13"/>
  <c r="R834" i="13"/>
  <c r="Q835" i="13"/>
  <c r="R835" i="13"/>
  <c r="Q836" i="13"/>
  <c r="R836" i="13"/>
  <c r="Q837" i="13"/>
  <c r="R837" i="13"/>
  <c r="Q838" i="13"/>
  <c r="R838" i="13"/>
  <c r="Q839" i="13"/>
  <c r="R839" i="13"/>
  <c r="Q840" i="13"/>
  <c r="R840" i="13"/>
  <c r="Q841" i="13"/>
  <c r="R841" i="13"/>
  <c r="Q842" i="13"/>
  <c r="R842" i="13"/>
  <c r="Q843" i="13"/>
  <c r="R843" i="13"/>
  <c r="Q844" i="13"/>
  <c r="R844" i="13"/>
  <c r="Q845" i="13"/>
  <c r="R845" i="13"/>
  <c r="Q846" i="13"/>
  <c r="R846" i="13"/>
  <c r="Q847" i="13"/>
  <c r="R847" i="13"/>
  <c r="Q848" i="13"/>
  <c r="R848" i="13"/>
  <c r="Q849" i="13"/>
  <c r="R849" i="13"/>
  <c r="Q850" i="13"/>
  <c r="R850" i="13"/>
  <c r="Q851" i="13"/>
  <c r="R851" i="13"/>
  <c r="Q852" i="13"/>
  <c r="R852" i="13"/>
  <c r="Q853" i="13"/>
  <c r="R853" i="13"/>
  <c r="Q854" i="13"/>
  <c r="R854" i="13"/>
  <c r="Q855" i="13"/>
  <c r="R855" i="13"/>
  <c r="Q856" i="13"/>
  <c r="R856" i="13"/>
  <c r="Q857" i="13"/>
  <c r="R857" i="13"/>
  <c r="Q858" i="13"/>
  <c r="R858" i="13"/>
  <c r="Q859" i="13"/>
  <c r="R859" i="13"/>
  <c r="Q860" i="13"/>
  <c r="R860" i="13"/>
  <c r="Q861" i="13"/>
  <c r="R861" i="13"/>
  <c r="Q862" i="13"/>
  <c r="R862" i="13"/>
  <c r="Q863" i="13"/>
  <c r="R863" i="13"/>
  <c r="Q864" i="13"/>
  <c r="R864" i="13"/>
  <c r="Q865" i="13"/>
  <c r="R865" i="13"/>
  <c r="Q866" i="13"/>
  <c r="R866" i="13"/>
  <c r="Q867" i="13"/>
  <c r="R867" i="13"/>
  <c r="Q868" i="13"/>
  <c r="R868" i="13"/>
  <c r="Q869" i="13"/>
  <c r="R869" i="13"/>
  <c r="Q870" i="13"/>
  <c r="R870" i="13"/>
  <c r="Q871" i="13"/>
  <c r="R871" i="13"/>
  <c r="Q872" i="13"/>
  <c r="R872" i="13"/>
  <c r="Q873" i="13"/>
  <c r="R873" i="13"/>
  <c r="Q874" i="13"/>
  <c r="R874" i="13"/>
  <c r="Q875" i="13"/>
  <c r="R875" i="13"/>
  <c r="Q876" i="13"/>
  <c r="R876" i="13"/>
  <c r="Q877" i="13"/>
  <c r="R877" i="13"/>
  <c r="Q878" i="13"/>
  <c r="R878" i="13"/>
  <c r="Q879" i="13"/>
  <c r="R879" i="13"/>
  <c r="Q880" i="13"/>
  <c r="R880" i="13"/>
  <c r="Q881" i="13"/>
  <c r="R881" i="13"/>
  <c r="Q882" i="13"/>
  <c r="R882" i="13"/>
  <c r="Q883" i="13"/>
  <c r="R883" i="13"/>
  <c r="Q884" i="13"/>
  <c r="R884" i="13"/>
  <c r="Q885" i="13"/>
  <c r="R885" i="13"/>
  <c r="Q886" i="13"/>
  <c r="R886" i="13"/>
  <c r="Q887" i="13"/>
  <c r="R887" i="13"/>
  <c r="Q888" i="13"/>
  <c r="R888" i="13"/>
  <c r="Q889" i="13"/>
  <c r="R889" i="13"/>
  <c r="Q890" i="13"/>
  <c r="R890" i="13"/>
  <c r="Q891" i="13"/>
  <c r="R891" i="13"/>
  <c r="Q892" i="13"/>
  <c r="R892" i="13"/>
  <c r="Q893" i="13"/>
  <c r="R893" i="13"/>
  <c r="Q894" i="13"/>
  <c r="R894" i="13"/>
  <c r="Q895" i="13"/>
  <c r="R895" i="13"/>
  <c r="Q896" i="13"/>
  <c r="R896" i="13"/>
  <c r="Q897" i="13"/>
  <c r="R897" i="13"/>
  <c r="Q898" i="13"/>
  <c r="R898" i="13"/>
  <c r="Q899" i="13"/>
  <c r="R899" i="13"/>
  <c r="Q900" i="13"/>
  <c r="R900" i="13"/>
  <c r="Q901" i="13"/>
  <c r="R901" i="13"/>
  <c r="Q902" i="13"/>
  <c r="R902" i="13"/>
  <c r="Q903" i="13"/>
  <c r="R903" i="13"/>
  <c r="Q904" i="13"/>
  <c r="R904" i="13"/>
  <c r="Q905" i="13"/>
  <c r="R905" i="13"/>
  <c r="Q906" i="13"/>
  <c r="R906" i="13"/>
  <c r="Q907" i="13"/>
  <c r="R907" i="13"/>
  <c r="Q908" i="13"/>
  <c r="R908" i="13"/>
  <c r="Q909" i="13"/>
  <c r="R909" i="13"/>
  <c r="Q910" i="13"/>
  <c r="R910" i="13"/>
  <c r="Q911" i="13"/>
  <c r="R911" i="13"/>
  <c r="Q912" i="13"/>
  <c r="R912" i="13"/>
  <c r="Q913" i="13"/>
  <c r="R913" i="13"/>
  <c r="Q914" i="13"/>
  <c r="R914" i="13"/>
  <c r="Q915" i="13"/>
  <c r="R915" i="13"/>
  <c r="Q916" i="13"/>
  <c r="R916" i="13"/>
  <c r="Q917" i="13"/>
  <c r="R917" i="13"/>
  <c r="Q918" i="13"/>
  <c r="R918" i="13"/>
  <c r="Q919" i="13"/>
  <c r="R919" i="13"/>
  <c r="Q920" i="13"/>
  <c r="R920" i="13"/>
  <c r="Q921" i="13"/>
  <c r="R921" i="13"/>
  <c r="Q922" i="13"/>
  <c r="R922" i="13"/>
  <c r="Q923" i="13"/>
  <c r="R923" i="13"/>
  <c r="Q924" i="13"/>
  <c r="R924" i="13"/>
  <c r="Q925" i="13"/>
  <c r="R925" i="13"/>
  <c r="Q926" i="13"/>
  <c r="R926" i="13"/>
  <c r="Q927" i="13"/>
  <c r="R927" i="13"/>
  <c r="Q928" i="13"/>
  <c r="R928" i="13"/>
  <c r="Q929" i="13"/>
  <c r="R929" i="13"/>
  <c r="Q930" i="13"/>
  <c r="R930" i="13"/>
  <c r="Q931" i="13"/>
  <c r="R931" i="13"/>
  <c r="Q932" i="13"/>
  <c r="R932" i="13"/>
  <c r="Q933" i="13"/>
  <c r="R933" i="13"/>
  <c r="Q934" i="13"/>
  <c r="R934" i="13"/>
  <c r="Q935" i="13"/>
  <c r="R935" i="13"/>
  <c r="Q936" i="13"/>
  <c r="R936" i="13"/>
  <c r="Q937" i="13"/>
  <c r="R937" i="13"/>
  <c r="Q938" i="13"/>
  <c r="R938" i="13"/>
  <c r="Q939" i="13"/>
  <c r="R939" i="13"/>
  <c r="Q940" i="13"/>
  <c r="R940" i="13"/>
  <c r="Q941" i="13"/>
  <c r="R941" i="13"/>
  <c r="Q942" i="13"/>
  <c r="R942" i="13"/>
  <c r="Q943" i="13"/>
  <c r="R943" i="13"/>
  <c r="Q944" i="13"/>
  <c r="R944" i="13"/>
  <c r="Q945" i="13"/>
  <c r="R945" i="13"/>
  <c r="Q946" i="13"/>
  <c r="R946" i="13"/>
  <c r="Q947" i="13"/>
  <c r="R947" i="13"/>
  <c r="Q948" i="13"/>
  <c r="R948" i="13"/>
  <c r="Q949" i="13"/>
  <c r="R949" i="13"/>
  <c r="Q950" i="13"/>
  <c r="R950" i="13"/>
  <c r="Q951" i="13"/>
  <c r="R951" i="13"/>
  <c r="Q952" i="13"/>
  <c r="R952" i="13"/>
  <c r="Q953" i="13"/>
  <c r="R953" i="13"/>
  <c r="Q954" i="13"/>
  <c r="R954" i="13"/>
  <c r="Q955" i="13"/>
  <c r="R955" i="13"/>
  <c r="Q956" i="13"/>
  <c r="R956" i="13"/>
  <c r="Q957" i="13"/>
  <c r="R957" i="13"/>
  <c r="Q958" i="13"/>
  <c r="R958" i="13"/>
  <c r="Q959" i="13"/>
  <c r="R959" i="13"/>
  <c r="Q960" i="13"/>
  <c r="R960" i="13"/>
  <c r="Q961" i="13"/>
  <c r="R961" i="13"/>
  <c r="Q962" i="13"/>
  <c r="R962" i="13"/>
  <c r="Q963" i="13"/>
  <c r="R963" i="13"/>
  <c r="Q964" i="13"/>
  <c r="R964" i="13"/>
  <c r="Q965" i="13"/>
  <c r="R965" i="13"/>
  <c r="Q966" i="13"/>
  <c r="R966" i="13"/>
  <c r="Q967" i="13"/>
  <c r="R967" i="13"/>
  <c r="Q968" i="13"/>
  <c r="R968" i="13"/>
  <c r="Q969" i="13"/>
  <c r="R969" i="13"/>
  <c r="Q970" i="13"/>
  <c r="R970" i="13"/>
  <c r="Q971" i="13"/>
  <c r="R971" i="13"/>
  <c r="Q972" i="13"/>
  <c r="R972" i="13"/>
  <c r="Q973" i="13"/>
  <c r="R973" i="13"/>
  <c r="Q974" i="13"/>
  <c r="R974" i="13"/>
  <c r="Q975" i="13"/>
  <c r="R975" i="13"/>
  <c r="Q976" i="13"/>
  <c r="R976" i="13"/>
  <c r="Q977" i="13"/>
  <c r="R977" i="13"/>
  <c r="Q978" i="13"/>
  <c r="R978" i="13"/>
  <c r="Q979" i="13"/>
  <c r="R979" i="13"/>
  <c r="Q980" i="13"/>
  <c r="R980" i="13"/>
  <c r="Q981" i="13"/>
  <c r="R981" i="13"/>
  <c r="Q982" i="13"/>
  <c r="R982" i="13"/>
  <c r="Q983" i="13"/>
  <c r="R983" i="13"/>
  <c r="Q984" i="13"/>
  <c r="R984" i="13"/>
  <c r="Q985" i="13"/>
  <c r="R985" i="13"/>
  <c r="Q986" i="13"/>
  <c r="R986" i="13"/>
  <c r="Q987" i="13"/>
  <c r="R987" i="13"/>
  <c r="Q988" i="13"/>
  <c r="R988" i="13"/>
  <c r="Q989" i="13"/>
  <c r="R989" i="13"/>
  <c r="Q990" i="13"/>
  <c r="R990" i="13"/>
  <c r="Q991" i="13"/>
  <c r="R991" i="13"/>
  <c r="Q992" i="13"/>
  <c r="R992" i="13"/>
  <c r="Q993" i="13"/>
  <c r="R993" i="13"/>
  <c r="Q994" i="13"/>
  <c r="R994" i="13"/>
  <c r="Q995" i="13"/>
  <c r="R995" i="13"/>
  <c r="Q996" i="13"/>
  <c r="R996" i="13"/>
  <c r="Q997" i="13"/>
  <c r="R997" i="13"/>
  <c r="Q998" i="13"/>
  <c r="R998" i="13"/>
  <c r="Q999" i="13"/>
  <c r="R999" i="13"/>
  <c r="Q1000" i="13"/>
  <c r="R1000" i="13"/>
  <c r="Q1001" i="13"/>
  <c r="R1001" i="13"/>
  <c r="Q1002" i="13"/>
  <c r="R1002" i="13"/>
  <c r="Q1003" i="13"/>
  <c r="R1003" i="13"/>
  <c r="Q1004" i="13"/>
  <c r="R1004" i="13"/>
  <c r="Q1005" i="13"/>
  <c r="R1005" i="13"/>
  <c r="Q1006" i="13"/>
  <c r="R1006" i="13"/>
  <c r="Q1007" i="13"/>
  <c r="R1007" i="13"/>
  <c r="Q1008" i="13"/>
  <c r="R1008" i="13"/>
  <c r="Q1009" i="13"/>
  <c r="R1009" i="13"/>
  <c r="Q1010" i="13"/>
  <c r="R1010" i="13"/>
  <c r="Q1011" i="13"/>
  <c r="R1011" i="13"/>
  <c r="Q1012" i="13"/>
  <c r="R1012" i="13"/>
  <c r="Q1013" i="13"/>
  <c r="R1013" i="13"/>
  <c r="Q1014" i="13"/>
  <c r="R1014" i="13"/>
  <c r="Q1015" i="13"/>
  <c r="R1015" i="13"/>
  <c r="Q1016" i="13"/>
  <c r="R1016" i="13"/>
  <c r="Q1017" i="13"/>
  <c r="R1017" i="13"/>
  <c r="Q1018" i="13"/>
  <c r="R1018" i="13"/>
  <c r="Q1019" i="13"/>
  <c r="R1019" i="13"/>
  <c r="Q1020" i="13"/>
  <c r="R1020" i="13"/>
  <c r="Q1021" i="13"/>
  <c r="R1021" i="13"/>
  <c r="Q1022" i="13"/>
  <c r="R1022" i="13"/>
  <c r="Q1023" i="13"/>
  <c r="R1023" i="13"/>
  <c r="Q1024" i="13"/>
  <c r="R1024" i="13"/>
  <c r="Q1025" i="13"/>
  <c r="R1025" i="13"/>
  <c r="Q1026" i="13"/>
  <c r="R1026" i="13"/>
  <c r="Q1027" i="13"/>
  <c r="R1027" i="13"/>
  <c r="Q1028" i="13"/>
  <c r="R1028" i="13"/>
  <c r="Q1029" i="13"/>
  <c r="R1029" i="13"/>
  <c r="Q1030" i="13"/>
  <c r="R1030" i="13"/>
  <c r="Q1031" i="13"/>
  <c r="R1031" i="13"/>
  <c r="Q1032" i="13"/>
  <c r="R1032" i="13"/>
  <c r="Q1033" i="13"/>
  <c r="R1033" i="13"/>
  <c r="Q1034" i="13"/>
  <c r="R1034" i="13"/>
  <c r="Q1035" i="13"/>
  <c r="R1035" i="13"/>
  <c r="Q1036" i="13"/>
  <c r="R1036" i="13"/>
  <c r="Q1037" i="13"/>
  <c r="R1037" i="13"/>
  <c r="Q1038" i="13"/>
  <c r="R1038" i="13"/>
  <c r="Q1039" i="13"/>
  <c r="R1039" i="13"/>
  <c r="Q1040" i="13"/>
  <c r="R1040" i="13"/>
  <c r="Q1041" i="13"/>
  <c r="R1041" i="13"/>
  <c r="Q1042" i="13"/>
  <c r="R1042" i="13"/>
  <c r="Q1043" i="13"/>
  <c r="R1043" i="13"/>
  <c r="Q1044" i="13"/>
  <c r="R1044" i="13"/>
  <c r="Q1045" i="13"/>
  <c r="R1045" i="13"/>
  <c r="Q1046" i="13"/>
  <c r="R1046" i="13"/>
  <c r="Q1047" i="13"/>
  <c r="R1047" i="13"/>
  <c r="Q1048" i="13"/>
  <c r="R1048" i="13"/>
  <c r="Q1049" i="13"/>
  <c r="R1049" i="13"/>
  <c r="Q1050" i="13"/>
  <c r="R1050" i="13"/>
  <c r="Q1051" i="13"/>
  <c r="R1051" i="13"/>
  <c r="Q1052" i="13"/>
  <c r="R1052" i="13"/>
  <c r="Q1053" i="13"/>
  <c r="R1053" i="13"/>
  <c r="Q1054" i="13"/>
  <c r="R1054" i="13"/>
  <c r="Q1055" i="13"/>
  <c r="R1055" i="13"/>
  <c r="Q1056" i="13"/>
  <c r="R1056" i="13"/>
  <c r="Q1057" i="13"/>
  <c r="R1057" i="13"/>
  <c r="Q1058" i="13"/>
  <c r="R1058" i="13"/>
  <c r="Q1059" i="13"/>
  <c r="R1059" i="13"/>
  <c r="Q1060" i="13"/>
  <c r="R1060" i="13"/>
  <c r="Q1061" i="13"/>
  <c r="R1061" i="13"/>
  <c r="Q1062" i="13"/>
  <c r="R1062" i="13"/>
  <c r="Q1063" i="13"/>
  <c r="R1063" i="13"/>
  <c r="Q1064" i="13"/>
  <c r="R1064" i="13"/>
  <c r="Q1065" i="13"/>
  <c r="R1065" i="13"/>
  <c r="Q1066" i="13"/>
  <c r="R1066" i="13"/>
  <c r="Q1067" i="13"/>
  <c r="R1067" i="13"/>
  <c r="Q1068" i="13"/>
  <c r="R1068" i="13"/>
  <c r="Q1069" i="13"/>
  <c r="R1069" i="13"/>
  <c r="Q1070" i="13"/>
  <c r="R1070" i="13"/>
  <c r="Q1071" i="13"/>
  <c r="R1071" i="13"/>
  <c r="Q1072" i="13"/>
  <c r="R1072" i="13"/>
  <c r="Q1073" i="13"/>
  <c r="R1073" i="13"/>
  <c r="Q1074" i="13"/>
  <c r="R1074" i="13"/>
  <c r="Q1075" i="13"/>
  <c r="R1075" i="13"/>
  <c r="Q1076" i="13"/>
  <c r="R1076" i="13"/>
  <c r="Q1077" i="13"/>
  <c r="R1077" i="13"/>
  <c r="Q1078" i="13"/>
  <c r="R1078" i="13"/>
  <c r="Q1079" i="13"/>
  <c r="R1079" i="13"/>
  <c r="Q1080" i="13"/>
  <c r="R1080" i="13"/>
  <c r="Q1081" i="13"/>
  <c r="R1081" i="13"/>
  <c r="Q1082" i="13"/>
  <c r="R1082" i="13"/>
  <c r="Q1083" i="13"/>
  <c r="R1083" i="13"/>
  <c r="Q1084" i="13"/>
  <c r="R1084" i="13"/>
  <c r="Q1085" i="13"/>
  <c r="R1085" i="13"/>
  <c r="Q1086" i="13"/>
  <c r="R1086" i="13"/>
  <c r="Q1087" i="13"/>
  <c r="R1087" i="13"/>
  <c r="Q1088" i="13"/>
  <c r="R1088" i="13"/>
  <c r="Q1089" i="13"/>
  <c r="R1089" i="13"/>
  <c r="Q1090" i="13"/>
  <c r="R1090" i="13"/>
  <c r="Q1091" i="13"/>
  <c r="R1091" i="13"/>
  <c r="Q1092" i="13"/>
  <c r="R1092" i="13"/>
  <c r="Q1093" i="13"/>
  <c r="R1093" i="13"/>
  <c r="Q1094" i="13"/>
  <c r="R1094" i="13"/>
  <c r="Q1095" i="13"/>
  <c r="R1095" i="13"/>
  <c r="Q1096" i="13"/>
  <c r="R1096" i="13"/>
  <c r="Q1097" i="13"/>
  <c r="R1097" i="13"/>
  <c r="Q1098" i="13"/>
  <c r="R1098" i="13"/>
  <c r="Q1099" i="13"/>
  <c r="R1099" i="13"/>
  <c r="Q1100" i="13"/>
  <c r="R1100" i="13"/>
  <c r="Q1101" i="13"/>
  <c r="R1101" i="13"/>
  <c r="Q1102" i="13"/>
  <c r="R1102" i="13"/>
  <c r="Q1103" i="13"/>
  <c r="R1103" i="13"/>
  <c r="Q1104" i="13"/>
  <c r="R1104" i="13"/>
  <c r="Q1105" i="13"/>
  <c r="R1105" i="13"/>
  <c r="Q1106" i="13"/>
  <c r="R1106" i="13"/>
  <c r="Q1107" i="13"/>
  <c r="R1107" i="13"/>
  <c r="Q1108" i="13"/>
  <c r="R1108" i="13"/>
  <c r="Q1109" i="13"/>
  <c r="R1109" i="13"/>
  <c r="Q1110" i="13"/>
  <c r="R1110" i="13"/>
  <c r="Q1111" i="13"/>
  <c r="R1111" i="13"/>
  <c r="Q1112" i="13"/>
  <c r="R1112" i="13"/>
  <c r="Q1113" i="13"/>
  <c r="R1113" i="13"/>
  <c r="Q1114" i="13"/>
  <c r="R1114" i="13"/>
  <c r="Q1115" i="13"/>
  <c r="R1115" i="13"/>
  <c r="Q1116" i="13"/>
  <c r="R1116" i="13"/>
  <c r="Q1117" i="13"/>
  <c r="R1117" i="13"/>
  <c r="Q1118" i="13"/>
  <c r="R1118" i="13"/>
  <c r="Q1119" i="13"/>
  <c r="R1119" i="13"/>
  <c r="Q1120" i="13"/>
  <c r="R1120" i="13"/>
  <c r="Q1121" i="13"/>
  <c r="R1121" i="13"/>
  <c r="Q1122" i="13"/>
  <c r="R1122" i="13"/>
  <c r="Q1123" i="13"/>
  <c r="R1123" i="13"/>
  <c r="Q1124" i="13"/>
  <c r="R1124" i="13"/>
  <c r="Q1125" i="13"/>
  <c r="R1125" i="13"/>
  <c r="Q1126" i="13"/>
  <c r="R1126" i="13"/>
  <c r="Q1127" i="13"/>
  <c r="R1127" i="13"/>
  <c r="Q1128" i="13"/>
  <c r="R1128" i="13"/>
  <c r="Q1129" i="13"/>
  <c r="R1129" i="13"/>
  <c r="Q1130" i="13"/>
  <c r="R1130" i="13"/>
  <c r="Q1131" i="13"/>
  <c r="R1131" i="13"/>
  <c r="Q1132" i="13"/>
  <c r="R1132" i="13"/>
  <c r="Q1133" i="13"/>
  <c r="R1133" i="13"/>
  <c r="Q1134" i="13"/>
  <c r="R1134" i="13"/>
  <c r="Q1135" i="13"/>
  <c r="R1135" i="13"/>
  <c r="Q1136" i="13"/>
  <c r="R1136" i="13"/>
  <c r="Q1137" i="13"/>
  <c r="R1137" i="13"/>
  <c r="Q1138" i="13"/>
  <c r="R1138" i="13"/>
  <c r="Q1139" i="13"/>
  <c r="R1139" i="13"/>
  <c r="Q1140" i="13"/>
  <c r="R1140" i="13"/>
  <c r="Q1141" i="13"/>
  <c r="R1141" i="13"/>
  <c r="Q1142" i="13"/>
  <c r="R1142" i="13"/>
  <c r="Q1143" i="13"/>
  <c r="R1143" i="13"/>
  <c r="Q1144" i="13"/>
  <c r="R1144" i="13"/>
  <c r="Q1145" i="13"/>
  <c r="R1145" i="13"/>
  <c r="Q1146" i="13"/>
  <c r="R1146" i="13"/>
  <c r="Q1147" i="13"/>
  <c r="R1147" i="13"/>
  <c r="Q1148" i="13"/>
  <c r="R1148" i="13"/>
  <c r="Q1149" i="13"/>
  <c r="R1149" i="13"/>
  <c r="Q1150" i="13"/>
  <c r="R1150" i="13"/>
  <c r="Q1151" i="13"/>
  <c r="R1151" i="13"/>
  <c r="Q1152" i="13"/>
  <c r="R1152" i="13"/>
  <c r="Q1153" i="13"/>
  <c r="R1153" i="13"/>
  <c r="Q1154" i="13"/>
  <c r="R1154" i="13"/>
  <c r="Q1155" i="13"/>
  <c r="R1155" i="13"/>
  <c r="Q1156" i="13"/>
  <c r="R1156" i="13"/>
  <c r="Q1157" i="13"/>
  <c r="R1157" i="13"/>
  <c r="Q1158" i="13"/>
  <c r="R1158" i="13"/>
  <c r="Q1159" i="13"/>
  <c r="R1159" i="13"/>
  <c r="Q1160" i="13"/>
  <c r="R1160" i="13"/>
  <c r="Q1161" i="13"/>
  <c r="R1161" i="13"/>
  <c r="Q1162" i="13"/>
  <c r="R1162" i="13"/>
  <c r="Q1163" i="13"/>
  <c r="R1163" i="13"/>
  <c r="Q1164" i="13"/>
  <c r="R1164" i="13"/>
  <c r="Q1165" i="13"/>
  <c r="R1165" i="13"/>
  <c r="Q1166" i="13"/>
  <c r="R1166" i="13"/>
  <c r="Q1167" i="13"/>
  <c r="R1167" i="13"/>
  <c r="Q1168" i="13"/>
  <c r="R1168" i="13"/>
  <c r="Q1169" i="13"/>
  <c r="R1169" i="13"/>
  <c r="Q1170" i="13"/>
  <c r="R1170" i="13"/>
  <c r="Q1171" i="13"/>
  <c r="R1171" i="13"/>
  <c r="Q1172" i="13"/>
  <c r="R1172" i="13"/>
  <c r="Q1173" i="13"/>
  <c r="R1173" i="13"/>
  <c r="Q1174" i="13"/>
  <c r="R1174" i="13"/>
  <c r="Q1175" i="13"/>
  <c r="R1175" i="13"/>
  <c r="Q1176" i="13"/>
  <c r="R1176" i="13"/>
  <c r="Q1177" i="13"/>
  <c r="R1177" i="13"/>
  <c r="Q1178" i="13"/>
  <c r="R1178" i="13"/>
  <c r="Q1179" i="13"/>
  <c r="R1179" i="13"/>
  <c r="Q1180" i="13"/>
  <c r="R1180" i="13"/>
  <c r="Q1181" i="13"/>
  <c r="R1181" i="13"/>
  <c r="Q1182" i="13"/>
  <c r="R1182" i="13"/>
  <c r="Q1183" i="13"/>
  <c r="R1183" i="13"/>
  <c r="Q1184" i="13"/>
  <c r="R1184" i="13"/>
  <c r="Q1185" i="13"/>
  <c r="R1185" i="13"/>
  <c r="Q1186" i="13"/>
  <c r="R1186" i="13"/>
  <c r="Q1187" i="13"/>
  <c r="R1187" i="13"/>
  <c r="Q1188" i="13"/>
  <c r="R1188" i="13"/>
  <c r="Q1189" i="13"/>
  <c r="R1189" i="13"/>
  <c r="Q1190" i="13"/>
  <c r="R1190" i="13"/>
  <c r="Q1191" i="13"/>
  <c r="R1191" i="13"/>
  <c r="Q1192" i="13"/>
  <c r="R1192" i="13"/>
  <c r="Q1193" i="13"/>
  <c r="R1193" i="13"/>
  <c r="Q1194" i="13"/>
  <c r="R1194" i="13"/>
  <c r="Q1195" i="13"/>
  <c r="R1195" i="13"/>
  <c r="Q1196" i="13"/>
  <c r="R1196" i="13"/>
  <c r="Q1197" i="13"/>
  <c r="R1197" i="13"/>
  <c r="Q1198" i="13"/>
  <c r="R1198" i="13"/>
  <c r="Q1199" i="13"/>
  <c r="R1199" i="13"/>
  <c r="Q1200" i="13"/>
  <c r="R1200" i="13"/>
  <c r="Q1201" i="13"/>
  <c r="R1201" i="13"/>
  <c r="Q1202" i="13"/>
  <c r="R1202" i="13"/>
  <c r="Q1203" i="13"/>
  <c r="R1203" i="13"/>
  <c r="Q1204" i="13"/>
  <c r="R1204" i="13"/>
  <c r="Q1205" i="13"/>
  <c r="R1205" i="13"/>
  <c r="Q1206" i="13"/>
  <c r="R1206" i="13"/>
  <c r="Q1207" i="13"/>
  <c r="R1207" i="13"/>
  <c r="Q1208" i="13"/>
  <c r="R1208" i="13"/>
  <c r="Q1209" i="13"/>
  <c r="R1209" i="13"/>
  <c r="Q1210" i="13"/>
  <c r="R1210" i="13"/>
  <c r="Q1211" i="13"/>
  <c r="R1211" i="13"/>
  <c r="Q1212" i="13"/>
  <c r="R1212" i="13"/>
  <c r="Q1213" i="13"/>
  <c r="R1213" i="13"/>
  <c r="Q1214" i="13"/>
  <c r="R1214" i="13"/>
  <c r="Q1215" i="13"/>
  <c r="R1215" i="13"/>
  <c r="Q1216" i="13"/>
  <c r="R1216" i="13"/>
  <c r="Q1217" i="13"/>
  <c r="R1217" i="13"/>
  <c r="Q1218" i="13"/>
  <c r="R1218" i="13"/>
  <c r="Q1219" i="13"/>
  <c r="R1219" i="13"/>
  <c r="Q1220" i="13"/>
  <c r="R1220" i="13"/>
  <c r="Q1221" i="13"/>
  <c r="R1221" i="13"/>
  <c r="Q1222" i="13"/>
  <c r="R1222" i="13"/>
  <c r="Q1223" i="13"/>
  <c r="R1223" i="13"/>
  <c r="Q1224" i="13"/>
  <c r="R1224" i="13"/>
  <c r="Q1225" i="13"/>
  <c r="R1225" i="13"/>
  <c r="Q1226" i="13"/>
  <c r="R1226" i="13"/>
  <c r="Q1227" i="13"/>
  <c r="R1227" i="13"/>
  <c r="Q1228" i="13"/>
  <c r="R1228" i="13"/>
  <c r="Q1229" i="13"/>
  <c r="R1229" i="13"/>
  <c r="Q1230" i="13"/>
  <c r="R1230" i="13"/>
  <c r="Q1231" i="13"/>
  <c r="R1231" i="13"/>
  <c r="Q1232" i="13"/>
  <c r="R1232" i="13"/>
  <c r="Q1233" i="13"/>
  <c r="R1233" i="13"/>
  <c r="Q1234" i="13"/>
  <c r="R1234" i="13"/>
  <c r="Q1235" i="13"/>
  <c r="R1235" i="13"/>
  <c r="Q1236" i="13"/>
  <c r="R1236" i="13"/>
  <c r="Q1237" i="13"/>
  <c r="R1237" i="13"/>
  <c r="Q1238" i="13"/>
  <c r="R1238" i="13"/>
  <c r="Q1239" i="13"/>
  <c r="R1239" i="13"/>
  <c r="Q1240" i="13"/>
  <c r="R1240" i="13"/>
  <c r="Q1241" i="13"/>
  <c r="R1241" i="13"/>
  <c r="Q1242" i="13"/>
  <c r="R1242" i="13"/>
  <c r="Q1243" i="13"/>
  <c r="R1243" i="13"/>
  <c r="Q1244" i="13"/>
  <c r="R1244" i="13"/>
  <c r="Q1245" i="13"/>
  <c r="R1245" i="13"/>
  <c r="Q1246" i="13"/>
  <c r="R1246" i="13"/>
  <c r="Q1247" i="13"/>
  <c r="R1247" i="13"/>
  <c r="Q1248" i="13"/>
  <c r="R1248" i="13"/>
  <c r="Q1249" i="13"/>
  <c r="R1249" i="13"/>
  <c r="Q1250" i="13"/>
  <c r="R1250" i="13"/>
  <c r="Q1251" i="13"/>
  <c r="R1251" i="13"/>
  <c r="Q1252" i="13"/>
  <c r="R1252" i="13"/>
  <c r="Q1253" i="13"/>
  <c r="R1253" i="13"/>
  <c r="Q1254" i="13"/>
  <c r="R1254" i="13"/>
  <c r="Q1255" i="13"/>
  <c r="R1255" i="13"/>
  <c r="Q1256" i="13"/>
  <c r="R1256" i="13"/>
  <c r="Q1257" i="13"/>
  <c r="R1257" i="13"/>
  <c r="Q1258" i="13"/>
  <c r="R1258" i="13"/>
  <c r="Q1259" i="13"/>
  <c r="R1259" i="13"/>
  <c r="Q1260" i="13"/>
  <c r="R1260" i="13"/>
  <c r="Q1261" i="13"/>
  <c r="R1261" i="13"/>
  <c r="Q1262" i="13"/>
  <c r="R1262" i="13"/>
  <c r="Q1263" i="13"/>
  <c r="R1263" i="13"/>
  <c r="Q1264" i="13"/>
  <c r="R1264" i="13"/>
  <c r="Q1265" i="13"/>
  <c r="R1265" i="13"/>
  <c r="Q1266" i="13"/>
  <c r="R1266" i="13"/>
  <c r="Q1267" i="13"/>
  <c r="R1267" i="13"/>
  <c r="Q1268" i="13"/>
  <c r="R1268" i="13"/>
  <c r="Q1269" i="13"/>
  <c r="R1269" i="13"/>
  <c r="Q1270" i="13"/>
  <c r="R1270" i="13"/>
  <c r="Q1271" i="13"/>
  <c r="R1271" i="13"/>
  <c r="Q1272" i="13"/>
  <c r="R1272" i="13"/>
  <c r="Q1273" i="13"/>
  <c r="R1273" i="13"/>
  <c r="Q1274" i="13"/>
  <c r="R1274" i="13"/>
  <c r="Q1275" i="13"/>
  <c r="R1275" i="13"/>
  <c r="Q1276" i="13"/>
  <c r="R1276" i="13"/>
  <c r="Q1277" i="13"/>
  <c r="R1277" i="13"/>
  <c r="Q1278" i="13"/>
  <c r="R1278" i="13"/>
  <c r="Q1279" i="13"/>
  <c r="R1279" i="13"/>
  <c r="Q1280" i="13"/>
  <c r="R1280" i="13"/>
  <c r="Q1281" i="13"/>
  <c r="R1281" i="13"/>
  <c r="Q1282" i="13"/>
  <c r="R1282" i="13"/>
  <c r="Q1283" i="13"/>
  <c r="R1283" i="13"/>
  <c r="Q1284" i="13"/>
  <c r="R1284" i="13"/>
  <c r="Q1285" i="13"/>
  <c r="R1285" i="13"/>
  <c r="Q1286" i="13"/>
  <c r="R1286" i="13"/>
  <c r="Q1287" i="13"/>
  <c r="R1287" i="13"/>
  <c r="Q1288" i="13"/>
  <c r="R1288" i="13"/>
  <c r="Q1289" i="13"/>
  <c r="R1289" i="13"/>
  <c r="Q1290" i="13"/>
  <c r="R1290" i="13"/>
  <c r="Q1291" i="13"/>
  <c r="R1291" i="13"/>
  <c r="Q1292" i="13"/>
  <c r="R1292" i="13"/>
  <c r="Q1293" i="13"/>
  <c r="R1293" i="13"/>
  <c r="Q1294" i="13"/>
  <c r="R1294" i="13"/>
  <c r="Q1295" i="13"/>
  <c r="R1295" i="13"/>
  <c r="Q1296" i="13"/>
  <c r="R1296" i="13"/>
  <c r="Q1297" i="13"/>
  <c r="R1297" i="13"/>
  <c r="Q1298" i="13"/>
  <c r="R1298" i="13"/>
  <c r="Q1299" i="13"/>
  <c r="R1299" i="13"/>
  <c r="Q1300" i="13"/>
  <c r="R1300" i="13"/>
  <c r="Q1301" i="13"/>
  <c r="R1301" i="13"/>
  <c r="Q1302" i="13"/>
  <c r="R1302" i="13"/>
  <c r="Q1303" i="13"/>
  <c r="R1303" i="13"/>
  <c r="Q1304" i="13"/>
  <c r="R1304" i="13"/>
  <c r="Q1305" i="13"/>
  <c r="R1305" i="13"/>
  <c r="Q1306" i="13"/>
  <c r="R1306" i="13"/>
  <c r="Q1307" i="13"/>
  <c r="R1307" i="13"/>
  <c r="Q1308" i="13"/>
  <c r="R1308" i="13"/>
  <c r="Q1309" i="13"/>
  <c r="R1309" i="13"/>
  <c r="Q1310" i="13"/>
  <c r="R1310" i="13"/>
  <c r="Q1311" i="13"/>
  <c r="R1311" i="13"/>
  <c r="Q1312" i="13"/>
  <c r="R1312" i="13"/>
  <c r="Q1313" i="13"/>
  <c r="R1313" i="13"/>
  <c r="Q1314" i="13"/>
  <c r="R1314" i="13"/>
  <c r="Q1315" i="13"/>
  <c r="R1315" i="13"/>
  <c r="Q1316" i="13"/>
  <c r="R1316" i="13"/>
  <c r="Q1317" i="13"/>
  <c r="R1317" i="13"/>
  <c r="Q1318" i="13"/>
  <c r="R1318" i="13"/>
  <c r="Q1319" i="13"/>
  <c r="R1319" i="13"/>
  <c r="Q1320" i="13"/>
  <c r="R1320" i="13"/>
  <c r="Q1321" i="13"/>
  <c r="R1321" i="13"/>
  <c r="Q1322" i="13"/>
  <c r="R1322" i="13"/>
  <c r="Q1323" i="13"/>
  <c r="R1323" i="13"/>
  <c r="Q1324" i="13"/>
  <c r="R1324" i="13"/>
  <c r="Q1325" i="13"/>
  <c r="R1325" i="13"/>
  <c r="Q1326" i="13"/>
  <c r="R1326" i="13"/>
  <c r="Q1327" i="13"/>
  <c r="R1327" i="13"/>
  <c r="Q1328" i="13"/>
  <c r="R1328" i="13"/>
  <c r="Q1329" i="13"/>
  <c r="R1329" i="13"/>
  <c r="Q1330" i="13"/>
  <c r="R1330" i="13"/>
  <c r="Q1331" i="13"/>
  <c r="R1331" i="13"/>
  <c r="Q1332" i="13"/>
  <c r="R1332" i="13"/>
  <c r="Q1333" i="13"/>
  <c r="R1333" i="13"/>
  <c r="Q1334" i="13"/>
  <c r="R1334" i="13"/>
  <c r="Q1335" i="13"/>
  <c r="R1335" i="13"/>
  <c r="Q1336" i="13"/>
  <c r="R1336" i="13"/>
  <c r="Q1337" i="13"/>
  <c r="R1337" i="13"/>
  <c r="Q1338" i="13"/>
  <c r="R1338" i="13"/>
  <c r="Q1339" i="13"/>
  <c r="R1339" i="13"/>
  <c r="Q1340" i="13"/>
  <c r="R1340" i="13"/>
  <c r="Q1341" i="13"/>
  <c r="R1341" i="13"/>
  <c r="Q1342" i="13"/>
  <c r="R1342" i="13"/>
  <c r="Q1343" i="13"/>
  <c r="R1343" i="13"/>
  <c r="Q1344" i="13"/>
  <c r="R1344" i="13"/>
  <c r="Q1345" i="13"/>
  <c r="R1345" i="13"/>
  <c r="Q1346" i="13"/>
  <c r="R1346" i="13"/>
  <c r="Q1347" i="13"/>
  <c r="R1347" i="13"/>
  <c r="Q1348" i="13"/>
  <c r="R1348" i="13"/>
  <c r="Q1349" i="13"/>
  <c r="R1349" i="13"/>
  <c r="Q1350" i="13"/>
  <c r="R1350" i="13"/>
  <c r="Q1351" i="13"/>
  <c r="R1351" i="13"/>
  <c r="Q1352" i="13"/>
  <c r="R1352" i="13"/>
  <c r="Q1353" i="13"/>
  <c r="R1353" i="13"/>
  <c r="Q1354" i="13"/>
  <c r="R1354" i="13"/>
  <c r="Q1355" i="13"/>
  <c r="R1355" i="13"/>
  <c r="Q1356" i="13"/>
  <c r="R1356" i="13"/>
  <c r="Q1357" i="13"/>
  <c r="R1357" i="13"/>
  <c r="Q1358" i="13"/>
  <c r="R1358" i="13"/>
  <c r="Q1359" i="13"/>
  <c r="R1359" i="13"/>
  <c r="Q1360" i="13"/>
  <c r="R1360" i="13"/>
  <c r="Q1361" i="13"/>
  <c r="R1361" i="13"/>
  <c r="Q1362" i="13"/>
  <c r="R1362" i="13"/>
  <c r="Q1363" i="13"/>
  <c r="R1363" i="13"/>
  <c r="Q1364" i="13"/>
  <c r="R1364" i="13"/>
  <c r="Q1365" i="13"/>
  <c r="R1365" i="13"/>
  <c r="Q1366" i="13"/>
  <c r="R1366" i="13"/>
  <c r="Q1367" i="13"/>
  <c r="R1367" i="13"/>
  <c r="Q1368" i="13"/>
  <c r="R1368" i="13"/>
  <c r="Q1369" i="13"/>
  <c r="R1369" i="13"/>
  <c r="Q1370" i="13"/>
  <c r="R1370" i="13"/>
  <c r="Q1371" i="13"/>
  <c r="R1371" i="13"/>
  <c r="Q1372" i="13"/>
  <c r="R1372" i="13"/>
  <c r="Q1373" i="13"/>
  <c r="R1373" i="13"/>
  <c r="Q1374" i="13"/>
  <c r="R1374" i="13"/>
  <c r="Q1375" i="13"/>
  <c r="R1375" i="13"/>
  <c r="Q1376" i="13"/>
  <c r="R1376" i="13"/>
  <c r="Q1377" i="13"/>
  <c r="R1377" i="13"/>
  <c r="Q1378" i="13"/>
  <c r="R1378" i="13"/>
  <c r="Q1379" i="13"/>
  <c r="R1379" i="13"/>
  <c r="Q1380" i="13"/>
  <c r="R1380" i="13"/>
  <c r="Q1381" i="13"/>
  <c r="R1381" i="13"/>
  <c r="Q1382" i="13"/>
  <c r="R1382" i="13"/>
  <c r="Q1383" i="13"/>
  <c r="R1383" i="13"/>
  <c r="Q1384" i="13"/>
  <c r="R1384" i="13"/>
  <c r="Q1385" i="13"/>
  <c r="R1385" i="13"/>
  <c r="Q1386" i="13"/>
  <c r="R1386" i="13"/>
  <c r="Q1387" i="13"/>
  <c r="R1387" i="13"/>
  <c r="Q1388" i="13"/>
  <c r="R1388" i="13"/>
  <c r="Q1389" i="13"/>
  <c r="R1389" i="13"/>
  <c r="Q1390" i="13"/>
  <c r="R1390" i="13"/>
  <c r="Q1391" i="13"/>
  <c r="R1391" i="13"/>
  <c r="Q1392" i="13"/>
  <c r="R1392" i="13"/>
  <c r="Q1393" i="13"/>
  <c r="R1393" i="13"/>
  <c r="Q1394" i="13"/>
  <c r="R1394" i="13"/>
  <c r="Q1395" i="13"/>
  <c r="R1395" i="13"/>
  <c r="Q1396" i="13"/>
  <c r="R1396" i="13"/>
  <c r="Q1397" i="13"/>
  <c r="R1397" i="13"/>
  <c r="Q1398" i="13"/>
  <c r="R1398" i="13"/>
  <c r="Q1399" i="13"/>
  <c r="R1399" i="13"/>
  <c r="Q1400" i="13"/>
  <c r="R1400" i="13"/>
  <c r="Q1401" i="13"/>
  <c r="R1401" i="13"/>
  <c r="Q1402" i="13"/>
  <c r="R1402" i="13"/>
  <c r="Q1403" i="13"/>
  <c r="R1403" i="13"/>
  <c r="Q1404" i="13"/>
  <c r="R1404" i="13"/>
  <c r="Q1405" i="13"/>
  <c r="R1405" i="13"/>
  <c r="Q1406" i="13"/>
  <c r="R1406" i="13"/>
  <c r="Q1407" i="13"/>
  <c r="R1407" i="13"/>
  <c r="Q1408" i="13"/>
  <c r="R1408" i="13"/>
  <c r="Q1409" i="13"/>
  <c r="R1409" i="13"/>
  <c r="Q1410" i="13"/>
  <c r="R1410" i="13"/>
  <c r="Q1411" i="13"/>
  <c r="R1411" i="13"/>
  <c r="Q1412" i="13"/>
  <c r="R1412" i="13"/>
  <c r="Q1413" i="13"/>
  <c r="R1413" i="13"/>
  <c r="Q1414" i="13"/>
  <c r="R1414" i="13"/>
  <c r="Q1415" i="13"/>
  <c r="R1415" i="13"/>
  <c r="Q1416" i="13"/>
  <c r="R1416" i="13"/>
  <c r="Q1417" i="13"/>
  <c r="R1417" i="13"/>
  <c r="Q1418" i="13"/>
  <c r="R1418" i="13"/>
  <c r="Q1419" i="13"/>
  <c r="R1419" i="13"/>
  <c r="Q1420" i="13"/>
  <c r="R1420" i="13"/>
  <c r="Q1421" i="13"/>
  <c r="R1421" i="13"/>
  <c r="Q1422" i="13"/>
  <c r="R1422" i="13"/>
  <c r="Q1423" i="13"/>
  <c r="R1423" i="13"/>
  <c r="Q1424" i="13"/>
  <c r="R1424" i="13"/>
  <c r="Q1425" i="13"/>
  <c r="R1425" i="13"/>
  <c r="Q1426" i="13"/>
  <c r="R1426" i="13"/>
  <c r="Q1427" i="13"/>
  <c r="R1427" i="13"/>
  <c r="Q1428" i="13"/>
  <c r="R1428" i="13"/>
  <c r="Q1429" i="13"/>
  <c r="R1429" i="13"/>
  <c r="Q1430" i="13"/>
  <c r="R1430" i="13"/>
  <c r="Q1431" i="13"/>
  <c r="R1431" i="13"/>
  <c r="Q1432" i="13"/>
  <c r="R1432" i="13"/>
  <c r="Q1433" i="13"/>
  <c r="R1433" i="13"/>
  <c r="Q1434" i="13"/>
  <c r="R1434" i="13"/>
  <c r="Q1435" i="13"/>
  <c r="R1435" i="13"/>
  <c r="Q1436" i="13"/>
  <c r="R1436" i="13"/>
  <c r="Q1437" i="13"/>
  <c r="R1437" i="13"/>
  <c r="Q1438" i="13"/>
  <c r="R1438" i="13"/>
  <c r="Q1439" i="13"/>
  <c r="R1439" i="13"/>
  <c r="Q1440" i="13"/>
  <c r="R1440" i="13"/>
  <c r="Q1441" i="13"/>
  <c r="R1441" i="13"/>
  <c r="Q1442" i="13"/>
  <c r="R1442" i="13"/>
  <c r="Q1443" i="13"/>
  <c r="R1443" i="13"/>
  <c r="Q1444" i="13"/>
  <c r="R1444" i="13"/>
  <c r="Q1445" i="13"/>
  <c r="R1445" i="13"/>
  <c r="Q1446" i="13"/>
  <c r="R1446" i="13"/>
  <c r="Q1447" i="13"/>
  <c r="R1447" i="13"/>
  <c r="Q1448" i="13"/>
  <c r="R1448" i="13"/>
  <c r="Q1449" i="13"/>
  <c r="R1449" i="13"/>
  <c r="Q1450" i="13"/>
  <c r="R1450" i="13"/>
  <c r="Q1451" i="13"/>
  <c r="R1451" i="13"/>
  <c r="Q1452" i="13"/>
  <c r="R1452" i="13"/>
  <c r="Q1453" i="13"/>
  <c r="R1453" i="13"/>
  <c r="Q1454" i="13"/>
  <c r="R1454" i="13"/>
  <c r="Q1455" i="13"/>
  <c r="R1455" i="13"/>
  <c r="Q1456" i="13"/>
  <c r="R1456" i="13"/>
  <c r="Q1457" i="13"/>
  <c r="R1457" i="13"/>
  <c r="Q1458" i="13"/>
  <c r="R1458" i="13"/>
  <c r="Q1459" i="13"/>
  <c r="R1459" i="13"/>
  <c r="Q1460" i="13"/>
  <c r="R1460" i="13"/>
  <c r="Q1461" i="13"/>
  <c r="R1461" i="13"/>
  <c r="Q1462" i="13"/>
  <c r="R1462" i="13"/>
  <c r="Q1463" i="13"/>
  <c r="R1463" i="13"/>
  <c r="Q1464" i="13"/>
  <c r="R1464" i="13"/>
  <c r="Q1465" i="13"/>
  <c r="R1465" i="13"/>
  <c r="Q1466" i="13"/>
  <c r="R1466" i="13"/>
  <c r="Q1467" i="13"/>
  <c r="R1467" i="13"/>
  <c r="Q1468" i="13"/>
  <c r="R1468" i="13"/>
  <c r="Q1469" i="13"/>
  <c r="R1469" i="13"/>
  <c r="Q1470" i="13"/>
  <c r="R1470" i="13"/>
  <c r="Q1471" i="13"/>
  <c r="R1471" i="13"/>
  <c r="Q1472" i="13"/>
  <c r="R1472" i="13"/>
  <c r="Q1473" i="13"/>
  <c r="R1473" i="13"/>
  <c r="Q1474" i="13"/>
  <c r="R1474" i="13"/>
  <c r="Q1475" i="13"/>
  <c r="R1475" i="13"/>
  <c r="Q1476" i="13"/>
  <c r="R1476" i="13"/>
  <c r="Q1477" i="13"/>
  <c r="R1477" i="13"/>
  <c r="Q1478" i="13"/>
  <c r="R1478" i="13"/>
  <c r="Q1479" i="13"/>
  <c r="R1479" i="13"/>
  <c r="Q1480" i="13"/>
  <c r="R1480" i="13"/>
  <c r="Q1481" i="13"/>
  <c r="R1481" i="13"/>
  <c r="Q1482" i="13"/>
  <c r="R1482" i="13"/>
  <c r="Q1483" i="13"/>
  <c r="R1483" i="13"/>
  <c r="Q1484" i="13"/>
  <c r="R1484" i="13"/>
  <c r="Q1485" i="13"/>
  <c r="R1485" i="13"/>
  <c r="Q1486" i="13"/>
  <c r="R1486" i="13"/>
  <c r="Q1487" i="13"/>
  <c r="R1487" i="13"/>
  <c r="Q1488" i="13"/>
  <c r="R1488" i="13"/>
  <c r="Q1489" i="13"/>
  <c r="R1489" i="13"/>
  <c r="Q1490" i="13"/>
  <c r="R1490" i="13"/>
  <c r="Q1491" i="13"/>
  <c r="R1491" i="13"/>
  <c r="Q1492" i="13"/>
  <c r="R1492" i="13"/>
  <c r="Q1493" i="13"/>
  <c r="R1493" i="13"/>
  <c r="Q1494" i="13"/>
  <c r="R1494" i="13"/>
  <c r="Q1495" i="13"/>
  <c r="R1495" i="13"/>
  <c r="Q1496" i="13"/>
  <c r="R1496" i="13"/>
  <c r="Q1497" i="13"/>
  <c r="R1497" i="13"/>
  <c r="Q1498" i="13"/>
  <c r="R1498" i="13"/>
  <c r="Q1499" i="13"/>
  <c r="R1499" i="13"/>
  <c r="Q1500" i="13"/>
  <c r="R1500" i="13"/>
  <c r="Q1501" i="13"/>
  <c r="R1501" i="13"/>
  <c r="Q1502" i="13"/>
  <c r="R1502" i="13"/>
  <c r="Q1503" i="13"/>
  <c r="R1503" i="13"/>
  <c r="Q1504" i="13"/>
  <c r="R1504" i="13"/>
  <c r="Q1505" i="13"/>
  <c r="R1505" i="13"/>
  <c r="Q1506" i="13"/>
  <c r="R1506" i="13"/>
  <c r="Q1507" i="13"/>
  <c r="R1507" i="13"/>
  <c r="Q1508" i="13"/>
  <c r="R1508" i="13"/>
  <c r="Q1509" i="13"/>
  <c r="R1509" i="13"/>
  <c r="Q1510" i="13"/>
  <c r="R1510" i="13"/>
  <c r="Q1511" i="13"/>
  <c r="R1511" i="13"/>
  <c r="Q1512" i="13"/>
  <c r="R1512" i="13"/>
  <c r="Q1513" i="13"/>
  <c r="R1513" i="13"/>
  <c r="Q1514" i="13"/>
  <c r="R1514" i="13"/>
  <c r="Q1515" i="13"/>
  <c r="R1515" i="13"/>
  <c r="Q1516" i="13"/>
  <c r="R1516" i="13"/>
  <c r="Q1517" i="13"/>
  <c r="R1517" i="13"/>
  <c r="Q1518" i="13"/>
  <c r="R1518" i="13"/>
  <c r="Q1519" i="13"/>
  <c r="R1519" i="13"/>
  <c r="Q1520" i="13"/>
  <c r="R1520" i="13"/>
  <c r="Q1521" i="13"/>
  <c r="R1521" i="13"/>
  <c r="Q1522" i="13"/>
  <c r="R1522" i="13"/>
  <c r="Q1523" i="13"/>
  <c r="R1523" i="13"/>
  <c r="Q1524" i="13"/>
  <c r="R1524" i="13"/>
  <c r="Q1525" i="13"/>
  <c r="R1525" i="13"/>
  <c r="Q1526" i="13"/>
  <c r="R1526" i="13"/>
  <c r="Q1527" i="13"/>
  <c r="R1527" i="13"/>
  <c r="Q1528" i="13"/>
  <c r="R1528" i="13"/>
  <c r="Q1529" i="13"/>
  <c r="R1529" i="13"/>
  <c r="Q1530" i="13"/>
  <c r="R1530" i="13"/>
  <c r="Q1531" i="13"/>
  <c r="R1531" i="13"/>
  <c r="Q1532" i="13"/>
  <c r="R1532" i="13"/>
  <c r="Q1533" i="13"/>
  <c r="R1533" i="13"/>
  <c r="Q1534" i="13"/>
  <c r="R1534" i="13"/>
  <c r="Q1535" i="13"/>
  <c r="R1535" i="13"/>
  <c r="Q1536" i="13"/>
  <c r="R1536" i="13"/>
  <c r="Q1537" i="13"/>
  <c r="R1537" i="13"/>
  <c r="Q1538" i="13"/>
  <c r="R1538" i="13"/>
  <c r="Q1539" i="13"/>
  <c r="R1539" i="13"/>
  <c r="Q1540" i="13"/>
  <c r="R1540" i="13"/>
  <c r="Q1541" i="13"/>
  <c r="R1541" i="13"/>
  <c r="Q1542" i="13"/>
  <c r="R1542" i="13"/>
  <c r="Q1543" i="13"/>
  <c r="R1543" i="13"/>
  <c r="Q1544" i="13"/>
  <c r="R1544" i="13"/>
  <c r="Q1545" i="13"/>
  <c r="R1545" i="13"/>
  <c r="Q1546" i="13"/>
  <c r="R1546" i="13"/>
  <c r="Q1547" i="13"/>
  <c r="R1547" i="13"/>
  <c r="Q1548" i="13"/>
  <c r="R1548" i="13"/>
  <c r="Q1549" i="13"/>
  <c r="R1549" i="13"/>
  <c r="Q1550" i="13"/>
  <c r="R1550" i="13"/>
  <c r="Q1551" i="13"/>
  <c r="R1551" i="13"/>
  <c r="Q1552" i="13"/>
  <c r="R1552" i="13"/>
  <c r="Q1553" i="13"/>
  <c r="R1553" i="13"/>
  <c r="Q1554" i="13"/>
  <c r="R1554" i="13"/>
  <c r="Q1555" i="13"/>
  <c r="R1555" i="13"/>
  <c r="Q1556" i="13"/>
  <c r="R1556" i="13"/>
  <c r="Q1557" i="13"/>
  <c r="R1557" i="13"/>
  <c r="Q1558" i="13"/>
  <c r="R1558" i="13"/>
  <c r="Q1559" i="13"/>
  <c r="R1559" i="13"/>
  <c r="Q1560" i="13"/>
  <c r="R1560" i="13"/>
  <c r="Q1561" i="13"/>
  <c r="R1561" i="13"/>
  <c r="Q1562" i="13"/>
  <c r="R1562" i="13"/>
  <c r="Q1563" i="13"/>
  <c r="R1563" i="13"/>
  <c r="Q1564" i="13"/>
  <c r="R1564" i="13"/>
  <c r="Q1565" i="13"/>
  <c r="R1565" i="13"/>
  <c r="Q1566" i="13"/>
  <c r="R1566" i="13"/>
  <c r="Q1567" i="13"/>
  <c r="R1567" i="13"/>
  <c r="Q1568" i="13"/>
  <c r="R1568" i="13"/>
  <c r="Q1569" i="13"/>
  <c r="R1569" i="13"/>
  <c r="Q1570" i="13"/>
  <c r="R1570" i="13"/>
  <c r="Q1571" i="13"/>
  <c r="R1571" i="13"/>
  <c r="Q1572" i="13"/>
  <c r="R1572" i="13"/>
  <c r="Q1573" i="13"/>
  <c r="R1573" i="13"/>
  <c r="Q1574" i="13"/>
  <c r="R1574" i="13"/>
  <c r="Q1575" i="13"/>
  <c r="R1575" i="13"/>
  <c r="Q1576" i="13"/>
  <c r="R1576" i="13"/>
  <c r="Q1577" i="13"/>
  <c r="R1577" i="13"/>
  <c r="Q1578" i="13"/>
  <c r="R1578" i="13"/>
  <c r="Q1579" i="13"/>
  <c r="R1579" i="13"/>
  <c r="Q1580" i="13"/>
  <c r="R1580" i="13"/>
  <c r="Q1581" i="13"/>
  <c r="R1581" i="13"/>
  <c r="Q1582" i="13"/>
  <c r="R1582" i="13"/>
  <c r="Q1583" i="13"/>
  <c r="R1583" i="13"/>
  <c r="Q1584" i="13"/>
  <c r="R1584" i="13"/>
  <c r="Q1585" i="13"/>
  <c r="R1585" i="13"/>
  <c r="Q1586" i="13"/>
  <c r="R1586" i="13"/>
  <c r="Q1587" i="13"/>
  <c r="R1587" i="13"/>
  <c r="Q1588" i="13"/>
  <c r="R1588" i="13"/>
  <c r="Q1589" i="13"/>
  <c r="R1589" i="13"/>
  <c r="Q1590" i="13"/>
  <c r="R1590" i="13"/>
  <c r="Q1591" i="13"/>
  <c r="R1591" i="13"/>
  <c r="Q1592" i="13"/>
  <c r="R1592" i="13"/>
  <c r="Q1593" i="13"/>
  <c r="R1593" i="13"/>
  <c r="Q1594" i="13"/>
  <c r="R1594" i="13"/>
  <c r="Q1595" i="13"/>
  <c r="R1595" i="13"/>
  <c r="Q1596" i="13"/>
  <c r="R1596" i="13"/>
  <c r="Q1597" i="13"/>
  <c r="R1597" i="13"/>
  <c r="Q1598" i="13"/>
  <c r="R1598" i="13"/>
  <c r="Q1599" i="13"/>
  <c r="R1599" i="13"/>
  <c r="Q1600" i="13"/>
  <c r="R1600" i="13"/>
  <c r="Q1601" i="13"/>
  <c r="R1601" i="13"/>
  <c r="Q1602" i="13"/>
  <c r="R1602" i="13"/>
  <c r="Q1603" i="13"/>
  <c r="R1603" i="13"/>
  <c r="Q1604" i="13"/>
  <c r="R1604" i="13"/>
  <c r="Q1605" i="13"/>
  <c r="R1605" i="13"/>
  <c r="Q1606" i="13"/>
  <c r="R1606" i="13"/>
  <c r="Q1607" i="13"/>
  <c r="R1607" i="13"/>
  <c r="Q1608" i="13"/>
  <c r="R1608" i="13"/>
  <c r="Q1609" i="13"/>
  <c r="R1609" i="13"/>
  <c r="Q1610" i="13"/>
  <c r="R1610" i="13"/>
  <c r="Q1611" i="13"/>
  <c r="R1611" i="13"/>
  <c r="Q1612" i="13"/>
  <c r="R1612" i="13"/>
  <c r="Q1613" i="13"/>
  <c r="R1613" i="13"/>
  <c r="Q1614" i="13"/>
  <c r="R1614" i="13"/>
  <c r="Q1615" i="13"/>
  <c r="R1615" i="13"/>
  <c r="Q1616" i="13"/>
  <c r="R1616" i="13"/>
  <c r="Q1617" i="13"/>
  <c r="R1617" i="13"/>
  <c r="Q1618" i="13"/>
  <c r="R1618" i="13"/>
  <c r="Q1619" i="13"/>
  <c r="R1619" i="13"/>
  <c r="Q1620" i="13"/>
  <c r="R1620" i="13"/>
  <c r="Q1621" i="13"/>
  <c r="R1621" i="13"/>
  <c r="Q1622" i="13"/>
  <c r="R1622" i="13"/>
  <c r="Q1623" i="13"/>
  <c r="R1623" i="13"/>
  <c r="Q1624" i="13"/>
  <c r="R1624" i="13"/>
  <c r="Q1625" i="13"/>
  <c r="R1625" i="13"/>
  <c r="Q1626" i="13"/>
  <c r="R1626" i="13"/>
  <c r="Q1627" i="13"/>
  <c r="R1627" i="13"/>
  <c r="Q1628" i="13"/>
  <c r="R1628" i="13"/>
  <c r="Q1629" i="13"/>
  <c r="R1629" i="13"/>
  <c r="Q1630" i="13"/>
  <c r="R1630" i="13"/>
  <c r="Q1631" i="13"/>
  <c r="R1631" i="13"/>
  <c r="Q1632" i="13"/>
  <c r="R1632" i="13"/>
  <c r="Q1633" i="13"/>
  <c r="R1633" i="13"/>
  <c r="Q1634" i="13"/>
  <c r="R1634" i="13"/>
  <c r="Q1635" i="13"/>
  <c r="R1635" i="13"/>
  <c r="Q1636" i="13"/>
  <c r="R1636" i="13"/>
  <c r="Q1637" i="13"/>
  <c r="R1637" i="13"/>
  <c r="Q1638" i="13"/>
  <c r="R1638" i="13"/>
  <c r="Q1639" i="13"/>
  <c r="R1639" i="13"/>
  <c r="Q1640" i="13"/>
  <c r="R1640" i="13"/>
  <c r="Q1641" i="13"/>
  <c r="R1641" i="13"/>
  <c r="Q1642" i="13"/>
  <c r="R1642" i="13"/>
  <c r="Q1643" i="13"/>
  <c r="R1643" i="13"/>
  <c r="Q1644" i="13"/>
  <c r="R1644" i="13"/>
  <c r="Q1645" i="13"/>
  <c r="R1645" i="13"/>
  <c r="Q1646" i="13"/>
  <c r="R1646" i="13"/>
  <c r="Q1647" i="13"/>
  <c r="R1647" i="13"/>
  <c r="Q1648" i="13"/>
  <c r="R1648" i="13"/>
  <c r="Q1649" i="13"/>
  <c r="R1649" i="13"/>
  <c r="Q1650" i="13"/>
  <c r="R1650" i="13"/>
  <c r="Q1651" i="13"/>
  <c r="R1651" i="13"/>
  <c r="Q1652" i="13"/>
  <c r="R1652" i="13"/>
  <c r="Q1653" i="13"/>
  <c r="R1653" i="13"/>
  <c r="Q1654" i="13"/>
  <c r="R1654" i="13"/>
  <c r="Q1655" i="13"/>
  <c r="R1655" i="13"/>
  <c r="Q1656" i="13"/>
  <c r="R1656" i="13"/>
  <c r="Q1657" i="13"/>
  <c r="R1657" i="13"/>
  <c r="Q1658" i="13"/>
  <c r="R1658" i="13"/>
  <c r="Q1659" i="13"/>
  <c r="R1659" i="13"/>
  <c r="Q1660" i="13"/>
  <c r="R1660" i="13"/>
  <c r="Q1661" i="13"/>
  <c r="R1661" i="13"/>
  <c r="Q1662" i="13"/>
  <c r="R1662" i="13"/>
  <c r="Q1663" i="13"/>
  <c r="R1663" i="13"/>
  <c r="Q1664" i="13"/>
  <c r="R1664" i="13"/>
  <c r="Q1665" i="13"/>
  <c r="R1665" i="13"/>
  <c r="Q1666" i="13"/>
  <c r="R1666" i="13"/>
  <c r="Q1667" i="13"/>
  <c r="R1667" i="13"/>
  <c r="Q1668" i="13"/>
  <c r="R1668" i="13"/>
  <c r="Q1669" i="13"/>
  <c r="R1669" i="13"/>
  <c r="Q1670" i="13"/>
  <c r="R1670" i="13"/>
  <c r="Q1671" i="13"/>
  <c r="R1671" i="13"/>
  <c r="Q1672" i="13"/>
  <c r="R1672" i="13"/>
  <c r="Q1673" i="13"/>
  <c r="R1673" i="13"/>
  <c r="Q1674" i="13"/>
  <c r="R1674" i="13"/>
  <c r="Q1675" i="13"/>
  <c r="R1675" i="13"/>
  <c r="Q1676" i="13"/>
  <c r="R1676" i="13"/>
  <c r="Q1677" i="13"/>
  <c r="R1677" i="13"/>
  <c r="Q1678" i="13"/>
  <c r="R1678" i="13"/>
  <c r="Q1679" i="13"/>
  <c r="R1679" i="13"/>
  <c r="Q1680" i="13"/>
  <c r="R1680" i="13"/>
  <c r="Q1681" i="13"/>
  <c r="R1681" i="13"/>
  <c r="Q1682" i="13"/>
  <c r="R1682" i="13"/>
  <c r="Q1683" i="13"/>
  <c r="R1683" i="13"/>
  <c r="Q1684" i="13"/>
  <c r="R1684" i="13"/>
  <c r="Q1685" i="13"/>
  <c r="R1685" i="13"/>
  <c r="Q1686" i="13"/>
  <c r="R1686" i="13"/>
  <c r="Q1687" i="13"/>
  <c r="R1687" i="13"/>
  <c r="Q1688" i="13"/>
  <c r="R1688" i="13"/>
  <c r="Q1689" i="13"/>
  <c r="R1689" i="13"/>
  <c r="Q1690" i="13"/>
  <c r="R1690" i="13"/>
  <c r="Q1691" i="13"/>
  <c r="R1691" i="13"/>
  <c r="Q1692" i="13"/>
  <c r="R1692" i="13"/>
  <c r="Q1693" i="13"/>
  <c r="R1693" i="13"/>
  <c r="Q1694" i="13"/>
  <c r="R1694" i="13"/>
  <c r="Q1695" i="13"/>
  <c r="R1695" i="13"/>
  <c r="Q1696" i="13"/>
  <c r="R1696" i="13"/>
  <c r="Q1697" i="13"/>
  <c r="R1697" i="13"/>
  <c r="Q1698" i="13"/>
  <c r="R1698" i="13"/>
  <c r="Q1699" i="13"/>
  <c r="R1699" i="13"/>
  <c r="Q1700" i="13"/>
  <c r="R1700" i="13"/>
  <c r="Q1701" i="13"/>
  <c r="R1701" i="13"/>
  <c r="Q1702" i="13"/>
  <c r="R1702" i="13"/>
  <c r="Q1703" i="13"/>
  <c r="R1703" i="13"/>
  <c r="Q1704" i="13"/>
  <c r="R1704" i="13"/>
  <c r="Q1705" i="13"/>
  <c r="R1705" i="13"/>
  <c r="Q1706" i="13"/>
  <c r="R1706" i="13"/>
  <c r="Q1707" i="13"/>
  <c r="R1707" i="13"/>
  <c r="Q1708" i="13"/>
  <c r="R1708" i="13"/>
  <c r="Q1709" i="13"/>
  <c r="R1709" i="13"/>
  <c r="Q1710" i="13"/>
  <c r="R1710" i="13"/>
  <c r="Q1711" i="13"/>
  <c r="R1711" i="13"/>
  <c r="Q1712" i="13"/>
  <c r="R1712" i="13"/>
  <c r="Q1713" i="13"/>
  <c r="R1713" i="13"/>
  <c r="Q1714" i="13"/>
  <c r="R1714" i="13"/>
  <c r="Q1715" i="13"/>
  <c r="R1715" i="13"/>
  <c r="Q1716" i="13"/>
  <c r="R1716" i="13"/>
  <c r="Q1717" i="13"/>
  <c r="R1717" i="13"/>
  <c r="Q1718" i="13"/>
  <c r="R1718" i="13"/>
  <c r="Q1719" i="13"/>
  <c r="R1719" i="13"/>
  <c r="Q1720" i="13"/>
  <c r="R1720" i="13"/>
  <c r="Q1721" i="13"/>
  <c r="R1721" i="13"/>
  <c r="Q1722" i="13"/>
  <c r="R1722" i="13"/>
  <c r="Q1723" i="13"/>
  <c r="R1723" i="13"/>
  <c r="Q1724" i="13"/>
  <c r="R1724" i="13"/>
  <c r="Q1725" i="13"/>
  <c r="R1725" i="13"/>
  <c r="Q1726" i="13"/>
  <c r="R1726" i="13"/>
  <c r="Q1727" i="13"/>
  <c r="R1727" i="13"/>
  <c r="Q1728" i="13"/>
  <c r="R1728" i="13"/>
  <c r="Q1729" i="13"/>
  <c r="R1729" i="13"/>
  <c r="Q1730" i="13"/>
  <c r="R1730" i="13"/>
  <c r="Q1731" i="13"/>
  <c r="R1731" i="13"/>
  <c r="Q1732" i="13"/>
  <c r="R1732" i="13"/>
  <c r="Q1733" i="13"/>
  <c r="R1733" i="13"/>
  <c r="Q1734" i="13"/>
  <c r="R1734" i="13"/>
  <c r="Q1735" i="13"/>
  <c r="R1735" i="13"/>
  <c r="Q1736" i="13"/>
  <c r="R1736" i="13"/>
  <c r="Q1737" i="13"/>
  <c r="R1737" i="13"/>
  <c r="Q1738" i="13"/>
  <c r="R1738" i="13"/>
  <c r="Q1739" i="13"/>
  <c r="R1739" i="13"/>
  <c r="Q1740" i="13"/>
  <c r="R1740" i="13"/>
  <c r="Q1741" i="13"/>
  <c r="R1741" i="13"/>
  <c r="Q1742" i="13"/>
  <c r="R1742" i="13"/>
  <c r="Q1743" i="13"/>
  <c r="R1743" i="13"/>
  <c r="Q1744" i="13"/>
  <c r="R1744" i="13"/>
  <c r="Q1745" i="13"/>
  <c r="R1745" i="13"/>
  <c r="Q1746" i="13"/>
  <c r="R1746" i="13"/>
  <c r="Q1747" i="13"/>
  <c r="R1747" i="13"/>
  <c r="Q1748" i="13"/>
  <c r="R1748" i="13"/>
  <c r="Q1749" i="13"/>
  <c r="R1749" i="13"/>
  <c r="Q1750" i="13"/>
  <c r="R1750" i="13"/>
  <c r="Q1751" i="13"/>
  <c r="R1751" i="13"/>
  <c r="Q1752" i="13"/>
  <c r="R1752" i="13"/>
  <c r="Q1753" i="13"/>
  <c r="R1753" i="13"/>
  <c r="Q1754" i="13"/>
  <c r="R1754" i="13"/>
  <c r="Q1755" i="13"/>
  <c r="R1755" i="13"/>
  <c r="Q1756" i="13"/>
  <c r="R1756" i="13"/>
  <c r="Q1757" i="13"/>
  <c r="R1757" i="13"/>
  <c r="Q1758" i="13"/>
  <c r="R1758" i="13"/>
  <c r="Q1759" i="13"/>
  <c r="R1759" i="13"/>
  <c r="Q1760" i="13"/>
  <c r="R1760" i="13"/>
  <c r="Q1761" i="13"/>
  <c r="R1761" i="13"/>
  <c r="Q1762" i="13"/>
  <c r="R1762" i="13"/>
  <c r="Q1763" i="13"/>
  <c r="R1763" i="13"/>
  <c r="Q1764" i="13"/>
  <c r="R1764" i="13"/>
  <c r="Q1765" i="13"/>
  <c r="R1765" i="13"/>
  <c r="Q1766" i="13"/>
  <c r="R1766" i="13"/>
  <c r="Q1767" i="13"/>
  <c r="R1767" i="13"/>
  <c r="Q1768" i="13"/>
  <c r="R1768" i="13"/>
  <c r="Q1769" i="13"/>
  <c r="R1769" i="13"/>
  <c r="Q1770" i="13"/>
  <c r="R1770" i="13"/>
  <c r="Q1771" i="13"/>
  <c r="R1771" i="13"/>
  <c r="Q1772" i="13"/>
  <c r="R1772" i="13"/>
  <c r="Q1773" i="13"/>
  <c r="R1773" i="13"/>
  <c r="Q1774" i="13"/>
  <c r="R1774" i="13"/>
  <c r="Q1775" i="13"/>
  <c r="R1775" i="13"/>
  <c r="Q1776" i="13"/>
  <c r="R1776" i="13"/>
  <c r="Q1777" i="13"/>
  <c r="R1777" i="13"/>
  <c r="Q1778" i="13"/>
  <c r="R1778" i="13"/>
  <c r="Q1779" i="13"/>
  <c r="R1779" i="13"/>
  <c r="Q1780" i="13"/>
  <c r="R1780" i="13"/>
  <c r="Q1781" i="13"/>
  <c r="R1781" i="13"/>
  <c r="Q1782" i="13"/>
  <c r="R1782" i="13"/>
  <c r="Q1783" i="13"/>
  <c r="R1783" i="13"/>
  <c r="Q1784" i="13"/>
  <c r="R1784" i="13"/>
  <c r="Q1785" i="13"/>
  <c r="R1785" i="13"/>
  <c r="Q1786" i="13"/>
  <c r="R1786" i="13"/>
  <c r="Q1787" i="13"/>
  <c r="R1787" i="13"/>
  <c r="Q1788" i="13"/>
  <c r="R1788" i="13"/>
  <c r="Q1789" i="13"/>
  <c r="R1789" i="13"/>
  <c r="Q1790" i="13"/>
  <c r="R1790" i="13"/>
  <c r="Q1791" i="13"/>
  <c r="R1791" i="13"/>
  <c r="Q1792" i="13"/>
  <c r="R1792" i="13"/>
  <c r="Q1793" i="13"/>
  <c r="R1793" i="13"/>
  <c r="Q1794" i="13"/>
  <c r="R1794" i="13"/>
  <c r="Q1795" i="13"/>
  <c r="R1795" i="13"/>
  <c r="Q1796" i="13"/>
  <c r="R1796" i="13"/>
  <c r="Q1797" i="13"/>
  <c r="R1797" i="13"/>
  <c r="Q1798" i="13"/>
  <c r="R1798" i="13"/>
  <c r="Q1799" i="13"/>
  <c r="R1799" i="13"/>
  <c r="Q1800" i="13"/>
  <c r="R1800" i="13"/>
  <c r="Q1801" i="13"/>
  <c r="R1801" i="13"/>
  <c r="Q1802" i="13"/>
  <c r="R1802" i="13"/>
  <c r="Q1803" i="13"/>
  <c r="R1803" i="13"/>
  <c r="Q1804" i="13"/>
  <c r="R1804" i="13"/>
  <c r="Q1805" i="13"/>
  <c r="R1805" i="13"/>
  <c r="Q1806" i="13"/>
  <c r="R1806" i="13"/>
  <c r="Q1807" i="13"/>
  <c r="R1807" i="13"/>
  <c r="Q1808" i="13"/>
  <c r="R1808" i="13"/>
  <c r="Q1809" i="13"/>
  <c r="R1809" i="13"/>
  <c r="Q1810" i="13"/>
  <c r="R1810" i="13"/>
  <c r="Q1811" i="13"/>
  <c r="R1811" i="13"/>
  <c r="Q1812" i="13"/>
  <c r="R1812" i="13"/>
  <c r="Q1813" i="13"/>
  <c r="R1813" i="13"/>
  <c r="Q1814" i="13"/>
  <c r="R1814" i="13"/>
  <c r="Q1815" i="13"/>
  <c r="R1815" i="13"/>
  <c r="Q1816" i="13"/>
  <c r="R1816" i="13"/>
  <c r="Q1817" i="13"/>
  <c r="R1817" i="13"/>
  <c r="Q1818" i="13"/>
  <c r="R1818" i="13"/>
  <c r="Q1819" i="13"/>
  <c r="R1819" i="13"/>
  <c r="Q1820" i="13"/>
  <c r="R1820" i="13"/>
  <c r="Q1821" i="13"/>
  <c r="R1821" i="13"/>
  <c r="Q1822" i="13"/>
  <c r="R1822" i="13"/>
  <c r="Q1823" i="13"/>
  <c r="R1823" i="13"/>
  <c r="Q1824" i="13"/>
  <c r="R1824" i="13"/>
  <c r="Q1825" i="13"/>
  <c r="R1825" i="13"/>
  <c r="Q1826" i="13"/>
  <c r="R1826" i="13"/>
  <c r="Q1827" i="13"/>
  <c r="R1827" i="13"/>
  <c r="Q1828" i="13"/>
  <c r="R1828" i="13"/>
  <c r="Q1829" i="13"/>
  <c r="R1829" i="13"/>
  <c r="Q1830" i="13"/>
  <c r="R1830" i="13"/>
  <c r="Q1831" i="13"/>
  <c r="R1831" i="13"/>
  <c r="Q1832" i="13"/>
  <c r="R1832" i="13"/>
  <c r="Q1833" i="13"/>
  <c r="R1833" i="13"/>
  <c r="Q1834" i="13"/>
  <c r="R1834" i="13"/>
  <c r="Q1835" i="13"/>
  <c r="R1835" i="13"/>
  <c r="Q1836" i="13"/>
  <c r="R1836" i="13"/>
  <c r="Q1837" i="13"/>
  <c r="R1837" i="13"/>
  <c r="Q1838" i="13"/>
  <c r="R1838" i="13"/>
  <c r="Q1839" i="13"/>
  <c r="R1839" i="13"/>
  <c r="Q1840" i="13"/>
  <c r="R1840" i="13"/>
  <c r="Q1841" i="13"/>
  <c r="R1841" i="13"/>
  <c r="Q1842" i="13"/>
  <c r="R1842" i="13"/>
  <c r="Q1843" i="13"/>
  <c r="R1843" i="13"/>
  <c r="Q1844" i="13"/>
  <c r="R1844" i="13"/>
  <c r="Q1845" i="13"/>
  <c r="R1845" i="13"/>
  <c r="Q1846" i="13"/>
  <c r="R1846" i="13"/>
  <c r="Q1847" i="13"/>
  <c r="R1847" i="13"/>
  <c r="Q1848" i="13"/>
  <c r="R1848" i="13"/>
  <c r="Q1849" i="13"/>
  <c r="R1849" i="13"/>
  <c r="Q1850" i="13"/>
  <c r="R1850" i="13"/>
  <c r="Q1851" i="13"/>
  <c r="R1851" i="13"/>
  <c r="Q1852" i="13"/>
  <c r="R1852" i="13"/>
  <c r="Q1853" i="13"/>
  <c r="R1853" i="13"/>
  <c r="Q1854" i="13"/>
  <c r="R1854" i="13"/>
  <c r="Q1855" i="13"/>
  <c r="R1855" i="13"/>
  <c r="Q1856" i="13"/>
  <c r="R1856" i="13"/>
  <c r="Q1857" i="13"/>
  <c r="R1857" i="13"/>
  <c r="Q1858" i="13"/>
  <c r="R1858" i="13"/>
  <c r="Q1859" i="13"/>
  <c r="R1859" i="13"/>
  <c r="Q1860" i="13"/>
  <c r="R1860" i="13"/>
  <c r="Q1861" i="13"/>
  <c r="R1861" i="13"/>
  <c r="Q1862" i="13"/>
  <c r="R1862" i="13"/>
  <c r="Q1863" i="13"/>
  <c r="R1863" i="13"/>
  <c r="Q1864" i="13"/>
  <c r="R1864" i="13"/>
  <c r="Q1865" i="13"/>
  <c r="R1865" i="13"/>
  <c r="Q1866" i="13"/>
  <c r="R1866" i="13"/>
  <c r="Q1867" i="13"/>
  <c r="R1867" i="13"/>
  <c r="Q1868" i="13"/>
  <c r="R1868" i="13"/>
  <c r="Q1869" i="13"/>
  <c r="R1869" i="13"/>
  <c r="Q1870" i="13"/>
  <c r="R1870" i="13"/>
  <c r="Q1871" i="13"/>
  <c r="R1871" i="13"/>
  <c r="Q1872" i="13"/>
  <c r="R1872" i="13"/>
  <c r="Q1873" i="13"/>
  <c r="R1873" i="13"/>
  <c r="Q1874" i="13"/>
  <c r="R1874" i="13"/>
  <c r="Q1875" i="13"/>
  <c r="R1875" i="13"/>
  <c r="Q1876" i="13"/>
  <c r="R1876" i="13"/>
  <c r="Q1877" i="13"/>
  <c r="R1877" i="13"/>
  <c r="Q1878" i="13"/>
  <c r="R1878" i="13"/>
  <c r="Q1879" i="13"/>
  <c r="R1879" i="13"/>
  <c r="Q1880" i="13"/>
  <c r="R1880" i="13"/>
  <c r="Q1881" i="13"/>
  <c r="R1881" i="13"/>
  <c r="Q1882" i="13"/>
  <c r="R1882" i="13"/>
  <c r="Q1883" i="13"/>
  <c r="R1883" i="13"/>
  <c r="Q1884" i="13"/>
  <c r="R1884" i="13"/>
  <c r="Q1885" i="13"/>
  <c r="R1885" i="13"/>
  <c r="Q1886" i="13"/>
  <c r="R1886" i="13"/>
  <c r="Q1887" i="13"/>
  <c r="R1887" i="13"/>
  <c r="Q1888" i="13"/>
  <c r="R1888" i="13"/>
  <c r="Q1889" i="13"/>
  <c r="R1889" i="13"/>
  <c r="Q1890" i="13"/>
  <c r="R1890" i="13"/>
  <c r="Q1891" i="13"/>
  <c r="R1891" i="13"/>
  <c r="Q1892" i="13"/>
  <c r="R1892" i="13"/>
  <c r="Q1893" i="13"/>
  <c r="R1893" i="13"/>
  <c r="Q1894" i="13"/>
  <c r="R1894" i="13"/>
  <c r="Q1895" i="13"/>
  <c r="R1895" i="13"/>
  <c r="Q1896" i="13"/>
  <c r="R1896" i="13"/>
  <c r="Q1897" i="13"/>
  <c r="R1897" i="13"/>
  <c r="Q1898" i="13"/>
  <c r="R1898" i="13"/>
  <c r="Q1899" i="13"/>
  <c r="R1899" i="13"/>
  <c r="Q1900" i="13"/>
  <c r="R1900" i="13"/>
  <c r="Q1901" i="13"/>
  <c r="R1901" i="13"/>
  <c r="Q1902" i="13"/>
  <c r="R1902" i="13"/>
  <c r="Q1903" i="13"/>
  <c r="R1903" i="13"/>
  <c r="Q1904" i="13"/>
  <c r="R1904" i="13"/>
  <c r="Q1905" i="13"/>
  <c r="R1905" i="13"/>
  <c r="Q1906" i="13"/>
  <c r="R1906" i="13"/>
  <c r="Q1907" i="13"/>
  <c r="R1907" i="13"/>
  <c r="Q1908" i="13"/>
  <c r="R1908" i="13"/>
  <c r="Q1909" i="13"/>
  <c r="R1909" i="13"/>
  <c r="Q1910" i="13"/>
  <c r="R1910" i="13"/>
  <c r="Q1911" i="13"/>
  <c r="R1911" i="13"/>
  <c r="Q1912" i="13"/>
  <c r="R1912" i="13"/>
  <c r="Q1913" i="13"/>
  <c r="R1913" i="13"/>
  <c r="Q1914" i="13"/>
  <c r="R1914" i="13"/>
  <c r="Q1915" i="13"/>
  <c r="R1915" i="13"/>
  <c r="Q1916" i="13"/>
  <c r="R1916" i="13"/>
  <c r="Q1917" i="13"/>
  <c r="R1917" i="13"/>
  <c r="Q1918" i="13"/>
  <c r="R1918" i="13"/>
  <c r="Q1919" i="13"/>
  <c r="R1919" i="13"/>
  <c r="Q1920" i="13"/>
  <c r="R1920" i="13"/>
  <c r="Q1921" i="13"/>
  <c r="R1921" i="13"/>
  <c r="Q1922" i="13"/>
  <c r="R1922" i="13"/>
  <c r="Q1923" i="13"/>
  <c r="R1923" i="13"/>
  <c r="Q1924" i="13"/>
  <c r="R1924" i="13"/>
  <c r="Q1925" i="13"/>
  <c r="R1925" i="13"/>
  <c r="Q1926" i="13"/>
  <c r="R1926" i="13"/>
  <c r="Q1927" i="13"/>
  <c r="R1927" i="13"/>
  <c r="Q1928" i="13"/>
  <c r="R1928" i="13"/>
  <c r="Q1929" i="13"/>
  <c r="R1929" i="13"/>
  <c r="Q1930" i="13"/>
  <c r="R1930" i="13"/>
  <c r="Q1931" i="13"/>
  <c r="R1931" i="13"/>
  <c r="Q1932" i="13"/>
  <c r="R1932" i="13"/>
  <c r="Q1933" i="13"/>
  <c r="R1933" i="13"/>
  <c r="Q1934" i="13"/>
  <c r="R1934" i="13"/>
  <c r="Q1935" i="13"/>
  <c r="R1935" i="13"/>
  <c r="Q1936" i="13"/>
  <c r="R1936" i="13"/>
  <c r="Q1937" i="13"/>
  <c r="R1937" i="13"/>
  <c r="Q1938" i="13"/>
  <c r="R1938" i="13"/>
  <c r="Q1939" i="13"/>
  <c r="R1939" i="13"/>
  <c r="Q1940" i="13"/>
  <c r="R1940" i="13"/>
  <c r="Q1941" i="13"/>
  <c r="R1941" i="13"/>
  <c r="Q1942" i="13"/>
  <c r="R1942" i="13"/>
  <c r="Q1943" i="13"/>
  <c r="R1943" i="13"/>
  <c r="Q1944" i="13"/>
  <c r="R1944" i="13"/>
  <c r="Q1945" i="13"/>
  <c r="R1945" i="13"/>
  <c r="Q1946" i="13"/>
  <c r="R1946" i="13"/>
  <c r="Q1947" i="13"/>
  <c r="R1947" i="13"/>
  <c r="Q1948" i="13"/>
  <c r="R1948" i="13"/>
  <c r="Q1949" i="13"/>
  <c r="R1949" i="13"/>
  <c r="Q1950" i="13"/>
  <c r="R1950" i="13"/>
  <c r="Q1951" i="13"/>
  <c r="R1951" i="13"/>
  <c r="Q1952" i="13"/>
  <c r="R1952" i="13"/>
  <c r="Q1953" i="13"/>
  <c r="R1953" i="13"/>
  <c r="Q1954" i="13"/>
  <c r="R1954" i="13"/>
  <c r="Q1955" i="13"/>
  <c r="R1955" i="13"/>
  <c r="Q1956" i="13"/>
  <c r="R1956" i="13"/>
  <c r="Q1957" i="13"/>
  <c r="R1957" i="13"/>
  <c r="Q1958" i="13"/>
  <c r="R1958" i="13"/>
  <c r="Q1959" i="13"/>
  <c r="R1959" i="13"/>
  <c r="Q1960" i="13"/>
  <c r="R1960" i="13"/>
  <c r="Q1961" i="13"/>
  <c r="R1961" i="13"/>
  <c r="Q1962" i="13"/>
  <c r="R1962" i="13"/>
  <c r="Q1963" i="13"/>
  <c r="R1963" i="13"/>
  <c r="Q1964" i="13"/>
  <c r="R1964" i="13"/>
  <c r="Q1965" i="13"/>
  <c r="R1965" i="13"/>
  <c r="Q1966" i="13"/>
  <c r="R1966" i="13"/>
  <c r="Q1967" i="13"/>
  <c r="R1967" i="13"/>
  <c r="Q1968" i="13"/>
  <c r="R1968" i="13"/>
  <c r="Q1969" i="13"/>
  <c r="R1969" i="13"/>
  <c r="Q1970" i="13"/>
  <c r="R1970" i="13"/>
  <c r="Q1971" i="13"/>
  <c r="R1971" i="13"/>
  <c r="Q1972" i="13"/>
  <c r="R1972" i="13"/>
  <c r="Q1973" i="13"/>
  <c r="R1973" i="13"/>
  <c r="Q1974" i="13"/>
  <c r="R1974" i="13"/>
  <c r="Q1975" i="13"/>
  <c r="R1975" i="13"/>
  <c r="Q1976" i="13"/>
  <c r="R1976" i="13"/>
  <c r="Q1977" i="13"/>
  <c r="R1977" i="13"/>
  <c r="Q1978" i="13"/>
  <c r="R1978" i="13"/>
  <c r="Q1979" i="13"/>
  <c r="R1979" i="13"/>
  <c r="Q1980" i="13"/>
  <c r="R1980" i="13"/>
  <c r="Q1981" i="13"/>
  <c r="R1981" i="13"/>
  <c r="Q1982" i="13"/>
  <c r="R1982" i="13"/>
  <c r="Q1983" i="13"/>
  <c r="R1983" i="13"/>
  <c r="Q1984" i="13"/>
  <c r="R1984" i="13"/>
  <c r="Q1985" i="13"/>
  <c r="R1985" i="13"/>
  <c r="Q1986" i="13"/>
  <c r="R1986" i="13"/>
  <c r="Q1987" i="13"/>
  <c r="R1987" i="13"/>
  <c r="Q1988" i="13"/>
  <c r="R1988" i="13"/>
  <c r="Q1989" i="13"/>
  <c r="R1989" i="13"/>
  <c r="Q1990" i="13"/>
  <c r="R1990" i="13"/>
  <c r="Q1991" i="13"/>
  <c r="R1991" i="13"/>
  <c r="Q1992" i="13"/>
  <c r="R1992" i="13"/>
  <c r="Q1993" i="13"/>
  <c r="R1993" i="13"/>
  <c r="Q1994" i="13"/>
  <c r="R1994" i="13"/>
  <c r="Q1995" i="13"/>
  <c r="R1995" i="13"/>
  <c r="Q1996" i="13"/>
  <c r="R1996" i="13"/>
  <c r="Q1997" i="13"/>
  <c r="R1997" i="13"/>
  <c r="Q1998" i="13"/>
  <c r="R1998" i="13"/>
  <c r="Q1999" i="13"/>
  <c r="R1999" i="13"/>
  <c r="Q2000" i="13"/>
  <c r="R2000" i="13"/>
  <c r="Q2001" i="13"/>
  <c r="R2001" i="13"/>
  <c r="Q2002" i="13"/>
  <c r="R2002" i="13"/>
  <c r="Q2003" i="13"/>
  <c r="R2003" i="13"/>
  <c r="Q2004" i="13"/>
  <c r="R2004" i="13"/>
  <c r="Q2005" i="13"/>
  <c r="R2005" i="13"/>
  <c r="Q2006" i="13"/>
  <c r="R2006" i="13"/>
  <c r="Q2007" i="13"/>
  <c r="R2007" i="13"/>
  <c r="Q2008" i="13"/>
  <c r="R2008" i="13"/>
  <c r="Q2009" i="13"/>
  <c r="R2009" i="13"/>
  <c r="Q2010" i="13"/>
  <c r="R2010" i="13"/>
  <c r="Q2011" i="13"/>
  <c r="R2011" i="13"/>
  <c r="Q2012" i="13"/>
  <c r="R2012" i="13"/>
  <c r="Q2013" i="13"/>
  <c r="R2013" i="13"/>
  <c r="Q2014" i="13"/>
  <c r="R2014" i="13"/>
  <c r="Q2015" i="13"/>
  <c r="R2015" i="13"/>
  <c r="Q2016" i="13"/>
  <c r="R2016" i="13"/>
  <c r="Q2017" i="13"/>
  <c r="R2017" i="13"/>
  <c r="Q2018" i="13"/>
  <c r="R2018" i="13"/>
  <c r="Q2019" i="13"/>
  <c r="R2019" i="13"/>
  <c r="Q2020" i="13"/>
  <c r="R2020" i="13"/>
  <c r="Q2021" i="13"/>
  <c r="R2021" i="13"/>
  <c r="Q2022" i="13"/>
  <c r="R2022" i="13"/>
  <c r="Q2023" i="13"/>
  <c r="R2023" i="13"/>
  <c r="Q2024" i="13"/>
  <c r="R2024" i="13"/>
  <c r="Q2025" i="13"/>
  <c r="R2025" i="13"/>
  <c r="Q2026" i="13"/>
  <c r="R2026" i="13"/>
  <c r="Q2027" i="13"/>
  <c r="R2027" i="13"/>
  <c r="Q2028" i="13"/>
  <c r="R2028" i="13"/>
  <c r="Q2029" i="13"/>
  <c r="R2029" i="13"/>
  <c r="Q2030" i="13"/>
  <c r="R2030" i="13"/>
  <c r="Q2031" i="13"/>
  <c r="R2031" i="13"/>
  <c r="Q2032" i="13"/>
  <c r="R2032" i="13"/>
  <c r="Q2033" i="13"/>
  <c r="R2033" i="13"/>
  <c r="Q2034" i="13"/>
  <c r="R2034" i="13"/>
  <c r="Q2035" i="13"/>
  <c r="R2035" i="13"/>
  <c r="Q2036" i="13"/>
  <c r="R2036" i="13"/>
  <c r="Q2037" i="13"/>
  <c r="R2037" i="13"/>
  <c r="Q2038" i="13"/>
  <c r="R2038" i="13"/>
  <c r="Q2039" i="13"/>
  <c r="R2039" i="13"/>
  <c r="Q2040" i="13"/>
  <c r="R2040" i="13"/>
  <c r="Q2041" i="13"/>
  <c r="R2041" i="13"/>
  <c r="Q2042" i="13"/>
  <c r="R2042" i="13"/>
  <c r="Q2043" i="13"/>
  <c r="R2043" i="13"/>
  <c r="Q2044" i="13"/>
  <c r="R2044" i="13"/>
  <c r="Q2045" i="13"/>
  <c r="R2045" i="13"/>
  <c r="Q2046" i="13"/>
  <c r="R2046" i="13"/>
  <c r="Q2047" i="13"/>
  <c r="R2047" i="13"/>
  <c r="Q2048" i="13"/>
  <c r="R2048" i="13"/>
  <c r="Q2049" i="13"/>
  <c r="R2049" i="13"/>
  <c r="Q2050" i="13"/>
  <c r="R2050" i="13"/>
  <c r="Q2051" i="13"/>
  <c r="R2051" i="13"/>
  <c r="Q2052" i="13"/>
  <c r="R2052" i="13"/>
  <c r="Q2053" i="13"/>
  <c r="R2053" i="13"/>
  <c r="Q2054" i="13"/>
  <c r="R2054" i="13"/>
  <c r="Q2055" i="13"/>
  <c r="R2055" i="13"/>
  <c r="Q2056" i="13"/>
  <c r="R2056" i="13"/>
  <c r="Q2057" i="13"/>
  <c r="R2057" i="13"/>
  <c r="Q2058" i="13"/>
  <c r="R2058" i="13"/>
  <c r="Q2059" i="13"/>
  <c r="R2059" i="13"/>
  <c r="Q2060" i="13"/>
  <c r="R2060" i="13"/>
  <c r="Q2061" i="13"/>
  <c r="R2061" i="13"/>
  <c r="Q2062" i="13"/>
  <c r="R2062" i="13"/>
  <c r="Q2063" i="13"/>
  <c r="R2063" i="13"/>
  <c r="Q2064" i="13"/>
  <c r="R2064" i="13"/>
  <c r="Q2065" i="13"/>
  <c r="R2065" i="13"/>
  <c r="Q2066" i="13"/>
  <c r="R2066" i="13"/>
  <c r="Q2067" i="13"/>
  <c r="R2067" i="13"/>
  <c r="Q2068" i="13"/>
  <c r="R2068" i="13"/>
  <c r="Q2069" i="13"/>
  <c r="R2069" i="13"/>
  <c r="Q2070" i="13"/>
  <c r="R2070" i="13"/>
  <c r="Q2071" i="13"/>
  <c r="R2071" i="13"/>
  <c r="Q2072" i="13"/>
  <c r="R2072" i="13"/>
  <c r="Q2073" i="13"/>
  <c r="R2073" i="13"/>
  <c r="Q2074" i="13"/>
  <c r="R2074" i="13"/>
  <c r="Q2075" i="13"/>
  <c r="R2075" i="13"/>
  <c r="Q2076" i="13"/>
  <c r="R2076" i="13"/>
  <c r="Q2077" i="13"/>
  <c r="R2077" i="13"/>
  <c r="Q2078" i="13"/>
  <c r="R2078" i="13"/>
  <c r="Q2079" i="13"/>
  <c r="R2079" i="13"/>
  <c r="Q2080" i="13"/>
  <c r="R2080" i="13"/>
  <c r="Q2081" i="13"/>
  <c r="R2081" i="13"/>
  <c r="Q2082" i="13"/>
  <c r="R2082" i="13"/>
  <c r="Q2083" i="13"/>
  <c r="R2083" i="13"/>
  <c r="Q2084" i="13"/>
  <c r="R2084" i="13"/>
  <c r="Q2085" i="13"/>
  <c r="R2085" i="13"/>
  <c r="Q2086" i="13"/>
  <c r="R2086" i="13"/>
  <c r="Q2087" i="13"/>
  <c r="R2087" i="13"/>
  <c r="Q2088" i="13"/>
  <c r="R2088" i="13"/>
  <c r="Q2089" i="13"/>
  <c r="R2089" i="13"/>
  <c r="Q2090" i="13"/>
  <c r="R2090" i="13"/>
  <c r="Q2091" i="13"/>
  <c r="R2091" i="13"/>
  <c r="Q2092" i="13"/>
  <c r="R2092" i="13"/>
  <c r="Q2093" i="13"/>
  <c r="R2093" i="13"/>
  <c r="Q2094" i="13"/>
  <c r="R2094" i="13"/>
  <c r="Q2095" i="13"/>
  <c r="R2095" i="13"/>
  <c r="Q2096" i="13"/>
  <c r="R2096" i="13"/>
  <c r="Q2097" i="13"/>
  <c r="R2097" i="13"/>
  <c r="Q2098" i="13"/>
  <c r="R2098" i="13"/>
  <c r="Q2099" i="13"/>
  <c r="R2099" i="13"/>
  <c r="Q2100" i="13"/>
  <c r="R2100" i="13"/>
  <c r="Q2101" i="13"/>
  <c r="R2101" i="13"/>
  <c r="Q2102" i="13"/>
  <c r="R2102" i="13"/>
  <c r="Q2103" i="13"/>
  <c r="R2103" i="13"/>
  <c r="Q2104" i="13"/>
  <c r="R2104" i="13"/>
  <c r="Q2105" i="13"/>
  <c r="R2105" i="13"/>
  <c r="Q2106" i="13"/>
  <c r="R2106" i="13"/>
  <c r="Q2107" i="13"/>
  <c r="R2107" i="13"/>
  <c r="Q2108" i="13"/>
  <c r="R2108" i="13"/>
  <c r="Q2109" i="13"/>
  <c r="R2109" i="13"/>
  <c r="Q2110" i="13"/>
  <c r="R2110" i="13"/>
  <c r="Q2111" i="13"/>
  <c r="R2111" i="13"/>
  <c r="Q2112" i="13"/>
  <c r="R2112" i="13"/>
  <c r="Q2113" i="13"/>
  <c r="R2113" i="13"/>
  <c r="Q2114" i="13"/>
  <c r="R2114" i="13"/>
  <c r="Q2115" i="13"/>
  <c r="R2115" i="13"/>
  <c r="Q2116" i="13"/>
  <c r="R2116" i="13"/>
  <c r="Q2117" i="13"/>
  <c r="R2117" i="13"/>
  <c r="Q2118" i="13"/>
  <c r="R2118" i="13"/>
  <c r="Q2119" i="13"/>
  <c r="R2119" i="13"/>
  <c r="Q2120" i="13"/>
  <c r="R2120" i="13"/>
  <c r="Q2121" i="13"/>
  <c r="R2121" i="13"/>
  <c r="Q2122" i="13"/>
  <c r="R2122" i="13"/>
  <c r="Q2123" i="13"/>
  <c r="R2123" i="13"/>
  <c r="Q2124" i="13"/>
  <c r="R2124" i="13"/>
  <c r="Q2125" i="13"/>
  <c r="R2125" i="13"/>
  <c r="Q2126" i="13"/>
  <c r="R2126" i="13"/>
  <c r="Q2127" i="13"/>
  <c r="R2127" i="13"/>
  <c r="Q2128" i="13"/>
  <c r="R2128" i="13"/>
  <c r="Q2129" i="13"/>
  <c r="R2129" i="13"/>
  <c r="Q2130" i="13"/>
  <c r="R2130" i="13"/>
  <c r="Q2131" i="13"/>
  <c r="R2131" i="13"/>
  <c r="Q2132" i="13"/>
  <c r="R2132" i="13"/>
  <c r="Q2133" i="13"/>
  <c r="R2133" i="13"/>
  <c r="Q2134" i="13"/>
  <c r="R2134" i="13"/>
  <c r="Q2135" i="13"/>
  <c r="R2135" i="13"/>
  <c r="Q2136" i="13"/>
  <c r="R2136" i="13"/>
  <c r="Q2137" i="13"/>
  <c r="R2137" i="13"/>
  <c r="Q2138" i="13"/>
  <c r="R2138" i="13"/>
  <c r="Q2139" i="13"/>
  <c r="R2139" i="13"/>
  <c r="Q2140" i="13"/>
  <c r="R2140" i="13"/>
  <c r="Q2141" i="13"/>
  <c r="R2141" i="13"/>
  <c r="Q2142" i="13"/>
  <c r="R2142" i="13"/>
  <c r="Q2143" i="13"/>
  <c r="R2143" i="13"/>
  <c r="Q2144" i="13"/>
  <c r="R2144" i="13"/>
  <c r="Q2145" i="13"/>
  <c r="R2145" i="13"/>
  <c r="Q2146" i="13"/>
  <c r="R2146" i="13"/>
  <c r="Q2147" i="13"/>
  <c r="R2147" i="13"/>
  <c r="Q2148" i="13"/>
  <c r="R2148" i="13"/>
  <c r="Q2149" i="13"/>
  <c r="R2149" i="13"/>
  <c r="Q2150" i="13"/>
  <c r="R2150" i="13"/>
  <c r="Q2151" i="13"/>
  <c r="R2151" i="13"/>
  <c r="Q2152" i="13"/>
  <c r="R2152" i="13"/>
  <c r="Q2153" i="13"/>
  <c r="R2153" i="13"/>
  <c r="Q2154" i="13"/>
  <c r="R2154" i="13"/>
  <c r="Q2155" i="13"/>
  <c r="R2155" i="13"/>
  <c r="Q2156" i="13"/>
  <c r="R2156" i="13"/>
  <c r="Q2157" i="13"/>
  <c r="R2157" i="13"/>
  <c r="Q2158" i="13"/>
  <c r="R2158" i="13"/>
  <c r="Q2159" i="13"/>
  <c r="R2159" i="13"/>
  <c r="Q2160" i="13"/>
  <c r="R2160" i="13"/>
  <c r="Q2161" i="13"/>
  <c r="R2161" i="13"/>
  <c r="Q2162" i="13"/>
  <c r="R2162" i="13"/>
  <c r="Q2163" i="13"/>
  <c r="R2163" i="13"/>
  <c r="Q2164" i="13"/>
  <c r="R2164" i="13"/>
  <c r="Q2165" i="13"/>
  <c r="R2165" i="13"/>
  <c r="Q2166" i="13"/>
  <c r="R2166" i="13"/>
  <c r="Q2167" i="13"/>
  <c r="R2167" i="13"/>
  <c r="Q2168" i="13"/>
  <c r="R2168" i="13"/>
  <c r="Q2169" i="13"/>
  <c r="R2169" i="13"/>
  <c r="Q2170" i="13"/>
  <c r="R2170" i="13"/>
  <c r="Q2171" i="13"/>
  <c r="R2171" i="13"/>
  <c r="Q2172" i="13"/>
  <c r="R2172" i="13"/>
  <c r="Q2173" i="13"/>
  <c r="R2173" i="13"/>
  <c r="Q2174" i="13"/>
  <c r="R2174" i="13"/>
  <c r="Q2175" i="13"/>
  <c r="R2175" i="13"/>
  <c r="Q2176" i="13"/>
  <c r="R2176" i="13"/>
  <c r="Q2177" i="13"/>
  <c r="R2177" i="13"/>
  <c r="Q2178" i="13"/>
  <c r="R2178" i="13"/>
  <c r="Q2179" i="13"/>
  <c r="R2179" i="13"/>
  <c r="Q2180" i="13"/>
  <c r="R2180" i="13"/>
  <c r="Q2181" i="13"/>
  <c r="R2181" i="13"/>
  <c r="Q2182" i="13"/>
  <c r="R2182" i="13"/>
  <c r="Q2183" i="13"/>
  <c r="R2183" i="13"/>
  <c r="Q2184" i="13"/>
  <c r="R2184" i="13"/>
  <c r="Q2185" i="13"/>
  <c r="R2185" i="13"/>
  <c r="Q2186" i="13"/>
  <c r="R2186" i="13"/>
  <c r="Q2187" i="13"/>
  <c r="R2187" i="13"/>
  <c r="Q2188" i="13"/>
  <c r="R2188" i="13"/>
  <c r="Q2189" i="13"/>
  <c r="R2189" i="13"/>
  <c r="Q2190" i="13"/>
  <c r="R2190" i="13"/>
  <c r="Q2191" i="13"/>
  <c r="R2191" i="13"/>
  <c r="Q2192" i="13"/>
  <c r="R2192" i="13"/>
  <c r="Q2193" i="13"/>
  <c r="R2193" i="13"/>
  <c r="Q2194" i="13"/>
  <c r="R2194" i="13"/>
  <c r="Q2195" i="13"/>
  <c r="R2195" i="13"/>
  <c r="Q2196" i="13"/>
  <c r="R2196" i="13"/>
  <c r="Q2197" i="13"/>
  <c r="R2197" i="13"/>
  <c r="Q2198" i="13"/>
  <c r="R2198" i="13"/>
  <c r="Q2199" i="13"/>
  <c r="R2199" i="13"/>
  <c r="Q2200" i="13"/>
  <c r="R2200" i="13"/>
  <c r="Q2201" i="13"/>
  <c r="R2201" i="13"/>
  <c r="Q2202" i="13"/>
  <c r="R2202" i="13"/>
  <c r="Q2203" i="13"/>
  <c r="R2203" i="13"/>
  <c r="Q2204" i="13"/>
  <c r="R2204" i="13"/>
  <c r="Q2205" i="13"/>
  <c r="R2205" i="13"/>
  <c r="Q2206" i="13"/>
  <c r="R2206" i="13"/>
  <c r="Q2207" i="13"/>
  <c r="R2207" i="13"/>
  <c r="Q2208" i="13"/>
  <c r="R2208" i="13"/>
  <c r="Q2209" i="13"/>
  <c r="R2209" i="13"/>
  <c r="Q2210" i="13"/>
  <c r="R2210" i="13"/>
  <c r="Q2211" i="13"/>
  <c r="R2211" i="13"/>
  <c r="Q2212" i="13"/>
  <c r="R2212" i="13"/>
  <c r="Q2213" i="13"/>
  <c r="R2213" i="13"/>
  <c r="Q2214" i="13"/>
  <c r="R2214" i="13"/>
  <c r="Q2215" i="13"/>
  <c r="R2215" i="13"/>
  <c r="Q2216" i="13"/>
  <c r="R2216" i="13"/>
  <c r="Q2217" i="13"/>
  <c r="R2217" i="13"/>
  <c r="Q2218" i="13"/>
  <c r="R2218" i="13"/>
  <c r="Q2219" i="13"/>
  <c r="R2219" i="13"/>
  <c r="Q2220" i="13"/>
  <c r="R2220" i="13"/>
  <c r="Q2221" i="13"/>
  <c r="R2221" i="13"/>
  <c r="Q2222" i="13"/>
  <c r="R2222" i="13"/>
  <c r="Q2223" i="13"/>
  <c r="R2223" i="13"/>
  <c r="Q2224" i="13"/>
  <c r="R2224" i="13"/>
  <c r="Q2225" i="13"/>
  <c r="R2225" i="13"/>
  <c r="Q2226" i="13"/>
  <c r="R2226" i="13"/>
  <c r="Q2227" i="13"/>
  <c r="R2227" i="13"/>
  <c r="Q2228" i="13"/>
  <c r="R2228" i="13"/>
  <c r="Q2229" i="13"/>
  <c r="R2229" i="13"/>
  <c r="Q2230" i="13"/>
  <c r="R2230" i="13"/>
  <c r="Q2231" i="13"/>
  <c r="R2231" i="13"/>
  <c r="Q2232" i="13"/>
  <c r="R2232" i="13"/>
  <c r="Q2233" i="13"/>
  <c r="R2233" i="13"/>
  <c r="Q2234" i="13"/>
  <c r="R2234" i="13"/>
  <c r="Q2235" i="13"/>
  <c r="R2235" i="13"/>
  <c r="Q2236" i="13"/>
  <c r="R2236" i="13"/>
  <c r="Q2237" i="13"/>
  <c r="R2237" i="13"/>
  <c r="Q2238" i="13"/>
  <c r="R2238" i="13"/>
  <c r="Q2239" i="13"/>
  <c r="R2239" i="13"/>
  <c r="Q2240" i="13"/>
  <c r="R2240" i="13"/>
  <c r="Q2241" i="13"/>
  <c r="R2241" i="13"/>
  <c r="Q2242" i="13"/>
  <c r="R2242" i="13"/>
  <c r="Q2243" i="13"/>
  <c r="R2243" i="13"/>
  <c r="Q2244" i="13"/>
  <c r="R2244" i="13"/>
  <c r="Q2245" i="13"/>
  <c r="R2245" i="13"/>
  <c r="Q2246" i="13"/>
  <c r="R2246" i="13"/>
  <c r="Q2247" i="13"/>
  <c r="R2247" i="13"/>
  <c r="Q2248" i="13"/>
  <c r="R2248" i="13"/>
  <c r="Q2249" i="13"/>
  <c r="R2249" i="13"/>
  <c r="Q2250" i="13"/>
  <c r="R2250" i="13"/>
  <c r="Q2251" i="13"/>
  <c r="R2251" i="13"/>
  <c r="Q2252" i="13"/>
  <c r="R2252" i="13"/>
  <c r="Q2253" i="13"/>
  <c r="R2253" i="13"/>
  <c r="Q2254" i="13"/>
  <c r="R2254" i="13"/>
  <c r="Q2255" i="13"/>
  <c r="R2255" i="13"/>
  <c r="Q2256" i="13"/>
  <c r="R2256" i="13"/>
  <c r="Q2257" i="13"/>
  <c r="R2257" i="13"/>
  <c r="Q2258" i="13"/>
  <c r="R2258" i="13"/>
  <c r="Q2259" i="13"/>
  <c r="R2259" i="13"/>
  <c r="Q2260" i="13"/>
  <c r="R2260" i="13"/>
  <c r="Q2261" i="13"/>
  <c r="R2261" i="13"/>
  <c r="Q2262" i="13"/>
  <c r="R2262" i="13"/>
  <c r="Q2263" i="13"/>
  <c r="R2263" i="13"/>
  <c r="Q2264" i="13"/>
  <c r="R2264" i="13"/>
  <c r="Q2265" i="13"/>
  <c r="R2265" i="13"/>
  <c r="Q2266" i="13"/>
  <c r="R2266" i="13"/>
  <c r="Q2267" i="13"/>
  <c r="R2267" i="13"/>
  <c r="Q2268" i="13"/>
  <c r="R2268" i="13"/>
  <c r="Q2269" i="13"/>
  <c r="R2269" i="13"/>
  <c r="Q2270" i="13"/>
  <c r="R2270" i="13"/>
  <c r="Q2271" i="13"/>
  <c r="R2271" i="13"/>
  <c r="Q2272" i="13"/>
  <c r="R2272" i="13"/>
  <c r="Q2273" i="13"/>
  <c r="R2273" i="13"/>
  <c r="Q2274" i="13"/>
  <c r="R2274" i="13"/>
  <c r="Q2275" i="13"/>
  <c r="R2275" i="13"/>
  <c r="Q2276" i="13"/>
  <c r="R2276" i="13"/>
  <c r="Q2277" i="13"/>
  <c r="R2277" i="13"/>
  <c r="Q2278" i="13"/>
  <c r="R2278" i="13"/>
  <c r="Q2279" i="13"/>
  <c r="R2279" i="13"/>
  <c r="Q2280" i="13"/>
  <c r="R2280" i="13"/>
  <c r="Q2281" i="13"/>
  <c r="R2281" i="13"/>
  <c r="Q2282" i="13"/>
  <c r="R2282" i="13"/>
  <c r="Q2283" i="13"/>
  <c r="R2283" i="13"/>
  <c r="Q2284" i="13"/>
  <c r="R2284" i="13"/>
  <c r="Q2285" i="13"/>
  <c r="R2285" i="13"/>
  <c r="Q2286" i="13"/>
  <c r="R2286" i="13"/>
  <c r="Q2287" i="13"/>
  <c r="R2287" i="13"/>
  <c r="Q2288" i="13"/>
  <c r="R2288" i="13"/>
  <c r="Q2289" i="13"/>
  <c r="R2289" i="13"/>
  <c r="Q2290" i="13"/>
  <c r="R2290" i="13"/>
  <c r="Q2291" i="13"/>
  <c r="R2291" i="13"/>
  <c r="Q2292" i="13"/>
  <c r="R2292" i="13"/>
  <c r="Q2293" i="13"/>
  <c r="R2293" i="13"/>
  <c r="Q2294" i="13"/>
  <c r="R2294" i="13"/>
  <c r="Q2295" i="13"/>
  <c r="R2295" i="13"/>
  <c r="Q2296" i="13"/>
  <c r="R2296" i="13"/>
  <c r="Q2297" i="13"/>
  <c r="R2297" i="13"/>
  <c r="Q2298" i="13"/>
  <c r="R2298" i="13"/>
  <c r="Q2299" i="13"/>
  <c r="R2299" i="13"/>
  <c r="Q2300" i="13"/>
  <c r="R2300" i="13"/>
  <c r="Q2301" i="13"/>
  <c r="R2301" i="13"/>
  <c r="Q2302" i="13"/>
  <c r="R2302" i="13"/>
  <c r="Q2303" i="13"/>
  <c r="R2303" i="13"/>
  <c r="Q2304" i="13"/>
  <c r="R2304" i="13"/>
  <c r="Q2305" i="13"/>
  <c r="R2305" i="13"/>
  <c r="Q2306" i="13"/>
  <c r="R2306" i="13"/>
  <c r="Q2307" i="13"/>
  <c r="R2307" i="13"/>
  <c r="Q2308" i="13"/>
  <c r="R2308" i="13"/>
  <c r="Q2309" i="13"/>
  <c r="R2309" i="13"/>
  <c r="Q2310" i="13"/>
  <c r="R2310" i="13"/>
  <c r="Q2311" i="13"/>
  <c r="R2311" i="13"/>
  <c r="Q2312" i="13"/>
  <c r="R2312" i="13"/>
  <c r="Q2313" i="13"/>
  <c r="R2313" i="13"/>
  <c r="Q2314" i="13"/>
  <c r="R2314" i="13"/>
  <c r="Q2315" i="13"/>
  <c r="R2315" i="13"/>
  <c r="Q2316" i="13"/>
  <c r="R2316" i="13"/>
  <c r="Q2317" i="13"/>
  <c r="R2317" i="13"/>
  <c r="Q2318" i="13"/>
  <c r="R2318" i="13"/>
  <c r="Q2319" i="13"/>
  <c r="R2319" i="13"/>
  <c r="Q2320" i="13"/>
  <c r="R2320" i="13"/>
  <c r="Q2321" i="13"/>
  <c r="R2321" i="13"/>
  <c r="Q2322" i="13"/>
  <c r="R2322" i="13"/>
  <c r="Q2323" i="13"/>
  <c r="R2323" i="13"/>
  <c r="Q2324" i="13"/>
  <c r="R2324" i="13"/>
  <c r="Q2325" i="13"/>
  <c r="R2325" i="13"/>
  <c r="Q2326" i="13"/>
  <c r="R2326" i="13"/>
  <c r="Q2327" i="13"/>
  <c r="R2327" i="13"/>
  <c r="Q2328" i="13"/>
  <c r="R2328" i="13"/>
  <c r="Q2329" i="13"/>
  <c r="R2329" i="13"/>
  <c r="Q2330" i="13"/>
  <c r="R2330" i="13"/>
  <c r="Q2331" i="13"/>
  <c r="R2331" i="13"/>
  <c r="Q2332" i="13"/>
  <c r="R2332" i="13"/>
  <c r="Q2333" i="13"/>
  <c r="R2333" i="13"/>
  <c r="Q2334" i="13"/>
  <c r="R2334" i="13"/>
  <c r="Q2335" i="13"/>
  <c r="R2335" i="13"/>
  <c r="Q2336" i="13"/>
  <c r="R2336" i="13"/>
  <c r="Q2337" i="13"/>
  <c r="R2337" i="13"/>
  <c r="Q2338" i="13"/>
  <c r="R2338" i="13"/>
  <c r="Q2339" i="13"/>
  <c r="R2339" i="13"/>
  <c r="Q2340" i="13"/>
  <c r="R2340" i="13"/>
  <c r="Q2341" i="13"/>
  <c r="R2341" i="13"/>
  <c r="Q2342" i="13"/>
  <c r="R2342" i="13"/>
  <c r="Q2343" i="13"/>
  <c r="R2343" i="13"/>
  <c r="Q2344" i="13"/>
  <c r="R2344" i="13"/>
  <c r="Q2345" i="13"/>
  <c r="R2345" i="13"/>
  <c r="Q2346" i="13"/>
  <c r="R2346" i="13"/>
  <c r="Q2347" i="13"/>
  <c r="R2347" i="13"/>
  <c r="Q2348" i="13"/>
  <c r="R2348" i="13"/>
  <c r="Q2349" i="13"/>
  <c r="R2349" i="13"/>
  <c r="Q2350" i="13"/>
  <c r="R2350" i="13"/>
  <c r="Q2351" i="13"/>
  <c r="R2351" i="13"/>
  <c r="Q2352" i="13"/>
  <c r="R2352" i="13"/>
  <c r="Q2353" i="13"/>
  <c r="R2353" i="13"/>
  <c r="Q2354" i="13"/>
  <c r="R2354" i="13"/>
  <c r="Q2355" i="13"/>
  <c r="R2355" i="13"/>
  <c r="Q2356" i="13"/>
  <c r="R2356" i="13"/>
  <c r="Q2357" i="13"/>
  <c r="R2357" i="13"/>
  <c r="Q2358" i="13"/>
  <c r="R2358" i="13"/>
  <c r="Q2359" i="13"/>
  <c r="R2359" i="13"/>
  <c r="Q2360" i="13"/>
  <c r="R2360" i="13"/>
  <c r="Q2361" i="13"/>
  <c r="R2361" i="13"/>
  <c r="Q2362" i="13"/>
  <c r="R2362" i="13"/>
  <c r="Q2363" i="13"/>
  <c r="R2363" i="13"/>
  <c r="Q2364" i="13"/>
  <c r="R2364" i="13"/>
  <c r="Q2365" i="13"/>
  <c r="R2365" i="13"/>
  <c r="Q2366" i="13"/>
  <c r="R2366" i="13"/>
  <c r="Q2367" i="13"/>
  <c r="R2367" i="13"/>
  <c r="Q2368" i="13"/>
  <c r="R2368" i="13"/>
  <c r="Q2369" i="13"/>
  <c r="R2369" i="13"/>
  <c r="Q2370" i="13"/>
  <c r="R2370" i="13"/>
  <c r="Q2371" i="13"/>
  <c r="R2371" i="13"/>
  <c r="Q2372" i="13"/>
  <c r="R2372" i="13"/>
  <c r="Q2373" i="13"/>
  <c r="R2373" i="13"/>
  <c r="Q2374" i="13"/>
  <c r="R2374" i="13"/>
  <c r="Q2375" i="13"/>
  <c r="R2375" i="13"/>
  <c r="Q2376" i="13"/>
  <c r="R2376" i="13"/>
  <c r="Q2377" i="13"/>
  <c r="R2377" i="13"/>
  <c r="Q2378" i="13"/>
  <c r="R2378" i="13"/>
  <c r="Q2379" i="13"/>
  <c r="R2379" i="13"/>
  <c r="Q2380" i="13"/>
  <c r="R2380" i="13"/>
  <c r="Q2381" i="13"/>
  <c r="R2381" i="13"/>
  <c r="Q2382" i="13"/>
  <c r="R2382" i="13"/>
  <c r="Q2383" i="13"/>
  <c r="R2383" i="13"/>
  <c r="Q2384" i="13"/>
  <c r="R2384" i="13"/>
  <c r="Q2385" i="13"/>
  <c r="R2385" i="13"/>
  <c r="Q2386" i="13"/>
  <c r="R2386" i="13"/>
  <c r="Q2387" i="13"/>
  <c r="R2387" i="13"/>
  <c r="Q2388" i="13"/>
  <c r="R2388" i="13"/>
  <c r="Q2389" i="13"/>
  <c r="R2389" i="13"/>
  <c r="Q2390" i="13"/>
  <c r="R2390" i="13"/>
  <c r="Q2391" i="13"/>
  <c r="R2391" i="13"/>
  <c r="Q2392" i="13"/>
  <c r="R2392" i="13"/>
  <c r="Q2393" i="13"/>
  <c r="R2393" i="13"/>
  <c r="Q2394" i="13"/>
  <c r="R2394" i="13"/>
  <c r="Q2395" i="13"/>
  <c r="R2395" i="13"/>
  <c r="Q2396" i="13"/>
  <c r="R2396" i="13"/>
  <c r="Q2397" i="13"/>
  <c r="R2397" i="13"/>
  <c r="Q2398" i="13"/>
  <c r="R2398" i="13"/>
  <c r="Q2399" i="13"/>
  <c r="R2399" i="13"/>
  <c r="Q2400" i="13"/>
  <c r="R2400" i="13"/>
  <c r="Q2401" i="13"/>
  <c r="R2401" i="13"/>
  <c r="Q2402" i="13"/>
  <c r="R2402" i="13"/>
  <c r="Q2403" i="13"/>
  <c r="R2403" i="13"/>
  <c r="Q2404" i="13"/>
  <c r="R2404" i="13"/>
  <c r="Q2405" i="13"/>
  <c r="R2405" i="13"/>
  <c r="Q2406" i="13"/>
  <c r="R2406" i="13"/>
  <c r="Q2407" i="13"/>
  <c r="R2407" i="13"/>
  <c r="Q2408" i="13"/>
  <c r="R2408" i="13"/>
  <c r="Q2409" i="13"/>
  <c r="R2409" i="13"/>
  <c r="Q2410" i="13"/>
  <c r="R2410" i="13"/>
  <c r="Q2411" i="13"/>
  <c r="R2411" i="13"/>
  <c r="Q2412" i="13"/>
  <c r="R2412" i="13"/>
  <c r="Q2413" i="13"/>
  <c r="R2413" i="13"/>
  <c r="Q2414" i="13"/>
  <c r="R2414" i="13"/>
  <c r="Q2415" i="13"/>
  <c r="R2415" i="13"/>
  <c r="Q2416" i="13"/>
  <c r="R2416" i="13"/>
  <c r="Q2417" i="13"/>
  <c r="R2417" i="13"/>
  <c r="Q2418" i="13"/>
  <c r="R2418" i="13"/>
  <c r="Q2419" i="13"/>
  <c r="R2419" i="13"/>
  <c r="Q2420" i="13"/>
  <c r="R2420" i="13"/>
  <c r="Q2421" i="13"/>
  <c r="R2421" i="13"/>
  <c r="Q2422" i="13"/>
  <c r="R2422" i="13"/>
  <c r="Q2423" i="13"/>
  <c r="R2423" i="13"/>
  <c r="Q2424" i="13"/>
  <c r="R2424" i="13"/>
  <c r="Q2425" i="13"/>
  <c r="R2425" i="13"/>
  <c r="Q2426" i="13"/>
  <c r="R2426" i="13"/>
  <c r="Q2427" i="13"/>
  <c r="R2427" i="13"/>
  <c r="Q2428" i="13"/>
  <c r="R2428" i="13"/>
  <c r="Q2429" i="13"/>
  <c r="R2429" i="13"/>
  <c r="Q2430" i="13"/>
  <c r="R2430" i="13"/>
  <c r="Q2431" i="13"/>
  <c r="R2431" i="13"/>
  <c r="Q2432" i="13"/>
  <c r="R2432" i="13"/>
  <c r="Q2433" i="13"/>
  <c r="R2433" i="13"/>
  <c r="Q2434" i="13"/>
  <c r="R2434" i="13"/>
  <c r="Q2435" i="13"/>
  <c r="R2435" i="13"/>
  <c r="Q2436" i="13"/>
  <c r="R2436" i="13"/>
  <c r="Q2437" i="13"/>
  <c r="R2437" i="13"/>
  <c r="Q2438" i="13"/>
  <c r="R2438" i="13"/>
  <c r="Q2439" i="13"/>
  <c r="R2439" i="13"/>
  <c r="Q2440" i="13"/>
  <c r="R2440" i="13"/>
  <c r="Q2441" i="13"/>
  <c r="R2441" i="13"/>
  <c r="Q2442" i="13"/>
  <c r="R2442" i="13"/>
  <c r="Q2443" i="13"/>
  <c r="R2443" i="13"/>
  <c r="Q2444" i="13"/>
  <c r="R2444" i="13"/>
  <c r="Q2445" i="13"/>
  <c r="R2445" i="13"/>
  <c r="Q2446" i="13"/>
  <c r="R2446" i="13"/>
  <c r="Q2447" i="13"/>
  <c r="R2447" i="13"/>
  <c r="Q2448" i="13"/>
  <c r="R2448" i="13"/>
  <c r="Q2449" i="13"/>
  <c r="R2449" i="13"/>
  <c r="Q2450" i="13"/>
  <c r="R2450" i="13"/>
  <c r="Q2451" i="13"/>
  <c r="R2451" i="13"/>
  <c r="Q2452" i="13"/>
  <c r="R2452" i="13"/>
  <c r="Q2453" i="13"/>
  <c r="R2453" i="13"/>
  <c r="Q2454" i="13"/>
  <c r="R2454" i="13"/>
  <c r="Q2455" i="13"/>
  <c r="R2455" i="13"/>
  <c r="Q2456" i="13"/>
  <c r="R2456" i="13"/>
  <c r="Q2457" i="13"/>
  <c r="R2457" i="13"/>
  <c r="Q2458" i="13"/>
  <c r="R2458" i="13"/>
  <c r="Q2459" i="13"/>
  <c r="R2459" i="13"/>
  <c r="Q2460" i="13"/>
  <c r="R2460" i="13"/>
  <c r="Q2461" i="13"/>
  <c r="R2461" i="13"/>
  <c r="Q2462" i="13"/>
  <c r="R2462" i="13"/>
  <c r="Q2463" i="13"/>
  <c r="R2463" i="13"/>
  <c r="Q2464" i="13"/>
  <c r="R2464" i="13"/>
  <c r="Q2465" i="13"/>
  <c r="R2465" i="13"/>
  <c r="Q2466" i="13"/>
  <c r="R2466" i="13"/>
  <c r="Q2467" i="13"/>
  <c r="R2467" i="13"/>
  <c r="Q2468" i="13"/>
  <c r="R2468" i="13"/>
  <c r="Q2469" i="13"/>
  <c r="R2469" i="13"/>
  <c r="Q2470" i="13"/>
  <c r="R2470" i="13"/>
  <c r="Q2471" i="13"/>
  <c r="R2471" i="13"/>
  <c r="Q2472" i="13"/>
  <c r="R2472" i="13"/>
  <c r="Q2473" i="13"/>
  <c r="R2473" i="13"/>
  <c r="Q2474" i="13"/>
  <c r="R2474" i="13"/>
  <c r="Q2475" i="13"/>
  <c r="R2475" i="13"/>
  <c r="Q2476" i="13"/>
  <c r="R2476" i="13"/>
  <c r="Q2477" i="13"/>
  <c r="R2477" i="13"/>
  <c r="Q2478" i="13"/>
  <c r="R2478" i="13"/>
  <c r="Q2479" i="13"/>
  <c r="R2479" i="13"/>
  <c r="Q2480" i="13"/>
  <c r="R2480" i="13"/>
  <c r="Q2481" i="13"/>
  <c r="R2481" i="13"/>
  <c r="Q2482" i="13"/>
  <c r="R2482" i="13"/>
  <c r="Q2483" i="13"/>
  <c r="R2483" i="13"/>
  <c r="Q2484" i="13"/>
  <c r="R2484" i="13"/>
  <c r="Q2485" i="13"/>
  <c r="R2485" i="13"/>
  <c r="Q2486" i="13"/>
  <c r="R2486" i="13"/>
  <c r="Q2487" i="13"/>
  <c r="R2487" i="13"/>
  <c r="Q2488" i="13"/>
  <c r="R2488" i="13"/>
  <c r="Q2489" i="13"/>
  <c r="R2489" i="13"/>
  <c r="Q2490" i="13"/>
  <c r="R2490" i="13"/>
  <c r="Q2491" i="13"/>
  <c r="R2491" i="13"/>
  <c r="Q2492" i="13"/>
  <c r="R2492" i="13"/>
  <c r="Q2493" i="13"/>
  <c r="R2493" i="13"/>
  <c r="Q2494" i="13"/>
  <c r="R2494" i="13"/>
  <c r="Q2495" i="13"/>
  <c r="R2495" i="13"/>
  <c r="Q2496" i="13"/>
  <c r="R2496" i="13"/>
  <c r="Q2497" i="13"/>
  <c r="R2497" i="13"/>
  <c r="Q2498" i="13"/>
  <c r="R2498" i="13"/>
  <c r="Q2499" i="13"/>
  <c r="R2499" i="13"/>
  <c r="Q2500" i="13"/>
  <c r="R2500" i="13"/>
  <c r="Q2501" i="13"/>
  <c r="R2501" i="13"/>
  <c r="Q2502" i="13"/>
  <c r="R2502" i="13"/>
  <c r="Q2503" i="13"/>
  <c r="R2503" i="13"/>
  <c r="Q2504" i="13"/>
  <c r="R2504" i="13"/>
  <c r="Q2505" i="13"/>
  <c r="R2505" i="13"/>
  <c r="Q2506" i="13"/>
  <c r="R2506" i="13"/>
  <c r="Q2507" i="13"/>
  <c r="R2507" i="13"/>
  <c r="Q2508" i="13"/>
  <c r="R2508" i="13"/>
  <c r="Q2509" i="13"/>
  <c r="R2509" i="13"/>
  <c r="Q2510" i="13"/>
  <c r="R2510" i="13"/>
  <c r="Q2511" i="13"/>
  <c r="R2511" i="13"/>
  <c r="Q2512" i="13"/>
  <c r="R2512" i="13"/>
  <c r="Q2513" i="13"/>
  <c r="R2513" i="13"/>
  <c r="Q2514" i="13"/>
  <c r="R2514" i="13"/>
  <c r="Q2515" i="13"/>
  <c r="R2515" i="13"/>
  <c r="Q2516" i="13"/>
  <c r="R2516" i="13"/>
  <c r="Q2517" i="13"/>
  <c r="R2517" i="13"/>
  <c r="Q2518" i="13"/>
  <c r="R2518" i="13"/>
  <c r="Q2519" i="13"/>
  <c r="R2519" i="13"/>
  <c r="Q2520" i="13"/>
  <c r="R2520" i="13"/>
  <c r="Q2521" i="13"/>
  <c r="R2521" i="13"/>
  <c r="Q2522" i="13"/>
  <c r="R2522" i="13"/>
  <c r="Q2523" i="13"/>
  <c r="R2523" i="13"/>
  <c r="Q2524" i="13"/>
  <c r="R2524" i="13"/>
  <c r="Q2525" i="13"/>
  <c r="R2525" i="13"/>
  <c r="Q2526" i="13"/>
  <c r="R2526" i="13"/>
  <c r="Q2527" i="13"/>
  <c r="R2527" i="13"/>
  <c r="Q2528" i="13"/>
  <c r="R2528" i="13"/>
  <c r="Q2529" i="13"/>
  <c r="R2529" i="13"/>
  <c r="Q2530" i="13"/>
  <c r="R2530" i="13"/>
  <c r="Q2531" i="13"/>
  <c r="R2531" i="13"/>
  <c r="Q2532" i="13"/>
  <c r="R2532" i="13"/>
  <c r="Q2533" i="13"/>
  <c r="R2533" i="13"/>
  <c r="Q2534" i="13"/>
  <c r="R2534" i="13"/>
  <c r="Q2535" i="13"/>
  <c r="R2535" i="13"/>
  <c r="Q2536" i="13"/>
  <c r="R2536" i="13"/>
  <c r="Q2537" i="13"/>
  <c r="R2537" i="13"/>
  <c r="Q2538" i="13"/>
  <c r="R2538" i="13"/>
  <c r="Q2539" i="13"/>
  <c r="R2539" i="13"/>
  <c r="Q2540" i="13"/>
  <c r="R2540" i="13"/>
  <c r="Q2541" i="13"/>
  <c r="R2541" i="13"/>
  <c r="Q2542" i="13"/>
  <c r="R2542" i="13"/>
  <c r="Q2543" i="13"/>
  <c r="R2543" i="13"/>
  <c r="Q2544" i="13"/>
  <c r="R2544" i="13"/>
  <c r="Q2545" i="13"/>
  <c r="R2545" i="13"/>
  <c r="Q2546" i="13"/>
  <c r="R2546" i="13"/>
  <c r="Q2547" i="13"/>
  <c r="R2547" i="13"/>
  <c r="Q2548" i="13"/>
  <c r="R2548" i="13"/>
  <c r="Q2549" i="13"/>
  <c r="R2549" i="13"/>
  <c r="Q2550" i="13"/>
  <c r="R2550" i="13"/>
  <c r="Q2551" i="13"/>
  <c r="R2551" i="13"/>
  <c r="Q2552" i="13"/>
  <c r="R2552" i="13"/>
  <c r="Q2553" i="13"/>
  <c r="R2553" i="13"/>
  <c r="Q2554" i="13"/>
  <c r="R2554" i="13"/>
  <c r="Q2555" i="13"/>
  <c r="R2555" i="13"/>
  <c r="Q2556" i="13"/>
  <c r="R2556" i="13"/>
  <c r="Q2557" i="13"/>
  <c r="R2557" i="13"/>
  <c r="Q2558" i="13"/>
  <c r="R2558" i="13"/>
  <c r="Q2559" i="13"/>
  <c r="R2559" i="13"/>
  <c r="Q2560" i="13"/>
  <c r="R2560" i="13"/>
  <c r="Q2561" i="13"/>
  <c r="R2561" i="13"/>
  <c r="Q2562" i="13"/>
  <c r="R2562" i="13"/>
  <c r="Q2563" i="13"/>
  <c r="R2563" i="13"/>
  <c r="Q2564" i="13"/>
  <c r="R2564" i="13"/>
  <c r="Q2565" i="13"/>
  <c r="R2565" i="13"/>
  <c r="Q2566" i="13"/>
  <c r="R2566" i="13"/>
  <c r="Q2567" i="13"/>
  <c r="R2567" i="13"/>
  <c r="Q2568" i="13"/>
  <c r="R2568" i="13"/>
  <c r="Q2569" i="13"/>
  <c r="R2569" i="13"/>
  <c r="Q2570" i="13"/>
  <c r="R2570" i="13"/>
  <c r="Q2571" i="13"/>
  <c r="R2571" i="13"/>
  <c r="Q2572" i="13"/>
  <c r="R2572" i="13"/>
  <c r="Q2573" i="13"/>
  <c r="R2573" i="13"/>
  <c r="Q2574" i="13"/>
  <c r="R2574" i="13"/>
  <c r="Q2575" i="13"/>
  <c r="R2575" i="13"/>
  <c r="Q2576" i="13"/>
  <c r="R2576" i="13"/>
  <c r="Q2577" i="13"/>
  <c r="R2577" i="13"/>
  <c r="Q2578" i="13"/>
  <c r="R2578" i="13"/>
  <c r="Q2579" i="13"/>
  <c r="R2579" i="13"/>
  <c r="Q2580" i="13"/>
  <c r="R2580" i="13"/>
  <c r="Q2581" i="13"/>
  <c r="R2581" i="13"/>
  <c r="Q2582" i="13"/>
  <c r="R2582" i="13"/>
  <c r="Q2583" i="13"/>
  <c r="R2583" i="13"/>
  <c r="Q2584" i="13"/>
  <c r="R2584" i="13"/>
  <c r="Q2585" i="13"/>
  <c r="R2585" i="13"/>
  <c r="Q2586" i="13"/>
  <c r="R2586" i="13"/>
  <c r="Q2587" i="13"/>
  <c r="R2587" i="13"/>
  <c r="Q2588" i="13"/>
  <c r="R2588" i="13"/>
  <c r="Q2589" i="13"/>
  <c r="R2589" i="13"/>
  <c r="Q2590" i="13"/>
  <c r="R2590" i="13"/>
  <c r="Q2591" i="13"/>
  <c r="R2591" i="13"/>
  <c r="Q2592" i="13"/>
  <c r="R2592" i="13"/>
  <c r="Q2593" i="13"/>
  <c r="R2593" i="13"/>
  <c r="Q2594" i="13"/>
  <c r="R2594" i="13"/>
  <c r="Q2595" i="13"/>
  <c r="R2595" i="13"/>
  <c r="Q2596" i="13"/>
  <c r="R2596" i="13"/>
  <c r="Q2597" i="13"/>
  <c r="R2597" i="13"/>
  <c r="Q2598" i="13"/>
  <c r="R2598" i="13"/>
  <c r="Q2599" i="13"/>
  <c r="R2599" i="13"/>
  <c r="Q2600" i="13"/>
  <c r="R2600" i="13"/>
  <c r="Q2601" i="13"/>
  <c r="R2601" i="13"/>
  <c r="Q2602" i="13"/>
  <c r="R2602" i="13"/>
  <c r="Q2603" i="13"/>
  <c r="R2603" i="13"/>
  <c r="Q2604" i="13"/>
  <c r="R2604" i="13"/>
  <c r="Q2605" i="13"/>
  <c r="R2605" i="13"/>
  <c r="Q2606" i="13"/>
  <c r="R2606" i="13"/>
  <c r="Q2607" i="13"/>
  <c r="R2607" i="13"/>
  <c r="Q2608" i="13"/>
  <c r="R2608" i="13"/>
  <c r="Q2609" i="13"/>
  <c r="R2609" i="13"/>
  <c r="Q2610" i="13"/>
  <c r="R2610" i="13"/>
  <c r="Q2611" i="13"/>
  <c r="R2611" i="13"/>
  <c r="Q2612" i="13"/>
  <c r="R2612" i="13"/>
  <c r="Q2613" i="13"/>
  <c r="R2613" i="13"/>
  <c r="Q2614" i="13"/>
  <c r="R2614" i="13"/>
  <c r="Q2615" i="13"/>
  <c r="R2615" i="13"/>
  <c r="Q2616" i="13"/>
  <c r="R2616" i="13"/>
  <c r="Q2617" i="13"/>
  <c r="R2617" i="13"/>
  <c r="Q2618" i="13"/>
  <c r="R2618" i="13"/>
  <c r="Q2619" i="13"/>
  <c r="R2619" i="13"/>
  <c r="Q2620" i="13"/>
  <c r="R2620" i="13"/>
  <c r="Q2621" i="13"/>
  <c r="R2621" i="13"/>
  <c r="Q2622" i="13"/>
  <c r="R2622" i="13"/>
  <c r="Q2623" i="13"/>
  <c r="R2623" i="13"/>
  <c r="Q2624" i="13"/>
  <c r="R2624" i="13"/>
  <c r="Q2625" i="13"/>
  <c r="R2625" i="13"/>
  <c r="Q2626" i="13"/>
  <c r="R2626" i="13"/>
  <c r="Q2627" i="13"/>
  <c r="R2627" i="13"/>
  <c r="Q2628" i="13"/>
  <c r="R2628" i="13"/>
  <c r="Q2629" i="13"/>
  <c r="R2629" i="13"/>
  <c r="Q2630" i="13"/>
  <c r="R2630" i="13"/>
  <c r="Q2631" i="13"/>
  <c r="R2631" i="13"/>
  <c r="Q2632" i="13"/>
  <c r="R2632" i="13"/>
  <c r="Q2633" i="13"/>
  <c r="R2633" i="13"/>
  <c r="Q2634" i="13"/>
  <c r="R2634" i="13"/>
  <c r="Q2635" i="13"/>
  <c r="R2635" i="13"/>
  <c r="Q2636" i="13"/>
  <c r="R2636" i="13"/>
  <c r="Q2637" i="13"/>
  <c r="R2637" i="13"/>
  <c r="Q2638" i="13"/>
  <c r="R2638" i="13"/>
  <c r="Q2639" i="13"/>
  <c r="R2639" i="13"/>
  <c r="Q2640" i="13"/>
  <c r="R2640" i="13"/>
  <c r="Q2641" i="13"/>
  <c r="R2641" i="13"/>
  <c r="Q2642" i="13"/>
  <c r="R2642" i="13"/>
  <c r="Q2643" i="13"/>
  <c r="R2643" i="13"/>
  <c r="Q2644" i="13"/>
  <c r="R2644" i="13"/>
  <c r="Q2645" i="13"/>
  <c r="R2645" i="13"/>
  <c r="Q2646" i="13"/>
  <c r="R2646" i="13"/>
  <c r="Q2647" i="13"/>
  <c r="R2647" i="13"/>
  <c r="Q2648" i="13"/>
  <c r="R2648" i="13"/>
  <c r="Q2649" i="13"/>
  <c r="R2649" i="13"/>
  <c r="Q2650" i="13"/>
  <c r="R2650" i="13"/>
  <c r="Q2651" i="13"/>
  <c r="R2651" i="13"/>
  <c r="Q2652" i="13"/>
  <c r="R2652" i="13"/>
  <c r="Q2653" i="13"/>
  <c r="R2653" i="13"/>
  <c r="Q2654" i="13"/>
  <c r="R2654" i="13"/>
  <c r="Q2655" i="13"/>
  <c r="R2655" i="13"/>
  <c r="Q2656" i="13"/>
  <c r="R2656" i="13"/>
  <c r="Q2657" i="13"/>
  <c r="R2657" i="13"/>
  <c r="Q2658" i="13"/>
  <c r="R2658" i="13"/>
  <c r="Q2659" i="13"/>
  <c r="R2659" i="13"/>
  <c r="Q2660" i="13"/>
  <c r="R2660" i="13"/>
  <c r="Q2661" i="13"/>
  <c r="R2661" i="13"/>
  <c r="Q2662" i="13"/>
  <c r="R2662" i="13"/>
  <c r="Q2663" i="13"/>
  <c r="R2663" i="13"/>
  <c r="Q2664" i="13"/>
  <c r="R2664" i="13"/>
  <c r="Q2665" i="13"/>
  <c r="R2665" i="13"/>
  <c r="Q2666" i="13"/>
  <c r="R2666" i="13"/>
  <c r="Q2667" i="13"/>
  <c r="R2667" i="13"/>
  <c r="Q2668" i="13"/>
  <c r="R2668" i="13"/>
  <c r="Q2669" i="13"/>
  <c r="R2669" i="13"/>
  <c r="Q2670" i="13"/>
  <c r="R2670" i="13"/>
  <c r="Q2671" i="13"/>
  <c r="R2671" i="13"/>
  <c r="Q2672" i="13"/>
  <c r="R2672" i="13"/>
  <c r="Q2673" i="13"/>
  <c r="R2673" i="13"/>
  <c r="Q2674" i="13"/>
  <c r="R2674" i="13"/>
  <c r="Q2675" i="13"/>
  <c r="R2675" i="13"/>
  <c r="Q2676" i="13"/>
  <c r="R2676" i="13"/>
  <c r="Q2677" i="13"/>
  <c r="R2677" i="13"/>
  <c r="Q2678" i="13"/>
  <c r="R2678" i="13"/>
  <c r="Q2679" i="13"/>
  <c r="R2679" i="13"/>
  <c r="Q2680" i="13"/>
  <c r="R2680" i="13"/>
  <c r="Q2681" i="13"/>
  <c r="R2681" i="13"/>
  <c r="Q2682" i="13"/>
  <c r="R2682" i="13"/>
  <c r="Q2683" i="13"/>
  <c r="R2683" i="13"/>
  <c r="Q2684" i="13"/>
  <c r="R2684" i="13"/>
  <c r="Q2685" i="13"/>
  <c r="R2685" i="13"/>
  <c r="Q2686" i="13"/>
  <c r="R2686" i="13"/>
  <c r="Q2687" i="13"/>
  <c r="R2687" i="13"/>
  <c r="Q2688" i="13"/>
  <c r="R2688" i="13"/>
  <c r="Q2689" i="13"/>
  <c r="R2689" i="13"/>
  <c r="Q2690" i="13"/>
  <c r="R2690" i="13"/>
  <c r="Q2691" i="13"/>
  <c r="R2691" i="13"/>
  <c r="Q2692" i="13"/>
  <c r="R2692" i="13"/>
  <c r="Q2693" i="13"/>
  <c r="R2693" i="13"/>
  <c r="Q2694" i="13"/>
  <c r="R2694" i="13"/>
  <c r="Q2695" i="13"/>
  <c r="R2695" i="13"/>
  <c r="Q2696" i="13"/>
  <c r="R2696" i="13"/>
  <c r="Q2697" i="13"/>
  <c r="R2697" i="13"/>
  <c r="Q2698" i="13"/>
  <c r="R2698" i="13"/>
  <c r="Q2699" i="13"/>
  <c r="R2699" i="13"/>
  <c r="Q2700" i="13"/>
  <c r="R2700" i="13"/>
  <c r="Q2701" i="13"/>
  <c r="R2701" i="13"/>
  <c r="Q2702" i="13"/>
  <c r="R2702" i="13"/>
  <c r="Q2703" i="13"/>
  <c r="R2703" i="13"/>
  <c r="Q2704" i="13"/>
  <c r="R2704" i="13"/>
  <c r="Q2705" i="13"/>
  <c r="R2705" i="13"/>
  <c r="Q2706" i="13"/>
  <c r="R2706" i="13"/>
  <c r="Q2707" i="13"/>
  <c r="R2707" i="13"/>
  <c r="Q2708" i="13"/>
  <c r="R2708" i="13"/>
  <c r="Q2709" i="13"/>
  <c r="R2709" i="13"/>
  <c r="Q2710" i="13"/>
  <c r="R2710" i="13"/>
  <c r="Q2711" i="13"/>
  <c r="R2711" i="13"/>
  <c r="Q2712" i="13"/>
  <c r="R2712" i="13"/>
  <c r="Q2713" i="13"/>
  <c r="R2713" i="13"/>
  <c r="Q2714" i="13"/>
  <c r="R2714" i="13"/>
  <c r="Q2715" i="13"/>
  <c r="R2715" i="13"/>
  <c r="Q2716" i="13"/>
  <c r="R2716" i="13"/>
  <c r="Q2717" i="13"/>
  <c r="R2717" i="13"/>
  <c r="Q2718" i="13"/>
  <c r="R2718" i="13"/>
  <c r="Q2719" i="13"/>
  <c r="R2719" i="13"/>
  <c r="Q2720" i="13"/>
  <c r="R2720" i="13"/>
  <c r="Q2721" i="13"/>
  <c r="R2721" i="13"/>
  <c r="Q2722" i="13"/>
  <c r="R2722" i="13"/>
  <c r="Q2723" i="13"/>
  <c r="R2723" i="13"/>
  <c r="Q2724" i="13"/>
  <c r="R2724" i="13"/>
  <c r="Q2725" i="13"/>
  <c r="R2725" i="13"/>
  <c r="Q2726" i="13"/>
  <c r="R2726" i="13"/>
  <c r="Q2727" i="13"/>
  <c r="R2727" i="13"/>
  <c r="Q2728" i="13"/>
  <c r="R2728" i="13"/>
  <c r="Q2729" i="13"/>
  <c r="R2729" i="13"/>
  <c r="Q2730" i="13"/>
  <c r="R2730" i="13"/>
  <c r="Q2731" i="13"/>
  <c r="R2731" i="13"/>
  <c r="Q2732" i="13"/>
  <c r="R2732" i="13"/>
  <c r="Q2733" i="13"/>
  <c r="R2733" i="13"/>
  <c r="Q2734" i="13"/>
  <c r="R2734" i="13"/>
  <c r="Q2735" i="13"/>
  <c r="R2735" i="13"/>
  <c r="Q2736" i="13"/>
  <c r="R2736" i="13"/>
  <c r="Q2737" i="13"/>
  <c r="R2737" i="13"/>
  <c r="Q2738" i="13"/>
  <c r="R2738" i="13"/>
  <c r="Q2739" i="13"/>
  <c r="R2739" i="13"/>
  <c r="Q2740" i="13"/>
  <c r="R2740" i="13"/>
  <c r="Q2741" i="13"/>
  <c r="R2741" i="13"/>
  <c r="Q2742" i="13"/>
  <c r="R2742" i="13"/>
  <c r="Q2743" i="13"/>
  <c r="R2743" i="13"/>
  <c r="Q2744" i="13"/>
  <c r="R2744" i="13"/>
  <c r="Q2745" i="13"/>
  <c r="R2745" i="13"/>
  <c r="Q2746" i="13"/>
  <c r="R2746" i="13"/>
  <c r="Q2747" i="13"/>
  <c r="R2747" i="13"/>
  <c r="Q2748" i="13"/>
  <c r="R2748" i="13"/>
  <c r="Q2749" i="13"/>
  <c r="R2749" i="13"/>
  <c r="Q2750" i="13"/>
  <c r="R2750" i="13"/>
  <c r="Q2751" i="13"/>
  <c r="R2751" i="13"/>
  <c r="Q2752" i="13"/>
  <c r="R2752" i="13"/>
  <c r="Q2753" i="13"/>
  <c r="R2753" i="13"/>
  <c r="Q2754" i="13"/>
  <c r="R2754" i="13"/>
  <c r="Q2755" i="13"/>
  <c r="R2755" i="13"/>
  <c r="Q2756" i="13"/>
  <c r="R2756" i="13"/>
  <c r="Q2757" i="13"/>
  <c r="R2757" i="13"/>
  <c r="Q2758" i="13"/>
  <c r="R2758" i="13"/>
  <c r="Q2759" i="13"/>
  <c r="R2759" i="13"/>
  <c r="Q2760" i="13"/>
  <c r="R2760" i="13"/>
  <c r="Q2761" i="13"/>
  <c r="R2761" i="13"/>
  <c r="Q2762" i="13"/>
  <c r="R2762" i="13"/>
  <c r="Q2763" i="13"/>
  <c r="R2763" i="13"/>
  <c r="Q2764" i="13"/>
  <c r="R2764" i="13"/>
  <c r="Q2765" i="13"/>
  <c r="R2765" i="13"/>
  <c r="Q2766" i="13"/>
  <c r="R2766" i="13"/>
  <c r="Q2767" i="13"/>
  <c r="R2767" i="13"/>
  <c r="Q2768" i="13"/>
  <c r="R2768" i="13"/>
  <c r="Q2769" i="13"/>
  <c r="R2769" i="13"/>
  <c r="Q2770" i="13"/>
  <c r="R2770" i="13"/>
  <c r="Q2771" i="13"/>
  <c r="R2771" i="13"/>
  <c r="Q2772" i="13"/>
  <c r="R2772" i="13"/>
  <c r="Q2773" i="13"/>
  <c r="R2773" i="13"/>
  <c r="Q2774" i="13"/>
  <c r="R2774" i="13"/>
  <c r="Q2775" i="13"/>
  <c r="R2775" i="13"/>
  <c r="Q2776" i="13"/>
  <c r="R2776" i="13"/>
  <c r="Q2777" i="13"/>
  <c r="R2777" i="13"/>
  <c r="Q2778" i="13"/>
  <c r="R2778" i="13"/>
  <c r="Q2779" i="13"/>
  <c r="R2779" i="13"/>
  <c r="Q2780" i="13"/>
  <c r="R2780" i="13"/>
  <c r="Q2781" i="13"/>
  <c r="R2781" i="13"/>
  <c r="Q2782" i="13"/>
  <c r="R2782" i="13"/>
  <c r="Q2783" i="13"/>
  <c r="R2783" i="13"/>
  <c r="Q2784" i="13"/>
  <c r="R2784" i="13"/>
  <c r="Q2785" i="13"/>
  <c r="R2785" i="13"/>
  <c r="Q2786" i="13"/>
  <c r="R2786" i="13"/>
  <c r="Q2787" i="13"/>
  <c r="R2787" i="13"/>
  <c r="Q2788" i="13"/>
  <c r="R2788" i="13"/>
  <c r="Q2789" i="13"/>
  <c r="R2789" i="13"/>
  <c r="Q2790" i="13"/>
  <c r="R2790" i="13"/>
  <c r="Q2791" i="13"/>
  <c r="R2791" i="13"/>
  <c r="Q2792" i="13"/>
  <c r="R2792" i="13"/>
  <c r="Q2793" i="13"/>
  <c r="R2793" i="13"/>
  <c r="Q2794" i="13"/>
  <c r="R2794" i="13"/>
  <c r="Q2795" i="13"/>
  <c r="R2795" i="13"/>
  <c r="Q2796" i="13"/>
  <c r="R2796" i="13"/>
  <c r="Q2797" i="13"/>
  <c r="R2797" i="13"/>
  <c r="Q2798" i="13"/>
  <c r="R2798" i="13"/>
  <c r="Q2799" i="13"/>
  <c r="R2799" i="13"/>
  <c r="Q2800" i="13"/>
  <c r="R2800" i="13"/>
  <c r="Q2801" i="13"/>
  <c r="R2801" i="13"/>
  <c r="Q2802" i="13"/>
  <c r="R2802" i="13"/>
  <c r="Q2803" i="13"/>
  <c r="R2803" i="13"/>
  <c r="Q2804" i="13"/>
  <c r="R2804" i="13"/>
  <c r="Q2805" i="13"/>
  <c r="R2805" i="13"/>
  <c r="Q2806" i="13"/>
  <c r="R2806" i="13"/>
  <c r="Q2807" i="13"/>
  <c r="R2807" i="13"/>
  <c r="Q2808" i="13"/>
  <c r="R2808" i="13"/>
  <c r="Q2809" i="13"/>
  <c r="R2809" i="13"/>
  <c r="Q2810" i="13"/>
  <c r="R2810" i="13"/>
  <c r="Q2811" i="13"/>
  <c r="R2811" i="13"/>
  <c r="Q2812" i="13"/>
  <c r="R2812" i="13"/>
  <c r="Q2813" i="13"/>
  <c r="R2813" i="13"/>
  <c r="Q2814" i="13"/>
  <c r="R2814" i="13"/>
  <c r="Q2815" i="13"/>
  <c r="R2815" i="13"/>
  <c r="Q2816" i="13"/>
  <c r="R2816" i="13"/>
  <c r="Q2817" i="13"/>
  <c r="R2817" i="13"/>
  <c r="Q2818" i="13"/>
  <c r="R2818" i="13"/>
  <c r="Q2819" i="13"/>
  <c r="R2819" i="13"/>
  <c r="Q2820" i="13"/>
  <c r="R2820" i="13"/>
  <c r="Q2821" i="13"/>
  <c r="R2821" i="13"/>
  <c r="Q2822" i="13"/>
  <c r="R2822" i="13"/>
  <c r="Q2823" i="13"/>
  <c r="R2823" i="13"/>
  <c r="Q2824" i="13"/>
  <c r="R2824" i="13"/>
  <c r="Q2825" i="13"/>
  <c r="R2825" i="13"/>
  <c r="Q2826" i="13"/>
  <c r="R2826" i="13"/>
  <c r="Q2827" i="13"/>
  <c r="R2827" i="13"/>
  <c r="Q2828" i="13"/>
  <c r="R2828" i="13"/>
  <c r="Q2829" i="13"/>
  <c r="R2829" i="13"/>
  <c r="Q2830" i="13"/>
  <c r="R2830" i="13"/>
  <c r="Q2831" i="13"/>
  <c r="R2831" i="13"/>
  <c r="Q2832" i="13"/>
  <c r="R2832" i="13"/>
  <c r="Q2833" i="13"/>
  <c r="R2833" i="13"/>
  <c r="Q2834" i="13"/>
  <c r="R2834" i="13"/>
  <c r="Q2835" i="13"/>
  <c r="R2835" i="13"/>
  <c r="Q2836" i="13"/>
  <c r="R2836" i="13"/>
  <c r="Q2837" i="13"/>
  <c r="R2837" i="13"/>
  <c r="Q2838" i="13"/>
  <c r="R2838" i="13"/>
  <c r="Q2839" i="13"/>
  <c r="R2839" i="13"/>
  <c r="Q2840" i="13"/>
  <c r="R2840" i="13"/>
  <c r="Q2841" i="13"/>
  <c r="R2841" i="13"/>
  <c r="Q2842" i="13"/>
  <c r="R2842" i="13"/>
  <c r="Q2843" i="13"/>
  <c r="R2843" i="13"/>
  <c r="Q2844" i="13"/>
  <c r="R2844" i="13"/>
  <c r="Q2845" i="13"/>
  <c r="R2845" i="13"/>
  <c r="Q2846" i="13"/>
  <c r="R2846" i="13"/>
  <c r="Q2847" i="13"/>
  <c r="R2847" i="13"/>
  <c r="Q2848" i="13"/>
  <c r="R2848" i="13"/>
  <c r="Q2849" i="13"/>
  <c r="R2849" i="13"/>
  <c r="Q2850" i="13"/>
  <c r="R2850" i="13"/>
  <c r="Q2851" i="13"/>
  <c r="R2851" i="13"/>
  <c r="Q2852" i="13"/>
  <c r="R2852" i="13"/>
  <c r="Q2853" i="13"/>
  <c r="R2853" i="13"/>
  <c r="Q2854" i="13"/>
  <c r="R2854" i="13"/>
  <c r="Q2855" i="13"/>
  <c r="R2855" i="13"/>
  <c r="Q2856" i="13"/>
  <c r="R2856" i="13"/>
  <c r="Q2857" i="13"/>
  <c r="R2857" i="13"/>
  <c r="Q2858" i="13"/>
  <c r="R2858" i="13"/>
  <c r="Q2859" i="13"/>
  <c r="R2859" i="13"/>
  <c r="Q2860" i="13"/>
  <c r="R2860" i="13"/>
  <c r="Q2861" i="13"/>
  <c r="R2861" i="13"/>
  <c r="Q2862" i="13"/>
  <c r="R2862" i="13"/>
  <c r="Q2863" i="13"/>
  <c r="R2863" i="13"/>
  <c r="Q2864" i="13"/>
  <c r="R2864" i="13"/>
  <c r="Q2865" i="13"/>
  <c r="R2865" i="13"/>
  <c r="Q2866" i="13"/>
  <c r="R2866" i="13"/>
  <c r="Q2867" i="13"/>
  <c r="R2867" i="13"/>
  <c r="Q2868" i="13"/>
  <c r="R2868" i="13"/>
  <c r="Q2869" i="13"/>
  <c r="R2869" i="13"/>
  <c r="Q2870" i="13"/>
  <c r="R2870" i="13"/>
  <c r="Q2871" i="13"/>
  <c r="R2871" i="13"/>
  <c r="Q2872" i="13"/>
  <c r="R2872" i="13"/>
  <c r="Q2873" i="13"/>
  <c r="R2873" i="13"/>
  <c r="Q2874" i="13"/>
  <c r="R2874" i="13"/>
  <c r="Q2875" i="13"/>
  <c r="R2875" i="13"/>
  <c r="Q2876" i="13"/>
  <c r="R2876" i="13"/>
  <c r="Q2877" i="13"/>
  <c r="R2877" i="13"/>
  <c r="Q2878" i="13"/>
  <c r="R2878" i="13"/>
  <c r="Q2879" i="13"/>
  <c r="R2879" i="13"/>
  <c r="Q2880" i="13"/>
  <c r="R2880" i="13"/>
  <c r="Q2881" i="13"/>
  <c r="R2881" i="13"/>
  <c r="Q2882" i="13"/>
  <c r="R2882" i="13"/>
  <c r="Q2883" i="13"/>
  <c r="R2883" i="13"/>
  <c r="Q2884" i="13"/>
  <c r="R2884" i="13"/>
  <c r="Q2885" i="13"/>
  <c r="R2885" i="13"/>
  <c r="Q2886" i="13"/>
  <c r="R2886" i="13"/>
  <c r="Q2887" i="13"/>
  <c r="R2887" i="13"/>
  <c r="Q2888" i="13"/>
  <c r="R2888" i="13"/>
  <c r="Q2889" i="13"/>
  <c r="R2889" i="13"/>
  <c r="Q2890" i="13"/>
  <c r="R2890" i="13"/>
  <c r="Q2891" i="13"/>
  <c r="R2891" i="13"/>
  <c r="Q2892" i="13"/>
  <c r="R2892" i="13"/>
  <c r="Q2893" i="13"/>
  <c r="R2893" i="13"/>
  <c r="Q2894" i="13"/>
  <c r="R2894" i="13"/>
  <c r="Q2895" i="13"/>
  <c r="R2895" i="13"/>
  <c r="Q2896" i="13"/>
  <c r="R2896" i="13"/>
  <c r="Q2897" i="13"/>
  <c r="R2897" i="13"/>
  <c r="Q2898" i="13"/>
  <c r="R2898" i="13"/>
  <c r="Q2899" i="13"/>
  <c r="R2899" i="13"/>
  <c r="Q2900" i="13"/>
  <c r="R2900" i="13"/>
  <c r="Q2901" i="13"/>
  <c r="R2901" i="13"/>
  <c r="Q2902" i="13"/>
  <c r="R2902" i="13"/>
  <c r="Q2903" i="13"/>
  <c r="R2903" i="13"/>
  <c r="Q2904" i="13"/>
  <c r="R2904" i="13"/>
  <c r="Q2905" i="13"/>
  <c r="R2905" i="13"/>
  <c r="Q2906" i="13"/>
  <c r="R2906" i="13"/>
  <c r="Q2907" i="13"/>
  <c r="R2907" i="13"/>
  <c r="Q2908" i="13"/>
  <c r="R2908" i="13"/>
  <c r="Q2909" i="13"/>
  <c r="R2909" i="13"/>
  <c r="Q2910" i="13"/>
  <c r="R2910" i="13"/>
  <c r="Q2911" i="13"/>
  <c r="R2911" i="13"/>
  <c r="Q2912" i="13"/>
  <c r="R2912" i="13"/>
  <c r="Q2913" i="13"/>
  <c r="R2913" i="13"/>
  <c r="Q2914" i="13"/>
  <c r="R2914" i="13"/>
  <c r="Q2915" i="13"/>
  <c r="R2915" i="13"/>
  <c r="Q2916" i="13"/>
  <c r="R2916" i="13"/>
  <c r="Q2917" i="13"/>
  <c r="R2917" i="13"/>
  <c r="Q2918" i="13"/>
  <c r="R2918" i="13"/>
  <c r="Q2919" i="13"/>
  <c r="R2919" i="13"/>
  <c r="Q2920" i="13"/>
  <c r="R2920" i="13"/>
  <c r="Q2921" i="13"/>
  <c r="R2921" i="13"/>
  <c r="Q2922" i="13"/>
  <c r="R2922" i="13"/>
  <c r="Q2923" i="13"/>
  <c r="R2923" i="13"/>
  <c r="Q2924" i="13"/>
  <c r="R2924" i="13"/>
  <c r="Q2925" i="13"/>
  <c r="R2925" i="13"/>
  <c r="Q2926" i="13"/>
  <c r="R2926" i="13"/>
  <c r="Q2927" i="13"/>
  <c r="R2927" i="13"/>
  <c r="Q2928" i="13"/>
  <c r="R2928" i="13"/>
  <c r="Q2929" i="13"/>
  <c r="R2929" i="13"/>
  <c r="Q2930" i="13"/>
  <c r="R2930" i="13"/>
  <c r="Q2931" i="13"/>
  <c r="R2931" i="13"/>
  <c r="Q2932" i="13"/>
  <c r="R2932" i="13"/>
  <c r="Q2933" i="13"/>
  <c r="R2933" i="13"/>
  <c r="Q2934" i="13"/>
  <c r="R2934" i="13"/>
  <c r="Q2935" i="13"/>
  <c r="R2935" i="13"/>
  <c r="Q2936" i="13"/>
  <c r="R2936" i="13"/>
  <c r="Q2937" i="13"/>
  <c r="R2937" i="13"/>
  <c r="Q2938" i="13"/>
  <c r="R2938" i="13"/>
  <c r="Q2939" i="13"/>
  <c r="R2939" i="13"/>
  <c r="Q2940" i="13"/>
  <c r="R2940" i="13"/>
  <c r="Q2941" i="13"/>
  <c r="R2941" i="13"/>
  <c r="Q2942" i="13"/>
  <c r="R2942" i="13"/>
  <c r="Q2943" i="13"/>
  <c r="R2943" i="13"/>
  <c r="Q2944" i="13"/>
  <c r="R2944" i="13"/>
  <c r="Q2945" i="13"/>
  <c r="R2945" i="13"/>
  <c r="Q2946" i="13"/>
  <c r="R2946" i="13"/>
  <c r="Q2947" i="13"/>
  <c r="R2947" i="13"/>
  <c r="Q2948" i="13"/>
  <c r="R2948" i="13"/>
  <c r="Q2949" i="13"/>
  <c r="R2949" i="13"/>
  <c r="Q2950" i="13"/>
  <c r="R2950" i="13"/>
  <c r="Q2951" i="13"/>
  <c r="R2951" i="13"/>
  <c r="Q2952" i="13"/>
  <c r="R2952" i="13"/>
  <c r="Q2953" i="13"/>
  <c r="R2953" i="13"/>
  <c r="Q2954" i="13"/>
  <c r="R2954" i="13"/>
  <c r="Q2955" i="13"/>
  <c r="R2955" i="13"/>
  <c r="Q2956" i="13"/>
  <c r="R2956" i="13"/>
  <c r="Q2957" i="13"/>
  <c r="R2957" i="13"/>
  <c r="Q2958" i="13"/>
  <c r="R2958" i="13"/>
  <c r="Q2959" i="13"/>
  <c r="R2959" i="13"/>
  <c r="Q2960" i="13"/>
  <c r="R2960" i="13"/>
  <c r="Q2961" i="13"/>
  <c r="R2961" i="13"/>
  <c r="Q2962" i="13"/>
  <c r="R2962" i="13"/>
  <c r="Q2963" i="13"/>
  <c r="R2963" i="13"/>
  <c r="Q2964" i="13"/>
  <c r="R2964" i="13"/>
  <c r="Q2965" i="13"/>
  <c r="R2965" i="13"/>
  <c r="Q2966" i="13"/>
  <c r="R2966" i="13"/>
  <c r="Q2967" i="13"/>
  <c r="R2967" i="13"/>
  <c r="Q2968" i="13"/>
  <c r="R2968" i="13"/>
  <c r="Q2969" i="13"/>
  <c r="R2969" i="13"/>
  <c r="Q2970" i="13"/>
  <c r="R2970" i="13"/>
  <c r="Q2971" i="13"/>
  <c r="R2971" i="13"/>
  <c r="Q2972" i="13"/>
  <c r="R2972" i="13"/>
  <c r="Q2973" i="13"/>
  <c r="R2973" i="13"/>
  <c r="Q2974" i="13"/>
  <c r="R2974" i="13"/>
  <c r="Q2975" i="13"/>
  <c r="R2975" i="13"/>
  <c r="Q2976" i="13"/>
  <c r="R2976" i="13"/>
  <c r="Q2977" i="13"/>
  <c r="R2977" i="13"/>
  <c r="Q2978" i="13"/>
  <c r="R2978" i="13"/>
  <c r="Q2979" i="13"/>
  <c r="R2979" i="13"/>
  <c r="Q2980" i="13"/>
  <c r="R2980" i="13"/>
  <c r="Q2981" i="13"/>
  <c r="R2981" i="13"/>
  <c r="Q2982" i="13"/>
  <c r="R2982" i="13"/>
  <c r="Q2983" i="13"/>
  <c r="R2983" i="13"/>
  <c r="Q2984" i="13"/>
  <c r="R2984" i="13"/>
  <c r="Q2985" i="13"/>
  <c r="R2985" i="13"/>
  <c r="Q2986" i="13"/>
  <c r="R2986" i="13"/>
  <c r="Q2987" i="13"/>
  <c r="R2987" i="13"/>
  <c r="Q2988" i="13"/>
  <c r="R2988" i="13"/>
  <c r="Q2989" i="13"/>
  <c r="R2989" i="13"/>
  <c r="Q2990" i="13"/>
  <c r="R2990" i="13"/>
  <c r="Q2991" i="13"/>
  <c r="R2991" i="13"/>
  <c r="Q2992" i="13"/>
  <c r="R2992" i="13"/>
  <c r="Q2993" i="13"/>
  <c r="R2993" i="13"/>
  <c r="Q2994" i="13"/>
  <c r="R2994" i="13"/>
  <c r="Q2995" i="13"/>
  <c r="R2995" i="13"/>
  <c r="Q2996" i="13"/>
  <c r="R2996" i="13"/>
  <c r="Q2997" i="13"/>
  <c r="R2997" i="13"/>
  <c r="Q2998" i="13"/>
  <c r="R2998" i="13"/>
  <c r="Q2999" i="13"/>
  <c r="R2999" i="13"/>
  <c r="Q6" i="13"/>
  <c r="E32" i="26" s="1"/>
  <c r="R6" i="13"/>
  <c r="R7" i="13"/>
  <c r="R8" i="13"/>
  <c r="R9" i="13"/>
  <c r="G3" i="24"/>
  <c r="G12" i="24"/>
  <c r="G17" i="24"/>
  <c r="G20" i="24"/>
  <c r="G30" i="24"/>
  <c r="G39" i="24"/>
  <c r="G40" i="24"/>
  <c r="G44" i="24"/>
  <c r="G46" i="24"/>
  <c r="G48" i="24"/>
  <c r="G54" i="24"/>
  <c r="B5" i="26"/>
  <c r="AK193" i="13"/>
  <c r="AK195" i="13"/>
  <c r="AK197" i="13"/>
  <c r="AK198" i="13"/>
  <c r="AK199" i="13"/>
  <c r="AK200" i="13"/>
  <c r="AK201" i="13"/>
  <c r="AK203" i="13"/>
  <c r="AK205" i="13"/>
  <c r="AK207" i="13"/>
  <c r="AK237" i="13"/>
  <c r="AK238" i="13"/>
  <c r="AK239" i="13"/>
  <c r="AK240" i="13"/>
  <c r="AK241" i="13"/>
  <c r="AK242" i="13"/>
  <c r="AK243" i="13"/>
  <c r="AK244" i="13"/>
  <c r="AK245" i="13"/>
  <c r="AK246" i="13"/>
  <c r="AK248" i="13"/>
  <c r="AK249" i="13"/>
  <c r="AK250" i="13"/>
  <c r="AK252" i="13"/>
  <c r="AK253" i="13"/>
  <c r="AK254" i="13"/>
  <c r="AK257" i="13"/>
  <c r="AK259" i="13"/>
  <c r="AK260" i="13"/>
  <c r="AK262" i="13"/>
  <c r="AK263" i="13"/>
  <c r="AK264" i="13"/>
  <c r="AK265" i="13"/>
  <c r="AK266" i="13"/>
  <c r="AK267" i="13"/>
  <c r="AK268" i="13"/>
  <c r="AK269" i="13"/>
  <c r="AK270" i="13"/>
  <c r="AK271" i="13"/>
  <c r="AK272" i="13"/>
  <c r="AK274" i="13"/>
  <c r="AK276" i="13"/>
  <c r="AL277" i="13"/>
  <c r="AL278" i="13"/>
  <c r="AL280" i="13"/>
  <c r="AL283" i="13"/>
  <c r="AN283" i="13" s="1"/>
  <c r="AL284" i="13"/>
  <c r="AL285" i="13"/>
  <c r="AN285" i="13" s="1"/>
  <c r="AL286" i="13"/>
  <c r="AL287" i="13"/>
  <c r="AN287" i="13" s="1"/>
  <c r="AL288" i="13"/>
  <c r="AL289" i="13"/>
  <c r="AN289" i="13" s="1"/>
  <c r="AL291" i="13"/>
  <c r="AL292" i="13"/>
  <c r="AL293" i="13"/>
  <c r="AL294" i="13"/>
  <c r="AL295" i="13"/>
  <c r="AL296" i="13"/>
  <c r="AL297" i="13"/>
  <c r="AL298" i="13"/>
  <c r="AL299" i="13"/>
  <c r="AL301" i="13"/>
  <c r="AN301" i="13" s="1"/>
  <c r="AL302" i="13"/>
  <c r="AL303" i="13"/>
  <c r="AN303" i="13" s="1"/>
  <c r="AK307" i="13"/>
  <c r="AK310" i="13"/>
  <c r="AK311" i="13"/>
  <c r="AK312" i="13"/>
  <c r="AK314" i="13"/>
  <c r="AK315" i="13"/>
  <c r="AK316" i="13"/>
  <c r="AK318" i="13"/>
  <c r="AL352" i="13"/>
  <c r="AL355" i="13"/>
  <c r="AL359" i="13"/>
  <c r="AL360" i="13"/>
  <c r="AL361" i="13"/>
  <c r="AL364" i="13"/>
  <c r="AL365" i="13"/>
  <c r="AL368" i="13"/>
  <c r="AN368" i="13" s="1"/>
  <c r="AL369" i="13"/>
  <c r="AL370" i="13"/>
  <c r="AN370" i="13" s="1"/>
  <c r="AL372" i="13"/>
  <c r="AL373" i="13"/>
  <c r="AL376" i="13"/>
  <c r="AL378" i="13"/>
  <c r="AL386" i="13"/>
  <c r="AL387" i="13"/>
  <c r="AL391" i="13"/>
  <c r="AL392" i="13"/>
  <c r="AK393" i="13"/>
  <c r="AL393" i="13"/>
  <c r="AM393" i="13"/>
  <c r="AL394" i="13"/>
  <c r="AK395" i="13"/>
  <c r="AL395" i="13"/>
  <c r="AM395" i="13"/>
  <c r="AM396" i="13"/>
  <c r="AK398" i="13"/>
  <c r="AL398" i="13"/>
  <c r="AM398" i="13"/>
  <c r="AK399" i="13"/>
  <c r="AL399" i="13"/>
  <c r="AM399" i="13"/>
  <c r="AK400" i="13"/>
  <c r="AL400" i="13"/>
  <c r="AM400" i="13"/>
  <c r="AL401" i="13"/>
  <c r="AL403" i="13"/>
  <c r="AK404" i="13"/>
  <c r="AM404" i="13"/>
  <c r="AL405" i="13"/>
  <c r="AK406" i="13"/>
  <c r="AL406" i="13"/>
  <c r="AM406" i="13"/>
  <c r="AK407" i="13"/>
  <c r="AL407" i="13"/>
  <c r="AM407" i="13"/>
  <c r="AK408" i="13"/>
  <c r="AL408" i="13"/>
  <c r="AM408" i="13"/>
  <c r="AL409" i="13"/>
  <c r="AM414" i="13"/>
  <c r="AO414" i="13" s="1"/>
  <c r="AL415" i="13"/>
  <c r="AK416" i="13"/>
  <c r="AM416" i="13"/>
  <c r="AK417" i="13"/>
  <c r="AL417" i="13"/>
  <c r="AM417" i="13"/>
  <c r="AL418" i="13"/>
  <c r="AK419" i="13"/>
  <c r="AL420" i="13"/>
  <c r="AK421" i="13"/>
  <c r="AM421" i="13"/>
  <c r="AK422" i="13"/>
  <c r="AL422" i="13"/>
  <c r="AM422" i="13"/>
  <c r="AK423" i="13"/>
  <c r="AM423" i="13"/>
  <c r="AK424" i="13"/>
  <c r="AL424" i="13"/>
  <c r="AM424" i="13"/>
  <c r="AK425" i="13"/>
  <c r="AL425" i="13"/>
  <c r="AM425" i="13"/>
  <c r="AK426" i="13"/>
  <c r="AL426" i="13"/>
  <c r="AM426" i="13"/>
  <c r="AK427" i="13"/>
  <c r="AL427" i="13"/>
  <c r="AM427" i="13"/>
  <c r="AK429" i="13"/>
  <c r="AM429" i="13"/>
  <c r="AL430" i="13"/>
  <c r="AK431" i="13"/>
  <c r="AL431" i="13"/>
  <c r="AM431" i="13"/>
  <c r="AK432" i="13"/>
  <c r="AL432" i="13"/>
  <c r="AM432" i="13"/>
  <c r="AL434" i="13"/>
  <c r="AN434" i="13" s="1"/>
  <c r="AK435" i="13"/>
  <c r="AL435" i="13"/>
  <c r="AN435" i="13" s="1"/>
  <c r="AM435" i="13"/>
  <c r="AK436" i="13"/>
  <c r="AK437" i="13"/>
  <c r="AL437" i="13"/>
  <c r="AM437" i="13"/>
  <c r="AK438" i="13"/>
  <c r="AL438" i="13"/>
  <c r="AM438" i="13"/>
  <c r="AK440" i="13"/>
  <c r="AL440" i="13"/>
  <c r="AM440" i="13"/>
  <c r="AK442" i="13"/>
  <c r="AL442" i="13"/>
  <c r="AM442" i="13"/>
  <c r="AK443" i="13"/>
  <c r="AL443" i="13"/>
  <c r="AM443" i="13"/>
  <c r="AK444" i="13"/>
  <c r="AL444" i="13"/>
  <c r="AM444" i="13"/>
  <c r="AK446" i="13"/>
  <c r="AL446" i="13"/>
  <c r="AM446" i="13"/>
  <c r="AK447" i="13"/>
  <c r="AL447" i="13"/>
  <c r="AM447" i="13"/>
  <c r="AK448" i="13"/>
  <c r="AL448" i="13"/>
  <c r="AM448" i="13"/>
  <c r="AK449" i="13"/>
  <c r="AL449" i="13"/>
  <c r="AM449" i="13"/>
  <c r="AK451" i="13"/>
  <c r="AL451" i="13"/>
  <c r="AM451" i="13"/>
  <c r="AK452" i="13"/>
  <c r="AL452" i="13"/>
  <c r="AM452" i="13"/>
  <c r="AO452" i="13" s="1"/>
  <c r="AK453" i="13"/>
  <c r="AL453" i="13"/>
  <c r="AM453" i="13"/>
  <c r="AK454" i="13"/>
  <c r="AL454" i="13"/>
  <c r="AM454" i="13"/>
  <c r="AO454" i="13" s="1"/>
  <c r="AK457" i="13"/>
  <c r="AL457" i="13"/>
  <c r="AM457" i="13"/>
  <c r="AK459" i="13"/>
  <c r="AL459" i="13"/>
  <c r="AM459" i="13"/>
  <c r="AK461" i="13"/>
  <c r="AL461" i="13"/>
  <c r="AM461" i="13"/>
  <c r="AK462" i="13"/>
  <c r="AL462" i="13"/>
  <c r="AM462" i="13"/>
  <c r="AK463" i="13"/>
  <c r="AL463" i="13"/>
  <c r="AM463" i="13"/>
  <c r="AL465" i="13"/>
  <c r="AL466" i="13"/>
  <c r="AJ502" i="13"/>
  <c r="AK504" i="13"/>
  <c r="AK505" i="13"/>
  <c r="AK506" i="13"/>
  <c r="AK507" i="13"/>
  <c r="AL509" i="13"/>
  <c r="AN509" i="13" s="1"/>
  <c r="AL515" i="13"/>
  <c r="AL516" i="13"/>
  <c r="AL518" i="13"/>
  <c r="AL519" i="13"/>
  <c r="AL528" i="13"/>
  <c r="AL530" i="13"/>
  <c r="AL531" i="13"/>
  <c r="AL532" i="13"/>
  <c r="AL535" i="13"/>
  <c r="AL536" i="13"/>
  <c r="AL537" i="13"/>
  <c r="AL538" i="13"/>
  <c r="AL539" i="13"/>
  <c r="AL541" i="13"/>
  <c r="AL545" i="13"/>
  <c r="AL546" i="13"/>
  <c r="AL548" i="13"/>
  <c r="AN548" i="13" s="1"/>
  <c r="AL549" i="13"/>
  <c r="AL550" i="13"/>
  <c r="AN550" i="13" s="1"/>
  <c r="AL551" i="13"/>
  <c r="AL552" i="13"/>
  <c r="AN552" i="13" s="1"/>
  <c r="AL553" i="13"/>
  <c r="AL554" i="13"/>
  <c r="AN554" i="13" s="1"/>
  <c r="AL556" i="13"/>
  <c r="AL558" i="13"/>
  <c r="AN558" i="13" s="1"/>
  <c r="AL559" i="13"/>
  <c r="AL560" i="13"/>
  <c r="AN560" i="13" s="1"/>
  <c r="AL561" i="13"/>
  <c r="AL562" i="13"/>
  <c r="AN562" i="13" s="1"/>
  <c r="AL565" i="13"/>
  <c r="AL567" i="13"/>
  <c r="AL569" i="13"/>
  <c r="AL570" i="13"/>
  <c r="AL572" i="13"/>
  <c r="AL574" i="13"/>
  <c r="AL575" i="13"/>
  <c r="AL577" i="13"/>
  <c r="AL581" i="13"/>
  <c r="AL582" i="13"/>
  <c r="AL584" i="13"/>
  <c r="AL585" i="13"/>
  <c r="AL586" i="13"/>
  <c r="AL587" i="13"/>
  <c r="AL588" i="13"/>
  <c r="AL589" i="13"/>
  <c r="AL591" i="13"/>
  <c r="AL592" i="13"/>
  <c r="AL593" i="13"/>
  <c r="AL596" i="13"/>
  <c r="AL597" i="13"/>
  <c r="AL598" i="13"/>
  <c r="AL599" i="13"/>
  <c r="AL600" i="13"/>
  <c r="AL601" i="13"/>
  <c r="AL602" i="13"/>
  <c r="AL603" i="13"/>
  <c r="AL605" i="13"/>
  <c r="AL606" i="13"/>
  <c r="AL607" i="13"/>
  <c r="AL608" i="13"/>
  <c r="AL609" i="13"/>
  <c r="AL611" i="13"/>
  <c r="AN611" i="13" s="1"/>
  <c r="AL612" i="13"/>
  <c r="AL613" i="13"/>
  <c r="AN613" i="13" s="1"/>
  <c r="AL615" i="13"/>
  <c r="AL616" i="13"/>
  <c r="AL617" i="13"/>
  <c r="AL618" i="13"/>
  <c r="AL619" i="13"/>
  <c r="AL622" i="13"/>
  <c r="AL623" i="13"/>
  <c r="AN623" i="13" s="1"/>
  <c r="AL624" i="13"/>
  <c r="AL625" i="13"/>
  <c r="AN625" i="13" s="1"/>
  <c r="AL626" i="13"/>
  <c r="AL627" i="13"/>
  <c r="AN627" i="13" s="1"/>
  <c r="AL628" i="13"/>
  <c r="AL630" i="13"/>
  <c r="AK708" i="13"/>
  <c r="AK709" i="13"/>
  <c r="AK712" i="13"/>
  <c r="AK713" i="13"/>
  <c r="AK715" i="13"/>
  <c r="AK716" i="13"/>
  <c r="AK717" i="13"/>
  <c r="AK721" i="13"/>
  <c r="AK722" i="13"/>
  <c r="AK723" i="13"/>
  <c r="AK725" i="13"/>
  <c r="AK727" i="13"/>
  <c r="AK728" i="13"/>
  <c r="AK729" i="13"/>
  <c r="AK730" i="13"/>
  <c r="AK731" i="13"/>
  <c r="AL733" i="13"/>
  <c r="AL735" i="13"/>
  <c r="AL736" i="13"/>
  <c r="AL737" i="13"/>
  <c r="AL738" i="13"/>
  <c r="AL739" i="13"/>
  <c r="AL740" i="13"/>
  <c r="AL741" i="13"/>
  <c r="AL742" i="13"/>
  <c r="AL743" i="13"/>
  <c r="AL744" i="13"/>
  <c r="AL745" i="13"/>
  <c r="AL746" i="13"/>
  <c r="AL747" i="13"/>
  <c r="AL748" i="13"/>
  <c r="AL749" i="13"/>
  <c r="AL750" i="13"/>
  <c r="AL752" i="13"/>
  <c r="AL753" i="13"/>
  <c r="AL754" i="13"/>
  <c r="AL755" i="13"/>
  <c r="AL756" i="13"/>
  <c r="AL758" i="13"/>
  <c r="AL759" i="13"/>
  <c r="AL760" i="13"/>
  <c r="AL761" i="13"/>
  <c r="AL762" i="13"/>
  <c r="AL763" i="13"/>
  <c r="AL764" i="13"/>
  <c r="AL765" i="13"/>
  <c r="AL767" i="13"/>
  <c r="AL769" i="13"/>
  <c r="AL770" i="13"/>
  <c r="AL771" i="13"/>
  <c r="AL772" i="13"/>
  <c r="AL773" i="13"/>
  <c r="AL774" i="13"/>
  <c r="AL776" i="13"/>
  <c r="AL777" i="13"/>
  <c r="AL778" i="13"/>
  <c r="AL779" i="13"/>
  <c r="AL780" i="13"/>
  <c r="AL781" i="13"/>
  <c r="AL782" i="13"/>
  <c r="AL783" i="13"/>
  <c r="AL784" i="13"/>
  <c r="AL785" i="13"/>
  <c r="AL786" i="13"/>
  <c r="AL789" i="13"/>
  <c r="AL790" i="13"/>
  <c r="AL792" i="13"/>
  <c r="AL793" i="13"/>
  <c r="AL797" i="13"/>
  <c r="AL798" i="13"/>
  <c r="AL799" i="13"/>
  <c r="AL801" i="13"/>
  <c r="AL802" i="13"/>
  <c r="AL804" i="13"/>
  <c r="AL805" i="13"/>
  <c r="AL806" i="13"/>
  <c r="AL807" i="13"/>
  <c r="AL808" i="13"/>
  <c r="AL809" i="13"/>
  <c r="AL810" i="13"/>
  <c r="AL811" i="13"/>
  <c r="AL814" i="13"/>
  <c r="AL815" i="13"/>
  <c r="AL816" i="13"/>
  <c r="AL817" i="13"/>
  <c r="AL818" i="13"/>
  <c r="AL819" i="13"/>
  <c r="AL820" i="13"/>
  <c r="AL821" i="13"/>
  <c r="AL822" i="13"/>
  <c r="AL825" i="13"/>
  <c r="AL827" i="13"/>
  <c r="AL828" i="13"/>
  <c r="AL829" i="13"/>
  <c r="AL830" i="13"/>
  <c r="AL831" i="13"/>
  <c r="AL832" i="13"/>
  <c r="AL833" i="13"/>
  <c r="AL835" i="13"/>
  <c r="AL837" i="13"/>
  <c r="AL838" i="13"/>
  <c r="AL839" i="13"/>
  <c r="AL841" i="13"/>
  <c r="AL842" i="13"/>
  <c r="AL845" i="13"/>
  <c r="AL847" i="13"/>
  <c r="AL848" i="13"/>
  <c r="AL850" i="13"/>
  <c r="AL851" i="13"/>
  <c r="AL854" i="13"/>
  <c r="AL855" i="13"/>
  <c r="AL856" i="13"/>
  <c r="AL857" i="13"/>
  <c r="AL858" i="13"/>
  <c r="AL859" i="13"/>
  <c r="AL860" i="13"/>
  <c r="AL862" i="13"/>
  <c r="AL863" i="13"/>
  <c r="AL864" i="13"/>
  <c r="AL865" i="13"/>
  <c r="AL868" i="13"/>
  <c r="AL870" i="13"/>
  <c r="AL871" i="13"/>
  <c r="AL873" i="13"/>
  <c r="AL874" i="13"/>
  <c r="AL875" i="13"/>
  <c r="AL876" i="13"/>
  <c r="AL877" i="13"/>
  <c r="AL880" i="13"/>
  <c r="AL881" i="13"/>
  <c r="AL882" i="13"/>
  <c r="AL883" i="13"/>
  <c r="AL884" i="13"/>
  <c r="AL885" i="13"/>
  <c r="AL886" i="13"/>
  <c r="AL887" i="13"/>
  <c r="AL889" i="13"/>
  <c r="AL890" i="13"/>
  <c r="AL891" i="13"/>
  <c r="AL892" i="13"/>
  <c r="AL893" i="13"/>
  <c r="AL894" i="13"/>
  <c r="AL896" i="13"/>
  <c r="AL897" i="13"/>
  <c r="AL898" i="13"/>
  <c r="AL899" i="13"/>
  <c r="AL900" i="13"/>
  <c r="AK901" i="13"/>
  <c r="AM901" i="13"/>
  <c r="AK916" i="13"/>
  <c r="AK917" i="13"/>
  <c r="AK918" i="13"/>
  <c r="AK919" i="13"/>
  <c r="AK920" i="13"/>
  <c r="AK922" i="13"/>
  <c r="AK923" i="13"/>
  <c r="AK924" i="13"/>
  <c r="AK926" i="13"/>
  <c r="AK927" i="13"/>
  <c r="AK928" i="13"/>
  <c r="AL931" i="13"/>
  <c r="AL932" i="13"/>
  <c r="AL933" i="13"/>
  <c r="AL934" i="13"/>
  <c r="AL935" i="13"/>
  <c r="AL936" i="13"/>
  <c r="AL937" i="13"/>
  <c r="AL938" i="13"/>
  <c r="AL939" i="13"/>
  <c r="AL940" i="13"/>
  <c r="AL941" i="13"/>
  <c r="AL942" i="13"/>
  <c r="AL943" i="13"/>
  <c r="AL944" i="13"/>
  <c r="AL945" i="13"/>
  <c r="AL946" i="13"/>
  <c r="AL947" i="13"/>
  <c r="AL948" i="13"/>
  <c r="AL949" i="13"/>
  <c r="AL950" i="13"/>
  <c r="AL951" i="13"/>
  <c r="AL954" i="13"/>
  <c r="AL955" i="13"/>
  <c r="AL956" i="13"/>
  <c r="AL957" i="13"/>
  <c r="AL958" i="13"/>
  <c r="AL959" i="13"/>
  <c r="AL960" i="13"/>
  <c r="AL962" i="13"/>
  <c r="AL963" i="13"/>
  <c r="AL964" i="13"/>
  <c r="AL965" i="13"/>
  <c r="AL966" i="13"/>
  <c r="AL967" i="13"/>
  <c r="AL968" i="13"/>
  <c r="AL969" i="13"/>
  <c r="AL970" i="13"/>
  <c r="AJ971" i="13"/>
  <c r="AL971" i="13" s="1"/>
  <c r="AJ972" i="13"/>
  <c r="AL972" i="13" s="1"/>
  <c r="AJ973" i="13"/>
  <c r="AL973" i="13" s="1"/>
  <c r="AJ974" i="13"/>
  <c r="AL974" i="13" s="1"/>
  <c r="AJ975" i="13"/>
  <c r="AL975" i="13" s="1"/>
  <c r="AJ976" i="13"/>
  <c r="AL976" i="13" s="1"/>
  <c r="AJ977" i="13"/>
  <c r="AL977" i="13" s="1"/>
  <c r="AJ978" i="13"/>
  <c r="AL978" i="13" s="1"/>
  <c r="AJ979" i="13"/>
  <c r="AL979" i="13" s="1"/>
  <c r="AJ980" i="13"/>
  <c r="AL980" i="13" s="1"/>
  <c r="AJ981" i="13"/>
  <c r="AL981" i="13" s="1"/>
  <c r="AJ982" i="13"/>
  <c r="AL982" i="13" s="1"/>
  <c r="AJ983" i="13"/>
  <c r="AL983" i="13" s="1"/>
  <c r="AJ984" i="13"/>
  <c r="AL984" i="13" s="1"/>
  <c r="AJ985" i="13"/>
  <c r="AL985" i="13" s="1"/>
  <c r="AJ986" i="13"/>
  <c r="AL986" i="13" s="1"/>
  <c r="AJ987" i="13"/>
  <c r="AL987" i="13" s="1"/>
  <c r="AJ988" i="13"/>
  <c r="AL988" i="13" s="1"/>
  <c r="AJ989" i="13"/>
  <c r="AL989" i="13" s="1"/>
  <c r="AJ990" i="13"/>
  <c r="AL990" i="13" s="1"/>
  <c r="AJ991" i="13"/>
  <c r="AL991" i="13" s="1"/>
  <c r="AJ992" i="13"/>
  <c r="AL992" i="13" s="1"/>
  <c r="AJ993" i="13"/>
  <c r="AL993" i="13" s="1"/>
  <c r="AJ994" i="13"/>
  <c r="AL994" i="13" s="1"/>
  <c r="AJ995" i="13"/>
  <c r="AL995" i="13" s="1"/>
  <c r="AJ996" i="13"/>
  <c r="AL996" i="13" s="1"/>
  <c r="AJ997" i="13"/>
  <c r="AL997" i="13" s="1"/>
  <c r="AJ998" i="13"/>
  <c r="AL998" i="13" s="1"/>
  <c r="AJ999" i="13"/>
  <c r="AL999" i="13" s="1"/>
  <c r="AJ1000" i="13"/>
  <c r="AL1000" i="13" s="1"/>
  <c r="AJ1001" i="13"/>
  <c r="AL1001" i="13" s="1"/>
  <c r="AJ1002" i="13"/>
  <c r="AL1002" i="13" s="1"/>
  <c r="AJ1003" i="13"/>
  <c r="AL1003" i="13" s="1"/>
  <c r="AJ1004" i="13"/>
  <c r="AL1004" i="13" s="1"/>
  <c r="AJ1005" i="13"/>
  <c r="AL1005" i="13" s="1"/>
  <c r="AJ1006" i="13"/>
  <c r="AL1006" i="13" s="1"/>
  <c r="AJ1007" i="13"/>
  <c r="AL1007" i="13" s="1"/>
  <c r="AJ1008" i="13"/>
  <c r="AL1008" i="13" s="1"/>
  <c r="AJ1009" i="13"/>
  <c r="AL1009" i="13" s="1"/>
  <c r="AJ1010" i="13"/>
  <c r="AL1010" i="13" s="1"/>
  <c r="AJ1011" i="13"/>
  <c r="AL1011" i="13" s="1"/>
  <c r="AJ1012" i="13"/>
  <c r="AL1012" i="13" s="1"/>
  <c r="AN1012" i="13" s="1"/>
  <c r="AJ1013" i="13"/>
  <c r="AL1013" i="13" s="1"/>
  <c r="AN1013" i="13" s="1"/>
  <c r="AJ1014" i="13"/>
  <c r="AL1014" i="13" s="1"/>
  <c r="AN1014" i="13" s="1"/>
  <c r="AJ1015" i="13"/>
  <c r="AL1015" i="13" s="1"/>
  <c r="AJ1016" i="13"/>
  <c r="AL1016" i="13" s="1"/>
  <c r="AN1016" i="13" s="1"/>
  <c r="AJ1017" i="13"/>
  <c r="AL1017" i="13" s="1"/>
  <c r="AN1017" i="13" s="1"/>
  <c r="AJ1018" i="13"/>
  <c r="AL1018" i="13" s="1"/>
  <c r="AN1018" i="13" s="1"/>
  <c r="AJ1019" i="13"/>
  <c r="AL1019" i="13" s="1"/>
  <c r="AJ1020" i="13"/>
  <c r="AL1020" i="13" s="1"/>
  <c r="AN1020" i="13" s="1"/>
  <c r="AJ1021" i="13"/>
  <c r="AL1021" i="13" s="1"/>
  <c r="AN1021" i="13" s="1"/>
  <c r="AJ1022" i="13"/>
  <c r="AL1022" i="13" s="1"/>
  <c r="AN1022" i="13" s="1"/>
  <c r="AJ1023" i="13"/>
  <c r="AL1023" i="13" s="1"/>
  <c r="AJ1024" i="13"/>
  <c r="AL1024" i="13" s="1"/>
  <c r="AN1024" i="13" s="1"/>
  <c r="AJ1025" i="13"/>
  <c r="AL1025" i="13" s="1"/>
  <c r="AN1025" i="13" s="1"/>
  <c r="AJ1026" i="13"/>
  <c r="AL1026" i="13" s="1"/>
  <c r="AN1026" i="13" s="1"/>
  <c r="AJ1027" i="13"/>
  <c r="AL1027" i="13" s="1"/>
  <c r="AJ1028" i="13"/>
  <c r="AL1028" i="13" s="1"/>
  <c r="AN1028" i="13" s="1"/>
  <c r="AJ1029" i="13"/>
  <c r="AL1029" i="13" s="1"/>
  <c r="AN1029" i="13" s="1"/>
  <c r="AJ1030" i="13"/>
  <c r="AL1030" i="13" s="1"/>
  <c r="AN1030" i="13" s="1"/>
  <c r="AJ1031" i="13"/>
  <c r="AL1031" i="13" s="1"/>
  <c r="AJ1032" i="13"/>
  <c r="AL1032" i="13" s="1"/>
  <c r="AN1032" i="13" s="1"/>
  <c r="AJ1033" i="13"/>
  <c r="AL1033" i="13" s="1"/>
  <c r="AN1033" i="13" s="1"/>
  <c r="AJ1034" i="13"/>
  <c r="AL1034" i="13" s="1"/>
  <c r="AN1034" i="13" s="1"/>
  <c r="AJ1035" i="13"/>
  <c r="AL1035" i="13" s="1"/>
  <c r="AJ1036" i="13"/>
  <c r="AL1036" i="13" s="1"/>
  <c r="AN1036" i="13" s="1"/>
  <c r="AJ1037" i="13"/>
  <c r="AL1037" i="13" s="1"/>
  <c r="AN1037" i="13" s="1"/>
  <c r="AJ1038" i="13"/>
  <c r="AL1038" i="13" s="1"/>
  <c r="AN1038" i="13" s="1"/>
  <c r="AJ1039" i="13"/>
  <c r="AL1039" i="13" s="1"/>
  <c r="AJ1040" i="13"/>
  <c r="AL1040" i="13" s="1"/>
  <c r="AN1040" i="13" s="1"/>
  <c r="AJ1041" i="13"/>
  <c r="AL1041" i="13" s="1"/>
  <c r="AN1041" i="13" s="1"/>
  <c r="AJ1042" i="13"/>
  <c r="AL1042" i="13" s="1"/>
  <c r="AN1042" i="13" s="1"/>
  <c r="AJ1043" i="13"/>
  <c r="AL1043" i="13" s="1"/>
  <c r="AJ1044" i="13"/>
  <c r="AL1044" i="13" s="1"/>
  <c r="AN1044" i="13" s="1"/>
  <c r="AJ1045" i="13"/>
  <c r="AL1045" i="13" s="1"/>
  <c r="AN1045" i="13" s="1"/>
  <c r="AJ1046" i="13"/>
  <c r="AL1046" i="13" s="1"/>
  <c r="AN1046" i="13" s="1"/>
  <c r="AJ1047" i="13"/>
  <c r="AL1047" i="13" s="1"/>
  <c r="AJ1048" i="13"/>
  <c r="AL1048" i="13" s="1"/>
  <c r="AN1048" i="13" s="1"/>
  <c r="AJ1049" i="13"/>
  <c r="AL1049" i="13" s="1"/>
  <c r="AN1049" i="13" s="1"/>
  <c r="AJ1050" i="13"/>
  <c r="AJ1051" i="13"/>
  <c r="AJ1052" i="13"/>
  <c r="AJ1053" i="13"/>
  <c r="AJ1054" i="13"/>
  <c r="AJ1055" i="13"/>
  <c r="AJ1056" i="13"/>
  <c r="AJ1057" i="13"/>
  <c r="AJ1058" i="13"/>
  <c r="AJ1059" i="13"/>
  <c r="AJ1060" i="13"/>
  <c r="AJ1061" i="13"/>
  <c r="AJ1062" i="13"/>
  <c r="AJ1063" i="13"/>
  <c r="AJ1064" i="13"/>
  <c r="AJ1065" i="13"/>
  <c r="AJ1066" i="13"/>
  <c r="AJ1067" i="13"/>
  <c r="AJ1068" i="13"/>
  <c r="AJ1069" i="13"/>
  <c r="AJ1070" i="13"/>
  <c r="AJ1071" i="13"/>
  <c r="AJ1072" i="13"/>
  <c r="AK1072" i="13" s="1"/>
  <c r="AJ1073" i="13"/>
  <c r="AL1073" i="13" s="1"/>
  <c r="AN1073" i="13" s="1"/>
  <c r="AJ1074" i="13"/>
  <c r="AL1074" i="13" s="1"/>
  <c r="AN1074" i="13" s="1"/>
  <c r="AJ1075" i="13"/>
  <c r="AL1075" i="13" s="1"/>
  <c r="AN1075" i="13" s="1"/>
  <c r="AJ1076" i="13"/>
  <c r="AL1076" i="13" s="1"/>
  <c r="AN1076" i="13" s="1"/>
  <c r="AJ1077" i="13"/>
  <c r="AL1077" i="13" s="1"/>
  <c r="AJ1078" i="13"/>
  <c r="AL1078" i="13" s="1"/>
  <c r="AN1078" i="13" s="1"/>
  <c r="AJ1079" i="13"/>
  <c r="AL1079" i="13" s="1"/>
  <c r="AJ1080" i="13"/>
  <c r="AL1080" i="13" s="1"/>
  <c r="AN1080" i="13" s="1"/>
  <c r="AJ1081" i="13"/>
  <c r="AL1081" i="13" s="1"/>
  <c r="AJ1082" i="13"/>
  <c r="AL1082" i="13" s="1"/>
  <c r="AN1082" i="13" s="1"/>
  <c r="AJ1083" i="13"/>
  <c r="AL1083" i="13" s="1"/>
  <c r="AJ1084" i="13"/>
  <c r="AL1084" i="13" s="1"/>
  <c r="AN1084" i="13" s="1"/>
  <c r="AJ1085" i="13"/>
  <c r="AL1085" i="13" s="1"/>
  <c r="AJ1086" i="13"/>
  <c r="AL1086" i="13" s="1"/>
  <c r="AN1086" i="13" s="1"/>
  <c r="AJ1087" i="13"/>
  <c r="AL1087" i="13" s="1"/>
  <c r="AJ1088" i="13"/>
  <c r="AL1088" i="13" s="1"/>
  <c r="AN1088" i="13" s="1"/>
  <c r="AJ1089" i="13"/>
  <c r="AL1089" i="13" s="1"/>
  <c r="AJ1090" i="13"/>
  <c r="AL1090" i="13" s="1"/>
  <c r="AN1090" i="13"/>
  <c r="AJ1091" i="13"/>
  <c r="AL1091" i="13"/>
  <c r="AN1091" i="13" s="1"/>
  <c r="AJ1092" i="13"/>
  <c r="AL1092" i="13"/>
  <c r="AN1092" i="13" s="1"/>
  <c r="AJ1093" i="13"/>
  <c r="AK1093" i="13" s="1"/>
  <c r="AL1093" i="13"/>
  <c r="AJ1094" i="13"/>
  <c r="AK1094" i="13"/>
  <c r="AJ1095" i="13"/>
  <c r="AJ1096" i="13"/>
  <c r="AK1096" i="13" s="1"/>
  <c r="AJ1097" i="13"/>
  <c r="AK1097" i="13" s="1"/>
  <c r="AJ1098" i="13"/>
  <c r="AJ1099" i="13"/>
  <c r="AJ1100" i="13"/>
  <c r="AK1100" i="13" s="1"/>
  <c r="AJ1101" i="13"/>
  <c r="AJ1102" i="13"/>
  <c r="AJ1103" i="13"/>
  <c r="AK1103" i="13" s="1"/>
  <c r="AL1103" i="13"/>
  <c r="AJ1104" i="13"/>
  <c r="AK1104" i="13"/>
  <c r="AJ1105" i="13"/>
  <c r="AJ1106" i="13"/>
  <c r="AJ1107" i="13"/>
  <c r="AJ1108" i="13"/>
  <c r="AK1108" i="13" s="1"/>
  <c r="AJ1109" i="13"/>
  <c r="AJ1110" i="13"/>
  <c r="AK1110" i="13" s="1"/>
  <c r="AJ1111" i="13"/>
  <c r="AJ1112" i="13"/>
  <c r="AK1112" i="13" s="1"/>
  <c r="AJ1113" i="13"/>
  <c r="AK1113" i="13" s="1"/>
  <c r="AJ1114" i="13"/>
  <c r="AK1114" i="13" s="1"/>
  <c r="AJ1115" i="13"/>
  <c r="AJ1116" i="13"/>
  <c r="AK1116" i="13" s="1"/>
  <c r="AJ1117" i="13"/>
  <c r="AK1117" i="13"/>
  <c r="AJ1118" i="13"/>
  <c r="AJ1119" i="13"/>
  <c r="AJ1120" i="13"/>
  <c r="AK1120" i="13"/>
  <c r="AJ1121" i="13"/>
  <c r="AJ1122" i="13"/>
  <c r="AJ1123" i="13"/>
  <c r="AJ1124" i="13"/>
  <c r="AK1124" i="13" s="1"/>
  <c r="AJ1125" i="13"/>
  <c r="AJ1126" i="13"/>
  <c r="AK1126" i="13" s="1"/>
  <c r="AJ1127" i="13"/>
  <c r="AJ1128" i="13"/>
  <c r="AK1128" i="13" s="1"/>
  <c r="AJ1129" i="13"/>
  <c r="AK1129" i="13" s="1"/>
  <c r="AJ1130" i="13"/>
  <c r="AK1130" i="13" s="1"/>
  <c r="AJ1131" i="13"/>
  <c r="AK1131" i="13" s="1"/>
  <c r="AJ1132" i="13"/>
  <c r="AK1132" i="13" s="1"/>
  <c r="AJ1133" i="13"/>
  <c r="AK1133" i="13" s="1"/>
  <c r="AJ1134" i="13"/>
  <c r="AK1134" i="13" s="1"/>
  <c r="AJ1135" i="13"/>
  <c r="AK1135" i="13" s="1"/>
  <c r="AJ1136" i="13"/>
  <c r="AK1136" i="13" s="1"/>
  <c r="AJ1137" i="13"/>
  <c r="AK1137" i="13" s="1"/>
  <c r="AJ1138" i="13"/>
  <c r="AK1138" i="13" s="1"/>
  <c r="AJ1139" i="13"/>
  <c r="AK1139" i="13" s="1"/>
  <c r="AJ1140" i="13"/>
  <c r="AK1140" i="13" s="1"/>
  <c r="AJ1141" i="13"/>
  <c r="AK1141" i="13" s="1"/>
  <c r="AJ1142" i="13"/>
  <c r="AK1142" i="13" s="1"/>
  <c r="AJ1143" i="13"/>
  <c r="AK1143" i="13" s="1"/>
  <c r="AJ1144" i="13"/>
  <c r="AK1144" i="13" s="1"/>
  <c r="AJ1145" i="13"/>
  <c r="AK1145" i="13" s="1"/>
  <c r="AJ1146" i="13"/>
  <c r="AK1146" i="13" s="1"/>
  <c r="AJ1147" i="13"/>
  <c r="AK1147" i="13" s="1"/>
  <c r="AJ1148" i="13"/>
  <c r="AK1148" i="13" s="1"/>
  <c r="AJ1149" i="13"/>
  <c r="AK1149" i="13" s="1"/>
  <c r="AJ1150" i="13"/>
  <c r="AK1150" i="13" s="1"/>
  <c r="AJ1151" i="13"/>
  <c r="AK1151" i="13" s="1"/>
  <c r="AJ1152" i="13"/>
  <c r="AK1152" i="13" s="1"/>
  <c r="AJ1153" i="13"/>
  <c r="AK1153" i="13" s="1"/>
  <c r="AJ1154" i="13"/>
  <c r="AK1154" i="13" s="1"/>
  <c r="AJ1155" i="13"/>
  <c r="AK1155" i="13" s="1"/>
  <c r="AJ1156" i="13"/>
  <c r="AK1156" i="13" s="1"/>
  <c r="AJ1157" i="13"/>
  <c r="AK1157" i="13" s="1"/>
  <c r="AJ1158" i="13"/>
  <c r="AK1158" i="13" s="1"/>
  <c r="AJ1159" i="13"/>
  <c r="AK1159" i="13" s="1"/>
  <c r="AJ1160" i="13"/>
  <c r="AK1160" i="13" s="1"/>
  <c r="AJ1161" i="13"/>
  <c r="AK1161" i="13" s="1"/>
  <c r="AJ1162" i="13"/>
  <c r="AK1162" i="13" s="1"/>
  <c r="AJ1163" i="13"/>
  <c r="AK1163" i="13" s="1"/>
  <c r="AJ1164" i="13"/>
  <c r="AK1164" i="13" s="1"/>
  <c r="AJ1165" i="13"/>
  <c r="AK1165" i="13" s="1"/>
  <c r="AJ1166" i="13"/>
  <c r="AK1166" i="13" s="1"/>
  <c r="AJ1167" i="13"/>
  <c r="AK1167" i="13" s="1"/>
  <c r="AJ1168" i="13"/>
  <c r="AK1168" i="13" s="1"/>
  <c r="AJ1169" i="13"/>
  <c r="AK1169" i="13" s="1"/>
  <c r="AJ1170" i="13"/>
  <c r="AK1170" i="13" s="1"/>
  <c r="AJ1171" i="13"/>
  <c r="AK1171" i="13" s="1"/>
  <c r="AJ1172" i="13"/>
  <c r="AK1172" i="13" s="1"/>
  <c r="AJ1173" i="13"/>
  <c r="AK1173" i="13" s="1"/>
  <c r="AJ1174" i="13"/>
  <c r="AK1174" i="13" s="1"/>
  <c r="AJ1175" i="13"/>
  <c r="AK1175" i="13" s="1"/>
  <c r="AJ1176" i="13"/>
  <c r="AK1176" i="13" s="1"/>
  <c r="AJ1177" i="13"/>
  <c r="AK1177" i="13" s="1"/>
  <c r="AJ1178" i="13"/>
  <c r="AK1178" i="13" s="1"/>
  <c r="AJ1179" i="13"/>
  <c r="AK1179" i="13" s="1"/>
  <c r="AJ1180" i="13"/>
  <c r="AK1180" i="13" s="1"/>
  <c r="AJ1181" i="13"/>
  <c r="AK1181" i="13" s="1"/>
  <c r="AJ1182" i="13"/>
  <c r="AK1182" i="13" s="1"/>
  <c r="AJ1183" i="13"/>
  <c r="AK1183" i="13" s="1"/>
  <c r="AJ1184" i="13"/>
  <c r="AK1184" i="13" s="1"/>
  <c r="AJ1185" i="13"/>
  <c r="AK1185" i="13" s="1"/>
  <c r="AJ1186" i="13"/>
  <c r="AK1186" i="13" s="1"/>
  <c r="AJ1187" i="13"/>
  <c r="AK1187" i="13" s="1"/>
  <c r="AJ1188" i="13"/>
  <c r="AK1188" i="13" s="1"/>
  <c r="AJ1189" i="13"/>
  <c r="AK1189" i="13" s="1"/>
  <c r="AJ1190" i="13"/>
  <c r="AK1190" i="13" s="1"/>
  <c r="AJ1191" i="13"/>
  <c r="AK1191" i="13" s="1"/>
  <c r="AJ1192" i="13"/>
  <c r="AK1192" i="13" s="1"/>
  <c r="AJ1193" i="13"/>
  <c r="AK1193" i="13" s="1"/>
  <c r="AJ1194" i="13"/>
  <c r="AK1194" i="13" s="1"/>
  <c r="AJ1195" i="13"/>
  <c r="AK1195" i="13" s="1"/>
  <c r="AJ1196" i="13"/>
  <c r="AK1196" i="13" s="1"/>
  <c r="AJ1197" i="13"/>
  <c r="AK1197" i="13" s="1"/>
  <c r="AJ1198" i="13"/>
  <c r="AK1198" i="13" s="1"/>
  <c r="AJ1199" i="13"/>
  <c r="AK1199" i="13" s="1"/>
  <c r="AJ1200" i="13"/>
  <c r="AK1200" i="13" s="1"/>
  <c r="AJ1201" i="13"/>
  <c r="AK1201" i="13" s="1"/>
  <c r="AJ1202" i="13"/>
  <c r="AK1202" i="13" s="1"/>
  <c r="AJ1203" i="13"/>
  <c r="AK1203" i="13" s="1"/>
  <c r="AJ1204" i="13"/>
  <c r="AK1204" i="13" s="1"/>
  <c r="AJ1205" i="13"/>
  <c r="AK1205" i="13" s="1"/>
  <c r="AJ1206" i="13"/>
  <c r="AK1206" i="13" s="1"/>
  <c r="AJ1207" i="13"/>
  <c r="AK1207" i="13" s="1"/>
  <c r="AJ1208" i="13"/>
  <c r="AK1208" i="13" s="1"/>
  <c r="AJ1209" i="13"/>
  <c r="AK1209" i="13" s="1"/>
  <c r="AJ1210" i="13"/>
  <c r="AL1210" i="13" s="1"/>
  <c r="AJ1211" i="13"/>
  <c r="AL1211" i="13" s="1"/>
  <c r="AJ1212" i="13"/>
  <c r="AL1212" i="13" s="1"/>
  <c r="AJ1213" i="13"/>
  <c r="AL1213" i="13" s="1"/>
  <c r="AJ1214" i="13"/>
  <c r="AL1214" i="13" s="1"/>
  <c r="AJ1215" i="13"/>
  <c r="AL1215" i="13" s="1"/>
  <c r="AJ1216" i="13"/>
  <c r="AL1216" i="13" s="1"/>
  <c r="AJ1217" i="13"/>
  <c r="AL1217" i="13" s="1"/>
  <c r="AJ1218" i="13"/>
  <c r="AL1218" i="13" s="1"/>
  <c r="AJ1219" i="13"/>
  <c r="AL1219" i="13" s="1"/>
  <c r="AJ1220" i="13"/>
  <c r="AL1220" i="13" s="1"/>
  <c r="AJ1221" i="13"/>
  <c r="AL1221" i="13" s="1"/>
  <c r="AJ1222" i="13"/>
  <c r="AL1222" i="13" s="1"/>
  <c r="AJ1223" i="13"/>
  <c r="AL1223" i="13" s="1"/>
  <c r="AJ1224" i="13"/>
  <c r="AL1224" i="13" s="1"/>
  <c r="AJ1225" i="13"/>
  <c r="AL1225" i="13" s="1"/>
  <c r="AJ1226" i="13"/>
  <c r="AL1226" i="13" s="1"/>
  <c r="AJ1227" i="13"/>
  <c r="AL1227" i="13" s="1"/>
  <c r="AJ1228" i="13"/>
  <c r="AL1228" i="13" s="1"/>
  <c r="AJ1229" i="13"/>
  <c r="AL1229" i="13" s="1"/>
  <c r="AJ1230" i="13"/>
  <c r="AL1230" i="13" s="1"/>
  <c r="AJ1231" i="13"/>
  <c r="AL1231" i="13" s="1"/>
  <c r="AJ1232" i="13"/>
  <c r="AL1232" i="13" s="1"/>
  <c r="AJ1233" i="13"/>
  <c r="AL1233" i="13" s="1"/>
  <c r="AJ1234" i="13"/>
  <c r="AL1234" i="13" s="1"/>
  <c r="AJ1235" i="13"/>
  <c r="AL1235" i="13" s="1"/>
  <c r="AJ1236" i="13"/>
  <c r="AL1236" i="13" s="1"/>
  <c r="AJ1237" i="13"/>
  <c r="AL1237" i="13" s="1"/>
  <c r="AJ1238" i="13"/>
  <c r="AL1238" i="13" s="1"/>
  <c r="AJ1239" i="13"/>
  <c r="AL1239" i="13" s="1"/>
  <c r="AJ1240" i="13"/>
  <c r="AL1240" i="13" s="1"/>
  <c r="AJ1241" i="13"/>
  <c r="AL1241" i="13" s="1"/>
  <c r="AJ1242" i="13"/>
  <c r="AL1242" i="13" s="1"/>
  <c r="AJ1243" i="13"/>
  <c r="AL1243" i="13" s="1"/>
  <c r="AJ1244" i="13"/>
  <c r="AL1244" i="13" s="1"/>
  <c r="AJ1245" i="13"/>
  <c r="AL1245" i="13" s="1"/>
  <c r="AJ1246" i="13"/>
  <c r="AL1246" i="13" s="1"/>
  <c r="AJ1247" i="13"/>
  <c r="AL1247" i="13" s="1"/>
  <c r="AJ1248" i="13"/>
  <c r="AL1248" i="13" s="1"/>
  <c r="AJ1249" i="13"/>
  <c r="AL1249" i="13" s="1"/>
  <c r="AJ1250" i="13"/>
  <c r="AL1250" i="13" s="1"/>
  <c r="AJ1251" i="13"/>
  <c r="AL1251" i="13" s="1"/>
  <c r="AJ1252" i="13"/>
  <c r="AL1252" i="13" s="1"/>
  <c r="AJ1253" i="13"/>
  <c r="AL1253" i="13" s="1"/>
  <c r="AJ1254" i="13"/>
  <c r="AL1254" i="13" s="1"/>
  <c r="AJ1255" i="13"/>
  <c r="AL1255" i="13"/>
  <c r="AJ1256" i="13"/>
  <c r="AL1256" i="13"/>
  <c r="AJ1257" i="13"/>
  <c r="AM1257" i="13"/>
  <c r="AJ1258" i="13"/>
  <c r="AK1258" i="13"/>
  <c r="AJ1259" i="13"/>
  <c r="AK1259" i="13"/>
  <c r="AJ1260" i="13"/>
  <c r="AK1260" i="13"/>
  <c r="AJ1261" i="13"/>
  <c r="AK1261" i="13"/>
  <c r="AJ1262" i="13"/>
  <c r="AK1262" i="13"/>
  <c r="AJ1263" i="13"/>
  <c r="AK1263" i="13"/>
  <c r="AJ1264" i="13"/>
  <c r="AK1264" i="13"/>
  <c r="AJ1265" i="13"/>
  <c r="AK1265" i="13"/>
  <c r="AJ1266" i="13"/>
  <c r="AK1266" i="13"/>
  <c r="AJ1267" i="13"/>
  <c r="AK1267" i="13"/>
  <c r="AJ1268" i="13"/>
  <c r="AK1268" i="13"/>
  <c r="AJ1269" i="13"/>
  <c r="AK1269" i="13"/>
  <c r="AJ1270" i="13"/>
  <c r="AK1270" i="13"/>
  <c r="AJ1271" i="13"/>
  <c r="AK1271" i="13"/>
  <c r="AJ1272" i="13"/>
  <c r="AK1272" i="13"/>
  <c r="AJ1273" i="13"/>
  <c r="AK1273" i="13"/>
  <c r="AJ1274" i="13"/>
  <c r="AK1274" i="13"/>
  <c r="AJ1275" i="13"/>
  <c r="AK1275" i="13"/>
  <c r="AJ1276" i="13"/>
  <c r="AK1276" i="13"/>
  <c r="AJ1277" i="13"/>
  <c r="AK1277" i="13"/>
  <c r="AJ1278" i="13"/>
  <c r="AK1278" i="13"/>
  <c r="AJ1279" i="13"/>
  <c r="AK1279" i="13"/>
  <c r="AJ1280" i="13"/>
  <c r="AK1280" i="13"/>
  <c r="AJ1281" i="13"/>
  <c r="AK1281" i="13"/>
  <c r="AJ1282" i="13"/>
  <c r="AJ1283" i="13"/>
  <c r="AJ1284" i="13"/>
  <c r="AJ1285" i="13"/>
  <c r="AJ1286" i="13"/>
  <c r="AJ1287" i="13"/>
  <c r="AJ1288" i="13"/>
  <c r="AJ1289" i="13"/>
  <c r="AJ1290" i="13"/>
  <c r="AJ1291" i="13"/>
  <c r="AJ1292" i="13"/>
  <c r="AJ1293" i="13"/>
  <c r="AJ1294" i="13"/>
  <c r="AJ1295" i="13"/>
  <c r="AJ1296" i="13"/>
  <c r="AJ1297" i="13"/>
  <c r="AJ1298" i="13"/>
  <c r="AJ1299" i="13"/>
  <c r="AJ1300" i="13"/>
  <c r="AJ1301" i="13"/>
  <c r="AJ1302" i="13"/>
  <c r="AJ1303" i="13"/>
  <c r="AJ1304" i="13"/>
  <c r="AJ1305" i="13"/>
  <c r="AJ1306" i="13"/>
  <c r="AJ1307" i="13"/>
  <c r="AJ1308" i="13"/>
  <c r="AJ1309" i="13"/>
  <c r="AJ1310" i="13"/>
  <c r="AJ1311" i="13"/>
  <c r="AJ1312" i="13"/>
  <c r="AJ1313" i="13"/>
  <c r="AJ1314" i="13"/>
  <c r="AJ1315" i="13"/>
  <c r="AJ1316" i="13"/>
  <c r="AJ1317" i="13"/>
  <c r="AJ1318" i="13"/>
  <c r="AJ1319" i="13"/>
  <c r="AJ1320" i="13"/>
  <c r="AJ1321" i="13"/>
  <c r="AJ1322" i="13"/>
  <c r="AJ1323" i="13"/>
  <c r="AJ1324" i="13"/>
  <c r="AJ1325" i="13"/>
  <c r="AJ1326" i="13"/>
  <c r="AL1326" i="13"/>
  <c r="AJ1327" i="13"/>
  <c r="AL1327" i="13"/>
  <c r="AJ1328" i="13"/>
  <c r="AL1328" i="13"/>
  <c r="AJ1329" i="13"/>
  <c r="AL1329" i="13"/>
  <c r="AJ1330" i="13"/>
  <c r="AL1330" i="13"/>
  <c r="AJ1331" i="13"/>
  <c r="AL1331" i="13"/>
  <c r="AJ1332" i="13"/>
  <c r="AL1332" i="13"/>
  <c r="AJ1333" i="13"/>
  <c r="AL1333" i="13"/>
  <c r="AJ1334" i="13"/>
  <c r="AL1334" i="13"/>
  <c r="AJ1335" i="13"/>
  <c r="AL1335" i="13"/>
  <c r="AJ1336" i="13"/>
  <c r="AL1336" i="13"/>
  <c r="AJ1337" i="13"/>
  <c r="AL1337" i="13"/>
  <c r="AJ1338" i="13"/>
  <c r="AL1338" i="13"/>
  <c r="AJ1339" i="13"/>
  <c r="AL1339" i="13"/>
  <c r="AJ1340" i="13"/>
  <c r="AL1340" i="13"/>
  <c r="AJ1341" i="13"/>
  <c r="AL1341" i="13"/>
  <c r="AJ1342" i="13"/>
  <c r="AL1342" i="13"/>
  <c r="AJ1343" i="13"/>
  <c r="AL1343" i="13"/>
  <c r="AJ1344" i="13"/>
  <c r="AL1344" i="13"/>
  <c r="AJ1345" i="13"/>
  <c r="AL1345" i="13"/>
  <c r="AJ1346" i="13"/>
  <c r="AL1346" i="13"/>
  <c r="AJ1347" i="13"/>
  <c r="AL1347" i="13"/>
  <c r="AJ1348" i="13"/>
  <c r="AL1348" i="13"/>
  <c r="AJ1349" i="13"/>
  <c r="AL1349" i="13"/>
  <c r="AJ1350" i="13"/>
  <c r="AL1350" i="13"/>
  <c r="AJ1351" i="13"/>
  <c r="AL1351" i="13"/>
  <c r="AJ1352" i="13"/>
  <c r="AL1352" i="13"/>
  <c r="AJ1353" i="13"/>
  <c r="AL1353" i="13"/>
  <c r="AJ1354" i="13"/>
  <c r="AL1354" i="13"/>
  <c r="AJ1355" i="13"/>
  <c r="AL1355" i="13"/>
  <c r="AJ1356" i="13"/>
  <c r="AL1356" i="13"/>
  <c r="AJ1357" i="13"/>
  <c r="AL1357" i="13"/>
  <c r="AJ1358" i="13"/>
  <c r="AL1358" i="13"/>
  <c r="AJ1359" i="13"/>
  <c r="AL1359" i="13"/>
  <c r="AJ1360" i="13"/>
  <c r="AL1360" i="13"/>
  <c r="AJ1361" i="13"/>
  <c r="AL1361" i="13"/>
  <c r="AJ1362" i="13"/>
  <c r="AL1362" i="13"/>
  <c r="AJ1363" i="13"/>
  <c r="AL1363" i="13"/>
  <c r="AJ1364" i="13"/>
  <c r="AL1364" i="13"/>
  <c r="AJ1365" i="13"/>
  <c r="AL1365" i="13"/>
  <c r="AJ1366" i="13"/>
  <c r="AL1366" i="13"/>
  <c r="AJ1367" i="13"/>
  <c r="AL1367" i="13"/>
  <c r="AJ1368" i="13"/>
  <c r="AL1368" i="13"/>
  <c r="AJ1369" i="13"/>
  <c r="AL1369" i="13"/>
  <c r="AJ1370" i="13"/>
  <c r="AL1370" i="13"/>
  <c r="AJ1371" i="13"/>
  <c r="AL1371" i="13"/>
  <c r="AJ1372" i="13"/>
  <c r="AL1372" i="13"/>
  <c r="AJ1373" i="13"/>
  <c r="AL1373" i="13"/>
  <c r="AJ1374" i="13"/>
  <c r="AL1374" i="13"/>
  <c r="AJ1375" i="13"/>
  <c r="AL1375" i="13"/>
  <c r="AJ1376" i="13"/>
  <c r="AL1376" i="13"/>
  <c r="AJ1377" i="13"/>
  <c r="AL1377" i="13"/>
  <c r="AJ1378" i="13"/>
  <c r="AL1378" i="13"/>
  <c r="AJ1379" i="13"/>
  <c r="AL1379" i="13"/>
  <c r="AJ1380" i="13"/>
  <c r="AL1380" i="13"/>
  <c r="AJ1381" i="13"/>
  <c r="AL1381" i="13"/>
  <c r="AJ1382" i="13"/>
  <c r="AL1382" i="13"/>
  <c r="AJ1383" i="13"/>
  <c r="AL1383" i="13"/>
  <c r="AJ1384" i="13"/>
  <c r="AL1384" i="13"/>
  <c r="AJ1385" i="13"/>
  <c r="AL1385" i="13"/>
  <c r="AJ1386" i="13"/>
  <c r="AL1386" i="13"/>
  <c r="AJ1387" i="13"/>
  <c r="AL1387" i="13"/>
  <c r="AJ1388" i="13"/>
  <c r="AL1388" i="13"/>
  <c r="AJ1389" i="13"/>
  <c r="AL1389" i="13"/>
  <c r="AJ1390" i="13"/>
  <c r="AL1390" i="13"/>
  <c r="AJ1391" i="13"/>
  <c r="AL1391" i="13"/>
  <c r="AJ1392" i="13"/>
  <c r="AL1392" i="13"/>
  <c r="AJ1393" i="13"/>
  <c r="AL1393" i="13"/>
  <c r="AJ1394" i="13"/>
  <c r="AL1394" i="13"/>
  <c r="AJ1395" i="13"/>
  <c r="AL1395" i="13"/>
  <c r="AJ1396" i="13"/>
  <c r="AL1396" i="13"/>
  <c r="AJ1397" i="13"/>
  <c r="AL1397" i="13"/>
  <c r="AJ1398" i="13"/>
  <c r="AL1398" i="13"/>
  <c r="AJ1399" i="13"/>
  <c r="AL1399" i="13"/>
  <c r="AJ1400" i="13"/>
  <c r="AL1400" i="13"/>
  <c r="AJ1401" i="13"/>
  <c r="AL1401" i="13"/>
  <c r="AJ1402" i="13"/>
  <c r="AL1402" i="13"/>
  <c r="AJ1403" i="13"/>
  <c r="AL1403" i="13"/>
  <c r="AJ1404" i="13"/>
  <c r="AL1404" i="13"/>
  <c r="AJ1405" i="13"/>
  <c r="AL1405" i="13"/>
  <c r="AJ1406" i="13"/>
  <c r="AL1406" i="13"/>
  <c r="AJ1407" i="13"/>
  <c r="AL1407" i="13"/>
  <c r="AJ1408" i="13"/>
  <c r="AL1408" i="13"/>
  <c r="AJ1409" i="13"/>
  <c r="AL1409" i="13"/>
  <c r="AJ1410" i="13"/>
  <c r="AL1410" i="13"/>
  <c r="AJ1411" i="13"/>
  <c r="AL1411" i="13"/>
  <c r="AJ1412" i="13"/>
  <c r="AL1412" i="13"/>
  <c r="AJ1413" i="13"/>
  <c r="AL1413" i="13"/>
  <c r="AJ1414" i="13"/>
  <c r="AL1414" i="13"/>
  <c r="AJ1415" i="13"/>
  <c r="AL1415" i="13"/>
  <c r="AJ1416" i="13"/>
  <c r="AL1416" i="13"/>
  <c r="AJ1417" i="13"/>
  <c r="AL1417" i="13"/>
  <c r="AJ1418" i="13"/>
  <c r="AL1418" i="13"/>
  <c r="AJ1419" i="13"/>
  <c r="AL1419" i="13"/>
  <c r="AJ1420" i="13"/>
  <c r="AL1420" i="13"/>
  <c r="AJ1421" i="13"/>
  <c r="AL1421" i="13"/>
  <c r="AJ1422" i="13"/>
  <c r="AL1422" i="13"/>
  <c r="AJ1423" i="13"/>
  <c r="AL1423" i="13"/>
  <c r="AJ1424" i="13"/>
  <c r="AL1424" i="13"/>
  <c r="AJ1425" i="13"/>
  <c r="AL1425" i="13"/>
  <c r="AJ1426" i="13"/>
  <c r="AL1426" i="13"/>
  <c r="AJ1427" i="13"/>
  <c r="AL1427" i="13"/>
  <c r="AJ1428" i="13"/>
  <c r="AL1428" i="13"/>
  <c r="AJ1429" i="13"/>
  <c r="AL1429" i="13"/>
  <c r="AJ1430" i="13"/>
  <c r="AL1430" i="13"/>
  <c r="AJ1431" i="13"/>
  <c r="AL1431" i="13"/>
  <c r="AJ1432" i="13"/>
  <c r="AL1432" i="13"/>
  <c r="AJ1433" i="13"/>
  <c r="AL1433" i="13"/>
  <c r="AJ1434" i="13"/>
  <c r="AL1434" i="13"/>
  <c r="AJ1435" i="13"/>
  <c r="AL1435" i="13"/>
  <c r="AJ1436" i="13"/>
  <c r="AL1436" i="13"/>
  <c r="AJ1437" i="13"/>
  <c r="AL1437" i="13"/>
  <c r="AJ1438" i="13"/>
  <c r="AL1438" i="13"/>
  <c r="AJ1439" i="13"/>
  <c r="AL1439" i="13"/>
  <c r="AJ1440" i="13"/>
  <c r="AL1440" i="13"/>
  <c r="AJ1441" i="13"/>
  <c r="AL1441" i="13"/>
  <c r="AJ1442" i="13"/>
  <c r="AL1442" i="13"/>
  <c r="AJ1443" i="13"/>
  <c r="AL1443" i="13"/>
  <c r="AJ1444" i="13"/>
  <c r="AL1444" i="13"/>
  <c r="AJ1445" i="13"/>
  <c r="AL1445" i="13"/>
  <c r="AJ1446" i="13"/>
  <c r="AL1446" i="13"/>
  <c r="AJ1447" i="13"/>
  <c r="AL1447" i="13"/>
  <c r="AJ1448" i="13"/>
  <c r="AL1448" i="13"/>
  <c r="AJ1449" i="13"/>
  <c r="AL1449" i="13"/>
  <c r="AJ1450" i="13"/>
  <c r="AL1450" i="13"/>
  <c r="AJ1451" i="13"/>
  <c r="AL1451" i="13"/>
  <c r="AJ1452" i="13"/>
  <c r="AL1452" i="13"/>
  <c r="AJ1453" i="13"/>
  <c r="AL1453" i="13"/>
  <c r="AJ1454" i="13"/>
  <c r="AL1454" i="13"/>
  <c r="AJ1455" i="13"/>
  <c r="AL1455" i="13"/>
  <c r="AJ1456" i="13"/>
  <c r="AL1456" i="13"/>
  <c r="AJ1457" i="13"/>
  <c r="AL1457" i="13"/>
  <c r="AJ1458" i="13"/>
  <c r="AL1458" i="13"/>
  <c r="AJ1459" i="13"/>
  <c r="AL1459" i="13"/>
  <c r="AJ1460" i="13"/>
  <c r="AL1460" i="13"/>
  <c r="AJ1461" i="13"/>
  <c r="AL1461" i="13"/>
  <c r="AJ1462" i="13"/>
  <c r="AL1462" i="13"/>
  <c r="AJ1463" i="13"/>
  <c r="AL1463" i="13"/>
  <c r="AJ1464" i="13"/>
  <c r="AL1464" i="13"/>
  <c r="AJ1465" i="13"/>
  <c r="AL1465" i="13"/>
  <c r="AJ1466" i="13"/>
  <c r="AL1466" i="13"/>
  <c r="AJ1467" i="13"/>
  <c r="AL1467" i="13"/>
  <c r="AJ1468" i="13"/>
  <c r="AL1468" i="13"/>
  <c r="AJ1469" i="13"/>
  <c r="AL1469" i="13"/>
  <c r="AJ1470" i="13"/>
  <c r="AL1470" i="13"/>
  <c r="AJ1471" i="13"/>
  <c r="AL1471" i="13"/>
  <c r="AJ1472" i="13"/>
  <c r="AL1472" i="13"/>
  <c r="AJ1473" i="13"/>
  <c r="AL1473" i="13"/>
  <c r="AJ1474" i="13"/>
  <c r="AL1474" i="13"/>
  <c r="AJ1475" i="13"/>
  <c r="AL1475" i="13"/>
  <c r="AJ1476" i="13"/>
  <c r="AL1476" i="13"/>
  <c r="AJ1477" i="13"/>
  <c r="AL1477" i="13"/>
  <c r="AJ1478" i="13"/>
  <c r="AL1478" i="13"/>
  <c r="AJ1479" i="13"/>
  <c r="AL1479" i="13"/>
  <c r="AJ1480" i="13"/>
  <c r="AL1480" i="13"/>
  <c r="AJ1481" i="13"/>
  <c r="AL1481" i="13"/>
  <c r="AJ1482" i="13"/>
  <c r="AL1482" i="13"/>
  <c r="AJ1483" i="13"/>
  <c r="AL1483" i="13"/>
  <c r="AJ1484" i="13"/>
  <c r="AL1484" i="13"/>
  <c r="AJ1485" i="13"/>
  <c r="AL1485" i="13"/>
  <c r="AJ1486" i="13"/>
  <c r="AL1486" i="13"/>
  <c r="AJ1487" i="13"/>
  <c r="AL1487" i="13"/>
  <c r="AJ1488" i="13"/>
  <c r="AL1488" i="13"/>
  <c r="AJ1489" i="13"/>
  <c r="AL1489" i="13"/>
  <c r="AJ1490" i="13"/>
  <c r="AL1490" i="13"/>
  <c r="AJ1491" i="13"/>
  <c r="AL1491" i="13"/>
  <c r="AJ1492" i="13"/>
  <c r="AK1492" i="13"/>
  <c r="AJ1493" i="13"/>
  <c r="AK1493" i="13"/>
  <c r="AJ1494" i="13"/>
  <c r="AK1494" i="13"/>
  <c r="AJ1495" i="13"/>
  <c r="AK1495" i="13"/>
  <c r="AJ1496" i="13"/>
  <c r="AK1496" i="13"/>
  <c r="AJ1497" i="13"/>
  <c r="AK1497" i="13"/>
  <c r="AJ1498" i="13"/>
  <c r="AK1498" i="13"/>
  <c r="AJ1499" i="13"/>
  <c r="AK1499" i="13"/>
  <c r="AJ1500" i="13"/>
  <c r="AK1500" i="13"/>
  <c r="AJ1501" i="13"/>
  <c r="AK1501" i="13"/>
  <c r="AJ1502" i="13"/>
  <c r="AK1502" i="13"/>
  <c r="AJ1503" i="13"/>
  <c r="AK1503" i="13"/>
  <c r="AJ1504" i="13"/>
  <c r="AK1504" i="13"/>
  <c r="AJ1505" i="13"/>
  <c r="AK1505" i="13"/>
  <c r="AJ1506" i="13"/>
  <c r="AK1506" i="13"/>
  <c r="AJ1507" i="13"/>
  <c r="AK1507" i="13"/>
  <c r="AJ1508" i="13"/>
  <c r="AK1508" i="13"/>
  <c r="AJ1509" i="13"/>
  <c r="AK1509" i="13"/>
  <c r="AJ1510" i="13"/>
  <c r="AK1510" i="13"/>
  <c r="AJ1511" i="13"/>
  <c r="AK1511" i="13"/>
  <c r="AJ1512" i="13"/>
  <c r="AK1512" i="13"/>
  <c r="AJ1513" i="13"/>
  <c r="AK1513" i="13"/>
  <c r="AJ1514" i="13"/>
  <c r="AK1514" i="13"/>
  <c r="AJ1515" i="13"/>
  <c r="AK1515" i="13"/>
  <c r="AJ1516" i="13"/>
  <c r="AK1516" i="13"/>
  <c r="AJ1517" i="13"/>
  <c r="AK1517" i="13"/>
  <c r="AJ1518" i="13"/>
  <c r="AK1518" i="13"/>
  <c r="AJ1519" i="13"/>
  <c r="AK1519" i="13"/>
  <c r="AJ1520" i="13"/>
  <c r="AK1520" i="13"/>
  <c r="AJ1521" i="13"/>
  <c r="AK1521" i="13"/>
  <c r="AJ1522" i="13"/>
  <c r="AK1522" i="13"/>
  <c r="AJ1523" i="13"/>
  <c r="AK1523" i="13"/>
  <c r="AJ1524" i="13"/>
  <c r="AK1524" i="13"/>
  <c r="AJ1525" i="13"/>
  <c r="AK1525" i="13"/>
  <c r="AJ1526" i="13"/>
  <c r="AK1526" i="13"/>
  <c r="AJ1527" i="13"/>
  <c r="AK1527" i="13"/>
  <c r="AJ1528" i="13"/>
  <c r="AK1528" i="13"/>
  <c r="AJ1529" i="13"/>
  <c r="AK1529" i="13"/>
  <c r="AJ1530" i="13"/>
  <c r="AK1530" i="13"/>
  <c r="AJ1531" i="13"/>
  <c r="AK1531" i="13"/>
  <c r="AJ1532" i="13"/>
  <c r="AK1532" i="13"/>
  <c r="AJ1533" i="13"/>
  <c r="AK1533" i="13"/>
  <c r="AJ1534" i="13"/>
  <c r="AK1534" i="13"/>
  <c r="AJ1535" i="13"/>
  <c r="AK1535" i="13"/>
  <c r="AJ1536" i="13"/>
  <c r="AK1536" i="13"/>
  <c r="AJ1537" i="13"/>
  <c r="AK1537" i="13"/>
  <c r="AJ1538" i="13"/>
  <c r="AK1538" i="13"/>
  <c r="AJ1539" i="13"/>
  <c r="AK1539" i="13"/>
  <c r="AJ1540" i="13"/>
  <c r="AK1540" i="13"/>
  <c r="AJ1541" i="13"/>
  <c r="AK1541" i="13"/>
  <c r="AJ1542" i="13"/>
  <c r="AK1542" i="13"/>
  <c r="AJ1543" i="13"/>
  <c r="AK1543" i="13"/>
  <c r="AJ1544" i="13"/>
  <c r="AK1544" i="13"/>
  <c r="AJ1545" i="13"/>
  <c r="AK1545" i="13"/>
  <c r="AJ1546" i="13"/>
  <c r="AK1546" i="13"/>
  <c r="AJ1547" i="13"/>
  <c r="AK1547" i="13"/>
  <c r="AJ1548" i="13"/>
  <c r="AK1548" i="13"/>
  <c r="AJ1549" i="13"/>
  <c r="AK1549" i="13"/>
  <c r="AJ1550" i="13"/>
  <c r="AK1550" i="13"/>
  <c r="AJ1551" i="13"/>
  <c r="AK1551" i="13"/>
  <c r="AJ1552" i="13"/>
  <c r="AK1552" i="13"/>
  <c r="AJ1553" i="13"/>
  <c r="AK1553" i="13"/>
  <c r="AJ1554" i="13"/>
  <c r="AK1554" i="13"/>
  <c r="AJ1555" i="13"/>
  <c r="AK1555" i="13"/>
  <c r="AJ1556" i="13"/>
  <c r="AK1556" i="13"/>
  <c r="AJ1557" i="13"/>
  <c r="AK1557" i="13"/>
  <c r="AJ1558" i="13"/>
  <c r="AK1558" i="13"/>
  <c r="AJ1559" i="13"/>
  <c r="AK1559" i="13"/>
  <c r="AJ1560" i="13"/>
  <c r="AK1560" i="13"/>
  <c r="AJ1561" i="13"/>
  <c r="AK1561" i="13"/>
  <c r="AJ1562" i="13"/>
  <c r="AK1562" i="13"/>
  <c r="AJ1563" i="13"/>
  <c r="AK1563" i="13"/>
  <c r="AJ1564" i="13"/>
  <c r="AK1564" i="13"/>
  <c r="AJ1565" i="13"/>
  <c r="AK1565" i="13"/>
  <c r="AJ1566" i="13"/>
  <c r="AK1566" i="13"/>
  <c r="AJ1567" i="13"/>
  <c r="AK1567" i="13"/>
  <c r="AJ1568" i="13"/>
  <c r="AK1568" i="13"/>
  <c r="AJ1569" i="13"/>
  <c r="AK1569" i="13"/>
  <c r="AJ1570" i="13"/>
  <c r="AK1570" i="13"/>
  <c r="AJ1571" i="13"/>
  <c r="AK1571" i="13"/>
  <c r="AJ1572" i="13"/>
  <c r="AK1572" i="13" s="1"/>
  <c r="AJ1573" i="13"/>
  <c r="AK1573" i="13" s="1"/>
  <c r="AJ1574" i="13"/>
  <c r="AK1574" i="13" s="1"/>
  <c r="AJ1575" i="13"/>
  <c r="AK1575" i="13" s="1"/>
  <c r="AJ1576" i="13"/>
  <c r="AK1576" i="13" s="1"/>
  <c r="AJ1577" i="13"/>
  <c r="AK1577" i="13" s="1"/>
  <c r="AJ1578" i="13"/>
  <c r="AK1578" i="13" s="1"/>
  <c r="AJ1579" i="13"/>
  <c r="AK1579" i="13" s="1"/>
  <c r="AJ1580" i="13"/>
  <c r="AK1580" i="13" s="1"/>
  <c r="AJ1581" i="13"/>
  <c r="AK1581" i="13" s="1"/>
  <c r="AJ1582" i="13"/>
  <c r="AK1582" i="13" s="1"/>
  <c r="AJ1583" i="13"/>
  <c r="AK1583" i="13" s="1"/>
  <c r="AJ1584" i="13"/>
  <c r="AK1584" i="13" s="1"/>
  <c r="AJ1585" i="13"/>
  <c r="AK1585" i="13" s="1"/>
  <c r="AJ1586" i="13"/>
  <c r="AK1586" i="13" s="1"/>
  <c r="AJ1587" i="13"/>
  <c r="AK1587" i="13" s="1"/>
  <c r="AJ1588" i="13"/>
  <c r="AK1588" i="13" s="1"/>
  <c r="AJ1589" i="13"/>
  <c r="AK1589" i="13" s="1"/>
  <c r="AJ1590" i="13"/>
  <c r="AK1590" i="13" s="1"/>
  <c r="AJ1591" i="13"/>
  <c r="AK1591" i="13" s="1"/>
  <c r="AJ1592" i="13"/>
  <c r="AK1592" i="13" s="1"/>
  <c r="AJ1593" i="13"/>
  <c r="AK1593" i="13" s="1"/>
  <c r="AJ1594" i="13"/>
  <c r="AK1594" i="13" s="1"/>
  <c r="AJ1595" i="13"/>
  <c r="AK1595" i="13" s="1"/>
  <c r="AJ1596" i="13"/>
  <c r="AK1596" i="13" s="1"/>
  <c r="AJ1597" i="13"/>
  <c r="AK1597" i="13" s="1"/>
  <c r="AJ1598" i="13"/>
  <c r="AK1598" i="13" s="1"/>
  <c r="AJ1599" i="13"/>
  <c r="AK1599" i="13" s="1"/>
  <c r="AJ1600" i="13"/>
  <c r="AK1600" i="13" s="1"/>
  <c r="AJ1601" i="13"/>
  <c r="AK1601" i="13" s="1"/>
  <c r="AJ1602" i="13"/>
  <c r="AK1602" i="13" s="1"/>
  <c r="AJ1603" i="13"/>
  <c r="AK1603" i="13" s="1"/>
  <c r="AJ1604" i="13"/>
  <c r="AK1604" i="13" s="1"/>
  <c r="AJ1605" i="13"/>
  <c r="AK1605" i="13" s="1"/>
  <c r="AJ1606" i="13"/>
  <c r="AK1606" i="13" s="1"/>
  <c r="AJ1607" i="13"/>
  <c r="AK1607" i="13" s="1"/>
  <c r="AJ1608" i="13"/>
  <c r="AK1608" i="13" s="1"/>
  <c r="AJ1609" i="13"/>
  <c r="AK1609" i="13" s="1"/>
  <c r="AJ1610" i="13"/>
  <c r="AK1610" i="13" s="1"/>
  <c r="AJ1611" i="13"/>
  <c r="AK1611" i="13" s="1"/>
  <c r="AJ1612" i="13"/>
  <c r="AK1612" i="13" s="1"/>
  <c r="AJ1613" i="13"/>
  <c r="AK1613" i="13" s="1"/>
  <c r="AJ1614" i="13"/>
  <c r="AK1614" i="13" s="1"/>
  <c r="AJ1615" i="13"/>
  <c r="AK1615" i="13" s="1"/>
  <c r="AJ1616" i="13"/>
  <c r="AK1616" i="13" s="1"/>
  <c r="AJ1617" i="13"/>
  <c r="AK1617" i="13" s="1"/>
  <c r="AJ1618" i="13"/>
  <c r="AK1618" i="13" s="1"/>
  <c r="AJ1619" i="13"/>
  <c r="AK1619" i="13" s="1"/>
  <c r="AJ1620" i="13"/>
  <c r="AK1620" i="13" s="1"/>
  <c r="AJ1621" i="13"/>
  <c r="AK1621" i="13" s="1"/>
  <c r="AJ1622" i="13"/>
  <c r="AK1622" i="13" s="1"/>
  <c r="AJ1623" i="13"/>
  <c r="AK1623" i="13" s="1"/>
  <c r="AJ1624" i="13"/>
  <c r="AK1624" i="13" s="1"/>
  <c r="AJ1625" i="13"/>
  <c r="AK1625" i="13" s="1"/>
  <c r="AJ1626" i="13"/>
  <c r="AK1626" i="13" s="1"/>
  <c r="AJ1627" i="13"/>
  <c r="AK1627" i="13" s="1"/>
  <c r="AJ1628" i="13"/>
  <c r="AK1628" i="13" s="1"/>
  <c r="AJ1629" i="13"/>
  <c r="AK1629" i="13" s="1"/>
  <c r="AJ1630" i="13"/>
  <c r="AK1630" i="13" s="1"/>
  <c r="AJ1631" i="13"/>
  <c r="AK1631" i="13" s="1"/>
  <c r="AJ1632" i="13"/>
  <c r="AK1632" i="13" s="1"/>
  <c r="AJ1633" i="13"/>
  <c r="AK1633" i="13" s="1"/>
  <c r="AJ1634" i="13"/>
  <c r="AK1634" i="13" s="1"/>
  <c r="AJ1635" i="13"/>
  <c r="AK1635" i="13" s="1"/>
  <c r="AJ1636" i="13"/>
  <c r="AL1636" i="13" s="1"/>
  <c r="AJ1637" i="13"/>
  <c r="AL1637" i="13" s="1"/>
  <c r="AJ1638" i="13"/>
  <c r="AL1638" i="13" s="1"/>
  <c r="AJ1639" i="13"/>
  <c r="AL1639" i="13" s="1"/>
  <c r="AJ1640" i="13"/>
  <c r="AL1640" i="13" s="1"/>
  <c r="AJ1641" i="13"/>
  <c r="AL1641" i="13" s="1"/>
  <c r="AJ1642" i="13"/>
  <c r="AL1642" i="13" s="1"/>
  <c r="AJ1643" i="13"/>
  <c r="AL1643" i="13" s="1"/>
  <c r="AJ1644" i="13"/>
  <c r="AL1644" i="13" s="1"/>
  <c r="AJ1645" i="13"/>
  <c r="AL1645" i="13" s="1"/>
  <c r="AJ1646" i="13"/>
  <c r="AL1646" i="13" s="1"/>
  <c r="AJ1647" i="13"/>
  <c r="AL1647" i="13" s="1"/>
  <c r="AJ1648" i="13"/>
  <c r="AL1648" i="13" s="1"/>
  <c r="AJ1649" i="13"/>
  <c r="AL1649" i="13" s="1"/>
  <c r="AJ1650" i="13"/>
  <c r="AL1650" i="13" s="1"/>
  <c r="AJ1651" i="13"/>
  <c r="AL1651" i="13" s="1"/>
  <c r="AJ1652" i="13"/>
  <c r="AL1652" i="13" s="1"/>
  <c r="AJ1653" i="13"/>
  <c r="AL1653" i="13" s="1"/>
  <c r="AJ1654" i="13"/>
  <c r="AL1654" i="13" s="1"/>
  <c r="AJ1655" i="13"/>
  <c r="AL1655" i="13" s="1"/>
  <c r="AJ1656" i="13"/>
  <c r="AL1656" i="13" s="1"/>
  <c r="AJ1657" i="13"/>
  <c r="AL1657" i="13"/>
  <c r="AJ1658" i="13"/>
  <c r="AL1658" i="13"/>
  <c r="AJ1659" i="13"/>
  <c r="AL1659" i="13"/>
  <c r="AJ1660" i="13"/>
  <c r="AL1660" i="13"/>
  <c r="AJ1661" i="13"/>
  <c r="AL1661" i="13"/>
  <c r="AJ1662" i="13"/>
  <c r="AL1662" i="13"/>
  <c r="AJ1663" i="13"/>
  <c r="AL1663" i="13"/>
  <c r="AJ1664" i="13"/>
  <c r="AL1664" i="13"/>
  <c r="AJ1665" i="13"/>
  <c r="AL1665" i="13"/>
  <c r="AJ1666" i="13"/>
  <c r="AL1666" i="13"/>
  <c r="AJ1667" i="13"/>
  <c r="AL1667" i="13"/>
  <c r="AJ1668" i="13"/>
  <c r="AL1668" i="13"/>
  <c r="AJ1669" i="13"/>
  <c r="AL1669" i="13"/>
  <c r="AJ1670" i="13"/>
  <c r="AL1670" i="13"/>
  <c r="AJ1671" i="13"/>
  <c r="AL1671" i="13"/>
  <c r="AJ1672" i="13"/>
  <c r="AL1672" i="13"/>
  <c r="AJ1673" i="13"/>
  <c r="AL1673" i="13"/>
  <c r="AJ1674" i="13"/>
  <c r="AL1674" i="13"/>
  <c r="AJ1675" i="13"/>
  <c r="AL1675" i="13"/>
  <c r="AJ1676" i="13"/>
  <c r="AL1676" i="13"/>
  <c r="AJ1677" i="13"/>
  <c r="AL1677" i="13"/>
  <c r="AJ1678" i="13"/>
  <c r="AL1678" i="13"/>
  <c r="AJ1679" i="13"/>
  <c r="AL1679" i="13"/>
  <c r="AJ1680" i="13"/>
  <c r="AL1680" i="13"/>
  <c r="AJ1681" i="13"/>
  <c r="AL1681" i="13"/>
  <c r="AJ1682" i="13"/>
  <c r="AL1682" i="13"/>
  <c r="AJ1683" i="13"/>
  <c r="AL1683" i="13"/>
  <c r="AJ1684" i="13"/>
  <c r="AL1684" i="13"/>
  <c r="AJ1685" i="13"/>
  <c r="AL1685" i="13"/>
  <c r="AJ1686" i="13"/>
  <c r="AL1686" i="13"/>
  <c r="AJ1687" i="13"/>
  <c r="AL1687" i="13"/>
  <c r="AJ1688" i="13"/>
  <c r="AL1688" i="13"/>
  <c r="AJ1689" i="13"/>
  <c r="AL1689" i="13"/>
  <c r="AJ1690" i="13"/>
  <c r="AL1690" i="13"/>
  <c r="AJ1691" i="13"/>
  <c r="AL1691" i="13"/>
  <c r="AJ1692" i="13"/>
  <c r="AL1692" i="13"/>
  <c r="AJ1693" i="13"/>
  <c r="AL1693" i="13"/>
  <c r="AJ1694" i="13"/>
  <c r="AL1694" i="13"/>
  <c r="AJ1695" i="13"/>
  <c r="AL1695" i="13"/>
  <c r="AJ1696" i="13"/>
  <c r="AL1696" i="13"/>
  <c r="AJ1697" i="13"/>
  <c r="AL1697" i="13"/>
  <c r="AJ1698" i="13"/>
  <c r="AL1698" i="13"/>
  <c r="AJ1699" i="13"/>
  <c r="AL1699" i="13"/>
  <c r="AJ1700" i="13"/>
  <c r="AL1700" i="13"/>
  <c r="AJ1701" i="13"/>
  <c r="AL1701" i="13"/>
  <c r="AJ1702" i="13"/>
  <c r="AL1702" i="13"/>
  <c r="AJ1703" i="13"/>
  <c r="AL1703" i="13"/>
  <c r="AJ1704" i="13"/>
  <c r="AL1704" i="13"/>
  <c r="AJ1705" i="13"/>
  <c r="AL1705" i="13"/>
  <c r="AJ1706" i="13"/>
  <c r="AL1706" i="13"/>
  <c r="AJ1707" i="13"/>
  <c r="AL1707" i="13"/>
  <c r="AJ1708" i="13"/>
  <c r="AL1708" i="13"/>
  <c r="AJ1709" i="13"/>
  <c r="AL1709" i="13"/>
  <c r="AJ1710" i="13"/>
  <c r="AL1710" i="13"/>
  <c r="AN1710" i="13" s="1"/>
  <c r="AJ1711" i="13"/>
  <c r="AL1711" i="13" s="1"/>
  <c r="AN1711" i="13" s="1"/>
  <c r="AJ1712" i="13"/>
  <c r="AL1712" i="13" s="1"/>
  <c r="AN1712" i="13" s="1"/>
  <c r="AJ1713" i="13"/>
  <c r="AL1713" i="13" s="1"/>
  <c r="AN1713" i="13" s="1"/>
  <c r="AJ1714" i="13"/>
  <c r="AL1714" i="13" s="1"/>
  <c r="AN1714" i="13" s="1"/>
  <c r="AJ1715" i="13"/>
  <c r="AL1715" i="13" s="1"/>
  <c r="AN1715" i="13" s="1"/>
  <c r="AJ1716" i="13"/>
  <c r="AL1716" i="13" s="1"/>
  <c r="AN1716" i="13" s="1"/>
  <c r="AJ1717" i="13"/>
  <c r="AL1717" i="13" s="1"/>
  <c r="AJ1718" i="13"/>
  <c r="AL1718" i="13" s="1"/>
  <c r="AN1718" i="13" s="1"/>
  <c r="AJ1719" i="13"/>
  <c r="AL1719" i="13" s="1"/>
  <c r="AJ1720" i="13"/>
  <c r="AL1720" i="13" s="1"/>
  <c r="AJ1721" i="13"/>
  <c r="AL1721" i="13" s="1"/>
  <c r="AJ1722" i="13"/>
  <c r="AL1722" i="13" s="1"/>
  <c r="AN1722" i="13" s="1"/>
  <c r="AJ1723" i="13"/>
  <c r="AL1723" i="13" s="1"/>
  <c r="AN1723" i="13" s="1"/>
  <c r="AJ1724" i="13"/>
  <c r="AL1724" i="13" s="1"/>
  <c r="AJ1725" i="13"/>
  <c r="AL1725" i="13" s="1"/>
  <c r="AJ1726" i="13"/>
  <c r="AL1726" i="13" s="1"/>
  <c r="AN1726" i="13" s="1"/>
  <c r="AJ1727" i="13"/>
  <c r="AL1727" i="13" s="1"/>
  <c r="AN1727" i="13" s="1"/>
  <c r="AJ1728" i="13"/>
  <c r="AL1728" i="13" s="1"/>
  <c r="AN1728" i="13" s="1"/>
  <c r="AJ1729" i="13"/>
  <c r="AL1729" i="13" s="1"/>
  <c r="AJ1730" i="13"/>
  <c r="AL1730" i="13" s="1"/>
  <c r="AN1730" i="13" s="1"/>
  <c r="AJ1731" i="13"/>
  <c r="AL1731" i="13" s="1"/>
  <c r="AJ1732" i="13"/>
  <c r="AL1732" i="13" s="1"/>
  <c r="AJ1733" i="13"/>
  <c r="AL1733" i="13" s="1"/>
  <c r="AJ1734" i="13"/>
  <c r="AL1734" i="13" s="1"/>
  <c r="AN1734" i="13" s="1"/>
  <c r="AJ1735" i="13"/>
  <c r="AL1735" i="13" s="1"/>
  <c r="AJ1736" i="13"/>
  <c r="AL1736" i="13" s="1"/>
  <c r="AJ1737" i="13"/>
  <c r="AL1737" i="13" s="1"/>
  <c r="AJ1738" i="13"/>
  <c r="AL1738" i="13" s="1"/>
  <c r="AN1738" i="13" s="1"/>
  <c r="AJ1739" i="13"/>
  <c r="AL1739" i="13" s="1"/>
  <c r="AN1739" i="13" s="1"/>
  <c r="AJ1740" i="13"/>
  <c r="AL1740" i="13" s="1"/>
  <c r="AJ1741" i="13"/>
  <c r="AL1741" i="13" s="1"/>
  <c r="AN1741" i="13" s="1"/>
  <c r="AJ1742" i="13"/>
  <c r="AL1742" i="13" s="1"/>
  <c r="AN1742" i="13" s="1"/>
  <c r="AJ1743" i="13"/>
  <c r="AL1743" i="13" s="1"/>
  <c r="AJ1744" i="13"/>
  <c r="AL1744" i="13" s="1"/>
  <c r="AJ1745" i="13"/>
  <c r="AL1745" i="13" s="1"/>
  <c r="AN1745" i="13" s="1"/>
  <c r="AJ1746" i="13"/>
  <c r="AL1746" i="13" s="1"/>
  <c r="AN1746" i="13" s="1"/>
  <c r="AJ1747" i="13"/>
  <c r="AL1747" i="13" s="1"/>
  <c r="AN1747" i="13" s="1"/>
  <c r="AJ1748" i="13"/>
  <c r="AL1748" i="13" s="1"/>
  <c r="AN1748" i="13" s="1"/>
  <c r="AJ1749" i="13"/>
  <c r="AL1749" i="13" s="1"/>
  <c r="AJ1750" i="13"/>
  <c r="AL1750" i="13" s="1"/>
  <c r="AN1750" i="13" s="1"/>
  <c r="AJ1751" i="13"/>
  <c r="AL1751" i="13" s="1"/>
  <c r="AJ1752" i="13"/>
  <c r="AL1752" i="13" s="1"/>
  <c r="AN1752" i="13" s="1"/>
  <c r="AJ1753" i="13"/>
  <c r="AL1753" i="13" s="1"/>
  <c r="AJ1754" i="13"/>
  <c r="AL1754" i="13" s="1"/>
  <c r="AN1754" i="13" s="1"/>
  <c r="AJ1755" i="13"/>
  <c r="AL1755" i="13" s="1"/>
  <c r="AJ1756" i="13"/>
  <c r="AL1756" i="13" s="1"/>
  <c r="AN1756" i="13" s="1"/>
  <c r="AJ1757" i="13"/>
  <c r="AL1757" i="13" s="1"/>
  <c r="AJ1758" i="13"/>
  <c r="AL1758" i="13" s="1"/>
  <c r="AN1758" i="13" s="1"/>
  <c r="AJ1759" i="13"/>
  <c r="AL1759" i="13" s="1"/>
  <c r="AN1759" i="13" s="1"/>
  <c r="AJ1760" i="13"/>
  <c r="AL1760" i="13" s="1"/>
  <c r="AN1760" i="13" s="1"/>
  <c r="AJ1761" i="13"/>
  <c r="AL1761" i="13" s="1"/>
  <c r="AJ1762" i="13"/>
  <c r="AL1762" i="13" s="1"/>
  <c r="AN1762" i="13" s="1"/>
  <c r="AJ1763" i="13"/>
  <c r="AL1763" i="13" s="1"/>
  <c r="AJ1764" i="13"/>
  <c r="AL1764" i="13" s="1"/>
  <c r="AN1764" i="13" s="1"/>
  <c r="AJ1765" i="13"/>
  <c r="AL1765" i="13" s="1"/>
  <c r="AN1765" i="13" s="1"/>
  <c r="AJ1766" i="13"/>
  <c r="AL1766" i="13" s="1"/>
  <c r="AN1766" i="13" s="1"/>
  <c r="AJ1767" i="13"/>
  <c r="AL1767" i="13" s="1"/>
  <c r="AJ1768" i="13"/>
  <c r="AL1768" i="13" s="1"/>
  <c r="AJ1769" i="13"/>
  <c r="AL1769" i="13" s="1"/>
  <c r="AN1769" i="13" s="1"/>
  <c r="AJ1770" i="13"/>
  <c r="AL1770" i="13" s="1"/>
  <c r="AN1770" i="13" s="1"/>
  <c r="AJ1771" i="13"/>
  <c r="AL1771" i="13" s="1"/>
  <c r="AJ1772" i="13"/>
  <c r="AL1772" i="13" s="1"/>
  <c r="AN1772" i="13" s="1"/>
  <c r="AJ1773" i="13"/>
  <c r="AL1773" i="13" s="1"/>
  <c r="AN1773" i="13" s="1"/>
  <c r="AJ1774" i="13"/>
  <c r="AL1774" i="13" s="1"/>
  <c r="AN1774" i="13" s="1"/>
  <c r="AJ1775" i="13"/>
  <c r="AL1775" i="13" s="1"/>
  <c r="AN1775" i="13" s="1"/>
  <c r="AJ1776" i="13"/>
  <c r="AL1776" i="13" s="1"/>
  <c r="AN1776" i="13" s="1"/>
  <c r="AJ1777" i="13"/>
  <c r="AL1777" i="13" s="1"/>
  <c r="AJ1778" i="13"/>
  <c r="AL1778" i="13" s="1"/>
  <c r="AN1778" i="13" s="1"/>
  <c r="AJ1779" i="13"/>
  <c r="AL1779" i="13" s="1"/>
  <c r="AJ1780" i="13"/>
  <c r="AL1780" i="13" s="1"/>
  <c r="AN1780" i="13" s="1"/>
  <c r="AJ1781" i="13"/>
  <c r="AL1781" i="13" s="1"/>
  <c r="AJ1782" i="13"/>
  <c r="AL1782" i="13" s="1"/>
  <c r="AN1782" i="13" s="1"/>
  <c r="AJ1783" i="13"/>
  <c r="AL1783" i="13" s="1"/>
  <c r="AJ1784" i="13"/>
  <c r="AL1784" i="13" s="1"/>
  <c r="AJ1785" i="13"/>
  <c r="AL1785" i="13" s="1"/>
  <c r="AJ1786" i="13"/>
  <c r="AL1786" i="13" s="1"/>
  <c r="AN1786" i="13" s="1"/>
  <c r="AJ1787" i="13"/>
  <c r="AL1787" i="13" s="1"/>
  <c r="AN1787" i="13" s="1"/>
  <c r="AJ1788" i="13"/>
  <c r="AL1788" i="13" s="1"/>
  <c r="AN1788" i="13" s="1"/>
  <c r="AJ1789" i="13"/>
  <c r="AL1789" i="13" s="1"/>
  <c r="AN1789" i="13" s="1"/>
  <c r="AJ1790" i="13"/>
  <c r="AL1790" i="13" s="1"/>
  <c r="AN1790" i="13" s="1"/>
  <c r="AJ1791" i="13"/>
  <c r="AL1791" i="13" s="1"/>
  <c r="AJ1792" i="13"/>
  <c r="AL1792" i="13" s="1"/>
  <c r="AJ1793" i="13"/>
  <c r="AL1793" i="13" s="1"/>
  <c r="AN1793" i="13" s="1"/>
  <c r="AJ1794" i="13"/>
  <c r="AL1794" i="13" s="1"/>
  <c r="AN1794" i="13" s="1"/>
  <c r="AJ1795" i="13"/>
  <c r="AL1795" i="13" s="1"/>
  <c r="AN1795" i="13" s="1"/>
  <c r="AJ1796" i="13"/>
  <c r="AL1796" i="13" s="1"/>
  <c r="AN1796" i="13" s="1"/>
  <c r="AJ1797" i="13"/>
  <c r="AL1797" i="13" s="1"/>
  <c r="AJ1798" i="13"/>
  <c r="AL1798" i="13" s="1"/>
  <c r="AN1798" i="13" s="1"/>
  <c r="AJ1799" i="13"/>
  <c r="AL1799" i="13" s="1"/>
  <c r="AJ1800" i="13"/>
  <c r="AL1800" i="13" s="1"/>
  <c r="AJ1801" i="13"/>
  <c r="AL1801" i="13" s="1"/>
  <c r="AJ1802" i="13"/>
  <c r="AL1802" i="13" s="1"/>
  <c r="AN1802" i="13" s="1"/>
  <c r="AJ1803" i="13"/>
  <c r="AL1803" i="13" s="1"/>
  <c r="AN1803" i="13" s="1"/>
  <c r="AJ1804" i="13"/>
  <c r="AL1804" i="13" s="1"/>
  <c r="AN1804" i="13" s="1"/>
  <c r="AJ1805" i="13"/>
  <c r="AL1805" i="13" s="1"/>
  <c r="AN1805" i="13" s="1"/>
  <c r="AJ1806" i="13"/>
  <c r="AL1806" i="13" s="1"/>
  <c r="AN1806" i="13" s="1"/>
  <c r="AJ1807" i="13"/>
  <c r="AL1807" i="13" s="1"/>
  <c r="AJ1808" i="13"/>
  <c r="AL1808" i="13" s="1"/>
  <c r="AN1808" i="13" s="1"/>
  <c r="AJ1809" i="13"/>
  <c r="AL1809" i="13" s="1"/>
  <c r="AJ1810" i="13"/>
  <c r="AL1810" i="13" s="1"/>
  <c r="AN1810" i="13" s="1"/>
  <c r="AJ1811" i="13"/>
  <c r="AL1811" i="13" s="1"/>
  <c r="AN1811" i="13" s="1"/>
  <c r="AJ1812" i="13"/>
  <c r="AL1812" i="13" s="1"/>
  <c r="AJ1813" i="13"/>
  <c r="AL1813" i="13" s="1"/>
  <c r="AN1813" i="13" s="1"/>
  <c r="AJ1814" i="13"/>
  <c r="AL1814" i="13" s="1"/>
  <c r="AN1814" i="13" s="1"/>
  <c r="AJ1815" i="13"/>
  <c r="AL1815" i="13" s="1"/>
  <c r="AJ1816" i="13"/>
  <c r="AL1816" i="13" s="1"/>
  <c r="AN1816" i="13" s="1"/>
  <c r="AJ1817" i="13"/>
  <c r="AL1817" i="13" s="1"/>
  <c r="AN1817" i="13" s="1"/>
  <c r="AJ1818" i="13"/>
  <c r="AL1818" i="13" s="1"/>
  <c r="AN1818" i="13" s="1"/>
  <c r="AJ1819" i="13"/>
  <c r="AL1819" i="13" s="1"/>
  <c r="AJ1820" i="13"/>
  <c r="AL1820" i="13" s="1"/>
  <c r="AN1820" i="13" s="1"/>
  <c r="AJ1821" i="13"/>
  <c r="AL1821" i="13" s="1"/>
  <c r="AJ1822" i="13"/>
  <c r="AL1822" i="13" s="1"/>
  <c r="AN1822" i="13" s="1"/>
  <c r="AJ1823" i="13"/>
  <c r="AL1823" i="13" s="1"/>
  <c r="AJ1824" i="13"/>
  <c r="AL1824" i="13" s="1"/>
  <c r="AJ1825" i="13"/>
  <c r="AL1825" i="13" s="1"/>
  <c r="AN1825" i="13" s="1"/>
  <c r="AJ1826" i="13"/>
  <c r="AL1826" i="13" s="1"/>
  <c r="AN1826" i="13" s="1"/>
  <c r="AJ1827" i="13"/>
  <c r="AL1827" i="13" s="1"/>
  <c r="AJ1828" i="13"/>
  <c r="AL1828" i="13" s="1"/>
  <c r="AJ1829" i="13"/>
  <c r="AL1829" i="13" s="1"/>
  <c r="AN1829" i="13" s="1"/>
  <c r="AJ1830" i="13"/>
  <c r="AL1830" i="13" s="1"/>
  <c r="AN1830" i="13" s="1"/>
  <c r="AJ1831" i="13"/>
  <c r="AL1831" i="13" s="1"/>
  <c r="AJ1832" i="13"/>
  <c r="AL1832" i="13" s="1"/>
  <c r="AN1832" i="13" s="1"/>
  <c r="AJ1833" i="13"/>
  <c r="AL1833" i="13" s="1"/>
  <c r="AJ1834" i="13"/>
  <c r="AL1834" i="13" s="1"/>
  <c r="AN1834" i="13" s="1"/>
  <c r="AJ1835" i="13"/>
  <c r="AL1835" i="13" s="1"/>
  <c r="AJ1836" i="13"/>
  <c r="AL1836" i="13" s="1"/>
  <c r="AN1836" i="13" s="1"/>
  <c r="AJ1837" i="13"/>
  <c r="AL1837" i="13" s="1"/>
  <c r="AN1837" i="13" s="1"/>
  <c r="AJ1838" i="13"/>
  <c r="AL1838" i="13" s="1"/>
  <c r="AN1838" i="13" s="1"/>
  <c r="AJ1839" i="13"/>
  <c r="AL1839" i="13" s="1"/>
  <c r="AN1839" i="13" s="1"/>
  <c r="AJ1840" i="13"/>
  <c r="AL1840" i="13" s="1"/>
  <c r="AN1840" i="13" s="1"/>
  <c r="AJ1841" i="13"/>
  <c r="AL1841" i="13" s="1"/>
  <c r="AJ1842" i="13"/>
  <c r="AL1842" i="13" s="1"/>
  <c r="AN1842" i="13" s="1"/>
  <c r="AJ1843" i="13"/>
  <c r="AL1843" i="13" s="1"/>
  <c r="AJ1844" i="13"/>
  <c r="AL1844" i="13" s="1"/>
  <c r="AJ1845" i="13"/>
  <c r="AL1845" i="13" s="1"/>
  <c r="AJ1846" i="13"/>
  <c r="AL1846" i="13" s="1"/>
  <c r="AN1846" i="13" s="1"/>
  <c r="AJ1847" i="13"/>
  <c r="AL1847" i="13" s="1"/>
  <c r="AJ1848" i="13"/>
  <c r="AL1848" i="13" s="1"/>
  <c r="AJ1849" i="13"/>
  <c r="AL1849" i="13" s="1"/>
  <c r="AJ1850" i="13"/>
  <c r="AL1850" i="13" s="1"/>
  <c r="AN1850" i="13" s="1"/>
  <c r="AJ1851" i="13"/>
  <c r="AL1851" i="13" s="1"/>
  <c r="AN1851" i="13" s="1"/>
  <c r="AJ1852" i="13"/>
  <c r="AL1852" i="13" s="1"/>
  <c r="AN1852" i="13" s="1"/>
  <c r="AJ1853" i="13"/>
  <c r="AL1853" i="13" s="1"/>
  <c r="AN1853" i="13" s="1"/>
  <c r="AJ1854" i="13"/>
  <c r="AL1854" i="13" s="1"/>
  <c r="AN1854" i="13" s="1"/>
  <c r="AJ1855" i="13"/>
  <c r="AL1855" i="13" s="1"/>
  <c r="AJ1856" i="13"/>
  <c r="AL1856" i="13" s="1"/>
  <c r="AJ1857" i="13"/>
  <c r="AJ1858" i="13"/>
  <c r="AJ1859" i="13"/>
  <c r="AJ1860" i="13"/>
  <c r="AJ1861" i="13"/>
  <c r="AJ1862" i="13"/>
  <c r="AJ1863" i="13"/>
  <c r="AJ1864" i="13"/>
  <c r="AJ1865" i="13"/>
  <c r="AJ1866" i="13"/>
  <c r="AJ1867" i="13"/>
  <c r="AJ1868" i="13"/>
  <c r="AJ1869" i="13"/>
  <c r="AJ1870" i="13"/>
  <c r="AJ1871" i="13"/>
  <c r="AJ1872" i="13"/>
  <c r="AJ1873" i="13"/>
  <c r="AJ1874" i="13"/>
  <c r="AJ1875" i="13"/>
  <c r="AJ1876" i="13"/>
  <c r="AJ1877" i="13"/>
  <c r="AJ1878" i="13"/>
  <c r="AJ1879" i="13"/>
  <c r="AJ1880" i="13"/>
  <c r="AJ1881" i="13"/>
  <c r="AJ1882" i="13"/>
  <c r="AJ1883" i="13"/>
  <c r="AJ1884" i="13"/>
  <c r="AK1884" i="13" s="1"/>
  <c r="AJ1885" i="13"/>
  <c r="AK1885" i="13" s="1"/>
  <c r="AJ1886" i="13"/>
  <c r="AK1886" i="13" s="1"/>
  <c r="AJ1887" i="13"/>
  <c r="AK1887" i="13" s="1"/>
  <c r="AJ1888" i="13"/>
  <c r="AK1888" i="13" s="1"/>
  <c r="AJ1889" i="13"/>
  <c r="AK1889" i="13" s="1"/>
  <c r="AJ1890" i="13"/>
  <c r="AK1890" i="13" s="1"/>
  <c r="AJ1891" i="13"/>
  <c r="AK1891" i="13" s="1"/>
  <c r="AJ1892" i="13"/>
  <c r="AK1892" i="13" s="1"/>
  <c r="AJ1893" i="13"/>
  <c r="AK1893" i="13" s="1"/>
  <c r="AJ1894" i="13"/>
  <c r="AK1894" i="13" s="1"/>
  <c r="AJ1895" i="13"/>
  <c r="AK1895" i="13" s="1"/>
  <c r="AJ1896" i="13"/>
  <c r="AK1896" i="13" s="1"/>
  <c r="AJ1897" i="13"/>
  <c r="AK1897" i="13" s="1"/>
  <c r="AJ1898" i="13"/>
  <c r="AK1898" i="13" s="1"/>
  <c r="AJ1899" i="13"/>
  <c r="AK1899" i="13" s="1"/>
  <c r="AJ1900" i="13"/>
  <c r="AK1900" i="13" s="1"/>
  <c r="AJ1901" i="13"/>
  <c r="AK1901" i="13" s="1"/>
  <c r="AJ1902" i="13"/>
  <c r="AK1902" i="13" s="1"/>
  <c r="AJ1903" i="13"/>
  <c r="AK1903" i="13" s="1"/>
  <c r="AJ1904" i="13"/>
  <c r="AK1904" i="13" s="1"/>
  <c r="AJ1905" i="13"/>
  <c r="AK1905" i="13" s="1"/>
  <c r="AJ1906" i="13"/>
  <c r="AK1906" i="13" s="1"/>
  <c r="AJ1907" i="13"/>
  <c r="AK1907" i="13" s="1"/>
  <c r="AJ1908" i="13"/>
  <c r="AK1908" i="13" s="1"/>
  <c r="AJ1909" i="13"/>
  <c r="AK1909" i="13" s="1"/>
  <c r="AJ1910" i="13"/>
  <c r="AK1910" i="13" s="1"/>
  <c r="AJ1911" i="13"/>
  <c r="AK1911" i="13" s="1"/>
  <c r="AJ1912" i="13"/>
  <c r="AK1912" i="13" s="1"/>
  <c r="AJ1913" i="13"/>
  <c r="AK1913" i="13" s="1"/>
  <c r="AJ1914" i="13"/>
  <c r="AK1914" i="13" s="1"/>
  <c r="AJ1915" i="13"/>
  <c r="AK1915" i="13" s="1"/>
  <c r="AJ1916" i="13"/>
  <c r="AK1916" i="13" s="1"/>
  <c r="AJ1917" i="13"/>
  <c r="AK1917" i="13" s="1"/>
  <c r="AJ1918" i="13"/>
  <c r="AK1918" i="13" s="1"/>
  <c r="AJ1919" i="13"/>
  <c r="AK1919" i="13" s="1"/>
  <c r="AJ1920" i="13"/>
  <c r="AK1920" i="13" s="1"/>
  <c r="AJ1921" i="13"/>
  <c r="AK1921" i="13" s="1"/>
  <c r="AJ1922" i="13"/>
  <c r="AK1922" i="13" s="1"/>
  <c r="AJ1923" i="13"/>
  <c r="AK1923" i="13" s="1"/>
  <c r="AJ1924" i="13"/>
  <c r="AK1924" i="13" s="1"/>
  <c r="AJ1925" i="13"/>
  <c r="AK1925" i="13" s="1"/>
  <c r="AJ1926" i="13"/>
  <c r="AK1926" i="13" s="1"/>
  <c r="AJ1927" i="13"/>
  <c r="AK1927" i="13" s="1"/>
  <c r="AJ1928" i="13"/>
  <c r="AK1928" i="13" s="1"/>
  <c r="AJ1929" i="13"/>
  <c r="AK1929" i="13" s="1"/>
  <c r="AJ1930" i="13"/>
  <c r="AK1930" i="13" s="1"/>
  <c r="AJ1931" i="13"/>
  <c r="AK1931" i="13" s="1"/>
  <c r="AJ1932" i="13"/>
  <c r="AK1932" i="13" s="1"/>
  <c r="AJ1933" i="13"/>
  <c r="AK1933" i="13" s="1"/>
  <c r="AJ1934" i="13"/>
  <c r="AK1934" i="13" s="1"/>
  <c r="AJ1935" i="13"/>
  <c r="AK1935" i="13" s="1"/>
  <c r="AJ1936" i="13"/>
  <c r="AK1936" i="13" s="1"/>
  <c r="AJ1937" i="13"/>
  <c r="AL1937" i="13" s="1"/>
  <c r="AN1937" i="13" s="1"/>
  <c r="AJ1938" i="13"/>
  <c r="AL1938" i="13" s="1"/>
  <c r="AN1938" i="13" s="1"/>
  <c r="AJ1939" i="13"/>
  <c r="AL1939" i="13" s="1"/>
  <c r="AJ1940" i="13"/>
  <c r="AL1940" i="13" s="1"/>
  <c r="AN1940" i="13" s="1"/>
  <c r="AJ1941" i="13"/>
  <c r="AL1941" i="13" s="1"/>
  <c r="AN1941" i="13" s="1"/>
  <c r="AJ1942" i="13"/>
  <c r="AL1942" i="13" s="1"/>
  <c r="AN1942" i="13" s="1"/>
  <c r="AJ1943" i="13"/>
  <c r="AL1943" i="13" s="1"/>
  <c r="AN1943" i="13" s="1"/>
  <c r="AJ1944" i="13"/>
  <c r="AL1944" i="13" s="1"/>
  <c r="AN1944" i="13" s="1"/>
  <c r="AJ1945" i="13"/>
  <c r="AL1945" i="13" s="1"/>
  <c r="AN1945" i="13" s="1"/>
  <c r="AJ1946" i="13"/>
  <c r="AL1946" i="13" s="1"/>
  <c r="AN1946" i="13" s="1"/>
  <c r="AJ1947" i="13"/>
  <c r="AL1947" i="13" s="1"/>
  <c r="AN1947" i="13" s="1"/>
  <c r="AJ1948" i="13"/>
  <c r="AL1948" i="13" s="1"/>
  <c r="AN1948" i="13" s="1"/>
  <c r="AJ1949" i="13"/>
  <c r="AL1949" i="13" s="1"/>
  <c r="AJ1950" i="13"/>
  <c r="AL1950" i="13" s="1"/>
  <c r="AN1950" i="13" s="1"/>
  <c r="AJ1951" i="13"/>
  <c r="AL1951" i="13" s="1"/>
  <c r="AN1951" i="13" s="1"/>
  <c r="AJ1952" i="13"/>
  <c r="AL1952" i="13" s="1"/>
  <c r="AN1952" i="13" s="1"/>
  <c r="AJ1953" i="13"/>
  <c r="AL1953" i="13" s="1"/>
  <c r="AN1953" i="13" s="1"/>
  <c r="AJ1954" i="13"/>
  <c r="AL1954" i="13" s="1"/>
  <c r="AN1954" i="13" s="1"/>
  <c r="AJ1955" i="13"/>
  <c r="AL1955" i="13" s="1"/>
  <c r="AJ1956" i="13"/>
  <c r="AL1956" i="13" s="1"/>
  <c r="AN1956" i="13" s="1"/>
  <c r="AJ1957" i="13"/>
  <c r="AL1957" i="13" s="1"/>
  <c r="AN1957" i="13" s="1"/>
  <c r="AJ1958" i="13"/>
  <c r="AL1958" i="13" s="1"/>
  <c r="AN1958" i="13" s="1"/>
  <c r="AJ1959" i="13"/>
  <c r="AL1959" i="13" s="1"/>
  <c r="AN1959" i="13" s="1"/>
  <c r="AJ1960" i="13"/>
  <c r="AL1960" i="13" s="1"/>
  <c r="AJ1961" i="13"/>
  <c r="AL1961" i="13" s="1"/>
  <c r="AJ1962" i="13"/>
  <c r="AL1962" i="13" s="1"/>
  <c r="AN1962" i="13" s="1"/>
  <c r="AJ1963" i="13"/>
  <c r="AL1963" i="13" s="1"/>
  <c r="AN1963" i="13" s="1"/>
  <c r="AJ1964" i="13"/>
  <c r="AL1964" i="13" s="1"/>
  <c r="AN1964" i="13" s="1"/>
  <c r="AJ1965" i="13"/>
  <c r="AL1965" i="13" s="1"/>
  <c r="AN1965" i="13" s="1"/>
  <c r="AJ1966" i="13"/>
  <c r="AL1966" i="13" s="1"/>
  <c r="AN1966" i="13" s="1"/>
  <c r="AJ1967" i="13"/>
  <c r="AL1967" i="13" s="1"/>
  <c r="AJ1968" i="13"/>
  <c r="AL1968" i="13" s="1"/>
  <c r="AN1968" i="13" s="1"/>
  <c r="AJ1969" i="13"/>
  <c r="AL1969" i="13" s="1"/>
  <c r="AN1969" i="13" s="1"/>
  <c r="AJ1970" i="13"/>
  <c r="AL1970" i="13" s="1"/>
  <c r="AN1970" i="13" s="1"/>
  <c r="AJ1971" i="13"/>
  <c r="AL1971" i="13" s="1"/>
  <c r="AN1971" i="13" s="1"/>
  <c r="AJ1972" i="13"/>
  <c r="AL1972" i="13" s="1"/>
  <c r="AN1972" i="13" s="1"/>
  <c r="AJ1973" i="13"/>
  <c r="AL1973" i="13" s="1"/>
  <c r="AN1973" i="13" s="1"/>
  <c r="AJ1974" i="13"/>
  <c r="AL1974" i="13" s="1"/>
  <c r="AN1974" i="13" s="1"/>
  <c r="AJ1975" i="13"/>
  <c r="AL1975" i="13" s="1"/>
  <c r="AN1975" i="13" s="1"/>
  <c r="AJ1976" i="13"/>
  <c r="AL1976" i="13" s="1"/>
  <c r="AJ1977" i="13"/>
  <c r="AL1977" i="13" s="1"/>
  <c r="AN1977" i="13" s="1"/>
  <c r="AJ1978" i="13"/>
  <c r="AL1978" i="13" s="1"/>
  <c r="AN1978" i="13" s="1"/>
  <c r="AJ1979" i="13"/>
  <c r="AL1979" i="13" s="1"/>
  <c r="AJ1980" i="13"/>
  <c r="AL1980" i="13" s="1"/>
  <c r="AN1980" i="13" s="1"/>
  <c r="AJ1981" i="13"/>
  <c r="AL1981" i="13" s="1"/>
  <c r="AN1981" i="13" s="1"/>
  <c r="AJ1982" i="13"/>
  <c r="AL1982" i="13" s="1"/>
  <c r="AN1982" i="13" s="1"/>
  <c r="AJ1983" i="13"/>
  <c r="AL1983" i="13" s="1"/>
  <c r="AN1983" i="13" s="1"/>
  <c r="AJ1984" i="13"/>
  <c r="AL1984" i="13" s="1"/>
  <c r="AN1984" i="13" s="1"/>
  <c r="AJ1985" i="13"/>
  <c r="AL1985" i="13" s="1"/>
  <c r="AN1985" i="13" s="1"/>
  <c r="AJ1986" i="13"/>
  <c r="AL1986" i="13" s="1"/>
  <c r="AN1986" i="13" s="1"/>
  <c r="AJ1987" i="13"/>
  <c r="AL1987" i="13" s="1"/>
  <c r="AN1987" i="13" s="1"/>
  <c r="AJ1988" i="13"/>
  <c r="AL1988" i="13" s="1"/>
  <c r="AJ1989" i="13"/>
  <c r="AL1989" i="13" s="1"/>
  <c r="AN1989" i="13" s="1"/>
  <c r="AJ1990" i="13"/>
  <c r="AL1990" i="13" s="1"/>
  <c r="AN1990" i="13" s="1"/>
  <c r="AJ1991" i="13"/>
  <c r="AL1991" i="13" s="1"/>
  <c r="AN1991" i="13" s="1"/>
  <c r="AJ1992" i="13"/>
  <c r="AL1992" i="13" s="1"/>
  <c r="AN1992" i="13" s="1"/>
  <c r="AJ1993" i="13"/>
  <c r="AL1993" i="13" s="1"/>
  <c r="AN1993" i="13" s="1"/>
  <c r="AJ1994" i="13"/>
  <c r="AL1994" i="13" s="1"/>
  <c r="AN1994" i="13" s="1"/>
  <c r="AJ1995" i="13"/>
  <c r="AL1995" i="13" s="1"/>
  <c r="AN1995" i="13" s="1"/>
  <c r="AJ1996" i="13"/>
  <c r="AL1996" i="13" s="1"/>
  <c r="AN1996" i="13" s="1"/>
  <c r="AJ1997" i="13"/>
  <c r="AL1997" i="13" s="1"/>
  <c r="AJ1998" i="13"/>
  <c r="AL1998" i="13" s="1"/>
  <c r="AN1998" i="13" s="1"/>
  <c r="AJ1999" i="13"/>
  <c r="AL1999" i="13" s="1"/>
  <c r="AJ2000" i="13"/>
  <c r="AL2000" i="13" s="1"/>
  <c r="AJ2001" i="13"/>
  <c r="AL2001" i="13" s="1"/>
  <c r="AN2001" i="13" s="1"/>
  <c r="AJ2002" i="13"/>
  <c r="AL2002" i="13" s="1"/>
  <c r="AN2002" i="13" s="1"/>
  <c r="AJ2003" i="13"/>
  <c r="AL2003" i="13" s="1"/>
  <c r="AN2003" i="13" s="1"/>
  <c r="AJ2004" i="13"/>
  <c r="AL2004" i="13" s="1"/>
  <c r="AN2004" i="13" s="1"/>
  <c r="AJ2005" i="13"/>
  <c r="AL2005" i="13" s="1"/>
  <c r="AN2005" i="13" s="1"/>
  <c r="AJ2006" i="13"/>
  <c r="AL2006" i="13" s="1"/>
  <c r="AN2006" i="13" s="1"/>
  <c r="AJ2007" i="13"/>
  <c r="AL2007" i="13" s="1"/>
  <c r="AN2007" i="13" s="1"/>
  <c r="AJ2008" i="13"/>
  <c r="AL2008" i="13" s="1"/>
  <c r="AJ2009" i="13"/>
  <c r="AL2009" i="13" s="1"/>
  <c r="AJ2010" i="13"/>
  <c r="AL2010" i="13" s="1"/>
  <c r="AN2010" i="13" s="1"/>
  <c r="AJ2011" i="13"/>
  <c r="AL2011" i="13" s="1"/>
  <c r="AN2011" i="13" s="1"/>
  <c r="AJ2012" i="13"/>
  <c r="AL2012" i="13" s="1"/>
  <c r="AN2012" i="13" s="1"/>
  <c r="AJ2013" i="13"/>
  <c r="AL2013" i="13" s="1"/>
  <c r="AN2013" i="13" s="1"/>
  <c r="AJ2014" i="13"/>
  <c r="AL2014" i="13" s="1"/>
  <c r="AN2014" i="13" s="1"/>
  <c r="AJ2015" i="13"/>
  <c r="AL2015" i="13" s="1"/>
  <c r="AN2015" i="13" s="1"/>
  <c r="AJ2016" i="13"/>
  <c r="AL2016" i="13" s="1"/>
  <c r="AN2016" i="13" s="1"/>
  <c r="AJ2017" i="13"/>
  <c r="AL2017" i="13" s="1"/>
  <c r="AN2017" i="13" s="1"/>
  <c r="AJ2018" i="13"/>
  <c r="AL2018" i="13" s="1"/>
  <c r="AN2018" i="13" s="1"/>
  <c r="AJ2019" i="13"/>
  <c r="AL2019" i="13" s="1"/>
  <c r="AN2019" i="13" s="1"/>
  <c r="AJ2020" i="13"/>
  <c r="AL2020" i="13" s="1"/>
  <c r="AN2020" i="13" s="1"/>
  <c r="AJ2021" i="13"/>
  <c r="AL2021" i="13" s="1"/>
  <c r="AN2021" i="13" s="1"/>
  <c r="AJ2022" i="13"/>
  <c r="AL2022" i="13" s="1"/>
  <c r="AN2022" i="13" s="1"/>
  <c r="AJ2023" i="13"/>
  <c r="AL2023" i="13" s="1"/>
  <c r="AN2023" i="13" s="1"/>
  <c r="AJ2024" i="13"/>
  <c r="AL2024" i="13" s="1"/>
  <c r="AN2024" i="13" s="1"/>
  <c r="AJ2025" i="13"/>
  <c r="AL2025" i="13" s="1"/>
  <c r="AN2025" i="13" s="1"/>
  <c r="AJ2026" i="13"/>
  <c r="AL2026" i="13" s="1"/>
  <c r="AN2026" i="13" s="1"/>
  <c r="AJ2027" i="13"/>
  <c r="AL2027" i="13" s="1"/>
  <c r="AN2027" i="13" s="1"/>
  <c r="AJ2028" i="13"/>
  <c r="AL2028" i="13" s="1"/>
  <c r="AN2028" i="13" s="1"/>
  <c r="AJ2029" i="13"/>
  <c r="AL2029" i="13" s="1"/>
  <c r="AN2029" i="13" s="1"/>
  <c r="AJ2030" i="13"/>
  <c r="AL2030" i="13" s="1"/>
  <c r="AN2030" i="13" s="1"/>
  <c r="AJ2031" i="13"/>
  <c r="AL2031" i="13" s="1"/>
  <c r="AN2031" i="13" s="1"/>
  <c r="AJ2032" i="13"/>
  <c r="AL2032" i="13" s="1"/>
  <c r="AN2032" i="13" s="1"/>
  <c r="AJ2033" i="13"/>
  <c r="AL2033" i="13" s="1"/>
  <c r="AJ2034" i="13"/>
  <c r="AL2034" i="13" s="1"/>
  <c r="AN2034" i="13" s="1"/>
  <c r="AJ2035" i="13"/>
  <c r="AL2035" i="13" s="1"/>
  <c r="AN2035" i="13" s="1"/>
  <c r="AJ2036" i="13"/>
  <c r="AL2036" i="13" s="1"/>
  <c r="AN2036" i="13" s="1"/>
  <c r="AJ2037" i="13"/>
  <c r="AL2037" i="13" s="1"/>
  <c r="AJ2038" i="13"/>
  <c r="AL2038" i="13" s="1"/>
  <c r="AN2038" i="13" s="1"/>
  <c r="AJ2039" i="13"/>
  <c r="AL2039" i="13" s="1"/>
  <c r="AN2039" i="13" s="1"/>
  <c r="AJ2040" i="13"/>
  <c r="AL2040" i="13" s="1"/>
  <c r="AN2040" i="13" s="1"/>
  <c r="AJ2041" i="13"/>
  <c r="AL2041" i="13" s="1"/>
  <c r="AN2041" i="13" s="1"/>
  <c r="AJ2042" i="13"/>
  <c r="AL2042" i="13" s="1"/>
  <c r="AN2042" i="13" s="1"/>
  <c r="AJ2043" i="13"/>
  <c r="AL2043" i="13" s="1"/>
  <c r="AN2043" i="13" s="1"/>
  <c r="AJ2044" i="13"/>
  <c r="AL2044" i="13" s="1"/>
  <c r="AN2044" i="13" s="1"/>
  <c r="AJ2045" i="13"/>
  <c r="AL2045" i="13" s="1"/>
  <c r="AN2045" i="13" s="1"/>
  <c r="AJ2046" i="13"/>
  <c r="AL2046" i="13" s="1"/>
  <c r="AN2046" i="13" s="1"/>
  <c r="AJ2047" i="13"/>
  <c r="AL2047" i="13" s="1"/>
  <c r="AN2047" i="13" s="1"/>
  <c r="AJ2048" i="13"/>
  <c r="AL2048" i="13" s="1"/>
  <c r="AJ2049" i="13"/>
  <c r="AL2049" i="13" s="1"/>
  <c r="AJ2050" i="13"/>
  <c r="AL2050" i="13" s="1"/>
  <c r="AN2050" i="13" s="1"/>
  <c r="AJ2051" i="13"/>
  <c r="AL2051" i="13" s="1"/>
  <c r="AN2051" i="13" s="1"/>
  <c r="AJ2052" i="13"/>
  <c r="AL2052" i="13" s="1"/>
  <c r="AN2052" i="13" s="1"/>
  <c r="AJ2053" i="13"/>
  <c r="AL2053" i="13" s="1"/>
  <c r="AN2053" i="13" s="1"/>
  <c r="AJ2054" i="13"/>
  <c r="AL2054" i="13" s="1"/>
  <c r="AN2054" i="13" s="1"/>
  <c r="AJ2055" i="13"/>
  <c r="AL2055" i="13" s="1"/>
  <c r="AN2055" i="13" s="1"/>
  <c r="AJ2056" i="13"/>
  <c r="AL2056" i="13" s="1"/>
  <c r="AN2056" i="13" s="1"/>
  <c r="AJ2057" i="13"/>
  <c r="AL2057" i="13" s="1"/>
  <c r="AN2057" i="13" s="1"/>
  <c r="AJ2058" i="13"/>
  <c r="AL2058" i="13" s="1"/>
  <c r="AN2058" i="13" s="1"/>
  <c r="AJ2059" i="13"/>
  <c r="AL2059" i="13" s="1"/>
  <c r="AN2059" i="13" s="1"/>
  <c r="AJ2060" i="13"/>
  <c r="AL2060" i="13" s="1"/>
  <c r="AN2060" i="13" s="1"/>
  <c r="AJ2061" i="13"/>
  <c r="AL2061" i="13" s="1"/>
  <c r="AN2061" i="13" s="1"/>
  <c r="AJ2062" i="13"/>
  <c r="AL2062" i="13" s="1"/>
  <c r="AN2062" i="13" s="1"/>
  <c r="AJ2063" i="13"/>
  <c r="AL2063" i="13" s="1"/>
  <c r="AN2063" i="13" s="1"/>
  <c r="AJ2064" i="13"/>
  <c r="AL2064" i="13" s="1"/>
  <c r="AJ2065" i="13"/>
  <c r="AL2065" i="13" s="1"/>
  <c r="AN2065" i="13" s="1"/>
  <c r="AJ2066" i="13"/>
  <c r="AL2066" i="13" s="1"/>
  <c r="AN2066" i="13" s="1"/>
  <c r="AJ2067" i="13"/>
  <c r="AL2067" i="13" s="1"/>
  <c r="AN2067" i="13" s="1"/>
  <c r="AJ2068" i="13"/>
  <c r="AL2068" i="13" s="1"/>
  <c r="AN2068" i="13" s="1"/>
  <c r="AJ2069" i="13"/>
  <c r="AL2069" i="13" s="1"/>
  <c r="AN2069" i="13" s="1"/>
  <c r="AJ2070" i="13"/>
  <c r="AL2070" i="13" s="1"/>
  <c r="AN2070" i="13" s="1"/>
  <c r="AJ2071" i="13"/>
  <c r="AL2071" i="13" s="1"/>
  <c r="AN2071" i="13" s="1"/>
  <c r="AJ2072" i="13"/>
  <c r="AL2072" i="13" s="1"/>
  <c r="AJ2073" i="13"/>
  <c r="AL2073" i="13" s="1"/>
  <c r="AJ2074" i="13"/>
  <c r="AL2074" i="13" s="1"/>
  <c r="AN2074" i="13" s="1"/>
  <c r="AJ2075" i="13"/>
  <c r="AL2075" i="13" s="1"/>
  <c r="AN2075" i="13" s="1"/>
  <c r="AJ2076" i="13"/>
  <c r="AL2076" i="13" s="1"/>
  <c r="AN2076" i="13" s="1"/>
  <c r="AJ2077" i="13"/>
  <c r="AL2077" i="13" s="1"/>
  <c r="AN2077" i="13" s="1"/>
  <c r="AJ2078" i="13"/>
  <c r="AL2078" i="13" s="1"/>
  <c r="AN2078" i="13" s="1"/>
  <c r="AJ2079" i="13"/>
  <c r="AL2079" i="13" s="1"/>
  <c r="AN2079" i="13" s="1"/>
  <c r="AJ2080" i="13"/>
  <c r="AL2080" i="13"/>
  <c r="AN2080" i="13" s="1"/>
  <c r="AJ2081" i="13"/>
  <c r="AL2081" i="13" s="1"/>
  <c r="AN2081" i="13" s="1"/>
  <c r="AJ2082" i="13"/>
  <c r="AL2082" i="13" s="1"/>
  <c r="AN2082" i="13" s="1"/>
  <c r="AJ2083" i="13"/>
  <c r="AL2083" i="13" s="1"/>
  <c r="AN2083" i="13" s="1"/>
  <c r="AJ2084" i="13"/>
  <c r="AL2084" i="13" s="1"/>
  <c r="AN2084" i="13" s="1"/>
  <c r="AJ2085" i="13"/>
  <c r="AL2085" i="13" s="1"/>
  <c r="AN2085" i="13" s="1"/>
  <c r="AJ2086" i="13"/>
  <c r="AL2086" i="13" s="1"/>
  <c r="AN2086" i="13" s="1"/>
  <c r="AJ2087" i="13"/>
  <c r="AL2087" i="13" s="1"/>
  <c r="AN2087" i="13" s="1"/>
  <c r="AJ2088" i="13"/>
  <c r="AL2088" i="13" s="1"/>
  <c r="AJ2089" i="13"/>
  <c r="AL2089" i="13" s="1"/>
  <c r="AN2089" i="13" s="1"/>
  <c r="AJ2090" i="13"/>
  <c r="AL2090" i="13" s="1"/>
  <c r="AN2090" i="13" s="1"/>
  <c r="AJ2091" i="13"/>
  <c r="AL2091" i="13" s="1"/>
  <c r="AN2091" i="13" s="1"/>
  <c r="AJ2092" i="13"/>
  <c r="AL2092" i="13" s="1"/>
  <c r="AN2092" i="13" s="1"/>
  <c r="AJ2093" i="13"/>
  <c r="AL2093" i="13" s="1"/>
  <c r="AN2093" i="13" s="1"/>
  <c r="AJ2094" i="13"/>
  <c r="AL2094" i="13" s="1"/>
  <c r="AN2094" i="13" s="1"/>
  <c r="AJ2095" i="13"/>
  <c r="AL2095" i="13" s="1"/>
  <c r="AN2095" i="13" s="1"/>
  <c r="AJ2096" i="13"/>
  <c r="AL2096" i="13" s="1"/>
  <c r="AJ2097" i="13"/>
  <c r="AL2097" i="13" s="1"/>
  <c r="AJ2098" i="13"/>
  <c r="AL2098" i="13" s="1"/>
  <c r="AN2098" i="13" s="1"/>
  <c r="AJ2099" i="13"/>
  <c r="AL2099" i="13" s="1"/>
  <c r="AN2099" i="13" s="1"/>
  <c r="AJ2100" i="13"/>
  <c r="AL2100" i="13" s="1"/>
  <c r="AN2100" i="13" s="1"/>
  <c r="AJ2101" i="13"/>
  <c r="AL2101" i="13" s="1"/>
  <c r="AJ2102" i="13"/>
  <c r="AL2102" i="13" s="1"/>
  <c r="AN2102" i="13" s="1"/>
  <c r="AJ2103" i="13"/>
  <c r="AL2103" i="13" s="1"/>
  <c r="AN2103" i="13" s="1"/>
  <c r="AJ2104" i="13"/>
  <c r="AL2104" i="13" s="1"/>
  <c r="AN2104" i="13" s="1"/>
  <c r="AJ2105" i="13"/>
  <c r="AL2105" i="13" s="1"/>
  <c r="AN2105" i="13" s="1"/>
  <c r="AJ2106" i="13"/>
  <c r="AL2106" i="13" s="1"/>
  <c r="AN2106" i="13" s="1"/>
  <c r="AJ2107" i="13"/>
  <c r="AL2107" i="13" s="1"/>
  <c r="AN2107" i="13" s="1"/>
  <c r="AJ2108" i="13"/>
  <c r="AL2108" i="13" s="1"/>
  <c r="AN2108" i="13" s="1"/>
  <c r="AJ2109" i="13"/>
  <c r="AL2109" i="13" s="1"/>
  <c r="AJ2110" i="13"/>
  <c r="AL2110" i="13" s="1"/>
  <c r="AN2110" i="13" s="1"/>
  <c r="AJ2111" i="13"/>
  <c r="AL2111" i="13" s="1"/>
  <c r="AN2111" i="13" s="1"/>
  <c r="AJ2112" i="13"/>
  <c r="AL2112" i="13" s="1"/>
  <c r="AN2112" i="13" s="1"/>
  <c r="AJ2113" i="13"/>
  <c r="AL2113" i="13" s="1"/>
  <c r="AJ2114" i="13"/>
  <c r="AL2114" i="13" s="1"/>
  <c r="AN2114" i="13" s="1"/>
  <c r="AJ2115" i="13"/>
  <c r="AL2115" i="13" s="1"/>
  <c r="AN2115" i="13" s="1"/>
  <c r="AJ2116" i="13"/>
  <c r="AL2116" i="13" s="1"/>
  <c r="AN2116" i="13" s="1"/>
  <c r="AJ2117" i="13"/>
  <c r="AL2117" i="13" s="1"/>
  <c r="AJ2118" i="13"/>
  <c r="AL2118" i="13" s="1"/>
  <c r="AN2118" i="13" s="1"/>
  <c r="AJ2119" i="13"/>
  <c r="AL2119" i="13" s="1"/>
  <c r="AN2119" i="13" s="1"/>
  <c r="AJ2120" i="13"/>
  <c r="AL2120" i="13" s="1"/>
  <c r="AJ2121" i="13"/>
  <c r="AL2121" i="13" s="1"/>
  <c r="AN2121" i="13" s="1"/>
  <c r="AJ2122" i="13"/>
  <c r="AL2122" i="13" s="1"/>
  <c r="AN2122" i="13" s="1"/>
  <c r="AJ2123" i="13"/>
  <c r="AL2123" i="13" s="1"/>
  <c r="AN2123" i="13" s="1"/>
  <c r="AJ2124" i="13"/>
  <c r="AL2124" i="13" s="1"/>
  <c r="AN2124" i="13" s="1"/>
  <c r="AJ2125" i="13"/>
  <c r="AL2125" i="13" s="1"/>
  <c r="AN2125" i="13" s="1"/>
  <c r="AJ2126" i="13"/>
  <c r="AL2126" i="13" s="1"/>
  <c r="AN2126" i="13" s="1"/>
  <c r="AJ2127" i="13"/>
  <c r="AL2127" i="13" s="1"/>
  <c r="AN2127" i="13" s="1"/>
  <c r="AJ2128" i="13"/>
  <c r="AL2128" i="13" s="1"/>
  <c r="AN2128" i="13" s="1"/>
  <c r="AJ2129" i="13"/>
  <c r="AL2129" i="13" s="1"/>
  <c r="AN2129" i="13" s="1"/>
  <c r="AJ2130" i="13"/>
  <c r="AL2130" i="13" s="1"/>
  <c r="AN2130" i="13" s="1"/>
  <c r="AJ2131" i="13"/>
  <c r="AL2131" i="13" s="1"/>
  <c r="AN2131" i="13" s="1"/>
  <c r="AJ2132" i="13"/>
  <c r="AL2132" i="13" s="1"/>
  <c r="AN2132" i="13" s="1"/>
  <c r="AJ2133" i="13"/>
  <c r="AL2133" i="13" s="1"/>
  <c r="AN2133" i="13" s="1"/>
  <c r="AJ2134" i="13"/>
  <c r="AL2134" i="13" s="1"/>
  <c r="AN2134" i="13" s="1"/>
  <c r="AJ2135" i="13"/>
  <c r="AL2135" i="13" s="1"/>
  <c r="AN2135" i="13" s="1"/>
  <c r="AJ2136" i="13"/>
  <c r="AL2136" i="13" s="1"/>
  <c r="AN2136" i="13" s="1"/>
  <c r="AJ2137" i="13"/>
  <c r="AL2137" i="13" s="1"/>
  <c r="AN2137" i="13" s="1"/>
  <c r="AJ2138" i="13"/>
  <c r="AL2138" i="13" s="1"/>
  <c r="AN2138" i="13" s="1"/>
  <c r="AJ2139" i="13"/>
  <c r="AL2139" i="13" s="1"/>
  <c r="AN2139" i="13" s="1"/>
  <c r="AJ2140" i="13"/>
  <c r="AL2140" i="13" s="1"/>
  <c r="AN2140" i="13" s="1"/>
  <c r="AJ2141" i="13"/>
  <c r="AL2141" i="13" s="1"/>
  <c r="AJ2142" i="13"/>
  <c r="AL2142" i="13" s="1"/>
  <c r="AN2142" i="13" s="1"/>
  <c r="AJ2143" i="13"/>
  <c r="AL2143" i="13" s="1"/>
  <c r="AN2143" i="13" s="1"/>
  <c r="AJ2144" i="13"/>
  <c r="AL2144" i="13" s="1"/>
  <c r="AN2144" i="13" s="1"/>
  <c r="AJ2145" i="13"/>
  <c r="AL2145" i="13" s="1"/>
  <c r="AN2145" i="13" s="1"/>
  <c r="AJ2146" i="13"/>
  <c r="AL2146" i="13" s="1"/>
  <c r="AN2146" i="13" s="1"/>
  <c r="AJ2147" i="13"/>
  <c r="AL2147" i="13" s="1"/>
  <c r="AN2147" i="13" s="1"/>
  <c r="AJ2148" i="13"/>
  <c r="AL2148" i="13" s="1"/>
  <c r="AN2148" i="13" s="1"/>
  <c r="AJ2149" i="13"/>
  <c r="AL2149" i="13" s="1"/>
  <c r="AJ2150" i="13"/>
  <c r="AL2150" i="13" s="1"/>
  <c r="AN2150" i="13" s="1"/>
  <c r="AJ2151" i="13"/>
  <c r="AL2151" i="13" s="1"/>
  <c r="AN2151" i="13" s="1"/>
  <c r="AJ2152" i="13"/>
  <c r="AL2152" i="13" s="1"/>
  <c r="AJ2153" i="13"/>
  <c r="AL2153" i="13" s="1"/>
  <c r="AN2153" i="13" s="1"/>
  <c r="AJ2154" i="13"/>
  <c r="AL2154" i="13" s="1"/>
  <c r="AN2154" i="13" s="1"/>
  <c r="AJ2155" i="13"/>
  <c r="AL2155" i="13" s="1"/>
  <c r="AN2155" i="13" s="1"/>
  <c r="AJ2156" i="13"/>
  <c r="AL2156" i="13" s="1"/>
  <c r="AN2156" i="13" s="1"/>
  <c r="AJ2157" i="13"/>
  <c r="AL2157" i="13" s="1"/>
  <c r="AN2157" i="13" s="1"/>
  <c r="AJ2158" i="13"/>
  <c r="AL2158" i="13" s="1"/>
  <c r="AN2158" i="13" s="1"/>
  <c r="AJ2159" i="13"/>
  <c r="AL2159" i="13" s="1"/>
  <c r="AN2159" i="13" s="1"/>
  <c r="AJ2160" i="13"/>
  <c r="AL2160" i="13" s="1"/>
  <c r="AN2160" i="13" s="1"/>
  <c r="AJ2161" i="13"/>
  <c r="AL2161" i="13" s="1"/>
  <c r="AN2161" i="13" s="1"/>
  <c r="AJ2162" i="13"/>
  <c r="AL2162" i="13" s="1"/>
  <c r="AN2162" i="13" s="1"/>
  <c r="AJ2163" i="13"/>
  <c r="AL2163" i="13" s="1"/>
  <c r="AN2163" i="13" s="1"/>
  <c r="AJ2164" i="13"/>
  <c r="AL2164" i="13" s="1"/>
  <c r="AN2164" i="13" s="1"/>
  <c r="AJ2165" i="13"/>
  <c r="AL2165" i="13" s="1"/>
  <c r="AJ2166" i="13"/>
  <c r="AL2166" i="13" s="1"/>
  <c r="AN2166" i="13" s="1"/>
  <c r="AJ2167" i="13"/>
  <c r="AL2167" i="13" s="1"/>
  <c r="AN2167" i="13" s="1"/>
  <c r="AJ2168" i="13"/>
  <c r="AL2168" i="13" s="1"/>
  <c r="AN2168" i="13" s="1"/>
  <c r="AJ2169" i="13"/>
  <c r="AL2169" i="13" s="1"/>
  <c r="AN2169" i="13" s="1"/>
  <c r="AJ2170" i="13"/>
  <c r="AL2170" i="13" s="1"/>
  <c r="AN2170" i="13" s="1"/>
  <c r="AJ2171" i="13"/>
  <c r="AL2171" i="13" s="1"/>
  <c r="AN2171" i="13" s="1"/>
  <c r="AJ2172" i="13"/>
  <c r="AL2172" i="13" s="1"/>
  <c r="AN2172" i="13" s="1"/>
  <c r="AJ2173" i="13"/>
  <c r="AL2173" i="13" s="1"/>
  <c r="AN2173" i="13" s="1"/>
  <c r="AJ2174" i="13"/>
  <c r="AL2174" i="13" s="1"/>
  <c r="AN2174" i="13" s="1"/>
  <c r="AJ2175" i="13"/>
  <c r="AL2175" i="13" s="1"/>
  <c r="AN2175" i="13" s="1"/>
  <c r="AJ2176" i="13"/>
  <c r="AL2176" i="13" s="1"/>
  <c r="AN2176" i="13" s="1"/>
  <c r="AJ2177" i="13"/>
  <c r="AL2177" i="13" s="1"/>
  <c r="AN2177" i="13" s="1"/>
  <c r="AJ2178" i="13"/>
  <c r="AL2178" i="13" s="1"/>
  <c r="AN2178" i="13" s="1"/>
  <c r="AJ2179" i="13"/>
  <c r="AL2179" i="13" s="1"/>
  <c r="AN2179" i="13" s="1"/>
  <c r="AJ2180" i="13"/>
  <c r="AL2180" i="13" s="1"/>
  <c r="AN2180" i="13" s="1"/>
  <c r="AJ2181" i="13"/>
  <c r="AL2181" i="13" s="1"/>
  <c r="AN2181" i="13" s="1"/>
  <c r="AJ2182" i="13"/>
  <c r="AL2182" i="13" s="1"/>
  <c r="AN2182" i="13" s="1"/>
  <c r="AJ2183" i="13"/>
  <c r="AL2183" i="13" s="1"/>
  <c r="AN2183" i="13" s="1"/>
  <c r="AJ2184" i="13"/>
  <c r="AL2184" i="13" s="1"/>
  <c r="AN2184" i="13" s="1"/>
  <c r="AJ2185" i="13"/>
  <c r="AL2185" i="13" s="1"/>
  <c r="AN2185" i="13" s="1"/>
  <c r="AJ2186" i="13"/>
  <c r="AL2186" i="13" s="1"/>
  <c r="AN2186" i="13" s="1"/>
  <c r="AJ2187" i="13"/>
  <c r="AL2187" i="13"/>
  <c r="AN2187" i="13" s="1"/>
  <c r="AJ2188" i="13"/>
  <c r="AL2188" i="13" s="1"/>
  <c r="AN2188" i="13" s="1"/>
  <c r="AJ2189" i="13"/>
  <c r="AL2189" i="13" s="1"/>
  <c r="AN2189" i="13" s="1"/>
  <c r="AJ2190" i="13"/>
  <c r="AL2190" i="13" s="1"/>
  <c r="AN2190" i="13" s="1"/>
  <c r="AJ2191" i="13"/>
  <c r="AL2191" i="13" s="1"/>
  <c r="AN2191" i="13" s="1"/>
  <c r="AJ2192" i="13"/>
  <c r="AL2192" i="13" s="1"/>
  <c r="AN2192" i="13" s="1"/>
  <c r="AJ2193" i="13"/>
  <c r="AL2193" i="13" s="1"/>
  <c r="AN2193" i="13" s="1"/>
  <c r="AJ2194" i="13"/>
  <c r="AL2194" i="13" s="1"/>
  <c r="AN2194" i="13" s="1"/>
  <c r="AJ2195" i="13"/>
  <c r="AL2195" i="13" s="1"/>
  <c r="AN2195" i="13" s="1"/>
  <c r="AJ2196" i="13"/>
  <c r="AL2196" i="13" s="1"/>
  <c r="AN2196" i="13" s="1"/>
  <c r="AJ2197" i="13"/>
  <c r="AL2197" i="13" s="1"/>
  <c r="AN2197" i="13" s="1"/>
  <c r="AJ2198" i="13"/>
  <c r="AL2198" i="13" s="1"/>
  <c r="AN2198" i="13" s="1"/>
  <c r="AJ2199" i="13"/>
  <c r="AL2199" i="13" s="1"/>
  <c r="AN2199" i="13" s="1"/>
  <c r="AJ2200" i="13"/>
  <c r="AL2200" i="13" s="1"/>
  <c r="AN2200" i="13" s="1"/>
  <c r="AJ2201" i="13"/>
  <c r="AL2201" i="13" s="1"/>
  <c r="AN2201" i="13" s="1"/>
  <c r="AJ2202" i="13"/>
  <c r="AL2202" i="13" s="1"/>
  <c r="AN2202" i="13" s="1"/>
  <c r="AJ2203" i="13"/>
  <c r="AL2203" i="13" s="1"/>
  <c r="AN2203" i="13" s="1"/>
  <c r="AJ2204" i="13"/>
  <c r="AL2204" i="13" s="1"/>
  <c r="AN2204" i="13" s="1"/>
  <c r="AJ2205" i="13"/>
  <c r="AL2205" i="13" s="1"/>
  <c r="AN2205" i="13" s="1"/>
  <c r="AJ2206" i="13"/>
  <c r="AL2206" i="13" s="1"/>
  <c r="AN2206" i="13" s="1"/>
  <c r="AJ2207" i="13"/>
  <c r="AL2207" i="13" s="1"/>
  <c r="AN2207" i="13" s="1"/>
  <c r="AJ2208" i="13"/>
  <c r="AL2208" i="13" s="1"/>
  <c r="AJ2209" i="13"/>
  <c r="AL2209" i="13" s="1"/>
  <c r="AN2209" i="13" s="1"/>
  <c r="AJ2210" i="13"/>
  <c r="AL2210" i="13" s="1"/>
  <c r="AN2210" i="13" s="1"/>
  <c r="AJ2211" i="13"/>
  <c r="AL2211" i="13" s="1"/>
  <c r="AN2211" i="13" s="1"/>
  <c r="AJ2212" i="13"/>
  <c r="AL2212" i="13" s="1"/>
  <c r="AN2212" i="13" s="1"/>
  <c r="AJ2213" i="13"/>
  <c r="AL2213" i="13" s="1"/>
  <c r="AJ2214" i="13"/>
  <c r="AL2214" i="13" s="1"/>
  <c r="AN2214" i="13" s="1"/>
  <c r="AJ2215" i="13"/>
  <c r="AL2215" i="13" s="1"/>
  <c r="AN2215" i="13" s="1"/>
  <c r="AJ2216" i="13"/>
  <c r="AL2216" i="13" s="1"/>
  <c r="AN2216" i="13" s="1"/>
  <c r="AJ2217" i="13"/>
  <c r="AL2217" i="13" s="1"/>
  <c r="AN2217" i="13" s="1"/>
  <c r="AJ2218" i="13"/>
  <c r="AL2218" i="13" s="1"/>
  <c r="AN2218" i="13" s="1"/>
  <c r="AJ2219" i="13"/>
  <c r="AL2219" i="13" s="1"/>
  <c r="AN2219" i="13" s="1"/>
  <c r="AJ2220" i="13"/>
  <c r="AL2220" i="13"/>
  <c r="AN2220" i="13" s="1"/>
  <c r="AJ2221" i="13"/>
  <c r="AL2221" i="13" s="1"/>
  <c r="AN2221" i="13" s="1"/>
  <c r="AJ2222" i="13"/>
  <c r="AL2222" i="13" s="1"/>
  <c r="AN2222" i="13" s="1"/>
  <c r="AJ2223" i="13"/>
  <c r="AL2223" i="13" s="1"/>
  <c r="AN2223" i="13" s="1"/>
  <c r="AJ2224" i="13"/>
  <c r="AL2224" i="13" s="1"/>
  <c r="AN2224" i="13" s="1"/>
  <c r="AJ2225" i="13"/>
  <c r="AL2225" i="13" s="1"/>
  <c r="AN2225" i="13" s="1"/>
  <c r="AJ2226" i="13"/>
  <c r="AL2226" i="13" s="1"/>
  <c r="AN2226" i="13" s="1"/>
  <c r="AJ2227" i="13"/>
  <c r="AL2227" i="13" s="1"/>
  <c r="AN2227" i="13" s="1"/>
  <c r="AJ2228" i="13"/>
  <c r="AL2228" i="13" s="1"/>
  <c r="AN2228" i="13" s="1"/>
  <c r="AJ2229" i="13"/>
  <c r="AL2229" i="13"/>
  <c r="AN2229" i="13" s="1"/>
  <c r="AJ2230" i="13"/>
  <c r="AL2230" i="13" s="1"/>
  <c r="AN2230" i="13" s="1"/>
  <c r="AJ2231" i="13"/>
  <c r="AL2231" i="13" s="1"/>
  <c r="AN2231" i="13" s="1"/>
  <c r="AJ2232" i="13"/>
  <c r="AL2232" i="13" s="1"/>
  <c r="AN2232" i="13" s="1"/>
  <c r="AJ2233" i="13"/>
  <c r="AL2233" i="13" s="1"/>
  <c r="AN2233" i="13" s="1"/>
  <c r="AJ2234" i="13"/>
  <c r="AL2234" i="13" s="1"/>
  <c r="AN2234" i="13" s="1"/>
  <c r="AJ2235" i="13"/>
  <c r="AL2235" i="13" s="1"/>
  <c r="AN2235" i="13" s="1"/>
  <c r="AJ2236" i="13"/>
  <c r="AL2236" i="13" s="1"/>
  <c r="AN2236" i="13" s="1"/>
  <c r="AJ2237" i="13"/>
  <c r="AL2237" i="13" s="1"/>
  <c r="AN2237" i="13" s="1"/>
  <c r="AJ2238" i="13"/>
  <c r="AL2238" i="13" s="1"/>
  <c r="AN2238" i="13" s="1"/>
  <c r="AJ2239" i="13"/>
  <c r="AL2239" i="13" s="1"/>
  <c r="AN2239" i="13" s="1"/>
  <c r="AJ2240" i="13"/>
  <c r="AL2240" i="13" s="1"/>
  <c r="AN2240" i="13" s="1"/>
  <c r="AJ2241" i="13"/>
  <c r="AL2241" i="13" s="1"/>
  <c r="AN2241" i="13" s="1"/>
  <c r="AJ2242" i="13"/>
  <c r="AL2242" i="13" s="1"/>
  <c r="AN2242" i="13" s="1"/>
  <c r="AJ2243" i="13"/>
  <c r="AL2243" i="13" s="1"/>
  <c r="AN2243" i="13" s="1"/>
  <c r="AJ2244" i="13"/>
  <c r="AL2244" i="13" s="1"/>
  <c r="AN2244" i="13" s="1"/>
  <c r="AJ2245" i="13"/>
  <c r="AL2245" i="13" s="1"/>
  <c r="AN2245" i="13" s="1"/>
  <c r="AJ2246" i="13"/>
  <c r="AL2246" i="13" s="1"/>
  <c r="AN2246" i="13" s="1"/>
  <c r="AJ2247" i="13"/>
  <c r="AL2247" i="13" s="1"/>
  <c r="AN2247" i="13" s="1"/>
  <c r="AJ2248" i="13"/>
  <c r="AL2248" i="13" s="1"/>
  <c r="AN2248" i="13" s="1"/>
  <c r="AJ2249" i="13"/>
  <c r="AL2249" i="13" s="1"/>
  <c r="AN2249" i="13" s="1"/>
  <c r="AJ2250" i="13"/>
  <c r="AL2250" i="13" s="1"/>
  <c r="AN2250" i="13" s="1"/>
  <c r="AJ2251" i="13"/>
  <c r="AL2251" i="13" s="1"/>
  <c r="AN2251" i="13" s="1"/>
  <c r="AJ2252" i="13"/>
  <c r="AL2252" i="13" s="1"/>
  <c r="AN2252" i="13" s="1"/>
  <c r="AJ2253" i="13"/>
  <c r="AL2253" i="13" s="1"/>
  <c r="AN2253" i="13" s="1"/>
  <c r="AJ2254" i="13"/>
  <c r="AL2254" i="13" s="1"/>
  <c r="AN2254" i="13" s="1"/>
  <c r="AJ2255" i="13"/>
  <c r="AL2255" i="13" s="1"/>
  <c r="AN2255" i="13" s="1"/>
  <c r="AJ2256" i="13"/>
  <c r="AL2256" i="13" s="1"/>
  <c r="AN2256" i="13" s="1"/>
  <c r="AJ2257" i="13"/>
  <c r="AL2257" i="13" s="1"/>
  <c r="AN2257" i="13" s="1"/>
  <c r="AJ2258" i="13"/>
  <c r="AL2258" i="13" s="1"/>
  <c r="AN2258" i="13" s="1"/>
  <c r="AJ2259" i="13"/>
  <c r="AL2259" i="13" s="1"/>
  <c r="AN2259" i="13" s="1"/>
  <c r="AJ2260" i="13"/>
  <c r="AL2260" i="13" s="1"/>
  <c r="AN2260" i="13" s="1"/>
  <c r="AJ2261" i="13"/>
  <c r="AL2261" i="13" s="1"/>
  <c r="AN2261" i="13" s="1"/>
  <c r="AJ2262" i="13"/>
  <c r="AL2262" i="13" s="1"/>
  <c r="AN2262" i="13" s="1"/>
  <c r="AJ2263" i="13"/>
  <c r="AL2263" i="13" s="1"/>
  <c r="AN2263" i="13" s="1"/>
  <c r="AJ2264" i="13"/>
  <c r="AL2264" i="13" s="1"/>
  <c r="AN2264" i="13" s="1"/>
  <c r="AJ2265" i="13"/>
  <c r="AL2265" i="13" s="1"/>
  <c r="AN2265" i="13" s="1"/>
  <c r="AJ2266" i="13"/>
  <c r="AL2266" i="13" s="1"/>
  <c r="AN2266" i="13" s="1"/>
  <c r="AJ2267" i="13"/>
  <c r="AL2267" i="13" s="1"/>
  <c r="AN2267" i="13" s="1"/>
  <c r="AJ2268" i="13"/>
  <c r="AL2268" i="13" s="1"/>
  <c r="AN2268" i="13" s="1"/>
  <c r="AJ2269" i="13"/>
  <c r="AL2269" i="13" s="1"/>
  <c r="AN2269" i="13" s="1"/>
  <c r="AJ2270" i="13"/>
  <c r="AL2270" i="13" s="1"/>
  <c r="AN2270" i="13" s="1"/>
  <c r="AJ2271" i="13"/>
  <c r="AL2271" i="13" s="1"/>
  <c r="AN2271" i="13" s="1"/>
  <c r="AJ2272" i="13"/>
  <c r="AL2272" i="13" s="1"/>
  <c r="AN2272" i="13" s="1"/>
  <c r="AJ2273" i="13"/>
  <c r="AL2273" i="13" s="1"/>
  <c r="AN2273" i="13" s="1"/>
  <c r="AJ2274" i="13"/>
  <c r="AL2274" i="13" s="1"/>
  <c r="AN2274" i="13" s="1"/>
  <c r="AJ2275" i="13"/>
  <c r="AL2275" i="13" s="1"/>
  <c r="AN2275" i="13" s="1"/>
  <c r="AJ2276" i="13"/>
  <c r="AL2276" i="13" s="1"/>
  <c r="AN2276" i="13" s="1"/>
  <c r="AJ2277" i="13"/>
  <c r="AL2277" i="13" s="1"/>
  <c r="AN2277" i="13" s="1"/>
  <c r="AJ2278" i="13"/>
  <c r="AL2278" i="13" s="1"/>
  <c r="AN2278" i="13" s="1"/>
  <c r="AJ2279" i="13"/>
  <c r="AL2279" i="13" s="1"/>
  <c r="AN2279" i="13" s="1"/>
  <c r="AJ2280" i="13"/>
  <c r="AL2280" i="13" s="1"/>
  <c r="AN2280" i="13" s="1"/>
  <c r="AJ2281" i="13"/>
  <c r="AL2281" i="13" s="1"/>
  <c r="AN2281" i="13" s="1"/>
  <c r="AJ2282" i="13"/>
  <c r="AL2282" i="13" s="1"/>
  <c r="AN2282" i="13" s="1"/>
  <c r="AJ2283" i="13"/>
  <c r="AL2283" i="13" s="1"/>
  <c r="AN2283" i="13" s="1"/>
  <c r="AJ2284" i="13"/>
  <c r="AL2284" i="13" s="1"/>
  <c r="AN2284" i="13" s="1"/>
  <c r="AJ2285" i="13"/>
  <c r="AL2285" i="13" s="1"/>
  <c r="AN2285" i="13" s="1"/>
  <c r="AJ2286" i="13"/>
  <c r="AL2286" i="13" s="1"/>
  <c r="AN2286" i="13" s="1"/>
  <c r="AJ2287" i="13"/>
  <c r="AL2287" i="13" s="1"/>
  <c r="AN2287" i="13" s="1"/>
  <c r="AJ2288" i="13"/>
  <c r="AL2288" i="13" s="1"/>
  <c r="AN2288" i="13" s="1"/>
  <c r="AJ2289" i="13"/>
  <c r="AL2289" i="13" s="1"/>
  <c r="AN2289" i="13" s="1"/>
  <c r="AJ2290" i="13"/>
  <c r="AL2290" i="13" s="1"/>
  <c r="AN2290" i="13" s="1"/>
  <c r="AJ2291" i="13"/>
  <c r="AL2291" i="13" s="1"/>
  <c r="AN2291" i="13" s="1"/>
  <c r="AJ2292" i="13"/>
  <c r="AL2292" i="13" s="1"/>
  <c r="AN2292" i="13" s="1"/>
  <c r="AJ2293" i="13"/>
  <c r="AL2293" i="13" s="1"/>
  <c r="AN2293" i="13" s="1"/>
  <c r="AJ2294" i="13"/>
  <c r="AL2294" i="13" s="1"/>
  <c r="AN2294" i="13" s="1"/>
  <c r="AJ2295" i="13"/>
  <c r="AL2295" i="13" s="1"/>
  <c r="AN2295" i="13" s="1"/>
  <c r="AJ2296" i="13"/>
  <c r="AL2296" i="13" s="1"/>
  <c r="AN2296" i="13" s="1"/>
  <c r="AJ2297" i="13"/>
  <c r="AL2297" i="13" s="1"/>
  <c r="AN2297" i="13" s="1"/>
  <c r="AJ2298" i="13"/>
  <c r="AL2298" i="13" s="1"/>
  <c r="AN2298" i="13" s="1"/>
  <c r="AJ2299" i="13"/>
  <c r="AL2299" i="13" s="1"/>
  <c r="AN2299" i="13" s="1"/>
  <c r="AJ2300" i="13"/>
  <c r="AL2300" i="13" s="1"/>
  <c r="AJ2301" i="13"/>
  <c r="AL2301" i="13" s="1"/>
  <c r="AN2301" i="13" s="1"/>
  <c r="AJ2302" i="13"/>
  <c r="AL2302" i="13" s="1"/>
  <c r="AN2302" i="13" s="1"/>
  <c r="AJ2303" i="13"/>
  <c r="AL2303" i="13" s="1"/>
  <c r="AN2303" i="13" s="1"/>
  <c r="AJ2304" i="13"/>
  <c r="AL2304" i="13" s="1"/>
  <c r="AN2304" i="13" s="1"/>
  <c r="AJ2305" i="13"/>
  <c r="AL2305" i="13" s="1"/>
  <c r="AN2305" i="13" s="1"/>
  <c r="AJ2306" i="13"/>
  <c r="AL2306" i="13" s="1"/>
  <c r="AN2306" i="13" s="1"/>
  <c r="AJ2307" i="13"/>
  <c r="AL2307" i="13" s="1"/>
  <c r="AN2307" i="13" s="1"/>
  <c r="AJ2308" i="13"/>
  <c r="AL2308" i="13" s="1"/>
  <c r="AN2308" i="13" s="1"/>
  <c r="AJ2309" i="13"/>
  <c r="AL2309" i="13" s="1"/>
  <c r="AJ2310" i="13"/>
  <c r="AL2310" i="13" s="1"/>
  <c r="AN2310" i="13" s="1"/>
  <c r="AJ2311" i="13"/>
  <c r="AL2311" i="13" s="1"/>
  <c r="AN2311" i="13" s="1"/>
  <c r="AJ2312" i="13"/>
  <c r="AL2312" i="13" s="1"/>
  <c r="AN2312" i="13" s="1"/>
  <c r="AJ2313" i="13"/>
  <c r="AL2313" i="13" s="1"/>
  <c r="AN2313" i="13" s="1"/>
  <c r="AJ2314" i="13"/>
  <c r="AL2314" i="13" s="1"/>
  <c r="AN2314" i="13" s="1"/>
  <c r="AJ2315" i="13"/>
  <c r="AL2315" i="13" s="1"/>
  <c r="AN2315" i="13" s="1"/>
  <c r="AJ2316" i="13"/>
  <c r="AL2316" i="13" s="1"/>
  <c r="AN2316" i="13" s="1"/>
  <c r="AJ2317" i="13"/>
  <c r="AL2317" i="13" s="1"/>
  <c r="AN2317" i="13" s="1"/>
  <c r="AJ2318" i="13"/>
  <c r="AL2318" i="13" s="1"/>
  <c r="AN2318" i="13" s="1"/>
  <c r="AJ2319" i="13"/>
  <c r="AL2319" i="13" s="1"/>
  <c r="AN2319" i="13" s="1"/>
  <c r="AJ2320" i="13"/>
  <c r="AL2320" i="13" s="1"/>
  <c r="AN2320" i="13" s="1"/>
  <c r="AJ2321" i="13"/>
  <c r="AL2321" i="13" s="1"/>
  <c r="AN2321" i="13" s="1"/>
  <c r="AJ2322" i="13"/>
  <c r="AL2322" i="13" s="1"/>
  <c r="AN2322" i="13" s="1"/>
  <c r="AJ2323" i="13"/>
  <c r="AL2323" i="13" s="1"/>
  <c r="AN2323" i="13" s="1"/>
  <c r="AJ2324" i="13"/>
  <c r="AL2324" i="13" s="1"/>
  <c r="AN2324" i="13" s="1"/>
  <c r="AJ2325" i="13"/>
  <c r="AL2325" i="13" s="1"/>
  <c r="AN2325" i="13" s="1"/>
  <c r="AJ2326" i="13"/>
  <c r="AL2326" i="13" s="1"/>
  <c r="AN2326" i="13"/>
  <c r="AJ2327" i="13"/>
  <c r="AL2327" i="13"/>
  <c r="AN2327" i="13" s="1"/>
  <c r="AJ2328" i="13"/>
  <c r="AL2328" i="13" s="1"/>
  <c r="AN2328" i="13"/>
  <c r="AJ2329" i="13"/>
  <c r="AL2329" i="13"/>
  <c r="AN2329" i="13" s="1"/>
  <c r="AJ2330" i="13"/>
  <c r="AL2330" i="13" s="1"/>
  <c r="AN2330" i="13"/>
  <c r="AJ2331" i="13"/>
  <c r="AL2331" i="13"/>
  <c r="AN2331" i="13" s="1"/>
  <c r="AJ2332" i="13"/>
  <c r="AL2332" i="13" s="1"/>
  <c r="AJ2333" i="13"/>
  <c r="AL2333" i="13" s="1"/>
  <c r="AN2333" i="13" s="1"/>
  <c r="AJ2334" i="13"/>
  <c r="AL2334" i="13"/>
  <c r="AN2334" i="13" s="1"/>
  <c r="AJ2335" i="13"/>
  <c r="AL2335" i="13" s="1"/>
  <c r="AN2335" i="13" s="1"/>
  <c r="AJ2336" i="13"/>
  <c r="AL2336" i="13" s="1"/>
  <c r="AN2336" i="13" s="1"/>
  <c r="AJ2337" i="13"/>
  <c r="AL2337" i="13" s="1"/>
  <c r="AN2337" i="13" s="1"/>
  <c r="AJ2338" i="13"/>
  <c r="AL2338" i="13" s="1"/>
  <c r="AN2338" i="13" s="1"/>
  <c r="AJ2339" i="13"/>
  <c r="AL2339" i="13" s="1"/>
  <c r="AN2339" i="13" s="1"/>
  <c r="AJ2340" i="13"/>
  <c r="AL2340" i="13" s="1"/>
  <c r="AN2340" i="13" s="1"/>
  <c r="AJ2341" i="13"/>
  <c r="AL2341" i="13" s="1"/>
  <c r="AN2341" i="13" s="1"/>
  <c r="AJ2342" i="13"/>
  <c r="AL2342" i="13" s="1"/>
  <c r="AN2342" i="13" s="1"/>
  <c r="AJ2343" i="13"/>
  <c r="AL2343" i="13" s="1"/>
  <c r="AN2343" i="13" s="1"/>
  <c r="AJ2344" i="13"/>
  <c r="AL2344" i="13" s="1"/>
  <c r="AN2344" i="13" s="1"/>
  <c r="AJ2345" i="13"/>
  <c r="AL2345" i="13" s="1"/>
  <c r="AN2345" i="13" s="1"/>
  <c r="AJ2346" i="13"/>
  <c r="AL2346" i="13" s="1"/>
  <c r="AN2346" i="13" s="1"/>
  <c r="AJ2347" i="13"/>
  <c r="AL2347" i="13" s="1"/>
  <c r="AN2347" i="13" s="1"/>
  <c r="AJ2348" i="13"/>
  <c r="AL2348" i="13" s="1"/>
  <c r="AN2348" i="13" s="1"/>
  <c r="AJ2349" i="13"/>
  <c r="AL2349" i="13" s="1"/>
  <c r="AN2349" i="13" s="1"/>
  <c r="AJ2350" i="13"/>
  <c r="AL2350" i="13" s="1"/>
  <c r="AN2350" i="13" s="1"/>
  <c r="AJ2351" i="13"/>
  <c r="AL2351" i="13" s="1"/>
  <c r="AN2351" i="13" s="1"/>
  <c r="AJ2352" i="13"/>
  <c r="AL2352" i="13" s="1"/>
  <c r="AN2352" i="13" s="1"/>
  <c r="AJ2353" i="13"/>
  <c r="AL2353" i="13" s="1"/>
  <c r="AN2353" i="13" s="1"/>
  <c r="AJ2354" i="13"/>
  <c r="AL2354" i="13" s="1"/>
  <c r="AN2354" i="13" s="1"/>
  <c r="AJ2355" i="13"/>
  <c r="AL2355" i="13" s="1"/>
  <c r="AN2355" i="13" s="1"/>
  <c r="AJ2356" i="13"/>
  <c r="AL2356" i="13" s="1"/>
  <c r="AN2356" i="13" s="1"/>
  <c r="AJ2357" i="13"/>
  <c r="AL2357" i="13" s="1"/>
  <c r="AN2357" i="13" s="1"/>
  <c r="AJ2358" i="13"/>
  <c r="AL2358" i="13" s="1"/>
  <c r="AN2358" i="13" s="1"/>
  <c r="AJ2359" i="13"/>
  <c r="AL2359" i="13" s="1"/>
  <c r="AN2359" i="13" s="1"/>
  <c r="AJ2360" i="13"/>
  <c r="AL2360" i="13" s="1"/>
  <c r="AN2360" i="13" s="1"/>
  <c r="AJ2361" i="13"/>
  <c r="AL2361" i="13" s="1"/>
  <c r="AN2361" i="13" s="1"/>
  <c r="AJ2362" i="13"/>
  <c r="AL2362" i="13" s="1"/>
  <c r="AN2362" i="13" s="1"/>
  <c r="AJ2363" i="13"/>
  <c r="AL2363" i="13" s="1"/>
  <c r="AN2363" i="13" s="1"/>
  <c r="AJ2364" i="13"/>
  <c r="AL2364" i="13" s="1"/>
  <c r="AN2364" i="13" s="1"/>
  <c r="AJ2365" i="13"/>
  <c r="AL2365" i="13" s="1"/>
  <c r="AN2365" i="13" s="1"/>
  <c r="AJ2366" i="13"/>
  <c r="AL2366" i="13" s="1"/>
  <c r="AN2366" i="13" s="1"/>
  <c r="AJ2367" i="13"/>
  <c r="AL2367" i="13" s="1"/>
  <c r="AN2367" i="13" s="1"/>
  <c r="AJ2368" i="13"/>
  <c r="AL2368" i="13" s="1"/>
  <c r="AN2368" i="13" s="1"/>
  <c r="AJ2369" i="13"/>
  <c r="AL2369" i="13" s="1"/>
  <c r="AN2369" i="13" s="1"/>
  <c r="AJ2370" i="13"/>
  <c r="AL2370" i="13" s="1"/>
  <c r="AN2370" i="13" s="1"/>
  <c r="AJ2371" i="13"/>
  <c r="AL2371" i="13" s="1"/>
  <c r="AN2371" i="13" s="1"/>
  <c r="AJ2372" i="13"/>
  <c r="AL2372" i="13" s="1"/>
  <c r="AN2372" i="13" s="1"/>
  <c r="AJ2373" i="13"/>
  <c r="AL2373" i="13" s="1"/>
  <c r="AN2373" i="13" s="1"/>
  <c r="AJ2374" i="13"/>
  <c r="AL2374" i="13" s="1"/>
  <c r="AN2374" i="13" s="1"/>
  <c r="AJ2375" i="13"/>
  <c r="AL2375" i="13" s="1"/>
  <c r="AN2375" i="13" s="1"/>
  <c r="AJ2376" i="13"/>
  <c r="AL2376" i="13" s="1"/>
  <c r="AN2376" i="13" s="1"/>
  <c r="AJ2377" i="13"/>
  <c r="AL2377" i="13" s="1"/>
  <c r="AN2377" i="13" s="1"/>
  <c r="AJ2378" i="13"/>
  <c r="AL2378" i="13" s="1"/>
  <c r="AN2378" i="13" s="1"/>
  <c r="AJ2379" i="13"/>
  <c r="AL2379" i="13" s="1"/>
  <c r="AN2379" i="13" s="1"/>
  <c r="AJ2380" i="13"/>
  <c r="AL2380" i="13" s="1"/>
  <c r="AN2380" i="13" s="1"/>
  <c r="AJ2381" i="13"/>
  <c r="AL2381" i="13" s="1"/>
  <c r="AN2381" i="13" s="1"/>
  <c r="AJ2382" i="13"/>
  <c r="AL2382" i="13" s="1"/>
  <c r="AN2382" i="13" s="1"/>
  <c r="AJ2383" i="13"/>
  <c r="AL2383" i="13" s="1"/>
  <c r="AN2383" i="13" s="1"/>
  <c r="AJ2384" i="13"/>
  <c r="AL2384" i="13" s="1"/>
  <c r="AN2384" i="13" s="1"/>
  <c r="AJ2385" i="13"/>
  <c r="AL2385" i="13" s="1"/>
  <c r="AN2385" i="13" s="1"/>
  <c r="AJ2386" i="13"/>
  <c r="AL2386" i="13" s="1"/>
  <c r="AN2386" i="13" s="1"/>
  <c r="AJ2387" i="13"/>
  <c r="AL2387" i="13" s="1"/>
  <c r="AN2387" i="13" s="1"/>
  <c r="AJ2388" i="13"/>
  <c r="AL2388" i="13" s="1"/>
  <c r="AN2388" i="13" s="1"/>
  <c r="AJ2389" i="13"/>
  <c r="AL2389" i="13" s="1"/>
  <c r="AN2389" i="13" s="1"/>
  <c r="AJ2390" i="13"/>
  <c r="AL2390" i="13" s="1"/>
  <c r="AN2390" i="13" s="1"/>
  <c r="AJ2391" i="13"/>
  <c r="AL2391" i="13" s="1"/>
  <c r="AN2391" i="13" s="1"/>
  <c r="AJ2392" i="13"/>
  <c r="AL2392" i="13" s="1"/>
  <c r="AN2392" i="13" s="1"/>
  <c r="AJ2393" i="13"/>
  <c r="AL2393" i="13" s="1"/>
  <c r="AN2393" i="13" s="1"/>
  <c r="AJ2394" i="13"/>
  <c r="AL2394" i="13" s="1"/>
  <c r="AN2394" i="13" s="1"/>
  <c r="AJ2395" i="13"/>
  <c r="AL2395" i="13" s="1"/>
  <c r="AN2395" i="13" s="1"/>
  <c r="AJ2396" i="13"/>
  <c r="AL2396" i="13" s="1"/>
  <c r="AN2396" i="13" s="1"/>
  <c r="AJ2397" i="13"/>
  <c r="AL2397" i="13" s="1"/>
  <c r="AN2397" i="13" s="1"/>
  <c r="AJ2398" i="13"/>
  <c r="AL2398" i="13" s="1"/>
  <c r="AN2398" i="13" s="1"/>
  <c r="AJ2399" i="13"/>
  <c r="AL2399" i="13" s="1"/>
  <c r="AN2399" i="13" s="1"/>
  <c r="AJ2400" i="13"/>
  <c r="AL2400" i="13" s="1"/>
  <c r="AN2400" i="13" s="1"/>
  <c r="AJ2401" i="13"/>
  <c r="AL2401" i="13" s="1"/>
  <c r="AN2401" i="13" s="1"/>
  <c r="AJ2402" i="13"/>
  <c r="AL2402" i="13" s="1"/>
  <c r="AN2402" i="13" s="1"/>
  <c r="AJ2403" i="13"/>
  <c r="AL2403" i="13" s="1"/>
  <c r="AN2403" i="13" s="1"/>
  <c r="AJ2404" i="13"/>
  <c r="AL2404" i="13" s="1"/>
  <c r="AN2404" i="13" s="1"/>
  <c r="AJ2405" i="13"/>
  <c r="AL2405" i="13" s="1"/>
  <c r="AN2405" i="13" s="1"/>
  <c r="AJ2406" i="13"/>
  <c r="AL2406" i="13" s="1"/>
  <c r="AN2406" i="13" s="1"/>
  <c r="AJ2407" i="13"/>
  <c r="AL2407" i="13" s="1"/>
  <c r="AN2407" i="13" s="1"/>
  <c r="AJ2408" i="13"/>
  <c r="AL2408" i="13" s="1"/>
  <c r="AN2408" i="13" s="1"/>
  <c r="AJ2409" i="13"/>
  <c r="AL2409" i="13" s="1"/>
  <c r="AN2409" i="13" s="1"/>
  <c r="AJ2410" i="13"/>
  <c r="AL2410" i="13" s="1"/>
  <c r="AN2410" i="13" s="1"/>
  <c r="AJ2411" i="13"/>
  <c r="AL2411" i="13" s="1"/>
  <c r="AN2411" i="13" s="1"/>
  <c r="AJ2412" i="13"/>
  <c r="AL2412" i="13" s="1"/>
  <c r="AN2412" i="13" s="1"/>
  <c r="AJ2413" i="13"/>
  <c r="AL2413" i="13" s="1"/>
  <c r="AN2413" i="13" s="1"/>
  <c r="AJ2414" i="13"/>
  <c r="AL2414" i="13" s="1"/>
  <c r="AN2414" i="13" s="1"/>
  <c r="AJ2415" i="13"/>
  <c r="AL2415" i="13" s="1"/>
  <c r="AN2415" i="13" s="1"/>
  <c r="AJ2416" i="13"/>
  <c r="AL2416" i="13" s="1"/>
  <c r="AN2416" i="13" s="1"/>
  <c r="AJ2417" i="13"/>
  <c r="AL2417" i="13" s="1"/>
  <c r="AN2417" i="13" s="1"/>
  <c r="AJ2418" i="13"/>
  <c r="AL2418" i="13" s="1"/>
  <c r="AN2418" i="13" s="1"/>
  <c r="AJ2419" i="13"/>
  <c r="AL2419" i="13" s="1"/>
  <c r="AN2419" i="13" s="1"/>
  <c r="AJ2420" i="13"/>
  <c r="AL2420" i="13" s="1"/>
  <c r="AN2420" i="13" s="1"/>
  <c r="AJ2421" i="13"/>
  <c r="AL2421" i="13" s="1"/>
  <c r="AN2421" i="13" s="1"/>
  <c r="AJ2422" i="13"/>
  <c r="AL2422" i="13" s="1"/>
  <c r="AN2422" i="13" s="1"/>
  <c r="AJ2423" i="13"/>
  <c r="AL2423" i="13" s="1"/>
  <c r="AN2423" i="13" s="1"/>
  <c r="AJ2424" i="13"/>
  <c r="AL2424" i="13" s="1"/>
  <c r="AN2424" i="13" s="1"/>
  <c r="AJ2425" i="13"/>
  <c r="AL2425" i="13" s="1"/>
  <c r="AN2425" i="13" s="1"/>
  <c r="AJ2426" i="13"/>
  <c r="AL2426" i="13" s="1"/>
  <c r="AN2426" i="13" s="1"/>
  <c r="AJ2427" i="13"/>
  <c r="AL2427" i="13" s="1"/>
  <c r="AN2427" i="13" s="1"/>
  <c r="AJ2428" i="13"/>
  <c r="AL2428" i="13" s="1"/>
  <c r="AN2428" i="13" s="1"/>
  <c r="AJ2429" i="13"/>
  <c r="AJ2430" i="13"/>
  <c r="AJ2431" i="13"/>
  <c r="AJ2432" i="13"/>
  <c r="AJ2433" i="13"/>
  <c r="AJ2434" i="13"/>
  <c r="AJ2435" i="13"/>
  <c r="AJ2436" i="13"/>
  <c r="AJ2437" i="13"/>
  <c r="AJ2438" i="13"/>
  <c r="AJ2439" i="13"/>
  <c r="AJ2440" i="13"/>
  <c r="AK2440" i="13" s="1"/>
  <c r="AJ2441" i="13"/>
  <c r="AJ2442" i="13"/>
  <c r="AK2442" i="13" s="1"/>
  <c r="AJ2443" i="13"/>
  <c r="AJ2444" i="13"/>
  <c r="AK2444" i="13" s="1"/>
  <c r="AJ2445" i="13"/>
  <c r="AK2445" i="13" s="1"/>
  <c r="AJ2446" i="13"/>
  <c r="AK2446" i="13" s="1"/>
  <c r="AJ2447" i="13"/>
  <c r="AJ2448" i="13"/>
  <c r="AK2448" i="13" s="1"/>
  <c r="AJ2449" i="13"/>
  <c r="AJ2450" i="13"/>
  <c r="AK2450" i="13" s="1"/>
  <c r="AJ2451" i="13"/>
  <c r="AJ2452" i="13"/>
  <c r="AK2452" i="13" s="1"/>
  <c r="AJ2453" i="13"/>
  <c r="AK2453" i="13" s="1"/>
  <c r="AJ2454" i="13"/>
  <c r="AK2454" i="13" s="1"/>
  <c r="AJ2455" i="13"/>
  <c r="AJ2456" i="13"/>
  <c r="AK2456" i="13" s="1"/>
  <c r="AJ2457" i="13"/>
  <c r="AJ2458" i="13"/>
  <c r="AK2458" i="13" s="1"/>
  <c r="AJ2459" i="13"/>
  <c r="AJ2460" i="13"/>
  <c r="AK2460" i="13" s="1"/>
  <c r="AJ2461" i="13"/>
  <c r="AK2461" i="13" s="1"/>
  <c r="AJ2462" i="13"/>
  <c r="AK2462" i="13" s="1"/>
  <c r="AJ2463" i="13"/>
  <c r="AJ2464" i="13"/>
  <c r="AK2464" i="13" s="1"/>
  <c r="AJ2465" i="13"/>
  <c r="AJ2466" i="13"/>
  <c r="AL2466" i="13" s="1"/>
  <c r="AN2466" i="13" s="1"/>
  <c r="AJ2467" i="13"/>
  <c r="AJ2468" i="13"/>
  <c r="AK2468" i="13" s="1"/>
  <c r="AJ2469" i="13"/>
  <c r="AK2469" i="13" s="1"/>
  <c r="AJ2470" i="13"/>
  <c r="AK2470" i="13" s="1"/>
  <c r="AJ2471" i="13"/>
  <c r="AK2471" i="13" s="1"/>
  <c r="AJ2472" i="13"/>
  <c r="AK2472" i="13" s="1"/>
  <c r="AJ2473" i="13"/>
  <c r="AK2473" i="13" s="1"/>
  <c r="AJ2474" i="13"/>
  <c r="AK2474" i="13" s="1"/>
  <c r="AJ2475" i="13"/>
  <c r="AK2475" i="13" s="1"/>
  <c r="AJ2476" i="13"/>
  <c r="AK2476" i="13" s="1"/>
  <c r="AJ2477" i="13"/>
  <c r="AK2477" i="13" s="1"/>
  <c r="AJ2478" i="13"/>
  <c r="AK2478" i="13" s="1"/>
  <c r="AJ2479" i="13"/>
  <c r="AK2479" i="13" s="1"/>
  <c r="AJ2480" i="13"/>
  <c r="AK2480" i="13" s="1"/>
  <c r="AJ2481" i="13"/>
  <c r="AK2481" i="13" s="1"/>
  <c r="AJ2482" i="13"/>
  <c r="AK2482" i="13" s="1"/>
  <c r="AJ2483" i="13"/>
  <c r="AK2483" i="13" s="1"/>
  <c r="AJ2484" i="13"/>
  <c r="AK2484" i="13" s="1"/>
  <c r="AJ2485" i="13"/>
  <c r="AK2485" i="13" s="1"/>
  <c r="AJ2486" i="13"/>
  <c r="AK2486" i="13" s="1"/>
  <c r="AJ2487" i="13"/>
  <c r="AK2487" i="13" s="1"/>
  <c r="AJ2488" i="13"/>
  <c r="AK2488" i="13" s="1"/>
  <c r="AJ2489" i="13"/>
  <c r="AK2489" i="13" s="1"/>
  <c r="AJ2490" i="13"/>
  <c r="AK2490" i="13" s="1"/>
  <c r="AJ2491" i="13"/>
  <c r="AK2491" i="13" s="1"/>
  <c r="AJ2492" i="13"/>
  <c r="AK2492" i="13" s="1"/>
  <c r="AJ2493" i="13"/>
  <c r="AK2493" i="13" s="1"/>
  <c r="AJ2494" i="13"/>
  <c r="AK2494" i="13" s="1"/>
  <c r="AJ2495" i="13"/>
  <c r="AK2495" i="13" s="1"/>
  <c r="AJ2496" i="13"/>
  <c r="AK2496" i="13" s="1"/>
  <c r="AJ2497" i="13"/>
  <c r="AK2497" i="13" s="1"/>
  <c r="AJ2498" i="13"/>
  <c r="AK2498" i="13" s="1"/>
  <c r="AJ2499" i="13"/>
  <c r="AK2499" i="13" s="1"/>
  <c r="AJ2500" i="13"/>
  <c r="AK2500" i="13" s="1"/>
  <c r="AJ2501" i="13"/>
  <c r="AK2501" i="13" s="1"/>
  <c r="AJ2502" i="13"/>
  <c r="AK2502" i="13" s="1"/>
  <c r="AJ2503" i="13"/>
  <c r="AK2503" i="13" s="1"/>
  <c r="AJ2504" i="13"/>
  <c r="AK2504" i="13" s="1"/>
  <c r="AJ2505" i="13"/>
  <c r="AK2505" i="13" s="1"/>
  <c r="AJ2506" i="13"/>
  <c r="AK2506" i="13" s="1"/>
  <c r="AJ2507" i="13"/>
  <c r="AK2507" i="13" s="1"/>
  <c r="AJ2508" i="13"/>
  <c r="AK2508" i="13" s="1"/>
  <c r="AJ2509" i="13"/>
  <c r="AK2509" i="13" s="1"/>
  <c r="AJ2510" i="13"/>
  <c r="AK2510" i="13" s="1"/>
  <c r="AJ2511" i="13"/>
  <c r="AK2511" i="13" s="1"/>
  <c r="AJ2512" i="13"/>
  <c r="AK2512" i="13" s="1"/>
  <c r="AJ2513" i="13"/>
  <c r="AK2513" i="13" s="1"/>
  <c r="AJ2514" i="13"/>
  <c r="AK2514" i="13" s="1"/>
  <c r="AJ2515" i="13"/>
  <c r="AK2515" i="13" s="1"/>
  <c r="AJ2516" i="13"/>
  <c r="AK2516" i="13" s="1"/>
  <c r="AJ2517" i="13"/>
  <c r="AK2517" i="13" s="1"/>
  <c r="AJ2518" i="13"/>
  <c r="AK2518" i="13" s="1"/>
  <c r="AJ2519" i="13"/>
  <c r="AK2519" i="13" s="1"/>
  <c r="AJ2520" i="13"/>
  <c r="AJ2521" i="13"/>
  <c r="AK2521" i="13" s="1"/>
  <c r="AJ2522" i="13"/>
  <c r="AJ2523" i="13"/>
  <c r="AK2523" i="13" s="1"/>
  <c r="AJ2524" i="13"/>
  <c r="AJ2525" i="13"/>
  <c r="AK2525" i="13" s="1"/>
  <c r="AJ2526" i="13"/>
  <c r="AJ2527" i="13"/>
  <c r="AK2527" i="13" s="1"/>
  <c r="AJ2528" i="13"/>
  <c r="AJ2529" i="13"/>
  <c r="AK2529" i="13" s="1"/>
  <c r="AJ2530" i="13"/>
  <c r="AJ2531" i="13"/>
  <c r="AK2531" i="13" s="1"/>
  <c r="AJ2532" i="13"/>
  <c r="AJ2533" i="13"/>
  <c r="AK2533" i="13" s="1"/>
  <c r="AJ2534" i="13"/>
  <c r="AJ2535" i="13"/>
  <c r="AK2535" i="13" s="1"/>
  <c r="AJ2536" i="13"/>
  <c r="AJ2537" i="13"/>
  <c r="AK2537" i="13" s="1"/>
  <c r="AJ2538" i="13"/>
  <c r="AJ2539" i="13"/>
  <c r="AK2539" i="13" s="1"/>
  <c r="AJ2540" i="13"/>
  <c r="AJ2541" i="13"/>
  <c r="AK2541" i="13" s="1"/>
  <c r="AJ2542" i="13"/>
  <c r="AJ2543" i="13"/>
  <c r="AK2543" i="13" s="1"/>
  <c r="AJ2544" i="13"/>
  <c r="AJ2545" i="13"/>
  <c r="AK2545" i="13" s="1"/>
  <c r="AJ2546" i="13"/>
  <c r="AJ2547" i="13"/>
  <c r="AK2547" i="13" s="1"/>
  <c r="AJ2548" i="13"/>
  <c r="AJ2549" i="13"/>
  <c r="AK2549" i="13" s="1"/>
  <c r="AJ2550" i="13"/>
  <c r="AJ2551" i="13"/>
  <c r="AK2551" i="13" s="1"/>
  <c r="AJ2552" i="13"/>
  <c r="AJ2553" i="13"/>
  <c r="AK2553" i="13" s="1"/>
  <c r="AJ2554" i="13"/>
  <c r="AJ2555" i="13"/>
  <c r="AK2555" i="13" s="1"/>
  <c r="AJ2556" i="13"/>
  <c r="AJ2557" i="13"/>
  <c r="AK2557" i="13" s="1"/>
  <c r="AJ2558" i="13"/>
  <c r="AJ2559" i="13"/>
  <c r="AK2559" i="13" s="1"/>
  <c r="AJ2560" i="13"/>
  <c r="AJ2561" i="13"/>
  <c r="AK2561" i="13" s="1"/>
  <c r="AJ2562" i="13"/>
  <c r="AJ2563" i="13"/>
  <c r="AK2563" i="13" s="1"/>
  <c r="AJ2564" i="13"/>
  <c r="AJ2565" i="13"/>
  <c r="AK2565" i="13" s="1"/>
  <c r="AJ2566" i="13"/>
  <c r="AJ2567" i="13"/>
  <c r="AK2567" i="13" s="1"/>
  <c r="AJ2568" i="13"/>
  <c r="AJ2569" i="13"/>
  <c r="AK2569" i="13" s="1"/>
  <c r="AJ2570" i="13"/>
  <c r="AJ2571" i="13"/>
  <c r="AK2571" i="13" s="1"/>
  <c r="AJ2572" i="13"/>
  <c r="AJ2573" i="13"/>
  <c r="AK2573" i="13" s="1"/>
  <c r="AJ2574" i="13"/>
  <c r="AJ2575" i="13"/>
  <c r="AK2575" i="13" s="1"/>
  <c r="AJ2576" i="13"/>
  <c r="AJ2577" i="13"/>
  <c r="AK2577" i="13" s="1"/>
  <c r="AJ2578" i="13"/>
  <c r="AJ2579" i="13"/>
  <c r="AK2579" i="13" s="1"/>
  <c r="AJ2580" i="13"/>
  <c r="AJ2581" i="13"/>
  <c r="AK2581" i="13" s="1"/>
  <c r="AJ2582" i="13"/>
  <c r="AJ2583" i="13"/>
  <c r="AK2583" i="13" s="1"/>
  <c r="AJ2584" i="13"/>
  <c r="AJ2585" i="13"/>
  <c r="AK2585" i="13" s="1"/>
  <c r="AJ2586" i="13"/>
  <c r="AJ2587" i="13"/>
  <c r="AK2587" i="13" s="1"/>
  <c r="AJ2588" i="13"/>
  <c r="AJ2589" i="13"/>
  <c r="AK2589" i="13" s="1"/>
  <c r="AJ2590" i="13"/>
  <c r="AJ2591" i="13"/>
  <c r="AK2591" i="13" s="1"/>
  <c r="AJ2592" i="13"/>
  <c r="AJ2593" i="13"/>
  <c r="AK2593" i="13" s="1"/>
  <c r="AJ2594" i="13"/>
  <c r="AJ2595" i="13"/>
  <c r="AK2595" i="13" s="1"/>
  <c r="AJ2596" i="13"/>
  <c r="AJ2597" i="13"/>
  <c r="AK2597" i="13" s="1"/>
  <c r="AJ2598" i="13"/>
  <c r="AJ2599" i="13"/>
  <c r="AK2599" i="13" s="1"/>
  <c r="AJ2600" i="13"/>
  <c r="AJ2601" i="13"/>
  <c r="AK2601" i="13" s="1"/>
  <c r="AJ2602" i="13"/>
  <c r="AJ2603" i="13"/>
  <c r="AK2603" i="13" s="1"/>
  <c r="AJ2604" i="13"/>
  <c r="AJ2605" i="13"/>
  <c r="AK2605" i="13" s="1"/>
  <c r="AJ2606" i="13"/>
  <c r="AJ2607" i="13"/>
  <c r="AK2607" i="13" s="1"/>
  <c r="AJ2608" i="13"/>
  <c r="AJ2609" i="13"/>
  <c r="AK2609" i="13" s="1"/>
  <c r="AJ2610" i="13"/>
  <c r="AJ2611" i="13"/>
  <c r="AK2611" i="13" s="1"/>
  <c r="AJ2612" i="13"/>
  <c r="AJ2613" i="13"/>
  <c r="AK2613" i="13" s="1"/>
  <c r="AJ2614" i="13"/>
  <c r="AJ2615" i="13"/>
  <c r="AK2615" i="13" s="1"/>
  <c r="AJ2616" i="13"/>
  <c r="AJ2617" i="13"/>
  <c r="AK2617" i="13" s="1"/>
  <c r="AJ2618" i="13"/>
  <c r="AJ2619" i="13"/>
  <c r="AK2619" i="13" s="1"/>
  <c r="AJ2620" i="13"/>
  <c r="AJ2621" i="13"/>
  <c r="AK2621" i="13" s="1"/>
  <c r="AJ2622" i="13"/>
  <c r="AJ2623" i="13"/>
  <c r="AK2623" i="13" s="1"/>
  <c r="AJ2624" i="13"/>
  <c r="AJ2625" i="13"/>
  <c r="AK2625" i="13" s="1"/>
  <c r="AJ2626" i="13"/>
  <c r="AJ2627" i="13"/>
  <c r="AK2627" i="13" s="1"/>
  <c r="AJ2628" i="13"/>
  <c r="AJ2629" i="13"/>
  <c r="AK2629" i="13" s="1"/>
  <c r="AJ2630" i="13"/>
  <c r="AJ2631" i="13"/>
  <c r="AK2631" i="13" s="1"/>
  <c r="AJ2632" i="13"/>
  <c r="AJ2633" i="13"/>
  <c r="AK2633" i="13" s="1"/>
  <c r="AJ2634" i="13"/>
  <c r="AJ2635" i="13"/>
  <c r="AL2635" i="13" s="1"/>
  <c r="AN2635" i="13" s="1"/>
  <c r="AJ2636" i="13"/>
  <c r="AJ2637" i="13"/>
  <c r="AL2637" i="13" s="1"/>
  <c r="AN2637" i="13" s="1"/>
  <c r="AJ2638" i="13"/>
  <c r="AJ2639" i="13"/>
  <c r="AL2639" i="13" s="1"/>
  <c r="AN2639" i="13" s="1"/>
  <c r="AJ2640" i="13"/>
  <c r="AJ2641" i="13"/>
  <c r="AL2641" i="13" s="1"/>
  <c r="AN2641" i="13" s="1"/>
  <c r="AJ2642" i="13"/>
  <c r="AL2642" i="13" s="1"/>
  <c r="AN2642" i="13" s="1"/>
  <c r="AJ2643" i="13"/>
  <c r="AJ2644" i="13"/>
  <c r="AL2644" i="13" s="1"/>
  <c r="AN2644" i="13" s="1"/>
  <c r="AJ2645" i="13"/>
  <c r="AJ2646" i="13"/>
  <c r="AL2646" i="13" s="1"/>
  <c r="AN2646" i="13" s="1"/>
  <c r="AJ2647" i="13"/>
  <c r="AJ2648" i="13"/>
  <c r="AL2648" i="13" s="1"/>
  <c r="AN2648" i="13" s="1"/>
  <c r="AJ2649" i="13"/>
  <c r="AJ2650" i="13"/>
  <c r="AK2650" i="13" s="1"/>
  <c r="AJ2651" i="13"/>
  <c r="AM2651" i="13" s="1"/>
  <c r="AJ2652" i="13"/>
  <c r="AJ2653" i="13"/>
  <c r="AM2653" i="13" s="1"/>
  <c r="AJ2654" i="13"/>
  <c r="AJ2655" i="13"/>
  <c r="AM2655" i="13" s="1"/>
  <c r="AO2655" i="13" s="1"/>
  <c r="AJ2656" i="13"/>
  <c r="AJ2657" i="13"/>
  <c r="AM2657" i="13" s="1"/>
  <c r="AJ2658" i="13"/>
  <c r="AK2658" i="13" s="1"/>
  <c r="AJ2659" i="13"/>
  <c r="AM2659" i="13" s="1"/>
  <c r="AJ2660" i="13"/>
  <c r="AJ2661" i="13"/>
  <c r="AM2661" i="13" s="1"/>
  <c r="AJ2662" i="13"/>
  <c r="AJ2663" i="13"/>
  <c r="AM2663" i="13" s="1"/>
  <c r="AJ2664" i="13"/>
  <c r="AJ2665" i="13"/>
  <c r="AM2665" i="13" s="1"/>
  <c r="AJ2666" i="13"/>
  <c r="AK2666" i="13" s="1"/>
  <c r="AJ2667" i="13"/>
  <c r="AM2667" i="13" s="1"/>
  <c r="AJ2668" i="13"/>
  <c r="AJ2669" i="13"/>
  <c r="AM2669" i="13" s="1"/>
  <c r="AJ2670" i="13"/>
  <c r="AJ2671" i="13"/>
  <c r="AM2671" i="13" s="1"/>
  <c r="AO2671" i="13" s="1"/>
  <c r="AJ2672" i="13"/>
  <c r="AJ2673" i="13"/>
  <c r="AM2673" i="13" s="1"/>
  <c r="AJ2674" i="13"/>
  <c r="AK2674" i="13" s="1"/>
  <c r="AJ2675" i="13"/>
  <c r="AM2675" i="13" s="1"/>
  <c r="AJ2676" i="13"/>
  <c r="AJ2677" i="13"/>
  <c r="AM2677" i="13" s="1"/>
  <c r="AJ2678" i="13"/>
  <c r="AJ2679" i="13"/>
  <c r="AM2679" i="13" s="1"/>
  <c r="AJ2680" i="13"/>
  <c r="AJ2681" i="13"/>
  <c r="AJ2682" i="13"/>
  <c r="AK2682" i="13" s="1"/>
  <c r="AJ2683" i="13"/>
  <c r="AJ2684" i="13"/>
  <c r="AJ2685" i="13"/>
  <c r="AL2685" i="13" s="1"/>
  <c r="AN2685" i="13" s="1"/>
  <c r="AJ2686" i="13"/>
  <c r="AM2686" i="13" s="1"/>
  <c r="AJ2687" i="13"/>
  <c r="AL2687" i="13" s="1"/>
  <c r="AN2687" i="13" s="1"/>
  <c r="AJ2688" i="13"/>
  <c r="AJ2689" i="13"/>
  <c r="AL2689" i="13" s="1"/>
  <c r="AN2689" i="13" s="1"/>
  <c r="AJ2690" i="13"/>
  <c r="AM2690" i="13" s="1"/>
  <c r="AJ2691" i="13"/>
  <c r="AL2691" i="13" s="1"/>
  <c r="AN2691" i="13" s="1"/>
  <c r="AJ2692" i="13"/>
  <c r="AJ2693" i="13"/>
  <c r="AL2693" i="13" s="1"/>
  <c r="AN2693" i="13" s="1"/>
  <c r="AJ2694" i="13"/>
  <c r="AL2694" i="13" s="1"/>
  <c r="AN2694" i="13" s="1"/>
  <c r="AJ2695" i="13"/>
  <c r="AM2695" i="13" s="1"/>
  <c r="AJ2696" i="13"/>
  <c r="AL2696" i="13" s="1"/>
  <c r="AN2696" i="13" s="1"/>
  <c r="AJ2697" i="13"/>
  <c r="AJ2698" i="13"/>
  <c r="AJ2699" i="13"/>
  <c r="AJ2700" i="13"/>
  <c r="AL2700" i="13" s="1"/>
  <c r="AN2700" i="13" s="1"/>
  <c r="AJ2701" i="13"/>
  <c r="AM2701" i="13" s="1"/>
  <c r="AJ2702" i="13"/>
  <c r="AL2702" i="13" s="1"/>
  <c r="AN2702" i="13" s="1"/>
  <c r="AJ2703" i="13"/>
  <c r="AJ2704" i="13"/>
  <c r="AL2704" i="13" s="1"/>
  <c r="AN2704" i="13" s="1"/>
  <c r="AJ2705" i="13"/>
  <c r="AM2705" i="13" s="1"/>
  <c r="AJ2706" i="13"/>
  <c r="AL2706" i="13" s="1"/>
  <c r="AN2706" i="13" s="1"/>
  <c r="AJ2707" i="13"/>
  <c r="AJ2708" i="13"/>
  <c r="AL2708" i="13" s="1"/>
  <c r="AN2708" i="13" s="1"/>
  <c r="AJ2709" i="13"/>
  <c r="AM2709" i="13" s="1"/>
  <c r="AJ2710" i="13"/>
  <c r="AL2710" i="13" s="1"/>
  <c r="AN2710" i="13" s="1"/>
  <c r="AJ2711" i="13"/>
  <c r="AJ2712" i="13"/>
  <c r="AL2712" i="13" s="1"/>
  <c r="AN2712" i="13" s="1"/>
  <c r="AJ2713" i="13"/>
  <c r="AM2713" i="13" s="1"/>
  <c r="AJ2714" i="13"/>
  <c r="AL2714" i="13" s="1"/>
  <c r="AN2714" i="13" s="1"/>
  <c r="AJ2715" i="13"/>
  <c r="AJ2716" i="13"/>
  <c r="AL2716" i="13" s="1"/>
  <c r="AN2716" i="13" s="1"/>
  <c r="AJ2717" i="13"/>
  <c r="AM2717" i="13" s="1"/>
  <c r="AJ2718" i="13"/>
  <c r="AL2718" i="13" s="1"/>
  <c r="AN2718" i="13" s="1"/>
  <c r="AJ2719" i="13"/>
  <c r="AJ2720" i="13"/>
  <c r="AL2720" i="13" s="1"/>
  <c r="AN2720" i="13" s="1"/>
  <c r="AJ2721" i="13"/>
  <c r="AM2721" i="13" s="1"/>
  <c r="AJ2722" i="13"/>
  <c r="AL2722" i="13" s="1"/>
  <c r="AN2722" i="13" s="1"/>
  <c r="AJ2723" i="13"/>
  <c r="AJ2724" i="13"/>
  <c r="AK2724" i="13" s="1"/>
  <c r="AJ2725" i="13"/>
  <c r="AK2725" i="13" s="1"/>
  <c r="AJ2726" i="13"/>
  <c r="AK2726" i="13" s="1"/>
  <c r="AJ2727" i="13"/>
  <c r="AK2727" i="13" s="1"/>
  <c r="AJ2728" i="13"/>
  <c r="AK2728" i="13" s="1"/>
  <c r="AJ2729" i="13"/>
  <c r="AJ2730" i="13"/>
  <c r="AJ2731" i="13"/>
  <c r="AJ2732" i="13"/>
  <c r="AJ2733" i="13"/>
  <c r="AJ2734" i="13"/>
  <c r="AJ2735" i="13"/>
  <c r="AJ2736" i="13"/>
  <c r="AJ2737" i="13"/>
  <c r="AJ2738" i="13"/>
  <c r="AJ2739" i="13"/>
  <c r="AJ2740" i="13"/>
  <c r="AJ2741" i="13"/>
  <c r="AJ2742" i="13"/>
  <c r="AJ2743" i="13"/>
  <c r="AJ2744" i="13"/>
  <c r="AJ2745" i="13"/>
  <c r="AJ2746" i="13"/>
  <c r="AJ2747" i="13"/>
  <c r="AJ2748" i="13"/>
  <c r="AJ2749" i="13"/>
  <c r="AJ2750" i="13"/>
  <c r="AJ2751" i="13"/>
  <c r="AJ2752" i="13"/>
  <c r="AJ2753" i="13"/>
  <c r="AJ2754" i="13"/>
  <c r="AJ2755" i="13"/>
  <c r="AJ2756" i="13"/>
  <c r="AJ2757" i="13"/>
  <c r="AJ2758" i="13"/>
  <c r="AJ2759" i="13"/>
  <c r="AJ2760" i="13"/>
  <c r="AJ2761" i="13"/>
  <c r="AJ2762" i="13"/>
  <c r="AJ2763" i="13"/>
  <c r="AJ2764" i="13"/>
  <c r="AJ2765" i="13"/>
  <c r="AJ2766" i="13"/>
  <c r="AJ2767" i="13"/>
  <c r="AJ2768" i="13"/>
  <c r="AJ2769" i="13"/>
  <c r="AJ2770" i="13"/>
  <c r="AJ2771" i="13"/>
  <c r="AJ2772" i="13"/>
  <c r="AJ2773" i="13"/>
  <c r="AJ2774" i="13"/>
  <c r="AJ2775" i="13"/>
  <c r="AJ2776" i="13"/>
  <c r="AJ2777" i="13"/>
  <c r="AJ2778" i="13"/>
  <c r="AJ2779" i="13"/>
  <c r="AJ2780" i="13"/>
  <c r="AJ2781" i="13"/>
  <c r="AJ2782" i="13"/>
  <c r="AJ2783" i="13"/>
  <c r="AJ2784" i="13"/>
  <c r="AJ2785" i="13"/>
  <c r="AJ2786" i="13"/>
  <c r="AJ2787" i="13"/>
  <c r="AJ2788" i="13"/>
  <c r="AL2788" i="13" s="1"/>
  <c r="AN2788" i="13" s="1"/>
  <c r="AJ2789" i="13"/>
  <c r="AJ2790" i="13"/>
  <c r="AL2790" i="13" s="1"/>
  <c r="AN2790" i="13" s="1"/>
  <c r="AJ2791" i="13"/>
  <c r="AJ2792" i="13"/>
  <c r="AL2792" i="13" s="1"/>
  <c r="AN2792" i="13" s="1"/>
  <c r="AJ2793" i="13"/>
  <c r="AJ2794" i="13"/>
  <c r="AL2794" i="13" s="1"/>
  <c r="AN2794" i="13" s="1"/>
  <c r="AJ2795" i="13"/>
  <c r="AJ2796" i="13"/>
  <c r="AL2796" i="13" s="1"/>
  <c r="AN2796" i="13" s="1"/>
  <c r="AJ2797" i="13"/>
  <c r="AJ2798" i="13"/>
  <c r="AL2798" i="13" s="1"/>
  <c r="AN2798" i="13" s="1"/>
  <c r="AJ2799" i="13"/>
  <c r="AJ2800" i="13"/>
  <c r="AL2800" i="13" s="1"/>
  <c r="AN2800" i="13" s="1"/>
  <c r="AJ2801" i="13"/>
  <c r="AJ2802" i="13"/>
  <c r="AL2802" i="13" s="1"/>
  <c r="AN2802" i="13" s="1"/>
  <c r="AJ2803" i="13"/>
  <c r="AJ2804" i="13"/>
  <c r="AL2804" i="13" s="1"/>
  <c r="AN2804" i="13" s="1"/>
  <c r="AJ2805" i="13"/>
  <c r="AJ2806" i="13"/>
  <c r="AL2806" i="13" s="1"/>
  <c r="AN2806" i="13" s="1"/>
  <c r="AJ2807" i="13"/>
  <c r="AJ2808" i="13"/>
  <c r="AL2808" i="13" s="1"/>
  <c r="AN2808" i="13" s="1"/>
  <c r="AJ2809" i="13"/>
  <c r="AJ2810" i="13"/>
  <c r="AL2810" i="13" s="1"/>
  <c r="AN2810" i="13" s="1"/>
  <c r="AJ2811" i="13"/>
  <c r="AK2811" i="13" s="1"/>
  <c r="AJ2812" i="13"/>
  <c r="AJ2813" i="13"/>
  <c r="AL2813" i="13" s="1"/>
  <c r="AJ2814" i="13"/>
  <c r="AL2814" i="13" s="1"/>
  <c r="AN2814" i="13" s="1"/>
  <c r="AJ2815" i="13"/>
  <c r="AK2815" i="13" s="1"/>
  <c r="AJ2816" i="13"/>
  <c r="AJ2817" i="13"/>
  <c r="AL2817" i="13" s="1"/>
  <c r="AN2817" i="13" s="1"/>
  <c r="AJ2818" i="13"/>
  <c r="AL2818" i="13" s="1"/>
  <c r="AJ2819" i="13"/>
  <c r="AK2819" i="13" s="1"/>
  <c r="AJ2820" i="13"/>
  <c r="AJ2821" i="13"/>
  <c r="AL2821" i="13" s="1"/>
  <c r="AJ2822" i="13"/>
  <c r="AL2822" i="13" s="1"/>
  <c r="AN2822" i="13" s="1"/>
  <c r="AJ2823" i="13"/>
  <c r="AK2823" i="13" s="1"/>
  <c r="AJ2824" i="13"/>
  <c r="AJ2825" i="13"/>
  <c r="AL2825" i="13" s="1"/>
  <c r="AN2825" i="13" s="1"/>
  <c r="AJ2826" i="13"/>
  <c r="AL2826" i="13" s="1"/>
  <c r="AJ2827" i="13"/>
  <c r="AK2827" i="13" s="1"/>
  <c r="AJ2828" i="13"/>
  <c r="AJ2829" i="13"/>
  <c r="AL2829" i="13" s="1"/>
  <c r="AJ2830" i="13"/>
  <c r="AL2830" i="13" s="1"/>
  <c r="AN2830" i="13" s="1"/>
  <c r="AJ2831" i="13"/>
  <c r="AK2831" i="13" s="1"/>
  <c r="AJ2832" i="13"/>
  <c r="AK2832" i="13" s="1"/>
  <c r="AJ2833" i="13"/>
  <c r="AK2833" i="13" s="1"/>
  <c r="AJ2834" i="13"/>
  <c r="AK2834" i="13" s="1"/>
  <c r="AJ2835" i="13"/>
  <c r="AK2835" i="13" s="1"/>
  <c r="AJ2836" i="13"/>
  <c r="AK2836" i="13" s="1"/>
  <c r="AJ2837" i="13"/>
  <c r="AK2837" i="13" s="1"/>
  <c r="AJ2838" i="13"/>
  <c r="AK2838" i="13" s="1"/>
  <c r="AJ2839" i="13"/>
  <c r="AK2839" i="13" s="1"/>
  <c r="AJ2840" i="13"/>
  <c r="AK2840" i="13" s="1"/>
  <c r="AJ2841" i="13"/>
  <c r="AK2841" i="13" s="1"/>
  <c r="AJ2842" i="13"/>
  <c r="AK2842" i="13" s="1"/>
  <c r="AJ2843" i="13"/>
  <c r="AK2843" i="13" s="1"/>
  <c r="AJ2844" i="13"/>
  <c r="AK2844" i="13" s="1"/>
  <c r="AJ2845" i="13"/>
  <c r="AK2845" i="13" s="1"/>
  <c r="AJ2846" i="13"/>
  <c r="AK2846" i="13" s="1"/>
  <c r="AJ2847" i="13"/>
  <c r="AK2847" i="13" s="1"/>
  <c r="AJ2848" i="13"/>
  <c r="AK2848" i="13" s="1"/>
  <c r="AJ2849" i="13"/>
  <c r="AK2849" i="13" s="1"/>
  <c r="AJ2850" i="13"/>
  <c r="AK2850" i="13" s="1"/>
  <c r="AJ2851" i="13"/>
  <c r="AK2851" i="13" s="1"/>
  <c r="AJ2852" i="13"/>
  <c r="AK2852" i="13" s="1"/>
  <c r="AJ2853" i="13"/>
  <c r="AK2853" i="13" s="1"/>
  <c r="AJ2854" i="13"/>
  <c r="AK2854" i="13" s="1"/>
  <c r="AJ2855" i="13"/>
  <c r="AK2855" i="13" s="1"/>
  <c r="AJ2856" i="13"/>
  <c r="AK2856" i="13" s="1"/>
  <c r="AJ2857" i="13"/>
  <c r="AK2857" i="13" s="1"/>
  <c r="AJ2858" i="13"/>
  <c r="AK2858" i="13" s="1"/>
  <c r="AJ2859" i="13"/>
  <c r="AK2859" i="13" s="1"/>
  <c r="AJ2860" i="13"/>
  <c r="AK2860" i="13" s="1"/>
  <c r="AJ2861" i="13"/>
  <c r="AK2861" i="13" s="1"/>
  <c r="AJ2862" i="13"/>
  <c r="AK2862" i="13" s="1"/>
  <c r="AJ2863" i="13"/>
  <c r="AK2863" i="13" s="1"/>
  <c r="AJ2864" i="13"/>
  <c r="AK2864" i="13" s="1"/>
  <c r="AJ2865" i="13"/>
  <c r="AK2865" i="13" s="1"/>
  <c r="AJ2866" i="13"/>
  <c r="AK2866" i="13" s="1"/>
  <c r="AJ2867" i="13"/>
  <c r="AK2867" i="13" s="1"/>
  <c r="AJ2868" i="13"/>
  <c r="AK2868" i="13" s="1"/>
  <c r="AJ2869" i="13"/>
  <c r="AK2869" i="13" s="1"/>
  <c r="AJ2870" i="13"/>
  <c r="AK2870" i="13" s="1"/>
  <c r="AJ2871" i="13"/>
  <c r="AK2871" i="13" s="1"/>
  <c r="AJ2872" i="13"/>
  <c r="AK2872" i="13" s="1"/>
  <c r="AJ2873" i="13"/>
  <c r="AK2873" i="13" s="1"/>
  <c r="AJ2874" i="13"/>
  <c r="AK2874" i="13" s="1"/>
  <c r="AJ2875" i="13"/>
  <c r="AK2875" i="13" s="1"/>
  <c r="AJ2876" i="13"/>
  <c r="AK2876" i="13" s="1"/>
  <c r="AJ2877" i="13"/>
  <c r="AK2877" i="13" s="1"/>
  <c r="AJ2878" i="13"/>
  <c r="AK2878" i="13" s="1"/>
  <c r="AJ2879" i="13"/>
  <c r="AK2879" i="13" s="1"/>
  <c r="AJ2880" i="13"/>
  <c r="AK2880" i="13" s="1"/>
  <c r="AJ2881" i="13"/>
  <c r="AK2881" i="13" s="1"/>
  <c r="AJ2882" i="13"/>
  <c r="AK2882" i="13" s="1"/>
  <c r="AJ2883" i="13"/>
  <c r="AK2883" i="13" s="1"/>
  <c r="AJ2884" i="13"/>
  <c r="AK2884" i="13" s="1"/>
  <c r="AJ2885" i="13"/>
  <c r="AK2885" i="13" s="1"/>
  <c r="AJ2886" i="13"/>
  <c r="AK2886" i="13" s="1"/>
  <c r="AJ2887" i="13"/>
  <c r="AK2887" i="13" s="1"/>
  <c r="AJ2888" i="13"/>
  <c r="AK2888" i="13" s="1"/>
  <c r="AJ2889" i="13"/>
  <c r="AK2889" i="13" s="1"/>
  <c r="AJ2890" i="13"/>
  <c r="AK2890" i="13" s="1"/>
  <c r="AJ2891" i="13"/>
  <c r="AK2891" i="13" s="1"/>
  <c r="AJ2892" i="13"/>
  <c r="AK2892" i="13" s="1"/>
  <c r="AJ2893" i="13"/>
  <c r="AK2893" i="13" s="1"/>
  <c r="AJ2894" i="13"/>
  <c r="AK2894" i="13" s="1"/>
  <c r="AJ2895" i="13"/>
  <c r="AK2895" i="13" s="1"/>
  <c r="AJ2896" i="13"/>
  <c r="AK2896" i="13" s="1"/>
  <c r="AJ2897" i="13"/>
  <c r="AK2897" i="13" s="1"/>
  <c r="AJ2898" i="13"/>
  <c r="AK2898" i="13" s="1"/>
  <c r="AJ2899" i="13"/>
  <c r="AK2899" i="13" s="1"/>
  <c r="AJ2900" i="13"/>
  <c r="AK2900" i="13" s="1"/>
  <c r="AJ2901" i="13"/>
  <c r="AK2901" i="13" s="1"/>
  <c r="AJ2902" i="13"/>
  <c r="AK2902" i="13" s="1"/>
  <c r="AJ2903" i="13"/>
  <c r="AK2903" i="13" s="1"/>
  <c r="AJ2904" i="13"/>
  <c r="AK2904" i="13" s="1"/>
  <c r="AJ2905" i="13"/>
  <c r="AK2905" i="13" s="1"/>
  <c r="AJ2906" i="13"/>
  <c r="AK2906" i="13" s="1"/>
  <c r="AJ2907" i="13"/>
  <c r="AK2907" i="13" s="1"/>
  <c r="AJ2908" i="13"/>
  <c r="AK2908" i="13" s="1"/>
  <c r="AJ2909" i="13"/>
  <c r="AK2909" i="13" s="1"/>
  <c r="AJ2910" i="13"/>
  <c r="AK2910" i="13" s="1"/>
  <c r="AJ2911" i="13"/>
  <c r="AK2911" i="13" s="1"/>
  <c r="AJ2912" i="13"/>
  <c r="AK2912" i="13" s="1"/>
  <c r="AJ2913" i="13"/>
  <c r="AK2913" i="13" s="1"/>
  <c r="AJ2914" i="13"/>
  <c r="AK2914" i="13" s="1"/>
  <c r="AJ2915" i="13"/>
  <c r="AK2915" i="13" s="1"/>
  <c r="AJ2916" i="13"/>
  <c r="AK2916" i="13" s="1"/>
  <c r="AJ2917" i="13"/>
  <c r="AK2917" i="13" s="1"/>
  <c r="AJ2918" i="13"/>
  <c r="AK2918" i="13" s="1"/>
  <c r="AJ2919" i="13"/>
  <c r="AK2919" i="13" s="1"/>
  <c r="AJ2920" i="13"/>
  <c r="AK2920" i="13" s="1"/>
  <c r="AJ2921" i="13"/>
  <c r="AK2921" i="13" s="1"/>
  <c r="AJ2922" i="13"/>
  <c r="AK2922" i="13" s="1"/>
  <c r="AJ2923" i="13"/>
  <c r="AK2923" i="13" s="1"/>
  <c r="AJ2924" i="13"/>
  <c r="AK2924" i="13" s="1"/>
  <c r="AJ2925" i="13"/>
  <c r="AK2925" i="13" s="1"/>
  <c r="AJ2926" i="13"/>
  <c r="AK2926" i="13" s="1"/>
  <c r="AJ2927" i="13"/>
  <c r="AK2927" i="13" s="1"/>
  <c r="AJ2928" i="13"/>
  <c r="AK2928" i="13" s="1"/>
  <c r="AJ2929" i="13"/>
  <c r="AK2929" i="13" s="1"/>
  <c r="AJ2930" i="13"/>
  <c r="AK2930" i="13" s="1"/>
  <c r="AJ2931" i="13"/>
  <c r="AK2931" i="13" s="1"/>
  <c r="AJ2932" i="13"/>
  <c r="AK2932" i="13" s="1"/>
  <c r="AJ2933" i="13"/>
  <c r="AK2933" i="13" s="1"/>
  <c r="AJ2934" i="13"/>
  <c r="AK2934" i="13" s="1"/>
  <c r="AJ2935" i="13"/>
  <c r="AK2935" i="13" s="1"/>
  <c r="AJ2936" i="13"/>
  <c r="AK2936" i="13" s="1"/>
  <c r="AJ2937" i="13"/>
  <c r="AK2937" i="13" s="1"/>
  <c r="AJ2938" i="13"/>
  <c r="AK2938" i="13" s="1"/>
  <c r="AJ2939" i="13"/>
  <c r="AK2939" i="13" s="1"/>
  <c r="AJ2940" i="13"/>
  <c r="AK2940" i="13" s="1"/>
  <c r="AJ2941" i="13"/>
  <c r="AK2941" i="13" s="1"/>
  <c r="AJ2942" i="13"/>
  <c r="AK2942" i="13" s="1"/>
  <c r="AJ2943" i="13"/>
  <c r="AK2943" i="13" s="1"/>
  <c r="AJ2944" i="13"/>
  <c r="AK2944" i="13" s="1"/>
  <c r="AJ2945" i="13"/>
  <c r="AK2945" i="13" s="1"/>
  <c r="AJ2946" i="13"/>
  <c r="AK2946" i="13" s="1"/>
  <c r="AJ2947" i="13"/>
  <c r="AK2947" i="13" s="1"/>
  <c r="AJ2948" i="13"/>
  <c r="AK2948" i="13" s="1"/>
  <c r="AJ2949" i="13"/>
  <c r="AK2949" i="13" s="1"/>
  <c r="AJ2950" i="13"/>
  <c r="AK2950" i="13" s="1"/>
  <c r="AJ2951" i="13"/>
  <c r="AK2951" i="13" s="1"/>
  <c r="AJ2952" i="13"/>
  <c r="AK2952" i="13" s="1"/>
  <c r="AJ2953" i="13"/>
  <c r="AK2953" i="13" s="1"/>
  <c r="AJ2954" i="13"/>
  <c r="AK2954" i="13" s="1"/>
  <c r="AJ2955" i="13"/>
  <c r="AK2955" i="13" s="1"/>
  <c r="AJ2956" i="13"/>
  <c r="AK2956" i="13" s="1"/>
  <c r="AJ2957" i="13"/>
  <c r="AK2957" i="13" s="1"/>
  <c r="AJ2958" i="13"/>
  <c r="AK2958" i="13" s="1"/>
  <c r="AJ2959" i="13"/>
  <c r="AK2959" i="13" s="1"/>
  <c r="AJ2960" i="13"/>
  <c r="AK2960" i="13" s="1"/>
  <c r="AJ2961" i="13"/>
  <c r="AK2961" i="13" s="1"/>
  <c r="AJ2962" i="13"/>
  <c r="AK2962" i="13" s="1"/>
  <c r="AJ2963" i="13"/>
  <c r="AK2963" i="13" s="1"/>
  <c r="AJ2964" i="13"/>
  <c r="AK2964" i="13" s="1"/>
  <c r="AJ2965" i="13"/>
  <c r="AK2965" i="13" s="1"/>
  <c r="AJ2966" i="13"/>
  <c r="AK2966" i="13" s="1"/>
  <c r="AJ2967" i="13"/>
  <c r="AK2967" i="13" s="1"/>
  <c r="AJ2968" i="13"/>
  <c r="AK2968" i="13" s="1"/>
  <c r="AJ2969" i="13"/>
  <c r="AK2969" i="13" s="1"/>
  <c r="AJ2970" i="13"/>
  <c r="AK2970" i="13" s="1"/>
  <c r="AJ2971" i="13"/>
  <c r="AK2971" i="13" s="1"/>
  <c r="AJ2972" i="13"/>
  <c r="AK2972" i="13" s="1"/>
  <c r="AJ2973" i="13"/>
  <c r="AK2973" i="13" s="1"/>
  <c r="AJ2974" i="13"/>
  <c r="AK2974" i="13" s="1"/>
  <c r="AJ2975" i="13"/>
  <c r="AK2975" i="13" s="1"/>
  <c r="AJ2976" i="13"/>
  <c r="AK2976" i="13" s="1"/>
  <c r="AJ2977" i="13"/>
  <c r="AK2977" i="13" s="1"/>
  <c r="AJ2978" i="13"/>
  <c r="AK2978" i="13" s="1"/>
  <c r="AJ2979" i="13"/>
  <c r="AK2979" i="13" s="1"/>
  <c r="AJ2980" i="13"/>
  <c r="AK2980" i="13" s="1"/>
  <c r="AJ2981" i="13"/>
  <c r="AK2981" i="13" s="1"/>
  <c r="AJ2982" i="13"/>
  <c r="AK2982" i="13" s="1"/>
  <c r="AJ2983" i="13"/>
  <c r="AK2983" i="13" s="1"/>
  <c r="AJ2984" i="13"/>
  <c r="AK2984" i="13" s="1"/>
  <c r="AJ2985" i="13"/>
  <c r="AK2985" i="13" s="1"/>
  <c r="AJ2986" i="13"/>
  <c r="AK2986" i="13" s="1"/>
  <c r="AJ2987" i="13"/>
  <c r="AK2987" i="13" s="1"/>
  <c r="AJ2988" i="13"/>
  <c r="AK2988" i="13" s="1"/>
  <c r="AJ2989" i="13"/>
  <c r="AK2989" i="13" s="1"/>
  <c r="AJ2990" i="13"/>
  <c r="AK2990" i="13" s="1"/>
  <c r="AJ2991" i="13"/>
  <c r="AK2991" i="13" s="1"/>
  <c r="AJ2992" i="13"/>
  <c r="AK2992" i="13" s="1"/>
  <c r="AJ2993" i="13"/>
  <c r="AK2993" i="13" s="1"/>
  <c r="AJ2994" i="13"/>
  <c r="AK2994" i="13" s="1"/>
  <c r="AJ2995" i="13"/>
  <c r="AK2995" i="13" s="1"/>
  <c r="AJ2996" i="13"/>
  <c r="AK2996" i="13" s="1"/>
  <c r="AJ2997" i="13"/>
  <c r="AK2997" i="13" s="1"/>
  <c r="AJ2998" i="13"/>
  <c r="AK2998" i="13" s="1"/>
  <c r="AJ2999" i="13"/>
  <c r="AK2999" i="13" s="1"/>
  <c r="AN1720" i="13"/>
  <c r="AN1724" i="13"/>
  <c r="AN1732" i="13"/>
  <c r="AN1736" i="13"/>
  <c r="AN1740" i="13"/>
  <c r="AN1744" i="13"/>
  <c r="AN1768" i="13"/>
  <c r="AN1784" i="13"/>
  <c r="AN1792" i="13"/>
  <c r="AN1800" i="13"/>
  <c r="AN1812" i="13"/>
  <c r="AN1824" i="13"/>
  <c r="AN1828" i="13"/>
  <c r="AN1844" i="13"/>
  <c r="AN1848" i="13"/>
  <c r="AN1856" i="13"/>
  <c r="AN1960" i="13"/>
  <c r="AN1976" i="13"/>
  <c r="AN1988" i="13"/>
  <c r="AN2000" i="13"/>
  <c r="AN2008" i="13"/>
  <c r="AN2048" i="13"/>
  <c r="AN2064" i="13"/>
  <c r="AN2072" i="13"/>
  <c r="AN2088" i="13"/>
  <c r="AN2096" i="13"/>
  <c r="AN2120" i="13"/>
  <c r="AN2152" i="13"/>
  <c r="AN2208" i="13"/>
  <c r="AN2300" i="13"/>
  <c r="AN2332" i="13"/>
  <c r="AL11" i="13"/>
  <c r="AL13" i="13"/>
  <c r="AN13" i="13" s="1"/>
  <c r="AL15" i="13"/>
  <c r="AL17" i="13"/>
  <c r="AL18" i="13"/>
  <c r="AL19" i="13"/>
  <c r="AL20" i="13"/>
  <c r="AL21" i="13"/>
  <c r="AL22" i="13"/>
  <c r="AL23" i="13"/>
  <c r="AL24" i="13"/>
  <c r="AL25" i="13"/>
  <c r="AL26" i="13"/>
  <c r="AL27" i="13"/>
  <c r="U28" i="13"/>
  <c r="AJ28" i="13"/>
  <c r="AL28" i="13" s="1"/>
  <c r="AL29" i="13"/>
  <c r="AL30" i="13"/>
  <c r="AL31" i="13"/>
  <c r="AL32" i="13"/>
  <c r="AL33" i="13"/>
  <c r="AL34" i="13"/>
  <c r="AL35" i="13"/>
  <c r="AL36" i="13"/>
  <c r="AL37" i="13"/>
  <c r="AL39" i="13"/>
  <c r="AL40" i="13"/>
  <c r="AL41" i="13"/>
  <c r="AL43" i="13"/>
  <c r="AL45" i="13"/>
  <c r="AL46" i="13"/>
  <c r="AL95" i="13"/>
  <c r="AN95" i="13" s="1"/>
  <c r="AL96" i="13"/>
  <c r="AN96" i="13" s="1"/>
  <c r="AN97" i="13"/>
  <c r="AL98" i="13"/>
  <c r="AL99" i="13"/>
  <c r="AN99" i="13" s="1"/>
  <c r="AL100" i="13"/>
  <c r="AL101" i="13"/>
  <c r="AN101" i="13" s="1"/>
  <c r="AL102" i="13"/>
  <c r="AN102" i="13" s="1"/>
  <c r="AL103" i="13"/>
  <c r="AL104" i="13"/>
  <c r="AN104" i="13" s="1"/>
  <c r="AL105" i="13"/>
  <c r="AN105" i="13" s="1"/>
  <c r="AL106" i="13"/>
  <c r="AN106" i="13" s="1"/>
  <c r="AL107" i="13"/>
  <c r="AL108" i="13"/>
  <c r="AN108" i="13" s="1"/>
  <c r="AL109" i="13"/>
  <c r="AN109" i="13" s="1"/>
  <c r="AL110" i="13"/>
  <c r="AN110" i="13" s="1"/>
  <c r="AL111" i="13"/>
  <c r="AN111" i="13" s="1"/>
  <c r="AN112" i="13"/>
  <c r="AL113" i="13"/>
  <c r="AN113" i="13" s="1"/>
  <c r="AL114" i="13"/>
  <c r="AN114" i="13" s="1"/>
  <c r="AL115" i="13"/>
  <c r="AN115" i="13" s="1"/>
  <c r="AL116" i="13"/>
  <c r="AN116" i="13" s="1"/>
  <c r="AN117" i="13"/>
  <c r="AL118" i="13"/>
  <c r="AL119" i="13"/>
  <c r="AL120" i="13"/>
  <c r="AN120" i="13" s="1"/>
  <c r="AL121" i="13"/>
  <c r="AN121" i="13" s="1"/>
  <c r="AN122" i="13"/>
  <c r="AL123" i="13"/>
  <c r="AL124" i="13"/>
  <c r="AN124" i="13" s="1"/>
  <c r="AL125" i="13"/>
  <c r="AN125" i="13" s="1"/>
  <c r="AO393" i="13"/>
  <c r="AO395" i="13"/>
  <c r="AO396" i="13"/>
  <c r="AO398" i="13"/>
  <c r="AO399" i="13"/>
  <c r="AO400" i="13"/>
  <c r="AO404" i="13"/>
  <c r="AO406" i="13"/>
  <c r="AO407" i="13"/>
  <c r="AO408" i="13"/>
  <c r="AO416" i="13"/>
  <c r="AO417" i="13"/>
  <c r="AO421" i="13"/>
  <c r="AO422" i="13"/>
  <c r="AO423" i="13"/>
  <c r="AO424" i="13"/>
  <c r="AO425" i="13"/>
  <c r="AO426" i="13"/>
  <c r="AO427" i="13"/>
  <c r="AO429" i="13"/>
  <c r="AO431" i="13"/>
  <c r="AO432" i="13"/>
  <c r="AO435" i="13"/>
  <c r="AO437" i="13"/>
  <c r="AO438" i="13"/>
  <c r="AO440" i="13"/>
  <c r="AO442" i="13"/>
  <c r="AO443" i="13"/>
  <c r="AO444" i="13"/>
  <c r="AO446" i="13"/>
  <c r="AO447" i="13"/>
  <c r="AO448" i="13"/>
  <c r="AO449" i="13"/>
  <c r="AO451" i="13"/>
  <c r="AO453" i="13"/>
  <c r="AO457" i="13"/>
  <c r="AO459" i="13"/>
  <c r="AO461" i="13"/>
  <c r="AO462" i="13"/>
  <c r="AO463" i="13"/>
  <c r="AN277" i="13"/>
  <c r="AN278" i="13"/>
  <c r="AN280" i="13"/>
  <c r="AN281" i="13"/>
  <c r="AN282" i="13"/>
  <c r="AN284" i="13"/>
  <c r="AN286" i="13"/>
  <c r="AN288" i="13"/>
  <c r="AN290" i="13"/>
  <c r="AN291" i="13"/>
  <c r="AN292" i="13"/>
  <c r="AN293" i="13"/>
  <c r="AN294" i="13"/>
  <c r="AN295" i="13"/>
  <c r="AN296" i="13"/>
  <c r="AN297" i="13"/>
  <c r="AN298" i="13"/>
  <c r="AN299" i="13"/>
  <c r="AN300" i="13"/>
  <c r="AN302" i="13"/>
  <c r="AN304" i="13"/>
  <c r="AN352" i="13"/>
  <c r="AN353" i="13"/>
  <c r="AN354" i="13"/>
  <c r="AN355" i="13"/>
  <c r="AN356" i="13"/>
  <c r="AN357" i="13"/>
  <c r="AN358" i="13"/>
  <c r="AN359" i="13"/>
  <c r="AN360" i="13"/>
  <c r="AN361" i="13"/>
  <c r="AN362" i="13"/>
  <c r="AN363" i="13"/>
  <c r="AN364" i="13"/>
  <c r="AN365" i="13"/>
  <c r="AN366" i="13"/>
  <c r="AN369" i="13"/>
  <c r="AN371" i="13"/>
  <c r="AN372" i="13"/>
  <c r="AN373" i="13"/>
  <c r="AN374" i="13"/>
  <c r="AN375" i="13"/>
  <c r="AN376" i="13"/>
  <c r="AN378" i="13"/>
  <c r="AN379" i="13"/>
  <c r="AN380" i="13"/>
  <c r="AN381" i="13"/>
  <c r="AN382" i="13"/>
  <c r="AN384" i="13"/>
  <c r="AN386" i="13"/>
  <c r="AN387" i="13"/>
  <c r="AN388" i="13"/>
  <c r="AN390" i="13"/>
  <c r="AN391" i="13"/>
  <c r="AN392" i="13"/>
  <c r="AN393" i="13"/>
  <c r="AN394" i="13"/>
  <c r="AN395" i="13"/>
  <c r="AN398" i="13"/>
  <c r="AN399" i="13"/>
  <c r="AN400" i="13"/>
  <c r="AN401" i="13"/>
  <c r="AN403" i="13"/>
  <c r="AN404" i="13"/>
  <c r="AN405" i="13"/>
  <c r="AN406" i="13"/>
  <c r="AN407" i="13"/>
  <c r="AN408" i="13"/>
  <c r="AN409" i="13"/>
  <c r="AN415" i="13"/>
  <c r="AN416" i="13"/>
  <c r="AN417" i="13"/>
  <c r="AN418" i="13"/>
  <c r="AN420" i="13"/>
  <c r="AN421" i="13"/>
  <c r="AN422" i="13"/>
  <c r="AN423" i="13"/>
  <c r="AN424" i="13"/>
  <c r="AN425" i="13"/>
  <c r="AN426" i="13"/>
  <c r="AN427" i="13"/>
  <c r="AN429" i="13"/>
  <c r="AN430" i="13"/>
  <c r="AN431" i="13"/>
  <c r="AN432" i="13"/>
  <c r="AN437" i="13"/>
  <c r="AN438" i="13"/>
  <c r="AN440" i="13"/>
  <c r="AN442" i="13"/>
  <c r="AN443" i="13"/>
  <c r="AN444" i="13"/>
  <c r="AN446" i="13"/>
  <c r="AN447" i="13"/>
  <c r="AN448" i="13"/>
  <c r="AN449" i="13"/>
  <c r="AN451" i="13"/>
  <c r="AN452" i="13"/>
  <c r="AN453" i="13"/>
  <c r="AN454" i="13"/>
  <c r="AN457" i="13"/>
  <c r="AN459" i="13"/>
  <c r="AN461" i="13"/>
  <c r="AN462" i="13"/>
  <c r="AN463" i="13"/>
  <c r="AN465" i="13"/>
  <c r="AN466" i="13"/>
  <c r="AN511" i="13"/>
  <c r="AN513" i="13"/>
  <c r="AN515" i="13"/>
  <c r="AN516" i="13"/>
  <c r="AN517" i="13"/>
  <c r="AN518" i="13"/>
  <c r="AN519" i="13"/>
  <c r="AN520" i="13"/>
  <c r="AN521" i="13"/>
  <c r="AN523" i="13"/>
  <c r="AN525" i="13"/>
  <c r="AN527" i="13"/>
  <c r="AN528" i="13"/>
  <c r="AN529" i="13"/>
  <c r="AN530" i="13"/>
  <c r="AN531" i="13"/>
  <c r="AN532" i="13"/>
  <c r="AN533" i="13"/>
  <c r="AN535" i="13"/>
  <c r="AN536" i="13"/>
  <c r="AN537" i="13"/>
  <c r="AN538" i="13"/>
  <c r="AN539" i="13"/>
  <c r="AN541" i="13"/>
  <c r="AN543" i="13"/>
  <c r="AN545" i="13"/>
  <c r="AN546" i="13"/>
  <c r="AN547" i="13"/>
  <c r="AN549" i="13"/>
  <c r="AN551" i="13"/>
  <c r="AN553" i="13"/>
  <c r="AN555" i="13"/>
  <c r="AN556" i="13"/>
  <c r="AN557" i="13"/>
  <c r="AN559" i="13"/>
  <c r="AN561" i="13"/>
  <c r="AN563" i="13"/>
  <c r="AN565" i="13"/>
  <c r="AN567" i="13"/>
  <c r="AN569" i="13"/>
  <c r="AN570" i="13"/>
  <c r="AN571" i="13"/>
  <c r="AN572" i="13"/>
  <c r="AN573" i="13"/>
  <c r="AN574" i="13"/>
  <c r="AN575" i="13"/>
  <c r="AN577" i="13"/>
  <c r="AN579" i="13"/>
  <c r="AN581" i="13"/>
  <c r="AN582" i="13"/>
  <c r="AN583" i="13"/>
  <c r="AN584" i="13"/>
  <c r="AN585" i="13"/>
  <c r="AN586" i="13"/>
  <c r="AN587" i="13"/>
  <c r="AN588" i="13"/>
  <c r="AN589" i="13"/>
  <c r="AN591" i="13"/>
  <c r="AN592" i="13"/>
  <c r="AN593" i="13"/>
  <c r="AN596" i="13"/>
  <c r="AN597" i="13"/>
  <c r="AN598" i="13"/>
  <c r="AN599" i="13"/>
  <c r="AN600" i="13"/>
  <c r="AN601" i="13"/>
  <c r="AN602" i="13"/>
  <c r="AN603" i="13"/>
  <c r="AN604" i="13"/>
  <c r="AN605" i="13"/>
  <c r="AN606" i="13"/>
  <c r="AN607" i="13"/>
  <c r="AN608" i="13"/>
  <c r="AN609" i="13"/>
  <c r="AN610" i="13"/>
  <c r="AN612" i="13"/>
  <c r="AN614" i="13"/>
  <c r="AN615" i="13"/>
  <c r="AN616" i="13"/>
  <c r="AN617" i="13"/>
  <c r="AN618" i="13"/>
  <c r="AN619" i="13"/>
  <c r="AN620" i="13"/>
  <c r="AN622" i="13"/>
  <c r="AN624" i="13"/>
  <c r="AN626" i="13"/>
  <c r="AN628" i="13"/>
  <c r="AN630" i="13"/>
  <c r="AN733" i="13"/>
  <c r="AN735" i="13"/>
  <c r="AN736" i="13"/>
  <c r="AN737" i="13"/>
  <c r="AN738" i="13"/>
  <c r="AN739" i="13"/>
  <c r="AN740" i="13"/>
  <c r="AN741" i="13"/>
  <c r="AN742" i="13"/>
  <c r="AN743" i="13"/>
  <c r="AN744" i="13"/>
  <c r="AN745" i="13"/>
  <c r="AN746" i="13"/>
  <c r="AN747" i="13"/>
  <c r="AN748" i="13"/>
  <c r="AN749" i="13"/>
  <c r="AN750" i="13"/>
  <c r="AN752" i="13"/>
  <c r="AN753" i="13"/>
  <c r="AN754" i="13"/>
  <c r="AN755" i="13"/>
  <c r="AN756" i="13"/>
  <c r="AN758" i="13"/>
  <c r="AN759" i="13"/>
  <c r="AN760" i="13"/>
  <c r="AN761" i="13"/>
  <c r="AN762" i="13"/>
  <c r="AN763" i="13"/>
  <c r="AN764" i="13"/>
  <c r="AN765" i="13"/>
  <c r="AN767" i="13"/>
  <c r="AN769" i="13"/>
  <c r="AN770" i="13"/>
  <c r="AN771" i="13"/>
  <c r="AN772" i="13"/>
  <c r="AN773" i="13"/>
  <c r="AN774" i="13"/>
  <c r="AN776" i="13"/>
  <c r="AN777" i="13"/>
  <c r="AN778" i="13"/>
  <c r="AN779" i="13"/>
  <c r="AN780" i="13"/>
  <c r="AN781" i="13"/>
  <c r="AN782" i="13"/>
  <c r="AN783" i="13"/>
  <c r="AN784" i="13"/>
  <c r="AN785" i="13"/>
  <c r="AN786" i="13"/>
  <c r="AN789" i="13"/>
  <c r="AN790" i="13"/>
  <c r="AN791" i="13"/>
  <c r="AN792" i="13"/>
  <c r="AN793" i="13"/>
  <c r="AN795" i="13"/>
  <c r="AN797" i="13"/>
  <c r="AN798" i="13"/>
  <c r="AN799" i="13"/>
  <c r="AN801" i="13"/>
  <c r="AN802" i="13"/>
  <c r="AN803" i="13"/>
  <c r="AN804" i="13"/>
  <c r="AN805" i="13"/>
  <c r="AN806" i="13"/>
  <c r="AN807" i="13"/>
  <c r="AN808" i="13"/>
  <c r="AN809" i="13"/>
  <c r="AN810" i="13"/>
  <c r="AN811" i="13"/>
  <c r="AN813" i="13"/>
  <c r="AN814" i="13"/>
  <c r="AN815" i="13"/>
  <c r="AN816" i="13"/>
  <c r="AN817" i="13"/>
  <c r="AN818" i="13"/>
  <c r="AN819" i="13"/>
  <c r="AN820" i="13"/>
  <c r="AN821" i="13"/>
  <c r="AN822" i="13"/>
  <c r="AN823" i="13"/>
  <c r="AN825" i="13"/>
  <c r="AN827" i="13"/>
  <c r="AN828" i="13"/>
  <c r="AN829" i="13"/>
  <c r="AN830" i="13"/>
  <c r="AN831" i="13"/>
  <c r="AN832" i="13"/>
  <c r="AN833" i="13"/>
  <c r="AN835" i="13"/>
  <c r="AN836" i="13"/>
  <c r="AN837" i="13"/>
  <c r="AN838" i="13"/>
  <c r="AN839" i="13"/>
  <c r="AN840" i="13"/>
  <c r="AN841" i="13"/>
  <c r="AN842" i="13"/>
  <c r="AN844" i="13"/>
  <c r="AN845" i="13"/>
  <c r="AN846" i="13"/>
  <c r="AN847" i="13"/>
  <c r="AN848" i="13"/>
  <c r="AN850" i="13"/>
  <c r="AN851" i="13"/>
  <c r="AN852" i="13"/>
  <c r="AN854" i="13"/>
  <c r="AN855" i="13"/>
  <c r="AN856" i="13"/>
  <c r="AN857" i="13"/>
  <c r="AN858" i="13"/>
  <c r="AN859" i="13"/>
  <c r="AN860" i="13"/>
  <c r="AN862" i="13"/>
  <c r="AN863" i="13"/>
  <c r="AN864" i="13"/>
  <c r="AN865" i="13"/>
  <c r="AN866" i="13"/>
  <c r="AN868" i="13"/>
  <c r="AN870" i="13"/>
  <c r="AN871" i="13"/>
  <c r="AN872" i="13"/>
  <c r="AN873" i="13"/>
  <c r="AN874" i="13"/>
  <c r="AN875" i="13"/>
  <c r="AN876" i="13"/>
  <c r="AN877" i="13"/>
  <c r="AN878" i="13"/>
  <c r="AN880" i="13"/>
  <c r="AN881" i="13"/>
  <c r="AN882" i="13"/>
  <c r="AN883" i="13"/>
  <c r="AN884" i="13"/>
  <c r="AN885" i="13"/>
  <c r="AN886" i="13"/>
  <c r="AN887" i="13"/>
  <c r="AN888" i="13"/>
  <c r="AN889" i="13"/>
  <c r="AN890" i="13"/>
  <c r="AN891" i="13"/>
  <c r="AN892" i="13"/>
  <c r="AN893" i="13"/>
  <c r="AN894" i="13"/>
  <c r="AN896" i="13"/>
  <c r="AN897" i="13"/>
  <c r="AN898" i="13"/>
  <c r="AN899" i="13"/>
  <c r="AN900" i="13"/>
  <c r="AN1015" i="13"/>
  <c r="AN1019" i="13"/>
  <c r="AN1023" i="13"/>
  <c r="AN1027" i="13"/>
  <c r="AN1031" i="13"/>
  <c r="AN1035" i="13"/>
  <c r="AN1039" i="13"/>
  <c r="AN1043" i="13"/>
  <c r="AN1047" i="13"/>
  <c r="AN1077" i="13"/>
  <c r="AN1079" i="13"/>
  <c r="AN1081" i="13"/>
  <c r="AN1083" i="13"/>
  <c r="AN1085" i="13"/>
  <c r="AN1087" i="13"/>
  <c r="AN1089" i="13"/>
  <c r="AN1418" i="13"/>
  <c r="AN1419" i="13"/>
  <c r="AN1420" i="13"/>
  <c r="AN1421" i="13"/>
  <c r="AN1422" i="13"/>
  <c r="AN1423" i="13"/>
  <c r="AN1424" i="13"/>
  <c r="AN1425" i="13"/>
  <c r="AN1426" i="13"/>
  <c r="AN1427" i="13"/>
  <c r="AN1428" i="13"/>
  <c r="AN1429" i="13"/>
  <c r="AN1430" i="13"/>
  <c r="AN1431" i="13"/>
  <c r="AN1432" i="13"/>
  <c r="AN1433" i="13"/>
  <c r="AN1434" i="13"/>
  <c r="AN1435" i="13"/>
  <c r="AN1436" i="13"/>
  <c r="AN1437" i="13"/>
  <c r="AN1438" i="13"/>
  <c r="AN1439" i="13"/>
  <c r="AN1440" i="13"/>
  <c r="AN1441" i="13"/>
  <c r="AN1442" i="13"/>
  <c r="AN1443" i="13"/>
  <c r="AN1444" i="13"/>
  <c r="AN1445" i="13"/>
  <c r="AN1446" i="13"/>
  <c r="AN1447" i="13"/>
  <c r="AN1448" i="13"/>
  <c r="AN1449" i="13"/>
  <c r="AN1450" i="13"/>
  <c r="AN1451" i="13"/>
  <c r="AN1452" i="13"/>
  <c r="AN1453" i="13"/>
  <c r="AN1454" i="13"/>
  <c r="AN1455" i="13"/>
  <c r="AN1456" i="13"/>
  <c r="AN1457" i="13"/>
  <c r="AN1458" i="13"/>
  <c r="AN1459" i="13"/>
  <c r="AN1460" i="13"/>
  <c r="AN1461" i="13"/>
  <c r="AN1462" i="13"/>
  <c r="AN1463" i="13"/>
  <c r="AN1464" i="13"/>
  <c r="AN1465" i="13"/>
  <c r="AN1466" i="13"/>
  <c r="AN1467" i="13"/>
  <c r="AN1468" i="13"/>
  <c r="AN1469" i="13"/>
  <c r="AN1470" i="13"/>
  <c r="AN1471" i="13"/>
  <c r="AN1472" i="13"/>
  <c r="AN1473" i="13"/>
  <c r="AN1474" i="13"/>
  <c r="AN1475" i="13"/>
  <c r="AN1476" i="13"/>
  <c r="AN1477" i="13"/>
  <c r="AN1478" i="13"/>
  <c r="AN1479" i="13"/>
  <c r="AN1480" i="13"/>
  <c r="AN1481" i="13"/>
  <c r="AN1482" i="13"/>
  <c r="AN1483" i="13"/>
  <c r="AN1484" i="13"/>
  <c r="AN1485" i="13"/>
  <c r="AN1486" i="13"/>
  <c r="AN1487" i="13"/>
  <c r="AN1488" i="13"/>
  <c r="AN1489" i="13"/>
  <c r="AN1490" i="13"/>
  <c r="AN1491" i="13"/>
  <c r="AN1636" i="13"/>
  <c r="AN1637" i="13"/>
  <c r="AN1638" i="13"/>
  <c r="AN1639" i="13"/>
  <c r="AN1640" i="13"/>
  <c r="AN1641" i="13"/>
  <c r="AN1642" i="13"/>
  <c r="AN1643" i="13"/>
  <c r="AN1644" i="13"/>
  <c r="AN1645" i="13"/>
  <c r="AN1646" i="13"/>
  <c r="AN1647" i="13"/>
  <c r="AN1648" i="13"/>
  <c r="AN1649" i="13"/>
  <c r="AN1650" i="13"/>
  <c r="AN1651" i="13"/>
  <c r="AN1652" i="13"/>
  <c r="AN1653" i="13"/>
  <c r="AN1654" i="13"/>
  <c r="AN1655" i="13"/>
  <c r="AN1656" i="13"/>
  <c r="AN1657" i="13"/>
  <c r="AN1658" i="13"/>
  <c r="AN1659" i="13"/>
  <c r="AN1660" i="13"/>
  <c r="AN1661" i="13"/>
  <c r="AN1662" i="13"/>
  <c r="AN1663" i="13"/>
  <c r="AN1664" i="13"/>
  <c r="AN1665" i="13"/>
  <c r="AN1666" i="13"/>
  <c r="AN1667" i="13"/>
  <c r="AN1668" i="13"/>
  <c r="AN1669" i="13"/>
  <c r="AN1670" i="13"/>
  <c r="AN1671" i="13"/>
  <c r="AN1672" i="13"/>
  <c r="AN1673" i="13"/>
  <c r="AN1674" i="13"/>
  <c r="AN1675" i="13"/>
  <c r="AN1676" i="13"/>
  <c r="AN1677" i="13"/>
  <c r="AN1678" i="13"/>
  <c r="AN1679" i="13"/>
  <c r="AN1680" i="13"/>
  <c r="AN1681" i="13"/>
  <c r="AN1682" i="13"/>
  <c r="AN1683" i="13"/>
  <c r="AN1684" i="13"/>
  <c r="AN1685" i="13"/>
  <c r="AN1686" i="13"/>
  <c r="AN1687" i="13"/>
  <c r="AN1688" i="13"/>
  <c r="AN1689" i="13"/>
  <c r="AN1690" i="13"/>
  <c r="AN1691" i="13"/>
  <c r="AN1692" i="13"/>
  <c r="AN1693" i="13"/>
  <c r="AN1694" i="13"/>
  <c r="AN1695" i="13"/>
  <c r="AN1696" i="13"/>
  <c r="AN1697" i="13"/>
  <c r="AN1698" i="13"/>
  <c r="AN1699" i="13"/>
  <c r="AN1700" i="13"/>
  <c r="AN1701" i="13"/>
  <c r="AN1702" i="13"/>
  <c r="AN1703" i="13"/>
  <c r="AN1704" i="13"/>
  <c r="AN1705" i="13"/>
  <c r="AN1706" i="13"/>
  <c r="AN1707" i="13"/>
  <c r="AN1708" i="13"/>
  <c r="AN1709" i="13"/>
  <c r="AN1717" i="13"/>
  <c r="AN1719" i="13"/>
  <c r="AN1721" i="13"/>
  <c r="AN1725" i="13"/>
  <c r="AN1729" i="13"/>
  <c r="AN1731" i="13"/>
  <c r="AN1733" i="13"/>
  <c r="AN1735" i="13"/>
  <c r="AN1737" i="13"/>
  <c r="AN1743" i="13"/>
  <c r="AN1749" i="13"/>
  <c r="AN1751" i="13"/>
  <c r="AN1753" i="13"/>
  <c r="AN1755" i="13"/>
  <c r="AN1757" i="13"/>
  <c r="AN1761" i="13"/>
  <c r="AN1763" i="13"/>
  <c r="AN1767" i="13"/>
  <c r="AN1771" i="13"/>
  <c r="AN1777" i="13"/>
  <c r="AN1779" i="13"/>
  <c r="AN1781" i="13"/>
  <c r="AN1783" i="13"/>
  <c r="AN1785" i="13"/>
  <c r="AN1791" i="13"/>
  <c r="AN1797" i="13"/>
  <c r="AN1799" i="13"/>
  <c r="AN1801" i="13"/>
  <c r="AN1807" i="13"/>
  <c r="AN1809" i="13"/>
  <c r="AN1815" i="13"/>
  <c r="AN1819" i="13"/>
  <c r="AN1821" i="13"/>
  <c r="AN1823" i="13"/>
  <c r="AN1827" i="13"/>
  <c r="AN1831" i="13"/>
  <c r="AN1833" i="13"/>
  <c r="AN1835" i="13"/>
  <c r="AN1841" i="13"/>
  <c r="AN1843" i="13"/>
  <c r="AN1845" i="13"/>
  <c r="AN1847" i="13"/>
  <c r="AN1849" i="13"/>
  <c r="AN1855" i="13"/>
  <c r="AN1939" i="13"/>
  <c r="AN1949" i="13"/>
  <c r="AN1955" i="13"/>
  <c r="AN1961" i="13"/>
  <c r="AN1967" i="13"/>
  <c r="AN1979" i="13"/>
  <c r="AN1997" i="13"/>
  <c r="AN1999" i="13"/>
  <c r="AN2009" i="13"/>
  <c r="AN2033" i="13"/>
  <c r="AN2037" i="13"/>
  <c r="AN2049" i="13"/>
  <c r="AN2073" i="13"/>
  <c r="AN2097" i="13"/>
  <c r="AN2101" i="13"/>
  <c r="AN2109" i="13"/>
  <c r="AN2113" i="13"/>
  <c r="AN2117" i="13"/>
  <c r="AN2141" i="13"/>
  <c r="AN2149" i="13"/>
  <c r="AN2165" i="13"/>
  <c r="AN2213" i="13"/>
  <c r="AN2309" i="13"/>
  <c r="E29" i="26"/>
  <c r="D29" i="26"/>
  <c r="U1816" i="13"/>
  <c r="U2009" i="13"/>
  <c r="U2153" i="13"/>
  <c r="U2036" i="13"/>
  <c r="U2271" i="13"/>
  <c r="U1964" i="13"/>
  <c r="U2144" i="13"/>
  <c r="U2324" i="13"/>
  <c r="U1865" i="13"/>
  <c r="U1866" i="13"/>
  <c r="U1867" i="13"/>
  <c r="U2325" i="13"/>
  <c r="U1767" i="13"/>
  <c r="U2177" i="13"/>
  <c r="U2194" i="13"/>
  <c r="U2000" i="13"/>
  <c r="U2157" i="13"/>
  <c r="U1825" i="13"/>
  <c r="U2060" i="13"/>
  <c r="U2031" i="13"/>
  <c r="U2078" i="13"/>
  <c r="U1912" i="13"/>
  <c r="U1736" i="13"/>
  <c r="U2411" i="13"/>
  <c r="U2158" i="13"/>
  <c r="U2064" i="13"/>
  <c r="U2084" i="13"/>
  <c r="U1968" i="13"/>
  <c r="U2329" i="13"/>
  <c r="U1752" i="13"/>
  <c r="U1753" i="13"/>
  <c r="U1739" i="13"/>
  <c r="U2192" i="13"/>
  <c r="U2197" i="13"/>
  <c r="U2164" i="13"/>
  <c r="U2285" i="13"/>
  <c r="U2156" i="13"/>
  <c r="U2258" i="13"/>
  <c r="U2253" i="13"/>
  <c r="U2318" i="13"/>
  <c r="U1913" i="13"/>
  <c r="U1738" i="13"/>
  <c r="U2234" i="13"/>
  <c r="U1826" i="13"/>
  <c r="U2056" i="13"/>
  <c r="U2090" i="13"/>
  <c r="U1827" i="13"/>
  <c r="U2233" i="13"/>
  <c r="U1814" i="13"/>
  <c r="U2091" i="13"/>
  <c r="U2356" i="13"/>
  <c r="U1764" i="13"/>
  <c r="U2145" i="13"/>
  <c r="U1927" i="13"/>
  <c r="U2249" i="13"/>
  <c r="U2210" i="13"/>
  <c r="U1868" i="13"/>
  <c r="U1869" i="13"/>
  <c r="U1870" i="13"/>
  <c r="U2189" i="13"/>
  <c r="U2301" i="13"/>
  <c r="U1906" i="13"/>
  <c r="U1871" i="13"/>
  <c r="U1872" i="13"/>
  <c r="U1873" i="13"/>
  <c r="U1928" i="13"/>
  <c r="U1847" i="13"/>
  <c r="U1929" i="13"/>
  <c r="U1744" i="13"/>
  <c r="U1823" i="13"/>
  <c r="U2344" i="13"/>
  <c r="U2345" i="13"/>
  <c r="U2346" i="13"/>
  <c r="U1896" i="13"/>
  <c r="U1915" i="13"/>
  <c r="U1747" i="13"/>
  <c r="U1874" i="13"/>
  <c r="U1875" i="13"/>
  <c r="U1876" i="13"/>
  <c r="U2327" i="13"/>
  <c r="U2061" i="13"/>
  <c r="U1834" i="13"/>
  <c r="U2106" i="13"/>
  <c r="U1748" i="13"/>
  <c r="U1877" i="13"/>
  <c r="U1878" i="13"/>
  <c r="U1879" i="13"/>
  <c r="U2337" i="13"/>
  <c r="U1880" i="13"/>
  <c r="U1881" i="13"/>
  <c r="U1888" i="13"/>
  <c r="U1737" i="13"/>
  <c r="U1810" i="13"/>
  <c r="U1770" i="13"/>
  <c r="U1754" i="13"/>
  <c r="U1889" i="13"/>
  <c r="U2390" i="13"/>
  <c r="U2391" i="13"/>
  <c r="U2386" i="13"/>
  <c r="U2120" i="13"/>
  <c r="U2163" i="13"/>
  <c r="U1842" i="13"/>
  <c r="U2107" i="13"/>
  <c r="U1882" i="13"/>
  <c r="U1883" i="13"/>
  <c r="U1884" i="13"/>
  <c r="U1885" i="13"/>
  <c r="U2307" i="13"/>
  <c r="U1930" i="13"/>
  <c r="U2388" i="13"/>
  <c r="U2305" i="13"/>
  <c r="U2200" i="13"/>
  <c r="U1732" i="13"/>
  <c r="U1984" i="13"/>
  <c r="U2407" i="13"/>
  <c r="U2409" i="13"/>
  <c r="U1942" i="13"/>
  <c r="U2392" i="13"/>
  <c r="U2393" i="13"/>
  <c r="U2326" i="13"/>
  <c r="U1914" i="13"/>
  <c r="U2308" i="13"/>
  <c r="U1862" i="13"/>
  <c r="U1730" i="13"/>
  <c r="U2408" i="13"/>
  <c r="U2027" i="13"/>
  <c r="U2181" i="13"/>
  <c r="U1831" i="13"/>
  <c r="U2182" i="13"/>
  <c r="U2076" i="13"/>
  <c r="U2338" i="13"/>
  <c r="U1945" i="13"/>
  <c r="U2202" i="13"/>
  <c r="U1853" i="13"/>
  <c r="U1792" i="13"/>
  <c r="U2074" i="13"/>
  <c r="U2138" i="13"/>
  <c r="U2010" i="13"/>
  <c r="U2245" i="13"/>
  <c r="U1749" i="13"/>
  <c r="U1991" i="13"/>
  <c r="U1852" i="13"/>
  <c r="U1938" i="13"/>
  <c r="U2218" i="13"/>
  <c r="U2403" i="13"/>
  <c r="U2278" i="13"/>
  <c r="U1765" i="13"/>
  <c r="U2119" i="13"/>
  <c r="U2180" i="13"/>
  <c r="U1976" i="13"/>
  <c r="U2416" i="13"/>
  <c r="U1925" i="13"/>
  <c r="U2001" i="13"/>
  <c r="U1890" i="13"/>
  <c r="U2239" i="13"/>
  <c r="U2417" i="13"/>
  <c r="U2353" i="13"/>
  <c r="U1992" i="13"/>
  <c r="U2361" i="13"/>
  <c r="U2238" i="13"/>
  <c r="U1824" i="13"/>
  <c r="U1932" i="13"/>
  <c r="U1924" i="13"/>
  <c r="U1788" i="13"/>
  <c r="U2139" i="13"/>
  <c r="U2313" i="13"/>
  <c r="U1771" i="13"/>
  <c r="U2099" i="13"/>
  <c r="U1939" i="13"/>
  <c r="U2226" i="13"/>
  <c r="U1743" i="13"/>
  <c r="U2383" i="13"/>
  <c r="U2399" i="13"/>
  <c r="U2173" i="13"/>
  <c r="U1845" i="13"/>
  <c r="U2385" i="13"/>
  <c r="U2043" i="13"/>
  <c r="U2044" i="13"/>
  <c r="U2045" i="13"/>
  <c r="U2046" i="13"/>
  <c r="U2047" i="13"/>
  <c r="U2048" i="13"/>
  <c r="U2053" i="13"/>
  <c r="U2049" i="13"/>
  <c r="U2050" i="13"/>
  <c r="U2051" i="13"/>
  <c r="U2268" i="13"/>
  <c r="U2415" i="13"/>
  <c r="U2127" i="13"/>
  <c r="U1969" i="13"/>
  <c r="U2225" i="13"/>
  <c r="U1954" i="13"/>
  <c r="U2252" i="13"/>
  <c r="U2089" i="13"/>
  <c r="U2136" i="13"/>
  <c r="U1854" i="13"/>
  <c r="U1986" i="13"/>
  <c r="U2272" i="13"/>
  <c r="U2281" i="13"/>
  <c r="U2054" i="13"/>
  <c r="U1919" i="13"/>
  <c r="U2032" i="13"/>
  <c r="U2330" i="13"/>
  <c r="U1735" i="13"/>
  <c r="U2105" i="13"/>
  <c r="U1755" i="13"/>
  <c r="U2033" i="13"/>
  <c r="U2312" i="13"/>
  <c r="U2294" i="13"/>
  <c r="U1988" i="13"/>
  <c r="U1923" i="13"/>
  <c r="U2062" i="13"/>
  <c r="U502" i="13"/>
  <c r="U2004" i="13"/>
  <c r="U2011" i="13"/>
  <c r="U1811" i="13"/>
  <c r="U1772" i="13"/>
  <c r="U1955" i="13"/>
  <c r="U2269" i="13"/>
  <c r="U2263" i="13"/>
  <c r="U2355" i="13"/>
  <c r="U1936" i="13"/>
  <c r="U1900" i="13"/>
  <c r="U2161" i="13"/>
  <c r="U1943" i="13"/>
  <c r="U2012" i="13"/>
  <c r="U1922" i="13"/>
  <c r="U1960" i="13"/>
  <c r="U1907" i="13"/>
  <c r="U2077" i="13"/>
  <c r="U2034" i="13"/>
  <c r="U2160" i="13"/>
  <c r="U1806" i="13"/>
  <c r="U1920" i="13"/>
  <c r="U1863" i="13"/>
  <c r="U1921" i="13"/>
  <c r="U1995" i="13"/>
  <c r="U1819" i="13"/>
  <c r="U2404" i="13"/>
  <c r="U1956" i="13"/>
  <c r="U2140" i="13"/>
  <c r="U1970" i="13"/>
  <c r="U2297" i="13"/>
  <c r="U1796" i="13"/>
  <c r="U2259" i="13"/>
  <c r="U2240" i="13"/>
  <c r="U2125" i="13"/>
  <c r="U2230" i="13"/>
  <c r="U2203" i="13"/>
  <c r="U2185" i="13"/>
  <c r="U1903" i="13"/>
  <c r="U1946" i="13"/>
  <c r="U2246" i="13"/>
  <c r="U2231" i="13"/>
  <c r="U2186" i="13"/>
  <c r="U2241" i="13"/>
  <c r="U1750" i="13"/>
  <c r="U1993" i="13"/>
  <c r="U1951" i="13"/>
  <c r="U2382" i="13"/>
  <c r="U1990" i="13"/>
  <c r="U1802" i="13"/>
  <c r="U2172" i="13"/>
  <c r="U1822" i="13"/>
  <c r="U2370" i="13"/>
  <c r="U2384" i="13"/>
  <c r="U1891" i="13"/>
  <c r="U1843" i="13"/>
  <c r="U1897" i="13"/>
  <c r="U2242" i="13"/>
  <c r="U2286" i="13"/>
  <c r="U2341" i="13"/>
  <c r="U2311" i="13"/>
  <c r="U2366" i="13"/>
  <c r="U2063" i="13"/>
  <c r="U1971" i="13"/>
  <c r="U2342" i="13"/>
  <c r="U2092" i="13"/>
  <c r="U2333" i="13"/>
  <c r="U1965" i="13"/>
  <c r="U1957" i="13"/>
  <c r="U1815" i="13"/>
  <c r="U2287" i="13"/>
  <c r="U2103" i="13"/>
  <c r="U1958" i="13"/>
  <c r="U1817" i="13"/>
  <c r="U2247" i="13"/>
  <c r="U2343" i="13"/>
  <c r="U2093" i="13"/>
  <c r="U1966" i="13"/>
  <c r="U1751" i="13"/>
  <c r="U1978" i="13"/>
  <c r="U2273" i="13"/>
  <c r="U1948" i="13"/>
  <c r="U2295" i="13"/>
  <c r="U2013" i="13"/>
  <c r="U1818" i="13"/>
  <c r="U2235" i="13"/>
  <c r="U2265" i="13"/>
  <c r="U1972" i="13"/>
  <c r="U2193" i="13"/>
  <c r="U2098" i="13"/>
  <c r="U1797" i="13"/>
  <c r="U1773" i="13"/>
  <c r="U1774" i="13"/>
  <c r="U1779" i="13"/>
  <c r="U1785" i="13"/>
  <c r="U1784" i="13"/>
  <c r="U2079" i="13"/>
  <c r="U2398" i="13"/>
  <c r="U2304" i="13"/>
  <c r="U1798" i="13"/>
  <c r="U1731" i="13"/>
  <c r="U2413" i="13"/>
  <c r="U1933" i="13"/>
  <c r="U2146" i="13"/>
  <c r="U2131" i="13"/>
  <c r="U1973" i="13"/>
  <c r="U1981" i="13"/>
  <c r="U1908" i="13"/>
  <c r="U1892" i="13"/>
  <c r="U2147" i="13"/>
  <c r="U2137" i="13"/>
  <c r="U2316" i="13"/>
  <c r="U2320" i="13"/>
  <c r="U1812" i="13"/>
  <c r="U2148" i="13"/>
  <c r="U2132" i="13"/>
  <c r="U2057" i="13"/>
  <c r="U1974" i="13"/>
  <c r="U1804" i="13"/>
  <c r="U1886" i="13"/>
  <c r="U1905" i="13"/>
  <c r="U2302" i="13"/>
  <c r="U1828" i="13"/>
  <c r="U1829" i="13"/>
  <c r="U2328" i="13"/>
  <c r="U2364" i="13"/>
  <c r="U2365" i="13"/>
  <c r="U2183" i="13"/>
  <c r="U2104" i="13"/>
  <c r="U2149" i="13"/>
  <c r="U2094" i="13"/>
  <c r="U1982" i="13"/>
  <c r="U1893" i="13"/>
  <c r="U2150" i="13"/>
  <c r="U1894" i="13"/>
  <c r="U1895" i="13"/>
  <c r="U1926" i="13"/>
  <c r="U1916" i="13"/>
  <c r="U1775" i="13"/>
  <c r="U1776" i="13"/>
  <c r="U1851" i="13"/>
  <c r="U2219" i="13"/>
  <c r="U1849" i="13"/>
  <c r="U1799" i="13"/>
  <c r="U2065" i="13"/>
  <c r="U2257" i="13"/>
  <c r="U2101" i="13"/>
  <c r="U1983" i="13"/>
  <c r="U2095" i="13"/>
  <c r="U2096" i="13"/>
  <c r="U2040" i="13"/>
  <c r="U2014" i="13"/>
  <c r="U1740" i="13"/>
  <c r="U1741" i="13"/>
  <c r="U1844" i="13"/>
  <c r="U2058" i="13"/>
  <c r="U1934" i="13"/>
  <c r="U2198" i="13"/>
  <c r="U1800" i="13"/>
  <c r="U1801" i="13"/>
  <c r="U1917" i="13"/>
  <c r="U1789" i="13"/>
  <c r="U2270" i="13"/>
  <c r="U2299" i="13"/>
  <c r="U2376" i="13"/>
  <c r="U2035" i="13"/>
  <c r="U2243" i="13"/>
  <c r="U2217" i="13"/>
  <c r="U2220" i="13"/>
  <c r="U2221" i="13"/>
  <c r="U2222" i="13"/>
  <c r="U2223" i="13"/>
  <c r="U2387" i="13"/>
  <c r="U2015" i="13"/>
  <c r="U2016" i="13"/>
  <c r="U2017" i="13"/>
  <c r="U1766" i="13"/>
  <c r="U1803" i="13"/>
  <c r="U2260" i="13"/>
  <c r="U2199" i="13"/>
  <c r="U1937" i="13"/>
  <c r="U2211" i="13"/>
  <c r="U2154" i="13"/>
  <c r="U2335" i="13"/>
  <c r="U1860" i="13"/>
  <c r="U2352" i="13"/>
  <c r="U2018" i="13"/>
  <c r="U2155" i="13"/>
  <c r="U2121" i="13"/>
  <c r="U1760" i="13"/>
  <c r="U1961" i="13"/>
  <c r="U2041" i="13"/>
  <c r="U2122" i="13"/>
  <c r="U1813" i="13"/>
  <c r="U2083" i="13"/>
  <c r="U1790" i="13"/>
  <c r="U2159" i="13"/>
  <c r="U2019" i="13"/>
  <c r="U2020" i="13"/>
  <c r="U1791" i="13"/>
  <c r="U2184" i="13"/>
  <c r="U2410" i="13"/>
  <c r="U1931" i="13"/>
  <c r="U1761" i="13"/>
  <c r="U2250" i="13"/>
  <c r="U1846" i="13"/>
  <c r="U2296" i="13"/>
  <c r="U1756" i="13"/>
  <c r="U2134" i="13"/>
  <c r="U2190" i="13"/>
  <c r="U2081" i="13"/>
  <c r="U2071" i="13"/>
  <c r="U2293" i="13"/>
  <c r="U2021" i="13"/>
  <c r="U2151" i="13"/>
  <c r="U1935" i="13"/>
  <c r="U2162" i="13"/>
  <c r="U1979" i="13"/>
  <c r="U2072" i="13"/>
  <c r="U1807" i="13"/>
  <c r="U2022" i="13"/>
  <c r="U2097" i="13"/>
  <c r="U2023" i="13"/>
  <c r="U1909" i="13"/>
  <c r="U1887" i="13"/>
  <c r="U2236" i="13"/>
  <c r="U2123" i="13"/>
  <c r="U2251" i="13"/>
  <c r="U2135" i="13"/>
  <c r="U2354" i="13"/>
  <c r="U2332" i="13"/>
  <c r="U2039" i="13"/>
  <c r="U2208" i="13"/>
  <c r="U2262" i="13"/>
  <c r="U2284" i="13"/>
  <c r="U2028" i="13"/>
  <c r="U2026" i="13"/>
  <c r="U1808" i="13"/>
  <c r="U2005" i="13"/>
  <c r="U1780" i="13"/>
  <c r="U2375" i="13"/>
  <c r="U2379" i="13"/>
  <c r="U1777" i="13"/>
  <c r="U2351" i="13"/>
  <c r="U2292" i="13"/>
  <c r="U2380" i="13"/>
  <c r="U2228" i="13"/>
  <c r="U1855" i="13"/>
  <c r="U1763" i="13"/>
  <c r="U2334" i="13"/>
  <c r="U1832" i="13"/>
  <c r="U2244" i="13"/>
  <c r="U2402" i="13"/>
  <c r="U1733" i="13"/>
  <c r="U2229" i="13"/>
  <c r="U2396" i="13"/>
  <c r="U2397" i="13"/>
  <c r="U2029" i="13"/>
  <c r="U2303" i="13"/>
  <c r="U971" i="13"/>
  <c r="U972" i="13"/>
  <c r="U973" i="13"/>
  <c r="U974" i="13"/>
  <c r="U975" i="13"/>
  <c r="U976" i="13"/>
  <c r="U977" i="13"/>
  <c r="U2282" i="13"/>
  <c r="U978" i="13"/>
  <c r="U979" i="13"/>
  <c r="U980" i="13"/>
  <c r="U981" i="13"/>
  <c r="U982" i="13"/>
  <c r="U983" i="13"/>
  <c r="U984" i="13"/>
  <c r="U985" i="13"/>
  <c r="U986" i="13"/>
  <c r="U987" i="13"/>
  <c r="U988" i="13"/>
  <c r="U989" i="13"/>
  <c r="U990" i="13"/>
  <c r="U2371" i="13"/>
  <c r="U1742" i="13"/>
  <c r="U991" i="13"/>
  <c r="U992" i="13"/>
  <c r="U1959" i="13"/>
  <c r="U2372" i="13"/>
  <c r="U993" i="13"/>
  <c r="U994" i="13"/>
  <c r="U2165" i="13"/>
  <c r="U995" i="13"/>
  <c r="U996" i="13"/>
  <c r="U997" i="13"/>
  <c r="U998" i="13"/>
  <c r="U999" i="13"/>
  <c r="U2373" i="13"/>
  <c r="U1000" i="13"/>
  <c r="U1001" i="13"/>
  <c r="U1002" i="13"/>
  <c r="U1003" i="13"/>
  <c r="U2201" i="13"/>
  <c r="U1004" i="13"/>
  <c r="U1005" i="13"/>
  <c r="U1006" i="13"/>
  <c r="U1007" i="13"/>
  <c r="U1008" i="13"/>
  <c r="U1009" i="13"/>
  <c r="U1975" i="13"/>
  <c r="U1010" i="13"/>
  <c r="U1011" i="13"/>
  <c r="U1012" i="13"/>
  <c r="U1013" i="13"/>
  <c r="U1014" i="13"/>
  <c r="U1015" i="13"/>
  <c r="U1016" i="13"/>
  <c r="U1017" i="13"/>
  <c r="U1018" i="13"/>
  <c r="U1019" i="13"/>
  <c r="U1020" i="13"/>
  <c r="U1021" i="13"/>
  <c r="U1022" i="13"/>
  <c r="U1023" i="13"/>
  <c r="U1024" i="13"/>
  <c r="U1025" i="13"/>
  <c r="U1026" i="13"/>
  <c r="U1027" i="13"/>
  <c r="U1028" i="13"/>
  <c r="U1029" i="13"/>
  <c r="U1030" i="13"/>
  <c r="U1031" i="13"/>
  <c r="U1032" i="13"/>
  <c r="U2275" i="13"/>
  <c r="U2141" i="13"/>
  <c r="U1944" i="13"/>
  <c r="U2082" i="13"/>
  <c r="U2209" i="13"/>
  <c r="U1835" i="13"/>
  <c r="U1033" i="13"/>
  <c r="U1034" i="13"/>
  <c r="U1035" i="13"/>
  <c r="U1036" i="13"/>
  <c r="U1037" i="13"/>
  <c r="U1038" i="13"/>
  <c r="U1039" i="13"/>
  <c r="U1040" i="13"/>
  <c r="U1041" i="13"/>
  <c r="U1042" i="13"/>
  <c r="U1043" i="13"/>
  <c r="U1044" i="13"/>
  <c r="U1045" i="13"/>
  <c r="U1046" i="13"/>
  <c r="U1047" i="13"/>
  <c r="U1048" i="13"/>
  <c r="U1049" i="13"/>
  <c r="U1050" i="13"/>
  <c r="U1051" i="13"/>
  <c r="U1052" i="13"/>
  <c r="U1053" i="13"/>
  <c r="U1054" i="13"/>
  <c r="U1055" i="13"/>
  <c r="U1056" i="13"/>
  <c r="U1057" i="13"/>
  <c r="U1058" i="13"/>
  <c r="U1059" i="13"/>
  <c r="U1060" i="13"/>
  <c r="U1061" i="13"/>
  <c r="U1858" i="13"/>
  <c r="U1062" i="13"/>
  <c r="U1063" i="13"/>
  <c r="U1064" i="13"/>
  <c r="U1065" i="13"/>
  <c r="U1066" i="13"/>
  <c r="U1067" i="13"/>
  <c r="U1068" i="13"/>
  <c r="U1069" i="13"/>
  <c r="U1070" i="13"/>
  <c r="U1071" i="13"/>
  <c r="U1072" i="13"/>
  <c r="U1073" i="13"/>
  <c r="U1074" i="13"/>
  <c r="U1075" i="13"/>
  <c r="U1076" i="13"/>
  <c r="U1077" i="13"/>
  <c r="U1078" i="13"/>
  <c r="U1079" i="13"/>
  <c r="U2322" i="13"/>
  <c r="U1080" i="13"/>
  <c r="U1081" i="13"/>
  <c r="U1082" i="13"/>
  <c r="U1083" i="13"/>
  <c r="U1084" i="13"/>
  <c r="U1940" i="13"/>
  <c r="U1085" i="13"/>
  <c r="U1086" i="13"/>
  <c r="U1087" i="13"/>
  <c r="U1088" i="13"/>
  <c r="U1089" i="13"/>
  <c r="U1090" i="13"/>
  <c r="U1091" i="13"/>
  <c r="U1092" i="13"/>
  <c r="U1093" i="13"/>
  <c r="U1094" i="13"/>
  <c r="U1095" i="13"/>
  <c r="U1096" i="13"/>
  <c r="U1097" i="13"/>
  <c r="U1098" i="13"/>
  <c r="U1099" i="13"/>
  <c r="U1100" i="13"/>
  <c r="U1101" i="13"/>
  <c r="U1102" i="13"/>
  <c r="U1103" i="13"/>
  <c r="U1104" i="13"/>
  <c r="U1105" i="13"/>
  <c r="U1106" i="13"/>
  <c r="U1836" i="13"/>
  <c r="U1107" i="13"/>
  <c r="U1108" i="13"/>
  <c r="U1109" i="13"/>
  <c r="U1110" i="13"/>
  <c r="U1111" i="13"/>
  <c r="U1112" i="13"/>
  <c r="U1113" i="13"/>
  <c r="U1114" i="13"/>
  <c r="U1115" i="13"/>
  <c r="U1848" i="13"/>
  <c r="U1116" i="13"/>
  <c r="U1117" i="13"/>
  <c r="U1118" i="13"/>
  <c r="U1119" i="13"/>
  <c r="U1120" i="13"/>
  <c r="U1121" i="13"/>
  <c r="U1122" i="13"/>
  <c r="U1123" i="13"/>
  <c r="U1124" i="13"/>
  <c r="U1125" i="13"/>
  <c r="U1126" i="13"/>
  <c r="U1999" i="13"/>
  <c r="U1837" i="13"/>
  <c r="U2133" i="13"/>
  <c r="U1127" i="13"/>
  <c r="U1128" i="13"/>
  <c r="U1129" i="13"/>
  <c r="U1130" i="13"/>
  <c r="U1131" i="13"/>
  <c r="U1132" i="13"/>
  <c r="U1133" i="13"/>
  <c r="U1134" i="13"/>
  <c r="U1135" i="13"/>
  <c r="U1136" i="13"/>
  <c r="U1137" i="13"/>
  <c r="U1138" i="13"/>
  <c r="U1139" i="13"/>
  <c r="U1140" i="13"/>
  <c r="U1141" i="13"/>
  <c r="U1142" i="13"/>
  <c r="U1143" i="13"/>
  <c r="U1144" i="13"/>
  <c r="U1145" i="13"/>
  <c r="U1146" i="13"/>
  <c r="U1147" i="13"/>
  <c r="U1148" i="13"/>
  <c r="U1838" i="13"/>
  <c r="U1149" i="13"/>
  <c r="U1150" i="13"/>
  <c r="U1151" i="13"/>
  <c r="U1152" i="13"/>
  <c r="U1153" i="13"/>
  <c r="U1154" i="13"/>
  <c r="U1155" i="13"/>
  <c r="U1156" i="13"/>
  <c r="U1157" i="13"/>
  <c r="U1158" i="13"/>
  <c r="U1159" i="13"/>
  <c r="U1160" i="13"/>
  <c r="U2298" i="13"/>
  <c r="U2108" i="13"/>
  <c r="U2166" i="13"/>
  <c r="U1161" i="13"/>
  <c r="U1987" i="13"/>
  <c r="U2142" i="13"/>
  <c r="U1762" i="13"/>
  <c r="U1162" i="13"/>
  <c r="U1163" i="13"/>
  <c r="U1839" i="13"/>
  <c r="U1781" i="13"/>
  <c r="U1794" i="13"/>
  <c r="U2405" i="13"/>
  <c r="U1164" i="13"/>
  <c r="U1165" i="13"/>
  <c r="U2349" i="13"/>
  <c r="U1166" i="13"/>
  <c r="U1167" i="13"/>
  <c r="U1168" i="13"/>
  <c r="U1169" i="13"/>
  <c r="U1170" i="13"/>
  <c r="U1171" i="13"/>
  <c r="U1172" i="13"/>
  <c r="U1173" i="13"/>
  <c r="U1174" i="13"/>
  <c r="U1175" i="13"/>
  <c r="U1176" i="13"/>
  <c r="U1177" i="13"/>
  <c r="U2205" i="13"/>
  <c r="U2073" i="13"/>
  <c r="U2188" i="13"/>
  <c r="U2261" i="13"/>
  <c r="U1178" i="13"/>
  <c r="U1179" i="13"/>
  <c r="U1180" i="13"/>
  <c r="U1181" i="13"/>
  <c r="U1182" i="13"/>
  <c r="U1183" i="13"/>
  <c r="U1184" i="13"/>
  <c r="U1185" i="13"/>
  <c r="U1186" i="13"/>
  <c r="U1187" i="13"/>
  <c r="U1188" i="13"/>
  <c r="U1189" i="13"/>
  <c r="U1190" i="13"/>
  <c r="U1191" i="13"/>
  <c r="U1192" i="13"/>
  <c r="U1193" i="13"/>
  <c r="U1194" i="13"/>
  <c r="U1195" i="13"/>
  <c r="U1196" i="13"/>
  <c r="U1197" i="13"/>
  <c r="U1840" i="13"/>
  <c r="U1198" i="13"/>
  <c r="U1199" i="13"/>
  <c r="U1200" i="13"/>
  <c r="U1201" i="13"/>
  <c r="U1202" i="13"/>
  <c r="U1203" i="13"/>
  <c r="U1204" i="13"/>
  <c r="U1205" i="13"/>
  <c r="U1206" i="13"/>
  <c r="U1207" i="13"/>
  <c r="U1208" i="13"/>
  <c r="U1209" i="13"/>
  <c r="U1210" i="13"/>
  <c r="U1211" i="13"/>
  <c r="U1212" i="13"/>
  <c r="U1213" i="13"/>
  <c r="U1214" i="13"/>
  <c r="U1215" i="13"/>
  <c r="U1216" i="13"/>
  <c r="U1217" i="13"/>
  <c r="U1218" i="13"/>
  <c r="U2331" i="13"/>
  <c r="U2348" i="13"/>
  <c r="U1219" i="13"/>
  <c r="U1220" i="13"/>
  <c r="U1221" i="13"/>
  <c r="U1222" i="13"/>
  <c r="U1223" i="13"/>
  <c r="U1224" i="13"/>
  <c r="U1225" i="13"/>
  <c r="U1226" i="13"/>
  <c r="U1227" i="13"/>
  <c r="U1228" i="13"/>
  <c r="U1229" i="13"/>
  <c r="U1230" i="13"/>
  <c r="U1231" i="13"/>
  <c r="U1232" i="13"/>
  <c r="U1233" i="13"/>
  <c r="U1234" i="13"/>
  <c r="U1235" i="13"/>
  <c r="U1236" i="13"/>
  <c r="U1237" i="13"/>
  <c r="U1238" i="13"/>
  <c r="U1239" i="13"/>
  <c r="U1240" i="13"/>
  <c r="U1241" i="13"/>
  <c r="U1242" i="13"/>
  <c r="U1243" i="13"/>
  <c r="U1244" i="13"/>
  <c r="U1245" i="13"/>
  <c r="U1246" i="13"/>
  <c r="U1247" i="13"/>
  <c r="U1248" i="13"/>
  <c r="U1249" i="13"/>
  <c r="U1250" i="13"/>
  <c r="U1251" i="13"/>
  <c r="U1252" i="13"/>
  <c r="U1253" i="13"/>
  <c r="U1254" i="13"/>
  <c r="U1255" i="13"/>
  <c r="U1256" i="13"/>
  <c r="U1257" i="13"/>
  <c r="U1258" i="13"/>
  <c r="U1259" i="13"/>
  <c r="U1260" i="13"/>
  <c r="U1261" i="13"/>
  <c r="U1262" i="13"/>
  <c r="U1263" i="13"/>
  <c r="U1264" i="13"/>
  <c r="U2309" i="13"/>
  <c r="U1265" i="13"/>
  <c r="U1266" i="13"/>
  <c r="U1267" i="13"/>
  <c r="U1268" i="13"/>
  <c r="U1269" i="13"/>
  <c r="U1270" i="13"/>
  <c r="U2336" i="13"/>
  <c r="U2377" i="13"/>
  <c r="U2248" i="13"/>
  <c r="U1271" i="13"/>
  <c r="U1272" i="13"/>
  <c r="U1273" i="13"/>
  <c r="U1274" i="13"/>
  <c r="U1275" i="13"/>
  <c r="U1276" i="13"/>
  <c r="U1277" i="13"/>
  <c r="U1278" i="13"/>
  <c r="U1279" i="13"/>
  <c r="U1280" i="13"/>
  <c r="U1281" i="13"/>
  <c r="U1282" i="13"/>
  <c r="U1283" i="13"/>
  <c r="U1284" i="13"/>
  <c r="U1285" i="13"/>
  <c r="U1286" i="13"/>
  <c r="U1287" i="13"/>
  <c r="U1288" i="13"/>
  <c r="U1289" i="13"/>
  <c r="U1290" i="13"/>
  <c r="U1291" i="13"/>
  <c r="U1292" i="13"/>
  <c r="U1820" i="13"/>
  <c r="U1293" i="13"/>
  <c r="U1294" i="13"/>
  <c r="U1295" i="13"/>
  <c r="U1296" i="13"/>
  <c r="U1297" i="13"/>
  <c r="U1298" i="13"/>
  <c r="U1299" i="13"/>
  <c r="U1300" i="13"/>
  <c r="U1301" i="13"/>
  <c r="U2283" i="13"/>
  <c r="U2290" i="13"/>
  <c r="U2055" i="13"/>
  <c r="U2401" i="13"/>
  <c r="U1302" i="13"/>
  <c r="U1303" i="13"/>
  <c r="U1304" i="13"/>
  <c r="U1305" i="13"/>
  <c r="U1306" i="13"/>
  <c r="U1307" i="13"/>
  <c r="U1308" i="13"/>
  <c r="U1309" i="13"/>
  <c r="U1310" i="13"/>
  <c r="U1311" i="13"/>
  <c r="U1312" i="13"/>
  <c r="U1313" i="13"/>
  <c r="U1314" i="13"/>
  <c r="U1315" i="13"/>
  <c r="U1316" i="13"/>
  <c r="U1317" i="13"/>
  <c r="U1318" i="13"/>
  <c r="U1319" i="13"/>
  <c r="U1320" i="13"/>
  <c r="U1321" i="13"/>
  <c r="U1322" i="13"/>
  <c r="U1323" i="13"/>
  <c r="U1324" i="13"/>
  <c r="U1325" i="13"/>
  <c r="U1326" i="13"/>
  <c r="U1327" i="13"/>
  <c r="U1328" i="13"/>
  <c r="U1329" i="13"/>
  <c r="U1330" i="13"/>
  <c r="U1331" i="13"/>
  <c r="U1332" i="13"/>
  <c r="U1333" i="13"/>
  <c r="U1334" i="13"/>
  <c r="U1335" i="13"/>
  <c r="U1336" i="13"/>
  <c r="U1337" i="13"/>
  <c r="U1338" i="13"/>
  <c r="U1339" i="13"/>
  <c r="U1340" i="13"/>
  <c r="U1341" i="13"/>
  <c r="U1342" i="13"/>
  <c r="U1343" i="13"/>
  <c r="U1344" i="13"/>
  <c r="U1345" i="13"/>
  <c r="U1346" i="13"/>
  <c r="U1347" i="13"/>
  <c r="U1348" i="13"/>
  <c r="U1349" i="13"/>
  <c r="U1350" i="13"/>
  <c r="U1351" i="13"/>
  <c r="U1352" i="13"/>
  <c r="U1353" i="13"/>
  <c r="U1354" i="13"/>
  <c r="U1355" i="13"/>
  <c r="U1356" i="13"/>
  <c r="U1357" i="13"/>
  <c r="U1358" i="13"/>
  <c r="U1359" i="13"/>
  <c r="U1360" i="13"/>
  <c r="U1361" i="13"/>
  <c r="U1362" i="13"/>
  <c r="U1363" i="13"/>
  <c r="U1364" i="13"/>
  <c r="U1365" i="13"/>
  <c r="U1366" i="13"/>
  <c r="U1367" i="13"/>
  <c r="U1368" i="13"/>
  <c r="U1369" i="13"/>
  <c r="U1370" i="13"/>
  <c r="U1371" i="13"/>
  <c r="U1372" i="13"/>
  <c r="U1373" i="13"/>
  <c r="U1374" i="13"/>
  <c r="U1375" i="13"/>
  <c r="U1376" i="13"/>
  <c r="U1377" i="13"/>
  <c r="U1378" i="13"/>
  <c r="U1379" i="13"/>
  <c r="U1380" i="13"/>
  <c r="U1381" i="13"/>
  <c r="U1382" i="13"/>
  <c r="U1383" i="13"/>
  <c r="U1384" i="13"/>
  <c r="U1385" i="13"/>
  <c r="U1386" i="13"/>
  <c r="U1387" i="13"/>
  <c r="U1388" i="13"/>
  <c r="U1389" i="13"/>
  <c r="U1390" i="13"/>
  <c r="U1391" i="13"/>
  <c r="U1392" i="13"/>
  <c r="U1393" i="13"/>
  <c r="U1394" i="13"/>
  <c r="U2066" i="13"/>
  <c r="U2085" i="13"/>
  <c r="U1395" i="13"/>
  <c r="U1396" i="13"/>
  <c r="U1397" i="13"/>
  <c r="U1398" i="13"/>
  <c r="U1399" i="13"/>
  <c r="U1400" i="13"/>
  <c r="U1401" i="13"/>
  <c r="U1402" i="13"/>
  <c r="U1403" i="13"/>
  <c r="U1404" i="13"/>
  <c r="U1405" i="13"/>
  <c r="U1406" i="13"/>
  <c r="U1407" i="13"/>
  <c r="U1408" i="13"/>
  <c r="U1409" i="13"/>
  <c r="U1410" i="13"/>
  <c r="U1411" i="13"/>
  <c r="U1412" i="13"/>
  <c r="U1413" i="13"/>
  <c r="U1414" i="13"/>
  <c r="U1841" i="13"/>
  <c r="U2128" i="13"/>
  <c r="U2080" i="13"/>
  <c r="U2367" i="13"/>
  <c r="U2360" i="13"/>
  <c r="U2191" i="13"/>
  <c r="U1415" i="13"/>
  <c r="U1416" i="13"/>
  <c r="U1417" i="13"/>
  <c r="U1418" i="13"/>
  <c r="U1419" i="13"/>
  <c r="U1420" i="13"/>
  <c r="U1421" i="13"/>
  <c r="U1422" i="13"/>
  <c r="U1423" i="13"/>
  <c r="U1424" i="13"/>
  <c r="U1425" i="13"/>
  <c r="U1426" i="13"/>
  <c r="U1427" i="13"/>
  <c r="U1428" i="13"/>
  <c r="U1429" i="13"/>
  <c r="U1430" i="13"/>
  <c r="U1431" i="13"/>
  <c r="U1432" i="13"/>
  <c r="U1433" i="13"/>
  <c r="U1434" i="13"/>
  <c r="U1435" i="13"/>
  <c r="U1436" i="13"/>
  <c r="U1437" i="13"/>
  <c r="U1438" i="13"/>
  <c r="U1439" i="13"/>
  <c r="U1440" i="13"/>
  <c r="U1441" i="13"/>
  <c r="U1442" i="13"/>
  <c r="U1443" i="13"/>
  <c r="U1444" i="13"/>
  <c r="U1445" i="13"/>
  <c r="U1446" i="13"/>
  <c r="U1447" i="13"/>
  <c r="U1448" i="13"/>
  <c r="U1449" i="13"/>
  <c r="U1450" i="13"/>
  <c r="U1451" i="13"/>
  <c r="U1452" i="13"/>
  <c r="U1453" i="13"/>
  <c r="U1454" i="13"/>
  <c r="U1455" i="13"/>
  <c r="U1456" i="13"/>
  <c r="U1457" i="13"/>
  <c r="U1458" i="13"/>
  <c r="U1459" i="13"/>
  <c r="U1460" i="13"/>
  <c r="U1461" i="13"/>
  <c r="U1462" i="13"/>
  <c r="U1463" i="13"/>
  <c r="U1464" i="13"/>
  <c r="U1465" i="13"/>
  <c r="U1466" i="13"/>
  <c r="U1467" i="13"/>
  <c r="U1468" i="13"/>
  <c r="U1469" i="13"/>
  <c r="U1470" i="13"/>
  <c r="U1471" i="13"/>
  <c r="U1472" i="13"/>
  <c r="U1473" i="13"/>
  <c r="U1474" i="13"/>
  <c r="U1475" i="13"/>
  <c r="U1476" i="13"/>
  <c r="U1477" i="13"/>
  <c r="U1478" i="13"/>
  <c r="U1479" i="13"/>
  <c r="U1480" i="13"/>
  <c r="U1481" i="13"/>
  <c r="U1482" i="13"/>
  <c r="U1483" i="13"/>
  <c r="U1484" i="13"/>
  <c r="U1485" i="13"/>
  <c r="U1486" i="13"/>
  <c r="U1487" i="13"/>
  <c r="U1488" i="13"/>
  <c r="U1489" i="13"/>
  <c r="U1490" i="13"/>
  <c r="U1491" i="13"/>
  <c r="U1492" i="13"/>
  <c r="U1493" i="13"/>
  <c r="U1786" i="13"/>
  <c r="U2196" i="13"/>
  <c r="U1494" i="13"/>
  <c r="U1495" i="13"/>
  <c r="U1496" i="13"/>
  <c r="U1497" i="13"/>
  <c r="U1498" i="13"/>
  <c r="U1499" i="13"/>
  <c r="U1500" i="13"/>
  <c r="U1501" i="13"/>
  <c r="U1502" i="13"/>
  <c r="U1503" i="13"/>
  <c r="U1504" i="13"/>
  <c r="U1505" i="13"/>
  <c r="U1506" i="13"/>
  <c r="U1507" i="13"/>
  <c r="U1508" i="13"/>
  <c r="U1509" i="13"/>
  <c r="U1510" i="13"/>
  <c r="U1511" i="13"/>
  <c r="U1512" i="13"/>
  <c r="U1513" i="13"/>
  <c r="U1514" i="13"/>
  <c r="U1515" i="13"/>
  <c r="U1516" i="13"/>
  <c r="U1517" i="13"/>
  <c r="U1518" i="13"/>
  <c r="U1519" i="13"/>
  <c r="U1520" i="13"/>
  <c r="U1521" i="13"/>
  <c r="U1522" i="13"/>
  <c r="U1523" i="13"/>
  <c r="U1524" i="13"/>
  <c r="U1525" i="13"/>
  <c r="U1526" i="13"/>
  <c r="U1527" i="13"/>
  <c r="U1528" i="13"/>
  <c r="U1529" i="13"/>
  <c r="U1530" i="13"/>
  <c r="U1531" i="13"/>
  <c r="U1532" i="13"/>
  <c r="U1533" i="13"/>
  <c r="U1534" i="13"/>
  <c r="U1535" i="13"/>
  <c r="U1536" i="13"/>
  <c r="U1537" i="13"/>
  <c r="U1538" i="13"/>
  <c r="U1539" i="13"/>
  <c r="U1540" i="13"/>
  <c r="U1541" i="13"/>
  <c r="U1542" i="13"/>
  <c r="U1543" i="13"/>
  <c r="U1544" i="13"/>
  <c r="U1545" i="13"/>
  <c r="U1546" i="13"/>
  <c r="U1547" i="13"/>
  <c r="U1548" i="13"/>
  <c r="U1549" i="13"/>
  <c r="U1550" i="13"/>
  <c r="U1551" i="13"/>
  <c r="U1552" i="13"/>
  <c r="U1553" i="13"/>
  <c r="U1554" i="13"/>
  <c r="U1555" i="13"/>
  <c r="U1556" i="13"/>
  <c r="U1557" i="13"/>
  <c r="U1558" i="13"/>
  <c r="U1559" i="13"/>
  <c r="U1560" i="13"/>
  <c r="U1561" i="13"/>
  <c r="U1562" i="13"/>
  <c r="U1563" i="13"/>
  <c r="U1564" i="13"/>
  <c r="U1565" i="13"/>
  <c r="U1566" i="13"/>
  <c r="U1567" i="13"/>
  <c r="U1568" i="13"/>
  <c r="U1569" i="13"/>
  <c r="U1570" i="13"/>
  <c r="U1571" i="13"/>
  <c r="U1572" i="13"/>
  <c r="U1573" i="13"/>
  <c r="U1574" i="13"/>
  <c r="U1575" i="13"/>
  <c r="U1576" i="13"/>
  <c r="U1577" i="13"/>
  <c r="U1578" i="13"/>
  <c r="U1579" i="13"/>
  <c r="U1580" i="13"/>
  <c r="U1581" i="13"/>
  <c r="U1582" i="13"/>
  <c r="U1583" i="13"/>
  <c r="U1584" i="13"/>
  <c r="U1585" i="13"/>
  <c r="U1586" i="13"/>
  <c r="U1587" i="13"/>
  <c r="U1588" i="13"/>
  <c r="U1589" i="13"/>
  <c r="U1590" i="13"/>
  <c r="U1591" i="13"/>
  <c r="U1592" i="13"/>
  <c r="U1593" i="13"/>
  <c r="U1594" i="13"/>
  <c r="U1595" i="13"/>
  <c r="U1596" i="13"/>
  <c r="U1597" i="13"/>
  <c r="U1598" i="13"/>
  <c r="U1599" i="13"/>
  <c r="U1600" i="13"/>
  <c r="U1601" i="13"/>
  <c r="U1602" i="13"/>
  <c r="U1603" i="13"/>
  <c r="U1604" i="13"/>
  <c r="U1605" i="13"/>
  <c r="U1606" i="13"/>
  <c r="U1607" i="13"/>
  <c r="U2179" i="13"/>
  <c r="U2086" i="13"/>
  <c r="U1805" i="13"/>
  <c r="U2321" i="13"/>
  <c r="U2319" i="13"/>
  <c r="U2414" i="13"/>
  <c r="U2008" i="13"/>
  <c r="U2075" i="13"/>
  <c r="U1608" i="13"/>
  <c r="U1609" i="13"/>
  <c r="U1610" i="13"/>
  <c r="U1611" i="13"/>
  <c r="U1612" i="13"/>
  <c r="U2113" i="13"/>
  <c r="U2406" i="13"/>
  <c r="U2412" i="13"/>
  <c r="U1613" i="13"/>
  <c r="U2114" i="13"/>
  <c r="U2115" i="13"/>
  <c r="U2116" i="13"/>
  <c r="U2117" i="13"/>
  <c r="U2306" i="13"/>
  <c r="U1918" i="13"/>
  <c r="U2038" i="13"/>
  <c r="U2126" i="13"/>
  <c r="U2175" i="13"/>
  <c r="U1614" i="13"/>
  <c r="U1615" i="13"/>
  <c r="U1616" i="13"/>
  <c r="U1617" i="13"/>
  <c r="U1618" i="13"/>
  <c r="U1952" i="13"/>
  <c r="U1619" i="13"/>
  <c r="U1620" i="13"/>
  <c r="U1621" i="13"/>
  <c r="U1622" i="13"/>
  <c r="U1623" i="13"/>
  <c r="U1624" i="13"/>
  <c r="U1625" i="13"/>
  <c r="U1626" i="13"/>
  <c r="U1627" i="13"/>
  <c r="U1628" i="13"/>
  <c r="U1629" i="13"/>
  <c r="U1630" i="13"/>
  <c r="U1631" i="13"/>
  <c r="U1632" i="13"/>
  <c r="U1633" i="13"/>
  <c r="U1634" i="13"/>
  <c r="U1635" i="13"/>
  <c r="U1636" i="13"/>
  <c r="U1637" i="13"/>
  <c r="U1638" i="13"/>
  <c r="U1639" i="13"/>
  <c r="U1640" i="13"/>
  <c r="U1641" i="13"/>
  <c r="U1642" i="13"/>
  <c r="U1643" i="13"/>
  <c r="U1644" i="13"/>
  <c r="U1645" i="13"/>
  <c r="U1646" i="13"/>
  <c r="U1647" i="13"/>
  <c r="U1648" i="13"/>
  <c r="U1649" i="13"/>
  <c r="U1650" i="13"/>
  <c r="U1651" i="13"/>
  <c r="U1652" i="13"/>
  <c r="U1653" i="13"/>
  <c r="U1654" i="13"/>
  <c r="U1655" i="13"/>
  <c r="U1656" i="13"/>
  <c r="U1657" i="13"/>
  <c r="U1658" i="13"/>
  <c r="U1659" i="13"/>
  <c r="U1660" i="13"/>
  <c r="U1661" i="13"/>
  <c r="U1662" i="13"/>
  <c r="U1663" i="13"/>
  <c r="U1664" i="13"/>
  <c r="U1665" i="13"/>
  <c r="U1666" i="13"/>
  <c r="U2130" i="13"/>
  <c r="U2003" i="13"/>
  <c r="U2069" i="13"/>
  <c r="U1667" i="13"/>
  <c r="U1668" i="13"/>
  <c r="U1669" i="13"/>
  <c r="U1670" i="13"/>
  <c r="U1671" i="13"/>
  <c r="U1672" i="13"/>
  <c r="U1673" i="13"/>
  <c r="U1674" i="13"/>
  <c r="U1675" i="13"/>
  <c r="U1676" i="13"/>
  <c r="U1677" i="13"/>
  <c r="U1678" i="13"/>
  <c r="U1679" i="13"/>
  <c r="U1680" i="13"/>
  <c r="U1681" i="13"/>
  <c r="U1682" i="13"/>
  <c r="U1683" i="13"/>
  <c r="U1684" i="13"/>
  <c r="U1685" i="13"/>
  <c r="U1686" i="13"/>
  <c r="U1687" i="13"/>
  <c r="U1688" i="13"/>
  <c r="U1689" i="13"/>
  <c r="U1690" i="13"/>
  <c r="U2266" i="13"/>
  <c r="U2276" i="13"/>
  <c r="U1691" i="13"/>
  <c r="U1692" i="13"/>
  <c r="U1693" i="13"/>
  <c r="U1757" i="13"/>
  <c r="U2002" i="13"/>
  <c r="U2167" i="13"/>
  <c r="U1694" i="13"/>
  <c r="U2288" i="13"/>
  <c r="U1985" i="13"/>
  <c r="U2176" i="13"/>
  <c r="U2174" i="13"/>
  <c r="U2204" i="13"/>
  <c r="U2206" i="13"/>
  <c r="U1695" i="13"/>
  <c r="U1793" i="13"/>
  <c r="U2207" i="13"/>
  <c r="U2195" i="13"/>
  <c r="U2378" i="13"/>
  <c r="U2152" i="13"/>
  <c r="U1768" i="13"/>
  <c r="U2394" i="13"/>
  <c r="U2109" i="13"/>
  <c r="U1997" i="13"/>
  <c r="U1830" i="13"/>
  <c r="U1795" i="13"/>
  <c r="U2213" i="13"/>
  <c r="U2006" i="13"/>
  <c r="U1783" i="13"/>
  <c r="U1910" i="13"/>
  <c r="U2007" i="13"/>
  <c r="U2224" i="13"/>
  <c r="U2357" i="13"/>
  <c r="U2358" i="13"/>
  <c r="U1696" i="13"/>
  <c r="U2381" i="13"/>
  <c r="U2024" i="13"/>
  <c r="U1758" i="13"/>
  <c r="U1821" i="13"/>
  <c r="U2323" i="13"/>
  <c r="U2274" i="13"/>
  <c r="U2256" i="13"/>
  <c r="U2400" i="13"/>
  <c r="U1697" i="13"/>
  <c r="U2254" i="13"/>
  <c r="U2279" i="13"/>
  <c r="U2110" i="13"/>
  <c r="U2214" i="13"/>
  <c r="U2059" i="13"/>
  <c r="U1833" i="13"/>
  <c r="U2052" i="13"/>
  <c r="U2168" i="13"/>
  <c r="U1963" i="13"/>
  <c r="U1698" i="13"/>
  <c r="U1699" i="13"/>
  <c r="U1700" i="13"/>
  <c r="U1701" i="13"/>
  <c r="U1702" i="13"/>
  <c r="U2143" i="13"/>
  <c r="U2350" i="13"/>
  <c r="U1904" i="13"/>
  <c r="U1864" i="13"/>
  <c r="U2389" i="13"/>
  <c r="U2102" i="13"/>
  <c r="U1703" i="13"/>
  <c r="U1704" i="13"/>
  <c r="U1705" i="13"/>
  <c r="U1706" i="13"/>
  <c r="U2395" i="13"/>
  <c r="U2340" i="13"/>
  <c r="U1998" i="13"/>
  <c r="U2227" i="13"/>
  <c r="U2212" i="13"/>
  <c r="U1941" i="13"/>
  <c r="U1707" i="13"/>
  <c r="U2178" i="13"/>
  <c r="U1708" i="13"/>
  <c r="U2169" i="13"/>
  <c r="U2088" i="13"/>
  <c r="U2347" i="13"/>
  <c r="U1994" i="13"/>
  <c r="U2232" i="13"/>
  <c r="U2280" i="13"/>
  <c r="U1901" i="13"/>
  <c r="U2255" i="13"/>
  <c r="U1949" i="13"/>
  <c r="U1989" i="13"/>
  <c r="U1859" i="13"/>
  <c r="U2087" i="13"/>
  <c r="U1967" i="13"/>
  <c r="U2111" i="13"/>
  <c r="U1977" i="13"/>
  <c r="U1856" i="13"/>
  <c r="U2339" i="13"/>
  <c r="U1769" i="13"/>
  <c r="U1902" i="13"/>
  <c r="U2264" i="13"/>
  <c r="U2314" i="13"/>
  <c r="U1947" i="13"/>
  <c r="U2070" i="13"/>
  <c r="U1861" i="13"/>
  <c r="U1709" i="13"/>
  <c r="U2267" i="13"/>
  <c r="U2300" i="13"/>
  <c r="U1980" i="13"/>
  <c r="U2291" i="13"/>
  <c r="U1809" i="13"/>
  <c r="U2362" i="13"/>
  <c r="U2368" i="13"/>
  <c r="U2170" i="13"/>
  <c r="U2124" i="13"/>
  <c r="U2100" i="13"/>
  <c r="U2374" i="13"/>
  <c r="U1734" i="13"/>
  <c r="U1710" i="13"/>
  <c r="U1898" i="13"/>
  <c r="U1711" i="13"/>
  <c r="U2369" i="13"/>
  <c r="U1712" i="13"/>
  <c r="U1950" i="13"/>
  <c r="U1713" i="13"/>
  <c r="U1911" i="13"/>
  <c r="U2118" i="13"/>
  <c r="U2315" i="13"/>
  <c r="U1714" i="13"/>
  <c r="U2171" i="13"/>
  <c r="U2363" i="13"/>
  <c r="U2359" i="13"/>
  <c r="U1953" i="13"/>
  <c r="U1715" i="13"/>
  <c r="U1716" i="13"/>
  <c r="U1717" i="13"/>
  <c r="U2067" i="13"/>
  <c r="U1787" i="13"/>
  <c r="U2068" i="13"/>
  <c r="U2037" i="13"/>
  <c r="U2042" i="13"/>
  <c r="U1759" i="13"/>
  <c r="U1857" i="13"/>
  <c r="U2277" i="13"/>
  <c r="U1962" i="13"/>
  <c r="U2289" i="13"/>
  <c r="U1778" i="13"/>
  <c r="U2187" i="13"/>
  <c r="U2215" i="13"/>
  <c r="U2216" i="13"/>
  <c r="U2317" i="13"/>
  <c r="U1850" i="13"/>
  <c r="U1899" i="13"/>
  <c r="U1745" i="13"/>
  <c r="U1996" i="13"/>
  <c r="U2025" i="13"/>
  <c r="U2237" i="13"/>
  <c r="U2310" i="13"/>
  <c r="U2030" i="13"/>
  <c r="U2129" i="13"/>
  <c r="U2112" i="13"/>
  <c r="U1718" i="13"/>
  <c r="U1719" i="13"/>
  <c r="U1720" i="13"/>
  <c r="U1721" i="13"/>
  <c r="U1722" i="13"/>
  <c r="U1723" i="13"/>
  <c r="U1724" i="13"/>
  <c r="U1725" i="13"/>
  <c r="U1726" i="13"/>
  <c r="U1727" i="13"/>
  <c r="U1782" i="13"/>
  <c r="U1746" i="13"/>
  <c r="U1728" i="13"/>
  <c r="U1729" i="13"/>
  <c r="U2418" i="13"/>
  <c r="U2419" i="13"/>
  <c r="U2420" i="13"/>
  <c r="U2421" i="13"/>
  <c r="U2422" i="13"/>
  <c r="U2423" i="13"/>
  <c r="U2424" i="13"/>
  <c r="U2425" i="13"/>
  <c r="U2426" i="13"/>
  <c r="U2427" i="13"/>
  <c r="U2428" i="13"/>
  <c r="U2429" i="13"/>
  <c r="U2430" i="13"/>
  <c r="U2431" i="13"/>
  <c r="U2432" i="13"/>
  <c r="U2433" i="13"/>
  <c r="U2434" i="13"/>
  <c r="U2435" i="13"/>
  <c r="U2436" i="13"/>
  <c r="U2437" i="13"/>
  <c r="U2438" i="13"/>
  <c r="U2439" i="13"/>
  <c r="U2440" i="13"/>
  <c r="U2441" i="13"/>
  <c r="U2442" i="13"/>
  <c r="U2443" i="13"/>
  <c r="U2444" i="13"/>
  <c r="U2445" i="13"/>
  <c r="U2446" i="13"/>
  <c r="U2447" i="13"/>
  <c r="U2448" i="13"/>
  <c r="U2449" i="13"/>
  <c r="U2450" i="13"/>
  <c r="U2451" i="13"/>
  <c r="U2452" i="13"/>
  <c r="U2453" i="13"/>
  <c r="U2454" i="13"/>
  <c r="U2455" i="13"/>
  <c r="U2456" i="13"/>
  <c r="U2457" i="13"/>
  <c r="U2458" i="13"/>
  <c r="U2459" i="13"/>
  <c r="U2460" i="13"/>
  <c r="U2461" i="13"/>
  <c r="U2462" i="13"/>
  <c r="U2463" i="13"/>
  <c r="U2464" i="13"/>
  <c r="U2465" i="13"/>
  <c r="U2466" i="13"/>
  <c r="U2467" i="13"/>
  <c r="U2468" i="13"/>
  <c r="U2469" i="13"/>
  <c r="U2470" i="13"/>
  <c r="U2471" i="13"/>
  <c r="U2472" i="13"/>
  <c r="U2473" i="13"/>
  <c r="U2474" i="13"/>
  <c r="U2475" i="13"/>
  <c r="U2476" i="13"/>
  <c r="U2477" i="13"/>
  <c r="U2478" i="13"/>
  <c r="U2479" i="13"/>
  <c r="U2480" i="13"/>
  <c r="U2481" i="13"/>
  <c r="U2482" i="13"/>
  <c r="U2483" i="13"/>
  <c r="U2484" i="13"/>
  <c r="U2485" i="13"/>
  <c r="U2486" i="13"/>
  <c r="U2487" i="13"/>
  <c r="U2488" i="13"/>
  <c r="U2489" i="13"/>
  <c r="U2490" i="13"/>
  <c r="U2491" i="13"/>
  <c r="U2492" i="13"/>
  <c r="U2493" i="13"/>
  <c r="U2494" i="13"/>
  <c r="U2495" i="13"/>
  <c r="U2496" i="13"/>
  <c r="U2497" i="13"/>
  <c r="U2498" i="13"/>
  <c r="U2499" i="13"/>
  <c r="U2500" i="13"/>
  <c r="U2501" i="13"/>
  <c r="U2502" i="13"/>
  <c r="U2503" i="13"/>
  <c r="U2504" i="13"/>
  <c r="U2505" i="13"/>
  <c r="U2506" i="13"/>
  <c r="U2507" i="13"/>
  <c r="U2508" i="13"/>
  <c r="U2509" i="13"/>
  <c r="U2510" i="13"/>
  <c r="U2511" i="13"/>
  <c r="U2512" i="13"/>
  <c r="U2513" i="13"/>
  <c r="U2514" i="13"/>
  <c r="U2515" i="13"/>
  <c r="U2516" i="13"/>
  <c r="U2517" i="13"/>
  <c r="U2518" i="13"/>
  <c r="U2519" i="13"/>
  <c r="U2520" i="13"/>
  <c r="U2521" i="13"/>
  <c r="U2522" i="13"/>
  <c r="U2523" i="13"/>
  <c r="U2524" i="13"/>
  <c r="U2525" i="13"/>
  <c r="U2526" i="13"/>
  <c r="U2527" i="13"/>
  <c r="U2528" i="13"/>
  <c r="U2529" i="13"/>
  <c r="U2530" i="13"/>
  <c r="U2531" i="13"/>
  <c r="U2532" i="13"/>
  <c r="U2533" i="13"/>
  <c r="U2534" i="13"/>
  <c r="U2535" i="13"/>
  <c r="U2536" i="13"/>
  <c r="U2537" i="13"/>
  <c r="U2538" i="13"/>
  <c r="U2539" i="13"/>
  <c r="U2540" i="13"/>
  <c r="U2541" i="13"/>
  <c r="U2542" i="13"/>
  <c r="U2543" i="13"/>
  <c r="U2544" i="13"/>
  <c r="U2545" i="13"/>
  <c r="U2546" i="13"/>
  <c r="U2547" i="13"/>
  <c r="U2548" i="13"/>
  <c r="U2549" i="13"/>
  <c r="U2550" i="13"/>
  <c r="U2551" i="13"/>
  <c r="U2552" i="13"/>
  <c r="U2553" i="13"/>
  <c r="U2554" i="13"/>
  <c r="U2555" i="13"/>
  <c r="U2556" i="13"/>
  <c r="U2557" i="13"/>
  <c r="U2558" i="13"/>
  <c r="U2559" i="13"/>
  <c r="U2560" i="13"/>
  <c r="U2561" i="13"/>
  <c r="U2562" i="13"/>
  <c r="U2563" i="13"/>
  <c r="U2564" i="13"/>
  <c r="U2565" i="13"/>
  <c r="U2566" i="13"/>
  <c r="U2567" i="13"/>
  <c r="U2568" i="13"/>
  <c r="U2569" i="13"/>
  <c r="U2570" i="13"/>
  <c r="U2571" i="13"/>
  <c r="U2572" i="13"/>
  <c r="U2573" i="13"/>
  <c r="U2574" i="13"/>
  <c r="U2575" i="13"/>
  <c r="U2576" i="13"/>
  <c r="U2577" i="13"/>
  <c r="U2578" i="13"/>
  <c r="U2579" i="13"/>
  <c r="U2580" i="13"/>
  <c r="U2581" i="13"/>
  <c r="U2582" i="13"/>
  <c r="U2583" i="13"/>
  <c r="U2584" i="13"/>
  <c r="U2585" i="13"/>
  <c r="U2586" i="13"/>
  <c r="U2587" i="13"/>
  <c r="U2588" i="13"/>
  <c r="U2589" i="13"/>
  <c r="U2590" i="13"/>
  <c r="U2591" i="13"/>
  <c r="U2592" i="13"/>
  <c r="U2593" i="13"/>
  <c r="U2594" i="13"/>
  <c r="U2595" i="13"/>
  <c r="U2596" i="13"/>
  <c r="U2597" i="13"/>
  <c r="U2598" i="13"/>
  <c r="U2599" i="13"/>
  <c r="U2600" i="13"/>
  <c r="U2601" i="13"/>
  <c r="U2602" i="13"/>
  <c r="U2603" i="13"/>
  <c r="U2604" i="13"/>
  <c r="U2605" i="13"/>
  <c r="U2606" i="13"/>
  <c r="U2607" i="13"/>
  <c r="U2608" i="13"/>
  <c r="U2609" i="13"/>
  <c r="U2610" i="13"/>
  <c r="U2611" i="13"/>
  <c r="U2612" i="13"/>
  <c r="U2613" i="13"/>
  <c r="U2614" i="13"/>
  <c r="U2615" i="13"/>
  <c r="U2616" i="13"/>
  <c r="U2617" i="13"/>
  <c r="U2618" i="13"/>
  <c r="U2619" i="13"/>
  <c r="U2620" i="13"/>
  <c r="U2621" i="13"/>
  <c r="U2622" i="13"/>
  <c r="U2623" i="13"/>
  <c r="U2624" i="13"/>
  <c r="U2625" i="13"/>
  <c r="U2626" i="13"/>
  <c r="U2627" i="13"/>
  <c r="U2628" i="13"/>
  <c r="U2629" i="13"/>
  <c r="U2630" i="13"/>
  <c r="U2631" i="13"/>
  <c r="U2632" i="13"/>
  <c r="U2633" i="13"/>
  <c r="U2634" i="13"/>
  <c r="U2635" i="13"/>
  <c r="U2636" i="13"/>
  <c r="U2637" i="13"/>
  <c r="U2638" i="13"/>
  <c r="U2639" i="13"/>
  <c r="U2640" i="13"/>
  <c r="U2641" i="13"/>
  <c r="U2642" i="13"/>
  <c r="U2643" i="13"/>
  <c r="U2644" i="13"/>
  <c r="U2645" i="13"/>
  <c r="U2646" i="13"/>
  <c r="U2647" i="13"/>
  <c r="U2648" i="13"/>
  <c r="U2649" i="13"/>
  <c r="U2650" i="13"/>
  <c r="U2651" i="13"/>
  <c r="U2652" i="13"/>
  <c r="U2653" i="13"/>
  <c r="U2654" i="13"/>
  <c r="U2655" i="13"/>
  <c r="U2656" i="13"/>
  <c r="U2657" i="13"/>
  <c r="U2658" i="13"/>
  <c r="U2659" i="13"/>
  <c r="U2660" i="13"/>
  <c r="U2661" i="13"/>
  <c r="U2662" i="13"/>
  <c r="U2663" i="13"/>
  <c r="U2664" i="13"/>
  <c r="U2665" i="13"/>
  <c r="U2666" i="13"/>
  <c r="U2667" i="13"/>
  <c r="U2668" i="13"/>
  <c r="U2669" i="13"/>
  <c r="U2670" i="13"/>
  <c r="U2671" i="13"/>
  <c r="U2672" i="13"/>
  <c r="U2673" i="13"/>
  <c r="U2674" i="13"/>
  <c r="U2675" i="13"/>
  <c r="U2676" i="13"/>
  <c r="U2677" i="13"/>
  <c r="U2678" i="13"/>
  <c r="U2679" i="13"/>
  <c r="U2680" i="13"/>
  <c r="U2681" i="13"/>
  <c r="U2682" i="13"/>
  <c r="U2683" i="13"/>
  <c r="U2684" i="13"/>
  <c r="U2685" i="13"/>
  <c r="U2686" i="13"/>
  <c r="U2687" i="13"/>
  <c r="U2688" i="13"/>
  <c r="U2689" i="13"/>
  <c r="U2690" i="13"/>
  <c r="U2691" i="13"/>
  <c r="U2692" i="13"/>
  <c r="U2693" i="13"/>
  <c r="U2694" i="13"/>
  <c r="U2695" i="13"/>
  <c r="U2696" i="13"/>
  <c r="U2697" i="13"/>
  <c r="U2698" i="13"/>
  <c r="U2699" i="13"/>
  <c r="U2700" i="13"/>
  <c r="U2701" i="13"/>
  <c r="U2702" i="13"/>
  <c r="U2703" i="13"/>
  <c r="U2704" i="13"/>
  <c r="U2705" i="13"/>
  <c r="U2706" i="13"/>
  <c r="U2707" i="13"/>
  <c r="U2708" i="13"/>
  <c r="U2709" i="13"/>
  <c r="U2710" i="13"/>
  <c r="U2711" i="13"/>
  <c r="U2712" i="13"/>
  <c r="U2713" i="13"/>
  <c r="U2714" i="13"/>
  <c r="U2715" i="13"/>
  <c r="U2716" i="13"/>
  <c r="U2717" i="13"/>
  <c r="U2718" i="13"/>
  <c r="U2719" i="13"/>
  <c r="U2720" i="13"/>
  <c r="U2721" i="13"/>
  <c r="U2722" i="13"/>
  <c r="U2723" i="13"/>
  <c r="U2724" i="13"/>
  <c r="U2725" i="13"/>
  <c r="U2726" i="13"/>
  <c r="U2727" i="13"/>
  <c r="U2728" i="13"/>
  <c r="U2729" i="13"/>
  <c r="U2730" i="13"/>
  <c r="U2731" i="13"/>
  <c r="U2732" i="13"/>
  <c r="U2733" i="13"/>
  <c r="U2734" i="13"/>
  <c r="U2735" i="13"/>
  <c r="U2736" i="13"/>
  <c r="U2737" i="13"/>
  <c r="U2738" i="13"/>
  <c r="U2739" i="13"/>
  <c r="U2740" i="13"/>
  <c r="U2741" i="13"/>
  <c r="U2742" i="13"/>
  <c r="U2743" i="13"/>
  <c r="U2744" i="13"/>
  <c r="U2745" i="13"/>
  <c r="U2746" i="13"/>
  <c r="U2747" i="13"/>
  <c r="U2748" i="13"/>
  <c r="U2749" i="13"/>
  <c r="U2750" i="13"/>
  <c r="U2751" i="13"/>
  <c r="U2752" i="13"/>
  <c r="U2753" i="13"/>
  <c r="U2754" i="13"/>
  <c r="U2755" i="13"/>
  <c r="U2756" i="13"/>
  <c r="U2757" i="13"/>
  <c r="U2758" i="13"/>
  <c r="U2759" i="13"/>
  <c r="U2760" i="13"/>
  <c r="U2761" i="13"/>
  <c r="U2762" i="13"/>
  <c r="U2763" i="13"/>
  <c r="U2764" i="13"/>
  <c r="U2765" i="13"/>
  <c r="U2766" i="13"/>
  <c r="U2767" i="13"/>
  <c r="U2768" i="13"/>
  <c r="U2769" i="13"/>
  <c r="U2770" i="13"/>
  <c r="U2771" i="13"/>
  <c r="U2772" i="13"/>
  <c r="U2773" i="13"/>
  <c r="U2774" i="13"/>
  <c r="U2775" i="13"/>
  <c r="U2776" i="13"/>
  <c r="U2777" i="13"/>
  <c r="U2778" i="13"/>
  <c r="U2779" i="13"/>
  <c r="U2780" i="13"/>
  <c r="U2781" i="13"/>
  <c r="U2782" i="13"/>
  <c r="U2783" i="13"/>
  <c r="U2784" i="13"/>
  <c r="U2785" i="13"/>
  <c r="U2786" i="13"/>
  <c r="U2787" i="13"/>
  <c r="U2788" i="13"/>
  <c r="U2789" i="13"/>
  <c r="U2790" i="13"/>
  <c r="U2791" i="13"/>
  <c r="U2792" i="13"/>
  <c r="U2793" i="13"/>
  <c r="U2794" i="13"/>
  <c r="U2795" i="13"/>
  <c r="U2796" i="13"/>
  <c r="U2797" i="13"/>
  <c r="U2798" i="13"/>
  <c r="U2799" i="13"/>
  <c r="U2800" i="13"/>
  <c r="U2801" i="13"/>
  <c r="U2802" i="13"/>
  <c r="U2803" i="13"/>
  <c r="U2804" i="13"/>
  <c r="U2805" i="13"/>
  <c r="U2806" i="13"/>
  <c r="U2807" i="13"/>
  <c r="U2808" i="13"/>
  <c r="U2809" i="13"/>
  <c r="U2810" i="13"/>
  <c r="U2811" i="13"/>
  <c r="U2812" i="13"/>
  <c r="U2813" i="13"/>
  <c r="U2814" i="13"/>
  <c r="U2815" i="13"/>
  <c r="U2816" i="13"/>
  <c r="U2817" i="13"/>
  <c r="U2818" i="13"/>
  <c r="U2819" i="13"/>
  <c r="U2820" i="13"/>
  <c r="U2821" i="13"/>
  <c r="U2822" i="13"/>
  <c r="U2823" i="13"/>
  <c r="U2824" i="13"/>
  <c r="U2825" i="13"/>
  <c r="U2826" i="13"/>
  <c r="U2827" i="13"/>
  <c r="U2828" i="13"/>
  <c r="U2829" i="13"/>
  <c r="U2830" i="13"/>
  <c r="U2831" i="13"/>
  <c r="U2832" i="13"/>
  <c r="U2833" i="13"/>
  <c r="U2834" i="13"/>
  <c r="U2835" i="13"/>
  <c r="U2836" i="13"/>
  <c r="U2837" i="13"/>
  <c r="U2838" i="13"/>
  <c r="U2839" i="13"/>
  <c r="U2840" i="13"/>
  <c r="U2841" i="13"/>
  <c r="U2842" i="13"/>
  <c r="U2843" i="13"/>
  <c r="U2844" i="13"/>
  <c r="U2845" i="13"/>
  <c r="U2846" i="13"/>
  <c r="U2847" i="13"/>
  <c r="U2848" i="13"/>
  <c r="U2849" i="13"/>
  <c r="U2850" i="13"/>
  <c r="U2851" i="13"/>
  <c r="U2852" i="13"/>
  <c r="U2853" i="13"/>
  <c r="U2854" i="13"/>
  <c r="U2855" i="13"/>
  <c r="U2856" i="13"/>
  <c r="U2857" i="13"/>
  <c r="U2858" i="13"/>
  <c r="U2859" i="13"/>
  <c r="U2860" i="13"/>
  <c r="U2861" i="13"/>
  <c r="U2862" i="13"/>
  <c r="U2863" i="13"/>
  <c r="U2864" i="13"/>
  <c r="U2865" i="13"/>
  <c r="U2866" i="13"/>
  <c r="U2867" i="13"/>
  <c r="U2868" i="13"/>
  <c r="U2869" i="13"/>
  <c r="U2870" i="13"/>
  <c r="U2871" i="13"/>
  <c r="U2872" i="13"/>
  <c r="U2873" i="13"/>
  <c r="U2874" i="13"/>
  <c r="U2875" i="13"/>
  <c r="U2876" i="13"/>
  <c r="U2877" i="13"/>
  <c r="U2878" i="13"/>
  <c r="U2879" i="13"/>
  <c r="U2880" i="13"/>
  <c r="U2881" i="13"/>
  <c r="U2882" i="13"/>
  <c r="U2883" i="13"/>
  <c r="U2884" i="13"/>
  <c r="U2885" i="13"/>
  <c r="U2886" i="13"/>
  <c r="U2887" i="13"/>
  <c r="U2888" i="13"/>
  <c r="U2889" i="13"/>
  <c r="U2890" i="13"/>
  <c r="U2891" i="13"/>
  <c r="U2892" i="13"/>
  <c r="U2893" i="13"/>
  <c r="U2894" i="13"/>
  <c r="U2895" i="13"/>
  <c r="U2896" i="13"/>
  <c r="U2897" i="13"/>
  <c r="U2898" i="13"/>
  <c r="U2899" i="13"/>
  <c r="U2900" i="13"/>
  <c r="U2901" i="13"/>
  <c r="U2902" i="13"/>
  <c r="U2903" i="13"/>
  <c r="U2904" i="13"/>
  <c r="U2905" i="13"/>
  <c r="U2906" i="13"/>
  <c r="U2907" i="13"/>
  <c r="U2908" i="13"/>
  <c r="U2909" i="13"/>
  <c r="U2910" i="13"/>
  <c r="U2911" i="13"/>
  <c r="U2912" i="13"/>
  <c r="U2913" i="13"/>
  <c r="U2914" i="13"/>
  <c r="U2915" i="13"/>
  <c r="U2916" i="13"/>
  <c r="U2917" i="13"/>
  <c r="U2918" i="13"/>
  <c r="U2919" i="13"/>
  <c r="U2920" i="13"/>
  <c r="U2921" i="13"/>
  <c r="U2922" i="13"/>
  <c r="U2923" i="13"/>
  <c r="U2924" i="13"/>
  <c r="U2925" i="13"/>
  <c r="U2926" i="13"/>
  <c r="U2927" i="13"/>
  <c r="U2928" i="13"/>
  <c r="U2929" i="13"/>
  <c r="U2930" i="13"/>
  <c r="U2931" i="13"/>
  <c r="U2932" i="13"/>
  <c r="U2933" i="13"/>
  <c r="U2934" i="13"/>
  <c r="U2935" i="13"/>
  <c r="U2936" i="13"/>
  <c r="U2937" i="13"/>
  <c r="U2938" i="13"/>
  <c r="U2939" i="13"/>
  <c r="U2940" i="13"/>
  <c r="U2941" i="13"/>
  <c r="U2942" i="13"/>
  <c r="U2943" i="13"/>
  <c r="U2944" i="13"/>
  <c r="U2945" i="13"/>
  <c r="U2946" i="13"/>
  <c r="U2947" i="13"/>
  <c r="U2948" i="13"/>
  <c r="U2949" i="13"/>
  <c r="U2950" i="13"/>
  <c r="U2951" i="13"/>
  <c r="U2952" i="13"/>
  <c r="U2953" i="13"/>
  <c r="U2954" i="13"/>
  <c r="U2955" i="13"/>
  <c r="U2956" i="13"/>
  <c r="U2957" i="13"/>
  <c r="U2958" i="13"/>
  <c r="U2959" i="13"/>
  <c r="U2960" i="13"/>
  <c r="U2961" i="13"/>
  <c r="U2962" i="13"/>
  <c r="U2963" i="13"/>
  <c r="U2964" i="13"/>
  <c r="U2965" i="13"/>
  <c r="U2966" i="13"/>
  <c r="U2967" i="13"/>
  <c r="U2968" i="13"/>
  <c r="U2969" i="13"/>
  <c r="U2970" i="13"/>
  <c r="U2971" i="13"/>
  <c r="U2972" i="13"/>
  <c r="U2973" i="13"/>
  <c r="U2974" i="13"/>
  <c r="U2975" i="13"/>
  <c r="U2976" i="13"/>
  <c r="U2977" i="13"/>
  <c r="U2978" i="13"/>
  <c r="U2979" i="13"/>
  <c r="U2980" i="13"/>
  <c r="U2981" i="13"/>
  <c r="U2982" i="13"/>
  <c r="U2983" i="13"/>
  <c r="U2984" i="13"/>
  <c r="U2985" i="13"/>
  <c r="U2986" i="13"/>
  <c r="U2987" i="13"/>
  <c r="U2988" i="13"/>
  <c r="U2989" i="13"/>
  <c r="U2990" i="13"/>
  <c r="U2991" i="13"/>
  <c r="U2992" i="13"/>
  <c r="U2993" i="13"/>
  <c r="U2994" i="13"/>
  <c r="U2995" i="13"/>
  <c r="U2996" i="13"/>
  <c r="U2997" i="13"/>
  <c r="U2998" i="13"/>
  <c r="U2999" i="13"/>
  <c r="AI2" i="13"/>
  <c r="AH2" i="13"/>
  <c r="AG2" i="13"/>
  <c r="AF2" i="13"/>
  <c r="AE2" i="13"/>
  <c r="AD2" i="13"/>
  <c r="AC2" i="13"/>
  <c r="AB2" i="13"/>
  <c r="AA2" i="13"/>
  <c r="Z2" i="13"/>
  <c r="Y2" i="13"/>
  <c r="X2" i="13"/>
  <c r="W2" i="13"/>
  <c r="V2" i="13"/>
  <c r="T2" i="13"/>
  <c r="C26" i="26" s="1"/>
  <c r="S2" i="13"/>
  <c r="I8" i="33"/>
  <c r="H8" i="33"/>
  <c r="G8" i="33"/>
  <c r="D8" i="33"/>
  <c r="I7" i="33"/>
  <c r="H7" i="33"/>
  <c r="G7" i="33"/>
  <c r="F7" i="33"/>
  <c r="D7" i="33"/>
  <c r="C7" i="33"/>
  <c r="B7" i="33"/>
  <c r="I6" i="33"/>
  <c r="H6" i="33"/>
  <c r="G6" i="33"/>
  <c r="B6" i="33"/>
  <c r="I5" i="33"/>
  <c r="H5" i="33"/>
  <c r="G5" i="33"/>
  <c r="F5" i="33"/>
  <c r="D5" i="33"/>
  <c r="C5" i="33"/>
  <c r="B5" i="33"/>
  <c r="K4" i="33"/>
  <c r="I4" i="33"/>
  <c r="H4" i="33"/>
  <c r="G4" i="33"/>
  <c r="F4" i="33"/>
  <c r="D4" i="33"/>
  <c r="C4" i="33"/>
  <c r="B4" i="33"/>
  <c r="B15" i="26"/>
  <c r="E36" i="26" s="1"/>
  <c r="C29" i="26"/>
  <c r="AN123" i="13"/>
  <c r="AN119" i="13"/>
  <c r="AN107" i="13"/>
  <c r="AN103" i="13"/>
  <c r="AN11" i="13"/>
  <c r="AN98" i="13"/>
  <c r="AM2786" i="13"/>
  <c r="AM2785" i="13"/>
  <c r="AM2784" i="13"/>
  <c r="AK2783" i="13"/>
  <c r="AM2782" i="13"/>
  <c r="AM2781" i="13"/>
  <c r="AM2780" i="13"/>
  <c r="AK2779" i="13"/>
  <c r="AM2778" i="13"/>
  <c r="AM2777" i="13"/>
  <c r="AM2776" i="13"/>
  <c r="AK2775" i="13"/>
  <c r="AM2774" i="13"/>
  <c r="AM2773" i="13"/>
  <c r="AM2772" i="13"/>
  <c r="AK2771" i="13"/>
  <c r="AM2770" i="13"/>
  <c r="AM2769" i="13"/>
  <c r="AM2768" i="13"/>
  <c r="AK2767" i="13"/>
  <c r="AM2766" i="13"/>
  <c r="AM2765" i="13"/>
  <c r="AM2764" i="13"/>
  <c r="AK2763" i="13"/>
  <c r="AM2762" i="13"/>
  <c r="AM2761" i="13"/>
  <c r="AM2760" i="13"/>
  <c r="AK2759" i="13"/>
  <c r="AM2758" i="13"/>
  <c r="AM2757" i="13"/>
  <c r="AM2756" i="13"/>
  <c r="AK2755" i="13"/>
  <c r="AM2754" i="13"/>
  <c r="AM2753" i="13"/>
  <c r="AM2752" i="13"/>
  <c r="AK2751" i="13"/>
  <c r="AM2750" i="13"/>
  <c r="AM2749" i="13"/>
  <c r="AM2748" i="13"/>
  <c r="AK2747" i="13"/>
  <c r="AM2746" i="13"/>
  <c r="AM2745" i="13"/>
  <c r="AM2744" i="13"/>
  <c r="AK2743" i="13"/>
  <c r="AM2742" i="13"/>
  <c r="AM2741" i="13"/>
  <c r="AM2740" i="13"/>
  <c r="AK2739" i="13"/>
  <c r="AM2738" i="13"/>
  <c r="AM2737" i="13"/>
  <c r="AM2736" i="13"/>
  <c r="AK2735" i="13"/>
  <c r="AM2734" i="13"/>
  <c r="AM2733" i="13"/>
  <c r="AM2731" i="13"/>
  <c r="AM2729" i="13"/>
  <c r="AM2728" i="13"/>
  <c r="AM2727" i="13"/>
  <c r="AM2726" i="13"/>
  <c r="AM2725" i="13"/>
  <c r="AM2724" i="13"/>
  <c r="AM2723" i="13"/>
  <c r="AK2722" i="13"/>
  <c r="AM2722" i="13"/>
  <c r="AO2722" i="13" s="1"/>
  <c r="AK2720" i="13"/>
  <c r="AM2720" i="13"/>
  <c r="AM2719" i="13"/>
  <c r="AK2718" i="13"/>
  <c r="AM2718" i="13"/>
  <c r="AK2716" i="13"/>
  <c r="AM2716" i="13"/>
  <c r="AM2715" i="13"/>
  <c r="AK2714" i="13"/>
  <c r="AM2714" i="13"/>
  <c r="AO2714" i="13" s="1"/>
  <c r="AK2712" i="13"/>
  <c r="AM2712" i="13"/>
  <c r="AM2711" i="13"/>
  <c r="AK2710" i="13"/>
  <c r="AM2710" i="13"/>
  <c r="AK2708" i="13"/>
  <c r="AM2708" i="13"/>
  <c r="AM2707" i="13"/>
  <c r="AK2706" i="13"/>
  <c r="AM2706" i="13"/>
  <c r="AO2706" i="13" s="1"/>
  <c r="AK2704" i="13"/>
  <c r="AM2704" i="13"/>
  <c r="AM2703" i="13"/>
  <c r="AK2702" i="13"/>
  <c r="AM2702" i="13"/>
  <c r="AK2700" i="13"/>
  <c r="AM2700" i="13"/>
  <c r="AK2699" i="13"/>
  <c r="AM2698" i="13"/>
  <c r="AM2697" i="13"/>
  <c r="AK2696" i="13"/>
  <c r="AM2696" i="13"/>
  <c r="AO2696" i="13" s="1"/>
  <c r="AK2694" i="13"/>
  <c r="AM2694" i="13"/>
  <c r="AK2693" i="13"/>
  <c r="AM2693" i="13"/>
  <c r="AM2692" i="13"/>
  <c r="AK2691" i="13"/>
  <c r="AM2691" i="13"/>
  <c r="AK2689" i="13"/>
  <c r="AM2689" i="13"/>
  <c r="AM2688" i="13"/>
  <c r="AO2688" i="13" s="1"/>
  <c r="AK2687" i="13"/>
  <c r="AM2687" i="13"/>
  <c r="AK2685" i="13"/>
  <c r="AM2685" i="13"/>
  <c r="AM2684" i="13"/>
  <c r="AM2683" i="13"/>
  <c r="AL1884" i="13"/>
  <c r="AN1884" i="13" s="1"/>
  <c r="AL901" i="13"/>
  <c r="AN901" i="13" s="1"/>
  <c r="AK2830" i="13"/>
  <c r="AK2828" i="13"/>
  <c r="AL2828" i="13"/>
  <c r="AN2828" i="13" s="1"/>
  <c r="AK2826" i="13"/>
  <c r="AN2826" i="13"/>
  <c r="AK2824" i="13"/>
  <c r="AL2824" i="13"/>
  <c r="AN2824" i="13" s="1"/>
  <c r="AK2822" i="13"/>
  <c r="AK2820" i="13"/>
  <c r="AL2820" i="13"/>
  <c r="AN2820" i="13" s="1"/>
  <c r="AK2818" i="13"/>
  <c r="AN2818" i="13"/>
  <c r="AK2816" i="13"/>
  <c r="AL2816" i="13"/>
  <c r="AN2816" i="13" s="1"/>
  <c r="AK2814" i="13"/>
  <c r="AK2812" i="13"/>
  <c r="AL2812" i="13"/>
  <c r="AN2812" i="13" s="1"/>
  <c r="AL2999" i="13"/>
  <c r="AN2999" i="13" s="1"/>
  <c r="AL2998" i="13"/>
  <c r="AN2998" i="13" s="1"/>
  <c r="AL2997" i="13"/>
  <c r="AN2997" i="13" s="1"/>
  <c r="AL2996" i="13"/>
  <c r="AN2996" i="13" s="1"/>
  <c r="AL2995" i="13"/>
  <c r="AN2995" i="13" s="1"/>
  <c r="AL2994" i="13"/>
  <c r="AN2994" i="13" s="1"/>
  <c r="AL2993" i="13"/>
  <c r="AN2993" i="13" s="1"/>
  <c r="AL2992" i="13"/>
  <c r="AN2992" i="13" s="1"/>
  <c r="AL2991" i="13"/>
  <c r="AN2991" i="13" s="1"/>
  <c r="AL2990" i="13"/>
  <c r="AN2990" i="13" s="1"/>
  <c r="AL2989" i="13"/>
  <c r="AN2989" i="13" s="1"/>
  <c r="AL2988" i="13"/>
  <c r="AN2988" i="13" s="1"/>
  <c r="AL2987" i="13"/>
  <c r="AN2987" i="13" s="1"/>
  <c r="AL2986" i="13"/>
  <c r="AN2986" i="13" s="1"/>
  <c r="AL2985" i="13"/>
  <c r="AN2985" i="13" s="1"/>
  <c r="AL2984" i="13"/>
  <c r="AN2984" i="13" s="1"/>
  <c r="AL2983" i="13"/>
  <c r="AN2983" i="13" s="1"/>
  <c r="AL2982" i="13"/>
  <c r="AN2982" i="13" s="1"/>
  <c r="AL2981" i="13"/>
  <c r="AN2981" i="13" s="1"/>
  <c r="AL2980" i="13"/>
  <c r="AN2980" i="13" s="1"/>
  <c r="AL2979" i="13"/>
  <c r="AN2979" i="13" s="1"/>
  <c r="AL2978" i="13"/>
  <c r="AN2978" i="13" s="1"/>
  <c r="AL2977" i="13"/>
  <c r="AN2977" i="13" s="1"/>
  <c r="AL2976" i="13"/>
  <c r="AN2976" i="13" s="1"/>
  <c r="AL2975" i="13"/>
  <c r="AN2975" i="13" s="1"/>
  <c r="AL2974" i="13"/>
  <c r="AN2974" i="13" s="1"/>
  <c r="AL2973" i="13"/>
  <c r="AN2973" i="13" s="1"/>
  <c r="AL2972" i="13"/>
  <c r="AN2972" i="13" s="1"/>
  <c r="AL2971" i="13"/>
  <c r="AN2971" i="13" s="1"/>
  <c r="AL2970" i="13"/>
  <c r="AN2970" i="13" s="1"/>
  <c r="AL2969" i="13"/>
  <c r="AN2969" i="13" s="1"/>
  <c r="AL2968" i="13"/>
  <c r="AN2968" i="13" s="1"/>
  <c r="AL2967" i="13"/>
  <c r="AN2967" i="13" s="1"/>
  <c r="AL2966" i="13"/>
  <c r="AN2966" i="13" s="1"/>
  <c r="AL2965" i="13"/>
  <c r="AN2965" i="13" s="1"/>
  <c r="AL2964" i="13"/>
  <c r="AN2964" i="13" s="1"/>
  <c r="AL2963" i="13"/>
  <c r="AN2963" i="13" s="1"/>
  <c r="AL2962" i="13"/>
  <c r="AN2962" i="13" s="1"/>
  <c r="AL2961" i="13"/>
  <c r="AN2961" i="13" s="1"/>
  <c r="AL2960" i="13"/>
  <c r="AN2960" i="13" s="1"/>
  <c r="AL2959" i="13"/>
  <c r="AN2959" i="13" s="1"/>
  <c r="AL2958" i="13"/>
  <c r="AN2958" i="13" s="1"/>
  <c r="AL2957" i="13"/>
  <c r="AN2957" i="13" s="1"/>
  <c r="AL2956" i="13"/>
  <c r="AN2956" i="13" s="1"/>
  <c r="AL2955" i="13"/>
  <c r="AN2955" i="13" s="1"/>
  <c r="AL2954" i="13"/>
  <c r="AN2954" i="13" s="1"/>
  <c r="AL2953" i="13"/>
  <c r="AN2953" i="13" s="1"/>
  <c r="AL2952" i="13"/>
  <c r="AN2952" i="13" s="1"/>
  <c r="AL2951" i="13"/>
  <c r="AN2951" i="13" s="1"/>
  <c r="AL2950" i="13"/>
  <c r="AN2950" i="13" s="1"/>
  <c r="AL2949" i="13"/>
  <c r="AN2949" i="13" s="1"/>
  <c r="AL2948" i="13"/>
  <c r="AN2948" i="13" s="1"/>
  <c r="AL2947" i="13"/>
  <c r="AN2947" i="13" s="1"/>
  <c r="AL2946" i="13"/>
  <c r="AN2946" i="13" s="1"/>
  <c r="AL2945" i="13"/>
  <c r="AN2945" i="13" s="1"/>
  <c r="AL2944" i="13"/>
  <c r="AN2944" i="13" s="1"/>
  <c r="AL2943" i="13"/>
  <c r="AN2943" i="13" s="1"/>
  <c r="AL2942" i="13"/>
  <c r="AN2942" i="13" s="1"/>
  <c r="AL2941" i="13"/>
  <c r="AN2941" i="13" s="1"/>
  <c r="AL2940" i="13"/>
  <c r="AN2940" i="13" s="1"/>
  <c r="AL2939" i="13"/>
  <c r="AN2939" i="13" s="1"/>
  <c r="AL2938" i="13"/>
  <c r="AN2938" i="13" s="1"/>
  <c r="AL2937" i="13"/>
  <c r="AN2937" i="13" s="1"/>
  <c r="AL2936" i="13"/>
  <c r="AN2936" i="13" s="1"/>
  <c r="AL2935" i="13"/>
  <c r="AN2935" i="13" s="1"/>
  <c r="AL2934" i="13"/>
  <c r="AN2934" i="13" s="1"/>
  <c r="AL2933" i="13"/>
  <c r="AN2933" i="13" s="1"/>
  <c r="AL2932" i="13"/>
  <c r="AN2932" i="13" s="1"/>
  <c r="AL2931" i="13"/>
  <c r="AN2931" i="13" s="1"/>
  <c r="AL2930" i="13"/>
  <c r="AN2930" i="13" s="1"/>
  <c r="AL2929" i="13"/>
  <c r="AN2929" i="13" s="1"/>
  <c r="AL2928" i="13"/>
  <c r="AN2928" i="13" s="1"/>
  <c r="AL2927" i="13"/>
  <c r="AN2927" i="13" s="1"/>
  <c r="AL2926" i="13"/>
  <c r="AN2926" i="13" s="1"/>
  <c r="AL2925" i="13"/>
  <c r="AN2925" i="13" s="1"/>
  <c r="AL2924" i="13"/>
  <c r="AN2924" i="13" s="1"/>
  <c r="AL2923" i="13"/>
  <c r="AN2923" i="13" s="1"/>
  <c r="AL2922" i="13"/>
  <c r="AN2922" i="13" s="1"/>
  <c r="AL2921" i="13"/>
  <c r="AN2921" i="13" s="1"/>
  <c r="AL2920" i="13"/>
  <c r="AN2920" i="13" s="1"/>
  <c r="AL2919" i="13"/>
  <c r="AN2919" i="13" s="1"/>
  <c r="AL2918" i="13"/>
  <c r="AN2918" i="13" s="1"/>
  <c r="AL2917" i="13"/>
  <c r="AN2917" i="13" s="1"/>
  <c r="AL2916" i="13"/>
  <c r="AN2916" i="13" s="1"/>
  <c r="AL2915" i="13"/>
  <c r="AN2915" i="13" s="1"/>
  <c r="AL2914" i="13"/>
  <c r="AN2914" i="13" s="1"/>
  <c r="AL2913" i="13"/>
  <c r="AN2913" i="13" s="1"/>
  <c r="AL2912" i="13"/>
  <c r="AN2912" i="13" s="1"/>
  <c r="AL2911" i="13"/>
  <c r="AN2911" i="13" s="1"/>
  <c r="AL2910" i="13"/>
  <c r="AN2910" i="13" s="1"/>
  <c r="AL2909" i="13"/>
  <c r="AN2909" i="13" s="1"/>
  <c r="AL2908" i="13"/>
  <c r="AN2908" i="13" s="1"/>
  <c r="AL2907" i="13"/>
  <c r="AN2907" i="13" s="1"/>
  <c r="AL2906" i="13"/>
  <c r="AN2906" i="13" s="1"/>
  <c r="AL2905" i="13"/>
  <c r="AN2905" i="13" s="1"/>
  <c r="AL2904" i="13"/>
  <c r="AN2904" i="13" s="1"/>
  <c r="AL2903" i="13"/>
  <c r="AN2903" i="13" s="1"/>
  <c r="AL2902" i="13"/>
  <c r="AN2902" i="13" s="1"/>
  <c r="AL2901" i="13"/>
  <c r="AN2901" i="13" s="1"/>
  <c r="AL2900" i="13"/>
  <c r="AN2900" i="13" s="1"/>
  <c r="AL2899" i="13"/>
  <c r="AN2899" i="13" s="1"/>
  <c r="AL2898" i="13"/>
  <c r="AN2898" i="13" s="1"/>
  <c r="AL2897" i="13"/>
  <c r="AN2897" i="13" s="1"/>
  <c r="AL2896" i="13"/>
  <c r="AN2896" i="13" s="1"/>
  <c r="AL2895" i="13"/>
  <c r="AN2895" i="13" s="1"/>
  <c r="AL2894" i="13"/>
  <c r="AN2894" i="13" s="1"/>
  <c r="AL2893" i="13"/>
  <c r="AN2893" i="13" s="1"/>
  <c r="AL2892" i="13"/>
  <c r="AN2892" i="13" s="1"/>
  <c r="AL2891" i="13"/>
  <c r="AN2891" i="13" s="1"/>
  <c r="AL2890" i="13"/>
  <c r="AN2890" i="13" s="1"/>
  <c r="AL2889" i="13"/>
  <c r="AN2889" i="13" s="1"/>
  <c r="AL2888" i="13"/>
  <c r="AN2888" i="13" s="1"/>
  <c r="AL2887" i="13"/>
  <c r="AN2887" i="13" s="1"/>
  <c r="AL2886" i="13"/>
  <c r="AN2886" i="13" s="1"/>
  <c r="AL2885" i="13"/>
  <c r="AN2885" i="13" s="1"/>
  <c r="AL2884" i="13"/>
  <c r="AN2884" i="13" s="1"/>
  <c r="AL2883" i="13"/>
  <c r="AN2883" i="13" s="1"/>
  <c r="AL2882" i="13"/>
  <c r="AN2882" i="13" s="1"/>
  <c r="AL2881" i="13"/>
  <c r="AN2881" i="13" s="1"/>
  <c r="AL2880" i="13"/>
  <c r="AN2880" i="13" s="1"/>
  <c r="AL2879" i="13"/>
  <c r="AN2879" i="13" s="1"/>
  <c r="AL2878" i="13"/>
  <c r="AN2878" i="13" s="1"/>
  <c r="AL2877" i="13"/>
  <c r="AN2877" i="13" s="1"/>
  <c r="AL2876" i="13"/>
  <c r="AN2876" i="13" s="1"/>
  <c r="AL2875" i="13"/>
  <c r="AN2875" i="13" s="1"/>
  <c r="AL2874" i="13"/>
  <c r="AN2874" i="13" s="1"/>
  <c r="AL2873" i="13"/>
  <c r="AN2873" i="13" s="1"/>
  <c r="AL2872" i="13"/>
  <c r="AN2872" i="13" s="1"/>
  <c r="AL2871" i="13"/>
  <c r="AN2871" i="13" s="1"/>
  <c r="AL2870" i="13"/>
  <c r="AN2870" i="13" s="1"/>
  <c r="AL2869" i="13"/>
  <c r="AN2869" i="13" s="1"/>
  <c r="AL2868" i="13"/>
  <c r="AN2868" i="13" s="1"/>
  <c r="AL2867" i="13"/>
  <c r="AN2867" i="13" s="1"/>
  <c r="AL2866" i="13"/>
  <c r="AN2866" i="13" s="1"/>
  <c r="AL2865" i="13"/>
  <c r="AN2865" i="13" s="1"/>
  <c r="AL2864" i="13"/>
  <c r="AN2864" i="13" s="1"/>
  <c r="AL2863" i="13"/>
  <c r="AN2863" i="13" s="1"/>
  <c r="AL2862" i="13"/>
  <c r="AN2862" i="13" s="1"/>
  <c r="AL2861" i="13"/>
  <c r="AN2861" i="13" s="1"/>
  <c r="AL2860" i="13"/>
  <c r="AN2860" i="13" s="1"/>
  <c r="AL2859" i="13"/>
  <c r="AN2859" i="13" s="1"/>
  <c r="AL2858" i="13"/>
  <c r="AN2858" i="13" s="1"/>
  <c r="AL2857" i="13"/>
  <c r="AN2857" i="13" s="1"/>
  <c r="AL2856" i="13"/>
  <c r="AN2856" i="13" s="1"/>
  <c r="AL2855" i="13"/>
  <c r="AN2855" i="13" s="1"/>
  <c r="AL2854" i="13"/>
  <c r="AN2854" i="13" s="1"/>
  <c r="AL2853" i="13"/>
  <c r="AN2853" i="13" s="1"/>
  <c r="AL2852" i="13"/>
  <c r="AN2852" i="13" s="1"/>
  <c r="AL2851" i="13"/>
  <c r="AN2851" i="13" s="1"/>
  <c r="AL2850" i="13"/>
  <c r="AN2850" i="13" s="1"/>
  <c r="AL2849" i="13"/>
  <c r="AN2849" i="13" s="1"/>
  <c r="AL2848" i="13"/>
  <c r="AN2848" i="13" s="1"/>
  <c r="AL2847" i="13"/>
  <c r="AN2847" i="13" s="1"/>
  <c r="AL2846" i="13"/>
  <c r="AN2846" i="13" s="1"/>
  <c r="AL2845" i="13"/>
  <c r="AN2845" i="13" s="1"/>
  <c r="AL2844" i="13"/>
  <c r="AN2844" i="13" s="1"/>
  <c r="AL2843" i="13"/>
  <c r="AN2843" i="13" s="1"/>
  <c r="AL2842" i="13"/>
  <c r="AN2842" i="13" s="1"/>
  <c r="AL2841" i="13"/>
  <c r="AN2841" i="13" s="1"/>
  <c r="AL2840" i="13"/>
  <c r="AN2840" i="13" s="1"/>
  <c r="AL2839" i="13"/>
  <c r="AN2839" i="13" s="1"/>
  <c r="AL2838" i="13"/>
  <c r="AN2838" i="13" s="1"/>
  <c r="AL2837" i="13"/>
  <c r="AN2837" i="13" s="1"/>
  <c r="AL2836" i="13"/>
  <c r="AN2836" i="13" s="1"/>
  <c r="AL2835" i="13"/>
  <c r="AN2835" i="13" s="1"/>
  <c r="AL2834" i="13"/>
  <c r="AN2834" i="13" s="1"/>
  <c r="AL2833" i="13"/>
  <c r="AN2833" i="13" s="1"/>
  <c r="AL2832" i="13"/>
  <c r="AN2832" i="13" s="1"/>
  <c r="AL2831" i="13"/>
  <c r="AN2831" i="13" s="1"/>
  <c r="AK2829" i="13"/>
  <c r="AN2829" i="13"/>
  <c r="AL2827" i="13"/>
  <c r="AN2827" i="13" s="1"/>
  <c r="AK2825" i="13"/>
  <c r="AL2823" i="13"/>
  <c r="AN2823" i="13" s="1"/>
  <c r="AK2821" i="13"/>
  <c r="AN2821" i="13"/>
  <c r="AL2819" i="13"/>
  <c r="AN2819" i="13" s="1"/>
  <c r="AK2817" i="13"/>
  <c r="AL2815" i="13"/>
  <c r="AN2815" i="13" s="1"/>
  <c r="AK2813" i="13"/>
  <c r="AN2813" i="13"/>
  <c r="AL2811" i="13"/>
  <c r="AN2811" i="13" s="1"/>
  <c r="AK2810" i="13"/>
  <c r="AK2809" i="13"/>
  <c r="AK2808" i="13"/>
  <c r="AM2808" i="13"/>
  <c r="AO2808" i="13" s="1"/>
  <c r="AK2807" i="13"/>
  <c r="AK2806" i="13"/>
  <c r="AK2805" i="13"/>
  <c r="AK2804" i="13"/>
  <c r="AM2804" i="13"/>
  <c r="AO2804" i="13" s="1"/>
  <c r="AK2803" i="13"/>
  <c r="AK2802" i="13"/>
  <c r="AK2801" i="13"/>
  <c r="AK2800" i="13"/>
  <c r="AM2800" i="13"/>
  <c r="AO2800" i="13" s="1"/>
  <c r="AK2799" i="13"/>
  <c r="AK2798" i="13"/>
  <c r="AK2797" i="13"/>
  <c r="AK2796" i="13"/>
  <c r="AM2796" i="13"/>
  <c r="AO2796" i="13" s="1"/>
  <c r="AK2795" i="13"/>
  <c r="AK2794" i="13"/>
  <c r="AK2793" i="13"/>
  <c r="AK2792" i="13"/>
  <c r="AM2792" i="13"/>
  <c r="AO2792" i="13" s="1"/>
  <c r="AK2791" i="13"/>
  <c r="AK2790" i="13"/>
  <c r="AK2789" i="13"/>
  <c r="AK2788" i="13"/>
  <c r="AM2788" i="13"/>
  <c r="AO2788" i="13" s="1"/>
  <c r="AK2787" i="13"/>
  <c r="AK2680" i="13"/>
  <c r="AM2680" i="13"/>
  <c r="AK2679" i="13"/>
  <c r="AK2678" i="13"/>
  <c r="AM2678" i="13"/>
  <c r="AO2678" i="13" s="1"/>
  <c r="AK2676" i="13"/>
  <c r="AM2676" i="13"/>
  <c r="AK2675" i="13"/>
  <c r="AM2674" i="13"/>
  <c r="AO2674" i="13" s="1"/>
  <c r="AK2673" i="13"/>
  <c r="AK2672" i="13"/>
  <c r="AM2672" i="13"/>
  <c r="AK2671" i="13"/>
  <c r="AK2670" i="13"/>
  <c r="AM2670" i="13"/>
  <c r="AO2670" i="13" s="1"/>
  <c r="AK2668" i="13"/>
  <c r="AM2668" i="13"/>
  <c r="AK2667" i="13"/>
  <c r="AM2666" i="13"/>
  <c r="AO2666" i="13" s="1"/>
  <c r="AK2665" i="13"/>
  <c r="AK2664" i="13"/>
  <c r="AM2664" i="13"/>
  <c r="AK2663" i="13"/>
  <c r="AK2662" i="13"/>
  <c r="AM2662" i="13"/>
  <c r="AO2662" i="13" s="1"/>
  <c r="AK2660" i="13"/>
  <c r="AM2660" i="13"/>
  <c r="AK2659" i="13"/>
  <c r="AM2658" i="13"/>
  <c r="AO2658" i="13" s="1"/>
  <c r="AK2657" i="13"/>
  <c r="AK2656" i="13"/>
  <c r="AM2656" i="13"/>
  <c r="AK2655" i="13"/>
  <c r="AK2654" i="13"/>
  <c r="AM2654" i="13"/>
  <c r="AO2654" i="13" s="1"/>
  <c r="AK2652" i="13"/>
  <c r="AM2652" i="13"/>
  <c r="AK2651" i="13"/>
  <c r="AM2650" i="13"/>
  <c r="AO2650" i="13" s="1"/>
  <c r="AK2649" i="13"/>
  <c r="AK2648" i="13"/>
  <c r="AM2648" i="13"/>
  <c r="AK2647" i="13"/>
  <c r="AM2646" i="13"/>
  <c r="AO2646" i="13" s="1"/>
  <c r="AK2645" i="13"/>
  <c r="AK2644" i="13"/>
  <c r="AM2644" i="13"/>
  <c r="AK2643" i="13"/>
  <c r="AM2642" i="13"/>
  <c r="AO2642" i="13" s="1"/>
  <c r="AK2641" i="13"/>
  <c r="AM2641" i="13"/>
  <c r="AK2640" i="13"/>
  <c r="AK2639" i="13"/>
  <c r="AK2638" i="13"/>
  <c r="AK2637" i="13"/>
  <c r="AM2637" i="13"/>
  <c r="AK2636" i="13"/>
  <c r="AK2635" i="13"/>
  <c r="AK2634" i="13"/>
  <c r="AL2681" i="13"/>
  <c r="AN2681" i="13" s="1"/>
  <c r="AL2680" i="13"/>
  <c r="AN2680" i="13" s="1"/>
  <c r="AL2679" i="13"/>
  <c r="AN2679" i="13" s="1"/>
  <c r="AL2678" i="13"/>
  <c r="AN2678" i="13" s="1"/>
  <c r="AL2676" i="13"/>
  <c r="AN2676" i="13" s="1"/>
  <c r="AL2675" i="13"/>
  <c r="AN2675" i="13" s="1"/>
  <c r="AL2673" i="13"/>
  <c r="AN2673" i="13" s="1"/>
  <c r="AL2672" i="13"/>
  <c r="AN2672" i="13" s="1"/>
  <c r="AL2671" i="13"/>
  <c r="AN2671" i="13" s="1"/>
  <c r="AL2670" i="13"/>
  <c r="AN2670" i="13" s="1"/>
  <c r="AL2668" i="13"/>
  <c r="AN2668" i="13" s="1"/>
  <c r="AL2667" i="13"/>
  <c r="AN2667" i="13" s="1"/>
  <c r="AL2665" i="13"/>
  <c r="AN2665" i="13" s="1"/>
  <c r="AL2664" i="13"/>
  <c r="AN2664" i="13" s="1"/>
  <c r="AL2663" i="13"/>
  <c r="AN2663" i="13" s="1"/>
  <c r="AL2662" i="13"/>
  <c r="AN2662" i="13" s="1"/>
  <c r="AL2660" i="13"/>
  <c r="AN2660" i="13" s="1"/>
  <c r="AL2659" i="13"/>
  <c r="AN2659" i="13" s="1"/>
  <c r="AL2657" i="13"/>
  <c r="AN2657" i="13" s="1"/>
  <c r="AL2656" i="13"/>
  <c r="AN2656" i="13" s="1"/>
  <c r="AL2655" i="13"/>
  <c r="AN2655" i="13" s="1"/>
  <c r="AL2654" i="13"/>
  <c r="AN2654" i="13" s="1"/>
  <c r="AL2652" i="13"/>
  <c r="AN2652" i="13" s="1"/>
  <c r="AL2651" i="13"/>
  <c r="AN2651" i="13" s="1"/>
  <c r="AM2633" i="13"/>
  <c r="AK2467" i="13"/>
  <c r="AL2467" i="13"/>
  <c r="AN2467" i="13" s="1"/>
  <c r="AK2465" i="13"/>
  <c r="AL2465" i="13"/>
  <c r="AN2465" i="13" s="1"/>
  <c r="AK2463" i="13"/>
  <c r="AL2463" i="13"/>
  <c r="AN2463" i="13" s="1"/>
  <c r="AM2462" i="13"/>
  <c r="AO2462" i="13" s="1"/>
  <c r="AM2461" i="13"/>
  <c r="AM2460" i="13"/>
  <c r="AK2459" i="13"/>
  <c r="AM2459" i="13"/>
  <c r="AM2458" i="13"/>
  <c r="AO2458" i="13" s="1"/>
  <c r="AK2457" i="13"/>
  <c r="AM2457" i="13"/>
  <c r="AK2455" i="13"/>
  <c r="AM2455" i="13"/>
  <c r="AM2454" i="13"/>
  <c r="AO2454" i="13" s="1"/>
  <c r="AM2453" i="13"/>
  <c r="AM2452" i="13"/>
  <c r="AK2451" i="13"/>
  <c r="AM2451" i="13"/>
  <c r="AM2450" i="13"/>
  <c r="AO2450" i="13" s="1"/>
  <c r="AK2449" i="13"/>
  <c r="AM2449" i="13"/>
  <c r="AK2447" i="13"/>
  <c r="AM2447" i="13"/>
  <c r="AM2446" i="13"/>
  <c r="AO2446" i="13" s="1"/>
  <c r="AM2445" i="13"/>
  <c r="AM2444" i="13"/>
  <c r="AK2443" i="13"/>
  <c r="AM2443" i="13"/>
  <c r="AM2442" i="13"/>
  <c r="AO2442" i="13" s="1"/>
  <c r="AK2441" i="13"/>
  <c r="AM2441" i="13"/>
  <c r="AL2518" i="13"/>
  <c r="AN2518" i="13" s="1"/>
  <c r="AL2517" i="13"/>
  <c r="AN2517" i="13" s="1"/>
  <c r="AL2516" i="13"/>
  <c r="AN2516" i="13" s="1"/>
  <c r="AL2515" i="13"/>
  <c r="AN2515" i="13" s="1"/>
  <c r="AL2514" i="13"/>
  <c r="AN2514" i="13" s="1"/>
  <c r="AL2513" i="13"/>
  <c r="AN2513" i="13" s="1"/>
  <c r="AL2512" i="13"/>
  <c r="AN2512" i="13" s="1"/>
  <c r="AL2511" i="13"/>
  <c r="AN2511" i="13" s="1"/>
  <c r="AL2510" i="13"/>
  <c r="AN2510" i="13" s="1"/>
  <c r="AL2509" i="13"/>
  <c r="AN2509" i="13" s="1"/>
  <c r="AL2508" i="13"/>
  <c r="AN2508" i="13" s="1"/>
  <c r="AL2507" i="13"/>
  <c r="AN2507" i="13" s="1"/>
  <c r="AL2506" i="13"/>
  <c r="AN2506" i="13" s="1"/>
  <c r="AL2505" i="13"/>
  <c r="AN2505" i="13" s="1"/>
  <c r="AL2504" i="13"/>
  <c r="AN2504" i="13" s="1"/>
  <c r="AL2503" i="13"/>
  <c r="AN2503" i="13" s="1"/>
  <c r="AL2502" i="13"/>
  <c r="AN2502" i="13" s="1"/>
  <c r="AL2501" i="13"/>
  <c r="AN2501" i="13" s="1"/>
  <c r="AL2500" i="13"/>
  <c r="AN2500" i="13" s="1"/>
  <c r="AL2499" i="13"/>
  <c r="AN2499" i="13" s="1"/>
  <c r="AL2498" i="13"/>
  <c r="AN2498" i="13" s="1"/>
  <c r="AL2497" i="13"/>
  <c r="AN2497" i="13" s="1"/>
  <c r="AL2496" i="13"/>
  <c r="AN2496" i="13" s="1"/>
  <c r="AL2495" i="13"/>
  <c r="AN2495" i="13" s="1"/>
  <c r="AL2494" i="13"/>
  <c r="AN2494" i="13" s="1"/>
  <c r="AL2493" i="13"/>
  <c r="AN2493" i="13" s="1"/>
  <c r="AL2492" i="13"/>
  <c r="AN2492" i="13" s="1"/>
  <c r="AL2491" i="13"/>
  <c r="AN2491" i="13" s="1"/>
  <c r="AL2490" i="13"/>
  <c r="AN2490" i="13" s="1"/>
  <c r="AL2489" i="13"/>
  <c r="AN2489" i="13" s="1"/>
  <c r="AL2488" i="13"/>
  <c r="AN2488" i="13" s="1"/>
  <c r="AL2487" i="13"/>
  <c r="AN2487" i="13" s="1"/>
  <c r="AL2486" i="13"/>
  <c r="AN2486" i="13" s="1"/>
  <c r="AL2485" i="13"/>
  <c r="AN2485" i="13" s="1"/>
  <c r="AL2484" i="13"/>
  <c r="AN2484" i="13" s="1"/>
  <c r="AL2483" i="13"/>
  <c r="AN2483" i="13" s="1"/>
  <c r="AL2482" i="13"/>
  <c r="AN2482" i="13" s="1"/>
  <c r="AL2481" i="13"/>
  <c r="AN2481" i="13" s="1"/>
  <c r="AL2480" i="13"/>
  <c r="AN2480" i="13" s="1"/>
  <c r="AL2479" i="13"/>
  <c r="AN2479" i="13" s="1"/>
  <c r="AL2478" i="13"/>
  <c r="AN2478" i="13" s="1"/>
  <c r="AL2477" i="13"/>
  <c r="AN2477" i="13" s="1"/>
  <c r="AL2476" i="13"/>
  <c r="AN2476" i="13" s="1"/>
  <c r="AL2475" i="13"/>
  <c r="AN2475" i="13" s="1"/>
  <c r="AL2474" i="13"/>
  <c r="AN2474" i="13" s="1"/>
  <c r="AL2473" i="13"/>
  <c r="AN2473" i="13" s="1"/>
  <c r="AL2472" i="13"/>
  <c r="AN2472" i="13" s="1"/>
  <c r="AL2471" i="13"/>
  <c r="AN2471" i="13" s="1"/>
  <c r="AL2470" i="13"/>
  <c r="AN2470" i="13" s="1"/>
  <c r="AL2469" i="13"/>
  <c r="AN2469" i="13" s="1"/>
  <c r="AL2468" i="13"/>
  <c r="AN2468" i="13" s="1"/>
  <c r="AK2466" i="13"/>
  <c r="AL2464" i="13"/>
  <c r="AN2464" i="13" s="1"/>
  <c r="AL2462" i="13"/>
  <c r="AN2462" i="13" s="1"/>
  <c r="AL2461" i="13"/>
  <c r="AN2461" i="13" s="1"/>
  <c r="AL2460" i="13"/>
  <c r="AN2460" i="13" s="1"/>
  <c r="AL2459" i="13"/>
  <c r="AN2459" i="13" s="1"/>
  <c r="AL2458" i="13"/>
  <c r="AN2458" i="13" s="1"/>
  <c r="AL2457" i="13"/>
  <c r="AN2457" i="13" s="1"/>
  <c r="AL2456" i="13"/>
  <c r="AN2456" i="13" s="1"/>
  <c r="AL2455" i="13"/>
  <c r="AN2455" i="13" s="1"/>
  <c r="AL2454" i="13"/>
  <c r="AN2454" i="13" s="1"/>
  <c r="AL2453" i="13"/>
  <c r="AN2453" i="13" s="1"/>
  <c r="AL2452" i="13"/>
  <c r="AN2452" i="13" s="1"/>
  <c r="AL2451" i="13"/>
  <c r="AN2451" i="13" s="1"/>
  <c r="AL2450" i="13"/>
  <c r="AN2450" i="13" s="1"/>
  <c r="AL2449" i="13"/>
  <c r="AN2449" i="13" s="1"/>
  <c r="AL2448" i="13"/>
  <c r="AN2448" i="13" s="1"/>
  <c r="AL2447" i="13"/>
  <c r="AN2447" i="13" s="1"/>
  <c r="AL2446" i="13"/>
  <c r="AN2446" i="13" s="1"/>
  <c r="AL2445" i="13"/>
  <c r="AN2445" i="13" s="1"/>
  <c r="AL2444" i="13"/>
  <c r="AN2444" i="13" s="1"/>
  <c r="AL2443" i="13"/>
  <c r="AN2443" i="13" s="1"/>
  <c r="AL2442" i="13"/>
  <c r="AN2442" i="13" s="1"/>
  <c r="AL2441" i="13"/>
  <c r="AN2441" i="13" s="1"/>
  <c r="AL2440" i="13"/>
  <c r="AN2440" i="13" s="1"/>
  <c r="AL1910" i="13"/>
  <c r="AN1910" i="13" s="1"/>
  <c r="AL1909" i="13"/>
  <c r="AN1909" i="13" s="1"/>
  <c r="AL1908" i="13"/>
  <c r="AN1908" i="13" s="1"/>
  <c r="AL1907" i="13"/>
  <c r="AN1907" i="13" s="1"/>
  <c r="AL1906" i="13"/>
  <c r="AN1906" i="13" s="1"/>
  <c r="AL1905" i="13"/>
  <c r="AN1905" i="13" s="1"/>
  <c r="AL1904" i="13"/>
  <c r="AN1904" i="13" s="1"/>
  <c r="AL1903" i="13"/>
  <c r="AN1903" i="13" s="1"/>
  <c r="AL1902" i="13"/>
  <c r="AN1902" i="13" s="1"/>
  <c r="AL1901" i="13"/>
  <c r="AN1901" i="13" s="1"/>
  <c r="AL1900" i="13"/>
  <c r="AN1900" i="13" s="1"/>
  <c r="AL1899" i="13"/>
  <c r="AN1899" i="13" s="1"/>
  <c r="AL1898" i="13"/>
  <c r="AN1898" i="13" s="1"/>
  <c r="AL1897" i="13"/>
  <c r="AN1897" i="13" s="1"/>
  <c r="AL1896" i="13"/>
  <c r="AN1896" i="13" s="1"/>
  <c r="AL1895" i="13"/>
  <c r="AN1895" i="13" s="1"/>
  <c r="AL1894" i="13"/>
  <c r="AN1894" i="13" s="1"/>
  <c r="AL1893" i="13"/>
  <c r="AN1893" i="13" s="1"/>
  <c r="AL1892" i="13"/>
  <c r="AN1892" i="13" s="1"/>
  <c r="AL1891" i="13"/>
  <c r="AN1891" i="13" s="1"/>
  <c r="AL1890" i="13"/>
  <c r="AN1890" i="13" s="1"/>
  <c r="AL1889" i="13"/>
  <c r="AN1889" i="13" s="1"/>
  <c r="AL1888" i="13"/>
  <c r="AN1888" i="13" s="1"/>
  <c r="AL1887" i="13"/>
  <c r="AN1887" i="13" s="1"/>
  <c r="AL1886" i="13"/>
  <c r="AN1886" i="13" s="1"/>
  <c r="AM2439" i="13"/>
  <c r="AM2437" i="13"/>
  <c r="AM2435" i="13"/>
  <c r="AM2433" i="13"/>
  <c r="AM2431" i="13"/>
  <c r="AM2429" i="13"/>
  <c r="D6" i="33"/>
  <c r="C8" i="33"/>
  <c r="AK952" i="13"/>
  <c r="AM952" i="13"/>
  <c r="AK914" i="13"/>
  <c r="AL914" i="13"/>
  <c r="AK912" i="13"/>
  <c r="AL912" i="13"/>
  <c r="AN912" i="13" s="1"/>
  <c r="AK910" i="13"/>
  <c r="AL910" i="13"/>
  <c r="AN910" i="13" s="1"/>
  <c r="AK908" i="13"/>
  <c r="AL908" i="13"/>
  <c r="AN908" i="13" s="1"/>
  <c r="AK906" i="13"/>
  <c r="AL906" i="13"/>
  <c r="AN906" i="13" s="1"/>
  <c r="AK904" i="13"/>
  <c r="AL904" i="13"/>
  <c r="AN904" i="13" s="1"/>
  <c r="AK902" i="13"/>
  <c r="AL902" i="13"/>
  <c r="AN902" i="13" s="1"/>
  <c r="AK1023" i="13"/>
  <c r="AM1023" i="13"/>
  <c r="AK1022" i="13"/>
  <c r="AM1022" i="13"/>
  <c r="AK1021" i="13"/>
  <c r="AM1021" i="13"/>
  <c r="AK1020" i="13"/>
  <c r="AM1020" i="13"/>
  <c r="AK1019" i="13"/>
  <c r="AM1019" i="13"/>
  <c r="AK1018" i="13"/>
  <c r="AM1018" i="13"/>
  <c r="AK1017" i="13"/>
  <c r="AM1017" i="13"/>
  <c r="AK1016" i="13"/>
  <c r="AM1016" i="13"/>
  <c r="AK1015" i="13"/>
  <c r="AM1015" i="13"/>
  <c r="AK1014" i="13"/>
  <c r="AM1014" i="13"/>
  <c r="AK1013" i="13"/>
  <c r="AM1013" i="13"/>
  <c r="AK1012" i="13"/>
  <c r="AM1012" i="13"/>
  <c r="AK1011" i="13"/>
  <c r="AM1011" i="13"/>
  <c r="AK1010" i="13"/>
  <c r="AM1010" i="13"/>
  <c r="AK1009" i="13"/>
  <c r="AM1009" i="13"/>
  <c r="AK1008" i="13"/>
  <c r="AM1008" i="13"/>
  <c r="AK1007" i="13"/>
  <c r="AM1007" i="13"/>
  <c r="AK1006" i="13"/>
  <c r="AM1006" i="13"/>
  <c r="AK1005" i="13"/>
  <c r="AM1005" i="13"/>
  <c r="AK1004" i="13"/>
  <c r="AM1004" i="13"/>
  <c r="AK1003" i="13"/>
  <c r="AM1003" i="13"/>
  <c r="AK1002" i="13"/>
  <c r="AM1002" i="13"/>
  <c r="AK1001" i="13"/>
  <c r="AM1001" i="13"/>
  <c r="AK1000" i="13"/>
  <c r="AM1000" i="13"/>
  <c r="AK999" i="13"/>
  <c r="AM999" i="13"/>
  <c r="AK998" i="13"/>
  <c r="AM998" i="13"/>
  <c r="AK997" i="13"/>
  <c r="AM997" i="13"/>
  <c r="AK996" i="13"/>
  <c r="AM996" i="13"/>
  <c r="AK995" i="13"/>
  <c r="AM995" i="13"/>
  <c r="AK994" i="13"/>
  <c r="AM994" i="13"/>
  <c r="AK993" i="13"/>
  <c r="AM993" i="13"/>
  <c r="AK992" i="13"/>
  <c r="AM992" i="13"/>
  <c r="AK991" i="13"/>
  <c r="AM991" i="13"/>
  <c r="AK990" i="13"/>
  <c r="AM990" i="13"/>
  <c r="AK989" i="13"/>
  <c r="AM989" i="13"/>
  <c r="AK988" i="13"/>
  <c r="AM988" i="13"/>
  <c r="AK987" i="13"/>
  <c r="AM987" i="13"/>
  <c r="AK986" i="13"/>
  <c r="AM986" i="13"/>
  <c r="AK985" i="13"/>
  <c r="AM985" i="13"/>
  <c r="AK984" i="13"/>
  <c r="AM984" i="13"/>
  <c r="AK983" i="13"/>
  <c r="AM983" i="13"/>
  <c r="AK982" i="13"/>
  <c r="AM982" i="13"/>
  <c r="AK981" i="13"/>
  <c r="AM981" i="13"/>
  <c r="AK980" i="13"/>
  <c r="AM980" i="13"/>
  <c r="AK979" i="13"/>
  <c r="AM979" i="13"/>
  <c r="AK978" i="13"/>
  <c r="AM978" i="13"/>
  <c r="AK977" i="13"/>
  <c r="AM977" i="13"/>
  <c r="AK976" i="13"/>
  <c r="AM976" i="13"/>
  <c r="AK975" i="13"/>
  <c r="AM975" i="13"/>
  <c r="AK974" i="13"/>
  <c r="AM974" i="13"/>
  <c r="AK973" i="13"/>
  <c r="AM973" i="13"/>
  <c r="AK972" i="13"/>
  <c r="AM972" i="13"/>
  <c r="AK971" i="13"/>
  <c r="AM971" i="13"/>
  <c r="AK970" i="13"/>
  <c r="AM970" i="13"/>
  <c r="AK969" i="13"/>
  <c r="AM969" i="13"/>
  <c r="AK968" i="13"/>
  <c r="AM968" i="13"/>
  <c r="AK967" i="13"/>
  <c r="AM967" i="13"/>
  <c r="AK966" i="13"/>
  <c r="AM966" i="13"/>
  <c r="AK965" i="13"/>
  <c r="AM965" i="13"/>
  <c r="AK964" i="13"/>
  <c r="AM964" i="13"/>
  <c r="AK963" i="13"/>
  <c r="AM963" i="13"/>
  <c r="AK962" i="13"/>
  <c r="AM962" i="13"/>
  <c r="AK961" i="13"/>
  <c r="AM961" i="13"/>
  <c r="AK960" i="13"/>
  <c r="AM960" i="13"/>
  <c r="AK959" i="13"/>
  <c r="AM959" i="13"/>
  <c r="AK958" i="13"/>
  <c r="AM958" i="13"/>
  <c r="AK957" i="13"/>
  <c r="AM957" i="13"/>
  <c r="AK956" i="13"/>
  <c r="AM956" i="13"/>
  <c r="AK955" i="13"/>
  <c r="AM955" i="13"/>
  <c r="AK954" i="13"/>
  <c r="AM954" i="13"/>
  <c r="AK953" i="13"/>
  <c r="AM953" i="13"/>
  <c r="AK915" i="13"/>
  <c r="AL915" i="13"/>
  <c r="AK913" i="13"/>
  <c r="AL913" i="13"/>
  <c r="AN913" i="13" s="1"/>
  <c r="AK911" i="13"/>
  <c r="AL911" i="13"/>
  <c r="AN911" i="13" s="1"/>
  <c r="AK909" i="13"/>
  <c r="AL909" i="13"/>
  <c r="AN909" i="13" s="1"/>
  <c r="AK907" i="13"/>
  <c r="AL907" i="13"/>
  <c r="AN907" i="13" s="1"/>
  <c r="AK905" i="13"/>
  <c r="AL905" i="13"/>
  <c r="AN905" i="13" s="1"/>
  <c r="AK903" i="13"/>
  <c r="AL903" i="13"/>
  <c r="AN903" i="13" s="1"/>
  <c r="AK351" i="13"/>
  <c r="AM351" i="13"/>
  <c r="AO351" i="13" s="1"/>
  <c r="AK392" i="13"/>
  <c r="AM392" i="13"/>
  <c r="AO392" i="13" s="1"/>
  <c r="AK391" i="13"/>
  <c r="AM391" i="13"/>
  <c r="AO391" i="13" s="1"/>
  <c r="AK390" i="13"/>
  <c r="AM390" i="13"/>
  <c r="AO390" i="13" s="1"/>
  <c r="AK389" i="13"/>
  <c r="AM389" i="13"/>
  <c r="AO389" i="13" s="1"/>
  <c r="AK388" i="13"/>
  <c r="AM388" i="13"/>
  <c r="AO388" i="13" s="1"/>
  <c r="AK387" i="13"/>
  <c r="AM387" i="13"/>
  <c r="AO387" i="13" s="1"/>
  <c r="AK386" i="13"/>
  <c r="AM386" i="13"/>
  <c r="AO386" i="13" s="1"/>
  <c r="AK385" i="13"/>
  <c r="AM385" i="13"/>
  <c r="AO385" i="13" s="1"/>
  <c r="AK384" i="13"/>
  <c r="AM384" i="13"/>
  <c r="AO384" i="13" s="1"/>
  <c r="AK383" i="13"/>
  <c r="AM383" i="13"/>
  <c r="AO383" i="13" s="1"/>
  <c r="AK382" i="13"/>
  <c r="AM382" i="13"/>
  <c r="AO382" i="13" s="1"/>
  <c r="AK381" i="13"/>
  <c r="AM381" i="13"/>
  <c r="AO381" i="13" s="1"/>
  <c r="AK380" i="13"/>
  <c r="AM380" i="13"/>
  <c r="AO380" i="13" s="1"/>
  <c r="AK379" i="13"/>
  <c r="AM379" i="13"/>
  <c r="AO379" i="13" s="1"/>
  <c r="AK378" i="13"/>
  <c r="AM378" i="13"/>
  <c r="AO378" i="13" s="1"/>
  <c r="AK377" i="13"/>
  <c r="AM377" i="13"/>
  <c r="AO377" i="13" s="1"/>
  <c r="AK376" i="13"/>
  <c r="AM376" i="13"/>
  <c r="AO376" i="13" s="1"/>
  <c r="AK375" i="13"/>
  <c r="AM375" i="13"/>
  <c r="AO375" i="13" s="1"/>
  <c r="AK374" i="13"/>
  <c r="AM374" i="13"/>
  <c r="AO374" i="13" s="1"/>
  <c r="AK373" i="13"/>
  <c r="AM373" i="13"/>
  <c r="AO373" i="13" s="1"/>
  <c r="AK372" i="13"/>
  <c r="AM372" i="13"/>
  <c r="AO372" i="13" s="1"/>
  <c r="AK371" i="13"/>
  <c r="AM371" i="13"/>
  <c r="AO371" i="13" s="1"/>
  <c r="AK370" i="13"/>
  <c r="AM370" i="13"/>
  <c r="AO370" i="13" s="1"/>
  <c r="AK369" i="13"/>
  <c r="AM369" i="13"/>
  <c r="AO369" i="13" s="1"/>
  <c r="AK368" i="13"/>
  <c r="AM368" i="13"/>
  <c r="AO368" i="13" s="1"/>
  <c r="AK367" i="13"/>
  <c r="AM367" i="13"/>
  <c r="AO367" i="13" s="1"/>
  <c r="AK366" i="13"/>
  <c r="AM366" i="13"/>
  <c r="AO366" i="13" s="1"/>
  <c r="AK365" i="13"/>
  <c r="AM365" i="13"/>
  <c r="AO365" i="13" s="1"/>
  <c r="AK364" i="13"/>
  <c r="AM364" i="13"/>
  <c r="AO364" i="13" s="1"/>
  <c r="AK363" i="13"/>
  <c r="AM363" i="13"/>
  <c r="AO363" i="13" s="1"/>
  <c r="AK362" i="13"/>
  <c r="AM362" i="13"/>
  <c r="AO362" i="13" s="1"/>
  <c r="AK361" i="13"/>
  <c r="AM361" i="13"/>
  <c r="AO361" i="13" s="1"/>
  <c r="AK360" i="13"/>
  <c r="AM360" i="13"/>
  <c r="AO360" i="13" s="1"/>
  <c r="AK359" i="13"/>
  <c r="AM359" i="13"/>
  <c r="AO359" i="13" s="1"/>
  <c r="AK358" i="13"/>
  <c r="AM358" i="13"/>
  <c r="AO358" i="13" s="1"/>
  <c r="AK357" i="13"/>
  <c r="AM357" i="13"/>
  <c r="AO357" i="13" s="1"/>
  <c r="AK356" i="13"/>
  <c r="AM356" i="13"/>
  <c r="AO356" i="13" s="1"/>
  <c r="AK355" i="13"/>
  <c r="AM355" i="13"/>
  <c r="AO355" i="13" s="1"/>
  <c r="AK354" i="13"/>
  <c r="AM354" i="13"/>
  <c r="AO354" i="13" s="1"/>
  <c r="AK353" i="13"/>
  <c r="AM353" i="13"/>
  <c r="AO353" i="13" s="1"/>
  <c r="AK352" i="13"/>
  <c r="AM352" i="13"/>
  <c r="AO352" i="13" s="1"/>
  <c r="AL308" i="13"/>
  <c r="AN308" i="13" s="1"/>
  <c r="AL307" i="13"/>
  <c r="AN307" i="13" s="1"/>
  <c r="AL928" i="13"/>
  <c r="AL927" i="13"/>
  <c r="AL926" i="13"/>
  <c r="AL925" i="13"/>
  <c r="AL924" i="13"/>
  <c r="AL923" i="13"/>
  <c r="AL922" i="13"/>
  <c r="AL921" i="13"/>
  <c r="AL920" i="13"/>
  <c r="AL919" i="13"/>
  <c r="AL918" i="13"/>
  <c r="AL917" i="13"/>
  <c r="AL916" i="13"/>
  <c r="AM915" i="13"/>
  <c r="AM914" i="13"/>
  <c r="AO914" i="13" s="1"/>
  <c r="AM913" i="13"/>
  <c r="AM912" i="13"/>
  <c r="AM911" i="13"/>
  <c r="AM910" i="13"/>
  <c r="AM909" i="13"/>
  <c r="AM908" i="13"/>
  <c r="AM907" i="13"/>
  <c r="AM906" i="13"/>
  <c r="AM905" i="13"/>
  <c r="AM904" i="13"/>
  <c r="AM903" i="13"/>
  <c r="AM902" i="13"/>
  <c r="AK900" i="13"/>
  <c r="AM900" i="13"/>
  <c r="AK899" i="13"/>
  <c r="AM899" i="13"/>
  <c r="AO899" i="13" s="1"/>
  <c r="AK898" i="13"/>
  <c r="AM898" i="13"/>
  <c r="AK897" i="13"/>
  <c r="AM897" i="13"/>
  <c r="AO897" i="13" s="1"/>
  <c r="AK896" i="13"/>
  <c r="AM896" i="13"/>
  <c r="AK895" i="13"/>
  <c r="AM895" i="13"/>
  <c r="AO895" i="13" s="1"/>
  <c r="AK894" i="13"/>
  <c r="AM894" i="13"/>
  <c r="AK893" i="13"/>
  <c r="AM893" i="13"/>
  <c r="AO893" i="13" s="1"/>
  <c r="AK892" i="13"/>
  <c r="AM892" i="13"/>
  <c r="AK891" i="13"/>
  <c r="AM891" i="13"/>
  <c r="AO891" i="13" s="1"/>
  <c r="AK890" i="13"/>
  <c r="AM890" i="13"/>
  <c r="AK889" i="13"/>
  <c r="AM889" i="13"/>
  <c r="AO889" i="13" s="1"/>
  <c r="AK888" i="13"/>
  <c r="AM888" i="13"/>
  <c r="AK887" i="13"/>
  <c r="AM887" i="13"/>
  <c r="AO887" i="13" s="1"/>
  <c r="AK886" i="13"/>
  <c r="AM886" i="13"/>
  <c r="AK885" i="13"/>
  <c r="AM885" i="13"/>
  <c r="AO885" i="13" s="1"/>
  <c r="AK884" i="13"/>
  <c r="AM884" i="13"/>
  <c r="AK883" i="13"/>
  <c r="AM883" i="13"/>
  <c r="AO883" i="13" s="1"/>
  <c r="AK882" i="13"/>
  <c r="AM882" i="13"/>
  <c r="AK881" i="13"/>
  <c r="AM881" i="13"/>
  <c r="AO881" i="13" s="1"/>
  <c r="AK880" i="13"/>
  <c r="AM880" i="13"/>
  <c r="AK879" i="13"/>
  <c r="AM879" i="13"/>
  <c r="AO879" i="13" s="1"/>
  <c r="AK878" i="13"/>
  <c r="AM878" i="13"/>
  <c r="AK877" i="13"/>
  <c r="AM877" i="13"/>
  <c r="AK876" i="13"/>
  <c r="AM876" i="13"/>
  <c r="AK875" i="13"/>
  <c r="AM875" i="13"/>
  <c r="AK874" i="13"/>
  <c r="AM874" i="13"/>
  <c r="AK873" i="13"/>
  <c r="AM873" i="13"/>
  <c r="AK872" i="13"/>
  <c r="AM872" i="13"/>
  <c r="AK871" i="13"/>
  <c r="AM871" i="13"/>
  <c r="AK870" i="13"/>
  <c r="AM870" i="13"/>
  <c r="AK869" i="13"/>
  <c r="AM869" i="13"/>
  <c r="AK868" i="13"/>
  <c r="AM868" i="13"/>
  <c r="AK867" i="13"/>
  <c r="AM867" i="13"/>
  <c r="AK866" i="13"/>
  <c r="AM866" i="13"/>
  <c r="AK865" i="13"/>
  <c r="AM865" i="13"/>
  <c r="AK864" i="13"/>
  <c r="AM864" i="13"/>
  <c r="AK863" i="13"/>
  <c r="AM863" i="13"/>
  <c r="AK862" i="13"/>
  <c r="AM862" i="13"/>
  <c r="AK861" i="13"/>
  <c r="AM861" i="13"/>
  <c r="AK860" i="13"/>
  <c r="AM860" i="13"/>
  <c r="AK859" i="13"/>
  <c r="AM859" i="13"/>
  <c r="AK858" i="13"/>
  <c r="AM858" i="13"/>
  <c r="AK857" i="13"/>
  <c r="AM857" i="13"/>
  <c r="AK856" i="13"/>
  <c r="AM856" i="13"/>
  <c r="AK855" i="13"/>
  <c r="AM855" i="13"/>
  <c r="AK854" i="13"/>
  <c r="AM854" i="13"/>
  <c r="AK853" i="13"/>
  <c r="AM853" i="13"/>
  <c r="AK852" i="13"/>
  <c r="AM852" i="13"/>
  <c r="AK851" i="13"/>
  <c r="AM851" i="13"/>
  <c r="AK850" i="13"/>
  <c r="AM850" i="13"/>
  <c r="AK849" i="13"/>
  <c r="AM849" i="13"/>
  <c r="AK848" i="13"/>
  <c r="AM848" i="13"/>
  <c r="AK847" i="13"/>
  <c r="AM847" i="13"/>
  <c r="AK846" i="13"/>
  <c r="AM846" i="13"/>
  <c r="AK845" i="13"/>
  <c r="AM845" i="13"/>
  <c r="AK844" i="13"/>
  <c r="AM844" i="13"/>
  <c r="AK843" i="13"/>
  <c r="AM843" i="13"/>
  <c r="AK842" i="13"/>
  <c r="AM842" i="13"/>
  <c r="AK841" i="13"/>
  <c r="AM841" i="13"/>
  <c r="AK840" i="13"/>
  <c r="AM840" i="13"/>
  <c r="AK839" i="13"/>
  <c r="AM839" i="13"/>
  <c r="AK838" i="13"/>
  <c r="AM838" i="13"/>
  <c r="AK837" i="13"/>
  <c r="AM837" i="13"/>
  <c r="AK836" i="13"/>
  <c r="AM836" i="13"/>
  <c r="AK835" i="13"/>
  <c r="AM835" i="13"/>
  <c r="AK834" i="13"/>
  <c r="AM834" i="13"/>
  <c r="AL731" i="13"/>
  <c r="AN731" i="13" s="1"/>
  <c r="AL730" i="13"/>
  <c r="AN730" i="13" s="1"/>
  <c r="AL729" i="13"/>
  <c r="AN729" i="13" s="1"/>
  <c r="AL728" i="13"/>
  <c r="AN728" i="13" s="1"/>
  <c r="AL727" i="13"/>
  <c r="AN727" i="13" s="1"/>
  <c r="AL726" i="13"/>
  <c r="AN726" i="13" s="1"/>
  <c r="AL725" i="13"/>
  <c r="AN725" i="13" s="1"/>
  <c r="AL724" i="13"/>
  <c r="AN724" i="13" s="1"/>
  <c r="AL723" i="13"/>
  <c r="AN723" i="13" s="1"/>
  <c r="AL722" i="13"/>
  <c r="AN722" i="13" s="1"/>
  <c r="AL721" i="13"/>
  <c r="AN721" i="13" s="1"/>
  <c r="AL720" i="13"/>
  <c r="AN720" i="13" s="1"/>
  <c r="AL719" i="13"/>
  <c r="AN719" i="13" s="1"/>
  <c r="AL718" i="13"/>
  <c r="AN718" i="13" s="1"/>
  <c r="AL717" i="13"/>
  <c r="AN717" i="13" s="1"/>
  <c r="AL716" i="13"/>
  <c r="AN716" i="13" s="1"/>
  <c r="AL715" i="13"/>
  <c r="AN715" i="13" s="1"/>
  <c r="AL714" i="13"/>
  <c r="AN714" i="13" s="1"/>
  <c r="AL713" i="13"/>
  <c r="AN713" i="13" s="1"/>
  <c r="AL712" i="13"/>
  <c r="AN712" i="13" s="1"/>
  <c r="AL711" i="13"/>
  <c r="AN711" i="13" s="1"/>
  <c r="AL710" i="13"/>
  <c r="AN710" i="13" s="1"/>
  <c r="AL709" i="13"/>
  <c r="AN709" i="13" s="1"/>
  <c r="AL708" i="13"/>
  <c r="AN708" i="13" s="1"/>
  <c r="AK707" i="13"/>
  <c r="AL707" i="13"/>
  <c r="AN707" i="13" s="1"/>
  <c r="AK705" i="13"/>
  <c r="AL705" i="13"/>
  <c r="AN705" i="13" s="1"/>
  <c r="AK703" i="13"/>
  <c r="AL703" i="13"/>
  <c r="AN703" i="13" s="1"/>
  <c r="AK701" i="13"/>
  <c r="AL701" i="13"/>
  <c r="AN701" i="13" s="1"/>
  <c r="AK699" i="13"/>
  <c r="AL699" i="13"/>
  <c r="AN699" i="13" s="1"/>
  <c r="AK697" i="13"/>
  <c r="AL697" i="13"/>
  <c r="AN697" i="13" s="1"/>
  <c r="AK695" i="13"/>
  <c r="AL695" i="13"/>
  <c r="AN695" i="13" s="1"/>
  <c r="AK693" i="13"/>
  <c r="AL693" i="13"/>
  <c r="AN693" i="13" s="1"/>
  <c r="AK691" i="13"/>
  <c r="AL691" i="13"/>
  <c r="AN691" i="13" s="1"/>
  <c r="AK689" i="13"/>
  <c r="AL689" i="13"/>
  <c r="AN689" i="13" s="1"/>
  <c r="AK687" i="13"/>
  <c r="AL687" i="13"/>
  <c r="AN687" i="13" s="1"/>
  <c r="AK685" i="13"/>
  <c r="AL685" i="13"/>
  <c r="AN685" i="13" s="1"/>
  <c r="AK683" i="13"/>
  <c r="AL683" i="13"/>
  <c r="AN683" i="13" s="1"/>
  <c r="AK681" i="13"/>
  <c r="AL681" i="13"/>
  <c r="AN681" i="13" s="1"/>
  <c r="AK679" i="13"/>
  <c r="AL679" i="13"/>
  <c r="AN679" i="13" s="1"/>
  <c r="AK677" i="13"/>
  <c r="AL677" i="13"/>
  <c r="AN677" i="13" s="1"/>
  <c r="AK675" i="13"/>
  <c r="AM675" i="13"/>
  <c r="AK673" i="13"/>
  <c r="AL673" i="13"/>
  <c r="AN673" i="13" s="1"/>
  <c r="AK671" i="13"/>
  <c r="AL671" i="13"/>
  <c r="AN671" i="13" s="1"/>
  <c r="AK669" i="13"/>
  <c r="AL669" i="13"/>
  <c r="AN669" i="13" s="1"/>
  <c r="AK667" i="13"/>
  <c r="AL667" i="13"/>
  <c r="AN667" i="13" s="1"/>
  <c r="AK665" i="13"/>
  <c r="AL665" i="13"/>
  <c r="AN665" i="13" s="1"/>
  <c r="AK663" i="13"/>
  <c r="AL663" i="13"/>
  <c r="AN663" i="13" s="1"/>
  <c r="AK661" i="13"/>
  <c r="AL661" i="13"/>
  <c r="AN661" i="13" s="1"/>
  <c r="AK659" i="13"/>
  <c r="AL659" i="13"/>
  <c r="AN659" i="13" s="1"/>
  <c r="AK657" i="13"/>
  <c r="AL657" i="13"/>
  <c r="AN657" i="13" s="1"/>
  <c r="AK655" i="13"/>
  <c r="AL655" i="13"/>
  <c r="AN655" i="13" s="1"/>
  <c r="AK653" i="13"/>
  <c r="AL653" i="13"/>
  <c r="AN653" i="13" s="1"/>
  <c r="AK651" i="13"/>
  <c r="AL651" i="13"/>
  <c r="AN651" i="13" s="1"/>
  <c r="AK649" i="13"/>
  <c r="AL649" i="13"/>
  <c r="AN649" i="13" s="1"/>
  <c r="AK647" i="13"/>
  <c r="AL647" i="13"/>
  <c r="AN647" i="13" s="1"/>
  <c r="AK645" i="13"/>
  <c r="AL645" i="13"/>
  <c r="AN645" i="13" s="1"/>
  <c r="AK643" i="13"/>
  <c r="AL643" i="13"/>
  <c r="AN643" i="13" s="1"/>
  <c r="AK641" i="13"/>
  <c r="AL641" i="13"/>
  <c r="AN641" i="13" s="1"/>
  <c r="AK639" i="13"/>
  <c r="AL639" i="13"/>
  <c r="AN639" i="13" s="1"/>
  <c r="AK637" i="13"/>
  <c r="AL637" i="13"/>
  <c r="AN637" i="13" s="1"/>
  <c r="AK635" i="13"/>
  <c r="AL635" i="13"/>
  <c r="AN635" i="13" s="1"/>
  <c r="AK633" i="13"/>
  <c r="AL633" i="13"/>
  <c r="AN633" i="13" s="1"/>
  <c r="AK706" i="13"/>
  <c r="AL706" i="13"/>
  <c r="AN706" i="13" s="1"/>
  <c r="AK704" i="13"/>
  <c r="AL704" i="13"/>
  <c r="AN704" i="13" s="1"/>
  <c r="AK702" i="13"/>
  <c r="AL702" i="13"/>
  <c r="AN702" i="13" s="1"/>
  <c r="AK700" i="13"/>
  <c r="AL700" i="13"/>
  <c r="AN700" i="13" s="1"/>
  <c r="AK698" i="13"/>
  <c r="AL698" i="13"/>
  <c r="AN698" i="13" s="1"/>
  <c r="AK696" i="13"/>
  <c r="AL696" i="13"/>
  <c r="AN696" i="13" s="1"/>
  <c r="AK694" i="13"/>
  <c r="AL694" i="13"/>
  <c r="AN694" i="13" s="1"/>
  <c r="AK692" i="13"/>
  <c r="AL692" i="13"/>
  <c r="AN692" i="13" s="1"/>
  <c r="AK690" i="13"/>
  <c r="AL690" i="13"/>
  <c r="AN690" i="13" s="1"/>
  <c r="AK688" i="13"/>
  <c r="AL688" i="13"/>
  <c r="AN688" i="13" s="1"/>
  <c r="AK686" i="13"/>
  <c r="AL686" i="13"/>
  <c r="AN686" i="13" s="1"/>
  <c r="AK684" i="13"/>
  <c r="AL684" i="13"/>
  <c r="AN684" i="13" s="1"/>
  <c r="AK682" i="13"/>
  <c r="AL682" i="13"/>
  <c r="AN682" i="13" s="1"/>
  <c r="AK680" i="13"/>
  <c r="AL680" i="13"/>
  <c r="AN680" i="13" s="1"/>
  <c r="AK678" i="13"/>
  <c r="AL678" i="13"/>
  <c r="AN678" i="13" s="1"/>
  <c r="AK676" i="13"/>
  <c r="AM676" i="13"/>
  <c r="AK674" i="13"/>
  <c r="AL674" i="13"/>
  <c r="AN674" i="13" s="1"/>
  <c r="AK672" i="13"/>
  <c r="AL672" i="13"/>
  <c r="AN672" i="13" s="1"/>
  <c r="AK670" i="13"/>
  <c r="AL670" i="13"/>
  <c r="AN670" i="13" s="1"/>
  <c r="AK668" i="13"/>
  <c r="AL668" i="13"/>
  <c r="AN668" i="13" s="1"/>
  <c r="AK666" i="13"/>
  <c r="AL666" i="13"/>
  <c r="AN666" i="13" s="1"/>
  <c r="AK664" i="13"/>
  <c r="AL664" i="13"/>
  <c r="AN664" i="13" s="1"/>
  <c r="AK662" i="13"/>
  <c r="AL662" i="13"/>
  <c r="AN662" i="13" s="1"/>
  <c r="AK660" i="13"/>
  <c r="AL660" i="13"/>
  <c r="AN660" i="13" s="1"/>
  <c r="AK658" i="13"/>
  <c r="AL658" i="13"/>
  <c r="AN658" i="13" s="1"/>
  <c r="AK656" i="13"/>
  <c r="AL656" i="13"/>
  <c r="AN656" i="13" s="1"/>
  <c r="AK654" i="13"/>
  <c r="AL654" i="13"/>
  <c r="AN654" i="13" s="1"/>
  <c r="AK652" i="13"/>
  <c r="AL652" i="13"/>
  <c r="AN652" i="13" s="1"/>
  <c r="AK650" i="13"/>
  <c r="AL650" i="13"/>
  <c r="AN650" i="13" s="1"/>
  <c r="AK648" i="13"/>
  <c r="AL648" i="13"/>
  <c r="AN648" i="13" s="1"/>
  <c r="AK646" i="13"/>
  <c r="AL646" i="13"/>
  <c r="AN646" i="13" s="1"/>
  <c r="AK644" i="13"/>
  <c r="AL644" i="13"/>
  <c r="AN644" i="13" s="1"/>
  <c r="AK642" i="13"/>
  <c r="AL642" i="13"/>
  <c r="AN642" i="13" s="1"/>
  <c r="AK640" i="13"/>
  <c r="AL640" i="13"/>
  <c r="AN640" i="13" s="1"/>
  <c r="AK638" i="13"/>
  <c r="AL638" i="13"/>
  <c r="AN638" i="13" s="1"/>
  <c r="AK636" i="13"/>
  <c r="AL636" i="13"/>
  <c r="AN636" i="13" s="1"/>
  <c r="AK634" i="13"/>
  <c r="AL634" i="13"/>
  <c r="AN634" i="13" s="1"/>
  <c r="AK632" i="13"/>
  <c r="AL632" i="13"/>
  <c r="AN632" i="13" s="1"/>
  <c r="AL505" i="13"/>
  <c r="AN505" i="13" s="1"/>
  <c r="AL504" i="13"/>
  <c r="AN504" i="13" s="1"/>
  <c r="AK503" i="13"/>
  <c r="AL503" i="13"/>
  <c r="AN503" i="13" s="1"/>
  <c r="AK501" i="13"/>
  <c r="AL501" i="13"/>
  <c r="AN501" i="13" s="1"/>
  <c r="AK499" i="13"/>
  <c r="AL499" i="13"/>
  <c r="AN499" i="13" s="1"/>
  <c r="AK497" i="13"/>
  <c r="AL497" i="13"/>
  <c r="AN497" i="13" s="1"/>
  <c r="AK495" i="13"/>
  <c r="AL495" i="13"/>
  <c r="AN495" i="13" s="1"/>
  <c r="AK493" i="13"/>
  <c r="AL493" i="13"/>
  <c r="AN493" i="13" s="1"/>
  <c r="AK491" i="13"/>
  <c r="AL491" i="13"/>
  <c r="AN491" i="13" s="1"/>
  <c r="AK489" i="13"/>
  <c r="AL489" i="13"/>
  <c r="AN489" i="13" s="1"/>
  <c r="AK487" i="13"/>
  <c r="AL487" i="13"/>
  <c r="AN487" i="13" s="1"/>
  <c r="AK485" i="13"/>
  <c r="AL485" i="13"/>
  <c r="AN485" i="13" s="1"/>
  <c r="AK483" i="13"/>
  <c r="AL483" i="13"/>
  <c r="AN483" i="13" s="1"/>
  <c r="AK481" i="13"/>
  <c r="AL481" i="13"/>
  <c r="AN481" i="13" s="1"/>
  <c r="AK479" i="13"/>
  <c r="AL479" i="13"/>
  <c r="AN479" i="13" s="1"/>
  <c r="AK477" i="13"/>
  <c r="AL477" i="13"/>
  <c r="AN477" i="13" s="1"/>
  <c r="AK475" i="13"/>
  <c r="AL475" i="13"/>
  <c r="AN475" i="13" s="1"/>
  <c r="AK473" i="13"/>
  <c r="AL473" i="13"/>
  <c r="AN473" i="13" s="1"/>
  <c r="AK471" i="13"/>
  <c r="AL471" i="13"/>
  <c r="AN471" i="13" s="1"/>
  <c r="AK469" i="13"/>
  <c r="AL469" i="13"/>
  <c r="AN469" i="13" s="1"/>
  <c r="AK467" i="13"/>
  <c r="AL467" i="13"/>
  <c r="AN467" i="13" s="1"/>
  <c r="AK466" i="13"/>
  <c r="AM466" i="13"/>
  <c r="AO466" i="13" s="1"/>
  <c r="AK465" i="13"/>
  <c r="AM465" i="13"/>
  <c r="AO465" i="13" s="1"/>
  <c r="AK502" i="13"/>
  <c r="AL502" i="13"/>
  <c r="AN502" i="13" s="1"/>
  <c r="AK500" i="13"/>
  <c r="AL500" i="13"/>
  <c r="AN500" i="13" s="1"/>
  <c r="AK498" i="13"/>
  <c r="AL498" i="13"/>
  <c r="AN498" i="13" s="1"/>
  <c r="AK496" i="13"/>
  <c r="AL496" i="13"/>
  <c r="AN496" i="13" s="1"/>
  <c r="AK494" i="13"/>
  <c r="AL494" i="13"/>
  <c r="AN494" i="13" s="1"/>
  <c r="AK492" i="13"/>
  <c r="AL492" i="13"/>
  <c r="AN492" i="13" s="1"/>
  <c r="AK490" i="13"/>
  <c r="AL490" i="13"/>
  <c r="AN490" i="13" s="1"/>
  <c r="AK488" i="13"/>
  <c r="AL488" i="13"/>
  <c r="AN488" i="13" s="1"/>
  <c r="AK486" i="13"/>
  <c r="AL486" i="13"/>
  <c r="AN486" i="13" s="1"/>
  <c r="AK484" i="13"/>
  <c r="AL484" i="13"/>
  <c r="AN484" i="13" s="1"/>
  <c r="AK482" i="13"/>
  <c r="AL482" i="13"/>
  <c r="AN482" i="13" s="1"/>
  <c r="AK480" i="13"/>
  <c r="AL480" i="13"/>
  <c r="AN480" i="13" s="1"/>
  <c r="AK478" i="13"/>
  <c r="AL478" i="13"/>
  <c r="AN478" i="13" s="1"/>
  <c r="AK476" i="13"/>
  <c r="AL476" i="13"/>
  <c r="AN476" i="13" s="1"/>
  <c r="AK474" i="13"/>
  <c r="AL474" i="13"/>
  <c r="AN474" i="13" s="1"/>
  <c r="AK472" i="13"/>
  <c r="AL472" i="13"/>
  <c r="AN472" i="13" s="1"/>
  <c r="AK470" i="13"/>
  <c r="AL470" i="13"/>
  <c r="AN470" i="13" s="1"/>
  <c r="AK468" i="13"/>
  <c r="AL468" i="13"/>
  <c r="AN468" i="13" s="1"/>
  <c r="AK464" i="13"/>
  <c r="AM464" i="13"/>
  <c r="AO464" i="13" s="1"/>
  <c r="AL319" i="13"/>
  <c r="AN319" i="13" s="1"/>
  <c r="AL318" i="13"/>
  <c r="AN318" i="13" s="1"/>
  <c r="AL317" i="13"/>
  <c r="AN317" i="13" s="1"/>
  <c r="AL316" i="13"/>
  <c r="AN316" i="13" s="1"/>
  <c r="AL315" i="13"/>
  <c r="AN315" i="13" s="1"/>
  <c r="AL314" i="13"/>
  <c r="AN314" i="13" s="1"/>
  <c r="AL313" i="13"/>
  <c r="AL312" i="13"/>
  <c r="AN312" i="13" s="1"/>
  <c r="AL311" i="13"/>
  <c r="AN311" i="13" s="1"/>
  <c r="AL310" i="13"/>
  <c r="AN310" i="13" s="1"/>
  <c r="AL309" i="13"/>
  <c r="AN309" i="13" s="1"/>
  <c r="AM308" i="13"/>
  <c r="AM307" i="13"/>
  <c r="AM306" i="13"/>
  <c r="AL263" i="13"/>
  <c r="AN263" i="13" s="1"/>
  <c r="AL262" i="13"/>
  <c r="AN262" i="13" s="1"/>
  <c r="AL261" i="13"/>
  <c r="AN261" i="13" s="1"/>
  <c r="AL260" i="13"/>
  <c r="AN260" i="13" s="1"/>
  <c r="AL259" i="13"/>
  <c r="AN259" i="13" s="1"/>
  <c r="AL258" i="13"/>
  <c r="AN258" i="13" s="1"/>
  <c r="AL257" i="13"/>
  <c r="AN257" i="13" s="1"/>
  <c r="AL256" i="13"/>
  <c r="AN256" i="13" s="1"/>
  <c r="AL255" i="13"/>
  <c r="AN255" i="13" s="1"/>
  <c r="AL254" i="13"/>
  <c r="AN254" i="13" s="1"/>
  <c r="AL253" i="13"/>
  <c r="AN253" i="13" s="1"/>
  <c r="AL252" i="13"/>
  <c r="AN252" i="13" s="1"/>
  <c r="AL251" i="13"/>
  <c r="AN251" i="13" s="1"/>
  <c r="AL250" i="13"/>
  <c r="AN250" i="13" s="1"/>
  <c r="AL249" i="13"/>
  <c r="AN249" i="13" s="1"/>
  <c r="AL248" i="13"/>
  <c r="AN248" i="13" s="1"/>
  <c r="AL247" i="13"/>
  <c r="AN247" i="13" s="1"/>
  <c r="AL246" i="13"/>
  <c r="AN246" i="13" s="1"/>
  <c r="AL245" i="13"/>
  <c r="AN245" i="13" s="1"/>
  <c r="AL244" i="13"/>
  <c r="AN244" i="13" s="1"/>
  <c r="AL243" i="13"/>
  <c r="AN243" i="13" s="1"/>
  <c r="AL242" i="13"/>
  <c r="AN242" i="13" s="1"/>
  <c r="AL241" i="13"/>
  <c r="AN241" i="13" s="1"/>
  <c r="AL240" i="13"/>
  <c r="AN240" i="13" s="1"/>
  <c r="AL239" i="13"/>
  <c r="AN239" i="13" s="1"/>
  <c r="AL238" i="13"/>
  <c r="AN238" i="13" s="1"/>
  <c r="AM193" i="13"/>
  <c r="AK350" i="13"/>
  <c r="AM350" i="13"/>
  <c r="AO350" i="13" s="1"/>
  <c r="AK349" i="13"/>
  <c r="AM349" i="13"/>
  <c r="AO349" i="13" s="1"/>
  <c r="AK348" i="13"/>
  <c r="AM348" i="13"/>
  <c r="AO348" i="13" s="1"/>
  <c r="AK347" i="13"/>
  <c r="AM347" i="13"/>
  <c r="AO347" i="13" s="1"/>
  <c r="AK346" i="13"/>
  <c r="AM346" i="13"/>
  <c r="AO346" i="13" s="1"/>
  <c r="AK345" i="13"/>
  <c r="AM345" i="13"/>
  <c r="AO345" i="13" s="1"/>
  <c r="AK344" i="13"/>
  <c r="AM344" i="13"/>
  <c r="AO344" i="13" s="1"/>
  <c r="AK343" i="13"/>
  <c r="AM343" i="13"/>
  <c r="AO343" i="13" s="1"/>
  <c r="AK342" i="13"/>
  <c r="AM342" i="13"/>
  <c r="AO342" i="13" s="1"/>
  <c r="AK341" i="13"/>
  <c r="AM341" i="13"/>
  <c r="AO341" i="13" s="1"/>
  <c r="AK340" i="13"/>
  <c r="AM340" i="13"/>
  <c r="AO340" i="13" s="1"/>
  <c r="AK339" i="13"/>
  <c r="AM339" i="13"/>
  <c r="AO339" i="13" s="1"/>
  <c r="AK338" i="13"/>
  <c r="AM338" i="13"/>
  <c r="AO338" i="13" s="1"/>
  <c r="AK337" i="13"/>
  <c r="AM337" i="13"/>
  <c r="AO337" i="13" s="1"/>
  <c r="AK336" i="13"/>
  <c r="AM336" i="13"/>
  <c r="AO336" i="13" s="1"/>
  <c r="AK335" i="13"/>
  <c r="AM335" i="13"/>
  <c r="AO335" i="13" s="1"/>
  <c r="AK334" i="13"/>
  <c r="AM334" i="13"/>
  <c r="AO334" i="13" s="1"/>
  <c r="AK333" i="13"/>
  <c r="AM333" i="13"/>
  <c r="AO333" i="13" s="1"/>
  <c r="AK332" i="13"/>
  <c r="AM332" i="13"/>
  <c r="AO332" i="13" s="1"/>
  <c r="AK331" i="13"/>
  <c r="AM331" i="13"/>
  <c r="AO331" i="13" s="1"/>
  <c r="AK330" i="13"/>
  <c r="AM330" i="13"/>
  <c r="AO330" i="13" s="1"/>
  <c r="AK329" i="13"/>
  <c r="AM329" i="13"/>
  <c r="AO329" i="13" s="1"/>
  <c r="AK328" i="13"/>
  <c r="AM328" i="13"/>
  <c r="AO328" i="13" s="1"/>
  <c r="AK327" i="13"/>
  <c r="AM327" i="13"/>
  <c r="AO327" i="13" s="1"/>
  <c r="AK326" i="13"/>
  <c r="AM326" i="13"/>
  <c r="AO326" i="13" s="1"/>
  <c r="AK325" i="13"/>
  <c r="AM325" i="13"/>
  <c r="AO325" i="13" s="1"/>
  <c r="AK324" i="13"/>
  <c r="AM324" i="13"/>
  <c r="AO324" i="13" s="1"/>
  <c r="AK323" i="13"/>
  <c r="AM323" i="13"/>
  <c r="AO323" i="13" s="1"/>
  <c r="AK322" i="13"/>
  <c r="AM322" i="13"/>
  <c r="AO322" i="13" s="1"/>
  <c r="AK321" i="13"/>
  <c r="AM321" i="13"/>
  <c r="AO321" i="13" s="1"/>
  <c r="AK320" i="13"/>
  <c r="AM320" i="13"/>
  <c r="AO320" i="13" s="1"/>
  <c r="AL351" i="13"/>
  <c r="AN351" i="13" s="1"/>
  <c r="AL350" i="13"/>
  <c r="AN350" i="13" s="1"/>
  <c r="AL349" i="13"/>
  <c r="AN349" i="13" s="1"/>
  <c r="AL348" i="13"/>
  <c r="AN348" i="13" s="1"/>
  <c r="AL347" i="13"/>
  <c r="AN347" i="13" s="1"/>
  <c r="AL346" i="13"/>
  <c r="AN346" i="13" s="1"/>
  <c r="AL345" i="13"/>
  <c r="AN345" i="13" s="1"/>
  <c r="AL344" i="13"/>
  <c r="AN344" i="13" s="1"/>
  <c r="AL343" i="13"/>
  <c r="AN343" i="13" s="1"/>
  <c r="AL342" i="13"/>
  <c r="AN342" i="13" s="1"/>
  <c r="AL341" i="13"/>
  <c r="AN341" i="13" s="1"/>
  <c r="AL340" i="13"/>
  <c r="AN340" i="13" s="1"/>
  <c r="AL339" i="13"/>
  <c r="AN339" i="13" s="1"/>
  <c r="AL338" i="13"/>
  <c r="AN338" i="13" s="1"/>
  <c r="AL337" i="13"/>
  <c r="AN337" i="13" s="1"/>
  <c r="AL336" i="13"/>
  <c r="AN336" i="13" s="1"/>
  <c r="AL335" i="13"/>
  <c r="AN335" i="13" s="1"/>
  <c r="AL334" i="13"/>
  <c r="AN334" i="13" s="1"/>
  <c r="AL333" i="13"/>
  <c r="AN333" i="13" s="1"/>
  <c r="AL332" i="13"/>
  <c r="AN332" i="13" s="1"/>
  <c r="AL331" i="13"/>
  <c r="AN331" i="13" s="1"/>
  <c r="AL330" i="13"/>
  <c r="AN330" i="13" s="1"/>
  <c r="AL329" i="13"/>
  <c r="AN329" i="13" s="1"/>
  <c r="AL328" i="13"/>
  <c r="AN328" i="13" s="1"/>
  <c r="AL327" i="13"/>
  <c r="AN327" i="13" s="1"/>
  <c r="AL326" i="13"/>
  <c r="AN326" i="13" s="1"/>
  <c r="AL325" i="13"/>
  <c r="AN325" i="13" s="1"/>
  <c r="AL324" i="13"/>
  <c r="AN324" i="13" s="1"/>
  <c r="AL323" i="13"/>
  <c r="AN323" i="13" s="1"/>
  <c r="AL322" i="13"/>
  <c r="AN322" i="13" s="1"/>
  <c r="AL321" i="13"/>
  <c r="AN321" i="13" s="1"/>
  <c r="AL320" i="13"/>
  <c r="AN320" i="13" s="1"/>
  <c r="AM319" i="13"/>
  <c r="AO319" i="13" s="1"/>
  <c r="AM318" i="13"/>
  <c r="AO318" i="13" s="1"/>
  <c r="AM317" i="13"/>
  <c r="AO317" i="13" s="1"/>
  <c r="AM316" i="13"/>
  <c r="AO316" i="13" s="1"/>
  <c r="AM315" i="13"/>
  <c r="AO315" i="13" s="1"/>
  <c r="AM314" i="13"/>
  <c r="AO314" i="13" s="1"/>
  <c r="AM313" i="13"/>
  <c r="AO313" i="13" s="1"/>
  <c r="AM312" i="13"/>
  <c r="AM311" i="13"/>
  <c r="AM310" i="13"/>
  <c r="AM309" i="13"/>
  <c r="F59" i="24"/>
  <c r="D23" i="26"/>
  <c r="F57" i="24"/>
  <c r="AL276" i="13"/>
  <c r="AN276" i="13" s="1"/>
  <c r="AL275" i="13"/>
  <c r="AN275" i="13" s="1"/>
  <c r="AL274" i="13"/>
  <c r="AN274" i="13" s="1"/>
  <c r="AL273" i="13"/>
  <c r="AN273" i="13" s="1"/>
  <c r="AL272" i="13"/>
  <c r="AN272" i="13" s="1"/>
  <c r="AL271" i="13"/>
  <c r="AN271" i="13" s="1"/>
  <c r="AL270" i="13"/>
  <c r="AN270" i="13" s="1"/>
  <c r="AL269" i="13"/>
  <c r="AN269" i="13" s="1"/>
  <c r="AL268" i="13"/>
  <c r="AN268" i="13" s="1"/>
  <c r="AL267" i="13"/>
  <c r="AN267" i="13" s="1"/>
  <c r="AL266" i="13"/>
  <c r="AN266" i="13" s="1"/>
  <c r="AL265" i="13"/>
  <c r="AN265" i="13" s="1"/>
  <c r="AL264" i="13"/>
  <c r="AN264" i="13" s="1"/>
  <c r="AM263" i="13"/>
  <c r="AM262" i="13"/>
  <c r="AM261" i="13"/>
  <c r="AM260" i="13"/>
  <c r="AM259" i="13"/>
  <c r="AM258" i="13"/>
  <c r="AM257" i="13"/>
  <c r="AM256" i="13"/>
  <c r="AM255" i="13"/>
  <c r="AM254" i="13"/>
  <c r="AM253" i="13"/>
  <c r="AM252" i="13"/>
  <c r="AM251" i="13"/>
  <c r="AM250" i="13"/>
  <c r="AM249" i="13"/>
  <c r="AM248" i="13"/>
  <c r="AM247" i="13"/>
  <c r="AM246" i="13"/>
  <c r="AM245" i="13"/>
  <c r="AM244" i="13"/>
  <c r="AM243" i="13"/>
  <c r="AM242" i="13"/>
  <c r="AM241" i="13"/>
  <c r="AM240" i="13"/>
  <c r="AM239" i="13"/>
  <c r="AM238" i="13"/>
  <c r="AM237" i="13"/>
  <c r="AM2999" i="13"/>
  <c r="AO2999" i="13" s="1"/>
  <c r="AM2998" i="13"/>
  <c r="AM2997" i="13"/>
  <c r="AO2997" i="13" s="1"/>
  <c r="AM2996" i="13"/>
  <c r="AM2995" i="13"/>
  <c r="AO2995" i="13" s="1"/>
  <c r="AM2994" i="13"/>
  <c r="AM2993" i="13"/>
  <c r="AO2993" i="13" s="1"/>
  <c r="AM2992" i="13"/>
  <c r="AM2991" i="13"/>
  <c r="AO2991" i="13" s="1"/>
  <c r="AM2990" i="13"/>
  <c r="AM2989" i="13"/>
  <c r="AO2989" i="13" s="1"/>
  <c r="AM2988" i="13"/>
  <c r="AM2987" i="13"/>
  <c r="AO2987" i="13" s="1"/>
  <c r="AM2986" i="13"/>
  <c r="AM2985" i="13"/>
  <c r="AO2985" i="13" s="1"/>
  <c r="AM2984" i="13"/>
  <c r="AM2983" i="13"/>
  <c r="AO2983" i="13" s="1"/>
  <c r="AM2982" i="13"/>
  <c r="AM2981" i="13"/>
  <c r="AO2981" i="13" s="1"/>
  <c r="AM2980" i="13"/>
  <c r="AM2979" i="13"/>
  <c r="AO2979" i="13" s="1"/>
  <c r="AM2978" i="13"/>
  <c r="AM2977" i="13"/>
  <c r="AO2977" i="13" s="1"/>
  <c r="AM2976" i="13"/>
  <c r="AM2975" i="13"/>
  <c r="AO2975" i="13" s="1"/>
  <c r="AM2974" i="13"/>
  <c r="AM2973" i="13"/>
  <c r="AO2973" i="13" s="1"/>
  <c r="AM2972" i="13"/>
  <c r="AM2971" i="13"/>
  <c r="AO2971" i="13" s="1"/>
  <c r="AM2970" i="13"/>
  <c r="AM2969" i="13"/>
  <c r="AO2969" i="13" s="1"/>
  <c r="AM2968" i="13"/>
  <c r="AM2967" i="13"/>
  <c r="AO2967" i="13" s="1"/>
  <c r="AM2966" i="13"/>
  <c r="AM2965" i="13"/>
  <c r="AO2965" i="13" s="1"/>
  <c r="AM2964" i="13"/>
  <c r="AM2963" i="13"/>
  <c r="AO2963" i="13" s="1"/>
  <c r="AM2962" i="13"/>
  <c r="AM2961" i="13"/>
  <c r="AO2961" i="13" s="1"/>
  <c r="AM2960" i="13"/>
  <c r="AM2959" i="13"/>
  <c r="AO2959" i="13" s="1"/>
  <c r="AM2958" i="13"/>
  <c r="AM2957" i="13"/>
  <c r="AO2957" i="13" s="1"/>
  <c r="AM2956" i="13"/>
  <c r="AM2955" i="13"/>
  <c r="AO2955" i="13" s="1"/>
  <c r="AM2954" i="13"/>
  <c r="AM2953" i="13"/>
  <c r="AO2953" i="13" s="1"/>
  <c r="AM2952" i="13"/>
  <c r="AM2951" i="13"/>
  <c r="AO2951" i="13" s="1"/>
  <c r="AM2950" i="13"/>
  <c r="AM2949" i="13"/>
  <c r="AO2949" i="13" s="1"/>
  <c r="AM2948" i="13"/>
  <c r="AM2947" i="13"/>
  <c r="AO2947" i="13" s="1"/>
  <c r="AM2946" i="13"/>
  <c r="AM2945" i="13"/>
  <c r="AO2945" i="13" s="1"/>
  <c r="AM2944" i="13"/>
  <c r="AM2943" i="13"/>
  <c r="AO2943" i="13" s="1"/>
  <c r="AM2942" i="13"/>
  <c r="AM2941" i="13"/>
  <c r="AO2941" i="13" s="1"/>
  <c r="AM2940" i="13"/>
  <c r="AM2939" i="13"/>
  <c r="AO2939" i="13" s="1"/>
  <c r="AM2938" i="13"/>
  <c r="AM2937" i="13"/>
  <c r="AO2937" i="13" s="1"/>
  <c r="AM2936" i="13"/>
  <c r="AM2935" i="13"/>
  <c r="AO2935" i="13" s="1"/>
  <c r="AM2934" i="13"/>
  <c r="AM2933" i="13"/>
  <c r="AO2933" i="13" s="1"/>
  <c r="AM2932" i="13"/>
  <c r="AM2931" i="13"/>
  <c r="AO2931" i="13" s="1"/>
  <c r="AM2930" i="13"/>
  <c r="AM2929" i="13"/>
  <c r="AO2929" i="13" s="1"/>
  <c r="AM2928" i="13"/>
  <c r="AM2927" i="13"/>
  <c r="AO2927" i="13" s="1"/>
  <c r="AM2926" i="13"/>
  <c r="AM2925" i="13"/>
  <c r="AO2925" i="13" s="1"/>
  <c r="AM2924" i="13"/>
  <c r="AM2923" i="13"/>
  <c r="AO2923" i="13" s="1"/>
  <c r="AM2922" i="13"/>
  <c r="AM2921" i="13"/>
  <c r="AO2921" i="13" s="1"/>
  <c r="AM2920" i="13"/>
  <c r="AM2919" i="13"/>
  <c r="AO2919" i="13" s="1"/>
  <c r="AM2918" i="13"/>
  <c r="AM2917" i="13"/>
  <c r="AO2917" i="13" s="1"/>
  <c r="AM2916" i="13"/>
  <c r="AM2915" i="13"/>
  <c r="AO2915" i="13" s="1"/>
  <c r="AM2914" i="13"/>
  <c r="AM2913" i="13"/>
  <c r="AO2913" i="13" s="1"/>
  <c r="AM2912" i="13"/>
  <c r="AM2911" i="13"/>
  <c r="AO2911" i="13" s="1"/>
  <c r="AM2910" i="13"/>
  <c r="AM2909" i="13"/>
  <c r="AO2909" i="13" s="1"/>
  <c r="AM2908" i="13"/>
  <c r="AM2907" i="13"/>
  <c r="AO2907" i="13" s="1"/>
  <c r="AM2906" i="13"/>
  <c r="AM2905" i="13"/>
  <c r="AO2905" i="13" s="1"/>
  <c r="AM2904" i="13"/>
  <c r="AM2903" i="13"/>
  <c r="AO2903" i="13" s="1"/>
  <c r="AM2902" i="13"/>
  <c r="AM2901" i="13"/>
  <c r="AO2901" i="13" s="1"/>
  <c r="AM2900" i="13"/>
  <c r="AM2899" i="13"/>
  <c r="AO2899" i="13" s="1"/>
  <c r="AM2898" i="13"/>
  <c r="AM2897" i="13"/>
  <c r="AO2897" i="13" s="1"/>
  <c r="AM2896" i="13"/>
  <c r="AM2895" i="13"/>
  <c r="AO2895" i="13" s="1"/>
  <c r="AM2894" i="13"/>
  <c r="AM2893" i="13"/>
  <c r="AO2893" i="13" s="1"/>
  <c r="AM2892" i="13"/>
  <c r="AM2891" i="13"/>
  <c r="AO2891" i="13" s="1"/>
  <c r="AM2890" i="13"/>
  <c r="AM2889" i="13"/>
  <c r="AO2889" i="13" s="1"/>
  <c r="AM2888" i="13"/>
  <c r="AM2887" i="13"/>
  <c r="AO2887" i="13" s="1"/>
  <c r="AM2886" i="13"/>
  <c r="AM2885" i="13"/>
  <c r="AO2885" i="13" s="1"/>
  <c r="AM2884" i="13"/>
  <c r="AM2883" i="13"/>
  <c r="AO2883" i="13" s="1"/>
  <c r="AM2882" i="13"/>
  <c r="AM2881" i="13"/>
  <c r="AO2881" i="13" s="1"/>
  <c r="AM2880" i="13"/>
  <c r="AM2879" i="13"/>
  <c r="AO2879" i="13" s="1"/>
  <c r="AM2878" i="13"/>
  <c r="AM2877" i="13"/>
  <c r="AO2877" i="13" s="1"/>
  <c r="AM2876" i="13"/>
  <c r="AM2875" i="13"/>
  <c r="AO2875" i="13" s="1"/>
  <c r="AM2874" i="13"/>
  <c r="AM2873" i="13"/>
  <c r="AO2873" i="13" s="1"/>
  <c r="AM2872" i="13"/>
  <c r="AM2871" i="13"/>
  <c r="AO2871" i="13" s="1"/>
  <c r="AM2870" i="13"/>
  <c r="AM2869" i="13"/>
  <c r="AO2869" i="13" s="1"/>
  <c r="AM2868" i="13"/>
  <c r="AM2867" i="13"/>
  <c r="AO2867" i="13" s="1"/>
  <c r="AM2866" i="13"/>
  <c r="AM2865" i="13"/>
  <c r="AO2865" i="13" s="1"/>
  <c r="AM2864" i="13"/>
  <c r="AM2863" i="13"/>
  <c r="AO2863" i="13" s="1"/>
  <c r="AM2862" i="13"/>
  <c r="AM2861" i="13"/>
  <c r="AO2861" i="13" s="1"/>
  <c r="AM2860" i="13"/>
  <c r="AM2859" i="13"/>
  <c r="AO2859" i="13" s="1"/>
  <c r="AM2858" i="13"/>
  <c r="AM2857" i="13"/>
  <c r="AO2857" i="13" s="1"/>
  <c r="AM2856" i="13"/>
  <c r="AM2855" i="13"/>
  <c r="AO2855" i="13" s="1"/>
  <c r="AM2854" i="13"/>
  <c r="AM2853" i="13"/>
  <c r="AO2853" i="13" s="1"/>
  <c r="AM2852" i="13"/>
  <c r="AM2851" i="13"/>
  <c r="AO2851" i="13" s="1"/>
  <c r="AM2850" i="13"/>
  <c r="AM2849" i="13"/>
  <c r="AO2849" i="13" s="1"/>
  <c r="AM2848" i="13"/>
  <c r="AM2847" i="13"/>
  <c r="AO2847" i="13" s="1"/>
  <c r="AM2846" i="13"/>
  <c r="AM2845" i="13"/>
  <c r="AO2845" i="13" s="1"/>
  <c r="AM2844" i="13"/>
  <c r="AM2843" i="13"/>
  <c r="AO2843" i="13" s="1"/>
  <c r="AM2842" i="13"/>
  <c r="AM2841" i="13"/>
  <c r="AO2841" i="13" s="1"/>
  <c r="AM2840" i="13"/>
  <c r="AM2839" i="13"/>
  <c r="AO2839" i="13" s="1"/>
  <c r="AM2838" i="13"/>
  <c r="AM2837" i="13"/>
  <c r="AO2837" i="13" s="1"/>
  <c r="AM2836" i="13"/>
  <c r="AM2835" i="13"/>
  <c r="AO2835" i="13" s="1"/>
  <c r="AM2834" i="13"/>
  <c r="AM2833" i="13"/>
  <c r="AO2833" i="13" s="1"/>
  <c r="AM2832" i="13"/>
  <c r="AM2831" i="13"/>
  <c r="AO2831" i="13" s="1"/>
  <c r="AM2829" i="13"/>
  <c r="AO2829" i="13" s="1"/>
  <c r="AM2828" i="13"/>
  <c r="AM2827" i="13"/>
  <c r="AO2827" i="13" s="1"/>
  <c r="AM2826" i="13"/>
  <c r="AM2825" i="13"/>
  <c r="AO2825" i="13" s="1"/>
  <c r="AM2824" i="13"/>
  <c r="AM2823" i="13"/>
  <c r="AO2823" i="13" s="1"/>
  <c r="AM2821" i="13"/>
  <c r="AO2821" i="13" s="1"/>
  <c r="AM2820" i="13"/>
  <c r="AM2819" i="13"/>
  <c r="AO2819" i="13" s="1"/>
  <c r="AM2818" i="13"/>
  <c r="AM2817" i="13"/>
  <c r="AO2817" i="13" s="1"/>
  <c r="AM2816" i="13"/>
  <c r="AM2815" i="13"/>
  <c r="AO2815" i="13" s="1"/>
  <c r="AM2813" i="13"/>
  <c r="AO2813" i="13" s="1"/>
  <c r="AM2812" i="13"/>
  <c r="AM2811" i="13"/>
  <c r="AO2811" i="13" s="1"/>
  <c r="AK2632" i="13"/>
  <c r="AM2632" i="13"/>
  <c r="AO2632" i="13" s="1"/>
  <c r="AM2631" i="13"/>
  <c r="AK2630" i="13"/>
  <c r="AM2630" i="13"/>
  <c r="AO2630" i="13" s="1"/>
  <c r="AM2629" i="13"/>
  <c r="AK2628" i="13"/>
  <c r="AM2628" i="13"/>
  <c r="AO2628" i="13" s="1"/>
  <c r="AM2627" i="13"/>
  <c r="AK2626" i="13"/>
  <c r="AM2626" i="13"/>
  <c r="AO2626" i="13" s="1"/>
  <c r="AM2625" i="13"/>
  <c r="AK2624" i="13"/>
  <c r="AM2624" i="13"/>
  <c r="AO2624" i="13" s="1"/>
  <c r="AM2623" i="13"/>
  <c r="AK2622" i="13"/>
  <c r="AM2622" i="13"/>
  <c r="AO2622" i="13" s="1"/>
  <c r="AM2621" i="13"/>
  <c r="AK2620" i="13"/>
  <c r="AM2620" i="13"/>
  <c r="AO2620" i="13" s="1"/>
  <c r="AM2619" i="13"/>
  <c r="AK2618" i="13"/>
  <c r="AM2618" i="13"/>
  <c r="AO2618" i="13" s="1"/>
  <c r="AM2617" i="13"/>
  <c r="AK2616" i="13"/>
  <c r="AM2616" i="13"/>
  <c r="AO2616" i="13" s="1"/>
  <c r="AM2615" i="13"/>
  <c r="AK2614" i="13"/>
  <c r="AM2614" i="13"/>
  <c r="AO2614" i="13" s="1"/>
  <c r="AM2613" i="13"/>
  <c r="AK2612" i="13"/>
  <c r="AM2612" i="13"/>
  <c r="AO2612" i="13" s="1"/>
  <c r="AM2611" i="13"/>
  <c r="AK2610" i="13"/>
  <c r="AM2610" i="13"/>
  <c r="AO2610" i="13" s="1"/>
  <c r="AM2609" i="13"/>
  <c r="AK2608" i="13"/>
  <c r="AM2608" i="13"/>
  <c r="AO2608" i="13" s="1"/>
  <c r="AM2607" i="13"/>
  <c r="AK2606" i="13"/>
  <c r="AM2606" i="13"/>
  <c r="AO2606" i="13" s="1"/>
  <c r="AM2605" i="13"/>
  <c r="AK2604" i="13"/>
  <c r="AM2604" i="13"/>
  <c r="AO2604" i="13" s="1"/>
  <c r="AM2603" i="13"/>
  <c r="AK2602" i="13"/>
  <c r="AM2602" i="13"/>
  <c r="AO2602" i="13" s="1"/>
  <c r="AM2601" i="13"/>
  <c r="AK2600" i="13"/>
  <c r="AM2600" i="13"/>
  <c r="AO2600" i="13" s="1"/>
  <c r="AM2599" i="13"/>
  <c r="AK2598" i="13"/>
  <c r="AM2598" i="13"/>
  <c r="AO2598" i="13" s="1"/>
  <c r="AM2597" i="13"/>
  <c r="AK2596" i="13"/>
  <c r="AM2596" i="13"/>
  <c r="AO2596" i="13" s="1"/>
  <c r="AM2595" i="13"/>
  <c r="AK2594" i="13"/>
  <c r="AM2594" i="13"/>
  <c r="AO2594" i="13" s="1"/>
  <c r="AM2593" i="13"/>
  <c r="AK2592" i="13"/>
  <c r="AM2592" i="13"/>
  <c r="AO2592" i="13" s="1"/>
  <c r="AM2591" i="13"/>
  <c r="AK2590" i="13"/>
  <c r="AM2590" i="13"/>
  <c r="AO2590" i="13" s="1"/>
  <c r="AM2589" i="13"/>
  <c r="AK2588" i="13"/>
  <c r="AM2588" i="13"/>
  <c r="AO2588" i="13" s="1"/>
  <c r="AM2587" i="13"/>
  <c r="AK2586" i="13"/>
  <c r="AM2586" i="13"/>
  <c r="AO2586" i="13" s="1"/>
  <c r="AM2585" i="13"/>
  <c r="AK2584" i="13"/>
  <c r="AM2584" i="13"/>
  <c r="AO2584" i="13" s="1"/>
  <c r="AM2583" i="13"/>
  <c r="AK2582" i="13"/>
  <c r="AM2582" i="13"/>
  <c r="AO2582" i="13" s="1"/>
  <c r="AM2581" i="13"/>
  <c r="AK2580" i="13"/>
  <c r="AM2580" i="13"/>
  <c r="AO2580" i="13" s="1"/>
  <c r="AM2579" i="13"/>
  <c r="AK2578" i="13"/>
  <c r="AM2578" i="13"/>
  <c r="AO2578" i="13" s="1"/>
  <c r="AM2577" i="13"/>
  <c r="AK2576" i="13"/>
  <c r="AM2576" i="13"/>
  <c r="AO2576" i="13" s="1"/>
  <c r="AM2575" i="13"/>
  <c r="AK2574" i="13"/>
  <c r="AM2574" i="13"/>
  <c r="AO2574" i="13" s="1"/>
  <c r="AM2573" i="13"/>
  <c r="AK2572" i="13"/>
  <c r="AM2572" i="13"/>
  <c r="AO2572" i="13" s="1"/>
  <c r="AM2571" i="13"/>
  <c r="AK2570" i="13"/>
  <c r="AM2570" i="13"/>
  <c r="AO2570" i="13" s="1"/>
  <c r="AM2569" i="13"/>
  <c r="AK2568" i="13"/>
  <c r="AM2568" i="13"/>
  <c r="AO2568" i="13" s="1"/>
  <c r="AM2567" i="13"/>
  <c r="AK2566" i="13"/>
  <c r="AM2566" i="13"/>
  <c r="AO2566" i="13" s="1"/>
  <c r="AM2565" i="13"/>
  <c r="AK2564" i="13"/>
  <c r="AM2564" i="13"/>
  <c r="AO2564" i="13" s="1"/>
  <c r="AM2563" i="13"/>
  <c r="AK2562" i="13"/>
  <c r="AM2562" i="13"/>
  <c r="AO2562" i="13" s="1"/>
  <c r="AM2561" i="13"/>
  <c r="AK2560" i="13"/>
  <c r="AM2560" i="13"/>
  <c r="AO2560" i="13" s="1"/>
  <c r="AM2559" i="13"/>
  <c r="AK2558" i="13"/>
  <c r="AM2558" i="13"/>
  <c r="AO2558" i="13" s="1"/>
  <c r="AM2557" i="13"/>
  <c r="AK2556" i="13"/>
  <c r="AM2556" i="13"/>
  <c r="AO2556" i="13" s="1"/>
  <c r="AM2555" i="13"/>
  <c r="AK2554" i="13"/>
  <c r="AM2554" i="13"/>
  <c r="AO2554" i="13" s="1"/>
  <c r="AM2553" i="13"/>
  <c r="AK2552" i="13"/>
  <c r="AM2552" i="13"/>
  <c r="AO2552" i="13" s="1"/>
  <c r="AM2551" i="13"/>
  <c r="AK2550" i="13"/>
  <c r="AM2550" i="13"/>
  <c r="AO2550" i="13" s="1"/>
  <c r="AM2549" i="13"/>
  <c r="AK2548" i="13"/>
  <c r="AM2548" i="13"/>
  <c r="AO2548" i="13" s="1"/>
  <c r="AM2547" i="13"/>
  <c r="AK2546" i="13"/>
  <c r="AM2546" i="13"/>
  <c r="AO2546" i="13" s="1"/>
  <c r="AM2545" i="13"/>
  <c r="AK2544" i="13"/>
  <c r="AM2544" i="13"/>
  <c r="AO2544" i="13" s="1"/>
  <c r="AM2543" i="13"/>
  <c r="AK2542" i="13"/>
  <c r="AM2542" i="13"/>
  <c r="AO2542" i="13" s="1"/>
  <c r="AM2541" i="13"/>
  <c r="AK2540" i="13"/>
  <c r="AM2540" i="13"/>
  <c r="AO2540" i="13" s="1"/>
  <c r="AM2539" i="13"/>
  <c r="AK2538" i="13"/>
  <c r="AM2538" i="13"/>
  <c r="AO2538" i="13" s="1"/>
  <c r="AM2537" i="13"/>
  <c r="AK2536" i="13"/>
  <c r="AM2536" i="13"/>
  <c r="AO2536" i="13" s="1"/>
  <c r="AM2535" i="13"/>
  <c r="AK2534" i="13"/>
  <c r="AM2534" i="13"/>
  <c r="AO2534" i="13" s="1"/>
  <c r="AM2533" i="13"/>
  <c r="AK2532" i="13"/>
  <c r="AM2532" i="13"/>
  <c r="AO2532" i="13" s="1"/>
  <c r="AM2531" i="13"/>
  <c r="AK2530" i="13"/>
  <c r="AM2530" i="13"/>
  <c r="AO2530" i="13" s="1"/>
  <c r="AM2529" i="13"/>
  <c r="AK2528" i="13"/>
  <c r="AM2528" i="13"/>
  <c r="AO2528" i="13" s="1"/>
  <c r="AM2527" i="13"/>
  <c r="AK2526" i="13"/>
  <c r="AM2526" i="13"/>
  <c r="AO2526" i="13" s="1"/>
  <c r="AM2525" i="13"/>
  <c r="AK2524" i="13"/>
  <c r="AM2524" i="13"/>
  <c r="AO2524" i="13" s="1"/>
  <c r="AM2523" i="13"/>
  <c r="AK2522" i="13"/>
  <c r="AM2522" i="13"/>
  <c r="AO2522" i="13" s="1"/>
  <c r="AM2521" i="13"/>
  <c r="AK2520" i="13"/>
  <c r="AM2520" i="13"/>
  <c r="AO2520" i="13" s="1"/>
  <c r="AM2519" i="13"/>
  <c r="AL2632" i="13"/>
  <c r="AN2632" i="13" s="1"/>
  <c r="AL2630" i="13"/>
  <c r="AN2630" i="13" s="1"/>
  <c r="AL2628" i="13"/>
  <c r="AN2628" i="13" s="1"/>
  <c r="AL2626" i="13"/>
  <c r="AN2626" i="13" s="1"/>
  <c r="AL2624" i="13"/>
  <c r="AN2624" i="13" s="1"/>
  <c r="AL2622" i="13"/>
  <c r="AN2622" i="13" s="1"/>
  <c r="AL2620" i="13"/>
  <c r="AN2620" i="13" s="1"/>
  <c r="AL2618" i="13"/>
  <c r="AN2618" i="13" s="1"/>
  <c r="AL2616" i="13"/>
  <c r="AN2616" i="13" s="1"/>
  <c r="AL2614" i="13"/>
  <c r="AN2614" i="13" s="1"/>
  <c r="AL2612" i="13"/>
  <c r="AN2612" i="13" s="1"/>
  <c r="AL2610" i="13"/>
  <c r="AN2610" i="13" s="1"/>
  <c r="AL2608" i="13"/>
  <c r="AN2608" i="13" s="1"/>
  <c r="AL2606" i="13"/>
  <c r="AN2606" i="13" s="1"/>
  <c r="AL2604" i="13"/>
  <c r="AN2604" i="13" s="1"/>
  <c r="AL2602" i="13"/>
  <c r="AN2602" i="13" s="1"/>
  <c r="AL2600" i="13"/>
  <c r="AN2600" i="13" s="1"/>
  <c r="AL2598" i="13"/>
  <c r="AN2598" i="13" s="1"/>
  <c r="AL2596" i="13"/>
  <c r="AN2596" i="13" s="1"/>
  <c r="AL2594" i="13"/>
  <c r="AN2594" i="13" s="1"/>
  <c r="AL2592" i="13"/>
  <c r="AN2592" i="13" s="1"/>
  <c r="AL2590" i="13"/>
  <c r="AN2590" i="13" s="1"/>
  <c r="AL2588" i="13"/>
  <c r="AN2588" i="13" s="1"/>
  <c r="AL2586" i="13"/>
  <c r="AN2586" i="13" s="1"/>
  <c r="AL2584" i="13"/>
  <c r="AN2584" i="13" s="1"/>
  <c r="AL2582" i="13"/>
  <c r="AN2582" i="13" s="1"/>
  <c r="AL2580" i="13"/>
  <c r="AN2580" i="13" s="1"/>
  <c r="AL2578" i="13"/>
  <c r="AN2578" i="13" s="1"/>
  <c r="AL2576" i="13"/>
  <c r="AN2576" i="13" s="1"/>
  <c r="AL2574" i="13"/>
  <c r="AN2574" i="13" s="1"/>
  <c r="AL2572" i="13"/>
  <c r="AN2572" i="13" s="1"/>
  <c r="AL2570" i="13"/>
  <c r="AN2570" i="13" s="1"/>
  <c r="AL2568" i="13"/>
  <c r="AN2568" i="13" s="1"/>
  <c r="AL2566" i="13"/>
  <c r="AN2566" i="13" s="1"/>
  <c r="AL2564" i="13"/>
  <c r="AN2564" i="13" s="1"/>
  <c r="AL2562" i="13"/>
  <c r="AN2562" i="13" s="1"/>
  <c r="AL2560" i="13"/>
  <c r="AN2560" i="13" s="1"/>
  <c r="AL2558" i="13"/>
  <c r="AN2558" i="13" s="1"/>
  <c r="AL2556" i="13"/>
  <c r="AN2556" i="13" s="1"/>
  <c r="AL2554" i="13"/>
  <c r="AN2554" i="13" s="1"/>
  <c r="AL2552" i="13"/>
  <c r="AN2552" i="13" s="1"/>
  <c r="AL2550" i="13"/>
  <c r="AN2550" i="13" s="1"/>
  <c r="AL2548" i="13"/>
  <c r="AN2548" i="13" s="1"/>
  <c r="AL2546" i="13"/>
  <c r="AN2546" i="13" s="1"/>
  <c r="AL2544" i="13"/>
  <c r="AN2544" i="13" s="1"/>
  <c r="AL2542" i="13"/>
  <c r="AN2542" i="13" s="1"/>
  <c r="AL2540" i="13"/>
  <c r="AN2540" i="13" s="1"/>
  <c r="AL2538" i="13"/>
  <c r="AN2538" i="13" s="1"/>
  <c r="AL2536" i="13"/>
  <c r="AN2536" i="13" s="1"/>
  <c r="AL2534" i="13"/>
  <c r="AN2534" i="13" s="1"/>
  <c r="AL2532" i="13"/>
  <c r="AN2532" i="13" s="1"/>
  <c r="AL2530" i="13"/>
  <c r="AN2530" i="13" s="1"/>
  <c r="AL2528" i="13"/>
  <c r="AN2528" i="13" s="1"/>
  <c r="AL2526" i="13"/>
  <c r="AN2526" i="13" s="1"/>
  <c r="AL2524" i="13"/>
  <c r="AN2524" i="13" s="1"/>
  <c r="AL2522" i="13"/>
  <c r="AN2522" i="13" s="1"/>
  <c r="AL2520" i="13"/>
  <c r="AN2520" i="13" s="1"/>
  <c r="AM2518" i="13"/>
  <c r="AM2517" i="13"/>
  <c r="AM2516" i="13"/>
  <c r="AM2515" i="13"/>
  <c r="AM2514" i="13"/>
  <c r="AM2513" i="13"/>
  <c r="AM2512" i="13"/>
  <c r="AM2511" i="13"/>
  <c r="AM2510" i="13"/>
  <c r="AM2509" i="13"/>
  <c r="AM2508" i="13"/>
  <c r="AM2507" i="13"/>
  <c r="AM2506" i="13"/>
  <c r="AM2505" i="13"/>
  <c r="AM2504" i="13"/>
  <c r="AM2503" i="13"/>
  <c r="AM2502" i="13"/>
  <c r="AM2501" i="13"/>
  <c r="AM2500" i="13"/>
  <c r="AM2499" i="13"/>
  <c r="AM2498" i="13"/>
  <c r="AM2497" i="13"/>
  <c r="AM2496" i="13"/>
  <c r="AM2495" i="13"/>
  <c r="AM2494" i="13"/>
  <c r="AM2493" i="13"/>
  <c r="AM2492" i="13"/>
  <c r="AM2491" i="13"/>
  <c r="AM2490" i="13"/>
  <c r="AM2489" i="13"/>
  <c r="AM2488" i="13"/>
  <c r="AM2487" i="13"/>
  <c r="AM2486" i="13"/>
  <c r="AM2485" i="13"/>
  <c r="AM2484" i="13"/>
  <c r="AM2483" i="13"/>
  <c r="AM2482" i="13"/>
  <c r="AM2481" i="13"/>
  <c r="AM2480" i="13"/>
  <c r="AM2479" i="13"/>
  <c r="AM2478" i="13"/>
  <c r="AM2477" i="13"/>
  <c r="AM2476" i="13"/>
  <c r="AM2475" i="13"/>
  <c r="AM2474" i="13"/>
  <c r="AM2473" i="13"/>
  <c r="AM2472" i="13"/>
  <c r="AM2471" i="13"/>
  <c r="AM2470" i="13"/>
  <c r="AM2469" i="13"/>
  <c r="AM2468" i="13"/>
  <c r="AM2467" i="13"/>
  <c r="AM2466" i="13"/>
  <c r="AM2465" i="13"/>
  <c r="AM2463" i="13"/>
  <c r="AL1936" i="13"/>
  <c r="AN1936" i="13" s="1"/>
  <c r="AL1935" i="13"/>
  <c r="AN1935" i="13" s="1"/>
  <c r="AL1934" i="13"/>
  <c r="AN1934" i="13" s="1"/>
  <c r="AL1933" i="13"/>
  <c r="AN1933" i="13" s="1"/>
  <c r="AL1932" i="13"/>
  <c r="AN1932" i="13" s="1"/>
  <c r="AL1931" i="13"/>
  <c r="AN1931" i="13" s="1"/>
  <c r="AL1930" i="13"/>
  <c r="AN1930" i="13" s="1"/>
  <c r="AL1929" i="13"/>
  <c r="AN1929" i="13" s="1"/>
  <c r="AL1928" i="13"/>
  <c r="AN1928" i="13" s="1"/>
  <c r="AL1927" i="13"/>
  <c r="AN1927" i="13" s="1"/>
  <c r="AL1926" i="13"/>
  <c r="AN1926" i="13" s="1"/>
  <c r="AL1925" i="13"/>
  <c r="AN1925" i="13" s="1"/>
  <c r="AL1924" i="13"/>
  <c r="AN1924" i="13" s="1"/>
  <c r="AL1923" i="13"/>
  <c r="AN1923" i="13" s="1"/>
  <c r="AL1922" i="13"/>
  <c r="AN1922" i="13" s="1"/>
  <c r="AL1921" i="13"/>
  <c r="AN1921" i="13" s="1"/>
  <c r="AL1920" i="13"/>
  <c r="AN1920" i="13" s="1"/>
  <c r="AL1919" i="13"/>
  <c r="AN1919" i="13" s="1"/>
  <c r="AL1918" i="13"/>
  <c r="AN1918" i="13" s="1"/>
  <c r="AL1917" i="13"/>
  <c r="AN1917" i="13" s="1"/>
  <c r="AL1916" i="13"/>
  <c r="AN1916" i="13" s="1"/>
  <c r="AL1915" i="13"/>
  <c r="AN1915" i="13" s="1"/>
  <c r="AL1914" i="13"/>
  <c r="AN1914" i="13" s="1"/>
  <c r="AL1913" i="13"/>
  <c r="AN1913" i="13" s="1"/>
  <c r="AL1912" i="13"/>
  <c r="AN1912" i="13" s="1"/>
  <c r="AL1911" i="13"/>
  <c r="AN1911" i="13" s="1"/>
  <c r="AK1883" i="13"/>
  <c r="AL1883" i="13"/>
  <c r="AN1883" i="13" s="1"/>
  <c r="AK1881" i="13"/>
  <c r="AL1881" i="13"/>
  <c r="AN1881" i="13" s="1"/>
  <c r="AK1879" i="13"/>
  <c r="AL1879" i="13"/>
  <c r="AN1879" i="13" s="1"/>
  <c r="AK1877" i="13"/>
  <c r="AL1877" i="13"/>
  <c r="AN1877" i="13" s="1"/>
  <c r="AK1875" i="13"/>
  <c r="AL1875" i="13"/>
  <c r="AN1875" i="13" s="1"/>
  <c r="AK1873" i="13"/>
  <c r="AL1873" i="13"/>
  <c r="AN1873" i="13" s="1"/>
  <c r="AK1871" i="13"/>
  <c r="AL1871" i="13"/>
  <c r="AN1871" i="13" s="1"/>
  <c r="AK1869" i="13"/>
  <c r="AL1869" i="13"/>
  <c r="AN1869" i="13" s="1"/>
  <c r="AK1867" i="13"/>
  <c r="AL1867" i="13"/>
  <c r="AN1867" i="13" s="1"/>
  <c r="AK1865" i="13"/>
  <c r="AL1865" i="13"/>
  <c r="AN1865" i="13" s="1"/>
  <c r="AK1863" i="13"/>
  <c r="AL1863" i="13"/>
  <c r="AN1863" i="13" s="1"/>
  <c r="AK1861" i="13"/>
  <c r="AL1861" i="13"/>
  <c r="AN1861" i="13" s="1"/>
  <c r="AK1859" i="13"/>
  <c r="AL1859" i="13"/>
  <c r="AN1859" i="13" s="1"/>
  <c r="AK1857" i="13"/>
  <c r="AL1857" i="13"/>
  <c r="AN1857" i="13" s="1"/>
  <c r="AK1882" i="13"/>
  <c r="AL1882" i="13"/>
  <c r="AN1882" i="13" s="1"/>
  <c r="AK1880" i="13"/>
  <c r="AL1880" i="13"/>
  <c r="AN1880" i="13" s="1"/>
  <c r="AK1878" i="13"/>
  <c r="AL1878" i="13"/>
  <c r="AN1878" i="13" s="1"/>
  <c r="AK1876" i="13"/>
  <c r="AL1876" i="13"/>
  <c r="AN1876" i="13" s="1"/>
  <c r="AK1874" i="13"/>
  <c r="AL1874" i="13"/>
  <c r="AN1874" i="13" s="1"/>
  <c r="AK1872" i="13"/>
  <c r="AL1872" i="13"/>
  <c r="AN1872" i="13" s="1"/>
  <c r="AK1870" i="13"/>
  <c r="AL1870" i="13"/>
  <c r="AN1870" i="13" s="1"/>
  <c r="AK1868" i="13"/>
  <c r="AL1868" i="13"/>
  <c r="AN1868" i="13" s="1"/>
  <c r="AK1866" i="13"/>
  <c r="AL1866" i="13"/>
  <c r="AN1866" i="13" s="1"/>
  <c r="AK1864" i="13"/>
  <c r="AL1864" i="13"/>
  <c r="AN1864" i="13" s="1"/>
  <c r="AK1862" i="13"/>
  <c r="AL1862" i="13"/>
  <c r="AN1862" i="13" s="1"/>
  <c r="AK1860" i="13"/>
  <c r="AL1860" i="13"/>
  <c r="AN1860" i="13"/>
  <c r="AK1858" i="13"/>
  <c r="AL1858" i="13"/>
  <c r="AN1858" i="13" s="1"/>
  <c r="AL952" i="13"/>
  <c r="AL1522" i="13"/>
  <c r="AN1522" i="13" s="1"/>
  <c r="AL1521" i="13"/>
  <c r="AN1521" i="13" s="1"/>
  <c r="AL1520" i="13"/>
  <c r="AN1520" i="13" s="1"/>
  <c r="AL1519" i="13"/>
  <c r="AN1519" i="13" s="1"/>
  <c r="AL1518" i="13"/>
  <c r="AN1518" i="13" s="1"/>
  <c r="AL1517" i="13"/>
  <c r="AN1517" i="13" s="1"/>
  <c r="AL1516" i="13"/>
  <c r="AN1516" i="13" s="1"/>
  <c r="AL1515" i="13"/>
  <c r="AN1515" i="13" s="1"/>
  <c r="AL1514" i="13"/>
  <c r="AN1514" i="13" s="1"/>
  <c r="AL1513" i="13"/>
  <c r="AN1513" i="13" s="1"/>
  <c r="AL1512" i="13"/>
  <c r="AN1512" i="13" s="1"/>
  <c r="AL1511" i="13"/>
  <c r="AN1511" i="13" s="1"/>
  <c r="AL1510" i="13"/>
  <c r="AN1510" i="13" s="1"/>
  <c r="AL1509" i="13"/>
  <c r="AN1509" i="13" s="1"/>
  <c r="AL1508" i="13"/>
  <c r="AN1508" i="13" s="1"/>
  <c r="AL1507" i="13"/>
  <c r="AN1507" i="13" s="1"/>
  <c r="AL1506" i="13"/>
  <c r="AN1506" i="13" s="1"/>
  <c r="AL1505" i="13"/>
  <c r="AN1505" i="13" s="1"/>
  <c r="AL1504" i="13"/>
  <c r="AN1504" i="13" s="1"/>
  <c r="AL1503" i="13"/>
  <c r="AN1503" i="13" s="1"/>
  <c r="AL1502" i="13"/>
  <c r="AN1502" i="13" s="1"/>
  <c r="AL1501" i="13"/>
  <c r="AN1501" i="13" s="1"/>
  <c r="AL1500" i="13"/>
  <c r="AN1500" i="13" s="1"/>
  <c r="AL1499" i="13"/>
  <c r="AN1499" i="13" s="1"/>
  <c r="AL1498" i="13"/>
  <c r="AN1498" i="13" s="1"/>
  <c r="AL1497" i="13"/>
  <c r="AN1497" i="13" s="1"/>
  <c r="AL1496" i="13"/>
  <c r="AN1496" i="13" s="1"/>
  <c r="AL1495" i="13"/>
  <c r="AN1495" i="13" s="1"/>
  <c r="AL1494" i="13"/>
  <c r="AN1494" i="13" s="1"/>
  <c r="AL1493" i="13"/>
  <c r="AN1493" i="13" s="1"/>
  <c r="AL1492" i="13"/>
  <c r="AN1492" i="13" s="1"/>
  <c r="AL1281" i="13"/>
  <c r="AL1280" i="13"/>
  <c r="AN1280" i="13" s="1"/>
  <c r="AL1279" i="13"/>
  <c r="AL1278" i="13"/>
  <c r="AN1278" i="13" s="1"/>
  <c r="AL1277" i="13"/>
  <c r="AL1276" i="13"/>
  <c r="AN1276" i="13" s="1"/>
  <c r="AL1275" i="13"/>
  <c r="AL1274" i="13"/>
  <c r="AN1274" i="13" s="1"/>
  <c r="AL1273" i="13"/>
  <c r="AL1272" i="13"/>
  <c r="AN1272" i="13" s="1"/>
  <c r="AL1271" i="13"/>
  <c r="AL1270" i="13"/>
  <c r="AN1270" i="13" s="1"/>
  <c r="AL1269" i="13"/>
  <c r="AL1268" i="13"/>
  <c r="AN1268" i="13" s="1"/>
  <c r="AL1267" i="13"/>
  <c r="AL1266" i="13"/>
  <c r="AN1266" i="13" s="1"/>
  <c r="AL1265" i="13"/>
  <c r="AL1264" i="13"/>
  <c r="AN1264" i="13" s="1"/>
  <c r="AL1263" i="13"/>
  <c r="AL1262" i="13"/>
  <c r="AN1262" i="13" s="1"/>
  <c r="AL1261" i="13"/>
  <c r="AL1260" i="13"/>
  <c r="AN1260" i="13" s="1"/>
  <c r="AL1259" i="13"/>
  <c r="AL1258" i="13"/>
  <c r="AN1258" i="13" s="1"/>
  <c r="AL1209" i="13"/>
  <c r="AL1208" i="13"/>
  <c r="AN1208" i="13" s="1"/>
  <c r="AL1207" i="13"/>
  <c r="AL1206" i="13"/>
  <c r="AN1206" i="13" s="1"/>
  <c r="AL1205" i="13"/>
  <c r="AL1204" i="13"/>
  <c r="AN1204" i="13" s="1"/>
  <c r="AL1203" i="13"/>
  <c r="AL1202" i="13"/>
  <c r="AN1202" i="13" s="1"/>
  <c r="AL1201" i="13"/>
  <c r="AL1200" i="13"/>
  <c r="AN1200" i="13" s="1"/>
  <c r="AL1199" i="13"/>
  <c r="AL1198" i="13"/>
  <c r="AN1198" i="13" s="1"/>
  <c r="AL1197" i="13"/>
  <c r="AL1196" i="13"/>
  <c r="AN1196" i="13" s="1"/>
  <c r="AL1195" i="13"/>
  <c r="AL1194" i="13"/>
  <c r="AN1194" i="13" s="1"/>
  <c r="AL1193" i="13"/>
  <c r="AL1192" i="13"/>
  <c r="AN1192" i="13" s="1"/>
  <c r="AL1191" i="13"/>
  <c r="AL1190" i="13"/>
  <c r="AN1190" i="13" s="1"/>
  <c r="AL1189" i="13"/>
  <c r="AL1188" i="13"/>
  <c r="AN1188" i="13" s="1"/>
  <c r="AL1187" i="13"/>
  <c r="AL1186" i="13"/>
  <c r="AN1186" i="13" s="1"/>
  <c r="AL1185" i="13"/>
  <c r="AL1184" i="13"/>
  <c r="AN1184" i="13" s="1"/>
  <c r="AL1183" i="13"/>
  <c r="AL1182" i="13"/>
  <c r="AN1182" i="13" s="1"/>
  <c r="AL1181" i="13"/>
  <c r="AL1180" i="13"/>
  <c r="AN1180" i="13" s="1"/>
  <c r="AL1179" i="13"/>
  <c r="AL1178" i="13"/>
  <c r="AN1178" i="13" s="1"/>
  <c r="AL1177" i="13"/>
  <c r="AL1176" i="13"/>
  <c r="AN1176" i="13" s="1"/>
  <c r="AL1175" i="13"/>
  <c r="AL1174" i="13"/>
  <c r="AN1174" i="13" s="1"/>
  <c r="AL1173" i="13"/>
  <c r="AL1172" i="13"/>
  <c r="AN1172" i="13" s="1"/>
  <c r="AL1171" i="13"/>
  <c r="AL1170" i="13"/>
  <c r="AN1170" i="13" s="1"/>
  <c r="AL1169" i="13"/>
  <c r="AL1168" i="13"/>
  <c r="AN1168" i="13" s="1"/>
  <c r="AL1167" i="13"/>
  <c r="AL1166" i="13"/>
  <c r="AN1166" i="13" s="1"/>
  <c r="AL1165" i="13"/>
  <c r="AL1164" i="13"/>
  <c r="AN1164" i="13" s="1"/>
  <c r="AL1163" i="13"/>
  <c r="AL1162" i="13"/>
  <c r="AN1162" i="13" s="1"/>
  <c r="AL1161" i="13"/>
  <c r="AL1160" i="13"/>
  <c r="AN1160" i="13" s="1"/>
  <c r="AL1159" i="13"/>
  <c r="AL1158" i="13"/>
  <c r="AN1158" i="13" s="1"/>
  <c r="AL1157" i="13"/>
  <c r="AL1156" i="13"/>
  <c r="AN1156" i="13" s="1"/>
  <c r="AL1155" i="13"/>
  <c r="AL1154" i="13"/>
  <c r="AN1154" i="13" s="1"/>
  <c r="AL1153" i="13"/>
  <c r="AL1152" i="13"/>
  <c r="AN1152" i="13" s="1"/>
  <c r="AL1151" i="13"/>
  <c r="AL1150" i="13"/>
  <c r="AN1150" i="13" s="1"/>
  <c r="AL1149" i="13"/>
  <c r="AL1148" i="13"/>
  <c r="AN1148" i="13" s="1"/>
  <c r="AL1147" i="13"/>
  <c r="AL1146" i="13"/>
  <c r="AN1146" i="13" s="1"/>
  <c r="AL1145" i="13"/>
  <c r="AL1144" i="13"/>
  <c r="AN1144" i="13" s="1"/>
  <c r="AL1143" i="13"/>
  <c r="AL1142" i="13"/>
  <c r="AN1142" i="13" s="1"/>
  <c r="AL1141" i="13"/>
  <c r="AL1140" i="13"/>
  <c r="AN1140" i="13" s="1"/>
  <c r="AL1139" i="13"/>
  <c r="AL1138" i="13"/>
  <c r="AL1137" i="13"/>
  <c r="AL1136" i="13"/>
  <c r="AL1135" i="13"/>
  <c r="AL1134" i="13"/>
  <c r="AL1133" i="13"/>
  <c r="AL1132" i="13"/>
  <c r="AL1131" i="13"/>
  <c r="AL1130" i="13"/>
  <c r="AL1129" i="13"/>
  <c r="AK951" i="13"/>
  <c r="AM951" i="13"/>
  <c r="AK950" i="13"/>
  <c r="AM950" i="13"/>
  <c r="AK949" i="13"/>
  <c r="AM949" i="13"/>
  <c r="AK948" i="13"/>
  <c r="AM948" i="13"/>
  <c r="AK947" i="13"/>
  <c r="AM947" i="13"/>
  <c r="AK946" i="13"/>
  <c r="AM946" i="13"/>
  <c r="AK945" i="13"/>
  <c r="AM945" i="13"/>
  <c r="AK944" i="13"/>
  <c r="AM944" i="13"/>
  <c r="AK943" i="13"/>
  <c r="AM943" i="13"/>
  <c r="AK942" i="13"/>
  <c r="AM942" i="13"/>
  <c r="AK941" i="13"/>
  <c r="AM941" i="13"/>
  <c r="AK940" i="13"/>
  <c r="AM940" i="13"/>
  <c r="AK939" i="13"/>
  <c r="AM939" i="13"/>
  <c r="AK938" i="13"/>
  <c r="AM938" i="13"/>
  <c r="AK937" i="13"/>
  <c r="AM937" i="13"/>
  <c r="AK936" i="13"/>
  <c r="AM936" i="13"/>
  <c r="AK935" i="13"/>
  <c r="AM935" i="13"/>
  <c r="AK934" i="13"/>
  <c r="AM934" i="13"/>
  <c r="AK933" i="13"/>
  <c r="AM933" i="13"/>
  <c r="AK932" i="13"/>
  <c r="AM932" i="13"/>
  <c r="AK931" i="13"/>
  <c r="AM931" i="13"/>
  <c r="AK930" i="13"/>
  <c r="AM930" i="13"/>
  <c r="AK929" i="13"/>
  <c r="AM929" i="13"/>
  <c r="AL675" i="13"/>
  <c r="AN675" i="13" s="1"/>
  <c r="AM674" i="13"/>
  <c r="AM673" i="13"/>
  <c r="AM672" i="13"/>
  <c r="AM671" i="13"/>
  <c r="AM670" i="13"/>
  <c r="AM669" i="13"/>
  <c r="AM668" i="13"/>
  <c r="AM667" i="13"/>
  <c r="AM666" i="13"/>
  <c r="AM665" i="13"/>
  <c r="AM664" i="13"/>
  <c r="AM663" i="13"/>
  <c r="AM662" i="13"/>
  <c r="AM661" i="13"/>
  <c r="AM660" i="13"/>
  <c r="AM659" i="13"/>
  <c r="AM658" i="13"/>
  <c r="AM657" i="13"/>
  <c r="AM656" i="13"/>
  <c r="AM655" i="13"/>
  <c r="AM654" i="13"/>
  <c r="AM653" i="13"/>
  <c r="AM652" i="13"/>
  <c r="AM651" i="13"/>
  <c r="AM650" i="13"/>
  <c r="AM649" i="13"/>
  <c r="AM648" i="13"/>
  <c r="AM647" i="13"/>
  <c r="AM646" i="13"/>
  <c r="AM645" i="13"/>
  <c r="AM644" i="13"/>
  <c r="AM643" i="13"/>
  <c r="AM642" i="13"/>
  <c r="AM641" i="13"/>
  <c r="AM640" i="13"/>
  <c r="AM639" i="13"/>
  <c r="AM638" i="13"/>
  <c r="AM637" i="13"/>
  <c r="AM636" i="13"/>
  <c r="AM635" i="13"/>
  <c r="AM634" i="13"/>
  <c r="AM633" i="13"/>
  <c r="AO633" i="13" s="1"/>
  <c r="AM632" i="13"/>
  <c r="AO632" i="13" s="1"/>
  <c r="AM631" i="13"/>
  <c r="AO631" i="13" s="1"/>
  <c r="AL464" i="13"/>
  <c r="AN464" i="13" s="1"/>
  <c r="AL306" i="13"/>
  <c r="AN306" i="13" s="1"/>
  <c r="AM928" i="13"/>
  <c r="AM927" i="13"/>
  <c r="AO927" i="13" s="1"/>
  <c r="AM926" i="13"/>
  <c r="AM925" i="13"/>
  <c r="AO925" i="13" s="1"/>
  <c r="AM924" i="13"/>
  <c r="AM923" i="13"/>
  <c r="AO923" i="13" s="1"/>
  <c r="AM922" i="13"/>
  <c r="AM921" i="13"/>
  <c r="AO921" i="13" s="1"/>
  <c r="AM920" i="13"/>
  <c r="AM919" i="13"/>
  <c r="AO919" i="13" s="1"/>
  <c r="AM918" i="13"/>
  <c r="AM917" i="13"/>
  <c r="AO917" i="13" s="1"/>
  <c r="AM916" i="13"/>
  <c r="AL507" i="13"/>
  <c r="AN507" i="13" s="1"/>
  <c r="AL506" i="13"/>
  <c r="AN506" i="13" s="1"/>
  <c r="AK305" i="13"/>
  <c r="AM305" i="13"/>
  <c r="AK304" i="13"/>
  <c r="AM304" i="13"/>
  <c r="AK303" i="13"/>
  <c r="AM303" i="13"/>
  <c r="AK302" i="13"/>
  <c r="AM302" i="13"/>
  <c r="AK301" i="13"/>
  <c r="AM301" i="13"/>
  <c r="AK300" i="13"/>
  <c r="AM300" i="13"/>
  <c r="AK299" i="13"/>
  <c r="AM299" i="13"/>
  <c r="AK298" i="13"/>
  <c r="AM298" i="13"/>
  <c r="AK297" i="13"/>
  <c r="AM297" i="13"/>
  <c r="AK296" i="13"/>
  <c r="AM296" i="13"/>
  <c r="AK295" i="13"/>
  <c r="AM295" i="13"/>
  <c r="AK294" i="13"/>
  <c r="AM294" i="13"/>
  <c r="AK293" i="13"/>
  <c r="AM293" i="13"/>
  <c r="AK292" i="13"/>
  <c r="AM292" i="13"/>
  <c r="AK291" i="13"/>
  <c r="AM291" i="13"/>
  <c r="AK290" i="13"/>
  <c r="AM290" i="13"/>
  <c r="AK289" i="13"/>
  <c r="AM289" i="13"/>
  <c r="AK288" i="13"/>
  <c r="AM288" i="13"/>
  <c r="AK287" i="13"/>
  <c r="AM287" i="13"/>
  <c r="AK286" i="13"/>
  <c r="AM286" i="13"/>
  <c r="AK285" i="13"/>
  <c r="AM285" i="13"/>
  <c r="AK284" i="13"/>
  <c r="AM284" i="13"/>
  <c r="AK283" i="13"/>
  <c r="AM283" i="13"/>
  <c r="AK282" i="13"/>
  <c r="AM282" i="13"/>
  <c r="AK281" i="13"/>
  <c r="AM281" i="13"/>
  <c r="AK280" i="13"/>
  <c r="AM280" i="13"/>
  <c r="AK279" i="13"/>
  <c r="AM279" i="13"/>
  <c r="AK278" i="13"/>
  <c r="AM278" i="13"/>
  <c r="AK277" i="13"/>
  <c r="AM277" i="13"/>
  <c r="AM276" i="13"/>
  <c r="AM275" i="13"/>
  <c r="AM274" i="13"/>
  <c r="AM273" i="13"/>
  <c r="AM272" i="13"/>
  <c r="AM271" i="13"/>
  <c r="AM270" i="13"/>
  <c r="AM269" i="13"/>
  <c r="AM268" i="13"/>
  <c r="AM267" i="13"/>
  <c r="AM266" i="13"/>
  <c r="AM265" i="13"/>
  <c r="AM264" i="13"/>
  <c r="AL207" i="13"/>
  <c r="AN207" i="13" s="1"/>
  <c r="AL206" i="13"/>
  <c r="AN206" i="13" s="1"/>
  <c r="AL205" i="13"/>
  <c r="AN205" i="13" s="1"/>
  <c r="AL204" i="13"/>
  <c r="AN204" i="13" s="1"/>
  <c r="AL203" i="13"/>
  <c r="AN203" i="13" s="1"/>
  <c r="AL202" i="13"/>
  <c r="AN202" i="13" s="1"/>
  <c r="AL201" i="13"/>
  <c r="AN201" i="13" s="1"/>
  <c r="AL200" i="13"/>
  <c r="AN200" i="13" s="1"/>
  <c r="AL199" i="13"/>
  <c r="AN199" i="13" s="1"/>
  <c r="AL198" i="13"/>
  <c r="AN198" i="13" s="1"/>
  <c r="AL197" i="13"/>
  <c r="AN197" i="13" s="1"/>
  <c r="AL196" i="13"/>
  <c r="AN196" i="13" s="1"/>
  <c r="AL195" i="13"/>
  <c r="AN195" i="13" s="1"/>
  <c r="AL194" i="13"/>
  <c r="AN194" i="13" s="1"/>
  <c r="AK94" i="13"/>
  <c r="AL94" i="13"/>
  <c r="AN94" i="13" s="1"/>
  <c r="AK92" i="13"/>
  <c r="AL92" i="13"/>
  <c r="AN92" i="13" s="1"/>
  <c r="AK90" i="13"/>
  <c r="AL90" i="13"/>
  <c r="AN90" i="13" s="1"/>
  <c r="AK88" i="13"/>
  <c r="AL88" i="13"/>
  <c r="AN88" i="13" s="1"/>
  <c r="AK86" i="13"/>
  <c r="AL86" i="13"/>
  <c r="AN86" i="13" s="1"/>
  <c r="AK84" i="13"/>
  <c r="AM84" i="13"/>
  <c r="AL84" i="13"/>
  <c r="AN84" i="13" s="1"/>
  <c r="AK82" i="13"/>
  <c r="AM82" i="13"/>
  <c r="AL82" i="13"/>
  <c r="AN82" i="13" s="1"/>
  <c r="AK80" i="13"/>
  <c r="AM80" i="13"/>
  <c r="AL80" i="13"/>
  <c r="AN80" i="13" s="1"/>
  <c r="AK78" i="13"/>
  <c r="AM78" i="13"/>
  <c r="AL78" i="13"/>
  <c r="AN78" i="13" s="1"/>
  <c r="AK76" i="13"/>
  <c r="AM76" i="13"/>
  <c r="AL76" i="13"/>
  <c r="AN76" i="13" s="1"/>
  <c r="AK74" i="13"/>
  <c r="AM74" i="13"/>
  <c r="AL74" i="13"/>
  <c r="AK72" i="13"/>
  <c r="AM72" i="13"/>
  <c r="AL72" i="13"/>
  <c r="AK70" i="13"/>
  <c r="AM70" i="13"/>
  <c r="AL70" i="13"/>
  <c r="AK68" i="13"/>
  <c r="AM68" i="13"/>
  <c r="AL68" i="13"/>
  <c r="AL66" i="13"/>
  <c r="AK66" i="13"/>
  <c r="AM66" i="13"/>
  <c r="AL64" i="13"/>
  <c r="AK64" i="13"/>
  <c r="AM64" i="13"/>
  <c r="AL62" i="13"/>
  <c r="AN62" i="13" s="1"/>
  <c r="AK62" i="13"/>
  <c r="AM62" i="13"/>
  <c r="AL60" i="13"/>
  <c r="AN60" i="13" s="1"/>
  <c r="AK60" i="13"/>
  <c r="AM60" i="13"/>
  <c r="AL58" i="13"/>
  <c r="AN58" i="13" s="1"/>
  <c r="AK58" i="13"/>
  <c r="AM58" i="13"/>
  <c r="AL56" i="13"/>
  <c r="AN56" i="13" s="1"/>
  <c r="AK56" i="13"/>
  <c r="AM56" i="13"/>
  <c r="AL54" i="13"/>
  <c r="AN54" i="13" s="1"/>
  <c r="AK54" i="13"/>
  <c r="AM54" i="13"/>
  <c r="AL52" i="13"/>
  <c r="AN52" i="13" s="1"/>
  <c r="AK52" i="13"/>
  <c r="AM52" i="13"/>
  <c r="AL50" i="13"/>
  <c r="AN50" i="13" s="1"/>
  <c r="AK50" i="13"/>
  <c r="AM50" i="13"/>
  <c r="AL48" i="13"/>
  <c r="AK48" i="13"/>
  <c r="AM48" i="13"/>
  <c r="AL1635" i="13"/>
  <c r="AN1635" i="13" s="1"/>
  <c r="AL1634" i="13"/>
  <c r="AN1634" i="13" s="1"/>
  <c r="AL1633" i="13"/>
  <c r="AN1633" i="13" s="1"/>
  <c r="AL1632" i="13"/>
  <c r="AN1632" i="13" s="1"/>
  <c r="AL1631" i="13"/>
  <c r="AN1631" i="13" s="1"/>
  <c r="AL1630" i="13"/>
  <c r="AN1630" i="13" s="1"/>
  <c r="AL1629" i="13"/>
  <c r="AN1629" i="13" s="1"/>
  <c r="AL1628" i="13"/>
  <c r="AN1628" i="13" s="1"/>
  <c r="AL1627" i="13"/>
  <c r="AN1627" i="13" s="1"/>
  <c r="AL1626" i="13"/>
  <c r="AN1626" i="13" s="1"/>
  <c r="AL1625" i="13"/>
  <c r="AN1625" i="13" s="1"/>
  <c r="AL1624" i="13"/>
  <c r="AN1624" i="13" s="1"/>
  <c r="AL1623" i="13"/>
  <c r="AN1623" i="13" s="1"/>
  <c r="AL1622" i="13"/>
  <c r="AN1622" i="13" s="1"/>
  <c r="AL1621" i="13"/>
  <c r="AN1621" i="13" s="1"/>
  <c r="AL1620" i="13"/>
  <c r="AN1620" i="13" s="1"/>
  <c r="AL1619" i="13"/>
  <c r="AN1619" i="13" s="1"/>
  <c r="AL1618" i="13"/>
  <c r="AN1618" i="13" s="1"/>
  <c r="AL1617" i="13"/>
  <c r="AN1617" i="13" s="1"/>
  <c r="AL1616" i="13"/>
  <c r="AN1616" i="13" s="1"/>
  <c r="AL1615" i="13"/>
  <c r="AN1615" i="13" s="1"/>
  <c r="AL1614" i="13"/>
  <c r="AN1614" i="13" s="1"/>
  <c r="AL1613" i="13"/>
  <c r="AN1613" i="13" s="1"/>
  <c r="AL1612" i="13"/>
  <c r="AN1612" i="13" s="1"/>
  <c r="AL1611" i="13"/>
  <c r="AN1611" i="13" s="1"/>
  <c r="AL1610" i="13"/>
  <c r="AN1610" i="13" s="1"/>
  <c r="AL1609" i="13"/>
  <c r="AN1609" i="13" s="1"/>
  <c r="AL1608" i="13"/>
  <c r="AN1608" i="13" s="1"/>
  <c r="AL1607" i="13"/>
  <c r="AN1607" i="13" s="1"/>
  <c r="AL1606" i="13"/>
  <c r="AN1606" i="13" s="1"/>
  <c r="AL1605" i="13"/>
  <c r="AN1605" i="13" s="1"/>
  <c r="AL1604" i="13"/>
  <c r="AN1604" i="13" s="1"/>
  <c r="AL1603" i="13"/>
  <c r="AN1603" i="13" s="1"/>
  <c r="AL1602" i="13"/>
  <c r="AN1602" i="13" s="1"/>
  <c r="AL1601" i="13"/>
  <c r="AN1601" i="13" s="1"/>
  <c r="AL1600" i="13"/>
  <c r="AN1600" i="13" s="1"/>
  <c r="AL1599" i="13"/>
  <c r="AN1599" i="13" s="1"/>
  <c r="AL1598" i="13"/>
  <c r="AN1598" i="13" s="1"/>
  <c r="AL1597" i="13"/>
  <c r="AN1597" i="13" s="1"/>
  <c r="AL1596" i="13"/>
  <c r="AN1596" i="13" s="1"/>
  <c r="AL1595" i="13"/>
  <c r="AN1595" i="13" s="1"/>
  <c r="AL1594" i="13"/>
  <c r="AN1594" i="13" s="1"/>
  <c r="AL1593" i="13"/>
  <c r="AN1593" i="13" s="1"/>
  <c r="AL1592" i="13"/>
  <c r="AN1592" i="13" s="1"/>
  <c r="AL1591" i="13"/>
  <c r="AN1591" i="13" s="1"/>
  <c r="AL1590" i="13"/>
  <c r="AN1590" i="13" s="1"/>
  <c r="AL1589" i="13"/>
  <c r="AN1589" i="13" s="1"/>
  <c r="AL1588" i="13"/>
  <c r="AN1588" i="13" s="1"/>
  <c r="AL1587" i="13"/>
  <c r="AN1587" i="13" s="1"/>
  <c r="AL1586" i="13"/>
  <c r="AN1586" i="13" s="1"/>
  <c r="AL1585" i="13"/>
  <c r="AN1585" i="13" s="1"/>
  <c r="AL1584" i="13"/>
  <c r="AN1584" i="13" s="1"/>
  <c r="AL1583" i="13"/>
  <c r="AN1583" i="13" s="1"/>
  <c r="AL1582" i="13"/>
  <c r="AN1582" i="13" s="1"/>
  <c r="AL1581" i="13"/>
  <c r="AN1581" i="13" s="1"/>
  <c r="AL1580" i="13"/>
  <c r="AN1580" i="13" s="1"/>
  <c r="AL1579" i="13"/>
  <c r="AN1579" i="13" s="1"/>
  <c r="AL1578" i="13"/>
  <c r="AN1578" i="13" s="1"/>
  <c r="AL1577" i="13"/>
  <c r="AN1577" i="13" s="1"/>
  <c r="AL1576" i="13"/>
  <c r="AN1576" i="13" s="1"/>
  <c r="AL1575" i="13"/>
  <c r="AN1575" i="13" s="1"/>
  <c r="AL1574" i="13"/>
  <c r="AN1574" i="13" s="1"/>
  <c r="AL1573" i="13"/>
  <c r="AN1573" i="13" s="1"/>
  <c r="AL1572" i="13"/>
  <c r="AN1572" i="13" s="1"/>
  <c r="AL1571" i="13"/>
  <c r="AN1571" i="13" s="1"/>
  <c r="AL1570" i="13"/>
  <c r="AN1570" i="13" s="1"/>
  <c r="AL1569" i="13"/>
  <c r="AN1569" i="13" s="1"/>
  <c r="AL1568" i="13"/>
  <c r="AN1568" i="13" s="1"/>
  <c r="AL1567" i="13"/>
  <c r="AN1567" i="13" s="1"/>
  <c r="AL1566" i="13"/>
  <c r="AN1566" i="13" s="1"/>
  <c r="AL1565" i="13"/>
  <c r="AN1565" i="13" s="1"/>
  <c r="AL1564" i="13"/>
  <c r="AN1564" i="13" s="1"/>
  <c r="AL1563" i="13"/>
  <c r="AN1563" i="13" s="1"/>
  <c r="AL1562" i="13"/>
  <c r="AN1562" i="13" s="1"/>
  <c r="AL1561" i="13"/>
  <c r="AN1561" i="13" s="1"/>
  <c r="AL1560" i="13"/>
  <c r="AN1560" i="13" s="1"/>
  <c r="AL1559" i="13"/>
  <c r="AN1559" i="13" s="1"/>
  <c r="AL1558" i="13"/>
  <c r="AN1558" i="13" s="1"/>
  <c r="AL1557" i="13"/>
  <c r="AN1557" i="13" s="1"/>
  <c r="AL1556" i="13"/>
  <c r="AN1556" i="13" s="1"/>
  <c r="AL1555" i="13"/>
  <c r="AN1555" i="13" s="1"/>
  <c r="AL1554" i="13"/>
  <c r="AN1554" i="13" s="1"/>
  <c r="AL1553" i="13"/>
  <c r="AN1553" i="13" s="1"/>
  <c r="AL1552" i="13"/>
  <c r="AN1552" i="13" s="1"/>
  <c r="AL1551" i="13"/>
  <c r="AN1551" i="13" s="1"/>
  <c r="AL1550" i="13"/>
  <c r="AN1550" i="13" s="1"/>
  <c r="AL1549" i="13"/>
  <c r="AN1549" i="13" s="1"/>
  <c r="AL1548" i="13"/>
  <c r="AN1548" i="13" s="1"/>
  <c r="AL1547" i="13"/>
  <c r="AN1547" i="13" s="1"/>
  <c r="AL1546" i="13"/>
  <c r="AN1546" i="13" s="1"/>
  <c r="AL1545" i="13"/>
  <c r="AN1545" i="13" s="1"/>
  <c r="AL1544" i="13"/>
  <c r="AN1544" i="13" s="1"/>
  <c r="AL1543" i="13"/>
  <c r="AN1543" i="13" s="1"/>
  <c r="AL1542" i="13"/>
  <c r="AN1542" i="13" s="1"/>
  <c r="AL1541" i="13"/>
  <c r="AN1541" i="13" s="1"/>
  <c r="AL1540" i="13"/>
  <c r="AN1540" i="13" s="1"/>
  <c r="AL1539" i="13"/>
  <c r="AN1539" i="13" s="1"/>
  <c r="AL1538" i="13"/>
  <c r="AN1538" i="13" s="1"/>
  <c r="AL1537" i="13"/>
  <c r="AN1537" i="13" s="1"/>
  <c r="AL1536" i="13"/>
  <c r="AN1536" i="13" s="1"/>
  <c r="AL1535" i="13"/>
  <c r="AN1535" i="13" s="1"/>
  <c r="AL1534" i="13"/>
  <c r="AN1534" i="13" s="1"/>
  <c r="AL1533" i="13"/>
  <c r="AN1533" i="13" s="1"/>
  <c r="AL1532" i="13"/>
  <c r="AN1532" i="13" s="1"/>
  <c r="AL1531" i="13"/>
  <c r="AN1531" i="13" s="1"/>
  <c r="AL1530" i="13"/>
  <c r="AN1530" i="13" s="1"/>
  <c r="AL1529" i="13"/>
  <c r="AN1529" i="13" s="1"/>
  <c r="AL1528" i="13"/>
  <c r="AN1528" i="13" s="1"/>
  <c r="AL1527" i="13"/>
  <c r="AN1527" i="13" s="1"/>
  <c r="AL1526" i="13"/>
  <c r="AN1526" i="13" s="1"/>
  <c r="AL1525" i="13"/>
  <c r="AN1525" i="13" s="1"/>
  <c r="AL1524" i="13"/>
  <c r="AN1524" i="13" s="1"/>
  <c r="AL1523" i="13"/>
  <c r="AN1523" i="13" s="1"/>
  <c r="AM1522" i="13"/>
  <c r="AM1521" i="13"/>
  <c r="AO1521" i="13" s="1"/>
  <c r="AM1520" i="13"/>
  <c r="AM1519" i="13"/>
  <c r="AO1519" i="13" s="1"/>
  <c r="AM1518" i="13"/>
  <c r="AM1517" i="13"/>
  <c r="AO1517" i="13" s="1"/>
  <c r="AM1516" i="13"/>
  <c r="AM1515" i="13"/>
  <c r="AO1515" i="13" s="1"/>
  <c r="AM1514" i="13"/>
  <c r="AM1513" i="13"/>
  <c r="AO1513" i="13" s="1"/>
  <c r="AM1512" i="13"/>
  <c r="AM1511" i="13"/>
  <c r="AO1511" i="13" s="1"/>
  <c r="AM1510" i="13"/>
  <c r="AM1509" i="13"/>
  <c r="AO1509" i="13" s="1"/>
  <c r="AM1508" i="13"/>
  <c r="AM1507" i="13"/>
  <c r="AO1507" i="13" s="1"/>
  <c r="AM1506" i="13"/>
  <c r="AM1505" i="13"/>
  <c r="AO1505" i="13" s="1"/>
  <c r="AM1504" i="13"/>
  <c r="AM1503" i="13"/>
  <c r="AO1503" i="13" s="1"/>
  <c r="AM1502" i="13"/>
  <c r="AM1501" i="13"/>
  <c r="AO1501" i="13" s="1"/>
  <c r="AM1500" i="13"/>
  <c r="AM1499" i="13"/>
  <c r="AO1499" i="13" s="1"/>
  <c r="AM1498" i="13"/>
  <c r="AM1497" i="13"/>
  <c r="AO1497" i="13" s="1"/>
  <c r="AM1496" i="13"/>
  <c r="AM1495" i="13"/>
  <c r="AO1495" i="13" s="1"/>
  <c r="AM1494" i="13"/>
  <c r="AM1493" i="13"/>
  <c r="AO1493" i="13" s="1"/>
  <c r="AM1492" i="13"/>
  <c r="AK1325" i="13"/>
  <c r="AM1325" i="13"/>
  <c r="AO1325" i="13" s="1"/>
  <c r="AK93" i="13"/>
  <c r="AL93" i="13"/>
  <c r="AN93" i="13" s="1"/>
  <c r="AK91" i="13"/>
  <c r="AL91" i="13"/>
  <c r="AN91" i="13" s="1"/>
  <c r="AK89" i="13"/>
  <c r="AL89" i="13"/>
  <c r="AN89" i="13" s="1"/>
  <c r="AK87" i="13"/>
  <c r="AL87" i="13"/>
  <c r="AN87" i="13" s="1"/>
  <c r="AK85" i="13"/>
  <c r="AL85" i="13"/>
  <c r="AN85" i="13" s="1"/>
  <c r="AM85" i="13"/>
  <c r="AK83" i="13"/>
  <c r="AM83" i="13"/>
  <c r="AL83" i="13"/>
  <c r="AN83" i="13" s="1"/>
  <c r="AK81" i="13"/>
  <c r="AM81" i="13"/>
  <c r="AL81" i="13"/>
  <c r="AN81" i="13" s="1"/>
  <c r="AK79" i="13"/>
  <c r="AM79" i="13"/>
  <c r="AL79" i="13"/>
  <c r="AN79" i="13" s="1"/>
  <c r="AK77" i="13"/>
  <c r="AM77" i="13"/>
  <c r="AL77" i="13"/>
  <c r="AN77" i="13" s="1"/>
  <c r="AK75" i="13"/>
  <c r="AM75" i="13"/>
  <c r="AL75" i="13"/>
  <c r="AN75" i="13" s="1"/>
  <c r="AK73" i="13"/>
  <c r="AM73" i="13"/>
  <c r="AL73" i="13"/>
  <c r="AK71" i="13"/>
  <c r="AM71" i="13"/>
  <c r="AL71" i="13"/>
  <c r="AK69" i="13"/>
  <c r="AM69" i="13"/>
  <c r="AL69" i="13"/>
  <c r="AK67" i="13"/>
  <c r="AM67" i="13"/>
  <c r="AL67" i="13"/>
  <c r="AL65" i="13"/>
  <c r="AK65" i="13"/>
  <c r="AM65" i="13"/>
  <c r="AL63" i="13"/>
  <c r="AK63" i="13"/>
  <c r="AM63" i="13"/>
  <c r="AL61" i="13"/>
  <c r="AK61" i="13"/>
  <c r="AM61" i="13"/>
  <c r="AL59" i="13"/>
  <c r="AN59" i="13" s="1"/>
  <c r="AK59" i="13"/>
  <c r="AM59" i="13"/>
  <c r="AL57" i="13"/>
  <c r="AN57" i="13" s="1"/>
  <c r="AK57" i="13"/>
  <c r="AM57" i="13"/>
  <c r="AL55" i="13"/>
  <c r="AK55" i="13"/>
  <c r="AM55" i="13"/>
  <c r="AL53" i="13"/>
  <c r="AN53" i="13" s="1"/>
  <c r="AK53" i="13"/>
  <c r="AM53" i="13"/>
  <c r="AL51" i="13"/>
  <c r="AN51" i="13" s="1"/>
  <c r="AK51" i="13"/>
  <c r="AM51" i="13"/>
  <c r="AL49" i="13"/>
  <c r="AK49" i="13"/>
  <c r="AM49" i="13"/>
  <c r="AK47" i="13"/>
  <c r="AM47" i="13"/>
  <c r="AK1491" i="13"/>
  <c r="AM1491" i="13"/>
  <c r="AO1491" i="13" s="1"/>
  <c r="AK1490" i="13"/>
  <c r="AM1490" i="13"/>
  <c r="AO1490" i="13" s="1"/>
  <c r="AK1489" i="13"/>
  <c r="AM1489" i="13"/>
  <c r="AO1489" i="13" s="1"/>
  <c r="AK1488" i="13"/>
  <c r="AM1488" i="13"/>
  <c r="AK1487" i="13"/>
  <c r="AM1487" i="13"/>
  <c r="AO1487" i="13" s="1"/>
  <c r="AK1486" i="13"/>
  <c r="AM1486" i="13"/>
  <c r="AO1486" i="13" s="1"/>
  <c r="AK1485" i="13"/>
  <c r="AM1485" i="13"/>
  <c r="AO1485" i="13" s="1"/>
  <c r="AK1484" i="13"/>
  <c r="AM1484" i="13"/>
  <c r="AK1483" i="13"/>
  <c r="AM1483" i="13"/>
  <c r="AO1483" i="13" s="1"/>
  <c r="AK1482" i="13"/>
  <c r="AM1482" i="13"/>
  <c r="AO1482" i="13" s="1"/>
  <c r="AK1481" i="13"/>
  <c r="AM1481" i="13"/>
  <c r="AO1481" i="13" s="1"/>
  <c r="AK1480" i="13"/>
  <c r="AM1480" i="13"/>
  <c r="AK1479" i="13"/>
  <c r="AM1479" i="13"/>
  <c r="AO1479" i="13" s="1"/>
  <c r="AK1478" i="13"/>
  <c r="AM1478" i="13"/>
  <c r="AO1478" i="13" s="1"/>
  <c r="AK1477" i="13"/>
  <c r="AM1477" i="13"/>
  <c r="AO1477" i="13" s="1"/>
  <c r="AK1476" i="13"/>
  <c r="AM1476" i="13"/>
  <c r="AK1475" i="13"/>
  <c r="AM1475" i="13"/>
  <c r="AO1475" i="13" s="1"/>
  <c r="AK1474" i="13"/>
  <c r="AM1474" i="13"/>
  <c r="AO1474" i="13" s="1"/>
  <c r="AK1473" i="13"/>
  <c r="AM1473" i="13"/>
  <c r="AO1473" i="13" s="1"/>
  <c r="AK1472" i="13"/>
  <c r="AM1472" i="13"/>
  <c r="AK1471" i="13"/>
  <c r="AM1471" i="13"/>
  <c r="AO1471" i="13" s="1"/>
  <c r="AK1470" i="13"/>
  <c r="AM1470" i="13"/>
  <c r="AO1470" i="13" s="1"/>
  <c r="AK1469" i="13"/>
  <c r="AM1469" i="13"/>
  <c r="AO1469" i="13" s="1"/>
  <c r="AK1468" i="13"/>
  <c r="AM1468" i="13"/>
  <c r="AK1467" i="13"/>
  <c r="AM1467" i="13"/>
  <c r="AO1467" i="13" s="1"/>
  <c r="AK1466" i="13"/>
  <c r="AM1466" i="13"/>
  <c r="AO1466" i="13" s="1"/>
  <c r="AK1465" i="13"/>
  <c r="AM1465" i="13"/>
  <c r="AO1465" i="13" s="1"/>
  <c r="AK1464" i="13"/>
  <c r="AM1464" i="13"/>
  <c r="AK1463" i="13"/>
  <c r="AM1463" i="13"/>
  <c r="AO1463" i="13" s="1"/>
  <c r="AK1462" i="13"/>
  <c r="AM1462" i="13"/>
  <c r="AO1462" i="13" s="1"/>
  <c r="AK1461" i="13"/>
  <c r="AM1461" i="13"/>
  <c r="AO1461" i="13" s="1"/>
  <c r="AK1460" i="13"/>
  <c r="AM1460" i="13"/>
  <c r="AK1459" i="13"/>
  <c r="AM1459" i="13"/>
  <c r="AO1459" i="13" s="1"/>
  <c r="AK1458" i="13"/>
  <c r="AM1458" i="13"/>
  <c r="AO1458" i="13" s="1"/>
  <c r="AK1457" i="13"/>
  <c r="AM1457" i="13"/>
  <c r="AK1456" i="13"/>
  <c r="AM1456" i="13"/>
  <c r="AO1456" i="13" s="1"/>
  <c r="AK1455" i="13"/>
  <c r="AM1455" i="13"/>
  <c r="AK1454" i="13"/>
  <c r="AM1454" i="13"/>
  <c r="AO1454" i="13" s="1"/>
  <c r="AK1453" i="13"/>
  <c r="AM1453" i="13"/>
  <c r="AK1452" i="13"/>
  <c r="AM1452" i="13"/>
  <c r="AO1452" i="13" s="1"/>
  <c r="AK1451" i="13"/>
  <c r="AM1451" i="13"/>
  <c r="AK1450" i="13"/>
  <c r="AM1450" i="13"/>
  <c r="AO1450" i="13" s="1"/>
  <c r="AK1449" i="13"/>
  <c r="AM1449" i="13"/>
  <c r="AK1448" i="13"/>
  <c r="AM1448" i="13"/>
  <c r="AO1448" i="13" s="1"/>
  <c r="AK1447" i="13"/>
  <c r="AM1447" i="13"/>
  <c r="AK1446" i="13"/>
  <c r="AM1446" i="13"/>
  <c r="AO1446" i="13" s="1"/>
  <c r="AK1445" i="13"/>
  <c r="AM1445" i="13"/>
  <c r="AK1444" i="13"/>
  <c r="AM1444" i="13"/>
  <c r="AO1444" i="13" s="1"/>
  <c r="AK1443" i="13"/>
  <c r="AM1443" i="13"/>
  <c r="AK1442" i="13"/>
  <c r="AM1442" i="13"/>
  <c r="AO1442" i="13" s="1"/>
  <c r="AK1441" i="13"/>
  <c r="AM1441" i="13"/>
  <c r="AK1440" i="13"/>
  <c r="AM1440" i="13"/>
  <c r="AO1440" i="13" s="1"/>
  <c r="AK1439" i="13"/>
  <c r="AM1439" i="13"/>
  <c r="AK1438" i="13"/>
  <c r="AM1438" i="13"/>
  <c r="AO1438" i="13" s="1"/>
  <c r="AK1437" i="13"/>
  <c r="AM1437" i="13"/>
  <c r="AK1436" i="13"/>
  <c r="AM1436" i="13"/>
  <c r="AO1436" i="13" s="1"/>
  <c r="AK1435" i="13"/>
  <c r="AM1435" i="13"/>
  <c r="AK1434" i="13"/>
  <c r="AM1434" i="13"/>
  <c r="AO1434" i="13" s="1"/>
  <c r="AK1433" i="13"/>
  <c r="AM1433" i="13"/>
  <c r="AK1432" i="13"/>
  <c r="AM1432" i="13"/>
  <c r="AO1432" i="13" s="1"/>
  <c r="AK1431" i="13"/>
  <c r="AM1431" i="13"/>
  <c r="AK1430" i="13"/>
  <c r="AM1430" i="13"/>
  <c r="AO1430" i="13" s="1"/>
  <c r="AK1429" i="13"/>
  <c r="AM1429" i="13"/>
  <c r="AK1428" i="13"/>
  <c r="AM1428" i="13"/>
  <c r="AO1428" i="13" s="1"/>
  <c r="AK1427" i="13"/>
  <c r="AM1427" i="13"/>
  <c r="AK1426" i="13"/>
  <c r="AM1426" i="13"/>
  <c r="AO1426" i="13" s="1"/>
  <c r="AK1425" i="13"/>
  <c r="AM1425" i="13"/>
  <c r="AK1424" i="13"/>
  <c r="AM1424" i="13"/>
  <c r="AO1424" i="13" s="1"/>
  <c r="AK1423" i="13"/>
  <c r="AM1423" i="13"/>
  <c r="AK1422" i="13"/>
  <c r="AM1422" i="13"/>
  <c r="AO1422" i="13" s="1"/>
  <c r="AK1421" i="13"/>
  <c r="AM1421" i="13"/>
  <c r="AK1420" i="13"/>
  <c r="AM1420" i="13"/>
  <c r="AO1420" i="13" s="1"/>
  <c r="AK1419" i="13"/>
  <c r="AM1419" i="13"/>
  <c r="AK1418" i="13"/>
  <c r="AM1418" i="13"/>
  <c r="AO1418" i="13" s="1"/>
  <c r="AK1417" i="13"/>
  <c r="AM1417" i="13"/>
  <c r="AO1417" i="13" s="1"/>
  <c r="AK1416" i="13"/>
  <c r="AM1416" i="13"/>
  <c r="AK1415" i="13"/>
  <c r="AM1415" i="13"/>
  <c r="AO1415" i="13" s="1"/>
  <c r="AK1414" i="13"/>
  <c r="AM1414" i="13"/>
  <c r="AK1413" i="13"/>
  <c r="AM1413" i="13"/>
  <c r="AO1413" i="13" s="1"/>
  <c r="AK1412" i="13"/>
  <c r="AM1412" i="13"/>
  <c r="AK1411" i="13"/>
  <c r="AM1411" i="13"/>
  <c r="AO1411" i="13" s="1"/>
  <c r="AK1410" i="13"/>
  <c r="AM1410" i="13"/>
  <c r="AK1409" i="13"/>
  <c r="AM1409" i="13"/>
  <c r="AO1409" i="13" s="1"/>
  <c r="AK1408" i="13"/>
  <c r="AM1408" i="13"/>
  <c r="AK1407" i="13"/>
  <c r="AM1407" i="13"/>
  <c r="AO1407" i="13" s="1"/>
  <c r="AK1406" i="13"/>
  <c r="AM1406" i="13"/>
  <c r="AK1405" i="13"/>
  <c r="AM1405" i="13"/>
  <c r="AO1405" i="13" s="1"/>
  <c r="AK1404" i="13"/>
  <c r="AM1404" i="13"/>
  <c r="AK1403" i="13"/>
  <c r="AM1403" i="13"/>
  <c r="AO1403" i="13" s="1"/>
  <c r="AK1402" i="13"/>
  <c r="AM1402" i="13"/>
  <c r="AK1401" i="13"/>
  <c r="AM1401" i="13"/>
  <c r="AO1401" i="13" s="1"/>
  <c r="AK1400" i="13"/>
  <c r="AM1400" i="13"/>
  <c r="AK1399" i="13"/>
  <c r="AM1399" i="13"/>
  <c r="AO1399" i="13" s="1"/>
  <c r="AK1398" i="13"/>
  <c r="AM1398" i="13"/>
  <c r="AK1397" i="13"/>
  <c r="AM1397" i="13"/>
  <c r="AO1397" i="13" s="1"/>
  <c r="AK1396" i="13"/>
  <c r="AM1396" i="13"/>
  <c r="AK1395" i="13"/>
  <c r="AM1395" i="13"/>
  <c r="AO1395" i="13" s="1"/>
  <c r="AK1394" i="13"/>
  <c r="AM1394" i="13"/>
  <c r="AK1393" i="13"/>
  <c r="AM1393" i="13"/>
  <c r="AO1393" i="13" s="1"/>
  <c r="AK1392" i="13"/>
  <c r="AM1392" i="13"/>
  <c r="AK1391" i="13"/>
  <c r="AM1391" i="13"/>
  <c r="AO1391" i="13" s="1"/>
  <c r="AK1390" i="13"/>
  <c r="AM1390" i="13"/>
  <c r="AK1389" i="13"/>
  <c r="AM1389" i="13"/>
  <c r="AO1389" i="13" s="1"/>
  <c r="AK1388" i="13"/>
  <c r="AM1388" i="13"/>
  <c r="AK1387" i="13"/>
  <c r="AM1387" i="13"/>
  <c r="AO1387" i="13" s="1"/>
  <c r="AK1386" i="13"/>
  <c r="AM1386" i="13"/>
  <c r="AK1385" i="13"/>
  <c r="AM1385" i="13"/>
  <c r="AO1385" i="13" s="1"/>
  <c r="AK1384" i="13"/>
  <c r="AM1384" i="13"/>
  <c r="AK1383" i="13"/>
  <c r="AM1383" i="13"/>
  <c r="AO1383" i="13" s="1"/>
  <c r="AK1382" i="13"/>
  <c r="AM1382" i="13"/>
  <c r="AK1381" i="13"/>
  <c r="AM1381" i="13"/>
  <c r="AO1381" i="13" s="1"/>
  <c r="AK1380" i="13"/>
  <c r="AM1380" i="13"/>
  <c r="AK1379" i="13"/>
  <c r="AM1379" i="13"/>
  <c r="AO1379" i="13" s="1"/>
  <c r="AK1378" i="13"/>
  <c r="AM1378" i="13"/>
  <c r="AK1377" i="13"/>
  <c r="AM1377" i="13"/>
  <c r="AO1377" i="13" s="1"/>
  <c r="AK1376" i="13"/>
  <c r="AM1376" i="13"/>
  <c r="AK1375" i="13"/>
  <c r="AM1375" i="13"/>
  <c r="AO1375" i="13" s="1"/>
  <c r="AK1374" i="13"/>
  <c r="AM1374" i="13"/>
  <c r="AK1373" i="13"/>
  <c r="AM1373" i="13"/>
  <c r="AO1373" i="13" s="1"/>
  <c r="AK1372" i="13"/>
  <c r="AM1372" i="13"/>
  <c r="AK1371" i="13"/>
  <c r="AM1371" i="13"/>
  <c r="AO1371" i="13" s="1"/>
  <c r="AK1370" i="13"/>
  <c r="AM1370" i="13"/>
  <c r="AK1369" i="13"/>
  <c r="AM1369" i="13"/>
  <c r="AO1369" i="13" s="1"/>
  <c r="AK1368" i="13"/>
  <c r="AM1368" i="13"/>
  <c r="AK1367" i="13"/>
  <c r="AM1367" i="13"/>
  <c r="AO1367" i="13" s="1"/>
  <c r="AK1366" i="13"/>
  <c r="AM1366" i="13"/>
  <c r="AK1365" i="13"/>
  <c r="AM1365" i="13"/>
  <c r="AO1365" i="13" s="1"/>
  <c r="AK1364" i="13"/>
  <c r="AM1364" i="13"/>
  <c r="AK1363" i="13"/>
  <c r="AM1363" i="13"/>
  <c r="AO1363" i="13" s="1"/>
  <c r="AK1362" i="13"/>
  <c r="AM1362" i="13"/>
  <c r="AK1361" i="13"/>
  <c r="AM1361" i="13"/>
  <c r="AO1361" i="13" s="1"/>
  <c r="AK1360" i="13"/>
  <c r="AM1360" i="13"/>
  <c r="AK1359" i="13"/>
  <c r="AM1359" i="13"/>
  <c r="AO1359" i="13" s="1"/>
  <c r="AK1358" i="13"/>
  <c r="AM1358" i="13"/>
  <c r="AK1357" i="13"/>
  <c r="AM1357" i="13"/>
  <c r="AO1357" i="13" s="1"/>
  <c r="AK1356" i="13"/>
  <c r="AM1356" i="13"/>
  <c r="AK1355" i="13"/>
  <c r="AM1355" i="13"/>
  <c r="AO1355" i="13" s="1"/>
  <c r="AK1354" i="13"/>
  <c r="AM1354" i="13"/>
  <c r="AK1353" i="13"/>
  <c r="AM1353" i="13"/>
  <c r="AO1353" i="13" s="1"/>
  <c r="AK1352" i="13"/>
  <c r="AM1352" i="13"/>
  <c r="AK1351" i="13"/>
  <c r="AM1351" i="13"/>
  <c r="AO1351" i="13" s="1"/>
  <c r="AK1350" i="13"/>
  <c r="AM1350" i="13"/>
  <c r="AK1349" i="13"/>
  <c r="AM1349" i="13"/>
  <c r="AO1349" i="13" s="1"/>
  <c r="AK1348" i="13"/>
  <c r="AM1348" i="13"/>
  <c r="AK1347" i="13"/>
  <c r="AM1347" i="13"/>
  <c r="AO1347" i="13"/>
  <c r="AK1346" i="13"/>
  <c r="AM1346" i="13"/>
  <c r="AK1345" i="13"/>
  <c r="AM1345" i="13"/>
  <c r="AO1345" i="13" s="1"/>
  <c r="AK1344" i="13"/>
  <c r="AM1344" i="13"/>
  <c r="AK1343" i="13"/>
  <c r="AM1343" i="13"/>
  <c r="AO1343" i="13" s="1"/>
  <c r="AK1342" i="13"/>
  <c r="AM1342" i="13"/>
  <c r="AK1341" i="13"/>
  <c r="AM1341" i="13"/>
  <c r="AO1341" i="13" s="1"/>
  <c r="AK1340" i="13"/>
  <c r="AM1340" i="13"/>
  <c r="AK1339" i="13"/>
  <c r="AM1339" i="13"/>
  <c r="AO1339" i="13" s="1"/>
  <c r="AK1338" i="13"/>
  <c r="AM1338" i="13"/>
  <c r="AK1337" i="13"/>
  <c r="AM1337" i="13"/>
  <c r="AO1337" i="13" s="1"/>
  <c r="AK1336" i="13"/>
  <c r="AM1336" i="13"/>
  <c r="AK1335" i="13"/>
  <c r="AM1335" i="13"/>
  <c r="AO1335" i="13" s="1"/>
  <c r="AK1334" i="13"/>
  <c r="AM1334" i="13"/>
  <c r="AK1333" i="13"/>
  <c r="AM1333" i="13"/>
  <c r="AO1333" i="13" s="1"/>
  <c r="AK1332" i="13"/>
  <c r="AM1332" i="13"/>
  <c r="AK1331" i="13"/>
  <c r="AM1331" i="13"/>
  <c r="AO1331" i="13" s="1"/>
  <c r="AK1330" i="13"/>
  <c r="AM1330" i="13"/>
  <c r="AK1329" i="13"/>
  <c r="AM1329" i="13"/>
  <c r="AO1329" i="13" s="1"/>
  <c r="AK1328" i="13"/>
  <c r="AM1328" i="13"/>
  <c r="AK1327" i="13"/>
  <c r="AM1327" i="13"/>
  <c r="AO1327" i="13" s="1"/>
  <c r="AK1326" i="13"/>
  <c r="AM1326" i="13"/>
  <c r="AK1257" i="13"/>
  <c r="AL1257" i="13"/>
  <c r="AN1257" i="13" s="1"/>
  <c r="AK1256" i="13"/>
  <c r="AM1256" i="13"/>
  <c r="AK1255" i="13"/>
  <c r="AM1255" i="13"/>
  <c r="AO1255" i="13" s="1"/>
  <c r="AK1254" i="13"/>
  <c r="AM1254" i="13"/>
  <c r="AK1253" i="13"/>
  <c r="AM1253" i="13"/>
  <c r="AO1253" i="13" s="1"/>
  <c r="AK1252" i="13"/>
  <c r="AM1252" i="13"/>
  <c r="AK1251" i="13"/>
  <c r="AM1251" i="13"/>
  <c r="AO1251" i="13" s="1"/>
  <c r="AK1250" i="13"/>
  <c r="AM1250" i="13"/>
  <c r="AK1249" i="13"/>
  <c r="AM1249" i="13"/>
  <c r="AO1249" i="13" s="1"/>
  <c r="AK1248" i="13"/>
  <c r="AM1248" i="13"/>
  <c r="AK1247" i="13"/>
  <c r="AM1247" i="13"/>
  <c r="AO1247" i="13" s="1"/>
  <c r="AK1246" i="13"/>
  <c r="AM1246" i="13"/>
  <c r="AK1245" i="13"/>
  <c r="AM1245" i="13"/>
  <c r="AO1245" i="13" s="1"/>
  <c r="AK1244" i="13"/>
  <c r="AM1244" i="13"/>
  <c r="AK1243" i="13"/>
  <c r="AM1243" i="13"/>
  <c r="AO1243" i="13" s="1"/>
  <c r="AK1242" i="13"/>
  <c r="AM1242" i="13"/>
  <c r="AK1241" i="13"/>
  <c r="AM1241" i="13"/>
  <c r="AO1241" i="13" s="1"/>
  <c r="AK1240" i="13"/>
  <c r="AM1240" i="13"/>
  <c r="AK1239" i="13"/>
  <c r="AM1239" i="13"/>
  <c r="AO1239" i="13" s="1"/>
  <c r="AK1238" i="13"/>
  <c r="AM1238" i="13"/>
  <c r="AK1237" i="13"/>
  <c r="AM1237" i="13"/>
  <c r="AO1237" i="13" s="1"/>
  <c r="AK1236" i="13"/>
  <c r="AM1236" i="13"/>
  <c r="AK1235" i="13"/>
  <c r="AM1235" i="13"/>
  <c r="AO1235" i="13" s="1"/>
  <c r="AK1234" i="13"/>
  <c r="AM1234" i="13"/>
  <c r="AK1233" i="13"/>
  <c r="AM1233" i="13"/>
  <c r="AO1233" i="13" s="1"/>
  <c r="AK1232" i="13"/>
  <c r="AM1232" i="13"/>
  <c r="AK1231" i="13"/>
  <c r="AM1231" i="13"/>
  <c r="AO1231" i="13" s="1"/>
  <c r="AK1230" i="13"/>
  <c r="AM1230" i="13"/>
  <c r="AK1229" i="13"/>
  <c r="AM1229" i="13"/>
  <c r="AO1229" i="13" s="1"/>
  <c r="AK1228" i="13"/>
  <c r="AM1228" i="13"/>
  <c r="AK1227" i="13"/>
  <c r="AM1227" i="13"/>
  <c r="AO1227" i="13" s="1"/>
  <c r="AK1226" i="13"/>
  <c r="AM1226" i="13"/>
  <c r="AK1225" i="13"/>
  <c r="AM1225" i="13"/>
  <c r="AO1225" i="13" s="1"/>
  <c r="AK1224" i="13"/>
  <c r="AM1224" i="13"/>
  <c r="AK1223" i="13"/>
  <c r="AM1223" i="13"/>
  <c r="AO1223" i="13" s="1"/>
  <c r="AK1222" i="13"/>
  <c r="AM1222" i="13"/>
  <c r="AK1221" i="13"/>
  <c r="AM1221" i="13"/>
  <c r="AO1221" i="13" s="1"/>
  <c r="AK1220" i="13"/>
  <c r="AM1220" i="13"/>
  <c r="AK1219" i="13"/>
  <c r="AM1219" i="13"/>
  <c r="AO1219" i="13" s="1"/>
  <c r="AK1218" i="13"/>
  <c r="AM1218" i="13"/>
  <c r="AK1217" i="13"/>
  <c r="AM1217" i="13"/>
  <c r="AO1217" i="13" s="1"/>
  <c r="AK1216" i="13"/>
  <c r="AM1216" i="13"/>
  <c r="AK1215" i="13"/>
  <c r="AM1215" i="13"/>
  <c r="AO1215" i="13" s="1"/>
  <c r="AK1214" i="13"/>
  <c r="AM1214" i="13"/>
  <c r="AK1213" i="13"/>
  <c r="AM1213" i="13"/>
  <c r="AO1213" i="13" s="1"/>
  <c r="AK1212" i="13"/>
  <c r="AM1212" i="13"/>
  <c r="AK1211" i="13"/>
  <c r="AM1211" i="13"/>
  <c r="AO1211" i="13" s="1"/>
  <c r="AK1210" i="13"/>
  <c r="AM1210" i="13"/>
  <c r="AM1209" i="13"/>
  <c r="AO1209" i="13" s="1"/>
  <c r="AM1208" i="13"/>
  <c r="AM1207" i="13"/>
  <c r="AO1207" i="13" s="1"/>
  <c r="AM1206" i="13"/>
  <c r="AM1205" i="13"/>
  <c r="AO1205" i="13" s="1"/>
  <c r="AM1204" i="13"/>
  <c r="AM1203" i="13"/>
  <c r="AO1203" i="13" s="1"/>
  <c r="AM1202" i="13"/>
  <c r="AM1201" i="13"/>
  <c r="AO1201" i="13" s="1"/>
  <c r="AM1200" i="13"/>
  <c r="AM1199" i="13"/>
  <c r="AO1199" i="13" s="1"/>
  <c r="AM1198" i="13"/>
  <c r="AM1197" i="13"/>
  <c r="AO1197" i="13" s="1"/>
  <c r="AM1196" i="13"/>
  <c r="AM1195" i="13"/>
  <c r="AO1195" i="13" s="1"/>
  <c r="AM1194" i="13"/>
  <c r="AM1193" i="13"/>
  <c r="AO1193" i="13" s="1"/>
  <c r="AM1192" i="13"/>
  <c r="AM1191" i="13"/>
  <c r="AO1191" i="13" s="1"/>
  <c r="AM1190" i="13"/>
  <c r="AM1189" i="13"/>
  <c r="AO1189" i="13" s="1"/>
  <c r="AM1188" i="13"/>
  <c r="AM1187" i="13"/>
  <c r="AO1187" i="13" s="1"/>
  <c r="AM1186" i="13"/>
  <c r="AM1185" i="13"/>
  <c r="AO1185" i="13" s="1"/>
  <c r="AM1184" i="13"/>
  <c r="AM1183" i="13"/>
  <c r="AO1183" i="13" s="1"/>
  <c r="AM1182" i="13"/>
  <c r="AM1181" i="13"/>
  <c r="AO1181" i="13" s="1"/>
  <c r="AM1180" i="13"/>
  <c r="AM1179" i="13"/>
  <c r="AO1179" i="13" s="1"/>
  <c r="AM1178" i="13"/>
  <c r="AM1177" i="13"/>
  <c r="AO1177" i="13" s="1"/>
  <c r="AM1176" i="13"/>
  <c r="AM1175" i="13"/>
  <c r="AO1175" i="13" s="1"/>
  <c r="AM1174" i="13"/>
  <c r="AM1173" i="13"/>
  <c r="AO1173" i="13" s="1"/>
  <c r="AM1172" i="13"/>
  <c r="AM1171" i="13"/>
  <c r="AO1171" i="13" s="1"/>
  <c r="AM1170" i="13"/>
  <c r="AM1169" i="13"/>
  <c r="AO1169" i="13" s="1"/>
  <c r="AM1168" i="13"/>
  <c r="AM1167" i="13"/>
  <c r="AO1167" i="13" s="1"/>
  <c r="AM1166" i="13"/>
  <c r="AM1165" i="13"/>
  <c r="AO1165" i="13" s="1"/>
  <c r="AM1164" i="13"/>
  <c r="AM1163" i="13"/>
  <c r="AO1163" i="13" s="1"/>
  <c r="AM1162" i="13"/>
  <c r="AM1161" i="13"/>
  <c r="AO1161" i="13" s="1"/>
  <c r="AM1160" i="13"/>
  <c r="AM1159" i="13"/>
  <c r="AO1159" i="13" s="1"/>
  <c r="AM1158" i="13"/>
  <c r="AM1157" i="13"/>
  <c r="AO1157" i="13" s="1"/>
  <c r="AM1156" i="13"/>
  <c r="AM1155" i="13"/>
  <c r="AO1155" i="13" s="1"/>
  <c r="AM1154" i="13"/>
  <c r="AM1153" i="13"/>
  <c r="AO1153" i="13" s="1"/>
  <c r="AM1152" i="13"/>
  <c r="AM1151" i="13"/>
  <c r="AO1151" i="13" s="1"/>
  <c r="AM1150" i="13"/>
  <c r="AM1149" i="13"/>
  <c r="AO1149" i="13" s="1"/>
  <c r="AM1148" i="13"/>
  <c r="AM1147" i="13"/>
  <c r="AO1147" i="13" s="1"/>
  <c r="AM1146" i="13"/>
  <c r="AM1145" i="13"/>
  <c r="AO1145" i="13" s="1"/>
  <c r="AM1144" i="13"/>
  <c r="AM1143" i="13"/>
  <c r="AO1143" i="13" s="1"/>
  <c r="AM1142" i="13"/>
  <c r="AM1141" i="13"/>
  <c r="AO1141" i="13" s="1"/>
  <c r="AM1140" i="13"/>
  <c r="AM1139" i="13"/>
  <c r="AM1138" i="13"/>
  <c r="AM1137" i="13"/>
  <c r="AM1136" i="13"/>
  <c r="AM1135" i="13"/>
  <c r="AM1134" i="13"/>
  <c r="AM1133" i="13"/>
  <c r="AM1132" i="13"/>
  <c r="AM1131" i="13"/>
  <c r="AM1130" i="13"/>
  <c r="AM1129" i="13"/>
  <c r="AM1128" i="13"/>
  <c r="AM1127" i="13"/>
  <c r="AM1126" i="13"/>
  <c r="AM1125" i="13"/>
  <c r="AM1124" i="13"/>
  <c r="AM1123" i="13"/>
  <c r="AM1122" i="13"/>
  <c r="AM1121" i="13"/>
  <c r="AM1120" i="13"/>
  <c r="AM1119" i="13"/>
  <c r="AM1118" i="13"/>
  <c r="AM1117" i="13"/>
  <c r="AM1116" i="13"/>
  <c r="AM1115" i="13"/>
  <c r="AM1114" i="13"/>
  <c r="AM1113" i="13"/>
  <c r="AM1112" i="13"/>
  <c r="AM1111" i="13"/>
  <c r="AM1110" i="13"/>
  <c r="AM1109" i="13"/>
  <c r="AM1108" i="13"/>
  <c r="AM1107" i="13"/>
  <c r="AM1106" i="13"/>
  <c r="AM1105" i="13"/>
  <c r="AM1104" i="13"/>
  <c r="AM1103" i="13"/>
  <c r="AM1102" i="13"/>
  <c r="AM1101" i="13"/>
  <c r="AM1100" i="13"/>
  <c r="AM1099" i="13"/>
  <c r="AM1098" i="13"/>
  <c r="AM1097" i="13"/>
  <c r="AM1096" i="13"/>
  <c r="AM1095" i="13"/>
  <c r="AM1094" i="13"/>
  <c r="AM1093" i="13"/>
  <c r="AK1092" i="13"/>
  <c r="AM1092" i="13"/>
  <c r="AO1092" i="13" s="1"/>
  <c r="AK1091" i="13"/>
  <c r="AM1091" i="13"/>
  <c r="AK1090" i="13"/>
  <c r="AM1090" i="13"/>
  <c r="AO1090" i="13" s="1"/>
  <c r="AK1089" i="13"/>
  <c r="AM1089" i="13"/>
  <c r="AK1088" i="13"/>
  <c r="AM1088" i="13"/>
  <c r="AO1088" i="13" s="1"/>
  <c r="AK1087" i="13"/>
  <c r="AM1087" i="13"/>
  <c r="AK1086" i="13"/>
  <c r="AM1086" i="13"/>
  <c r="AO1086" i="13" s="1"/>
  <c r="AK1085" i="13"/>
  <c r="AM1085" i="13"/>
  <c r="AK1084" i="13"/>
  <c r="AM1084" i="13"/>
  <c r="AO1084" i="13" s="1"/>
  <c r="AK1083" i="13"/>
  <c r="AM1083" i="13"/>
  <c r="AK1082" i="13"/>
  <c r="AM1082" i="13"/>
  <c r="AO1082" i="13" s="1"/>
  <c r="AK1081" i="13"/>
  <c r="AM1081" i="13"/>
  <c r="AK1080" i="13"/>
  <c r="AM1080" i="13"/>
  <c r="AO1080" i="13" s="1"/>
  <c r="AK1079" i="13"/>
  <c r="AM1079" i="13"/>
  <c r="AK1078" i="13"/>
  <c r="AM1078" i="13"/>
  <c r="AO1078" i="13" s="1"/>
  <c r="AK1077" i="13"/>
  <c r="AM1077" i="13"/>
  <c r="AK1076" i="13"/>
  <c r="AM1076" i="13"/>
  <c r="AO1076" i="13" s="1"/>
  <c r="AK1075" i="13"/>
  <c r="AM1075" i="13"/>
  <c r="AK1074" i="13"/>
  <c r="AM1074" i="13"/>
  <c r="AO1074" i="13" s="1"/>
  <c r="AK1073" i="13"/>
  <c r="AM1073" i="13"/>
  <c r="AL676" i="13"/>
  <c r="AN676" i="13" s="1"/>
  <c r="AL631" i="13"/>
  <c r="AN631" i="13" s="1"/>
  <c r="AM1072" i="13"/>
  <c r="AM1071" i="13"/>
  <c r="AK630" i="13"/>
  <c r="AM630" i="13"/>
  <c r="AO630" i="13" s="1"/>
  <c r="AK629" i="13"/>
  <c r="AM629" i="13"/>
  <c r="AO629" i="13" s="1"/>
  <c r="AK628" i="13"/>
  <c r="AM628" i="13"/>
  <c r="AO628" i="13" s="1"/>
  <c r="AK627" i="13"/>
  <c r="AM627" i="13"/>
  <c r="AO627" i="13" s="1"/>
  <c r="AK626" i="13"/>
  <c r="AM626" i="13"/>
  <c r="AO626" i="13" s="1"/>
  <c r="AK625" i="13"/>
  <c r="AM625" i="13"/>
  <c r="AO625" i="13" s="1"/>
  <c r="AK624" i="13"/>
  <c r="AM624" i="13"/>
  <c r="AO624" i="13" s="1"/>
  <c r="AK623" i="13"/>
  <c r="AM623" i="13"/>
  <c r="AO623" i="13" s="1"/>
  <c r="AK622" i="13"/>
  <c r="AM622" i="13"/>
  <c r="AO622" i="13" s="1"/>
  <c r="AK621" i="13"/>
  <c r="AM621" i="13"/>
  <c r="AO621" i="13" s="1"/>
  <c r="AK620" i="13"/>
  <c r="AM620" i="13"/>
  <c r="AO620" i="13" s="1"/>
  <c r="AK619" i="13"/>
  <c r="AM619" i="13"/>
  <c r="AO619" i="13" s="1"/>
  <c r="AK618" i="13"/>
  <c r="AM618" i="13"/>
  <c r="AO618" i="13" s="1"/>
  <c r="AK617" i="13"/>
  <c r="AM617" i="13"/>
  <c r="AO617" i="13" s="1"/>
  <c r="AK616" i="13"/>
  <c r="AM616" i="13"/>
  <c r="AO616" i="13" s="1"/>
  <c r="AK615" i="13"/>
  <c r="AM615" i="13"/>
  <c r="AO615" i="13" s="1"/>
  <c r="AK614" i="13"/>
  <c r="AM614" i="13"/>
  <c r="AO614" i="13" s="1"/>
  <c r="AK613" i="13"/>
  <c r="AM613" i="13"/>
  <c r="AO613" i="13" s="1"/>
  <c r="AK612" i="13"/>
  <c r="AM612" i="13"/>
  <c r="AO612" i="13" s="1"/>
  <c r="AK611" i="13"/>
  <c r="AM611" i="13"/>
  <c r="AO611" i="13" s="1"/>
  <c r="AK610" i="13"/>
  <c r="AM610" i="13"/>
  <c r="AO610" i="13" s="1"/>
  <c r="AK609" i="13"/>
  <c r="AM609" i="13"/>
  <c r="AO609" i="13" s="1"/>
  <c r="AK608" i="13"/>
  <c r="AM608" i="13"/>
  <c r="AO608" i="13" s="1"/>
  <c r="AK607" i="13"/>
  <c r="AM607" i="13"/>
  <c r="AO607" i="13"/>
  <c r="AK606" i="13"/>
  <c r="AM606" i="13"/>
  <c r="AO606" i="13" s="1"/>
  <c r="AK605" i="13"/>
  <c r="AM605" i="13"/>
  <c r="AO605" i="13" s="1"/>
  <c r="AK604" i="13"/>
  <c r="AM604" i="13"/>
  <c r="AO604" i="13" s="1"/>
  <c r="AK603" i="13"/>
  <c r="AM603" i="13"/>
  <c r="AO603" i="13" s="1"/>
  <c r="AK602" i="13"/>
  <c r="AM602" i="13"/>
  <c r="AO602" i="13" s="1"/>
  <c r="AK601" i="13"/>
  <c r="AM601" i="13"/>
  <c r="AO601" i="13" s="1"/>
  <c r="AK600" i="13"/>
  <c r="AM600" i="13"/>
  <c r="AO600" i="13" s="1"/>
  <c r="AK599" i="13"/>
  <c r="AM599" i="13"/>
  <c r="AO599" i="13" s="1"/>
  <c r="AK598" i="13"/>
  <c r="AM598" i="13"/>
  <c r="AO598" i="13" s="1"/>
  <c r="AK597" i="13"/>
  <c r="AM597" i="13"/>
  <c r="AO597" i="13" s="1"/>
  <c r="AK596" i="13"/>
  <c r="AM596" i="13"/>
  <c r="AO596" i="13" s="1"/>
  <c r="AK595" i="13"/>
  <c r="AM595" i="13"/>
  <c r="AO595" i="13" s="1"/>
  <c r="AK594" i="13"/>
  <c r="AM594" i="13"/>
  <c r="AO594" i="13" s="1"/>
  <c r="AK593" i="13"/>
  <c r="AM593" i="13"/>
  <c r="AO593" i="13" s="1"/>
  <c r="AK592" i="13"/>
  <c r="AM592" i="13"/>
  <c r="AO592" i="13" s="1"/>
  <c r="AK591" i="13"/>
  <c r="AM591" i="13"/>
  <c r="AO591" i="13" s="1"/>
  <c r="AK590" i="13"/>
  <c r="AM590" i="13"/>
  <c r="AO590" i="13" s="1"/>
  <c r="AK589" i="13"/>
  <c r="AM589" i="13"/>
  <c r="AO589" i="13" s="1"/>
  <c r="AK588" i="13"/>
  <c r="AM588" i="13"/>
  <c r="AO588" i="13" s="1"/>
  <c r="AK587" i="13"/>
  <c r="AM587" i="13"/>
  <c r="AO587" i="13" s="1"/>
  <c r="AK586" i="13"/>
  <c r="AM586" i="13"/>
  <c r="AO586" i="13" s="1"/>
  <c r="AK585" i="13"/>
  <c r="AM585" i="13"/>
  <c r="AO585" i="13" s="1"/>
  <c r="AK584" i="13"/>
  <c r="AM584" i="13"/>
  <c r="AO584" i="13" s="1"/>
  <c r="AK583" i="13"/>
  <c r="AM583" i="13"/>
  <c r="AO583" i="13" s="1"/>
  <c r="AK582" i="13"/>
  <c r="AM582" i="13"/>
  <c r="AO582" i="13" s="1"/>
  <c r="AK581" i="13"/>
  <c r="AM581" i="13"/>
  <c r="AO581" i="13" s="1"/>
  <c r="AK580" i="13"/>
  <c r="AM580" i="13"/>
  <c r="AO580" i="13" s="1"/>
  <c r="AK579" i="13"/>
  <c r="AM579" i="13"/>
  <c r="AO579" i="13" s="1"/>
  <c r="AK578" i="13"/>
  <c r="AM578" i="13"/>
  <c r="AO578" i="13" s="1"/>
  <c r="AK577" i="13"/>
  <c r="AM577" i="13"/>
  <c r="AO577" i="13" s="1"/>
  <c r="AK576" i="13"/>
  <c r="AM576" i="13"/>
  <c r="AO576" i="13" s="1"/>
  <c r="AK575" i="13"/>
  <c r="AM575" i="13"/>
  <c r="AO575" i="13" s="1"/>
  <c r="AK574" i="13"/>
  <c r="AM574" i="13"/>
  <c r="AO574" i="13" s="1"/>
  <c r="AK573" i="13"/>
  <c r="AM573" i="13"/>
  <c r="AO573" i="13" s="1"/>
  <c r="AK572" i="13"/>
  <c r="AM572" i="13"/>
  <c r="AO572" i="13" s="1"/>
  <c r="AK571" i="13"/>
  <c r="AM571" i="13"/>
  <c r="AO571" i="13" s="1"/>
  <c r="AK570" i="13"/>
  <c r="AM570" i="13"/>
  <c r="AO570" i="13" s="1"/>
  <c r="AK569" i="13"/>
  <c r="AM569" i="13"/>
  <c r="AO569" i="13" s="1"/>
  <c r="AK568" i="13"/>
  <c r="AM568" i="13"/>
  <c r="AO568" i="13" s="1"/>
  <c r="AK567" i="13"/>
  <c r="AM567" i="13"/>
  <c r="AO567" i="13" s="1"/>
  <c r="AK566" i="13"/>
  <c r="AM566" i="13"/>
  <c r="AO566" i="13" s="1"/>
  <c r="AK565" i="13"/>
  <c r="AM565" i="13"/>
  <c r="AO565" i="13" s="1"/>
  <c r="AK564" i="13"/>
  <c r="AM564" i="13"/>
  <c r="AO564" i="13" s="1"/>
  <c r="AK563" i="13"/>
  <c r="AM563" i="13"/>
  <c r="AO563" i="13" s="1"/>
  <c r="AK562" i="13"/>
  <c r="AM562" i="13"/>
  <c r="AO562" i="13" s="1"/>
  <c r="AK561" i="13"/>
  <c r="AM561" i="13"/>
  <c r="AO561" i="13" s="1"/>
  <c r="AK560" i="13"/>
  <c r="AM560" i="13"/>
  <c r="AO560" i="13" s="1"/>
  <c r="AK559" i="13"/>
  <c r="AM559" i="13"/>
  <c r="AO559" i="13" s="1"/>
  <c r="AK558" i="13"/>
  <c r="AM558" i="13"/>
  <c r="AO558" i="13" s="1"/>
  <c r="AK557" i="13"/>
  <c r="AM557" i="13"/>
  <c r="AO557" i="13" s="1"/>
  <c r="AK556" i="13"/>
  <c r="AM556" i="13"/>
  <c r="AO556" i="13" s="1"/>
  <c r="AK555" i="13"/>
  <c r="AM555" i="13"/>
  <c r="AO555" i="13" s="1"/>
  <c r="AK554" i="13"/>
  <c r="AM554" i="13"/>
  <c r="AO554" i="13" s="1"/>
  <c r="AK553" i="13"/>
  <c r="AM553" i="13"/>
  <c r="AO553" i="13" s="1"/>
  <c r="AK552" i="13"/>
  <c r="AM552" i="13"/>
  <c r="AO552" i="13" s="1"/>
  <c r="AK551" i="13"/>
  <c r="AM551" i="13"/>
  <c r="AO551" i="13" s="1"/>
  <c r="AK550" i="13"/>
  <c r="AM550" i="13"/>
  <c r="AO550" i="13" s="1"/>
  <c r="AK549" i="13"/>
  <c r="AM549" i="13"/>
  <c r="AO549" i="13" s="1"/>
  <c r="AK548" i="13"/>
  <c r="AM548" i="13"/>
  <c r="AO548" i="13" s="1"/>
  <c r="AK547" i="13"/>
  <c r="AM547" i="13"/>
  <c r="AO547" i="13" s="1"/>
  <c r="AK546" i="13"/>
  <c r="AM546" i="13"/>
  <c r="AO546" i="13" s="1"/>
  <c r="AK545" i="13"/>
  <c r="AM545" i="13"/>
  <c r="AO545" i="13" s="1"/>
  <c r="AK544" i="13"/>
  <c r="AM544" i="13"/>
  <c r="AO544" i="13" s="1"/>
  <c r="AK543" i="13"/>
  <c r="AM543" i="13"/>
  <c r="AO543" i="13"/>
  <c r="AK542" i="13"/>
  <c r="AM542" i="13"/>
  <c r="AO542" i="13" s="1"/>
  <c r="AK541" i="13"/>
  <c r="AM541" i="13"/>
  <c r="AO541" i="13" s="1"/>
  <c r="AK540" i="13"/>
  <c r="AM540" i="13"/>
  <c r="AO540" i="13" s="1"/>
  <c r="AK539" i="13"/>
  <c r="AM539" i="13"/>
  <c r="AO539" i="13" s="1"/>
  <c r="AK538" i="13"/>
  <c r="AM538" i="13"/>
  <c r="AO538" i="13" s="1"/>
  <c r="AK537" i="13"/>
  <c r="AM537" i="13"/>
  <c r="AO537" i="13" s="1"/>
  <c r="AK536" i="13"/>
  <c r="AM536" i="13"/>
  <c r="AO536" i="13" s="1"/>
  <c r="AK535" i="13"/>
  <c r="AM535" i="13"/>
  <c r="AO535" i="13" s="1"/>
  <c r="AK534" i="13"/>
  <c r="AM534" i="13"/>
  <c r="AO534" i="13" s="1"/>
  <c r="AK533" i="13"/>
  <c r="AM533" i="13"/>
  <c r="AO533" i="13" s="1"/>
  <c r="AK532" i="13"/>
  <c r="AM532" i="13"/>
  <c r="AO532" i="13" s="1"/>
  <c r="AK531" i="13"/>
  <c r="AM531" i="13"/>
  <c r="AO531" i="13" s="1"/>
  <c r="AK530" i="13"/>
  <c r="AM530" i="13"/>
  <c r="AO530" i="13" s="1"/>
  <c r="AK529" i="13"/>
  <c r="AM529" i="13"/>
  <c r="AO529" i="13" s="1"/>
  <c r="AK528" i="13"/>
  <c r="AM528" i="13"/>
  <c r="AO528" i="13" s="1"/>
  <c r="AK527" i="13"/>
  <c r="AM527" i="13"/>
  <c r="AO527" i="13" s="1"/>
  <c r="AK526" i="13"/>
  <c r="AM526" i="13"/>
  <c r="AO526" i="13" s="1"/>
  <c r="AK525" i="13"/>
  <c r="AM525" i="13"/>
  <c r="AO525" i="13" s="1"/>
  <c r="AK524" i="13"/>
  <c r="AM524" i="13"/>
  <c r="AO524" i="13" s="1"/>
  <c r="AK523" i="13"/>
  <c r="AM523" i="13"/>
  <c r="AO523" i="13" s="1"/>
  <c r="AK522" i="13"/>
  <c r="AM522" i="13"/>
  <c r="AO522" i="13" s="1"/>
  <c r="AK521" i="13"/>
  <c r="AM521" i="13"/>
  <c r="AO521" i="13" s="1"/>
  <c r="AK520" i="13"/>
  <c r="AM520" i="13"/>
  <c r="AO520" i="13" s="1"/>
  <c r="AK519" i="13"/>
  <c r="AM519" i="13"/>
  <c r="AO519" i="13" s="1"/>
  <c r="AK518" i="13"/>
  <c r="AM518" i="13"/>
  <c r="AO518" i="13" s="1"/>
  <c r="AK517" i="13"/>
  <c r="AM517" i="13"/>
  <c r="AO517" i="13" s="1"/>
  <c r="AK516" i="13"/>
  <c r="AM516" i="13"/>
  <c r="AO516" i="13" s="1"/>
  <c r="AK515" i="13"/>
  <c r="AM515" i="13"/>
  <c r="AO515" i="13" s="1"/>
  <c r="AK514" i="13"/>
  <c r="AM514" i="13"/>
  <c r="AO514" i="13" s="1"/>
  <c r="AK513" i="13"/>
  <c r="AM513" i="13"/>
  <c r="AO513" i="13" s="1"/>
  <c r="AK512" i="13"/>
  <c r="AM512" i="13"/>
  <c r="AO512" i="13" s="1"/>
  <c r="AK511" i="13"/>
  <c r="AM511" i="13"/>
  <c r="AO511" i="13" s="1"/>
  <c r="AK510" i="13"/>
  <c r="AM510" i="13"/>
  <c r="AO510" i="13" s="1"/>
  <c r="AK509" i="13"/>
  <c r="AM509" i="13"/>
  <c r="AO509" i="13" s="1"/>
  <c r="AK508" i="13"/>
  <c r="AM508" i="13"/>
  <c r="AO508" i="13" s="1"/>
  <c r="AM507" i="13"/>
  <c r="AO507" i="13" s="1"/>
  <c r="AM506" i="13"/>
  <c r="AO506" i="13" s="1"/>
  <c r="AM505" i="13"/>
  <c r="AO505" i="13" s="1"/>
  <c r="AM504" i="13"/>
  <c r="AO504" i="13" s="1"/>
  <c r="AM503" i="13"/>
  <c r="AO503" i="13" s="1"/>
  <c r="AM502" i="13"/>
  <c r="AO502" i="13" s="1"/>
  <c r="AM501" i="13"/>
  <c r="AO501" i="13" s="1"/>
  <c r="AM500" i="13"/>
  <c r="AO500" i="13" s="1"/>
  <c r="AM499" i="13"/>
  <c r="AO499" i="13" s="1"/>
  <c r="AM498" i="13"/>
  <c r="AO498" i="13" s="1"/>
  <c r="AM497" i="13"/>
  <c r="AO497" i="13" s="1"/>
  <c r="AM496" i="13"/>
  <c r="AO496" i="13" s="1"/>
  <c r="AM495" i="13"/>
  <c r="AO495" i="13" s="1"/>
  <c r="AM494" i="13"/>
  <c r="AO494" i="13" s="1"/>
  <c r="AM493" i="13"/>
  <c r="AO493" i="13" s="1"/>
  <c r="AM492" i="13"/>
  <c r="AO492" i="13" s="1"/>
  <c r="AM491" i="13"/>
  <c r="AO491" i="13" s="1"/>
  <c r="AM490" i="13"/>
  <c r="AO490" i="13" s="1"/>
  <c r="AM489" i="13"/>
  <c r="AO489" i="13" s="1"/>
  <c r="AM488" i="13"/>
  <c r="AO488" i="13" s="1"/>
  <c r="AM487" i="13"/>
  <c r="AO487" i="13" s="1"/>
  <c r="AM486" i="13"/>
  <c r="AO486" i="13" s="1"/>
  <c r="AM485" i="13"/>
  <c r="AO485" i="13" s="1"/>
  <c r="AM484" i="13"/>
  <c r="AO484" i="13" s="1"/>
  <c r="AM483" i="13"/>
  <c r="AO483" i="13" s="1"/>
  <c r="AM482" i="13"/>
  <c r="AO482" i="13" s="1"/>
  <c r="AM481" i="13"/>
  <c r="AO481" i="13" s="1"/>
  <c r="AM480" i="13"/>
  <c r="AO480" i="13" s="1"/>
  <c r="AM479" i="13"/>
  <c r="AO479" i="13" s="1"/>
  <c r="AM478" i="13"/>
  <c r="AO478" i="13" s="1"/>
  <c r="AM477" i="13"/>
  <c r="AO477" i="13" s="1"/>
  <c r="AM476" i="13"/>
  <c r="AO476" i="13" s="1"/>
  <c r="AM475" i="13"/>
  <c r="AO475" i="13" s="1"/>
  <c r="AM474" i="13"/>
  <c r="AO474" i="13" s="1"/>
  <c r="AM473" i="13"/>
  <c r="AO473" i="13" s="1"/>
  <c r="AM472" i="13"/>
  <c r="AO472" i="13" s="1"/>
  <c r="AM471" i="13"/>
  <c r="AO471" i="13" s="1"/>
  <c r="AM470" i="13"/>
  <c r="AO470" i="13" s="1"/>
  <c r="AM469" i="13"/>
  <c r="AO469" i="13" s="1"/>
  <c r="AM468" i="13"/>
  <c r="AO468" i="13" s="1"/>
  <c r="AM467" i="13"/>
  <c r="AO467" i="13" s="1"/>
  <c r="AK236" i="13"/>
  <c r="AM236" i="13"/>
  <c r="AK235" i="13"/>
  <c r="AM235" i="13"/>
  <c r="AK234" i="13"/>
  <c r="AM234" i="13"/>
  <c r="AK233" i="13"/>
  <c r="AM233" i="13"/>
  <c r="AK232" i="13"/>
  <c r="AM232" i="13"/>
  <c r="AK231" i="13"/>
  <c r="AM231" i="13"/>
  <c r="AK230" i="13"/>
  <c r="AM230" i="13"/>
  <c r="AK229" i="13"/>
  <c r="AM229" i="13"/>
  <c r="AK228" i="13"/>
  <c r="AM228" i="13"/>
  <c r="AK227" i="13"/>
  <c r="AM227" i="13"/>
  <c r="AK226" i="13"/>
  <c r="AM226" i="13"/>
  <c r="AK225" i="13"/>
  <c r="AM225" i="13"/>
  <c r="AK224" i="13"/>
  <c r="AM224" i="13"/>
  <c r="AK223" i="13"/>
  <c r="AM223" i="13"/>
  <c r="AK222" i="13"/>
  <c r="AM222" i="13"/>
  <c r="AK221" i="13"/>
  <c r="AM221" i="13"/>
  <c r="AK220" i="13"/>
  <c r="AM220" i="13"/>
  <c r="AK219" i="13"/>
  <c r="AM219" i="13"/>
  <c r="AK218" i="13"/>
  <c r="AM218" i="13"/>
  <c r="AK217" i="13"/>
  <c r="AM217" i="13"/>
  <c r="AK216" i="13"/>
  <c r="AM216" i="13"/>
  <c r="AK215" i="13"/>
  <c r="AM215" i="13"/>
  <c r="AK214" i="13"/>
  <c r="AM214" i="13"/>
  <c r="AK213" i="13"/>
  <c r="AM213" i="13"/>
  <c r="AK212" i="13"/>
  <c r="AM212" i="13"/>
  <c r="AK211" i="13"/>
  <c r="AM211" i="13"/>
  <c r="AK210" i="13"/>
  <c r="AM210" i="13"/>
  <c r="AK209" i="13"/>
  <c r="AM209" i="13"/>
  <c r="AK208" i="13"/>
  <c r="AM208" i="13"/>
  <c r="AL237" i="13"/>
  <c r="AN237" i="13" s="1"/>
  <c r="AL236" i="13"/>
  <c r="AN236" i="13" s="1"/>
  <c r="AL235" i="13"/>
  <c r="AN235" i="13" s="1"/>
  <c r="AL234" i="13"/>
  <c r="AN234" i="13" s="1"/>
  <c r="AL233" i="13"/>
  <c r="AN233" i="13" s="1"/>
  <c r="AL232" i="13"/>
  <c r="AN232" i="13" s="1"/>
  <c r="AL231" i="13"/>
  <c r="AN231" i="13" s="1"/>
  <c r="AL230" i="13"/>
  <c r="AN230" i="13" s="1"/>
  <c r="AL229" i="13"/>
  <c r="AN229" i="13" s="1"/>
  <c r="AL228" i="13"/>
  <c r="AN228" i="13" s="1"/>
  <c r="AL227" i="13"/>
  <c r="AN227" i="13" s="1"/>
  <c r="AL226" i="13"/>
  <c r="AN226" i="13" s="1"/>
  <c r="AL225" i="13"/>
  <c r="AN225" i="13" s="1"/>
  <c r="AL224" i="13"/>
  <c r="AN224" i="13" s="1"/>
  <c r="AL223" i="13"/>
  <c r="AN223" i="13" s="1"/>
  <c r="AL222" i="13"/>
  <c r="AN222" i="13" s="1"/>
  <c r="AL221" i="13"/>
  <c r="AN221" i="13" s="1"/>
  <c r="AL220" i="13"/>
  <c r="AN220" i="13" s="1"/>
  <c r="AL219" i="13"/>
  <c r="AN219" i="13" s="1"/>
  <c r="AL218" i="13"/>
  <c r="AN218" i="13" s="1"/>
  <c r="AL217" i="13"/>
  <c r="AN217" i="13" s="1"/>
  <c r="AL216" i="13"/>
  <c r="AN216" i="13" s="1"/>
  <c r="AL215" i="13"/>
  <c r="AN215" i="13" s="1"/>
  <c r="AL214" i="13"/>
  <c r="AN214" i="13" s="1"/>
  <c r="AL213" i="13"/>
  <c r="AN213" i="13" s="1"/>
  <c r="AL212" i="13"/>
  <c r="AN212" i="13" s="1"/>
  <c r="AL211" i="13"/>
  <c r="AN211" i="13" s="1"/>
  <c r="AL210" i="13"/>
  <c r="AN210" i="13" s="1"/>
  <c r="AL209" i="13"/>
  <c r="AN209" i="13" s="1"/>
  <c r="AL208" i="13"/>
  <c r="AN208" i="13" s="1"/>
  <c r="AM207" i="13"/>
  <c r="AM206" i="13"/>
  <c r="AM205" i="13"/>
  <c r="AM204" i="13"/>
  <c r="AM203" i="13"/>
  <c r="AM202" i="13"/>
  <c r="AM201" i="13"/>
  <c r="AM200" i="13"/>
  <c r="AM199" i="13"/>
  <c r="AM198" i="13"/>
  <c r="AM197" i="13"/>
  <c r="AM196" i="13"/>
  <c r="AM195" i="13"/>
  <c r="AM194" i="13"/>
  <c r="AK2428" i="13"/>
  <c r="AM2428" i="13"/>
  <c r="AK2427" i="13"/>
  <c r="AM2427" i="13"/>
  <c r="AK2426" i="13"/>
  <c r="AM2426" i="13"/>
  <c r="AK2425" i="13"/>
  <c r="AM2425" i="13"/>
  <c r="AK2424" i="13"/>
  <c r="AM2424" i="13"/>
  <c r="AK2423" i="13"/>
  <c r="AM2423" i="13"/>
  <c r="AK2422" i="13"/>
  <c r="AM2422" i="13"/>
  <c r="AK2421" i="13"/>
  <c r="AM2421" i="13"/>
  <c r="AK2420" i="13"/>
  <c r="AM2420" i="13"/>
  <c r="AK2419" i="13"/>
  <c r="AM2419" i="13"/>
  <c r="AK2418" i="13"/>
  <c r="AM2418" i="13"/>
  <c r="AK2417" i="13"/>
  <c r="AM2417" i="13"/>
  <c r="AK2416" i="13"/>
  <c r="AM2416" i="13"/>
  <c r="AK2415" i="13"/>
  <c r="AM2415" i="13"/>
  <c r="AK2414" i="13"/>
  <c r="AM2414" i="13"/>
  <c r="AK2413" i="13"/>
  <c r="AM2413" i="13"/>
  <c r="AK2412" i="13"/>
  <c r="AM2412" i="13"/>
  <c r="AK2411" i="13"/>
  <c r="AM2411" i="13"/>
  <c r="AK2410" i="13"/>
  <c r="AM2410" i="13"/>
  <c r="AK2409" i="13"/>
  <c r="AM2409" i="13"/>
  <c r="AK2408" i="13"/>
  <c r="AM2408" i="13"/>
  <c r="AK2407" i="13"/>
  <c r="AM2407" i="13"/>
  <c r="AK2406" i="13"/>
  <c r="AM2406" i="13"/>
  <c r="AK2405" i="13"/>
  <c r="AM2405" i="13"/>
  <c r="AK2404" i="13"/>
  <c r="AM2404" i="13"/>
  <c r="AK2403" i="13"/>
  <c r="AM2403" i="13"/>
  <c r="AK2402" i="13"/>
  <c r="AM2402" i="13"/>
  <c r="AK2401" i="13"/>
  <c r="AM2401" i="13"/>
  <c r="AK2400" i="13"/>
  <c r="AM2400" i="13"/>
  <c r="AK2399" i="13"/>
  <c r="AM2399" i="13"/>
  <c r="AK2398" i="13"/>
  <c r="AM2398" i="13"/>
  <c r="AK2397" i="13"/>
  <c r="AM2397" i="13"/>
  <c r="AK2396" i="13"/>
  <c r="AM2396" i="13"/>
  <c r="AK2395" i="13"/>
  <c r="AM2395" i="13"/>
  <c r="AK2394" i="13"/>
  <c r="AM2394" i="13"/>
  <c r="AK2393" i="13"/>
  <c r="AM2393" i="13"/>
  <c r="AK2392" i="13"/>
  <c r="AM2392" i="13"/>
  <c r="AK2391" i="13"/>
  <c r="AM2391" i="13"/>
  <c r="AK2390" i="13"/>
  <c r="AM2390" i="13"/>
  <c r="AK2389" i="13"/>
  <c r="AM2389" i="13"/>
  <c r="AK2388" i="13"/>
  <c r="AM2388" i="13"/>
  <c r="AK2387" i="13"/>
  <c r="AM2387" i="13"/>
  <c r="AK2386" i="13"/>
  <c r="AM2386" i="13"/>
  <c r="AK2385" i="13"/>
  <c r="AM2385" i="13"/>
  <c r="AK2384" i="13"/>
  <c r="AM2384" i="13"/>
  <c r="AK2383" i="13"/>
  <c r="AM2383" i="13"/>
  <c r="AK2382" i="13"/>
  <c r="AM2382" i="13"/>
  <c r="AK2381" i="13"/>
  <c r="AM2381" i="13"/>
  <c r="AK2380" i="13"/>
  <c r="AM2380" i="13"/>
  <c r="AK2379" i="13"/>
  <c r="AM2379" i="13"/>
  <c r="AK2378" i="13"/>
  <c r="AM2378" i="13"/>
  <c r="AK2377" i="13"/>
  <c r="AM2377" i="13"/>
  <c r="AK2376" i="13"/>
  <c r="AM2376" i="13"/>
  <c r="AK2375" i="13"/>
  <c r="AM2375" i="13"/>
  <c r="AK2374" i="13"/>
  <c r="AM2374" i="13"/>
  <c r="AK2373" i="13"/>
  <c r="AM2373" i="13"/>
  <c r="AK2372" i="13"/>
  <c r="AM2372" i="13"/>
  <c r="AK2371" i="13"/>
  <c r="AM2371" i="13"/>
  <c r="AK2370" i="13"/>
  <c r="AM2370" i="13"/>
  <c r="AK2369" i="13"/>
  <c r="AM2369" i="13"/>
  <c r="AK2368" i="13"/>
  <c r="AM2368" i="13"/>
  <c r="AK2367" i="13"/>
  <c r="AM2367" i="13"/>
  <c r="AK2366" i="13"/>
  <c r="AM2366" i="13"/>
  <c r="AK2365" i="13"/>
  <c r="AM2365" i="13"/>
  <c r="AK2364" i="13"/>
  <c r="AM2364" i="13"/>
  <c r="AK2363" i="13"/>
  <c r="AM2363" i="13"/>
  <c r="AK2362" i="13"/>
  <c r="AM2362" i="13"/>
  <c r="AK2361" i="13"/>
  <c r="AM2361" i="13"/>
  <c r="AK2360" i="13"/>
  <c r="AM2360" i="13"/>
  <c r="AK2359" i="13"/>
  <c r="AM2359" i="13"/>
  <c r="AK2358" i="13"/>
  <c r="AM2358" i="13"/>
  <c r="AK2357" i="13"/>
  <c r="AM2357" i="13"/>
  <c r="AK2356" i="13"/>
  <c r="AM2356" i="13"/>
  <c r="AK2355" i="13"/>
  <c r="AM2355" i="13"/>
  <c r="AK2354" i="13"/>
  <c r="AM2354" i="13"/>
  <c r="AK2353" i="13"/>
  <c r="AM2353" i="13"/>
  <c r="AK2352" i="13"/>
  <c r="AM2352" i="13"/>
  <c r="AK2351" i="13"/>
  <c r="AM2351" i="13"/>
  <c r="AK2350" i="13"/>
  <c r="AM2350" i="13"/>
  <c r="AK2349" i="13"/>
  <c r="AM2349" i="13"/>
  <c r="AK2348" i="13"/>
  <c r="AM2348" i="13"/>
  <c r="AK2347" i="13"/>
  <c r="AM2347" i="13"/>
  <c r="AK2346" i="13"/>
  <c r="AM2346" i="13"/>
  <c r="AK2345" i="13"/>
  <c r="AM2345" i="13"/>
  <c r="AK2344" i="13"/>
  <c r="AM2344" i="13"/>
  <c r="AK2343" i="13"/>
  <c r="AM2343" i="13"/>
  <c r="AK2342" i="13"/>
  <c r="AM2342" i="13"/>
  <c r="AK2341" i="13"/>
  <c r="AM2341" i="13"/>
  <c r="AK2340" i="13"/>
  <c r="AM2340" i="13"/>
  <c r="AK2339" i="13"/>
  <c r="AM2339" i="13"/>
  <c r="AK2338" i="13"/>
  <c r="AM2338" i="13"/>
  <c r="AK2337" i="13"/>
  <c r="AM2337" i="13"/>
  <c r="AK2336" i="13"/>
  <c r="AM2336" i="13"/>
  <c r="AK2335" i="13"/>
  <c r="AM2335" i="13"/>
  <c r="AK2334" i="13"/>
  <c r="AM2334" i="13"/>
  <c r="AK2333" i="13"/>
  <c r="AM2333" i="13"/>
  <c r="AK2332" i="13"/>
  <c r="AM2332" i="13"/>
  <c r="AK2331" i="13"/>
  <c r="AM2331" i="13"/>
  <c r="AK2330" i="13"/>
  <c r="AM2330" i="13"/>
  <c r="AK2329" i="13"/>
  <c r="AM2329" i="13"/>
  <c r="AK2328" i="13"/>
  <c r="AM2328" i="13"/>
  <c r="AK2327" i="13"/>
  <c r="AM2327" i="13"/>
  <c r="AK2326" i="13"/>
  <c r="AM2326" i="13"/>
  <c r="AK2325" i="13"/>
  <c r="AM2325" i="13"/>
  <c r="AK2324" i="13"/>
  <c r="AM2324" i="13"/>
  <c r="AK2323" i="13"/>
  <c r="AM2323" i="13"/>
  <c r="AK2322" i="13"/>
  <c r="AM2322" i="13"/>
  <c r="AK2321" i="13"/>
  <c r="AM2321" i="13"/>
  <c r="AK2320" i="13"/>
  <c r="AM2320" i="13"/>
  <c r="AK2319" i="13"/>
  <c r="AM2319" i="13"/>
  <c r="AK2318" i="13"/>
  <c r="AM2318" i="13"/>
  <c r="AK2317" i="13"/>
  <c r="AM2317" i="13"/>
  <c r="AK2316" i="13"/>
  <c r="AM2316" i="13"/>
  <c r="AK2315" i="13"/>
  <c r="AM2315" i="13"/>
  <c r="AK2314" i="13"/>
  <c r="AM2314" i="13"/>
  <c r="AK2313" i="13"/>
  <c r="AM2313" i="13"/>
  <c r="AK2312" i="13"/>
  <c r="AM2312" i="13"/>
  <c r="AK2311" i="13"/>
  <c r="AM2311" i="13"/>
  <c r="AK2310" i="13"/>
  <c r="AM2310" i="13"/>
  <c r="AK2309" i="13"/>
  <c r="AM2309" i="13"/>
  <c r="AK2308" i="13"/>
  <c r="AM2308" i="13"/>
  <c r="AK2307" i="13"/>
  <c r="AM2307" i="13"/>
  <c r="AK2306" i="13"/>
  <c r="AM2306" i="13"/>
  <c r="AK2305" i="13"/>
  <c r="AM2305" i="13"/>
  <c r="AK2304" i="13"/>
  <c r="AM2304" i="13"/>
  <c r="AK2303" i="13"/>
  <c r="AM2303" i="13"/>
  <c r="AK2302" i="13"/>
  <c r="AM2302" i="13"/>
  <c r="AK2301" i="13"/>
  <c r="AM2301" i="13"/>
  <c r="AK2300" i="13"/>
  <c r="AM2300" i="13"/>
  <c r="AK2299" i="13"/>
  <c r="AM2299" i="13"/>
  <c r="AK2298" i="13"/>
  <c r="AM2298" i="13"/>
  <c r="AK2297" i="13"/>
  <c r="AM2297" i="13"/>
  <c r="AK2296" i="13"/>
  <c r="AM2296" i="13"/>
  <c r="AK2295" i="13"/>
  <c r="AM2295" i="13"/>
  <c r="AK2294" i="13"/>
  <c r="AM2294" i="13"/>
  <c r="AK2293" i="13"/>
  <c r="AM2293" i="13"/>
  <c r="AK2292" i="13"/>
  <c r="AM2292" i="13"/>
  <c r="AK2291" i="13"/>
  <c r="AM2291" i="13"/>
  <c r="AK2290" i="13"/>
  <c r="AM2290" i="13"/>
  <c r="AK2289" i="13"/>
  <c r="AM2289" i="13"/>
  <c r="AK2288" i="13"/>
  <c r="AM2288" i="13"/>
  <c r="AK2287" i="13"/>
  <c r="AM2287" i="13"/>
  <c r="AK2286" i="13"/>
  <c r="AM2286" i="13"/>
  <c r="AK2285" i="13"/>
  <c r="AM2285" i="13"/>
  <c r="AK2284" i="13"/>
  <c r="AM2284" i="13"/>
  <c r="AK2283" i="13"/>
  <c r="AM2283" i="13"/>
  <c r="AK2282" i="13"/>
  <c r="AM2282" i="13"/>
  <c r="AK2281" i="13"/>
  <c r="AM2281" i="13"/>
  <c r="AK2280" i="13"/>
  <c r="AM2280" i="13"/>
  <c r="AK2279" i="13"/>
  <c r="AM2279" i="13"/>
  <c r="AK2278" i="13"/>
  <c r="AM2278" i="13"/>
  <c r="AK2277" i="13"/>
  <c r="AM2277" i="13"/>
  <c r="AK2276" i="13"/>
  <c r="AM2276" i="13"/>
  <c r="AK2275" i="13"/>
  <c r="AM2275" i="13"/>
  <c r="AK2274" i="13"/>
  <c r="AM2274" i="13"/>
  <c r="AK2273" i="13"/>
  <c r="AM2273" i="13"/>
  <c r="AK2272" i="13"/>
  <c r="AM2272" i="13"/>
  <c r="AK2271" i="13"/>
  <c r="AM2271" i="13"/>
  <c r="AK2270" i="13"/>
  <c r="AM2270" i="13"/>
  <c r="AK2269" i="13"/>
  <c r="AM2269" i="13"/>
  <c r="AK2268" i="13"/>
  <c r="AM2268" i="13"/>
  <c r="AK2267" i="13"/>
  <c r="AM2267" i="13"/>
  <c r="AK2266" i="13"/>
  <c r="AM2266" i="13"/>
  <c r="AK2265" i="13"/>
  <c r="AM2265" i="13"/>
  <c r="AK2264" i="13"/>
  <c r="AM2264" i="13"/>
  <c r="AK2263" i="13"/>
  <c r="AM2263" i="13"/>
  <c r="AK2262" i="13"/>
  <c r="AM2262" i="13"/>
  <c r="AK2261" i="13"/>
  <c r="AM2261" i="13"/>
  <c r="AK2260" i="13"/>
  <c r="AM2260" i="13"/>
  <c r="AK2259" i="13"/>
  <c r="AM2259" i="13"/>
  <c r="AK2258" i="13"/>
  <c r="AM2258" i="13"/>
  <c r="AK2257" i="13"/>
  <c r="AM2257" i="13"/>
  <c r="AK2256" i="13"/>
  <c r="AM2256" i="13"/>
  <c r="AK2255" i="13"/>
  <c r="AM2255" i="13"/>
  <c r="AK2254" i="13"/>
  <c r="AM2254" i="13"/>
  <c r="AK2253" i="13"/>
  <c r="AM2253" i="13"/>
  <c r="AK2252" i="13"/>
  <c r="AM2252" i="13"/>
  <c r="AK2251" i="13"/>
  <c r="AM2251" i="13"/>
  <c r="AK2250" i="13"/>
  <c r="AM2250" i="13"/>
  <c r="AK2249" i="13"/>
  <c r="AM2249" i="13"/>
  <c r="AK2248" i="13"/>
  <c r="AM2248" i="13"/>
  <c r="AK2247" i="13"/>
  <c r="AM2247" i="13"/>
  <c r="AK2246" i="13"/>
  <c r="AM2246" i="13"/>
  <c r="AK2245" i="13"/>
  <c r="AM2245" i="13"/>
  <c r="AK2244" i="13"/>
  <c r="AM2244" i="13"/>
  <c r="AK2243" i="13"/>
  <c r="AM2243" i="13"/>
  <c r="AK2242" i="13"/>
  <c r="AM2242" i="13"/>
  <c r="AK2241" i="13"/>
  <c r="AM2241" i="13"/>
  <c r="AK2240" i="13"/>
  <c r="AM2240" i="13"/>
  <c r="AK2239" i="13"/>
  <c r="AM2239" i="13"/>
  <c r="AK2238" i="13"/>
  <c r="AM2238" i="13"/>
  <c r="AK2237" i="13"/>
  <c r="AM2237" i="13"/>
  <c r="AK2236" i="13"/>
  <c r="AM2236" i="13"/>
  <c r="AK2235" i="13"/>
  <c r="AM2235" i="13"/>
  <c r="AK2234" i="13"/>
  <c r="AM2234" i="13"/>
  <c r="AK2233" i="13"/>
  <c r="AM2233" i="13"/>
  <c r="AK2232" i="13"/>
  <c r="AM2232" i="13"/>
  <c r="AK2231" i="13"/>
  <c r="AM2231" i="13"/>
  <c r="AK2230" i="13"/>
  <c r="AM2230" i="13"/>
  <c r="AK2229" i="13"/>
  <c r="AM2229" i="13"/>
  <c r="AK2228" i="13"/>
  <c r="AM2228" i="13"/>
  <c r="AK2227" i="13"/>
  <c r="AM2227" i="13"/>
  <c r="AK2226" i="13"/>
  <c r="AM2226" i="13"/>
  <c r="AK2225" i="13"/>
  <c r="AM2225" i="13"/>
  <c r="AK2224" i="13"/>
  <c r="AM2224" i="13"/>
  <c r="AK2223" i="13"/>
  <c r="AM2223" i="13"/>
  <c r="AK2222" i="13"/>
  <c r="AM2222" i="13"/>
  <c r="AK2221" i="13"/>
  <c r="AM2221" i="13"/>
  <c r="AK2220" i="13"/>
  <c r="AM2220" i="13"/>
  <c r="AK2219" i="13"/>
  <c r="AM2219" i="13"/>
  <c r="AK2218" i="13"/>
  <c r="AM2218" i="13"/>
  <c r="AK2217" i="13"/>
  <c r="AM2217" i="13"/>
  <c r="AK2216" i="13"/>
  <c r="AM2216" i="13"/>
  <c r="AK2215" i="13"/>
  <c r="AM2215" i="13"/>
  <c r="AK2214" i="13"/>
  <c r="AM2214" i="13"/>
  <c r="AK2213" i="13"/>
  <c r="AM2213" i="13"/>
  <c r="AK2212" i="13"/>
  <c r="AM2212" i="13"/>
  <c r="AK2211" i="13"/>
  <c r="AM2211" i="13"/>
  <c r="AK2210" i="13"/>
  <c r="AM2210" i="13"/>
  <c r="AK2209" i="13"/>
  <c r="AM2209" i="13"/>
  <c r="AK2208" i="13"/>
  <c r="AM2208" i="13"/>
  <c r="AK2207" i="13"/>
  <c r="AM2207" i="13"/>
  <c r="AK2206" i="13"/>
  <c r="AM2206" i="13"/>
  <c r="AK2205" i="13"/>
  <c r="AM2205" i="13"/>
  <c r="AK2204" i="13"/>
  <c r="AM2204" i="13"/>
  <c r="AK2203" i="13"/>
  <c r="AM2203" i="13"/>
  <c r="AK2202" i="13"/>
  <c r="AM2202" i="13"/>
  <c r="AK2201" i="13"/>
  <c r="AM2201" i="13"/>
  <c r="AK2200" i="13"/>
  <c r="AM2200" i="13"/>
  <c r="AK2199" i="13"/>
  <c r="AM2199" i="13"/>
  <c r="AK2198" i="13"/>
  <c r="AM2198" i="13"/>
  <c r="AK2197" i="13"/>
  <c r="AM2197" i="13"/>
  <c r="AK2196" i="13"/>
  <c r="AM2196" i="13"/>
  <c r="AK2195" i="13"/>
  <c r="AM2195" i="13"/>
  <c r="AK2194" i="13"/>
  <c r="AM2194" i="13"/>
  <c r="AK2193" i="13"/>
  <c r="AM2193" i="13"/>
  <c r="AK2192" i="13"/>
  <c r="AM2192" i="13"/>
  <c r="AK2191" i="13"/>
  <c r="AM2191" i="13"/>
  <c r="AK2190" i="13"/>
  <c r="AM2190" i="13"/>
  <c r="AK2189" i="13"/>
  <c r="AM2189" i="13"/>
  <c r="AK2188" i="13"/>
  <c r="AM2188" i="13"/>
  <c r="AK2187" i="13"/>
  <c r="AM2187" i="13"/>
  <c r="AK2186" i="13"/>
  <c r="AM2186" i="13"/>
  <c r="AK2185" i="13"/>
  <c r="AM2185" i="13"/>
  <c r="AK2184" i="13"/>
  <c r="AM2184" i="13"/>
  <c r="AK2183" i="13"/>
  <c r="AM2183" i="13"/>
  <c r="AK2182" i="13"/>
  <c r="AM2182" i="13"/>
  <c r="AK2181" i="13"/>
  <c r="AM2181" i="13"/>
  <c r="AK2180" i="13"/>
  <c r="AM2180" i="13"/>
  <c r="AK2179" i="13"/>
  <c r="AM2179" i="13"/>
  <c r="AK2178" i="13"/>
  <c r="AM2178" i="13"/>
  <c r="AK2177" i="13"/>
  <c r="AM2177" i="13"/>
  <c r="AK2176" i="13"/>
  <c r="AM2176" i="13"/>
  <c r="AK2175" i="13"/>
  <c r="AM2175" i="13"/>
  <c r="AK2174" i="13"/>
  <c r="AM2174" i="13"/>
  <c r="AK2173" i="13"/>
  <c r="AM2173" i="13"/>
  <c r="AK2172" i="13"/>
  <c r="AM2172" i="13"/>
  <c r="AK2171" i="13"/>
  <c r="AM2171" i="13"/>
  <c r="AK2170" i="13"/>
  <c r="AM2170" i="13"/>
  <c r="AK2169" i="13"/>
  <c r="AM2169" i="13"/>
  <c r="AK2168" i="13"/>
  <c r="AM2168" i="13"/>
  <c r="AK2167" i="13"/>
  <c r="AM2167" i="13"/>
  <c r="AK2166" i="13"/>
  <c r="AM2166" i="13"/>
  <c r="AK2165" i="13"/>
  <c r="AM2165" i="13"/>
  <c r="AK2164" i="13"/>
  <c r="AM2164" i="13"/>
  <c r="AK2163" i="13"/>
  <c r="AM2163" i="13"/>
  <c r="AK2162" i="13"/>
  <c r="AM2162" i="13"/>
  <c r="AK2161" i="13"/>
  <c r="AM2161" i="13"/>
  <c r="AK2160" i="13"/>
  <c r="AM2160" i="13"/>
  <c r="AK2159" i="13"/>
  <c r="AM2159" i="13"/>
  <c r="AK2158" i="13"/>
  <c r="AM2158" i="13"/>
  <c r="AK2157" i="13"/>
  <c r="AM2157" i="13"/>
  <c r="AK2156" i="13"/>
  <c r="AM2156" i="13"/>
  <c r="AK2155" i="13"/>
  <c r="AM2155" i="13"/>
  <c r="AK2154" i="13"/>
  <c r="AM2154" i="13"/>
  <c r="AK2153" i="13"/>
  <c r="AM2153" i="13"/>
  <c r="AK2152" i="13"/>
  <c r="AM2152" i="13"/>
  <c r="AK2151" i="13"/>
  <c r="AM2151" i="13"/>
  <c r="AK2150" i="13"/>
  <c r="AM2150" i="13"/>
  <c r="AK2149" i="13"/>
  <c r="AM2149" i="13"/>
  <c r="AK2148" i="13"/>
  <c r="AM2148" i="13"/>
  <c r="AK2147" i="13"/>
  <c r="AM2147" i="13"/>
  <c r="AK2146" i="13"/>
  <c r="AM2146" i="13"/>
  <c r="AK2145" i="13"/>
  <c r="AM2145" i="13"/>
  <c r="AK2144" i="13"/>
  <c r="AM2144" i="13"/>
  <c r="AK2143" i="13"/>
  <c r="AM2143" i="13"/>
  <c r="AK2142" i="13"/>
  <c r="AM2142" i="13"/>
  <c r="AK2141" i="13"/>
  <c r="AM2141" i="13"/>
  <c r="AK2140" i="13"/>
  <c r="AM2140" i="13"/>
  <c r="AK2139" i="13"/>
  <c r="AM2139" i="13"/>
  <c r="AK2138" i="13"/>
  <c r="AM2138" i="13"/>
  <c r="AK2137" i="13"/>
  <c r="AM2137" i="13"/>
  <c r="AK2136" i="13"/>
  <c r="AM2136" i="13"/>
  <c r="AK2135" i="13"/>
  <c r="AM2135" i="13"/>
  <c r="AK2134" i="13"/>
  <c r="AM2134" i="13"/>
  <c r="AK2133" i="13"/>
  <c r="AM2133" i="13"/>
  <c r="AK2132" i="13"/>
  <c r="AM2132" i="13"/>
  <c r="AK2131" i="13"/>
  <c r="AM2131" i="13"/>
  <c r="AK2130" i="13"/>
  <c r="AM2130" i="13"/>
  <c r="AK2129" i="13"/>
  <c r="AM2129" i="13"/>
  <c r="AK2128" i="13"/>
  <c r="AM2128" i="13"/>
  <c r="AK2127" i="13"/>
  <c r="AM2127" i="13"/>
  <c r="AK2126" i="13"/>
  <c r="AM2126" i="13"/>
  <c r="AK2125" i="13"/>
  <c r="AM2125" i="13"/>
  <c r="AK2124" i="13"/>
  <c r="AM2124" i="13"/>
  <c r="AK2123" i="13"/>
  <c r="AM2123" i="13"/>
  <c r="AK2122" i="13"/>
  <c r="AM2122" i="13"/>
  <c r="AK2121" i="13"/>
  <c r="AM2121" i="13"/>
  <c r="AK2120" i="13"/>
  <c r="AM2120" i="13"/>
  <c r="AK2119" i="13"/>
  <c r="AM2119" i="13"/>
  <c r="AK2118" i="13"/>
  <c r="AM2118" i="13"/>
  <c r="AK2117" i="13"/>
  <c r="AM2117" i="13"/>
  <c r="AK2116" i="13"/>
  <c r="AM2116" i="13"/>
  <c r="AK2115" i="13"/>
  <c r="AM2115" i="13"/>
  <c r="AK2114" i="13"/>
  <c r="AM2114" i="13"/>
  <c r="AK2113" i="13"/>
  <c r="AM2113" i="13"/>
  <c r="AK2112" i="13"/>
  <c r="AM2112" i="13"/>
  <c r="AK2111" i="13"/>
  <c r="AM2111" i="13"/>
  <c r="AK2110" i="13"/>
  <c r="AM2110" i="13"/>
  <c r="AK2109" i="13"/>
  <c r="AM2109" i="13"/>
  <c r="AK2108" i="13"/>
  <c r="AM2108" i="13"/>
  <c r="AK2107" i="13"/>
  <c r="AM2107" i="13"/>
  <c r="AK2106" i="13"/>
  <c r="AM2106" i="13"/>
  <c r="AK2105" i="13"/>
  <c r="AM2105" i="13"/>
  <c r="AK2104" i="13"/>
  <c r="AM2104" i="13"/>
  <c r="AK2103" i="13"/>
  <c r="AM2103" i="13"/>
  <c r="AK2102" i="13"/>
  <c r="AM2102" i="13"/>
  <c r="AK2101" i="13"/>
  <c r="AM2101" i="13"/>
  <c r="AK2100" i="13"/>
  <c r="AM2100" i="13"/>
  <c r="AK2099" i="13"/>
  <c r="AM2099" i="13"/>
  <c r="AK2098" i="13"/>
  <c r="AM2098" i="13"/>
  <c r="AK2097" i="13"/>
  <c r="AM2097" i="13"/>
  <c r="AK2096" i="13"/>
  <c r="AM2096" i="13"/>
  <c r="AK2095" i="13"/>
  <c r="AM2095" i="13"/>
  <c r="AK2094" i="13"/>
  <c r="AM2094" i="13"/>
  <c r="AK2093" i="13"/>
  <c r="AM2093" i="13"/>
  <c r="AK2092" i="13"/>
  <c r="AM2092" i="13"/>
  <c r="AK2091" i="13"/>
  <c r="AM2091" i="13"/>
  <c r="AK2090" i="13"/>
  <c r="AM2090" i="13"/>
  <c r="AK2089" i="13"/>
  <c r="AM2089" i="13"/>
  <c r="AK2088" i="13"/>
  <c r="AM2088" i="13"/>
  <c r="AK2087" i="13"/>
  <c r="AM2087" i="13"/>
  <c r="AK2086" i="13"/>
  <c r="AM2086" i="13"/>
  <c r="AK2085" i="13"/>
  <c r="AM2085" i="13"/>
  <c r="AK2084" i="13"/>
  <c r="AM2084" i="13"/>
  <c r="AK2083" i="13"/>
  <c r="AM2083" i="13"/>
  <c r="AK2082" i="13"/>
  <c r="AM2082" i="13"/>
  <c r="AK2081" i="13"/>
  <c r="AM2081" i="13"/>
  <c r="AK2080" i="13"/>
  <c r="AM2080" i="13"/>
  <c r="AK2079" i="13"/>
  <c r="AM2079" i="13"/>
  <c r="AK2078" i="13"/>
  <c r="AM2078" i="13"/>
  <c r="AK2077" i="13"/>
  <c r="AM2077" i="13"/>
  <c r="AK2076" i="13"/>
  <c r="AM2076" i="13"/>
  <c r="AK2075" i="13"/>
  <c r="AM2075" i="13"/>
  <c r="AK2074" i="13"/>
  <c r="AM2074" i="13"/>
  <c r="AK2073" i="13"/>
  <c r="AM2073" i="13"/>
  <c r="AK2072" i="13"/>
  <c r="AM2072" i="13"/>
  <c r="AK2071" i="13"/>
  <c r="AM2071" i="13"/>
  <c r="AK2070" i="13"/>
  <c r="AM2070" i="13"/>
  <c r="AK2069" i="13"/>
  <c r="AM2069" i="13"/>
  <c r="AK2068" i="13"/>
  <c r="AM2068" i="13"/>
  <c r="AK2067" i="13"/>
  <c r="AM2067" i="13"/>
  <c r="AK2066" i="13"/>
  <c r="AM2066" i="13"/>
  <c r="AK2065" i="13"/>
  <c r="AM2065" i="13"/>
  <c r="AK2064" i="13"/>
  <c r="AM2064" i="13"/>
  <c r="AK2063" i="13"/>
  <c r="AM2063" i="13"/>
  <c r="AK2062" i="13"/>
  <c r="AM2062" i="13"/>
  <c r="AK2061" i="13"/>
  <c r="AM2061" i="13"/>
  <c r="AK2060" i="13"/>
  <c r="AM2060" i="13"/>
  <c r="AK2059" i="13"/>
  <c r="AM2059" i="13"/>
  <c r="AK2058" i="13"/>
  <c r="AM2058" i="13"/>
  <c r="AK2057" i="13"/>
  <c r="AM2057" i="13"/>
  <c r="AK2056" i="13"/>
  <c r="AM2056" i="13"/>
  <c r="AK2055" i="13"/>
  <c r="AM2055" i="13"/>
  <c r="AK2054" i="13"/>
  <c r="AM2054" i="13"/>
  <c r="AK2053" i="13"/>
  <c r="AM2053" i="13"/>
  <c r="AK2052" i="13"/>
  <c r="AM2052" i="13"/>
  <c r="AK2051" i="13"/>
  <c r="AM2051" i="13"/>
  <c r="AK2050" i="13"/>
  <c r="AM2050" i="13"/>
  <c r="AK2049" i="13"/>
  <c r="AM2049" i="13"/>
  <c r="AK2048" i="13"/>
  <c r="AM2048" i="13"/>
  <c r="AK2047" i="13"/>
  <c r="AM2047" i="13"/>
  <c r="AK2046" i="13"/>
  <c r="AM2046" i="13"/>
  <c r="AK2045" i="13"/>
  <c r="AM2045" i="13"/>
  <c r="AK2044" i="13"/>
  <c r="AM2044" i="13"/>
  <c r="AK2043" i="13"/>
  <c r="AM2043" i="13"/>
  <c r="AK2042" i="13"/>
  <c r="AM2042" i="13"/>
  <c r="AK2041" i="13"/>
  <c r="AM2041" i="13"/>
  <c r="AK2040" i="13"/>
  <c r="AM2040" i="13"/>
  <c r="AK2039" i="13"/>
  <c r="AM2039" i="13"/>
  <c r="AK2038" i="13"/>
  <c r="AM2038" i="13"/>
  <c r="AK2037" i="13"/>
  <c r="AM2037" i="13"/>
  <c r="AK2036" i="13"/>
  <c r="AM2036" i="13"/>
  <c r="AK2035" i="13"/>
  <c r="AM2035" i="13"/>
  <c r="AK2034" i="13"/>
  <c r="AM2034" i="13"/>
  <c r="AK2033" i="13"/>
  <c r="AM2033" i="13"/>
  <c r="AK2032" i="13"/>
  <c r="AM2032" i="13"/>
  <c r="AK2031" i="13"/>
  <c r="AM2031" i="13"/>
  <c r="AK2030" i="13"/>
  <c r="AM2030" i="13"/>
  <c r="AK2029" i="13"/>
  <c r="AM2029" i="13"/>
  <c r="AK2028" i="13"/>
  <c r="AM2028" i="13"/>
  <c r="AK2027" i="13"/>
  <c r="AM2027" i="13"/>
  <c r="AK2026" i="13"/>
  <c r="AM2026" i="13"/>
  <c r="AK2025" i="13"/>
  <c r="AM2025" i="13"/>
  <c r="AK2024" i="13"/>
  <c r="AM2024" i="13"/>
  <c r="AK2023" i="13"/>
  <c r="AM2023" i="13"/>
  <c r="AK2022" i="13"/>
  <c r="AM2022" i="13"/>
  <c r="AK2021" i="13"/>
  <c r="AM2021" i="13"/>
  <c r="AK2020" i="13"/>
  <c r="AM2020" i="13"/>
  <c r="AK2019" i="13"/>
  <c r="AM2019" i="13"/>
  <c r="AK2018" i="13"/>
  <c r="AM2018" i="13"/>
  <c r="AK2017" i="13"/>
  <c r="AM2017" i="13"/>
  <c r="AK2016" i="13"/>
  <c r="AM2016" i="13"/>
  <c r="AK2015" i="13"/>
  <c r="AM2015" i="13"/>
  <c r="AK2014" i="13"/>
  <c r="AM2014" i="13"/>
  <c r="AK2013" i="13"/>
  <c r="AM2013" i="13"/>
  <c r="AK2012" i="13"/>
  <c r="AM2012" i="13"/>
  <c r="AK2011" i="13"/>
  <c r="AM2011" i="13"/>
  <c r="AK2010" i="13"/>
  <c r="AM2010" i="13"/>
  <c r="AK2009" i="13"/>
  <c r="AM2009" i="13"/>
  <c r="AK2008" i="13"/>
  <c r="AM2008" i="13"/>
  <c r="AK2007" i="13"/>
  <c r="AM2007" i="13"/>
  <c r="AK2006" i="13"/>
  <c r="AM2006" i="13"/>
  <c r="AK2005" i="13"/>
  <c r="AM2005" i="13"/>
  <c r="AK2004" i="13"/>
  <c r="AM2004" i="13"/>
  <c r="AK2003" i="13"/>
  <c r="AM2003" i="13"/>
  <c r="AK2002" i="13"/>
  <c r="AM2002" i="13"/>
  <c r="AK2001" i="13"/>
  <c r="AM2001" i="13"/>
  <c r="AK2000" i="13"/>
  <c r="AM2000" i="13"/>
  <c r="AK1999" i="13"/>
  <c r="AM1999" i="13"/>
  <c r="AK1998" i="13"/>
  <c r="AM1998" i="13"/>
  <c r="AK1997" i="13"/>
  <c r="AM1997" i="13"/>
  <c r="AK1996" i="13"/>
  <c r="AM1996" i="13"/>
  <c r="AK1995" i="13"/>
  <c r="AM1995" i="13"/>
  <c r="AK1994" i="13"/>
  <c r="AM1994" i="13"/>
  <c r="AK1993" i="13"/>
  <c r="AM1993" i="13"/>
  <c r="AK1992" i="13"/>
  <c r="AM1992" i="13"/>
  <c r="AK1991" i="13"/>
  <c r="AM1991" i="13"/>
  <c r="AK1990" i="13"/>
  <c r="AM1990" i="13"/>
  <c r="AK1989" i="13"/>
  <c r="AM1989" i="13"/>
  <c r="AK1988" i="13"/>
  <c r="AM1988" i="13"/>
  <c r="AK1987" i="13"/>
  <c r="AM1987" i="13"/>
  <c r="AK1986" i="13"/>
  <c r="AM1986" i="13"/>
  <c r="AK1985" i="13"/>
  <c r="AM1985" i="13"/>
  <c r="AK1984" i="13"/>
  <c r="AM1984" i="13"/>
  <c r="AK1983" i="13"/>
  <c r="AM1983" i="13"/>
  <c r="AK1982" i="13"/>
  <c r="AM1982" i="13"/>
  <c r="AK1981" i="13"/>
  <c r="AM1981" i="13"/>
  <c r="AK1980" i="13"/>
  <c r="AM1980" i="13"/>
  <c r="AK1979" i="13"/>
  <c r="AM1979" i="13"/>
  <c r="AK1978" i="13"/>
  <c r="AM1978" i="13"/>
  <c r="AK1977" i="13"/>
  <c r="AM1977" i="13"/>
  <c r="AK1976" i="13"/>
  <c r="AM1976" i="13"/>
  <c r="AK1975" i="13"/>
  <c r="AM1975" i="13"/>
  <c r="AK1974" i="13"/>
  <c r="AM1974" i="13"/>
  <c r="AK1973" i="13"/>
  <c r="AM1973" i="13"/>
  <c r="AK1972" i="13"/>
  <c r="AM1972" i="13"/>
  <c r="AK1971" i="13"/>
  <c r="AM1971" i="13"/>
  <c r="AK1970" i="13"/>
  <c r="AM1970" i="13"/>
  <c r="AK1969" i="13"/>
  <c r="AM1969" i="13"/>
  <c r="AK1968" i="13"/>
  <c r="AM1968" i="13"/>
  <c r="AK1967" i="13"/>
  <c r="AM1967" i="13"/>
  <c r="AK1966" i="13"/>
  <c r="AM1966" i="13"/>
  <c r="AK1965" i="13"/>
  <c r="AM1965" i="13"/>
  <c r="AK1964" i="13"/>
  <c r="AM1964" i="13"/>
  <c r="AK1963" i="13"/>
  <c r="AM1963" i="13"/>
  <c r="AK1962" i="13"/>
  <c r="AM1962" i="13"/>
  <c r="AK1961" i="13"/>
  <c r="AM1961" i="13"/>
  <c r="AK1960" i="13"/>
  <c r="AM1960" i="13"/>
  <c r="AK1959" i="13"/>
  <c r="AM1959" i="13"/>
  <c r="AK1958" i="13"/>
  <c r="AM1958" i="13"/>
  <c r="AK1957" i="13"/>
  <c r="AM1957" i="13"/>
  <c r="AK1956" i="13"/>
  <c r="AM1956" i="13"/>
  <c r="AK1955" i="13"/>
  <c r="AM1955" i="13"/>
  <c r="AK1954" i="13"/>
  <c r="AM1954" i="13"/>
  <c r="AK1953" i="13"/>
  <c r="AM1953" i="13"/>
  <c r="AK1952" i="13"/>
  <c r="AM1952" i="13"/>
  <c r="AK1951" i="13"/>
  <c r="AM1951" i="13"/>
  <c r="AK1950" i="13"/>
  <c r="AM1950" i="13"/>
  <c r="AK1949" i="13"/>
  <c r="AM1949" i="13"/>
  <c r="AK1948" i="13"/>
  <c r="AM1948" i="13"/>
  <c r="AK1947" i="13"/>
  <c r="AM1947" i="13"/>
  <c r="AK1946" i="13"/>
  <c r="AM1946" i="13"/>
  <c r="AK1945" i="13"/>
  <c r="AM1945" i="13"/>
  <c r="AK1944" i="13"/>
  <c r="AM1944" i="13"/>
  <c r="AK1943" i="13"/>
  <c r="AM1943" i="13"/>
  <c r="AK1942" i="13"/>
  <c r="AM1942" i="13"/>
  <c r="AK1941" i="13"/>
  <c r="AM1941" i="13"/>
  <c r="AK1940" i="13"/>
  <c r="AM1940" i="13"/>
  <c r="AK1939" i="13"/>
  <c r="AM1939" i="13"/>
  <c r="AK1938" i="13"/>
  <c r="AM1938" i="13"/>
  <c r="AK1937" i="13"/>
  <c r="AM1937" i="13"/>
  <c r="AM1936" i="13"/>
  <c r="AO1936" i="13" s="1"/>
  <c r="AM1935" i="13"/>
  <c r="AM1934" i="13"/>
  <c r="AO1934" i="13" s="1"/>
  <c r="AM1933" i="13"/>
  <c r="AM1932" i="13"/>
  <c r="AO1932" i="13" s="1"/>
  <c r="AM1931" i="13"/>
  <c r="AM1930" i="13"/>
  <c r="AO1930" i="13" s="1"/>
  <c r="AM1929" i="13"/>
  <c r="AM1928" i="13"/>
  <c r="AO1928" i="13" s="1"/>
  <c r="AM1927" i="13"/>
  <c r="AM1926" i="13"/>
  <c r="AO1926" i="13" s="1"/>
  <c r="AM1925" i="13"/>
  <c r="AM1924" i="13"/>
  <c r="AO1924" i="13" s="1"/>
  <c r="AM1923" i="13"/>
  <c r="AM1922" i="13"/>
  <c r="AO1922" i="13" s="1"/>
  <c r="AM1921" i="13"/>
  <c r="AM1920" i="13"/>
  <c r="AO1920" i="13" s="1"/>
  <c r="AM1919" i="13"/>
  <c r="AM1918" i="13"/>
  <c r="AO1918" i="13" s="1"/>
  <c r="AM1917" i="13"/>
  <c r="AM1916" i="13"/>
  <c r="AO1916" i="13" s="1"/>
  <c r="AM1915" i="13"/>
  <c r="AM1914" i="13"/>
  <c r="AO1914" i="13" s="1"/>
  <c r="AM1913" i="13"/>
  <c r="AM1912" i="13"/>
  <c r="AO1912" i="13" s="1"/>
  <c r="AM1911" i="13"/>
  <c r="AM1910" i="13"/>
  <c r="AO1910" i="13" s="1"/>
  <c r="AM1909" i="13"/>
  <c r="AM1908" i="13"/>
  <c r="AO1908" i="13" s="1"/>
  <c r="AM1907" i="13"/>
  <c r="AM1906" i="13"/>
  <c r="AO1906" i="13" s="1"/>
  <c r="AM1905" i="13"/>
  <c r="AM1904" i="13"/>
  <c r="AO1904" i="13" s="1"/>
  <c r="AM1903" i="13"/>
  <c r="AM1902" i="13"/>
  <c r="AO1902" i="13" s="1"/>
  <c r="AM1901" i="13"/>
  <c r="AM1900" i="13"/>
  <c r="AO1900" i="13" s="1"/>
  <c r="AM1899" i="13"/>
  <c r="AM1898" i="13"/>
  <c r="AO1898" i="13" s="1"/>
  <c r="AM1897" i="13"/>
  <c r="AO1897" i="13" s="1"/>
  <c r="AM1896" i="13"/>
  <c r="AO1896" i="13" s="1"/>
  <c r="AM1895" i="13"/>
  <c r="AO1895" i="13" s="1"/>
  <c r="AM1894" i="13"/>
  <c r="AO1894" i="13" s="1"/>
  <c r="AM1893" i="13"/>
  <c r="AM1892" i="13"/>
  <c r="AO1892" i="13" s="1"/>
  <c r="AM1891" i="13"/>
  <c r="AO1891" i="13" s="1"/>
  <c r="AM1890" i="13"/>
  <c r="AO1890" i="13" s="1"/>
  <c r="AM1889" i="13"/>
  <c r="AO1889" i="13" s="1"/>
  <c r="AM1888" i="13"/>
  <c r="AO1888" i="13" s="1"/>
  <c r="AM1887" i="13"/>
  <c r="AO1887" i="13" s="1"/>
  <c r="AM1886" i="13"/>
  <c r="AO1886" i="13" s="1"/>
  <c r="AM1885" i="13"/>
  <c r="AM1884" i="13"/>
  <c r="AO1884" i="13" s="1"/>
  <c r="AM1883" i="13"/>
  <c r="AO1883" i="13" s="1"/>
  <c r="AM1882" i="13"/>
  <c r="AO1882" i="13" s="1"/>
  <c r="AM1881" i="13"/>
  <c r="AO1881" i="13" s="1"/>
  <c r="AM1880" i="13"/>
  <c r="AO1880" i="13" s="1"/>
  <c r="AM1879" i="13"/>
  <c r="AO1879" i="13" s="1"/>
  <c r="AM1878" i="13"/>
  <c r="AO1878" i="13" s="1"/>
  <c r="AM1877" i="13"/>
  <c r="AM1876" i="13"/>
  <c r="AO1876" i="13" s="1"/>
  <c r="AM1875" i="13"/>
  <c r="AO1875" i="13" s="1"/>
  <c r="AM1874" i="13"/>
  <c r="AO1874" i="13" s="1"/>
  <c r="AM1873" i="13"/>
  <c r="AO1873" i="13" s="1"/>
  <c r="AM1872" i="13"/>
  <c r="AO1872" i="13" s="1"/>
  <c r="AM1871" i="13"/>
  <c r="AO1871" i="13" s="1"/>
  <c r="AM1870" i="13"/>
  <c r="AO1870" i="13" s="1"/>
  <c r="AM1869" i="13"/>
  <c r="AM1868" i="13"/>
  <c r="AO1868" i="13" s="1"/>
  <c r="AM1867" i="13"/>
  <c r="AO1867" i="13" s="1"/>
  <c r="AM1866" i="13"/>
  <c r="AO1866" i="13" s="1"/>
  <c r="AM1865" i="13"/>
  <c r="AO1865" i="13" s="1"/>
  <c r="AM1864" i="13"/>
  <c r="AO1864" i="13" s="1"/>
  <c r="AM1863" i="13"/>
  <c r="AO1863" i="13" s="1"/>
  <c r="AM1862" i="13"/>
  <c r="AO1862" i="13" s="1"/>
  <c r="AM1861" i="13"/>
  <c r="AM1860" i="13"/>
  <c r="AO1860" i="13" s="1"/>
  <c r="AM1859" i="13"/>
  <c r="AO1859" i="13" s="1"/>
  <c r="AM1858" i="13"/>
  <c r="AO1858" i="13" s="1"/>
  <c r="AM1857" i="13"/>
  <c r="AO1857" i="13" s="1"/>
  <c r="AK1856" i="13"/>
  <c r="AM1856" i="13"/>
  <c r="AO1856" i="13" s="1"/>
  <c r="AK1855" i="13"/>
  <c r="AM1855" i="13"/>
  <c r="AK1854" i="13"/>
  <c r="AM1854" i="13"/>
  <c r="AO1854" i="13" s="1"/>
  <c r="AK1853" i="13"/>
  <c r="AM1853" i="13"/>
  <c r="AO1853" i="13" s="1"/>
  <c r="AK1852" i="13"/>
  <c r="AM1852" i="13"/>
  <c r="AO1852" i="13" s="1"/>
  <c r="AK1851" i="13"/>
  <c r="AM1851" i="13"/>
  <c r="AK1850" i="13"/>
  <c r="AM1850" i="13"/>
  <c r="AO1850" i="13" s="1"/>
  <c r="AK1849" i="13"/>
  <c r="AM1849" i="13"/>
  <c r="AO1849" i="13" s="1"/>
  <c r="AK1848" i="13"/>
  <c r="AM1848" i="13"/>
  <c r="AO1848" i="13" s="1"/>
  <c r="AK1847" i="13"/>
  <c r="AM1847" i="13"/>
  <c r="AK1846" i="13"/>
  <c r="AM1846" i="13"/>
  <c r="AO1846" i="13" s="1"/>
  <c r="AK1845" i="13"/>
  <c r="AM1845" i="13"/>
  <c r="AO1845" i="13" s="1"/>
  <c r="AK1844" i="13"/>
  <c r="AM1844" i="13"/>
  <c r="AO1844" i="13" s="1"/>
  <c r="AK1843" i="13"/>
  <c r="AM1843" i="13"/>
  <c r="AK1842" i="13"/>
  <c r="AM1842" i="13"/>
  <c r="AO1842" i="13" s="1"/>
  <c r="AK1841" i="13"/>
  <c r="AM1841" i="13"/>
  <c r="AO1841" i="13" s="1"/>
  <c r="AK1840" i="13"/>
  <c r="AM1840" i="13"/>
  <c r="AO1840" i="13" s="1"/>
  <c r="AK1839" i="13"/>
  <c r="AM1839" i="13"/>
  <c r="AK1838" i="13"/>
  <c r="AM1838" i="13"/>
  <c r="AO1838" i="13" s="1"/>
  <c r="AK1837" i="13"/>
  <c r="AM1837" i="13"/>
  <c r="AO1837" i="13" s="1"/>
  <c r="AK1836" i="13"/>
  <c r="AM1836" i="13"/>
  <c r="AO1836" i="13" s="1"/>
  <c r="AK1835" i="13"/>
  <c r="AM1835" i="13"/>
  <c r="AK1834" i="13"/>
  <c r="AM1834" i="13"/>
  <c r="AO1834" i="13" s="1"/>
  <c r="AK1833" i="13"/>
  <c r="AM1833" i="13"/>
  <c r="AO1833" i="13" s="1"/>
  <c r="AK1832" i="13"/>
  <c r="AM1832" i="13"/>
  <c r="AO1832" i="13" s="1"/>
  <c r="AK1831" i="13"/>
  <c r="AM1831" i="13"/>
  <c r="AK1830" i="13"/>
  <c r="AM1830" i="13"/>
  <c r="AO1830" i="13" s="1"/>
  <c r="AK1829" i="13"/>
  <c r="AM1829" i="13"/>
  <c r="AO1829" i="13" s="1"/>
  <c r="AK1828" i="13"/>
  <c r="AM1828" i="13"/>
  <c r="AO1828" i="13" s="1"/>
  <c r="AK1827" i="13"/>
  <c r="AM1827" i="13"/>
  <c r="AK1826" i="13"/>
  <c r="AM1826" i="13"/>
  <c r="AO1826" i="13" s="1"/>
  <c r="AK1825" i="13"/>
  <c r="AM1825" i="13"/>
  <c r="AO1825" i="13" s="1"/>
  <c r="AK1824" i="13"/>
  <c r="AM1824" i="13"/>
  <c r="AO1824" i="13" s="1"/>
  <c r="AK1823" i="13"/>
  <c r="AM1823" i="13"/>
  <c r="AK1822" i="13"/>
  <c r="AM1822" i="13"/>
  <c r="AO1822" i="13" s="1"/>
  <c r="AK1821" i="13"/>
  <c r="AM1821" i="13"/>
  <c r="AO1821" i="13" s="1"/>
  <c r="AK1820" i="13"/>
  <c r="AM1820" i="13"/>
  <c r="AO1820" i="13" s="1"/>
  <c r="AK1819" i="13"/>
  <c r="AM1819" i="13"/>
  <c r="AK1818" i="13"/>
  <c r="AM1818" i="13"/>
  <c r="AO1818" i="13" s="1"/>
  <c r="AK1817" i="13"/>
  <c r="AM1817" i="13"/>
  <c r="AO1817" i="13" s="1"/>
  <c r="AK1816" i="13"/>
  <c r="AM1816" i="13"/>
  <c r="AO1816" i="13" s="1"/>
  <c r="AK1815" i="13"/>
  <c r="AM1815" i="13"/>
  <c r="AK1814" i="13"/>
  <c r="AM1814" i="13"/>
  <c r="AO1814" i="13" s="1"/>
  <c r="AK1813" i="13"/>
  <c r="AM1813" i="13"/>
  <c r="AO1813" i="13" s="1"/>
  <c r="AK1812" i="13"/>
  <c r="AM1812" i="13"/>
  <c r="AO1812" i="13" s="1"/>
  <c r="AK1811" i="13"/>
  <c r="AM1811" i="13"/>
  <c r="AK1810" i="13"/>
  <c r="AM1810" i="13"/>
  <c r="AO1810" i="13" s="1"/>
  <c r="AK1809" i="13"/>
  <c r="AM1809" i="13"/>
  <c r="AO1809" i="13" s="1"/>
  <c r="AK1808" i="13"/>
  <c r="AM1808" i="13"/>
  <c r="AO1808" i="13" s="1"/>
  <c r="AK1807" i="13"/>
  <c r="AM1807" i="13"/>
  <c r="AK1806" i="13"/>
  <c r="AM1806" i="13"/>
  <c r="AO1806" i="13" s="1"/>
  <c r="AK1805" i="13"/>
  <c r="AM1805" i="13"/>
  <c r="AO1805" i="13" s="1"/>
  <c r="AK1804" i="13"/>
  <c r="AM1804" i="13"/>
  <c r="AO1804" i="13" s="1"/>
  <c r="AK1803" i="13"/>
  <c r="AM1803" i="13"/>
  <c r="AK1802" i="13"/>
  <c r="AM1802" i="13"/>
  <c r="AO1802" i="13" s="1"/>
  <c r="AK1801" i="13"/>
  <c r="AM1801" i="13"/>
  <c r="AO1801" i="13" s="1"/>
  <c r="AK1800" i="13"/>
  <c r="AM1800" i="13"/>
  <c r="AO1800" i="13" s="1"/>
  <c r="AK1799" i="13"/>
  <c r="AM1799" i="13"/>
  <c r="AK1798" i="13"/>
  <c r="AM1798" i="13"/>
  <c r="AO1798" i="13" s="1"/>
  <c r="AK1797" i="13"/>
  <c r="AM1797" i="13"/>
  <c r="AO1797" i="13" s="1"/>
  <c r="AK1796" i="13"/>
  <c r="AM1796" i="13"/>
  <c r="AO1796" i="13" s="1"/>
  <c r="AK1795" i="13"/>
  <c r="AM1795" i="13"/>
  <c r="AK1794" i="13"/>
  <c r="AM1794" i="13"/>
  <c r="AO1794" i="13" s="1"/>
  <c r="AK1793" i="13"/>
  <c r="AM1793" i="13"/>
  <c r="AO1793" i="13" s="1"/>
  <c r="AK1792" i="13"/>
  <c r="AM1792" i="13"/>
  <c r="AO1792" i="13" s="1"/>
  <c r="AK1791" i="13"/>
  <c r="AM1791" i="13"/>
  <c r="AK1790" i="13"/>
  <c r="AM1790" i="13"/>
  <c r="AO1790" i="13" s="1"/>
  <c r="AK1789" i="13"/>
  <c r="AM1789" i="13"/>
  <c r="AO1789" i="13" s="1"/>
  <c r="AK1788" i="13"/>
  <c r="AM1788" i="13"/>
  <c r="AO1788" i="13" s="1"/>
  <c r="AK1787" i="13"/>
  <c r="AM1787" i="13"/>
  <c r="AK1786" i="13"/>
  <c r="AM1786" i="13"/>
  <c r="AO1786" i="13" s="1"/>
  <c r="AK1785" i="13"/>
  <c r="AM1785" i="13"/>
  <c r="AO1785" i="13" s="1"/>
  <c r="AK1784" i="13"/>
  <c r="AM1784" i="13"/>
  <c r="AO1784" i="13" s="1"/>
  <c r="AK1783" i="13"/>
  <c r="AM1783" i="13"/>
  <c r="AK1782" i="13"/>
  <c r="AM1782" i="13"/>
  <c r="AO1782" i="13" s="1"/>
  <c r="AK1781" i="13"/>
  <c r="AM1781" i="13"/>
  <c r="AO1781" i="13" s="1"/>
  <c r="AK1780" i="13"/>
  <c r="AM1780" i="13"/>
  <c r="AO1780" i="13" s="1"/>
  <c r="AK1779" i="13"/>
  <c r="AM1779" i="13"/>
  <c r="AK1778" i="13"/>
  <c r="AM1778" i="13"/>
  <c r="AO1778" i="13" s="1"/>
  <c r="AK1777" i="13"/>
  <c r="AM1777" i="13"/>
  <c r="AO1777" i="13" s="1"/>
  <c r="AK1776" i="13"/>
  <c r="AM1776" i="13"/>
  <c r="AO1776" i="13" s="1"/>
  <c r="AK1775" i="13"/>
  <c r="AM1775" i="13"/>
  <c r="AK1774" i="13"/>
  <c r="AM1774" i="13"/>
  <c r="AO1774" i="13" s="1"/>
  <c r="AK1773" i="13"/>
  <c r="AM1773" i="13"/>
  <c r="AO1773" i="13" s="1"/>
  <c r="AK1772" i="13"/>
  <c r="AM1772" i="13"/>
  <c r="AO1772" i="13" s="1"/>
  <c r="AK1771" i="13"/>
  <c r="AM1771" i="13"/>
  <c r="AK1770" i="13"/>
  <c r="AM1770" i="13"/>
  <c r="AO1770" i="13" s="1"/>
  <c r="AK1769" i="13"/>
  <c r="AM1769" i="13"/>
  <c r="AO1769" i="13" s="1"/>
  <c r="AK1768" i="13"/>
  <c r="AM1768" i="13"/>
  <c r="AO1768" i="13" s="1"/>
  <c r="AK1767" i="13"/>
  <c r="AM1767" i="13"/>
  <c r="AK1766" i="13"/>
  <c r="AM1766" i="13"/>
  <c r="AO1766" i="13" s="1"/>
  <c r="AK1765" i="13"/>
  <c r="AM1765" i="13"/>
  <c r="AO1765" i="13" s="1"/>
  <c r="AK1764" i="13"/>
  <c r="AM1764" i="13"/>
  <c r="AO1764" i="13" s="1"/>
  <c r="AK1763" i="13"/>
  <c r="AM1763" i="13"/>
  <c r="AK1762" i="13"/>
  <c r="AM1762" i="13"/>
  <c r="AO1762" i="13" s="1"/>
  <c r="AK1761" i="13"/>
  <c r="AM1761" i="13"/>
  <c r="AO1761" i="13" s="1"/>
  <c r="AK1760" i="13"/>
  <c r="AM1760" i="13"/>
  <c r="AO1760" i="13" s="1"/>
  <c r="AK1759" i="13"/>
  <c r="AM1759" i="13"/>
  <c r="AK1758" i="13"/>
  <c r="AM1758" i="13"/>
  <c r="AO1758" i="13" s="1"/>
  <c r="AK1757" i="13"/>
  <c r="AM1757" i="13"/>
  <c r="AO1757" i="13" s="1"/>
  <c r="AK1756" i="13"/>
  <c r="AM1756" i="13"/>
  <c r="AO1756" i="13" s="1"/>
  <c r="AK1755" i="13"/>
  <c r="AM1755" i="13"/>
  <c r="AK1754" i="13"/>
  <c r="AM1754" i="13"/>
  <c r="AO1754" i="13" s="1"/>
  <c r="AK1753" i="13"/>
  <c r="AM1753" i="13"/>
  <c r="AO1753" i="13" s="1"/>
  <c r="AK1752" i="13"/>
  <c r="AM1752" i="13"/>
  <c r="AO1752" i="13" s="1"/>
  <c r="AK1751" i="13"/>
  <c r="AM1751" i="13"/>
  <c r="AK1750" i="13"/>
  <c r="AM1750" i="13"/>
  <c r="AO1750" i="13" s="1"/>
  <c r="AK1749" i="13"/>
  <c r="AM1749" i="13"/>
  <c r="AO1749" i="13" s="1"/>
  <c r="AK1748" i="13"/>
  <c r="AM1748" i="13"/>
  <c r="AO1748" i="13" s="1"/>
  <c r="AK1747" i="13"/>
  <c r="AM1747" i="13"/>
  <c r="AK1746" i="13"/>
  <c r="AM1746" i="13"/>
  <c r="AO1746" i="13" s="1"/>
  <c r="AK1745" i="13"/>
  <c r="AM1745" i="13"/>
  <c r="AO1745" i="13" s="1"/>
  <c r="AK1744" i="13"/>
  <c r="AM1744" i="13"/>
  <c r="AO1744" i="13" s="1"/>
  <c r="AK1743" i="13"/>
  <c r="AM1743" i="13"/>
  <c r="AK1742" i="13"/>
  <c r="AM1742" i="13"/>
  <c r="AO1742" i="13" s="1"/>
  <c r="AK1741" i="13"/>
  <c r="AM1741" i="13"/>
  <c r="AO1741" i="13" s="1"/>
  <c r="AK1740" i="13"/>
  <c r="AM1740" i="13"/>
  <c r="AO1740" i="13" s="1"/>
  <c r="AK1739" i="13"/>
  <c r="AM1739" i="13"/>
  <c r="AK1738" i="13"/>
  <c r="AM1738" i="13"/>
  <c r="AO1738" i="13" s="1"/>
  <c r="AK1737" i="13"/>
  <c r="AM1737" i="13"/>
  <c r="AO1737" i="13" s="1"/>
  <c r="AK1736" i="13"/>
  <c r="AM1736" i="13"/>
  <c r="AO1736" i="13" s="1"/>
  <c r="AK1735" i="13"/>
  <c r="AM1735" i="13"/>
  <c r="AK1734" i="13"/>
  <c r="AM1734" i="13"/>
  <c r="AO1734" i="13" s="1"/>
  <c r="AK1733" i="13"/>
  <c r="AM1733" i="13"/>
  <c r="AO1733" i="13" s="1"/>
  <c r="AK1732" i="13"/>
  <c r="AM1732" i="13"/>
  <c r="AO1732" i="13" s="1"/>
  <c r="AK1731" i="13"/>
  <c r="AM1731" i="13"/>
  <c r="AK1730" i="13"/>
  <c r="AM1730" i="13"/>
  <c r="AO1730" i="13" s="1"/>
  <c r="AK1729" i="13"/>
  <c r="AM1729" i="13"/>
  <c r="AO1729" i="13" s="1"/>
  <c r="AK1728" i="13"/>
  <c r="AM1728" i="13"/>
  <c r="AO1728" i="13" s="1"/>
  <c r="AK1727" i="13"/>
  <c r="AM1727" i="13"/>
  <c r="AK1726" i="13"/>
  <c r="AM1726" i="13"/>
  <c r="AO1726" i="13" s="1"/>
  <c r="AK1725" i="13"/>
  <c r="AM1725" i="13"/>
  <c r="AO1725" i="13" s="1"/>
  <c r="AK1724" i="13"/>
  <c r="AM1724" i="13"/>
  <c r="AO1724" i="13" s="1"/>
  <c r="AK1723" i="13"/>
  <c r="AM1723" i="13"/>
  <c r="AK1722" i="13"/>
  <c r="AM1722" i="13"/>
  <c r="AO1722" i="13" s="1"/>
  <c r="AK1721" i="13"/>
  <c r="AM1721" i="13"/>
  <c r="AO1721" i="13" s="1"/>
  <c r="AK1720" i="13"/>
  <c r="AM1720" i="13"/>
  <c r="AO1720" i="13" s="1"/>
  <c r="AK1719" i="13"/>
  <c r="AM1719" i="13"/>
  <c r="AK1718" i="13"/>
  <c r="AM1718" i="13"/>
  <c r="AO1718" i="13" s="1"/>
  <c r="AK1717" i="13"/>
  <c r="AM1717" i="13"/>
  <c r="AO1717" i="13" s="1"/>
  <c r="AK1716" i="13"/>
  <c r="AM1716" i="13"/>
  <c r="AO1716" i="13" s="1"/>
  <c r="AK1715" i="13"/>
  <c r="AM1715" i="13"/>
  <c r="AK1714" i="13"/>
  <c r="AM1714" i="13"/>
  <c r="AO1714" i="13" s="1"/>
  <c r="AK1713" i="13"/>
  <c r="AM1713" i="13"/>
  <c r="AO1713" i="13" s="1"/>
  <c r="AK1712" i="13"/>
  <c r="AM1712" i="13"/>
  <c r="AO1712" i="13" s="1"/>
  <c r="AK1711" i="13"/>
  <c r="AM1711" i="13"/>
  <c r="AK1710" i="13"/>
  <c r="AM1710" i="13"/>
  <c r="AO1710" i="13" s="1"/>
  <c r="AK1709" i="13"/>
  <c r="AM1709" i="13"/>
  <c r="AO1709" i="13" s="1"/>
  <c r="AK1708" i="13"/>
  <c r="AM1708" i="13"/>
  <c r="AO1708" i="13" s="1"/>
  <c r="AK1707" i="13"/>
  <c r="AM1707" i="13"/>
  <c r="AK1706" i="13"/>
  <c r="AM1706" i="13"/>
  <c r="AO1706" i="13" s="1"/>
  <c r="AK1705" i="13"/>
  <c r="AM1705" i="13"/>
  <c r="AO1705" i="13" s="1"/>
  <c r="AK1704" i="13"/>
  <c r="AM1704" i="13"/>
  <c r="AO1704" i="13" s="1"/>
  <c r="AK1703" i="13"/>
  <c r="AM1703" i="13"/>
  <c r="AK1702" i="13"/>
  <c r="AM1702" i="13"/>
  <c r="AO1702" i="13" s="1"/>
  <c r="AK1701" i="13"/>
  <c r="AM1701" i="13"/>
  <c r="AO1701" i="13" s="1"/>
  <c r="AK1700" i="13"/>
  <c r="AM1700" i="13"/>
  <c r="AO1700" i="13" s="1"/>
  <c r="AK1699" i="13"/>
  <c r="AM1699" i="13"/>
  <c r="AK1698" i="13"/>
  <c r="AM1698" i="13"/>
  <c r="AO1698" i="13" s="1"/>
  <c r="AK1697" i="13"/>
  <c r="AM1697" i="13"/>
  <c r="AO1697" i="13" s="1"/>
  <c r="AK1696" i="13"/>
  <c r="AM1696" i="13"/>
  <c r="AO1696" i="13" s="1"/>
  <c r="AK1695" i="13"/>
  <c r="AM1695" i="13"/>
  <c r="AK1694" i="13"/>
  <c r="AM1694" i="13"/>
  <c r="AO1694" i="13" s="1"/>
  <c r="AK1693" i="13"/>
  <c r="AM1693" i="13"/>
  <c r="AO1693" i="13" s="1"/>
  <c r="AK1692" i="13"/>
  <c r="AM1692" i="13"/>
  <c r="AO1692" i="13" s="1"/>
  <c r="AK1691" i="13"/>
  <c r="AM1691" i="13"/>
  <c r="AK1690" i="13"/>
  <c r="AM1690" i="13"/>
  <c r="AO1690" i="13" s="1"/>
  <c r="AK1689" i="13"/>
  <c r="AM1689" i="13"/>
  <c r="AO1689" i="13" s="1"/>
  <c r="AK1688" i="13"/>
  <c r="AM1688" i="13"/>
  <c r="AO1688" i="13" s="1"/>
  <c r="AK1687" i="13"/>
  <c r="AM1687" i="13"/>
  <c r="AK1686" i="13"/>
  <c r="AM1686" i="13"/>
  <c r="AO1686" i="13" s="1"/>
  <c r="AK1685" i="13"/>
  <c r="AM1685" i="13"/>
  <c r="AO1685" i="13" s="1"/>
  <c r="AK1684" i="13"/>
  <c r="AM1684" i="13"/>
  <c r="AO1684" i="13" s="1"/>
  <c r="AK1683" i="13"/>
  <c r="AM1683" i="13"/>
  <c r="AK1682" i="13"/>
  <c r="AM1682" i="13"/>
  <c r="AO1682" i="13" s="1"/>
  <c r="AK1681" i="13"/>
  <c r="AM1681" i="13"/>
  <c r="AO1681" i="13" s="1"/>
  <c r="AK1680" i="13"/>
  <c r="AM1680" i="13"/>
  <c r="AO1680" i="13" s="1"/>
  <c r="AK1679" i="13"/>
  <c r="AM1679" i="13"/>
  <c r="AK1678" i="13"/>
  <c r="AM1678" i="13"/>
  <c r="AO1678" i="13" s="1"/>
  <c r="AK1677" i="13"/>
  <c r="AM1677" i="13"/>
  <c r="AO1677" i="13" s="1"/>
  <c r="AK1676" i="13"/>
  <c r="AM1676" i="13"/>
  <c r="AO1676" i="13" s="1"/>
  <c r="AK1675" i="13"/>
  <c r="AM1675" i="13"/>
  <c r="AK1674" i="13"/>
  <c r="AM1674" i="13"/>
  <c r="AO1674" i="13" s="1"/>
  <c r="AK1673" i="13"/>
  <c r="AM1673" i="13"/>
  <c r="AO1673" i="13" s="1"/>
  <c r="AK1672" i="13"/>
  <c r="AM1672" i="13"/>
  <c r="AO1672" i="13" s="1"/>
  <c r="AK1671" i="13"/>
  <c r="AM1671" i="13"/>
  <c r="AK1670" i="13"/>
  <c r="AM1670" i="13"/>
  <c r="AO1670" i="13" s="1"/>
  <c r="AK1669" i="13"/>
  <c r="AM1669" i="13"/>
  <c r="AO1669" i="13" s="1"/>
  <c r="AK1668" i="13"/>
  <c r="AM1668" i="13"/>
  <c r="AO1668" i="13" s="1"/>
  <c r="AK1667" i="13"/>
  <c r="AM1667" i="13"/>
  <c r="AK1666" i="13"/>
  <c r="AM1666" i="13"/>
  <c r="AO1666" i="13" s="1"/>
  <c r="AK1665" i="13"/>
  <c r="AM1665" i="13"/>
  <c r="AO1665" i="13" s="1"/>
  <c r="AK1664" i="13"/>
  <c r="AM1664" i="13"/>
  <c r="AO1664" i="13" s="1"/>
  <c r="AK1663" i="13"/>
  <c r="AM1663" i="13"/>
  <c r="AK1662" i="13"/>
  <c r="AM1662" i="13"/>
  <c r="AO1662" i="13" s="1"/>
  <c r="AK1661" i="13"/>
  <c r="AM1661" i="13"/>
  <c r="AO1661" i="13" s="1"/>
  <c r="AK1660" i="13"/>
  <c r="AM1660" i="13"/>
  <c r="AO1660" i="13" s="1"/>
  <c r="AK1659" i="13"/>
  <c r="AM1659" i="13"/>
  <c r="AK1658" i="13"/>
  <c r="AM1658" i="13"/>
  <c r="AO1658" i="13" s="1"/>
  <c r="AK1657" i="13"/>
  <c r="AM1657" i="13"/>
  <c r="AO1657" i="13" s="1"/>
  <c r="AK1656" i="13"/>
  <c r="AM1656" i="13"/>
  <c r="AO1656" i="13" s="1"/>
  <c r="AK1655" i="13"/>
  <c r="AM1655" i="13"/>
  <c r="AK1654" i="13"/>
  <c r="AM1654" i="13"/>
  <c r="AO1654" i="13" s="1"/>
  <c r="AK1653" i="13"/>
  <c r="AM1653" i="13"/>
  <c r="AO1653" i="13" s="1"/>
  <c r="AK1652" i="13"/>
  <c r="AM1652" i="13"/>
  <c r="AO1652" i="13" s="1"/>
  <c r="AK1651" i="13"/>
  <c r="AM1651" i="13"/>
  <c r="AK1650" i="13"/>
  <c r="AM1650" i="13"/>
  <c r="AO1650" i="13" s="1"/>
  <c r="AK1649" i="13"/>
  <c r="AM1649" i="13"/>
  <c r="AO1649" i="13" s="1"/>
  <c r="AK1648" i="13"/>
  <c r="AM1648" i="13"/>
  <c r="AO1648" i="13" s="1"/>
  <c r="AK1647" i="13"/>
  <c r="AM1647" i="13"/>
  <c r="AK1646" i="13"/>
  <c r="AM1646" i="13"/>
  <c r="AO1646" i="13" s="1"/>
  <c r="AK1645" i="13"/>
  <c r="AM1645" i="13"/>
  <c r="AO1645" i="13" s="1"/>
  <c r="AK1644" i="13"/>
  <c r="AM1644" i="13"/>
  <c r="AO1644" i="13" s="1"/>
  <c r="AK1643" i="13"/>
  <c r="AM1643" i="13"/>
  <c r="AK1642" i="13"/>
  <c r="AM1642" i="13"/>
  <c r="AO1642" i="13" s="1"/>
  <c r="AK1641" i="13"/>
  <c r="AM1641" i="13"/>
  <c r="AO1641" i="13" s="1"/>
  <c r="AK1640" i="13"/>
  <c r="AM1640" i="13"/>
  <c r="AO1640" i="13" s="1"/>
  <c r="AK1639" i="13"/>
  <c r="AM1639" i="13"/>
  <c r="AK1638" i="13"/>
  <c r="AM1638" i="13"/>
  <c r="AO1638" i="13" s="1"/>
  <c r="AK1637" i="13"/>
  <c r="AM1637" i="13"/>
  <c r="AO1637" i="13" s="1"/>
  <c r="AK1636" i="13"/>
  <c r="AM1636" i="13"/>
  <c r="AO1636" i="13" s="1"/>
  <c r="AM1635" i="13"/>
  <c r="AO1635" i="13" s="1"/>
  <c r="AM1634" i="13"/>
  <c r="AO1634" i="13" s="1"/>
  <c r="AM1633" i="13"/>
  <c r="AO1633" i="13" s="1"/>
  <c r="AM1632" i="13"/>
  <c r="AM1631" i="13"/>
  <c r="AO1631" i="13" s="1"/>
  <c r="AM1630" i="13"/>
  <c r="AO1630" i="13" s="1"/>
  <c r="AM1629" i="13"/>
  <c r="AO1629" i="13"/>
  <c r="AM1628" i="13"/>
  <c r="AM1627" i="13"/>
  <c r="AO1627" i="13" s="1"/>
  <c r="AM1626" i="13"/>
  <c r="AO1626" i="13" s="1"/>
  <c r="AM1625" i="13"/>
  <c r="AO1625" i="13" s="1"/>
  <c r="AM1624" i="13"/>
  <c r="AM1623" i="13"/>
  <c r="AO1623" i="13" s="1"/>
  <c r="AM1622" i="13"/>
  <c r="AO1622" i="13" s="1"/>
  <c r="AM1621" i="13"/>
  <c r="AO1621" i="13" s="1"/>
  <c r="AM1620" i="13"/>
  <c r="AM1619" i="13"/>
  <c r="AO1619" i="13" s="1"/>
  <c r="AM1618" i="13"/>
  <c r="AO1618" i="13" s="1"/>
  <c r="AM1617" i="13"/>
  <c r="AO1617" i="13" s="1"/>
  <c r="AM1616" i="13"/>
  <c r="AM1615" i="13"/>
  <c r="AO1615" i="13" s="1"/>
  <c r="AM1614" i="13"/>
  <c r="AO1614" i="13" s="1"/>
  <c r="AM1613" i="13"/>
  <c r="AO1613" i="13" s="1"/>
  <c r="AM1612" i="13"/>
  <c r="AM1611" i="13"/>
  <c r="AO1611" i="13" s="1"/>
  <c r="AM1610" i="13"/>
  <c r="AO1610" i="13" s="1"/>
  <c r="AM1609" i="13"/>
  <c r="AO1609" i="13" s="1"/>
  <c r="AM1608" i="13"/>
  <c r="AM1607" i="13"/>
  <c r="AO1607" i="13" s="1"/>
  <c r="AM1606" i="13"/>
  <c r="AO1606" i="13" s="1"/>
  <c r="AM1605" i="13"/>
  <c r="AO1605" i="13" s="1"/>
  <c r="AM1604" i="13"/>
  <c r="AM1603" i="13"/>
  <c r="AO1603" i="13" s="1"/>
  <c r="AM1602" i="13"/>
  <c r="AO1602" i="13" s="1"/>
  <c r="AM1601" i="13"/>
  <c r="AO1601" i="13" s="1"/>
  <c r="AM1600" i="13"/>
  <c r="AM1599" i="13"/>
  <c r="AO1599" i="13" s="1"/>
  <c r="AM1598" i="13"/>
  <c r="AO1598" i="13" s="1"/>
  <c r="AM1597" i="13"/>
  <c r="AO1597" i="13" s="1"/>
  <c r="AM1596" i="13"/>
  <c r="AM1595" i="13"/>
  <c r="AO1595" i="13" s="1"/>
  <c r="AM1594" i="13"/>
  <c r="AO1594" i="13" s="1"/>
  <c r="AM1593" i="13"/>
  <c r="AO1593" i="13" s="1"/>
  <c r="AM1592" i="13"/>
  <c r="AM1591" i="13"/>
  <c r="AO1591" i="13" s="1"/>
  <c r="AM1590" i="13"/>
  <c r="AO1590" i="13" s="1"/>
  <c r="AM1589" i="13"/>
  <c r="AO1589" i="13" s="1"/>
  <c r="AM1588" i="13"/>
  <c r="AM1587" i="13"/>
  <c r="AO1587" i="13" s="1"/>
  <c r="AM1586" i="13"/>
  <c r="AO1586" i="13" s="1"/>
  <c r="AM1585" i="13"/>
  <c r="AO1585" i="13" s="1"/>
  <c r="AM1584" i="13"/>
  <c r="AM1583" i="13"/>
  <c r="AO1583" i="13" s="1"/>
  <c r="AM1582" i="13"/>
  <c r="AO1582" i="13" s="1"/>
  <c r="AM1581" i="13"/>
  <c r="AO1581" i="13" s="1"/>
  <c r="AM1580" i="13"/>
  <c r="AM1579" i="13"/>
  <c r="AO1579" i="13" s="1"/>
  <c r="AM1578" i="13"/>
  <c r="AO1578" i="13" s="1"/>
  <c r="AM1577" i="13"/>
  <c r="AO1577" i="13" s="1"/>
  <c r="AM1576" i="13"/>
  <c r="AM1575" i="13"/>
  <c r="AO1575" i="13" s="1"/>
  <c r="AM1574" i="13"/>
  <c r="AO1574" i="13" s="1"/>
  <c r="AM1573" i="13"/>
  <c r="AO1573" i="13" s="1"/>
  <c r="AM1572" i="13"/>
  <c r="AM1571" i="13"/>
  <c r="AO1571" i="13" s="1"/>
  <c r="AM1570" i="13"/>
  <c r="AO1570" i="13" s="1"/>
  <c r="AM1569" i="13"/>
  <c r="AO1569" i="13" s="1"/>
  <c r="AM1568" i="13"/>
  <c r="AM1567" i="13"/>
  <c r="AO1567" i="13" s="1"/>
  <c r="AM1566" i="13"/>
  <c r="AO1566" i="13" s="1"/>
  <c r="AM1565" i="13"/>
  <c r="AO1565" i="13" s="1"/>
  <c r="AM1564" i="13"/>
  <c r="AM1563" i="13"/>
  <c r="AO1563" i="13" s="1"/>
  <c r="AM1562" i="13"/>
  <c r="AO1562" i="13" s="1"/>
  <c r="AM1561" i="13"/>
  <c r="AO1561" i="13" s="1"/>
  <c r="AM1560" i="13"/>
  <c r="AM1559" i="13"/>
  <c r="AO1559" i="13" s="1"/>
  <c r="AM1558" i="13"/>
  <c r="AO1558" i="13" s="1"/>
  <c r="AM1557" i="13"/>
  <c r="AO1557" i="13" s="1"/>
  <c r="AM1556" i="13"/>
  <c r="AM1555" i="13"/>
  <c r="AO1555" i="13" s="1"/>
  <c r="AM1554" i="13"/>
  <c r="AO1554" i="13" s="1"/>
  <c r="AM1553" i="13"/>
  <c r="AO1553" i="13" s="1"/>
  <c r="AM1552" i="13"/>
  <c r="AM1551" i="13"/>
  <c r="AO1551" i="13" s="1"/>
  <c r="AM1550" i="13"/>
  <c r="AO1550" i="13" s="1"/>
  <c r="AM1549" i="13"/>
  <c r="AO1549" i="13" s="1"/>
  <c r="AM1548" i="13"/>
  <c r="AM1547" i="13"/>
  <c r="AO1547" i="13" s="1"/>
  <c r="AM1546" i="13"/>
  <c r="AO1546" i="13" s="1"/>
  <c r="AM1545" i="13"/>
  <c r="AO1545" i="13" s="1"/>
  <c r="AM1544" i="13"/>
  <c r="AM1543" i="13"/>
  <c r="AO1543" i="13" s="1"/>
  <c r="AM1542" i="13"/>
  <c r="AM1541" i="13"/>
  <c r="AO1541" i="13" s="1"/>
  <c r="AM1540" i="13"/>
  <c r="AM1539" i="13"/>
  <c r="AO1539" i="13" s="1"/>
  <c r="AM1538" i="13"/>
  <c r="AM1537" i="13"/>
  <c r="AO1537" i="13" s="1"/>
  <c r="AM1536" i="13"/>
  <c r="AM1535" i="13"/>
  <c r="AO1535" i="13" s="1"/>
  <c r="AM1534" i="13"/>
  <c r="AM1533" i="13"/>
  <c r="AO1533" i="13" s="1"/>
  <c r="AM1532" i="13"/>
  <c r="AM1531" i="13"/>
  <c r="AO1531" i="13" s="1"/>
  <c r="AM1530" i="13"/>
  <c r="AM1529" i="13"/>
  <c r="AO1529" i="13" s="1"/>
  <c r="AM1528" i="13"/>
  <c r="AM1527" i="13"/>
  <c r="AO1527" i="13" s="1"/>
  <c r="AM1526" i="13"/>
  <c r="AM1525" i="13"/>
  <c r="AO1525" i="13" s="1"/>
  <c r="AM1524" i="13"/>
  <c r="AM1523" i="13"/>
  <c r="AO1523" i="13" s="1"/>
  <c r="AK1324" i="13"/>
  <c r="AM1324" i="13"/>
  <c r="AO1324" i="13" s="1"/>
  <c r="AK1323" i="13"/>
  <c r="AM1323" i="13"/>
  <c r="AO1323" i="13" s="1"/>
  <c r="AK1322" i="13"/>
  <c r="AM1322" i="13"/>
  <c r="AO1322" i="13" s="1"/>
  <c r="AK1321" i="13"/>
  <c r="AM1321" i="13"/>
  <c r="AO1321" i="13" s="1"/>
  <c r="AK1320" i="13"/>
  <c r="AM1320" i="13"/>
  <c r="AO1320" i="13" s="1"/>
  <c r="AK1319" i="13"/>
  <c r="AM1319" i="13"/>
  <c r="AO1319" i="13" s="1"/>
  <c r="AK1318" i="13"/>
  <c r="AM1318" i="13"/>
  <c r="AO1318" i="13" s="1"/>
  <c r="AK1317" i="13"/>
  <c r="AM1317" i="13"/>
  <c r="AO1317" i="13" s="1"/>
  <c r="AK1316" i="13"/>
  <c r="AM1316" i="13"/>
  <c r="AO1316" i="13" s="1"/>
  <c r="AK1315" i="13"/>
  <c r="AM1315" i="13"/>
  <c r="AO1315" i="13" s="1"/>
  <c r="AK1314" i="13"/>
  <c r="AM1314" i="13"/>
  <c r="AO1314" i="13" s="1"/>
  <c r="AK1313" i="13"/>
  <c r="AM1313" i="13"/>
  <c r="AO1313" i="13" s="1"/>
  <c r="AK1312" i="13"/>
  <c r="AM1312" i="13"/>
  <c r="AO1312" i="13" s="1"/>
  <c r="AK1311" i="13"/>
  <c r="AM1311" i="13"/>
  <c r="AO1311" i="13" s="1"/>
  <c r="AK1310" i="13"/>
  <c r="AM1310" i="13"/>
  <c r="AO1310" i="13" s="1"/>
  <c r="AK1309" i="13"/>
  <c r="AM1309" i="13"/>
  <c r="AO1309" i="13" s="1"/>
  <c r="AK1308" i="13"/>
  <c r="AM1308" i="13"/>
  <c r="AO1308" i="13" s="1"/>
  <c r="AK1307" i="13"/>
  <c r="AM1307" i="13"/>
  <c r="AO1307" i="13" s="1"/>
  <c r="AK1306" i="13"/>
  <c r="AM1306" i="13"/>
  <c r="AO1306" i="13" s="1"/>
  <c r="AK1305" i="13"/>
  <c r="AM1305" i="13"/>
  <c r="AO1305" i="13" s="1"/>
  <c r="AK1304" i="13"/>
  <c r="AM1304" i="13"/>
  <c r="AO1304" i="13" s="1"/>
  <c r="AK1303" i="13"/>
  <c r="AM1303" i="13"/>
  <c r="AO1303" i="13" s="1"/>
  <c r="AK1302" i="13"/>
  <c r="AM1302" i="13"/>
  <c r="AO1302" i="13" s="1"/>
  <c r="AK1301" i="13"/>
  <c r="AM1301" i="13"/>
  <c r="AO1301" i="13" s="1"/>
  <c r="AK1300" i="13"/>
  <c r="AM1300" i="13"/>
  <c r="AO1300" i="13" s="1"/>
  <c r="AK1299" i="13"/>
  <c r="AM1299" i="13"/>
  <c r="AO1299" i="13" s="1"/>
  <c r="AK1298" i="13"/>
  <c r="AM1298" i="13"/>
  <c r="AO1298" i="13" s="1"/>
  <c r="AK1297" i="13"/>
  <c r="AM1297" i="13"/>
  <c r="AO1297" i="13" s="1"/>
  <c r="AK1296" i="13"/>
  <c r="AM1296" i="13"/>
  <c r="AO1296" i="13" s="1"/>
  <c r="AK1295" i="13"/>
  <c r="AM1295" i="13"/>
  <c r="AO1295" i="13" s="1"/>
  <c r="AK1294" i="13"/>
  <c r="AM1294" i="13"/>
  <c r="AO1294" i="13" s="1"/>
  <c r="AK1293" i="13"/>
  <c r="AM1293" i="13"/>
  <c r="AO1293" i="13" s="1"/>
  <c r="AK1292" i="13"/>
  <c r="AM1292" i="13"/>
  <c r="AO1292" i="13" s="1"/>
  <c r="AK1291" i="13"/>
  <c r="AM1291" i="13"/>
  <c r="AO1291" i="13" s="1"/>
  <c r="AK1290" i="13"/>
  <c r="AM1290" i="13"/>
  <c r="AO1290" i="13" s="1"/>
  <c r="AK1289" i="13"/>
  <c r="AM1289" i="13"/>
  <c r="AO1289" i="13" s="1"/>
  <c r="AK1288" i="13"/>
  <c r="AM1288" i="13"/>
  <c r="AO1288" i="13" s="1"/>
  <c r="AK1287" i="13"/>
  <c r="AM1287" i="13"/>
  <c r="AO1287" i="13" s="1"/>
  <c r="AK1286" i="13"/>
  <c r="AM1286" i="13"/>
  <c r="AO1286" i="13" s="1"/>
  <c r="AK1285" i="13"/>
  <c r="AM1285" i="13"/>
  <c r="AO1285" i="13" s="1"/>
  <c r="AK1284" i="13"/>
  <c r="AM1284" i="13"/>
  <c r="AO1284" i="13" s="1"/>
  <c r="AK1283" i="13"/>
  <c r="AM1283" i="13"/>
  <c r="AO1283" i="13" s="1"/>
  <c r="AK1282" i="13"/>
  <c r="AM1282" i="13"/>
  <c r="AO1282" i="13" s="1"/>
  <c r="AL1325" i="13"/>
  <c r="AL1324" i="13"/>
  <c r="AL1323" i="13"/>
  <c r="AN1323" i="13" s="1"/>
  <c r="AL1322" i="13"/>
  <c r="AN1322" i="13" s="1"/>
  <c r="AL1321" i="13"/>
  <c r="AL1320" i="13"/>
  <c r="AL1319" i="13"/>
  <c r="AN1319" i="13" s="1"/>
  <c r="AL1318" i="13"/>
  <c r="AN1318" i="13" s="1"/>
  <c r="AL1317" i="13"/>
  <c r="AL1316" i="13"/>
  <c r="AL1315" i="13"/>
  <c r="AN1315" i="13" s="1"/>
  <c r="AL1314" i="13"/>
  <c r="AN1314" i="13" s="1"/>
  <c r="AL1313" i="13"/>
  <c r="AL1312" i="13"/>
  <c r="AL1311" i="13"/>
  <c r="AN1311" i="13" s="1"/>
  <c r="AL1310" i="13"/>
  <c r="AN1310" i="13" s="1"/>
  <c r="AL1309" i="13"/>
  <c r="AL1308" i="13"/>
  <c r="AL1307" i="13"/>
  <c r="AN1307" i="13" s="1"/>
  <c r="AL1306" i="13"/>
  <c r="AN1306" i="13" s="1"/>
  <c r="AL1305" i="13"/>
  <c r="AL1304" i="13"/>
  <c r="AL1303" i="13"/>
  <c r="AN1303" i="13" s="1"/>
  <c r="AL1302" i="13"/>
  <c r="AN1302" i="13" s="1"/>
  <c r="AL1301" i="13"/>
  <c r="AL1300" i="13"/>
  <c r="AL1299" i="13"/>
  <c r="AN1299" i="13" s="1"/>
  <c r="AL1298" i="13"/>
  <c r="AN1298" i="13" s="1"/>
  <c r="AL1297" i="13"/>
  <c r="AL1296" i="13"/>
  <c r="AL1295" i="13"/>
  <c r="AN1295" i="13" s="1"/>
  <c r="AL1294" i="13"/>
  <c r="AN1294" i="13" s="1"/>
  <c r="AL1293" i="13"/>
  <c r="AL1292" i="13"/>
  <c r="AL1291" i="13"/>
  <c r="AN1291" i="13" s="1"/>
  <c r="AL1290" i="13"/>
  <c r="AN1290" i="13" s="1"/>
  <c r="AL1289" i="13"/>
  <c r="AL1288" i="13"/>
  <c r="AL1287" i="13"/>
  <c r="AN1287" i="13" s="1"/>
  <c r="AL1286" i="13"/>
  <c r="AN1286" i="13" s="1"/>
  <c r="AL1285" i="13"/>
  <c r="AL1284" i="13"/>
  <c r="AL1283" i="13"/>
  <c r="AN1283" i="13" s="1"/>
  <c r="AL1282" i="13"/>
  <c r="AN1282" i="13" s="1"/>
  <c r="AL834" i="13"/>
  <c r="AN834" i="13" s="1"/>
  <c r="AM1281" i="13"/>
  <c r="AO1281" i="13" s="1"/>
  <c r="AM1280" i="13"/>
  <c r="AO1280" i="13" s="1"/>
  <c r="AM1279" i="13"/>
  <c r="AO1279" i="13" s="1"/>
  <c r="AM1278" i="13"/>
  <c r="AM1277" i="13"/>
  <c r="AO1277" i="13" s="1"/>
  <c r="AM1276" i="13"/>
  <c r="AO1276" i="13" s="1"/>
  <c r="AM1275" i="13"/>
  <c r="AO1275" i="13" s="1"/>
  <c r="AM1274" i="13"/>
  <c r="AM1273" i="13"/>
  <c r="AO1273" i="13" s="1"/>
  <c r="AM1272" i="13"/>
  <c r="AO1272" i="13" s="1"/>
  <c r="AM1271" i="13"/>
  <c r="AO1271" i="13" s="1"/>
  <c r="AM1270" i="13"/>
  <c r="AM1269" i="13"/>
  <c r="AO1269" i="13" s="1"/>
  <c r="AM1268" i="13"/>
  <c r="AO1268" i="13" s="1"/>
  <c r="AM1267" i="13"/>
  <c r="AO1267" i="13" s="1"/>
  <c r="AM1266" i="13"/>
  <c r="AM1265" i="13"/>
  <c r="AO1265" i="13" s="1"/>
  <c r="AM1264" i="13"/>
  <c r="AO1264" i="13" s="1"/>
  <c r="AM1263" i="13"/>
  <c r="AO1263" i="13" s="1"/>
  <c r="AM1262" i="13"/>
  <c r="AM1261" i="13"/>
  <c r="AO1261" i="13" s="1"/>
  <c r="AM1260" i="13"/>
  <c r="AO1260" i="13" s="1"/>
  <c r="AM1259" i="13"/>
  <c r="AO1259" i="13" s="1"/>
  <c r="AM1258" i="13"/>
  <c r="AK833" i="13"/>
  <c r="AM833" i="13"/>
  <c r="AK832" i="13"/>
  <c r="AM832" i="13"/>
  <c r="AO832" i="13" s="1"/>
  <c r="AK831" i="13"/>
  <c r="AM831" i="13"/>
  <c r="AK830" i="13"/>
  <c r="AM830" i="13"/>
  <c r="AO830" i="13" s="1"/>
  <c r="AK829" i="13"/>
  <c r="AM829" i="13"/>
  <c r="AK828" i="13"/>
  <c r="AM828" i="13"/>
  <c r="AO828" i="13" s="1"/>
  <c r="AK827" i="13"/>
  <c r="AM827" i="13"/>
  <c r="AK826" i="13"/>
  <c r="AM826" i="13"/>
  <c r="AO826" i="13" s="1"/>
  <c r="AK825" i="13"/>
  <c r="AM825" i="13"/>
  <c r="AK824" i="13"/>
  <c r="AM824" i="13"/>
  <c r="AO824" i="13" s="1"/>
  <c r="AK823" i="13"/>
  <c r="AM823" i="13"/>
  <c r="AK822" i="13"/>
  <c r="AM822" i="13"/>
  <c r="AO822" i="13" s="1"/>
  <c r="AK821" i="13"/>
  <c r="AM821" i="13"/>
  <c r="AK820" i="13"/>
  <c r="AM820" i="13"/>
  <c r="AO820" i="13" s="1"/>
  <c r="AK819" i="13"/>
  <c r="AM819" i="13"/>
  <c r="AK818" i="13"/>
  <c r="AM818" i="13"/>
  <c r="AO818" i="13" s="1"/>
  <c r="AK817" i="13"/>
  <c r="AM817" i="13"/>
  <c r="AK816" i="13"/>
  <c r="AM816" i="13"/>
  <c r="AO816" i="13" s="1"/>
  <c r="AK815" i="13"/>
  <c r="AM815" i="13"/>
  <c r="AK814" i="13"/>
  <c r="AM814" i="13"/>
  <c r="AO814" i="13" s="1"/>
  <c r="AK813" i="13"/>
  <c r="AM813" i="13"/>
  <c r="AK812" i="13"/>
  <c r="AM812" i="13"/>
  <c r="AO812" i="13" s="1"/>
  <c r="AK811" i="13"/>
  <c r="AM811" i="13"/>
  <c r="AK810" i="13"/>
  <c r="AM810" i="13"/>
  <c r="AO810" i="13" s="1"/>
  <c r="AK809" i="13"/>
  <c r="AM809" i="13"/>
  <c r="AK808" i="13"/>
  <c r="AM808" i="13"/>
  <c r="AO808" i="13" s="1"/>
  <c r="AK807" i="13"/>
  <c r="AM807" i="13"/>
  <c r="AK806" i="13"/>
  <c r="AM806" i="13"/>
  <c r="AO806" i="13" s="1"/>
  <c r="AK805" i="13"/>
  <c r="AM805" i="13"/>
  <c r="AK804" i="13"/>
  <c r="AM804" i="13"/>
  <c r="AO804" i="13" s="1"/>
  <c r="AK803" i="13"/>
  <c r="AM803" i="13"/>
  <c r="AK802" i="13"/>
  <c r="AM802" i="13"/>
  <c r="AK801" i="13"/>
  <c r="AM801" i="13"/>
  <c r="AK800" i="13"/>
  <c r="AM800" i="13"/>
  <c r="AK799" i="13"/>
  <c r="AM799" i="13"/>
  <c r="AK798" i="13"/>
  <c r="AM798" i="13"/>
  <c r="AK797" i="13"/>
  <c r="AM797" i="13"/>
  <c r="AK796" i="13"/>
  <c r="AM796" i="13"/>
  <c r="AK795" i="13"/>
  <c r="AM795" i="13"/>
  <c r="AK794" i="13"/>
  <c r="AM794" i="13"/>
  <c r="AK793" i="13"/>
  <c r="AM793" i="13"/>
  <c r="AK792" i="13"/>
  <c r="AM792" i="13"/>
  <c r="AK791" i="13"/>
  <c r="AM791" i="13"/>
  <c r="AK790" i="13"/>
  <c r="AM790" i="13"/>
  <c r="AK789" i="13"/>
  <c r="AM789" i="13"/>
  <c r="AK788" i="13"/>
  <c r="AM788" i="13"/>
  <c r="AK787" i="13"/>
  <c r="AM787" i="13"/>
  <c r="AK786" i="13"/>
  <c r="AM786" i="13"/>
  <c r="AK785" i="13"/>
  <c r="AM785" i="13"/>
  <c r="AK784" i="13"/>
  <c r="AM784" i="13"/>
  <c r="AK783" i="13"/>
  <c r="AM783" i="13"/>
  <c r="AK782" i="13"/>
  <c r="AM782" i="13"/>
  <c r="AK781" i="13"/>
  <c r="AM781" i="13"/>
  <c r="AK780" i="13"/>
  <c r="AM780" i="13"/>
  <c r="AK779" i="13"/>
  <c r="AM779" i="13"/>
  <c r="AK778" i="13"/>
  <c r="AM778" i="13"/>
  <c r="AK777" i="13"/>
  <c r="AM777" i="13"/>
  <c r="AK776" i="13"/>
  <c r="AM776" i="13"/>
  <c r="AK775" i="13"/>
  <c r="AM775" i="13"/>
  <c r="AK774" i="13"/>
  <c r="AM774" i="13"/>
  <c r="AK773" i="13"/>
  <c r="AM773" i="13"/>
  <c r="AK772" i="13"/>
  <c r="AM772" i="13"/>
  <c r="AK771" i="13"/>
  <c r="AM771" i="13"/>
  <c r="AK770" i="13"/>
  <c r="AM770" i="13"/>
  <c r="AK769" i="13"/>
  <c r="AM769" i="13"/>
  <c r="AK768" i="13"/>
  <c r="AM768" i="13"/>
  <c r="AK767" i="13"/>
  <c r="AM767" i="13"/>
  <c r="AK766" i="13"/>
  <c r="AM766" i="13"/>
  <c r="AK765" i="13"/>
  <c r="AM765" i="13"/>
  <c r="AK764" i="13"/>
  <c r="AM764" i="13"/>
  <c r="AK763" i="13"/>
  <c r="AM763" i="13"/>
  <c r="AK762" i="13"/>
  <c r="AM762" i="13"/>
  <c r="AK761" i="13"/>
  <c r="AM761" i="13"/>
  <c r="AK760" i="13"/>
  <c r="AM760" i="13"/>
  <c r="AK759" i="13"/>
  <c r="AM759" i="13"/>
  <c r="AK758" i="13"/>
  <c r="AM758" i="13"/>
  <c r="AK757" i="13"/>
  <c r="AM757" i="13"/>
  <c r="AK756" i="13"/>
  <c r="AM756" i="13"/>
  <c r="AK755" i="13"/>
  <c r="AM755" i="13"/>
  <c r="AK754" i="13"/>
  <c r="AM754" i="13"/>
  <c r="AK753" i="13"/>
  <c r="AM753" i="13"/>
  <c r="AK752" i="13"/>
  <c r="AM752" i="13"/>
  <c r="AK751" i="13"/>
  <c r="AM751" i="13"/>
  <c r="AK750" i="13"/>
  <c r="AM750" i="13"/>
  <c r="AK749" i="13"/>
  <c r="AM749" i="13"/>
  <c r="AK748" i="13"/>
  <c r="AM748" i="13"/>
  <c r="AK747" i="13"/>
  <c r="AM747" i="13"/>
  <c r="AK746" i="13"/>
  <c r="AM746" i="13"/>
  <c r="AK745" i="13"/>
  <c r="AM745" i="13"/>
  <c r="AK744" i="13"/>
  <c r="AM744" i="13"/>
  <c r="AK743" i="13"/>
  <c r="AM743" i="13"/>
  <c r="AK742" i="13"/>
  <c r="AM742" i="13"/>
  <c r="AO742" i="13" s="1"/>
  <c r="AK741" i="13"/>
  <c r="AM741" i="13"/>
  <c r="AK740" i="13"/>
  <c r="AM740" i="13"/>
  <c r="AO740" i="13" s="1"/>
  <c r="AK739" i="13"/>
  <c r="AM739" i="13"/>
  <c r="AK738" i="13"/>
  <c r="AM738" i="13"/>
  <c r="AO738" i="13" s="1"/>
  <c r="AK737" i="13"/>
  <c r="AM737" i="13"/>
  <c r="AK736" i="13"/>
  <c r="AM736" i="13"/>
  <c r="AO736" i="13" s="1"/>
  <c r="AK735" i="13"/>
  <c r="AM735" i="13"/>
  <c r="AK734" i="13"/>
  <c r="AM734" i="13"/>
  <c r="AO734" i="13" s="1"/>
  <c r="AK733" i="13"/>
  <c r="AM733" i="13"/>
  <c r="AK732" i="13"/>
  <c r="AM732" i="13"/>
  <c r="AO732" i="13" s="1"/>
  <c r="AM731" i="13"/>
  <c r="AM730" i="13"/>
  <c r="AO730" i="13" s="1"/>
  <c r="AM729" i="13"/>
  <c r="AM728" i="13"/>
  <c r="AO728" i="13" s="1"/>
  <c r="AM727" i="13"/>
  <c r="AM726" i="13"/>
  <c r="AO726" i="13" s="1"/>
  <c r="AM725" i="13"/>
  <c r="AM724" i="13"/>
  <c r="AO724" i="13" s="1"/>
  <c r="AM723" i="13"/>
  <c r="AM722" i="13"/>
  <c r="AO722" i="13" s="1"/>
  <c r="AM721" i="13"/>
  <c r="AM720" i="13"/>
  <c r="AO720" i="13" s="1"/>
  <c r="AM719" i="13"/>
  <c r="AM718" i="13"/>
  <c r="AO718" i="13" s="1"/>
  <c r="AM717" i="13"/>
  <c r="AM716" i="13"/>
  <c r="AO716" i="13" s="1"/>
  <c r="AM715" i="13"/>
  <c r="AM714" i="13"/>
  <c r="AO714" i="13" s="1"/>
  <c r="AM713" i="13"/>
  <c r="AM712" i="13"/>
  <c r="AO712" i="13" s="1"/>
  <c r="AM711" i="13"/>
  <c r="AM710" i="13"/>
  <c r="AO710" i="13" s="1"/>
  <c r="AM709" i="13"/>
  <c r="AM708" i="13"/>
  <c r="AO708" i="13" s="1"/>
  <c r="AM707" i="13"/>
  <c r="AM706" i="13"/>
  <c r="AO706" i="13" s="1"/>
  <c r="AM705" i="13"/>
  <c r="AM704" i="13"/>
  <c r="AO704" i="13" s="1"/>
  <c r="AM703" i="13"/>
  <c r="AM702" i="13"/>
  <c r="AO702" i="13" s="1"/>
  <c r="AM701" i="13"/>
  <c r="AM700" i="13"/>
  <c r="AO700" i="13" s="1"/>
  <c r="AM699" i="13"/>
  <c r="AM698" i="13"/>
  <c r="AO698" i="13" s="1"/>
  <c r="AM697" i="13"/>
  <c r="AM696" i="13"/>
  <c r="AO696" i="13" s="1"/>
  <c r="AM695" i="13"/>
  <c r="AM694" i="13"/>
  <c r="AO694" i="13" s="1"/>
  <c r="AM693" i="13"/>
  <c r="AM692" i="13"/>
  <c r="AO692" i="13" s="1"/>
  <c r="AM691" i="13"/>
  <c r="AM690" i="13"/>
  <c r="AO690" i="13" s="1"/>
  <c r="AM689" i="13"/>
  <c r="AM688" i="13"/>
  <c r="AO688" i="13" s="1"/>
  <c r="AM687" i="13"/>
  <c r="AM686" i="13"/>
  <c r="AO686" i="13" s="1"/>
  <c r="AM685" i="13"/>
  <c r="AM684" i="13"/>
  <c r="AO684" i="13" s="1"/>
  <c r="AM683" i="13"/>
  <c r="AM682" i="13"/>
  <c r="AO682" i="13" s="1"/>
  <c r="AM681" i="13"/>
  <c r="AM680" i="13"/>
  <c r="AO680" i="13" s="1"/>
  <c r="AM679" i="13"/>
  <c r="AM678" i="13"/>
  <c r="AO678" i="13" s="1"/>
  <c r="AM677" i="13"/>
  <c r="AK192" i="13"/>
  <c r="AM192" i="13"/>
  <c r="AO192" i="13" s="1"/>
  <c r="AK191" i="13"/>
  <c r="AM191" i="13"/>
  <c r="AK190" i="13"/>
  <c r="AM190" i="13"/>
  <c r="AO190" i="13" s="1"/>
  <c r="AK189" i="13"/>
  <c r="AM189" i="13"/>
  <c r="AK188" i="13"/>
  <c r="AM188" i="13"/>
  <c r="AO188" i="13" s="1"/>
  <c r="AK187" i="13"/>
  <c r="AM187" i="13"/>
  <c r="AK186" i="13"/>
  <c r="AM186" i="13"/>
  <c r="AO186" i="13" s="1"/>
  <c r="AK185" i="13"/>
  <c r="AM185" i="13"/>
  <c r="AK184" i="13"/>
  <c r="AM184" i="13"/>
  <c r="AO184" i="13" s="1"/>
  <c r="AK183" i="13"/>
  <c r="AM183" i="13"/>
  <c r="AK182" i="13"/>
  <c r="AM182" i="13"/>
  <c r="AO182" i="13" s="1"/>
  <c r="AK181" i="13"/>
  <c r="AM181" i="13"/>
  <c r="AK180" i="13"/>
  <c r="AM180" i="13"/>
  <c r="AO180" i="13" s="1"/>
  <c r="AK179" i="13"/>
  <c r="AM179" i="13"/>
  <c r="AK178" i="13"/>
  <c r="AM178" i="13"/>
  <c r="AO178" i="13" s="1"/>
  <c r="AK177" i="13"/>
  <c r="AM177" i="13"/>
  <c r="AK176" i="13"/>
  <c r="AM176" i="13"/>
  <c r="AO176" i="13" s="1"/>
  <c r="AK175" i="13"/>
  <c r="AM175" i="13"/>
  <c r="AK174" i="13"/>
  <c r="AM174" i="13"/>
  <c r="AO174" i="13" s="1"/>
  <c r="AK173" i="13"/>
  <c r="AM173" i="13"/>
  <c r="AK172" i="13"/>
  <c r="AM172" i="13"/>
  <c r="AO172" i="13" s="1"/>
  <c r="AK171" i="13"/>
  <c r="AM171" i="13"/>
  <c r="AK170" i="13"/>
  <c r="AM170" i="13"/>
  <c r="AO170" i="13" s="1"/>
  <c r="AK169" i="13"/>
  <c r="AM169" i="13"/>
  <c r="AK168" i="13"/>
  <c r="AM168" i="13"/>
  <c r="AO168" i="13" s="1"/>
  <c r="AK167" i="13"/>
  <c r="AM167" i="13"/>
  <c r="AK166" i="13"/>
  <c r="AM166" i="13"/>
  <c r="AO166" i="13" s="1"/>
  <c r="AK165" i="13"/>
  <c r="AM165" i="13"/>
  <c r="AK164" i="13"/>
  <c r="AM164" i="13"/>
  <c r="AO164" i="13" s="1"/>
  <c r="AK163" i="13"/>
  <c r="AM163" i="13"/>
  <c r="AK162" i="13"/>
  <c r="AM162" i="13"/>
  <c r="AO162" i="13" s="1"/>
  <c r="AK161" i="13"/>
  <c r="AM161" i="13"/>
  <c r="AK160" i="13"/>
  <c r="AM160" i="13"/>
  <c r="AO160" i="13" s="1"/>
  <c r="AK159" i="13"/>
  <c r="AM159" i="13"/>
  <c r="AK158" i="13"/>
  <c r="AM158" i="13"/>
  <c r="AO158" i="13" s="1"/>
  <c r="AK157" i="13"/>
  <c r="AM157" i="13"/>
  <c r="AK156" i="13"/>
  <c r="AM156" i="13"/>
  <c r="AO156" i="13" s="1"/>
  <c r="AK155" i="13"/>
  <c r="AM155" i="13"/>
  <c r="AO155" i="13" s="1"/>
  <c r="AK154" i="13"/>
  <c r="AM154" i="13"/>
  <c r="AO154" i="13" s="1"/>
  <c r="AK153" i="13"/>
  <c r="AM153" i="13"/>
  <c r="AO153" i="13" s="1"/>
  <c r="AK152" i="13"/>
  <c r="AM152" i="13"/>
  <c r="AO152" i="13" s="1"/>
  <c r="AK151" i="13"/>
  <c r="AM151" i="13"/>
  <c r="AO151" i="13" s="1"/>
  <c r="AK150" i="13"/>
  <c r="AM150" i="13"/>
  <c r="AO150" i="13" s="1"/>
  <c r="AK149" i="13"/>
  <c r="AM149" i="13"/>
  <c r="AO149" i="13" s="1"/>
  <c r="AK148" i="13"/>
  <c r="AM148" i="13"/>
  <c r="AO148" i="13" s="1"/>
  <c r="AK147" i="13"/>
  <c r="AM147" i="13"/>
  <c r="AO147" i="13" s="1"/>
  <c r="AK146" i="13"/>
  <c r="AM146" i="13"/>
  <c r="AO146" i="13" s="1"/>
  <c r="AK145" i="13"/>
  <c r="AM145" i="13"/>
  <c r="AO145" i="13" s="1"/>
  <c r="AK144" i="13"/>
  <c r="AM144" i="13"/>
  <c r="AK143" i="13"/>
  <c r="AM143" i="13"/>
  <c r="AK142" i="13"/>
  <c r="AM142" i="13"/>
  <c r="AK141" i="13"/>
  <c r="AM141" i="13"/>
  <c r="AK140" i="13"/>
  <c r="AM140" i="13"/>
  <c r="AK139" i="13"/>
  <c r="AM139" i="13"/>
  <c r="AK138" i="13"/>
  <c r="AM138" i="13"/>
  <c r="AK137" i="13"/>
  <c r="AM137" i="13"/>
  <c r="AK136" i="13"/>
  <c r="AM136" i="13"/>
  <c r="AK135" i="13"/>
  <c r="AM135" i="13"/>
  <c r="AK134" i="13"/>
  <c r="AM134" i="13"/>
  <c r="AK133" i="13"/>
  <c r="AM133" i="13"/>
  <c r="AK132" i="13"/>
  <c r="AM132" i="13"/>
  <c r="AK131" i="13"/>
  <c r="AM131" i="13"/>
  <c r="AK130" i="13"/>
  <c r="AM130" i="13"/>
  <c r="AK129" i="13"/>
  <c r="AM129" i="13"/>
  <c r="AK128" i="13"/>
  <c r="AM128" i="13"/>
  <c r="AK127" i="13"/>
  <c r="AM127" i="13"/>
  <c r="AK126" i="13"/>
  <c r="AM126" i="13"/>
  <c r="AK125" i="13"/>
  <c r="AM125" i="13"/>
  <c r="AK124" i="13"/>
  <c r="AM124" i="13"/>
  <c r="AK123" i="13"/>
  <c r="AM123" i="13"/>
  <c r="AK122" i="13"/>
  <c r="AM122" i="13"/>
  <c r="AL193" i="13"/>
  <c r="AN193" i="13" s="1"/>
  <c r="AL192" i="13"/>
  <c r="AN192" i="13" s="1"/>
  <c r="AL191" i="13"/>
  <c r="AN191" i="13" s="1"/>
  <c r="AL190" i="13"/>
  <c r="AN190" i="13" s="1"/>
  <c r="AL189" i="13"/>
  <c r="AN189" i="13" s="1"/>
  <c r="AL188" i="13"/>
  <c r="AN188" i="13" s="1"/>
  <c r="AL187" i="13"/>
  <c r="AN187" i="13" s="1"/>
  <c r="AL186" i="13"/>
  <c r="AN186" i="13" s="1"/>
  <c r="AL185" i="13"/>
  <c r="AN185" i="13" s="1"/>
  <c r="AL184" i="13"/>
  <c r="AN184" i="13" s="1"/>
  <c r="AL183" i="13"/>
  <c r="AN183" i="13" s="1"/>
  <c r="AL182" i="13"/>
  <c r="AL181" i="13"/>
  <c r="AN181" i="13" s="1"/>
  <c r="AL180" i="13"/>
  <c r="AN180" i="13" s="1"/>
  <c r="AL179" i="13"/>
  <c r="AN179" i="13" s="1"/>
  <c r="AL178" i="13"/>
  <c r="AN178" i="13" s="1"/>
  <c r="AL177" i="13"/>
  <c r="AN177" i="13" s="1"/>
  <c r="AL176" i="13"/>
  <c r="AN176" i="13" s="1"/>
  <c r="AL175" i="13"/>
  <c r="AN175" i="13" s="1"/>
  <c r="AL174" i="13"/>
  <c r="AN174" i="13" s="1"/>
  <c r="AL173" i="13"/>
  <c r="AN173" i="13" s="1"/>
  <c r="AL172" i="13"/>
  <c r="AN172" i="13" s="1"/>
  <c r="AL171" i="13"/>
  <c r="AN171" i="13" s="1"/>
  <c r="AL170" i="13"/>
  <c r="AN170" i="13" s="1"/>
  <c r="AL169" i="13"/>
  <c r="AN169" i="13" s="1"/>
  <c r="AL168" i="13"/>
  <c r="AN168" i="13" s="1"/>
  <c r="AL167" i="13"/>
  <c r="AN167" i="13" s="1"/>
  <c r="AL166" i="13"/>
  <c r="AN166" i="13" s="1"/>
  <c r="AL165" i="13"/>
  <c r="AN165" i="13" s="1"/>
  <c r="AL164" i="13"/>
  <c r="AN164" i="13" s="1"/>
  <c r="AL163" i="13"/>
  <c r="AN163" i="13" s="1"/>
  <c r="AL162" i="13"/>
  <c r="AN162" i="13" s="1"/>
  <c r="AL161" i="13"/>
  <c r="AN161" i="13" s="1"/>
  <c r="AL160" i="13"/>
  <c r="AL159" i="13"/>
  <c r="AN159" i="13" s="1"/>
  <c r="AL158" i="13"/>
  <c r="AN158" i="13" s="1"/>
  <c r="AL157" i="13"/>
  <c r="AN157" i="13" s="1"/>
  <c r="AL156" i="13"/>
  <c r="AN156" i="13" s="1"/>
  <c r="AL155" i="13"/>
  <c r="AN155" i="13" s="1"/>
  <c r="AL154" i="13"/>
  <c r="AN154" i="13" s="1"/>
  <c r="AL153" i="13"/>
  <c r="AN153" i="13" s="1"/>
  <c r="AL152" i="13"/>
  <c r="AN152" i="13" s="1"/>
  <c r="AL151" i="13"/>
  <c r="AN151" i="13" s="1"/>
  <c r="AL150" i="13"/>
  <c r="AN150" i="13" s="1"/>
  <c r="AL149" i="13"/>
  <c r="AN149" i="13" s="1"/>
  <c r="AL148" i="13"/>
  <c r="AN148" i="13" s="1"/>
  <c r="AL147" i="13"/>
  <c r="AN147" i="13" s="1"/>
  <c r="AL146" i="13"/>
  <c r="AN146" i="13" s="1"/>
  <c r="AL145" i="13"/>
  <c r="AL144" i="13"/>
  <c r="AN144" i="13" s="1"/>
  <c r="AL143" i="13"/>
  <c r="AL142" i="13"/>
  <c r="AN142" i="13" s="1"/>
  <c r="AL141" i="13"/>
  <c r="AL140" i="13"/>
  <c r="AN140" i="13" s="1"/>
  <c r="AL139" i="13"/>
  <c r="AL138" i="13"/>
  <c r="AN138" i="13" s="1"/>
  <c r="AL137" i="13"/>
  <c r="AN137" i="13" s="1"/>
  <c r="AL136" i="13"/>
  <c r="AN136" i="13" s="1"/>
  <c r="AL135" i="13"/>
  <c r="AN135" i="13" s="1"/>
  <c r="AL134" i="13"/>
  <c r="AN134" i="13" s="1"/>
  <c r="AL133" i="13"/>
  <c r="AN133" i="13" s="1"/>
  <c r="AL132" i="13"/>
  <c r="AN132" i="13" s="1"/>
  <c r="AL131" i="13"/>
  <c r="AN131" i="13" s="1"/>
  <c r="AL130" i="13"/>
  <c r="AN130" i="13" s="1"/>
  <c r="AL129" i="13"/>
  <c r="AN129" i="13" s="1"/>
  <c r="AL128" i="13"/>
  <c r="AN128" i="13" s="1"/>
  <c r="AL127" i="13"/>
  <c r="AN127" i="13" s="1"/>
  <c r="AL126" i="13"/>
  <c r="AN126" i="13" s="1"/>
  <c r="AK121" i="13"/>
  <c r="AM121" i="13"/>
  <c r="AK120" i="13"/>
  <c r="AM120" i="13"/>
  <c r="AK119" i="13"/>
  <c r="AM119" i="13"/>
  <c r="AK118" i="13"/>
  <c r="AM118" i="13"/>
  <c r="AK117" i="13"/>
  <c r="AM117" i="13"/>
  <c r="AK116" i="13"/>
  <c r="AM116" i="13"/>
  <c r="AK115" i="13"/>
  <c r="AM115" i="13"/>
  <c r="AK114" i="13"/>
  <c r="AM114" i="13"/>
  <c r="AK113" i="13"/>
  <c r="AM113" i="13"/>
  <c r="AK112" i="13"/>
  <c r="AM112" i="13"/>
  <c r="AK111" i="13"/>
  <c r="AM111" i="13"/>
  <c r="AK110" i="13"/>
  <c r="AM110" i="13"/>
  <c r="AK109" i="13"/>
  <c r="AM109" i="13"/>
  <c r="AK108" i="13"/>
  <c r="AM108" i="13"/>
  <c r="AK107" i="13"/>
  <c r="AM107" i="13"/>
  <c r="AK106" i="13"/>
  <c r="AM106" i="13"/>
  <c r="AK105" i="13"/>
  <c r="AM105" i="13"/>
  <c r="AK104" i="13"/>
  <c r="AM104" i="13"/>
  <c r="AK103" i="13"/>
  <c r="AM103" i="13"/>
  <c r="AK102" i="13"/>
  <c r="AM102" i="13"/>
  <c r="AK101" i="13"/>
  <c r="AM101" i="13"/>
  <c r="AK100" i="13"/>
  <c r="AM100" i="13"/>
  <c r="AK99" i="13"/>
  <c r="AM99" i="13"/>
  <c r="AK98" i="13"/>
  <c r="AM98" i="13"/>
  <c r="AK97" i="13"/>
  <c r="AM97" i="13"/>
  <c r="AK96" i="13"/>
  <c r="AM96" i="13"/>
  <c r="AK95" i="13"/>
  <c r="AM95" i="13"/>
  <c r="AL47" i="13"/>
  <c r="AM94" i="13"/>
  <c r="AM93" i="13"/>
  <c r="AO93" i="13" s="1"/>
  <c r="AM92" i="13"/>
  <c r="AO92" i="13" s="1"/>
  <c r="AM91" i="13"/>
  <c r="AO91" i="13" s="1"/>
  <c r="AM90" i="13"/>
  <c r="AO90" i="13" s="1"/>
  <c r="AM89" i="13"/>
  <c r="AO89" i="13" s="1"/>
  <c r="AM88" i="13"/>
  <c r="AO88" i="13" s="1"/>
  <c r="AM87" i="13"/>
  <c r="AO87" i="13" s="1"/>
  <c r="AM86" i="13"/>
  <c r="AK46" i="13"/>
  <c r="AM46" i="13"/>
  <c r="AO46" i="13" s="1"/>
  <c r="AK45" i="13"/>
  <c r="AM45" i="13"/>
  <c r="AO45" i="13" s="1"/>
  <c r="AK44" i="13"/>
  <c r="AM44" i="13"/>
  <c r="AO44" i="13" s="1"/>
  <c r="AK43" i="13"/>
  <c r="AM43" i="13"/>
  <c r="AO43" i="13" s="1"/>
  <c r="AK42" i="13"/>
  <c r="AM42" i="13"/>
  <c r="AO42" i="13" s="1"/>
  <c r="AK41" i="13"/>
  <c r="AM41" i="13"/>
  <c r="AO41" i="13" s="1"/>
  <c r="AK40" i="13"/>
  <c r="AM40" i="13"/>
  <c r="AO40" i="13" s="1"/>
  <c r="AK39" i="13"/>
  <c r="AM39" i="13"/>
  <c r="AO39" i="13" s="1"/>
  <c r="AK38" i="13"/>
  <c r="AM38" i="13"/>
  <c r="AO38" i="13" s="1"/>
  <c r="AK37" i="13"/>
  <c r="AM37" i="13"/>
  <c r="AO37" i="13"/>
  <c r="AK36" i="13"/>
  <c r="AM36" i="13"/>
  <c r="AO36" i="13" s="1"/>
  <c r="AK35" i="13"/>
  <c r="AM35" i="13"/>
  <c r="AO35" i="13" s="1"/>
  <c r="AK34" i="13"/>
  <c r="AM34" i="13"/>
  <c r="AO34" i="13" s="1"/>
  <c r="AK33" i="13"/>
  <c r="AM33" i="13"/>
  <c r="AO33" i="13" s="1"/>
  <c r="AK32" i="13"/>
  <c r="AM32" i="13"/>
  <c r="AO32" i="13" s="1"/>
  <c r="AK31" i="13"/>
  <c r="AM31" i="13"/>
  <c r="AO31" i="13" s="1"/>
  <c r="AK30" i="13"/>
  <c r="AM30" i="13"/>
  <c r="AO30" i="13" s="1"/>
  <c r="AK29" i="13"/>
  <c r="AM29" i="13"/>
  <c r="AO29" i="13" s="1"/>
  <c r="AK28" i="13"/>
  <c r="AM28" i="13"/>
  <c r="AO28" i="13" s="1"/>
  <c r="AK27" i="13"/>
  <c r="AM27" i="13"/>
  <c r="AO27" i="13" s="1"/>
  <c r="AK26" i="13"/>
  <c r="AM26" i="13"/>
  <c r="AO26" i="13" s="1"/>
  <c r="AK25" i="13"/>
  <c r="AM25" i="13"/>
  <c r="AO25" i="13" s="1"/>
  <c r="AK24" i="13"/>
  <c r="AM24" i="13"/>
  <c r="AO24" i="13" s="1"/>
  <c r="AK23" i="13"/>
  <c r="AM23" i="13"/>
  <c r="AO23" i="13" s="1"/>
  <c r="AK22" i="13"/>
  <c r="AM22" i="13"/>
  <c r="AO22" i="13" s="1"/>
  <c r="AK21" i="13"/>
  <c r="AM21" i="13"/>
  <c r="AO21" i="13" s="1"/>
  <c r="AK20" i="13"/>
  <c r="AM20" i="13"/>
  <c r="AK19" i="13"/>
  <c r="AM19" i="13"/>
  <c r="AO19" i="13" s="1"/>
  <c r="AK18" i="13"/>
  <c r="AM18" i="13"/>
  <c r="AO18" i="13" s="1"/>
  <c r="AK17" i="13"/>
  <c r="AM17" i="13"/>
  <c r="AO17" i="13" s="1"/>
  <c r="AK16" i="13"/>
  <c r="AM16" i="13"/>
  <c r="AO16" i="13" s="1"/>
  <c r="AK15" i="13"/>
  <c r="AM15" i="13"/>
  <c r="AO15" i="13" s="1"/>
  <c r="H9" i="33"/>
  <c r="H11" i="33"/>
  <c r="AK13" i="13"/>
  <c r="AM13" i="13"/>
  <c r="AK11" i="13"/>
  <c r="AM11" i="13"/>
  <c r="AO11" i="13" s="1"/>
  <c r="AO2998" i="13"/>
  <c r="AO2996" i="13"/>
  <c r="AO2994" i="13"/>
  <c r="AO2992" i="13"/>
  <c r="AO2990" i="13"/>
  <c r="AO2988" i="13"/>
  <c r="AO2986" i="13"/>
  <c r="AO2984" i="13"/>
  <c r="AO2982" i="13"/>
  <c r="AO2980" i="13"/>
  <c r="AO2978" i="13"/>
  <c r="AO2976" i="13"/>
  <c r="AO2974" i="13"/>
  <c r="AO2972" i="13"/>
  <c r="AO2970" i="13"/>
  <c r="AO2968" i="13"/>
  <c r="AO2966" i="13"/>
  <c r="AO2964" i="13"/>
  <c r="AO2962" i="13"/>
  <c r="AO2960" i="13"/>
  <c r="AO2958" i="13"/>
  <c r="AO2956" i="13"/>
  <c r="AO2954" i="13"/>
  <c r="AO2952" i="13"/>
  <c r="AO2950" i="13"/>
  <c r="AO2948" i="13"/>
  <c r="AO2946" i="13"/>
  <c r="AO2944" i="13"/>
  <c r="AO2942" i="13"/>
  <c r="AO2940" i="13"/>
  <c r="AO2938" i="13"/>
  <c r="AO2936" i="13"/>
  <c r="AO2934" i="13"/>
  <c r="AO2932" i="13"/>
  <c r="AO2930" i="13"/>
  <c r="AO2928" i="13"/>
  <c r="AO2926" i="13"/>
  <c r="AO2924" i="13"/>
  <c r="AO2922" i="13"/>
  <c r="AO2920" i="13"/>
  <c r="AO2918" i="13"/>
  <c r="AO2916" i="13"/>
  <c r="AO2914" i="13"/>
  <c r="AO2912" i="13"/>
  <c r="AO2910" i="13"/>
  <c r="AO2908" i="13"/>
  <c r="AO2906" i="13"/>
  <c r="AO2904" i="13"/>
  <c r="AO2902" i="13"/>
  <c r="AO2900" i="13"/>
  <c r="AO2898" i="13"/>
  <c r="AO2896" i="13"/>
  <c r="AO2894" i="13"/>
  <c r="AO2892" i="13"/>
  <c r="AO2890" i="13"/>
  <c r="AO2888" i="13"/>
  <c r="AO2886" i="13"/>
  <c r="AO2884" i="13"/>
  <c r="AO2882" i="13"/>
  <c r="AO2880" i="13"/>
  <c r="AO2878" i="13"/>
  <c r="AO2876" i="13"/>
  <c r="AO2874" i="13"/>
  <c r="AO2872" i="13"/>
  <c r="AO2870" i="13"/>
  <c r="AO2868" i="13"/>
  <c r="AO2866" i="13"/>
  <c r="AO2864" i="13"/>
  <c r="AO2862" i="13"/>
  <c r="AO2860" i="13"/>
  <c r="AO2858" i="13"/>
  <c r="AO2856" i="13"/>
  <c r="AO2854" i="13"/>
  <c r="AO2852" i="13"/>
  <c r="AO2850" i="13"/>
  <c r="AO2848" i="13"/>
  <c r="AO2846" i="13"/>
  <c r="AO2844" i="13"/>
  <c r="AO2842" i="13"/>
  <c r="AO2840" i="13"/>
  <c r="AO2838" i="13"/>
  <c r="AO2836" i="13"/>
  <c r="AO2834" i="13"/>
  <c r="AO2832" i="13"/>
  <c r="AO2828" i="13"/>
  <c r="AO2826" i="13"/>
  <c r="AO2824" i="13"/>
  <c r="AO2820" i="13"/>
  <c r="AO2818" i="13"/>
  <c r="AO2816" i="13"/>
  <c r="AO2812" i="13"/>
  <c r="AO2786" i="13"/>
  <c r="AO2785" i="13"/>
  <c r="AO2784" i="13"/>
  <c r="AO2782" i="13"/>
  <c r="AO2781" i="13"/>
  <c r="AO2780" i="13"/>
  <c r="AO2778" i="13"/>
  <c r="AO2777" i="13"/>
  <c r="AO2776" i="13"/>
  <c r="AO2774" i="13"/>
  <c r="AO2773" i="13"/>
  <c r="AO2772" i="13"/>
  <c r="AO2770" i="13"/>
  <c r="AO2769" i="13"/>
  <c r="AO2768" i="13"/>
  <c r="AO2766" i="13"/>
  <c r="AO2765" i="13"/>
  <c r="AO2764" i="13"/>
  <c r="AO2762" i="13"/>
  <c r="AO2761" i="13"/>
  <c r="AO2760" i="13"/>
  <c r="AO2758" i="13"/>
  <c r="AO2757" i="13"/>
  <c r="AO2756" i="13"/>
  <c r="AO2754" i="13"/>
  <c r="AO2753" i="13"/>
  <c r="AO2752" i="13"/>
  <c r="AO2750" i="13"/>
  <c r="AO2749" i="13"/>
  <c r="AO2748" i="13"/>
  <c r="AO2746" i="13"/>
  <c r="AO2745" i="13"/>
  <c r="AO2744" i="13"/>
  <c r="AO2742" i="13"/>
  <c r="AO2741" i="13"/>
  <c r="AO2740" i="13"/>
  <c r="AO2738" i="13"/>
  <c r="AO2737" i="13"/>
  <c r="AO2736" i="13"/>
  <c r="AO2734" i="13"/>
  <c r="AO2733" i="13"/>
  <c r="AO2731" i="13"/>
  <c r="AO2729" i="13"/>
  <c r="AO2728" i="13"/>
  <c r="AO2727" i="13"/>
  <c r="AO2726" i="13"/>
  <c r="AO2725" i="13"/>
  <c r="AO2724" i="13"/>
  <c r="AO2723" i="13"/>
  <c r="AO2721" i="13"/>
  <c r="AO2720" i="13"/>
  <c r="AO2719" i="13"/>
  <c r="AO2718" i="13"/>
  <c r="AO2717" i="13"/>
  <c r="AO2716" i="13"/>
  <c r="AO2715" i="13"/>
  <c r="AO2713" i="13"/>
  <c r="AO2712" i="13"/>
  <c r="AO2711" i="13"/>
  <c r="AO2710" i="13"/>
  <c r="AO2709" i="13"/>
  <c r="AO2708" i="13"/>
  <c r="AO2707" i="13"/>
  <c r="AO2705" i="13"/>
  <c r="AO2704" i="13"/>
  <c r="AO2703" i="13"/>
  <c r="AO2702" i="13"/>
  <c r="AO2701" i="13"/>
  <c r="AO2700" i="13"/>
  <c r="AO2698" i="13"/>
  <c r="AO2697" i="13"/>
  <c r="AO2695" i="13"/>
  <c r="AO2694" i="13"/>
  <c r="AO2693" i="13"/>
  <c r="AO2692" i="13"/>
  <c r="AO2691" i="13"/>
  <c r="AO2690" i="13"/>
  <c r="AO2689" i="13"/>
  <c r="AO2687" i="13"/>
  <c r="AO2686" i="13"/>
  <c r="AO2685" i="13"/>
  <c r="AO2684" i="13"/>
  <c r="AO2683" i="13"/>
  <c r="AO2680" i="13"/>
  <c r="AO2679" i="13"/>
  <c r="AO2677" i="13"/>
  <c r="AO2676" i="13"/>
  <c r="AO2675" i="13"/>
  <c r="AO2673" i="13"/>
  <c r="AO2672" i="13"/>
  <c r="AO2669" i="13"/>
  <c r="AO2668" i="13"/>
  <c r="AO2667" i="13"/>
  <c r="AO2665" i="13"/>
  <c r="AO2664" i="13"/>
  <c r="AO2663" i="13"/>
  <c r="AO2661" i="13"/>
  <c r="AO2660" i="13"/>
  <c r="AO2659" i="13"/>
  <c r="AO2657" i="13"/>
  <c r="AO2656" i="13"/>
  <c r="AO2653" i="13"/>
  <c r="AO2652" i="13"/>
  <c r="AO2651" i="13"/>
  <c r="AO2648" i="13"/>
  <c r="AO2644" i="13"/>
  <c r="AO2641" i="13"/>
  <c r="AO2637" i="13"/>
  <c r="AO2633" i="13"/>
  <c r="AO2631" i="13"/>
  <c r="AO2629" i="13"/>
  <c r="AO2627" i="13"/>
  <c r="AO2625" i="13"/>
  <c r="AO2623" i="13"/>
  <c r="AO2621" i="13"/>
  <c r="AO2619" i="13"/>
  <c r="AO2617" i="13"/>
  <c r="AO2615" i="13"/>
  <c r="AO2613" i="13"/>
  <c r="AO2611" i="13"/>
  <c r="AO2609" i="13"/>
  <c r="AO2607" i="13"/>
  <c r="AO2605" i="13"/>
  <c r="AO2603" i="13"/>
  <c r="AO2601" i="13"/>
  <c r="AO2599" i="13"/>
  <c r="AO2597" i="13"/>
  <c r="AO2595" i="13"/>
  <c r="AO2593" i="13"/>
  <c r="AO2591" i="13"/>
  <c r="AO2589" i="13"/>
  <c r="AO2587" i="13"/>
  <c r="AO2585" i="13"/>
  <c r="AO2583" i="13"/>
  <c r="AO2581" i="13"/>
  <c r="AO2579" i="13"/>
  <c r="AO2577" i="13"/>
  <c r="AO2575" i="13"/>
  <c r="AO2573" i="13"/>
  <c r="AO2571" i="13"/>
  <c r="AO2569" i="13"/>
  <c r="AO2567" i="13"/>
  <c r="AO2565" i="13"/>
  <c r="AO2563" i="13"/>
  <c r="AO2561" i="13"/>
  <c r="AO2559" i="13"/>
  <c r="AO2557" i="13"/>
  <c r="AO2555" i="13"/>
  <c r="AO2553" i="13"/>
  <c r="AO2551" i="13"/>
  <c r="AO2549" i="13"/>
  <c r="AO2547" i="13"/>
  <c r="AO2545" i="13"/>
  <c r="AO2543" i="13"/>
  <c r="AO2541" i="13"/>
  <c r="AO2539" i="13"/>
  <c r="AO2537" i="13"/>
  <c r="AO2535" i="13"/>
  <c r="AO2533" i="13"/>
  <c r="AO2531" i="13"/>
  <c r="AO2529" i="13"/>
  <c r="AO2527" i="13"/>
  <c r="AO2525" i="13"/>
  <c r="AO2523" i="13"/>
  <c r="AO2521" i="13"/>
  <c r="AO2519" i="13"/>
  <c r="AO2518" i="13"/>
  <c r="AO2517" i="13"/>
  <c r="AO2516" i="13"/>
  <c r="AO2515" i="13"/>
  <c r="AO2514" i="13"/>
  <c r="AO2513" i="13"/>
  <c r="AO2512" i="13"/>
  <c r="AO2511" i="13"/>
  <c r="AO2510" i="13"/>
  <c r="AO2509" i="13"/>
  <c r="AO2508" i="13"/>
  <c r="AO2507" i="13"/>
  <c r="AO2506" i="13"/>
  <c r="AO2505" i="13"/>
  <c r="AO2504" i="13"/>
  <c r="AO2503" i="13"/>
  <c r="AO2502" i="13"/>
  <c r="AO2501" i="13"/>
  <c r="AO2500" i="13"/>
  <c r="AO2499" i="13"/>
  <c r="AO2498" i="13"/>
  <c r="AO2497" i="13"/>
  <c r="AO2496" i="13"/>
  <c r="AO2495" i="13"/>
  <c r="AO2494" i="13"/>
  <c r="AO2493" i="13"/>
  <c r="AO2492" i="13"/>
  <c r="AO2491" i="13"/>
  <c r="AO2490" i="13"/>
  <c r="AO2489" i="13"/>
  <c r="AO2488" i="13"/>
  <c r="AO2487" i="13"/>
  <c r="AO2486" i="13"/>
  <c r="AO2485" i="13"/>
  <c r="AO2484" i="13"/>
  <c r="AO2483" i="13"/>
  <c r="AO2482" i="13"/>
  <c r="AO2481" i="13"/>
  <c r="AO2480" i="13"/>
  <c r="AO2479" i="13"/>
  <c r="AO2478" i="13"/>
  <c r="AO2477" i="13"/>
  <c r="AO2476" i="13"/>
  <c r="AO2475" i="13"/>
  <c r="AO2474" i="13"/>
  <c r="AO2473" i="13"/>
  <c r="AO2472" i="13"/>
  <c r="AO2471" i="13"/>
  <c r="AO2470" i="13"/>
  <c r="AO2469" i="13"/>
  <c r="AO2468" i="13"/>
  <c r="AO2467" i="13"/>
  <c r="AO2466" i="13"/>
  <c r="AO2465" i="13"/>
  <c r="AO2463" i="13"/>
  <c r="AO2461" i="13"/>
  <c r="AO2460" i="13"/>
  <c r="AO2459" i="13"/>
  <c r="AO2457" i="13"/>
  <c r="AO2455" i="13"/>
  <c r="AO2453" i="13"/>
  <c r="AO2452" i="13"/>
  <c r="AO2451" i="13"/>
  <c r="AO2449" i="13"/>
  <c r="AO2447" i="13"/>
  <c r="AO2445" i="13"/>
  <c r="AO2444" i="13"/>
  <c r="AO2443" i="13"/>
  <c r="AO2441" i="13"/>
  <c r="AO2439" i="13"/>
  <c r="AO2437" i="13"/>
  <c r="AO2435" i="13"/>
  <c r="AO2433" i="13"/>
  <c r="AO2431" i="13"/>
  <c r="AO2429" i="13"/>
  <c r="AO2428" i="13"/>
  <c r="AO2427" i="13"/>
  <c r="AO2426" i="13"/>
  <c r="AO2425" i="13"/>
  <c r="AO2424" i="13"/>
  <c r="AO2423" i="13"/>
  <c r="AO2422" i="13"/>
  <c r="AO2421" i="13"/>
  <c r="AO2420" i="13"/>
  <c r="AO2419" i="13"/>
  <c r="AO2418" i="13"/>
  <c r="AO2417" i="13"/>
  <c r="AO2416" i="13"/>
  <c r="AO2415" i="13"/>
  <c r="AO2414" i="13"/>
  <c r="AO2413" i="13"/>
  <c r="AO2412" i="13"/>
  <c r="AO2411" i="13"/>
  <c r="AO2410" i="13"/>
  <c r="AO2409" i="13"/>
  <c r="AO2408" i="13"/>
  <c r="AO2407" i="13"/>
  <c r="AO2406" i="13"/>
  <c r="AO2405" i="13"/>
  <c r="AO2404" i="13"/>
  <c r="AO2403" i="13"/>
  <c r="AO2402" i="13"/>
  <c r="AO2401" i="13"/>
  <c r="AO2400" i="13"/>
  <c r="AO2399" i="13"/>
  <c r="AO2398" i="13"/>
  <c r="AO2397" i="13"/>
  <c r="AO2396" i="13"/>
  <c r="AO2395" i="13"/>
  <c r="AO2394" i="13"/>
  <c r="AO2393" i="13"/>
  <c r="AO2392" i="13"/>
  <c r="AO2391" i="13"/>
  <c r="AO2390" i="13"/>
  <c r="AO2389" i="13"/>
  <c r="AO2388" i="13"/>
  <c r="AO2387" i="13"/>
  <c r="AO2386" i="13"/>
  <c r="AO2385" i="13"/>
  <c r="AO2384" i="13"/>
  <c r="AO2383" i="13"/>
  <c r="AO2382" i="13"/>
  <c r="AO2381" i="13"/>
  <c r="AO2380" i="13"/>
  <c r="AO2379" i="13"/>
  <c r="AO2378" i="13"/>
  <c r="AO2377" i="13"/>
  <c r="AO2376" i="13"/>
  <c r="AO2375" i="13"/>
  <c r="AO2374" i="13"/>
  <c r="AO2373" i="13"/>
  <c r="AO2372" i="13"/>
  <c r="AO2371" i="13"/>
  <c r="AO2370" i="13"/>
  <c r="AO2369" i="13"/>
  <c r="AO2368" i="13"/>
  <c r="AO2367" i="13"/>
  <c r="AO2366" i="13"/>
  <c r="AO2365" i="13"/>
  <c r="AO2364" i="13"/>
  <c r="AO2363" i="13"/>
  <c r="AO2362" i="13"/>
  <c r="AO2361" i="13"/>
  <c r="AO2360" i="13"/>
  <c r="AO2359" i="13"/>
  <c r="AO2358" i="13"/>
  <c r="AO2357" i="13"/>
  <c r="AO2356" i="13"/>
  <c r="AO2355" i="13"/>
  <c r="AO2354" i="13"/>
  <c r="AO2353" i="13"/>
  <c r="AO2352" i="13"/>
  <c r="AO2351" i="13"/>
  <c r="AO2350" i="13"/>
  <c r="AO2349" i="13"/>
  <c r="AO2348" i="13"/>
  <c r="AO2347" i="13"/>
  <c r="AO2346" i="13"/>
  <c r="AO2345" i="13"/>
  <c r="AO2344" i="13"/>
  <c r="AO2343" i="13"/>
  <c r="AO2342" i="13"/>
  <c r="AO2341" i="13"/>
  <c r="AO2340" i="13"/>
  <c r="AO2339" i="13"/>
  <c r="AO2338" i="13"/>
  <c r="AO2337" i="13"/>
  <c r="AO2336" i="13"/>
  <c r="AO2335" i="13"/>
  <c r="AO2334" i="13"/>
  <c r="AO2333" i="13"/>
  <c r="AO2332" i="13"/>
  <c r="AO2331" i="13"/>
  <c r="AO2330" i="13"/>
  <c r="AO2329" i="13"/>
  <c r="AO2328" i="13"/>
  <c r="AO2327" i="13"/>
  <c r="AO2326" i="13"/>
  <c r="AO2325" i="13"/>
  <c r="AO2324" i="13"/>
  <c r="AO2323" i="13"/>
  <c r="AO2322" i="13"/>
  <c r="AO2321" i="13"/>
  <c r="AO2320" i="13"/>
  <c r="AO2319" i="13"/>
  <c r="AO2318" i="13"/>
  <c r="AO2317" i="13"/>
  <c r="AO2316" i="13"/>
  <c r="AO2315" i="13"/>
  <c r="AO2314" i="13"/>
  <c r="AO2313" i="13"/>
  <c r="AO2312" i="13"/>
  <c r="AO2311" i="13"/>
  <c r="AO2310" i="13"/>
  <c r="AO2309" i="13"/>
  <c r="AO2308" i="13"/>
  <c r="AO2307" i="13"/>
  <c r="AO2306" i="13"/>
  <c r="AO2305" i="13"/>
  <c r="AO2304" i="13"/>
  <c r="AO2303" i="13"/>
  <c r="AO2302" i="13"/>
  <c r="AO2301" i="13"/>
  <c r="AO2300" i="13"/>
  <c r="AO2299" i="13"/>
  <c r="AO2298" i="13"/>
  <c r="AO2297" i="13"/>
  <c r="AO2296" i="13"/>
  <c r="AO2295" i="13"/>
  <c r="AO2294" i="13"/>
  <c r="AO2293" i="13"/>
  <c r="AO2292" i="13"/>
  <c r="AO2291" i="13"/>
  <c r="AO2290" i="13"/>
  <c r="AO2289" i="13"/>
  <c r="AO2288" i="13"/>
  <c r="AO2287" i="13"/>
  <c r="AO2286" i="13"/>
  <c r="AO2285" i="13"/>
  <c r="AO2284" i="13"/>
  <c r="AO2283" i="13"/>
  <c r="AO2282" i="13"/>
  <c r="AO2281" i="13"/>
  <c r="AO2280" i="13"/>
  <c r="AO2279" i="13"/>
  <c r="AO2278" i="13"/>
  <c r="AO2277" i="13"/>
  <c r="AO2276" i="13"/>
  <c r="AO2275" i="13"/>
  <c r="AO2274" i="13"/>
  <c r="AO2273" i="13"/>
  <c r="AO2272" i="13"/>
  <c r="AO2271" i="13"/>
  <c r="AO2270" i="13"/>
  <c r="AO2269" i="13"/>
  <c r="AO2268" i="13"/>
  <c r="AO2267" i="13"/>
  <c r="AO2266" i="13"/>
  <c r="AO2265" i="13"/>
  <c r="AO2264" i="13"/>
  <c r="AO2263" i="13"/>
  <c r="AO2262" i="13"/>
  <c r="AO2261" i="13"/>
  <c r="AO2260" i="13"/>
  <c r="AO2259" i="13"/>
  <c r="AO2258" i="13"/>
  <c r="AO2257" i="13"/>
  <c r="AO2256" i="13"/>
  <c r="AO2255" i="13"/>
  <c r="AO2254" i="13"/>
  <c r="AO2253" i="13"/>
  <c r="AO2252" i="13"/>
  <c r="AO2251" i="13"/>
  <c r="AO2250" i="13"/>
  <c r="AO2249" i="13"/>
  <c r="AO2248" i="13"/>
  <c r="AO2247" i="13"/>
  <c r="AO2246" i="13"/>
  <c r="AO2245" i="13"/>
  <c r="AO2244" i="13"/>
  <c r="AO2243" i="13"/>
  <c r="AO2242" i="13"/>
  <c r="AO2241" i="13"/>
  <c r="AO2240" i="13"/>
  <c r="AO2239" i="13"/>
  <c r="AO2238" i="13"/>
  <c r="AO2237" i="13"/>
  <c r="AO2236" i="13"/>
  <c r="AO2235" i="13"/>
  <c r="AO2234" i="13"/>
  <c r="AO2233" i="13"/>
  <c r="AO2232" i="13"/>
  <c r="AO2231" i="13"/>
  <c r="AO2230" i="13"/>
  <c r="AO2229" i="13"/>
  <c r="AO2228" i="13"/>
  <c r="AO2227" i="13"/>
  <c r="AO2226" i="13"/>
  <c r="AO2225" i="13"/>
  <c r="AO2224" i="13"/>
  <c r="AO2223" i="13"/>
  <c r="AO2222" i="13"/>
  <c r="AO2221" i="13"/>
  <c r="AO2220" i="13"/>
  <c r="AO2219" i="13"/>
  <c r="AO2218" i="13"/>
  <c r="AO2217" i="13"/>
  <c r="AO2216" i="13"/>
  <c r="AO2215" i="13"/>
  <c r="AO2214" i="13"/>
  <c r="AO2213" i="13"/>
  <c r="AO2212" i="13"/>
  <c r="AO2211" i="13"/>
  <c r="AO2210" i="13"/>
  <c r="AO2209" i="13"/>
  <c r="AO2208" i="13"/>
  <c r="AO2207" i="13"/>
  <c r="AO2206" i="13"/>
  <c r="AO2205" i="13"/>
  <c r="AO2204" i="13"/>
  <c r="AO2203" i="13"/>
  <c r="AO2202" i="13"/>
  <c r="AO2201" i="13"/>
  <c r="AO2200" i="13"/>
  <c r="AO2199" i="13"/>
  <c r="AO2198" i="13"/>
  <c r="AO2197" i="13"/>
  <c r="AO2196" i="13"/>
  <c r="AO2195" i="13"/>
  <c r="AO2194" i="13"/>
  <c r="AO2193" i="13"/>
  <c r="AO2192" i="13"/>
  <c r="AO2191" i="13"/>
  <c r="AO2190" i="13"/>
  <c r="AO2189" i="13"/>
  <c r="AO2188" i="13"/>
  <c r="AO2187" i="13"/>
  <c r="AO2186" i="13"/>
  <c r="AO2185" i="13"/>
  <c r="AO2184" i="13"/>
  <c r="AO2183" i="13"/>
  <c r="AO2182" i="13"/>
  <c r="AO2181" i="13"/>
  <c r="AO2180" i="13"/>
  <c r="AO2179" i="13"/>
  <c r="AO2178" i="13"/>
  <c r="AO2177" i="13"/>
  <c r="AO2176" i="13"/>
  <c r="AO2175" i="13"/>
  <c r="AO2174" i="13"/>
  <c r="AO2173" i="13"/>
  <c r="AO2172" i="13"/>
  <c r="AO2171" i="13"/>
  <c r="AO2170" i="13"/>
  <c r="AO2169" i="13"/>
  <c r="AO2168" i="13"/>
  <c r="AO2167" i="13"/>
  <c r="AO2166" i="13"/>
  <c r="AO2165" i="13"/>
  <c r="AO2164" i="13"/>
  <c r="AO2163" i="13"/>
  <c r="AO2162" i="13"/>
  <c r="AO2161" i="13"/>
  <c r="AO2160" i="13"/>
  <c r="AO2159" i="13"/>
  <c r="AO2158" i="13"/>
  <c r="AO2157" i="13"/>
  <c r="AO2156" i="13"/>
  <c r="AO2155" i="13"/>
  <c r="AO2154" i="13"/>
  <c r="AO2153" i="13"/>
  <c r="AO2152" i="13"/>
  <c r="AO2151" i="13"/>
  <c r="AO2150" i="13"/>
  <c r="AO2149" i="13"/>
  <c r="AO2148" i="13"/>
  <c r="AO2147" i="13"/>
  <c r="AO2146" i="13"/>
  <c r="AO2145" i="13"/>
  <c r="AO2144" i="13"/>
  <c r="AO2143" i="13"/>
  <c r="AO2142" i="13"/>
  <c r="AO2141" i="13"/>
  <c r="AO2140" i="13"/>
  <c r="AO2139" i="13"/>
  <c r="AO2138" i="13"/>
  <c r="AO2137" i="13"/>
  <c r="AO2136" i="13"/>
  <c r="AO2135" i="13"/>
  <c r="AO2134" i="13"/>
  <c r="AO2133" i="13"/>
  <c r="AO2132" i="13"/>
  <c r="AO2131" i="13"/>
  <c r="AO2130" i="13"/>
  <c r="AO2129" i="13"/>
  <c r="AO2128" i="13"/>
  <c r="AO2127" i="13"/>
  <c r="AO2126" i="13"/>
  <c r="AO2125" i="13"/>
  <c r="AO2124" i="13"/>
  <c r="AO2123" i="13"/>
  <c r="AO2122" i="13"/>
  <c r="AO2121" i="13"/>
  <c r="AO2120" i="13"/>
  <c r="AO2119" i="13"/>
  <c r="AO2118" i="13"/>
  <c r="AO2117" i="13"/>
  <c r="AO2116" i="13"/>
  <c r="AO2115" i="13"/>
  <c r="AO2114" i="13"/>
  <c r="AO2113" i="13"/>
  <c r="AO2112" i="13"/>
  <c r="AO2111" i="13"/>
  <c r="AO2110" i="13"/>
  <c r="AO2109" i="13"/>
  <c r="AO2108" i="13"/>
  <c r="AO2107" i="13"/>
  <c r="AO2106" i="13"/>
  <c r="AO2105" i="13"/>
  <c r="AO2104" i="13"/>
  <c r="AO2103" i="13"/>
  <c r="AO2102" i="13"/>
  <c r="AO2101" i="13"/>
  <c r="AO2100" i="13"/>
  <c r="AO2099" i="13"/>
  <c r="AO2098" i="13"/>
  <c r="AO2097" i="13"/>
  <c r="AO2096" i="13"/>
  <c r="AO2095" i="13"/>
  <c r="AO2094" i="13"/>
  <c r="AO2093" i="13"/>
  <c r="AO2092" i="13"/>
  <c r="AO2091" i="13"/>
  <c r="AO2090" i="13"/>
  <c r="AO2089" i="13"/>
  <c r="AO2088" i="13"/>
  <c r="AO2087" i="13"/>
  <c r="AO2086" i="13"/>
  <c r="AO2085" i="13"/>
  <c r="AO2084" i="13"/>
  <c r="AO2083" i="13"/>
  <c r="AO2082" i="13"/>
  <c r="AO2081" i="13"/>
  <c r="AO2080" i="13"/>
  <c r="AO2079" i="13"/>
  <c r="AO2078" i="13"/>
  <c r="AO2077" i="13"/>
  <c r="AO2076" i="13"/>
  <c r="AO2075" i="13"/>
  <c r="AO2074" i="13"/>
  <c r="AO2073" i="13"/>
  <c r="AO2072" i="13"/>
  <c r="AO2071" i="13"/>
  <c r="AO2070" i="13"/>
  <c r="AO2069" i="13"/>
  <c r="AO2068" i="13"/>
  <c r="AO2067" i="13"/>
  <c r="AO2066" i="13"/>
  <c r="AO2065" i="13"/>
  <c r="AO2064" i="13"/>
  <c r="AO2063" i="13"/>
  <c r="AO2062" i="13"/>
  <c r="AO2061" i="13"/>
  <c r="AO2060" i="13"/>
  <c r="AO2059" i="13"/>
  <c r="AO2058" i="13"/>
  <c r="AO2057" i="13"/>
  <c r="AO2056" i="13"/>
  <c r="AO2055" i="13"/>
  <c r="AO2054" i="13"/>
  <c r="AO2053" i="13"/>
  <c r="AO2052" i="13"/>
  <c r="AO2051" i="13"/>
  <c r="AO2050" i="13"/>
  <c r="AO2049" i="13"/>
  <c r="AO2048" i="13"/>
  <c r="AO2047" i="13"/>
  <c r="AO2046" i="13"/>
  <c r="AO2045" i="13"/>
  <c r="AO2044" i="13"/>
  <c r="AO2043" i="13"/>
  <c r="AO2042" i="13"/>
  <c r="AO2041" i="13"/>
  <c r="AO2040" i="13"/>
  <c r="AO2039" i="13"/>
  <c r="AO2038" i="13"/>
  <c r="AO2037" i="13"/>
  <c r="AO2036" i="13"/>
  <c r="AO2035" i="13"/>
  <c r="AO2034" i="13"/>
  <c r="AO2033" i="13"/>
  <c r="AO2032" i="13"/>
  <c r="AO2031" i="13"/>
  <c r="AO2030" i="13"/>
  <c r="AO2029" i="13"/>
  <c r="AO2028" i="13"/>
  <c r="AO2027" i="13"/>
  <c r="AO2026" i="13"/>
  <c r="AO2025" i="13"/>
  <c r="AO2024" i="13"/>
  <c r="AO2023" i="13"/>
  <c r="AO2022" i="13"/>
  <c r="AO2021" i="13"/>
  <c r="AO2020" i="13"/>
  <c r="AO2019" i="13"/>
  <c r="AO2018" i="13"/>
  <c r="AO2017" i="13"/>
  <c r="AO2016" i="13"/>
  <c r="AO2015" i="13"/>
  <c r="AO2014" i="13"/>
  <c r="AO2013" i="13"/>
  <c r="AO2012" i="13"/>
  <c r="AO2011" i="13"/>
  <c r="AO2010" i="13"/>
  <c r="AO2009" i="13"/>
  <c r="AO2008" i="13"/>
  <c r="AO2007" i="13"/>
  <c r="AO2006" i="13"/>
  <c r="AO2005" i="13"/>
  <c r="AO2004" i="13"/>
  <c r="AO2003" i="13"/>
  <c r="AO2002" i="13"/>
  <c r="AO2001" i="13"/>
  <c r="AO2000" i="13"/>
  <c r="AO1999" i="13"/>
  <c r="AO1998" i="13"/>
  <c r="AO1997" i="13"/>
  <c r="AO1996" i="13"/>
  <c r="AO1995" i="13"/>
  <c r="AO1994" i="13"/>
  <c r="AO1993" i="13"/>
  <c r="AO1992" i="13"/>
  <c r="AO1991" i="13"/>
  <c r="AO1990" i="13"/>
  <c r="AO1989" i="13"/>
  <c r="AO1988" i="13"/>
  <c r="AO1987" i="13"/>
  <c r="AO1986" i="13"/>
  <c r="AO1985" i="13"/>
  <c r="AO1984" i="13"/>
  <c r="AO1983" i="13"/>
  <c r="AO1982" i="13"/>
  <c r="AO1981" i="13"/>
  <c r="AO1980" i="13"/>
  <c r="AO1979" i="13"/>
  <c r="AO1978" i="13"/>
  <c r="AO1977" i="13"/>
  <c r="AO1976" i="13"/>
  <c r="AO1975" i="13"/>
  <c r="AO1974" i="13"/>
  <c r="AO1973" i="13"/>
  <c r="AO1972" i="13"/>
  <c r="AO1971" i="13"/>
  <c r="AO1970" i="13"/>
  <c r="AO1969" i="13"/>
  <c r="AO1968" i="13"/>
  <c r="AO1967" i="13"/>
  <c r="AO1966" i="13"/>
  <c r="AO1965" i="13"/>
  <c r="AO1964" i="13"/>
  <c r="AO1963" i="13"/>
  <c r="AO1962" i="13"/>
  <c r="AO1961" i="13"/>
  <c r="AO1960" i="13"/>
  <c r="AO1959" i="13"/>
  <c r="AO1958" i="13"/>
  <c r="AO1957" i="13"/>
  <c r="AO1956" i="13"/>
  <c r="AO1955" i="13"/>
  <c r="AO1954" i="13"/>
  <c r="AO1953" i="13"/>
  <c r="AO1952" i="13"/>
  <c r="AO1951" i="13"/>
  <c r="AO1950" i="13"/>
  <c r="AO1949" i="13"/>
  <c r="AO1948" i="13"/>
  <c r="AO1947" i="13"/>
  <c r="AO1946" i="13"/>
  <c r="AO1945" i="13"/>
  <c r="AO1944" i="13"/>
  <c r="AO1943" i="13"/>
  <c r="AO1942" i="13"/>
  <c r="AO1941" i="13"/>
  <c r="AO1940" i="13"/>
  <c r="AO1939" i="13"/>
  <c r="AO1938" i="13"/>
  <c r="AO1937" i="13"/>
  <c r="AO1935" i="13"/>
  <c r="AO1933" i="13"/>
  <c r="AO1931" i="13"/>
  <c r="AO1929" i="13"/>
  <c r="AO1927" i="13"/>
  <c r="AO1925" i="13"/>
  <c r="AO1923" i="13"/>
  <c r="AO1921" i="13"/>
  <c r="AO1919" i="13"/>
  <c r="AO1917" i="13"/>
  <c r="AO1915" i="13"/>
  <c r="AO1913" i="13"/>
  <c r="AO1911" i="13"/>
  <c r="AO1909" i="13"/>
  <c r="AO1907" i="13"/>
  <c r="AO1905" i="13"/>
  <c r="AO1903" i="13"/>
  <c r="AO1901" i="13"/>
  <c r="AO1899" i="13"/>
  <c r="AO1893" i="13"/>
  <c r="AO1885" i="13"/>
  <c r="AO1877" i="13"/>
  <c r="AO1869" i="13"/>
  <c r="AO1861" i="13"/>
  <c r="AO1855" i="13"/>
  <c r="AO1851" i="13"/>
  <c r="AO1847" i="13"/>
  <c r="AO1843" i="13"/>
  <c r="AO1839" i="13"/>
  <c r="AO1835" i="13"/>
  <c r="AO1831" i="13"/>
  <c r="AO1827" i="13"/>
  <c r="AO1823" i="13"/>
  <c r="AO1819" i="13"/>
  <c r="AO1815" i="13"/>
  <c r="AO1811" i="13"/>
  <c r="AO1807" i="13"/>
  <c r="AO1803" i="13"/>
  <c r="AO1799" i="13"/>
  <c r="AO1795" i="13"/>
  <c r="AO1791" i="13"/>
  <c r="AO1787" i="13"/>
  <c r="AO1783" i="13"/>
  <c r="AO1779" i="13"/>
  <c r="AO1775" i="13"/>
  <c r="AO1771" i="13"/>
  <c r="AO1767" i="13"/>
  <c r="AO1763" i="13"/>
  <c r="AO1759" i="13"/>
  <c r="AO1755" i="13"/>
  <c r="AO1751" i="13"/>
  <c r="AO1747" i="13"/>
  <c r="AO1743" i="13"/>
  <c r="AO1739" i="13"/>
  <c r="AO1735" i="13"/>
  <c r="AO1731" i="13"/>
  <c r="AO1727" i="13"/>
  <c r="AO1723" i="13"/>
  <c r="AO1719" i="13"/>
  <c r="AO1715" i="13"/>
  <c r="AO1711" i="13"/>
  <c r="AO1707" i="13"/>
  <c r="AO1703" i="13"/>
  <c r="AO1699" i="13"/>
  <c r="AO1695" i="13"/>
  <c r="AO1691" i="13"/>
  <c r="AO1687" i="13"/>
  <c r="AO1683" i="13"/>
  <c r="AO1679" i="13"/>
  <c r="AO1675" i="13"/>
  <c r="AO1671" i="13"/>
  <c r="AO1667" i="13"/>
  <c r="AO1663" i="13"/>
  <c r="AO1659" i="13"/>
  <c r="AO1655" i="13"/>
  <c r="AO1651" i="13"/>
  <c r="AO1647" i="13"/>
  <c r="AO1643" i="13"/>
  <c r="AO1639" i="13"/>
  <c r="AO1632" i="13"/>
  <c r="AO1628" i="13"/>
  <c r="AO1624" i="13"/>
  <c r="AO1620" i="13"/>
  <c r="AO1616" i="13"/>
  <c r="AO1612" i="13"/>
  <c r="AO1608" i="13"/>
  <c r="AO1604" i="13"/>
  <c r="AO1600" i="13"/>
  <c r="AO1596" i="13"/>
  <c r="AO1592" i="13"/>
  <c r="AO1588" i="13"/>
  <c r="AO1584" i="13"/>
  <c r="AO1580" i="13"/>
  <c r="AO1576" i="13"/>
  <c r="AO1572" i="13"/>
  <c r="AO1568" i="13"/>
  <c r="AO1564" i="13"/>
  <c r="AO1560" i="13"/>
  <c r="AO1556" i="13"/>
  <c r="AO1552" i="13"/>
  <c r="AO1548" i="13"/>
  <c r="AN1417" i="13"/>
  <c r="AN1415" i="13"/>
  <c r="AN1413" i="13"/>
  <c r="AN1411" i="13"/>
  <c r="AN1409" i="13"/>
  <c r="AN1407" i="13"/>
  <c r="AN1405" i="13"/>
  <c r="AN1403" i="13"/>
  <c r="AN1401" i="13"/>
  <c r="AN1399" i="13"/>
  <c r="AN1397" i="13"/>
  <c r="AN1395" i="13"/>
  <c r="AN1393" i="13"/>
  <c r="AN1391" i="13"/>
  <c r="AN1389" i="13"/>
  <c r="AN1387" i="13"/>
  <c r="AN1385" i="13"/>
  <c r="AN1383" i="13"/>
  <c r="AN1381" i="13"/>
  <c r="AN1379" i="13"/>
  <c r="AN1377" i="13"/>
  <c r="AN1375" i="13"/>
  <c r="AN1373" i="13"/>
  <c r="AN1371" i="13"/>
  <c r="AN1369" i="13"/>
  <c r="AN1367" i="13"/>
  <c r="AN1365" i="13"/>
  <c r="AN1363" i="13"/>
  <c r="AN1361" i="13"/>
  <c r="AN1359" i="13"/>
  <c r="AN1357" i="13"/>
  <c r="AN1355" i="13"/>
  <c r="AN1353" i="13"/>
  <c r="AN1351" i="13"/>
  <c r="AN1349" i="13"/>
  <c r="AN1347" i="13"/>
  <c r="AN1345" i="13"/>
  <c r="AN1343" i="13"/>
  <c r="AN1341" i="13"/>
  <c r="AN1339" i="13"/>
  <c r="AN1337" i="13"/>
  <c r="AN1335" i="13"/>
  <c r="AN1333" i="13"/>
  <c r="AN1331" i="13"/>
  <c r="AN1329" i="13"/>
  <c r="AN1327" i="13"/>
  <c r="AN1325" i="13"/>
  <c r="AN1321" i="13"/>
  <c r="AN1317" i="13"/>
  <c r="AN1313" i="13"/>
  <c r="AN1309" i="13"/>
  <c r="AN1305" i="13"/>
  <c r="AN1301" i="13"/>
  <c r="AN1297" i="13"/>
  <c r="AN1293" i="13"/>
  <c r="AN1289" i="13"/>
  <c r="AN1285" i="13"/>
  <c r="AN1281" i="13"/>
  <c r="AN1279" i="13"/>
  <c r="AN1277" i="13"/>
  <c r="AN1275" i="13"/>
  <c r="AN1273" i="13"/>
  <c r="AN1271" i="13"/>
  <c r="AN1269" i="13"/>
  <c r="AN1267" i="13"/>
  <c r="AN1265" i="13"/>
  <c r="AN1263" i="13"/>
  <c r="AN1261" i="13"/>
  <c r="AN1259" i="13"/>
  <c r="AO1257" i="13"/>
  <c r="AN1255" i="13"/>
  <c r="AN1253" i="13"/>
  <c r="AN1251" i="13"/>
  <c r="AN1249" i="13"/>
  <c r="AN1247" i="13"/>
  <c r="AN1245" i="13"/>
  <c r="AN1243" i="13"/>
  <c r="AN1241" i="13"/>
  <c r="AN1239" i="13"/>
  <c r="AN1237" i="13"/>
  <c r="AN1235" i="13"/>
  <c r="AN1233" i="13"/>
  <c r="AN1231" i="13"/>
  <c r="AN1229" i="13"/>
  <c r="AN1227" i="13"/>
  <c r="AN1225" i="13"/>
  <c r="AN1223" i="13"/>
  <c r="AN1221" i="13"/>
  <c r="AN1219" i="13"/>
  <c r="AN1217" i="13"/>
  <c r="AN1215" i="13"/>
  <c r="AN1213" i="13"/>
  <c r="AN1211" i="13"/>
  <c r="AN1209" i="13"/>
  <c r="AN1207" i="13"/>
  <c r="AN1205" i="13"/>
  <c r="AN1203" i="13"/>
  <c r="AN1201" i="13"/>
  <c r="AN1199" i="13"/>
  <c r="AN1197" i="13"/>
  <c r="AN1195" i="13"/>
  <c r="AN1193" i="13"/>
  <c r="AN1191" i="13"/>
  <c r="AN1189" i="13"/>
  <c r="AN1187" i="13"/>
  <c r="AN1185" i="13"/>
  <c r="AN1183" i="13"/>
  <c r="AN1181" i="13"/>
  <c r="AN1179" i="13"/>
  <c r="AN1177" i="13"/>
  <c r="AN1175" i="13"/>
  <c r="AN1173" i="13"/>
  <c r="AN1171" i="13"/>
  <c r="AN1169" i="13"/>
  <c r="AN1167" i="13"/>
  <c r="AN1165" i="13"/>
  <c r="AN1163" i="13"/>
  <c r="AN1161" i="13"/>
  <c r="AN1159" i="13"/>
  <c r="AN1157" i="13"/>
  <c r="AN1155" i="13"/>
  <c r="AN1153" i="13"/>
  <c r="AN1151" i="13"/>
  <c r="AN1149" i="13"/>
  <c r="AN1147" i="13"/>
  <c r="AN1145" i="13"/>
  <c r="AN1143" i="13"/>
  <c r="AN1141" i="13"/>
  <c r="AO1544" i="13"/>
  <c r="AO1542" i="13"/>
  <c r="AO1540" i="13"/>
  <c r="AO1538" i="13"/>
  <c r="AO1536" i="13"/>
  <c r="AO1534" i="13"/>
  <c r="AO1532" i="13"/>
  <c r="AO1530" i="13"/>
  <c r="AO1528" i="13"/>
  <c r="AO1526" i="13"/>
  <c r="AO1524" i="13"/>
  <c r="AO1522" i="13"/>
  <c r="AO1520" i="13"/>
  <c r="AO1518" i="13"/>
  <c r="AO1516" i="13"/>
  <c r="AO1514" i="13"/>
  <c r="AO1512" i="13"/>
  <c r="AO1510" i="13"/>
  <c r="AO1508" i="13"/>
  <c r="AO1506" i="13"/>
  <c r="AO1504" i="13"/>
  <c r="AO1502" i="13"/>
  <c r="AO1500" i="13"/>
  <c r="AO1498" i="13"/>
  <c r="AO1496" i="13"/>
  <c r="AO1494" i="13"/>
  <c r="AO1492" i="13"/>
  <c r="AO1488" i="13"/>
  <c r="AO1484" i="13"/>
  <c r="AO1480" i="13"/>
  <c r="AO1476" i="13"/>
  <c r="AO1472" i="13"/>
  <c r="AO1468" i="13"/>
  <c r="AO1464" i="13"/>
  <c r="AO1460" i="13"/>
  <c r="AO1457" i="13"/>
  <c r="AO1455" i="13"/>
  <c r="AO1453" i="13"/>
  <c r="AO1451" i="13"/>
  <c r="AO1449" i="13"/>
  <c r="AO1447" i="13"/>
  <c r="AO1445" i="13"/>
  <c r="AO1443" i="13"/>
  <c r="AO1441" i="13"/>
  <c r="AO1439" i="13"/>
  <c r="AO1437" i="13"/>
  <c r="AO1435" i="13"/>
  <c r="AO1433" i="13"/>
  <c r="AO1431" i="13"/>
  <c r="AO1429" i="13"/>
  <c r="AO1427" i="13"/>
  <c r="AO1425" i="13"/>
  <c r="AO1423" i="13"/>
  <c r="AO1421" i="13"/>
  <c r="AO1419" i="13"/>
  <c r="AO1416" i="13"/>
  <c r="AN1416" i="13"/>
  <c r="AO1414" i="13"/>
  <c r="AN1414" i="13"/>
  <c r="AO1412" i="13"/>
  <c r="AN1412" i="13"/>
  <c r="AO1410" i="13"/>
  <c r="AN1410" i="13"/>
  <c r="AO1408" i="13"/>
  <c r="AN1408" i="13"/>
  <c r="AO1406" i="13"/>
  <c r="AN1406" i="13"/>
  <c r="AO1404" i="13"/>
  <c r="AN1404" i="13"/>
  <c r="AO1402" i="13"/>
  <c r="AN1402" i="13"/>
  <c r="AO1400" i="13"/>
  <c r="AN1400" i="13"/>
  <c r="AO1398" i="13"/>
  <c r="AN1398" i="13"/>
  <c r="AO1396" i="13"/>
  <c r="AN1396" i="13"/>
  <c r="AO1394" i="13"/>
  <c r="AN1394" i="13"/>
  <c r="AO1392" i="13"/>
  <c r="AN1392" i="13"/>
  <c r="AO1390" i="13"/>
  <c r="AN1390" i="13"/>
  <c r="AO1388" i="13"/>
  <c r="AN1388" i="13"/>
  <c r="AO1386" i="13"/>
  <c r="AN1386" i="13"/>
  <c r="AO1384" i="13"/>
  <c r="AN1384" i="13"/>
  <c r="AO1382" i="13"/>
  <c r="AN1382" i="13"/>
  <c r="AO1380" i="13"/>
  <c r="AN1380" i="13"/>
  <c r="AO1378" i="13"/>
  <c r="AN1378" i="13"/>
  <c r="AO1376" i="13"/>
  <c r="AN1376" i="13"/>
  <c r="AO1374" i="13"/>
  <c r="AN1374" i="13"/>
  <c r="AO1372" i="13"/>
  <c r="AN1372" i="13"/>
  <c r="AO1370" i="13"/>
  <c r="AN1370" i="13"/>
  <c r="AO1368" i="13"/>
  <c r="AN1368" i="13"/>
  <c r="AO1366" i="13"/>
  <c r="AN1366" i="13"/>
  <c r="AO1364" i="13"/>
  <c r="AN1364" i="13"/>
  <c r="AO1362" i="13"/>
  <c r="AN1362" i="13"/>
  <c r="AO1360" i="13"/>
  <c r="AN1360" i="13"/>
  <c r="AO1358" i="13"/>
  <c r="AN1358" i="13"/>
  <c r="AO1356" i="13"/>
  <c r="AN1356" i="13"/>
  <c r="AO1354" i="13"/>
  <c r="AN1354" i="13"/>
  <c r="AO1352" i="13"/>
  <c r="AN1352" i="13"/>
  <c r="AO1350" i="13"/>
  <c r="AN1350" i="13"/>
  <c r="AO1348" i="13"/>
  <c r="AN1348" i="13"/>
  <c r="AO1346" i="13"/>
  <c r="AN1346" i="13"/>
  <c r="AO1344" i="13"/>
  <c r="AN1344" i="13"/>
  <c r="AO1342" i="13"/>
  <c r="AN1342" i="13"/>
  <c r="AO1340" i="13"/>
  <c r="AN1340" i="13"/>
  <c r="AO1338" i="13"/>
  <c r="AN1338" i="13"/>
  <c r="AO1336" i="13"/>
  <c r="AN1336" i="13"/>
  <c r="AO1334" i="13"/>
  <c r="AN1334" i="13"/>
  <c r="AO1332" i="13"/>
  <c r="AN1332" i="13"/>
  <c r="AO1330" i="13"/>
  <c r="AN1330" i="13"/>
  <c r="AO1328" i="13"/>
  <c r="AN1328" i="13"/>
  <c r="AO1326" i="13"/>
  <c r="AN1326" i="13"/>
  <c r="AN1324" i="13"/>
  <c r="AN1320" i="13"/>
  <c r="AN1316" i="13"/>
  <c r="AN1312" i="13"/>
  <c r="AN1308" i="13"/>
  <c r="AN1304" i="13"/>
  <c r="AN1300" i="13"/>
  <c r="AN1296" i="13"/>
  <c r="AN1292" i="13"/>
  <c r="AN1288" i="13"/>
  <c r="AN1284" i="13"/>
  <c r="AO1278" i="13"/>
  <c r="AO1274" i="13"/>
  <c r="AO1270" i="13"/>
  <c r="AO1266" i="13"/>
  <c r="AO1262" i="13"/>
  <c r="AO1258" i="13"/>
  <c r="AO1256" i="13"/>
  <c r="AN1256" i="13"/>
  <c r="AO1254" i="13"/>
  <c r="AN1254" i="13"/>
  <c r="AO1252" i="13"/>
  <c r="AN1252" i="13"/>
  <c r="AO1250" i="13"/>
  <c r="AN1250" i="13"/>
  <c r="AO1248" i="13"/>
  <c r="AN1248" i="13"/>
  <c r="AO1246" i="13"/>
  <c r="AN1246" i="13"/>
  <c r="AO1244" i="13"/>
  <c r="AN1244" i="13"/>
  <c r="AO1242" i="13"/>
  <c r="AN1242" i="13"/>
  <c r="AO1240" i="13"/>
  <c r="AN1240" i="13"/>
  <c r="AO1238" i="13"/>
  <c r="AN1238" i="13"/>
  <c r="AO1236" i="13"/>
  <c r="AN1236" i="13"/>
  <c r="AO1234" i="13"/>
  <c r="AN1234" i="13"/>
  <c r="AO1232" i="13"/>
  <c r="AN1232" i="13"/>
  <c r="AO1230" i="13"/>
  <c r="AN1230" i="13"/>
  <c r="AO1228" i="13"/>
  <c r="AN1228" i="13"/>
  <c r="AO1226" i="13"/>
  <c r="AN1226" i="13"/>
  <c r="AO1224" i="13"/>
  <c r="AN1224" i="13"/>
  <c r="AO1222" i="13"/>
  <c r="AN1222" i="13"/>
  <c r="AO1220" i="13"/>
  <c r="AN1220" i="13"/>
  <c r="AO1218" i="13"/>
  <c r="AN1218" i="13"/>
  <c r="AO1216" i="13"/>
  <c r="AN1216" i="13"/>
  <c r="AO1214" i="13"/>
  <c r="AN1214" i="13"/>
  <c r="AO1212" i="13"/>
  <c r="AN1212" i="13"/>
  <c r="AO1210" i="13"/>
  <c r="AN1210" i="13"/>
  <c r="AO1208" i="13"/>
  <c r="AO1206" i="13"/>
  <c r="AO1204" i="13"/>
  <c r="AO1202" i="13"/>
  <c r="AO1200" i="13"/>
  <c r="AO1198" i="13"/>
  <c r="AO1196" i="13"/>
  <c r="AO1194" i="13"/>
  <c r="AO1192" i="13"/>
  <c r="AO1190" i="13"/>
  <c r="AO1188" i="13"/>
  <c r="AO1186" i="13"/>
  <c r="AO1184" i="13"/>
  <c r="AO1182" i="13"/>
  <c r="AO1180" i="13"/>
  <c r="AO1178" i="13"/>
  <c r="AO1176" i="13"/>
  <c r="AO1174" i="13"/>
  <c r="AO1172" i="13"/>
  <c r="AO1170" i="13"/>
  <c r="AO1168" i="13"/>
  <c r="AO1166" i="13"/>
  <c r="AO1164" i="13"/>
  <c r="AO1162" i="13"/>
  <c r="AO1160" i="13"/>
  <c r="AO1158" i="13"/>
  <c r="AO1156" i="13"/>
  <c r="AO1154" i="13"/>
  <c r="AO1152" i="13"/>
  <c r="AO1150" i="13"/>
  <c r="AO1148" i="13"/>
  <c r="AO1146" i="13"/>
  <c r="AO1144" i="13"/>
  <c r="AO1142" i="13"/>
  <c r="AO1140" i="13"/>
  <c r="AO1139" i="13"/>
  <c r="AO1138" i="13"/>
  <c r="AO1137" i="13"/>
  <c r="AO1136" i="13"/>
  <c r="AO1135" i="13"/>
  <c r="AO1134" i="13"/>
  <c r="AO1133" i="13"/>
  <c r="AO1132" i="13"/>
  <c r="AO1131" i="13"/>
  <c r="AO1130" i="13"/>
  <c r="AO1129" i="13"/>
  <c r="AO1128" i="13"/>
  <c r="AO1127" i="13"/>
  <c r="AO1126" i="13"/>
  <c r="AO1125" i="13"/>
  <c r="AO1124" i="13"/>
  <c r="AO1123" i="13"/>
  <c r="AO1122" i="13"/>
  <c r="AO1121" i="13"/>
  <c r="AO1120" i="13"/>
  <c r="AO1119" i="13"/>
  <c r="AO1118" i="13"/>
  <c r="AO1117" i="13"/>
  <c r="AO1116" i="13"/>
  <c r="AO1115" i="13"/>
  <c r="AO1114" i="13"/>
  <c r="AO1113" i="13"/>
  <c r="AO1112" i="13"/>
  <c r="AO1111" i="13"/>
  <c r="AO1110" i="13"/>
  <c r="AO1109" i="13"/>
  <c r="AO1108" i="13"/>
  <c r="AO1107" i="13"/>
  <c r="AO1106" i="13"/>
  <c r="AO1105" i="13"/>
  <c r="AO1104" i="13"/>
  <c r="AO1103" i="13"/>
  <c r="AO1102" i="13"/>
  <c r="AO1101" i="13"/>
  <c r="AO1100" i="13"/>
  <c r="AO1099" i="13"/>
  <c r="AO1098" i="13"/>
  <c r="AO1097" i="13"/>
  <c r="AO1096" i="13"/>
  <c r="AO1095" i="13"/>
  <c r="AO1094" i="13"/>
  <c r="AO1093" i="13"/>
  <c r="AO1091" i="13"/>
  <c r="AO1089" i="13"/>
  <c r="AO1087" i="13"/>
  <c r="AO1085" i="13"/>
  <c r="AO1083" i="13"/>
  <c r="AO1081" i="13"/>
  <c r="AO1079" i="13"/>
  <c r="AO1077" i="13"/>
  <c r="AO1075" i="13"/>
  <c r="AO1073" i="13"/>
  <c r="AO1072" i="13"/>
  <c r="AO1071" i="13"/>
  <c r="AO1023" i="13"/>
  <c r="AO1022" i="13"/>
  <c r="AO1021" i="13"/>
  <c r="AO1020" i="13"/>
  <c r="AO1019" i="13"/>
  <c r="AO1018" i="13"/>
  <c r="AO1017" i="13"/>
  <c r="AO1016" i="13"/>
  <c r="AO1015" i="13"/>
  <c r="AO1014" i="13"/>
  <c r="AO1013" i="13"/>
  <c r="AO1012" i="13"/>
  <c r="AO1010" i="13"/>
  <c r="AN1010" i="13"/>
  <c r="AO1008" i="13"/>
  <c r="AN1008" i="13"/>
  <c r="AO1006" i="13"/>
  <c r="AN1006" i="13"/>
  <c r="AO1004" i="13"/>
  <c r="AN1004" i="13"/>
  <c r="AO1002" i="13"/>
  <c r="AN1002" i="13"/>
  <c r="AO1000" i="13"/>
  <c r="AN1000" i="13"/>
  <c r="AO998" i="13"/>
  <c r="AN998" i="13"/>
  <c r="AO996" i="13"/>
  <c r="AN996" i="13"/>
  <c r="AO994" i="13"/>
  <c r="AN994" i="13"/>
  <c r="AO992" i="13"/>
  <c r="AN992" i="13"/>
  <c r="AO990" i="13"/>
  <c r="AN990" i="13"/>
  <c r="AO988" i="13"/>
  <c r="AN988" i="13"/>
  <c r="AO986" i="13"/>
  <c r="AN986" i="13"/>
  <c r="AO984" i="13"/>
  <c r="AN984" i="13"/>
  <c r="AO982" i="13"/>
  <c r="AN982" i="13"/>
  <c r="AO980" i="13"/>
  <c r="AN980" i="13"/>
  <c r="AO978" i="13"/>
  <c r="AN978" i="13"/>
  <c r="AO976" i="13"/>
  <c r="AN976" i="13"/>
  <c r="AO974" i="13"/>
  <c r="AN974" i="13"/>
  <c r="AO972" i="13"/>
  <c r="AN972" i="13"/>
  <c r="AO970" i="13"/>
  <c r="AN970" i="13"/>
  <c r="AO968" i="13"/>
  <c r="AN968" i="13"/>
  <c r="AO966" i="13"/>
  <c r="AN966" i="13"/>
  <c r="AO964" i="13"/>
  <c r="AN964" i="13"/>
  <c r="AO962" i="13"/>
  <c r="AN962" i="13"/>
  <c r="AO960" i="13"/>
  <c r="AN960" i="13"/>
  <c r="AO958" i="13"/>
  <c r="AN958" i="13"/>
  <c r="AO956" i="13"/>
  <c r="AN956" i="13"/>
  <c r="AO954" i="13"/>
  <c r="AN954" i="13"/>
  <c r="AO952" i="13"/>
  <c r="AN952" i="13"/>
  <c r="AO950" i="13"/>
  <c r="AN950" i="13"/>
  <c r="AO948" i="13"/>
  <c r="AN948" i="13"/>
  <c r="AO946" i="13"/>
  <c r="AN946" i="13"/>
  <c r="AO944" i="13"/>
  <c r="AN944" i="13"/>
  <c r="AO942" i="13"/>
  <c r="AN942" i="13"/>
  <c r="AO940" i="13"/>
  <c r="AN940" i="13"/>
  <c r="AO938" i="13"/>
  <c r="AN938" i="13"/>
  <c r="AO936" i="13"/>
  <c r="AN936" i="13"/>
  <c r="AO934" i="13"/>
  <c r="AN934" i="13"/>
  <c r="AO932" i="13"/>
  <c r="AN932" i="13"/>
  <c r="AO930" i="13"/>
  <c r="AN930" i="13"/>
  <c r="AO928" i="13"/>
  <c r="AN928" i="13"/>
  <c r="AO926" i="13"/>
  <c r="AN926" i="13"/>
  <c r="AO924" i="13"/>
  <c r="AN924" i="13"/>
  <c r="AO922" i="13"/>
  <c r="AN922" i="13"/>
  <c r="AO920" i="13"/>
  <c r="AN920" i="13"/>
  <c r="AO918" i="13"/>
  <c r="AN918" i="13"/>
  <c r="AO916" i="13"/>
  <c r="AN916" i="13"/>
  <c r="AN914" i="13"/>
  <c r="AN1139" i="13"/>
  <c r="AN1138" i="13"/>
  <c r="AN1137" i="13"/>
  <c r="AN1136" i="13"/>
  <c r="AN1135" i="13"/>
  <c r="AN1134" i="13"/>
  <c r="AN1133" i="13"/>
  <c r="AN1132" i="13"/>
  <c r="AN1131" i="13"/>
  <c r="AN1130" i="13"/>
  <c r="AN1129" i="13"/>
  <c r="AN1103" i="13"/>
  <c r="AN1093" i="13"/>
  <c r="AO1011" i="13"/>
  <c r="AN1011" i="13"/>
  <c r="AO1009" i="13"/>
  <c r="AN1009" i="13"/>
  <c r="AO1007" i="13"/>
  <c r="AN1007" i="13"/>
  <c r="AO1005" i="13"/>
  <c r="AN1005" i="13"/>
  <c r="AO1003" i="13"/>
  <c r="AN1003" i="13"/>
  <c r="AO1001" i="13"/>
  <c r="AN1001" i="13"/>
  <c r="AO999" i="13"/>
  <c r="AN999" i="13"/>
  <c r="AO997" i="13"/>
  <c r="AN997" i="13"/>
  <c r="AO995" i="13"/>
  <c r="AN995" i="13"/>
  <c r="AO993" i="13"/>
  <c r="AN993" i="13"/>
  <c r="AO991" i="13"/>
  <c r="AN991" i="13"/>
  <c r="AO989" i="13"/>
  <c r="AN989" i="13"/>
  <c r="AO987" i="13"/>
  <c r="AN987" i="13"/>
  <c r="AO985" i="13"/>
  <c r="AN985" i="13"/>
  <c r="AO983" i="13"/>
  <c r="AN983" i="13"/>
  <c r="AO981" i="13"/>
  <c r="AN981" i="13"/>
  <c r="AO979" i="13"/>
  <c r="AN979" i="13"/>
  <c r="AO977" i="13"/>
  <c r="AN977" i="13"/>
  <c r="AO975" i="13"/>
  <c r="AN975" i="13"/>
  <c r="AO973" i="13"/>
  <c r="AN973" i="13"/>
  <c r="AO971" i="13"/>
  <c r="AN971" i="13"/>
  <c r="AO969" i="13"/>
  <c r="AN969" i="13"/>
  <c r="AO967" i="13"/>
  <c r="AN967" i="13"/>
  <c r="AO965" i="13"/>
  <c r="AN965" i="13"/>
  <c r="AO963" i="13"/>
  <c r="AN963" i="13"/>
  <c r="AO961" i="13"/>
  <c r="AN961" i="13"/>
  <c r="AO959" i="13"/>
  <c r="AN959" i="13"/>
  <c r="AO957" i="13"/>
  <c r="AN957" i="13"/>
  <c r="AO955" i="13"/>
  <c r="AN955" i="13"/>
  <c r="AO953" i="13"/>
  <c r="AN953" i="13"/>
  <c r="AO951" i="13"/>
  <c r="AN951" i="13"/>
  <c r="AO949" i="13"/>
  <c r="AN949" i="13"/>
  <c r="AO947" i="13"/>
  <c r="AN947" i="13"/>
  <c r="AO945" i="13"/>
  <c r="AN945" i="13"/>
  <c r="AO943" i="13"/>
  <c r="AN943" i="13"/>
  <c r="AO941" i="13"/>
  <c r="AN941" i="13"/>
  <c r="AO939" i="13"/>
  <c r="AN939" i="13"/>
  <c r="AO937" i="13"/>
  <c r="AN937" i="13"/>
  <c r="AO935" i="13"/>
  <c r="AN935" i="13"/>
  <c r="AO933" i="13"/>
  <c r="AN933" i="13"/>
  <c r="AO931" i="13"/>
  <c r="AN931" i="13"/>
  <c r="AO929" i="13"/>
  <c r="AN929" i="13"/>
  <c r="AN927" i="13"/>
  <c r="AN925" i="13"/>
  <c r="AN923" i="13"/>
  <c r="AN921" i="13"/>
  <c r="AN919" i="13"/>
  <c r="AN917" i="13"/>
  <c r="AO915" i="13"/>
  <c r="AN915" i="13"/>
  <c r="AO913" i="13"/>
  <c r="AO912" i="13"/>
  <c r="AO911" i="13"/>
  <c r="AO910" i="13"/>
  <c r="AO909" i="13"/>
  <c r="AO908" i="13"/>
  <c r="AO907" i="13"/>
  <c r="AO906" i="13"/>
  <c r="AO905" i="13"/>
  <c r="AO904" i="13"/>
  <c r="AO903" i="13"/>
  <c r="AO902" i="13"/>
  <c r="AO901" i="13"/>
  <c r="AO900" i="13"/>
  <c r="AO898" i="13"/>
  <c r="AO896" i="13"/>
  <c r="AO894" i="13"/>
  <c r="AO892" i="13"/>
  <c r="AO890" i="13"/>
  <c r="AO888" i="13"/>
  <c r="AO886" i="13"/>
  <c r="AO884" i="13"/>
  <c r="AO882" i="13"/>
  <c r="AO880" i="13"/>
  <c r="AO878" i="13"/>
  <c r="AO877" i="13"/>
  <c r="AO876" i="13"/>
  <c r="AO875" i="13"/>
  <c r="AO874" i="13"/>
  <c r="AO873" i="13"/>
  <c r="AO872" i="13"/>
  <c r="AO871" i="13"/>
  <c r="AO870" i="13"/>
  <c r="AO869" i="13"/>
  <c r="AO868" i="13"/>
  <c r="AO867" i="13"/>
  <c r="AO866" i="13"/>
  <c r="AO865" i="13"/>
  <c r="AO864" i="13"/>
  <c r="AO863" i="13"/>
  <c r="AO862" i="13"/>
  <c r="AO861" i="13"/>
  <c r="AO860" i="13"/>
  <c r="AO859" i="13"/>
  <c r="AO858" i="13"/>
  <c r="AO857" i="13"/>
  <c r="AO856" i="13"/>
  <c r="AO855" i="13"/>
  <c r="AO854" i="13"/>
  <c r="AO853" i="13"/>
  <c r="AO852" i="13"/>
  <c r="AO851" i="13"/>
  <c r="AO850" i="13"/>
  <c r="AO849" i="13"/>
  <c r="AO848" i="13"/>
  <c r="AO847" i="13"/>
  <c r="AO846" i="13"/>
  <c r="AO845" i="13"/>
  <c r="AO844" i="13"/>
  <c r="AO843" i="13"/>
  <c r="AO842" i="13"/>
  <c r="AO841" i="13"/>
  <c r="AO840" i="13"/>
  <c r="AO839" i="13"/>
  <c r="AO838" i="13"/>
  <c r="AO837" i="13"/>
  <c r="AO836" i="13"/>
  <c r="AO835" i="13"/>
  <c r="AO834" i="13"/>
  <c r="AO833" i="13"/>
  <c r="AO831" i="13"/>
  <c r="AO829" i="13"/>
  <c r="AO827" i="13"/>
  <c r="AO825" i="13"/>
  <c r="AO823" i="13"/>
  <c r="AO821" i="13"/>
  <c r="AO819" i="13"/>
  <c r="AO817" i="13"/>
  <c r="AO815" i="13"/>
  <c r="AO813" i="13"/>
  <c r="AO811" i="13"/>
  <c r="AO809" i="13"/>
  <c r="AO807" i="13"/>
  <c r="AO805" i="13"/>
  <c r="AO803" i="13"/>
  <c r="AO802" i="13"/>
  <c r="AO801" i="13"/>
  <c r="AO800" i="13"/>
  <c r="AO799" i="13"/>
  <c r="AO798" i="13"/>
  <c r="AO797" i="13"/>
  <c r="AO796" i="13"/>
  <c r="AO795" i="13"/>
  <c r="AO794" i="13"/>
  <c r="AO793" i="13"/>
  <c r="AO792" i="13"/>
  <c r="AO791" i="13"/>
  <c r="AO790" i="13"/>
  <c r="AO789" i="13"/>
  <c r="AO788" i="13"/>
  <c r="AO787" i="13"/>
  <c r="AO786" i="13"/>
  <c r="AO785" i="13"/>
  <c r="AO784" i="13"/>
  <c r="AO783" i="13"/>
  <c r="AO782" i="13"/>
  <c r="AO781" i="13"/>
  <c r="AO780" i="13"/>
  <c r="AO779" i="13"/>
  <c r="AO778" i="13"/>
  <c r="AO777" i="13"/>
  <c r="AO776" i="13"/>
  <c r="AO775" i="13"/>
  <c r="AO774" i="13"/>
  <c r="AO773" i="13"/>
  <c r="AO772" i="13"/>
  <c r="AO771" i="13"/>
  <c r="AO770" i="13"/>
  <c r="AO769" i="13"/>
  <c r="AO768" i="13"/>
  <c r="AO767" i="13"/>
  <c r="AO766" i="13"/>
  <c r="AO765" i="13"/>
  <c r="AO764" i="13"/>
  <c r="AO763" i="13"/>
  <c r="AO762" i="13"/>
  <c r="AO761" i="13"/>
  <c r="AO760" i="13"/>
  <c r="AO759" i="13"/>
  <c r="AO758" i="13"/>
  <c r="AO757" i="13"/>
  <c r="AO756" i="13"/>
  <c r="AO755" i="13"/>
  <c r="AO754" i="13"/>
  <c r="AO753" i="13"/>
  <c r="AO752" i="13"/>
  <c r="AO751" i="13"/>
  <c r="AO750" i="13"/>
  <c r="AO749" i="13"/>
  <c r="AO748" i="13"/>
  <c r="AO747" i="13"/>
  <c r="AO746" i="13"/>
  <c r="AO745" i="13"/>
  <c r="AO744" i="13"/>
  <c r="AO743" i="13"/>
  <c r="AO741" i="13"/>
  <c r="AO739" i="13"/>
  <c r="AO737" i="13"/>
  <c r="AO735" i="13"/>
  <c r="AO733" i="13"/>
  <c r="AO731" i="13"/>
  <c r="AO729" i="13"/>
  <c r="AO727" i="13"/>
  <c r="AO725" i="13"/>
  <c r="AO723" i="13"/>
  <c r="AO721" i="13"/>
  <c r="AO719" i="13"/>
  <c r="AO717" i="13"/>
  <c r="AO715" i="13"/>
  <c r="AO713" i="13"/>
  <c r="AO711" i="13"/>
  <c r="AO709" i="13"/>
  <c r="AO707" i="13"/>
  <c r="AO705" i="13"/>
  <c r="AO703" i="13"/>
  <c r="AO701" i="13"/>
  <c r="AO699" i="13"/>
  <c r="AO697" i="13"/>
  <c r="AO695" i="13"/>
  <c r="AO693" i="13"/>
  <c r="AO691" i="13"/>
  <c r="AO689" i="13"/>
  <c r="AO687" i="13"/>
  <c r="AO685" i="13"/>
  <c r="AO683" i="13"/>
  <c r="AO681" i="13"/>
  <c r="AO679" i="13"/>
  <c r="AO677" i="13"/>
  <c r="AO676" i="13"/>
  <c r="AO675" i="13"/>
  <c r="AO674" i="13"/>
  <c r="AO673" i="13"/>
  <c r="AO672" i="13"/>
  <c r="AO671" i="13"/>
  <c r="AO670" i="13"/>
  <c r="AO669" i="13"/>
  <c r="AO668" i="13"/>
  <c r="AO667" i="13"/>
  <c r="AO666" i="13"/>
  <c r="AO665" i="13"/>
  <c r="AO664" i="13"/>
  <c r="AO663" i="13"/>
  <c r="AO662" i="13"/>
  <c r="AO661" i="13"/>
  <c r="AO660" i="13"/>
  <c r="AO659" i="13"/>
  <c r="AO658" i="13"/>
  <c r="AO657" i="13"/>
  <c r="AO656" i="13"/>
  <c r="AO655" i="13"/>
  <c r="AO654" i="13"/>
  <c r="AO653" i="13"/>
  <c r="AO652" i="13"/>
  <c r="AO651" i="13"/>
  <c r="AO650" i="13"/>
  <c r="AO649" i="13"/>
  <c r="AO648" i="13"/>
  <c r="AO647" i="13"/>
  <c r="AO646" i="13"/>
  <c r="AN313" i="13"/>
  <c r="AO645" i="13"/>
  <c r="AO644" i="13"/>
  <c r="AO643" i="13"/>
  <c r="AO642" i="13"/>
  <c r="AO641" i="13"/>
  <c r="AO640" i="13"/>
  <c r="AO639" i="13"/>
  <c r="AO638" i="13"/>
  <c r="AO637" i="13"/>
  <c r="AO636" i="13"/>
  <c r="AO635" i="13"/>
  <c r="AO634" i="13"/>
  <c r="AO312" i="13"/>
  <c r="AO311" i="13"/>
  <c r="AO310" i="13"/>
  <c r="AO309" i="13"/>
  <c r="AO308" i="13"/>
  <c r="AO307" i="13"/>
  <c r="AO306" i="13"/>
  <c r="AO305" i="13"/>
  <c r="AO304" i="13"/>
  <c r="AO303" i="13"/>
  <c r="AO302" i="13"/>
  <c r="AO301" i="13"/>
  <c r="AO300" i="13"/>
  <c r="AO299" i="13"/>
  <c r="AO298" i="13"/>
  <c r="AO297" i="13"/>
  <c r="AO296" i="13"/>
  <c r="AO295" i="13"/>
  <c r="AO294" i="13"/>
  <c r="AO293" i="13"/>
  <c r="AO292" i="13"/>
  <c r="AO291" i="13"/>
  <c r="AO290" i="13"/>
  <c r="AO289" i="13"/>
  <c r="AO288" i="13"/>
  <c r="AO287" i="13"/>
  <c r="AO286" i="13"/>
  <c r="AO285" i="13"/>
  <c r="AO284" i="13"/>
  <c r="AO283" i="13"/>
  <c r="AO282" i="13"/>
  <c r="AO281" i="13"/>
  <c r="AO280" i="13"/>
  <c r="AO279" i="13"/>
  <c r="AO278" i="13"/>
  <c r="AO277" i="13"/>
  <c r="AO276" i="13"/>
  <c r="AO275" i="13"/>
  <c r="AO274" i="13"/>
  <c r="AO273" i="13"/>
  <c r="AO272" i="13"/>
  <c r="AO271" i="13"/>
  <c r="AO270" i="13"/>
  <c r="AO269" i="13"/>
  <c r="AO268" i="13"/>
  <c r="AO267" i="13"/>
  <c r="AO266" i="13"/>
  <c r="AO265" i="13"/>
  <c r="AO264" i="13"/>
  <c r="AO263" i="13"/>
  <c r="AO262" i="13"/>
  <c r="AO261" i="13"/>
  <c r="AO260" i="13"/>
  <c r="AO259" i="13"/>
  <c r="AO258" i="13"/>
  <c r="AO257" i="13"/>
  <c r="AO256" i="13"/>
  <c r="AO255" i="13"/>
  <c r="AO254" i="13"/>
  <c r="AO253" i="13"/>
  <c r="AO252" i="13"/>
  <c r="AO251" i="13"/>
  <c r="AO250" i="13"/>
  <c r="AO249" i="13"/>
  <c r="AO248" i="13"/>
  <c r="AO247" i="13"/>
  <c r="AO246" i="13"/>
  <c r="AO245" i="13"/>
  <c r="AO244" i="13"/>
  <c r="AO243" i="13"/>
  <c r="AO242" i="13"/>
  <c r="AO241" i="13"/>
  <c r="AO240" i="13"/>
  <c r="AO239" i="13"/>
  <c r="AO238" i="13"/>
  <c r="AO237" i="13"/>
  <c r="AO236" i="13"/>
  <c r="AO235" i="13"/>
  <c r="AO234" i="13"/>
  <c r="AO233" i="13"/>
  <c r="AO232" i="13"/>
  <c r="AO231" i="13"/>
  <c r="AO230" i="13"/>
  <c r="AO229" i="13"/>
  <c r="AO228" i="13"/>
  <c r="AO227" i="13"/>
  <c r="AO226" i="13"/>
  <c r="AO225" i="13"/>
  <c r="AO224" i="13"/>
  <c r="AO223" i="13"/>
  <c r="AO222" i="13"/>
  <c r="AO221" i="13"/>
  <c r="AO220" i="13"/>
  <c r="AO219" i="13"/>
  <c r="AO218" i="13"/>
  <c r="AO217" i="13"/>
  <c r="AO216" i="13"/>
  <c r="AO215" i="13"/>
  <c r="AO214" i="13"/>
  <c r="AO213" i="13"/>
  <c r="AO212" i="13"/>
  <c r="AO211" i="13"/>
  <c r="AO210" i="13"/>
  <c r="AO209" i="13"/>
  <c r="AO208" i="13"/>
  <c r="AO207" i="13"/>
  <c r="AO206" i="13"/>
  <c r="AO205" i="13"/>
  <c r="AO204" i="13"/>
  <c r="AO203" i="13"/>
  <c r="AO202" i="13"/>
  <c r="AO201" i="13"/>
  <c r="AO200" i="13"/>
  <c r="AO199" i="13"/>
  <c r="AO198" i="13"/>
  <c r="AO197" i="13"/>
  <c r="AO196" i="13"/>
  <c r="AO195" i="13"/>
  <c r="AO194" i="13"/>
  <c r="AO193" i="13"/>
  <c r="AO191" i="13"/>
  <c r="AO189" i="13"/>
  <c r="AO187" i="13"/>
  <c r="AO185" i="13"/>
  <c r="AO183" i="13"/>
  <c r="AO181" i="13"/>
  <c r="AO179" i="13"/>
  <c r="AO177" i="13"/>
  <c r="AO175" i="13"/>
  <c r="AO173" i="13"/>
  <c r="AO171" i="13"/>
  <c r="AO169" i="13"/>
  <c r="AO167" i="13"/>
  <c r="AO165" i="13"/>
  <c r="AO163" i="13"/>
  <c r="AO161" i="13"/>
  <c r="AO159" i="13"/>
  <c r="AO157" i="13"/>
  <c r="AO144" i="13"/>
  <c r="AO143" i="13"/>
  <c r="AO142" i="13"/>
  <c r="AO141" i="13"/>
  <c r="AO140" i="13"/>
  <c r="AO139" i="13"/>
  <c r="AO138" i="13"/>
  <c r="AO137" i="13"/>
  <c r="AO136" i="13"/>
  <c r="AO135" i="13"/>
  <c r="AO134" i="13"/>
  <c r="AO133" i="13"/>
  <c r="AO132" i="13"/>
  <c r="AO131" i="13"/>
  <c r="AO130" i="13"/>
  <c r="AO129" i="13"/>
  <c r="AO128" i="13"/>
  <c r="AO127" i="13"/>
  <c r="AO126" i="13"/>
  <c r="AO125" i="13"/>
  <c r="AO124" i="13"/>
  <c r="AO123" i="13"/>
  <c r="AO122" i="13"/>
  <c r="AO121" i="13"/>
  <c r="AO120" i="13"/>
  <c r="AO119" i="13"/>
  <c r="AO118" i="13"/>
  <c r="AO117" i="13"/>
  <c r="AO116" i="13"/>
  <c r="AO115" i="13"/>
  <c r="AO114" i="13"/>
  <c r="AO113" i="13"/>
  <c r="AO112" i="13"/>
  <c r="AO111" i="13"/>
  <c r="AO110" i="13"/>
  <c r="AO109" i="13"/>
  <c r="AO108" i="13"/>
  <c r="AO107" i="13"/>
  <c r="AO106" i="13"/>
  <c r="AO105" i="13"/>
  <c r="AO104" i="13"/>
  <c r="AO103" i="13"/>
  <c r="AO102" i="13"/>
  <c r="AO101" i="13"/>
  <c r="AO100" i="13"/>
  <c r="AO99" i="13"/>
  <c r="AO98" i="13"/>
  <c r="AO97" i="13"/>
  <c r="AO96" i="13"/>
  <c r="AO95" i="13"/>
  <c r="AO94" i="13"/>
  <c r="AO86" i="13"/>
  <c r="AO85" i="13"/>
  <c r="AO84" i="13"/>
  <c r="AO83" i="13"/>
  <c r="AO82" i="13"/>
  <c r="AO81" i="13"/>
  <c r="AO80" i="13"/>
  <c r="AO79" i="13"/>
  <c r="AO78" i="13"/>
  <c r="AO77" i="13"/>
  <c r="AO76" i="13"/>
  <c r="AO75" i="13"/>
  <c r="AO73" i="13"/>
  <c r="AN73" i="13"/>
  <c r="AO71" i="13"/>
  <c r="AN71" i="13"/>
  <c r="AO69" i="13"/>
  <c r="AN69" i="13"/>
  <c r="AO67" i="13"/>
  <c r="AN67" i="13"/>
  <c r="AO65" i="13"/>
  <c r="AN65" i="13"/>
  <c r="AO63" i="13"/>
  <c r="AN63" i="13"/>
  <c r="AN145" i="13"/>
  <c r="AN143" i="13"/>
  <c r="AN141" i="13"/>
  <c r="AO74" i="13"/>
  <c r="AN74" i="13"/>
  <c r="AO72" i="13"/>
  <c r="AN72" i="13"/>
  <c r="AO70" i="13"/>
  <c r="AN70" i="13"/>
  <c r="AO68" i="13"/>
  <c r="AN68" i="13"/>
  <c r="AO66" i="13"/>
  <c r="AN66" i="13"/>
  <c r="AO64" i="13"/>
  <c r="AN64" i="13"/>
  <c r="AO49" i="13"/>
  <c r="AN49" i="13"/>
  <c r="AO47" i="13"/>
  <c r="AN47" i="13"/>
  <c r="AN45" i="13"/>
  <c r="AN43" i="13"/>
  <c r="AN41" i="13"/>
  <c r="AN39" i="13"/>
  <c r="AN37" i="13"/>
  <c r="AN35" i="13"/>
  <c r="AN33" i="13"/>
  <c r="AN31" i="13"/>
  <c r="AN29" i="13"/>
  <c r="AN27" i="13"/>
  <c r="AN25" i="13"/>
  <c r="AN23" i="13"/>
  <c r="AO62" i="13"/>
  <c r="AO61" i="13"/>
  <c r="AO60" i="13"/>
  <c r="AO59" i="13"/>
  <c r="AO58" i="13"/>
  <c r="AO57" i="13"/>
  <c r="AO56" i="13"/>
  <c r="AO54" i="13"/>
  <c r="AO53" i="13"/>
  <c r="AO52" i="13"/>
  <c r="AO51" i="13"/>
  <c r="AO50" i="13"/>
  <c r="AO48" i="13"/>
  <c r="AN48" i="13"/>
  <c r="AN46" i="13"/>
  <c r="AN44" i="13"/>
  <c r="AN42" i="13"/>
  <c r="AN40" i="13"/>
  <c r="AN38" i="13"/>
  <c r="AN36" i="13"/>
  <c r="AN34" i="13"/>
  <c r="AN32" i="13"/>
  <c r="AN30" i="13"/>
  <c r="AN26" i="13"/>
  <c r="AN24" i="13"/>
  <c r="AO20" i="13"/>
  <c r="AN22" i="13"/>
  <c r="AN21" i="13"/>
  <c r="AN20" i="13"/>
  <c r="AN19" i="13"/>
  <c r="AN18" i="13"/>
  <c r="AN17" i="13"/>
  <c r="AN16" i="13"/>
  <c r="AN15" i="13"/>
  <c r="AO55" i="13"/>
  <c r="I9" i="33"/>
  <c r="AN182" i="13"/>
  <c r="AN160" i="13"/>
  <c r="AN100" i="13"/>
  <c r="AN118" i="13"/>
  <c r="AN61" i="13"/>
  <c r="AN139" i="13"/>
  <c r="H10" i="33"/>
  <c r="I10" i="33"/>
  <c r="AO13" i="13"/>
  <c r="I11" i="33"/>
  <c r="AN55" i="13"/>
  <c r="K6" i="33"/>
  <c r="F6" i="33"/>
  <c r="C6" i="33"/>
  <c r="U2" i="13"/>
  <c r="B26" i="26" s="1"/>
  <c r="E38" i="26" s="1"/>
  <c r="AL2732" i="13"/>
  <c r="AN2732" i="13" s="1"/>
  <c r="AL2728" i="13"/>
  <c r="AN2728" i="13" s="1"/>
  <c r="AL2724" i="13"/>
  <c r="AN2724" i="13" s="1"/>
  <c r="AL1128" i="13"/>
  <c r="AN1128" i="13" s="1"/>
  <c r="AL1124" i="13"/>
  <c r="AN1124" i="13" s="1"/>
  <c r="AL1120" i="13"/>
  <c r="AN1120" i="13" s="1"/>
  <c r="AL1116" i="13"/>
  <c r="AN1116" i="13" s="1"/>
  <c r="AL1112" i="13"/>
  <c r="AN1112" i="13" s="1"/>
  <c r="AL1108" i="13"/>
  <c r="AN1108" i="13" s="1"/>
  <c r="AL1104" i="13"/>
  <c r="AN1104" i="13" s="1"/>
  <c r="AL1100" i="13"/>
  <c r="AN1100" i="13" s="1"/>
  <c r="AL1096" i="13"/>
  <c r="AN1096" i="13" s="1"/>
  <c r="AL1072" i="13"/>
  <c r="AN1072" i="13" s="1"/>
  <c r="AL2786" i="13"/>
  <c r="AN2786" i="13" s="1"/>
  <c r="AK2786" i="13"/>
  <c r="AL2782" i="13"/>
  <c r="AN2782" i="13" s="1"/>
  <c r="AK2782" i="13"/>
  <c r="AL2778" i="13"/>
  <c r="AN2778" i="13" s="1"/>
  <c r="AK2778" i="13"/>
  <c r="AL2774" i="13"/>
  <c r="AN2774" i="13" s="1"/>
  <c r="AK2774" i="13"/>
  <c r="AL2770" i="13"/>
  <c r="AN2770" i="13" s="1"/>
  <c r="AK2770" i="13"/>
  <c r="AL2766" i="13"/>
  <c r="AN2766" i="13" s="1"/>
  <c r="AK2766" i="13"/>
  <c r="AL2762" i="13"/>
  <c r="AN2762" i="13" s="1"/>
  <c r="AK2762" i="13"/>
  <c r="AL2758" i="13"/>
  <c r="AN2758" i="13" s="1"/>
  <c r="AK2758" i="13"/>
  <c r="AL2754" i="13"/>
  <c r="AN2754" i="13" s="1"/>
  <c r="AK2754" i="13"/>
  <c r="AL2750" i="13"/>
  <c r="AN2750" i="13" s="1"/>
  <c r="AK2750" i="13"/>
  <c r="AL2746" i="13"/>
  <c r="AN2746" i="13" s="1"/>
  <c r="AK2746" i="13"/>
  <c r="AL2742" i="13"/>
  <c r="AN2742" i="13" s="1"/>
  <c r="AK2742" i="13"/>
  <c r="AL2738" i="13"/>
  <c r="AN2738" i="13" s="1"/>
  <c r="AK2738" i="13"/>
  <c r="AL2734" i="13"/>
  <c r="AN2734" i="13" s="1"/>
  <c r="AK2734" i="13"/>
  <c r="AK2730" i="13"/>
  <c r="AL2730" i="13"/>
  <c r="AN2730" i="13" s="1"/>
  <c r="AM2730" i="13"/>
  <c r="AO2730" i="13" s="1"/>
  <c r="AL2784" i="13"/>
  <c r="AN2784" i="13" s="1"/>
  <c r="AK2784" i="13"/>
  <c r="AL2780" i="13"/>
  <c r="AN2780" i="13" s="1"/>
  <c r="AK2780" i="13"/>
  <c r="AL2776" i="13"/>
  <c r="AN2776" i="13" s="1"/>
  <c r="AK2776" i="13"/>
  <c r="AL2772" i="13"/>
  <c r="AN2772" i="13" s="1"/>
  <c r="AK2772" i="13"/>
  <c r="AL2768" i="13"/>
  <c r="AN2768" i="13" s="1"/>
  <c r="AK2768" i="13"/>
  <c r="AL2764" i="13"/>
  <c r="AN2764" i="13" s="1"/>
  <c r="AK2764" i="13"/>
  <c r="AL2760" i="13"/>
  <c r="AN2760" i="13" s="1"/>
  <c r="AK2760" i="13"/>
  <c r="AL2756" i="13"/>
  <c r="AN2756" i="13" s="1"/>
  <c r="AK2756" i="13"/>
  <c r="AL2752" i="13"/>
  <c r="AN2752" i="13" s="1"/>
  <c r="AK2752" i="13"/>
  <c r="AL2748" i="13"/>
  <c r="AN2748" i="13" s="1"/>
  <c r="AK2748" i="13"/>
  <c r="AL2744" i="13"/>
  <c r="AN2744" i="13" s="1"/>
  <c r="AK2744" i="13"/>
  <c r="AL2740" i="13"/>
  <c r="AN2740" i="13" s="1"/>
  <c r="AK2740" i="13"/>
  <c r="AL2736" i="13"/>
  <c r="AN2736" i="13" s="1"/>
  <c r="AK2736" i="13"/>
  <c r="AK2731" i="13"/>
  <c r="AL2731" i="13"/>
  <c r="AN2731" i="13" s="1"/>
  <c r="H48" i="24"/>
  <c r="G52" i="24"/>
  <c r="H52" i="24"/>
  <c r="AK7" i="13"/>
  <c r="AM7" i="13"/>
  <c r="AO7" i="13" s="1"/>
  <c r="AL7" i="13"/>
  <c r="AN7" i="13" s="1"/>
  <c r="AL9" i="13"/>
  <c r="AN9" i="13" s="1"/>
  <c r="AM9" i="13"/>
  <c r="AO9" i="13" s="1"/>
  <c r="G51" i="24"/>
  <c r="AK9" i="13"/>
  <c r="H28" i="24"/>
  <c r="G7" i="24"/>
  <c r="H7" i="24"/>
  <c r="AL10" i="13"/>
  <c r="AN10" i="13" s="1"/>
  <c r="AK10" i="13"/>
  <c r="AM10" i="13"/>
  <c r="AO10" i="13" s="1"/>
  <c r="G6" i="24"/>
  <c r="H51" i="24"/>
  <c r="AK1123" i="13"/>
  <c r="AL1123" i="13"/>
  <c r="AN1123" i="13" s="1"/>
  <c r="AK1107" i="13"/>
  <c r="AL1107" i="13"/>
  <c r="AN1107" i="13" s="1"/>
  <c r="AK1071" i="13"/>
  <c r="AL1071" i="13"/>
  <c r="AN1071" i="13" s="1"/>
  <c r="AK1069" i="13"/>
  <c r="AM1069" i="13"/>
  <c r="AO1069" i="13" s="1"/>
  <c r="AL1069" i="13"/>
  <c r="AN1069" i="13" s="1"/>
  <c r="AK1067" i="13"/>
  <c r="AM1067" i="13"/>
  <c r="AO1067" i="13" s="1"/>
  <c r="AL1067" i="13"/>
  <c r="AN1067" i="13" s="1"/>
  <c r="AK1065" i="13"/>
  <c r="AM1065" i="13"/>
  <c r="AO1065" i="13" s="1"/>
  <c r="AL1065" i="13"/>
  <c r="AN1065" i="13" s="1"/>
  <c r="AK1063" i="13"/>
  <c r="AM1063" i="13"/>
  <c r="AO1063" i="13" s="1"/>
  <c r="AL1063" i="13"/>
  <c r="AN1063" i="13" s="1"/>
  <c r="AK1061" i="13"/>
  <c r="AM1061" i="13"/>
  <c r="AO1061" i="13" s="1"/>
  <c r="AL1061" i="13"/>
  <c r="AN1061" i="13" s="1"/>
  <c r="AK1059" i="13"/>
  <c r="AM1059" i="13"/>
  <c r="AO1059" i="13" s="1"/>
  <c r="AL1059" i="13"/>
  <c r="AN1059" i="13" s="1"/>
  <c r="AK1057" i="13"/>
  <c r="AM1057" i="13"/>
  <c r="AO1057" i="13" s="1"/>
  <c r="AL1057" i="13"/>
  <c r="AN1057" i="13" s="1"/>
  <c r="AK1055" i="13"/>
  <c r="AM1055" i="13"/>
  <c r="AO1055" i="13" s="1"/>
  <c r="AL1055" i="13"/>
  <c r="AN1055" i="13" s="1"/>
  <c r="AK1053" i="13"/>
  <c r="AM1053" i="13"/>
  <c r="AO1053" i="13" s="1"/>
  <c r="AL1053" i="13"/>
  <c r="AN1053" i="13" s="1"/>
  <c r="AK1051" i="13"/>
  <c r="AM1051" i="13"/>
  <c r="AO1051" i="13" s="1"/>
  <c r="AL1051" i="13"/>
  <c r="AN1051" i="13" s="1"/>
  <c r="AK1115" i="13"/>
  <c r="AL1115" i="13"/>
  <c r="AN1115" i="13" s="1"/>
  <c r="AK1099" i="13"/>
  <c r="AL1099" i="13"/>
  <c r="AN1099" i="13" s="1"/>
  <c r="AK1070" i="13"/>
  <c r="AM1070" i="13"/>
  <c r="AO1070" i="13" s="1"/>
  <c r="AL1070" i="13"/>
  <c r="AN1070" i="13" s="1"/>
  <c r="AK1068" i="13"/>
  <c r="AM1068" i="13"/>
  <c r="AO1068" i="13" s="1"/>
  <c r="AL1068" i="13"/>
  <c r="AN1068" i="13" s="1"/>
  <c r="AK1066" i="13"/>
  <c r="AM1066" i="13"/>
  <c r="AO1066" i="13" s="1"/>
  <c r="AL1066" i="13"/>
  <c r="AN1066" i="13" s="1"/>
  <c r="AK1064" i="13"/>
  <c r="AM1064" i="13"/>
  <c r="AO1064" i="13" s="1"/>
  <c r="AL1064" i="13"/>
  <c r="AN1064" i="13" s="1"/>
  <c r="AK1062" i="13"/>
  <c r="AM1062" i="13"/>
  <c r="AO1062" i="13" s="1"/>
  <c r="AL1062" i="13"/>
  <c r="AN1062" i="13" s="1"/>
  <c r="AK1060" i="13"/>
  <c r="AM1060" i="13"/>
  <c r="AO1060" i="13" s="1"/>
  <c r="AL1060" i="13"/>
  <c r="AN1060" i="13" s="1"/>
  <c r="AK1058" i="13"/>
  <c r="AM1058" i="13"/>
  <c r="AO1058" i="13" s="1"/>
  <c r="AL1058" i="13"/>
  <c r="AN1058" i="13" s="1"/>
  <c r="AK1056" i="13"/>
  <c r="AM1056" i="13"/>
  <c r="AO1056" i="13" s="1"/>
  <c r="AL1056" i="13"/>
  <c r="AN1056" i="13" s="1"/>
  <c r="AK1054" i="13"/>
  <c r="AM1054" i="13"/>
  <c r="AO1054" i="13" s="1"/>
  <c r="AL1054" i="13"/>
  <c r="AN1054" i="13" s="1"/>
  <c r="AK1052" i="13"/>
  <c r="AM1052" i="13"/>
  <c r="AO1052" i="13" s="1"/>
  <c r="AL1052" i="13"/>
  <c r="AN1052" i="13" s="1"/>
  <c r="AK1050" i="13"/>
  <c r="AM1050" i="13"/>
  <c r="AO1050" i="13" s="1"/>
  <c r="AL1050" i="13"/>
  <c r="AN1050" i="13" s="1"/>
  <c r="AK1049" i="13"/>
  <c r="AM1049" i="13"/>
  <c r="AO1049" i="13" s="1"/>
  <c r="AK1048" i="13"/>
  <c r="AM1048" i="13"/>
  <c r="AO1048" i="13" s="1"/>
  <c r="AK1047" i="13"/>
  <c r="AM1047" i="13"/>
  <c r="AO1047" i="13" s="1"/>
  <c r="AK1046" i="13"/>
  <c r="AM1046" i="13"/>
  <c r="AO1046" i="13" s="1"/>
  <c r="AK1045" i="13"/>
  <c r="AM1045" i="13"/>
  <c r="AO1045" i="13" s="1"/>
  <c r="AK1044" i="13"/>
  <c r="AM1044" i="13"/>
  <c r="AO1044" i="13" s="1"/>
  <c r="AK1043" i="13"/>
  <c r="AM1043" i="13"/>
  <c r="AO1043" i="13" s="1"/>
  <c r="AK1042" i="13"/>
  <c r="AM1042" i="13"/>
  <c r="AO1042" i="13" s="1"/>
  <c r="AK1041" i="13"/>
  <c r="AM1041" i="13"/>
  <c r="AO1041" i="13" s="1"/>
  <c r="AK1040" i="13"/>
  <c r="AM1040" i="13"/>
  <c r="AO1040" i="13" s="1"/>
  <c r="AK1039" i="13"/>
  <c r="AM1039" i="13"/>
  <c r="AO1039" i="13" s="1"/>
  <c r="AK1038" i="13"/>
  <c r="AM1038" i="13"/>
  <c r="AO1038" i="13" s="1"/>
  <c r="AK1037" i="13"/>
  <c r="AM1037" i="13"/>
  <c r="AO1037" i="13" s="1"/>
  <c r="AK1036" i="13"/>
  <c r="AM1036" i="13"/>
  <c r="AO1036" i="13" s="1"/>
  <c r="AK1035" i="13"/>
  <c r="AM1035" i="13"/>
  <c r="AO1035" i="13" s="1"/>
  <c r="AK1034" i="13"/>
  <c r="AM1034" i="13"/>
  <c r="AO1034" i="13" s="1"/>
  <c r="AK1032" i="13"/>
  <c r="AM1032" i="13"/>
  <c r="AO1032" i="13" s="1"/>
  <c r="AK1031" i="13"/>
  <c r="AM1031" i="13"/>
  <c r="AO1031" i="13" s="1"/>
  <c r="AK1030" i="13"/>
  <c r="AM1030" i="13"/>
  <c r="AO1030" i="13" s="1"/>
  <c r="AK1029" i="13"/>
  <c r="AM1029" i="13"/>
  <c r="AO1029" i="13" s="1"/>
  <c r="AK1028" i="13"/>
  <c r="AM1028" i="13"/>
  <c r="AO1028" i="13" s="1"/>
  <c r="AK1027" i="13"/>
  <c r="AM1027" i="13"/>
  <c r="AO1027" i="13" s="1"/>
  <c r="AK1026" i="13"/>
  <c r="AM1026" i="13"/>
  <c r="AO1026" i="13" s="1"/>
  <c r="AK1025" i="13"/>
  <c r="AM1025" i="13"/>
  <c r="AO1025" i="13" s="1"/>
  <c r="AK1024" i="13"/>
  <c r="AM1024" i="13"/>
  <c r="AO1024" i="13" s="1"/>
  <c r="G8" i="24"/>
  <c r="H8" i="24"/>
  <c r="AL14" i="13"/>
  <c r="AN14" i="13" s="1"/>
  <c r="AK14" i="13"/>
  <c r="AM14" i="13"/>
  <c r="AO14" i="13" s="1"/>
  <c r="C11" i="33"/>
  <c r="C10" i="33"/>
  <c r="C9" i="33"/>
  <c r="H15" i="24"/>
  <c r="H50" i="24"/>
  <c r="B23" i="26"/>
  <c r="H47" i="24"/>
  <c r="AL1117" i="13"/>
  <c r="AN1117" i="13" s="1"/>
  <c r="AL1114" i="13"/>
  <c r="AN1114" i="13" s="1"/>
  <c r="AL2727" i="13"/>
  <c r="AN2727" i="13" s="1"/>
  <c r="AL2726" i="13"/>
  <c r="AN2726" i="13" s="1"/>
  <c r="AL1126" i="13"/>
  <c r="AN1126" i="13" s="1"/>
  <c r="AL1113" i="13"/>
  <c r="AN1113" i="13" s="1"/>
  <c r="AL1110" i="13"/>
  <c r="AN1110" i="13" s="1"/>
  <c r="AL1097" i="13"/>
  <c r="AN1097" i="13" s="1"/>
  <c r="AL1094" i="13"/>
  <c r="AN1094" i="13" s="1"/>
  <c r="AM12" i="13"/>
  <c r="G29" i="24"/>
  <c r="G58" i="24" s="1"/>
  <c r="AL12" i="13"/>
  <c r="AN12" i="13" s="1"/>
  <c r="AK12" i="13"/>
  <c r="D9" i="33"/>
  <c r="H23" i="24"/>
  <c r="H49" i="24"/>
  <c r="H25" i="24"/>
  <c r="G11" i="33"/>
  <c r="D11" i="33"/>
  <c r="D10" i="33"/>
  <c r="G10" i="33"/>
  <c r="G9" i="33"/>
  <c r="H29" i="24"/>
  <c r="AO12" i="13"/>
  <c r="O4" i="33"/>
  <c r="AN28" i="13"/>
  <c r="AK1033" i="13"/>
  <c r="AM1033" i="13"/>
  <c r="AO1033" i="13" s="1"/>
  <c r="H42" i="24"/>
  <c r="AK8" i="13"/>
  <c r="G13" i="24"/>
  <c r="AL8" i="13"/>
  <c r="AN8" i="13" s="1"/>
  <c r="AM8" i="13"/>
  <c r="H6" i="24"/>
  <c r="AO8" i="13"/>
  <c r="H13" i="24"/>
  <c r="H59" i="24"/>
  <c r="AK1121" i="13"/>
  <c r="AL1121" i="13"/>
  <c r="AN1121" i="13" s="1"/>
  <c r="AK1095" i="13"/>
  <c r="AL1095" i="13"/>
  <c r="AN1095" i="13" s="1"/>
  <c r="AK1127" i="13"/>
  <c r="AL1127" i="13"/>
  <c r="AN1127" i="13" s="1"/>
  <c r="AK1118" i="13"/>
  <c r="AL1118" i="13"/>
  <c r="AN1118" i="13" s="1"/>
  <c r="K8" i="33"/>
  <c r="O8" i="33"/>
  <c r="C32" i="26"/>
  <c r="B8" i="33"/>
  <c r="F8" i="33"/>
  <c r="N8" i="33" s="1"/>
  <c r="H57" i="24"/>
  <c r="AK6" i="13"/>
  <c r="G42" i="24"/>
  <c r="D5" i="31"/>
  <c r="F5" i="31" s="1"/>
  <c r="E3" i="31"/>
  <c r="D7" i="31"/>
  <c r="F7" i="31" s="1"/>
  <c r="E7" i="31"/>
  <c r="D10" i="31"/>
  <c r="F10" i="31" s="1"/>
  <c r="E6" i="31"/>
  <c r="D3" i="31"/>
  <c r="F3" i="31" s="1"/>
  <c r="AJ2" i="13"/>
  <c r="B18" i="26" s="1"/>
  <c r="E40" i="26" s="1"/>
  <c r="D6" i="31"/>
  <c r="F6" i="31" s="1"/>
  <c r="E10" i="31"/>
  <c r="D9" i="31"/>
  <c r="F9" i="31" s="1"/>
  <c r="D13" i="31"/>
  <c r="F13" i="31" s="1"/>
  <c r="D15" i="31"/>
  <c r="AL6" i="13"/>
  <c r="AN6" i="13" s="1"/>
  <c r="AM6" i="13"/>
  <c r="AO6" i="13" s="1"/>
  <c r="D12" i="31"/>
  <c r="F12" i="31" s="1"/>
  <c r="E12" i="31"/>
  <c r="E13" i="31"/>
  <c r="D11" i="31"/>
  <c r="F11" i="31" s="1"/>
  <c r="E9" i="31"/>
  <c r="D4" i="31"/>
  <c r="F4" i="31" s="1"/>
  <c r="D8" i="31"/>
  <c r="F8" i="31" s="1"/>
  <c r="E5" i="31"/>
  <c r="E4" i="31"/>
  <c r="E11" i="31"/>
  <c r="B11" i="33"/>
  <c r="F9" i="33"/>
  <c r="B9" i="33"/>
  <c r="B10" i="33"/>
  <c r="F10" i="33"/>
  <c r="F11" i="33"/>
  <c r="AK1098" i="13"/>
  <c r="AL1098" i="13"/>
  <c r="AN1098" i="13" s="1"/>
  <c r="AK1101" i="13"/>
  <c r="AL1101" i="13"/>
  <c r="AN1101" i="13" s="1"/>
  <c r="AL2725" i="13"/>
  <c r="AN2725" i="13" s="1"/>
  <c r="AK1111" i="13"/>
  <c r="AL1111" i="13"/>
  <c r="AN1111" i="13" s="1"/>
  <c r="AK1102" i="13"/>
  <c r="AL1102" i="13"/>
  <c r="AN1102" i="13" s="1"/>
  <c r="AK1105" i="13"/>
  <c r="AL1105" i="13"/>
  <c r="AN1105" i="13" s="1"/>
  <c r="AL2809" i="13"/>
  <c r="AN2809" i="13" s="1"/>
  <c r="AM2809" i="13"/>
  <c r="AO2809" i="13" s="1"/>
  <c r="AL2807" i="13"/>
  <c r="AN2807" i="13" s="1"/>
  <c r="AM2807" i="13"/>
  <c r="AO2807" i="13" s="1"/>
  <c r="AL2805" i="13"/>
  <c r="AN2805" i="13" s="1"/>
  <c r="AM2805" i="13"/>
  <c r="AO2805" i="13" s="1"/>
  <c r="AL2803" i="13"/>
  <c r="AN2803" i="13" s="1"/>
  <c r="AM2803" i="13"/>
  <c r="AO2803" i="13" s="1"/>
  <c r="AL2801" i="13"/>
  <c r="AN2801" i="13" s="1"/>
  <c r="AM2801" i="13"/>
  <c r="AO2801" i="13" s="1"/>
  <c r="AL2799" i="13"/>
  <c r="AN2799" i="13" s="1"/>
  <c r="AM2799" i="13"/>
  <c r="AO2799" i="13" s="1"/>
  <c r="AL2797" i="13"/>
  <c r="AN2797" i="13" s="1"/>
  <c r="AM2797" i="13"/>
  <c r="AO2797" i="13" s="1"/>
  <c r="AL2795" i="13"/>
  <c r="AN2795" i="13" s="1"/>
  <c r="AM2795" i="13"/>
  <c r="AO2795" i="13" s="1"/>
  <c r="AL2793" i="13"/>
  <c r="AN2793" i="13" s="1"/>
  <c r="AM2793" i="13"/>
  <c r="AO2793" i="13" s="1"/>
  <c r="AL2791" i="13"/>
  <c r="AN2791" i="13" s="1"/>
  <c r="AM2791" i="13"/>
  <c r="AO2791" i="13" s="1"/>
  <c r="AL2789" i="13"/>
  <c r="AN2789" i="13" s="1"/>
  <c r="AM2789" i="13"/>
  <c r="AO2789" i="13" s="1"/>
  <c r="AL2787" i="13"/>
  <c r="AN2787" i="13" s="1"/>
  <c r="AM2787" i="13"/>
  <c r="AO2787" i="13" s="1"/>
  <c r="AL2783" i="13"/>
  <c r="AN2783" i="13" s="1"/>
  <c r="AM2783" i="13"/>
  <c r="AO2783" i="13" s="1"/>
  <c r="AL2779" i="13"/>
  <c r="AN2779" i="13" s="1"/>
  <c r="AM2779" i="13"/>
  <c r="AO2779" i="13" s="1"/>
  <c r="AL2775" i="13"/>
  <c r="AN2775" i="13" s="1"/>
  <c r="AM2775" i="13"/>
  <c r="AO2775" i="13" s="1"/>
  <c r="AL2771" i="13"/>
  <c r="AN2771" i="13" s="1"/>
  <c r="AM2771" i="13"/>
  <c r="AO2771" i="13" s="1"/>
  <c r="AL2767" i="13"/>
  <c r="AN2767" i="13" s="1"/>
  <c r="AM2767" i="13"/>
  <c r="AO2767" i="13" s="1"/>
  <c r="AL2763" i="13"/>
  <c r="AN2763" i="13" s="1"/>
  <c r="AM2763" i="13"/>
  <c r="AO2763" i="13" s="1"/>
  <c r="AL2759" i="13"/>
  <c r="AN2759" i="13" s="1"/>
  <c r="AM2759" i="13"/>
  <c r="AO2759" i="13" s="1"/>
  <c r="AL2755" i="13"/>
  <c r="AN2755" i="13" s="1"/>
  <c r="AM2755" i="13"/>
  <c r="AO2755" i="13" s="1"/>
  <c r="AL2751" i="13"/>
  <c r="AN2751" i="13" s="1"/>
  <c r="AM2751" i="13"/>
  <c r="AO2751" i="13" s="1"/>
  <c r="AL2747" i="13"/>
  <c r="AN2747" i="13" s="1"/>
  <c r="AM2747" i="13"/>
  <c r="AO2747" i="13" s="1"/>
  <c r="AL2743" i="13"/>
  <c r="AN2743" i="13" s="1"/>
  <c r="AM2743" i="13"/>
  <c r="AO2743" i="13" s="1"/>
  <c r="AL2739" i="13"/>
  <c r="AN2739" i="13" s="1"/>
  <c r="AM2739" i="13"/>
  <c r="AO2739" i="13" s="1"/>
  <c r="AL2735" i="13"/>
  <c r="AN2735" i="13" s="1"/>
  <c r="AM2735" i="13"/>
  <c r="AO2735" i="13" s="1"/>
  <c r="AK2732" i="13"/>
  <c r="AM2732" i="13"/>
  <c r="AO2732" i="13" s="1"/>
  <c r="AL2683" i="13"/>
  <c r="AN2683" i="13" s="1"/>
  <c r="AK2683" i="13"/>
  <c r="AL2649" i="13"/>
  <c r="AN2649" i="13" s="1"/>
  <c r="AM2649" i="13"/>
  <c r="AO2649" i="13" s="1"/>
  <c r="AL2647" i="13"/>
  <c r="AN2647" i="13" s="1"/>
  <c r="AM2647" i="13"/>
  <c r="AO2647" i="13" s="1"/>
  <c r="AL2645" i="13"/>
  <c r="AN2645" i="13" s="1"/>
  <c r="AM2645" i="13"/>
  <c r="AO2645" i="13" s="1"/>
  <c r="AL2643" i="13"/>
  <c r="AN2643" i="13" s="1"/>
  <c r="AM2643" i="13"/>
  <c r="AO2643" i="13" s="1"/>
  <c r="AL2640" i="13"/>
  <c r="AN2640" i="13" s="1"/>
  <c r="AM2640" i="13"/>
  <c r="AO2640" i="13" s="1"/>
  <c r="AL2638" i="13"/>
  <c r="AN2638" i="13" s="1"/>
  <c r="AM2638" i="13"/>
  <c r="AO2638" i="13" s="1"/>
  <c r="AL2636" i="13"/>
  <c r="AN2636" i="13" s="1"/>
  <c r="AM2636" i="13"/>
  <c r="AO2636" i="13" s="1"/>
  <c r="AL2634" i="13"/>
  <c r="AN2634" i="13" s="1"/>
  <c r="AM2634" i="13"/>
  <c r="AO2634" i="13" s="1"/>
  <c r="AK2438" i="13"/>
  <c r="AL2438" i="13"/>
  <c r="AN2438" i="13" s="1"/>
  <c r="AM2438" i="13"/>
  <c r="AO2438" i="13" s="1"/>
  <c r="AK2436" i="13"/>
  <c r="AL2436" i="13"/>
  <c r="AN2436" i="13" s="1"/>
  <c r="AM2436" i="13"/>
  <c r="AO2436" i="13" s="1"/>
  <c r="AK2434" i="13"/>
  <c r="AL2434" i="13"/>
  <c r="AN2434" i="13" s="1"/>
  <c r="AM2434" i="13"/>
  <c r="AO2434" i="13" s="1"/>
  <c r="AK2432" i="13"/>
  <c r="AL2432" i="13"/>
  <c r="AN2432" i="13" s="1"/>
  <c r="AM2432" i="13"/>
  <c r="AO2432" i="13" s="1"/>
  <c r="AK2430" i="13"/>
  <c r="AL2430" i="13"/>
  <c r="AN2430" i="13" s="1"/>
  <c r="AM2430" i="13"/>
  <c r="AO2430" i="13" s="1"/>
  <c r="AL2785" i="13"/>
  <c r="AN2785" i="13" s="1"/>
  <c r="AK2785" i="13"/>
  <c r="AL2781" i="13"/>
  <c r="AN2781" i="13" s="1"/>
  <c r="AK2781" i="13"/>
  <c r="AL2777" i="13"/>
  <c r="AN2777" i="13" s="1"/>
  <c r="AK2777" i="13"/>
  <c r="AL2773" i="13"/>
  <c r="AN2773" i="13" s="1"/>
  <c r="AK2773" i="13"/>
  <c r="AL2769" i="13"/>
  <c r="AN2769" i="13" s="1"/>
  <c r="AK2769" i="13"/>
  <c r="AL2765" i="13"/>
  <c r="AN2765" i="13" s="1"/>
  <c r="AK2765" i="13"/>
  <c r="AL2761" i="13"/>
  <c r="AN2761" i="13" s="1"/>
  <c r="AK2761" i="13"/>
  <c r="AL2757" i="13"/>
  <c r="AN2757" i="13" s="1"/>
  <c r="AK2757" i="13"/>
  <c r="AL2753" i="13"/>
  <c r="AN2753" i="13" s="1"/>
  <c r="AK2753" i="13"/>
  <c r="AL2749" i="13"/>
  <c r="AN2749" i="13" s="1"/>
  <c r="AK2749" i="13"/>
  <c r="AL2745" i="13"/>
  <c r="AN2745" i="13" s="1"/>
  <c r="AK2745" i="13"/>
  <c r="AL2741" i="13"/>
  <c r="AN2741" i="13" s="1"/>
  <c r="AK2741" i="13"/>
  <c r="AL2737" i="13"/>
  <c r="AN2737" i="13" s="1"/>
  <c r="AK2737" i="13"/>
  <c r="AL2733" i="13"/>
  <c r="AN2733" i="13" s="1"/>
  <c r="AK2733" i="13"/>
  <c r="AL2723" i="13"/>
  <c r="AN2723" i="13" s="1"/>
  <c r="AK2723" i="13"/>
  <c r="AL2721" i="13"/>
  <c r="AN2721" i="13" s="1"/>
  <c r="AK2721" i="13"/>
  <c r="AL2719" i="13"/>
  <c r="AN2719" i="13" s="1"/>
  <c r="AK2719" i="13"/>
  <c r="AL2717" i="13"/>
  <c r="AN2717" i="13" s="1"/>
  <c r="AK2717" i="13"/>
  <c r="AL2715" i="13"/>
  <c r="AN2715" i="13" s="1"/>
  <c r="AK2715" i="13"/>
  <c r="AL2713" i="13"/>
  <c r="AN2713" i="13" s="1"/>
  <c r="AK2713" i="13"/>
  <c r="AL2711" i="13"/>
  <c r="AN2711" i="13" s="1"/>
  <c r="AK2711" i="13"/>
  <c r="AL2709" i="13"/>
  <c r="AN2709" i="13" s="1"/>
  <c r="AK2709" i="13"/>
  <c r="AL2707" i="13"/>
  <c r="AN2707" i="13" s="1"/>
  <c r="AK2707" i="13"/>
  <c r="AL2705" i="13"/>
  <c r="AN2705" i="13" s="1"/>
  <c r="AK2705" i="13"/>
  <c r="AL2703" i="13"/>
  <c r="AN2703" i="13" s="1"/>
  <c r="AK2703" i="13"/>
  <c r="AL2701" i="13"/>
  <c r="AN2701" i="13" s="1"/>
  <c r="AK2701" i="13"/>
  <c r="AL2698" i="13"/>
  <c r="AN2698" i="13" s="1"/>
  <c r="AK2698" i="13"/>
  <c r="AL2695" i="13"/>
  <c r="AN2695" i="13" s="1"/>
  <c r="AK2695" i="13"/>
  <c r="AL2692" i="13"/>
  <c r="AN2692" i="13" s="1"/>
  <c r="AK2692" i="13"/>
  <c r="AL2690" i="13"/>
  <c r="AN2690" i="13" s="1"/>
  <c r="AK2690" i="13"/>
  <c r="AL2688" i="13"/>
  <c r="AN2688" i="13" s="1"/>
  <c r="AK2688" i="13"/>
  <c r="AL2686" i="13"/>
  <c r="AN2686" i="13" s="1"/>
  <c r="AK2686" i="13"/>
  <c r="AL2684" i="13"/>
  <c r="AN2684" i="13" s="1"/>
  <c r="AK2684" i="13"/>
  <c r="AK2439" i="13"/>
  <c r="AL2439" i="13"/>
  <c r="AN2439" i="13" s="1"/>
  <c r="AK2437" i="13"/>
  <c r="AL2437" i="13"/>
  <c r="AN2437" i="13" s="1"/>
  <c r="AK2435" i="13"/>
  <c r="AL2435" i="13"/>
  <c r="AN2435" i="13" s="1"/>
  <c r="AK2433" i="13"/>
  <c r="AL2433" i="13"/>
  <c r="AN2433" i="13" s="1"/>
  <c r="AK2431" i="13"/>
  <c r="AL2431" i="13"/>
  <c r="AN2431" i="13" s="1"/>
  <c r="AK2429" i="13"/>
  <c r="AL2429" i="13"/>
  <c r="AN2429" i="13" s="1"/>
  <c r="AL1885" i="13"/>
  <c r="AN1885" i="13" s="1"/>
  <c r="AM5" i="13"/>
  <c r="N6" i="33"/>
  <c r="D32" i="26"/>
  <c r="M6" i="33"/>
  <c r="N4" i="33"/>
  <c r="M4" i="33"/>
  <c r="K7" i="33"/>
  <c r="N7" i="33" s="1"/>
  <c r="G57" i="24"/>
  <c r="I57" i="24" s="1"/>
  <c r="M8" i="33"/>
  <c r="G59" i="24" l="1"/>
  <c r="I59" i="24" s="1"/>
  <c r="AK2729" i="13"/>
  <c r="AL2729" i="13"/>
  <c r="AN2729" i="13" s="1"/>
  <c r="AL5" i="13"/>
  <c r="AN5" i="13" s="1"/>
  <c r="D14" i="31"/>
  <c r="F14" i="31" s="1"/>
  <c r="E14" i="31"/>
  <c r="AK1125" i="13"/>
  <c r="AL1125" i="13"/>
  <c r="AN1125" i="13" s="1"/>
  <c r="AK1122" i="13"/>
  <c r="AL1122" i="13"/>
  <c r="AN1122" i="13" s="1"/>
  <c r="I58" i="24"/>
  <c r="O6" i="33"/>
  <c r="M7" i="33"/>
  <c r="AO5" i="13"/>
  <c r="AM2464" i="13"/>
  <c r="AO2464" i="13" s="1"/>
  <c r="AL2519" i="13"/>
  <c r="AN2519" i="13" s="1"/>
  <c r="AL2521" i="13"/>
  <c r="AN2521" i="13" s="1"/>
  <c r="AL2523" i="13"/>
  <c r="AN2523" i="13" s="1"/>
  <c r="AL2525" i="13"/>
  <c r="AN2525" i="13" s="1"/>
  <c r="AL2527" i="13"/>
  <c r="AN2527" i="13" s="1"/>
  <c r="AL2529" i="13"/>
  <c r="AN2529" i="13" s="1"/>
  <c r="AL2531" i="13"/>
  <c r="AN2531" i="13" s="1"/>
  <c r="AL2533" i="13"/>
  <c r="AN2533" i="13" s="1"/>
  <c r="AL2535" i="13"/>
  <c r="AN2535" i="13" s="1"/>
  <c r="AL2537" i="13"/>
  <c r="AN2537" i="13" s="1"/>
  <c r="AL2539" i="13"/>
  <c r="AN2539" i="13" s="1"/>
  <c r="AL2541" i="13"/>
  <c r="AN2541" i="13" s="1"/>
  <c r="AL2543" i="13"/>
  <c r="AN2543" i="13" s="1"/>
  <c r="AL2545" i="13"/>
  <c r="AN2545" i="13" s="1"/>
  <c r="AL2547" i="13"/>
  <c r="AN2547" i="13" s="1"/>
  <c r="AL2549" i="13"/>
  <c r="AN2549" i="13" s="1"/>
  <c r="AL2551" i="13"/>
  <c r="AN2551" i="13" s="1"/>
  <c r="AL2553" i="13"/>
  <c r="AN2553" i="13" s="1"/>
  <c r="AL2555" i="13"/>
  <c r="AN2555" i="13" s="1"/>
  <c r="AL2557" i="13"/>
  <c r="AN2557" i="13" s="1"/>
  <c r="AL2559" i="13"/>
  <c r="AN2559" i="13" s="1"/>
  <c r="AL2561" i="13"/>
  <c r="AN2561" i="13" s="1"/>
  <c r="AL2563" i="13"/>
  <c r="AN2563" i="13" s="1"/>
  <c r="AL2565" i="13"/>
  <c r="AN2565" i="13" s="1"/>
  <c r="AL2567" i="13"/>
  <c r="AN2567" i="13" s="1"/>
  <c r="AL2569" i="13"/>
  <c r="AN2569" i="13" s="1"/>
  <c r="AL2571" i="13"/>
  <c r="AN2571" i="13" s="1"/>
  <c r="AL2573" i="13"/>
  <c r="AN2573" i="13" s="1"/>
  <c r="AL2575" i="13"/>
  <c r="AN2575" i="13" s="1"/>
  <c r="AL2577" i="13"/>
  <c r="AN2577" i="13" s="1"/>
  <c r="AL2579" i="13"/>
  <c r="AN2579" i="13" s="1"/>
  <c r="AL2581" i="13"/>
  <c r="AN2581" i="13" s="1"/>
  <c r="AL2583" i="13"/>
  <c r="AN2583" i="13" s="1"/>
  <c r="AL2585" i="13"/>
  <c r="AN2585" i="13" s="1"/>
  <c r="AL2587" i="13"/>
  <c r="AN2587" i="13" s="1"/>
  <c r="AL2589" i="13"/>
  <c r="AN2589" i="13" s="1"/>
  <c r="AL2591" i="13"/>
  <c r="AN2591" i="13" s="1"/>
  <c r="AL2593" i="13"/>
  <c r="AN2593" i="13" s="1"/>
  <c r="AL2595" i="13"/>
  <c r="AN2595" i="13" s="1"/>
  <c r="AL2597" i="13"/>
  <c r="AN2597" i="13" s="1"/>
  <c r="AL2599" i="13"/>
  <c r="AN2599" i="13" s="1"/>
  <c r="AL2601" i="13"/>
  <c r="AN2601" i="13" s="1"/>
  <c r="AL2603" i="13"/>
  <c r="AN2603" i="13" s="1"/>
  <c r="AL2605" i="13"/>
  <c r="AN2605" i="13" s="1"/>
  <c r="AL2607" i="13"/>
  <c r="AN2607" i="13" s="1"/>
  <c r="AL2609" i="13"/>
  <c r="AN2609" i="13" s="1"/>
  <c r="AL2611" i="13"/>
  <c r="AN2611" i="13" s="1"/>
  <c r="AL2613" i="13"/>
  <c r="AN2613" i="13" s="1"/>
  <c r="AL2615" i="13"/>
  <c r="AN2615" i="13" s="1"/>
  <c r="AL2617" i="13"/>
  <c r="AN2617" i="13" s="1"/>
  <c r="AL2619" i="13"/>
  <c r="AN2619" i="13" s="1"/>
  <c r="AL2621" i="13"/>
  <c r="AN2621" i="13" s="1"/>
  <c r="AL2623" i="13"/>
  <c r="AN2623" i="13" s="1"/>
  <c r="AL2625" i="13"/>
  <c r="AN2625" i="13" s="1"/>
  <c r="AL2627" i="13"/>
  <c r="AN2627" i="13" s="1"/>
  <c r="AL2629" i="13"/>
  <c r="AN2629" i="13" s="1"/>
  <c r="AL2631" i="13"/>
  <c r="AN2631" i="13" s="1"/>
  <c r="AL2633" i="13"/>
  <c r="AN2633" i="13" s="1"/>
  <c r="AM2814" i="13"/>
  <c r="AO2814" i="13" s="1"/>
  <c r="AM2822" i="13"/>
  <c r="AO2822" i="13" s="1"/>
  <c r="AM2830" i="13"/>
  <c r="AO2830" i="13" s="1"/>
  <c r="AM2440" i="13"/>
  <c r="AO2440" i="13" s="1"/>
  <c r="AM2448" i="13"/>
  <c r="AO2448" i="13" s="1"/>
  <c r="AM2456" i="13"/>
  <c r="AO2456" i="13" s="1"/>
  <c r="AL2650" i="13"/>
  <c r="AN2650" i="13" s="1"/>
  <c r="AL2653" i="13"/>
  <c r="AN2653" i="13" s="1"/>
  <c r="AL2658" i="13"/>
  <c r="AN2658" i="13" s="1"/>
  <c r="AL2661" i="13"/>
  <c r="AN2661" i="13" s="1"/>
  <c r="AL2666" i="13"/>
  <c r="AN2666" i="13" s="1"/>
  <c r="AL2669" i="13"/>
  <c r="AN2669" i="13" s="1"/>
  <c r="AL2674" i="13"/>
  <c r="AN2674" i="13" s="1"/>
  <c r="AL2677" i="13"/>
  <c r="AN2677" i="13" s="1"/>
  <c r="AM2635" i="13"/>
  <c r="AO2635" i="13" s="1"/>
  <c r="AM2639" i="13"/>
  <c r="AO2639" i="13" s="1"/>
  <c r="AK2642" i="13"/>
  <c r="AK2646" i="13"/>
  <c r="AK2653" i="13"/>
  <c r="AK2661" i="13"/>
  <c r="AK2669" i="13"/>
  <c r="AK2677" i="13"/>
  <c r="AM2790" i="13"/>
  <c r="AO2790" i="13" s="1"/>
  <c r="AM2794" i="13"/>
  <c r="AO2794" i="13" s="1"/>
  <c r="AM2798" i="13"/>
  <c r="AO2798" i="13" s="1"/>
  <c r="AM2802" i="13"/>
  <c r="AO2802" i="13" s="1"/>
  <c r="AM2806" i="13"/>
  <c r="AO2806" i="13" s="1"/>
  <c r="AM2810" i="13"/>
  <c r="AO2810" i="13" s="1"/>
  <c r="AL2697" i="13"/>
  <c r="AN2697" i="13" s="1"/>
  <c r="AK2697" i="13"/>
  <c r="AK2681" i="13"/>
  <c r="AM2681" i="13"/>
  <c r="AO2681" i="13" s="1"/>
  <c r="AL2699" i="13"/>
  <c r="AN2699" i="13" s="1"/>
  <c r="AM2699" i="13"/>
  <c r="AO2699" i="13" s="1"/>
  <c r="AL2682" i="13"/>
  <c r="AN2682" i="13" s="1"/>
  <c r="AM2682" i="13"/>
  <c r="AO2682" i="13" s="1"/>
  <c r="AK1119" i="13"/>
  <c r="AL1119" i="13"/>
  <c r="AN1119" i="13" s="1"/>
  <c r="AK1106" i="13"/>
  <c r="AL1106" i="13"/>
  <c r="AN1106" i="13" s="1"/>
  <c r="B32" i="26"/>
  <c r="K5" i="33"/>
  <c r="AL460" i="13"/>
  <c r="AN460" i="13" s="1"/>
  <c r="AM460" i="13"/>
  <c r="AO460" i="13" s="1"/>
  <c r="AK460" i="13"/>
  <c r="AL456" i="13"/>
  <c r="AN456" i="13" s="1"/>
  <c r="AM456" i="13"/>
  <c r="AO456" i="13" s="1"/>
  <c r="AK456" i="13"/>
  <c r="AK455" i="13"/>
  <c r="AM455" i="13"/>
  <c r="AO455" i="13" s="1"/>
  <c r="AL455" i="13"/>
  <c r="AN455" i="13" s="1"/>
  <c r="AL450" i="13"/>
  <c r="AN450" i="13" s="1"/>
  <c r="AK450" i="13"/>
  <c r="AK441" i="13"/>
  <c r="AM441" i="13"/>
  <c r="AO441" i="13" s="1"/>
  <c r="AL441" i="13"/>
  <c r="AN441" i="13" s="1"/>
  <c r="AK439" i="13"/>
  <c r="AM439" i="13"/>
  <c r="AO439" i="13" s="1"/>
  <c r="AL439" i="13"/>
  <c r="AN439" i="13" s="1"/>
  <c r="AL436" i="13"/>
  <c r="AN436" i="13" s="1"/>
  <c r="AM436" i="13"/>
  <c r="AO436" i="13" s="1"/>
  <c r="AL433" i="13"/>
  <c r="AN433" i="13" s="1"/>
  <c r="AM433" i="13"/>
  <c r="AO433" i="13" s="1"/>
  <c r="AK433" i="13"/>
  <c r="AK428" i="13"/>
  <c r="AM428" i="13"/>
  <c r="AO428" i="13" s="1"/>
  <c r="AL428" i="13"/>
  <c r="AN428" i="13" s="1"/>
  <c r="AL414" i="13"/>
  <c r="AN414" i="13" s="1"/>
  <c r="AK414" i="13"/>
  <c r="AK413" i="13"/>
  <c r="AM413" i="13"/>
  <c r="AO413" i="13" s="1"/>
  <c r="AL413" i="13"/>
  <c r="AN413" i="13" s="1"/>
  <c r="AK411" i="13"/>
  <c r="AM411" i="13"/>
  <c r="AO411" i="13" s="1"/>
  <c r="AL411" i="13"/>
  <c r="AN411" i="13" s="1"/>
  <c r="AL410" i="13"/>
  <c r="AN410" i="13" s="1"/>
  <c r="AK410" i="13"/>
  <c r="AM410" i="13"/>
  <c r="AO410" i="13" s="1"/>
  <c r="AK397" i="13"/>
  <c r="AM397" i="13"/>
  <c r="AO397" i="13" s="1"/>
  <c r="AL397" i="13"/>
  <c r="AN397" i="13" s="1"/>
  <c r="AK434" i="13"/>
  <c r="AM434" i="13"/>
  <c r="AO434" i="13" s="1"/>
  <c r="AL419" i="13"/>
  <c r="AN419" i="13" s="1"/>
  <c r="AM419" i="13"/>
  <c r="AO419" i="13" s="1"/>
  <c r="AL402" i="13"/>
  <c r="AN402" i="13" s="1"/>
  <c r="AK402" i="13"/>
  <c r="AL412" i="13"/>
  <c r="AN412" i="13" s="1"/>
  <c r="AM412" i="13"/>
  <c r="AO412" i="13" s="1"/>
  <c r="AK412" i="13"/>
  <c r="AK445" i="13"/>
  <c r="AM445" i="13"/>
  <c r="AO445" i="13" s="1"/>
  <c r="AL445" i="13"/>
  <c r="AN445" i="13" s="1"/>
  <c r="F58" i="24"/>
  <c r="AK1109" i="13"/>
  <c r="AL1109" i="13"/>
  <c r="AN1109" i="13" s="1"/>
  <c r="AL458" i="13"/>
  <c r="AN458" i="13" s="1"/>
  <c r="AK458" i="13"/>
  <c r="AL396" i="13"/>
  <c r="AK396" i="13"/>
  <c r="AK418" i="13"/>
  <c r="AM418" i="13"/>
  <c r="AO418" i="13" s="1"/>
  <c r="AK405" i="13"/>
  <c r="AM405" i="13"/>
  <c r="AO405" i="13" s="1"/>
  <c r="AK430" i="13"/>
  <c r="AM430" i="13"/>
  <c r="AO430" i="13" s="1"/>
  <c r="AK420" i="13"/>
  <c r="AM420" i="13"/>
  <c r="AO420" i="13" s="1"/>
  <c r="AK415" i="13"/>
  <c r="AM415" i="13"/>
  <c r="AO415" i="13" s="1"/>
  <c r="AK409" i="13"/>
  <c r="AM409" i="13"/>
  <c r="AO409" i="13" s="1"/>
  <c r="AK403" i="13"/>
  <c r="AM403" i="13"/>
  <c r="AO403" i="13" s="1"/>
  <c r="AK401" i="13"/>
  <c r="AM401" i="13"/>
  <c r="AO401" i="13" s="1"/>
  <c r="AK394" i="13"/>
  <c r="AM394" i="13"/>
  <c r="AO394" i="13" s="1"/>
  <c r="G60" i="24" l="1"/>
  <c r="AK2" i="13"/>
  <c r="C18" i="26" s="1"/>
  <c r="E42" i="26" s="1"/>
  <c r="K9" i="33"/>
  <c r="AN396" i="13"/>
  <c r="AN2" i="13" s="1"/>
  <c r="C15" i="26" s="1"/>
  <c r="AL2" i="13"/>
  <c r="D18" i="26" s="1"/>
  <c r="K10" i="33"/>
  <c r="K11" i="33"/>
  <c r="I60" i="24"/>
  <c r="G61" i="24"/>
  <c r="C23" i="26"/>
  <c r="O7" i="33" s="1"/>
  <c r="F60" i="24"/>
  <c r="H58" i="24"/>
  <c r="O5" i="33"/>
  <c r="N5" i="33"/>
  <c r="M5" i="33"/>
  <c r="AO2" i="13"/>
  <c r="D15" i="26" s="1"/>
  <c r="AM2" i="13"/>
  <c r="E18" i="26" s="1"/>
  <c r="O11" i="33" l="1"/>
  <c r="M11" i="33"/>
  <c r="N11" i="33"/>
  <c r="M9" i="33"/>
  <c r="O9" i="33"/>
  <c r="N9" i="33"/>
  <c r="F61" i="24"/>
  <c r="H60" i="24"/>
  <c r="O10" i="33"/>
  <c r="N10" i="33"/>
  <c r="M10" i="33"/>
</calcChain>
</file>

<file path=xl/comments1.xml><?xml version="1.0" encoding="utf-8"?>
<comments xmlns="http://schemas.openxmlformats.org/spreadsheetml/2006/main">
  <authors>
    <author>lyhor</author>
  </authors>
  <commentList>
    <comment ref="X4" authorId="0">
      <text>
        <r>
          <rPr>
            <b/>
            <sz val="8"/>
            <color indexed="81"/>
            <rFont val="Tahoma"/>
            <family val="2"/>
          </rPr>
          <t>lyhor:</t>
        </r>
        <r>
          <rPr>
            <sz val="8"/>
            <color indexed="81"/>
            <rFont val="Tahoma"/>
            <family val="2"/>
          </rPr>
          <t xml:space="preserve">
input as pence</t>
        </r>
      </text>
    </comment>
    <comment ref="Y4" authorId="0">
      <text>
        <r>
          <rPr>
            <b/>
            <sz val="8"/>
            <color indexed="81"/>
            <rFont val="Tahoma"/>
            <family val="2"/>
          </rPr>
          <t>lyhor:</t>
        </r>
        <r>
          <rPr>
            <sz val="8"/>
            <color indexed="81"/>
            <rFont val="Tahoma"/>
            <family val="2"/>
          </rPr>
          <t xml:space="preserve">
input as pence</t>
        </r>
      </text>
    </comment>
    <comment ref="AA4" authorId="0">
      <text>
        <r>
          <rPr>
            <b/>
            <sz val="8"/>
            <color indexed="81"/>
            <rFont val="Tahoma"/>
            <family val="2"/>
          </rPr>
          <t>lyhor:</t>
        </r>
        <r>
          <rPr>
            <sz val="8"/>
            <color indexed="81"/>
            <rFont val="Tahoma"/>
            <family val="2"/>
          </rPr>
          <t xml:space="preserve">
input as pence</t>
        </r>
      </text>
    </comment>
    <comment ref="AG4" authorId="0">
      <text>
        <r>
          <rPr>
            <b/>
            <sz val="8"/>
            <color indexed="81"/>
            <rFont val="Tahoma"/>
            <family val="2"/>
          </rPr>
          <t>lyhor:</t>
        </r>
        <r>
          <rPr>
            <sz val="8"/>
            <color indexed="81"/>
            <rFont val="Tahoma"/>
            <family val="2"/>
          </rPr>
          <t xml:space="preserve">
input as pence</t>
        </r>
      </text>
    </comment>
    <comment ref="AI4" authorId="0">
      <text>
        <r>
          <rPr>
            <b/>
            <sz val="8"/>
            <color indexed="81"/>
            <rFont val="Tahoma"/>
            <family val="2"/>
          </rPr>
          <t>lyhor:</t>
        </r>
        <r>
          <rPr>
            <sz val="8"/>
            <color indexed="81"/>
            <rFont val="Tahoma"/>
            <family val="2"/>
          </rPr>
          <t xml:space="preserve">
input as pence</t>
        </r>
      </text>
    </comment>
  </commentList>
</comments>
</file>

<file path=xl/comments2.xml><?xml version="1.0" encoding="utf-8"?>
<comments xmlns="http://schemas.openxmlformats.org/spreadsheetml/2006/main">
  <authors>
    <author>Chris Carrington</author>
  </authors>
  <commentList>
    <comment ref="E21" authorId="0">
      <text>
        <r>
          <rPr>
            <sz val="9"/>
            <color indexed="81"/>
            <rFont val="Tahoma"/>
            <family val="2"/>
          </rPr>
          <t xml:space="preserve">Px Sponsor Report:
* caveat if nil value
</t>
        </r>
      </text>
    </comment>
    <comment ref="E34" authorId="0">
      <text>
        <r>
          <rPr>
            <b/>
            <sz val="9"/>
            <color indexed="81"/>
            <rFont val="Tahoma"/>
            <family val="2"/>
          </rPr>
          <t>Px Sponsor Report:
* caveat if nil value</t>
        </r>
      </text>
    </comment>
  </commentList>
</comments>
</file>

<file path=xl/sharedStrings.xml><?xml version="1.0" encoding="utf-8"?>
<sst xmlns="http://schemas.openxmlformats.org/spreadsheetml/2006/main" count="166670" uniqueCount="66358">
  <si>
    <t>OPERATOR: Switching  (Exempt to charge)</t>
  </si>
  <si>
    <t>OPERATOR: Switching (Charge to exempt)</t>
  </si>
  <si>
    <t>OPERATOR: Unspecified code/Special order code not input/incorrectly input</t>
  </si>
  <si>
    <t>ICR: Addition</t>
  </si>
  <si>
    <t>ICR: RA forms</t>
  </si>
  <si>
    <t>OPERATOR: Non Prop ordered together with Manufacturer/Brand</t>
  </si>
  <si>
    <t>OPERATOR: Non Prop/Prop ordered</t>
  </si>
  <si>
    <t>P</t>
  </si>
  <si>
    <t>H</t>
  </si>
  <si>
    <t>Header/ Product</t>
  </si>
  <si>
    <t>Division</t>
  </si>
  <si>
    <t>CENTRAL</t>
  </si>
  <si>
    <t>MIDDLEBROOK</t>
  </si>
  <si>
    <t>NEWCASTLE</t>
  </si>
  <si>
    <t>UIP</t>
  </si>
  <si>
    <t>OP ID</t>
  </si>
  <si>
    <t>1st Last item</t>
  </si>
  <si>
    <t>Incorrect Strength</t>
  </si>
  <si>
    <t>Comments (e.g common errors found in batch what action has been taken)</t>
  </si>
  <si>
    <t>Multiple Hit Errors/Alphanumeric/Mem Code errors</t>
  </si>
  <si>
    <t>ICR: Form Type</t>
  </si>
  <si>
    <t>Total</t>
  </si>
  <si>
    <t>Overpayment</t>
  </si>
  <si>
    <t>£100 or More</t>
  </si>
  <si>
    <t>£75 - £99.99</t>
  </si>
  <si>
    <t>£50 - £74.99</t>
  </si>
  <si>
    <t>£25 - £49.99</t>
  </si>
  <si>
    <t>1p - £24.99</t>
  </si>
  <si>
    <t>Errors with no financial impact</t>
  </si>
  <si>
    <t>Underpayment</t>
  </si>
  <si>
    <t>Total value</t>
  </si>
  <si>
    <t>ABS Total value</t>
  </si>
  <si>
    <t>+/- GP2 fees</t>
  </si>
  <si>
    <t>+/-GP3 fees</t>
  </si>
  <si>
    <t>Support Services</t>
  </si>
  <si>
    <t>ZD val</t>
  </si>
  <si>
    <t>+/-ZD</t>
  </si>
  <si>
    <t>+/-Item</t>
  </si>
  <si>
    <t>+/-Value</t>
  </si>
  <si>
    <t>+/-Fee value</t>
  </si>
  <si>
    <t>+/- Exp Item</t>
  </si>
  <si>
    <t>+/- Exp fee value</t>
  </si>
  <si>
    <t>+/- GP2 Items</t>
  </si>
  <si>
    <t>+/-GP3 Items</t>
  </si>
  <si>
    <t>+/- Elas Hos Items</t>
  </si>
  <si>
    <t>+/- Elas Hos value</t>
  </si>
  <si>
    <t>Omission</t>
  </si>
  <si>
    <t>Addition</t>
  </si>
  <si>
    <t>+/-SDR</t>
  </si>
  <si>
    <t>Return</t>
  </si>
  <si>
    <t>Contraceptives</t>
  </si>
  <si>
    <t>No of items</t>
  </si>
  <si>
    <t>Cost of items</t>
  </si>
  <si>
    <t>Drug</t>
  </si>
  <si>
    <t>Form No/Item No</t>
  </si>
  <si>
    <t>Category</t>
  </si>
  <si>
    <t>Presentation</t>
  </si>
  <si>
    <t>Pharmacist endorsement if relevant to error</t>
  </si>
  <si>
    <t>As Processed</t>
  </si>
  <si>
    <t>As Checked</t>
  </si>
  <si>
    <t>QTY</t>
  </si>
  <si>
    <t>Type 1 or Type 2</t>
  </si>
  <si>
    <t>Type</t>
  </si>
  <si>
    <t>Type 1</t>
  </si>
  <si>
    <t>Type 2</t>
  </si>
  <si>
    <t>OPERATOR</t>
  </si>
  <si>
    <t>error category</t>
  </si>
  <si>
    <t>OPERATOR ERROR</t>
  </si>
  <si>
    <t>TOTAL ERRORS</t>
  </si>
  <si>
    <t>CHECK</t>
  </si>
  <si>
    <t>ICR ERRORS</t>
  </si>
  <si>
    <t>ICR</t>
  </si>
  <si>
    <t>Account</t>
  </si>
  <si>
    <t>Number of errors</t>
  </si>
  <si>
    <t>Money errors</t>
  </si>
  <si>
    <t>Information errors</t>
  </si>
  <si>
    <t>error level</t>
  </si>
  <si>
    <t>TOTAL</t>
  </si>
  <si>
    <t>ACCOUNT TYPE</t>
  </si>
  <si>
    <t>MONTH/YEAR</t>
  </si>
  <si>
    <t>UNDERPAYMENT</t>
  </si>
  <si>
    <t>PADM</t>
  </si>
  <si>
    <t>NUMBER OF ITEMS</t>
  </si>
  <si>
    <t>MONEY ERRORS</t>
  </si>
  <si>
    <t>OPERATOR ERRORS</t>
  </si>
  <si>
    <t>OVERPAYMENT</t>
  </si>
  <si>
    <t>INFORMATION ERRORS</t>
  </si>
  <si>
    <t>Root cause</t>
  </si>
  <si>
    <t>AbsoluteTotal value</t>
  </si>
  <si>
    <t>Error type</t>
  </si>
  <si>
    <t>division match total</t>
  </si>
  <si>
    <t>contractor match total</t>
  </si>
  <si>
    <t>total match monthly summary</t>
  </si>
  <si>
    <t>ORIGINAL/REVISED VALUES</t>
  </si>
  <si>
    <t>ORIGINAL VALUE OF ITEMS</t>
  </si>
  <si>
    <t xml:space="preserve">NET CASH </t>
  </si>
  <si>
    <t>No. of errors</t>
  </si>
  <si>
    <t>Average value of error</t>
  </si>
  <si>
    <t>Value of error</t>
  </si>
  <si>
    <t>ABSOLUTE PAYMENT</t>
  </si>
  <si>
    <t>Month</t>
  </si>
  <si>
    <t>Contractor Type</t>
  </si>
  <si>
    <t>MONTHLY ANALYSIS</t>
  </si>
  <si>
    <t>ERROR COUNT</t>
  </si>
  <si>
    <t>NUMBER OF ERRORS</t>
  </si>
  <si>
    <t>ERROR ANALYSIS</t>
  </si>
  <si>
    <t>SYSTEM ERRORS</t>
  </si>
  <si>
    <t>TOTAL HEADER ERRORS</t>
  </si>
  <si>
    <t>TOTAL PRODUCT ERRORS</t>
  </si>
  <si>
    <t>OPERATOR HEADER ERRORS</t>
  </si>
  <si>
    <t>OPERATOR PRODUCT ERRORS</t>
  </si>
  <si>
    <t>ICR HEADER ERRORS</t>
  </si>
  <si>
    <t>ICR PRODUCT ERRORS</t>
  </si>
  <si>
    <t>UIP FORM ERRORS</t>
  </si>
  <si>
    <t>UIP ITEM ERRORS</t>
  </si>
  <si>
    <t>EXTERNAL MEASURES ACCURACY</t>
  </si>
  <si>
    <t>PROCESSING CENTRE</t>
  </si>
  <si>
    <t>England</t>
  </si>
  <si>
    <t>Pharmacist</t>
  </si>
  <si>
    <t>Doctor</t>
  </si>
  <si>
    <t>Appliance</t>
  </si>
  <si>
    <t>Padm</t>
  </si>
  <si>
    <t>Number of ERRORS…</t>
  </si>
  <si>
    <t>HEADER ERRORS</t>
  </si>
  <si>
    <t>PRODUCT ERRORS</t>
  </si>
  <si>
    <t>TOTAL UNDERPAYMENT</t>
  </si>
  <si>
    <t>TOTAL OVERPAYMENT</t>
  </si>
  <si>
    <t>PHARMACY</t>
  </si>
  <si>
    <t>APPLIANCE</t>
  </si>
  <si>
    <t>DOCTOR</t>
  </si>
  <si>
    <t>ICR: Omission</t>
  </si>
  <si>
    <t>OPERATOR: Addition</t>
  </si>
  <si>
    <t>OPERATOR: Alphanumeric/Memory code error</t>
  </si>
  <si>
    <t>OPERATOR: Calendar Pack</t>
  </si>
  <si>
    <t>OPERATOR: Endorsement Information</t>
  </si>
  <si>
    <t>OPERATOR: Endorsement Monetary</t>
  </si>
  <si>
    <t>OPERATOR: Incorrect Pack</t>
  </si>
  <si>
    <t>OPERATOR: Incorrect pharmaceutical form</t>
  </si>
  <si>
    <t>OPERATOR: Incorrect product</t>
  </si>
  <si>
    <t>OPERATOR: Incorrect Quantity</t>
  </si>
  <si>
    <t>OPERATOR: Incorrect Strength</t>
  </si>
  <si>
    <t>OPERATOR: Multiple Hit</t>
  </si>
  <si>
    <t>OPERATOR: Not Dispensed</t>
  </si>
  <si>
    <t>OPERATOR: Omission</t>
  </si>
  <si>
    <t>OPERATOR: Quantity Special Container</t>
  </si>
  <si>
    <t>OPERATOR: RA Forms</t>
  </si>
  <si>
    <t>OPERATOR: Return</t>
  </si>
  <si>
    <t>ABSOLUTE DIFFERENCE IN VALUE PAID</t>
  </si>
  <si>
    <t>ABSOLUTE VALUE</t>
  </si>
  <si>
    <t>Total value
VU=Value unknown</t>
  </si>
  <si>
    <t>Errors where financial impact unknown</t>
  </si>
  <si>
    <t>underpayment VALUE</t>
  </si>
  <si>
    <t>overpayment VALUE</t>
  </si>
  <si>
    <t>underpayment NUMBER</t>
  </si>
  <si>
    <t>overpayment NUMBER</t>
  </si>
  <si>
    <t>Incorrect Quantity</t>
  </si>
  <si>
    <t>Incorrect Product</t>
  </si>
  <si>
    <t>Multiple Hit</t>
  </si>
  <si>
    <t>Not Dispensed</t>
  </si>
  <si>
    <t>Incorrect Pack</t>
  </si>
  <si>
    <t>Endorsement Monetary</t>
  </si>
  <si>
    <t>Incorrect Pharmaceutical Form</t>
  </si>
  <si>
    <t>Endorsement Information</t>
  </si>
  <si>
    <t>Prescriber Number</t>
  </si>
  <si>
    <t>Not Detected Endorsement</t>
  </si>
  <si>
    <t>Form Type</t>
  </si>
  <si>
    <t>Quantity Endorsed Less</t>
  </si>
  <si>
    <t>Special Container Quantity</t>
  </si>
  <si>
    <t>Other</t>
  </si>
  <si>
    <t>OTHER</t>
  </si>
  <si>
    <t>Error category</t>
  </si>
  <si>
    <t>Under/Overpayment</t>
  </si>
  <si>
    <t>RA forms</t>
  </si>
  <si>
    <t xml:space="preserve">Supplementary Information (EG. MANUFACTURER, Brand Name, modification) </t>
  </si>
  <si>
    <t>Alphanumeric/Memory code error</t>
  </si>
  <si>
    <t>Calendar Pack</t>
  </si>
  <si>
    <t>Incorrect pharmaceutical form</t>
  </si>
  <si>
    <t>Incorrect product</t>
  </si>
  <si>
    <t>Non Prop ordered together with Manufacturer/Brand</t>
  </si>
  <si>
    <t>Non Prop/Prop ordered</t>
  </si>
  <si>
    <t>Quantity Special Container</t>
  </si>
  <si>
    <t>RA Forms</t>
  </si>
  <si>
    <t>Switching  (Exempt to charge)</t>
  </si>
  <si>
    <t>Switching (Charge to exempt)</t>
  </si>
  <si>
    <t>Unspecified code/Special order code not input/incorrectly input</t>
  </si>
  <si>
    <t xml:space="preserve">Alphanumeric code error generates INCORRECT DIRECT HIT </t>
  </si>
  <si>
    <t>Incorrect Product Paid</t>
  </si>
  <si>
    <t>Switching  (incorrectly as chargeable)</t>
  </si>
  <si>
    <t>Switching (incorrectly as exempt)</t>
  </si>
  <si>
    <t>OTHER: Form Type</t>
  </si>
  <si>
    <t>OTHER: Incorrect Pack</t>
  </si>
  <si>
    <t>OTHER: Incorrect Product Paid</t>
  </si>
  <si>
    <t>OTHER: Not Dispensed</t>
  </si>
  <si>
    <t>OTHER: Special Container Quantity</t>
  </si>
  <si>
    <t>OTHER: Switching  (incorrectly as chargeable)</t>
  </si>
  <si>
    <t>OTHER: Switching (incorrectly as exempt)</t>
  </si>
  <si>
    <t>OTHER: Contraceptives</t>
  </si>
  <si>
    <t>OTHER: Endorsement Misaligned</t>
  </si>
  <si>
    <t>OTHER: Other</t>
  </si>
  <si>
    <t>ICR: Incorrect Pharmaceutical Form</t>
  </si>
  <si>
    <t>ICR: Incorrect Product</t>
  </si>
  <si>
    <t>ICR: Incorrect Quantity</t>
  </si>
  <si>
    <t>ICR: Incorrect Strength</t>
  </si>
  <si>
    <t>ICR: Not Detected Endorsement</t>
  </si>
  <si>
    <t>OPERATOR: Other</t>
  </si>
  <si>
    <t>OPERATOR: Broken Bulk (exception handler)</t>
  </si>
  <si>
    <t>ICR: Exemption Class</t>
  </si>
  <si>
    <t>OPERATOR: Exemption Class</t>
  </si>
  <si>
    <t>ICR: Prescriber Number</t>
  </si>
  <si>
    <t>OPERATOR: Form Type</t>
  </si>
  <si>
    <t>OPERATOR: Incorrect Appliance/Colostomy item</t>
  </si>
  <si>
    <t>OPERATOR: Prescriber Number</t>
  </si>
  <si>
    <t>OPERATOR: Quantity Endorsed Less</t>
  </si>
  <si>
    <t>OTHER: Calendar Pack Quantity</t>
  </si>
  <si>
    <t>OTHER: Quantity Endorsed Less</t>
  </si>
  <si>
    <t>Exemption Class</t>
  </si>
  <si>
    <t>Broken Bulk (exception handler)</t>
  </si>
  <si>
    <t>Incorrect Appliance/Colostomy item</t>
  </si>
  <si>
    <t>Calendar Pack Quantity</t>
  </si>
  <si>
    <t>Endorsement Misaligned</t>
  </si>
  <si>
    <t>Full error category</t>
  </si>
  <si>
    <t>Header/Product</t>
  </si>
  <si>
    <t>OTHER ERRORS</t>
  </si>
  <si>
    <t>OPERATOR PROD ERRORS</t>
  </si>
  <si>
    <t>NO. UNDERPAYMENT</t>
  </si>
  <si>
    <t>NO. OVERPAYMENT</t>
  </si>
  <si>
    <t>% Prescription Processing Information Accuracy</t>
  </si>
  <si>
    <t>% Prescription Processing Payment Accuracy</t>
  </si>
  <si>
    <t>% Absolute Cash Variance</t>
  </si>
  <si>
    <t>% Net Cash Variance</t>
  </si>
  <si>
    <t>OPERATOR HEAD ERRORS</t>
  </si>
  <si>
    <t>ICR: Exempt Class (Others) (1 in 20 only)</t>
  </si>
  <si>
    <t>ICR: INCORRECT PHARMACEUTICAL FORM</t>
  </si>
  <si>
    <t>ICR: INCORRECT PRODUCT</t>
  </si>
  <si>
    <t>ICR: INCORRECT QUANTITY</t>
  </si>
  <si>
    <t>ICR: INCORRECT STRENGTH</t>
  </si>
  <si>
    <t>ICR: NOT DETECTED ENDORSEMENT</t>
  </si>
  <si>
    <t>ICR: Presc No</t>
  </si>
  <si>
    <t xml:space="preserve">OPERATOR (Ex Handler): Broken Bulk  </t>
  </si>
  <si>
    <t>OPERATOR: Exempt Class (20th form only)</t>
  </si>
  <si>
    <t>OPERATOR: incorrect Appliance/Colostomy item</t>
  </si>
  <si>
    <t>OPERATOR: (Other)</t>
  </si>
  <si>
    <t>OPERATOR: Presc No</t>
  </si>
  <si>
    <t>OPERATOR: Quantity End Less</t>
  </si>
  <si>
    <t>SYSTEM: Cal Pack Quantity</t>
  </si>
  <si>
    <t>Endorsement: MISALIGNED</t>
  </si>
  <si>
    <t>SYSTEM: Form Type</t>
  </si>
  <si>
    <t>SYSTEM: Incorrect Pack</t>
  </si>
  <si>
    <t>SYSTEM: Incorrect Product Paid</t>
  </si>
  <si>
    <t>SYSTEM: Not Dispensed</t>
  </si>
  <si>
    <t>SYSTEM: (Other)</t>
  </si>
  <si>
    <t>SYSTEM: Quantity End Less</t>
  </si>
  <si>
    <t>SYSTEM: Special Container Quantity</t>
  </si>
  <si>
    <t>SYSTEM: Switching  (incorrectly as chargeable)</t>
  </si>
  <si>
    <t>SYSTEM: Switching (incorrectly as exempt)</t>
  </si>
  <si>
    <t>Drop down list categories</t>
  </si>
  <si>
    <t>Individual Sheet Progress</t>
  </si>
  <si>
    <t>1-20</t>
  </si>
  <si>
    <t>21-40</t>
  </si>
  <si>
    <t>41-60</t>
  </si>
  <si>
    <t>61-80</t>
  </si>
  <si>
    <t>81-100</t>
  </si>
  <si>
    <t>This will start the macro, importing the data from each individual part sheet.  The progress box below will show the current progress of the import</t>
  </si>
  <si>
    <t>Source Folder:-</t>
  </si>
  <si>
    <t>This button will open a folder selection box.  From this box, select the folder that contains the part files that need importing.  All the individual files need to be saved in this folder.</t>
  </si>
  <si>
    <t>Root Cause</t>
  </si>
  <si>
    <t>Root Cause categories</t>
  </si>
  <si>
    <t>Tagged group</t>
  </si>
  <si>
    <t>\\ppa_new\Data\Pharm\Pharmaceutical Analysis\Annual Sample\Annual Sample Reports 2012\Apr 12\all completed\</t>
  </si>
  <si>
    <t>AIT</t>
  </si>
  <si>
    <t>Faint order</t>
  </si>
  <si>
    <t>Faint endorsement</t>
  </si>
  <si>
    <t>Misaligned order</t>
  </si>
  <si>
    <t>Endorsement covers order</t>
  </si>
  <si>
    <t>Directions read as quantity</t>
  </si>
  <si>
    <t>ERROR CATEGORY</t>
  </si>
  <si>
    <t>Cost of errors</t>
  </si>
  <si>
    <t xml:space="preserve">evidence seen </t>
  </si>
  <si>
    <t>prescriber code</t>
  </si>
  <si>
    <t>Contractor Name</t>
  </si>
  <si>
    <t>Software System if Known</t>
  </si>
  <si>
    <t>Div Code</t>
  </si>
  <si>
    <t>Div Name</t>
  </si>
  <si>
    <t>OCS Code</t>
  </si>
  <si>
    <t>Trading Name</t>
  </si>
  <si>
    <t>Address1</t>
  </si>
  <si>
    <t>Address2</t>
  </si>
  <si>
    <t>Address3</t>
  </si>
  <si>
    <t>Address4</t>
  </si>
  <si>
    <t>Postcode</t>
  </si>
  <si>
    <t>Phone</t>
  </si>
  <si>
    <t>Start Date</t>
  </si>
  <si>
    <t>Div03</t>
  </si>
  <si>
    <t>Newcastle Division</t>
  </si>
  <si>
    <t>FAJ51</t>
  </si>
  <si>
    <t>Co-Operative Group Healthcare Limited</t>
  </si>
  <si>
    <t>The Co-Operative Pharmacy</t>
  </si>
  <si>
    <t>Warrington Hospital</t>
  </si>
  <si>
    <t>Ground Floor, Lovely Lane</t>
  </si>
  <si>
    <t>Warrington</t>
  </si>
  <si>
    <t>Cheshire</t>
  </si>
  <si>
    <t xml:space="preserve">WA5 1QG                  </t>
  </si>
  <si>
    <t xml:space="preserve"> </t>
  </si>
  <si>
    <t>Pharmacy</t>
  </si>
  <si>
    <t>2004-11-08</t>
  </si>
  <si>
    <t>FK847</t>
  </si>
  <si>
    <t>The N.E.W Service OOH</t>
  </si>
  <si>
    <t>Leighton Hospital</t>
  </si>
  <si>
    <t>Middlewich Road</t>
  </si>
  <si>
    <t>Crewe</t>
  </si>
  <si>
    <t xml:space="preserve">CW1 4QJ                  </t>
  </si>
  <si>
    <t xml:space="preserve">01270 273666                            </t>
  </si>
  <si>
    <t>2005-03-01</t>
  </si>
  <si>
    <t>FQF53</t>
  </si>
  <si>
    <t>GP Aph OOH</t>
  </si>
  <si>
    <t>Arrowe Park Hospital</t>
  </si>
  <si>
    <t>Arrowe Park Road</t>
  </si>
  <si>
    <t>Upton</t>
  </si>
  <si>
    <t>Wirral</t>
  </si>
  <si>
    <t xml:space="preserve">CH49 5PE                 </t>
  </si>
  <si>
    <t xml:space="preserve">0151 6788496                            </t>
  </si>
  <si>
    <t>FQ036</t>
  </si>
  <si>
    <t>Western Cheshire Ooh Service</t>
  </si>
  <si>
    <t>St Martin's Clinic</t>
  </si>
  <si>
    <t>St Martin's Way</t>
  </si>
  <si>
    <t>Chester</t>
  </si>
  <si>
    <t xml:space="preserve">CH1 2NR                  </t>
  </si>
  <si>
    <t xml:space="preserve">0151 3559545                            </t>
  </si>
  <si>
    <t>FVD80</t>
  </si>
  <si>
    <t>Emergency Gp Home OOH</t>
  </si>
  <si>
    <t>Orthopaedic Department</t>
  </si>
  <si>
    <t>Appleton Wing, Lovely Ln</t>
  </si>
  <si>
    <t xml:space="preserve">01925 644218                            </t>
  </si>
  <si>
    <t>FWL35</t>
  </si>
  <si>
    <t>Eastern Cheshire Ooh Serv.</t>
  </si>
  <si>
    <t>Emergency Prim.Care Ctr.</t>
  </si>
  <si>
    <t>District General Hospital</t>
  </si>
  <si>
    <t>Macclesfield</t>
  </si>
  <si>
    <t xml:space="preserve">SK10 3BL                 </t>
  </si>
  <si>
    <t xml:space="preserve">01625 502999                            </t>
  </si>
  <si>
    <t>FW356</t>
  </si>
  <si>
    <t>GP Vch OOH</t>
  </si>
  <si>
    <t>Victoria Central Hospital</t>
  </si>
  <si>
    <t>Mill Lane</t>
  </si>
  <si>
    <t>Wallasey</t>
  </si>
  <si>
    <t xml:space="preserve">CH44 5UF                 </t>
  </si>
  <si>
    <t>FW630</t>
  </si>
  <si>
    <t>Emergency Gp OOH</t>
  </si>
  <si>
    <t>FAF52</t>
  </si>
  <si>
    <t>Boots Uk Limited</t>
  </si>
  <si>
    <t>Unit 1</t>
  </si>
  <si>
    <t>44 High Street</t>
  </si>
  <si>
    <t>Yarm</t>
  </si>
  <si>
    <t>Cleveland</t>
  </si>
  <si>
    <t xml:space="preserve">TS15 9AE                 </t>
  </si>
  <si>
    <t xml:space="preserve">01642 787396                            </t>
  </si>
  <si>
    <t>1996-11-25</t>
  </si>
  <si>
    <t>FAK63</t>
  </si>
  <si>
    <t>Your Family Pharmacy Llp</t>
  </si>
  <si>
    <t>Your Family Pharmacy</t>
  </si>
  <si>
    <t>378 Linthorpe Road</t>
  </si>
  <si>
    <t>Middlesbrough</t>
  </si>
  <si>
    <t xml:space="preserve">TS5 6HA                  </t>
  </si>
  <si>
    <t xml:space="preserve">01642 850811                            </t>
  </si>
  <si>
    <t>2011-05-13</t>
  </si>
  <si>
    <t>FAL36</t>
  </si>
  <si>
    <t>Sainsbury's Supermarkets Ltd</t>
  </si>
  <si>
    <t>Sainsbury's Pharmacy</t>
  </si>
  <si>
    <t>St Helen's Industrial Est</t>
  </si>
  <si>
    <t>St Helen's Auckland</t>
  </si>
  <si>
    <t>Bishop Auckland</t>
  </si>
  <si>
    <t>County Durham</t>
  </si>
  <si>
    <t xml:space="preserve">DL14 9AE                 </t>
  </si>
  <si>
    <t xml:space="preserve">01388 605980                            </t>
  </si>
  <si>
    <t>2010-10-27</t>
  </si>
  <si>
    <t>FAQ64</t>
  </si>
  <si>
    <t>J &amp; Lc Clark Chemist</t>
  </si>
  <si>
    <t>James &amp; Lindsey Clark Chemist</t>
  </si>
  <si>
    <t>297 Yarm Road</t>
  </si>
  <si>
    <t>Darlington</t>
  </si>
  <si>
    <t>Co Durham</t>
  </si>
  <si>
    <t xml:space="preserve">DL1 1BA                  </t>
  </si>
  <si>
    <t xml:space="preserve">01325 364431                            </t>
  </si>
  <si>
    <t>1986-10-01</t>
  </si>
  <si>
    <t>FAT38</t>
  </si>
  <si>
    <t>Sjz Limited</t>
  </si>
  <si>
    <t>New Marske Pharmacy</t>
  </si>
  <si>
    <t>1 Beacon Drive</t>
  </si>
  <si>
    <t>New Marske</t>
  </si>
  <si>
    <t>Redcar</t>
  </si>
  <si>
    <t xml:space="preserve">TS11 8ES                 </t>
  </si>
  <si>
    <t xml:space="preserve">01642 489246                            </t>
  </si>
  <si>
    <t>2011-05-21</t>
  </si>
  <si>
    <t>FA121</t>
  </si>
  <si>
    <t>Tesco Stores Limited</t>
  </si>
  <si>
    <t>Tesco Instore Pharmacy</t>
  </si>
  <si>
    <t>St Helen Auckland Ind Est</t>
  </si>
  <si>
    <t xml:space="preserve">DL14 9AB                 </t>
  </si>
  <si>
    <t xml:space="preserve">01388 448847                            </t>
  </si>
  <si>
    <t>2011-01-17</t>
  </si>
  <si>
    <t>FA415</t>
  </si>
  <si>
    <t>Asda Stores Ltd</t>
  </si>
  <si>
    <t>Asda Pharmacy</t>
  </si>
  <si>
    <t>South Church Road</t>
  </si>
  <si>
    <t xml:space="preserve">DL14 7JG                 </t>
  </si>
  <si>
    <t xml:space="preserve">01388 600210                            </t>
  </si>
  <si>
    <t>2010-07-05</t>
  </si>
  <si>
    <t>FA527</t>
  </si>
  <si>
    <t>Farah Chemists Ltd</t>
  </si>
  <si>
    <t>Burnopfield Pharmacy</t>
  </si>
  <si>
    <t>Cedar Crescent</t>
  </si>
  <si>
    <t>Burnopfield</t>
  </si>
  <si>
    <t>Newcastle Upon Tyne</t>
  </si>
  <si>
    <t xml:space="preserve">NE16 6HU                 </t>
  </si>
  <si>
    <t xml:space="preserve">01207 270326                            </t>
  </si>
  <si>
    <t>2006-07-01</t>
  </si>
  <si>
    <t>FA709</t>
  </si>
  <si>
    <t>63 Church Street</t>
  </si>
  <si>
    <t>Seaham</t>
  </si>
  <si>
    <t>Co.Durham</t>
  </si>
  <si>
    <t xml:space="preserve">SR7 7HF                  </t>
  </si>
  <si>
    <t xml:space="preserve">0191 5812358                            </t>
  </si>
  <si>
    <t>0001-01-01</t>
  </si>
  <si>
    <t>FCH78</t>
  </si>
  <si>
    <t>Your Local Boots Pharmacy</t>
  </si>
  <si>
    <t>Craddock House</t>
  </si>
  <si>
    <t>Seaside Lane</t>
  </si>
  <si>
    <t>Easington Colliery,</t>
  </si>
  <si>
    <t>Peterlee, Co.Durham</t>
  </si>
  <si>
    <t xml:space="preserve">SR8 3PF                  </t>
  </si>
  <si>
    <t xml:space="preserve">0191 5270412                            </t>
  </si>
  <si>
    <t>2008-05-12</t>
  </si>
  <si>
    <t>FCJ51</t>
  </si>
  <si>
    <t>Dixon And Hall Ltd</t>
  </si>
  <si>
    <t>60 York Road</t>
  </si>
  <si>
    <t>Peterlee</t>
  </si>
  <si>
    <t xml:space="preserve">SR8 2DP                  </t>
  </si>
  <si>
    <t xml:space="preserve">0191 5862180                            </t>
  </si>
  <si>
    <t>2000-06-19</t>
  </si>
  <si>
    <t>FCK33</t>
  </si>
  <si>
    <t>Whitfield M Ltd</t>
  </si>
  <si>
    <t>28 Middle Street</t>
  </si>
  <si>
    <t>Blackhall Colliery</t>
  </si>
  <si>
    <t>Hartlepool</t>
  </si>
  <si>
    <t xml:space="preserve">TS27 4EA                 </t>
  </si>
  <si>
    <t xml:space="preserve">0191 5872088                            </t>
  </si>
  <si>
    <t>FCQ29</t>
  </si>
  <si>
    <t>Right Medicine Limited</t>
  </si>
  <si>
    <t>Right Medicine Pharmacy</t>
  </si>
  <si>
    <t>31-33 Roman Road</t>
  </si>
  <si>
    <t xml:space="preserve">TS5 6DZ                  </t>
  </si>
  <si>
    <t xml:space="preserve">01642 829095                            </t>
  </si>
  <si>
    <t>2012-09-04</t>
  </si>
  <si>
    <t>FCQ82</t>
  </si>
  <si>
    <t>Fletcher Gamble Limited</t>
  </si>
  <si>
    <t>Pelton Fell Pharmacy</t>
  </si>
  <si>
    <t>Fell Road</t>
  </si>
  <si>
    <t>Pelton Fell</t>
  </si>
  <si>
    <t>Chester Le Street</t>
  </si>
  <si>
    <t xml:space="preserve">DH2 2NR                  </t>
  </si>
  <si>
    <t xml:space="preserve">0191 3875775                            </t>
  </si>
  <si>
    <t>2011-07-11</t>
  </si>
  <si>
    <t>FCW18</t>
  </si>
  <si>
    <t>125 Victoria Road</t>
  </si>
  <si>
    <t xml:space="preserve">DL1 5JH                  </t>
  </si>
  <si>
    <t xml:space="preserve">01325 281049                            </t>
  </si>
  <si>
    <t>2011-10-05</t>
  </si>
  <si>
    <t>FC276</t>
  </si>
  <si>
    <t>Phillips Chemists Ltd</t>
  </si>
  <si>
    <t>Ad Phillips</t>
  </si>
  <si>
    <t>21a Church Road</t>
  </si>
  <si>
    <t>Trimdon</t>
  </si>
  <si>
    <t>Trimdon Station</t>
  </si>
  <si>
    <t xml:space="preserve">TS29 6PY                 </t>
  </si>
  <si>
    <t xml:space="preserve">01429 880352                            </t>
  </si>
  <si>
    <t>FC495</t>
  </si>
  <si>
    <t>Boots</t>
  </si>
  <si>
    <t>8 Bishop Auck Shop Park</t>
  </si>
  <si>
    <t>Tindale Crescent</t>
  </si>
  <si>
    <t xml:space="preserve">DL14 9FA                 </t>
  </si>
  <si>
    <t xml:space="preserve">01388 665183                            </t>
  </si>
  <si>
    <t>2012-11-14</t>
  </si>
  <si>
    <t>FC552</t>
  </si>
  <si>
    <t>Rockliffe Court Healthcare Ltd</t>
  </si>
  <si>
    <t>The Pharmacy</t>
  </si>
  <si>
    <t>Rockliffe Court</t>
  </si>
  <si>
    <t>Hurworth Place</t>
  </si>
  <si>
    <t>Co. Durham</t>
  </si>
  <si>
    <t xml:space="preserve">DL2 2BJ                  </t>
  </si>
  <si>
    <t xml:space="preserve">01325 722755                            </t>
  </si>
  <si>
    <t>1999-10-04</t>
  </si>
  <si>
    <t>FC821</t>
  </si>
  <si>
    <t>L Rowland &amp; Co (Retail) Ltd</t>
  </si>
  <si>
    <t>Rowlands Pharmacy</t>
  </si>
  <si>
    <t>Cardinal Gardens</t>
  </si>
  <si>
    <t xml:space="preserve">DL3 8SD                  </t>
  </si>
  <si>
    <t xml:space="preserve">01325 462394                            </t>
  </si>
  <si>
    <t>2000-05-02</t>
  </si>
  <si>
    <t>FC857</t>
  </si>
  <si>
    <t>Tesco In-Store Pharmacy</t>
  </si>
  <si>
    <t>Tesco Superstore</t>
  </si>
  <si>
    <t>West Dyke Road</t>
  </si>
  <si>
    <t xml:space="preserve">TS10 2AA                 </t>
  </si>
  <si>
    <t xml:space="preserve">01642 385447                            </t>
  </si>
  <si>
    <t>2009-09-14</t>
  </si>
  <si>
    <t>FC889</t>
  </si>
  <si>
    <t>Whitworth Chemists</t>
  </si>
  <si>
    <t>17 Beresford Buildings</t>
  </si>
  <si>
    <t>Thorntree</t>
  </si>
  <si>
    <t xml:space="preserve">TS3 9NB                  </t>
  </si>
  <si>
    <t xml:space="preserve">01642 243079                            </t>
  </si>
  <si>
    <t>2006-11-07</t>
  </si>
  <si>
    <t>FDD30</t>
  </si>
  <si>
    <t>Superdrug Stores Plc</t>
  </si>
  <si>
    <t>48-50 Front Street</t>
  </si>
  <si>
    <t>Chester-Le-Street</t>
  </si>
  <si>
    <t xml:space="preserve">DH3 3BD                  </t>
  </si>
  <si>
    <t xml:space="preserve">0191 3883388                            </t>
  </si>
  <si>
    <t>1996-07-01</t>
  </si>
  <si>
    <t>FDH04</t>
  </si>
  <si>
    <t>Ingleby Healthcare Ltd</t>
  </si>
  <si>
    <t>32 Myton Road</t>
  </si>
  <si>
    <t>Ingleby Barwick</t>
  </si>
  <si>
    <t>Stockton-On-Tees</t>
  </si>
  <si>
    <t xml:space="preserve">TS17 0WG                 </t>
  </si>
  <si>
    <t xml:space="preserve">01642 751110                            </t>
  </si>
  <si>
    <t>2011-08-01</t>
  </si>
  <si>
    <t>FDH51</t>
  </si>
  <si>
    <t>Intrahealth Pharmacy Limited</t>
  </si>
  <si>
    <t>William Brown Centre</t>
  </si>
  <si>
    <t>Manor Way</t>
  </si>
  <si>
    <t xml:space="preserve">SR8 5SB                  </t>
  </si>
  <si>
    <t xml:space="preserve">0191 5183899                            </t>
  </si>
  <si>
    <t>2013-03-27</t>
  </si>
  <si>
    <t>FDK64</t>
  </si>
  <si>
    <t>M &amp; M Pharmacies Limited</t>
  </si>
  <si>
    <t>M &amp; M Pharmacy</t>
  </si>
  <si>
    <t>Phoenix House</t>
  </si>
  <si>
    <t>4 Sawmills Lane</t>
  </si>
  <si>
    <t>Brandon</t>
  </si>
  <si>
    <t xml:space="preserve">DH7 8BJ                  </t>
  </si>
  <si>
    <t xml:space="preserve">0191 3784964                            </t>
  </si>
  <si>
    <t>2013-06-01</t>
  </si>
  <si>
    <t>FDM49</t>
  </si>
  <si>
    <t>203 Newgate Street</t>
  </si>
  <si>
    <t xml:space="preserve">DL14 7EL                 </t>
  </si>
  <si>
    <t xml:space="preserve">01388 612111                            </t>
  </si>
  <si>
    <t>FDP23</t>
  </si>
  <si>
    <t>50 Hope Street</t>
  </si>
  <si>
    <t>Crook</t>
  </si>
  <si>
    <t xml:space="preserve">DL15 9HU                 </t>
  </si>
  <si>
    <t xml:space="preserve">01388 766718                            </t>
  </si>
  <si>
    <t>2012-06-06</t>
  </si>
  <si>
    <t>FDQ17</t>
  </si>
  <si>
    <t>15 The Viewly Centre</t>
  </si>
  <si>
    <t>Hemlington</t>
  </si>
  <si>
    <t xml:space="preserve">TS8 9JH                  </t>
  </si>
  <si>
    <t xml:space="preserve">01642 594647                            </t>
  </si>
  <si>
    <t>1995-05-25</t>
  </si>
  <si>
    <t>FDQ18</t>
  </si>
  <si>
    <t>14 High Row</t>
  </si>
  <si>
    <t xml:space="preserve">DL3 7QQ                  </t>
  </si>
  <si>
    <t xml:space="preserve">01325 380708                            </t>
  </si>
  <si>
    <t>FDR43</t>
  </si>
  <si>
    <t>National Co-Op Chemists Ltd</t>
  </si>
  <si>
    <t>40 Front Street</t>
  </si>
  <si>
    <t>Langley Park</t>
  </si>
  <si>
    <t>Durham</t>
  </si>
  <si>
    <t xml:space="preserve">DH7 9SA                  </t>
  </si>
  <si>
    <t xml:space="preserve">0191 3731216                            </t>
  </si>
  <si>
    <t>1992-04-13</t>
  </si>
  <si>
    <t>FDX31</t>
  </si>
  <si>
    <t>Lloyds Pharmacy Ltd</t>
  </si>
  <si>
    <t>Lloydspharmacy</t>
  </si>
  <si>
    <t>Low Grange Health Village</t>
  </si>
  <si>
    <t>Normanby Road</t>
  </si>
  <si>
    <t xml:space="preserve">TS6 6TD                  </t>
  </si>
  <si>
    <t>2010-04-12</t>
  </si>
  <si>
    <t>FDY75</t>
  </si>
  <si>
    <t>Coopers Chemist Marske Limited</t>
  </si>
  <si>
    <t>112 High Street</t>
  </si>
  <si>
    <t>Marske-By-The-Sea</t>
  </si>
  <si>
    <t xml:space="preserve">TS11 7BA                 </t>
  </si>
  <si>
    <t xml:space="preserve">01642 485651                            </t>
  </si>
  <si>
    <t>1985-09-01</t>
  </si>
  <si>
    <t>FD330</t>
  </si>
  <si>
    <t>9 Durham City Retail Park</t>
  </si>
  <si>
    <t>Mcintyre Way</t>
  </si>
  <si>
    <t xml:space="preserve">DH1 2RP                  </t>
  </si>
  <si>
    <t xml:space="preserve">0191 3740664                            </t>
  </si>
  <si>
    <t>2011-08-03</t>
  </si>
  <si>
    <t>FD394</t>
  </si>
  <si>
    <t>Norchem Healthcare Limited</t>
  </si>
  <si>
    <t>Norchem Healthcare</t>
  </si>
  <si>
    <t>Queens Park Surgery</t>
  </si>
  <si>
    <t>Farrer Street</t>
  </si>
  <si>
    <t>Stockton On Tees</t>
  </si>
  <si>
    <t xml:space="preserve">TS18 2AW                 </t>
  </si>
  <si>
    <t xml:space="preserve">01642 601622                            </t>
  </si>
  <si>
    <t>2009-08-13</t>
  </si>
  <si>
    <t>FD810</t>
  </si>
  <si>
    <t>1 West Grove</t>
  </si>
  <si>
    <t>Westlea Estate</t>
  </si>
  <si>
    <t xml:space="preserve">SR7 8EL                  </t>
  </si>
  <si>
    <t xml:space="preserve">0191 5813271                            </t>
  </si>
  <si>
    <t>1993-09-01</t>
  </si>
  <si>
    <t>FD842</t>
  </si>
  <si>
    <t>9 Damson Court</t>
  </si>
  <si>
    <t>Orchard Road</t>
  </si>
  <si>
    <t xml:space="preserve">DL3 6JA                  </t>
  </si>
  <si>
    <t xml:space="preserve">01325 481152                            </t>
  </si>
  <si>
    <t>2006-09-01</t>
  </si>
  <si>
    <t>FED01</t>
  </si>
  <si>
    <t>Miller ADP</t>
  </si>
  <si>
    <t>Miller Chemist</t>
  </si>
  <si>
    <t>22 Cheapside</t>
  </si>
  <si>
    <t>Spennymoor</t>
  </si>
  <si>
    <t xml:space="preserve">DL16 6DJ                 </t>
  </si>
  <si>
    <t xml:space="preserve">01388 816158                            </t>
  </si>
  <si>
    <t>1992-04-08</t>
  </si>
  <si>
    <t>FED61</t>
  </si>
  <si>
    <t>Whinbush Way</t>
  </si>
  <si>
    <t xml:space="preserve">DL1 3RB                  </t>
  </si>
  <si>
    <t>2010-08-31</t>
  </si>
  <si>
    <t>FEF27</t>
  </si>
  <si>
    <t>Unit 3 Parkway Shop. Cntr</t>
  </si>
  <si>
    <t>Coulby Newham</t>
  </si>
  <si>
    <t xml:space="preserve">TS8 0TJ                  </t>
  </si>
  <si>
    <t xml:space="preserve">01642 594439                            </t>
  </si>
  <si>
    <t>FEH08</t>
  </si>
  <si>
    <t>The Arches</t>
  </si>
  <si>
    <t>79 Park Road</t>
  </si>
  <si>
    <t xml:space="preserve">TS24 7PW                 </t>
  </si>
  <si>
    <t xml:space="preserve">01429 866023                            </t>
  </si>
  <si>
    <t>1998-11-13</t>
  </si>
  <si>
    <t>FEJ33</t>
  </si>
  <si>
    <t xml:space="preserve">DL1 3RT                  </t>
  </si>
  <si>
    <t xml:space="preserve">01325 380270                            </t>
  </si>
  <si>
    <t>2000-07-24</t>
  </si>
  <si>
    <t>FEM40</t>
  </si>
  <si>
    <t>Jf Eilbeck (Chemist) Limited</t>
  </si>
  <si>
    <t>1 The Avenue</t>
  </si>
  <si>
    <t>Deneside</t>
  </si>
  <si>
    <t xml:space="preserve">SR7 8LQ                  </t>
  </si>
  <si>
    <t xml:space="preserve">0191 5816008                            </t>
  </si>
  <si>
    <t>2002-02-22</t>
  </si>
  <si>
    <t>FEN16</t>
  </si>
  <si>
    <t>Unit 8,West Park Com Vill</t>
  </si>
  <si>
    <t>John Fowler Way</t>
  </si>
  <si>
    <t>Tillage Green, Darlington</t>
  </si>
  <si>
    <t xml:space="preserve">DL2 2GL                  </t>
  </si>
  <si>
    <t>2007-01-02</t>
  </si>
  <si>
    <t>FEP92</t>
  </si>
  <si>
    <t>Tesco Stores Ltd</t>
  </si>
  <si>
    <t>Leeholme Road</t>
  </si>
  <si>
    <t>Billingham</t>
  </si>
  <si>
    <t xml:space="preserve">TS23 3TA                 </t>
  </si>
  <si>
    <t xml:space="preserve">01642 385847                            </t>
  </si>
  <si>
    <t>2010-02-22</t>
  </si>
  <si>
    <t>FEQ59</t>
  </si>
  <si>
    <t>Elwick 2000 Ltd</t>
  </si>
  <si>
    <t>10 Woods Terrace East</t>
  </si>
  <si>
    <t>Murton</t>
  </si>
  <si>
    <t xml:space="preserve">SR7 9AA                  </t>
  </si>
  <si>
    <t xml:space="preserve">0191 5262052                            </t>
  </si>
  <si>
    <t>2000-09-01</t>
  </si>
  <si>
    <t>FER83</t>
  </si>
  <si>
    <t>307 North Road</t>
  </si>
  <si>
    <t xml:space="preserve">DL1 2JR                  </t>
  </si>
  <si>
    <t xml:space="preserve">01325 356285                            </t>
  </si>
  <si>
    <t>FET02</t>
  </si>
  <si>
    <t>Bridge End</t>
  </si>
  <si>
    <t xml:space="preserve">DH3 3RA                  </t>
  </si>
  <si>
    <t xml:space="preserve">0191 3882777                            </t>
  </si>
  <si>
    <t>2000-08-01</t>
  </si>
  <si>
    <t>FE348</t>
  </si>
  <si>
    <t>Ps Pendergood Ltd</t>
  </si>
  <si>
    <t>Clayfield Pharmacy</t>
  </si>
  <si>
    <t>76-78 Oxford Road</t>
  </si>
  <si>
    <t xml:space="preserve">TS25 5SA                 </t>
  </si>
  <si>
    <t xml:space="preserve">01429 274279                            </t>
  </si>
  <si>
    <t>2009-07-01</t>
  </si>
  <si>
    <t>FE649</t>
  </si>
  <si>
    <t>St Andrew's Lane</t>
  </si>
  <si>
    <t xml:space="preserve">DL16 6QB                 </t>
  </si>
  <si>
    <t>2010-11-01</t>
  </si>
  <si>
    <t>FE662</t>
  </si>
  <si>
    <t>Imaan LTD</t>
  </si>
  <si>
    <t>Fairfield Pharmacy</t>
  </si>
  <si>
    <t>26-28 Glenfield Road</t>
  </si>
  <si>
    <t xml:space="preserve">TS19 7PQ                 </t>
  </si>
  <si>
    <t xml:space="preserve">01642 587625                            </t>
  </si>
  <si>
    <t>2013-07-23</t>
  </si>
  <si>
    <t>FE898</t>
  </si>
  <si>
    <t>Centrechem Limited</t>
  </si>
  <si>
    <t>Centrechem Ltd</t>
  </si>
  <si>
    <t>Pelton Primary Care Ctr</t>
  </si>
  <si>
    <t>Pelton</t>
  </si>
  <si>
    <t xml:space="preserve">DH2 1EZ                  </t>
  </si>
  <si>
    <t xml:space="preserve">0191 3700351                            </t>
  </si>
  <si>
    <t>1985-05-01</t>
  </si>
  <si>
    <t>FFC02</t>
  </si>
  <si>
    <t>Synergise Healthcare Limited</t>
  </si>
  <si>
    <t>Synergise Pharmacy</t>
  </si>
  <si>
    <t>56 Yarm Lane</t>
  </si>
  <si>
    <t xml:space="preserve">TS18 1EP                 </t>
  </si>
  <si>
    <t xml:space="preserve">01642 616930                            </t>
  </si>
  <si>
    <t>2012-11-26</t>
  </si>
  <si>
    <t>FFC42</t>
  </si>
  <si>
    <t>1 Durham Road</t>
  </si>
  <si>
    <t>Ferryhill</t>
  </si>
  <si>
    <t xml:space="preserve">DL17 8LD                 </t>
  </si>
  <si>
    <t xml:space="preserve">01740 652940                            </t>
  </si>
  <si>
    <t>2005-08-08</t>
  </si>
  <si>
    <t>FFC99</t>
  </si>
  <si>
    <t>Manchester House</t>
  </si>
  <si>
    <t>Commercial Street</t>
  </si>
  <si>
    <t xml:space="preserve">DH7 8PL                  </t>
  </si>
  <si>
    <t xml:space="preserve">0191 3789066                            </t>
  </si>
  <si>
    <t>FFF50</t>
  </si>
  <si>
    <t>Boots Pharmacy</t>
  </si>
  <si>
    <t>Cleveland Retail Park</t>
  </si>
  <si>
    <t>Skippers Lane</t>
  </si>
  <si>
    <t xml:space="preserve">TS6 6UX                  </t>
  </si>
  <si>
    <t xml:space="preserve">01642 465058                            </t>
  </si>
  <si>
    <t>2010-06-09</t>
  </si>
  <si>
    <t>FFF81</t>
  </si>
  <si>
    <t>Md &amp; Ag Burdon Ltd</t>
  </si>
  <si>
    <t>Lanchester Pharmacy</t>
  </si>
  <si>
    <t>15 Front Street</t>
  </si>
  <si>
    <t>Lanchester</t>
  </si>
  <si>
    <t xml:space="preserve">DH7 0LA                  </t>
  </si>
  <si>
    <t xml:space="preserve">01207 520365                            </t>
  </si>
  <si>
    <t>2004-08-13</t>
  </si>
  <si>
    <t>FFH44</t>
  </si>
  <si>
    <t>33-35 High Street</t>
  </si>
  <si>
    <t xml:space="preserve">TS10 3BZ                 </t>
  </si>
  <si>
    <t>FFH88</t>
  </si>
  <si>
    <t>22 Alexander Terrace</t>
  </si>
  <si>
    <t>Wheatley Hill</t>
  </si>
  <si>
    <t xml:space="preserve">DH6 3JW                  </t>
  </si>
  <si>
    <t xml:space="preserve">01429 820313                            </t>
  </si>
  <si>
    <t>FFK86</t>
  </si>
  <si>
    <t>Robert &amp; Roberts Ltd</t>
  </si>
  <si>
    <t>Bewick Pharmacy</t>
  </si>
  <si>
    <t>27 Bewick Crescent</t>
  </si>
  <si>
    <t>Newton Aycliffe</t>
  </si>
  <si>
    <t xml:space="preserve">DL5 5LH                  </t>
  </si>
  <si>
    <t xml:space="preserve">01325 321010                            </t>
  </si>
  <si>
    <t>FFT72</t>
  </si>
  <si>
    <t>Asda</t>
  </si>
  <si>
    <t>Thornaby New Town Centre</t>
  </si>
  <si>
    <t>Thornaby</t>
  </si>
  <si>
    <t xml:space="preserve">TS17 9EN                 </t>
  </si>
  <si>
    <t xml:space="preserve">01642 768410                            </t>
  </si>
  <si>
    <t>2001-01-27</t>
  </si>
  <si>
    <t>FFT83</t>
  </si>
  <si>
    <t>Fursewood LTD</t>
  </si>
  <si>
    <t>West View Pharmacy</t>
  </si>
  <si>
    <t>7 Brus Corner</t>
  </si>
  <si>
    <t xml:space="preserve">TS24 9LA                 </t>
  </si>
  <si>
    <t xml:space="preserve">01429 263868                            </t>
  </si>
  <si>
    <t>2006-08-18</t>
  </si>
  <si>
    <t>FFV56</t>
  </si>
  <si>
    <t>Britton &amp; Robson Ltd</t>
  </si>
  <si>
    <t>46 High Street</t>
  </si>
  <si>
    <t>Willington</t>
  </si>
  <si>
    <t xml:space="preserve">DL15 0PG                 </t>
  </si>
  <si>
    <t xml:space="preserve">01388 746269                            </t>
  </si>
  <si>
    <t>FFW98</t>
  </si>
  <si>
    <t>Mr Za Rafiq</t>
  </si>
  <si>
    <t>Lingdale Pharmacy</t>
  </si>
  <si>
    <t>29 High Street</t>
  </si>
  <si>
    <t>Lingdale</t>
  </si>
  <si>
    <t>Saltburn By The Sea</t>
  </si>
  <si>
    <t xml:space="preserve">TS12 3DZ                 </t>
  </si>
  <si>
    <t xml:space="preserve">01287 650985                            </t>
  </si>
  <si>
    <t>2011-04-04</t>
  </si>
  <si>
    <t>FFX51</t>
  </si>
  <si>
    <t>Bishop C M</t>
  </si>
  <si>
    <t>Healthways Chemist Ltd</t>
  </si>
  <si>
    <t>38a(2)Middleton Grange</t>
  </si>
  <si>
    <t>Shopping Centre</t>
  </si>
  <si>
    <t xml:space="preserve">TS24 7RY                 </t>
  </si>
  <si>
    <t xml:space="preserve">01429 863504                            </t>
  </si>
  <si>
    <t>1990-08-01</t>
  </si>
  <si>
    <t>FF308</t>
  </si>
  <si>
    <t>9 High Street</t>
  </si>
  <si>
    <t>Ormesby</t>
  </si>
  <si>
    <t xml:space="preserve">TS7 9PD                  </t>
  </si>
  <si>
    <t>1993-11-12</t>
  </si>
  <si>
    <t>FF345</t>
  </si>
  <si>
    <t>Blacketts Med Practice</t>
  </si>
  <si>
    <t>63-67 Bondgate</t>
  </si>
  <si>
    <t xml:space="preserve">DL3 7JR                  </t>
  </si>
  <si>
    <t xml:space="preserve">01325 462592                            </t>
  </si>
  <si>
    <t>FF604</t>
  </si>
  <si>
    <t>17 Blackhills Road</t>
  </si>
  <si>
    <t>Horden</t>
  </si>
  <si>
    <t xml:space="preserve">SR8 4DW                  </t>
  </si>
  <si>
    <t xml:space="preserve">0191 5863940                            </t>
  </si>
  <si>
    <t>1997-12-18</t>
  </si>
  <si>
    <t>FF653</t>
  </si>
  <si>
    <t>Pharmacy World Ltd</t>
  </si>
  <si>
    <t>Pharmacy World</t>
  </si>
  <si>
    <t>45 Redhill Road</t>
  </si>
  <si>
    <t>Roseworth</t>
  </si>
  <si>
    <t xml:space="preserve">TS19 9BX                 </t>
  </si>
  <si>
    <t xml:space="preserve">01642 677999                            </t>
  </si>
  <si>
    <t>2006-03-01</t>
  </si>
  <si>
    <t>FF689</t>
  </si>
  <si>
    <t>M J &amp; A Gordon Ltd</t>
  </si>
  <si>
    <t>Tow Law Pharmacy</t>
  </si>
  <si>
    <t>24 High Street</t>
  </si>
  <si>
    <t>Tow Law</t>
  </si>
  <si>
    <t xml:space="preserve">DL13 4DL                 </t>
  </si>
  <si>
    <t xml:space="preserve">01388 730279                            </t>
  </si>
  <si>
    <t>1996-10-01</t>
  </si>
  <si>
    <t>FF695</t>
  </si>
  <si>
    <t>Trunk Road</t>
  </si>
  <si>
    <t>Eston</t>
  </si>
  <si>
    <t xml:space="preserve">TS6 9QH                  </t>
  </si>
  <si>
    <t>2006-06-01</t>
  </si>
  <si>
    <t>FF873</t>
  </si>
  <si>
    <t>Billingham Health Limited</t>
  </si>
  <si>
    <t>Abbey Health Centre</t>
  </si>
  <si>
    <t>Finchale Avenue</t>
  </si>
  <si>
    <t xml:space="preserve">TS23 2DG                 </t>
  </si>
  <si>
    <t xml:space="preserve">01642 530304                            </t>
  </si>
  <si>
    <t>2011-09-26</t>
  </si>
  <si>
    <t>FGF94</t>
  </si>
  <si>
    <t>Whitworth Chemists Limited</t>
  </si>
  <si>
    <t>38 Front Street</t>
  </si>
  <si>
    <t>Cockfield</t>
  </si>
  <si>
    <t xml:space="preserve">DL13 5DS                 </t>
  </si>
  <si>
    <t xml:space="preserve">01388 718252                            </t>
  </si>
  <si>
    <t>2007-05-01</t>
  </si>
  <si>
    <t>FGL33</t>
  </si>
  <si>
    <t>1 Sanderson Street</t>
  </si>
  <si>
    <t>Cornforth Lane</t>
  </si>
  <si>
    <t>Coxhoe</t>
  </si>
  <si>
    <t xml:space="preserve">DH6 4DF                  </t>
  </si>
  <si>
    <t xml:space="preserve">0191 3770234                            </t>
  </si>
  <si>
    <t>FGN07</t>
  </si>
  <si>
    <t>National Co-Operative Chemists Limited</t>
  </si>
  <si>
    <t>St Andrews Medical Centre</t>
  </si>
  <si>
    <t>St Andrews Lane</t>
  </si>
  <si>
    <t xml:space="preserve">DL16 6QA                 </t>
  </si>
  <si>
    <t xml:space="preserve">01388 815536                            </t>
  </si>
  <si>
    <t>2007-03-12</t>
  </si>
  <si>
    <t>FGQ02</t>
  </si>
  <si>
    <t>Victoria Chemists Ltd</t>
  </si>
  <si>
    <t>Victoria Chemist</t>
  </si>
  <si>
    <t>118a Victoria Road</t>
  </si>
  <si>
    <t xml:space="preserve">TS1 3HY                  </t>
  </si>
  <si>
    <t xml:space="preserve">01642 356606                            </t>
  </si>
  <si>
    <t>2008-06-25</t>
  </si>
  <si>
    <t>FGR42</t>
  </si>
  <si>
    <t>57 Beveridge Way</t>
  </si>
  <si>
    <t xml:space="preserve">DL5 4DU                  </t>
  </si>
  <si>
    <t xml:space="preserve">01325 300355                            </t>
  </si>
  <si>
    <t>FG416</t>
  </si>
  <si>
    <t>Seaton Pharmacy</t>
  </si>
  <si>
    <t>68a Elizabeth Way</t>
  </si>
  <si>
    <t>Seaton Carew</t>
  </si>
  <si>
    <t xml:space="preserve">TS25 2AX                 </t>
  </si>
  <si>
    <t xml:space="preserve">01429 268540                            </t>
  </si>
  <si>
    <t>2008-01-01</t>
  </si>
  <si>
    <t>FG487</t>
  </si>
  <si>
    <t>58-63 High Street</t>
  </si>
  <si>
    <t xml:space="preserve">TS18 1BE                 </t>
  </si>
  <si>
    <t>FG507</t>
  </si>
  <si>
    <t>Acklam Road</t>
  </si>
  <si>
    <t xml:space="preserve">TS5 4EQ                  </t>
  </si>
  <si>
    <t xml:space="preserve">01642 852123                            </t>
  </si>
  <si>
    <t>FG885</t>
  </si>
  <si>
    <t>6-8 High Street</t>
  </si>
  <si>
    <t>West Cornforth</t>
  </si>
  <si>
    <t xml:space="preserve">DL17 9HR                 </t>
  </si>
  <si>
    <t xml:space="preserve">01740 654669                            </t>
  </si>
  <si>
    <t>2007-10-15</t>
  </si>
  <si>
    <t>FG999</t>
  </si>
  <si>
    <t>Middle Chare Pharmacy Ltd</t>
  </si>
  <si>
    <t>Middle Chare</t>
  </si>
  <si>
    <t xml:space="preserve">DH3 3QD                  </t>
  </si>
  <si>
    <t xml:space="preserve">0191 3890023                            </t>
  </si>
  <si>
    <t>1986-03-01</t>
  </si>
  <si>
    <t>FHD04</t>
  </si>
  <si>
    <t>25 Gilesgate</t>
  </si>
  <si>
    <t>Gilesgate</t>
  </si>
  <si>
    <t xml:space="preserve">DH1 1QW                  </t>
  </si>
  <si>
    <t xml:space="preserve">0191 3865762                            </t>
  </si>
  <si>
    <t>2007-08-01</t>
  </si>
  <si>
    <t>FHD21</t>
  </si>
  <si>
    <t>30-32 The Chare</t>
  </si>
  <si>
    <t xml:space="preserve">SR8 1AE                  </t>
  </si>
  <si>
    <t xml:space="preserve">0191 5862640                            </t>
  </si>
  <si>
    <t>FHG96</t>
  </si>
  <si>
    <t>Your Local Boot Pharmacy</t>
  </si>
  <si>
    <t>Hartlepool Community Hc</t>
  </si>
  <si>
    <t>Park Road</t>
  </si>
  <si>
    <t xml:space="preserve">01429 860871                            </t>
  </si>
  <si>
    <t>2010-05-10</t>
  </si>
  <si>
    <t>FHH95</t>
  </si>
  <si>
    <t>Martonside Pharmacy</t>
  </si>
  <si>
    <t>Martonside Way</t>
  </si>
  <si>
    <t xml:space="preserve">TS4 3BU                  </t>
  </si>
  <si>
    <t xml:space="preserve">01642 819601                            </t>
  </si>
  <si>
    <t>2002-08-01</t>
  </si>
  <si>
    <t>FHL45</t>
  </si>
  <si>
    <t>9-11 Station Street</t>
  </si>
  <si>
    <t>Saltburn-By-The-Sea</t>
  </si>
  <si>
    <t xml:space="preserve">TS12 1AE                 </t>
  </si>
  <si>
    <t xml:space="preserve">01287 622820                            </t>
  </si>
  <si>
    <t>1998-03-02</t>
  </si>
  <si>
    <t>FHV08</t>
  </si>
  <si>
    <t>Station View Medical Ctr.</t>
  </si>
  <si>
    <t>29a Escomb Road</t>
  </si>
  <si>
    <t xml:space="preserve">DL14 6AB                 </t>
  </si>
  <si>
    <t xml:space="preserve">01388 662888                            </t>
  </si>
  <si>
    <t>FHW64</t>
  </si>
  <si>
    <t>16 Westgate</t>
  </si>
  <si>
    <t>Guisborough</t>
  </si>
  <si>
    <t xml:space="preserve">TS14 6BA                 </t>
  </si>
  <si>
    <t xml:space="preserve">01287 632934                            </t>
  </si>
  <si>
    <t>2007-07-16</t>
  </si>
  <si>
    <t>FH490</t>
  </si>
  <si>
    <t>174 Newgate Street</t>
  </si>
  <si>
    <t xml:space="preserve">DL14 7EJ                 </t>
  </si>
  <si>
    <t xml:space="preserve">01388 607106                            </t>
  </si>
  <si>
    <t>FH500</t>
  </si>
  <si>
    <t>455 Linthorpe Road</t>
  </si>
  <si>
    <t>Linthorpe</t>
  </si>
  <si>
    <t xml:space="preserve">TS5 6HX                  </t>
  </si>
  <si>
    <t xml:space="preserve">01642 817134                            </t>
  </si>
  <si>
    <t>FH749</t>
  </si>
  <si>
    <t>Westfrost LTD</t>
  </si>
  <si>
    <t>Pj Wilkinson Chemist</t>
  </si>
  <si>
    <t>273a Acklam Road</t>
  </si>
  <si>
    <t>Acklam</t>
  </si>
  <si>
    <t xml:space="preserve">TS5 7BP                  </t>
  </si>
  <si>
    <t xml:space="preserve">01642 817164                            </t>
  </si>
  <si>
    <t>1996-07-08</t>
  </si>
  <si>
    <t>FH829</t>
  </si>
  <si>
    <t>Unit 6, Code Business Est</t>
  </si>
  <si>
    <t>Henson Road</t>
  </si>
  <si>
    <t xml:space="preserve">DL1 4NZ                  </t>
  </si>
  <si>
    <t xml:space="preserve">01325 360098                            </t>
  </si>
  <si>
    <t>2012-07-09</t>
  </si>
  <si>
    <t>FJG18</t>
  </si>
  <si>
    <t>Norton Primary Hc Ctre</t>
  </si>
  <si>
    <t>Billingham Road</t>
  </si>
  <si>
    <t>Norton</t>
  </si>
  <si>
    <t xml:space="preserve">TS20 2SA                 </t>
  </si>
  <si>
    <t xml:space="preserve">01642 553970                            </t>
  </si>
  <si>
    <t>FJL38</t>
  </si>
  <si>
    <t>John Low Ltd</t>
  </si>
  <si>
    <t>83 Queens Road</t>
  </si>
  <si>
    <t>Shotley Bridge</t>
  </si>
  <si>
    <t>Consett</t>
  </si>
  <si>
    <t xml:space="preserve">DH8 0BW                  </t>
  </si>
  <si>
    <t xml:space="preserve">01207 504131                            </t>
  </si>
  <si>
    <t>FJL96</t>
  </si>
  <si>
    <t>Urgent Care Centre OOH</t>
  </si>
  <si>
    <t>Peterlee Community Hosp</t>
  </si>
  <si>
    <t>O'neil Drive</t>
  </si>
  <si>
    <t xml:space="preserve">SR8 5QU                  </t>
  </si>
  <si>
    <t xml:space="preserve">0191 5863474                            </t>
  </si>
  <si>
    <t>2006-12-01</t>
  </si>
  <si>
    <t>FJW29</t>
  </si>
  <si>
    <t>Crispin (Pharmacy) Ltd</t>
  </si>
  <si>
    <t>Shotton Pharmacy</t>
  </si>
  <si>
    <t>2 Front Street</t>
  </si>
  <si>
    <t>Shotton Colliery</t>
  </si>
  <si>
    <t xml:space="preserve">DH6 2LT                  </t>
  </si>
  <si>
    <t xml:space="preserve">0191 5261426                            </t>
  </si>
  <si>
    <t>2000-06-01</t>
  </si>
  <si>
    <t>FJ005</t>
  </si>
  <si>
    <t>Leak J &amp; Cook S</t>
  </si>
  <si>
    <t>Leak Chemists</t>
  </si>
  <si>
    <t>6 Blue House Buildings</t>
  </si>
  <si>
    <t>High Street</t>
  </si>
  <si>
    <t>Belmont</t>
  </si>
  <si>
    <t xml:space="preserve">DH1 1AR                  </t>
  </si>
  <si>
    <t xml:space="preserve">0191 3847708                            </t>
  </si>
  <si>
    <t>1991-11-01</t>
  </si>
  <si>
    <t>FJ354</t>
  </si>
  <si>
    <t>25 Queensway</t>
  </si>
  <si>
    <t xml:space="preserve">TS23 2ND                 </t>
  </si>
  <si>
    <t>FJ431</t>
  </si>
  <si>
    <t>One Life Medical Centre</t>
  </si>
  <si>
    <t>Linthorpe Road</t>
  </si>
  <si>
    <t xml:space="preserve">TS1 3QY                  </t>
  </si>
  <si>
    <t xml:space="preserve">01642 242944                            </t>
  </si>
  <si>
    <t>1991-12-02</t>
  </si>
  <si>
    <t>FJ493</t>
  </si>
  <si>
    <t>23 High Row</t>
  </si>
  <si>
    <t xml:space="preserve">DL3 7QW                  </t>
  </si>
  <si>
    <t xml:space="preserve">01325 462683                            </t>
  </si>
  <si>
    <t>FJ568</t>
  </si>
  <si>
    <t>4 Varo Terrace</t>
  </si>
  <si>
    <t>Stockton</t>
  </si>
  <si>
    <t xml:space="preserve">TS18 1JY                 </t>
  </si>
  <si>
    <t xml:space="preserve">01642 676127                            </t>
  </si>
  <si>
    <t>2006-06-13</t>
  </si>
  <si>
    <t>FJ652</t>
  </si>
  <si>
    <t>Mr Z Rafiq</t>
  </si>
  <si>
    <t>Wynyard Pharmacy</t>
  </si>
  <si>
    <t>Unit 8, The Stables</t>
  </si>
  <si>
    <t>The Wynd, Wynyard</t>
  </si>
  <si>
    <t xml:space="preserve">TS22 5QQ                 </t>
  </si>
  <si>
    <t xml:space="preserve">01740 645191                            </t>
  </si>
  <si>
    <t>2012-03-19</t>
  </si>
  <si>
    <t>FJ779</t>
  </si>
  <si>
    <t>Farr AG</t>
  </si>
  <si>
    <t>Stanhope Chemists Ltd</t>
  </si>
  <si>
    <t>79 Front Street</t>
  </si>
  <si>
    <t>Stanhope</t>
  </si>
  <si>
    <t xml:space="preserve">DL13 2TZ                 </t>
  </si>
  <si>
    <t xml:space="preserve">01388 528237                            </t>
  </si>
  <si>
    <t>1994-10-06</t>
  </si>
  <si>
    <t>FKC49</t>
  </si>
  <si>
    <t>Skv LTD</t>
  </si>
  <si>
    <t>Whale Hill Pharmacy Inc Pharmacy4meds</t>
  </si>
  <si>
    <t>256 Birchington Avenue</t>
  </si>
  <si>
    <t>Whalehill, Eston</t>
  </si>
  <si>
    <t xml:space="preserve">TS6 8BL                  </t>
  </si>
  <si>
    <t xml:space="preserve">01642 454078                            </t>
  </si>
  <si>
    <t>2002-11-01</t>
  </si>
  <si>
    <t>FKF10</t>
  </si>
  <si>
    <t>5 High Street</t>
  </si>
  <si>
    <t>Brotton</t>
  </si>
  <si>
    <t xml:space="preserve">TS12 2SP                 </t>
  </si>
  <si>
    <t>FKL73</t>
  </si>
  <si>
    <t>Pharmed2ultd</t>
  </si>
  <si>
    <t>Pharmed2u@Ings</t>
  </si>
  <si>
    <t>1 Embleton Court</t>
  </si>
  <si>
    <t xml:space="preserve">TS10 2RF                 </t>
  </si>
  <si>
    <t>2010-09-26</t>
  </si>
  <si>
    <t>FKV30</t>
  </si>
  <si>
    <t>Middleton Healthcare Limited</t>
  </si>
  <si>
    <t>Middleton Pharmacy</t>
  </si>
  <si>
    <t>1 Belle Vue Terrace</t>
  </si>
  <si>
    <t>Middleton-St-George</t>
  </si>
  <si>
    <t xml:space="preserve">DL2 1BN                  </t>
  </si>
  <si>
    <t xml:space="preserve">01325 401033                            </t>
  </si>
  <si>
    <t>2001-12-13</t>
  </si>
  <si>
    <t>FKX72</t>
  </si>
  <si>
    <t>M E Cronin Ltd</t>
  </si>
  <si>
    <t>Newham Pharmacy</t>
  </si>
  <si>
    <t>9-10 High Newham Court</t>
  </si>
  <si>
    <t>Hardwick Estate</t>
  </si>
  <si>
    <t xml:space="preserve">TS19 8PD                 </t>
  </si>
  <si>
    <t xml:space="preserve">01642 608838                            </t>
  </si>
  <si>
    <t>2008-02-01</t>
  </si>
  <si>
    <t>FK785</t>
  </si>
  <si>
    <t>Clark J &amp; Lc</t>
  </si>
  <si>
    <t>10 Cheveley Park</t>
  </si>
  <si>
    <t xml:space="preserve">DH1 2AA                  </t>
  </si>
  <si>
    <t xml:space="preserve">0191 3863683                            </t>
  </si>
  <si>
    <t>1995-09-01</t>
  </si>
  <si>
    <t>FLA09</t>
  </si>
  <si>
    <t>8 North Terrace</t>
  </si>
  <si>
    <t>Market Place</t>
  </si>
  <si>
    <t xml:space="preserve">DL15 9AZ                 </t>
  </si>
  <si>
    <t xml:space="preserve">01388 762726                            </t>
  </si>
  <si>
    <t>FLA75</t>
  </si>
  <si>
    <t>47-53 Northgate</t>
  </si>
  <si>
    <t xml:space="preserve">DL1 1TT                  </t>
  </si>
  <si>
    <t xml:space="preserve">01325 465644                            </t>
  </si>
  <si>
    <t>FLD18</t>
  </si>
  <si>
    <t>Oakside Pharm Ltd</t>
  </si>
  <si>
    <t>Harrops Chemists</t>
  </si>
  <si>
    <t>1 Zetland Road</t>
  </si>
  <si>
    <t>Loftus</t>
  </si>
  <si>
    <t xml:space="preserve">TS13 4PP                 </t>
  </si>
  <si>
    <t xml:space="preserve">01287 640557                            </t>
  </si>
  <si>
    <t>2008-03-01</t>
  </si>
  <si>
    <t>FLG25</t>
  </si>
  <si>
    <t>51 Kings Road</t>
  </si>
  <si>
    <t>North Ormesby</t>
  </si>
  <si>
    <t xml:space="preserve">TS3 6NH                  </t>
  </si>
  <si>
    <t xml:space="preserve">01642 246260                            </t>
  </si>
  <si>
    <t>FLH63</t>
  </si>
  <si>
    <t>Milburn P</t>
  </si>
  <si>
    <t>113 Lanehouse Road</t>
  </si>
  <si>
    <t>Thornaby-On-Tees</t>
  </si>
  <si>
    <t xml:space="preserve">TS17 8AB                 </t>
  </si>
  <si>
    <t>1994-10-03</t>
  </si>
  <si>
    <t>FLJ01</t>
  </si>
  <si>
    <t>Coolmain Services Ltd</t>
  </si>
  <si>
    <t>29-29a Front Street</t>
  </si>
  <si>
    <t>Framwellgate Moor</t>
  </si>
  <si>
    <t xml:space="preserve">DH1 5EE                  </t>
  </si>
  <si>
    <t xml:space="preserve">0191 3862193                            </t>
  </si>
  <si>
    <t>FLL14</t>
  </si>
  <si>
    <t>Asda Superstore</t>
  </si>
  <si>
    <t>Portrack Lane</t>
  </si>
  <si>
    <t xml:space="preserve">TS18 2PB                 </t>
  </si>
  <si>
    <t xml:space="preserve">01642 631810                            </t>
  </si>
  <si>
    <t>2006-08-28</t>
  </si>
  <si>
    <t>FLL39</t>
  </si>
  <si>
    <t>Tesco Extra</t>
  </si>
  <si>
    <t>Dragon Lane</t>
  </si>
  <si>
    <t xml:space="preserve">DH1 2XQ                  </t>
  </si>
  <si>
    <t xml:space="preserve">0191 336047                             </t>
  </si>
  <si>
    <t>2007-02-26</t>
  </si>
  <si>
    <t>FLN77</t>
  </si>
  <si>
    <t>89 Acklam Road</t>
  </si>
  <si>
    <t xml:space="preserve">TS5 5HR                  </t>
  </si>
  <si>
    <t xml:space="preserve">01642 817570                            </t>
  </si>
  <si>
    <t>1997-12-01</t>
  </si>
  <si>
    <t>FL004</t>
  </si>
  <si>
    <t>Mr Aj Webber &amp; Mr S Elliott</t>
  </si>
  <si>
    <t>Haswell Pharmacy Ltd</t>
  </si>
  <si>
    <t>80 Front Street</t>
  </si>
  <si>
    <t>Haswell</t>
  </si>
  <si>
    <t xml:space="preserve">DH6 2BL                  </t>
  </si>
  <si>
    <t xml:space="preserve">0191 5261445                            </t>
  </si>
  <si>
    <t>2004-01-02</t>
  </si>
  <si>
    <t>FL073</t>
  </si>
  <si>
    <t>Medical Centre</t>
  </si>
  <si>
    <t>Front Street</t>
  </si>
  <si>
    <t>Wingate</t>
  </si>
  <si>
    <t xml:space="preserve">TS28 5PZ                 </t>
  </si>
  <si>
    <t xml:space="preserve">01429 838323                            </t>
  </si>
  <si>
    <t>FL453</t>
  </si>
  <si>
    <t>Norchem House Pharmacy</t>
  </si>
  <si>
    <t>Norchem House</t>
  </si>
  <si>
    <t>Chilton Industrial Estate</t>
  </si>
  <si>
    <t xml:space="preserve">DL17 0PD                 </t>
  </si>
  <si>
    <t>FL649</t>
  </si>
  <si>
    <t>1 Seaside Lane</t>
  </si>
  <si>
    <t>Easington Colliery</t>
  </si>
  <si>
    <t xml:space="preserve">0191 5270149                            </t>
  </si>
  <si>
    <t>FL686</t>
  </si>
  <si>
    <t>Victoria Pharmacy Ltd</t>
  </si>
  <si>
    <t>The Health Centre</t>
  </si>
  <si>
    <t>Victoria Road</t>
  </si>
  <si>
    <t xml:space="preserve">TS26 8DB                 </t>
  </si>
  <si>
    <t xml:space="preserve">01429 270168                            </t>
  </si>
  <si>
    <t>1985-06-01</t>
  </si>
  <si>
    <t>FL798</t>
  </si>
  <si>
    <t>88-90 Linthorpe Road</t>
  </si>
  <si>
    <t>The Cleveland Centre</t>
  </si>
  <si>
    <t xml:space="preserve">TS1 2JZ                  </t>
  </si>
  <si>
    <t>FL867</t>
  </si>
  <si>
    <t>2 North Street</t>
  </si>
  <si>
    <t>South Bank</t>
  </si>
  <si>
    <t xml:space="preserve">TS6 6AB                  </t>
  </si>
  <si>
    <t>2007-10-29</t>
  </si>
  <si>
    <t>FMD09</t>
  </si>
  <si>
    <t>37-39 Market Place</t>
  </si>
  <si>
    <t>Barnard Castle</t>
  </si>
  <si>
    <t xml:space="preserve">DL12 8NE                 </t>
  </si>
  <si>
    <t xml:space="preserve">01833 638151                            </t>
  </si>
  <si>
    <t>FMF83</t>
  </si>
  <si>
    <t>Saltburn Pharmacy</t>
  </si>
  <si>
    <t>Ground Floor</t>
  </si>
  <si>
    <t>6 Station Street</t>
  </si>
  <si>
    <t>2013-06-14</t>
  </si>
  <si>
    <t>FMH02</t>
  </si>
  <si>
    <t>Pharmacy 365</t>
  </si>
  <si>
    <t>161-162 High Street</t>
  </si>
  <si>
    <t xml:space="preserve">TS18 1PL                 </t>
  </si>
  <si>
    <t xml:space="preserve">01642 633433                            </t>
  </si>
  <si>
    <t>FMH46</t>
  </si>
  <si>
    <t>99 North Road</t>
  </si>
  <si>
    <t xml:space="preserve">DL1 2PS                  </t>
  </si>
  <si>
    <t xml:space="preserve">01325 480745                            </t>
  </si>
  <si>
    <t>2008-03-15</t>
  </si>
  <si>
    <t>FMH77</t>
  </si>
  <si>
    <t>Tennant Street</t>
  </si>
  <si>
    <t xml:space="preserve">TS18 2AT                 </t>
  </si>
  <si>
    <t xml:space="preserve">01642 676141                            </t>
  </si>
  <si>
    <t>2002-04-29</t>
  </si>
  <si>
    <t>FML39</t>
  </si>
  <si>
    <t>Sarania J</t>
  </si>
  <si>
    <t>W Smith (Durham) Ltd</t>
  </si>
  <si>
    <t>Flass Terrace</t>
  </si>
  <si>
    <t>Ushaw Moor</t>
  </si>
  <si>
    <t xml:space="preserve">DH7 7LD                  </t>
  </si>
  <si>
    <t xml:space="preserve">0191 3730255                            </t>
  </si>
  <si>
    <t>1990-03-03</t>
  </si>
  <si>
    <t>FMN51</t>
  </si>
  <si>
    <t>Robert And Roberts Limited</t>
  </si>
  <si>
    <t>Neville Pharmacy</t>
  </si>
  <si>
    <t>6 Neville Parade</t>
  </si>
  <si>
    <t xml:space="preserve">DL5 5DH                  </t>
  </si>
  <si>
    <t xml:space="preserve">01325 312018                            </t>
  </si>
  <si>
    <t>2012-08-01</t>
  </si>
  <si>
    <t>FMP31</t>
  </si>
  <si>
    <t>70 Bishopton Lane</t>
  </si>
  <si>
    <t xml:space="preserve">TS18 2AJ                 </t>
  </si>
  <si>
    <t xml:space="preserve">01642 616940                            </t>
  </si>
  <si>
    <t>2011-11-18</t>
  </si>
  <si>
    <t>FMP53</t>
  </si>
  <si>
    <t>89 Shopping Centre</t>
  </si>
  <si>
    <t>Middleton Grange</t>
  </si>
  <si>
    <t xml:space="preserve">TS24 7RW                 </t>
  </si>
  <si>
    <t>FMQ48</t>
  </si>
  <si>
    <t>J Dinning (Lumley) Limited</t>
  </si>
  <si>
    <t>13 Lombard Place</t>
  </si>
  <si>
    <t>Great Lumley</t>
  </si>
  <si>
    <t xml:space="preserve">DH3 4QP                  </t>
  </si>
  <si>
    <t xml:space="preserve">0191 3888547                            </t>
  </si>
  <si>
    <t>2013-12-14</t>
  </si>
  <si>
    <t>FMW77</t>
  </si>
  <si>
    <t>Wellbeing Pharmacies Ltd</t>
  </si>
  <si>
    <t>Norton Glebe Pharmacy</t>
  </si>
  <si>
    <t>Unit 6, Hanover Parade</t>
  </si>
  <si>
    <t>Glebe Centre</t>
  </si>
  <si>
    <t xml:space="preserve">TS20 1RF                 </t>
  </si>
  <si>
    <t>2010-09-14</t>
  </si>
  <si>
    <t>FM242</t>
  </si>
  <si>
    <t>Sainsburys Pharmacy</t>
  </si>
  <si>
    <t>Whitehouse Shopping Ctre</t>
  </si>
  <si>
    <t>Bishopton Road West</t>
  </si>
  <si>
    <t xml:space="preserve">TS19 0QB                 </t>
  </si>
  <si>
    <t xml:space="preserve">01642 678614                            </t>
  </si>
  <si>
    <t>2004-07-11</t>
  </si>
  <si>
    <t>FM586</t>
  </si>
  <si>
    <t>Guisborough Health Centre</t>
  </si>
  <si>
    <t>Rectory Lane</t>
  </si>
  <si>
    <t xml:space="preserve">TS14 7DJ                 </t>
  </si>
  <si>
    <t>FM788</t>
  </si>
  <si>
    <t>Hancock &amp; Ainsley Ltd</t>
  </si>
  <si>
    <t>1 Main Street</t>
  </si>
  <si>
    <t>Shildon</t>
  </si>
  <si>
    <t xml:space="preserve">DL4 1AJ                  </t>
  </si>
  <si>
    <t xml:space="preserve">01388 772280                            </t>
  </si>
  <si>
    <t>1992-08-01</t>
  </si>
  <si>
    <t>FM821</t>
  </si>
  <si>
    <t>55 High Street</t>
  </si>
  <si>
    <t xml:space="preserve">TS15 9BH                 </t>
  </si>
  <si>
    <t xml:space="preserve">01642 780797                            </t>
  </si>
  <si>
    <t>FNC75</t>
  </si>
  <si>
    <t>South Hetton Health Ctr</t>
  </si>
  <si>
    <t>South Hetton</t>
  </si>
  <si>
    <t xml:space="preserve">DH6 2TH                  </t>
  </si>
  <si>
    <t xml:space="preserve">0191 5262907                            </t>
  </si>
  <si>
    <t>FNH61</t>
  </si>
  <si>
    <t>12 Wrightson House</t>
  </si>
  <si>
    <t>Mitchell Avenue</t>
  </si>
  <si>
    <t>Thornaby,Stockton-On-Tees</t>
  </si>
  <si>
    <t xml:space="preserve">TS17 9EP                 </t>
  </si>
  <si>
    <t xml:space="preserve">01642 769600                            </t>
  </si>
  <si>
    <t>1995-05-30</t>
  </si>
  <si>
    <t>FNN25</t>
  </si>
  <si>
    <t>4 Kings Road</t>
  </si>
  <si>
    <t xml:space="preserve">TS3 6NF                  </t>
  </si>
  <si>
    <t xml:space="preserve">01642 231002                            </t>
  </si>
  <si>
    <t>FNR44</t>
  </si>
  <si>
    <t>Dipton Pharmacy</t>
  </si>
  <si>
    <t>Lesbury House</t>
  </si>
  <si>
    <t>Dipton, Stanley</t>
  </si>
  <si>
    <t xml:space="preserve">DH9 9AD                  </t>
  </si>
  <si>
    <t xml:space="preserve">01207 570213                            </t>
  </si>
  <si>
    <t>2000-12-01</t>
  </si>
  <si>
    <t>FN907</t>
  </si>
  <si>
    <t>43 Church Street</t>
  </si>
  <si>
    <t xml:space="preserve">0191 5814007                            </t>
  </si>
  <si>
    <t>FN996</t>
  </si>
  <si>
    <t>Surgery Lane</t>
  </si>
  <si>
    <t>Winterbottom Avenue</t>
  </si>
  <si>
    <t xml:space="preserve">TS24 9DN                 </t>
  </si>
  <si>
    <t xml:space="preserve">01429 866032                            </t>
  </si>
  <si>
    <t>1999-04-19</t>
  </si>
  <si>
    <t>FPJ74</t>
  </si>
  <si>
    <t>7 Healaugh Park</t>
  </si>
  <si>
    <t>Leven Park</t>
  </si>
  <si>
    <t xml:space="preserve">TS15 9XN                 </t>
  </si>
  <si>
    <t xml:space="preserve">01642 790731                            </t>
  </si>
  <si>
    <t>2006-09-11</t>
  </si>
  <si>
    <t>FPQ18</t>
  </si>
  <si>
    <t>15 Kendal Road</t>
  </si>
  <si>
    <t xml:space="preserve">TS25 1QU                 </t>
  </si>
  <si>
    <t xml:space="preserve">01429 273461                            </t>
  </si>
  <si>
    <t>2007-04-01</t>
  </si>
  <si>
    <t>FPY51</t>
  </si>
  <si>
    <t>26 High Street</t>
  </si>
  <si>
    <t xml:space="preserve">TS13 4HA                 </t>
  </si>
  <si>
    <t xml:space="preserve">01287 640301                            </t>
  </si>
  <si>
    <t>FQE19</t>
  </si>
  <si>
    <t>Scott-Chem LTD</t>
  </si>
  <si>
    <t>Ww Scott</t>
  </si>
  <si>
    <t>Unit 3 Roseberry Shop Ctr</t>
  </si>
  <si>
    <t>Lakes Estate</t>
  </si>
  <si>
    <t xml:space="preserve">TS10 4NY                 </t>
  </si>
  <si>
    <t>FQG45</t>
  </si>
  <si>
    <t>Bishop Auckland Gen Hpl</t>
  </si>
  <si>
    <t>Cockton Hill Rd</t>
  </si>
  <si>
    <t xml:space="preserve">DL14 6AD                 </t>
  </si>
  <si>
    <t xml:space="preserve">01388 455455                            </t>
  </si>
  <si>
    <t>FQK90</t>
  </si>
  <si>
    <t>P Milburn</t>
  </si>
  <si>
    <t>Sunningdale Pharmacy</t>
  </si>
  <si>
    <t>9 Sunningdale Drive</t>
  </si>
  <si>
    <t>Eaglescliffe</t>
  </si>
  <si>
    <t xml:space="preserve">TS16 9EA                 </t>
  </si>
  <si>
    <t xml:space="preserve">01642 787337                            </t>
  </si>
  <si>
    <t>2002-09-30</t>
  </si>
  <si>
    <t>FQL31</t>
  </si>
  <si>
    <t>2 Stanley Terrace</t>
  </si>
  <si>
    <t>Thornley</t>
  </si>
  <si>
    <t xml:space="preserve">DH6 3ES                  </t>
  </si>
  <si>
    <t xml:space="preserve">01429 820297                            </t>
  </si>
  <si>
    <t>FQQ83</t>
  </si>
  <si>
    <t>Whitfield G Ltd</t>
  </si>
  <si>
    <t>38 Gill Crescent North</t>
  </si>
  <si>
    <t>Fencehouses</t>
  </si>
  <si>
    <t>Houghton Le Spring</t>
  </si>
  <si>
    <t xml:space="preserve">DH4 6AW                  </t>
  </si>
  <si>
    <t xml:space="preserve">0191 3852233                            </t>
  </si>
  <si>
    <t>1999-11-01</t>
  </si>
  <si>
    <t>FQR60</t>
  </si>
  <si>
    <t>The Derwent Centre</t>
  </si>
  <si>
    <t>Middle Street</t>
  </si>
  <si>
    <t xml:space="preserve">DH8 5QW                  </t>
  </si>
  <si>
    <t xml:space="preserve">01207 502365                            </t>
  </si>
  <si>
    <t>FQ293</t>
  </si>
  <si>
    <t>39 Queensway</t>
  </si>
  <si>
    <t xml:space="preserve">01642 554416                            </t>
  </si>
  <si>
    <t>2007-09-01</t>
  </si>
  <si>
    <t>FQ358</t>
  </si>
  <si>
    <t>Teesside Urgent Care OOH</t>
  </si>
  <si>
    <t>N/Ld Hse,Gosforth Pk Ave</t>
  </si>
  <si>
    <t>Gosforth Business Park</t>
  </si>
  <si>
    <t xml:space="preserve">NE12 8EG                 </t>
  </si>
  <si>
    <t xml:space="preserve">0845 6080325                            </t>
  </si>
  <si>
    <t>FQ606</t>
  </si>
  <si>
    <t>Byron Place</t>
  </si>
  <si>
    <t>South Terrace</t>
  </si>
  <si>
    <t xml:space="preserve">SR7 7HN                  </t>
  </si>
  <si>
    <t xml:space="preserve">0191 5136219                            </t>
  </si>
  <si>
    <t>2011-01-31</t>
  </si>
  <si>
    <t>FQ625</t>
  </si>
  <si>
    <t>18 Westgate</t>
  </si>
  <si>
    <t xml:space="preserve">01287 632365                            </t>
  </si>
  <si>
    <t>2012-11-19</t>
  </si>
  <si>
    <t>FRA09</t>
  </si>
  <si>
    <t>31 Newgate Street</t>
  </si>
  <si>
    <t xml:space="preserve">DL14 7EW                 </t>
  </si>
  <si>
    <t xml:space="preserve">01388 603140                            </t>
  </si>
  <si>
    <t>FRG21</t>
  </si>
  <si>
    <t>30 Victoria Road</t>
  </si>
  <si>
    <t xml:space="preserve">TS26 8DD                 </t>
  </si>
  <si>
    <t>FRG27</t>
  </si>
  <si>
    <t>Alliance Pharmacy</t>
  </si>
  <si>
    <t>21 High Street</t>
  </si>
  <si>
    <t>Normanby</t>
  </si>
  <si>
    <t xml:space="preserve">TS6 0NH                  </t>
  </si>
  <si>
    <t xml:space="preserve">01642 452777                            </t>
  </si>
  <si>
    <t>1997-02-03</t>
  </si>
  <si>
    <t>FRJ37</t>
  </si>
  <si>
    <t>Boots The Chemists</t>
  </si>
  <si>
    <t>Unit 21b,Goodwood Square</t>
  </si>
  <si>
    <t>Teeside Retail Park</t>
  </si>
  <si>
    <t xml:space="preserve">TS17 7BW                 </t>
  </si>
  <si>
    <t xml:space="preserve">01642 605956                            </t>
  </si>
  <si>
    <t>1998-06-08</t>
  </si>
  <si>
    <t>FRK21</t>
  </si>
  <si>
    <t>Smith W (Durham) Ltd</t>
  </si>
  <si>
    <t>55 Carr House Drive</t>
  </si>
  <si>
    <t xml:space="preserve">DH1 5LT                  </t>
  </si>
  <si>
    <t xml:space="preserve">0191 3866837                            </t>
  </si>
  <si>
    <t>FRK79</t>
  </si>
  <si>
    <t>T &amp; J Healthcare Ltd</t>
  </si>
  <si>
    <t>Station Road Pharmacy</t>
  </si>
  <si>
    <t>9 Station Road</t>
  </si>
  <si>
    <t xml:space="preserve">DH8 5RL                  </t>
  </si>
  <si>
    <t xml:space="preserve">01207 588239                            </t>
  </si>
  <si>
    <t>2014-05-01</t>
  </si>
  <si>
    <t>FRK95</t>
  </si>
  <si>
    <t>Assan Pharmacy Ltd</t>
  </si>
  <si>
    <t>Cohens Chemist</t>
  </si>
  <si>
    <t>North Ormesby Hth Village</t>
  </si>
  <si>
    <t>Trinity Mews,Nth Ormesby</t>
  </si>
  <si>
    <t xml:space="preserve">TS3 6AL                  </t>
  </si>
  <si>
    <t xml:space="preserve">01642 239050                            </t>
  </si>
  <si>
    <t>2007-12-01</t>
  </si>
  <si>
    <t>FRM41</t>
  </si>
  <si>
    <t>Moule A C &amp; Co</t>
  </si>
  <si>
    <t>Ac Moule &amp; Co</t>
  </si>
  <si>
    <t>55 Parliament Road</t>
  </si>
  <si>
    <t xml:space="preserve">TS1 4JW                  </t>
  </si>
  <si>
    <t>1992-03-01</t>
  </si>
  <si>
    <t>FRP73</t>
  </si>
  <si>
    <t>Derwentside OOH</t>
  </si>
  <si>
    <t>Community Hospital</t>
  </si>
  <si>
    <t xml:space="preserve">DH8 0NB                  </t>
  </si>
  <si>
    <t xml:space="preserve">01207 592478                            </t>
  </si>
  <si>
    <t>FRQ35</t>
  </si>
  <si>
    <t>Sri Vijaya Venkata Llp</t>
  </si>
  <si>
    <t>Consett Pharmacy</t>
  </si>
  <si>
    <t>Unit 19b</t>
  </si>
  <si>
    <t>Number One Industrial Est</t>
  </si>
  <si>
    <t xml:space="preserve">DH8 6SY                  </t>
  </si>
  <si>
    <t xml:space="preserve">01207 654161                            </t>
  </si>
  <si>
    <t>2013-10-01</t>
  </si>
  <si>
    <t>FRQ38</t>
  </si>
  <si>
    <t>Health Centre</t>
  </si>
  <si>
    <t>Sawmills Lane</t>
  </si>
  <si>
    <t>Meadowfield</t>
  </si>
  <si>
    <t xml:space="preserve">DH7 8NH                  </t>
  </si>
  <si>
    <t xml:space="preserve">0191 3780033                            </t>
  </si>
  <si>
    <t>FRQ88</t>
  </si>
  <si>
    <t>Clevechem Limited</t>
  </si>
  <si>
    <t>Redcar Primary Care Hosp</t>
  </si>
  <si>
    <t xml:space="preserve">TS10 4NW                 </t>
  </si>
  <si>
    <t xml:space="preserve">01642 471316                            </t>
  </si>
  <si>
    <t>2009-12-14</t>
  </si>
  <si>
    <t>FRR32</t>
  </si>
  <si>
    <t>Clifford Road Pharmacy</t>
  </si>
  <si>
    <t>Clifford Road</t>
  </si>
  <si>
    <t>Stanley</t>
  </si>
  <si>
    <t xml:space="preserve">DH9 0AB                  </t>
  </si>
  <si>
    <t xml:space="preserve">01207 233845                            </t>
  </si>
  <si>
    <t>1990-08-15</t>
  </si>
  <si>
    <t>FRR40</t>
  </si>
  <si>
    <t>Bellevue</t>
  </si>
  <si>
    <t xml:space="preserve">TS25 1UP                 </t>
  </si>
  <si>
    <t xml:space="preserve">01429 672847                            </t>
  </si>
  <si>
    <t>1992-06-29</t>
  </si>
  <si>
    <t>FRW33</t>
  </si>
  <si>
    <t>Gill &amp; Schofield Pharmaceut Chemists Ltd</t>
  </si>
  <si>
    <t>Victoria Lane</t>
  </si>
  <si>
    <t>Coundon</t>
  </si>
  <si>
    <t xml:space="preserve">DL14 8NL                 </t>
  </si>
  <si>
    <t xml:space="preserve">01388 603447                            </t>
  </si>
  <si>
    <t>2014-06-02</t>
  </si>
  <si>
    <t>FR233</t>
  </si>
  <si>
    <t>Clemitsons Limited</t>
  </si>
  <si>
    <t>Clemitsons Ltd</t>
  </si>
  <si>
    <t>25a Hope Street</t>
  </si>
  <si>
    <t xml:space="preserve">DL15 9HS                 </t>
  </si>
  <si>
    <t xml:space="preserve">01388 764939                            </t>
  </si>
  <si>
    <t>1998-09-01</t>
  </si>
  <si>
    <t>FR810</t>
  </si>
  <si>
    <t>Chapman WNP</t>
  </si>
  <si>
    <t>John Low Ltd (Moorside Pharmacy)</t>
  </si>
  <si>
    <t>Consett Park Terrace</t>
  </si>
  <si>
    <t>Moorside</t>
  </si>
  <si>
    <t xml:space="preserve">DH8 8ET                  </t>
  </si>
  <si>
    <t xml:space="preserve">01207 502485                            </t>
  </si>
  <si>
    <t>FTA07</t>
  </si>
  <si>
    <t>15 Commercial Street</t>
  </si>
  <si>
    <t>Trimdon Colliery</t>
  </si>
  <si>
    <t xml:space="preserve">TS29 6AD                 </t>
  </si>
  <si>
    <t xml:space="preserve">01429 881613                            </t>
  </si>
  <si>
    <t>1985-01-01</t>
  </si>
  <si>
    <t>FTF38</t>
  </si>
  <si>
    <t>Gill &amp; Schofield Pharmaceutical Chemists</t>
  </si>
  <si>
    <t>1 Grove Street</t>
  </si>
  <si>
    <t xml:space="preserve">TS24 0NY                 </t>
  </si>
  <si>
    <t xml:space="preserve">01429 266152                            </t>
  </si>
  <si>
    <t>FTF98</t>
  </si>
  <si>
    <t>Burrell P</t>
  </si>
  <si>
    <t>Eaglescliffe Pharmacy</t>
  </si>
  <si>
    <t>12 Durham Lane</t>
  </si>
  <si>
    <t>Orchard Estate</t>
  </si>
  <si>
    <t xml:space="preserve">TS16 0EH                 </t>
  </si>
  <si>
    <t xml:space="preserve">01642 782676                            </t>
  </si>
  <si>
    <t>1997-07-01</t>
  </si>
  <si>
    <t>FTJ49</t>
  </si>
  <si>
    <t>46/48 Cockton Hill Road</t>
  </si>
  <si>
    <t xml:space="preserve">DL14 6AH                 </t>
  </si>
  <si>
    <t xml:space="preserve">01388 603241                            </t>
  </si>
  <si>
    <t>1995-06-16</t>
  </si>
  <si>
    <t>FTK35</t>
  </si>
  <si>
    <t>20 Greenside</t>
  </si>
  <si>
    <t>Lowfields,Ingleby Barwick</t>
  </si>
  <si>
    <t xml:space="preserve">TS17 0RR                 </t>
  </si>
  <si>
    <t xml:space="preserve">01642 760609                            </t>
  </si>
  <si>
    <t>FTM00</t>
  </si>
  <si>
    <t>Eston Pharmacy</t>
  </si>
  <si>
    <t>Unit 1b, 135/145 High St</t>
  </si>
  <si>
    <t xml:space="preserve">TS6 9JD                  </t>
  </si>
  <si>
    <t xml:space="preserve">01642 452379                            </t>
  </si>
  <si>
    <t>2005-09-22</t>
  </si>
  <si>
    <t>FTN67</t>
  </si>
  <si>
    <t>Alrahi &amp; Singh Limited</t>
  </si>
  <si>
    <t>Pharmacy Express</t>
  </si>
  <si>
    <t>103 Linthorpe Road</t>
  </si>
  <si>
    <t xml:space="preserve">TS1 5DD                  </t>
  </si>
  <si>
    <t xml:space="preserve">01642 244328                            </t>
  </si>
  <si>
    <t>2013-02-11</t>
  </si>
  <si>
    <t>FTP86</t>
  </si>
  <si>
    <t>Cooper &amp; Kime (Cleveland) Ltd</t>
  </si>
  <si>
    <t>1 South Terrace</t>
  </si>
  <si>
    <t>Middlesbrough, Cleveland</t>
  </si>
  <si>
    <t xml:space="preserve">TS6 6HW                  </t>
  </si>
  <si>
    <t>1995-07-01</t>
  </si>
  <si>
    <t>FTT54</t>
  </si>
  <si>
    <t>34 Sunderland Road</t>
  </si>
  <si>
    <t xml:space="preserve">DH1 2LG                  </t>
  </si>
  <si>
    <t xml:space="preserve">0191 3842172                            </t>
  </si>
  <si>
    <t>FTV83</t>
  </si>
  <si>
    <t>Durham Road</t>
  </si>
  <si>
    <t xml:space="preserve">TS21 3LU                 </t>
  </si>
  <si>
    <t xml:space="preserve">01642 385247                            </t>
  </si>
  <si>
    <t>2007-02-19</t>
  </si>
  <si>
    <t>FTW78</t>
  </si>
  <si>
    <t>Ashchem LTD</t>
  </si>
  <si>
    <t>Ashchem Chemists</t>
  </si>
  <si>
    <t>3 West Road</t>
  </si>
  <si>
    <t>Annfield Plain</t>
  </si>
  <si>
    <t xml:space="preserve">DH9 7XA                  </t>
  </si>
  <si>
    <t xml:space="preserve">01207 234392                            </t>
  </si>
  <si>
    <t>2006-11-13</t>
  </si>
  <si>
    <t>FT188</t>
  </si>
  <si>
    <t>Price JC</t>
  </si>
  <si>
    <t>Wolsingham Pharmacy</t>
  </si>
  <si>
    <t>12 Market Place</t>
  </si>
  <si>
    <t>Wolsingham</t>
  </si>
  <si>
    <t xml:space="preserve">DL13 3AE                 </t>
  </si>
  <si>
    <t xml:space="preserve">01388 527484                            </t>
  </si>
  <si>
    <t>FT436</t>
  </si>
  <si>
    <t>Crossfell Pharmacy</t>
  </si>
  <si>
    <t>The Berwick Hills Centre</t>
  </si>
  <si>
    <t>Ormesby Road</t>
  </si>
  <si>
    <t xml:space="preserve">TS3 7RP                  </t>
  </si>
  <si>
    <t xml:space="preserve">01642 245859                            </t>
  </si>
  <si>
    <t>2000-12-11</t>
  </si>
  <si>
    <t>FT705</t>
  </si>
  <si>
    <t>Durham &amp; Cls OOH</t>
  </si>
  <si>
    <t>Univ Hosp North Durham</t>
  </si>
  <si>
    <t>North Road</t>
  </si>
  <si>
    <t xml:space="preserve">DH1 5TW                  </t>
  </si>
  <si>
    <t xml:space="preserve">0191 2151333                            </t>
  </si>
  <si>
    <t>FVC05</t>
  </si>
  <si>
    <t>Savage SD</t>
  </si>
  <si>
    <t>T Kingston Pharmacy</t>
  </si>
  <si>
    <t>Skelton Medical Centre</t>
  </si>
  <si>
    <t>Windermere Drive</t>
  </si>
  <si>
    <t>Skelton</t>
  </si>
  <si>
    <t xml:space="preserve">TS12 2TG                 </t>
  </si>
  <si>
    <t xml:space="preserve">01287 650242                            </t>
  </si>
  <si>
    <t>1997-09-01</t>
  </si>
  <si>
    <t>FVC25</t>
  </si>
  <si>
    <t>The Oval Shop Ltd</t>
  </si>
  <si>
    <t>Skelton Pharmacy</t>
  </si>
  <si>
    <t>Byland Road</t>
  </si>
  <si>
    <t xml:space="preserve">TS12 2NN                 </t>
  </si>
  <si>
    <t xml:space="preserve">01287 200290                            </t>
  </si>
  <si>
    <t>2013-06-12</t>
  </si>
  <si>
    <t>FVC46</t>
  </si>
  <si>
    <t>Hilary House</t>
  </si>
  <si>
    <t>Kelloe</t>
  </si>
  <si>
    <t xml:space="preserve">DH6 4PE                  </t>
  </si>
  <si>
    <t xml:space="preserve">0191 3779445                            </t>
  </si>
  <si>
    <t>2013-10-28</t>
  </si>
  <si>
    <t>FVE88</t>
  </si>
  <si>
    <t>Hunters Pharmacy</t>
  </si>
  <si>
    <t>397 Linthorpe Road</t>
  </si>
  <si>
    <t xml:space="preserve">TS5 6AE                  </t>
  </si>
  <si>
    <t xml:space="preserve">01642 819533                            </t>
  </si>
  <si>
    <t>FVF01</t>
  </si>
  <si>
    <t>9 The Chare</t>
  </si>
  <si>
    <t xml:space="preserve">0191 5862861                            </t>
  </si>
  <si>
    <t>FVH83</t>
  </si>
  <si>
    <t>Meikle Pharmacy</t>
  </si>
  <si>
    <t>51 Middle Street</t>
  </si>
  <si>
    <t xml:space="preserve">TS27 4EE                 </t>
  </si>
  <si>
    <t xml:space="preserve">0191 5864225                            </t>
  </si>
  <si>
    <t>2005-05-02</t>
  </si>
  <si>
    <t>FVM18</t>
  </si>
  <si>
    <t>Park Avenue Pharmacy Limited</t>
  </si>
  <si>
    <t>10 Park Avenue</t>
  </si>
  <si>
    <t xml:space="preserve">TS10 3JZ                 </t>
  </si>
  <si>
    <t xml:space="preserve">01642 484363                            </t>
  </si>
  <si>
    <t>2007-06-16</t>
  </si>
  <si>
    <t>FVP92</t>
  </si>
  <si>
    <t>416 Catcote Road</t>
  </si>
  <si>
    <t>Fens Shopping Centre</t>
  </si>
  <si>
    <t xml:space="preserve">TS25 2LS                 </t>
  </si>
  <si>
    <t xml:space="preserve">01429 274548                            </t>
  </si>
  <si>
    <t>FVR34</t>
  </si>
  <si>
    <t>169a Borough Road</t>
  </si>
  <si>
    <t xml:space="preserve">TS1 3RZ                  </t>
  </si>
  <si>
    <t xml:space="preserve">01642 247382                            </t>
  </si>
  <si>
    <t>2004-04-01</t>
  </si>
  <si>
    <t>FVV69</t>
  </si>
  <si>
    <t>C &amp; C Forster Ltd</t>
  </si>
  <si>
    <t>Welsh Chemist</t>
  </si>
  <si>
    <t>144 Melrose Drive</t>
  </si>
  <si>
    <t>St Helen Auckland</t>
  </si>
  <si>
    <t xml:space="preserve">DL14 9DN                 </t>
  </si>
  <si>
    <t xml:space="preserve">01388 604300                            </t>
  </si>
  <si>
    <t>2002-12-01</t>
  </si>
  <si>
    <t>FVW28</t>
  </si>
  <si>
    <t>14 Church Street</t>
  </si>
  <si>
    <t xml:space="preserve">DL4 1DX                  </t>
  </si>
  <si>
    <t xml:space="preserve">01388 772147                            </t>
  </si>
  <si>
    <t>FVX30</t>
  </si>
  <si>
    <t>12-14 High Street</t>
  </si>
  <si>
    <t xml:space="preserve">TS20 1DN                 </t>
  </si>
  <si>
    <t xml:space="preserve">01642 553101                            </t>
  </si>
  <si>
    <t>1999-12-01</t>
  </si>
  <si>
    <t>FV165</t>
  </si>
  <si>
    <t>16 Woods Terrace East</t>
  </si>
  <si>
    <t xml:space="preserve">0191 5262028                            </t>
  </si>
  <si>
    <t>FV167</t>
  </si>
  <si>
    <t>J Sainsbury Supermarket</t>
  </si>
  <si>
    <t>Arnison Retail Centre</t>
  </si>
  <si>
    <t>Pity Me</t>
  </si>
  <si>
    <t xml:space="preserve">DH1 5GD                  </t>
  </si>
  <si>
    <t xml:space="preserve">0191 3830479                            </t>
  </si>
  <si>
    <t>2001-06-18</t>
  </si>
  <si>
    <t>FV365</t>
  </si>
  <si>
    <t>1 New House Road</t>
  </si>
  <si>
    <t>Esh Winning</t>
  </si>
  <si>
    <t xml:space="preserve">DH7 9JU                  </t>
  </si>
  <si>
    <t xml:space="preserve">0191 3734249                            </t>
  </si>
  <si>
    <t>FV380</t>
  </si>
  <si>
    <t>Rs Marsden (Chemist) Ltd</t>
  </si>
  <si>
    <t>Marsdens Pharmacy</t>
  </si>
  <si>
    <t>86 Galgate</t>
  </si>
  <si>
    <t xml:space="preserve">DL12 8BJ                 </t>
  </si>
  <si>
    <t xml:space="preserve">01833 637413                            </t>
  </si>
  <si>
    <t>1999-05-01</t>
  </si>
  <si>
    <t>FV584</t>
  </si>
  <si>
    <t xml:space="preserve">DL17 8HX                 </t>
  </si>
  <si>
    <t xml:space="preserve">01740 651137                            </t>
  </si>
  <si>
    <t>FWC49</t>
  </si>
  <si>
    <t>Sedgefield Pharmacy</t>
  </si>
  <si>
    <t>11 Front Street</t>
  </si>
  <si>
    <t>Sedgefield</t>
  </si>
  <si>
    <t xml:space="preserve">TS21 3AT                 </t>
  </si>
  <si>
    <t xml:space="preserve">01740 622725                            </t>
  </si>
  <si>
    <t>2001-02-01</t>
  </si>
  <si>
    <t>FWE32</t>
  </si>
  <si>
    <t>Endurance House</t>
  </si>
  <si>
    <t>Clarence Street</t>
  </si>
  <si>
    <t xml:space="preserve">TS18 2EP                 </t>
  </si>
  <si>
    <t xml:space="preserve">01642 607057                            </t>
  </si>
  <si>
    <t>FWF67</t>
  </si>
  <si>
    <t>Pease Way Medical Centre</t>
  </si>
  <si>
    <t xml:space="preserve">DL5 5NH                  </t>
  </si>
  <si>
    <t xml:space="preserve">01325 318135                            </t>
  </si>
  <si>
    <t>2014-03-01</t>
  </si>
  <si>
    <t>FWL23</t>
  </si>
  <si>
    <t xml:space="preserve">DH9 0TB                  </t>
  </si>
  <si>
    <t xml:space="preserve">01207 235281                            </t>
  </si>
  <si>
    <t>FWQ54</t>
  </si>
  <si>
    <t>A.K. Medical Consultancy Ltd</t>
  </si>
  <si>
    <t>Cockerton Pharmacy</t>
  </si>
  <si>
    <t>5/7 West Auckland Road</t>
  </si>
  <si>
    <t>Cockerton</t>
  </si>
  <si>
    <t xml:space="preserve">DL3 9EJ                  </t>
  </si>
  <si>
    <t xml:space="preserve">01325 484828                            </t>
  </si>
  <si>
    <t>2013-11-11</t>
  </si>
  <si>
    <t>FWR83</t>
  </si>
  <si>
    <t>1-3 Newton Mall</t>
  </si>
  <si>
    <t>Cleveland Centre</t>
  </si>
  <si>
    <t xml:space="preserve">TS1 2NW                  </t>
  </si>
  <si>
    <t xml:space="preserve">01642 240548                            </t>
  </si>
  <si>
    <t>FWT02</t>
  </si>
  <si>
    <t>19 West Auckland Road</t>
  </si>
  <si>
    <t xml:space="preserve">DL3 9EL                  </t>
  </si>
  <si>
    <t xml:space="preserve">01325 380735                            </t>
  </si>
  <si>
    <t>FWW78</t>
  </si>
  <si>
    <t>93 Guisborough Road</t>
  </si>
  <si>
    <t>Nunthorpe</t>
  </si>
  <si>
    <t xml:space="preserve">TS7 0JS                  </t>
  </si>
  <si>
    <t xml:space="preserve">01642 270299                            </t>
  </si>
  <si>
    <t>2008-05-01</t>
  </si>
  <si>
    <t>FW299</t>
  </si>
  <si>
    <t xml:space="preserve">DH9 0NB                  </t>
  </si>
  <si>
    <t>2008-10-13</t>
  </si>
  <si>
    <t>FW430</t>
  </si>
  <si>
    <t>Denmark Street Healthcare Llp</t>
  </si>
  <si>
    <t>Denmark Street Pharmacy</t>
  </si>
  <si>
    <t>Denmark Street Surgery</t>
  </si>
  <si>
    <t>Denmark Street</t>
  </si>
  <si>
    <t xml:space="preserve">DL3 0PD                  </t>
  </si>
  <si>
    <t xml:space="preserve">01325 482498                            </t>
  </si>
  <si>
    <t>2013-12-01</t>
  </si>
  <si>
    <t>FW467</t>
  </si>
  <si>
    <t>Darlington Ooh Service</t>
  </si>
  <si>
    <t>Doctor Piper House</t>
  </si>
  <si>
    <t>King Street</t>
  </si>
  <si>
    <t xml:space="preserve">DL3 6JL                  </t>
  </si>
  <si>
    <t xml:space="preserve">01325 746300                            </t>
  </si>
  <si>
    <t>2007-10-01</t>
  </si>
  <si>
    <t>FW575</t>
  </si>
  <si>
    <t>David Jarvis Ltd</t>
  </si>
  <si>
    <t>43 Eastbourne Road</t>
  </si>
  <si>
    <t xml:space="preserve">TS5 6QN                  </t>
  </si>
  <si>
    <t xml:space="preserve">01642 817361                            </t>
  </si>
  <si>
    <t>2004-03-10</t>
  </si>
  <si>
    <t>FW704</t>
  </si>
  <si>
    <t>Tanfield View Surgery</t>
  </si>
  <si>
    <t>Scott St, Tanfield</t>
  </si>
  <si>
    <t xml:space="preserve">DH9 8AD                  </t>
  </si>
  <si>
    <t>FW856</t>
  </si>
  <si>
    <t>84 Wiltshire Way</t>
  </si>
  <si>
    <t xml:space="preserve">TS26 0TB                 </t>
  </si>
  <si>
    <t xml:space="preserve">01429 863651                            </t>
  </si>
  <si>
    <t>FXF69</t>
  </si>
  <si>
    <t>Unit 7</t>
  </si>
  <si>
    <t>Newgate Centre</t>
  </si>
  <si>
    <t xml:space="preserve">DL14 7JQ                 </t>
  </si>
  <si>
    <t xml:space="preserve">01388 602069                            </t>
  </si>
  <si>
    <t>FXH17</t>
  </si>
  <si>
    <t>29 Wynyard Road</t>
  </si>
  <si>
    <t xml:space="preserve">TS25 3LB                 </t>
  </si>
  <si>
    <t xml:space="preserve">01429 273641                            </t>
  </si>
  <si>
    <t>FXH47</t>
  </si>
  <si>
    <t>51 Hope Street</t>
  </si>
  <si>
    <t xml:space="preserve">01388 762533                            </t>
  </si>
  <si>
    <t>FXL31</t>
  </si>
  <si>
    <t>8 Blandford Place</t>
  </si>
  <si>
    <t xml:space="preserve">SR7 7EL                  </t>
  </si>
  <si>
    <t xml:space="preserve">0191 5813788                            </t>
  </si>
  <si>
    <t>1990-01-01</t>
  </si>
  <si>
    <t>FXP92</t>
  </si>
  <si>
    <t xml:space="preserve">01642 338347                            </t>
  </si>
  <si>
    <t>2012-04-12</t>
  </si>
  <si>
    <t>FXT40</t>
  </si>
  <si>
    <t>Tesco Stores</t>
  </si>
  <si>
    <t>Coulby Newham Shop.Centre</t>
  </si>
  <si>
    <t>2007-11-05</t>
  </si>
  <si>
    <t>FXW36</t>
  </si>
  <si>
    <t>Marina Way</t>
  </si>
  <si>
    <t xml:space="preserve">TS24 0XR                 </t>
  </si>
  <si>
    <t xml:space="preserve">01429 239010                            </t>
  </si>
  <si>
    <t>FX093</t>
  </si>
  <si>
    <t>Zulfiqar Ali Rafiq</t>
  </si>
  <si>
    <t>The Oval Pharmacy</t>
  </si>
  <si>
    <t>5 Centre Court</t>
  </si>
  <si>
    <t>The Oval</t>
  </si>
  <si>
    <t>Brookfield</t>
  </si>
  <si>
    <t xml:space="preserve">TS5 8HP                  </t>
  </si>
  <si>
    <t>2010-11-29</t>
  </si>
  <si>
    <t>FX275</t>
  </si>
  <si>
    <t>Coopers Chemist Redcar Limited</t>
  </si>
  <si>
    <t>New Medical Centre</t>
  </si>
  <si>
    <t>Coatham Road</t>
  </si>
  <si>
    <t xml:space="preserve">TS10 1SR                 </t>
  </si>
  <si>
    <t xml:space="preserve">01642 483861                            </t>
  </si>
  <si>
    <t>1985-12-01</t>
  </si>
  <si>
    <t>FYK43</t>
  </si>
  <si>
    <t>F I Maguire Ltd</t>
  </si>
  <si>
    <t>F I Maguire</t>
  </si>
  <si>
    <t>4 Marton Estates Square</t>
  </si>
  <si>
    <t>Stokesley Road, Marton</t>
  </si>
  <si>
    <t xml:space="preserve">TS7 8DU                  </t>
  </si>
  <si>
    <t xml:space="preserve">01642 316072                            </t>
  </si>
  <si>
    <t>FYR53</t>
  </si>
  <si>
    <t>2/5 Market Place</t>
  </si>
  <si>
    <t xml:space="preserve">DH1 3NB                  </t>
  </si>
  <si>
    <t xml:space="preserve">0191 3842213                            </t>
  </si>
  <si>
    <t>FYR54</t>
  </si>
  <si>
    <t>Mj &amp; A Taylor Ltd</t>
  </si>
  <si>
    <t>226 Park Road</t>
  </si>
  <si>
    <t>South Moor</t>
  </si>
  <si>
    <t xml:space="preserve">DH9 7AN                  </t>
  </si>
  <si>
    <t xml:space="preserve">01207 290192                            </t>
  </si>
  <si>
    <t>1990-07-16</t>
  </si>
  <si>
    <t>FYV47</t>
  </si>
  <si>
    <t>Phillips &amp; Wright Chemist</t>
  </si>
  <si>
    <t>9 Alhambra Terrace</t>
  </si>
  <si>
    <t>Fishburn</t>
  </si>
  <si>
    <t xml:space="preserve">TS21 4BU                 </t>
  </si>
  <si>
    <t xml:space="preserve">01740 620314                            </t>
  </si>
  <si>
    <t>1993-10-04</t>
  </si>
  <si>
    <t>FY321</t>
  </si>
  <si>
    <t>53 Birchington Avenue</t>
  </si>
  <si>
    <t>Grangetown</t>
  </si>
  <si>
    <t xml:space="preserve">TS6 7HX                  </t>
  </si>
  <si>
    <t xml:space="preserve">07984 406850                            </t>
  </si>
  <si>
    <t>FY376</t>
  </si>
  <si>
    <t>Sunderland Road</t>
  </si>
  <si>
    <t xml:space="preserve">SR8 4QJ                  </t>
  </si>
  <si>
    <t xml:space="preserve">0191 5864129                            </t>
  </si>
  <si>
    <t>FY661</t>
  </si>
  <si>
    <t>N &amp; R Gupta Ltd</t>
  </si>
  <si>
    <t>Harry Hill Chemists</t>
  </si>
  <si>
    <t>8 Kenilworth Road</t>
  </si>
  <si>
    <t xml:space="preserve">TS23 2HZ                 </t>
  </si>
  <si>
    <t xml:space="preserve">01642 553184                            </t>
  </si>
  <si>
    <t>1998-05-01</t>
  </si>
  <si>
    <t>FAA37</t>
  </si>
  <si>
    <t>Andersons Investments Limited</t>
  </si>
  <si>
    <t>Lostock Pharmacy</t>
  </si>
  <si>
    <t>431 Barton Road</t>
  </si>
  <si>
    <t>Stretford</t>
  </si>
  <si>
    <t>Manchester</t>
  </si>
  <si>
    <t xml:space="preserve">M32 9PA                  </t>
  </si>
  <si>
    <t xml:space="preserve">0161 8651603                            </t>
  </si>
  <si>
    <t>2013-04-01</t>
  </si>
  <si>
    <t>FAG57</t>
  </si>
  <si>
    <t>Famevalley Limited</t>
  </si>
  <si>
    <t>Hbs Pharmacy</t>
  </si>
  <si>
    <t>33-35 Market Street</t>
  </si>
  <si>
    <t>Hyde</t>
  </si>
  <si>
    <t xml:space="preserve">SK14 2AD                 </t>
  </si>
  <si>
    <t xml:space="preserve">0161 3679097                            </t>
  </si>
  <si>
    <t>2011-09-05</t>
  </si>
  <si>
    <t>FAG81</t>
  </si>
  <si>
    <t>Muhammad Abdulmalik Ali</t>
  </si>
  <si>
    <t>Hyde Pharmacy</t>
  </si>
  <si>
    <t>Thornley House Med Ctr</t>
  </si>
  <si>
    <t>Thornley Street</t>
  </si>
  <si>
    <t xml:space="preserve">SK14 1JY                 </t>
  </si>
  <si>
    <t xml:space="preserve">0161 3511386                            </t>
  </si>
  <si>
    <t>2009-04-01</t>
  </si>
  <si>
    <t>FAK83</t>
  </si>
  <si>
    <t>Instore Pharmacy</t>
  </si>
  <si>
    <t>Trinity Street</t>
  </si>
  <si>
    <t>Stalybridge</t>
  </si>
  <si>
    <t xml:space="preserve">SK15 2BJ                 </t>
  </si>
  <si>
    <t xml:space="preserve">0161 2543447                            </t>
  </si>
  <si>
    <t>2010-06-21</t>
  </si>
  <si>
    <t>FA596</t>
  </si>
  <si>
    <t>Blundell's Pharmacy Limited</t>
  </si>
  <si>
    <t>Manor Pharmacy</t>
  </si>
  <si>
    <t>397 Huddersfield Road</t>
  </si>
  <si>
    <t>Millbrook</t>
  </si>
  <si>
    <t xml:space="preserve">SK15 3ET                 </t>
  </si>
  <si>
    <t xml:space="preserve">0161 3386516                            </t>
  </si>
  <si>
    <t>2010-12-06</t>
  </si>
  <si>
    <t>FCF56</t>
  </si>
  <si>
    <t>Go To Doc OOH</t>
  </si>
  <si>
    <t>The Forum, Tameside B/Pk</t>
  </si>
  <si>
    <t>Windmill Lane</t>
  </si>
  <si>
    <t>Denton</t>
  </si>
  <si>
    <t xml:space="preserve">M34 3QS                  </t>
  </si>
  <si>
    <t xml:space="preserve">0161 3373465                            </t>
  </si>
  <si>
    <t>FCN77</t>
  </si>
  <si>
    <t>Grosvenor Medical Centre</t>
  </si>
  <si>
    <t>62 Grosvenor Street</t>
  </si>
  <si>
    <t xml:space="preserve">SK15 1RZ                 </t>
  </si>
  <si>
    <t xml:space="preserve">0161 3382463                            </t>
  </si>
  <si>
    <t>1997-07-02</t>
  </si>
  <si>
    <t>FCT75</t>
  </si>
  <si>
    <t>Gorgemead Limited</t>
  </si>
  <si>
    <t>98-102 Ashton Road</t>
  </si>
  <si>
    <t xml:space="preserve">M34 3JE                  </t>
  </si>
  <si>
    <t xml:space="preserve">0161 3362635                            </t>
  </si>
  <si>
    <t>2006-02-01</t>
  </si>
  <si>
    <t>FDA52</t>
  </si>
  <si>
    <t>Unit1</t>
  </si>
  <si>
    <t>Sainsburys</t>
  </si>
  <si>
    <t>Oldham Street</t>
  </si>
  <si>
    <t>Denton, Manchester</t>
  </si>
  <si>
    <t xml:space="preserve">M34 3SA                  </t>
  </si>
  <si>
    <t>1995-10-23</t>
  </si>
  <si>
    <t>FDF60</t>
  </si>
  <si>
    <t>Mastercall OOH</t>
  </si>
  <si>
    <t>Stockport Doctors' Co-Op</t>
  </si>
  <si>
    <t>226-228 Wellington Rd Sth</t>
  </si>
  <si>
    <t>Stockport</t>
  </si>
  <si>
    <t xml:space="preserve">SK2 6NW                  </t>
  </si>
  <si>
    <t xml:space="preserve">0161 4760400                            </t>
  </si>
  <si>
    <t>FD202</t>
  </si>
  <si>
    <t>2009-06-01</t>
  </si>
  <si>
    <t>FD408</t>
  </si>
  <si>
    <t>38 Market Street</t>
  </si>
  <si>
    <t>Hollingworth</t>
  </si>
  <si>
    <t xml:space="preserve">SK14 8LN                 </t>
  </si>
  <si>
    <t xml:space="preserve">01457 763243                            </t>
  </si>
  <si>
    <t>2007-06-01</t>
  </si>
  <si>
    <t>FF631</t>
  </si>
  <si>
    <t>Homepride LTD</t>
  </si>
  <si>
    <t>Rizwan Pharmacy</t>
  </si>
  <si>
    <t>103-107 Manchester Road</t>
  </si>
  <si>
    <t xml:space="preserve">M34 2AF                  </t>
  </si>
  <si>
    <t>FGF87</t>
  </si>
  <si>
    <t>Medicx Pharmacy Ltd</t>
  </si>
  <si>
    <t>Ashton Primary Care Ctr</t>
  </si>
  <si>
    <t>Old Street</t>
  </si>
  <si>
    <t>Ashton-Under-Lyne</t>
  </si>
  <si>
    <t>Lancashire</t>
  </si>
  <si>
    <t xml:space="preserve">OL6 7SR                  </t>
  </si>
  <si>
    <t xml:space="preserve">0161 8208281                            </t>
  </si>
  <si>
    <t>2010-12-01</t>
  </si>
  <si>
    <t>FGX04</t>
  </si>
  <si>
    <t>96 Stockport Road</t>
  </si>
  <si>
    <t xml:space="preserve">OL7 0LH                  </t>
  </si>
  <si>
    <t xml:space="preserve">0161 3301187                            </t>
  </si>
  <si>
    <t>2005-12-01</t>
  </si>
  <si>
    <t>FG100</t>
  </si>
  <si>
    <t>Jones J &amp; Potter Rs</t>
  </si>
  <si>
    <t>The Pharmacy Windmill Lane</t>
  </si>
  <si>
    <t>709 Windmill Lane</t>
  </si>
  <si>
    <t xml:space="preserve">M34 2ET                  </t>
  </si>
  <si>
    <t xml:space="preserve">0161 3362111                            </t>
  </si>
  <si>
    <t>2000-11-17</t>
  </si>
  <si>
    <t>FH401</t>
  </si>
  <si>
    <t>Tesco In Store Pharmacy</t>
  </si>
  <si>
    <t>Ashworth Lane</t>
  </si>
  <si>
    <t>Stockport Rd, Mottram</t>
  </si>
  <si>
    <t>Hattersley</t>
  </si>
  <si>
    <t xml:space="preserve">SK14 6NT                 </t>
  </si>
  <si>
    <t xml:space="preserve">01457 888047                            </t>
  </si>
  <si>
    <t>FJE52</t>
  </si>
  <si>
    <t>Audenshaw Pharmacy Ltd</t>
  </si>
  <si>
    <t>3 Chapel Street</t>
  </si>
  <si>
    <t>Audenshaw</t>
  </si>
  <si>
    <t xml:space="preserve">M34 5DE                  </t>
  </si>
  <si>
    <t xml:space="preserve">0161 3209123                            </t>
  </si>
  <si>
    <t>2005-02-08</t>
  </si>
  <si>
    <t>FJG76</t>
  </si>
  <si>
    <t>5 Melbourne Street</t>
  </si>
  <si>
    <t xml:space="preserve">SK15 2JE                 </t>
  </si>
  <si>
    <t xml:space="preserve">0161 3382309                            </t>
  </si>
  <si>
    <t>1988-11-01</t>
  </si>
  <si>
    <t>FJG93</t>
  </si>
  <si>
    <t>53a Manchester Road</t>
  </si>
  <si>
    <t xml:space="preserve">0161 3362099                            </t>
  </si>
  <si>
    <t>1996-06-01</t>
  </si>
  <si>
    <t>FJ297</t>
  </si>
  <si>
    <t>Lad Rj Pharmacy</t>
  </si>
  <si>
    <t>201 Birch Lane</t>
  </si>
  <si>
    <t>Dukinfield</t>
  </si>
  <si>
    <t xml:space="preserve">SK16 5AT                 </t>
  </si>
  <si>
    <t>1988-03-01</t>
  </si>
  <si>
    <t>FK014</t>
  </si>
  <si>
    <t>The Highlands Surgery</t>
  </si>
  <si>
    <t>156 Stockport Road</t>
  </si>
  <si>
    <t xml:space="preserve">OL7 0NW                  </t>
  </si>
  <si>
    <t xml:space="preserve">0161 3301173                            </t>
  </si>
  <si>
    <t>1997-02-15</t>
  </si>
  <si>
    <t>FLF52</t>
  </si>
  <si>
    <t>9-11 Mottram Moor</t>
  </si>
  <si>
    <t>Mottram</t>
  </si>
  <si>
    <t xml:space="preserve">SK14 6LA                 </t>
  </si>
  <si>
    <t xml:space="preserve">01457 763440                            </t>
  </si>
  <si>
    <t>FL929</t>
  </si>
  <si>
    <t>72 Market Street</t>
  </si>
  <si>
    <t>Droylsden</t>
  </si>
  <si>
    <t xml:space="preserve">M43 6DE                  </t>
  </si>
  <si>
    <t xml:space="preserve">0161 3701626                            </t>
  </si>
  <si>
    <t>1993-08-02</t>
  </si>
  <si>
    <t>FMD36</t>
  </si>
  <si>
    <t>Out Of Hours Service</t>
  </si>
  <si>
    <t xml:space="preserve">0161 3363252                            </t>
  </si>
  <si>
    <t>FMH19</t>
  </si>
  <si>
    <t>Greencross Pharmacy</t>
  </si>
  <si>
    <t>14 Ashton Road</t>
  </si>
  <si>
    <t xml:space="preserve">M34 3EX                  </t>
  </si>
  <si>
    <t>1993-07-16</t>
  </si>
  <si>
    <t>FMW52</t>
  </si>
  <si>
    <t>30 Concord Way</t>
  </si>
  <si>
    <t xml:space="preserve">SK16 4DB                 </t>
  </si>
  <si>
    <t xml:space="preserve">0161 3303586                            </t>
  </si>
  <si>
    <t>FNX21</t>
  </si>
  <si>
    <t>Bolton OOH</t>
  </si>
  <si>
    <t>Waters Meeting Hc</t>
  </si>
  <si>
    <t>Waters Meeting Road</t>
  </si>
  <si>
    <t>Bolton</t>
  </si>
  <si>
    <t xml:space="preserve">BL1 8TU                  </t>
  </si>
  <si>
    <t xml:space="preserve">01204 463999                            </t>
  </si>
  <si>
    <t>FP256</t>
  </si>
  <si>
    <t>Bury OOH</t>
  </si>
  <si>
    <t>Moorgate Primary Care Ctr</t>
  </si>
  <si>
    <t>22 Derby Way</t>
  </si>
  <si>
    <t>Bury</t>
  </si>
  <si>
    <t xml:space="preserve">BL9 0NJ                  </t>
  </si>
  <si>
    <t xml:space="preserve">0161 7634242                            </t>
  </si>
  <si>
    <t>FP879</t>
  </si>
  <si>
    <t>Cavendish Street</t>
  </si>
  <si>
    <t xml:space="preserve">OL6 7DP                  </t>
  </si>
  <si>
    <t xml:space="preserve">0161 3426610                            </t>
  </si>
  <si>
    <t>2006-10-02</t>
  </si>
  <si>
    <t>FQR87</t>
  </si>
  <si>
    <t>Boots Uk Lmited</t>
  </si>
  <si>
    <t>33 Queens Walk</t>
  </si>
  <si>
    <t xml:space="preserve">M35 7AD                  </t>
  </si>
  <si>
    <t>1970-11-01</t>
  </si>
  <si>
    <t>FQV96</t>
  </si>
  <si>
    <t>Co-Op Health Care</t>
  </si>
  <si>
    <t>28 King Street</t>
  </si>
  <si>
    <t>Delph</t>
  </si>
  <si>
    <t>Oldham</t>
  </si>
  <si>
    <t xml:space="preserve">OL3 5DQ                  </t>
  </si>
  <si>
    <t xml:space="preserve">01457 874262                            </t>
  </si>
  <si>
    <t>1999-09-01</t>
  </si>
  <si>
    <t>FRF49</t>
  </si>
  <si>
    <t>Heywood &amp; Middleton OOH</t>
  </si>
  <si>
    <t>FR468</t>
  </si>
  <si>
    <t>Blundells Limited</t>
  </si>
  <si>
    <t>294-296 Stockport Road</t>
  </si>
  <si>
    <t xml:space="preserve">SK14 5RU                 </t>
  </si>
  <si>
    <t xml:space="preserve">0161 3665907                            </t>
  </si>
  <si>
    <t>2012-09-24</t>
  </si>
  <si>
    <t>FTC91</t>
  </si>
  <si>
    <t>Water Street</t>
  </si>
  <si>
    <t xml:space="preserve">SK14 1BD                 </t>
  </si>
  <si>
    <t xml:space="preserve">0161 8825700                            </t>
  </si>
  <si>
    <t>2010-10-04</t>
  </si>
  <si>
    <t>FT207</t>
  </si>
  <si>
    <t>173 Mossley Road</t>
  </si>
  <si>
    <t xml:space="preserve">OL6 6NE                  </t>
  </si>
  <si>
    <t xml:space="preserve">0161 3301303                            </t>
  </si>
  <si>
    <t>1993-06-07</t>
  </si>
  <si>
    <t>FT341</t>
  </si>
  <si>
    <t>Mr Janak Khilosia</t>
  </si>
  <si>
    <t>E-Pharmacy</t>
  </si>
  <si>
    <t>2 Chapel Street</t>
  </si>
  <si>
    <t xml:space="preserve">SK15 2AW                 </t>
  </si>
  <si>
    <t xml:space="preserve">0161 3384289                            </t>
  </si>
  <si>
    <t>2012-03-01</t>
  </si>
  <si>
    <t>FT744</t>
  </si>
  <si>
    <t>R&amp;K Locums Limited</t>
  </si>
  <si>
    <t>Ashton Pharmacy Ltd</t>
  </si>
  <si>
    <t>22 Stockport Road</t>
  </si>
  <si>
    <t xml:space="preserve">OL7 0LD                  </t>
  </si>
  <si>
    <t xml:space="preserve">0161 3304389                            </t>
  </si>
  <si>
    <t>2011-12-12</t>
  </si>
  <si>
    <t>FVA73</t>
  </si>
  <si>
    <t>Newbridge (Healthcare) Limited</t>
  </si>
  <si>
    <t>Pharmacy First</t>
  </si>
  <si>
    <t>Unit 5 Crown Point South</t>
  </si>
  <si>
    <t>Industrial Park, King St</t>
  </si>
  <si>
    <t xml:space="preserve">M34 6PF                  </t>
  </si>
  <si>
    <t xml:space="preserve">0161 6432384                            </t>
  </si>
  <si>
    <t>2011-06-08</t>
  </si>
  <si>
    <t>FVL89</t>
  </si>
  <si>
    <t>Ashton, Leigh &amp; Wigan OOH</t>
  </si>
  <si>
    <t>Claire House</t>
  </si>
  <si>
    <t>Phoenix Way, Lower Ince</t>
  </si>
  <si>
    <t>Wigan</t>
  </si>
  <si>
    <t xml:space="preserve">WN3 4NW                  </t>
  </si>
  <si>
    <t xml:space="preserve">01942 829911                            </t>
  </si>
  <si>
    <t>2005-04-01</t>
  </si>
  <si>
    <t>FVX36</t>
  </si>
  <si>
    <t>Sz Enterprise Limited</t>
  </si>
  <si>
    <t>Penny Meadow Pharmacy</t>
  </si>
  <si>
    <t>61 Penny Meadow</t>
  </si>
  <si>
    <t>Ashton Under Lyne</t>
  </si>
  <si>
    <t xml:space="preserve">OL6 6HE                  </t>
  </si>
  <si>
    <t xml:space="preserve">07813 890835                            </t>
  </si>
  <si>
    <t>2011-08-15</t>
  </si>
  <si>
    <t>FV867</t>
  </si>
  <si>
    <t>Muhammad Obaid Ur Rahman</t>
  </si>
  <si>
    <t>Droylsden Pharmacy</t>
  </si>
  <si>
    <t>91 Market Street</t>
  </si>
  <si>
    <t xml:space="preserve">M43 6DD                  </t>
  </si>
  <si>
    <t xml:space="preserve">0161 3011615                            </t>
  </si>
  <si>
    <t>2013-01-07</t>
  </si>
  <si>
    <t>FWN83</t>
  </si>
  <si>
    <t>Salford OOH</t>
  </si>
  <si>
    <t>Hope Hospital,Stott Lane</t>
  </si>
  <si>
    <t>Salford</t>
  </si>
  <si>
    <t xml:space="preserve">M6 8HD                   </t>
  </si>
  <si>
    <t xml:space="preserve">0161 7872032                            </t>
  </si>
  <si>
    <t>2005-02-01</t>
  </si>
  <si>
    <t>FWP95</t>
  </si>
  <si>
    <t>21 Clarendon Street</t>
  </si>
  <si>
    <t xml:space="preserve">SK14 2EL                 </t>
  </si>
  <si>
    <t xml:space="preserve">0161 3683205                            </t>
  </si>
  <si>
    <t>2008-04-01</t>
  </si>
  <si>
    <t>FXG49</t>
  </si>
  <si>
    <t>Rochdale OOH</t>
  </si>
  <si>
    <t>FX959</t>
  </si>
  <si>
    <t>Old Cross Pharmacy</t>
  </si>
  <si>
    <t>Old Cross Pharmacy Ltd</t>
  </si>
  <si>
    <t>2 Albion Street</t>
  </si>
  <si>
    <t xml:space="preserve">OL6 6HF                  </t>
  </si>
  <si>
    <t xml:space="preserve">0161 3303917                            </t>
  </si>
  <si>
    <t>1977-05-01</t>
  </si>
  <si>
    <t>FYA54</t>
  </si>
  <si>
    <t>Wain Sf &amp; Sons Ltd</t>
  </si>
  <si>
    <t>4 Tatton Road</t>
  </si>
  <si>
    <t>Haughton Green</t>
  </si>
  <si>
    <t xml:space="preserve">M34 7PL                  </t>
  </si>
  <si>
    <t>1974-02-01</t>
  </si>
  <si>
    <t>FYE63</t>
  </si>
  <si>
    <t>104-106 King Street</t>
  </si>
  <si>
    <t xml:space="preserve">SK16 4LJ                 </t>
  </si>
  <si>
    <t xml:space="preserve">0161 3302198                            </t>
  </si>
  <si>
    <t>FAP06</t>
  </si>
  <si>
    <t>Blackburn With Darwen OOH</t>
  </si>
  <si>
    <t>Primary Care Centre</t>
  </si>
  <si>
    <t>Queens Park Hospital</t>
  </si>
  <si>
    <t>Haslingden Road</t>
  </si>
  <si>
    <t>Blackburn</t>
  </si>
  <si>
    <t xml:space="preserve">BB2 3HH                  </t>
  </si>
  <si>
    <t xml:space="preserve">01254 266400                            </t>
  </si>
  <si>
    <t>FEN01</t>
  </si>
  <si>
    <t>Bay Urgent Care OOH</t>
  </si>
  <si>
    <t>Queen Victoria Centre</t>
  </si>
  <si>
    <t>Thornton Road</t>
  </si>
  <si>
    <t>Morecambe</t>
  </si>
  <si>
    <t xml:space="preserve">LA4 5NN                  </t>
  </si>
  <si>
    <t xml:space="preserve">01524 405700                            </t>
  </si>
  <si>
    <t>2010-03-31</t>
  </si>
  <si>
    <t>FH529</t>
  </si>
  <si>
    <t>Urgent Care Ctr (Fcms) OOH</t>
  </si>
  <si>
    <t>Whinney Heys Road</t>
  </si>
  <si>
    <t>Blackpool</t>
  </si>
  <si>
    <t xml:space="preserve">FY3 8NR                  </t>
  </si>
  <si>
    <t xml:space="preserve">01253 308103                            </t>
  </si>
  <si>
    <t>2004-03-01</t>
  </si>
  <si>
    <t>FJ004</t>
  </si>
  <si>
    <t>Owls Gp Ooh Services</t>
  </si>
  <si>
    <t>The Walk In Centre</t>
  </si>
  <si>
    <t>116-118 The Concourse</t>
  </si>
  <si>
    <t>Northway</t>
  </si>
  <si>
    <t>Skelmersdale</t>
  </si>
  <si>
    <t xml:space="preserve">WN8 6LJ                  </t>
  </si>
  <si>
    <t xml:space="preserve">01695 554240                            </t>
  </si>
  <si>
    <t>FJ312</t>
  </si>
  <si>
    <t>Primary Care Centre Ltd OOH</t>
  </si>
  <si>
    <t>Thursby Surgery</t>
  </si>
  <si>
    <t>2 Browhead Road</t>
  </si>
  <si>
    <t>Burnley</t>
  </si>
  <si>
    <t xml:space="preserve">BB10 3BF                 </t>
  </si>
  <si>
    <t xml:space="preserve">01282 839870                            </t>
  </si>
  <si>
    <t>FQN23</t>
  </si>
  <si>
    <t>Unit 5,</t>
  </si>
  <si>
    <t>Kwik Save Development</t>
  </si>
  <si>
    <t>Miller Road</t>
  </si>
  <si>
    <t>Ribble Village, Preston</t>
  </si>
  <si>
    <t xml:space="preserve">PR2 6NH                  </t>
  </si>
  <si>
    <t xml:space="preserve">01772 654139                            </t>
  </si>
  <si>
    <t>1993-01-11</t>
  </si>
  <si>
    <t>FQR47</t>
  </si>
  <si>
    <t>Chorley Medics Ltd OOH</t>
  </si>
  <si>
    <t>114 Wigan Road</t>
  </si>
  <si>
    <t>Euxton</t>
  </si>
  <si>
    <t>Chorley</t>
  </si>
  <si>
    <t xml:space="preserve">PR7 6JW                  </t>
  </si>
  <si>
    <t xml:space="preserve">01257 418010                            </t>
  </si>
  <si>
    <t>FRG40</t>
  </si>
  <si>
    <t>East Lancs Medical Serv OOH</t>
  </si>
  <si>
    <t>Royal Blackburn Hospital</t>
  </si>
  <si>
    <t>FRV14</t>
  </si>
  <si>
    <t>Preston Primary Care Ct</t>
  </si>
  <si>
    <t>Royal Preston Hospital</t>
  </si>
  <si>
    <t>Sharoe Green Lane</t>
  </si>
  <si>
    <t>Preston</t>
  </si>
  <si>
    <t xml:space="preserve">PR2 9HT                  </t>
  </si>
  <si>
    <t xml:space="preserve">01772 713016                            </t>
  </si>
  <si>
    <t>FVW44</t>
  </si>
  <si>
    <t>Medicx Pharmacy</t>
  </si>
  <si>
    <t>Whitegate Health Centre</t>
  </si>
  <si>
    <t>150-158 Whitegate Drive</t>
  </si>
  <si>
    <t xml:space="preserve">FY3 9ES                  </t>
  </si>
  <si>
    <t xml:space="preserve">01253 807808                            </t>
  </si>
  <si>
    <t>2010-01-04</t>
  </si>
  <si>
    <t>FAN04</t>
  </si>
  <si>
    <t>West Speke Health Centre</t>
  </si>
  <si>
    <t>Blacklock Hall Road</t>
  </si>
  <si>
    <t>Liverpool</t>
  </si>
  <si>
    <t xml:space="preserve">L24 3TY                  </t>
  </si>
  <si>
    <t>2003-09-22</t>
  </si>
  <si>
    <t>FFF49</t>
  </si>
  <si>
    <t>Halton Ems OOH</t>
  </si>
  <si>
    <t>Hems Dept</t>
  </si>
  <si>
    <t>Kingsway Health Centre</t>
  </si>
  <si>
    <t>Widnes</t>
  </si>
  <si>
    <t xml:space="preserve">WA8 7QE                  </t>
  </si>
  <si>
    <t xml:space="preserve">0151 4953333                            </t>
  </si>
  <si>
    <t>2005-06-01</t>
  </si>
  <si>
    <t>FG336</t>
  </si>
  <si>
    <t>L'pool &amp; Knowsley Nhs OOH</t>
  </si>
  <si>
    <t>Uc24,Unit 3-4</t>
  </si>
  <si>
    <t>Tapton Way</t>
  </si>
  <si>
    <t xml:space="preserve">L13 1DA                  </t>
  </si>
  <si>
    <t xml:space="preserve">0151 2542553                            </t>
  </si>
  <si>
    <t>FN442</t>
  </si>
  <si>
    <t>Widnes OOH</t>
  </si>
  <si>
    <t>Uc24 Units 3-4</t>
  </si>
  <si>
    <t>FQM51</t>
  </si>
  <si>
    <t>Unit 1 (Marybone)</t>
  </si>
  <si>
    <t>2 Vauxhall Road</t>
  </si>
  <si>
    <t xml:space="preserve">L3 2BG                   </t>
  </si>
  <si>
    <t xml:space="preserve">0151 2364882                            </t>
  </si>
  <si>
    <t>2004-06-01</t>
  </si>
  <si>
    <t>FRF50</t>
  </si>
  <si>
    <t>St Helens Rota OOH</t>
  </si>
  <si>
    <t>Albion Street Clinic</t>
  </si>
  <si>
    <t>Albion Street</t>
  </si>
  <si>
    <t>St Helens</t>
  </si>
  <si>
    <t xml:space="preserve">WA10 2HA                 </t>
  </si>
  <si>
    <t xml:space="preserve">01744 737225                            </t>
  </si>
  <si>
    <t>FV173</t>
  </si>
  <si>
    <t>Southport &amp; Formby OOH</t>
  </si>
  <si>
    <t>GP On Call Centre</t>
  </si>
  <si>
    <t>Hospital Site</t>
  </si>
  <si>
    <t>Town Lane</t>
  </si>
  <si>
    <t>Southport</t>
  </si>
  <si>
    <t xml:space="preserve">PR8 6PN                  </t>
  </si>
  <si>
    <t xml:space="preserve">01704 538970                            </t>
  </si>
  <si>
    <t>FW598</t>
  </si>
  <si>
    <t>Runcorn OOH</t>
  </si>
  <si>
    <t>FAC25</t>
  </si>
  <si>
    <t>E &amp; C Ho Limited</t>
  </si>
  <si>
    <t>South Hylton Pharmacy</t>
  </si>
  <si>
    <t>1 Union Street</t>
  </si>
  <si>
    <t>South Hylton</t>
  </si>
  <si>
    <t>Sunderland</t>
  </si>
  <si>
    <t xml:space="preserve">SR4 0LS                  </t>
  </si>
  <si>
    <t xml:space="preserve">0191 5342698                            </t>
  </si>
  <si>
    <t>2005-04-15</t>
  </si>
  <si>
    <t>FAD83</t>
  </si>
  <si>
    <t>Cumbria Hlth On Call (N) OOH</t>
  </si>
  <si>
    <t>The Capitol Building</t>
  </si>
  <si>
    <t>Hilltop Heights</t>
  </si>
  <si>
    <t>London Road</t>
  </si>
  <si>
    <t>Carlisle</t>
  </si>
  <si>
    <t xml:space="preserve">CA1 2NS                  </t>
  </si>
  <si>
    <t xml:space="preserve">01228 401999                            </t>
  </si>
  <si>
    <t>FAE19</t>
  </si>
  <si>
    <t>Young RG</t>
  </si>
  <si>
    <t>Rg Young Pharmacy Limited</t>
  </si>
  <si>
    <t>33 Sheriffs Highway</t>
  </si>
  <si>
    <t>Old Durham Road</t>
  </si>
  <si>
    <t>Gateshead</t>
  </si>
  <si>
    <t>Tyne &amp; Wear</t>
  </si>
  <si>
    <t xml:space="preserve">NE9 5PJ                  </t>
  </si>
  <si>
    <t xml:space="preserve">0191 4826457                            </t>
  </si>
  <si>
    <t>FAF11</t>
  </si>
  <si>
    <t>99 Station Road North</t>
  </si>
  <si>
    <t>Forest Hall</t>
  </si>
  <si>
    <t xml:space="preserve">NE12 0HS                 </t>
  </si>
  <si>
    <t xml:space="preserve">0191 2665019                            </t>
  </si>
  <si>
    <t>FAF46</t>
  </si>
  <si>
    <t>K A &amp; A O Limited</t>
  </si>
  <si>
    <t>K &amp; A Pharmacy</t>
  </si>
  <si>
    <t>292 Old Durham Road</t>
  </si>
  <si>
    <t xml:space="preserve">NE8 4BQ                  </t>
  </si>
  <si>
    <t xml:space="preserve">0191 4772797                            </t>
  </si>
  <si>
    <t>FAG94</t>
  </si>
  <si>
    <t>Kents Bank Road</t>
  </si>
  <si>
    <t>Grange-Over-Sands</t>
  </si>
  <si>
    <t>Cumbria</t>
  </si>
  <si>
    <t xml:space="preserve">LA11 7EY                 </t>
  </si>
  <si>
    <t xml:space="preserve">01539 532993                            </t>
  </si>
  <si>
    <t>2007-11-01</t>
  </si>
  <si>
    <t>FAH36</t>
  </si>
  <si>
    <t>Cleveland Terrace</t>
  </si>
  <si>
    <t>Newbiggin-By-The-Sea</t>
  </si>
  <si>
    <t>Northumberland</t>
  </si>
  <si>
    <t xml:space="preserve">NE64 6RF                 </t>
  </si>
  <si>
    <t>FAH39</t>
  </si>
  <si>
    <t>Seaton Healthcare Limited</t>
  </si>
  <si>
    <t>Seaton Healthcare Pharmacy</t>
  </si>
  <si>
    <t>Shiremoor Resource Centre</t>
  </si>
  <si>
    <t>Earsdon Road, Shiremoor</t>
  </si>
  <si>
    <t xml:space="preserve">NE27 0HJ                 </t>
  </si>
  <si>
    <t xml:space="preserve">0191 2533459                            </t>
  </si>
  <si>
    <t>2013-09-01</t>
  </si>
  <si>
    <t>FAP38</t>
  </si>
  <si>
    <t>Sainsbury's Store</t>
  </si>
  <si>
    <t>Church Street</t>
  </si>
  <si>
    <t xml:space="preserve">CA2 5TF                  </t>
  </si>
  <si>
    <t>2012-10-10</t>
  </si>
  <si>
    <t>FAQ61</t>
  </si>
  <si>
    <t>7 The Broadway</t>
  </si>
  <si>
    <t>Darras Hall</t>
  </si>
  <si>
    <t>Ponteland</t>
  </si>
  <si>
    <t xml:space="preserve">NE20 9PW                 </t>
  </si>
  <si>
    <t xml:space="preserve">01661 823405                            </t>
  </si>
  <si>
    <t>2007-11-23</t>
  </si>
  <si>
    <t>FAQ67</t>
  </si>
  <si>
    <t>16 Station Road</t>
  </si>
  <si>
    <t>North Shields</t>
  </si>
  <si>
    <t xml:space="preserve">NE29 6HN                 </t>
  </si>
  <si>
    <t xml:space="preserve">0191 2572566                            </t>
  </si>
  <si>
    <t>FAR65</t>
  </si>
  <si>
    <t>Nicholson J (Walker) Ltd</t>
  </si>
  <si>
    <t>495a Back Welbeck Road</t>
  </si>
  <si>
    <t xml:space="preserve">NE6 2PB                  </t>
  </si>
  <si>
    <t xml:space="preserve">0191 2659344                            </t>
  </si>
  <si>
    <t>FAW95</t>
  </si>
  <si>
    <t>Pallion Health Centre</t>
  </si>
  <si>
    <t>Hylton Road</t>
  </si>
  <si>
    <t xml:space="preserve">SR4 7XF                  </t>
  </si>
  <si>
    <t xml:space="preserve">0191 5141915                            </t>
  </si>
  <si>
    <t>FAX07</t>
  </si>
  <si>
    <t>Teams Medical Centre</t>
  </si>
  <si>
    <t>Watson Street, Teams Est</t>
  </si>
  <si>
    <t xml:space="preserve">NE8 2PQ                  </t>
  </si>
  <si>
    <t xml:space="preserve">0191 4787061                            </t>
  </si>
  <si>
    <t>FA037</t>
  </si>
  <si>
    <t>Newline Pharmacy Limited</t>
  </si>
  <si>
    <t>Newline Pharmacy</t>
  </si>
  <si>
    <t>Dereham Terrace</t>
  </si>
  <si>
    <t>Dunroamin House</t>
  </si>
  <si>
    <t>Stakeford</t>
  </si>
  <si>
    <t xml:space="preserve">NE62 5UR                 </t>
  </si>
  <si>
    <t xml:space="preserve">01670 520222                            </t>
  </si>
  <si>
    <t>FA176</t>
  </si>
  <si>
    <t>28 Blackwell Road</t>
  </si>
  <si>
    <t xml:space="preserve">CA2 4EQ                  </t>
  </si>
  <si>
    <t xml:space="preserve">01228 522015                            </t>
  </si>
  <si>
    <t>FA339</t>
  </si>
  <si>
    <t>Miss J Taylor</t>
  </si>
  <si>
    <t>Brewery Lane Pharmacy Ltd</t>
  </si>
  <si>
    <t>Brewery Lane</t>
  </si>
  <si>
    <t>Main Street, Ponteland</t>
  </si>
  <si>
    <t xml:space="preserve">NE20 9NZ                 </t>
  </si>
  <si>
    <t xml:space="preserve">01661 822055                            </t>
  </si>
  <si>
    <t>2011-01-10</t>
  </si>
  <si>
    <t>FA454</t>
  </si>
  <si>
    <t>Medichem Limited</t>
  </si>
  <si>
    <t>68 Villette Road</t>
  </si>
  <si>
    <t xml:space="preserve">SR2 8RW                  </t>
  </si>
  <si>
    <t xml:space="preserve">0191 5675028                            </t>
  </si>
  <si>
    <t>1987-08-01</t>
  </si>
  <si>
    <t>FA553</t>
  </si>
  <si>
    <t>46 Bedford Street</t>
  </si>
  <si>
    <t xml:space="preserve">NE29 0SZ                 </t>
  </si>
  <si>
    <t xml:space="preserve">0191 2575400                            </t>
  </si>
  <si>
    <t>FA896</t>
  </si>
  <si>
    <t>Ross Chemists</t>
  </si>
  <si>
    <t>14 The Green</t>
  </si>
  <si>
    <t>Southwick</t>
  </si>
  <si>
    <t xml:space="preserve">SR5 2JE                  </t>
  </si>
  <si>
    <t xml:space="preserve">0191 5486824                            </t>
  </si>
  <si>
    <t>1990-08-14</t>
  </si>
  <si>
    <t>FCA21</t>
  </si>
  <si>
    <t>18 Albion Road</t>
  </si>
  <si>
    <t xml:space="preserve">NE29 0HT                 </t>
  </si>
  <si>
    <t xml:space="preserve">0191 2570039                            </t>
  </si>
  <si>
    <t>1993-05-14</t>
  </si>
  <si>
    <t>FCA87</t>
  </si>
  <si>
    <t>Bans Healthcare Ltd</t>
  </si>
  <si>
    <t>Fawdon Park Pharmacy</t>
  </si>
  <si>
    <t>23 Fawdon Park Shopp Ctr</t>
  </si>
  <si>
    <t>Fawdon Park Road</t>
  </si>
  <si>
    <t xml:space="preserve">NE3 2PE                  </t>
  </si>
  <si>
    <t xml:space="preserve">0191 2852089                            </t>
  </si>
  <si>
    <t>2001-08-01</t>
  </si>
  <si>
    <t>FCE92</t>
  </si>
  <si>
    <t>83 Bedford Street</t>
  </si>
  <si>
    <t xml:space="preserve">NE29 6QF                 </t>
  </si>
  <si>
    <t xml:space="preserve">0191 2574224                            </t>
  </si>
  <si>
    <t>FCF26</t>
  </si>
  <si>
    <t>Kerr 26 Shields Road Pharmacy</t>
  </si>
  <si>
    <t>26 Shields Road</t>
  </si>
  <si>
    <t>Byker</t>
  </si>
  <si>
    <t>Tyne And Wear</t>
  </si>
  <si>
    <t xml:space="preserve">NE6 1DR                  </t>
  </si>
  <si>
    <t xml:space="preserve">0191 2659318                            </t>
  </si>
  <si>
    <t>FCF34</t>
  </si>
  <si>
    <t>R Whitfield Limited</t>
  </si>
  <si>
    <t>Chilton Moor Pharmacy</t>
  </si>
  <si>
    <t>53 Front Street</t>
  </si>
  <si>
    <t>Chilton Moor</t>
  </si>
  <si>
    <t xml:space="preserve">DH4 6LP                  </t>
  </si>
  <si>
    <t xml:space="preserve">0191 3859934                            </t>
  </si>
  <si>
    <t>2009-09-01</t>
  </si>
  <si>
    <t>FCF93</t>
  </si>
  <si>
    <t>6 Elvaston Road</t>
  </si>
  <si>
    <t>Ryton</t>
  </si>
  <si>
    <t xml:space="preserve">NE40 3NT                 </t>
  </si>
  <si>
    <t xml:space="preserve">0191 4132479                            </t>
  </si>
  <si>
    <t>2008-08-27</t>
  </si>
  <si>
    <t>FCG29</t>
  </si>
  <si>
    <t>Norman AF</t>
  </si>
  <si>
    <t>55 Senhouse Street</t>
  </si>
  <si>
    <t>Maryport</t>
  </si>
  <si>
    <t xml:space="preserve">CA15 6BL                 </t>
  </si>
  <si>
    <t xml:space="preserve">01900 812615                            </t>
  </si>
  <si>
    <t>FCH04</t>
  </si>
  <si>
    <t>Aks Healthcare Limited</t>
  </si>
  <si>
    <t>Shiremoor Pharmacy</t>
  </si>
  <si>
    <t>Unit 2a Northumberland Pk</t>
  </si>
  <si>
    <t>Earsdon Road</t>
  </si>
  <si>
    <t>Shiremoor</t>
  </si>
  <si>
    <t xml:space="preserve">NE27 0SJ                 </t>
  </si>
  <si>
    <t xml:space="preserve">0191 2668369                            </t>
  </si>
  <si>
    <t>FCH62</t>
  </si>
  <si>
    <t>8 Sea Road</t>
  </si>
  <si>
    <t>Fulwell</t>
  </si>
  <si>
    <t xml:space="preserve">SR6 9BX                  </t>
  </si>
  <si>
    <t xml:space="preserve">0191 5486701                            </t>
  </si>
  <si>
    <t>2004-11-01</t>
  </si>
  <si>
    <t>FCK87</t>
  </si>
  <si>
    <t>Demnox LTD</t>
  </si>
  <si>
    <t>140 Allendale Road</t>
  </si>
  <si>
    <t>Farringdon</t>
  </si>
  <si>
    <t xml:space="preserve">SR3 3DZ                  </t>
  </si>
  <si>
    <t xml:space="preserve">0191 5282394                            </t>
  </si>
  <si>
    <t>FCL77</t>
  </si>
  <si>
    <t>Kerr Heaton Road Pharmacy</t>
  </si>
  <si>
    <t>31 Heaton Road</t>
  </si>
  <si>
    <t>Heaton</t>
  </si>
  <si>
    <t xml:space="preserve">NE6 1SA                  </t>
  </si>
  <si>
    <t xml:space="preserve">0191 2650131                            </t>
  </si>
  <si>
    <t>FCM73</t>
  </si>
  <si>
    <t>9 Brockwell Centre</t>
  </si>
  <si>
    <t>Northumbrian Road</t>
  </si>
  <si>
    <t>Cramlington</t>
  </si>
  <si>
    <t xml:space="preserve">NE23 1XZ                 </t>
  </si>
  <si>
    <t xml:space="preserve">01670 733981                            </t>
  </si>
  <si>
    <t>FCN14</t>
  </si>
  <si>
    <t>Flookburgh.Com LTD</t>
  </si>
  <si>
    <t>Vantage Pharmacy</t>
  </si>
  <si>
    <t>1 Market Street</t>
  </si>
  <si>
    <t>Flookburgh</t>
  </si>
  <si>
    <t xml:space="preserve">LA11 7JU                 </t>
  </si>
  <si>
    <t xml:space="preserve">015395 58298                            </t>
  </si>
  <si>
    <t>1996-08-10</t>
  </si>
  <si>
    <t>FCN75</t>
  </si>
  <si>
    <t>6 The Precinct,Hadston</t>
  </si>
  <si>
    <t>Morpeth</t>
  </si>
  <si>
    <t xml:space="preserve">NE65 9YF                 </t>
  </si>
  <si>
    <t xml:space="preserve">01670 760236                            </t>
  </si>
  <si>
    <t>FCN78</t>
  </si>
  <si>
    <t>The Old Forge Surgery</t>
  </si>
  <si>
    <t>Pallion Park, Pallion</t>
  </si>
  <si>
    <t xml:space="preserve">SR4 6QE                  </t>
  </si>
  <si>
    <t xml:space="preserve">0191 5674504                            </t>
  </si>
  <si>
    <t>FCP48</t>
  </si>
  <si>
    <t>Unit 80</t>
  </si>
  <si>
    <t>The Galleries</t>
  </si>
  <si>
    <t>Washington</t>
  </si>
  <si>
    <t xml:space="preserve">NE38 7RT                 </t>
  </si>
  <si>
    <t xml:space="preserve">0191 4161680                            </t>
  </si>
  <si>
    <t>1993-02-01</t>
  </si>
  <si>
    <t>FCV43</t>
  </si>
  <si>
    <t>Jn Murray Limited</t>
  </si>
  <si>
    <t>Murray's Pharmacy</t>
  </si>
  <si>
    <t>62 Rawlinson Street</t>
  </si>
  <si>
    <t>Barrow-In-Furness</t>
  </si>
  <si>
    <t xml:space="preserve">LA14 2DN                 </t>
  </si>
  <si>
    <t xml:space="preserve">01229 821956                            </t>
  </si>
  <si>
    <t>FCX29</t>
  </si>
  <si>
    <t>R G Young</t>
  </si>
  <si>
    <t>Beacon View Pharmacy Limited</t>
  </si>
  <si>
    <t>Beacon View Health Centre</t>
  </si>
  <si>
    <t>Beacon Lough Road</t>
  </si>
  <si>
    <t xml:space="preserve">NE9 6YS                  </t>
  </si>
  <si>
    <t xml:space="preserve">0191 4872121                            </t>
  </si>
  <si>
    <t>1999-05-17</t>
  </si>
  <si>
    <t>FCX45</t>
  </si>
  <si>
    <t>Rothbury</t>
  </si>
  <si>
    <t xml:space="preserve">NE65 7TB                 </t>
  </si>
  <si>
    <t xml:space="preserve">01669 620308                            </t>
  </si>
  <si>
    <t>1993-11-01</t>
  </si>
  <si>
    <t>FCY58</t>
  </si>
  <si>
    <t>Whelan FC</t>
  </si>
  <si>
    <t>H S Dobie Chemists Ltd</t>
  </si>
  <si>
    <t>29 Curzon Street</t>
  </si>
  <si>
    <t xml:space="preserve">CA15 6LN                 </t>
  </si>
  <si>
    <t xml:space="preserve">01900 812662                            </t>
  </si>
  <si>
    <t>1991-12-01</t>
  </si>
  <si>
    <t>FC033</t>
  </si>
  <si>
    <t>Ashchem Limited</t>
  </si>
  <si>
    <t>Bunnyhill Pharmacy</t>
  </si>
  <si>
    <t>Customer Service Centre</t>
  </si>
  <si>
    <t>Bunny Hill, Hylton Lane</t>
  </si>
  <si>
    <t xml:space="preserve">SR5 4BW                  </t>
  </si>
  <si>
    <t xml:space="preserve">0191 5363835                            </t>
  </si>
  <si>
    <t>2012-11-01</t>
  </si>
  <si>
    <t>FC155</t>
  </si>
  <si>
    <t>2-3 St Marys Green</t>
  </si>
  <si>
    <t>Whickham</t>
  </si>
  <si>
    <t xml:space="preserve">NE16 4DN                 </t>
  </si>
  <si>
    <t xml:space="preserve">0191 4885296                            </t>
  </si>
  <si>
    <t>FC365</t>
  </si>
  <si>
    <t>Chaston E Ltd</t>
  </si>
  <si>
    <t>Vane Street</t>
  </si>
  <si>
    <t>New Silksworth</t>
  </si>
  <si>
    <t xml:space="preserve">SR3 1EJ                  </t>
  </si>
  <si>
    <t xml:space="preserve">0191 5210500                            </t>
  </si>
  <si>
    <t>FC419</t>
  </si>
  <si>
    <t>11 Boroughgate</t>
  </si>
  <si>
    <t>Appleby-In-Westmorland</t>
  </si>
  <si>
    <t xml:space="preserve">CA16 6XF                 </t>
  </si>
  <si>
    <t xml:space="preserve">017683 51410                            </t>
  </si>
  <si>
    <t>FC665</t>
  </si>
  <si>
    <t>A Thompson</t>
  </si>
  <si>
    <t>Vantage Chemist</t>
  </si>
  <si>
    <t>Pattinson Drive</t>
  </si>
  <si>
    <t>Crawcrook</t>
  </si>
  <si>
    <t xml:space="preserve">NE40 4US                 </t>
  </si>
  <si>
    <t xml:space="preserve">0191 4132234                            </t>
  </si>
  <si>
    <t>1991-02-01</t>
  </si>
  <si>
    <t>FC800</t>
  </si>
  <si>
    <t>Monkseaton Medical Centre</t>
  </si>
  <si>
    <t>Cauldwell Avenue</t>
  </si>
  <si>
    <t>Whitley Bay</t>
  </si>
  <si>
    <t xml:space="preserve">NE25 9PH                 </t>
  </si>
  <si>
    <t xml:space="preserve">0191 2521158                            </t>
  </si>
  <si>
    <t>FC880</t>
  </si>
  <si>
    <t>Dobbin Tsc Ltd</t>
  </si>
  <si>
    <t>Herrington Medical Centre</t>
  </si>
  <si>
    <t>Philadelphia Lane</t>
  </si>
  <si>
    <t>Houghton-Le-Spring</t>
  </si>
  <si>
    <t xml:space="preserve">DH4 4LE                  </t>
  </si>
  <si>
    <t xml:space="preserve">0191 5843460                            </t>
  </si>
  <si>
    <t>1992-11-01</t>
  </si>
  <si>
    <t>FC897</t>
  </si>
  <si>
    <t>Galen Pharmacy Ltd</t>
  </si>
  <si>
    <t>Stanhope Parade Hth Ctr</t>
  </si>
  <si>
    <t>Gordon Street</t>
  </si>
  <si>
    <t>South Shields</t>
  </si>
  <si>
    <t xml:space="preserve">NE33 4JP                 </t>
  </si>
  <si>
    <t xml:space="preserve">0191 4555099                            </t>
  </si>
  <si>
    <t>1987-11-01</t>
  </si>
  <si>
    <t>FDF09</t>
  </si>
  <si>
    <t>Hotspur Way</t>
  </si>
  <si>
    <t>Eldon Square</t>
  </si>
  <si>
    <t xml:space="preserve">NE1 7XE                  </t>
  </si>
  <si>
    <t xml:space="preserve">0191 2329844                            </t>
  </si>
  <si>
    <t>FDJ04</t>
  </si>
  <si>
    <t>50 Suffolk Street</t>
  </si>
  <si>
    <t>Hendon</t>
  </si>
  <si>
    <t xml:space="preserve">SR2 8NE                  </t>
  </si>
  <si>
    <t xml:space="preserve">0191 5100638                            </t>
  </si>
  <si>
    <t>1997-04-26</t>
  </si>
  <si>
    <t>FDK32</t>
  </si>
  <si>
    <t>Unit G</t>
  </si>
  <si>
    <t>Doxford Park Shopping Ctr</t>
  </si>
  <si>
    <t xml:space="preserve">SR3 2NE                  </t>
  </si>
  <si>
    <t xml:space="preserve">0191 5287335                            </t>
  </si>
  <si>
    <t>FDL28</t>
  </si>
  <si>
    <t>13 Bewick Road</t>
  </si>
  <si>
    <t xml:space="preserve">NE8 4DP                  </t>
  </si>
  <si>
    <t xml:space="preserve">0191 4774456                            </t>
  </si>
  <si>
    <t>1993-05-01</t>
  </si>
  <si>
    <t>FDM37</t>
  </si>
  <si>
    <t>Gatdoc OOH</t>
  </si>
  <si>
    <t>Walk In Centre</t>
  </si>
  <si>
    <t>Bensham Hpl,Saltwell Road</t>
  </si>
  <si>
    <t xml:space="preserve">NE8 4YL                  </t>
  </si>
  <si>
    <t xml:space="preserve">0191 4456620                            </t>
  </si>
  <si>
    <t>FDP61</t>
  </si>
  <si>
    <t>Superdrug</t>
  </si>
  <si>
    <t>18a Westmorland Shop.Ctr.</t>
  </si>
  <si>
    <t>Stricklandgate</t>
  </si>
  <si>
    <t>Kendal</t>
  </si>
  <si>
    <t xml:space="preserve">LA9 4LR                  </t>
  </si>
  <si>
    <t xml:space="preserve">01539 723551                            </t>
  </si>
  <si>
    <t>1996-08-01</t>
  </si>
  <si>
    <t>FDQ63</t>
  </si>
  <si>
    <t>3 Market Place</t>
  </si>
  <si>
    <t xml:space="preserve">NE61 1HG                 </t>
  </si>
  <si>
    <t xml:space="preserve">01670 512252                            </t>
  </si>
  <si>
    <t>FDT70</t>
  </si>
  <si>
    <t>Lintonville Terrace</t>
  </si>
  <si>
    <t>Ashington</t>
  </si>
  <si>
    <t xml:space="preserve">NE63 9UT                 </t>
  </si>
  <si>
    <t xml:space="preserve">01670 528610                            </t>
  </si>
  <si>
    <t>2009-10-26</t>
  </si>
  <si>
    <t>FDV76</t>
  </si>
  <si>
    <t>56 Settle Street</t>
  </si>
  <si>
    <t xml:space="preserve">LA14 5HQ                 </t>
  </si>
  <si>
    <t xml:space="preserve">01229 820252                            </t>
  </si>
  <si>
    <t>FDW17</t>
  </si>
  <si>
    <t>Staveley Pharmacy</t>
  </si>
  <si>
    <t>Staveley Healthcare Ltd</t>
  </si>
  <si>
    <t>6 Main Street</t>
  </si>
  <si>
    <t>Staveley</t>
  </si>
  <si>
    <t xml:space="preserve">LA8 9LU                  </t>
  </si>
  <si>
    <t xml:space="preserve">01539 821222                            </t>
  </si>
  <si>
    <t>2004-10-01</t>
  </si>
  <si>
    <t>FDY76</t>
  </si>
  <si>
    <t>140 West Road</t>
  </si>
  <si>
    <t xml:space="preserve">NE4 9QB                  </t>
  </si>
  <si>
    <t xml:space="preserve">0191 2733304                            </t>
  </si>
  <si>
    <t>FD117</t>
  </si>
  <si>
    <t>Cumbria Hlth On Call (S) OOH</t>
  </si>
  <si>
    <t>Comm Patient Contact Ctr</t>
  </si>
  <si>
    <t>Westmorland General Hpl</t>
  </si>
  <si>
    <t>Burton Road</t>
  </si>
  <si>
    <t xml:space="preserve">LA9 7RG                  </t>
  </si>
  <si>
    <t xml:space="preserve">0845 0524999                            </t>
  </si>
  <si>
    <t>FD437</t>
  </si>
  <si>
    <t>Valemed Limited</t>
  </si>
  <si>
    <t>Leema Pharmacy</t>
  </si>
  <si>
    <t>46 The Green</t>
  </si>
  <si>
    <t xml:space="preserve">SR5 2JH                  </t>
  </si>
  <si>
    <t xml:space="preserve">0191 5486364                            </t>
  </si>
  <si>
    <t>FD563</t>
  </si>
  <si>
    <t>1 Trinity Square</t>
  </si>
  <si>
    <t xml:space="preserve">NE8 1AG                  </t>
  </si>
  <si>
    <t xml:space="preserve">0191 4031847                            </t>
  </si>
  <si>
    <t>1996-06-12</t>
  </si>
  <si>
    <t>FD576</t>
  </si>
  <si>
    <t>Battle Hill Walk In Ctre</t>
  </si>
  <si>
    <t>Belmont Close</t>
  </si>
  <si>
    <t>Wallsend</t>
  </si>
  <si>
    <t xml:space="preserve">NE28 9DX                 </t>
  </si>
  <si>
    <t xml:space="preserve">0191 2629407                            </t>
  </si>
  <si>
    <t>FD823</t>
  </si>
  <si>
    <t>Mr Ja Schofield</t>
  </si>
  <si>
    <t>Flagg Court Pharmacy Limited</t>
  </si>
  <si>
    <t>Flagg Court Health Centre</t>
  </si>
  <si>
    <t>Dale Street</t>
  </si>
  <si>
    <t xml:space="preserve">NE33 2PG                 </t>
  </si>
  <si>
    <t xml:space="preserve">0191 4565412                            </t>
  </si>
  <si>
    <t>FED62</t>
  </si>
  <si>
    <t>1 Haverflatts Lane</t>
  </si>
  <si>
    <t>Milnthorpe</t>
  </si>
  <si>
    <t xml:space="preserve">LA7 7PS                  </t>
  </si>
  <si>
    <t xml:space="preserve">01539 565900                            </t>
  </si>
  <si>
    <t>FEE96</t>
  </si>
  <si>
    <t>60-62 Maddison Street</t>
  </si>
  <si>
    <t>Blyth</t>
  </si>
  <si>
    <t xml:space="preserve">NE24 1EY                 </t>
  </si>
  <si>
    <t xml:space="preserve">01670 546092                            </t>
  </si>
  <si>
    <t>2006-05-08</t>
  </si>
  <si>
    <t>FEF07</t>
  </si>
  <si>
    <t>Westerhope Road</t>
  </si>
  <si>
    <t>Barmston</t>
  </si>
  <si>
    <t xml:space="preserve">NE38 8JF                 </t>
  </si>
  <si>
    <t xml:space="preserve">0191 4190555                            </t>
  </si>
  <si>
    <t>FEF45</t>
  </si>
  <si>
    <t>76 Warwick Road</t>
  </si>
  <si>
    <t xml:space="preserve">CA1 1DU                  </t>
  </si>
  <si>
    <t xml:space="preserve">01228 511102                            </t>
  </si>
  <si>
    <t>1992-05-01</t>
  </si>
  <si>
    <t>FEF85</t>
  </si>
  <si>
    <t>New Health Centre</t>
  </si>
  <si>
    <t>West Denton Way</t>
  </si>
  <si>
    <t xml:space="preserve">NE5 2QZ                  </t>
  </si>
  <si>
    <t xml:space="preserve">0191 2679508                            </t>
  </si>
  <si>
    <t>2009-02-01</t>
  </si>
  <si>
    <t>FEG71</t>
  </si>
  <si>
    <t>W M Morrison Supermarkets Plc</t>
  </si>
  <si>
    <t>Morrisons Pharmacies</t>
  </si>
  <si>
    <t>Hillheads Road</t>
  </si>
  <si>
    <t xml:space="preserve">NE25 8HY                 </t>
  </si>
  <si>
    <t xml:space="preserve">0191 2521647                            </t>
  </si>
  <si>
    <t>1996-10-22</t>
  </si>
  <si>
    <t>FEK06</t>
  </si>
  <si>
    <t>Mr R Burns</t>
  </si>
  <si>
    <t>Avenue Pharmacy (Sunderland) Limited</t>
  </si>
  <si>
    <t>7 North Guards</t>
  </si>
  <si>
    <t>Whitburn</t>
  </si>
  <si>
    <t xml:space="preserve">SR6 7EJ                  </t>
  </si>
  <si>
    <t xml:space="preserve">0191 5292344                            </t>
  </si>
  <si>
    <t>2006-08-01</t>
  </si>
  <si>
    <t>FEM15</t>
  </si>
  <si>
    <t>7 Wrekenton Row</t>
  </si>
  <si>
    <t xml:space="preserve">NE9 7JD                  </t>
  </si>
  <si>
    <t xml:space="preserve">0191 4877007                            </t>
  </si>
  <si>
    <t>2010-02-01</t>
  </si>
  <si>
    <t>FET99</t>
  </si>
  <si>
    <t>Superdrug Pharmacy</t>
  </si>
  <si>
    <t>46-52 Northumberland St</t>
  </si>
  <si>
    <t xml:space="preserve">NE1 7DF                  </t>
  </si>
  <si>
    <t xml:space="preserve">0191 2324308                            </t>
  </si>
  <si>
    <t>FEV71</t>
  </si>
  <si>
    <t>29 Stonegarth</t>
  </si>
  <si>
    <t>Morton</t>
  </si>
  <si>
    <t xml:space="preserve">CA2 6PD                  </t>
  </si>
  <si>
    <t xml:space="preserve">01228 523048                            </t>
  </si>
  <si>
    <t>1994-07-01</t>
  </si>
  <si>
    <t>FEX02</t>
  </si>
  <si>
    <t>9 Harras Bank</t>
  </si>
  <si>
    <t>Birtley</t>
  </si>
  <si>
    <t xml:space="preserve">DH3 2PE                  </t>
  </si>
  <si>
    <t xml:space="preserve">0191 4102198                            </t>
  </si>
  <si>
    <t>2003-02-01</t>
  </si>
  <si>
    <t>FEX64</t>
  </si>
  <si>
    <t>Unit 10,Elephant Yd</t>
  </si>
  <si>
    <t>66 Stricklandgate</t>
  </si>
  <si>
    <t xml:space="preserve">LA9 4NG                  </t>
  </si>
  <si>
    <t xml:space="preserve">01539 720180                            </t>
  </si>
  <si>
    <t>FE163</t>
  </si>
  <si>
    <t>108 Duke Street</t>
  </si>
  <si>
    <t xml:space="preserve">LA14 1LS                 </t>
  </si>
  <si>
    <t xml:space="preserve">01229 820491                            </t>
  </si>
  <si>
    <t>FE264</t>
  </si>
  <si>
    <t>National Co-Op</t>
  </si>
  <si>
    <t>Infirmary Close</t>
  </si>
  <si>
    <t>Alnwick</t>
  </si>
  <si>
    <t xml:space="preserve">NE66 2NS                 </t>
  </si>
  <si>
    <t xml:space="preserve">01665 604974                            </t>
  </si>
  <si>
    <t>FE394</t>
  </si>
  <si>
    <t>Alneburgh Pharmacy Ltd</t>
  </si>
  <si>
    <t>Alneburgh House</t>
  </si>
  <si>
    <t>Ewanrigg Road</t>
  </si>
  <si>
    <t xml:space="preserve">CA15 8EL                 </t>
  </si>
  <si>
    <t xml:space="preserve">01900 819111                            </t>
  </si>
  <si>
    <t>2000-06-12</t>
  </si>
  <si>
    <t>FE708</t>
  </si>
  <si>
    <t>Furness G H Ltd</t>
  </si>
  <si>
    <t>13 Derwent Street</t>
  </si>
  <si>
    <t>Chopwell</t>
  </si>
  <si>
    <t xml:space="preserve">NE17 7HU                 </t>
  </si>
  <si>
    <t xml:space="preserve">01207 561266                            </t>
  </si>
  <si>
    <t>FE785</t>
  </si>
  <si>
    <t>59 Orton Road</t>
  </si>
  <si>
    <t xml:space="preserve">CA2 7HA                  </t>
  </si>
  <si>
    <t xml:space="preserve">01228 522809                            </t>
  </si>
  <si>
    <t>1995-06-05</t>
  </si>
  <si>
    <t>FE789</t>
  </si>
  <si>
    <t>75-77 Market Street</t>
  </si>
  <si>
    <t>Dalton-In-Furness</t>
  </si>
  <si>
    <t xml:space="preserve">LA15 8DL                 </t>
  </si>
  <si>
    <t xml:space="preserve">01229 462427                            </t>
  </si>
  <si>
    <t>FE802</t>
  </si>
  <si>
    <t>Gill Se &amp; Schofield Ja</t>
  </si>
  <si>
    <t>St.Anthonys Pharmacy</t>
  </si>
  <si>
    <t>St.Anthonys Road</t>
  </si>
  <si>
    <t>Walker</t>
  </si>
  <si>
    <t xml:space="preserve">NE6 2NN                  </t>
  </si>
  <si>
    <t xml:space="preserve">0191 2196109                            </t>
  </si>
  <si>
    <t>1996-02-01</t>
  </si>
  <si>
    <t>FE845</t>
  </si>
  <si>
    <t>Mackie R</t>
  </si>
  <si>
    <t>East Boldon Village Pharmacy Ltd</t>
  </si>
  <si>
    <t>7 Station Terrace</t>
  </si>
  <si>
    <t>East Boldon</t>
  </si>
  <si>
    <t xml:space="preserve">NE36 0LJ                 </t>
  </si>
  <si>
    <t xml:space="preserve">0191 5367459                            </t>
  </si>
  <si>
    <t>2002-02-01</t>
  </si>
  <si>
    <t>FFA56</t>
  </si>
  <si>
    <t>23a Nile Street</t>
  </si>
  <si>
    <t xml:space="preserve">NE29 0AZ                 </t>
  </si>
  <si>
    <t xml:space="preserve">0191 2574872                            </t>
  </si>
  <si>
    <t>2005-09-01</t>
  </si>
  <si>
    <t>FFC81</t>
  </si>
  <si>
    <t>13 Westbourne Terrace</t>
  </si>
  <si>
    <t>Shiney Row</t>
  </si>
  <si>
    <t xml:space="preserve">DH4 4QT                  </t>
  </si>
  <si>
    <t xml:space="preserve">0191 3859424                            </t>
  </si>
  <si>
    <t>2006-04-03</t>
  </si>
  <si>
    <t>FFE13</t>
  </si>
  <si>
    <t>109 Meresyde</t>
  </si>
  <si>
    <t>Leam Lane Estate</t>
  </si>
  <si>
    <t>Felling</t>
  </si>
  <si>
    <t xml:space="preserve">NE10 8UN                 </t>
  </si>
  <si>
    <t xml:space="preserve">0191 4692410                            </t>
  </si>
  <si>
    <t>2001-05-01</t>
  </si>
  <si>
    <t>FFH18</t>
  </si>
  <si>
    <t>Newcastle Shopping Centre</t>
  </si>
  <si>
    <t>Fossway, Byker</t>
  </si>
  <si>
    <t xml:space="preserve">NE6 2UJ                  </t>
  </si>
  <si>
    <t xml:space="preserve">0191 2106990                            </t>
  </si>
  <si>
    <t>2011-10-31</t>
  </si>
  <si>
    <t>FFH25</t>
  </si>
  <si>
    <t>79-80 Dundas Street</t>
  </si>
  <si>
    <t xml:space="preserve">SR6 0BB                  </t>
  </si>
  <si>
    <t xml:space="preserve">0191 5673165                            </t>
  </si>
  <si>
    <t>FFM95</t>
  </si>
  <si>
    <t>20-22 New Green Street</t>
  </si>
  <si>
    <t xml:space="preserve">NE33 5DL                 </t>
  </si>
  <si>
    <t xml:space="preserve">0191 4562936                            </t>
  </si>
  <si>
    <t>FFQ42</t>
  </si>
  <si>
    <t>25 Station Road North</t>
  </si>
  <si>
    <t xml:space="preserve">NE12 7AR                 </t>
  </si>
  <si>
    <t xml:space="preserve">0191 2661378                            </t>
  </si>
  <si>
    <t>FFQ43</t>
  </si>
  <si>
    <t>Hogg Chemists Ltd</t>
  </si>
  <si>
    <t>216-220 Westoe Road</t>
  </si>
  <si>
    <t xml:space="preserve">NE33 3PW                 </t>
  </si>
  <si>
    <t xml:space="preserve">0191 4560812                            </t>
  </si>
  <si>
    <t>1987-07-01</t>
  </si>
  <si>
    <t>FFQ98</t>
  </si>
  <si>
    <t>Mill Street</t>
  </si>
  <si>
    <t xml:space="preserve">SR4 7BG                  </t>
  </si>
  <si>
    <t xml:space="preserve">0191 5672290                            </t>
  </si>
  <si>
    <t>FFR14</t>
  </si>
  <si>
    <t>189 Chester Road</t>
  </si>
  <si>
    <t xml:space="preserve">SR4 7JA                  </t>
  </si>
  <si>
    <t xml:space="preserve">0191 5678900                            </t>
  </si>
  <si>
    <t>FFT92</t>
  </si>
  <si>
    <t>J N Murray Ltd</t>
  </si>
  <si>
    <t>176 Roose Road</t>
  </si>
  <si>
    <t>Barrow In Furness</t>
  </si>
  <si>
    <t xml:space="preserve">LA13 0EE                 </t>
  </si>
  <si>
    <t xml:space="preserve">01229 821050                            </t>
  </si>
  <si>
    <t>FFX77</t>
  </si>
  <si>
    <t>1-3 Station Road</t>
  </si>
  <si>
    <t>Silloth</t>
  </si>
  <si>
    <t xml:space="preserve">CA7 4AE                  </t>
  </si>
  <si>
    <t xml:space="preserve">016973 31394                            </t>
  </si>
  <si>
    <t>FF004</t>
  </si>
  <si>
    <t>Grapes Lane</t>
  </si>
  <si>
    <t>The Lanes Shopping Ctr</t>
  </si>
  <si>
    <t xml:space="preserve">CA3 8NX                  </t>
  </si>
  <si>
    <t xml:space="preserve">01228 521440                            </t>
  </si>
  <si>
    <t>1996-09-02</t>
  </si>
  <si>
    <t>FF052</t>
  </si>
  <si>
    <t>Trevor Eastes</t>
  </si>
  <si>
    <t>Grasmere Pharmacy</t>
  </si>
  <si>
    <t>1 Oakbank</t>
  </si>
  <si>
    <t>Broadgate</t>
  </si>
  <si>
    <t>Grasmere, Ambleside</t>
  </si>
  <si>
    <t xml:space="preserve">LA22 9TA                 </t>
  </si>
  <si>
    <t xml:space="preserve">015394 35553                            </t>
  </si>
  <si>
    <t>2001-11-01</t>
  </si>
  <si>
    <t>FF063</t>
  </si>
  <si>
    <t>H Jobson Chemist</t>
  </si>
  <si>
    <t>Brampton</t>
  </si>
  <si>
    <t xml:space="preserve">CA8 1RW                  </t>
  </si>
  <si>
    <t xml:space="preserve">01697 72501                             </t>
  </si>
  <si>
    <t>FF160</t>
  </si>
  <si>
    <t>91 Tunstall Road</t>
  </si>
  <si>
    <t xml:space="preserve">SR2 7RW                  </t>
  </si>
  <si>
    <t xml:space="preserve">0191 5283910                            </t>
  </si>
  <si>
    <t>FF286</t>
  </si>
  <si>
    <t>56-58 Main Street</t>
  </si>
  <si>
    <t>Cockermouth</t>
  </si>
  <si>
    <t xml:space="preserve">CA13 9LU                 </t>
  </si>
  <si>
    <t xml:space="preserve">01900 823160                            </t>
  </si>
  <si>
    <t>FF295</t>
  </si>
  <si>
    <t>Sainsburys Store</t>
  </si>
  <si>
    <t>1 Common Garden's Square</t>
  </si>
  <si>
    <t>Penrith</t>
  </si>
  <si>
    <t xml:space="preserve">CA11 7FG                 </t>
  </si>
  <si>
    <t xml:space="preserve">01768 245808                            </t>
  </si>
  <si>
    <t>2011-11-09</t>
  </si>
  <si>
    <t>FF749</t>
  </si>
  <si>
    <t>3 Tyne View</t>
  </si>
  <si>
    <t>Lemington</t>
  </si>
  <si>
    <t xml:space="preserve">NE15 8DE                 </t>
  </si>
  <si>
    <t xml:space="preserve">0191 2674319                            </t>
  </si>
  <si>
    <t>FF805</t>
  </si>
  <si>
    <t>479 Durham Road</t>
  </si>
  <si>
    <t>Low Fell</t>
  </si>
  <si>
    <t xml:space="preserve">NE9 5EX                  </t>
  </si>
  <si>
    <t xml:space="preserve">0191 4823776                            </t>
  </si>
  <si>
    <t>1998-07-06</t>
  </si>
  <si>
    <t>FGA17</t>
  </si>
  <si>
    <t>Pharmacy 2000 Limited</t>
  </si>
  <si>
    <t>6 South Nelson Ind Estate</t>
  </si>
  <si>
    <t xml:space="preserve">NE23 1WF                 </t>
  </si>
  <si>
    <t xml:space="preserve">03300 882000                            </t>
  </si>
  <si>
    <t>2013-09-02</t>
  </si>
  <si>
    <t>FGA35</t>
  </si>
  <si>
    <t>295 Two Ball Lonnen</t>
  </si>
  <si>
    <t>Fenham</t>
  </si>
  <si>
    <t xml:space="preserve">NE4 9RX                  </t>
  </si>
  <si>
    <t xml:space="preserve">0191 2746137                            </t>
  </si>
  <si>
    <t>FGA96</t>
  </si>
  <si>
    <t>Morpeth Nhs Centre</t>
  </si>
  <si>
    <t>The Mount</t>
  </si>
  <si>
    <t xml:space="preserve">NE61 1JX                 </t>
  </si>
  <si>
    <t xml:space="preserve">01670 515727                            </t>
  </si>
  <si>
    <t>FGD00</t>
  </si>
  <si>
    <t>Morrow Pharmacy Limited</t>
  </si>
  <si>
    <t>Blakelaw Pharmacy</t>
  </si>
  <si>
    <t>8 Moulton Place</t>
  </si>
  <si>
    <t>Blakelaw</t>
  </si>
  <si>
    <t xml:space="preserve">NE5 3RL                  </t>
  </si>
  <si>
    <t xml:space="preserve">0191 2861793                            </t>
  </si>
  <si>
    <t>FGH89</t>
  </si>
  <si>
    <t>13-15 Ellison Walk</t>
  </si>
  <si>
    <t>Trinity Square</t>
  </si>
  <si>
    <t xml:space="preserve">NE8 1BF                  </t>
  </si>
  <si>
    <t xml:space="preserve">0191 4771306                            </t>
  </si>
  <si>
    <t>FGN62</t>
  </si>
  <si>
    <t>Whitley Road</t>
  </si>
  <si>
    <t>Benton</t>
  </si>
  <si>
    <t xml:space="preserve">NE12 9SJ                 </t>
  </si>
  <si>
    <t xml:space="preserve">0191 2705710                            </t>
  </si>
  <si>
    <t>FGR05</t>
  </si>
  <si>
    <t>Whiteleas Way Ltd</t>
  </si>
  <si>
    <t>Whiteleas Pharmacy</t>
  </si>
  <si>
    <t>176 Whiteleas Way</t>
  </si>
  <si>
    <t>Whiteleas</t>
  </si>
  <si>
    <t xml:space="preserve">NE34 8HF                 </t>
  </si>
  <si>
    <t xml:space="preserve">0191 5362830                            </t>
  </si>
  <si>
    <t>FGV13</t>
  </si>
  <si>
    <t>Wm Morrison Supermarkets Plc</t>
  </si>
  <si>
    <t>Morrisons Pharmacy</t>
  </si>
  <si>
    <t>Flatt Walks</t>
  </si>
  <si>
    <t>Whitehaven</t>
  </si>
  <si>
    <t xml:space="preserve">CA28 7RW                 </t>
  </si>
  <si>
    <t xml:space="preserve">01946 66131                             </t>
  </si>
  <si>
    <t>1998-12-01</t>
  </si>
  <si>
    <t>FGX03</t>
  </si>
  <si>
    <t>Unit 1, Kingston Park</t>
  </si>
  <si>
    <t>Shopping Ctr,Brunton Lane</t>
  </si>
  <si>
    <t xml:space="preserve">NE3 2FP                  </t>
  </si>
  <si>
    <t xml:space="preserve">0191 2715073                            </t>
  </si>
  <si>
    <t>2005-10-24</t>
  </si>
  <si>
    <t>FG093</t>
  </si>
  <si>
    <t>Central Pharmacy</t>
  </si>
  <si>
    <t>Lintonville Medical Group</t>
  </si>
  <si>
    <t xml:space="preserve">01670 856633                            </t>
  </si>
  <si>
    <t>FG273</t>
  </si>
  <si>
    <t>Trinity Pharma Ltd</t>
  </si>
  <si>
    <t>Castlegate Pharmacy</t>
  </si>
  <si>
    <t>Cockermouth Comm Hosp &amp;Hc</t>
  </si>
  <si>
    <t>Isel Road</t>
  </si>
  <si>
    <t xml:space="preserve">CA13 9HT                 </t>
  </si>
  <si>
    <t xml:space="preserve">01900 826018                            </t>
  </si>
  <si>
    <t>2012-10-01</t>
  </si>
  <si>
    <t>FG334</t>
  </si>
  <si>
    <t>Lobley Hill Pharmacy Limited</t>
  </si>
  <si>
    <t>Lobley Hill Pharmacy</t>
  </si>
  <si>
    <t>72 Malvern Gardens</t>
  </si>
  <si>
    <t>Lobley Hill</t>
  </si>
  <si>
    <t xml:space="preserve">NE11 9LL                 </t>
  </si>
  <si>
    <t xml:space="preserve">0191 4200213                            </t>
  </si>
  <si>
    <t>1998-04-09</t>
  </si>
  <si>
    <t>FG364</t>
  </si>
  <si>
    <t>J W W Allison &amp; Sons Ltd</t>
  </si>
  <si>
    <t>31 Main Street</t>
  </si>
  <si>
    <t xml:space="preserve">CA13 9LE                 </t>
  </si>
  <si>
    <t xml:space="preserve">01900 822292                            </t>
  </si>
  <si>
    <t>1981-05-01</t>
  </si>
  <si>
    <t>FG366</t>
  </si>
  <si>
    <t>7 Fore Street</t>
  </si>
  <si>
    <t>Hexham</t>
  </si>
  <si>
    <t xml:space="preserve">NE46 1LU                 </t>
  </si>
  <si>
    <t>FG368</t>
  </si>
  <si>
    <t>Elmfield Trading Limited</t>
  </si>
  <si>
    <t>Horsley Hill Pharmacy</t>
  </si>
  <si>
    <t>60 Horsley Hill Square</t>
  </si>
  <si>
    <t xml:space="preserve">NE34 6RF                 </t>
  </si>
  <si>
    <t xml:space="preserve">0191 4552870                            </t>
  </si>
  <si>
    <t>2013-07-01</t>
  </si>
  <si>
    <t>FG375</t>
  </si>
  <si>
    <t>Collins &amp; Butterworth Ltd</t>
  </si>
  <si>
    <t>Main Street</t>
  </si>
  <si>
    <t>Hawkshead</t>
  </si>
  <si>
    <t>Ambleside, Cumbria</t>
  </si>
  <si>
    <t xml:space="preserve">LA22 0NS                 </t>
  </si>
  <si>
    <t xml:space="preserve">015394 36201                            </t>
  </si>
  <si>
    <t>1986-11-01</t>
  </si>
  <si>
    <t>FG486</t>
  </si>
  <si>
    <t>Cleator Moor Health Ctr</t>
  </si>
  <si>
    <t>Birks Road</t>
  </si>
  <si>
    <t>Cleator Moor</t>
  </si>
  <si>
    <t xml:space="preserve">CA25 5HP                 </t>
  </si>
  <si>
    <t xml:space="preserve">01946 810373                            </t>
  </si>
  <si>
    <t>FG498</t>
  </si>
  <si>
    <t>W Fare Ltd</t>
  </si>
  <si>
    <t>71-73 Market Place</t>
  </si>
  <si>
    <t xml:space="preserve">CA28 7JG                 </t>
  </si>
  <si>
    <t xml:space="preserve">01946 692978                            </t>
  </si>
  <si>
    <t>FG660</t>
  </si>
  <si>
    <t>Greens Pharmacy</t>
  </si>
  <si>
    <t>149 Chester Road</t>
  </si>
  <si>
    <t xml:space="preserve">SR4 7HS                  </t>
  </si>
  <si>
    <t xml:space="preserve">0191 5672756                            </t>
  </si>
  <si>
    <t>1991-01-21</t>
  </si>
  <si>
    <t>FG714</t>
  </si>
  <si>
    <t>55 Wigton Road</t>
  </si>
  <si>
    <t xml:space="preserve">CA2 7AY                  </t>
  </si>
  <si>
    <t xml:space="preserve">01228 522020                            </t>
  </si>
  <si>
    <t>2006-04-01</t>
  </si>
  <si>
    <t>FG732</t>
  </si>
  <si>
    <t>Chambers M</t>
  </si>
  <si>
    <t>Chambers Chemist</t>
  </si>
  <si>
    <t>33 Nuns Moor Road</t>
  </si>
  <si>
    <t xml:space="preserve">NE4 9AU                  </t>
  </si>
  <si>
    <t xml:space="preserve">0191 2734078                            </t>
  </si>
  <si>
    <t>FHD56</t>
  </si>
  <si>
    <t>Northern Drs Urgent Care OOH</t>
  </si>
  <si>
    <t>N/Land Hse,1 Gosforth Pk</t>
  </si>
  <si>
    <t>Ave,Gosforth Business Pk</t>
  </si>
  <si>
    <t xml:space="preserve">0191 2150319                            </t>
  </si>
  <si>
    <t>FHF67</t>
  </si>
  <si>
    <t>16 English Street</t>
  </si>
  <si>
    <t>Longtown</t>
  </si>
  <si>
    <t xml:space="preserve">CA6 5SD                  </t>
  </si>
  <si>
    <t xml:space="preserve">01228 792859                            </t>
  </si>
  <si>
    <t>2007-05-29</t>
  </si>
  <si>
    <t>FHH45</t>
  </si>
  <si>
    <t>Frank Jones (Chemist) Ltd</t>
  </si>
  <si>
    <t>Hopes Pharmacy</t>
  </si>
  <si>
    <t>49 Newbottle Street</t>
  </si>
  <si>
    <t xml:space="preserve">DH4 4AR                  </t>
  </si>
  <si>
    <t xml:space="preserve">0191 5843437                            </t>
  </si>
  <si>
    <t>FHJ56</t>
  </si>
  <si>
    <t>Gill SE</t>
  </si>
  <si>
    <t>35 Front Street</t>
  </si>
  <si>
    <t>Cleadon Village</t>
  </si>
  <si>
    <t xml:space="preserve">SR6 7PG                  </t>
  </si>
  <si>
    <t xml:space="preserve">0191 5543297                            </t>
  </si>
  <si>
    <t>1989-02-01</t>
  </si>
  <si>
    <t>FHK43</t>
  </si>
  <si>
    <t>Fairman Chemists Limited</t>
  </si>
  <si>
    <t>Fairmans Pharmacy</t>
  </si>
  <si>
    <t>379 Benton Road</t>
  </si>
  <si>
    <t xml:space="preserve">NE7 7EE                  </t>
  </si>
  <si>
    <t xml:space="preserve">0191 2662016                            </t>
  </si>
  <si>
    <t>1994-04-01</t>
  </si>
  <si>
    <t>FHM40</t>
  </si>
  <si>
    <t>150 Northumberland Street</t>
  </si>
  <si>
    <t xml:space="preserve">NE1 7DQ                  </t>
  </si>
  <si>
    <t xml:space="preserve">0191 2305211                            </t>
  </si>
  <si>
    <t>FHM53</t>
  </si>
  <si>
    <t>12 Arndale House</t>
  </si>
  <si>
    <t xml:space="preserve">NE37 2SW                 </t>
  </si>
  <si>
    <t xml:space="preserve">0191 4160825                            </t>
  </si>
  <si>
    <t>FHM58</t>
  </si>
  <si>
    <t>381 Stamfordham Road</t>
  </si>
  <si>
    <t>Westerhope</t>
  </si>
  <si>
    <t>Newcastle-Upon-Tyne</t>
  </si>
  <si>
    <t xml:space="preserve">NE5 2LH                  </t>
  </si>
  <si>
    <t xml:space="preserve">0191 2860587                            </t>
  </si>
  <si>
    <t>FHP10</t>
  </si>
  <si>
    <t>Whitfield R Ltd</t>
  </si>
  <si>
    <t>93 High Street</t>
  </si>
  <si>
    <t>Easington Lane</t>
  </si>
  <si>
    <t xml:space="preserve">DH5 0JR                  </t>
  </si>
  <si>
    <t xml:space="preserve">0191 5263261                            </t>
  </si>
  <si>
    <t>FHQ46</t>
  </si>
  <si>
    <t>Mr L Storey</t>
  </si>
  <si>
    <t>Riverview Health Centre Pharmacy</t>
  </si>
  <si>
    <t>Riverview Hc Pharmacy</t>
  </si>
  <si>
    <t>Borough Road</t>
  </si>
  <si>
    <t xml:space="preserve">SR1 2HJ                  </t>
  </si>
  <si>
    <t xml:space="preserve">0191 5672560                            </t>
  </si>
  <si>
    <t>1993-04-01</t>
  </si>
  <si>
    <t>FHV54</t>
  </si>
  <si>
    <t>Farah Chemist</t>
  </si>
  <si>
    <t>44 Adelaide Terrace</t>
  </si>
  <si>
    <t>Benwell</t>
  </si>
  <si>
    <t xml:space="preserve">NE4 8BL                  </t>
  </si>
  <si>
    <t xml:space="preserve">0191 2738415                            </t>
  </si>
  <si>
    <t>1986-12-01</t>
  </si>
  <si>
    <t>FHW77</t>
  </si>
  <si>
    <t>Seaton Valley Co-Op Society Ltd</t>
  </si>
  <si>
    <t>R Hindhaugh Ltd</t>
  </si>
  <si>
    <t>8 Laburnum Terrace</t>
  </si>
  <si>
    <t xml:space="preserve">NE63 0XX                 </t>
  </si>
  <si>
    <t xml:space="preserve">01670 813295                            </t>
  </si>
  <si>
    <t>2004-09-01</t>
  </si>
  <si>
    <t>FHX12</t>
  </si>
  <si>
    <t>Dhesi Healthcare Ltd</t>
  </si>
  <si>
    <t>K &amp; S Dixons Pharmacy</t>
  </si>
  <si>
    <t>68 Ormonde Street</t>
  </si>
  <si>
    <t xml:space="preserve">SR4 7PP                  </t>
  </si>
  <si>
    <t xml:space="preserve">0191 5284676                            </t>
  </si>
  <si>
    <t>2010-08-13</t>
  </si>
  <si>
    <t>FHY70</t>
  </si>
  <si>
    <t>R Burns</t>
  </si>
  <si>
    <t>Avenue Pharmacy</t>
  </si>
  <si>
    <t>81 Dundas Street</t>
  </si>
  <si>
    <t xml:space="preserve">SR6 0AY                  </t>
  </si>
  <si>
    <t xml:space="preserve">0191 5672812                            </t>
  </si>
  <si>
    <t>1993-07-01</t>
  </si>
  <si>
    <t>FH208</t>
  </si>
  <si>
    <t>Portugal Place Pharmacy</t>
  </si>
  <si>
    <t>Portugal Place</t>
  </si>
  <si>
    <t xml:space="preserve">NE28 6RZ                 </t>
  </si>
  <si>
    <t xml:space="preserve">0191 2345676                            </t>
  </si>
  <si>
    <t>1997-11-01</t>
  </si>
  <si>
    <t>FH313</t>
  </si>
  <si>
    <t>132 Highgate</t>
  </si>
  <si>
    <t xml:space="preserve">LA9 4HE                  </t>
  </si>
  <si>
    <t xml:space="preserve">01539 720249                            </t>
  </si>
  <si>
    <t>FH466</t>
  </si>
  <si>
    <t>Quayside Pharmacy Limited</t>
  </si>
  <si>
    <t>Ponteland Road Pharmacy</t>
  </si>
  <si>
    <t>163-167 Ponteland Road</t>
  </si>
  <si>
    <t>Cowgate</t>
  </si>
  <si>
    <t xml:space="preserve">NE5 3AE                  </t>
  </si>
  <si>
    <t xml:space="preserve">0191 2146022                            </t>
  </si>
  <si>
    <t>2013-07-25</t>
  </si>
  <si>
    <t>FH700</t>
  </si>
  <si>
    <t>Manor Walks Shopping Ctre</t>
  </si>
  <si>
    <t xml:space="preserve">NE23 6RT                 </t>
  </si>
  <si>
    <t xml:space="preserve">01670 738542                            </t>
  </si>
  <si>
    <t>2005-10-05</t>
  </si>
  <si>
    <t>FH753</t>
  </si>
  <si>
    <t>168 Dalton Road</t>
  </si>
  <si>
    <t xml:space="preserve">LA14 1PU                 </t>
  </si>
  <si>
    <t xml:space="preserve">01229 823109                            </t>
  </si>
  <si>
    <t>FH875</t>
  </si>
  <si>
    <t>Urwin Cumbria Ltd</t>
  </si>
  <si>
    <t>Seacliffe Pharmacy</t>
  </si>
  <si>
    <t>High Road</t>
  </si>
  <si>
    <t>Kells</t>
  </si>
  <si>
    <t xml:space="preserve">CA28 9PG                 </t>
  </si>
  <si>
    <t xml:space="preserve">01946 599860                            </t>
  </si>
  <si>
    <t>FH945</t>
  </si>
  <si>
    <t>Sainsburys J Plc</t>
  </si>
  <si>
    <t>Silksworth Lane</t>
  </si>
  <si>
    <t>Silksworth</t>
  </si>
  <si>
    <t xml:space="preserve">SR3 1PD                  </t>
  </si>
  <si>
    <t xml:space="preserve">0191 5110365                            </t>
  </si>
  <si>
    <t>1997-07-28</t>
  </si>
  <si>
    <t>FJA23</t>
  </si>
  <si>
    <t>N &amp; B Chemists Ltd</t>
  </si>
  <si>
    <t>1 Liddell Terrace</t>
  </si>
  <si>
    <t>Bensham</t>
  </si>
  <si>
    <t xml:space="preserve">NE8 1YN                  </t>
  </si>
  <si>
    <t xml:space="preserve">0191 4776742                            </t>
  </si>
  <si>
    <t>FJA56</t>
  </si>
  <si>
    <t>17-19 Beresford Road</t>
  </si>
  <si>
    <t>Seaton Sluice</t>
  </si>
  <si>
    <t xml:space="preserve">NE26 4DR                 </t>
  </si>
  <si>
    <t xml:space="preserve">0191 2376880                            </t>
  </si>
  <si>
    <t>FJA62</t>
  </si>
  <si>
    <t>Halls Pharmacy (North East) Limited</t>
  </si>
  <si>
    <t>3 Station Road North</t>
  </si>
  <si>
    <t xml:space="preserve">0191 2661438                            </t>
  </si>
  <si>
    <t>2013-05-01</t>
  </si>
  <si>
    <t>FJC91</t>
  </si>
  <si>
    <t>Wigton Medical Centre</t>
  </si>
  <si>
    <t>Southend</t>
  </si>
  <si>
    <t>Wigton</t>
  </si>
  <si>
    <t xml:space="preserve">CA7 9QD                  </t>
  </si>
  <si>
    <t xml:space="preserve">016973 49145                            </t>
  </si>
  <si>
    <t>FJE19</t>
  </si>
  <si>
    <t>Ulverston Comm.Health Ctr</t>
  </si>
  <si>
    <t>Stanley Street</t>
  </si>
  <si>
    <t>Ulverston</t>
  </si>
  <si>
    <t xml:space="preserve">LA12 7BT                 </t>
  </si>
  <si>
    <t xml:space="preserve">01229 484022                            </t>
  </si>
  <si>
    <t>FJE40</t>
  </si>
  <si>
    <t>Dalhart Pharmacy Ltd</t>
  </si>
  <si>
    <t>R W Wilson</t>
  </si>
  <si>
    <t>50 Front Street</t>
  </si>
  <si>
    <t>Winlaton</t>
  </si>
  <si>
    <t xml:space="preserve">NE21 6AD                 </t>
  </si>
  <si>
    <t xml:space="preserve">0191 4142378                            </t>
  </si>
  <si>
    <t>FJF19</t>
  </si>
  <si>
    <t>1a Church Street</t>
  </si>
  <si>
    <t xml:space="preserve">DH4 4DN                  </t>
  </si>
  <si>
    <t xml:space="preserve">0191 5842150                            </t>
  </si>
  <si>
    <t>FJH08</t>
  </si>
  <si>
    <t>2 St Johns Precinct</t>
  </si>
  <si>
    <t>Hebburn</t>
  </si>
  <si>
    <t xml:space="preserve">NE31 1LQ                 </t>
  </si>
  <si>
    <t xml:space="preserve">0191 4832297                            </t>
  </si>
  <si>
    <t>1992-10-01</t>
  </si>
  <si>
    <t>FJJ79</t>
  </si>
  <si>
    <t>4 Well Close Square</t>
  </si>
  <si>
    <t>Berwick Upon Tweed</t>
  </si>
  <si>
    <t xml:space="preserve">TD15 1LL                 </t>
  </si>
  <si>
    <t xml:space="preserve">01289 307387                            </t>
  </si>
  <si>
    <t>FJJ92</t>
  </si>
  <si>
    <t>514 Plessey Road</t>
  </si>
  <si>
    <t>Newsham</t>
  </si>
  <si>
    <t xml:space="preserve">NE24 4AA                 </t>
  </si>
  <si>
    <t xml:space="preserve">01670 366198                            </t>
  </si>
  <si>
    <t>FJP49</t>
  </si>
  <si>
    <t>5 Front Street</t>
  </si>
  <si>
    <t>Hetton-Le-Hole</t>
  </si>
  <si>
    <t xml:space="preserve">DH5 9PE                  </t>
  </si>
  <si>
    <t xml:space="preserve">0191 5263204                            </t>
  </si>
  <si>
    <t>FJP54</t>
  </si>
  <si>
    <t>Penrith Hc Consortium Ltd</t>
  </si>
  <si>
    <t>Bridge Lane</t>
  </si>
  <si>
    <t xml:space="preserve">CA11 8HW                 </t>
  </si>
  <si>
    <t xml:space="preserve">01768 864761                            </t>
  </si>
  <si>
    <t>1983-12-01</t>
  </si>
  <si>
    <t>FJQ72</t>
  </si>
  <si>
    <t>Oakfields Online Limited</t>
  </si>
  <si>
    <t>7 Merchant Court</t>
  </si>
  <si>
    <t>Monkton Business Pk South</t>
  </si>
  <si>
    <t xml:space="preserve">NE31 2EX                 </t>
  </si>
  <si>
    <t xml:space="preserve">0191 4387550                            </t>
  </si>
  <si>
    <t>2012-07-26</t>
  </si>
  <si>
    <t>FJQ93</t>
  </si>
  <si>
    <t>Tweedmouth Trading Estate</t>
  </si>
  <si>
    <t>Ord Road</t>
  </si>
  <si>
    <t xml:space="preserve">TD15 2XG                 </t>
  </si>
  <si>
    <t xml:space="preserve">01289 762847                            </t>
  </si>
  <si>
    <t>2010-09-13</t>
  </si>
  <si>
    <t>FJR52</t>
  </si>
  <si>
    <t>38 The Promenade</t>
  </si>
  <si>
    <t>Arnside</t>
  </si>
  <si>
    <t xml:space="preserve">LA5 0HA                  </t>
  </si>
  <si>
    <t xml:space="preserve">01524 762900                            </t>
  </si>
  <si>
    <t>FJR84</t>
  </si>
  <si>
    <t>Davison (Chemist) Limited</t>
  </si>
  <si>
    <t>Banks Pharmacy</t>
  </si>
  <si>
    <t>13 Princes Road</t>
  </si>
  <si>
    <t>Brunton Park</t>
  </si>
  <si>
    <t>Gosforth</t>
  </si>
  <si>
    <t xml:space="preserve">NE3 5TT                  </t>
  </si>
  <si>
    <t xml:space="preserve">0191 2362776                            </t>
  </si>
  <si>
    <t>2010-08-01</t>
  </si>
  <si>
    <t>FJ056</t>
  </si>
  <si>
    <t>West Street Health Centre</t>
  </si>
  <si>
    <t>West Street</t>
  </si>
  <si>
    <t>Aspatria</t>
  </si>
  <si>
    <t xml:space="preserve">CA7 3HH                  </t>
  </si>
  <si>
    <t xml:space="preserve">016973 20236                            </t>
  </si>
  <si>
    <t>FJ341</t>
  </si>
  <si>
    <t>18a Osborne Road</t>
  </si>
  <si>
    <t>Jesmond</t>
  </si>
  <si>
    <t xml:space="preserve">NE2 2AD                  </t>
  </si>
  <si>
    <t xml:space="preserve">0191 2816798                            </t>
  </si>
  <si>
    <t>FJ360</t>
  </si>
  <si>
    <t>4 Delaval Terrace</t>
  </si>
  <si>
    <t xml:space="preserve">NE24 1DJ                 </t>
  </si>
  <si>
    <t>FJ450</t>
  </si>
  <si>
    <t>96 Boldon Lane</t>
  </si>
  <si>
    <t xml:space="preserve">NE34 0BY                 </t>
  </si>
  <si>
    <t xml:space="preserve">0191 4553222                            </t>
  </si>
  <si>
    <t>2002-08-24</t>
  </si>
  <si>
    <t>FJ456</t>
  </si>
  <si>
    <t>Keswick Pharmacy</t>
  </si>
  <si>
    <t>25 Main Street</t>
  </si>
  <si>
    <t>Keswick</t>
  </si>
  <si>
    <t xml:space="preserve">CA12 5BL                 </t>
  </si>
  <si>
    <t xml:space="preserve">017687 72108                            </t>
  </si>
  <si>
    <t>2013-11-01</t>
  </si>
  <si>
    <t>FJ558</t>
  </si>
  <si>
    <t>The Surgery</t>
  </si>
  <si>
    <t>Port Road</t>
  </si>
  <si>
    <t xml:space="preserve">CA2 7AJ                  </t>
  </si>
  <si>
    <t xml:space="preserve">01228 522549                            </t>
  </si>
  <si>
    <t>FJ600</t>
  </si>
  <si>
    <t>Wellway Pharmacy Ltd</t>
  </si>
  <si>
    <t>Pegswood Health Centre</t>
  </si>
  <si>
    <t>West View,Pegswood</t>
  </si>
  <si>
    <t xml:space="preserve">NE61 6TB                 </t>
  </si>
  <si>
    <t xml:space="preserve">01670 517300                            </t>
  </si>
  <si>
    <t>1996-04-01</t>
  </si>
  <si>
    <t>FJ796</t>
  </si>
  <si>
    <t>1 Park Road</t>
  </si>
  <si>
    <t xml:space="preserve">NE26 1LT                 </t>
  </si>
  <si>
    <t xml:space="preserve">0191 2526399                            </t>
  </si>
  <si>
    <t>1995-02-01</t>
  </si>
  <si>
    <t>FKA12</t>
  </si>
  <si>
    <t>19 Newbiggin Hall Centre</t>
  </si>
  <si>
    <t>Newbiggin Hall Estate</t>
  </si>
  <si>
    <t xml:space="preserve">NE5 4BR                  </t>
  </si>
  <si>
    <t xml:space="preserve">0191 2869721                            </t>
  </si>
  <si>
    <t>1996-03-01</t>
  </si>
  <si>
    <t>FKA94</t>
  </si>
  <si>
    <t>Hylton Castle Pharmacy</t>
  </si>
  <si>
    <t>22-23 Chiswick Square</t>
  </si>
  <si>
    <t>Hylton Castle</t>
  </si>
  <si>
    <t xml:space="preserve">SR5 3PZ                  </t>
  </si>
  <si>
    <t xml:space="preserve">0191 5490359                            </t>
  </si>
  <si>
    <t>FKC62</t>
  </si>
  <si>
    <t>48 Front Street</t>
  </si>
  <si>
    <t>Prudhoe</t>
  </si>
  <si>
    <t xml:space="preserve">NE42 5DB                 </t>
  </si>
  <si>
    <t xml:space="preserve">01661 832210                            </t>
  </si>
  <si>
    <t>FKD08</t>
  </si>
  <si>
    <t>Community Centre</t>
  </si>
  <si>
    <t>Central Dr, Walney Island</t>
  </si>
  <si>
    <t xml:space="preserve">LA14 3HY                 </t>
  </si>
  <si>
    <t xml:space="preserve">01229 471402                            </t>
  </si>
  <si>
    <t>1990-07-30</t>
  </si>
  <si>
    <t>FKK14</t>
  </si>
  <si>
    <t>Numark Pharmacy</t>
  </si>
  <si>
    <t>22-24 High Street West</t>
  </si>
  <si>
    <t xml:space="preserve">NE28 8HU                 </t>
  </si>
  <si>
    <t xml:space="preserve">0191 2623522                            </t>
  </si>
  <si>
    <t>1996-05-01</t>
  </si>
  <si>
    <t>FKK15</t>
  </si>
  <si>
    <t>Cromie Pharmacy</t>
  </si>
  <si>
    <t>158 Percy Street</t>
  </si>
  <si>
    <t>Amble</t>
  </si>
  <si>
    <t xml:space="preserve">NE65 0AG                 </t>
  </si>
  <si>
    <t xml:space="preserve">01665 710896                            </t>
  </si>
  <si>
    <t>FKM31</t>
  </si>
  <si>
    <t>13 Gosforth Centre</t>
  </si>
  <si>
    <t xml:space="preserve">NE3 1JZ                  </t>
  </si>
  <si>
    <t xml:space="preserve">0191 2851141                            </t>
  </si>
  <si>
    <t>FKN45</t>
  </si>
  <si>
    <t>32 Main Street</t>
  </si>
  <si>
    <t>Seahouses</t>
  </si>
  <si>
    <t xml:space="preserve">NE68 7RQ                 </t>
  </si>
  <si>
    <t xml:space="preserve">01665 720228                            </t>
  </si>
  <si>
    <t>FKP28</t>
  </si>
  <si>
    <t>3 Anchor Road</t>
  </si>
  <si>
    <t xml:space="preserve">LA14 2QW                 </t>
  </si>
  <si>
    <t xml:space="preserve">01229 820979                            </t>
  </si>
  <si>
    <t>1996-06-30</t>
  </si>
  <si>
    <t>FKV18</t>
  </si>
  <si>
    <t>1 Silksworth Terrace</t>
  </si>
  <si>
    <t xml:space="preserve">SR3 2AT                  </t>
  </si>
  <si>
    <t xml:space="preserve">0191 5235739                            </t>
  </si>
  <si>
    <t>FKV50</t>
  </si>
  <si>
    <t>49-61 King Street</t>
  </si>
  <si>
    <t xml:space="preserve">NE33 1DA                 </t>
  </si>
  <si>
    <t xml:space="preserve">0191 4560616                            </t>
  </si>
  <si>
    <t>FKV74</t>
  </si>
  <si>
    <t>Gill &amp; Schofield Pharm Chemists Ltd</t>
  </si>
  <si>
    <t>Walkergate Pharmacy</t>
  </si>
  <si>
    <t>Benfield Park Health Ctr</t>
  </si>
  <si>
    <t>Benfield Road,Walkergate</t>
  </si>
  <si>
    <t xml:space="preserve">NE6 4QD                  </t>
  </si>
  <si>
    <t xml:space="preserve">0191 2765625                            </t>
  </si>
  <si>
    <t>2012-03-05</t>
  </si>
  <si>
    <t>FK132</t>
  </si>
  <si>
    <t>46-50 Warwick Road</t>
  </si>
  <si>
    <t xml:space="preserve">CA1 1DN                  </t>
  </si>
  <si>
    <t xml:space="preserve">01228 524993                            </t>
  </si>
  <si>
    <t>FK304</t>
  </si>
  <si>
    <t>M.R. Crowder Ltd</t>
  </si>
  <si>
    <t>9 Dewhurst Terrace</t>
  </si>
  <si>
    <t>Sunniside</t>
  </si>
  <si>
    <t xml:space="preserve">NE16 5LP                 </t>
  </si>
  <si>
    <t xml:space="preserve">0191 4885638                            </t>
  </si>
  <si>
    <t>2011-07-18</t>
  </si>
  <si>
    <t>FK452</t>
  </si>
  <si>
    <t>1 Station Street</t>
  </si>
  <si>
    <t>Bedlington Station</t>
  </si>
  <si>
    <t xml:space="preserve">NE22 7JN                 </t>
  </si>
  <si>
    <t xml:space="preserve">01670 823251                            </t>
  </si>
  <si>
    <t>FK523</t>
  </si>
  <si>
    <t>10-12 Crescent Road</t>
  </si>
  <si>
    <t>Windermere</t>
  </si>
  <si>
    <t xml:space="preserve">LA23 1EA                 </t>
  </si>
  <si>
    <t xml:space="preserve">015394 43093                            </t>
  </si>
  <si>
    <t>FK575</t>
  </si>
  <si>
    <t>Chemcare LTD</t>
  </si>
  <si>
    <t>Edinburgh Road Pharmacy</t>
  </si>
  <si>
    <t>89 Edinburgh Road</t>
  </si>
  <si>
    <t>Jarrow</t>
  </si>
  <si>
    <t xml:space="preserve">NE32 4BB                 </t>
  </si>
  <si>
    <t xml:space="preserve">0191 4898053                            </t>
  </si>
  <si>
    <t>2004-12-01</t>
  </si>
  <si>
    <t>FK744</t>
  </si>
  <si>
    <t>Ala Pharma Ltd</t>
  </si>
  <si>
    <t>Oakfield Pharmacy</t>
  </si>
  <si>
    <t>96 Oakfield Road</t>
  </si>
  <si>
    <t xml:space="preserve">NE16 5QU                 </t>
  </si>
  <si>
    <t xml:space="preserve">0191 4885640                            </t>
  </si>
  <si>
    <t>2013-09-09</t>
  </si>
  <si>
    <t>FK989</t>
  </si>
  <si>
    <t>Warwick Road</t>
  </si>
  <si>
    <t xml:space="preserve">CA1 2SB                  </t>
  </si>
  <si>
    <t xml:space="preserve">01228 600449                            </t>
  </si>
  <si>
    <t>1995-03-27</t>
  </si>
  <si>
    <t>FK990</t>
  </si>
  <si>
    <t>11 Church Walk</t>
  </si>
  <si>
    <t xml:space="preserve">NE6 3DP                  </t>
  </si>
  <si>
    <t xml:space="preserve">0191 2623822                            </t>
  </si>
  <si>
    <t>1992-03-02</t>
  </si>
  <si>
    <t>FLA34</t>
  </si>
  <si>
    <t>Village Surgery</t>
  </si>
  <si>
    <t>Dudley Lane</t>
  </si>
  <si>
    <t xml:space="preserve">NE23 6US                 </t>
  </si>
  <si>
    <t xml:space="preserve">01670 712242                            </t>
  </si>
  <si>
    <t>FLA85</t>
  </si>
  <si>
    <t>16 Front Street</t>
  </si>
  <si>
    <t xml:space="preserve">NE21 4RE                 </t>
  </si>
  <si>
    <t xml:space="preserve">0191 4142472                            </t>
  </si>
  <si>
    <t>FLA89</t>
  </si>
  <si>
    <t>Bede Health Centre</t>
  </si>
  <si>
    <t>Old Fold Road</t>
  </si>
  <si>
    <t xml:space="preserve">NE10 0DJ                 </t>
  </si>
  <si>
    <t xml:space="preserve">0191 4775175                            </t>
  </si>
  <si>
    <t>2009-01-22</t>
  </si>
  <si>
    <t>FLC40</t>
  </si>
  <si>
    <t>33b Scotland Road</t>
  </si>
  <si>
    <t>Stanwix</t>
  </si>
  <si>
    <t xml:space="preserve">CA3 9HS                  </t>
  </si>
  <si>
    <t xml:space="preserve">01228 521618                            </t>
  </si>
  <si>
    <t>FLD98</t>
  </si>
  <si>
    <t>Blyth Health Ctre Phcy Ltd</t>
  </si>
  <si>
    <t>Thoroton Street</t>
  </si>
  <si>
    <t>Blyth, Northumberland</t>
  </si>
  <si>
    <t xml:space="preserve">NE24 1DX                 </t>
  </si>
  <si>
    <t>FLE19</t>
  </si>
  <si>
    <t>Darling Jm &amp; W Ltd</t>
  </si>
  <si>
    <t>88 Dean Road</t>
  </si>
  <si>
    <t xml:space="preserve">NE33 4AR                 </t>
  </si>
  <si>
    <t xml:space="preserve">0191 4543841                            </t>
  </si>
  <si>
    <t>1981-03-01</t>
  </si>
  <si>
    <t>FLE40</t>
  </si>
  <si>
    <t>Imaan Pharmacy</t>
  </si>
  <si>
    <t>116 Park View</t>
  </si>
  <si>
    <t xml:space="preserve">NE26 3QL                 </t>
  </si>
  <si>
    <t xml:space="preserve">0191 2511057                            </t>
  </si>
  <si>
    <t>2012-06-01</t>
  </si>
  <si>
    <t>FLF83</t>
  </si>
  <si>
    <t>Blue House Retail Limited</t>
  </si>
  <si>
    <t>Blue House Pharmacy</t>
  </si>
  <si>
    <t>Nisa Supermarket</t>
  </si>
  <si>
    <t>Blue House Lane</t>
  </si>
  <si>
    <t xml:space="preserve">NE37 2TE                 </t>
  </si>
  <si>
    <t xml:space="preserve">0191 4164212                            </t>
  </si>
  <si>
    <t>2012-02-10</t>
  </si>
  <si>
    <t>FLJ12</t>
  </si>
  <si>
    <t>Ahlp Pharmacy Limited</t>
  </si>
  <si>
    <t>Chapel House Hlthcare Ctr</t>
  </si>
  <si>
    <t>Hillhead Parkway</t>
  </si>
  <si>
    <t xml:space="preserve">NE5 1LJ                  </t>
  </si>
  <si>
    <t xml:space="preserve">0191 2676705                            </t>
  </si>
  <si>
    <t>FLJ17</t>
  </si>
  <si>
    <t>Morrisons Supermarket</t>
  </si>
  <si>
    <t>Brunswick Road</t>
  </si>
  <si>
    <t xml:space="preserve">CA11 7JU                 </t>
  </si>
  <si>
    <t xml:space="preserve">01768 862055                            </t>
  </si>
  <si>
    <t>FLM61</t>
  </si>
  <si>
    <t>Newbiggin By The Sea</t>
  </si>
  <si>
    <t xml:space="preserve">NE64 6NJ                 </t>
  </si>
  <si>
    <t>2005-12-19</t>
  </si>
  <si>
    <t>FLW43</t>
  </si>
  <si>
    <t>21e Briardale Road</t>
  </si>
  <si>
    <t>Cowpen</t>
  </si>
  <si>
    <t xml:space="preserve">NE24 5LA                 </t>
  </si>
  <si>
    <t xml:space="preserve">01670 356545                            </t>
  </si>
  <si>
    <t>2010-06-28</t>
  </si>
  <si>
    <t>FLW99</t>
  </si>
  <si>
    <t>Blyth Healthcare</t>
  </si>
  <si>
    <t>30 Bowes Street</t>
  </si>
  <si>
    <t>Bltyh</t>
  </si>
  <si>
    <t xml:space="preserve">NE24 1BD                 </t>
  </si>
  <si>
    <t xml:space="preserve">01670 362111                            </t>
  </si>
  <si>
    <t>FL037</t>
  </si>
  <si>
    <t>Norham Road,Chirton</t>
  </si>
  <si>
    <t xml:space="preserve">NE29 7UJ                 </t>
  </si>
  <si>
    <t xml:space="preserve">0191 2049447                            </t>
  </si>
  <si>
    <t>2008-09-22</t>
  </si>
  <si>
    <t>FL262</t>
  </si>
  <si>
    <t>Jn Murray Chemist Ltd</t>
  </si>
  <si>
    <t>Jn Murray Ltd</t>
  </si>
  <si>
    <t>44 Middlefield</t>
  </si>
  <si>
    <t>Ormsgill</t>
  </si>
  <si>
    <t xml:space="preserve">LA14 4BX                 </t>
  </si>
  <si>
    <t xml:space="preserve">01229 837483                            </t>
  </si>
  <si>
    <t>FL721</t>
  </si>
  <si>
    <t>48/52 Wellington Street</t>
  </si>
  <si>
    <t>Millom</t>
  </si>
  <si>
    <t xml:space="preserve">LA18 4DE                 </t>
  </si>
  <si>
    <t xml:space="preserve">01229 772259                            </t>
  </si>
  <si>
    <t>FL776</t>
  </si>
  <si>
    <t>28-30 Station Road</t>
  </si>
  <si>
    <t xml:space="preserve">NE63 9UJ                 </t>
  </si>
  <si>
    <t>FL787</t>
  </si>
  <si>
    <t>32/34 Market Street</t>
  </si>
  <si>
    <t xml:space="preserve">LA12 7LR                 </t>
  </si>
  <si>
    <t xml:space="preserve">01229 582049                            </t>
  </si>
  <si>
    <t>FL974</t>
  </si>
  <si>
    <t>7 Tower Court</t>
  </si>
  <si>
    <t>Dunston</t>
  </si>
  <si>
    <t xml:space="preserve">NE11 9AZ                 </t>
  </si>
  <si>
    <t xml:space="preserve">0191 4604351                            </t>
  </si>
  <si>
    <t>FL985</t>
  </si>
  <si>
    <t>Brunton Lane</t>
  </si>
  <si>
    <t>Kingston Park</t>
  </si>
  <si>
    <t xml:space="preserve">0191 2049847                            </t>
  </si>
  <si>
    <t>1994-03-01</t>
  </si>
  <si>
    <t>FMA54</t>
  </si>
  <si>
    <t>Grindon Pharmacy</t>
  </si>
  <si>
    <t>17 Galashiels Road</t>
  </si>
  <si>
    <t>Grindon</t>
  </si>
  <si>
    <t xml:space="preserve">SR4 8JJ                  </t>
  </si>
  <si>
    <t xml:space="preserve">0191 5344514                            </t>
  </si>
  <si>
    <t>FMC74</t>
  </si>
  <si>
    <t>28 Front Street</t>
  </si>
  <si>
    <t>Bedlington</t>
  </si>
  <si>
    <t xml:space="preserve">NE22 5UB                 </t>
  </si>
  <si>
    <t xml:space="preserve">01670 822297                            </t>
  </si>
  <si>
    <t>1994-05-26</t>
  </si>
  <si>
    <t>FME56</t>
  </si>
  <si>
    <t>105 Prince Consort Road</t>
  </si>
  <si>
    <t xml:space="preserve">NE8 1LR                  </t>
  </si>
  <si>
    <t xml:space="preserve">0191 4775349                            </t>
  </si>
  <si>
    <t>FMF10</t>
  </si>
  <si>
    <t>Units 46-52</t>
  </si>
  <si>
    <t>Cameron Walk</t>
  </si>
  <si>
    <t>The Metrocentre</t>
  </si>
  <si>
    <t>Gateshead, Tyne &amp; Wear</t>
  </si>
  <si>
    <t xml:space="preserve">NE11 9YQ                 </t>
  </si>
  <si>
    <t xml:space="preserve">0191 4932055                            </t>
  </si>
  <si>
    <t>FMF20</t>
  </si>
  <si>
    <t>Felling Health Centre</t>
  </si>
  <si>
    <t>Stephenson Tce, Felling</t>
  </si>
  <si>
    <t xml:space="preserve">NE10 9QG                 </t>
  </si>
  <si>
    <t xml:space="preserve">0191 4384300                            </t>
  </si>
  <si>
    <t>1983-04-01</t>
  </si>
  <si>
    <t>FMF38</t>
  </si>
  <si>
    <t xml:space="preserve">LA9 7JA                  </t>
  </si>
  <si>
    <t xml:space="preserve">01539 731151                            </t>
  </si>
  <si>
    <t>2001-02-26</t>
  </si>
  <si>
    <t>FMG80</t>
  </si>
  <si>
    <t>Eleventh Avenue</t>
  </si>
  <si>
    <t>Team Valley Trading Est</t>
  </si>
  <si>
    <t xml:space="preserve">NE11 0NJ                 </t>
  </si>
  <si>
    <t xml:space="preserve">0191 4876960                            </t>
  </si>
  <si>
    <t>2005-01-16</t>
  </si>
  <si>
    <t>FMJ02</t>
  </si>
  <si>
    <t>42 Verne Road</t>
  </si>
  <si>
    <t xml:space="preserve">NE29 7LT                 </t>
  </si>
  <si>
    <t xml:space="preserve">0191 2571029                            </t>
  </si>
  <si>
    <t>1998-11-02</t>
  </si>
  <si>
    <t>FMJ18</t>
  </si>
  <si>
    <t>Captain French Surgery</t>
  </si>
  <si>
    <t>Gillinggate</t>
  </si>
  <si>
    <t xml:space="preserve">LA9 4JE                  </t>
  </si>
  <si>
    <t xml:space="preserve">01539 720461                            </t>
  </si>
  <si>
    <t>FMJ25</t>
  </si>
  <si>
    <t>1 Cattle Market</t>
  </si>
  <si>
    <t xml:space="preserve">NE46 1NJ                 </t>
  </si>
  <si>
    <t xml:space="preserve">01434 603080                            </t>
  </si>
  <si>
    <t>FMJ33</t>
  </si>
  <si>
    <t>Snowdon's Pharmacy</t>
  </si>
  <si>
    <t>44-46 Sunningdale Road</t>
  </si>
  <si>
    <t xml:space="preserve">SR3 4ES                  </t>
  </si>
  <si>
    <t xml:space="preserve">0191 5284444                            </t>
  </si>
  <si>
    <t>2000-05-01</t>
  </si>
  <si>
    <t>FMK83</t>
  </si>
  <si>
    <t>9-10 The Precinct</t>
  </si>
  <si>
    <t>Wesley Court</t>
  </si>
  <si>
    <t>Blaydon</t>
  </si>
  <si>
    <t xml:space="preserve">NE21 5BT                 </t>
  </si>
  <si>
    <t xml:space="preserve">0191 4143194                            </t>
  </si>
  <si>
    <t>FMK84</t>
  </si>
  <si>
    <t>295 Whitley Road</t>
  </si>
  <si>
    <t xml:space="preserve">NE26 2SN                 </t>
  </si>
  <si>
    <t xml:space="preserve">0191 2525146                            </t>
  </si>
  <si>
    <t>2008-06-20</t>
  </si>
  <si>
    <t>FML40</t>
  </si>
  <si>
    <t>Whickham Pharmacy</t>
  </si>
  <si>
    <t>30-32 Front Street</t>
  </si>
  <si>
    <t xml:space="preserve">NE16 4DT                 </t>
  </si>
  <si>
    <t xml:space="preserve">0191 4880956                            </t>
  </si>
  <si>
    <t>FML65</t>
  </si>
  <si>
    <t>Saeed LTD</t>
  </si>
  <si>
    <t>Moorclose Pharmacy</t>
  </si>
  <si>
    <t>Unit 6,Moorclose Rd/About</t>
  </si>
  <si>
    <t>Moorclose</t>
  </si>
  <si>
    <t>Workington</t>
  </si>
  <si>
    <t xml:space="preserve">CA14 3RW                 </t>
  </si>
  <si>
    <t>2012-10-12</t>
  </si>
  <si>
    <t>FMN17</t>
  </si>
  <si>
    <t>Health Hut Professionals Limited</t>
  </si>
  <si>
    <t>Health Hut Pharmacy</t>
  </si>
  <si>
    <t>2 Abbey Meadows</t>
  </si>
  <si>
    <t>Kirkhill</t>
  </si>
  <si>
    <t xml:space="preserve">NE61 2BD                 </t>
  </si>
  <si>
    <t xml:space="preserve">01670 510510                            </t>
  </si>
  <si>
    <t>2011-06-04</t>
  </si>
  <si>
    <t>FMQ42</t>
  </si>
  <si>
    <t>Carter D (Disp Chemists Ltd)</t>
  </si>
  <si>
    <t>16 Crescent Road</t>
  </si>
  <si>
    <t xml:space="preserve">LA23 1DT                 </t>
  </si>
  <si>
    <t xml:space="preserve">015394 43417                            </t>
  </si>
  <si>
    <t>1984-07-01</t>
  </si>
  <si>
    <t>FMR08</t>
  </si>
  <si>
    <t>5 Sea Road</t>
  </si>
  <si>
    <t xml:space="preserve">SR6 9BP                  </t>
  </si>
  <si>
    <t xml:space="preserve">0191 5489617                            </t>
  </si>
  <si>
    <t>FMT44</t>
  </si>
  <si>
    <t>J Sainsbury Store</t>
  </si>
  <si>
    <t>Newsteads Drive</t>
  </si>
  <si>
    <t xml:space="preserve">NE25 9EX                 </t>
  </si>
  <si>
    <t xml:space="preserve">0191 2524000                            </t>
  </si>
  <si>
    <t>FMX65</t>
  </si>
  <si>
    <t>154 Whitley Road</t>
  </si>
  <si>
    <t xml:space="preserve">NE26 2NA                 </t>
  </si>
  <si>
    <t xml:space="preserve">0191 2531864                            </t>
  </si>
  <si>
    <t>FM130</t>
  </si>
  <si>
    <t>Whelan Fc Chemist Ltd</t>
  </si>
  <si>
    <t>70-74 John Street</t>
  </si>
  <si>
    <t xml:space="preserve">CA14 3BT                 </t>
  </si>
  <si>
    <t xml:space="preserve">01900 603332                            </t>
  </si>
  <si>
    <t>1999-04-01</t>
  </si>
  <si>
    <t>FM627</t>
  </si>
  <si>
    <t>77 Front Street</t>
  </si>
  <si>
    <t xml:space="preserve">NE42 5PU                 </t>
  </si>
  <si>
    <t xml:space="preserve">01661 836438                            </t>
  </si>
  <si>
    <t>FM684</t>
  </si>
  <si>
    <t xml:space="preserve">LA11 6DY                 </t>
  </si>
  <si>
    <t xml:space="preserve">01539 532024                            </t>
  </si>
  <si>
    <t>FM686</t>
  </si>
  <si>
    <t>Station House</t>
  </si>
  <si>
    <t>1 Station Road</t>
  </si>
  <si>
    <t xml:space="preserve">LA9 6RY                  </t>
  </si>
  <si>
    <t xml:space="preserve">01539 723988                            </t>
  </si>
  <si>
    <t>FM820</t>
  </si>
  <si>
    <t>Chambers Chemist Limited</t>
  </si>
  <si>
    <t>464 Armstrong Road</t>
  </si>
  <si>
    <t xml:space="preserve">NE15 6BY                 </t>
  </si>
  <si>
    <t xml:space="preserve">0191 2747790                            </t>
  </si>
  <si>
    <t>1990-07-02</t>
  </si>
  <si>
    <t>FM897</t>
  </si>
  <si>
    <t>68 Dalton Road</t>
  </si>
  <si>
    <t xml:space="preserve">LA14 1JB                 </t>
  </si>
  <si>
    <t xml:space="preserve">01229 823516                            </t>
  </si>
  <si>
    <t>FM898</t>
  </si>
  <si>
    <t>Joseph Cowper Limited</t>
  </si>
  <si>
    <t>49-50 King Street</t>
  </si>
  <si>
    <t xml:space="preserve">CA11 7AY                 </t>
  </si>
  <si>
    <t xml:space="preserve">01768 862063                            </t>
  </si>
  <si>
    <t>FNC48</t>
  </si>
  <si>
    <t>Cowpen Road</t>
  </si>
  <si>
    <t xml:space="preserve">NE24 4LZ                 </t>
  </si>
  <si>
    <t xml:space="preserve">01670 362860                            </t>
  </si>
  <si>
    <t>1998-10-07</t>
  </si>
  <si>
    <t>FNC81</t>
  </si>
  <si>
    <t>Boustead Pharmacy</t>
  </si>
  <si>
    <t>187 Albert Road</t>
  </si>
  <si>
    <t xml:space="preserve">NE32 5AF                 </t>
  </si>
  <si>
    <t xml:space="preserve">0191 4897477                            </t>
  </si>
  <si>
    <t>FND05</t>
  </si>
  <si>
    <t>K-Chem LTD</t>
  </si>
  <si>
    <t>28 Grange Road</t>
  </si>
  <si>
    <t>Shilbottle</t>
  </si>
  <si>
    <t xml:space="preserve">NE66 2XN                 </t>
  </si>
  <si>
    <t xml:space="preserve">01665 581313                            </t>
  </si>
  <si>
    <t>2009-05-18</t>
  </si>
  <si>
    <t>FNE33</t>
  </si>
  <si>
    <t>Quayside Pharmacy Ltd</t>
  </si>
  <si>
    <t>Crawhall Road</t>
  </si>
  <si>
    <t>Quayside</t>
  </si>
  <si>
    <t xml:space="preserve">NE1 2BL                  </t>
  </si>
  <si>
    <t xml:space="preserve">0191 2330210                            </t>
  </si>
  <si>
    <t>1993-12-06</t>
  </si>
  <si>
    <t>FNF52</t>
  </si>
  <si>
    <t>Booth Ap &amp; Cp</t>
  </si>
  <si>
    <t>The Glendale  Pharmacy</t>
  </si>
  <si>
    <t>Wooler</t>
  </si>
  <si>
    <t xml:space="preserve">NE71 6BY                 </t>
  </si>
  <si>
    <t>FNG81</t>
  </si>
  <si>
    <t>C Spedding Limited</t>
  </si>
  <si>
    <t>Hadrian Pharmacy</t>
  </si>
  <si>
    <t>Unit 2</t>
  </si>
  <si>
    <t>Hadrian Park Shopping Ctr</t>
  </si>
  <si>
    <t xml:space="preserve">NE28 9UY                 </t>
  </si>
  <si>
    <t xml:space="preserve">0191 2953303                            </t>
  </si>
  <si>
    <t>2003-03-03</t>
  </si>
  <si>
    <t>FNK51</t>
  </si>
  <si>
    <t>Unit 9</t>
  </si>
  <si>
    <t xml:space="preserve">NE11 0BD                 </t>
  </si>
  <si>
    <t xml:space="preserve">0191 4914348                            </t>
  </si>
  <si>
    <t>2005-08-15</t>
  </si>
  <si>
    <t>FNK57</t>
  </si>
  <si>
    <t>86 Windsor Drive</t>
  </si>
  <si>
    <t>High Howdon</t>
  </si>
  <si>
    <t xml:space="preserve">NE28 0PS                 </t>
  </si>
  <si>
    <t xml:space="preserve">0191 2623269                            </t>
  </si>
  <si>
    <t>FNK82</t>
  </si>
  <si>
    <t>Medicentre (Newcastle) Ltd</t>
  </si>
  <si>
    <t>41/47 St.George's Terrace</t>
  </si>
  <si>
    <t xml:space="preserve">NE2 2SX                  </t>
  </si>
  <si>
    <t xml:space="preserve">0191 2816835                            </t>
  </si>
  <si>
    <t>2007-11-30</t>
  </si>
  <si>
    <t>FNK89</t>
  </si>
  <si>
    <t>91 Main Road</t>
  </si>
  <si>
    <t>Seaton</t>
  </si>
  <si>
    <t xml:space="preserve">CA14 1JE                 </t>
  </si>
  <si>
    <t xml:space="preserve">01900 67679                             </t>
  </si>
  <si>
    <t>FNL90</t>
  </si>
  <si>
    <t>Southwick Health Centre</t>
  </si>
  <si>
    <t>The Green,Southwick</t>
  </si>
  <si>
    <t xml:space="preserve">SR5 2LT                  </t>
  </si>
  <si>
    <t xml:space="preserve">0191 5481952                            </t>
  </si>
  <si>
    <t>FNN42</t>
  </si>
  <si>
    <t>Sandham JH</t>
  </si>
  <si>
    <t>W Gourlay</t>
  </si>
  <si>
    <t>25-27 Oxford Street</t>
  </si>
  <si>
    <t xml:space="preserve">CA14 2AL                 </t>
  </si>
  <si>
    <t xml:space="preserve">01900 603258                            </t>
  </si>
  <si>
    <t>1988-09-01</t>
  </si>
  <si>
    <t>FNN62</t>
  </si>
  <si>
    <t>Tesco Pharmacy</t>
  </si>
  <si>
    <t>Tynedale Retail Park</t>
  </si>
  <si>
    <t>Alemouth Road, Hexham</t>
  </si>
  <si>
    <t xml:space="preserve">NE46 3PJ                 </t>
  </si>
  <si>
    <t xml:space="preserve">01434 719847                            </t>
  </si>
  <si>
    <t>2006-07-17</t>
  </si>
  <si>
    <t>FNP73</t>
  </si>
  <si>
    <t>2 Maude Street</t>
  </si>
  <si>
    <t xml:space="preserve">LA9 4QD                  </t>
  </si>
  <si>
    <t xml:space="preserve">01539 720152                            </t>
  </si>
  <si>
    <t>FNV15</t>
  </si>
  <si>
    <t>Fusehill Medical Centre</t>
  </si>
  <si>
    <t>Fusehill Street</t>
  </si>
  <si>
    <t xml:space="preserve">CA1 2HE                  </t>
  </si>
  <si>
    <t xml:space="preserve">01228 522014                            </t>
  </si>
  <si>
    <t>FNW79</t>
  </si>
  <si>
    <t>Tullochs Pharmacy</t>
  </si>
  <si>
    <t>Unit 9, Pennywell Centre</t>
  </si>
  <si>
    <t>Pennywell</t>
  </si>
  <si>
    <t xml:space="preserve">SR4 9AS                  </t>
  </si>
  <si>
    <t xml:space="preserve">0191 5342869                            </t>
  </si>
  <si>
    <t>FNX02</t>
  </si>
  <si>
    <t>Aspp Limited</t>
  </si>
  <si>
    <t>Pharmigen - Golds Pharmacy</t>
  </si>
  <si>
    <t>101 Prince Edward Road</t>
  </si>
  <si>
    <t xml:space="preserve">NE34 8PJ                 </t>
  </si>
  <si>
    <t xml:space="preserve">0191 4327732                            </t>
  </si>
  <si>
    <t>2009-06-14</t>
  </si>
  <si>
    <t>FN025</t>
  </si>
  <si>
    <t>24 Market Street</t>
  </si>
  <si>
    <t>Dudley</t>
  </si>
  <si>
    <t xml:space="preserve">NE23 7HR                 </t>
  </si>
  <si>
    <t xml:space="preserve">0191 2500254                            </t>
  </si>
  <si>
    <t>FN348</t>
  </si>
  <si>
    <t>Ap &amp; Cp Booth</t>
  </si>
  <si>
    <t>Ap Booth</t>
  </si>
  <si>
    <t>22 West Street</t>
  </si>
  <si>
    <t>Belford</t>
  </si>
  <si>
    <t xml:space="preserve">NE70 7QE                 </t>
  </si>
  <si>
    <t>2006-05-01</t>
  </si>
  <si>
    <t>FN401</t>
  </si>
  <si>
    <t>Ashchem Dispensing Chemist</t>
  </si>
  <si>
    <t>Hebburn Health Centre</t>
  </si>
  <si>
    <t>Campbell Park Road</t>
  </si>
  <si>
    <t xml:space="preserve">NE31 2SP                 </t>
  </si>
  <si>
    <t xml:space="preserve">0191 4834371                            </t>
  </si>
  <si>
    <t>1986-06-01</t>
  </si>
  <si>
    <t>FN666</t>
  </si>
  <si>
    <t>68 High Street East</t>
  </si>
  <si>
    <t xml:space="preserve">NE28 7RH                 </t>
  </si>
  <si>
    <t xml:space="preserve">0191 2623829                            </t>
  </si>
  <si>
    <t>FN748</t>
  </si>
  <si>
    <t>54-56 Dalton Road</t>
  </si>
  <si>
    <t xml:space="preserve">01229 835398                            </t>
  </si>
  <si>
    <t>FPC71</t>
  </si>
  <si>
    <t>Unit 2,Collingwood Centre</t>
  </si>
  <si>
    <t>Preston Grange Estate</t>
  </si>
  <si>
    <t xml:space="preserve">NE29 9QR                 </t>
  </si>
  <si>
    <t xml:space="preserve">0191 2572519                            </t>
  </si>
  <si>
    <t>2010-06-01</t>
  </si>
  <si>
    <t>FPG08</t>
  </si>
  <si>
    <t>Unit 27, Morrison Centre</t>
  </si>
  <si>
    <t>Lakeshore Development</t>
  </si>
  <si>
    <t>Killingworth</t>
  </si>
  <si>
    <t xml:space="preserve">NE12 6YT                 </t>
  </si>
  <si>
    <t xml:space="preserve">0191 2683114                            </t>
  </si>
  <si>
    <t>FPG60</t>
  </si>
  <si>
    <t>2-4 Lintonville Terrace</t>
  </si>
  <si>
    <t xml:space="preserve">NE63 9UN                 </t>
  </si>
  <si>
    <t xml:space="preserve">01670 811378                            </t>
  </si>
  <si>
    <t>2002-08-29</t>
  </si>
  <si>
    <t>FPH06</t>
  </si>
  <si>
    <t>8 Middlegate</t>
  </si>
  <si>
    <t xml:space="preserve">CA11 7PG                 </t>
  </si>
  <si>
    <t xml:space="preserve">01768 862695                            </t>
  </si>
  <si>
    <t>FPP74</t>
  </si>
  <si>
    <t>Alderman Jack Cohen H Ctr</t>
  </si>
  <si>
    <t>Springwell Road</t>
  </si>
  <si>
    <t xml:space="preserve">SR3 4HG                  </t>
  </si>
  <si>
    <t xml:space="preserve">0191 5229914                            </t>
  </si>
  <si>
    <t>FPQ53</t>
  </si>
  <si>
    <t>1 Laburnum Cottage</t>
  </si>
  <si>
    <t>Robinson Terrace</t>
  </si>
  <si>
    <t xml:space="preserve">SR2 8PB                  </t>
  </si>
  <si>
    <t xml:space="preserve">0191 5673636                            </t>
  </si>
  <si>
    <t>FPT91</t>
  </si>
  <si>
    <t>Biddick Hall Pharmacy</t>
  </si>
  <si>
    <t>47 Gaskell Avenue</t>
  </si>
  <si>
    <t xml:space="preserve">NE34 9TQ                 </t>
  </si>
  <si>
    <t>2013-11-12</t>
  </si>
  <si>
    <t>FPV06</t>
  </si>
  <si>
    <t>7 Front Street</t>
  </si>
  <si>
    <t>Monkseaton</t>
  </si>
  <si>
    <t xml:space="preserve">NE25 8AN                 </t>
  </si>
  <si>
    <t xml:space="preserve">0191 2520609                            </t>
  </si>
  <si>
    <t>1995-03-01</t>
  </si>
  <si>
    <t>FPV29</t>
  </si>
  <si>
    <t>Dg Neil Limited</t>
  </si>
  <si>
    <t>Neil Pharmacy</t>
  </si>
  <si>
    <t>47 Fellgate Avenue</t>
  </si>
  <si>
    <t xml:space="preserve">NE32 4LZ                 </t>
  </si>
  <si>
    <t xml:space="preserve">0191 5364640                            </t>
  </si>
  <si>
    <t>FP066</t>
  </si>
  <si>
    <t>Burns R</t>
  </si>
  <si>
    <t>50 Roker Avenue</t>
  </si>
  <si>
    <t xml:space="preserve">SR6 0HT                  </t>
  </si>
  <si>
    <t xml:space="preserve">0191 5673088                            </t>
  </si>
  <si>
    <t>1984-02-01</t>
  </si>
  <si>
    <t>FP214</t>
  </si>
  <si>
    <t>76-78 Saltwell Road</t>
  </si>
  <si>
    <t xml:space="preserve">NE8 4XE                  </t>
  </si>
  <si>
    <t xml:space="preserve">0191 4771665                            </t>
  </si>
  <si>
    <t>FP326</t>
  </si>
  <si>
    <t>Kerr 99 Shields Road Pharmacy</t>
  </si>
  <si>
    <t>99 Shields Road</t>
  </si>
  <si>
    <t xml:space="preserve">NE6 1DN                  </t>
  </si>
  <si>
    <t xml:space="preserve">0191 2650128                            </t>
  </si>
  <si>
    <t>FP554</t>
  </si>
  <si>
    <t>53 Lower Dundas Street</t>
  </si>
  <si>
    <t>Monkwearmouth</t>
  </si>
  <si>
    <t xml:space="preserve">SR6 0BD                  </t>
  </si>
  <si>
    <t xml:space="preserve">0191 5673037                            </t>
  </si>
  <si>
    <t>2012-09-17</t>
  </si>
  <si>
    <t>FP592</t>
  </si>
  <si>
    <t>8-10 Risedale Road</t>
  </si>
  <si>
    <t xml:space="preserve">LA13 9RD                 </t>
  </si>
  <si>
    <t xml:space="preserve">01229 431792                            </t>
  </si>
  <si>
    <t>2003-08-04</t>
  </si>
  <si>
    <t>FP823</t>
  </si>
  <si>
    <t>Cleadon Park Pharmacy</t>
  </si>
  <si>
    <t>New Health Centre Dev</t>
  </si>
  <si>
    <t>10 Prince Edward Road</t>
  </si>
  <si>
    <t xml:space="preserve">NE34 8PS                 </t>
  </si>
  <si>
    <t xml:space="preserve">0191 4561443                            </t>
  </si>
  <si>
    <t>2002-09-01</t>
  </si>
  <si>
    <t>FP908</t>
  </si>
  <si>
    <t>Nursery Park Health Ctr</t>
  </si>
  <si>
    <t>Nursery Park Road</t>
  </si>
  <si>
    <t xml:space="preserve">NE63 0HP                 </t>
  </si>
  <si>
    <t xml:space="preserve">01670 854002                            </t>
  </si>
  <si>
    <t>1984-10-01</t>
  </si>
  <si>
    <t>FQC72</t>
  </si>
  <si>
    <t>127 Prince Consort Road</t>
  </si>
  <si>
    <t xml:space="preserve">0191 4771140                            </t>
  </si>
  <si>
    <t>FQE04</t>
  </si>
  <si>
    <t>41 Bridge Street</t>
  </si>
  <si>
    <t xml:space="preserve">NE61 1PE                 </t>
  </si>
  <si>
    <t>FQF93</t>
  </si>
  <si>
    <t>2-4 Sidgate</t>
  </si>
  <si>
    <t xml:space="preserve">NE1 7XF                  </t>
  </si>
  <si>
    <t xml:space="preserve">0191 2324423                            </t>
  </si>
  <si>
    <t>FQL20</t>
  </si>
  <si>
    <t>Herdman Gw (Chemists) Ltd</t>
  </si>
  <si>
    <t>Ryhope Customer Serv Ctr</t>
  </si>
  <si>
    <t>Black Road</t>
  </si>
  <si>
    <t>Ryhope</t>
  </si>
  <si>
    <t xml:space="preserve">SR2 0RX                  </t>
  </si>
  <si>
    <t xml:space="preserve">0191 5237628                            </t>
  </si>
  <si>
    <t>FQL75</t>
  </si>
  <si>
    <t>Saxon Pharmacy</t>
  </si>
  <si>
    <t>33-35 Heaton Road</t>
  </si>
  <si>
    <t xml:space="preserve">NE6 1SE                  </t>
  </si>
  <si>
    <t xml:space="preserve">0191 2766626                            </t>
  </si>
  <si>
    <t>2000-04-18</t>
  </si>
  <si>
    <t>FQM74</t>
  </si>
  <si>
    <t>J Dinning (Jarrow) Limited</t>
  </si>
  <si>
    <t>J Dinning Limited</t>
  </si>
  <si>
    <t>Mayfield Medical Centre</t>
  </si>
  <si>
    <t xml:space="preserve">NE32 5SE                 </t>
  </si>
  <si>
    <t xml:space="preserve">0191 4897257                            </t>
  </si>
  <si>
    <t>2013-12-27</t>
  </si>
  <si>
    <t>FQP85</t>
  </si>
  <si>
    <t>436 Welbeck Road</t>
  </si>
  <si>
    <t xml:space="preserve">NE6 2NY                  </t>
  </si>
  <si>
    <t xml:space="preserve">0191 2659048                            </t>
  </si>
  <si>
    <t>1993-05-12</t>
  </si>
  <si>
    <t>FQV23</t>
  </si>
  <si>
    <t xml:space="preserve">NE63 9UZ                 </t>
  </si>
  <si>
    <t xml:space="preserve">01670 819472                            </t>
  </si>
  <si>
    <t>1999-06-01</t>
  </si>
  <si>
    <t>FQW09</t>
  </si>
  <si>
    <t>6 Petteril Bank Road</t>
  </si>
  <si>
    <t>Haraby</t>
  </si>
  <si>
    <t xml:space="preserve">CA1 3AH                  </t>
  </si>
  <si>
    <t xml:space="preserve">01228 523533                            </t>
  </si>
  <si>
    <t>FQW18</t>
  </si>
  <si>
    <t>D G Neil Limited</t>
  </si>
  <si>
    <t>95 Wenlock Road</t>
  </si>
  <si>
    <t xml:space="preserve">NE34 9AR                 </t>
  </si>
  <si>
    <t xml:space="preserve">0191 4516576                            </t>
  </si>
  <si>
    <t>FQW59</t>
  </si>
  <si>
    <t>17 The Square</t>
  </si>
  <si>
    <t>Guidepost</t>
  </si>
  <si>
    <t>Choppington</t>
  </si>
  <si>
    <t xml:space="preserve">NE62 5DA                 </t>
  </si>
  <si>
    <t xml:space="preserve">01670 823306                            </t>
  </si>
  <si>
    <t>FQ177</t>
  </si>
  <si>
    <t>Cowards Pharmacy</t>
  </si>
  <si>
    <t>52 Hartington Street</t>
  </si>
  <si>
    <t xml:space="preserve">LA14 5SR                 </t>
  </si>
  <si>
    <t xml:space="preserve">01229 821272                            </t>
  </si>
  <si>
    <t>1990-03-01</t>
  </si>
  <si>
    <t>FQ275</t>
  </si>
  <si>
    <t>64-66 Harrington Road</t>
  </si>
  <si>
    <t xml:space="preserve">CA14 3EF                 </t>
  </si>
  <si>
    <t xml:space="preserve">01900 602044                            </t>
  </si>
  <si>
    <t>1982-10-01</t>
  </si>
  <si>
    <t>FQ653</t>
  </si>
  <si>
    <t>Mr Randeva</t>
  </si>
  <si>
    <t>Newline Pharmacy Ltd</t>
  </si>
  <si>
    <t>Unit 2, Old Co-Op Bldgs</t>
  </si>
  <si>
    <t>Church Road, Backworth</t>
  </si>
  <si>
    <t xml:space="preserve">NE27 0JE                 </t>
  </si>
  <si>
    <t xml:space="preserve">0191 2688862                            </t>
  </si>
  <si>
    <t>2011-03-25</t>
  </si>
  <si>
    <t>FQ801</t>
  </si>
  <si>
    <t>60-68 Marygate</t>
  </si>
  <si>
    <t>Berwick-Upon-Tweed</t>
  </si>
  <si>
    <t xml:space="preserve">TD15 1BN                 </t>
  </si>
  <si>
    <t>FRD02</t>
  </si>
  <si>
    <t>2 Segedunum Way</t>
  </si>
  <si>
    <t xml:space="preserve">NE28 8JN                 </t>
  </si>
  <si>
    <t xml:space="preserve">0191 2626697                            </t>
  </si>
  <si>
    <t>1991-11-06</t>
  </si>
  <si>
    <t>FRG71</t>
  </si>
  <si>
    <t>11 Fewster Square</t>
  </si>
  <si>
    <t xml:space="preserve">NE10 8XQ                 </t>
  </si>
  <si>
    <t xml:space="preserve">0191 4693018                            </t>
  </si>
  <si>
    <t>1996-04-05</t>
  </si>
  <si>
    <t>FRH52</t>
  </si>
  <si>
    <t>1 Springwell Road</t>
  </si>
  <si>
    <t>Wrekenton</t>
  </si>
  <si>
    <t xml:space="preserve">NE9 7JN                  </t>
  </si>
  <si>
    <t xml:space="preserve">0191 4874258                            </t>
  </si>
  <si>
    <t>2001-04-01</t>
  </si>
  <si>
    <t>FRK44</t>
  </si>
  <si>
    <t>Carter Dl &amp; Son Ltd</t>
  </si>
  <si>
    <t>114-116 Fowler Street</t>
  </si>
  <si>
    <t xml:space="preserve">NE33 1PZ                 </t>
  </si>
  <si>
    <t xml:space="preserve">0191 4552812                            </t>
  </si>
  <si>
    <t>FRL14</t>
  </si>
  <si>
    <t>Romanes GLM</t>
  </si>
  <si>
    <t>15 Castlegate</t>
  </si>
  <si>
    <t xml:space="preserve">TD15 1JS                 </t>
  </si>
  <si>
    <t xml:space="preserve">01289 306827                            </t>
  </si>
  <si>
    <t>1998-02-01</t>
  </si>
  <si>
    <t>FRN62</t>
  </si>
  <si>
    <t>Whitfield G</t>
  </si>
  <si>
    <t>Hetton Health Centre</t>
  </si>
  <si>
    <t>Francis Way</t>
  </si>
  <si>
    <t>Hetton Le Hole</t>
  </si>
  <si>
    <t xml:space="preserve">DH5 9EQ                  </t>
  </si>
  <si>
    <t xml:space="preserve">0191 5173458                            </t>
  </si>
  <si>
    <t>1999-01-02</t>
  </si>
  <si>
    <t>FRP40</t>
  </si>
  <si>
    <t>Leadgate House</t>
  </si>
  <si>
    <t>2 Vulcan Place</t>
  </si>
  <si>
    <t xml:space="preserve">NE22 5DN                 </t>
  </si>
  <si>
    <t>FRQ43</t>
  </si>
  <si>
    <t>15-17 Station Street</t>
  </si>
  <si>
    <t xml:space="preserve">CA12 5HH                 </t>
  </si>
  <si>
    <t xml:space="preserve">017687 72049                            </t>
  </si>
  <si>
    <t>1983-03-01</t>
  </si>
  <si>
    <t>FRR83</t>
  </si>
  <si>
    <t>Nduc OOH</t>
  </si>
  <si>
    <t>FRT38</t>
  </si>
  <si>
    <t>293 Denton Road</t>
  </si>
  <si>
    <t xml:space="preserve">NE15 7HJ                 </t>
  </si>
  <si>
    <t xml:space="preserve">0191 2741970                            </t>
  </si>
  <si>
    <t>2006-10-01</t>
  </si>
  <si>
    <t>FRT80</t>
  </si>
  <si>
    <t>Parkside Pharmacy Limited</t>
  </si>
  <si>
    <t>Bellingham</t>
  </si>
  <si>
    <t xml:space="preserve">NE48 2AA                 </t>
  </si>
  <si>
    <t xml:space="preserve">01434 220231                            </t>
  </si>
  <si>
    <t>2003-07-01</t>
  </si>
  <si>
    <t>FRV74</t>
  </si>
  <si>
    <t>Centre Chemists Ltd</t>
  </si>
  <si>
    <t>Parklands Chemists</t>
  </si>
  <si>
    <t>14 Merton Way</t>
  </si>
  <si>
    <t xml:space="preserve">NE20 9PX                 </t>
  </si>
  <si>
    <t xml:space="preserve">01661 823532                            </t>
  </si>
  <si>
    <t>1992-11-02</t>
  </si>
  <si>
    <t>FRX06</t>
  </si>
  <si>
    <t>Clyde Chemist</t>
  </si>
  <si>
    <t>136 Armstrong Road</t>
  </si>
  <si>
    <t xml:space="preserve">NE4 8PR                  </t>
  </si>
  <si>
    <t xml:space="preserve">0191 2735065                            </t>
  </si>
  <si>
    <t>2010-08-28</t>
  </si>
  <si>
    <t>FRX90</t>
  </si>
  <si>
    <t>Etherstone Avenue</t>
  </si>
  <si>
    <t xml:space="preserve">NE7 7JW                  </t>
  </si>
  <si>
    <t xml:space="preserve">0191 2281128                            </t>
  </si>
  <si>
    <t>2004-08-29</t>
  </si>
  <si>
    <t>FR474</t>
  </si>
  <si>
    <t>181 Coatsworth Road</t>
  </si>
  <si>
    <t xml:space="preserve">NE8 1SQ                  </t>
  </si>
  <si>
    <t xml:space="preserve">0191 4771616                            </t>
  </si>
  <si>
    <t>FR698</t>
  </si>
  <si>
    <t>42 Park View</t>
  </si>
  <si>
    <t>Wideopen</t>
  </si>
  <si>
    <t xml:space="preserve">NE13 6LH                 </t>
  </si>
  <si>
    <t xml:space="preserve">0191 2362017                            </t>
  </si>
  <si>
    <t>1983-10-01</t>
  </si>
  <si>
    <t>FR779</t>
  </si>
  <si>
    <t>3 The Crossway</t>
  </si>
  <si>
    <t xml:space="preserve">NE15 7LA                 </t>
  </si>
  <si>
    <t xml:space="preserve">0191 2290033                            </t>
  </si>
  <si>
    <t>2008-08-16</t>
  </si>
  <si>
    <t>FR953</t>
  </si>
  <si>
    <t>37 Walworth Way</t>
  </si>
  <si>
    <t>The Bridges</t>
  </si>
  <si>
    <t xml:space="preserve">SR1 3LB                  </t>
  </si>
  <si>
    <t xml:space="preserve">0191 5674633                            </t>
  </si>
  <si>
    <t>1998-04-06</t>
  </si>
  <si>
    <t>FTD73</t>
  </si>
  <si>
    <t>10 Market Place</t>
  </si>
  <si>
    <t xml:space="preserve">LA12 7DX                 </t>
  </si>
  <si>
    <t xml:space="preserve">01229 582003                            </t>
  </si>
  <si>
    <t>FTF19</t>
  </si>
  <si>
    <t>6 The Forum</t>
  </si>
  <si>
    <t xml:space="preserve">NE28 8JR                 </t>
  </si>
  <si>
    <t xml:space="preserve">0191 2623673                            </t>
  </si>
  <si>
    <t>FTF46</t>
  </si>
  <si>
    <t>Prospect House Med Group</t>
  </si>
  <si>
    <t>501 Westgate Road</t>
  </si>
  <si>
    <t xml:space="preserve">NE4 8AY                  </t>
  </si>
  <si>
    <t xml:space="preserve">0191 2733450                            </t>
  </si>
  <si>
    <t>2004-07-01</t>
  </si>
  <si>
    <t>FTG07</t>
  </si>
  <si>
    <t>Union Brae Surgery</t>
  </si>
  <si>
    <t>Tweedmouth</t>
  </si>
  <si>
    <t xml:space="preserve">TD15 2HB                 </t>
  </si>
  <si>
    <t xml:space="preserve">01289 308547                            </t>
  </si>
  <si>
    <t>FTH92</t>
  </si>
  <si>
    <t>G Hughes (North East) Limited</t>
  </si>
  <si>
    <t>Redhouse Pharmacy</t>
  </si>
  <si>
    <t>127 Renfrew Road</t>
  </si>
  <si>
    <t xml:space="preserve">SR5 5PS                  </t>
  </si>
  <si>
    <t xml:space="preserve">0191 5496433                            </t>
  </si>
  <si>
    <t>FTJ64</t>
  </si>
  <si>
    <t>9 Claremont Crescent</t>
  </si>
  <si>
    <t>Whitley Lodge Estate</t>
  </si>
  <si>
    <t xml:space="preserve">NE26 3HL                 </t>
  </si>
  <si>
    <t xml:space="preserve">0191 2523759                            </t>
  </si>
  <si>
    <t>FTK31</t>
  </si>
  <si>
    <t>1 Stanhope Parade</t>
  </si>
  <si>
    <t xml:space="preserve">NE33 4BB                 </t>
  </si>
  <si>
    <t xml:space="preserve">0191 4554551                            </t>
  </si>
  <si>
    <t>FTK50</t>
  </si>
  <si>
    <t>9-13 Tynemouth Road</t>
  </si>
  <si>
    <t>Willington Quay</t>
  </si>
  <si>
    <t xml:space="preserve">NE28 0AA                 </t>
  </si>
  <si>
    <t xml:space="preserve">0191 2623780                            </t>
  </si>
  <si>
    <t>FTK96</t>
  </si>
  <si>
    <t>Davison Chemist Limited</t>
  </si>
  <si>
    <t>33-34 Front Street</t>
  </si>
  <si>
    <t>Burradon</t>
  </si>
  <si>
    <t xml:space="preserve">NE12 5UT                 </t>
  </si>
  <si>
    <t xml:space="preserve">0191 2688858                            </t>
  </si>
  <si>
    <t>FTP20</t>
  </si>
  <si>
    <t>Unit 4</t>
  </si>
  <si>
    <t>The Boulevard</t>
  </si>
  <si>
    <t>Longbenton</t>
  </si>
  <si>
    <t xml:space="preserve">NE12 8GA                 </t>
  </si>
  <si>
    <t xml:space="preserve">0191 2150315                            </t>
  </si>
  <si>
    <t>FTT27</t>
  </si>
  <si>
    <t>19 Saville Row</t>
  </si>
  <si>
    <t xml:space="preserve">NE1 8JE                  </t>
  </si>
  <si>
    <t xml:space="preserve">0191 2328664                            </t>
  </si>
  <si>
    <t>FTY53</t>
  </si>
  <si>
    <t>327 Prince Edward Road</t>
  </si>
  <si>
    <t xml:space="preserve">NE34 7LZ                 </t>
  </si>
  <si>
    <t xml:space="preserve">0191 4561100                            </t>
  </si>
  <si>
    <t>1993-03-01</t>
  </si>
  <si>
    <t>FTY62</t>
  </si>
  <si>
    <t>50-52 Bondgate Within</t>
  </si>
  <si>
    <t xml:space="preserve">NE66 1JD                 </t>
  </si>
  <si>
    <t>FTY64</t>
  </si>
  <si>
    <t>45 The Bridges</t>
  </si>
  <si>
    <t xml:space="preserve">SR1 3LF                  </t>
  </si>
  <si>
    <t xml:space="preserve">0191 5670933                            </t>
  </si>
  <si>
    <t>FT006</t>
  </si>
  <si>
    <t>Willington Quay Pharmacy</t>
  </si>
  <si>
    <t>13 Station Road</t>
  </si>
  <si>
    <t xml:space="preserve">NE28 6NB                 </t>
  </si>
  <si>
    <t xml:space="preserve">0191 2625728                            </t>
  </si>
  <si>
    <t>2011-07-08</t>
  </si>
  <si>
    <t>FT202</t>
  </si>
  <si>
    <t>Ak Medical Consultancy Ltd</t>
  </si>
  <si>
    <t>Million Pharmacy</t>
  </si>
  <si>
    <t>207 Hylton Road</t>
  </si>
  <si>
    <t xml:space="preserve">SR4 7XA                  </t>
  </si>
  <si>
    <t xml:space="preserve">0191 5678672                            </t>
  </si>
  <si>
    <t>2013-12-23</t>
  </si>
  <si>
    <t>FT219</t>
  </si>
  <si>
    <t>Reay S</t>
  </si>
  <si>
    <t>Seascale Pharmacy Limited</t>
  </si>
  <si>
    <t>Gosforth Road</t>
  </si>
  <si>
    <t>Seascale</t>
  </si>
  <si>
    <t xml:space="preserve">CA20 1PR                 </t>
  </si>
  <si>
    <t xml:space="preserve">019467 28323                            </t>
  </si>
  <si>
    <t>1989-07-01</t>
  </si>
  <si>
    <t>FT274</t>
  </si>
  <si>
    <t>31-35 Waterloo Road</t>
  </si>
  <si>
    <t xml:space="preserve">NE24 1BW                 </t>
  </si>
  <si>
    <t>FT417</t>
  </si>
  <si>
    <t>Molineux Pharmacy</t>
  </si>
  <si>
    <t>Molineux Primary Care Ctr</t>
  </si>
  <si>
    <t>Molineux Street,Byker</t>
  </si>
  <si>
    <t xml:space="preserve">NE6 1SG                  </t>
  </si>
  <si>
    <t xml:space="preserve">0191 2196097                            </t>
  </si>
  <si>
    <t>FT447</t>
  </si>
  <si>
    <t>213 Whitley Road</t>
  </si>
  <si>
    <t xml:space="preserve">NE26 2SY                 </t>
  </si>
  <si>
    <t xml:space="preserve">0191 2522089                            </t>
  </si>
  <si>
    <t>1998-12-04</t>
  </si>
  <si>
    <t>FT851</t>
  </si>
  <si>
    <t>J Dinning (Woodlands) Limited</t>
  </si>
  <si>
    <t>Vigo Lane</t>
  </si>
  <si>
    <t>Rickleton Village</t>
  </si>
  <si>
    <t xml:space="preserve">NE38 9EJ                 </t>
  </si>
  <si>
    <t xml:space="preserve">0191 4155632                            </t>
  </si>
  <si>
    <t>FVA24</t>
  </si>
  <si>
    <t>Hollywood Avenue</t>
  </si>
  <si>
    <t xml:space="preserve">NE3 5BU                  </t>
  </si>
  <si>
    <t xml:space="preserve">0191 2843603                            </t>
  </si>
  <si>
    <t>1997-03-21</t>
  </si>
  <si>
    <t>FVC40</t>
  </si>
  <si>
    <t>Lynemouth Pharmacy</t>
  </si>
  <si>
    <t>5 West Market Street</t>
  </si>
  <si>
    <t>Lynemouth</t>
  </si>
  <si>
    <t xml:space="preserve">NE61 5TS                 </t>
  </si>
  <si>
    <t xml:space="preserve">01670 860355                            </t>
  </si>
  <si>
    <t>FVH30</t>
  </si>
  <si>
    <t>Shieldfield Pharmacy</t>
  </si>
  <si>
    <t>Harrogate House</t>
  </si>
  <si>
    <t>Gosforth St, Shieldfield</t>
  </si>
  <si>
    <t xml:space="preserve">NE2 1XT                  </t>
  </si>
  <si>
    <t xml:space="preserve">0191 2610658                            </t>
  </si>
  <si>
    <t>FVK00</t>
  </si>
  <si>
    <t>15-17 Portland Walk</t>
  </si>
  <si>
    <t xml:space="preserve">LA14 1DB                 </t>
  </si>
  <si>
    <t xml:space="preserve">01229 820449                            </t>
  </si>
  <si>
    <t>FVK14</t>
  </si>
  <si>
    <t>141 Beaconsfield Street</t>
  </si>
  <si>
    <t xml:space="preserve">NE4 5JP                  </t>
  </si>
  <si>
    <t xml:space="preserve">0191 2733030                            </t>
  </si>
  <si>
    <t>FVK52</t>
  </si>
  <si>
    <t>Wellway Pharmacy Limited</t>
  </si>
  <si>
    <t>Morpeth Pharmacy</t>
  </si>
  <si>
    <t>Wellway</t>
  </si>
  <si>
    <t xml:space="preserve">NE61 1BJ                 </t>
  </si>
  <si>
    <t xml:space="preserve">01670 510005                            </t>
  </si>
  <si>
    <t>2014-06-05</t>
  </si>
  <si>
    <t>FVL68</t>
  </si>
  <si>
    <t>36 Bridge Street</t>
  </si>
  <si>
    <t>Seaton Burn</t>
  </si>
  <si>
    <t xml:space="preserve">NE13 6EN                 </t>
  </si>
  <si>
    <t xml:space="preserve">0191 2361391                            </t>
  </si>
  <si>
    <t>2007-06-23</t>
  </si>
  <si>
    <t>FVL95</t>
  </si>
  <si>
    <t>Unit 2b</t>
  </si>
  <si>
    <t>29-30 Manor Walks</t>
  </si>
  <si>
    <t xml:space="preserve">NE23 6QE                 </t>
  </si>
  <si>
    <t xml:space="preserve">01670 736399                            </t>
  </si>
  <si>
    <t>1998-04-01</t>
  </si>
  <si>
    <t>FVM45</t>
  </si>
  <si>
    <t>Ainslie Street</t>
  </si>
  <si>
    <t xml:space="preserve">LA14 5AY                 </t>
  </si>
  <si>
    <t xml:space="preserve">01229 821310                            </t>
  </si>
  <si>
    <t>FVM83</t>
  </si>
  <si>
    <t>Maple Row</t>
  </si>
  <si>
    <t>Metrocentre</t>
  </si>
  <si>
    <t xml:space="preserve">NE11 9YA                 </t>
  </si>
  <si>
    <t xml:space="preserve">0191 4600873                            </t>
  </si>
  <si>
    <t>2000-10-29</t>
  </si>
  <si>
    <t>FVQ79</t>
  </si>
  <si>
    <t>29 Arlington Avenue</t>
  </si>
  <si>
    <t xml:space="preserve">NE3 4TS                  </t>
  </si>
  <si>
    <t xml:space="preserve">0191 2854334                            </t>
  </si>
  <si>
    <t>FVR27</t>
  </si>
  <si>
    <t>14 Beaconsfield Road</t>
  </si>
  <si>
    <t xml:space="preserve">NE9 5EU                  </t>
  </si>
  <si>
    <t xml:space="preserve">0191 4875927                            </t>
  </si>
  <si>
    <t>FVT51</t>
  </si>
  <si>
    <t>38 Astley Road</t>
  </si>
  <si>
    <t>Seaton Delaval</t>
  </si>
  <si>
    <t xml:space="preserve">NE25 0DG                 </t>
  </si>
  <si>
    <t xml:space="preserve">0191 2370632                            </t>
  </si>
  <si>
    <t>2007-08-20</t>
  </si>
  <si>
    <t>FVV39</t>
  </si>
  <si>
    <t>Crnr Hse Pk, Hindpool Rd</t>
  </si>
  <si>
    <t xml:space="preserve">LA14 2NE                 </t>
  </si>
  <si>
    <t xml:space="preserve">01229 897447                            </t>
  </si>
  <si>
    <t>2009-02-16</t>
  </si>
  <si>
    <t>FVV72</t>
  </si>
  <si>
    <t>Primecare (Sunderland) Ltd OOH</t>
  </si>
  <si>
    <t>Suite 2</t>
  </si>
  <si>
    <t>The Marine Activity Ctr</t>
  </si>
  <si>
    <t>Roker</t>
  </si>
  <si>
    <t xml:space="preserve">SR6 0PW                  </t>
  </si>
  <si>
    <t xml:space="preserve">01642 631000                            </t>
  </si>
  <si>
    <t>FVV97</t>
  </si>
  <si>
    <t>Mark Satkim</t>
  </si>
  <si>
    <t>Dalston Pharmacy Ltd</t>
  </si>
  <si>
    <t>7 Central Avenue</t>
  </si>
  <si>
    <t>Harraby</t>
  </si>
  <si>
    <t xml:space="preserve">CA1 3QB                  </t>
  </si>
  <si>
    <t xml:space="preserve">01228 523312                            </t>
  </si>
  <si>
    <t>2008-08-01</t>
  </si>
  <si>
    <t>FVW17</t>
  </si>
  <si>
    <t>Northumberland Medicines Limited</t>
  </si>
  <si>
    <t>Widdrington Pharmacy</t>
  </si>
  <si>
    <t>Widdrington Surgery</t>
  </si>
  <si>
    <t>Grange Road, Widdrington</t>
  </si>
  <si>
    <t xml:space="preserve">NE61 5LX                 </t>
  </si>
  <si>
    <t xml:space="preserve">01670 790229                            </t>
  </si>
  <si>
    <t>2011-09-24</t>
  </si>
  <si>
    <t>FVW42</t>
  </si>
  <si>
    <t>Coronation Street</t>
  </si>
  <si>
    <t xml:space="preserve">NE33 1AZ                 </t>
  </si>
  <si>
    <t xml:space="preserve">0191 2758030                            </t>
  </si>
  <si>
    <t>FV007</t>
  </si>
  <si>
    <t>67-68 Main Street</t>
  </si>
  <si>
    <t>Egremont</t>
  </si>
  <si>
    <t xml:space="preserve">CA22 2DB                 </t>
  </si>
  <si>
    <t xml:space="preserve">01946 820288                            </t>
  </si>
  <si>
    <t>2002-07-01</t>
  </si>
  <si>
    <t>FV468</t>
  </si>
  <si>
    <t>Leung S</t>
  </si>
  <si>
    <t>2 Imperial Buildings</t>
  </si>
  <si>
    <t>Durham Road, Birtley</t>
  </si>
  <si>
    <t xml:space="preserve">DH3 1LG                  </t>
  </si>
  <si>
    <t xml:space="preserve">0191 4102125                            </t>
  </si>
  <si>
    <t>1998-06-01</t>
  </si>
  <si>
    <t>FV555</t>
  </si>
  <si>
    <t>544 Durham Road</t>
  </si>
  <si>
    <t xml:space="preserve">NE9 6HX                  </t>
  </si>
  <si>
    <t xml:space="preserve">0191 4876519                            </t>
  </si>
  <si>
    <t>FV588</t>
  </si>
  <si>
    <t>Lloyds Pharmacy</t>
  </si>
  <si>
    <t>The Medical Centre</t>
  </si>
  <si>
    <t>New George Street</t>
  </si>
  <si>
    <t xml:space="preserve">NE33 5DU                 </t>
  </si>
  <si>
    <t xml:space="preserve">0191 4271850                            </t>
  </si>
  <si>
    <t>FWA81</t>
  </si>
  <si>
    <t>Medicine Line Limited</t>
  </si>
  <si>
    <t>Benwell Pharmacy</t>
  </si>
  <si>
    <t>133 Adelaide Terrace</t>
  </si>
  <si>
    <t xml:space="preserve">NE4 9JP                  </t>
  </si>
  <si>
    <t xml:space="preserve">0191 4471723                            </t>
  </si>
  <si>
    <t>2013-09-06</t>
  </si>
  <si>
    <t>FWA95</t>
  </si>
  <si>
    <t>The Co-Op Pharmacy</t>
  </si>
  <si>
    <t>Helme Chase Surgery</t>
  </si>
  <si>
    <t xml:space="preserve">LA9 7HR                  </t>
  </si>
  <si>
    <t xml:space="preserve">01539 737953                            </t>
  </si>
  <si>
    <t>FWA97</t>
  </si>
  <si>
    <t>Nicholson A</t>
  </si>
  <si>
    <t>Wylam Pharmacy</t>
  </si>
  <si>
    <t>Wylam</t>
  </si>
  <si>
    <t xml:space="preserve">NE41 8AB                 </t>
  </si>
  <si>
    <t xml:space="preserve">01661 852253                            </t>
  </si>
  <si>
    <t>2002-04-12</t>
  </si>
  <si>
    <t>FWC26</t>
  </si>
  <si>
    <t>Nelson Health Centre</t>
  </si>
  <si>
    <t>Cecil Street</t>
  </si>
  <si>
    <t xml:space="preserve">NE29 0DZ                 </t>
  </si>
  <si>
    <t xml:space="preserve">0191 2595360                            </t>
  </si>
  <si>
    <t>2011-11-01</t>
  </si>
  <si>
    <t>FWC66</t>
  </si>
  <si>
    <t>43-45 Wellington Street</t>
  </si>
  <si>
    <t xml:space="preserve">LA18 4DG                 </t>
  </si>
  <si>
    <t xml:space="preserve">01229 772262                            </t>
  </si>
  <si>
    <t>2000-04-03</t>
  </si>
  <si>
    <t>FWD87</t>
  </si>
  <si>
    <t>Mccarthy's Pharmacy</t>
  </si>
  <si>
    <t>Saville House</t>
  </si>
  <si>
    <t>1-2 Saville Place</t>
  </si>
  <si>
    <t xml:space="preserve">SR1 1PA                  </t>
  </si>
  <si>
    <t xml:space="preserve">0191 5673550                            </t>
  </si>
  <si>
    <t>FWF88</t>
  </si>
  <si>
    <t>Mills Pharmacy</t>
  </si>
  <si>
    <t>21 Station Road</t>
  </si>
  <si>
    <t>South Gosforth</t>
  </si>
  <si>
    <t xml:space="preserve">NE3 1QD                  </t>
  </si>
  <si>
    <t xml:space="preserve">0191 2852520                            </t>
  </si>
  <si>
    <t>FWG10</t>
  </si>
  <si>
    <t>41 High Street</t>
  </si>
  <si>
    <t xml:space="preserve">NE3 4AA                  </t>
  </si>
  <si>
    <t xml:space="preserve">0191 2853829                            </t>
  </si>
  <si>
    <t>FWH07</t>
  </si>
  <si>
    <t>Mr Jagraj Singh Randeva</t>
  </si>
  <si>
    <t>Coast Road Pharmacy</t>
  </si>
  <si>
    <t>11 Coast Road</t>
  </si>
  <si>
    <t xml:space="preserve">NE28 9HP                 </t>
  </si>
  <si>
    <t xml:space="preserve">0191 2623210                            </t>
  </si>
  <si>
    <t>2005-01-01</t>
  </si>
  <si>
    <t>FWH39</t>
  </si>
  <si>
    <t>4 Town Hall Buildings</t>
  </si>
  <si>
    <t>Corbridge</t>
  </si>
  <si>
    <t xml:space="preserve">NE45 5AD                 </t>
  </si>
  <si>
    <t xml:space="preserve">01434 632046                            </t>
  </si>
  <si>
    <t>FWH73</t>
  </si>
  <si>
    <t>15 Station Road</t>
  </si>
  <si>
    <t>Seghill</t>
  </si>
  <si>
    <t xml:space="preserve">NE23 7SE                 </t>
  </si>
  <si>
    <t xml:space="preserve">0191 2375019                            </t>
  </si>
  <si>
    <t>FWJ68</t>
  </si>
  <si>
    <t>17 The Crescent</t>
  </si>
  <si>
    <t xml:space="preserve">NE11 9SJ                 </t>
  </si>
  <si>
    <t xml:space="preserve">0191 4604687                            </t>
  </si>
  <si>
    <t>FWK47</t>
  </si>
  <si>
    <t>335 Benton Road</t>
  </si>
  <si>
    <t xml:space="preserve">0191 2666549                            </t>
  </si>
  <si>
    <t>2000-07-01</t>
  </si>
  <si>
    <t>FWL46</t>
  </si>
  <si>
    <t>Andrew A</t>
  </si>
  <si>
    <t>The Green Tree Pharmacy Ltd</t>
  </si>
  <si>
    <t>8 Market Street</t>
  </si>
  <si>
    <t>Kirkby Stephen</t>
  </si>
  <si>
    <t xml:space="preserve">CA17 4QS                 </t>
  </si>
  <si>
    <t xml:space="preserve">0176 8371392                            </t>
  </si>
  <si>
    <t>2001-12-01</t>
  </si>
  <si>
    <t>FWM10</t>
  </si>
  <si>
    <t>James Fowler Pharmacy Ltd</t>
  </si>
  <si>
    <t>Sawyers Pharmacy Ltd</t>
  </si>
  <si>
    <t>31-33 Fisher Street</t>
  </si>
  <si>
    <t xml:space="preserve">CA3 8RF                  </t>
  </si>
  <si>
    <t xml:space="preserve">01228 521816                            </t>
  </si>
  <si>
    <t>FWM52</t>
  </si>
  <si>
    <t>Denton Turret Medical Ctr</t>
  </si>
  <si>
    <t>10 Kenley Road</t>
  </si>
  <si>
    <t>Slatyford</t>
  </si>
  <si>
    <t xml:space="preserve">NE5 2UY                  </t>
  </si>
  <si>
    <t xml:space="preserve">0191 2745653                            </t>
  </si>
  <si>
    <t>FWV34</t>
  </si>
  <si>
    <t>33 Shields Road</t>
  </si>
  <si>
    <t>Stobhill</t>
  </si>
  <si>
    <t xml:space="preserve">NE61 2SB                 </t>
  </si>
  <si>
    <t xml:space="preserve">01670 512697                            </t>
  </si>
  <si>
    <t>FWW04</t>
  </si>
  <si>
    <t>Js Locum Services Limited</t>
  </si>
  <si>
    <t>Penshaw Pharmacy</t>
  </si>
  <si>
    <t>36 Avondale Avenue</t>
  </si>
  <si>
    <t>Penshaw</t>
  </si>
  <si>
    <t xml:space="preserve">DH4 7QS                  </t>
  </si>
  <si>
    <t xml:space="preserve">0191 5840600                            </t>
  </si>
  <si>
    <t>FWW14</t>
  </si>
  <si>
    <t>Co-Operative Food Store</t>
  </si>
  <si>
    <t>Arndale House, Durham Rd</t>
  </si>
  <si>
    <t xml:space="preserve">DH3 2PG                  </t>
  </si>
  <si>
    <t xml:space="preserve">0191 4103135                            </t>
  </si>
  <si>
    <t>2011-12-09</t>
  </si>
  <si>
    <t>FWW39</t>
  </si>
  <si>
    <t>Mr D Carter</t>
  </si>
  <si>
    <t>Windermere Health Centre Pharmacy Ltd</t>
  </si>
  <si>
    <t>Goodly Dale</t>
  </si>
  <si>
    <t xml:space="preserve">LA23 2EG                 </t>
  </si>
  <si>
    <t xml:space="preserve">01539 443139                            </t>
  </si>
  <si>
    <t>FWW53</t>
  </si>
  <si>
    <t>Towers Place, Simonside</t>
  </si>
  <si>
    <t xml:space="preserve">NE34 9QD                 </t>
  </si>
  <si>
    <t xml:space="preserve">0191 4040647                            </t>
  </si>
  <si>
    <t>2009-11-09</t>
  </si>
  <si>
    <t>FWW89</t>
  </si>
  <si>
    <t>Arnside Hse,Sycamore Lane</t>
  </si>
  <si>
    <t>Parklands Village</t>
  </si>
  <si>
    <t xml:space="preserve">CA1 3SR                  </t>
  </si>
  <si>
    <t xml:space="preserve">01228 541344                            </t>
  </si>
  <si>
    <t>2008-01-31</t>
  </si>
  <si>
    <t>FW021</t>
  </si>
  <si>
    <t>Dunmail Park Shopping Ctr</t>
  </si>
  <si>
    <t>Maryport Road</t>
  </si>
  <si>
    <t xml:space="preserve">CA14 1NQ                 </t>
  </si>
  <si>
    <t>2010-10-18</t>
  </si>
  <si>
    <t>FW190</t>
  </si>
  <si>
    <t>Asda Stores</t>
  </si>
  <si>
    <t>Boldon Colliery</t>
  </si>
  <si>
    <t xml:space="preserve">NE35 9AR                 </t>
  </si>
  <si>
    <t xml:space="preserve">0191 5374700                            </t>
  </si>
  <si>
    <t>2001-01-28</t>
  </si>
  <si>
    <t>FW369</t>
  </si>
  <si>
    <t>3 Crowhall Lane</t>
  </si>
  <si>
    <t xml:space="preserve">NE10 9PW                 </t>
  </si>
  <si>
    <t xml:space="preserve">0191 4692315                            </t>
  </si>
  <si>
    <t>FXD78</t>
  </si>
  <si>
    <t>R &amp; H Voruganti Limited</t>
  </si>
  <si>
    <t>Thomas Bell (Chemists) Ltd</t>
  </si>
  <si>
    <t>Lake Road</t>
  </si>
  <si>
    <t>Ambleside</t>
  </si>
  <si>
    <t xml:space="preserve">LA22 0AD                 </t>
  </si>
  <si>
    <t xml:space="preserve">015394 33345                            </t>
  </si>
  <si>
    <t>FXF09</t>
  </si>
  <si>
    <t>31 Market Place</t>
  </si>
  <si>
    <t xml:space="preserve">CA22 2AG                 </t>
  </si>
  <si>
    <t>1982-09-01</t>
  </si>
  <si>
    <t>FXF79</t>
  </si>
  <si>
    <t>8 Viking Precinct</t>
  </si>
  <si>
    <t xml:space="preserve">NE32 3LQ                 </t>
  </si>
  <si>
    <t xml:space="preserve">0191 4898534                            </t>
  </si>
  <si>
    <t>2011-05-06</t>
  </si>
  <si>
    <t>FXN15</t>
  </si>
  <si>
    <t>Hawkeys Lane Health Ctre</t>
  </si>
  <si>
    <t>Hawkeys Lane</t>
  </si>
  <si>
    <t xml:space="preserve">NE29 0SF                 </t>
  </si>
  <si>
    <t xml:space="preserve">0191 2572667                            </t>
  </si>
  <si>
    <t>FXP48</t>
  </si>
  <si>
    <t>Whittaker J &amp; J (Chemists) Ltd</t>
  </si>
  <si>
    <t>32 Wansbeck Road South</t>
  </si>
  <si>
    <t xml:space="preserve">NE3 3HQ                  </t>
  </si>
  <si>
    <t xml:space="preserve">0191 2855576                            </t>
  </si>
  <si>
    <t>1989-10-02</t>
  </si>
  <si>
    <t>FXP81</t>
  </si>
  <si>
    <t>55-57 Burn Terrace</t>
  </si>
  <si>
    <t>Howdon,Wallsend</t>
  </si>
  <si>
    <t xml:space="preserve">NE28 7BJ                 </t>
  </si>
  <si>
    <t xml:space="preserve">0191 2622731                            </t>
  </si>
  <si>
    <t>1999-10-11</t>
  </si>
  <si>
    <t>FXT17</t>
  </si>
  <si>
    <t>Nduc South Of Tyne OOH</t>
  </si>
  <si>
    <t>Northumberland House</t>
  </si>
  <si>
    <t>Gosforth Park Avenue</t>
  </si>
  <si>
    <t xml:space="preserve">0845 6080329                            </t>
  </si>
  <si>
    <t>FXT71</t>
  </si>
  <si>
    <t>Core Pharma Limited</t>
  </si>
  <si>
    <t>Houghton Pharmacy</t>
  </si>
  <si>
    <t>31 Queensway</t>
  </si>
  <si>
    <t xml:space="preserve">DH5 8EL                  </t>
  </si>
  <si>
    <t xml:space="preserve">0191 5840007                            </t>
  </si>
  <si>
    <t>2013-03-11</t>
  </si>
  <si>
    <t>FXV08</t>
  </si>
  <si>
    <t>29 Murray Road</t>
  </si>
  <si>
    <t xml:space="preserve">CA14 2AB                 </t>
  </si>
  <si>
    <t xml:space="preserve">01900 602405                            </t>
  </si>
  <si>
    <t>FX028</t>
  </si>
  <si>
    <t>1 Alexandra Terrace</t>
  </si>
  <si>
    <t>Stocksfield</t>
  </si>
  <si>
    <t xml:space="preserve">NE43 7LA                 </t>
  </si>
  <si>
    <t xml:space="preserve">01661 842137                            </t>
  </si>
  <si>
    <t>FX179</t>
  </si>
  <si>
    <t>95 Park View</t>
  </si>
  <si>
    <t xml:space="preserve">NE26 3RJ                 </t>
  </si>
  <si>
    <t xml:space="preserve">0191 2520253                            </t>
  </si>
  <si>
    <t>FX225</t>
  </si>
  <si>
    <t>Seaton Valley Co-Op Soc Ltd</t>
  </si>
  <si>
    <t>Delaval Hse,21 Avenue Rd</t>
  </si>
  <si>
    <t xml:space="preserve">NE25 0DS                 </t>
  </si>
  <si>
    <t>FX233</t>
  </si>
  <si>
    <t>The Killingworth Hlth Ctr</t>
  </si>
  <si>
    <t>Citadel East</t>
  </si>
  <si>
    <t xml:space="preserve">NE12 6HS                 </t>
  </si>
  <si>
    <t xml:space="preserve">0191 2683124                            </t>
  </si>
  <si>
    <t>2004-01-05</t>
  </si>
  <si>
    <t>FX262</t>
  </si>
  <si>
    <t>29 Ryhope Street South</t>
  </si>
  <si>
    <t xml:space="preserve">SR2 0RP                  </t>
  </si>
  <si>
    <t xml:space="preserve">0191 5210344                            </t>
  </si>
  <si>
    <t>FX276</t>
  </si>
  <si>
    <t>53 St.Georges Terrace</t>
  </si>
  <si>
    <t xml:space="preserve">0191 2813579                            </t>
  </si>
  <si>
    <t>FX287</t>
  </si>
  <si>
    <t>5 Brookfield Terrace</t>
  </si>
  <si>
    <t>Pelaw</t>
  </si>
  <si>
    <t xml:space="preserve">NE10 0QU                 </t>
  </si>
  <si>
    <t xml:space="preserve">0191 4692124                            </t>
  </si>
  <si>
    <t>1988-01-01</t>
  </si>
  <si>
    <t>FX314</t>
  </si>
  <si>
    <t>Crescent Pharmacy</t>
  </si>
  <si>
    <t>110 Alexandra Road</t>
  </si>
  <si>
    <t xml:space="preserve">NE63 9LU                 </t>
  </si>
  <si>
    <t xml:space="preserve">01670 858959                            </t>
  </si>
  <si>
    <t>2009-08-26</t>
  </si>
  <si>
    <t>FX325</t>
  </si>
  <si>
    <t>Crow Bank</t>
  </si>
  <si>
    <t>The Green</t>
  </si>
  <si>
    <t xml:space="preserve">NE28 7BD                 </t>
  </si>
  <si>
    <t xml:space="preserve">0191 2630044                            </t>
  </si>
  <si>
    <t>1997-03-01</t>
  </si>
  <si>
    <t>FX371</t>
  </si>
  <si>
    <t>48-50 Main Street</t>
  </si>
  <si>
    <t>Sedbergh</t>
  </si>
  <si>
    <t xml:space="preserve">LA10 5BL                 </t>
  </si>
  <si>
    <t xml:space="preserve">015396 20270                            </t>
  </si>
  <si>
    <t>FX474</t>
  </si>
  <si>
    <t>41 Halewood Avenue</t>
  </si>
  <si>
    <t>Kenton</t>
  </si>
  <si>
    <t xml:space="preserve">NE3 3RX                  </t>
  </si>
  <si>
    <t xml:space="preserve">0191 2860216                            </t>
  </si>
  <si>
    <t>FX898</t>
  </si>
  <si>
    <t>139 Denton Street</t>
  </si>
  <si>
    <t xml:space="preserve">CA2 5HB                  </t>
  </si>
  <si>
    <t xml:space="preserve">01228 521308                            </t>
  </si>
  <si>
    <t>FYM64</t>
  </si>
  <si>
    <t>Seaton Hirst Med Ctr</t>
  </si>
  <si>
    <t>Norham Road</t>
  </si>
  <si>
    <t xml:space="preserve">NE63 0NG                 </t>
  </si>
  <si>
    <t xml:space="preserve">01670 812035                            </t>
  </si>
  <si>
    <t>FYN15</t>
  </si>
  <si>
    <t>Bransty Row</t>
  </si>
  <si>
    <t>North Shore</t>
  </si>
  <si>
    <t xml:space="preserve">CA28 7XY                 </t>
  </si>
  <si>
    <t xml:space="preserve">01946 852449                            </t>
  </si>
  <si>
    <t>FYN42</t>
  </si>
  <si>
    <t>26 King Street</t>
  </si>
  <si>
    <t xml:space="preserve">CA28 7JN                 </t>
  </si>
  <si>
    <t xml:space="preserve">01946 692042                            </t>
  </si>
  <si>
    <t>FYN48</t>
  </si>
  <si>
    <t>Rockwood Hill Road</t>
  </si>
  <si>
    <t>Greenside</t>
  </si>
  <si>
    <t xml:space="preserve">NE40 4AX                 </t>
  </si>
  <si>
    <t xml:space="preserve">0191 4132484                            </t>
  </si>
  <si>
    <t>1990-01-03</t>
  </si>
  <si>
    <t>FYN79</t>
  </si>
  <si>
    <t>Centrechem LTD</t>
  </si>
  <si>
    <t>217 Coatsworth Road</t>
  </si>
  <si>
    <t xml:space="preserve">NE8 1SR                  </t>
  </si>
  <si>
    <t xml:space="preserve">0191 4771480                            </t>
  </si>
  <si>
    <t>1992-06-01</t>
  </si>
  <si>
    <t>FYQ91</t>
  </si>
  <si>
    <t>Tuschem LTD</t>
  </si>
  <si>
    <t>Workington Community Hosp</t>
  </si>
  <si>
    <t>Park Lane</t>
  </si>
  <si>
    <t xml:space="preserve">CA14 2RW                 </t>
  </si>
  <si>
    <t xml:space="preserve">01900 705130                            </t>
  </si>
  <si>
    <t>1983-05-01</t>
  </si>
  <si>
    <t>FYR17</t>
  </si>
  <si>
    <t>Units 2-3 Park Lane</t>
  </si>
  <si>
    <t xml:space="preserve">SR1 3NX                  </t>
  </si>
  <si>
    <t xml:space="preserve">0191 5675422                            </t>
  </si>
  <si>
    <t>1997-06-02</t>
  </si>
  <si>
    <t>FY061</t>
  </si>
  <si>
    <t>433 Stanhope Road</t>
  </si>
  <si>
    <t xml:space="preserve">NE33 4QY                 </t>
  </si>
  <si>
    <t xml:space="preserve">0191 4542161                            </t>
  </si>
  <si>
    <t>FY798</t>
  </si>
  <si>
    <t>Glen Primary Care Centre</t>
  </si>
  <si>
    <t>Glen Street</t>
  </si>
  <si>
    <t xml:space="preserve">NE31 1NU                 </t>
  </si>
  <si>
    <t xml:space="preserve">0191 4837445                            </t>
  </si>
  <si>
    <t>FD047</t>
  </si>
  <si>
    <t>Northallerton OOH</t>
  </si>
  <si>
    <t>Zetland House</t>
  </si>
  <si>
    <t>Firarage Hospital</t>
  </si>
  <si>
    <t>Northallerton</t>
  </si>
  <si>
    <t xml:space="preserve">DL6 1JG                  </t>
  </si>
  <si>
    <t xml:space="preserve">0870 6010131                            </t>
  </si>
  <si>
    <t>FFC84</t>
  </si>
  <si>
    <t>Lincoln Co-Op Chemists Ltd</t>
  </si>
  <si>
    <t>448 Scalby Road</t>
  </si>
  <si>
    <t>Scarborough</t>
  </si>
  <si>
    <t>North Yorkshire</t>
  </si>
  <si>
    <t xml:space="preserve">YO12 6EE                 </t>
  </si>
  <si>
    <t xml:space="preserve">01723 362071                            </t>
  </si>
  <si>
    <t>2010-05-01</t>
  </si>
  <si>
    <t>FFL61</t>
  </si>
  <si>
    <t>Beverley Ooh Service</t>
  </si>
  <si>
    <t>East Riding Comm Hospital</t>
  </si>
  <si>
    <t>Swinemoor Lane</t>
  </si>
  <si>
    <t>Beverley</t>
  </si>
  <si>
    <t xml:space="preserve">HU17 0FA                 </t>
  </si>
  <si>
    <t xml:space="preserve">01482 679781                            </t>
  </si>
  <si>
    <t>FGJ56</t>
  </si>
  <si>
    <t>Gapcec OOH</t>
  </si>
  <si>
    <t>Diana Princess Of Wales</t>
  </si>
  <si>
    <t>Hospital</t>
  </si>
  <si>
    <t>Scartho Road</t>
  </si>
  <si>
    <t>Grimsby</t>
  </si>
  <si>
    <t xml:space="preserve">DN33 2BA                 </t>
  </si>
  <si>
    <t xml:space="preserve">01472 875575                            </t>
  </si>
  <si>
    <t>FGL74</t>
  </si>
  <si>
    <t>Nestr Primecare Serv Ltd OOH</t>
  </si>
  <si>
    <t>9a Newchase Court</t>
  </si>
  <si>
    <t>Hopper Hill Road</t>
  </si>
  <si>
    <t xml:space="preserve">YO11 3YS                 </t>
  </si>
  <si>
    <t xml:space="preserve">01723 370652                            </t>
  </si>
  <si>
    <t>FG025</t>
  </si>
  <si>
    <t>North Lincolnshire OOH</t>
  </si>
  <si>
    <t>Scunthorpe General Hosp</t>
  </si>
  <si>
    <t>Scunthorpe</t>
  </si>
  <si>
    <t xml:space="preserve">DN15 7BH                 </t>
  </si>
  <si>
    <t xml:space="preserve">01724 290444                            </t>
  </si>
  <si>
    <t>FG180</t>
  </si>
  <si>
    <t>Hull PCT - OOH</t>
  </si>
  <si>
    <t>Westbourne Nhs Centre</t>
  </si>
  <si>
    <t>81 Westbourne Avenue</t>
  </si>
  <si>
    <t>Hull</t>
  </si>
  <si>
    <t xml:space="preserve">HU5 3HP                  </t>
  </si>
  <si>
    <t xml:space="preserve">01482 335500                            </t>
  </si>
  <si>
    <t>FJF41</t>
  </si>
  <si>
    <t>Healthcare (Selby) OOH</t>
  </si>
  <si>
    <t>C/O Minor Injuries Unit</t>
  </si>
  <si>
    <t>Selby War Memorial Hosp</t>
  </si>
  <si>
    <t>Doncaster Road</t>
  </si>
  <si>
    <t>Selby</t>
  </si>
  <si>
    <t xml:space="preserve">YO8 9BX                  </t>
  </si>
  <si>
    <t xml:space="preserve">01904 724297                            </t>
  </si>
  <si>
    <t>2007-03-01</t>
  </si>
  <si>
    <t>FM003</t>
  </si>
  <si>
    <t>Skipton OOH</t>
  </si>
  <si>
    <t>Skipton General Hospital</t>
  </si>
  <si>
    <t>Keighley Road</t>
  </si>
  <si>
    <t>Skipton</t>
  </si>
  <si>
    <t xml:space="preserve">BD23 2RJ                 </t>
  </si>
  <si>
    <t xml:space="preserve">01904 621621                            </t>
  </si>
  <si>
    <t>FN217</t>
  </si>
  <si>
    <t>Bridlington Ooh Service</t>
  </si>
  <si>
    <t>Bridlington Hospital</t>
  </si>
  <si>
    <t>Bessingby Road</t>
  </si>
  <si>
    <t>Bridlington</t>
  </si>
  <si>
    <t xml:space="preserve">YO15 2LX                 </t>
  </si>
  <si>
    <t>FQC37</t>
  </si>
  <si>
    <t>Mills Chemist</t>
  </si>
  <si>
    <t>20 North End</t>
  </si>
  <si>
    <t>Bedale</t>
  </si>
  <si>
    <t xml:space="preserve">DL8 1AB                  </t>
  </si>
  <si>
    <t xml:space="preserve">01677 422878                            </t>
  </si>
  <si>
    <t>2000-07-25</t>
  </si>
  <si>
    <t>FQQ41</t>
  </si>
  <si>
    <t>Healthcare (York) OOH</t>
  </si>
  <si>
    <t>C/O A &amp; E Dept</t>
  </si>
  <si>
    <t>District Hpl,Wigginton Rd</t>
  </si>
  <si>
    <t>York</t>
  </si>
  <si>
    <t xml:space="preserve">YO31 8HE                 </t>
  </si>
  <si>
    <t>FQW74</t>
  </si>
  <si>
    <t>Ripon OOH</t>
  </si>
  <si>
    <t>Ripon Community Hospital</t>
  </si>
  <si>
    <t>Firby Lane</t>
  </si>
  <si>
    <t>Ripon</t>
  </si>
  <si>
    <t xml:space="preserve">HG4 2PR                  </t>
  </si>
  <si>
    <t>FRA74</t>
  </si>
  <si>
    <t>Driffield Gp OOH</t>
  </si>
  <si>
    <t>Minor Injuries Unit</t>
  </si>
  <si>
    <t>Alfred Bean Hospital</t>
  </si>
  <si>
    <t>Driffield</t>
  </si>
  <si>
    <t xml:space="preserve">YO25 5JR                 </t>
  </si>
  <si>
    <t>FRX11</t>
  </si>
  <si>
    <t>Harrogate OOH</t>
  </si>
  <si>
    <t>Harrogate District Hpl</t>
  </si>
  <si>
    <t>Lancaster Park Road</t>
  </si>
  <si>
    <t>Harrogate</t>
  </si>
  <si>
    <t xml:space="preserve">HG2 7SX                  </t>
  </si>
  <si>
    <t>FTN81</t>
  </si>
  <si>
    <t>East Yorkshire Ooh Service</t>
  </si>
  <si>
    <t>Selby Memorial Hospital</t>
  </si>
  <si>
    <t xml:space="preserve">01757 213094                            </t>
  </si>
  <si>
    <t>FV394</t>
  </si>
  <si>
    <t>Goole Ooh Service</t>
  </si>
  <si>
    <t>Goole District Hospital</t>
  </si>
  <si>
    <t>Woodland Avenue</t>
  </si>
  <si>
    <t>Goole</t>
  </si>
  <si>
    <t xml:space="preserve">DN14 6RX                 </t>
  </si>
  <si>
    <t xml:space="preserve">01405 767711                            </t>
  </si>
  <si>
    <t>FWT46</t>
  </si>
  <si>
    <t>Hi Weldrick Limited</t>
  </si>
  <si>
    <t>Weldricks Pharmacy</t>
  </si>
  <si>
    <t>The Ironstone Centre</t>
  </si>
  <si>
    <t xml:space="preserve">DN15 6HX                 </t>
  </si>
  <si>
    <t>2011-10-10</t>
  </si>
  <si>
    <t>FW662</t>
  </si>
  <si>
    <t>Hedon Ooh Service</t>
  </si>
  <si>
    <t>Rosedale Community Centre</t>
  </si>
  <si>
    <t>Preston Road</t>
  </si>
  <si>
    <t>Hedon</t>
  </si>
  <si>
    <t xml:space="preserve">HU12 8JU                 </t>
  </si>
  <si>
    <t>FX331</t>
  </si>
  <si>
    <t>Settle OOH</t>
  </si>
  <si>
    <t>Castleberg Hospital</t>
  </si>
  <si>
    <t>Raines Road</t>
  </si>
  <si>
    <t>Giggleswick</t>
  </si>
  <si>
    <t xml:space="preserve">BD24 0BN                 </t>
  </si>
  <si>
    <t>FFJ84</t>
  </si>
  <si>
    <t>Care Uk OOH</t>
  </si>
  <si>
    <t>The Chantry Bridge Mc</t>
  </si>
  <si>
    <t>Rotherham Community Hc</t>
  </si>
  <si>
    <t>Rotherham</t>
  </si>
  <si>
    <t xml:space="preserve">S60 1RY                  </t>
  </si>
  <si>
    <t xml:space="preserve">0333 2004054                            </t>
  </si>
  <si>
    <t>FJ066</t>
  </si>
  <si>
    <t>Doncaster Emergency OOH</t>
  </si>
  <si>
    <t>Dri Emergency Department</t>
  </si>
  <si>
    <t>Armthorpe Road</t>
  </si>
  <si>
    <t>Doncaster</t>
  </si>
  <si>
    <t xml:space="preserve">DN2 5LT                  </t>
  </si>
  <si>
    <t xml:space="preserve">01302 647601                            </t>
  </si>
  <si>
    <t>FM141</t>
  </si>
  <si>
    <t>Bassetlaw OOH</t>
  </si>
  <si>
    <t>The Primary Care Centre</t>
  </si>
  <si>
    <t>Bassetlaw Hosp, Blythe Rd</t>
  </si>
  <si>
    <t>Worksop</t>
  </si>
  <si>
    <t xml:space="preserve">S81 0BD                  </t>
  </si>
  <si>
    <t xml:space="preserve">01909 502585                            </t>
  </si>
  <si>
    <t>FV303</t>
  </si>
  <si>
    <t>3 Victoria Crescent West</t>
  </si>
  <si>
    <t>Barnsley</t>
  </si>
  <si>
    <t>South Yorkshire</t>
  </si>
  <si>
    <t xml:space="preserve">S75 2AE                  </t>
  </si>
  <si>
    <t xml:space="preserve">01226 320597                            </t>
  </si>
  <si>
    <t>2009-01-26</t>
  </si>
  <si>
    <t>FWR42</t>
  </si>
  <si>
    <t>Sheffield West Pct Gp OOH</t>
  </si>
  <si>
    <t>A Floor,Royal Hallamshire</t>
  </si>
  <si>
    <t>Glossop Road</t>
  </si>
  <si>
    <t>Sheffield</t>
  </si>
  <si>
    <t xml:space="preserve">S10 2JF                  </t>
  </si>
  <si>
    <t xml:space="preserve">0114 2012370                            </t>
  </si>
  <si>
    <t>FXW87</t>
  </si>
  <si>
    <t>Primecare OOH</t>
  </si>
  <si>
    <t>23 Carbrook Hall Road</t>
  </si>
  <si>
    <t xml:space="preserve">S9 2EH                   </t>
  </si>
  <si>
    <t xml:space="preserve">0114 2433116                            </t>
  </si>
  <si>
    <t>2005-05-01</t>
  </si>
  <si>
    <t>FAA09</t>
  </si>
  <si>
    <t>Medicare Chemists Ltd</t>
  </si>
  <si>
    <t>Medicare Chemists</t>
  </si>
  <si>
    <t>140 Westbourne Road</t>
  </si>
  <si>
    <t>Marsh</t>
  </si>
  <si>
    <t>Huddersfield</t>
  </si>
  <si>
    <t xml:space="preserve">HD1 4LF                  </t>
  </si>
  <si>
    <t xml:space="preserve">01484 533731                            </t>
  </si>
  <si>
    <t>1986-05-01</t>
  </si>
  <si>
    <t>FA141</t>
  </si>
  <si>
    <t>Mr Mubarak Yakum Asmal</t>
  </si>
  <si>
    <t>Savile Town Pharmacy</t>
  </si>
  <si>
    <t>11b South Street</t>
  </si>
  <si>
    <t>Saville Town</t>
  </si>
  <si>
    <t>Dewsbury</t>
  </si>
  <si>
    <t xml:space="preserve">WF12 9NB                 </t>
  </si>
  <si>
    <t xml:space="preserve">01924 454729                            </t>
  </si>
  <si>
    <t>2012-09-03</t>
  </si>
  <si>
    <t>FCL65</t>
  </si>
  <si>
    <t>Town Street Medical Ctr</t>
  </si>
  <si>
    <t>Town Street</t>
  </si>
  <si>
    <t>Birkenshaw</t>
  </si>
  <si>
    <t>Bradford</t>
  </si>
  <si>
    <t xml:space="preserve">BD11 2HX                 </t>
  </si>
  <si>
    <t xml:space="preserve">01274 688662                            </t>
  </si>
  <si>
    <t>FCN26</t>
  </si>
  <si>
    <t>Unit 8</t>
  </si>
  <si>
    <t>Northgate Retail Centre</t>
  </si>
  <si>
    <t>Heckmondwike</t>
  </si>
  <si>
    <t>West Yorkshire</t>
  </si>
  <si>
    <t xml:space="preserve">WF16 9RL                 </t>
  </si>
  <si>
    <t xml:space="preserve">01924 402323                            </t>
  </si>
  <si>
    <t>1990-01-29</t>
  </si>
  <si>
    <t>FCX65</t>
  </si>
  <si>
    <t>Meltham Road Surgery</t>
  </si>
  <si>
    <t>9 Meltham Road</t>
  </si>
  <si>
    <t>Lockwood</t>
  </si>
  <si>
    <t xml:space="preserve">HD1 3UP                  </t>
  </si>
  <si>
    <t xml:space="preserve">01484 532169                            </t>
  </si>
  <si>
    <t>FC063</t>
  </si>
  <si>
    <t>Hafiz A</t>
  </si>
  <si>
    <t>Bradford Road Pharmacy</t>
  </si>
  <si>
    <t>107 Bradford Road</t>
  </si>
  <si>
    <t>Fartown</t>
  </si>
  <si>
    <t xml:space="preserve">HD1 6DZ                  </t>
  </si>
  <si>
    <t xml:space="preserve">01484 545351                            </t>
  </si>
  <si>
    <t>1995-06-12</t>
  </si>
  <si>
    <t>FDF32</t>
  </si>
  <si>
    <t>Wakefield Road</t>
  </si>
  <si>
    <t>Scissett</t>
  </si>
  <si>
    <t xml:space="preserve">HD8 9JL                  </t>
  </si>
  <si>
    <t xml:space="preserve">01484 862238                            </t>
  </si>
  <si>
    <t>1991-03-04</t>
  </si>
  <si>
    <t>FDM97</t>
  </si>
  <si>
    <t>Greater Huddersfield OOH</t>
  </si>
  <si>
    <t>Local Care Direct</t>
  </si>
  <si>
    <t>Unit 2 Longbow Close</t>
  </si>
  <si>
    <t xml:space="preserve">HD2 1GQ                  </t>
  </si>
  <si>
    <t xml:space="preserve">01484 487290                            </t>
  </si>
  <si>
    <t>2013-03-18</t>
  </si>
  <si>
    <t>FEA90</t>
  </si>
  <si>
    <t>Mill Street West</t>
  </si>
  <si>
    <t xml:space="preserve">WF12 9AE                 </t>
  </si>
  <si>
    <t xml:space="preserve">01924 431510                            </t>
  </si>
  <si>
    <t>2006-10-30</t>
  </si>
  <si>
    <t>FEW71</t>
  </si>
  <si>
    <t>Local Care Direct OOH</t>
  </si>
  <si>
    <t>Rydings Hall Surgery</t>
  </si>
  <si>
    <t>Hillside House</t>
  </si>
  <si>
    <t>Church Lane</t>
  </si>
  <si>
    <t>Brighouse, W. Yorks</t>
  </si>
  <si>
    <t xml:space="preserve">HD6 1AT                  </t>
  </si>
  <si>
    <t xml:space="preserve">01484 723534                            </t>
  </si>
  <si>
    <t>FE044</t>
  </si>
  <si>
    <t>8-10 Westgate</t>
  </si>
  <si>
    <t>Honley</t>
  </si>
  <si>
    <t xml:space="preserve">HD9 6AA                  </t>
  </si>
  <si>
    <t xml:space="preserve">01484 661818                            </t>
  </si>
  <si>
    <t>1991-08-01</t>
  </si>
  <si>
    <t>FE770</t>
  </si>
  <si>
    <t>Pharmacy D</t>
  </si>
  <si>
    <t>78 High Street</t>
  </si>
  <si>
    <t>Westtown</t>
  </si>
  <si>
    <t xml:space="preserve">WF13 2QQ                 </t>
  </si>
  <si>
    <t xml:space="preserve">01924 458132                            </t>
  </si>
  <si>
    <t>FFV90</t>
  </si>
  <si>
    <t>Unit5, Riverside Shop Ctr</t>
  </si>
  <si>
    <t>90 Huddersfield Road</t>
  </si>
  <si>
    <t>Holmfirth</t>
  </si>
  <si>
    <t xml:space="preserve">HD9 3AZ                  </t>
  </si>
  <si>
    <t xml:space="preserve">01484 683945                            </t>
  </si>
  <si>
    <t>FFW93</t>
  </si>
  <si>
    <t>5 Greenside</t>
  </si>
  <si>
    <t>Cleckheaton</t>
  </si>
  <si>
    <t xml:space="preserve">BD19 5AN                 </t>
  </si>
  <si>
    <t xml:space="preserve">01274 874133                            </t>
  </si>
  <si>
    <t>FF347</t>
  </si>
  <si>
    <t>Bradford Road</t>
  </si>
  <si>
    <t>Batley</t>
  </si>
  <si>
    <t xml:space="preserve">WF17 5TJ                 </t>
  </si>
  <si>
    <t xml:space="preserve">01924 851647                            </t>
  </si>
  <si>
    <t>2007-07-19</t>
  </si>
  <si>
    <t>FHA69</t>
  </si>
  <si>
    <t>Oakwood (Birstall) Limited</t>
  </si>
  <si>
    <t>Oakwood Pharmacy</t>
  </si>
  <si>
    <t>The Old Salvation Hall</t>
  </si>
  <si>
    <t>74 Blackburn Road</t>
  </si>
  <si>
    <t>Birstall</t>
  </si>
  <si>
    <t xml:space="preserve">WF17 9PL                 </t>
  </si>
  <si>
    <t xml:space="preserve">01924 477396                            </t>
  </si>
  <si>
    <t>2008-07-18</t>
  </si>
  <si>
    <t>FHG71</t>
  </si>
  <si>
    <t>Pathvalley Limited</t>
  </si>
  <si>
    <t>Croft House Surgery Pharmacy</t>
  </si>
  <si>
    <t>Manchester Road</t>
  </si>
  <si>
    <t>Slaithwaite</t>
  </si>
  <si>
    <t xml:space="preserve">HD7 5JY                  </t>
  </si>
  <si>
    <t xml:space="preserve">01484 840400                            </t>
  </si>
  <si>
    <t>FHR25</t>
  </si>
  <si>
    <t>54 Old Bank Road</t>
  </si>
  <si>
    <t>Mirfield</t>
  </si>
  <si>
    <t xml:space="preserve">WF14 0JA                 </t>
  </si>
  <si>
    <t xml:space="preserve">01924 490788                            </t>
  </si>
  <si>
    <t>2002-05-01</t>
  </si>
  <si>
    <t>FH197</t>
  </si>
  <si>
    <t>North Kirklees OOH</t>
  </si>
  <si>
    <t>FJ685</t>
  </si>
  <si>
    <t>5 Copthorne Square</t>
  </si>
  <si>
    <t>Bradley</t>
  </si>
  <si>
    <t xml:space="preserve">HD2 1SZ                  </t>
  </si>
  <si>
    <t xml:space="preserve">01484 428646                            </t>
  </si>
  <si>
    <t>2000-01-11</t>
  </si>
  <si>
    <t>FK007</t>
  </si>
  <si>
    <t>Loctech Pharmacia Limited</t>
  </si>
  <si>
    <t>Wellcare Pharmacy</t>
  </si>
  <si>
    <t>Wellfield House</t>
  </si>
  <si>
    <t>33 New Hey Road</t>
  </si>
  <si>
    <t xml:space="preserve">HD3 4AL                  </t>
  </si>
  <si>
    <t xml:space="preserve">0800 9706999                            </t>
  </si>
  <si>
    <t>2008-07-28</t>
  </si>
  <si>
    <t>FK017</t>
  </si>
  <si>
    <t>Longhill Road</t>
  </si>
  <si>
    <t>Off Bradford Road</t>
  </si>
  <si>
    <t>Brackenhall</t>
  </si>
  <si>
    <t xml:space="preserve">HD2 2LQ                  </t>
  </si>
  <si>
    <t xml:space="preserve">01484 477010                            </t>
  </si>
  <si>
    <t>2001-01-29</t>
  </si>
  <si>
    <t>FK086</t>
  </si>
  <si>
    <t>4 Market Place</t>
  </si>
  <si>
    <t xml:space="preserve">WF17 5DA                 </t>
  </si>
  <si>
    <t xml:space="preserve">01924 477957                            </t>
  </si>
  <si>
    <t>1989-09-01</t>
  </si>
  <si>
    <t>FLD29</t>
  </si>
  <si>
    <t>63 Market Street</t>
  </si>
  <si>
    <t>Milnsbridge</t>
  </si>
  <si>
    <t xml:space="preserve">HD3 4HZ                  </t>
  </si>
  <si>
    <t xml:space="preserve">01484 652599                            </t>
  </si>
  <si>
    <t>FNJ63</t>
  </si>
  <si>
    <t>Unit 2,Salendine Nook Sc</t>
  </si>
  <si>
    <t>Moorhill Rd, Salendine Nk</t>
  </si>
  <si>
    <t xml:space="preserve">HD3 3XA                  </t>
  </si>
  <si>
    <t xml:space="preserve">01484 657633                            </t>
  </si>
  <si>
    <t>FNM27</t>
  </si>
  <si>
    <t>Cw Peach (Chemists)</t>
  </si>
  <si>
    <t>62 Westbourne Road</t>
  </si>
  <si>
    <t xml:space="preserve">HD1 4LE                  </t>
  </si>
  <si>
    <t xml:space="preserve">01484 420693                            </t>
  </si>
  <si>
    <t>2008-09-01</t>
  </si>
  <si>
    <t>FN687</t>
  </si>
  <si>
    <t>Pharmacy Care Plus Limited</t>
  </si>
  <si>
    <t>Shah's Pharmacy</t>
  </si>
  <si>
    <t>69 Valley Road</t>
  </si>
  <si>
    <t>Liversedge</t>
  </si>
  <si>
    <t xml:space="preserve">WF15 6DL                 </t>
  </si>
  <si>
    <t xml:space="preserve">01924 408488                            </t>
  </si>
  <si>
    <t>1988-04-01</t>
  </si>
  <si>
    <t>FPW52</t>
  </si>
  <si>
    <t>Kameel Enterprises Ltd</t>
  </si>
  <si>
    <t>Dewsbury Moor Pharmacy</t>
  </si>
  <si>
    <t>119 Heckmondwike Road</t>
  </si>
  <si>
    <t>Dewsbury Moor</t>
  </si>
  <si>
    <t xml:space="preserve">WF13 3NT                 </t>
  </si>
  <si>
    <t xml:space="preserve">01924 502828                            </t>
  </si>
  <si>
    <t>FP243</t>
  </si>
  <si>
    <t>104 Upper Commercial St</t>
  </si>
  <si>
    <t xml:space="preserve">WF17 5DP                 </t>
  </si>
  <si>
    <t xml:space="preserve">01924 476101                            </t>
  </si>
  <si>
    <t>FQ587</t>
  </si>
  <si>
    <t>620 Huddersfield Road</t>
  </si>
  <si>
    <t>Ravensthorpe</t>
  </si>
  <si>
    <t xml:space="preserve">WF13 3HL                 </t>
  </si>
  <si>
    <t xml:space="preserve">01924 461651                            </t>
  </si>
  <si>
    <t>FQ720</t>
  </si>
  <si>
    <t>38 Commercial Road</t>
  </si>
  <si>
    <t>Skelmanthorpe</t>
  </si>
  <si>
    <t xml:space="preserve">HD8 9DA                  </t>
  </si>
  <si>
    <t xml:space="preserve">01484 862212                            </t>
  </si>
  <si>
    <t>FTG41</t>
  </si>
  <si>
    <t>Akram Za Ltd</t>
  </si>
  <si>
    <t>2 Thorne Road</t>
  </si>
  <si>
    <t>Thornton Lodge</t>
  </si>
  <si>
    <t xml:space="preserve">HD1 3JJ                  </t>
  </si>
  <si>
    <t xml:space="preserve">01484 420070                            </t>
  </si>
  <si>
    <t>1994-06-02</t>
  </si>
  <si>
    <t>FTP69</t>
  </si>
  <si>
    <t>C R Oakenshaw Ltd</t>
  </si>
  <si>
    <t>Oakenshaw Pharmacy</t>
  </si>
  <si>
    <t>673 Bradford Road</t>
  </si>
  <si>
    <t>Oakenshaw</t>
  </si>
  <si>
    <t xml:space="preserve">BD12 7DT                 </t>
  </si>
  <si>
    <t xml:space="preserve">01274 670509                            </t>
  </si>
  <si>
    <t>2008-12-01</t>
  </si>
  <si>
    <t>FTX56</t>
  </si>
  <si>
    <t>Trinity Medical Centre</t>
  </si>
  <si>
    <t>Thornhill Street</t>
  </si>
  <si>
    <t>Wakefield</t>
  </si>
  <si>
    <t xml:space="preserve">WF1 1PG                  </t>
  </si>
  <si>
    <t xml:space="preserve">01924 434809                            </t>
  </si>
  <si>
    <t>FTX83</t>
  </si>
  <si>
    <t>67b Purlwell Lane</t>
  </si>
  <si>
    <t>Mount Pleasant</t>
  </si>
  <si>
    <t xml:space="preserve">WF17 7QF                 </t>
  </si>
  <si>
    <t xml:space="preserve">01924 440229                            </t>
  </si>
  <si>
    <t>FVC89</t>
  </si>
  <si>
    <t>Dewsbury Health Centre</t>
  </si>
  <si>
    <t>Wellington Road</t>
  </si>
  <si>
    <t xml:space="preserve">WF13 1HN                 </t>
  </si>
  <si>
    <t xml:space="preserve">01924 462371                            </t>
  </si>
  <si>
    <t>2011-10-22</t>
  </si>
  <si>
    <t>FV804</t>
  </si>
  <si>
    <t>Earlsheaton Medical Ctr</t>
  </si>
  <si>
    <t>252 Wakefield Road</t>
  </si>
  <si>
    <t>Earlsheaton</t>
  </si>
  <si>
    <t>Dewsbury,West Yorkshire</t>
  </si>
  <si>
    <t xml:space="preserve">WF12 8AH                 </t>
  </si>
  <si>
    <t xml:space="preserve">01924 465714                            </t>
  </si>
  <si>
    <t>FW350</t>
  </si>
  <si>
    <t>56 Sheepridge Road</t>
  </si>
  <si>
    <t xml:space="preserve">HD2 1HG                  </t>
  </si>
  <si>
    <t xml:space="preserve">01484 516250                            </t>
  </si>
  <si>
    <t>FW783</t>
  </si>
  <si>
    <t>Mr Mubarak Asmal</t>
  </si>
  <si>
    <t>Brewery Lane Pharmacy</t>
  </si>
  <si>
    <t>49 Brewery Lane</t>
  </si>
  <si>
    <t>Thornhill Lees</t>
  </si>
  <si>
    <t xml:space="preserve">WF12 9DU                 </t>
  </si>
  <si>
    <t xml:space="preserve">01924 459682                            </t>
  </si>
  <si>
    <t>2007-06-11</t>
  </si>
  <si>
    <t>FXH68</t>
  </si>
  <si>
    <t>Eightlands Limited</t>
  </si>
  <si>
    <t>Drummonds Chemist</t>
  </si>
  <si>
    <t>71 Halifax Road</t>
  </si>
  <si>
    <t xml:space="preserve">WF13 4HD                 </t>
  </si>
  <si>
    <t xml:space="preserve">01924 466283                            </t>
  </si>
  <si>
    <t>FXJ70</t>
  </si>
  <si>
    <t>20 Princess Alexander Wlk</t>
  </si>
  <si>
    <t xml:space="preserve">HD1 2TT                  </t>
  </si>
  <si>
    <t xml:space="preserve">01484 542526                            </t>
  </si>
  <si>
    <t>1998-07-20</t>
  </si>
  <si>
    <t>FX744</t>
  </si>
  <si>
    <t>Elmwood Health Centre</t>
  </si>
  <si>
    <t>Huddersfield Road</t>
  </si>
  <si>
    <t>Holmfirth, Huddersfield</t>
  </si>
  <si>
    <t xml:space="preserve">HD9 3TR                  </t>
  </si>
  <si>
    <t xml:space="preserve">01484 681069                            </t>
  </si>
  <si>
    <t>FY889</t>
  </si>
  <si>
    <t>45-47 Market Street</t>
  </si>
  <si>
    <t xml:space="preserve">HD1 2HL                  </t>
  </si>
  <si>
    <t xml:space="preserve">01484 533417                            </t>
  </si>
  <si>
    <t>FAD08</t>
  </si>
  <si>
    <t>In-Store Pharmacy</t>
  </si>
  <si>
    <t>Tesco</t>
  </si>
  <si>
    <t>Millwood Drive</t>
  </si>
  <si>
    <t>Warndon, Worcester</t>
  </si>
  <si>
    <t xml:space="preserve">WR4 0UJ                  </t>
  </si>
  <si>
    <t xml:space="preserve">01905 877449                            </t>
  </si>
  <si>
    <t>1995-01-02</t>
  </si>
  <si>
    <t>FAJ95</t>
  </si>
  <si>
    <t>Medi-Care (West Midlands Ltd)</t>
  </si>
  <si>
    <t>Medi-Care Pharmacy</t>
  </si>
  <si>
    <t>15a Chace Avenue</t>
  </si>
  <si>
    <t>Coventry</t>
  </si>
  <si>
    <t xml:space="preserve">CV3 3AD                  </t>
  </si>
  <si>
    <t xml:space="preserve">02476 306742                            </t>
  </si>
  <si>
    <t>2001-05-21</t>
  </si>
  <si>
    <t>FAP45</t>
  </si>
  <si>
    <t>Patel PK</t>
  </si>
  <si>
    <t>York Pharmacy</t>
  </si>
  <si>
    <t>14 York Street</t>
  </si>
  <si>
    <t>Stourport-On-Severn</t>
  </si>
  <si>
    <t>Worcestershire</t>
  </si>
  <si>
    <t xml:space="preserve">DY13 9EF                 </t>
  </si>
  <si>
    <t xml:space="preserve">01299 878845                            </t>
  </si>
  <si>
    <t>FAV46</t>
  </si>
  <si>
    <t>Knights Chemist Limited</t>
  </si>
  <si>
    <t>Knights Pharmacy Winyates</t>
  </si>
  <si>
    <t>Winyates Health Centre</t>
  </si>
  <si>
    <t>Winyates Way</t>
  </si>
  <si>
    <t>Redditch</t>
  </si>
  <si>
    <t xml:space="preserve">B98 0NR                  </t>
  </si>
  <si>
    <t xml:space="preserve">01527 529277                            </t>
  </si>
  <si>
    <t>FA137</t>
  </si>
  <si>
    <t>Tri-Pharma Limited</t>
  </si>
  <si>
    <t>Wyken Pharmacy</t>
  </si>
  <si>
    <t>13-17 Brixham Drive</t>
  </si>
  <si>
    <t>West Midlands</t>
  </si>
  <si>
    <t xml:space="preserve">CV2 3LA                  </t>
  </si>
  <si>
    <t>FA227</t>
  </si>
  <si>
    <t>Evesham Retail Park</t>
  </si>
  <si>
    <t>Worcester Road</t>
  </si>
  <si>
    <t>Evesham</t>
  </si>
  <si>
    <t xml:space="preserve">WR11 4QR                 </t>
  </si>
  <si>
    <t xml:space="preserve">0138 648665                             </t>
  </si>
  <si>
    <t>2010-06-16</t>
  </si>
  <si>
    <t>FA658</t>
  </si>
  <si>
    <t>Rajja Limited</t>
  </si>
  <si>
    <t>Rajja Chemists</t>
  </si>
  <si>
    <t>17 Station Street East</t>
  </si>
  <si>
    <t xml:space="preserve">CV6 5FL                  </t>
  </si>
  <si>
    <t xml:space="preserve">024 76665272                            </t>
  </si>
  <si>
    <t>2010-01-01</t>
  </si>
  <si>
    <t>FCD39</t>
  </si>
  <si>
    <t>202 New Road</t>
  </si>
  <si>
    <t>Rubery</t>
  </si>
  <si>
    <t>Rednal</t>
  </si>
  <si>
    <t>Birmingham</t>
  </si>
  <si>
    <t xml:space="preserve">B45 9JA                  </t>
  </si>
  <si>
    <t xml:space="preserve">0121 4532717                            </t>
  </si>
  <si>
    <t>2008-07-01</t>
  </si>
  <si>
    <t>FCJ67</t>
  </si>
  <si>
    <t>Dudley Taylor Pharmacies Ltd</t>
  </si>
  <si>
    <t>Barnt Green Pharmacy</t>
  </si>
  <si>
    <t>32 Hewell Road</t>
  </si>
  <si>
    <t>Barnt Green</t>
  </si>
  <si>
    <t xml:space="preserve">B45 8NE                  </t>
  </si>
  <si>
    <t xml:space="preserve">0121 4452116                            </t>
  </si>
  <si>
    <t>2005-08-01</t>
  </si>
  <si>
    <t>FCL32</t>
  </si>
  <si>
    <t>Monarch Chemists Ltd</t>
  </si>
  <si>
    <t>Monarch Pharmacy</t>
  </si>
  <si>
    <t>42 Prior Deram Walk</t>
  </si>
  <si>
    <t xml:space="preserve">CV4 8FT                  </t>
  </si>
  <si>
    <t xml:space="preserve">02476 674826                            </t>
  </si>
  <si>
    <t>1993-06-01</t>
  </si>
  <si>
    <t>FCN25</t>
  </si>
  <si>
    <t>City Of Coventry Hth Ctr</t>
  </si>
  <si>
    <t>2 Stoney Stanton Road</t>
  </si>
  <si>
    <t xml:space="preserve">CV1 4FS                  </t>
  </si>
  <si>
    <t xml:space="preserve">024 76226230                            </t>
  </si>
  <si>
    <t>FCQ13</t>
  </si>
  <si>
    <t>Hyiris LTD</t>
  </si>
  <si>
    <t>Windmill Late Night Pharmacy</t>
  </si>
  <si>
    <t>2-8 Longford Road</t>
  </si>
  <si>
    <t xml:space="preserve">CV6 6DX                  </t>
  </si>
  <si>
    <t>2012-10-17</t>
  </si>
  <si>
    <t>FCT63</t>
  </si>
  <si>
    <t>Elgar House Surgery</t>
  </si>
  <si>
    <t>Church Road</t>
  </si>
  <si>
    <t xml:space="preserve">B97 4AB                  </t>
  </si>
  <si>
    <t xml:space="preserve">01527 64337                             </t>
  </si>
  <si>
    <t>FCW90</t>
  </si>
  <si>
    <t>Adam Myers Ltd</t>
  </si>
  <si>
    <t>Benjamins Pharmacy</t>
  </si>
  <si>
    <t>Ross Community Hospital</t>
  </si>
  <si>
    <t>Alton Street</t>
  </si>
  <si>
    <t>Ross On Wye</t>
  </si>
  <si>
    <t>Herefordshire</t>
  </si>
  <si>
    <t xml:space="preserve">HR9 5AD                  </t>
  </si>
  <si>
    <t xml:space="preserve">01989 562466                            </t>
  </si>
  <si>
    <t>2004-06-26</t>
  </si>
  <si>
    <t>FC157</t>
  </si>
  <si>
    <t>Spring Gardens Health Ctr</t>
  </si>
  <si>
    <t>Providence Street</t>
  </si>
  <si>
    <t>Worcester</t>
  </si>
  <si>
    <t xml:space="preserve">WR1 2BS                  </t>
  </si>
  <si>
    <t xml:space="preserve">01905 20086                             </t>
  </si>
  <si>
    <t>1995-08-01</t>
  </si>
  <si>
    <t>FC230</t>
  </si>
  <si>
    <t>Atherstone Pharma Ltd</t>
  </si>
  <si>
    <t>Atherstone In-Practice Pharmacy</t>
  </si>
  <si>
    <t>Atherstone Surgery</t>
  </si>
  <si>
    <t>1 Ratcliffe Road</t>
  </si>
  <si>
    <t>Atherstone</t>
  </si>
  <si>
    <t>Warwickshire</t>
  </si>
  <si>
    <t xml:space="preserve">CV9 1EU                  </t>
  </si>
  <si>
    <t xml:space="preserve">01827 721313                            </t>
  </si>
  <si>
    <t>FDA15</t>
  </si>
  <si>
    <t>Pau VB</t>
  </si>
  <si>
    <t>Gables Pharmacy</t>
  </si>
  <si>
    <t>268 Holbrook Lane</t>
  </si>
  <si>
    <t xml:space="preserve">CV6 4DD                  </t>
  </si>
  <si>
    <t xml:space="preserve">02476 688902                            </t>
  </si>
  <si>
    <t>FDM93</t>
  </si>
  <si>
    <t>Herefordshire OOH</t>
  </si>
  <si>
    <t>Primecare</t>
  </si>
  <si>
    <t>Goal Street</t>
  </si>
  <si>
    <t>Hereford</t>
  </si>
  <si>
    <t xml:space="preserve">HR1 2HU                  </t>
  </si>
  <si>
    <t xml:space="preserve">0121 2143754                            </t>
  </si>
  <si>
    <t>FD652</t>
  </si>
  <si>
    <t>Cube Pharmacy Ltd</t>
  </si>
  <si>
    <t>Kidderminster Pharmacy</t>
  </si>
  <si>
    <t>24 Comberton Hill</t>
  </si>
  <si>
    <t>Kidderminster</t>
  </si>
  <si>
    <t xml:space="preserve">DY10 1QN                 </t>
  </si>
  <si>
    <t xml:space="preserve">01562 822837                            </t>
  </si>
  <si>
    <t>2009-01-31</t>
  </si>
  <si>
    <t>FD681</t>
  </si>
  <si>
    <t>Sodha N</t>
  </si>
  <si>
    <t>Knights Chemists Ltd</t>
  </si>
  <si>
    <t>65 Evesham Road</t>
  </si>
  <si>
    <t>Headless Cross</t>
  </si>
  <si>
    <t xml:space="preserve">B97 4JX                  </t>
  </si>
  <si>
    <t xml:space="preserve">01527 545194                            </t>
  </si>
  <si>
    <t>2000-11-27</t>
  </si>
  <si>
    <t>FEC37</t>
  </si>
  <si>
    <t>Abbey Trading Estate</t>
  </si>
  <si>
    <t>Alvechurch Highway</t>
  </si>
  <si>
    <t xml:space="preserve">B97 6RF                  </t>
  </si>
  <si>
    <t xml:space="preserve">01527 482710                            </t>
  </si>
  <si>
    <t>2011-07-15</t>
  </si>
  <si>
    <t>FE202</t>
  </si>
  <si>
    <t>Nl Wade</t>
  </si>
  <si>
    <t>Day Lewis Pharmacy</t>
  </si>
  <si>
    <t>2 Sear House</t>
  </si>
  <si>
    <t>Bye Street</t>
  </si>
  <si>
    <t>Ledbury</t>
  </si>
  <si>
    <t xml:space="preserve">HR8 2AA                  </t>
  </si>
  <si>
    <t xml:space="preserve">020 86892255                            </t>
  </si>
  <si>
    <t>FE612</t>
  </si>
  <si>
    <t>Wellbeing (United Kingdom) Limited</t>
  </si>
  <si>
    <t>Wellbeing Pharmacy</t>
  </si>
  <si>
    <t>298 Tile Hill Lane</t>
  </si>
  <si>
    <t xml:space="preserve">CV4 9DR                  </t>
  </si>
  <si>
    <t xml:space="preserve">024 76429950                            </t>
  </si>
  <si>
    <t>2011-08-22</t>
  </si>
  <si>
    <t>FE746</t>
  </si>
  <si>
    <t>Church Street Healthcare Limited</t>
  </si>
  <si>
    <t>The Church Street Pharmacy</t>
  </si>
  <si>
    <t>David Corbet House</t>
  </si>
  <si>
    <t>Callows Lane</t>
  </si>
  <si>
    <t xml:space="preserve">DY10 2JG                 </t>
  </si>
  <si>
    <t xml:space="preserve">01562 228362                            </t>
  </si>
  <si>
    <t>2012-05-07</t>
  </si>
  <si>
    <t>FFV57</t>
  </si>
  <si>
    <t>Buntsford Park Road</t>
  </si>
  <si>
    <t>Bromsgrove</t>
  </si>
  <si>
    <t xml:space="preserve">B60 3DX                  </t>
  </si>
  <si>
    <t xml:space="preserve">01527 870915                            </t>
  </si>
  <si>
    <t>1995-09-15</t>
  </si>
  <si>
    <t>FF533</t>
  </si>
  <si>
    <t>Cannon Park Centre</t>
  </si>
  <si>
    <t>Lynchgate Road</t>
  </si>
  <si>
    <t xml:space="preserve">CV4 7EH                  </t>
  </si>
  <si>
    <t xml:space="preserve">02476 417158                            </t>
  </si>
  <si>
    <t>1991-11-27</t>
  </si>
  <si>
    <t>FGA01</t>
  </si>
  <si>
    <t>Hume Street Medical Ctr</t>
  </si>
  <si>
    <t>Hume Street</t>
  </si>
  <si>
    <t xml:space="preserve">DY11 6SF                 </t>
  </si>
  <si>
    <t xml:space="preserve">01562 825999                            </t>
  </si>
  <si>
    <t>2012-10-15</t>
  </si>
  <si>
    <t>FGE31</t>
  </si>
  <si>
    <t>Stock &amp; Lindsay Ltd</t>
  </si>
  <si>
    <t>3 Matchborough Centre</t>
  </si>
  <si>
    <t xml:space="preserve">B98 0EP                  </t>
  </si>
  <si>
    <t xml:space="preserve">01527 501817                            </t>
  </si>
  <si>
    <t>FGQ33</t>
  </si>
  <si>
    <t>Scales (Worcester) Ltd</t>
  </si>
  <si>
    <t>Scales Pharmacy</t>
  </si>
  <si>
    <t>27 Lichfield Avenue</t>
  </si>
  <si>
    <t>Ronkswood</t>
  </si>
  <si>
    <t xml:space="preserve">WR5 1NW                  </t>
  </si>
  <si>
    <t xml:space="preserve">01905 353274                            </t>
  </si>
  <si>
    <t>FG097</t>
  </si>
  <si>
    <t>Joshi D</t>
  </si>
  <si>
    <t>Chemycare Pharmacy</t>
  </si>
  <si>
    <t>31a Park Road</t>
  </si>
  <si>
    <t xml:space="preserve">CV1 2LE                  </t>
  </si>
  <si>
    <t xml:space="preserve">02476 552206                            </t>
  </si>
  <si>
    <t>1993-08-17</t>
  </si>
  <si>
    <t>FG189</t>
  </si>
  <si>
    <t>Mistry KK</t>
  </si>
  <si>
    <t>Kk Mistry Pharmacy</t>
  </si>
  <si>
    <t>34 Station Avenue</t>
  </si>
  <si>
    <t>Tile Hill Village</t>
  </si>
  <si>
    <t xml:space="preserve">CV4 9HS                  </t>
  </si>
  <si>
    <t xml:space="preserve">02476 461900                            </t>
  </si>
  <si>
    <t>1987-09-01</t>
  </si>
  <si>
    <t>FHC29</t>
  </si>
  <si>
    <t>Clewer Hg Ltd</t>
  </si>
  <si>
    <t>Westfield Walk Pharmacy</t>
  </si>
  <si>
    <t>Westfield Walk</t>
  </si>
  <si>
    <t>Leominster</t>
  </si>
  <si>
    <t xml:space="preserve">HR6 8HD                  </t>
  </si>
  <si>
    <t xml:space="preserve">01568 610399                            </t>
  </si>
  <si>
    <t>FHD63</t>
  </si>
  <si>
    <t>Foleshill Health Care Limited</t>
  </si>
  <si>
    <t>Foleshill Pharmacy</t>
  </si>
  <si>
    <t>579a Foleshill Road</t>
  </si>
  <si>
    <t xml:space="preserve">CV6 5JR                  </t>
  </si>
  <si>
    <t>2012-12-03</t>
  </si>
  <si>
    <t>FHE29</t>
  </si>
  <si>
    <t>Cm Ogle Limited</t>
  </si>
  <si>
    <t>1 High Street</t>
  </si>
  <si>
    <t>Pershore</t>
  </si>
  <si>
    <t xml:space="preserve">WR10 1AB                 </t>
  </si>
  <si>
    <t xml:space="preserve">01386 554688                            </t>
  </si>
  <si>
    <t>FHF31</t>
  </si>
  <si>
    <t>Pharmamed Limited</t>
  </si>
  <si>
    <t>Wye Valley Pharmacy</t>
  </si>
  <si>
    <t>42c Holme Lacy Road</t>
  </si>
  <si>
    <t xml:space="preserve">HR2 6BZ                  </t>
  </si>
  <si>
    <t xml:space="preserve">01432 342063                            </t>
  </si>
  <si>
    <t>2013-06-24</t>
  </si>
  <si>
    <t>FHF55</t>
  </si>
  <si>
    <t>Goes JP</t>
  </si>
  <si>
    <t>Goes Pharmacy</t>
  </si>
  <si>
    <t>475 Holyhead Road</t>
  </si>
  <si>
    <t xml:space="preserve">CV5 8HU                  </t>
  </si>
  <si>
    <t xml:space="preserve">02476 594149                            </t>
  </si>
  <si>
    <t>FHG81</t>
  </si>
  <si>
    <t>Abbotsmead Road</t>
  </si>
  <si>
    <t xml:space="preserve">HR2 7XS                  </t>
  </si>
  <si>
    <t xml:space="preserve">01432 427500                            </t>
  </si>
  <si>
    <t>1997-06-01</t>
  </si>
  <si>
    <t>FHK05</t>
  </si>
  <si>
    <t>Unit 7,Cent Six Ret Pk</t>
  </si>
  <si>
    <t xml:space="preserve">CV3 6TA                  </t>
  </si>
  <si>
    <t xml:space="preserve">02476 225637                            </t>
  </si>
  <si>
    <t>1997-11-28</t>
  </si>
  <si>
    <t>FHL20</t>
  </si>
  <si>
    <t>585 Stoney Stanton Road</t>
  </si>
  <si>
    <t xml:space="preserve">CV6 5ED                  </t>
  </si>
  <si>
    <t xml:space="preserve">02476 688224                            </t>
  </si>
  <si>
    <t>2003-10-01</t>
  </si>
  <si>
    <t>FHR76</t>
  </si>
  <si>
    <t>West Midlands Co-Op Chts Ltd</t>
  </si>
  <si>
    <t>46 Linden Avenue</t>
  </si>
  <si>
    <t xml:space="preserve">DY10 3AB                 </t>
  </si>
  <si>
    <t xml:space="preserve">01562 753302                            </t>
  </si>
  <si>
    <t>1989-03-01</t>
  </si>
  <si>
    <t>FHT47</t>
  </si>
  <si>
    <t>40-42 Astwood Road</t>
  </si>
  <si>
    <t>Rainbow Hill</t>
  </si>
  <si>
    <t xml:space="preserve">WR3 8EZ                  </t>
  </si>
  <si>
    <t xml:space="preserve">01905 23822                             </t>
  </si>
  <si>
    <t>1990-09-03</t>
  </si>
  <si>
    <t>FHW14</t>
  </si>
  <si>
    <t>51 Quinton Park</t>
  </si>
  <si>
    <t xml:space="preserve">CV3 5PZ                  </t>
  </si>
  <si>
    <t xml:space="preserve">024 76502826                            </t>
  </si>
  <si>
    <t>FHX62</t>
  </si>
  <si>
    <t>Barleywade LTD</t>
  </si>
  <si>
    <t>Roskells Pharmacy</t>
  </si>
  <si>
    <t>175 Allesley Old Road</t>
  </si>
  <si>
    <t xml:space="preserve">CV5 8FJ                  </t>
  </si>
  <si>
    <t xml:space="preserve">02476 672535                            </t>
  </si>
  <si>
    <t>1991-10-01</t>
  </si>
  <si>
    <t>FH412</t>
  </si>
  <si>
    <t>J Sainsbury</t>
  </si>
  <si>
    <t>2 Carpet Trades Way</t>
  </si>
  <si>
    <t xml:space="preserve">DY11 6XP                 </t>
  </si>
  <si>
    <t xml:space="preserve">01562 748903                            </t>
  </si>
  <si>
    <t>2005-09-03</t>
  </si>
  <si>
    <t>FH827</t>
  </si>
  <si>
    <t>87 Franche Road</t>
  </si>
  <si>
    <t xml:space="preserve">DY11 5BJ                 </t>
  </si>
  <si>
    <t xml:space="preserve">01562 822135                            </t>
  </si>
  <si>
    <t>FJF26</t>
  </si>
  <si>
    <t>Michael John Hambrey</t>
  </si>
  <si>
    <t>Colwall Pharmacy</t>
  </si>
  <si>
    <t>Fletton House</t>
  </si>
  <si>
    <t>Walwyn Road</t>
  </si>
  <si>
    <t>Colwall</t>
  </si>
  <si>
    <t xml:space="preserve">WR13 6QG                 </t>
  </si>
  <si>
    <t xml:space="preserve">01684 540246                            </t>
  </si>
  <si>
    <t>FJ355</t>
  </si>
  <si>
    <t>Shiraz &amp; Sons Limited</t>
  </si>
  <si>
    <t>Clay Lane Pharmacy</t>
  </si>
  <si>
    <t>Upper Stoke Health Centre</t>
  </si>
  <si>
    <t>5 Clay Lane, Upper Stoke</t>
  </si>
  <si>
    <t xml:space="preserve">CV2 4LJ                  </t>
  </si>
  <si>
    <t xml:space="preserve">02476 442283                            </t>
  </si>
  <si>
    <t>2013-08-05</t>
  </si>
  <si>
    <t>FJ818</t>
  </si>
  <si>
    <t>Mr G Virdee</t>
  </si>
  <si>
    <t>Lygon Pharmacy</t>
  </si>
  <si>
    <t>84 Worcester Road</t>
  </si>
  <si>
    <t>Malvern</t>
  </si>
  <si>
    <t xml:space="preserve">WR14 1NY                 </t>
  </si>
  <si>
    <t xml:space="preserve">01684 561196                            </t>
  </si>
  <si>
    <t>2001-11-12</t>
  </si>
  <si>
    <t>FKH25</t>
  </si>
  <si>
    <t>Silver Street</t>
  </si>
  <si>
    <t>Lowesmoor</t>
  </si>
  <si>
    <t xml:space="preserve">WR1 2DA                  </t>
  </si>
  <si>
    <t xml:space="preserve">01905 680300                            </t>
  </si>
  <si>
    <t>2012-03-26</t>
  </si>
  <si>
    <t>FKQ60</t>
  </si>
  <si>
    <t>28 High Street</t>
  </si>
  <si>
    <t xml:space="preserve">WR10 1BG                 </t>
  </si>
  <si>
    <t xml:space="preserve">01386 556860                            </t>
  </si>
  <si>
    <t>1999-07-08</t>
  </si>
  <si>
    <t>FKT11</t>
  </si>
  <si>
    <t>Church Hill N/Hood Centre</t>
  </si>
  <si>
    <t>Tanhouse Lane</t>
  </si>
  <si>
    <t xml:space="preserve">B98 9AA                  </t>
  </si>
  <si>
    <t xml:space="preserve">01527 65771                             </t>
  </si>
  <si>
    <t>FK356</t>
  </si>
  <si>
    <t>318-320 Radford Road</t>
  </si>
  <si>
    <t xml:space="preserve">CV6 3AA                  </t>
  </si>
  <si>
    <t xml:space="preserve">02476 597071                            </t>
  </si>
  <si>
    <t>FLG69</t>
  </si>
  <si>
    <t>Unit 2 Warks Shopping Pk</t>
  </si>
  <si>
    <t>Kynner Way, Binley</t>
  </si>
  <si>
    <t xml:space="preserve">CV3 2SB                  </t>
  </si>
  <si>
    <t>2013-04-10</t>
  </si>
  <si>
    <t>FLK28</t>
  </si>
  <si>
    <t>Shaunaks Limited</t>
  </si>
  <si>
    <t>Vale Pharmacy</t>
  </si>
  <si>
    <t>Evesham Medical Centre</t>
  </si>
  <si>
    <t>Abbey Lane</t>
  </si>
  <si>
    <t xml:space="preserve">WR11 4BS                 </t>
  </si>
  <si>
    <t xml:space="preserve">01386 47613                             </t>
  </si>
  <si>
    <t>2009-12-01</t>
  </si>
  <si>
    <t>FLM07</t>
  </si>
  <si>
    <t>Ivor Cole Limited</t>
  </si>
  <si>
    <t>Delmymeds</t>
  </si>
  <si>
    <t>Unit 6 Wixford Park</t>
  </si>
  <si>
    <t>Georges Elm Lane</t>
  </si>
  <si>
    <t>Bidford On Avon</t>
  </si>
  <si>
    <t xml:space="preserve">B50 4JS                  </t>
  </si>
  <si>
    <t xml:space="preserve">01789 509619                            </t>
  </si>
  <si>
    <t>2014-02-25</t>
  </si>
  <si>
    <t>FLN44</t>
  </si>
  <si>
    <t>Coventry WIC &amp; OOH</t>
  </si>
  <si>
    <t>Stoney Stanton Road</t>
  </si>
  <si>
    <t xml:space="preserve">CV1 4FH                  </t>
  </si>
  <si>
    <t xml:space="preserve">024 76246789                            </t>
  </si>
  <si>
    <t>FLQ79</t>
  </si>
  <si>
    <t>42 High Street</t>
  </si>
  <si>
    <t>Kington</t>
  </si>
  <si>
    <t xml:space="preserve">HR5 3BJ                  </t>
  </si>
  <si>
    <t xml:space="preserve">01544 230348                            </t>
  </si>
  <si>
    <t>FLR25</t>
  </si>
  <si>
    <t>Unit 11</t>
  </si>
  <si>
    <t>Enigma Retail Park</t>
  </si>
  <si>
    <t xml:space="preserve">WR14 1JQ                 </t>
  </si>
  <si>
    <t xml:space="preserve">01684 573197                            </t>
  </si>
  <si>
    <t>FL377</t>
  </si>
  <si>
    <t>Mr N Gompels</t>
  </si>
  <si>
    <t>Nutricia Distribution</t>
  </si>
  <si>
    <t>Gompels Homeward Pharmacy</t>
  </si>
  <si>
    <t>Nutricia Ceva Logistics</t>
  </si>
  <si>
    <t>Wainwright Road</t>
  </si>
  <si>
    <t xml:space="preserve">WR4 9FA                  </t>
  </si>
  <si>
    <t>2006-02-10</t>
  </si>
  <si>
    <t>FL580</t>
  </si>
  <si>
    <t>Rees Ws &amp; B (Chemists) Ltd</t>
  </si>
  <si>
    <t>20 High Street</t>
  </si>
  <si>
    <t xml:space="preserve">HR6 8LZ                  </t>
  </si>
  <si>
    <t xml:space="preserve">01568 612306                            </t>
  </si>
  <si>
    <t>FMP69</t>
  </si>
  <si>
    <t>NHS Worcestershire OOH</t>
  </si>
  <si>
    <t>County House</t>
  </si>
  <si>
    <t>St Mary's Street</t>
  </si>
  <si>
    <t xml:space="preserve">WR1 1HB                  </t>
  </si>
  <si>
    <t xml:space="preserve">0330 1230943                            </t>
  </si>
  <si>
    <t>FM838</t>
  </si>
  <si>
    <t>Praren LTD</t>
  </si>
  <si>
    <t>Styvechale Pharmacy</t>
  </si>
  <si>
    <t>84 Baginton Road</t>
  </si>
  <si>
    <t>Styvechale</t>
  </si>
  <si>
    <t xml:space="preserve">CV3 6FQ                  </t>
  </si>
  <si>
    <t xml:space="preserve">024 76412195                            </t>
  </si>
  <si>
    <t>2005-09-30</t>
  </si>
  <si>
    <t>FNH72</t>
  </si>
  <si>
    <t>Wood End Pharmacy</t>
  </si>
  <si>
    <t>67 Deedmore Road</t>
  </si>
  <si>
    <t xml:space="preserve">CV2 1XA                  </t>
  </si>
  <si>
    <t xml:space="preserve">0247 6613697                            </t>
  </si>
  <si>
    <t>2002-11-26</t>
  </si>
  <si>
    <t>FNJ44</t>
  </si>
  <si>
    <t>96 Worcester Road</t>
  </si>
  <si>
    <t>West Hagley</t>
  </si>
  <si>
    <t>Stourbridge</t>
  </si>
  <si>
    <t xml:space="preserve">DY9 0NJ                  </t>
  </si>
  <si>
    <t xml:space="preserve">01562 882472                            </t>
  </si>
  <si>
    <t>1991-04-29</t>
  </si>
  <si>
    <t>FNK94</t>
  </si>
  <si>
    <t>Mr Ds Patel</t>
  </si>
  <si>
    <t>Claines Pharmacy</t>
  </si>
  <si>
    <t>153 - 155 Ombersley Road</t>
  </si>
  <si>
    <t xml:space="preserve">WR3 7BX                  </t>
  </si>
  <si>
    <t xml:space="preserve">01905 453703                            </t>
  </si>
  <si>
    <t>2005-07-01</t>
  </si>
  <si>
    <t>FNP05</t>
  </si>
  <si>
    <t>Pinhoe Pharmacy Limited</t>
  </si>
  <si>
    <t>Giles Pharmacy</t>
  </si>
  <si>
    <t>20-22 Cranham Drive</t>
  </si>
  <si>
    <t>Warndon</t>
  </si>
  <si>
    <t xml:space="preserve">WR4 9PA                  </t>
  </si>
  <si>
    <t xml:space="preserve">01905 451157                            </t>
  </si>
  <si>
    <t>2013-06-18</t>
  </si>
  <si>
    <t>FPD15</t>
  </si>
  <si>
    <t>Infinity Pharma Hrt Limited</t>
  </si>
  <si>
    <t>Simple Pharmacy</t>
  </si>
  <si>
    <t>Ashlands</t>
  </si>
  <si>
    <t>Stoneleigh Road</t>
  </si>
  <si>
    <t xml:space="preserve">CV4 7AD                  </t>
  </si>
  <si>
    <t>2011-02-07</t>
  </si>
  <si>
    <t>FPE13</t>
  </si>
  <si>
    <t>373 Green Lane</t>
  </si>
  <si>
    <t xml:space="preserve">CV3 6EJ                  </t>
  </si>
  <si>
    <t xml:space="preserve">024 76414722                            </t>
  </si>
  <si>
    <t>FPP51</t>
  </si>
  <si>
    <t>Chemicare Uk Limited</t>
  </si>
  <si>
    <t>53 Broad Park Road</t>
  </si>
  <si>
    <t xml:space="preserve">CV2 1DB                  </t>
  </si>
  <si>
    <t xml:space="preserve">024 76612051                            </t>
  </si>
  <si>
    <t>2009-02-02</t>
  </si>
  <si>
    <t>FPP94</t>
  </si>
  <si>
    <t>A &amp; M Pharmacies Limited</t>
  </si>
  <si>
    <t>Bannerbrook Pharmacy</t>
  </si>
  <si>
    <t>5-7 Gramercy Park</t>
  </si>
  <si>
    <t>Bannerbrook Pk Local Ctr</t>
  </si>
  <si>
    <t xml:space="preserve">CV4 9AE                  </t>
  </si>
  <si>
    <t xml:space="preserve">02476 422120                            </t>
  </si>
  <si>
    <t>2011-05-03</t>
  </si>
  <si>
    <t>FPQ61</t>
  </si>
  <si>
    <t>Bhi Parkside Med Centre</t>
  </si>
  <si>
    <t>Stourbridge Road</t>
  </si>
  <si>
    <t xml:space="preserve">B61 0AZ                  </t>
  </si>
  <si>
    <t xml:space="preserve">01527 872077                            </t>
  </si>
  <si>
    <t>FPV51</t>
  </si>
  <si>
    <t>Units A5/A11, Swan Centre</t>
  </si>
  <si>
    <t>King Charles Square</t>
  </si>
  <si>
    <t xml:space="preserve">DY10 2BA                 </t>
  </si>
  <si>
    <t xml:space="preserve">01562 754455                            </t>
  </si>
  <si>
    <t>FP076</t>
  </si>
  <si>
    <t>7-8 The Square</t>
  </si>
  <si>
    <t>Alvechurch</t>
  </si>
  <si>
    <t xml:space="preserve">B48 7LA                  </t>
  </si>
  <si>
    <t xml:space="preserve">0121 4452771                            </t>
  </si>
  <si>
    <t>FP302</t>
  </si>
  <si>
    <t>Pendeen Surgery</t>
  </si>
  <si>
    <t>Kent Avenue</t>
  </si>
  <si>
    <t>Ross-On-Wye</t>
  </si>
  <si>
    <t xml:space="preserve">HR9 5AH                  </t>
  </si>
  <si>
    <t xml:space="preserve">01989 562020                            </t>
  </si>
  <si>
    <t>1998-01-01</t>
  </si>
  <si>
    <t>FP492</t>
  </si>
  <si>
    <t>12-13 High Street</t>
  </si>
  <si>
    <t xml:space="preserve">HR4 9AA                  </t>
  </si>
  <si>
    <t xml:space="preserve">01432 274941                            </t>
  </si>
  <si>
    <t>FP784</t>
  </si>
  <si>
    <t>Within Asda Store</t>
  </si>
  <si>
    <t>Asda Shopping Centre</t>
  </si>
  <si>
    <t>Brade Drive</t>
  </si>
  <si>
    <t xml:space="preserve">CV2 2PN                  </t>
  </si>
  <si>
    <t xml:space="preserve">0247 6617241                            </t>
  </si>
  <si>
    <t>2001-10-18</t>
  </si>
  <si>
    <t>FQE95</t>
  </si>
  <si>
    <t>221 Station Road</t>
  </si>
  <si>
    <t>Wythall</t>
  </si>
  <si>
    <t xml:space="preserve">B47 6ET                  </t>
  </si>
  <si>
    <t xml:space="preserve">01564 822198                            </t>
  </si>
  <si>
    <t>FQN88</t>
  </si>
  <si>
    <t>Westfaling Pharmacy</t>
  </si>
  <si>
    <t>100 Westfaling Street</t>
  </si>
  <si>
    <t xml:space="preserve">HR4 0JF                  </t>
  </si>
  <si>
    <t xml:space="preserve">01432 271940                            </t>
  </si>
  <si>
    <t>FQR64</t>
  </si>
  <si>
    <t>Matrix Primary Healthcare Ltd</t>
  </si>
  <si>
    <t>Evesham Pharmacy</t>
  </si>
  <si>
    <t>30-36 High Street</t>
  </si>
  <si>
    <t xml:space="preserve">WR11 4HJ                 </t>
  </si>
  <si>
    <t xml:space="preserve">01386 48899                             </t>
  </si>
  <si>
    <t>2012-04-30</t>
  </si>
  <si>
    <t>FQ104</t>
  </si>
  <si>
    <t>Corbett Pharmacy</t>
  </si>
  <si>
    <t>36 Corbett Avenue</t>
  </si>
  <si>
    <t>Droitwich</t>
  </si>
  <si>
    <t xml:space="preserve">WR9 7BE                  </t>
  </si>
  <si>
    <t xml:space="preserve">01905 795618                            </t>
  </si>
  <si>
    <t>2007-03-07</t>
  </si>
  <si>
    <t>FQ188</t>
  </si>
  <si>
    <t>Morrisions Supermarket</t>
  </si>
  <si>
    <t>Alvis Works, Holy Head Rd</t>
  </si>
  <si>
    <t xml:space="preserve">CV5 8BX                  </t>
  </si>
  <si>
    <t xml:space="preserve">02476 597287                            </t>
  </si>
  <si>
    <t>1997-04-23</t>
  </si>
  <si>
    <t>FQ478</t>
  </si>
  <si>
    <t xml:space="preserve">HR8 1DS                  </t>
  </si>
  <si>
    <t xml:space="preserve">01531 632687                            </t>
  </si>
  <si>
    <t>FQ996</t>
  </si>
  <si>
    <t>Sainsbury Store</t>
  </si>
  <si>
    <t>Barton Yard</t>
  </si>
  <si>
    <t xml:space="preserve">HR4 0AG                  </t>
  </si>
  <si>
    <t xml:space="preserve">01432 274821                            </t>
  </si>
  <si>
    <t>1999-08-09</t>
  </si>
  <si>
    <t>FRH78</t>
  </si>
  <si>
    <t>2 Queen Mary's Road</t>
  </si>
  <si>
    <t xml:space="preserve">CV6 5LL                  </t>
  </si>
  <si>
    <t xml:space="preserve">024 76688384                            </t>
  </si>
  <si>
    <t>FRJ05</t>
  </si>
  <si>
    <t>7 Church Green West</t>
  </si>
  <si>
    <t xml:space="preserve">B97 4DU                  </t>
  </si>
  <si>
    <t xml:space="preserve">01527 62431                             </t>
  </si>
  <si>
    <t>FRT33</t>
  </si>
  <si>
    <t>343 Tile Hill Lane</t>
  </si>
  <si>
    <t xml:space="preserve">CV4 9DU                  </t>
  </si>
  <si>
    <t xml:space="preserve">02476 466172                            </t>
  </si>
  <si>
    <t>FR583</t>
  </si>
  <si>
    <t>Knights Pharmacy</t>
  </si>
  <si>
    <t>36 Birmingham Road</t>
  </si>
  <si>
    <t xml:space="preserve">B61 0DD                  </t>
  </si>
  <si>
    <t xml:space="preserve">01527 835984                            </t>
  </si>
  <si>
    <t>FTA06</t>
  </si>
  <si>
    <t>Chepster LTD</t>
  </si>
  <si>
    <t>Hollywood Pharmacy</t>
  </si>
  <si>
    <t>59 May Lane</t>
  </si>
  <si>
    <t>Hollywood</t>
  </si>
  <si>
    <t xml:space="preserve">B47 5PA                  </t>
  </si>
  <si>
    <t xml:space="preserve">01564 824122                            </t>
  </si>
  <si>
    <t>FTG31</t>
  </si>
  <si>
    <t>Morrison Pharmacy</t>
  </si>
  <si>
    <t>Pharmacy Department</t>
  </si>
  <si>
    <t>Station Approach</t>
  </si>
  <si>
    <t xml:space="preserve">HR1 1DN                  </t>
  </si>
  <si>
    <t xml:space="preserve">01432 341077                            </t>
  </si>
  <si>
    <t>1990-03-08</t>
  </si>
  <si>
    <t>FTH83</t>
  </si>
  <si>
    <t>Pascal Solutions Ltd</t>
  </si>
  <si>
    <t>Church Lane Pharmacy</t>
  </si>
  <si>
    <t>11 Church Road</t>
  </si>
  <si>
    <t xml:space="preserve">01527 591501                            </t>
  </si>
  <si>
    <t>FTW85</t>
  </si>
  <si>
    <t>Adnan ALI</t>
  </si>
  <si>
    <t>Heath Pharmacy</t>
  </si>
  <si>
    <t>36 Heath Crescent</t>
  </si>
  <si>
    <t xml:space="preserve">CV2 4PR                  </t>
  </si>
  <si>
    <t xml:space="preserve">024 76635178                            </t>
  </si>
  <si>
    <t>2007-01-15</t>
  </si>
  <si>
    <t>FTX59</t>
  </si>
  <si>
    <t>Rubery Pharmacy</t>
  </si>
  <si>
    <t>102 New Road</t>
  </si>
  <si>
    <t xml:space="preserve">B45 9HY                  </t>
  </si>
  <si>
    <t xml:space="preserve">0121 4533594                            </t>
  </si>
  <si>
    <t>FTX63</t>
  </si>
  <si>
    <t>43 Torcross Avenue</t>
  </si>
  <si>
    <t xml:space="preserve">CV2 3NE                  </t>
  </si>
  <si>
    <t xml:space="preserve">024 76451045                            </t>
  </si>
  <si>
    <t>FT039</t>
  </si>
  <si>
    <t>Hampton Dene Pharmacy</t>
  </si>
  <si>
    <t>Gorsty Lane</t>
  </si>
  <si>
    <t xml:space="preserve">HR1 1UN                  </t>
  </si>
  <si>
    <t xml:space="preserve">01432 269101                            </t>
  </si>
  <si>
    <t>2005-05-09</t>
  </si>
  <si>
    <t>FT071</t>
  </si>
  <si>
    <t>Shirlaw BJ</t>
  </si>
  <si>
    <t>Lh Wills Ltd</t>
  </si>
  <si>
    <t>14 Parkville Highway</t>
  </si>
  <si>
    <t xml:space="preserve">CV6 4HZ                  </t>
  </si>
  <si>
    <t xml:space="preserve">02476 689297                            </t>
  </si>
  <si>
    <t>FT112</t>
  </si>
  <si>
    <t>81 Stourport Road</t>
  </si>
  <si>
    <t>Foley Park</t>
  </si>
  <si>
    <t xml:space="preserve">DY11 7BQ                 </t>
  </si>
  <si>
    <t xml:space="preserve">01562 753046                            </t>
  </si>
  <si>
    <t>FT381</t>
  </si>
  <si>
    <t>Murray Healthcare Limited</t>
  </si>
  <si>
    <t>Murrays Pharmacy</t>
  </si>
  <si>
    <t>Prospect View Med Ctr</t>
  </si>
  <si>
    <t>300 Pickersleigh Road</t>
  </si>
  <si>
    <t xml:space="preserve">WR14 2GP                 </t>
  </si>
  <si>
    <t xml:space="preserve">01684 567281                            </t>
  </si>
  <si>
    <t>1998-05-11</t>
  </si>
  <si>
    <t>FT728</t>
  </si>
  <si>
    <t>The Healthcare Centre</t>
  </si>
  <si>
    <t>Eastholme Avenue</t>
  </si>
  <si>
    <t xml:space="preserve">HR2 7XT                  </t>
  </si>
  <si>
    <t xml:space="preserve">01432 356182                            </t>
  </si>
  <si>
    <t>FVK39</t>
  </si>
  <si>
    <t>Sj &amp; Jw Evans Ltd</t>
  </si>
  <si>
    <t>Evans Pharmacy</t>
  </si>
  <si>
    <t>Galen House</t>
  </si>
  <si>
    <t>231 Worcester Road</t>
  </si>
  <si>
    <t xml:space="preserve">WR14 1SU                 </t>
  </si>
  <si>
    <t xml:space="preserve">01684 575216                            </t>
  </si>
  <si>
    <t>2003-09-01</t>
  </si>
  <si>
    <t>FVL83</t>
  </si>
  <si>
    <t>H Shackleton Ltd</t>
  </si>
  <si>
    <t>Chave &amp; Jackson Ltd</t>
  </si>
  <si>
    <t>6-7 Broad Street</t>
  </si>
  <si>
    <t xml:space="preserve">HR4 9AE                  </t>
  </si>
  <si>
    <t xml:space="preserve">01432 272152                            </t>
  </si>
  <si>
    <t>2005-11-01</t>
  </si>
  <si>
    <t>FVR26</t>
  </si>
  <si>
    <t>West Midlands Co-Op Chemsts Ltd</t>
  </si>
  <si>
    <t>Co-Op Superstore</t>
  </si>
  <si>
    <t>Lombard Street / Tan Lane</t>
  </si>
  <si>
    <t xml:space="preserve">DY13 8ND                 </t>
  </si>
  <si>
    <t xml:space="preserve">01299 879097                            </t>
  </si>
  <si>
    <t>FV426</t>
  </si>
  <si>
    <t>Mr Pm Yau</t>
  </si>
  <si>
    <t>J &amp; J Pharmacy Ltd</t>
  </si>
  <si>
    <t>177 Bath Road</t>
  </si>
  <si>
    <t xml:space="preserve">WR5 3AQ                  </t>
  </si>
  <si>
    <t xml:space="preserve">01905 354651                            </t>
  </si>
  <si>
    <t>2003-04-28</t>
  </si>
  <si>
    <t>FV477</t>
  </si>
  <si>
    <t>93-95 Barnards Green Road</t>
  </si>
  <si>
    <t xml:space="preserve">WR14 3LU                 </t>
  </si>
  <si>
    <t xml:space="preserve">01684 573811                            </t>
  </si>
  <si>
    <t>1987-04-01</t>
  </si>
  <si>
    <t>FWD18</t>
  </si>
  <si>
    <t>Michael W Phillips Chemists</t>
  </si>
  <si>
    <t>Uni. Of Warwick Campus</t>
  </si>
  <si>
    <t>Gibbet Hill Road</t>
  </si>
  <si>
    <t xml:space="preserve">CV4 7AL                  </t>
  </si>
  <si>
    <t xml:space="preserve">024 76572860                            </t>
  </si>
  <si>
    <t>FWE23</t>
  </si>
  <si>
    <t>Abbey Park</t>
  </si>
  <si>
    <t xml:space="preserve">CV3 4AR                  </t>
  </si>
  <si>
    <t>2012-09-10</t>
  </si>
  <si>
    <t>FWF47</t>
  </si>
  <si>
    <t>110 Brandon Road</t>
  </si>
  <si>
    <t xml:space="preserve">CV3 2JF                  </t>
  </si>
  <si>
    <t xml:space="preserve">024 76449642                            </t>
  </si>
  <si>
    <t>FWJ94</t>
  </si>
  <si>
    <t>Warwickshire Gp OOH</t>
  </si>
  <si>
    <t>George Eliot Hospital</t>
  </si>
  <si>
    <t>College Street</t>
  </si>
  <si>
    <t>Nuneaton</t>
  </si>
  <si>
    <t xml:space="preserve">CV10 7DJ                 </t>
  </si>
  <si>
    <t xml:space="preserve">0118 9902151                            </t>
  </si>
  <si>
    <t>FWN65</t>
  </si>
  <si>
    <t>Cg Murray &amp; Son Limited</t>
  </si>
  <si>
    <t>Barbourne Health Centre</t>
  </si>
  <si>
    <t>4 Droitwich Road</t>
  </si>
  <si>
    <t xml:space="preserve">WR3 7LH                  </t>
  </si>
  <si>
    <t xml:space="preserve">01905 27446                             </t>
  </si>
  <si>
    <t>2001-01-14</t>
  </si>
  <si>
    <t>FWT79</t>
  </si>
  <si>
    <t>35 High Street</t>
  </si>
  <si>
    <t>Bromyard</t>
  </si>
  <si>
    <t xml:space="preserve">HR7 4AF                  </t>
  </si>
  <si>
    <t xml:space="preserve">01885 483291                            </t>
  </si>
  <si>
    <t>2002-12-02</t>
  </si>
  <si>
    <t>FWW91</t>
  </si>
  <si>
    <t>Knights Pharmacy Ltd</t>
  </si>
  <si>
    <t>Knights Chemist</t>
  </si>
  <si>
    <t>155-157 Golden Cross Lane</t>
  </si>
  <si>
    <t>Catshill</t>
  </si>
  <si>
    <t xml:space="preserve">B61 0JZ                  </t>
  </si>
  <si>
    <t xml:space="preserve">01527 872469                            </t>
  </si>
  <si>
    <t>2002-04-02</t>
  </si>
  <si>
    <t>FXL70</t>
  </si>
  <si>
    <t>177 New Road</t>
  </si>
  <si>
    <t xml:space="preserve">B45 9JW                  </t>
  </si>
  <si>
    <t xml:space="preserve">0121 4537632                            </t>
  </si>
  <si>
    <t>FXQ40</t>
  </si>
  <si>
    <t>Giles As &amp; Eef</t>
  </si>
  <si>
    <t>Kitsons Pharmacy</t>
  </si>
  <si>
    <t>12 Broad Street</t>
  </si>
  <si>
    <t xml:space="preserve">WR1 3LH                  </t>
  </si>
  <si>
    <t xml:space="preserve">01905 22861                             </t>
  </si>
  <si>
    <t>FXQ91</t>
  </si>
  <si>
    <t>H Carson Limited</t>
  </si>
  <si>
    <t>Hereford Pharmacy</t>
  </si>
  <si>
    <t>96 Grandstand Road</t>
  </si>
  <si>
    <t xml:space="preserve">HR4 9NR                  </t>
  </si>
  <si>
    <t xml:space="preserve">01432 343121                            </t>
  </si>
  <si>
    <t>2010-08-02</t>
  </si>
  <si>
    <t>FXT27</t>
  </si>
  <si>
    <t>Roman Way</t>
  </si>
  <si>
    <t>Malvern Link</t>
  </si>
  <si>
    <t xml:space="preserve">WR14 1TZ                 </t>
  </si>
  <si>
    <t xml:space="preserve">01684 577738                            </t>
  </si>
  <si>
    <t>2011-06-27</t>
  </si>
  <si>
    <t>FXW35</t>
  </si>
  <si>
    <t>116-118 Jardine Crescent</t>
  </si>
  <si>
    <t>The Hill</t>
  </si>
  <si>
    <t xml:space="preserve">CV4 9PP                  </t>
  </si>
  <si>
    <t xml:space="preserve">024 76466824                            </t>
  </si>
  <si>
    <t>2003-06-02</t>
  </si>
  <si>
    <t>FX584</t>
  </si>
  <si>
    <t>Chandos Pharmacy</t>
  </si>
  <si>
    <t>2-3 Chandos House</t>
  </si>
  <si>
    <t>St Owen Street</t>
  </si>
  <si>
    <t xml:space="preserve">HR1 2PR                  </t>
  </si>
  <si>
    <t xml:space="preserve">01432 272065                            </t>
  </si>
  <si>
    <t>FX853</t>
  </si>
  <si>
    <t>The Link</t>
  </si>
  <si>
    <t>Four Pools Estate</t>
  </si>
  <si>
    <t xml:space="preserve">WR11 6UT                 </t>
  </si>
  <si>
    <t xml:space="preserve">01386 40610                             </t>
  </si>
  <si>
    <t>FYG36</t>
  </si>
  <si>
    <t>Taylors Chemist (Hereford)</t>
  </si>
  <si>
    <t>1-2 St Owens Mews</t>
  </si>
  <si>
    <t>St Owens Street</t>
  </si>
  <si>
    <t xml:space="preserve">HR1 2JB                  </t>
  </si>
  <si>
    <t xml:space="preserve">01432 264242                            </t>
  </si>
  <si>
    <t>FYH10</t>
  </si>
  <si>
    <t>37-38 Upper Tything</t>
  </si>
  <si>
    <t xml:space="preserve">WR1 1JZ                  </t>
  </si>
  <si>
    <t xml:space="preserve">01905 22136                             </t>
  </si>
  <si>
    <t>1994-02-01</t>
  </si>
  <si>
    <t>FY425</t>
  </si>
  <si>
    <t>1 Fryzer Court</t>
  </si>
  <si>
    <t>Bewell Street</t>
  </si>
  <si>
    <t xml:space="preserve">HR4 0BW                  </t>
  </si>
  <si>
    <t xml:space="preserve">01432 427447                            </t>
  </si>
  <si>
    <t>1999-04-26</t>
  </si>
  <si>
    <t>FY495</t>
  </si>
  <si>
    <t>4-5 St.Swithin's Street</t>
  </si>
  <si>
    <t xml:space="preserve">WR1 2PY                  </t>
  </si>
  <si>
    <t xml:space="preserve">01905 24018                             </t>
  </si>
  <si>
    <t>1997-05-27</t>
  </si>
  <si>
    <t>FAD47</t>
  </si>
  <si>
    <t>Noor Pharmacy Ltd</t>
  </si>
  <si>
    <t>Noor Pharmacy</t>
  </si>
  <si>
    <t>Waterworks Road</t>
  </si>
  <si>
    <t>Edgbaston</t>
  </si>
  <si>
    <t xml:space="preserve">B16 9AL                  </t>
  </si>
  <si>
    <t xml:space="preserve">0121 4545118                            </t>
  </si>
  <si>
    <t>FAE28</t>
  </si>
  <si>
    <t>Roshban Limited</t>
  </si>
  <si>
    <t>Brettell Lane Pharmacy</t>
  </si>
  <si>
    <t>108b Brettell Lane</t>
  </si>
  <si>
    <t xml:space="preserve">DY8 4BS                  </t>
  </si>
  <si>
    <t xml:space="preserve">01384 443666                            </t>
  </si>
  <si>
    <t>2014-04-07</t>
  </si>
  <si>
    <t>FAF31</t>
  </si>
  <si>
    <t>Nd Chemists Ltd</t>
  </si>
  <si>
    <t>452 College Road</t>
  </si>
  <si>
    <t>Kingstanding</t>
  </si>
  <si>
    <t xml:space="preserve">B44 0HL                  </t>
  </si>
  <si>
    <t xml:space="preserve">0121 3509679                            </t>
  </si>
  <si>
    <t>FAK03</t>
  </si>
  <si>
    <t>The Broadway Pharmacy</t>
  </si>
  <si>
    <t>95 The Broadway</t>
  </si>
  <si>
    <t>Dudley, West Midlands</t>
  </si>
  <si>
    <t xml:space="preserve">DY8 3HX                  </t>
  </si>
  <si>
    <t xml:space="preserve">01384 394856                            </t>
  </si>
  <si>
    <t>FAK78</t>
  </si>
  <si>
    <t>2 Windmill Shopping Park</t>
  </si>
  <si>
    <t>Cape Hill</t>
  </si>
  <si>
    <t>Smethwick</t>
  </si>
  <si>
    <t xml:space="preserve">B66 3PR                  </t>
  </si>
  <si>
    <t xml:space="preserve">0121 5651975                            </t>
  </si>
  <si>
    <t>2012-04-11</t>
  </si>
  <si>
    <t>FAL84</t>
  </si>
  <si>
    <t>Mudhar GS</t>
  </si>
  <si>
    <t>Penn Care Pharmacy</t>
  </si>
  <si>
    <t>48 Warstones Road</t>
  </si>
  <si>
    <t>Penn</t>
  </si>
  <si>
    <t>Wolverhampton</t>
  </si>
  <si>
    <t xml:space="preserve">WV4 4LP                  </t>
  </si>
  <si>
    <t xml:space="preserve">01902 336591                            </t>
  </si>
  <si>
    <t>1996-12-02</t>
  </si>
  <si>
    <t>FAN84</t>
  </si>
  <si>
    <t>Masters Pharmacy Ltd</t>
  </si>
  <si>
    <t>Masters Pharmacy</t>
  </si>
  <si>
    <t>182-184 Vicarage Road</t>
  </si>
  <si>
    <t>Oldbury</t>
  </si>
  <si>
    <t>Warley</t>
  </si>
  <si>
    <t xml:space="preserve">B68 8JB                  </t>
  </si>
  <si>
    <t xml:space="preserve">0121 5521721                            </t>
  </si>
  <si>
    <t>1997-09-08</t>
  </si>
  <si>
    <t>FAP37</t>
  </si>
  <si>
    <t>Direct Pharmacy Ltd</t>
  </si>
  <si>
    <t>588 Warwick Road</t>
  </si>
  <si>
    <t>Tyseley</t>
  </si>
  <si>
    <t xml:space="preserve">B11 2HR                  </t>
  </si>
  <si>
    <t xml:space="preserve">0121 7077996                            </t>
  </si>
  <si>
    <t>2009-12-02</t>
  </si>
  <si>
    <t>FAP40</t>
  </si>
  <si>
    <t>Patel NK</t>
  </si>
  <si>
    <t>Ashworth Pharmacy Ltd</t>
  </si>
  <si>
    <t>211a Queens Road</t>
  </si>
  <si>
    <t xml:space="preserve">B67 6NX                  </t>
  </si>
  <si>
    <t xml:space="preserve">0121 5521132                            </t>
  </si>
  <si>
    <t>1994-11-21</t>
  </si>
  <si>
    <t>FAR92</t>
  </si>
  <si>
    <t>38 East Meadway</t>
  </si>
  <si>
    <t>Tile Cross</t>
  </si>
  <si>
    <t xml:space="preserve">B33 0AP                  </t>
  </si>
  <si>
    <t xml:space="preserve">0121 7832475                            </t>
  </si>
  <si>
    <t>2001-12-09</t>
  </si>
  <si>
    <t>FAT12</t>
  </si>
  <si>
    <t>71 Pershore Road</t>
  </si>
  <si>
    <t xml:space="preserve">B5 7NX                   </t>
  </si>
  <si>
    <t xml:space="preserve">0121 4401210                            </t>
  </si>
  <si>
    <t>2007-04-18</t>
  </si>
  <si>
    <t>FAX01</t>
  </si>
  <si>
    <t>Clinpharm Healthcare Ltd</t>
  </si>
  <si>
    <t>Al-Shafa Pharmacy</t>
  </si>
  <si>
    <t>93 Shireland Road</t>
  </si>
  <si>
    <t xml:space="preserve">B66 4QJ                  </t>
  </si>
  <si>
    <t xml:space="preserve">0121 4488665                            </t>
  </si>
  <si>
    <t>FA086</t>
  </si>
  <si>
    <t>396 Long Lane</t>
  </si>
  <si>
    <t>Rowley Regis</t>
  </si>
  <si>
    <t xml:space="preserve">B65 0JE                  </t>
  </si>
  <si>
    <t xml:space="preserve">0121 5592579                            </t>
  </si>
  <si>
    <t>1989-12-01</t>
  </si>
  <si>
    <t>FA360</t>
  </si>
  <si>
    <t>Trt Healthcare Ltd</t>
  </si>
  <si>
    <t>Bellevue Pharmacy</t>
  </si>
  <si>
    <t>69 Pershore Road</t>
  </si>
  <si>
    <t xml:space="preserve">0121 2490940                            </t>
  </si>
  <si>
    <t>2013-01-11</t>
  </si>
  <si>
    <t>FA760</t>
  </si>
  <si>
    <t>Spa Healthcare Ltd</t>
  </si>
  <si>
    <t>Prinja Pharmacy</t>
  </si>
  <si>
    <t>1128 Tyburn Road</t>
  </si>
  <si>
    <t>Erdington</t>
  </si>
  <si>
    <t xml:space="preserve">B24 0SY                  </t>
  </si>
  <si>
    <t xml:space="preserve">0121 3777965                            </t>
  </si>
  <si>
    <t>FCE32</t>
  </si>
  <si>
    <t>11 Peckingham Street</t>
  </si>
  <si>
    <t>Halesowen</t>
  </si>
  <si>
    <t xml:space="preserve">B63 3AW                  </t>
  </si>
  <si>
    <t xml:space="preserve">0121 5501374                            </t>
  </si>
  <si>
    <t>FCE71</t>
  </si>
  <si>
    <t>126 Lichfield Street</t>
  </si>
  <si>
    <t>Walsall</t>
  </si>
  <si>
    <t xml:space="preserve">WS1 1SY                  </t>
  </si>
  <si>
    <t xml:space="preserve">01922 646521                            </t>
  </si>
  <si>
    <t>FCH29</t>
  </si>
  <si>
    <t>5 Alvechurch Road</t>
  </si>
  <si>
    <t>West Heath</t>
  </si>
  <si>
    <t xml:space="preserve">B31 3JW                  </t>
  </si>
  <si>
    <t xml:space="preserve">0121 4770123                            </t>
  </si>
  <si>
    <t>1995-04-03</t>
  </si>
  <si>
    <t>FCK80</t>
  </si>
  <si>
    <t>X-Pharm Limited</t>
  </si>
  <si>
    <t>Touchwood Pharmacy</t>
  </si>
  <si>
    <t>47 Birchills Street</t>
  </si>
  <si>
    <t>Birchills</t>
  </si>
  <si>
    <t xml:space="preserve">WS2 8NG                  </t>
  </si>
  <si>
    <t xml:space="preserve">01922 624331                            </t>
  </si>
  <si>
    <t>2003-08-01</t>
  </si>
  <si>
    <t>FCK91</t>
  </si>
  <si>
    <t>The 8pm Chemist Ltd</t>
  </si>
  <si>
    <t>First Floor</t>
  </si>
  <si>
    <t>61 Wolverhampton Street</t>
  </si>
  <si>
    <t>Willenhall</t>
  </si>
  <si>
    <t xml:space="preserve">WV13 2NF                 </t>
  </si>
  <si>
    <t xml:space="preserve">01902 606410                            </t>
  </si>
  <si>
    <t>FCL95</t>
  </si>
  <si>
    <t>Master M</t>
  </si>
  <si>
    <t>741a Stratford Road</t>
  </si>
  <si>
    <t>Sparkhill</t>
  </si>
  <si>
    <t xml:space="preserve">B11 4DG                  </t>
  </si>
  <si>
    <t xml:space="preserve">0121 7772906                            </t>
  </si>
  <si>
    <t>FCN40</t>
  </si>
  <si>
    <t>18 Arden Road</t>
  </si>
  <si>
    <t>Rednall</t>
  </si>
  <si>
    <t xml:space="preserve">B45 0JA                  </t>
  </si>
  <si>
    <t xml:space="preserve">0121 4539593                            </t>
  </si>
  <si>
    <t>FCN64</t>
  </si>
  <si>
    <t>175 The Ridgeway</t>
  </si>
  <si>
    <t>Sedgley</t>
  </si>
  <si>
    <t xml:space="preserve">DY3 3UH                  </t>
  </si>
  <si>
    <t xml:space="preserve">01902 674600                            </t>
  </si>
  <si>
    <t>FCP42</t>
  </si>
  <si>
    <t>Gj Healthcare Limited</t>
  </si>
  <si>
    <t>Newborough Pharmacy</t>
  </si>
  <si>
    <t>284 Baldwins Lane</t>
  </si>
  <si>
    <t>Hall Green</t>
  </si>
  <si>
    <t xml:space="preserve">B28 0XB                  </t>
  </si>
  <si>
    <t xml:space="preserve">0121 7441023                            </t>
  </si>
  <si>
    <t>2012-02-17</t>
  </si>
  <si>
    <t>FCR09</t>
  </si>
  <si>
    <t>27 The Sandwell Centre</t>
  </si>
  <si>
    <t>West Bromwich</t>
  </si>
  <si>
    <t xml:space="preserve">B70 7NG                  </t>
  </si>
  <si>
    <t xml:space="preserve">0121 5535502                            </t>
  </si>
  <si>
    <t>FCT36</t>
  </si>
  <si>
    <t>Rammah Sharma And Parmod Sharma</t>
  </si>
  <si>
    <t>One Stop Pharmacy</t>
  </si>
  <si>
    <t>Suite 32 &amp; Cupboard</t>
  </si>
  <si>
    <t>Bond House, St Johns Sq</t>
  </si>
  <si>
    <t xml:space="preserve">WV2 4AX                  </t>
  </si>
  <si>
    <t>2013-02-01</t>
  </si>
  <si>
    <t>FCX02</t>
  </si>
  <si>
    <t>Ppp Retail 2 Limited</t>
  </si>
  <si>
    <t>Washwood Heath Hwc</t>
  </si>
  <si>
    <t>Clodeshall Road</t>
  </si>
  <si>
    <t>Saltley</t>
  </si>
  <si>
    <t xml:space="preserve">B8 3SW                   </t>
  </si>
  <si>
    <t xml:space="preserve">0121 3286300                            </t>
  </si>
  <si>
    <t>2014-04-21</t>
  </si>
  <si>
    <t>FCX17</t>
  </si>
  <si>
    <t>West Midlands Co-Operative Chemists Lt</t>
  </si>
  <si>
    <t>4 New Street</t>
  </si>
  <si>
    <t>Hill Top</t>
  </si>
  <si>
    <t xml:space="preserve">B70 0HN                  </t>
  </si>
  <si>
    <t xml:space="preserve">0121 5564935                            </t>
  </si>
  <si>
    <t>2000-10-30</t>
  </si>
  <si>
    <t>FCX28</t>
  </si>
  <si>
    <t>Gurdal LTD</t>
  </si>
  <si>
    <t>Lyng Pharmacy</t>
  </si>
  <si>
    <t>1 Lyng Lane</t>
  </si>
  <si>
    <t xml:space="preserve">B70 7RW                  </t>
  </si>
  <si>
    <t xml:space="preserve">0121 5005756                            </t>
  </si>
  <si>
    <t>FCX95</t>
  </si>
  <si>
    <t>61 Stevens Avenue</t>
  </si>
  <si>
    <t>Woodgate Valley</t>
  </si>
  <si>
    <t xml:space="preserve">B32 3SD                  </t>
  </si>
  <si>
    <t xml:space="preserve">0121 4263773                            </t>
  </si>
  <si>
    <t>2008-11-13</t>
  </si>
  <si>
    <t>FC150</t>
  </si>
  <si>
    <t>Pharmeasy Limited</t>
  </si>
  <si>
    <t>Hagley Pharmacy</t>
  </si>
  <si>
    <t>429 Hagley Road West</t>
  </si>
  <si>
    <t>Quinton</t>
  </si>
  <si>
    <t xml:space="preserve">B32 2AD                  </t>
  </si>
  <si>
    <t xml:space="preserve">0121 4223791                            </t>
  </si>
  <si>
    <t>FC160</t>
  </si>
  <si>
    <t>West Midlands Co-Operative Chemists Ltd</t>
  </si>
  <si>
    <t>248 Jeffcock Road</t>
  </si>
  <si>
    <t>Pennfields</t>
  </si>
  <si>
    <t xml:space="preserve">WV3 7AH                  </t>
  </si>
  <si>
    <t xml:space="preserve">01902 341300                            </t>
  </si>
  <si>
    <t>FC301</t>
  </si>
  <si>
    <t>Lichfield Street</t>
  </si>
  <si>
    <t xml:space="preserve">01922 641810                            </t>
  </si>
  <si>
    <t>FC334</t>
  </si>
  <si>
    <t>Small Heath Pharmacy</t>
  </si>
  <si>
    <t>682 Coventry Road</t>
  </si>
  <si>
    <t>Small Heath</t>
  </si>
  <si>
    <t xml:space="preserve">B10 0UU                  </t>
  </si>
  <si>
    <t xml:space="preserve">0121 7720673                            </t>
  </si>
  <si>
    <t>2010-03-13</t>
  </si>
  <si>
    <t>FC454</t>
  </si>
  <si>
    <t>98 High Street</t>
  </si>
  <si>
    <t>Wednesfield</t>
  </si>
  <si>
    <t xml:space="preserve">WV11 1SZ                 </t>
  </si>
  <si>
    <t xml:space="preserve">01902 731802                            </t>
  </si>
  <si>
    <t>FC640</t>
  </si>
  <si>
    <t>Blackbay Ventures Ltd</t>
  </si>
  <si>
    <t>Chemistree</t>
  </si>
  <si>
    <t>Unit 14,Boultbee Business</t>
  </si>
  <si>
    <t>Nechells Place</t>
  </si>
  <si>
    <t xml:space="preserve">B7 5AR                   </t>
  </si>
  <si>
    <t xml:space="preserve">0800 1300542                            </t>
  </si>
  <si>
    <t>2009-10-14</t>
  </si>
  <si>
    <t>FC702</t>
  </si>
  <si>
    <t>153 Station Road</t>
  </si>
  <si>
    <t>Stechford</t>
  </si>
  <si>
    <t xml:space="preserve">B33 8BA                  </t>
  </si>
  <si>
    <t xml:space="preserve">0121 7833823                            </t>
  </si>
  <si>
    <t>FDA27</t>
  </si>
  <si>
    <t>Bw Pharma Ltd</t>
  </si>
  <si>
    <t>Holly Hall Pharmacy</t>
  </si>
  <si>
    <t>178 Stourbridge Road</t>
  </si>
  <si>
    <t>Holly Hall</t>
  </si>
  <si>
    <t xml:space="preserve">DY1 2ER                  </t>
  </si>
  <si>
    <t xml:space="preserve">01384 77302                             </t>
  </si>
  <si>
    <t>2007-02-01</t>
  </si>
  <si>
    <t>FDA78</t>
  </si>
  <si>
    <t>Anchor Meadow</t>
  </si>
  <si>
    <t>Aldridge</t>
  </si>
  <si>
    <t xml:space="preserve">WS9 8AJ                  </t>
  </si>
  <si>
    <t xml:space="preserve">01922 452054                            </t>
  </si>
  <si>
    <t>FDD56</t>
  </si>
  <si>
    <t>West Midlands Co-Op Chemists Ltd</t>
  </si>
  <si>
    <t>60 High Street</t>
  </si>
  <si>
    <t>Walsall Wood</t>
  </si>
  <si>
    <t xml:space="preserve">WS9 9LR                  </t>
  </si>
  <si>
    <t xml:space="preserve">01543 372071                            </t>
  </si>
  <si>
    <t>1996-01-01</t>
  </si>
  <si>
    <t>FDG00</t>
  </si>
  <si>
    <t>Ratcliffe G</t>
  </si>
  <si>
    <t>G R Pharmacy</t>
  </si>
  <si>
    <t>44-46 Hillwood Road</t>
  </si>
  <si>
    <t>Northfield</t>
  </si>
  <si>
    <t xml:space="preserve">B31 1DJ                  </t>
  </si>
  <si>
    <t xml:space="preserve">0121 4752556                            </t>
  </si>
  <si>
    <t>FDG60</t>
  </si>
  <si>
    <t>Dispharma Retail Limited</t>
  </si>
  <si>
    <t>My Dispensing Chemist</t>
  </si>
  <si>
    <t>311 Bordesley Green East</t>
  </si>
  <si>
    <t xml:space="preserve">B33 8QF                  </t>
  </si>
  <si>
    <t xml:space="preserve">0121 7833335                            </t>
  </si>
  <si>
    <t>2000-11-20</t>
  </si>
  <si>
    <t>FDG68</t>
  </si>
  <si>
    <t>Clinicpharma Limited</t>
  </si>
  <si>
    <t>The Pharmacy Clinic</t>
  </si>
  <si>
    <t>Unit 11 Avion Centre</t>
  </si>
  <si>
    <t>Bargate Drive</t>
  </si>
  <si>
    <t xml:space="preserve">WV6 0QW                  </t>
  </si>
  <si>
    <t>FDG75</t>
  </si>
  <si>
    <t>Sure Health Limited</t>
  </si>
  <si>
    <t>Shire Pharmacy</t>
  </si>
  <si>
    <t>214 Edward Road</t>
  </si>
  <si>
    <t>Balsall Heath</t>
  </si>
  <si>
    <t xml:space="preserve">B12 9LY                  </t>
  </si>
  <si>
    <t xml:space="preserve">0121 4401642                            </t>
  </si>
  <si>
    <t>2009-05-01</t>
  </si>
  <si>
    <t>FDG90</t>
  </si>
  <si>
    <t>1 Market Way</t>
  </si>
  <si>
    <t>Bilston</t>
  </si>
  <si>
    <t xml:space="preserve">WV14 0DR                 </t>
  </si>
  <si>
    <t xml:space="preserve">01902 405842                            </t>
  </si>
  <si>
    <t>FDH98</t>
  </si>
  <si>
    <t>128 Childs Avenue</t>
  </si>
  <si>
    <t>Coseley</t>
  </si>
  <si>
    <t xml:space="preserve">WV14 9XB                 </t>
  </si>
  <si>
    <t xml:space="preserve">01902 883711                            </t>
  </si>
  <si>
    <t>FDJ18</t>
  </si>
  <si>
    <t>Mistry RC</t>
  </si>
  <si>
    <t>Grange Pharmacy</t>
  </si>
  <si>
    <t>8 Howley Grange Road</t>
  </si>
  <si>
    <t xml:space="preserve">B62 0HN                  </t>
  </si>
  <si>
    <t xml:space="preserve">0121 4222226                            </t>
  </si>
  <si>
    <t>1993-03-15</t>
  </si>
  <si>
    <t>FDJ45</t>
  </si>
  <si>
    <t>Parkfield Pharmacy Ltd</t>
  </si>
  <si>
    <t>Supercare Pharmacy</t>
  </si>
  <si>
    <t>135 Dudley Road</t>
  </si>
  <si>
    <t xml:space="preserve">WV2 3DH                  </t>
  </si>
  <si>
    <t xml:space="preserve">01902 871011                            </t>
  </si>
  <si>
    <t>1996-04-15</t>
  </si>
  <si>
    <t>FDK22</t>
  </si>
  <si>
    <t>West Midlands Co-Operative Chemist Ltd</t>
  </si>
  <si>
    <t>30 Great Bridge</t>
  </si>
  <si>
    <t>Tipton</t>
  </si>
  <si>
    <t xml:space="preserve">DY4 7EW                  </t>
  </si>
  <si>
    <t xml:space="preserve">0121 5571957                            </t>
  </si>
  <si>
    <t>FDN55</t>
  </si>
  <si>
    <t>Chester Road North</t>
  </si>
  <si>
    <t>Brownhills</t>
  </si>
  <si>
    <t xml:space="preserve">WS8 7JB                  </t>
  </si>
  <si>
    <t xml:space="preserve">01543 372253                            </t>
  </si>
  <si>
    <t>FDP14</t>
  </si>
  <si>
    <t>Duggal JK</t>
  </si>
  <si>
    <t>Duggals Chemist</t>
  </si>
  <si>
    <t>75 Park Lane East</t>
  </si>
  <si>
    <t xml:space="preserve">DY4 8RP                  </t>
  </si>
  <si>
    <t xml:space="preserve">0121 5224415                            </t>
  </si>
  <si>
    <t>1997-04-07</t>
  </si>
  <si>
    <t>FDQ04</t>
  </si>
  <si>
    <t>Medipharma Uk Ltd</t>
  </si>
  <si>
    <t>Medipharma Chemist</t>
  </si>
  <si>
    <t>29 Oak Tree Lane</t>
  </si>
  <si>
    <t>Selly Oak</t>
  </si>
  <si>
    <t xml:space="preserve">B29 6JE                  </t>
  </si>
  <si>
    <t xml:space="preserve">0121 4720693                            </t>
  </si>
  <si>
    <t>FDQ46</t>
  </si>
  <si>
    <t>177 Wednesbury Road</t>
  </si>
  <si>
    <t>Pleck</t>
  </si>
  <si>
    <t xml:space="preserve">WS2 9QL                  </t>
  </si>
  <si>
    <t xml:space="preserve">01922 626156                            </t>
  </si>
  <si>
    <t>FDR60</t>
  </si>
  <si>
    <t>Hst Healthcare Limited</t>
  </si>
  <si>
    <t>Churchview Pharmacy</t>
  </si>
  <si>
    <t>249 Halesowen Road</t>
  </si>
  <si>
    <t>Cradley Heath</t>
  </si>
  <si>
    <t xml:space="preserve">B64 6JD                  </t>
  </si>
  <si>
    <t xml:space="preserve">01384 638554                            </t>
  </si>
  <si>
    <t>2012-10-29</t>
  </si>
  <si>
    <t>FDW11</t>
  </si>
  <si>
    <t>Phoenix Health Centre</t>
  </si>
  <si>
    <t>Parkfield Road</t>
  </si>
  <si>
    <t xml:space="preserve">WV4 6ED                  </t>
  </si>
  <si>
    <t xml:space="preserve">0121 2143780                            </t>
  </si>
  <si>
    <t>FDW52</t>
  </si>
  <si>
    <t>Pearson Street</t>
  </si>
  <si>
    <t>Brierley Hill</t>
  </si>
  <si>
    <t xml:space="preserve">DY5 3BJ                  </t>
  </si>
  <si>
    <t xml:space="preserve">01384 571111                            </t>
  </si>
  <si>
    <t>2012-06-11</t>
  </si>
  <si>
    <t>FDX11</t>
  </si>
  <si>
    <t>Aston Chemist Ltd</t>
  </si>
  <si>
    <t>4 Shenley Green</t>
  </si>
  <si>
    <t>Shenley Lane</t>
  </si>
  <si>
    <t xml:space="preserve">B29 4HH                  </t>
  </si>
  <si>
    <t xml:space="preserve">0121 4754293                            </t>
  </si>
  <si>
    <t>FDX63</t>
  </si>
  <si>
    <t>17th Century Health Foods Ltd</t>
  </si>
  <si>
    <t>King's Pharmacy &amp; Opticians</t>
  </si>
  <si>
    <t>1-3 Pershore Road South</t>
  </si>
  <si>
    <t>Cotteridge</t>
  </si>
  <si>
    <t xml:space="preserve">B30 3EE                  </t>
  </si>
  <si>
    <t xml:space="preserve">0121 4333072                            </t>
  </si>
  <si>
    <t>FDX77</t>
  </si>
  <si>
    <t>3 Tangmere Square</t>
  </si>
  <si>
    <t>Tangmere Drive</t>
  </si>
  <si>
    <t>Castle Vale</t>
  </si>
  <si>
    <t xml:space="preserve">B35 6ED                  </t>
  </si>
  <si>
    <t xml:space="preserve">0121 7476546                            </t>
  </si>
  <si>
    <t>FD007</t>
  </si>
  <si>
    <t>M W Phillips Limited</t>
  </si>
  <si>
    <t>M W Phillips Chemists</t>
  </si>
  <si>
    <t>28 The Kingstanding Ctre</t>
  </si>
  <si>
    <t xml:space="preserve">B44 9HH                  </t>
  </si>
  <si>
    <t xml:space="preserve">0121 3548048                            </t>
  </si>
  <si>
    <t>2012-09-01</t>
  </si>
  <si>
    <t>FD014</t>
  </si>
  <si>
    <t>Pasab LTD</t>
  </si>
  <si>
    <t>Jhoots Pharmacy</t>
  </si>
  <si>
    <t>50/51 Newhampton Rd West</t>
  </si>
  <si>
    <t>Whitemore Reans</t>
  </si>
  <si>
    <t xml:space="preserve">WV6 0RY                  </t>
  </si>
  <si>
    <t xml:space="preserve">01902 426823                            </t>
  </si>
  <si>
    <t>2007-04-29</t>
  </si>
  <si>
    <t>FD017</t>
  </si>
  <si>
    <t>65-67 Mander Square</t>
  </si>
  <si>
    <t>Mander Centre</t>
  </si>
  <si>
    <t xml:space="preserve">WV1 3NN                  </t>
  </si>
  <si>
    <t xml:space="preserve">01902 313654                            </t>
  </si>
  <si>
    <t>FD087</t>
  </si>
  <si>
    <t>Spl Corporation Ltd</t>
  </si>
  <si>
    <t>Shah Pharmacy</t>
  </si>
  <si>
    <t>564-566 Bristol Road</t>
  </si>
  <si>
    <t>Bournbrook</t>
  </si>
  <si>
    <t xml:space="preserve">B29 6BE                  </t>
  </si>
  <si>
    <t xml:space="preserve">0121 4720174                            </t>
  </si>
  <si>
    <t>FD292</t>
  </si>
  <si>
    <t>49 Brace Street</t>
  </si>
  <si>
    <t>Caldmore</t>
  </si>
  <si>
    <t xml:space="preserve">WS1 3PS                  </t>
  </si>
  <si>
    <t xml:space="preserve">01922 628243                            </t>
  </si>
  <si>
    <t>2000-04-01</t>
  </si>
  <si>
    <t>FD488</t>
  </si>
  <si>
    <t>Rrm Locum Ltd</t>
  </si>
  <si>
    <t>Hill Top Pharmacy</t>
  </si>
  <si>
    <t>1 Pottery Road</t>
  </si>
  <si>
    <t xml:space="preserve">B68 9EX                  </t>
  </si>
  <si>
    <t xml:space="preserve">0121 4222164                            </t>
  </si>
  <si>
    <t>FD492</t>
  </si>
  <si>
    <t>134 Hawthorn Road</t>
  </si>
  <si>
    <t xml:space="preserve">B44 8PX                  </t>
  </si>
  <si>
    <t xml:space="preserve">0121 3730762                            </t>
  </si>
  <si>
    <t>FD538</t>
  </si>
  <si>
    <t>J Sainsbury's Store</t>
  </si>
  <si>
    <t>Frankley Beeches Road</t>
  </si>
  <si>
    <t xml:space="preserve">B31 5AA                  </t>
  </si>
  <si>
    <t xml:space="preserve">0121 4780590                            </t>
  </si>
  <si>
    <t>2002-09-02</t>
  </si>
  <si>
    <t>FD642</t>
  </si>
  <si>
    <t>2 Blackhalve Lane</t>
  </si>
  <si>
    <t>The Scotlands</t>
  </si>
  <si>
    <t xml:space="preserve">WV11 1BH                 </t>
  </si>
  <si>
    <t xml:space="preserve">01902 731350                            </t>
  </si>
  <si>
    <t>FD674</t>
  </si>
  <si>
    <t>Tesco Store</t>
  </si>
  <si>
    <t xml:space="preserve">WS8 6DZ                  </t>
  </si>
  <si>
    <t xml:space="preserve">01543 517349                            </t>
  </si>
  <si>
    <t>1996-11-26</t>
  </si>
  <si>
    <t>FD801</t>
  </si>
  <si>
    <t>Chahal BS</t>
  </si>
  <si>
    <t>279 Walsall Road</t>
  </si>
  <si>
    <t>Stone Cross</t>
  </si>
  <si>
    <t xml:space="preserve">B71 3HR                  </t>
  </si>
  <si>
    <t xml:space="preserve">0121 5884825                            </t>
  </si>
  <si>
    <t>FD816</t>
  </si>
  <si>
    <t>581 Bearwood Road</t>
  </si>
  <si>
    <t xml:space="preserve">B66 4BH                  </t>
  </si>
  <si>
    <t xml:space="preserve">0121 4291326                            </t>
  </si>
  <si>
    <t>FD827</t>
  </si>
  <si>
    <t>Twilight Uk Ltd</t>
  </si>
  <si>
    <t>Twilight Pharmacy</t>
  </si>
  <si>
    <t>56 Poplar Road</t>
  </si>
  <si>
    <t>Kings Heath</t>
  </si>
  <si>
    <t xml:space="preserve">B14 7AG                  </t>
  </si>
  <si>
    <t xml:space="preserve">0121 4483921                            </t>
  </si>
  <si>
    <t>2011-01-19</t>
  </si>
  <si>
    <t>FD857</t>
  </si>
  <si>
    <t>Zsa Traders Ltd</t>
  </si>
  <si>
    <t>Pharmacy Xpress</t>
  </si>
  <si>
    <t>1 Floor, 151-153 High St</t>
  </si>
  <si>
    <t xml:space="preserve">B14 7DG                  </t>
  </si>
  <si>
    <t xml:space="preserve">0121 4446900                            </t>
  </si>
  <si>
    <t>FD921</t>
  </si>
  <si>
    <t>Wychbury Medical Centre</t>
  </si>
  <si>
    <t>121 Oakfield Road</t>
  </si>
  <si>
    <t>Wollescote, Stourbridge</t>
  </si>
  <si>
    <t xml:space="preserve">DY9 9DS                  </t>
  </si>
  <si>
    <t xml:space="preserve">01562 882743                            </t>
  </si>
  <si>
    <t>1989-04-01</t>
  </si>
  <si>
    <t>FEA41</t>
  </si>
  <si>
    <t>1149 Warwick Road</t>
  </si>
  <si>
    <t>Acocks Green</t>
  </si>
  <si>
    <t xml:space="preserve">B27 6RA                  </t>
  </si>
  <si>
    <t xml:space="preserve">0121 7080266                            </t>
  </si>
  <si>
    <t>FED83</t>
  </si>
  <si>
    <t>19 West Gate Plaza</t>
  </si>
  <si>
    <t>Moor Street</t>
  </si>
  <si>
    <t xml:space="preserve">B70 7AD                  </t>
  </si>
  <si>
    <t xml:space="preserve">0121 5254928                            </t>
  </si>
  <si>
    <t>2007-11-12</t>
  </si>
  <si>
    <t>FEF58</t>
  </si>
  <si>
    <t>Terrace Road, Handsworth</t>
  </si>
  <si>
    <t xml:space="preserve">B19 1BP                  </t>
  </si>
  <si>
    <t xml:space="preserve">0121 5233830                            </t>
  </si>
  <si>
    <t>FEG12</t>
  </si>
  <si>
    <t>Units 5-6</t>
  </si>
  <si>
    <t>1160 Warwick Road</t>
  </si>
  <si>
    <t>Acocks Green, Birmingham</t>
  </si>
  <si>
    <t xml:space="preserve">B27 6BP                  </t>
  </si>
  <si>
    <t xml:space="preserve">0121 7060374                            </t>
  </si>
  <si>
    <t>FEG72</t>
  </si>
  <si>
    <t>Mr Ameek Singh Bhogal</t>
  </si>
  <si>
    <t>Nishkam Pharmacy</t>
  </si>
  <si>
    <t>21 Soho Road</t>
  </si>
  <si>
    <t>Handsworth</t>
  </si>
  <si>
    <t xml:space="preserve">B21 9SN                  </t>
  </si>
  <si>
    <t xml:space="preserve">0121 3487501                            </t>
  </si>
  <si>
    <t>2013-01-18</t>
  </si>
  <si>
    <t>FEG78</t>
  </si>
  <si>
    <t>2154-2156 Coventry Road</t>
  </si>
  <si>
    <t>Sheldon</t>
  </si>
  <si>
    <t xml:space="preserve">B26 3JB                  </t>
  </si>
  <si>
    <t xml:space="preserve">0121 7438808                            </t>
  </si>
  <si>
    <t>1990-12-17</t>
  </si>
  <si>
    <t>FEG79</t>
  </si>
  <si>
    <t>Raylane LTD</t>
  </si>
  <si>
    <t>Touch Pharmacy</t>
  </si>
  <si>
    <t>37 Avenue Road</t>
  </si>
  <si>
    <t xml:space="preserve">WV14 9DJ                 </t>
  </si>
  <si>
    <t xml:space="preserve">01902 673910                            </t>
  </si>
  <si>
    <t>2013-08-01</t>
  </si>
  <si>
    <t>FEH12</t>
  </si>
  <si>
    <t>209 High Street</t>
  </si>
  <si>
    <t>Lye</t>
  </si>
  <si>
    <t xml:space="preserve">DY9 8JX                  </t>
  </si>
  <si>
    <t xml:space="preserve">01384 423419                            </t>
  </si>
  <si>
    <t>1994-05-10</t>
  </si>
  <si>
    <t>FEK11</t>
  </si>
  <si>
    <t>Unit Msu 10a</t>
  </si>
  <si>
    <t>New Bull Ring Shop Ctr</t>
  </si>
  <si>
    <t xml:space="preserve">B2 4BE                   </t>
  </si>
  <si>
    <t xml:space="preserve">0121 6326418                            </t>
  </si>
  <si>
    <t>FEK60</t>
  </si>
  <si>
    <t>Pure Health Medical Ltd</t>
  </si>
  <si>
    <t>Northway Pharmacy</t>
  </si>
  <si>
    <t>6 Alderwood Precinct</t>
  </si>
  <si>
    <t>The Northway</t>
  </si>
  <si>
    <t xml:space="preserve">DY3 3QY                  </t>
  </si>
  <si>
    <t xml:space="preserve">01902 662979                            </t>
  </si>
  <si>
    <t>FEL07</t>
  </si>
  <si>
    <t>181 Wednesfield Road</t>
  </si>
  <si>
    <t>Heath Town</t>
  </si>
  <si>
    <t xml:space="preserve">WV10 0EN                 </t>
  </si>
  <si>
    <t xml:space="preserve">01902 456286                            </t>
  </si>
  <si>
    <t>1998-01-05</t>
  </si>
  <si>
    <t>FEM51</t>
  </si>
  <si>
    <t>228 Wychall Road</t>
  </si>
  <si>
    <t xml:space="preserve">B31 3AU                  </t>
  </si>
  <si>
    <t xml:space="preserve">0121 4581119                            </t>
  </si>
  <si>
    <t>FEM86</t>
  </si>
  <si>
    <t>Healthplan LTD</t>
  </si>
  <si>
    <t>Hn Pharmacy</t>
  </si>
  <si>
    <t>124 Cannock Road</t>
  </si>
  <si>
    <t xml:space="preserve">WV10 8PW                 </t>
  </si>
  <si>
    <t xml:space="preserve">01902 731310                            </t>
  </si>
  <si>
    <t>1993-01-04</t>
  </si>
  <si>
    <t>FEN09</t>
  </si>
  <si>
    <t>Hingley Mej &amp; Co Ltd</t>
  </si>
  <si>
    <t>50/52 Yardley Green Road</t>
  </si>
  <si>
    <t xml:space="preserve">B9 5QE                   </t>
  </si>
  <si>
    <t xml:space="preserve">0121 7720397                            </t>
  </si>
  <si>
    <t>FEP99</t>
  </si>
  <si>
    <t>6 Stockland Court</t>
  </si>
  <si>
    <t>121 Chester Road</t>
  </si>
  <si>
    <t>Streetly,Sutton Coldfield</t>
  </si>
  <si>
    <t xml:space="preserve">B74 2HE                  </t>
  </si>
  <si>
    <t xml:space="preserve">0121 3531860                            </t>
  </si>
  <si>
    <t>FEQ05</t>
  </si>
  <si>
    <t>Handsworth Wood Med.Ctr.</t>
  </si>
  <si>
    <t>110-112 Church Lane</t>
  </si>
  <si>
    <t>Handsworth Wood</t>
  </si>
  <si>
    <t xml:space="preserve">B20 2ES                  </t>
  </si>
  <si>
    <t xml:space="preserve">0121 5540808                            </t>
  </si>
  <si>
    <t>1999-07-27</t>
  </si>
  <si>
    <t>FEQ40</t>
  </si>
  <si>
    <t>Tri Healthcare (Uk) Limited</t>
  </si>
  <si>
    <t>Al-Shifa Pharmacy</t>
  </si>
  <si>
    <t>164 Lozells Road</t>
  </si>
  <si>
    <t>Lozells</t>
  </si>
  <si>
    <t xml:space="preserve">B19 2SX                  </t>
  </si>
  <si>
    <t xml:space="preserve">0121 5517685                            </t>
  </si>
  <si>
    <t>2011-11-28</t>
  </si>
  <si>
    <t>FE288</t>
  </si>
  <si>
    <t>Hartshorne Kv (Chemists) Ltd</t>
  </si>
  <si>
    <t>54 Spring Lane</t>
  </si>
  <si>
    <t>High Heath</t>
  </si>
  <si>
    <t>Pelsall</t>
  </si>
  <si>
    <t xml:space="preserve">WS4 1AT                  </t>
  </si>
  <si>
    <t>FE311</t>
  </si>
  <si>
    <t>Bluecross Pharmacy Ltd</t>
  </si>
  <si>
    <t>Bluecross Pharmacy</t>
  </si>
  <si>
    <t>249 Soho Road</t>
  </si>
  <si>
    <t xml:space="preserve">B21 9RY                  </t>
  </si>
  <si>
    <t xml:space="preserve">0121 5231500                            </t>
  </si>
  <si>
    <t>FE629</t>
  </si>
  <si>
    <t>Optimum Marketing Ltd</t>
  </si>
  <si>
    <t>Beaconview Chemist</t>
  </si>
  <si>
    <t>314 Beaconview Road</t>
  </si>
  <si>
    <t>Charlemont Farm Estate</t>
  </si>
  <si>
    <t xml:space="preserve">B71 3NX                  </t>
  </si>
  <si>
    <t xml:space="preserve">0121 5883193                            </t>
  </si>
  <si>
    <t>2001-08-06</t>
  </si>
  <si>
    <t>FE697</t>
  </si>
  <si>
    <t>257-259 High Street</t>
  </si>
  <si>
    <t xml:space="preserve">B70 7LX                  </t>
  </si>
  <si>
    <t xml:space="preserve">0121 5530357                            </t>
  </si>
  <si>
    <t>FFA45</t>
  </si>
  <si>
    <t>Healthcare Enterprises Ltd</t>
  </si>
  <si>
    <t>Abu's Midnight Pharmacy</t>
  </si>
  <si>
    <t>348 Bordesley Green East</t>
  </si>
  <si>
    <t xml:space="preserve">B33 8QB                  </t>
  </si>
  <si>
    <t xml:space="preserve">0121 6246010                            </t>
  </si>
  <si>
    <t>2009-05-20</t>
  </si>
  <si>
    <t>FFA70</t>
  </si>
  <si>
    <t>Firstcare (Uk) Limited</t>
  </si>
  <si>
    <t>Swanpool Pharmacy</t>
  </si>
  <si>
    <t>Swanpool Medical Centre</t>
  </si>
  <si>
    <t>St. Marks Road</t>
  </si>
  <si>
    <t xml:space="preserve">DY4 0SZ                  </t>
  </si>
  <si>
    <t xml:space="preserve">0121 5579606                            </t>
  </si>
  <si>
    <t>FFH03</t>
  </si>
  <si>
    <t>Neptune Business Ltd</t>
  </si>
  <si>
    <t>Owen Road</t>
  </si>
  <si>
    <t xml:space="preserve">WV13 2PZ                 </t>
  </si>
  <si>
    <t xml:space="preserve">01902 437447                            </t>
  </si>
  <si>
    <t>FFH58</t>
  </si>
  <si>
    <t>1097 Chester Road</t>
  </si>
  <si>
    <t>Pype Hayes</t>
  </si>
  <si>
    <t xml:space="preserve">B24 0PP                  </t>
  </si>
  <si>
    <t xml:space="preserve">0121 3733321                            </t>
  </si>
  <si>
    <t>2004-05-01</t>
  </si>
  <si>
    <t>FFK75</t>
  </si>
  <si>
    <t>Leading 2 Health Ltd</t>
  </si>
  <si>
    <t>Kings Heath Pharmacy</t>
  </si>
  <si>
    <t>294 Vicarage Road</t>
  </si>
  <si>
    <t xml:space="preserve">B14 7NH                  </t>
  </si>
  <si>
    <t xml:space="preserve">0121 4445049                            </t>
  </si>
  <si>
    <t>FFL21</t>
  </si>
  <si>
    <t>Primecare (S. Birmingham) OOH</t>
  </si>
  <si>
    <t>15 Katie Road</t>
  </si>
  <si>
    <t xml:space="preserve">B29 6JG                  </t>
  </si>
  <si>
    <t>2011-05-12</t>
  </si>
  <si>
    <t>FFP50</t>
  </si>
  <si>
    <t>35 Worcester Street</t>
  </si>
  <si>
    <t xml:space="preserve">DY8 1AT                  </t>
  </si>
  <si>
    <t xml:space="preserve">01384 377123                            </t>
  </si>
  <si>
    <t>FFQ06</t>
  </si>
  <si>
    <t>Croft Medical Centre Ltd</t>
  </si>
  <si>
    <t>40 Gomer Street</t>
  </si>
  <si>
    <t xml:space="preserve">WV13 2DR                 </t>
  </si>
  <si>
    <t xml:space="preserve">01902 602999                            </t>
  </si>
  <si>
    <t>2003-12-01</t>
  </si>
  <si>
    <t>FFT99</t>
  </si>
  <si>
    <t>Camden Street</t>
  </si>
  <si>
    <t>Hockley</t>
  </si>
  <si>
    <t xml:space="preserve">B18 7NZ                  </t>
  </si>
  <si>
    <t xml:space="preserve">0121 6091147                            </t>
  </si>
  <si>
    <t>FFY02</t>
  </si>
  <si>
    <t>145-147 High Street</t>
  </si>
  <si>
    <t xml:space="preserve">0121 4441016                            </t>
  </si>
  <si>
    <t>FF190</t>
  </si>
  <si>
    <t>Broadway House</t>
  </si>
  <si>
    <t>Ladywood Middleway</t>
  </si>
  <si>
    <t xml:space="preserve">B16 8HA                  </t>
  </si>
  <si>
    <t xml:space="preserve">0121 6237847                            </t>
  </si>
  <si>
    <t>FF566</t>
  </si>
  <si>
    <t>Aggarwal RK</t>
  </si>
  <si>
    <t>Rk Pharmacy</t>
  </si>
  <si>
    <t>90 Lewisham Road</t>
  </si>
  <si>
    <t xml:space="preserve">B66 2DD                  </t>
  </si>
  <si>
    <t xml:space="preserve">0121 5556123                            </t>
  </si>
  <si>
    <t>1989-08-01</t>
  </si>
  <si>
    <t>FF663</t>
  </si>
  <si>
    <t>Off Windmill Lane</t>
  </si>
  <si>
    <t xml:space="preserve">B66 3EN                  </t>
  </si>
  <si>
    <t xml:space="preserve">0121 5551530                            </t>
  </si>
  <si>
    <t>FF754</t>
  </si>
  <si>
    <t>280 Vicarage Road</t>
  </si>
  <si>
    <t xml:space="preserve">0121 4441764                            </t>
  </si>
  <si>
    <t>FF991</t>
  </si>
  <si>
    <t>Mej Hingley &amp; Co Ltd</t>
  </si>
  <si>
    <t>Hingley Pharmacy</t>
  </si>
  <si>
    <t>77 Yardley Green Road</t>
  </si>
  <si>
    <t>Bordesley Green</t>
  </si>
  <si>
    <t xml:space="preserve">B9 5PU                   </t>
  </si>
  <si>
    <t xml:space="preserve">0121 7720088                            </t>
  </si>
  <si>
    <t>FGA48</t>
  </si>
  <si>
    <t>Jj &amp; J Enterprises Limited</t>
  </si>
  <si>
    <t>Church Pharmacy</t>
  </si>
  <si>
    <t>45 Church Street</t>
  </si>
  <si>
    <t xml:space="preserve">WV14 0AX                 </t>
  </si>
  <si>
    <t xml:space="preserve">01902 401315                            </t>
  </si>
  <si>
    <t>FGA64</t>
  </si>
  <si>
    <t>South Doc OOH</t>
  </si>
  <si>
    <t xml:space="preserve">0121 4152090                            </t>
  </si>
  <si>
    <t>FGA86</t>
  </si>
  <si>
    <t>173a High Street</t>
  </si>
  <si>
    <t xml:space="preserve">DY9 8LN                  </t>
  </si>
  <si>
    <t xml:space="preserve">01384 422357                            </t>
  </si>
  <si>
    <t>FGC41</t>
  </si>
  <si>
    <t>Pak Healthcare Ltd</t>
  </si>
  <si>
    <t>Pak Pharmacy</t>
  </si>
  <si>
    <t>38e Alum Rock Road</t>
  </si>
  <si>
    <t>Alum Rock</t>
  </si>
  <si>
    <t xml:space="preserve">B8 1JA                   </t>
  </si>
  <si>
    <t xml:space="preserve">0121 3272733                            </t>
  </si>
  <si>
    <t>2012-02-24</t>
  </si>
  <si>
    <t>FGC71</t>
  </si>
  <si>
    <t>7 Peckingham Street</t>
  </si>
  <si>
    <t xml:space="preserve">0121 5502496                            </t>
  </si>
  <si>
    <t>FGD12</t>
  </si>
  <si>
    <t>Ley Hill Surgery</t>
  </si>
  <si>
    <t>228 Lichfield Road</t>
  </si>
  <si>
    <t>Sutton Coldfield</t>
  </si>
  <si>
    <t xml:space="preserve">B74 2UE                  </t>
  </si>
  <si>
    <t xml:space="preserve">0121 3080050                            </t>
  </si>
  <si>
    <t>1987-10-01</t>
  </si>
  <si>
    <t>FGD46</t>
  </si>
  <si>
    <t>Medicare Health Ltd</t>
  </si>
  <si>
    <t>Evergreen Dispensing Chemists</t>
  </si>
  <si>
    <t>147 Bordesley Green</t>
  </si>
  <si>
    <t xml:space="preserve">B9 5EP                   </t>
  </si>
  <si>
    <t xml:space="preserve">0121 7722554                            </t>
  </si>
  <si>
    <t>2007-07-01</t>
  </si>
  <si>
    <t>FGF00</t>
  </si>
  <si>
    <t>Murrays Healthcare</t>
  </si>
  <si>
    <t>Glove House</t>
  </si>
  <si>
    <t>Bradley Road</t>
  </si>
  <si>
    <t xml:space="preserve">DY8 1UX                  </t>
  </si>
  <si>
    <t xml:space="preserve">01384 900138                            </t>
  </si>
  <si>
    <t>FGG25</t>
  </si>
  <si>
    <t>Units 9-10 Tollgate Prec</t>
  </si>
  <si>
    <t xml:space="preserve">B67 7RA                  </t>
  </si>
  <si>
    <t xml:space="preserve">0121 5580295                            </t>
  </si>
  <si>
    <t>FGG94</t>
  </si>
  <si>
    <t>Atn Services And Products Limited</t>
  </si>
  <si>
    <t>Village Green Pharmacy</t>
  </si>
  <si>
    <t>1095 Warwick Road</t>
  </si>
  <si>
    <t xml:space="preserve">B27 6QT                  </t>
  </si>
  <si>
    <t xml:space="preserve">0121 4484336                            </t>
  </si>
  <si>
    <t>2011-12-05</t>
  </si>
  <si>
    <t>FGH46</t>
  </si>
  <si>
    <t>416 Birmingham Road</t>
  </si>
  <si>
    <t>Wylde Green</t>
  </si>
  <si>
    <t xml:space="preserve">B72 1YJ                  </t>
  </si>
  <si>
    <t xml:space="preserve">0121 3737992                            </t>
  </si>
  <si>
    <t>FGJ08</t>
  </si>
  <si>
    <t>Swinford Uk Ltd</t>
  </si>
  <si>
    <t>Pharmacydirect2u.Co.UK</t>
  </si>
  <si>
    <t>Unit 14a Hollies Ind Est</t>
  </si>
  <si>
    <t>Graisley Row</t>
  </si>
  <si>
    <t xml:space="preserve">WV2 4HE                  </t>
  </si>
  <si>
    <t xml:space="preserve">01902 712124                            </t>
  </si>
  <si>
    <t>2009-07-31</t>
  </si>
  <si>
    <t>FGJ17</t>
  </si>
  <si>
    <t>Ipharm (Uk) Ltd</t>
  </si>
  <si>
    <t>Unit 4a, 11 Jameson Road</t>
  </si>
  <si>
    <t>Aston</t>
  </si>
  <si>
    <t xml:space="preserve">B6 7SJ                   </t>
  </si>
  <si>
    <t xml:space="preserve">0121 3287138                            </t>
  </si>
  <si>
    <t>2012-07-16</t>
  </si>
  <si>
    <t>FGM75</t>
  </si>
  <si>
    <t>Hills Pharmacy</t>
  </si>
  <si>
    <t>15 Hill Top Road</t>
  </si>
  <si>
    <t xml:space="preserve">B68 9DU                  </t>
  </si>
  <si>
    <t xml:space="preserve">0121 4233105                            </t>
  </si>
  <si>
    <t>2008-02-19</t>
  </si>
  <si>
    <t>FGP18</t>
  </si>
  <si>
    <t>Manichem Limited</t>
  </si>
  <si>
    <t>Wednesbury Pharmacy</t>
  </si>
  <si>
    <t>140 Crankhall Lane</t>
  </si>
  <si>
    <t>Wednesbury</t>
  </si>
  <si>
    <t xml:space="preserve">WS10 0ED                 </t>
  </si>
  <si>
    <t xml:space="preserve">0121 5560427                            </t>
  </si>
  <si>
    <t>FGV35</t>
  </si>
  <si>
    <t>Chouhan N</t>
  </si>
  <si>
    <t>Peaches Pharmacy</t>
  </si>
  <si>
    <t>185 Halesowen Road</t>
  </si>
  <si>
    <t>Old Hill</t>
  </si>
  <si>
    <t>Cradley Heath, Warley</t>
  </si>
  <si>
    <t xml:space="preserve">B64 6HF                  </t>
  </si>
  <si>
    <t xml:space="preserve">01384 569802                            </t>
  </si>
  <si>
    <t>1993-01-18</t>
  </si>
  <si>
    <t>FGX00</t>
  </si>
  <si>
    <t>Advance Pharmacy Ltd</t>
  </si>
  <si>
    <t>839 Stratford Road</t>
  </si>
  <si>
    <t xml:space="preserve">B11 4DA                  </t>
  </si>
  <si>
    <t xml:space="preserve">0121 7778111                            </t>
  </si>
  <si>
    <t>2009-02-11</t>
  </si>
  <si>
    <t>FGX41</t>
  </si>
  <si>
    <t>82-84 Lea Village</t>
  </si>
  <si>
    <t>Kitts Green</t>
  </si>
  <si>
    <t xml:space="preserve">B33 9SD                  </t>
  </si>
  <si>
    <t xml:space="preserve">0121 7842448                            </t>
  </si>
  <si>
    <t>FGX88</t>
  </si>
  <si>
    <t>Z &amp; N Pharma Ltd</t>
  </si>
  <si>
    <t>Bloomsbury Pharmacy</t>
  </si>
  <si>
    <t>Oliver Street</t>
  </si>
  <si>
    <t>Nechells</t>
  </si>
  <si>
    <t xml:space="preserve">B7 4NX                   </t>
  </si>
  <si>
    <t xml:space="preserve">0121 3334789                            </t>
  </si>
  <si>
    <t>2011-03-09</t>
  </si>
  <si>
    <t>FG043</t>
  </si>
  <si>
    <t>233 Trysull Road</t>
  </si>
  <si>
    <t>Merry Hill</t>
  </si>
  <si>
    <t xml:space="preserve">WV3 7LF                  </t>
  </si>
  <si>
    <t xml:space="preserve">01902 342181                            </t>
  </si>
  <si>
    <t>FG295</t>
  </si>
  <si>
    <t>Sr Chaudhry</t>
  </si>
  <si>
    <t>Barkat Pharmacy</t>
  </si>
  <si>
    <t>775 Stratford Road</t>
  </si>
  <si>
    <t xml:space="preserve">0121 7776680                            </t>
  </si>
  <si>
    <t>2012-02-13</t>
  </si>
  <si>
    <t>FG318</t>
  </si>
  <si>
    <t>Inspired Outlook Ltd</t>
  </si>
  <si>
    <t>White Pearl Pharmacy</t>
  </si>
  <si>
    <t>544 Stratford Road</t>
  </si>
  <si>
    <t xml:space="preserve">B11 4AL                  </t>
  </si>
  <si>
    <t xml:space="preserve">0121 7710450                            </t>
  </si>
  <si>
    <t>2011-03-14</t>
  </si>
  <si>
    <t>FG433</t>
  </si>
  <si>
    <t>83 Lichfield Road</t>
  </si>
  <si>
    <t xml:space="preserve">WS9 9NP                  </t>
  </si>
  <si>
    <t xml:space="preserve">01543 371858                            </t>
  </si>
  <si>
    <t>FG482</t>
  </si>
  <si>
    <t>Medipharma Healthcare Ltd</t>
  </si>
  <si>
    <t>Sparkhill Pharmacy</t>
  </si>
  <si>
    <t>805-807 Stratford Road</t>
  </si>
  <si>
    <t xml:space="preserve">0121 7778855                            </t>
  </si>
  <si>
    <t>FG489</t>
  </si>
  <si>
    <t>6 Bargate Drive</t>
  </si>
  <si>
    <t>Avion Centre</t>
  </si>
  <si>
    <t>Whitmore Reans</t>
  </si>
  <si>
    <t xml:space="preserve">01902 420600                            </t>
  </si>
  <si>
    <t>1990-08-10</t>
  </si>
  <si>
    <t>FG606</t>
  </si>
  <si>
    <t>Wednesbury Oak Road</t>
  </si>
  <si>
    <t xml:space="preserve">DY4 0BP                  </t>
  </si>
  <si>
    <t xml:space="preserve">0121 5052301                            </t>
  </si>
  <si>
    <t>2000-10-16</t>
  </si>
  <si>
    <t>FG666</t>
  </si>
  <si>
    <t>Maxsel LTD</t>
  </si>
  <si>
    <t>Co-Chem Pharmacy</t>
  </si>
  <si>
    <t>136 Heathfield Road</t>
  </si>
  <si>
    <t xml:space="preserve">B19 1HJ                  </t>
  </si>
  <si>
    <t xml:space="preserve">0121 5548125                            </t>
  </si>
  <si>
    <t>1987-12-01</t>
  </si>
  <si>
    <t>FHA34</t>
  </si>
  <si>
    <t>Rotahurst (Ms) Ltd</t>
  </si>
  <si>
    <t>Nucare Pharmacy</t>
  </si>
  <si>
    <t>Victoria Road Medical Ctr</t>
  </si>
  <si>
    <t>229-233 Victoria Road</t>
  </si>
  <si>
    <t xml:space="preserve">B6 5HP                   </t>
  </si>
  <si>
    <t xml:space="preserve">0121 3260046                            </t>
  </si>
  <si>
    <t>FHA95</t>
  </si>
  <si>
    <t>Badger OOH</t>
  </si>
  <si>
    <t>Solihull Treatment Centre</t>
  </si>
  <si>
    <t>C/O A &amp; E  Dept</t>
  </si>
  <si>
    <t>Solihull Hsp, Lode Lane</t>
  </si>
  <si>
    <t>Solihull, West Midlands</t>
  </si>
  <si>
    <t xml:space="preserve">B91 2JL                  </t>
  </si>
  <si>
    <t xml:space="preserve">0121 7043254                            </t>
  </si>
  <si>
    <t>FHD34</t>
  </si>
  <si>
    <t>927 Walsall Road</t>
  </si>
  <si>
    <t>Great Barr</t>
  </si>
  <si>
    <t xml:space="preserve">B42 1TN                  </t>
  </si>
  <si>
    <t xml:space="preserve">0121 3584806                            </t>
  </si>
  <si>
    <t>FHF50</t>
  </si>
  <si>
    <t>1 Chestnut Road</t>
  </si>
  <si>
    <t>Harden</t>
  </si>
  <si>
    <t xml:space="preserve">WS3 1BB                  </t>
  </si>
  <si>
    <t xml:space="preserve">01922 476307                            </t>
  </si>
  <si>
    <t>2000-06-03</t>
  </si>
  <si>
    <t>FHF69</t>
  </si>
  <si>
    <t>Clinpharm Care Ltd</t>
  </si>
  <si>
    <t>1752 Coventry Road</t>
  </si>
  <si>
    <t>Yardley</t>
  </si>
  <si>
    <t xml:space="preserve">B26 1PB                  </t>
  </si>
  <si>
    <t xml:space="preserve">0121 4394918                            </t>
  </si>
  <si>
    <t>FHG61</t>
  </si>
  <si>
    <t>10 Birmingham Road</t>
  </si>
  <si>
    <t xml:space="preserve">WS1 2NA                  </t>
  </si>
  <si>
    <t xml:space="preserve">01922 626774                            </t>
  </si>
  <si>
    <t>FHH67</t>
  </si>
  <si>
    <t>Rookery Street</t>
  </si>
  <si>
    <t xml:space="preserve">WV11 1UP                 </t>
  </si>
  <si>
    <t>FHK79</t>
  </si>
  <si>
    <t>1 Middlemore Road</t>
  </si>
  <si>
    <t xml:space="preserve">B31 3UD                  </t>
  </si>
  <si>
    <t xml:space="preserve">0121 6043000                            </t>
  </si>
  <si>
    <t>2007-06-09</t>
  </si>
  <si>
    <t>FHR24</t>
  </si>
  <si>
    <t>Mw Phillips (Sutton Coldfield) Ltd</t>
  </si>
  <si>
    <t>9 Sutton Oak Corner</t>
  </si>
  <si>
    <t>Bakers Lane</t>
  </si>
  <si>
    <t>Streely, Sutton Coldfield</t>
  </si>
  <si>
    <t xml:space="preserve">B74 2DH                  </t>
  </si>
  <si>
    <t xml:space="preserve">0121 3539027                            </t>
  </si>
  <si>
    <t>FHT52</t>
  </si>
  <si>
    <t>Unit 8 Mostyn Buildings</t>
  </si>
  <si>
    <t>Lower Church Lane</t>
  </si>
  <si>
    <t xml:space="preserve">DY4 7PE                  </t>
  </si>
  <si>
    <t xml:space="preserve">0121 5575903                            </t>
  </si>
  <si>
    <t>1986-07-01</t>
  </si>
  <si>
    <t>FHV47</t>
  </si>
  <si>
    <t>Kd Kataria Ltd</t>
  </si>
  <si>
    <t>Kd Pharmacy</t>
  </si>
  <si>
    <t>2 The Fold</t>
  </si>
  <si>
    <t>Kings Norton</t>
  </si>
  <si>
    <t xml:space="preserve">B38 9BL                  </t>
  </si>
  <si>
    <t xml:space="preserve">0121 4584638                            </t>
  </si>
  <si>
    <t>FHV62</t>
  </si>
  <si>
    <t>9 Walmley Close</t>
  </si>
  <si>
    <t xml:space="preserve">B76 1NQ                  </t>
  </si>
  <si>
    <t xml:space="preserve">0121 3511212                            </t>
  </si>
  <si>
    <t>FHV63</t>
  </si>
  <si>
    <t>24-28 Dudley Street</t>
  </si>
  <si>
    <t xml:space="preserve">DY3 1SB                  </t>
  </si>
  <si>
    <t xml:space="preserve">01902 670984                            </t>
  </si>
  <si>
    <t>FHV66</t>
  </si>
  <si>
    <t>Patel KK</t>
  </si>
  <si>
    <t>Wylde Green Pharmacy</t>
  </si>
  <si>
    <t>441a Birmingham Road</t>
  </si>
  <si>
    <t xml:space="preserve">B72 1AX                  </t>
  </si>
  <si>
    <t xml:space="preserve">0121 3820460                            </t>
  </si>
  <si>
    <t>FH067</t>
  </si>
  <si>
    <t>425 Dudley Road</t>
  </si>
  <si>
    <t xml:space="preserve">WV2 3AH                  </t>
  </si>
  <si>
    <t xml:space="preserve">01902 459979                            </t>
  </si>
  <si>
    <t>1991-04-08</t>
  </si>
  <si>
    <t>FH541</t>
  </si>
  <si>
    <t>Abdul Rahman</t>
  </si>
  <si>
    <t>Netherton Midnight Pharmacy</t>
  </si>
  <si>
    <t>86 Halesowen Road</t>
  </si>
  <si>
    <t>Netherton</t>
  </si>
  <si>
    <t xml:space="preserve">DY2 9PS                  </t>
  </si>
  <si>
    <t>2010-11-08</t>
  </si>
  <si>
    <t>FJA21</t>
  </si>
  <si>
    <t>221 Soho Road</t>
  </si>
  <si>
    <t xml:space="preserve">0121 5542343                            </t>
  </si>
  <si>
    <t>FJD82</t>
  </si>
  <si>
    <t>Ph4rmacy Limited</t>
  </si>
  <si>
    <t>A Karim's Chuckery Pharmacy</t>
  </si>
  <si>
    <t>7-9 Kinnerley Street</t>
  </si>
  <si>
    <t>The Chuckery</t>
  </si>
  <si>
    <t xml:space="preserve">WS1 2LD                  </t>
  </si>
  <si>
    <t xml:space="preserve">01922 613786                            </t>
  </si>
  <si>
    <t>FJE11</t>
  </si>
  <si>
    <t>518 Hagley Road West</t>
  </si>
  <si>
    <t xml:space="preserve">B68 0BZ                  </t>
  </si>
  <si>
    <t xml:space="preserve">0121 4222434                            </t>
  </si>
  <si>
    <t>FJF66</t>
  </si>
  <si>
    <t>2 Field Road</t>
  </si>
  <si>
    <t>Bloxwich</t>
  </si>
  <si>
    <t xml:space="preserve">WS3 3JE                  </t>
  </si>
  <si>
    <t xml:space="preserve">01922 479825                            </t>
  </si>
  <si>
    <t>FJG17</t>
  </si>
  <si>
    <t>Khaira JK</t>
  </si>
  <si>
    <t>Khaira Pharmacy</t>
  </si>
  <si>
    <t>6 High Street</t>
  </si>
  <si>
    <t xml:space="preserve">B70 6JX                  </t>
  </si>
  <si>
    <t xml:space="preserve">0121 5257201                            </t>
  </si>
  <si>
    <t>1988-05-01</t>
  </si>
  <si>
    <t>FJJ50</t>
  </si>
  <si>
    <t>Rrt Doc OOH</t>
  </si>
  <si>
    <t>Neptune Health Park</t>
  </si>
  <si>
    <t>Sedgley Road West</t>
  </si>
  <si>
    <t xml:space="preserve">DY4 8PX                  </t>
  </si>
  <si>
    <t xml:space="preserve">0845 1110307                            </t>
  </si>
  <si>
    <t>FJM76</t>
  </si>
  <si>
    <t>6 Dyas Road</t>
  </si>
  <si>
    <t xml:space="preserve">B44 8SF                  </t>
  </si>
  <si>
    <t xml:space="preserve">0121 3503958                            </t>
  </si>
  <si>
    <t>FJN28</t>
  </si>
  <si>
    <t>Jeetender Singh Sahota</t>
  </si>
  <si>
    <t>Pharmacy Local Ltd</t>
  </si>
  <si>
    <t>108 Shireland Road</t>
  </si>
  <si>
    <t xml:space="preserve">0121 5555661                            </t>
  </si>
  <si>
    <t>2009-10-12</t>
  </si>
  <si>
    <t>FJR99</t>
  </si>
  <si>
    <t>Waldoc Ltd OOH</t>
  </si>
  <si>
    <t>Elmore Green Rd</t>
  </si>
  <si>
    <t xml:space="preserve">WS3 2QW                  </t>
  </si>
  <si>
    <t xml:space="preserve">01922 711777                            </t>
  </si>
  <si>
    <t>2005-08-02</t>
  </si>
  <si>
    <t>FJT71</t>
  </si>
  <si>
    <t>150-152 Walsall Road</t>
  </si>
  <si>
    <t xml:space="preserve">B71 3HP                  </t>
  </si>
  <si>
    <t xml:space="preserve">0121 5882238                            </t>
  </si>
  <si>
    <t>FJV75</t>
  </si>
  <si>
    <t>14 Oxford Street</t>
  </si>
  <si>
    <t xml:space="preserve">WS2 9HY                  </t>
  </si>
  <si>
    <t xml:space="preserve">01922 641313                            </t>
  </si>
  <si>
    <t>1997-08-01</t>
  </si>
  <si>
    <t>FJ079</t>
  </si>
  <si>
    <t>491 Stratford Road</t>
  </si>
  <si>
    <t xml:space="preserve">B11 4LE                  </t>
  </si>
  <si>
    <t xml:space="preserve">0121 7720792                            </t>
  </si>
  <si>
    <t>FJ211</t>
  </si>
  <si>
    <t>47 High Street</t>
  </si>
  <si>
    <t xml:space="preserve">WS3 4LT                  </t>
  </si>
  <si>
    <t xml:space="preserve">01922 682226                            </t>
  </si>
  <si>
    <t>FJ244</t>
  </si>
  <si>
    <t>Jjp Healthcare Limited</t>
  </si>
  <si>
    <t>Lazy Hill Pharmacy</t>
  </si>
  <si>
    <t>159 Walsall Wood Road</t>
  </si>
  <si>
    <t>Lazy Hill, Aldridge</t>
  </si>
  <si>
    <t xml:space="preserve">WS9 8HA                  </t>
  </si>
  <si>
    <t xml:space="preserve">01922 452756                            </t>
  </si>
  <si>
    <t>2009-12-10</t>
  </si>
  <si>
    <t>FJ513</t>
  </si>
  <si>
    <t>Royston Hall Limited</t>
  </si>
  <si>
    <t>Jiggins Lane Pharmacy</t>
  </si>
  <si>
    <t>17 Jiggins Lane</t>
  </si>
  <si>
    <t>Bartley Green</t>
  </si>
  <si>
    <t xml:space="preserve">B32 3LA                  </t>
  </si>
  <si>
    <t xml:space="preserve">0121 4751654                            </t>
  </si>
  <si>
    <t>2011-09-09</t>
  </si>
  <si>
    <t>FJ669</t>
  </si>
  <si>
    <t>Bd Healthcare Limited</t>
  </si>
  <si>
    <t>Coopers Pharmacy</t>
  </si>
  <si>
    <t>206-208 Causeway Green Rd</t>
  </si>
  <si>
    <t xml:space="preserve">B68 8LS                  </t>
  </si>
  <si>
    <t xml:space="preserve">0121 5444502                            </t>
  </si>
  <si>
    <t>FJ704</t>
  </si>
  <si>
    <t>The Arcade Pharmacy</t>
  </si>
  <si>
    <t>4 The Arcade</t>
  </si>
  <si>
    <t>Upper Gornal</t>
  </si>
  <si>
    <t xml:space="preserve">DY3 2DA                  </t>
  </si>
  <si>
    <t xml:space="preserve">01902 883018                            </t>
  </si>
  <si>
    <t>FJ733</t>
  </si>
  <si>
    <t>Murray Cg &amp; Son Ltd</t>
  </si>
  <si>
    <t>33 Thornhill Road</t>
  </si>
  <si>
    <t xml:space="preserve">B63 1AU                  </t>
  </si>
  <si>
    <t xml:space="preserve">0121 5501015                            </t>
  </si>
  <si>
    <t>FJ852</t>
  </si>
  <si>
    <t>Aldenmat Limited</t>
  </si>
  <si>
    <t>Hockley Medical Practice Pharmacy</t>
  </si>
  <si>
    <t>100 Warstone Lane</t>
  </si>
  <si>
    <t xml:space="preserve">B18 6NZ                  </t>
  </si>
  <si>
    <t xml:space="preserve">0121 2003148                            </t>
  </si>
  <si>
    <t>FKA36</t>
  </si>
  <si>
    <t>434 Kingstanding Road</t>
  </si>
  <si>
    <t xml:space="preserve">B44 9SA                  </t>
  </si>
  <si>
    <t xml:space="preserve">0121 3731424                            </t>
  </si>
  <si>
    <t>FKD45</t>
  </si>
  <si>
    <t>Wood End Healthcare Ltd</t>
  </si>
  <si>
    <t>103 Wood End Road</t>
  </si>
  <si>
    <t xml:space="preserve">B24 8NT                  </t>
  </si>
  <si>
    <t xml:space="preserve">0121 3500614                            </t>
  </si>
  <si>
    <t>FKD48</t>
  </si>
  <si>
    <t>Pendeford Shopping Centre</t>
  </si>
  <si>
    <t>Blaydon Road</t>
  </si>
  <si>
    <t>Pendeford</t>
  </si>
  <si>
    <t xml:space="preserve">WV9 5PG                  </t>
  </si>
  <si>
    <t xml:space="preserve">01902 397921                            </t>
  </si>
  <si>
    <t>2006-01-23</t>
  </si>
  <si>
    <t>FKD53</t>
  </si>
  <si>
    <t>Charterfield Shopping Ctr</t>
  </si>
  <si>
    <t>Stallings Lane</t>
  </si>
  <si>
    <t>Kingswinford</t>
  </si>
  <si>
    <t>W.Midlands</t>
  </si>
  <si>
    <t xml:space="preserve">DY6 7SH                  </t>
  </si>
  <si>
    <t xml:space="preserve">01384 404045                            </t>
  </si>
  <si>
    <t>1998-12-02</t>
  </si>
  <si>
    <t>FKE36</t>
  </si>
  <si>
    <t>Khattak LTD</t>
  </si>
  <si>
    <t>Internet Pharmacy UK</t>
  </si>
  <si>
    <t>Ibic 2 Unit 002m</t>
  </si>
  <si>
    <t>Holt Street, Aston</t>
  </si>
  <si>
    <t xml:space="preserve">B7 7AX                   </t>
  </si>
  <si>
    <t xml:space="preserve">0121 3336457                            </t>
  </si>
  <si>
    <t>FKE60</t>
  </si>
  <si>
    <t>Prescriptions 2 U Ltd</t>
  </si>
  <si>
    <t>Ladywood Pharmacy</t>
  </si>
  <si>
    <t>12-14 King Edwards Road</t>
  </si>
  <si>
    <t>Ladywood</t>
  </si>
  <si>
    <t xml:space="preserve">B1 2PZ                   </t>
  </si>
  <si>
    <t xml:space="preserve">0121 4547559                            </t>
  </si>
  <si>
    <t>FKE83</t>
  </si>
  <si>
    <t>2d Wake Green Road</t>
  </si>
  <si>
    <t>Moseley</t>
  </si>
  <si>
    <t xml:space="preserve">B13 9EZ                  </t>
  </si>
  <si>
    <t xml:space="preserve">0121 4497423                            </t>
  </si>
  <si>
    <t>2007-02-12</t>
  </si>
  <si>
    <t>FKE95</t>
  </si>
  <si>
    <t>Unit D Gallagher Ret. Pk</t>
  </si>
  <si>
    <t>Axletree Way</t>
  </si>
  <si>
    <t xml:space="preserve">WS10 9QY                 </t>
  </si>
  <si>
    <t xml:space="preserve">0121 5055894                            </t>
  </si>
  <si>
    <t>2010-09-15</t>
  </si>
  <si>
    <t>FKF25</t>
  </si>
  <si>
    <t>169 High Street</t>
  </si>
  <si>
    <t xml:space="preserve">WS3 3LH                  </t>
  </si>
  <si>
    <t xml:space="preserve">01922 476108                            </t>
  </si>
  <si>
    <t>FKF57</t>
  </si>
  <si>
    <t>Quantum Pharmacy Ltd</t>
  </si>
  <si>
    <t>Quantum Pharmacy</t>
  </si>
  <si>
    <t>Fairgate House Suite G14</t>
  </si>
  <si>
    <t>205 Kings Road</t>
  </si>
  <si>
    <t xml:space="preserve">B11 2AA                  </t>
  </si>
  <si>
    <t xml:space="preserve">0121 7072786                            </t>
  </si>
  <si>
    <t>FKJ83</t>
  </si>
  <si>
    <t>Badger Walsall OOH</t>
  </si>
  <si>
    <t>Badger House</t>
  </si>
  <si>
    <t>121 Glover Street</t>
  </si>
  <si>
    <t xml:space="preserve">B9 4EY                   </t>
  </si>
  <si>
    <t xml:space="preserve">0121 7662101                            </t>
  </si>
  <si>
    <t>FKK81</t>
  </si>
  <si>
    <t>Old Horns Crescent</t>
  </si>
  <si>
    <t xml:space="preserve">B43 7HA                  </t>
  </si>
  <si>
    <t xml:space="preserve">0121 3253210                            </t>
  </si>
  <si>
    <t>2011-03-28</t>
  </si>
  <si>
    <t>FKM17</t>
  </si>
  <si>
    <t>9 Twickenham Road</t>
  </si>
  <si>
    <t xml:space="preserve">B44 0NN                  </t>
  </si>
  <si>
    <t xml:space="preserve">0121 3732754                            </t>
  </si>
  <si>
    <t>FKP49</t>
  </si>
  <si>
    <t>794 Washwood Heath Road</t>
  </si>
  <si>
    <t>Ward End</t>
  </si>
  <si>
    <t xml:space="preserve">B8 2JL                   </t>
  </si>
  <si>
    <t xml:space="preserve">0121 3270347                            </t>
  </si>
  <si>
    <t>FKR57</t>
  </si>
  <si>
    <t>308 Lichfield Road</t>
  </si>
  <si>
    <t xml:space="preserve">B74 2UW                  </t>
  </si>
  <si>
    <t xml:space="preserve">0121 3080947                            </t>
  </si>
  <si>
    <t>FK024</t>
  </si>
  <si>
    <t>John Frost Ltd</t>
  </si>
  <si>
    <t>84 Walsall Road</t>
  </si>
  <si>
    <t>Four Oaks</t>
  </si>
  <si>
    <t xml:space="preserve">B74 4QY                  </t>
  </si>
  <si>
    <t xml:space="preserve">0121 3080273                            </t>
  </si>
  <si>
    <t>FK052</t>
  </si>
  <si>
    <t>1 Hartlebury Road</t>
  </si>
  <si>
    <t xml:space="preserve">B69 1DF                  </t>
  </si>
  <si>
    <t xml:space="preserve">0121 5320010                            </t>
  </si>
  <si>
    <t>2007-05-11</t>
  </si>
  <si>
    <t>FK138</t>
  </si>
  <si>
    <t>Sherwood House Med Centre</t>
  </si>
  <si>
    <t>9 Sandon Road</t>
  </si>
  <si>
    <t xml:space="preserve">B17 8DP                  </t>
  </si>
  <si>
    <t xml:space="preserve">0121 4344687                            </t>
  </si>
  <si>
    <t>2002-04-18</t>
  </si>
  <si>
    <t>FK283</t>
  </si>
  <si>
    <t>Obsan LTD</t>
  </si>
  <si>
    <t>Bradley Chemist</t>
  </si>
  <si>
    <t>83 Hall Green Street</t>
  </si>
  <si>
    <t xml:space="preserve">WV14 8TH                 </t>
  </si>
  <si>
    <t xml:space="preserve">01902 492986                            </t>
  </si>
  <si>
    <t>1995-03-20</t>
  </si>
  <si>
    <t>FK284</t>
  </si>
  <si>
    <t>Summerfield Health Centre</t>
  </si>
  <si>
    <t>Winson Green Road</t>
  </si>
  <si>
    <t>Winson Green</t>
  </si>
  <si>
    <t xml:space="preserve">B18 4BA                  </t>
  </si>
  <si>
    <t xml:space="preserve">0121 4541678                            </t>
  </si>
  <si>
    <t>FK309</t>
  </si>
  <si>
    <t>18 Abbey Road</t>
  </si>
  <si>
    <t>Gornal Wood</t>
  </si>
  <si>
    <t xml:space="preserve">DY3 2PG                  </t>
  </si>
  <si>
    <t xml:space="preserve">01384 255150                            </t>
  </si>
  <si>
    <t>FK596</t>
  </si>
  <si>
    <t>Brook Street</t>
  </si>
  <si>
    <t>Woodsetton, Dudley</t>
  </si>
  <si>
    <t xml:space="preserve">DY3 1AF                  </t>
  </si>
  <si>
    <t xml:space="preserve">01902 882619                            </t>
  </si>
  <si>
    <t>2002-05-13</t>
  </si>
  <si>
    <t>FK619</t>
  </si>
  <si>
    <t>Ss Jhooty</t>
  </si>
  <si>
    <t>51 Dudley Road</t>
  </si>
  <si>
    <t xml:space="preserve">B65 8JH                  </t>
  </si>
  <si>
    <t xml:space="preserve">0121 5597860                            </t>
  </si>
  <si>
    <t>FK716</t>
  </si>
  <si>
    <t>352 Oldbury Road</t>
  </si>
  <si>
    <t xml:space="preserve">B65 0QH                  </t>
  </si>
  <si>
    <t xml:space="preserve">0121 5591780                            </t>
  </si>
  <si>
    <t>FK771</t>
  </si>
  <si>
    <t>Co-Operativehealthcare.Co.UK</t>
  </si>
  <si>
    <t>Unit 2 Stonefield Walk</t>
  </si>
  <si>
    <t>Off High Street</t>
  </si>
  <si>
    <t xml:space="preserve">WV14 0EZ                 </t>
  </si>
  <si>
    <t xml:space="preserve">01902 357660                            </t>
  </si>
  <si>
    <t>2012-01-16</t>
  </si>
  <si>
    <t>FK869</t>
  </si>
  <si>
    <t>Oldbury Health Centre</t>
  </si>
  <si>
    <t>Albert Street</t>
  </si>
  <si>
    <t xml:space="preserve">B69 4DE                  </t>
  </si>
  <si>
    <t xml:space="preserve">0121 5526514                            </t>
  </si>
  <si>
    <t>FK885</t>
  </si>
  <si>
    <t>My Local Chemist</t>
  </si>
  <si>
    <t>2/26 Anthony Road</t>
  </si>
  <si>
    <t xml:space="preserve">B8 3AA                   </t>
  </si>
  <si>
    <t xml:space="preserve">0121 3272721                            </t>
  </si>
  <si>
    <t>FK891</t>
  </si>
  <si>
    <t>902 Washwood Heath Road</t>
  </si>
  <si>
    <t xml:space="preserve">B8 2NB                   </t>
  </si>
  <si>
    <t xml:space="preserve">0121 7838680                            </t>
  </si>
  <si>
    <t>FK966</t>
  </si>
  <si>
    <t>J. Docter Limited</t>
  </si>
  <si>
    <t>Ch White</t>
  </si>
  <si>
    <t>Unity House</t>
  </si>
  <si>
    <t>6 Unity Place</t>
  </si>
  <si>
    <t xml:space="preserve">B69 4DB                  </t>
  </si>
  <si>
    <t xml:space="preserve">0121 5521047                            </t>
  </si>
  <si>
    <t>FLC50</t>
  </si>
  <si>
    <t>Prouds Lane</t>
  </si>
  <si>
    <t xml:space="preserve">WV14 6PW                 </t>
  </si>
  <si>
    <t xml:space="preserve">01902 404670                            </t>
  </si>
  <si>
    <t>FLD52</t>
  </si>
  <si>
    <t>Birmingham Great Park</t>
  </si>
  <si>
    <t>Bristol Rd South, Rubery</t>
  </si>
  <si>
    <t xml:space="preserve">B45 9NY                  </t>
  </si>
  <si>
    <t xml:space="preserve">0121 4532614                            </t>
  </si>
  <si>
    <t>FLE50</t>
  </si>
  <si>
    <t>490 Stafford Road</t>
  </si>
  <si>
    <t>Oxley</t>
  </si>
  <si>
    <t xml:space="preserve">WV10 6AN                 </t>
  </si>
  <si>
    <t xml:space="preserve">01902 782135                            </t>
  </si>
  <si>
    <t>FLH09</t>
  </si>
  <si>
    <t>Rx Healthcare Ltd</t>
  </si>
  <si>
    <t>Rx Pharmacy</t>
  </si>
  <si>
    <t>256 Wellington Road</t>
  </si>
  <si>
    <t xml:space="preserve">B20 2QL                  </t>
  </si>
  <si>
    <t xml:space="preserve">0121 3563620                            </t>
  </si>
  <si>
    <t>2008-01-28</t>
  </si>
  <si>
    <t>FLH86</t>
  </si>
  <si>
    <t>Portobello Pharmacy</t>
  </si>
  <si>
    <t>1a Vaughan Road</t>
  </si>
  <si>
    <t>Portobello</t>
  </si>
  <si>
    <t xml:space="preserve">WV13 3TJ                 </t>
  </si>
  <si>
    <t xml:space="preserve">01902 630081                            </t>
  </si>
  <si>
    <t>2006-01-03</t>
  </si>
  <si>
    <t>FLJ27</t>
  </si>
  <si>
    <t>On Time Specials Ltd</t>
  </si>
  <si>
    <t>Homecare Pharmacy</t>
  </si>
  <si>
    <t>Somerford House</t>
  </si>
  <si>
    <t>Somerford Place</t>
  </si>
  <si>
    <t xml:space="preserve">WV13 3DY                 </t>
  </si>
  <si>
    <t xml:space="preserve">01902 504059                            </t>
  </si>
  <si>
    <t>FLL07</t>
  </si>
  <si>
    <t>Evergreen Pharmacy Limited</t>
  </si>
  <si>
    <t>24 Watford Road</t>
  </si>
  <si>
    <t xml:space="preserve">B30 1JA                  </t>
  </si>
  <si>
    <t xml:space="preserve">0121 4581439                            </t>
  </si>
  <si>
    <t>FLL68</t>
  </si>
  <si>
    <t>150 Bromford Drive</t>
  </si>
  <si>
    <t>Bromford</t>
  </si>
  <si>
    <t xml:space="preserve">B36 8TY                  </t>
  </si>
  <si>
    <t xml:space="preserve">0121 7472442                            </t>
  </si>
  <si>
    <t>FLL87</t>
  </si>
  <si>
    <t>Dudley OOH</t>
  </si>
  <si>
    <t>Henry Lautch Centre</t>
  </si>
  <si>
    <t>Bushey Fields Hospital</t>
  </si>
  <si>
    <t xml:space="preserve">DY1 2LZ                  </t>
  </si>
  <si>
    <t xml:space="preserve">0845 6018803                            </t>
  </si>
  <si>
    <t>FLV62</t>
  </si>
  <si>
    <t>Balsall Heath Pharmacy</t>
  </si>
  <si>
    <t>1 Edward Road</t>
  </si>
  <si>
    <t xml:space="preserve">B12 9LP                  </t>
  </si>
  <si>
    <t xml:space="preserve">0121 4402512                            </t>
  </si>
  <si>
    <t>FLW34</t>
  </si>
  <si>
    <t>Latenite Limited</t>
  </si>
  <si>
    <t>Dudley Road Pharmacy</t>
  </si>
  <si>
    <t>272 Dudley Road</t>
  </si>
  <si>
    <t xml:space="preserve">B18 4HL                  </t>
  </si>
  <si>
    <t xml:space="preserve">0121 4556096                            </t>
  </si>
  <si>
    <t>FL134</t>
  </si>
  <si>
    <t>Portway Healthcare Limited</t>
  </si>
  <si>
    <t>Portway Pharmacy</t>
  </si>
  <si>
    <t>Tividale Family Practice</t>
  </si>
  <si>
    <t>51a New Birmingham Road</t>
  </si>
  <si>
    <t>Tividale</t>
  </si>
  <si>
    <t xml:space="preserve">B69 2JQ                  </t>
  </si>
  <si>
    <t xml:space="preserve">0121 5441854                            </t>
  </si>
  <si>
    <t>2010-07-01</t>
  </si>
  <si>
    <t>FL227</t>
  </si>
  <si>
    <t>Mw Phillips</t>
  </si>
  <si>
    <t>6 Chester Road</t>
  </si>
  <si>
    <t>New Oscott</t>
  </si>
  <si>
    <t xml:space="preserve">B73 5DA                  </t>
  </si>
  <si>
    <t xml:space="preserve">0121 3554200                            </t>
  </si>
  <si>
    <t>2011-09-13</t>
  </si>
  <si>
    <t>FL253</t>
  </si>
  <si>
    <t>J Sainsbury Superstore</t>
  </si>
  <si>
    <t>Halesowen Street</t>
  </si>
  <si>
    <t>Rowley Regis,Warley</t>
  </si>
  <si>
    <t xml:space="preserve">B65 0HF                  </t>
  </si>
  <si>
    <t xml:space="preserve">0121 5613775                            </t>
  </si>
  <si>
    <t>1997-12-19</t>
  </si>
  <si>
    <t>FL396</t>
  </si>
  <si>
    <t>Sync Chem Ltd</t>
  </si>
  <si>
    <t>Fallings Park Pharmacy</t>
  </si>
  <si>
    <t>212 Bushbury Road</t>
  </si>
  <si>
    <t>Fallings Park,  Bushbury</t>
  </si>
  <si>
    <t xml:space="preserve">WV10 0NT                 </t>
  </si>
  <si>
    <t xml:space="preserve">01902 731151                            </t>
  </si>
  <si>
    <t>2009-02-27</t>
  </si>
  <si>
    <t>FL448</t>
  </si>
  <si>
    <t>Meds At Home Limited</t>
  </si>
  <si>
    <t>Meds At Home</t>
  </si>
  <si>
    <t>Unit H The Wallows Estate</t>
  </si>
  <si>
    <t>Fens Pool Avenue</t>
  </si>
  <si>
    <t xml:space="preserve">DY5 1QA                  </t>
  </si>
  <si>
    <t xml:space="preserve">01384 483599                            </t>
  </si>
  <si>
    <t>FL478</t>
  </si>
  <si>
    <t>Ss &amp; Nk Rooprai</t>
  </si>
  <si>
    <t>Harding Pharmacy</t>
  </si>
  <si>
    <t>Shop 3</t>
  </si>
  <si>
    <t>Brackendale Shopping Ctre</t>
  </si>
  <si>
    <t>Stroud Avenue,Short Heath</t>
  </si>
  <si>
    <t>Willenhall,West Midlands</t>
  </si>
  <si>
    <t xml:space="preserve">WV12 4HA                 </t>
  </si>
  <si>
    <t>FL767</t>
  </si>
  <si>
    <t>Mk Pharma Limited</t>
  </si>
  <si>
    <t>10 White Street</t>
  </si>
  <si>
    <t xml:space="preserve">WS1 3PH                  </t>
  </si>
  <si>
    <t xml:space="preserve">01922 632697                            </t>
  </si>
  <si>
    <t>2014-06-01</t>
  </si>
  <si>
    <t>FL799</t>
  </si>
  <si>
    <t>4 Alcester Road South</t>
  </si>
  <si>
    <t xml:space="preserve">B14 7PU                  </t>
  </si>
  <si>
    <t xml:space="preserve">0121 4441179                            </t>
  </si>
  <si>
    <t>FL904</t>
  </si>
  <si>
    <t>44-46 Cape Hill</t>
  </si>
  <si>
    <t xml:space="preserve">B66 4PB                  </t>
  </si>
  <si>
    <t xml:space="preserve">0121 5581031                            </t>
  </si>
  <si>
    <t>FMA33</t>
  </si>
  <si>
    <t>Fazal Mg</t>
  </si>
  <si>
    <t>488 Coventry Road</t>
  </si>
  <si>
    <t xml:space="preserve">B10 0UG                  </t>
  </si>
  <si>
    <t xml:space="preserve">0121 7723084                            </t>
  </si>
  <si>
    <t>FME03</t>
  </si>
  <si>
    <t>I-Dispense Limited</t>
  </si>
  <si>
    <t>Unit 15 Pinfold Ind Est</t>
  </si>
  <si>
    <t>Field Road</t>
  </si>
  <si>
    <t xml:space="preserve">WS3 3JS                  </t>
  </si>
  <si>
    <t>2012-11-05</t>
  </si>
  <si>
    <t>FMF18</t>
  </si>
  <si>
    <t>11 Princess Alice Drive</t>
  </si>
  <si>
    <t xml:space="preserve">B73 6RB                  </t>
  </si>
  <si>
    <t xml:space="preserve">0121 6731647                            </t>
  </si>
  <si>
    <t>1992-01-08</t>
  </si>
  <si>
    <t>FMG67</t>
  </si>
  <si>
    <t>Victoria Healthcare Limited</t>
  </si>
  <si>
    <t>Victoria Pharmacy</t>
  </si>
  <si>
    <t>5a Suffrage Street</t>
  </si>
  <si>
    <t xml:space="preserve">B66 3PZ                  </t>
  </si>
  <si>
    <t xml:space="preserve">0121 5651414                            </t>
  </si>
  <si>
    <t>FML19</t>
  </si>
  <si>
    <t>Co-Op Healthcare Ltd</t>
  </si>
  <si>
    <t xml:space="preserve">WS10 7HD                 </t>
  </si>
  <si>
    <t xml:space="preserve">0121 5560022                            </t>
  </si>
  <si>
    <t>FML48</t>
  </si>
  <si>
    <t>Mubarak Healthcare Ltd</t>
  </si>
  <si>
    <t>Madeenah Pharmacy</t>
  </si>
  <si>
    <t>373 Coventry Road</t>
  </si>
  <si>
    <t xml:space="preserve">B10 0SW                  </t>
  </si>
  <si>
    <t xml:space="preserve">0121 4480601                            </t>
  </si>
  <si>
    <t>2011-10-11</t>
  </si>
  <si>
    <t>FML77</t>
  </si>
  <si>
    <t>290 Lichfield Road</t>
  </si>
  <si>
    <t>Mere Green</t>
  </si>
  <si>
    <t xml:space="preserve">B74 2UH                  </t>
  </si>
  <si>
    <t xml:space="preserve">0121 3084497                            </t>
  </si>
  <si>
    <t>FMN19</t>
  </si>
  <si>
    <t>Alhuda Healthcare Ltd</t>
  </si>
  <si>
    <t>Medisina Pharmacy</t>
  </si>
  <si>
    <t>11 Canford Close</t>
  </si>
  <si>
    <t>Highgate</t>
  </si>
  <si>
    <t xml:space="preserve">B12 0YU                  </t>
  </si>
  <si>
    <t xml:space="preserve">0121 4481250                            </t>
  </si>
  <si>
    <t>2013-07-15</t>
  </si>
  <si>
    <t>FMN39</t>
  </si>
  <si>
    <t>37-38 High Street</t>
  </si>
  <si>
    <t>Quarry Bank,Brierley Hill</t>
  </si>
  <si>
    <t xml:space="preserve">DY5 2AA                  </t>
  </si>
  <si>
    <t xml:space="preserve">01384 569564                            </t>
  </si>
  <si>
    <t>FMN71</t>
  </si>
  <si>
    <t>Ypg Project Ltd</t>
  </si>
  <si>
    <t>Priory Community Pharmacy</t>
  </si>
  <si>
    <t>95-97 Priory Road</t>
  </si>
  <si>
    <t xml:space="preserve">DY1 4EH                  </t>
  </si>
  <si>
    <t xml:space="preserve">01384 366544                            </t>
  </si>
  <si>
    <t>2008-09-15</t>
  </si>
  <si>
    <t>FMP48</t>
  </si>
  <si>
    <t>Stag Chemist Birmingham Limited</t>
  </si>
  <si>
    <t>230 Stoney Lane</t>
  </si>
  <si>
    <t>Sparkbrook</t>
  </si>
  <si>
    <t xml:space="preserve">B12 8AN                  </t>
  </si>
  <si>
    <t xml:space="preserve">0121 4422418                            </t>
  </si>
  <si>
    <t>2006-09-12</t>
  </si>
  <si>
    <t>FMQ14</t>
  </si>
  <si>
    <t>Clinpharm Plus Ltd</t>
  </si>
  <si>
    <t>Milan Chemist</t>
  </si>
  <si>
    <t>137 Halesowen Road</t>
  </si>
  <si>
    <t xml:space="preserve">DY2 9PY                  </t>
  </si>
  <si>
    <t xml:space="preserve">01384 254171                            </t>
  </si>
  <si>
    <t>2013-11-18</t>
  </si>
  <si>
    <t>FMQ25</t>
  </si>
  <si>
    <t>17 Faraday Avenue</t>
  </si>
  <si>
    <t xml:space="preserve">B32 1JP                  </t>
  </si>
  <si>
    <t xml:space="preserve">0121 4222449                            </t>
  </si>
  <si>
    <t>FMT83</t>
  </si>
  <si>
    <t>70 Station Road</t>
  </si>
  <si>
    <t xml:space="preserve">B23 6UE                  </t>
  </si>
  <si>
    <t xml:space="preserve">0121 3732796                            </t>
  </si>
  <si>
    <t>FMT97</t>
  </si>
  <si>
    <t>Langley Pharmacy</t>
  </si>
  <si>
    <t>21 Langley High Street</t>
  </si>
  <si>
    <t>Langley</t>
  </si>
  <si>
    <t xml:space="preserve">B69 4SN                  </t>
  </si>
  <si>
    <t xml:space="preserve">0121 5449111                            </t>
  </si>
  <si>
    <t>FMV03</t>
  </si>
  <si>
    <t>Alum Rock Healthcare Ltd</t>
  </si>
  <si>
    <t>Bismillah Pharmacy</t>
  </si>
  <si>
    <t>168 Alum Rock Road</t>
  </si>
  <si>
    <t xml:space="preserve">B8 1HU                   </t>
  </si>
  <si>
    <t xml:space="preserve">0121 3269166                            </t>
  </si>
  <si>
    <t>2013-07-10</t>
  </si>
  <si>
    <t>FMV70</t>
  </si>
  <si>
    <t>Chalice Pharmacies Limited</t>
  </si>
  <si>
    <t>212 Staveley Road</t>
  </si>
  <si>
    <t xml:space="preserve">WV1 4RS                  </t>
  </si>
  <si>
    <t xml:space="preserve">01902 421789                            </t>
  </si>
  <si>
    <t>FMW69</t>
  </si>
  <si>
    <t>Blakenall Village Centre</t>
  </si>
  <si>
    <t>Thames Road</t>
  </si>
  <si>
    <t>Blakenall</t>
  </si>
  <si>
    <t xml:space="preserve">WS3 1LZ                  </t>
  </si>
  <si>
    <t xml:space="preserve">01922 476217                            </t>
  </si>
  <si>
    <t>FM083</t>
  </si>
  <si>
    <t>36a Pinfold Street</t>
  </si>
  <si>
    <t>Darlaston</t>
  </si>
  <si>
    <t xml:space="preserve">WS10 8SY                 </t>
  </si>
  <si>
    <t xml:space="preserve">0121 5025138                            </t>
  </si>
  <si>
    <t>2004-10-11</t>
  </si>
  <si>
    <t>FM186</t>
  </si>
  <si>
    <t>95 High Street</t>
  </si>
  <si>
    <t xml:space="preserve">B64 5HF                  </t>
  </si>
  <si>
    <t xml:space="preserve">01384 566814                            </t>
  </si>
  <si>
    <t>FM311</t>
  </si>
  <si>
    <t>Horton Pharmacy</t>
  </si>
  <si>
    <t>3 Horton Square</t>
  </si>
  <si>
    <t xml:space="preserve">B12 0YR                  </t>
  </si>
  <si>
    <t xml:space="preserve">0121 4405163                            </t>
  </si>
  <si>
    <t>FM501</t>
  </si>
  <si>
    <t>Stockland Green Hlth Ctr</t>
  </si>
  <si>
    <t>Reservoir Road</t>
  </si>
  <si>
    <t xml:space="preserve">B23 6DJ                  </t>
  </si>
  <si>
    <t xml:space="preserve">0121 3739906                            </t>
  </si>
  <si>
    <t>FM674</t>
  </si>
  <si>
    <t>87 Holyhead Road</t>
  </si>
  <si>
    <t xml:space="preserve">B21 0HH                  </t>
  </si>
  <si>
    <t xml:space="preserve">0121 5541854                            </t>
  </si>
  <si>
    <t>FM680</t>
  </si>
  <si>
    <t>Cross Street Health Ctr</t>
  </si>
  <si>
    <t>Cross Street</t>
  </si>
  <si>
    <t xml:space="preserve">DY1 1RN                  </t>
  </si>
  <si>
    <t xml:space="preserve">01384 259457                            </t>
  </si>
  <si>
    <t>1997-02-01</t>
  </si>
  <si>
    <t>FM708</t>
  </si>
  <si>
    <t>157 High Street</t>
  </si>
  <si>
    <t>Harborne</t>
  </si>
  <si>
    <t xml:space="preserve">B17 9QE                  </t>
  </si>
  <si>
    <t xml:space="preserve">0121 4271083                            </t>
  </si>
  <si>
    <t>FM776</t>
  </si>
  <si>
    <t>Jhoots Healthcare Limited</t>
  </si>
  <si>
    <t>317 Fox Hollies Road</t>
  </si>
  <si>
    <t xml:space="preserve">B27 7PS                  </t>
  </si>
  <si>
    <t xml:space="preserve">0121 7071844                            </t>
  </si>
  <si>
    <t>2010-02-08</t>
  </si>
  <si>
    <t>FM896</t>
  </si>
  <si>
    <t>1 Raynor Road</t>
  </si>
  <si>
    <t>Fallings Park</t>
  </si>
  <si>
    <t xml:space="preserve">WV10 9QY                 </t>
  </si>
  <si>
    <t xml:space="preserve">01902 731134                            </t>
  </si>
  <si>
    <t>FNA47</t>
  </si>
  <si>
    <t>175 Weoley Castle Road</t>
  </si>
  <si>
    <t xml:space="preserve">B29 5QH                  </t>
  </si>
  <si>
    <t xml:space="preserve">0121 4271851                            </t>
  </si>
  <si>
    <t>FNA77</t>
  </si>
  <si>
    <t>Al-Qaim Pharmacy Ltd</t>
  </si>
  <si>
    <t>Al-Qaim Pharmacy</t>
  </si>
  <si>
    <t>9 Whitmore Road</t>
  </si>
  <si>
    <t xml:space="preserve">B10 0NR                  </t>
  </si>
  <si>
    <t xml:space="preserve">0121 6847860                            </t>
  </si>
  <si>
    <t>2013-10-10</t>
  </si>
  <si>
    <t>FNF25</t>
  </si>
  <si>
    <t>Sina Health Centre</t>
  </si>
  <si>
    <t>230 Coppice Farm Way</t>
  </si>
  <si>
    <t>New Invention,Willenhall</t>
  </si>
  <si>
    <t xml:space="preserve">WV12 5XZ                 </t>
  </si>
  <si>
    <t xml:space="preserve">01922 712076                            </t>
  </si>
  <si>
    <t>FNG03</t>
  </si>
  <si>
    <t>Farlam Limited</t>
  </si>
  <si>
    <t>Soho Pharmacy</t>
  </si>
  <si>
    <t>218 Soho Road</t>
  </si>
  <si>
    <t xml:space="preserve">B21 9LR                  </t>
  </si>
  <si>
    <t xml:space="preserve">0121 5549723                            </t>
  </si>
  <si>
    <t>FNG97</t>
  </si>
  <si>
    <t>Warley Medical Centre</t>
  </si>
  <si>
    <t>Ambrose House</t>
  </si>
  <si>
    <t>Kingsway, Oldbury</t>
  </si>
  <si>
    <t xml:space="preserve">B68 0RT                  </t>
  </si>
  <si>
    <t xml:space="preserve">0121 4233713                            </t>
  </si>
  <si>
    <t>2004-03-29</t>
  </si>
  <si>
    <t>FNJ22</t>
  </si>
  <si>
    <t>Chohan BS</t>
  </si>
  <si>
    <t>Beacon Pharmacy</t>
  </si>
  <si>
    <t>81 Collingwood Drive</t>
  </si>
  <si>
    <t xml:space="preserve">B43 7JW                  </t>
  </si>
  <si>
    <t xml:space="preserve">0121 3251203                            </t>
  </si>
  <si>
    <t>1999-07-01</t>
  </si>
  <si>
    <t>FNM17</t>
  </si>
  <si>
    <t>104 Weoley Castle Square</t>
  </si>
  <si>
    <t xml:space="preserve">B29 5PT                  </t>
  </si>
  <si>
    <t xml:space="preserve">0121 4751822                            </t>
  </si>
  <si>
    <t>FNN64</t>
  </si>
  <si>
    <t>Rahanu LTD</t>
  </si>
  <si>
    <t>Lodge Pharmacy</t>
  </si>
  <si>
    <t>115 Witton Lodge Road</t>
  </si>
  <si>
    <t xml:space="preserve">B23 5JD                  </t>
  </si>
  <si>
    <t xml:space="preserve">0121 3734344                            </t>
  </si>
  <si>
    <t>2012-02-01</t>
  </si>
  <si>
    <t>FNW35</t>
  </si>
  <si>
    <t>31 While Road</t>
  </si>
  <si>
    <t xml:space="preserve">B72 1ND                  </t>
  </si>
  <si>
    <t xml:space="preserve">0121 3553530                            </t>
  </si>
  <si>
    <t>FN034</t>
  </si>
  <si>
    <t>Pal H</t>
  </si>
  <si>
    <t>Pal Pharmacy</t>
  </si>
  <si>
    <t>508 Alum Rock Road</t>
  </si>
  <si>
    <t xml:space="preserve">B8 3HX                   </t>
  </si>
  <si>
    <t xml:space="preserve">0121 3283412                            </t>
  </si>
  <si>
    <t>1987-02-01</t>
  </si>
  <si>
    <t>FN440</t>
  </si>
  <si>
    <t>161 Prince Of Wales Lane</t>
  </si>
  <si>
    <t>Warstock</t>
  </si>
  <si>
    <t xml:space="preserve">B14 4LR                  </t>
  </si>
  <si>
    <t xml:space="preserve">0121 4742581                            </t>
  </si>
  <si>
    <t>FN497</t>
  </si>
  <si>
    <t>Sidhu AS</t>
  </si>
  <si>
    <t>369 High Street</t>
  </si>
  <si>
    <t xml:space="preserve">B70 9QL                  </t>
  </si>
  <si>
    <t xml:space="preserve">0121 5533258                            </t>
  </si>
  <si>
    <t>1985-10-01</t>
  </si>
  <si>
    <t>FN736</t>
  </si>
  <si>
    <t>Aggarwal M</t>
  </si>
  <si>
    <t>8 Pm Chemist Ltd</t>
  </si>
  <si>
    <t xml:space="preserve">01902 633310                            </t>
  </si>
  <si>
    <t>1996-11-18</t>
  </si>
  <si>
    <t>FPA45</t>
  </si>
  <si>
    <t>Jalal &amp; Sons Limited</t>
  </si>
  <si>
    <t>Bearwood Pharmacy</t>
  </si>
  <si>
    <t>348a Bearwood Road</t>
  </si>
  <si>
    <t xml:space="preserve">B66 4ES                  </t>
  </si>
  <si>
    <t xml:space="preserve">0121 4344022                            </t>
  </si>
  <si>
    <t>2009-11-16</t>
  </si>
  <si>
    <t>FPF33</t>
  </si>
  <si>
    <t>11 Alvechurch Road</t>
  </si>
  <si>
    <t xml:space="preserve">B31 3JP                  </t>
  </si>
  <si>
    <t xml:space="preserve">0121 4752790                            </t>
  </si>
  <si>
    <t>FPJ24</t>
  </si>
  <si>
    <t>Savani UB</t>
  </si>
  <si>
    <t>Michaels Chemist</t>
  </si>
  <si>
    <t>262 High Street</t>
  </si>
  <si>
    <t xml:space="preserve">B66 3NL                  </t>
  </si>
  <si>
    <t xml:space="preserve">0121 5650093                            </t>
  </si>
  <si>
    <t>FPR81</t>
  </si>
  <si>
    <t>Medistop LTD</t>
  </si>
  <si>
    <t>Mossley Chemist</t>
  </si>
  <si>
    <t>10 Cresswell Crescent</t>
  </si>
  <si>
    <t>Mossley Estate</t>
  </si>
  <si>
    <t xml:space="preserve">WS3 2UW                  </t>
  </si>
  <si>
    <t xml:space="preserve">01922 475199                            </t>
  </si>
  <si>
    <t>FPT69</t>
  </si>
  <si>
    <t>Broadway (Swbccg) Primecare OOH</t>
  </si>
  <si>
    <t>1a Crystal Court</t>
  </si>
  <si>
    <t>Aston Business Centre</t>
  </si>
  <si>
    <t xml:space="preserve">B6 5RQ                   </t>
  </si>
  <si>
    <t xml:space="preserve">01785 783322                            </t>
  </si>
  <si>
    <t>2011-04-01</t>
  </si>
  <si>
    <t>FPW92</t>
  </si>
  <si>
    <t>Prentex LTD</t>
  </si>
  <si>
    <t>All Saints Pharmacy</t>
  </si>
  <si>
    <t>91-93 Vicarage Road</t>
  </si>
  <si>
    <t>All Saints</t>
  </si>
  <si>
    <t xml:space="preserve">WV2 1DR                  </t>
  </si>
  <si>
    <t xml:space="preserve">01902 453720                            </t>
  </si>
  <si>
    <t>FPX56</t>
  </si>
  <si>
    <t>59 Cradley Road</t>
  </si>
  <si>
    <t xml:space="preserve">B64 6AG                  </t>
  </si>
  <si>
    <t xml:space="preserve">01384 564993                            </t>
  </si>
  <si>
    <t>FP007</t>
  </si>
  <si>
    <t>Care Pharmaceutical Ltd</t>
  </si>
  <si>
    <t>Care Pharmacy</t>
  </si>
  <si>
    <t>742-744 Alum Rock Road</t>
  </si>
  <si>
    <t xml:space="preserve">B8 3PP                   </t>
  </si>
  <si>
    <t xml:space="preserve">0121 3270160                            </t>
  </si>
  <si>
    <t>1997-09-12</t>
  </si>
  <si>
    <t>FP193</t>
  </si>
  <si>
    <t>526 Queslett Road</t>
  </si>
  <si>
    <t>Pheasey Estate</t>
  </si>
  <si>
    <t xml:space="preserve">B43 7DY                  </t>
  </si>
  <si>
    <t xml:space="preserve">0121 3607570                            </t>
  </si>
  <si>
    <t>FP234</t>
  </si>
  <si>
    <t>Six Ways Birmingham Ltd</t>
  </si>
  <si>
    <t>Zenith Pharmacy</t>
  </si>
  <si>
    <t>Grd Flr, 7 Birchfield Rd</t>
  </si>
  <si>
    <t>Birchfield</t>
  </si>
  <si>
    <t xml:space="preserve">B19 1SU                  </t>
  </si>
  <si>
    <t xml:space="preserve">0121 5549944                            </t>
  </si>
  <si>
    <t>2011-03-01</t>
  </si>
  <si>
    <t>FP335</t>
  </si>
  <si>
    <t>Star Services (W. Midlands) Ltd</t>
  </si>
  <si>
    <t>Star Pharmacy</t>
  </si>
  <si>
    <t>295 Walsall Road</t>
  </si>
  <si>
    <t>Perry Barr</t>
  </si>
  <si>
    <t xml:space="preserve">B42 1TY                  </t>
  </si>
  <si>
    <t xml:space="preserve">0121 3564435                            </t>
  </si>
  <si>
    <t>1992-07-14</t>
  </si>
  <si>
    <t>FP394</t>
  </si>
  <si>
    <t>1104 Warwick Road</t>
  </si>
  <si>
    <t xml:space="preserve">B27 6BH                  </t>
  </si>
  <si>
    <t xml:space="preserve">0121 7060052                            </t>
  </si>
  <si>
    <t>FP600</t>
  </si>
  <si>
    <t>401 Highfield Road</t>
  </si>
  <si>
    <t>Yardley Wood</t>
  </si>
  <si>
    <t xml:space="preserve">B14 4DU                  </t>
  </si>
  <si>
    <t xml:space="preserve">0121 4308921                            </t>
  </si>
  <si>
    <t>FP610</t>
  </si>
  <si>
    <t>163 Reservoir Road</t>
  </si>
  <si>
    <t>Stockland Green</t>
  </si>
  <si>
    <t xml:space="preserve">B23 6DN                  </t>
  </si>
  <si>
    <t xml:space="preserve">0121 3825919                            </t>
  </si>
  <si>
    <t>FP794</t>
  </si>
  <si>
    <t>Withymoor Village</t>
  </si>
  <si>
    <t xml:space="preserve">DY5 3JR                  </t>
  </si>
  <si>
    <t xml:space="preserve">01384 263852                            </t>
  </si>
  <si>
    <t>2006-07-03</t>
  </si>
  <si>
    <t>FP882</t>
  </si>
  <si>
    <t>Medex Health Ltd</t>
  </si>
  <si>
    <t>Brutons Pharmacy (Sutton Coldfield)</t>
  </si>
  <si>
    <t>7 Churchill Parade</t>
  </si>
  <si>
    <t xml:space="preserve">B75 7LD                  </t>
  </si>
  <si>
    <t xml:space="preserve">0121 3780444                            </t>
  </si>
  <si>
    <t>FP892</t>
  </si>
  <si>
    <t>B D Healthcare Limited</t>
  </si>
  <si>
    <t>Oldbury Pharmacy</t>
  </si>
  <si>
    <t>196 Causeway Green Road</t>
  </si>
  <si>
    <t xml:space="preserve">0121 5523215                            </t>
  </si>
  <si>
    <t>FQA68</t>
  </si>
  <si>
    <t>Jasperceuticals Limited</t>
  </si>
  <si>
    <t>Old Hill Pharmacy</t>
  </si>
  <si>
    <t>Priest House</t>
  </si>
  <si>
    <t>Priest Street</t>
  </si>
  <si>
    <t xml:space="preserve">B64 6JN                  </t>
  </si>
  <si>
    <t xml:space="preserve">01384 510103                            </t>
  </si>
  <si>
    <t>FQD64</t>
  </si>
  <si>
    <t>Walsall Road</t>
  </si>
  <si>
    <t xml:space="preserve">B42 1AA                  </t>
  </si>
  <si>
    <t xml:space="preserve">0121 3663210                            </t>
  </si>
  <si>
    <t>FQF60</t>
  </si>
  <si>
    <t>Samrai SD</t>
  </si>
  <si>
    <t>Jubilee Pharmacy</t>
  </si>
  <si>
    <t>2 Upper Russell Street</t>
  </si>
  <si>
    <t xml:space="preserve">WS10 7AR                 </t>
  </si>
  <si>
    <t>FQF94</t>
  </si>
  <si>
    <t>26 Rough Road</t>
  </si>
  <si>
    <t xml:space="preserve">B44 0UY                  </t>
  </si>
  <si>
    <t xml:space="preserve">0121 3547176                            </t>
  </si>
  <si>
    <t>FQG53</t>
  </si>
  <si>
    <t>Dsp (Uk) Limited</t>
  </si>
  <si>
    <t>Tividale Pharmacy</t>
  </si>
  <si>
    <t>213 Regent Road</t>
  </si>
  <si>
    <t xml:space="preserve">B69 1RZ                  </t>
  </si>
  <si>
    <t xml:space="preserve">01384 256500                            </t>
  </si>
  <si>
    <t>2007-01-01</t>
  </si>
  <si>
    <t>FQJ11</t>
  </si>
  <si>
    <t>Freeth Street</t>
  </si>
  <si>
    <t xml:space="preserve">B69 3DB                  </t>
  </si>
  <si>
    <t xml:space="preserve">0121 5411875                            </t>
  </si>
  <si>
    <t>FQJ50</t>
  </si>
  <si>
    <t>750-752 Bristol Rd South</t>
  </si>
  <si>
    <t xml:space="preserve">B31 2NN                  </t>
  </si>
  <si>
    <t xml:space="preserve">0121 4752306                            </t>
  </si>
  <si>
    <t>FQK51</t>
  </si>
  <si>
    <t>20 Market Square</t>
  </si>
  <si>
    <t>High Street,Cradley Heath</t>
  </si>
  <si>
    <t xml:space="preserve">B64 5HH                  </t>
  </si>
  <si>
    <t xml:space="preserve">01384 566736                            </t>
  </si>
  <si>
    <t>2010-10-11</t>
  </si>
  <si>
    <t>FQK52</t>
  </si>
  <si>
    <t>Al-Shadhili LTD</t>
  </si>
  <si>
    <t>Shifa Pharmacy</t>
  </si>
  <si>
    <t>512-514 Moseley Road</t>
  </si>
  <si>
    <t xml:space="preserve">B12 9AH                  </t>
  </si>
  <si>
    <t xml:space="preserve">0121 4398062                            </t>
  </si>
  <si>
    <t>2011-09-11</t>
  </si>
  <si>
    <t>FQK55</t>
  </si>
  <si>
    <t>Hawne Chemist</t>
  </si>
  <si>
    <t>177 Stourbridge Road</t>
  </si>
  <si>
    <t xml:space="preserve">B63 3UD                  </t>
  </si>
  <si>
    <t>FQM43</t>
  </si>
  <si>
    <t>Smethwick Medical Ctr</t>
  </si>
  <si>
    <t>Regent Street</t>
  </si>
  <si>
    <t>Smethwick, Warley</t>
  </si>
  <si>
    <t xml:space="preserve">B66 3BQ                  </t>
  </si>
  <si>
    <t xml:space="preserve">0121 5580244                            </t>
  </si>
  <si>
    <t>FQN79</t>
  </si>
  <si>
    <t>Unit2, Adj 480 Bristol Rd</t>
  </si>
  <si>
    <t>Bristol Road, Selly Oak</t>
  </si>
  <si>
    <t xml:space="preserve">B29 6BD                  </t>
  </si>
  <si>
    <t xml:space="preserve">0121 4720155                            </t>
  </si>
  <si>
    <t>FQR33</t>
  </si>
  <si>
    <t>Merry Hill Centre</t>
  </si>
  <si>
    <t xml:space="preserve">DY5 1QL                  </t>
  </si>
  <si>
    <t xml:space="preserve">01384 267410                            </t>
  </si>
  <si>
    <t>2011-11-07</t>
  </si>
  <si>
    <t>FQR39</t>
  </si>
  <si>
    <t>Black Country Route</t>
  </si>
  <si>
    <t xml:space="preserve">WV14 0DZ                 </t>
  </si>
  <si>
    <t xml:space="preserve">01902 491300                            </t>
  </si>
  <si>
    <t>2006-11-01</t>
  </si>
  <si>
    <t>FQT22</t>
  </si>
  <si>
    <t>18 High Street</t>
  </si>
  <si>
    <t xml:space="preserve">01902 731342                            </t>
  </si>
  <si>
    <t>FQ053</t>
  </si>
  <si>
    <t>Rashid N</t>
  </si>
  <si>
    <t>Gate Pharmacy</t>
  </si>
  <si>
    <t>118 Washwood Heath Road</t>
  </si>
  <si>
    <t>Washwood Heath</t>
  </si>
  <si>
    <t xml:space="preserve">B8 1RE                   </t>
  </si>
  <si>
    <t xml:space="preserve">0121 3284139                            </t>
  </si>
  <si>
    <t>2001-08-04</t>
  </si>
  <si>
    <t>FQ140</t>
  </si>
  <si>
    <t>Brickhouse Lane South</t>
  </si>
  <si>
    <t>Great Bridge</t>
  </si>
  <si>
    <t xml:space="preserve">DY4 7HW                  </t>
  </si>
  <si>
    <t xml:space="preserve">0121 5215340                            </t>
  </si>
  <si>
    <t>1998-07-13</t>
  </si>
  <si>
    <t>FQ210</t>
  </si>
  <si>
    <t>Lad V</t>
  </si>
  <si>
    <t>Lad Chemist</t>
  </si>
  <si>
    <t>30 Madeley Road</t>
  </si>
  <si>
    <t>High Acres</t>
  </si>
  <si>
    <t xml:space="preserve">DY6 8PF                  </t>
  </si>
  <si>
    <t>FQ211</t>
  </si>
  <si>
    <t>Bds Pharmacy (Uk)</t>
  </si>
  <si>
    <t>B.D.S. Pharmacy</t>
  </si>
  <si>
    <t>Liskeard Road</t>
  </si>
  <si>
    <t>Park Hall</t>
  </si>
  <si>
    <t xml:space="preserve">WS5 3EY                  </t>
  </si>
  <si>
    <t>1993-11-15</t>
  </si>
  <si>
    <t>FQ288</t>
  </si>
  <si>
    <t>Mediheath Limited</t>
  </si>
  <si>
    <t>Medicare Chemist</t>
  </si>
  <si>
    <t>676 Coventry Road</t>
  </si>
  <si>
    <t xml:space="preserve">0121 7730931                            </t>
  </si>
  <si>
    <t>FQ447</t>
  </si>
  <si>
    <t>Kateshill Pharmacy</t>
  </si>
  <si>
    <t>1b St John's Road</t>
  </si>
  <si>
    <t xml:space="preserve">DY2 7JH                  </t>
  </si>
  <si>
    <t>2011-08-11</t>
  </si>
  <si>
    <t>FQ688</t>
  </si>
  <si>
    <t>Dispharma Chemist</t>
  </si>
  <si>
    <t>183 Alum Rock Road</t>
  </si>
  <si>
    <t xml:space="preserve">B8 1NJ                   </t>
  </si>
  <si>
    <t xml:space="preserve">0121 3267343                            </t>
  </si>
  <si>
    <t>FRA53</t>
  </si>
  <si>
    <t>81 Thornbridge Avenue</t>
  </si>
  <si>
    <t xml:space="preserve">B42 2PW                  </t>
  </si>
  <si>
    <t xml:space="preserve">0121 3572109                            </t>
  </si>
  <si>
    <t>FRD28</t>
  </si>
  <si>
    <t>Walkers Pharmacy Ltd</t>
  </si>
  <si>
    <t>Walkers Pharmacy</t>
  </si>
  <si>
    <t>9 Moreton Avenue</t>
  </si>
  <si>
    <t xml:space="preserve">B43 7QP                  </t>
  </si>
  <si>
    <t xml:space="preserve">0121 3607606                            </t>
  </si>
  <si>
    <t>FRD45</t>
  </si>
  <si>
    <t>Pelsall Village Centre</t>
  </si>
  <si>
    <t xml:space="preserve">WS3 4LX                  </t>
  </si>
  <si>
    <t xml:space="preserve">01922 691275                            </t>
  </si>
  <si>
    <t>FRD59</t>
  </si>
  <si>
    <t>594 Bloxwich Road</t>
  </si>
  <si>
    <t>Leamore</t>
  </si>
  <si>
    <t xml:space="preserve">WS3 2XE                  </t>
  </si>
  <si>
    <t xml:space="preserve">01922 475175                            </t>
  </si>
  <si>
    <t>FRE24</t>
  </si>
  <si>
    <t>6 Erminton Crescent</t>
  </si>
  <si>
    <t>Hodge Hill</t>
  </si>
  <si>
    <t xml:space="preserve">B36 8AP                  </t>
  </si>
  <si>
    <t xml:space="preserve">0121 7474433                            </t>
  </si>
  <si>
    <t>FRE36</t>
  </si>
  <si>
    <t>Shawsdale LTD</t>
  </si>
  <si>
    <t>Shawsdale Pharmacy</t>
  </si>
  <si>
    <t>109 Shawsdale Road</t>
  </si>
  <si>
    <t>Castle Bromwich</t>
  </si>
  <si>
    <t xml:space="preserve">B36 8NG                  </t>
  </si>
  <si>
    <t xml:space="preserve">0121 7493911                            </t>
  </si>
  <si>
    <t>FRG16</t>
  </si>
  <si>
    <t>Mirage Pharmacy Ltd</t>
  </si>
  <si>
    <t>Mirage Pharmacy</t>
  </si>
  <si>
    <t>Laurie Pike Health Centre</t>
  </si>
  <si>
    <t>95 Birchfield Road</t>
  </si>
  <si>
    <t xml:space="preserve">B19 1LH                  </t>
  </si>
  <si>
    <t xml:space="preserve">0121 5513814                            </t>
  </si>
  <si>
    <t>1988-06-01</t>
  </si>
  <si>
    <t>FRG91</t>
  </si>
  <si>
    <t>Asda Shopping Complex</t>
  </si>
  <si>
    <t>Waterloo Road</t>
  </si>
  <si>
    <t xml:space="preserve">WV1 4DE                  </t>
  </si>
  <si>
    <t xml:space="preserve">01902 778106                            </t>
  </si>
  <si>
    <t>FRH31</t>
  </si>
  <si>
    <t>Lower Street Health Ctr</t>
  </si>
  <si>
    <t>Tettenhall</t>
  </si>
  <si>
    <t xml:space="preserve">WV6 9LL                  </t>
  </si>
  <si>
    <t>FRK99</t>
  </si>
  <si>
    <t>P Chand Limited</t>
  </si>
  <si>
    <t>Five Ways Pharmacy</t>
  </si>
  <si>
    <t>192a St Vincent St West</t>
  </si>
  <si>
    <t xml:space="preserve">B16 8RP                  </t>
  </si>
  <si>
    <t xml:space="preserve">0121 2941141                            </t>
  </si>
  <si>
    <t>2013-09-03</t>
  </si>
  <si>
    <t>FRN17</t>
  </si>
  <si>
    <t>Mw Phillips Chemists</t>
  </si>
  <si>
    <t>517 Jockey Road</t>
  </si>
  <si>
    <t xml:space="preserve">B73 5DF                  </t>
  </si>
  <si>
    <t xml:space="preserve">0121 3552122                            </t>
  </si>
  <si>
    <t>FRN48</t>
  </si>
  <si>
    <t>94-100 High Street</t>
  </si>
  <si>
    <t xml:space="preserve">B23 6RS                  </t>
  </si>
  <si>
    <t xml:space="preserve">0121 3505656                            </t>
  </si>
  <si>
    <t>FRT58</t>
  </si>
  <si>
    <t>8 Trysull Road</t>
  </si>
  <si>
    <t>Bradmore</t>
  </si>
  <si>
    <t xml:space="preserve">WV3 7HT                  </t>
  </si>
  <si>
    <t xml:space="preserve">01902 342119                            </t>
  </si>
  <si>
    <t>FRV46</t>
  </si>
  <si>
    <t>28-29 One Stop Shopp Ctr</t>
  </si>
  <si>
    <t xml:space="preserve">0121 3444825                            </t>
  </si>
  <si>
    <t>1995-07-03</t>
  </si>
  <si>
    <t>FRV81</t>
  </si>
  <si>
    <t>Dudley Wood Pharmacy</t>
  </si>
  <si>
    <t>2 Bush Road</t>
  </si>
  <si>
    <t xml:space="preserve">DY2 0BH                  </t>
  </si>
  <si>
    <t xml:space="preserve">01384 412600                            </t>
  </si>
  <si>
    <t>2013-06-23</t>
  </si>
  <si>
    <t>FRX30</t>
  </si>
  <si>
    <t>Mr Harjit Singh Gill</t>
  </si>
  <si>
    <t>Gill Pharmacy Gh Ltd</t>
  </si>
  <si>
    <t>191a Broadway</t>
  </si>
  <si>
    <t xml:space="preserve">WS1 3HD                  </t>
  </si>
  <si>
    <t xml:space="preserve">01922 615979                            </t>
  </si>
  <si>
    <t>FRX65</t>
  </si>
  <si>
    <t>Cape Hill Medical Centre</t>
  </si>
  <si>
    <t>Raglan Road</t>
  </si>
  <si>
    <t xml:space="preserve">B66 3NR                  </t>
  </si>
  <si>
    <t xml:space="preserve">0121 5651814                            </t>
  </si>
  <si>
    <t>FRX85</t>
  </si>
  <si>
    <t>694 Yardley Wood Road</t>
  </si>
  <si>
    <t xml:space="preserve">B13 0HY                  </t>
  </si>
  <si>
    <t xml:space="preserve">0121 4443110                            </t>
  </si>
  <si>
    <t>2003-11-15</t>
  </si>
  <si>
    <t>FR058</t>
  </si>
  <si>
    <t>Old Park Lane</t>
  </si>
  <si>
    <t xml:space="preserve">B69 4PU                  </t>
  </si>
  <si>
    <t xml:space="preserve">0121 5697313                            </t>
  </si>
  <si>
    <t>2012-08-27</t>
  </si>
  <si>
    <t>FR246</t>
  </si>
  <si>
    <t>Jsp Locum Services Limited</t>
  </si>
  <si>
    <t>Highfield Road Pharmacy</t>
  </si>
  <si>
    <t>307 Highfield Road</t>
  </si>
  <si>
    <t xml:space="preserve">B28 0BX                  </t>
  </si>
  <si>
    <t xml:space="preserve">0121 7773469                            </t>
  </si>
  <si>
    <t>2012-08-09</t>
  </si>
  <si>
    <t>FR870</t>
  </si>
  <si>
    <t>10 Glebe Farm Road</t>
  </si>
  <si>
    <t xml:space="preserve">B33 9LZ                  </t>
  </si>
  <si>
    <t xml:space="preserve">0121 7862960                            </t>
  </si>
  <si>
    <t>FTD05</t>
  </si>
  <si>
    <t>145 Halesowen Road</t>
  </si>
  <si>
    <t xml:space="preserve">01384 230079                            </t>
  </si>
  <si>
    <t>FTD45</t>
  </si>
  <si>
    <t>631 Kingstanding Road</t>
  </si>
  <si>
    <t xml:space="preserve">B44 9SU                  </t>
  </si>
  <si>
    <t xml:space="preserve">0121 3543800                            </t>
  </si>
  <si>
    <t>FTD62</t>
  </si>
  <si>
    <t>Sajad Khan And Rashid Mahmood</t>
  </si>
  <si>
    <t>Hyatt Pharmacy</t>
  </si>
  <si>
    <t>49 Bristol Road</t>
  </si>
  <si>
    <t xml:space="preserve">B5 7TU                   </t>
  </si>
  <si>
    <t xml:space="preserve">0121 4466186                            </t>
  </si>
  <si>
    <t>2010-11-15</t>
  </si>
  <si>
    <t>FTJ22</t>
  </si>
  <si>
    <t>Pendeford Health Centre</t>
  </si>
  <si>
    <t>Whitburn Close</t>
  </si>
  <si>
    <t xml:space="preserve">WV9 5NJ                  </t>
  </si>
  <si>
    <t xml:space="preserve">01902 781844                            </t>
  </si>
  <si>
    <t>FTK23</t>
  </si>
  <si>
    <t>Mr T Shareef</t>
  </si>
  <si>
    <t>Shareef Pharmacy</t>
  </si>
  <si>
    <t>149 Church Road</t>
  </si>
  <si>
    <t xml:space="preserve">B25 8UP                  </t>
  </si>
  <si>
    <t xml:space="preserve">0121 7837135                            </t>
  </si>
  <si>
    <t>FTK44</t>
  </si>
  <si>
    <t>Asif Healthcare Ltd</t>
  </si>
  <si>
    <t>Asif's Pharmacy</t>
  </si>
  <si>
    <t>29 Alum Rock Road</t>
  </si>
  <si>
    <t xml:space="preserve">B8 1LR                   </t>
  </si>
  <si>
    <t xml:space="preserve">0121 3282320                            </t>
  </si>
  <si>
    <t>2009-05-02</t>
  </si>
  <si>
    <t>FTM06</t>
  </si>
  <si>
    <t>Yardley Green Medical Ctr</t>
  </si>
  <si>
    <t>Yardley Green Road</t>
  </si>
  <si>
    <t xml:space="preserve">0121 7724394                            </t>
  </si>
  <si>
    <t>FTN49</t>
  </si>
  <si>
    <t>32-32a High Street</t>
  </si>
  <si>
    <t xml:space="preserve">B23 6RH                  </t>
  </si>
  <si>
    <t xml:space="preserve">0121 3500321                            </t>
  </si>
  <si>
    <t>1987-03-01</t>
  </si>
  <si>
    <t>FTN75</t>
  </si>
  <si>
    <t>Greet Pharmacy Limited</t>
  </si>
  <si>
    <t>Greet Pharmacy</t>
  </si>
  <si>
    <t>113 Percy Road</t>
  </si>
  <si>
    <t xml:space="preserve">B11 3NQ                  </t>
  </si>
  <si>
    <t xml:space="preserve">0121 7720233                            </t>
  </si>
  <si>
    <t>FTP07</t>
  </si>
  <si>
    <t>Brierley Hill H &amp; S C C</t>
  </si>
  <si>
    <t>Venture Way</t>
  </si>
  <si>
    <t xml:space="preserve">DY5 1RG                  </t>
  </si>
  <si>
    <t>2010-06-14</t>
  </si>
  <si>
    <t>FTP78</t>
  </si>
  <si>
    <t>36 Caldmore Green</t>
  </si>
  <si>
    <t xml:space="preserve">WS1 3RW                  </t>
  </si>
  <si>
    <t xml:space="preserve">01922 628171                            </t>
  </si>
  <si>
    <t>FTP87</t>
  </si>
  <si>
    <t>Laser Pharmacy Limited</t>
  </si>
  <si>
    <t>854 Stratford Road</t>
  </si>
  <si>
    <t xml:space="preserve">B11 4BS                  </t>
  </si>
  <si>
    <t xml:space="preserve">0121 7782921                            </t>
  </si>
  <si>
    <t>FTQ26</t>
  </si>
  <si>
    <t>Moseley Care Ltd</t>
  </si>
  <si>
    <t>Fakir Chemist</t>
  </si>
  <si>
    <t>2a Church Road</t>
  </si>
  <si>
    <t xml:space="preserve">B13 9AG                  </t>
  </si>
  <si>
    <t xml:space="preserve">0121 4492719                            </t>
  </si>
  <si>
    <t>2003-05-09</t>
  </si>
  <si>
    <t>FTQ71</t>
  </si>
  <si>
    <t>Wb Healthcare Ltd</t>
  </si>
  <si>
    <t>Care Services Pharmacy</t>
  </si>
  <si>
    <t>Unit 1a</t>
  </si>
  <si>
    <t>154 Bordesley Green Road</t>
  </si>
  <si>
    <t xml:space="preserve">B8 1BY                   </t>
  </si>
  <si>
    <t xml:space="preserve">0121 7712179                            </t>
  </si>
  <si>
    <t>2012-06-04</t>
  </si>
  <si>
    <t>FTT74</t>
  </si>
  <si>
    <t>Teso Instore Pharmacy</t>
  </si>
  <si>
    <t>Swan Shopping Centre</t>
  </si>
  <si>
    <t>Coventry Road, Yardley</t>
  </si>
  <si>
    <t xml:space="preserve">B26 1AD                  </t>
  </si>
  <si>
    <t xml:space="preserve">0121 3719847                            </t>
  </si>
  <si>
    <t>2012-02-20</t>
  </si>
  <si>
    <t>FTV16</t>
  </si>
  <si>
    <t xml:space="preserve">DY5 1QY                  </t>
  </si>
  <si>
    <t xml:space="preserve">01384 480887                            </t>
  </si>
  <si>
    <t>2005-10-27</t>
  </si>
  <si>
    <t>FTY49</t>
  </si>
  <si>
    <t>18-20 The Broadway</t>
  </si>
  <si>
    <t>Bushby</t>
  </si>
  <si>
    <t xml:space="preserve">WV10 8EB                 </t>
  </si>
  <si>
    <t xml:space="preserve">01902 782411                            </t>
  </si>
  <si>
    <t>1994-08-01</t>
  </si>
  <si>
    <t>FT012</t>
  </si>
  <si>
    <t>Great Wood Pharmacy Limited</t>
  </si>
  <si>
    <t>Small Heath Medical Ctre</t>
  </si>
  <si>
    <t>2 Great Wood Road</t>
  </si>
  <si>
    <t xml:space="preserve">B10 9QE                  </t>
  </si>
  <si>
    <t xml:space="preserve">0121 7731164                            </t>
  </si>
  <si>
    <t>2013-10-18</t>
  </si>
  <si>
    <t>FT045</t>
  </si>
  <si>
    <t>Ramzan LTD</t>
  </si>
  <si>
    <t>The Pharmacy Galleria</t>
  </si>
  <si>
    <t>96 High Street</t>
  </si>
  <si>
    <t>Pensnett</t>
  </si>
  <si>
    <t xml:space="preserve">DY5 4ED                  </t>
  </si>
  <si>
    <t xml:space="preserve">01384 77000                             </t>
  </si>
  <si>
    <t>FT069</t>
  </si>
  <si>
    <t>129 Alcester Road</t>
  </si>
  <si>
    <t xml:space="preserve">B13 8DD                  </t>
  </si>
  <si>
    <t xml:space="preserve">0121 4490371                            </t>
  </si>
  <si>
    <t>FT213</t>
  </si>
  <si>
    <t>9-11 Market Street</t>
  </si>
  <si>
    <t xml:space="preserve">DY6 9JS                  </t>
  </si>
  <si>
    <t xml:space="preserve">01384 287637                            </t>
  </si>
  <si>
    <t>1986-04-01</t>
  </si>
  <si>
    <t>FT325</t>
  </si>
  <si>
    <t>Gill HS</t>
  </si>
  <si>
    <t>341 Rookery Road</t>
  </si>
  <si>
    <t xml:space="preserve">B21 9PP                  </t>
  </si>
  <si>
    <t xml:space="preserve">0121 5542487                            </t>
  </si>
  <si>
    <t>FT515</t>
  </si>
  <si>
    <t>Morgan LJ</t>
  </si>
  <si>
    <t>Wards Chemists</t>
  </si>
  <si>
    <t>49 Coopers Road</t>
  </si>
  <si>
    <t xml:space="preserve">B20 2JU                  </t>
  </si>
  <si>
    <t xml:space="preserve">0121 5540715                            </t>
  </si>
  <si>
    <t>FT623</t>
  </si>
  <si>
    <t>Hawkes P</t>
  </si>
  <si>
    <t>Patrick Baggaley Chemist</t>
  </si>
  <si>
    <t>131 Alcester Road</t>
  </si>
  <si>
    <t xml:space="preserve">B13 8JP                  </t>
  </si>
  <si>
    <t xml:space="preserve">0121 4490096                            </t>
  </si>
  <si>
    <t>1996-11-01</t>
  </si>
  <si>
    <t>FT881</t>
  </si>
  <si>
    <t>8 Showell Circus</t>
  </si>
  <si>
    <t>Low Hill</t>
  </si>
  <si>
    <t xml:space="preserve">WV10 9BA                 </t>
  </si>
  <si>
    <t xml:space="preserve">01902 732029                            </t>
  </si>
  <si>
    <t>FVH14</t>
  </si>
  <si>
    <t>Ajh Pharm Ltd</t>
  </si>
  <si>
    <t>Carters Green Pharmacy</t>
  </si>
  <si>
    <t>34-36 Carters Green</t>
  </si>
  <si>
    <t xml:space="preserve">B70 9LW                  </t>
  </si>
  <si>
    <t xml:space="preserve">0121 5259898                            </t>
  </si>
  <si>
    <t>2009-04-04</t>
  </si>
  <si>
    <t>FVJ23</t>
  </si>
  <si>
    <t>Chemicare Uk Ltd</t>
  </si>
  <si>
    <t>291 Church Road</t>
  </si>
  <si>
    <t xml:space="preserve">B26 3YH                  </t>
  </si>
  <si>
    <t xml:space="preserve">0121 7432385                            </t>
  </si>
  <si>
    <t>FVK42</t>
  </si>
  <si>
    <t>2222 Coventry Road</t>
  </si>
  <si>
    <t xml:space="preserve">B26 3JH                  </t>
  </si>
  <si>
    <t xml:space="preserve">0121 7433676                            </t>
  </si>
  <si>
    <t>FVM46</t>
  </si>
  <si>
    <t>698 Yardley Wood Road</t>
  </si>
  <si>
    <t>Billesley</t>
  </si>
  <si>
    <t xml:space="preserve">0121 4434559                            </t>
  </si>
  <si>
    <t>FVN07</t>
  </si>
  <si>
    <t>J Sainsbury Plc</t>
  </si>
  <si>
    <t>30 Mere Green Road</t>
  </si>
  <si>
    <t xml:space="preserve">B75 5BT                  </t>
  </si>
  <si>
    <t xml:space="preserve">0121 3088756                            </t>
  </si>
  <si>
    <t>2006-07-10</t>
  </si>
  <si>
    <t>FVN87</t>
  </si>
  <si>
    <t>Egginton Jt Ltd</t>
  </si>
  <si>
    <t>Abbey Road</t>
  </si>
  <si>
    <t>Lower Gornal</t>
  </si>
  <si>
    <t>FVQ18</t>
  </si>
  <si>
    <t>Coalpool Pharmacy</t>
  </si>
  <si>
    <t>140 Dartmouth Avenue</t>
  </si>
  <si>
    <t>Coalpool</t>
  </si>
  <si>
    <t xml:space="preserve">WS3 1SP                  </t>
  </si>
  <si>
    <t xml:space="preserve">01922 636769                            </t>
  </si>
  <si>
    <t>FVR15</t>
  </si>
  <si>
    <t>100 Maple Green</t>
  </si>
  <si>
    <t xml:space="preserve">DY1 3QZ                  </t>
  </si>
  <si>
    <t xml:space="preserve">01902 676962                            </t>
  </si>
  <si>
    <t>FVR41</t>
  </si>
  <si>
    <t>Sparkbrook Enterprise Ltd</t>
  </si>
  <si>
    <t>Sparkbrook Pharmacy</t>
  </si>
  <si>
    <t>153a Stratford Road</t>
  </si>
  <si>
    <t xml:space="preserve">B11 1RB                  </t>
  </si>
  <si>
    <t xml:space="preserve">0121 7720165                            </t>
  </si>
  <si>
    <t>FVW04</t>
  </si>
  <si>
    <t>St Lawrence Way</t>
  </si>
  <si>
    <t xml:space="preserve">WS10 8UZ                 </t>
  </si>
  <si>
    <t>FVX29</t>
  </si>
  <si>
    <t>34-35 Thornley Street</t>
  </si>
  <si>
    <t xml:space="preserve">WV1 1JP                  </t>
  </si>
  <si>
    <t xml:space="preserve">01902 424380                            </t>
  </si>
  <si>
    <t>FV008</t>
  </si>
  <si>
    <t>Yew Tree Pharmacy Ltd</t>
  </si>
  <si>
    <t>20 Redwood Road</t>
  </si>
  <si>
    <t>Yew Tree Estate</t>
  </si>
  <si>
    <t xml:space="preserve">WS5 4LB                  </t>
  </si>
  <si>
    <t xml:space="preserve">01922 626918                            </t>
  </si>
  <si>
    <t>1996-06-03</t>
  </si>
  <si>
    <t>FV209</t>
  </si>
  <si>
    <t>Rushall Medical Centre</t>
  </si>
  <si>
    <t>107 Lichfield Rd,Rushall</t>
  </si>
  <si>
    <t xml:space="preserve">WS4 1HB                  </t>
  </si>
  <si>
    <t xml:space="preserve">01922 623590                            </t>
  </si>
  <si>
    <t>FV244</t>
  </si>
  <si>
    <t>A &amp; M Lawlor Ltd</t>
  </si>
  <si>
    <t>24 Church Road</t>
  </si>
  <si>
    <t xml:space="preserve">B6 5UP                   </t>
  </si>
  <si>
    <t xml:space="preserve">0121 3267159                            </t>
  </si>
  <si>
    <t>1997-11-03</t>
  </si>
  <si>
    <t>FV727</t>
  </si>
  <si>
    <t>Woodall Street</t>
  </si>
  <si>
    <t xml:space="preserve">WS3 3JR                  </t>
  </si>
  <si>
    <t xml:space="preserve">01922 498010                            </t>
  </si>
  <si>
    <t>FWA56</t>
  </si>
  <si>
    <t>Community Pharmacies (Uk) Limited</t>
  </si>
  <si>
    <t>Daynight Pharmacy</t>
  </si>
  <si>
    <t>20 Albion Street</t>
  </si>
  <si>
    <t xml:space="preserve">DY5 3EE                  </t>
  </si>
  <si>
    <t xml:space="preserve">01384 486538                            </t>
  </si>
  <si>
    <t>2013-08-13</t>
  </si>
  <si>
    <t>FWA64</t>
  </si>
  <si>
    <t>48 Three Shires Oak Road</t>
  </si>
  <si>
    <t xml:space="preserve">B67 5BS                  </t>
  </si>
  <si>
    <t xml:space="preserve">0121 4292493                            </t>
  </si>
  <si>
    <t>FWC92</t>
  </si>
  <si>
    <t>59 Forrester Street</t>
  </si>
  <si>
    <t xml:space="preserve">WS2 9PL                  </t>
  </si>
  <si>
    <t xml:space="preserve">01922 641806                            </t>
  </si>
  <si>
    <t>2009-05-15</t>
  </si>
  <si>
    <t>FWE66</t>
  </si>
  <si>
    <t>Avantgarde Pharma Ltd</t>
  </si>
  <si>
    <t>41 Caldmore Green</t>
  </si>
  <si>
    <t xml:space="preserve">01922 62626                             </t>
  </si>
  <si>
    <t>FWF10</t>
  </si>
  <si>
    <t>Icarus Healthcare Ltd</t>
  </si>
  <si>
    <t>Icarus Pharmacy</t>
  </si>
  <si>
    <t>F13 Ephraim Phillips Hse</t>
  </si>
  <si>
    <t>54-76 Bissell Street</t>
  </si>
  <si>
    <t xml:space="preserve">B5 7HP                   </t>
  </si>
  <si>
    <t xml:space="preserve">0121 6222661                            </t>
  </si>
  <si>
    <t>FWF96</t>
  </si>
  <si>
    <t>Limes Pharmacy</t>
  </si>
  <si>
    <t>The Limes Business Centre</t>
  </si>
  <si>
    <t>5 Birmingham Road</t>
  </si>
  <si>
    <t xml:space="preserve">WS1 2LT                  </t>
  </si>
  <si>
    <t xml:space="preserve">01922 623708                            </t>
  </si>
  <si>
    <t>FWG01</t>
  </si>
  <si>
    <t>Whites Pharmacy Ltd</t>
  </si>
  <si>
    <t>Whites Pharmacy</t>
  </si>
  <si>
    <t>788 Alcester Road South</t>
  </si>
  <si>
    <t xml:space="preserve">B14 5EZ                  </t>
  </si>
  <si>
    <t xml:space="preserve">0121 4305435                            </t>
  </si>
  <si>
    <t>FWH99</t>
  </si>
  <si>
    <t>Tak Healthcare Limited</t>
  </si>
  <si>
    <t>Heathfield Pharmacy</t>
  </si>
  <si>
    <t>147a Heathfield Road</t>
  </si>
  <si>
    <t xml:space="preserve">B19 1HL                  </t>
  </si>
  <si>
    <t xml:space="preserve">0121 5514686                            </t>
  </si>
  <si>
    <t>2012-04-27</t>
  </si>
  <si>
    <t>FWL16</t>
  </si>
  <si>
    <t>Cannon Hill (Uk) Ltd</t>
  </si>
  <si>
    <t>200 Edward Road</t>
  </si>
  <si>
    <t>Cannon Hill</t>
  </si>
  <si>
    <t xml:space="preserve">0121 4400888                            </t>
  </si>
  <si>
    <t>2007-07-23</t>
  </si>
  <si>
    <t>FWL41</t>
  </si>
  <si>
    <t>Tariq Mahmood Hayden Hill Ltd</t>
  </si>
  <si>
    <t>Haden Vale Pharmacy</t>
  </si>
  <si>
    <t>50 Barrs Road</t>
  </si>
  <si>
    <t xml:space="preserve">B64 7HG                  </t>
  </si>
  <si>
    <t xml:space="preserve">01384 562002                            </t>
  </si>
  <si>
    <t>FWL78</t>
  </si>
  <si>
    <t>5 Walmley Close</t>
  </si>
  <si>
    <t xml:space="preserve">0121 3132908                            </t>
  </si>
  <si>
    <t>FWM37</t>
  </si>
  <si>
    <t>Unit 6</t>
  </si>
  <si>
    <t>St Andrews Retail Park</t>
  </si>
  <si>
    <t xml:space="preserve">B10 0XA                  </t>
  </si>
  <si>
    <t xml:space="preserve">0121 7714438                            </t>
  </si>
  <si>
    <t>2011-07-20</t>
  </si>
  <si>
    <t>FWM83</t>
  </si>
  <si>
    <t>Pharmacy Care Matters Limited</t>
  </si>
  <si>
    <t>Pharmacy Care Matters</t>
  </si>
  <si>
    <t>197 Alcester Road</t>
  </si>
  <si>
    <t xml:space="preserve">B13 8PX                  </t>
  </si>
  <si>
    <t xml:space="preserve">0121 4490089                            </t>
  </si>
  <si>
    <t>FWN81</t>
  </si>
  <si>
    <t>Melody Healthcare Ltd</t>
  </si>
  <si>
    <t>Blackwood Pharmacy</t>
  </si>
  <si>
    <t>87 Blackwood Road</t>
  </si>
  <si>
    <t>Streetly</t>
  </si>
  <si>
    <t xml:space="preserve">B74 3PW                  </t>
  </si>
  <si>
    <t xml:space="preserve">0121 3534866                            </t>
  </si>
  <si>
    <t>2003-03-31</t>
  </si>
  <si>
    <t>FWP20</t>
  </si>
  <si>
    <t>1005 Alcester Road South</t>
  </si>
  <si>
    <t>Maypole</t>
  </si>
  <si>
    <t xml:space="preserve">B14 5JA                  </t>
  </si>
  <si>
    <t xml:space="preserve">0121 4305155                            </t>
  </si>
  <si>
    <t>FWP52</t>
  </si>
  <si>
    <t>118 Pharmacy Ltd</t>
  </si>
  <si>
    <t xml:space="preserve">01543 379777                            </t>
  </si>
  <si>
    <t>2012-05-01</t>
  </si>
  <si>
    <t>FWP74</t>
  </si>
  <si>
    <t>Mr Balal Akbar And Aneela Shaheen Balal</t>
  </si>
  <si>
    <t>72 Golden Hillock Road</t>
  </si>
  <si>
    <t xml:space="preserve">B10 0LG                  </t>
  </si>
  <si>
    <t xml:space="preserve">0121 4482598                            </t>
  </si>
  <si>
    <t>2013-07-08</t>
  </si>
  <si>
    <t>FWQ58</t>
  </si>
  <si>
    <t>63a Broadstone Avenue</t>
  </si>
  <si>
    <t xml:space="preserve">WS3 1ER                  </t>
  </si>
  <si>
    <t xml:space="preserve">01922 494373                            </t>
  </si>
  <si>
    <t>FWR48</t>
  </si>
  <si>
    <t>Unit 6, Park Parade</t>
  </si>
  <si>
    <t>Overfield Drive</t>
  </si>
  <si>
    <t>Sedgmoor Park</t>
  </si>
  <si>
    <t xml:space="preserve">WV14 9XW                 </t>
  </si>
  <si>
    <t xml:space="preserve">01902 665528                            </t>
  </si>
  <si>
    <t>2006-11-30</t>
  </si>
  <si>
    <t>FWT34</t>
  </si>
  <si>
    <t>Saydons Pharmacy</t>
  </si>
  <si>
    <t>408 Coventry Road</t>
  </si>
  <si>
    <t xml:space="preserve">B10 0UF                  </t>
  </si>
  <si>
    <t xml:space="preserve">0121 7726051                            </t>
  </si>
  <si>
    <t>2013-06-03</t>
  </si>
  <si>
    <t>FWT77</t>
  </si>
  <si>
    <t>Walsall Road Partnership Limited</t>
  </si>
  <si>
    <t>Tower Hill Pharmacy</t>
  </si>
  <si>
    <t>435 Walsall Road</t>
  </si>
  <si>
    <t xml:space="preserve">B42 1BT                  </t>
  </si>
  <si>
    <t xml:space="preserve">0121 3571031                            </t>
  </si>
  <si>
    <t>2013-04-08</t>
  </si>
  <si>
    <t>FWW51</t>
  </si>
  <si>
    <t>West Mid Healthcare Uk Ltd</t>
  </si>
  <si>
    <t>Lye Pharmacy</t>
  </si>
  <si>
    <t>37 High Street</t>
  </si>
  <si>
    <t xml:space="preserve">DY9 8LF                  </t>
  </si>
  <si>
    <t>FW024</t>
  </si>
  <si>
    <t>Dudley Road Late Night Pharmacy</t>
  </si>
  <si>
    <t>328-330 Dudley Road</t>
  </si>
  <si>
    <t xml:space="preserve">B18 4HJ                  </t>
  </si>
  <si>
    <t xml:space="preserve">0121 4544466                            </t>
  </si>
  <si>
    <t>2008-08-21</t>
  </si>
  <si>
    <t>FW075</t>
  </si>
  <si>
    <t>Park Lane Pharmacy</t>
  </si>
  <si>
    <t>3 Park Lane</t>
  </si>
  <si>
    <t xml:space="preserve">WS10 9PR                 </t>
  </si>
  <si>
    <t xml:space="preserve">0121 5560973                            </t>
  </si>
  <si>
    <t>2001-03-11</t>
  </si>
  <si>
    <t>FW084</t>
  </si>
  <si>
    <t>Tak Healthcare Ltd</t>
  </si>
  <si>
    <t>Richmond Pharmacy</t>
  </si>
  <si>
    <t>57 Richmond Road</t>
  </si>
  <si>
    <t xml:space="preserve">B33 8TL                  </t>
  </si>
  <si>
    <t xml:space="preserve">0121 7832114                            </t>
  </si>
  <si>
    <t>2009-12-15</t>
  </si>
  <si>
    <t>FW220</t>
  </si>
  <si>
    <t>Rowley Village</t>
  </si>
  <si>
    <t xml:space="preserve">B65 9EN                  </t>
  </si>
  <si>
    <t xml:space="preserve">0121 5591792                            </t>
  </si>
  <si>
    <t>2010-05-26</t>
  </si>
  <si>
    <t>FW272</t>
  </si>
  <si>
    <t>58 High Street</t>
  </si>
  <si>
    <t xml:space="preserve">01902 733450                            </t>
  </si>
  <si>
    <t>2000-07-17</t>
  </si>
  <si>
    <t>FW465</t>
  </si>
  <si>
    <t>124 High Street</t>
  </si>
  <si>
    <t xml:space="preserve">B17 9NN                  </t>
  </si>
  <si>
    <t xml:space="preserve">0121 4278565                            </t>
  </si>
  <si>
    <t>FW507</t>
  </si>
  <si>
    <t>Cb Pharmacies Ltd</t>
  </si>
  <si>
    <t>Pj Ingrams Chemist</t>
  </si>
  <si>
    <t>351 High Street</t>
  </si>
  <si>
    <t xml:space="preserve">B70 9QG                  </t>
  </si>
  <si>
    <t xml:space="preserve">0121 5531081                            </t>
  </si>
  <si>
    <t>FXC45</t>
  </si>
  <si>
    <t>204 Talbot Street</t>
  </si>
  <si>
    <t xml:space="preserve">DY5 3DS                  </t>
  </si>
  <si>
    <t xml:space="preserve">01384 572039                            </t>
  </si>
  <si>
    <t>FXD49</t>
  </si>
  <si>
    <t>Mr Kehinde Pitan</t>
  </si>
  <si>
    <t>Pitman Pharmacy</t>
  </si>
  <si>
    <t>622 Bristol Road South</t>
  </si>
  <si>
    <t xml:space="preserve">B31 2JR                  </t>
  </si>
  <si>
    <t xml:space="preserve">0121 4762276                            </t>
  </si>
  <si>
    <t>2013-03-21</t>
  </si>
  <si>
    <t>FXL08</t>
  </si>
  <si>
    <t>Birmingham New Road</t>
  </si>
  <si>
    <t xml:space="preserve">DY1 4RP                  </t>
  </si>
  <si>
    <t>1994-05-01</t>
  </si>
  <si>
    <t>FXQ03</t>
  </si>
  <si>
    <t>Coventry Road</t>
  </si>
  <si>
    <t xml:space="preserve">B10 0HH                  </t>
  </si>
  <si>
    <t xml:space="preserve">0121 7664819                            </t>
  </si>
  <si>
    <t>1998-04-22</t>
  </si>
  <si>
    <t>FXQ18</t>
  </si>
  <si>
    <t>Advance Pharma Ltd</t>
  </si>
  <si>
    <t>Pleck Pharmacy</t>
  </si>
  <si>
    <t>246a Wednesbury Road</t>
  </si>
  <si>
    <t xml:space="preserve">WS2 9QN                  </t>
  </si>
  <si>
    <t>2012-11-09</t>
  </si>
  <si>
    <t>FXQ84</t>
  </si>
  <si>
    <t>18 The Square</t>
  </si>
  <si>
    <t>New Invention</t>
  </si>
  <si>
    <t xml:space="preserve">WV12 5EA                 </t>
  </si>
  <si>
    <t xml:space="preserve">01922 475098                            </t>
  </si>
  <si>
    <t>FXR52</t>
  </si>
  <si>
    <t>78-96 Pool Way</t>
  </si>
  <si>
    <t xml:space="preserve">B33 8ND                  </t>
  </si>
  <si>
    <t xml:space="preserve">0121 7835562                            </t>
  </si>
  <si>
    <t>FXR57</t>
  </si>
  <si>
    <t>Hingley Mej &amp; Co.Ltd</t>
  </si>
  <si>
    <t>Hingley Chemist</t>
  </si>
  <si>
    <t>Hollymoor Medical Centre</t>
  </si>
  <si>
    <t>Manor Park Grove</t>
  </si>
  <si>
    <t xml:space="preserve">B31 5ER                  </t>
  </si>
  <si>
    <t xml:space="preserve">0121 4530055                            </t>
  </si>
  <si>
    <t>FXR61</t>
  </si>
  <si>
    <t>Stretonette Limited</t>
  </si>
  <si>
    <t>Ashtree Pharmacy</t>
  </si>
  <si>
    <t>1534 Pershore Road</t>
  </si>
  <si>
    <t>Stirchley</t>
  </si>
  <si>
    <t xml:space="preserve">B30 2NW                  </t>
  </si>
  <si>
    <t xml:space="preserve">0121 4596023                            </t>
  </si>
  <si>
    <t>2011-10-01</t>
  </si>
  <si>
    <t>FXR74</t>
  </si>
  <si>
    <t>Pan Healthcare Limited</t>
  </si>
  <si>
    <t>Pan Pharmacy</t>
  </si>
  <si>
    <t>299 Church Road</t>
  </si>
  <si>
    <t xml:space="preserve">0121 7429599                            </t>
  </si>
  <si>
    <t>FXT87</t>
  </si>
  <si>
    <t>Dove Primary Care Centre</t>
  </si>
  <si>
    <t>60 Dovedale Road</t>
  </si>
  <si>
    <t xml:space="preserve">B23 5DD                  </t>
  </si>
  <si>
    <t xml:space="preserve">0121 3843198                            </t>
  </si>
  <si>
    <t>1994-05-27</t>
  </si>
  <si>
    <t>FXV89</t>
  </si>
  <si>
    <t>Erdington Day Night Healthcare Limited</t>
  </si>
  <si>
    <t>Erdington Day Night Chemist</t>
  </si>
  <si>
    <t>213 High Street</t>
  </si>
  <si>
    <t xml:space="preserve">B23 6SS                  </t>
  </si>
  <si>
    <t xml:space="preserve">0121 3827477                            </t>
  </si>
  <si>
    <t>2011-06-09</t>
  </si>
  <si>
    <t>FX009</t>
  </si>
  <si>
    <t>468 High Street</t>
  </si>
  <si>
    <t xml:space="preserve">DY6 8AW                  </t>
  </si>
  <si>
    <t xml:space="preserve">01384 291758                            </t>
  </si>
  <si>
    <t>FX023</t>
  </si>
  <si>
    <t>Little London Surgery</t>
  </si>
  <si>
    <t>Little London, Caldmore</t>
  </si>
  <si>
    <t xml:space="preserve">WS1 3EP                  </t>
  </si>
  <si>
    <t xml:space="preserve">01922 721660                            </t>
  </si>
  <si>
    <t>FX123</t>
  </si>
  <si>
    <t>Shahid Iqbal</t>
  </si>
  <si>
    <t>Robin Hood Pharmacy</t>
  </si>
  <si>
    <t>1518 Stratford Road</t>
  </si>
  <si>
    <t xml:space="preserve">B28 9ET                  </t>
  </si>
  <si>
    <t xml:space="preserve">0121 5723727                            </t>
  </si>
  <si>
    <t>2012-06-08</t>
  </si>
  <si>
    <t>FX129</t>
  </si>
  <si>
    <t>Stourbridge Hth &amp; Scc</t>
  </si>
  <si>
    <t>John Corbett Drive</t>
  </si>
  <si>
    <t>Amblecote, Stourbridge</t>
  </si>
  <si>
    <t xml:space="preserve">DY8 4JB                  </t>
  </si>
  <si>
    <t xml:space="preserve">01384 395617                            </t>
  </si>
  <si>
    <t>2008-05-03</t>
  </si>
  <si>
    <t>FX593</t>
  </si>
  <si>
    <t>Highfield Chemist</t>
  </si>
  <si>
    <t>25 Highfield Road</t>
  </si>
  <si>
    <t xml:space="preserve">B8 3QD                   </t>
  </si>
  <si>
    <t xml:space="preserve">0121 3287123                            </t>
  </si>
  <si>
    <t>FX651</t>
  </si>
  <si>
    <t>Khanpharma Limited</t>
  </si>
  <si>
    <t>Shelleys Pharmacy</t>
  </si>
  <si>
    <t>47 Yardley Green Road</t>
  </si>
  <si>
    <t xml:space="preserve">0121 7720025                            </t>
  </si>
  <si>
    <t>FX893</t>
  </si>
  <si>
    <t>1756-1758 Coventry Road</t>
  </si>
  <si>
    <t xml:space="preserve">0121 7425679                            </t>
  </si>
  <si>
    <t>FYA10</t>
  </si>
  <si>
    <t>2 Vicarage Road</t>
  </si>
  <si>
    <t xml:space="preserve">B14 7RA                  </t>
  </si>
  <si>
    <t xml:space="preserve">0121 4444924                            </t>
  </si>
  <si>
    <t>FYA78</t>
  </si>
  <si>
    <t>Rajja Chemist</t>
  </si>
  <si>
    <t>5 Dwellings Lane</t>
  </si>
  <si>
    <t xml:space="preserve">B32 1RJ                  </t>
  </si>
  <si>
    <t xml:space="preserve">0121 4216840                            </t>
  </si>
  <si>
    <t>1987-06-01</t>
  </si>
  <si>
    <t>FYA84</t>
  </si>
  <si>
    <t>Mr Singh</t>
  </si>
  <si>
    <t>Broadway Pharmacy</t>
  </si>
  <si>
    <t>4 Hawes Close</t>
  </si>
  <si>
    <t>Broadway</t>
  </si>
  <si>
    <t xml:space="preserve">WS1 3HG                  </t>
  </si>
  <si>
    <t xml:space="preserve">01922 722899                            </t>
  </si>
  <si>
    <t>2000-03-06</t>
  </si>
  <si>
    <t>FYA99</t>
  </si>
  <si>
    <t>St Margarets Well Surgery</t>
  </si>
  <si>
    <t>2 Quarry Lane</t>
  </si>
  <si>
    <t xml:space="preserve">B63 4WD                  </t>
  </si>
  <si>
    <t xml:space="preserve">0121 5859065                            </t>
  </si>
  <si>
    <t>FYD19</t>
  </si>
  <si>
    <t>Carter WG</t>
  </si>
  <si>
    <t>Bournville Pharmacy</t>
  </si>
  <si>
    <t>45 Sycamore Road</t>
  </si>
  <si>
    <t>Bournville</t>
  </si>
  <si>
    <t xml:space="preserve">B30 2AA                  </t>
  </si>
  <si>
    <t xml:space="preserve">0121 4720282                            </t>
  </si>
  <si>
    <t>FYD26</t>
  </si>
  <si>
    <t>232 Halesowen Road</t>
  </si>
  <si>
    <t xml:space="preserve">B64 6HN                  </t>
  </si>
  <si>
    <t xml:space="preserve">01384 635407                            </t>
  </si>
  <si>
    <t>1986-09-01</t>
  </si>
  <si>
    <t>FYE66</t>
  </si>
  <si>
    <t>5 Bean Road</t>
  </si>
  <si>
    <t xml:space="preserve">DY2 8TH                  </t>
  </si>
  <si>
    <t>FYG74</t>
  </si>
  <si>
    <t>Unit 36 Kings Square</t>
  </si>
  <si>
    <t>Sandwell Centre</t>
  </si>
  <si>
    <t xml:space="preserve">B70 6NZ                  </t>
  </si>
  <si>
    <t xml:space="preserve">0121 5252834                            </t>
  </si>
  <si>
    <t>FYL49</t>
  </si>
  <si>
    <t>Within Superstore</t>
  </si>
  <si>
    <t xml:space="preserve">WV14 0EY                 </t>
  </si>
  <si>
    <t xml:space="preserve">01902 495225                            </t>
  </si>
  <si>
    <t>FYL65</t>
  </si>
  <si>
    <t>Forrest Dp Ltd</t>
  </si>
  <si>
    <t>145 Hamstead Road</t>
  </si>
  <si>
    <t xml:space="preserve">B43 5BB                  </t>
  </si>
  <si>
    <t xml:space="preserve">0121 3583588                            </t>
  </si>
  <si>
    <t>FYL76</t>
  </si>
  <si>
    <t>3 Bell Lane</t>
  </si>
  <si>
    <t xml:space="preserve">B33 0HS                  </t>
  </si>
  <si>
    <t xml:space="preserve">0121 7792540                            </t>
  </si>
  <si>
    <t>FYM33</t>
  </si>
  <si>
    <t>Penn Manor Medical Centre</t>
  </si>
  <si>
    <t>Manor Road, Penn</t>
  </si>
  <si>
    <t xml:space="preserve">WV4 5PY                  </t>
  </si>
  <si>
    <t xml:space="preserve">01902 330515                            </t>
  </si>
  <si>
    <t>1992-12-01</t>
  </si>
  <si>
    <t>FYV46</t>
  </si>
  <si>
    <t>Chempharm LTD</t>
  </si>
  <si>
    <t>Vicarage Pharmacy</t>
  </si>
  <si>
    <t>75 Vicarage Road</t>
  </si>
  <si>
    <t xml:space="preserve">B71 1AW                  </t>
  </si>
  <si>
    <t xml:space="preserve">0121 5887678                            </t>
  </si>
  <si>
    <t>1994-09-01</t>
  </si>
  <si>
    <t>FYX33</t>
  </si>
  <si>
    <t>County Pharmacy Ltd</t>
  </si>
  <si>
    <t>15 Wordsley Green Centre</t>
  </si>
  <si>
    <t>Wordsley</t>
  </si>
  <si>
    <t xml:space="preserve">DY8 5PD                  </t>
  </si>
  <si>
    <t>FY464</t>
  </si>
  <si>
    <t>Mcardle I Ltd</t>
  </si>
  <si>
    <t>92 High Street</t>
  </si>
  <si>
    <t xml:space="preserve">DY5 3AP                  </t>
  </si>
  <si>
    <t xml:space="preserve">01384 77320                             </t>
  </si>
  <si>
    <t>FY754</t>
  </si>
  <si>
    <t>141 Bridgnorth Road</t>
  </si>
  <si>
    <t>Wollaston</t>
  </si>
  <si>
    <t xml:space="preserve">DY8 3NX                  </t>
  </si>
  <si>
    <t xml:space="preserve">01384 395592                            </t>
  </si>
  <si>
    <t>FY822</t>
  </si>
  <si>
    <t>5 Ryemarket</t>
  </si>
  <si>
    <t xml:space="preserve">DY8 1HJ                  </t>
  </si>
  <si>
    <t xml:space="preserve">01384 375325                            </t>
  </si>
  <si>
    <t>FY922</t>
  </si>
  <si>
    <t>Alpharm LTD</t>
  </si>
  <si>
    <t>Alpha Pharmacy</t>
  </si>
  <si>
    <t>468 Stafford Road</t>
  </si>
  <si>
    <t xml:space="preserve">01902 782017                            </t>
  </si>
  <si>
    <t>FY954</t>
  </si>
  <si>
    <t>J.Docter Limited</t>
  </si>
  <si>
    <t>Bloomsbury Village Centre</t>
  </si>
  <si>
    <t>67 Rupert Street</t>
  </si>
  <si>
    <t xml:space="preserve">B7 5DT                   </t>
  </si>
  <si>
    <t xml:space="preserve">0121 3594172                            </t>
  </si>
  <si>
    <t>FK772</t>
  </si>
  <si>
    <t>Nems OOH</t>
  </si>
  <si>
    <t>484 Derby Road</t>
  </si>
  <si>
    <t>Nottingham</t>
  </si>
  <si>
    <t xml:space="preserve">NG7 2GT                  </t>
  </si>
  <si>
    <t xml:space="preserve">0115 9166062                            </t>
  </si>
  <si>
    <t>FLD92</t>
  </si>
  <si>
    <t>Derbyshire Health Utd Ltd OOH</t>
  </si>
  <si>
    <t>Canterbury House</t>
  </si>
  <si>
    <t>Stephenson's Way</t>
  </si>
  <si>
    <t>Derby</t>
  </si>
  <si>
    <t xml:space="preserve">DE21 6LY                 </t>
  </si>
  <si>
    <t xml:space="preserve">0844 4122241                            </t>
  </si>
  <si>
    <t>FN780</t>
  </si>
  <si>
    <t>Derby Medical Services OOH</t>
  </si>
  <si>
    <t>Dhu Ltd, Charlotte House</t>
  </si>
  <si>
    <t>Stanier Way</t>
  </si>
  <si>
    <t xml:space="preserve">DE21 6BF                 </t>
  </si>
  <si>
    <t xml:space="preserve">01332 290603                            </t>
  </si>
  <si>
    <t>FWT16</t>
  </si>
  <si>
    <t>Chesterfield &amp; North Derby Royal Hosp Ph</t>
  </si>
  <si>
    <t>Pharmacy Dept</t>
  </si>
  <si>
    <t>Chesterfield &amp; North</t>
  </si>
  <si>
    <t>Derby Royal Hosp,Calow</t>
  </si>
  <si>
    <t>Chesterfield, Derbyshire</t>
  </si>
  <si>
    <t xml:space="preserve">S44 5BL                  </t>
  </si>
  <si>
    <t xml:space="preserve">01246 277271                            </t>
  </si>
  <si>
    <t>2003-04-01</t>
  </si>
  <si>
    <t>FW747</t>
  </si>
  <si>
    <t>C B S OOH</t>
  </si>
  <si>
    <t>Cncs Ltd, Byron House</t>
  </si>
  <si>
    <t>Mansfield Road</t>
  </si>
  <si>
    <t>Sutton In Ashfield</t>
  </si>
  <si>
    <t xml:space="preserve">NG17 4JL                 </t>
  </si>
  <si>
    <t xml:space="preserve">0115 9343028                            </t>
  </si>
  <si>
    <t>FAA17</t>
  </si>
  <si>
    <t>Felixstowe Pharmacy</t>
  </si>
  <si>
    <t>Grove Medical Centre</t>
  </si>
  <si>
    <t>Grove Road</t>
  </si>
  <si>
    <t>Felixstowe</t>
  </si>
  <si>
    <t>Suffolk</t>
  </si>
  <si>
    <t xml:space="preserve">IP11 9GA                 </t>
  </si>
  <si>
    <t xml:space="preserve">01394 285329                            </t>
  </si>
  <si>
    <t>2013-03-04</t>
  </si>
  <si>
    <t>FAC08</t>
  </si>
  <si>
    <t>33 High Street</t>
  </si>
  <si>
    <t>St.Neots</t>
  </si>
  <si>
    <t>Huntingdon</t>
  </si>
  <si>
    <t>Cambridgeshire</t>
  </si>
  <si>
    <t xml:space="preserve">PE19 1BW                 </t>
  </si>
  <si>
    <t xml:space="preserve">01480 214208                            </t>
  </si>
  <si>
    <t>FAE37</t>
  </si>
  <si>
    <t>12 High Street</t>
  </si>
  <si>
    <t>Sawtry</t>
  </si>
  <si>
    <t xml:space="preserve">PE28 5SU                 </t>
  </si>
  <si>
    <t xml:space="preserve">01487 832558                            </t>
  </si>
  <si>
    <t>FAG42</t>
  </si>
  <si>
    <t>28 St John's Road</t>
  </si>
  <si>
    <t>Bungay</t>
  </si>
  <si>
    <t xml:space="preserve">NR35 1LP                 </t>
  </si>
  <si>
    <t xml:space="preserve">01986 896568                            </t>
  </si>
  <si>
    <t>2003-01-02</t>
  </si>
  <si>
    <t>FAH08</t>
  </si>
  <si>
    <t>Mid Suffolk Medical Supplies Ltd</t>
  </si>
  <si>
    <t>Claydon Pharmacy</t>
  </si>
  <si>
    <t>Claydon</t>
  </si>
  <si>
    <t>Ipswich</t>
  </si>
  <si>
    <t xml:space="preserve">IP6 0HS                  </t>
  </si>
  <si>
    <t xml:space="preserve">01473 836908                            </t>
  </si>
  <si>
    <t>FAK53</t>
  </si>
  <si>
    <t>Medicines 4 U Ltd</t>
  </si>
  <si>
    <t>Waterbeach Pharmacy</t>
  </si>
  <si>
    <t>6 Chapel Street</t>
  </si>
  <si>
    <t>Waterbeach</t>
  </si>
  <si>
    <t>Cambridge</t>
  </si>
  <si>
    <t xml:space="preserve">CB25 9HR                 </t>
  </si>
  <si>
    <t xml:space="preserve">01223 564422                            </t>
  </si>
  <si>
    <t>2005-02-28</t>
  </si>
  <si>
    <t>FAK71</t>
  </si>
  <si>
    <t>Day Lewis Plc</t>
  </si>
  <si>
    <t>242 Main Road</t>
  </si>
  <si>
    <t>Parson Drove</t>
  </si>
  <si>
    <t>Wisbech</t>
  </si>
  <si>
    <t xml:space="preserve">PE13 4LF                 </t>
  </si>
  <si>
    <t xml:space="preserve">01945 701778                            </t>
  </si>
  <si>
    <t>2010-06-22</t>
  </si>
  <si>
    <t>FAM13</t>
  </si>
  <si>
    <t>Yns Healthcare Limited</t>
  </si>
  <si>
    <t>Tanner Street Chemist</t>
  </si>
  <si>
    <t>1 Tanner Court</t>
  </si>
  <si>
    <t>Tanner Street</t>
  </si>
  <si>
    <t>Thetford</t>
  </si>
  <si>
    <t xml:space="preserve">IP24 2BQ                 </t>
  </si>
  <si>
    <t>2013-03-25</t>
  </si>
  <si>
    <t>FAQ90</t>
  </si>
  <si>
    <t>Stuart Beer &amp; Co Limited</t>
  </si>
  <si>
    <t>Wickham Market Pharmacy</t>
  </si>
  <si>
    <t>Unit 2  White Hart Court</t>
  </si>
  <si>
    <t>Wickham Market</t>
  </si>
  <si>
    <t xml:space="preserve">IP13 0RA                 </t>
  </si>
  <si>
    <t xml:space="preserve">01728 746267                            </t>
  </si>
  <si>
    <t>FAT07</t>
  </si>
  <si>
    <t>East Harling Chemist Limited</t>
  </si>
  <si>
    <t>East Harling Pharmacy</t>
  </si>
  <si>
    <t>Memorial Green</t>
  </si>
  <si>
    <t>East Harling</t>
  </si>
  <si>
    <t>Norwich</t>
  </si>
  <si>
    <t>Norfolk</t>
  </si>
  <si>
    <t xml:space="preserve">NR16 2ND                 </t>
  </si>
  <si>
    <t xml:space="preserve">01953 717207                            </t>
  </si>
  <si>
    <t>2014-03-10</t>
  </si>
  <si>
    <t>FAV25</t>
  </si>
  <si>
    <t>Mrs P Ondhia</t>
  </si>
  <si>
    <t>Rackheath Pharmacy</t>
  </si>
  <si>
    <t>1 Bernard Close</t>
  </si>
  <si>
    <t>Rackheath</t>
  </si>
  <si>
    <t xml:space="preserve">NR13 6QS                 </t>
  </si>
  <si>
    <t>2013-06-20</t>
  </si>
  <si>
    <t>FAW93</t>
  </si>
  <si>
    <t>Cangle Road</t>
  </si>
  <si>
    <t>Haverhill</t>
  </si>
  <si>
    <t xml:space="preserve">CB9 0BQ                  </t>
  </si>
  <si>
    <t xml:space="preserve">01440 759447                            </t>
  </si>
  <si>
    <t>2009-09-28</t>
  </si>
  <si>
    <t>FAX31</t>
  </si>
  <si>
    <t>Goddard Road</t>
  </si>
  <si>
    <t xml:space="preserve">IP1 5PD                  </t>
  </si>
  <si>
    <t xml:space="preserve">01473 243610                            </t>
  </si>
  <si>
    <t>2001-03-25</t>
  </si>
  <si>
    <t>FA042</t>
  </si>
  <si>
    <t>20 Great Whyte</t>
  </si>
  <si>
    <t>Ramsey</t>
  </si>
  <si>
    <t xml:space="preserve">PE26 1HA                 </t>
  </si>
  <si>
    <t>FA436</t>
  </si>
  <si>
    <t>Rivergate Centre OOH</t>
  </si>
  <si>
    <t>Vierson Platz</t>
  </si>
  <si>
    <t>Bourges Boulevard</t>
  </si>
  <si>
    <t>Peterborough</t>
  </si>
  <si>
    <t xml:space="preserve">PE1 1SE                  </t>
  </si>
  <si>
    <t xml:space="preserve">01733 293800                            </t>
  </si>
  <si>
    <t>FA512</t>
  </si>
  <si>
    <t>Lords Healthcare Ltd</t>
  </si>
  <si>
    <t>Lords Pharmacy</t>
  </si>
  <si>
    <t>Unit 61</t>
  </si>
  <si>
    <t>The Guineas Shopping Ctr</t>
  </si>
  <si>
    <t>Newmarket</t>
  </si>
  <si>
    <t xml:space="preserve">CB8 8EQ                  </t>
  </si>
  <si>
    <t xml:space="preserve">01638 428022                            </t>
  </si>
  <si>
    <t>2012-12-08</t>
  </si>
  <si>
    <t>FA671</t>
  </si>
  <si>
    <t>Unit A3</t>
  </si>
  <si>
    <t>Hardwick Retail Park</t>
  </si>
  <si>
    <t>King's Lynn</t>
  </si>
  <si>
    <t xml:space="preserve">PE30 4NA                 </t>
  </si>
  <si>
    <t xml:space="preserve">01553 775315                            </t>
  </si>
  <si>
    <t>FCC95</t>
  </si>
  <si>
    <t>Pharmacy Medicines Ltd</t>
  </si>
  <si>
    <t>11 Fenlake Business Ctre</t>
  </si>
  <si>
    <t>Fengate</t>
  </si>
  <si>
    <t xml:space="preserve">PE1 5BQ                  </t>
  </si>
  <si>
    <t xml:space="preserve">01733 311349                            </t>
  </si>
  <si>
    <t>FCE38</t>
  </si>
  <si>
    <t>Repeat Prescription Order Line Limited</t>
  </si>
  <si>
    <t>Halls The Chemist</t>
  </si>
  <si>
    <t>92 Peterborough Road</t>
  </si>
  <si>
    <t>Farcet</t>
  </si>
  <si>
    <t xml:space="preserve">PE7 3BN                  </t>
  </si>
  <si>
    <t xml:space="preserve">01733 311611                            </t>
  </si>
  <si>
    <t>2010-01-08</t>
  </si>
  <si>
    <t>FCF23</t>
  </si>
  <si>
    <t>11 Thoroughfare</t>
  </si>
  <si>
    <t>Woodbridge</t>
  </si>
  <si>
    <t xml:space="preserve">IP12 1AA                 </t>
  </si>
  <si>
    <t xml:space="preserve">01394 382006                            </t>
  </si>
  <si>
    <t>1998-03-01</t>
  </si>
  <si>
    <t>FCH87</t>
  </si>
  <si>
    <t>2 Mandela Close</t>
  </si>
  <si>
    <t>Oak Street</t>
  </si>
  <si>
    <t xml:space="preserve">NR3 3BA                  </t>
  </si>
  <si>
    <t xml:space="preserve">01603 765214                            </t>
  </si>
  <si>
    <t>FCJ05</t>
  </si>
  <si>
    <t>222 High Street</t>
  </si>
  <si>
    <t>Cottenham</t>
  </si>
  <si>
    <t xml:space="preserve">CB24 8RZ                 </t>
  </si>
  <si>
    <t xml:space="preserve">01954 250556                            </t>
  </si>
  <si>
    <t>2000-10-02</t>
  </si>
  <si>
    <t>FCK31</t>
  </si>
  <si>
    <t>Pandya AP</t>
  </si>
  <si>
    <t>Shrives Chemist</t>
  </si>
  <si>
    <t>14 Westgate</t>
  </si>
  <si>
    <t xml:space="preserve">PE1 1RA                  </t>
  </si>
  <si>
    <t xml:space="preserve">01733 554319                            </t>
  </si>
  <si>
    <t>1990-10-15</t>
  </si>
  <si>
    <t>FCQ45</t>
  </si>
  <si>
    <t>562a Dereham Road</t>
  </si>
  <si>
    <t xml:space="preserve">NR5 8TU                  </t>
  </si>
  <si>
    <t xml:space="preserve">01603 454701                            </t>
  </si>
  <si>
    <t>2001-12-10</t>
  </si>
  <si>
    <t>FCW27</t>
  </si>
  <si>
    <t>Costessey (Norwich) Limited</t>
  </si>
  <si>
    <t>Theatre Royal Pharmacy</t>
  </si>
  <si>
    <t>27 Theatre Street</t>
  </si>
  <si>
    <t>Dereham</t>
  </si>
  <si>
    <t xml:space="preserve">NR19 2EN                 </t>
  </si>
  <si>
    <t xml:space="preserve">01362 654326                            </t>
  </si>
  <si>
    <t>2011-10-24</t>
  </si>
  <si>
    <t>FCY04</t>
  </si>
  <si>
    <t>Caister-On-Sea</t>
  </si>
  <si>
    <t xml:space="preserve">NR30 5EP                 </t>
  </si>
  <si>
    <t xml:space="preserve">01493 720469                            </t>
  </si>
  <si>
    <t>FC241</t>
  </si>
  <si>
    <t>Waterton Pharmacy Ltd</t>
  </si>
  <si>
    <t>Waterton Pharmacy</t>
  </si>
  <si>
    <t>Framfield Medical Centre</t>
  </si>
  <si>
    <t>Ipswich Road</t>
  </si>
  <si>
    <t xml:space="preserve">IP12 4FD                 </t>
  </si>
  <si>
    <t xml:space="preserve">01394 615555                            </t>
  </si>
  <si>
    <t>FC554</t>
  </si>
  <si>
    <t>Villapharm Limited</t>
  </si>
  <si>
    <t>Villapharm Ltd</t>
  </si>
  <si>
    <t>36 The Street</t>
  </si>
  <si>
    <t>Capel St Mary</t>
  </si>
  <si>
    <t xml:space="preserve">IP9 2EE                  </t>
  </si>
  <si>
    <t xml:space="preserve">01473 310203                            </t>
  </si>
  <si>
    <t>2009-08-30</t>
  </si>
  <si>
    <t>FDA09</t>
  </si>
  <si>
    <t>5 New Market</t>
  </si>
  <si>
    <t>Beccles</t>
  </si>
  <si>
    <t xml:space="preserve">NR34 9HQ                 </t>
  </si>
  <si>
    <t xml:space="preserve">01502 713110                            </t>
  </si>
  <si>
    <t>FDA21</t>
  </si>
  <si>
    <t>Grange Farm Avenue</t>
  </si>
  <si>
    <t>Cavendish Park Estate</t>
  </si>
  <si>
    <t xml:space="preserve">IP11 2XD                 </t>
  </si>
  <si>
    <t xml:space="preserve">01394 276297                            </t>
  </si>
  <si>
    <t>1992-03-03</t>
  </si>
  <si>
    <t>FDF19</t>
  </si>
  <si>
    <t>21 Ipswich Street</t>
  </si>
  <si>
    <t>Stowmarket</t>
  </si>
  <si>
    <t xml:space="preserve">IP14 1AH                 </t>
  </si>
  <si>
    <t xml:space="preserve">01449 612349                            </t>
  </si>
  <si>
    <t>FDK20</t>
  </si>
  <si>
    <t>Costessey Pharmacy</t>
  </si>
  <si>
    <t>192 Norwich Road</t>
  </si>
  <si>
    <t>New Costessey</t>
  </si>
  <si>
    <t xml:space="preserve">NR5 0EX                  </t>
  </si>
  <si>
    <t xml:space="preserve">01603 746400                            </t>
  </si>
  <si>
    <t>FDK60</t>
  </si>
  <si>
    <t>Sainsbury's Supermarkerts Ltd</t>
  </si>
  <si>
    <t>Sainsbury's Superstore</t>
  </si>
  <si>
    <t>Cresswells Lane</t>
  </si>
  <si>
    <t>Ely</t>
  </si>
  <si>
    <t xml:space="preserve">CB7 4AS                  </t>
  </si>
  <si>
    <t>2012-02-15</t>
  </si>
  <si>
    <t>FDN91</t>
  </si>
  <si>
    <t>303-307 Lincoln Road</t>
  </si>
  <si>
    <t>Millfield</t>
  </si>
  <si>
    <t xml:space="preserve">PE1 2PH                  </t>
  </si>
  <si>
    <t xml:space="preserve">01733 567208                            </t>
  </si>
  <si>
    <t>FDP50</t>
  </si>
  <si>
    <t>Armada Pharmacies Ltd</t>
  </si>
  <si>
    <t>Lavenham Pharmacy</t>
  </si>
  <si>
    <t>3 High Street</t>
  </si>
  <si>
    <t>Lavenham</t>
  </si>
  <si>
    <t>Sudbury</t>
  </si>
  <si>
    <t xml:space="preserve">CO10 9PX                 </t>
  </si>
  <si>
    <t xml:space="preserve">01787 247284                            </t>
  </si>
  <si>
    <t>FDP86</t>
  </si>
  <si>
    <t>262 Fakenham Road</t>
  </si>
  <si>
    <t>Taverham</t>
  </si>
  <si>
    <t xml:space="preserve">NR8 6AD                  </t>
  </si>
  <si>
    <t xml:space="preserve">01603 261048                            </t>
  </si>
  <si>
    <t>1993-01-01</t>
  </si>
  <si>
    <t>FDQ06</t>
  </si>
  <si>
    <t>Haddenham Pharmacy</t>
  </si>
  <si>
    <t>Haddenham</t>
  </si>
  <si>
    <t xml:space="preserve">CB6 3XD                  </t>
  </si>
  <si>
    <t xml:space="preserve">01353 740257                            </t>
  </si>
  <si>
    <t>FD428</t>
  </si>
  <si>
    <t>Blackbay Ventures Limited</t>
  </si>
  <si>
    <t>Unit 12 Acorn Bus Ctre</t>
  </si>
  <si>
    <t>Oaks Drive</t>
  </si>
  <si>
    <t xml:space="preserve">CB8 7SX                  </t>
  </si>
  <si>
    <t xml:space="preserve">01638 666565                            </t>
  </si>
  <si>
    <t>FD568</t>
  </si>
  <si>
    <t>Welle LTD</t>
  </si>
  <si>
    <t>Upwell Health Centre</t>
  </si>
  <si>
    <t>Townley Close</t>
  </si>
  <si>
    <t>Upwell</t>
  </si>
  <si>
    <t xml:space="preserve">PE14 9BT                 </t>
  </si>
  <si>
    <t>2007-12-03</t>
  </si>
  <si>
    <t>FD696</t>
  </si>
  <si>
    <t>12/14 Pharmacy Ltd</t>
  </si>
  <si>
    <t>Acorn Pharmacy</t>
  </si>
  <si>
    <t>The Oaktree Centre</t>
  </si>
  <si>
    <t>Oaktree Drive</t>
  </si>
  <si>
    <t xml:space="preserve">PE29 7HN                 </t>
  </si>
  <si>
    <t xml:space="preserve">01480 458822                            </t>
  </si>
  <si>
    <t>2002-11-04</t>
  </si>
  <si>
    <t>FEJ14</t>
  </si>
  <si>
    <t>Advanced Pharma Limited</t>
  </si>
  <si>
    <t>St.Mary's Pharmacy</t>
  </si>
  <si>
    <t>50 St.Mary's Street</t>
  </si>
  <si>
    <t xml:space="preserve">CB7 4EY                  </t>
  </si>
  <si>
    <t xml:space="preserve">01353 772937                            </t>
  </si>
  <si>
    <t>FEK84</t>
  </si>
  <si>
    <t>Pasteur Road</t>
  </si>
  <si>
    <t>Southtown</t>
  </si>
  <si>
    <t>Great Yarmouth</t>
  </si>
  <si>
    <t xml:space="preserve">NR31 0DW                 </t>
  </si>
  <si>
    <t xml:space="preserve">01493 681849                            </t>
  </si>
  <si>
    <t>2010-05-27</t>
  </si>
  <si>
    <t>FET80</t>
  </si>
  <si>
    <t>Abbey Pharmacy</t>
  </si>
  <si>
    <t>22 Abbeygate Street</t>
  </si>
  <si>
    <t>Bury St Edmunds</t>
  </si>
  <si>
    <t xml:space="preserve">IP33 1UN                 </t>
  </si>
  <si>
    <t xml:space="preserve">01284 754164                            </t>
  </si>
  <si>
    <t>FEV26</t>
  </si>
  <si>
    <t>103 Magdalen Street</t>
  </si>
  <si>
    <t xml:space="preserve">NR3 1LN                  </t>
  </si>
  <si>
    <t xml:space="preserve">01603 618864                            </t>
  </si>
  <si>
    <t>FEY88</t>
  </si>
  <si>
    <t>Woodbridge Road Healthcare Ltd</t>
  </si>
  <si>
    <t>Woodbridge Road Pharmacy</t>
  </si>
  <si>
    <t>102-104 Lacey Street</t>
  </si>
  <si>
    <t xml:space="preserve">IP4 2PH                  </t>
  </si>
  <si>
    <t xml:space="preserve">01473 286203                            </t>
  </si>
  <si>
    <t>FE198</t>
  </si>
  <si>
    <t>J K Enterprises Ltd</t>
  </si>
  <si>
    <t>Kesgrave Pharmacy</t>
  </si>
  <si>
    <t>34a Penzance Road</t>
  </si>
  <si>
    <t>Kesgrave</t>
  </si>
  <si>
    <t xml:space="preserve">IP5 1JS                  </t>
  </si>
  <si>
    <t xml:space="preserve">01473 622513                            </t>
  </si>
  <si>
    <t>2004-09-07</t>
  </si>
  <si>
    <t>FE205</t>
  </si>
  <si>
    <t>Ab Chemists Ltd</t>
  </si>
  <si>
    <t>Rainbow Pharmacy</t>
  </si>
  <si>
    <t>Langley Road</t>
  </si>
  <si>
    <t>South Wootton</t>
  </si>
  <si>
    <t>Kings Lynn</t>
  </si>
  <si>
    <t xml:space="preserve">PE30 3UG                 </t>
  </si>
  <si>
    <t xml:space="preserve">01553 674019                            </t>
  </si>
  <si>
    <t>FE499</t>
  </si>
  <si>
    <t>57-58 King Street</t>
  </si>
  <si>
    <t xml:space="preserve">NR30 2PW                 </t>
  </si>
  <si>
    <t xml:space="preserve">01493 843445                            </t>
  </si>
  <si>
    <t>2004-04-26</t>
  </si>
  <si>
    <t>FE558</t>
  </si>
  <si>
    <t>Ucc - Wisbech OOH</t>
  </si>
  <si>
    <t>North Cambs Hospital</t>
  </si>
  <si>
    <t>The Park</t>
  </si>
  <si>
    <t xml:space="preserve">PE13 3AB                 </t>
  </si>
  <si>
    <t xml:space="preserve">01945 488066                            </t>
  </si>
  <si>
    <t>FFA74</t>
  </si>
  <si>
    <t>Framlingham Medical Supplies Limited</t>
  </si>
  <si>
    <t>Framlingham Pharmacy</t>
  </si>
  <si>
    <t>32 Market Hill</t>
  </si>
  <si>
    <t>Framlingham</t>
  </si>
  <si>
    <t xml:space="preserve">IP13 9AY                 </t>
  </si>
  <si>
    <t xml:space="preserve">01728 723477                            </t>
  </si>
  <si>
    <t>FFF41</t>
  </si>
  <si>
    <t>Unit 3</t>
  </si>
  <si>
    <t>Cambridge Retail Park</t>
  </si>
  <si>
    <t>Newmarket Road</t>
  </si>
  <si>
    <t xml:space="preserve">CB5 8WR                  </t>
  </si>
  <si>
    <t xml:space="preserve">01223 357487                            </t>
  </si>
  <si>
    <t>2000-12-02</t>
  </si>
  <si>
    <t>FFF68</t>
  </si>
  <si>
    <t>Mill Pharm Ltd</t>
  </si>
  <si>
    <t>Mill Pharmacy</t>
  </si>
  <si>
    <t>Hadleigh Health Centre</t>
  </si>
  <si>
    <t>Market Place, Hadleigh</t>
  </si>
  <si>
    <t xml:space="preserve">IP7 5DN                  </t>
  </si>
  <si>
    <t xml:space="preserve">01473 820136                            </t>
  </si>
  <si>
    <t>FFJ83</t>
  </si>
  <si>
    <t>25 Augustines Road</t>
  </si>
  <si>
    <t>Cambs</t>
  </si>
  <si>
    <t xml:space="preserve">01945 475682                            </t>
  </si>
  <si>
    <t>FFT08</t>
  </si>
  <si>
    <t>Mrs Pc Ondhia</t>
  </si>
  <si>
    <t>Worlingham Pharmacy</t>
  </si>
  <si>
    <t>Worlingham, Beccles</t>
  </si>
  <si>
    <t xml:space="preserve">NR34 7EF                 </t>
  </si>
  <si>
    <t xml:space="preserve">01502 712571                            </t>
  </si>
  <si>
    <t>2006-09-25</t>
  </si>
  <si>
    <t>FFW07</t>
  </si>
  <si>
    <t>Pharma-Z Limited</t>
  </si>
  <si>
    <t>Coastal Pharmacy</t>
  </si>
  <si>
    <t>17 High Street</t>
  </si>
  <si>
    <t>Mundesley-On-Sea</t>
  </si>
  <si>
    <t xml:space="preserve">NR11 8LH                 </t>
  </si>
  <si>
    <t xml:space="preserve">01263 720585                            </t>
  </si>
  <si>
    <t>2007-04-02</t>
  </si>
  <si>
    <t>FFY88</t>
  </si>
  <si>
    <t>11 Market Place</t>
  </si>
  <si>
    <t>Diss</t>
  </si>
  <si>
    <t xml:space="preserve">IP22 4AB                 </t>
  </si>
  <si>
    <t xml:space="preserve">01379 642053                            </t>
  </si>
  <si>
    <t>FF184</t>
  </si>
  <si>
    <t>23 North End</t>
  </si>
  <si>
    <t xml:space="preserve">PE13 1PE                 </t>
  </si>
  <si>
    <t xml:space="preserve">01945 428410                            </t>
  </si>
  <si>
    <t>FF240</t>
  </si>
  <si>
    <t>George Westwood Way</t>
  </si>
  <si>
    <t xml:space="preserve">NR34 9EJ                 </t>
  </si>
  <si>
    <t xml:space="preserve">01502 543847                            </t>
  </si>
  <si>
    <t>FF269</t>
  </si>
  <si>
    <t>5 Applegate Centre</t>
  </si>
  <si>
    <t>Applegate Mews</t>
  </si>
  <si>
    <t>Great Cornard</t>
  </si>
  <si>
    <t xml:space="preserve">CO10 0GL                 </t>
  </si>
  <si>
    <t xml:space="preserve">01787 375804                            </t>
  </si>
  <si>
    <t>FF277</t>
  </si>
  <si>
    <t>Alan Stockley &amp; Co Ltd</t>
  </si>
  <si>
    <t>37-39 Lynn Road</t>
  </si>
  <si>
    <t>Snettisham</t>
  </si>
  <si>
    <t xml:space="preserve">PE31 7LR                 </t>
  </si>
  <si>
    <t xml:space="preserve">01485 541230                            </t>
  </si>
  <si>
    <t>FF350</t>
  </si>
  <si>
    <t>Harmoni OOH</t>
  </si>
  <si>
    <t>Unit 7, Delta Terrace</t>
  </si>
  <si>
    <t>Ransome Business Park</t>
  </si>
  <si>
    <t xml:space="preserve">IP3 9SX                  </t>
  </si>
  <si>
    <t xml:space="preserve">020 34021000                            </t>
  </si>
  <si>
    <t>2010-04-01</t>
  </si>
  <si>
    <t>FGA41</t>
  </si>
  <si>
    <t>Kirkley Pharmacy Ltd</t>
  </si>
  <si>
    <t>Eastpoint Pharmacy</t>
  </si>
  <si>
    <t>216 London Road South</t>
  </si>
  <si>
    <t>Lowestoft</t>
  </si>
  <si>
    <t xml:space="preserve">NR33 0BB                 </t>
  </si>
  <si>
    <t xml:space="preserve">01502 572930                            </t>
  </si>
  <si>
    <t>FGD82</t>
  </si>
  <si>
    <t>178a Mountsteven Avenue</t>
  </si>
  <si>
    <t>Walton</t>
  </si>
  <si>
    <t xml:space="preserve">PE4 6HN                  </t>
  </si>
  <si>
    <t xml:space="preserve">01733 322776                            </t>
  </si>
  <si>
    <t>2008-04-09</t>
  </si>
  <si>
    <t>FGD89</t>
  </si>
  <si>
    <t>93 Aylsham Road</t>
  </si>
  <si>
    <t xml:space="preserve">NR3 2HW                  </t>
  </si>
  <si>
    <t xml:space="preserve">01603 486504                            </t>
  </si>
  <si>
    <t>2001-04-30</t>
  </si>
  <si>
    <t>FGF51</t>
  </si>
  <si>
    <t>G.M. Graham Pharmacies Limited</t>
  </si>
  <si>
    <t>Parade Pharmacy</t>
  </si>
  <si>
    <t>6 North Street Parade</t>
  </si>
  <si>
    <t xml:space="preserve">CO10 1GL                 </t>
  </si>
  <si>
    <t xml:space="preserve">01787 374075                            </t>
  </si>
  <si>
    <t>2010-02-15</t>
  </si>
  <si>
    <t>FGH54</t>
  </si>
  <si>
    <t>29-31 King Street</t>
  </si>
  <si>
    <t xml:space="preserve">IP24 2AP                 </t>
  </si>
  <si>
    <t xml:space="preserve">01842 752371                            </t>
  </si>
  <si>
    <t>FGQ83</t>
  </si>
  <si>
    <t>Whittlesey Pharmacy Ltd</t>
  </si>
  <si>
    <t>4 Market Street</t>
  </si>
  <si>
    <t>Whittlesey</t>
  </si>
  <si>
    <t xml:space="preserve">PE7 1BD                  </t>
  </si>
  <si>
    <t xml:space="preserve">01733 205777                            </t>
  </si>
  <si>
    <t>2010-08-16</t>
  </si>
  <si>
    <t>FGT99</t>
  </si>
  <si>
    <t>9 Kings Hedges</t>
  </si>
  <si>
    <t>St.Ives</t>
  </si>
  <si>
    <t xml:space="preserve">PE27 3XS                 </t>
  </si>
  <si>
    <t>1990-06-21</t>
  </si>
  <si>
    <t>FGX50</t>
  </si>
  <si>
    <t>98 Norfolk Street</t>
  </si>
  <si>
    <t xml:space="preserve">PE13 2LD                 </t>
  </si>
  <si>
    <t xml:space="preserve">01945 583384                            </t>
  </si>
  <si>
    <t>1998-05-04</t>
  </si>
  <si>
    <t>FG085</t>
  </si>
  <si>
    <t>55 Westwood Avenue</t>
  </si>
  <si>
    <t>Waveney Garden Estate</t>
  </si>
  <si>
    <t xml:space="preserve">NR33 9RW                 </t>
  </si>
  <si>
    <t xml:space="preserve">01502 560373                            </t>
  </si>
  <si>
    <t>1994-06-06</t>
  </si>
  <si>
    <t>FG218</t>
  </si>
  <si>
    <t>Ucc - Doddington OOH</t>
  </si>
  <si>
    <t>Doddington Hospital</t>
  </si>
  <si>
    <t>Benwick Road</t>
  </si>
  <si>
    <t>Doddington</t>
  </si>
  <si>
    <t xml:space="preserve">PE15 0UG                 </t>
  </si>
  <si>
    <t xml:space="preserve">01354 644241                            </t>
  </si>
  <si>
    <t>FG548</t>
  </si>
  <si>
    <t>Cromwell Road</t>
  </si>
  <si>
    <t xml:space="preserve">PE14 0RH                 </t>
  </si>
  <si>
    <t xml:space="preserve">01945 819447                            </t>
  </si>
  <si>
    <t>2009-10-05</t>
  </si>
  <si>
    <t>FG718</t>
  </si>
  <si>
    <t>8-9 Wilkes Way</t>
  </si>
  <si>
    <t xml:space="preserve">IP14 1DE                 </t>
  </si>
  <si>
    <t xml:space="preserve">01449 778510                            </t>
  </si>
  <si>
    <t>FG801</t>
  </si>
  <si>
    <t>51 Church Street</t>
  </si>
  <si>
    <t>Cromer</t>
  </si>
  <si>
    <t xml:space="preserve">NR27 9HH                 </t>
  </si>
  <si>
    <t xml:space="preserve">01263 512171                            </t>
  </si>
  <si>
    <t>FHC61</t>
  </si>
  <si>
    <t>Hado Uk Limited</t>
  </si>
  <si>
    <t>Hado Pharmacy</t>
  </si>
  <si>
    <t>66 Mount Street</t>
  </si>
  <si>
    <t xml:space="preserve">IP22 4QQ                 </t>
  </si>
  <si>
    <t xml:space="preserve">01379 644001                            </t>
  </si>
  <si>
    <t>FHF37</t>
  </si>
  <si>
    <t>Mr Ne Smith</t>
  </si>
  <si>
    <t>Clare Pharmacy</t>
  </si>
  <si>
    <t>31 High Street</t>
  </si>
  <si>
    <t>Clare</t>
  </si>
  <si>
    <t xml:space="preserve">CO10 8NY                 </t>
  </si>
  <si>
    <t xml:space="preserve">01787 277315                            </t>
  </si>
  <si>
    <t>FHL89</t>
  </si>
  <si>
    <t>Mmo Pharma Ltd</t>
  </si>
  <si>
    <t>The Chemist Shop</t>
  </si>
  <si>
    <t>4 Rectory Lane</t>
  </si>
  <si>
    <t>Glinton</t>
  </si>
  <si>
    <t xml:space="preserve">PE6 7LR                  </t>
  </si>
  <si>
    <t xml:space="preserve">01733 253433                            </t>
  </si>
  <si>
    <t>FHM18</t>
  </si>
  <si>
    <t>Key Pharmaceuticals Ltd</t>
  </si>
  <si>
    <t>John G Clifford</t>
  </si>
  <si>
    <t>3 The Causeway</t>
  </si>
  <si>
    <t>Godmanchester</t>
  </si>
  <si>
    <t xml:space="preserve">PE29 2HA                 </t>
  </si>
  <si>
    <t xml:space="preserve">01480 453729                            </t>
  </si>
  <si>
    <t>FHR55</t>
  </si>
  <si>
    <t>One Pharmacy Limited</t>
  </si>
  <si>
    <t>One Pharmacy</t>
  </si>
  <si>
    <t>28 Curtis Road</t>
  </si>
  <si>
    <t xml:space="preserve">NR6 6RB                  </t>
  </si>
  <si>
    <t xml:space="preserve">01603 423423                            </t>
  </si>
  <si>
    <t>2012-01-03</t>
  </si>
  <si>
    <t>FHR60</t>
  </si>
  <si>
    <t>Ucc - Huntingdon OOH</t>
  </si>
  <si>
    <t>Hinchingbrooke Hospital</t>
  </si>
  <si>
    <t xml:space="preserve">PE29 6NT                 </t>
  </si>
  <si>
    <t xml:space="preserve">01480 447806                            </t>
  </si>
  <si>
    <t>2010-04-08</t>
  </si>
  <si>
    <t>FH119</t>
  </si>
  <si>
    <t>204 Hawthorn Drive</t>
  </si>
  <si>
    <t xml:space="preserve">IP2 0QG                  </t>
  </si>
  <si>
    <t xml:space="preserve">01473 685879                            </t>
  </si>
  <si>
    <t>FH400</t>
  </si>
  <si>
    <t>Dr Carolyn Verma</t>
  </si>
  <si>
    <t>Kays Chemist Ltd</t>
  </si>
  <si>
    <t>39 Wulfstan Court</t>
  </si>
  <si>
    <t>Wulfstan Way</t>
  </si>
  <si>
    <t xml:space="preserve">CB1 8RE                  </t>
  </si>
  <si>
    <t xml:space="preserve">01223 242687                            </t>
  </si>
  <si>
    <t>FH581</t>
  </si>
  <si>
    <t>Eeast OOH (Norfolk)</t>
  </si>
  <si>
    <t>Ambulance Headquarters</t>
  </si>
  <si>
    <t>Hospital Lane</t>
  </si>
  <si>
    <t>Hellesdon</t>
  </si>
  <si>
    <t xml:space="preserve">NR6 5NA                  </t>
  </si>
  <si>
    <t xml:space="preserve">01603 488488                            </t>
  </si>
  <si>
    <t>FJM20</t>
  </si>
  <si>
    <t>15-18 Viking Way,Bar Hill</t>
  </si>
  <si>
    <t xml:space="preserve">CB23 8EL                 </t>
  </si>
  <si>
    <t xml:space="preserve">01954 240147                            </t>
  </si>
  <si>
    <t>1992-11-04</t>
  </si>
  <si>
    <t>FJM91</t>
  </si>
  <si>
    <t>Aqua Pharmacy Ltd</t>
  </si>
  <si>
    <t>Aqua Pharmacy</t>
  </si>
  <si>
    <t>52 Duke Street</t>
  </si>
  <si>
    <t xml:space="preserve">IP3 0AQ                  </t>
  </si>
  <si>
    <t xml:space="preserve">01473 225266                            </t>
  </si>
  <si>
    <t>2012-09-26</t>
  </si>
  <si>
    <t>FJN54</t>
  </si>
  <si>
    <t>Thakrar RM</t>
  </si>
  <si>
    <t>Woodgrove Pharmacy</t>
  </si>
  <si>
    <t>7 Woodgrove Parade</t>
  </si>
  <si>
    <t>Catton Grove Road</t>
  </si>
  <si>
    <t xml:space="preserve">NR3 3NS                  </t>
  </si>
  <si>
    <t xml:space="preserve">01603 419966                            </t>
  </si>
  <si>
    <t>FJR07</t>
  </si>
  <si>
    <t>Pharmadose Limited</t>
  </si>
  <si>
    <t>14 Dodson Way</t>
  </si>
  <si>
    <t>Fen Court</t>
  </si>
  <si>
    <t xml:space="preserve">PE1 5XJ                  </t>
  </si>
  <si>
    <t xml:space="preserve">07956 816368                            </t>
  </si>
  <si>
    <t>FJT46</t>
  </si>
  <si>
    <t>Nucrest LTD</t>
  </si>
  <si>
    <t>Queen Street Pharmacy</t>
  </si>
  <si>
    <t>18 Queen Street</t>
  </si>
  <si>
    <t>Southwold</t>
  </si>
  <si>
    <t xml:space="preserve">IP18 6EQ                 </t>
  </si>
  <si>
    <t xml:space="preserve">01502 722362                            </t>
  </si>
  <si>
    <t>1999-11-29</t>
  </si>
  <si>
    <t>FJ285</t>
  </si>
  <si>
    <t>Abbots Ripton Road</t>
  </si>
  <si>
    <t xml:space="preserve">PE28 2LA                 </t>
  </si>
  <si>
    <t xml:space="preserve">01480 367447                            </t>
  </si>
  <si>
    <t>FJ308</t>
  </si>
  <si>
    <t>Universal Pharmacy Ltd</t>
  </si>
  <si>
    <t>Universal Pharmacy</t>
  </si>
  <si>
    <t>Unit 2&amp;3 Beacon House</t>
  </si>
  <si>
    <t>Ecotech Ctr. Turbine Way</t>
  </si>
  <si>
    <t>Swaffham</t>
  </si>
  <si>
    <t xml:space="preserve">PE37 7HT                 </t>
  </si>
  <si>
    <t xml:space="preserve">01760 336774                            </t>
  </si>
  <si>
    <t>2010-06-07</t>
  </si>
  <si>
    <t>FJ438</t>
  </si>
  <si>
    <t>Hampton Vale Health Ltd</t>
  </si>
  <si>
    <t>Hampton Pharmacy</t>
  </si>
  <si>
    <t>Hampton Vale Local Centre</t>
  </si>
  <si>
    <t>Hampton Vale</t>
  </si>
  <si>
    <t xml:space="preserve">PE7 8EL                  </t>
  </si>
  <si>
    <t xml:space="preserve">01733 248371                            </t>
  </si>
  <si>
    <t>FJ441</t>
  </si>
  <si>
    <t>8 North Street</t>
  </si>
  <si>
    <t xml:space="preserve">CO10 1RB                 </t>
  </si>
  <si>
    <t xml:space="preserve">01787 372555                            </t>
  </si>
  <si>
    <t>FJ579</t>
  </si>
  <si>
    <t>Barford Road, Eynesbury</t>
  </si>
  <si>
    <t>St.Neots,Huntingdon</t>
  </si>
  <si>
    <t xml:space="preserve">PE19 2SA                 </t>
  </si>
  <si>
    <t xml:space="preserve">01480 367247                            </t>
  </si>
  <si>
    <t>FJ754</t>
  </si>
  <si>
    <t>2 The Folly</t>
  </si>
  <si>
    <t>Cromer Road</t>
  </si>
  <si>
    <t>Ormesby St.Margaret</t>
  </si>
  <si>
    <t xml:space="preserve">NR29 3RH                 </t>
  </si>
  <si>
    <t xml:space="preserve">01493 384000                            </t>
  </si>
  <si>
    <t>2002-03-01</t>
  </si>
  <si>
    <t>FKA86</t>
  </si>
  <si>
    <t>Hopton Pharmacy</t>
  </si>
  <si>
    <t>1 Warren Road</t>
  </si>
  <si>
    <t>Hopton On Sea</t>
  </si>
  <si>
    <t xml:space="preserve">NR31 9BN                 </t>
  </si>
  <si>
    <t xml:space="preserve">01502 733876                            </t>
  </si>
  <si>
    <t>2013-12-09</t>
  </si>
  <si>
    <t>FKA98</t>
  </si>
  <si>
    <t>86 Hamilton Road</t>
  </si>
  <si>
    <t xml:space="preserve">IP11 7AD                 </t>
  </si>
  <si>
    <t xml:space="preserve">01394 282022                            </t>
  </si>
  <si>
    <t>FKC24</t>
  </si>
  <si>
    <t>Mi Pharmacy Limited</t>
  </si>
  <si>
    <t>Mi Pharmacy (Werrington Branch)</t>
  </si>
  <si>
    <t>12b Skaters Way</t>
  </si>
  <si>
    <t>Werrington</t>
  </si>
  <si>
    <t xml:space="preserve">PE4 6NB                  </t>
  </si>
  <si>
    <t xml:space="preserve">01733 578277                            </t>
  </si>
  <si>
    <t>FKH35</t>
  </si>
  <si>
    <t>Mattishall Healthcare Ltd</t>
  </si>
  <si>
    <t>Mattishall Pharmacy</t>
  </si>
  <si>
    <t>15 Dereham Road</t>
  </si>
  <si>
    <t>Mattishall</t>
  </si>
  <si>
    <t xml:space="preserve">NR20 3QA                 </t>
  </si>
  <si>
    <t xml:space="preserve">01362 858540                            </t>
  </si>
  <si>
    <t>1998-05-05</t>
  </si>
  <si>
    <t>FKJ13</t>
  </si>
  <si>
    <t>Lawson Road Health Centre</t>
  </si>
  <si>
    <t>Lawson Road</t>
  </si>
  <si>
    <t xml:space="preserve">NR3 4LE                  </t>
  </si>
  <si>
    <t xml:space="preserve">01603 414064                            </t>
  </si>
  <si>
    <t>1994-10-19</t>
  </si>
  <si>
    <t>FKJ62</t>
  </si>
  <si>
    <t>G &amp; B Medical Services Limited</t>
  </si>
  <si>
    <t>Barrow Pharmacy</t>
  </si>
  <si>
    <t>Barrow Hill Surgery</t>
  </si>
  <si>
    <t>Barrow Hill</t>
  </si>
  <si>
    <t xml:space="preserve">IP29 5DX                 </t>
  </si>
  <si>
    <t xml:space="preserve">01284 811873                            </t>
  </si>
  <si>
    <t>FKK18</t>
  </si>
  <si>
    <t>The Castle Mall Shop.Ctr.</t>
  </si>
  <si>
    <t xml:space="preserve">NR1 3DD                  </t>
  </si>
  <si>
    <t xml:space="preserve">01603 767970                            </t>
  </si>
  <si>
    <t>1993-09-23</t>
  </si>
  <si>
    <t>FKW79</t>
  </si>
  <si>
    <t>Reads Pharmacy Ltd</t>
  </si>
  <si>
    <t>Station Road</t>
  </si>
  <si>
    <t>Hoveton</t>
  </si>
  <si>
    <t xml:space="preserve">NR12 8UR                 </t>
  </si>
  <si>
    <t xml:space="preserve">01603 783836                            </t>
  </si>
  <si>
    <t>2009-07-06</t>
  </si>
  <si>
    <t>FK125</t>
  </si>
  <si>
    <t>29 North Street</t>
  </si>
  <si>
    <t xml:space="preserve">01787 371232                            </t>
  </si>
  <si>
    <t>FK836</t>
  </si>
  <si>
    <t>The Old Chapel</t>
  </si>
  <si>
    <t>Church Hill</t>
  </si>
  <si>
    <t>Castor</t>
  </si>
  <si>
    <t xml:space="preserve">PE5 7AU                  </t>
  </si>
  <si>
    <t xml:space="preserve">01733 380380                            </t>
  </si>
  <si>
    <t>FK846</t>
  </si>
  <si>
    <t>8 Lowestoft Road</t>
  </si>
  <si>
    <t>Gorleston-On-Sea</t>
  </si>
  <si>
    <t xml:space="preserve">NR31 6LY                 </t>
  </si>
  <si>
    <t xml:space="preserve">01493 668097                            </t>
  </si>
  <si>
    <t>FLE71</t>
  </si>
  <si>
    <t>Natural Health Pharmacy</t>
  </si>
  <si>
    <t>3 Kingsway</t>
  </si>
  <si>
    <t>Hemsby</t>
  </si>
  <si>
    <t xml:space="preserve">NR29 4JT                 </t>
  </si>
  <si>
    <t xml:space="preserve">01493 731697                            </t>
  </si>
  <si>
    <t>FLF16</t>
  </si>
  <si>
    <t>Gyw South East Health OOH</t>
  </si>
  <si>
    <t>Meadow Road</t>
  </si>
  <si>
    <t>Oulton</t>
  </si>
  <si>
    <t xml:space="preserve">NR32 3AZ                 </t>
  </si>
  <si>
    <t xml:space="preserve">0844 7369530                            </t>
  </si>
  <si>
    <t>FLH14</t>
  </si>
  <si>
    <t>1 Bury Road</t>
  </si>
  <si>
    <t xml:space="preserve">IP27 0BU                 </t>
  </si>
  <si>
    <t xml:space="preserve">01842 811338                            </t>
  </si>
  <si>
    <t>1991-08-07</t>
  </si>
  <si>
    <t>FLQ28</t>
  </si>
  <si>
    <t>J W Anderson Dispensing Chemist</t>
  </si>
  <si>
    <t>83 High Street</t>
  </si>
  <si>
    <t>Somersham, Huntingdon</t>
  </si>
  <si>
    <t xml:space="preserve">PE28 3JB                 </t>
  </si>
  <si>
    <t xml:space="preserve">01487 840219                            </t>
  </si>
  <si>
    <t>FLQ67</t>
  </si>
  <si>
    <t>2-4 Stradbroke Road</t>
  </si>
  <si>
    <t>Pakefield</t>
  </si>
  <si>
    <t xml:space="preserve">NR33 7HT                 </t>
  </si>
  <si>
    <t xml:space="preserve">01502 537088                            </t>
  </si>
  <si>
    <t>FLV29</t>
  </si>
  <si>
    <t>Watlington Health Ltd</t>
  </si>
  <si>
    <t>Watlington Health</t>
  </si>
  <si>
    <t>Watlington Medical Centre</t>
  </si>
  <si>
    <t>Rowan Close</t>
  </si>
  <si>
    <t>Watlington</t>
  </si>
  <si>
    <t xml:space="preserve">PE33 0TU                 </t>
  </si>
  <si>
    <t xml:space="preserve">01553 810253                            </t>
  </si>
  <si>
    <t>2009-07-16</t>
  </si>
  <si>
    <t>FLW44</t>
  </si>
  <si>
    <t>St Saviours Interchange</t>
  </si>
  <si>
    <t xml:space="preserve">IP32 7JS                 </t>
  </si>
  <si>
    <t xml:space="preserve">01284 799747                            </t>
  </si>
  <si>
    <t>FLX65</t>
  </si>
  <si>
    <t xml:space="preserve">PE29 3AQ                 </t>
  </si>
  <si>
    <t xml:space="preserve">01480 457241                            </t>
  </si>
  <si>
    <t>FL119</t>
  </si>
  <si>
    <t>Brightwell Healthcare Ltd</t>
  </si>
  <si>
    <t>Burlington Pharmacy</t>
  </si>
  <si>
    <t>14 Burlington Road</t>
  </si>
  <si>
    <t xml:space="preserve">IP1 2EU                  </t>
  </si>
  <si>
    <t xml:space="preserve">01473 221022                            </t>
  </si>
  <si>
    <t>2011-08-05</t>
  </si>
  <si>
    <t>FL230</t>
  </si>
  <si>
    <t>32-34 High Street</t>
  </si>
  <si>
    <t xml:space="preserve">IP27 0AQ                 </t>
  </si>
  <si>
    <t xml:space="preserve">01842 810207                            </t>
  </si>
  <si>
    <t>2005-03-07</t>
  </si>
  <si>
    <t>FL272</t>
  </si>
  <si>
    <t>Southgates Medical Centre</t>
  </si>
  <si>
    <t>41 Goodwins Road</t>
  </si>
  <si>
    <t xml:space="preserve">PE30 5QX                 </t>
  </si>
  <si>
    <t xml:space="preserve">01553 819730                            </t>
  </si>
  <si>
    <t>FL292</t>
  </si>
  <si>
    <t>277 High Street</t>
  </si>
  <si>
    <t xml:space="preserve">IP11 9DU                 </t>
  </si>
  <si>
    <t xml:space="preserve">01394 284139                            </t>
  </si>
  <si>
    <t>FMA27</t>
  </si>
  <si>
    <t>Holt</t>
  </si>
  <si>
    <t xml:space="preserve">NR25 6BN                 </t>
  </si>
  <si>
    <t xml:space="preserve">01263 712160                            </t>
  </si>
  <si>
    <t>1998-08-15</t>
  </si>
  <si>
    <t>FMF14</t>
  </si>
  <si>
    <t>25a Earlham Road</t>
  </si>
  <si>
    <t xml:space="preserve">NR2 3AD                  </t>
  </si>
  <si>
    <t xml:space="preserve">01603 624056                            </t>
  </si>
  <si>
    <t>FMH36</t>
  </si>
  <si>
    <t>Alexandra Road Surgery</t>
  </si>
  <si>
    <t xml:space="preserve">NR32 1LX                 </t>
  </si>
  <si>
    <t xml:space="preserve">01502 565245                            </t>
  </si>
  <si>
    <t>FMK50</t>
  </si>
  <si>
    <t>2 Chapel Lane</t>
  </si>
  <si>
    <t>Toftwood</t>
  </si>
  <si>
    <t xml:space="preserve">NR19 1LD                 </t>
  </si>
  <si>
    <t xml:space="preserve">01362 699919                            </t>
  </si>
  <si>
    <t>FMM83</t>
  </si>
  <si>
    <t>Hadleigh</t>
  </si>
  <si>
    <t xml:space="preserve">IP7 5AF                  </t>
  </si>
  <si>
    <t xml:space="preserve">01473 823330                            </t>
  </si>
  <si>
    <t>1999-08-02</t>
  </si>
  <si>
    <t>FMN09</t>
  </si>
  <si>
    <t>Orchard St Medical Centre</t>
  </si>
  <si>
    <t>Orchard Street</t>
  </si>
  <si>
    <t xml:space="preserve">IP4 2PU                  </t>
  </si>
  <si>
    <t xml:space="preserve">01473 210780                            </t>
  </si>
  <si>
    <t>1998-10-01</t>
  </si>
  <si>
    <t>FMQ30</t>
  </si>
  <si>
    <t>Nuffield Road Medical Ctr</t>
  </si>
  <si>
    <t>Nuffield Road</t>
  </si>
  <si>
    <t xml:space="preserve">CB4 1TF                  </t>
  </si>
  <si>
    <t>1995-03-06</t>
  </si>
  <si>
    <t>FMR71</t>
  </si>
  <si>
    <t>Partej Limited</t>
  </si>
  <si>
    <t>Welch Pharmacy</t>
  </si>
  <si>
    <t>46-48 Westgate Street</t>
  </si>
  <si>
    <t xml:space="preserve">IP1 3ED                  </t>
  </si>
  <si>
    <t xml:space="preserve">01473 252777                            </t>
  </si>
  <si>
    <t>FMT88</t>
  </si>
  <si>
    <t>St. Germain Walk</t>
  </si>
  <si>
    <t>Nursery Road</t>
  </si>
  <si>
    <t xml:space="preserve">PE29 3FG                 </t>
  </si>
  <si>
    <t xml:space="preserve">01480 453023                            </t>
  </si>
  <si>
    <t>2000-01-17</t>
  </si>
  <si>
    <t>FM177</t>
  </si>
  <si>
    <t>The Rookery</t>
  </si>
  <si>
    <t xml:space="preserve">CB8 8HT                  </t>
  </si>
  <si>
    <t xml:space="preserve">01638 666719                            </t>
  </si>
  <si>
    <t>FM388</t>
  </si>
  <si>
    <t>Mott's Pharmacy</t>
  </si>
  <si>
    <t>Motts Pharmacy Ltd</t>
  </si>
  <si>
    <t>The Chimes</t>
  </si>
  <si>
    <t>Reepham</t>
  </si>
  <si>
    <t xml:space="preserve">NR10 4JJ                 </t>
  </si>
  <si>
    <t xml:space="preserve">01603 871738                            </t>
  </si>
  <si>
    <t>1989-11-01</t>
  </si>
  <si>
    <t>FM489</t>
  </si>
  <si>
    <t>14 Huntingdon Street</t>
  </si>
  <si>
    <t xml:space="preserve">PE19 1BQ                 </t>
  </si>
  <si>
    <t xml:space="preserve">01480 217692                            </t>
  </si>
  <si>
    <t>FM614</t>
  </si>
  <si>
    <t>Medicines R Us Ltd</t>
  </si>
  <si>
    <t>Bassingbourn Pharmacy</t>
  </si>
  <si>
    <t>Bassingbourn</t>
  </si>
  <si>
    <t>Royston</t>
  </si>
  <si>
    <t>Hertfordshire</t>
  </si>
  <si>
    <t xml:space="preserve">SG8 5NE                  </t>
  </si>
  <si>
    <t xml:space="preserve">01763 250660                            </t>
  </si>
  <si>
    <t>2010-06-12</t>
  </si>
  <si>
    <t>FM892</t>
  </si>
  <si>
    <t>4 High Street</t>
  </si>
  <si>
    <t>Loddon</t>
  </si>
  <si>
    <t xml:space="preserve">NR14 6AH                 </t>
  </si>
  <si>
    <t xml:space="preserve">01508 520246                            </t>
  </si>
  <si>
    <t>1991-06-01</t>
  </si>
  <si>
    <t>FND37</t>
  </si>
  <si>
    <t>Wickham Market Medical Centre Ltd</t>
  </si>
  <si>
    <t>Acer Road Pharmacy</t>
  </si>
  <si>
    <t>6 Acer Road</t>
  </si>
  <si>
    <t>Rendlesham</t>
  </si>
  <si>
    <t xml:space="preserve">IP12 2GA                 </t>
  </si>
  <si>
    <t xml:space="preserve">01394 460548                            </t>
  </si>
  <si>
    <t>2012-01-23</t>
  </si>
  <si>
    <t>FNE49</t>
  </si>
  <si>
    <t>Total Health Pharmacy Limited</t>
  </si>
  <si>
    <t>Total Health Pharmacy</t>
  </si>
  <si>
    <t>30b Wellesley Ave North</t>
  </si>
  <si>
    <t xml:space="preserve">NR1 4NT                  </t>
  </si>
  <si>
    <t>2014-03-25</t>
  </si>
  <si>
    <t>FNF85</t>
  </si>
  <si>
    <t>Mi Pharmacy (Park Road Branch)</t>
  </si>
  <si>
    <t>164 Park Road</t>
  </si>
  <si>
    <t xml:space="preserve">PE1 2UF                  </t>
  </si>
  <si>
    <t xml:space="preserve">01733 565971                            </t>
  </si>
  <si>
    <t>FNH93</t>
  </si>
  <si>
    <t>Mr Shervin Nikjoo</t>
  </si>
  <si>
    <t>M And M Pharmacy</t>
  </si>
  <si>
    <t>14 St Matthews Street</t>
  </si>
  <si>
    <t xml:space="preserve">IP1 3EU                  </t>
  </si>
  <si>
    <t xml:space="preserve">01473 212382                            </t>
  </si>
  <si>
    <t>2013-04-15</t>
  </si>
  <si>
    <t>FNJ36</t>
  </si>
  <si>
    <t>Ascrip Limited</t>
  </si>
  <si>
    <t>Ascrip Pharmacy</t>
  </si>
  <si>
    <t>Highfield Court</t>
  </si>
  <si>
    <t>Madingley</t>
  </si>
  <si>
    <t xml:space="preserve">CB23 8AG                 </t>
  </si>
  <si>
    <t xml:space="preserve">01954 213484                            </t>
  </si>
  <si>
    <t>2013-05-24</t>
  </si>
  <si>
    <t>FNK33</t>
  </si>
  <si>
    <t>Hunt Tc Ltd</t>
  </si>
  <si>
    <t>Thorpe Health Centre Pharmacy</t>
  </si>
  <si>
    <t>St. William's Way</t>
  </si>
  <si>
    <t>Thorpe St. Andrew</t>
  </si>
  <si>
    <t>Norwich, Norfolk</t>
  </si>
  <si>
    <t xml:space="preserve">NR7 0AJ                  </t>
  </si>
  <si>
    <t xml:space="preserve">01603 439239                            </t>
  </si>
  <si>
    <t>FNM22</t>
  </si>
  <si>
    <t>Bixley Pharma Limited</t>
  </si>
  <si>
    <t>Square Pharmacy</t>
  </si>
  <si>
    <t>696 Foxhall Road</t>
  </si>
  <si>
    <t xml:space="preserve">IP3 8NQ                  </t>
  </si>
  <si>
    <t xml:space="preserve">01473 727973                            </t>
  </si>
  <si>
    <t>2009-03-09</t>
  </si>
  <si>
    <t>FNP13</t>
  </si>
  <si>
    <t>29 Chesterfield Drive</t>
  </si>
  <si>
    <t xml:space="preserve">IP1 6DW                  </t>
  </si>
  <si>
    <t xml:space="preserve">01473 464422                            </t>
  </si>
  <si>
    <t>FNQ26</t>
  </si>
  <si>
    <t>Graham Gm Pharmacies Ltd</t>
  </si>
  <si>
    <t>Hall Street</t>
  </si>
  <si>
    <t>Long Melford</t>
  </si>
  <si>
    <t xml:space="preserve">CO10 9JG                 </t>
  </si>
  <si>
    <t xml:space="preserve">01787 379809                            </t>
  </si>
  <si>
    <t>2001-03-01</t>
  </si>
  <si>
    <t>FNR12</t>
  </si>
  <si>
    <t>143-143a Colman Road</t>
  </si>
  <si>
    <t xml:space="preserve">NR4 7HA                  </t>
  </si>
  <si>
    <t xml:space="preserve">01603 452887                            </t>
  </si>
  <si>
    <t>FNT26</t>
  </si>
  <si>
    <t>135 Hamilton Road</t>
  </si>
  <si>
    <t xml:space="preserve">IP11 7BL                 </t>
  </si>
  <si>
    <t xml:space="preserve">01394 286277                            </t>
  </si>
  <si>
    <t>2013-01-03</t>
  </si>
  <si>
    <t>FNT86</t>
  </si>
  <si>
    <t>York Street Health Centre</t>
  </si>
  <si>
    <t>144 York Street</t>
  </si>
  <si>
    <t xml:space="preserve">CB1 2PY                  </t>
  </si>
  <si>
    <t xml:space="preserve">01223 356644                            </t>
  </si>
  <si>
    <t>1990-10-08</t>
  </si>
  <si>
    <t>FN077</t>
  </si>
  <si>
    <t>16-18 The Street</t>
  </si>
  <si>
    <t>Poringland</t>
  </si>
  <si>
    <t xml:space="preserve">NR14 7JR                 </t>
  </si>
  <si>
    <t xml:space="preserve">01508 495348                            </t>
  </si>
  <si>
    <t>FN376</t>
  </si>
  <si>
    <t>71 High Street</t>
  </si>
  <si>
    <t>Melbourn</t>
  </si>
  <si>
    <t xml:space="preserve">SG8 6DU                  </t>
  </si>
  <si>
    <t xml:space="preserve">0500 970514                             </t>
  </si>
  <si>
    <t>FN579</t>
  </si>
  <si>
    <t>GP Medical Service OOH</t>
  </si>
  <si>
    <t>City Care Centre</t>
  </si>
  <si>
    <t>Thorpe Road</t>
  </si>
  <si>
    <t xml:space="preserve">PE3 6DB                  </t>
  </si>
  <si>
    <t>FN601</t>
  </si>
  <si>
    <t>Soni &amp; Virdee Ltd</t>
  </si>
  <si>
    <t>Gainsborough Pharmacy</t>
  </si>
  <si>
    <t>13 Reynolds Road</t>
  </si>
  <si>
    <t xml:space="preserve">IP3 0JL                  </t>
  </si>
  <si>
    <t xml:space="preserve">01473 728509                            </t>
  </si>
  <si>
    <t>2007-06-04</t>
  </si>
  <si>
    <t>FN670</t>
  </si>
  <si>
    <t>Birchwood Ea Limited</t>
  </si>
  <si>
    <t>North Walsham Pharmacy</t>
  </si>
  <si>
    <t>Birchwood Medical Pract</t>
  </si>
  <si>
    <t>20 Park Lane</t>
  </si>
  <si>
    <t>North Walsham</t>
  </si>
  <si>
    <t xml:space="preserve">NR28 0BQ                 </t>
  </si>
  <si>
    <t xml:space="preserve">01692 400921                            </t>
  </si>
  <si>
    <t>2012-04-10</t>
  </si>
  <si>
    <t>FN982</t>
  </si>
  <si>
    <t>J.Sainsburys Superstore</t>
  </si>
  <si>
    <t>Oxney Road</t>
  </si>
  <si>
    <t xml:space="preserve">PE1 5NG                  </t>
  </si>
  <si>
    <t xml:space="preserve">01733 349346                            </t>
  </si>
  <si>
    <t>FPA49</t>
  </si>
  <si>
    <t>Haycoks Road</t>
  </si>
  <si>
    <t xml:space="preserve">CB9 7YL                  </t>
  </si>
  <si>
    <t xml:space="preserve">01440 708043                            </t>
  </si>
  <si>
    <t>2005-04-18</t>
  </si>
  <si>
    <t>FPA96</t>
  </si>
  <si>
    <t>Mr R Soni</t>
  </si>
  <si>
    <t>Martlesham Pharmacy</t>
  </si>
  <si>
    <t>9 The Square</t>
  </si>
  <si>
    <t>Martlesham Heath</t>
  </si>
  <si>
    <t xml:space="preserve">IP5 3SL                  </t>
  </si>
  <si>
    <t xml:space="preserve">01473 623332                            </t>
  </si>
  <si>
    <t>FPD00</t>
  </si>
  <si>
    <t>The Bretton Health Centre</t>
  </si>
  <si>
    <t>Rightwell East</t>
  </si>
  <si>
    <t>Bretton</t>
  </si>
  <si>
    <t xml:space="preserve">PE3 8DT                  </t>
  </si>
  <si>
    <t xml:space="preserve">01733 267810                            </t>
  </si>
  <si>
    <t>FPD36</t>
  </si>
  <si>
    <t>Bhatt DA</t>
  </si>
  <si>
    <t>289 Norwich Road</t>
  </si>
  <si>
    <t xml:space="preserve">IP1 4BP                  </t>
  </si>
  <si>
    <t xml:space="preserve">01473 213016                            </t>
  </si>
  <si>
    <t>FPD64</t>
  </si>
  <si>
    <t>Howells &amp; Jolley Limited</t>
  </si>
  <si>
    <t>Reydon Pharmacy</t>
  </si>
  <si>
    <t>4 Shearwater Way</t>
  </si>
  <si>
    <t>Reydon</t>
  </si>
  <si>
    <t xml:space="preserve">IP18 6GX                 </t>
  </si>
  <si>
    <t xml:space="preserve">01502 726088                            </t>
  </si>
  <si>
    <t>FPF61</t>
  </si>
  <si>
    <t>17 Victoria Street</t>
  </si>
  <si>
    <t>Bury-St-Edmunds</t>
  </si>
  <si>
    <t xml:space="preserve">IP33 3BB                 </t>
  </si>
  <si>
    <t xml:space="preserve">01284 767507                            </t>
  </si>
  <si>
    <t>FPL47</t>
  </si>
  <si>
    <t>Ucc - Ely OOH</t>
  </si>
  <si>
    <t>Princess Of Wales Hosp</t>
  </si>
  <si>
    <t>Lynn Road</t>
  </si>
  <si>
    <t xml:space="preserve">CB6 1DN                  </t>
  </si>
  <si>
    <t xml:space="preserve">01353 656691                            </t>
  </si>
  <si>
    <t>FPM86</t>
  </si>
  <si>
    <t>Western Way</t>
  </si>
  <si>
    <t xml:space="preserve">IP33 3SP                 </t>
  </si>
  <si>
    <t xml:space="preserve">01284 733510                            </t>
  </si>
  <si>
    <t>2009-03-30</t>
  </si>
  <si>
    <t>FPQ39</t>
  </si>
  <si>
    <t>68 Chesterton Road</t>
  </si>
  <si>
    <t xml:space="preserve">CB4 1EP                  </t>
  </si>
  <si>
    <t xml:space="preserve">01223 355055                            </t>
  </si>
  <si>
    <t>FP179</t>
  </si>
  <si>
    <t>5-6 Sheep Market</t>
  </si>
  <si>
    <t xml:space="preserve">PE27 5AH                 </t>
  </si>
  <si>
    <t>1980-11-01</t>
  </si>
  <si>
    <t>FP572</t>
  </si>
  <si>
    <t>Mr Meb Datoo</t>
  </si>
  <si>
    <t>42-46 School Road</t>
  </si>
  <si>
    <t>Newborough</t>
  </si>
  <si>
    <t xml:space="preserve">PE6 7RG                  </t>
  </si>
  <si>
    <t xml:space="preserve">01733 811917                            </t>
  </si>
  <si>
    <t>2009-07-27</t>
  </si>
  <si>
    <t>FP870</t>
  </si>
  <si>
    <t>Lime Pharmacy Limited</t>
  </si>
  <si>
    <t>Lime Pharmacy</t>
  </si>
  <si>
    <t>Grove Surgery</t>
  </si>
  <si>
    <t>Grove Lane</t>
  </si>
  <si>
    <t xml:space="preserve">IP24 2HY                 </t>
  </si>
  <si>
    <t xml:space="preserve">01842 762913                            </t>
  </si>
  <si>
    <t>2011-05-09</t>
  </si>
  <si>
    <t>FQD18</t>
  </si>
  <si>
    <t>114 Regent Road</t>
  </si>
  <si>
    <t xml:space="preserve">NR30 2AB                 </t>
  </si>
  <si>
    <t xml:space="preserve">01493 858703                            </t>
  </si>
  <si>
    <t>1995-04-10</t>
  </si>
  <si>
    <t>FQE78</t>
  </si>
  <si>
    <t>Ucc - Cambridge OOH</t>
  </si>
  <si>
    <t>Chesterton Medical Centre</t>
  </si>
  <si>
    <t>Union Lane</t>
  </si>
  <si>
    <t xml:space="preserve">CB4 1PX                  </t>
  </si>
  <si>
    <t xml:space="preserve">01223 726056                            </t>
  </si>
  <si>
    <t>FQJ32</t>
  </si>
  <si>
    <t>Mr Sc Ng</t>
  </si>
  <si>
    <t>Brampton Chemist</t>
  </si>
  <si>
    <t>97b High Street</t>
  </si>
  <si>
    <t xml:space="preserve">PE28 4TQ                 </t>
  </si>
  <si>
    <t xml:space="preserve">01480 386828                            </t>
  </si>
  <si>
    <t>1995-08-14</t>
  </si>
  <si>
    <t>FQJ35</t>
  </si>
  <si>
    <t>Thetford Forest Retail Pk</t>
  </si>
  <si>
    <t xml:space="preserve">IP24 3QL                 </t>
  </si>
  <si>
    <t xml:space="preserve">01842 766942                            </t>
  </si>
  <si>
    <t>2008-09-08</t>
  </si>
  <si>
    <t>FQM87</t>
  </si>
  <si>
    <t>Ma Rahman Ltd</t>
  </si>
  <si>
    <t>Vauxhall Street Pharmacy</t>
  </si>
  <si>
    <t>22 Suffolk Square</t>
  </si>
  <si>
    <t>Vauxhall Street</t>
  </si>
  <si>
    <t xml:space="preserve">NR2 2AA                  </t>
  </si>
  <si>
    <t xml:space="preserve">01603 626178                            </t>
  </si>
  <si>
    <t>2009-05-08</t>
  </si>
  <si>
    <t>FQN58</t>
  </si>
  <si>
    <t>Brink Medicines Limited</t>
  </si>
  <si>
    <t>North Brink Pharmacy</t>
  </si>
  <si>
    <t>7 North Brink</t>
  </si>
  <si>
    <t xml:space="preserve">PE13 1JU                 </t>
  </si>
  <si>
    <t xml:space="preserve">0844 4773121                            </t>
  </si>
  <si>
    <t>2009-10-19</t>
  </si>
  <si>
    <t>FQP45</t>
  </si>
  <si>
    <t>Willow  Wood Surgery</t>
  </si>
  <si>
    <t>Aslake Close, Sprowston</t>
  </si>
  <si>
    <t xml:space="preserve">NR7 8ET                  </t>
  </si>
  <si>
    <t xml:space="preserve">01603 426887                            </t>
  </si>
  <si>
    <t>FQQ26</t>
  </si>
  <si>
    <t>Albert Brent Limited</t>
  </si>
  <si>
    <t>Rendlesham Pharmacy</t>
  </si>
  <si>
    <t>Rendlesham Mews</t>
  </si>
  <si>
    <t xml:space="preserve">IP12 2SZ                 </t>
  </si>
  <si>
    <t xml:space="preserve">01394 460600                            </t>
  </si>
  <si>
    <t>FQR74</t>
  </si>
  <si>
    <t>Ropes Drive</t>
  </si>
  <si>
    <t>Grange Farm, Kesgrave</t>
  </si>
  <si>
    <t xml:space="preserve">IP5 2FU                  </t>
  </si>
  <si>
    <t xml:space="preserve">01473 200247                            </t>
  </si>
  <si>
    <t>1994-11-29</t>
  </si>
  <si>
    <t>FQT60</t>
  </si>
  <si>
    <t>1 Jubilee Court</t>
  </si>
  <si>
    <t>Hunstanton Road</t>
  </si>
  <si>
    <t>Dersingham, King's Lynn</t>
  </si>
  <si>
    <t xml:space="preserve">PE31 6HH                 </t>
  </si>
  <si>
    <t xml:space="preserve">01485 540792                            </t>
  </si>
  <si>
    <t>1995-05-01</t>
  </si>
  <si>
    <t>FQT84</t>
  </si>
  <si>
    <t>Fmp Norfolk Limited</t>
  </si>
  <si>
    <t>Fakenham Pharmacy</t>
  </si>
  <si>
    <t>Meditrina House</t>
  </si>
  <si>
    <t>Trinity Road</t>
  </si>
  <si>
    <t>Fakenham</t>
  </si>
  <si>
    <t xml:space="preserve">NR21 8SY                 </t>
  </si>
  <si>
    <t xml:space="preserve">01328 850301                            </t>
  </si>
  <si>
    <t>FQT88</t>
  </si>
  <si>
    <t>Holland D</t>
  </si>
  <si>
    <t>David Holland Pharmacy</t>
  </si>
  <si>
    <t>Norton Road</t>
  </si>
  <si>
    <t>(Greenfields Way)</t>
  </si>
  <si>
    <t xml:space="preserve">CB9 8LU                  </t>
  </si>
  <si>
    <t xml:space="preserve">01440 713365                            </t>
  </si>
  <si>
    <t>FQ079</t>
  </si>
  <si>
    <t>Rivermill Development</t>
  </si>
  <si>
    <t>Stockingfen Road</t>
  </si>
  <si>
    <t>Ramsey, Cambridgeshire</t>
  </si>
  <si>
    <t xml:space="preserve">PE26 1SA                 </t>
  </si>
  <si>
    <t xml:space="preserve">01487 812527                            </t>
  </si>
  <si>
    <t>FQ229</t>
  </si>
  <si>
    <t>Copdock Interchange</t>
  </si>
  <si>
    <t xml:space="preserve">IP8 3TS                  </t>
  </si>
  <si>
    <t xml:space="preserve">01473 200547                            </t>
  </si>
  <si>
    <t>FQ463</t>
  </si>
  <si>
    <t>Brooks Road</t>
  </si>
  <si>
    <t xml:space="preserve">CB1 3HP                  </t>
  </si>
  <si>
    <t>2012-01-27</t>
  </si>
  <si>
    <t>FQ736</t>
  </si>
  <si>
    <t>68 High Street</t>
  </si>
  <si>
    <t>Stalham</t>
  </si>
  <si>
    <t xml:space="preserve">NR12 9AS                 </t>
  </si>
  <si>
    <t xml:space="preserve">01692 580329                            </t>
  </si>
  <si>
    <t>FQ757</t>
  </si>
  <si>
    <t>Barry Shooter Ltd</t>
  </si>
  <si>
    <t>Aldeburgh Pharmacy</t>
  </si>
  <si>
    <t>125 High Street</t>
  </si>
  <si>
    <t>Aldeburgh</t>
  </si>
  <si>
    <t xml:space="preserve">IP15 5AR                 </t>
  </si>
  <si>
    <t xml:space="preserve">01728 452763                            </t>
  </si>
  <si>
    <t>FQ859</t>
  </si>
  <si>
    <t>Eaton Centre</t>
  </si>
  <si>
    <t>Eaton</t>
  </si>
  <si>
    <t xml:space="preserve">NR4 6NU                  </t>
  </si>
  <si>
    <t xml:space="preserve">01603 458711                            </t>
  </si>
  <si>
    <t>2001-06-01</t>
  </si>
  <si>
    <t>FRK33</t>
  </si>
  <si>
    <t>Ali Chem Limited</t>
  </si>
  <si>
    <t>Millfield Pharmacy</t>
  </si>
  <si>
    <t>387 Lincoln Road</t>
  </si>
  <si>
    <t xml:space="preserve">PE1 2PF                  </t>
  </si>
  <si>
    <t xml:space="preserve">01733 312933                            </t>
  </si>
  <si>
    <t>1985-04-01</t>
  </si>
  <si>
    <t>FRK45</t>
  </si>
  <si>
    <t>57 High Street</t>
  </si>
  <si>
    <t>Burwell</t>
  </si>
  <si>
    <t xml:space="preserve">CB25 0HD                 </t>
  </si>
  <si>
    <t>FRL93</t>
  </si>
  <si>
    <t>Kamlesh Vallabhji Ondhia</t>
  </si>
  <si>
    <t>Thorpe Pharmacy</t>
  </si>
  <si>
    <t>202 Thorpe Road</t>
  </si>
  <si>
    <t xml:space="preserve">NR1 1TJ                  </t>
  </si>
  <si>
    <t xml:space="preserve">01603 439139                            </t>
  </si>
  <si>
    <t>2009-08-23</t>
  </si>
  <si>
    <t>FRP25</t>
  </si>
  <si>
    <t>Hurn Chemist Ltd</t>
  </si>
  <si>
    <t>Cringleford Surgery</t>
  </si>
  <si>
    <t>Cantley Lane, Cringleford</t>
  </si>
  <si>
    <t xml:space="preserve">NR4 6TA                  </t>
  </si>
  <si>
    <t xml:space="preserve">01603 455811                            </t>
  </si>
  <si>
    <t>FRP54</t>
  </si>
  <si>
    <t>Roys  Pharmacy (Wroxham) Ltd</t>
  </si>
  <si>
    <t>Roys Pharmacy (Wroxham Ltd)</t>
  </si>
  <si>
    <t>Forge House</t>
  </si>
  <si>
    <t xml:space="preserve">NR12 8DB                 </t>
  </si>
  <si>
    <t>FRQ84</t>
  </si>
  <si>
    <t>Alchemy Pharmaceuticals Ltd</t>
  </si>
  <si>
    <t>St George's Pharmacy</t>
  </si>
  <si>
    <t>St George's Medical Ctr</t>
  </si>
  <si>
    <t>Parsons Lane,Littleport</t>
  </si>
  <si>
    <t xml:space="preserve">CB6 1JU                  </t>
  </si>
  <si>
    <t xml:space="preserve">01353 864108                            </t>
  </si>
  <si>
    <t>FRR65</t>
  </si>
  <si>
    <t>Patel NP</t>
  </si>
  <si>
    <t>Landsdowne Pharmacy</t>
  </si>
  <si>
    <t>5/6 Landsdowne Road</t>
  </si>
  <si>
    <t>Yaxley</t>
  </si>
  <si>
    <t xml:space="preserve">PE7 3JL                  </t>
  </si>
  <si>
    <t xml:space="preserve">01733 244555                            </t>
  </si>
  <si>
    <t>FRT66</t>
  </si>
  <si>
    <t>Fairbrother Pharmacy Ltd</t>
  </si>
  <si>
    <t>Faibrother Pharmacy</t>
  </si>
  <si>
    <t>5 Church Terrace</t>
  </si>
  <si>
    <t xml:space="preserve">PE13 1BJ                 </t>
  </si>
  <si>
    <t xml:space="preserve">01945 583965                            </t>
  </si>
  <si>
    <t>FRV44</t>
  </si>
  <si>
    <t>58 Thoroughfare</t>
  </si>
  <si>
    <t xml:space="preserve">IP12 1AL                 </t>
  </si>
  <si>
    <t xml:space="preserve">01394 383548                            </t>
  </si>
  <si>
    <t>FRW01</t>
  </si>
  <si>
    <t>Drayton High Road</t>
  </si>
  <si>
    <t xml:space="preserve">NR6 5DT                  </t>
  </si>
  <si>
    <t xml:space="preserve">01603 787384                            </t>
  </si>
  <si>
    <t>FRX77</t>
  </si>
  <si>
    <t>East Of England Co-Operative Society</t>
  </si>
  <si>
    <t>7 High Street</t>
  </si>
  <si>
    <t>Saxmundham</t>
  </si>
  <si>
    <t xml:space="preserve">IP17 1DF                 </t>
  </si>
  <si>
    <t xml:space="preserve">01728 602051                            </t>
  </si>
  <si>
    <t>FR554</t>
  </si>
  <si>
    <t>Newtown Surgery</t>
  </si>
  <si>
    <t>147 Lawn Avenue</t>
  </si>
  <si>
    <t xml:space="preserve">NR30 1QP                 </t>
  </si>
  <si>
    <t xml:space="preserve">01493 842737                            </t>
  </si>
  <si>
    <t>1999-06-09</t>
  </si>
  <si>
    <t>FR791</t>
  </si>
  <si>
    <t>Wymondham Medical Centre</t>
  </si>
  <si>
    <t>Postmill Close</t>
  </si>
  <si>
    <t>Wymondham</t>
  </si>
  <si>
    <t xml:space="preserve">NR18 0RF                 </t>
  </si>
  <si>
    <t xml:space="preserve">01953 601772                            </t>
  </si>
  <si>
    <t>2004-03-11</t>
  </si>
  <si>
    <t>FTA59</t>
  </si>
  <si>
    <t>Willingham Healthcare Ltd</t>
  </si>
  <si>
    <t>Willingham Pharmacy</t>
  </si>
  <si>
    <t>52 Long Lane</t>
  </si>
  <si>
    <t>Willingham</t>
  </si>
  <si>
    <t xml:space="preserve">CB24 5LB                 </t>
  </si>
  <si>
    <t xml:space="preserve">01954 261787                            </t>
  </si>
  <si>
    <t>1999-08-23</t>
  </si>
  <si>
    <t>FTD53</t>
  </si>
  <si>
    <t>Cutlers Hill Ea Ltd</t>
  </si>
  <si>
    <t>Cutlers Hill Pharmacy</t>
  </si>
  <si>
    <t>Bungay Road</t>
  </si>
  <si>
    <t>Halesworth</t>
  </si>
  <si>
    <t xml:space="preserve">IP19 8SG                 </t>
  </si>
  <si>
    <t xml:space="preserve">01986 835877                            </t>
  </si>
  <si>
    <t>2011-05-01</t>
  </si>
  <si>
    <t>FTE84</t>
  </si>
  <si>
    <t>Hemsby Road</t>
  </si>
  <si>
    <t>Martham</t>
  </si>
  <si>
    <t xml:space="preserve">NR29 4QG                 </t>
  </si>
  <si>
    <t xml:space="preserve">01493 740388                            </t>
  </si>
  <si>
    <t>FTE89</t>
  </si>
  <si>
    <t>Hardwick Roundabout</t>
  </si>
  <si>
    <t>Hardwick Industrial Est.</t>
  </si>
  <si>
    <t xml:space="preserve">PE30 4LR                 </t>
  </si>
  <si>
    <t xml:space="preserve">01553 764615                            </t>
  </si>
  <si>
    <t>2012-11-21</t>
  </si>
  <si>
    <t>FTK85</t>
  </si>
  <si>
    <t>3 Bushfield, Orton Centre</t>
  </si>
  <si>
    <t>Orton Goldhay</t>
  </si>
  <si>
    <t xml:space="preserve">PE2 5RQ                  </t>
  </si>
  <si>
    <t xml:space="preserve">01733 235026                            </t>
  </si>
  <si>
    <t>FTL18</t>
  </si>
  <si>
    <t>77 Magdalen Way</t>
  </si>
  <si>
    <t xml:space="preserve">NR31 7AA                 </t>
  </si>
  <si>
    <t xml:space="preserve">01493 655020                            </t>
  </si>
  <si>
    <t>FTW58</t>
  </si>
  <si>
    <t>Loyal Pharmacy Limited</t>
  </si>
  <si>
    <t>Greyfriars Pharmacy</t>
  </si>
  <si>
    <t>5 Greyfriars Way</t>
  </si>
  <si>
    <t xml:space="preserve">NR30 2QE                 </t>
  </si>
  <si>
    <t>2012-07-11</t>
  </si>
  <si>
    <t>FTX88</t>
  </si>
  <si>
    <t>Werrington Healthcare Ltd</t>
  </si>
  <si>
    <t>Werrington Pharmacy</t>
  </si>
  <si>
    <t>97 Church Street</t>
  </si>
  <si>
    <t>Werrington Village</t>
  </si>
  <si>
    <t xml:space="preserve">PE4 6QF                  </t>
  </si>
  <si>
    <t xml:space="preserve">01733 322322                            </t>
  </si>
  <si>
    <t>1996-03-11</t>
  </si>
  <si>
    <t>FT327</t>
  </si>
  <si>
    <t>Dogsthorpe Pharmacy</t>
  </si>
  <si>
    <t>54 Central Avenue</t>
  </si>
  <si>
    <t xml:space="preserve">PE1 4LH                  </t>
  </si>
  <si>
    <t xml:space="preserve">01733 565423                            </t>
  </si>
  <si>
    <t>FT461</t>
  </si>
  <si>
    <t>120 St Peters Street</t>
  </si>
  <si>
    <t xml:space="preserve">NR32 1UD                 </t>
  </si>
  <si>
    <t xml:space="preserve">01502 573414                            </t>
  </si>
  <si>
    <t>FT482</t>
  </si>
  <si>
    <t>St Mary's Surgery</t>
  </si>
  <si>
    <t>37 St Mary's Street</t>
  </si>
  <si>
    <t xml:space="preserve">CB7 4HF                  </t>
  </si>
  <si>
    <t xml:space="preserve">01353 662226                            </t>
  </si>
  <si>
    <t>FVC57</t>
  </si>
  <si>
    <t>7 St Olaves Precinct</t>
  </si>
  <si>
    <t xml:space="preserve">IP32 6SP                 </t>
  </si>
  <si>
    <t xml:space="preserve">01284 754236                            </t>
  </si>
  <si>
    <t>FVC72</t>
  </si>
  <si>
    <t>Bespoke Pharmacy Ltd</t>
  </si>
  <si>
    <t>Station Pharmacy</t>
  </si>
  <si>
    <t>Unit 1 Cattlepens</t>
  </si>
  <si>
    <t>Elmswell</t>
  </si>
  <si>
    <t xml:space="preserve">IP30 9HD                 </t>
  </si>
  <si>
    <t xml:space="preserve">01359 242868                            </t>
  </si>
  <si>
    <t>2010-09-09</t>
  </si>
  <si>
    <t>FVG46</t>
  </si>
  <si>
    <t>Bellflower Crescent</t>
  </si>
  <si>
    <t>Red Lodge</t>
  </si>
  <si>
    <t xml:space="preserve">IP28 8XQ                 </t>
  </si>
  <si>
    <t xml:space="preserve">01638 554699                            </t>
  </si>
  <si>
    <t>2013-07-26</t>
  </si>
  <si>
    <t>FVM19</t>
  </si>
  <si>
    <t>8 Valentine Road</t>
  </si>
  <si>
    <t>Hunstanton</t>
  </si>
  <si>
    <t xml:space="preserve">PE36 5DN                 </t>
  </si>
  <si>
    <t xml:space="preserve">01485 532829                            </t>
  </si>
  <si>
    <t>FVP77</t>
  </si>
  <si>
    <t>Patel H</t>
  </si>
  <si>
    <t>Ditton Pharmacy</t>
  </si>
  <si>
    <t>37 Ditton Lane</t>
  </si>
  <si>
    <t xml:space="preserve">CB5 8SR                  </t>
  </si>
  <si>
    <t xml:space="preserve">01223 576384                            </t>
  </si>
  <si>
    <t>1995-11-25</t>
  </si>
  <si>
    <t>FVQ71</t>
  </si>
  <si>
    <t>T &amp; C Hunt (Pharmacy) Ltd</t>
  </si>
  <si>
    <t>Hunt's Pharmacy</t>
  </si>
  <si>
    <t>205 Plumstead Road</t>
  </si>
  <si>
    <t xml:space="preserve">NR1 4AB                  </t>
  </si>
  <si>
    <t xml:space="preserve">01603 433654                            </t>
  </si>
  <si>
    <t>FVT61</t>
  </si>
  <si>
    <t>Wards Of Warboys</t>
  </si>
  <si>
    <t>1 Ramsey Road</t>
  </si>
  <si>
    <t>Warboys</t>
  </si>
  <si>
    <t xml:space="preserve">PE28 2RW                 </t>
  </si>
  <si>
    <t xml:space="preserve">01487 822387                            </t>
  </si>
  <si>
    <t>2006-03-04</t>
  </si>
  <si>
    <t>FV636</t>
  </si>
  <si>
    <t>Jt Gregory Pharmacy &amp; Opticians</t>
  </si>
  <si>
    <t>54 High Street</t>
  </si>
  <si>
    <t>Trumpington</t>
  </si>
  <si>
    <t xml:space="preserve">CB2 9LS                  </t>
  </si>
  <si>
    <t>FV774</t>
  </si>
  <si>
    <t>Cambridge Road</t>
  </si>
  <si>
    <t>Milton</t>
  </si>
  <si>
    <t xml:space="preserve">CB24 6AY                 </t>
  </si>
  <si>
    <t xml:space="preserve">01223 581849                            </t>
  </si>
  <si>
    <t>FV834</t>
  </si>
  <si>
    <t>The Angel Site</t>
  </si>
  <si>
    <t>The Street</t>
  </si>
  <si>
    <t>Long Stratton</t>
  </si>
  <si>
    <t xml:space="preserve">NR15 2XJ                 </t>
  </si>
  <si>
    <t xml:space="preserve">01508 530303                            </t>
  </si>
  <si>
    <t>2007-08-06</t>
  </si>
  <si>
    <t>FWF36</t>
  </si>
  <si>
    <t>Pari-Chem LTD</t>
  </si>
  <si>
    <t>Kumar Pharmacy</t>
  </si>
  <si>
    <t>15 Rectory Terrace</t>
  </si>
  <si>
    <t>High Street,Cherry Hinton</t>
  </si>
  <si>
    <t xml:space="preserve">CB1 9HU                  </t>
  </si>
  <si>
    <t xml:space="preserve">01223 410268                            </t>
  </si>
  <si>
    <t>FWH40</t>
  </si>
  <si>
    <t>85 Saddlebow Road</t>
  </si>
  <si>
    <t>South Lynn</t>
  </si>
  <si>
    <t xml:space="preserve">PE30 5BH                 </t>
  </si>
  <si>
    <t>2009-04-06</t>
  </si>
  <si>
    <t>FWH68</t>
  </si>
  <si>
    <t>Unit D, Longwater Ret.Pk</t>
  </si>
  <si>
    <t>Alex Moorhouse Way</t>
  </si>
  <si>
    <t xml:space="preserve">NR5 0JT                  </t>
  </si>
  <si>
    <t xml:space="preserve">01603 740359                            </t>
  </si>
  <si>
    <t>FWK09</t>
  </si>
  <si>
    <t>Holt Health Services Limited</t>
  </si>
  <si>
    <t>Kelling Pharmacy</t>
  </si>
  <si>
    <t>Holt Medical Practice</t>
  </si>
  <si>
    <t>Old Cromer Rd,Kelling Hpl</t>
  </si>
  <si>
    <t xml:space="preserve">NR25 6QA                 </t>
  </si>
  <si>
    <t xml:space="preserve">01263 888390                            </t>
  </si>
  <si>
    <t>2011-04-21</t>
  </si>
  <si>
    <t>FWK22</t>
  </si>
  <si>
    <t>Eaton Pharmacy</t>
  </si>
  <si>
    <t>1 St.John's Close</t>
  </si>
  <si>
    <t>Hall Road</t>
  </si>
  <si>
    <t xml:space="preserve">NR1 2AD                  </t>
  </si>
  <si>
    <t xml:space="preserve">01603 624539                            </t>
  </si>
  <si>
    <t>FWL28</t>
  </si>
  <si>
    <t>4 Church Street</t>
  </si>
  <si>
    <t>Stilton</t>
  </si>
  <si>
    <t xml:space="preserve">PE7 3RF                  </t>
  </si>
  <si>
    <t xml:space="preserve">01733 229090                            </t>
  </si>
  <si>
    <t>FWM09</t>
  </si>
  <si>
    <t>Pharmacy - UK</t>
  </si>
  <si>
    <t>3 Waveney Park</t>
  </si>
  <si>
    <t>Hewett Park</t>
  </si>
  <si>
    <t xml:space="preserve">NR31 0NN                 </t>
  </si>
  <si>
    <t>2010-03-30</t>
  </si>
  <si>
    <t>FWT80</t>
  </si>
  <si>
    <t>East Bergholt</t>
  </si>
  <si>
    <t xml:space="preserve">CO7 6SE                  </t>
  </si>
  <si>
    <t xml:space="preserve">01206 298267                            </t>
  </si>
  <si>
    <t>FW090</t>
  </si>
  <si>
    <t>35 Great Melton Road</t>
  </si>
  <si>
    <t>Hethersett</t>
  </si>
  <si>
    <t xml:space="preserve">NR9 3AB                  </t>
  </si>
  <si>
    <t xml:space="preserve">01603 810906                            </t>
  </si>
  <si>
    <t>2002-10-14</t>
  </si>
  <si>
    <t>FW112</t>
  </si>
  <si>
    <t>Psl Locums Limited</t>
  </si>
  <si>
    <t>Thurston Pharmacy</t>
  </si>
  <si>
    <t>Thurston Granary</t>
  </si>
  <si>
    <t>Station Hill</t>
  </si>
  <si>
    <t>Thurston</t>
  </si>
  <si>
    <t xml:space="preserve">IP31 3QU                 </t>
  </si>
  <si>
    <t>FW128</t>
  </si>
  <si>
    <t>Bottisham Pharmacy</t>
  </si>
  <si>
    <t>8 High Street</t>
  </si>
  <si>
    <t>Bottisham</t>
  </si>
  <si>
    <t xml:space="preserve">CB25 9DQ                 </t>
  </si>
  <si>
    <t xml:space="preserve">01223 812321                            </t>
  </si>
  <si>
    <t>2012-05-25</t>
  </si>
  <si>
    <t>FW267</t>
  </si>
  <si>
    <t>Botesdale Rural Services Limited</t>
  </si>
  <si>
    <t>Botesdale Health Centre Pharmacy</t>
  </si>
  <si>
    <t>Botesdale Health Centre</t>
  </si>
  <si>
    <t>Back Hills,Botesdale</t>
  </si>
  <si>
    <t xml:space="preserve">IP22 1DW                 </t>
  </si>
  <si>
    <t xml:space="preserve">01379 898295                            </t>
  </si>
  <si>
    <t>2009-10-01</t>
  </si>
  <si>
    <t>FW406</t>
  </si>
  <si>
    <t>Priory Fields Healthcare Llp</t>
  </si>
  <si>
    <t>Priory Fields Pharmacy</t>
  </si>
  <si>
    <t>Priory Fields Surgery</t>
  </si>
  <si>
    <t xml:space="preserve">PE29 3RL                 </t>
  </si>
  <si>
    <t xml:space="preserve">01480 411009                            </t>
  </si>
  <si>
    <t>2012-01-20</t>
  </si>
  <si>
    <t>FW459</t>
  </si>
  <si>
    <t>2 Adkins Corner</t>
  </si>
  <si>
    <t>Perne Road</t>
  </si>
  <si>
    <t xml:space="preserve">CB1 3RU                  </t>
  </si>
  <si>
    <t xml:space="preserve">01223 517073                            </t>
  </si>
  <si>
    <t>FW475</t>
  </si>
  <si>
    <t>38 Market Place</t>
  </si>
  <si>
    <t xml:space="preserve">PE37 7QH                 </t>
  </si>
  <si>
    <t xml:space="preserve">01760 721216                            </t>
  </si>
  <si>
    <t>2007-03-19</t>
  </si>
  <si>
    <t>FW516</t>
  </si>
  <si>
    <t>Medsio LTD</t>
  </si>
  <si>
    <t>Drayton Pharmacy</t>
  </si>
  <si>
    <t>Drayton Medical Practice</t>
  </si>
  <si>
    <t>Manor Farm Clse,Drayton</t>
  </si>
  <si>
    <t xml:space="preserve">NR8 6EE                  </t>
  </si>
  <si>
    <t xml:space="preserve">01603 262620                            </t>
  </si>
  <si>
    <t>2009-08-03</t>
  </si>
  <si>
    <t>FW517</t>
  </si>
  <si>
    <t>64 St.Matthews Street</t>
  </si>
  <si>
    <t xml:space="preserve">IP1 3EP                  </t>
  </si>
  <si>
    <t xml:space="preserve">01473 253419                            </t>
  </si>
  <si>
    <t>FW594</t>
  </si>
  <si>
    <t>38 Loke Road</t>
  </si>
  <si>
    <t xml:space="preserve">PE30 2AB                 </t>
  </si>
  <si>
    <t xml:space="preserve">01553 761810                            </t>
  </si>
  <si>
    <t>FW739</t>
  </si>
  <si>
    <t>Sawston Partnership Ltd</t>
  </si>
  <si>
    <t>Sawston Pharmacy</t>
  </si>
  <si>
    <t>Sawston Medical Centre</t>
  </si>
  <si>
    <t>London Road, Sawston</t>
  </si>
  <si>
    <t xml:space="preserve">CB22 3HU                 </t>
  </si>
  <si>
    <t xml:space="preserve">01223 727555                            </t>
  </si>
  <si>
    <t>FW840</t>
  </si>
  <si>
    <t>Over Healthcare Limited</t>
  </si>
  <si>
    <t>1 Drings Close</t>
  </si>
  <si>
    <t>Over</t>
  </si>
  <si>
    <t xml:space="preserve">CB24 5NZ                 </t>
  </si>
  <si>
    <t xml:space="preserve">01954 231550                            </t>
  </si>
  <si>
    <t>2011-09-12</t>
  </si>
  <si>
    <t>FXA43</t>
  </si>
  <si>
    <t>Combs Ford Pharmacy</t>
  </si>
  <si>
    <t>Combs Lane</t>
  </si>
  <si>
    <t xml:space="preserve">IP14 2DA                 </t>
  </si>
  <si>
    <t xml:space="preserve">01449 770761                            </t>
  </si>
  <si>
    <t>1989-05-01</t>
  </si>
  <si>
    <t>FXC38</t>
  </si>
  <si>
    <t>Talat Khoshakhlaq &amp; Co Limited</t>
  </si>
  <si>
    <t>Willows Pharmacy</t>
  </si>
  <si>
    <t>St Michaels Avenue</t>
  </si>
  <si>
    <t>Aylsham</t>
  </si>
  <si>
    <t xml:space="preserve">NR11 6YA                 </t>
  </si>
  <si>
    <t xml:space="preserve">01263 735025                            </t>
  </si>
  <si>
    <t>FXD71</t>
  </si>
  <si>
    <t>Bookachemist Recruitment Limited</t>
  </si>
  <si>
    <t>Haverhill Pharmacy</t>
  </si>
  <si>
    <t>Christmas Maltings Surg</t>
  </si>
  <si>
    <t>Camps Road</t>
  </si>
  <si>
    <t xml:space="preserve">CB9 8HF                  </t>
  </si>
  <si>
    <t xml:space="preserve">01440 706689                            </t>
  </si>
  <si>
    <t>2009-04-29</t>
  </si>
  <si>
    <t>FXE50</t>
  </si>
  <si>
    <t>Norfolk Healthcare Limited</t>
  </si>
  <si>
    <t>Town Pharmacy</t>
  </si>
  <si>
    <t>171 King Street</t>
  </si>
  <si>
    <t xml:space="preserve">NR30 2PA                 </t>
  </si>
  <si>
    <t xml:space="preserve">01493 856970                            </t>
  </si>
  <si>
    <t>2012-03-20</t>
  </si>
  <si>
    <t>FXE71</t>
  </si>
  <si>
    <t>Bk Kandola Limited</t>
  </si>
  <si>
    <t>Fenstanton Pharmacy</t>
  </si>
  <si>
    <t>27/27b/27d High Street</t>
  </si>
  <si>
    <t>Fenstanton</t>
  </si>
  <si>
    <t xml:space="preserve">PE28 9JZ                 </t>
  </si>
  <si>
    <t xml:space="preserve">01480 495159                            </t>
  </si>
  <si>
    <t>FXJ07</t>
  </si>
  <si>
    <t>Caister Medical Centre</t>
  </si>
  <si>
    <t>44 West Road</t>
  </si>
  <si>
    <t>Great Yarmouth, Norfolk</t>
  </si>
  <si>
    <t xml:space="preserve">NR30 5AQ                 </t>
  </si>
  <si>
    <t xml:space="preserve">01493 720809                            </t>
  </si>
  <si>
    <t>FXJ37</t>
  </si>
  <si>
    <t>7-10 Market Place</t>
  </si>
  <si>
    <t xml:space="preserve">NR21 9BG                 </t>
  </si>
  <si>
    <t xml:space="preserve">01328 862019                            </t>
  </si>
  <si>
    <t>FXL27</t>
  </si>
  <si>
    <t>Hamblins Pharmacy Ltd</t>
  </si>
  <si>
    <t>Hamblin's Pharmacy</t>
  </si>
  <si>
    <t>29 Noble Close</t>
  </si>
  <si>
    <t>Heartsease Estate</t>
  </si>
  <si>
    <t xml:space="preserve">NR7 9RJ                  </t>
  </si>
  <si>
    <t xml:space="preserve">01603 434890                            </t>
  </si>
  <si>
    <t>FXM05</t>
  </si>
  <si>
    <t>17 The Thoroughfare</t>
  </si>
  <si>
    <t>Harleston</t>
  </si>
  <si>
    <t xml:space="preserve">IP20 9AH                 </t>
  </si>
  <si>
    <t xml:space="preserve">01379 852338                            </t>
  </si>
  <si>
    <t>FXM99</t>
  </si>
  <si>
    <t>Eaglebond Limited</t>
  </si>
  <si>
    <t>Staploe Pharmacy</t>
  </si>
  <si>
    <t>The Staploe Medical Ctr.</t>
  </si>
  <si>
    <t>Brewhouse Lane</t>
  </si>
  <si>
    <t>Soham</t>
  </si>
  <si>
    <t xml:space="preserve">CB7 5JD                  </t>
  </si>
  <si>
    <t xml:space="preserve">01353 727695                            </t>
  </si>
  <si>
    <t>FXR66</t>
  </si>
  <si>
    <t>Dye's Pharmacy Ltd</t>
  </si>
  <si>
    <t>Dye's Pharmacy</t>
  </si>
  <si>
    <t>67 North Walsham Road</t>
  </si>
  <si>
    <t>Old Catton</t>
  </si>
  <si>
    <t xml:space="preserve">NR6 7QA                  </t>
  </si>
  <si>
    <t xml:space="preserve">01603 484048                            </t>
  </si>
  <si>
    <t>FXT38</t>
  </si>
  <si>
    <t>Armes Trading Estate</t>
  </si>
  <si>
    <t>Cornard Road</t>
  </si>
  <si>
    <t xml:space="preserve">CO10 2XB                 </t>
  </si>
  <si>
    <t xml:space="preserve">01787 291204                            </t>
  </si>
  <si>
    <t>2012-11-07</t>
  </si>
  <si>
    <t>FXW20</t>
  </si>
  <si>
    <t>Ucc - Addenbrookes OOH</t>
  </si>
  <si>
    <t>Addenbrookes Hospital</t>
  </si>
  <si>
    <t>Hills Road</t>
  </si>
  <si>
    <t xml:space="preserve">CB2 0QQ                  </t>
  </si>
  <si>
    <t xml:space="preserve">01223 726050                            </t>
  </si>
  <si>
    <t>2012-05-31</t>
  </si>
  <si>
    <t>FXX05</t>
  </si>
  <si>
    <t>Norwich Road</t>
  </si>
  <si>
    <t xml:space="preserve">IP24 2RL                 </t>
  </si>
  <si>
    <t xml:space="preserve">01842 739547                            </t>
  </si>
  <si>
    <t>FXX54</t>
  </si>
  <si>
    <t>19 Meredith Road</t>
  </si>
  <si>
    <t xml:space="preserve">IP1 6ED                  </t>
  </si>
  <si>
    <t xml:space="preserve">01473 742121                            </t>
  </si>
  <si>
    <t>FX039</t>
  </si>
  <si>
    <t>37 Woollards Lane</t>
  </si>
  <si>
    <t>Great Shelford</t>
  </si>
  <si>
    <t xml:space="preserve">CB22 5LZ                 </t>
  </si>
  <si>
    <t xml:space="preserve">01223 843262                            </t>
  </si>
  <si>
    <t>2006-02-27</t>
  </si>
  <si>
    <t>FX253</t>
  </si>
  <si>
    <t>Roundwell Norwich Ltd</t>
  </si>
  <si>
    <t>Roundwell Pharmacy</t>
  </si>
  <si>
    <t>27 Dr Torrens Way</t>
  </si>
  <si>
    <t>Old Costessey</t>
  </si>
  <si>
    <t xml:space="preserve">NR5 0GB                  </t>
  </si>
  <si>
    <t xml:space="preserve">01603 732950                            </t>
  </si>
  <si>
    <t>2010-11-14</t>
  </si>
  <si>
    <t>FX364</t>
  </si>
  <si>
    <t>Swanmed LTD</t>
  </si>
  <si>
    <t>Swan Pharmacy</t>
  </si>
  <si>
    <t>Swan Surgery</t>
  </si>
  <si>
    <t>Northgate Street</t>
  </si>
  <si>
    <t xml:space="preserve">IP33 1AE                 </t>
  </si>
  <si>
    <t xml:space="preserve">01284 756313                            </t>
  </si>
  <si>
    <t>2013-02-24</t>
  </si>
  <si>
    <t>FYE70</t>
  </si>
  <si>
    <t>Beechcroft Pharmacy</t>
  </si>
  <si>
    <t>Beechcroft Surgery</t>
  </si>
  <si>
    <t>23 Beechcroft</t>
  </si>
  <si>
    <t xml:space="preserve">NR5 0RS                  </t>
  </si>
  <si>
    <t xml:space="preserve">01603 749222                            </t>
  </si>
  <si>
    <t>1998-10-21</t>
  </si>
  <si>
    <t>FY024</t>
  </si>
  <si>
    <t>Westgate House</t>
  </si>
  <si>
    <t>Westgate</t>
  </si>
  <si>
    <t xml:space="preserve">PE1 2TA                  </t>
  </si>
  <si>
    <t xml:space="preserve">01733 560952                            </t>
  </si>
  <si>
    <t>FAC81</t>
  </si>
  <si>
    <t>Chung D</t>
  </si>
  <si>
    <t>Hambro Pharmacy</t>
  </si>
  <si>
    <t>53a Hullbridge Road</t>
  </si>
  <si>
    <t>Rayleigh</t>
  </si>
  <si>
    <t>Essex</t>
  </si>
  <si>
    <t xml:space="preserve">SS6 9NL                  </t>
  </si>
  <si>
    <t xml:space="preserve">01708 343087                            </t>
  </si>
  <si>
    <t>1996-12-01</t>
  </si>
  <si>
    <t>FAL12</t>
  </si>
  <si>
    <t>Cox S</t>
  </si>
  <si>
    <t>Steve's Chemist</t>
  </si>
  <si>
    <t>36 Bridge Road</t>
  </si>
  <si>
    <t>Grays</t>
  </si>
  <si>
    <t xml:space="preserve">RM17 6BU                 </t>
  </si>
  <si>
    <t>FAL91</t>
  </si>
  <si>
    <t>Paresh Limited</t>
  </si>
  <si>
    <t>Netteswell Pharmacy</t>
  </si>
  <si>
    <t>1 Pypers Hatch</t>
  </si>
  <si>
    <t>Maddox Road</t>
  </si>
  <si>
    <t>Harlow</t>
  </si>
  <si>
    <t xml:space="preserve">CM20 3NG                 </t>
  </si>
  <si>
    <t xml:space="preserve">01279 425105                            </t>
  </si>
  <si>
    <t>1997-07-18</t>
  </si>
  <si>
    <t>FAM66</t>
  </si>
  <si>
    <t>198-200 High Street</t>
  </si>
  <si>
    <t>Ongar</t>
  </si>
  <si>
    <t xml:space="preserve">CM5 9JJ                  </t>
  </si>
  <si>
    <t xml:space="preserve">01277 362052                            </t>
  </si>
  <si>
    <t>FAN08</t>
  </si>
  <si>
    <t>Kalsons LTD</t>
  </si>
  <si>
    <t>Kalsons Chemist</t>
  </si>
  <si>
    <t>138 Hobleythick Lane</t>
  </si>
  <si>
    <t>Westcliff-On-Sea</t>
  </si>
  <si>
    <t xml:space="preserve">SS0 0RJ                  </t>
  </si>
  <si>
    <t xml:space="preserve">01702 347676                            </t>
  </si>
  <si>
    <t>FAN18</t>
  </si>
  <si>
    <t>Js Healthcare Limited</t>
  </si>
  <si>
    <t>Braintree Pharmacy</t>
  </si>
  <si>
    <t>10 Great Square</t>
  </si>
  <si>
    <t>Braintree</t>
  </si>
  <si>
    <t xml:space="preserve">CM7 1UA                  </t>
  </si>
  <si>
    <t xml:space="preserve">01214 540117                            </t>
  </si>
  <si>
    <t>2013-06-02</t>
  </si>
  <si>
    <t>FAN41</t>
  </si>
  <si>
    <t>Tendring Miu OOH</t>
  </si>
  <si>
    <t>Clacton Hospital</t>
  </si>
  <si>
    <t>Tower Road</t>
  </si>
  <si>
    <t>Clacton On Sea</t>
  </si>
  <si>
    <t xml:space="preserve">CO15 1LH                 </t>
  </si>
  <si>
    <t xml:space="preserve">01255 201662                            </t>
  </si>
  <si>
    <t>FAN43</t>
  </si>
  <si>
    <t>224-226 High Street</t>
  </si>
  <si>
    <t>Dovercourt</t>
  </si>
  <si>
    <t xml:space="preserve">CO12 3AJ                 </t>
  </si>
  <si>
    <t xml:space="preserve">01255 503508                            </t>
  </si>
  <si>
    <t>FAN97</t>
  </si>
  <si>
    <t>Prescription 2 You Healthcare Ltd</t>
  </si>
  <si>
    <t>89/91 Pier Avenue</t>
  </si>
  <si>
    <t xml:space="preserve">CO15 1QE                 </t>
  </si>
  <si>
    <t>FAP90</t>
  </si>
  <si>
    <t>Borno Chemists Limited</t>
  </si>
  <si>
    <t>124 Newland Street</t>
  </si>
  <si>
    <t>Witham</t>
  </si>
  <si>
    <t xml:space="preserve">CM8 1BA                  </t>
  </si>
  <si>
    <t xml:space="preserve">01376 520052                            </t>
  </si>
  <si>
    <t>1983-06-01</t>
  </si>
  <si>
    <t>FAP95</t>
  </si>
  <si>
    <t>Holland Pharmacy</t>
  </si>
  <si>
    <t>77-79 Frinton Road</t>
  </si>
  <si>
    <t>Holland-On-Sea</t>
  </si>
  <si>
    <t xml:space="preserve">CO15 5UH                 </t>
  </si>
  <si>
    <t xml:space="preserve">01255 812444                            </t>
  </si>
  <si>
    <t>2013-01-22</t>
  </si>
  <si>
    <t>FAX06</t>
  </si>
  <si>
    <t>Amg Healthcare Limited</t>
  </si>
  <si>
    <t>Medi Pharm</t>
  </si>
  <si>
    <t>20 London Road</t>
  </si>
  <si>
    <t>Wickford</t>
  </si>
  <si>
    <t xml:space="preserve">SS12 0AN                 </t>
  </si>
  <si>
    <t xml:space="preserve">01268 735777                            </t>
  </si>
  <si>
    <t>FAX47</t>
  </si>
  <si>
    <t>Leach And Burton</t>
  </si>
  <si>
    <t>Crouch End Pharmacy</t>
  </si>
  <si>
    <t>77 Crouch Street</t>
  </si>
  <si>
    <t>Colchester</t>
  </si>
  <si>
    <t xml:space="preserve">CO3 3EZ                  </t>
  </si>
  <si>
    <t xml:space="preserve">01206 870119                            </t>
  </si>
  <si>
    <t>1992-09-01</t>
  </si>
  <si>
    <t>FA007</t>
  </si>
  <si>
    <t>10,10a &amp; 10b Bentalls Ctr</t>
  </si>
  <si>
    <t>Colchester Road</t>
  </si>
  <si>
    <t>Heybridge, Maldon</t>
  </si>
  <si>
    <t xml:space="preserve">CM9 4GD                  </t>
  </si>
  <si>
    <t xml:space="preserve">01621 850559                            </t>
  </si>
  <si>
    <t>FA380</t>
  </si>
  <si>
    <t>6 Grange Road</t>
  </si>
  <si>
    <t>Billericay</t>
  </si>
  <si>
    <t xml:space="preserve">CM11 2RD                 </t>
  </si>
  <si>
    <t xml:space="preserve">01277 624862                            </t>
  </si>
  <si>
    <t>FA473</t>
  </si>
  <si>
    <t>Mayflower Retail Park</t>
  </si>
  <si>
    <t>Gardners Link</t>
  </si>
  <si>
    <t>Basildon</t>
  </si>
  <si>
    <t xml:space="preserve">SS14 3HZ                 </t>
  </si>
  <si>
    <t xml:space="preserve">0845 6779037                            </t>
  </si>
  <si>
    <t>2007-09-03</t>
  </si>
  <si>
    <t>FA549</t>
  </si>
  <si>
    <t>5 Newland Street</t>
  </si>
  <si>
    <t xml:space="preserve">CM8 2AF                  </t>
  </si>
  <si>
    <t xml:space="preserve">01376 512192                            </t>
  </si>
  <si>
    <t>FA567</t>
  </si>
  <si>
    <t>Turner Road</t>
  </si>
  <si>
    <t xml:space="preserve">CO4 5JR                  </t>
  </si>
  <si>
    <t xml:space="preserve">01206 314012                            </t>
  </si>
  <si>
    <t>FA736</t>
  </si>
  <si>
    <t>Allcures PLC</t>
  </si>
  <si>
    <t>Allcures Pharmacy</t>
  </si>
  <si>
    <t>62 High Street</t>
  </si>
  <si>
    <t xml:space="preserve">RM17 6NA                 </t>
  </si>
  <si>
    <t xml:space="preserve">01375 378706                            </t>
  </si>
  <si>
    <t>2007-11-26</t>
  </si>
  <si>
    <t>FCC02</t>
  </si>
  <si>
    <t>42 Newland Street</t>
  </si>
  <si>
    <t xml:space="preserve">CM8 2AR                  </t>
  </si>
  <si>
    <t xml:space="preserve">01376 513613                            </t>
  </si>
  <si>
    <t>FCF02</t>
  </si>
  <si>
    <t>201 Rayleigh Road</t>
  </si>
  <si>
    <t>Hutton</t>
  </si>
  <si>
    <t xml:space="preserve">CM13 1LZ                 </t>
  </si>
  <si>
    <t>FCF14</t>
  </si>
  <si>
    <t>179-181 Hamlet Court Road</t>
  </si>
  <si>
    <t xml:space="preserve">SS0 7EL                  </t>
  </si>
  <si>
    <t>FCF63</t>
  </si>
  <si>
    <t>Sp1 (Essex) Limited</t>
  </si>
  <si>
    <t>Rays Pharmacy</t>
  </si>
  <si>
    <t>47 Sutton Road</t>
  </si>
  <si>
    <t>Southend On Sea</t>
  </si>
  <si>
    <t xml:space="preserve">SS2 5PB                  </t>
  </si>
  <si>
    <t xml:space="preserve">01702 466247                            </t>
  </si>
  <si>
    <t>FCJ06</t>
  </si>
  <si>
    <t>Pharmazone Limited</t>
  </si>
  <si>
    <t>Vision Pharmacy</t>
  </si>
  <si>
    <t>11 Crammavill Street</t>
  </si>
  <si>
    <t>Stifford Clays</t>
  </si>
  <si>
    <t xml:space="preserve">RM16 2AP                 </t>
  </si>
  <si>
    <t xml:space="preserve">01375 376007                            </t>
  </si>
  <si>
    <t>FCM69</t>
  </si>
  <si>
    <t>Christchurch Pharmacy Limited</t>
  </si>
  <si>
    <t>Christchurch Pharmacy</t>
  </si>
  <si>
    <t>Mace Avenue</t>
  </si>
  <si>
    <t>Off Rayne Road</t>
  </si>
  <si>
    <t xml:space="preserve">CM7 2AE                  </t>
  </si>
  <si>
    <t xml:space="preserve">01376 328157                            </t>
  </si>
  <si>
    <t>FCN73</t>
  </si>
  <si>
    <t>Goldchem Limited</t>
  </si>
  <si>
    <t>The New Pharmacy</t>
  </si>
  <si>
    <t>33a High Street</t>
  </si>
  <si>
    <t>Brentwood</t>
  </si>
  <si>
    <t xml:space="preserve">CM14 4RG                 </t>
  </si>
  <si>
    <t xml:space="preserve">01277 216897                            </t>
  </si>
  <si>
    <t>2004-11-22</t>
  </si>
  <si>
    <t>FCP70</t>
  </si>
  <si>
    <t>Chemicrest Limited</t>
  </si>
  <si>
    <t>Golden Cross Parade</t>
  </si>
  <si>
    <t>10 Golden Cross Parade</t>
  </si>
  <si>
    <t>Ashingdon Road</t>
  </si>
  <si>
    <t>Rochford</t>
  </si>
  <si>
    <t xml:space="preserve">SS4 1UB                  </t>
  </si>
  <si>
    <t xml:space="preserve">01702 544104                            </t>
  </si>
  <si>
    <t>2004-12-13</t>
  </si>
  <si>
    <t>FCV41</t>
  </si>
  <si>
    <t>Dipak Vasani</t>
  </si>
  <si>
    <t>Dees Pharmacy</t>
  </si>
  <si>
    <t>100 High Street</t>
  </si>
  <si>
    <t>Roydon</t>
  </si>
  <si>
    <t xml:space="preserve">CM19 5EE                 </t>
  </si>
  <si>
    <t xml:space="preserve">01279 792690                            </t>
  </si>
  <si>
    <t>1988-12-01</t>
  </si>
  <si>
    <t>FCX16</t>
  </si>
  <si>
    <t>5 Bush House</t>
  </si>
  <si>
    <t>Bush Fair</t>
  </si>
  <si>
    <t xml:space="preserve">CM18 6NS                 </t>
  </si>
  <si>
    <t xml:space="preserve">01279 641155                            </t>
  </si>
  <si>
    <t>FCX40</t>
  </si>
  <si>
    <t>15 North Road</t>
  </si>
  <si>
    <t>Clacton-On-Sea</t>
  </si>
  <si>
    <t xml:space="preserve">CO15 4DB                 </t>
  </si>
  <si>
    <t xml:space="preserve">01255 424542                            </t>
  </si>
  <si>
    <t>FCX92</t>
  </si>
  <si>
    <t>Ms Elena Tamadoni</t>
  </si>
  <si>
    <t>6 Yorick Road</t>
  </si>
  <si>
    <t>West Mersea</t>
  </si>
  <si>
    <t xml:space="preserve">CO5 8HT                  </t>
  </si>
  <si>
    <t xml:space="preserve">01206 381673                            </t>
  </si>
  <si>
    <t>2013-03-13</t>
  </si>
  <si>
    <t>FCX93</t>
  </si>
  <si>
    <t>Howells &amp; Chana</t>
  </si>
  <si>
    <t>72 West Road</t>
  </si>
  <si>
    <t>Shoeburyness</t>
  </si>
  <si>
    <t xml:space="preserve">SS3 9DS                  </t>
  </si>
  <si>
    <t>FC645</t>
  </si>
  <si>
    <t>Dipchem LTD</t>
  </si>
  <si>
    <t>Hutt Pharmacy</t>
  </si>
  <si>
    <t>4 The Square</t>
  </si>
  <si>
    <t>Iceni Way</t>
  </si>
  <si>
    <t xml:space="preserve">CO2 9EB                  </t>
  </si>
  <si>
    <t xml:space="preserve">01206 576548                            </t>
  </si>
  <si>
    <t>FC682</t>
  </si>
  <si>
    <t>Bamlite Limited</t>
  </si>
  <si>
    <t>St Clements Pharmacy</t>
  </si>
  <si>
    <t>643 London Road</t>
  </si>
  <si>
    <t>West Thurrock</t>
  </si>
  <si>
    <t xml:space="preserve">RM20 3HD                 </t>
  </si>
  <si>
    <t xml:space="preserve">01708 890324                            </t>
  </si>
  <si>
    <t>2010-12-07</t>
  </si>
  <si>
    <t>FC869</t>
  </si>
  <si>
    <t>222 Hutton Road</t>
  </si>
  <si>
    <t>Shenfield</t>
  </si>
  <si>
    <t xml:space="preserve">CM15 8PA                 </t>
  </si>
  <si>
    <t xml:space="preserve">01277 220705                            </t>
  </si>
  <si>
    <t>2008-04-02</t>
  </si>
  <si>
    <t>FDC61</t>
  </si>
  <si>
    <t>Mam Cash &amp; Carry Ltd</t>
  </si>
  <si>
    <t>Hutchins Chemist</t>
  </si>
  <si>
    <t>197 High Road</t>
  </si>
  <si>
    <t>Loughton</t>
  </si>
  <si>
    <t xml:space="preserve">IG10 4LF                 </t>
  </si>
  <si>
    <t xml:space="preserve">020 85083039                            </t>
  </si>
  <si>
    <t>FDN82</t>
  </si>
  <si>
    <t>1 Marsh View Court</t>
  </si>
  <si>
    <t>Vange, Basildon</t>
  </si>
  <si>
    <t xml:space="preserve">SS16 4QW                 </t>
  </si>
  <si>
    <t xml:space="preserve">01268 551436                            </t>
  </si>
  <si>
    <t>2002-06-05</t>
  </si>
  <si>
    <t>FDN90</t>
  </si>
  <si>
    <t>45 London Road</t>
  </si>
  <si>
    <t xml:space="preserve">SS1 1PL                  </t>
  </si>
  <si>
    <t xml:space="preserve">01702 338706                            </t>
  </si>
  <si>
    <t>2002-12-16</t>
  </si>
  <si>
    <t>FDP05</t>
  </si>
  <si>
    <t>Longthornes Pharmacy Ltd</t>
  </si>
  <si>
    <t>Longthornes Pharmacy</t>
  </si>
  <si>
    <t>5 West Road</t>
  </si>
  <si>
    <t xml:space="preserve">SS0 9AU                  </t>
  </si>
  <si>
    <t xml:space="preserve">01702 343676                            </t>
  </si>
  <si>
    <t>FDP83</t>
  </si>
  <si>
    <t>Assura Pharmacy Limited</t>
  </si>
  <si>
    <t>Cohen's Pharmacy</t>
  </si>
  <si>
    <t>138 Hutton Road</t>
  </si>
  <si>
    <t xml:space="preserve">CM15 8NL                 </t>
  </si>
  <si>
    <t xml:space="preserve">01277 225789                            </t>
  </si>
  <si>
    <t>FDT05</t>
  </si>
  <si>
    <t>Asset Chemist Ltd</t>
  </si>
  <si>
    <t>Asset Chemist</t>
  </si>
  <si>
    <t>128 Dock Road</t>
  </si>
  <si>
    <t>Tilbury</t>
  </si>
  <si>
    <t xml:space="preserve">RM18 7BJ                 </t>
  </si>
  <si>
    <t xml:space="preserve">01375 846316                            </t>
  </si>
  <si>
    <t>2007-06-24</t>
  </si>
  <si>
    <t>FDY66</t>
  </si>
  <si>
    <t>Hindocha D</t>
  </si>
  <si>
    <t>Dip's Chemist</t>
  </si>
  <si>
    <t>12 Defoe Parade</t>
  </si>
  <si>
    <t>Chadwell St.Mary</t>
  </si>
  <si>
    <t xml:space="preserve">RM16 4QR                 </t>
  </si>
  <si>
    <t>FD158</t>
  </si>
  <si>
    <t>Fiveways Superstore</t>
  </si>
  <si>
    <t>Peartree Road</t>
  </si>
  <si>
    <t xml:space="preserve">CO3 0JX                  </t>
  </si>
  <si>
    <t xml:space="preserve">01206 543542                            </t>
  </si>
  <si>
    <t>FD263</t>
  </si>
  <si>
    <t>Royal Shopping Centre</t>
  </si>
  <si>
    <t>Southend-On-Sea, Essex</t>
  </si>
  <si>
    <t xml:space="preserve">SS1 1DE                  </t>
  </si>
  <si>
    <t>FD285</t>
  </si>
  <si>
    <t>Wade Nl Ltd</t>
  </si>
  <si>
    <t>Next To Beechwood Surgery</t>
  </si>
  <si>
    <t>Pastoral Way, Warley</t>
  </si>
  <si>
    <t xml:space="preserve">CM14 5WF                 </t>
  </si>
  <si>
    <t xml:space="preserve">01277 216834                            </t>
  </si>
  <si>
    <t>1982-04-01</t>
  </si>
  <si>
    <t>FD329</t>
  </si>
  <si>
    <t>1 Kibcaps</t>
  </si>
  <si>
    <t>Lee Chapel South</t>
  </si>
  <si>
    <t xml:space="preserve">SS16 5SA                 </t>
  </si>
  <si>
    <t xml:space="preserve">01268 545459                            </t>
  </si>
  <si>
    <t>2004-08-09</t>
  </si>
  <si>
    <t>FD477</t>
  </si>
  <si>
    <t>Miss Bs Husain</t>
  </si>
  <si>
    <t>Melbourne Pharmacy</t>
  </si>
  <si>
    <t>18 Melbourne Parade</t>
  </si>
  <si>
    <t>Chelmsford</t>
  </si>
  <si>
    <t xml:space="preserve">CM1 2DW                  </t>
  </si>
  <si>
    <t xml:space="preserve">01245 355645                            </t>
  </si>
  <si>
    <t>1994-06-01</t>
  </si>
  <si>
    <t>FD523</t>
  </si>
  <si>
    <t>Harlow Healthcare Limited</t>
  </si>
  <si>
    <t>Harlow Pharmacy</t>
  </si>
  <si>
    <t>Ground Flr,Wych Elm House</t>
  </si>
  <si>
    <t>Hamstel Road</t>
  </si>
  <si>
    <t xml:space="preserve">CM20 1QR                 </t>
  </si>
  <si>
    <t xml:space="preserve">01279 626786                            </t>
  </si>
  <si>
    <t>2012-07-17</t>
  </si>
  <si>
    <t>FD637</t>
  </si>
  <si>
    <t>Reane LTD</t>
  </si>
  <si>
    <t>Savages Pharmacy</t>
  </si>
  <si>
    <t>22 Station Road</t>
  </si>
  <si>
    <t>Burnham-On-Crouch</t>
  </si>
  <si>
    <t xml:space="preserve">CM0 8BQ                  </t>
  </si>
  <si>
    <t xml:space="preserve">01621 785042                            </t>
  </si>
  <si>
    <t>FD776</t>
  </si>
  <si>
    <t>Burghley Road</t>
  </si>
  <si>
    <t>Chafford Hundred</t>
  </si>
  <si>
    <t xml:space="preserve">RM16 6QQ                 </t>
  </si>
  <si>
    <t xml:space="preserve">01375 480424                            </t>
  </si>
  <si>
    <t>FD812</t>
  </si>
  <si>
    <t>Shadforth Pharmaceutical Co Ltd</t>
  </si>
  <si>
    <t>Mw Shadforth</t>
  </si>
  <si>
    <t>49 High Street</t>
  </si>
  <si>
    <t xml:space="preserve">CM12 9AX                 </t>
  </si>
  <si>
    <t>FD896</t>
  </si>
  <si>
    <t>801-809 Southchurch Road</t>
  </si>
  <si>
    <t xml:space="preserve">SS1 2PP                  </t>
  </si>
  <si>
    <t xml:space="preserve">01702 466585                            </t>
  </si>
  <si>
    <t>2008-06-01</t>
  </si>
  <si>
    <t>FEA38</t>
  </si>
  <si>
    <t>Patel B</t>
  </si>
  <si>
    <t>Yardley Chemist</t>
  </si>
  <si>
    <t>Burley House</t>
  </si>
  <si>
    <t>Behind 15-17 High Street</t>
  </si>
  <si>
    <t xml:space="preserve">SS6 7EW                  </t>
  </si>
  <si>
    <t xml:space="preserve">01268 743283                            </t>
  </si>
  <si>
    <t>FEA83</t>
  </si>
  <si>
    <t>16 Oak Road</t>
  </si>
  <si>
    <t>Canvey Island</t>
  </si>
  <si>
    <t xml:space="preserve">SS8 7AX                  </t>
  </si>
  <si>
    <t>FEC28</t>
  </si>
  <si>
    <t>Ng KK</t>
  </si>
  <si>
    <t>Ujigee Daynite</t>
  </si>
  <si>
    <t>261 London Road</t>
  </si>
  <si>
    <t xml:space="preserve">SS7 2BN                  </t>
  </si>
  <si>
    <t xml:space="preserve">01702 559173                            </t>
  </si>
  <si>
    <t>2000-01-31</t>
  </si>
  <si>
    <t>FEE11</t>
  </si>
  <si>
    <t>The Limes Medical Centre</t>
  </si>
  <si>
    <t>The Plain</t>
  </si>
  <si>
    <t>Epping</t>
  </si>
  <si>
    <t xml:space="preserve">CM16 6TL                 </t>
  </si>
  <si>
    <t xml:space="preserve">01992 572117                            </t>
  </si>
  <si>
    <t>2003-05-12</t>
  </si>
  <si>
    <t>FEE34</t>
  </si>
  <si>
    <t>Medipharmacy Limited</t>
  </si>
  <si>
    <t>Pharma Healthcare</t>
  </si>
  <si>
    <t>238-240 Furtherwick Road</t>
  </si>
  <si>
    <t xml:space="preserve">SS8 7BY                  </t>
  </si>
  <si>
    <t xml:space="preserve">01268 680011                            </t>
  </si>
  <si>
    <t>FEL23</t>
  </si>
  <si>
    <t>Sembhi GS</t>
  </si>
  <si>
    <t>Sach Chemists</t>
  </si>
  <si>
    <t>10 Broadway North</t>
  </si>
  <si>
    <t>Pitsea</t>
  </si>
  <si>
    <t xml:space="preserve">SS13 3AT                 </t>
  </si>
  <si>
    <t>1992-05-11</t>
  </si>
  <si>
    <t>FEL66</t>
  </si>
  <si>
    <t>Pharm-Assist Limited</t>
  </si>
  <si>
    <t>Marks Tey Pharmacy</t>
  </si>
  <si>
    <t>86 London Road</t>
  </si>
  <si>
    <t>Marks Tey</t>
  </si>
  <si>
    <t xml:space="preserve">CO6 1ED                  </t>
  </si>
  <si>
    <t xml:space="preserve">01206 212878                            </t>
  </si>
  <si>
    <t>2002-01-02</t>
  </si>
  <si>
    <t>FEM29</t>
  </si>
  <si>
    <t>Burntwood Pharmacy</t>
  </si>
  <si>
    <t>27 Shenfield Road</t>
  </si>
  <si>
    <t xml:space="preserve">CM15 8AG                 </t>
  </si>
  <si>
    <t>FEM75</t>
  </si>
  <si>
    <t>Fahim Samri</t>
  </si>
  <si>
    <t>Rochford Pharmacy</t>
  </si>
  <si>
    <t>33 West Street</t>
  </si>
  <si>
    <t xml:space="preserve">SS4 1BE                  </t>
  </si>
  <si>
    <t>FER40</t>
  </si>
  <si>
    <t>246-250 High Road</t>
  </si>
  <si>
    <t xml:space="preserve">IG10 1RB                 </t>
  </si>
  <si>
    <t xml:space="preserve">020 85321089                            </t>
  </si>
  <si>
    <t>FET17</t>
  </si>
  <si>
    <t>Longthornes Pharmacies Ltd</t>
  </si>
  <si>
    <t>Southminster Pharmacy</t>
  </si>
  <si>
    <t>15 High Street</t>
  </si>
  <si>
    <t>Southminster</t>
  </si>
  <si>
    <t xml:space="preserve">CM0 7AA                  </t>
  </si>
  <si>
    <t xml:space="preserve">01621 772392                            </t>
  </si>
  <si>
    <t>FEV34</t>
  </si>
  <si>
    <t>98 Connaught Avenue</t>
  </si>
  <si>
    <t>Frinton On Sea</t>
  </si>
  <si>
    <t xml:space="preserve">CO13 9PT                 </t>
  </si>
  <si>
    <t xml:space="preserve">01255 678362                            </t>
  </si>
  <si>
    <t>FEV61</t>
  </si>
  <si>
    <t>Howells &amp; Harrison (Southend) Ltd</t>
  </si>
  <si>
    <t>Howells &amp; Harrison</t>
  </si>
  <si>
    <t>129-135 Broadway</t>
  </si>
  <si>
    <t>Thorpe Bay</t>
  </si>
  <si>
    <t xml:space="preserve">SS1 3EX                  </t>
  </si>
  <si>
    <t xml:space="preserve">01702 582658                            </t>
  </si>
  <si>
    <t>FE004</t>
  </si>
  <si>
    <t>10-11 The Pantiles</t>
  </si>
  <si>
    <t>Queens Park Avenue</t>
  </si>
  <si>
    <t xml:space="preserve">CM12 0UA                 </t>
  </si>
  <si>
    <t xml:space="preserve">01277 653035                            </t>
  </si>
  <si>
    <t>FE020</t>
  </si>
  <si>
    <t>111 High Street</t>
  </si>
  <si>
    <t xml:space="preserve">CM12 9AJ                 </t>
  </si>
  <si>
    <t xml:space="preserve">01277 622828                            </t>
  </si>
  <si>
    <t>FE106</t>
  </si>
  <si>
    <t>Moledina A</t>
  </si>
  <si>
    <t>Asif's New Pharmacy</t>
  </si>
  <si>
    <t>249/251 London Road</t>
  </si>
  <si>
    <t>Benfleet</t>
  </si>
  <si>
    <t xml:space="preserve">SS7 2RF                  </t>
  </si>
  <si>
    <t xml:space="preserve">01702 558432                            </t>
  </si>
  <si>
    <t>1995-04-02</t>
  </si>
  <si>
    <t>FE149</t>
  </si>
  <si>
    <t>Audley Mills Limited</t>
  </si>
  <si>
    <t>Audley Mills Pharmacy</t>
  </si>
  <si>
    <t>55 Eastwood Road</t>
  </si>
  <si>
    <t xml:space="preserve">SS6 7JF                  </t>
  </si>
  <si>
    <t xml:space="preserve">01268 776479                            </t>
  </si>
  <si>
    <t>2006-08-14</t>
  </si>
  <si>
    <t>FE215</t>
  </si>
  <si>
    <t>Village Primary Care Services Ltd</t>
  </si>
  <si>
    <t>Brook Hill Pharmacy</t>
  </si>
  <si>
    <t>30 Brook Hill</t>
  </si>
  <si>
    <t>Little Waltham</t>
  </si>
  <si>
    <t xml:space="preserve">CM3 3LL                  </t>
  </si>
  <si>
    <t xml:space="preserve">01245 361534                            </t>
  </si>
  <si>
    <t>2010-11-09</t>
  </si>
  <si>
    <t>FE489</t>
  </si>
  <si>
    <t>1 The Vineyards</t>
  </si>
  <si>
    <t>Great Baddow</t>
  </si>
  <si>
    <t xml:space="preserve">CM2 7QS                  </t>
  </si>
  <si>
    <t xml:space="preserve">01245 472862                            </t>
  </si>
  <si>
    <t>FE570</t>
  </si>
  <si>
    <t>Sainsbury Pharmacy</t>
  </si>
  <si>
    <t>J Sainsbury Smarkets Ltd</t>
  </si>
  <si>
    <t>Fifth Avenue, Allende Ave</t>
  </si>
  <si>
    <t xml:space="preserve">CM20 2AG                 </t>
  </si>
  <si>
    <t xml:space="preserve">01279 428628                            </t>
  </si>
  <si>
    <t>2001-01-08</t>
  </si>
  <si>
    <t>FE712</t>
  </si>
  <si>
    <t>The Square</t>
  </si>
  <si>
    <t>Great Notley</t>
  </si>
  <si>
    <t xml:space="preserve">CM77 7WW                 </t>
  </si>
  <si>
    <t xml:space="preserve">01376 396847                            </t>
  </si>
  <si>
    <t>FE752</t>
  </si>
  <si>
    <t>Pharmacee Services Ltd</t>
  </si>
  <si>
    <t>Ongar Road Pharmacy</t>
  </si>
  <si>
    <t>249 Ongar Road</t>
  </si>
  <si>
    <t xml:space="preserve">CM15 9DZ                 </t>
  </si>
  <si>
    <t xml:space="preserve">01277 211599                            </t>
  </si>
  <si>
    <t>FE774</t>
  </si>
  <si>
    <t>Unit H4,The Seedbed Ctr</t>
  </si>
  <si>
    <t>Wyncolls Rd Severalls I P</t>
  </si>
  <si>
    <t xml:space="preserve">CO4 9HT                  </t>
  </si>
  <si>
    <t xml:space="preserve">01206 752605                            </t>
  </si>
  <si>
    <t>2008-12-11</t>
  </si>
  <si>
    <t>FFC74</t>
  </si>
  <si>
    <t>Maylandsea Dispensing Ltd</t>
  </si>
  <si>
    <t>Maylandsea Pharmacy</t>
  </si>
  <si>
    <t>Imperial Avenue</t>
  </si>
  <si>
    <t>Maylandsea</t>
  </si>
  <si>
    <t xml:space="preserve">CM3 6AH                  </t>
  </si>
  <si>
    <t xml:space="preserve">01621 743078                            </t>
  </si>
  <si>
    <t>2012-05-24</t>
  </si>
  <si>
    <t>FFF58</t>
  </si>
  <si>
    <t>171 Long Road</t>
  </si>
  <si>
    <t xml:space="preserve">SS8 0JD                  </t>
  </si>
  <si>
    <t xml:space="preserve">01268 695559                            </t>
  </si>
  <si>
    <t>FFP35</t>
  </si>
  <si>
    <t>Persaud D</t>
  </si>
  <si>
    <t>Oakley Pharmacy</t>
  </si>
  <si>
    <t>10 Oakley Road</t>
  </si>
  <si>
    <t>Harwich</t>
  </si>
  <si>
    <t xml:space="preserve">CO12 4QZ                 </t>
  </si>
  <si>
    <t xml:space="preserve">01255 502586                            </t>
  </si>
  <si>
    <t>1994-10-31</t>
  </si>
  <si>
    <t>FFP42</t>
  </si>
  <si>
    <t>Metwest Ltd Pharmacy</t>
  </si>
  <si>
    <t>7-8 Staple Tye</t>
  </si>
  <si>
    <t>Southern Way</t>
  </si>
  <si>
    <t xml:space="preserve">CM18 7PJ                 </t>
  </si>
  <si>
    <t xml:space="preserve">01279 420658                            </t>
  </si>
  <si>
    <t>1981-04-01</t>
  </si>
  <si>
    <t>FFP85</t>
  </si>
  <si>
    <t>Crompton Building</t>
  </si>
  <si>
    <t>Writtle Road</t>
  </si>
  <si>
    <t>Chelmsford, Essex</t>
  </si>
  <si>
    <t xml:space="preserve">CM1 3RW                  </t>
  </si>
  <si>
    <t xml:space="preserve">01245 349222                            </t>
  </si>
  <si>
    <t>FFP86</t>
  </si>
  <si>
    <t>Thurrock Park Way</t>
  </si>
  <si>
    <t xml:space="preserve">RM18 7HJ                 </t>
  </si>
  <si>
    <t xml:space="preserve">01375 855454                            </t>
  </si>
  <si>
    <t>2009-01-03</t>
  </si>
  <si>
    <t>FFQ50</t>
  </si>
  <si>
    <t>Sheevnali LTD</t>
  </si>
  <si>
    <t>Sheevnali Ltd</t>
  </si>
  <si>
    <t>133 London Road</t>
  </si>
  <si>
    <t>South Benfleet</t>
  </si>
  <si>
    <t xml:space="preserve">SS7 5UH                  </t>
  </si>
  <si>
    <t xml:space="preserve">01268 793153                            </t>
  </si>
  <si>
    <t>FFR45</t>
  </si>
  <si>
    <t>Safedale LTD</t>
  </si>
  <si>
    <t>32 Queens Road</t>
  </si>
  <si>
    <t>Buckhurst Hill</t>
  </si>
  <si>
    <t xml:space="preserve">IG9 5BY                  </t>
  </si>
  <si>
    <t xml:space="preserve">020 85042162                            </t>
  </si>
  <si>
    <t>FFW57</t>
  </si>
  <si>
    <t>Prescription2you Homes Ltd</t>
  </si>
  <si>
    <t>Oakwood Business Park</t>
  </si>
  <si>
    <t>Stephenson Road West</t>
  </si>
  <si>
    <t xml:space="preserve">CO15 4TL                 </t>
  </si>
  <si>
    <t xml:space="preserve">01255 479023                            </t>
  </si>
  <si>
    <t>FF009</t>
  </si>
  <si>
    <t>Off Station Lane</t>
  </si>
  <si>
    <t>Pitsea, Essex</t>
  </si>
  <si>
    <t xml:space="preserve">SS13 3JU                 </t>
  </si>
  <si>
    <t>1991-10-18</t>
  </si>
  <si>
    <t>FF646</t>
  </si>
  <si>
    <t>Allcures.Com (2006) Limited</t>
  </si>
  <si>
    <t>Allcures House</t>
  </si>
  <si>
    <t>Arisdale Avenue</t>
  </si>
  <si>
    <t>South Ockendon</t>
  </si>
  <si>
    <t xml:space="preserve">RM15 5TT                 </t>
  </si>
  <si>
    <t xml:space="preserve">01708 859750                            </t>
  </si>
  <si>
    <t>2006-03-03</t>
  </si>
  <si>
    <t>FGC13</t>
  </si>
  <si>
    <t>Noak Bridge Pharmacy Limited</t>
  </si>
  <si>
    <t>147 Coppice Lane</t>
  </si>
  <si>
    <t>Laindon</t>
  </si>
  <si>
    <t xml:space="preserve">SS15 4JS                 </t>
  </si>
  <si>
    <t xml:space="preserve">01268 284014                            </t>
  </si>
  <si>
    <t>2003-04-07</t>
  </si>
  <si>
    <t>FGE68</t>
  </si>
  <si>
    <t>Total Medcare Limited</t>
  </si>
  <si>
    <t>Unit 1, Knight House</t>
  </si>
  <si>
    <t>Lenthall Road</t>
  </si>
  <si>
    <t xml:space="preserve">IG10 3UD                 </t>
  </si>
  <si>
    <t xml:space="preserve">020 85021480                            </t>
  </si>
  <si>
    <t>2009-08-24</t>
  </si>
  <si>
    <t>FGL03</t>
  </si>
  <si>
    <t>Eecs Sw OOH</t>
  </si>
  <si>
    <t>Broomfield Hospital</t>
  </si>
  <si>
    <t>Court Rd,Broomfield</t>
  </si>
  <si>
    <t xml:space="preserve">CM1 7ET                  </t>
  </si>
  <si>
    <t xml:space="preserve">01245 444403                            </t>
  </si>
  <si>
    <t>FGL05</t>
  </si>
  <si>
    <t>2 Creffield Road</t>
  </si>
  <si>
    <t xml:space="preserve">CO3 3JB                  </t>
  </si>
  <si>
    <t xml:space="preserve">01206 546399                            </t>
  </si>
  <si>
    <t>FGL20</t>
  </si>
  <si>
    <t>Aa Pharmacy</t>
  </si>
  <si>
    <t>98 Whitmore Way</t>
  </si>
  <si>
    <t xml:space="preserve">SS14 3JT                 </t>
  </si>
  <si>
    <t xml:space="preserve">01268 520387                            </t>
  </si>
  <si>
    <t>1995-02-16</t>
  </si>
  <si>
    <t>FGR06</t>
  </si>
  <si>
    <t>4-5 Laindon Main Centre</t>
  </si>
  <si>
    <t xml:space="preserve">SS15 5TE                 </t>
  </si>
  <si>
    <t>FGR39</t>
  </si>
  <si>
    <t>2 Jackson Road</t>
  </si>
  <si>
    <t xml:space="preserve">CO15 1JA                 </t>
  </si>
  <si>
    <t xml:space="preserve">01255 423041                            </t>
  </si>
  <si>
    <t>FGR78</t>
  </si>
  <si>
    <t>354 St Johns Road</t>
  </si>
  <si>
    <t>Bockings Elm</t>
  </si>
  <si>
    <t xml:space="preserve">CO16 8DS                 </t>
  </si>
  <si>
    <t xml:space="preserve">01255 221980                            </t>
  </si>
  <si>
    <t>FGT47</t>
  </si>
  <si>
    <t>Deejay Pharmacy Ltd</t>
  </si>
  <si>
    <t>Deejay Pharmacy</t>
  </si>
  <si>
    <t>Campfield Road</t>
  </si>
  <si>
    <t xml:space="preserve">SS3 9BX                  </t>
  </si>
  <si>
    <t xml:space="preserve">01702 292238                            </t>
  </si>
  <si>
    <t>FGT92</t>
  </si>
  <si>
    <t>315 Westborough Road</t>
  </si>
  <si>
    <t xml:space="preserve">SS0 9PU                  </t>
  </si>
  <si>
    <t xml:space="preserve">01702 347024                            </t>
  </si>
  <si>
    <t>2014-02-12</t>
  </si>
  <si>
    <t>FGW47</t>
  </si>
  <si>
    <t>16 Kings Parade</t>
  </si>
  <si>
    <t>Stanford-Le-Hope</t>
  </si>
  <si>
    <t xml:space="preserve">SS17 0HP                 </t>
  </si>
  <si>
    <t xml:space="preserve">01375 675478                            </t>
  </si>
  <si>
    <t>FGW54</t>
  </si>
  <si>
    <t>Stadium Way</t>
  </si>
  <si>
    <t xml:space="preserve">SS7 3NZ                  </t>
  </si>
  <si>
    <t xml:space="preserve">01268 741181                            </t>
  </si>
  <si>
    <t>2006-10-11</t>
  </si>
  <si>
    <t>FGW89</t>
  </si>
  <si>
    <t>Hythe Prescriptions Limited</t>
  </si>
  <si>
    <t>The Hythe Pharmacy</t>
  </si>
  <si>
    <t>2 Hythe Quay</t>
  </si>
  <si>
    <t xml:space="preserve">CO2 8JB                  </t>
  </si>
  <si>
    <t xml:space="preserve">01206 867273                            </t>
  </si>
  <si>
    <t>2014-01-13</t>
  </si>
  <si>
    <t>FG064</t>
  </si>
  <si>
    <t>Garbett Chemist</t>
  </si>
  <si>
    <t>23 High Street</t>
  </si>
  <si>
    <t xml:space="preserve">SS12 9AE                 </t>
  </si>
  <si>
    <t>FG175</t>
  </si>
  <si>
    <t>C Percy Ltd</t>
  </si>
  <si>
    <t>212 Main Road</t>
  </si>
  <si>
    <t>Hawkwell</t>
  </si>
  <si>
    <t xml:space="preserve">SS5 4EG                  </t>
  </si>
  <si>
    <t xml:space="preserve">01702 203867                            </t>
  </si>
  <si>
    <t>1982-08-01</t>
  </si>
  <si>
    <t>FG181</t>
  </si>
  <si>
    <t>Loughton Health Centre</t>
  </si>
  <si>
    <t>The Drive</t>
  </si>
  <si>
    <t xml:space="preserve">IG10 1HW                 </t>
  </si>
  <si>
    <t xml:space="preserve">020 85025268                            </t>
  </si>
  <si>
    <t>FG361</t>
  </si>
  <si>
    <t>Law SP</t>
  </si>
  <si>
    <t>Cartwrights Pharmacy</t>
  </si>
  <si>
    <t>298 Kiln Road</t>
  </si>
  <si>
    <t>Thundersley</t>
  </si>
  <si>
    <t xml:space="preserve">SS7 1QT                  </t>
  </si>
  <si>
    <t xml:space="preserve">01702 558071                            </t>
  </si>
  <si>
    <t>FG511</t>
  </si>
  <si>
    <t>Ali Q</t>
  </si>
  <si>
    <t>Elmswood Chemists</t>
  </si>
  <si>
    <t>53 Southend Road</t>
  </si>
  <si>
    <t xml:space="preserve">SS5 4PZ                  </t>
  </si>
  <si>
    <t xml:space="preserve">01702 203244                            </t>
  </si>
  <si>
    <t>1988-07-01</t>
  </si>
  <si>
    <t>FG775</t>
  </si>
  <si>
    <t>Unit 1, Stanford House</t>
  </si>
  <si>
    <t>Princess Margaret Road</t>
  </si>
  <si>
    <t>East Tilbury</t>
  </si>
  <si>
    <t xml:space="preserve">RM18 8YP                 </t>
  </si>
  <si>
    <t xml:space="preserve">01375 859675                            </t>
  </si>
  <si>
    <t>FHF78</t>
  </si>
  <si>
    <t>2 St Chads Road</t>
  </si>
  <si>
    <t xml:space="preserve">RM18 8LB                 </t>
  </si>
  <si>
    <t xml:space="preserve">01375 843012                            </t>
  </si>
  <si>
    <t>FHG91</t>
  </si>
  <si>
    <t>Eves Corner</t>
  </si>
  <si>
    <t>Maldon Road</t>
  </si>
  <si>
    <t>Danbury</t>
  </si>
  <si>
    <t xml:space="preserve">CM3 4QF                  </t>
  </si>
  <si>
    <t xml:space="preserve">01245 223150                            </t>
  </si>
  <si>
    <t>FHV32</t>
  </si>
  <si>
    <t>Clayhill Road Pharmacy</t>
  </si>
  <si>
    <t>465 Clayhill Road</t>
  </si>
  <si>
    <t xml:space="preserve">SS16 4EX                 </t>
  </si>
  <si>
    <t xml:space="preserve">01268 552194                            </t>
  </si>
  <si>
    <t>FH316</t>
  </si>
  <si>
    <t>Mr Vincent Kwadzo Torku</t>
  </si>
  <si>
    <t>Jaywick Pharmacy</t>
  </si>
  <si>
    <t>18 Broome Way</t>
  </si>
  <si>
    <t>Jaywick</t>
  </si>
  <si>
    <t xml:space="preserve">CO15 2HN                 </t>
  </si>
  <si>
    <t xml:space="preserve">01255 470347                            </t>
  </si>
  <si>
    <t>2013-03-01</t>
  </si>
  <si>
    <t>FH669</t>
  </si>
  <si>
    <t>Derix LTD</t>
  </si>
  <si>
    <t>Derix Healthcare Pharmacy</t>
  </si>
  <si>
    <t>1065 London Road</t>
  </si>
  <si>
    <t>Leigh On Sea</t>
  </si>
  <si>
    <t xml:space="preserve">SS9 3JP                  </t>
  </si>
  <si>
    <t xml:space="preserve">01702 715558                            </t>
  </si>
  <si>
    <t>FJA38</t>
  </si>
  <si>
    <t>50 High Street</t>
  </si>
  <si>
    <t>Earls Colne</t>
  </si>
  <si>
    <t xml:space="preserve">CO6 2PB                  </t>
  </si>
  <si>
    <t xml:space="preserve">01787 222818                            </t>
  </si>
  <si>
    <t>FJD99</t>
  </si>
  <si>
    <t>358 Mersea Road</t>
  </si>
  <si>
    <t xml:space="preserve">CO2 8RB                  </t>
  </si>
  <si>
    <t xml:space="preserve">01206 576915                            </t>
  </si>
  <si>
    <t>FJF03</t>
  </si>
  <si>
    <t>GP Pharmacies Ltd</t>
  </si>
  <si>
    <t>The Green Pharmacy</t>
  </si>
  <si>
    <t>Great Bentley</t>
  </si>
  <si>
    <t xml:space="preserve">CO7 8PJ                  </t>
  </si>
  <si>
    <t xml:space="preserve">01206 250120                            </t>
  </si>
  <si>
    <t>1997-10-06</t>
  </si>
  <si>
    <t>FJF40</t>
  </si>
  <si>
    <t>779 London Road</t>
  </si>
  <si>
    <t xml:space="preserve">SS0 9SU                  </t>
  </si>
  <si>
    <t xml:space="preserve">01702 478758                            </t>
  </si>
  <si>
    <t>FJH41</t>
  </si>
  <si>
    <t>Wood NL</t>
  </si>
  <si>
    <t>Leach &amp; Burton Ltd</t>
  </si>
  <si>
    <t>Priory Pharmacy</t>
  </si>
  <si>
    <t>81a East Hill</t>
  </si>
  <si>
    <t xml:space="preserve">CO1 2QW                  </t>
  </si>
  <si>
    <t>FJR90</t>
  </si>
  <si>
    <t>53 High Street</t>
  </si>
  <si>
    <t xml:space="preserve">SS12 9AQ                 </t>
  </si>
  <si>
    <t>FJX14</t>
  </si>
  <si>
    <t>8 Northlands Pavement</t>
  </si>
  <si>
    <t xml:space="preserve">SS13 3DU                 </t>
  </si>
  <si>
    <t xml:space="preserve">01268 583508                            </t>
  </si>
  <si>
    <t>2000-07-03</t>
  </si>
  <si>
    <t>FJ061</t>
  </si>
  <si>
    <t>25 Town Square</t>
  </si>
  <si>
    <t xml:space="preserve">SS14 1BA                 </t>
  </si>
  <si>
    <t>FJ407</t>
  </si>
  <si>
    <t>Ms Chemists Ltd</t>
  </si>
  <si>
    <t>Village Pharmacy</t>
  </si>
  <si>
    <t>86 Church Lane</t>
  </si>
  <si>
    <t>Doddinghurst</t>
  </si>
  <si>
    <t xml:space="preserve">CM15 0NG                 </t>
  </si>
  <si>
    <t xml:space="preserve">01277 822063                            </t>
  </si>
  <si>
    <t>2002-05-07</t>
  </si>
  <si>
    <t>FJ467</t>
  </si>
  <si>
    <t>39 Eastwood Road</t>
  </si>
  <si>
    <t xml:space="preserve">SS6 7JE                  </t>
  </si>
  <si>
    <t>FJ599</t>
  </si>
  <si>
    <t>Tesco Store(Instore Phcy)</t>
  </si>
  <si>
    <t>Cygnet View</t>
  </si>
  <si>
    <t xml:space="preserve">RM20 1TX                 </t>
  </si>
  <si>
    <t>FJ633</t>
  </si>
  <si>
    <t>Teds OOH</t>
  </si>
  <si>
    <t>Dunmow Community Clinic</t>
  </si>
  <si>
    <t>58 New Street</t>
  </si>
  <si>
    <t>Great Dunmow</t>
  </si>
  <si>
    <t xml:space="preserve">CM6 1BH                  </t>
  </si>
  <si>
    <t xml:space="preserve">01371 877411                            </t>
  </si>
  <si>
    <t>FKE19</t>
  </si>
  <si>
    <t>Amf Medica Ltd</t>
  </si>
  <si>
    <t>Amf Medica</t>
  </si>
  <si>
    <t>52-54 Dorothy Sayers Dve</t>
  </si>
  <si>
    <t xml:space="preserve">CM8 2LX                  </t>
  </si>
  <si>
    <t xml:space="preserve">01376 512655                            </t>
  </si>
  <si>
    <t>FKE56</t>
  </si>
  <si>
    <t>Boldasset LTD</t>
  </si>
  <si>
    <t>The Potter Street Pharmacy</t>
  </si>
  <si>
    <t>12 Prentice Place</t>
  </si>
  <si>
    <t>Potter Street</t>
  </si>
  <si>
    <t xml:space="preserve">CM17 9BG                 </t>
  </si>
  <si>
    <t xml:space="preserve">01279 422909                            </t>
  </si>
  <si>
    <t>FKH07</t>
  </si>
  <si>
    <t>9-13 Rayleigh Road</t>
  </si>
  <si>
    <t>Eastwood</t>
  </si>
  <si>
    <t xml:space="preserve">SS9 5UU                  </t>
  </si>
  <si>
    <t xml:space="preserve">01702 525604                            </t>
  </si>
  <si>
    <t>FKJ91</t>
  </si>
  <si>
    <t>Daa LTD</t>
  </si>
  <si>
    <t>North Road Pharmacy</t>
  </si>
  <si>
    <t>4-5 Mansion Hse Precinct</t>
  </si>
  <si>
    <t>St John's Road</t>
  </si>
  <si>
    <t xml:space="preserve">CO15 4BP                 </t>
  </si>
  <si>
    <t xml:space="preserve">01255 470869                            </t>
  </si>
  <si>
    <t>2009-06-08</t>
  </si>
  <si>
    <t>FKK58</t>
  </si>
  <si>
    <t>4 Spa Road</t>
  </si>
  <si>
    <t xml:space="preserve">CM8 1NE                  </t>
  </si>
  <si>
    <t xml:space="preserve">01376 513462                            </t>
  </si>
  <si>
    <t>FKL27</t>
  </si>
  <si>
    <t>Bupa Home Healthcare</t>
  </si>
  <si>
    <t>Unit 4, Scimitar Park</t>
  </si>
  <si>
    <t>Roydon Road</t>
  </si>
  <si>
    <t xml:space="preserve">CM19 5GU                 </t>
  </si>
  <si>
    <t xml:space="preserve">01279 456789                            </t>
  </si>
  <si>
    <t>2007-02-06</t>
  </si>
  <si>
    <t>FKL83</t>
  </si>
  <si>
    <t>South Road Pharmacy</t>
  </si>
  <si>
    <t>1 South Road</t>
  </si>
  <si>
    <t xml:space="preserve">RM15 6NU                 </t>
  </si>
  <si>
    <t xml:space="preserve">01708 856627                            </t>
  </si>
  <si>
    <t>FKL87</t>
  </si>
  <si>
    <t>Morrisons</t>
  </si>
  <si>
    <t>Western Approaches</t>
  </si>
  <si>
    <t>Southend-On-Sea</t>
  </si>
  <si>
    <t xml:space="preserve">SS2 6SH                  </t>
  </si>
  <si>
    <t xml:space="preserve">01702 525651                            </t>
  </si>
  <si>
    <t>FKP09</t>
  </si>
  <si>
    <t>16 Willowdale Centre</t>
  </si>
  <si>
    <t xml:space="preserve">SS12 0RA                 </t>
  </si>
  <si>
    <t>FKW03</t>
  </si>
  <si>
    <t>62 High Steet</t>
  </si>
  <si>
    <t>Great Wakering</t>
  </si>
  <si>
    <t xml:space="preserve">SS3 0EQ                  </t>
  </si>
  <si>
    <t xml:space="preserve">01702 219550                            </t>
  </si>
  <si>
    <t>2008-05-19</t>
  </si>
  <si>
    <t>FKW93</t>
  </si>
  <si>
    <t>Orahey Limited</t>
  </si>
  <si>
    <t>Tiptree Pharmacy</t>
  </si>
  <si>
    <t>80 Church Road</t>
  </si>
  <si>
    <t>Tiptree</t>
  </si>
  <si>
    <t xml:space="preserve">CO5 0HB                  </t>
  </si>
  <si>
    <t xml:space="preserve">01621 810710                            </t>
  </si>
  <si>
    <t>FKW96</t>
  </si>
  <si>
    <t>Maplewood Investments Limited</t>
  </si>
  <si>
    <t>Haveela Pharmacy</t>
  </si>
  <si>
    <t>North Road PCC</t>
  </si>
  <si>
    <t>183-195  North Road</t>
  </si>
  <si>
    <t>Westcliff On Sea</t>
  </si>
  <si>
    <t xml:space="preserve">SS0 7AF                  </t>
  </si>
  <si>
    <t xml:space="preserve">01702 341979                            </t>
  </si>
  <si>
    <t>FKX68</t>
  </si>
  <si>
    <t>77-79 High Street</t>
  </si>
  <si>
    <t xml:space="preserve">SS6 7EJ                  </t>
  </si>
  <si>
    <t xml:space="preserve">01268 771883                            </t>
  </si>
  <si>
    <t>FK003</t>
  </si>
  <si>
    <t>Fourth Dimensions Ltd</t>
  </si>
  <si>
    <t>Mansfield Chemist</t>
  </si>
  <si>
    <t>Maidshead Parade, High St</t>
  </si>
  <si>
    <t>Thorpe-Le-Soken</t>
  </si>
  <si>
    <t xml:space="preserve">CO16 0DY                 </t>
  </si>
  <si>
    <t xml:space="preserve">01255 861329                            </t>
  </si>
  <si>
    <t>2006-03-31</t>
  </si>
  <si>
    <t>FK026</t>
  </si>
  <si>
    <t>Allcures.Com PLC</t>
  </si>
  <si>
    <t xml:space="preserve">SS17 0HD                 </t>
  </si>
  <si>
    <t xml:space="preserve">01375 676665                            </t>
  </si>
  <si>
    <t>FK514</t>
  </si>
  <si>
    <t>78-80 Pier Avenue</t>
  </si>
  <si>
    <t xml:space="preserve">CO15 1NH                 </t>
  </si>
  <si>
    <t xml:space="preserve">01255 424318                            </t>
  </si>
  <si>
    <t>FK615</t>
  </si>
  <si>
    <t>Elms Pharmacy Ltd</t>
  </si>
  <si>
    <t>912 London Road</t>
  </si>
  <si>
    <t xml:space="preserve">SS9 3NG                  </t>
  </si>
  <si>
    <t xml:space="preserve">01702 474306                            </t>
  </si>
  <si>
    <t>2004-08-01</t>
  </si>
  <si>
    <t>FK840</t>
  </si>
  <si>
    <t>Dbm Medicals Limited</t>
  </si>
  <si>
    <t>Island Pharmacy</t>
  </si>
  <si>
    <t>4 &amp; 5 Kingsway</t>
  </si>
  <si>
    <t>Barfield Rd,West Mersea</t>
  </si>
  <si>
    <t xml:space="preserve">CO5 8QT                  </t>
  </si>
  <si>
    <t xml:space="preserve">01206 615113                            </t>
  </si>
  <si>
    <t>2013-04-16</t>
  </si>
  <si>
    <t>FK867</t>
  </si>
  <si>
    <t>Harmoni Harwich OOH</t>
  </si>
  <si>
    <t>Harwich Hospital</t>
  </si>
  <si>
    <t>Main Road</t>
  </si>
  <si>
    <t>Dovercourt, Harwich</t>
  </si>
  <si>
    <t xml:space="preserve">CO12 4EX                 </t>
  </si>
  <si>
    <t xml:space="preserve">0845 6025215                            </t>
  </si>
  <si>
    <t>FK965</t>
  </si>
  <si>
    <t>Morzaria AKP</t>
  </si>
  <si>
    <t>Yogi Pharmacies Ltd</t>
  </si>
  <si>
    <t>7 Market Place</t>
  </si>
  <si>
    <t xml:space="preserve">CM6 1AX                  </t>
  </si>
  <si>
    <t xml:space="preserve">01371 873325                            </t>
  </si>
  <si>
    <t>FLD70</t>
  </si>
  <si>
    <t>North Chelmsford Nhs Hcc</t>
  </si>
  <si>
    <t>2 White Hart Lane</t>
  </si>
  <si>
    <t xml:space="preserve">CM2 5PA                  </t>
  </si>
  <si>
    <t xml:space="preserve">0845 6413227                            </t>
  </si>
  <si>
    <t>FLF86</t>
  </si>
  <si>
    <t>Patel VC</t>
  </si>
  <si>
    <t>Vijasmit</t>
  </si>
  <si>
    <t>31 Elm Road</t>
  </si>
  <si>
    <t>Leigh-On-Sea</t>
  </si>
  <si>
    <t xml:space="preserve">SS9 1SW                  </t>
  </si>
  <si>
    <t>FLG31</t>
  </si>
  <si>
    <t>10 Connaught Avenue</t>
  </si>
  <si>
    <t>Frinton-On-Sea</t>
  </si>
  <si>
    <t xml:space="preserve">CO13 9PW                 </t>
  </si>
  <si>
    <t xml:space="preserve">01255 674049                            </t>
  </si>
  <si>
    <t>FLH17</t>
  </si>
  <si>
    <t>Water Gardens</t>
  </si>
  <si>
    <t>Southgate</t>
  </si>
  <si>
    <t xml:space="preserve">CM20 1AN                 </t>
  </si>
  <si>
    <t xml:space="preserve">01279 459710                            </t>
  </si>
  <si>
    <t>2007-05-14</t>
  </si>
  <si>
    <t>FLM31</t>
  </si>
  <si>
    <t>Colne House</t>
  </si>
  <si>
    <t>96 Mount Chambers</t>
  </si>
  <si>
    <t>Coggeshall Road</t>
  </si>
  <si>
    <t>Braintree, Essex</t>
  </si>
  <si>
    <t xml:space="preserve">CM7 9BY                  </t>
  </si>
  <si>
    <t xml:space="preserve">01376 342232                            </t>
  </si>
  <si>
    <t>FLP85</t>
  </si>
  <si>
    <t>Prince Avenue</t>
  </si>
  <si>
    <t>Westcliffe On Sea</t>
  </si>
  <si>
    <t xml:space="preserve">SS0 0JP                  </t>
  </si>
  <si>
    <t xml:space="preserve">01702 272847                            </t>
  </si>
  <si>
    <t>2007-09-10</t>
  </si>
  <si>
    <t>FLQ07</t>
  </si>
  <si>
    <t>31 Lodge Lane</t>
  </si>
  <si>
    <t xml:space="preserve">RM17 5RY                 </t>
  </si>
  <si>
    <t xml:space="preserve">01375 372103                            </t>
  </si>
  <si>
    <t>FLQ10</t>
  </si>
  <si>
    <t>Patel SV</t>
  </si>
  <si>
    <t>Chemys</t>
  </si>
  <si>
    <t>185 Elmsleigh Drive</t>
  </si>
  <si>
    <t xml:space="preserve">SS9 4JH                  </t>
  </si>
  <si>
    <t>1984-09-01</t>
  </si>
  <si>
    <t>FLQ23</t>
  </si>
  <si>
    <t>A G Pharmacy</t>
  </si>
  <si>
    <t>Trinovantion Way</t>
  </si>
  <si>
    <t xml:space="preserve">CM7 3JN                  </t>
  </si>
  <si>
    <t xml:space="preserve">01376 345910                            </t>
  </si>
  <si>
    <t>2005-11-08</t>
  </si>
  <si>
    <t>FLR33</t>
  </si>
  <si>
    <t>Vasani DN</t>
  </si>
  <si>
    <t>North Weald Chemist</t>
  </si>
  <si>
    <t>48 High Road</t>
  </si>
  <si>
    <t>North Weald</t>
  </si>
  <si>
    <t xml:space="preserve">CM16 6BU                 </t>
  </si>
  <si>
    <t xml:space="preserve">01992 523887                            </t>
  </si>
  <si>
    <t>FLV19</t>
  </si>
  <si>
    <t>Huschem LTD</t>
  </si>
  <si>
    <t>Medicare Pharmacy</t>
  </si>
  <si>
    <t>1 Sumners Hatch</t>
  </si>
  <si>
    <t>Broadley Road</t>
  </si>
  <si>
    <t xml:space="preserve">CM19 5RD                 </t>
  </si>
  <si>
    <t xml:space="preserve">01279 413089                            </t>
  </si>
  <si>
    <t>FLY44</t>
  </si>
  <si>
    <t>8 The Triangle Shop Ctr</t>
  </si>
  <si>
    <t>Rochford Way</t>
  </si>
  <si>
    <t xml:space="preserve">CO13 0AU                 </t>
  </si>
  <si>
    <t xml:space="preserve">01255 677996                            </t>
  </si>
  <si>
    <t>FL401</t>
  </si>
  <si>
    <t>10-12 Torquay Road</t>
  </si>
  <si>
    <t xml:space="preserve">CM1 6NF                  </t>
  </si>
  <si>
    <t xml:space="preserve">01245 355509                            </t>
  </si>
  <si>
    <t>FL500</t>
  </si>
  <si>
    <t>69-71 High Street</t>
  </si>
  <si>
    <t>Halstead</t>
  </si>
  <si>
    <t xml:space="preserve">CO9 2JD                  </t>
  </si>
  <si>
    <t xml:space="preserve">01787 472220                            </t>
  </si>
  <si>
    <t>FL640</t>
  </si>
  <si>
    <t>Maurice Anthony Limited</t>
  </si>
  <si>
    <t>Waldmans Pharmacy</t>
  </si>
  <si>
    <t>Chelmer Village Square</t>
  </si>
  <si>
    <t xml:space="preserve">CM2 6RF                  </t>
  </si>
  <si>
    <t xml:space="preserve">01245 467612                            </t>
  </si>
  <si>
    <t>FMC83</t>
  </si>
  <si>
    <t>Gee S</t>
  </si>
  <si>
    <t>Brookhouse Pharmacy</t>
  </si>
  <si>
    <t>20 Brook Parade</t>
  </si>
  <si>
    <t>Chigwell</t>
  </si>
  <si>
    <t xml:space="preserve">IG7 6PF                  </t>
  </si>
  <si>
    <t xml:space="preserve">020 85003647                            </t>
  </si>
  <si>
    <t>1995-12-18</t>
  </si>
  <si>
    <t>FML05</t>
  </si>
  <si>
    <t>Pharmchoice Limited</t>
  </si>
  <si>
    <t>Pharmchoice Pharmacy (Brentwood)</t>
  </si>
  <si>
    <t>9 Ingrave Road</t>
  </si>
  <si>
    <t xml:space="preserve">CM15 8AP                 </t>
  </si>
  <si>
    <t xml:space="preserve">01277 215809                            </t>
  </si>
  <si>
    <t>2012-12-01</t>
  </si>
  <si>
    <t>FMM25</t>
  </si>
  <si>
    <t>Allcures.Com(2006) Limited</t>
  </si>
  <si>
    <t>34 East Thurrock Road</t>
  </si>
  <si>
    <t xml:space="preserve">RM17 6SP                 </t>
  </si>
  <si>
    <t xml:space="preserve">01375 372821                            </t>
  </si>
  <si>
    <t>FMM35</t>
  </si>
  <si>
    <t>37-41 High Street</t>
  </si>
  <si>
    <t xml:space="preserve">SS1 1JD                  </t>
  </si>
  <si>
    <t>1995-06-01</t>
  </si>
  <si>
    <t>FMP05</t>
  </si>
  <si>
    <t>Dexapharm LTD</t>
  </si>
  <si>
    <t>Longfield Pharmacy</t>
  </si>
  <si>
    <t>Longfield Medical Centre</t>
  </si>
  <si>
    <t>Princes Road</t>
  </si>
  <si>
    <t>Maldon</t>
  </si>
  <si>
    <t xml:space="preserve">CM9 5DF                  </t>
  </si>
  <si>
    <t xml:space="preserve">01621 853331                            </t>
  </si>
  <si>
    <t>2000-09-18</t>
  </si>
  <si>
    <t>FMP08</t>
  </si>
  <si>
    <t>2/4 West Parade</t>
  </si>
  <si>
    <t>Plume Avenue</t>
  </si>
  <si>
    <t xml:space="preserve">CO3 4PG                  </t>
  </si>
  <si>
    <t xml:space="preserve">01206 578874                            </t>
  </si>
  <si>
    <t>FMX69</t>
  </si>
  <si>
    <t>35-43 High Street</t>
  </si>
  <si>
    <t xml:space="preserve">RM17 6NB                 </t>
  </si>
  <si>
    <t>FMY18</t>
  </si>
  <si>
    <t>Fullbridge</t>
  </si>
  <si>
    <t>Maldon,Essex</t>
  </si>
  <si>
    <t xml:space="preserve">CM9 4LE                  </t>
  </si>
  <si>
    <t xml:space="preserve">01621 767447                            </t>
  </si>
  <si>
    <t>FM089</t>
  </si>
  <si>
    <t>Earls Hall Pharmacy</t>
  </si>
  <si>
    <t>8 Earls Hall Parade</t>
  </si>
  <si>
    <t xml:space="preserve">SS2 6NW                  </t>
  </si>
  <si>
    <t xml:space="preserve">01702 345731                            </t>
  </si>
  <si>
    <t>FM273</t>
  </si>
  <si>
    <t>7 George Yard</t>
  </si>
  <si>
    <t xml:space="preserve">CM7 1RB                  </t>
  </si>
  <si>
    <t xml:space="preserve">01376 320334                            </t>
  </si>
  <si>
    <t>FM336</t>
  </si>
  <si>
    <t>Unit B2</t>
  </si>
  <si>
    <t>Chelmer Village Rtl Park</t>
  </si>
  <si>
    <t xml:space="preserve">CM2 6XE                  </t>
  </si>
  <si>
    <t xml:space="preserve">01245 349986                            </t>
  </si>
  <si>
    <t>2006-11-10</t>
  </si>
  <si>
    <t>FM358</t>
  </si>
  <si>
    <t>Church Langley Way</t>
  </si>
  <si>
    <t xml:space="preserve">CM17 9TE                 </t>
  </si>
  <si>
    <t xml:space="preserve">01279 271847                            </t>
  </si>
  <si>
    <t>2008-11-17</t>
  </si>
  <si>
    <t>FM403</t>
  </si>
  <si>
    <t>6 Brickfields Road</t>
  </si>
  <si>
    <t>South Woodham Ferrers</t>
  </si>
  <si>
    <t xml:space="preserve">CM3 5XB                  </t>
  </si>
  <si>
    <t xml:space="preserve">01245 325277                            </t>
  </si>
  <si>
    <t>FM809</t>
  </si>
  <si>
    <t>22 High Street</t>
  </si>
  <si>
    <t>Aveley</t>
  </si>
  <si>
    <t xml:space="preserve">RM15 4BX                 </t>
  </si>
  <si>
    <t xml:space="preserve">01375 865105                            </t>
  </si>
  <si>
    <t>FNA55</t>
  </si>
  <si>
    <t>33-37 Furtherwick Road</t>
  </si>
  <si>
    <t xml:space="preserve">SS8 7AG                  </t>
  </si>
  <si>
    <t xml:space="preserve">01268 699900                            </t>
  </si>
  <si>
    <t>FNC35</t>
  </si>
  <si>
    <t>205 High Street</t>
  </si>
  <si>
    <t>Chipping Ongar</t>
  </si>
  <si>
    <t xml:space="preserve">CM5 9JG                  </t>
  </si>
  <si>
    <t xml:space="preserve">01277 362567                            </t>
  </si>
  <si>
    <t>FNC41</t>
  </si>
  <si>
    <t>1b Junction Retail Park</t>
  </si>
  <si>
    <t>Western Avenue</t>
  </si>
  <si>
    <t>Thurrock</t>
  </si>
  <si>
    <t xml:space="preserve">RM20 3LP                 </t>
  </si>
  <si>
    <t xml:space="preserve">01708 860312                            </t>
  </si>
  <si>
    <t>2011-06-29</t>
  </si>
  <si>
    <t>FNC77</t>
  </si>
  <si>
    <t>25 Stock Road</t>
  </si>
  <si>
    <t xml:space="preserve">CM12 0AH                 </t>
  </si>
  <si>
    <t>1981-12-01</t>
  </si>
  <si>
    <t>FNH19</t>
  </si>
  <si>
    <t>Boreham (Ea) Limited</t>
  </si>
  <si>
    <t>Boreham Pharmacy</t>
  </si>
  <si>
    <t>The Laurels</t>
  </si>
  <si>
    <t>Juniper Road</t>
  </si>
  <si>
    <t>Boreham</t>
  </si>
  <si>
    <t xml:space="preserve">CM3 3DX                  </t>
  </si>
  <si>
    <t xml:space="preserve">01245 466200                            </t>
  </si>
  <si>
    <t>2010-04-05</t>
  </si>
  <si>
    <t>FNN94</t>
  </si>
  <si>
    <t>241/243 London Road</t>
  </si>
  <si>
    <t xml:space="preserve">01702 559665                            </t>
  </si>
  <si>
    <t>FNQ36</t>
  </si>
  <si>
    <t>9 North House</t>
  </si>
  <si>
    <t xml:space="preserve">CM18 6PA                 </t>
  </si>
  <si>
    <t xml:space="preserve">01279 426086                            </t>
  </si>
  <si>
    <t>FNT35</t>
  </si>
  <si>
    <t>Premson LTD</t>
  </si>
  <si>
    <t>Hemants Chemists</t>
  </si>
  <si>
    <t>10 Derwent Parade</t>
  </si>
  <si>
    <t xml:space="preserve">RM15 5EE                 </t>
  </si>
  <si>
    <t xml:space="preserve">01708 853188                            </t>
  </si>
  <si>
    <t>FNW43</t>
  </si>
  <si>
    <t>Copperfield Road</t>
  </si>
  <si>
    <t>North Melbourne</t>
  </si>
  <si>
    <t xml:space="preserve">CM1 4UX                  </t>
  </si>
  <si>
    <t xml:space="preserve">01245 443317                            </t>
  </si>
  <si>
    <t>FNY90</t>
  </si>
  <si>
    <t>Borono Pharmacy</t>
  </si>
  <si>
    <t>Fryatt Hospital</t>
  </si>
  <si>
    <t>419 Main Road</t>
  </si>
  <si>
    <t xml:space="preserve">CO12 4ET                 </t>
  </si>
  <si>
    <t xml:space="preserve">01255 503755                            </t>
  </si>
  <si>
    <t>1996-11-08</t>
  </si>
  <si>
    <t>FN033</t>
  </si>
  <si>
    <t>136 Gloucester Avenue</t>
  </si>
  <si>
    <t>Moulsham Lodge Estate</t>
  </si>
  <si>
    <t xml:space="preserve">CM2 9LG                  </t>
  </si>
  <si>
    <t xml:space="preserve">01245 258484                            </t>
  </si>
  <si>
    <t>FN205</t>
  </si>
  <si>
    <t>Harmoni Clacton OOH</t>
  </si>
  <si>
    <t>FN549</t>
  </si>
  <si>
    <t>Wringtons Limited</t>
  </si>
  <si>
    <t>Thaxted Pharmacy</t>
  </si>
  <si>
    <t>3 Town Street</t>
  </si>
  <si>
    <t>Thaxted</t>
  </si>
  <si>
    <t xml:space="preserve">CM6 2LD                  </t>
  </si>
  <si>
    <t xml:space="preserve">01371 830260                            </t>
  </si>
  <si>
    <t>FN643</t>
  </si>
  <si>
    <t>Waitrose Store</t>
  </si>
  <si>
    <t>Fossetts Way,Eastern Ave</t>
  </si>
  <si>
    <t xml:space="preserve">SS2 4DQ                  </t>
  </si>
  <si>
    <t xml:space="preserve">01702 618872                            </t>
  </si>
  <si>
    <t>2007-08-28</t>
  </si>
  <si>
    <t>FN662</t>
  </si>
  <si>
    <t>89 The Broadway</t>
  </si>
  <si>
    <t xml:space="preserve">SS9 1PE                  </t>
  </si>
  <si>
    <t xml:space="preserve">01702 475722                            </t>
  </si>
  <si>
    <t>FN893</t>
  </si>
  <si>
    <t>Mr B K Patel</t>
  </si>
  <si>
    <t>Rishi Pharmacy Limited</t>
  </si>
  <si>
    <t>84 Hart Road</t>
  </si>
  <si>
    <t xml:space="preserve">SS7 3PE                  </t>
  </si>
  <si>
    <t xml:space="preserve">01268 793297                            </t>
  </si>
  <si>
    <t>FPD07</t>
  </si>
  <si>
    <t>43 High Chelmer</t>
  </si>
  <si>
    <t xml:space="preserve">CM1 1DD                  </t>
  </si>
  <si>
    <t xml:space="preserve">01245 258252                            </t>
  </si>
  <si>
    <t>FPD41</t>
  </si>
  <si>
    <t>5 Market House</t>
  </si>
  <si>
    <t xml:space="preserve">CM20 1BL                 </t>
  </si>
  <si>
    <t xml:space="preserve">01279 426088                            </t>
  </si>
  <si>
    <t>FPE21</t>
  </si>
  <si>
    <t>Molend LTD</t>
  </si>
  <si>
    <t>Govani Chemists</t>
  </si>
  <si>
    <t>14 Queen Elizabeth Square</t>
  </si>
  <si>
    <t xml:space="preserve">CM3 5TD                  </t>
  </si>
  <si>
    <t xml:space="preserve">01245 321910                            </t>
  </si>
  <si>
    <t>FPH83</t>
  </si>
  <si>
    <t>Blackwater Pharma Limited</t>
  </si>
  <si>
    <t>Blackwater Pharma</t>
  </si>
  <si>
    <t xml:space="preserve">CM9 5GP                  </t>
  </si>
  <si>
    <t xml:space="preserve">01621 855118                            </t>
  </si>
  <si>
    <t>FPK31</t>
  </si>
  <si>
    <t>Shadforth Pharmacy Co Ltd</t>
  </si>
  <si>
    <t>253 Broomfield Road</t>
  </si>
  <si>
    <t xml:space="preserve">CM1 4DP                  </t>
  </si>
  <si>
    <t xml:space="preserve">01245 251496                            </t>
  </si>
  <si>
    <t>FPL44</t>
  </si>
  <si>
    <t>12 Weavers Court</t>
  </si>
  <si>
    <t xml:space="preserve">CO9 2JN                  </t>
  </si>
  <si>
    <t xml:space="preserve">01787 479793                            </t>
  </si>
  <si>
    <t>FPM74</t>
  </si>
  <si>
    <t>Wellbrooke Products Limited</t>
  </si>
  <si>
    <t>Challis Pharmacy</t>
  </si>
  <si>
    <t>35 Masefield Road</t>
  </si>
  <si>
    <t xml:space="preserve">CM7 1AA                  </t>
  </si>
  <si>
    <t xml:space="preserve">01376 330500                            </t>
  </si>
  <si>
    <t>FPT34</t>
  </si>
  <si>
    <t>Borno Chemists</t>
  </si>
  <si>
    <t>3 Portobello Buildings</t>
  </si>
  <si>
    <t>Walton On The Naze</t>
  </si>
  <si>
    <t xml:space="preserve">CO14 8BB                 </t>
  </si>
  <si>
    <t xml:space="preserve">01255 675900                            </t>
  </si>
  <si>
    <t>2008-04-03</t>
  </si>
  <si>
    <t>FPV12</t>
  </si>
  <si>
    <t>19 Clacton Road</t>
  </si>
  <si>
    <t>St.Osyth</t>
  </si>
  <si>
    <t xml:space="preserve">CO16 8PA                 </t>
  </si>
  <si>
    <t xml:space="preserve">01255 820396                            </t>
  </si>
  <si>
    <t>2008-10-20</t>
  </si>
  <si>
    <t>FP449</t>
  </si>
  <si>
    <t>M Kotecha Ltd</t>
  </si>
  <si>
    <t>Shotgate Pharmacy</t>
  </si>
  <si>
    <t>312 Southend Road</t>
  </si>
  <si>
    <t>Shotgate</t>
  </si>
  <si>
    <t xml:space="preserve">SS11 8QW                 </t>
  </si>
  <si>
    <t xml:space="preserve">01268 768547                            </t>
  </si>
  <si>
    <t>2007-06-02</t>
  </si>
  <si>
    <t>FP522</t>
  </si>
  <si>
    <t>48 Pyrles Lane</t>
  </si>
  <si>
    <t xml:space="preserve">IG10 2NN                 </t>
  </si>
  <si>
    <t xml:space="preserve">020 85084929                            </t>
  </si>
  <si>
    <t>FP682</t>
  </si>
  <si>
    <t>Pabari SL</t>
  </si>
  <si>
    <t>Shantys</t>
  </si>
  <si>
    <t>62 Baddow Road</t>
  </si>
  <si>
    <t>Near Odeon Roundabout</t>
  </si>
  <si>
    <t xml:space="preserve">CM2 0DL                  </t>
  </si>
  <si>
    <t xml:space="preserve">01245 283160                            </t>
  </si>
  <si>
    <t>FP755</t>
  </si>
  <si>
    <t>Unit 6b</t>
  </si>
  <si>
    <t xml:space="preserve">01268 820235                            </t>
  </si>
  <si>
    <t>FP779</t>
  </si>
  <si>
    <t>Cricketers Way</t>
  </si>
  <si>
    <t xml:space="preserve">SS13 1SA                 </t>
  </si>
  <si>
    <t xml:space="preserve">01268 280584                            </t>
  </si>
  <si>
    <t>2006-08-07</t>
  </si>
  <si>
    <t>FP905</t>
  </si>
  <si>
    <t>The Village Pharmacy</t>
  </si>
  <si>
    <t>52 The Green</t>
  </si>
  <si>
    <t>Writtle</t>
  </si>
  <si>
    <t xml:space="preserve">CM1 3DU                  </t>
  </si>
  <si>
    <t xml:space="preserve">01245 422357                            </t>
  </si>
  <si>
    <t>1990-07-01</t>
  </si>
  <si>
    <t>FP977</t>
  </si>
  <si>
    <t>Pattani N</t>
  </si>
  <si>
    <t>1 Clematis Tye</t>
  </si>
  <si>
    <t>Crocus Way</t>
  </si>
  <si>
    <t>North Springfield</t>
  </si>
  <si>
    <t xml:space="preserve">CM1 6GL                  </t>
  </si>
  <si>
    <t xml:space="preserve">01245 469591                            </t>
  </si>
  <si>
    <t>1985-07-01</t>
  </si>
  <si>
    <t>FQC91</t>
  </si>
  <si>
    <t>Sharma R</t>
  </si>
  <si>
    <t>Great Berry Pharmacy</t>
  </si>
  <si>
    <t>Great Berry Centre,Unit 4</t>
  </si>
  <si>
    <t>Nightingales</t>
  </si>
  <si>
    <t>Langdon Hills</t>
  </si>
  <si>
    <t>Basildon,Essex</t>
  </si>
  <si>
    <t xml:space="preserve">SS16 5NZ                 </t>
  </si>
  <si>
    <t xml:space="preserve">01268 544948                            </t>
  </si>
  <si>
    <t>1995-08-18</t>
  </si>
  <si>
    <t>FQE10</t>
  </si>
  <si>
    <t>64-66 High Street</t>
  </si>
  <si>
    <t xml:space="preserve">CM12 9BS                 </t>
  </si>
  <si>
    <t>FQG23</t>
  </si>
  <si>
    <t>Wekare PLC</t>
  </si>
  <si>
    <t>Unicare Pharmacy</t>
  </si>
  <si>
    <t>89 Orsett Road</t>
  </si>
  <si>
    <t xml:space="preserve">RM17 5HH                 </t>
  </si>
  <si>
    <t xml:space="preserve">01375 373571                            </t>
  </si>
  <si>
    <t>FQG92</t>
  </si>
  <si>
    <t>Unit 29</t>
  </si>
  <si>
    <t>The Meadows Shopping Ctr.</t>
  </si>
  <si>
    <t xml:space="preserve">CM2 6FD                  </t>
  </si>
  <si>
    <t xml:space="preserve">01245 347227                            </t>
  </si>
  <si>
    <t>1996-12-22</t>
  </si>
  <si>
    <t>FQH29</t>
  </si>
  <si>
    <t>Patel SS</t>
  </si>
  <si>
    <t>36-38 Hullbridge Road</t>
  </si>
  <si>
    <t xml:space="preserve">CM3 5NG                  </t>
  </si>
  <si>
    <t xml:space="preserve">01245 320344                            </t>
  </si>
  <si>
    <t>FQJ94</t>
  </si>
  <si>
    <t>133 Sunrise Avenue</t>
  </si>
  <si>
    <t xml:space="preserve">CM1 4JW                  </t>
  </si>
  <si>
    <t xml:space="preserve">01245 281350                            </t>
  </si>
  <si>
    <t>FQK85</t>
  </si>
  <si>
    <t>102 The Commons</t>
  </si>
  <si>
    <t>Prettygate</t>
  </si>
  <si>
    <t xml:space="preserve">CO3 4NW                  </t>
  </si>
  <si>
    <t xml:space="preserve">01206 575735                            </t>
  </si>
  <si>
    <t>1999-10-02</t>
  </si>
  <si>
    <t>FQQ40</t>
  </si>
  <si>
    <t>17 Derwent Parade</t>
  </si>
  <si>
    <t xml:space="preserve">RM15 5EF                 </t>
  </si>
  <si>
    <t>FQR56</t>
  </si>
  <si>
    <t>47-53 Springfield Park Rd</t>
  </si>
  <si>
    <t xml:space="preserve">CM2 6QT                  </t>
  </si>
  <si>
    <t xml:space="preserve">01245 898847                            </t>
  </si>
  <si>
    <t>FQV22</t>
  </si>
  <si>
    <t>19 Lampits Hill</t>
  </si>
  <si>
    <t>Corringham</t>
  </si>
  <si>
    <t xml:space="preserve">SS17 9AA                 </t>
  </si>
  <si>
    <t xml:space="preserve">01375 679831                            </t>
  </si>
  <si>
    <t>FQW40</t>
  </si>
  <si>
    <t>8 Connaught Avenue</t>
  </si>
  <si>
    <t xml:space="preserve">01255 446404                            </t>
  </si>
  <si>
    <t>FQX24</t>
  </si>
  <si>
    <t>299 High Road</t>
  </si>
  <si>
    <t xml:space="preserve">SS7 5HA                  </t>
  </si>
  <si>
    <t xml:space="preserve">01268 792310                            </t>
  </si>
  <si>
    <t>1998-01-10</t>
  </si>
  <si>
    <t>FQY84</t>
  </si>
  <si>
    <t>16 Crammavill Street</t>
  </si>
  <si>
    <t xml:space="preserve">01375 385948                            </t>
  </si>
  <si>
    <t>FQ064</t>
  </si>
  <si>
    <t>5-6 Lion Walk</t>
  </si>
  <si>
    <t xml:space="preserve">CO1 1LX                  </t>
  </si>
  <si>
    <t xml:space="preserve">01206 577303                            </t>
  </si>
  <si>
    <t>FQ122</t>
  </si>
  <si>
    <t>Unit 12</t>
  </si>
  <si>
    <t>The Willowdale Shop/Ctre</t>
  </si>
  <si>
    <t xml:space="preserve">SS12 9AT                 </t>
  </si>
  <si>
    <t xml:space="preserve">01268 762605                            </t>
  </si>
  <si>
    <t>FQ578</t>
  </si>
  <si>
    <t>83-85 St.John's Way</t>
  </si>
  <si>
    <t xml:space="preserve">SS17 7LL                 </t>
  </si>
  <si>
    <t xml:space="preserve">01375 674656                            </t>
  </si>
  <si>
    <t>FQ682</t>
  </si>
  <si>
    <t>1 Western Approach</t>
  </si>
  <si>
    <t>Stanway</t>
  </si>
  <si>
    <t xml:space="preserve">CO3 8AA                  </t>
  </si>
  <si>
    <t xml:space="preserve">01206 748445                            </t>
  </si>
  <si>
    <t>FQ898</t>
  </si>
  <si>
    <t>38 Laindon Centre</t>
  </si>
  <si>
    <t xml:space="preserve">SS15 5TQ                 </t>
  </si>
  <si>
    <t>FRC09</t>
  </si>
  <si>
    <t>Patel RR</t>
  </si>
  <si>
    <t>Ramco Chemist</t>
  </si>
  <si>
    <t>43/45 High Street</t>
  </si>
  <si>
    <t>Old Harlow</t>
  </si>
  <si>
    <t xml:space="preserve">CM17 0DN                 </t>
  </si>
  <si>
    <t xml:space="preserve">01279 423911                            </t>
  </si>
  <si>
    <t>1984-05-01</t>
  </si>
  <si>
    <t>FRE88</t>
  </si>
  <si>
    <t>193 High Street</t>
  </si>
  <si>
    <t xml:space="preserve">SS8 7RN                  </t>
  </si>
  <si>
    <t xml:space="preserve">01268 515560                            </t>
  </si>
  <si>
    <t>FRH23</t>
  </si>
  <si>
    <t>Kotecha J</t>
  </si>
  <si>
    <t>Dedham Pharmacy Ltd</t>
  </si>
  <si>
    <t>Dedham</t>
  </si>
  <si>
    <t>Nr Colchester</t>
  </si>
  <si>
    <t xml:space="preserve">CO7 6DE                  </t>
  </si>
  <si>
    <t xml:space="preserve">01206 322109                            </t>
  </si>
  <si>
    <t>1997-06-30</t>
  </si>
  <si>
    <t>FRH45</t>
  </si>
  <si>
    <t>96 Arundel Road</t>
  </si>
  <si>
    <t xml:space="preserve">SS7 4EF                  </t>
  </si>
  <si>
    <t xml:space="preserve">01268 794449                            </t>
  </si>
  <si>
    <t>FRH64</t>
  </si>
  <si>
    <t>Laville Limited</t>
  </si>
  <si>
    <t>Britannia Pharmacy</t>
  </si>
  <si>
    <t>213 Timberlog Lane</t>
  </si>
  <si>
    <t xml:space="preserve">SS14 1PB                 </t>
  </si>
  <si>
    <t xml:space="preserve">01268 553037                            </t>
  </si>
  <si>
    <t>2013-11-07</t>
  </si>
  <si>
    <t>FRH90</t>
  </si>
  <si>
    <t>South Essex OOH</t>
  </si>
  <si>
    <t>Kingston House</t>
  </si>
  <si>
    <t>The Long Barrow</t>
  </si>
  <si>
    <t>Ashford</t>
  </si>
  <si>
    <t>Kent</t>
  </si>
  <si>
    <t xml:space="preserve">TN24 0GP                 </t>
  </si>
  <si>
    <t xml:space="preserve">0300 0242424                            </t>
  </si>
  <si>
    <t>FRL06</t>
  </si>
  <si>
    <t>158 Old Road</t>
  </si>
  <si>
    <t xml:space="preserve">CO15 3AY                 </t>
  </si>
  <si>
    <t xml:space="preserve">01255 424416                            </t>
  </si>
  <si>
    <t>FRL76</t>
  </si>
  <si>
    <t>230 High Road</t>
  </si>
  <si>
    <t xml:space="preserve">IG10 1EZ                 </t>
  </si>
  <si>
    <t xml:space="preserve">020 85081956                            </t>
  </si>
  <si>
    <t>FRP97</t>
  </si>
  <si>
    <t>80 High Street</t>
  </si>
  <si>
    <t>Ingatestone</t>
  </si>
  <si>
    <t xml:space="preserve">CM4 9DW                  </t>
  </si>
  <si>
    <t>FRY11</t>
  </si>
  <si>
    <t>Unit G48</t>
  </si>
  <si>
    <t>Victoria Shopping Centre</t>
  </si>
  <si>
    <t xml:space="preserve">SS2 5SA                  </t>
  </si>
  <si>
    <t xml:space="preserve">01702 332663                            </t>
  </si>
  <si>
    <t>1989-06-01</t>
  </si>
  <si>
    <t>FR398</t>
  </si>
  <si>
    <t>51 High Street</t>
  </si>
  <si>
    <t xml:space="preserve">CM14 4RH                 </t>
  </si>
  <si>
    <t>FR725</t>
  </si>
  <si>
    <t>A &amp; H Pharmacies Limited</t>
  </si>
  <si>
    <t>Belfairs Pharmacy</t>
  </si>
  <si>
    <t>327 Eastwood Road North</t>
  </si>
  <si>
    <t xml:space="preserve">SS9 4LT                  </t>
  </si>
  <si>
    <t xml:space="preserve">01702 525123                            </t>
  </si>
  <si>
    <t>FR890</t>
  </si>
  <si>
    <t>Pillbox Limited</t>
  </si>
  <si>
    <t>The Pillbox Pharmacy</t>
  </si>
  <si>
    <t>152 Meadgate Avenue</t>
  </si>
  <si>
    <t xml:space="preserve">CM2 7LJ                  </t>
  </si>
  <si>
    <t xml:space="preserve">01245 356388                            </t>
  </si>
  <si>
    <t>1991-08-19</t>
  </si>
  <si>
    <t>FTA65</t>
  </si>
  <si>
    <t>3 Steele House</t>
  </si>
  <si>
    <t>High Street, Dovercourt</t>
  </si>
  <si>
    <t xml:space="preserve">CO12 3PN                 </t>
  </si>
  <si>
    <t xml:space="preserve">01255 552017                            </t>
  </si>
  <si>
    <t>FTC16</t>
  </si>
  <si>
    <t>The In-Store Pharmacy</t>
  </si>
  <si>
    <t>Tesco Store,Highwoods</t>
  </si>
  <si>
    <t xml:space="preserve">CO4 9ED                  </t>
  </si>
  <si>
    <t xml:space="preserve">01206 203847                            </t>
  </si>
  <si>
    <t>FTC47</t>
  </si>
  <si>
    <t>Tsgk Enterprises Ltd</t>
  </si>
  <si>
    <t>Easter Pharmacy</t>
  </si>
  <si>
    <t>54 Station Way</t>
  </si>
  <si>
    <t xml:space="preserve">IG9 6LL                  </t>
  </si>
  <si>
    <t xml:space="preserve">020 85049997                            </t>
  </si>
  <si>
    <t>2005-12-07</t>
  </si>
  <si>
    <t>FTE06</t>
  </si>
  <si>
    <t>Mr A Morzaria</t>
  </si>
  <si>
    <t>Ropers The Chemist Ltd</t>
  </si>
  <si>
    <t>3-5 High Street</t>
  </si>
  <si>
    <t xml:space="preserve">CM6 1AB                  </t>
  </si>
  <si>
    <t xml:space="preserve">01371 876155                            </t>
  </si>
  <si>
    <t>FTG55</t>
  </si>
  <si>
    <t>Saffron Walden</t>
  </si>
  <si>
    <t xml:space="preserve">CB10 1HR                 </t>
  </si>
  <si>
    <t xml:space="preserve">01799 522342                            </t>
  </si>
  <si>
    <t>FTH60</t>
  </si>
  <si>
    <t>2 Market Square</t>
  </si>
  <si>
    <t>Waltham Abbey</t>
  </si>
  <si>
    <t xml:space="preserve">EN9 1DL                  </t>
  </si>
  <si>
    <t xml:space="preserve">01992 713320                            </t>
  </si>
  <si>
    <t>FTJ17</t>
  </si>
  <si>
    <t>31 Ballards Walk</t>
  </si>
  <si>
    <t xml:space="preserve">SS15 5HL                 </t>
  </si>
  <si>
    <t xml:space="preserve">01268 544883                            </t>
  </si>
  <si>
    <t>FTJ79</t>
  </si>
  <si>
    <t>Southchurch Pharmacy</t>
  </si>
  <si>
    <t>535 Southchurch Road</t>
  </si>
  <si>
    <t xml:space="preserve">SS1 2PN                  </t>
  </si>
  <si>
    <t xml:space="preserve">01702 467452                            </t>
  </si>
  <si>
    <t>2010-04-20</t>
  </si>
  <si>
    <t>FTK09</t>
  </si>
  <si>
    <t>Katechia J</t>
  </si>
  <si>
    <t>Ohms Pharmacy</t>
  </si>
  <si>
    <t>32 High Street</t>
  </si>
  <si>
    <t xml:space="preserve">RM15 4AD                 </t>
  </si>
  <si>
    <t>FTN74</t>
  </si>
  <si>
    <t>7 Felmores End</t>
  </si>
  <si>
    <t>Felmores</t>
  </si>
  <si>
    <t xml:space="preserve">SS13 1PN                 </t>
  </si>
  <si>
    <t xml:space="preserve">01268 728001                            </t>
  </si>
  <si>
    <t>FTR41</t>
  </si>
  <si>
    <t>Chapharm LTD</t>
  </si>
  <si>
    <t>2 Civic Square</t>
  </si>
  <si>
    <t xml:space="preserve">RM18 8AD                 </t>
  </si>
  <si>
    <t>1982-02-01</t>
  </si>
  <si>
    <t>FTV09</t>
  </si>
  <si>
    <t>37 Broadwalk</t>
  </si>
  <si>
    <t xml:space="preserve">CM20 1JA                 </t>
  </si>
  <si>
    <t xml:space="preserve">01279 425771                            </t>
  </si>
  <si>
    <t>FT060</t>
  </si>
  <si>
    <t>Hassengate Ea Limited</t>
  </si>
  <si>
    <t>Hassengate Pharmacy</t>
  </si>
  <si>
    <t>Southend Road</t>
  </si>
  <si>
    <t xml:space="preserve">SS17 0PH                 </t>
  </si>
  <si>
    <t xml:space="preserve">01375 641569                            </t>
  </si>
  <si>
    <t>2014-02-19</t>
  </si>
  <si>
    <t>FT153</t>
  </si>
  <si>
    <t>42 West Street</t>
  </si>
  <si>
    <t xml:space="preserve">SS4 1AJ                  </t>
  </si>
  <si>
    <t>FT346</t>
  </si>
  <si>
    <t xml:space="preserve">CM9 5PN                  </t>
  </si>
  <si>
    <t xml:space="preserve">01621 853916                            </t>
  </si>
  <si>
    <t>FT374</t>
  </si>
  <si>
    <t xml:space="preserve">0114 2637304                            </t>
  </si>
  <si>
    <t>FT659</t>
  </si>
  <si>
    <t>13 Nayland Road</t>
  </si>
  <si>
    <t xml:space="preserve">CO4 5EG                  </t>
  </si>
  <si>
    <t xml:space="preserve">01206 852965                            </t>
  </si>
  <si>
    <t>FT715</t>
  </si>
  <si>
    <t>Fourts Expopharm Uk Limited</t>
  </si>
  <si>
    <t>Pharmacyshoponline</t>
  </si>
  <si>
    <t>10 Little Mollands Farm</t>
  </si>
  <si>
    <t>Mollands Lane</t>
  </si>
  <si>
    <t xml:space="preserve">RM15 6RX                 </t>
  </si>
  <si>
    <t xml:space="preserve">0845 3883475                            </t>
  </si>
  <si>
    <t>FT788</t>
  </si>
  <si>
    <t>Patel PM</t>
  </si>
  <si>
    <t>Nutan Pharmacy</t>
  </si>
  <si>
    <t>456 Ashingdon Road</t>
  </si>
  <si>
    <t xml:space="preserve">SS4 3ET                  </t>
  </si>
  <si>
    <t>FVE03</t>
  </si>
  <si>
    <t>18 The Broadway</t>
  </si>
  <si>
    <t>Debden</t>
  </si>
  <si>
    <t xml:space="preserve">IG10 3ST                 </t>
  </si>
  <si>
    <t xml:space="preserve">020 85085393                            </t>
  </si>
  <si>
    <t>FVK13</t>
  </si>
  <si>
    <t>223 High Street</t>
  </si>
  <si>
    <t xml:space="preserve">CM16 4BL                 </t>
  </si>
  <si>
    <t xml:space="preserve">01992 577668                            </t>
  </si>
  <si>
    <t>FVK93</t>
  </si>
  <si>
    <t>5 Silva Island Way</t>
  </si>
  <si>
    <t xml:space="preserve">SS12 9NR                 </t>
  </si>
  <si>
    <t xml:space="preserve">01268 574018                            </t>
  </si>
  <si>
    <t>1997-11-04</t>
  </si>
  <si>
    <t>FVL26</t>
  </si>
  <si>
    <t>Jaywick Community Centre</t>
  </si>
  <si>
    <t>32 Crossways</t>
  </si>
  <si>
    <t xml:space="preserve">CO15 2NB                 </t>
  </si>
  <si>
    <t xml:space="preserve">01255 207630                            </t>
  </si>
  <si>
    <t>FVP82</t>
  </si>
  <si>
    <t>86 Pier Avenue</t>
  </si>
  <si>
    <t xml:space="preserve">CO15 1NJ                 </t>
  </si>
  <si>
    <t xml:space="preserve">01255 422931                            </t>
  </si>
  <si>
    <t>FVX45</t>
  </si>
  <si>
    <t>Rivermead Pharmacy</t>
  </si>
  <si>
    <t>Unit 3&amp;4 Rivermead Gate</t>
  </si>
  <si>
    <t xml:space="preserve">CM1 1TR                  </t>
  </si>
  <si>
    <t xml:space="preserve">01245 268141                            </t>
  </si>
  <si>
    <t>FVX80</t>
  </si>
  <si>
    <t>283-284 High Street</t>
  </si>
  <si>
    <t xml:space="preserve">CM16 4DA                 </t>
  </si>
  <si>
    <t xml:space="preserve">01992 572010                            </t>
  </si>
  <si>
    <t>FV129</t>
  </si>
  <si>
    <t>12 Queen Street</t>
  </si>
  <si>
    <t xml:space="preserve">CO1 2PJ                  </t>
  </si>
  <si>
    <t xml:space="preserve">01206 541600                            </t>
  </si>
  <si>
    <t>2011-09-01</t>
  </si>
  <si>
    <t>FV485</t>
  </si>
  <si>
    <t>16 The Stow</t>
  </si>
  <si>
    <t>Mark Hall</t>
  </si>
  <si>
    <t xml:space="preserve">CM20 3AH                 </t>
  </si>
  <si>
    <t xml:space="preserve">01279 424049                            </t>
  </si>
  <si>
    <t>FV495</t>
  </si>
  <si>
    <t>Mangopharm LTD</t>
  </si>
  <si>
    <t>526 Sutton Road</t>
  </si>
  <si>
    <t xml:space="preserve">SS2 5PW                  </t>
  </si>
  <si>
    <t xml:space="preserve">01702 467470                            </t>
  </si>
  <si>
    <t>FWC44</t>
  </si>
  <si>
    <t>Tollgate West</t>
  </si>
  <si>
    <t>Stanway,Colchester</t>
  </si>
  <si>
    <t xml:space="preserve">CO3 8RG                  </t>
  </si>
  <si>
    <t xml:space="preserve">01206 766802                            </t>
  </si>
  <si>
    <t>2008-08-20</t>
  </si>
  <si>
    <t>FWE04</t>
  </si>
  <si>
    <t>52 Victoria Place</t>
  </si>
  <si>
    <t>Brightlingsea</t>
  </si>
  <si>
    <t xml:space="preserve">CO7 0AB                  </t>
  </si>
  <si>
    <t xml:space="preserve">01206 302029                            </t>
  </si>
  <si>
    <t>FWF16</t>
  </si>
  <si>
    <t>Amg Pharmacy</t>
  </si>
  <si>
    <t>70 Coggeshall Road</t>
  </si>
  <si>
    <t xml:space="preserve">01376 328983                            </t>
  </si>
  <si>
    <t>FWF28</t>
  </si>
  <si>
    <t>51a Moulsham Street</t>
  </si>
  <si>
    <t xml:space="preserve">CM2 0HY                  </t>
  </si>
  <si>
    <t xml:space="preserve">01245 353659                            </t>
  </si>
  <si>
    <t>FWL93</t>
  </si>
  <si>
    <t>Lexden Healthcare Ltd</t>
  </si>
  <si>
    <t>Cavalry Road Pharmacy</t>
  </si>
  <si>
    <t>15 Cavalry Road</t>
  </si>
  <si>
    <t xml:space="preserve">CO2 7GH                  </t>
  </si>
  <si>
    <t xml:space="preserve">01206 561778                            </t>
  </si>
  <si>
    <t>FWM30</t>
  </si>
  <si>
    <t>3 Hadfelda Square</t>
  </si>
  <si>
    <t>Hatfield Peverel</t>
  </si>
  <si>
    <t xml:space="preserve">CM3 2HD                  </t>
  </si>
  <si>
    <t xml:space="preserve">01245 380130                            </t>
  </si>
  <si>
    <t>FWM54</t>
  </si>
  <si>
    <t>Unit 9 Turner Rise</t>
  </si>
  <si>
    <t>Petrolea Close</t>
  </si>
  <si>
    <t xml:space="preserve">CO4 5TU                  </t>
  </si>
  <si>
    <t xml:space="preserve">01206 543159                            </t>
  </si>
  <si>
    <t>2008-08-18</t>
  </si>
  <si>
    <t>FWP44</t>
  </si>
  <si>
    <t>3-5 The Centre</t>
  </si>
  <si>
    <t>Church Road, Tiptree</t>
  </si>
  <si>
    <t xml:space="preserve">CO5 0HF                  </t>
  </si>
  <si>
    <t xml:space="preserve">01621 815432                            </t>
  </si>
  <si>
    <t>FWW87</t>
  </si>
  <si>
    <t>Century House</t>
  </si>
  <si>
    <t>Manningtree</t>
  </si>
  <si>
    <t xml:space="preserve">CO11 1AA                 </t>
  </si>
  <si>
    <t xml:space="preserve">01206 393134                            </t>
  </si>
  <si>
    <t>FW006</t>
  </si>
  <si>
    <t>363 Long Road</t>
  </si>
  <si>
    <t xml:space="preserve">SS8 0JQ                  </t>
  </si>
  <si>
    <t xml:space="preserve">01268 698602                            </t>
  </si>
  <si>
    <t>FW105</t>
  </si>
  <si>
    <t>Weston Limited</t>
  </si>
  <si>
    <t>Hockley Pharmacy</t>
  </si>
  <si>
    <t>5-7 Broad Parade</t>
  </si>
  <si>
    <t xml:space="preserve">SS5 5DA                  </t>
  </si>
  <si>
    <t xml:space="preserve">01702 203233                            </t>
  </si>
  <si>
    <t>2013-04-19</t>
  </si>
  <si>
    <t>FW139</t>
  </si>
  <si>
    <t>Glennon Chemists Limited</t>
  </si>
  <si>
    <t>Glennon Chemists</t>
  </si>
  <si>
    <t>8 Hillhouse</t>
  </si>
  <si>
    <t>Ninefields Estate</t>
  </si>
  <si>
    <t xml:space="preserve">EN9 3EL                  </t>
  </si>
  <si>
    <t xml:space="preserve">01992 717145                            </t>
  </si>
  <si>
    <t>FW239</t>
  </si>
  <si>
    <t xml:space="preserve">CM2 9XW                  </t>
  </si>
  <si>
    <t xml:space="preserve">01245 547447                            </t>
  </si>
  <si>
    <t>2009-02-23</t>
  </si>
  <si>
    <t>FW294</t>
  </si>
  <si>
    <t>Vanas Limited</t>
  </si>
  <si>
    <t>134 Rectory Road</t>
  </si>
  <si>
    <t xml:space="preserve">SS13 2AJ                 </t>
  </si>
  <si>
    <t xml:space="preserve">01268 553403                            </t>
  </si>
  <si>
    <t>2003-11-01</t>
  </si>
  <si>
    <t>FW376</t>
  </si>
  <si>
    <t>Mandip LTD</t>
  </si>
  <si>
    <t>Bridgwater Pharmacy</t>
  </si>
  <si>
    <t>84 Bridgwater Drive</t>
  </si>
  <si>
    <t xml:space="preserve">SS0 0DH                  </t>
  </si>
  <si>
    <t xml:space="preserve">01702 344569                            </t>
  </si>
  <si>
    <t>FW534</t>
  </si>
  <si>
    <t>North Shoebury Road</t>
  </si>
  <si>
    <t xml:space="preserve">SS3 8DA                  </t>
  </si>
  <si>
    <t xml:space="preserve">01702 382510                            </t>
  </si>
  <si>
    <t>FW844</t>
  </si>
  <si>
    <t>Unit 2,The Greeens Build</t>
  </si>
  <si>
    <t>4/8 Cambridge Road</t>
  </si>
  <si>
    <t>Stansted Mountfitchet</t>
  </si>
  <si>
    <t xml:space="preserve">CM24 8BZ                 </t>
  </si>
  <si>
    <t xml:space="preserve">01279 812278                            </t>
  </si>
  <si>
    <t>FXC07</t>
  </si>
  <si>
    <t>Patel NKS</t>
  </si>
  <si>
    <t>French's Chemist</t>
  </si>
  <si>
    <t>1725 London Road</t>
  </si>
  <si>
    <t xml:space="preserve">SS9 2SW                  </t>
  </si>
  <si>
    <t>1987-05-01</t>
  </si>
  <si>
    <t>FXF67</t>
  </si>
  <si>
    <t>3-4 The Broadway</t>
  </si>
  <si>
    <t>Silver End</t>
  </si>
  <si>
    <t xml:space="preserve">CM8 3RQ                  </t>
  </si>
  <si>
    <t xml:space="preserve">01376 584926                            </t>
  </si>
  <si>
    <t>FXG91</t>
  </si>
  <si>
    <t>Ambrose Pharmacy</t>
  </si>
  <si>
    <t>76 Ambrose Avenue</t>
  </si>
  <si>
    <t xml:space="preserve">CO3 4LN                  </t>
  </si>
  <si>
    <t xml:space="preserve">01206 615669                            </t>
  </si>
  <si>
    <t>2013-07-28</t>
  </si>
  <si>
    <t>FXJ82</t>
  </si>
  <si>
    <t>Patel SJ</t>
  </si>
  <si>
    <t>Bansals Pharmacy</t>
  </si>
  <si>
    <t>178 The Broadway</t>
  </si>
  <si>
    <t xml:space="preserve">SS1 3ES                  </t>
  </si>
  <si>
    <t xml:space="preserve">01702 587500                            </t>
  </si>
  <si>
    <t>1999-07-05</t>
  </si>
  <si>
    <t>FXK05</t>
  </si>
  <si>
    <t>118 Military Road</t>
  </si>
  <si>
    <t xml:space="preserve">CO1 2AR                  </t>
  </si>
  <si>
    <t xml:space="preserve">01206 792363                            </t>
  </si>
  <si>
    <t>FXM66</t>
  </si>
  <si>
    <t>Colecross LTD</t>
  </si>
  <si>
    <t>1 Hylands Parade</t>
  </si>
  <si>
    <t>Wood Street</t>
  </si>
  <si>
    <t xml:space="preserve">CM2 8BW                  </t>
  </si>
  <si>
    <t xml:space="preserve">01245 264252                            </t>
  </si>
  <si>
    <t>FXQ24</t>
  </si>
  <si>
    <t>Rajulawalla Z</t>
  </si>
  <si>
    <t>Queensway Pharmacy</t>
  </si>
  <si>
    <t>61 Southchurch Road</t>
  </si>
  <si>
    <t xml:space="preserve">SS1 2NL                  </t>
  </si>
  <si>
    <t xml:space="preserve">01702 614666                            </t>
  </si>
  <si>
    <t>FXV63</t>
  </si>
  <si>
    <t>3 The Arches</t>
  </si>
  <si>
    <t>Hill Street</t>
  </si>
  <si>
    <t xml:space="preserve">CB10 1ED                 </t>
  </si>
  <si>
    <t xml:space="preserve">01799 528344                            </t>
  </si>
  <si>
    <t>FX084</t>
  </si>
  <si>
    <t>Howells &amp; Harrison (Sthnd) Ltd</t>
  </si>
  <si>
    <t>235 Woodgrange Drive</t>
  </si>
  <si>
    <t xml:space="preserve">SS1 2SG                  </t>
  </si>
  <si>
    <t>FX100</t>
  </si>
  <si>
    <t>10 Sun Street</t>
  </si>
  <si>
    <t xml:space="preserve">EN9 1EE                  </t>
  </si>
  <si>
    <t xml:space="preserve">01992 712097                            </t>
  </si>
  <si>
    <t>FX167</t>
  </si>
  <si>
    <t>3 Foundry Lane</t>
  </si>
  <si>
    <t xml:space="preserve">CM0 8BL                  </t>
  </si>
  <si>
    <t xml:space="preserve">01621 782058                            </t>
  </si>
  <si>
    <t>FX480</t>
  </si>
  <si>
    <t>Dawda SJ</t>
  </si>
  <si>
    <t>Theydon Bois Pharmacy</t>
  </si>
  <si>
    <t>10 Forest Drive</t>
  </si>
  <si>
    <t>Theydon Bois</t>
  </si>
  <si>
    <t xml:space="preserve">CM16 7EY                 </t>
  </si>
  <si>
    <t xml:space="preserve">01992 812130                            </t>
  </si>
  <si>
    <t>FYE61</t>
  </si>
  <si>
    <t>Mellis P</t>
  </si>
  <si>
    <t>Oakwood Pharmacy Ltd</t>
  </si>
  <si>
    <t>118 Roding Road</t>
  </si>
  <si>
    <t xml:space="preserve">IG10 3EJ                 </t>
  </si>
  <si>
    <t xml:space="preserve">020 85081138                            </t>
  </si>
  <si>
    <t>1997-01-20</t>
  </si>
  <si>
    <t>FYE97</t>
  </si>
  <si>
    <t>Valkyrie Rd Primary Cc</t>
  </si>
  <si>
    <t>50 Valkyrie Road</t>
  </si>
  <si>
    <t xml:space="preserve">SS0 8BT                  </t>
  </si>
  <si>
    <t xml:space="preserve">01702 343889                            </t>
  </si>
  <si>
    <t>FYV90</t>
  </si>
  <si>
    <t>Amlani DK</t>
  </si>
  <si>
    <t>Woods Dispensing Chemists</t>
  </si>
  <si>
    <t>372 Rayleigh Road</t>
  </si>
  <si>
    <t xml:space="preserve">SS9 5PT                  </t>
  </si>
  <si>
    <t>FY087</t>
  </si>
  <si>
    <t>9 Bank Street</t>
  </si>
  <si>
    <t xml:space="preserve">CM7 1UG                  </t>
  </si>
  <si>
    <t xml:space="preserve">01376 325190                            </t>
  </si>
  <si>
    <t>FY418</t>
  </si>
  <si>
    <t>Panesar MS</t>
  </si>
  <si>
    <t>Kg Dispensing Chemist</t>
  </si>
  <si>
    <t>36 The Broadway</t>
  </si>
  <si>
    <t xml:space="preserve">020 85021915                            </t>
  </si>
  <si>
    <t>1985-11-01</t>
  </si>
  <si>
    <t>FAC75</t>
  </si>
  <si>
    <t>Snowdoc OOH</t>
  </si>
  <si>
    <t>Danetre Hospital</t>
  </si>
  <si>
    <t>Daventry</t>
  </si>
  <si>
    <t>Northamptonshire</t>
  </si>
  <si>
    <t xml:space="preserve">NN11 4DY                 </t>
  </si>
  <si>
    <t xml:space="preserve">01536 488820                            </t>
  </si>
  <si>
    <t>FAG79</t>
  </si>
  <si>
    <t>Oundle</t>
  </si>
  <si>
    <t xml:space="preserve">PE8 4BQ                  </t>
  </si>
  <si>
    <t xml:space="preserve">01832 273512                            </t>
  </si>
  <si>
    <t>1997-12-13</t>
  </si>
  <si>
    <t>FAH42</t>
  </si>
  <si>
    <t>Salepick LTD</t>
  </si>
  <si>
    <t>26 Station Road</t>
  </si>
  <si>
    <t>Cuffley</t>
  </si>
  <si>
    <t xml:space="preserve">EN6 4HT                  </t>
  </si>
  <si>
    <t>FAJ05</t>
  </si>
  <si>
    <t>Cox &amp; Robinson (Chemists) Ltd</t>
  </si>
  <si>
    <t>Irthlingborough</t>
  </si>
  <si>
    <t>Wellingborough</t>
  </si>
  <si>
    <t xml:space="preserve">NN9 5PX                  </t>
  </si>
  <si>
    <t xml:space="preserve">01933 652219                            </t>
  </si>
  <si>
    <t>FAV34</t>
  </si>
  <si>
    <t>11-12 Bowen Square</t>
  </si>
  <si>
    <t xml:space="preserve">NN11 4DR                 </t>
  </si>
  <si>
    <t xml:space="preserve">01327 871540                            </t>
  </si>
  <si>
    <t>FAW13</t>
  </si>
  <si>
    <t>Blackthorn Healthcare Limited</t>
  </si>
  <si>
    <t>Unit2/3 Blackthorn L/Ctr</t>
  </si>
  <si>
    <t>Blackthorn Bridge Court</t>
  </si>
  <si>
    <t>Northampton</t>
  </si>
  <si>
    <t xml:space="preserve">NN3 8QH                  </t>
  </si>
  <si>
    <t xml:space="preserve">01604 406001                            </t>
  </si>
  <si>
    <t>FAY86</t>
  </si>
  <si>
    <t>Franklin M (Chemists) Ltd</t>
  </si>
  <si>
    <t>Stearns (Chemists) Ltd</t>
  </si>
  <si>
    <t>48 High Street</t>
  </si>
  <si>
    <t>Stevenage</t>
  </si>
  <si>
    <t xml:space="preserve">SG1 3EF                  </t>
  </si>
  <si>
    <t>1995-02-27</t>
  </si>
  <si>
    <t>FA312</t>
  </si>
  <si>
    <t>Brook Pharmacy</t>
  </si>
  <si>
    <t>Ecton Brook Centre</t>
  </si>
  <si>
    <t>Ecton Brook Road</t>
  </si>
  <si>
    <t>Ecton Brook</t>
  </si>
  <si>
    <t xml:space="preserve">NN3 5EN                  </t>
  </si>
  <si>
    <t xml:space="preserve">01604 405260                            </t>
  </si>
  <si>
    <t>FA416</t>
  </si>
  <si>
    <t>196 Abington Avenue</t>
  </si>
  <si>
    <t xml:space="preserve">NN1 4QA                  </t>
  </si>
  <si>
    <t xml:space="preserve">01604 632525                            </t>
  </si>
  <si>
    <t>1997-04-30</t>
  </si>
  <si>
    <t>FA424</t>
  </si>
  <si>
    <t>Fw Pickford (Corby) Limited</t>
  </si>
  <si>
    <t>Mr Pickford's Express Pharmacy</t>
  </si>
  <si>
    <t>8 Spencer Court</t>
  </si>
  <si>
    <t>Corby</t>
  </si>
  <si>
    <t xml:space="preserve">NN17 1NU                 </t>
  </si>
  <si>
    <t xml:space="preserve">01536 264014                            </t>
  </si>
  <si>
    <t>FA468</t>
  </si>
  <si>
    <t>Eurobay Associates Ltd</t>
  </si>
  <si>
    <t>Eurobay Pharmacy</t>
  </si>
  <si>
    <t>Unit 6 The Polaris Centre</t>
  </si>
  <si>
    <t>Brownfields</t>
  </si>
  <si>
    <t>Welwyn Garden City</t>
  </si>
  <si>
    <t xml:space="preserve">AL7 1AN                  </t>
  </si>
  <si>
    <t xml:space="preserve">01707 328152                            </t>
  </si>
  <si>
    <t>2011-10-12</t>
  </si>
  <si>
    <t>FA883</t>
  </si>
  <si>
    <t>Durachem LTD</t>
  </si>
  <si>
    <t>Jackmans Pharmacy</t>
  </si>
  <si>
    <t>6 Ivel Court</t>
  </si>
  <si>
    <t>Jackmans Estate</t>
  </si>
  <si>
    <t>Letchworth</t>
  </si>
  <si>
    <t xml:space="preserve">SG6 2NH                  </t>
  </si>
  <si>
    <t xml:space="preserve">01462 686097                            </t>
  </si>
  <si>
    <t>2009-03-02</t>
  </si>
  <si>
    <t>FA888</t>
  </si>
  <si>
    <t>Franklin M Ltd</t>
  </si>
  <si>
    <t>Coopers Chemist</t>
  </si>
  <si>
    <t>12 The Glebe</t>
  </si>
  <si>
    <t>Chells</t>
  </si>
  <si>
    <t xml:space="preserve">SG2 0DJ                  </t>
  </si>
  <si>
    <t>1995-02-06</t>
  </si>
  <si>
    <t>FCC06</t>
  </si>
  <si>
    <t>Mkwic &amp; OOH</t>
  </si>
  <si>
    <t>Milton Keynes WIC &amp;</t>
  </si>
  <si>
    <t>Out Of Hours Unit</t>
  </si>
  <si>
    <t>Fleming Drive, Eaglestone</t>
  </si>
  <si>
    <t>Milton Keynes</t>
  </si>
  <si>
    <t xml:space="preserve">MK6 5NG                  </t>
  </si>
  <si>
    <t xml:space="preserve">01908 303030                            </t>
  </si>
  <si>
    <t>FCF13</t>
  </si>
  <si>
    <t>Dattani A</t>
  </si>
  <si>
    <t>Wests Chemist</t>
  </si>
  <si>
    <t>4 Kingsley Park Terrace</t>
  </si>
  <si>
    <t xml:space="preserve">NN2 7HG                  </t>
  </si>
  <si>
    <t xml:space="preserve">01604 713297                            </t>
  </si>
  <si>
    <t>FCF66</t>
  </si>
  <si>
    <t>Ostrowski G</t>
  </si>
  <si>
    <t>Ro Pharmacy</t>
  </si>
  <si>
    <t>8 Lower Road</t>
  </si>
  <si>
    <t>Chorleywood</t>
  </si>
  <si>
    <t>Rickmansworth</t>
  </si>
  <si>
    <t xml:space="preserve">WD3 5LH                  </t>
  </si>
  <si>
    <t xml:space="preserve">01923 282142                            </t>
  </si>
  <si>
    <t>FCJ71</t>
  </si>
  <si>
    <t>Northfield Avenue</t>
  </si>
  <si>
    <t>Kettering</t>
  </si>
  <si>
    <t xml:space="preserve">NN16 9HU                 </t>
  </si>
  <si>
    <t xml:space="preserve">01536 311510                            </t>
  </si>
  <si>
    <t>2010-10-25</t>
  </si>
  <si>
    <t>FCK14</t>
  </si>
  <si>
    <t>Weston Favell Health Ctre</t>
  </si>
  <si>
    <t>Billing Brook Road</t>
  </si>
  <si>
    <t>Weston Favell</t>
  </si>
  <si>
    <t xml:space="preserve">NN3 8DW                  </t>
  </si>
  <si>
    <t xml:space="preserve">01604 402302                            </t>
  </si>
  <si>
    <t>FCK75</t>
  </si>
  <si>
    <t>Jeyes AD</t>
  </si>
  <si>
    <t>Jeyes Chemist</t>
  </si>
  <si>
    <t>27 The Square</t>
  </si>
  <si>
    <t>Earls Barton</t>
  </si>
  <si>
    <t xml:space="preserve">NN6 0NA                  </t>
  </si>
  <si>
    <t xml:space="preserve">01604 810289                            </t>
  </si>
  <si>
    <t>1981-10-01</t>
  </si>
  <si>
    <t>FCQ86</t>
  </si>
  <si>
    <t>23-25 High Street</t>
  </si>
  <si>
    <t>Harpenden</t>
  </si>
  <si>
    <t xml:space="preserve">AL5 2RU                  </t>
  </si>
  <si>
    <t>FCV47</t>
  </si>
  <si>
    <t>Hughes J</t>
  </si>
  <si>
    <t>Jupiter Pharmacy</t>
  </si>
  <si>
    <t>4 The Heights</t>
  </si>
  <si>
    <t>Highfield</t>
  </si>
  <si>
    <t>Hemel Hempstead</t>
  </si>
  <si>
    <t xml:space="preserve">HP2 5NX                  </t>
  </si>
  <si>
    <t>1992-10-30</t>
  </si>
  <si>
    <t>FC049</t>
  </si>
  <si>
    <t>Samani KP</t>
  </si>
  <si>
    <t>Chagcrest</t>
  </si>
  <si>
    <t>141-143 Bushey Mill Lane</t>
  </si>
  <si>
    <t>Watford</t>
  </si>
  <si>
    <t xml:space="preserve">WD24 7PD                 </t>
  </si>
  <si>
    <t>FC106</t>
  </si>
  <si>
    <t>Care UK (Luton) OOH</t>
  </si>
  <si>
    <t>Clinical Services Ltd</t>
  </si>
  <si>
    <t>Medici Prac,3 Windsor St</t>
  </si>
  <si>
    <t>Luton</t>
  </si>
  <si>
    <t>Bedfordshire</t>
  </si>
  <si>
    <t xml:space="preserve">LU1 3UA                  </t>
  </si>
  <si>
    <t xml:space="preserve">0333 3218278                            </t>
  </si>
  <si>
    <t>FC832</t>
  </si>
  <si>
    <t>Lister Chemists</t>
  </si>
  <si>
    <t>31-33 High Road</t>
  </si>
  <si>
    <t>Bushey Heath</t>
  </si>
  <si>
    <t xml:space="preserve">WD23 1EE                 </t>
  </si>
  <si>
    <t xml:space="preserve">020 89503370                            </t>
  </si>
  <si>
    <t>FDA23</t>
  </si>
  <si>
    <t>Patel A</t>
  </si>
  <si>
    <t>Safedale Ltd</t>
  </si>
  <si>
    <t>25 Leeming Road</t>
  </si>
  <si>
    <t>Borehamwood</t>
  </si>
  <si>
    <t xml:space="preserve">WD6 4EB                  </t>
  </si>
  <si>
    <t xml:space="preserve">020 89535290                            </t>
  </si>
  <si>
    <t>FDC22</t>
  </si>
  <si>
    <t>Springmed LTD</t>
  </si>
  <si>
    <t>Springfield Pharmacy</t>
  </si>
  <si>
    <t>31 Town Centre</t>
  </si>
  <si>
    <t>Hatfield</t>
  </si>
  <si>
    <t xml:space="preserve">AL10 0JT                 </t>
  </si>
  <si>
    <t>FDD60</t>
  </si>
  <si>
    <t>Chemilab Pharmacy Ltd</t>
  </si>
  <si>
    <t>Cassiobury Pharmacy</t>
  </si>
  <si>
    <t>53 Langley Way</t>
  </si>
  <si>
    <t xml:space="preserve">WD17 3EA                 </t>
  </si>
  <si>
    <t xml:space="preserve">01923 224522                            </t>
  </si>
  <si>
    <t>1996-08-05</t>
  </si>
  <si>
    <t>FDD79</t>
  </si>
  <si>
    <t>Northants Healthcare Ltd</t>
  </si>
  <si>
    <t>Northamptonshire Healthcare Alliance</t>
  </si>
  <si>
    <t>Kings Park Road</t>
  </si>
  <si>
    <t>Moulton Park Ind Est</t>
  </si>
  <si>
    <t xml:space="preserve">NN3 6LG                  </t>
  </si>
  <si>
    <t>FDD87</t>
  </si>
  <si>
    <t>19 High Street</t>
  </si>
  <si>
    <t xml:space="preserve">AL5 2RX                  </t>
  </si>
  <si>
    <t xml:space="preserve">01582 712104                            </t>
  </si>
  <si>
    <t>1991-09-23</t>
  </si>
  <si>
    <t>FDG33</t>
  </si>
  <si>
    <t>Medi-Shop LTD</t>
  </si>
  <si>
    <t>Bedwell Pharmacy</t>
  </si>
  <si>
    <t>113 Bedwell Crescent</t>
  </si>
  <si>
    <t xml:space="preserve">SG1 1NA                  </t>
  </si>
  <si>
    <t xml:space="preserve">01438 354108                            </t>
  </si>
  <si>
    <t>FDH73</t>
  </si>
  <si>
    <t>Ridge House Pharmacy</t>
  </si>
  <si>
    <t>38 High Street</t>
  </si>
  <si>
    <t>Puckeridge</t>
  </si>
  <si>
    <t xml:space="preserve">SG11 1RX                 </t>
  </si>
  <si>
    <t xml:space="preserve">01920 821476                            </t>
  </si>
  <si>
    <t>1997-08-04</t>
  </si>
  <si>
    <t>FDJ32</t>
  </si>
  <si>
    <t>Great Oakley Medical Ctr</t>
  </si>
  <si>
    <t>Barth Close,Great Oakley</t>
  </si>
  <si>
    <t>Corby,Northamptonshire</t>
  </si>
  <si>
    <t xml:space="preserve">NN18 8LU                 </t>
  </si>
  <si>
    <t xml:space="preserve">01536 745791                            </t>
  </si>
  <si>
    <t>1991-10-28</t>
  </si>
  <si>
    <t>FDT85</t>
  </si>
  <si>
    <t>Abbey House Pharmacy (Daventry) Ltd</t>
  </si>
  <si>
    <t>Spackman &amp; Mckenzie</t>
  </si>
  <si>
    <t>Abbey House Medical Pract</t>
  </si>
  <si>
    <t>Golding Close</t>
  </si>
  <si>
    <t>Northants</t>
  </si>
  <si>
    <t xml:space="preserve">NN11 4FE                 </t>
  </si>
  <si>
    <t xml:space="preserve">01327 702353                            </t>
  </si>
  <si>
    <t>2009-01-01</t>
  </si>
  <si>
    <t>FDW45</t>
  </si>
  <si>
    <t>98 Town Centre</t>
  </si>
  <si>
    <t xml:space="preserve">AL10 0JP                 </t>
  </si>
  <si>
    <t>2006-10-09</t>
  </si>
  <si>
    <t>FDX05</t>
  </si>
  <si>
    <t>Savacentre</t>
  </si>
  <si>
    <t>Barnet Road</t>
  </si>
  <si>
    <t>London Colney</t>
  </si>
  <si>
    <t xml:space="preserve">AL2 1BG                  </t>
  </si>
  <si>
    <t xml:space="preserve">01727 826501                            </t>
  </si>
  <si>
    <t>1999-07-19</t>
  </si>
  <si>
    <t>FDX95</t>
  </si>
  <si>
    <t>Jhoots Grange Park Ltd</t>
  </si>
  <si>
    <t>Wilks Walk</t>
  </si>
  <si>
    <t>Grange Park</t>
  </si>
  <si>
    <t xml:space="preserve">NN4 5DW                  </t>
  </si>
  <si>
    <t>FD124</t>
  </si>
  <si>
    <t>Monkswood Way</t>
  </si>
  <si>
    <t xml:space="preserve">SG1 1LA                  </t>
  </si>
  <si>
    <t xml:space="preserve">01438 744800                            </t>
  </si>
  <si>
    <t>2006-11-15</t>
  </si>
  <si>
    <t>FD192</t>
  </si>
  <si>
    <t>244 Hatfield Road</t>
  </si>
  <si>
    <t>St Albans</t>
  </si>
  <si>
    <t>Herts</t>
  </si>
  <si>
    <t xml:space="preserve">AL1 4SU                  </t>
  </si>
  <si>
    <t xml:space="preserve">01727 844947                            </t>
  </si>
  <si>
    <t>2006-01-01</t>
  </si>
  <si>
    <t>FD738</t>
  </si>
  <si>
    <t>Odessey LTD</t>
  </si>
  <si>
    <t>Odessey Pharmacy</t>
  </si>
  <si>
    <t>16 Lower Street</t>
  </si>
  <si>
    <t xml:space="preserve">NN16 8DH                 </t>
  </si>
  <si>
    <t xml:space="preserve">01536 513820                            </t>
  </si>
  <si>
    <t>FD748</t>
  </si>
  <si>
    <t>Sainsbury's In-Store Pharmacy</t>
  </si>
  <si>
    <t xml:space="preserve">AL8 6PS                  </t>
  </si>
  <si>
    <t xml:space="preserve">01707 326998                            </t>
  </si>
  <si>
    <t>2012-01-09</t>
  </si>
  <si>
    <t>FEA20</t>
  </si>
  <si>
    <t>Hr Pharm Limited</t>
  </si>
  <si>
    <t>Echemist</t>
  </si>
  <si>
    <t>Unit 27 Orbital 25 B/Park</t>
  </si>
  <si>
    <t>Dwight Road</t>
  </si>
  <si>
    <t xml:space="preserve">WD18 9DA                 </t>
  </si>
  <si>
    <t xml:space="preserve">01923 296780                            </t>
  </si>
  <si>
    <t>2012-06-21</t>
  </si>
  <si>
    <t>FEC41</t>
  </si>
  <si>
    <t>Nenedoc OOH</t>
  </si>
  <si>
    <t>Cliftonville Road</t>
  </si>
  <si>
    <t xml:space="preserve">NN1 5BU                  </t>
  </si>
  <si>
    <t>FEG10</t>
  </si>
  <si>
    <t>108 Broadwater Crescent</t>
  </si>
  <si>
    <t xml:space="preserve">SG2 8EE                  </t>
  </si>
  <si>
    <t>FEG20</t>
  </si>
  <si>
    <t>103 North Approach</t>
  </si>
  <si>
    <t>Garston</t>
  </si>
  <si>
    <t xml:space="preserve">WD25 0EL                 </t>
  </si>
  <si>
    <t xml:space="preserve">01923 673136                            </t>
  </si>
  <si>
    <t>1985-08-01</t>
  </si>
  <si>
    <t>FEJ67</t>
  </si>
  <si>
    <t>Freeman Grieves Ltd</t>
  </si>
  <si>
    <t>Derek's Pharmacy</t>
  </si>
  <si>
    <t>111-113 St Peters Street</t>
  </si>
  <si>
    <t>St.Albans</t>
  </si>
  <si>
    <t xml:space="preserve">AL1 3ET                  </t>
  </si>
  <si>
    <t>FEK46</t>
  </si>
  <si>
    <t>Sharma N</t>
  </si>
  <si>
    <t>Niti Pharmacy</t>
  </si>
  <si>
    <t>Unit 26</t>
  </si>
  <si>
    <t>Shopping Pavillion</t>
  </si>
  <si>
    <t>Waltham Cross</t>
  </si>
  <si>
    <t xml:space="preserve">EN8 7BY                  </t>
  </si>
  <si>
    <t>1992-05-27</t>
  </si>
  <si>
    <t>FEP81</t>
  </si>
  <si>
    <t>4 Hunters Way</t>
  </si>
  <si>
    <t>Brixworth</t>
  </si>
  <si>
    <t xml:space="preserve">NN6 9EL                  </t>
  </si>
  <si>
    <t xml:space="preserve">01604 880156                            </t>
  </si>
  <si>
    <t>2008-03-06</t>
  </si>
  <si>
    <t>FET42</t>
  </si>
  <si>
    <t>Phoenix Retail Park</t>
  </si>
  <si>
    <t xml:space="preserve">NN17 5DT                 </t>
  </si>
  <si>
    <t xml:space="preserve">01536 266226                            </t>
  </si>
  <si>
    <t>2012-04-18</t>
  </si>
  <si>
    <t>FET52</t>
  </si>
  <si>
    <t>3 Adelaide Street</t>
  </si>
  <si>
    <t xml:space="preserve">NN2 6AR                  </t>
  </si>
  <si>
    <t xml:space="preserve">01604 634437                            </t>
  </si>
  <si>
    <t>1999-02-08</t>
  </si>
  <si>
    <t>FEW62</t>
  </si>
  <si>
    <t>Health Pharm (Leicester) Limited</t>
  </si>
  <si>
    <t>Allison's Pharmacy</t>
  </si>
  <si>
    <t>56 Kingsley Park Terrace</t>
  </si>
  <si>
    <t xml:space="preserve">NN2 7HH                  </t>
  </si>
  <si>
    <t xml:space="preserve">01604 717353                            </t>
  </si>
  <si>
    <t>2011-07-01</t>
  </si>
  <si>
    <t>FEX47</t>
  </si>
  <si>
    <t>Herts Urgent Care W/H OOH</t>
  </si>
  <si>
    <t>Herts Urgent Care</t>
  </si>
  <si>
    <t>Ascot Lane</t>
  </si>
  <si>
    <t xml:space="preserve">AL7 4HL                  </t>
  </si>
  <si>
    <t xml:space="preserve">01707 385903                            </t>
  </si>
  <si>
    <t>FEX86</t>
  </si>
  <si>
    <t>Hintons Pharmacy Ltd</t>
  </si>
  <si>
    <t>Hintons Pharmacy</t>
  </si>
  <si>
    <t>88 The Parade</t>
  </si>
  <si>
    <t xml:space="preserve">WD17 1AW                 </t>
  </si>
  <si>
    <t xml:space="preserve">01923 248992                            </t>
  </si>
  <si>
    <t>FEY31</t>
  </si>
  <si>
    <t>6-10 Commerce Way</t>
  </si>
  <si>
    <t xml:space="preserve">SG6 3EJ                  </t>
  </si>
  <si>
    <t>FE038</t>
  </si>
  <si>
    <t>1 Bridge Street</t>
  </si>
  <si>
    <t>Weedon</t>
  </si>
  <si>
    <t xml:space="preserve">NN7 4PN                  </t>
  </si>
  <si>
    <t xml:space="preserve">01327 342789                            </t>
  </si>
  <si>
    <t>2009-11-01</t>
  </si>
  <si>
    <t>FE508</t>
  </si>
  <si>
    <t>Health Village</t>
  </si>
  <si>
    <t>Forest Gate Road</t>
  </si>
  <si>
    <t xml:space="preserve">NN17 1TR                 </t>
  </si>
  <si>
    <t xml:space="preserve">01536 267499                            </t>
  </si>
  <si>
    <t>FE734</t>
  </si>
  <si>
    <t>Rajani D</t>
  </si>
  <si>
    <t>Crown Pharmacy</t>
  </si>
  <si>
    <t>18 Andrew Close</t>
  </si>
  <si>
    <t>Shenley,Radlett</t>
  </si>
  <si>
    <t xml:space="preserve">WD7 9LP                  </t>
  </si>
  <si>
    <t xml:space="preserve">01923 855810                            </t>
  </si>
  <si>
    <t>1999-06-22</t>
  </si>
  <si>
    <t>FE852</t>
  </si>
  <si>
    <t>Buntingford</t>
  </si>
  <si>
    <t xml:space="preserve">SG9 9AB                  </t>
  </si>
  <si>
    <t xml:space="preserve">01763 271406                            </t>
  </si>
  <si>
    <t>1998-01-02</t>
  </si>
  <si>
    <t>FE879</t>
  </si>
  <si>
    <t>F.A. Ost (Redbourn) Ltd</t>
  </si>
  <si>
    <t>65 High Street</t>
  </si>
  <si>
    <t>Redbourn</t>
  </si>
  <si>
    <t xml:space="preserve">AL3 7LN                  </t>
  </si>
  <si>
    <t xml:space="preserve">01582 792203                            </t>
  </si>
  <si>
    <t>FFG14</t>
  </si>
  <si>
    <t>Dilmer Limited</t>
  </si>
  <si>
    <t>John Davis Chemist</t>
  </si>
  <si>
    <t>21 Upton Road</t>
  </si>
  <si>
    <t xml:space="preserve">WD18 0JP                 </t>
  </si>
  <si>
    <t xml:space="preserve">01923 223911                            </t>
  </si>
  <si>
    <t>1992-03-06</t>
  </si>
  <si>
    <t>FFG97</t>
  </si>
  <si>
    <t>65 Moors Walk</t>
  </si>
  <si>
    <t xml:space="preserve">AL7 2BQ                  </t>
  </si>
  <si>
    <t>1992-06-15</t>
  </si>
  <si>
    <t>FFH93</t>
  </si>
  <si>
    <t>Irchester</t>
  </si>
  <si>
    <t xml:space="preserve">NN29 7AB                 </t>
  </si>
  <si>
    <t xml:space="preserve">01933 355378                            </t>
  </si>
  <si>
    <t>FFJ35</t>
  </si>
  <si>
    <t>Jhoots Semilong Ltd</t>
  </si>
  <si>
    <t>42 Semilong Road</t>
  </si>
  <si>
    <t xml:space="preserve">NN2 6BU                  </t>
  </si>
  <si>
    <t>2004-05-21</t>
  </si>
  <si>
    <t>FFL59</t>
  </si>
  <si>
    <t>Acorn Pharm Limited</t>
  </si>
  <si>
    <t>256 High Street</t>
  </si>
  <si>
    <t>Berkhamsted</t>
  </si>
  <si>
    <t xml:space="preserve">HP4 1AQ                  </t>
  </si>
  <si>
    <t xml:space="preserve">01442 863978                            </t>
  </si>
  <si>
    <t>1985-02-01</t>
  </si>
  <si>
    <t>FFV36</t>
  </si>
  <si>
    <t>4-6 Fawkon Walk</t>
  </si>
  <si>
    <t>Hoddesdon</t>
  </si>
  <si>
    <t xml:space="preserve">EN11 8TJ                 </t>
  </si>
  <si>
    <t xml:space="preserve">01992 470743                            </t>
  </si>
  <si>
    <t>1997-05-10</t>
  </si>
  <si>
    <t>FFX78</t>
  </si>
  <si>
    <t>15 New Street</t>
  </si>
  <si>
    <t xml:space="preserve">NN11 4BT                 </t>
  </si>
  <si>
    <t xml:space="preserve">01327 893447                            </t>
  </si>
  <si>
    <t>FF197</t>
  </si>
  <si>
    <t>Units 1 &amp; 2</t>
  </si>
  <si>
    <t>Foundry Walk</t>
  </si>
  <si>
    <t xml:space="preserve">NN11 4PN                 </t>
  </si>
  <si>
    <t xml:space="preserve">01327 878828                            </t>
  </si>
  <si>
    <t>FF272</t>
  </si>
  <si>
    <t>Rushden Medical Centre</t>
  </si>
  <si>
    <t>Adnitt Road</t>
  </si>
  <si>
    <t>Rushden</t>
  </si>
  <si>
    <t xml:space="preserve">NN10 9TR                 </t>
  </si>
  <si>
    <t xml:space="preserve">01933 353191                            </t>
  </si>
  <si>
    <t>2002-09-09</t>
  </si>
  <si>
    <t>FF362</t>
  </si>
  <si>
    <t>Unit 13</t>
  </si>
  <si>
    <t>Kingsthorpe Shopping Ctr</t>
  </si>
  <si>
    <t xml:space="preserve">NN2 7BD                  </t>
  </si>
  <si>
    <t xml:space="preserve">01604 711524                            </t>
  </si>
  <si>
    <t>FGC15</t>
  </si>
  <si>
    <t>108 Gold Street</t>
  </si>
  <si>
    <t xml:space="preserve">NN8 4ES                  </t>
  </si>
  <si>
    <t xml:space="preserve">01933 225318                            </t>
  </si>
  <si>
    <t>FGD08</t>
  </si>
  <si>
    <t>Thursfield &amp; Co Ltd</t>
  </si>
  <si>
    <t>63 Corporation Street</t>
  </si>
  <si>
    <t xml:space="preserve">NN17 1NQ                 </t>
  </si>
  <si>
    <t xml:space="preserve">01536 269355                            </t>
  </si>
  <si>
    <t>FGD16</t>
  </si>
  <si>
    <t>Burns Road</t>
  </si>
  <si>
    <t xml:space="preserve">SG8 5PT                  </t>
  </si>
  <si>
    <t xml:space="preserve">01763 247945                            </t>
  </si>
  <si>
    <t>FGE24</t>
  </si>
  <si>
    <t>Hinstridge R</t>
  </si>
  <si>
    <t>Douglas Pharmacy</t>
  </si>
  <si>
    <t>Unit 3 Forelands Place</t>
  </si>
  <si>
    <t>Bell Street</t>
  </si>
  <si>
    <t>Sawbridgeworth</t>
  </si>
  <si>
    <t xml:space="preserve">CM21 9QD                 </t>
  </si>
  <si>
    <t xml:space="preserve">01279 722201                            </t>
  </si>
  <si>
    <t>FGJ36</t>
  </si>
  <si>
    <t>Wansford Health Ltd</t>
  </si>
  <si>
    <t>Wansford Pharmacy</t>
  </si>
  <si>
    <t>Old Hill Farm</t>
  </si>
  <si>
    <t>Yarwell Road</t>
  </si>
  <si>
    <t>Wansford</t>
  </si>
  <si>
    <t xml:space="preserve">PE8 6PL                  </t>
  </si>
  <si>
    <t>FGK28</t>
  </si>
  <si>
    <t>St Lukes Medical Centre</t>
  </si>
  <si>
    <t>Timken Way South</t>
  </si>
  <si>
    <t>Duston</t>
  </si>
  <si>
    <t xml:space="preserve">NN5 6FR                  </t>
  </si>
  <si>
    <t xml:space="preserve">01604 752666                            </t>
  </si>
  <si>
    <t>FGL86</t>
  </si>
  <si>
    <t>Zoom Healthcare Ltd</t>
  </si>
  <si>
    <t>Zoom Chemist</t>
  </si>
  <si>
    <t>6th Floor Hamilton House</t>
  </si>
  <si>
    <t>111 Marlowes</t>
  </si>
  <si>
    <t xml:space="preserve">HP1 1BB                  </t>
  </si>
  <si>
    <t xml:space="preserve">01442 450438                            </t>
  </si>
  <si>
    <t>FGM13</t>
  </si>
  <si>
    <t>Jarman Way</t>
  </si>
  <si>
    <t xml:space="preserve">HP2 4JS                  </t>
  </si>
  <si>
    <t xml:space="preserve">01442 353447                            </t>
  </si>
  <si>
    <t>2011-11-21</t>
  </si>
  <si>
    <t>FGQ30</t>
  </si>
  <si>
    <t>61 High Street</t>
  </si>
  <si>
    <t>Abbots Langley</t>
  </si>
  <si>
    <t xml:space="preserve">WD5 0AE                  </t>
  </si>
  <si>
    <t>1996-07-16</t>
  </si>
  <si>
    <t>FGQ55</t>
  </si>
  <si>
    <t>41 Bancroft</t>
  </si>
  <si>
    <t>Hitchin</t>
  </si>
  <si>
    <t xml:space="preserve">SG5 1LA                  </t>
  </si>
  <si>
    <t xml:space="preserve">01462 437689                            </t>
  </si>
  <si>
    <t>FGR64</t>
  </si>
  <si>
    <t>Chandegra KM</t>
  </si>
  <si>
    <t>Andrews Pharmacy</t>
  </si>
  <si>
    <t>104 High Street</t>
  </si>
  <si>
    <t>Ware</t>
  </si>
  <si>
    <t xml:space="preserve">SG12 9AP                 </t>
  </si>
  <si>
    <t>1992-12-07</t>
  </si>
  <si>
    <t>FGW30</t>
  </si>
  <si>
    <t>Herts Urgent Care E/N OOH</t>
  </si>
  <si>
    <t>FG039</t>
  </si>
  <si>
    <t>Krg Healthcare Ltd</t>
  </si>
  <si>
    <t>3q Pharmacy</t>
  </si>
  <si>
    <t>3 Queen Street</t>
  </si>
  <si>
    <t xml:space="preserve">NN8 4RW                  </t>
  </si>
  <si>
    <t xml:space="preserve">01933 273373                            </t>
  </si>
  <si>
    <t>FG233</t>
  </si>
  <si>
    <t>Unit 3b</t>
  </si>
  <si>
    <t>Borehamwood Retail Park</t>
  </si>
  <si>
    <t xml:space="preserve">WD6 4PR                  </t>
  </si>
  <si>
    <t>FG500</t>
  </si>
  <si>
    <t>Punni HS</t>
  </si>
  <si>
    <t>Punni Chemist</t>
  </si>
  <si>
    <t>Cheshunt</t>
  </si>
  <si>
    <t xml:space="preserve">EN8 0BS                  </t>
  </si>
  <si>
    <t>1989-01-01</t>
  </si>
  <si>
    <t>FG866</t>
  </si>
  <si>
    <t>Lakeside Surgery</t>
  </si>
  <si>
    <t>Cottingham Road</t>
  </si>
  <si>
    <t xml:space="preserve">NN17 2UR                 </t>
  </si>
  <si>
    <t xml:space="preserve">01536 267914                            </t>
  </si>
  <si>
    <t>FHD16</t>
  </si>
  <si>
    <t>Bhagani BB</t>
  </si>
  <si>
    <t>Maltings Pharmacy Ltd</t>
  </si>
  <si>
    <t>6 Victoria St</t>
  </si>
  <si>
    <t xml:space="preserve">AL1 3JB                  </t>
  </si>
  <si>
    <t>FHH42</t>
  </si>
  <si>
    <t>1 Robin Hood Lane</t>
  </si>
  <si>
    <t xml:space="preserve">AL10 0LP                 </t>
  </si>
  <si>
    <t xml:space="preserve">01707 262701                            </t>
  </si>
  <si>
    <t>FHM55</t>
  </si>
  <si>
    <t>Eastware Pharmacy</t>
  </si>
  <si>
    <t>2b East Street</t>
  </si>
  <si>
    <t xml:space="preserve">SG12 9HJ                 </t>
  </si>
  <si>
    <t>FH019</t>
  </si>
  <si>
    <t>12 Weston Favell Centre</t>
  </si>
  <si>
    <t xml:space="preserve">NN3 8JZ                  </t>
  </si>
  <si>
    <t xml:space="preserve">01604 529847                            </t>
  </si>
  <si>
    <t>FH516</t>
  </si>
  <si>
    <t>Unit 17 Chancerygate B.C.</t>
  </si>
  <si>
    <t>Whiteleaf Road</t>
  </si>
  <si>
    <t xml:space="preserve">HP3 9HD                  </t>
  </si>
  <si>
    <t xml:space="preserve">01727 871372                            </t>
  </si>
  <si>
    <t>FH536</t>
  </si>
  <si>
    <t>Ds &amp; Rs Poone Ltd</t>
  </si>
  <si>
    <t>Bugbrooke Pharmacy</t>
  </si>
  <si>
    <t>Levitts Road</t>
  </si>
  <si>
    <t>Bugbrooke</t>
  </si>
  <si>
    <t xml:space="preserve">NN7 3QN                  </t>
  </si>
  <si>
    <t xml:space="preserve">01604 833400                            </t>
  </si>
  <si>
    <t>FH603</t>
  </si>
  <si>
    <t>Parkbury House</t>
  </si>
  <si>
    <t>St Peters Street</t>
  </si>
  <si>
    <t xml:space="preserve">AL1 3HD                  </t>
  </si>
  <si>
    <t xml:space="preserve">01727 862857                            </t>
  </si>
  <si>
    <t>FJD36</t>
  </si>
  <si>
    <t>Long Buckby</t>
  </si>
  <si>
    <t xml:space="preserve">NN6 7RR                  </t>
  </si>
  <si>
    <t xml:space="preserve">01327 842210                            </t>
  </si>
  <si>
    <t>FJH67</t>
  </si>
  <si>
    <t>Longstaff PR</t>
  </si>
  <si>
    <t>95 Wellingborough Road</t>
  </si>
  <si>
    <t>Finedon</t>
  </si>
  <si>
    <t xml:space="preserve">NN9 5LG                  </t>
  </si>
  <si>
    <t xml:space="preserve">01933 680330                            </t>
  </si>
  <si>
    <t>FJJ76</t>
  </si>
  <si>
    <t>31 The Howard Centre</t>
  </si>
  <si>
    <t xml:space="preserve">AL8 6HA                  </t>
  </si>
  <si>
    <t xml:space="preserve">01707 322608                            </t>
  </si>
  <si>
    <t>FJN57</t>
  </si>
  <si>
    <t>Abington Pharmacy Ltd</t>
  </si>
  <si>
    <t>Abington Pharmacy</t>
  </si>
  <si>
    <t>51f Beech Avenue</t>
  </si>
  <si>
    <t xml:space="preserve">NN3 2JG                  </t>
  </si>
  <si>
    <t xml:space="preserve">01604 720010                            </t>
  </si>
  <si>
    <t>FJR31</t>
  </si>
  <si>
    <t>Leavesden Pharmacy</t>
  </si>
  <si>
    <t>14 Katherine Place</t>
  </si>
  <si>
    <t>College Road</t>
  </si>
  <si>
    <t>Leavesden</t>
  </si>
  <si>
    <t xml:space="preserve">WD5 0BT                  </t>
  </si>
  <si>
    <t xml:space="preserve">01923 661881                            </t>
  </si>
  <si>
    <t>1999-06-14</t>
  </si>
  <si>
    <t>FJT10</t>
  </si>
  <si>
    <t>9 Shoplands</t>
  </si>
  <si>
    <t xml:space="preserve">AL8 7RH                  </t>
  </si>
  <si>
    <t xml:space="preserve">01707 326754                            </t>
  </si>
  <si>
    <t>FJY68</t>
  </si>
  <si>
    <t>38 The Queens Square</t>
  </si>
  <si>
    <t>Adeyfield</t>
  </si>
  <si>
    <t xml:space="preserve">HP2 4ER                  </t>
  </si>
  <si>
    <t xml:space="preserve">01442 264071                            </t>
  </si>
  <si>
    <t>1998-02-16</t>
  </si>
  <si>
    <t>FJ603</t>
  </si>
  <si>
    <t>Carter Chemist Ltd</t>
  </si>
  <si>
    <t>Riverside Pharmacy</t>
  </si>
  <si>
    <t>135 High Street</t>
  </si>
  <si>
    <t xml:space="preserve">WD3 1AR                  </t>
  </si>
  <si>
    <t xml:space="preserve">01923 772017                            </t>
  </si>
  <si>
    <t>2005-11-14</t>
  </si>
  <si>
    <t>FKA04</t>
  </si>
  <si>
    <t>Mutton Lane</t>
  </si>
  <si>
    <t>Potters Bar</t>
  </si>
  <si>
    <t xml:space="preserve">EN6 2PB                  </t>
  </si>
  <si>
    <t xml:space="preserve">01707 661340                            </t>
  </si>
  <si>
    <t>FKA78</t>
  </si>
  <si>
    <t>The Mounts Partnership Ltd</t>
  </si>
  <si>
    <t>Mounts Health Centre Pharmacy</t>
  </si>
  <si>
    <t>The Mounts Medical Centre</t>
  </si>
  <si>
    <t>Campbell Street</t>
  </si>
  <si>
    <t xml:space="preserve">NN1 3DS                  </t>
  </si>
  <si>
    <t xml:space="preserve">01604 250838                            </t>
  </si>
  <si>
    <t>FKE07</t>
  </si>
  <si>
    <t>1-4 Limes Court</t>
  </si>
  <si>
    <t xml:space="preserve">EN11 8EP                 </t>
  </si>
  <si>
    <t xml:space="preserve">01992 463828                            </t>
  </si>
  <si>
    <t>FKE08</t>
  </si>
  <si>
    <t>Shenley Road</t>
  </si>
  <si>
    <t xml:space="preserve">WD6 1EH                  </t>
  </si>
  <si>
    <t>1993-06-21</t>
  </si>
  <si>
    <t>FKP55</t>
  </si>
  <si>
    <t>St Andrews Pharmacy</t>
  </si>
  <si>
    <t>44a St Andrews Street</t>
  </si>
  <si>
    <t>Hertford</t>
  </si>
  <si>
    <t xml:space="preserve">SG14 1JA                 </t>
  </si>
  <si>
    <t>FKV35</t>
  </si>
  <si>
    <t>315-317 Wellingborough Rd</t>
  </si>
  <si>
    <t xml:space="preserve">NN1 4EW                  </t>
  </si>
  <si>
    <t xml:space="preserve">01604 635270                            </t>
  </si>
  <si>
    <t>FKX29</t>
  </si>
  <si>
    <t>Rajlila Limited</t>
  </si>
  <si>
    <t>Regent Pharmacy</t>
  </si>
  <si>
    <t>10-11 Regent Square</t>
  </si>
  <si>
    <t xml:space="preserve">NN1 2NQ                  </t>
  </si>
  <si>
    <t xml:space="preserve">01604 250734                            </t>
  </si>
  <si>
    <t>2008-09-03</t>
  </si>
  <si>
    <t>FK010</t>
  </si>
  <si>
    <t>Thursfield Chemist</t>
  </si>
  <si>
    <t>63-65 Gold Street</t>
  </si>
  <si>
    <t xml:space="preserve">NN16 8JB                 </t>
  </si>
  <si>
    <t xml:space="preserve">01536 484805                            </t>
  </si>
  <si>
    <t>1981-11-01</t>
  </si>
  <si>
    <t>FK591</t>
  </si>
  <si>
    <t>Pill Box Chemists Limited</t>
  </si>
  <si>
    <t>Healthlines Pharmacy</t>
  </si>
  <si>
    <t>188 Studfall Avenue</t>
  </si>
  <si>
    <t xml:space="preserve">NN17 1LJ                 </t>
  </si>
  <si>
    <t xml:space="preserve">01536 202303                            </t>
  </si>
  <si>
    <t>FK601</t>
  </si>
  <si>
    <t>Mr D Tosar</t>
  </si>
  <si>
    <t>Unidrugs Pharmacy</t>
  </si>
  <si>
    <t>Camp Hill Local Centre</t>
  </si>
  <si>
    <t>Hunsbury Hill Road</t>
  </si>
  <si>
    <t>Camp Hill</t>
  </si>
  <si>
    <t xml:space="preserve">NN4 9UW                  </t>
  </si>
  <si>
    <t xml:space="preserve">01604 705005                            </t>
  </si>
  <si>
    <t>FK932</t>
  </si>
  <si>
    <t>60 Rockingham Road</t>
  </si>
  <si>
    <t xml:space="preserve">NN16 8JT                 </t>
  </si>
  <si>
    <t xml:space="preserve">01536 513032                            </t>
  </si>
  <si>
    <t>FLF66</t>
  </si>
  <si>
    <t>4 Herriotts Lane</t>
  </si>
  <si>
    <t>Queen Street</t>
  </si>
  <si>
    <t xml:space="preserve">NN8 4PT                  </t>
  </si>
  <si>
    <t xml:space="preserve">01933 222748                            </t>
  </si>
  <si>
    <t>FLM19</t>
  </si>
  <si>
    <t>Ware Road</t>
  </si>
  <si>
    <t xml:space="preserve">SG14 1QA                 </t>
  </si>
  <si>
    <t>2012-02-27</t>
  </si>
  <si>
    <t>FLM36</t>
  </si>
  <si>
    <t>Broadwater Retail Park</t>
  </si>
  <si>
    <t xml:space="preserve">SG2 8DT                  </t>
  </si>
  <si>
    <t xml:space="preserve">01438 289147                            </t>
  </si>
  <si>
    <t>FLN04</t>
  </si>
  <si>
    <t>17 Stamford Road</t>
  </si>
  <si>
    <t xml:space="preserve">NN16 8YH                 </t>
  </si>
  <si>
    <t xml:space="preserve">01536 513524                            </t>
  </si>
  <si>
    <t>FLQ01</t>
  </si>
  <si>
    <t>Sohawon MN</t>
  </si>
  <si>
    <t>Globe Pharmacy Limited</t>
  </si>
  <si>
    <t>61 Station Road</t>
  </si>
  <si>
    <t xml:space="preserve">SG6 3BJ                  </t>
  </si>
  <si>
    <t xml:space="preserve">01462 674225                            </t>
  </si>
  <si>
    <t>1995-05-31</t>
  </si>
  <si>
    <t>FLX24</t>
  </si>
  <si>
    <t>Mr A Patel &amp; Mrs M Pat</t>
  </si>
  <si>
    <t>Limehurst Square Pharmacy</t>
  </si>
  <si>
    <t>9 Limehurst Square</t>
  </si>
  <si>
    <t xml:space="preserve">NN5 6LP                  </t>
  </si>
  <si>
    <t xml:space="preserve">01604 586466                            </t>
  </si>
  <si>
    <t>FLX85</t>
  </si>
  <si>
    <t>Baldock</t>
  </si>
  <si>
    <t xml:space="preserve">SG7 6BN                  </t>
  </si>
  <si>
    <t xml:space="preserve">01462 757147                            </t>
  </si>
  <si>
    <t>1999-06-16</t>
  </si>
  <si>
    <t>FL144</t>
  </si>
  <si>
    <t>Bennetts End Limited</t>
  </si>
  <si>
    <t>Bennetts End Pharmacy</t>
  </si>
  <si>
    <t>Bennetts End Surgery</t>
  </si>
  <si>
    <t>Gatecroft</t>
  </si>
  <si>
    <t xml:space="preserve">HP3 9LY                  </t>
  </si>
  <si>
    <t xml:space="preserve">01442 268696                            </t>
  </si>
  <si>
    <t>2011-09-22</t>
  </si>
  <si>
    <t>FL149</t>
  </si>
  <si>
    <t>Rosemead LTD</t>
  </si>
  <si>
    <t>7 Village Centre</t>
  </si>
  <si>
    <t>Leverstock Green</t>
  </si>
  <si>
    <t xml:space="preserve">HP3 8QG                  </t>
  </si>
  <si>
    <t xml:space="preserve">01442 252316                            </t>
  </si>
  <si>
    <t>2004-02-01</t>
  </si>
  <si>
    <t>FL209</t>
  </si>
  <si>
    <t>Great North Road</t>
  </si>
  <si>
    <t xml:space="preserve">AL9 5JY                  </t>
  </si>
  <si>
    <t>1992-02-10</t>
  </si>
  <si>
    <t>FL602</t>
  </si>
  <si>
    <t>Everest House Surgery</t>
  </si>
  <si>
    <t>Everest Way</t>
  </si>
  <si>
    <t xml:space="preserve">HP2 4HY                  </t>
  </si>
  <si>
    <t xml:space="preserve">01442 213693                            </t>
  </si>
  <si>
    <t>FL933</t>
  </si>
  <si>
    <t>Old North Road</t>
  </si>
  <si>
    <t xml:space="preserve">SG8 5UA                  </t>
  </si>
  <si>
    <t>1996-10-21</t>
  </si>
  <si>
    <t>FMD67</t>
  </si>
  <si>
    <t>Jb Cawdell (Thrapston) Ltd</t>
  </si>
  <si>
    <t>Thrapston</t>
  </si>
  <si>
    <t xml:space="preserve">NN14 4JH                 </t>
  </si>
  <si>
    <t xml:space="preserve">01832 732444                            </t>
  </si>
  <si>
    <t>2003-06-14</t>
  </si>
  <si>
    <t>FME98</t>
  </si>
  <si>
    <t>5-7 St Andrew Street</t>
  </si>
  <si>
    <t xml:space="preserve">SG14 1HZ                 </t>
  </si>
  <si>
    <t xml:space="preserve">01992 582001                            </t>
  </si>
  <si>
    <t>FMJ00</t>
  </si>
  <si>
    <t>Cross Retail Limited</t>
  </si>
  <si>
    <t>5 The Parade</t>
  </si>
  <si>
    <t>Southfields, Grange Est</t>
  </si>
  <si>
    <t xml:space="preserve">SG6 4NB                  </t>
  </si>
  <si>
    <t xml:space="preserve">01462 673797                            </t>
  </si>
  <si>
    <t>2000-09-29</t>
  </si>
  <si>
    <t>FMM16</t>
  </si>
  <si>
    <t>Sixfields Retail Park</t>
  </si>
  <si>
    <t>Gambrel Road</t>
  </si>
  <si>
    <t xml:space="preserve">NN5 5DG                  </t>
  </si>
  <si>
    <t xml:space="preserve">01604 751800                            </t>
  </si>
  <si>
    <t>FMR69</t>
  </si>
  <si>
    <t>The Brook Health Centre</t>
  </si>
  <si>
    <t>Swinneyford Road</t>
  </si>
  <si>
    <t>Towcester</t>
  </si>
  <si>
    <t xml:space="preserve">NN12 6HD                 </t>
  </si>
  <si>
    <t xml:space="preserve">01327 352417                            </t>
  </si>
  <si>
    <t>FMV69</t>
  </si>
  <si>
    <t>Desborough</t>
  </si>
  <si>
    <t xml:space="preserve">NN14 2NB                 </t>
  </si>
  <si>
    <t xml:space="preserve">01536 760232                            </t>
  </si>
  <si>
    <t>FM561</t>
  </si>
  <si>
    <t>Elan Chemists Ltd</t>
  </si>
  <si>
    <t>Elan Chemists</t>
  </si>
  <si>
    <t>2 School Lane</t>
  </si>
  <si>
    <t xml:space="preserve">NN16 0DH                 </t>
  </si>
  <si>
    <t xml:space="preserve">01536 518408                            </t>
  </si>
  <si>
    <t>FM895</t>
  </si>
  <si>
    <t>Truco LTD</t>
  </si>
  <si>
    <t>Greenfield Pharmacy</t>
  </si>
  <si>
    <t>77 Tolpits Lane</t>
  </si>
  <si>
    <t xml:space="preserve">WD18 6NT                 </t>
  </si>
  <si>
    <t xml:space="preserve">01923 232742                            </t>
  </si>
  <si>
    <t>1997-07-24</t>
  </si>
  <si>
    <t>FNA54</t>
  </si>
  <si>
    <t>Delapre Pharmacy</t>
  </si>
  <si>
    <t>52 Gloucester Avenue</t>
  </si>
  <si>
    <t xml:space="preserve">NN4 8QF                  </t>
  </si>
  <si>
    <t xml:space="preserve">01604 760033                            </t>
  </si>
  <si>
    <t>1990-01-15</t>
  </si>
  <si>
    <t>FNE14</t>
  </si>
  <si>
    <t>Kotecha P</t>
  </si>
  <si>
    <t>Park Square Pharmacy</t>
  </si>
  <si>
    <t>10 Park Square</t>
  </si>
  <si>
    <t xml:space="preserve">NN5 7LQ                  </t>
  </si>
  <si>
    <t xml:space="preserve">01604 751564                            </t>
  </si>
  <si>
    <t>1991-11-02</t>
  </si>
  <si>
    <t>FNL92</t>
  </si>
  <si>
    <t>Sgbsyp Limited</t>
  </si>
  <si>
    <t>4 Charter Close</t>
  </si>
  <si>
    <t>Oakley Vale Nbrhood Ctre</t>
  </si>
  <si>
    <t xml:space="preserve">NN18 8QT                 </t>
  </si>
  <si>
    <t xml:space="preserve">01536 747823                            </t>
  </si>
  <si>
    <t>2012-08-02</t>
  </si>
  <si>
    <t>FNM45</t>
  </si>
  <si>
    <t>Prospect House</t>
  </si>
  <si>
    <t>121 Lower Street</t>
  </si>
  <si>
    <t xml:space="preserve">NN16 8DN                 </t>
  </si>
  <si>
    <t>FNP53</t>
  </si>
  <si>
    <t>35 Gold Street</t>
  </si>
  <si>
    <t>Newlands Centre</t>
  </si>
  <si>
    <t xml:space="preserve">01536 514675                            </t>
  </si>
  <si>
    <t>FNX42</t>
  </si>
  <si>
    <t>43-45 Queensway</t>
  </si>
  <si>
    <t xml:space="preserve">SG1 1DN                  </t>
  </si>
  <si>
    <t>FN328</t>
  </si>
  <si>
    <t>Barrington Healthcare Ltd</t>
  </si>
  <si>
    <t>Harborough Field Pharmacy</t>
  </si>
  <si>
    <t>160 Newton Road</t>
  </si>
  <si>
    <t xml:space="preserve">NN10 0GP                 </t>
  </si>
  <si>
    <t>2006-05-27</t>
  </si>
  <si>
    <t>FN476</t>
  </si>
  <si>
    <t>40-42 Market Place</t>
  </si>
  <si>
    <t>Brackley</t>
  </si>
  <si>
    <t xml:space="preserve">NN13 7DP                 </t>
  </si>
  <si>
    <t xml:space="preserve">01280 702213                            </t>
  </si>
  <si>
    <t>FN613</t>
  </si>
  <si>
    <t>188 New Road</t>
  </si>
  <si>
    <t>Croxley Green</t>
  </si>
  <si>
    <t xml:space="preserve">WD3 3HD                  </t>
  </si>
  <si>
    <t xml:space="preserve">01923 772072                            </t>
  </si>
  <si>
    <t>FPA79</t>
  </si>
  <si>
    <t>10 Greenview Drive</t>
  </si>
  <si>
    <t xml:space="preserve">NN2 7LA                  </t>
  </si>
  <si>
    <t xml:space="preserve">01604 721721                            </t>
  </si>
  <si>
    <t>FPC23</t>
  </si>
  <si>
    <t>Croft Chemist</t>
  </si>
  <si>
    <t>25 High Road</t>
  </si>
  <si>
    <t>Wormley</t>
  </si>
  <si>
    <t xml:space="preserve">EN10 6HT                 </t>
  </si>
  <si>
    <t>FPC81</t>
  </si>
  <si>
    <t>161 London Road</t>
  </si>
  <si>
    <t>Apsley</t>
  </si>
  <si>
    <t xml:space="preserve">HP3 9SQ                  </t>
  </si>
  <si>
    <t>FPH12</t>
  </si>
  <si>
    <t>Swansgate Centre</t>
  </si>
  <si>
    <t>71-72 Corn Lane</t>
  </si>
  <si>
    <t xml:space="preserve">NN8 1EZ                  </t>
  </si>
  <si>
    <t xml:space="preserve">01933 277142                            </t>
  </si>
  <si>
    <t>1995-10-30</t>
  </si>
  <si>
    <t>FPH44</t>
  </si>
  <si>
    <t>Woodsend Medical Centre</t>
  </si>
  <si>
    <t>School Place</t>
  </si>
  <si>
    <t>Gainsborough Road</t>
  </si>
  <si>
    <t xml:space="preserve">NN18 0QP                 </t>
  </si>
  <si>
    <t xml:space="preserve">01536 267692                            </t>
  </si>
  <si>
    <t>FPJ31</t>
  </si>
  <si>
    <t>192 High Street</t>
  </si>
  <si>
    <t>Berkhamstead</t>
  </si>
  <si>
    <t xml:space="preserve">HP4 3AP                  </t>
  </si>
  <si>
    <t>FPJ58</t>
  </si>
  <si>
    <t>Brewery Road</t>
  </si>
  <si>
    <t xml:space="preserve">EN11 8HF                 </t>
  </si>
  <si>
    <t xml:space="preserve">01992 444465                            </t>
  </si>
  <si>
    <t>FPN12</t>
  </si>
  <si>
    <t>Sigcare Limited</t>
  </si>
  <si>
    <t>Sigcare Internet Pharmacy</t>
  </si>
  <si>
    <t>Unit 1-7</t>
  </si>
  <si>
    <t>Colonial Way</t>
  </si>
  <si>
    <t xml:space="preserve">WD24 4YR                 </t>
  </si>
  <si>
    <t xml:space="preserve">01923 444999                            </t>
  </si>
  <si>
    <t>FPN52</t>
  </si>
  <si>
    <t>4 Malvern Grove</t>
  </si>
  <si>
    <t xml:space="preserve">NN5 6AY                  </t>
  </si>
  <si>
    <t xml:space="preserve">01604 585005                            </t>
  </si>
  <si>
    <t>2005-06-14</t>
  </si>
  <si>
    <t>FPQ23</t>
  </si>
  <si>
    <t>Lok S</t>
  </si>
  <si>
    <t>Sl Anderson Chemist(S) Ltd</t>
  </si>
  <si>
    <t>8 The Hyde</t>
  </si>
  <si>
    <t xml:space="preserve">SG2 9SE                  </t>
  </si>
  <si>
    <t>1994-12-02</t>
  </si>
  <si>
    <t>FPW39</t>
  </si>
  <si>
    <t>Mk Urgent Care Services OOH</t>
  </si>
  <si>
    <t>Hospital Campus</t>
  </si>
  <si>
    <t>Standing Way, Eaglestone</t>
  </si>
  <si>
    <t>2009-08-01</t>
  </si>
  <si>
    <t>FPW79</t>
  </si>
  <si>
    <t>In-House Pharmacy</t>
  </si>
  <si>
    <t>Phoenix Parkway,Lloyds Rd</t>
  </si>
  <si>
    <t xml:space="preserve">NN17 1AP                 </t>
  </si>
  <si>
    <t xml:space="preserve">01536 203093                            </t>
  </si>
  <si>
    <t>FQA25</t>
  </si>
  <si>
    <t>18 Cannon Street</t>
  </si>
  <si>
    <t xml:space="preserve">NN8 4DN                  </t>
  </si>
  <si>
    <t xml:space="preserve">01933 228908                            </t>
  </si>
  <si>
    <t>2005-10-14</t>
  </si>
  <si>
    <t>FQC73</t>
  </si>
  <si>
    <t>A.P.A.Limited</t>
  </si>
  <si>
    <t>Pytchley Court Pharmacy</t>
  </si>
  <si>
    <t>3 Pytchley Court</t>
  </si>
  <si>
    <t xml:space="preserve">NN17 2QD                 </t>
  </si>
  <si>
    <t xml:space="preserve">01536 204824                            </t>
  </si>
  <si>
    <t>2008-11-27</t>
  </si>
  <si>
    <t>FQD28</t>
  </si>
  <si>
    <t>Herts &amp; Essex Hospital</t>
  </si>
  <si>
    <t>Cavell Drive</t>
  </si>
  <si>
    <t>Bishops Stortford</t>
  </si>
  <si>
    <t xml:space="preserve">CM23 5JH                 </t>
  </si>
  <si>
    <t xml:space="preserve">01279 888070                            </t>
  </si>
  <si>
    <t>2012-07-01</t>
  </si>
  <si>
    <t>FQH73</t>
  </si>
  <si>
    <t>15-17 Bridge Street</t>
  </si>
  <si>
    <t>Rothwell</t>
  </si>
  <si>
    <t xml:space="preserve">NN14 6JW                 </t>
  </si>
  <si>
    <t xml:space="preserve">01536 712392                            </t>
  </si>
  <si>
    <t>FQK65</t>
  </si>
  <si>
    <t>11-13-15 Allhallows</t>
  </si>
  <si>
    <t>Bedford</t>
  </si>
  <si>
    <t xml:space="preserve">MK40 1LN                 </t>
  </si>
  <si>
    <t>FQT73</t>
  </si>
  <si>
    <t>Mk Doc OOH</t>
  </si>
  <si>
    <t>Standing Way</t>
  </si>
  <si>
    <t>Eaglestone</t>
  </si>
  <si>
    <t xml:space="preserve">01908 201022                            </t>
  </si>
  <si>
    <t>FQX38</t>
  </si>
  <si>
    <t>Fw Pickford(Kettering)Ltd</t>
  </si>
  <si>
    <t>Partridge's Pharmacy</t>
  </si>
  <si>
    <t>75 St.Johns Road</t>
  </si>
  <si>
    <t xml:space="preserve">NN15 5AZ                 </t>
  </si>
  <si>
    <t xml:space="preserve">01536 519911                            </t>
  </si>
  <si>
    <t>2005-10-01</t>
  </si>
  <si>
    <t>FQY52</t>
  </si>
  <si>
    <t>126 Peartree Lane</t>
  </si>
  <si>
    <t xml:space="preserve">AL7 3XW                  </t>
  </si>
  <si>
    <t>1992-11-09</t>
  </si>
  <si>
    <t>FRE64</t>
  </si>
  <si>
    <t>Burton Latimer Hth Ctr</t>
  </si>
  <si>
    <t>Higham Rd, Burton Latimer</t>
  </si>
  <si>
    <t xml:space="preserve">NN15 5PU                 </t>
  </si>
  <si>
    <t>FRE74</t>
  </si>
  <si>
    <t>Patel JN</t>
  </si>
  <si>
    <t>Parklands Pharmacy</t>
  </si>
  <si>
    <t>1a Coppice Drive</t>
  </si>
  <si>
    <t>Parklands</t>
  </si>
  <si>
    <t xml:space="preserve">NN3 6ND                  </t>
  </si>
  <si>
    <t xml:space="preserve">01604 647113                            </t>
  </si>
  <si>
    <t>1997-12-15</t>
  </si>
  <si>
    <t>FRF64</t>
  </si>
  <si>
    <t>Forum Shopping Centre</t>
  </si>
  <si>
    <t xml:space="preserve">SG1 1ES                  </t>
  </si>
  <si>
    <t xml:space="preserve">01438 367558                            </t>
  </si>
  <si>
    <t>1997-10-01</t>
  </si>
  <si>
    <t>FRL05</t>
  </si>
  <si>
    <t>Manor Pharmacy (Wheathampstead) Ltd</t>
  </si>
  <si>
    <t>136 Southdown Road</t>
  </si>
  <si>
    <t xml:space="preserve">AL5 1PU                  </t>
  </si>
  <si>
    <t xml:space="preserve">01582 712783                            </t>
  </si>
  <si>
    <t>2005-05-03</t>
  </si>
  <si>
    <t>FRL55</t>
  </si>
  <si>
    <t>Balmoral Chemist</t>
  </si>
  <si>
    <t>Queensview Medical Centre</t>
  </si>
  <si>
    <t xml:space="preserve">NN2 6LS                  </t>
  </si>
  <si>
    <t xml:space="preserve">01604 715324                            </t>
  </si>
  <si>
    <t>FRP11</t>
  </si>
  <si>
    <t>Isebrook Hospital</t>
  </si>
  <si>
    <t>Irthlingborough Road</t>
  </si>
  <si>
    <t xml:space="preserve">NN8 1LP                  </t>
  </si>
  <si>
    <t>2009-09-20</t>
  </si>
  <si>
    <t>FRT76</t>
  </si>
  <si>
    <t>7 St Brelades Place</t>
  </si>
  <si>
    <t>Jersey Farm</t>
  </si>
  <si>
    <t xml:space="preserve">AL4 9RG                  </t>
  </si>
  <si>
    <t xml:space="preserve">01727 847534                            </t>
  </si>
  <si>
    <t>FRV59</t>
  </si>
  <si>
    <t>16-18 Potter Street</t>
  </si>
  <si>
    <t xml:space="preserve">CM23 3UL                 </t>
  </si>
  <si>
    <t>FRY60</t>
  </si>
  <si>
    <t>Coyle D Chemist</t>
  </si>
  <si>
    <t>147 High Street</t>
  </si>
  <si>
    <t xml:space="preserve">EN8 7AP                  </t>
  </si>
  <si>
    <t>FR561</t>
  </si>
  <si>
    <t>Lakeside Plus</t>
  </si>
  <si>
    <t xml:space="preserve">NN18 8JB                 </t>
  </si>
  <si>
    <t xml:space="preserve">01604 651217                            </t>
  </si>
  <si>
    <t>FTM76</t>
  </si>
  <si>
    <t>Mill Road Pharmacy Ltd</t>
  </si>
  <si>
    <t>An Patel Chemists</t>
  </si>
  <si>
    <t>181 Mill Road</t>
  </si>
  <si>
    <t xml:space="preserve">NN16 0RH                 </t>
  </si>
  <si>
    <t xml:space="preserve">01536 514686                            </t>
  </si>
  <si>
    <t>1986-02-01</t>
  </si>
  <si>
    <t>FTN47</t>
  </si>
  <si>
    <t>Richardsons Chemists</t>
  </si>
  <si>
    <t>Eastern Avenue South</t>
  </si>
  <si>
    <t>Kingsthorpe</t>
  </si>
  <si>
    <t xml:space="preserve">NN2 7BE                  </t>
  </si>
  <si>
    <t xml:space="preserve">01604 719651                            </t>
  </si>
  <si>
    <t>FTP36</t>
  </si>
  <si>
    <t>5 West Street</t>
  </si>
  <si>
    <t xml:space="preserve">SG12 9EE                 </t>
  </si>
  <si>
    <t xml:space="preserve">01920 468806                            </t>
  </si>
  <si>
    <t>FTR39</t>
  </si>
  <si>
    <t>Ledom Limited</t>
  </si>
  <si>
    <t>Redwell Pharmacy</t>
  </si>
  <si>
    <t>4 Grafton Close</t>
  </si>
  <si>
    <t xml:space="preserve">NN8 5WA                  </t>
  </si>
  <si>
    <t>FTR79</t>
  </si>
  <si>
    <t>Wilyman Chemist</t>
  </si>
  <si>
    <t>297 Baldwins Lane</t>
  </si>
  <si>
    <t xml:space="preserve">WD3 3LE                  </t>
  </si>
  <si>
    <t xml:space="preserve">01923 775696                            </t>
  </si>
  <si>
    <t>FTV61</t>
  </si>
  <si>
    <t>Bridge Cottage Limited</t>
  </si>
  <si>
    <t>Bridge Cottage Pharmacy</t>
  </si>
  <si>
    <t>Bridge Cottage Surgery</t>
  </si>
  <si>
    <t>Welwyn</t>
  </si>
  <si>
    <t xml:space="preserve">AL6 9EF                  </t>
  </si>
  <si>
    <t xml:space="preserve">01438 840240                            </t>
  </si>
  <si>
    <t>2012-04-13</t>
  </si>
  <si>
    <t>FTW69</t>
  </si>
  <si>
    <t>Green Emerald Investments Ltd</t>
  </si>
  <si>
    <t>Morningside Pharmacy</t>
  </si>
  <si>
    <t>The Pines Surgery</t>
  </si>
  <si>
    <t>Harborough Road North</t>
  </si>
  <si>
    <t xml:space="preserve">NN2 8LL                  </t>
  </si>
  <si>
    <t>2008-11-14</t>
  </si>
  <si>
    <t>FTX45</t>
  </si>
  <si>
    <t>108 Watling Street</t>
  </si>
  <si>
    <t xml:space="preserve">NN12 6BT                 </t>
  </si>
  <si>
    <t xml:space="preserve">01327 350433                            </t>
  </si>
  <si>
    <t>FT020</t>
  </si>
  <si>
    <t>Cheshunt Pharmacy</t>
  </si>
  <si>
    <t>21 Cromwell Avenue</t>
  </si>
  <si>
    <t xml:space="preserve">EN7 5DJ                  </t>
  </si>
  <si>
    <t>FT095</t>
  </si>
  <si>
    <t>Jardines (Uk) Ltd</t>
  </si>
  <si>
    <t>1c Puxley Road</t>
  </si>
  <si>
    <t>Deanshanger</t>
  </si>
  <si>
    <t xml:space="preserve">MK19 6JA                 </t>
  </si>
  <si>
    <t xml:space="preserve">01908 569998                            </t>
  </si>
  <si>
    <t>FT298</t>
  </si>
  <si>
    <t>Rochmills Dispensing Chemists</t>
  </si>
  <si>
    <t>Rochmills</t>
  </si>
  <si>
    <t>Moulton</t>
  </si>
  <si>
    <t xml:space="preserve">NN3 7SR                  </t>
  </si>
  <si>
    <t xml:space="preserve">01604 643817                            </t>
  </si>
  <si>
    <t>FT329</t>
  </si>
  <si>
    <t>Mannock Medical Centre</t>
  </si>
  <si>
    <t xml:space="preserve">NN8 1LT                  </t>
  </si>
  <si>
    <t xml:space="preserve">01933 276516                            </t>
  </si>
  <si>
    <t>FT476</t>
  </si>
  <si>
    <t>9 The Parade</t>
  </si>
  <si>
    <t>Grosvenor Centre</t>
  </si>
  <si>
    <t xml:space="preserve">NN1 2BY                  </t>
  </si>
  <si>
    <t xml:space="preserve">01604 635566                            </t>
  </si>
  <si>
    <t>FVA97</t>
  </si>
  <si>
    <t>Unit 7 St James Retail Pk</t>
  </si>
  <si>
    <t>Towcester Road</t>
  </si>
  <si>
    <t xml:space="preserve">NN1 1EE                  </t>
  </si>
  <si>
    <t>2011-06-15</t>
  </si>
  <si>
    <t>FVD45</t>
  </si>
  <si>
    <t>347 Watling Street</t>
  </si>
  <si>
    <t>Radlett</t>
  </si>
  <si>
    <t xml:space="preserve">WD7 7LB                  </t>
  </si>
  <si>
    <t xml:space="preserve">01923 856695                            </t>
  </si>
  <si>
    <t>2002-06-10</t>
  </si>
  <si>
    <t>FVE10</t>
  </si>
  <si>
    <t>1-2 Alexandra Terrace</t>
  </si>
  <si>
    <t>Harborough Road</t>
  </si>
  <si>
    <t xml:space="preserve">NN2 7SJ                  </t>
  </si>
  <si>
    <t xml:space="preserve">01604 714147                            </t>
  </si>
  <si>
    <t>FVF22</t>
  </si>
  <si>
    <t>Delite Chemists</t>
  </si>
  <si>
    <t>4 Money Hill Parade</t>
  </si>
  <si>
    <t>Uxbridge Road</t>
  </si>
  <si>
    <t xml:space="preserve">WD3 7BQ                  </t>
  </si>
  <si>
    <t>FVG28</t>
  </si>
  <si>
    <t>New Rothwell Med Ctre</t>
  </si>
  <si>
    <t>Desborough Road</t>
  </si>
  <si>
    <t xml:space="preserve">NN14 6JQ                 </t>
  </si>
  <si>
    <t xml:space="preserve">01536 713232                            </t>
  </si>
  <si>
    <t>FVP62</t>
  </si>
  <si>
    <t>1 Brook Street</t>
  </si>
  <si>
    <t>Raunds</t>
  </si>
  <si>
    <t xml:space="preserve">NN9 6LL                  </t>
  </si>
  <si>
    <t xml:space="preserve">01933 622340                            </t>
  </si>
  <si>
    <t>FVT68</t>
  </si>
  <si>
    <t>New Queensway Medical Ctr</t>
  </si>
  <si>
    <t>12-14 Olympic Way</t>
  </si>
  <si>
    <t xml:space="preserve">NN8 3QE                  </t>
  </si>
  <si>
    <t xml:space="preserve">01933 678674                            </t>
  </si>
  <si>
    <t>2003-06-23</t>
  </si>
  <si>
    <t>FV506</t>
  </si>
  <si>
    <t>32 Harlestone Road</t>
  </si>
  <si>
    <t>St.James</t>
  </si>
  <si>
    <t xml:space="preserve">NN5 7AG                  </t>
  </si>
  <si>
    <t xml:space="preserve">01604 751072                            </t>
  </si>
  <si>
    <t>FWD45</t>
  </si>
  <si>
    <t>Croyland LTD</t>
  </si>
  <si>
    <t>77 London Road</t>
  </si>
  <si>
    <t xml:space="preserve">NN29 7QP                 </t>
  </si>
  <si>
    <t xml:space="preserve">01933 664353                            </t>
  </si>
  <si>
    <t>2009-12-16</t>
  </si>
  <si>
    <t>FWE88</t>
  </si>
  <si>
    <t>Care UK (Bedfordshire) OOH</t>
  </si>
  <si>
    <t xml:space="preserve">0333 2004072                            </t>
  </si>
  <si>
    <t>FWM32</t>
  </si>
  <si>
    <t>Beds Heartlands Mdoc OOH</t>
  </si>
  <si>
    <t>Biggleswade Hospital</t>
  </si>
  <si>
    <t>Halsey Ward,Potton Road</t>
  </si>
  <si>
    <t>Biggleswade</t>
  </si>
  <si>
    <t xml:space="preserve">SG18 0EL                 </t>
  </si>
  <si>
    <t xml:space="preserve">01234 326516                            </t>
  </si>
  <si>
    <t>FWN08</t>
  </si>
  <si>
    <t>W.Midlands Co-Operative Chemistsltd</t>
  </si>
  <si>
    <t>111 Main Road</t>
  </si>
  <si>
    <t>Middleton Cheney</t>
  </si>
  <si>
    <t>Banbury</t>
  </si>
  <si>
    <t>Oxfordshire</t>
  </si>
  <si>
    <t xml:space="preserve">OX17 2PD                 </t>
  </si>
  <si>
    <t xml:space="preserve">01295 710386                            </t>
  </si>
  <si>
    <t>FWV22</t>
  </si>
  <si>
    <t>Lark Rise Pharmacy</t>
  </si>
  <si>
    <t>Unit 2,Westfield Centre</t>
  </si>
  <si>
    <t>Lark Rise</t>
  </si>
  <si>
    <t xml:space="preserve">NN13 6JR                 </t>
  </si>
  <si>
    <t>2007-03-06</t>
  </si>
  <si>
    <t>FWV90</t>
  </si>
  <si>
    <t>Rd &amp; Mrs Km Morris</t>
  </si>
  <si>
    <t>Tudor Pharmacy</t>
  </si>
  <si>
    <t>Tudor Court</t>
  </si>
  <si>
    <t>Wootton Hope Drive</t>
  </si>
  <si>
    <t>Wootton</t>
  </si>
  <si>
    <t xml:space="preserve">NN4 6FF                  </t>
  </si>
  <si>
    <t xml:space="preserve">01604 661663                            </t>
  </si>
  <si>
    <t>FWX89</t>
  </si>
  <si>
    <t>40 Eastcheap</t>
  </si>
  <si>
    <t xml:space="preserve">SG6 3DA                  </t>
  </si>
  <si>
    <t xml:space="preserve">01462 683267                            </t>
  </si>
  <si>
    <t>FW295</t>
  </si>
  <si>
    <t>Lowick LTD</t>
  </si>
  <si>
    <t>Washington House Surgery</t>
  </si>
  <si>
    <t>77 Halse Road</t>
  </si>
  <si>
    <t xml:space="preserve">NN13 6EQ                 </t>
  </si>
  <si>
    <t xml:space="preserve">01280 700935                            </t>
  </si>
  <si>
    <t>FW371</t>
  </si>
  <si>
    <t>Buntingford Healthcare Limited</t>
  </si>
  <si>
    <t>K&amp;M Shah Chemists</t>
  </si>
  <si>
    <t xml:space="preserve">SG9 9AD                  </t>
  </si>
  <si>
    <t xml:space="preserve">01763 271512                            </t>
  </si>
  <si>
    <t>FW452</t>
  </si>
  <si>
    <t>Bovingdon</t>
  </si>
  <si>
    <t xml:space="preserve">HP3 0HG                  </t>
  </si>
  <si>
    <t>FW770</t>
  </si>
  <si>
    <t>Carina Road</t>
  </si>
  <si>
    <t xml:space="preserve">NN15 6XB                 </t>
  </si>
  <si>
    <t xml:space="preserve">01536 347449                            </t>
  </si>
  <si>
    <t>2000-08-03</t>
  </si>
  <si>
    <t>FXA85</t>
  </si>
  <si>
    <t>Miall Smith Limited</t>
  </si>
  <si>
    <t>Peartree Pharmacy</t>
  </si>
  <si>
    <t>Peartree Lane Surgery</t>
  </si>
  <si>
    <t>110 Peartree Lane</t>
  </si>
  <si>
    <t xml:space="preserve">AL7 3UJ                  </t>
  </si>
  <si>
    <t xml:space="preserve">01707 372172                            </t>
  </si>
  <si>
    <t>2012-08-15</t>
  </si>
  <si>
    <t>FXC77</t>
  </si>
  <si>
    <t>Christchurch Medical Ctr</t>
  </si>
  <si>
    <t>Ardington Road</t>
  </si>
  <si>
    <t xml:space="preserve">NN1 5LT                  </t>
  </si>
  <si>
    <t xml:space="preserve">01604 639225                            </t>
  </si>
  <si>
    <t>FXD55</t>
  </si>
  <si>
    <t>170 Park Avenue North</t>
  </si>
  <si>
    <t xml:space="preserve">NN3 2HZ                  </t>
  </si>
  <si>
    <t xml:space="preserve">01604 711078                            </t>
  </si>
  <si>
    <t>FXF99</t>
  </si>
  <si>
    <t>Howitts Chemists Ltd</t>
  </si>
  <si>
    <t>10 High Street</t>
  </si>
  <si>
    <t xml:space="preserve">NN14 2QS                 </t>
  </si>
  <si>
    <t xml:space="preserve">01536 761115                            </t>
  </si>
  <si>
    <t>FXG44</t>
  </si>
  <si>
    <t>66 High Street</t>
  </si>
  <si>
    <t xml:space="preserve">SG12 9BA                 </t>
  </si>
  <si>
    <t xml:space="preserve">01920 460125                            </t>
  </si>
  <si>
    <t>1996-04-20</t>
  </si>
  <si>
    <t>FXJ99</t>
  </si>
  <si>
    <t>Unidrug Dispensing Chemist</t>
  </si>
  <si>
    <t>Butts Road</t>
  </si>
  <si>
    <t>East Hunsbury</t>
  </si>
  <si>
    <t xml:space="preserve">NN4 0UE                  </t>
  </si>
  <si>
    <t xml:space="preserve">01604 702047                            </t>
  </si>
  <si>
    <t>FXM45</t>
  </si>
  <si>
    <t>Bedford OOH</t>
  </si>
  <si>
    <t>Bedford Hospital</t>
  </si>
  <si>
    <t>Kempston Road</t>
  </si>
  <si>
    <t xml:space="preserve">MK42 9DJ                 </t>
  </si>
  <si>
    <t xml:space="preserve">01234 792138                            </t>
  </si>
  <si>
    <t>FXQ26</t>
  </si>
  <si>
    <t>Oakley Road</t>
  </si>
  <si>
    <t xml:space="preserve">NN18 8AL                 </t>
  </si>
  <si>
    <t xml:space="preserve">01536 388647                            </t>
  </si>
  <si>
    <t>2013-01-24</t>
  </si>
  <si>
    <t>FXV01</t>
  </si>
  <si>
    <t>Clannell Road</t>
  </si>
  <si>
    <t xml:space="preserve">NN4 0JF                  </t>
  </si>
  <si>
    <t xml:space="preserve">01604 447447                            </t>
  </si>
  <si>
    <t>FYE27</t>
  </si>
  <si>
    <t>Patel SR</t>
  </si>
  <si>
    <t>45 High Street</t>
  </si>
  <si>
    <t xml:space="preserve">WD5 0AA                  </t>
  </si>
  <si>
    <t>1989-03-10</t>
  </si>
  <si>
    <t>FYV85</t>
  </si>
  <si>
    <t>Laxtons Of Broxbourne</t>
  </si>
  <si>
    <t>45 High Road</t>
  </si>
  <si>
    <t>Broxbourne</t>
  </si>
  <si>
    <t xml:space="preserve">EN10 7HX                 </t>
  </si>
  <si>
    <t>FY066</t>
  </si>
  <si>
    <t>Shah K</t>
  </si>
  <si>
    <t>Woodview Pharmacy</t>
  </si>
  <si>
    <t>Woodview Medical Centre</t>
  </si>
  <si>
    <t>Holmecross Road</t>
  </si>
  <si>
    <t xml:space="preserve">NN3 8AW                  </t>
  </si>
  <si>
    <t xml:space="preserve">01604 670619                            </t>
  </si>
  <si>
    <t>1991-08-27</t>
  </si>
  <si>
    <t>FY170</t>
  </si>
  <si>
    <t>Mrs Bk Kandola</t>
  </si>
  <si>
    <t>Bell Chemist</t>
  </si>
  <si>
    <t>21b Bancroft</t>
  </si>
  <si>
    <t xml:space="preserve">SG5 1JW                  </t>
  </si>
  <si>
    <t>1995-08-07</t>
  </si>
  <si>
    <t>FY287</t>
  </si>
  <si>
    <t>44 Queens Square</t>
  </si>
  <si>
    <t xml:space="preserve">NN17 1PD                 </t>
  </si>
  <si>
    <t xml:space="preserve">01536 262022                            </t>
  </si>
  <si>
    <t>FY396</t>
  </si>
  <si>
    <t>Saffron Road</t>
  </si>
  <si>
    <t>Higham Ferrers</t>
  </si>
  <si>
    <t xml:space="preserve">NN10 8ED                 </t>
  </si>
  <si>
    <t xml:space="preserve">01933 312168                            </t>
  </si>
  <si>
    <t>FY407</t>
  </si>
  <si>
    <t>Phillips GS</t>
  </si>
  <si>
    <t>3 Leyton Green</t>
  </si>
  <si>
    <t xml:space="preserve">AL5 2TE                  </t>
  </si>
  <si>
    <t>FY639</t>
  </si>
  <si>
    <t>131-133 London Road</t>
  </si>
  <si>
    <t>Knebworth</t>
  </si>
  <si>
    <t xml:space="preserve">SG3 6EX                  </t>
  </si>
  <si>
    <t xml:space="preserve">01438 813008                            </t>
  </si>
  <si>
    <t>FAM17</t>
  </si>
  <si>
    <t>Unit 1,The Carlton Ctre</t>
  </si>
  <si>
    <t>Outer Circle Road</t>
  </si>
  <si>
    <t>Lincoln</t>
  </si>
  <si>
    <t>Lincolnshire</t>
  </si>
  <si>
    <t xml:space="preserve">LN2 4WA                  </t>
  </si>
  <si>
    <t xml:space="preserve">01522 511890                            </t>
  </si>
  <si>
    <t>2006-09-04</t>
  </si>
  <si>
    <t>FAP11</t>
  </si>
  <si>
    <t>Gohil R</t>
  </si>
  <si>
    <t>Clover House</t>
  </si>
  <si>
    <t>Boston Road</t>
  </si>
  <si>
    <t>Sleaford</t>
  </si>
  <si>
    <t xml:space="preserve">NG34 7HD                 </t>
  </si>
  <si>
    <t xml:space="preserve">01529 302051                            </t>
  </si>
  <si>
    <t>FAQ04</t>
  </si>
  <si>
    <t>South Square</t>
  </si>
  <si>
    <t>Boston</t>
  </si>
  <si>
    <t xml:space="preserve">PE21 6JU                 </t>
  </si>
  <si>
    <t xml:space="preserve">01205 361644                            </t>
  </si>
  <si>
    <t>FAV06</t>
  </si>
  <si>
    <t>Leics &amp; Rutland Ooh Service</t>
  </si>
  <si>
    <t>Fosse House</t>
  </si>
  <si>
    <t>Smith Way</t>
  </si>
  <si>
    <t>Leicester</t>
  </si>
  <si>
    <t xml:space="preserve">LE19 1SX                 </t>
  </si>
  <si>
    <t xml:space="preserve">0116 2958439                            </t>
  </si>
  <si>
    <t>FAY51</t>
  </si>
  <si>
    <t>Boots The Chemist Ltd</t>
  </si>
  <si>
    <t>Toronto House</t>
  </si>
  <si>
    <t>The Broadway</t>
  </si>
  <si>
    <t>Woodhall Spa</t>
  </si>
  <si>
    <t xml:space="preserve">LN10 6ST                 </t>
  </si>
  <si>
    <t xml:space="preserve">01526 352105                            </t>
  </si>
  <si>
    <t>FCH32</t>
  </si>
  <si>
    <t>27-29 High Street</t>
  </si>
  <si>
    <t>Holbeach</t>
  </si>
  <si>
    <t xml:space="preserve">PE12 7DY                 </t>
  </si>
  <si>
    <t xml:space="preserve">01406 422211                            </t>
  </si>
  <si>
    <t>FCV46</t>
  </si>
  <si>
    <t>107 High Street</t>
  </si>
  <si>
    <t>Saxilby</t>
  </si>
  <si>
    <t xml:space="preserve">LN1 2HG                  </t>
  </si>
  <si>
    <t xml:space="preserve">01522 702283                            </t>
  </si>
  <si>
    <t>FCW02</t>
  </si>
  <si>
    <t>Mr G Winson</t>
  </si>
  <si>
    <t>Wainfleet Pharmacy</t>
  </si>
  <si>
    <t>Wainfleet,All Saints</t>
  </si>
  <si>
    <t>Skegness</t>
  </si>
  <si>
    <t xml:space="preserve">PE24 4BS                 </t>
  </si>
  <si>
    <t xml:space="preserve">01754 880251                            </t>
  </si>
  <si>
    <t>2005-04-11</t>
  </si>
  <si>
    <t>FCX81</t>
  </si>
  <si>
    <t>Newark Road</t>
  </si>
  <si>
    <t>North Hykeham</t>
  </si>
  <si>
    <t xml:space="preserve">LN6 8JY                  </t>
  </si>
  <si>
    <t>FCY70</t>
  </si>
  <si>
    <t>Birchwood Health Centre</t>
  </si>
  <si>
    <t>Jasmin Road</t>
  </si>
  <si>
    <t xml:space="preserve">LN6 0QQ                  </t>
  </si>
  <si>
    <t xml:space="preserve">01522 684377                            </t>
  </si>
  <si>
    <t>1998-12-20</t>
  </si>
  <si>
    <t>FC096</t>
  </si>
  <si>
    <t>65 Northgate</t>
  </si>
  <si>
    <t xml:space="preserve">NG34 7BB                 </t>
  </si>
  <si>
    <t xml:space="preserve">0845 6779613                            </t>
  </si>
  <si>
    <t>2009-02-09</t>
  </si>
  <si>
    <t>FC922</t>
  </si>
  <si>
    <t>Nene Pharmacy Ltd</t>
  </si>
  <si>
    <t>184 Bridge Road</t>
  </si>
  <si>
    <t>Sutton Bridge</t>
  </si>
  <si>
    <t>Spalding</t>
  </si>
  <si>
    <t xml:space="preserve">PE12 9SF                 </t>
  </si>
  <si>
    <t xml:space="preserve">01406 351166                            </t>
  </si>
  <si>
    <t>1998-08-20</t>
  </si>
  <si>
    <t>FDV92</t>
  </si>
  <si>
    <t>2 The Precinct</t>
  </si>
  <si>
    <t>Washingborough</t>
  </si>
  <si>
    <t xml:space="preserve">LN4 1DQ                  </t>
  </si>
  <si>
    <t xml:space="preserve">01522 794040                            </t>
  </si>
  <si>
    <t>FD434</t>
  </si>
  <si>
    <t>Beacon Primary Healthcare Ltd</t>
  </si>
  <si>
    <t>Skegness Road</t>
  </si>
  <si>
    <t>Ingoldmells</t>
  </si>
  <si>
    <t xml:space="preserve">PE25 1JL                 </t>
  </si>
  <si>
    <t xml:space="preserve">01754 768583                            </t>
  </si>
  <si>
    <t>2012-10-08</t>
  </si>
  <si>
    <t>FEE74</t>
  </si>
  <si>
    <t>Kirton</t>
  </si>
  <si>
    <t xml:space="preserve">PE20 1DS                 </t>
  </si>
  <si>
    <t xml:space="preserve">01205 722268                            </t>
  </si>
  <si>
    <t>FER87</t>
  </si>
  <si>
    <t>Beacon Park Health Centre</t>
  </si>
  <si>
    <t>Churchill Avenue</t>
  </si>
  <si>
    <t xml:space="preserve">PE25 2AN                 </t>
  </si>
  <si>
    <t xml:space="preserve">01754 765615                            </t>
  </si>
  <si>
    <t>2000-07-11</t>
  </si>
  <si>
    <t>FE396</t>
  </si>
  <si>
    <t>Ta Burley Llp</t>
  </si>
  <si>
    <t>Ta Burley Pharmacy Ltd</t>
  </si>
  <si>
    <t>115 Louth Road</t>
  </si>
  <si>
    <t>Holton Le Clay</t>
  </si>
  <si>
    <t>North East Lincolnshire</t>
  </si>
  <si>
    <t xml:space="preserve">DN36 5AD                 </t>
  </si>
  <si>
    <t xml:space="preserve">01472 827500                            </t>
  </si>
  <si>
    <t>1991-10-14</t>
  </si>
  <si>
    <t>FE567</t>
  </si>
  <si>
    <t>24 Queensway</t>
  </si>
  <si>
    <t>Gainsborough</t>
  </si>
  <si>
    <t xml:space="preserve">DN21 1SN                 </t>
  </si>
  <si>
    <t xml:space="preserve">01427 810090                            </t>
  </si>
  <si>
    <t>FFC91</t>
  </si>
  <si>
    <t>Stamford OOH</t>
  </si>
  <si>
    <t>Stamford &amp; Rutland Hpl</t>
  </si>
  <si>
    <t>Ryhall Road</t>
  </si>
  <si>
    <t>Stamford</t>
  </si>
  <si>
    <t>Lincs</t>
  </si>
  <si>
    <t xml:space="preserve">PE9 1UA                  </t>
  </si>
  <si>
    <t xml:space="preserve">01780 752679                            </t>
  </si>
  <si>
    <t>FFR51</t>
  </si>
  <si>
    <t>62-64 Lumley Road</t>
  </si>
  <si>
    <t xml:space="preserve">PE25 3NG                 </t>
  </si>
  <si>
    <t xml:space="preserve">01754 763293                            </t>
  </si>
  <si>
    <t>2000-08-25</t>
  </si>
  <si>
    <t>FF878</t>
  </si>
  <si>
    <t>South Road</t>
  </si>
  <si>
    <t>Bourne</t>
  </si>
  <si>
    <t xml:space="preserve">PE10 9LS                 </t>
  </si>
  <si>
    <t xml:space="preserve">01778 369467                            </t>
  </si>
  <si>
    <t>FGD94</t>
  </si>
  <si>
    <t>275 Newark Road</t>
  </si>
  <si>
    <t xml:space="preserve">LN6 8QE                  </t>
  </si>
  <si>
    <t xml:space="preserve">01522 686242                            </t>
  </si>
  <si>
    <t>FGN03</t>
  </si>
  <si>
    <t>Z Tahir Limited</t>
  </si>
  <si>
    <t>Bardney Pharmacy</t>
  </si>
  <si>
    <t>1 Westview</t>
  </si>
  <si>
    <t>Bardney</t>
  </si>
  <si>
    <t xml:space="preserve">LN3 5UB                  </t>
  </si>
  <si>
    <t xml:space="preserve">01526 398208                            </t>
  </si>
  <si>
    <t>FGR00</t>
  </si>
  <si>
    <t>12/14 Hall Place</t>
  </si>
  <si>
    <t xml:space="preserve">PE11 1SA                 </t>
  </si>
  <si>
    <t xml:space="preserve">01775 722803                            </t>
  </si>
  <si>
    <t>FGR53</t>
  </si>
  <si>
    <t>121 Monks Road</t>
  </si>
  <si>
    <t xml:space="preserve">LN2 5HT                  </t>
  </si>
  <si>
    <t xml:space="preserve">01522 528146                            </t>
  </si>
  <si>
    <t>1988-10-01</t>
  </si>
  <si>
    <t>FHF81</t>
  </si>
  <si>
    <t>Spalding Pcc OOH</t>
  </si>
  <si>
    <t>C/O Johnson Comm Hosp</t>
  </si>
  <si>
    <t>Spalding Road, Pinchbeck</t>
  </si>
  <si>
    <t xml:space="preserve">PE11 3DT                 </t>
  </si>
  <si>
    <t xml:space="preserve">01775 652235                            </t>
  </si>
  <si>
    <t>FHN60</t>
  </si>
  <si>
    <t>Marisco Pharmacy</t>
  </si>
  <si>
    <t>Stanley Avenue</t>
  </si>
  <si>
    <t>Mablethorpe</t>
  </si>
  <si>
    <t xml:space="preserve">LN12 1DP                 </t>
  </si>
  <si>
    <t xml:space="preserve">01507 473483                            </t>
  </si>
  <si>
    <t>2007-01-08</t>
  </si>
  <si>
    <t>FHT35</t>
  </si>
  <si>
    <t>Muntjac Way</t>
  </si>
  <si>
    <t>Witham St Hughs</t>
  </si>
  <si>
    <t xml:space="preserve">LN6 9US                  </t>
  </si>
  <si>
    <t xml:space="preserve">01522 869632                            </t>
  </si>
  <si>
    <t>2010-09-06</t>
  </si>
  <si>
    <t>FHY65</t>
  </si>
  <si>
    <t>41-45 Southgate</t>
  </si>
  <si>
    <t xml:space="preserve">NG34 7SY                 </t>
  </si>
  <si>
    <t xml:space="preserve">01529 302110                            </t>
  </si>
  <si>
    <t>FH029</t>
  </si>
  <si>
    <t>9 North Street</t>
  </si>
  <si>
    <t>Crowland</t>
  </si>
  <si>
    <t xml:space="preserve">PE6 0EG                  </t>
  </si>
  <si>
    <t xml:space="preserve">01733 210207                            </t>
  </si>
  <si>
    <t>FH064</t>
  </si>
  <si>
    <t>11 High Street</t>
  </si>
  <si>
    <t>Sutton-On-Sea</t>
  </si>
  <si>
    <t xml:space="preserve">LN12 2EY                 </t>
  </si>
  <si>
    <t xml:space="preserve">01507 441213                            </t>
  </si>
  <si>
    <t>1990-05-01</t>
  </si>
  <si>
    <t>FH233</t>
  </si>
  <si>
    <t>Heapham Road South</t>
  </si>
  <si>
    <t xml:space="preserve">DN21 1XY                 </t>
  </si>
  <si>
    <t xml:space="preserve">01427 616797                            </t>
  </si>
  <si>
    <t>FH650</t>
  </si>
  <si>
    <t>Lincoln Ecs OOH</t>
  </si>
  <si>
    <t>Orthopaedic Clinic</t>
  </si>
  <si>
    <t>Lincoln County Hospital</t>
  </si>
  <si>
    <t>Greetwell Road</t>
  </si>
  <si>
    <t xml:space="preserve">LN2 5QY                  </t>
  </si>
  <si>
    <t xml:space="preserve">01522 548201                            </t>
  </si>
  <si>
    <t>FH728</t>
  </si>
  <si>
    <t>27 Market Place</t>
  </si>
  <si>
    <t>Donington</t>
  </si>
  <si>
    <t xml:space="preserve">PE11 4ST                 </t>
  </si>
  <si>
    <t xml:space="preserve">01775 820343                            </t>
  </si>
  <si>
    <t>FJA84</t>
  </si>
  <si>
    <t>7 Bridge Street</t>
  </si>
  <si>
    <t xml:space="preserve">PE11 1XF                 </t>
  </si>
  <si>
    <t xml:space="preserve">01775 723053                            </t>
  </si>
  <si>
    <t>FJG45</t>
  </si>
  <si>
    <t>National Co-Op Chemists</t>
  </si>
  <si>
    <t>Exeter Street</t>
  </si>
  <si>
    <t xml:space="preserve">PE10 9NJ                 </t>
  </si>
  <si>
    <t xml:space="preserve">01778 422771                            </t>
  </si>
  <si>
    <t>FJ366</t>
  </si>
  <si>
    <t>29 Hall Place</t>
  </si>
  <si>
    <t xml:space="preserve">PE11 1SG                 </t>
  </si>
  <si>
    <t xml:space="preserve">01775 713857                            </t>
  </si>
  <si>
    <t>FKG76</t>
  </si>
  <si>
    <t>Spilsby</t>
  </si>
  <si>
    <t xml:space="preserve">PE23 5JJ                 </t>
  </si>
  <si>
    <t xml:space="preserve">01790 752246                            </t>
  </si>
  <si>
    <t>FKP73</t>
  </si>
  <si>
    <t>Boston OOH</t>
  </si>
  <si>
    <t>C/O Pilgrim Hosp A&amp;E Dept</t>
  </si>
  <si>
    <t>Sibsey Road</t>
  </si>
  <si>
    <t xml:space="preserve">PE21 9QS                 </t>
  </si>
  <si>
    <t xml:space="preserve">01205 445379                            </t>
  </si>
  <si>
    <t>FKW05</t>
  </si>
  <si>
    <t>Sainsbury's Supermarket</t>
  </si>
  <si>
    <t>Tritton Road</t>
  </si>
  <si>
    <t xml:space="preserve">LN6 7QN                  </t>
  </si>
  <si>
    <t xml:space="preserve">01522 689888                            </t>
  </si>
  <si>
    <t>2006-10-28</t>
  </si>
  <si>
    <t>FK184</t>
  </si>
  <si>
    <t>Sit Fpw (Chemists)</t>
  </si>
  <si>
    <t xml:space="preserve">PE25 1NS                 </t>
  </si>
  <si>
    <t xml:space="preserve">01754 872611                            </t>
  </si>
  <si>
    <t>FLG06</t>
  </si>
  <si>
    <t>60 Portland Street</t>
  </si>
  <si>
    <t xml:space="preserve">LN5 7LB                  </t>
  </si>
  <si>
    <t xml:space="preserve">01522 524581                            </t>
  </si>
  <si>
    <t>2008-01-16</t>
  </si>
  <si>
    <t>FL784</t>
  </si>
  <si>
    <t>Branston</t>
  </si>
  <si>
    <t xml:space="preserve">LN4 1LH                  </t>
  </si>
  <si>
    <t>2011-01-04</t>
  </si>
  <si>
    <t>FMK80</t>
  </si>
  <si>
    <t>6 Church Street</t>
  </si>
  <si>
    <t>Nettleham</t>
  </si>
  <si>
    <t xml:space="preserve">LN2 2PD                  </t>
  </si>
  <si>
    <t xml:space="preserve">01522 751702                            </t>
  </si>
  <si>
    <t>FNG12</t>
  </si>
  <si>
    <t>Newland Health Centre</t>
  </si>
  <si>
    <t>34 Newland</t>
  </si>
  <si>
    <t xml:space="preserve">LN1 1XP                  </t>
  </si>
  <si>
    <t xml:space="preserve">01522 525966                            </t>
  </si>
  <si>
    <t>1991-05-01</t>
  </si>
  <si>
    <t>FNH76</t>
  </si>
  <si>
    <t>Wragby Road</t>
  </si>
  <si>
    <t xml:space="preserve">LN2 4QQ                  </t>
  </si>
  <si>
    <t xml:space="preserve">01522 347449                            </t>
  </si>
  <si>
    <t>1997-01-01</t>
  </si>
  <si>
    <t>FNJ59</t>
  </si>
  <si>
    <t>171 New Beacon Road</t>
  </si>
  <si>
    <t>Grantham</t>
  </si>
  <si>
    <t xml:space="preserve">NG31 9LJ                 </t>
  </si>
  <si>
    <t xml:space="preserve">01476 567569                            </t>
  </si>
  <si>
    <t>FNK11</t>
  </si>
  <si>
    <t>8 Market Place</t>
  </si>
  <si>
    <t>Long Sutton</t>
  </si>
  <si>
    <t xml:space="preserve">PE12 9JF                 </t>
  </si>
  <si>
    <t xml:space="preserve">01406 362331                            </t>
  </si>
  <si>
    <t>1994-07-04</t>
  </si>
  <si>
    <t>FN019</t>
  </si>
  <si>
    <t>Louth Pharmacy</t>
  </si>
  <si>
    <t>23 Kenwick Road</t>
  </si>
  <si>
    <t>Louth</t>
  </si>
  <si>
    <t xml:space="preserve">LN11 8EH                 </t>
  </si>
  <si>
    <t xml:space="preserve">01507 355959                            </t>
  </si>
  <si>
    <t>FPD72</t>
  </si>
  <si>
    <t>J.Coupland Hpl, Ropery Rd</t>
  </si>
  <si>
    <t xml:space="preserve">DN21 2TJ                 </t>
  </si>
  <si>
    <t xml:space="preserve">01427 816502                            </t>
  </si>
  <si>
    <t>FPK15</t>
  </si>
  <si>
    <t>13 Forbes Road</t>
  </si>
  <si>
    <t xml:space="preserve">PE21 0PD                 </t>
  </si>
  <si>
    <t xml:space="preserve">01205 364506                            </t>
  </si>
  <si>
    <t>FP635</t>
  </si>
  <si>
    <t>Richard Close Ltd</t>
  </si>
  <si>
    <t>Burrows &amp; Close Ltd</t>
  </si>
  <si>
    <t>St Johns Vicarage</t>
  </si>
  <si>
    <t>62 London Road</t>
  </si>
  <si>
    <t xml:space="preserve">NG31 6HR                 </t>
  </si>
  <si>
    <t xml:space="preserve">01476 565389                            </t>
  </si>
  <si>
    <t>1992-02-01</t>
  </si>
  <si>
    <t>FP637</t>
  </si>
  <si>
    <t>Lincolnshire Co-Operative Limited</t>
  </si>
  <si>
    <t>Lincoln Co-Op Chemists</t>
  </si>
  <si>
    <t>176 Winchester Road</t>
  </si>
  <si>
    <t xml:space="preserve">NG31 8RX                 </t>
  </si>
  <si>
    <t xml:space="preserve">01476 592020                            </t>
  </si>
  <si>
    <t>2013-02-07</t>
  </si>
  <si>
    <t>FQD13</t>
  </si>
  <si>
    <t>Metheringham</t>
  </si>
  <si>
    <t xml:space="preserve">LN4 3EA                  </t>
  </si>
  <si>
    <t xml:space="preserve">01526 323511                            </t>
  </si>
  <si>
    <t>FQH14</t>
  </si>
  <si>
    <t>East Lindsey Ooh Service</t>
  </si>
  <si>
    <t>C/O Louth County Hospital</t>
  </si>
  <si>
    <t>High Holme Road</t>
  </si>
  <si>
    <t xml:space="preserve">LN11 0EU                 </t>
  </si>
  <si>
    <t xml:space="preserve">01507 617501                            </t>
  </si>
  <si>
    <t>FQJ69</t>
  </si>
  <si>
    <t>Grantham OOH</t>
  </si>
  <si>
    <t>Grantham Hospital</t>
  </si>
  <si>
    <t>101 Manthorpe Road</t>
  </si>
  <si>
    <t xml:space="preserve">NG31 8DG                 </t>
  </si>
  <si>
    <t xml:space="preserve">01476 570885                            </t>
  </si>
  <si>
    <t>FQ149</t>
  </si>
  <si>
    <t>15 Market Street</t>
  </si>
  <si>
    <t xml:space="preserve">DN21 2BL                 </t>
  </si>
  <si>
    <t xml:space="preserve">01427 613393                            </t>
  </si>
  <si>
    <t>1998-07-01</t>
  </si>
  <si>
    <t>FRJ49</t>
  </si>
  <si>
    <t>Union Street</t>
  </si>
  <si>
    <t xml:space="preserve">NG31 6NZ                 </t>
  </si>
  <si>
    <t xml:space="preserve">01476 581500                            </t>
  </si>
  <si>
    <t>FRP99</t>
  </si>
  <si>
    <t>Stagedale Limited</t>
  </si>
  <si>
    <t>West Elloe Pharmacy</t>
  </si>
  <si>
    <t>West Elloe Avenue</t>
  </si>
  <si>
    <t xml:space="preserve">PE11 2BJ                 </t>
  </si>
  <si>
    <t xml:space="preserve">01775 714633                            </t>
  </si>
  <si>
    <t>1996-11-04</t>
  </si>
  <si>
    <t>FR577</t>
  </si>
  <si>
    <t>Fp Watson Ltd</t>
  </si>
  <si>
    <t>6/7 Bailgate</t>
  </si>
  <si>
    <t xml:space="preserve">LN1 3AE                  </t>
  </si>
  <si>
    <t xml:space="preserve">01522 525778                            </t>
  </si>
  <si>
    <t>FR771</t>
  </si>
  <si>
    <t>23b St.Peter's Hill</t>
  </si>
  <si>
    <t xml:space="preserve">NG31 6QF                 </t>
  </si>
  <si>
    <t xml:space="preserve">01476 563062                            </t>
  </si>
  <si>
    <t>1998-09-14</t>
  </si>
  <si>
    <t>FTC20</t>
  </si>
  <si>
    <t>3/4 Queen Street</t>
  </si>
  <si>
    <t>Market Rasen</t>
  </si>
  <si>
    <t xml:space="preserve">LN8 3EH                  </t>
  </si>
  <si>
    <t xml:space="preserve">01673 843336                            </t>
  </si>
  <si>
    <t>FTC50</t>
  </si>
  <si>
    <t>The Parade</t>
  </si>
  <si>
    <t>Cherry Willingham</t>
  </si>
  <si>
    <t xml:space="preserve">LN3 4JL                  </t>
  </si>
  <si>
    <t xml:space="preserve">01522 595989                            </t>
  </si>
  <si>
    <t>FTJ10</t>
  </si>
  <si>
    <t>42-43 High Street</t>
  </si>
  <si>
    <t xml:space="preserve">NG31 6NE                 </t>
  </si>
  <si>
    <t xml:space="preserve">01476 563029                            </t>
  </si>
  <si>
    <t>FT220</t>
  </si>
  <si>
    <t>Sphn&amp;M Limited</t>
  </si>
  <si>
    <t>St Peter's Hill Pharmacy</t>
  </si>
  <si>
    <t>15 St Peter's Hill</t>
  </si>
  <si>
    <t xml:space="preserve">NG31 6QA                 </t>
  </si>
  <si>
    <t xml:space="preserve">01476 570912                            </t>
  </si>
  <si>
    <t>2012-09-15</t>
  </si>
  <si>
    <t>FVF60</t>
  </si>
  <si>
    <t>Loughborough Nhs WIC</t>
  </si>
  <si>
    <t>Pinfold Gate</t>
  </si>
  <si>
    <t>Loughborough</t>
  </si>
  <si>
    <t>Leicestershire</t>
  </si>
  <si>
    <t xml:space="preserve">LE11 1DQ                 </t>
  </si>
  <si>
    <t xml:space="preserve">01509 553998                            </t>
  </si>
  <si>
    <t>FV074</t>
  </si>
  <si>
    <t>103 Hornsby Road</t>
  </si>
  <si>
    <t>Earsfield</t>
  </si>
  <si>
    <t xml:space="preserve">NG31 7XD                 </t>
  </si>
  <si>
    <t xml:space="preserve">01476 571286                            </t>
  </si>
  <si>
    <t>2002-05-02</t>
  </si>
  <si>
    <t>FV274</t>
  </si>
  <si>
    <t>8-10 Grantham Road</t>
  </si>
  <si>
    <t>Bracebridge Heath</t>
  </si>
  <si>
    <t xml:space="preserve">LN4 2LD                  </t>
  </si>
  <si>
    <t xml:space="preserve">01522 535650                            </t>
  </si>
  <si>
    <t>1994-09-19</t>
  </si>
  <si>
    <t>FV522</t>
  </si>
  <si>
    <t>111 West Street</t>
  </si>
  <si>
    <t>Alford</t>
  </si>
  <si>
    <t xml:space="preserve">LN13 9DJ                 </t>
  </si>
  <si>
    <t xml:space="preserve">01507 463298                            </t>
  </si>
  <si>
    <t>FV732</t>
  </si>
  <si>
    <t>78 Seacroft Road</t>
  </si>
  <si>
    <t xml:space="preserve">LN12 2DR                 </t>
  </si>
  <si>
    <t xml:space="preserve">01507 478226                            </t>
  </si>
  <si>
    <t>1990-11-05</t>
  </si>
  <si>
    <t>FV809</t>
  </si>
  <si>
    <t>Chapel Pharmacy</t>
  </si>
  <si>
    <t>Marine Pullover</t>
  </si>
  <si>
    <t>Chapel St.Leonards</t>
  </si>
  <si>
    <t xml:space="preserve">PE24 5TB                 </t>
  </si>
  <si>
    <t xml:space="preserve">01754 872258                            </t>
  </si>
  <si>
    <t>FWA76</t>
  </si>
  <si>
    <t>Knight Street Pharmacy</t>
  </si>
  <si>
    <t>22 Knight Street</t>
  </si>
  <si>
    <t>Pinchbeck</t>
  </si>
  <si>
    <t xml:space="preserve">PE11 3RB                 </t>
  </si>
  <si>
    <t>2012-08-04</t>
  </si>
  <si>
    <t>FWK20</t>
  </si>
  <si>
    <t>Pinchbeck Pharmacy</t>
  </si>
  <si>
    <t>Barrowby Barns</t>
  </si>
  <si>
    <t>Northgate</t>
  </si>
  <si>
    <t>West Pinchbeck</t>
  </si>
  <si>
    <t xml:space="preserve">PE11 3TB                 </t>
  </si>
  <si>
    <t xml:space="preserve">01775 714677                            </t>
  </si>
  <si>
    <t>FWL55</t>
  </si>
  <si>
    <t>Units 1 &amp; 2, The Pantiles</t>
  </si>
  <si>
    <t>Isaac Newton Centre</t>
  </si>
  <si>
    <t xml:space="preserve">NG31 6EQ                 </t>
  </si>
  <si>
    <t xml:space="preserve">01476 568558                            </t>
  </si>
  <si>
    <t>FWW61</t>
  </si>
  <si>
    <t>16 High Street</t>
  </si>
  <si>
    <t xml:space="preserve">01406 425536                            </t>
  </si>
  <si>
    <t>FW782</t>
  </si>
  <si>
    <t>Mr D Rajdev</t>
  </si>
  <si>
    <t>Deeping St James Pharmacy</t>
  </si>
  <si>
    <t>21 Rycroft Avenue</t>
  </si>
  <si>
    <t>Deeping St James</t>
  </si>
  <si>
    <t xml:space="preserve">PE6 8NT                  </t>
  </si>
  <si>
    <t>FXH25</t>
  </si>
  <si>
    <t xml:space="preserve">LN5 8DB                  </t>
  </si>
  <si>
    <t xml:space="preserve">01522 520746                            </t>
  </si>
  <si>
    <t>FY609</t>
  </si>
  <si>
    <t>Heckington Pharmacy</t>
  </si>
  <si>
    <t>Heckington</t>
  </si>
  <si>
    <t xml:space="preserve">NG34 9QZ                 </t>
  </si>
  <si>
    <t xml:space="preserve">01529 460248                            </t>
  </si>
  <si>
    <t>2000-01-01</t>
  </si>
  <si>
    <t>FAX05</t>
  </si>
  <si>
    <t>Blt Pct Vic OOH</t>
  </si>
  <si>
    <t>C/O Landmark House</t>
  </si>
  <si>
    <t>12 Chorley New Road</t>
  </si>
  <si>
    <t xml:space="preserve">BL1 4AP                  </t>
  </si>
  <si>
    <t xml:space="preserve">01543 257156                            </t>
  </si>
  <si>
    <t>FAX92</t>
  </si>
  <si>
    <t>Shropdoc OOH</t>
  </si>
  <si>
    <t>3 Longbow Close</t>
  </si>
  <si>
    <t>Unit A, Harlescott Lane</t>
  </si>
  <si>
    <t>Shrewsbury</t>
  </si>
  <si>
    <t xml:space="preserve">SY1 3GZ                  </t>
  </si>
  <si>
    <t xml:space="preserve">08450 202131                            </t>
  </si>
  <si>
    <t>FGD45</t>
  </si>
  <si>
    <t>Staffordshire Doctors Urgent Care OOH</t>
  </si>
  <si>
    <t>Staffordshire House</t>
  </si>
  <si>
    <t>Unit 5, Riverside 2</t>
  </si>
  <si>
    <t>Stoke On Trent</t>
  </si>
  <si>
    <t>Staffordshire</t>
  </si>
  <si>
    <t xml:space="preserve">ST4 4RJ                  </t>
  </si>
  <si>
    <t xml:space="preserve">0845 6034398                            </t>
  </si>
  <si>
    <t>2013-02-20</t>
  </si>
  <si>
    <t>FMN70</t>
  </si>
  <si>
    <t>Badger Healthcare Ltd OOH</t>
  </si>
  <si>
    <t>Badger Healthcare Limited</t>
  </si>
  <si>
    <t>Cross Street Clinic</t>
  </si>
  <si>
    <t>Burton On Trent</t>
  </si>
  <si>
    <t xml:space="preserve">DE14 1EG                 </t>
  </si>
  <si>
    <t xml:space="preserve">01283 500800                            </t>
  </si>
  <si>
    <t>FQD25</t>
  </si>
  <si>
    <t>Riverside 2, Campbell Rd</t>
  </si>
  <si>
    <t xml:space="preserve">0300 1230812                            </t>
  </si>
  <si>
    <t>FQ818</t>
  </si>
  <si>
    <t>Telford OOH</t>
  </si>
  <si>
    <t>Unit A, 3 Longbow Close</t>
  </si>
  <si>
    <t>Harlescott Lane</t>
  </si>
  <si>
    <t xml:space="preserve">0844 4068888                            </t>
  </si>
  <si>
    <t>FVK89</t>
  </si>
  <si>
    <t>North Staffs Urgent Care OOH</t>
  </si>
  <si>
    <t>511 Etruria Road</t>
  </si>
  <si>
    <t>Basford</t>
  </si>
  <si>
    <t>Stoke-On-Trent</t>
  </si>
  <si>
    <t xml:space="preserve">ST4 6HT                  </t>
  </si>
  <si>
    <t xml:space="preserve">01782 427457                            </t>
  </si>
  <si>
    <t>FAC32</t>
  </si>
  <si>
    <t>P Edward Ltd</t>
  </si>
  <si>
    <t>324 Caledonian Road</t>
  </si>
  <si>
    <t>London</t>
  </si>
  <si>
    <t xml:space="preserve">N1 1BB                   </t>
  </si>
  <si>
    <t xml:space="preserve">020 76074338                            </t>
  </si>
  <si>
    <t>FAD04</t>
  </si>
  <si>
    <t>Kalpen Patel</t>
  </si>
  <si>
    <t>M Simmonds</t>
  </si>
  <si>
    <t>4 Swains Lane</t>
  </si>
  <si>
    <t xml:space="preserve">N6 6QS                   </t>
  </si>
  <si>
    <t xml:space="preserve">020 72840010                            </t>
  </si>
  <si>
    <t>FAD37</t>
  </si>
  <si>
    <t>Blubeat LTD</t>
  </si>
  <si>
    <t>Abbott Pharmacy</t>
  </si>
  <si>
    <t>101 Colney Hatch Lane</t>
  </si>
  <si>
    <t>Muswell Hill</t>
  </si>
  <si>
    <t xml:space="preserve">N10 1LR                  </t>
  </si>
  <si>
    <t>1997-01-13</t>
  </si>
  <si>
    <t>FAG14</t>
  </si>
  <si>
    <t>Clockwork Pharmacy</t>
  </si>
  <si>
    <t>273 Caledonian Road</t>
  </si>
  <si>
    <t xml:space="preserve">N1 1EF                   </t>
  </si>
  <si>
    <t xml:space="preserve">020 76074525                            </t>
  </si>
  <si>
    <t>FAG17</t>
  </si>
  <si>
    <t>A K Lalani</t>
  </si>
  <si>
    <t>Primrose Chemist</t>
  </si>
  <si>
    <t>95 Regents Park Road</t>
  </si>
  <si>
    <t xml:space="preserve">NW1 8UR                  </t>
  </si>
  <si>
    <t xml:space="preserve">020 77220645                            </t>
  </si>
  <si>
    <t>1996-09-30</t>
  </si>
  <si>
    <t>FAJ32</t>
  </si>
  <si>
    <t>Morjaria G</t>
  </si>
  <si>
    <t>Pickles Chemists</t>
  </si>
  <si>
    <t>73 Ballards Lane</t>
  </si>
  <si>
    <t>Finchley</t>
  </si>
  <si>
    <t xml:space="preserve">N3 1XT                   </t>
  </si>
  <si>
    <t>1993-08-11</t>
  </si>
  <si>
    <t>FAK32</t>
  </si>
  <si>
    <t>Hundal J</t>
  </si>
  <si>
    <t>Clarks Chemist</t>
  </si>
  <si>
    <t>68 Broadway Market</t>
  </si>
  <si>
    <t xml:space="preserve">E8 4QJ                   </t>
  </si>
  <si>
    <t>1994-04-29</t>
  </si>
  <si>
    <t>FAK52</t>
  </si>
  <si>
    <t>Mr M Patel</t>
  </si>
  <si>
    <t>Sabel Chemist Limited</t>
  </si>
  <si>
    <t>116 Brent Street</t>
  </si>
  <si>
    <t xml:space="preserve">NW4 2DT                  </t>
  </si>
  <si>
    <t xml:space="preserve">020 82023047                            </t>
  </si>
  <si>
    <t>FAL35</t>
  </si>
  <si>
    <t>Zonebrow</t>
  </si>
  <si>
    <t>55 St James Street</t>
  </si>
  <si>
    <t>Walthamstow</t>
  </si>
  <si>
    <t xml:space="preserve">E17 7PJ                  </t>
  </si>
  <si>
    <t>FAL43</t>
  </si>
  <si>
    <t>J Lord Ltd</t>
  </si>
  <si>
    <t>J Lord Chemist</t>
  </si>
  <si>
    <t>439 Lordship Lane</t>
  </si>
  <si>
    <t>Wood Green</t>
  </si>
  <si>
    <t xml:space="preserve">N22 5DJ                  </t>
  </si>
  <si>
    <t>FAN19</t>
  </si>
  <si>
    <t>429/431 High Road</t>
  </si>
  <si>
    <t>Woodford Green</t>
  </si>
  <si>
    <t xml:space="preserve">IG8 0XE                  </t>
  </si>
  <si>
    <t xml:space="preserve">020 85044049                            </t>
  </si>
  <si>
    <t>2005-12-06</t>
  </si>
  <si>
    <t>FAP61</t>
  </si>
  <si>
    <t>2 Royal Parade</t>
  </si>
  <si>
    <t>Dagenham</t>
  </si>
  <si>
    <t xml:space="preserve">RM10 9XB                 </t>
  </si>
  <si>
    <t xml:space="preserve">020 85179142                            </t>
  </si>
  <si>
    <t>FAQ59</t>
  </si>
  <si>
    <t>Aldermans Pharmacy (London) Ltd</t>
  </si>
  <si>
    <t>Aldermans Pharmacy</t>
  </si>
  <si>
    <t>30 Aldermans Hill</t>
  </si>
  <si>
    <t>Palmers Green</t>
  </si>
  <si>
    <t xml:space="preserve">N13 4PN                  </t>
  </si>
  <si>
    <t>FAR43</t>
  </si>
  <si>
    <t>Mastaa-Care Pharmacy Ltd</t>
  </si>
  <si>
    <t>26 Whalebone Lane South</t>
  </si>
  <si>
    <t xml:space="preserve">RM8 1BJ                  </t>
  </si>
  <si>
    <t xml:space="preserve">020 85922497                            </t>
  </si>
  <si>
    <t>1990-06-11</t>
  </si>
  <si>
    <t>FAV09</t>
  </si>
  <si>
    <t>Kamal LTD</t>
  </si>
  <si>
    <t>Sandbern Chemist</t>
  </si>
  <si>
    <t>703-705 Green Lane</t>
  </si>
  <si>
    <t xml:space="preserve">RM8 1UU                  </t>
  </si>
  <si>
    <t>1988-02-01</t>
  </si>
  <si>
    <t>FAX79</t>
  </si>
  <si>
    <t>Patel HC</t>
  </si>
  <si>
    <t>Beckton Pharmacy</t>
  </si>
  <si>
    <t>Unit 11 Mary Rose Mall</t>
  </si>
  <si>
    <t>Frobisher Road</t>
  </si>
  <si>
    <t xml:space="preserve">E6 5LX                   </t>
  </si>
  <si>
    <t xml:space="preserve">020 74760243                            </t>
  </si>
  <si>
    <t>FA012</t>
  </si>
  <si>
    <t>Bright Bridge Ltd</t>
  </si>
  <si>
    <t>Medichem</t>
  </si>
  <si>
    <t>100 Whitehorse Lane</t>
  </si>
  <si>
    <t>Stepney</t>
  </si>
  <si>
    <t xml:space="preserve">E1 4LR                   </t>
  </si>
  <si>
    <t xml:space="preserve">020 77903310                            </t>
  </si>
  <si>
    <t>FA049</t>
  </si>
  <si>
    <t>Mr M Chandramohan</t>
  </si>
  <si>
    <t>Fa Strange Chemist</t>
  </si>
  <si>
    <t>185 Lower Clapton Road</t>
  </si>
  <si>
    <t xml:space="preserve">E5 8EQ                   </t>
  </si>
  <si>
    <t xml:space="preserve">020 89852795                            </t>
  </si>
  <si>
    <t>2004-04-23</t>
  </si>
  <si>
    <t>FA065</t>
  </si>
  <si>
    <t>2 Jubilee Parade</t>
  </si>
  <si>
    <t>Snakes Lane</t>
  </si>
  <si>
    <t xml:space="preserve">IG8 7QF                  </t>
  </si>
  <si>
    <t xml:space="preserve">020 85040121                            </t>
  </si>
  <si>
    <t>FA089</t>
  </si>
  <si>
    <t>Cordeve Limited</t>
  </si>
  <si>
    <t>Sai Chemists</t>
  </si>
  <si>
    <t>56 Hessel Street</t>
  </si>
  <si>
    <t xml:space="preserve">E1 2LP                   </t>
  </si>
  <si>
    <t xml:space="preserve">020 74884970                            </t>
  </si>
  <si>
    <t>2006-06-05</t>
  </si>
  <si>
    <t>FA111</t>
  </si>
  <si>
    <t>1-15 The Brewery</t>
  </si>
  <si>
    <t>Romford</t>
  </si>
  <si>
    <t xml:space="preserve">RM1 1AU                  </t>
  </si>
  <si>
    <t xml:space="preserve">01708 767953                            </t>
  </si>
  <si>
    <t>2007-09-07</t>
  </si>
  <si>
    <t>FA366</t>
  </si>
  <si>
    <t>W.H. Burdess Chemists Limited</t>
  </si>
  <si>
    <t>Hedgemans Pharmacy</t>
  </si>
  <si>
    <t>438 Hedgemans Road</t>
  </si>
  <si>
    <t xml:space="preserve">RM9 6BU                  </t>
  </si>
  <si>
    <t xml:space="preserve">020 85921063                            </t>
  </si>
  <si>
    <t>2011-10-28</t>
  </si>
  <si>
    <t>FA388</t>
  </si>
  <si>
    <t>Gilco Corporation Limited</t>
  </si>
  <si>
    <t>229 Golders Green Road</t>
  </si>
  <si>
    <t xml:space="preserve">NW11 9ES                 </t>
  </si>
  <si>
    <t xml:space="preserve">020 84451517                            </t>
  </si>
  <si>
    <t>2010-05-28</t>
  </si>
  <si>
    <t>FA393</t>
  </si>
  <si>
    <t>Sainsburys Supermarket</t>
  </si>
  <si>
    <t>11 Walthamstow Avenue</t>
  </si>
  <si>
    <t>Chingford</t>
  </si>
  <si>
    <t xml:space="preserve">E4 8ST                   </t>
  </si>
  <si>
    <t xml:space="preserve">020 85277368                            </t>
  </si>
  <si>
    <t>2005-11-28</t>
  </si>
  <si>
    <t>FA485</t>
  </si>
  <si>
    <t>Evans S</t>
  </si>
  <si>
    <t>Abc Drugstores</t>
  </si>
  <si>
    <t>216 Belsize Road</t>
  </si>
  <si>
    <t xml:space="preserve">NW6 4DJ                  </t>
  </si>
  <si>
    <t xml:space="preserve">020 73281030                            </t>
  </si>
  <si>
    <t>FA614</t>
  </si>
  <si>
    <t>Ekjan S</t>
  </si>
  <si>
    <t>Evergreen Pharmacy</t>
  </si>
  <si>
    <t>64 Eversholt Street</t>
  </si>
  <si>
    <t xml:space="preserve">NW1 1DA                  </t>
  </si>
  <si>
    <t xml:space="preserve">020 73875826                            </t>
  </si>
  <si>
    <t>1996-08-27</t>
  </si>
  <si>
    <t>FA632</t>
  </si>
  <si>
    <t>191 Haverstock Hill</t>
  </si>
  <si>
    <t xml:space="preserve">NW3 4QG                  </t>
  </si>
  <si>
    <t xml:space="preserve">020 77942235                            </t>
  </si>
  <si>
    <t>1997-10-14</t>
  </si>
  <si>
    <t>FA675</t>
  </si>
  <si>
    <t>Hc Heard Chemists</t>
  </si>
  <si>
    <t>94 Brent Street</t>
  </si>
  <si>
    <t xml:space="preserve">NW4 2ES                  </t>
  </si>
  <si>
    <t xml:space="preserve">020 82028901                            </t>
  </si>
  <si>
    <t>1992-08-17</t>
  </si>
  <si>
    <t>FA711</t>
  </si>
  <si>
    <t>Strandhaven LTD</t>
  </si>
  <si>
    <t>Leyton Orient Pharmacy</t>
  </si>
  <si>
    <t>2nd Fl, Matchroom Stadium</t>
  </si>
  <si>
    <t>Oliver Road</t>
  </si>
  <si>
    <t>Leyton</t>
  </si>
  <si>
    <t xml:space="preserve">E10 5NF                  </t>
  </si>
  <si>
    <t xml:space="preserve">020 85392828                            </t>
  </si>
  <si>
    <t>FA737</t>
  </si>
  <si>
    <t>122 Petersfield Avenue</t>
  </si>
  <si>
    <t>Harold Hill</t>
  </si>
  <si>
    <t xml:space="preserve">RM3 9PH                  </t>
  </si>
  <si>
    <t xml:space="preserve">01708 343834                            </t>
  </si>
  <si>
    <t>FA976</t>
  </si>
  <si>
    <t>10 The Avenue</t>
  </si>
  <si>
    <t>Higham Park</t>
  </si>
  <si>
    <t xml:space="preserve">E4 9LD                   </t>
  </si>
  <si>
    <t>FCG13</t>
  </si>
  <si>
    <t>Triplesave (Chemists) Ltd</t>
  </si>
  <si>
    <t>8 Macdonald Road</t>
  </si>
  <si>
    <t xml:space="preserve">E17 4AZ                  </t>
  </si>
  <si>
    <t xml:space="preserve">020 85313350                            </t>
  </si>
  <si>
    <t>FCG45</t>
  </si>
  <si>
    <t>Shan Chemist Ltd</t>
  </si>
  <si>
    <t>Shan Chemist</t>
  </si>
  <si>
    <t>453 Romford Road</t>
  </si>
  <si>
    <t>Forest Gate</t>
  </si>
  <si>
    <t xml:space="preserve">E7 8AB                   </t>
  </si>
  <si>
    <t xml:space="preserve">020 85341775                            </t>
  </si>
  <si>
    <t>1999-06-15</t>
  </si>
  <si>
    <t>FCG70</t>
  </si>
  <si>
    <t>Sns Pharma Limited</t>
  </si>
  <si>
    <t>Greenwoods Pharmacy</t>
  </si>
  <si>
    <t>17 The Broadway</t>
  </si>
  <si>
    <t xml:space="preserve">N22 6DS                  </t>
  </si>
  <si>
    <t xml:space="preserve">020 88881605                            </t>
  </si>
  <si>
    <t>FCN97</t>
  </si>
  <si>
    <t>Panesar DS</t>
  </si>
  <si>
    <t>Panchem (Uk) Ltd</t>
  </si>
  <si>
    <t>160 St Marys Lane</t>
  </si>
  <si>
    <t>Upminster</t>
  </si>
  <si>
    <t xml:space="preserve">RM14 3BS                 </t>
  </si>
  <si>
    <t xml:space="preserve">01708 220061                            </t>
  </si>
  <si>
    <t>1992-12-18</t>
  </si>
  <si>
    <t>FCP59</t>
  </si>
  <si>
    <t>226-228 Hertford Road</t>
  </si>
  <si>
    <t>Enfield Highway</t>
  </si>
  <si>
    <t>Enfield</t>
  </si>
  <si>
    <t xml:space="preserve">EN3 5BH                  </t>
  </si>
  <si>
    <t xml:space="preserve">020 88042074                            </t>
  </si>
  <si>
    <t>FCQ11</t>
  </si>
  <si>
    <t>Agincourt LTD</t>
  </si>
  <si>
    <t>Grafton Pharmacy</t>
  </si>
  <si>
    <t>132/132a Tottenham Crt Rd</t>
  </si>
  <si>
    <t xml:space="preserve">W1T 5AZ                  </t>
  </si>
  <si>
    <t xml:space="preserve">020 73834233                            </t>
  </si>
  <si>
    <t>1991-02-21</t>
  </si>
  <si>
    <t>FCR15</t>
  </si>
  <si>
    <t>Lemongold Limited</t>
  </si>
  <si>
    <t>Templars Chemists</t>
  </si>
  <si>
    <t>768 Finchley Road</t>
  </si>
  <si>
    <t xml:space="preserve">NW11 7TH                 </t>
  </si>
  <si>
    <t>2012-06-30</t>
  </si>
  <si>
    <t>FCR54</t>
  </si>
  <si>
    <t>Kenwise LTD</t>
  </si>
  <si>
    <t>Plashet Pharmacy</t>
  </si>
  <si>
    <t>169 Plashet Grove</t>
  </si>
  <si>
    <t xml:space="preserve">E6 1BX                   </t>
  </si>
  <si>
    <t>1994-11-04</t>
  </si>
  <si>
    <t>FCR80</t>
  </si>
  <si>
    <t>796 Cranbrook Road</t>
  </si>
  <si>
    <t>Barkingside,Ilford</t>
  </si>
  <si>
    <t xml:space="preserve">IG6 1HY                  </t>
  </si>
  <si>
    <t xml:space="preserve">020 82187849                            </t>
  </si>
  <si>
    <t>FCV19</t>
  </si>
  <si>
    <t>Jv Chotai &amp; Sons Ltd</t>
  </si>
  <si>
    <t>Mintons Chemist</t>
  </si>
  <si>
    <t>5 High Road</t>
  </si>
  <si>
    <t xml:space="preserve">N22 6BH                  </t>
  </si>
  <si>
    <t xml:space="preserve">020 88884288                            </t>
  </si>
  <si>
    <t>2009-07-14</t>
  </si>
  <si>
    <t>FCV53</t>
  </si>
  <si>
    <t>Winton D &amp; J Ltd</t>
  </si>
  <si>
    <t>The Cadge Pharmacy</t>
  </si>
  <si>
    <t>105 Philip Lane</t>
  </si>
  <si>
    <t>Tottenham</t>
  </si>
  <si>
    <t xml:space="preserve">N15 4JR                  </t>
  </si>
  <si>
    <t>FCV86</t>
  </si>
  <si>
    <t>Pianov T</t>
  </si>
  <si>
    <t>Mayors Chemist</t>
  </si>
  <si>
    <t>51-53 Bow Road</t>
  </si>
  <si>
    <t xml:space="preserve">E3 2AD                   </t>
  </si>
  <si>
    <t xml:space="preserve">020 89822676                            </t>
  </si>
  <si>
    <t>FCW59</t>
  </si>
  <si>
    <t>Abc Drug Stores Limited</t>
  </si>
  <si>
    <t>77 Stoke Newington Road</t>
  </si>
  <si>
    <t xml:space="preserve">N16 8AD                  </t>
  </si>
  <si>
    <t xml:space="preserve">020 72410486                            </t>
  </si>
  <si>
    <t>2000-06-05</t>
  </si>
  <si>
    <t>FCX56</t>
  </si>
  <si>
    <t>Channa JS</t>
  </si>
  <si>
    <t>223 Ilford Lane</t>
  </si>
  <si>
    <t>Ilford</t>
  </si>
  <si>
    <t xml:space="preserve">IG1 2RZ                  </t>
  </si>
  <si>
    <t xml:space="preserve">020 84781756                            </t>
  </si>
  <si>
    <t>FC161</t>
  </si>
  <si>
    <t>Silent Bob Ltd</t>
  </si>
  <si>
    <t>Dh Roberts Chemists</t>
  </si>
  <si>
    <t>147 Fortess Road</t>
  </si>
  <si>
    <t>Tufnell Park</t>
  </si>
  <si>
    <t xml:space="preserve">NW5 2HR                  </t>
  </si>
  <si>
    <t xml:space="preserve">020 74854028                            </t>
  </si>
  <si>
    <t>FC163</t>
  </si>
  <si>
    <t>Mountford Chemists Limited</t>
  </si>
  <si>
    <t>Greenfield Chemist</t>
  </si>
  <si>
    <t>16 Greenhill Parade</t>
  </si>
  <si>
    <t>New Barnet</t>
  </si>
  <si>
    <t xml:space="preserve">EN5 1ES                  </t>
  </si>
  <si>
    <t xml:space="preserve">020 84490708                            </t>
  </si>
  <si>
    <t>1995-09-10</t>
  </si>
  <si>
    <t>FC396</t>
  </si>
  <si>
    <t>414-416 Green Lane</t>
  </si>
  <si>
    <t>Seven Kings</t>
  </si>
  <si>
    <t xml:space="preserve">IG3 9JX                  </t>
  </si>
  <si>
    <t xml:space="preserve">020 85906477                            </t>
  </si>
  <si>
    <t>2009-03-03</t>
  </si>
  <si>
    <t>FC511</t>
  </si>
  <si>
    <t>50 Newington Green</t>
  </si>
  <si>
    <t>Stoke Newington</t>
  </si>
  <si>
    <t xml:space="preserve">N16 9PX                  </t>
  </si>
  <si>
    <t xml:space="preserve">020 72262918                            </t>
  </si>
  <si>
    <t>FDC23</t>
  </si>
  <si>
    <t>80 Cannon Street</t>
  </si>
  <si>
    <t xml:space="preserve">EC4N 6AE                 </t>
  </si>
  <si>
    <t xml:space="preserve">020 76234676                            </t>
  </si>
  <si>
    <t>1995-07-31</t>
  </si>
  <si>
    <t>FDK37</t>
  </si>
  <si>
    <t>265 Aldborough Road South</t>
  </si>
  <si>
    <t xml:space="preserve">IG3 8JB                  </t>
  </si>
  <si>
    <t xml:space="preserve">020 85902353                            </t>
  </si>
  <si>
    <t>1999-04-29</t>
  </si>
  <si>
    <t>FDL21</t>
  </si>
  <si>
    <t>Milestar LTD</t>
  </si>
  <si>
    <t>Silverfields Chemists</t>
  </si>
  <si>
    <t>141 Homerton High St</t>
  </si>
  <si>
    <t xml:space="preserve">E9 6AS                   </t>
  </si>
  <si>
    <t>1983-08-01</t>
  </si>
  <si>
    <t>FDM09</t>
  </si>
  <si>
    <t>Pharmacrest LTD</t>
  </si>
  <si>
    <t>Britcrown Pharmacy</t>
  </si>
  <si>
    <t>31 Upminster Road</t>
  </si>
  <si>
    <t>Hornchurch</t>
  </si>
  <si>
    <t xml:space="preserve">RM11 3UX                 </t>
  </si>
  <si>
    <t xml:space="preserve">01708 455328                            </t>
  </si>
  <si>
    <t>FDN26</t>
  </si>
  <si>
    <t>R&amp;B Pharma Ltd</t>
  </si>
  <si>
    <t>York House, Unit 4</t>
  </si>
  <si>
    <t>400-404 York Way</t>
  </si>
  <si>
    <t xml:space="preserve">N7 9LW                   </t>
  </si>
  <si>
    <t>FDN37</t>
  </si>
  <si>
    <t>Bhanumati C</t>
  </si>
  <si>
    <t>Florida Pharmacy Ltd</t>
  </si>
  <si>
    <t>307 Bethnal Green Road</t>
  </si>
  <si>
    <t xml:space="preserve">E2 6AH                   </t>
  </si>
  <si>
    <t>FDP65</t>
  </si>
  <si>
    <t>Mahesh Chemists</t>
  </si>
  <si>
    <t>111 Newington Green Road</t>
  </si>
  <si>
    <t xml:space="preserve">N1 4QY                   </t>
  </si>
  <si>
    <t xml:space="preserve">020 72265944                            </t>
  </si>
  <si>
    <t>FDP87</t>
  </si>
  <si>
    <t>82-84 Dagenham Road</t>
  </si>
  <si>
    <t xml:space="preserve">RM7 0TJ                  </t>
  </si>
  <si>
    <t xml:space="preserve">01708 741537                            </t>
  </si>
  <si>
    <t>2004-05-04</t>
  </si>
  <si>
    <t>FDQ43</t>
  </si>
  <si>
    <t>638 Finchley Road</t>
  </si>
  <si>
    <t>Golders Green</t>
  </si>
  <si>
    <t xml:space="preserve">NW11 7RR                 </t>
  </si>
  <si>
    <t>FDT86</t>
  </si>
  <si>
    <t>Bryant Avenue</t>
  </si>
  <si>
    <t>Gallows Corner</t>
  </si>
  <si>
    <t xml:space="preserve">RM3 0LL                  </t>
  </si>
  <si>
    <t xml:space="preserve">01708 342196                            </t>
  </si>
  <si>
    <t>FDV02</t>
  </si>
  <si>
    <t>Southcross Limited</t>
  </si>
  <si>
    <t>Munro Pharmacy</t>
  </si>
  <si>
    <t>303 Green Street</t>
  </si>
  <si>
    <t>Plaistow</t>
  </si>
  <si>
    <t xml:space="preserve">E13 9AR                  </t>
  </si>
  <si>
    <t xml:space="preserve">020 84712575                            </t>
  </si>
  <si>
    <t>FDV53</t>
  </si>
  <si>
    <t>Brand-Russell Chemists Ltd</t>
  </si>
  <si>
    <t>280 East Barnet Road</t>
  </si>
  <si>
    <t>East Barnet</t>
  </si>
  <si>
    <t xml:space="preserve">EN4 8TD                  </t>
  </si>
  <si>
    <t>FDX66</t>
  </si>
  <si>
    <t>8-10 Camden High Road</t>
  </si>
  <si>
    <t>Mornington Crescent</t>
  </si>
  <si>
    <t xml:space="preserve">NW1 0JH                  </t>
  </si>
  <si>
    <t xml:space="preserve">020 73872791                            </t>
  </si>
  <si>
    <t>2000-11-22</t>
  </si>
  <si>
    <t>FDY54</t>
  </si>
  <si>
    <t>15-17 Tottenham Court Rd</t>
  </si>
  <si>
    <t xml:space="preserve">W1T 1BJ                  </t>
  </si>
  <si>
    <t xml:space="preserve">020 75803525                            </t>
  </si>
  <si>
    <t>FD008</t>
  </si>
  <si>
    <t>Shah AK</t>
  </si>
  <si>
    <t>Palmers Chemist</t>
  </si>
  <si>
    <t>325 Green Lanes</t>
  </si>
  <si>
    <t xml:space="preserve">N13 4YB                  </t>
  </si>
  <si>
    <t>1982-03-01</t>
  </si>
  <si>
    <t>FD028</t>
  </si>
  <si>
    <t>Beck &amp; Sherman Pharmacy</t>
  </si>
  <si>
    <t>197 Whitechapel Road</t>
  </si>
  <si>
    <t xml:space="preserve">E1 1DE                   </t>
  </si>
  <si>
    <t xml:space="preserve">020 72476729                            </t>
  </si>
  <si>
    <t>FD099</t>
  </si>
  <si>
    <t>Niemans Chemist Ltd</t>
  </si>
  <si>
    <t>Chauhan S Chemist</t>
  </si>
  <si>
    <t>36 Goswell Road</t>
  </si>
  <si>
    <t xml:space="preserve">EC1M 7AA                 </t>
  </si>
  <si>
    <t xml:space="preserve">020 72539691                            </t>
  </si>
  <si>
    <t>2002-04-08</t>
  </si>
  <si>
    <t>FD204</t>
  </si>
  <si>
    <t>6 Berwick Way</t>
  </si>
  <si>
    <t>Selbourne Walk</t>
  </si>
  <si>
    <t xml:space="preserve">E17 7JR                  </t>
  </si>
  <si>
    <t xml:space="preserve">020 85205350                            </t>
  </si>
  <si>
    <t>2001-10-01</t>
  </si>
  <si>
    <t>FD356</t>
  </si>
  <si>
    <t>Abc Pharmacy</t>
  </si>
  <si>
    <t>520 Roman Road</t>
  </si>
  <si>
    <t xml:space="preserve">E3 5ES                   </t>
  </si>
  <si>
    <t xml:space="preserve">020 89801473                            </t>
  </si>
  <si>
    <t>FD441</t>
  </si>
  <si>
    <t>147-151 Wood Street</t>
  </si>
  <si>
    <t xml:space="preserve">E17 3LX                  </t>
  </si>
  <si>
    <t xml:space="preserve">020 85203055                            </t>
  </si>
  <si>
    <t>FD495</t>
  </si>
  <si>
    <t>30-32 Palace Gardens</t>
  </si>
  <si>
    <t>Middx</t>
  </si>
  <si>
    <t xml:space="preserve">EN2 6SN                  </t>
  </si>
  <si>
    <t>FD513</t>
  </si>
  <si>
    <t>Mv &amp; Vr Patel</t>
  </si>
  <si>
    <t>Royal Dock Pharmacy</t>
  </si>
  <si>
    <t>65 Village Hall</t>
  </si>
  <si>
    <t>Audley Drive, Evelyn Road</t>
  </si>
  <si>
    <t>West Silvertown</t>
  </si>
  <si>
    <t xml:space="preserve">E16 1TU                  </t>
  </si>
  <si>
    <t xml:space="preserve">020 75119545                            </t>
  </si>
  <si>
    <t>2002-07-24</t>
  </si>
  <si>
    <t>FD649</t>
  </si>
  <si>
    <t>Guardian Pharmacy Ltd</t>
  </si>
  <si>
    <t>Nash Chemist</t>
  </si>
  <si>
    <t>817 Commercial Road</t>
  </si>
  <si>
    <t xml:space="preserve">E14 7HG                  </t>
  </si>
  <si>
    <t xml:space="preserve">020 79871398                            </t>
  </si>
  <si>
    <t>FD668</t>
  </si>
  <si>
    <t>Billaze Limited</t>
  </si>
  <si>
    <t>Castle Chemist</t>
  </si>
  <si>
    <t>364 Cricklewood Lane</t>
  </si>
  <si>
    <t xml:space="preserve">NW2 2QJ                  </t>
  </si>
  <si>
    <t>2012-05-22</t>
  </si>
  <si>
    <t>FD675</t>
  </si>
  <si>
    <t>Panjawani SRJ</t>
  </si>
  <si>
    <t>Jethro's Ltd</t>
  </si>
  <si>
    <t>120 Golders Green Road</t>
  </si>
  <si>
    <t xml:space="preserve">NW11 8HB                 </t>
  </si>
  <si>
    <t>FD728</t>
  </si>
  <si>
    <t>Aridor Limited</t>
  </si>
  <si>
    <t>Sheldons Pharmacy</t>
  </si>
  <si>
    <t>367 Eastern Avenue</t>
  </si>
  <si>
    <t>Gants Hill</t>
  </si>
  <si>
    <t xml:space="preserve">IG2 6NE                  </t>
  </si>
  <si>
    <t xml:space="preserve">020 85503569                            </t>
  </si>
  <si>
    <t>FD750</t>
  </si>
  <si>
    <t>Bhudia Limited</t>
  </si>
  <si>
    <t>Murray's Chemist</t>
  </si>
  <si>
    <t>96-98 Murray Grove</t>
  </si>
  <si>
    <t>Islington</t>
  </si>
  <si>
    <t xml:space="preserve">N1 7QJ                   </t>
  </si>
  <si>
    <t xml:space="preserve">020 72539859                            </t>
  </si>
  <si>
    <t>FD831</t>
  </si>
  <si>
    <t>Raikundalia RR</t>
  </si>
  <si>
    <t>Ram Pharmacy</t>
  </si>
  <si>
    <t>1 Vicarage Parade</t>
  </si>
  <si>
    <t>West Green Road</t>
  </si>
  <si>
    <t xml:space="preserve">N15 3BL                  </t>
  </si>
  <si>
    <t>1989-09-17</t>
  </si>
  <si>
    <t>FD880</t>
  </si>
  <si>
    <t>Mayors Healthcare Ltd</t>
  </si>
  <si>
    <t>127 The Grove</t>
  </si>
  <si>
    <t xml:space="preserve">E15 1EN                  </t>
  </si>
  <si>
    <t xml:space="preserve">020 85196710                            </t>
  </si>
  <si>
    <t>FEC18</t>
  </si>
  <si>
    <t>Kings Pharmacy</t>
  </si>
  <si>
    <t>6 Chester Court</t>
  </si>
  <si>
    <t>Albany Street</t>
  </si>
  <si>
    <t xml:space="preserve">NW1 4BU                  </t>
  </si>
  <si>
    <t xml:space="preserve">020 79357172                            </t>
  </si>
  <si>
    <t>FED28</t>
  </si>
  <si>
    <t>Regal Healthcare Ltd</t>
  </si>
  <si>
    <t>Carters Pharmacy</t>
  </si>
  <si>
    <t>321 Ballards Lane</t>
  </si>
  <si>
    <t>North Finchley</t>
  </si>
  <si>
    <t xml:space="preserve">N12 8LT                  </t>
  </si>
  <si>
    <t xml:space="preserve">020 84450255                            </t>
  </si>
  <si>
    <t>2000-05-05</t>
  </si>
  <si>
    <t>FEG25</t>
  </si>
  <si>
    <t>Patel BK</t>
  </si>
  <si>
    <t>100 S/Newington Church St</t>
  </si>
  <si>
    <t xml:space="preserve">N16 0AP                  </t>
  </si>
  <si>
    <t>FEH02</t>
  </si>
  <si>
    <t>Nl Wade Ltd</t>
  </si>
  <si>
    <t>220 Tollgate Road</t>
  </si>
  <si>
    <t>East Beckton</t>
  </si>
  <si>
    <t xml:space="preserve">E6 5JS                   </t>
  </si>
  <si>
    <t xml:space="preserve">020 74741538                            </t>
  </si>
  <si>
    <t>FEJ54</t>
  </si>
  <si>
    <t>Friends Pharmacy Ltd</t>
  </si>
  <si>
    <t>Friends Pharmacy</t>
  </si>
  <si>
    <t>46 Lower Clapton Road</t>
  </si>
  <si>
    <t xml:space="preserve">E5 0RN                   </t>
  </si>
  <si>
    <t xml:space="preserve">020 89869706                            </t>
  </si>
  <si>
    <t>2001-09-03</t>
  </si>
  <si>
    <t>FEM28</t>
  </si>
  <si>
    <t>50 Queens Road</t>
  </si>
  <si>
    <t xml:space="preserve">E17 8PX                  </t>
  </si>
  <si>
    <t xml:space="preserve">020 85202012                            </t>
  </si>
  <si>
    <t>2011-04-28</t>
  </si>
  <si>
    <t>FEM36</t>
  </si>
  <si>
    <t>Bundhoo B A (Miss)</t>
  </si>
  <si>
    <t>Essex Pharmacy</t>
  </si>
  <si>
    <t>41 Essex Road</t>
  </si>
  <si>
    <t xml:space="preserve">N1 2SF                   </t>
  </si>
  <si>
    <t xml:space="preserve">020 73593816                            </t>
  </si>
  <si>
    <t>FEN07</t>
  </si>
  <si>
    <t>Benjamin RE</t>
  </si>
  <si>
    <t>Hatch Pharmacy</t>
  </si>
  <si>
    <t>30 Hatch Lane</t>
  </si>
  <si>
    <t xml:space="preserve">E4 6LQ                   </t>
  </si>
  <si>
    <t>FEP29</t>
  </si>
  <si>
    <t>641 Watford Way</t>
  </si>
  <si>
    <t>Mill Hill</t>
  </si>
  <si>
    <t xml:space="preserve">NW7 3JR                  </t>
  </si>
  <si>
    <t>1989-09-04</t>
  </si>
  <si>
    <t>FEP40</t>
  </si>
  <si>
    <t>Mildcare LTD</t>
  </si>
  <si>
    <t>Lincoln Pharmacy</t>
  </si>
  <si>
    <t>60 St. Pauls Way</t>
  </si>
  <si>
    <t xml:space="preserve">E3 4AL                   </t>
  </si>
  <si>
    <t xml:space="preserve">020 75380817                            </t>
  </si>
  <si>
    <t>1985-03-01</t>
  </si>
  <si>
    <t>FEP64</t>
  </si>
  <si>
    <t>Macol LTD</t>
  </si>
  <si>
    <t>The Bridge Pharmacy</t>
  </si>
  <si>
    <t>696/702 Chigwell Road</t>
  </si>
  <si>
    <t>Woodford Bridge</t>
  </si>
  <si>
    <t xml:space="preserve">IG8 8AL                  </t>
  </si>
  <si>
    <t>1980-10-01</t>
  </si>
  <si>
    <t>FET01</t>
  </si>
  <si>
    <t>82-84 High Road</t>
  </si>
  <si>
    <t xml:space="preserve">NW6 4HS                  </t>
  </si>
  <si>
    <t xml:space="preserve">020 76244734                            </t>
  </si>
  <si>
    <t>1999-02-01</t>
  </si>
  <si>
    <t>FET81</t>
  </si>
  <si>
    <t>681 Green Lanes</t>
  </si>
  <si>
    <t>Winchmore Hill</t>
  </si>
  <si>
    <t xml:space="preserve">N21 3RS                  </t>
  </si>
  <si>
    <t>FEV23</t>
  </si>
  <si>
    <t>Hikmet SN</t>
  </si>
  <si>
    <t>Gateway Chemist</t>
  </si>
  <si>
    <t>334 Regents Park Road</t>
  </si>
  <si>
    <t xml:space="preserve">N3 2LN                   </t>
  </si>
  <si>
    <t xml:space="preserve">020 83464530                            </t>
  </si>
  <si>
    <t>FEV46</t>
  </si>
  <si>
    <t>82-84 High Street North</t>
  </si>
  <si>
    <t>East Ham</t>
  </si>
  <si>
    <t xml:space="preserve">E6 2HT                   </t>
  </si>
  <si>
    <t xml:space="preserve">020 84720531                            </t>
  </si>
  <si>
    <t>FEX73</t>
  </si>
  <si>
    <t>Birdi IS</t>
  </si>
  <si>
    <t>Arms Chemists</t>
  </si>
  <si>
    <t>259 Poplar High Street</t>
  </si>
  <si>
    <t xml:space="preserve">E14 0BE                  </t>
  </si>
  <si>
    <t xml:space="preserve">020 79873493                            </t>
  </si>
  <si>
    <t>FEY00</t>
  </si>
  <si>
    <t>Woodlands Pharmacy</t>
  </si>
  <si>
    <t>119 Hampton Road</t>
  </si>
  <si>
    <t xml:space="preserve">IG1 1PR                  </t>
  </si>
  <si>
    <t xml:space="preserve">020 84780261                            </t>
  </si>
  <si>
    <t>FE026</t>
  </si>
  <si>
    <t>Shah R</t>
  </si>
  <si>
    <t>364 Bowes Road</t>
  </si>
  <si>
    <t>Arnos Grove</t>
  </si>
  <si>
    <t xml:space="preserve">N11 1AH                  </t>
  </si>
  <si>
    <t xml:space="preserve">020 83682819                            </t>
  </si>
  <si>
    <t>FE047</t>
  </si>
  <si>
    <t>Mr J S Cohen</t>
  </si>
  <si>
    <t>The Highgate Pharmacy</t>
  </si>
  <si>
    <t>64 Highgate High Street</t>
  </si>
  <si>
    <t xml:space="preserve">N6 5HX                   </t>
  </si>
  <si>
    <t>FE096</t>
  </si>
  <si>
    <t>240 High Road</t>
  </si>
  <si>
    <t>Woodgreen</t>
  </si>
  <si>
    <t xml:space="preserve">N22 8HH                  </t>
  </si>
  <si>
    <t xml:space="preserve">020 88890150                            </t>
  </si>
  <si>
    <t>FE164</t>
  </si>
  <si>
    <t>Mepani NB</t>
  </si>
  <si>
    <t>Virens Chemist</t>
  </si>
  <si>
    <t>560 Hertford Road</t>
  </si>
  <si>
    <t>Edmonton</t>
  </si>
  <si>
    <t xml:space="preserve">N9 8AG                   </t>
  </si>
  <si>
    <t>1990-04-16</t>
  </si>
  <si>
    <t>FE174</t>
  </si>
  <si>
    <t>117-119 High Road</t>
  </si>
  <si>
    <t xml:space="preserve">IG1 1DE                  </t>
  </si>
  <si>
    <t>FE194</t>
  </si>
  <si>
    <t>Lyngold LTD</t>
  </si>
  <si>
    <t>Sinclairs</t>
  </si>
  <si>
    <t>50 Ben Jonson Road</t>
  </si>
  <si>
    <t xml:space="preserve">E1 3NN                   </t>
  </si>
  <si>
    <t>FE360</t>
  </si>
  <si>
    <t>17 The Mall</t>
  </si>
  <si>
    <t>Heathway</t>
  </si>
  <si>
    <t xml:space="preserve">RM10 8RE                 </t>
  </si>
  <si>
    <t xml:space="preserve">020 85921001                            </t>
  </si>
  <si>
    <t>FE374</t>
  </si>
  <si>
    <t>Asm Healthcare Limited</t>
  </si>
  <si>
    <t>Muhammads Pharmacy</t>
  </si>
  <si>
    <t>829 Romford Road</t>
  </si>
  <si>
    <t>Manor Park</t>
  </si>
  <si>
    <t xml:space="preserve">E12 6EA                  </t>
  </si>
  <si>
    <t xml:space="preserve">020 89117030                            </t>
  </si>
  <si>
    <t>FE438</t>
  </si>
  <si>
    <t>Spring Pharmacy Ltd</t>
  </si>
  <si>
    <t>233-235 Hoxton Street</t>
  </si>
  <si>
    <t xml:space="preserve">N1 5LG                   </t>
  </si>
  <si>
    <t xml:space="preserve">020 77397482                            </t>
  </si>
  <si>
    <t>1987-01-01</t>
  </si>
  <si>
    <t>FE456</t>
  </si>
  <si>
    <t>Mr Prashant Patel</t>
  </si>
  <si>
    <t>150 Southampton Row</t>
  </si>
  <si>
    <t xml:space="preserve">WC1B 5AN                 </t>
  </si>
  <si>
    <t xml:space="preserve">020 78376930                            </t>
  </si>
  <si>
    <t>2007-03-31</t>
  </si>
  <si>
    <t>FE474</t>
  </si>
  <si>
    <t>Blakeberry LTD</t>
  </si>
  <si>
    <t>9 High Street South</t>
  </si>
  <si>
    <t xml:space="preserve">E6 6EN                   </t>
  </si>
  <si>
    <t xml:space="preserve">020 84721943                            </t>
  </si>
  <si>
    <t>FE513</t>
  </si>
  <si>
    <t>Unit 19</t>
  </si>
  <si>
    <t>St Pancras Station</t>
  </si>
  <si>
    <t xml:space="preserve">NW1 2QP                  </t>
  </si>
  <si>
    <t xml:space="preserve">020 78330216                            </t>
  </si>
  <si>
    <t>2008-03-28</t>
  </si>
  <si>
    <t>FE533</t>
  </si>
  <si>
    <t>Mountford Chemists</t>
  </si>
  <si>
    <t>11 East Barnet Road</t>
  </si>
  <si>
    <t xml:space="preserve">EN4 8RR                  </t>
  </si>
  <si>
    <t>1989-03-19</t>
  </si>
  <si>
    <t>FE652</t>
  </si>
  <si>
    <t>Rohpharm Limited</t>
  </si>
  <si>
    <t>Unit 1, Opus Studios</t>
  </si>
  <si>
    <t>212 Plaistow Road</t>
  </si>
  <si>
    <t xml:space="preserve">E13 0AL                  </t>
  </si>
  <si>
    <t xml:space="preserve">020 84711040                            </t>
  </si>
  <si>
    <t>FE672</t>
  </si>
  <si>
    <t>Berg's Pharmacy</t>
  </si>
  <si>
    <t>4 Rathbone Market</t>
  </si>
  <si>
    <t>Barking Road</t>
  </si>
  <si>
    <t>Canning Town</t>
  </si>
  <si>
    <t xml:space="preserve">E16 1EH                  </t>
  </si>
  <si>
    <t xml:space="preserve">020 74765414                            </t>
  </si>
  <si>
    <t>1996-01-15</t>
  </si>
  <si>
    <t>FE678</t>
  </si>
  <si>
    <t>Green Cross Ltd</t>
  </si>
  <si>
    <t>Kry-Ba Pharmacy</t>
  </si>
  <si>
    <t>21 Goresbrook Road</t>
  </si>
  <si>
    <t xml:space="preserve">RM9 6XA                  </t>
  </si>
  <si>
    <t xml:space="preserve">020 85924904                            </t>
  </si>
  <si>
    <t>1994-08-08</t>
  </si>
  <si>
    <t>FE805</t>
  </si>
  <si>
    <t>36 Corbets Tey Road</t>
  </si>
  <si>
    <t xml:space="preserve">RM14 2AD                 </t>
  </si>
  <si>
    <t xml:space="preserve">01708 220194                            </t>
  </si>
  <si>
    <t>FE854</t>
  </si>
  <si>
    <t>Meraj Limited</t>
  </si>
  <si>
    <t>Dispensary</t>
  </si>
  <si>
    <t>700 High Road</t>
  </si>
  <si>
    <t xml:space="preserve">E10 6JP                  </t>
  </si>
  <si>
    <t xml:space="preserve">020 85392194                            </t>
  </si>
  <si>
    <t>2009-05-28</t>
  </si>
  <si>
    <t>FE884</t>
  </si>
  <si>
    <t>162 Green Lanes</t>
  </si>
  <si>
    <t xml:space="preserve">N16 9DL                  </t>
  </si>
  <si>
    <t>FE907</t>
  </si>
  <si>
    <t>Cristal A</t>
  </si>
  <si>
    <t>Hugh Lloyd Dispensing Chemist</t>
  </si>
  <si>
    <t>34 Market Place</t>
  </si>
  <si>
    <t>Falloden Way</t>
  </si>
  <si>
    <t>Hampstead Garden Suburb</t>
  </si>
  <si>
    <t xml:space="preserve">NW11 6JJ                 </t>
  </si>
  <si>
    <t>1994-05-03</t>
  </si>
  <si>
    <t>FFD81</t>
  </si>
  <si>
    <t>Greenlight Healthcare Limited</t>
  </si>
  <si>
    <t>Greenlight Pharmacy</t>
  </si>
  <si>
    <t>62-64 Hampstead Road</t>
  </si>
  <si>
    <t xml:space="preserve">NW1 2NU                  </t>
  </si>
  <si>
    <t xml:space="preserve">020 73873233                            </t>
  </si>
  <si>
    <t>FFE92</t>
  </si>
  <si>
    <t>Unit 12 Western Concourse</t>
  </si>
  <si>
    <t>Kings Cross Station</t>
  </si>
  <si>
    <t>Euston Road</t>
  </si>
  <si>
    <t xml:space="preserve">N1C 4AL                  </t>
  </si>
  <si>
    <t xml:space="preserve">020 72785861                            </t>
  </si>
  <si>
    <t>2012-03-18</t>
  </si>
  <si>
    <t>FFF08</t>
  </si>
  <si>
    <t>20 Hatch Lane</t>
  </si>
  <si>
    <t>1995-01-16</t>
  </si>
  <si>
    <t>FFF99</t>
  </si>
  <si>
    <t>Bhudia HK</t>
  </si>
  <si>
    <t>Kalhan Ltd</t>
  </si>
  <si>
    <t>75 Plashet Road</t>
  </si>
  <si>
    <t>Upton Park</t>
  </si>
  <si>
    <t xml:space="preserve">E13 0QA                  </t>
  </si>
  <si>
    <t xml:space="preserve">020 84722118                            </t>
  </si>
  <si>
    <t>2001-02-05</t>
  </si>
  <si>
    <t>FFJ43</t>
  </si>
  <si>
    <t>Helprose LTD</t>
  </si>
  <si>
    <t>Wilkinson Chemist</t>
  </si>
  <si>
    <t>190 High Street</t>
  </si>
  <si>
    <t>Barnet</t>
  </si>
  <si>
    <t xml:space="preserve">EN5 5SZ                  </t>
  </si>
  <si>
    <t>1982-07-01</t>
  </si>
  <si>
    <t>FFK71</t>
  </si>
  <si>
    <t>Beautychem LTD</t>
  </si>
  <si>
    <t>Beautychem Chemist</t>
  </si>
  <si>
    <t>11 Great Cambridge Road</t>
  </si>
  <si>
    <t xml:space="preserve">N17 7LH                  </t>
  </si>
  <si>
    <t xml:space="preserve">020 88084015                            </t>
  </si>
  <si>
    <t>1990-11-26</t>
  </si>
  <si>
    <t>FFQ09</t>
  </si>
  <si>
    <t>Shubh And Labh Limited</t>
  </si>
  <si>
    <t>Rocky's Pharmacy</t>
  </si>
  <si>
    <t>14 Kendal Parade</t>
  </si>
  <si>
    <t xml:space="preserve">N18 1ND                  </t>
  </si>
  <si>
    <t xml:space="preserve">020 88075946                            </t>
  </si>
  <si>
    <t>FFQ37</t>
  </si>
  <si>
    <t>Green Light Pharmacy</t>
  </si>
  <si>
    <t>Harford Street Health Ctr</t>
  </si>
  <si>
    <t>115 Harford Street</t>
  </si>
  <si>
    <t xml:space="preserve">E1 4FG                   </t>
  </si>
  <si>
    <t xml:space="preserve">020 81441162                            </t>
  </si>
  <si>
    <t>2012-04-26</t>
  </si>
  <si>
    <t>FFQ54</t>
  </si>
  <si>
    <t>Impex Tk Ltd</t>
  </si>
  <si>
    <t>Hv Thomas</t>
  </si>
  <si>
    <t>81 Mill Lane</t>
  </si>
  <si>
    <t xml:space="preserve">NW6 1NB                  </t>
  </si>
  <si>
    <t xml:space="preserve">020 74351000                            </t>
  </si>
  <si>
    <t>FFR30</t>
  </si>
  <si>
    <t>Abbeylace LTD</t>
  </si>
  <si>
    <t>Dowsett Pharmacy</t>
  </si>
  <si>
    <t>70 Dowsett Road</t>
  </si>
  <si>
    <t xml:space="preserve">N17 9DD                  </t>
  </si>
  <si>
    <t xml:space="preserve">020 88081088                            </t>
  </si>
  <si>
    <t>2001-03-26</t>
  </si>
  <si>
    <t>FFT74</t>
  </si>
  <si>
    <t>Jp Pharmacy</t>
  </si>
  <si>
    <t>139 Camden High Street</t>
  </si>
  <si>
    <t xml:space="preserve">NW1 7JR                  </t>
  </si>
  <si>
    <t xml:space="preserve">020 74822875                            </t>
  </si>
  <si>
    <t>FFW02</t>
  </si>
  <si>
    <t>468 High Road</t>
  </si>
  <si>
    <t xml:space="preserve">N17 9JD                  </t>
  </si>
  <si>
    <t xml:space="preserve">020 88881729                            </t>
  </si>
  <si>
    <t>FFX11</t>
  </si>
  <si>
    <t>35-37 Islington High St</t>
  </si>
  <si>
    <t xml:space="preserve">N1 9LJ                   </t>
  </si>
  <si>
    <t xml:space="preserve">020 78373430                            </t>
  </si>
  <si>
    <t>FFX94</t>
  </si>
  <si>
    <t>Pankaj K Gadhvi</t>
  </si>
  <si>
    <t>Valence Pharmacy</t>
  </si>
  <si>
    <t>453 Becontree Avenue</t>
  </si>
  <si>
    <t xml:space="preserve">RM8 3UL                  </t>
  </si>
  <si>
    <t xml:space="preserve">020 85904811                            </t>
  </si>
  <si>
    <t>2004-08-02</t>
  </si>
  <si>
    <t>FF023</t>
  </si>
  <si>
    <t>Pura Pharmaceuticals Ltd</t>
  </si>
  <si>
    <t>Roger Davies Pharmacy</t>
  </si>
  <si>
    <t>41 Stroud Green Road</t>
  </si>
  <si>
    <t xml:space="preserve">N4 3EF                   </t>
  </si>
  <si>
    <t>FF092</t>
  </si>
  <si>
    <t>Paul Barry</t>
  </si>
  <si>
    <t>8/9 Belsize Terrace</t>
  </si>
  <si>
    <t>Hampstead</t>
  </si>
  <si>
    <t xml:space="preserve">NW3 4AX                  </t>
  </si>
  <si>
    <t xml:space="preserve">020 77942178                            </t>
  </si>
  <si>
    <t>FF116</t>
  </si>
  <si>
    <t>66 East Barnet Road</t>
  </si>
  <si>
    <t xml:space="preserve">EN4 8RQ                  </t>
  </si>
  <si>
    <t xml:space="preserve">020 84413177                            </t>
  </si>
  <si>
    <t>FF297</t>
  </si>
  <si>
    <t>12 Farnham Road</t>
  </si>
  <si>
    <t xml:space="preserve">RM3 8DX                  </t>
  </si>
  <si>
    <t>FF363</t>
  </si>
  <si>
    <t>413 Hoe Street</t>
  </si>
  <si>
    <t xml:space="preserve">E17 9AP                  </t>
  </si>
  <si>
    <t xml:space="preserve">020 85205081                            </t>
  </si>
  <si>
    <t>FF371</t>
  </si>
  <si>
    <t>Whipman C</t>
  </si>
  <si>
    <t>C &amp; M Whipman Chemists</t>
  </si>
  <si>
    <t>73 Bramley Road</t>
  </si>
  <si>
    <t>Oakwood</t>
  </si>
  <si>
    <t xml:space="preserve">N14 4EY                  </t>
  </si>
  <si>
    <t>FF488</t>
  </si>
  <si>
    <t>Solanky MKP</t>
  </si>
  <si>
    <t>Ms Dispensing Chemist</t>
  </si>
  <si>
    <t>467 Lea Bridge Road</t>
  </si>
  <si>
    <t xml:space="preserve">E10 7EA                  </t>
  </si>
  <si>
    <t xml:space="preserve">020 85393417                            </t>
  </si>
  <si>
    <t>FF496</t>
  </si>
  <si>
    <t>Meraj Pharmacy</t>
  </si>
  <si>
    <t>694 High Road</t>
  </si>
  <si>
    <t xml:space="preserve">020 85585416                            </t>
  </si>
  <si>
    <t>2000-11-02</t>
  </si>
  <si>
    <t>FF506</t>
  </si>
  <si>
    <t>Thobhani AIK</t>
  </si>
  <si>
    <t>Cootes Pharmacy</t>
  </si>
  <si>
    <t>166-168 High Road</t>
  </si>
  <si>
    <t>East Finchley</t>
  </si>
  <si>
    <t xml:space="preserve">N2 9ED                   </t>
  </si>
  <si>
    <t xml:space="preserve">020 88830073                            </t>
  </si>
  <si>
    <t>FF717</t>
  </si>
  <si>
    <t>Mr Dn Desai</t>
  </si>
  <si>
    <t>Andrew Bass Pharmacy</t>
  </si>
  <si>
    <t>1148 Green Lane</t>
  </si>
  <si>
    <t>Becontree Heath</t>
  </si>
  <si>
    <t xml:space="preserve">RM8 1BP                  </t>
  </si>
  <si>
    <t xml:space="preserve">020 85921756                            </t>
  </si>
  <si>
    <t>2008-11-01</t>
  </si>
  <si>
    <t>FF788</t>
  </si>
  <si>
    <t>96 High Street South</t>
  </si>
  <si>
    <t xml:space="preserve">E6 3RL                   </t>
  </si>
  <si>
    <t xml:space="preserve">020 84722967                            </t>
  </si>
  <si>
    <t>FF895</t>
  </si>
  <si>
    <t>Inglis AL</t>
  </si>
  <si>
    <t>Gould Ltd</t>
  </si>
  <si>
    <t>14 Crowndale Road</t>
  </si>
  <si>
    <t xml:space="preserve">NW1 1TT                  </t>
  </si>
  <si>
    <t xml:space="preserve">020 73871888                            </t>
  </si>
  <si>
    <t>FGA03</t>
  </si>
  <si>
    <t>18-20 The Vesey Path</t>
  </si>
  <si>
    <t xml:space="preserve">E14 6BT                  </t>
  </si>
  <si>
    <t xml:space="preserve">020 79875364                            </t>
  </si>
  <si>
    <t>FGA58</t>
  </si>
  <si>
    <t>50 Cranbrook Road</t>
  </si>
  <si>
    <t xml:space="preserve">IG1 4NF                  </t>
  </si>
  <si>
    <t xml:space="preserve">020 85535380                            </t>
  </si>
  <si>
    <t>1998-01-12</t>
  </si>
  <si>
    <t>FGC54</t>
  </si>
  <si>
    <t>Boots The Chemist</t>
  </si>
  <si>
    <t>200 Bishopsgate</t>
  </si>
  <si>
    <t xml:space="preserve">EC2M 4NR                 </t>
  </si>
  <si>
    <t xml:space="preserve">020 72839544                            </t>
  </si>
  <si>
    <t>FGG17</t>
  </si>
  <si>
    <t>Napclan (Uk) Ltd</t>
  </si>
  <si>
    <t>Warwick Pharmacy</t>
  </si>
  <si>
    <t>48-50 Bounds Green Road</t>
  </si>
  <si>
    <t>New Southgate</t>
  </si>
  <si>
    <t xml:space="preserve">N11 2EU                  </t>
  </si>
  <si>
    <t xml:space="preserve">020 88882437                            </t>
  </si>
  <si>
    <t>1996-01-05</t>
  </si>
  <si>
    <t>FGG53</t>
  </si>
  <si>
    <t>11 Octagon Arcade</t>
  </si>
  <si>
    <t>Liverpool Street Station</t>
  </si>
  <si>
    <t xml:space="preserve">EC2M 2AB                 </t>
  </si>
  <si>
    <t xml:space="preserve">020 73740092                            </t>
  </si>
  <si>
    <t>2011-08-17</t>
  </si>
  <si>
    <t>FGH11</t>
  </si>
  <si>
    <t>Goldpasta LTD</t>
  </si>
  <si>
    <t>Hannigan</t>
  </si>
  <si>
    <t>240 Bennetts Castle Lane</t>
  </si>
  <si>
    <t>Beacontree</t>
  </si>
  <si>
    <t xml:space="preserve">RM8 3UU                  </t>
  </si>
  <si>
    <t>FGH29</t>
  </si>
  <si>
    <t>Sonrak LTD</t>
  </si>
  <si>
    <t>Massingham</t>
  </si>
  <si>
    <t>197 Roman Road</t>
  </si>
  <si>
    <t xml:space="preserve">E2 0QY                   </t>
  </si>
  <si>
    <t>1994-10-24</t>
  </si>
  <si>
    <t>FGH75</t>
  </si>
  <si>
    <t>Mrs S Islam-Rahman</t>
  </si>
  <si>
    <t>Vms Pharmacy Ltd</t>
  </si>
  <si>
    <t>291 Hertford Road</t>
  </si>
  <si>
    <t xml:space="preserve">N9 7ES                   </t>
  </si>
  <si>
    <t xml:space="preserve">020 88042363                            </t>
  </si>
  <si>
    <t>1989-06-05</t>
  </si>
  <si>
    <t>FGJ23</t>
  </si>
  <si>
    <t>21-23 Malden Road</t>
  </si>
  <si>
    <t xml:space="preserve">NW5 3HY                  </t>
  </si>
  <si>
    <t xml:space="preserve">020 74851251                            </t>
  </si>
  <si>
    <t>2008-06-23</t>
  </si>
  <si>
    <t>FGJ87</t>
  </si>
  <si>
    <t>29 North Square</t>
  </si>
  <si>
    <t>Edmonton Green</t>
  </si>
  <si>
    <t xml:space="preserve">N9 0HW                   </t>
  </si>
  <si>
    <t xml:space="preserve">020 88073188                            </t>
  </si>
  <si>
    <t>FGK55</t>
  </si>
  <si>
    <t>21 Selbourne Walk</t>
  </si>
  <si>
    <t xml:space="preserve">020 85207017                            </t>
  </si>
  <si>
    <t>FGK75</t>
  </si>
  <si>
    <t>Tailor D</t>
  </si>
  <si>
    <t>Land Chemist</t>
  </si>
  <si>
    <t>272 Stamford Hill</t>
  </si>
  <si>
    <t xml:space="preserve">N16 6TY                  </t>
  </si>
  <si>
    <t xml:space="preserve">020 88002931                            </t>
  </si>
  <si>
    <t>1998-03-23</t>
  </si>
  <si>
    <t>FGK94</t>
  </si>
  <si>
    <t>Zadams Chemist Ltd</t>
  </si>
  <si>
    <t>Zadams Chemist</t>
  </si>
  <si>
    <t>841 High Road</t>
  </si>
  <si>
    <t>Goodmayes</t>
  </si>
  <si>
    <t xml:space="preserve">IG3 8TG                  </t>
  </si>
  <si>
    <t>FGL56</t>
  </si>
  <si>
    <t>2-3 Kingsway Parade</t>
  </si>
  <si>
    <t>Albion Road</t>
  </si>
  <si>
    <t xml:space="preserve">N16 0TA                  </t>
  </si>
  <si>
    <t>FGN06</t>
  </si>
  <si>
    <t>Electric House</t>
  </si>
  <si>
    <t>2c Station Road</t>
  </si>
  <si>
    <t xml:space="preserve">E4 7BH                   </t>
  </si>
  <si>
    <t xml:space="preserve">020 85291035                            </t>
  </si>
  <si>
    <t>FGP46</t>
  </si>
  <si>
    <t>Vaghadia NP</t>
  </si>
  <si>
    <t>Medicos Dispensing Chemist</t>
  </si>
  <si>
    <t>399 Hoe Street</t>
  </si>
  <si>
    <t xml:space="preserve">020 85215471                            </t>
  </si>
  <si>
    <t>FGP94</t>
  </si>
  <si>
    <t>Edmonton Green Shop Cntre</t>
  </si>
  <si>
    <t xml:space="preserve">N9 0TS                   </t>
  </si>
  <si>
    <t>FGQ34</t>
  </si>
  <si>
    <t>Sandylight Limited</t>
  </si>
  <si>
    <t>Fine Pharmacy</t>
  </si>
  <si>
    <t>86 Queens Crescent</t>
  </si>
  <si>
    <t xml:space="preserve">NW5 4EB                  </t>
  </si>
  <si>
    <t xml:space="preserve">0207 4851592                            </t>
  </si>
  <si>
    <t>2013-02-04</t>
  </si>
  <si>
    <t>FGR40</t>
  </si>
  <si>
    <t>Vicarage Consortium Ltd</t>
  </si>
  <si>
    <t>Vicarage Lane Health Ctr</t>
  </si>
  <si>
    <t>10 Vicarage Lane</t>
  </si>
  <si>
    <t>Stratford</t>
  </si>
  <si>
    <t xml:space="preserve">E15 4ES                  </t>
  </si>
  <si>
    <t xml:space="preserve">020 85343330                            </t>
  </si>
  <si>
    <t>FGR47</t>
  </si>
  <si>
    <t>Merrielands Crescent</t>
  </si>
  <si>
    <t xml:space="preserve">RM9 6SJ                  </t>
  </si>
  <si>
    <t xml:space="preserve">020 89848515                            </t>
  </si>
  <si>
    <t>2001-02-25</t>
  </si>
  <si>
    <t>FGT06</t>
  </si>
  <si>
    <t>Pharmacyrepublic Limited</t>
  </si>
  <si>
    <t>Pharmacy Republic</t>
  </si>
  <si>
    <t>138 Barking Road</t>
  </si>
  <si>
    <t xml:space="preserve">E6 3BD                   </t>
  </si>
  <si>
    <t xml:space="preserve">020 85480221                            </t>
  </si>
  <si>
    <t>2010-12-14</t>
  </si>
  <si>
    <t>FGV40</t>
  </si>
  <si>
    <t>Anji's Pharmacy Limited</t>
  </si>
  <si>
    <t>Anji's</t>
  </si>
  <si>
    <t>335 Lea Bridge Road</t>
  </si>
  <si>
    <t xml:space="preserve">E10 7LA                  </t>
  </si>
  <si>
    <t xml:space="preserve">020 85392631                            </t>
  </si>
  <si>
    <t>2008-10-01</t>
  </si>
  <si>
    <t>FGV99</t>
  </si>
  <si>
    <t>Valji NM</t>
  </si>
  <si>
    <t>65 Masefield Crescent</t>
  </si>
  <si>
    <t>Gidea Park</t>
  </si>
  <si>
    <t xml:space="preserve">RM3 7PB                  </t>
  </si>
  <si>
    <t>FGW82</t>
  </si>
  <si>
    <t>Shahryar Ali Suzangar</t>
  </si>
  <si>
    <t>5 Balgores Lane</t>
  </si>
  <si>
    <t xml:space="preserve">RM2 5JR                  </t>
  </si>
  <si>
    <t xml:space="preserve">01708 740587                            </t>
  </si>
  <si>
    <t>2005-04-29</t>
  </si>
  <si>
    <t>FGX30</t>
  </si>
  <si>
    <t>Patel MV</t>
  </si>
  <si>
    <t>Royal Docks Pharmacy</t>
  </si>
  <si>
    <t>23 East Ham</t>
  </si>
  <si>
    <t xml:space="preserve">E6 5NA                   </t>
  </si>
  <si>
    <t xml:space="preserve">020 75114157                            </t>
  </si>
  <si>
    <t>1997-02-10</t>
  </si>
  <si>
    <t>FG026</t>
  </si>
  <si>
    <t>Patel K</t>
  </si>
  <si>
    <t>Eico Pharmacy</t>
  </si>
  <si>
    <t>97 Highgate Road</t>
  </si>
  <si>
    <t xml:space="preserve">NW5 1TR                  </t>
  </si>
  <si>
    <t xml:space="preserve">020 74851153                            </t>
  </si>
  <si>
    <t>FG274</t>
  </si>
  <si>
    <t>Eden Pharmacy Limited</t>
  </si>
  <si>
    <t>Eden Pharmacy</t>
  </si>
  <si>
    <t>79-85 Goodmayes Road</t>
  </si>
  <si>
    <t xml:space="preserve">IG3 9UB                  </t>
  </si>
  <si>
    <t xml:space="preserve">020 85973477                            </t>
  </si>
  <si>
    <t>1995-10-02</t>
  </si>
  <si>
    <t>FG327</t>
  </si>
  <si>
    <t>The Old Maids Pharmacy</t>
  </si>
  <si>
    <t>321 Bethnal Green Road</t>
  </si>
  <si>
    <t xml:space="preserve">020 77395885                            </t>
  </si>
  <si>
    <t>FG493</t>
  </si>
  <si>
    <t>Waghela MB</t>
  </si>
  <si>
    <t>Wagpharm Chemist</t>
  </si>
  <si>
    <t>8 Mitre Road</t>
  </si>
  <si>
    <t xml:space="preserve">E15 3JF                  </t>
  </si>
  <si>
    <t xml:space="preserve">020 85343337                            </t>
  </si>
  <si>
    <t>FG591</t>
  </si>
  <si>
    <t>Nestcrown Limited</t>
  </si>
  <si>
    <t>Sonigra Pharmacy</t>
  </si>
  <si>
    <t>44 Well Street</t>
  </si>
  <si>
    <t>Hackney</t>
  </si>
  <si>
    <t xml:space="preserve">E9 7PX                   </t>
  </si>
  <si>
    <t xml:space="preserve">020 89864549                            </t>
  </si>
  <si>
    <t>2011-09-14</t>
  </si>
  <si>
    <t>FG643</t>
  </si>
  <si>
    <t>Ramco Dispensing Chemist</t>
  </si>
  <si>
    <t>270 West End Lane</t>
  </si>
  <si>
    <t xml:space="preserve">NW6 1LJ                  </t>
  </si>
  <si>
    <t xml:space="preserve">020 77943783                            </t>
  </si>
  <si>
    <t>1983-01-01</t>
  </si>
  <si>
    <t>FG700</t>
  </si>
  <si>
    <t>Cohen H</t>
  </si>
  <si>
    <t>Dunsmure Pharmacy</t>
  </si>
  <si>
    <t>90 Dunsmure Road</t>
  </si>
  <si>
    <t xml:space="preserve">N16 5JY                  </t>
  </si>
  <si>
    <t xml:space="preserve">020 88027007                            </t>
  </si>
  <si>
    <t>FG894</t>
  </si>
  <si>
    <t>Gandhi R</t>
  </si>
  <si>
    <t>Apex Pharmacy</t>
  </si>
  <si>
    <t>204 Essex Road</t>
  </si>
  <si>
    <t xml:space="preserve">N1 3AP                   </t>
  </si>
  <si>
    <t xml:space="preserve">020 72263907                            </t>
  </si>
  <si>
    <t>2000-03-22</t>
  </si>
  <si>
    <t>FG967</t>
  </si>
  <si>
    <t>Hyde Estate Road</t>
  </si>
  <si>
    <t xml:space="preserve">NW9 6JX                  </t>
  </si>
  <si>
    <t xml:space="preserve">020 82028410                            </t>
  </si>
  <si>
    <t>1999-03-01</t>
  </si>
  <si>
    <t>FHC96</t>
  </si>
  <si>
    <t>Sharpe DN</t>
  </si>
  <si>
    <t>Care Chemists</t>
  </si>
  <si>
    <t>31 The Broadway</t>
  </si>
  <si>
    <t xml:space="preserve">NW7 3DA                  </t>
  </si>
  <si>
    <t xml:space="preserve">020 89591512                            </t>
  </si>
  <si>
    <t>FHD65</t>
  </si>
  <si>
    <t>199 Old Street</t>
  </si>
  <si>
    <t xml:space="preserve">EC1V 9NP                 </t>
  </si>
  <si>
    <t xml:space="preserve">020 72532586                            </t>
  </si>
  <si>
    <t>FHF74</t>
  </si>
  <si>
    <t>12-14 Old Montague Street</t>
  </si>
  <si>
    <t xml:space="preserve">E1 5NG                   </t>
  </si>
  <si>
    <t xml:space="preserve">020 72471895                            </t>
  </si>
  <si>
    <t>2001-02-12</t>
  </si>
  <si>
    <t>FHF75</t>
  </si>
  <si>
    <t>Station Road, High Road</t>
  </si>
  <si>
    <t xml:space="preserve">020 88814841                            </t>
  </si>
  <si>
    <t>FHH61</t>
  </si>
  <si>
    <t>Guardian Pharmacy Limited</t>
  </si>
  <si>
    <t>Lansbury Pharmacy</t>
  </si>
  <si>
    <t>173 East India Dock Road</t>
  </si>
  <si>
    <t xml:space="preserve">E14 0EA                  </t>
  </si>
  <si>
    <t xml:space="preserve">020 79871875                            </t>
  </si>
  <si>
    <t>FHH62</t>
  </si>
  <si>
    <t>Pharmacy Team Limited</t>
  </si>
  <si>
    <t>Sai Pharmacy</t>
  </si>
  <si>
    <t>150-152 High Street North</t>
  </si>
  <si>
    <t xml:space="preserve">020 85528955                            </t>
  </si>
  <si>
    <t>FHK32</t>
  </si>
  <si>
    <t>Cavelarch LTD</t>
  </si>
  <si>
    <t>John Walker Chemists</t>
  </si>
  <si>
    <t>2-3 Medway Court</t>
  </si>
  <si>
    <t>Leigh Street</t>
  </si>
  <si>
    <t xml:space="preserve">WC1H 9QX                 </t>
  </si>
  <si>
    <t xml:space="preserve">020 73871789                            </t>
  </si>
  <si>
    <t>FHK41</t>
  </si>
  <si>
    <t>Medina Pharmacy Limited</t>
  </si>
  <si>
    <t>Columbia Pharmacy</t>
  </si>
  <si>
    <t>104 Columbia Road</t>
  </si>
  <si>
    <t xml:space="preserve">E2 7QB                   </t>
  </si>
  <si>
    <t xml:space="preserve">020 77393201                            </t>
  </si>
  <si>
    <t>2008-10-06</t>
  </si>
  <si>
    <t>FHL81</t>
  </si>
  <si>
    <t>162-166 Longwood Gardens</t>
  </si>
  <si>
    <t>Barkingside</t>
  </si>
  <si>
    <t xml:space="preserve">IG5 0EW                  </t>
  </si>
  <si>
    <t xml:space="preserve">020 85500895                            </t>
  </si>
  <si>
    <t>FHN79</t>
  </si>
  <si>
    <t>21 New Change Passage</t>
  </si>
  <si>
    <t xml:space="preserve">EC4M 9AG                 </t>
  </si>
  <si>
    <t xml:space="preserve">020 74891682                            </t>
  </si>
  <si>
    <t>FHP29</t>
  </si>
  <si>
    <t>West Ham</t>
  </si>
  <si>
    <t xml:space="preserve">E15 3HX                  </t>
  </si>
  <si>
    <t xml:space="preserve">020 85343104                            </t>
  </si>
  <si>
    <t>FHV01</t>
  </si>
  <si>
    <t>321-325 Green Street</t>
  </si>
  <si>
    <t xml:space="preserve">020 85035061                            </t>
  </si>
  <si>
    <t>1997-10-13</t>
  </si>
  <si>
    <t>FHW54</t>
  </si>
  <si>
    <t>Harmoni Ooh City &amp; Hackney</t>
  </si>
  <si>
    <t>St Pancras Hospital</t>
  </si>
  <si>
    <t>4 St Pancras Way</t>
  </si>
  <si>
    <t>Camden</t>
  </si>
  <si>
    <t xml:space="preserve">NW1 0PE                  </t>
  </si>
  <si>
    <t xml:space="preserve">0203 4021213                            </t>
  </si>
  <si>
    <t>2010-10-01</t>
  </si>
  <si>
    <t>FHW61</t>
  </si>
  <si>
    <t>Pelc Barking &amp; Dagenham OOH</t>
  </si>
  <si>
    <t>Grays Court</t>
  </si>
  <si>
    <t>John Parker Close</t>
  </si>
  <si>
    <t xml:space="preserve">RM10 9SR                 </t>
  </si>
  <si>
    <t xml:space="preserve">020 89111130                            </t>
  </si>
  <si>
    <t>FHX72</t>
  </si>
  <si>
    <t>1-2 Wormwood Street</t>
  </si>
  <si>
    <t xml:space="preserve">EC2M 1RQ                 </t>
  </si>
  <si>
    <t xml:space="preserve">020 76380472                            </t>
  </si>
  <si>
    <t>1996-05-28</t>
  </si>
  <si>
    <t>FH085</t>
  </si>
  <si>
    <t>Mrs R Chana</t>
  </si>
  <si>
    <t>Jasrup Ltd T/A Dales Pharmacy</t>
  </si>
  <si>
    <t>463 Finchley Road</t>
  </si>
  <si>
    <t xml:space="preserve">NW3 6HN                  </t>
  </si>
  <si>
    <t xml:space="preserve">020 74354813                            </t>
  </si>
  <si>
    <t>FH087</t>
  </si>
  <si>
    <t>Wyedean Limited</t>
  </si>
  <si>
    <t>K Macgregors Chemist</t>
  </si>
  <si>
    <t>21 Priory Court</t>
  </si>
  <si>
    <t xml:space="preserve">E17 5NB                  </t>
  </si>
  <si>
    <t xml:space="preserve">020 85272020                            </t>
  </si>
  <si>
    <t>FH599</t>
  </si>
  <si>
    <t>Patel DK</t>
  </si>
  <si>
    <t>Dp Mark Chemists</t>
  </si>
  <si>
    <t>51 Oldhill Street</t>
  </si>
  <si>
    <t xml:space="preserve">N16 6LU                  </t>
  </si>
  <si>
    <t>FH732</t>
  </si>
  <si>
    <t>Ho KKL</t>
  </si>
  <si>
    <t>Cubitt Town Pharmacy</t>
  </si>
  <si>
    <t>143 Manchester Road</t>
  </si>
  <si>
    <t xml:space="preserve">E14 3DN                  </t>
  </si>
  <si>
    <t>FH739</t>
  </si>
  <si>
    <t>Jasmi Limited</t>
  </si>
  <si>
    <t>Kingsland Pharmacy</t>
  </si>
  <si>
    <t>406 Kingsland Road</t>
  </si>
  <si>
    <t xml:space="preserve">E8 4AA                   </t>
  </si>
  <si>
    <t xml:space="preserve">020 72546910                            </t>
  </si>
  <si>
    <t>FH855</t>
  </si>
  <si>
    <t>Pharmacure LTD</t>
  </si>
  <si>
    <t>David Lewis Chemist</t>
  </si>
  <si>
    <t>16 Porters Avenue</t>
  </si>
  <si>
    <t xml:space="preserve">RM8 2AQ                  </t>
  </si>
  <si>
    <t xml:space="preserve">020 85921557                            </t>
  </si>
  <si>
    <t>2004-06-28</t>
  </si>
  <si>
    <t>FJA11</t>
  </si>
  <si>
    <t>Chartchem LTD</t>
  </si>
  <si>
    <t>Skot Dispensing Chemists</t>
  </si>
  <si>
    <t>139 Victoria Road</t>
  </si>
  <si>
    <t xml:space="preserve">N9 9BA                   </t>
  </si>
  <si>
    <t>1981-06-01</t>
  </si>
  <si>
    <t>FJA90</t>
  </si>
  <si>
    <t>Maman MO</t>
  </si>
  <si>
    <t>Nuchem Pharmaceuticals Ltd</t>
  </si>
  <si>
    <t>159 Stroud Green Road</t>
  </si>
  <si>
    <t>Finsbury Park</t>
  </si>
  <si>
    <t xml:space="preserve">N4 3PX                   </t>
  </si>
  <si>
    <t xml:space="preserve">020 72723967                            </t>
  </si>
  <si>
    <t>FJD81</t>
  </si>
  <si>
    <t>Pharmaram Chemist</t>
  </si>
  <si>
    <t>10 Terrace Road</t>
  </si>
  <si>
    <t xml:space="preserve">E13 0PB                  </t>
  </si>
  <si>
    <t xml:space="preserve">020 84722715                            </t>
  </si>
  <si>
    <t>FJE08</t>
  </si>
  <si>
    <t>Anglebond Limited</t>
  </si>
  <si>
    <t>Wc &amp; K King Chemist</t>
  </si>
  <si>
    <t>35 Amwell Street</t>
  </si>
  <si>
    <t xml:space="preserve">EC1R 1UR                 </t>
  </si>
  <si>
    <t xml:space="preserve">020 78373439                            </t>
  </si>
  <si>
    <t>2012-12-18</t>
  </si>
  <si>
    <t>FJE68</t>
  </si>
  <si>
    <t>31-32 The Mall</t>
  </si>
  <si>
    <t>The Stratford Centre</t>
  </si>
  <si>
    <t xml:space="preserve">E15 1XD                  </t>
  </si>
  <si>
    <t xml:space="preserve">020 85342272                            </t>
  </si>
  <si>
    <t>FJF43</t>
  </si>
  <si>
    <t>Dkp Tailor</t>
  </si>
  <si>
    <t>Forest Dispensing Chemists</t>
  </si>
  <si>
    <t>615 Forest Road</t>
  </si>
  <si>
    <t xml:space="preserve">E17 4PP                  </t>
  </si>
  <si>
    <t xml:space="preserve">020 85272185                            </t>
  </si>
  <si>
    <t>1982-12-01</t>
  </si>
  <si>
    <t>FJJ16</t>
  </si>
  <si>
    <t>Filerange LTD</t>
  </si>
  <si>
    <t>Portmans Pharmacy</t>
  </si>
  <si>
    <t>Unit 5</t>
  </si>
  <si>
    <t>Cherry Tree Walk</t>
  </si>
  <si>
    <t>Whitecross Street</t>
  </si>
  <si>
    <t xml:space="preserve">EC1Y 8NX                 </t>
  </si>
  <si>
    <t xml:space="preserve">020 76380067                            </t>
  </si>
  <si>
    <t>FJJ70</t>
  </si>
  <si>
    <t>Clockwork Retail Ltd</t>
  </si>
  <si>
    <t>9 Queens Parade</t>
  </si>
  <si>
    <t>Brownlow Road</t>
  </si>
  <si>
    <t>Bounds Green</t>
  </si>
  <si>
    <t xml:space="preserve">N11 2DN                  </t>
  </si>
  <si>
    <t xml:space="preserve">020 88883222                            </t>
  </si>
  <si>
    <t>FJL00</t>
  </si>
  <si>
    <t>Eseme Limited</t>
  </si>
  <si>
    <t>Bows Chemist</t>
  </si>
  <si>
    <t>329 Upminster Road North</t>
  </si>
  <si>
    <t>Rainham</t>
  </si>
  <si>
    <t xml:space="preserve">RM13 9JR                 </t>
  </si>
  <si>
    <t xml:space="preserve">01708 551667                            </t>
  </si>
  <si>
    <t>1999-05-24</t>
  </si>
  <si>
    <t>FJL42</t>
  </si>
  <si>
    <t>169 Manford Way</t>
  </si>
  <si>
    <t>Hainault</t>
  </si>
  <si>
    <t xml:space="preserve">IG7 4DN                  </t>
  </si>
  <si>
    <t>FJL58</t>
  </si>
  <si>
    <t>59 Lower Clapton Road</t>
  </si>
  <si>
    <t>Upper Clapton</t>
  </si>
  <si>
    <t xml:space="preserve">E5 0NS                   </t>
  </si>
  <si>
    <t xml:space="preserve">020 89858819                            </t>
  </si>
  <si>
    <t>FJM18</t>
  </si>
  <si>
    <t>97 Upper Clapton Road</t>
  </si>
  <si>
    <t xml:space="preserve">E5 9BU                   </t>
  </si>
  <si>
    <t xml:space="preserve">020 88065140                            </t>
  </si>
  <si>
    <t>1996-07-30</t>
  </si>
  <si>
    <t>FJM53</t>
  </si>
  <si>
    <t>Surecare Health Link Ltd</t>
  </si>
  <si>
    <t>67 Leytonstone Road</t>
  </si>
  <si>
    <t xml:space="preserve">E15 1JA                  </t>
  </si>
  <si>
    <t xml:space="preserve">020 85341336                            </t>
  </si>
  <si>
    <t>FJN47</t>
  </si>
  <si>
    <t>Shah A</t>
  </si>
  <si>
    <t>Oakleigh Pharmacy</t>
  </si>
  <si>
    <t>253 Oakleigh Road North</t>
  </si>
  <si>
    <t>Whetstone</t>
  </si>
  <si>
    <t xml:space="preserve">N20 0TX                  </t>
  </si>
  <si>
    <t>FJN81</t>
  </si>
  <si>
    <t>Pharmchem LTD</t>
  </si>
  <si>
    <t>Scotts Pharmacy</t>
  </si>
  <si>
    <t>97-99 Silver Street</t>
  </si>
  <si>
    <t xml:space="preserve">N18 1RP                  </t>
  </si>
  <si>
    <t xml:space="preserve">020 88843134                            </t>
  </si>
  <si>
    <t>FJP97</t>
  </si>
  <si>
    <t>Newlands Pharmacies Limited</t>
  </si>
  <si>
    <t>Newlands Pharmacy</t>
  </si>
  <si>
    <t>67/69 Park Lane</t>
  </si>
  <si>
    <t xml:space="preserve">RM11 1BH                 </t>
  </si>
  <si>
    <t>FJR97</t>
  </si>
  <si>
    <t>Mcparland Ha Ltd</t>
  </si>
  <si>
    <t>10 The Concourse</t>
  </si>
  <si>
    <t>Grahame Park</t>
  </si>
  <si>
    <t xml:space="preserve">NW9 5XB                  </t>
  </si>
  <si>
    <t>FJT00</t>
  </si>
  <si>
    <t>209 Tottenham Court Road</t>
  </si>
  <si>
    <t xml:space="preserve">W1T 7PN                  </t>
  </si>
  <si>
    <t xml:space="preserve">020 76378200                            </t>
  </si>
  <si>
    <t>FJT13</t>
  </si>
  <si>
    <t>Venture House</t>
  </si>
  <si>
    <t>Hartley Avenue</t>
  </si>
  <si>
    <t>Millhill</t>
  </si>
  <si>
    <t xml:space="preserve">NW7 2HX                  </t>
  </si>
  <si>
    <t xml:space="preserve">020 89592144                            </t>
  </si>
  <si>
    <t>2000-11-10</t>
  </si>
  <si>
    <t>FJT15</t>
  </si>
  <si>
    <t>142a Upper Clapton Road</t>
  </si>
  <si>
    <t xml:space="preserve">E5 9JZ                   </t>
  </si>
  <si>
    <t xml:space="preserve">020 88067073                            </t>
  </si>
  <si>
    <t>FJT86</t>
  </si>
  <si>
    <t>Woodside (London) Ltd</t>
  </si>
  <si>
    <t>Woodside Pharmacy</t>
  </si>
  <si>
    <t>851 High Road</t>
  </si>
  <si>
    <t>Leytonstone</t>
  </si>
  <si>
    <t xml:space="preserve">E11 1HH                  </t>
  </si>
  <si>
    <t xml:space="preserve">020 85562502                            </t>
  </si>
  <si>
    <t>FJT98</t>
  </si>
  <si>
    <t>Daaks (Uk) Limited</t>
  </si>
  <si>
    <t>Grove Pharmacy</t>
  </si>
  <si>
    <t>73 Grove Road</t>
  </si>
  <si>
    <t xml:space="preserve">E17 9BU                  </t>
  </si>
  <si>
    <t xml:space="preserve">020 85216436                            </t>
  </si>
  <si>
    <t>1983-09-01</t>
  </si>
  <si>
    <t>FJX68</t>
  </si>
  <si>
    <t>Paun MD</t>
  </si>
  <si>
    <t>Ae Lipkin</t>
  </si>
  <si>
    <t>5 Dollis Parade</t>
  </si>
  <si>
    <t>64 Totteridge Lane</t>
  </si>
  <si>
    <t xml:space="preserve">N20 0EX                  </t>
  </si>
  <si>
    <t>FJY09</t>
  </si>
  <si>
    <t>267 Chingford Mount Road</t>
  </si>
  <si>
    <t>South Chingford</t>
  </si>
  <si>
    <t xml:space="preserve">E4 8LP                   </t>
  </si>
  <si>
    <t>FJY11</t>
  </si>
  <si>
    <t>172 George Lane</t>
  </si>
  <si>
    <t>South Woodford</t>
  </si>
  <si>
    <t xml:space="preserve">E18 1AY                  </t>
  </si>
  <si>
    <t>FJ034</t>
  </si>
  <si>
    <t>788 High Road</t>
  </si>
  <si>
    <t xml:space="preserve">N12 9QR                  </t>
  </si>
  <si>
    <t>FJ119</t>
  </si>
  <si>
    <t>Norlington LTD</t>
  </si>
  <si>
    <t>3 Broadway  Market</t>
  </si>
  <si>
    <t>Dalston</t>
  </si>
  <si>
    <t xml:space="preserve">E8 4PH                   </t>
  </si>
  <si>
    <t>FJ143</t>
  </si>
  <si>
    <t>54 Chapel Market</t>
  </si>
  <si>
    <t xml:space="preserve">N1 9EW                   </t>
  </si>
  <si>
    <t xml:space="preserve">020 78372979                            </t>
  </si>
  <si>
    <t>1994-07-12</t>
  </si>
  <si>
    <t>FJ342</t>
  </si>
  <si>
    <t>Dobber Pharmacy (Chemgrange Ltd)</t>
  </si>
  <si>
    <t>48-50 West Green Road</t>
  </si>
  <si>
    <t xml:space="preserve">N15 5NR                  </t>
  </si>
  <si>
    <t>FJ436</t>
  </si>
  <si>
    <t>144 High Road</t>
  </si>
  <si>
    <t xml:space="preserve">E15 1UA                  </t>
  </si>
  <si>
    <t xml:space="preserve">020 85341386                            </t>
  </si>
  <si>
    <t>1995-12-14</t>
  </si>
  <si>
    <t>FJ482</t>
  </si>
  <si>
    <t>173/175 Camden High St</t>
  </si>
  <si>
    <t>Camden Town</t>
  </si>
  <si>
    <t xml:space="preserve">NW1 7JY                  </t>
  </si>
  <si>
    <t xml:space="preserve">020 74855216                            </t>
  </si>
  <si>
    <t>FJ506</t>
  </si>
  <si>
    <t>Pharmasia8 Limited</t>
  </si>
  <si>
    <t>Parkview Pharmacy</t>
  </si>
  <si>
    <t>195 Bramley Road</t>
  </si>
  <si>
    <t xml:space="preserve">N14 4XA                  </t>
  </si>
  <si>
    <t xml:space="preserve">020 83634712                            </t>
  </si>
  <si>
    <t>2012-06-02</t>
  </si>
  <si>
    <t>FJ679</t>
  </si>
  <si>
    <t>Unit2,Western Ticket Hall</t>
  </si>
  <si>
    <t>Kings Cross</t>
  </si>
  <si>
    <t>Underground Station</t>
  </si>
  <si>
    <t xml:space="preserve">N1 9AL                   </t>
  </si>
  <si>
    <t xml:space="preserve">020 77139519                            </t>
  </si>
  <si>
    <t>1998-11-04</t>
  </si>
  <si>
    <t>FJ753</t>
  </si>
  <si>
    <t>Osbon Limited</t>
  </si>
  <si>
    <t>Osbon Pharmacy</t>
  </si>
  <si>
    <t>54 The Mall</t>
  </si>
  <si>
    <t>Stratford Shopping Centre</t>
  </si>
  <si>
    <t xml:space="preserve">E15 1XE                  </t>
  </si>
  <si>
    <t>FJ758</t>
  </si>
  <si>
    <t>110-112 Ballards Lane</t>
  </si>
  <si>
    <t xml:space="preserve">N3 2DN                   </t>
  </si>
  <si>
    <t xml:space="preserve">020 83460051                            </t>
  </si>
  <si>
    <t>2004-01-12</t>
  </si>
  <si>
    <t>FJ798</t>
  </si>
  <si>
    <t>82-84 Kingsland High St</t>
  </si>
  <si>
    <t xml:space="preserve">E8 2NS                   </t>
  </si>
  <si>
    <t xml:space="preserve">020 72545067                            </t>
  </si>
  <si>
    <t>FJ842</t>
  </si>
  <si>
    <t>Jan-Pharma Limited</t>
  </si>
  <si>
    <t>Churchfields Pharmacy</t>
  </si>
  <si>
    <t>211 High Road</t>
  </si>
  <si>
    <t xml:space="preserve">E18 2PB                  </t>
  </si>
  <si>
    <t xml:space="preserve">020 85040563                            </t>
  </si>
  <si>
    <t>FKA10</t>
  </si>
  <si>
    <t>15 Broadway Market</t>
  </si>
  <si>
    <t>Fencepiece Road</t>
  </si>
  <si>
    <t xml:space="preserve">IG6 2JR                  </t>
  </si>
  <si>
    <t>FKC08</t>
  </si>
  <si>
    <t>9-11 Old Church Road</t>
  </si>
  <si>
    <t xml:space="preserve">E4 6SJ                   </t>
  </si>
  <si>
    <t>FKD52</t>
  </si>
  <si>
    <t>232 High Holborn</t>
  </si>
  <si>
    <t xml:space="preserve">WC1V 7DA                 </t>
  </si>
  <si>
    <t xml:space="preserve">020 74049712                            </t>
  </si>
  <si>
    <t>1998-09-21</t>
  </si>
  <si>
    <t>FKE26</t>
  </si>
  <si>
    <t>Kotecha PKK</t>
  </si>
  <si>
    <t>Judds Chemist</t>
  </si>
  <si>
    <t>73 Pitfield Street</t>
  </si>
  <si>
    <t xml:space="preserve">N1 6BT                   </t>
  </si>
  <si>
    <t>1983-11-01</t>
  </si>
  <si>
    <t>FKF20</t>
  </si>
  <si>
    <t>Wise Jc Ltd</t>
  </si>
  <si>
    <t>Wise Chemist</t>
  </si>
  <si>
    <t>518 Hornsey Road</t>
  </si>
  <si>
    <t xml:space="preserve">N19 3QN                  </t>
  </si>
  <si>
    <t xml:space="preserve">020 72721264                            </t>
  </si>
  <si>
    <t>FKL74</t>
  </si>
  <si>
    <t>Pill Solutions Ltd</t>
  </si>
  <si>
    <t>214 High Road</t>
  </si>
  <si>
    <t xml:space="preserve">020 88881669                            </t>
  </si>
  <si>
    <t>FKN55</t>
  </si>
  <si>
    <t>52 Collier Row Lane</t>
  </si>
  <si>
    <t xml:space="preserve">RM5 3BB                  </t>
  </si>
  <si>
    <t xml:space="preserve">01708 740965                            </t>
  </si>
  <si>
    <t>FKP02</t>
  </si>
  <si>
    <t>Chuhse OOH</t>
  </si>
  <si>
    <t>Cranwich Road Surgery</t>
  </si>
  <si>
    <t>62 Cranwich Road</t>
  </si>
  <si>
    <t xml:space="preserve">N16 5JF                  </t>
  </si>
  <si>
    <t xml:space="preserve">020 82117769                            </t>
  </si>
  <si>
    <t>FKP20</t>
  </si>
  <si>
    <t>Ency Limited</t>
  </si>
  <si>
    <t>Langthorne Pharmacy</t>
  </si>
  <si>
    <t>Langthorne Health Centre</t>
  </si>
  <si>
    <t>13 Langthorne Road</t>
  </si>
  <si>
    <t xml:space="preserve">E11 4HX                  </t>
  </si>
  <si>
    <t xml:space="preserve">020 85394324                            </t>
  </si>
  <si>
    <t>2003-08-11</t>
  </si>
  <si>
    <t>FKQ97</t>
  </si>
  <si>
    <t>Mayor P &amp; P</t>
  </si>
  <si>
    <t>Mayors Dispensing Chemist</t>
  </si>
  <si>
    <t>45 Upton Lane</t>
  </si>
  <si>
    <t xml:space="preserve">E7 9PA                   </t>
  </si>
  <si>
    <t xml:space="preserve">020 84719746                            </t>
  </si>
  <si>
    <t>1988-08-01</t>
  </si>
  <si>
    <t>FKR69</t>
  </si>
  <si>
    <t>Mr Alpesh Shah</t>
  </si>
  <si>
    <t>Chemist2you / Aqua</t>
  </si>
  <si>
    <t>55 Bounces Road</t>
  </si>
  <si>
    <t xml:space="preserve">N9 8JE                   </t>
  </si>
  <si>
    <t xml:space="preserve">020 88073564                            </t>
  </si>
  <si>
    <t>FKW41</t>
  </si>
  <si>
    <t>13 The Concourse,Edmonton</t>
  </si>
  <si>
    <t>Grn Shop.Com,Edmonton Grn</t>
  </si>
  <si>
    <t xml:space="preserve">N9 0TY                   </t>
  </si>
  <si>
    <t xml:space="preserve">020 88071412                            </t>
  </si>
  <si>
    <t>FKX25</t>
  </si>
  <si>
    <t>V.N.R.S LTD</t>
  </si>
  <si>
    <t>Reena Pharmacy</t>
  </si>
  <si>
    <t>222 Regents Park Road</t>
  </si>
  <si>
    <t xml:space="preserve">N3 3HP                   </t>
  </si>
  <si>
    <t xml:space="preserve">020 83463532                            </t>
  </si>
  <si>
    <t>FKX28</t>
  </si>
  <si>
    <t>1 Claps Gate Lane</t>
  </si>
  <si>
    <t>Beckton</t>
  </si>
  <si>
    <t xml:space="preserve">E6 6JF                   </t>
  </si>
  <si>
    <t xml:space="preserve">020 74774700                            </t>
  </si>
  <si>
    <t>FKX95</t>
  </si>
  <si>
    <t>Healthside Limited</t>
  </si>
  <si>
    <t>Medicine Box</t>
  </si>
  <si>
    <t>21 Camden High Street</t>
  </si>
  <si>
    <t xml:space="preserve">NW1 7JE                  </t>
  </si>
  <si>
    <t xml:space="preserve">020 73876764                            </t>
  </si>
  <si>
    <t>2011-12-07</t>
  </si>
  <si>
    <t>FK061</t>
  </si>
  <si>
    <t>Mr C R Patel</t>
  </si>
  <si>
    <t>Caledonian Pharmacy</t>
  </si>
  <si>
    <t>486a Caledonian Road</t>
  </si>
  <si>
    <t xml:space="preserve">N7 9RP                   </t>
  </si>
  <si>
    <t xml:space="preserve">020 76090798                            </t>
  </si>
  <si>
    <t>FK101</t>
  </si>
  <si>
    <t>Torrington Park H.C.C.Ltd</t>
  </si>
  <si>
    <t>16 Torrington Park</t>
  </si>
  <si>
    <t xml:space="preserve">N12 9SS                  </t>
  </si>
  <si>
    <t xml:space="preserve">020 84464201                            </t>
  </si>
  <si>
    <t>1983-02-01</t>
  </si>
  <si>
    <t>FK366</t>
  </si>
  <si>
    <t>79 Upton Lane</t>
  </si>
  <si>
    <t xml:space="preserve">E7 9PB                   </t>
  </si>
  <si>
    <t xml:space="preserve">020 85341652                            </t>
  </si>
  <si>
    <t>FK564</t>
  </si>
  <si>
    <t>14 Canada Square</t>
  </si>
  <si>
    <t>Canary Wharf</t>
  </si>
  <si>
    <t xml:space="preserve">E14 4AX                  </t>
  </si>
  <si>
    <t xml:space="preserve">020 77191178                            </t>
  </si>
  <si>
    <t>2003-09-18</t>
  </si>
  <si>
    <t>FK675</t>
  </si>
  <si>
    <t>Rohpharm LTD</t>
  </si>
  <si>
    <t>149 Cranbrook Road</t>
  </si>
  <si>
    <t xml:space="preserve">IG1 4PU                  </t>
  </si>
  <si>
    <t xml:space="preserve">020 85143254                            </t>
  </si>
  <si>
    <t>FK684</t>
  </si>
  <si>
    <t>Mansons Chemists Ltd</t>
  </si>
  <si>
    <t>Sherman Chemists</t>
  </si>
  <si>
    <t>100-102 Woodgrange Road</t>
  </si>
  <si>
    <t xml:space="preserve">E7 0EW                   </t>
  </si>
  <si>
    <t xml:space="preserve">020 85342394                            </t>
  </si>
  <si>
    <t>1995-11-27</t>
  </si>
  <si>
    <t>FK733</t>
  </si>
  <si>
    <t>Rear Of 867-869 High Road</t>
  </si>
  <si>
    <t xml:space="preserve">N17 8EY                  </t>
  </si>
  <si>
    <t xml:space="preserve">020 88014857                            </t>
  </si>
  <si>
    <t>FK827</t>
  </si>
  <si>
    <t>Naspram Pharma Ltd</t>
  </si>
  <si>
    <t>102 Mill Lane</t>
  </si>
  <si>
    <t>West Hampstead</t>
  </si>
  <si>
    <t xml:space="preserve">NW6 1NF                  </t>
  </si>
  <si>
    <t xml:space="preserve">020 74354273                            </t>
  </si>
  <si>
    <t>FK977</t>
  </si>
  <si>
    <t>Sandylite LTD</t>
  </si>
  <si>
    <t>Sandylight Ltd</t>
  </si>
  <si>
    <t>131 Queens Crescent</t>
  </si>
  <si>
    <t xml:space="preserve">NW5 4EG                  </t>
  </si>
  <si>
    <t xml:space="preserve">020 72671138                            </t>
  </si>
  <si>
    <t>FLA59</t>
  </si>
  <si>
    <t>New River Health Limited</t>
  </si>
  <si>
    <t>Green Lanes Pharmacy</t>
  </si>
  <si>
    <t>808 Green Lanes</t>
  </si>
  <si>
    <t xml:space="preserve">N21 2SA                  </t>
  </si>
  <si>
    <t xml:space="preserve">020 83508350                            </t>
  </si>
  <si>
    <t>FLC80</t>
  </si>
  <si>
    <t>Burns Chemist Limited</t>
  </si>
  <si>
    <t>Burns Chemist</t>
  </si>
  <si>
    <t>334 High Road</t>
  </si>
  <si>
    <t xml:space="preserve">E11 3HR                  </t>
  </si>
  <si>
    <t xml:space="preserve">020 85343179                            </t>
  </si>
  <si>
    <t>2005-09-19</t>
  </si>
  <si>
    <t>FLE67</t>
  </si>
  <si>
    <t>Shah KJ</t>
  </si>
  <si>
    <t>Cross Chemist</t>
  </si>
  <si>
    <t>471 Lordship Lane</t>
  </si>
  <si>
    <t>FLG13</t>
  </si>
  <si>
    <t>J Sainsburys Store</t>
  </si>
  <si>
    <t>Cambridge Heath Road</t>
  </si>
  <si>
    <t>Mile End Gate</t>
  </si>
  <si>
    <t xml:space="preserve">E1 5SD                   </t>
  </si>
  <si>
    <t xml:space="preserve">020 73776916                            </t>
  </si>
  <si>
    <t>2004-08-23</t>
  </si>
  <si>
    <t>FLG64</t>
  </si>
  <si>
    <t>Shah ST</t>
  </si>
  <si>
    <t>Hendon Pharmacy</t>
  </si>
  <si>
    <t>52 Vivian Avenue</t>
  </si>
  <si>
    <t xml:space="preserve">NW4 3XH                  </t>
  </si>
  <si>
    <t>FLJ85</t>
  </si>
  <si>
    <t>100 Fleet Road</t>
  </si>
  <si>
    <t xml:space="preserve">NW3 2QX                  </t>
  </si>
  <si>
    <t>FLK24</t>
  </si>
  <si>
    <t>Hyperchem Limited</t>
  </si>
  <si>
    <t>Armstrongs Pharmacy</t>
  </si>
  <si>
    <t>279 Green Lanes</t>
  </si>
  <si>
    <t xml:space="preserve">N4 2EX                   </t>
  </si>
  <si>
    <t xml:space="preserve">020 88004546                            </t>
  </si>
  <si>
    <t>2011-12-19</t>
  </si>
  <si>
    <t>FLM04</t>
  </si>
  <si>
    <t>130 Chase Side</t>
  </si>
  <si>
    <t xml:space="preserve">N14 5PW                  </t>
  </si>
  <si>
    <t xml:space="preserve">020 83602212                            </t>
  </si>
  <si>
    <t>2001-01-22</t>
  </si>
  <si>
    <t>FLM71</t>
  </si>
  <si>
    <t>Jusmin Chandaria</t>
  </si>
  <si>
    <t>Firststep Care T/A Egerton Chemist</t>
  </si>
  <si>
    <t>145 Holloway Road</t>
  </si>
  <si>
    <t xml:space="preserve">N7 8LX                   </t>
  </si>
  <si>
    <t xml:space="preserve">020 76071046                            </t>
  </si>
  <si>
    <t>FLM83</t>
  </si>
  <si>
    <t>59-61 High Street</t>
  </si>
  <si>
    <t>Wanstead</t>
  </si>
  <si>
    <t xml:space="preserve">E11 2AE                  </t>
  </si>
  <si>
    <t xml:space="preserve">020 89890511                            </t>
  </si>
  <si>
    <t>FLN08</t>
  </si>
  <si>
    <t>143 Avon Road</t>
  </si>
  <si>
    <t xml:space="preserve">RM14 1RQ                 </t>
  </si>
  <si>
    <t xml:space="preserve">01708 226966                            </t>
  </si>
  <si>
    <t>FLN42</t>
  </si>
  <si>
    <t>Shivo Chemists</t>
  </si>
  <si>
    <t>738 Holloway Road</t>
  </si>
  <si>
    <t xml:space="preserve">N19 3JF                  </t>
  </si>
  <si>
    <t xml:space="preserve">020 72722713                            </t>
  </si>
  <si>
    <t>FLN64</t>
  </si>
  <si>
    <t>19 Station Road</t>
  </si>
  <si>
    <t xml:space="preserve">E4 7BJ                   </t>
  </si>
  <si>
    <t>FLP93</t>
  </si>
  <si>
    <t>426/428 Bethnal Green Rd</t>
  </si>
  <si>
    <t xml:space="preserve">E2 0DJ                   </t>
  </si>
  <si>
    <t xml:space="preserve">020 77391792                            </t>
  </si>
  <si>
    <t>1998-06-22</t>
  </si>
  <si>
    <t>FLQ84</t>
  </si>
  <si>
    <t>Antonees LTD</t>
  </si>
  <si>
    <t>Megtraco Pharmacy</t>
  </si>
  <si>
    <t>448 Kingsland Road</t>
  </si>
  <si>
    <t xml:space="preserve">E8 4AE                   </t>
  </si>
  <si>
    <t xml:space="preserve">020 72548211                            </t>
  </si>
  <si>
    <t>2005-08-22</t>
  </si>
  <si>
    <t>FLR24</t>
  </si>
  <si>
    <t>Weltree LTD</t>
  </si>
  <si>
    <t>St.James Dispensing Chemist</t>
  </si>
  <si>
    <t>69 St.James Street</t>
  </si>
  <si>
    <t xml:space="preserve">E17 7PN                  </t>
  </si>
  <si>
    <t xml:space="preserve">020 85201713                            </t>
  </si>
  <si>
    <t>FLR34</t>
  </si>
  <si>
    <t>Benjamin Pharmacy</t>
  </si>
  <si>
    <t>263 Chingford Mount Road</t>
  </si>
  <si>
    <t xml:space="preserve">020 85298263                            </t>
  </si>
  <si>
    <t>FLV30</t>
  </si>
  <si>
    <t>Kaylan Shah Ltd</t>
  </si>
  <si>
    <t>Savemore Pharmacy</t>
  </si>
  <si>
    <t>67 Westbury Avenue</t>
  </si>
  <si>
    <t xml:space="preserve">N22 6SA                  </t>
  </si>
  <si>
    <t xml:space="preserve">020 88885360                            </t>
  </si>
  <si>
    <t>FLW84</t>
  </si>
  <si>
    <t>Amanah Healthcare Limited</t>
  </si>
  <si>
    <t>Woodgrange Pharmacy</t>
  </si>
  <si>
    <t>116-120 Woodgrange Road</t>
  </si>
  <si>
    <t xml:space="preserve">020 85555660                            </t>
  </si>
  <si>
    <t>FL128</t>
  </si>
  <si>
    <t>Mr Uk Rattan</t>
  </si>
  <si>
    <t>Rattan Dispensing Chemist</t>
  </si>
  <si>
    <t>524-526 Barking Road</t>
  </si>
  <si>
    <t xml:space="preserve">E13 8QE                  </t>
  </si>
  <si>
    <t xml:space="preserve">020 84725054                            </t>
  </si>
  <si>
    <t>FL163</t>
  </si>
  <si>
    <t>Mansons Chemists</t>
  </si>
  <si>
    <t>15 Woodgrange Road</t>
  </si>
  <si>
    <t xml:space="preserve">E7 8BA                   </t>
  </si>
  <si>
    <t>FL170</t>
  </si>
  <si>
    <t>Mr F Rosenfeld</t>
  </si>
  <si>
    <t>Rose Chemist</t>
  </si>
  <si>
    <t>243 Upper Street</t>
  </si>
  <si>
    <t xml:space="preserve">N1 2RU                   </t>
  </si>
  <si>
    <t xml:space="preserve">020 72265716                            </t>
  </si>
  <si>
    <t>FL171</t>
  </si>
  <si>
    <t>Bhamra PS</t>
  </si>
  <si>
    <t>Allens Pharmacy</t>
  </si>
  <si>
    <t>19 Castalia Square</t>
  </si>
  <si>
    <t>Isle Of Dogs</t>
  </si>
  <si>
    <t xml:space="preserve">E14 3PQ                  </t>
  </si>
  <si>
    <t xml:space="preserve">020 79871362                            </t>
  </si>
  <si>
    <t>FL188</t>
  </si>
  <si>
    <t>Green Cross (London) Ltd</t>
  </si>
  <si>
    <t>213 Fore Street</t>
  </si>
  <si>
    <t xml:space="preserve">N18 2TZ                  </t>
  </si>
  <si>
    <t>FL197</t>
  </si>
  <si>
    <t>Patel RB</t>
  </si>
  <si>
    <t>Parade Chemist</t>
  </si>
  <si>
    <t>25 Grand Parade</t>
  </si>
  <si>
    <t>Green Lanes</t>
  </si>
  <si>
    <t>Haringey</t>
  </si>
  <si>
    <t xml:space="preserve">N4 1LG                   </t>
  </si>
  <si>
    <t>FL261</t>
  </si>
  <si>
    <t>171 High Street</t>
  </si>
  <si>
    <t xml:space="preserve">RM11 3XS                 </t>
  </si>
  <si>
    <t xml:space="preserve">01708 447975                            </t>
  </si>
  <si>
    <t>FL266</t>
  </si>
  <si>
    <t>Drayward LTD</t>
  </si>
  <si>
    <t>G Smith</t>
  </si>
  <si>
    <t>176 Long Lane</t>
  </si>
  <si>
    <t xml:space="preserve">N3 2RA                   </t>
  </si>
  <si>
    <t>FL456</t>
  </si>
  <si>
    <t>Assura Pharmacy</t>
  </si>
  <si>
    <t>15a Urban Hive</t>
  </si>
  <si>
    <t>Theydon Road</t>
  </si>
  <si>
    <t xml:space="preserve">E5 9BQ                   </t>
  </si>
  <si>
    <t xml:space="preserve">020 88066215                            </t>
  </si>
  <si>
    <t>2008-08-11</t>
  </si>
  <si>
    <t>FL514</t>
  </si>
  <si>
    <t>7 Station Road</t>
  </si>
  <si>
    <t>Harold Wood</t>
  </si>
  <si>
    <t xml:space="preserve">RM3 0BP                  </t>
  </si>
  <si>
    <t>FL521</t>
  </si>
  <si>
    <t>Janmohamed AM</t>
  </si>
  <si>
    <t>Kingsway Chemist</t>
  </si>
  <si>
    <t>214 High Street North</t>
  </si>
  <si>
    <t xml:space="preserve">E6 2JA                   </t>
  </si>
  <si>
    <t>FL532</t>
  </si>
  <si>
    <t>Pringleton LTD</t>
  </si>
  <si>
    <t>Allchins &amp; Co Chemist</t>
  </si>
  <si>
    <t>28 Englands Lane</t>
  </si>
  <si>
    <t xml:space="preserve">NW3 4UE                  </t>
  </si>
  <si>
    <t xml:space="preserve">020 77221095                            </t>
  </si>
  <si>
    <t>2010-03-25</t>
  </si>
  <si>
    <t>FL630</t>
  </si>
  <si>
    <t>Gb Healthcare Limited</t>
  </si>
  <si>
    <t>Highbury Pharmacy</t>
  </si>
  <si>
    <t>14 Highbury Park</t>
  </si>
  <si>
    <t xml:space="preserve">N5 2AB                   </t>
  </si>
  <si>
    <t xml:space="preserve">020 72262666                            </t>
  </si>
  <si>
    <t>FL779</t>
  </si>
  <si>
    <t>11 Faircross Parade</t>
  </si>
  <si>
    <t>Barking</t>
  </si>
  <si>
    <t xml:space="preserve">IG11 8UN                 </t>
  </si>
  <si>
    <t xml:space="preserve">020 85942686                            </t>
  </si>
  <si>
    <t>1994-09-14</t>
  </si>
  <si>
    <t>FMC69</t>
  </si>
  <si>
    <t>Unit 15</t>
  </si>
  <si>
    <t>Galleons Reach</t>
  </si>
  <si>
    <t xml:space="preserve">E6 7FB                   </t>
  </si>
  <si>
    <t xml:space="preserve">020 85079431                            </t>
  </si>
  <si>
    <t>2005-07-11</t>
  </si>
  <si>
    <t>FMD27</t>
  </si>
  <si>
    <t>Abm Grouper Ltd</t>
  </si>
  <si>
    <t>Elm Park Pharmacy</t>
  </si>
  <si>
    <t>208-212 Elm Park Avenue</t>
  </si>
  <si>
    <t>Elm Park</t>
  </si>
  <si>
    <t xml:space="preserve">RM12 4SD                 </t>
  </si>
  <si>
    <t xml:space="preserve">01708 440762                            </t>
  </si>
  <si>
    <t>2000-05-13</t>
  </si>
  <si>
    <t>FMD33</t>
  </si>
  <si>
    <t>410 Holloway Road</t>
  </si>
  <si>
    <t xml:space="preserve">N7 6QA                   </t>
  </si>
  <si>
    <t xml:space="preserve">020 76071056                            </t>
  </si>
  <si>
    <t>FMD40</t>
  </si>
  <si>
    <t>Pahwa R</t>
  </si>
  <si>
    <t>Tower Pharmacy</t>
  </si>
  <si>
    <t>50 Wapping Lane</t>
  </si>
  <si>
    <t>Wapping</t>
  </si>
  <si>
    <t xml:space="preserve">E1W 2RL                  </t>
  </si>
  <si>
    <t>1990-07-08</t>
  </si>
  <si>
    <t>FMD50</t>
  </si>
  <si>
    <t>Mr Zain K Khan</t>
  </si>
  <si>
    <t>Park Road Pharmacy</t>
  </si>
  <si>
    <t>27 Veryan Court</t>
  </si>
  <si>
    <t>Hornsey</t>
  </si>
  <si>
    <t xml:space="preserve">N8 8JR                   </t>
  </si>
  <si>
    <t xml:space="preserve">020 83475895                            </t>
  </si>
  <si>
    <t>FMD85</t>
  </si>
  <si>
    <t>Michael Franklin Chemists Limited</t>
  </si>
  <si>
    <t>Kingshead Chemist</t>
  </si>
  <si>
    <t>59 Sewardstone Road</t>
  </si>
  <si>
    <t xml:space="preserve">E4 7PA                   </t>
  </si>
  <si>
    <t xml:space="preserve">020 85291077                            </t>
  </si>
  <si>
    <t>2006-08-29</t>
  </si>
  <si>
    <t>FMD88</t>
  </si>
  <si>
    <t>5-9 Seven Sisters Road</t>
  </si>
  <si>
    <t xml:space="preserve">N7 6AJ                   </t>
  </si>
  <si>
    <t>FMJ85</t>
  </si>
  <si>
    <t>Ipsa Pharmacy Limited</t>
  </si>
  <si>
    <t>Ipsa Pharmacy</t>
  </si>
  <si>
    <t>7 Harben Parade</t>
  </si>
  <si>
    <t>Finchley Road</t>
  </si>
  <si>
    <t xml:space="preserve">NW3 6JP                  </t>
  </si>
  <si>
    <t xml:space="preserve">020 74499490                            </t>
  </si>
  <si>
    <t>FML56</t>
  </si>
  <si>
    <t>107 Rose Lane</t>
  </si>
  <si>
    <t>Chadwell Heath</t>
  </si>
  <si>
    <t xml:space="preserve">RM6 5NR                  </t>
  </si>
  <si>
    <t xml:space="preserve">020 85900215                            </t>
  </si>
  <si>
    <t>FMM53</t>
  </si>
  <si>
    <t>Woodside (London) Limited</t>
  </si>
  <si>
    <t>Woodside Pharmacy Beacontree</t>
  </si>
  <si>
    <t>633 High Road</t>
  </si>
  <si>
    <t xml:space="preserve">E11 4RD                  </t>
  </si>
  <si>
    <t xml:space="preserve">020 85393586                            </t>
  </si>
  <si>
    <t>2013-12-06</t>
  </si>
  <si>
    <t>FMN80</t>
  </si>
  <si>
    <t>53 Green Lane</t>
  </si>
  <si>
    <t xml:space="preserve">IG1 1XG                  </t>
  </si>
  <si>
    <t xml:space="preserve">020 84780484                            </t>
  </si>
  <si>
    <t>FMT53</t>
  </si>
  <si>
    <t>Adjei ST</t>
  </si>
  <si>
    <t>Akro Pharmacy</t>
  </si>
  <si>
    <t>404 Katherine Road</t>
  </si>
  <si>
    <t xml:space="preserve">E7 8NP                   </t>
  </si>
  <si>
    <t xml:space="preserve">020 84720461                            </t>
  </si>
  <si>
    <t>FMV67</t>
  </si>
  <si>
    <t xml:space="preserve">E11 1HT                  </t>
  </si>
  <si>
    <t xml:space="preserve">020 84372400                            </t>
  </si>
  <si>
    <t>FM035</t>
  </si>
  <si>
    <t>Main Concourse</t>
  </si>
  <si>
    <t>Euston Station</t>
  </si>
  <si>
    <t xml:space="preserve">NW1 2RS                  </t>
  </si>
  <si>
    <t xml:space="preserve">020 78379335                            </t>
  </si>
  <si>
    <t>1996-06-06</t>
  </si>
  <si>
    <t>FM050</t>
  </si>
  <si>
    <t>Clockwork Pharmacy Ltd</t>
  </si>
  <si>
    <t>Easton Pharmacy</t>
  </si>
  <si>
    <t>398-400 Mare Street</t>
  </si>
  <si>
    <t xml:space="preserve">E8 1HP                   </t>
  </si>
  <si>
    <t xml:space="preserve">020 89855888                            </t>
  </si>
  <si>
    <t>2003-09-12</t>
  </si>
  <si>
    <t>FM067</t>
  </si>
  <si>
    <t>177-185 High Road</t>
  </si>
  <si>
    <t xml:space="preserve">IG1 1DG                  </t>
  </si>
  <si>
    <t xml:space="preserve">020 85532116                            </t>
  </si>
  <si>
    <t>FM313</t>
  </si>
  <si>
    <t>Stearns Pharmacy</t>
  </si>
  <si>
    <t>571 Green Lanes</t>
  </si>
  <si>
    <t xml:space="preserve">N8 0RL                   </t>
  </si>
  <si>
    <t xml:space="preserve">020 83405128                            </t>
  </si>
  <si>
    <t>FM494</t>
  </si>
  <si>
    <t>St Andrew's Health Centre</t>
  </si>
  <si>
    <t>2 Hannaford Walk</t>
  </si>
  <si>
    <t>Bromley By Bow</t>
  </si>
  <si>
    <t xml:space="preserve">E3 3FF                   </t>
  </si>
  <si>
    <t>FM689</t>
  </si>
  <si>
    <t>Patel SI</t>
  </si>
  <si>
    <t>Phillips Chemist</t>
  </si>
  <si>
    <t>193 Lordship Lane</t>
  </si>
  <si>
    <t xml:space="preserve">N17 6XF                  </t>
  </si>
  <si>
    <t xml:space="preserve">020 88084040                            </t>
  </si>
  <si>
    <t>1991-05-21</t>
  </si>
  <si>
    <t>FM888</t>
  </si>
  <si>
    <t>39 High Street</t>
  </si>
  <si>
    <t xml:space="preserve">IG6 2EA                  </t>
  </si>
  <si>
    <t>FM975</t>
  </si>
  <si>
    <t>Stern IL</t>
  </si>
  <si>
    <t>Hayward Chemist Ltd</t>
  </si>
  <si>
    <t>10 Queen Anne's Place</t>
  </si>
  <si>
    <t>Bush Hill Park</t>
  </si>
  <si>
    <t>Middlesex</t>
  </si>
  <si>
    <t xml:space="preserve">EN1 2PT                  </t>
  </si>
  <si>
    <t>1993-11-29</t>
  </si>
  <si>
    <t>FNA07</t>
  </si>
  <si>
    <t>Fleming Nash Healthcare Limited</t>
  </si>
  <si>
    <t>Fairlop Pharmacy</t>
  </si>
  <si>
    <t>87 High Street</t>
  </si>
  <si>
    <t xml:space="preserve">IG6 2AH                  </t>
  </si>
  <si>
    <t xml:space="preserve">020 85513017                            </t>
  </si>
  <si>
    <t>2011-11-04</t>
  </si>
  <si>
    <t>FNA19</t>
  </si>
  <si>
    <t>Reid TN</t>
  </si>
  <si>
    <t>Reids Pharmacy</t>
  </si>
  <si>
    <t>1 Cambridge Terrace</t>
  </si>
  <si>
    <t>Bury Street West</t>
  </si>
  <si>
    <t xml:space="preserve">N9 9JJ                   </t>
  </si>
  <si>
    <t>FNA31</t>
  </si>
  <si>
    <t>P &amp; S Chem Limited</t>
  </si>
  <si>
    <t>P &amp; S Chemist</t>
  </si>
  <si>
    <t>111 Ilford Lane</t>
  </si>
  <si>
    <t xml:space="preserve">IG1 2RJ                  </t>
  </si>
  <si>
    <t xml:space="preserve">020 84786108                            </t>
  </si>
  <si>
    <t>1995-03-08</t>
  </si>
  <si>
    <t>FNA96</t>
  </si>
  <si>
    <t>Goodcare Partners Ltd</t>
  </si>
  <si>
    <t>Talati Chemist</t>
  </si>
  <si>
    <t>282 Heathway</t>
  </si>
  <si>
    <t xml:space="preserve">RM10 8QS                 </t>
  </si>
  <si>
    <t xml:space="preserve">020 85923321                            </t>
  </si>
  <si>
    <t>FND94</t>
  </si>
  <si>
    <t>J C Patel</t>
  </si>
  <si>
    <t>Arkle Pharmacy</t>
  </si>
  <si>
    <t>39 Junction Road</t>
  </si>
  <si>
    <t xml:space="preserve">N19 5QU                  </t>
  </si>
  <si>
    <t xml:space="preserve">020 72722283                            </t>
  </si>
  <si>
    <t>1996-12-09</t>
  </si>
  <si>
    <t>FNE05</t>
  </si>
  <si>
    <t>Wise Pharmacy Ltd</t>
  </si>
  <si>
    <t>Estons Pharmacy</t>
  </si>
  <si>
    <t>93 Fore Street</t>
  </si>
  <si>
    <t xml:space="preserve">N18 2TW                  </t>
  </si>
  <si>
    <t xml:space="preserve">020 88071467                            </t>
  </si>
  <si>
    <t>FNE08</t>
  </si>
  <si>
    <t>Mr P Sangani</t>
  </si>
  <si>
    <t>Wellcare Medical (Uk) Ltd</t>
  </si>
  <si>
    <t>552 Holloway Road</t>
  </si>
  <si>
    <t xml:space="preserve">N7 6JP                   </t>
  </si>
  <si>
    <t xml:space="preserve">020 72633152                            </t>
  </si>
  <si>
    <t>FNF21</t>
  </si>
  <si>
    <t>Mr V Mehta</t>
  </si>
  <si>
    <t>Coral Pharmacy Ltd</t>
  </si>
  <si>
    <t>312 Park Road</t>
  </si>
  <si>
    <t xml:space="preserve">N8 8LA                   </t>
  </si>
  <si>
    <t xml:space="preserve">020 83406734                            </t>
  </si>
  <si>
    <t>1989-12-07</t>
  </si>
  <si>
    <t>FNH88</t>
  </si>
  <si>
    <t>559 Roman Road</t>
  </si>
  <si>
    <t>Bow</t>
  </si>
  <si>
    <t xml:space="preserve">E3 5EL                   </t>
  </si>
  <si>
    <t>FNH97</t>
  </si>
  <si>
    <t>Finstead (Hoxton) Ltd</t>
  </si>
  <si>
    <t>Unit 1,</t>
  </si>
  <si>
    <t>207-232 Hoxton Street</t>
  </si>
  <si>
    <t>FNJ57</t>
  </si>
  <si>
    <t>Healthcare Concepts Ltd</t>
  </si>
  <si>
    <t>21 Hermit Road</t>
  </si>
  <si>
    <t xml:space="preserve">E16 4HP                  </t>
  </si>
  <si>
    <t xml:space="preserve">020 74764328                            </t>
  </si>
  <si>
    <t>2001-02-09</t>
  </si>
  <si>
    <t>FNK71</t>
  </si>
  <si>
    <t>69 Perrymans Farm Road</t>
  </si>
  <si>
    <t xml:space="preserve">IG2 7LT                  </t>
  </si>
  <si>
    <t xml:space="preserve">020 85543428                            </t>
  </si>
  <si>
    <t>FNK76</t>
  </si>
  <si>
    <t>Holborn Pharmacy</t>
  </si>
  <si>
    <t>88 Southampton Row</t>
  </si>
  <si>
    <t xml:space="preserve">WC1B 4BB                 </t>
  </si>
  <si>
    <t xml:space="preserve">020 74052825                            </t>
  </si>
  <si>
    <t>FNL82</t>
  </si>
  <si>
    <t>Pelc Eucc OOH</t>
  </si>
  <si>
    <t>Queens Hospital Eucc</t>
  </si>
  <si>
    <t>Rom Valley Way</t>
  </si>
  <si>
    <t xml:space="preserve">RM7 0AG                  </t>
  </si>
  <si>
    <t xml:space="preserve">0845 1304204                            </t>
  </si>
  <si>
    <t>FNM10</t>
  </si>
  <si>
    <t>Mohammed Mokoddus</t>
  </si>
  <si>
    <t>Catto Chemist</t>
  </si>
  <si>
    <t>388 High Street North</t>
  </si>
  <si>
    <t xml:space="preserve">E12 6RH                  </t>
  </si>
  <si>
    <t xml:space="preserve">020 84721871                            </t>
  </si>
  <si>
    <t>FNM70</t>
  </si>
  <si>
    <t>16 Exmouth Market</t>
  </si>
  <si>
    <t xml:space="preserve">EC1R 4QE                 </t>
  </si>
  <si>
    <t xml:space="preserve">020 78372252                            </t>
  </si>
  <si>
    <t>FNP17</t>
  </si>
  <si>
    <t>382 Commercial Road</t>
  </si>
  <si>
    <t xml:space="preserve">E1 0LB                   </t>
  </si>
  <si>
    <t xml:space="preserve">020 77902906                            </t>
  </si>
  <si>
    <t>FNP72</t>
  </si>
  <si>
    <t>Ravika LTD</t>
  </si>
  <si>
    <t>Muswell Hill Pharmacy</t>
  </si>
  <si>
    <t>110 Fortis Green Road</t>
  </si>
  <si>
    <t xml:space="preserve">N10 3HN                  </t>
  </si>
  <si>
    <t xml:space="preserve">020 88831313                            </t>
  </si>
  <si>
    <t>2014-02-24</t>
  </si>
  <si>
    <t>FNV83</t>
  </si>
  <si>
    <t>Neimans Chemist Ltd</t>
  </si>
  <si>
    <t>81 Grays Inn Road</t>
  </si>
  <si>
    <t xml:space="preserve">WC1X 8TP                 </t>
  </si>
  <si>
    <t xml:space="preserve">020 74055665                            </t>
  </si>
  <si>
    <t>1998-08-01</t>
  </si>
  <si>
    <t>FNX01</t>
  </si>
  <si>
    <t>Victoria Park Pharmacy</t>
  </si>
  <si>
    <t>215-217 Victoria Park Rd</t>
  </si>
  <si>
    <t xml:space="preserve">E9 7HD                   </t>
  </si>
  <si>
    <t xml:space="preserve">020 89851717                            </t>
  </si>
  <si>
    <t>FNY79</t>
  </si>
  <si>
    <t>Shilcroft Limited</t>
  </si>
  <si>
    <t>Cw Andrew</t>
  </si>
  <si>
    <t>32 High Road</t>
  </si>
  <si>
    <t xml:space="preserve">N2 9PJ                   </t>
  </si>
  <si>
    <t>FN008</t>
  </si>
  <si>
    <t>C Atkinson Chemists Ltd</t>
  </si>
  <si>
    <t>C Atkinson Chemist</t>
  </si>
  <si>
    <t>20 The Grangeway</t>
  </si>
  <si>
    <t xml:space="preserve">N21 2HG                  </t>
  </si>
  <si>
    <t>FN123</t>
  </si>
  <si>
    <t>Patel PR</t>
  </si>
  <si>
    <t>Wh Burdess Chemist Ltd</t>
  </si>
  <si>
    <t>178 Mawney Road</t>
  </si>
  <si>
    <t xml:space="preserve">RM7 8BU                  </t>
  </si>
  <si>
    <t xml:space="preserve">01708 743043                            </t>
  </si>
  <si>
    <t>FN141</t>
  </si>
  <si>
    <t>Unipharm Limited</t>
  </si>
  <si>
    <t>Unipharm Pharmacy</t>
  </si>
  <si>
    <t>253 Kingsland Road</t>
  </si>
  <si>
    <t xml:space="preserve">E2 8AN                   </t>
  </si>
  <si>
    <t xml:space="preserve">020 76134176                            </t>
  </si>
  <si>
    <t>FN372</t>
  </si>
  <si>
    <t>2 Brooks Parade</t>
  </si>
  <si>
    <t>Green Lane</t>
  </si>
  <si>
    <t xml:space="preserve">IG3 9RT                  </t>
  </si>
  <si>
    <t xml:space="preserve">020 85992495                            </t>
  </si>
  <si>
    <t>FN420</t>
  </si>
  <si>
    <t>31-32 Lower Ground Floor</t>
  </si>
  <si>
    <t>The Arcade</t>
  </si>
  <si>
    <t>Westfield Stratford City</t>
  </si>
  <si>
    <t xml:space="preserve">E20 1EH                  </t>
  </si>
  <si>
    <t xml:space="preserve">020 82212495                            </t>
  </si>
  <si>
    <t>FN455</t>
  </si>
  <si>
    <t>266 Brentwood Road</t>
  </si>
  <si>
    <t xml:space="preserve">RM2 5SU                  </t>
  </si>
  <si>
    <t xml:space="preserve">01708 446462                            </t>
  </si>
  <si>
    <t>FN508</t>
  </si>
  <si>
    <t>Turnbulls Chemist</t>
  </si>
  <si>
    <t>155 Essex Road</t>
  </si>
  <si>
    <t xml:space="preserve">N1 2SN                   </t>
  </si>
  <si>
    <t xml:space="preserve">020 72263645                            </t>
  </si>
  <si>
    <t>FN758</t>
  </si>
  <si>
    <t>Dukes Pharmacy</t>
  </si>
  <si>
    <t>330 Muswell Hill Broadway</t>
  </si>
  <si>
    <t xml:space="preserve">N10 1DJ                  </t>
  </si>
  <si>
    <t xml:space="preserve">020 88839072                            </t>
  </si>
  <si>
    <t>2009-06-06</t>
  </si>
  <si>
    <t>FPA29</t>
  </si>
  <si>
    <t>11/13 Junction Road</t>
  </si>
  <si>
    <t xml:space="preserve">N19 5QT                  </t>
  </si>
  <si>
    <t xml:space="preserve">020 72722631                            </t>
  </si>
  <si>
    <t>FPC57</t>
  </si>
  <si>
    <t xml:space="preserve">IG8 8HR                  </t>
  </si>
  <si>
    <t xml:space="preserve">020 82737879                            </t>
  </si>
  <si>
    <t>FPD73</t>
  </si>
  <si>
    <t>64 Station Road</t>
  </si>
  <si>
    <t xml:space="preserve">RM14 2TD                 </t>
  </si>
  <si>
    <t>FPE55</t>
  </si>
  <si>
    <t>Hr Pharm Ltd</t>
  </si>
  <si>
    <t>Petter Pharmacy</t>
  </si>
  <si>
    <t>49/51 The Broadway</t>
  </si>
  <si>
    <t>Crouch End</t>
  </si>
  <si>
    <t xml:space="preserve">N8 8DT                   </t>
  </si>
  <si>
    <t xml:space="preserve">020 83404772                            </t>
  </si>
  <si>
    <t>1998-09-07</t>
  </si>
  <si>
    <t>FPE65</t>
  </si>
  <si>
    <t xml:space="preserve">N15 4AJ                  </t>
  </si>
  <si>
    <t xml:space="preserve">020 88080873                            </t>
  </si>
  <si>
    <t>FPE95</t>
  </si>
  <si>
    <t>White Lodge Medical Services Ltd</t>
  </si>
  <si>
    <t>Whitakers Pharmacy</t>
  </si>
  <si>
    <t>68 Silver Street</t>
  </si>
  <si>
    <t xml:space="preserve">EN1 3EW                  </t>
  </si>
  <si>
    <t xml:space="preserve">020 83646129                            </t>
  </si>
  <si>
    <t>2009-12-22</t>
  </si>
  <si>
    <t>FPF35</t>
  </si>
  <si>
    <t>Southcross LTD</t>
  </si>
  <si>
    <t>Care Home Meds</t>
  </si>
  <si>
    <t>20 Jute Lane</t>
  </si>
  <si>
    <t xml:space="preserve">EN3 7PJ                  </t>
  </si>
  <si>
    <t xml:space="preserve">020 85271071                            </t>
  </si>
  <si>
    <t>2011-02-21</t>
  </si>
  <si>
    <t>FPF53</t>
  </si>
  <si>
    <t>Yasser Latif</t>
  </si>
  <si>
    <t>Ali's Pharmacy</t>
  </si>
  <si>
    <t>93 Watney Street</t>
  </si>
  <si>
    <t xml:space="preserve">E1 2QE                   </t>
  </si>
  <si>
    <t xml:space="preserve">020 7909150                             </t>
  </si>
  <si>
    <t>FPG12</t>
  </si>
  <si>
    <t>384 Green Street</t>
  </si>
  <si>
    <t>Upton Park Plaistow</t>
  </si>
  <si>
    <t xml:space="preserve">E13 9AP                  </t>
  </si>
  <si>
    <t xml:space="preserve">020 84723879                            </t>
  </si>
  <si>
    <t>FPL60</t>
  </si>
  <si>
    <t>Ocean Healthcare Limited</t>
  </si>
  <si>
    <t>Ocean Healthcare</t>
  </si>
  <si>
    <t>12 High Road</t>
  </si>
  <si>
    <t xml:space="preserve">E18 2QL                  </t>
  </si>
  <si>
    <t xml:space="preserve">020 89895960                            </t>
  </si>
  <si>
    <t>2008-04-07</t>
  </si>
  <si>
    <t>FPN09</t>
  </si>
  <si>
    <t>822 High Road</t>
  </si>
  <si>
    <t>Romford, Essex</t>
  </si>
  <si>
    <t xml:space="preserve">RM6 4HY                  </t>
  </si>
  <si>
    <t>1992-03-31</t>
  </si>
  <si>
    <t>FPP76</t>
  </si>
  <si>
    <t>Leoprim Chemist Ltd</t>
  </si>
  <si>
    <t>Leoprim Chemist</t>
  </si>
  <si>
    <t>328 Essex Road</t>
  </si>
  <si>
    <t xml:space="preserve">N1 3PB                   </t>
  </si>
  <si>
    <t xml:space="preserve">020 77042987                            </t>
  </si>
  <si>
    <t>1991-02-04</t>
  </si>
  <si>
    <t>FPQ44</t>
  </si>
  <si>
    <t>Patel NR</t>
  </si>
  <si>
    <t>Nr Patel Chemists</t>
  </si>
  <si>
    <t>153 Bowes Road</t>
  </si>
  <si>
    <t xml:space="preserve">N13 4SE                  </t>
  </si>
  <si>
    <t>FPQ52</t>
  </si>
  <si>
    <t>386-388 Mare Street</t>
  </si>
  <si>
    <t xml:space="preserve">E8 1HR                   </t>
  </si>
  <si>
    <t xml:space="preserve">020 88969014                            </t>
  </si>
  <si>
    <t>FPR95</t>
  </si>
  <si>
    <t>J &amp; H J Vaghela</t>
  </si>
  <si>
    <t>96 Camden Road</t>
  </si>
  <si>
    <t xml:space="preserve">NW1 9EA                  </t>
  </si>
  <si>
    <t xml:space="preserve">020 74851714                            </t>
  </si>
  <si>
    <t>1984-08-01</t>
  </si>
  <si>
    <t>FP366</t>
  </si>
  <si>
    <t>Wood Green Shopping City</t>
  </si>
  <si>
    <t>137-139 High Road</t>
  </si>
  <si>
    <t xml:space="preserve">N22 6BA                  </t>
  </si>
  <si>
    <t>FP643</t>
  </si>
  <si>
    <t>Michael Franklin (Chemists) Ltd</t>
  </si>
  <si>
    <t>Atkinsons Chemist</t>
  </si>
  <si>
    <t>750 Green Lanes</t>
  </si>
  <si>
    <t xml:space="preserve">N21 3RE                  </t>
  </si>
  <si>
    <t xml:space="preserve">020 83601037                            </t>
  </si>
  <si>
    <t>2004-06-30</t>
  </si>
  <si>
    <t>FP809</t>
  </si>
  <si>
    <t>Thankey BP</t>
  </si>
  <si>
    <t>Westlake Pharmacy</t>
  </si>
  <si>
    <t>1015 Finchley Road</t>
  </si>
  <si>
    <t xml:space="preserve">NW11 7ES                 </t>
  </si>
  <si>
    <t>FQA46</t>
  </si>
  <si>
    <t>196 Higham Hill Road</t>
  </si>
  <si>
    <t xml:space="preserve">E17 5RQ                  </t>
  </si>
  <si>
    <t xml:space="preserve">020 85319057                            </t>
  </si>
  <si>
    <t>FQC60</t>
  </si>
  <si>
    <t>331 West Green Road</t>
  </si>
  <si>
    <t xml:space="preserve">N15 3PB                  </t>
  </si>
  <si>
    <t xml:space="preserve">020 88883040                            </t>
  </si>
  <si>
    <t>2001-04-17</t>
  </si>
  <si>
    <t>FQD10</t>
  </si>
  <si>
    <t>Region Choice Ltd</t>
  </si>
  <si>
    <t>Regionchoice Ltd</t>
  </si>
  <si>
    <t>68 Cambridge Heath Road</t>
  </si>
  <si>
    <t xml:space="preserve">E1 5QJ                   </t>
  </si>
  <si>
    <t>FQD31</t>
  </si>
  <si>
    <t>Well-Chem Pharmacy</t>
  </si>
  <si>
    <t>641 High Road</t>
  </si>
  <si>
    <t xml:space="preserve">IG3 8RA                  </t>
  </si>
  <si>
    <t xml:space="preserve">020 85901624                            </t>
  </si>
  <si>
    <t>FQD98</t>
  </si>
  <si>
    <t>Whiterose Chemist</t>
  </si>
  <si>
    <t>100 Ardleigh Green Road</t>
  </si>
  <si>
    <t xml:space="preserve">RM11 2LG                 </t>
  </si>
  <si>
    <t xml:space="preserve">01708 442227                            </t>
  </si>
  <si>
    <t>FQF09</t>
  </si>
  <si>
    <t>Patel NC</t>
  </si>
  <si>
    <t>Akshar Pharmacies</t>
  </si>
  <si>
    <t>8a Rushbrook Crescent</t>
  </si>
  <si>
    <t xml:space="preserve">E17 5BZ                  </t>
  </si>
  <si>
    <t xml:space="preserve">020 85275443                            </t>
  </si>
  <si>
    <t>FQF62</t>
  </si>
  <si>
    <t>Jetsol Pharmacy</t>
  </si>
  <si>
    <t>The Hub</t>
  </si>
  <si>
    <t>123 Star Lane</t>
  </si>
  <si>
    <t xml:space="preserve">E16 4PZ                  </t>
  </si>
  <si>
    <t xml:space="preserve">020 74761667                            </t>
  </si>
  <si>
    <t>FQJ10</t>
  </si>
  <si>
    <t>Patel VK</t>
  </si>
  <si>
    <t>W Price (Chemist)</t>
  </si>
  <si>
    <t>8 Pennine Parade</t>
  </si>
  <si>
    <t>Pennine Drive</t>
  </si>
  <si>
    <t xml:space="preserve">NW2 1NT                  </t>
  </si>
  <si>
    <t>1993-01-15</t>
  </si>
  <si>
    <t>FQJ20</t>
  </si>
  <si>
    <t>139 Cannon Street Road</t>
  </si>
  <si>
    <t xml:space="preserve">E1 2LX                   </t>
  </si>
  <si>
    <t xml:space="preserve">020 74806796                            </t>
  </si>
  <si>
    <t>FQJ62</t>
  </si>
  <si>
    <t>21-29 Ballards Lane</t>
  </si>
  <si>
    <t xml:space="preserve">N3 1XP                   </t>
  </si>
  <si>
    <t xml:space="preserve">020 82107749                            </t>
  </si>
  <si>
    <t>FQK44</t>
  </si>
  <si>
    <t>11 The Broadway</t>
  </si>
  <si>
    <t xml:space="preserve">N8 8DU                   </t>
  </si>
  <si>
    <t>FQL21</t>
  </si>
  <si>
    <t>Redwood Pharmacy</t>
  </si>
  <si>
    <t>116 Alexandra Park Road</t>
  </si>
  <si>
    <t xml:space="preserve">N10 2AE                  </t>
  </si>
  <si>
    <t>FQL22</t>
  </si>
  <si>
    <t>Mr R Mistry</t>
  </si>
  <si>
    <t>House Of Mistry Ltd</t>
  </si>
  <si>
    <t>15-17 South End Road</t>
  </si>
  <si>
    <t xml:space="preserve">NW3 2PT                  </t>
  </si>
  <si>
    <t xml:space="preserve">020 77940848                            </t>
  </si>
  <si>
    <t>FQN03</t>
  </si>
  <si>
    <t>5 Althorne Way</t>
  </si>
  <si>
    <t xml:space="preserve">RM10 7AY                 </t>
  </si>
  <si>
    <t xml:space="preserve">020 85936213                            </t>
  </si>
  <si>
    <t>FQN80</t>
  </si>
  <si>
    <t>7 Signals Walk</t>
  </si>
  <si>
    <t>Highams Park</t>
  </si>
  <si>
    <t xml:space="preserve">E4 9JD                   </t>
  </si>
  <si>
    <t>FQP06</t>
  </si>
  <si>
    <t>47-49 Stamford Hill</t>
  </si>
  <si>
    <t xml:space="preserve">N16 5SR                  </t>
  </si>
  <si>
    <t>1993-12-23</t>
  </si>
  <si>
    <t>FQQ21</t>
  </si>
  <si>
    <t>Aj Rones Pharmacy</t>
  </si>
  <si>
    <t>465 High Road</t>
  </si>
  <si>
    <t xml:space="preserve">N17 6QB                  </t>
  </si>
  <si>
    <t xml:space="preserve">020 88089092                            </t>
  </si>
  <si>
    <t>FQR59</t>
  </si>
  <si>
    <t>Cabot Place, 15 Cabot Sq</t>
  </si>
  <si>
    <t xml:space="preserve">E14 4QS                  </t>
  </si>
  <si>
    <t>1992-04-01</t>
  </si>
  <si>
    <t>FQT86</t>
  </si>
  <si>
    <t>Kkpr Limited</t>
  </si>
  <si>
    <t>Haggerston Pharmacy</t>
  </si>
  <si>
    <t>228 Haggerston Road</t>
  </si>
  <si>
    <t xml:space="preserve">E8 4HT                   </t>
  </si>
  <si>
    <t xml:space="preserve">020 72492441                            </t>
  </si>
  <si>
    <t>FQV26</t>
  </si>
  <si>
    <t>Ariel Oberlander</t>
  </si>
  <si>
    <t>Beehive Pharmacy</t>
  </si>
  <si>
    <t>8 Beehive Lane</t>
  </si>
  <si>
    <t xml:space="preserve">IG1 3RD                  </t>
  </si>
  <si>
    <t xml:space="preserve">020 85543560                            </t>
  </si>
  <si>
    <t>FQV37</t>
  </si>
  <si>
    <t>5-7 High Street North</t>
  </si>
  <si>
    <t xml:space="preserve">E6 1HS                   </t>
  </si>
  <si>
    <t xml:space="preserve">020 85528968                            </t>
  </si>
  <si>
    <t>2008-03-07</t>
  </si>
  <si>
    <t>FQV39</t>
  </si>
  <si>
    <t>15 Jubilee Place</t>
  </si>
  <si>
    <t>45 Bank Street</t>
  </si>
  <si>
    <t xml:space="preserve">E14 5NY                  </t>
  </si>
  <si>
    <t xml:space="preserve">020 75196187                            </t>
  </si>
  <si>
    <t>FQV62</t>
  </si>
  <si>
    <t>Morning Lane</t>
  </si>
  <si>
    <t xml:space="preserve">E9 6ND                   </t>
  </si>
  <si>
    <t xml:space="preserve">020 82180147                            </t>
  </si>
  <si>
    <t>FQX57</t>
  </si>
  <si>
    <t>Solanky MK</t>
  </si>
  <si>
    <t>324 High Street North</t>
  </si>
  <si>
    <t xml:space="preserve">E12 6SA                  </t>
  </si>
  <si>
    <t>FQX71</t>
  </si>
  <si>
    <t>Bhatt RK</t>
  </si>
  <si>
    <t>Roding Pharmacy</t>
  </si>
  <si>
    <t>214 Redbridge Lane East</t>
  </si>
  <si>
    <t>Redbridge</t>
  </si>
  <si>
    <t xml:space="preserve">IG4 5BQ                  </t>
  </si>
  <si>
    <t xml:space="preserve">020 85513741                            </t>
  </si>
  <si>
    <t>FQ038</t>
  </si>
  <si>
    <t>Kotecha R</t>
  </si>
  <si>
    <t>60 Lambs Conduit Street</t>
  </si>
  <si>
    <t xml:space="preserve">WC1N 3LW                 </t>
  </si>
  <si>
    <t xml:space="preserve">020 74051039                            </t>
  </si>
  <si>
    <t>FQ264</t>
  </si>
  <si>
    <t>Mr S Shah</t>
  </si>
  <si>
    <t>Santas Limited</t>
  </si>
  <si>
    <t>182 Stroud Green Road</t>
  </si>
  <si>
    <t xml:space="preserve">N4 3RN                   </t>
  </si>
  <si>
    <t xml:space="preserve">020 72721591                            </t>
  </si>
  <si>
    <t>1994-08-15</t>
  </si>
  <si>
    <t>FQ521</t>
  </si>
  <si>
    <t>60/62 Kilburn High Road</t>
  </si>
  <si>
    <t xml:space="preserve">NW6 4HJ                  </t>
  </si>
  <si>
    <t xml:space="preserve">020 76247070                            </t>
  </si>
  <si>
    <t>FQ525</t>
  </si>
  <si>
    <t>Shree Medicines Limited</t>
  </si>
  <si>
    <t>C&amp;H Chemist</t>
  </si>
  <si>
    <t>179 Blackstock Road</t>
  </si>
  <si>
    <t xml:space="preserve">N5 2LL                   </t>
  </si>
  <si>
    <t xml:space="preserve">020 72262500                            </t>
  </si>
  <si>
    <t>FQ664</t>
  </si>
  <si>
    <t>John Foreman</t>
  </si>
  <si>
    <t>Greenlight Healthcare Ltd</t>
  </si>
  <si>
    <t>6 Cricklewood Broadway</t>
  </si>
  <si>
    <t xml:space="preserve">NW2 3HD                  </t>
  </si>
  <si>
    <t xml:space="preserve">020 84522121                            </t>
  </si>
  <si>
    <t>2006-01-20</t>
  </si>
  <si>
    <t>FQ977</t>
  </si>
  <si>
    <t>40-42 Brunswick Shopp Ctr</t>
  </si>
  <si>
    <t>Marchmont Street</t>
  </si>
  <si>
    <t xml:space="preserve">WC1N 1AE                 </t>
  </si>
  <si>
    <t xml:space="preserve">020 72785040                            </t>
  </si>
  <si>
    <t>1995-10-09</t>
  </si>
  <si>
    <t>FRA69</t>
  </si>
  <si>
    <t>John Wilson Chemists</t>
  </si>
  <si>
    <t>17-19 Vivian Avenue</t>
  </si>
  <si>
    <t xml:space="preserve">NW4 3UX                  </t>
  </si>
  <si>
    <t xml:space="preserve">020 82026262                            </t>
  </si>
  <si>
    <t>1998-03-30</t>
  </si>
  <si>
    <t>FRC27</t>
  </si>
  <si>
    <t>Radiant Medicare Ltd</t>
  </si>
  <si>
    <t>Heron Pharmacy</t>
  </si>
  <si>
    <t>5/6 Silkstream Parade</t>
  </si>
  <si>
    <t>Watling Avenue, Burnt Oak</t>
  </si>
  <si>
    <t>Edgware</t>
  </si>
  <si>
    <t xml:space="preserve">HA8 0EJ                  </t>
  </si>
  <si>
    <t xml:space="preserve">020 89592376                            </t>
  </si>
  <si>
    <t>FRC57</t>
  </si>
  <si>
    <t>Mr Ali Hussain</t>
  </si>
  <si>
    <t>Chigwell Pharmacy</t>
  </si>
  <si>
    <t>Chigwell Medical Centre</t>
  </si>
  <si>
    <t>300 Fencepiece Road</t>
  </si>
  <si>
    <t>Hainault, Ilford</t>
  </si>
  <si>
    <t xml:space="preserve">IG6 2TA                  </t>
  </si>
  <si>
    <t xml:space="preserve">020 81720502                            </t>
  </si>
  <si>
    <t>FRD18</t>
  </si>
  <si>
    <t>204 Cambridge Heath Road</t>
  </si>
  <si>
    <t xml:space="preserve">E2 9NQ                   </t>
  </si>
  <si>
    <t>1989-05-02</t>
  </si>
  <si>
    <t>FRD47</t>
  </si>
  <si>
    <t>Chauhan HD</t>
  </si>
  <si>
    <t>Benjamin Chemists</t>
  </si>
  <si>
    <t>190 S/Newington High St</t>
  </si>
  <si>
    <t xml:space="preserve">N16 7JD                  </t>
  </si>
  <si>
    <t xml:space="preserve">020 72542696                            </t>
  </si>
  <si>
    <t>1996-11-11</t>
  </si>
  <si>
    <t>FRD61</t>
  </si>
  <si>
    <t>Dmb Chemist</t>
  </si>
  <si>
    <t>4 Watney Market</t>
  </si>
  <si>
    <t xml:space="preserve">E1 2PR                   </t>
  </si>
  <si>
    <t>2000-12-09</t>
  </si>
  <si>
    <t>FRE86</t>
  </si>
  <si>
    <t>Anp Pharma Ltd</t>
  </si>
  <si>
    <t>Hainault Pharmacy</t>
  </si>
  <si>
    <t>49 Hainault Road</t>
  </si>
  <si>
    <t xml:space="preserve">E11 1EA                  </t>
  </si>
  <si>
    <t xml:space="preserve">020 85392535                            </t>
  </si>
  <si>
    <t>FRF15</t>
  </si>
  <si>
    <t>Savemore LTD</t>
  </si>
  <si>
    <t>Pharmacare Chemist</t>
  </si>
  <si>
    <t>164 Hornchurch Road</t>
  </si>
  <si>
    <t xml:space="preserve">RM11 1QH                 </t>
  </si>
  <si>
    <t>FRH15</t>
  </si>
  <si>
    <t>97-131 High Road</t>
  </si>
  <si>
    <t xml:space="preserve">RM6 6PA                  </t>
  </si>
  <si>
    <t xml:space="preserve">020 85978192                            </t>
  </si>
  <si>
    <t>1999-11-15</t>
  </si>
  <si>
    <t>FRJ69</t>
  </si>
  <si>
    <t>Safedale Limited</t>
  </si>
  <si>
    <t>Safedale Dispensing Chemist</t>
  </si>
  <si>
    <t>124 Langthorne Road</t>
  </si>
  <si>
    <t xml:space="preserve">E11 4HR                  </t>
  </si>
  <si>
    <t xml:space="preserve">020 85390983                            </t>
  </si>
  <si>
    <t>2002-09-13</t>
  </si>
  <si>
    <t>FRK52</t>
  </si>
  <si>
    <t>Primescale LTD</t>
  </si>
  <si>
    <t>Prime Pharmacy</t>
  </si>
  <si>
    <t>234 High Street North</t>
  </si>
  <si>
    <t xml:space="preserve">E12 6SB                  </t>
  </si>
  <si>
    <t xml:space="preserve">020 84703214                            </t>
  </si>
  <si>
    <t>FRM14</t>
  </si>
  <si>
    <t>Pari Enterprises Ltd</t>
  </si>
  <si>
    <t>Clerkenwell Pharmacy</t>
  </si>
  <si>
    <t>51 Exmouth Market</t>
  </si>
  <si>
    <t xml:space="preserve">EC1R 4QL                 </t>
  </si>
  <si>
    <t>2011-10-27</t>
  </si>
  <si>
    <t>FRM43</t>
  </si>
  <si>
    <t>Patel Ac (Preentree) Ltd</t>
  </si>
  <si>
    <t>Hampstead Heath Pharmacy</t>
  </si>
  <si>
    <t>35 South End Road</t>
  </si>
  <si>
    <t xml:space="preserve">NW3 2PY                  </t>
  </si>
  <si>
    <t xml:space="preserve">020 74357075                            </t>
  </si>
  <si>
    <t>FRM52</t>
  </si>
  <si>
    <t>Angel Pharmacies Ltd</t>
  </si>
  <si>
    <t>34 Ritchie Street</t>
  </si>
  <si>
    <t xml:space="preserve">N1 0DG                   </t>
  </si>
  <si>
    <t xml:space="preserve">020 78376861                            </t>
  </si>
  <si>
    <t>2010-03-08</t>
  </si>
  <si>
    <t>FRM72</t>
  </si>
  <si>
    <t>753 High Road</t>
  </si>
  <si>
    <t xml:space="preserve">N17 8AH                  </t>
  </si>
  <si>
    <t xml:space="preserve">020 88081974                            </t>
  </si>
  <si>
    <t>1992-01-01</t>
  </si>
  <si>
    <t>FRM82</t>
  </si>
  <si>
    <t>Bee Chemist</t>
  </si>
  <si>
    <t>517 Hackney Road</t>
  </si>
  <si>
    <t xml:space="preserve">E2 9ED                   </t>
  </si>
  <si>
    <t xml:space="preserve">020 77394552                            </t>
  </si>
  <si>
    <t>FRN23</t>
  </si>
  <si>
    <t>Park Health Limited</t>
  </si>
  <si>
    <t>Park Pharmacy</t>
  </si>
  <si>
    <t>286 Seven Sisters Road</t>
  </si>
  <si>
    <t xml:space="preserve">N4 2AA                   </t>
  </si>
  <si>
    <t xml:space="preserve">020 88000786                            </t>
  </si>
  <si>
    <t>FRN99</t>
  </si>
  <si>
    <t>D-818 LTD</t>
  </si>
  <si>
    <t>Gregory Oliver</t>
  </si>
  <si>
    <t>121 High St</t>
  </si>
  <si>
    <t xml:space="preserve">E13 9HH                  </t>
  </si>
  <si>
    <t xml:space="preserve">020 84726313                            </t>
  </si>
  <si>
    <t>FRT44</t>
  </si>
  <si>
    <t>Sb Pharma Ltd</t>
  </si>
  <si>
    <t>Links Pharmacy</t>
  </si>
  <si>
    <t>129 East End Road</t>
  </si>
  <si>
    <t xml:space="preserve">N2 0SZ                   </t>
  </si>
  <si>
    <t xml:space="preserve">020 88830442                            </t>
  </si>
  <si>
    <t>2012-10-27</t>
  </si>
  <si>
    <t>FRT99</t>
  </si>
  <si>
    <t>Canons Pharmacy Limited</t>
  </si>
  <si>
    <t>Leyton Green Pharmacy</t>
  </si>
  <si>
    <t>768 Lea Bridge Road</t>
  </si>
  <si>
    <t xml:space="preserve">E17 9DN                  </t>
  </si>
  <si>
    <t xml:space="preserve">020 85395984                            </t>
  </si>
  <si>
    <t>2009-05-29</t>
  </si>
  <si>
    <t>FRV02</t>
  </si>
  <si>
    <t>Loxford Polyclinic</t>
  </si>
  <si>
    <t>417 Ilford Lane</t>
  </si>
  <si>
    <t xml:space="preserve">IG1 2SN                  </t>
  </si>
  <si>
    <t xml:space="preserve">020 84784347                            </t>
  </si>
  <si>
    <t>FRV52</t>
  </si>
  <si>
    <t>Mr A Kantaria</t>
  </si>
  <si>
    <t>Chalkgate Ltd</t>
  </si>
  <si>
    <t>27 - 29 Winchester Road</t>
  </si>
  <si>
    <t xml:space="preserve">NW3 3NR                  </t>
  </si>
  <si>
    <t xml:space="preserve">020 75868730                            </t>
  </si>
  <si>
    <t>FRV88</t>
  </si>
  <si>
    <t>Feldy Pharmacy</t>
  </si>
  <si>
    <t>35 Aberfeldy Street</t>
  </si>
  <si>
    <t xml:space="preserve">E14 0NU                  </t>
  </si>
  <si>
    <t>FRX05</t>
  </si>
  <si>
    <t>98 Francis Road</t>
  </si>
  <si>
    <t xml:space="preserve">E10 6PP                  </t>
  </si>
  <si>
    <t xml:space="preserve">020 85564292                            </t>
  </si>
  <si>
    <t>1991-05-15</t>
  </si>
  <si>
    <t>FR188</t>
  </si>
  <si>
    <t>225 West End Lane</t>
  </si>
  <si>
    <t xml:space="preserve">NW6 1XJ                  </t>
  </si>
  <si>
    <t xml:space="preserve">020 77949326                            </t>
  </si>
  <si>
    <t>FR228</t>
  </si>
  <si>
    <t>Kalpesh LTD</t>
  </si>
  <si>
    <t>Kalpesh Chemist</t>
  </si>
  <si>
    <t>199-201 Rushmore Road</t>
  </si>
  <si>
    <t xml:space="preserve">E5 0HD                   </t>
  </si>
  <si>
    <t>FR470</t>
  </si>
  <si>
    <t>Motie WK</t>
  </si>
  <si>
    <t>Gf Porter Chemist</t>
  </si>
  <si>
    <t>48 Great Cambridge Road</t>
  </si>
  <si>
    <t xml:space="preserve">N17 7BU                  </t>
  </si>
  <si>
    <t>FR584</t>
  </si>
  <si>
    <t>Frank Mays Ltd</t>
  </si>
  <si>
    <t>Frank Mays Pharmacy</t>
  </si>
  <si>
    <t>30 Barking Road</t>
  </si>
  <si>
    <t xml:space="preserve">E6 3BP                   </t>
  </si>
  <si>
    <t xml:space="preserve">020 84720601                            </t>
  </si>
  <si>
    <t>FR633</t>
  </si>
  <si>
    <t>Mam (Cash &amp; Carry) Ltd</t>
  </si>
  <si>
    <t>Mk Shah Pharmacy</t>
  </si>
  <si>
    <t>734-736 Hertford Road</t>
  </si>
  <si>
    <t xml:space="preserve">EN3 6PR                  </t>
  </si>
  <si>
    <t>FR702</t>
  </si>
  <si>
    <t>Ravalia Pharm Ltd</t>
  </si>
  <si>
    <t>59a Broad Lane</t>
  </si>
  <si>
    <t xml:space="preserve">N15 4DJ                  </t>
  </si>
  <si>
    <t xml:space="preserve">020 88080422                            </t>
  </si>
  <si>
    <t>FR774</t>
  </si>
  <si>
    <t>Avenue Pharmacy Ltd.</t>
  </si>
  <si>
    <t>189 Station Road</t>
  </si>
  <si>
    <t>Edgeware</t>
  </si>
  <si>
    <t xml:space="preserve">HA8 7JX                  </t>
  </si>
  <si>
    <t>1992-08-03</t>
  </si>
  <si>
    <t>FR778</t>
  </si>
  <si>
    <t>491-493 Seven Sisters Rd</t>
  </si>
  <si>
    <t xml:space="preserve">N15 6EP                  </t>
  </si>
  <si>
    <t xml:space="preserve">020 83764698                            </t>
  </si>
  <si>
    <t>FR817</t>
  </si>
  <si>
    <t>Devraj Limited</t>
  </si>
  <si>
    <t>Devs Chemist</t>
  </si>
  <si>
    <t>103a Dalston Lane</t>
  </si>
  <si>
    <t xml:space="preserve">E8 1NH                   </t>
  </si>
  <si>
    <t xml:space="preserve">020 72498060                            </t>
  </si>
  <si>
    <t>FR823</t>
  </si>
  <si>
    <t>155 Manford Way</t>
  </si>
  <si>
    <t xml:space="preserve">020 85004929                            </t>
  </si>
  <si>
    <t>FR843</t>
  </si>
  <si>
    <t>Forward Pharmacy Limited</t>
  </si>
  <si>
    <t>Forward Pharmacy</t>
  </si>
  <si>
    <t>648 Mile End Road</t>
  </si>
  <si>
    <t xml:space="preserve">E3 4LH                   </t>
  </si>
  <si>
    <t xml:space="preserve">020 89801231                            </t>
  </si>
  <si>
    <t>FR966</t>
  </si>
  <si>
    <t>Westmidian LTD</t>
  </si>
  <si>
    <t>J Edmunds Chemists</t>
  </si>
  <si>
    <t>47 Kingsland High St</t>
  </si>
  <si>
    <t xml:space="preserve">E8 2JS                   </t>
  </si>
  <si>
    <t>FTD22</t>
  </si>
  <si>
    <t>Quickhaven LTD</t>
  </si>
  <si>
    <t>Bees Dispensing Chemist</t>
  </si>
  <si>
    <t>172 Fore St</t>
  </si>
  <si>
    <t xml:space="preserve">N18 2JB                  </t>
  </si>
  <si>
    <t>FTD85</t>
  </si>
  <si>
    <t>170-172 Stamford Hill</t>
  </si>
  <si>
    <t xml:space="preserve">N16 6QX                  </t>
  </si>
  <si>
    <t xml:space="preserve">020 88006166                            </t>
  </si>
  <si>
    <t>1999-12-06</t>
  </si>
  <si>
    <t>FTE02</t>
  </si>
  <si>
    <t>274 Green Lanes</t>
  </si>
  <si>
    <t xml:space="preserve">N4 2NH                   </t>
  </si>
  <si>
    <t xml:space="preserve">020 88008801                            </t>
  </si>
  <si>
    <t>FTE76</t>
  </si>
  <si>
    <t>Pharmacia Naturale</t>
  </si>
  <si>
    <t>1the Broadway</t>
  </si>
  <si>
    <t xml:space="preserve">N8 9TN                   </t>
  </si>
  <si>
    <t xml:space="preserve">020 83416462                            </t>
  </si>
  <si>
    <t>FTF70</t>
  </si>
  <si>
    <t>Barndoc Healthcare Ltd OOH</t>
  </si>
  <si>
    <t>Churchwood House</t>
  </si>
  <si>
    <t>Cockfosters Road</t>
  </si>
  <si>
    <t xml:space="preserve">EN4 0DR                  </t>
  </si>
  <si>
    <t xml:space="preserve">03000 333777                            </t>
  </si>
  <si>
    <t>FTG73</t>
  </si>
  <si>
    <t>352 High Road</t>
  </si>
  <si>
    <t xml:space="preserve">N22 8JW                  </t>
  </si>
  <si>
    <t>FTH55</t>
  </si>
  <si>
    <t>Mayor P</t>
  </si>
  <si>
    <t>214 Ripple Road</t>
  </si>
  <si>
    <t xml:space="preserve">IG11 7PR                 </t>
  </si>
  <si>
    <t xml:space="preserve">020 85946646                            </t>
  </si>
  <si>
    <t>FTK70</t>
  </si>
  <si>
    <t>Nuchem</t>
  </si>
  <si>
    <t>778 Green Lane</t>
  </si>
  <si>
    <t xml:space="preserve">RM8 1YT                  </t>
  </si>
  <si>
    <t>FTL30</t>
  </si>
  <si>
    <t>Sv Pharmacies Ltd</t>
  </si>
  <si>
    <t>Sv Pharmacy</t>
  </si>
  <si>
    <t>19 Electric Parade</t>
  </si>
  <si>
    <t>George Lane</t>
  </si>
  <si>
    <t xml:space="preserve">E18 2LY                  </t>
  </si>
  <si>
    <t xml:space="preserve">020 89893353                            </t>
  </si>
  <si>
    <t>FTL36</t>
  </si>
  <si>
    <t>600 High Road</t>
  </si>
  <si>
    <t xml:space="preserve">IG3 8BS                  </t>
  </si>
  <si>
    <t xml:space="preserve">020 85994436                            </t>
  </si>
  <si>
    <t>FTM85</t>
  </si>
  <si>
    <t>S + A Pharma Limited</t>
  </si>
  <si>
    <t>Newmans Chemist</t>
  </si>
  <si>
    <t>376 Barking Road</t>
  </si>
  <si>
    <t xml:space="preserve">E13 8HL                  </t>
  </si>
  <si>
    <t xml:space="preserve">020 74761326                            </t>
  </si>
  <si>
    <t>2004-09-10</t>
  </si>
  <si>
    <t>FTN01</t>
  </si>
  <si>
    <t>Braxted LTD</t>
  </si>
  <si>
    <t>151 Park Road</t>
  </si>
  <si>
    <t xml:space="preserve">N8 8JD                   </t>
  </si>
  <si>
    <t>FTN92</t>
  </si>
  <si>
    <t>Keats Pharmacy Ltd</t>
  </si>
  <si>
    <t>30 Rosslyn Hill</t>
  </si>
  <si>
    <t xml:space="preserve">NW3 1NH                  </t>
  </si>
  <si>
    <t xml:space="preserve">020 74350587                            </t>
  </si>
  <si>
    <t>2000-05-10</t>
  </si>
  <si>
    <t>FTP53</t>
  </si>
  <si>
    <t>107 Cheapside</t>
  </si>
  <si>
    <t xml:space="preserve">EC2V 6DN                 </t>
  </si>
  <si>
    <t xml:space="preserve">020 72363466                            </t>
  </si>
  <si>
    <t>FTQ02</t>
  </si>
  <si>
    <t>Mr A Rahman &amp; Mr M N Miah</t>
  </si>
  <si>
    <t>161 Plaistow Road</t>
  </si>
  <si>
    <t xml:space="preserve">E15 3ER                  </t>
  </si>
  <si>
    <t xml:space="preserve">020 85342692                            </t>
  </si>
  <si>
    <t>FTQ53</t>
  </si>
  <si>
    <t xml:space="preserve">E17 7AD                  </t>
  </si>
  <si>
    <t xml:space="preserve">020 85204769                            </t>
  </si>
  <si>
    <t>FTQ82</t>
  </si>
  <si>
    <t>Mr N Shah</t>
  </si>
  <si>
    <t>Medisense Pharmacy Ltd</t>
  </si>
  <si>
    <t xml:space="preserve">N8 7PS                   </t>
  </si>
  <si>
    <t xml:space="preserve">020 83487990                            </t>
  </si>
  <si>
    <t>FTR68</t>
  </si>
  <si>
    <t>121 Wood Street</t>
  </si>
  <si>
    <t xml:space="preserve">E17 3LL                  </t>
  </si>
  <si>
    <t xml:space="preserve">020 85203638                            </t>
  </si>
  <si>
    <t>FTR70</t>
  </si>
  <si>
    <t>Coppetts Centre</t>
  </si>
  <si>
    <t>North Circular Road</t>
  </si>
  <si>
    <t xml:space="preserve">N12 0SH                  </t>
  </si>
  <si>
    <t xml:space="preserve">020 82107049                            </t>
  </si>
  <si>
    <t>FTV79</t>
  </si>
  <si>
    <t>Growtrack LTD</t>
  </si>
  <si>
    <t>Servebrook Ltd</t>
  </si>
  <si>
    <t>1 Park Lane</t>
  </si>
  <si>
    <t xml:space="preserve">RM11 1BB                 </t>
  </si>
  <si>
    <t xml:space="preserve">01708 741469                            </t>
  </si>
  <si>
    <t>FTW15</t>
  </si>
  <si>
    <t>80 Roman Road</t>
  </si>
  <si>
    <t>Bethnal Green</t>
  </si>
  <si>
    <t xml:space="preserve">E2 0PG                   </t>
  </si>
  <si>
    <t xml:space="preserve">020 89814528                            </t>
  </si>
  <si>
    <t>FTW43</t>
  </si>
  <si>
    <t>The Pill Box</t>
  </si>
  <si>
    <t>23 St James Street</t>
  </si>
  <si>
    <t xml:space="preserve">020 85205820                            </t>
  </si>
  <si>
    <t>FTW53</t>
  </si>
  <si>
    <t>Weston LTD</t>
  </si>
  <si>
    <t>329 Barking Road</t>
  </si>
  <si>
    <t xml:space="preserve">E13 8EE                  </t>
  </si>
  <si>
    <t xml:space="preserve">020 74765214                            </t>
  </si>
  <si>
    <t>2000-07-13</t>
  </si>
  <si>
    <t>FTW68</t>
  </si>
  <si>
    <t>Smk Pharma Ltd</t>
  </si>
  <si>
    <t>Mint Pharmacy</t>
  </si>
  <si>
    <t>205 Plashet Grove</t>
  </si>
  <si>
    <t xml:space="preserve">020 84715987                            </t>
  </si>
  <si>
    <t>FTX13</t>
  </si>
  <si>
    <t>167- 169 High Road</t>
  </si>
  <si>
    <t xml:space="preserve">RM6 6NL                  </t>
  </si>
  <si>
    <t xml:space="preserve">020 85902214                            </t>
  </si>
  <si>
    <t>FTY66</t>
  </si>
  <si>
    <t>19 Faircross Parade</t>
  </si>
  <si>
    <t xml:space="preserve">IG11 8UW                 </t>
  </si>
  <si>
    <t xml:space="preserve">020 85940364                            </t>
  </si>
  <si>
    <t>FT034</t>
  </si>
  <si>
    <t>Superdrugs</t>
  </si>
  <si>
    <t>3/5 Harben Parade</t>
  </si>
  <si>
    <t xml:space="preserve">020 77222490                            </t>
  </si>
  <si>
    <t>FT835</t>
  </si>
  <si>
    <t>Fte Consultants Ltd</t>
  </si>
  <si>
    <t>Pelton Chemist</t>
  </si>
  <si>
    <t>90 Belgrave Road</t>
  </si>
  <si>
    <t xml:space="preserve">IG1 3AL                  </t>
  </si>
  <si>
    <t xml:space="preserve">020 85545348                            </t>
  </si>
  <si>
    <t>2004-07-29</t>
  </si>
  <si>
    <t>FT893</t>
  </si>
  <si>
    <t>Mr T Mahmood</t>
  </si>
  <si>
    <t>Mim Pharmacy Ltd</t>
  </si>
  <si>
    <t>118 North Street</t>
  </si>
  <si>
    <t xml:space="preserve">RM1 1DL                  </t>
  </si>
  <si>
    <t xml:space="preserve">01708 743341                            </t>
  </si>
  <si>
    <t>FVA70</t>
  </si>
  <si>
    <t>741 Barking Road</t>
  </si>
  <si>
    <t xml:space="preserve">E13 9ER                  </t>
  </si>
  <si>
    <t xml:space="preserve">020 84721054                            </t>
  </si>
  <si>
    <t>2003-10-30</t>
  </si>
  <si>
    <t>FVC98</t>
  </si>
  <si>
    <t>171 Moorgate</t>
  </si>
  <si>
    <t xml:space="preserve">EC2M 6QX                 </t>
  </si>
  <si>
    <t xml:space="preserve">020 76063957                            </t>
  </si>
  <si>
    <t>FVE89</t>
  </si>
  <si>
    <t>21 Clockhouse Lane</t>
  </si>
  <si>
    <t>Collier Row</t>
  </si>
  <si>
    <t xml:space="preserve">RM5 3PH                  </t>
  </si>
  <si>
    <t xml:space="preserve">01708 724905                            </t>
  </si>
  <si>
    <t>FVF76</t>
  </si>
  <si>
    <t>Saigrace Pharmacy Ltd</t>
  </si>
  <si>
    <t>Saigrace Pharmacy</t>
  </si>
  <si>
    <t>93 Tottenham Lane</t>
  </si>
  <si>
    <t xml:space="preserve">N8 9BG                   </t>
  </si>
  <si>
    <t xml:space="preserve">020 82921811                            </t>
  </si>
  <si>
    <t>FVF89</t>
  </si>
  <si>
    <t>Langstone Way Surgery</t>
  </si>
  <si>
    <t>Lidbury Square</t>
  </si>
  <si>
    <t xml:space="preserve">NW7 1AF                  </t>
  </si>
  <si>
    <t xml:space="preserve">020 83718638                            </t>
  </si>
  <si>
    <t>2011-12-23</t>
  </si>
  <si>
    <t>FVG24</t>
  </si>
  <si>
    <t>Linra (Chemist) Ltd</t>
  </si>
  <si>
    <t>New North Pharmacy</t>
  </si>
  <si>
    <t>297 New North Road</t>
  </si>
  <si>
    <t xml:space="preserve">N1 8BJ                   </t>
  </si>
  <si>
    <t xml:space="preserve">020 77049579                            </t>
  </si>
  <si>
    <t>1995-02-28</t>
  </si>
  <si>
    <t>FVG39</t>
  </si>
  <si>
    <t>Djp Healthcare Ltd</t>
  </si>
  <si>
    <t>Regal Pharmacy</t>
  </si>
  <si>
    <t>48 Chatsworth Road</t>
  </si>
  <si>
    <t xml:space="preserve">E5 0LP                   </t>
  </si>
  <si>
    <t xml:space="preserve">020 89852536                            </t>
  </si>
  <si>
    <t>FVH69</t>
  </si>
  <si>
    <t>Newham Gp Co-Op OOH</t>
  </si>
  <si>
    <t>C/O Walk In Centre</t>
  </si>
  <si>
    <t>Newham Gen Hpl,Glen Road</t>
  </si>
  <si>
    <t xml:space="preserve">E13 8SL                  </t>
  </si>
  <si>
    <t xml:space="preserve">020 75118880                            </t>
  </si>
  <si>
    <t>FVH94</t>
  </si>
  <si>
    <t>Bell Pharmacy</t>
  </si>
  <si>
    <t>995 Romford Road</t>
  </si>
  <si>
    <t xml:space="preserve">E12 5JR                  </t>
  </si>
  <si>
    <t xml:space="preserve">020 84782861                            </t>
  </si>
  <si>
    <t>FVJ21</t>
  </si>
  <si>
    <t>Cj Pharmacy Ltd</t>
  </si>
  <si>
    <t>Cj Pharmacy</t>
  </si>
  <si>
    <t>9 Church Road</t>
  </si>
  <si>
    <t xml:space="preserve">NW4 4EB                  </t>
  </si>
  <si>
    <t>1990-06-10</t>
  </si>
  <si>
    <t>FVK70</t>
  </si>
  <si>
    <t>100 Newbridge Street</t>
  </si>
  <si>
    <t xml:space="preserve">EC4V 6JJ                 </t>
  </si>
  <si>
    <t>1993-09-17</t>
  </si>
  <si>
    <t>FVP18</t>
  </si>
  <si>
    <t>Primary Health (London) Limited</t>
  </si>
  <si>
    <t>Primary Health (London) Ltd</t>
  </si>
  <si>
    <t>79 Kenworthy Road</t>
  </si>
  <si>
    <t xml:space="preserve">E9 5RB                   </t>
  </si>
  <si>
    <t xml:space="preserve">07719 728558                            </t>
  </si>
  <si>
    <t>2011-09-21</t>
  </si>
  <si>
    <t>FVP54</t>
  </si>
  <si>
    <t>Leung CK</t>
  </si>
  <si>
    <t>Grace Pharmacy</t>
  </si>
  <si>
    <t>165-167 Park Lane</t>
  </si>
  <si>
    <t xml:space="preserve">N17 0HJ                  </t>
  </si>
  <si>
    <t xml:space="preserve">020 88084133                            </t>
  </si>
  <si>
    <t>1995-12-11</t>
  </si>
  <si>
    <t>FVQ29</t>
  </si>
  <si>
    <t>K.K.P.R. LTD</t>
  </si>
  <si>
    <t>Hornsey Road Pharmacy</t>
  </si>
  <si>
    <t>84 Hornsey Road</t>
  </si>
  <si>
    <t xml:space="preserve">N7 7NN                   </t>
  </si>
  <si>
    <t xml:space="preserve">020 76090439                            </t>
  </si>
  <si>
    <t>1993-12-02</t>
  </si>
  <si>
    <t>FVQ53</t>
  </si>
  <si>
    <t>65a White Hart Lane</t>
  </si>
  <si>
    <t xml:space="preserve">N17 8HH                  </t>
  </si>
  <si>
    <t>FVW81</t>
  </si>
  <si>
    <t>3 St Stephens Parade</t>
  </si>
  <si>
    <t>Green Street Forest Gate</t>
  </si>
  <si>
    <t xml:space="preserve">E7 8LQ                   </t>
  </si>
  <si>
    <t xml:space="preserve">020 84725290                            </t>
  </si>
  <si>
    <t>2003-02-17</t>
  </si>
  <si>
    <t>FVX01</t>
  </si>
  <si>
    <t>Silverfields</t>
  </si>
  <si>
    <t>5 Kingsmead Way</t>
  </si>
  <si>
    <t xml:space="preserve">E9 5QG                   </t>
  </si>
  <si>
    <t>FVX51</t>
  </si>
  <si>
    <t>Craven House Corner</t>
  </si>
  <si>
    <t>222-224 Stamford Hill</t>
  </si>
  <si>
    <t xml:space="preserve">N16 6TT                  </t>
  </si>
  <si>
    <t xml:space="preserve">020 88002874                            </t>
  </si>
  <si>
    <t>FVX91</t>
  </si>
  <si>
    <t>Marijak LTD</t>
  </si>
  <si>
    <t xml:space="preserve">E10 6AE                  </t>
  </si>
  <si>
    <t xml:space="preserve">020 85394751                            </t>
  </si>
  <si>
    <t>2003-04-17</t>
  </si>
  <si>
    <t>FV004</t>
  </si>
  <si>
    <t>Mr B Okolo</t>
  </si>
  <si>
    <t>Beaconsfield Pharmacy</t>
  </si>
  <si>
    <t>249 Markhouse Road</t>
  </si>
  <si>
    <t xml:space="preserve">E17 8EE                  </t>
  </si>
  <si>
    <t xml:space="preserve">020 85203251                            </t>
  </si>
  <si>
    <t>FV010</t>
  </si>
  <si>
    <t>68 East Street</t>
  </si>
  <si>
    <t xml:space="preserve">IG11 8EQ                 </t>
  </si>
  <si>
    <t xml:space="preserve">020 85942572                            </t>
  </si>
  <si>
    <t>FV174</t>
  </si>
  <si>
    <t>Pharmartel LTD</t>
  </si>
  <si>
    <t>Essentials Pharmacy</t>
  </si>
  <si>
    <t>169 Drury Lane</t>
  </si>
  <si>
    <t>Covent Garden</t>
  </si>
  <si>
    <t xml:space="preserve">WC2B 5QA                 </t>
  </si>
  <si>
    <t xml:space="preserve">020 74048808                            </t>
  </si>
  <si>
    <t>FV223</t>
  </si>
  <si>
    <t>Av ( Bees ) Limited</t>
  </si>
  <si>
    <t>Bees Chemist</t>
  </si>
  <si>
    <t>261 Wick Road</t>
  </si>
  <si>
    <t xml:space="preserve">E9 5DG                   </t>
  </si>
  <si>
    <t xml:space="preserve">020 89855265                            </t>
  </si>
  <si>
    <t>2010-09-01</t>
  </si>
  <si>
    <t>FV542</t>
  </si>
  <si>
    <t>Malchem</t>
  </si>
  <si>
    <t>63 Woodgrange Road</t>
  </si>
  <si>
    <t xml:space="preserve">E7 0EL                   </t>
  </si>
  <si>
    <t xml:space="preserve">020 85194126                            </t>
  </si>
  <si>
    <t>FV600</t>
  </si>
  <si>
    <t>1st Floor</t>
  </si>
  <si>
    <t>47 Market Place</t>
  </si>
  <si>
    <t xml:space="preserve">RM1 3QD                  </t>
  </si>
  <si>
    <t xml:space="preserve">01708 769523                            </t>
  </si>
  <si>
    <t>FV601</t>
  </si>
  <si>
    <t>Bhatia A</t>
  </si>
  <si>
    <t>Amy Pharmacy</t>
  </si>
  <si>
    <t>53 Park Road</t>
  </si>
  <si>
    <t xml:space="preserve">N8 8SY                   </t>
  </si>
  <si>
    <t xml:space="preserve">020 83417638                            </t>
  </si>
  <si>
    <t>FV847</t>
  </si>
  <si>
    <t>Amran Pharmacy Ltd</t>
  </si>
  <si>
    <t>Charles Sampson Pharmacy</t>
  </si>
  <si>
    <t>800 High Road</t>
  </si>
  <si>
    <t xml:space="preserve">N12 9QU                  </t>
  </si>
  <si>
    <t xml:space="preserve">020 84450085                            </t>
  </si>
  <si>
    <t>FV910</t>
  </si>
  <si>
    <t>58-60 Golders Green Road</t>
  </si>
  <si>
    <t xml:space="preserve">NW11 8LN                 </t>
  </si>
  <si>
    <t>FWA00</t>
  </si>
  <si>
    <t>24 Seven Ways Parade</t>
  </si>
  <si>
    <t>Woodford Avenue</t>
  </si>
  <si>
    <t>Gants Hill,Ilford</t>
  </si>
  <si>
    <t xml:space="preserve">IG2 6JX                  </t>
  </si>
  <si>
    <t xml:space="preserve">020 85501050                            </t>
  </si>
  <si>
    <t>FWA79</t>
  </si>
  <si>
    <t>Ksc 1t Limited</t>
  </si>
  <si>
    <t>Chana Chemist</t>
  </si>
  <si>
    <t>70 Chapel Market</t>
  </si>
  <si>
    <t xml:space="preserve">N1 9ER                   </t>
  </si>
  <si>
    <t xml:space="preserve">020 78371430                            </t>
  </si>
  <si>
    <t>2013-08-21</t>
  </si>
  <si>
    <t>FWD43</t>
  </si>
  <si>
    <t>Pelc Redbridge OOH</t>
  </si>
  <si>
    <t>Becketts House</t>
  </si>
  <si>
    <t>2-14 Ilford Hill</t>
  </si>
  <si>
    <t xml:space="preserve">IG1 2QX                  </t>
  </si>
  <si>
    <t>FWD51</t>
  </si>
  <si>
    <t>Rajani K</t>
  </si>
  <si>
    <t>Maxwell Gordon</t>
  </si>
  <si>
    <t>Burtons Corner</t>
  </si>
  <si>
    <t>2b Cricklewood Lane</t>
  </si>
  <si>
    <t xml:space="preserve">NW2 1EX                  </t>
  </si>
  <si>
    <t xml:space="preserve">020 84529110                            </t>
  </si>
  <si>
    <t>2000-06-25</t>
  </si>
  <si>
    <t>FWG54</t>
  </si>
  <si>
    <t>281 Wood Lane</t>
  </si>
  <si>
    <t xml:space="preserve">RM8 3NL                  </t>
  </si>
  <si>
    <t xml:space="preserve">020 85921613                            </t>
  </si>
  <si>
    <t>FWG99</t>
  </si>
  <si>
    <t>Chrischem LTD</t>
  </si>
  <si>
    <t>Francis Pharmacy</t>
  </si>
  <si>
    <t>578 Mile End Road</t>
  </si>
  <si>
    <t xml:space="preserve">E3 4PH                   </t>
  </si>
  <si>
    <t xml:space="preserve">020 89806470                            </t>
  </si>
  <si>
    <t>2003-10-13</t>
  </si>
  <si>
    <t>FWJ05</t>
  </si>
  <si>
    <t>Appletree Healthcare Ltd</t>
  </si>
  <si>
    <t>Duncans Pharmacy</t>
  </si>
  <si>
    <t>347 High Street North</t>
  </si>
  <si>
    <t xml:space="preserve">E12 6PQ                  </t>
  </si>
  <si>
    <t xml:space="preserve">020 84721555                            </t>
  </si>
  <si>
    <t>2011-06-06</t>
  </si>
  <si>
    <t>FWJ06</t>
  </si>
  <si>
    <t>44 Cannon Hill</t>
  </si>
  <si>
    <t xml:space="preserve">N14 6LH                  </t>
  </si>
  <si>
    <t xml:space="preserve">020 88860947                            </t>
  </si>
  <si>
    <t>2012-07-12</t>
  </si>
  <si>
    <t>FWK02</t>
  </si>
  <si>
    <t>Dermacia (Uk) Limited</t>
  </si>
  <si>
    <t>Dermacia Pharmacy</t>
  </si>
  <si>
    <t>260 Upper Street</t>
  </si>
  <si>
    <t xml:space="preserve">N1 2UQ                   </t>
  </si>
  <si>
    <t>2014-01-03</t>
  </si>
  <si>
    <t>FWL66</t>
  </si>
  <si>
    <t>25-27 Farringdon Road</t>
  </si>
  <si>
    <t>Smithfield</t>
  </si>
  <si>
    <t xml:space="preserve">EC1M 3HA                 </t>
  </si>
  <si>
    <t xml:space="preserve">020 72421662                            </t>
  </si>
  <si>
    <t>FWM34</t>
  </si>
  <si>
    <t>208 New North Road</t>
  </si>
  <si>
    <t xml:space="preserve">IG6 3BS                  </t>
  </si>
  <si>
    <t xml:space="preserve">020 85002099                            </t>
  </si>
  <si>
    <t>FWN43</t>
  </si>
  <si>
    <t>Doz Uk Ltd</t>
  </si>
  <si>
    <t>Apteka Chemist</t>
  </si>
  <si>
    <t>179 Seven Sisters Road</t>
  </si>
  <si>
    <t xml:space="preserve">N4 3NS                   </t>
  </si>
  <si>
    <t xml:space="preserve">020 72721850                            </t>
  </si>
  <si>
    <t>FWQ30</t>
  </si>
  <si>
    <t>1263-1275 High Road</t>
  </si>
  <si>
    <t xml:space="preserve">N20 9HS                  </t>
  </si>
  <si>
    <t xml:space="preserve">020 83438596                            </t>
  </si>
  <si>
    <t>2004-07-02</t>
  </si>
  <si>
    <t>FWQ48</t>
  </si>
  <si>
    <t>Islington Pharmacy</t>
  </si>
  <si>
    <t>Unit A</t>
  </si>
  <si>
    <t>31 North Road</t>
  </si>
  <si>
    <t xml:space="preserve">N7 9GL                   </t>
  </si>
  <si>
    <t>FWR56</t>
  </si>
  <si>
    <t>Pristine Care Ltd</t>
  </si>
  <si>
    <t>Church Road Pharmacy</t>
  </si>
  <si>
    <t>30 Church Road</t>
  </si>
  <si>
    <t xml:space="preserve">E12 6AQ                  </t>
  </si>
  <si>
    <t xml:space="preserve">020 84780480                            </t>
  </si>
  <si>
    <t>FWR84</t>
  </si>
  <si>
    <t>261 Fore Street</t>
  </si>
  <si>
    <t xml:space="preserve">N18 2TY                  </t>
  </si>
  <si>
    <t xml:space="preserve">020 88072670                            </t>
  </si>
  <si>
    <t>FWR89</t>
  </si>
  <si>
    <t>Emberhart</t>
  </si>
  <si>
    <t>80 Chingford Mount Road</t>
  </si>
  <si>
    <t xml:space="preserve">E4 9AA                   </t>
  </si>
  <si>
    <t xml:space="preserve">020 85313522                            </t>
  </si>
  <si>
    <t>FWX81</t>
  </si>
  <si>
    <t>Enfield Retail Park</t>
  </si>
  <si>
    <t>2a Crown Road</t>
  </si>
  <si>
    <t xml:space="preserve">EN1 1TH                  </t>
  </si>
  <si>
    <t>2012-05-09</t>
  </si>
  <si>
    <t>FWX99</t>
  </si>
  <si>
    <t>Baban Med Limited</t>
  </si>
  <si>
    <t>Baban Pharmacy</t>
  </si>
  <si>
    <t>42 Chalton Street</t>
  </si>
  <si>
    <t xml:space="preserve">NW1 1JB                  </t>
  </si>
  <si>
    <t xml:space="preserve">020 73889989                            </t>
  </si>
  <si>
    <t>FW017</t>
  </si>
  <si>
    <t>Waremoss Limited</t>
  </si>
  <si>
    <t>Bow Pharmacy</t>
  </si>
  <si>
    <t>18 Stroudley Walk</t>
  </si>
  <si>
    <t xml:space="preserve">E3 3EW                   </t>
  </si>
  <si>
    <t xml:space="preserve">020 89802178                            </t>
  </si>
  <si>
    <t>FW034</t>
  </si>
  <si>
    <t>N9 Limited</t>
  </si>
  <si>
    <t>Forest Pharmacy</t>
  </si>
  <si>
    <t>Forest Primary Care Ctre</t>
  </si>
  <si>
    <t>308a Hertford Road</t>
  </si>
  <si>
    <t xml:space="preserve">N9 7HD                   </t>
  </si>
  <si>
    <t xml:space="preserve">020 88041369                            </t>
  </si>
  <si>
    <t>FW046</t>
  </si>
  <si>
    <t>Tower Hamlets Ooh Service</t>
  </si>
  <si>
    <t>Clinic 1, Ground Floor</t>
  </si>
  <si>
    <t>Royal London Hospital</t>
  </si>
  <si>
    <t xml:space="preserve">E1 1BB                   </t>
  </si>
  <si>
    <t xml:space="preserve">020 73777151                            </t>
  </si>
  <si>
    <t>FW055</t>
  </si>
  <si>
    <t>4 Florey Square</t>
  </si>
  <si>
    <t>Highlands Village</t>
  </si>
  <si>
    <t xml:space="preserve">N21 1UJ                  </t>
  </si>
  <si>
    <t xml:space="preserve">020 83608560                            </t>
  </si>
  <si>
    <t>FW078</t>
  </si>
  <si>
    <t>Esom's LTD</t>
  </si>
  <si>
    <t>Atkins Pharmacy</t>
  </si>
  <si>
    <t>124 Holloway Road</t>
  </si>
  <si>
    <t xml:space="preserve">N7 8JE                   </t>
  </si>
  <si>
    <t>FW281</t>
  </si>
  <si>
    <t>Abc Pharmacies</t>
  </si>
  <si>
    <t>Units 1&amp;2, Millenium Ph 3</t>
  </si>
  <si>
    <t>Kenninghall Road</t>
  </si>
  <si>
    <t xml:space="preserve">E5 8BS                   </t>
  </si>
  <si>
    <t xml:space="preserve">020 89851873                            </t>
  </si>
  <si>
    <t>FW327</t>
  </si>
  <si>
    <t>Tsu (Europe) Limited</t>
  </si>
  <si>
    <t>Walker Chemists</t>
  </si>
  <si>
    <t>410-412 Green Lanes</t>
  </si>
  <si>
    <t xml:space="preserve">N13 5XG                  </t>
  </si>
  <si>
    <t xml:space="preserve">020 88862561                            </t>
  </si>
  <si>
    <t>2007-02-02</t>
  </si>
  <si>
    <t>FW547</t>
  </si>
  <si>
    <t>Crailmay Pharmacy</t>
  </si>
  <si>
    <t>70 Green Street</t>
  </si>
  <si>
    <t xml:space="preserve">E7 8JG                   </t>
  </si>
  <si>
    <t xml:space="preserve">020 84722370                            </t>
  </si>
  <si>
    <t>FW590</t>
  </si>
  <si>
    <t>Medina Pharmacy Ltd</t>
  </si>
  <si>
    <t>Lrm Dispensing Chemist</t>
  </si>
  <si>
    <t>229 Plashet Road</t>
  </si>
  <si>
    <t xml:space="preserve">E13 0QU                  </t>
  </si>
  <si>
    <t xml:space="preserve">020 85522731                            </t>
  </si>
  <si>
    <t>2006-06-16</t>
  </si>
  <si>
    <t>FW701</t>
  </si>
  <si>
    <t>471 High Road</t>
  </si>
  <si>
    <t xml:space="preserve">E10 5EL                  </t>
  </si>
  <si>
    <t xml:space="preserve">020 85393432                            </t>
  </si>
  <si>
    <t>FW825</t>
  </si>
  <si>
    <t>Your Local Boots</t>
  </si>
  <si>
    <t>833 Romford Road</t>
  </si>
  <si>
    <t xml:space="preserve">020 84783669                            </t>
  </si>
  <si>
    <t>FW883</t>
  </si>
  <si>
    <t>Copes Pharmacy Limited</t>
  </si>
  <si>
    <t>Docklands Pharmacy</t>
  </si>
  <si>
    <t>100 Spindrift Avenue</t>
  </si>
  <si>
    <t xml:space="preserve">E14 9WU                  </t>
  </si>
  <si>
    <t xml:space="preserve">020 75155075                            </t>
  </si>
  <si>
    <t>2010-12-02</t>
  </si>
  <si>
    <t>FXA11</t>
  </si>
  <si>
    <t>354 High Road</t>
  </si>
  <si>
    <t xml:space="preserve">E10 6QE                  </t>
  </si>
  <si>
    <t>FXC57</t>
  </si>
  <si>
    <t>Kanari Ventures Limited</t>
  </si>
  <si>
    <t>Clan Pharmacy</t>
  </si>
  <si>
    <t>150 Upper Street</t>
  </si>
  <si>
    <t xml:space="preserve">N1 1RA                   </t>
  </si>
  <si>
    <t xml:space="preserve">020 73597595                            </t>
  </si>
  <si>
    <t>2011-12-01</t>
  </si>
  <si>
    <t>FXE78</t>
  </si>
  <si>
    <t>Florida Pharmacy Limited</t>
  </si>
  <si>
    <t>Florida Pharmacy</t>
  </si>
  <si>
    <t>360 Bethnal Green Road</t>
  </si>
  <si>
    <t xml:space="preserve">E2 0AH                   </t>
  </si>
  <si>
    <t xml:space="preserve">020 77394723                            </t>
  </si>
  <si>
    <t>FXF01</t>
  </si>
  <si>
    <t>417 Hertford Road</t>
  </si>
  <si>
    <t xml:space="preserve">EN3 5PT                  </t>
  </si>
  <si>
    <t xml:space="preserve">020 88054154                            </t>
  </si>
  <si>
    <t>FXG01</t>
  </si>
  <si>
    <t>239 Well Street</t>
  </si>
  <si>
    <t xml:space="preserve">E9 6RG                   </t>
  </si>
  <si>
    <t xml:space="preserve">020 89854630                            </t>
  </si>
  <si>
    <t>FXH15</t>
  </si>
  <si>
    <t>Zadams Chemist Limited</t>
  </si>
  <si>
    <t>Chrystalls Pharmacy</t>
  </si>
  <si>
    <t>12 The Broadway</t>
  </si>
  <si>
    <t xml:space="preserve">IG8 0HL                  </t>
  </si>
  <si>
    <t xml:space="preserve">020 85040128                            </t>
  </si>
  <si>
    <t>2013-12-02</t>
  </si>
  <si>
    <t>FXH20</t>
  </si>
  <si>
    <t>Waterhouse K Ltd</t>
  </si>
  <si>
    <t>88 Crown Lane</t>
  </si>
  <si>
    <t xml:space="preserve">N14 5EN                  </t>
  </si>
  <si>
    <t>FXH36</t>
  </si>
  <si>
    <t>57-59 Corbets Tey Road</t>
  </si>
  <si>
    <t xml:space="preserve">RM14 2AJ                 </t>
  </si>
  <si>
    <t>FXK72</t>
  </si>
  <si>
    <t>Alam J</t>
  </si>
  <si>
    <t>Rise Park Pharmacy</t>
  </si>
  <si>
    <t>173 Eastern Avenue East</t>
  </si>
  <si>
    <t>Rise Park</t>
  </si>
  <si>
    <t xml:space="preserve">RM1 4NT                  </t>
  </si>
  <si>
    <t xml:space="preserve">01708 761407                            </t>
  </si>
  <si>
    <t>FXN07</t>
  </si>
  <si>
    <t>21 Market Square</t>
  </si>
  <si>
    <t xml:space="preserve">N9 0TZ                   </t>
  </si>
  <si>
    <t xml:space="preserve">020 88039171                            </t>
  </si>
  <si>
    <t>1997-03-03</t>
  </si>
  <si>
    <t>FXN94</t>
  </si>
  <si>
    <t>6-7 Salisbury Hall Gdns</t>
  </si>
  <si>
    <t xml:space="preserve">E4 8SA                   </t>
  </si>
  <si>
    <t xml:space="preserve">020 85271331                            </t>
  </si>
  <si>
    <t>FXP34</t>
  </si>
  <si>
    <t>Patel CH</t>
  </si>
  <si>
    <t>Chapharm Ltd</t>
  </si>
  <si>
    <t>357 Prince Regent Lane</t>
  </si>
  <si>
    <t>Custom House</t>
  </si>
  <si>
    <t xml:space="preserve">E16 3JL                  </t>
  </si>
  <si>
    <t xml:space="preserve">020 74743527                            </t>
  </si>
  <si>
    <t>FXQ52</t>
  </si>
  <si>
    <t>Perimart Limited</t>
  </si>
  <si>
    <t>Unit 9 Asda Precinct</t>
  </si>
  <si>
    <t>East Ferry Road</t>
  </si>
  <si>
    <t xml:space="preserve">E14 3BT                  </t>
  </si>
  <si>
    <t xml:space="preserve">020 75383333                            </t>
  </si>
  <si>
    <t>1991-11-15</t>
  </si>
  <si>
    <t>FXQ63</t>
  </si>
  <si>
    <t>Janmohammed AM</t>
  </si>
  <si>
    <t>Kingsway Chemists</t>
  </si>
  <si>
    <t>290 Barking Road</t>
  </si>
  <si>
    <t xml:space="preserve">E6 3BA                   </t>
  </si>
  <si>
    <t>FXR08</t>
  </si>
  <si>
    <t>Patel N &amp; K</t>
  </si>
  <si>
    <t>Hayward Pharmacy</t>
  </si>
  <si>
    <t>353 Archway Road</t>
  </si>
  <si>
    <t xml:space="preserve">N6 4EJ                   </t>
  </si>
  <si>
    <t>FXV59</t>
  </si>
  <si>
    <t>575-577 High Road</t>
  </si>
  <si>
    <t xml:space="preserve">N17 6SB                  </t>
  </si>
  <si>
    <t>FXV64</t>
  </si>
  <si>
    <t>6 Station Parade</t>
  </si>
  <si>
    <t>Broadway Elm Park</t>
  </si>
  <si>
    <t xml:space="preserve">RM12 5AB                 </t>
  </si>
  <si>
    <t xml:space="preserve">01708 451734                            </t>
  </si>
  <si>
    <t>FXW48</t>
  </si>
  <si>
    <t>Newingdale Limited</t>
  </si>
  <si>
    <t>Allen Pharmacy</t>
  </si>
  <si>
    <t>150 Albion Road</t>
  </si>
  <si>
    <t xml:space="preserve">N16 9PA                  </t>
  </si>
  <si>
    <t xml:space="preserve">020 72542500                            </t>
  </si>
  <si>
    <t>FXY87</t>
  </si>
  <si>
    <t>Co-Operative Foodstore</t>
  </si>
  <si>
    <t>115-123 High Street</t>
  </si>
  <si>
    <t xml:space="preserve">020 85505816                            </t>
  </si>
  <si>
    <t>FX059</t>
  </si>
  <si>
    <t>Barkantine Pharmacy</t>
  </si>
  <si>
    <t>Barkantine Primary Cc</t>
  </si>
  <si>
    <t>121 Westferry Road</t>
  </si>
  <si>
    <t>Millwall</t>
  </si>
  <si>
    <t xml:space="preserve">E14 8JH                  </t>
  </si>
  <si>
    <t xml:space="preserve">020 79874313                            </t>
  </si>
  <si>
    <t>2013-07-29</t>
  </si>
  <si>
    <t>FX075</t>
  </si>
  <si>
    <t>Britanniapharmacy</t>
  </si>
  <si>
    <t>62a Leytonstone Road</t>
  </si>
  <si>
    <t xml:space="preserve">E15 1SQ                  </t>
  </si>
  <si>
    <t xml:space="preserve">020 85558403                            </t>
  </si>
  <si>
    <t>FX076</t>
  </si>
  <si>
    <t>108 High Road</t>
  </si>
  <si>
    <t>South Tottenham</t>
  </si>
  <si>
    <t xml:space="preserve">N15 6JR                  </t>
  </si>
  <si>
    <t xml:space="preserve">020 88026205                            </t>
  </si>
  <si>
    <t>FX556</t>
  </si>
  <si>
    <t>120-126 High Street</t>
  </si>
  <si>
    <t xml:space="preserve">RM12 4UL                 </t>
  </si>
  <si>
    <t xml:space="preserve">01708 442089                            </t>
  </si>
  <si>
    <t>FX839</t>
  </si>
  <si>
    <t>454 Lodge Avenue</t>
  </si>
  <si>
    <t xml:space="preserve">RM9 4QS                  </t>
  </si>
  <si>
    <t xml:space="preserve">020 85925195                            </t>
  </si>
  <si>
    <t>1999-09-11</t>
  </si>
  <si>
    <t>FYA05</t>
  </si>
  <si>
    <t>670 Hertford Road</t>
  </si>
  <si>
    <t xml:space="preserve">EN3 6LZ                  </t>
  </si>
  <si>
    <t xml:space="preserve">01992 764476                            </t>
  </si>
  <si>
    <t>FYA07</t>
  </si>
  <si>
    <t>358 Muswell Hill Broadway</t>
  </si>
  <si>
    <t>FYD39</t>
  </si>
  <si>
    <t>Sanghvi J</t>
  </si>
  <si>
    <t>14 Crouch End Hill</t>
  </si>
  <si>
    <t xml:space="preserve">N8 8AA                   </t>
  </si>
  <si>
    <t xml:space="preserve">020 83481912                            </t>
  </si>
  <si>
    <t>FYF57</t>
  </si>
  <si>
    <t>Patel PB</t>
  </si>
  <si>
    <t>Jaypharm</t>
  </si>
  <si>
    <t>4 Brayford Square</t>
  </si>
  <si>
    <t>Exmouth Estate</t>
  </si>
  <si>
    <t xml:space="preserve">E1 0SG                   </t>
  </si>
  <si>
    <t>FYG11</t>
  </si>
  <si>
    <t>Unique Trading Ltd</t>
  </si>
  <si>
    <t>Alvin Rose Chemist</t>
  </si>
  <si>
    <t>606 Longbridge Road</t>
  </si>
  <si>
    <t xml:space="preserve">RM8 2AJ                  </t>
  </si>
  <si>
    <t xml:space="preserve">020 85901480                            </t>
  </si>
  <si>
    <t>1986-08-01</t>
  </si>
  <si>
    <t>FYM87</t>
  </si>
  <si>
    <t>Savegreen LTD</t>
  </si>
  <si>
    <t>I Warman-Freed</t>
  </si>
  <si>
    <t>45 Golders Green Road</t>
  </si>
  <si>
    <t xml:space="preserve">NW11 8EL                 </t>
  </si>
  <si>
    <t>FYN65</t>
  </si>
  <si>
    <t>300 Hornchurch Road</t>
  </si>
  <si>
    <t xml:space="preserve">RM11 1PY                 </t>
  </si>
  <si>
    <t xml:space="preserve">01708 797549                            </t>
  </si>
  <si>
    <t>1995-04-07</t>
  </si>
  <si>
    <t>FYN77</t>
  </si>
  <si>
    <t>Patel Kg &amp; Jg</t>
  </si>
  <si>
    <t>Aura Pharmacy</t>
  </si>
  <si>
    <t>21 Brecknock Road</t>
  </si>
  <si>
    <t xml:space="preserve">N7 0BL                   </t>
  </si>
  <si>
    <t xml:space="preserve">020 74852159                            </t>
  </si>
  <si>
    <t>1992-01-11</t>
  </si>
  <si>
    <t>FYQ56</t>
  </si>
  <si>
    <t>209 Woodhouse Road</t>
  </si>
  <si>
    <t>Friern Barnet</t>
  </si>
  <si>
    <t xml:space="preserve">N12 9AY                  </t>
  </si>
  <si>
    <t xml:space="preserve">020 83682067                            </t>
  </si>
  <si>
    <t>FYR91</t>
  </si>
  <si>
    <t>Prabhaker A</t>
  </si>
  <si>
    <t>Hitchem</t>
  </si>
  <si>
    <t>84 Albert Road</t>
  </si>
  <si>
    <t xml:space="preserve">IG1 1HW                  </t>
  </si>
  <si>
    <t xml:space="preserve">020 84781030                            </t>
  </si>
  <si>
    <t>1984-04-01</t>
  </si>
  <si>
    <t>FYT00</t>
  </si>
  <si>
    <t>Cordeve LTD</t>
  </si>
  <si>
    <t>Cordeve Ltd Dispensing Chemist</t>
  </si>
  <si>
    <t>70 Chadwell Heath Lane</t>
  </si>
  <si>
    <t xml:space="preserve">RM6 4NP                  </t>
  </si>
  <si>
    <t xml:space="preserve">020 85906804                            </t>
  </si>
  <si>
    <t>1989-11-19</t>
  </si>
  <si>
    <t>FYT22</t>
  </si>
  <si>
    <t>Lemon Gold Ltd</t>
  </si>
  <si>
    <t>Landys Chemist</t>
  </si>
  <si>
    <t>1191 Finchley Road</t>
  </si>
  <si>
    <t xml:space="preserve">NW11 0AA                 </t>
  </si>
  <si>
    <t>FYX52</t>
  </si>
  <si>
    <t>Lordsfield LTD</t>
  </si>
  <si>
    <t>Lords Dispensing Chemists</t>
  </si>
  <si>
    <t>35 Station Parade</t>
  </si>
  <si>
    <t xml:space="preserve">IG11 8EB                 </t>
  </si>
  <si>
    <t xml:space="preserve">020 85942332                            </t>
  </si>
  <si>
    <t>1992-11-24</t>
  </si>
  <si>
    <t>FYX92</t>
  </si>
  <si>
    <t>188 Eversholt Street</t>
  </si>
  <si>
    <t xml:space="preserve">NW1 1BJ                  </t>
  </si>
  <si>
    <t xml:space="preserve">020 73879585                            </t>
  </si>
  <si>
    <t>FYY65</t>
  </si>
  <si>
    <t>32-34 The Broadway</t>
  </si>
  <si>
    <t xml:space="preserve">NW7 3LH                  </t>
  </si>
  <si>
    <t>FY843</t>
  </si>
  <si>
    <t>Sehmi NS</t>
  </si>
  <si>
    <t>Oxlow Chemist</t>
  </si>
  <si>
    <t>217 Oxlow Lane</t>
  </si>
  <si>
    <t xml:space="preserve">RM10 7YA                 </t>
  </si>
  <si>
    <t xml:space="preserve">020 85958527                            </t>
  </si>
  <si>
    <t>FAH22</t>
  </si>
  <si>
    <t>Dudzinska B</t>
  </si>
  <si>
    <t>Richards Chemists</t>
  </si>
  <si>
    <t>112 South Ealing Road</t>
  </si>
  <si>
    <t xml:space="preserve">W5 4QJ                   </t>
  </si>
  <si>
    <t>FAL39</t>
  </si>
  <si>
    <t>Caregrange Pharmacy</t>
  </si>
  <si>
    <t>9 Goldhawk Road</t>
  </si>
  <si>
    <t>Shepherds Bush</t>
  </si>
  <si>
    <t xml:space="preserve">W12 8QQ                  </t>
  </si>
  <si>
    <t xml:space="preserve">020 87409443                            </t>
  </si>
  <si>
    <t>FAM45</t>
  </si>
  <si>
    <t>Conway T</t>
  </si>
  <si>
    <t>Conway Chemists</t>
  </si>
  <si>
    <t>8 Station Parade</t>
  </si>
  <si>
    <t>West Acton</t>
  </si>
  <si>
    <t xml:space="preserve">W3 0DS                   </t>
  </si>
  <si>
    <t>FA244</t>
  </si>
  <si>
    <t>Hemeena LTD</t>
  </si>
  <si>
    <t>6 The Broadway</t>
  </si>
  <si>
    <t>Gunnesbury Lane</t>
  </si>
  <si>
    <t>Acton</t>
  </si>
  <si>
    <t xml:space="preserve">W3 8HR                   </t>
  </si>
  <si>
    <t xml:space="preserve">020 89924522                            </t>
  </si>
  <si>
    <t>1996-04-22</t>
  </si>
  <si>
    <t>FA987</t>
  </si>
  <si>
    <t>Free Access</t>
  </si>
  <si>
    <t>Midhurst Chemist</t>
  </si>
  <si>
    <t>92 Elthorne Park Road</t>
  </si>
  <si>
    <t>Ealing</t>
  </si>
  <si>
    <t xml:space="preserve">W7 2JD                   </t>
  </si>
  <si>
    <t xml:space="preserve">020 85671711                            </t>
  </si>
  <si>
    <t>FCJ02</t>
  </si>
  <si>
    <t>117-121 Wandsworth</t>
  </si>
  <si>
    <t>Bridge Road</t>
  </si>
  <si>
    <t xml:space="preserve">SW6 2TP                  </t>
  </si>
  <si>
    <t xml:space="preserve">020 77362962                            </t>
  </si>
  <si>
    <t>1993-12-17</t>
  </si>
  <si>
    <t>FCW86</t>
  </si>
  <si>
    <t>Patel P</t>
  </si>
  <si>
    <t>5 Royal Parade</t>
  </si>
  <si>
    <t>Hanger Lane</t>
  </si>
  <si>
    <t xml:space="preserve">W5 1ET                   </t>
  </si>
  <si>
    <t xml:space="preserve">020 89983515                            </t>
  </si>
  <si>
    <t>2001-04-24</t>
  </si>
  <si>
    <t>FC472</t>
  </si>
  <si>
    <t>Pharmapost LTD</t>
  </si>
  <si>
    <t>Greenford Chemist</t>
  </si>
  <si>
    <t>348 Greenford Avenue</t>
  </si>
  <si>
    <t>Hanwell</t>
  </si>
  <si>
    <t xml:space="preserve">W7 3DA                   </t>
  </si>
  <si>
    <t xml:space="preserve">020 85781896                            </t>
  </si>
  <si>
    <t>2000-04-05</t>
  </si>
  <si>
    <t>FC883</t>
  </si>
  <si>
    <t>Limegrove Pharmacy</t>
  </si>
  <si>
    <t>66 Goldhawk Road</t>
  </si>
  <si>
    <t xml:space="preserve">W12 8HA                  </t>
  </si>
  <si>
    <t xml:space="preserve">020 87436186                            </t>
  </si>
  <si>
    <t>FDD32</t>
  </si>
  <si>
    <t>1 Crown Street</t>
  </si>
  <si>
    <t xml:space="preserve">W3 8SA                   </t>
  </si>
  <si>
    <t xml:space="preserve">024 76432400                            </t>
  </si>
  <si>
    <t>2005-02-21</t>
  </si>
  <si>
    <t>FDM20</t>
  </si>
  <si>
    <t>377 Uxbridge Road</t>
  </si>
  <si>
    <t xml:space="preserve">W3 9RH                   </t>
  </si>
  <si>
    <t xml:space="preserve">020 89920208                            </t>
  </si>
  <si>
    <t>2006-05-11</t>
  </si>
  <si>
    <t>FDW10</t>
  </si>
  <si>
    <t>St James Medichem Limited</t>
  </si>
  <si>
    <t>Chiswick Pharmacy</t>
  </si>
  <si>
    <t>24 Dolman Road</t>
  </si>
  <si>
    <t>Chiswick</t>
  </si>
  <si>
    <t xml:space="preserve">W4 5UY                   </t>
  </si>
  <si>
    <t>FDW56</t>
  </si>
  <si>
    <t>Enimed LTD</t>
  </si>
  <si>
    <t>Banks Chemist</t>
  </si>
  <si>
    <t>59 Old Oak Common Lane</t>
  </si>
  <si>
    <t>East Acton</t>
  </si>
  <si>
    <t xml:space="preserve">W3 7DD                   </t>
  </si>
  <si>
    <t xml:space="preserve">020 87433887                            </t>
  </si>
  <si>
    <t>FD035</t>
  </si>
  <si>
    <t>K.S.C. 1t Limited</t>
  </si>
  <si>
    <t>402 North End Road</t>
  </si>
  <si>
    <t>Fulham</t>
  </si>
  <si>
    <t xml:space="preserve">SW6 1LU                  </t>
  </si>
  <si>
    <t xml:space="preserve">020 73810017                            </t>
  </si>
  <si>
    <t>FD872</t>
  </si>
  <si>
    <t>Dd Rock Ltd</t>
  </si>
  <si>
    <t>Palace Pharmacy</t>
  </si>
  <si>
    <t>331 Fulham Palace Road</t>
  </si>
  <si>
    <t xml:space="preserve">SW6 6TE                  </t>
  </si>
  <si>
    <t xml:space="preserve">020 77363034                            </t>
  </si>
  <si>
    <t>FD905</t>
  </si>
  <si>
    <t>Millennium Pharmacy Ltd</t>
  </si>
  <si>
    <t>Fontain Pharmacy</t>
  </si>
  <si>
    <t>290 Munster Road</t>
  </si>
  <si>
    <t xml:space="preserve">SW6 6BQ                  </t>
  </si>
  <si>
    <t xml:space="preserve">020 73850355                            </t>
  </si>
  <si>
    <t>1999-03-31</t>
  </si>
  <si>
    <t>FEE50</t>
  </si>
  <si>
    <t>Pindolia KB</t>
  </si>
  <si>
    <t>Bush Pharmacy</t>
  </si>
  <si>
    <t>334 Uxbridge Road</t>
  </si>
  <si>
    <t xml:space="preserve">W12 7LL                  </t>
  </si>
  <si>
    <t>FEL12</t>
  </si>
  <si>
    <t>Unit 17</t>
  </si>
  <si>
    <t>Oaks Shopping Centre</t>
  </si>
  <si>
    <t>Acton High Street</t>
  </si>
  <si>
    <t xml:space="preserve">W3 6RE                   </t>
  </si>
  <si>
    <t xml:space="preserve">020 88962081                            </t>
  </si>
  <si>
    <t>FFM08</t>
  </si>
  <si>
    <t>Patel VN</t>
  </si>
  <si>
    <t>Jallas Chemist</t>
  </si>
  <si>
    <t>311-313 Horn Lane</t>
  </si>
  <si>
    <t>North Acton</t>
  </si>
  <si>
    <t xml:space="preserve">W3 0BU                   </t>
  </si>
  <si>
    <t>FFQ59</t>
  </si>
  <si>
    <t>92-94 Uxbridge Road</t>
  </si>
  <si>
    <t xml:space="preserve">W12 8LR                  </t>
  </si>
  <si>
    <t>FF775</t>
  </si>
  <si>
    <t>Oza Chemist Ltd</t>
  </si>
  <si>
    <t>Oza Chemist</t>
  </si>
  <si>
    <t>9 Fulham Broadway</t>
  </si>
  <si>
    <t xml:space="preserve">SW6 1AA                  </t>
  </si>
  <si>
    <t xml:space="preserve">020 73859156                            </t>
  </si>
  <si>
    <t>FGF31</t>
  </si>
  <si>
    <t>18-19 Ealing B'dway Ctr</t>
  </si>
  <si>
    <t xml:space="preserve">W5 5JY                   </t>
  </si>
  <si>
    <t>1995-10-01</t>
  </si>
  <si>
    <t>FGK24</t>
  </si>
  <si>
    <t>Gillygrade LTD</t>
  </si>
  <si>
    <t>Northfield Pharmacy</t>
  </si>
  <si>
    <t>30 Northfield Avenue</t>
  </si>
  <si>
    <t xml:space="preserve">W13 9RL                  </t>
  </si>
  <si>
    <t>FG861</t>
  </si>
  <si>
    <t>Healthside LTD</t>
  </si>
  <si>
    <t>Healthside Pharmacy</t>
  </si>
  <si>
    <t>90 Shepherds Bush Road</t>
  </si>
  <si>
    <t xml:space="preserve">W6 7PH                   </t>
  </si>
  <si>
    <t xml:space="preserve">020 76032763                            </t>
  </si>
  <si>
    <t>2008-01-30</t>
  </si>
  <si>
    <t>FHD19</t>
  </si>
  <si>
    <t>Patel DC</t>
  </si>
  <si>
    <t>29-31 Ebury Bridge Road</t>
  </si>
  <si>
    <t xml:space="preserve">SW1W 8QX                 </t>
  </si>
  <si>
    <t xml:space="preserve">020 77301080                            </t>
  </si>
  <si>
    <t>FHK46</t>
  </si>
  <si>
    <t>Ali H</t>
  </si>
  <si>
    <t>Babylon Health Ltd</t>
  </si>
  <si>
    <t>57 Uxbridge Road</t>
  </si>
  <si>
    <t xml:space="preserve">W12 8NP                  </t>
  </si>
  <si>
    <t xml:space="preserve">020 87490037                            </t>
  </si>
  <si>
    <t>1998-06-13</t>
  </si>
  <si>
    <t>FHN86</t>
  </si>
  <si>
    <t>Pi-Gen Pharma Ltd</t>
  </si>
  <si>
    <t>Ealing Pharmacy</t>
  </si>
  <si>
    <t>157 Pitshanger Lane</t>
  </si>
  <si>
    <t xml:space="preserve">W5 1QX                   </t>
  </si>
  <si>
    <t xml:space="preserve">020 89972246                            </t>
  </si>
  <si>
    <t>2008-04-05</t>
  </si>
  <si>
    <t>FHY42</t>
  </si>
  <si>
    <t>96 The Broadway</t>
  </si>
  <si>
    <t>West Ealing</t>
  </si>
  <si>
    <t xml:space="preserve">W13 0SY                  </t>
  </si>
  <si>
    <t xml:space="preserve">020 85670958                            </t>
  </si>
  <si>
    <t>1996-09-09</t>
  </si>
  <si>
    <t>FH822</t>
  </si>
  <si>
    <t>Jivraj ST</t>
  </si>
  <si>
    <t>Westway Pharmacy</t>
  </si>
  <si>
    <t>11 Westway</t>
  </si>
  <si>
    <t xml:space="preserve">W12 0PT                  </t>
  </si>
  <si>
    <t>FH943</t>
  </si>
  <si>
    <t>Shah N</t>
  </si>
  <si>
    <t>Globe Chemist</t>
  </si>
  <si>
    <t>8 Kings Parade</t>
  </si>
  <si>
    <t>Askew Road</t>
  </si>
  <si>
    <t xml:space="preserve">W12 9BA                  </t>
  </si>
  <si>
    <t xml:space="preserve">020 87409899                            </t>
  </si>
  <si>
    <t>1996-09-16</t>
  </si>
  <si>
    <t>FJQ74</t>
  </si>
  <si>
    <t>Avni Limited</t>
  </si>
  <si>
    <t>Marcus Jones Pharmacy</t>
  </si>
  <si>
    <t>96 Old Oak Common Lane</t>
  </si>
  <si>
    <t xml:space="preserve">W3 7DA                   </t>
  </si>
  <si>
    <t xml:space="preserve">020 87433674                            </t>
  </si>
  <si>
    <t>FJ498</t>
  </si>
  <si>
    <t>68 The Broadway</t>
  </si>
  <si>
    <t xml:space="preserve">W13 0SR                  </t>
  </si>
  <si>
    <t>FJ782</t>
  </si>
  <si>
    <t>Morjaria N &amp; B</t>
  </si>
  <si>
    <t>83 Uxbridge Road</t>
  </si>
  <si>
    <t xml:space="preserve">W7 3ST                   </t>
  </si>
  <si>
    <t>FKC09</t>
  </si>
  <si>
    <t>Mansell Ajm Ltd</t>
  </si>
  <si>
    <t>Mattock Lane Chemist</t>
  </si>
  <si>
    <t>8 St Johns Parade</t>
  </si>
  <si>
    <t xml:space="preserve">W13 9LL                  </t>
  </si>
  <si>
    <t>FKT19</t>
  </si>
  <si>
    <t>Unit 24 Departures Level</t>
  </si>
  <si>
    <t>Terminal 5 Landside</t>
  </si>
  <si>
    <t>Heathrow Airport</t>
  </si>
  <si>
    <t xml:space="preserve">TW6 2RQ                  </t>
  </si>
  <si>
    <t xml:space="preserve">020 83213473                            </t>
  </si>
  <si>
    <t>2008-03-27</t>
  </si>
  <si>
    <t>FKW46</t>
  </si>
  <si>
    <t>Parmar-Ceuticals LTD</t>
  </si>
  <si>
    <t>Churchills Pharmacy</t>
  </si>
  <si>
    <t>202 Chiswick High Road</t>
  </si>
  <si>
    <t xml:space="preserve">W4 1PD                   </t>
  </si>
  <si>
    <t xml:space="preserve">020 89940229                            </t>
  </si>
  <si>
    <t>FK506</t>
  </si>
  <si>
    <t>Parmay Pharmacy Ltd</t>
  </si>
  <si>
    <t>Parmay Pharmacy</t>
  </si>
  <si>
    <t>160 North End Road</t>
  </si>
  <si>
    <t xml:space="preserve">W14 9QR                  </t>
  </si>
  <si>
    <t xml:space="preserve">020 73814376                            </t>
  </si>
  <si>
    <t>FK550</t>
  </si>
  <si>
    <t>St James Medichem Ltd</t>
  </si>
  <si>
    <t>Campbells Chemist</t>
  </si>
  <si>
    <t>300-302 Chiswick High Rd</t>
  </si>
  <si>
    <t xml:space="preserve">W4 1NP                   </t>
  </si>
  <si>
    <t xml:space="preserve">020 88549048                            </t>
  </si>
  <si>
    <t>FK570</t>
  </si>
  <si>
    <t>Shiluns LTD</t>
  </si>
  <si>
    <t>Lewis Pharmacy</t>
  </si>
  <si>
    <t>36 Haven Green</t>
  </si>
  <si>
    <t xml:space="preserve">W5 2NX                   </t>
  </si>
  <si>
    <t>1991-06-03</t>
  </si>
  <si>
    <t>FK802</t>
  </si>
  <si>
    <t>Remedy Pharm Ltd</t>
  </si>
  <si>
    <t>Remedy Pharmacy</t>
  </si>
  <si>
    <t>83 Greenford Avenue</t>
  </si>
  <si>
    <t xml:space="preserve">W7 1LJ                   </t>
  </si>
  <si>
    <t xml:space="preserve">020 85672032                            </t>
  </si>
  <si>
    <t>FLL05</t>
  </si>
  <si>
    <t>Tracewick LTD</t>
  </si>
  <si>
    <t>Busbys Pharmacy</t>
  </si>
  <si>
    <t>9 Grove Park Road</t>
  </si>
  <si>
    <t xml:space="preserve">W4 3RS                   </t>
  </si>
  <si>
    <t xml:space="preserve">020 89946087                            </t>
  </si>
  <si>
    <t>1996-11-07</t>
  </si>
  <si>
    <t>FLR27</t>
  </si>
  <si>
    <t>Sophia Chemists Limited</t>
  </si>
  <si>
    <t>Forrest Pharmacy</t>
  </si>
  <si>
    <t>67 Blythe Road</t>
  </si>
  <si>
    <t xml:space="preserve">W14 0HP                  </t>
  </si>
  <si>
    <t xml:space="preserve">020 76032493                            </t>
  </si>
  <si>
    <t>2014-04-14</t>
  </si>
  <si>
    <t>FL905</t>
  </si>
  <si>
    <t>Winwood Ps &amp; Son Ltd</t>
  </si>
  <si>
    <t>Winwood Chemist</t>
  </si>
  <si>
    <t>96 Askew Road</t>
  </si>
  <si>
    <t xml:space="preserve">W12 9BL                  </t>
  </si>
  <si>
    <t>FL911</t>
  </si>
  <si>
    <t>333 Greenford Avenue</t>
  </si>
  <si>
    <t xml:space="preserve">W7 1JH                   </t>
  </si>
  <si>
    <t xml:space="preserve">020 85782025                            </t>
  </si>
  <si>
    <t>FMF82</t>
  </si>
  <si>
    <t>43 Kings Mall</t>
  </si>
  <si>
    <t>Hammersmith</t>
  </si>
  <si>
    <t xml:space="preserve">W6 0QB                   </t>
  </si>
  <si>
    <t xml:space="preserve">020 87483348                            </t>
  </si>
  <si>
    <t>FM812</t>
  </si>
  <si>
    <t>Carboebourne LTD</t>
  </si>
  <si>
    <t>Pestle &amp; Mortar</t>
  </si>
  <si>
    <t>388 Uxbridge Road</t>
  </si>
  <si>
    <t xml:space="preserve">020 87433535                            </t>
  </si>
  <si>
    <t>FPE14</t>
  </si>
  <si>
    <t>59 South Africa Road</t>
  </si>
  <si>
    <t xml:space="preserve">W12 7PA                  </t>
  </si>
  <si>
    <t>FPK47</t>
  </si>
  <si>
    <t>228 Uxbridge Road</t>
  </si>
  <si>
    <t xml:space="preserve">W12 7JD                  </t>
  </si>
  <si>
    <t xml:space="preserve">020 87431320                            </t>
  </si>
  <si>
    <t>FPV83</t>
  </si>
  <si>
    <t>Aah Retail Pharmacy Ltd</t>
  </si>
  <si>
    <t>317 North End Road</t>
  </si>
  <si>
    <t xml:space="preserve">SW6 1NN                  </t>
  </si>
  <si>
    <t>1998-11-11</t>
  </si>
  <si>
    <t>FP136</t>
  </si>
  <si>
    <t>Tindacol LTD</t>
  </si>
  <si>
    <t>Edwards &amp; Taylor</t>
  </si>
  <si>
    <t>491 Staines Road</t>
  </si>
  <si>
    <t>Bedfont</t>
  </si>
  <si>
    <t>Feltham</t>
  </si>
  <si>
    <t xml:space="preserve">TW14 8BN                 </t>
  </si>
  <si>
    <t xml:space="preserve">020 88902236                            </t>
  </si>
  <si>
    <t>FP726</t>
  </si>
  <si>
    <t>Harmoni Deputising Service (Ooh)</t>
  </si>
  <si>
    <t>Unit 1, Navigator Pk</t>
  </si>
  <si>
    <t>Southall Lane</t>
  </si>
  <si>
    <t>Southall</t>
  </si>
  <si>
    <t xml:space="preserve">UB2 5NH                  </t>
  </si>
  <si>
    <t xml:space="preserve">0203 4021300                            </t>
  </si>
  <si>
    <t>2009-09-21</t>
  </si>
  <si>
    <t>FRT73</t>
  </si>
  <si>
    <t>Drakewinter LTD</t>
  </si>
  <si>
    <t>Hamlins Chemist</t>
  </si>
  <si>
    <t>73 Bloemfontein Road</t>
  </si>
  <si>
    <t xml:space="preserve">W12 7DA                  </t>
  </si>
  <si>
    <t xml:space="preserve">020 87435442                            </t>
  </si>
  <si>
    <t>2002-03-04</t>
  </si>
  <si>
    <t>FTF00</t>
  </si>
  <si>
    <t>Temple Pharmacy Ltd</t>
  </si>
  <si>
    <t>Temple Pharmacy</t>
  </si>
  <si>
    <t>110 Pitshanger Lane</t>
  </si>
  <si>
    <t xml:space="preserve">W5 1QP                   </t>
  </si>
  <si>
    <t xml:space="preserve">020 89912199                            </t>
  </si>
  <si>
    <t>FTP49</t>
  </si>
  <si>
    <t>322-324 North End Road</t>
  </si>
  <si>
    <t xml:space="preserve">SW6 1NF                  </t>
  </si>
  <si>
    <t xml:space="preserve">020 73868823                            </t>
  </si>
  <si>
    <t>1996-07-29</t>
  </si>
  <si>
    <t>FT809</t>
  </si>
  <si>
    <t>180 Shepherds Bush Road</t>
  </si>
  <si>
    <t xml:space="preserve">W6 7NL                   </t>
  </si>
  <si>
    <t xml:space="preserve">020 78537749                            </t>
  </si>
  <si>
    <t>1996-01-08</t>
  </si>
  <si>
    <t>FV669</t>
  </si>
  <si>
    <t>10 High Road</t>
  </si>
  <si>
    <t xml:space="preserve">W4 1TH                   </t>
  </si>
  <si>
    <t>FV837</t>
  </si>
  <si>
    <t>Carecamp LTD</t>
  </si>
  <si>
    <t>Dillons Chemist</t>
  </si>
  <si>
    <t>17 Church Road</t>
  </si>
  <si>
    <t xml:space="preserve">W3 8PU                   </t>
  </si>
  <si>
    <t xml:space="preserve">020 89930190                            </t>
  </si>
  <si>
    <t>FWC05</t>
  </si>
  <si>
    <t>Fulham Pharmacy Ltd</t>
  </si>
  <si>
    <t>Fulham Pharmacy</t>
  </si>
  <si>
    <t>608 Fulham Road</t>
  </si>
  <si>
    <t xml:space="preserve">SW6 5RP                  </t>
  </si>
  <si>
    <t xml:space="preserve">020 77364126                            </t>
  </si>
  <si>
    <t>FWV21</t>
  </si>
  <si>
    <t>Aa Michael Pharma Ltd</t>
  </si>
  <si>
    <t>Michael Pharmacy</t>
  </si>
  <si>
    <t>75 New Broadway</t>
  </si>
  <si>
    <t xml:space="preserve">W5 5AL                   </t>
  </si>
  <si>
    <t xml:space="preserve">020 85670678                            </t>
  </si>
  <si>
    <t>2013-12-26</t>
  </si>
  <si>
    <t>FW148</t>
  </si>
  <si>
    <t>Asda In-Store Pharmacy</t>
  </si>
  <si>
    <t>Off Alexandra Road</t>
  </si>
  <si>
    <t xml:space="preserve">TW3 1JS                  </t>
  </si>
  <si>
    <t xml:space="preserve">0113 2417991                            </t>
  </si>
  <si>
    <t>2006-10-16</t>
  </si>
  <si>
    <t>FW270</t>
  </si>
  <si>
    <t>Princemount LTD</t>
  </si>
  <si>
    <t>Terry's Pharmacy</t>
  </si>
  <si>
    <t>4 Castle Hill Parade</t>
  </si>
  <si>
    <t>The Avenue</t>
  </si>
  <si>
    <t xml:space="preserve">W13 8JP                  </t>
  </si>
  <si>
    <t xml:space="preserve">020 89972954                            </t>
  </si>
  <si>
    <t>2005-06-30</t>
  </si>
  <si>
    <t>FW307</t>
  </si>
  <si>
    <t>Richford Gate Health Ctr</t>
  </si>
  <si>
    <t>49 Richford Gate</t>
  </si>
  <si>
    <t>Richford Street</t>
  </si>
  <si>
    <t xml:space="preserve">W6 7HY                   </t>
  </si>
  <si>
    <t xml:space="preserve">020 82372367                            </t>
  </si>
  <si>
    <t>FW644</t>
  </si>
  <si>
    <t>Jaivra Limited</t>
  </si>
  <si>
    <t>Bedford Park Pharmacy</t>
  </si>
  <si>
    <t>5 Bedford Park Corner</t>
  </si>
  <si>
    <t xml:space="preserve">W4 1LS                   </t>
  </si>
  <si>
    <t xml:space="preserve">020 89942447                            </t>
  </si>
  <si>
    <t>2013-09-12</t>
  </si>
  <si>
    <t>FXM72</t>
  </si>
  <si>
    <t>Alpinecare Limited</t>
  </si>
  <si>
    <t>Faro Pharmacy</t>
  </si>
  <si>
    <t>16 Swanscombe Road</t>
  </si>
  <si>
    <t xml:space="preserve">W11 4SX                  </t>
  </si>
  <si>
    <t xml:space="preserve">020 76039226                            </t>
  </si>
  <si>
    <t>FXQ10</t>
  </si>
  <si>
    <t>Kanari LTD</t>
  </si>
  <si>
    <t>Kanari Pharmacy</t>
  </si>
  <si>
    <t>682-684 Fulham Road</t>
  </si>
  <si>
    <t xml:space="preserve">SW6 5SA                  </t>
  </si>
  <si>
    <t>1991-09-05</t>
  </si>
  <si>
    <t>FXY41</t>
  </si>
  <si>
    <t>Ravi LTD</t>
  </si>
  <si>
    <t>Alisha Pharmacy</t>
  </si>
  <si>
    <t>257 Acton Lane</t>
  </si>
  <si>
    <t xml:space="preserve">W4 5DG                   </t>
  </si>
  <si>
    <t xml:space="preserve">020 89945177                            </t>
  </si>
  <si>
    <t>1998-07-27</t>
  </si>
  <si>
    <t>FX732</t>
  </si>
  <si>
    <t>Mirchris LTD</t>
  </si>
  <si>
    <t>Sr Pharmacy</t>
  </si>
  <si>
    <t>155 High Street</t>
  </si>
  <si>
    <t xml:space="preserve">W3 6LP                   </t>
  </si>
  <si>
    <t>FAC84</t>
  </si>
  <si>
    <t>Medirex LTD</t>
  </si>
  <si>
    <t>Medirex Pharmacy</t>
  </si>
  <si>
    <t>28-29 Wilcox Close</t>
  </si>
  <si>
    <t>South Lambeth</t>
  </si>
  <si>
    <t xml:space="preserve">SW8 2UD                  </t>
  </si>
  <si>
    <t xml:space="preserve">020 76222821                            </t>
  </si>
  <si>
    <t>FAG22</t>
  </si>
  <si>
    <t>Mr Dinesh Patel</t>
  </si>
  <si>
    <t>Barkers Chemist (100 Hour Pharmacy)</t>
  </si>
  <si>
    <t>16 Lambton Road</t>
  </si>
  <si>
    <t>Raynes Park</t>
  </si>
  <si>
    <t xml:space="preserve">SW20 0LR                 </t>
  </si>
  <si>
    <t xml:space="preserve">020 85421696                            </t>
  </si>
  <si>
    <t>FAJ87</t>
  </si>
  <si>
    <t>Markrise Limited</t>
  </si>
  <si>
    <t>121-125 Mitcham Lane</t>
  </si>
  <si>
    <t>West Streatham</t>
  </si>
  <si>
    <t xml:space="preserve">SW16 6LY                 </t>
  </si>
  <si>
    <t xml:space="preserve">020 87690446                            </t>
  </si>
  <si>
    <t>1969-06-01</t>
  </si>
  <si>
    <t>FAL14</t>
  </si>
  <si>
    <t>Aylesham Centre</t>
  </si>
  <si>
    <t>Rye Lane</t>
  </si>
  <si>
    <t>Peckham</t>
  </si>
  <si>
    <t xml:space="preserve">SE15 5EW                 </t>
  </si>
  <si>
    <t xml:space="preserve">020 76390483                            </t>
  </si>
  <si>
    <t>FAY09</t>
  </si>
  <si>
    <t>Sutton Ass Ltd</t>
  </si>
  <si>
    <t>Rays Chemists</t>
  </si>
  <si>
    <t>167 London Road</t>
  </si>
  <si>
    <t>Mitcham</t>
  </si>
  <si>
    <t>Surrey</t>
  </si>
  <si>
    <t xml:space="preserve">CR4 2JB                  </t>
  </si>
  <si>
    <t>1984-01-01</t>
  </si>
  <si>
    <t>FA398</t>
  </si>
  <si>
    <t>Saaj LTD</t>
  </si>
  <si>
    <t>East Chemist</t>
  </si>
  <si>
    <t>Roehampton</t>
  </si>
  <si>
    <t xml:space="preserve">SW15 4HJ                 </t>
  </si>
  <si>
    <t>1948-06-01</t>
  </si>
  <si>
    <t>FA400</t>
  </si>
  <si>
    <t>Mr P Modasia Hemeema Ltd</t>
  </si>
  <si>
    <t>T.J. Chemist</t>
  </si>
  <si>
    <t>385 Durnsford Road</t>
  </si>
  <si>
    <t xml:space="preserve">SW19 8EF                 </t>
  </si>
  <si>
    <t xml:space="preserve">020 89460740                            </t>
  </si>
  <si>
    <t>FA767</t>
  </si>
  <si>
    <t>Kamsons Pharmacy</t>
  </si>
  <si>
    <t>121 Anerley Road</t>
  </si>
  <si>
    <t xml:space="preserve">SE20 8AJ                 </t>
  </si>
  <si>
    <t xml:space="preserve">020 86598040                            </t>
  </si>
  <si>
    <t>FCE85</t>
  </si>
  <si>
    <t>185 Torridon Road</t>
  </si>
  <si>
    <t>Catford</t>
  </si>
  <si>
    <t xml:space="preserve">SE6 1RG                  </t>
  </si>
  <si>
    <t xml:space="preserve">020 86981625                            </t>
  </si>
  <si>
    <t>FCG60</t>
  </si>
  <si>
    <t>256 Balham High Road</t>
  </si>
  <si>
    <t>Balham</t>
  </si>
  <si>
    <t xml:space="preserve">SW17 7AW                 </t>
  </si>
  <si>
    <t xml:space="preserve">020 86753221                            </t>
  </si>
  <si>
    <t>FCK89</t>
  </si>
  <si>
    <t>Walji R</t>
  </si>
  <si>
    <t>6 Rockingham Close</t>
  </si>
  <si>
    <t>Lennox Estate Putney</t>
  </si>
  <si>
    <t xml:space="preserve">SW15 5RW                 </t>
  </si>
  <si>
    <t>1979-09-01</t>
  </si>
  <si>
    <t>FCL10</t>
  </si>
  <si>
    <t>Quizchoice LTD</t>
  </si>
  <si>
    <t>Husbands Pharmacy</t>
  </si>
  <si>
    <t>124 Upper Richmond Road</t>
  </si>
  <si>
    <t>Putney</t>
  </si>
  <si>
    <t xml:space="preserve">SW15 2SP                 </t>
  </si>
  <si>
    <t xml:space="preserve">020 87880414                            </t>
  </si>
  <si>
    <t>FCM89</t>
  </si>
  <si>
    <t>Bansal And Long Limited</t>
  </si>
  <si>
    <t>Whinchat Pharmacy</t>
  </si>
  <si>
    <t>1 Whinchat Road</t>
  </si>
  <si>
    <t>Broadwater Green</t>
  </si>
  <si>
    <t>Thamesmead</t>
  </si>
  <si>
    <t xml:space="preserve">SE28 0DZ                 </t>
  </si>
  <si>
    <t xml:space="preserve">020 83167380                            </t>
  </si>
  <si>
    <t>FCP53</t>
  </si>
  <si>
    <t>Gholam J</t>
  </si>
  <si>
    <t>13 Bellevue Road</t>
  </si>
  <si>
    <t>Wandsworth Common</t>
  </si>
  <si>
    <t xml:space="preserve">SW17 7EG                 </t>
  </si>
  <si>
    <t xml:space="preserve">020 86722135                            </t>
  </si>
  <si>
    <t>1997-05-01</t>
  </si>
  <si>
    <t>FCP99</t>
  </si>
  <si>
    <t>Abc Drugstores Limited</t>
  </si>
  <si>
    <t>Sterling House</t>
  </si>
  <si>
    <t>6-10 St Georges Road</t>
  </si>
  <si>
    <t xml:space="preserve">SW19 4DP                 </t>
  </si>
  <si>
    <t xml:space="preserve">020 89478803                            </t>
  </si>
  <si>
    <t>2005-11-09</t>
  </si>
  <si>
    <t>FC061</t>
  </si>
  <si>
    <t>153/155 Balham High Road</t>
  </si>
  <si>
    <t xml:space="preserve">SW12 9AU                 </t>
  </si>
  <si>
    <t>FC300</t>
  </si>
  <si>
    <t>72-78 Lewisham High St.</t>
  </si>
  <si>
    <t xml:space="preserve">SE13 5JN                 </t>
  </si>
  <si>
    <t xml:space="preserve">020 84639226                            </t>
  </si>
  <si>
    <t>1949-01-01</t>
  </si>
  <si>
    <t>FC465</t>
  </si>
  <si>
    <t>Hillrise Pharmacy</t>
  </si>
  <si>
    <t>Alexander Dumas House</t>
  </si>
  <si>
    <t>230 Brixton Hill</t>
  </si>
  <si>
    <t xml:space="preserve">SW2 1HG                  </t>
  </si>
  <si>
    <t xml:space="preserve">020 86741896                            </t>
  </si>
  <si>
    <t>FC815</t>
  </si>
  <si>
    <t>95/98 The Wandsworth</t>
  </si>
  <si>
    <t>Wandsworth</t>
  </si>
  <si>
    <t xml:space="preserve">SW18 4TG                 </t>
  </si>
  <si>
    <t xml:space="preserve">020 88703177                            </t>
  </si>
  <si>
    <t>FDC47</t>
  </si>
  <si>
    <t>Pearl Chemist Limited</t>
  </si>
  <si>
    <t>Pearl Chemist</t>
  </si>
  <si>
    <t>134 - 136 Mitcham Road</t>
  </si>
  <si>
    <t>Tooting</t>
  </si>
  <si>
    <t xml:space="preserve">SW17 9NH                 </t>
  </si>
  <si>
    <t xml:space="preserve">020 86722157                            </t>
  </si>
  <si>
    <t>2001-11-24</t>
  </si>
  <si>
    <t>FDK93</t>
  </si>
  <si>
    <t>4pal LTD</t>
  </si>
  <si>
    <t>Harris Chemist</t>
  </si>
  <si>
    <t>372 Baring Road</t>
  </si>
  <si>
    <t>Grove Park</t>
  </si>
  <si>
    <t xml:space="preserve">SE12 0EF                 </t>
  </si>
  <si>
    <t xml:space="preserve">020 88574371                            </t>
  </si>
  <si>
    <t>FDL04</t>
  </si>
  <si>
    <t>Pelgrow LTD</t>
  </si>
  <si>
    <t>Battersea Pharmacy</t>
  </si>
  <si>
    <t>62 Northcote Road</t>
  </si>
  <si>
    <t>Battersea</t>
  </si>
  <si>
    <t xml:space="preserve">SW11 1PA                 </t>
  </si>
  <si>
    <t xml:space="preserve">020 86482122                            </t>
  </si>
  <si>
    <t>FDN74</t>
  </si>
  <si>
    <t>31-33 Replingham Road</t>
  </si>
  <si>
    <t>Southfields</t>
  </si>
  <si>
    <t xml:space="preserve">SW18 5LT                 </t>
  </si>
  <si>
    <t>1997-03-17</t>
  </si>
  <si>
    <t>FDQ20</t>
  </si>
  <si>
    <t>Ashburton Pharmacy Limited</t>
  </si>
  <si>
    <t>30 Chartfield Avenue</t>
  </si>
  <si>
    <t xml:space="preserve">SW15 6HG                 </t>
  </si>
  <si>
    <t xml:space="preserve">020 87851083                            </t>
  </si>
  <si>
    <t>FDV93</t>
  </si>
  <si>
    <t>98 Tooting High Street</t>
  </si>
  <si>
    <t xml:space="preserve">SW17 0RR                 </t>
  </si>
  <si>
    <t xml:space="preserve">020 86725537                            </t>
  </si>
  <si>
    <t>FD184</t>
  </si>
  <si>
    <t>Perfucare Pharmacy Ltd</t>
  </si>
  <si>
    <t>Perfucare</t>
  </si>
  <si>
    <t>136 Kirkdale</t>
  </si>
  <si>
    <t xml:space="preserve">SE26 4BB                 </t>
  </si>
  <si>
    <t xml:space="preserve">020 86993172                            </t>
  </si>
  <si>
    <t>FD303</t>
  </si>
  <si>
    <t>45/53 Putney High Street</t>
  </si>
  <si>
    <t xml:space="preserve">SW15 1SP                 </t>
  </si>
  <si>
    <t>FD757</t>
  </si>
  <si>
    <t>Gracey Limited</t>
  </si>
  <si>
    <t>Trident Pharmacy</t>
  </si>
  <si>
    <t>211 Worple Road</t>
  </si>
  <si>
    <t xml:space="preserve">SW20 8QY                 </t>
  </si>
  <si>
    <t xml:space="preserve">020 89466282                            </t>
  </si>
  <si>
    <t>2004-07-10</t>
  </si>
  <si>
    <t>FEJ80</t>
  </si>
  <si>
    <t>Makepeace Pharmacy</t>
  </si>
  <si>
    <t>264 Kirkdale</t>
  </si>
  <si>
    <t>Sydenham</t>
  </si>
  <si>
    <t xml:space="preserve">SE26 4RS                 </t>
  </si>
  <si>
    <t xml:space="preserve">020 87788657                            </t>
  </si>
  <si>
    <t>FER38</t>
  </si>
  <si>
    <t>150 High Street</t>
  </si>
  <si>
    <t>Sutton</t>
  </si>
  <si>
    <t xml:space="preserve">SM1 1NS                  </t>
  </si>
  <si>
    <t xml:space="preserve">020 87709109                            </t>
  </si>
  <si>
    <t>2002-07-15</t>
  </si>
  <si>
    <t>FER84</t>
  </si>
  <si>
    <t>263 New Cross Road</t>
  </si>
  <si>
    <t>New Cross Gate</t>
  </si>
  <si>
    <t xml:space="preserve">SE14 5UL                 </t>
  </si>
  <si>
    <t xml:space="preserve">020 76398327                            </t>
  </si>
  <si>
    <t>2001-04-09</t>
  </si>
  <si>
    <t>FE019</t>
  </si>
  <si>
    <t>Blendcross LTD</t>
  </si>
  <si>
    <t>Nightingale Pharmacy</t>
  </si>
  <si>
    <t>134 Deptford High Street</t>
  </si>
  <si>
    <t xml:space="preserve">SE8 3PQ                  </t>
  </si>
  <si>
    <t xml:space="preserve">020 86918639                            </t>
  </si>
  <si>
    <t>FE134</t>
  </si>
  <si>
    <t>48 Randlesdown Road</t>
  </si>
  <si>
    <t xml:space="preserve">SE6 3BT                  </t>
  </si>
  <si>
    <t xml:space="preserve">020 86983255                            </t>
  </si>
  <si>
    <t>FE297</t>
  </si>
  <si>
    <t>Amin UN</t>
  </si>
  <si>
    <t>Revelstoke Pharmacy</t>
  </si>
  <si>
    <t>492a Merton Road</t>
  </si>
  <si>
    <t xml:space="preserve">SW18 5AE                 </t>
  </si>
  <si>
    <t xml:space="preserve">0208 7040582                            </t>
  </si>
  <si>
    <t>FE593</t>
  </si>
  <si>
    <t>Glenhazel Limited</t>
  </si>
  <si>
    <t>Barkers Chemist</t>
  </si>
  <si>
    <t>245 Garratt Lane</t>
  </si>
  <si>
    <t xml:space="preserve">SW18 4DU                 </t>
  </si>
  <si>
    <t>2006-07-31</t>
  </si>
  <si>
    <t>FE675</t>
  </si>
  <si>
    <t>Morden Hall Medical Ctr.</t>
  </si>
  <si>
    <t>256 Morden Road</t>
  </si>
  <si>
    <t xml:space="preserve">SW19 3DA                 </t>
  </si>
  <si>
    <t xml:space="preserve">020 85408333                            </t>
  </si>
  <si>
    <t>1994-03-31</t>
  </si>
  <si>
    <t>FE883</t>
  </si>
  <si>
    <t>30 Combe Lane</t>
  </si>
  <si>
    <t xml:space="preserve">SW20 8ND                 </t>
  </si>
  <si>
    <t>1968-03-01</t>
  </si>
  <si>
    <t>FFH00</t>
  </si>
  <si>
    <t>Healthchem (Battersea) Ltd</t>
  </si>
  <si>
    <t>166-168 Battersea Bdge Rd</t>
  </si>
  <si>
    <t xml:space="preserve">SW11 3AW                 </t>
  </si>
  <si>
    <t xml:space="preserve">020 72289191                            </t>
  </si>
  <si>
    <t>FFK83</t>
  </si>
  <si>
    <t>Yc LAU</t>
  </si>
  <si>
    <t>Cheltenham Chemist</t>
  </si>
  <si>
    <t>20 Turnham Road</t>
  </si>
  <si>
    <t>Brockley</t>
  </si>
  <si>
    <t xml:space="preserve">SE4 2LA                  </t>
  </si>
  <si>
    <t xml:space="preserve">020 76395941                            </t>
  </si>
  <si>
    <t>2003-02-12</t>
  </si>
  <si>
    <t>FFP27</t>
  </si>
  <si>
    <t>80 Dog Kennel Hill</t>
  </si>
  <si>
    <t>Dulwich</t>
  </si>
  <si>
    <t xml:space="preserve">SE22 8AA                 </t>
  </si>
  <si>
    <t xml:space="preserve">020 77336195                            </t>
  </si>
  <si>
    <t>2008-04-15</t>
  </si>
  <si>
    <t>FGJ32</t>
  </si>
  <si>
    <t>Amin KS</t>
  </si>
  <si>
    <t>Wandsworth Pharmacy</t>
  </si>
  <si>
    <t>96 Garratt Lane</t>
  </si>
  <si>
    <t xml:space="preserve">SW18 4DH                 </t>
  </si>
  <si>
    <t xml:space="preserve">020 88741723                            </t>
  </si>
  <si>
    <t>FGP68</t>
  </si>
  <si>
    <t>The Olde Pharmacy Ltd</t>
  </si>
  <si>
    <t>The Olde Pharmacy</t>
  </si>
  <si>
    <t>50 Chatfield Road</t>
  </si>
  <si>
    <t xml:space="preserve">SW11 3UY                 </t>
  </si>
  <si>
    <t xml:space="preserve">020 75851666                            </t>
  </si>
  <si>
    <t>FGW62</t>
  </si>
  <si>
    <t>130 Church Road</t>
  </si>
  <si>
    <t>Upper Norwood</t>
  </si>
  <si>
    <t xml:space="preserve">SE19 2NT                 </t>
  </si>
  <si>
    <t xml:space="preserve">020 87717639                            </t>
  </si>
  <si>
    <t>FG443</t>
  </si>
  <si>
    <t>Salasji LTD</t>
  </si>
  <si>
    <t>Dumlers Pharmacy</t>
  </si>
  <si>
    <t>436-438 Garratt Lane</t>
  </si>
  <si>
    <t xml:space="preserve">SW18 4HN                 </t>
  </si>
  <si>
    <t xml:space="preserve">020 88790868                            </t>
  </si>
  <si>
    <t>FG756</t>
  </si>
  <si>
    <t>Cooks Pharmacy</t>
  </si>
  <si>
    <t>6 Replingham Road</t>
  </si>
  <si>
    <t xml:space="preserve">SW18 5LS                 </t>
  </si>
  <si>
    <t xml:space="preserve">020 88747196                            </t>
  </si>
  <si>
    <t>FG969</t>
  </si>
  <si>
    <t>Paydens (Steyning) Ltd</t>
  </si>
  <si>
    <t>Wistrange Ltd</t>
  </si>
  <si>
    <t>296 Cavendish Road</t>
  </si>
  <si>
    <t xml:space="preserve">SW12 0PL                 </t>
  </si>
  <si>
    <t>FHA01</t>
  </si>
  <si>
    <t>156 Portland Road</t>
  </si>
  <si>
    <t>South Norwood</t>
  </si>
  <si>
    <t xml:space="preserve">SE25 4PT                 </t>
  </si>
  <si>
    <t xml:space="preserve">020 86561514                            </t>
  </si>
  <si>
    <t>FHL06</t>
  </si>
  <si>
    <t>Auckland Rogers Pharmacy</t>
  </si>
  <si>
    <t>892 Garratt Lane</t>
  </si>
  <si>
    <t xml:space="preserve">SW17 0NB                 </t>
  </si>
  <si>
    <t xml:space="preserve">020 86726737                            </t>
  </si>
  <si>
    <t>2006-12-21</t>
  </si>
  <si>
    <t>FHL07</t>
  </si>
  <si>
    <t>363 Sydenham Road</t>
  </si>
  <si>
    <t xml:space="preserve">SE26 5SL                 </t>
  </si>
  <si>
    <t xml:space="preserve">020 87783506                            </t>
  </si>
  <si>
    <t>FHL15</t>
  </si>
  <si>
    <t>Pe Logan Ltd</t>
  </si>
  <si>
    <t>2 Amersham Vale</t>
  </si>
  <si>
    <t>New Cross</t>
  </si>
  <si>
    <t xml:space="preserve">SE14 6LD                 </t>
  </si>
  <si>
    <t xml:space="preserve">020 86928695                            </t>
  </si>
  <si>
    <t>1996-04-17</t>
  </si>
  <si>
    <t>FHM82</t>
  </si>
  <si>
    <t>36 St.Johns Road</t>
  </si>
  <si>
    <t xml:space="preserve">SW11 1PW                 </t>
  </si>
  <si>
    <t xml:space="preserve">020 79244915                            </t>
  </si>
  <si>
    <t>FH098</t>
  </si>
  <si>
    <t>123 Lavender Hill</t>
  </si>
  <si>
    <t xml:space="preserve">SW11 5QL                 </t>
  </si>
  <si>
    <t xml:space="preserve">020 72281821                            </t>
  </si>
  <si>
    <t>2003-03-10</t>
  </si>
  <si>
    <t>FH258</t>
  </si>
  <si>
    <t>Anand Sai Ltd</t>
  </si>
  <si>
    <t>110 Union Road</t>
  </si>
  <si>
    <t xml:space="preserve">SW8 2SH                  </t>
  </si>
  <si>
    <t xml:space="preserve">020 76221159                            </t>
  </si>
  <si>
    <t>FH398</t>
  </si>
  <si>
    <t>4-6 Cranley Parade</t>
  </si>
  <si>
    <t>Beaconsfield Road</t>
  </si>
  <si>
    <t>Mottingham</t>
  </si>
  <si>
    <t xml:space="preserve">SE9 4DZ                  </t>
  </si>
  <si>
    <t xml:space="preserve">020 88573930                            </t>
  </si>
  <si>
    <t>FJD10</t>
  </si>
  <si>
    <t>Haria Rl &amp; Hl</t>
  </si>
  <si>
    <t>Haria Chemists</t>
  </si>
  <si>
    <t>356-358 Coombe Lane</t>
  </si>
  <si>
    <t>West Wimbledon</t>
  </si>
  <si>
    <t xml:space="preserve">SW20 0RJ                 </t>
  </si>
  <si>
    <t xml:space="preserve">020 89464331                            </t>
  </si>
  <si>
    <t>1964-01-01</t>
  </si>
  <si>
    <t>FJE22</t>
  </si>
  <si>
    <t>59/61 Mitcham Road</t>
  </si>
  <si>
    <t xml:space="preserve">SW17 9PB                 </t>
  </si>
  <si>
    <t>FJJ56</t>
  </si>
  <si>
    <t>Patel AR</t>
  </si>
  <si>
    <t>Hilton Pharmacy</t>
  </si>
  <si>
    <t>360 Grand Drive</t>
  </si>
  <si>
    <t xml:space="preserve">SW20 9NQ                 </t>
  </si>
  <si>
    <t>1995-02-23</t>
  </si>
  <si>
    <t>FJL27</t>
  </si>
  <si>
    <t>Paydens LTD</t>
  </si>
  <si>
    <t>Paydens Pharmacy</t>
  </si>
  <si>
    <t>266a Upper Richmond Road</t>
  </si>
  <si>
    <t xml:space="preserve">SW15 6TQ                 </t>
  </si>
  <si>
    <t xml:space="preserve">020 87853016                            </t>
  </si>
  <si>
    <t>2010-12-08</t>
  </si>
  <si>
    <t>FJV58</t>
  </si>
  <si>
    <t>Modasia PB</t>
  </si>
  <si>
    <t>D Parry</t>
  </si>
  <si>
    <t>124 Arthur Road</t>
  </si>
  <si>
    <t>Wimbledon</t>
  </si>
  <si>
    <t xml:space="preserve">SW19 8AA                 </t>
  </si>
  <si>
    <t>FKF82</t>
  </si>
  <si>
    <t>31 Roehampton Vale</t>
  </si>
  <si>
    <t xml:space="preserve">SW15 3DT                 </t>
  </si>
  <si>
    <t xml:space="preserve">020 87802534                            </t>
  </si>
  <si>
    <t>FKP10</t>
  </si>
  <si>
    <t>Amin U</t>
  </si>
  <si>
    <t>Trinity Pharmacy</t>
  </si>
  <si>
    <t>278a-280 Balham High Road</t>
  </si>
  <si>
    <t xml:space="preserve">SW17 7AL                 </t>
  </si>
  <si>
    <t xml:space="preserve">020 86722806                            </t>
  </si>
  <si>
    <t>1997-04-09</t>
  </si>
  <si>
    <t>FKP46</t>
  </si>
  <si>
    <t>109 High Street</t>
  </si>
  <si>
    <t xml:space="preserve">SW15 1SS                 </t>
  </si>
  <si>
    <t>FKW82</t>
  </si>
  <si>
    <t>62 Sydenham Road</t>
  </si>
  <si>
    <t xml:space="preserve">SE26 5QE                 </t>
  </si>
  <si>
    <t xml:space="preserve">020 86596747                            </t>
  </si>
  <si>
    <t>FK076</t>
  </si>
  <si>
    <t>Patel I</t>
  </si>
  <si>
    <t>Tooting Pharmacy Practice</t>
  </si>
  <si>
    <t>175 Upper Tooting Road</t>
  </si>
  <si>
    <t xml:space="preserve">SW17 7TJ                 </t>
  </si>
  <si>
    <t>FK408</t>
  </si>
  <si>
    <t>49 Falcon Road</t>
  </si>
  <si>
    <t xml:space="preserve">SW11 2PH                 </t>
  </si>
  <si>
    <t xml:space="preserve">020 72281701                            </t>
  </si>
  <si>
    <t>FLF53</t>
  </si>
  <si>
    <t>De Davies Limited</t>
  </si>
  <si>
    <t xml:space="preserve">SW19 5EG                 </t>
  </si>
  <si>
    <t xml:space="preserve">020 89460543                            </t>
  </si>
  <si>
    <t>1994-05-02</t>
  </si>
  <si>
    <t>FLJ05</t>
  </si>
  <si>
    <t>Harmoni South West London</t>
  </si>
  <si>
    <t>Upper Richmond Road</t>
  </si>
  <si>
    <t xml:space="preserve">SW15 2TL                 </t>
  </si>
  <si>
    <t xml:space="preserve">020 87801662                            </t>
  </si>
  <si>
    <t>FLL81</t>
  </si>
  <si>
    <t>Chelmack LTD</t>
  </si>
  <si>
    <t>Northcote Pharmacy</t>
  </si>
  <si>
    <t>130 Northcote Road</t>
  </si>
  <si>
    <t xml:space="preserve">SW11 6QZ                 </t>
  </si>
  <si>
    <t xml:space="preserve">020 79245600                            </t>
  </si>
  <si>
    <t>FLM95</t>
  </si>
  <si>
    <t>58 Grove Road</t>
  </si>
  <si>
    <t xml:space="preserve">SM1 1BT                  </t>
  </si>
  <si>
    <t xml:space="preserve">020 86424919                            </t>
  </si>
  <si>
    <t>FL774</t>
  </si>
  <si>
    <t>Ap Chemist</t>
  </si>
  <si>
    <t>Colliers Wood</t>
  </si>
  <si>
    <t xml:space="preserve">SW19 2JE                 </t>
  </si>
  <si>
    <t>FL795</t>
  </si>
  <si>
    <t>Tandem Retail Park</t>
  </si>
  <si>
    <t xml:space="preserve">SW19 2TY                 </t>
  </si>
  <si>
    <t xml:space="preserve">020 86407506                            </t>
  </si>
  <si>
    <t>FL874</t>
  </si>
  <si>
    <t>FME71</t>
  </si>
  <si>
    <t>Seldoc OOH</t>
  </si>
  <si>
    <t>Dulwich Community Hosp</t>
  </si>
  <si>
    <t>East Dulwich Grove</t>
  </si>
  <si>
    <t xml:space="preserve">SE22 8PT                 </t>
  </si>
  <si>
    <t xml:space="preserve">020 86939066                            </t>
  </si>
  <si>
    <t>2007-03-28</t>
  </si>
  <si>
    <t>FML18</t>
  </si>
  <si>
    <t>Abc Drugstore</t>
  </si>
  <si>
    <t>299-303 Battersea Park Rd</t>
  </si>
  <si>
    <t xml:space="preserve">SW11 4LX                 </t>
  </si>
  <si>
    <t xml:space="preserve">020 77204951                            </t>
  </si>
  <si>
    <t>FMR49</t>
  </si>
  <si>
    <t>Sutton &amp; Merton Ooh Co-Op Ltd</t>
  </si>
  <si>
    <t>28 The Market</t>
  </si>
  <si>
    <t>Wrythe Lane</t>
  </si>
  <si>
    <t>Carshalton</t>
  </si>
  <si>
    <t xml:space="preserve">SM5 1AG                  </t>
  </si>
  <si>
    <t xml:space="preserve">020 86449589                            </t>
  </si>
  <si>
    <t>2005-03-09</t>
  </si>
  <si>
    <t>FMT36</t>
  </si>
  <si>
    <t>Barkers Chemist Ltd</t>
  </si>
  <si>
    <t>Barkers Chemist (Tooting) Ltd</t>
  </si>
  <si>
    <t>223 Upper Tooting Rd</t>
  </si>
  <si>
    <t xml:space="preserve">SW17 7TG                 </t>
  </si>
  <si>
    <t xml:space="preserve">020 86726116                            </t>
  </si>
  <si>
    <t>FMW60</t>
  </si>
  <si>
    <t>FMW86</t>
  </si>
  <si>
    <t>Pancroft Limited</t>
  </si>
  <si>
    <t>Fairgreen Pharmacy</t>
  </si>
  <si>
    <t>10 Fairgreen Parade</t>
  </si>
  <si>
    <t xml:space="preserve">CR4 3NA                  </t>
  </si>
  <si>
    <t xml:space="preserve">020 86482112                            </t>
  </si>
  <si>
    <t>FM656</t>
  </si>
  <si>
    <t>Jayachoice LTD</t>
  </si>
  <si>
    <t>Putney Pharmacy</t>
  </si>
  <si>
    <t>278 Upper Richmond Road</t>
  </si>
  <si>
    <t xml:space="preserve">SW15 6TR                 </t>
  </si>
  <si>
    <t xml:space="preserve">020 87882431                            </t>
  </si>
  <si>
    <t>FM735</t>
  </si>
  <si>
    <t xml:space="preserve">020 87886191                            </t>
  </si>
  <si>
    <t>FND49</t>
  </si>
  <si>
    <t>42a Foxley Square</t>
  </si>
  <si>
    <t xml:space="preserve">SW9 7RY                  </t>
  </si>
  <si>
    <t xml:space="preserve">020 75824553                            </t>
  </si>
  <si>
    <t>2003-02-28</t>
  </si>
  <si>
    <t>FND51</t>
  </si>
  <si>
    <t>Whitehorse Lane</t>
  </si>
  <si>
    <t>Sainsbury Complex</t>
  </si>
  <si>
    <t xml:space="preserve">SE25 6XB                 </t>
  </si>
  <si>
    <t xml:space="preserve">020 86537640                            </t>
  </si>
  <si>
    <t>2002-10-01</t>
  </si>
  <si>
    <t>FNE38</t>
  </si>
  <si>
    <t>Kds Medicare Ltd</t>
  </si>
  <si>
    <t>Healthchem Pharmacy</t>
  </si>
  <si>
    <t>4-5 Station Parade</t>
  </si>
  <si>
    <t>Balham High Road</t>
  </si>
  <si>
    <t xml:space="preserve">SW12 9AZ                 </t>
  </si>
  <si>
    <t xml:space="preserve">020 86738351                            </t>
  </si>
  <si>
    <t>FNG23</t>
  </si>
  <si>
    <t>Polypharm LTD</t>
  </si>
  <si>
    <t>Mansons Dispensing Chemist</t>
  </si>
  <si>
    <t>195 Wandsworth High St</t>
  </si>
  <si>
    <t xml:space="preserve">SW18 4JE                 </t>
  </si>
  <si>
    <t>FNQ61</t>
  </si>
  <si>
    <t>Krystal Pharmacy</t>
  </si>
  <si>
    <t>248 Battersea Park Road</t>
  </si>
  <si>
    <t xml:space="preserve">SW11 3BP                 </t>
  </si>
  <si>
    <t>FNR03</t>
  </si>
  <si>
    <t>Tindacol Limited</t>
  </si>
  <si>
    <t>43 Danebury Avenue</t>
  </si>
  <si>
    <t xml:space="preserve">SW15 4DQ                 </t>
  </si>
  <si>
    <t xml:space="preserve">020 87883053                            </t>
  </si>
  <si>
    <t>FPM10</t>
  </si>
  <si>
    <t>1491-1493 London Road</t>
  </si>
  <si>
    <t>Norbury</t>
  </si>
  <si>
    <t xml:space="preserve">SW16 3LU                 </t>
  </si>
  <si>
    <t xml:space="preserve">020 87641438                            </t>
  </si>
  <si>
    <t>2000-11-01</t>
  </si>
  <si>
    <t>FPN88</t>
  </si>
  <si>
    <t>151 Cannon Hill Lane</t>
  </si>
  <si>
    <t xml:space="preserve">SW20 9BZ                 </t>
  </si>
  <si>
    <t>1978-11-01</t>
  </si>
  <si>
    <t>FPQ37</t>
  </si>
  <si>
    <t>107 Central Road</t>
  </si>
  <si>
    <t>Worcester Park</t>
  </si>
  <si>
    <t xml:space="preserve">KT4 8DY                  </t>
  </si>
  <si>
    <t>1997-03-20</t>
  </si>
  <si>
    <t>FP451</t>
  </si>
  <si>
    <t>FQD49</t>
  </si>
  <si>
    <t>Nsk LTD</t>
  </si>
  <si>
    <t>Nettles Pharmacy</t>
  </si>
  <si>
    <t>18 Upper Tooting Road</t>
  </si>
  <si>
    <t xml:space="preserve">SW17 7PG                 </t>
  </si>
  <si>
    <t>1970-09-01</t>
  </si>
  <si>
    <t>FQD55</t>
  </si>
  <si>
    <t>4-5 Coleman House</t>
  </si>
  <si>
    <t>Penge</t>
  </si>
  <si>
    <t xml:space="preserve">SE20 7EX                 </t>
  </si>
  <si>
    <t xml:space="preserve">020 87789859                            </t>
  </si>
  <si>
    <t>1996-03-25</t>
  </si>
  <si>
    <t>FQH24</t>
  </si>
  <si>
    <t>Kurtz AM</t>
  </si>
  <si>
    <t>Fishers Enmore Pharmacy</t>
  </si>
  <si>
    <t>1 Enmore Road</t>
  </si>
  <si>
    <t xml:space="preserve">SE25 5NT                 </t>
  </si>
  <si>
    <t>FQK91</t>
  </si>
  <si>
    <t>Jasmina Limited</t>
  </si>
  <si>
    <t>Mount Elgon Pharmacy</t>
  </si>
  <si>
    <t>304 Kingston Road</t>
  </si>
  <si>
    <t xml:space="preserve">SW20 8LX                 </t>
  </si>
  <si>
    <t xml:space="preserve">020 85406141                            </t>
  </si>
  <si>
    <t>FQM69</t>
  </si>
  <si>
    <t>13 Replingham Road</t>
  </si>
  <si>
    <t xml:space="preserve">020 88749635                            </t>
  </si>
  <si>
    <t>2011-02-20</t>
  </si>
  <si>
    <t>FQT14</t>
  </si>
  <si>
    <t>Sparkes Pharmacy</t>
  </si>
  <si>
    <t>9 St Georges Parade</t>
  </si>
  <si>
    <t>Woolstone Road</t>
  </si>
  <si>
    <t xml:space="preserve">SE6 4DT                  </t>
  </si>
  <si>
    <t xml:space="preserve">020 86992323                            </t>
  </si>
  <si>
    <t>FQY68</t>
  </si>
  <si>
    <t>Dexpharm LTD</t>
  </si>
  <si>
    <t>Dexpharm Pharmacy</t>
  </si>
  <si>
    <t>100 Bedford Hill</t>
  </si>
  <si>
    <t xml:space="preserve">SW12 9HR                 </t>
  </si>
  <si>
    <t>FRF76</t>
  </si>
  <si>
    <t>Shah PZ</t>
  </si>
  <si>
    <t>Eagle Chemist</t>
  </si>
  <si>
    <t>301 Northborough Road</t>
  </si>
  <si>
    <t xml:space="preserve">SW16 4TR                 </t>
  </si>
  <si>
    <t>FRH18</t>
  </si>
  <si>
    <t>Cospharm Ltd</t>
  </si>
  <si>
    <t>281/283 Mitcham Road</t>
  </si>
  <si>
    <t xml:space="preserve">SW17 9JQ                 </t>
  </si>
  <si>
    <t xml:space="preserve">020 87676005                            </t>
  </si>
  <si>
    <t>FRM18</t>
  </si>
  <si>
    <t>Teddington Memorial Hpl</t>
  </si>
  <si>
    <t>60 Hampton Road</t>
  </si>
  <si>
    <t>Teddington</t>
  </si>
  <si>
    <t xml:space="preserve">TW11 0JL                 </t>
  </si>
  <si>
    <t xml:space="preserve">020 89774107                            </t>
  </si>
  <si>
    <t>2009-06-15</t>
  </si>
  <si>
    <t>FRM45</t>
  </si>
  <si>
    <t>FRP04</t>
  </si>
  <si>
    <t>FR133</t>
  </si>
  <si>
    <t>Ks Amin</t>
  </si>
  <si>
    <t>FR560</t>
  </si>
  <si>
    <t xml:space="preserve">020 86726240                            </t>
  </si>
  <si>
    <t>FTJ15</t>
  </si>
  <si>
    <t>Fazal Pharmacy Ltd</t>
  </si>
  <si>
    <t>197-199 Merton Road</t>
  </si>
  <si>
    <t xml:space="preserve">SW18 5EF                 </t>
  </si>
  <si>
    <t xml:space="preserve">020 88701377                            </t>
  </si>
  <si>
    <t>2003-05-07</t>
  </si>
  <si>
    <t>FTK51</t>
  </si>
  <si>
    <t>Marlborough Uk Ltd</t>
  </si>
  <si>
    <t>99 Kennington Lane</t>
  </si>
  <si>
    <t xml:space="preserve">SE11 4HQ                 </t>
  </si>
  <si>
    <t xml:space="preserve">020 75826344                            </t>
  </si>
  <si>
    <t>FTL00</t>
  </si>
  <si>
    <t>Lotus Chemist Limited</t>
  </si>
  <si>
    <t>Near Wrythe Green</t>
  </si>
  <si>
    <t xml:space="preserve">SM5 2RE                  </t>
  </si>
  <si>
    <t>FT016</t>
  </si>
  <si>
    <t>Boyes Wj Pharmacy (Amichem Ltd)</t>
  </si>
  <si>
    <t>61 Balham Hill</t>
  </si>
  <si>
    <t xml:space="preserve">SW12 9DR                 </t>
  </si>
  <si>
    <t>1997-04-01</t>
  </si>
  <si>
    <t>FT248</t>
  </si>
  <si>
    <t>104-105 Centre Court</t>
  </si>
  <si>
    <t xml:space="preserve">SW19 8YE                 </t>
  </si>
  <si>
    <t xml:space="preserve">020 89468598                            </t>
  </si>
  <si>
    <t>FT590</t>
  </si>
  <si>
    <t>Amin JK</t>
  </si>
  <si>
    <t>Ridgway Pharmacy</t>
  </si>
  <si>
    <t>65 Ridgway</t>
  </si>
  <si>
    <t xml:space="preserve">SW19 4SS                 </t>
  </si>
  <si>
    <t>1993-08-28</t>
  </si>
  <si>
    <t>FVC30</t>
  </si>
  <si>
    <t>FVJ01</t>
  </si>
  <si>
    <t>Aksam LTD</t>
  </si>
  <si>
    <t>Tanna Pharmacy</t>
  </si>
  <si>
    <t>14 South Lodge Avenue</t>
  </si>
  <si>
    <t xml:space="preserve">CR4 1LU                  </t>
  </si>
  <si>
    <t xml:space="preserve">020 87646107                            </t>
  </si>
  <si>
    <t>1998-06-29</t>
  </si>
  <si>
    <t>FVK09</t>
  </si>
  <si>
    <t>21/23 St.Johns Road</t>
  </si>
  <si>
    <t>Clapham Junction</t>
  </si>
  <si>
    <t xml:space="preserve">SW11 1QN                 </t>
  </si>
  <si>
    <t xml:space="preserve">020 72286064                            </t>
  </si>
  <si>
    <t>FVL59</t>
  </si>
  <si>
    <t>383 Upper Richmond Rd</t>
  </si>
  <si>
    <t xml:space="preserve">SW15 5QJ                 </t>
  </si>
  <si>
    <t xml:space="preserve">020 88762651                            </t>
  </si>
  <si>
    <t>1993-04-30</t>
  </si>
  <si>
    <t>FVN70</t>
  </si>
  <si>
    <t>Nemhill LTD</t>
  </si>
  <si>
    <t>Chemco Pharmacy</t>
  </si>
  <si>
    <t>268 The Broadway</t>
  </si>
  <si>
    <t xml:space="preserve">SW19 1SB                 </t>
  </si>
  <si>
    <t xml:space="preserve">020 85423912                            </t>
  </si>
  <si>
    <t>FV266</t>
  </si>
  <si>
    <t>104/106 Rushey Green</t>
  </si>
  <si>
    <t xml:space="preserve">SE6 4HW                  </t>
  </si>
  <si>
    <t xml:space="preserve">020 86903525                            </t>
  </si>
  <si>
    <t>1968-09-01</t>
  </si>
  <si>
    <t>FV302</t>
  </si>
  <si>
    <t>Patel Jg &amp; Kg</t>
  </si>
  <si>
    <t>78 Inner Park Road</t>
  </si>
  <si>
    <t>Wimbledon Parkside</t>
  </si>
  <si>
    <t xml:space="preserve">SW19 6DA                 </t>
  </si>
  <si>
    <t xml:space="preserve">020 87886531                            </t>
  </si>
  <si>
    <t>FV463</t>
  </si>
  <si>
    <t>Rahad LTD</t>
  </si>
  <si>
    <t>Haydons Pharmacy</t>
  </si>
  <si>
    <t>130 Haydons Road</t>
  </si>
  <si>
    <t xml:space="preserve">SW19 1AE                 </t>
  </si>
  <si>
    <t>1993-09-14</t>
  </si>
  <si>
    <t>FV763</t>
  </si>
  <si>
    <t>Southend Lane</t>
  </si>
  <si>
    <t xml:space="preserve">SE26 4PU                 </t>
  </si>
  <si>
    <t xml:space="preserve">020 82255029                            </t>
  </si>
  <si>
    <t>2000-05-29</t>
  </si>
  <si>
    <t>FV807</t>
  </si>
  <si>
    <t>Saturn Pharmacy</t>
  </si>
  <si>
    <t>75 Mitcham Lane</t>
  </si>
  <si>
    <t>FV954</t>
  </si>
  <si>
    <t>Sinclair Dalapa Ltd</t>
  </si>
  <si>
    <t>Crofton Park Pharmacy</t>
  </si>
  <si>
    <t>435 Brockley Road</t>
  </si>
  <si>
    <t>Crofton Park</t>
  </si>
  <si>
    <t xml:space="preserve">SE4 2PJ                  </t>
  </si>
  <si>
    <t xml:space="preserve">020 82915575                            </t>
  </si>
  <si>
    <t>FWG75</t>
  </si>
  <si>
    <t>66 Westow Street</t>
  </si>
  <si>
    <t xml:space="preserve">SE19 3RW                 </t>
  </si>
  <si>
    <t xml:space="preserve">020 89163442                            </t>
  </si>
  <si>
    <t>2006-08-10</t>
  </si>
  <si>
    <t>FWQ67</t>
  </si>
  <si>
    <t>Streatham Pharmacy Consortia Ltd</t>
  </si>
  <si>
    <t>85 New Park Road</t>
  </si>
  <si>
    <t>Brixton</t>
  </si>
  <si>
    <t xml:space="preserve">SW2 4ES                  </t>
  </si>
  <si>
    <t xml:space="preserve">020 86746070                            </t>
  </si>
  <si>
    <t>FW023</t>
  </si>
  <si>
    <t>FW296</t>
  </si>
  <si>
    <t>Emdoc OOH</t>
  </si>
  <si>
    <t>Global House</t>
  </si>
  <si>
    <t>Hayes</t>
  </si>
  <si>
    <t xml:space="preserve">BR2 7EH                  </t>
  </si>
  <si>
    <t xml:space="preserve">020 83158722                            </t>
  </si>
  <si>
    <t>FW484</t>
  </si>
  <si>
    <t>43-45 Northcross Road</t>
  </si>
  <si>
    <t>East Dulwich</t>
  </si>
  <si>
    <t xml:space="preserve">SE22 9ET                 </t>
  </si>
  <si>
    <t xml:space="preserve">020 86933652                            </t>
  </si>
  <si>
    <t>FW715</t>
  </si>
  <si>
    <t>Brunswick Trading Limited</t>
  </si>
  <si>
    <t>Health Ctr Annex Building</t>
  </si>
  <si>
    <t>108-114 Conisborough Cres</t>
  </si>
  <si>
    <t xml:space="preserve">SE6 2SP                  </t>
  </si>
  <si>
    <t xml:space="preserve">020 84611130                            </t>
  </si>
  <si>
    <t>FXH52</t>
  </si>
  <si>
    <t>Fairview Health Partnerships Ltd</t>
  </si>
  <si>
    <t>Fairview Pharmacy</t>
  </si>
  <si>
    <t>Edridge Rd Comm Centre</t>
  </si>
  <si>
    <t>Impact Hse, 2 Edridge Rd</t>
  </si>
  <si>
    <t>Croydon</t>
  </si>
  <si>
    <t xml:space="preserve">CR9 1PJ                  </t>
  </si>
  <si>
    <t xml:space="preserve">020 82742874                            </t>
  </si>
  <si>
    <t>FXN95</t>
  </si>
  <si>
    <t>Fairoak Pharmacy</t>
  </si>
  <si>
    <t>270 Mitcham Lane</t>
  </si>
  <si>
    <t>Streatham</t>
  </si>
  <si>
    <t xml:space="preserve">SW16 6NU                 </t>
  </si>
  <si>
    <t xml:space="preserve">020 87690251                            </t>
  </si>
  <si>
    <t>2011-10-20</t>
  </si>
  <si>
    <t>FXT75</t>
  </si>
  <si>
    <t>Amin A B</t>
  </si>
  <si>
    <t>Jg Kirby</t>
  </si>
  <si>
    <t xml:space="preserve">SM2 6BX                  </t>
  </si>
  <si>
    <t>1978-10-01</t>
  </si>
  <si>
    <t>FX117</t>
  </si>
  <si>
    <t>Torku VK</t>
  </si>
  <si>
    <t>Tt Pharmacy</t>
  </si>
  <si>
    <t>174 Croydon Road</t>
  </si>
  <si>
    <t xml:space="preserve">SE20 7YZ                 </t>
  </si>
  <si>
    <t xml:space="preserve">020 86597991                            </t>
  </si>
  <si>
    <t>2001-04-14</t>
  </si>
  <si>
    <t>FX181</t>
  </si>
  <si>
    <t>J.K.Enterprises LTD</t>
  </si>
  <si>
    <t>Selhurst Pharmacy</t>
  </si>
  <si>
    <t>8 Selhurst Road</t>
  </si>
  <si>
    <t xml:space="preserve">SE25 5QF                 </t>
  </si>
  <si>
    <t xml:space="preserve">020 86841329                            </t>
  </si>
  <si>
    <t>2007-12-13</t>
  </si>
  <si>
    <t>FX183</t>
  </si>
  <si>
    <t>3 Danebury Avenue</t>
  </si>
  <si>
    <t>Alton Estate</t>
  </si>
  <si>
    <t xml:space="preserve">SW15 4DG                 </t>
  </si>
  <si>
    <t>FX547</t>
  </si>
  <si>
    <t>Cooper &amp; Co (Sutton) Ltd</t>
  </si>
  <si>
    <t>Cooper &amp; Co (Chemist)</t>
  </si>
  <si>
    <t>3 - 5 Grove Road</t>
  </si>
  <si>
    <t xml:space="preserve">SM1 1BB                  </t>
  </si>
  <si>
    <t xml:space="preserve">020 86427299                            </t>
  </si>
  <si>
    <t>FX689</t>
  </si>
  <si>
    <t>Mr Bamo Raheem</t>
  </si>
  <si>
    <t>Jennings Chemist</t>
  </si>
  <si>
    <t>262 Battersea Park Road</t>
  </si>
  <si>
    <t>2012-03-12</t>
  </si>
  <si>
    <t>FYA22</t>
  </si>
  <si>
    <t>Dr Patel</t>
  </si>
  <si>
    <t>United Pharmacy</t>
  </si>
  <si>
    <t>Croydon Road</t>
  </si>
  <si>
    <t>Anerley</t>
  </si>
  <si>
    <t xml:space="preserve">SE20 7AA                 </t>
  </si>
  <si>
    <t xml:space="preserve">020 87788285                            </t>
  </si>
  <si>
    <t>1994-07-11</t>
  </si>
  <si>
    <t>FYE95</t>
  </si>
  <si>
    <t>Sharish LTD</t>
  </si>
  <si>
    <t>Clarke Pharmacy</t>
  </si>
  <si>
    <t>217 St Johns Hill</t>
  </si>
  <si>
    <t xml:space="preserve">SW11 1TH                 </t>
  </si>
  <si>
    <t xml:space="preserve">020 72235304                            </t>
  </si>
  <si>
    <t>FYH80</t>
  </si>
  <si>
    <t>Robards LTD</t>
  </si>
  <si>
    <t>Robards Dispensing Chemist</t>
  </si>
  <si>
    <t>15 Battersea Rise</t>
  </si>
  <si>
    <t xml:space="preserve">SW11 1HG                 </t>
  </si>
  <si>
    <t xml:space="preserve">020 72237564                            </t>
  </si>
  <si>
    <t>FY243</t>
  </si>
  <si>
    <t>Sg Barai Ltd</t>
  </si>
  <si>
    <t>Sg Barai Chemist</t>
  </si>
  <si>
    <t>39 Erskine Road</t>
  </si>
  <si>
    <t xml:space="preserve">SM1 3AT                  </t>
  </si>
  <si>
    <t xml:space="preserve">020 86447035                            </t>
  </si>
  <si>
    <t>1979-02-01</t>
  </si>
  <si>
    <t>FY303</t>
  </si>
  <si>
    <t>Dr M Khanderia</t>
  </si>
  <si>
    <t>Dr Khanderia</t>
  </si>
  <si>
    <t>Royal Hospital &amp; Home</t>
  </si>
  <si>
    <t>West Hill</t>
  </si>
  <si>
    <t xml:space="preserve">SW15 3SW                 </t>
  </si>
  <si>
    <t xml:space="preserve">020 87804535                            </t>
  </si>
  <si>
    <t>FY670</t>
  </si>
  <si>
    <t>Patel Gb &amp; Sons Ltd</t>
  </si>
  <si>
    <t>Wh Goy &amp; Co</t>
  </si>
  <si>
    <t>27 Northcote Road</t>
  </si>
  <si>
    <t xml:space="preserve">SW11 1NJ                 </t>
  </si>
  <si>
    <t>FAL29</t>
  </si>
  <si>
    <t>Colletts Drive</t>
  </si>
  <si>
    <t>Cheltenham</t>
  </si>
  <si>
    <t>Gloucestershire</t>
  </si>
  <si>
    <t xml:space="preserve">GL51 8JQ                 </t>
  </si>
  <si>
    <t xml:space="preserve">01242 847649                            </t>
  </si>
  <si>
    <t>FAM78</t>
  </si>
  <si>
    <t>Day Lewis Chemists Ltd</t>
  </si>
  <si>
    <t>14 Pyart Court</t>
  </si>
  <si>
    <t>Old Station Way</t>
  </si>
  <si>
    <t>Coleford</t>
  </si>
  <si>
    <t xml:space="preserve">GL16 8RG                 </t>
  </si>
  <si>
    <t xml:space="preserve">01594 836835                            </t>
  </si>
  <si>
    <t>FA317</t>
  </si>
  <si>
    <t>80 Church Street</t>
  </si>
  <si>
    <t>Tewkesbury</t>
  </si>
  <si>
    <t xml:space="preserve">GL20 5RX                 </t>
  </si>
  <si>
    <t xml:space="preserve">01684 293309                            </t>
  </si>
  <si>
    <t>FA323</t>
  </si>
  <si>
    <t>Badham Pharmacy Limited</t>
  </si>
  <si>
    <t>Badham Pharmacy</t>
  </si>
  <si>
    <t>12 Kingsway Local Centre</t>
  </si>
  <si>
    <t>Kingsway, Quedgeley</t>
  </si>
  <si>
    <t>Gloucester</t>
  </si>
  <si>
    <t xml:space="preserve">GL2 2ZZ                  </t>
  </si>
  <si>
    <t xml:space="preserve">01452 724206                            </t>
  </si>
  <si>
    <t>FA561</t>
  </si>
  <si>
    <t>Kings Meadow</t>
  </si>
  <si>
    <t>Cricklade Road</t>
  </si>
  <si>
    <t>Cirencester</t>
  </si>
  <si>
    <t xml:space="preserve">GL7 1NP                  </t>
  </si>
  <si>
    <t xml:space="preserve">01285 667447                            </t>
  </si>
  <si>
    <t>2009-05-11</t>
  </si>
  <si>
    <t>FA641</t>
  </si>
  <si>
    <t>The Laurels Pharmacy</t>
  </si>
  <si>
    <t>3 The Laurels</t>
  </si>
  <si>
    <t>Clarks Hay</t>
  </si>
  <si>
    <t>South Cerney</t>
  </si>
  <si>
    <t xml:space="preserve">GL7 5UA                  </t>
  </si>
  <si>
    <t xml:space="preserve">01285 861123                            </t>
  </si>
  <si>
    <t>FA702</t>
  </si>
  <si>
    <t>Aysha Sadiq</t>
  </si>
  <si>
    <t>Ayshas Pharmacy</t>
  </si>
  <si>
    <t>106 High Street</t>
  </si>
  <si>
    <t>Twerton</t>
  </si>
  <si>
    <t>Bath</t>
  </si>
  <si>
    <t xml:space="preserve">BA2 1DB                  </t>
  </si>
  <si>
    <t xml:space="preserve">01225 571015                            </t>
  </si>
  <si>
    <t>2011-07-25</t>
  </si>
  <si>
    <t>FA863</t>
  </si>
  <si>
    <t>Park Lane Pharmacy Ltd</t>
  </si>
  <si>
    <t>Swindon</t>
  </si>
  <si>
    <t>Wiltshire</t>
  </si>
  <si>
    <t xml:space="preserve">SN1 5HG                  </t>
  </si>
  <si>
    <t xml:space="preserve">01793 522708                            </t>
  </si>
  <si>
    <t>FCA33</t>
  </si>
  <si>
    <t>16 Cashes Green Road</t>
  </si>
  <si>
    <t>Cainscross</t>
  </si>
  <si>
    <t>Stroud</t>
  </si>
  <si>
    <t xml:space="preserve">GL5 4JG                  </t>
  </si>
  <si>
    <t xml:space="preserve">01453 759205                            </t>
  </si>
  <si>
    <t>2006-11-19</t>
  </si>
  <si>
    <t>FCW11</t>
  </si>
  <si>
    <t>Gloucester Quays</t>
  </si>
  <si>
    <t>St Ann Way</t>
  </si>
  <si>
    <t xml:space="preserve">GL1 5LY                  </t>
  </si>
  <si>
    <t>2009-06-17</t>
  </si>
  <si>
    <t>FCW57</t>
  </si>
  <si>
    <t>Np Pharm Ltd</t>
  </si>
  <si>
    <t>Home Ground Pharmacy</t>
  </si>
  <si>
    <t>Home Ground Surgery</t>
  </si>
  <si>
    <t>Thames Avenue</t>
  </si>
  <si>
    <t xml:space="preserve">SN25 1QQ                 </t>
  </si>
  <si>
    <t xml:space="preserve">01793 727866                            </t>
  </si>
  <si>
    <t>2008-08-04</t>
  </si>
  <si>
    <t>FC162</t>
  </si>
  <si>
    <t>Byers Ad Limited</t>
  </si>
  <si>
    <t>Moreton-In-Marsh</t>
  </si>
  <si>
    <t xml:space="preserve">GL56 0AL                 </t>
  </si>
  <si>
    <t>FDL00</t>
  </si>
  <si>
    <t>Green Park Station</t>
  </si>
  <si>
    <t>Green Park Road</t>
  </si>
  <si>
    <t xml:space="preserve">BA1 2DR                  </t>
  </si>
  <si>
    <t xml:space="preserve">01225 332046                            </t>
  </si>
  <si>
    <t>1998-05-26</t>
  </si>
  <si>
    <t>FD347</t>
  </si>
  <si>
    <t>Primary Care Centre OOH</t>
  </si>
  <si>
    <t>Bourton On The Water</t>
  </si>
  <si>
    <t xml:space="preserve">GL54 2AZ                 </t>
  </si>
  <si>
    <t xml:space="preserve">08454 220220                            </t>
  </si>
  <si>
    <t>FD358</t>
  </si>
  <si>
    <t>The Bath Pharmacy Company Limited</t>
  </si>
  <si>
    <t>Unit 20, Burnett B/Park</t>
  </si>
  <si>
    <t>Gypsy Lane, Keynsham</t>
  </si>
  <si>
    <t>Bristol</t>
  </si>
  <si>
    <t xml:space="preserve">BS31 2ED                 </t>
  </si>
  <si>
    <t xml:space="preserve">0117 9860832                            </t>
  </si>
  <si>
    <t>FD440</t>
  </si>
  <si>
    <t>Berkeley Pcc OOH</t>
  </si>
  <si>
    <t>NHS Gloucestershire</t>
  </si>
  <si>
    <t>Berkeley Hospital</t>
  </si>
  <si>
    <t>Berkeley</t>
  </si>
  <si>
    <t xml:space="preserve">GL13 9BL                 </t>
  </si>
  <si>
    <t>FD684</t>
  </si>
  <si>
    <t>24 Aiken Road</t>
  </si>
  <si>
    <t>Taw Hill</t>
  </si>
  <si>
    <t xml:space="preserve">SN25 1WL                 </t>
  </si>
  <si>
    <t xml:space="preserve">01793 726736                            </t>
  </si>
  <si>
    <t>2005-09-26</t>
  </si>
  <si>
    <t>FD740</t>
  </si>
  <si>
    <t>19 Broad Street</t>
  </si>
  <si>
    <t>Newent</t>
  </si>
  <si>
    <t xml:space="preserve">GL18 1AQ                 </t>
  </si>
  <si>
    <t xml:space="preserve">01531 820443                            </t>
  </si>
  <si>
    <t>FD865</t>
  </si>
  <si>
    <t>Rowcroft Medical Centre</t>
  </si>
  <si>
    <t xml:space="preserve">GL5 3BE                  </t>
  </si>
  <si>
    <t xml:space="preserve">01453 764513                            </t>
  </si>
  <si>
    <t>FD928</t>
  </si>
  <si>
    <t>56 Edinburgh Place</t>
  </si>
  <si>
    <t xml:space="preserve">GL51 7SA                 </t>
  </si>
  <si>
    <t xml:space="preserve">01242 516623                            </t>
  </si>
  <si>
    <t>FEA00</t>
  </si>
  <si>
    <t xml:space="preserve">GL5 1AS                  </t>
  </si>
  <si>
    <t>FEN61</t>
  </si>
  <si>
    <t>Bourne Centre</t>
  </si>
  <si>
    <t>Southampton Road</t>
  </si>
  <si>
    <t>Salisbury, Wiltshire</t>
  </si>
  <si>
    <t xml:space="preserve">SP1 2NY                  </t>
  </si>
  <si>
    <t xml:space="preserve">01722 317400                            </t>
  </si>
  <si>
    <t>1998-11-09</t>
  </si>
  <si>
    <t>FE200</t>
  </si>
  <si>
    <t>19 Holmleigh Parade</t>
  </si>
  <si>
    <t>Tuffley</t>
  </si>
  <si>
    <t xml:space="preserve">GL4 0QU                  </t>
  </si>
  <si>
    <t>1998-03-11</t>
  </si>
  <si>
    <t>FE692</t>
  </si>
  <si>
    <t>The John Preddy Company Limited</t>
  </si>
  <si>
    <t>41-42 Moorland Road</t>
  </si>
  <si>
    <t>Oldfield Park</t>
  </si>
  <si>
    <t xml:space="preserve">BA2 3PN                  </t>
  </si>
  <si>
    <t>FFA62</t>
  </si>
  <si>
    <t>497 Bath Road</t>
  </si>
  <si>
    <t>Saltford</t>
  </si>
  <si>
    <t xml:space="preserve">BS31 3HQ                 </t>
  </si>
  <si>
    <t xml:space="preserve">01225 874454                            </t>
  </si>
  <si>
    <t>FFQ25</t>
  </si>
  <si>
    <t>Clement Pharmacy</t>
  </si>
  <si>
    <t>7 The Street</t>
  </si>
  <si>
    <t>Radstock</t>
  </si>
  <si>
    <t xml:space="preserve">BA3 3PL                  </t>
  </si>
  <si>
    <t xml:space="preserve">01761 434687                            </t>
  </si>
  <si>
    <t>2014-01-01</t>
  </si>
  <si>
    <t>FFR82</t>
  </si>
  <si>
    <t>Rikenel Health Centre</t>
  </si>
  <si>
    <t>Montpellier</t>
  </si>
  <si>
    <t xml:space="preserve">GL1 1LY                  </t>
  </si>
  <si>
    <t xml:space="preserve">01452 891147                            </t>
  </si>
  <si>
    <t>2009-10-09</t>
  </si>
  <si>
    <t>FF528</t>
  </si>
  <si>
    <t>Wms Ltd Service OOH</t>
  </si>
  <si>
    <t>Wiltshire Medical Service</t>
  </si>
  <si>
    <t>Chippenham Hospital</t>
  </si>
  <si>
    <t>Rowden Hill, Chippenham</t>
  </si>
  <si>
    <t xml:space="preserve">SN15 2AJ                 </t>
  </si>
  <si>
    <t xml:space="preserve">01225 711359                            </t>
  </si>
  <si>
    <t>FGC17</t>
  </si>
  <si>
    <t>33 Newerne Street</t>
  </si>
  <si>
    <t>Lydney</t>
  </si>
  <si>
    <t xml:space="preserve">GL15 5RA                 </t>
  </si>
  <si>
    <t xml:space="preserve">01594 843443                            </t>
  </si>
  <si>
    <t>FGC79</t>
  </si>
  <si>
    <t>Bream</t>
  </si>
  <si>
    <t xml:space="preserve">GL15 6JS                 </t>
  </si>
  <si>
    <t xml:space="preserve">01594 562271                            </t>
  </si>
  <si>
    <t>FGJ20</t>
  </si>
  <si>
    <t>Sherwood Healthcare (Uk) Limited</t>
  </si>
  <si>
    <t>Homeground Care</t>
  </si>
  <si>
    <t>Unit 75 Bss House</t>
  </si>
  <si>
    <t>Cheney Manor Ind. Estate</t>
  </si>
  <si>
    <t xml:space="preserve">SN2 2PJ                  </t>
  </si>
  <si>
    <t xml:space="preserve">01793 538333                            </t>
  </si>
  <si>
    <t>FGQ09</t>
  </si>
  <si>
    <t>84-85 High Street</t>
  </si>
  <si>
    <t xml:space="preserve">BA2 1DE                  </t>
  </si>
  <si>
    <t xml:space="preserve">01225 423382                            </t>
  </si>
  <si>
    <t>2004-05-27</t>
  </si>
  <si>
    <t>FGR29</t>
  </si>
  <si>
    <t>171 Victoria Road</t>
  </si>
  <si>
    <t xml:space="preserve">SN1 3DF                  </t>
  </si>
  <si>
    <t xml:space="preserve">01793 528388                            </t>
  </si>
  <si>
    <t>1999-01-09</t>
  </si>
  <si>
    <t>FGT89</t>
  </si>
  <si>
    <t>Cirencester Pcc OOH</t>
  </si>
  <si>
    <t>Cirencester Hosp</t>
  </si>
  <si>
    <t xml:space="preserve">GL7 1UY                  </t>
  </si>
  <si>
    <t>FGV91</t>
  </si>
  <si>
    <t>Bristol Road</t>
  </si>
  <si>
    <t>Quedgeley</t>
  </si>
  <si>
    <t xml:space="preserve">GL2 4PF                  </t>
  </si>
  <si>
    <t xml:space="preserve">01452 367447                            </t>
  </si>
  <si>
    <t>FGW41</t>
  </si>
  <si>
    <t>Wellbeing (Keynsham) Limited</t>
  </si>
  <si>
    <t>Chandag Road Pharmacy</t>
  </si>
  <si>
    <t>47 Chandag Road</t>
  </si>
  <si>
    <t>Keynsham</t>
  </si>
  <si>
    <t xml:space="preserve">BS31 1PW                 </t>
  </si>
  <si>
    <t xml:space="preserve">0117 9864121                            </t>
  </si>
  <si>
    <t>FG290</t>
  </si>
  <si>
    <t>Medvivo OOH</t>
  </si>
  <si>
    <t>Fox Talbot House</t>
  </si>
  <si>
    <t>Bellinger Close</t>
  </si>
  <si>
    <t>Greenways Business Park</t>
  </si>
  <si>
    <t>Chippenham, Wiltshire</t>
  </si>
  <si>
    <t xml:space="preserve">SN15 1BN                 </t>
  </si>
  <si>
    <t xml:space="preserve">0300 1114008                            </t>
  </si>
  <si>
    <t>FG953</t>
  </si>
  <si>
    <t>102 Whaddon Road</t>
  </si>
  <si>
    <t xml:space="preserve">GL52 5NF                 </t>
  </si>
  <si>
    <t xml:space="preserve">01242 514330                            </t>
  </si>
  <si>
    <t>FHG51</t>
  </si>
  <si>
    <t>Dilke Pcc OOH</t>
  </si>
  <si>
    <t>Dilke Memorial Hospital</t>
  </si>
  <si>
    <t>Cinderford</t>
  </si>
  <si>
    <t xml:space="preserve">GL14 3HX                 </t>
  </si>
  <si>
    <t>FHH40</t>
  </si>
  <si>
    <t>Shaunaks Pharmacy</t>
  </si>
  <si>
    <t>15 Bath Road</t>
  </si>
  <si>
    <t>Peasedown St.John</t>
  </si>
  <si>
    <t xml:space="preserve">BA2 8DH                  </t>
  </si>
  <si>
    <t xml:space="preserve">01761 432235                            </t>
  </si>
  <si>
    <t>FHW99</t>
  </si>
  <si>
    <t>Tuffley Healthcare Limited</t>
  </si>
  <si>
    <t>Tuffley Pharmacy</t>
  </si>
  <si>
    <t>16 Seventh Avenue</t>
  </si>
  <si>
    <t xml:space="preserve">GL4 0EB                  </t>
  </si>
  <si>
    <t xml:space="preserve">01452 310199                            </t>
  </si>
  <si>
    <t>FH266</t>
  </si>
  <si>
    <t>2 Shaw Village Centre</t>
  </si>
  <si>
    <t>Ramleaze Drive</t>
  </si>
  <si>
    <t>Shaw, Swindon</t>
  </si>
  <si>
    <t xml:space="preserve">SN5 5PY                  </t>
  </si>
  <si>
    <t>FH568</t>
  </si>
  <si>
    <t>6 Prestbury Road</t>
  </si>
  <si>
    <t xml:space="preserve">GL52 2PW                 </t>
  </si>
  <si>
    <t xml:space="preserve">01242 523226                            </t>
  </si>
  <si>
    <t>FH680</t>
  </si>
  <si>
    <t>Lm Ferro Ltd</t>
  </si>
  <si>
    <t>Chesterton Pharmacy</t>
  </si>
  <si>
    <t>16 Chesterton Lane</t>
  </si>
  <si>
    <t xml:space="preserve">GL7 1XQ                  </t>
  </si>
  <si>
    <t xml:space="preserve">01285 653539                            </t>
  </si>
  <si>
    <t>1991-05-31</t>
  </si>
  <si>
    <t>FJD37</t>
  </si>
  <si>
    <t>9/10 Pyart Court</t>
  </si>
  <si>
    <t>Railway Drive</t>
  </si>
  <si>
    <t xml:space="preserve">01594 832151                            </t>
  </si>
  <si>
    <t>FJE64</t>
  </si>
  <si>
    <t>London House</t>
  </si>
  <si>
    <t>The Cross</t>
  </si>
  <si>
    <t>Minchinhampton</t>
  </si>
  <si>
    <t xml:space="preserve">GL6 9JA                  </t>
  </si>
  <si>
    <t xml:space="preserve">01453 882146                            </t>
  </si>
  <si>
    <t>FJH00</t>
  </si>
  <si>
    <t>Ocotal Way</t>
  </si>
  <si>
    <t xml:space="preserve">SN1 2EH                  </t>
  </si>
  <si>
    <t xml:space="preserve">01793 587447                            </t>
  </si>
  <si>
    <t>FJJ69</t>
  </si>
  <si>
    <t>Bruton Way</t>
  </si>
  <si>
    <t xml:space="preserve">GL1 1DS                  </t>
  </si>
  <si>
    <t xml:space="preserve">01452 300154                            </t>
  </si>
  <si>
    <t>2001-04-22</t>
  </si>
  <si>
    <t>FJP21</t>
  </si>
  <si>
    <t>Jephson Pharmacy Ltd</t>
  </si>
  <si>
    <t>St John Pharmacy</t>
  </si>
  <si>
    <t>6 St John Road</t>
  </si>
  <si>
    <t>Wroughton</t>
  </si>
  <si>
    <t xml:space="preserve">SN4 9ED                  </t>
  </si>
  <si>
    <t xml:space="preserve">01793 814388                            </t>
  </si>
  <si>
    <t>2010-03-01</t>
  </si>
  <si>
    <t>FJR01</t>
  </si>
  <si>
    <t>Saintbridge Pharmacy</t>
  </si>
  <si>
    <t>Askwith Road</t>
  </si>
  <si>
    <t xml:space="preserve">GL4 4SH                  </t>
  </si>
  <si>
    <t xml:space="preserve">01452 541541                            </t>
  </si>
  <si>
    <t>FKG65</t>
  </si>
  <si>
    <t>5 Brookfield Road</t>
  </si>
  <si>
    <t>Hucclecote</t>
  </si>
  <si>
    <t xml:space="preserve">GL3 3HA                  </t>
  </si>
  <si>
    <t xml:space="preserve">01452 618377                            </t>
  </si>
  <si>
    <t>FKL51</t>
  </si>
  <si>
    <t>Midsomer Dispensing Ltd</t>
  </si>
  <si>
    <t>Midsomer Pharmacy</t>
  </si>
  <si>
    <t>Midsomer Norton,Radstock</t>
  </si>
  <si>
    <t xml:space="preserve">BA3 2DE                  </t>
  </si>
  <si>
    <t xml:space="preserve">01761 568202                            </t>
  </si>
  <si>
    <t>FKW39</t>
  </si>
  <si>
    <t>Ha Mcparland Chemists Ltd</t>
  </si>
  <si>
    <t>Home Farm Pharmacy</t>
  </si>
  <si>
    <t>25 Newburgh Place</t>
  </si>
  <si>
    <t>Home Farm Estate</t>
  </si>
  <si>
    <t>Highworth</t>
  </si>
  <si>
    <t xml:space="preserve">SN6 7DN                  </t>
  </si>
  <si>
    <t>2005-01-14</t>
  </si>
  <si>
    <t>FLH40</t>
  </si>
  <si>
    <t>37 Tanglewood Way</t>
  </si>
  <si>
    <t>Bussage</t>
  </si>
  <si>
    <t xml:space="preserve">GL6 8DE                  </t>
  </si>
  <si>
    <t xml:space="preserve">01453 886869                            </t>
  </si>
  <si>
    <t>FLJ58</t>
  </si>
  <si>
    <t>118 Swindon Road</t>
  </si>
  <si>
    <t xml:space="preserve">GL50 4BJ                 </t>
  </si>
  <si>
    <t xml:space="preserve">01242 898030                            </t>
  </si>
  <si>
    <t>2013-04-02</t>
  </si>
  <si>
    <t>FLL71</t>
  </si>
  <si>
    <t>Keynsham Health Park</t>
  </si>
  <si>
    <t>St Clements Rd, Keynsham</t>
  </si>
  <si>
    <t xml:space="preserve">BS31 1AG                 </t>
  </si>
  <si>
    <t xml:space="preserve">0117 9864578                            </t>
  </si>
  <si>
    <t>FLP67</t>
  </si>
  <si>
    <t>3 Covingham Square</t>
  </si>
  <si>
    <t>Covingham</t>
  </si>
  <si>
    <t xml:space="preserve">SN3 5AA                  </t>
  </si>
  <si>
    <t>FLV17</t>
  </si>
  <si>
    <t>Unit 7, Block B</t>
  </si>
  <si>
    <t>Whittle Ctr, Brockworth</t>
  </si>
  <si>
    <t xml:space="preserve">GL3 4FE                  </t>
  </si>
  <si>
    <t xml:space="preserve">01452 611089                            </t>
  </si>
  <si>
    <t>2009-02-19</t>
  </si>
  <si>
    <t>FLX14</t>
  </si>
  <si>
    <t>Alvin Street</t>
  </si>
  <si>
    <t xml:space="preserve">GL1 3EN                  </t>
  </si>
  <si>
    <t xml:space="preserve">01452 305518                            </t>
  </si>
  <si>
    <t>FLX16</t>
  </si>
  <si>
    <t>Stroud Pcc OOH</t>
  </si>
  <si>
    <t>Stroud Gen Hos,Trinity Rd</t>
  </si>
  <si>
    <t xml:space="preserve">GL5 2HY                  </t>
  </si>
  <si>
    <t>FLX93</t>
  </si>
  <si>
    <t>Tewkesbury Pcc OOH</t>
  </si>
  <si>
    <t>Barton Road</t>
  </si>
  <si>
    <t xml:space="preserve">GL20 5QN                 </t>
  </si>
  <si>
    <t>FLY52</t>
  </si>
  <si>
    <t>Hazel Hawkes</t>
  </si>
  <si>
    <t>Hawkes Pharmacy 2007 Limited</t>
  </si>
  <si>
    <t>52 Windermere Road</t>
  </si>
  <si>
    <t xml:space="preserve">GL51 3PH                 </t>
  </si>
  <si>
    <t xml:space="preserve">01242 523290                            </t>
  </si>
  <si>
    <t>1994-11-01</t>
  </si>
  <si>
    <t>FL165</t>
  </si>
  <si>
    <t>Moredon Medical Centre</t>
  </si>
  <si>
    <t>Moredon Road</t>
  </si>
  <si>
    <t xml:space="preserve">SN2 2JG                  </t>
  </si>
  <si>
    <t xml:space="preserve">01793 535417                            </t>
  </si>
  <si>
    <t>FL386</t>
  </si>
  <si>
    <t>Cj Mckendrick / Kim Elias</t>
  </si>
  <si>
    <t>Lawn Pharmacy Ltd</t>
  </si>
  <si>
    <t>56 Guildford Avenue</t>
  </si>
  <si>
    <t>Lawn</t>
  </si>
  <si>
    <t>Wilts</t>
  </si>
  <si>
    <t xml:space="preserve">SN3 1JE                  </t>
  </si>
  <si>
    <t xml:space="preserve">01793 496093                            </t>
  </si>
  <si>
    <t>FMC79</t>
  </si>
  <si>
    <t>244 Bath Road</t>
  </si>
  <si>
    <t>Leckhampton</t>
  </si>
  <si>
    <t xml:space="preserve">GL53 7NB                 </t>
  </si>
  <si>
    <t xml:space="preserve">01242 523270                            </t>
  </si>
  <si>
    <t>FMT24</t>
  </si>
  <si>
    <t>Dudbridge Road</t>
  </si>
  <si>
    <t xml:space="preserve">GL5 3HG                  </t>
  </si>
  <si>
    <t xml:space="preserve">01453 755749                            </t>
  </si>
  <si>
    <t>2011-11-23</t>
  </si>
  <si>
    <t>FMX66</t>
  </si>
  <si>
    <t>Hounsell &amp; Greene Limited</t>
  </si>
  <si>
    <t>Wellsway Pharmacy</t>
  </si>
  <si>
    <t>2 Hayes Place</t>
  </si>
  <si>
    <t>Bear Flat</t>
  </si>
  <si>
    <t xml:space="preserve">BA2 4QW                  </t>
  </si>
  <si>
    <t xml:space="preserve">01225 427456                            </t>
  </si>
  <si>
    <t>FM191</t>
  </si>
  <si>
    <t>88 Frome Road</t>
  </si>
  <si>
    <t>Odd Down</t>
  </si>
  <si>
    <t xml:space="preserve">BA2 2PP                  </t>
  </si>
  <si>
    <t xml:space="preserve">01225 833003                            </t>
  </si>
  <si>
    <t>FM338</t>
  </si>
  <si>
    <t>Ms Pharmacy Limited</t>
  </si>
  <si>
    <t>Berkeley Pharmacy</t>
  </si>
  <si>
    <t>14 Market Place</t>
  </si>
  <si>
    <t>Glos</t>
  </si>
  <si>
    <t xml:space="preserve">GL13 9BB                 </t>
  </si>
  <si>
    <t xml:space="preserve">01453 810316                            </t>
  </si>
  <si>
    <t>FM343</t>
  </si>
  <si>
    <t>Norton House</t>
  </si>
  <si>
    <t>Midsomer Norton</t>
  </si>
  <si>
    <t xml:space="preserve">BA3 2DG                  </t>
  </si>
  <si>
    <t xml:space="preserve">01761 412249                            </t>
  </si>
  <si>
    <t>FNJ84</t>
  </si>
  <si>
    <t>257a Penhill Drive</t>
  </si>
  <si>
    <t xml:space="preserve">SN2 5HN                  </t>
  </si>
  <si>
    <t xml:space="preserve">01793 723534                            </t>
  </si>
  <si>
    <t>FNN15</t>
  </si>
  <si>
    <t>South Wilts Pct OOH</t>
  </si>
  <si>
    <t>Amesbury Health Centre</t>
  </si>
  <si>
    <t>Smithfield Street</t>
  </si>
  <si>
    <t>Amesbury</t>
  </si>
  <si>
    <t xml:space="preserve">SP4 7AN                  </t>
  </si>
  <si>
    <t xml:space="preserve">01980 626226                            </t>
  </si>
  <si>
    <t>FNW96</t>
  </si>
  <si>
    <t>105 Queens Road</t>
  </si>
  <si>
    <t>Priors Park</t>
  </si>
  <si>
    <t xml:space="preserve">GL20 5EN                 </t>
  </si>
  <si>
    <t xml:space="preserve">01684 299856                            </t>
  </si>
  <si>
    <t>2010-04-19</t>
  </si>
  <si>
    <t>FN163</t>
  </si>
  <si>
    <t>Msu1</t>
  </si>
  <si>
    <t>The Southgate Centre</t>
  </si>
  <si>
    <t xml:space="preserve">BA1 1AT                  </t>
  </si>
  <si>
    <t xml:space="preserve">01225 464402                            </t>
  </si>
  <si>
    <t>FN398</t>
  </si>
  <si>
    <t>37 Long Street</t>
  </si>
  <si>
    <t>Tetbury</t>
  </si>
  <si>
    <t xml:space="preserve">GL8 8AA                  </t>
  </si>
  <si>
    <t xml:space="preserve">01666 503058                            </t>
  </si>
  <si>
    <t>FPH91</t>
  </si>
  <si>
    <t>Daychem LTD</t>
  </si>
  <si>
    <t>Glevum Pharmacy</t>
  </si>
  <si>
    <t>Hadwen Medical Practice</t>
  </si>
  <si>
    <t>Glevum Way Surg,Abbeydale</t>
  </si>
  <si>
    <t xml:space="preserve">GL4 4BL                  </t>
  </si>
  <si>
    <t xml:space="preserve">01452 303182                            </t>
  </si>
  <si>
    <t>FP013</t>
  </si>
  <si>
    <t>Cheltenham Pcc OOH</t>
  </si>
  <si>
    <t>Cheltenham General Hosp</t>
  </si>
  <si>
    <t xml:space="preserve">GL51 7AN                 </t>
  </si>
  <si>
    <t>FP434</t>
  </si>
  <si>
    <t>Stanley DC</t>
  </si>
  <si>
    <t>Lechlade Pharmacy</t>
  </si>
  <si>
    <t>Lechlade</t>
  </si>
  <si>
    <t xml:space="preserve">GL7 3AA                  </t>
  </si>
  <si>
    <t xml:space="preserve">01367 252285                            </t>
  </si>
  <si>
    <t>1995-04-01</t>
  </si>
  <si>
    <t>FQC20</t>
  </si>
  <si>
    <t>41/43 Newerne Street</t>
  </si>
  <si>
    <t xml:space="preserve">01594 842847                            </t>
  </si>
  <si>
    <t>FQF06</t>
  </si>
  <si>
    <t>1-2 Abbotswood Centre</t>
  </si>
  <si>
    <t>Brockworth</t>
  </si>
  <si>
    <t xml:space="preserve">GL3 4NY                  </t>
  </si>
  <si>
    <t xml:space="preserve">01452 863019                            </t>
  </si>
  <si>
    <t>FQJ46</t>
  </si>
  <si>
    <t>95-97 High Street</t>
  </si>
  <si>
    <t xml:space="preserve">GL50 1DP                 </t>
  </si>
  <si>
    <t xml:space="preserve">01242 262459                            </t>
  </si>
  <si>
    <t>1992-11-16</t>
  </si>
  <si>
    <t>FQP21</t>
  </si>
  <si>
    <t>Drybrook Pharmacy Limited</t>
  </si>
  <si>
    <t>Drybrook Pharmacy</t>
  </si>
  <si>
    <t>Drybrook Road</t>
  </si>
  <si>
    <t>Drybrook</t>
  </si>
  <si>
    <t xml:space="preserve">GL17 9JA                 </t>
  </si>
  <si>
    <t xml:space="preserve">01594 542517                            </t>
  </si>
  <si>
    <t>FQX10</t>
  </si>
  <si>
    <t>Elm Hayes Health Centre</t>
  </si>
  <si>
    <t>Clandown Road, Paulton</t>
  </si>
  <si>
    <t xml:space="preserve">BS39 7SF                 </t>
  </si>
  <si>
    <t xml:space="preserve">01761 412146                            </t>
  </si>
  <si>
    <t>FRE05</t>
  </si>
  <si>
    <t>117 Barton Street</t>
  </si>
  <si>
    <t xml:space="preserve">GL1 4HR                  </t>
  </si>
  <si>
    <t xml:space="preserve">01452 522951                            </t>
  </si>
  <si>
    <t>FRN12</t>
  </si>
  <si>
    <t>23 Church Road</t>
  </si>
  <si>
    <t>Bishops Cleeve</t>
  </si>
  <si>
    <t xml:space="preserve">GL52 4LR                 </t>
  </si>
  <si>
    <t xml:space="preserve">01242 672653                            </t>
  </si>
  <si>
    <t>FRN86</t>
  </si>
  <si>
    <t>16 Clive Parade</t>
  </si>
  <si>
    <t xml:space="preserve">SN2 1AJ                  </t>
  </si>
  <si>
    <t>FRQ45</t>
  </si>
  <si>
    <t>Gloucester House</t>
  </si>
  <si>
    <t>Fairford</t>
  </si>
  <si>
    <t xml:space="preserve">GL7 4AB                  </t>
  </si>
  <si>
    <t xml:space="preserve">01285 712350                            </t>
  </si>
  <si>
    <t>FR045</t>
  </si>
  <si>
    <t xml:space="preserve">GL14 2RT                 </t>
  </si>
  <si>
    <t xml:space="preserve">01594 822332                            </t>
  </si>
  <si>
    <t>FTA67</t>
  </si>
  <si>
    <t>92-94 Linden Road</t>
  </si>
  <si>
    <t xml:space="preserve">GL1 5HE                  </t>
  </si>
  <si>
    <t xml:space="preserve">01452 522812                            </t>
  </si>
  <si>
    <t>FTP25</t>
  </si>
  <si>
    <t>Toothill Pharmacy Ltd</t>
  </si>
  <si>
    <t>Toothill Pharmacy</t>
  </si>
  <si>
    <t>Dunwich Drive</t>
  </si>
  <si>
    <t>Toothill</t>
  </si>
  <si>
    <t xml:space="preserve">SN5 8SX                  </t>
  </si>
  <si>
    <t xml:space="preserve">01793 539701                            </t>
  </si>
  <si>
    <t>FT688</t>
  </si>
  <si>
    <t>Gloucester Pcc OOH</t>
  </si>
  <si>
    <t>Gloucestershire Royal Hos</t>
  </si>
  <si>
    <t xml:space="preserve">GL1 3NN                  </t>
  </si>
  <si>
    <t>FVD88</t>
  </si>
  <si>
    <t>201 London Road East</t>
  </si>
  <si>
    <t>Batheaston</t>
  </si>
  <si>
    <t xml:space="preserve">BA1 7NB                  </t>
  </si>
  <si>
    <t xml:space="preserve">01225 858753                            </t>
  </si>
  <si>
    <t>FVE09</t>
  </si>
  <si>
    <t>Unit 1, Royston Road</t>
  </si>
  <si>
    <t>Park South</t>
  </si>
  <si>
    <t xml:space="preserve">SN3 2GD                  </t>
  </si>
  <si>
    <t xml:space="preserve">01793 521379                            </t>
  </si>
  <si>
    <t>FVL01</t>
  </si>
  <si>
    <t>Units 3-6 Quedgeley R/P</t>
  </si>
  <si>
    <t xml:space="preserve">GL2 4NF                  </t>
  </si>
  <si>
    <t xml:space="preserve">07900 704992                            </t>
  </si>
  <si>
    <t>2013-05-31</t>
  </si>
  <si>
    <t>FWA55</t>
  </si>
  <si>
    <t>Seqol Urgent Care OOH</t>
  </si>
  <si>
    <t>The Clover Centre</t>
  </si>
  <si>
    <t>Marlborough Road</t>
  </si>
  <si>
    <t xml:space="preserve">SN3 6BB                  </t>
  </si>
  <si>
    <t xml:space="preserve">01793 646466                            </t>
  </si>
  <si>
    <t>FWF24</t>
  </si>
  <si>
    <t>Swindon Pharmacy</t>
  </si>
  <si>
    <t>Hawthorne Medical Centre</t>
  </si>
  <si>
    <t>May Close</t>
  </si>
  <si>
    <t xml:space="preserve">SN2 1UU                  </t>
  </si>
  <si>
    <t>FWJ55</t>
  </si>
  <si>
    <t>Holbrook Trading Limited</t>
  </si>
  <si>
    <t>Larkhall Pharmacy</t>
  </si>
  <si>
    <t>1 St Saviours Road</t>
  </si>
  <si>
    <t>Larkhall</t>
  </si>
  <si>
    <t xml:space="preserve">BA1 6RT                  </t>
  </si>
  <si>
    <t xml:space="preserve">01225 314301                            </t>
  </si>
  <si>
    <t>FWR99</t>
  </si>
  <si>
    <t>3 The Chestnuts</t>
  </si>
  <si>
    <t>Bourton-On-The-Water</t>
  </si>
  <si>
    <t xml:space="preserve">GL54 2AN                 </t>
  </si>
  <si>
    <t xml:space="preserve">01451 820849                            </t>
  </si>
  <si>
    <t>FWW54</t>
  </si>
  <si>
    <t>West Swindon District Ctr</t>
  </si>
  <si>
    <t>Tewkesbury Way</t>
  </si>
  <si>
    <t xml:space="preserve">SN5 7DL                  </t>
  </si>
  <si>
    <t xml:space="preserve">01793 758010                            </t>
  </si>
  <si>
    <t>2007-09-17</t>
  </si>
  <si>
    <t>FW495</t>
  </si>
  <si>
    <t>O Isaac Limited</t>
  </si>
  <si>
    <t>Northway Chemist</t>
  </si>
  <si>
    <t>Northway Centre</t>
  </si>
  <si>
    <t>Tewksbury</t>
  </si>
  <si>
    <t xml:space="preserve">GL20 8TW                 </t>
  </si>
  <si>
    <t xml:space="preserve">01684 299499                            </t>
  </si>
  <si>
    <t>2009-04-17</t>
  </si>
  <si>
    <t>FXJ77</t>
  </si>
  <si>
    <t>Bath &amp; District Pharmacy Ltd</t>
  </si>
  <si>
    <t>Pulteney Pharmacy</t>
  </si>
  <si>
    <t>35 Great Pulteney Street</t>
  </si>
  <si>
    <t xml:space="preserve">BA2 4BY                  </t>
  </si>
  <si>
    <t xml:space="preserve">01225 466454                            </t>
  </si>
  <si>
    <t>FXL67</t>
  </si>
  <si>
    <t>Bathampton Pharmacy</t>
  </si>
  <si>
    <t>27 Holcombe Lane</t>
  </si>
  <si>
    <t>Bathampton</t>
  </si>
  <si>
    <t xml:space="preserve">BA2 6UL                  </t>
  </si>
  <si>
    <t xml:space="preserve">01225 485314                            </t>
  </si>
  <si>
    <t>FXT82</t>
  </si>
  <si>
    <t>Lydney Pcc OOH</t>
  </si>
  <si>
    <t>Lydney Hospital</t>
  </si>
  <si>
    <t xml:space="preserve">GL15 3JF                 </t>
  </si>
  <si>
    <t>FX472</t>
  </si>
  <si>
    <t>3 Old Market</t>
  </si>
  <si>
    <t>Nailsworth</t>
  </si>
  <si>
    <t xml:space="preserve">GL6 0DU                  </t>
  </si>
  <si>
    <t xml:space="preserve">01453 832051                            </t>
  </si>
  <si>
    <t>FX654</t>
  </si>
  <si>
    <t>Locking Hill</t>
  </si>
  <si>
    <t xml:space="preserve">GL5 1QN                  </t>
  </si>
  <si>
    <t xml:space="preserve">01453 750532                            </t>
  </si>
  <si>
    <t>FX782</t>
  </si>
  <si>
    <t>Moreton Pcc OOH</t>
  </si>
  <si>
    <t>Moreton Hosp,Hospital Rd</t>
  </si>
  <si>
    <t>Moreton In Marsh</t>
  </si>
  <si>
    <t xml:space="preserve">GL56 0BS                 </t>
  </si>
  <si>
    <t>FYE05</t>
  </si>
  <si>
    <t>Stow Pharmacy Limited</t>
  </si>
  <si>
    <t>Market Square</t>
  </si>
  <si>
    <t>Stow-On-The-Wold</t>
  </si>
  <si>
    <t xml:space="preserve">GL54 1BQ                 </t>
  </si>
  <si>
    <t xml:space="preserve">01451 830623                            </t>
  </si>
  <si>
    <t>FYR63</t>
  </si>
  <si>
    <t>4 Stoke Road</t>
  </si>
  <si>
    <t xml:space="preserve">GL52 8RP                 </t>
  </si>
  <si>
    <t xml:space="preserve">01242 672211                            </t>
  </si>
  <si>
    <t>1994-04-11</t>
  </si>
  <si>
    <t>FAH46</t>
  </si>
  <si>
    <t>Christchurch Fam Med Ctre</t>
  </si>
  <si>
    <t>North Street</t>
  </si>
  <si>
    <t>Downend</t>
  </si>
  <si>
    <t xml:space="preserve">BS16 5SG                 </t>
  </si>
  <si>
    <t xml:space="preserve">0117 9560237                            </t>
  </si>
  <si>
    <t>FAJ92</t>
  </si>
  <si>
    <t>Ms Pharmacy Ltd</t>
  </si>
  <si>
    <t>Regent Practice</t>
  </si>
  <si>
    <t>13 Regent Street</t>
  </si>
  <si>
    <t>Clifton</t>
  </si>
  <si>
    <t xml:space="preserve">BS8 4HW                  </t>
  </si>
  <si>
    <t xml:space="preserve">0117 9735500                            </t>
  </si>
  <si>
    <t>2009-04-02</t>
  </si>
  <si>
    <t>FA613</t>
  </si>
  <si>
    <t>Downham Fb Ltd</t>
  </si>
  <si>
    <t>Ashgrove Pharmacy</t>
  </si>
  <si>
    <t>97-99 Ashley Down Road</t>
  </si>
  <si>
    <t>Horfield</t>
  </si>
  <si>
    <t xml:space="preserve">BS7 9JT                  </t>
  </si>
  <si>
    <t xml:space="preserve">0117 9248510                            </t>
  </si>
  <si>
    <t>2000-11-13</t>
  </si>
  <si>
    <t>FA839</t>
  </si>
  <si>
    <t>146 High Street</t>
  </si>
  <si>
    <t>Worle</t>
  </si>
  <si>
    <t>Weston-Super-Mare</t>
  </si>
  <si>
    <t xml:space="preserve">BS22 6HG                 </t>
  </si>
  <si>
    <t xml:space="preserve">01934 514392                            </t>
  </si>
  <si>
    <t>FCC63</t>
  </si>
  <si>
    <t>Halls Road, Kingswood</t>
  </si>
  <si>
    <t xml:space="preserve">BS15 8JD                 </t>
  </si>
  <si>
    <t xml:space="preserve">0117 9604239                            </t>
  </si>
  <si>
    <t>2010-11-18</t>
  </si>
  <si>
    <t>FCL91</t>
  </si>
  <si>
    <t>Myglobe LTD</t>
  </si>
  <si>
    <t>Ideal Pharmacy</t>
  </si>
  <si>
    <t>Warmley</t>
  </si>
  <si>
    <t xml:space="preserve">BS15 4ND                 </t>
  </si>
  <si>
    <t xml:space="preserve">0117 9673679                            </t>
  </si>
  <si>
    <t>FCP16</t>
  </si>
  <si>
    <t>235-237 Church Road</t>
  </si>
  <si>
    <t xml:space="preserve">BS5 9HL                  </t>
  </si>
  <si>
    <t xml:space="preserve">0117 9556830                            </t>
  </si>
  <si>
    <t>2000-03-01</t>
  </si>
  <si>
    <t>FCT94</t>
  </si>
  <si>
    <t>Brisdoc Hc Services Ltd OOH</t>
  </si>
  <si>
    <t>Knowle West Health Park</t>
  </si>
  <si>
    <t>Downton Road</t>
  </si>
  <si>
    <t>Knowle West</t>
  </si>
  <si>
    <t xml:space="preserve">BS4 1WH                  </t>
  </si>
  <si>
    <t xml:space="preserve">0117 9030016                            </t>
  </si>
  <si>
    <t>FDD77</t>
  </si>
  <si>
    <t>John Ware Limited</t>
  </si>
  <si>
    <t>West Hill Pharmacy</t>
  </si>
  <si>
    <t>117 Avon Way</t>
  </si>
  <si>
    <t>Portishead</t>
  </si>
  <si>
    <t xml:space="preserve">BS20 6LT                 </t>
  </si>
  <si>
    <t xml:space="preserve">01275 840066                            </t>
  </si>
  <si>
    <t>FDM06</t>
  </si>
  <si>
    <t>Safeway Pharmacy</t>
  </si>
  <si>
    <t>Summerlane</t>
  </si>
  <si>
    <t>Locking Castle</t>
  </si>
  <si>
    <t xml:space="preserve">BS24 7AY                 </t>
  </si>
  <si>
    <t xml:space="preserve">01934 521135                            </t>
  </si>
  <si>
    <t>1998-04-27</t>
  </si>
  <si>
    <t>FDX58</t>
  </si>
  <si>
    <t>33 Woodborough Road</t>
  </si>
  <si>
    <t>Winscombe</t>
  </si>
  <si>
    <t>Avon</t>
  </si>
  <si>
    <t xml:space="preserve">BS25 1AG                 </t>
  </si>
  <si>
    <t xml:space="preserve">01934 843168                            </t>
  </si>
  <si>
    <t>FD125</t>
  </si>
  <si>
    <t>Unit 116, Upper Level</t>
  </si>
  <si>
    <t>The Mall, Cribbs Causeway</t>
  </si>
  <si>
    <t xml:space="preserve">BS34 5UP                 </t>
  </si>
  <si>
    <t xml:space="preserve">0117 9509744                            </t>
  </si>
  <si>
    <t>1998-03-31</t>
  </si>
  <si>
    <t>FD459</t>
  </si>
  <si>
    <t>Monkton Avenue</t>
  </si>
  <si>
    <t>Oldmixon</t>
  </si>
  <si>
    <t xml:space="preserve">BS24 9DA                 </t>
  </si>
  <si>
    <t xml:space="preserve">01934 813720                            </t>
  </si>
  <si>
    <t>FEA27</t>
  </si>
  <si>
    <t>Mr Muhammad Tanveer</t>
  </si>
  <si>
    <t>Stockwood Pharmacy</t>
  </si>
  <si>
    <t>78 Hollway Road</t>
  </si>
  <si>
    <t>Stockwood</t>
  </si>
  <si>
    <t xml:space="preserve">BS14 8PG                 </t>
  </si>
  <si>
    <t xml:space="preserve">01275 835322                            </t>
  </si>
  <si>
    <t>2011-09-15</t>
  </si>
  <si>
    <t>FEE95</t>
  </si>
  <si>
    <t>Mj Williams Ltd</t>
  </si>
  <si>
    <t>Abbotswood Pharmacy</t>
  </si>
  <si>
    <t>38 Abbotswood</t>
  </si>
  <si>
    <t>Yate</t>
  </si>
  <si>
    <t xml:space="preserve">BS37 4NG                 </t>
  </si>
  <si>
    <t xml:space="preserve">01454 313193                            </t>
  </si>
  <si>
    <t>FEP37</t>
  </si>
  <si>
    <t>Lawrence Hill Health Ctr.</t>
  </si>
  <si>
    <t>Hassell Drive, Easton</t>
  </si>
  <si>
    <t xml:space="preserve">BS2 0AN                  </t>
  </si>
  <si>
    <t xml:space="preserve">0117 9557705                            </t>
  </si>
  <si>
    <t>FEV24</t>
  </si>
  <si>
    <t>P &amp; H Healthcare Ltd</t>
  </si>
  <si>
    <t>Stokes Croft Pharmacy</t>
  </si>
  <si>
    <t>Unit 2, Avonmead House</t>
  </si>
  <si>
    <t>40-48 Stokes Croft</t>
  </si>
  <si>
    <t xml:space="preserve">BS1 3QD                  </t>
  </si>
  <si>
    <t xml:space="preserve">0117 9426941                            </t>
  </si>
  <si>
    <t>FE060</t>
  </si>
  <si>
    <t>Bhogals LTD</t>
  </si>
  <si>
    <t>Bhogal Dispensing Chemist</t>
  </si>
  <si>
    <t>79-81 St.Marks Road</t>
  </si>
  <si>
    <t>Easton</t>
  </si>
  <si>
    <t xml:space="preserve">BS5 6HX                  </t>
  </si>
  <si>
    <t xml:space="preserve">0117 9514398                            </t>
  </si>
  <si>
    <t>FE066</t>
  </si>
  <si>
    <t>Sood (Chemists) Ltd</t>
  </si>
  <si>
    <t>23-25 Gloucester Road</t>
  </si>
  <si>
    <t>Bishopston</t>
  </si>
  <si>
    <t xml:space="preserve">BS7 8AA                  </t>
  </si>
  <si>
    <t>FE841</t>
  </si>
  <si>
    <t>Craven Way</t>
  </si>
  <si>
    <t>Longwell Green</t>
  </si>
  <si>
    <t xml:space="preserve">BS30 7DY                 </t>
  </si>
  <si>
    <t xml:space="preserve">0117 3012810                            </t>
  </si>
  <si>
    <t>2010-04-26</t>
  </si>
  <si>
    <t>FFK87</t>
  </si>
  <si>
    <t>14 West Walk, Yate</t>
  </si>
  <si>
    <t xml:space="preserve">BS37 4AX                 </t>
  </si>
  <si>
    <t xml:space="preserve">01454 318869                            </t>
  </si>
  <si>
    <t>FF379</t>
  </si>
  <si>
    <t>Frome Valley Pharmacy</t>
  </si>
  <si>
    <t>Frome Valley Medical Ctr.</t>
  </si>
  <si>
    <t>2 Court Road</t>
  </si>
  <si>
    <t>Frampton Cotterell</t>
  </si>
  <si>
    <t xml:space="preserve">BS36 2DE                 </t>
  </si>
  <si>
    <t xml:space="preserve">01454 773755                            </t>
  </si>
  <si>
    <t>FGG26</t>
  </si>
  <si>
    <t>29-30 Somerset Square</t>
  </si>
  <si>
    <t>4-5 Clevedon Walk</t>
  </si>
  <si>
    <t>Nailsea</t>
  </si>
  <si>
    <t xml:space="preserve">BS48 1RQ                 </t>
  </si>
  <si>
    <t xml:space="preserve">01275 856855                            </t>
  </si>
  <si>
    <t>FGP04</t>
  </si>
  <si>
    <t>Fatz Limited</t>
  </si>
  <si>
    <t>Pilning Community Pharmacy</t>
  </si>
  <si>
    <t>Pilning Surgery</t>
  </si>
  <si>
    <t>Northwick Road, Pilning</t>
  </si>
  <si>
    <t xml:space="preserve">BS35 4JE                 </t>
  </si>
  <si>
    <t xml:space="preserve">01454 633552                            </t>
  </si>
  <si>
    <t>2011-04-22</t>
  </si>
  <si>
    <t>FGR02</t>
  </si>
  <si>
    <t>Harmony OOH (Wgh)</t>
  </si>
  <si>
    <t>Weston General Hospital</t>
  </si>
  <si>
    <t>Grange Road, Uphill</t>
  </si>
  <si>
    <t>Weston Super Mare</t>
  </si>
  <si>
    <t>North Somerset</t>
  </si>
  <si>
    <t xml:space="preserve">BS23 4TQ                 </t>
  </si>
  <si>
    <t xml:space="preserve">0845 1210235                            </t>
  </si>
  <si>
    <t>FGR73</t>
  </si>
  <si>
    <t>Shaw Ap Ltd</t>
  </si>
  <si>
    <t>Moorland Road Pharmacy</t>
  </si>
  <si>
    <t>53 Moorland Road</t>
  </si>
  <si>
    <t xml:space="preserve">BS23 4HP                 </t>
  </si>
  <si>
    <t xml:space="preserve">01934 629669                            </t>
  </si>
  <si>
    <t>2002-05-24</t>
  </si>
  <si>
    <t>FGT07</t>
  </si>
  <si>
    <t>West Walk Primary Cc</t>
  </si>
  <si>
    <t>21 West Walk, Yate</t>
  </si>
  <si>
    <t xml:space="preserve">01454 313688                            </t>
  </si>
  <si>
    <t>FGX13</t>
  </si>
  <si>
    <t>23 Waterloo Street</t>
  </si>
  <si>
    <t xml:space="preserve">BS23 1LF                 </t>
  </si>
  <si>
    <t xml:space="preserve">01934 628845                            </t>
  </si>
  <si>
    <t>FGX27</t>
  </si>
  <si>
    <t>Martin Taylor</t>
  </si>
  <si>
    <t>Locking Pharmacy</t>
  </si>
  <si>
    <t>60 Grenville Avenue</t>
  </si>
  <si>
    <t>Locking</t>
  </si>
  <si>
    <t xml:space="preserve">BS24 8AR                 </t>
  </si>
  <si>
    <t>2012-12-10</t>
  </si>
  <si>
    <t>FG029</t>
  </si>
  <si>
    <t>16 St Andrews Parade</t>
  </si>
  <si>
    <t xml:space="preserve">BS23 3SS                 </t>
  </si>
  <si>
    <t xml:space="preserve">01934 628882                            </t>
  </si>
  <si>
    <t>2008-10-04</t>
  </si>
  <si>
    <t>FG399</t>
  </si>
  <si>
    <t>1c Pool Road</t>
  </si>
  <si>
    <t>Kingswood</t>
  </si>
  <si>
    <t xml:space="preserve">BS15 1XL                 </t>
  </si>
  <si>
    <t xml:space="preserve">0117 9672851                            </t>
  </si>
  <si>
    <t>FG520</t>
  </si>
  <si>
    <t>Easton Day Night Healthcare Limited</t>
  </si>
  <si>
    <t>Easton Day Night Chemist</t>
  </si>
  <si>
    <t>192 Stapleton Road</t>
  </si>
  <si>
    <t xml:space="preserve">BS5 0NY                  </t>
  </si>
  <si>
    <t xml:space="preserve">0117 3290672                            </t>
  </si>
  <si>
    <t>FG817</t>
  </si>
  <si>
    <t>GP Care Pharmacy Ltd</t>
  </si>
  <si>
    <t>Cohen Chemists</t>
  </si>
  <si>
    <t>1 West Town Road</t>
  </si>
  <si>
    <t>Backwell</t>
  </si>
  <si>
    <t xml:space="preserve">BS48 3HA                 </t>
  </si>
  <si>
    <t xml:space="preserve">01275 462386                            </t>
  </si>
  <si>
    <t>2008-08-06</t>
  </si>
  <si>
    <t>FG915</t>
  </si>
  <si>
    <t>The Eastgate Centre</t>
  </si>
  <si>
    <t>Eastville</t>
  </si>
  <si>
    <t xml:space="preserve">BS5 6XU                  </t>
  </si>
  <si>
    <t xml:space="preserve">0117 9511156                            </t>
  </si>
  <si>
    <t>1998-05-07</t>
  </si>
  <si>
    <t>FHE93</t>
  </si>
  <si>
    <t>36-38 Filton Road</t>
  </si>
  <si>
    <t xml:space="preserve">BS7 0PB                  </t>
  </si>
  <si>
    <t xml:space="preserve">0117 9519514                            </t>
  </si>
  <si>
    <t>FHH26</t>
  </si>
  <si>
    <t>10-11 Kingschase Shop Ctr</t>
  </si>
  <si>
    <t xml:space="preserve">BS15 8LP                 </t>
  </si>
  <si>
    <t xml:space="preserve">0117 9673834                            </t>
  </si>
  <si>
    <t>FHN34</t>
  </si>
  <si>
    <t>688-718 Fishponds Road</t>
  </si>
  <si>
    <t>Fishponds</t>
  </si>
  <si>
    <t xml:space="preserve">BS16 3US                 </t>
  </si>
  <si>
    <t xml:space="preserve">0117 9653014                            </t>
  </si>
  <si>
    <t>1994-09-13</t>
  </si>
  <si>
    <t>FJM67</t>
  </si>
  <si>
    <t xml:space="preserve">BS20 6AB                 </t>
  </si>
  <si>
    <t xml:space="preserve">01275 843269                            </t>
  </si>
  <si>
    <t>FJM71</t>
  </si>
  <si>
    <t>6 Ratcliffe Drive</t>
  </si>
  <si>
    <t>Stoke Gifford</t>
  </si>
  <si>
    <t xml:space="preserve">BS34 8UE                 </t>
  </si>
  <si>
    <t xml:space="preserve">0117 9799130                            </t>
  </si>
  <si>
    <t>FJM84</t>
  </si>
  <si>
    <t>Sharief Healthcare Limited</t>
  </si>
  <si>
    <t>North Yate Pharmacy</t>
  </si>
  <si>
    <t xml:space="preserve">BS37 5UY                 </t>
  </si>
  <si>
    <t xml:space="preserve">01454 313093                            </t>
  </si>
  <si>
    <t>FJQ14</t>
  </si>
  <si>
    <t>1-3 Carlton Court</t>
  </si>
  <si>
    <t>Westbury-On-Trym</t>
  </si>
  <si>
    <t xml:space="preserve">BS9 3DF                  </t>
  </si>
  <si>
    <t xml:space="preserve">0117 9507054                            </t>
  </si>
  <si>
    <t>2008-06-02</t>
  </si>
  <si>
    <t>FJV73</t>
  </si>
  <si>
    <t>43 High Street</t>
  </si>
  <si>
    <t>Thornbury</t>
  </si>
  <si>
    <t xml:space="preserve">BS35 2AR                 </t>
  </si>
  <si>
    <t xml:space="preserve">01454 417713                            </t>
  </si>
  <si>
    <t>FJ162</t>
  </si>
  <si>
    <t>Eastville Enterprises Limited</t>
  </si>
  <si>
    <t>Eastville Pharmacy</t>
  </si>
  <si>
    <t>4 Fishponds Road</t>
  </si>
  <si>
    <t xml:space="preserve">BS5 6SA                  </t>
  </si>
  <si>
    <t xml:space="preserve">0117 9510082                            </t>
  </si>
  <si>
    <t>FJ348</t>
  </si>
  <si>
    <t>Unit 1, Willow Brook Ctr</t>
  </si>
  <si>
    <t>Bradley Stoke</t>
  </si>
  <si>
    <t xml:space="preserve">BS32 8EF                 </t>
  </si>
  <si>
    <t xml:space="preserve">01454 202327                            </t>
  </si>
  <si>
    <t>2011-02-09</t>
  </si>
  <si>
    <t>FJ494</t>
  </si>
  <si>
    <t>St Mathias Ltd</t>
  </si>
  <si>
    <t>Old School Pharmacy</t>
  </si>
  <si>
    <t>Manor Road</t>
  </si>
  <si>
    <t xml:space="preserve">BS16 2JD                 </t>
  </si>
  <si>
    <t xml:space="preserve">0117 9651114                            </t>
  </si>
  <si>
    <t>FJ573</t>
  </si>
  <si>
    <t>Frendoc Ltd OOH</t>
  </si>
  <si>
    <t>12a High Street</t>
  </si>
  <si>
    <t>Staple Hill</t>
  </si>
  <si>
    <t xml:space="preserve">BS16 5HP                 </t>
  </si>
  <si>
    <t xml:space="preserve">0117 9568820                            </t>
  </si>
  <si>
    <t>FJ615</t>
  </si>
  <si>
    <t>2 Sunnyside Road</t>
  </si>
  <si>
    <t>Clevedon</t>
  </si>
  <si>
    <t xml:space="preserve">BS21 7TA                 </t>
  </si>
  <si>
    <t xml:space="preserve">01275 873425                            </t>
  </si>
  <si>
    <t>FK393</t>
  </si>
  <si>
    <t xml:space="preserve">BS22 6JS                 </t>
  </si>
  <si>
    <t xml:space="preserve">01934 514475                            </t>
  </si>
  <si>
    <t>FK404</t>
  </si>
  <si>
    <t>782-786 Fishponds Road</t>
  </si>
  <si>
    <t xml:space="preserve">BS16 3TT                 </t>
  </si>
  <si>
    <t xml:space="preserve">0117 9652718                            </t>
  </si>
  <si>
    <t>FLE73</t>
  </si>
  <si>
    <t>Drugsdirect Limited</t>
  </si>
  <si>
    <t>Unit 4, 12 Emery Road</t>
  </si>
  <si>
    <t>Brislington</t>
  </si>
  <si>
    <t xml:space="preserve">BS4 5PF                  </t>
  </si>
  <si>
    <t xml:space="preserve">0117 3005577                            </t>
  </si>
  <si>
    <t>FLL96</t>
  </si>
  <si>
    <t>GP Care Pharmacy</t>
  </si>
  <si>
    <t>82b High Street</t>
  </si>
  <si>
    <t xml:space="preserve">BS48 1AS                 </t>
  </si>
  <si>
    <t xml:space="preserve">01275 852516                            </t>
  </si>
  <si>
    <t>FLQ56</t>
  </si>
  <si>
    <t>59 Broadmead</t>
  </si>
  <si>
    <t xml:space="preserve">BS1 3ED                  </t>
  </si>
  <si>
    <t>FL370</t>
  </si>
  <si>
    <t>Davis Pharmacy Ltd</t>
  </si>
  <si>
    <t>Davis Pharmacy</t>
  </si>
  <si>
    <t>45 Filwood Broadway</t>
  </si>
  <si>
    <t>Knowle</t>
  </si>
  <si>
    <t xml:space="preserve">BS4 1JL                  </t>
  </si>
  <si>
    <t xml:space="preserve">0117 9635232                            </t>
  </si>
  <si>
    <t>FL623</t>
  </si>
  <si>
    <t>7 Druid Hill</t>
  </si>
  <si>
    <t>Stoke Bishop</t>
  </si>
  <si>
    <t xml:space="preserve">BS9 1EW                  </t>
  </si>
  <si>
    <t xml:space="preserve">0117 9688530                            </t>
  </si>
  <si>
    <t>FMC68</t>
  </si>
  <si>
    <t>172 St.John's Lane</t>
  </si>
  <si>
    <t>Bedminster</t>
  </si>
  <si>
    <t xml:space="preserve">BS3 5AR                  </t>
  </si>
  <si>
    <t xml:space="preserve">0117 9661230                            </t>
  </si>
  <si>
    <t>FML62</t>
  </si>
  <si>
    <t>Coniston Medical Practice</t>
  </si>
  <si>
    <t>Patchway</t>
  </si>
  <si>
    <t xml:space="preserve">BS34 5TF                 </t>
  </si>
  <si>
    <t xml:space="preserve">0117 9493909                            </t>
  </si>
  <si>
    <t>FMM59</t>
  </si>
  <si>
    <t>The Willows Surgery</t>
  </si>
  <si>
    <t>Hill House Road, Downend</t>
  </si>
  <si>
    <t xml:space="preserve">BS16 5FJ                 </t>
  </si>
  <si>
    <t xml:space="preserve">0117 9570925                            </t>
  </si>
  <si>
    <t>2012-07-25</t>
  </si>
  <si>
    <t>FMQ67</t>
  </si>
  <si>
    <t>Bedminster Pharmacy</t>
  </si>
  <si>
    <t>4-6 Cannon Street</t>
  </si>
  <si>
    <t xml:space="preserve">BS3 1BN                  </t>
  </si>
  <si>
    <t xml:space="preserve">0117 9853388                            </t>
  </si>
  <si>
    <t>FM269</t>
  </si>
  <si>
    <t>Somerset Pct Ooh Service</t>
  </si>
  <si>
    <t>Wynford House</t>
  </si>
  <si>
    <t>Lufton Way, Lufton</t>
  </si>
  <si>
    <t>Yeovil</t>
  </si>
  <si>
    <t>Somerset</t>
  </si>
  <si>
    <t xml:space="preserve">BA22 8HR                 </t>
  </si>
  <si>
    <t xml:space="preserve">01202 851332                            </t>
  </si>
  <si>
    <t>FM505</t>
  </si>
  <si>
    <t>Kingswood Health Centre</t>
  </si>
  <si>
    <t>Alma Road, Kingswood</t>
  </si>
  <si>
    <t xml:space="preserve">BS15 4EJ                 </t>
  </si>
  <si>
    <t xml:space="preserve">0117 9673384                            </t>
  </si>
  <si>
    <t>FM723</t>
  </si>
  <si>
    <t>Sood Chemist</t>
  </si>
  <si>
    <t>Gloucester Rd Medical Ctr</t>
  </si>
  <si>
    <t>1a Church Road, Horfield</t>
  </si>
  <si>
    <t xml:space="preserve">BS7 8SA                  </t>
  </si>
  <si>
    <t xml:space="preserve">0117 9246340                            </t>
  </si>
  <si>
    <t>1998-06-11</t>
  </si>
  <si>
    <t>FNG08</t>
  </si>
  <si>
    <t xml:space="preserve">BS20 6EL                 </t>
  </si>
  <si>
    <t xml:space="preserve">01275 818475                            </t>
  </si>
  <si>
    <t>FNK97</t>
  </si>
  <si>
    <t>Imperial Park</t>
  </si>
  <si>
    <t>Hartcliffe Way</t>
  </si>
  <si>
    <t xml:space="preserve">BS13 7TJ                 </t>
  </si>
  <si>
    <t xml:space="preserve">0117 9642197                            </t>
  </si>
  <si>
    <t>2010-05-19</t>
  </si>
  <si>
    <t>FNN87</t>
  </si>
  <si>
    <t>Daylit LTD</t>
  </si>
  <si>
    <t>Cotham Pharmacy</t>
  </si>
  <si>
    <t>3-5 Cotham Hill</t>
  </si>
  <si>
    <t xml:space="preserve">BS6 6LD                  </t>
  </si>
  <si>
    <t xml:space="preserve">0117 9736580                            </t>
  </si>
  <si>
    <t>FNP44</t>
  </si>
  <si>
    <t>9 Cliftondown Shopping Ct</t>
  </si>
  <si>
    <t>Whiteladies Road</t>
  </si>
  <si>
    <t xml:space="preserve">BS8 2NN                  </t>
  </si>
  <si>
    <t>FNT56</t>
  </si>
  <si>
    <t>Shirehampton Health Ctr</t>
  </si>
  <si>
    <t>Pembroke Rd, Shirehampton</t>
  </si>
  <si>
    <t xml:space="preserve">BS11 9SB                 </t>
  </si>
  <si>
    <t xml:space="preserve">0117 9823134                            </t>
  </si>
  <si>
    <t>FNV39</t>
  </si>
  <si>
    <t>Phillips Road</t>
  </si>
  <si>
    <t xml:space="preserve">BS23 3UZ                 </t>
  </si>
  <si>
    <t xml:space="preserve">01934 410710                            </t>
  </si>
  <si>
    <t>FNW08</t>
  </si>
  <si>
    <t>East Street</t>
  </si>
  <si>
    <t xml:space="preserve">BS3 4JY                  </t>
  </si>
  <si>
    <t xml:space="preserve">0117 9231563                            </t>
  </si>
  <si>
    <t>FPA10</t>
  </si>
  <si>
    <t>Unit 29 Broadwalk Shop Ct</t>
  </si>
  <si>
    <t>Wells Road</t>
  </si>
  <si>
    <t xml:space="preserve">BS4 2QB                  </t>
  </si>
  <si>
    <t>FPH80</t>
  </si>
  <si>
    <t>Patient Care Ltd</t>
  </si>
  <si>
    <t>Tudor Lodge Pharmacy</t>
  </si>
  <si>
    <t>Tudor Lodge Surgery</t>
  </si>
  <si>
    <t>3 Nithsdale Road</t>
  </si>
  <si>
    <t xml:space="preserve">BS23 4JP                 </t>
  </si>
  <si>
    <t xml:space="preserve">01934 615111                            </t>
  </si>
  <si>
    <t>FPJ34</t>
  </si>
  <si>
    <t>Bradley Stoke District Ct</t>
  </si>
  <si>
    <t xml:space="preserve">01454 847747                            </t>
  </si>
  <si>
    <t>1996-02-23</t>
  </si>
  <si>
    <t>FPL66</t>
  </si>
  <si>
    <t>Well Spring Hthy Liv Ctre</t>
  </si>
  <si>
    <t>Beam Street, Redfield</t>
  </si>
  <si>
    <t xml:space="preserve">BS5 9QY                  </t>
  </si>
  <si>
    <t xml:space="preserve">0117 9557251                            </t>
  </si>
  <si>
    <t>1999-05-26</t>
  </si>
  <si>
    <t>FPQ26</t>
  </si>
  <si>
    <t>Hengrove Pharmacy</t>
  </si>
  <si>
    <t>Hengrove</t>
  </si>
  <si>
    <t xml:space="preserve">BS14 9DB                 </t>
  </si>
  <si>
    <t>FPR03</t>
  </si>
  <si>
    <t>Mj Locum Services Ltd</t>
  </si>
  <si>
    <t>Milton Pharmacy</t>
  </si>
  <si>
    <t>260 Milton Road</t>
  </si>
  <si>
    <t xml:space="preserve">BS22 8EN                 </t>
  </si>
  <si>
    <t xml:space="preserve">01934 413100                            </t>
  </si>
  <si>
    <t>2008-04-18</t>
  </si>
  <si>
    <t>FPT99</t>
  </si>
  <si>
    <t>3 North Worle Dist Centre</t>
  </si>
  <si>
    <t>Queensway</t>
  </si>
  <si>
    <t>Worle, Weston-Super-Mare</t>
  </si>
  <si>
    <t xml:space="preserve">BS22 6BT                 </t>
  </si>
  <si>
    <t xml:space="preserve">01934 510233                            </t>
  </si>
  <si>
    <t>1992-04-06</t>
  </si>
  <si>
    <t>FPX95</t>
  </si>
  <si>
    <t>Harbour Road</t>
  </si>
  <si>
    <t xml:space="preserve">BS20 7DE                 </t>
  </si>
  <si>
    <t xml:space="preserve">01275 818346                            </t>
  </si>
  <si>
    <t>2005-10-18</t>
  </si>
  <si>
    <t>FP602</t>
  </si>
  <si>
    <t>Harmony OOH (Cch)</t>
  </si>
  <si>
    <t>Clevedon Community Hosp.</t>
  </si>
  <si>
    <t xml:space="preserve">BS21 6BS                 </t>
  </si>
  <si>
    <t>FP696</t>
  </si>
  <si>
    <t xml:space="preserve">01454 413240                            </t>
  </si>
  <si>
    <t>FQF44</t>
  </si>
  <si>
    <t>Nailsea Healthcare Llp</t>
  </si>
  <si>
    <t>Tower House Pharmacy</t>
  </si>
  <si>
    <t>Tower House Medical Ctr</t>
  </si>
  <si>
    <t>Stockway South</t>
  </si>
  <si>
    <t xml:space="preserve">BS48 2XX                 </t>
  </si>
  <si>
    <t xml:space="preserve">01275 855109                            </t>
  </si>
  <si>
    <t>FQP88</t>
  </si>
  <si>
    <t>Stokes Medical Centre</t>
  </si>
  <si>
    <t>Braydon Avenue</t>
  </si>
  <si>
    <t>Little Stoke</t>
  </si>
  <si>
    <t xml:space="preserve">BS34 6BQ                 </t>
  </si>
  <si>
    <t xml:space="preserve">01454 201961                            </t>
  </si>
  <si>
    <t>FQX27</t>
  </si>
  <si>
    <t>Targetgrange Limited</t>
  </si>
  <si>
    <t>Billings Pharmacy</t>
  </si>
  <si>
    <t>5a Kingschase Shop Ctr</t>
  </si>
  <si>
    <t>Regent Street, Kingswood</t>
  </si>
  <si>
    <t xml:space="preserve">0117 9582086                            </t>
  </si>
  <si>
    <t>FQ034</t>
  </si>
  <si>
    <t>K &amp; L Healthcare Limited</t>
  </si>
  <si>
    <t>Yate Family Pharmacy</t>
  </si>
  <si>
    <t>Kennedy Way Surgery</t>
  </si>
  <si>
    <t>Kennedy Way, Yate</t>
  </si>
  <si>
    <t xml:space="preserve">BS37 4AA                 </t>
  </si>
  <si>
    <t>2013-06-19</t>
  </si>
  <si>
    <t>FRD73</t>
  </si>
  <si>
    <t>Oastlands Avenue</t>
  </si>
  <si>
    <t xml:space="preserve">BS14 0ST                 </t>
  </si>
  <si>
    <t xml:space="preserve">01275 894610                            </t>
  </si>
  <si>
    <t>FRF67</t>
  </si>
  <si>
    <t>62 Rindingleaze</t>
  </si>
  <si>
    <t>Lawrence Weston</t>
  </si>
  <si>
    <t xml:space="preserve">BS11 0QB                 </t>
  </si>
  <si>
    <t>FRM86</t>
  </si>
  <si>
    <t>Kenn Road</t>
  </si>
  <si>
    <t xml:space="preserve">BS21 6LH                 </t>
  </si>
  <si>
    <t>1995-03-14</t>
  </si>
  <si>
    <t>FRP15</t>
  </si>
  <si>
    <t>Unit 2 Castle D/Trict Ctr</t>
  </si>
  <si>
    <t>Summer Lane</t>
  </si>
  <si>
    <t>FR033</t>
  </si>
  <si>
    <t>Lifeshield LTD</t>
  </si>
  <si>
    <t>Lifeshield</t>
  </si>
  <si>
    <t>Unit 3, 12 Emery Road</t>
  </si>
  <si>
    <t xml:space="preserve">0117 3009070                            </t>
  </si>
  <si>
    <t>FR124</t>
  </si>
  <si>
    <t>37 Whitecross Road</t>
  </si>
  <si>
    <t xml:space="preserve">BS23 1EN                 </t>
  </si>
  <si>
    <t>1992-10-12</t>
  </si>
  <si>
    <t>FTN90</t>
  </si>
  <si>
    <t>Yeo Vale Medical Practice</t>
  </si>
  <si>
    <t>155 Mendip Road</t>
  </si>
  <si>
    <t>Yatton</t>
  </si>
  <si>
    <t xml:space="preserve">BS49 4ER                 </t>
  </si>
  <si>
    <t xml:space="preserve">01934 832366                            </t>
  </si>
  <si>
    <t>FTV41</t>
  </si>
  <si>
    <t>Broadwalk Shopping Centre</t>
  </si>
  <si>
    <t>339-341 Wells Road</t>
  </si>
  <si>
    <t>1995-02-20</t>
  </si>
  <si>
    <t>FT056</t>
  </si>
  <si>
    <t>Callington Road</t>
  </si>
  <si>
    <t xml:space="preserve">BS4 5AY                  </t>
  </si>
  <si>
    <t>1995-01-09</t>
  </si>
  <si>
    <t>FVA41</t>
  </si>
  <si>
    <t>Moul Pharmacy Ltd</t>
  </si>
  <si>
    <t>14 Lower Stone Close</t>
  </si>
  <si>
    <t xml:space="preserve">BS36 2LE                 </t>
  </si>
  <si>
    <t xml:space="preserve">01454 774347                            </t>
  </si>
  <si>
    <t>FVE40</t>
  </si>
  <si>
    <t>Highwood Lane</t>
  </si>
  <si>
    <t xml:space="preserve">BS34 5TL                 </t>
  </si>
  <si>
    <t xml:space="preserve">0117 9790426                            </t>
  </si>
  <si>
    <t>2000-11-03</t>
  </si>
  <si>
    <t>FVE72</t>
  </si>
  <si>
    <t>Bastion Pharmacy Limited</t>
  </si>
  <si>
    <t>Stapleton Pharmacy</t>
  </si>
  <si>
    <t>5 Frome Valley Road</t>
  </si>
  <si>
    <t>Stapleton</t>
  </si>
  <si>
    <t xml:space="preserve">BS16 1HD                 </t>
  </si>
  <si>
    <t xml:space="preserve">0117 9585895                            </t>
  </si>
  <si>
    <t>FVF04</t>
  </si>
  <si>
    <t>Staplegrove Pharmacy</t>
  </si>
  <si>
    <t>Unit 1 Livingstone Way</t>
  </si>
  <si>
    <t>Staplegrove</t>
  </si>
  <si>
    <t>Taunton</t>
  </si>
  <si>
    <t xml:space="preserve">TA2 6BD                  </t>
  </si>
  <si>
    <t xml:space="preserve">01823 274049                            </t>
  </si>
  <si>
    <t>FVH93</t>
  </si>
  <si>
    <t>Alphafarm 100 Limited</t>
  </si>
  <si>
    <t>Southmead Pharmacy</t>
  </si>
  <si>
    <t>5 Arnside Road</t>
  </si>
  <si>
    <t>Southmead</t>
  </si>
  <si>
    <t xml:space="preserve">BS10 6AT                 </t>
  </si>
  <si>
    <t xml:space="preserve">0117 9507711                            </t>
  </si>
  <si>
    <t>2012-05-10</t>
  </si>
  <si>
    <t>FVX98</t>
  </si>
  <si>
    <t>Whiteladies Medical Group</t>
  </si>
  <si>
    <t>Whatley Road</t>
  </si>
  <si>
    <t xml:space="preserve">BS8 2PU                  </t>
  </si>
  <si>
    <t xml:space="preserve">0117 9741348                            </t>
  </si>
  <si>
    <t>FWJ61</t>
  </si>
  <si>
    <t>Long Ashton Pharmacy</t>
  </si>
  <si>
    <t>27 Weston Rd, Long Ashton</t>
  </si>
  <si>
    <t xml:space="preserve">BS41 9AA                 </t>
  </si>
  <si>
    <t xml:space="preserve">01275 392289                            </t>
  </si>
  <si>
    <t>FWJ81</t>
  </si>
  <si>
    <t>Shaunak's Pharmacy Ltd</t>
  </si>
  <si>
    <t>7 Flaxpits Lane</t>
  </si>
  <si>
    <t>Winterbourne</t>
  </si>
  <si>
    <t xml:space="preserve">BS36 1JY                 </t>
  </si>
  <si>
    <t xml:space="preserve">01454 773030                            </t>
  </si>
  <si>
    <t>FWJ84</t>
  </si>
  <si>
    <t>Graham Road Pharmacy</t>
  </si>
  <si>
    <t>Graham Road Surgery</t>
  </si>
  <si>
    <t>22 Graham Road</t>
  </si>
  <si>
    <t xml:space="preserve">BS23 1YA                 </t>
  </si>
  <si>
    <t xml:space="preserve">01934 410029                            </t>
  </si>
  <si>
    <t>FWN32</t>
  </si>
  <si>
    <t>Mr Simon Harris</t>
  </si>
  <si>
    <t>Willow Tree Pharmacy</t>
  </si>
  <si>
    <t>Willow Tree Surgery</t>
  </si>
  <si>
    <t>1 Trevelyan Walk, Henbury</t>
  </si>
  <si>
    <t xml:space="preserve">BS10 7NY                 </t>
  </si>
  <si>
    <t xml:space="preserve">0117 9508975                            </t>
  </si>
  <si>
    <t>FWV10</t>
  </si>
  <si>
    <t>94 Queens Road</t>
  </si>
  <si>
    <t>Withywood</t>
  </si>
  <si>
    <t xml:space="preserve">BS13 8PQ                 </t>
  </si>
  <si>
    <t xml:space="preserve">0117 9643707                            </t>
  </si>
  <si>
    <t>FW074</t>
  </si>
  <si>
    <t>In Store Pharmacy - Tesco Stores</t>
  </si>
  <si>
    <t>12 East Walk</t>
  </si>
  <si>
    <t xml:space="preserve">BS37 4AS                 </t>
  </si>
  <si>
    <t xml:space="preserve">01454 660187                            </t>
  </si>
  <si>
    <t>FW477</t>
  </si>
  <si>
    <t>3 Baltic Place</t>
  </si>
  <si>
    <t>Pill</t>
  </si>
  <si>
    <t xml:space="preserve">BS20 0EJ                 </t>
  </si>
  <si>
    <t xml:space="preserve">01275 372213                            </t>
  </si>
  <si>
    <t>FW504</t>
  </si>
  <si>
    <t>Montpelier Health Centre</t>
  </si>
  <si>
    <t>Bath Buildings,Montpelier</t>
  </si>
  <si>
    <t xml:space="preserve">BS6 5PU                  </t>
  </si>
  <si>
    <t xml:space="preserve">0117 9240222                            </t>
  </si>
  <si>
    <t>FW673</t>
  </si>
  <si>
    <t>1 School Road Park Estate</t>
  </si>
  <si>
    <t>Cadbury Heath, Warmley</t>
  </si>
  <si>
    <t xml:space="preserve">BS30 8EN                 </t>
  </si>
  <si>
    <t xml:space="preserve">0117 9671192                            </t>
  </si>
  <si>
    <t>FXJ63</t>
  </si>
  <si>
    <t>Redcliffe Pharm Ltd</t>
  </si>
  <si>
    <t>Redcliffe Pharmacy</t>
  </si>
  <si>
    <t>8 Waring House</t>
  </si>
  <si>
    <t>Redcliffe</t>
  </si>
  <si>
    <t xml:space="preserve">BS1 6TB                  </t>
  </si>
  <si>
    <t xml:space="preserve">0117 9230165                            </t>
  </si>
  <si>
    <t>2014-05-21</t>
  </si>
  <si>
    <t>FXP24</t>
  </si>
  <si>
    <t>Greenway Ctr,Doncaster Rd</t>
  </si>
  <si>
    <t xml:space="preserve">BS10 5PY                 </t>
  </si>
  <si>
    <t xml:space="preserve">0117 9508494                            </t>
  </si>
  <si>
    <t>2002-11-19</t>
  </si>
  <si>
    <t>FXT39</t>
  </si>
  <si>
    <t>Dr Rosser Limited</t>
  </si>
  <si>
    <t>Westbourne Road Pharmacy</t>
  </si>
  <si>
    <t>26 Westbourne Road</t>
  </si>
  <si>
    <t xml:space="preserve">BS16 6RX                 </t>
  </si>
  <si>
    <t xml:space="preserve">0117 9565836                            </t>
  </si>
  <si>
    <t>2011-07-04</t>
  </si>
  <si>
    <t>FXW67</t>
  </si>
  <si>
    <t>7 Badminton Road</t>
  </si>
  <si>
    <t xml:space="preserve">BS16 6BB                 </t>
  </si>
  <si>
    <t xml:space="preserve">0117 9561988                            </t>
  </si>
  <si>
    <t>FCE02</t>
  </si>
  <si>
    <t>East Devon OOH</t>
  </si>
  <si>
    <t>Unit 10, Manaton Court</t>
  </si>
  <si>
    <t>Manaton Business Park</t>
  </si>
  <si>
    <t>Exeter</t>
  </si>
  <si>
    <t>Devon</t>
  </si>
  <si>
    <t xml:space="preserve">EX2 8PF                  </t>
  </si>
  <si>
    <t xml:space="preserve">01392 824600                            </t>
  </si>
  <si>
    <t>FD720</t>
  </si>
  <si>
    <t>Torbay OOH</t>
  </si>
  <si>
    <t>Devon Doctors On Call</t>
  </si>
  <si>
    <t>Unit 10,Manaton Court</t>
  </si>
  <si>
    <t>Manaton Close</t>
  </si>
  <si>
    <t>Matford Bus Park,Exeter</t>
  </si>
  <si>
    <t xml:space="preserve">01392 823636                            </t>
  </si>
  <si>
    <t>FJ766</t>
  </si>
  <si>
    <t>Devon Doctors On Call OOH</t>
  </si>
  <si>
    <t>Unit 10</t>
  </si>
  <si>
    <t>Manaton Court</t>
  </si>
  <si>
    <t>Exeter,Devon</t>
  </si>
  <si>
    <t>FN759</t>
  </si>
  <si>
    <t>Exeter Pct OOH</t>
  </si>
  <si>
    <t>Matford Business Park</t>
  </si>
  <si>
    <t>FP257</t>
  </si>
  <si>
    <t>South Hams &amp; West Devon OOH</t>
  </si>
  <si>
    <t>Exeter, Devon</t>
  </si>
  <si>
    <t>FP864</t>
  </si>
  <si>
    <t>FWJ91</t>
  </si>
  <si>
    <t>Serco Health OOH</t>
  </si>
  <si>
    <t>Cudmore House</t>
  </si>
  <si>
    <t>Truro</t>
  </si>
  <si>
    <t>Cornwall</t>
  </si>
  <si>
    <t xml:space="preserve">TR1 3LP                  </t>
  </si>
  <si>
    <t xml:space="preserve">01872 354462                            </t>
  </si>
  <si>
    <t>FXT49</t>
  </si>
  <si>
    <t>Teignbridge Pct OOH</t>
  </si>
  <si>
    <t>Teignbridge PCT</t>
  </si>
  <si>
    <t>Seminar Room Offices</t>
  </si>
  <si>
    <t>Newton Abbot Hospital</t>
  </si>
  <si>
    <t>East Street, Newton Abbot</t>
  </si>
  <si>
    <t xml:space="preserve">TQ12 4PT                 </t>
  </si>
  <si>
    <t xml:space="preserve">01626 357384                            </t>
  </si>
  <si>
    <t>FAJ20</t>
  </si>
  <si>
    <t>The New Medical Centre</t>
  </si>
  <si>
    <t>St Richards Road</t>
  </si>
  <si>
    <t>Deal</t>
  </si>
  <si>
    <t xml:space="preserve">CT14 9LF                 </t>
  </si>
  <si>
    <t xml:space="preserve">01304 375751                            </t>
  </si>
  <si>
    <t>FAN75</t>
  </si>
  <si>
    <t>M E F (Rx) Ltd</t>
  </si>
  <si>
    <t>Field Pharmacy</t>
  </si>
  <si>
    <t>11 Old Road</t>
  </si>
  <si>
    <t>East Peckham</t>
  </si>
  <si>
    <t>Tonbridge</t>
  </si>
  <si>
    <t xml:space="preserve">TN12 5AS                 </t>
  </si>
  <si>
    <t xml:space="preserve">01622 871409                            </t>
  </si>
  <si>
    <t>FAR21</t>
  </si>
  <si>
    <t>59 Upper Dane Road</t>
  </si>
  <si>
    <t>Margate</t>
  </si>
  <si>
    <t xml:space="preserve">CT9 2NA                  </t>
  </si>
  <si>
    <t xml:space="preserve">01843 292032                            </t>
  </si>
  <si>
    <t>2008-04-10</t>
  </si>
  <si>
    <t>FAR29</t>
  </si>
  <si>
    <t>Devkipharm Limited</t>
  </si>
  <si>
    <t>White Cliffs Pharmacy</t>
  </si>
  <si>
    <t>141 Folkestone Road</t>
  </si>
  <si>
    <t>Dover</t>
  </si>
  <si>
    <t xml:space="preserve">CT17 9SG                 </t>
  </si>
  <si>
    <t>FAR64</t>
  </si>
  <si>
    <t>18 Fremlins Walk</t>
  </si>
  <si>
    <t>Maidstone</t>
  </si>
  <si>
    <t xml:space="preserve">ME14 1QP                 </t>
  </si>
  <si>
    <t xml:space="preserve">01622 663341                            </t>
  </si>
  <si>
    <t>FAT76</t>
  </si>
  <si>
    <t>Shah CM</t>
  </si>
  <si>
    <t>Ashworth Dispensing Chemist</t>
  </si>
  <si>
    <t>229 Beaver Road</t>
  </si>
  <si>
    <t xml:space="preserve">TN23 7SJ                 </t>
  </si>
  <si>
    <t xml:space="preserve">01233 620710                            </t>
  </si>
  <si>
    <t>FAV48</t>
  </si>
  <si>
    <t>36 Hever Road</t>
  </si>
  <si>
    <t>West Kingsdown</t>
  </si>
  <si>
    <t>Nr Sevenoaks</t>
  </si>
  <si>
    <t xml:space="preserve">TN15 6HD                 </t>
  </si>
  <si>
    <t xml:space="preserve">01474 853109                            </t>
  </si>
  <si>
    <t>FAV64</t>
  </si>
  <si>
    <t>8 Rainham Shopping Centre</t>
  </si>
  <si>
    <t xml:space="preserve">ME8 7HW                  </t>
  </si>
  <si>
    <t>FAX59</t>
  </si>
  <si>
    <t>Prayosha Healthcare Limited</t>
  </si>
  <si>
    <t>Kemsing Pharmacy</t>
  </si>
  <si>
    <t>21a West End</t>
  </si>
  <si>
    <t>Kemsing</t>
  </si>
  <si>
    <t xml:space="preserve">TN15 6PX                 </t>
  </si>
  <si>
    <t xml:space="preserve">01732 763355                            </t>
  </si>
  <si>
    <t>2014-02-01</t>
  </si>
  <si>
    <t>FA015</t>
  </si>
  <si>
    <t>Freshname 376 Ltd</t>
  </si>
  <si>
    <t>Headcorn Pharmacy</t>
  </si>
  <si>
    <t>Headcorn Surgery</t>
  </si>
  <si>
    <t>Grigg Lane, Headcorn</t>
  </si>
  <si>
    <t xml:space="preserve">TN27 9AA                 </t>
  </si>
  <si>
    <t xml:space="preserve">01622 890758                            </t>
  </si>
  <si>
    <t>FA066</t>
  </si>
  <si>
    <t>Singlewell Pharmacy Ltd</t>
  </si>
  <si>
    <t>Singlewell Pharmacy</t>
  </si>
  <si>
    <t>133 Singlewell Road</t>
  </si>
  <si>
    <t>Gravesend</t>
  </si>
  <si>
    <t xml:space="preserve">DA11 7QA                 </t>
  </si>
  <si>
    <t xml:space="preserve">01474 533674                            </t>
  </si>
  <si>
    <t>FA447</t>
  </si>
  <si>
    <t>Balmoral Medical Centre</t>
  </si>
  <si>
    <t>Balmoral Gardens</t>
  </si>
  <si>
    <t>Gillingham</t>
  </si>
  <si>
    <t xml:space="preserve">ME7 4PN                  </t>
  </si>
  <si>
    <t>FA519</t>
  </si>
  <si>
    <t>Hodgson Pharmacy Limited</t>
  </si>
  <si>
    <t>Hodgson Pharmacy</t>
  </si>
  <si>
    <t>59 Station Road</t>
  </si>
  <si>
    <t>Longfield</t>
  </si>
  <si>
    <t xml:space="preserve">DA3 7QA                  </t>
  </si>
  <si>
    <t xml:space="preserve">01474 707341                            </t>
  </si>
  <si>
    <t>FA876</t>
  </si>
  <si>
    <t>West Malling</t>
  </si>
  <si>
    <t xml:space="preserve">ME19 6NA                 </t>
  </si>
  <si>
    <t xml:space="preserve">01732 843389                            </t>
  </si>
  <si>
    <t>FCA09</t>
  </si>
  <si>
    <t>Canterbury Pharmacies Ltd</t>
  </si>
  <si>
    <t>Ferris Chemist</t>
  </si>
  <si>
    <t>41-43 High Street</t>
  </si>
  <si>
    <t>Dymchurch</t>
  </si>
  <si>
    <t xml:space="preserve">TN29 0NH                 </t>
  </si>
  <si>
    <t xml:space="preserve">01303 872144                            </t>
  </si>
  <si>
    <t>FCE00</t>
  </si>
  <si>
    <t>E-Nova Healthcare Ltd</t>
  </si>
  <si>
    <t>Cheadles Chemist</t>
  </si>
  <si>
    <t>Unit 58</t>
  </si>
  <si>
    <t>John Wilson Business Park</t>
  </si>
  <si>
    <t>Chesterfield</t>
  </si>
  <si>
    <t xml:space="preserve">CT5 3QT                  </t>
  </si>
  <si>
    <t xml:space="preserve">01227 266616                            </t>
  </si>
  <si>
    <t>FCF07</t>
  </si>
  <si>
    <t>Hawkinge Pharmacy Ltd</t>
  </si>
  <si>
    <t>Hawkinge Pharmacy</t>
  </si>
  <si>
    <t>97 Canterbury Road</t>
  </si>
  <si>
    <t>Hawkinge</t>
  </si>
  <si>
    <t>Nr Folkestone</t>
  </si>
  <si>
    <t xml:space="preserve">CT18 7BS                 </t>
  </si>
  <si>
    <t xml:space="preserve">01303 892283                            </t>
  </si>
  <si>
    <t>FCF82</t>
  </si>
  <si>
    <t>23 St Georges Street</t>
  </si>
  <si>
    <t>Canterbury</t>
  </si>
  <si>
    <t xml:space="preserve">CT1 2SS                  </t>
  </si>
  <si>
    <t xml:space="preserve">01227 462039                            </t>
  </si>
  <si>
    <t>2000-02-01</t>
  </si>
  <si>
    <t>FCJ14</t>
  </si>
  <si>
    <t>68-70 West Hill</t>
  </si>
  <si>
    <t>Dartford</t>
  </si>
  <si>
    <t xml:space="preserve">DA1 2EU                  </t>
  </si>
  <si>
    <t xml:space="preserve">01322 311753                            </t>
  </si>
  <si>
    <t>2009-01-05</t>
  </si>
  <si>
    <t>FCP30</t>
  </si>
  <si>
    <t>St Stephens Health Centre</t>
  </si>
  <si>
    <t>St Stephens Walk</t>
  </si>
  <si>
    <t>Ashford, Kent</t>
  </si>
  <si>
    <t xml:space="preserve">TN23 5AQ                 </t>
  </si>
  <si>
    <t xml:space="preserve">01233 614670                            </t>
  </si>
  <si>
    <t>2010-01-18</t>
  </si>
  <si>
    <t>FCR51</t>
  </si>
  <si>
    <t>Gleoresa Limited</t>
  </si>
  <si>
    <t>Grace Chemist</t>
  </si>
  <si>
    <t>127 Folkestone Road</t>
  </si>
  <si>
    <t>FCR68</t>
  </si>
  <si>
    <t>17-18 Kestrel Road</t>
  </si>
  <si>
    <t>Lordswood</t>
  </si>
  <si>
    <t>Chatham</t>
  </si>
  <si>
    <t xml:space="preserve">ME5 8TH                  </t>
  </si>
  <si>
    <t>1982-05-01</t>
  </si>
  <si>
    <t>FC312</t>
  </si>
  <si>
    <t>Badiani &amp; Co Ltd</t>
  </si>
  <si>
    <t>Williams Chemists</t>
  </si>
  <si>
    <t>120 Vale Road</t>
  </si>
  <si>
    <t>Northfleet</t>
  </si>
  <si>
    <t xml:space="preserve">DA11 8BS                 </t>
  </si>
  <si>
    <t>FDF72</t>
  </si>
  <si>
    <t>South Mall</t>
  </si>
  <si>
    <t>Bluewater Park</t>
  </si>
  <si>
    <t xml:space="preserve">DA9 9SJ                  </t>
  </si>
  <si>
    <t xml:space="preserve">01322 624780                            </t>
  </si>
  <si>
    <t>1999-03-16</t>
  </si>
  <si>
    <t>FDP92</t>
  </si>
  <si>
    <t>East Kent OOH</t>
  </si>
  <si>
    <t xml:space="preserve">0300 5550104                            </t>
  </si>
  <si>
    <t>FDT33</t>
  </si>
  <si>
    <t>Berkeley Pharma Ltd</t>
  </si>
  <si>
    <t>Unit 36,John Wilson Buspk</t>
  </si>
  <si>
    <t>Harvey Drive</t>
  </si>
  <si>
    <t xml:space="preserve">01227 262916                            </t>
  </si>
  <si>
    <t>FDT89</t>
  </si>
  <si>
    <t>Kingsmead Road</t>
  </si>
  <si>
    <t xml:space="preserve">CT1 1BW                  </t>
  </si>
  <si>
    <t xml:space="preserve">01227 463808                            </t>
  </si>
  <si>
    <t>2001-06-25</t>
  </si>
  <si>
    <t>FDY10</t>
  </si>
  <si>
    <t>85-89 East Street</t>
  </si>
  <si>
    <t>Sittingbourne</t>
  </si>
  <si>
    <t xml:space="preserve">ME10 4BL                 </t>
  </si>
  <si>
    <t>FD032</t>
  </si>
  <si>
    <t>5 Hempstead Valley Centre</t>
  </si>
  <si>
    <t>Hempstead</t>
  </si>
  <si>
    <t xml:space="preserve">ME7 3PB                  </t>
  </si>
  <si>
    <t xml:space="preserve">01634 388175                            </t>
  </si>
  <si>
    <t>1979-05-01</t>
  </si>
  <si>
    <t>FD742</t>
  </si>
  <si>
    <t>15 The Broadway</t>
  </si>
  <si>
    <t>Broadstairs</t>
  </si>
  <si>
    <t xml:space="preserve">CT10 2AD                 </t>
  </si>
  <si>
    <t xml:space="preserve">01843 862702                            </t>
  </si>
  <si>
    <t>FD763</t>
  </si>
  <si>
    <t>5-9 Hawley Street</t>
  </si>
  <si>
    <t xml:space="preserve">CT9 1PU                  </t>
  </si>
  <si>
    <t xml:space="preserve">01843 292853                            </t>
  </si>
  <si>
    <t>FD862</t>
  </si>
  <si>
    <t>Gillingham Mc Ltd</t>
  </si>
  <si>
    <t>Gillingham Medical Centre</t>
  </si>
  <si>
    <t>Woodlands Road</t>
  </si>
  <si>
    <t xml:space="preserve">ME7 2BU                  </t>
  </si>
  <si>
    <t xml:space="preserve">01634 570161                            </t>
  </si>
  <si>
    <t>FEC04</t>
  </si>
  <si>
    <t>Mistvale Limited</t>
  </si>
  <si>
    <t>Mistvale Chemists</t>
  </si>
  <si>
    <t>127 Canterbury Road</t>
  </si>
  <si>
    <t>Folkestone</t>
  </si>
  <si>
    <t xml:space="preserve">CT19 5NR                 </t>
  </si>
  <si>
    <t xml:space="preserve">01303 254392                            </t>
  </si>
  <si>
    <t>FED96</t>
  </si>
  <si>
    <t>Snodland</t>
  </si>
  <si>
    <t xml:space="preserve">ME6 5DF                  </t>
  </si>
  <si>
    <t>1968-01-01</t>
  </si>
  <si>
    <t>FEH10</t>
  </si>
  <si>
    <t>Badiani &amp; Co. Ltd</t>
  </si>
  <si>
    <t>Istead Rise Pharmacy</t>
  </si>
  <si>
    <t>54 Istead Rise</t>
  </si>
  <si>
    <t xml:space="preserve">DA13 9JF                 </t>
  </si>
  <si>
    <t>1978-09-01</t>
  </si>
  <si>
    <t>FEJ82</t>
  </si>
  <si>
    <t>Otford Road</t>
  </si>
  <si>
    <t>Sevenoaks</t>
  </si>
  <si>
    <t xml:space="preserve">TN14 5EG                 </t>
  </si>
  <si>
    <t xml:space="preserve">01732 469198                            </t>
  </si>
  <si>
    <t>2006-02-20</t>
  </si>
  <si>
    <t>FEL35</t>
  </si>
  <si>
    <t>Greenhithe</t>
  </si>
  <si>
    <t xml:space="preserve">DA9 9BT                  </t>
  </si>
  <si>
    <t xml:space="preserve">01322 374110                            </t>
  </si>
  <si>
    <t>FEL36</t>
  </si>
  <si>
    <t>Fenns Chemist</t>
  </si>
  <si>
    <t>9-10 Walderslade Centre</t>
  </si>
  <si>
    <t>Walderslade</t>
  </si>
  <si>
    <t xml:space="preserve">ME5 9LR                  </t>
  </si>
  <si>
    <t>FEP94</t>
  </si>
  <si>
    <t>Maks Pharmacy Ltd</t>
  </si>
  <si>
    <t>Brompton Pharmacy</t>
  </si>
  <si>
    <t>Brompton</t>
  </si>
  <si>
    <t xml:space="preserve">ME7 5AA                  </t>
  </si>
  <si>
    <t xml:space="preserve">01634 818499                            </t>
  </si>
  <si>
    <t>2003-01-08</t>
  </si>
  <si>
    <t>FEY67</t>
  </si>
  <si>
    <t>21 Rainham Shopping Cent</t>
  </si>
  <si>
    <t xml:space="preserve">01634 231191                            </t>
  </si>
  <si>
    <t>FE161</t>
  </si>
  <si>
    <t>Aveycare LTD</t>
  </si>
  <si>
    <t>Lyminge Pharmacy</t>
  </si>
  <si>
    <t>Lyminge</t>
  </si>
  <si>
    <t xml:space="preserve">CT18 8HQ                 </t>
  </si>
  <si>
    <t xml:space="preserve">01303 862425                            </t>
  </si>
  <si>
    <t>FE414</t>
  </si>
  <si>
    <t>Rusthall Pharmacy</t>
  </si>
  <si>
    <t>2 High Street</t>
  </si>
  <si>
    <t>Rusthall</t>
  </si>
  <si>
    <t>Tunbridge Wells</t>
  </si>
  <si>
    <t xml:space="preserve">TN4 8RN                  </t>
  </si>
  <si>
    <t xml:space="preserve">01892 521255                            </t>
  </si>
  <si>
    <t>FE677</t>
  </si>
  <si>
    <t xml:space="preserve">ME7 1AQ                  </t>
  </si>
  <si>
    <t xml:space="preserve">01634 851683                            </t>
  </si>
  <si>
    <t>1995-09-04</t>
  </si>
  <si>
    <t>FFE44</t>
  </si>
  <si>
    <t>Barrey Rd, Ashford Rtl Pk</t>
  </si>
  <si>
    <t>Sevington</t>
  </si>
  <si>
    <t xml:space="preserve">TN24 0SG                 </t>
  </si>
  <si>
    <t xml:space="preserve">01233 503670                            </t>
  </si>
  <si>
    <t>2005-08-26</t>
  </si>
  <si>
    <t>FFM54</t>
  </si>
  <si>
    <t>A Jangra</t>
  </si>
  <si>
    <t>Merlin Pharmacy Consultants Ltd</t>
  </si>
  <si>
    <t>54 Silverweed Road</t>
  </si>
  <si>
    <t>Weedswood</t>
  </si>
  <si>
    <t xml:space="preserve">ME5 0QX                  </t>
  </si>
  <si>
    <t xml:space="preserve">01634 861683                            </t>
  </si>
  <si>
    <t>2003-06-30</t>
  </si>
  <si>
    <t>FFP47</t>
  </si>
  <si>
    <t>23 London Road</t>
  </si>
  <si>
    <t xml:space="preserve">ME10 1NQ                 </t>
  </si>
  <si>
    <t>FFR87</t>
  </si>
  <si>
    <t>3-4 Tesco Precinct</t>
  </si>
  <si>
    <t>Millstrood Road</t>
  </si>
  <si>
    <t>Whitstable</t>
  </si>
  <si>
    <t xml:space="preserve">CT5 3EE                  </t>
  </si>
  <si>
    <t xml:space="preserve">01227 597449                            </t>
  </si>
  <si>
    <t>1998-02-02</t>
  </si>
  <si>
    <t>FFV03</t>
  </si>
  <si>
    <t>Mr &amp; Mrs Aa Alagbe</t>
  </si>
  <si>
    <t>Daysol Pharmacy</t>
  </si>
  <si>
    <t>25 Temple Hill Square</t>
  </si>
  <si>
    <t xml:space="preserve">DA1 5HY                  </t>
  </si>
  <si>
    <t xml:space="preserve">01322 224141                            </t>
  </si>
  <si>
    <t>FFV40</t>
  </si>
  <si>
    <t>Kiavi LTD</t>
  </si>
  <si>
    <t>Guildhall Pharmacy</t>
  </si>
  <si>
    <t>110 Guildhall Street</t>
  </si>
  <si>
    <t xml:space="preserve">CT20 1ES                 </t>
  </si>
  <si>
    <t xml:space="preserve">01303 259414                            </t>
  </si>
  <si>
    <t>FFV74</t>
  </si>
  <si>
    <t>Courteney Road</t>
  </si>
  <si>
    <t xml:space="preserve">ME8 0GX                  </t>
  </si>
  <si>
    <t xml:space="preserve">01634 490447                            </t>
  </si>
  <si>
    <t>FFW73</t>
  </si>
  <si>
    <t>South East Health Ltd OOH</t>
  </si>
  <si>
    <t>Kingston House,Suites A&amp;B</t>
  </si>
  <si>
    <t>Orbital Park, Ashford</t>
  </si>
  <si>
    <t xml:space="preserve">0845 4349655                            </t>
  </si>
  <si>
    <t>FF040</t>
  </si>
  <si>
    <t>New Romney Pharmacy</t>
  </si>
  <si>
    <t>New Romney</t>
  </si>
  <si>
    <t xml:space="preserve">TN28 8AH                 </t>
  </si>
  <si>
    <t>2013-07-11</t>
  </si>
  <si>
    <t>FF270</t>
  </si>
  <si>
    <t>Northdown Pharmacy</t>
  </si>
  <si>
    <t>261-263 Northdown Road</t>
  </si>
  <si>
    <t>Cliftonville</t>
  </si>
  <si>
    <t xml:space="preserve">CT9 2PN                  </t>
  </si>
  <si>
    <t xml:space="preserve">01843 224666                            </t>
  </si>
  <si>
    <t>FF547</t>
  </si>
  <si>
    <t>Swanley Pharmacy</t>
  </si>
  <si>
    <t>47 Swanley Centre</t>
  </si>
  <si>
    <t>Swanley</t>
  </si>
  <si>
    <t xml:space="preserve">BR8 7TQ                  </t>
  </si>
  <si>
    <t xml:space="preserve">01322 662259                            </t>
  </si>
  <si>
    <t>FF573</t>
  </si>
  <si>
    <t>Unit4a Singleton Ctr</t>
  </si>
  <si>
    <t>Singleton Hill</t>
  </si>
  <si>
    <t>Singleton</t>
  </si>
  <si>
    <t xml:space="preserve">TN23 5GR                 </t>
  </si>
  <si>
    <t xml:space="preserve">01233 635355                            </t>
  </si>
  <si>
    <t>FGC22</t>
  </si>
  <si>
    <t>56 High Street</t>
  </si>
  <si>
    <t xml:space="preserve">TN24 8TB                 </t>
  </si>
  <si>
    <t xml:space="preserve">01233 625528                            </t>
  </si>
  <si>
    <t>1949-06-01</t>
  </si>
  <si>
    <t>FGF64</t>
  </si>
  <si>
    <t>134-136 Delce Road</t>
  </si>
  <si>
    <t>Rochester</t>
  </si>
  <si>
    <t xml:space="preserve">ME1 2DT                  </t>
  </si>
  <si>
    <t>1980-05-01</t>
  </si>
  <si>
    <t>FGG65</t>
  </si>
  <si>
    <t>Integrated Care 24 Limited OOH</t>
  </si>
  <si>
    <t>The Long Burroworbital Pk</t>
  </si>
  <si>
    <t xml:space="preserve">01233 505450                            </t>
  </si>
  <si>
    <t>FGL46</t>
  </si>
  <si>
    <t>Karsons Pharma Limited</t>
  </si>
  <si>
    <t>Karsons Pharmacy</t>
  </si>
  <si>
    <t>33 Pattens Lane</t>
  </si>
  <si>
    <t xml:space="preserve">ME4 6JR                  </t>
  </si>
  <si>
    <t xml:space="preserve">01634 843177                            </t>
  </si>
  <si>
    <t>FGN90</t>
  </si>
  <si>
    <t>Ferris Healthcare</t>
  </si>
  <si>
    <t>Birchington Medical Ctr</t>
  </si>
  <si>
    <t>Minnis Road</t>
  </si>
  <si>
    <t>Birchington</t>
  </si>
  <si>
    <t xml:space="preserve">CT7 9HQ                  </t>
  </si>
  <si>
    <t xml:space="preserve">01843 846556                            </t>
  </si>
  <si>
    <t>1994-11-17</t>
  </si>
  <si>
    <t>FG639</t>
  </si>
  <si>
    <t>Medway On Call Care OOH</t>
  </si>
  <si>
    <t>Medway On Call Care</t>
  </si>
  <si>
    <t>Quayside House</t>
  </si>
  <si>
    <t xml:space="preserve">ME4 4QZ                  </t>
  </si>
  <si>
    <t xml:space="preserve">01634 891855                            </t>
  </si>
  <si>
    <t>FHA64</t>
  </si>
  <si>
    <t>Harshraj LTD</t>
  </si>
  <si>
    <t>Lion Pharmacy</t>
  </si>
  <si>
    <t>202 Rochester Road</t>
  </si>
  <si>
    <t>Chalk</t>
  </si>
  <si>
    <t xml:space="preserve">DA12 4TY                 </t>
  </si>
  <si>
    <t>FHM35</t>
  </si>
  <si>
    <t>Strand Pharmacy (Walmer) Limited</t>
  </si>
  <si>
    <t>Strand Pharmacy</t>
  </si>
  <si>
    <t>51 The Strand</t>
  </si>
  <si>
    <t>Walmer</t>
  </si>
  <si>
    <t xml:space="preserve">CT14 7DP                 </t>
  </si>
  <si>
    <t xml:space="preserve">01304 360030                            </t>
  </si>
  <si>
    <t>FHW09</t>
  </si>
  <si>
    <t xml:space="preserve">01303 221919                            </t>
  </si>
  <si>
    <t>FHY96</t>
  </si>
  <si>
    <t>9 Kempthorne Street</t>
  </si>
  <si>
    <t>St Georges Centre</t>
  </si>
  <si>
    <t xml:space="preserve">DA11 0TA                 </t>
  </si>
  <si>
    <t>FH139</t>
  </si>
  <si>
    <t>56-62 King Street</t>
  </si>
  <si>
    <t xml:space="preserve">ME14 1BW                 </t>
  </si>
  <si>
    <t>1949-12-01</t>
  </si>
  <si>
    <t>FH171</t>
  </si>
  <si>
    <t>22 The Street</t>
  </si>
  <si>
    <t>Ash</t>
  </si>
  <si>
    <t xml:space="preserve">CT3 2EW                  </t>
  </si>
  <si>
    <t xml:space="preserve">01304 812242                            </t>
  </si>
  <si>
    <t>FH199</t>
  </si>
  <si>
    <t>Hawkhurst Pharmacy</t>
  </si>
  <si>
    <t>1 The Colonnade</t>
  </si>
  <si>
    <t>Hawkhurst</t>
  </si>
  <si>
    <t xml:space="preserve">TN18 4ES                 </t>
  </si>
  <si>
    <t xml:space="preserve">01580 753222                            </t>
  </si>
  <si>
    <t>FH237</t>
  </si>
  <si>
    <t>17 Queen Street</t>
  </si>
  <si>
    <t xml:space="preserve">CT14 6ET                 </t>
  </si>
  <si>
    <t xml:space="preserve">01304 374143                            </t>
  </si>
  <si>
    <t>2012-09-02</t>
  </si>
  <si>
    <t>FH385</t>
  </si>
  <si>
    <t>Pharma Plus Medical Ltd</t>
  </si>
  <si>
    <t>142 Northdown Road</t>
  </si>
  <si>
    <t xml:space="preserve">CT9 2QN                  </t>
  </si>
  <si>
    <t xml:space="preserve">01843 298440                            </t>
  </si>
  <si>
    <t>2011-05-10</t>
  </si>
  <si>
    <t>FH411</t>
  </si>
  <si>
    <t>Ackers (Chemists) Limited</t>
  </si>
  <si>
    <t>Ackers Chemists</t>
  </si>
  <si>
    <t>94 Church Road</t>
  </si>
  <si>
    <t>Swanscombe</t>
  </si>
  <si>
    <t xml:space="preserve">DA10 0HF                 </t>
  </si>
  <si>
    <t xml:space="preserve">01322 382300                            </t>
  </si>
  <si>
    <t>FH441</t>
  </si>
  <si>
    <t>South Eastern Pharmacies Limited</t>
  </si>
  <si>
    <t>South Eastern Pharmacies</t>
  </si>
  <si>
    <t>5 Main Road</t>
  </si>
  <si>
    <t>Hoo</t>
  </si>
  <si>
    <t xml:space="preserve">ME3 9AA                  </t>
  </si>
  <si>
    <t xml:space="preserve">01634 235780                            </t>
  </si>
  <si>
    <t>FH460</t>
  </si>
  <si>
    <t>Kings Hill Pharmacy</t>
  </si>
  <si>
    <t>6 Liberty Square</t>
  </si>
  <si>
    <t>Kings Hill</t>
  </si>
  <si>
    <t xml:space="preserve">ME19 4AU                 </t>
  </si>
  <si>
    <t xml:space="preserve">01732 845612                            </t>
  </si>
  <si>
    <t>FH692</t>
  </si>
  <si>
    <t>Swan Valley Pharmacy</t>
  </si>
  <si>
    <t>Swanscombe Health Centre</t>
  </si>
  <si>
    <t>Southfleet Road</t>
  </si>
  <si>
    <t xml:space="preserve">DA10 0BF                 </t>
  </si>
  <si>
    <t xml:space="preserve">01322 313640                            </t>
  </si>
  <si>
    <t>1958-05-01</t>
  </si>
  <si>
    <t>FH758</t>
  </si>
  <si>
    <t>Janris Limited</t>
  </si>
  <si>
    <t>22a Kitchener Avenue</t>
  </si>
  <si>
    <t xml:space="preserve">DA12 5HY                 </t>
  </si>
  <si>
    <t xml:space="preserve">01474 359559                            </t>
  </si>
  <si>
    <t>2012-12-13</t>
  </si>
  <si>
    <t>FH782</t>
  </si>
  <si>
    <t>College Health Limited</t>
  </si>
  <si>
    <t>College Pharmacy Online</t>
  </si>
  <si>
    <t>11 Frindsbury Road</t>
  </si>
  <si>
    <t>Strood</t>
  </si>
  <si>
    <t xml:space="preserve">ME2 4ST                  </t>
  </si>
  <si>
    <t xml:space="preserve">01634 713336                            </t>
  </si>
  <si>
    <t>2013-10-08</t>
  </si>
  <si>
    <t>FJC80</t>
  </si>
  <si>
    <t>Minster Pharmacy</t>
  </si>
  <si>
    <t>13-15 Trafalgar Place</t>
  </si>
  <si>
    <t>The Broadway Minster</t>
  </si>
  <si>
    <t>Sheppey</t>
  </si>
  <si>
    <t xml:space="preserve">ME12 2RW                 </t>
  </si>
  <si>
    <t xml:space="preserve">01795 875531                            </t>
  </si>
  <si>
    <t>FJC85</t>
  </si>
  <si>
    <t>Butt &amp; Hobbs Limited</t>
  </si>
  <si>
    <t>Hobbs Pharmacy</t>
  </si>
  <si>
    <t>25 Quarry Hill Road</t>
  </si>
  <si>
    <t xml:space="preserve">TN9 2RN                  </t>
  </si>
  <si>
    <t xml:space="preserve">01732 353950                            </t>
  </si>
  <si>
    <t>FJE58</t>
  </si>
  <si>
    <t>E-Nova Healthcare Limited</t>
  </si>
  <si>
    <t>Cheadles Dispensing Chemists</t>
  </si>
  <si>
    <t>115 High Street</t>
  </si>
  <si>
    <t xml:space="preserve">CT5 1AY                  </t>
  </si>
  <si>
    <t xml:space="preserve">01227 272066                            </t>
  </si>
  <si>
    <t>2006-05-04</t>
  </si>
  <si>
    <t>FJF07</t>
  </si>
  <si>
    <t>Gorham Medical Limited</t>
  </si>
  <si>
    <t>East Street Pharmacy</t>
  </si>
  <si>
    <t>Warders Medical Centre</t>
  </si>
  <si>
    <t xml:space="preserve">TN9 1LA                  </t>
  </si>
  <si>
    <t>FJF12</t>
  </si>
  <si>
    <t>69-71 City Way</t>
  </si>
  <si>
    <t xml:space="preserve">ME1 2BA                  </t>
  </si>
  <si>
    <t xml:space="preserve">01634 405700                            </t>
  </si>
  <si>
    <t>FJF87</t>
  </si>
  <si>
    <t>33-35 Parkwood Green</t>
  </si>
  <si>
    <t xml:space="preserve">ME8 9PW                  </t>
  </si>
  <si>
    <t xml:space="preserve">01634 235880                            </t>
  </si>
  <si>
    <t>FJN16</t>
  </si>
  <si>
    <t>Seasalter Pharmacy</t>
  </si>
  <si>
    <t>28 Faversham Road</t>
  </si>
  <si>
    <t>Seasalter</t>
  </si>
  <si>
    <t xml:space="preserve">CT5 4AR                  </t>
  </si>
  <si>
    <t>2008-06-30</t>
  </si>
  <si>
    <t>FJP76</t>
  </si>
  <si>
    <t>76 St Mildreds Road</t>
  </si>
  <si>
    <t xml:space="preserve">CT8 8RF                  </t>
  </si>
  <si>
    <t xml:space="preserve">01843 831186                            </t>
  </si>
  <si>
    <t>1991-12-31</t>
  </si>
  <si>
    <t>FJQ01</t>
  </si>
  <si>
    <t>B &amp; M Ltd</t>
  </si>
  <si>
    <t>Newington Pharmacy</t>
  </si>
  <si>
    <t>47 Newington Road</t>
  </si>
  <si>
    <t>Ramsgate</t>
  </si>
  <si>
    <t xml:space="preserve">CT12 6EW                 </t>
  </si>
  <si>
    <t xml:space="preserve">01843 587353                            </t>
  </si>
  <si>
    <t>2004-05-30</t>
  </si>
  <si>
    <t>FJ098</t>
  </si>
  <si>
    <t>Day-Lewis Chemist</t>
  </si>
  <si>
    <t>2 The Square</t>
  </si>
  <si>
    <t>Riverhead</t>
  </si>
  <si>
    <t xml:space="preserve">TN13 2AA                 </t>
  </si>
  <si>
    <t xml:space="preserve">01732 452452                            </t>
  </si>
  <si>
    <t>FJ121</t>
  </si>
  <si>
    <t>2-3 Mill Court</t>
  </si>
  <si>
    <t>Mace Lane</t>
  </si>
  <si>
    <t xml:space="preserve">TN24 8DN                 </t>
  </si>
  <si>
    <t xml:space="preserve">01233 620465                            </t>
  </si>
  <si>
    <t>1981-01-01</t>
  </si>
  <si>
    <t>FJ719</t>
  </si>
  <si>
    <t>Paydens Ltd</t>
  </si>
  <si>
    <t>Montefiore Medical Centre</t>
  </si>
  <si>
    <t>Dumpton Park Drive</t>
  </si>
  <si>
    <t xml:space="preserve">CT11 8AD                 </t>
  </si>
  <si>
    <t xml:space="preserve">01843 591282                            </t>
  </si>
  <si>
    <t>FKD01</t>
  </si>
  <si>
    <t>38 Cheriton High Street</t>
  </si>
  <si>
    <t xml:space="preserve">CT19 4ET                 </t>
  </si>
  <si>
    <t xml:space="preserve">01303 275625                            </t>
  </si>
  <si>
    <t>FKD21</t>
  </si>
  <si>
    <t>Chopra S</t>
  </si>
  <si>
    <t>15 Main Road</t>
  </si>
  <si>
    <t>Hextable</t>
  </si>
  <si>
    <t xml:space="preserve">BR8 7RB                  </t>
  </si>
  <si>
    <t>FKE87</t>
  </si>
  <si>
    <t>139 New Road</t>
  </si>
  <si>
    <t xml:space="preserve">ME4 4PT                  </t>
  </si>
  <si>
    <t>FKG97</t>
  </si>
  <si>
    <t>Wm Morrision Supermarkets Plc</t>
  </si>
  <si>
    <t>Morrisions Pharmacy</t>
  </si>
  <si>
    <t>Ten Perch Road</t>
  </si>
  <si>
    <t>Wincheap</t>
  </si>
  <si>
    <t xml:space="preserve">CT1 3TQ                  </t>
  </si>
  <si>
    <t xml:space="preserve">01227 766679                            </t>
  </si>
  <si>
    <t>1996-06-19</t>
  </si>
  <si>
    <t>FKH24</t>
  </si>
  <si>
    <t>South East Health Plus Ltd</t>
  </si>
  <si>
    <t>Pharmacy @ Gun Lane</t>
  </si>
  <si>
    <t>Gun Lane Medical Centre</t>
  </si>
  <si>
    <t>Gun Lane</t>
  </si>
  <si>
    <t xml:space="preserve">ME2 4UW                  </t>
  </si>
  <si>
    <t xml:space="preserve">01634 724397                            </t>
  </si>
  <si>
    <t>FKH43</t>
  </si>
  <si>
    <t>Jacash LTD</t>
  </si>
  <si>
    <t>Saxon Warrior Pharmacy</t>
  </si>
  <si>
    <t>Lenham</t>
  </si>
  <si>
    <t xml:space="preserve">ME17 2PG                 </t>
  </si>
  <si>
    <t>FKR03</t>
  </si>
  <si>
    <t>426 Margate Road</t>
  </si>
  <si>
    <t xml:space="preserve">CT10 2QZ                 </t>
  </si>
  <si>
    <t xml:space="preserve">01843 592286                            </t>
  </si>
  <si>
    <t>2000-08-18</t>
  </si>
  <si>
    <t>FKV58</t>
  </si>
  <si>
    <t>32 Swanley Centre</t>
  </si>
  <si>
    <t xml:space="preserve">BR8 7TL                  </t>
  </si>
  <si>
    <t>1971-11-01</t>
  </si>
  <si>
    <t>FK406</t>
  </si>
  <si>
    <t>1 Railway Street</t>
  </si>
  <si>
    <t xml:space="preserve">ME7 1XF                  </t>
  </si>
  <si>
    <t xml:space="preserve">01634 575327                            </t>
  </si>
  <si>
    <t>FK412</t>
  </si>
  <si>
    <t>10 The Alma</t>
  </si>
  <si>
    <t>Leander Drive</t>
  </si>
  <si>
    <t>Riverview Park</t>
  </si>
  <si>
    <t>Gravesend, Kent</t>
  </si>
  <si>
    <t xml:space="preserve">DA12 4NG                 </t>
  </si>
  <si>
    <t xml:space="preserve">01474 567948                            </t>
  </si>
  <si>
    <t>FK566</t>
  </si>
  <si>
    <t>Aylesham Health Centre</t>
  </si>
  <si>
    <t>Queens Road</t>
  </si>
  <si>
    <t>Aylesham</t>
  </si>
  <si>
    <t xml:space="preserve">CT3 3BB                  </t>
  </si>
  <si>
    <t xml:space="preserve">01304 840435                            </t>
  </si>
  <si>
    <t>FLD05</t>
  </si>
  <si>
    <t>Delmergate Limited</t>
  </si>
  <si>
    <t>Memorial Pharmacy</t>
  </si>
  <si>
    <t>Memorial Hospital</t>
  </si>
  <si>
    <t>Bell Road</t>
  </si>
  <si>
    <t xml:space="preserve">ME10 4XX                 </t>
  </si>
  <si>
    <t xml:space="preserve">01795 435177                            </t>
  </si>
  <si>
    <t>1997-02-17</t>
  </si>
  <si>
    <t>FLD21</t>
  </si>
  <si>
    <t>Taylors Pharmacy</t>
  </si>
  <si>
    <t>362-364 Cheriton Road</t>
  </si>
  <si>
    <t xml:space="preserve">CT19 4DX                 </t>
  </si>
  <si>
    <t xml:space="preserve">01303 275444                            </t>
  </si>
  <si>
    <t>FLH05</t>
  </si>
  <si>
    <t>Unit 3, Eureka Place</t>
  </si>
  <si>
    <t xml:space="preserve">TN25 4BY                 </t>
  </si>
  <si>
    <t xml:space="preserve">01233 638961                            </t>
  </si>
  <si>
    <t>2010-07-19</t>
  </si>
  <si>
    <t>FLJ66</t>
  </si>
  <si>
    <t>Pender Pharmacy Ltd</t>
  </si>
  <si>
    <t>Gravesend Medical Pharmacy Centre</t>
  </si>
  <si>
    <t>Gravesend Medical Centre</t>
  </si>
  <si>
    <t>1 New Swan Yard</t>
  </si>
  <si>
    <t xml:space="preserve">DA12 2EN                 </t>
  </si>
  <si>
    <t xml:space="preserve">01474 335646                            </t>
  </si>
  <si>
    <t>FLL94</t>
  </si>
  <si>
    <t>Linden Park Road</t>
  </si>
  <si>
    <t xml:space="preserve">TN2 5QL                  </t>
  </si>
  <si>
    <t xml:space="preserve">01892 532569                            </t>
  </si>
  <si>
    <t>FL061</t>
  </si>
  <si>
    <t>27 High Street</t>
  </si>
  <si>
    <t>Edenbridge</t>
  </si>
  <si>
    <t xml:space="preserve">TN8 5AD                  </t>
  </si>
  <si>
    <t>1951-01-01</t>
  </si>
  <si>
    <t>FL417</t>
  </si>
  <si>
    <t>Mcardle Pharmacy</t>
  </si>
  <si>
    <t>41 Canterbury Road</t>
  </si>
  <si>
    <t xml:space="preserve">CT19 5NJ                 </t>
  </si>
  <si>
    <t xml:space="preserve">01303 251511                            </t>
  </si>
  <si>
    <t>1993-02-22</t>
  </si>
  <si>
    <t>FL519</t>
  </si>
  <si>
    <t>Newton Place Healthcare Llp</t>
  </si>
  <si>
    <t>Newton Place Pharmacy</t>
  </si>
  <si>
    <t>Newton Place Surgery</t>
  </si>
  <si>
    <t>Newton Road</t>
  </si>
  <si>
    <t>Faversham</t>
  </si>
  <si>
    <t xml:space="preserve">ME13 8FH                 </t>
  </si>
  <si>
    <t xml:space="preserve">01795 597509                            </t>
  </si>
  <si>
    <t>FL693</t>
  </si>
  <si>
    <t>Merlin Pharmacy</t>
  </si>
  <si>
    <t>364 City Way</t>
  </si>
  <si>
    <t xml:space="preserve">ME1 2BQ                  </t>
  </si>
  <si>
    <t xml:space="preserve">01634 842789                            </t>
  </si>
  <si>
    <t>FL840</t>
  </si>
  <si>
    <t>63 Aster Drive</t>
  </si>
  <si>
    <t>St Mary's Island</t>
  </si>
  <si>
    <t xml:space="preserve">ME4 3EB                  </t>
  </si>
  <si>
    <t xml:space="preserve">01634 891207                            </t>
  </si>
  <si>
    <t>2008-09-14</t>
  </si>
  <si>
    <t>FMH74</t>
  </si>
  <si>
    <t>Cheadles Chemist Canterbury</t>
  </si>
  <si>
    <t>Giles Avenue</t>
  </si>
  <si>
    <t xml:space="preserve">CT2 7PB                  </t>
  </si>
  <si>
    <t xml:space="preserve">01277 763949                            </t>
  </si>
  <si>
    <t>2009-07-03</t>
  </si>
  <si>
    <t>FMV16</t>
  </si>
  <si>
    <t>Margate Pharmacy</t>
  </si>
  <si>
    <t>38a St Anthony's Way</t>
  </si>
  <si>
    <t xml:space="preserve">CT9 3RB                  </t>
  </si>
  <si>
    <t xml:space="preserve">01843 295878                            </t>
  </si>
  <si>
    <t>2013-07-22</t>
  </si>
  <si>
    <t>FMW71</t>
  </si>
  <si>
    <t>Mr P Deol</t>
  </si>
  <si>
    <t>Link Pharmacy</t>
  </si>
  <si>
    <t>88a King Street</t>
  </si>
  <si>
    <t xml:space="preserve">ME14 1BH                 </t>
  </si>
  <si>
    <t xml:space="preserve">01622 752990                            </t>
  </si>
  <si>
    <t>2008-02-18</t>
  </si>
  <si>
    <t>FM106</t>
  </si>
  <si>
    <t>Asda Store Ltd</t>
  </si>
  <si>
    <t>1 Alexander Grove</t>
  </si>
  <si>
    <t xml:space="preserve">BR8 7UN                  </t>
  </si>
  <si>
    <t xml:space="preserve">01322 668536                            </t>
  </si>
  <si>
    <t>FM185</t>
  </si>
  <si>
    <t>Instone Road</t>
  </si>
  <si>
    <t xml:space="preserve">DA1 2JP                  </t>
  </si>
  <si>
    <t xml:space="preserve">01322 227930                            </t>
  </si>
  <si>
    <t>FM457</t>
  </si>
  <si>
    <t>Guidebrook LTD</t>
  </si>
  <si>
    <t>Kemsley Pharmacy</t>
  </si>
  <si>
    <t>Grovehurst Road</t>
  </si>
  <si>
    <t>Kemsley</t>
  </si>
  <si>
    <t xml:space="preserve">ME10 2ST                 </t>
  </si>
  <si>
    <t xml:space="preserve">01795 431270                            </t>
  </si>
  <si>
    <t>FM706</t>
  </si>
  <si>
    <t>Quartz Way</t>
  </si>
  <si>
    <t xml:space="preserve">ME10 5AB                 </t>
  </si>
  <si>
    <t xml:space="preserve">01795 438558                            </t>
  </si>
  <si>
    <t>2009-09-07</t>
  </si>
  <si>
    <t>FM756</t>
  </si>
  <si>
    <t>Sainsbury's Supermarket Ltd</t>
  </si>
  <si>
    <t>Sainsbury's Stores</t>
  </si>
  <si>
    <t>Quarry Wood</t>
  </si>
  <si>
    <t>Mills Road</t>
  </si>
  <si>
    <t xml:space="preserve">ME20 7NA                 </t>
  </si>
  <si>
    <t xml:space="preserve">01622 790223                            </t>
  </si>
  <si>
    <t>2010-05-16</t>
  </si>
  <si>
    <t>FM796</t>
  </si>
  <si>
    <t>Whitstable Community Services Limited</t>
  </si>
  <si>
    <t>Estuary View Pharmacy</t>
  </si>
  <si>
    <t>25 Boorman Way</t>
  </si>
  <si>
    <t>Estuary View Business Pk</t>
  </si>
  <si>
    <t xml:space="preserve">CT5 3SE                  </t>
  </si>
  <si>
    <t xml:space="preserve">01227 277488                            </t>
  </si>
  <si>
    <t>FNC82</t>
  </si>
  <si>
    <t>Medway Drive-Thru Pharmacy Ltd</t>
  </si>
  <si>
    <t>Medway Pharmacy</t>
  </si>
  <si>
    <t>465 Canterbury Street</t>
  </si>
  <si>
    <t xml:space="preserve">ME7 5LJ                  </t>
  </si>
  <si>
    <t xml:space="preserve">01634 852524                            </t>
  </si>
  <si>
    <t>2013-12-12</t>
  </si>
  <si>
    <t>FNE00</t>
  </si>
  <si>
    <t>Sheerness Health Centre</t>
  </si>
  <si>
    <t>Sheerness</t>
  </si>
  <si>
    <t xml:space="preserve">ME12 1UP                 </t>
  </si>
  <si>
    <t xml:space="preserve">01795 664601                            </t>
  </si>
  <si>
    <t>FNE17</t>
  </si>
  <si>
    <t>23 Street End Road</t>
  </si>
  <si>
    <t xml:space="preserve">ME5 0AA                  </t>
  </si>
  <si>
    <t>1990-06-01</t>
  </si>
  <si>
    <t>FNP04</t>
  </si>
  <si>
    <t>A &amp; S Shillam Ltd</t>
  </si>
  <si>
    <t>Bridge Pharmacy</t>
  </si>
  <si>
    <t>Bridge</t>
  </si>
  <si>
    <t xml:space="preserve">CT4 5JY                  </t>
  </si>
  <si>
    <t xml:space="preserve">01227 831008                            </t>
  </si>
  <si>
    <t>2003-09-08</t>
  </si>
  <si>
    <t>FN266</t>
  </si>
  <si>
    <t>Springate &amp; Harrison Ltd</t>
  </si>
  <si>
    <t>15 The Brent</t>
  </si>
  <si>
    <t xml:space="preserve">DA1 1YD                  </t>
  </si>
  <si>
    <t>1973-08-01</t>
  </si>
  <si>
    <t>FN394</t>
  </si>
  <si>
    <t>Cairns Chemist</t>
  </si>
  <si>
    <t>51 London Road</t>
  </si>
  <si>
    <t xml:space="preserve">CT17 0SP                 </t>
  </si>
  <si>
    <t xml:space="preserve">01304 206968                            </t>
  </si>
  <si>
    <t>2006-02-26</t>
  </si>
  <si>
    <t>FN439</t>
  </si>
  <si>
    <t>Pender Pharmacy</t>
  </si>
  <si>
    <t>2 Milton Road</t>
  </si>
  <si>
    <t xml:space="preserve">DA12 2RE                 </t>
  </si>
  <si>
    <t xml:space="preserve">01474 323828                            </t>
  </si>
  <si>
    <t>FN522</t>
  </si>
  <si>
    <t>48-52 High Street</t>
  </si>
  <si>
    <t xml:space="preserve">DA1 1DE                  </t>
  </si>
  <si>
    <t>1950-02-01</t>
  </si>
  <si>
    <t>FN614</t>
  </si>
  <si>
    <t>Sutton Road</t>
  </si>
  <si>
    <t xml:space="preserve">ME15 9NN                 </t>
  </si>
  <si>
    <t xml:space="preserve">01622 661750                            </t>
  </si>
  <si>
    <t>FPC66</t>
  </si>
  <si>
    <t>Badiani RV</t>
  </si>
  <si>
    <t>Penders Chemists</t>
  </si>
  <si>
    <t>29 Dene Holm Road</t>
  </si>
  <si>
    <t>Painters Ash Estate</t>
  </si>
  <si>
    <t xml:space="preserve">DA11 8LG                 </t>
  </si>
  <si>
    <t>FPH74</t>
  </si>
  <si>
    <t>52 College Road</t>
  </si>
  <si>
    <t xml:space="preserve">ME15 6SB                 </t>
  </si>
  <si>
    <t xml:space="preserve">01622 674020                            </t>
  </si>
  <si>
    <t>2003-05-01</t>
  </si>
  <si>
    <t>FPK82</t>
  </si>
  <si>
    <t>Austinoma Chemist Limited</t>
  </si>
  <si>
    <t>44 Newington High Street</t>
  </si>
  <si>
    <t>Newington</t>
  </si>
  <si>
    <t xml:space="preserve">ME9 7JL                  </t>
  </si>
  <si>
    <t xml:space="preserve">01795 844131                            </t>
  </si>
  <si>
    <t>2014-02-07</t>
  </si>
  <si>
    <t>FPQ66</t>
  </si>
  <si>
    <t>Wasu JK</t>
  </si>
  <si>
    <t>Joydens Wood Pharmacy</t>
  </si>
  <si>
    <t>2 Birchwood Parade</t>
  </si>
  <si>
    <t>Wilmington</t>
  </si>
  <si>
    <t xml:space="preserve">DA2 7NJ                  </t>
  </si>
  <si>
    <t>FPV78</t>
  </si>
  <si>
    <t>Inngate Limited</t>
  </si>
  <si>
    <t>Thales Pharmacy</t>
  </si>
  <si>
    <t>31 Azalea Drive</t>
  </si>
  <si>
    <t xml:space="preserve">BR8 8HS                  </t>
  </si>
  <si>
    <t xml:space="preserve">01322 664659                            </t>
  </si>
  <si>
    <t>2011-11-14</t>
  </si>
  <si>
    <t>FPX45</t>
  </si>
  <si>
    <t>120 High Street</t>
  </si>
  <si>
    <t xml:space="preserve">TN13 1XA                 </t>
  </si>
  <si>
    <t>1950-01-01</t>
  </si>
  <si>
    <t>FP204</t>
  </si>
  <si>
    <t>Pharmacy Dept, Sainsburys</t>
  </si>
  <si>
    <t>Priory Centre</t>
  </si>
  <si>
    <t xml:space="preserve">DA1 2HS                  </t>
  </si>
  <si>
    <t xml:space="preserve">01322 223379                            </t>
  </si>
  <si>
    <t>2000-04-14</t>
  </si>
  <si>
    <t>FP215</t>
  </si>
  <si>
    <t>Carlisle A Ltd</t>
  </si>
  <si>
    <t>14 Cross Lane</t>
  </si>
  <si>
    <t xml:space="preserve">ME13 8PN                 </t>
  </si>
  <si>
    <t xml:space="preserve">01795 532784                            </t>
  </si>
  <si>
    <t>FP478</t>
  </si>
  <si>
    <t>114 Sandgate Road</t>
  </si>
  <si>
    <t xml:space="preserve">CT20 2BW                 </t>
  </si>
  <si>
    <t xml:space="preserve">01303 254383                            </t>
  </si>
  <si>
    <t>FP984</t>
  </si>
  <si>
    <t>Sg Court Limited</t>
  </si>
  <si>
    <t>Courts Chemist</t>
  </si>
  <si>
    <t>67-69 Station Road</t>
  </si>
  <si>
    <t xml:space="preserve">CT7 9RE                  </t>
  </si>
  <si>
    <t xml:space="preserve">01843 841143                            </t>
  </si>
  <si>
    <t>1950-07-01</t>
  </si>
  <si>
    <t>FQP92</t>
  </si>
  <si>
    <t>Crescent Road</t>
  </si>
  <si>
    <t xml:space="preserve">ME13 7AS                 </t>
  </si>
  <si>
    <t xml:space="preserve">01795 567547                            </t>
  </si>
  <si>
    <t>2011-03-07</t>
  </si>
  <si>
    <t>FQQ44</t>
  </si>
  <si>
    <t>Woolls Pharmacy</t>
  </si>
  <si>
    <t>Palm Bay Avenue</t>
  </si>
  <si>
    <t xml:space="preserve">CT9 3NR                  </t>
  </si>
  <si>
    <t xml:space="preserve">01843 223775                            </t>
  </si>
  <si>
    <t>1996-01-02</t>
  </si>
  <si>
    <t>FQQ79</t>
  </si>
  <si>
    <t>Hythe Road</t>
  </si>
  <si>
    <t>Willesborough</t>
  </si>
  <si>
    <t xml:space="preserve">TN24 0YE                 </t>
  </si>
  <si>
    <t xml:space="preserve">01233 207449                            </t>
  </si>
  <si>
    <t>1998-09-28</t>
  </si>
  <si>
    <t>FQR52</t>
  </si>
  <si>
    <t>38 Broomfield Road</t>
  </si>
  <si>
    <t>Broomfield</t>
  </si>
  <si>
    <t>Herne Bay</t>
  </si>
  <si>
    <t xml:space="preserve">CT6 7LY                  </t>
  </si>
  <si>
    <t xml:space="preserve">01227 366042                            </t>
  </si>
  <si>
    <t>2000-04-12</t>
  </si>
  <si>
    <t>FQT10</t>
  </si>
  <si>
    <t>82-83 Preston Street</t>
  </si>
  <si>
    <t xml:space="preserve">ME13 8NU                 </t>
  </si>
  <si>
    <t xml:space="preserve">01795 532173                            </t>
  </si>
  <si>
    <t>1952-07-01</t>
  </si>
  <si>
    <t>FQY90</t>
  </si>
  <si>
    <t>Chadwicks Chemist</t>
  </si>
  <si>
    <t>16 Lawrence Square</t>
  </si>
  <si>
    <t>Coldharbour Estate</t>
  </si>
  <si>
    <t xml:space="preserve">DA11 7HW                 </t>
  </si>
  <si>
    <t xml:space="preserve">01474 566560                            </t>
  </si>
  <si>
    <t>2000-01-14</t>
  </si>
  <si>
    <t>FQ129</t>
  </si>
  <si>
    <t>Miller Way</t>
  </si>
  <si>
    <t>Trinity Trading Estate</t>
  </si>
  <si>
    <t xml:space="preserve">ME10 2PD                 </t>
  </si>
  <si>
    <t xml:space="preserve">01795 412110                            </t>
  </si>
  <si>
    <t>FQ405</t>
  </si>
  <si>
    <t>Mr S Chandarana</t>
  </si>
  <si>
    <t>Mcqueen's Pharmacy</t>
  </si>
  <si>
    <t>Business Unit 3</t>
  </si>
  <si>
    <t>Maplehurst Close</t>
  </si>
  <si>
    <t xml:space="preserve">DA2 7WX                  </t>
  </si>
  <si>
    <t xml:space="preserve">01322 310862                            </t>
  </si>
  <si>
    <t>FQ410</t>
  </si>
  <si>
    <t>21 Shirley Avenue</t>
  </si>
  <si>
    <t xml:space="preserve">ME5 9UR                  </t>
  </si>
  <si>
    <t>1989-11-03</t>
  </si>
  <si>
    <t>FQ778</t>
  </si>
  <si>
    <t>Kimberley Way</t>
  </si>
  <si>
    <t xml:space="preserve">TN24 0SE                 </t>
  </si>
  <si>
    <t xml:space="preserve">01233 655010                            </t>
  </si>
  <si>
    <t>2009-10-22</t>
  </si>
  <si>
    <t>FQ889</t>
  </si>
  <si>
    <t>Clockwork Pharmacy Limited</t>
  </si>
  <si>
    <t xml:space="preserve">CT14 7AA                 </t>
  </si>
  <si>
    <t xml:space="preserve">01304 375781                            </t>
  </si>
  <si>
    <t>2006-04-29</t>
  </si>
  <si>
    <t>FQ897</t>
  </si>
  <si>
    <t>Leung KK</t>
  </si>
  <si>
    <t>Echo Pharmacy</t>
  </si>
  <si>
    <t>Oakfield Health Centre</t>
  </si>
  <si>
    <t>Off Windsor Road</t>
  </si>
  <si>
    <t xml:space="preserve">DA12 5BW                 </t>
  </si>
  <si>
    <t xml:space="preserve">01474 533754                            </t>
  </si>
  <si>
    <t>FQ951</t>
  </si>
  <si>
    <t>Aa Beggs</t>
  </si>
  <si>
    <t>32 Pencester Road</t>
  </si>
  <si>
    <t xml:space="preserve">CT16 1BW                 </t>
  </si>
  <si>
    <t xml:space="preserve">01304 205406                            </t>
  </si>
  <si>
    <t>FRD04</t>
  </si>
  <si>
    <t>36 St Mildreds Road</t>
  </si>
  <si>
    <t>Westgate On Sea</t>
  </si>
  <si>
    <t xml:space="preserve">01843 831167                            </t>
  </si>
  <si>
    <t>FRD90</t>
  </si>
  <si>
    <t>The Northdown</t>
  </si>
  <si>
    <t>35 Summerfield Road</t>
  </si>
  <si>
    <t>Cliftonville, Margate</t>
  </si>
  <si>
    <t xml:space="preserve">CT9 3EZ                  </t>
  </si>
  <si>
    <t xml:space="preserve">01843 299341                            </t>
  </si>
  <si>
    <t>2013-10-14</t>
  </si>
  <si>
    <t>FRF29</t>
  </si>
  <si>
    <t>63 High Street</t>
  </si>
  <si>
    <t xml:space="preserve">TN28 8AL                 </t>
  </si>
  <si>
    <t xml:space="preserve">01797 362180                            </t>
  </si>
  <si>
    <t>FRG18</t>
  </si>
  <si>
    <t>12-14 Martin Square</t>
  </si>
  <si>
    <t>Larkfield</t>
  </si>
  <si>
    <t xml:space="preserve">ME20 6QJ                 </t>
  </si>
  <si>
    <t>1973-07-01</t>
  </si>
  <si>
    <t>FRG62</t>
  </si>
  <si>
    <t>17 Duncan Road</t>
  </si>
  <si>
    <t xml:space="preserve">ME7 4LA                  </t>
  </si>
  <si>
    <t xml:space="preserve">01634 574114                            </t>
  </si>
  <si>
    <t>FRK37</t>
  </si>
  <si>
    <t>Regent Pharmacies Ltd</t>
  </si>
  <si>
    <t>19-20 Windmill Street</t>
  </si>
  <si>
    <t xml:space="preserve">DA12 1AS                 </t>
  </si>
  <si>
    <t xml:space="preserve">01474 534394                            </t>
  </si>
  <si>
    <t>FRL66</t>
  </si>
  <si>
    <t>Lunsford Park</t>
  </si>
  <si>
    <t xml:space="preserve">ME20 6RJ                 </t>
  </si>
  <si>
    <t xml:space="preserve">01622 701449                            </t>
  </si>
  <si>
    <t>1998-02-03</t>
  </si>
  <si>
    <t>FRM42</t>
  </si>
  <si>
    <t>Milton Regis</t>
  </si>
  <si>
    <t xml:space="preserve">ME10 2AN                 </t>
  </si>
  <si>
    <t>FRM80</t>
  </si>
  <si>
    <t>Delmergate Ltd</t>
  </si>
  <si>
    <t>Sun Light Centre</t>
  </si>
  <si>
    <t>Richmond Road</t>
  </si>
  <si>
    <t xml:space="preserve">ME7 1LX                  </t>
  </si>
  <si>
    <t xml:space="preserve">01634 851427                            </t>
  </si>
  <si>
    <t>2003-03-24</t>
  </si>
  <si>
    <t>FRN11</t>
  </si>
  <si>
    <t xml:space="preserve">ME14 1SA                 </t>
  </si>
  <si>
    <t xml:space="preserve">01622 754246                            </t>
  </si>
  <si>
    <t>1991-04-04</t>
  </si>
  <si>
    <t>FRP09</t>
  </si>
  <si>
    <t>29 Oaten Hill</t>
  </si>
  <si>
    <t xml:space="preserve">CT1 3HZ                  </t>
  </si>
  <si>
    <t xml:space="preserve">01227 457830                            </t>
  </si>
  <si>
    <t>FRQ32</t>
  </si>
  <si>
    <t>21-23 London Road</t>
  </si>
  <si>
    <t xml:space="preserve">TN13 1AR                 </t>
  </si>
  <si>
    <t xml:space="preserve">01732 454997                            </t>
  </si>
  <si>
    <t>FRY03</t>
  </si>
  <si>
    <t>Nicholson &amp; Keep Limited</t>
  </si>
  <si>
    <t>Nicholson &amp; Keep</t>
  </si>
  <si>
    <t>1 The Parade</t>
  </si>
  <si>
    <t>Valley Drive</t>
  </si>
  <si>
    <t xml:space="preserve">DA12 5RT                 </t>
  </si>
  <si>
    <t xml:space="preserve">01474 533047                            </t>
  </si>
  <si>
    <t>FR048</t>
  </si>
  <si>
    <t>Marshlands Pharmacy</t>
  </si>
  <si>
    <t>7 Parkside Parade</t>
  </si>
  <si>
    <t>Cliffe Woods</t>
  </si>
  <si>
    <t xml:space="preserve">ME3 8HX                  </t>
  </si>
  <si>
    <t xml:space="preserve">01634 222021                            </t>
  </si>
  <si>
    <t>FR400</t>
  </si>
  <si>
    <t>29 Darnley Road</t>
  </si>
  <si>
    <t xml:space="preserve">ME2 2EU                  </t>
  </si>
  <si>
    <t xml:space="preserve">01634 718508                            </t>
  </si>
  <si>
    <t>1950-10-01</t>
  </si>
  <si>
    <t>FR888</t>
  </si>
  <si>
    <t>Oaklands</t>
  </si>
  <si>
    <t>Stade Street</t>
  </si>
  <si>
    <t>Hythe</t>
  </si>
  <si>
    <t xml:space="preserve">CT21 6BD                 </t>
  </si>
  <si>
    <t xml:space="preserve">01303 261647                            </t>
  </si>
  <si>
    <t>FR909</t>
  </si>
  <si>
    <t>Neighborough Centre</t>
  </si>
  <si>
    <t>Princes Park</t>
  </si>
  <si>
    <t xml:space="preserve">ME5 8BA                  </t>
  </si>
  <si>
    <t xml:space="preserve">01634 684964                            </t>
  </si>
  <si>
    <t>FTC25</t>
  </si>
  <si>
    <t>Centurion-Park LTD</t>
  </si>
  <si>
    <t>Palmers Pharmacy</t>
  </si>
  <si>
    <t>98 Palmerston Road</t>
  </si>
  <si>
    <t xml:space="preserve">ME4 5SJ                  </t>
  </si>
  <si>
    <t xml:space="preserve">01634 845624                            </t>
  </si>
  <si>
    <t>FTH93</t>
  </si>
  <si>
    <t>10 Tubs Hill Parade</t>
  </si>
  <si>
    <t xml:space="preserve">TN13 1DH                 </t>
  </si>
  <si>
    <t xml:space="preserve">01732 456570                            </t>
  </si>
  <si>
    <t>2001-04-05</t>
  </si>
  <si>
    <t>FTJ35</t>
  </si>
  <si>
    <t>Park Farm</t>
  </si>
  <si>
    <t>Romney Marsh Road</t>
  </si>
  <si>
    <t xml:space="preserve">TN23 3LU                 </t>
  </si>
  <si>
    <t xml:space="preserve">01233 207349                            </t>
  </si>
  <si>
    <t>1997-02-24</t>
  </si>
  <si>
    <t>FTJ96</t>
  </si>
  <si>
    <t>180 Sandgate Road</t>
  </si>
  <si>
    <t xml:space="preserve">CT20 2HN                 </t>
  </si>
  <si>
    <t xml:space="preserve">01303 220790                            </t>
  </si>
  <si>
    <t>FTM63</t>
  </si>
  <si>
    <t>41-43 Wells Road</t>
  </si>
  <si>
    <t>Marlow Park, Strood</t>
  </si>
  <si>
    <t xml:space="preserve">ME2 2PW                  </t>
  </si>
  <si>
    <t xml:space="preserve">01634 714455                            </t>
  </si>
  <si>
    <t>FTW73</t>
  </si>
  <si>
    <t>Vale Road</t>
  </si>
  <si>
    <t xml:space="preserve">DA11 8BZ                 </t>
  </si>
  <si>
    <t>FT200</t>
  </si>
  <si>
    <t>Hobbs Ae Ltd</t>
  </si>
  <si>
    <t>Ae Hobbs Ltd</t>
  </si>
  <si>
    <t>72 Mount Pleasant</t>
  </si>
  <si>
    <t xml:space="preserve">TN1 1RJ                  </t>
  </si>
  <si>
    <t>FT585</t>
  </si>
  <si>
    <t>161a Station Road</t>
  </si>
  <si>
    <t xml:space="preserve">CT6 5NE                  </t>
  </si>
  <si>
    <t xml:space="preserve">01227 372792                            </t>
  </si>
  <si>
    <t>FT769</t>
  </si>
  <si>
    <t>Manston Road</t>
  </si>
  <si>
    <t xml:space="preserve">CT12 6NT                 </t>
  </si>
  <si>
    <t xml:space="preserve">01843 347447                            </t>
  </si>
  <si>
    <t>FVC62</t>
  </si>
  <si>
    <t>West Kent Ccg OOH</t>
  </si>
  <si>
    <t>Tonbridge Cottage Hosp</t>
  </si>
  <si>
    <t>Vauxhall Lane</t>
  </si>
  <si>
    <t xml:space="preserve">TN11 0NE                 </t>
  </si>
  <si>
    <t>FVE01</t>
  </si>
  <si>
    <t>Staplehurst</t>
  </si>
  <si>
    <t xml:space="preserve">TN12 0AA                 </t>
  </si>
  <si>
    <t xml:space="preserve">01580 891528                            </t>
  </si>
  <si>
    <t>FVE32</t>
  </si>
  <si>
    <t>Eckersley Pharmacy</t>
  </si>
  <si>
    <t>2 Northgate</t>
  </si>
  <si>
    <t xml:space="preserve">CT1 1WJ                  </t>
  </si>
  <si>
    <t xml:space="preserve">01227 478877                            </t>
  </si>
  <si>
    <t>1994-04-06</t>
  </si>
  <si>
    <t>FVM32</t>
  </si>
  <si>
    <t>24-26 Sandgate Road</t>
  </si>
  <si>
    <t xml:space="preserve">CT20 1DP                 </t>
  </si>
  <si>
    <t xml:space="preserve">01303 254007                            </t>
  </si>
  <si>
    <t>1970-03-01</t>
  </si>
  <si>
    <t>FV068</t>
  </si>
  <si>
    <t>6 Boughton Parade</t>
  </si>
  <si>
    <t>Loose Road</t>
  </si>
  <si>
    <t xml:space="preserve">ME15 9QD                 </t>
  </si>
  <si>
    <t xml:space="preserve">01622 744674                            </t>
  </si>
  <si>
    <t>1971-03-01</t>
  </si>
  <si>
    <t>FV493</t>
  </si>
  <si>
    <t>7-11 Calverley Road</t>
  </si>
  <si>
    <t xml:space="preserve">TN1 2TE                  </t>
  </si>
  <si>
    <t xml:space="preserve">01892 535060                            </t>
  </si>
  <si>
    <t>1980-02-01</t>
  </si>
  <si>
    <t>FV504</t>
  </si>
  <si>
    <t>Dgs OOH (Integrated Care 24 Ltd)</t>
  </si>
  <si>
    <t>FV757</t>
  </si>
  <si>
    <t>S &amp; S Chopra</t>
  </si>
  <si>
    <t>Darenth Valley Hospital</t>
  </si>
  <si>
    <t>Darenth Wood Rd, Darenth</t>
  </si>
  <si>
    <t xml:space="preserve">DA2 8DR                  </t>
  </si>
  <si>
    <t xml:space="preserve">01322 227240                            </t>
  </si>
  <si>
    <t>2009-04-27</t>
  </si>
  <si>
    <t>FWC25</t>
  </si>
  <si>
    <t>Higham Pharmacy</t>
  </si>
  <si>
    <t>4 School Lane</t>
  </si>
  <si>
    <t>Higham</t>
  </si>
  <si>
    <t xml:space="preserve">ME3 7AT                  </t>
  </si>
  <si>
    <t xml:space="preserve">01474 825253                            </t>
  </si>
  <si>
    <t>FWE33</t>
  </si>
  <si>
    <t>Sheppey Hospital Pharmacy</t>
  </si>
  <si>
    <t>Sheppey Hospital</t>
  </si>
  <si>
    <t>Plover Road</t>
  </si>
  <si>
    <t>Minster, Sheppey</t>
  </si>
  <si>
    <t xml:space="preserve">ME12 3LT                 </t>
  </si>
  <si>
    <t xml:space="preserve">01795 875541                            </t>
  </si>
  <si>
    <t>2003-01-20</t>
  </si>
  <si>
    <t>FWL90</t>
  </si>
  <si>
    <t>Asda Store</t>
  </si>
  <si>
    <t>Westwood Road</t>
  </si>
  <si>
    <t xml:space="preserve">CT10 2NR                 </t>
  </si>
  <si>
    <t xml:space="preserve">01843 608010                            </t>
  </si>
  <si>
    <t>2007-07-02</t>
  </si>
  <si>
    <t>FWP00</t>
  </si>
  <si>
    <t>Wellbeing Rushport (Deal) Limited</t>
  </si>
  <si>
    <t>Golf Road Pharmacy</t>
  </si>
  <si>
    <t>37b Golf Road</t>
  </si>
  <si>
    <t xml:space="preserve">CT14 6PY                 </t>
  </si>
  <si>
    <t xml:space="preserve">01304 381807                            </t>
  </si>
  <si>
    <t>FWR04</t>
  </si>
  <si>
    <t>Holmesdale Road</t>
  </si>
  <si>
    <t>South Darenth</t>
  </si>
  <si>
    <t xml:space="preserve">DA4 9AF                  </t>
  </si>
  <si>
    <t xml:space="preserve">01322 860019                            </t>
  </si>
  <si>
    <t>FWT62</t>
  </si>
  <si>
    <t>Sturry Road</t>
  </si>
  <si>
    <t xml:space="preserve">CT1 1DG                  </t>
  </si>
  <si>
    <t xml:space="preserve">01227 378890                            </t>
  </si>
  <si>
    <t>FWT87</t>
  </si>
  <si>
    <t>56 Chatham Street</t>
  </si>
  <si>
    <t xml:space="preserve">CT11 7PR                 </t>
  </si>
  <si>
    <t>2012-04-23</t>
  </si>
  <si>
    <t>FWW55</t>
  </si>
  <si>
    <t>Thames Way</t>
  </si>
  <si>
    <t xml:space="preserve">DA11 0DQ                 </t>
  </si>
  <si>
    <t xml:space="preserve">01474 543410                            </t>
  </si>
  <si>
    <t>FWX29</t>
  </si>
  <si>
    <t>Summerhill Pharma Limited</t>
  </si>
  <si>
    <t>Summerhill Pharmacy</t>
  </si>
  <si>
    <t>243 Margate Road</t>
  </si>
  <si>
    <t xml:space="preserve">CT12 6SU                 </t>
  </si>
  <si>
    <t xml:space="preserve">01843 598854                            </t>
  </si>
  <si>
    <t>FW377</t>
  </si>
  <si>
    <t>Medipharmacy</t>
  </si>
  <si>
    <t>13a Tonbridge Road</t>
  </si>
  <si>
    <t xml:space="preserve">ME16 8RL                 </t>
  </si>
  <si>
    <t xml:space="preserve">01622 750785                            </t>
  </si>
  <si>
    <t>FW500</t>
  </si>
  <si>
    <t>2 Church Street</t>
  </si>
  <si>
    <t>St Peters</t>
  </si>
  <si>
    <t xml:space="preserve">CT10 2TP                 </t>
  </si>
  <si>
    <t xml:space="preserve">01843 862627                            </t>
  </si>
  <si>
    <t>FW564</t>
  </si>
  <si>
    <t>Meopham Pharmacy</t>
  </si>
  <si>
    <t>Neville Place</t>
  </si>
  <si>
    <t>Wrotham Road</t>
  </si>
  <si>
    <t>Meopham</t>
  </si>
  <si>
    <t xml:space="preserve">DA13 0HP                 </t>
  </si>
  <si>
    <t xml:space="preserve">01474 812144                            </t>
  </si>
  <si>
    <t>FW606</t>
  </si>
  <si>
    <t>E Nova Pharmacare Llp</t>
  </si>
  <si>
    <t>Penenden Heath Pharmacy</t>
  </si>
  <si>
    <t>321 Boxley Road</t>
  </si>
  <si>
    <t>Penenden Heath</t>
  </si>
  <si>
    <t xml:space="preserve">ME14 2HN                 </t>
  </si>
  <si>
    <t xml:space="preserve">01622 690551                            </t>
  </si>
  <si>
    <t>FXG60</t>
  </si>
  <si>
    <t>Vckp Limited</t>
  </si>
  <si>
    <t>Unit 4, Block 1</t>
  </si>
  <si>
    <t>12a Defiant Close</t>
  </si>
  <si>
    <t xml:space="preserve">CT18 7SU                 </t>
  </si>
  <si>
    <t xml:space="preserve">01303 891751                            </t>
  </si>
  <si>
    <t>FXQ41</t>
  </si>
  <si>
    <t>Oaks Pharmacy</t>
  </si>
  <si>
    <t>Admiral Moore Drive</t>
  </si>
  <si>
    <t>British Legion Village</t>
  </si>
  <si>
    <t>Aylesford</t>
  </si>
  <si>
    <t xml:space="preserve">ME20 7SE                 </t>
  </si>
  <si>
    <t>FX082</t>
  </si>
  <si>
    <t>Paydens</t>
  </si>
  <si>
    <t>63 Lowfield Street</t>
  </si>
  <si>
    <t xml:space="preserve">DA1 1HP                  </t>
  </si>
  <si>
    <t xml:space="preserve">01322 220779                            </t>
  </si>
  <si>
    <t>1992-01-02</t>
  </si>
  <si>
    <t>FX457</t>
  </si>
  <si>
    <t>Cheriton High Street</t>
  </si>
  <si>
    <t xml:space="preserve">CT19 4QJ                 </t>
  </si>
  <si>
    <t xml:space="preserve">01303 719447                            </t>
  </si>
  <si>
    <t>FX518</t>
  </si>
  <si>
    <t>Tyrrell &amp; Jones</t>
  </si>
  <si>
    <t>1a Tower Parade</t>
  </si>
  <si>
    <t xml:space="preserve">CT5 2BJ                  </t>
  </si>
  <si>
    <t xml:space="preserve">01227 263046                            </t>
  </si>
  <si>
    <t>FX524</t>
  </si>
  <si>
    <t>Thompsons Chemist Limited</t>
  </si>
  <si>
    <t>Thompson Chemist</t>
  </si>
  <si>
    <t>1a Riding Lane</t>
  </si>
  <si>
    <t>Hildenborough</t>
  </si>
  <si>
    <t xml:space="preserve">TN11 9HX                 </t>
  </si>
  <si>
    <t xml:space="preserve">01732 833433                            </t>
  </si>
  <si>
    <t>FX677</t>
  </si>
  <si>
    <t>2 The Row</t>
  </si>
  <si>
    <t>New Ash Green</t>
  </si>
  <si>
    <t xml:space="preserve">DA3 8JB                  </t>
  </si>
  <si>
    <t xml:space="preserve">01474 873811                            </t>
  </si>
  <si>
    <t>1994-03-02</t>
  </si>
  <si>
    <t>FX909</t>
  </si>
  <si>
    <t>Spensley Services Ltd</t>
  </si>
  <si>
    <t>J Spensley</t>
  </si>
  <si>
    <t>1 Twydall Green</t>
  </si>
  <si>
    <t xml:space="preserve">ME8 6JY                  </t>
  </si>
  <si>
    <t xml:space="preserve">01634 231809                            </t>
  </si>
  <si>
    <t>1962-01-01</t>
  </si>
  <si>
    <t>FYC97</t>
  </si>
  <si>
    <t>Amco (Medway) Ltd</t>
  </si>
  <si>
    <t>Williams Chemist</t>
  </si>
  <si>
    <t>86-88 Frindsbury Road</t>
  </si>
  <si>
    <t>Frindsbury</t>
  </si>
  <si>
    <t xml:space="preserve">ME2 4HY                  </t>
  </si>
  <si>
    <t xml:space="preserve">01634 718221                            </t>
  </si>
  <si>
    <t>FYD13</t>
  </si>
  <si>
    <t>110 High Street</t>
  </si>
  <si>
    <t xml:space="preserve">CT21 5LE                 </t>
  </si>
  <si>
    <t xml:space="preserve">01303 267876                            </t>
  </si>
  <si>
    <t>FYX54</t>
  </si>
  <si>
    <t>100 Week Street</t>
  </si>
  <si>
    <t xml:space="preserve">ME14 1RH                 </t>
  </si>
  <si>
    <t>FY051</t>
  </si>
  <si>
    <t>White Cliffs Business Pk</t>
  </si>
  <si>
    <t>Honeywood Parkway</t>
  </si>
  <si>
    <t>Whitfield</t>
  </si>
  <si>
    <t>Dover, Kent</t>
  </si>
  <si>
    <t xml:space="preserve">CT16 3PS                 </t>
  </si>
  <si>
    <t xml:space="preserve">01304 867549                            </t>
  </si>
  <si>
    <t>1993-06-15</t>
  </si>
  <si>
    <t>FY439</t>
  </si>
  <si>
    <t>Mistry MJ</t>
  </si>
  <si>
    <t>Mistrys Chemists</t>
  </si>
  <si>
    <t xml:space="preserve">ME12 1UA                 </t>
  </si>
  <si>
    <t xml:space="preserve">01795 662683                            </t>
  </si>
  <si>
    <t>FA094</t>
  </si>
  <si>
    <t>14 Brighton Road</t>
  </si>
  <si>
    <t>Crawley</t>
  </si>
  <si>
    <t>West Sussex</t>
  </si>
  <si>
    <t xml:space="preserve">RH10 6AA                 </t>
  </si>
  <si>
    <t xml:space="preserve">01293 527206                            </t>
  </si>
  <si>
    <t>2011-08-30</t>
  </si>
  <si>
    <t>FCD40</t>
  </si>
  <si>
    <t>Hastings &amp; Rother Ooh Service</t>
  </si>
  <si>
    <t>Suites A&amp;B,Kingston House</t>
  </si>
  <si>
    <t>Orbital Park,Ashford</t>
  </si>
  <si>
    <t>FD196</t>
  </si>
  <si>
    <t>76 Boundary Road</t>
  </si>
  <si>
    <t>Hove</t>
  </si>
  <si>
    <t>East Sussex</t>
  </si>
  <si>
    <t xml:space="preserve">BN3 5TD                  </t>
  </si>
  <si>
    <t xml:space="preserve">01273 418165                            </t>
  </si>
  <si>
    <t>FD283</t>
  </si>
  <si>
    <t>On Call Care (Bh) OOH</t>
  </si>
  <si>
    <t>The Avenue Surgery</t>
  </si>
  <si>
    <t>283 London Road</t>
  </si>
  <si>
    <t>Burgess Hill</t>
  </si>
  <si>
    <t xml:space="preserve">RH15 9QU                 </t>
  </si>
  <si>
    <t>FHG41</t>
  </si>
  <si>
    <t>Healthy-U Pharmacy</t>
  </si>
  <si>
    <t>59 Lustrells Vale</t>
  </si>
  <si>
    <t>Saltdean</t>
  </si>
  <si>
    <t>Brighton</t>
  </si>
  <si>
    <t xml:space="preserve">BN2 8FA                  </t>
  </si>
  <si>
    <t xml:space="preserve">01273 301644                            </t>
  </si>
  <si>
    <t>2008-01-25</t>
  </si>
  <si>
    <t>FHL75</t>
  </si>
  <si>
    <t>Harmoni Surrey OOH</t>
  </si>
  <si>
    <t>22 Hollyfield Road</t>
  </si>
  <si>
    <t>Surbiton</t>
  </si>
  <si>
    <t xml:space="preserve">KT5 9AL                  </t>
  </si>
  <si>
    <t xml:space="preserve">020 83909991                            </t>
  </si>
  <si>
    <t>FJQ05</t>
  </si>
  <si>
    <t>Harmoni (West Sussex) OOH</t>
  </si>
  <si>
    <t>Unit G1 Columbia House</t>
  </si>
  <si>
    <t>Columbia Drive</t>
  </si>
  <si>
    <t>Worthing</t>
  </si>
  <si>
    <t xml:space="preserve">BN13 3HD                 </t>
  </si>
  <si>
    <t xml:space="preserve">01903 311411                            </t>
  </si>
  <si>
    <t>FLV61</t>
  </si>
  <si>
    <t>Southern Pharmacies Ltd</t>
  </si>
  <si>
    <t>Watts &amp; Co Chemist</t>
  </si>
  <si>
    <t>110 Dyke Road</t>
  </si>
  <si>
    <t xml:space="preserve">BN1 3TE                  </t>
  </si>
  <si>
    <t xml:space="preserve">01273 327640                            </t>
  </si>
  <si>
    <t>FMX74</t>
  </si>
  <si>
    <t>Esdw Ooh Service</t>
  </si>
  <si>
    <t>FPF15</t>
  </si>
  <si>
    <t>129 North Street</t>
  </si>
  <si>
    <t xml:space="preserve">BN1 2BE                  </t>
  </si>
  <si>
    <t xml:space="preserve">01273 207461                            </t>
  </si>
  <si>
    <t>FRK74</t>
  </si>
  <si>
    <t>Sd &amp; W / Seadoc OOH</t>
  </si>
  <si>
    <t xml:space="preserve">0845 4346655                            </t>
  </si>
  <si>
    <t>FRR37</t>
  </si>
  <si>
    <t>Hastings OOH</t>
  </si>
  <si>
    <t>Conquest Hospital</t>
  </si>
  <si>
    <t>The Ridge</t>
  </si>
  <si>
    <t>St.Leonards-On-Sea</t>
  </si>
  <si>
    <t xml:space="preserve">TN37 7RD                 </t>
  </si>
  <si>
    <t xml:space="preserve">01424 755255                            </t>
  </si>
  <si>
    <t>FT074</t>
  </si>
  <si>
    <t>Eastbourne, Hailsham &amp; Seaford OOH</t>
  </si>
  <si>
    <t>FAD92</t>
  </si>
  <si>
    <t>The Upton Healthcare Alliance (Uha) Ltd</t>
  </si>
  <si>
    <t>45 Mercian Way</t>
  </si>
  <si>
    <t>Slough</t>
  </si>
  <si>
    <t>Berkshire</t>
  </si>
  <si>
    <t xml:space="preserve">SL1 5ND                  </t>
  </si>
  <si>
    <t xml:space="preserve">01628 663690                            </t>
  </si>
  <si>
    <t>FAE57</t>
  </si>
  <si>
    <t>Mcparland HA</t>
  </si>
  <si>
    <t>119 Bridge Road</t>
  </si>
  <si>
    <t>Maidenhead</t>
  </si>
  <si>
    <t xml:space="preserve">SL6 8NA                  </t>
  </si>
  <si>
    <t xml:space="preserve">01628 623125                            </t>
  </si>
  <si>
    <t>FAR03</t>
  </si>
  <si>
    <t>Manorsfield Road</t>
  </si>
  <si>
    <t>Bicester</t>
  </si>
  <si>
    <t xml:space="preserve">OX26 6HY                 </t>
  </si>
  <si>
    <t xml:space="preserve">01869 853604                            </t>
  </si>
  <si>
    <t>FA257</t>
  </si>
  <si>
    <t>Harmoni Merton Service OOH</t>
  </si>
  <si>
    <t>Cricket Green Med Pract</t>
  </si>
  <si>
    <t>75-79 Miles Road</t>
  </si>
  <si>
    <t xml:space="preserve">CR4 3DA                  </t>
  </si>
  <si>
    <t xml:space="preserve">01903 311421                            </t>
  </si>
  <si>
    <t>FA288</t>
  </si>
  <si>
    <t>Manichem LTD</t>
  </si>
  <si>
    <t>Erleigh Road Pharmacy</t>
  </si>
  <si>
    <t>85-87 Erleigh Road</t>
  </si>
  <si>
    <t>Reading</t>
  </si>
  <si>
    <t xml:space="preserve">RG1 5NN                  </t>
  </si>
  <si>
    <t xml:space="preserve">0118 9663718                            </t>
  </si>
  <si>
    <t>FA448</t>
  </si>
  <si>
    <t>Chalfont Way</t>
  </si>
  <si>
    <t>Lower Earley</t>
  </si>
  <si>
    <t xml:space="preserve">RG6 5TT                  </t>
  </si>
  <si>
    <t xml:space="preserve">01189 870310                            </t>
  </si>
  <si>
    <t>2013-08-19</t>
  </si>
  <si>
    <t>FA593</t>
  </si>
  <si>
    <t>Shinfield Pharmacy</t>
  </si>
  <si>
    <t>Shinfield Prim. Care Ctr</t>
  </si>
  <si>
    <t>School Green</t>
  </si>
  <si>
    <t>Shinfield</t>
  </si>
  <si>
    <t xml:space="preserve">RG2 9EH                  </t>
  </si>
  <si>
    <t xml:space="preserve">0118 9883540                            </t>
  </si>
  <si>
    <t>FCJ73</t>
  </si>
  <si>
    <t>East Berks Primary Care OOH</t>
  </si>
  <si>
    <t>C/O Herschel Medical Ctr</t>
  </si>
  <si>
    <t>45 Osborne Street</t>
  </si>
  <si>
    <t xml:space="preserve">SL1 1TT                  </t>
  </si>
  <si>
    <t xml:space="preserve">0118 9365390                            </t>
  </si>
  <si>
    <t>FCT83</t>
  </si>
  <si>
    <t>3 The Square</t>
  </si>
  <si>
    <t>Pangbourne</t>
  </si>
  <si>
    <t xml:space="preserve">RG8 7AQ                  </t>
  </si>
  <si>
    <t xml:space="preserve">0118 9842935                            </t>
  </si>
  <si>
    <t>FC776</t>
  </si>
  <si>
    <t>Hungerford</t>
  </si>
  <si>
    <t xml:space="preserve">RG17 0DL                 </t>
  </si>
  <si>
    <t>FDE35</t>
  </si>
  <si>
    <t>Bracknell</t>
  </si>
  <si>
    <t xml:space="preserve">RG12 1DT                 </t>
  </si>
  <si>
    <t>1998-01-19</t>
  </si>
  <si>
    <t>FDL72</t>
  </si>
  <si>
    <t>5 The Square</t>
  </si>
  <si>
    <t>Harmanswater</t>
  </si>
  <si>
    <t xml:space="preserve">RG12 9LP                 </t>
  </si>
  <si>
    <t xml:space="preserve">01344 425599                            </t>
  </si>
  <si>
    <t>2008-09-10</t>
  </si>
  <si>
    <t>FD216</t>
  </si>
  <si>
    <t>Brunel Way</t>
  </si>
  <si>
    <t>Wellington Street</t>
  </si>
  <si>
    <t xml:space="preserve">SL1 1XW                  </t>
  </si>
  <si>
    <t xml:space="preserve">01753 538829                            </t>
  </si>
  <si>
    <t>FEJ88</t>
  </si>
  <si>
    <t>Bath Road</t>
  </si>
  <si>
    <t>Calcot</t>
  </si>
  <si>
    <t xml:space="preserve">RG31 7SA                 </t>
  </si>
  <si>
    <t xml:space="preserve">0118 9418681                            </t>
  </si>
  <si>
    <t>1999-11-22</t>
  </si>
  <si>
    <t>FEP84</t>
  </si>
  <si>
    <t>Mr D S Khatkar</t>
  </si>
  <si>
    <t>Khatkar Dispensing Chemist</t>
  </si>
  <si>
    <t>9 Villiers Road</t>
  </si>
  <si>
    <t xml:space="preserve">SL2 1NW                  </t>
  </si>
  <si>
    <t xml:space="preserve">01753 521519                            </t>
  </si>
  <si>
    <t>FEP97</t>
  </si>
  <si>
    <t>Harmoni Ooh 3 Midshires</t>
  </si>
  <si>
    <t>Smeaton Close</t>
  </si>
  <si>
    <t>Aylesbury</t>
  </si>
  <si>
    <t>Buckinghamshire</t>
  </si>
  <si>
    <t xml:space="preserve">HP19 8HL                 </t>
  </si>
  <si>
    <t xml:space="preserve">0845 4502530                            </t>
  </si>
  <si>
    <t>FEX35</t>
  </si>
  <si>
    <t>Caversham</t>
  </si>
  <si>
    <t xml:space="preserve">RG4 8BA                  </t>
  </si>
  <si>
    <t xml:space="preserve">0118 9471602                            </t>
  </si>
  <si>
    <t>FE223</t>
  </si>
  <si>
    <t>98 St.Judes Road</t>
  </si>
  <si>
    <t>Englefield Green</t>
  </si>
  <si>
    <t>Egham</t>
  </si>
  <si>
    <t xml:space="preserve">TW20 0DF                 </t>
  </si>
  <si>
    <t xml:space="preserve">01784 432161                            </t>
  </si>
  <si>
    <t>FE713</t>
  </si>
  <si>
    <t>King Street Lane</t>
  </si>
  <si>
    <t>Winnersh,Wokingham</t>
  </si>
  <si>
    <t xml:space="preserve">RG41 5AR                 </t>
  </si>
  <si>
    <t xml:space="preserve">0118 9780631                            </t>
  </si>
  <si>
    <t>FFA41</t>
  </si>
  <si>
    <t>Altwood Pharmacy Ltd</t>
  </si>
  <si>
    <t>Altwood Pharmacy</t>
  </si>
  <si>
    <t>47 Wootton Way</t>
  </si>
  <si>
    <t xml:space="preserve">SL6 4QZ                  </t>
  </si>
  <si>
    <t xml:space="preserve">01628 630283                            </t>
  </si>
  <si>
    <t>2000-10-01</t>
  </si>
  <si>
    <t>FFC15</t>
  </si>
  <si>
    <t>Plwp Limited</t>
  </si>
  <si>
    <t>Willow Pharmacy</t>
  </si>
  <si>
    <t>Shop 7, Willow Parade</t>
  </si>
  <si>
    <t xml:space="preserve">SL3 8HD                  </t>
  </si>
  <si>
    <t xml:space="preserve">01753 313000                            </t>
  </si>
  <si>
    <t>FFL07</t>
  </si>
  <si>
    <t>Moonlight Pharmacy Limited</t>
  </si>
  <si>
    <t>Moonlight Pharmacy</t>
  </si>
  <si>
    <t>Moonlight Dental Surgery</t>
  </si>
  <si>
    <t>Wentworth Avenue</t>
  </si>
  <si>
    <t xml:space="preserve">SL2 2DG                  </t>
  </si>
  <si>
    <t xml:space="preserve">01753 554275                            </t>
  </si>
  <si>
    <t>2011-02-14</t>
  </si>
  <si>
    <t>FFT63</t>
  </si>
  <si>
    <t>Burghfield Pharmacy</t>
  </si>
  <si>
    <t>Reading Road</t>
  </si>
  <si>
    <t>Burghfield Common</t>
  </si>
  <si>
    <t xml:space="preserve">RG7 3YJ                  </t>
  </si>
  <si>
    <t xml:space="preserve">0118 9831145                            </t>
  </si>
  <si>
    <t>FFX01</t>
  </si>
  <si>
    <t>Care @ Oxford Limited</t>
  </si>
  <si>
    <t>Alchem Pharmacy</t>
  </si>
  <si>
    <t>Farnham Road Surgery</t>
  </si>
  <si>
    <t>301 Farnham Road</t>
  </si>
  <si>
    <t xml:space="preserve">SL2 1HD                  </t>
  </si>
  <si>
    <t xml:space="preserve">01753 577704                            </t>
  </si>
  <si>
    <t>FF045</t>
  </si>
  <si>
    <t>78 Finchampstead Road</t>
  </si>
  <si>
    <t>Wokingham</t>
  </si>
  <si>
    <t xml:space="preserve">RG40 2NS                 </t>
  </si>
  <si>
    <t xml:space="preserve">0118 9807647                            </t>
  </si>
  <si>
    <t>FF097</t>
  </si>
  <si>
    <t>Ha Mcparland Ltd</t>
  </si>
  <si>
    <t>Cookham Pharmacy</t>
  </si>
  <si>
    <t>Lower Road</t>
  </si>
  <si>
    <t>Cookham Rise</t>
  </si>
  <si>
    <t xml:space="preserve">SL6 9HF                  </t>
  </si>
  <si>
    <t xml:space="preserve">01628 521369                            </t>
  </si>
  <si>
    <t>FF556</t>
  </si>
  <si>
    <t>Urgent Care Service OOH</t>
  </si>
  <si>
    <t>Abingdon Comm Hospital</t>
  </si>
  <si>
    <t>Marcham Road</t>
  </si>
  <si>
    <t>Abingdon</t>
  </si>
  <si>
    <t>Oxon</t>
  </si>
  <si>
    <t xml:space="preserve">OX14 1AG                 </t>
  </si>
  <si>
    <t xml:space="preserve">01235 205566                            </t>
  </si>
  <si>
    <t>FGC49</t>
  </si>
  <si>
    <t>Lansdales Pharmacy Limited</t>
  </si>
  <si>
    <t>Lansdales Pharmacy</t>
  </si>
  <si>
    <t>Whitehill Surgery</t>
  </si>
  <si>
    <t>Whitehill Lane, Oxford Rd</t>
  </si>
  <si>
    <t xml:space="preserve">HP19 8EN                 </t>
  </si>
  <si>
    <t xml:space="preserve">01296 481616                            </t>
  </si>
  <si>
    <t>FGW06</t>
  </si>
  <si>
    <t>266-268 Oxford Road</t>
  </si>
  <si>
    <t xml:space="preserve">RG30 1AD                 </t>
  </si>
  <si>
    <t xml:space="preserve">0118 9572556                            </t>
  </si>
  <si>
    <t>FGX83</t>
  </si>
  <si>
    <t>55-59 Broad Street</t>
  </si>
  <si>
    <t xml:space="preserve">RG1 2AF                  </t>
  </si>
  <si>
    <t xml:space="preserve">0118 9599772                            </t>
  </si>
  <si>
    <t>1998-11-01</t>
  </si>
  <si>
    <t>FG167</t>
  </si>
  <si>
    <t>27 Yeovil Road</t>
  </si>
  <si>
    <t>Owlsmoor</t>
  </si>
  <si>
    <t>Sandhurst</t>
  </si>
  <si>
    <t xml:space="preserve">GU47 0TF                 </t>
  </si>
  <si>
    <t xml:space="preserve">01344 775743                            </t>
  </si>
  <si>
    <t>1982-06-01</t>
  </si>
  <si>
    <t>FHF90</t>
  </si>
  <si>
    <t>H &amp; J Bhanderi</t>
  </si>
  <si>
    <t>Southcote Pharmacy Ltd</t>
  </si>
  <si>
    <t>36 Coronation Square</t>
  </si>
  <si>
    <t xml:space="preserve">RG30 3QN                 </t>
  </si>
  <si>
    <t xml:space="preserve">0118 9575619                            </t>
  </si>
  <si>
    <t>FHX51</t>
  </si>
  <si>
    <t>E Berks Prim Care Ooh(Wam)</t>
  </si>
  <si>
    <t>Clarendon B/Pk, Abbey Hse</t>
  </si>
  <si>
    <t>Grenville Place</t>
  </si>
  <si>
    <t xml:space="preserve">RG12 1BP                 </t>
  </si>
  <si>
    <t xml:space="preserve">0300 0243333                            </t>
  </si>
  <si>
    <t>FH488</t>
  </si>
  <si>
    <t>18 Parlaunt Road</t>
  </si>
  <si>
    <t xml:space="preserve">SL3 8BB                  </t>
  </si>
  <si>
    <t>1994-02-28</t>
  </si>
  <si>
    <t>FKD19</t>
  </si>
  <si>
    <t>17-18 Peascod Street</t>
  </si>
  <si>
    <t>Windsor</t>
  </si>
  <si>
    <t xml:space="preserve">SL4 1DX                  </t>
  </si>
  <si>
    <t xml:space="preserve">01753 863595                            </t>
  </si>
  <si>
    <t>FKE74</t>
  </si>
  <si>
    <t>Newdays Pharmacy Ltd</t>
  </si>
  <si>
    <t>Newdays Pharmacy</t>
  </si>
  <si>
    <t>1 London Road</t>
  </si>
  <si>
    <t>Twyford</t>
  </si>
  <si>
    <t xml:space="preserve">RG10 9EH                 </t>
  </si>
  <si>
    <t xml:space="preserve">0118 9345750                            </t>
  </si>
  <si>
    <t>FKQ84</t>
  </si>
  <si>
    <t>Fvz Pharma Llp</t>
  </si>
  <si>
    <t>Wexham Road Pharmacy</t>
  </si>
  <si>
    <t>6 Upton Lea Parade</t>
  </si>
  <si>
    <t>Wexham Road</t>
  </si>
  <si>
    <t xml:space="preserve">SL2 5JU                  </t>
  </si>
  <si>
    <t xml:space="preserve">01753 571786                            </t>
  </si>
  <si>
    <t>2013-09-16</t>
  </si>
  <si>
    <t>FKY97</t>
  </si>
  <si>
    <t>182 High Street</t>
  </si>
  <si>
    <t>Crowthorne</t>
  </si>
  <si>
    <t xml:space="preserve">RG45 7AP                 </t>
  </si>
  <si>
    <t xml:space="preserve">01344 779007                            </t>
  </si>
  <si>
    <t>FK742</t>
  </si>
  <si>
    <t>David Pharmacy</t>
  </si>
  <si>
    <t>24 New Road</t>
  </si>
  <si>
    <t>Ascot</t>
  </si>
  <si>
    <t xml:space="preserve">SL5 8QQ                  </t>
  </si>
  <si>
    <t xml:space="preserve">01344 882399                            </t>
  </si>
  <si>
    <t>2000-11-30</t>
  </si>
  <si>
    <t>FLG15</t>
  </si>
  <si>
    <t>Whitley Wood Pharmacy</t>
  </si>
  <si>
    <t>534 Northumberland Avenue</t>
  </si>
  <si>
    <t xml:space="preserve">RG2 8NY                  </t>
  </si>
  <si>
    <t xml:space="preserve">0118 9872023                            </t>
  </si>
  <si>
    <t>FLP66</t>
  </si>
  <si>
    <t>Medalchemy LTD</t>
  </si>
  <si>
    <t>Mortimer Pharmacy</t>
  </si>
  <si>
    <t>72 Victoria Road</t>
  </si>
  <si>
    <t>Mortimer</t>
  </si>
  <si>
    <t xml:space="preserve">RG7 3SQ                  </t>
  </si>
  <si>
    <t xml:space="preserve">01189 333161                            </t>
  </si>
  <si>
    <t>FL267</t>
  </si>
  <si>
    <t>Finchampstead Healthcare Llp</t>
  </si>
  <si>
    <t>Finchampstead Pharmacy</t>
  </si>
  <si>
    <t>Finchampstead Surgery</t>
  </si>
  <si>
    <t>474-478 Finchampstead Rd</t>
  </si>
  <si>
    <t>Finchampstead, Workington</t>
  </si>
  <si>
    <t xml:space="preserve">RG40 3RG                 </t>
  </si>
  <si>
    <t xml:space="preserve">0118 9737084                            </t>
  </si>
  <si>
    <t>FL637</t>
  </si>
  <si>
    <t>Langley Medical Limited</t>
  </si>
  <si>
    <t>Langley Health Centre</t>
  </si>
  <si>
    <t>Common Road</t>
  </si>
  <si>
    <t xml:space="preserve">SL3 8LE                  </t>
  </si>
  <si>
    <t xml:space="preserve">01753 596353                            </t>
  </si>
  <si>
    <t>2013-05-13</t>
  </si>
  <si>
    <t>FL677</t>
  </si>
  <si>
    <t>Dedworth Road</t>
  </si>
  <si>
    <t xml:space="preserve">SL4 4JR                  </t>
  </si>
  <si>
    <t>1994-02-08</t>
  </si>
  <si>
    <t>FMA31</t>
  </si>
  <si>
    <t>Terrace Road North</t>
  </si>
  <si>
    <t>Binfield</t>
  </si>
  <si>
    <t xml:space="preserve">RG12 5JG                 </t>
  </si>
  <si>
    <t xml:space="preserve">01344 868486                            </t>
  </si>
  <si>
    <t>FM294</t>
  </si>
  <si>
    <t>70 Yorktown Road</t>
  </si>
  <si>
    <t xml:space="preserve">GU47 9BT                 </t>
  </si>
  <si>
    <t xml:space="preserve">01252 873164                            </t>
  </si>
  <si>
    <t>FNC78</t>
  </si>
  <si>
    <t>The Herschel Medical Ctr</t>
  </si>
  <si>
    <t>FNC80</t>
  </si>
  <si>
    <t>Rose Pharmedics Ltd</t>
  </si>
  <si>
    <t>Rose Street Pharmacy</t>
  </si>
  <si>
    <t>Wokingham Medical Centre</t>
  </si>
  <si>
    <t>23 Rose Street</t>
  </si>
  <si>
    <t xml:space="preserve">RG40 1XS                 </t>
  </si>
  <si>
    <t xml:space="preserve">0118 9078188                            </t>
  </si>
  <si>
    <t>2014-02-10</t>
  </si>
  <si>
    <t>FNJ55</t>
  </si>
  <si>
    <t>8 Rectory Row</t>
  </si>
  <si>
    <t>Easthampstead</t>
  </si>
  <si>
    <t xml:space="preserve">RG12 7BN                 </t>
  </si>
  <si>
    <t xml:space="preserve">01344 421755                            </t>
  </si>
  <si>
    <t>FNR10</t>
  </si>
  <si>
    <t>32 Meadway Precinct</t>
  </si>
  <si>
    <t>Tilehurst</t>
  </si>
  <si>
    <t xml:space="preserve">RG30 4AA                 </t>
  </si>
  <si>
    <t xml:space="preserve">0118 9580477                            </t>
  </si>
  <si>
    <t>FPC92</t>
  </si>
  <si>
    <t>82-83 Bartholomew Street</t>
  </si>
  <si>
    <t>Newbury</t>
  </si>
  <si>
    <t xml:space="preserve">RG14 5EF                 </t>
  </si>
  <si>
    <t xml:space="preserve">01635 36193                             </t>
  </si>
  <si>
    <t>2000-08-07</t>
  </si>
  <si>
    <t>FPE85</t>
  </si>
  <si>
    <t>J &amp; J Healthcare Limited</t>
  </si>
  <si>
    <t>Evercaring Pharmacy</t>
  </si>
  <si>
    <t>Unit 4, Acorn House</t>
  </si>
  <si>
    <t>Longshot Lane</t>
  </si>
  <si>
    <t xml:space="preserve">RG12 1RL                 </t>
  </si>
  <si>
    <t xml:space="preserve">01344 300113                            </t>
  </si>
  <si>
    <t>FPG88</t>
  </si>
  <si>
    <t>Napier Road</t>
  </si>
  <si>
    <t xml:space="preserve">RG1 8DF                  </t>
  </si>
  <si>
    <t xml:space="preserve">0118 9807447                            </t>
  </si>
  <si>
    <t>FPL31</t>
  </si>
  <si>
    <t>306 Trelawney Avenue</t>
  </si>
  <si>
    <t xml:space="preserve">SL3 7UB                  </t>
  </si>
  <si>
    <t>1983-07-01</t>
  </si>
  <si>
    <t>FPT01</t>
  </si>
  <si>
    <t>Wessex Pharmacy Ltd</t>
  </si>
  <si>
    <t>Wessex Pharmacy</t>
  </si>
  <si>
    <t>114 Wessex Way</t>
  </si>
  <si>
    <t>Cox Green</t>
  </si>
  <si>
    <t xml:space="preserve">SL6 3DL                  </t>
  </si>
  <si>
    <t xml:space="preserve">01628 631384                            </t>
  </si>
  <si>
    <t>2004-01-01</t>
  </si>
  <si>
    <t>FQD26</t>
  </si>
  <si>
    <t>Grovelands Pharmacy</t>
  </si>
  <si>
    <t>2 Grovelands Road</t>
  </si>
  <si>
    <t xml:space="preserve">RG30 2NY                 </t>
  </si>
  <si>
    <t xml:space="preserve">0118 9572389                            </t>
  </si>
  <si>
    <t>FQD66</t>
  </si>
  <si>
    <t>Rockhill Health Park</t>
  </si>
  <si>
    <t>Health Ctr, London Road</t>
  </si>
  <si>
    <t>Chipping Norton</t>
  </si>
  <si>
    <t xml:space="preserve">OX7 5FA                  </t>
  </si>
  <si>
    <t xml:space="preserve">01608 648002                            </t>
  </si>
  <si>
    <t>FQP38</t>
  </si>
  <si>
    <t>Oxford Road Pharmacy</t>
  </si>
  <si>
    <t>270-274 Oxford Road</t>
  </si>
  <si>
    <t xml:space="preserve">01189 574999                            </t>
  </si>
  <si>
    <t>FRF51</t>
  </si>
  <si>
    <t>Manichem Online</t>
  </si>
  <si>
    <t>47 Boulton Road</t>
  </si>
  <si>
    <t xml:space="preserve">RG2 0NH                  </t>
  </si>
  <si>
    <t xml:space="preserve">0118 9875798                            </t>
  </si>
  <si>
    <t>FRM62</t>
  </si>
  <si>
    <t>Mr Toseef Nabi</t>
  </si>
  <si>
    <t>Cowley Pharmacy</t>
  </si>
  <si>
    <t>258 Cowley Road</t>
  </si>
  <si>
    <t>Oxford</t>
  </si>
  <si>
    <t xml:space="preserve">OX4 1UH                  </t>
  </si>
  <si>
    <t xml:space="preserve">01865 251700                            </t>
  </si>
  <si>
    <t>2013-06-06</t>
  </si>
  <si>
    <t>FRR59</t>
  </si>
  <si>
    <t>24 West End Road</t>
  </si>
  <si>
    <t xml:space="preserve">RG7 3TF                  </t>
  </si>
  <si>
    <t xml:space="preserve">0118 9332373                            </t>
  </si>
  <si>
    <t>FR324</t>
  </si>
  <si>
    <t>Unit 731b</t>
  </si>
  <si>
    <t>298 Bath Road Retail Park</t>
  </si>
  <si>
    <t xml:space="preserve">SL1 4DX                  </t>
  </si>
  <si>
    <t xml:space="preserve">01753 576232                            </t>
  </si>
  <si>
    <t>2013-10-16</t>
  </si>
  <si>
    <t>FR835</t>
  </si>
  <si>
    <t>Telford Drive</t>
  </si>
  <si>
    <t xml:space="preserve">SL1 9LA                  </t>
  </si>
  <si>
    <t xml:space="preserve">01753 894010                            </t>
  </si>
  <si>
    <t>FTF95</t>
  </si>
  <si>
    <t>Hetpole Pharmacy</t>
  </si>
  <si>
    <t>398 Dedworth Road</t>
  </si>
  <si>
    <t xml:space="preserve">01753 868594                            </t>
  </si>
  <si>
    <t>FTH05</t>
  </si>
  <si>
    <t>Hayes Pharmacare Limited</t>
  </si>
  <si>
    <t>Hayes Pharmacy</t>
  </si>
  <si>
    <t>1-3 Alexandra Road</t>
  </si>
  <si>
    <t xml:space="preserve">TW20 0RR                 </t>
  </si>
  <si>
    <t xml:space="preserve">020 34758113                            </t>
  </si>
  <si>
    <t>2014-05-16</t>
  </si>
  <si>
    <t>FTJ67</t>
  </si>
  <si>
    <t>3-5 Crown Mead</t>
  </si>
  <si>
    <t>Thatcham</t>
  </si>
  <si>
    <t xml:space="preserve">RG18 3JW                 </t>
  </si>
  <si>
    <t xml:space="preserve">01635 863334                            </t>
  </si>
  <si>
    <t>FT293</t>
  </si>
  <si>
    <t>Honey End Lane</t>
  </si>
  <si>
    <t xml:space="preserve">RG30 4EL                 </t>
  </si>
  <si>
    <t xml:space="preserve">0118 9514710                            </t>
  </si>
  <si>
    <t>FT446</t>
  </si>
  <si>
    <t>Wokingham Pharmacy</t>
  </si>
  <si>
    <t>33 Broad Street</t>
  </si>
  <si>
    <t xml:space="preserve">RG40 1AU                 </t>
  </si>
  <si>
    <t xml:space="preserve">0118 9787459                            </t>
  </si>
  <si>
    <t>FT878</t>
  </si>
  <si>
    <t>5 Cavendish Road</t>
  </si>
  <si>
    <t>Caversham Park</t>
  </si>
  <si>
    <t xml:space="preserve">RG4 8XU                  </t>
  </si>
  <si>
    <t>FVD29</t>
  </si>
  <si>
    <t>Totally Pharmacy Ltd</t>
  </si>
  <si>
    <t>Totally Pharmacy</t>
  </si>
  <si>
    <t>920 Yeovil Road</t>
  </si>
  <si>
    <t xml:space="preserve">SL1 4JG                  </t>
  </si>
  <si>
    <t xml:space="preserve">01753 825282                            </t>
  </si>
  <si>
    <t>2010-03-29</t>
  </si>
  <si>
    <t>FVP85</t>
  </si>
  <si>
    <t>Hectors Way</t>
  </si>
  <si>
    <t xml:space="preserve">RG14 5AB                 </t>
  </si>
  <si>
    <t xml:space="preserve">01635 41393                             </t>
  </si>
  <si>
    <t>1999-12-20</t>
  </si>
  <si>
    <t>FVT01</t>
  </si>
  <si>
    <t>Singh S</t>
  </si>
  <si>
    <t>Harrisons Pharmacy</t>
  </si>
  <si>
    <t>59 Wentworth Avenue</t>
  </si>
  <si>
    <t>Britwell Estate</t>
  </si>
  <si>
    <t xml:space="preserve">SL2 2DS                  </t>
  </si>
  <si>
    <t xml:space="preserve">01753 520872                            </t>
  </si>
  <si>
    <t>FVT47</t>
  </si>
  <si>
    <t>Westcall OOH</t>
  </si>
  <si>
    <t>Wokingham Community Hosp</t>
  </si>
  <si>
    <t>Barkham Road</t>
  </si>
  <si>
    <t xml:space="preserve">RG41 2RE                 </t>
  </si>
  <si>
    <t xml:space="preserve">0118 9781119                            </t>
  </si>
  <si>
    <t>FV761</t>
  </si>
  <si>
    <t>Jones Gb &amp; Jones Jl</t>
  </si>
  <si>
    <t>Fg Saunders &amp; Co</t>
  </si>
  <si>
    <t>41 St Leonards Road</t>
  </si>
  <si>
    <t xml:space="preserve">SL4 3BP                  </t>
  </si>
  <si>
    <t xml:space="preserve">01753 863775                            </t>
  </si>
  <si>
    <t>2002-06-01</t>
  </si>
  <si>
    <t>FWA10</t>
  </si>
  <si>
    <t>Heatherwood Hospital</t>
  </si>
  <si>
    <t>Ascot, Berkshire</t>
  </si>
  <si>
    <t xml:space="preserve">SL5 8AA                  </t>
  </si>
  <si>
    <t>FWH00</t>
  </si>
  <si>
    <t>Priestwood Pharmacy</t>
  </si>
  <si>
    <t>7 Priestwood Square</t>
  </si>
  <si>
    <t>Windlesham Road</t>
  </si>
  <si>
    <t xml:space="preserve">RG42 1UD                 </t>
  </si>
  <si>
    <t xml:space="preserve">01344 306355                            </t>
  </si>
  <si>
    <t>FWJ29</t>
  </si>
  <si>
    <t>Bullbrook Pharmacy</t>
  </si>
  <si>
    <t>3 Bullbrook Row</t>
  </si>
  <si>
    <t xml:space="preserve">RG12 2NL                 </t>
  </si>
  <si>
    <t xml:space="preserve">01344 454012                            </t>
  </si>
  <si>
    <t>2010-01-07</t>
  </si>
  <si>
    <t>FWT36</t>
  </si>
  <si>
    <t>68 Christchurch Road</t>
  </si>
  <si>
    <t xml:space="preserve">RG2 7AZ                  </t>
  </si>
  <si>
    <t xml:space="preserve">0118 9871868                            </t>
  </si>
  <si>
    <t>FW236</t>
  </si>
  <si>
    <t xml:space="preserve">SL5 7HG                  </t>
  </si>
  <si>
    <t xml:space="preserve">01344 623236                            </t>
  </si>
  <si>
    <t>FW249</t>
  </si>
  <si>
    <t xml:space="preserve">SL1 1SW                  </t>
  </si>
  <si>
    <t>2010-11-25</t>
  </si>
  <si>
    <t>FX207</t>
  </si>
  <si>
    <t>97 Liscombe</t>
  </si>
  <si>
    <t>Birch Hill</t>
  </si>
  <si>
    <t xml:space="preserve">RG12 7DE                 </t>
  </si>
  <si>
    <t xml:space="preserve">01344 423828                            </t>
  </si>
  <si>
    <t>FYX31</t>
  </si>
  <si>
    <t>Littlefields LTD</t>
  </si>
  <si>
    <t>Rf Blackburn</t>
  </si>
  <si>
    <t>Sunninghill</t>
  </si>
  <si>
    <t xml:space="preserve">SL5 9NF                  </t>
  </si>
  <si>
    <t>FY750</t>
  </si>
  <si>
    <t>Keycircle Limited</t>
  </si>
  <si>
    <t>Keycircle Pharmacy</t>
  </si>
  <si>
    <t>Symons Medical Centre</t>
  </si>
  <si>
    <t>25 All Saints Avenue</t>
  </si>
  <si>
    <t xml:space="preserve">SL6 6EL                  </t>
  </si>
  <si>
    <t xml:space="preserve">01628 781335                            </t>
  </si>
  <si>
    <t>1994-07-25</t>
  </si>
  <si>
    <t>FA715</t>
  </si>
  <si>
    <t>Sw Ambulance Urgernt Care Service OOH</t>
  </si>
  <si>
    <t>South Western Amb Service</t>
  </si>
  <si>
    <t>NHS Trust, Ringwood Road</t>
  </si>
  <si>
    <t>St Leonards</t>
  </si>
  <si>
    <t>Nr Ringwood, Dorset</t>
  </si>
  <si>
    <t xml:space="preserve">BH24 2RR                 </t>
  </si>
  <si>
    <t>FE339</t>
  </si>
  <si>
    <t>Andover (Awmh) OOH</t>
  </si>
  <si>
    <t>Andover War Memorial</t>
  </si>
  <si>
    <t>Charlton Road, Andover</t>
  </si>
  <si>
    <t>Hampshire</t>
  </si>
  <si>
    <t xml:space="preserve">SP10 3LB                 </t>
  </si>
  <si>
    <t xml:space="preserve">023 80223378                            </t>
  </si>
  <si>
    <t>FJD03</t>
  </si>
  <si>
    <t>Frimley Primary Care OOH</t>
  </si>
  <si>
    <t>Opd2</t>
  </si>
  <si>
    <t>Frimley Park Hospital</t>
  </si>
  <si>
    <t>Portsmouth Road</t>
  </si>
  <si>
    <t>Camberley</t>
  </si>
  <si>
    <t xml:space="preserve">GU16 7UJ                 </t>
  </si>
  <si>
    <t xml:space="preserve">01276 526620                            </t>
  </si>
  <si>
    <t>FKJ46</t>
  </si>
  <si>
    <t>Dr Hantsdoc N OOH</t>
  </si>
  <si>
    <t>North Hampshire Hospital</t>
  </si>
  <si>
    <t>Aldermaston Road</t>
  </si>
  <si>
    <t>Basingstoke</t>
  </si>
  <si>
    <t xml:space="preserve">RG24 9NA                 </t>
  </si>
  <si>
    <t>FK357</t>
  </si>
  <si>
    <t>H-Docs On Call OOH</t>
  </si>
  <si>
    <t>Level D</t>
  </si>
  <si>
    <t>Rsh Hosp Brintons Terrace</t>
  </si>
  <si>
    <t>Southampton</t>
  </si>
  <si>
    <t xml:space="preserve">SO14 0YG                 </t>
  </si>
  <si>
    <t xml:space="preserve">0333 3210941                            </t>
  </si>
  <si>
    <t>2012-10-02</t>
  </si>
  <si>
    <t>FLH85</t>
  </si>
  <si>
    <t>The New Forest OOH</t>
  </si>
  <si>
    <t>New Forest PCT</t>
  </si>
  <si>
    <t>8 Sterne Road</t>
  </si>
  <si>
    <t>Tatchbury Mount</t>
  </si>
  <si>
    <t>Calmore, Southampton</t>
  </si>
  <si>
    <t xml:space="preserve">SO40 2RZ                 </t>
  </si>
  <si>
    <t xml:space="preserve">023 80874270                            </t>
  </si>
  <si>
    <t>FQN44</t>
  </si>
  <si>
    <t>3 The Triangle</t>
  </si>
  <si>
    <t>Upton Cross</t>
  </si>
  <si>
    <t>Poole</t>
  </si>
  <si>
    <t xml:space="preserve">BH16 5PG                 </t>
  </si>
  <si>
    <t xml:space="preserve">01202 622239                            </t>
  </si>
  <si>
    <t>2004-11-29</t>
  </si>
  <si>
    <t>FQX30</t>
  </si>
  <si>
    <t>Winchester (Rhch) OOH</t>
  </si>
  <si>
    <t>Fracture Clinic</t>
  </si>
  <si>
    <t>Royal Hamps.Co.Hospital</t>
  </si>
  <si>
    <t>Romsey Road, Winchester</t>
  </si>
  <si>
    <t xml:space="preserve">SO22 5DG                 </t>
  </si>
  <si>
    <t>FTW22</t>
  </si>
  <si>
    <t>FT765</t>
  </si>
  <si>
    <t>Romsey OOH</t>
  </si>
  <si>
    <t>Romsey Hospital</t>
  </si>
  <si>
    <t>Winchester Hill</t>
  </si>
  <si>
    <t>Romsey</t>
  </si>
  <si>
    <t xml:space="preserve">SO51 7ZA                 </t>
  </si>
  <si>
    <t xml:space="preserve">01794 830589                            </t>
  </si>
  <si>
    <t>FV358</t>
  </si>
  <si>
    <t>203012D</t>
  </si>
  <si>
    <t>The Practice Chairman</t>
  </si>
  <si>
    <t>Queens Road Medical Pract</t>
  </si>
  <si>
    <t>Longfrie Surgery</t>
  </si>
  <si>
    <t>St Pierre Du Bois</t>
  </si>
  <si>
    <t>Guernsey</t>
  </si>
  <si>
    <t xml:space="preserve">GY7 9RZ                  </t>
  </si>
  <si>
    <t xml:space="preserve">01481 264185                            </t>
  </si>
  <si>
    <t>203041B</t>
  </si>
  <si>
    <t>L'aumone &amp; St.Sampsons Mp</t>
  </si>
  <si>
    <t>L'aumone</t>
  </si>
  <si>
    <t>Castel</t>
  </si>
  <si>
    <t xml:space="preserve">GY5 7RU                  </t>
  </si>
  <si>
    <t xml:space="preserve">01481 256517                            </t>
  </si>
  <si>
    <t>203041D</t>
  </si>
  <si>
    <t>203042B</t>
  </si>
  <si>
    <t>L'aumone&amp;St.Sampsons Mp</t>
  </si>
  <si>
    <t>St.Sampsons Medical Ctr.</t>
  </si>
  <si>
    <t>Grandes Maisons Road</t>
  </si>
  <si>
    <t>St.Sampsons, Guernsey</t>
  </si>
  <si>
    <t xml:space="preserve">GY2 4JS                  </t>
  </si>
  <si>
    <t xml:space="preserve">01481 245915                            </t>
  </si>
  <si>
    <t>203042D</t>
  </si>
  <si>
    <t>203053D</t>
  </si>
  <si>
    <t>Queens Road Medical Practice</t>
  </si>
  <si>
    <t>Queens Road Medical Prac.</t>
  </si>
  <si>
    <t>St. Peter Port</t>
  </si>
  <si>
    <t xml:space="preserve">GY1 1RH                  </t>
  </si>
  <si>
    <t xml:space="preserve">01481 724184                            </t>
  </si>
  <si>
    <t>203054D</t>
  </si>
  <si>
    <t>The Medical Specialist Group</t>
  </si>
  <si>
    <t>Medical Specialist Group</t>
  </si>
  <si>
    <t>Alexandra House</t>
  </si>
  <si>
    <t>Les Frieteaux,St. Martins</t>
  </si>
  <si>
    <t xml:space="preserve">GY1 3EX                  </t>
  </si>
  <si>
    <t xml:space="preserve">01481 238565                            </t>
  </si>
  <si>
    <t>203301A</t>
  </si>
  <si>
    <t>The Manager</t>
  </si>
  <si>
    <t>47 - 49 High Street</t>
  </si>
  <si>
    <t xml:space="preserve">01481 723565                            </t>
  </si>
  <si>
    <t>203301C</t>
  </si>
  <si>
    <t>47-49 High Street</t>
  </si>
  <si>
    <t>St Peter Port</t>
  </si>
  <si>
    <t xml:space="preserve">GY1 2JT                  </t>
  </si>
  <si>
    <t>203303A</t>
  </si>
  <si>
    <t>Mrs B Pace</t>
  </si>
  <si>
    <t>Lloyds Market Pharmacy Commercial Arcade</t>
  </si>
  <si>
    <t>Lloyds (Chemist) Ltd</t>
  </si>
  <si>
    <t>7 Commercial Arcade</t>
  </si>
  <si>
    <t xml:space="preserve">GY1 1LA                  </t>
  </si>
  <si>
    <t xml:space="preserve">01481 720174                            </t>
  </si>
  <si>
    <t>203303C</t>
  </si>
  <si>
    <t>203308A</t>
  </si>
  <si>
    <t>Pharmacy Locale</t>
  </si>
  <si>
    <t>Lloyds (Chemists) Ltd</t>
  </si>
  <si>
    <t>2 Smith Street</t>
  </si>
  <si>
    <t xml:space="preserve">GY1 2JL                  </t>
  </si>
  <si>
    <t xml:space="preserve">01481 727476                            </t>
  </si>
  <si>
    <t>203308C</t>
  </si>
  <si>
    <t>203314A</t>
  </si>
  <si>
    <t>Healthcare Pharmacies Ltd</t>
  </si>
  <si>
    <t>Healthcare Pharmacy</t>
  </si>
  <si>
    <t>Manor Stores</t>
  </si>
  <si>
    <t>Les Camp Du Moulin</t>
  </si>
  <si>
    <t>St Martin's</t>
  </si>
  <si>
    <t xml:space="preserve">GY4 6DA                  </t>
  </si>
  <si>
    <t xml:space="preserve">01481 232999                            </t>
  </si>
  <si>
    <t>1999-03-29</t>
  </si>
  <si>
    <t>203314C</t>
  </si>
  <si>
    <t>203315A</t>
  </si>
  <si>
    <t>Rohais Pharmacy</t>
  </si>
  <si>
    <t>Rohais Medical Centre</t>
  </si>
  <si>
    <t>Rohais</t>
  </si>
  <si>
    <t xml:space="preserve">GY1 1FF                  </t>
  </si>
  <si>
    <t xml:space="preserve">01481 726999                            </t>
  </si>
  <si>
    <t>1999-09-30</t>
  </si>
  <si>
    <t>203315C</t>
  </si>
  <si>
    <t>203317A</t>
  </si>
  <si>
    <t>Cobo Pharmacy</t>
  </si>
  <si>
    <t>Cobo Medical Centre</t>
  </si>
  <si>
    <t>Route Du Carteret</t>
  </si>
  <si>
    <t xml:space="preserve">GY5 7HA                  </t>
  </si>
  <si>
    <t xml:space="preserve">01481 250999                            </t>
  </si>
  <si>
    <t>203317C</t>
  </si>
  <si>
    <t>203319A</t>
  </si>
  <si>
    <t>L'aumone Pharmacy</t>
  </si>
  <si>
    <t>L'aumone Surgery</t>
  </si>
  <si>
    <t xml:space="preserve">01481 253151                            </t>
  </si>
  <si>
    <t>203319C</t>
  </si>
  <si>
    <t>203320A</t>
  </si>
  <si>
    <t>St Sampsons Pharmacy</t>
  </si>
  <si>
    <t>St. Sampson's Medical Ctr</t>
  </si>
  <si>
    <t>St Sampson's</t>
  </si>
  <si>
    <t xml:space="preserve">01481 243197                            </t>
  </si>
  <si>
    <t>203320C</t>
  </si>
  <si>
    <t>203322A</t>
  </si>
  <si>
    <t>Longfrie Pharmacy</t>
  </si>
  <si>
    <t>Longfrie</t>
  </si>
  <si>
    <t xml:space="preserve">01481 266414                            </t>
  </si>
  <si>
    <t>2001-07-16</t>
  </si>
  <si>
    <t>203322C</t>
  </si>
  <si>
    <t>203323A</t>
  </si>
  <si>
    <t>Board Of Health</t>
  </si>
  <si>
    <t>Princess Elizabeth Hosp.</t>
  </si>
  <si>
    <t>Le Vauquiedor</t>
  </si>
  <si>
    <t>St. Martins</t>
  </si>
  <si>
    <t xml:space="preserve">GY4 6UU                  </t>
  </si>
  <si>
    <t xml:space="preserve">01481 725241                            </t>
  </si>
  <si>
    <t>2002-01-01</t>
  </si>
  <si>
    <t>203323C</t>
  </si>
  <si>
    <t>203324A</t>
  </si>
  <si>
    <t>Admiral Pharmacy</t>
  </si>
  <si>
    <t>Checkers Superstore</t>
  </si>
  <si>
    <t>Admiral Park</t>
  </si>
  <si>
    <t xml:space="preserve">GY1 2AL                  </t>
  </si>
  <si>
    <t xml:space="preserve">01481 728840                            </t>
  </si>
  <si>
    <t>2002-02-18</t>
  </si>
  <si>
    <t>203324C</t>
  </si>
  <si>
    <t>203325A</t>
  </si>
  <si>
    <t>Healthxchange Pharmacy</t>
  </si>
  <si>
    <t>Albert House</t>
  </si>
  <si>
    <t>South Esplanade</t>
  </si>
  <si>
    <t xml:space="preserve">GY1 1AN                  </t>
  </si>
  <si>
    <t xml:space="preserve">01481 736736                            </t>
  </si>
  <si>
    <t>203325C</t>
  </si>
  <si>
    <t>203326A</t>
  </si>
  <si>
    <t>Stephen Smith</t>
  </si>
  <si>
    <t>Stonelakes Pharmacy</t>
  </si>
  <si>
    <t>2 The Bridge</t>
  </si>
  <si>
    <t>St Sampsons</t>
  </si>
  <si>
    <t xml:space="preserve">GY2 4QW                  </t>
  </si>
  <si>
    <t xml:space="preserve">01481 244356                            </t>
  </si>
  <si>
    <t>2004-04-05</t>
  </si>
  <si>
    <t>203326C</t>
  </si>
  <si>
    <t>203329A</t>
  </si>
  <si>
    <t>Mr Niall Kealy</t>
  </si>
  <si>
    <t>St Martins Pharmacy Ltd</t>
  </si>
  <si>
    <t>St. Martins Pharmacy</t>
  </si>
  <si>
    <t>Grande Rue</t>
  </si>
  <si>
    <t xml:space="preserve">GY4 6RR                  </t>
  </si>
  <si>
    <t xml:space="preserve">01481 237963                            </t>
  </si>
  <si>
    <t>2012-10-30</t>
  </si>
  <si>
    <t>203329C</t>
  </si>
  <si>
    <t>203330A</t>
  </si>
  <si>
    <t>Lloyds Chemists Ltd</t>
  </si>
  <si>
    <t>Pharmacy Locale Queens Road</t>
  </si>
  <si>
    <t xml:space="preserve">01481 725555                            </t>
  </si>
  <si>
    <t>2013-01-01</t>
  </si>
  <si>
    <t>203330C</t>
  </si>
  <si>
    <t>204405A</t>
  </si>
  <si>
    <t>Paul Durstan</t>
  </si>
  <si>
    <t>Boardman's Pharmacy &amp; Perfumery</t>
  </si>
  <si>
    <t>38 Victoria Street</t>
  </si>
  <si>
    <t>Alderney</t>
  </si>
  <si>
    <t xml:space="preserve">GY9 3TA                  </t>
  </si>
  <si>
    <t xml:space="preserve">01481 822126                            </t>
  </si>
  <si>
    <t>204405C</t>
  </si>
  <si>
    <t>202504C</t>
  </si>
  <si>
    <t>Millbrook Pharmacy</t>
  </si>
  <si>
    <t>St Lawrence</t>
  </si>
  <si>
    <t>Jersey</t>
  </si>
  <si>
    <t xml:space="preserve">JE3 1LL                  </t>
  </si>
  <si>
    <t>202505C</t>
  </si>
  <si>
    <t>Citiriche LTD</t>
  </si>
  <si>
    <t>St Clement Pharmacy</t>
  </si>
  <si>
    <t>School Road</t>
  </si>
  <si>
    <t>Le Squez</t>
  </si>
  <si>
    <t>St Clement</t>
  </si>
  <si>
    <t xml:space="preserve">JE2 6FE                  </t>
  </si>
  <si>
    <t>202507C</t>
  </si>
  <si>
    <t>Boots The Chemist(Jersey) Ltd</t>
  </si>
  <si>
    <t>23-29 Queen Street</t>
  </si>
  <si>
    <t>St. Helier</t>
  </si>
  <si>
    <t>The Channel Islands</t>
  </si>
  <si>
    <t xml:space="preserve">JE2 4WD                  </t>
  </si>
  <si>
    <t>202510C</t>
  </si>
  <si>
    <t>Savory &amp; Moore (Jersey) Ltd.</t>
  </si>
  <si>
    <t>7-8, The Parade</t>
  </si>
  <si>
    <t>202511C</t>
  </si>
  <si>
    <t>Glenside</t>
  </si>
  <si>
    <t>Gorey Village</t>
  </si>
  <si>
    <t>202512C</t>
  </si>
  <si>
    <t>Red Houses Pharmacy</t>
  </si>
  <si>
    <t>St. Brelade</t>
  </si>
  <si>
    <t>202513C</t>
  </si>
  <si>
    <t>7-8 Quennevais Parade</t>
  </si>
  <si>
    <t>St Brelade</t>
  </si>
  <si>
    <t xml:space="preserve">JE3 8FX                  </t>
  </si>
  <si>
    <t>202515C</t>
  </si>
  <si>
    <t>10, David Place</t>
  </si>
  <si>
    <t>202516C</t>
  </si>
  <si>
    <t>14-16 Burrand St</t>
  </si>
  <si>
    <t>St Helier</t>
  </si>
  <si>
    <t xml:space="preserve">JE2 4QT                  </t>
  </si>
  <si>
    <t xml:space="preserve">01534 731929                            </t>
  </si>
  <si>
    <t>1990-10-01</t>
  </si>
  <si>
    <t>202520C</t>
  </si>
  <si>
    <t>D.P.P. Services Ltd</t>
  </si>
  <si>
    <t>Roseville Pharmacy</t>
  </si>
  <si>
    <t>7 Roseville Street</t>
  </si>
  <si>
    <t>St.Helier,Jersey</t>
  </si>
  <si>
    <t xml:space="preserve">JE2 4PJ                  </t>
  </si>
  <si>
    <t>202526C</t>
  </si>
  <si>
    <t>E.Holdings Ltd T/A Village Phm</t>
  </si>
  <si>
    <t>1, Temple Court</t>
  </si>
  <si>
    <t>St. John</t>
  </si>
  <si>
    <t>1993-10-01</t>
  </si>
  <si>
    <t>202527C</t>
  </si>
  <si>
    <t>La Rue De L'eglise</t>
  </si>
  <si>
    <t>St. Peter</t>
  </si>
  <si>
    <t>202529C</t>
  </si>
  <si>
    <t>Edgar Holdings Ltd</t>
  </si>
  <si>
    <t>Fresh Food Grande Marche</t>
  </si>
  <si>
    <t>La Rue Le Masurier</t>
  </si>
  <si>
    <t xml:space="preserve">JE2 4YE                  </t>
  </si>
  <si>
    <t>2001-11-29</t>
  </si>
  <si>
    <t>202530C</t>
  </si>
  <si>
    <t>F.G.De Faye Chemist Ltd.</t>
  </si>
  <si>
    <t>21, David Place</t>
  </si>
  <si>
    <t>202550C</t>
  </si>
  <si>
    <t>Le Quesne Pharmacies Ltd.</t>
  </si>
  <si>
    <t>25, Don Street</t>
  </si>
  <si>
    <t>202567C</t>
  </si>
  <si>
    <t>Quennevais Pharmacy Ltd.</t>
  </si>
  <si>
    <t>11, Quennevais Parade</t>
  </si>
  <si>
    <t>202570C</t>
  </si>
  <si>
    <t>Reid's Pharmacy Ltd.</t>
  </si>
  <si>
    <t>76, New Street</t>
  </si>
  <si>
    <t>202571C</t>
  </si>
  <si>
    <t>16, Charing Cross</t>
  </si>
  <si>
    <t>202572C</t>
  </si>
  <si>
    <t>7 Miladi Farm</t>
  </si>
  <si>
    <t>Longueville</t>
  </si>
  <si>
    <t>St. Saviour</t>
  </si>
  <si>
    <t>202580C</t>
  </si>
  <si>
    <t>J.J.Turpin(Chemist)Ltd.</t>
  </si>
  <si>
    <t>Lower Roseville Street</t>
  </si>
  <si>
    <t>202590C</t>
  </si>
  <si>
    <t>West Park Pharmacy Ltd.</t>
  </si>
  <si>
    <t>3, Peirson Road</t>
  </si>
  <si>
    <t>202591C</t>
  </si>
  <si>
    <t>Savory &amp; Moore (Jersey) Ltd</t>
  </si>
  <si>
    <t>Indigo House</t>
  </si>
  <si>
    <t>2 - 8 Oxford Road</t>
  </si>
  <si>
    <t xml:space="preserve">JE2 4LJ                  </t>
  </si>
  <si>
    <t>202592C</t>
  </si>
  <si>
    <t>Pharmacy Plus Limited</t>
  </si>
  <si>
    <t>Queens Road Pharmacy</t>
  </si>
  <si>
    <t xml:space="preserve">JE2 4HY                  </t>
  </si>
  <si>
    <t>2005-06-04</t>
  </si>
  <si>
    <t>202593C</t>
  </si>
  <si>
    <t>Boots The Chemists (Jersey) Ltd</t>
  </si>
  <si>
    <t>62 King Street</t>
  </si>
  <si>
    <t xml:space="preserve">JE2 4WE                  </t>
  </si>
  <si>
    <t>2007-01-29</t>
  </si>
  <si>
    <t>202594C</t>
  </si>
  <si>
    <t>Reids Pharmacy Ltd</t>
  </si>
  <si>
    <t>The Lido Medical Centre</t>
  </si>
  <si>
    <t>St Saviours Road</t>
  </si>
  <si>
    <t xml:space="preserve">JE1 7XP                  </t>
  </si>
  <si>
    <t>2007-01-22</t>
  </si>
  <si>
    <t>202595C</t>
  </si>
  <si>
    <t>8 Bagatelle Parade</t>
  </si>
  <si>
    <t>Bagatelle Road</t>
  </si>
  <si>
    <t>St Saviour</t>
  </si>
  <si>
    <t xml:space="preserve">JE2 7TP                  </t>
  </si>
  <si>
    <t>202596C</t>
  </si>
  <si>
    <t>Cleveland Pharmacy Ltd</t>
  </si>
  <si>
    <t>12 Cleveland Road</t>
  </si>
  <si>
    <t xml:space="preserve">JE1 4HD                  </t>
  </si>
  <si>
    <t xml:space="preserve">01534 733123                            </t>
  </si>
  <si>
    <t>202598C</t>
  </si>
  <si>
    <t>2a Dumarais Corner</t>
  </si>
  <si>
    <t>St. Ouen</t>
  </si>
  <si>
    <t xml:space="preserve">JE3 2EE                  </t>
  </si>
  <si>
    <t xml:space="preserve">01534 484416                            </t>
  </si>
  <si>
    <t>202599C</t>
  </si>
  <si>
    <t>Island Pharmacy Ltd</t>
  </si>
  <si>
    <t>14 Gloucester Street</t>
  </si>
  <si>
    <t xml:space="preserve">JE2 3QR                  </t>
  </si>
  <si>
    <t xml:space="preserve">01534 516171                            </t>
  </si>
  <si>
    <t>2009-06-29</t>
  </si>
  <si>
    <t>202600C</t>
  </si>
  <si>
    <t>Centenary House,La Grande</t>
  </si>
  <si>
    <t>Route De St Piere</t>
  </si>
  <si>
    <t>St Peter</t>
  </si>
  <si>
    <t xml:space="preserve">JE3 7AY                  </t>
  </si>
  <si>
    <t>2011-05-18</t>
  </si>
  <si>
    <t>202601C</t>
  </si>
  <si>
    <t>Rue Des Pres</t>
  </si>
  <si>
    <t xml:space="preserve">JE2 7PN                  </t>
  </si>
  <si>
    <t>2011-02-17</t>
  </si>
  <si>
    <t>202602C</t>
  </si>
  <si>
    <t>Castle Quay Pharmacy Limited</t>
  </si>
  <si>
    <t>Castle Quay Pharmacy</t>
  </si>
  <si>
    <t>Le Capelain House</t>
  </si>
  <si>
    <t>Rue De L'etau</t>
  </si>
  <si>
    <t xml:space="preserve">JE2 3EH                  </t>
  </si>
  <si>
    <t>202603C</t>
  </si>
  <si>
    <t>Mjj Trading Limited</t>
  </si>
  <si>
    <t>Restore Health Pharmacy</t>
  </si>
  <si>
    <t>14 L'avenue Le Bas</t>
  </si>
  <si>
    <t xml:space="preserve">JE2 7QN                  </t>
  </si>
  <si>
    <t xml:space="preserve">01534 870771                            </t>
  </si>
  <si>
    <t>FAT20</t>
  </si>
  <si>
    <t>Clear Pharmacy (Iom) Ltd</t>
  </si>
  <si>
    <t>Clear Pharmacy</t>
  </si>
  <si>
    <t>Helmshore House</t>
  </si>
  <si>
    <t>Bay View Road</t>
  </si>
  <si>
    <t>Port St Mary</t>
  </si>
  <si>
    <t>Isle Of Man</t>
  </si>
  <si>
    <t xml:space="preserve">IM9 5AG                  </t>
  </si>
  <si>
    <t xml:space="preserve">01624 832128                            </t>
  </si>
  <si>
    <t>FC249</t>
  </si>
  <si>
    <t>Clear Pharmacy (Iom) Limited</t>
  </si>
  <si>
    <t>6-8 Michael St</t>
  </si>
  <si>
    <t>Peel</t>
  </si>
  <si>
    <t xml:space="preserve">IM5 1HA                  </t>
  </si>
  <si>
    <t xml:space="preserve">01624 843130                            </t>
  </si>
  <si>
    <t>FD083</t>
  </si>
  <si>
    <t>Gj Maley Ltd</t>
  </si>
  <si>
    <t>Cushag Road</t>
  </si>
  <si>
    <t>Anagh Coar</t>
  </si>
  <si>
    <t>Douglas</t>
  </si>
  <si>
    <t xml:space="preserve">IM2 2BZ                  </t>
  </si>
  <si>
    <t xml:space="preserve">01624 616399                            </t>
  </si>
  <si>
    <t>2003-01-16</t>
  </si>
  <si>
    <t>FGW17</t>
  </si>
  <si>
    <t>22 Prospect Terrace</t>
  </si>
  <si>
    <t>Woodbourne Road</t>
  </si>
  <si>
    <t xml:space="preserve">IM1 3AL                  </t>
  </si>
  <si>
    <t xml:space="preserve">01624 675900                            </t>
  </si>
  <si>
    <t>FJK50</t>
  </si>
  <si>
    <t>8-10 Atholl Place</t>
  </si>
  <si>
    <t xml:space="preserve">IM5 1HE                  </t>
  </si>
  <si>
    <t xml:space="preserve">01624 842264                            </t>
  </si>
  <si>
    <t>FNH12</t>
  </si>
  <si>
    <t>Shoprite</t>
  </si>
  <si>
    <t xml:space="preserve">IM2 4RE                  </t>
  </si>
  <si>
    <t xml:space="preserve">01624 673268                            </t>
  </si>
  <si>
    <t>FTA03</t>
  </si>
  <si>
    <t>Ja Hemensley</t>
  </si>
  <si>
    <t>Hemensley's Pharmacy</t>
  </si>
  <si>
    <t>1 Windsor Road</t>
  </si>
  <si>
    <t xml:space="preserve">IM1 3JX                  </t>
  </si>
  <si>
    <t xml:space="preserve">01624 675162                            </t>
  </si>
  <si>
    <t>FTA11</t>
  </si>
  <si>
    <t>Port Erin</t>
  </si>
  <si>
    <t xml:space="preserve">IM9 6AQ                  </t>
  </si>
  <si>
    <t xml:space="preserve">01624 833101                            </t>
  </si>
  <si>
    <t>FTA12</t>
  </si>
  <si>
    <t>Castletown</t>
  </si>
  <si>
    <t xml:space="preserve">IM9 1LJ                  </t>
  </si>
  <si>
    <t xml:space="preserve">01624 823272                            </t>
  </si>
  <si>
    <t>FTA14</t>
  </si>
  <si>
    <t>Patel MP</t>
  </si>
  <si>
    <t>Castle Pharmacy</t>
  </si>
  <si>
    <t>18 - 20 Malew Street</t>
  </si>
  <si>
    <t xml:space="preserve">IM9 1AD                  </t>
  </si>
  <si>
    <t xml:space="preserve">01624 822512                            </t>
  </si>
  <si>
    <t>FTA15</t>
  </si>
  <si>
    <t>Laxey Chemist</t>
  </si>
  <si>
    <t>Sc Rodan</t>
  </si>
  <si>
    <t>15 New Road</t>
  </si>
  <si>
    <t>Laxey</t>
  </si>
  <si>
    <t xml:space="preserve">IM4 7BD                  </t>
  </si>
  <si>
    <t xml:space="preserve">01624 861221                            </t>
  </si>
  <si>
    <t>FTA25</t>
  </si>
  <si>
    <t>Kinrade's Pharmacy Ltd</t>
  </si>
  <si>
    <t>Kinrade's Pharmacy</t>
  </si>
  <si>
    <t>Ballaquayle Road</t>
  </si>
  <si>
    <t xml:space="preserve">IM2 5DF                  </t>
  </si>
  <si>
    <t xml:space="preserve">01624 673912                            </t>
  </si>
  <si>
    <t>FTA27</t>
  </si>
  <si>
    <t>18b - 21b Village Walk</t>
  </si>
  <si>
    <t>Onchan</t>
  </si>
  <si>
    <t xml:space="preserve">IM3 4EB                  </t>
  </si>
  <si>
    <t xml:space="preserve">01624 676410                            </t>
  </si>
  <si>
    <t>FTA29</t>
  </si>
  <si>
    <t>Hailwood Court</t>
  </si>
  <si>
    <t>Governor's Hill</t>
  </si>
  <si>
    <t xml:space="preserve">IM2 7EA                  </t>
  </si>
  <si>
    <t xml:space="preserve">01624 671042                            </t>
  </si>
  <si>
    <t>FTA30</t>
  </si>
  <si>
    <t>6 St.Paul's Square</t>
  </si>
  <si>
    <t xml:space="preserve">IM8 1LE                  </t>
  </si>
  <si>
    <t xml:space="preserve">01624 814388                            </t>
  </si>
  <si>
    <t>FTA35</t>
  </si>
  <si>
    <t>17 Parliament Street</t>
  </si>
  <si>
    <t xml:space="preserve">IM8 1AS                  </t>
  </si>
  <si>
    <t xml:space="preserve">01624 812167                            </t>
  </si>
  <si>
    <t>FTA37</t>
  </si>
  <si>
    <t>14-22 Strand Street</t>
  </si>
  <si>
    <t xml:space="preserve">IM1 2EE                  </t>
  </si>
  <si>
    <t xml:space="preserve">01624 616120                            </t>
  </si>
  <si>
    <t>FTA41</t>
  </si>
  <si>
    <t>Bowring Road</t>
  </si>
  <si>
    <t xml:space="preserve">IM8 2LL                  </t>
  </si>
  <si>
    <t xml:space="preserve">01624 812246                            </t>
  </si>
  <si>
    <t>2000-08-17</t>
  </si>
  <si>
    <t>FVT72</t>
  </si>
  <si>
    <t>Woodworth's Pharmacy</t>
  </si>
  <si>
    <t xml:space="preserve">IM9 6AJ                  </t>
  </si>
  <si>
    <t xml:space="preserve">01624 832139                            </t>
  </si>
  <si>
    <t>FV888</t>
  </si>
  <si>
    <t>The Herbal Apothecary Ltd</t>
  </si>
  <si>
    <t>Costain Pharmacy</t>
  </si>
  <si>
    <t>Ye Olde Bakery</t>
  </si>
  <si>
    <t>Ballasalla</t>
  </si>
  <si>
    <t xml:space="preserve">IM9 2DA                  </t>
  </si>
  <si>
    <t xml:space="preserve">01624 824793                            </t>
  </si>
  <si>
    <t>FWN22</t>
  </si>
  <si>
    <t>13 Castle Street</t>
  </si>
  <si>
    <t xml:space="preserve">IM1 2EX                  </t>
  </si>
  <si>
    <t xml:space="preserve">01624 673402                            </t>
  </si>
  <si>
    <t>FWR24</t>
  </si>
  <si>
    <t>Karsons Pharmacy Ltd</t>
  </si>
  <si>
    <t>Corkhills Pharmacy</t>
  </si>
  <si>
    <t>1 Main Road</t>
  </si>
  <si>
    <t xml:space="preserve">IM3 1BA                  </t>
  </si>
  <si>
    <t xml:space="preserve">01624 615150                            </t>
  </si>
  <si>
    <t>2012-03-22</t>
  </si>
  <si>
    <t>FW147</t>
  </si>
  <si>
    <t>The Kirk Michael Village Pharmacy Ltd</t>
  </si>
  <si>
    <t>Kirk Michael</t>
  </si>
  <si>
    <t xml:space="preserve">IM6 1AB                  </t>
  </si>
  <si>
    <t xml:space="preserve">01624 878545                            </t>
  </si>
  <si>
    <t>Div07</t>
  </si>
  <si>
    <t>Wakefield Division</t>
  </si>
  <si>
    <t>FAA49</t>
  </si>
  <si>
    <t>Baths Hth &amp; Wellbeing Ctr</t>
  </si>
  <si>
    <t>Legh Street</t>
  </si>
  <si>
    <t xml:space="preserve">WA1 1UG                  </t>
  </si>
  <si>
    <t>FAX82</t>
  </si>
  <si>
    <t>Rophe Limited</t>
  </si>
  <si>
    <t>Holmes Pharmacy</t>
  </si>
  <si>
    <t>Chester Road</t>
  </si>
  <si>
    <t>Kelsall</t>
  </si>
  <si>
    <t xml:space="preserve">CW6 0RZ                  </t>
  </si>
  <si>
    <t xml:space="preserve">01829 751354                            </t>
  </si>
  <si>
    <t>FA875</t>
  </si>
  <si>
    <t>Tattenhall</t>
  </si>
  <si>
    <t xml:space="preserve">CH3 9PX                  </t>
  </si>
  <si>
    <t xml:space="preserve">01829 771294                            </t>
  </si>
  <si>
    <t>1995-11-07</t>
  </si>
  <si>
    <t>FCT37</t>
  </si>
  <si>
    <t>Vittoria Healthcare Ltd</t>
  </si>
  <si>
    <t>Willaston Pharmacy</t>
  </si>
  <si>
    <t>Neston Road</t>
  </si>
  <si>
    <t>Willaston</t>
  </si>
  <si>
    <t xml:space="preserve">CH64 2TL                 </t>
  </si>
  <si>
    <t xml:space="preserve">0151 3275110                            </t>
  </si>
  <si>
    <t>FCX15</t>
  </si>
  <si>
    <t>I Littler</t>
  </si>
  <si>
    <t>Ian Littler Pharmacy</t>
  </si>
  <si>
    <t>The Cobbles</t>
  </si>
  <si>
    <t>28 - 30 High Street</t>
  </si>
  <si>
    <t>Tarvin</t>
  </si>
  <si>
    <t xml:space="preserve">CH3 8EE                  </t>
  </si>
  <si>
    <t xml:space="preserve">01829 741880                            </t>
  </si>
  <si>
    <t>1993-08-01</t>
  </si>
  <si>
    <t>FC441</t>
  </si>
  <si>
    <t>North Meols Pharmacy Limited</t>
  </si>
  <si>
    <t>Elton Pharmacy</t>
  </si>
  <si>
    <t>6 The Shopping Precinct</t>
  </si>
  <si>
    <t>Ince Lane</t>
  </si>
  <si>
    <t>Elton</t>
  </si>
  <si>
    <t xml:space="preserve">CH2 4LU                  </t>
  </si>
  <si>
    <t xml:space="preserve">01928 725726                            </t>
  </si>
  <si>
    <t>FC663</t>
  </si>
  <si>
    <t>Westminster Park Pharmacy Ltd</t>
  </si>
  <si>
    <t>7 Castlecroft Road</t>
  </si>
  <si>
    <t>Westminster Park</t>
  </si>
  <si>
    <t xml:space="preserve">CH4 7QD                  </t>
  </si>
  <si>
    <t xml:space="preserve">01244 677000                            </t>
  </si>
  <si>
    <t>FDE11</t>
  </si>
  <si>
    <t>66-68 Old Chester Road</t>
  </si>
  <si>
    <t>Great Sutton</t>
  </si>
  <si>
    <t>South Wirral</t>
  </si>
  <si>
    <t xml:space="preserve">CH66 3PB                 </t>
  </si>
  <si>
    <t xml:space="preserve">0151 3392577                            </t>
  </si>
  <si>
    <t>FDG62</t>
  </si>
  <si>
    <t>Unit 1, The Forge</t>
  </si>
  <si>
    <t>Stockton Heath</t>
  </si>
  <si>
    <t xml:space="preserve">WA4 6HW                  </t>
  </si>
  <si>
    <t xml:space="preserve">01925 267015                            </t>
  </si>
  <si>
    <t>1999-09-09</t>
  </si>
  <si>
    <t>FDP63</t>
  </si>
  <si>
    <t>Speeds Hospital Pharmacy Limited</t>
  </si>
  <si>
    <t>Speeds</t>
  </si>
  <si>
    <t>4 Minerva Court</t>
  </si>
  <si>
    <t>Minerva Avenue</t>
  </si>
  <si>
    <t xml:space="preserve">CH1 4QT                  </t>
  </si>
  <si>
    <t xml:space="preserve">01244 470034                            </t>
  </si>
  <si>
    <t>FD825</t>
  </si>
  <si>
    <t>Thomas Brown Pharmacy Ltd</t>
  </si>
  <si>
    <t xml:space="preserve">WA4 6SG                  </t>
  </si>
  <si>
    <t xml:space="preserve">01925 264183                            </t>
  </si>
  <si>
    <t>FEL21</t>
  </si>
  <si>
    <t>Golden Square</t>
  </si>
  <si>
    <t xml:space="preserve">WA1 1TH                  </t>
  </si>
  <si>
    <t xml:space="preserve">01925 574825                            </t>
  </si>
  <si>
    <t>FEW87</t>
  </si>
  <si>
    <t>100 Church Street</t>
  </si>
  <si>
    <t xml:space="preserve">WA1 2TN                  </t>
  </si>
  <si>
    <t xml:space="preserve">01925 650444                            </t>
  </si>
  <si>
    <t>2007-03-10</t>
  </si>
  <si>
    <t>FE279</t>
  </si>
  <si>
    <t>E Martin &amp; A Kenney</t>
  </si>
  <si>
    <t>Click Trading Ltd</t>
  </si>
  <si>
    <t>Unit 3, Osborne Court</t>
  </si>
  <si>
    <t>Thelwall Road</t>
  </si>
  <si>
    <t>Grappenhall</t>
  </si>
  <si>
    <t xml:space="preserve">WA4 2LS                  </t>
  </si>
  <si>
    <t>2007-03-05</t>
  </si>
  <si>
    <t>FE729</t>
  </si>
  <si>
    <t>54-56 Loxdale Drive</t>
  </si>
  <si>
    <t>Ellesmere Port</t>
  </si>
  <si>
    <t xml:space="preserve">CH65 7AN                 </t>
  </si>
  <si>
    <t xml:space="preserve">0151 3554004                            </t>
  </si>
  <si>
    <t>FF019</t>
  </si>
  <si>
    <t>Rigby GJ</t>
  </si>
  <si>
    <t>Farndon</t>
  </si>
  <si>
    <t xml:space="preserve">CH3 6PT                  </t>
  </si>
  <si>
    <t xml:space="preserve">01829 270364                            </t>
  </si>
  <si>
    <t>1989-05-22</t>
  </si>
  <si>
    <t>FF392</t>
  </si>
  <si>
    <t>Garrett AC</t>
  </si>
  <si>
    <t>Garrett Pharmacy</t>
  </si>
  <si>
    <t>Units 3-4</t>
  </si>
  <si>
    <t>Carlton Shopping Centre</t>
  </si>
  <si>
    <t>Blacon, Chester</t>
  </si>
  <si>
    <t xml:space="preserve">CH1 5PN                  </t>
  </si>
  <si>
    <t xml:space="preserve">01244 390818                            </t>
  </si>
  <si>
    <t>1995-04-04</t>
  </si>
  <si>
    <t>FF812</t>
  </si>
  <si>
    <t>1 The Cross</t>
  </si>
  <si>
    <t>Malpas</t>
  </si>
  <si>
    <t xml:space="preserve">SY14 8NU                 </t>
  </si>
  <si>
    <t xml:space="preserve">01948 860346                            </t>
  </si>
  <si>
    <t>FGJ24</t>
  </si>
  <si>
    <t>31 Coliseum Way</t>
  </si>
  <si>
    <t>Cheshire Oaks Outlet Vill</t>
  </si>
  <si>
    <t xml:space="preserve">CH65 9HD                 </t>
  </si>
  <si>
    <t xml:space="preserve">0151 3564055                            </t>
  </si>
  <si>
    <t>FGX67</t>
  </si>
  <si>
    <t>Owens Chemist</t>
  </si>
  <si>
    <t>20a Chester Street</t>
  </si>
  <si>
    <t>Saltney</t>
  </si>
  <si>
    <t xml:space="preserve">CH4 8BJ                  </t>
  </si>
  <si>
    <t xml:space="preserve">01244 680410                            </t>
  </si>
  <si>
    <t>FHP16</t>
  </si>
  <si>
    <t>77 High Street</t>
  </si>
  <si>
    <t>Tarporley</t>
  </si>
  <si>
    <t xml:space="preserve">CW6 0AB                  </t>
  </si>
  <si>
    <t xml:space="preserve">01829 733201                            </t>
  </si>
  <si>
    <t>FH107</t>
  </si>
  <si>
    <t>Fearns Pharmacy Ltd</t>
  </si>
  <si>
    <t>Fearns Pharmacy</t>
  </si>
  <si>
    <t>Britannia Road</t>
  </si>
  <si>
    <t>Helsby</t>
  </si>
  <si>
    <t xml:space="preserve">WA6 0DP                  </t>
  </si>
  <si>
    <t xml:space="preserve">01928 722226                            </t>
  </si>
  <si>
    <t>FH272</t>
  </si>
  <si>
    <t>Fittleworth Medical Limited</t>
  </si>
  <si>
    <t>6-7 Watergate House</t>
  </si>
  <si>
    <t>Watergate Street</t>
  </si>
  <si>
    <t xml:space="preserve">CH1 2LF                  </t>
  </si>
  <si>
    <t xml:space="preserve">0800 378846                             </t>
  </si>
  <si>
    <t>FH372</t>
  </si>
  <si>
    <t>182 Wilderspool Causeway</t>
  </si>
  <si>
    <t xml:space="preserve">WA4 6QA                  </t>
  </si>
  <si>
    <t xml:space="preserve">01925 639742                            </t>
  </si>
  <si>
    <t>FH722</t>
  </si>
  <si>
    <t>Caldy Valley Road</t>
  </si>
  <si>
    <t>Great Boughton, Chester</t>
  </si>
  <si>
    <t xml:space="preserve">CH3 5QJ                  </t>
  </si>
  <si>
    <t xml:space="preserve">01244 348518                            </t>
  </si>
  <si>
    <t>FJR60</t>
  </si>
  <si>
    <t>Sutton Pharmacy Limited</t>
  </si>
  <si>
    <t>335 Chester Road</t>
  </si>
  <si>
    <t>Little Sutton</t>
  </si>
  <si>
    <t xml:space="preserve">CH66 3RF                 </t>
  </si>
  <si>
    <t xml:space="preserve">0151 3393123                            </t>
  </si>
  <si>
    <t>FJX71</t>
  </si>
  <si>
    <t>12 Upper Northgate Street</t>
  </si>
  <si>
    <t xml:space="preserve">CH1 4EE                  </t>
  </si>
  <si>
    <t xml:space="preserve">01244 379268                            </t>
  </si>
  <si>
    <t>FJ085</t>
  </si>
  <si>
    <t>Princeway</t>
  </si>
  <si>
    <t>Frodsham</t>
  </si>
  <si>
    <t xml:space="preserve">WA6 6RX                  </t>
  </si>
  <si>
    <t xml:space="preserve">01928 733821                            </t>
  </si>
  <si>
    <t>FJ138</t>
  </si>
  <si>
    <t>Whitby Group Practice</t>
  </si>
  <si>
    <t>114 Chester Road</t>
  </si>
  <si>
    <t>Whitby</t>
  </si>
  <si>
    <t xml:space="preserve">CH65 6TG                 </t>
  </si>
  <si>
    <t xml:space="preserve">0151 3552876                            </t>
  </si>
  <si>
    <t>FJ457</t>
  </si>
  <si>
    <t>Readesmoor Healthcare Llp</t>
  </si>
  <si>
    <t>Congleton Pharmacy</t>
  </si>
  <si>
    <t>Readesmoor Group Practice</t>
  </si>
  <si>
    <t>29-31 West Street</t>
  </si>
  <si>
    <t>Congleton</t>
  </si>
  <si>
    <t xml:space="preserve">CW12 1JP                 </t>
  </si>
  <si>
    <t xml:space="preserve">01260 277149                            </t>
  </si>
  <si>
    <t>2014-05-19</t>
  </si>
  <si>
    <t>FJ729</t>
  </si>
  <si>
    <t>910 Europa Boulevard</t>
  </si>
  <si>
    <t>Gemini Retail Park</t>
  </si>
  <si>
    <t xml:space="preserve">WA5 7TY                  </t>
  </si>
  <si>
    <t xml:space="preserve">01925 242884                            </t>
  </si>
  <si>
    <t>1999-09-18</t>
  </si>
  <si>
    <t>FJ868</t>
  </si>
  <si>
    <t>1-1a The Forum Centre</t>
  </si>
  <si>
    <t xml:space="preserve">CH1 2HA                  </t>
  </si>
  <si>
    <t xml:space="preserve">01244 342852                            </t>
  </si>
  <si>
    <t>1996-08-19</t>
  </si>
  <si>
    <t>FK817</t>
  </si>
  <si>
    <t>Hope Farm Healthcare Llp</t>
  </si>
  <si>
    <t>Hope Farm Pharmacy</t>
  </si>
  <si>
    <t>Hope Farm Medical Centre</t>
  </si>
  <si>
    <t>Hope Farm Rd,Great Sutton</t>
  </si>
  <si>
    <t xml:space="preserve">CH66 2WW                 </t>
  </si>
  <si>
    <t xml:space="preserve">0151 3565035                            </t>
  </si>
  <si>
    <t>FK874</t>
  </si>
  <si>
    <t>Swettenham AD</t>
  </si>
  <si>
    <t>Swettenham Chemists Ltd</t>
  </si>
  <si>
    <t>4 The Parade</t>
  </si>
  <si>
    <t>Blacon</t>
  </si>
  <si>
    <t xml:space="preserve">CH1 5HN                  </t>
  </si>
  <si>
    <t xml:space="preserve">01244 390047                            </t>
  </si>
  <si>
    <t>1992-08-22</t>
  </si>
  <si>
    <t>FLA08</t>
  </si>
  <si>
    <t>12 The Cross</t>
  </si>
  <si>
    <t>Lymm</t>
  </si>
  <si>
    <t xml:space="preserve">WA13 0HP                 </t>
  </si>
  <si>
    <t xml:space="preserve">01925 753668                            </t>
  </si>
  <si>
    <t>FLF70</t>
  </si>
  <si>
    <t>Units 2 &amp; 3</t>
  </si>
  <si>
    <t>1-3 High Street</t>
  </si>
  <si>
    <t>Neston</t>
  </si>
  <si>
    <t xml:space="preserve">CH64 9TZ                 </t>
  </si>
  <si>
    <t xml:space="preserve">0151 3365551                            </t>
  </si>
  <si>
    <t>FLV02</t>
  </si>
  <si>
    <t xml:space="preserve">CH65 0HW                 </t>
  </si>
  <si>
    <t xml:space="preserve">0151 3486100                            </t>
  </si>
  <si>
    <t>FL226</t>
  </si>
  <si>
    <t>19 Garden Lane</t>
  </si>
  <si>
    <t xml:space="preserve">CH1 4EN                  </t>
  </si>
  <si>
    <t xml:space="preserve">01244 311561                            </t>
  </si>
  <si>
    <t>FL656</t>
  </si>
  <si>
    <t>Northgate Village Surgery</t>
  </si>
  <si>
    <t>Northgate Avenue</t>
  </si>
  <si>
    <t xml:space="preserve">CH2 2DX                  </t>
  </si>
  <si>
    <t xml:space="preserve">01244 380707                            </t>
  </si>
  <si>
    <t>FL789</t>
  </si>
  <si>
    <t>Rydale Chemists</t>
  </si>
  <si>
    <t>16 Chapel Lane</t>
  </si>
  <si>
    <t>Burtonwood</t>
  </si>
  <si>
    <t xml:space="preserve">WA5 4HF                  </t>
  </si>
  <si>
    <t xml:space="preserve">01925 220439                            </t>
  </si>
  <si>
    <t>FMA50</t>
  </si>
  <si>
    <t>Nigel Scott</t>
  </si>
  <si>
    <t>Moston Pharmacy Services</t>
  </si>
  <si>
    <t>G2 Dragons Wharf</t>
  </si>
  <si>
    <t>Dragons Lane</t>
  </si>
  <si>
    <t>Sandbach</t>
  </si>
  <si>
    <t xml:space="preserve">CW11 3PA                 </t>
  </si>
  <si>
    <t xml:space="preserve">01270 758779                            </t>
  </si>
  <si>
    <t>FME80</t>
  </si>
  <si>
    <t>Unit E</t>
  </si>
  <si>
    <t>Cockhedge Way</t>
  </si>
  <si>
    <t xml:space="preserve">WA1 2QQ                  </t>
  </si>
  <si>
    <t xml:space="preserve">01925 653529                            </t>
  </si>
  <si>
    <t>1996-09-01</t>
  </si>
  <si>
    <t>FM011</t>
  </si>
  <si>
    <t>36-38 The Mall</t>
  </si>
  <si>
    <t xml:space="preserve">WA1 1QE                  </t>
  </si>
  <si>
    <t xml:space="preserve">01925 658602                            </t>
  </si>
  <si>
    <t>FNV60</t>
  </si>
  <si>
    <t>52 Earl Street</t>
  </si>
  <si>
    <t xml:space="preserve">WA2 7PW                  </t>
  </si>
  <si>
    <t xml:space="preserve">01925 631021                            </t>
  </si>
  <si>
    <t>FN185</t>
  </si>
  <si>
    <t>Lymm Pharmacy</t>
  </si>
  <si>
    <t>33 The Cross</t>
  </si>
  <si>
    <t xml:space="preserve">WA13 0HR                 </t>
  </si>
  <si>
    <t xml:space="preserve">01925 752024                            </t>
  </si>
  <si>
    <t>2001-07-01</t>
  </si>
  <si>
    <t>FN408</t>
  </si>
  <si>
    <t>28 Benson Road</t>
  </si>
  <si>
    <t>Birchwood Centre</t>
  </si>
  <si>
    <t>Birchwood</t>
  </si>
  <si>
    <t>Warrington, Cheshire</t>
  </si>
  <si>
    <t xml:space="preserve">WA3 7PQ                  </t>
  </si>
  <si>
    <t xml:space="preserve">01925 816644                            </t>
  </si>
  <si>
    <t>FPA75</t>
  </si>
  <si>
    <t>3 Thelwall Lane</t>
  </si>
  <si>
    <t>Latchford</t>
  </si>
  <si>
    <t xml:space="preserve">WA4 1LJ                  </t>
  </si>
  <si>
    <t xml:space="preserve">01925 631031                            </t>
  </si>
  <si>
    <t>FPD14</t>
  </si>
  <si>
    <t>10 Church Parade</t>
  </si>
  <si>
    <t xml:space="preserve">CH65 2ER                 </t>
  </si>
  <si>
    <t xml:space="preserve">0151 3568505                            </t>
  </si>
  <si>
    <t>FPP41</t>
  </si>
  <si>
    <t>95 Kingsway</t>
  </si>
  <si>
    <t>Newton</t>
  </si>
  <si>
    <t xml:space="preserve">CH2 2LJ                  </t>
  </si>
  <si>
    <t xml:space="preserve">01244 327023                            </t>
  </si>
  <si>
    <t>FPX39</t>
  </si>
  <si>
    <t>45 Dudlow Green Road</t>
  </si>
  <si>
    <t>Appleton</t>
  </si>
  <si>
    <t xml:space="preserve">WA4 5EQ                  </t>
  </si>
  <si>
    <t xml:space="preserve">01925 211763                            </t>
  </si>
  <si>
    <t>2001-04-26</t>
  </si>
  <si>
    <t>FP793</t>
  </si>
  <si>
    <t>Winwick Road</t>
  </si>
  <si>
    <t xml:space="preserve">WA2 7NE                  </t>
  </si>
  <si>
    <t xml:space="preserve">01925 669847                            </t>
  </si>
  <si>
    <t>2012-07-02</t>
  </si>
  <si>
    <t>FQV12</t>
  </si>
  <si>
    <t>Westbrook Shopping Ctre</t>
  </si>
  <si>
    <t xml:space="preserve">WA5 8UG                  </t>
  </si>
  <si>
    <t xml:space="preserve">01925 444758                            </t>
  </si>
  <si>
    <t>FQX29</t>
  </si>
  <si>
    <t>PCT Healthcare Ltd</t>
  </si>
  <si>
    <t>Tims &amp; Parker Pharmacy</t>
  </si>
  <si>
    <t>Culcheth Clinic</t>
  </si>
  <si>
    <t>Jackson Avenue, Culcheth</t>
  </si>
  <si>
    <t xml:space="preserve">WA3 4DZ                  </t>
  </si>
  <si>
    <t xml:space="preserve">01925 765211                            </t>
  </si>
  <si>
    <t>FRQ87</t>
  </si>
  <si>
    <t>Westbrook Centre</t>
  </si>
  <si>
    <t>Westbrook</t>
  </si>
  <si>
    <t xml:space="preserve">WA5 8UQ                  </t>
  </si>
  <si>
    <t>2012-07-30</t>
  </si>
  <si>
    <t>FRW59</t>
  </si>
  <si>
    <t>Danebridge Pharmacy</t>
  </si>
  <si>
    <t>31 London Road</t>
  </si>
  <si>
    <t>Northwich</t>
  </si>
  <si>
    <t xml:space="preserve">CW9 5HQ                  </t>
  </si>
  <si>
    <t xml:space="preserve">01606 42001                             </t>
  </si>
  <si>
    <t>FR798</t>
  </si>
  <si>
    <t>276 Manchester Road</t>
  </si>
  <si>
    <t xml:space="preserve">WA1 3RB                  </t>
  </si>
  <si>
    <t xml:space="preserve">01925 572545                            </t>
  </si>
  <si>
    <t>FTT01</t>
  </si>
  <si>
    <t>Upton Village Surgery</t>
  </si>
  <si>
    <t>Wealstone Lane, Upton</t>
  </si>
  <si>
    <t xml:space="preserve">CH2 1HD                  </t>
  </si>
  <si>
    <t xml:space="preserve">01244 390379                            </t>
  </si>
  <si>
    <t>FT175</t>
  </si>
  <si>
    <t>Penketh Medical Centre</t>
  </si>
  <si>
    <t>Honiton Way, Penketh</t>
  </si>
  <si>
    <t xml:space="preserve">WA5 2EY                  </t>
  </si>
  <si>
    <t>FT378</t>
  </si>
  <si>
    <t>47-55 Foregate Street</t>
  </si>
  <si>
    <t xml:space="preserve">CH1 1NA                  </t>
  </si>
  <si>
    <t xml:space="preserve">01244 328421                            </t>
  </si>
  <si>
    <t>FT867</t>
  </si>
  <si>
    <t>36-39 Mercer Walk</t>
  </si>
  <si>
    <t>Port Arcades Shopping Ctr</t>
  </si>
  <si>
    <t xml:space="preserve">CH65 0AP                 </t>
  </si>
  <si>
    <t xml:space="preserve">0151 3553025                            </t>
  </si>
  <si>
    <t>FVC77</t>
  </si>
  <si>
    <t>Unit 5, 19/25 London Road</t>
  </si>
  <si>
    <t xml:space="preserve">01925 262522                            </t>
  </si>
  <si>
    <t>FVW60</t>
  </si>
  <si>
    <t>Holland Pharmacy Ltd</t>
  </si>
  <si>
    <t>Hollow Lane</t>
  </si>
  <si>
    <t>Kingsley</t>
  </si>
  <si>
    <t xml:space="preserve">WA6 8EF                  </t>
  </si>
  <si>
    <t xml:space="preserve">01928 788559                            </t>
  </si>
  <si>
    <t>FWK62</t>
  </si>
  <si>
    <t>Stockton Heath Healthcare Llp</t>
  </si>
  <si>
    <t>Stockton Heath Pharmacy</t>
  </si>
  <si>
    <t>Stockton Heath Med Centre</t>
  </si>
  <si>
    <t>The Forge, Stockton Heath</t>
  </si>
  <si>
    <t xml:space="preserve">WA4 6HJ                  </t>
  </si>
  <si>
    <t xml:space="preserve">01925 266753                            </t>
  </si>
  <si>
    <t>2012-12-17</t>
  </si>
  <si>
    <t>FWN30</t>
  </si>
  <si>
    <t>Upton-By-Chester</t>
  </si>
  <si>
    <t xml:space="preserve">CH2 1BT                  </t>
  </si>
  <si>
    <t xml:space="preserve">01244 381215                            </t>
  </si>
  <si>
    <t>FW716</t>
  </si>
  <si>
    <t>Faith Pharmacy</t>
  </si>
  <si>
    <t>45 Cotswold Road</t>
  </si>
  <si>
    <t>Orford</t>
  </si>
  <si>
    <t xml:space="preserve">WA2 9SF                  </t>
  </si>
  <si>
    <t xml:space="preserve">01925 634550                            </t>
  </si>
  <si>
    <t>FXH02</t>
  </si>
  <si>
    <t>Guardian Street</t>
  </si>
  <si>
    <t xml:space="preserve">WA5 1UP                  </t>
  </si>
  <si>
    <t xml:space="preserve">01925 630328                            </t>
  </si>
  <si>
    <t>FXV35</t>
  </si>
  <si>
    <t>Orford Park, Pcrc</t>
  </si>
  <si>
    <t>Jubilee Way, Orford</t>
  </si>
  <si>
    <t xml:space="preserve">WA2 8AG                  </t>
  </si>
  <si>
    <t>FXX89</t>
  </si>
  <si>
    <t>6 Tanners Lane</t>
  </si>
  <si>
    <t xml:space="preserve">WA2 7NJ                  </t>
  </si>
  <si>
    <t xml:space="preserve">01925 631710                            </t>
  </si>
  <si>
    <t>FXY88</t>
  </si>
  <si>
    <t>Padgate</t>
  </si>
  <si>
    <t xml:space="preserve">WA2 0PD                  </t>
  </si>
  <si>
    <t xml:space="preserve">01925 827236                            </t>
  </si>
  <si>
    <t>FX525</t>
  </si>
  <si>
    <t>Unit 1b</t>
  </si>
  <si>
    <t>The Greyhound Retail Park</t>
  </si>
  <si>
    <t xml:space="preserve">CH1 4QG                  </t>
  </si>
  <si>
    <t xml:space="preserve">01244 370857                            </t>
  </si>
  <si>
    <t>2011-07-06</t>
  </si>
  <si>
    <t>FYT65</t>
  </si>
  <si>
    <t>Sykes Chemists Limited</t>
  </si>
  <si>
    <t>158 Knutsford Road</t>
  </si>
  <si>
    <t xml:space="preserve">WA4 2QU                  </t>
  </si>
  <si>
    <t xml:space="preserve">01925 262401                            </t>
  </si>
  <si>
    <t>1990-11-11</t>
  </si>
  <si>
    <t>FTK06</t>
  </si>
  <si>
    <t>Averroes Pharmacy Ltd</t>
  </si>
  <si>
    <t>Averroes Pharmacy</t>
  </si>
  <si>
    <t>Yarm Medical Centre</t>
  </si>
  <si>
    <t>1 Worsall Road</t>
  </si>
  <si>
    <t xml:space="preserve">TS15 9DD                 </t>
  </si>
  <si>
    <t xml:space="preserve">01642 788060                            </t>
  </si>
  <si>
    <t>FCH11</t>
  </si>
  <si>
    <t>Moorland Surgical Supplies Limited</t>
  </si>
  <si>
    <t>68 Hyde Road</t>
  </si>
  <si>
    <t xml:space="preserve">M34 3AG                  </t>
  </si>
  <si>
    <t xml:space="preserve">0800 6526667                            </t>
  </si>
  <si>
    <t>1993-01-28</t>
  </si>
  <si>
    <t>FEJ71</t>
  </si>
  <si>
    <t>Wrens Nest Road</t>
  </si>
  <si>
    <t>Glossop</t>
  </si>
  <si>
    <t>Derbyshire</t>
  </si>
  <si>
    <t xml:space="preserve">SK13 8HB                 </t>
  </si>
  <si>
    <t>FF739</t>
  </si>
  <si>
    <t>19 High Street West</t>
  </si>
  <si>
    <t xml:space="preserve">SK13 8AL                 </t>
  </si>
  <si>
    <t>FG111</t>
  </si>
  <si>
    <t>Parekh RA</t>
  </si>
  <si>
    <t>The Mews Pharmacy</t>
  </si>
  <si>
    <t>14 Winster Mews</t>
  </si>
  <si>
    <t>Gamesley</t>
  </si>
  <si>
    <t xml:space="preserve">SK13 0LU                 </t>
  </si>
  <si>
    <t>1991-03-01</t>
  </si>
  <si>
    <t>FHY81</t>
  </si>
  <si>
    <t>Parflo Building</t>
  </si>
  <si>
    <t>Huxley Street</t>
  </si>
  <si>
    <t>Broadheath</t>
  </si>
  <si>
    <t>Altrincham</t>
  </si>
  <si>
    <t xml:space="preserve">WA14 5EL                 </t>
  </si>
  <si>
    <t>FJE85</t>
  </si>
  <si>
    <t>Salts Healthcare Limited</t>
  </si>
  <si>
    <t>Salts Medilink</t>
  </si>
  <si>
    <t>91 School Lane</t>
  </si>
  <si>
    <t>Didsbury</t>
  </si>
  <si>
    <t xml:space="preserve">M20 6HQ                  </t>
  </si>
  <si>
    <t xml:space="preserve">0121 3332000                            </t>
  </si>
  <si>
    <t>FJH75</t>
  </si>
  <si>
    <t>Ainsworth Surgical Supplies Limited</t>
  </si>
  <si>
    <t>Ainsworth Surgical Supplies</t>
  </si>
  <si>
    <t>Sherwood Business Park</t>
  </si>
  <si>
    <t>Queensway, Rochdale</t>
  </si>
  <si>
    <t xml:space="preserve">OL11 2NU                 </t>
  </si>
  <si>
    <t xml:space="preserve">01706 630646                            </t>
  </si>
  <si>
    <t>FJ218</t>
  </si>
  <si>
    <t>77 High Street East</t>
  </si>
  <si>
    <t xml:space="preserve">SK13 8PN                 </t>
  </si>
  <si>
    <t xml:space="preserve">01457 852044                            </t>
  </si>
  <si>
    <t>2006-05-02</t>
  </si>
  <si>
    <t>FK120</t>
  </si>
  <si>
    <t>116-118 Station Road</t>
  </si>
  <si>
    <t>Hadfield</t>
  </si>
  <si>
    <t xml:space="preserve">SK13 1AL                 </t>
  </si>
  <si>
    <t xml:space="preserve">01457 853635                            </t>
  </si>
  <si>
    <t>2000-08-30</t>
  </si>
  <si>
    <t>FK597</t>
  </si>
  <si>
    <t>Glossop Pharmacy</t>
  </si>
  <si>
    <t>Norfolk Street</t>
  </si>
  <si>
    <t xml:space="preserve">SK13 8BH                 </t>
  </si>
  <si>
    <t>FMK39</t>
  </si>
  <si>
    <t>Sg &amp; P Payne Limited</t>
  </si>
  <si>
    <t>6 Beech Street</t>
  </si>
  <si>
    <t xml:space="preserve">SK14 2HL                 </t>
  </si>
  <si>
    <t xml:space="preserve">0800 888501                             </t>
  </si>
  <si>
    <t>FMT41</t>
  </si>
  <si>
    <t>348 Oldham Road</t>
  </si>
  <si>
    <t xml:space="preserve">OL7 9PS                  </t>
  </si>
  <si>
    <t xml:space="preserve">0161 3301078                            </t>
  </si>
  <si>
    <t>FR040</t>
  </si>
  <si>
    <t>Pelican Healthcare Limited</t>
  </si>
  <si>
    <t>2 Victoria Ave East</t>
  </si>
  <si>
    <t>Blackley</t>
  </si>
  <si>
    <t xml:space="preserve">M9 6HB                   </t>
  </si>
  <si>
    <t xml:space="preserve">0161 7023380                            </t>
  </si>
  <si>
    <t>FR337</t>
  </si>
  <si>
    <t>Moorland Pharmacy Ltd</t>
  </si>
  <si>
    <t>5 Pennine Road</t>
  </si>
  <si>
    <t>Simmondley</t>
  </si>
  <si>
    <t xml:space="preserve">SK13 9NN                 </t>
  </si>
  <si>
    <t xml:space="preserve">01457 866300                            </t>
  </si>
  <si>
    <t>FTD28</t>
  </si>
  <si>
    <t>Otc Direct Limited</t>
  </si>
  <si>
    <t>North West Ostomy Supplies</t>
  </si>
  <si>
    <t>Units 61&amp;62</t>
  </si>
  <si>
    <t>Oakhill Trading Estate</t>
  </si>
  <si>
    <t>Worsley Road North</t>
  </si>
  <si>
    <t>Walkden, Manchester</t>
  </si>
  <si>
    <t xml:space="preserve">M28 3PT                  </t>
  </si>
  <si>
    <t xml:space="preserve">01204 466028                            </t>
  </si>
  <si>
    <t>FTQ64</t>
  </si>
  <si>
    <t>Units 11 &amp; 12</t>
  </si>
  <si>
    <t>Pennine View Ind Estate</t>
  </si>
  <si>
    <t xml:space="preserve">SK6 7JW                  </t>
  </si>
  <si>
    <t xml:space="preserve">07831 299416                            </t>
  </si>
  <si>
    <t>FPP56</t>
  </si>
  <si>
    <t>Fittleworth House</t>
  </si>
  <si>
    <t>Rooms 1 &amp; 3, Warton Road</t>
  </si>
  <si>
    <t>Carnforth</t>
  </si>
  <si>
    <t xml:space="preserve">LA5 9EX                  </t>
  </si>
  <si>
    <t xml:space="preserve">01524 730743                            </t>
  </si>
  <si>
    <t>1997-07-04</t>
  </si>
  <si>
    <t>FRQ51</t>
  </si>
  <si>
    <t>Ostomed Limited</t>
  </si>
  <si>
    <t>Ostomed Healthcare</t>
  </si>
  <si>
    <t>Unit 2, Creamery Ind Est</t>
  </si>
  <si>
    <t>Kenlis Road</t>
  </si>
  <si>
    <t>Garstang</t>
  </si>
  <si>
    <t xml:space="preserve">PR3 1GD                  </t>
  </si>
  <si>
    <t xml:space="preserve">01995 604309                            </t>
  </si>
  <si>
    <t>1997-10-05</t>
  </si>
  <si>
    <t>FTM68</t>
  </si>
  <si>
    <t>Brunlea Surgical Supplies Ltd</t>
  </si>
  <si>
    <t>Balderstone Close</t>
  </si>
  <si>
    <t>Heasanford Ind Est</t>
  </si>
  <si>
    <t xml:space="preserve">BB10 2TA                 </t>
  </si>
  <si>
    <t xml:space="preserve">0800 834712                             </t>
  </si>
  <si>
    <t>FW285</t>
  </si>
  <si>
    <t>The Unicentre</t>
  </si>
  <si>
    <t>Lords Walk</t>
  </si>
  <si>
    <t xml:space="preserve">PR1 1DH                  </t>
  </si>
  <si>
    <t xml:space="preserve">01772 253468                            </t>
  </si>
  <si>
    <t>2011-03-18</t>
  </si>
  <si>
    <t>FAC79</t>
  </si>
  <si>
    <t>90 Moore Street</t>
  </si>
  <si>
    <t>Bootle</t>
  </si>
  <si>
    <t>Merseyside</t>
  </si>
  <si>
    <t xml:space="preserve">L20 4SF                  </t>
  </si>
  <si>
    <t xml:space="preserve">0151 9227062                            </t>
  </si>
  <si>
    <t>FAG38</t>
  </si>
  <si>
    <t>Wise Pharmacies Ltd</t>
  </si>
  <si>
    <t>204 Warrington Road</t>
  </si>
  <si>
    <t>Crow Wood</t>
  </si>
  <si>
    <t xml:space="preserve">WA8 0AX                  </t>
  </si>
  <si>
    <t xml:space="preserve">0151 4249659                            </t>
  </si>
  <si>
    <t>2012-09-16</t>
  </si>
  <si>
    <t>FAG89</t>
  </si>
  <si>
    <t>3 The Crescent</t>
  </si>
  <si>
    <t>Thornton</t>
  </si>
  <si>
    <t xml:space="preserve">L23 4TA                  </t>
  </si>
  <si>
    <t>FAH10</t>
  </si>
  <si>
    <t>Lowe House Health Centre</t>
  </si>
  <si>
    <t>Crab Street</t>
  </si>
  <si>
    <t xml:space="preserve">WA10 2DJ                 </t>
  </si>
  <si>
    <t xml:space="preserve">01744 751101                            </t>
  </si>
  <si>
    <t>FAJ66</t>
  </si>
  <si>
    <t>PCT Healthcare Limited</t>
  </si>
  <si>
    <t>5-6 Concourse Way</t>
  </si>
  <si>
    <t>Parr</t>
  </si>
  <si>
    <t>St.Helens</t>
  </si>
  <si>
    <t xml:space="preserve">WA9 3QW                  </t>
  </si>
  <si>
    <t xml:space="preserve">01744 25863                             </t>
  </si>
  <si>
    <t>2013-06-10</t>
  </si>
  <si>
    <t>FAN25</t>
  </si>
  <si>
    <t>42 Eccleston Street</t>
  </si>
  <si>
    <t>Prescot</t>
  </si>
  <si>
    <t xml:space="preserve">L34 5QJ                  </t>
  </si>
  <si>
    <t>FAW33</t>
  </si>
  <si>
    <t>13 Ashtons Green Drive</t>
  </si>
  <si>
    <t>St. Helens</t>
  </si>
  <si>
    <t xml:space="preserve">WA9 2AP                  </t>
  </si>
  <si>
    <t xml:space="preserve">01744 26059                             </t>
  </si>
  <si>
    <t>2000-06-02</t>
  </si>
  <si>
    <t>FA194</t>
  </si>
  <si>
    <t>58 Copplehouse Lane</t>
  </si>
  <si>
    <t>Fazakerley</t>
  </si>
  <si>
    <t xml:space="preserve">L10 0AF                  </t>
  </si>
  <si>
    <t xml:space="preserve">0151 5251160                            </t>
  </si>
  <si>
    <t>FA258</t>
  </si>
  <si>
    <t>2-2a Elephant Lane</t>
  </si>
  <si>
    <t>Thatto Heath</t>
  </si>
  <si>
    <t xml:space="preserve">WA9 5QG                  </t>
  </si>
  <si>
    <t xml:space="preserve">01744 818088                            </t>
  </si>
  <si>
    <t>FA404</t>
  </si>
  <si>
    <t>St Chads Walk In Centre</t>
  </si>
  <si>
    <t>St Chads Drive, Kirkby</t>
  </si>
  <si>
    <t xml:space="preserve">L32 8RE                  </t>
  </si>
  <si>
    <t xml:space="preserve">0151 5466454                            </t>
  </si>
  <si>
    <t>FCL67</t>
  </si>
  <si>
    <t>Unit 2, 27 Hillcrest</t>
  </si>
  <si>
    <t>Halton Brook</t>
  </si>
  <si>
    <t>Runcorn</t>
  </si>
  <si>
    <t xml:space="preserve">WA7 2DY                  </t>
  </si>
  <si>
    <t xml:space="preserve">01928 566772                            </t>
  </si>
  <si>
    <t>FCL78</t>
  </si>
  <si>
    <t>Fairbreak Limited</t>
  </si>
  <si>
    <t>Donlon's Late Night Pharmacy</t>
  </si>
  <si>
    <t>278 Church Road</t>
  </si>
  <si>
    <t>Haydock</t>
  </si>
  <si>
    <t xml:space="preserve">WA11 0LF                 </t>
  </si>
  <si>
    <t xml:space="preserve">01942 727066                            </t>
  </si>
  <si>
    <t>FCR98</t>
  </si>
  <si>
    <t>Jacksons</t>
  </si>
  <si>
    <t>181 Cambridge Road</t>
  </si>
  <si>
    <t xml:space="preserve">WA10 4HA                 </t>
  </si>
  <si>
    <t>FC084</t>
  </si>
  <si>
    <t>J Simpson (Chemists) Ltd</t>
  </si>
  <si>
    <t>Garswood Pharmacy</t>
  </si>
  <si>
    <t>Garswood Health Centre</t>
  </si>
  <si>
    <t>Billinge Road</t>
  </si>
  <si>
    <t>Garswood</t>
  </si>
  <si>
    <t xml:space="preserve">WN4 0XD                  </t>
  </si>
  <si>
    <t xml:space="preserve">01942 719879                            </t>
  </si>
  <si>
    <t>FC319</t>
  </si>
  <si>
    <t>Rainbow Medical Centre</t>
  </si>
  <si>
    <t>335 Robins Lane, Sutton</t>
  </si>
  <si>
    <t xml:space="preserve">WA9 3PN                  </t>
  </si>
  <si>
    <t xml:space="preserve">01744 812745                            </t>
  </si>
  <si>
    <t>FC771</t>
  </si>
  <si>
    <t>Shifa-Solutions LTD</t>
  </si>
  <si>
    <t>Absolute Pharmacy</t>
  </si>
  <si>
    <t>Unit 82-84 Commerce Way</t>
  </si>
  <si>
    <t>Edge Hill</t>
  </si>
  <si>
    <t xml:space="preserve">L8 7BA                   </t>
  </si>
  <si>
    <t xml:space="preserve">0151 3456026                            </t>
  </si>
  <si>
    <t>FDC18</t>
  </si>
  <si>
    <t>Station Pharmacy Ltd</t>
  </si>
  <si>
    <t>24 Station Road</t>
  </si>
  <si>
    <t>Maghull</t>
  </si>
  <si>
    <t xml:space="preserve">L31 3DB                  </t>
  </si>
  <si>
    <t xml:space="preserve">0151 5261805                            </t>
  </si>
  <si>
    <t>1998-11-30</t>
  </si>
  <si>
    <t>FDJ91</t>
  </si>
  <si>
    <t>65 Market Street</t>
  </si>
  <si>
    <t>Earlestown</t>
  </si>
  <si>
    <t>Newton-Le-Willows</t>
  </si>
  <si>
    <t xml:space="preserve">WA12 9BS                 </t>
  </si>
  <si>
    <t xml:space="preserve">01925 226153                            </t>
  </si>
  <si>
    <t>FDN51</t>
  </si>
  <si>
    <t>Your Pharmacy Uk Ltd</t>
  </si>
  <si>
    <t>Your Pharmacy UK</t>
  </si>
  <si>
    <t>70 Cambridge Road</t>
  </si>
  <si>
    <t xml:space="preserve">WA10 4HD                 </t>
  </si>
  <si>
    <t xml:space="preserve">01744 756757                            </t>
  </si>
  <si>
    <t>FDX88</t>
  </si>
  <si>
    <t>89 Forest Walk</t>
  </si>
  <si>
    <t>Halton Lea Shopping Ctr</t>
  </si>
  <si>
    <t xml:space="preserve">WA7 2BX                  </t>
  </si>
  <si>
    <t xml:space="preserve">01928 717762                            </t>
  </si>
  <si>
    <t>FED34</t>
  </si>
  <si>
    <t>North Huyton Pc Res Ctr</t>
  </si>
  <si>
    <t>Woolfall Health Avenue</t>
  </si>
  <si>
    <t>Huyton, Liverpool</t>
  </si>
  <si>
    <t xml:space="preserve">L36 3TN                  </t>
  </si>
  <si>
    <t xml:space="preserve">0151 4896570                            </t>
  </si>
  <si>
    <t>FEK41</t>
  </si>
  <si>
    <t>Lunt B</t>
  </si>
  <si>
    <t>Nc &amp; B Lunt</t>
  </si>
  <si>
    <t>51/53 Church Street</t>
  </si>
  <si>
    <t xml:space="preserve">WA7 1LQ                  </t>
  </si>
  <si>
    <t xml:space="preserve">01928 572470                            </t>
  </si>
  <si>
    <t>FEX76</t>
  </si>
  <si>
    <t>11 Grangeway</t>
  </si>
  <si>
    <t xml:space="preserve">WA7 5LY                  </t>
  </si>
  <si>
    <t xml:space="preserve">01928 563903                            </t>
  </si>
  <si>
    <t>FE809</t>
  </si>
  <si>
    <t>11 Farnworth Street</t>
  </si>
  <si>
    <t xml:space="preserve">WA8 9LH                  </t>
  </si>
  <si>
    <t xml:space="preserve">0151 4242939                            </t>
  </si>
  <si>
    <t>FE860</t>
  </si>
  <si>
    <t>St.Laurence's Medical Ctr</t>
  </si>
  <si>
    <t>32 Leeside Avenue</t>
  </si>
  <si>
    <t>Kirkby</t>
  </si>
  <si>
    <t xml:space="preserve">L32 9QU                  </t>
  </si>
  <si>
    <t xml:space="preserve">0151 5462988                            </t>
  </si>
  <si>
    <t>FFF63</t>
  </si>
  <si>
    <t>Kirkland Street</t>
  </si>
  <si>
    <t xml:space="preserve">WA10 2EF                 </t>
  </si>
  <si>
    <t xml:space="preserve">01744 457590                            </t>
  </si>
  <si>
    <t>FFG82</t>
  </si>
  <si>
    <t>Ian Strachan</t>
  </si>
  <si>
    <t>Strachan's Chemist</t>
  </si>
  <si>
    <t>445 Hale Road</t>
  </si>
  <si>
    <t>Halebank</t>
  </si>
  <si>
    <t xml:space="preserve">WA8 8UU                  </t>
  </si>
  <si>
    <t xml:space="preserve">0151 4230857                            </t>
  </si>
  <si>
    <t>FFW97</t>
  </si>
  <si>
    <t>C &amp; P Apothecaries Ltd</t>
  </si>
  <si>
    <t>Higgins Pharmacy</t>
  </si>
  <si>
    <t>77 Crosby Road North</t>
  </si>
  <si>
    <t>Waterloo</t>
  </si>
  <si>
    <t xml:space="preserve">L22 4QD                  </t>
  </si>
  <si>
    <t xml:space="preserve">0151 9206803                            </t>
  </si>
  <si>
    <t>FF360</t>
  </si>
  <si>
    <t>8 Church Street</t>
  </si>
  <si>
    <t>24 La Grange Arcade</t>
  </si>
  <si>
    <t xml:space="preserve">WA10 1BD                 </t>
  </si>
  <si>
    <t>FF462</t>
  </si>
  <si>
    <t>17-19 Broad Lane</t>
  </si>
  <si>
    <t>Southdene</t>
  </si>
  <si>
    <t xml:space="preserve">L32 6QA                  </t>
  </si>
  <si>
    <t xml:space="preserve">0151 5466016                            </t>
  </si>
  <si>
    <t>FF559</t>
  </si>
  <si>
    <t>Castlefields Prim Cre Ctr</t>
  </si>
  <si>
    <t>Castlefields</t>
  </si>
  <si>
    <t xml:space="preserve">WA7 2ST                  </t>
  </si>
  <si>
    <t xml:space="preserve">01928 565002                            </t>
  </si>
  <si>
    <t>1999-10-21</t>
  </si>
  <si>
    <t>FGK00</t>
  </si>
  <si>
    <t>125 Knowsley Road</t>
  </si>
  <si>
    <t xml:space="preserve">L20 4NJ                  </t>
  </si>
  <si>
    <t xml:space="preserve">0151 9223932                            </t>
  </si>
  <si>
    <t>FGK19</t>
  </si>
  <si>
    <t>106 Sefton Road</t>
  </si>
  <si>
    <t>Litherland</t>
  </si>
  <si>
    <t xml:space="preserve">L21 9HQ                  </t>
  </si>
  <si>
    <t xml:space="preserve">0151 9285513                            </t>
  </si>
  <si>
    <t>FGN13</t>
  </si>
  <si>
    <t>67 Eccleston Street</t>
  </si>
  <si>
    <t xml:space="preserve">L34 5QH                  </t>
  </si>
  <si>
    <t xml:space="preserve">0151 4266188                            </t>
  </si>
  <si>
    <t>2004-02-02</t>
  </si>
  <si>
    <t>FGN93</t>
  </si>
  <si>
    <t>40 Hillside Road</t>
  </si>
  <si>
    <t>Huyton</t>
  </si>
  <si>
    <t xml:space="preserve">L36 8BJ                  </t>
  </si>
  <si>
    <t xml:space="preserve">0151 4891208                            </t>
  </si>
  <si>
    <t>FGN94</t>
  </si>
  <si>
    <t>Mcdougall's Pharmacy</t>
  </si>
  <si>
    <t>Widnes Health Care</t>
  </si>
  <si>
    <t>Resource Centre</t>
  </si>
  <si>
    <t>Caldwell Road</t>
  </si>
  <si>
    <t xml:space="preserve">WA8 7GD                  </t>
  </si>
  <si>
    <t xml:space="preserve">0151 4201147                            </t>
  </si>
  <si>
    <t>FGN97</t>
  </si>
  <si>
    <t>27 Westway</t>
  </si>
  <si>
    <t xml:space="preserve">L31 2PQ                  </t>
  </si>
  <si>
    <t xml:space="preserve">0151 5201383                            </t>
  </si>
  <si>
    <t>1994-01-01</t>
  </si>
  <si>
    <t>FGX53</t>
  </si>
  <si>
    <t>47-49 Derby Road</t>
  </si>
  <si>
    <t xml:space="preserve">L36 9UQ                  </t>
  </si>
  <si>
    <t>FG091</t>
  </si>
  <si>
    <t>Ashaeve Limited</t>
  </si>
  <si>
    <t>Smartts Chemist</t>
  </si>
  <si>
    <t>42 Fernhill Road</t>
  </si>
  <si>
    <t xml:space="preserve">L20 9HH                  </t>
  </si>
  <si>
    <t xml:space="preserve">0151 9224984                            </t>
  </si>
  <si>
    <t>FG352</t>
  </si>
  <si>
    <t>Huyton Lane</t>
  </si>
  <si>
    <t xml:space="preserve">L36 7TX                  </t>
  </si>
  <si>
    <t xml:space="preserve">0151 4494600                            </t>
  </si>
  <si>
    <t>2006-09-18</t>
  </si>
  <si>
    <t>FHA50</t>
  </si>
  <si>
    <t>Mill Street Medical Ctr.</t>
  </si>
  <si>
    <t>2 Mill Street</t>
  </si>
  <si>
    <t xml:space="preserve">WA10 2BD                 </t>
  </si>
  <si>
    <t>FHJ15</t>
  </si>
  <si>
    <t>Top Tops Limited</t>
  </si>
  <si>
    <t>Tops Pharmacy</t>
  </si>
  <si>
    <t>Glovers Brow Shops,Kirkby</t>
  </si>
  <si>
    <t xml:space="preserve">L32 2AE                  </t>
  </si>
  <si>
    <t xml:space="preserve">0151 5471734                            </t>
  </si>
  <si>
    <t>2009-08-17</t>
  </si>
  <si>
    <t>FHM91</t>
  </si>
  <si>
    <t>66-68 South Road</t>
  </si>
  <si>
    <t xml:space="preserve">L22 0LY                  </t>
  </si>
  <si>
    <t>FHT09</t>
  </si>
  <si>
    <t>St Pauls (Hcc)Ltd</t>
  </si>
  <si>
    <t>St Paul's Pharmacy</t>
  </si>
  <si>
    <t xml:space="preserve">WA7 1AH                  </t>
  </si>
  <si>
    <t xml:space="preserve">01928 568312                            </t>
  </si>
  <si>
    <t>FH435</t>
  </si>
  <si>
    <t>Windmill Hill Shop Ctre</t>
  </si>
  <si>
    <t>Windmill Hill Avenue West</t>
  </si>
  <si>
    <t xml:space="preserve">WA7 6QZ                  </t>
  </si>
  <si>
    <t xml:space="preserve">01928 717880                            </t>
  </si>
  <si>
    <t>FJA60</t>
  </si>
  <si>
    <t>Ashley Retail Park</t>
  </si>
  <si>
    <t>Lugsdale Road</t>
  </si>
  <si>
    <t xml:space="preserve">WA8 7YT                  </t>
  </si>
  <si>
    <t>FJE57</t>
  </si>
  <si>
    <t>Costello GI</t>
  </si>
  <si>
    <t>Farley Chemist</t>
  </si>
  <si>
    <t>59 Higher Parr Street</t>
  </si>
  <si>
    <t xml:space="preserve">WA9 1AD                  </t>
  </si>
  <si>
    <t>FJG87</t>
  </si>
  <si>
    <t>60-62 Duke Street</t>
  </si>
  <si>
    <t xml:space="preserve">WA10 2JG                 </t>
  </si>
  <si>
    <t xml:space="preserve">01744 23899                             </t>
  </si>
  <si>
    <t>FJH50</t>
  </si>
  <si>
    <t>Hale Village Ltd</t>
  </si>
  <si>
    <t>Hale Village Pharmacy</t>
  </si>
  <si>
    <t>3 Ivy Farm Court</t>
  </si>
  <si>
    <t>Hale Village</t>
  </si>
  <si>
    <t xml:space="preserve">L24 4AG                  </t>
  </si>
  <si>
    <t>2003-09-02</t>
  </si>
  <si>
    <t>FJJ96</t>
  </si>
  <si>
    <t>54-56 St Chads Parade</t>
  </si>
  <si>
    <t xml:space="preserve">L32 8UG                  </t>
  </si>
  <si>
    <t xml:space="preserve">0151 5491818                            </t>
  </si>
  <si>
    <t>FJN69</t>
  </si>
  <si>
    <t>Singh Bhagwan</t>
  </si>
  <si>
    <t>Ashcroft Chemist</t>
  </si>
  <si>
    <t>97 Greenfield Road</t>
  </si>
  <si>
    <t xml:space="preserve">WA10 6SL                 </t>
  </si>
  <si>
    <t xml:space="preserve">01744 25674                             </t>
  </si>
  <si>
    <t>1998-11-16</t>
  </si>
  <si>
    <t>FJ225</t>
  </si>
  <si>
    <t>Clamary LTD</t>
  </si>
  <si>
    <t>Boggiano's Pharmacy</t>
  </si>
  <si>
    <t>101 Walmesley Road</t>
  </si>
  <si>
    <t>Eccleston</t>
  </si>
  <si>
    <t xml:space="preserve">WA10 5JW                 </t>
  </si>
  <si>
    <t xml:space="preserve">01744 20879                             </t>
  </si>
  <si>
    <t>FJ284</t>
  </si>
  <si>
    <t>Derbyshire At Ltd</t>
  </si>
  <si>
    <t>115 Higher Parr Street</t>
  </si>
  <si>
    <t xml:space="preserve">WA9 1AG                  </t>
  </si>
  <si>
    <t>FKA99</t>
  </si>
  <si>
    <t>Ganatra J</t>
  </si>
  <si>
    <t>White Pa</t>
  </si>
  <si>
    <t>56-58 North Road</t>
  </si>
  <si>
    <t xml:space="preserve">WA10 2TR                 </t>
  </si>
  <si>
    <t>FKF30</t>
  </si>
  <si>
    <t>Cohen's Chemist</t>
  </si>
  <si>
    <t>17 Bridge Road</t>
  </si>
  <si>
    <t>Crosby</t>
  </si>
  <si>
    <t xml:space="preserve">L23 6SA                  </t>
  </si>
  <si>
    <t xml:space="preserve">0151 9243209                            </t>
  </si>
  <si>
    <t>FKJ00</t>
  </si>
  <si>
    <t>Exel Gb Limited</t>
  </si>
  <si>
    <t>Kensington Hc Pharmacy</t>
  </si>
  <si>
    <t>155-157 Edge Lane</t>
  </si>
  <si>
    <t xml:space="preserve">L7 2PF                   </t>
  </si>
  <si>
    <t xml:space="preserve">0151 2631218                            </t>
  </si>
  <si>
    <t>2013-04-22</t>
  </si>
  <si>
    <t>FKJ69</t>
  </si>
  <si>
    <t>5 Tarbock Road</t>
  </si>
  <si>
    <t xml:space="preserve">L36 5XN                  </t>
  </si>
  <si>
    <t xml:space="preserve">0151 4895817                            </t>
  </si>
  <si>
    <t>FKJ71</t>
  </si>
  <si>
    <t>60 Bickerstaffe Street</t>
  </si>
  <si>
    <t xml:space="preserve">WA10 1DS                 </t>
  </si>
  <si>
    <t xml:space="preserve">01744 735600                            </t>
  </si>
  <si>
    <t>1997-01-03</t>
  </si>
  <si>
    <t>FKK25</t>
  </si>
  <si>
    <t>St Helens Linkway</t>
  </si>
  <si>
    <t xml:space="preserve">WA9 3AL                  </t>
  </si>
  <si>
    <t>FKM99</t>
  </si>
  <si>
    <t>Whiston Primary Care</t>
  </si>
  <si>
    <t>Old Colliery Rd, Whiston</t>
  </si>
  <si>
    <t xml:space="preserve">L35 3SX                  </t>
  </si>
  <si>
    <t xml:space="preserve">0151 4266835                            </t>
  </si>
  <si>
    <t>FK405</t>
  </si>
  <si>
    <t>Allied Pharmacies Limited</t>
  </si>
  <si>
    <t>Unit 18 Neills Road</t>
  </si>
  <si>
    <t>Bold Industrial Estate</t>
  </si>
  <si>
    <t xml:space="preserve">WA9 4TU                  </t>
  </si>
  <si>
    <t xml:space="preserve">01744 813306                            </t>
  </si>
  <si>
    <t>FK775</t>
  </si>
  <si>
    <t>Care Pharmacy Limited</t>
  </si>
  <si>
    <t>Stockbridge Pharmacy</t>
  </si>
  <si>
    <t>Unit 8 The Croft</t>
  </si>
  <si>
    <t>Stockbridge Village</t>
  </si>
  <si>
    <t xml:space="preserve">L28 1NR                  </t>
  </si>
  <si>
    <t>FK878</t>
  </si>
  <si>
    <t>Rowlands Internet Pharmacy</t>
  </si>
  <si>
    <t>Whitehouse Industrial Est</t>
  </si>
  <si>
    <t>Rivington Rd, Preston Brk</t>
  </si>
  <si>
    <t xml:space="preserve">WA7 3DJ                  </t>
  </si>
  <si>
    <t xml:space="preserve">01928 750668                            </t>
  </si>
  <si>
    <t>FLF67</t>
  </si>
  <si>
    <t>Sugar Lane Pharmacy</t>
  </si>
  <si>
    <t>68a-70a Sugar Lane</t>
  </si>
  <si>
    <t>Knowsley</t>
  </si>
  <si>
    <t xml:space="preserve">L34 0ER                  </t>
  </si>
  <si>
    <t xml:space="preserve">0151 5464093                            </t>
  </si>
  <si>
    <t>FLG77</t>
  </si>
  <si>
    <t>Four Acre Precinct</t>
  </si>
  <si>
    <t>Four Acre Lane</t>
  </si>
  <si>
    <t>St.Helens,Merseyside</t>
  </si>
  <si>
    <t xml:space="preserve">WA9 4BZ                  </t>
  </si>
  <si>
    <t xml:space="preserve">01744 814268                            </t>
  </si>
  <si>
    <t>FLM86</t>
  </si>
  <si>
    <t>36 Church Road</t>
  </si>
  <si>
    <t>Rainford</t>
  </si>
  <si>
    <t xml:space="preserve">WA11 8HD                 </t>
  </si>
  <si>
    <t xml:space="preserve">01744 882112                            </t>
  </si>
  <si>
    <t>FLQ55</t>
  </si>
  <si>
    <t>Longsters Pharmacy</t>
  </si>
  <si>
    <t>578 Warrington Road</t>
  </si>
  <si>
    <t>Rainhill</t>
  </si>
  <si>
    <t xml:space="preserve">L35 4LZ                  </t>
  </si>
  <si>
    <t xml:space="preserve">0151 4262122                            </t>
  </si>
  <si>
    <t>1997-05-06</t>
  </si>
  <si>
    <t>FLQ60</t>
  </si>
  <si>
    <t>18 Church Road</t>
  </si>
  <si>
    <t xml:space="preserve">WA11 8HE                 </t>
  </si>
  <si>
    <t xml:space="preserve">01744 882228                            </t>
  </si>
  <si>
    <t>1997-06-14</t>
  </si>
  <si>
    <t>FLT52</t>
  </si>
  <si>
    <t>Kelly's Pharma Ltd</t>
  </si>
  <si>
    <t>Kelly's Pharmacy</t>
  </si>
  <si>
    <t>195 Altway</t>
  </si>
  <si>
    <t>Aintree</t>
  </si>
  <si>
    <t xml:space="preserve">L10 6LB                  </t>
  </si>
  <si>
    <t>1992-07-01</t>
  </si>
  <si>
    <t>FMD55</t>
  </si>
  <si>
    <t>12-13 Marian Square</t>
  </si>
  <si>
    <t>Glovers Lane</t>
  </si>
  <si>
    <t>Netherton, Bootle</t>
  </si>
  <si>
    <t xml:space="preserve">L30 5QA                  </t>
  </si>
  <si>
    <t>1989-10-01</t>
  </si>
  <si>
    <t>FMJ48</t>
  </si>
  <si>
    <t>Peel House Medical Plaza</t>
  </si>
  <si>
    <t>Peel House Lane</t>
  </si>
  <si>
    <t>Widness</t>
  </si>
  <si>
    <t xml:space="preserve">WA8 6TN                  </t>
  </si>
  <si>
    <t xml:space="preserve">0151 4242118                            </t>
  </si>
  <si>
    <t>FMJ67</t>
  </si>
  <si>
    <t>West Lane</t>
  </si>
  <si>
    <t>Halton Lea</t>
  </si>
  <si>
    <t xml:space="preserve">WA7 2PY                  </t>
  </si>
  <si>
    <t>FMK87</t>
  </si>
  <si>
    <t>Alshifa LTD</t>
  </si>
  <si>
    <t>Merton Chemist</t>
  </si>
  <si>
    <t>223 Stanley Road</t>
  </si>
  <si>
    <t xml:space="preserve">L20 3DY                  </t>
  </si>
  <si>
    <t>FMK89</t>
  </si>
  <si>
    <t>Recreation Drive</t>
  </si>
  <si>
    <t>Billinge</t>
  </si>
  <si>
    <t>Nr.Wigan</t>
  </si>
  <si>
    <t xml:space="preserve">WN5 7LY                  </t>
  </si>
  <si>
    <t xml:space="preserve">01744 893438                            </t>
  </si>
  <si>
    <t>FML51</t>
  </si>
  <si>
    <t>158a Liverpool Road North</t>
  </si>
  <si>
    <t xml:space="preserve">L31 2HP                  </t>
  </si>
  <si>
    <t xml:space="preserve">0151 5265296                            </t>
  </si>
  <si>
    <t>FMT74</t>
  </si>
  <si>
    <t>Moorside Meds Management Services Llp</t>
  </si>
  <si>
    <t>Practice Pharmacy Direct</t>
  </si>
  <si>
    <t>Second Floor,Porter House</t>
  </si>
  <si>
    <t>6 Porter Street</t>
  </si>
  <si>
    <t xml:space="preserve">L3 7BL                   </t>
  </si>
  <si>
    <t xml:space="preserve">0151 2366881                            </t>
  </si>
  <si>
    <t>2013-05-23</t>
  </si>
  <si>
    <t>FM982</t>
  </si>
  <si>
    <t>Charles S Bullen Stomacare Limited</t>
  </si>
  <si>
    <t>Unit 7, Cinnamon Building</t>
  </si>
  <si>
    <t>50 Henry Street</t>
  </si>
  <si>
    <t xml:space="preserve">L1 5FE                   </t>
  </si>
  <si>
    <t xml:space="preserve">0800 269327                             </t>
  </si>
  <si>
    <t>FNF94</t>
  </si>
  <si>
    <t>Churchtown Healthcare Limited</t>
  </si>
  <si>
    <t>Cambridge Road Pharmacy</t>
  </si>
  <si>
    <t>137 Cambridge Road</t>
  </si>
  <si>
    <t>Churchtown</t>
  </si>
  <si>
    <t xml:space="preserve">PR9 7LT                  </t>
  </si>
  <si>
    <t xml:space="preserve">01704 227065                            </t>
  </si>
  <si>
    <t>2013-08-23</t>
  </si>
  <si>
    <t>FNL49</t>
  </si>
  <si>
    <t>32 Market Street</t>
  </si>
  <si>
    <t xml:space="preserve">WA12 9AN                 </t>
  </si>
  <si>
    <t>FNN55</t>
  </si>
  <si>
    <t>11 Rainford Road</t>
  </si>
  <si>
    <t xml:space="preserve">WN5 7PF                  </t>
  </si>
  <si>
    <t xml:space="preserve">01744 892400                            </t>
  </si>
  <si>
    <t>FNN83</t>
  </si>
  <si>
    <t>North Park Health Centre</t>
  </si>
  <si>
    <t>290 Knowsley Road</t>
  </si>
  <si>
    <t xml:space="preserve">L20 5DQ                  </t>
  </si>
  <si>
    <t xml:space="preserve">0151 9221708                            </t>
  </si>
  <si>
    <t>FNV90</t>
  </si>
  <si>
    <t>M &amp; B Healthcare Ltd</t>
  </si>
  <si>
    <t>Lydiate Pharmacy</t>
  </si>
  <si>
    <t>28 Liverpool Road</t>
  </si>
  <si>
    <t>Lydiate</t>
  </si>
  <si>
    <t xml:space="preserve">L31 2LZ                  </t>
  </si>
  <si>
    <t xml:space="preserve">0151 5463897                            </t>
  </si>
  <si>
    <t>FN813</t>
  </si>
  <si>
    <t>36-38 The Esplanade</t>
  </si>
  <si>
    <t>New Strand</t>
  </si>
  <si>
    <t xml:space="preserve">L20 4SP                  </t>
  </si>
  <si>
    <t xml:space="preserve">0151 9226282                            </t>
  </si>
  <si>
    <t>FPJ98</t>
  </si>
  <si>
    <t>Cables Retail Park</t>
  </si>
  <si>
    <t>Steeley Way</t>
  </si>
  <si>
    <t xml:space="preserve">L34 5NQ                  </t>
  </si>
  <si>
    <t xml:space="preserve">0151 8011347                            </t>
  </si>
  <si>
    <t>2003-01-28</t>
  </si>
  <si>
    <t>FP100</t>
  </si>
  <si>
    <t>11 Junction Lane</t>
  </si>
  <si>
    <t>Sutton Oak</t>
  </si>
  <si>
    <t xml:space="preserve">WA9 3JN                  </t>
  </si>
  <si>
    <t xml:space="preserve">01744 811803                            </t>
  </si>
  <si>
    <t>FP586</t>
  </si>
  <si>
    <t>Laffak LTD</t>
  </si>
  <si>
    <t>Chain Lane Pharmacy</t>
  </si>
  <si>
    <t>The Shopping Centre</t>
  </si>
  <si>
    <t xml:space="preserve">WA11 9HB                 </t>
  </si>
  <si>
    <t xml:space="preserve">01744 738939                            </t>
  </si>
  <si>
    <t>2011-04-14</t>
  </si>
  <si>
    <t>FP895</t>
  </si>
  <si>
    <t>222a Liverpool Road</t>
  </si>
  <si>
    <t>Ditton</t>
  </si>
  <si>
    <t xml:space="preserve">WA8 7HY                  </t>
  </si>
  <si>
    <t xml:space="preserve">0151 4242564                            </t>
  </si>
  <si>
    <t>FQ364</t>
  </si>
  <si>
    <t>Short GI</t>
  </si>
  <si>
    <t>Gordon Short Chemist</t>
  </si>
  <si>
    <t>159 College Road</t>
  </si>
  <si>
    <t>Great Crosby</t>
  </si>
  <si>
    <t xml:space="preserve">L23 3AT                  </t>
  </si>
  <si>
    <t>FQ588</t>
  </si>
  <si>
    <t>Bullen Cs Ltd</t>
  </si>
  <si>
    <t>Charles S Bullen (Stomacare) Ltd</t>
  </si>
  <si>
    <t>Constance Street</t>
  </si>
  <si>
    <t xml:space="preserve">L3 8HL                   </t>
  </si>
  <si>
    <t>FRA58</t>
  </si>
  <si>
    <t>59 Crosby Road North</t>
  </si>
  <si>
    <t>FRE44</t>
  </si>
  <si>
    <t>Hallwood Health Ctr Pharm</t>
  </si>
  <si>
    <t>Hospital Way</t>
  </si>
  <si>
    <t xml:space="preserve">WA7 2UT                  </t>
  </si>
  <si>
    <t xml:space="preserve">01928 719088                            </t>
  </si>
  <si>
    <t>FRR18</t>
  </si>
  <si>
    <t>Sk Chemist</t>
  </si>
  <si>
    <t>516 Stanley Road</t>
  </si>
  <si>
    <t xml:space="preserve">L20 5DW                  </t>
  </si>
  <si>
    <t xml:space="preserve">0151 9441013                            </t>
  </si>
  <si>
    <t>FR351</t>
  </si>
  <si>
    <t>Brian H Donlon Pharmacy</t>
  </si>
  <si>
    <t>155 Station Road</t>
  </si>
  <si>
    <t xml:space="preserve">WA11 0JN                 </t>
  </si>
  <si>
    <t xml:space="preserve">01744 25036                             </t>
  </si>
  <si>
    <t>2006-12-31</t>
  </si>
  <si>
    <t>FR875</t>
  </si>
  <si>
    <t>473 Warrington Road</t>
  </si>
  <si>
    <t xml:space="preserve">L35 4LL                  </t>
  </si>
  <si>
    <t>1992-07-27</t>
  </si>
  <si>
    <t>FTA50</t>
  </si>
  <si>
    <t>Mutambsn LTD</t>
  </si>
  <si>
    <t>Kingsway Pharmacy</t>
  </si>
  <si>
    <t>Ground Floor Shop</t>
  </si>
  <si>
    <t>5 Kingsway Parade</t>
  </si>
  <si>
    <t xml:space="preserve">L36 2QA                  </t>
  </si>
  <si>
    <t xml:space="preserve">0151 4492029                            </t>
  </si>
  <si>
    <t>2012-10-18</t>
  </si>
  <si>
    <t>FTD97</t>
  </si>
  <si>
    <t>Upton Rocks Pharmacy</t>
  </si>
  <si>
    <t>12a Cronton Lane</t>
  </si>
  <si>
    <t xml:space="preserve">WA8 5AJ                  </t>
  </si>
  <si>
    <t xml:space="preserve">0151 4201444                            </t>
  </si>
  <si>
    <t>FVA65</t>
  </si>
  <si>
    <t>Stellar Medical Ltd</t>
  </si>
  <si>
    <t>Aust &amp; Wilkinson Pharmacy</t>
  </si>
  <si>
    <t>Fingerpost Park Hth Ctr</t>
  </si>
  <si>
    <t>Vernon Street</t>
  </si>
  <si>
    <t xml:space="preserve">WA9 1LN                  </t>
  </si>
  <si>
    <t>FVF11</t>
  </si>
  <si>
    <t>173-175 Duke Street</t>
  </si>
  <si>
    <t xml:space="preserve">WA10 2JH                 </t>
  </si>
  <si>
    <t xml:space="preserve">01744 23898                             </t>
  </si>
  <si>
    <t>FVK97</t>
  </si>
  <si>
    <t>Alamaz Limited</t>
  </si>
  <si>
    <t>West Bank Pharmacy</t>
  </si>
  <si>
    <t>8a Mersey Road</t>
  </si>
  <si>
    <t>West Bank</t>
  </si>
  <si>
    <t xml:space="preserve">WA8 0DG                  </t>
  </si>
  <si>
    <t xml:space="preserve">0151 4243702                            </t>
  </si>
  <si>
    <t>FVN26</t>
  </si>
  <si>
    <t>79 Liverpool Road</t>
  </si>
  <si>
    <t xml:space="preserve">WA10 1PQ                 </t>
  </si>
  <si>
    <t xml:space="preserve">01744 451148                            </t>
  </si>
  <si>
    <t>FVV96</t>
  </si>
  <si>
    <t>J. Simpson (Chemists) Ltd</t>
  </si>
  <si>
    <t>Heaton's Pharmacy</t>
  </si>
  <si>
    <t>21 Bassenthwaite Avenue</t>
  </si>
  <si>
    <t xml:space="preserve">WA11 7AB                 </t>
  </si>
  <si>
    <t xml:space="preserve">01744 24941                             </t>
  </si>
  <si>
    <t>FV492</t>
  </si>
  <si>
    <t>Alexander Jhr &amp; Ndp</t>
  </si>
  <si>
    <t>49-51 Stuart Road</t>
  </si>
  <si>
    <t xml:space="preserve">L23 0QE                  </t>
  </si>
  <si>
    <t>FV731</t>
  </si>
  <si>
    <t>Halewood Health Res. Ctr</t>
  </si>
  <si>
    <t>Roseheath Drive</t>
  </si>
  <si>
    <t>Halewood, Liverpool</t>
  </si>
  <si>
    <t xml:space="preserve">L26 9UH                  </t>
  </si>
  <si>
    <t xml:space="preserve">0151 4864092                            </t>
  </si>
  <si>
    <t>FV823</t>
  </si>
  <si>
    <t>Bradlegh Road Pharmacy</t>
  </si>
  <si>
    <t>Newton Community Hospital</t>
  </si>
  <si>
    <t>Bradlegh Road</t>
  </si>
  <si>
    <t xml:space="preserve">WA12 8RB                 </t>
  </si>
  <si>
    <t xml:space="preserve">01925 223535                            </t>
  </si>
  <si>
    <t>FWD06</t>
  </si>
  <si>
    <t>Widnes Road</t>
  </si>
  <si>
    <t xml:space="preserve">WA8 6AH                  </t>
  </si>
  <si>
    <t xml:space="preserve">0151 4225910                            </t>
  </si>
  <si>
    <t>2013-02-15</t>
  </si>
  <si>
    <t>FWE18</t>
  </si>
  <si>
    <t>Stuart Ellis</t>
  </si>
  <si>
    <t>Millennium Centre Pharmacy</t>
  </si>
  <si>
    <t>Corporation Street</t>
  </si>
  <si>
    <t xml:space="preserve">WA10 1HJ                 </t>
  </si>
  <si>
    <t xml:space="preserve">01744 633740                            </t>
  </si>
  <si>
    <t>2009-01-12</t>
  </si>
  <si>
    <t>FWF82</t>
  </si>
  <si>
    <t>Wga Uk Ltd</t>
  </si>
  <si>
    <t>Prescriptions Pharmacy</t>
  </si>
  <si>
    <t>The Kiosk</t>
  </si>
  <si>
    <t xml:space="preserve">L34 1LT                  </t>
  </si>
  <si>
    <t>2011-10-17</t>
  </si>
  <si>
    <t>FWQ40</t>
  </si>
  <si>
    <t>Wa Salter (Chemists) Ltd</t>
  </si>
  <si>
    <t>Taylor's Pharmacy</t>
  </si>
  <si>
    <t>210 West End Road</t>
  </si>
  <si>
    <t xml:space="preserve">WA11 0AN                 </t>
  </si>
  <si>
    <t xml:space="preserve">01744 453364                            </t>
  </si>
  <si>
    <t>FW107</t>
  </si>
  <si>
    <t>1 Leslie Road</t>
  </si>
  <si>
    <t xml:space="preserve">WA10 3EQ                 </t>
  </si>
  <si>
    <t xml:space="preserve">01744 755989                            </t>
  </si>
  <si>
    <t>FW117</t>
  </si>
  <si>
    <t>Crosby Chemists Ltd</t>
  </si>
  <si>
    <t>Standish Chemists</t>
  </si>
  <si>
    <t>5 The Crescent</t>
  </si>
  <si>
    <t>Southport Road</t>
  </si>
  <si>
    <t xml:space="preserve">L20 0DX                  </t>
  </si>
  <si>
    <t xml:space="preserve">0151 5252567                            </t>
  </si>
  <si>
    <t>FXA18</t>
  </si>
  <si>
    <t>Wga Uk Limited</t>
  </si>
  <si>
    <t>Neil's Pharmacy</t>
  </si>
  <si>
    <t>32 Molyneux Drive</t>
  </si>
  <si>
    <t xml:space="preserve">L35 5DY                  </t>
  </si>
  <si>
    <t xml:space="preserve">0151 4308376                            </t>
  </si>
  <si>
    <t>FXD72</t>
  </si>
  <si>
    <t>Unit 90 Forest Walk</t>
  </si>
  <si>
    <t xml:space="preserve">WA7 2GX                  </t>
  </si>
  <si>
    <t xml:space="preserve">01928 718262                            </t>
  </si>
  <si>
    <t>FXF12</t>
  </si>
  <si>
    <t>Glacier Building</t>
  </si>
  <si>
    <t>Brunswick Business Park</t>
  </si>
  <si>
    <t xml:space="preserve">L3 4BH                   </t>
  </si>
  <si>
    <t xml:space="preserve">0151 2076995                            </t>
  </si>
  <si>
    <t>FXH59</t>
  </si>
  <si>
    <t>Ground Floor, Ashgarth</t>
  </si>
  <si>
    <t>Gresford Mc, Pilch Lane</t>
  </si>
  <si>
    <t xml:space="preserve">L14 0JE                  </t>
  </si>
  <si>
    <t xml:space="preserve">0151 4894378                            </t>
  </si>
  <si>
    <t>FXJ61</t>
  </si>
  <si>
    <t>5 - 6 Granville Street</t>
  </si>
  <si>
    <t xml:space="preserve">WA7 1NE                  </t>
  </si>
  <si>
    <t>FXL15</t>
  </si>
  <si>
    <t>Freethorn LTD</t>
  </si>
  <si>
    <t>Murdishaw Pharmacy</t>
  </si>
  <si>
    <t>Gorsewood Road</t>
  </si>
  <si>
    <t>Murdishaw</t>
  </si>
  <si>
    <t xml:space="preserve">WA7 6DA                  </t>
  </si>
  <si>
    <t xml:space="preserve">01928 711232                            </t>
  </si>
  <si>
    <t>2000-02-28</t>
  </si>
  <si>
    <t>FXQ88</t>
  </si>
  <si>
    <t>48 Derby Road</t>
  </si>
  <si>
    <t xml:space="preserve">L36 9UJ                  </t>
  </si>
  <si>
    <t xml:space="preserve">0151 4896860                            </t>
  </si>
  <si>
    <t>1996-06-11</t>
  </si>
  <si>
    <t>FX195</t>
  </si>
  <si>
    <t>Novomex LTD</t>
  </si>
  <si>
    <t>Jolley's Chemist</t>
  </si>
  <si>
    <t>Newton Le Willows</t>
  </si>
  <si>
    <t xml:space="preserve">WA12 9SL                 </t>
  </si>
  <si>
    <t xml:space="preserve">01925 226242                            </t>
  </si>
  <si>
    <t>FX408</t>
  </si>
  <si>
    <t>N Nasr Limited</t>
  </si>
  <si>
    <t>Appleton Village Pharmacy</t>
  </si>
  <si>
    <t>Appleton Village</t>
  </si>
  <si>
    <t xml:space="preserve">WA8 6EQ                  </t>
  </si>
  <si>
    <t>FX450</t>
  </si>
  <si>
    <t>81 Kennelwood Avenue</t>
  </si>
  <si>
    <t>Northwood</t>
  </si>
  <si>
    <t xml:space="preserve">L33 6UE                  </t>
  </si>
  <si>
    <t xml:space="preserve">0151 5463290                            </t>
  </si>
  <si>
    <t>FX538</t>
  </si>
  <si>
    <t>11 Richard Hesketh Drive</t>
  </si>
  <si>
    <t>Westvale</t>
  </si>
  <si>
    <t xml:space="preserve">L32 0TU                  </t>
  </si>
  <si>
    <t xml:space="preserve">0151 5469708                            </t>
  </si>
  <si>
    <t>FYR96</t>
  </si>
  <si>
    <t>Earlstown</t>
  </si>
  <si>
    <t xml:space="preserve">WA12 9NF                 </t>
  </si>
  <si>
    <t xml:space="preserve">01925 225713                            </t>
  </si>
  <si>
    <t>FAA96</t>
  </si>
  <si>
    <t>Fittleworth Medical</t>
  </si>
  <si>
    <t>Glaholm Road</t>
  </si>
  <si>
    <t xml:space="preserve">SR1 2NX                  </t>
  </si>
  <si>
    <t xml:space="preserve">07793 308109                            </t>
  </si>
  <si>
    <t>FE401</t>
  </si>
  <si>
    <t>B Braun Medical Ltd</t>
  </si>
  <si>
    <t>Holmlands Buildings</t>
  </si>
  <si>
    <t>Tunstall Road</t>
  </si>
  <si>
    <t xml:space="preserve">SR2 7RR                  </t>
  </si>
  <si>
    <t>FJM24</t>
  </si>
  <si>
    <t>Amcare LTD</t>
  </si>
  <si>
    <t>39b Pallion Way</t>
  </si>
  <si>
    <t>Pallion Trading Estate</t>
  </si>
  <si>
    <t xml:space="preserve">SR4 6SN                  </t>
  </si>
  <si>
    <t>FLJ41</t>
  </si>
  <si>
    <t>28-30 Leazes Park Road</t>
  </si>
  <si>
    <t xml:space="preserve">NE1 4PG                  </t>
  </si>
  <si>
    <t xml:space="preserve">0191 2326538                            </t>
  </si>
  <si>
    <t>2011-10-13</t>
  </si>
  <si>
    <t>FT468</t>
  </si>
  <si>
    <t>Bca Direct Limited</t>
  </si>
  <si>
    <t>Unit 6 Waverley</t>
  </si>
  <si>
    <t>Market Dock, Long Row</t>
  </si>
  <si>
    <t xml:space="preserve">NE33 1LE                 </t>
  </si>
  <si>
    <t xml:space="preserve">0800 854753                             </t>
  </si>
  <si>
    <t>FAA69</t>
  </si>
  <si>
    <t>Boroughbridge Road</t>
  </si>
  <si>
    <t xml:space="preserve">DL7 8BN                  </t>
  </si>
  <si>
    <t xml:space="preserve">01609 776727                            </t>
  </si>
  <si>
    <t>2000-10-09</t>
  </si>
  <si>
    <t>FAE40</t>
  </si>
  <si>
    <t>Mowbray House Surgery</t>
  </si>
  <si>
    <t>Malpas Road</t>
  </si>
  <si>
    <t xml:space="preserve">DL7 8FW                  </t>
  </si>
  <si>
    <t xml:space="preserve">01609 772029                            </t>
  </si>
  <si>
    <t>FAF34</t>
  </si>
  <si>
    <t>14 The Pavement</t>
  </si>
  <si>
    <t>Pocklington</t>
  </si>
  <si>
    <t xml:space="preserve">YO42 2AX                 </t>
  </si>
  <si>
    <t xml:space="preserve">01759 302829                            </t>
  </si>
  <si>
    <t>1999-09-13</t>
  </si>
  <si>
    <t>FAF47</t>
  </si>
  <si>
    <t>Tesco Superstores</t>
  </si>
  <si>
    <t>Clifton Moor Centre</t>
  </si>
  <si>
    <t xml:space="preserve">YO30 4XZ                 </t>
  </si>
  <si>
    <t xml:space="preserve">01904 880449                            </t>
  </si>
  <si>
    <t>FAK80</t>
  </si>
  <si>
    <t>24a Bridlington Street</t>
  </si>
  <si>
    <t>Hunmanby</t>
  </si>
  <si>
    <t xml:space="preserve">YO14 0JR                 </t>
  </si>
  <si>
    <t xml:space="preserve">01723 890422                            </t>
  </si>
  <si>
    <t>2008-05-05</t>
  </si>
  <si>
    <t>FAM96</t>
  </si>
  <si>
    <t>275 Melrosegate</t>
  </si>
  <si>
    <t xml:space="preserve">YO10 3SN                 </t>
  </si>
  <si>
    <t xml:space="preserve">01904 410987                            </t>
  </si>
  <si>
    <t>FAN62</t>
  </si>
  <si>
    <t>Shariq Hussain Ltd</t>
  </si>
  <si>
    <t>Elloughton Pharmacy</t>
  </si>
  <si>
    <t>63 Main Street</t>
  </si>
  <si>
    <t>Elloughton</t>
  </si>
  <si>
    <t xml:space="preserve">HU15 1HU                 </t>
  </si>
  <si>
    <t xml:space="preserve">01482 669596                            </t>
  </si>
  <si>
    <t>2012-08-25</t>
  </si>
  <si>
    <t>FAP25</t>
  </si>
  <si>
    <t>James Fowler Pharmacy Limited</t>
  </si>
  <si>
    <t>Coggrave Chemist</t>
  </si>
  <si>
    <t>86 Boothferry Road</t>
  </si>
  <si>
    <t>East Riding Of Yorkshire</t>
  </si>
  <si>
    <t xml:space="preserve">DN14 6AD                 </t>
  </si>
  <si>
    <t xml:space="preserve">01405 763282                            </t>
  </si>
  <si>
    <t>FAQ50</t>
  </si>
  <si>
    <t>The Hessle Grange PCC</t>
  </si>
  <si>
    <t>11 Hull Road</t>
  </si>
  <si>
    <t>Hessle</t>
  </si>
  <si>
    <t xml:space="preserve">HU12 9LX                 </t>
  </si>
  <si>
    <t xml:space="preserve">01482 647611                            </t>
  </si>
  <si>
    <t>FAW41</t>
  </si>
  <si>
    <t>Monkton Road Pharmacy Limited</t>
  </si>
  <si>
    <t>71 Monkton Road</t>
  </si>
  <si>
    <t xml:space="preserve">YO31 9AL                 </t>
  </si>
  <si>
    <t xml:space="preserve">01904 430805                            </t>
  </si>
  <si>
    <t>FAW58</t>
  </si>
  <si>
    <t>Unit 14</t>
  </si>
  <si>
    <t>Market Cross Shopping Ctr</t>
  </si>
  <si>
    <t xml:space="preserve">YO8 4JS                  </t>
  </si>
  <si>
    <t xml:space="preserve">01757 706455                            </t>
  </si>
  <si>
    <t>FAY19</t>
  </si>
  <si>
    <t>156 King's Road</t>
  </si>
  <si>
    <t xml:space="preserve">HG1 5HY                  </t>
  </si>
  <si>
    <t xml:space="preserve">01423 504594                            </t>
  </si>
  <si>
    <t>1995-12-31</t>
  </si>
  <si>
    <t>FA020</t>
  </si>
  <si>
    <t>Hornsea</t>
  </si>
  <si>
    <t>North Humberside</t>
  </si>
  <si>
    <t xml:space="preserve">HU18 1AW                 </t>
  </si>
  <si>
    <t xml:space="preserve">01964 532967                            </t>
  </si>
  <si>
    <t>FA104</t>
  </si>
  <si>
    <t>Ceteezen LTD</t>
  </si>
  <si>
    <t>Morrill Pharmacy</t>
  </si>
  <si>
    <t>312 Holderness Road</t>
  </si>
  <si>
    <t xml:space="preserve">HU9 3DA                  </t>
  </si>
  <si>
    <t xml:space="preserve">01482 320362                            </t>
  </si>
  <si>
    <t>2009-03-28</t>
  </si>
  <si>
    <t>FA242</t>
  </si>
  <si>
    <t>3 Intake Avenue</t>
  </si>
  <si>
    <t xml:space="preserve">YO30 6HB                 </t>
  </si>
  <si>
    <t xml:space="preserve">01904 623472                            </t>
  </si>
  <si>
    <t>FA310</t>
  </si>
  <si>
    <t>394 Holderness Road</t>
  </si>
  <si>
    <t xml:space="preserve">HU9 3DL                  </t>
  </si>
  <si>
    <t xml:space="preserve">01482 782195                            </t>
  </si>
  <si>
    <t>FA419</t>
  </si>
  <si>
    <t>Freshney Green PCC</t>
  </si>
  <si>
    <t>Sorrell Road</t>
  </si>
  <si>
    <t xml:space="preserve">DN34 4BG                 </t>
  </si>
  <si>
    <t xml:space="preserve">01472 263200                            </t>
  </si>
  <si>
    <t>FA647</t>
  </si>
  <si>
    <t>Richmondshire Walk</t>
  </si>
  <si>
    <t>Catterick Garrison</t>
  </si>
  <si>
    <t xml:space="preserve">DL9 3EN                  </t>
  </si>
  <si>
    <t xml:space="preserve">01748 830966                            </t>
  </si>
  <si>
    <t>2000-06-21</t>
  </si>
  <si>
    <t>FA812</t>
  </si>
  <si>
    <t>284-286 Southcoates Lane</t>
  </si>
  <si>
    <t>East Yorkshire</t>
  </si>
  <si>
    <t xml:space="preserve">HU9 3AP                  </t>
  </si>
  <si>
    <t xml:space="preserve">01482 374639                            </t>
  </si>
  <si>
    <t>FCC05</t>
  </si>
  <si>
    <t>153a Tang Hall Lane</t>
  </si>
  <si>
    <t xml:space="preserve">YO10 3SD                 </t>
  </si>
  <si>
    <t xml:space="preserve">01904 413285                            </t>
  </si>
  <si>
    <t>FCD05</t>
  </si>
  <si>
    <t>Squire Jg Ltd</t>
  </si>
  <si>
    <t>54 Falsgrave Road</t>
  </si>
  <si>
    <t xml:space="preserve">YO12 5AX                 </t>
  </si>
  <si>
    <t xml:space="preserve">01723 360542                            </t>
  </si>
  <si>
    <t>FCD13</t>
  </si>
  <si>
    <t>63a Church Street</t>
  </si>
  <si>
    <t>Sutton-On-Hull</t>
  </si>
  <si>
    <t xml:space="preserve">HU7 4TG                  </t>
  </si>
  <si>
    <t xml:space="preserve">01482 376153                            </t>
  </si>
  <si>
    <t>FCE26</t>
  </si>
  <si>
    <t>7 Wrawby Street</t>
  </si>
  <si>
    <t>Brigg</t>
  </si>
  <si>
    <t>North Lincolnshire</t>
  </si>
  <si>
    <t xml:space="preserve">DN20 8JH                 </t>
  </si>
  <si>
    <t xml:space="preserve">01652 652269                            </t>
  </si>
  <si>
    <t>FCE49</t>
  </si>
  <si>
    <t>323a Grimsby Road</t>
  </si>
  <si>
    <t>Cleethorpes</t>
  </si>
  <si>
    <t xml:space="preserve">DN35 7ES                 </t>
  </si>
  <si>
    <t xml:space="preserve">01472 200233                            </t>
  </si>
  <si>
    <t>FCF11</t>
  </si>
  <si>
    <t xml:space="preserve">YO8 4PB                  </t>
  </si>
  <si>
    <t xml:space="preserve">01757 703717                            </t>
  </si>
  <si>
    <t>FCF18</t>
  </si>
  <si>
    <t>Medix-Ag LTD</t>
  </si>
  <si>
    <t>Wilberforce Pharmacy</t>
  </si>
  <si>
    <t>21 Story Street</t>
  </si>
  <si>
    <t xml:space="preserve">HU1 3SA                  </t>
  </si>
  <si>
    <t xml:space="preserve">01482 217494                            </t>
  </si>
  <si>
    <t>2011-11-20</t>
  </si>
  <si>
    <t>FCF87</t>
  </si>
  <si>
    <t>Mowbray Square Med Ctr</t>
  </si>
  <si>
    <t>Myrtle Square</t>
  </si>
  <si>
    <t xml:space="preserve">HG1 5AR                  </t>
  </si>
  <si>
    <t xml:space="preserve">01423 565025                            </t>
  </si>
  <si>
    <t>FCG19</t>
  </si>
  <si>
    <t>18 Victoria Road</t>
  </si>
  <si>
    <t xml:space="preserve">YO15 2AT                 </t>
  </si>
  <si>
    <t xml:space="preserve">01262 606746                            </t>
  </si>
  <si>
    <t>FCG94</t>
  </si>
  <si>
    <t>Unit 3a</t>
  </si>
  <si>
    <t>Kingston Retail Park</t>
  </si>
  <si>
    <t xml:space="preserve">HU1 2TX                  </t>
  </si>
  <si>
    <t>2006-09-10</t>
  </si>
  <si>
    <t>FCH57</t>
  </si>
  <si>
    <t>Rzm Chemists Limited</t>
  </si>
  <si>
    <t>Sutton In Craven Pharmacy</t>
  </si>
  <si>
    <t>47 Main Street</t>
  </si>
  <si>
    <t>Sutton-In-Craven</t>
  </si>
  <si>
    <t>Keighley</t>
  </si>
  <si>
    <t xml:space="preserve">BD20 7HX                 </t>
  </si>
  <si>
    <t xml:space="preserve">01535 633126                            </t>
  </si>
  <si>
    <t>FCJ01</t>
  </si>
  <si>
    <t>8 North Marine Road</t>
  </si>
  <si>
    <t xml:space="preserve">YO12 7PD                 </t>
  </si>
  <si>
    <t xml:space="preserve">01723 365569                            </t>
  </si>
  <si>
    <t>FCJ42</t>
  </si>
  <si>
    <t>Bowling Pharmacy Ltd</t>
  </si>
  <si>
    <t>Stephen P Bowling Dispensing Chemist</t>
  </si>
  <si>
    <t>85 Newbegin</t>
  </si>
  <si>
    <t xml:space="preserve">HU18 1PA                 </t>
  </si>
  <si>
    <t xml:space="preserve">01964 532066                            </t>
  </si>
  <si>
    <t>1992-05-07</t>
  </si>
  <si>
    <t>FCJ99</t>
  </si>
  <si>
    <t>Bilton</t>
  </si>
  <si>
    <t xml:space="preserve">HU11 4AL                 </t>
  </si>
  <si>
    <t>2001-04-29</t>
  </si>
  <si>
    <t>FCM04</t>
  </si>
  <si>
    <t>25b The Village</t>
  </si>
  <si>
    <t>Strensall</t>
  </si>
  <si>
    <t xml:space="preserve">YO32 5XR                 </t>
  </si>
  <si>
    <t xml:space="preserve">01904 492497                            </t>
  </si>
  <si>
    <t>FCM43</t>
  </si>
  <si>
    <t>Coach Street</t>
  </si>
  <si>
    <t xml:space="preserve">BD23 1LQ                 </t>
  </si>
  <si>
    <t xml:space="preserve">01756 797590                            </t>
  </si>
  <si>
    <t>FCM91</t>
  </si>
  <si>
    <t>Jockey Lane</t>
  </si>
  <si>
    <t>Monks Cross Shopping Park</t>
  </si>
  <si>
    <t>Monks Cross, York</t>
  </si>
  <si>
    <t xml:space="preserve">YO32 9LF                 </t>
  </si>
  <si>
    <t xml:space="preserve">01904 689410                            </t>
  </si>
  <si>
    <t>2006-07-24</t>
  </si>
  <si>
    <t>FCN03</t>
  </si>
  <si>
    <t>23-25 Toll Gavel</t>
  </si>
  <si>
    <t xml:space="preserve">HU17 9AA                 </t>
  </si>
  <si>
    <t xml:space="preserve">01482 881344                            </t>
  </si>
  <si>
    <t>FCP84</t>
  </si>
  <si>
    <t>19-20  Broadway</t>
  </si>
  <si>
    <t>Colburn</t>
  </si>
  <si>
    <t xml:space="preserve">DL9 4RF                  </t>
  </si>
  <si>
    <t xml:space="preserve">01748 832277                            </t>
  </si>
  <si>
    <t>FCT23</t>
  </si>
  <si>
    <t>Wolseley Medical Centre</t>
  </si>
  <si>
    <t>Londesborough Street</t>
  </si>
  <si>
    <t xml:space="preserve">HU3 1DS                  </t>
  </si>
  <si>
    <t xml:space="preserve">01482 323860                            </t>
  </si>
  <si>
    <t>1998-11-23</t>
  </si>
  <si>
    <t>FCT56</t>
  </si>
  <si>
    <t>464 Holderness Road</t>
  </si>
  <si>
    <t xml:space="preserve">HU9 3DS                  </t>
  </si>
  <si>
    <t>1994-03-21</t>
  </si>
  <si>
    <t>FCW26</t>
  </si>
  <si>
    <t>Gale Farm Healthcare Llp</t>
  </si>
  <si>
    <t>Gale Farm Pharmacy</t>
  </si>
  <si>
    <t>109-119 Front Street</t>
  </si>
  <si>
    <t>Acomb</t>
  </si>
  <si>
    <t xml:space="preserve">YO24 3BU                 </t>
  </si>
  <si>
    <t>FCW64</t>
  </si>
  <si>
    <t>Damian Limited</t>
  </si>
  <si>
    <t>Broughton Pharmacy</t>
  </si>
  <si>
    <t>27 Brooklands Avenue</t>
  </si>
  <si>
    <t>Broughton</t>
  </si>
  <si>
    <t xml:space="preserve">DN20 0DY                 </t>
  </si>
  <si>
    <t xml:space="preserve">01652 657770                            </t>
  </si>
  <si>
    <t>2007-09-24</t>
  </si>
  <si>
    <t>FCX14</t>
  </si>
  <si>
    <t>Stafford House</t>
  </si>
  <si>
    <t>Bentham</t>
  </si>
  <si>
    <t>Via Lancaster</t>
  </si>
  <si>
    <t xml:space="preserve">LA2 7HL                  </t>
  </si>
  <si>
    <t xml:space="preserve">01524 261733                            </t>
  </si>
  <si>
    <t>FC013</t>
  </si>
  <si>
    <t>Garners Pharmacy Ltd</t>
  </si>
  <si>
    <t>28 Court Gardens</t>
  </si>
  <si>
    <t>Snaith</t>
  </si>
  <si>
    <t xml:space="preserve">DN14 9JP                 </t>
  </si>
  <si>
    <t xml:space="preserve">01405 860324                            </t>
  </si>
  <si>
    <t>FC024</t>
  </si>
  <si>
    <t>Cross Hills Medical Llp</t>
  </si>
  <si>
    <t>Cross Hills Pharmacy</t>
  </si>
  <si>
    <t>Holme Lane</t>
  </si>
  <si>
    <t>Crosshills</t>
  </si>
  <si>
    <t>Nr Keighley</t>
  </si>
  <si>
    <t xml:space="preserve">BD20 7LG                 </t>
  </si>
  <si>
    <t>FC166</t>
  </si>
  <si>
    <t>Js Langhorne Ltd</t>
  </si>
  <si>
    <t>Js Langhorne</t>
  </si>
  <si>
    <t>Leyburn</t>
  </si>
  <si>
    <t xml:space="preserve">DL8 5BG                  </t>
  </si>
  <si>
    <t xml:space="preserve">01969 622160                            </t>
  </si>
  <si>
    <t>FC185</t>
  </si>
  <si>
    <t>32 Belle Vue Street</t>
  </si>
  <si>
    <t>Filey</t>
  </si>
  <si>
    <t xml:space="preserve">YO14 9HY                 </t>
  </si>
  <si>
    <t xml:space="preserve">01723 513106                            </t>
  </si>
  <si>
    <t>FC310</t>
  </si>
  <si>
    <t>Richardson Pt &amp; Hj</t>
  </si>
  <si>
    <t>57 Blossom Street</t>
  </si>
  <si>
    <t xml:space="preserve">YO24 1AZ                 </t>
  </si>
  <si>
    <t xml:space="preserve">01904 622761                            </t>
  </si>
  <si>
    <t>FC556</t>
  </si>
  <si>
    <t>Filey Medical Services Ltd</t>
  </si>
  <si>
    <t>Filey Bay Pharmacy</t>
  </si>
  <si>
    <t>Sunrise Drive</t>
  </si>
  <si>
    <t>The Bay</t>
  </si>
  <si>
    <t xml:space="preserve">YO14 9GA                 </t>
  </si>
  <si>
    <t xml:space="preserve">01723 518218                            </t>
  </si>
  <si>
    <t>FC741</t>
  </si>
  <si>
    <t>132 Chanterlands Avenue</t>
  </si>
  <si>
    <t xml:space="preserve">HU5 3TR                  </t>
  </si>
  <si>
    <t>FC789</t>
  </si>
  <si>
    <t xml:space="preserve">HU6 7XP                  </t>
  </si>
  <si>
    <t xml:space="preserve">01482 805562                            </t>
  </si>
  <si>
    <t>FC797</t>
  </si>
  <si>
    <t>Periville LTD</t>
  </si>
  <si>
    <t>9 Wingate Parade</t>
  </si>
  <si>
    <t>The Willows</t>
  </si>
  <si>
    <t xml:space="preserve">DN37 9DR                 </t>
  </si>
  <si>
    <t xml:space="preserve">01472 887892                            </t>
  </si>
  <si>
    <t>FC833</t>
  </si>
  <si>
    <t>16 West End</t>
  </si>
  <si>
    <t>Swanland</t>
  </si>
  <si>
    <t>North Ferriby</t>
  </si>
  <si>
    <t xml:space="preserve">HU14 3PE                 </t>
  </si>
  <si>
    <t xml:space="preserve">01482 631896                            </t>
  </si>
  <si>
    <t>FC890</t>
  </si>
  <si>
    <t>Cottingham Tj &amp; Me</t>
  </si>
  <si>
    <t>Cottingham Chemists</t>
  </si>
  <si>
    <t>342 Wellington Street</t>
  </si>
  <si>
    <t xml:space="preserve">DN32 7JR                 </t>
  </si>
  <si>
    <t xml:space="preserve">01472 356789                            </t>
  </si>
  <si>
    <t>FC997</t>
  </si>
  <si>
    <t>Coopers Chemist Gt Ayton Ltd</t>
  </si>
  <si>
    <t>131 High Street</t>
  </si>
  <si>
    <t>Great Ayton</t>
  </si>
  <si>
    <t xml:space="preserve">TS9 6BW                  </t>
  </si>
  <si>
    <t xml:space="preserve">01642 722254                            </t>
  </si>
  <si>
    <t>FDC68</t>
  </si>
  <si>
    <t>Caring Nationwide Limited</t>
  </si>
  <si>
    <t>East Riding Pharmacy</t>
  </si>
  <si>
    <t>16-20 St Augustine's Gate</t>
  </si>
  <si>
    <t xml:space="preserve">HU12 8EX                 </t>
  </si>
  <si>
    <t xml:space="preserve">01482 898973                            </t>
  </si>
  <si>
    <t>FDD09</t>
  </si>
  <si>
    <t>Brompton PH</t>
  </si>
  <si>
    <t>Upper Poppleton</t>
  </si>
  <si>
    <t xml:space="preserve">YO26 6DF                 </t>
  </si>
  <si>
    <t xml:space="preserve">01904 781022                            </t>
  </si>
  <si>
    <t>FDD90</t>
  </si>
  <si>
    <t>S.A. Pharmacy Limited</t>
  </si>
  <si>
    <t>P. Rowbotham Dispensing Chemist</t>
  </si>
  <si>
    <t>13 Market Place</t>
  </si>
  <si>
    <t>Patrington</t>
  </si>
  <si>
    <t xml:space="preserve">HU12 0RA                 </t>
  </si>
  <si>
    <t xml:space="preserve">01964 631063                            </t>
  </si>
  <si>
    <t>FDE47</t>
  </si>
  <si>
    <t>Kingswood Park</t>
  </si>
  <si>
    <t>Bude Road</t>
  </si>
  <si>
    <t>Kingston Upon Hull</t>
  </si>
  <si>
    <t xml:space="preserve">HU7 4HS                  </t>
  </si>
  <si>
    <t xml:space="preserve">01482 830400                            </t>
  </si>
  <si>
    <t>1996-11-22</t>
  </si>
  <si>
    <t>FDN20</t>
  </si>
  <si>
    <t>203-4 High Street</t>
  </si>
  <si>
    <t xml:space="preserve">DL7 8LW                  </t>
  </si>
  <si>
    <t xml:space="preserve">01609 772800                            </t>
  </si>
  <si>
    <t>FDP78</t>
  </si>
  <si>
    <t>Thomas Wallis</t>
  </si>
  <si>
    <t>Haltemprice Online Limited</t>
  </si>
  <si>
    <t>15 South Ella Way</t>
  </si>
  <si>
    <t>Kirkella</t>
  </si>
  <si>
    <t xml:space="preserve">HU10 7HB                 </t>
  </si>
  <si>
    <t xml:space="preserve">01482 654805                            </t>
  </si>
  <si>
    <t>2013-03-22</t>
  </si>
  <si>
    <t>FDT44</t>
  </si>
  <si>
    <t>Broadburn CM</t>
  </si>
  <si>
    <t>E A Broadburn (Chemists)</t>
  </si>
  <si>
    <t>62a St.Peter's Avenue</t>
  </si>
  <si>
    <t xml:space="preserve">DN35 8HP                 </t>
  </si>
  <si>
    <t xml:space="preserve">01472 691529                            </t>
  </si>
  <si>
    <t>FDT52</t>
  </si>
  <si>
    <t>48-49 Goodhart Road</t>
  </si>
  <si>
    <t>Bransholme</t>
  </si>
  <si>
    <t xml:space="preserve">HU7 4EE                  </t>
  </si>
  <si>
    <t xml:space="preserve">01482 833670                            </t>
  </si>
  <si>
    <t>FDY08</t>
  </si>
  <si>
    <t>48-58 Prospect Centre</t>
  </si>
  <si>
    <t>Prospect Street</t>
  </si>
  <si>
    <t xml:space="preserve">HU2 8PS                  </t>
  </si>
  <si>
    <t xml:space="preserve">01482 223334                            </t>
  </si>
  <si>
    <t>FD040</t>
  </si>
  <si>
    <t>36 Market Place</t>
  </si>
  <si>
    <t>Settle</t>
  </si>
  <si>
    <t xml:space="preserve">BD24 9ED                 </t>
  </si>
  <si>
    <t xml:space="preserve">01729 822539                            </t>
  </si>
  <si>
    <t>FD190</t>
  </si>
  <si>
    <t>324 St Nicholas Drive</t>
  </si>
  <si>
    <t>Wybers Wood</t>
  </si>
  <si>
    <t xml:space="preserve">DN37 9SF                 </t>
  </si>
  <si>
    <t xml:space="preserve">01472 886885                            </t>
  </si>
  <si>
    <t>FD193</t>
  </si>
  <si>
    <t>8 Caistor Road</t>
  </si>
  <si>
    <t>Laceby</t>
  </si>
  <si>
    <t xml:space="preserve">DN37 7HX                 </t>
  </si>
  <si>
    <t xml:space="preserve">01472 753375                            </t>
  </si>
  <si>
    <t>FD199</t>
  </si>
  <si>
    <t>111 Cold Bath Road</t>
  </si>
  <si>
    <t xml:space="preserve">HG2 0NU                  </t>
  </si>
  <si>
    <t xml:space="preserve">01423 504484                            </t>
  </si>
  <si>
    <t>FD272</t>
  </si>
  <si>
    <t>Marsden Rs (Harrogate) Ltd</t>
  </si>
  <si>
    <t>85 Leeds Road</t>
  </si>
  <si>
    <t xml:space="preserve">HG2 8BE                  </t>
  </si>
  <si>
    <t xml:space="preserve">01423 871647                            </t>
  </si>
  <si>
    <t>FD809</t>
  </si>
  <si>
    <t>Spinks The Chemist</t>
  </si>
  <si>
    <t>The Old Fire Station</t>
  </si>
  <si>
    <t>Albert Terrace</t>
  </si>
  <si>
    <t xml:space="preserve">HU17 8JW                 </t>
  </si>
  <si>
    <t xml:space="preserve">01482 882562                            </t>
  </si>
  <si>
    <t>FD891</t>
  </si>
  <si>
    <t>Pr Naylor Chemist Limited</t>
  </si>
  <si>
    <t>Knaresborough</t>
  </si>
  <si>
    <t xml:space="preserve">HG5 8AG                  </t>
  </si>
  <si>
    <t xml:space="preserve">01423 862117                            </t>
  </si>
  <si>
    <t>FD897</t>
  </si>
  <si>
    <t>43 Friargate</t>
  </si>
  <si>
    <t>Freshney Place</t>
  </si>
  <si>
    <t>North East Linconshire</t>
  </si>
  <si>
    <t xml:space="preserve">DN31 1EL                 </t>
  </si>
  <si>
    <t xml:space="preserve">01472 351451                            </t>
  </si>
  <si>
    <t>1990-04-01</t>
  </si>
  <si>
    <t>FD898</t>
  </si>
  <si>
    <t>9-13 The Promenade</t>
  </si>
  <si>
    <t xml:space="preserve">YO15 2PY                 </t>
  </si>
  <si>
    <t xml:space="preserve">01262 673202                            </t>
  </si>
  <si>
    <t>FD920</t>
  </si>
  <si>
    <t>Marfleet Primary Care Ctr</t>
  </si>
  <si>
    <t xml:space="preserve">HU9 5HH                  </t>
  </si>
  <si>
    <t>FD996</t>
  </si>
  <si>
    <t>Payne G (Chemists) Ltd</t>
  </si>
  <si>
    <t>Kirton Lindsey</t>
  </si>
  <si>
    <t xml:space="preserve">DN21 4LU                 </t>
  </si>
  <si>
    <t xml:space="preserve">01652 648244                            </t>
  </si>
  <si>
    <t>FEA01</t>
  </si>
  <si>
    <t>Crump Jn &amp; Watson P</t>
  </si>
  <si>
    <t>Kingston Pharmacy</t>
  </si>
  <si>
    <t>442 Anlaby Road</t>
  </si>
  <si>
    <t xml:space="preserve">HU3 6QP                  </t>
  </si>
  <si>
    <t xml:space="preserve">01482 352976                            </t>
  </si>
  <si>
    <t>FEC09</t>
  </si>
  <si>
    <t>43-45 Toll Gavel</t>
  </si>
  <si>
    <t xml:space="preserve">HU17 9AE                 </t>
  </si>
  <si>
    <t xml:space="preserve">01482 881583                            </t>
  </si>
  <si>
    <t>FED90</t>
  </si>
  <si>
    <t>Goran E &amp; C Ltd</t>
  </si>
  <si>
    <t>Badger Hill Pharmacy</t>
  </si>
  <si>
    <t>35 Yarburgh Way</t>
  </si>
  <si>
    <t>Hull Road</t>
  </si>
  <si>
    <t xml:space="preserve">YO10 5HD                 </t>
  </si>
  <si>
    <t xml:space="preserve">01904 414912                            </t>
  </si>
  <si>
    <t>FEF16</t>
  </si>
  <si>
    <t>54a High Street</t>
  </si>
  <si>
    <t>Starbeck</t>
  </si>
  <si>
    <t xml:space="preserve">HG2 7JE                  </t>
  </si>
  <si>
    <t xml:space="preserve">01423 883164                            </t>
  </si>
  <si>
    <t>2006-03-02</t>
  </si>
  <si>
    <t>FEF40</t>
  </si>
  <si>
    <t>Bower Road</t>
  </si>
  <si>
    <t xml:space="preserve">HG1 5DE                  </t>
  </si>
  <si>
    <t xml:space="preserve">01423 524243                            </t>
  </si>
  <si>
    <t>FEF86</t>
  </si>
  <si>
    <t>Shifa Pharmacy Limited</t>
  </si>
  <si>
    <t>Ingleton Pharmacy</t>
  </si>
  <si>
    <t>Bank View</t>
  </si>
  <si>
    <t>37 Main Street</t>
  </si>
  <si>
    <t>Ingleton, Carnforth</t>
  </si>
  <si>
    <t xml:space="preserve">LA6 3EH                  </t>
  </si>
  <si>
    <t xml:space="preserve">01524 241154                            </t>
  </si>
  <si>
    <t>FEH50</t>
  </si>
  <si>
    <t>Associated Apothecaries Ltd</t>
  </si>
  <si>
    <t>Raymond C Hall</t>
  </si>
  <si>
    <t>564 Beverley Road</t>
  </si>
  <si>
    <t xml:space="preserve">HU6 7LG                  </t>
  </si>
  <si>
    <t xml:space="preserve">01482 342762                            </t>
  </si>
  <si>
    <t>FEJ29</t>
  </si>
  <si>
    <t>5 Church Street</t>
  </si>
  <si>
    <t>Epworth</t>
  </si>
  <si>
    <t xml:space="preserve">DN9 1ER                  </t>
  </si>
  <si>
    <t xml:space="preserve">01427 872235                            </t>
  </si>
  <si>
    <t>FEP25</t>
  </si>
  <si>
    <t>5 St.Mary's Square</t>
  </si>
  <si>
    <t>The Coppergate Centre</t>
  </si>
  <si>
    <t xml:space="preserve">YO1 9NY                  </t>
  </si>
  <si>
    <t xml:space="preserve">01904 635559                            </t>
  </si>
  <si>
    <t>1998-06-02</t>
  </si>
  <si>
    <t>FEQ98</t>
  </si>
  <si>
    <t>Wm Morrison Pharmacy</t>
  </si>
  <si>
    <t>Dunslow Road</t>
  </si>
  <si>
    <t>Crossgates</t>
  </si>
  <si>
    <t xml:space="preserve">YO11 3YN                 </t>
  </si>
  <si>
    <t xml:space="preserve">01723 581681                            </t>
  </si>
  <si>
    <t>2006-06-03</t>
  </si>
  <si>
    <t>FET38</t>
  </si>
  <si>
    <t>South Milford Associates</t>
  </si>
  <si>
    <t>Milford Pharmacy</t>
  </si>
  <si>
    <t>14 High Street</t>
  </si>
  <si>
    <t>South Milford</t>
  </si>
  <si>
    <t>Leeds</t>
  </si>
  <si>
    <t xml:space="preserve">LS25 5AA                 </t>
  </si>
  <si>
    <t xml:space="preserve">01977 685963                            </t>
  </si>
  <si>
    <t>2010-01-20</t>
  </si>
  <si>
    <t>FE006</t>
  </si>
  <si>
    <t>2 Murray Street</t>
  </si>
  <si>
    <t xml:space="preserve">YO14 9DG                 </t>
  </si>
  <si>
    <t xml:space="preserve">01723 513224                            </t>
  </si>
  <si>
    <t>FE336</t>
  </si>
  <si>
    <t>Hessle Road</t>
  </si>
  <si>
    <t xml:space="preserve">HU3 4PE                  </t>
  </si>
  <si>
    <t>FE397</t>
  </si>
  <si>
    <t>10 Finkle Hill</t>
  </si>
  <si>
    <t>Sherburn In Elmet</t>
  </si>
  <si>
    <t xml:space="preserve">LS25 6EA                 </t>
  </si>
  <si>
    <t xml:space="preserve">01977 682358                            </t>
  </si>
  <si>
    <t>FE548</t>
  </si>
  <si>
    <t>The Mount Retail Park</t>
  </si>
  <si>
    <t xml:space="preserve">HU9 2BN                  </t>
  </si>
  <si>
    <t xml:space="preserve">01482 483810                            </t>
  </si>
  <si>
    <t>FE758</t>
  </si>
  <si>
    <t>Northpoint Shopping Ctre</t>
  </si>
  <si>
    <t>15 Goodhart Road</t>
  </si>
  <si>
    <t xml:space="preserve">01482 825008                            </t>
  </si>
  <si>
    <t>FE776</t>
  </si>
  <si>
    <t>122 Quay Road</t>
  </si>
  <si>
    <t xml:space="preserve">YO16 4JB                 </t>
  </si>
  <si>
    <t xml:space="preserve">01262 672114                            </t>
  </si>
  <si>
    <t>FE985</t>
  </si>
  <si>
    <t>27 Bridgegate</t>
  </si>
  <si>
    <t>Howden</t>
  </si>
  <si>
    <t xml:space="preserve">DN14 7AA                 </t>
  </si>
  <si>
    <t xml:space="preserve">01430 430297                            </t>
  </si>
  <si>
    <t>FE995</t>
  </si>
  <si>
    <t>Birmingham Tj Chemist Ltd</t>
  </si>
  <si>
    <t>Birmingham Chemist</t>
  </si>
  <si>
    <t>Cleethorpes Prim Care Ctr</t>
  </si>
  <si>
    <t>St Hughes Avenue</t>
  </si>
  <si>
    <t xml:space="preserve">DN35 8EB                 </t>
  </si>
  <si>
    <t xml:space="preserve">01472 691174                            </t>
  </si>
  <si>
    <t>FFE70</t>
  </si>
  <si>
    <t>Unit 1, Nidderdale House</t>
  </si>
  <si>
    <t>4-6 Cambridge Road</t>
  </si>
  <si>
    <t xml:space="preserve">HG1 1NS                  </t>
  </si>
  <si>
    <t xml:space="preserve">01423 523281                            </t>
  </si>
  <si>
    <t>FFG96</t>
  </si>
  <si>
    <t>Unit 3-4</t>
  </si>
  <si>
    <t>Littondale</t>
  </si>
  <si>
    <t>Sutton Park Estate</t>
  </si>
  <si>
    <t xml:space="preserve">HU7 4BL                  </t>
  </si>
  <si>
    <t xml:space="preserve">01482 825254                            </t>
  </si>
  <si>
    <t>FFH35</t>
  </si>
  <si>
    <t>Towler's Chemist Ltd</t>
  </si>
  <si>
    <t>Kirkbymoorside</t>
  </si>
  <si>
    <t xml:space="preserve">YO62 6DB                 </t>
  </si>
  <si>
    <t xml:space="preserve">01751 431229                            </t>
  </si>
  <si>
    <t>FFJ56</t>
  </si>
  <si>
    <t>Barton Upon Humber</t>
  </si>
  <si>
    <t xml:space="preserve">DN18 5PA                 </t>
  </si>
  <si>
    <t xml:space="preserve">01652 632129                            </t>
  </si>
  <si>
    <t>FFK96</t>
  </si>
  <si>
    <t>Oakley Enterprises Limited</t>
  </si>
  <si>
    <t>Healing Pharmacy</t>
  </si>
  <si>
    <t>101-103 Station Road</t>
  </si>
  <si>
    <t>Healing</t>
  </si>
  <si>
    <t xml:space="preserve">DN41 7RB                 </t>
  </si>
  <si>
    <t xml:space="preserve">01472 886965                            </t>
  </si>
  <si>
    <t>2012-08-06</t>
  </si>
  <si>
    <t>FFP30</t>
  </si>
  <si>
    <t>68 The Village</t>
  </si>
  <si>
    <t>Haxby</t>
  </si>
  <si>
    <t xml:space="preserve">YO32 2HX                 </t>
  </si>
  <si>
    <t xml:space="preserve">01904 768911                            </t>
  </si>
  <si>
    <t>FFV06</t>
  </si>
  <si>
    <t>475 Anlaby Road</t>
  </si>
  <si>
    <t xml:space="preserve">HU3 6DT                  </t>
  </si>
  <si>
    <t xml:space="preserve">01482 354260                            </t>
  </si>
  <si>
    <t>2005-05-30</t>
  </si>
  <si>
    <t>FFV18</t>
  </si>
  <si>
    <t>300 Holderness Road</t>
  </si>
  <si>
    <t xml:space="preserve">HU9 2JX                  </t>
  </si>
  <si>
    <t xml:space="preserve">01482 320308                            </t>
  </si>
  <si>
    <t>FFX63</t>
  </si>
  <si>
    <t>Birkwood Pharmacy</t>
  </si>
  <si>
    <t>Birkwood Pc Centre</t>
  </si>
  <si>
    <t>The Saltings, Westward Ho</t>
  </si>
  <si>
    <t xml:space="preserve">DN34 5EN                 </t>
  </si>
  <si>
    <t>FF055</t>
  </si>
  <si>
    <t>139 Newland Avenue</t>
  </si>
  <si>
    <t xml:space="preserve">HU5 2ES                  </t>
  </si>
  <si>
    <t xml:space="preserve">01482 442101                            </t>
  </si>
  <si>
    <t>1995-05-09</t>
  </si>
  <si>
    <t>FF058</t>
  </si>
  <si>
    <t>Ancora Healthcare Limited</t>
  </si>
  <si>
    <t>291 Ashby Road</t>
  </si>
  <si>
    <t xml:space="preserve">DN16 2AB                 </t>
  </si>
  <si>
    <t xml:space="preserve">01724 877100                            </t>
  </si>
  <si>
    <t>FF096</t>
  </si>
  <si>
    <t>Ea Broadburn</t>
  </si>
  <si>
    <t>39-41 Waltham Road</t>
  </si>
  <si>
    <t>Scartho</t>
  </si>
  <si>
    <t xml:space="preserve">DN33 2LY                 </t>
  </si>
  <si>
    <t xml:space="preserve">01472 878364                            </t>
  </si>
  <si>
    <t>1993-12-13</t>
  </si>
  <si>
    <t>FF472</t>
  </si>
  <si>
    <t>Meds Uk Limited</t>
  </si>
  <si>
    <t>Unit C</t>
  </si>
  <si>
    <t>Enterprise Business Park</t>
  </si>
  <si>
    <t xml:space="preserve">YO16 4SF                 </t>
  </si>
  <si>
    <t>FF575</t>
  </si>
  <si>
    <t>Cromwell Primary Care Ctr</t>
  </si>
  <si>
    <t xml:space="preserve">DN31 2BH                 </t>
  </si>
  <si>
    <t xml:space="preserve">01472 353019                            </t>
  </si>
  <si>
    <t>FF647</t>
  </si>
  <si>
    <t>Drummond Nr</t>
  </si>
  <si>
    <t>Alfreds Place</t>
  </si>
  <si>
    <t>Swinefleet Road</t>
  </si>
  <si>
    <t>Old Goole</t>
  </si>
  <si>
    <t xml:space="preserve">DN14 5RL                 </t>
  </si>
  <si>
    <t xml:space="preserve">01405 765673                            </t>
  </si>
  <si>
    <t>FF830</t>
  </si>
  <si>
    <t>Kelisdar Enterprises Limited</t>
  </si>
  <si>
    <t>Northstead Pharmacy</t>
  </si>
  <si>
    <t>1 Northleas Shops</t>
  </si>
  <si>
    <t>Northstead</t>
  </si>
  <si>
    <t xml:space="preserve">YO12 6JG                 </t>
  </si>
  <si>
    <t xml:space="preserve">01723 362613                            </t>
  </si>
  <si>
    <t>FF850</t>
  </si>
  <si>
    <t>Molescroft Pharmacy</t>
  </si>
  <si>
    <t>Pighill Lane</t>
  </si>
  <si>
    <t>Off Woodhall Way</t>
  </si>
  <si>
    <t xml:space="preserve">HU17 7JY                 </t>
  </si>
  <si>
    <t xml:space="preserve">01482 886294                            </t>
  </si>
  <si>
    <t>FF903</t>
  </si>
  <si>
    <t>Barshaw Limited</t>
  </si>
  <si>
    <t>Newtons Pharmacy</t>
  </si>
  <si>
    <t>1028 Anlaby Road</t>
  </si>
  <si>
    <t xml:space="preserve">HU4 7RA                  </t>
  </si>
  <si>
    <t xml:space="preserve">01482 561605                            </t>
  </si>
  <si>
    <t>FGC04</t>
  </si>
  <si>
    <t>Hewitts Avenue</t>
  </si>
  <si>
    <t xml:space="preserve">DN35 9QR                 </t>
  </si>
  <si>
    <t xml:space="preserve">01472 627449                            </t>
  </si>
  <si>
    <t>FGC59</t>
  </si>
  <si>
    <t>132 Chelmsford Avenue</t>
  </si>
  <si>
    <t xml:space="preserve">DN34 5DA                 </t>
  </si>
  <si>
    <t xml:space="preserve">01472 877479                            </t>
  </si>
  <si>
    <t>FGD09</t>
  </si>
  <si>
    <t>27 Market Place West</t>
  </si>
  <si>
    <t xml:space="preserve">HG4 1BN                  </t>
  </si>
  <si>
    <t xml:space="preserve">01765 602087                            </t>
  </si>
  <si>
    <t>FGE19</t>
  </si>
  <si>
    <t>The Orchard Centre</t>
  </si>
  <si>
    <t>210 Orchard Park Road</t>
  </si>
  <si>
    <t xml:space="preserve">HU6 9BX                  </t>
  </si>
  <si>
    <t>FGE43</t>
  </si>
  <si>
    <t>4 Diadem Grove</t>
  </si>
  <si>
    <t xml:space="preserve">HU9 4AL                  </t>
  </si>
  <si>
    <t xml:space="preserve">01482 374193                            </t>
  </si>
  <si>
    <t>FGG19</t>
  </si>
  <si>
    <t>15-16 Market Place</t>
  </si>
  <si>
    <t>Richmond</t>
  </si>
  <si>
    <t xml:space="preserve">DL10 4PX                 </t>
  </si>
  <si>
    <t xml:space="preserve">01748 823322                            </t>
  </si>
  <si>
    <t>FGG76</t>
  </si>
  <si>
    <t>218 Hessle Road</t>
  </si>
  <si>
    <t xml:space="preserve">HU3 3BG                  </t>
  </si>
  <si>
    <t xml:space="preserve">01482 324506                            </t>
  </si>
  <si>
    <t>FGH82</t>
  </si>
  <si>
    <t>Rishbhat Limited</t>
  </si>
  <si>
    <t>Parkers Pharmacy</t>
  </si>
  <si>
    <t>61 North Moor Road</t>
  </si>
  <si>
    <t>Huntington</t>
  </si>
  <si>
    <t xml:space="preserve">YO32 9QN                 </t>
  </si>
  <si>
    <t xml:space="preserve">01904 762566                            </t>
  </si>
  <si>
    <t>2014-04-17</t>
  </si>
  <si>
    <t>FGK01</t>
  </si>
  <si>
    <t>Askham Bar</t>
  </si>
  <si>
    <t>Tadcaster Road</t>
  </si>
  <si>
    <t xml:space="preserve">YO24 1LW                 </t>
  </si>
  <si>
    <t xml:space="preserve">01904 887447                            </t>
  </si>
  <si>
    <t>2010-03-15</t>
  </si>
  <si>
    <t>FGK97</t>
  </si>
  <si>
    <t>Craven Street</t>
  </si>
  <si>
    <t xml:space="preserve">BD23 2AG                 </t>
  </si>
  <si>
    <t xml:space="preserve">01756 656449                            </t>
  </si>
  <si>
    <t>FGL30</t>
  </si>
  <si>
    <t>City Health Care Partnership</t>
  </si>
  <si>
    <t>City Health Pharmacy</t>
  </si>
  <si>
    <t>16 Goodwin Parade</t>
  </si>
  <si>
    <t>Walker Street</t>
  </si>
  <si>
    <t xml:space="preserve">HU3 2HA                  </t>
  </si>
  <si>
    <t xml:space="preserve">01482 329525                            </t>
  </si>
  <si>
    <t>FGP30</t>
  </si>
  <si>
    <t>143-145 Askew Avenue</t>
  </si>
  <si>
    <t xml:space="preserve">HU4 6NH                  </t>
  </si>
  <si>
    <t xml:space="preserve">01482 353212                            </t>
  </si>
  <si>
    <t>1993-06-28</t>
  </si>
  <si>
    <t>FGQ69</t>
  </si>
  <si>
    <t>5 Heworth Village</t>
  </si>
  <si>
    <t xml:space="preserve">YO31 1AE                 </t>
  </si>
  <si>
    <t xml:space="preserve">01904 423760                            </t>
  </si>
  <si>
    <t>FGR56</t>
  </si>
  <si>
    <t>Serenity Healthcare (Uk) Llp</t>
  </si>
  <si>
    <t>Haxey Pharmacy</t>
  </si>
  <si>
    <t>30 Church Street</t>
  </si>
  <si>
    <t>Haxey</t>
  </si>
  <si>
    <t xml:space="preserve">DN9 2HY                  </t>
  </si>
  <si>
    <t xml:space="preserve">0844 3878064                            </t>
  </si>
  <si>
    <t>2010-05-21</t>
  </si>
  <si>
    <t>FGR95</t>
  </si>
  <si>
    <t>8 Springs Parade</t>
  </si>
  <si>
    <t>North Linconshire</t>
  </si>
  <si>
    <t xml:space="preserve">DN20 8EQ                 </t>
  </si>
  <si>
    <t xml:space="preserve">01652 652196                            </t>
  </si>
  <si>
    <t>2001-01-15</t>
  </si>
  <si>
    <t>FGT37</t>
  </si>
  <si>
    <t>Nycs Store</t>
  </si>
  <si>
    <t>Jennyfield Drive</t>
  </si>
  <si>
    <t xml:space="preserve">HG3 2XQ                  </t>
  </si>
  <si>
    <t xml:space="preserve">01423 508050                            </t>
  </si>
  <si>
    <t>2008-06-06</t>
  </si>
  <si>
    <t>FGV34</t>
  </si>
  <si>
    <t>Harrogate Healthcare Llp</t>
  </si>
  <si>
    <t>Kings Road Pharmacy</t>
  </si>
  <si>
    <t>28-30 Kings Road</t>
  </si>
  <si>
    <t xml:space="preserve">HG1 5JP                  </t>
  </si>
  <si>
    <t xml:space="preserve">01423 522076                            </t>
  </si>
  <si>
    <t>FGW79</t>
  </si>
  <si>
    <t>Market Street</t>
  </si>
  <si>
    <t xml:space="preserve">DN31 1QS                 </t>
  </si>
  <si>
    <t xml:space="preserve">01472 623447                            </t>
  </si>
  <si>
    <t>FG011</t>
  </si>
  <si>
    <t>22-28 Market Place</t>
  </si>
  <si>
    <t xml:space="preserve">01423 863171                            </t>
  </si>
  <si>
    <t>FG028</t>
  </si>
  <si>
    <t>Rs Marsden Ltd</t>
  </si>
  <si>
    <t>Marsden Pharmacy</t>
  </si>
  <si>
    <t>67 Front Street</t>
  </si>
  <si>
    <t xml:space="preserve">YO24 3BR                 </t>
  </si>
  <si>
    <t xml:space="preserve">01904 791502                            </t>
  </si>
  <si>
    <t>FG267</t>
  </si>
  <si>
    <t>66 Clarence Street</t>
  </si>
  <si>
    <t xml:space="preserve">YO31 7EW                 </t>
  </si>
  <si>
    <t xml:space="preserve">01904 622829                            </t>
  </si>
  <si>
    <t>FG619</t>
  </si>
  <si>
    <t>Wetherby Road</t>
  </si>
  <si>
    <t xml:space="preserve">HG2 8QZ                  </t>
  </si>
  <si>
    <t xml:space="preserve">01423 888519                            </t>
  </si>
  <si>
    <t>FG665</t>
  </si>
  <si>
    <t>Barrowcliff Pharmacy</t>
  </si>
  <si>
    <t>24 Wreyfield Drive</t>
  </si>
  <si>
    <t>Newby</t>
  </si>
  <si>
    <t xml:space="preserve">YO12 6NN                 </t>
  </si>
  <si>
    <t xml:space="preserve">01723 374667                            </t>
  </si>
  <si>
    <t>1999-01-01</t>
  </si>
  <si>
    <t>FG710</t>
  </si>
  <si>
    <t>E A Broadburn (Chemists) Ltd</t>
  </si>
  <si>
    <t>14-16 St.Peter's Avenue</t>
  </si>
  <si>
    <t xml:space="preserve">DN35 8HL                 </t>
  </si>
  <si>
    <t>FG862</t>
  </si>
  <si>
    <t>22/24 King Street</t>
  </si>
  <si>
    <t xml:space="preserve">YO15 2DQ                 </t>
  </si>
  <si>
    <t>FG877</t>
  </si>
  <si>
    <t>Flamborough</t>
  </si>
  <si>
    <t xml:space="preserve">YO15 1JX                 </t>
  </si>
  <si>
    <t xml:space="preserve">01262 850020                            </t>
  </si>
  <si>
    <t>FHC09</t>
  </si>
  <si>
    <t>55 Market Place</t>
  </si>
  <si>
    <t>South Cave</t>
  </si>
  <si>
    <t>Brough</t>
  </si>
  <si>
    <t xml:space="preserve">HU15 2AS                 </t>
  </si>
  <si>
    <t xml:space="preserve">01430 422296                            </t>
  </si>
  <si>
    <t>FHD09</t>
  </si>
  <si>
    <t>119 Walkergate</t>
  </si>
  <si>
    <t xml:space="preserve">HU17 9BP                 </t>
  </si>
  <si>
    <t xml:space="preserve">01482 870357                            </t>
  </si>
  <si>
    <t>FHE56</t>
  </si>
  <si>
    <t>208 Littlecoates Road</t>
  </si>
  <si>
    <t xml:space="preserve">DN34 5SU                 </t>
  </si>
  <si>
    <t xml:space="preserve">01472 871112                            </t>
  </si>
  <si>
    <t>FHE89</t>
  </si>
  <si>
    <t>Easingwold</t>
  </si>
  <si>
    <t xml:space="preserve">YO61 3AD                 </t>
  </si>
  <si>
    <t xml:space="preserve">01347 821254                            </t>
  </si>
  <si>
    <t>FHE90</t>
  </si>
  <si>
    <t>5-7 Cheltenham Mount</t>
  </si>
  <si>
    <t xml:space="preserve">HG1 1DW                  </t>
  </si>
  <si>
    <t>2011-03-08</t>
  </si>
  <si>
    <t>FHF34</t>
  </si>
  <si>
    <t>N &amp; C Limited</t>
  </si>
  <si>
    <t>Bridlington Late Night Pharmacy</t>
  </si>
  <si>
    <t>86 The Promenade</t>
  </si>
  <si>
    <t xml:space="preserve">YO15 2QL                 </t>
  </si>
  <si>
    <t xml:space="preserve">01262 400070                            </t>
  </si>
  <si>
    <t>FHF59</t>
  </si>
  <si>
    <t>215 Hessle Road</t>
  </si>
  <si>
    <t xml:space="preserve">HU3 4BB                  </t>
  </si>
  <si>
    <t xml:space="preserve">01482 228865                            </t>
  </si>
  <si>
    <t>FHH31</t>
  </si>
  <si>
    <t>Dispensing Healthcare Ltd</t>
  </si>
  <si>
    <t>Crosshill</t>
  </si>
  <si>
    <t>Barrow Upon Humber</t>
  </si>
  <si>
    <t xml:space="preserve">DN19 7BZ                 </t>
  </si>
  <si>
    <t xml:space="preserve">01469 535002                            </t>
  </si>
  <si>
    <t>FHJ02</t>
  </si>
  <si>
    <t>1 Chapel Street</t>
  </si>
  <si>
    <t>Thirsk</t>
  </si>
  <si>
    <t xml:space="preserve">YO7 1LU                  </t>
  </si>
  <si>
    <t xml:space="preserve">01845 574730                            </t>
  </si>
  <si>
    <t>2000-09-19</t>
  </si>
  <si>
    <t>FHJ42</t>
  </si>
  <si>
    <t>Mackenzie JE</t>
  </si>
  <si>
    <t>121-123 Chanterlands Ave</t>
  </si>
  <si>
    <t xml:space="preserve">HU5 3TG                  </t>
  </si>
  <si>
    <t xml:space="preserve">01482 343713                            </t>
  </si>
  <si>
    <t>FHP17</t>
  </si>
  <si>
    <t>Ivanov&amp;Smales Pharm Ltd</t>
  </si>
  <si>
    <t>Atropa Pharmacy</t>
  </si>
  <si>
    <t>722-724 Hessle Road</t>
  </si>
  <si>
    <t xml:space="preserve">HU4 6PJ                  </t>
  </si>
  <si>
    <t xml:space="preserve">01482 351209                            </t>
  </si>
  <si>
    <t>2014-03-03</t>
  </si>
  <si>
    <t>FHQ26</t>
  </si>
  <si>
    <t>912 Spring Bank West</t>
  </si>
  <si>
    <t xml:space="preserve">HU5 5BL                  </t>
  </si>
  <si>
    <t xml:space="preserve">01482 351293                            </t>
  </si>
  <si>
    <t>FHQ31</t>
  </si>
  <si>
    <t>Garners Pharmacy</t>
  </si>
  <si>
    <t>160/164 Frodingham Road</t>
  </si>
  <si>
    <t xml:space="preserve">DN15 7JN                 </t>
  </si>
  <si>
    <t xml:space="preserve">01724 276156                            </t>
  </si>
  <si>
    <t>1999-02-28</t>
  </si>
  <si>
    <t>FHQ96</t>
  </si>
  <si>
    <t>Watson P &amp; Crump Jn</t>
  </si>
  <si>
    <t>Messingham</t>
  </si>
  <si>
    <t xml:space="preserve">DN17 3RS                 </t>
  </si>
  <si>
    <t xml:space="preserve">01724 761771                            </t>
  </si>
  <si>
    <t>FHX18</t>
  </si>
  <si>
    <t>Yorcare Limited</t>
  </si>
  <si>
    <t>Stamford Bridge Pharmacy</t>
  </si>
  <si>
    <t>2e The Square</t>
  </si>
  <si>
    <t>Stamford Bridge</t>
  </si>
  <si>
    <t xml:space="preserve">YO41 1AF                 </t>
  </si>
  <si>
    <t xml:space="preserve">01759 372886                            </t>
  </si>
  <si>
    <t>FHX75</t>
  </si>
  <si>
    <t>55 Middle Street South</t>
  </si>
  <si>
    <t xml:space="preserve">YO25 6PS                 </t>
  </si>
  <si>
    <t xml:space="preserve">01377 252067                            </t>
  </si>
  <si>
    <t>1991-07-29</t>
  </si>
  <si>
    <t>FH362</t>
  </si>
  <si>
    <t>Marsden RS</t>
  </si>
  <si>
    <t>81 North Street</t>
  </si>
  <si>
    <t xml:space="preserve">HG4 1DP                  </t>
  </si>
  <si>
    <t xml:space="preserve">01765 602031                            </t>
  </si>
  <si>
    <t>1993-05-25</t>
  </si>
  <si>
    <t>FH564</t>
  </si>
  <si>
    <t>Brocklehurst Chemists Ltd</t>
  </si>
  <si>
    <t>Brocklehurst Chemists</t>
  </si>
  <si>
    <t>189 Wold Road</t>
  </si>
  <si>
    <t xml:space="preserve">HU5 5PH                  </t>
  </si>
  <si>
    <t xml:space="preserve">01482 572659                            </t>
  </si>
  <si>
    <t>FH891</t>
  </si>
  <si>
    <t>Boury CP</t>
  </si>
  <si>
    <t>Newlands Community Pharmacy Ltd</t>
  </si>
  <si>
    <t>59-61 Newland Avenue</t>
  </si>
  <si>
    <t xml:space="preserve">HU5 3BG                  </t>
  </si>
  <si>
    <t xml:space="preserve">01482 342872                            </t>
  </si>
  <si>
    <t>FJC31</t>
  </si>
  <si>
    <t>Masham</t>
  </si>
  <si>
    <t xml:space="preserve">HG4 4DZ                  </t>
  </si>
  <si>
    <t xml:space="preserve">01765 689252                            </t>
  </si>
  <si>
    <t>2007-05-23</t>
  </si>
  <si>
    <t>FJD42</t>
  </si>
  <si>
    <t>188 Ashby Road</t>
  </si>
  <si>
    <t xml:space="preserve">DN16 2AP                 </t>
  </si>
  <si>
    <t xml:space="preserve">01724 843194                            </t>
  </si>
  <si>
    <t>FJE31</t>
  </si>
  <si>
    <t>Calcaria Pharmacy</t>
  </si>
  <si>
    <t>7-9 High Street</t>
  </si>
  <si>
    <t>Tadcaster</t>
  </si>
  <si>
    <t xml:space="preserve">LS24 9AP                 </t>
  </si>
  <si>
    <t xml:space="preserve">01937 832287                            </t>
  </si>
  <si>
    <t>FJE54</t>
  </si>
  <si>
    <t>18-20 Kennedy Way</t>
  </si>
  <si>
    <t>Immingham</t>
  </si>
  <si>
    <t xml:space="preserve">DN40 2AB                 </t>
  </si>
  <si>
    <t xml:space="preserve">01469 572699                            </t>
  </si>
  <si>
    <t>FJE63</t>
  </si>
  <si>
    <t>32-34 Murray Street</t>
  </si>
  <si>
    <t xml:space="preserve">01723 513262                            </t>
  </si>
  <si>
    <t>FJG10</t>
  </si>
  <si>
    <t>7 Quay Road</t>
  </si>
  <si>
    <t xml:space="preserve">YO15 2AB                 </t>
  </si>
  <si>
    <t xml:space="preserve">01262 672127                            </t>
  </si>
  <si>
    <t>FJG61</t>
  </si>
  <si>
    <t>Selby Pharmacy Ltd</t>
  </si>
  <si>
    <t>Barlby Pharmacy</t>
  </si>
  <si>
    <t>65-67 Sycamore Road</t>
  </si>
  <si>
    <t>Barlby</t>
  </si>
  <si>
    <t xml:space="preserve">YO8 5XD                  </t>
  </si>
  <si>
    <t xml:space="preserve">01757 707840                            </t>
  </si>
  <si>
    <t>2010-04-04</t>
  </si>
  <si>
    <t>FJJ81</t>
  </si>
  <si>
    <t>100-101 Westborough</t>
  </si>
  <si>
    <t xml:space="preserve">YO11 1LN                 </t>
  </si>
  <si>
    <t xml:space="preserve">01723 374455                            </t>
  </si>
  <si>
    <t>FJM51</t>
  </si>
  <si>
    <t>124 Queen Street</t>
  </si>
  <si>
    <t>Withernsea</t>
  </si>
  <si>
    <t xml:space="preserve">HU19 2HB                 </t>
  </si>
  <si>
    <t xml:space="preserve">01964 613371                            </t>
  </si>
  <si>
    <t>FJP31</t>
  </si>
  <si>
    <t>15 Market Place</t>
  </si>
  <si>
    <t xml:space="preserve">HU12 8JA                 </t>
  </si>
  <si>
    <t xml:space="preserve">01482 898311                            </t>
  </si>
  <si>
    <t>FJR03</t>
  </si>
  <si>
    <t>860 Beverley Road</t>
  </si>
  <si>
    <t xml:space="preserve">HU6 7HP                  </t>
  </si>
  <si>
    <t>FJX58</t>
  </si>
  <si>
    <t>Copmanthorpe Pharmacy Ltd</t>
  </si>
  <si>
    <t>Copmanthorpe Pharmacy</t>
  </si>
  <si>
    <t>8 Copmanthorpe Shpg Ctr</t>
  </si>
  <si>
    <t>Copmanthorpe</t>
  </si>
  <si>
    <t xml:space="preserve">YO23 3GG                 </t>
  </si>
  <si>
    <t xml:space="preserve">01904 701315                            </t>
  </si>
  <si>
    <t>FJX76</t>
  </si>
  <si>
    <t>43-47 High Street</t>
  </si>
  <si>
    <t xml:space="preserve">DN15 6SB                 </t>
  </si>
  <si>
    <t xml:space="preserve">01724 864285                            </t>
  </si>
  <si>
    <t>FJX84</t>
  </si>
  <si>
    <t>121 Grimsby Road</t>
  </si>
  <si>
    <t xml:space="preserve">DN35 7DG                 </t>
  </si>
  <si>
    <t xml:space="preserve">01472 343155                            </t>
  </si>
  <si>
    <t>1999-08-01</t>
  </si>
  <si>
    <t>FJ011</t>
  </si>
  <si>
    <t>168c Sutcliffe Avenue</t>
  </si>
  <si>
    <t xml:space="preserve">DN33 1HA                 </t>
  </si>
  <si>
    <t xml:space="preserve">01472 879568                            </t>
  </si>
  <si>
    <t>FJ020</t>
  </si>
  <si>
    <t>93 Caroline Square</t>
  </si>
  <si>
    <t xml:space="preserve">BD23 1DA                 </t>
  </si>
  <si>
    <t xml:space="preserve">01756 792767                            </t>
  </si>
  <si>
    <t>FJ024</t>
  </si>
  <si>
    <t>Market Weighton Pharmacy Limited</t>
  </si>
  <si>
    <t>Market Weighton Pharmacy</t>
  </si>
  <si>
    <t>4 Londesborough Road</t>
  </si>
  <si>
    <t>Market Weighton</t>
  </si>
  <si>
    <t xml:space="preserve">YO43 3AY                 </t>
  </si>
  <si>
    <t>FJ037</t>
  </si>
  <si>
    <t>24 Market Place</t>
  </si>
  <si>
    <t>Malton</t>
  </si>
  <si>
    <t xml:space="preserve">YO17 7LX                 </t>
  </si>
  <si>
    <t xml:space="preserve">01653 692040                            </t>
  </si>
  <si>
    <t>2006-04-24</t>
  </si>
  <si>
    <t>FJ235</t>
  </si>
  <si>
    <t>Witham Services Limited</t>
  </si>
  <si>
    <t>Late Night Pharmacy</t>
  </si>
  <si>
    <t>124-127 Witham</t>
  </si>
  <si>
    <t xml:space="preserve">HU9 1AT                  </t>
  </si>
  <si>
    <t xml:space="preserve">01482 307880                            </t>
  </si>
  <si>
    <t>2013-04-09</t>
  </si>
  <si>
    <t>FJ276</t>
  </si>
  <si>
    <t>Marsden Rs (Chemist) Ltd</t>
  </si>
  <si>
    <t>Spa Pharmacy</t>
  </si>
  <si>
    <t>4 Westgate</t>
  </si>
  <si>
    <t xml:space="preserve">HG4 2AT                  </t>
  </si>
  <si>
    <t xml:space="preserve">01765 602109                            </t>
  </si>
  <si>
    <t>1990-01-24</t>
  </si>
  <si>
    <t>FJ463</t>
  </si>
  <si>
    <t>Catterick Garrison OOH</t>
  </si>
  <si>
    <t>C/O Garrison Medical Ctr</t>
  </si>
  <si>
    <t>Horne Road</t>
  </si>
  <si>
    <t xml:space="preserve">DL9 4DF                  </t>
  </si>
  <si>
    <t xml:space="preserve">0845 0568060                            </t>
  </si>
  <si>
    <t>2009-03-01</t>
  </si>
  <si>
    <t>FJ848</t>
  </si>
  <si>
    <t>53-55 Market Place</t>
  </si>
  <si>
    <t xml:space="preserve">YO42 2AL                 </t>
  </si>
  <si>
    <t xml:space="preserve">01759 302255                            </t>
  </si>
  <si>
    <t>FKD56</t>
  </si>
  <si>
    <t>3-4 York Place</t>
  </si>
  <si>
    <t xml:space="preserve">YO11 2NP                 </t>
  </si>
  <si>
    <t xml:space="preserve">01723 365154                            </t>
  </si>
  <si>
    <t>FKD63</t>
  </si>
  <si>
    <t>66 Doncaster Road</t>
  </si>
  <si>
    <t xml:space="preserve">YO8 9AJ                  </t>
  </si>
  <si>
    <t xml:space="preserve">01757 702835                            </t>
  </si>
  <si>
    <t>2002-01-28</t>
  </si>
  <si>
    <t>FKJ52</t>
  </si>
  <si>
    <t>Kingswood Retail Park</t>
  </si>
  <si>
    <t xml:space="preserve">HU7 3DA                  </t>
  </si>
  <si>
    <t xml:space="preserve">01482 877990                            </t>
  </si>
  <si>
    <t>FKW50</t>
  </si>
  <si>
    <t>Aston Chemists Ltd</t>
  </si>
  <si>
    <t>Aston Pharmacy</t>
  </si>
  <si>
    <t>15 Ramshill Road</t>
  </si>
  <si>
    <t xml:space="preserve">YO11 2LN                 </t>
  </si>
  <si>
    <t xml:space="preserve">01723 360039                            </t>
  </si>
  <si>
    <t>FK154</t>
  </si>
  <si>
    <t>Derwent Pharmacy Limited</t>
  </si>
  <si>
    <t>Beecham Pharmacy</t>
  </si>
  <si>
    <t>Derwent Surgery</t>
  </si>
  <si>
    <t>Norton Road, Norton</t>
  </si>
  <si>
    <t xml:space="preserve">YO17 9RF                 </t>
  </si>
  <si>
    <t xml:space="preserve">01653 692380                            </t>
  </si>
  <si>
    <t>FK430</t>
  </si>
  <si>
    <t>52-54 King Edwards Drive</t>
  </si>
  <si>
    <t xml:space="preserve">HG1 4HL                  </t>
  </si>
  <si>
    <t xml:space="preserve">01423 503472                            </t>
  </si>
  <si>
    <t>FK529</t>
  </si>
  <si>
    <t>N Lincolns Shopping Park</t>
  </si>
  <si>
    <t xml:space="preserve">DN15 8TE                 </t>
  </si>
  <si>
    <t xml:space="preserve">07827 980351                            </t>
  </si>
  <si>
    <t>2014-01-22</t>
  </si>
  <si>
    <t>FK605</t>
  </si>
  <si>
    <t>12 Main Street</t>
  </si>
  <si>
    <t>Cross Hills</t>
  </si>
  <si>
    <t xml:space="preserve">BD20 8TB                 </t>
  </si>
  <si>
    <t>FK657</t>
  </si>
  <si>
    <t>10-12 Aberdeen Walk</t>
  </si>
  <si>
    <t xml:space="preserve">YO11 1XP                 </t>
  </si>
  <si>
    <t xml:space="preserve">01723 361903                            </t>
  </si>
  <si>
    <t>FK665</t>
  </si>
  <si>
    <t>42-44 King Street</t>
  </si>
  <si>
    <t>Cottingham</t>
  </si>
  <si>
    <t xml:space="preserve">HU16 5QE                 </t>
  </si>
  <si>
    <t xml:space="preserve">01482 847772                            </t>
  </si>
  <si>
    <t>FK685</t>
  </si>
  <si>
    <t>Stevenson R</t>
  </si>
  <si>
    <t>Ff &amp; R Stevenson</t>
  </si>
  <si>
    <t>389a James Reckitt Avenue</t>
  </si>
  <si>
    <t xml:space="preserve">HU8 0JE                  </t>
  </si>
  <si>
    <t xml:space="preserve">01482 374230                            </t>
  </si>
  <si>
    <t>FLE17</t>
  </si>
  <si>
    <t>43 Market Place</t>
  </si>
  <si>
    <t xml:space="preserve">YO43 3AJ                 </t>
  </si>
  <si>
    <t xml:space="preserve">01430 872267                            </t>
  </si>
  <si>
    <t>FLE21</t>
  </si>
  <si>
    <t>Unit 5,London Ebor Bus.Pk</t>
  </si>
  <si>
    <t>Millfield Lane</t>
  </si>
  <si>
    <t xml:space="preserve">YO26 6RY                 </t>
  </si>
  <si>
    <t xml:space="preserve">01904 788213                            </t>
  </si>
  <si>
    <t>FLF64</t>
  </si>
  <si>
    <t>Marton Road Pharmacy</t>
  </si>
  <si>
    <t>151 Marton Road</t>
  </si>
  <si>
    <t xml:space="preserve">YO16 7DJ                 </t>
  </si>
  <si>
    <t xml:space="preserve">01262 608608                            </t>
  </si>
  <si>
    <t>FLH55</t>
  </si>
  <si>
    <t>9-11 Gladstone Road</t>
  </si>
  <si>
    <t xml:space="preserve">YO12 7BQ                 </t>
  </si>
  <si>
    <t xml:space="preserve">01723 360977                            </t>
  </si>
  <si>
    <t>FLJ00</t>
  </si>
  <si>
    <t>Avn Medical Ltd</t>
  </si>
  <si>
    <t>Catterick Village</t>
  </si>
  <si>
    <t xml:space="preserve">DL10 7LL                 </t>
  </si>
  <si>
    <t xml:space="preserve">01748 810750                            </t>
  </si>
  <si>
    <t>2009-12-18</t>
  </si>
  <si>
    <t>FLL20</t>
  </si>
  <si>
    <t xml:space="preserve">HU13 0AA                 </t>
  </si>
  <si>
    <t xml:space="preserve">01482 648512                            </t>
  </si>
  <si>
    <t>FLL50</t>
  </si>
  <si>
    <t>18a Dudley Street</t>
  </si>
  <si>
    <t xml:space="preserve">DN31 2AB                 </t>
  </si>
  <si>
    <t xml:space="preserve">01472 241769                            </t>
  </si>
  <si>
    <t>FLN31</t>
  </si>
  <si>
    <t>43 Coney Street</t>
  </si>
  <si>
    <t xml:space="preserve">YO1 9QR                  </t>
  </si>
  <si>
    <t xml:space="preserve">01904 653657                            </t>
  </si>
  <si>
    <t>FLV73</t>
  </si>
  <si>
    <t>Churchview  Health Centre</t>
  </si>
  <si>
    <t>Cartergate</t>
  </si>
  <si>
    <t xml:space="preserve">DN31 1QZ                 </t>
  </si>
  <si>
    <t xml:space="preserve">01472 240455                            </t>
  </si>
  <si>
    <t>FLX35</t>
  </si>
  <si>
    <t xml:space="preserve">YO32 9GX                 </t>
  </si>
  <si>
    <t xml:space="preserve">01904 656360                            </t>
  </si>
  <si>
    <t>2006-05-07</t>
  </si>
  <si>
    <t>FL087</t>
  </si>
  <si>
    <t>55 Goodhart Road</t>
  </si>
  <si>
    <t xml:space="preserve">HU7 4EF                  </t>
  </si>
  <si>
    <t xml:space="preserve">01482 825032                            </t>
  </si>
  <si>
    <t>FL168</t>
  </si>
  <si>
    <t>322 Holderness Road</t>
  </si>
  <si>
    <t>FL315</t>
  </si>
  <si>
    <t>Kirkgate Pharmacy</t>
  </si>
  <si>
    <t>7 Kirkgate</t>
  </si>
  <si>
    <t xml:space="preserve">LS24 9AQ                 </t>
  </si>
  <si>
    <t xml:space="preserve">01937 832276                            </t>
  </si>
  <si>
    <t>FL466</t>
  </si>
  <si>
    <t>412 Huntington Road</t>
  </si>
  <si>
    <t xml:space="preserve">YO31 9HU                 </t>
  </si>
  <si>
    <t xml:space="preserve">01904 623415                            </t>
  </si>
  <si>
    <t>FL730</t>
  </si>
  <si>
    <t>Mitchell Dj Ltd</t>
  </si>
  <si>
    <t>Ba Whittle Chemists</t>
  </si>
  <si>
    <t>130 Newbegin</t>
  </si>
  <si>
    <t xml:space="preserve">HU18 1PB                 </t>
  </si>
  <si>
    <t xml:space="preserve">01964 533242                            </t>
  </si>
  <si>
    <t>FL794</t>
  </si>
  <si>
    <t>Princes Court</t>
  </si>
  <si>
    <t>Princes Avenue</t>
  </si>
  <si>
    <t xml:space="preserve">HU5 3QA                  </t>
  </si>
  <si>
    <t xml:space="preserve">01482 324500                            </t>
  </si>
  <si>
    <t>2006-04-05</t>
  </si>
  <si>
    <t>FL966</t>
  </si>
  <si>
    <t>94-96 Queen Street</t>
  </si>
  <si>
    <t xml:space="preserve">01964 612217                            </t>
  </si>
  <si>
    <t>FMD72</t>
  </si>
  <si>
    <t xml:space="preserve">YO7 1PZ                  </t>
  </si>
  <si>
    <t xml:space="preserve">01845 451447                            </t>
  </si>
  <si>
    <t>2011-04-11</t>
  </si>
  <si>
    <t>FMG97</t>
  </si>
  <si>
    <t>214 Willerby Road</t>
  </si>
  <si>
    <t xml:space="preserve">HU5 5JW                  </t>
  </si>
  <si>
    <t xml:space="preserve">01482 352075                            </t>
  </si>
  <si>
    <t>FMH75</t>
  </si>
  <si>
    <t>75 Bethune Avenue</t>
  </si>
  <si>
    <t xml:space="preserve">HU4 7EH                  </t>
  </si>
  <si>
    <t xml:space="preserve">01482 648851                            </t>
  </si>
  <si>
    <t>FMJ79</t>
  </si>
  <si>
    <t>10 East Parade</t>
  </si>
  <si>
    <t>Heworth</t>
  </si>
  <si>
    <t xml:space="preserve">YO31 7YJ                 </t>
  </si>
  <si>
    <t xml:space="preserve">01904 424375                            </t>
  </si>
  <si>
    <t>FMK40</t>
  </si>
  <si>
    <t>10 Cambridge Avenue</t>
  </si>
  <si>
    <t>Bottesford</t>
  </si>
  <si>
    <t xml:space="preserve">DN16 3LG                 </t>
  </si>
  <si>
    <t xml:space="preserve">01724 853160                            </t>
  </si>
  <si>
    <t>FML20</t>
  </si>
  <si>
    <t>232 Beverley Road</t>
  </si>
  <si>
    <t xml:space="preserve">HU5 1AH                  </t>
  </si>
  <si>
    <t xml:space="preserve">01482 446678                            </t>
  </si>
  <si>
    <t>FMM31</t>
  </si>
  <si>
    <t>31-33 Wheelgate</t>
  </si>
  <si>
    <t xml:space="preserve">YO17 7HT                 </t>
  </si>
  <si>
    <t xml:space="preserve">01653 692624                            </t>
  </si>
  <si>
    <t>FMN01</t>
  </si>
  <si>
    <t>Barton Healthcare Services Ltd</t>
  </si>
  <si>
    <t>Howe Lane</t>
  </si>
  <si>
    <t>Goxhill</t>
  </si>
  <si>
    <t xml:space="preserve">DN19 7JD                 </t>
  </si>
  <si>
    <t xml:space="preserve">01469 532560                            </t>
  </si>
  <si>
    <t>FMN32</t>
  </si>
  <si>
    <t>233-235 Ashby High Street</t>
  </si>
  <si>
    <t xml:space="preserve">DN16 2SQ                 </t>
  </si>
  <si>
    <t xml:space="preserve">01724 864755                            </t>
  </si>
  <si>
    <t>FMP81</t>
  </si>
  <si>
    <t>Sedgemill LTD</t>
  </si>
  <si>
    <t>Sedgemill Pharmacy</t>
  </si>
  <si>
    <t>38 Manlake Avenue</t>
  </si>
  <si>
    <t>Winterton</t>
  </si>
  <si>
    <t xml:space="preserve">DN15 9TA                 </t>
  </si>
  <si>
    <t xml:space="preserve">01724 732369                            </t>
  </si>
  <si>
    <t>1995-08-05</t>
  </si>
  <si>
    <t>FMT32</t>
  </si>
  <si>
    <t>Unit 3, The Viking Centre</t>
  </si>
  <si>
    <t>Middle Street North</t>
  </si>
  <si>
    <t xml:space="preserve">YO25 6ST                 </t>
  </si>
  <si>
    <t xml:space="preserve">01377 257471                            </t>
  </si>
  <si>
    <t>FMW44</t>
  </si>
  <si>
    <t>Grassington</t>
  </si>
  <si>
    <t>Nr Skipton</t>
  </si>
  <si>
    <t xml:space="preserve">BD23 5LS                 </t>
  </si>
  <si>
    <t xml:space="preserve">01756 752338                            </t>
  </si>
  <si>
    <t>FM033</t>
  </si>
  <si>
    <t>633 Anlaby Road</t>
  </si>
  <si>
    <t xml:space="preserve">HU3 6SX                  </t>
  </si>
  <si>
    <t xml:space="preserve">01482 351022                            </t>
  </si>
  <si>
    <t>FM088</t>
  </si>
  <si>
    <t>5-7 Kingston Road</t>
  </si>
  <si>
    <t>Willerby</t>
  </si>
  <si>
    <t xml:space="preserve">HU10 6AD                 </t>
  </si>
  <si>
    <t xml:space="preserve">01482 653118                            </t>
  </si>
  <si>
    <t>FM096</t>
  </si>
  <si>
    <t>Ea Broadburn (Chemists) Ltd</t>
  </si>
  <si>
    <t>The Springfield Centre</t>
  </si>
  <si>
    <t>Springfield Road</t>
  </si>
  <si>
    <t xml:space="preserve">DN33 3JF                 </t>
  </si>
  <si>
    <t xml:space="preserve">01472 879181                            </t>
  </si>
  <si>
    <t>1994-12-05</t>
  </si>
  <si>
    <t>FM295</t>
  </si>
  <si>
    <t>Thorpe Willoughby Pharmacy</t>
  </si>
  <si>
    <t>26 Field Lane</t>
  </si>
  <si>
    <t>Thorpe Willoughby</t>
  </si>
  <si>
    <t xml:space="preserve">YO8 9FL                  </t>
  </si>
  <si>
    <t xml:space="preserve">01757 708971                            </t>
  </si>
  <si>
    <t>FM438</t>
  </si>
  <si>
    <t>Cottingham (Waltham) Ltd</t>
  </si>
  <si>
    <t>Waltham</t>
  </si>
  <si>
    <t xml:space="preserve">DN37 0LJ                 </t>
  </si>
  <si>
    <t xml:space="preserve">01472 230042                            </t>
  </si>
  <si>
    <t>FM508</t>
  </si>
  <si>
    <t>Priory Medical Group Limited</t>
  </si>
  <si>
    <t>The Priory Pharmacy</t>
  </si>
  <si>
    <t>Cornlands Road</t>
  </si>
  <si>
    <t xml:space="preserve">YO24 3WX                 </t>
  </si>
  <si>
    <t xml:space="preserve">01904 721541                            </t>
  </si>
  <si>
    <t>2009-01-06</t>
  </si>
  <si>
    <t>FM640</t>
  </si>
  <si>
    <t>Stirling Medical Centre</t>
  </si>
  <si>
    <t>Stirling Street</t>
  </si>
  <si>
    <t xml:space="preserve">DN31 3AE                 </t>
  </si>
  <si>
    <t xml:space="preserve">01472 355455                            </t>
  </si>
  <si>
    <t>2006-03-18</t>
  </si>
  <si>
    <t>FM908</t>
  </si>
  <si>
    <t>Keiths Chemist</t>
  </si>
  <si>
    <t>404 Cottingham Road</t>
  </si>
  <si>
    <t xml:space="preserve">HU6 8QE                  </t>
  </si>
  <si>
    <t xml:space="preserve">01482 342194                            </t>
  </si>
  <si>
    <t>FNA15</t>
  </si>
  <si>
    <t>44 Church Road</t>
  </si>
  <si>
    <t xml:space="preserve">HU14 3BU                 </t>
  </si>
  <si>
    <t xml:space="preserve">01482 631435                            </t>
  </si>
  <si>
    <t>FNA73</t>
  </si>
  <si>
    <t>61 Baxtergate</t>
  </si>
  <si>
    <t xml:space="preserve">YO21 1BL                 </t>
  </si>
  <si>
    <t xml:space="preserve">01947 602184                            </t>
  </si>
  <si>
    <t>FND22</t>
  </si>
  <si>
    <t>Salts Healthcare Ltd</t>
  </si>
  <si>
    <t>3 Albion House</t>
  </si>
  <si>
    <t xml:space="preserve">HU1 3TE                  </t>
  </si>
  <si>
    <t>FND71</t>
  </si>
  <si>
    <t>Hengate Healthcare Ltd</t>
  </si>
  <si>
    <t>Hengate Pharmacy</t>
  </si>
  <si>
    <t>Manor Road Health Centre</t>
  </si>
  <si>
    <t xml:space="preserve">HU17 7BZ                 </t>
  </si>
  <si>
    <t xml:space="preserve">01482 868208                            </t>
  </si>
  <si>
    <t>2006-01-10</t>
  </si>
  <si>
    <t>FNF72</t>
  </si>
  <si>
    <t>87 Willoughby Road</t>
  </si>
  <si>
    <t xml:space="preserve">DN17 2DJ                 </t>
  </si>
  <si>
    <t xml:space="preserve">01724 865268                            </t>
  </si>
  <si>
    <t>FNH42</t>
  </si>
  <si>
    <t>250 Holderness Road</t>
  </si>
  <si>
    <t xml:space="preserve">HU9 2HX                  </t>
  </si>
  <si>
    <t xml:space="preserve">01482 320386                            </t>
  </si>
  <si>
    <t>FNL62</t>
  </si>
  <si>
    <t>Opl Enterprises Ltd</t>
  </si>
  <si>
    <t>Holme Pharmacy</t>
  </si>
  <si>
    <t>Rush View</t>
  </si>
  <si>
    <t>Holme On Spalding Moor</t>
  </si>
  <si>
    <t xml:space="preserve">YO43 4BJ                 </t>
  </si>
  <si>
    <t xml:space="preserve">01430 861871                            </t>
  </si>
  <si>
    <t>FNN27</t>
  </si>
  <si>
    <t>Harrogate Road</t>
  </si>
  <si>
    <t>Quarry Moor</t>
  </si>
  <si>
    <t xml:space="preserve">HG4 2SB                  </t>
  </si>
  <si>
    <t xml:space="preserve">01765 605690                            </t>
  </si>
  <si>
    <t>1993-05-27</t>
  </si>
  <si>
    <t>FNP41</t>
  </si>
  <si>
    <t>Units 9 &amp; 10</t>
  </si>
  <si>
    <t>Wesley Square</t>
  </si>
  <si>
    <t xml:space="preserve">DN14 5EZ                 </t>
  </si>
  <si>
    <t xml:space="preserve">01405 764118                            </t>
  </si>
  <si>
    <t>FNR70</t>
  </si>
  <si>
    <t>Corporation Road</t>
  </si>
  <si>
    <t xml:space="preserve">DN31 1UF                 </t>
  </si>
  <si>
    <t xml:space="preserve">01472 241900                            </t>
  </si>
  <si>
    <t>FNT90</t>
  </si>
  <si>
    <t>Unit 2, Scalby Lane</t>
  </si>
  <si>
    <t>Gilberdyke</t>
  </si>
  <si>
    <t xml:space="preserve">HU15 2UJ                 </t>
  </si>
  <si>
    <t xml:space="preserve">01430 441442                            </t>
  </si>
  <si>
    <t>FNV06</t>
  </si>
  <si>
    <t>101-103 Green Lane</t>
  </si>
  <si>
    <t xml:space="preserve">YO24 4PS                 </t>
  </si>
  <si>
    <t xml:space="preserve">01904 791997                            </t>
  </si>
  <si>
    <t>FNV07</t>
  </si>
  <si>
    <t>Orchard 2000 Pharmacy Ltd</t>
  </si>
  <si>
    <t>480 Hall Road</t>
  </si>
  <si>
    <t xml:space="preserve">HU6 9BS                  </t>
  </si>
  <si>
    <t xml:space="preserve">01482 805644                            </t>
  </si>
  <si>
    <t>1996-08-13</t>
  </si>
  <si>
    <t>FNV54</t>
  </si>
  <si>
    <t>Ashby Turn Prim Care Ctr</t>
  </si>
  <si>
    <t>The Link, Ashby High St</t>
  </si>
  <si>
    <t>Scunthopre</t>
  </si>
  <si>
    <t xml:space="preserve">DN16 2UT                 </t>
  </si>
  <si>
    <t xml:space="preserve">01724 865212                            </t>
  </si>
  <si>
    <t>FNV89</t>
  </si>
  <si>
    <t>Medicx A G Limited</t>
  </si>
  <si>
    <t>Wilberforce Pharmacy Online</t>
  </si>
  <si>
    <t>Unit 5 Shine K &amp; I Park</t>
  </si>
  <si>
    <t>St Mark's Street</t>
  </si>
  <si>
    <t xml:space="preserve">HU8 7FB                  </t>
  </si>
  <si>
    <t xml:space="preserve">01482 211619                            </t>
  </si>
  <si>
    <t>2014-04-28</t>
  </si>
  <si>
    <t>FNW90</t>
  </si>
  <si>
    <t>86 Clifton</t>
  </si>
  <si>
    <t xml:space="preserve">YO30 6BA                 </t>
  </si>
  <si>
    <t xml:space="preserve">01904 624507                            </t>
  </si>
  <si>
    <t>FNX15</t>
  </si>
  <si>
    <t>Chain Lane</t>
  </si>
  <si>
    <t xml:space="preserve">HG5 0DH                  </t>
  </si>
  <si>
    <t xml:space="preserve">01423 869889                            </t>
  </si>
  <si>
    <t>FN047</t>
  </si>
  <si>
    <t>Unit 4a St James Rtl Park</t>
  </si>
  <si>
    <t>Grimbald Crag Road</t>
  </si>
  <si>
    <t xml:space="preserve">HG5 8PZ                  </t>
  </si>
  <si>
    <t xml:space="preserve">01423 860197                            </t>
  </si>
  <si>
    <t>2013-05-29</t>
  </si>
  <si>
    <t>FN181</t>
  </si>
  <si>
    <t>Eastfield</t>
  </si>
  <si>
    <t xml:space="preserve">YO11 3LL                 </t>
  </si>
  <si>
    <t xml:space="preserve">01723 582247                            </t>
  </si>
  <si>
    <t>FN251</t>
  </si>
  <si>
    <t>Tesco Extra,Gallagher Pk</t>
  </si>
  <si>
    <t xml:space="preserve">DN15 8GR                 </t>
  </si>
  <si>
    <t xml:space="preserve">01724 207447                            </t>
  </si>
  <si>
    <t>FN331</t>
  </si>
  <si>
    <t>26 Oswald Road</t>
  </si>
  <si>
    <t xml:space="preserve">DN15 7PT                 </t>
  </si>
  <si>
    <t xml:space="preserve">01724 843398                            </t>
  </si>
  <si>
    <t>FN494</t>
  </si>
  <si>
    <t>55 Freeman Street</t>
  </si>
  <si>
    <t xml:space="preserve">DN32 7AE                 </t>
  </si>
  <si>
    <t xml:space="preserve">01472 354109                            </t>
  </si>
  <si>
    <t>FN626</t>
  </si>
  <si>
    <t>4-6 Gillygate</t>
  </si>
  <si>
    <t xml:space="preserve">YO31 7EQ                 </t>
  </si>
  <si>
    <t xml:space="preserve">01904 642557                            </t>
  </si>
  <si>
    <t>FN870</t>
  </si>
  <si>
    <t>6 Wyre Court</t>
  </si>
  <si>
    <t xml:space="preserve">YO32 2ZB                 </t>
  </si>
  <si>
    <t xml:space="preserve">01904 766512                            </t>
  </si>
  <si>
    <t>FPA06</t>
  </si>
  <si>
    <t>Boothferry Road</t>
  </si>
  <si>
    <t xml:space="preserve">DN14 6BB                 </t>
  </si>
  <si>
    <t>2008-06-12</t>
  </si>
  <si>
    <t>FPA74</t>
  </si>
  <si>
    <t>Westcliff Pharmacy</t>
  </si>
  <si>
    <t>Westcliff Precinct</t>
  </si>
  <si>
    <t>Dryden Road,Westcliff</t>
  </si>
  <si>
    <t xml:space="preserve">DN17 1PS                 </t>
  </si>
  <si>
    <t xml:space="preserve">01724 844477                            </t>
  </si>
  <si>
    <t>FPC51</t>
  </si>
  <si>
    <t>Dunnington Pharmacy</t>
  </si>
  <si>
    <t>35 York Street</t>
  </si>
  <si>
    <t>Dunnington</t>
  </si>
  <si>
    <t xml:space="preserve">YO19 5QT                 </t>
  </si>
  <si>
    <t xml:space="preserve">01904 488899                            </t>
  </si>
  <si>
    <t>FPC58</t>
  </si>
  <si>
    <t>14 Wetherby Road</t>
  </si>
  <si>
    <t xml:space="preserve">HG2 7SA                  </t>
  </si>
  <si>
    <t xml:space="preserve">01423 885658                            </t>
  </si>
  <si>
    <t>FPD39</t>
  </si>
  <si>
    <t>Pateley Bridge Health Care Ltd</t>
  </si>
  <si>
    <t>Pateley Bridge Pharmacy</t>
  </si>
  <si>
    <t>25 High Street</t>
  </si>
  <si>
    <t>Pateley Bridge</t>
  </si>
  <si>
    <t xml:space="preserve">HG3 5AL                  </t>
  </si>
  <si>
    <t xml:space="preserve">01423 711329                            </t>
  </si>
  <si>
    <t>FPE12</t>
  </si>
  <si>
    <t>Regal 100 Ltd</t>
  </si>
  <si>
    <t>Newington  Pharmacy</t>
  </si>
  <si>
    <t>525 Anlaby Road</t>
  </si>
  <si>
    <t xml:space="preserve">HU3 6EN                  </t>
  </si>
  <si>
    <t xml:space="preserve">01482 351851                            </t>
  </si>
  <si>
    <t>FPE17</t>
  </si>
  <si>
    <t>20 King Street</t>
  </si>
  <si>
    <t xml:space="preserve">DL10 4HP                 </t>
  </si>
  <si>
    <t xml:space="preserve">01748 823238                            </t>
  </si>
  <si>
    <t>FPF08</t>
  </si>
  <si>
    <t>Longhill Healthcare Ctr</t>
  </si>
  <si>
    <t>162-164 Shannon Road</t>
  </si>
  <si>
    <t xml:space="preserve">HU8 9PD                  </t>
  </si>
  <si>
    <t xml:space="preserve">01482 799145                            </t>
  </si>
  <si>
    <t>FPG95</t>
  </si>
  <si>
    <t>Ryechem LTD</t>
  </si>
  <si>
    <t>Helmsley Pharmacy</t>
  </si>
  <si>
    <t>Helmsley Medical Centre</t>
  </si>
  <si>
    <t>Carlton Road, Helmsley</t>
  </si>
  <si>
    <t xml:space="preserve">YO62 5HD                 </t>
  </si>
  <si>
    <t xml:space="preserve">01439 770099                            </t>
  </si>
  <si>
    <t>FPJ47</t>
  </si>
  <si>
    <t>Delivery Chemist Ltd</t>
  </si>
  <si>
    <t>Scarborough Delivery Chemist</t>
  </si>
  <si>
    <t>13 Ramshill Road</t>
  </si>
  <si>
    <t xml:space="preserve">01723 362796                            </t>
  </si>
  <si>
    <t>FPJ50</t>
  </si>
  <si>
    <t>123 Knaresborough Road</t>
  </si>
  <si>
    <t xml:space="preserve">HG2 7LY                  </t>
  </si>
  <si>
    <t xml:space="preserve">01423 884205                            </t>
  </si>
  <si>
    <t>FPJ85</t>
  </si>
  <si>
    <t>3 Wains Grove</t>
  </si>
  <si>
    <t>Dringhouses</t>
  </si>
  <si>
    <t xml:space="preserve">YO24 2TU                 </t>
  </si>
  <si>
    <t xml:space="preserve">01904 706923                            </t>
  </si>
  <si>
    <t>FPM25</t>
  </si>
  <si>
    <t>Unit 1,Church Lane</t>
  </si>
  <si>
    <t>Thorngumbald</t>
  </si>
  <si>
    <t xml:space="preserve">HU12 9PD                 </t>
  </si>
  <si>
    <t xml:space="preserve">01964 624768                            </t>
  </si>
  <si>
    <t>1995-05-22</t>
  </si>
  <si>
    <t>FPP15</t>
  </si>
  <si>
    <t>Goole &amp; District Hospital</t>
  </si>
  <si>
    <t xml:space="preserve">01405 763074                            </t>
  </si>
  <si>
    <t>FP087</t>
  </si>
  <si>
    <t>28 Market Place</t>
  </si>
  <si>
    <t xml:space="preserve">YO7 1LB                  </t>
  </si>
  <si>
    <t xml:space="preserve">01845 522110                            </t>
  </si>
  <si>
    <t>FP517</t>
  </si>
  <si>
    <t>Rievaulx Road</t>
  </si>
  <si>
    <t xml:space="preserve">YO21 1SD                 </t>
  </si>
  <si>
    <t xml:space="preserve">01947 600995                            </t>
  </si>
  <si>
    <t>FP831</t>
  </si>
  <si>
    <t>304 Marfleet Lane</t>
  </si>
  <si>
    <t xml:space="preserve">HU9 5AQ                  </t>
  </si>
  <si>
    <t xml:space="preserve">01482 781825                            </t>
  </si>
  <si>
    <t>FQA02</t>
  </si>
  <si>
    <t>Dh &amp; G Treharne Ltd</t>
  </si>
  <si>
    <t>Boroughbridge</t>
  </si>
  <si>
    <t xml:space="preserve">YO51 9AW                 </t>
  </si>
  <si>
    <t xml:space="preserve">01423 322448                            </t>
  </si>
  <si>
    <t>FQC90</t>
  </si>
  <si>
    <t>91 Falsgrave Road</t>
  </si>
  <si>
    <t xml:space="preserve">YO12 5EG                 </t>
  </si>
  <si>
    <t xml:space="preserve">01723 362118                            </t>
  </si>
  <si>
    <t>FQF07</t>
  </si>
  <si>
    <t>Monks Cross</t>
  </si>
  <si>
    <t>York, North Yorkshire</t>
  </si>
  <si>
    <t xml:space="preserve">YO32 9LG                 </t>
  </si>
  <si>
    <t xml:space="preserve">01904 613779                            </t>
  </si>
  <si>
    <t>FQH32</t>
  </si>
  <si>
    <t>Beecham Pharmacy Limited</t>
  </si>
  <si>
    <t>33-35 Commercial Street</t>
  </si>
  <si>
    <t xml:space="preserve">YO17 9HX                 </t>
  </si>
  <si>
    <t xml:space="preserve">01653 693264                            </t>
  </si>
  <si>
    <t>FQH67</t>
  </si>
  <si>
    <t>72 - 74 Cottage Beck Road</t>
  </si>
  <si>
    <t xml:space="preserve">DN16 1LE                 </t>
  </si>
  <si>
    <t xml:space="preserve">01724 842429                            </t>
  </si>
  <si>
    <t>FQJ68</t>
  </si>
  <si>
    <t>Victoria Dock Medical Ctr</t>
  </si>
  <si>
    <t>81 Southbridge Road</t>
  </si>
  <si>
    <t>Victoria Dock</t>
  </si>
  <si>
    <t xml:space="preserve">HU9 1TR                  </t>
  </si>
  <si>
    <t xml:space="preserve">01482 586659                            </t>
  </si>
  <si>
    <t>FQK36</t>
  </si>
  <si>
    <t>Skf Lo (Chemists) Ltd</t>
  </si>
  <si>
    <t>151 Beckfield Lane</t>
  </si>
  <si>
    <t xml:space="preserve">YO26 5PJ                 </t>
  </si>
  <si>
    <t xml:space="preserve">01904 798796                            </t>
  </si>
  <si>
    <t>FQK73</t>
  </si>
  <si>
    <t>Pilgrim Primary Care Ctr</t>
  </si>
  <si>
    <t>Pelham Road</t>
  </si>
  <si>
    <t xml:space="preserve">DN40 1JW                 </t>
  </si>
  <si>
    <t xml:space="preserve">01469 574540                            </t>
  </si>
  <si>
    <t>FQN38</t>
  </si>
  <si>
    <t>Yaman Tatari</t>
  </si>
  <si>
    <t>Tatari Realty Company Limited</t>
  </si>
  <si>
    <t>Unit 3 Alexandra Dock</t>
  </si>
  <si>
    <t>Business Centre</t>
  </si>
  <si>
    <t>North East Lincolinshire</t>
  </si>
  <si>
    <t xml:space="preserve">DN32 4AS                 </t>
  </si>
  <si>
    <t>FQP42</t>
  </si>
  <si>
    <t>153 Beverley Road</t>
  </si>
  <si>
    <t xml:space="preserve">HU3 1TY                  </t>
  </si>
  <si>
    <t xml:space="preserve">01482 210810                            </t>
  </si>
  <si>
    <t>FQR49</t>
  </si>
  <si>
    <t>Masharani S</t>
  </si>
  <si>
    <t>Sandringham Road Pharmacy</t>
  </si>
  <si>
    <t>36 Sandringham Road</t>
  </si>
  <si>
    <t xml:space="preserve">DN35 9HB                 </t>
  </si>
  <si>
    <t xml:space="preserve">01472 691250                            </t>
  </si>
  <si>
    <t>1994-03-11</t>
  </si>
  <si>
    <t>FQT42</t>
  </si>
  <si>
    <t>19-21 The Square</t>
  </si>
  <si>
    <t xml:space="preserve">HU13 0AE                 </t>
  </si>
  <si>
    <t xml:space="preserve">01482 649290                            </t>
  </si>
  <si>
    <t>FQ084</t>
  </si>
  <si>
    <t>1 Kings Square</t>
  </si>
  <si>
    <t xml:space="preserve">YO1 8BH                  </t>
  </si>
  <si>
    <t xml:space="preserve">01904 671204                            </t>
  </si>
  <si>
    <t>1999-04-13</t>
  </si>
  <si>
    <t>FQ217</t>
  </si>
  <si>
    <t>G35 Main Deck</t>
  </si>
  <si>
    <t>Princes Quay Shopping Ctr</t>
  </si>
  <si>
    <t xml:space="preserve">HU1 2PQ                  </t>
  </si>
  <si>
    <t xml:space="preserve">01482 224018                            </t>
  </si>
  <si>
    <t>FQ509</t>
  </si>
  <si>
    <t>64-66 Baxtergate</t>
  </si>
  <si>
    <t xml:space="preserve">01947 602219                            </t>
  </si>
  <si>
    <t>FRD88</t>
  </si>
  <si>
    <t>1 Samman Road</t>
  </si>
  <si>
    <t xml:space="preserve">HU17 0BS                 </t>
  </si>
  <si>
    <t>FRH10</t>
  </si>
  <si>
    <t>11 George Street</t>
  </si>
  <si>
    <t>Barton-On-Humber</t>
  </si>
  <si>
    <t xml:space="preserve">DN18 5ES                 </t>
  </si>
  <si>
    <t xml:space="preserve">01652 632393                            </t>
  </si>
  <si>
    <t>FRK31</t>
  </si>
  <si>
    <t>26-28 Cambridge Crescent</t>
  </si>
  <si>
    <t xml:space="preserve">HG1 1RX                  </t>
  </si>
  <si>
    <t xml:space="preserve">01423 566437                            </t>
  </si>
  <si>
    <t>FRK67</t>
  </si>
  <si>
    <t>1 - 5  Westgate</t>
  </si>
  <si>
    <t>Old Town</t>
  </si>
  <si>
    <t xml:space="preserve">YO16 4QF                 </t>
  </si>
  <si>
    <t xml:space="preserve">01262 676847                            </t>
  </si>
  <si>
    <t>FRN54</t>
  </si>
  <si>
    <t>156 Hallgate</t>
  </si>
  <si>
    <t xml:space="preserve">HU16 4BD                 </t>
  </si>
  <si>
    <t xml:space="preserve">01482 847663                            </t>
  </si>
  <si>
    <t>FRW40</t>
  </si>
  <si>
    <t>Howarth Trading Limited</t>
  </si>
  <si>
    <t>Scott Road Pharmacy</t>
  </si>
  <si>
    <t>Scott Road</t>
  </si>
  <si>
    <t xml:space="preserve">YO8 4BL                  </t>
  </si>
  <si>
    <t xml:space="preserve">01757 210133                            </t>
  </si>
  <si>
    <t>FR221</t>
  </si>
  <si>
    <t>Unit 1-2 Greengables</t>
  </si>
  <si>
    <t>New Waltham,Grimsby</t>
  </si>
  <si>
    <t xml:space="preserve">DN36 4YE                 </t>
  </si>
  <si>
    <t xml:space="preserve">01472 828198                            </t>
  </si>
  <si>
    <t>FR308</t>
  </si>
  <si>
    <t>Station Avenue Pharmacy Ltd</t>
  </si>
  <si>
    <t>Station Avenue</t>
  </si>
  <si>
    <t xml:space="preserve">YO16 4LZ                 </t>
  </si>
  <si>
    <t>FR726</t>
  </si>
  <si>
    <t>Whitworth J</t>
  </si>
  <si>
    <t>Whitworth Chemists Ltd</t>
  </si>
  <si>
    <t>264 Bricknell Avenue</t>
  </si>
  <si>
    <t xml:space="preserve">HU5 4QG                  </t>
  </si>
  <si>
    <t xml:space="preserve">01482 342705                            </t>
  </si>
  <si>
    <t>2001-01-05</t>
  </si>
  <si>
    <t>FR816</t>
  </si>
  <si>
    <t>8 Ings Centre</t>
  </si>
  <si>
    <t>Savoy Road</t>
  </si>
  <si>
    <t xml:space="preserve">HU8 0TX                  </t>
  </si>
  <si>
    <t xml:space="preserve">01482 791219                            </t>
  </si>
  <si>
    <t>FTC54</t>
  </si>
  <si>
    <t>Unit 1 Kings Parade</t>
  </si>
  <si>
    <t xml:space="preserve">HU16 5QQ                 </t>
  </si>
  <si>
    <t xml:space="preserve">01482 847112                            </t>
  </si>
  <si>
    <t>FTC85</t>
  </si>
  <si>
    <t>Wingfield Way</t>
  </si>
  <si>
    <t xml:space="preserve">HU17 8XE                 </t>
  </si>
  <si>
    <t xml:space="preserve">01482 863840                            </t>
  </si>
  <si>
    <t>2006-06-18</t>
  </si>
  <si>
    <t>FTF37</t>
  </si>
  <si>
    <t>213 Ashby High Street</t>
  </si>
  <si>
    <t xml:space="preserve">DN16 2JP                 </t>
  </si>
  <si>
    <t xml:space="preserve">01724 842581                            </t>
  </si>
  <si>
    <t>FTF93</t>
  </si>
  <si>
    <t>Sutton Manor Pharma Services Limited</t>
  </si>
  <si>
    <t>Sutton Manor Pharmacy</t>
  </si>
  <si>
    <t>Sutton Manor</t>
  </si>
  <si>
    <t>St Ives Close,Wawne Road</t>
  </si>
  <si>
    <t xml:space="preserve">HU7 4PT                  </t>
  </si>
  <si>
    <t>FTG22</t>
  </si>
  <si>
    <t>Hogg J</t>
  </si>
  <si>
    <t>J &amp; E Hogg Ltd</t>
  </si>
  <si>
    <t>Hawes</t>
  </si>
  <si>
    <t xml:space="preserve">DL8 3QX                  </t>
  </si>
  <si>
    <t xml:space="preserve">01969 667213                            </t>
  </si>
  <si>
    <t>FTG24</t>
  </si>
  <si>
    <t>Eggborough Pharmacy Ltd</t>
  </si>
  <si>
    <t>87 Selby Road</t>
  </si>
  <si>
    <t>Eggborough</t>
  </si>
  <si>
    <t>Knottingley</t>
  </si>
  <si>
    <t xml:space="preserve">DN14 0LJ                 </t>
  </si>
  <si>
    <t xml:space="preserve">01977 782112                            </t>
  </si>
  <si>
    <t>2005-12-12</t>
  </si>
  <si>
    <t>FTJ43</t>
  </si>
  <si>
    <t>George Street</t>
  </si>
  <si>
    <t xml:space="preserve">YO25 7RA                 </t>
  </si>
  <si>
    <t xml:space="preserve">01377 252112                            </t>
  </si>
  <si>
    <t>FTK79</t>
  </si>
  <si>
    <t>34 High Street</t>
  </si>
  <si>
    <t xml:space="preserve">HG5 0EQ                  </t>
  </si>
  <si>
    <t xml:space="preserve">01423 865308                            </t>
  </si>
  <si>
    <t>FTL32</t>
  </si>
  <si>
    <t>Hepworth Ms (Chemists) Ltd</t>
  </si>
  <si>
    <t>101 Main Street</t>
  </si>
  <si>
    <t>Fulford</t>
  </si>
  <si>
    <t xml:space="preserve">YO10 4PN                 </t>
  </si>
  <si>
    <t xml:space="preserve">01904 633458                            </t>
  </si>
  <si>
    <t>FTL51</t>
  </si>
  <si>
    <t>Suite 1d Hunter House</t>
  </si>
  <si>
    <t>57 Goodramgate</t>
  </si>
  <si>
    <t xml:space="preserve">YO1 7FX                  </t>
  </si>
  <si>
    <t>FTL54</t>
  </si>
  <si>
    <t>2 The Old School</t>
  </si>
  <si>
    <t>Acombe</t>
  </si>
  <si>
    <t xml:space="preserve">YO24 3BN                 </t>
  </si>
  <si>
    <t xml:space="preserve">01904 798109                            </t>
  </si>
  <si>
    <t>FTP27</t>
  </si>
  <si>
    <t>Gough Road</t>
  </si>
  <si>
    <t xml:space="preserve">01748 542447                            </t>
  </si>
  <si>
    <t>2009-08-10</t>
  </si>
  <si>
    <t>FTP37</t>
  </si>
  <si>
    <t>Monkbar Pharmacy Ltd</t>
  </si>
  <si>
    <t>Monkbar Pharmacy</t>
  </si>
  <si>
    <t>3 Goodramgate</t>
  </si>
  <si>
    <t xml:space="preserve">YO1 7LJ                  </t>
  </si>
  <si>
    <t xml:space="preserve">01904 626181                            </t>
  </si>
  <si>
    <t>2012-07-06</t>
  </si>
  <si>
    <t>FTQ10</t>
  </si>
  <si>
    <t>479 Endike Lane</t>
  </si>
  <si>
    <t xml:space="preserve">HU6 8AQ                  </t>
  </si>
  <si>
    <t>FTT40</t>
  </si>
  <si>
    <t>210 Fulford Road</t>
  </si>
  <si>
    <t>Fishergate</t>
  </si>
  <si>
    <t xml:space="preserve">YO10 4DX                 </t>
  </si>
  <si>
    <t xml:space="preserve">01904 622652                            </t>
  </si>
  <si>
    <t>FTX60</t>
  </si>
  <si>
    <t>Grampian Way Shopping Ctr</t>
  </si>
  <si>
    <t>Kinston Upon Hull</t>
  </si>
  <si>
    <t xml:space="preserve">HU7 5BJ                  </t>
  </si>
  <si>
    <t>FT029</t>
  </si>
  <si>
    <t>14 Skinner Street</t>
  </si>
  <si>
    <t xml:space="preserve">YO21 3AJ                 </t>
  </si>
  <si>
    <t xml:space="preserve">01947 602084                            </t>
  </si>
  <si>
    <t>FT078</t>
  </si>
  <si>
    <t>Unity Pharmacy</t>
  </si>
  <si>
    <t>Cambridge Avenue Med Ctr</t>
  </si>
  <si>
    <t>Cambridge Ave,Bottesford</t>
  </si>
  <si>
    <t xml:space="preserve">01724 864138                            </t>
  </si>
  <si>
    <t>2009-12-07</t>
  </si>
  <si>
    <t>FT083</t>
  </si>
  <si>
    <t>Lakeside Parkway</t>
  </si>
  <si>
    <t xml:space="preserve">DN16 3UA                 </t>
  </si>
  <si>
    <t xml:space="preserve">01724 850669                            </t>
  </si>
  <si>
    <t>2006-12-07</t>
  </si>
  <si>
    <t>FT249</t>
  </si>
  <si>
    <t>Beckside Pharmacy</t>
  </si>
  <si>
    <t>Maltongate</t>
  </si>
  <si>
    <t>Thornton-Le-Dale</t>
  </si>
  <si>
    <t>Pickering</t>
  </si>
  <si>
    <t xml:space="preserve">YO18 7RJ                 </t>
  </si>
  <si>
    <t xml:space="preserve">01751 476968                            </t>
  </si>
  <si>
    <t>FVC85</t>
  </si>
  <si>
    <t>Leven Health Matters Ltd</t>
  </si>
  <si>
    <t>Leven Pharmacy</t>
  </si>
  <si>
    <t>High Stile</t>
  </si>
  <si>
    <t>Leven</t>
  </si>
  <si>
    <t xml:space="preserve">HU17 5NL                 </t>
  </si>
  <si>
    <t xml:space="preserve">01964 544006                            </t>
  </si>
  <si>
    <t>FVD48</t>
  </si>
  <si>
    <t>Acomb Medical Limited</t>
  </si>
  <si>
    <t>York Medical Pharmacy</t>
  </si>
  <si>
    <t>199 Acomb Road</t>
  </si>
  <si>
    <t xml:space="preserve">YO24 4HD                 </t>
  </si>
  <si>
    <t xml:space="preserve">01904 780643                            </t>
  </si>
  <si>
    <t>2013-03-12</t>
  </si>
  <si>
    <t>FVF49</t>
  </si>
  <si>
    <t>Alex Crewe Limited</t>
  </si>
  <si>
    <t>Arc Pharmacy</t>
  </si>
  <si>
    <t>Portholme Road</t>
  </si>
  <si>
    <t xml:space="preserve">YO8 4QH                  </t>
  </si>
  <si>
    <t xml:space="preserve">01757 212120                            </t>
  </si>
  <si>
    <t>FVJ09</t>
  </si>
  <si>
    <t>Orchid Rise</t>
  </si>
  <si>
    <t xml:space="preserve">DN15 7AN                 </t>
  </si>
  <si>
    <t xml:space="preserve">01724 281494                            </t>
  </si>
  <si>
    <t>FVK30</t>
  </si>
  <si>
    <t>6 Asda Development</t>
  </si>
  <si>
    <t>Scotter Road</t>
  </si>
  <si>
    <t xml:space="preserve">DN17 2XG                 </t>
  </si>
  <si>
    <t xml:space="preserve">01724 869902                            </t>
  </si>
  <si>
    <t>FVL19</t>
  </si>
  <si>
    <t>28 Hull Road</t>
  </si>
  <si>
    <t>Anlaby</t>
  </si>
  <si>
    <t xml:space="preserve">HU10 6UA                 </t>
  </si>
  <si>
    <t xml:space="preserve">01428 653031                            </t>
  </si>
  <si>
    <t>FVM76</t>
  </si>
  <si>
    <t>41 Promenade</t>
  </si>
  <si>
    <t xml:space="preserve">01262 672706                            </t>
  </si>
  <si>
    <t>FVN84</t>
  </si>
  <si>
    <t>801 Hotham Road South</t>
  </si>
  <si>
    <t xml:space="preserve">HU5 5JX                  </t>
  </si>
  <si>
    <t xml:space="preserve">01482 502882                            </t>
  </si>
  <si>
    <t>FVQ37</t>
  </si>
  <si>
    <t>Mj Roberts Chemists Ltd</t>
  </si>
  <si>
    <t>8 Boroughbridge Road</t>
  </si>
  <si>
    <t xml:space="preserve">YO26 5RU                 </t>
  </si>
  <si>
    <t xml:space="preserve">01904 793440                            </t>
  </si>
  <si>
    <t>FVX20</t>
  </si>
  <si>
    <t>44 Elmbridge Parade</t>
  </si>
  <si>
    <t>Greatfield Estate</t>
  </si>
  <si>
    <t xml:space="preserve">HU9 4JU                  </t>
  </si>
  <si>
    <t xml:space="preserve">01482 376403                            </t>
  </si>
  <si>
    <t>FV051</t>
  </si>
  <si>
    <t>1a Belgrave Crescent</t>
  </si>
  <si>
    <t xml:space="preserve">YO11 1UB                 </t>
  </si>
  <si>
    <t xml:space="preserve">01723 379659                            </t>
  </si>
  <si>
    <t>FV203</t>
  </si>
  <si>
    <t>Southgate Road</t>
  </si>
  <si>
    <t xml:space="preserve">HU8 1RE                  </t>
  </si>
  <si>
    <t>FV528</t>
  </si>
  <si>
    <t>Haxby Group Pharmacy Limited</t>
  </si>
  <si>
    <t>Haxby Group Pharmacy</t>
  </si>
  <si>
    <t>Haxby/Wigginton Hlth Ctr</t>
  </si>
  <si>
    <t>The Village, Wigginton</t>
  </si>
  <si>
    <t xml:space="preserve">YO32 2LL                 </t>
  </si>
  <si>
    <t xml:space="preserve">01904 721722                            </t>
  </si>
  <si>
    <t>FV711</t>
  </si>
  <si>
    <t>36 Newmarket Street</t>
  </si>
  <si>
    <t xml:space="preserve">BD23 2JB                 </t>
  </si>
  <si>
    <t xml:space="preserve">01756 793532                            </t>
  </si>
  <si>
    <t>FV786</t>
  </si>
  <si>
    <t>Fifth Avenue</t>
  </si>
  <si>
    <t xml:space="preserve">DN14 6JD                 </t>
  </si>
  <si>
    <t>FWD97</t>
  </si>
  <si>
    <t>Bishopthorpe Road Pharmacy</t>
  </si>
  <si>
    <t>18 Bishopthorpe Road</t>
  </si>
  <si>
    <t xml:space="preserve">YO23 1JJ                 </t>
  </si>
  <si>
    <t xml:space="preserve">01904 623509                            </t>
  </si>
  <si>
    <t>FWE08</t>
  </si>
  <si>
    <t>Pickering Pharmacy</t>
  </si>
  <si>
    <t>22 Market Place</t>
  </si>
  <si>
    <t xml:space="preserve">YO18 7AE                 </t>
  </si>
  <si>
    <t xml:space="preserve">01751 472550                            </t>
  </si>
  <si>
    <t>FWE87</t>
  </si>
  <si>
    <t>Tower Court Pharmacy Ltd</t>
  </si>
  <si>
    <t>Tower Court Pharmacy</t>
  </si>
  <si>
    <t>Unit 1 Tower Court</t>
  </si>
  <si>
    <t>Oakdale Road</t>
  </si>
  <si>
    <t>Clifton Moorgate</t>
  </si>
  <si>
    <t xml:space="preserve">YO30 4WL                 </t>
  </si>
  <si>
    <t xml:space="preserve">01904 479191                            </t>
  </si>
  <si>
    <t>FWF90</t>
  </si>
  <si>
    <t>Bishopthorpe Pharmacy</t>
  </si>
  <si>
    <t>22-24 Acaster Lane</t>
  </si>
  <si>
    <t>Bishopthorpe</t>
  </si>
  <si>
    <t xml:space="preserve">YO23 2SJ                 </t>
  </si>
  <si>
    <t xml:space="preserve">01904 707169                            </t>
  </si>
  <si>
    <t>FWG71</t>
  </si>
  <si>
    <t>Jonathan Andrew Taylor</t>
  </si>
  <si>
    <t>Carleton In Craven Pharmacy</t>
  </si>
  <si>
    <t>Old Cobblers Cottage</t>
  </si>
  <si>
    <t>West Road, Carleton</t>
  </si>
  <si>
    <t xml:space="preserve">BD23 3DT                 </t>
  </si>
  <si>
    <t xml:space="preserve">01756 709712                            </t>
  </si>
  <si>
    <t>FWJ24</t>
  </si>
  <si>
    <t>Crowle</t>
  </si>
  <si>
    <t xml:space="preserve">DN17 4LB                 </t>
  </si>
  <si>
    <t xml:space="preserve">01724 710263                            </t>
  </si>
  <si>
    <t>FWL29</t>
  </si>
  <si>
    <t>Huntington Pharmacy</t>
  </si>
  <si>
    <t>Huntington Surgery</t>
  </si>
  <si>
    <t>1-3 North St, Huntington</t>
  </si>
  <si>
    <t xml:space="preserve">YO32 9RU                 </t>
  </si>
  <si>
    <t xml:space="preserve">01904 721724                            </t>
  </si>
  <si>
    <t>2013-06-21</t>
  </si>
  <si>
    <t>FWL80</t>
  </si>
  <si>
    <t>Jhl Care Limited</t>
  </si>
  <si>
    <t>Hessle Pharmacy</t>
  </si>
  <si>
    <t>225 Boothferry Road</t>
  </si>
  <si>
    <t>Humberside</t>
  </si>
  <si>
    <t xml:space="preserve">HU13 9BB                 </t>
  </si>
  <si>
    <t xml:space="preserve">01482 642226                            </t>
  </si>
  <si>
    <t>FWP16</t>
  </si>
  <si>
    <t>Falsgrave Road</t>
  </si>
  <si>
    <t xml:space="preserve">YO12 5AE                 </t>
  </si>
  <si>
    <t xml:space="preserve">01723 501350                            </t>
  </si>
  <si>
    <t>FWW94</t>
  </si>
  <si>
    <t>Riverside Surgery</t>
  </si>
  <si>
    <t>Barnard Avenue</t>
  </si>
  <si>
    <t xml:space="preserve">DN20 8AS                 </t>
  </si>
  <si>
    <t xml:space="preserve">01652 600301                            </t>
  </si>
  <si>
    <t>2008-03-25</t>
  </si>
  <si>
    <t>FW050</t>
  </si>
  <si>
    <t>Park Street</t>
  </si>
  <si>
    <t xml:space="preserve">HU2 8RW                  </t>
  </si>
  <si>
    <t>2007-09-20</t>
  </si>
  <si>
    <t>FW062</t>
  </si>
  <si>
    <t>53-55 Fieldhouse Road</t>
  </si>
  <si>
    <t>Humberston</t>
  </si>
  <si>
    <t xml:space="preserve">DN36 4UJ                 </t>
  </si>
  <si>
    <t xml:space="preserve">01472 812323                            </t>
  </si>
  <si>
    <t>FW304</t>
  </si>
  <si>
    <t>Caring Nationwide Ltd</t>
  </si>
  <si>
    <t>Unit 4, Biggin Avenue</t>
  </si>
  <si>
    <t xml:space="preserve">HU7 4NP                  </t>
  </si>
  <si>
    <t>FW365</t>
  </si>
  <si>
    <t>Ashby Clinic &amp; Childs Ctr</t>
  </si>
  <si>
    <t>Collum Lane</t>
  </si>
  <si>
    <t>Ashby</t>
  </si>
  <si>
    <t xml:space="preserve">DN16 2SZ                 </t>
  </si>
  <si>
    <t xml:space="preserve">01724 865342                            </t>
  </si>
  <si>
    <t>2001-05-30</t>
  </si>
  <si>
    <t>FW373</t>
  </si>
  <si>
    <t>Stokesley</t>
  </si>
  <si>
    <t xml:space="preserve">TS9 5DQ                  </t>
  </si>
  <si>
    <t xml:space="preserve">01642 710204                            </t>
  </si>
  <si>
    <t>FW379</t>
  </si>
  <si>
    <t>Sainsburys Supermarket Ltd</t>
  </si>
  <si>
    <t>Sainsburys Way</t>
  </si>
  <si>
    <t xml:space="preserve">HU13 9NS                 </t>
  </si>
  <si>
    <t>2011-03-15</t>
  </si>
  <si>
    <t>FW574</t>
  </si>
  <si>
    <t>Wm Morrison Supermarket</t>
  </si>
  <si>
    <t>716-718 Holderness Road</t>
  </si>
  <si>
    <t xml:space="preserve">HU9 3JA                  </t>
  </si>
  <si>
    <t xml:space="preserve">01482 375257                            </t>
  </si>
  <si>
    <t>2010-05-07</t>
  </si>
  <si>
    <t>FW887</t>
  </si>
  <si>
    <t>Naylors LTD</t>
  </si>
  <si>
    <t>36 High Street</t>
  </si>
  <si>
    <t>Gargrave</t>
  </si>
  <si>
    <t xml:space="preserve">BD23 3RB                 </t>
  </si>
  <si>
    <t xml:space="preserve">01756 749324                            </t>
  </si>
  <si>
    <t>FXC13</t>
  </si>
  <si>
    <t>Holles Street</t>
  </si>
  <si>
    <t xml:space="preserve">DN32 9DL                 </t>
  </si>
  <si>
    <t xml:space="preserve">01472 358092                            </t>
  </si>
  <si>
    <t>FXG65</t>
  </si>
  <si>
    <t>56 Friargate</t>
  </si>
  <si>
    <t xml:space="preserve">DN31 1ED                 </t>
  </si>
  <si>
    <t xml:space="preserve">01472 268174                            </t>
  </si>
  <si>
    <t>FXK91</t>
  </si>
  <si>
    <t>Homecare (Yorkshire) Limited</t>
  </si>
  <si>
    <t>Unit Aa,Alanbrooke Ind Pk</t>
  </si>
  <si>
    <t>Topcliffe</t>
  </si>
  <si>
    <t xml:space="preserve">YO7 3SE                  </t>
  </si>
  <si>
    <t xml:space="preserve">01845 578879                            </t>
  </si>
  <si>
    <t>FXL62</t>
  </si>
  <si>
    <t xml:space="preserve">DN15 7RQ                 </t>
  </si>
  <si>
    <t xml:space="preserve">01724 853050                            </t>
  </si>
  <si>
    <t>2011-03-30</t>
  </si>
  <si>
    <t>FXM77</t>
  </si>
  <si>
    <t>253 Anlaby Road</t>
  </si>
  <si>
    <t xml:space="preserve">HU3 2SE                  </t>
  </si>
  <si>
    <t xml:space="preserve">01482 211121                            </t>
  </si>
  <si>
    <t>FXQ44</t>
  </si>
  <si>
    <t>763 Hessle Road</t>
  </si>
  <si>
    <t>Gipsyville</t>
  </si>
  <si>
    <t>FXQ69</t>
  </si>
  <si>
    <t>East Road</t>
  </si>
  <si>
    <t xml:space="preserve">DL6 1NP                  </t>
  </si>
  <si>
    <t xml:space="preserve">01609 856547                            </t>
  </si>
  <si>
    <t>2009-06-22</t>
  </si>
  <si>
    <t>FXR15</t>
  </si>
  <si>
    <t>Bedale Pharmacy</t>
  </si>
  <si>
    <t>31 North End</t>
  </si>
  <si>
    <t xml:space="preserve">DL8 1AF                  </t>
  </si>
  <si>
    <t xml:space="preserve">01677 422835                            </t>
  </si>
  <si>
    <t>2004-06-11</t>
  </si>
  <si>
    <t>FXT76</t>
  </si>
  <si>
    <t>247 Greenwood Avenue</t>
  </si>
  <si>
    <t xml:space="preserve">HU6 9RY                  </t>
  </si>
  <si>
    <t xml:space="preserve">01482 853152                            </t>
  </si>
  <si>
    <t>FX071</t>
  </si>
  <si>
    <t>29 Marsden Drive</t>
  </si>
  <si>
    <t xml:space="preserve">DN15 8AL                 </t>
  </si>
  <si>
    <t xml:space="preserve">01724 282821                            </t>
  </si>
  <si>
    <t>FX249</t>
  </si>
  <si>
    <t>35 Main Street</t>
  </si>
  <si>
    <t>East Ayton</t>
  </si>
  <si>
    <t xml:space="preserve">YO13 9HL                 </t>
  </si>
  <si>
    <t xml:space="preserve">01723 863582                            </t>
  </si>
  <si>
    <t>FX882</t>
  </si>
  <si>
    <t>63-67 St Peters Avenue</t>
  </si>
  <si>
    <t xml:space="preserve">DN35 8HF                 </t>
  </si>
  <si>
    <t xml:space="preserve">01472 691684                            </t>
  </si>
  <si>
    <t>FYV42</t>
  </si>
  <si>
    <t>Weelsby View Health Ctr</t>
  </si>
  <si>
    <t>Ladysmith Road</t>
  </si>
  <si>
    <t xml:space="preserve">DN32 9EF                 </t>
  </si>
  <si>
    <t xml:space="preserve">01472 359907                            </t>
  </si>
  <si>
    <t>FYV76</t>
  </si>
  <si>
    <t>Welton Road</t>
  </si>
  <si>
    <t xml:space="preserve">HU15 1AF                 </t>
  </si>
  <si>
    <t>FYX77</t>
  </si>
  <si>
    <t>10-12 Whitefriargate</t>
  </si>
  <si>
    <t xml:space="preserve">HU1 2ER                  </t>
  </si>
  <si>
    <t xml:space="preserve">01482 327319                            </t>
  </si>
  <si>
    <t>FAA29</t>
  </si>
  <si>
    <t>The Maltby Partnership Ltd</t>
  </si>
  <si>
    <t>Maltby Pharmacy</t>
  </si>
  <si>
    <t>8 Blyth Road</t>
  </si>
  <si>
    <t>Maltby</t>
  </si>
  <si>
    <t xml:space="preserve">S66 8JD                  </t>
  </si>
  <si>
    <t>FAE26</t>
  </si>
  <si>
    <t>Co-Op Group Healthcare Limited</t>
  </si>
  <si>
    <t>255 Southey Green Road</t>
  </si>
  <si>
    <t>Southey Green</t>
  </si>
  <si>
    <t xml:space="preserve">S5 7QB                   </t>
  </si>
  <si>
    <t xml:space="preserve">0114 2325462                            </t>
  </si>
  <si>
    <t>FAL09</t>
  </si>
  <si>
    <t>36-38 Ellesmere Road</t>
  </si>
  <si>
    <t>Burngreave</t>
  </si>
  <si>
    <t xml:space="preserve">S4 7JB                   </t>
  </si>
  <si>
    <t xml:space="preserve">0114 2724545                            </t>
  </si>
  <si>
    <t>1994-01-03</t>
  </si>
  <si>
    <t>FAN95</t>
  </si>
  <si>
    <t>206 Bawtry Road</t>
  </si>
  <si>
    <t>Wickersley</t>
  </si>
  <si>
    <t xml:space="preserve">S66 1AA                  </t>
  </si>
  <si>
    <t xml:space="preserve">01709 531914                            </t>
  </si>
  <si>
    <t>FAP44</t>
  </si>
  <si>
    <t>Vucak LTD</t>
  </si>
  <si>
    <t>Sothall Pharmacy</t>
  </si>
  <si>
    <t>26 Eckington Road</t>
  </si>
  <si>
    <t>Sothall</t>
  </si>
  <si>
    <t xml:space="preserve">S20 1HQ                  </t>
  </si>
  <si>
    <t xml:space="preserve">0114 2477216                            </t>
  </si>
  <si>
    <t>1991-01-04</t>
  </si>
  <si>
    <t>FAV11</t>
  </si>
  <si>
    <t>22 Chapel Street</t>
  </si>
  <si>
    <t>Woodhouse</t>
  </si>
  <si>
    <t xml:space="preserve">S13 7JN                  </t>
  </si>
  <si>
    <t xml:space="preserve">0114 2695189                            </t>
  </si>
  <si>
    <t>FAW19</t>
  </si>
  <si>
    <t>Ward Green Healthcare Limited</t>
  </si>
  <si>
    <t>Ward Green Pharmacy</t>
  </si>
  <si>
    <t>95 Vernon Road</t>
  </si>
  <si>
    <t>Ward Green</t>
  </si>
  <si>
    <t xml:space="preserve">S70 5HJ                  </t>
  </si>
  <si>
    <t xml:space="preserve">01226 320790                            </t>
  </si>
  <si>
    <t>2008-05-21</t>
  </si>
  <si>
    <t>FAW96</t>
  </si>
  <si>
    <t>150 Crookes</t>
  </si>
  <si>
    <t>Crookes</t>
  </si>
  <si>
    <t xml:space="preserve">S10 1UH                  </t>
  </si>
  <si>
    <t xml:space="preserve">0114 2663550                            </t>
  </si>
  <si>
    <t>FA031</t>
  </si>
  <si>
    <t>James PJ</t>
  </si>
  <si>
    <t>Bridgegate Chemist Ltd</t>
  </si>
  <si>
    <t>54 Bridgegate</t>
  </si>
  <si>
    <t>Retford</t>
  </si>
  <si>
    <t>Nottinghamshire</t>
  </si>
  <si>
    <t xml:space="preserve">DN22 7UZ                 </t>
  </si>
  <si>
    <t xml:space="preserve">01777 703299                            </t>
  </si>
  <si>
    <t>FA166</t>
  </si>
  <si>
    <t>74 Buchanan Road</t>
  </si>
  <si>
    <t>Parson Cross</t>
  </si>
  <si>
    <t xml:space="preserve">S5 8AL                   </t>
  </si>
  <si>
    <t xml:space="preserve">0114 2400390                            </t>
  </si>
  <si>
    <t>FA188</t>
  </si>
  <si>
    <t>28/29 Hallgate</t>
  </si>
  <si>
    <t xml:space="preserve">DN1 3NL                  </t>
  </si>
  <si>
    <t xml:space="preserve">01302 342338                            </t>
  </si>
  <si>
    <t>FA217</t>
  </si>
  <si>
    <t>Chestnut (Carcroft) Limited</t>
  </si>
  <si>
    <t>Chestnut Pharmacy</t>
  </si>
  <si>
    <t>The Pharmacy Unit</t>
  </si>
  <si>
    <t>Chestnut Avenue,Carcroft</t>
  </si>
  <si>
    <t xml:space="preserve">DN6 8AG                  </t>
  </si>
  <si>
    <t xml:space="preserve">01302 723723                            </t>
  </si>
  <si>
    <t>FA328</t>
  </si>
  <si>
    <t>342 Herringthorpe Vall.Rd</t>
  </si>
  <si>
    <t>Herringthorpe</t>
  </si>
  <si>
    <t xml:space="preserve">S60 4LA                  </t>
  </si>
  <si>
    <t xml:space="preserve">01709 365924                            </t>
  </si>
  <si>
    <t>FA460</t>
  </si>
  <si>
    <t>756-758 Chesterfield Road</t>
  </si>
  <si>
    <t>Woodseats</t>
  </si>
  <si>
    <t xml:space="preserve">S8 0SE                   </t>
  </si>
  <si>
    <t xml:space="preserve">0114 2554555                            </t>
  </si>
  <si>
    <t>FA818</t>
  </si>
  <si>
    <t>44a High Street</t>
  </si>
  <si>
    <t>Meadowhall</t>
  </si>
  <si>
    <t xml:space="preserve">S9 1EN                   </t>
  </si>
  <si>
    <t xml:space="preserve">0114 2568011                            </t>
  </si>
  <si>
    <t>1990-09-01</t>
  </si>
  <si>
    <t>FA909</t>
  </si>
  <si>
    <t>Stainforth</t>
  </si>
  <si>
    <t xml:space="preserve">DN7 5NS                  </t>
  </si>
  <si>
    <t xml:space="preserve">01302 841303                            </t>
  </si>
  <si>
    <t>FCE18</t>
  </si>
  <si>
    <t>Forge Island</t>
  </si>
  <si>
    <t>Market Street, Rotherham</t>
  </si>
  <si>
    <t xml:space="preserve">S60 1QE                  </t>
  </si>
  <si>
    <t xml:space="preserve">01709 347449                            </t>
  </si>
  <si>
    <t>1993-12-01</t>
  </si>
  <si>
    <t>FCF90</t>
  </si>
  <si>
    <t>72-78 York Road</t>
  </si>
  <si>
    <t xml:space="preserve">S65 1PW                  </t>
  </si>
  <si>
    <t xml:space="preserve">01709 375304                            </t>
  </si>
  <si>
    <t>2001-06-23</t>
  </si>
  <si>
    <t>FCJ88</t>
  </si>
  <si>
    <t>Wath On  Dearne</t>
  </si>
  <si>
    <t xml:space="preserve">S63 7QY                  </t>
  </si>
  <si>
    <t xml:space="preserve">01709 873134                            </t>
  </si>
  <si>
    <t>FCK54</t>
  </si>
  <si>
    <t>40-42 East Laith Gate</t>
  </si>
  <si>
    <t xml:space="preserve">DN1 1HZ                  </t>
  </si>
  <si>
    <t xml:space="preserve">01302 369699                            </t>
  </si>
  <si>
    <t>FCL44</t>
  </si>
  <si>
    <t>244 Barnsley Road</t>
  </si>
  <si>
    <t>Cudworth</t>
  </si>
  <si>
    <t xml:space="preserve">S72 8SS                  </t>
  </si>
  <si>
    <t>FCN37</t>
  </si>
  <si>
    <t>81 Sandringham Road</t>
  </si>
  <si>
    <t>Intake</t>
  </si>
  <si>
    <t xml:space="preserve">DN2 5JA                  </t>
  </si>
  <si>
    <t xml:space="preserve">01302 342450                            </t>
  </si>
  <si>
    <t>1991-07-01</t>
  </si>
  <si>
    <t>FCN72</t>
  </si>
  <si>
    <t>292-294 Handsworth Road</t>
  </si>
  <si>
    <t xml:space="preserve">S13 9BX                  </t>
  </si>
  <si>
    <t xml:space="preserve">0114 2692461                            </t>
  </si>
  <si>
    <t>FCQ19</t>
  </si>
  <si>
    <t>Dinnington Partnership Ltd</t>
  </si>
  <si>
    <t>Dinnington Pharmacy</t>
  </si>
  <si>
    <t>New Street</t>
  </si>
  <si>
    <t>Dinnington</t>
  </si>
  <si>
    <t xml:space="preserve">S25 2EZ                  </t>
  </si>
  <si>
    <t>FCR37</t>
  </si>
  <si>
    <t>Oaks Pk Primary Care Ctr</t>
  </si>
  <si>
    <t>Thornton Rd, Kendray</t>
  </si>
  <si>
    <t xml:space="preserve">S70 3NA                  </t>
  </si>
  <si>
    <t xml:space="preserve">01226 284843                            </t>
  </si>
  <si>
    <t>FCX82</t>
  </si>
  <si>
    <t>Crystal Peaks Shopping Ct</t>
  </si>
  <si>
    <t>Eckington Way, Sheffield</t>
  </si>
  <si>
    <t xml:space="preserve">S20 7PQ                  </t>
  </si>
  <si>
    <t xml:space="preserve">0114 2477137                            </t>
  </si>
  <si>
    <t>2006-02-09</t>
  </si>
  <si>
    <t>FCY53</t>
  </si>
  <si>
    <t>66 The Moor</t>
  </si>
  <si>
    <t xml:space="preserve">S1 4PA                   </t>
  </si>
  <si>
    <t xml:space="preserve">0114 2725454                            </t>
  </si>
  <si>
    <t>FC218</t>
  </si>
  <si>
    <t>70a Broom Lane</t>
  </si>
  <si>
    <t xml:space="preserve">S60 3EW                  </t>
  </si>
  <si>
    <t xml:space="preserve">01709 361398                            </t>
  </si>
  <si>
    <t>2002-04-01</t>
  </si>
  <si>
    <t>FC224</t>
  </si>
  <si>
    <t>Unit 3b,White Rose Park</t>
  </si>
  <si>
    <t>Ten Pound Walk</t>
  </si>
  <si>
    <t xml:space="preserve">DN4 5FB                  </t>
  </si>
  <si>
    <t xml:space="preserve">01302 369121                            </t>
  </si>
  <si>
    <t>2012-04-02</t>
  </si>
  <si>
    <t>FC277</t>
  </si>
  <si>
    <t>Chapelfield Medical Ctr</t>
  </si>
  <si>
    <t>Mayflower Way, Wombwell</t>
  </si>
  <si>
    <t xml:space="preserve">S73 0AJ                  </t>
  </si>
  <si>
    <t xml:space="preserve">01226 753425                            </t>
  </si>
  <si>
    <t>FC500</t>
  </si>
  <si>
    <t>50 Montgomery Tce Road</t>
  </si>
  <si>
    <t>Upperthorpe</t>
  </si>
  <si>
    <t xml:space="preserve">S6 3BU                   </t>
  </si>
  <si>
    <t xml:space="preserve">0114 2033447                            </t>
  </si>
  <si>
    <t>FC898</t>
  </si>
  <si>
    <t>65c Midland Road</t>
  </si>
  <si>
    <t xml:space="preserve">S71 4QW                  </t>
  </si>
  <si>
    <t xml:space="preserve">01226 725631                            </t>
  </si>
  <si>
    <t>1998-02-11</t>
  </si>
  <si>
    <t>FC958</t>
  </si>
  <si>
    <t>214 Fulwood Road</t>
  </si>
  <si>
    <t>Broomhill</t>
  </si>
  <si>
    <t xml:space="preserve">S10 3BB                  </t>
  </si>
  <si>
    <t xml:space="preserve">0114 2660637                            </t>
  </si>
  <si>
    <t>FC986</t>
  </si>
  <si>
    <t>Sharp D &amp; R (Chemists) Ltd</t>
  </si>
  <si>
    <t>59 Montrose Avenue</t>
  </si>
  <si>
    <t xml:space="preserve">DN2 6QP                  </t>
  </si>
  <si>
    <t xml:space="preserve">01302 360523                            </t>
  </si>
  <si>
    <t>FDC63</t>
  </si>
  <si>
    <t>44 Church Street</t>
  </si>
  <si>
    <t>Conisbrough</t>
  </si>
  <si>
    <t xml:space="preserve">DN12 3HR                 </t>
  </si>
  <si>
    <t xml:space="preserve">01709 863339                            </t>
  </si>
  <si>
    <t>1992-02-02</t>
  </si>
  <si>
    <t>FDC82</t>
  </si>
  <si>
    <t>Lee N</t>
  </si>
  <si>
    <t>Gleadless Valley Pharmacy Limited</t>
  </si>
  <si>
    <t>The Old Library</t>
  </si>
  <si>
    <t>153 Blackstock Road</t>
  </si>
  <si>
    <t xml:space="preserve">S14 1FX                  </t>
  </si>
  <si>
    <t xml:space="preserve">0114 2648864                            </t>
  </si>
  <si>
    <t>1993-08-16</t>
  </si>
  <si>
    <t>FDE06</t>
  </si>
  <si>
    <t>428-430 Firth Park Road</t>
  </si>
  <si>
    <t>Firth Park</t>
  </si>
  <si>
    <t xml:space="preserve">S5 6HH                   </t>
  </si>
  <si>
    <t xml:space="preserve">0114 2438533                            </t>
  </si>
  <si>
    <t>FDF07</t>
  </si>
  <si>
    <t>52 Birley Moor Road</t>
  </si>
  <si>
    <t>Frecheville</t>
  </si>
  <si>
    <t xml:space="preserve">S12 4WD                  </t>
  </si>
  <si>
    <t xml:space="preserve">0114 2396020                            </t>
  </si>
  <si>
    <t>1992-08-19</t>
  </si>
  <si>
    <t>FDJ40</t>
  </si>
  <si>
    <t>126 Lowedges Road</t>
  </si>
  <si>
    <t>Lowedges</t>
  </si>
  <si>
    <t xml:space="preserve">S8 7LD                   </t>
  </si>
  <si>
    <t xml:space="preserve">0114 2373201                            </t>
  </si>
  <si>
    <t>FDL52</t>
  </si>
  <si>
    <t>Carcroft</t>
  </si>
  <si>
    <t xml:space="preserve">DN6 8DP                  </t>
  </si>
  <si>
    <t xml:space="preserve">01302 723565                            </t>
  </si>
  <si>
    <t>2004-08-16</t>
  </si>
  <si>
    <t>FDN84</t>
  </si>
  <si>
    <t>Wincobank Medical Centre</t>
  </si>
  <si>
    <t>Tyler Street</t>
  </si>
  <si>
    <t xml:space="preserve">S9 1DH                   </t>
  </si>
  <si>
    <t xml:space="preserve">0114 2426282                            </t>
  </si>
  <si>
    <t>FDP29</t>
  </si>
  <si>
    <t>Cohens Pharmacy</t>
  </si>
  <si>
    <t>199 King Street</t>
  </si>
  <si>
    <t>Hoyland</t>
  </si>
  <si>
    <t xml:space="preserve">S74 9LJ                  </t>
  </si>
  <si>
    <t xml:space="preserve">01226 749062                            </t>
  </si>
  <si>
    <t>2008-07-03</t>
  </si>
  <si>
    <t>FDT07</t>
  </si>
  <si>
    <t>Hackenthorpe Pharmacy</t>
  </si>
  <si>
    <t>11 Main Street</t>
  </si>
  <si>
    <t>Hackenthorpe</t>
  </si>
  <si>
    <t xml:space="preserve">S12 4LA                  </t>
  </si>
  <si>
    <t xml:space="preserve">0114 2484043                            </t>
  </si>
  <si>
    <t>FDT14</t>
  </si>
  <si>
    <t>Adwick Road</t>
  </si>
  <si>
    <t>Mexborough</t>
  </si>
  <si>
    <t xml:space="preserve">S64 0DB                  </t>
  </si>
  <si>
    <t xml:space="preserve">01709 581416                            </t>
  </si>
  <si>
    <t>FDT82</t>
  </si>
  <si>
    <t>Looking After You Ltd</t>
  </si>
  <si>
    <t>Worksop Pharmacy (Prospect)</t>
  </si>
  <si>
    <t>Prospect Precinct</t>
  </si>
  <si>
    <t xml:space="preserve">S81 0RS                  </t>
  </si>
  <si>
    <t xml:space="preserve">01909 474344                            </t>
  </si>
  <si>
    <t>2011-02-01</t>
  </si>
  <si>
    <t>FDV49</t>
  </si>
  <si>
    <t>St John's Church School</t>
  </si>
  <si>
    <t>Greenfield Ln, Balby</t>
  </si>
  <si>
    <t xml:space="preserve">DN4 0PT                  </t>
  </si>
  <si>
    <t xml:space="preserve">01302 854000                            </t>
  </si>
  <si>
    <t>2000-06-20</t>
  </si>
  <si>
    <t>FDW80</t>
  </si>
  <si>
    <t>Mr Tr Nawaz(Bookachemist Recruitment Ltd</t>
  </si>
  <si>
    <t>Thurcroft Pharmacy</t>
  </si>
  <si>
    <t>The Village Surgery</t>
  </si>
  <si>
    <t>24-28a Laughton Road</t>
  </si>
  <si>
    <t>Thurcroft, Rotherham</t>
  </si>
  <si>
    <t xml:space="preserve">S66 9LP                  </t>
  </si>
  <si>
    <t xml:space="preserve">01709 701524                            </t>
  </si>
  <si>
    <t>2008-06-03</t>
  </si>
  <si>
    <t>FDX94</t>
  </si>
  <si>
    <t>Davee LTD</t>
  </si>
  <si>
    <t>Darton Pharmacy</t>
  </si>
  <si>
    <t>67 Church Street</t>
  </si>
  <si>
    <t>Darton</t>
  </si>
  <si>
    <t xml:space="preserve">S75 5HQ                  </t>
  </si>
  <si>
    <t xml:space="preserve">01226 383225                            </t>
  </si>
  <si>
    <t>FDY87</t>
  </si>
  <si>
    <t>The Heathfield Centre</t>
  </si>
  <si>
    <t>Ash Hill Road, Hatfield</t>
  </si>
  <si>
    <t xml:space="preserve">DN7 6JH                  </t>
  </si>
  <si>
    <t xml:space="preserve">01302 842799                            </t>
  </si>
  <si>
    <t>FD194</t>
  </si>
  <si>
    <t>35 Greenhow Street</t>
  </si>
  <si>
    <t xml:space="preserve">S6 3TN                   </t>
  </si>
  <si>
    <t xml:space="preserve">0114 2343615                            </t>
  </si>
  <si>
    <t>FD372</t>
  </si>
  <si>
    <t>19-21 Kimberworth Road</t>
  </si>
  <si>
    <t xml:space="preserve">S61 1AB                  </t>
  </si>
  <si>
    <t xml:space="preserve">01709 563684                            </t>
  </si>
  <si>
    <t>FD418</t>
  </si>
  <si>
    <t>Old Mill Lane</t>
  </si>
  <si>
    <t xml:space="preserve">S71 1LN                  </t>
  </si>
  <si>
    <t xml:space="preserve">01226 704810                            </t>
  </si>
  <si>
    <t>2005-10-10</t>
  </si>
  <si>
    <t>FD502</t>
  </si>
  <si>
    <t>Sharrow LTD</t>
  </si>
  <si>
    <t>Sharrow Pharmacy</t>
  </si>
  <si>
    <t>12 Wostenholm Road</t>
  </si>
  <si>
    <t xml:space="preserve">S7 1LJ                   </t>
  </si>
  <si>
    <t xml:space="preserve">0114 2551210                            </t>
  </si>
  <si>
    <t>FD749</t>
  </si>
  <si>
    <t>287 Prince Of Wales Road</t>
  </si>
  <si>
    <t xml:space="preserve">S2 1FH                   </t>
  </si>
  <si>
    <t xml:space="preserve">0114 2530130                            </t>
  </si>
  <si>
    <t>FD752</t>
  </si>
  <si>
    <t>Jm Mcgill Ltd</t>
  </si>
  <si>
    <t>65 Knollbeck Lane</t>
  </si>
  <si>
    <t xml:space="preserve">S73 0TW                  </t>
  </si>
  <si>
    <t>FEC61</t>
  </si>
  <si>
    <t>Boots Midnight Pharmacy</t>
  </si>
  <si>
    <t>Retford Health Centre</t>
  </si>
  <si>
    <t xml:space="preserve">DN22 7XF                 </t>
  </si>
  <si>
    <t xml:space="preserve">01777 706344                            </t>
  </si>
  <si>
    <t>2008-01-02</t>
  </si>
  <si>
    <t>FED86</t>
  </si>
  <si>
    <t>Oakfield Pharma Limited</t>
  </si>
  <si>
    <t>Celtic Point Pharmacy</t>
  </si>
  <si>
    <t>6 Celtic Point</t>
  </si>
  <si>
    <t>Raymoth Lane</t>
  </si>
  <si>
    <t xml:space="preserve">S81 7AZ                  </t>
  </si>
  <si>
    <t xml:space="preserve">01909 482566                            </t>
  </si>
  <si>
    <t>FEE20</t>
  </si>
  <si>
    <t>St.Andrews Square</t>
  </si>
  <si>
    <t>Bolton-On-Dearne</t>
  </si>
  <si>
    <t xml:space="preserve">S63 8BA                  </t>
  </si>
  <si>
    <t xml:space="preserve">01709 892370                            </t>
  </si>
  <si>
    <t>FEE21</t>
  </si>
  <si>
    <t>5 Finkle Street</t>
  </si>
  <si>
    <t>Thorne</t>
  </si>
  <si>
    <t xml:space="preserve">DN8 5DE                  </t>
  </si>
  <si>
    <t xml:space="preserve">01405 812282                            </t>
  </si>
  <si>
    <t>FEH16</t>
  </si>
  <si>
    <t>South Anston Pharmacy</t>
  </si>
  <si>
    <t>13 Sheffield Road</t>
  </si>
  <si>
    <t>South Anston</t>
  </si>
  <si>
    <t xml:space="preserve">S25 5DT                  </t>
  </si>
  <si>
    <t xml:space="preserve">01909 567268                            </t>
  </si>
  <si>
    <t>FEH83</t>
  </si>
  <si>
    <t>Archer Road</t>
  </si>
  <si>
    <t>Millhouses</t>
  </si>
  <si>
    <t xml:space="preserve">S8 0TD                   </t>
  </si>
  <si>
    <t xml:space="preserve">0114 2351521                            </t>
  </si>
  <si>
    <t>2005-10-08</t>
  </si>
  <si>
    <t>FEJ74</t>
  </si>
  <si>
    <t xml:space="preserve">DN6 8DN                  </t>
  </si>
  <si>
    <t>FEL24</t>
  </si>
  <si>
    <t>54 Brecks Lane</t>
  </si>
  <si>
    <t>Kirk Sandall</t>
  </si>
  <si>
    <t xml:space="preserve">DN3 1JR                  </t>
  </si>
  <si>
    <t xml:space="preserve">01302 888000                            </t>
  </si>
  <si>
    <t>FEM92</t>
  </si>
  <si>
    <t>5 George Street</t>
  </si>
  <si>
    <t>Wombwell</t>
  </si>
  <si>
    <t xml:space="preserve">S73 0DD                  </t>
  </si>
  <si>
    <t xml:space="preserve">01226 753355                            </t>
  </si>
  <si>
    <t>FEN19</t>
  </si>
  <si>
    <t>393 Darton Lane</t>
  </si>
  <si>
    <t>Mapplewell, Barnsley</t>
  </si>
  <si>
    <t xml:space="preserve">S75 6AL                  </t>
  </si>
  <si>
    <t xml:space="preserve">01226 382297                            </t>
  </si>
  <si>
    <t>FEN88</t>
  </si>
  <si>
    <t>17-19 Page Hall Road</t>
  </si>
  <si>
    <t xml:space="preserve">S4 8GS                   </t>
  </si>
  <si>
    <t xml:space="preserve">0114 2426511                            </t>
  </si>
  <si>
    <t>FEP69</t>
  </si>
  <si>
    <t>125-127 Wath Road</t>
  </si>
  <si>
    <t xml:space="preserve">S64 9RB                  </t>
  </si>
  <si>
    <t xml:space="preserve">01709 589900                            </t>
  </si>
  <si>
    <t>2012-11-12</t>
  </si>
  <si>
    <t>FEQ85</t>
  </si>
  <si>
    <t>Al-Shafa Healthcare Limited</t>
  </si>
  <si>
    <t>Pharmacydelivered4u</t>
  </si>
  <si>
    <t>145-147 Wellgate</t>
  </si>
  <si>
    <t xml:space="preserve">S60 2NN                  </t>
  </si>
  <si>
    <t xml:space="preserve">01709 829777                            </t>
  </si>
  <si>
    <t>2014-05-27</t>
  </si>
  <si>
    <t>FET26</t>
  </si>
  <si>
    <t>The Thurnscoe Centre</t>
  </si>
  <si>
    <t>Holly Bush Dr, Thurnscoe</t>
  </si>
  <si>
    <t xml:space="preserve">S63 0LT                  </t>
  </si>
  <si>
    <t xml:space="preserve">01709 893387                            </t>
  </si>
  <si>
    <t>FET87</t>
  </si>
  <si>
    <t>Associated Chemists (Wicker) Ltd</t>
  </si>
  <si>
    <t>Wicker Pharmacy</t>
  </si>
  <si>
    <t>55-67 Wicker</t>
  </si>
  <si>
    <t xml:space="preserve">S3 8HT                   </t>
  </si>
  <si>
    <t xml:space="preserve">0114 2727676                            </t>
  </si>
  <si>
    <t>FEV81</t>
  </si>
  <si>
    <t>Regina Tamjidi</t>
  </si>
  <si>
    <t>M &amp; R Pharmacy</t>
  </si>
  <si>
    <t>Unit B</t>
  </si>
  <si>
    <t>67 Scrooby Road</t>
  </si>
  <si>
    <t>Harworth</t>
  </si>
  <si>
    <t xml:space="preserve">DN11 8JN                 </t>
  </si>
  <si>
    <t xml:space="preserve">01302 744785                            </t>
  </si>
  <si>
    <t>2008-11-10</t>
  </si>
  <si>
    <t>FEX84</t>
  </si>
  <si>
    <t>The White Wings Centre</t>
  </si>
  <si>
    <t>Spa Pool Road, Askern</t>
  </si>
  <si>
    <t xml:space="preserve">DN6 0HZ                  </t>
  </si>
  <si>
    <t xml:space="preserve">01302 709783                            </t>
  </si>
  <si>
    <t>FE054</t>
  </si>
  <si>
    <t>Lo's Pharmacy Ltd</t>
  </si>
  <si>
    <t>The Pharmacy, Queensway</t>
  </si>
  <si>
    <t>Grimethorpe</t>
  </si>
  <si>
    <t xml:space="preserve">S72 7LJ                  </t>
  </si>
  <si>
    <t xml:space="preserve">01226 711243                            </t>
  </si>
  <si>
    <t>FE055</t>
  </si>
  <si>
    <t>30a Highthorn Road</t>
  </si>
  <si>
    <t>Kilnhurst</t>
  </si>
  <si>
    <t xml:space="preserve">S64 5UT                  </t>
  </si>
  <si>
    <t xml:space="preserve">01709 578119                            </t>
  </si>
  <si>
    <t>1993-04-02</t>
  </si>
  <si>
    <t>FE071</t>
  </si>
  <si>
    <t>Globalhour Limited</t>
  </si>
  <si>
    <t>Barugh Green Pharmacy</t>
  </si>
  <si>
    <t>12 Higham Common Road</t>
  </si>
  <si>
    <t>Barugh Green</t>
  </si>
  <si>
    <t xml:space="preserve">S75 1LD                  </t>
  </si>
  <si>
    <t xml:space="preserve">01226 391881                            </t>
  </si>
  <si>
    <t>FE184</t>
  </si>
  <si>
    <t>High Green Health Centre</t>
  </si>
  <si>
    <t>Thompson Hill, High Green</t>
  </si>
  <si>
    <t xml:space="preserve">S35 4NF                  </t>
  </si>
  <si>
    <t xml:space="preserve">0114 2848219                            </t>
  </si>
  <si>
    <t>FE204</t>
  </si>
  <si>
    <t>Akhtar S</t>
  </si>
  <si>
    <t>Tuxford Pharmacy</t>
  </si>
  <si>
    <t>5 Newcastle Street</t>
  </si>
  <si>
    <t>Tuxford</t>
  </si>
  <si>
    <t>Newark</t>
  </si>
  <si>
    <t xml:space="preserve">NG22 0LN                 </t>
  </si>
  <si>
    <t xml:space="preserve">01777 872609                            </t>
  </si>
  <si>
    <t>FE250</t>
  </si>
  <si>
    <t>188 Crookesmoor Road</t>
  </si>
  <si>
    <t>Crookesmoor</t>
  </si>
  <si>
    <t xml:space="preserve">S10 1BE                  </t>
  </si>
  <si>
    <t xml:space="preserve">0114 2680296                            </t>
  </si>
  <si>
    <t>FE454</t>
  </si>
  <si>
    <t>North Anston Pharmacy</t>
  </si>
  <si>
    <t>14 Quarry Lane</t>
  </si>
  <si>
    <t>North Anston</t>
  </si>
  <si>
    <t xml:space="preserve">S25 4DB                  </t>
  </si>
  <si>
    <t xml:space="preserve">01909 560222                            </t>
  </si>
  <si>
    <t>FE480</t>
  </si>
  <si>
    <t>100 Amersall Road</t>
  </si>
  <si>
    <t>Scawthorpe</t>
  </si>
  <si>
    <t xml:space="preserve">DN5 9PH                  </t>
  </si>
  <si>
    <t xml:space="preserve">01302 780138                            </t>
  </si>
  <si>
    <t>FE492</t>
  </si>
  <si>
    <t>Birley Lane Health Centre</t>
  </si>
  <si>
    <t>120 Birley Lane</t>
  </si>
  <si>
    <t xml:space="preserve">S12 3BP                  </t>
  </si>
  <si>
    <t xml:space="preserve">0114 2530044                            </t>
  </si>
  <si>
    <t>FFD74</t>
  </si>
  <si>
    <t>827 Barnsley Road</t>
  </si>
  <si>
    <t>Lane Top</t>
  </si>
  <si>
    <t xml:space="preserve">S5 0QF                   </t>
  </si>
  <si>
    <t xml:space="preserve">0114 2456567                            </t>
  </si>
  <si>
    <t>FFD85</t>
  </si>
  <si>
    <t>The Old Surgery</t>
  </si>
  <si>
    <t>Bevan Way</t>
  </si>
  <si>
    <t>Chapletown</t>
  </si>
  <si>
    <t xml:space="preserve">S35 1RN                  </t>
  </si>
  <si>
    <t xml:space="preserve">0114 2462636                            </t>
  </si>
  <si>
    <t>FFD93</t>
  </si>
  <si>
    <t>7 St Wilfrid's Court</t>
  </si>
  <si>
    <t>Cantley</t>
  </si>
  <si>
    <t xml:space="preserve">DN4 6ED                  </t>
  </si>
  <si>
    <t xml:space="preserve">01302 535522                            </t>
  </si>
  <si>
    <t>FFF23</t>
  </si>
  <si>
    <t>Bawtry</t>
  </si>
  <si>
    <t xml:space="preserve">DN10 6JE                 </t>
  </si>
  <si>
    <t xml:space="preserve">01302 710442                            </t>
  </si>
  <si>
    <t>FFG58</t>
  </si>
  <si>
    <t>Green Cross Chemists Limited</t>
  </si>
  <si>
    <t>Bradway Pharmacy</t>
  </si>
  <si>
    <t>298 Twentywell Lane</t>
  </si>
  <si>
    <t>Bradway</t>
  </si>
  <si>
    <t xml:space="preserve">S17 4QH                  </t>
  </si>
  <si>
    <t xml:space="preserve">0114 2360675                            </t>
  </si>
  <si>
    <t>FFM06</t>
  </si>
  <si>
    <t>11 Church Street</t>
  </si>
  <si>
    <t>Askern</t>
  </si>
  <si>
    <t xml:space="preserve">DN6 0PH                  </t>
  </si>
  <si>
    <t xml:space="preserve">01302 700297                            </t>
  </si>
  <si>
    <t>FFN80</t>
  </si>
  <si>
    <t>Crystal Peaks Retail Park</t>
  </si>
  <si>
    <t>Drake House Way</t>
  </si>
  <si>
    <t xml:space="preserve">S20 7JJ                  </t>
  </si>
  <si>
    <t xml:space="preserve">0114 2478430                            </t>
  </si>
  <si>
    <t>2006-03-27</t>
  </si>
  <si>
    <t>FFQ90</t>
  </si>
  <si>
    <t>Woodhouse Healthcare Services Limited</t>
  </si>
  <si>
    <t>Woodhouse Pharmacy Direct</t>
  </si>
  <si>
    <t>Unit9, Portland Bus Park</t>
  </si>
  <si>
    <t>130 Richmond Park Road</t>
  </si>
  <si>
    <t xml:space="preserve">S13 8HS                  </t>
  </si>
  <si>
    <t xml:space="preserve">0114 2439191                            </t>
  </si>
  <si>
    <t>2011-09-19</t>
  </si>
  <si>
    <t>FFR35</t>
  </si>
  <si>
    <t>Barnsley Enterprises Ltd</t>
  </si>
  <si>
    <t>21 Racecommon Road</t>
  </si>
  <si>
    <t xml:space="preserve">S70 6AA                  </t>
  </si>
  <si>
    <t xml:space="preserve">01226 293996                            </t>
  </si>
  <si>
    <t>FFR74</t>
  </si>
  <si>
    <t>Barnburgh</t>
  </si>
  <si>
    <t xml:space="preserve">DN5 7EP                  </t>
  </si>
  <si>
    <t xml:space="preserve">01302 892272                            </t>
  </si>
  <si>
    <t>FFT01</t>
  </si>
  <si>
    <t>Retail World</t>
  </si>
  <si>
    <t>Stadium Way, Parkgate</t>
  </si>
  <si>
    <t xml:space="preserve">S60 1TG                  </t>
  </si>
  <si>
    <t xml:space="preserve">01709 780597                            </t>
  </si>
  <si>
    <t>2005-09-05</t>
  </si>
  <si>
    <t>FFV49</t>
  </si>
  <si>
    <t>The Roundhouse Med Ctr</t>
  </si>
  <si>
    <t xml:space="preserve">S71 1TH                  </t>
  </si>
  <si>
    <t xml:space="preserve">01226 203928                            </t>
  </si>
  <si>
    <t>FFX49</t>
  </si>
  <si>
    <t>45 Baslow Road</t>
  </si>
  <si>
    <t>Totley</t>
  </si>
  <si>
    <t xml:space="preserve">S17 4DL                  </t>
  </si>
  <si>
    <t xml:space="preserve">0114 2361181                            </t>
  </si>
  <si>
    <t>FFY87</t>
  </si>
  <si>
    <t>Allen &amp; Barnfield Chemists Limited</t>
  </si>
  <si>
    <t>Foxhill Pharmacy (Allen&amp;Barnfield Chem)</t>
  </si>
  <si>
    <t>Foxhill Road</t>
  </si>
  <si>
    <t>Foxhill</t>
  </si>
  <si>
    <t xml:space="preserve">S6 1GE                   </t>
  </si>
  <si>
    <t xml:space="preserve">0114 2311570                            </t>
  </si>
  <si>
    <t>FF376</t>
  </si>
  <si>
    <t>24-26 Bridge Street</t>
  </si>
  <si>
    <t xml:space="preserve">S80 1JQ                  </t>
  </si>
  <si>
    <t xml:space="preserve">01909 472144                            </t>
  </si>
  <si>
    <t>FF435</t>
  </si>
  <si>
    <t>58 Greno Crescent</t>
  </si>
  <si>
    <t>Grenoside</t>
  </si>
  <si>
    <t xml:space="preserve">S35 8NX                  </t>
  </si>
  <si>
    <t xml:space="preserve">0114 2450021                            </t>
  </si>
  <si>
    <t>FF551</t>
  </si>
  <si>
    <t>Akudi MH</t>
  </si>
  <si>
    <t>Rotherchem</t>
  </si>
  <si>
    <t>255 Canklow Road</t>
  </si>
  <si>
    <t>Canklow</t>
  </si>
  <si>
    <t xml:space="preserve">S60 2JH                  </t>
  </si>
  <si>
    <t xml:space="preserve">01709 820514                            </t>
  </si>
  <si>
    <t>2001-07-02</t>
  </si>
  <si>
    <t>FF629</t>
  </si>
  <si>
    <t>45c Rawmarsh Hill</t>
  </si>
  <si>
    <t>Parkgate</t>
  </si>
  <si>
    <t xml:space="preserve">S62 6DP                  </t>
  </si>
  <si>
    <t xml:space="preserve">01709 522848                            </t>
  </si>
  <si>
    <t>FF826</t>
  </si>
  <si>
    <t>Heeley Retail Park</t>
  </si>
  <si>
    <t>Chesterfield Road</t>
  </si>
  <si>
    <t xml:space="preserve">S8 0RG                   </t>
  </si>
  <si>
    <t>FGA56</t>
  </si>
  <si>
    <t>Rpg Healthcare Limited</t>
  </si>
  <si>
    <t>Hillsborough Pharmacy</t>
  </si>
  <si>
    <t>58-60 Holme Lane</t>
  </si>
  <si>
    <t>Hillsborough</t>
  </si>
  <si>
    <t xml:space="preserve">S6 4JQ                   </t>
  </si>
  <si>
    <t>FGD10</t>
  </si>
  <si>
    <t>Ps Armstrong</t>
  </si>
  <si>
    <t>Gilbert &amp; Armstrong Limited</t>
  </si>
  <si>
    <t>36 Queen Street</t>
  </si>
  <si>
    <t>Mosborough</t>
  </si>
  <si>
    <t xml:space="preserve">S20 5BQ                  </t>
  </si>
  <si>
    <t xml:space="preserve">0114 2486424                            </t>
  </si>
  <si>
    <t>FGD81</t>
  </si>
  <si>
    <t>NHS Rotherham Com Hth Ctr</t>
  </si>
  <si>
    <t>Greasbrough Road</t>
  </si>
  <si>
    <t xml:space="preserve">01709 464464                            </t>
  </si>
  <si>
    <t>FGE56</t>
  </si>
  <si>
    <t>Abbey Pharmacy Ltd</t>
  </si>
  <si>
    <t>19-21 Howard Street</t>
  </si>
  <si>
    <t xml:space="preserve">S65 1JQ                  </t>
  </si>
  <si>
    <t xml:space="preserve">01709 377421                            </t>
  </si>
  <si>
    <t>FGK37</t>
  </si>
  <si>
    <t>5-5a York Buildings</t>
  </si>
  <si>
    <t>Edlington Lane, Edlington</t>
  </si>
  <si>
    <t xml:space="preserve">DN12 1BY                 </t>
  </si>
  <si>
    <t xml:space="preserve">01709 863176                            </t>
  </si>
  <si>
    <t>FGK71</t>
  </si>
  <si>
    <t>149 Burngreave Road</t>
  </si>
  <si>
    <t xml:space="preserve">S3 9DL                   </t>
  </si>
  <si>
    <t xml:space="preserve">0114 2754920                            </t>
  </si>
  <si>
    <t>FGM29</t>
  </si>
  <si>
    <t>52 Claypit Lane</t>
  </si>
  <si>
    <t>Rawmarsh</t>
  </si>
  <si>
    <t xml:space="preserve">S62 5HD                  </t>
  </si>
  <si>
    <t xml:space="preserve">01709 522286                            </t>
  </si>
  <si>
    <t>2008-03-03</t>
  </si>
  <si>
    <t>FGM85</t>
  </si>
  <si>
    <t>Morthen Road Ltd</t>
  </si>
  <si>
    <t>Wickersley Pharmacy</t>
  </si>
  <si>
    <t>Morthen Group Practice</t>
  </si>
  <si>
    <t>2 Morthen Road</t>
  </si>
  <si>
    <t xml:space="preserve">S66 1EU                  </t>
  </si>
  <si>
    <t xml:space="preserve">01709 374204                            </t>
  </si>
  <si>
    <t>FGP83</t>
  </si>
  <si>
    <t>Marlowe Road</t>
  </si>
  <si>
    <t>Barnby Dun</t>
  </si>
  <si>
    <t xml:space="preserve">DN3 1AX                  </t>
  </si>
  <si>
    <t xml:space="preserve">01302 890639                            </t>
  </si>
  <si>
    <t>2003-02-03</t>
  </si>
  <si>
    <t>FGQ59</t>
  </si>
  <si>
    <t>66 Hexthorpe Road</t>
  </si>
  <si>
    <t>Hexthorpe</t>
  </si>
  <si>
    <t xml:space="preserve">DN4 0AJ                  </t>
  </si>
  <si>
    <t xml:space="preserve">01302 638104                            </t>
  </si>
  <si>
    <t>2007-08-09</t>
  </si>
  <si>
    <t>FGY04</t>
  </si>
  <si>
    <t>882 Ecclesall Road</t>
  </si>
  <si>
    <t xml:space="preserve">S11 8TP                  </t>
  </si>
  <si>
    <t xml:space="preserve">0114 2662208                            </t>
  </si>
  <si>
    <t>FGY70</t>
  </si>
  <si>
    <t>4-6 High Street</t>
  </si>
  <si>
    <t xml:space="preserve">S1 1QF                   </t>
  </si>
  <si>
    <t xml:space="preserve">0114 2768333                            </t>
  </si>
  <si>
    <t>FG030</t>
  </si>
  <si>
    <t>White Lane Pharmacy</t>
  </si>
  <si>
    <t>202 White Lane, Gleadless</t>
  </si>
  <si>
    <t xml:space="preserve">S12 3GL                  </t>
  </si>
  <si>
    <t xml:space="preserve">0114 2396174                            </t>
  </si>
  <si>
    <t>FG196</t>
  </si>
  <si>
    <t>The Goldthorpe Centre</t>
  </si>
  <si>
    <t>Goldthorpe Grn,Goldthorpe</t>
  </si>
  <si>
    <t xml:space="preserve">S63 9EH                  </t>
  </si>
  <si>
    <t xml:space="preserve">01709 893287                            </t>
  </si>
  <si>
    <t>1995-01-03</t>
  </si>
  <si>
    <t>FG374</t>
  </si>
  <si>
    <t>Sough Hall Avenue</t>
  </si>
  <si>
    <t>Thorpe Hesley</t>
  </si>
  <si>
    <t xml:space="preserve">S61 2QP                  </t>
  </si>
  <si>
    <t xml:space="preserve">0114 2571557                            </t>
  </si>
  <si>
    <t>FG513</t>
  </si>
  <si>
    <t>50 Manor Park Centre</t>
  </si>
  <si>
    <t xml:space="preserve">S2 1WE                   </t>
  </si>
  <si>
    <t xml:space="preserve">0114 2396321                            </t>
  </si>
  <si>
    <t>FG545</t>
  </si>
  <si>
    <t>48a High Street</t>
  </si>
  <si>
    <t xml:space="preserve">S71 4RF                  </t>
  </si>
  <si>
    <t xml:space="preserve">01226 722581                            </t>
  </si>
  <si>
    <t>FG599</t>
  </si>
  <si>
    <t>Riverside Medical Centre</t>
  </si>
  <si>
    <t>Riverside Walk</t>
  </si>
  <si>
    <t xml:space="preserve">DN22 6AA                 </t>
  </si>
  <si>
    <t xml:space="preserve">01777 700757                            </t>
  </si>
  <si>
    <t>FG752</t>
  </si>
  <si>
    <t>Mcgill Jm Ltd</t>
  </si>
  <si>
    <t>65-67 Carr House Road</t>
  </si>
  <si>
    <t>Hyde Park</t>
  </si>
  <si>
    <t xml:space="preserve">DN1 2BJ                  </t>
  </si>
  <si>
    <t xml:space="preserve">01302 556022                            </t>
  </si>
  <si>
    <t>FG797</t>
  </si>
  <si>
    <t>Cryer A</t>
  </si>
  <si>
    <t>1 Kenneth Street</t>
  </si>
  <si>
    <t xml:space="preserve">S65 1AB                  </t>
  </si>
  <si>
    <t xml:space="preserve">01709 364249                            </t>
  </si>
  <si>
    <t>FHA20</t>
  </si>
  <si>
    <t>Cortonwood</t>
  </si>
  <si>
    <t xml:space="preserve">S73 0TB                  </t>
  </si>
  <si>
    <t xml:space="preserve">01226 341957                            </t>
  </si>
  <si>
    <t>FHA89</t>
  </si>
  <si>
    <t>628 Abbeydale Road</t>
  </si>
  <si>
    <t xml:space="preserve">S7 2BA                   </t>
  </si>
  <si>
    <t xml:space="preserve">0114 2551232                            </t>
  </si>
  <si>
    <t>FHC68</t>
  </si>
  <si>
    <t>Asda Supermarket</t>
  </si>
  <si>
    <t>Handsworth Road</t>
  </si>
  <si>
    <t xml:space="preserve">S13 9LR                  </t>
  </si>
  <si>
    <t xml:space="preserve">0114 2635010                            </t>
  </si>
  <si>
    <t>FHD00</t>
  </si>
  <si>
    <t>Howard Street</t>
  </si>
  <si>
    <t xml:space="preserve">01709 365671                            </t>
  </si>
  <si>
    <t>FHD30</t>
  </si>
  <si>
    <t>27 Brinsworth Lane</t>
  </si>
  <si>
    <t>Brinsworth</t>
  </si>
  <si>
    <t xml:space="preserve">S60 5BS                  </t>
  </si>
  <si>
    <t xml:space="preserve">01709 378320                            </t>
  </si>
  <si>
    <t>FHE60</t>
  </si>
  <si>
    <t>Rotherham Road Pharmacy</t>
  </si>
  <si>
    <t>4 Rotherham Road</t>
  </si>
  <si>
    <t>Great Houghton</t>
  </si>
  <si>
    <t xml:space="preserve">S72 0DB                  </t>
  </si>
  <si>
    <t xml:space="preserve">01226 757340                            </t>
  </si>
  <si>
    <t>FHF91</t>
  </si>
  <si>
    <t>54b Holme Lane</t>
  </si>
  <si>
    <t xml:space="preserve">0114 2344994                            </t>
  </si>
  <si>
    <t>FHG69</t>
  </si>
  <si>
    <t>Lo's Pharmacy Limited</t>
  </si>
  <si>
    <t>4 Little London Road</t>
  </si>
  <si>
    <t xml:space="preserve">S8 0YH                   </t>
  </si>
  <si>
    <t xml:space="preserve">0114 2554361                            </t>
  </si>
  <si>
    <t>2010-05-04</t>
  </si>
  <si>
    <t>FHJ81</t>
  </si>
  <si>
    <t>10-11 The Wheatley Centre</t>
  </si>
  <si>
    <t>Wheatley Hall Road</t>
  </si>
  <si>
    <t xml:space="preserve">DN2 4LY                  </t>
  </si>
  <si>
    <t xml:space="preserve">01302 342257                            </t>
  </si>
  <si>
    <t>FHK95</t>
  </si>
  <si>
    <t>Rehman Enterprises Ltd</t>
  </si>
  <si>
    <t>Darnall Pharmacy</t>
  </si>
  <si>
    <t>2 York Road</t>
  </si>
  <si>
    <t>Darnall</t>
  </si>
  <si>
    <t xml:space="preserve">S9 5DH                   </t>
  </si>
  <si>
    <t>FHM44</t>
  </si>
  <si>
    <t>4-7 Berkeley Precinct</t>
  </si>
  <si>
    <t>Ecclesall Road</t>
  </si>
  <si>
    <t xml:space="preserve">S11 8PN                  </t>
  </si>
  <si>
    <t xml:space="preserve">0114 2664781                            </t>
  </si>
  <si>
    <t>FHM65</t>
  </si>
  <si>
    <t>427 Herries Road</t>
  </si>
  <si>
    <t>Norwood</t>
  </si>
  <si>
    <t xml:space="preserve">S5 7HF                   </t>
  </si>
  <si>
    <t xml:space="preserve">0114 2426855                            </t>
  </si>
  <si>
    <t>FHR10</t>
  </si>
  <si>
    <t>Wath On Dearne</t>
  </si>
  <si>
    <t xml:space="preserve">S63 7QB                  </t>
  </si>
  <si>
    <t xml:space="preserve">01709 872163                            </t>
  </si>
  <si>
    <t>FHT24</t>
  </si>
  <si>
    <t>Aston Cum Aughton Centre</t>
  </si>
  <si>
    <t>Worksop Road, Aston</t>
  </si>
  <si>
    <t xml:space="preserve">S26 4WD                  </t>
  </si>
  <si>
    <t xml:space="preserve">0114 2872232                            </t>
  </si>
  <si>
    <t>FHW40</t>
  </si>
  <si>
    <t>Wombwell Lane</t>
  </si>
  <si>
    <t xml:space="preserve">S70 3NS                  </t>
  </si>
  <si>
    <t xml:space="preserve">01226 304547                            </t>
  </si>
  <si>
    <t>FHW73</t>
  </si>
  <si>
    <t>94 High Street</t>
  </si>
  <si>
    <t>Dunsville</t>
  </si>
  <si>
    <t xml:space="preserve">DN7 4BX                  </t>
  </si>
  <si>
    <t xml:space="preserve">01302 880088                            </t>
  </si>
  <si>
    <t>FH042</t>
  </si>
  <si>
    <t>Ellison Chemist</t>
  </si>
  <si>
    <t>Cockerham Hall Mews</t>
  </si>
  <si>
    <t>17 Huddesfield Road</t>
  </si>
  <si>
    <t xml:space="preserve">S70 2LT                  </t>
  </si>
  <si>
    <t xml:space="preserve">01226 281666                            </t>
  </si>
  <si>
    <t>2003-03-01</t>
  </si>
  <si>
    <t>FH213</t>
  </si>
  <si>
    <t>Thorne Road</t>
  </si>
  <si>
    <t>Edenthorpe</t>
  </si>
  <si>
    <t xml:space="preserve">DN3 2JE                  </t>
  </si>
  <si>
    <t xml:space="preserve">01302 507347                            </t>
  </si>
  <si>
    <t>FH261</t>
  </si>
  <si>
    <t>Jeffcock BR</t>
  </si>
  <si>
    <t>S.Yorkshire Ostomy Supplies</t>
  </si>
  <si>
    <t>Unit A9</t>
  </si>
  <si>
    <t>Meadowbank Industrial Est</t>
  </si>
  <si>
    <t>Harrison Street</t>
  </si>
  <si>
    <t>Rotherham, S.Yorkshire</t>
  </si>
  <si>
    <t xml:space="preserve">S61 1EE                  </t>
  </si>
  <si>
    <t>1993-01-03</t>
  </si>
  <si>
    <t>FH853</t>
  </si>
  <si>
    <t>119-121 Upwell Street</t>
  </si>
  <si>
    <t>Grimesthorpe</t>
  </si>
  <si>
    <t xml:space="preserve">S4 8AN                   </t>
  </si>
  <si>
    <t xml:space="preserve">0114 2432593                            </t>
  </si>
  <si>
    <t>FJC70</t>
  </si>
  <si>
    <t>Langold</t>
  </si>
  <si>
    <t xml:space="preserve">S81 9QG                  </t>
  </si>
  <si>
    <t xml:space="preserve">01909 730300                            </t>
  </si>
  <si>
    <t>FJC79</t>
  </si>
  <si>
    <t>Green Cross Chemists Ltd</t>
  </si>
  <si>
    <t>Greenhill Pharmacy</t>
  </si>
  <si>
    <t>206 Bocking Lane</t>
  </si>
  <si>
    <t>Greenhill</t>
  </si>
  <si>
    <t xml:space="preserve">S8 7BP                   </t>
  </si>
  <si>
    <t xml:space="preserve">0114 2377599                            </t>
  </si>
  <si>
    <t>FJG47</t>
  </si>
  <si>
    <t>2-4 Finkle Street</t>
  </si>
  <si>
    <t xml:space="preserve">01405 816850                            </t>
  </si>
  <si>
    <t>FJH71</t>
  </si>
  <si>
    <t>Whitworths Your Family Pharmacy</t>
  </si>
  <si>
    <t>Queens Road Medical Ctr</t>
  </si>
  <si>
    <t xml:space="preserve">S20 1BJ                  </t>
  </si>
  <si>
    <t xml:space="preserve">01724 846648                            </t>
  </si>
  <si>
    <t>2005-12-05</t>
  </si>
  <si>
    <t>FJK96</t>
  </si>
  <si>
    <t>The Burns Practice</t>
  </si>
  <si>
    <t>Goodison Boulevard</t>
  </si>
  <si>
    <t xml:space="preserve">DN4 6NJ                  </t>
  </si>
  <si>
    <t xml:space="preserve">01302 532542                            </t>
  </si>
  <si>
    <t>FJM57</t>
  </si>
  <si>
    <t>The Hoyland Centre</t>
  </si>
  <si>
    <t>High Croft, Hoyland</t>
  </si>
  <si>
    <t xml:space="preserve">S74 9AF                  </t>
  </si>
  <si>
    <t xml:space="preserve">01226 744633                            </t>
  </si>
  <si>
    <t>FJM93</t>
  </si>
  <si>
    <t>299 The Common</t>
  </si>
  <si>
    <t>Ecclesfield</t>
  </si>
  <si>
    <t xml:space="preserve">S35 9WJ                  </t>
  </si>
  <si>
    <t xml:space="preserve">0114 2466874                            </t>
  </si>
  <si>
    <t>2007-12-06</t>
  </si>
  <si>
    <t>FJP36</t>
  </si>
  <si>
    <t>Cusworth Lane</t>
  </si>
  <si>
    <t>York Bar</t>
  </si>
  <si>
    <t xml:space="preserve">DN5 8JL                  </t>
  </si>
  <si>
    <t xml:space="preserve">01302 782455                            </t>
  </si>
  <si>
    <t>FJQ26</t>
  </si>
  <si>
    <t>Rotherham Health Village</t>
  </si>
  <si>
    <t>Doncaster Gate</t>
  </si>
  <si>
    <t xml:space="preserve">S65 1DA                  </t>
  </si>
  <si>
    <t xml:space="preserve">01709 371752                            </t>
  </si>
  <si>
    <t>2001-06-10</t>
  </si>
  <si>
    <t>FJX96</t>
  </si>
  <si>
    <t>1a Cobnar Road</t>
  </si>
  <si>
    <t xml:space="preserve">S8 8QA                   </t>
  </si>
  <si>
    <t xml:space="preserve">0114 2745320                            </t>
  </si>
  <si>
    <t>FJ195</t>
  </si>
  <si>
    <t>10b Station Road</t>
  </si>
  <si>
    <t>Treeton</t>
  </si>
  <si>
    <t xml:space="preserve">S60 5PN                  </t>
  </si>
  <si>
    <t xml:space="preserve">0114 2939039                            </t>
  </si>
  <si>
    <t>FJ313</t>
  </si>
  <si>
    <t>Mark David Hamstead</t>
  </si>
  <si>
    <t>Winterhill Pharmacy</t>
  </si>
  <si>
    <t>2 Fellowsfield Way</t>
  </si>
  <si>
    <t>Kimberworth</t>
  </si>
  <si>
    <t xml:space="preserve">S61 1NL                  </t>
  </si>
  <si>
    <t xml:space="preserve">01709 555295                            </t>
  </si>
  <si>
    <t>FJ756</t>
  </si>
  <si>
    <t>Oakbrook Pharmacy</t>
  </si>
  <si>
    <t>237 Oakbrook Road</t>
  </si>
  <si>
    <t xml:space="preserve">S11 7EB                  </t>
  </si>
  <si>
    <t xml:space="preserve">0114 2308560                            </t>
  </si>
  <si>
    <t>FJ831</t>
  </si>
  <si>
    <t>H &amp; K Healthcare Limited</t>
  </si>
  <si>
    <t>Gatehouse Pharmacy</t>
  </si>
  <si>
    <t>The Gate House</t>
  </si>
  <si>
    <t>Long Croft, Mapplewell</t>
  </si>
  <si>
    <t xml:space="preserve">S75 6FH                  </t>
  </si>
  <si>
    <t xml:space="preserve">01226 382422                            </t>
  </si>
  <si>
    <t>FJ890</t>
  </si>
  <si>
    <t>Shires Pharmacies Ltd</t>
  </si>
  <si>
    <t>Charnock Pharmacy</t>
  </si>
  <si>
    <t>Charnock Health</t>
  </si>
  <si>
    <t>White Lane,  Gleadless</t>
  </si>
  <si>
    <t xml:space="preserve">S12 3GH                  </t>
  </si>
  <si>
    <t xml:space="preserve">0114 2644455                            </t>
  </si>
  <si>
    <t>FKC43</t>
  </si>
  <si>
    <t>Ranmoor Pharmacy Ltd</t>
  </si>
  <si>
    <t>Ranmoor Pharmacy</t>
  </si>
  <si>
    <t>382 Fulwood Road</t>
  </si>
  <si>
    <t>Ranmoor</t>
  </si>
  <si>
    <t xml:space="preserve">S10 3GD                  </t>
  </si>
  <si>
    <t xml:space="preserve">0114 2301877                            </t>
  </si>
  <si>
    <t>FKD60</t>
  </si>
  <si>
    <t>Worsborough Dale</t>
  </si>
  <si>
    <t xml:space="preserve">S70 4SQ                  </t>
  </si>
  <si>
    <t xml:space="preserve">01226 282532                            </t>
  </si>
  <si>
    <t>FKE50</t>
  </si>
  <si>
    <t>Church View</t>
  </si>
  <si>
    <t xml:space="preserve">DN1 1RE                  </t>
  </si>
  <si>
    <t xml:space="preserve">01302 794447                            </t>
  </si>
  <si>
    <t>FKF77</t>
  </si>
  <si>
    <t>Wales</t>
  </si>
  <si>
    <t xml:space="preserve">S26 5QN                  </t>
  </si>
  <si>
    <t xml:space="preserve">01909 771418                            </t>
  </si>
  <si>
    <t>FKG03</t>
  </si>
  <si>
    <t>Chrysalis Sales Limited</t>
  </si>
  <si>
    <t>Norfolk Park Pharmacy</t>
  </si>
  <si>
    <t>229 Park Grange Road</t>
  </si>
  <si>
    <t xml:space="preserve">S2 3TA                   </t>
  </si>
  <si>
    <t xml:space="preserve">0114 2727181                            </t>
  </si>
  <si>
    <t>FKG06</t>
  </si>
  <si>
    <t>Singh's Medical Limited</t>
  </si>
  <si>
    <t>Manton Pharmacy</t>
  </si>
  <si>
    <t>1 Richmond Road</t>
  </si>
  <si>
    <t>Manton</t>
  </si>
  <si>
    <t xml:space="preserve">S80 2TP                  </t>
  </si>
  <si>
    <t xml:space="preserve">01909 488944                            </t>
  </si>
  <si>
    <t>2013-01-10</t>
  </si>
  <si>
    <t>FKG23</t>
  </si>
  <si>
    <t>Manor Community Pharmacy Ltd</t>
  </si>
  <si>
    <t>2 Ridgeway Road</t>
  </si>
  <si>
    <t>Manor Top</t>
  </si>
  <si>
    <t xml:space="preserve">S12 2SS                  </t>
  </si>
  <si>
    <t xml:space="preserve">0114 2398337                            </t>
  </si>
  <si>
    <t>FKL62</t>
  </si>
  <si>
    <t>11-15 Carolgate</t>
  </si>
  <si>
    <t xml:space="preserve">DN22 6BZ                 </t>
  </si>
  <si>
    <t xml:space="preserve">01777 703505                            </t>
  </si>
  <si>
    <t>FKR98</t>
  </si>
  <si>
    <t>16-18 Park Street</t>
  </si>
  <si>
    <t xml:space="preserve">S80 1HB                  </t>
  </si>
  <si>
    <t xml:space="preserve">01909 475477                            </t>
  </si>
  <si>
    <t>FKT45</t>
  </si>
  <si>
    <t>266 Gleadless Road</t>
  </si>
  <si>
    <t>Heeley</t>
  </si>
  <si>
    <t xml:space="preserve">S2 3AH                   </t>
  </si>
  <si>
    <t xml:space="preserve">0114 2553428                            </t>
  </si>
  <si>
    <t>FKV49</t>
  </si>
  <si>
    <t>512 Doncaster Road</t>
  </si>
  <si>
    <t xml:space="preserve">S70 3PE                  </t>
  </si>
  <si>
    <t xml:space="preserve">01226 246673                            </t>
  </si>
  <si>
    <t>FKW02</t>
  </si>
  <si>
    <t>35 Grange Lane</t>
  </si>
  <si>
    <t>Rossington</t>
  </si>
  <si>
    <t xml:space="preserve">DN11 0LW                 </t>
  </si>
  <si>
    <t xml:space="preserve">01302 868269                            </t>
  </si>
  <si>
    <t>FKW35</t>
  </si>
  <si>
    <t>Basegreen Pharmacy</t>
  </si>
  <si>
    <t>37-39 Jaunty Way</t>
  </si>
  <si>
    <t>Basegreen</t>
  </si>
  <si>
    <t xml:space="preserve">S12 3DZ                  </t>
  </si>
  <si>
    <t xml:space="preserve">0114 2645180                            </t>
  </si>
  <si>
    <t>FKW67</t>
  </si>
  <si>
    <t>Owlthorpe Pharmacy</t>
  </si>
  <si>
    <t>1 Moorthorpe Bank</t>
  </si>
  <si>
    <t>Owlthorpe</t>
  </si>
  <si>
    <t xml:space="preserve">S20 6PD                  </t>
  </si>
  <si>
    <t xml:space="preserve">0114 2514101                            </t>
  </si>
  <si>
    <t>FK114</t>
  </si>
  <si>
    <t xml:space="preserve">S25 2EX                  </t>
  </si>
  <si>
    <t xml:space="preserve">01909 562523                            </t>
  </si>
  <si>
    <t>FK369</t>
  </si>
  <si>
    <t>439 Richmond Road</t>
  </si>
  <si>
    <t xml:space="preserve">S13 8LU                  </t>
  </si>
  <si>
    <t xml:space="preserve">0114 2397260                            </t>
  </si>
  <si>
    <t>FK560</t>
  </si>
  <si>
    <t>Darnall Primary Care Ctr</t>
  </si>
  <si>
    <t xml:space="preserve">S9 4QH                   </t>
  </si>
  <si>
    <t xml:space="preserve">0114 2441749                            </t>
  </si>
  <si>
    <t>FK590</t>
  </si>
  <si>
    <t>Sinclair House</t>
  </si>
  <si>
    <t>Woodside View</t>
  </si>
  <si>
    <t>Woodlands, Doncaster</t>
  </si>
  <si>
    <t xml:space="preserve">DN6 7JR                  </t>
  </si>
  <si>
    <t xml:space="preserve">01302 723392                            </t>
  </si>
  <si>
    <t>FK593</t>
  </si>
  <si>
    <t>Unit 5, Portland Place</t>
  </si>
  <si>
    <t xml:space="preserve">DN1 3DF                  </t>
  </si>
  <si>
    <t xml:space="preserve">01302 323225                            </t>
  </si>
  <si>
    <t>FK696</t>
  </si>
  <si>
    <t>Porterbrook Med Centre</t>
  </si>
  <si>
    <t>7 Sunderland Street</t>
  </si>
  <si>
    <t>Off Cemetery Road</t>
  </si>
  <si>
    <t xml:space="preserve">S11 8HN                  </t>
  </si>
  <si>
    <t xml:space="preserve">0114 2722048                            </t>
  </si>
  <si>
    <t>FK806</t>
  </si>
  <si>
    <t>11 Market Street</t>
  </si>
  <si>
    <t>Penistone</t>
  </si>
  <si>
    <t xml:space="preserve">S36 6BZ                  </t>
  </si>
  <si>
    <t>FLC41</t>
  </si>
  <si>
    <t>Armstrong AJ</t>
  </si>
  <si>
    <t>N Armstrong Ltd</t>
  </si>
  <si>
    <t>867 Gleadless Road</t>
  </si>
  <si>
    <t xml:space="preserve">S12 2LG                  </t>
  </si>
  <si>
    <t xml:space="preserve">0114 2654306                            </t>
  </si>
  <si>
    <t>FLD37</t>
  </si>
  <si>
    <t>Swallownest Pharmacy</t>
  </si>
  <si>
    <t>31/33 High Street</t>
  </si>
  <si>
    <t>Swallownest</t>
  </si>
  <si>
    <t xml:space="preserve">S26 4TT                  </t>
  </si>
  <si>
    <t xml:space="preserve">0114 2877006                            </t>
  </si>
  <si>
    <t>FLE72</t>
  </si>
  <si>
    <t>120 Sandford Road</t>
  </si>
  <si>
    <t>Balby</t>
  </si>
  <si>
    <t xml:space="preserve">DN4 8EU                  </t>
  </si>
  <si>
    <t xml:space="preserve">01302 310111                            </t>
  </si>
  <si>
    <t>2010-05-17</t>
  </si>
  <si>
    <t>FLG43</t>
  </si>
  <si>
    <t>2 Snape Hill Road</t>
  </si>
  <si>
    <t>Darfield</t>
  </si>
  <si>
    <t xml:space="preserve">S73 9JU                  </t>
  </si>
  <si>
    <t>FLH72</t>
  </si>
  <si>
    <t>26-28 Barnsley Road</t>
  </si>
  <si>
    <t>Goldthorpe</t>
  </si>
  <si>
    <t xml:space="preserve">S63 9NF                  </t>
  </si>
  <si>
    <t xml:space="preserve">01709 893047                            </t>
  </si>
  <si>
    <t>FLJ06</t>
  </si>
  <si>
    <t>24/32 Cheapside</t>
  </si>
  <si>
    <t xml:space="preserve">S70 1RR                  </t>
  </si>
  <si>
    <t xml:space="preserve">01226 282106                            </t>
  </si>
  <si>
    <t>FLL42</t>
  </si>
  <si>
    <t>235 Sprotbrough Road</t>
  </si>
  <si>
    <t xml:space="preserve">DN5 8BP                  </t>
  </si>
  <si>
    <t xml:space="preserve">01302 784884                            </t>
  </si>
  <si>
    <t>FLM14</t>
  </si>
  <si>
    <t>Bluebell Healthcare Services Limited</t>
  </si>
  <si>
    <t>Wincobank Pharmacy</t>
  </si>
  <si>
    <t>122 Wincobank Avenue</t>
  </si>
  <si>
    <t>Wincobank</t>
  </si>
  <si>
    <t xml:space="preserve">S5 6BB                   </t>
  </si>
  <si>
    <t>2012-07-23</t>
  </si>
  <si>
    <t>FLM82</t>
  </si>
  <si>
    <t>333 Meadowhead</t>
  </si>
  <si>
    <t xml:space="preserve">S8 7UP                   </t>
  </si>
  <si>
    <t xml:space="preserve">0114 2745403                            </t>
  </si>
  <si>
    <t>FLW87</t>
  </si>
  <si>
    <t>Highground Road</t>
  </si>
  <si>
    <t xml:space="preserve">S80 3AT                  </t>
  </si>
  <si>
    <t xml:space="preserve">01909 487071                            </t>
  </si>
  <si>
    <t>2006-10-19</t>
  </si>
  <si>
    <t>FLY63</t>
  </si>
  <si>
    <t>9 Central Parade</t>
  </si>
  <si>
    <t>Badsley Moor Lane</t>
  </si>
  <si>
    <t xml:space="preserve">S65 2QN                  </t>
  </si>
  <si>
    <t xml:space="preserve">01709 382483                            </t>
  </si>
  <si>
    <t>FL318</t>
  </si>
  <si>
    <t>1 Church Street</t>
  </si>
  <si>
    <t xml:space="preserve">S73 9JX                  </t>
  </si>
  <si>
    <t xml:space="preserve">01226 270240                            </t>
  </si>
  <si>
    <t>FL538</t>
  </si>
  <si>
    <t>Unit 4, 221 Skellow Road</t>
  </si>
  <si>
    <t>Skellow</t>
  </si>
  <si>
    <t xml:space="preserve">DN6 8JH                  </t>
  </si>
  <si>
    <t xml:space="preserve">01302 722229                            </t>
  </si>
  <si>
    <t>FL785</t>
  </si>
  <si>
    <t>Marshlands Road</t>
  </si>
  <si>
    <t>Moorends, Doncaster</t>
  </si>
  <si>
    <t xml:space="preserve">DN8 4SB                  </t>
  </si>
  <si>
    <t xml:space="preserve">01405 812695                            </t>
  </si>
  <si>
    <t>FL812</t>
  </si>
  <si>
    <t>Mohammed Kamran</t>
  </si>
  <si>
    <t>Archway Pharmacy</t>
  </si>
  <si>
    <t>Arch 5 Coronation Bridge</t>
  </si>
  <si>
    <t>Kimberworth Road</t>
  </si>
  <si>
    <t xml:space="preserve">01709 554232                            </t>
  </si>
  <si>
    <t>2013-02-26</t>
  </si>
  <si>
    <t>FL895</t>
  </si>
  <si>
    <t>92 Park Grove</t>
  </si>
  <si>
    <t xml:space="preserve">S70 1QB                  </t>
  </si>
  <si>
    <t xml:space="preserve">01226 203447                            </t>
  </si>
  <si>
    <t>FMA37</t>
  </si>
  <si>
    <t>1 Fenton Road</t>
  </si>
  <si>
    <t>Greasbrough</t>
  </si>
  <si>
    <t xml:space="preserve">S61 4RD                  </t>
  </si>
  <si>
    <t xml:space="preserve">01709 551556                            </t>
  </si>
  <si>
    <t>FME52</t>
  </si>
  <si>
    <t>Sipco Healthcare Uk Ltd</t>
  </si>
  <si>
    <t>Medwin Pharmacy</t>
  </si>
  <si>
    <t>A10 Meadowbank Ind Est</t>
  </si>
  <si>
    <t xml:space="preserve">01709 555100                            </t>
  </si>
  <si>
    <t>2012-10-24</t>
  </si>
  <si>
    <t>FMF55</t>
  </si>
  <si>
    <t>8 Everingham Road</t>
  </si>
  <si>
    <t xml:space="preserve">DN4 6JG                  </t>
  </si>
  <si>
    <t xml:space="preserve">01302 535508                            </t>
  </si>
  <si>
    <t>FMG37</t>
  </si>
  <si>
    <t>108 Broom Valley Road</t>
  </si>
  <si>
    <t xml:space="preserve">S60 2QY                  </t>
  </si>
  <si>
    <t xml:space="preserve">01709 382731                            </t>
  </si>
  <si>
    <t>FMR85</t>
  </si>
  <si>
    <t>17-19 Frenchgate</t>
  </si>
  <si>
    <t xml:space="preserve">DN1 1QD                  </t>
  </si>
  <si>
    <t xml:space="preserve">01302 320944                            </t>
  </si>
  <si>
    <t>1996-06-20</t>
  </si>
  <si>
    <t>FMT13</t>
  </si>
  <si>
    <t>The Online Chemist</t>
  </si>
  <si>
    <t>Unit 5, Farfield Park</t>
  </si>
  <si>
    <t>Manvers</t>
  </si>
  <si>
    <t xml:space="preserve">S63 5DB                  </t>
  </si>
  <si>
    <t xml:space="preserve">01709 877678                            </t>
  </si>
  <si>
    <t>FMT22</t>
  </si>
  <si>
    <t>Singh T</t>
  </si>
  <si>
    <t>Totley Pharmacy</t>
  </si>
  <si>
    <t>158 Baslow Road</t>
  </si>
  <si>
    <t xml:space="preserve">S17 4DR                  </t>
  </si>
  <si>
    <t xml:space="preserve">0114 2361070                            </t>
  </si>
  <si>
    <t>1996-09-23</t>
  </si>
  <si>
    <t>FMV43</t>
  </si>
  <si>
    <t>Clark Am Ltd</t>
  </si>
  <si>
    <t>1 Market Place</t>
  </si>
  <si>
    <t xml:space="preserve">S36 6DA                  </t>
  </si>
  <si>
    <t>FMV77</t>
  </si>
  <si>
    <t>126 Hartley Brook Road</t>
  </si>
  <si>
    <t>Shiregreen</t>
  </si>
  <si>
    <t xml:space="preserve">S5 0AW                   </t>
  </si>
  <si>
    <t xml:space="preserve">0114 2456147                            </t>
  </si>
  <si>
    <t>FMV87</t>
  </si>
  <si>
    <t>219 School Road</t>
  </si>
  <si>
    <t xml:space="preserve">S10 1GN                  </t>
  </si>
  <si>
    <t xml:space="preserve">0114 2669613                            </t>
  </si>
  <si>
    <t>FMW25</t>
  </si>
  <si>
    <t>56 Edlington Lane</t>
  </si>
  <si>
    <t>Warmsworth</t>
  </si>
  <si>
    <t xml:space="preserve">DN4 9LS                  </t>
  </si>
  <si>
    <t xml:space="preserve">01302 851067                            </t>
  </si>
  <si>
    <t>2003-10-20</t>
  </si>
  <si>
    <t>FMX90</t>
  </si>
  <si>
    <t>Gateford Road</t>
  </si>
  <si>
    <t xml:space="preserve">S81 7AP                  </t>
  </si>
  <si>
    <t xml:space="preserve">01909 447847                            </t>
  </si>
  <si>
    <t>FM196</t>
  </si>
  <si>
    <t>46-48 Carolgate</t>
  </si>
  <si>
    <t xml:space="preserve">DN22 6DY                 </t>
  </si>
  <si>
    <t xml:space="preserve">01777 703812                            </t>
  </si>
  <si>
    <t>FM245</t>
  </si>
  <si>
    <t>Abbeydale Drive</t>
  </si>
  <si>
    <t xml:space="preserve">S7 2QB                   </t>
  </si>
  <si>
    <t xml:space="preserve">0114 260797                             </t>
  </si>
  <si>
    <t>FM248</t>
  </si>
  <si>
    <t>12 Hoyland Road</t>
  </si>
  <si>
    <t>Hoyland Common</t>
  </si>
  <si>
    <t xml:space="preserve">S74 0LY                  </t>
  </si>
  <si>
    <t xml:space="preserve">01226 743156                            </t>
  </si>
  <si>
    <t>FM670</t>
  </si>
  <si>
    <t>61-63 Beckett Road</t>
  </si>
  <si>
    <t>Wheatley</t>
  </si>
  <si>
    <t xml:space="preserve">DN2 4AD                  </t>
  </si>
  <si>
    <t xml:space="preserve">01302 349541                            </t>
  </si>
  <si>
    <t>1995-12-01</t>
  </si>
  <si>
    <t>FND79</t>
  </si>
  <si>
    <t>Rd Hill (Chemist) Limited</t>
  </si>
  <si>
    <t>5 Chatsworth Road</t>
  </si>
  <si>
    <t>Athersley  South</t>
  </si>
  <si>
    <t xml:space="preserve">S71 3QL                  </t>
  </si>
  <si>
    <t xml:space="preserve">01226 282882                            </t>
  </si>
  <si>
    <t>FND99</t>
  </si>
  <si>
    <t>Waitrose</t>
  </si>
  <si>
    <t>123 Ecclesall Road</t>
  </si>
  <si>
    <t xml:space="preserve">S11 8HY                  </t>
  </si>
  <si>
    <t xml:space="preserve">0114 2786762                            </t>
  </si>
  <si>
    <t>2004-10-07</t>
  </si>
  <si>
    <t>FNH80</t>
  </si>
  <si>
    <t>Ordsall Pharmacy</t>
  </si>
  <si>
    <t>1a Welbeck Road</t>
  </si>
  <si>
    <t xml:space="preserve">DN22 7RP                 </t>
  </si>
  <si>
    <t xml:space="preserve">01777 869707                            </t>
  </si>
  <si>
    <t>2014-02-03</t>
  </si>
  <si>
    <t>FNK02</t>
  </si>
  <si>
    <t>Swift Delivery Pharmacy</t>
  </si>
  <si>
    <t>210b Wellgate Road</t>
  </si>
  <si>
    <t>Wellgate</t>
  </si>
  <si>
    <t xml:space="preserve">S60 2PD                  </t>
  </si>
  <si>
    <t xml:space="preserve">01709 830111                            </t>
  </si>
  <si>
    <t>FNL19</t>
  </si>
  <si>
    <t>Grange Lane</t>
  </si>
  <si>
    <t xml:space="preserve">DN11 0SD                 </t>
  </si>
  <si>
    <t xml:space="preserve">01302 868469                            </t>
  </si>
  <si>
    <t>FNL37</t>
  </si>
  <si>
    <t>The High Street Surgery</t>
  </si>
  <si>
    <t xml:space="preserve">S62 6LW                  </t>
  </si>
  <si>
    <t xml:space="preserve">01709 522244                            </t>
  </si>
  <si>
    <t>2012-01-04</t>
  </si>
  <si>
    <t>FNL68</t>
  </si>
  <si>
    <t>Misterton Medical Services Ltd</t>
  </si>
  <si>
    <t>Misterton Pharmacy</t>
  </si>
  <si>
    <t>The Retort House</t>
  </si>
  <si>
    <t>Marsh Lane, Misterton</t>
  </si>
  <si>
    <t xml:space="preserve">DN10 4DL                 </t>
  </si>
  <si>
    <t xml:space="preserve">01427 890206                            </t>
  </si>
  <si>
    <t>FNM79</t>
  </si>
  <si>
    <t>6 Newgate Street</t>
  </si>
  <si>
    <t xml:space="preserve">S80 2HD                  </t>
  </si>
  <si>
    <t>FNN73</t>
  </si>
  <si>
    <t>Mckay Healthcare Ltd</t>
  </si>
  <si>
    <t>Silkstone Pharmacy</t>
  </si>
  <si>
    <t>Silkstone</t>
  </si>
  <si>
    <t xml:space="preserve">S75 4JH                  </t>
  </si>
  <si>
    <t xml:space="preserve">01226 791838                            </t>
  </si>
  <si>
    <t>2012-02-06</t>
  </si>
  <si>
    <t>FN129</t>
  </si>
  <si>
    <t>Rowson PG</t>
  </si>
  <si>
    <t>Brookside Pharmacy</t>
  </si>
  <si>
    <t>2a Turner Lane</t>
  </si>
  <si>
    <t>Whiston</t>
  </si>
  <si>
    <t xml:space="preserve">S60 4HY                  </t>
  </si>
  <si>
    <t xml:space="preserve">01709 368537                            </t>
  </si>
  <si>
    <t>FN407</t>
  </si>
  <si>
    <t>Raj Morjaria</t>
  </si>
  <si>
    <t>Skye Pharmacy</t>
  </si>
  <si>
    <t>The Dovercourt Centre</t>
  </si>
  <si>
    <t>3 Skye Edge Avenue</t>
  </si>
  <si>
    <t xml:space="preserve">S2 5FX                   </t>
  </si>
  <si>
    <t xml:space="preserve">0114 2751999                            </t>
  </si>
  <si>
    <t>FN590</t>
  </si>
  <si>
    <t>503-505 Gleadless Road</t>
  </si>
  <si>
    <t>Newfield Green</t>
  </si>
  <si>
    <t xml:space="preserve">S2 2BS                   </t>
  </si>
  <si>
    <t xml:space="preserve">0114 2397295                            </t>
  </si>
  <si>
    <t>FN608</t>
  </si>
  <si>
    <t>Chaucer Road</t>
  </si>
  <si>
    <t>Parsons Cross</t>
  </si>
  <si>
    <t xml:space="preserve">S5 8NH                   </t>
  </si>
  <si>
    <t>FPA09</t>
  </si>
  <si>
    <t>252-254 West Street</t>
  </si>
  <si>
    <t xml:space="preserve">S1 4EU                   </t>
  </si>
  <si>
    <t xml:space="preserve">0114 2721554                            </t>
  </si>
  <si>
    <t>FPE25</t>
  </si>
  <si>
    <t>Unit 4,Westfield Centre</t>
  </si>
  <si>
    <t>Westfield</t>
  </si>
  <si>
    <t xml:space="preserve">S20 8ND                  </t>
  </si>
  <si>
    <t xml:space="preserve">0114 2483600                            </t>
  </si>
  <si>
    <t>FPF32</t>
  </si>
  <si>
    <t xml:space="preserve">S73 0AA                  </t>
  </si>
  <si>
    <t>1994-05-16</t>
  </si>
  <si>
    <t>FPG28</t>
  </si>
  <si>
    <t>34 Nostell Place</t>
  </si>
  <si>
    <t>Bessacarr</t>
  </si>
  <si>
    <t xml:space="preserve">DN4 7JA                  </t>
  </si>
  <si>
    <t xml:space="preserve">01302 532321                            </t>
  </si>
  <si>
    <t>FPJ07</t>
  </si>
  <si>
    <t>Apollo Court</t>
  </si>
  <si>
    <t>45 High Street, Dodworth</t>
  </si>
  <si>
    <t xml:space="preserve">S75 3RF                  </t>
  </si>
  <si>
    <t xml:space="preserve">01226 203921                            </t>
  </si>
  <si>
    <t>FPN40</t>
  </si>
  <si>
    <t>190 Duke Street</t>
  </si>
  <si>
    <t xml:space="preserve">S2 5QQ                   </t>
  </si>
  <si>
    <t xml:space="preserve">0114 2759573                            </t>
  </si>
  <si>
    <t>FPP30</t>
  </si>
  <si>
    <t>1 Market Square</t>
  </si>
  <si>
    <t xml:space="preserve">S13 7JX                  </t>
  </si>
  <si>
    <t xml:space="preserve">0114 2692136                            </t>
  </si>
  <si>
    <t>FPR58</t>
  </si>
  <si>
    <t>Iqbal Z (Deepcar Ltd)</t>
  </si>
  <si>
    <t>Deepcar Pharmacy</t>
  </si>
  <si>
    <t>271 Manchester Road</t>
  </si>
  <si>
    <t>Deepcar</t>
  </si>
  <si>
    <t xml:space="preserve">S36 2RA                  </t>
  </si>
  <si>
    <t xml:space="preserve">0114 2837057                            </t>
  </si>
  <si>
    <t>1992-03-30</t>
  </si>
  <si>
    <t>FPR86</t>
  </si>
  <si>
    <t>Shafton Pharmacy</t>
  </si>
  <si>
    <t>Unit 1, High Street</t>
  </si>
  <si>
    <t>Shafton</t>
  </si>
  <si>
    <t xml:space="preserve">S72 8NF                  </t>
  </si>
  <si>
    <t xml:space="preserve">01226 780708                            </t>
  </si>
  <si>
    <t>FPT39</t>
  </si>
  <si>
    <t>Unit 3, Tinsley Centre</t>
  </si>
  <si>
    <t>Bawtry Road, Tinsley</t>
  </si>
  <si>
    <t xml:space="preserve">S9 1UY                   </t>
  </si>
  <si>
    <t xml:space="preserve">0114 2442121                            </t>
  </si>
  <si>
    <t>2008-06-16</t>
  </si>
  <si>
    <t>FPY43</t>
  </si>
  <si>
    <t xml:space="preserve">S64 9AS                  </t>
  </si>
  <si>
    <t xml:space="preserve">01709 583312                            </t>
  </si>
  <si>
    <t>FP030</t>
  </si>
  <si>
    <t>298 Glossop Road</t>
  </si>
  <si>
    <t xml:space="preserve">S10 2HS                  </t>
  </si>
  <si>
    <t xml:space="preserve">0114 2761321                            </t>
  </si>
  <si>
    <t>2004-09-27</t>
  </si>
  <si>
    <t>FP168</t>
  </si>
  <si>
    <t>Naat Healthcare Limited</t>
  </si>
  <si>
    <t>Sheffield Late Night Pharmacy</t>
  </si>
  <si>
    <t>277 Fulwood Road</t>
  </si>
  <si>
    <t xml:space="preserve">S10 3BD                  </t>
  </si>
  <si>
    <t xml:space="preserve">0114 2665214                            </t>
  </si>
  <si>
    <t>FP196</t>
  </si>
  <si>
    <t>1a-3a Church Street</t>
  </si>
  <si>
    <t>Swinton</t>
  </si>
  <si>
    <t xml:space="preserve">S64 8QA                  </t>
  </si>
  <si>
    <t xml:space="preserve">01709 582776                            </t>
  </si>
  <si>
    <t>FP744</t>
  </si>
  <si>
    <t>Helios Pharma Limited</t>
  </si>
  <si>
    <t>104 Wortley Road</t>
  </si>
  <si>
    <t>High Green</t>
  </si>
  <si>
    <t xml:space="preserve">S35 4LU                  </t>
  </si>
  <si>
    <t>2013-04-04</t>
  </si>
  <si>
    <t>FP935</t>
  </si>
  <si>
    <t xml:space="preserve">DN7 5AF                  </t>
  </si>
  <si>
    <t xml:space="preserve">01302 841351                            </t>
  </si>
  <si>
    <t>FQC31</t>
  </si>
  <si>
    <t>122 Thorne Road</t>
  </si>
  <si>
    <t xml:space="preserve">DN3 2JA                  </t>
  </si>
  <si>
    <t xml:space="preserve">01302 882828                            </t>
  </si>
  <si>
    <t>FQE67</t>
  </si>
  <si>
    <t>66 Rochester Road</t>
  </si>
  <si>
    <t>Lodge Moor</t>
  </si>
  <si>
    <t xml:space="preserve">S10 4JQ                  </t>
  </si>
  <si>
    <t xml:space="preserve">0114 2303983                            </t>
  </si>
  <si>
    <t>FQF58</t>
  </si>
  <si>
    <t>Poplar Glade</t>
  </si>
  <si>
    <t xml:space="preserve">S66 2JQ                  </t>
  </si>
  <si>
    <t xml:space="preserve">01709 549714                            </t>
  </si>
  <si>
    <t>FQH40</t>
  </si>
  <si>
    <t>D &amp; R Sharp (Chemists) Limited</t>
  </si>
  <si>
    <t>21 St David's Drive</t>
  </si>
  <si>
    <t>Scawsby</t>
  </si>
  <si>
    <t xml:space="preserve">DN5 8NG                  </t>
  </si>
  <si>
    <t xml:space="preserve">01302 785465                            </t>
  </si>
  <si>
    <t>FQJ22</t>
  </si>
  <si>
    <t>240 Great North Road</t>
  </si>
  <si>
    <t>Woodlands</t>
  </si>
  <si>
    <t xml:space="preserve">DN6 7HP                  </t>
  </si>
  <si>
    <t xml:space="preserve">01302 722450                            </t>
  </si>
  <si>
    <t>FQJ54</t>
  </si>
  <si>
    <t>Mr Joseph Terence Watson</t>
  </si>
  <si>
    <t>Good Measure</t>
  </si>
  <si>
    <t>Unit 18, Alexander Centre</t>
  </si>
  <si>
    <t xml:space="preserve">S62 6JE                  </t>
  </si>
  <si>
    <t xml:space="preserve">01709 780788                            </t>
  </si>
  <si>
    <t>2012-04-20</t>
  </si>
  <si>
    <t>FQK76</t>
  </si>
  <si>
    <t>14 Fieldside</t>
  </si>
  <si>
    <t xml:space="preserve">DN8 4BQ                  </t>
  </si>
  <si>
    <t xml:space="preserve">01405 812158                            </t>
  </si>
  <si>
    <t>FQL23</t>
  </si>
  <si>
    <t>294 Ringinglow Road</t>
  </si>
  <si>
    <t xml:space="preserve">S11 7PX                  </t>
  </si>
  <si>
    <t xml:space="preserve">0114 2301129                            </t>
  </si>
  <si>
    <t>FQL77</t>
  </si>
  <si>
    <t>Worksop Pharmacy</t>
  </si>
  <si>
    <t>5 Potter Street</t>
  </si>
  <si>
    <t xml:space="preserve">S80 2AF                  </t>
  </si>
  <si>
    <t xml:space="preserve">01909 483542                            </t>
  </si>
  <si>
    <t>FQN92</t>
  </si>
  <si>
    <t>Biscay Way</t>
  </si>
  <si>
    <t xml:space="preserve">S63 7DA                  </t>
  </si>
  <si>
    <t>2007-11-08</t>
  </si>
  <si>
    <t>FQP81</t>
  </si>
  <si>
    <t>Duke Medical Centre</t>
  </si>
  <si>
    <t>26 Talbot Road</t>
  </si>
  <si>
    <t xml:space="preserve">S2 2TD                   </t>
  </si>
  <si>
    <t xml:space="preserve">0114 2727991                            </t>
  </si>
  <si>
    <t>FQT85</t>
  </si>
  <si>
    <t>30 Addy Street</t>
  </si>
  <si>
    <t xml:space="preserve">S6 3FT                   </t>
  </si>
  <si>
    <t xml:space="preserve">0114 2720883                            </t>
  </si>
  <si>
    <t>1993-09-06</t>
  </si>
  <si>
    <t>FQW64</t>
  </si>
  <si>
    <t>Raza  Ali</t>
  </si>
  <si>
    <t>Sandringham Medical Pract</t>
  </si>
  <si>
    <t>Sandringham Road, Intake</t>
  </si>
  <si>
    <t xml:space="preserve">DN2 5JH                  </t>
  </si>
  <si>
    <t xml:space="preserve">01302 327889                            </t>
  </si>
  <si>
    <t>2013-09-10</t>
  </si>
  <si>
    <t>FQY35</t>
  </si>
  <si>
    <t>The Stone Castle Centre</t>
  </si>
  <si>
    <t>Gardens Lane, Conisbrough</t>
  </si>
  <si>
    <t xml:space="preserve">DN12 3JW                 </t>
  </si>
  <si>
    <t xml:space="preserve">01709 863211                            </t>
  </si>
  <si>
    <t>FQ008</t>
  </si>
  <si>
    <t>Welfare Road</t>
  </si>
  <si>
    <t>Thurnscoe</t>
  </si>
  <si>
    <t xml:space="preserve">S63 0JZ                  </t>
  </si>
  <si>
    <t xml:space="preserve">01709 892207                            </t>
  </si>
  <si>
    <t>FQ296</t>
  </si>
  <si>
    <t>Co-Op Group Healthcare Group</t>
  </si>
  <si>
    <t>621 Middlewood Road</t>
  </si>
  <si>
    <t xml:space="preserve">S6 1TT                   </t>
  </si>
  <si>
    <t xml:space="preserve">0114 2311926                            </t>
  </si>
  <si>
    <t>2005-07-04</t>
  </si>
  <si>
    <t>FQ582</t>
  </si>
  <si>
    <t>17-21 Abbey Lane</t>
  </si>
  <si>
    <t xml:space="preserve">S8 0BJ                   </t>
  </si>
  <si>
    <t xml:space="preserve">0114 2745414                            </t>
  </si>
  <si>
    <t>FQ661</t>
  </si>
  <si>
    <t>Swift Pharmacy Burngreave</t>
  </si>
  <si>
    <t>1 Gower Street</t>
  </si>
  <si>
    <t xml:space="preserve">S4 7HA                   </t>
  </si>
  <si>
    <t>2012-08-31</t>
  </si>
  <si>
    <t>FRA76</t>
  </si>
  <si>
    <t>158 Dykes Hall Road</t>
  </si>
  <si>
    <t xml:space="preserve">S6 4GQ                   </t>
  </si>
  <si>
    <t xml:space="preserve">0114 2343383                            </t>
  </si>
  <si>
    <t>FRH16</t>
  </si>
  <si>
    <t>The New Surgery</t>
  </si>
  <si>
    <t>Adwick Road, Mexborough</t>
  </si>
  <si>
    <t xml:space="preserve">01709 252669                            </t>
  </si>
  <si>
    <t>FRJ47</t>
  </si>
  <si>
    <t>356 Newman Road</t>
  </si>
  <si>
    <t xml:space="preserve">S9 1LX                   </t>
  </si>
  <si>
    <t xml:space="preserve">0114 2425785                            </t>
  </si>
  <si>
    <t>FRL46</t>
  </si>
  <si>
    <t>The Tesco Store</t>
  </si>
  <si>
    <t>Woodfield Way</t>
  </si>
  <si>
    <t xml:space="preserve">DN4 8SB                  </t>
  </si>
  <si>
    <t xml:space="preserve">01302 799747                            </t>
  </si>
  <si>
    <t>FRM95</t>
  </si>
  <si>
    <t>Chapeltown</t>
  </si>
  <si>
    <t xml:space="preserve">S35 2UW                  </t>
  </si>
  <si>
    <t xml:space="preserve">0114 2404210                            </t>
  </si>
  <si>
    <t>FRP29</t>
  </si>
  <si>
    <t>Harlington Road</t>
  </si>
  <si>
    <t xml:space="preserve">S64 0JP                  </t>
  </si>
  <si>
    <t xml:space="preserve">01709 584133                            </t>
  </si>
  <si>
    <t>2006-01-09</t>
  </si>
  <si>
    <t>FRQ47</t>
  </si>
  <si>
    <t xml:space="preserve">01302 744373                            </t>
  </si>
  <si>
    <t>FRT24</t>
  </si>
  <si>
    <t>Steven K Lo</t>
  </si>
  <si>
    <t>5 Pond Road</t>
  </si>
  <si>
    <t>Stannington</t>
  </si>
  <si>
    <t xml:space="preserve">S6 6DP                   </t>
  </si>
  <si>
    <t xml:space="preserve">0114 2344309                            </t>
  </si>
  <si>
    <t>FRT31</t>
  </si>
  <si>
    <t>Worksop Health Centre</t>
  </si>
  <si>
    <t>Newgate Street</t>
  </si>
  <si>
    <t xml:space="preserve">S80 1HP                  </t>
  </si>
  <si>
    <t xml:space="preserve">01909 482813                            </t>
  </si>
  <si>
    <t>FRV23</t>
  </si>
  <si>
    <t>Larwood Health Centre</t>
  </si>
  <si>
    <t>Kilton</t>
  </si>
  <si>
    <t xml:space="preserve">S81 0HH                  </t>
  </si>
  <si>
    <t xml:space="preserve">01909 500292                            </t>
  </si>
  <si>
    <t>2001-01-02</t>
  </si>
  <si>
    <t>FRV51</t>
  </si>
  <si>
    <t>493 Bellhouse Road</t>
  </si>
  <si>
    <t xml:space="preserve">S5 0EP                   </t>
  </si>
  <si>
    <t xml:space="preserve">0114 2456137                            </t>
  </si>
  <si>
    <t>FR152</t>
  </si>
  <si>
    <t>3a Far Lane</t>
  </si>
  <si>
    <t>Wadsley</t>
  </si>
  <si>
    <t xml:space="preserve">S6 4FA                   </t>
  </si>
  <si>
    <t xml:space="preserve">0114 2337529                            </t>
  </si>
  <si>
    <t>1994-01-24</t>
  </si>
  <si>
    <t>FR397</t>
  </si>
  <si>
    <t>Judy Row</t>
  </si>
  <si>
    <t>Monk Bretton</t>
  </si>
  <si>
    <t xml:space="preserve">S71 2EJ                  </t>
  </si>
  <si>
    <t>FR409</t>
  </si>
  <si>
    <t>555 East Bank Road</t>
  </si>
  <si>
    <t xml:space="preserve">S2 2AG                   </t>
  </si>
  <si>
    <t xml:space="preserve">0114 2398370                            </t>
  </si>
  <si>
    <t>FR709</t>
  </si>
  <si>
    <t>Maltby Services Centre</t>
  </si>
  <si>
    <t>Braithwell Road</t>
  </si>
  <si>
    <t>Maltby, Rotherham</t>
  </si>
  <si>
    <t xml:space="preserve">S66 8JE                  </t>
  </si>
  <si>
    <t xml:space="preserve">01709 813344                            </t>
  </si>
  <si>
    <t>FR747</t>
  </si>
  <si>
    <t>Auckley Pharmacy</t>
  </si>
  <si>
    <t>30 Ellers Lane</t>
  </si>
  <si>
    <t>Auckley</t>
  </si>
  <si>
    <t xml:space="preserve">DN9 3JF                  </t>
  </si>
  <si>
    <t xml:space="preserve">01302 771392                            </t>
  </si>
  <si>
    <t>FR800</t>
  </si>
  <si>
    <t>Unit E, Bellows Road Sc</t>
  </si>
  <si>
    <t xml:space="preserve">S62 6NG                  </t>
  </si>
  <si>
    <t xml:space="preserve">01709 522184                            </t>
  </si>
  <si>
    <t>FTD75</t>
  </si>
  <si>
    <t>41 Margetson Crescent</t>
  </si>
  <si>
    <t xml:space="preserve">S5 9ND                   </t>
  </si>
  <si>
    <t xml:space="preserve">0114 2321741                            </t>
  </si>
  <si>
    <t>1992-08-20</t>
  </si>
  <si>
    <t>FTE09</t>
  </si>
  <si>
    <t>White House Farm Med Ctr</t>
  </si>
  <si>
    <t>Church Street, Armthorpe</t>
  </si>
  <si>
    <t xml:space="preserve">DN3 3AH                  </t>
  </si>
  <si>
    <t xml:space="preserve">01302 831386                            </t>
  </si>
  <si>
    <t>FTF36</t>
  </si>
  <si>
    <t>Hr Pharmacare Limited</t>
  </si>
  <si>
    <t>Kexborough Pharmacy</t>
  </si>
  <si>
    <t>3 Ballfield Lane</t>
  </si>
  <si>
    <t>Kexborough</t>
  </si>
  <si>
    <t xml:space="preserve">S75 5EF                  </t>
  </si>
  <si>
    <t xml:space="preserve">01226 388475                            </t>
  </si>
  <si>
    <t>2013-10-07</t>
  </si>
  <si>
    <t>FTG20</t>
  </si>
  <si>
    <t>96a Mill Road</t>
  </si>
  <si>
    <t xml:space="preserve">S35 9XQ                  </t>
  </si>
  <si>
    <t xml:space="preserve">0114 2469383                            </t>
  </si>
  <si>
    <t>FTH41</t>
  </si>
  <si>
    <t>Skf Lo Chemist Ltd</t>
  </si>
  <si>
    <t>Pontefract Road, Lundwood</t>
  </si>
  <si>
    <t xml:space="preserve">S71 5PN                  </t>
  </si>
  <si>
    <t xml:space="preserve">01226 240893                            </t>
  </si>
  <si>
    <t>FTL66</t>
  </si>
  <si>
    <t>171 Main Road</t>
  </si>
  <si>
    <t xml:space="preserve">S9 5HP                   </t>
  </si>
  <si>
    <t xml:space="preserve">0114 2431890                            </t>
  </si>
  <si>
    <t>FTL86</t>
  </si>
  <si>
    <t>35 Townhead Road</t>
  </si>
  <si>
    <t>Dore</t>
  </si>
  <si>
    <t xml:space="preserve">S17 3GD                  </t>
  </si>
  <si>
    <t xml:space="preserve">0114 2361028                            </t>
  </si>
  <si>
    <t>1992-05-18</t>
  </si>
  <si>
    <t>FTN28</t>
  </si>
  <si>
    <t xml:space="preserve">01709 780363                            </t>
  </si>
  <si>
    <t>2006-07-06</t>
  </si>
  <si>
    <t>FTP17</t>
  </si>
  <si>
    <t>Tripharm</t>
  </si>
  <si>
    <t>99 Dodworth Road</t>
  </si>
  <si>
    <t xml:space="preserve">S70 6HB                  </t>
  </si>
  <si>
    <t xml:space="preserve">01226 286312                            </t>
  </si>
  <si>
    <t>FTP90</t>
  </si>
  <si>
    <t>The Martinwells Centre</t>
  </si>
  <si>
    <t>Thompson Ave, Edlington</t>
  </si>
  <si>
    <t xml:space="preserve">DN12 1JD                 </t>
  </si>
  <si>
    <t xml:space="preserve">01709 862200                            </t>
  </si>
  <si>
    <t>FTV02</t>
  </si>
  <si>
    <t>Balby Healthcare Limited</t>
  </si>
  <si>
    <t>Balby Late Night Pharmacy</t>
  </si>
  <si>
    <t>St.Johns Group Practice</t>
  </si>
  <si>
    <t>Greenfield Lane, Balby</t>
  </si>
  <si>
    <t xml:space="preserve">DN4 0TH                  </t>
  </si>
  <si>
    <t xml:space="preserve">01302 859333                            </t>
  </si>
  <si>
    <t>2009-12-12</t>
  </si>
  <si>
    <t>FTV80</t>
  </si>
  <si>
    <t>Jordanthorpe Hth Centre</t>
  </si>
  <si>
    <t>1 Dyche Clse,Jordanthorpe</t>
  </si>
  <si>
    <t xml:space="preserve">S8 8DJ                   </t>
  </si>
  <si>
    <t xml:space="preserve">0114 2375618                            </t>
  </si>
  <si>
    <t>FT065</t>
  </si>
  <si>
    <t>47-48 Market Place</t>
  </si>
  <si>
    <t xml:space="preserve">DN1 1NJ                  </t>
  </si>
  <si>
    <t xml:space="preserve">01302 342107                            </t>
  </si>
  <si>
    <t>FT368</t>
  </si>
  <si>
    <t>Woodhouse Pharmacy</t>
  </si>
  <si>
    <t>Woodhouse Medical Centre</t>
  </si>
  <si>
    <t>5 Skelton Lane, Woodhouse</t>
  </si>
  <si>
    <t xml:space="preserve">S13 7LY                  </t>
  </si>
  <si>
    <t xml:space="preserve">0114 2880004                            </t>
  </si>
  <si>
    <t>2008-07-21</t>
  </si>
  <si>
    <t>FT382</t>
  </si>
  <si>
    <t>Mr E Mohammed</t>
  </si>
  <si>
    <t>Firvale Pharmacy</t>
  </si>
  <si>
    <t>29-31 Rushby Street</t>
  </si>
  <si>
    <t>Firvale</t>
  </si>
  <si>
    <t xml:space="preserve">S4 8GN                   </t>
  </si>
  <si>
    <t xml:space="preserve">0114 2420009                            </t>
  </si>
  <si>
    <t>FT531</t>
  </si>
  <si>
    <t>Medisun Limited</t>
  </si>
  <si>
    <t>Medisun Pharmacy Limited</t>
  </si>
  <si>
    <t>255 Shoreham Street</t>
  </si>
  <si>
    <t xml:space="preserve">S1 4SS                   </t>
  </si>
  <si>
    <t xml:space="preserve">0114 2739452                            </t>
  </si>
  <si>
    <t>FT842</t>
  </si>
  <si>
    <t>Lo's Pharmacy</t>
  </si>
  <si>
    <t>1a Station Road</t>
  </si>
  <si>
    <t xml:space="preserve">S35 2XE                  </t>
  </si>
  <si>
    <t xml:space="preserve">0114 2467320                            </t>
  </si>
  <si>
    <t>FVD51</t>
  </si>
  <si>
    <t>77a Broadway</t>
  </si>
  <si>
    <t>Dunscroft</t>
  </si>
  <si>
    <t xml:space="preserve">DN7 4HA                  </t>
  </si>
  <si>
    <t xml:space="preserve">01302 844135                            </t>
  </si>
  <si>
    <t>2005-06-13</t>
  </si>
  <si>
    <t>FVE85</t>
  </si>
  <si>
    <t>3-7 Alderson Road</t>
  </si>
  <si>
    <t xml:space="preserve">S2 4UA                   </t>
  </si>
  <si>
    <t xml:space="preserve">0114 2584116                            </t>
  </si>
  <si>
    <t>FVF56</t>
  </si>
  <si>
    <t>Cspc (Pharmacy) Limited</t>
  </si>
  <si>
    <t>The Vermuyden Centre</t>
  </si>
  <si>
    <t>Fieldside</t>
  </si>
  <si>
    <t>Thorne, Doncaster</t>
  </si>
  <si>
    <t xml:space="preserve">0800 1804561                            </t>
  </si>
  <si>
    <t>2008-04-06</t>
  </si>
  <si>
    <t>FVF83</t>
  </si>
  <si>
    <t>A M Savage Limited</t>
  </si>
  <si>
    <t>Derbyshire Lane Pharmacy</t>
  </si>
  <si>
    <t>144 Derbyshire Lane</t>
  </si>
  <si>
    <t xml:space="preserve">S8 8SE                   </t>
  </si>
  <si>
    <t xml:space="preserve">0114 2553269                            </t>
  </si>
  <si>
    <t>FVG09</t>
  </si>
  <si>
    <t>11-12 Hillsborough Arcade</t>
  </si>
  <si>
    <t>Middlewood Road</t>
  </si>
  <si>
    <t xml:space="preserve">S6 4HL                   </t>
  </si>
  <si>
    <t xml:space="preserve">0114 2343685                            </t>
  </si>
  <si>
    <t>FVJ14</t>
  </si>
  <si>
    <t>Tickhill</t>
  </si>
  <si>
    <t xml:space="preserve">DN11 9HT                 </t>
  </si>
  <si>
    <t xml:space="preserve">01302 742576                            </t>
  </si>
  <si>
    <t>FVJ31</t>
  </si>
  <si>
    <t>Sharp D&amp;R (Chemists) Ltd</t>
  </si>
  <si>
    <t>Coliseum Buildings</t>
  </si>
  <si>
    <t>Bentley, Doncaster</t>
  </si>
  <si>
    <t xml:space="preserve">DN5 0AP                  </t>
  </si>
  <si>
    <t>FVL88</t>
  </si>
  <si>
    <t>239 Doncaster Road</t>
  </si>
  <si>
    <t xml:space="preserve">S65 2DE                  </t>
  </si>
  <si>
    <t xml:space="preserve">01709 364284                            </t>
  </si>
  <si>
    <t>FVM53</t>
  </si>
  <si>
    <t>99 Wales Road</t>
  </si>
  <si>
    <t>Kiveton Park</t>
  </si>
  <si>
    <t xml:space="preserve">S26 6RA                  </t>
  </si>
  <si>
    <t xml:space="preserve">01909 770214                            </t>
  </si>
  <si>
    <t>FVP23</t>
  </si>
  <si>
    <t>Los Pharmacy</t>
  </si>
  <si>
    <t>251 Broomhall Street</t>
  </si>
  <si>
    <t xml:space="preserve">S3 7SP                   </t>
  </si>
  <si>
    <t xml:space="preserve">0114 2760150                            </t>
  </si>
  <si>
    <t>FVR08</t>
  </si>
  <si>
    <t>Miss Y Bennett</t>
  </si>
  <si>
    <t>Heritage Pharmacy</t>
  </si>
  <si>
    <t>6 Heritage Court</t>
  </si>
  <si>
    <t>Rotherham Rd, Dinngington</t>
  </si>
  <si>
    <t xml:space="preserve">S25 3SA                  </t>
  </si>
  <si>
    <t>FVV38</t>
  </si>
  <si>
    <t>22 Park Lane</t>
  </si>
  <si>
    <t>Thrybergh</t>
  </si>
  <si>
    <t xml:space="preserve">S65 4BT                  </t>
  </si>
  <si>
    <t xml:space="preserve">01709 850214                            </t>
  </si>
  <si>
    <t>FVW05</t>
  </si>
  <si>
    <t>101 Ecclesall Road South</t>
  </si>
  <si>
    <t xml:space="preserve">S11 9PH                  </t>
  </si>
  <si>
    <t xml:space="preserve">0114 2360701                            </t>
  </si>
  <si>
    <t>FVW76</t>
  </si>
  <si>
    <t>9 Johnson Street</t>
  </si>
  <si>
    <t>Stocksbridge</t>
  </si>
  <si>
    <t xml:space="preserve">S36 1BX                  </t>
  </si>
  <si>
    <t xml:space="preserve">0114 2883313                            </t>
  </si>
  <si>
    <t>FV288</t>
  </si>
  <si>
    <t>65 Green Arbour Road</t>
  </si>
  <si>
    <t>Thurcroft</t>
  </si>
  <si>
    <t xml:space="preserve">S66 9DD                  </t>
  </si>
  <si>
    <t xml:space="preserve">01709 542224                            </t>
  </si>
  <si>
    <t>FV519</t>
  </si>
  <si>
    <t>Cudworth Health Centre</t>
  </si>
  <si>
    <t>Carlton Street, Cudworth</t>
  </si>
  <si>
    <t xml:space="preserve">S72 8ST                  </t>
  </si>
  <si>
    <t xml:space="preserve">01226 713925                            </t>
  </si>
  <si>
    <t>FV624</t>
  </si>
  <si>
    <t>Kimberworth Park Med Ctr</t>
  </si>
  <si>
    <t>Langdon Road</t>
  </si>
  <si>
    <t xml:space="preserve">S61 3QH                  </t>
  </si>
  <si>
    <t xml:space="preserve">01709 552313                            </t>
  </si>
  <si>
    <t>FV782</t>
  </si>
  <si>
    <t>Harworth Medical Centre</t>
  </si>
  <si>
    <t>Scrooby Road</t>
  </si>
  <si>
    <t>Harworth, Doncaster</t>
  </si>
  <si>
    <t xml:space="preserve">DN11 8JT                 </t>
  </si>
  <si>
    <t xml:space="preserve">01302 742331                            </t>
  </si>
  <si>
    <t>1994-09-05</t>
  </si>
  <si>
    <t>FV890</t>
  </si>
  <si>
    <t>Long Lane</t>
  </si>
  <si>
    <t>Carlton-In-Lindrick</t>
  </si>
  <si>
    <t xml:space="preserve">S81 9AN                  </t>
  </si>
  <si>
    <t xml:space="preserve">01909 730340                            </t>
  </si>
  <si>
    <t>FV992</t>
  </si>
  <si>
    <t>Unit 39</t>
  </si>
  <si>
    <t>Crystal Peaks West Mall</t>
  </si>
  <si>
    <t>Eckington Way,Waterthorpe</t>
  </si>
  <si>
    <t xml:space="preserve">S20 7PN                  </t>
  </si>
  <si>
    <t xml:space="preserve">0114 2478335                            </t>
  </si>
  <si>
    <t>FWA46</t>
  </si>
  <si>
    <t>Bawtry Road</t>
  </si>
  <si>
    <t xml:space="preserve">DN4 5NW                  </t>
  </si>
  <si>
    <t xml:space="preserve">01302 370990                            </t>
  </si>
  <si>
    <t>FWA49</t>
  </si>
  <si>
    <t>Pharmcet LTD</t>
  </si>
  <si>
    <t>Sprotbrough Village Pharmacy</t>
  </si>
  <si>
    <t>Sprotbrough Village Pharm</t>
  </si>
  <si>
    <t>14 Main Street</t>
  </si>
  <si>
    <t>Sprotbrough</t>
  </si>
  <si>
    <t xml:space="preserve">DN5 7RF                  </t>
  </si>
  <si>
    <t xml:space="preserve">01302 855622                            </t>
  </si>
  <si>
    <t>2008-07-14</t>
  </si>
  <si>
    <t>FWD68</t>
  </si>
  <si>
    <t>Rear Of 83 Thorne Road</t>
  </si>
  <si>
    <t xml:space="preserve">DN1 2ES                  </t>
  </si>
  <si>
    <t xml:space="preserve">01302 730519                            </t>
  </si>
  <si>
    <t>2008-01-14</t>
  </si>
  <si>
    <t>FWE11</t>
  </si>
  <si>
    <t>S K F Lo (Chemists) Ltd</t>
  </si>
  <si>
    <t>421 Ecclesall Road</t>
  </si>
  <si>
    <t xml:space="preserve">S11 8PG                  </t>
  </si>
  <si>
    <t xml:space="preserve">0114 2660976                            </t>
  </si>
  <si>
    <t>FWF23</t>
  </si>
  <si>
    <t>Leedale Pharmacy</t>
  </si>
  <si>
    <t>Leedale House</t>
  </si>
  <si>
    <t>Railway Court</t>
  </si>
  <si>
    <t xml:space="preserve">01302 554152                            </t>
  </si>
  <si>
    <t>FWJ12</t>
  </si>
  <si>
    <t xml:space="preserve">DN2 5PS                  </t>
  </si>
  <si>
    <t>FWK94</t>
  </si>
  <si>
    <t>296 Thorne Road</t>
  </si>
  <si>
    <t>Wheatley Hills</t>
  </si>
  <si>
    <t xml:space="preserve">DN2 5AJ                  </t>
  </si>
  <si>
    <t xml:space="preserve">01302 344829                            </t>
  </si>
  <si>
    <t>FWM47</t>
  </si>
  <si>
    <t>Pharma-Clinic LTD</t>
  </si>
  <si>
    <t>Rotherham Direct Pharmacy</t>
  </si>
  <si>
    <t>36 Shakespeare Road</t>
  </si>
  <si>
    <t xml:space="preserve">S65 1QY                  </t>
  </si>
  <si>
    <t>FWP91</t>
  </si>
  <si>
    <t>106 Warmsworth Road</t>
  </si>
  <si>
    <t xml:space="preserve">DN4 0RS                  </t>
  </si>
  <si>
    <t xml:space="preserve">01302 855448                            </t>
  </si>
  <si>
    <t>FWV96</t>
  </si>
  <si>
    <t>The Scott Practice</t>
  </si>
  <si>
    <t xml:space="preserve">DN4 0TG                  </t>
  </si>
  <si>
    <t xml:space="preserve">01302 310011                            </t>
  </si>
  <si>
    <t>FW170</t>
  </si>
  <si>
    <t>Cortonwood Retail Park</t>
  </si>
  <si>
    <t xml:space="preserve">01226 754763                            </t>
  </si>
  <si>
    <t>2006-11-03</t>
  </si>
  <si>
    <t>FW261</t>
  </si>
  <si>
    <t>20 Asline Road</t>
  </si>
  <si>
    <t xml:space="preserve">S2 4UJ                   </t>
  </si>
  <si>
    <t xml:space="preserve">0114 2551362                            </t>
  </si>
  <si>
    <t>FXA06</t>
  </si>
  <si>
    <t>Aldwarke Lane</t>
  </si>
  <si>
    <t xml:space="preserve">S65 3SW                  </t>
  </si>
  <si>
    <t xml:space="preserve">01709 859410                            </t>
  </si>
  <si>
    <t>FXF21</t>
  </si>
  <si>
    <t>Elliott Rt Ltd</t>
  </si>
  <si>
    <t>31 Agnes Road</t>
  </si>
  <si>
    <t xml:space="preserve">S70 1NJ                  </t>
  </si>
  <si>
    <t>FXG29</t>
  </si>
  <si>
    <t>Mitchells Enterprise Ctr</t>
  </si>
  <si>
    <t>Unit 9 Bradberry Balk Ln</t>
  </si>
  <si>
    <t xml:space="preserve">S73 8HR                  </t>
  </si>
  <si>
    <t xml:space="preserve">01226 757334                            </t>
  </si>
  <si>
    <t>FXG70</t>
  </si>
  <si>
    <t>1 Deer Park Close</t>
  </si>
  <si>
    <t xml:space="preserve">S6 5NA                   </t>
  </si>
  <si>
    <t xml:space="preserve">0114 2855569                            </t>
  </si>
  <si>
    <t>FXH98</t>
  </si>
  <si>
    <t>Abbeydale Pharmacy</t>
  </si>
  <si>
    <t>713 Abbeydale Road</t>
  </si>
  <si>
    <t xml:space="preserve">S7 2BE                   </t>
  </si>
  <si>
    <t xml:space="preserve">0114 2555242                            </t>
  </si>
  <si>
    <t>2008-07-07</t>
  </si>
  <si>
    <t>FXN58</t>
  </si>
  <si>
    <t>6 Hollings Lane</t>
  </si>
  <si>
    <t>Ravenfield</t>
  </si>
  <si>
    <t xml:space="preserve">S65 4PU                  </t>
  </si>
  <si>
    <t xml:space="preserve">01709 541318                            </t>
  </si>
  <si>
    <t>FXR73</t>
  </si>
  <si>
    <t>The Flying Scotsman Ctr</t>
  </si>
  <si>
    <t>St Sepulchre Gate West</t>
  </si>
  <si>
    <t xml:space="preserve">DN1 3AP                  </t>
  </si>
  <si>
    <t xml:space="preserve">01302 365147                            </t>
  </si>
  <si>
    <t>2012-11-30</t>
  </si>
  <si>
    <t>FXX35</t>
  </si>
  <si>
    <t>26 Main Street</t>
  </si>
  <si>
    <t>Catcliffe</t>
  </si>
  <si>
    <t xml:space="preserve">S60 5SR                  </t>
  </si>
  <si>
    <t xml:space="preserve">01709 382266                            </t>
  </si>
  <si>
    <t>FXX64</t>
  </si>
  <si>
    <t>Bentley</t>
  </si>
  <si>
    <t xml:space="preserve">01302 874553                            </t>
  </si>
  <si>
    <t>FXX84</t>
  </si>
  <si>
    <t>Crosspool Pharmacy</t>
  </si>
  <si>
    <t>23 Sandygate Road</t>
  </si>
  <si>
    <t>Crosspool</t>
  </si>
  <si>
    <t xml:space="preserve">S10 5NG                  </t>
  </si>
  <si>
    <t xml:space="preserve">0114 2661744                            </t>
  </si>
  <si>
    <t>FX024</t>
  </si>
  <si>
    <t>6 The Parade</t>
  </si>
  <si>
    <t>Thorogate</t>
  </si>
  <si>
    <t xml:space="preserve">S62 7HX                  </t>
  </si>
  <si>
    <t xml:space="preserve">01709 522605                            </t>
  </si>
  <si>
    <t>FX116</t>
  </si>
  <si>
    <t>Denaby Springwell Centre</t>
  </si>
  <si>
    <t>Denaby Main, Doncaster</t>
  </si>
  <si>
    <t xml:space="preserve">DN12 4AB                 </t>
  </si>
  <si>
    <t xml:space="preserve">01709 862255                            </t>
  </si>
  <si>
    <t>FX203</t>
  </si>
  <si>
    <t>13 The Parade</t>
  </si>
  <si>
    <t xml:space="preserve">DN3 3AG                  </t>
  </si>
  <si>
    <t xml:space="preserve">01302 831342                            </t>
  </si>
  <si>
    <t>FX589</t>
  </si>
  <si>
    <t>94a High Street</t>
  </si>
  <si>
    <t xml:space="preserve">S66 7BN                  </t>
  </si>
  <si>
    <t xml:space="preserve">01709 812429                            </t>
  </si>
  <si>
    <t>FX708</t>
  </si>
  <si>
    <t>Birdwell Pharmacy</t>
  </si>
  <si>
    <t>148 Sheffield Road</t>
  </si>
  <si>
    <t>Birdwell</t>
  </si>
  <si>
    <t xml:space="preserve">S70 5TD                  </t>
  </si>
  <si>
    <t xml:space="preserve">01226 350218                            </t>
  </si>
  <si>
    <t>FX779</t>
  </si>
  <si>
    <t>3 Laburnum Parade</t>
  </si>
  <si>
    <t xml:space="preserve">S66 8DP                  </t>
  </si>
  <si>
    <t xml:space="preserve">01709 816290                            </t>
  </si>
  <si>
    <t>FX813</t>
  </si>
  <si>
    <t>31-33 Laughton Road</t>
  </si>
  <si>
    <t xml:space="preserve">S25 2PN                  </t>
  </si>
  <si>
    <t xml:space="preserve">01909 562336                            </t>
  </si>
  <si>
    <t>FYE25</t>
  </si>
  <si>
    <t>13-15 Frenchgate</t>
  </si>
  <si>
    <t>Frenchgate Centre</t>
  </si>
  <si>
    <t xml:space="preserve">DN1 1QB                  </t>
  </si>
  <si>
    <t xml:space="preserve">01302 342238                            </t>
  </si>
  <si>
    <t>FYL47</t>
  </si>
  <si>
    <t>M&amp;A Pharmacies Ltd</t>
  </si>
  <si>
    <t>2 Bridge Hill</t>
  </si>
  <si>
    <t>Oughtibridge</t>
  </si>
  <si>
    <t xml:space="preserve">S35 0FL                  </t>
  </si>
  <si>
    <t xml:space="preserve">0114 2862916                            </t>
  </si>
  <si>
    <t>1994-04-30</t>
  </si>
  <si>
    <t>FYM19</t>
  </si>
  <si>
    <t>100 Halifax Road</t>
  </si>
  <si>
    <t>Wadsley Bridge</t>
  </si>
  <si>
    <t xml:space="preserve">S6 1LH                   </t>
  </si>
  <si>
    <t xml:space="preserve">0114 2311118                            </t>
  </si>
  <si>
    <t>FYR33</t>
  </si>
  <si>
    <t>12 Howard Street</t>
  </si>
  <si>
    <t>The Cascades</t>
  </si>
  <si>
    <t xml:space="preserve">S60 1QU                  </t>
  </si>
  <si>
    <t xml:space="preserve">01709 370971                            </t>
  </si>
  <si>
    <t>FYV83</t>
  </si>
  <si>
    <t>2 Princess Street</t>
  </si>
  <si>
    <t xml:space="preserve">DN6 7LX                  </t>
  </si>
  <si>
    <t xml:space="preserve">01302 337535                            </t>
  </si>
  <si>
    <t>FYX45</t>
  </si>
  <si>
    <t>517a Manchester Road</t>
  </si>
  <si>
    <t xml:space="preserve">S36 1DH                  </t>
  </si>
  <si>
    <t xml:space="preserve">0114 2883156                            </t>
  </si>
  <si>
    <t>FY163</t>
  </si>
  <si>
    <t>17 Crown Street</t>
  </si>
  <si>
    <t xml:space="preserve">S64 8NB                  </t>
  </si>
  <si>
    <t xml:space="preserve">01709 582183                            </t>
  </si>
  <si>
    <t>FY192</t>
  </si>
  <si>
    <t>34-40 Cheapside</t>
  </si>
  <si>
    <t xml:space="preserve">S70 1RT                  </t>
  </si>
  <si>
    <t>FY207</t>
  </si>
  <si>
    <t>Eden House</t>
  </si>
  <si>
    <t>Magna Lane</t>
  </si>
  <si>
    <t>Dalton</t>
  </si>
  <si>
    <t>Rotherham,South Yorkshire</t>
  </si>
  <si>
    <t xml:space="preserve">S65 4HH                  </t>
  </si>
  <si>
    <t xml:space="preserve">01709 851263                            </t>
  </si>
  <si>
    <t>FAA31</t>
  </si>
  <si>
    <t>Little Fountain Street</t>
  </si>
  <si>
    <t>Morley</t>
  </si>
  <si>
    <t xml:space="preserve">LS27 9EN                 </t>
  </si>
  <si>
    <t xml:space="preserve">0113 2535574                            </t>
  </si>
  <si>
    <t>FAC00</t>
  </si>
  <si>
    <t>Polegate Limited</t>
  </si>
  <si>
    <t>Living Care Pharmacy</t>
  </si>
  <si>
    <t>3 Upper Accommodation Rd</t>
  </si>
  <si>
    <t xml:space="preserve">LS9 8RZ                  </t>
  </si>
  <si>
    <t xml:space="preserve">0113 2490158                            </t>
  </si>
  <si>
    <t>FAD97</t>
  </si>
  <si>
    <t>82 Upper Warrengate</t>
  </si>
  <si>
    <t>Peterson Road</t>
  </si>
  <si>
    <t xml:space="preserve">WF1 4JZ                  </t>
  </si>
  <si>
    <t xml:space="preserve">01924 384235                            </t>
  </si>
  <si>
    <t>FAE51</t>
  </si>
  <si>
    <t>Leeds Road</t>
  </si>
  <si>
    <t>Glasshoughton</t>
  </si>
  <si>
    <t>Castleford</t>
  </si>
  <si>
    <t xml:space="preserve">WF10 5EL                 </t>
  </si>
  <si>
    <t xml:space="preserve">01977 788910                            </t>
  </si>
  <si>
    <t>FAE93</t>
  </si>
  <si>
    <t>New Building</t>
  </si>
  <si>
    <t>Green Lane, Wortlry</t>
  </si>
  <si>
    <t xml:space="preserve">LS12 1JZ                 </t>
  </si>
  <si>
    <t xml:space="preserve">0113 2636780                            </t>
  </si>
  <si>
    <t>FAF44</t>
  </si>
  <si>
    <t>Yeadon</t>
  </si>
  <si>
    <t xml:space="preserve">LS19 7SP                 </t>
  </si>
  <si>
    <t xml:space="preserve">0113 2502432                            </t>
  </si>
  <si>
    <t>FAG29</t>
  </si>
  <si>
    <t>32-34 Bank Street</t>
  </si>
  <si>
    <t xml:space="preserve">BD1 1PR                  </t>
  </si>
  <si>
    <t xml:space="preserve">01274 739085                            </t>
  </si>
  <si>
    <t>FAH13</t>
  </si>
  <si>
    <t>Hawkin Wa &amp; Sons Ltd</t>
  </si>
  <si>
    <t>78 Otley Old Road</t>
  </si>
  <si>
    <t xml:space="preserve">LS16 6LQ                 </t>
  </si>
  <si>
    <t>FAQ06</t>
  </si>
  <si>
    <t>Mr Basit Hussain</t>
  </si>
  <si>
    <t>Beeston Hill Pharmacy</t>
  </si>
  <si>
    <t>134 Beeston Road</t>
  </si>
  <si>
    <t>Beeston</t>
  </si>
  <si>
    <t xml:space="preserve">LS11 8BB                 </t>
  </si>
  <si>
    <t xml:space="preserve">0113 2771746                            </t>
  </si>
  <si>
    <t>FAY41</t>
  </si>
  <si>
    <t>Hughes Chemists (Northern) Ltd</t>
  </si>
  <si>
    <t>Hughes Chemists (Northern) Limited</t>
  </si>
  <si>
    <t>3-5 Oxford Terrace</t>
  </si>
  <si>
    <t>Off Soothill Lane</t>
  </si>
  <si>
    <t xml:space="preserve">WF17 5ST                 </t>
  </si>
  <si>
    <t xml:space="preserve">01924 472038                            </t>
  </si>
  <si>
    <t>1992-07-08</t>
  </si>
  <si>
    <t>FAY43</t>
  </si>
  <si>
    <t>25 The Square</t>
  </si>
  <si>
    <t>Airedale</t>
  </si>
  <si>
    <t xml:space="preserve">WF10 3JJ                 </t>
  </si>
  <si>
    <t xml:space="preserve">01977 553507                            </t>
  </si>
  <si>
    <t>1992-12-04</t>
  </si>
  <si>
    <t>FA008</t>
  </si>
  <si>
    <t>49-51 The Merrion Centre</t>
  </si>
  <si>
    <t xml:space="preserve">LS2 8DB                  </t>
  </si>
  <si>
    <t xml:space="preserve">0113 2428194                            </t>
  </si>
  <si>
    <t>FA131</t>
  </si>
  <si>
    <t>Holt Road</t>
  </si>
  <si>
    <t>Holt Park</t>
  </si>
  <si>
    <t xml:space="preserve">LS16 7RY                 </t>
  </si>
  <si>
    <t xml:space="preserve">0113 2699719                            </t>
  </si>
  <si>
    <t>FA231</t>
  </si>
  <si>
    <t>Armley</t>
  </si>
  <si>
    <t xml:space="preserve">LS12 3EY                 </t>
  </si>
  <si>
    <t xml:space="preserve">0113 2639606                            </t>
  </si>
  <si>
    <t>FA377</t>
  </si>
  <si>
    <t>Beachtech LTD</t>
  </si>
  <si>
    <t>H S Chemist</t>
  </si>
  <si>
    <t>16 Carlisle Road</t>
  </si>
  <si>
    <t xml:space="preserve">BD8 8AD                  </t>
  </si>
  <si>
    <t xml:space="preserve">01274 543332                            </t>
  </si>
  <si>
    <t>FA513</t>
  </si>
  <si>
    <t>Ash Grove Pharmacy</t>
  </si>
  <si>
    <t>England Lane</t>
  </si>
  <si>
    <t xml:space="preserve">WF11 0JA                 </t>
  </si>
  <si>
    <t xml:space="preserve">01977 622102                            </t>
  </si>
  <si>
    <t>2009-07-13</t>
  </si>
  <si>
    <t>FA545</t>
  </si>
  <si>
    <t>540 Broad Lane</t>
  </si>
  <si>
    <t>Stanningley</t>
  </si>
  <si>
    <t xml:space="preserve">LS28 6PA                 </t>
  </si>
  <si>
    <t xml:space="preserve">0113 2565624                            </t>
  </si>
  <si>
    <t>FA550</t>
  </si>
  <si>
    <t>L&amp;P 242 Limited</t>
  </si>
  <si>
    <t>Drighlington Pharmacy</t>
  </si>
  <si>
    <t>151 King Street</t>
  </si>
  <si>
    <t>Drighlington</t>
  </si>
  <si>
    <t xml:space="preserve">BD11 1EJ                 </t>
  </si>
  <si>
    <t xml:space="preserve">0113 2852000                            </t>
  </si>
  <si>
    <t>2009-06-30</t>
  </si>
  <si>
    <t>FA793</t>
  </si>
  <si>
    <t>Mk Leeds Ltd</t>
  </si>
  <si>
    <t>Rw Pullan</t>
  </si>
  <si>
    <t>58 Brudenell Road</t>
  </si>
  <si>
    <t xml:space="preserve">LS6 1EG                  </t>
  </si>
  <si>
    <t xml:space="preserve">0113 2785831                            </t>
  </si>
  <si>
    <t>FCE76</t>
  </si>
  <si>
    <t>Boots Of Ilkley</t>
  </si>
  <si>
    <t>37-39 Brook Street</t>
  </si>
  <si>
    <t>Ilkley</t>
  </si>
  <si>
    <t xml:space="preserve">LS29 8AG                 </t>
  </si>
  <si>
    <t xml:space="preserve">01943 608476                            </t>
  </si>
  <si>
    <t>FCK46</t>
  </si>
  <si>
    <t>Skyfarm Leeds Ltd</t>
  </si>
  <si>
    <t>Sky Pharmacy</t>
  </si>
  <si>
    <t>35 Harehills Road</t>
  </si>
  <si>
    <t xml:space="preserve">LS8 5HR                  </t>
  </si>
  <si>
    <t xml:space="preserve">0113 2484107                            </t>
  </si>
  <si>
    <t>FCK50</t>
  </si>
  <si>
    <t>Deadman R Ltd</t>
  </si>
  <si>
    <t>Horne Street Medical Ctr</t>
  </si>
  <si>
    <t>Horne Street</t>
  </si>
  <si>
    <t>Halifax</t>
  </si>
  <si>
    <t xml:space="preserve">HX1 5NN                  </t>
  </si>
  <si>
    <t xml:space="preserve">01422 352082                            </t>
  </si>
  <si>
    <t>FCL08</t>
  </si>
  <si>
    <t>Knights Scott Hall Pharmacy</t>
  </si>
  <si>
    <t>Rutland Lodge</t>
  </si>
  <si>
    <t>Scott Hall Road</t>
  </si>
  <si>
    <t xml:space="preserve">LS7 3DR                  </t>
  </si>
  <si>
    <t xml:space="preserve">0113 2392014                            </t>
  </si>
  <si>
    <t>2013-03-29</t>
  </si>
  <si>
    <t>FCM93</t>
  </si>
  <si>
    <t>Bc &amp; Da Lestner Ltd</t>
  </si>
  <si>
    <t>Southowram Surgery</t>
  </si>
  <si>
    <t>Law Lane, Southowram</t>
  </si>
  <si>
    <t xml:space="preserve">HX3 9QB                  </t>
  </si>
  <si>
    <t xml:space="preserve">01422 362262                            </t>
  </si>
  <si>
    <t>FCN61</t>
  </si>
  <si>
    <t>Goody Dd Ltd</t>
  </si>
  <si>
    <t>Ryburn Pharmacy</t>
  </si>
  <si>
    <t>79 Elizabeth Street</t>
  </si>
  <si>
    <t>Elland</t>
  </si>
  <si>
    <t xml:space="preserve">HX5 0JH                  </t>
  </si>
  <si>
    <t xml:space="preserve">01422 372450                            </t>
  </si>
  <si>
    <t>FCP07</t>
  </si>
  <si>
    <t>Compoder Limited</t>
  </si>
  <si>
    <t>Lockwood Pharmacy</t>
  </si>
  <si>
    <t>227 Lockwood Road</t>
  </si>
  <si>
    <t xml:space="preserve">HD1 3TG                  </t>
  </si>
  <si>
    <t xml:space="preserve">01484 480567                            </t>
  </si>
  <si>
    <t>FCQ72</t>
  </si>
  <si>
    <t>Singh Pharma Limited</t>
  </si>
  <si>
    <t>Otley Pharmacy</t>
  </si>
  <si>
    <t>14a Market Place</t>
  </si>
  <si>
    <t>Otley</t>
  </si>
  <si>
    <t xml:space="preserve">LS21 3AQ                 </t>
  </si>
  <si>
    <t xml:space="preserve">01943 968101                            </t>
  </si>
  <si>
    <t>FCR27</t>
  </si>
  <si>
    <t>Unit 2, Savins Mill Way</t>
  </si>
  <si>
    <t>Kirkstall Valley Ret Park</t>
  </si>
  <si>
    <t xml:space="preserve">LS5 3RP                  </t>
  </si>
  <si>
    <t xml:space="preserve">0113 2757175                            </t>
  </si>
  <si>
    <t>FCT46</t>
  </si>
  <si>
    <t>Mr Rm Fox</t>
  </si>
  <si>
    <t>Gomersal Pharmacy</t>
  </si>
  <si>
    <t>260 Oxford Road</t>
  </si>
  <si>
    <t>Gomersal</t>
  </si>
  <si>
    <t xml:space="preserve">BD19 4PY                 </t>
  </si>
  <si>
    <t xml:space="preserve">01274 852321                            </t>
  </si>
  <si>
    <t>FCV08</t>
  </si>
  <si>
    <t>120 Dib Lane</t>
  </si>
  <si>
    <t xml:space="preserve">LS8 3AY                  </t>
  </si>
  <si>
    <t xml:space="preserve">0113 2657073                            </t>
  </si>
  <si>
    <t>2006-04-07</t>
  </si>
  <si>
    <t>FCV29</t>
  </si>
  <si>
    <t>42 Austhorpe Road</t>
  </si>
  <si>
    <t xml:space="preserve">LS15 8DX                 </t>
  </si>
  <si>
    <t xml:space="preserve">0113 2645309                            </t>
  </si>
  <si>
    <t>FCV80</t>
  </si>
  <si>
    <t>D &amp; M Rapaport Ltd</t>
  </si>
  <si>
    <t>Whinmoor Pharmacy</t>
  </si>
  <si>
    <t>46a White Laithe Approach</t>
  </si>
  <si>
    <t>Whinmoor</t>
  </si>
  <si>
    <t xml:space="preserve">LS14 2EH                 </t>
  </si>
  <si>
    <t xml:space="preserve">0113 2323177                            </t>
  </si>
  <si>
    <t>FCX96</t>
  </si>
  <si>
    <t>Raj's Lmited</t>
  </si>
  <si>
    <t>Raj's Chemist</t>
  </si>
  <si>
    <t>7 The Square</t>
  </si>
  <si>
    <t>Lower Grange</t>
  </si>
  <si>
    <t xml:space="preserve">BD8 0QB                  </t>
  </si>
  <si>
    <t xml:space="preserve">01274 884751                            </t>
  </si>
  <si>
    <t>1993-10-18</t>
  </si>
  <si>
    <t>FC093</t>
  </si>
  <si>
    <t>Path Valley Ltd</t>
  </si>
  <si>
    <t>285 Bradford Road</t>
  </si>
  <si>
    <t>Frizinghall</t>
  </si>
  <si>
    <t>Shipley</t>
  </si>
  <si>
    <t xml:space="preserve">BD18 3AB                 </t>
  </si>
  <si>
    <t xml:space="preserve">01274 543115                            </t>
  </si>
  <si>
    <t>FC221</t>
  </si>
  <si>
    <t>69-71 Commercial Street</t>
  </si>
  <si>
    <t xml:space="preserve">LS26 0AP                 </t>
  </si>
  <si>
    <t xml:space="preserve">0113 2822269                            </t>
  </si>
  <si>
    <t>FC253</t>
  </si>
  <si>
    <t>Medichem - Northolme Ltd</t>
  </si>
  <si>
    <t>Medichem Pharmacy</t>
  </si>
  <si>
    <t>Roydlands Street</t>
  </si>
  <si>
    <t>Hipperholme</t>
  </si>
  <si>
    <t xml:space="preserve">HX3 8AF                  </t>
  </si>
  <si>
    <t xml:space="preserve">01422 204160                            </t>
  </si>
  <si>
    <t>FC412</t>
  </si>
  <si>
    <t>Rockwell Lane</t>
  </si>
  <si>
    <t>Thorpe Edge</t>
  </si>
  <si>
    <t xml:space="preserve">BD10 9HT                 </t>
  </si>
  <si>
    <t xml:space="preserve">01274 611410                            </t>
  </si>
  <si>
    <t>FC463</t>
  </si>
  <si>
    <t>Wade Street</t>
  </si>
  <si>
    <t xml:space="preserve">HX1 1SB                  </t>
  </si>
  <si>
    <t xml:space="preserve">01422 342839                            </t>
  </si>
  <si>
    <t>2001-11-05</t>
  </si>
  <si>
    <t>FC541</t>
  </si>
  <si>
    <t>5 Hollin Park Parade</t>
  </si>
  <si>
    <t xml:space="preserve">LS8 3AS                  </t>
  </si>
  <si>
    <t xml:space="preserve">0113 2402904                            </t>
  </si>
  <si>
    <t>FC604</t>
  </si>
  <si>
    <t>119 Carlton Street</t>
  </si>
  <si>
    <t xml:space="preserve">WF10 1DX                 </t>
  </si>
  <si>
    <t xml:space="preserve">01977 559133                            </t>
  </si>
  <si>
    <t>FC686</t>
  </si>
  <si>
    <t>37 Market Square</t>
  </si>
  <si>
    <t xml:space="preserve">BD18 3QJ                 </t>
  </si>
  <si>
    <t xml:space="preserve">01274 587525                            </t>
  </si>
  <si>
    <t>FDC57</t>
  </si>
  <si>
    <t>Browgate Pharmacy Ltd</t>
  </si>
  <si>
    <t>Browgate Pharmacy</t>
  </si>
  <si>
    <t>5 Browgate</t>
  </si>
  <si>
    <t>Baildon</t>
  </si>
  <si>
    <t xml:space="preserve">BD17 6BP                 </t>
  </si>
  <si>
    <t xml:space="preserve">01274 583534                            </t>
  </si>
  <si>
    <t>FDC80</t>
  </si>
  <si>
    <t>Selby Road</t>
  </si>
  <si>
    <t>Colton</t>
  </si>
  <si>
    <t xml:space="preserve">LS15 9JA                 </t>
  </si>
  <si>
    <t xml:space="preserve">0113 2328675                            </t>
  </si>
  <si>
    <t>1996-06-04</t>
  </si>
  <si>
    <t>FDE21</t>
  </si>
  <si>
    <t>Keighley Health Centre Ltd</t>
  </si>
  <si>
    <t>Keighley Hth Ctr Ltd (Phm Dpt)</t>
  </si>
  <si>
    <t>Oakworth Road</t>
  </si>
  <si>
    <t xml:space="preserve">BD21 1SA                 </t>
  </si>
  <si>
    <t xml:space="preserve">01535 606111                            </t>
  </si>
  <si>
    <t>FDH02</t>
  </si>
  <si>
    <t>Beeston District Centre</t>
  </si>
  <si>
    <t xml:space="preserve">LS11 8PN                 </t>
  </si>
  <si>
    <t xml:space="preserve">0113 2703198                            </t>
  </si>
  <si>
    <t>FDL91</t>
  </si>
  <si>
    <t>Outwood Chem Ltd</t>
  </si>
  <si>
    <t>Outwood Pharmacy</t>
  </si>
  <si>
    <t>466 Leeds Road</t>
  </si>
  <si>
    <t>Outwood</t>
  </si>
  <si>
    <t xml:space="preserve">WF1 2DU                  </t>
  </si>
  <si>
    <t xml:space="preserve">01924 835330                            </t>
  </si>
  <si>
    <t>FDN73</t>
  </si>
  <si>
    <t>13 Kirkgate</t>
  </si>
  <si>
    <t xml:space="preserve">LS1 6BY                  </t>
  </si>
  <si>
    <t xml:space="preserve">0113 2431589                            </t>
  </si>
  <si>
    <t>FDP07</t>
  </si>
  <si>
    <t>Rushton Avenue, Thornbury</t>
  </si>
  <si>
    <t xml:space="preserve">BD3 7HZ                  </t>
  </si>
  <si>
    <t xml:space="preserve">01274 669466                            </t>
  </si>
  <si>
    <t>FDP37</t>
  </si>
  <si>
    <t>Pharm-Assist (Healthcare) Limited</t>
  </si>
  <si>
    <t>Seacroft Pharmacy</t>
  </si>
  <si>
    <t>868 York Road</t>
  </si>
  <si>
    <t xml:space="preserve">LS14 6DX                 </t>
  </si>
  <si>
    <t xml:space="preserve">0113 2645123                            </t>
  </si>
  <si>
    <t>FDP67</t>
  </si>
  <si>
    <t>1 Fair Road</t>
  </si>
  <si>
    <t>Wibsey</t>
  </si>
  <si>
    <t xml:space="preserve">BD6 1TP                  </t>
  </si>
  <si>
    <t xml:space="preserve">01274 601047                            </t>
  </si>
  <si>
    <t>FDR48</t>
  </si>
  <si>
    <t>Inshallah Meds Ltd</t>
  </si>
  <si>
    <t>Bradford Delivery Chemist</t>
  </si>
  <si>
    <t>9 Southfield Road</t>
  </si>
  <si>
    <t xml:space="preserve">BD5 9EE                  </t>
  </si>
  <si>
    <t xml:space="preserve">01274 570301                            </t>
  </si>
  <si>
    <t>FDR59</t>
  </si>
  <si>
    <t>Haugh Shaw Road</t>
  </si>
  <si>
    <t xml:space="preserve">HX1 3TU                  </t>
  </si>
  <si>
    <t xml:space="preserve">01422 861347                            </t>
  </si>
  <si>
    <t>2008-08-25</t>
  </si>
  <si>
    <t>FDR86</t>
  </si>
  <si>
    <t>Medichem - Northolme Limited</t>
  </si>
  <si>
    <t>55 Northowram Green</t>
  </si>
  <si>
    <t xml:space="preserve">HX3 7JE                  </t>
  </si>
  <si>
    <t xml:space="preserve">01422 202073                            </t>
  </si>
  <si>
    <t>FDT62</t>
  </si>
  <si>
    <t>Greenpharma LTD</t>
  </si>
  <si>
    <t>Chemist 247</t>
  </si>
  <si>
    <t>54 Sugarmill Business Pk</t>
  </si>
  <si>
    <t>Oakhurst Avenue</t>
  </si>
  <si>
    <t xml:space="preserve">LS11 7HL                 </t>
  </si>
  <si>
    <t xml:space="preserve">0113 2779273                            </t>
  </si>
  <si>
    <t>FDV85</t>
  </si>
  <si>
    <t>Aa Pharm Ltd</t>
  </si>
  <si>
    <t>Sahara Pharmacy</t>
  </si>
  <si>
    <t>23 Duckworth Lane</t>
  </si>
  <si>
    <t xml:space="preserve">BD9 5ES                  </t>
  </si>
  <si>
    <t xml:space="preserve">01274 480588                            </t>
  </si>
  <si>
    <t>2010-08-23</t>
  </si>
  <si>
    <t>FDW12</t>
  </si>
  <si>
    <t>Silsden Health Centre</t>
  </si>
  <si>
    <t>Elliott Street, Silsden</t>
  </si>
  <si>
    <t xml:space="preserve">BD20 0DG                 </t>
  </si>
  <si>
    <t xml:space="preserve">01535 654295                            </t>
  </si>
  <si>
    <t>FDW30</t>
  </si>
  <si>
    <t>28 Smawthorne Lane</t>
  </si>
  <si>
    <t xml:space="preserve">WF10 4EN                 </t>
  </si>
  <si>
    <t xml:space="preserve">01977 553269                            </t>
  </si>
  <si>
    <t>FDW54</t>
  </si>
  <si>
    <t>Global Pharm Ltd</t>
  </si>
  <si>
    <t>1 Oakley Street</t>
  </si>
  <si>
    <t>Thorpe</t>
  </si>
  <si>
    <t xml:space="preserve">WF3 3DX                  </t>
  </si>
  <si>
    <t xml:space="preserve">01924 871593                            </t>
  </si>
  <si>
    <t>FD116</t>
  </si>
  <si>
    <t>161 Lumb Lane</t>
  </si>
  <si>
    <t xml:space="preserve">BD8 7SW                  </t>
  </si>
  <si>
    <t xml:space="preserve">01274 391465                            </t>
  </si>
  <si>
    <t>FD157</t>
  </si>
  <si>
    <t>Pharm Healthcare Limited</t>
  </si>
  <si>
    <t>Oxenhope Pharmacy</t>
  </si>
  <si>
    <t>36 Station Road</t>
  </si>
  <si>
    <t>Oxenhope</t>
  </si>
  <si>
    <t xml:space="preserve">BD22 9JJ                 </t>
  </si>
  <si>
    <t xml:space="preserve">01535 649308                            </t>
  </si>
  <si>
    <t>2013-04-29</t>
  </si>
  <si>
    <t>FD527</t>
  </si>
  <si>
    <t>176 Whitehall Road</t>
  </si>
  <si>
    <t xml:space="preserve">BD11 1AU                 </t>
  </si>
  <si>
    <t xml:space="preserve">0113 2852306                            </t>
  </si>
  <si>
    <t>2006-07-14</t>
  </si>
  <si>
    <t>FD543</t>
  </si>
  <si>
    <t>23 Bank Street</t>
  </si>
  <si>
    <t xml:space="preserve">BD1 1PU                  </t>
  </si>
  <si>
    <t xml:space="preserve">01274 723946                            </t>
  </si>
  <si>
    <t>FD814</t>
  </si>
  <si>
    <t>Mahmood LTD</t>
  </si>
  <si>
    <t>214 Huddersfield Road</t>
  </si>
  <si>
    <t>Low Moor</t>
  </si>
  <si>
    <t xml:space="preserve">BD12 0AD                 </t>
  </si>
  <si>
    <t xml:space="preserve">01274 600785                            </t>
  </si>
  <si>
    <t>1998-04-12</t>
  </si>
  <si>
    <t>FEF17</t>
  </si>
  <si>
    <t>Hussain B</t>
  </si>
  <si>
    <t>Aireworth Chemist</t>
  </si>
  <si>
    <t>3 Aireworth Road</t>
  </si>
  <si>
    <t xml:space="preserve">BD21 4DH                 </t>
  </si>
  <si>
    <t xml:space="preserve">01535 604481                            </t>
  </si>
  <si>
    <t>FEG68</t>
  </si>
  <si>
    <t>Leylands Medical Centre</t>
  </si>
  <si>
    <t>81 Leylands Lane</t>
  </si>
  <si>
    <t xml:space="preserve">BD9 5PZ                  </t>
  </si>
  <si>
    <t xml:space="preserve">01274 495500                            </t>
  </si>
  <si>
    <t>FEJ81</t>
  </si>
  <si>
    <t>Fasial Sheikh</t>
  </si>
  <si>
    <t>Pharmacy Care Direct</t>
  </si>
  <si>
    <t>48 Gaisby Lane</t>
  </si>
  <si>
    <t xml:space="preserve">BD18 1AX                 </t>
  </si>
  <si>
    <t xml:space="preserve">01274 586507                            </t>
  </si>
  <si>
    <t>2006-12-18</t>
  </si>
  <si>
    <t>FEK10</t>
  </si>
  <si>
    <t>Wrose Health Centre (P.D) Ltd</t>
  </si>
  <si>
    <t>Kings Road</t>
  </si>
  <si>
    <t xml:space="preserve">BD2 1QG                  </t>
  </si>
  <si>
    <t xml:space="preserve">01274 635984                            </t>
  </si>
  <si>
    <t>FEM73</t>
  </si>
  <si>
    <t>Your Care Pharmacy-Sharlston Pharmacy</t>
  </si>
  <si>
    <t>74 Weeland Road</t>
  </si>
  <si>
    <t>Sharlston</t>
  </si>
  <si>
    <t xml:space="preserve">WF4 1DB                  </t>
  </si>
  <si>
    <t xml:space="preserve">01924 860361                            </t>
  </si>
  <si>
    <t>2007-11-06</t>
  </si>
  <si>
    <t>FEN25</t>
  </si>
  <si>
    <t>Bhamani R</t>
  </si>
  <si>
    <t>Allied(Middleton)Pharmacy</t>
  </si>
  <si>
    <t>Lingwell Croft Surgery</t>
  </si>
  <si>
    <t>20 Shelldrake Drive</t>
  </si>
  <si>
    <t xml:space="preserve">LS10 3NB                 </t>
  </si>
  <si>
    <t xml:space="preserve">0113 2713066                            </t>
  </si>
  <si>
    <t>FEN67</t>
  </si>
  <si>
    <t>The Ridge Medical Centre</t>
  </si>
  <si>
    <t>Cousen Road,</t>
  </si>
  <si>
    <t xml:space="preserve">BD7 3JX                  </t>
  </si>
  <si>
    <t xml:space="preserve">01274 502761                            </t>
  </si>
  <si>
    <t>FER20</t>
  </si>
  <si>
    <t>Musgrave N &amp; Mackie R</t>
  </si>
  <si>
    <t>Horbury Road Pharmacy Ltd</t>
  </si>
  <si>
    <t>186 Horbury Road</t>
  </si>
  <si>
    <t xml:space="preserve">WF2 8BQ                  </t>
  </si>
  <si>
    <t xml:space="preserve">01924 291977                            </t>
  </si>
  <si>
    <t>FER22</t>
  </si>
  <si>
    <t>Wilsden Medical Practice</t>
  </si>
  <si>
    <t>Ling Bob Court, Wilsden</t>
  </si>
  <si>
    <t xml:space="preserve">BD15 0NJ                 </t>
  </si>
  <si>
    <t xml:space="preserve">01535 272173                            </t>
  </si>
  <si>
    <t>FET05</t>
  </si>
  <si>
    <t>Trinity Walk</t>
  </si>
  <si>
    <t>Marsh Way</t>
  </si>
  <si>
    <t xml:space="preserve">WF1 3LJ                  </t>
  </si>
  <si>
    <t xml:space="preserve">01924 290411                            </t>
  </si>
  <si>
    <t>FET43</t>
  </si>
  <si>
    <t>2 Station Lane</t>
  </si>
  <si>
    <t>Featherstone</t>
  </si>
  <si>
    <t>Pontefract</t>
  </si>
  <si>
    <t xml:space="preserve">WF7 5BE                  </t>
  </si>
  <si>
    <t xml:space="preserve">01977 791932                            </t>
  </si>
  <si>
    <t>FEW68</t>
  </si>
  <si>
    <t>283-285 Town Street</t>
  </si>
  <si>
    <t>Bramley</t>
  </si>
  <si>
    <t xml:space="preserve">LS13 3JT                 </t>
  </si>
  <si>
    <t>FEX40</t>
  </si>
  <si>
    <t>Cliffe Avenue Ltd</t>
  </si>
  <si>
    <t>Cliffe Avenue Chemist</t>
  </si>
  <si>
    <t>1 Cliffe Avenue</t>
  </si>
  <si>
    <t xml:space="preserve">BD17 6NX                 </t>
  </si>
  <si>
    <t xml:space="preserve">01274 593274                            </t>
  </si>
  <si>
    <t>FEX62</t>
  </si>
  <si>
    <t>59 Huddersfield Road</t>
  </si>
  <si>
    <t xml:space="preserve">HD9 3JH                  </t>
  </si>
  <si>
    <t xml:space="preserve">01484 687481                            </t>
  </si>
  <si>
    <t>2014-01-15</t>
  </si>
  <si>
    <t>FE188</t>
  </si>
  <si>
    <t>59-61 Commercial Street</t>
  </si>
  <si>
    <t>Brighouse</t>
  </si>
  <si>
    <t xml:space="preserve">HD6 1AF                  </t>
  </si>
  <si>
    <t xml:space="preserve">01484 714070                            </t>
  </si>
  <si>
    <t>FE521</t>
  </si>
  <si>
    <t>11 Church Lane</t>
  </si>
  <si>
    <t>Pudsey</t>
  </si>
  <si>
    <t xml:space="preserve">LS28 7LD                 </t>
  </si>
  <si>
    <t xml:space="preserve">0113 2574862                            </t>
  </si>
  <si>
    <t>FE704</t>
  </si>
  <si>
    <t>Peel Centre, Valley Road</t>
  </si>
  <si>
    <t xml:space="preserve">BD1 4RB                  </t>
  </si>
  <si>
    <t xml:space="preserve">01274 337147                            </t>
  </si>
  <si>
    <t>FFA38</t>
  </si>
  <si>
    <t>37 Austhorpe Road</t>
  </si>
  <si>
    <t xml:space="preserve">LS15 8BA                 </t>
  </si>
  <si>
    <t xml:space="preserve">0113 2647009                            </t>
  </si>
  <si>
    <t>FFA89</t>
  </si>
  <si>
    <t>Red Oak Healthcare Limited</t>
  </si>
  <si>
    <t>Fagley Pharmacy</t>
  </si>
  <si>
    <t>75 Fagley Road</t>
  </si>
  <si>
    <t xml:space="preserve">BD2 3LS                  </t>
  </si>
  <si>
    <t xml:space="preserve">01274 637007                            </t>
  </si>
  <si>
    <t>FFA93</t>
  </si>
  <si>
    <t>Netherton Pharmacy</t>
  </si>
  <si>
    <t>27 Upper Lane</t>
  </si>
  <si>
    <t xml:space="preserve">WF4 4NG                  </t>
  </si>
  <si>
    <t xml:space="preserve">01924 279570                            </t>
  </si>
  <si>
    <t>FFD28</t>
  </si>
  <si>
    <t>59 St James Street</t>
  </si>
  <si>
    <t>Wetherby</t>
  </si>
  <si>
    <t xml:space="preserve">LS22 6RS                 </t>
  </si>
  <si>
    <t xml:space="preserve">01937 583783                            </t>
  </si>
  <si>
    <t>FFD58</t>
  </si>
  <si>
    <t>S &amp; A Health Ltd</t>
  </si>
  <si>
    <t>Crossflatts Pharmacy</t>
  </si>
  <si>
    <t>30 Keighley Road</t>
  </si>
  <si>
    <t>Bingley</t>
  </si>
  <si>
    <t xml:space="preserve">BD16 2EZ                 </t>
  </si>
  <si>
    <t xml:space="preserve">01274 565992                            </t>
  </si>
  <si>
    <t>FFE90</t>
  </si>
  <si>
    <t>Thimmegowda Associates Limited</t>
  </si>
  <si>
    <t>G Pharmacy</t>
  </si>
  <si>
    <t>Albion Mount Medical Ctr</t>
  </si>
  <si>
    <t>47 Albion Street</t>
  </si>
  <si>
    <t xml:space="preserve">WF13 2AJ                 </t>
  </si>
  <si>
    <t xml:space="preserve">01924 462593                            </t>
  </si>
  <si>
    <t>2009-12-21</t>
  </si>
  <si>
    <t>FFH10</t>
  </si>
  <si>
    <t>The Village Pharmacy (Collingham)Limited</t>
  </si>
  <si>
    <t>5 Hastings Court</t>
  </si>
  <si>
    <t>Collingham</t>
  </si>
  <si>
    <t xml:space="preserve">LS22 5AW                 </t>
  </si>
  <si>
    <t xml:space="preserve">01937 572388                            </t>
  </si>
  <si>
    <t>FFJ65</t>
  </si>
  <si>
    <t>Primary Support Unit Ltd</t>
  </si>
  <si>
    <t>Methley Pharmacy</t>
  </si>
  <si>
    <t>Pinfold Lane</t>
  </si>
  <si>
    <t>Methley</t>
  </si>
  <si>
    <t xml:space="preserve">LS26 9AB                 </t>
  </si>
  <si>
    <t xml:space="preserve">01977 551788                            </t>
  </si>
  <si>
    <t>1995-04-06</t>
  </si>
  <si>
    <t>FFM31</t>
  </si>
  <si>
    <t>Allerton Health Centre</t>
  </si>
  <si>
    <t>Bell Dean Road</t>
  </si>
  <si>
    <t>Allerton</t>
  </si>
  <si>
    <t xml:space="preserve">BD15 7WA                 </t>
  </si>
  <si>
    <t xml:space="preserve">01274 493099                            </t>
  </si>
  <si>
    <t>FFN52</t>
  </si>
  <si>
    <t>2 St Michaels Green</t>
  </si>
  <si>
    <t>Normanton</t>
  </si>
  <si>
    <t xml:space="preserve">WF6 1PX                  </t>
  </si>
  <si>
    <t xml:space="preserve">01924 896870                            </t>
  </si>
  <si>
    <t>1998-02-07</t>
  </si>
  <si>
    <t>FFP17</t>
  </si>
  <si>
    <t>City Station Concourse</t>
  </si>
  <si>
    <t xml:space="preserve">LS1 4DT                  </t>
  </si>
  <si>
    <t xml:space="preserve">0113 2421713                            </t>
  </si>
  <si>
    <t>FFP92</t>
  </si>
  <si>
    <t>Chapelthorpe Medical Ctre</t>
  </si>
  <si>
    <t>Standbridge Lane</t>
  </si>
  <si>
    <t>Kettlethorpe</t>
  </si>
  <si>
    <t xml:space="preserve">WF2 7NN                  </t>
  </si>
  <si>
    <t xml:space="preserve">01924 254129                            </t>
  </si>
  <si>
    <t>2001-09-01</t>
  </si>
  <si>
    <t>FFR23</t>
  </si>
  <si>
    <t>Exel (Gb) Limited</t>
  </si>
  <si>
    <t>Exel Chemist</t>
  </si>
  <si>
    <t xml:space="preserve">WF6 2AQ                  </t>
  </si>
  <si>
    <t xml:space="preserve">01924 896777                            </t>
  </si>
  <si>
    <t>FFR88</t>
  </si>
  <si>
    <t>5a Shafton Lane</t>
  </si>
  <si>
    <t>Holbeck</t>
  </si>
  <si>
    <t xml:space="preserve">LS11 9LY                 </t>
  </si>
  <si>
    <t xml:space="preserve">0113 2456770                            </t>
  </si>
  <si>
    <t>FFR91</t>
  </si>
  <si>
    <t>Cowlersley Pharmacy</t>
  </si>
  <si>
    <t>903 Manchester Road</t>
  </si>
  <si>
    <t>Cowlersley</t>
  </si>
  <si>
    <t xml:space="preserve">HD4 5SX                  </t>
  </si>
  <si>
    <t xml:space="preserve">01484 652938                            </t>
  </si>
  <si>
    <t>2013-09-30</t>
  </si>
  <si>
    <t>FFT33</t>
  </si>
  <si>
    <t>Anr Locums Ltd</t>
  </si>
  <si>
    <t>Idle Pharmacy</t>
  </si>
  <si>
    <t>7 The Green</t>
  </si>
  <si>
    <t>Idle</t>
  </si>
  <si>
    <t xml:space="preserve">BD10 9PT                 </t>
  </si>
  <si>
    <t xml:space="preserve">01274 617711                            </t>
  </si>
  <si>
    <t>FFV94</t>
  </si>
  <si>
    <t>Healthcare 4u Ltd</t>
  </si>
  <si>
    <t>Dalesway Pharmacy</t>
  </si>
  <si>
    <t>5-7 Kingsway</t>
  </si>
  <si>
    <t xml:space="preserve">BD16 4RP                 </t>
  </si>
  <si>
    <t xml:space="preserve">01274 562055                            </t>
  </si>
  <si>
    <t>2011-08-08</t>
  </si>
  <si>
    <t>FFX25</t>
  </si>
  <si>
    <t>Saville Road</t>
  </si>
  <si>
    <t xml:space="preserve">WF10 1PD                 </t>
  </si>
  <si>
    <t xml:space="preserve">01977 552603                            </t>
  </si>
  <si>
    <t>FF020</t>
  </si>
  <si>
    <t xml:space="preserve">BD8 9TP                  </t>
  </si>
  <si>
    <t xml:space="preserve">01274 545281                            </t>
  </si>
  <si>
    <t>FF036</t>
  </si>
  <si>
    <t>Olive Pharma Limited</t>
  </si>
  <si>
    <t>Olive Late Night Pharmacy</t>
  </si>
  <si>
    <t>7 Broomhill Avenue</t>
  </si>
  <si>
    <t xml:space="preserve">BD21 1ND                 </t>
  </si>
  <si>
    <t xml:space="preserve">01535 603529                            </t>
  </si>
  <si>
    <t>FF071</t>
  </si>
  <si>
    <t>K Parmar Ltd</t>
  </si>
  <si>
    <t>Thackley Pharmacy</t>
  </si>
  <si>
    <t>566 Leeds Road</t>
  </si>
  <si>
    <t xml:space="preserve">BD10 8JH                 </t>
  </si>
  <si>
    <t xml:space="preserve">01274 620353                            </t>
  </si>
  <si>
    <t>2013-04-12</t>
  </si>
  <si>
    <t>FF200</t>
  </si>
  <si>
    <t>Unit 6,Guiseley Retail Pk</t>
  </si>
  <si>
    <t>Park Road, Guiseley</t>
  </si>
  <si>
    <t xml:space="preserve">LS20 8QH                 </t>
  </si>
  <si>
    <t xml:space="preserve">01943 874676                            </t>
  </si>
  <si>
    <t>1996-01-13</t>
  </si>
  <si>
    <t>FF248</t>
  </si>
  <si>
    <t>Anr Locums Limited</t>
  </si>
  <si>
    <t>Bierley Pharmacy</t>
  </si>
  <si>
    <t>The Old School Building</t>
  </si>
  <si>
    <t>Bierley Lane, Bierley</t>
  </si>
  <si>
    <t xml:space="preserve">BD4 6AA                  </t>
  </si>
  <si>
    <t xml:space="preserve">01274 680009                            </t>
  </si>
  <si>
    <t>2007-06-14</t>
  </si>
  <si>
    <t>FF386</t>
  </si>
  <si>
    <t xml:space="preserve">0500 970201                             </t>
  </si>
  <si>
    <t>FF544</t>
  </si>
  <si>
    <t>Kami Healthcare Limited</t>
  </si>
  <si>
    <t>Oakwood Lane Pharmacy</t>
  </si>
  <si>
    <t>368 Oakwood Lane</t>
  </si>
  <si>
    <t xml:space="preserve">LS8 3LF                  </t>
  </si>
  <si>
    <t xml:space="preserve">0113 2488884                            </t>
  </si>
  <si>
    <t>FF784</t>
  </si>
  <si>
    <t>13-15 Crown Street</t>
  </si>
  <si>
    <t>Hebden Bridge</t>
  </si>
  <si>
    <t xml:space="preserve">HX7 8EL                  </t>
  </si>
  <si>
    <t xml:space="preserve">01422 842378                            </t>
  </si>
  <si>
    <t>FF997</t>
  </si>
  <si>
    <t>F.T.D.S.</t>
  </si>
  <si>
    <t>Je Goody</t>
  </si>
  <si>
    <t>The Mini-Clinic</t>
  </si>
  <si>
    <t>Kershaw Drive</t>
  </si>
  <si>
    <t>Luddenden Foot</t>
  </si>
  <si>
    <t xml:space="preserve">HX2 6PD                  </t>
  </si>
  <si>
    <t xml:space="preserve">01422 882940                            </t>
  </si>
  <si>
    <t>FGA84</t>
  </si>
  <si>
    <t>Felkris LTD</t>
  </si>
  <si>
    <t>516 Huddersfield Road</t>
  </si>
  <si>
    <t>Wyke</t>
  </si>
  <si>
    <t xml:space="preserve">BD12 8AD                 </t>
  </si>
  <si>
    <t xml:space="preserve">01274 677508                            </t>
  </si>
  <si>
    <t>FGA97</t>
  </si>
  <si>
    <t>Singh B &amp; S</t>
  </si>
  <si>
    <t>B Singh</t>
  </si>
  <si>
    <t>Paddock</t>
  </si>
  <si>
    <t xml:space="preserve">HD1 4TR                  </t>
  </si>
  <si>
    <t xml:space="preserve">01484 531988                            </t>
  </si>
  <si>
    <t>FGC37</t>
  </si>
  <si>
    <t>9 Fairburn Drive</t>
  </si>
  <si>
    <t>Garforth</t>
  </si>
  <si>
    <t xml:space="preserve">LS25 2AR                 </t>
  </si>
  <si>
    <t xml:space="preserve">0113 2864065                            </t>
  </si>
  <si>
    <t>1996-12-16</t>
  </si>
  <si>
    <t>FGC47</t>
  </si>
  <si>
    <t>Pharmacy Unit</t>
  </si>
  <si>
    <t>Homstead Drive</t>
  </si>
  <si>
    <t xml:space="preserve">WF2 9PE                  </t>
  </si>
  <si>
    <t xml:space="preserve">01924 374817                            </t>
  </si>
  <si>
    <t>FGE70</t>
  </si>
  <si>
    <t>Asdale Road</t>
  </si>
  <si>
    <t xml:space="preserve">WF2 7EQ                  </t>
  </si>
  <si>
    <t xml:space="preserve">01924 241800                            </t>
  </si>
  <si>
    <t>2006-11-06</t>
  </si>
  <si>
    <t>FGF25</t>
  </si>
  <si>
    <t>White Rose Pharmacy Services Limited</t>
  </si>
  <si>
    <t>Eye Pharmacy</t>
  </si>
  <si>
    <t>6d Ravensthorpe Retail Pk</t>
  </si>
  <si>
    <t xml:space="preserve">WF13 3HN                 </t>
  </si>
  <si>
    <t xml:space="preserve">01924 466188                            </t>
  </si>
  <si>
    <t>FGG20</t>
  </si>
  <si>
    <t>Skf Lo (Chemist ) Ltd</t>
  </si>
  <si>
    <t>St Shaw Pharmacy</t>
  </si>
  <si>
    <t>Fartown Grange</t>
  </si>
  <si>
    <t>Spaines Road, Fartown</t>
  </si>
  <si>
    <t xml:space="preserve">HD2 2QA                  </t>
  </si>
  <si>
    <t xml:space="preserve">01484 429628                            </t>
  </si>
  <si>
    <t>FGJ48</t>
  </si>
  <si>
    <t>Hemsworth</t>
  </si>
  <si>
    <t xml:space="preserve">WF9 4LB                  </t>
  </si>
  <si>
    <t xml:space="preserve">01977 467547                            </t>
  </si>
  <si>
    <t>FGJ70</t>
  </si>
  <si>
    <t>399 Harehills Lane</t>
  </si>
  <si>
    <t xml:space="preserve">LS9 6AP                  </t>
  </si>
  <si>
    <t xml:space="preserve">0113 2495286                            </t>
  </si>
  <si>
    <t>FGL37</t>
  </si>
  <si>
    <t>Middlestown Enterprises Ltd</t>
  </si>
  <si>
    <t>Middlestown Pharmacy</t>
  </si>
  <si>
    <t>97 New Road</t>
  </si>
  <si>
    <t>Middlestown</t>
  </si>
  <si>
    <t xml:space="preserve">WF4 4NS                  </t>
  </si>
  <si>
    <t xml:space="preserve">01924 276400                            </t>
  </si>
  <si>
    <t>FGM53</t>
  </si>
  <si>
    <t>Hg Healthcare Limited</t>
  </si>
  <si>
    <t>Horton Grange Pharmacy</t>
  </si>
  <si>
    <t>82-84 Horton Grange Road</t>
  </si>
  <si>
    <t xml:space="preserve">BD7 3AQ                  </t>
  </si>
  <si>
    <t xml:space="preserve">01274 576561                            </t>
  </si>
  <si>
    <t>2012-05-28</t>
  </si>
  <si>
    <t>FGP17</t>
  </si>
  <si>
    <t>Denholme Pharmacy</t>
  </si>
  <si>
    <t>40 Main Road</t>
  </si>
  <si>
    <t>Denholme</t>
  </si>
  <si>
    <t xml:space="preserve">BD13 4BL                 </t>
  </si>
  <si>
    <t xml:space="preserve">01274 832862                            </t>
  </si>
  <si>
    <t>2002-07-10</t>
  </si>
  <si>
    <t>FGQ01</t>
  </si>
  <si>
    <t>Adel Pharmacy</t>
  </si>
  <si>
    <t>141 Long Causeway</t>
  </si>
  <si>
    <t>Adel</t>
  </si>
  <si>
    <t xml:space="preserve">LS16 8EX                 </t>
  </si>
  <si>
    <t xml:space="preserve">0113 2300351                            </t>
  </si>
  <si>
    <t>FGT36</t>
  </si>
  <si>
    <t>49 Commercial Street</t>
  </si>
  <si>
    <t xml:space="preserve">0113 2823189                            </t>
  </si>
  <si>
    <t>FGV38</t>
  </si>
  <si>
    <t>141 Street Lane</t>
  </si>
  <si>
    <t xml:space="preserve">LS8 1AA                  </t>
  </si>
  <si>
    <t xml:space="preserve">0113 2662121                            </t>
  </si>
  <si>
    <t>FGW66</t>
  </si>
  <si>
    <t>Total Medication Management Services Ltd</t>
  </si>
  <si>
    <t>Biodose Services</t>
  </si>
  <si>
    <t>Unit 3 Ardane Park</t>
  </si>
  <si>
    <t>Green Lane Ind Park</t>
  </si>
  <si>
    <t xml:space="preserve">WF7 6EP                  </t>
  </si>
  <si>
    <t xml:space="preserve">01977 601370                            </t>
  </si>
  <si>
    <t>FGY10</t>
  </si>
  <si>
    <t>White Rose Centre</t>
  </si>
  <si>
    <t xml:space="preserve">LS11 8LL                 </t>
  </si>
  <si>
    <t xml:space="preserve">0113 2776196                            </t>
  </si>
  <si>
    <t>1997-03-25</t>
  </si>
  <si>
    <t>FG281</t>
  </si>
  <si>
    <t>Ipharma LTD</t>
  </si>
  <si>
    <t>267 Dewsbury Road</t>
  </si>
  <si>
    <t xml:space="preserve">LS11 5HZ                 </t>
  </si>
  <si>
    <t xml:space="preserve">0113 2762954                            </t>
  </si>
  <si>
    <t>FG288</t>
  </si>
  <si>
    <t>Khanna Rajesh</t>
  </si>
  <si>
    <t>Belle Isle Pharmacy</t>
  </si>
  <si>
    <t>Belle Isle Health Park</t>
  </si>
  <si>
    <t>Portobello Road</t>
  </si>
  <si>
    <t xml:space="preserve">WF1 5PN                  </t>
  </si>
  <si>
    <t xml:space="preserve">01924 382030                            </t>
  </si>
  <si>
    <t>FG308</t>
  </si>
  <si>
    <t>24 Kirkstall Lane</t>
  </si>
  <si>
    <t xml:space="preserve">LS5 3BH                  </t>
  </si>
  <si>
    <t xml:space="preserve">0113 2785559                            </t>
  </si>
  <si>
    <t>FG457</t>
  </si>
  <si>
    <t>Pennyffordd Pharmacy</t>
  </si>
  <si>
    <t>Rehman Pharmacy</t>
  </si>
  <si>
    <t>238 Whetley Lane</t>
  </si>
  <si>
    <t xml:space="preserve">BD8 9DJ                  </t>
  </si>
  <si>
    <t xml:space="preserve">01274 490491                            </t>
  </si>
  <si>
    <t>2006-12-04</t>
  </si>
  <si>
    <t>FG475</t>
  </si>
  <si>
    <t>146a Castleford Road</t>
  </si>
  <si>
    <t xml:space="preserve">WF6 2EP                  </t>
  </si>
  <si>
    <t xml:space="preserve">01924 220021                            </t>
  </si>
  <si>
    <t>1997-08-16</t>
  </si>
  <si>
    <t>FG761</t>
  </si>
  <si>
    <t>Healthy Living Pharmacy Ltd</t>
  </si>
  <si>
    <t>Farrow Pharmacy</t>
  </si>
  <si>
    <t>177 Otley Road</t>
  </si>
  <si>
    <t xml:space="preserve">BD3 0HX                  </t>
  </si>
  <si>
    <t xml:space="preserve">07541 881231                            </t>
  </si>
  <si>
    <t>FG863</t>
  </si>
  <si>
    <t>Sandbeds Pharmacy Ltd</t>
  </si>
  <si>
    <t>49 Sandbeds Road</t>
  </si>
  <si>
    <t>Pellon</t>
  </si>
  <si>
    <t xml:space="preserve">HX2 0QL                  </t>
  </si>
  <si>
    <t xml:space="preserve">01422 366431                            </t>
  </si>
  <si>
    <t>FG960</t>
  </si>
  <si>
    <t>Steeton Healthcare Ltd</t>
  </si>
  <si>
    <t>Steeton Pharmacy</t>
  </si>
  <si>
    <t>Chapel Road</t>
  </si>
  <si>
    <t>Steeton,Keighley</t>
  </si>
  <si>
    <t xml:space="preserve">BD20 6NU                 </t>
  </si>
  <si>
    <t xml:space="preserve">01535 656940                            </t>
  </si>
  <si>
    <t>2000-01-10</t>
  </si>
  <si>
    <t>FHC18</t>
  </si>
  <si>
    <t>Armley Moor Pharmacy</t>
  </si>
  <si>
    <t>90-91a Town Street</t>
  </si>
  <si>
    <t xml:space="preserve">LS12 3HD                 </t>
  </si>
  <si>
    <t xml:space="preserve">0113 2638111                            </t>
  </si>
  <si>
    <t>FHD93</t>
  </si>
  <si>
    <t>Leeds Pharmchem Ltd</t>
  </si>
  <si>
    <t>Carlton Street Pharmacy</t>
  </si>
  <si>
    <t>94 Carlton Street</t>
  </si>
  <si>
    <t xml:space="preserve">WF10 1EE                 </t>
  </si>
  <si>
    <t xml:space="preserve">01977 555209                            </t>
  </si>
  <si>
    <t>2013-09-05</t>
  </si>
  <si>
    <t>FHE30</t>
  </si>
  <si>
    <t>66-68 High Street</t>
  </si>
  <si>
    <t>Queensbury</t>
  </si>
  <si>
    <t xml:space="preserve">BD13 2PA                 </t>
  </si>
  <si>
    <t xml:space="preserve">01274 880223                            </t>
  </si>
  <si>
    <t>FHG17</t>
  </si>
  <si>
    <t>Medichem (Pontefract) Limited</t>
  </si>
  <si>
    <t>The Stuart Road Surgery</t>
  </si>
  <si>
    <t>Stuart Road</t>
  </si>
  <si>
    <t xml:space="preserve">WF8 4PQ                  </t>
  </si>
  <si>
    <t xml:space="preserve">01977 791883                            </t>
  </si>
  <si>
    <t>FHG75</t>
  </si>
  <si>
    <t xml:space="preserve">WF8 1HJ                  </t>
  </si>
  <si>
    <t xml:space="preserve">01977 709408                            </t>
  </si>
  <si>
    <t>1995-05-06</t>
  </si>
  <si>
    <t>FHK38</t>
  </si>
  <si>
    <t>Park Edge Medical Centre</t>
  </si>
  <si>
    <t>Askett Drive</t>
  </si>
  <si>
    <t xml:space="preserve">LS14 1HX                 </t>
  </si>
  <si>
    <t xml:space="preserve">0113 2659976                            </t>
  </si>
  <si>
    <t>FHN56</t>
  </si>
  <si>
    <t>Thornton Medical Centre</t>
  </si>
  <si>
    <t>2 Craven Avenue,Thornton</t>
  </si>
  <si>
    <t xml:space="preserve">BD13 3LG                 </t>
  </si>
  <si>
    <t xml:space="preserve">01274 832216                            </t>
  </si>
  <si>
    <t>FHP13</t>
  </si>
  <si>
    <t>East Leeds Health Centre</t>
  </si>
  <si>
    <t>78 Osmondthorpe Lane</t>
  </si>
  <si>
    <t xml:space="preserve">LS9 9EF                  </t>
  </si>
  <si>
    <t xml:space="preserve">0113 2497841                            </t>
  </si>
  <si>
    <t>FHP26</t>
  </si>
  <si>
    <t>Stanley Health Centre</t>
  </si>
  <si>
    <t>Lake Lock Road, Stanley</t>
  </si>
  <si>
    <t xml:space="preserve">WF3 4HS                  </t>
  </si>
  <si>
    <t xml:space="preserve">01924 822307                            </t>
  </si>
  <si>
    <t>FHP64</t>
  </si>
  <si>
    <t>44 Cow Lane</t>
  </si>
  <si>
    <t xml:space="preserve">WF11 9BX                 </t>
  </si>
  <si>
    <t xml:space="preserve">01977 672472                            </t>
  </si>
  <si>
    <t>2001-06-12</t>
  </si>
  <si>
    <t>FHP68</t>
  </si>
  <si>
    <t>36a Halifax Road</t>
  </si>
  <si>
    <t>Cullingworth</t>
  </si>
  <si>
    <t xml:space="preserve">BD13 5DE                 </t>
  </si>
  <si>
    <t xml:space="preserve">01535 275376                            </t>
  </si>
  <si>
    <t>FHQ66</t>
  </si>
  <si>
    <t>531 Tong Road</t>
  </si>
  <si>
    <t xml:space="preserve">LS12 5AT                 </t>
  </si>
  <si>
    <t xml:space="preserve">0113 2637023                            </t>
  </si>
  <si>
    <t>FHW84</t>
  </si>
  <si>
    <t>Great Horton Road</t>
  </si>
  <si>
    <t xml:space="preserve">BD7 4EY                  </t>
  </si>
  <si>
    <t xml:space="preserve">01274 712400                            </t>
  </si>
  <si>
    <t>2007-06-20</t>
  </si>
  <si>
    <t>FHX11</t>
  </si>
  <si>
    <t>203 Kirkstall Lane</t>
  </si>
  <si>
    <t xml:space="preserve">LS6 3EJ                  </t>
  </si>
  <si>
    <t xml:space="preserve">0113 2752103                            </t>
  </si>
  <si>
    <t>FHX24</t>
  </si>
  <si>
    <t>Rumi Health Limited</t>
  </si>
  <si>
    <t>Day Night Pharmacy</t>
  </si>
  <si>
    <t>101 Killinghall Road</t>
  </si>
  <si>
    <t xml:space="preserve">BD3 8AB                  </t>
  </si>
  <si>
    <t xml:space="preserve">01274 667866                            </t>
  </si>
  <si>
    <t>2011-06-10</t>
  </si>
  <si>
    <t>FHX50</t>
  </si>
  <si>
    <t>Nazia Kausar Younas</t>
  </si>
  <si>
    <t>Taits Pharmacy</t>
  </si>
  <si>
    <t>45 Saltaire Road</t>
  </si>
  <si>
    <t>Saltaire</t>
  </si>
  <si>
    <t xml:space="preserve">BD18 3HZ                 </t>
  </si>
  <si>
    <t xml:space="preserve">01274 229001                            </t>
  </si>
  <si>
    <t>FHX66</t>
  </si>
  <si>
    <t>69 Vesper Road</t>
  </si>
  <si>
    <t xml:space="preserve">LS5 3QT                  </t>
  </si>
  <si>
    <t xml:space="preserve">0113 2581366                            </t>
  </si>
  <si>
    <t>FH004</t>
  </si>
  <si>
    <t>51 Hanson Lane</t>
  </si>
  <si>
    <t xml:space="preserve">HX1 5NX                  </t>
  </si>
  <si>
    <t xml:space="preserve">01422 354036                            </t>
  </si>
  <si>
    <t>FH095</t>
  </si>
  <si>
    <t>Marsh (Bolton) Limited</t>
  </si>
  <si>
    <t>Highfield Surgery</t>
  </si>
  <si>
    <t>Holtdale Approach</t>
  </si>
  <si>
    <t xml:space="preserve">LS16 7RX                 </t>
  </si>
  <si>
    <t xml:space="preserve">0113 2673694                            </t>
  </si>
  <si>
    <t>FH121</t>
  </si>
  <si>
    <t>Mohammed ALI</t>
  </si>
  <si>
    <t>Saltaire Pharmacy</t>
  </si>
  <si>
    <t>30 Bingley Road</t>
  </si>
  <si>
    <t xml:space="preserve">BD18 4RS                 </t>
  </si>
  <si>
    <t xml:space="preserve">01274 583535                            </t>
  </si>
  <si>
    <t>FH125</t>
  </si>
  <si>
    <t>71 Stockingate</t>
  </si>
  <si>
    <t>South Kirkby</t>
  </si>
  <si>
    <t xml:space="preserve">WF9 3NU                  </t>
  </si>
  <si>
    <t xml:space="preserve">01977 642352                            </t>
  </si>
  <si>
    <t>FH186</t>
  </si>
  <si>
    <t>Pharmacareuk Limited</t>
  </si>
  <si>
    <t>Elaj Pharmacy</t>
  </si>
  <si>
    <t>46 Woodsley Road</t>
  </si>
  <si>
    <t xml:space="preserve">LS3 1DT                  </t>
  </si>
  <si>
    <t xml:space="preserve">0113 2441551                            </t>
  </si>
  <si>
    <t>2012-09-06</t>
  </si>
  <si>
    <t>FH190</t>
  </si>
  <si>
    <t>Idle Medical Centre</t>
  </si>
  <si>
    <t>440 Highfield Road, Idle</t>
  </si>
  <si>
    <t xml:space="preserve">BD10 8RU                 </t>
  </si>
  <si>
    <t xml:space="preserve">01274 612055                            </t>
  </si>
  <si>
    <t>FH825</t>
  </si>
  <si>
    <t>Bailiff Bridge Pharmacy</t>
  </si>
  <si>
    <t>615 Bradford Road</t>
  </si>
  <si>
    <t>Bailiff Bridge</t>
  </si>
  <si>
    <t xml:space="preserve">HD6 4DN                  </t>
  </si>
  <si>
    <t xml:space="preserve">01484 713238                            </t>
  </si>
  <si>
    <t>FJC78</t>
  </si>
  <si>
    <t>Gibson Lane</t>
  </si>
  <si>
    <t>Kippax</t>
  </si>
  <si>
    <t xml:space="preserve">LS25 7JN                 </t>
  </si>
  <si>
    <t xml:space="preserve">0113 2872594                            </t>
  </si>
  <si>
    <t>FJD18</t>
  </si>
  <si>
    <t>Rashid A</t>
  </si>
  <si>
    <t>Chickenley Pharmacy</t>
  </si>
  <si>
    <t>51 Walnut Lane</t>
  </si>
  <si>
    <t>Chickenley</t>
  </si>
  <si>
    <t xml:space="preserve">WF12 8NJ                 </t>
  </si>
  <si>
    <t xml:space="preserve">01924 452095                            </t>
  </si>
  <si>
    <t>FJF49</t>
  </si>
  <si>
    <t>Clayton</t>
  </si>
  <si>
    <t xml:space="preserve">BD14 6AN                 </t>
  </si>
  <si>
    <t xml:space="preserve">01274 880132                            </t>
  </si>
  <si>
    <t>FJH35</t>
  </si>
  <si>
    <t>31-35 The Merrion Centre</t>
  </si>
  <si>
    <t xml:space="preserve">LS2 8NG                  </t>
  </si>
  <si>
    <t xml:space="preserve">0113 2430196                            </t>
  </si>
  <si>
    <t>FJK17</t>
  </si>
  <si>
    <t>17-18 Pennyhill Centre</t>
  </si>
  <si>
    <t>Hunslet</t>
  </si>
  <si>
    <t xml:space="preserve">LS10 2AP                 </t>
  </si>
  <si>
    <t xml:space="preserve">0113 2705763                            </t>
  </si>
  <si>
    <t>FJK73</t>
  </si>
  <si>
    <t>Mileusnic G</t>
  </si>
  <si>
    <t>133 Upper Commercial St</t>
  </si>
  <si>
    <t xml:space="preserve">WF17 5DH                 </t>
  </si>
  <si>
    <t xml:space="preserve">01924 441434                            </t>
  </si>
  <si>
    <t>FJN86</t>
  </si>
  <si>
    <t>32 Church Lane</t>
  </si>
  <si>
    <t xml:space="preserve">LS28 7RF                 </t>
  </si>
  <si>
    <t xml:space="preserve">0113 2567904                            </t>
  </si>
  <si>
    <t>FJQ45</t>
  </si>
  <si>
    <t>166 Woodhouse Lane</t>
  </si>
  <si>
    <t xml:space="preserve">LS2 9HB                  </t>
  </si>
  <si>
    <t xml:space="preserve">0113 2469988                            </t>
  </si>
  <si>
    <t>FJT38</t>
  </si>
  <si>
    <t>4 Laneside Terrace</t>
  </si>
  <si>
    <t>Elland Road</t>
  </si>
  <si>
    <t>Churwell, Leeds</t>
  </si>
  <si>
    <t xml:space="preserve">LS27 7PT                 </t>
  </si>
  <si>
    <t xml:space="preserve">0113 2380338                            </t>
  </si>
  <si>
    <t>FJT97</t>
  </si>
  <si>
    <t>Rooley Lane</t>
  </si>
  <si>
    <t xml:space="preserve">BD4 7SR                  </t>
  </si>
  <si>
    <t xml:space="preserve">01274 474100                            </t>
  </si>
  <si>
    <t>FJW06</t>
  </si>
  <si>
    <t>Siddique M</t>
  </si>
  <si>
    <t>Siddique Pharmacy Ltd</t>
  </si>
  <si>
    <t>14 Spaines Road</t>
  </si>
  <si>
    <t xml:space="preserve">01484 514392                            </t>
  </si>
  <si>
    <t>FJW46</t>
  </si>
  <si>
    <t>White Rose Pharmacy Services Ltd</t>
  </si>
  <si>
    <t>196 Huddersfield Road</t>
  </si>
  <si>
    <t xml:space="preserve">WF14 8AZ                 </t>
  </si>
  <si>
    <t xml:space="preserve">01924 489787                            </t>
  </si>
  <si>
    <t>2013-10-21</t>
  </si>
  <si>
    <t>FJW75</t>
  </si>
  <si>
    <t>39 Barnsley Road</t>
  </si>
  <si>
    <t>South Elmsall</t>
  </si>
  <si>
    <t xml:space="preserve">WF9 2RN                  </t>
  </si>
  <si>
    <t xml:space="preserve">01977 642545                            </t>
  </si>
  <si>
    <t>2005-12-16</t>
  </si>
  <si>
    <t>FJW82</t>
  </si>
  <si>
    <t>Elland Pharmco Limited</t>
  </si>
  <si>
    <t>Elland Pharmacy</t>
  </si>
  <si>
    <t>18 Huddersfield Road</t>
  </si>
  <si>
    <t xml:space="preserve">HX5 9DW                  </t>
  </si>
  <si>
    <t xml:space="preserve">01422 373634                            </t>
  </si>
  <si>
    <t>FJX46</t>
  </si>
  <si>
    <t>102 Barnsley Road</t>
  </si>
  <si>
    <t>Sandal</t>
  </si>
  <si>
    <t xml:space="preserve">WF1 5NX                  </t>
  </si>
  <si>
    <t xml:space="preserve">01924 255273                            </t>
  </si>
  <si>
    <t>FJX61</t>
  </si>
  <si>
    <t>64a Windhill Road</t>
  </si>
  <si>
    <t>Eastmoor</t>
  </si>
  <si>
    <t xml:space="preserve">WF1 4SD                  </t>
  </si>
  <si>
    <t xml:space="preserve">01924 291350                            </t>
  </si>
  <si>
    <t>FJ018</t>
  </si>
  <si>
    <t>10 Main Street</t>
  </si>
  <si>
    <t xml:space="preserve">LS25 1EZ                 </t>
  </si>
  <si>
    <t xml:space="preserve">0113 2873233                            </t>
  </si>
  <si>
    <t>FJ060</t>
  </si>
  <si>
    <t>Mr Irfan Hanif</t>
  </si>
  <si>
    <t>Lister Pharmacy</t>
  </si>
  <si>
    <t>2-4 Victor Terrace</t>
  </si>
  <si>
    <t>Off Oak Lane</t>
  </si>
  <si>
    <t xml:space="preserve">BD9 4RQ                  </t>
  </si>
  <si>
    <t xml:space="preserve">01274 483718                            </t>
  </si>
  <si>
    <t>2010-08-09</t>
  </si>
  <si>
    <t>FJ118</t>
  </si>
  <si>
    <t xml:space="preserve">HD6 1RZ                  </t>
  </si>
  <si>
    <t xml:space="preserve">01484 887847                            </t>
  </si>
  <si>
    <t>FJ264</t>
  </si>
  <si>
    <t xml:space="preserve">LS25 7AB                 </t>
  </si>
  <si>
    <t xml:space="preserve">0113 2862585                            </t>
  </si>
  <si>
    <t>FJ286</t>
  </si>
  <si>
    <t>Buxton Place</t>
  </si>
  <si>
    <t>Newton Bar</t>
  </si>
  <si>
    <t xml:space="preserve">WF1 3JQ                  </t>
  </si>
  <si>
    <t xml:space="preserve">01924 369987                            </t>
  </si>
  <si>
    <t>FJ294</t>
  </si>
  <si>
    <t>Whetley Medical Centre</t>
  </si>
  <si>
    <t>4 Saplin Street</t>
  </si>
  <si>
    <t xml:space="preserve">BD8 9DW                  </t>
  </si>
  <si>
    <t xml:space="preserve">01274 490560                            </t>
  </si>
  <si>
    <t>2007-08-14</t>
  </si>
  <si>
    <t>FJ309</t>
  </si>
  <si>
    <t>8 Arndale Centre</t>
  </si>
  <si>
    <t>Otley Road</t>
  </si>
  <si>
    <t xml:space="preserve">LS6 2UE                  </t>
  </si>
  <si>
    <t xml:space="preserve">0113 2740233                            </t>
  </si>
  <si>
    <t>FJ572</t>
  </si>
  <si>
    <t>Aaa Healthcare Ltd</t>
  </si>
  <si>
    <t>Roundhay Pharmacy</t>
  </si>
  <si>
    <t>211 Roundhay Road</t>
  </si>
  <si>
    <t xml:space="preserve">LS8 4HS                  </t>
  </si>
  <si>
    <t xml:space="preserve">0113 2490557                            </t>
  </si>
  <si>
    <t>FJ635</t>
  </si>
  <si>
    <t>Polegate LTD</t>
  </si>
  <si>
    <t>5-7 East Park Road</t>
  </si>
  <si>
    <t>East End Park</t>
  </si>
  <si>
    <t xml:space="preserve">LS9 9JG                  </t>
  </si>
  <si>
    <t xml:space="preserve">0113 2480787                            </t>
  </si>
  <si>
    <t>FJ646</t>
  </si>
  <si>
    <t>Mr Z Ahmed</t>
  </si>
  <si>
    <t>New Mill Pharmacy</t>
  </si>
  <si>
    <t>New Mill Post Office</t>
  </si>
  <si>
    <t>6 Huddersfield Road</t>
  </si>
  <si>
    <t xml:space="preserve">HD9 7JU                  </t>
  </si>
  <si>
    <t xml:space="preserve">01484 681534                            </t>
  </si>
  <si>
    <t>FJ789</t>
  </si>
  <si>
    <t>Husenbhai S</t>
  </si>
  <si>
    <t>Shakespeares Chemist</t>
  </si>
  <si>
    <t>9 Oak Lane</t>
  </si>
  <si>
    <t xml:space="preserve">BD9 4PU                  </t>
  </si>
  <si>
    <t xml:space="preserve">01274 541033                            </t>
  </si>
  <si>
    <t>FKA06</t>
  </si>
  <si>
    <t>Halifax Healthcare Ltd</t>
  </si>
  <si>
    <t>Ovenden Pharmacy</t>
  </si>
  <si>
    <t>Beechwood Medical Centre</t>
  </si>
  <si>
    <t>60a Keighley Road</t>
  </si>
  <si>
    <t xml:space="preserve">HX2 8AL                  </t>
  </si>
  <si>
    <t xml:space="preserve">01422 647242                            </t>
  </si>
  <si>
    <t>2011-10-07</t>
  </si>
  <si>
    <t>FKE58</t>
  </si>
  <si>
    <t>As Carlton Ltd</t>
  </si>
  <si>
    <t>10 Station Road</t>
  </si>
  <si>
    <t>Ossett</t>
  </si>
  <si>
    <t xml:space="preserve">WF5 8AD                  </t>
  </si>
  <si>
    <t xml:space="preserve">01924 275595                            </t>
  </si>
  <si>
    <t>FKH04</t>
  </si>
  <si>
    <t>Woodroyd Centre</t>
  </si>
  <si>
    <t>Woodroyd Road</t>
  </si>
  <si>
    <t xml:space="preserve">BD5 8EL                  </t>
  </si>
  <si>
    <t xml:space="preserve">01274 225005                            </t>
  </si>
  <si>
    <t>2012-10-07</t>
  </si>
  <si>
    <t>FKH81</t>
  </si>
  <si>
    <t>204 Selby Road</t>
  </si>
  <si>
    <t>Halton</t>
  </si>
  <si>
    <t xml:space="preserve">LS15 0LF                 </t>
  </si>
  <si>
    <t xml:space="preserve">0113 2646300                            </t>
  </si>
  <si>
    <t>FKJ28</t>
  </si>
  <si>
    <t>72 Station Lane</t>
  </si>
  <si>
    <t xml:space="preserve">WF7 5BB                  </t>
  </si>
  <si>
    <t xml:space="preserve">01977 791546                            </t>
  </si>
  <si>
    <t>FKJ49</t>
  </si>
  <si>
    <t>Ms Health Ltd</t>
  </si>
  <si>
    <t>Health-Check Pharmacy</t>
  </si>
  <si>
    <t>127 Great Horton Road</t>
  </si>
  <si>
    <t xml:space="preserve">BD7 1PS                  </t>
  </si>
  <si>
    <t xml:space="preserve">01274 728502                            </t>
  </si>
  <si>
    <t>FKJ95</t>
  </si>
  <si>
    <t>Oulton Medical Centre</t>
  </si>
  <si>
    <t>Quarry Hill, Oulton</t>
  </si>
  <si>
    <t xml:space="preserve">LS26 8SZ                 </t>
  </si>
  <si>
    <t xml:space="preserve">0113 2822852                            </t>
  </si>
  <si>
    <t>FKK20</t>
  </si>
  <si>
    <t>1 Horsefair Centre</t>
  </si>
  <si>
    <t xml:space="preserve">LS22 6FL                 </t>
  </si>
  <si>
    <t xml:space="preserve">01937 581676                            </t>
  </si>
  <si>
    <t>FKL35</t>
  </si>
  <si>
    <t>Ezct Limited</t>
  </si>
  <si>
    <t>Airedale Pharmacy</t>
  </si>
  <si>
    <t>Elizabeth Court</t>
  </si>
  <si>
    <t>Elizabeth Drive</t>
  </si>
  <si>
    <t xml:space="preserve">WF10 3TG                 </t>
  </si>
  <si>
    <t xml:space="preserve">01977 516322                            </t>
  </si>
  <si>
    <t>FKL70</t>
  </si>
  <si>
    <t>Shelf Pharmacy Ltd</t>
  </si>
  <si>
    <t>Shelf Pharmacy</t>
  </si>
  <si>
    <t>14 Carr House Road</t>
  </si>
  <si>
    <t>Shelf</t>
  </si>
  <si>
    <t xml:space="preserve">HX3 7QY                  </t>
  </si>
  <si>
    <t xml:space="preserve">01274 676004                            </t>
  </si>
  <si>
    <t>FKL80</t>
  </si>
  <si>
    <t>7-11 Market Street</t>
  </si>
  <si>
    <t xml:space="preserve">HX1 1PB                  </t>
  </si>
  <si>
    <t xml:space="preserve">01422 352009                            </t>
  </si>
  <si>
    <t>FKM28</t>
  </si>
  <si>
    <t>Avicenna Sanatio Pharma Ltd</t>
  </si>
  <si>
    <t>Midnight Pharmacy</t>
  </si>
  <si>
    <t>354 Great Horton Road</t>
  </si>
  <si>
    <t xml:space="preserve">BD7 1QJ                  </t>
  </si>
  <si>
    <t xml:space="preserve">01274 577564                            </t>
  </si>
  <si>
    <t>FKM53</t>
  </si>
  <si>
    <t>49 Selby Road</t>
  </si>
  <si>
    <t xml:space="preserve">LS9 0EW                  </t>
  </si>
  <si>
    <t xml:space="preserve">0113 2483472                            </t>
  </si>
  <si>
    <t>FKP07</t>
  </si>
  <si>
    <t>Medichem (Leeds) Ltd</t>
  </si>
  <si>
    <t>42 Harrogate Road</t>
  </si>
  <si>
    <t xml:space="preserve">LS7 4LA                  </t>
  </si>
  <si>
    <t xml:space="preserve">0113 2622684                            </t>
  </si>
  <si>
    <t>FKP31</t>
  </si>
  <si>
    <t>Tyersal Pharmacy</t>
  </si>
  <si>
    <t>6 Tyersal Road</t>
  </si>
  <si>
    <t>Tyersal</t>
  </si>
  <si>
    <t xml:space="preserve">BD4 8ET                  </t>
  </si>
  <si>
    <t xml:space="preserve">01274 660440                            </t>
  </si>
  <si>
    <t>FKP51</t>
  </si>
  <si>
    <t>31-33 Bramley Centre</t>
  </si>
  <si>
    <t xml:space="preserve">LS13 2ET                 </t>
  </si>
  <si>
    <t xml:space="preserve">0113 2570085                            </t>
  </si>
  <si>
    <t>FKP92</t>
  </si>
  <si>
    <t>Bellmount Close</t>
  </si>
  <si>
    <t xml:space="preserve">LS13 2UP                 </t>
  </si>
  <si>
    <t>FKQ70</t>
  </si>
  <si>
    <t>120 Lumb Lane</t>
  </si>
  <si>
    <t xml:space="preserve">BD8 7RS                  </t>
  </si>
  <si>
    <t xml:space="preserve">01274 725955                            </t>
  </si>
  <si>
    <t>FKR67</t>
  </si>
  <si>
    <t>Carleton Glen</t>
  </si>
  <si>
    <t xml:space="preserve">WF8 1SU                  </t>
  </si>
  <si>
    <t xml:space="preserve">01977 703667                            </t>
  </si>
  <si>
    <t>FKW58</t>
  </si>
  <si>
    <t>Horton Park Pharmacy</t>
  </si>
  <si>
    <t>Unit 4 Horton Park Centre</t>
  </si>
  <si>
    <t>99 Horton Park Avenue</t>
  </si>
  <si>
    <t xml:space="preserve">BD7 3EG                  </t>
  </si>
  <si>
    <t xml:space="preserve">01274 503183                            </t>
  </si>
  <si>
    <t>FK152</t>
  </si>
  <si>
    <t xml:space="preserve">BD4 7SS                  </t>
  </si>
  <si>
    <t>FK275</t>
  </si>
  <si>
    <t>19 Albion Arcade</t>
  </si>
  <si>
    <t>Bond Street Centre</t>
  </si>
  <si>
    <t xml:space="preserve">LS1 5ET                  </t>
  </si>
  <si>
    <t xml:space="preserve">0113 2433551                            </t>
  </si>
  <si>
    <t>FK276</t>
  </si>
  <si>
    <t>12-14 Kirkgate Market Ctr</t>
  </si>
  <si>
    <t>Vicar Lane</t>
  </si>
  <si>
    <t xml:space="preserve">LS1 7JH                  </t>
  </si>
  <si>
    <t xml:space="preserve">0113 2455097                            </t>
  </si>
  <si>
    <t>FK382</t>
  </si>
  <si>
    <t>35 Otley Road</t>
  </si>
  <si>
    <t xml:space="preserve">LS6 3AA                  </t>
  </si>
  <si>
    <t xml:space="preserve">0113 2751823                            </t>
  </si>
  <si>
    <t>FK545</t>
  </si>
  <si>
    <t>Abes Crossgates Day &amp; Night Ltd</t>
  </si>
  <si>
    <t>Crossgates Day &amp; Night Pharmacy</t>
  </si>
  <si>
    <t>17 Austhorpe Road</t>
  </si>
  <si>
    <t xml:space="preserve">0113 3180277                            </t>
  </si>
  <si>
    <t>2011-05-25</t>
  </si>
  <si>
    <t>FK719</t>
  </si>
  <si>
    <t>4 Glenholme Park</t>
  </si>
  <si>
    <t>Pasture Lane, Bradford</t>
  </si>
  <si>
    <t xml:space="preserve">BD14 6NF                 </t>
  </si>
  <si>
    <t xml:space="preserve">01274 889802                            </t>
  </si>
  <si>
    <t>FK853</t>
  </si>
  <si>
    <t>Tylee Andrew Ltd</t>
  </si>
  <si>
    <t>25 Hyde Park Road</t>
  </si>
  <si>
    <t xml:space="preserve">LS6 1PY                  </t>
  </si>
  <si>
    <t xml:space="preserve">0113 2450494                            </t>
  </si>
  <si>
    <t>FK994</t>
  </si>
  <si>
    <t>Primary Medical Centre</t>
  </si>
  <si>
    <t>Broadgate Lane</t>
  </si>
  <si>
    <t>Horsforth</t>
  </si>
  <si>
    <t xml:space="preserve">LS18 4SE                 </t>
  </si>
  <si>
    <t xml:space="preserve">0113 2583209                            </t>
  </si>
  <si>
    <t>FLA41</t>
  </si>
  <si>
    <t>Ferrybridge</t>
  </si>
  <si>
    <t xml:space="preserve">WF11 8NQ                 </t>
  </si>
  <si>
    <t xml:space="preserve">01977 672522                            </t>
  </si>
  <si>
    <t>FLA63</t>
  </si>
  <si>
    <t>845 Barkerend Road</t>
  </si>
  <si>
    <t xml:space="preserve">BD3 8QJ                  </t>
  </si>
  <si>
    <t xml:space="preserve">01274 664121                            </t>
  </si>
  <si>
    <t>FLC63</t>
  </si>
  <si>
    <t>275 Burley Road</t>
  </si>
  <si>
    <t xml:space="preserve">LS4 2EL                  </t>
  </si>
  <si>
    <t xml:space="preserve">0113 2785840                            </t>
  </si>
  <si>
    <t>FLC73</t>
  </si>
  <si>
    <t>Gowerglen LTD</t>
  </si>
  <si>
    <t>Union Square</t>
  </si>
  <si>
    <t xml:space="preserve">WF1 1TT                  </t>
  </si>
  <si>
    <t xml:space="preserve">01924 290435                            </t>
  </si>
  <si>
    <t>FLC89</t>
  </si>
  <si>
    <t>Calderdale Health Focus Ltd</t>
  </si>
  <si>
    <t>King Cross Pharmacy</t>
  </si>
  <si>
    <t>206 King Cross Road</t>
  </si>
  <si>
    <t xml:space="preserve">HX1 3JP                  </t>
  </si>
  <si>
    <t xml:space="preserve">01422 384123                            </t>
  </si>
  <si>
    <t>FLC93</t>
  </si>
  <si>
    <t>40-42 Northgate</t>
  </si>
  <si>
    <t xml:space="preserve">WF1 3AN                  </t>
  </si>
  <si>
    <t xml:space="preserve">01924 372309                            </t>
  </si>
  <si>
    <t>1992-12-10</t>
  </si>
  <si>
    <t>FLD86</t>
  </si>
  <si>
    <t>Bolton SE</t>
  </si>
  <si>
    <t>Siddal Pharmacy</t>
  </si>
  <si>
    <t>115 Oxford Lane</t>
  </si>
  <si>
    <t>Siddal</t>
  </si>
  <si>
    <t xml:space="preserve">HX3 9DG                  </t>
  </si>
  <si>
    <t xml:space="preserve">01422 345808                            </t>
  </si>
  <si>
    <t>FLE78</t>
  </si>
  <si>
    <t>Shipley Health Centre</t>
  </si>
  <si>
    <t>Alexandra Road</t>
  </si>
  <si>
    <t xml:space="preserve">BD18 3EG                 </t>
  </si>
  <si>
    <t xml:space="preserve">01274 531214                            </t>
  </si>
  <si>
    <t>FLE94</t>
  </si>
  <si>
    <t>91 Moresdale Lane</t>
  </si>
  <si>
    <t xml:space="preserve">LS14 6GG                 </t>
  </si>
  <si>
    <t xml:space="preserve">0113 2645499                            </t>
  </si>
  <si>
    <t>FLH03</t>
  </si>
  <si>
    <t>43 Coventry Street</t>
  </si>
  <si>
    <t xml:space="preserve">BD4 7HX                  </t>
  </si>
  <si>
    <t>FLH84</t>
  </si>
  <si>
    <t>195-197 Butcher Hill</t>
  </si>
  <si>
    <t xml:space="preserve">LS16 5BQ                 </t>
  </si>
  <si>
    <t xml:space="preserve">0113 2756903                            </t>
  </si>
  <si>
    <t>FLK45</t>
  </si>
  <si>
    <t>26-28 Upper Kirkgate</t>
  </si>
  <si>
    <t xml:space="preserve">WF1 1UP                  </t>
  </si>
  <si>
    <t xml:space="preserve">01924 376181                            </t>
  </si>
  <si>
    <t>FLM49</t>
  </si>
  <si>
    <t>Pharmacy2u LTD</t>
  </si>
  <si>
    <t>1 Hawthorn Park</t>
  </si>
  <si>
    <t>Coal Road</t>
  </si>
  <si>
    <t xml:space="preserve">LS14 1PQ                 </t>
  </si>
  <si>
    <t xml:space="preserve">0113 2650222                            </t>
  </si>
  <si>
    <t>FLM70</t>
  </si>
  <si>
    <t>Freeman Ph Ltd</t>
  </si>
  <si>
    <t>Freemans Pharmacy</t>
  </si>
  <si>
    <t>Wortley Beck Health Ctr</t>
  </si>
  <si>
    <t>Ring Road, Lower Wortley</t>
  </si>
  <si>
    <t xml:space="preserve">LS12 5SG                 </t>
  </si>
  <si>
    <t xml:space="preserve">0113 2638822                            </t>
  </si>
  <si>
    <t>FLN62</t>
  </si>
  <si>
    <t>Unit 1, Fraternity House</t>
  </si>
  <si>
    <t>52 Church Street</t>
  </si>
  <si>
    <t>Hunslet, Leeds</t>
  </si>
  <si>
    <t xml:space="preserve">LS10 2AR                 </t>
  </si>
  <si>
    <t xml:space="preserve">0113 2771439                            </t>
  </si>
  <si>
    <t>2005-03-08</t>
  </si>
  <si>
    <t>FLN93</t>
  </si>
  <si>
    <t>Cawdron Capital West Limited</t>
  </si>
  <si>
    <t>Stainland Pharmacy</t>
  </si>
  <si>
    <t>350 Stainland Road</t>
  </si>
  <si>
    <t>Stainland</t>
  </si>
  <si>
    <t xml:space="preserve">HX4 9EH                  </t>
  </si>
  <si>
    <t xml:space="preserve">01422 374233                            </t>
  </si>
  <si>
    <t>FLR39</t>
  </si>
  <si>
    <t>Killingbeck Drive</t>
  </si>
  <si>
    <t xml:space="preserve">LS14 6UF                 </t>
  </si>
  <si>
    <t xml:space="preserve">0113 2019510                            </t>
  </si>
  <si>
    <t>2009-11-23</t>
  </si>
  <si>
    <t>FLR72</t>
  </si>
  <si>
    <t>50 Highfield Lane</t>
  </si>
  <si>
    <t xml:space="preserve">BD21 2EH                 </t>
  </si>
  <si>
    <t xml:space="preserve">01535 667717                            </t>
  </si>
  <si>
    <t>FLT42</t>
  </si>
  <si>
    <t>Currie's Chemists (Wyke) Ltd</t>
  </si>
  <si>
    <t>Unit 2, Asda Supermarket</t>
  </si>
  <si>
    <t>Towngate</t>
  </si>
  <si>
    <t xml:space="preserve">BD12 9JQ                 </t>
  </si>
  <si>
    <t xml:space="preserve">01274 678887                            </t>
  </si>
  <si>
    <t>FLX03</t>
  </si>
  <si>
    <t xml:space="preserve">BD21 3RU                 </t>
  </si>
  <si>
    <t xml:space="preserve">01535 607919                            </t>
  </si>
  <si>
    <t>FL049</t>
  </si>
  <si>
    <t>Shifa Medical Limited</t>
  </si>
  <si>
    <t>225 Chapeltown Road</t>
  </si>
  <si>
    <t xml:space="preserve">LS7 3DX                  </t>
  </si>
  <si>
    <t xml:space="preserve">0113 2623816                            </t>
  </si>
  <si>
    <t>FL129</t>
  </si>
  <si>
    <t>35 Kirkgate</t>
  </si>
  <si>
    <t xml:space="preserve">LS21 3HN                 </t>
  </si>
  <si>
    <t xml:space="preserve">01943 462014                            </t>
  </si>
  <si>
    <t>FL236</t>
  </si>
  <si>
    <t>236 Queens Road</t>
  </si>
  <si>
    <t xml:space="preserve">HX1 4NE                  </t>
  </si>
  <si>
    <t xml:space="preserve">01422 369070                            </t>
  </si>
  <si>
    <t>FL248</t>
  </si>
  <si>
    <t>Pharm-I-Link Limited</t>
  </si>
  <si>
    <t>The Valley Pharmacy</t>
  </si>
  <si>
    <t>New Mill Village Store</t>
  </si>
  <si>
    <t>New Mill</t>
  </si>
  <si>
    <t xml:space="preserve">HD9 7JY                  </t>
  </si>
  <si>
    <t xml:space="preserve">01484 766097                            </t>
  </si>
  <si>
    <t>FL380</t>
  </si>
  <si>
    <t>Skf Lo (Chemist) Ltd</t>
  </si>
  <si>
    <t>38 Town End</t>
  </si>
  <si>
    <t>Golcar</t>
  </si>
  <si>
    <t xml:space="preserve">HD7 4QD                  </t>
  </si>
  <si>
    <t xml:space="preserve">01484 654274                            </t>
  </si>
  <si>
    <t>FL416</t>
  </si>
  <si>
    <t>Sheridan Teal Hse,Unit 2</t>
  </si>
  <si>
    <t>Longbow Cl,Pennine Bus Pk</t>
  </si>
  <si>
    <t xml:space="preserve">01484 421803                            </t>
  </si>
  <si>
    <t>FL657</t>
  </si>
  <si>
    <t>Loctech Pharmacia</t>
  </si>
  <si>
    <t>2 Castle Avenue</t>
  </si>
  <si>
    <t>Rastrick</t>
  </si>
  <si>
    <t xml:space="preserve">HD6 3HT                  </t>
  </si>
  <si>
    <t xml:space="preserve">01484 723047                            </t>
  </si>
  <si>
    <t>FL676</t>
  </si>
  <si>
    <t>Eccleshill LTD</t>
  </si>
  <si>
    <t>J Robertson &amp; Son Ltd</t>
  </si>
  <si>
    <t>5-7 Institute Road</t>
  </si>
  <si>
    <t>Eccleshill</t>
  </si>
  <si>
    <t xml:space="preserve">BD2 2HY                  </t>
  </si>
  <si>
    <t xml:space="preserve">01274 638716                            </t>
  </si>
  <si>
    <t>2010-05-03</t>
  </si>
  <si>
    <t>FMA82</t>
  </si>
  <si>
    <t>Kirkheaton Pharmacy</t>
  </si>
  <si>
    <t>1 Bankfield Lane</t>
  </si>
  <si>
    <t>Kirkheaton</t>
  </si>
  <si>
    <t xml:space="preserve">HD5 0JE                  </t>
  </si>
  <si>
    <t xml:space="preserve">01484 424912                            </t>
  </si>
  <si>
    <t>FMC49</t>
  </si>
  <si>
    <t>Ryburn Pharmacy (Ripponden) Ltd</t>
  </si>
  <si>
    <t>Brig Royd Surgery</t>
  </si>
  <si>
    <t>Hirstwood</t>
  </si>
  <si>
    <t>Ripponden</t>
  </si>
  <si>
    <t xml:space="preserve">HX6 4BN                  </t>
  </si>
  <si>
    <t xml:space="preserve">01422 822181                            </t>
  </si>
  <si>
    <t>FMC56</t>
  </si>
  <si>
    <t>Sandhu Ks &amp; Ms</t>
  </si>
  <si>
    <t>K &amp; M Pharmacy Ltd</t>
  </si>
  <si>
    <t>325 Meltham Road</t>
  </si>
  <si>
    <t xml:space="preserve">HD4 7EX                  </t>
  </si>
  <si>
    <t xml:space="preserve">01484 661263                            </t>
  </si>
  <si>
    <t>FMD07</t>
  </si>
  <si>
    <t>Unit 1, Colton Park</t>
  </si>
  <si>
    <t>Style Way</t>
  </si>
  <si>
    <t xml:space="preserve">LS15 9JB                 </t>
  </si>
  <si>
    <t xml:space="preserve">0113 2608035                            </t>
  </si>
  <si>
    <t>2005-09-02</t>
  </si>
  <si>
    <t>FMF94</t>
  </si>
  <si>
    <t>Moorside Health Ltd</t>
  </si>
  <si>
    <t>Clayfields Pharmacy</t>
  </si>
  <si>
    <t>151b Main Street</t>
  </si>
  <si>
    <t>Addingham</t>
  </si>
  <si>
    <t xml:space="preserve">LS29 0LZ                 </t>
  </si>
  <si>
    <t xml:space="preserve">01943 831462                            </t>
  </si>
  <si>
    <t>FMH16</t>
  </si>
  <si>
    <t>E &amp; A Health Ltd</t>
  </si>
  <si>
    <t>Denby Pharmacy</t>
  </si>
  <si>
    <t>315 Wakefield Road</t>
  </si>
  <si>
    <t>Denby Dale</t>
  </si>
  <si>
    <t xml:space="preserve">HD8 8RX                  </t>
  </si>
  <si>
    <t xml:space="preserve">01484 865785                            </t>
  </si>
  <si>
    <t>2010-07-12</t>
  </si>
  <si>
    <t>FMH69</t>
  </si>
  <si>
    <t>Stancliffe Pharmacy Ltd</t>
  </si>
  <si>
    <t>Stancliffe Pharmacy</t>
  </si>
  <si>
    <t>Breary Lane</t>
  </si>
  <si>
    <t>Bramhope</t>
  </si>
  <si>
    <t xml:space="preserve">LS16 9AF                 </t>
  </si>
  <si>
    <t xml:space="preserve">0113 2842884                            </t>
  </si>
  <si>
    <t>2003-01-01</t>
  </si>
  <si>
    <t>FMJ19</t>
  </si>
  <si>
    <t>Leach Tw Ltd</t>
  </si>
  <si>
    <t>173b Spring Hall Lane</t>
  </si>
  <si>
    <t xml:space="preserve">HX1 4JG                  </t>
  </si>
  <si>
    <t xml:space="preserve">01422 354616                            </t>
  </si>
  <si>
    <t>FMK44</t>
  </si>
  <si>
    <t>22-28 Queensway</t>
  </si>
  <si>
    <t xml:space="preserve">BD21 3PY                 </t>
  </si>
  <si>
    <t xml:space="preserve">01535 602600                            </t>
  </si>
  <si>
    <t>FMK77</t>
  </si>
  <si>
    <t>202 Haworth Road</t>
  </si>
  <si>
    <t xml:space="preserve">BD9 6NJ                  </t>
  </si>
  <si>
    <t xml:space="preserve">01274 541057                            </t>
  </si>
  <si>
    <t>2006-06-21</t>
  </si>
  <si>
    <t>FMK86</t>
  </si>
  <si>
    <t>Unit4,Wellington Bus Park</t>
  </si>
  <si>
    <t>Sticker Lane</t>
  </si>
  <si>
    <t xml:space="preserve">BD4 8AL                  </t>
  </si>
  <si>
    <t xml:space="preserve">01274 663410                            </t>
  </si>
  <si>
    <t>FMM06</t>
  </si>
  <si>
    <t>Grange Dene Medical Ctr</t>
  </si>
  <si>
    <t>Burnley Road</t>
  </si>
  <si>
    <t>Mytholmroyd</t>
  </si>
  <si>
    <t xml:space="preserve">HX7 5LL                  </t>
  </si>
  <si>
    <t xml:space="preserve">01422 883275                            </t>
  </si>
  <si>
    <t>FMM57</t>
  </si>
  <si>
    <t>34 Heights Lane</t>
  </si>
  <si>
    <t xml:space="preserve">BD9 6JB                  </t>
  </si>
  <si>
    <t xml:space="preserve">0174 543883                             </t>
  </si>
  <si>
    <t>FMM61</t>
  </si>
  <si>
    <t>Giles &amp; Ward Ltd</t>
  </si>
  <si>
    <t>Giles &amp; Ward Pharmacy</t>
  </si>
  <si>
    <t>21 Church Street</t>
  </si>
  <si>
    <t xml:space="preserve">WF5 9DG                  </t>
  </si>
  <si>
    <t xml:space="preserve">01924 264800                            </t>
  </si>
  <si>
    <t>FMN67</t>
  </si>
  <si>
    <t>Lupset Medical Centre</t>
  </si>
  <si>
    <t>George-A-Green Court</t>
  </si>
  <si>
    <t xml:space="preserve">WF2 8FE                  </t>
  </si>
  <si>
    <t xml:space="preserve">01924 371712                            </t>
  </si>
  <si>
    <t>FMQ19</t>
  </si>
  <si>
    <t>Bingley Street</t>
  </si>
  <si>
    <t xml:space="preserve">BD21 3ER                 </t>
  </si>
  <si>
    <t xml:space="preserve">01535 613910                            </t>
  </si>
  <si>
    <t>FMR56</t>
  </si>
  <si>
    <t>Middleton Park Pharmacy</t>
  </si>
  <si>
    <t>8 Middleton Park Circus</t>
  </si>
  <si>
    <t xml:space="preserve">LS10 4LU                 </t>
  </si>
  <si>
    <t xml:space="preserve">0113 2716959                            </t>
  </si>
  <si>
    <t>1997-05-31</t>
  </si>
  <si>
    <t>FMV73</t>
  </si>
  <si>
    <t>Taheem RR</t>
  </si>
  <si>
    <t>City Road Pharmacy</t>
  </si>
  <si>
    <t>100-102 City Road</t>
  </si>
  <si>
    <t xml:space="preserve">BD8 8JT                  </t>
  </si>
  <si>
    <t xml:space="preserve">01274 772066                            </t>
  </si>
  <si>
    <t>FMV84</t>
  </si>
  <si>
    <t>Meridian House</t>
  </si>
  <si>
    <t>Alston Road</t>
  </si>
  <si>
    <t xml:space="preserve">BD21 4AD                 </t>
  </si>
  <si>
    <t xml:space="preserve">01535 690929                            </t>
  </si>
  <si>
    <t>FMW06</t>
  </si>
  <si>
    <t>35 Bramley Centre</t>
  </si>
  <si>
    <t xml:space="preserve">0113 2574769                            </t>
  </si>
  <si>
    <t>FMX78</t>
  </si>
  <si>
    <t>Outwood Park Medical Ctre</t>
  </si>
  <si>
    <t>Potovens Lane, Outwood</t>
  </si>
  <si>
    <t xml:space="preserve">WF1 2PE                  </t>
  </si>
  <si>
    <t xml:space="preserve">01924 823264                            </t>
  </si>
  <si>
    <t>FMX84</t>
  </si>
  <si>
    <t>Rowlay Sp (Pharmacy) Ltd</t>
  </si>
  <si>
    <t>188 Old Lane</t>
  </si>
  <si>
    <t xml:space="preserve">LS11 8AG                 </t>
  </si>
  <si>
    <t xml:space="preserve">0113 2705254                            </t>
  </si>
  <si>
    <t>FM223</t>
  </si>
  <si>
    <t>Ireland Wood Pharmacy</t>
  </si>
  <si>
    <t>Iveson Approach</t>
  </si>
  <si>
    <t>Tinshill</t>
  </si>
  <si>
    <t xml:space="preserve">LS16 6FR                 </t>
  </si>
  <si>
    <t xml:space="preserve">0113 2857005                            </t>
  </si>
  <si>
    <t>FM381</t>
  </si>
  <si>
    <t>Meduk (Leeds) Ltd</t>
  </si>
  <si>
    <t>Morley Pharmacy</t>
  </si>
  <si>
    <t>2a Corporation Street</t>
  </si>
  <si>
    <t xml:space="preserve">LS27 9NB                 </t>
  </si>
  <si>
    <t xml:space="preserve">0113 2597372                            </t>
  </si>
  <si>
    <t>2013-10-25</t>
  </si>
  <si>
    <t>FM437</t>
  </si>
  <si>
    <t>Halifax Road</t>
  </si>
  <si>
    <t xml:space="preserve">BD6 2DW                  </t>
  </si>
  <si>
    <t xml:space="preserve">01274 891847                            </t>
  </si>
  <si>
    <t>FM631</t>
  </si>
  <si>
    <t>98 Commercial Street</t>
  </si>
  <si>
    <t xml:space="preserve">HD6 1AQ                  </t>
  </si>
  <si>
    <t xml:space="preserve">01484 715255                            </t>
  </si>
  <si>
    <t>FM690</t>
  </si>
  <si>
    <t>20a Bingley Road</t>
  </si>
  <si>
    <t xml:space="preserve">01274 584421                            </t>
  </si>
  <si>
    <t>FM802</t>
  </si>
  <si>
    <t>White Rose Surgery Ltd</t>
  </si>
  <si>
    <t>Exchange Street</t>
  </si>
  <si>
    <t xml:space="preserve">WF9 2RD                  </t>
  </si>
  <si>
    <t xml:space="preserve">01977 248256                            </t>
  </si>
  <si>
    <t>FNA71</t>
  </si>
  <si>
    <t>84-86 Lincoln Green Road</t>
  </si>
  <si>
    <t xml:space="preserve">LS9 7SU                  </t>
  </si>
  <si>
    <t xml:space="preserve">0113 2482400                            </t>
  </si>
  <si>
    <t>FND44</t>
  </si>
  <si>
    <t>Robin Lane Medical Centre</t>
  </si>
  <si>
    <t>Robin Lane</t>
  </si>
  <si>
    <t xml:space="preserve">LS28 7BR                 </t>
  </si>
  <si>
    <t xml:space="preserve">0113 2570298                            </t>
  </si>
  <si>
    <t>FNE61</t>
  </si>
  <si>
    <t>569-571 Meanwood Road</t>
  </si>
  <si>
    <t xml:space="preserve">LS6 4AY                  </t>
  </si>
  <si>
    <t xml:space="preserve">0113 2786352                            </t>
  </si>
  <si>
    <t>FNG46</t>
  </si>
  <si>
    <t>361 Roundhay Road</t>
  </si>
  <si>
    <t xml:space="preserve">LS8 4BU                  </t>
  </si>
  <si>
    <t xml:space="preserve">0113 2093547                            </t>
  </si>
  <si>
    <t>FNG63</t>
  </si>
  <si>
    <t>47 Chelmsford Road</t>
  </si>
  <si>
    <t xml:space="preserve">BD3 8QN                  </t>
  </si>
  <si>
    <t xml:space="preserve">01274 668770                            </t>
  </si>
  <si>
    <t>1998-06-15</t>
  </si>
  <si>
    <t>FNH74</t>
  </si>
  <si>
    <t>UK Pharmaservices Ltd</t>
  </si>
  <si>
    <t>Frizinghall Pharmacy</t>
  </si>
  <si>
    <t>278 Keighly Road</t>
  </si>
  <si>
    <t xml:space="preserve">BD9 4LH                  </t>
  </si>
  <si>
    <t xml:space="preserve">01274 495444                            </t>
  </si>
  <si>
    <t>FNJ07</t>
  </si>
  <si>
    <t>Hardcastle House</t>
  </si>
  <si>
    <t>Valley Road,Hebden Bridge</t>
  </si>
  <si>
    <t xml:space="preserve">HX7 7BB                  </t>
  </si>
  <si>
    <t xml:space="preserve">01422 845115                            </t>
  </si>
  <si>
    <t>FNK59</t>
  </si>
  <si>
    <t>Menston Pharmacy</t>
  </si>
  <si>
    <t>88 Main Street</t>
  </si>
  <si>
    <t>Menston</t>
  </si>
  <si>
    <t xml:space="preserve">LS29 6HY                 </t>
  </si>
  <si>
    <t xml:space="preserve">01943 873862                            </t>
  </si>
  <si>
    <t>FNK72</t>
  </si>
  <si>
    <t>25 Finkle Lane</t>
  </si>
  <si>
    <t>Gildersome</t>
  </si>
  <si>
    <t xml:space="preserve">LS27 7DX                 </t>
  </si>
  <si>
    <t xml:space="preserve">0113 2534549                            </t>
  </si>
  <si>
    <t>2006-05-10</t>
  </si>
  <si>
    <t>FNL04</t>
  </si>
  <si>
    <t>Grange Medical Centre</t>
  </si>
  <si>
    <t>999 York Road</t>
  </si>
  <si>
    <t xml:space="preserve">LS14 6NX                 </t>
  </si>
  <si>
    <t xml:space="preserve">0113 2323767                            </t>
  </si>
  <si>
    <t>FNL52</t>
  </si>
  <si>
    <t>Springs Lane Medical Ctre</t>
  </si>
  <si>
    <t>Springs Lane</t>
  </si>
  <si>
    <t xml:space="preserve">LS29 8TH                 </t>
  </si>
  <si>
    <t xml:space="preserve">01907 607227                            </t>
  </si>
  <si>
    <t>FNM60</t>
  </si>
  <si>
    <t>Ultra Health Limited</t>
  </si>
  <si>
    <t>1st Pharmacy</t>
  </si>
  <si>
    <t>Fountain Hall</t>
  </si>
  <si>
    <t>Fountain Street</t>
  </si>
  <si>
    <t xml:space="preserve">BD1 3RA                  </t>
  </si>
  <si>
    <t xml:space="preserve">01274 323877                            </t>
  </si>
  <si>
    <t>2006-05-18</t>
  </si>
  <si>
    <t>FNP38</t>
  </si>
  <si>
    <t>Lister Lane Pharmacy</t>
  </si>
  <si>
    <t>Unit 2-3 Victoria Lodge</t>
  </si>
  <si>
    <t>30 Lister Lane</t>
  </si>
  <si>
    <t xml:space="preserve">HX1 5AX                  </t>
  </si>
  <si>
    <t xml:space="preserve">01422 383994                            </t>
  </si>
  <si>
    <t>FNP86</t>
  </si>
  <si>
    <t>Pure Health Medical Limited</t>
  </si>
  <si>
    <t>Knights Chapel Allerton Pharmacy</t>
  </si>
  <si>
    <t>6 Stainbeck Lane</t>
  </si>
  <si>
    <t xml:space="preserve">LS7 3QY                  </t>
  </si>
  <si>
    <t xml:space="preserve">0113 2681163                            </t>
  </si>
  <si>
    <t>2013-03-28</t>
  </si>
  <si>
    <t>FNQ58</t>
  </si>
  <si>
    <t>760 Harrogate Road</t>
  </si>
  <si>
    <t xml:space="preserve">BD10 0QF                 </t>
  </si>
  <si>
    <t xml:space="preserve">01274 613271                            </t>
  </si>
  <si>
    <t>2012-03-23</t>
  </si>
  <si>
    <t>FNR34</t>
  </si>
  <si>
    <t>Leigh View Med Practice</t>
  </si>
  <si>
    <t>Bradford Road, Tingley</t>
  </si>
  <si>
    <t xml:space="preserve">WF3 1RQ                  </t>
  </si>
  <si>
    <t xml:space="preserve">01928 754150                            </t>
  </si>
  <si>
    <t>2000-07-05</t>
  </si>
  <si>
    <t>FNT58</t>
  </si>
  <si>
    <t>Sandal Castle Centre</t>
  </si>
  <si>
    <t>Unit 7 Asdale Road</t>
  </si>
  <si>
    <t xml:space="preserve">WF2 7JE                  </t>
  </si>
  <si>
    <t xml:space="preserve">01924 255007                            </t>
  </si>
  <si>
    <t>FNV14</t>
  </si>
  <si>
    <t>Forster Square Retail Pk</t>
  </si>
  <si>
    <t xml:space="preserve">BD1 4AU                  </t>
  </si>
  <si>
    <t xml:space="preserve">01274 733817                            </t>
  </si>
  <si>
    <t>2005-08-28</t>
  </si>
  <si>
    <t>FNV77</t>
  </si>
  <si>
    <t>Morrisons Shopping Mall</t>
  </si>
  <si>
    <t>Five Lane Ends, Bradford</t>
  </si>
  <si>
    <t xml:space="preserve">BD10 8EW                 </t>
  </si>
  <si>
    <t xml:space="preserve">01274 613354                            </t>
  </si>
  <si>
    <t>FNW16</t>
  </si>
  <si>
    <t>1 Moseley Place</t>
  </si>
  <si>
    <t xml:space="preserve">LS6 2RY                  </t>
  </si>
  <si>
    <t xml:space="preserve">0113 2457835                            </t>
  </si>
  <si>
    <t>FNW86</t>
  </si>
  <si>
    <t>76 Kirkgate</t>
  </si>
  <si>
    <t>Silsden</t>
  </si>
  <si>
    <t xml:space="preserve">BD20 0PA                 </t>
  </si>
  <si>
    <t xml:space="preserve">01535 652259                            </t>
  </si>
  <si>
    <t>FN040</t>
  </si>
  <si>
    <t>Unit 3,New Line Retail Pk</t>
  </si>
  <si>
    <t>Greengates</t>
  </si>
  <si>
    <t xml:space="preserve">BD10 9AP                 </t>
  </si>
  <si>
    <t xml:space="preserve">01274 613316                            </t>
  </si>
  <si>
    <t>FN311</t>
  </si>
  <si>
    <t xml:space="preserve">01924 373062                            </t>
  </si>
  <si>
    <t>FPF36</t>
  </si>
  <si>
    <t>Ms Humaira I Bhatti</t>
  </si>
  <si>
    <t>Cardigan Road Pharmacy</t>
  </si>
  <si>
    <t>136 Cardigan Road</t>
  </si>
  <si>
    <t xml:space="preserve">LS6 1LU                  </t>
  </si>
  <si>
    <t xml:space="preserve">0113 2783976                            </t>
  </si>
  <si>
    <t>2006-03-15</t>
  </si>
  <si>
    <t>FPG71</t>
  </si>
  <si>
    <t>Ossett Health Village</t>
  </si>
  <si>
    <t>Kingsway</t>
  </si>
  <si>
    <t xml:space="preserve">WF5 8DF                  </t>
  </si>
  <si>
    <t xml:space="preserve">01924 910810                            </t>
  </si>
  <si>
    <t>FPG98</t>
  </si>
  <si>
    <t>13-15 Ryburn Buildings</t>
  </si>
  <si>
    <t>Sowerby Bridge</t>
  </si>
  <si>
    <t xml:space="preserve">HX6 3AH                  </t>
  </si>
  <si>
    <t xml:space="preserve">01422 832005                            </t>
  </si>
  <si>
    <t>FPK40</t>
  </si>
  <si>
    <t>29 Market Place</t>
  </si>
  <si>
    <t xml:space="preserve">WF8 1AG                  </t>
  </si>
  <si>
    <t xml:space="preserve">01977 702296                            </t>
  </si>
  <si>
    <t>FPM15</t>
  </si>
  <si>
    <t>Medpharm Ventures Ltd</t>
  </si>
  <si>
    <t>Pharmacy4homes</t>
  </si>
  <si>
    <t>130a White Abbey Road</t>
  </si>
  <si>
    <t xml:space="preserve">BD8 8DP                  </t>
  </si>
  <si>
    <t xml:space="preserve">01274 305123                            </t>
  </si>
  <si>
    <t>2012-12-24</t>
  </si>
  <si>
    <t>FPP98</t>
  </si>
  <si>
    <t>29a Barnsley Road</t>
  </si>
  <si>
    <t>Ackworth</t>
  </si>
  <si>
    <t xml:space="preserve">WF7 7HZ                  </t>
  </si>
  <si>
    <t xml:space="preserve">01977 613132                            </t>
  </si>
  <si>
    <t>1992-01-06</t>
  </si>
  <si>
    <t>FPQ06</t>
  </si>
  <si>
    <t>Boston Spa</t>
  </si>
  <si>
    <t xml:space="preserve">LS23 6BT                 </t>
  </si>
  <si>
    <t xml:space="preserve">01937 842985                            </t>
  </si>
  <si>
    <t>FPQ71</t>
  </si>
  <si>
    <t>Mixing Time Ltd</t>
  </si>
  <si>
    <t>227 Dewsbury Road</t>
  </si>
  <si>
    <t xml:space="preserve">0113 2719644                            </t>
  </si>
  <si>
    <t>FPR46</t>
  </si>
  <si>
    <t>Andrew J Hirst Limited</t>
  </si>
  <si>
    <t>52 Southgate</t>
  </si>
  <si>
    <t xml:space="preserve">HX5 0DQ                  </t>
  </si>
  <si>
    <t xml:space="preserve">01422 372285                            </t>
  </si>
  <si>
    <t>FPR76</t>
  </si>
  <si>
    <t>M &amp; A Pharmacies Ltd</t>
  </si>
  <si>
    <t>1a Lee Brig</t>
  </si>
  <si>
    <t>Altofts</t>
  </si>
  <si>
    <t xml:space="preserve">WF6 2JJ                  </t>
  </si>
  <si>
    <t xml:space="preserve">01924 897135                            </t>
  </si>
  <si>
    <t>FPW17</t>
  </si>
  <si>
    <t>Ash Shifa Ltd</t>
  </si>
  <si>
    <t>23 Church Lane</t>
  </si>
  <si>
    <t xml:space="preserve">0113 2574629                            </t>
  </si>
  <si>
    <t>2007-10-02</t>
  </si>
  <si>
    <t>FPW64</t>
  </si>
  <si>
    <t>11 New Road Side</t>
  </si>
  <si>
    <t>Rawdon</t>
  </si>
  <si>
    <t xml:space="preserve">LS19 6DD                 </t>
  </si>
  <si>
    <t xml:space="preserve">0113 2502052                            </t>
  </si>
  <si>
    <t>FPX61</t>
  </si>
  <si>
    <t>132 Beeston Road</t>
  </si>
  <si>
    <t xml:space="preserve">0113 2705912                            </t>
  </si>
  <si>
    <t>FP055</t>
  </si>
  <si>
    <t>367 Bowling Old Lane</t>
  </si>
  <si>
    <t xml:space="preserve">BD5 7AT                  </t>
  </si>
  <si>
    <t xml:space="preserve">01274 725499                            </t>
  </si>
  <si>
    <t>FP078</t>
  </si>
  <si>
    <t>Flora BK</t>
  </si>
  <si>
    <t>Cottingley Pharmacy</t>
  </si>
  <si>
    <t>7 The Parade</t>
  </si>
  <si>
    <t>Cottingley</t>
  </si>
  <si>
    <t xml:space="preserve">BD16 1RP                 </t>
  </si>
  <si>
    <t xml:space="preserve">01274 567958                            </t>
  </si>
  <si>
    <t>FP102</t>
  </si>
  <si>
    <t>Chapeltown Joint Serv Ctr</t>
  </si>
  <si>
    <t>263 Chapeltown Road</t>
  </si>
  <si>
    <t xml:space="preserve">LS7 3EX                  </t>
  </si>
  <si>
    <t>FP360</t>
  </si>
  <si>
    <t>Patel AVS</t>
  </si>
  <si>
    <t>Sykes Chemists</t>
  </si>
  <si>
    <t>191 Long Lee Lane</t>
  </si>
  <si>
    <t>Long Lee</t>
  </si>
  <si>
    <t xml:space="preserve">BD21 4UX                 </t>
  </si>
  <si>
    <t xml:space="preserve">01535 663536                            </t>
  </si>
  <si>
    <t>FP395</t>
  </si>
  <si>
    <t>Pharm-X LTD</t>
  </si>
  <si>
    <t>Bradford Pharmacy</t>
  </si>
  <si>
    <t>238 Girlington Road</t>
  </si>
  <si>
    <t xml:space="preserve">BD8 9NR                  </t>
  </si>
  <si>
    <t xml:space="preserve">01274 400578                            </t>
  </si>
  <si>
    <t>2013-05-04</t>
  </si>
  <si>
    <t>FP585</t>
  </si>
  <si>
    <t>Chapeltown Health Centre</t>
  </si>
  <si>
    <t>Spencer Place</t>
  </si>
  <si>
    <t xml:space="preserve">LS7 4BB                  </t>
  </si>
  <si>
    <t xml:space="preserve">0113 2490348                            </t>
  </si>
  <si>
    <t>FP648</t>
  </si>
  <si>
    <t>49 Kirkgate</t>
  </si>
  <si>
    <t xml:space="preserve">BD20 0AQ                 </t>
  </si>
  <si>
    <t xml:space="preserve">01535 653616                            </t>
  </si>
  <si>
    <t>FP658</t>
  </si>
  <si>
    <t>Chequerfield Pharmacy</t>
  </si>
  <si>
    <t>1 The Circle</t>
  </si>
  <si>
    <t xml:space="preserve">WF8 2AY                  </t>
  </si>
  <si>
    <t xml:space="preserve">01977 797391                            </t>
  </si>
  <si>
    <t>2013-07-18</t>
  </si>
  <si>
    <t>FP763</t>
  </si>
  <si>
    <t>Crown Point Retail Park</t>
  </si>
  <si>
    <t>Junction Street</t>
  </si>
  <si>
    <t xml:space="preserve">LS10 1ET                 </t>
  </si>
  <si>
    <t xml:space="preserve">0113 2448039                            </t>
  </si>
  <si>
    <t>FP812</t>
  </si>
  <si>
    <t>8 Leeds Road</t>
  </si>
  <si>
    <t xml:space="preserve">HX3 8ND                  </t>
  </si>
  <si>
    <t xml:space="preserve">01422 202395                            </t>
  </si>
  <si>
    <t>FQA12</t>
  </si>
  <si>
    <t>Vale Pharma Limited</t>
  </si>
  <si>
    <t>K Pharmacy</t>
  </si>
  <si>
    <t>68 Stainland Road</t>
  </si>
  <si>
    <t>Greetland</t>
  </si>
  <si>
    <t xml:space="preserve">HX4 8BD                  </t>
  </si>
  <si>
    <t xml:space="preserve">01422 372233                            </t>
  </si>
  <si>
    <t>FQJ15</t>
  </si>
  <si>
    <t>Fiveqube LTD</t>
  </si>
  <si>
    <t>Robertsons Pharmacy</t>
  </si>
  <si>
    <t>195-197 Otley Road</t>
  </si>
  <si>
    <t xml:space="preserve">BD3 0JF                  </t>
  </si>
  <si>
    <t xml:space="preserve">01274 635820                            </t>
  </si>
  <si>
    <t>FQJ56</t>
  </si>
  <si>
    <t>72 Galloway Lane</t>
  </si>
  <si>
    <t xml:space="preserve">LS28 8LE                 </t>
  </si>
  <si>
    <t xml:space="preserve">01274 665037                            </t>
  </si>
  <si>
    <t>2000-03-20</t>
  </si>
  <si>
    <t>FQK81</t>
  </si>
  <si>
    <t>Kellett D &amp; Gamble L</t>
  </si>
  <si>
    <t>Swillington Pharmacy</t>
  </si>
  <si>
    <t>Swillington</t>
  </si>
  <si>
    <t xml:space="preserve">LS26 8DY                 </t>
  </si>
  <si>
    <t xml:space="preserve">0113 2862795                            </t>
  </si>
  <si>
    <t>1997-10-04</t>
  </si>
  <si>
    <t>FQL81</t>
  </si>
  <si>
    <t>Keighley Road Surgery</t>
  </si>
  <si>
    <t xml:space="preserve">HX2 9LL                  </t>
  </si>
  <si>
    <t xml:space="preserve">01422 244560                            </t>
  </si>
  <si>
    <t>FQN59</t>
  </si>
  <si>
    <t>Ph Freeman Limited</t>
  </si>
  <si>
    <t>Castleford Pharmacy</t>
  </si>
  <si>
    <t>Castleford Health Centre</t>
  </si>
  <si>
    <t>Welbeck Street</t>
  </si>
  <si>
    <t xml:space="preserve">WF10 1HB                 </t>
  </si>
  <si>
    <t xml:space="preserve">01977 552564                            </t>
  </si>
  <si>
    <t>2014-01-06</t>
  </si>
  <si>
    <t>FQQ50</t>
  </si>
  <si>
    <t>Brighouse Road</t>
  </si>
  <si>
    <t xml:space="preserve">BD13 1BE                 </t>
  </si>
  <si>
    <t xml:space="preserve">01274 337747                            </t>
  </si>
  <si>
    <t>FQR41</t>
  </si>
  <si>
    <t>Zaituns (Leeds) Limited</t>
  </si>
  <si>
    <t>Meanwood Pharmacy</t>
  </si>
  <si>
    <t>597 Meanwood Road</t>
  </si>
  <si>
    <t xml:space="preserve">0113 2307519                            </t>
  </si>
  <si>
    <t>2011-08-21</t>
  </si>
  <si>
    <t>FQR81</t>
  </si>
  <si>
    <t>Barkerend Pharmacy Limited</t>
  </si>
  <si>
    <t>Barkerend Pharmacy</t>
  </si>
  <si>
    <t>489 Barkerend Road</t>
  </si>
  <si>
    <t xml:space="preserve">BD3 8QX                  </t>
  </si>
  <si>
    <t xml:space="preserve">01274 403422                            </t>
  </si>
  <si>
    <t>FQT06</t>
  </si>
  <si>
    <t>Bilton Pharmacy Ltd</t>
  </si>
  <si>
    <t>Bilton Pharmacy</t>
  </si>
  <si>
    <t>120 City Road</t>
  </si>
  <si>
    <t xml:space="preserve">01274 720468                            </t>
  </si>
  <si>
    <t>2012-05-04</t>
  </si>
  <si>
    <t>FQT13</t>
  </si>
  <si>
    <t>The Willows Medical Ctr.</t>
  </si>
  <si>
    <t>Osbourne Drive,Queensbury</t>
  </si>
  <si>
    <t xml:space="preserve">BD13 2GD                 </t>
  </si>
  <si>
    <t xml:space="preserve">01274 883511                            </t>
  </si>
  <si>
    <t>FQW63</t>
  </si>
  <si>
    <t>49 Cranmer Bank</t>
  </si>
  <si>
    <t>Moortown</t>
  </si>
  <si>
    <t xml:space="preserve">LS17 5JD                 </t>
  </si>
  <si>
    <t xml:space="preserve">0113 2685602                            </t>
  </si>
  <si>
    <t>FQW91</t>
  </si>
  <si>
    <t>Healthy Living Pharmacy</t>
  </si>
  <si>
    <t>40 Reevy Road West</t>
  </si>
  <si>
    <t>Buttershaw</t>
  </si>
  <si>
    <t xml:space="preserve">BD6 3LX                  </t>
  </si>
  <si>
    <t xml:space="preserve">01274 678100                            </t>
  </si>
  <si>
    <t>2005-04-25</t>
  </si>
  <si>
    <t>FQY64</t>
  </si>
  <si>
    <t>Mr Cls Ricketts &amp; Mrs L Ricketts</t>
  </si>
  <si>
    <t>Clarick Pharmacy</t>
  </si>
  <si>
    <t>149 New Line</t>
  </si>
  <si>
    <t xml:space="preserve">BD10 0BU                 </t>
  </si>
  <si>
    <t xml:space="preserve">01274 613475                            </t>
  </si>
  <si>
    <t>1989-11-13</t>
  </si>
  <si>
    <t>FQY75</t>
  </si>
  <si>
    <t>3-5 Beastfair</t>
  </si>
  <si>
    <t xml:space="preserve">WF8 1AL                  </t>
  </si>
  <si>
    <t xml:space="preserve">01977 703719                            </t>
  </si>
  <si>
    <t>FQ020</t>
  </si>
  <si>
    <t>Brighouse Pharmacy</t>
  </si>
  <si>
    <t>Church Lane Surgery</t>
  </si>
  <si>
    <t>24 Church Lane</t>
  </si>
  <si>
    <t xml:space="preserve">01484 766909                            </t>
  </si>
  <si>
    <t>FQ114</t>
  </si>
  <si>
    <t>35-37 Church Lane</t>
  </si>
  <si>
    <t xml:space="preserve">01484 717984                            </t>
  </si>
  <si>
    <t>FQ464</t>
  </si>
  <si>
    <t>396 Harrogate Road</t>
  </si>
  <si>
    <t>Moortown Corner</t>
  </si>
  <si>
    <t xml:space="preserve">LS17 6PY                 </t>
  </si>
  <si>
    <t>FQ490</t>
  </si>
  <si>
    <t>2 The Avenue</t>
  </si>
  <si>
    <t>Alwoodley</t>
  </si>
  <si>
    <t xml:space="preserve">LS17 7BE                 </t>
  </si>
  <si>
    <t xml:space="preserve">0113 2673470                            </t>
  </si>
  <si>
    <t>FQ500</t>
  </si>
  <si>
    <t>5-7 Town Street</t>
  </si>
  <si>
    <t xml:space="preserve">LS12 1UG                 </t>
  </si>
  <si>
    <t xml:space="preserve">0113 2637378                            </t>
  </si>
  <si>
    <t>FQ576</t>
  </si>
  <si>
    <t>147-149 Main Street</t>
  </si>
  <si>
    <t xml:space="preserve">BD16 1AJ                 </t>
  </si>
  <si>
    <t xml:space="preserve">01274 563204                            </t>
  </si>
  <si>
    <t>FQ812</t>
  </si>
  <si>
    <t>Unit 5 Seacroft Avenue</t>
  </si>
  <si>
    <t xml:space="preserve">LS14 6JD                 </t>
  </si>
  <si>
    <t xml:space="preserve">0113 8662847                            </t>
  </si>
  <si>
    <t>2000-12-15</t>
  </si>
  <si>
    <t>FQ850</t>
  </si>
  <si>
    <t>12 All Saints Walk</t>
  </si>
  <si>
    <t>The Ridings</t>
  </si>
  <si>
    <t xml:space="preserve">WF1 1US                  </t>
  </si>
  <si>
    <t xml:space="preserve">01924 370076                            </t>
  </si>
  <si>
    <t>FQ871</t>
  </si>
  <si>
    <t>81 Fair Road</t>
  </si>
  <si>
    <t xml:space="preserve">BD6 1TD                  </t>
  </si>
  <si>
    <t xml:space="preserve">01274 678529                            </t>
  </si>
  <si>
    <t>FRA37</t>
  </si>
  <si>
    <t>Armley Pharmacy</t>
  </si>
  <si>
    <t>62 Armley Ridge Road</t>
  </si>
  <si>
    <t xml:space="preserve">LS12 3NP                 </t>
  </si>
  <si>
    <t xml:space="preserve">0113 2637210                            </t>
  </si>
  <si>
    <t>FRC34</t>
  </si>
  <si>
    <t>643 Roundhay Road</t>
  </si>
  <si>
    <t xml:space="preserve">LS8 4BA                  </t>
  </si>
  <si>
    <t xml:space="preserve">0113 2403315                            </t>
  </si>
  <si>
    <t>2007-03-03</t>
  </si>
  <si>
    <t>FRD71</t>
  </si>
  <si>
    <t>Moor Allerton Centre</t>
  </si>
  <si>
    <t xml:space="preserve">LS17 5NY                 </t>
  </si>
  <si>
    <t xml:space="preserve">0113 2696462                            </t>
  </si>
  <si>
    <t>FRF11</t>
  </si>
  <si>
    <t>Platon Medical Ltd</t>
  </si>
  <si>
    <t xml:space="preserve">WF9 1HR                  </t>
  </si>
  <si>
    <t xml:space="preserve">01977 646677                            </t>
  </si>
  <si>
    <t>FRF88</t>
  </si>
  <si>
    <t>R Yung Ltd</t>
  </si>
  <si>
    <t>Mixenden Pharmacy</t>
  </si>
  <si>
    <t>Mixenden Stones</t>
  </si>
  <si>
    <t>Mixenden Rd, Mixenden</t>
  </si>
  <si>
    <t xml:space="preserve">HX2 8RQ                  </t>
  </si>
  <si>
    <t xml:space="preserve">01422 247930                            </t>
  </si>
  <si>
    <t>FRJ50</t>
  </si>
  <si>
    <t>1054 Manchester Road</t>
  </si>
  <si>
    <t>Bankfoot</t>
  </si>
  <si>
    <t xml:space="preserve">BD5 8NN                  </t>
  </si>
  <si>
    <t xml:space="preserve">01274 734543                            </t>
  </si>
  <si>
    <t>FRJ55</t>
  </si>
  <si>
    <t>Cemetery Road</t>
  </si>
  <si>
    <t xml:space="preserve">BD7 2NB                  </t>
  </si>
  <si>
    <t xml:space="preserve">01274 476230                            </t>
  </si>
  <si>
    <t>FRK15</t>
  </si>
  <si>
    <t>Al-Ghani Limited</t>
  </si>
  <si>
    <t>Chemist 2 Patient</t>
  </si>
  <si>
    <t>195a Lumb Lane</t>
  </si>
  <si>
    <t xml:space="preserve">BD8 7SG                  </t>
  </si>
  <si>
    <t xml:space="preserve">01274 491999                            </t>
  </si>
  <si>
    <t>2012-05-21</t>
  </si>
  <si>
    <t>FRL01</t>
  </si>
  <si>
    <t xml:space="preserve">BD21 2LD                 </t>
  </si>
  <si>
    <t xml:space="preserve">01535 602365                            </t>
  </si>
  <si>
    <t>FRL19</t>
  </si>
  <si>
    <t>5 Headlands Lane</t>
  </si>
  <si>
    <t xml:space="preserve">WF11 0LA                 </t>
  </si>
  <si>
    <t xml:space="preserve">01977 671909                            </t>
  </si>
  <si>
    <t>FRN28</t>
  </si>
  <si>
    <t>139 Shadwell Lane</t>
  </si>
  <si>
    <t xml:space="preserve">LS17 8AE                 </t>
  </si>
  <si>
    <t xml:space="preserve">0113 2683624                            </t>
  </si>
  <si>
    <t>FRQ46</t>
  </si>
  <si>
    <t>Oddfellows Hall</t>
  </si>
  <si>
    <t>Bridge Street</t>
  </si>
  <si>
    <t>Todmorden</t>
  </si>
  <si>
    <t xml:space="preserve">OL14 5AQ                 </t>
  </si>
  <si>
    <t xml:space="preserve">01706 812776                            </t>
  </si>
  <si>
    <t>FRT56</t>
  </si>
  <si>
    <t>The Sunfield Medical Ctr</t>
  </si>
  <si>
    <t>Sunfield Place</t>
  </si>
  <si>
    <t xml:space="preserve">LS28 6DR                 </t>
  </si>
  <si>
    <t xml:space="preserve">0113 2563335                            </t>
  </si>
  <si>
    <t>FRW36</t>
  </si>
  <si>
    <t>J Swire &amp; Son Ltd</t>
  </si>
  <si>
    <t>210-212 King Cross Road</t>
  </si>
  <si>
    <t xml:space="preserve">01422 361134                            </t>
  </si>
  <si>
    <t>FRW47</t>
  </si>
  <si>
    <t>Panacea Pharmacy Ltd</t>
  </si>
  <si>
    <t>Naseem's Chemists</t>
  </si>
  <si>
    <t>53a Commercial Street</t>
  </si>
  <si>
    <t xml:space="preserve">LS26 0QD                 </t>
  </si>
  <si>
    <t xml:space="preserve">0113 2822686                            </t>
  </si>
  <si>
    <t>FR154</t>
  </si>
  <si>
    <t>Kinsley Medical Centre</t>
  </si>
  <si>
    <t>Kinsley</t>
  </si>
  <si>
    <t xml:space="preserve">WF9 5BP                  </t>
  </si>
  <si>
    <t xml:space="preserve">01977 611571                            </t>
  </si>
  <si>
    <t>FR276</t>
  </si>
  <si>
    <t>Shaw Ah &amp; Partner</t>
  </si>
  <si>
    <t>Phoenix Works</t>
  </si>
  <si>
    <t xml:space="preserve">WF5 0LF                  </t>
  </si>
  <si>
    <t>FR526</t>
  </si>
  <si>
    <t>Aberford Road</t>
  </si>
  <si>
    <t xml:space="preserve">LS25 2DX                 </t>
  </si>
  <si>
    <t xml:space="preserve">0113 2093747                            </t>
  </si>
  <si>
    <t>FR605</t>
  </si>
  <si>
    <t>Middleton Park Health Ctr</t>
  </si>
  <si>
    <t>Middleton Park Avenue</t>
  </si>
  <si>
    <t>Middleton, Leeds</t>
  </si>
  <si>
    <t xml:space="preserve">LS10 4HT                 </t>
  </si>
  <si>
    <t xml:space="preserve">0113 2705548                            </t>
  </si>
  <si>
    <t>FR637</t>
  </si>
  <si>
    <t>3 Cottingley Vale</t>
  </si>
  <si>
    <t xml:space="preserve">LS11 0JY                 </t>
  </si>
  <si>
    <t xml:space="preserve">0113 2777577                            </t>
  </si>
  <si>
    <t>2012-06-10</t>
  </si>
  <si>
    <t>FR667</t>
  </si>
  <si>
    <t>Orchard Croft Medical Ctr</t>
  </si>
  <si>
    <t>Cluntergate</t>
  </si>
  <si>
    <t>Horbury</t>
  </si>
  <si>
    <t xml:space="preserve">WF4 5BY                  </t>
  </si>
  <si>
    <t xml:space="preserve">01924 264810                            </t>
  </si>
  <si>
    <t>1996-05-07</t>
  </si>
  <si>
    <t>FR825</t>
  </si>
  <si>
    <t>Sk Knightcare Ltd</t>
  </si>
  <si>
    <t>East Leeds Pharmacy</t>
  </si>
  <si>
    <t>80 Osmondthorpe Lane</t>
  </si>
  <si>
    <t xml:space="preserve">0113 2494623                            </t>
  </si>
  <si>
    <t>FTA79</t>
  </si>
  <si>
    <t>Pharmalink Solutions Ltd</t>
  </si>
  <si>
    <t>Harden Pharmacy</t>
  </si>
  <si>
    <t>2 Wilsden Road</t>
  </si>
  <si>
    <t xml:space="preserve">BD16 1JP                 </t>
  </si>
  <si>
    <t xml:space="preserve">01535 271211                            </t>
  </si>
  <si>
    <t>FTC55</t>
  </si>
  <si>
    <t>28-32 Kirkgate</t>
  </si>
  <si>
    <t xml:space="preserve">LS21 3HJ                 </t>
  </si>
  <si>
    <t xml:space="preserve">01943 462077                            </t>
  </si>
  <si>
    <t>FTD60</t>
  </si>
  <si>
    <t>Sultan Mahmood &amp; Sarfraz Hussain</t>
  </si>
  <si>
    <t>238 Queens Road</t>
  </si>
  <si>
    <t xml:space="preserve">01422 348758                            </t>
  </si>
  <si>
    <t>FTE47</t>
  </si>
  <si>
    <t>Unit 2&amp;3 Hillside Bldg</t>
  </si>
  <si>
    <t>Beeston Road, Beeston</t>
  </si>
  <si>
    <t xml:space="preserve">0113 2707722                            </t>
  </si>
  <si>
    <t>FTK60</t>
  </si>
  <si>
    <t>10 Market Street</t>
  </si>
  <si>
    <t xml:space="preserve">WF9 4LA                  </t>
  </si>
  <si>
    <t xml:space="preserve">01977 610874                            </t>
  </si>
  <si>
    <t>FTM12</t>
  </si>
  <si>
    <t>45-49 High Street</t>
  </si>
  <si>
    <t>Crofton</t>
  </si>
  <si>
    <t xml:space="preserve">WF4 1NG                  </t>
  </si>
  <si>
    <t xml:space="preserve">01924 862445                            </t>
  </si>
  <si>
    <t>FTM19</t>
  </si>
  <si>
    <t>Tieve Tara Surgery</t>
  </si>
  <si>
    <t>Park Dale</t>
  </si>
  <si>
    <t xml:space="preserve">WF10 2QP                 </t>
  </si>
  <si>
    <t xml:space="preserve">01977 603429                            </t>
  </si>
  <si>
    <t>FTN20</t>
  </si>
  <si>
    <t>Siddique Pharmacy</t>
  </si>
  <si>
    <t>215 Great Horton Road</t>
  </si>
  <si>
    <t xml:space="preserve">BD7 3BG                  </t>
  </si>
  <si>
    <t>FTN61</t>
  </si>
  <si>
    <t>Pudsey Medical Ltd</t>
  </si>
  <si>
    <t>The Pudsey Pharmacy</t>
  </si>
  <si>
    <t>46 Chapeltown</t>
  </si>
  <si>
    <t xml:space="preserve">LS28 8BS                 </t>
  </si>
  <si>
    <t xml:space="preserve">0113 2570400                            </t>
  </si>
  <si>
    <t>FTQ03</t>
  </si>
  <si>
    <t>Kings Street Medical Ctr</t>
  </si>
  <si>
    <t>King Edward St, Normanton</t>
  </si>
  <si>
    <t xml:space="preserve">WF6 2AZ                  </t>
  </si>
  <si>
    <t xml:space="preserve">01924 893117                            </t>
  </si>
  <si>
    <t>FTR43</t>
  </si>
  <si>
    <t>47 Scott Street</t>
  </si>
  <si>
    <t xml:space="preserve">BD21 2JH                 </t>
  </si>
  <si>
    <t xml:space="preserve">01535 609382                            </t>
  </si>
  <si>
    <t>FTV45</t>
  </si>
  <si>
    <t>Park Road Medical Centre</t>
  </si>
  <si>
    <t xml:space="preserve">BD5 0SG                  </t>
  </si>
  <si>
    <t xml:space="preserve">01274 726330                            </t>
  </si>
  <si>
    <t>FTW90</t>
  </si>
  <si>
    <t>The Boulevard Med Pract</t>
  </si>
  <si>
    <t>116 Savile Park Road</t>
  </si>
  <si>
    <t xml:space="preserve">HX1 2ES                  </t>
  </si>
  <si>
    <t xml:space="preserve">01422 352540                            </t>
  </si>
  <si>
    <t>2009-04-23</t>
  </si>
  <si>
    <t>FTY56</t>
  </si>
  <si>
    <t>Wilkinson D</t>
  </si>
  <si>
    <t>Heath Pharmacy Ltd</t>
  </si>
  <si>
    <t>96 Free School Lane</t>
  </si>
  <si>
    <t>Saville Park</t>
  </si>
  <si>
    <t xml:space="preserve">HX1 2YF                  </t>
  </si>
  <si>
    <t xml:space="preserve">01422 354375                            </t>
  </si>
  <si>
    <t>FT013</t>
  </si>
  <si>
    <t>Old Crown Cinema Site</t>
  </si>
  <si>
    <t>14-16 Tong Road</t>
  </si>
  <si>
    <t>New Wortley</t>
  </si>
  <si>
    <t xml:space="preserve">LS12 1HX                 </t>
  </si>
  <si>
    <t xml:space="preserve">0113 2799056                            </t>
  </si>
  <si>
    <t>2007-11-19</t>
  </si>
  <si>
    <t>FT261</t>
  </si>
  <si>
    <t>Moorside Pharma Developments Limited</t>
  </si>
  <si>
    <t>372 Dudley Hill Road</t>
  </si>
  <si>
    <t xml:space="preserve">BD2 3AA                  </t>
  </si>
  <si>
    <t xml:space="preserve">01274 626012                            </t>
  </si>
  <si>
    <t>2012-05-19</t>
  </si>
  <si>
    <t>FT439</t>
  </si>
  <si>
    <t>Highfield Medical Centre</t>
  </si>
  <si>
    <t>2 Procter Street</t>
  </si>
  <si>
    <t xml:space="preserve">BD4 9QA                  </t>
  </si>
  <si>
    <t xml:space="preserve">01274 681320                            </t>
  </si>
  <si>
    <t>FT444</t>
  </si>
  <si>
    <t>Healthcare At Home Ltd</t>
  </si>
  <si>
    <t>Applied Dispensary Services</t>
  </si>
  <si>
    <t>Junction Close</t>
  </si>
  <si>
    <t xml:space="preserve">WF7 6ER                  </t>
  </si>
  <si>
    <t xml:space="preserve">0870 2400518                            </t>
  </si>
  <si>
    <t>FT545</t>
  </si>
  <si>
    <t>1 Moor Road</t>
  </si>
  <si>
    <t>Hunslet Carr</t>
  </si>
  <si>
    <t xml:space="preserve">LS10 2JJ                 </t>
  </si>
  <si>
    <t xml:space="preserve">0113 2716460                            </t>
  </si>
  <si>
    <t>FT693</t>
  </si>
  <si>
    <t>Hughes Chemist (Northern) Ltd</t>
  </si>
  <si>
    <t>Madeley Road</t>
  </si>
  <si>
    <t>Havercroft</t>
  </si>
  <si>
    <t xml:space="preserve">WF4 2JD                  </t>
  </si>
  <si>
    <t xml:space="preserve">01226 722429                            </t>
  </si>
  <si>
    <t>2000-02-07</t>
  </si>
  <si>
    <t>FVA48</t>
  </si>
  <si>
    <t>Wrangbrook Road</t>
  </si>
  <si>
    <t xml:space="preserve">WF9 1JU                  </t>
  </si>
  <si>
    <t xml:space="preserve">01977 643809                            </t>
  </si>
  <si>
    <t>FVC48</t>
  </si>
  <si>
    <t>Harehills Pharmacy</t>
  </si>
  <si>
    <t>365 Harehills Lane</t>
  </si>
  <si>
    <t xml:space="preserve">LS9 6AX                  </t>
  </si>
  <si>
    <t xml:space="preserve">0113 2490692                            </t>
  </si>
  <si>
    <t>FVE81</t>
  </si>
  <si>
    <t>Nova Scotia Medical Cntr</t>
  </si>
  <si>
    <t>22a Leeds Road</t>
  </si>
  <si>
    <t>Allerton Bywater</t>
  </si>
  <si>
    <t xml:space="preserve">WF10 2DP                 </t>
  </si>
  <si>
    <t xml:space="preserve">01977 552695                            </t>
  </si>
  <si>
    <t>2000-12-07</t>
  </si>
  <si>
    <t>FVF27</t>
  </si>
  <si>
    <t xml:space="preserve">WF6 2AB                  </t>
  </si>
  <si>
    <t xml:space="preserve">01924 893195                            </t>
  </si>
  <si>
    <t>FVF41</t>
  </si>
  <si>
    <t>25 Town Hall Street</t>
  </si>
  <si>
    <t xml:space="preserve">HX6 2EA                  </t>
  </si>
  <si>
    <t xml:space="preserve">01422 831338                            </t>
  </si>
  <si>
    <t>FVF52</t>
  </si>
  <si>
    <t>Crossley Street Surgery</t>
  </si>
  <si>
    <t>Crossley Street, Wetherby</t>
  </si>
  <si>
    <t xml:space="preserve">LS22 6RT                 </t>
  </si>
  <si>
    <t xml:space="preserve">01937 582182                            </t>
  </si>
  <si>
    <t>FVG26</t>
  </si>
  <si>
    <t>230 York Road</t>
  </si>
  <si>
    <t xml:space="preserve">LS9 9BP                  </t>
  </si>
  <si>
    <t xml:space="preserve">0113 2482282                            </t>
  </si>
  <si>
    <t>FVH26</t>
  </si>
  <si>
    <t>4-5 Newton Parade</t>
  </si>
  <si>
    <t>Chapeltown Road</t>
  </si>
  <si>
    <t xml:space="preserve">LS7 4JA                  </t>
  </si>
  <si>
    <t xml:space="preserve">0113 2623944                            </t>
  </si>
  <si>
    <t>FVJ29</t>
  </si>
  <si>
    <t>C E Naylor</t>
  </si>
  <si>
    <t>Rastrick Health Centre</t>
  </si>
  <si>
    <t>Chapel Croft</t>
  </si>
  <si>
    <t>Rastrick, Brighouse</t>
  </si>
  <si>
    <t xml:space="preserve">HD6 3NA                  </t>
  </si>
  <si>
    <t xml:space="preserve">01484 714709                            </t>
  </si>
  <si>
    <t>FVM79</t>
  </si>
  <si>
    <t>43-45 Beckside Road</t>
  </si>
  <si>
    <t>Lidget Green</t>
  </si>
  <si>
    <t xml:space="preserve">BD7 2JN                  </t>
  </si>
  <si>
    <t xml:space="preserve">01274 571450                            </t>
  </si>
  <si>
    <t>FVN05</t>
  </si>
  <si>
    <t>Ma Manning (Pharmacy) Ltd</t>
  </si>
  <si>
    <t>97 Lidgett Lane</t>
  </si>
  <si>
    <t xml:space="preserve">LS8 1QR                  </t>
  </si>
  <si>
    <t xml:space="preserve">0113 2661786                            </t>
  </si>
  <si>
    <t>FVP97</t>
  </si>
  <si>
    <t>Newlands Way</t>
  </si>
  <si>
    <t xml:space="preserve">BD10 0JE                 </t>
  </si>
  <si>
    <t xml:space="preserve">01274 611613                            </t>
  </si>
  <si>
    <t>FVR46</t>
  </si>
  <si>
    <t>26 Otley Road</t>
  </si>
  <si>
    <t>Guiseley</t>
  </si>
  <si>
    <t xml:space="preserve">LS20 8AH                 </t>
  </si>
  <si>
    <t xml:space="preserve">01943 874103                            </t>
  </si>
  <si>
    <t>FVR53</t>
  </si>
  <si>
    <t>Hussain Dispensing Chemist</t>
  </si>
  <si>
    <t>141 North Street</t>
  </si>
  <si>
    <t xml:space="preserve">BD21 3AU                 </t>
  </si>
  <si>
    <t xml:space="preserve">01535 602737                            </t>
  </si>
  <si>
    <t>FVT30</t>
  </si>
  <si>
    <t>68 Queen Street</t>
  </si>
  <si>
    <t xml:space="preserve">LS27 9BP                 </t>
  </si>
  <si>
    <t xml:space="preserve">0113 2533143                            </t>
  </si>
  <si>
    <t>FVV73</t>
  </si>
  <si>
    <t>162 Clayton Road</t>
  </si>
  <si>
    <t xml:space="preserve">BD7 2RD                  </t>
  </si>
  <si>
    <t xml:space="preserve">01274 574641                            </t>
  </si>
  <si>
    <t>FVX92</t>
  </si>
  <si>
    <t>Silver Lane Medical Pract</t>
  </si>
  <si>
    <t>1 Suffolk Court</t>
  </si>
  <si>
    <t>Silver Lane</t>
  </si>
  <si>
    <t>Yeadon,Leeds</t>
  </si>
  <si>
    <t xml:space="preserve">LS19 7JN                 </t>
  </si>
  <si>
    <t xml:space="preserve">0113 2503377                            </t>
  </si>
  <si>
    <t>FVY82</t>
  </si>
  <si>
    <t>Heaton Pharmacy</t>
  </si>
  <si>
    <t>8 Highgate</t>
  </si>
  <si>
    <t xml:space="preserve">BD9 4BB                  </t>
  </si>
  <si>
    <t xml:space="preserve">01274 544226                            </t>
  </si>
  <si>
    <t>FV095</t>
  </si>
  <si>
    <t>2 Queensway</t>
  </si>
  <si>
    <t xml:space="preserve">0113 2533335                            </t>
  </si>
  <si>
    <t>FV319</t>
  </si>
  <si>
    <t>123 Main Street</t>
  </si>
  <si>
    <t>Burley In Wharfedale</t>
  </si>
  <si>
    <t xml:space="preserve">LS29 7JN                 </t>
  </si>
  <si>
    <t xml:space="preserve">01943 863158                            </t>
  </si>
  <si>
    <t>FV487</t>
  </si>
  <si>
    <t>Gibson Pharmacy Limited</t>
  </si>
  <si>
    <t>Gibsons Pharmacy</t>
  </si>
  <si>
    <t>Undercliffe Hlth Care Ctr</t>
  </si>
  <si>
    <t>Lowther Street</t>
  </si>
  <si>
    <t xml:space="preserve">BD2 4RA                  </t>
  </si>
  <si>
    <t xml:space="preserve">01274 640634                            </t>
  </si>
  <si>
    <t>FV525</t>
  </si>
  <si>
    <t xml:space="preserve">LS21 1BQ                 </t>
  </si>
  <si>
    <t xml:space="preserve">01943 463070                            </t>
  </si>
  <si>
    <t>FV788</t>
  </si>
  <si>
    <t>Horton Bank Practice</t>
  </si>
  <si>
    <t>1220a Great Horton Road</t>
  </si>
  <si>
    <t xml:space="preserve">BD7 4PL                  </t>
  </si>
  <si>
    <t xml:space="preserve">01274 571822                            </t>
  </si>
  <si>
    <t>FWA39</t>
  </si>
  <si>
    <t>Medichem (Wibsey) Limited</t>
  </si>
  <si>
    <t>Wibsey &amp; Queensbury M/C</t>
  </si>
  <si>
    <t>Fair Road</t>
  </si>
  <si>
    <t xml:space="preserve">01274 674444                            </t>
  </si>
  <si>
    <t>FWD01</t>
  </si>
  <si>
    <t>Kamal &amp; Associates</t>
  </si>
  <si>
    <t>The Grange Pharmacy</t>
  </si>
  <si>
    <t>Highfield Road</t>
  </si>
  <si>
    <t xml:space="preserve">WF9 4DP                  </t>
  </si>
  <si>
    <t>FWD92</t>
  </si>
  <si>
    <t>Sa2 Limited</t>
  </si>
  <si>
    <t>Midway Pharmacy</t>
  </si>
  <si>
    <t>23 Middleton Park Circus</t>
  </si>
  <si>
    <t>Middleton</t>
  </si>
  <si>
    <t xml:space="preserve">LS10 4LX                 </t>
  </si>
  <si>
    <t xml:space="preserve">0113 2714699                            </t>
  </si>
  <si>
    <t>2011-04-18</t>
  </si>
  <si>
    <t>FWF22</t>
  </si>
  <si>
    <t>62-64 Barnsley Road</t>
  </si>
  <si>
    <t xml:space="preserve">WF9 2RF                  </t>
  </si>
  <si>
    <t xml:space="preserve">01977 643009                            </t>
  </si>
  <si>
    <t>FWF76</t>
  </si>
  <si>
    <t>23 Mill Hey</t>
  </si>
  <si>
    <t>Haworth</t>
  </si>
  <si>
    <t xml:space="preserve">BD22 8NQ                 </t>
  </si>
  <si>
    <t xml:space="preserve">01535 642248                            </t>
  </si>
  <si>
    <t>2002-03-19</t>
  </si>
  <si>
    <t>FWF91</t>
  </si>
  <si>
    <t>Asda Pharmacy Morley</t>
  </si>
  <si>
    <t>Howley Park Road</t>
  </si>
  <si>
    <t xml:space="preserve">LS27 0BP                 </t>
  </si>
  <si>
    <t xml:space="preserve">0113 2012610                            </t>
  </si>
  <si>
    <t>FWG49</t>
  </si>
  <si>
    <t>Headingley Pharmacy Llp</t>
  </si>
  <si>
    <t>Headingley Pharmacy</t>
  </si>
  <si>
    <t>St Michaels Court</t>
  </si>
  <si>
    <t>1 Shire Oak Street</t>
  </si>
  <si>
    <t xml:space="preserve">LS6 2DP                  </t>
  </si>
  <si>
    <t xml:space="preserve">0113 2305588                            </t>
  </si>
  <si>
    <t>FWG94</t>
  </si>
  <si>
    <t>Manor Lane</t>
  </si>
  <si>
    <t xml:space="preserve">BD18 3RY                 </t>
  </si>
  <si>
    <t xml:space="preserve">01274 609410                            </t>
  </si>
  <si>
    <t>FWJ72</t>
  </si>
  <si>
    <t>Mohammed Saeed-Khan</t>
  </si>
  <si>
    <t>Khan Pharmacy</t>
  </si>
  <si>
    <t>168 Roundhay Road</t>
  </si>
  <si>
    <t xml:space="preserve">LS8 5PL                  </t>
  </si>
  <si>
    <t xml:space="preserve">0113 2539377                            </t>
  </si>
  <si>
    <t>FWJ89</t>
  </si>
  <si>
    <t>Knights Elwick Pharmacy</t>
  </si>
  <si>
    <t>Eldwick &amp; Gilstead Hc</t>
  </si>
  <si>
    <t>194 Swan Avenue, Eldwick</t>
  </si>
  <si>
    <t xml:space="preserve">BD16 3PA                 </t>
  </si>
  <si>
    <t xml:space="preserve">01274 550080                            </t>
  </si>
  <si>
    <t>FWK26</t>
  </si>
  <si>
    <t>South Kirby Healthcare Llp</t>
  </si>
  <si>
    <t>South Kirby Pharmacy</t>
  </si>
  <si>
    <t>Church View Health Centre</t>
  </si>
  <si>
    <t>Langthwaite Rd, Sth Kirby</t>
  </si>
  <si>
    <t xml:space="preserve">WF9 3AP                  </t>
  </si>
  <si>
    <t xml:space="preserve">01977 649283                            </t>
  </si>
  <si>
    <t>2011-11-16</t>
  </si>
  <si>
    <t>FWK28</t>
  </si>
  <si>
    <t>Rzm Chemists Harehills</t>
  </si>
  <si>
    <t>176 Harehills Lane</t>
  </si>
  <si>
    <t xml:space="preserve">LS8 5JP                  </t>
  </si>
  <si>
    <t xml:space="preserve">0113 2490533                            </t>
  </si>
  <si>
    <t>FWK37</t>
  </si>
  <si>
    <t>Rothwell Health Centre</t>
  </si>
  <si>
    <t>Stone Brig Lane, Rothwell</t>
  </si>
  <si>
    <t xml:space="preserve">LS26 0UE                 </t>
  </si>
  <si>
    <t xml:space="preserve">0113 2821155                            </t>
  </si>
  <si>
    <t>FWL07</t>
  </si>
  <si>
    <t>The Rooley Lane Project Limited</t>
  </si>
  <si>
    <t>Rooley Lane Pharmacy</t>
  </si>
  <si>
    <t xml:space="preserve">01274 736006                            </t>
  </si>
  <si>
    <t>FWM28</t>
  </si>
  <si>
    <t>White Rose Shopping Ctr</t>
  </si>
  <si>
    <t xml:space="preserve">LS11 8LS                 </t>
  </si>
  <si>
    <t xml:space="preserve">0113 2708304                            </t>
  </si>
  <si>
    <t>2005-11-22</t>
  </si>
  <si>
    <t>FWM72</t>
  </si>
  <si>
    <t>Girlington Pharmacy</t>
  </si>
  <si>
    <t>Girlington Medical Centre</t>
  </si>
  <si>
    <t>197 Girlington Road</t>
  </si>
  <si>
    <t xml:space="preserve">BD8 9NS                  </t>
  </si>
  <si>
    <t xml:space="preserve">01274 773996                            </t>
  </si>
  <si>
    <t>FWQ66</t>
  </si>
  <si>
    <t>Zaimra LTD</t>
  </si>
  <si>
    <t>Ryans Pharmacy</t>
  </si>
  <si>
    <t>2 Somerset House</t>
  </si>
  <si>
    <t>Somerset Avenue</t>
  </si>
  <si>
    <t xml:space="preserve">HD6 3TR                  </t>
  </si>
  <si>
    <t xml:space="preserve">01422 253510                            </t>
  </si>
  <si>
    <t>2012-04-16</t>
  </si>
  <si>
    <t>FWT08</t>
  </si>
  <si>
    <t>28 Buttershaw Lane</t>
  </si>
  <si>
    <t xml:space="preserve">BD6 2DD                  </t>
  </si>
  <si>
    <t xml:space="preserve">01274 678402                            </t>
  </si>
  <si>
    <t>FWV16</t>
  </si>
  <si>
    <t>130 Wrenthorpe Road</t>
  </si>
  <si>
    <t>Wrenthorpe</t>
  </si>
  <si>
    <t xml:space="preserve">WF2 0JG                  </t>
  </si>
  <si>
    <t xml:space="preserve">01924 384410                            </t>
  </si>
  <si>
    <t>FWW03</t>
  </si>
  <si>
    <t>Asda Supercentre</t>
  </si>
  <si>
    <t>Owlcotes Shopping Centre</t>
  </si>
  <si>
    <t xml:space="preserve">LS28 6AN                 </t>
  </si>
  <si>
    <t>2005-10-20</t>
  </si>
  <si>
    <t>FWW07</t>
  </si>
  <si>
    <t>Shaftesbury Medical Ctr.</t>
  </si>
  <si>
    <t>480 Harehills Lane</t>
  </si>
  <si>
    <t xml:space="preserve">LS9 6DE                  </t>
  </si>
  <si>
    <t xml:space="preserve">0113 2486766                            </t>
  </si>
  <si>
    <t>FWW11</t>
  </si>
  <si>
    <t>Liptrots Farsley Ltd</t>
  </si>
  <si>
    <t>38-42 Town Street</t>
  </si>
  <si>
    <t>Farsley</t>
  </si>
  <si>
    <t xml:space="preserve">LS28 5LD                 </t>
  </si>
  <si>
    <t xml:space="preserve">0113 2570559                            </t>
  </si>
  <si>
    <t>FW003</t>
  </si>
  <si>
    <t>Living Care Pharmacy Limited</t>
  </si>
  <si>
    <t>King Lane Pharmacy</t>
  </si>
  <si>
    <t>79 King Lane</t>
  </si>
  <si>
    <t xml:space="preserve">LS17 5AX                 </t>
  </si>
  <si>
    <t xml:space="preserve">0113 2687331                            </t>
  </si>
  <si>
    <t>FW043</t>
  </si>
  <si>
    <t>125 Harehills Road</t>
  </si>
  <si>
    <t xml:space="preserve">LS8 5BW                  </t>
  </si>
  <si>
    <t xml:space="preserve">0113 2495538                            </t>
  </si>
  <si>
    <t>FW344</t>
  </si>
  <si>
    <t>48 Ashbourne Road</t>
  </si>
  <si>
    <t>Ingrow</t>
  </si>
  <si>
    <t xml:space="preserve">BD21 1LA                 </t>
  </si>
  <si>
    <t xml:space="preserve">01535 609608                            </t>
  </si>
  <si>
    <t>FW441</t>
  </si>
  <si>
    <t>Westcliffe Pharma Ltd</t>
  </si>
  <si>
    <t>Westcliffe Pharmacy</t>
  </si>
  <si>
    <t>Westcliffe Mc</t>
  </si>
  <si>
    <t>Westcliffe Road</t>
  </si>
  <si>
    <t xml:space="preserve">BD18 3EE                 </t>
  </si>
  <si>
    <t xml:space="preserve">01274 593298                            </t>
  </si>
  <si>
    <t>2012-03-14</t>
  </si>
  <si>
    <t>FW476</t>
  </si>
  <si>
    <t>Ap Health Ltd</t>
  </si>
  <si>
    <t>Henconner Pharmacy</t>
  </si>
  <si>
    <t>203 Pudsey Road</t>
  </si>
  <si>
    <t xml:space="preserve">LS13 4JA                 </t>
  </si>
  <si>
    <t xml:space="preserve">0113 2634444                            </t>
  </si>
  <si>
    <t>2011-06-01</t>
  </si>
  <si>
    <t>FW612</t>
  </si>
  <si>
    <t>Mr Colin Eccles</t>
  </si>
  <si>
    <t>Pool Pharmacy</t>
  </si>
  <si>
    <t>Pool In Wharfedale</t>
  </si>
  <si>
    <t xml:space="preserve">LS21 1LH                 </t>
  </si>
  <si>
    <t xml:space="preserve">0113 2841039                            </t>
  </si>
  <si>
    <t>FW629</t>
  </si>
  <si>
    <t>Liptrots Calverley Ltd</t>
  </si>
  <si>
    <t>100 Thornhill Street</t>
  </si>
  <si>
    <t>Calverley</t>
  </si>
  <si>
    <t xml:space="preserve">LS28 5PD                 </t>
  </si>
  <si>
    <t xml:space="preserve">0113 2564573                            </t>
  </si>
  <si>
    <t>FW677</t>
  </si>
  <si>
    <t>Birstall Pharmacy</t>
  </si>
  <si>
    <t xml:space="preserve">WF17 9EL                 </t>
  </si>
  <si>
    <t xml:space="preserve">01924 473315                            </t>
  </si>
  <si>
    <t>FW757</t>
  </si>
  <si>
    <t>12 Devonshire Avenue</t>
  </si>
  <si>
    <t xml:space="preserve">LS8 1AY                  </t>
  </si>
  <si>
    <t xml:space="preserve">0113 2661202                            </t>
  </si>
  <si>
    <t>FW773</t>
  </si>
  <si>
    <t>A.P.A. Limited</t>
  </si>
  <si>
    <t>Meds Express Pharmacy</t>
  </si>
  <si>
    <t>93 Turner Avenue South</t>
  </si>
  <si>
    <t>Ovenden</t>
  </si>
  <si>
    <t xml:space="preserve">HX2 8EF                  </t>
  </si>
  <si>
    <t xml:space="preserve">01422 248069                            </t>
  </si>
  <si>
    <t>FW811</t>
  </si>
  <si>
    <t>262-266 Harehills Lane</t>
  </si>
  <si>
    <t xml:space="preserve">LS9 7BD                  </t>
  </si>
  <si>
    <t xml:space="preserve">0113 2492311                            </t>
  </si>
  <si>
    <t>FXC14</t>
  </si>
  <si>
    <t>311 Dewsbury Road</t>
  </si>
  <si>
    <t xml:space="preserve">LS11 5LQ                 </t>
  </si>
  <si>
    <t xml:space="preserve">0113 2705696                            </t>
  </si>
  <si>
    <t>FXE73</t>
  </si>
  <si>
    <t>Sebpharm LTD</t>
  </si>
  <si>
    <t>Carlton Lane Pharmacy</t>
  </si>
  <si>
    <t>2 Carlton Lane</t>
  </si>
  <si>
    <t>Lofthouse</t>
  </si>
  <si>
    <t xml:space="preserve">WF3 3LJ                  </t>
  </si>
  <si>
    <t xml:space="preserve">01924 823137                            </t>
  </si>
  <si>
    <t>2006-06-14</t>
  </si>
  <si>
    <t>FXG81</t>
  </si>
  <si>
    <t>Unit 2 Oatlands Retail Pk</t>
  </si>
  <si>
    <t>Oatland Drive</t>
  </si>
  <si>
    <t xml:space="preserve">LS7 1ST                  </t>
  </si>
  <si>
    <t xml:space="preserve">0113 2455296                            </t>
  </si>
  <si>
    <t>FXH84</t>
  </si>
  <si>
    <t>Allerton Shopping Centre</t>
  </si>
  <si>
    <t>350 Allerton Road</t>
  </si>
  <si>
    <t xml:space="preserve">BD15 7BN                 </t>
  </si>
  <si>
    <t xml:space="preserve">01274 491047                            </t>
  </si>
  <si>
    <t>FXH99</t>
  </si>
  <si>
    <t>Ben Wilson Ltd</t>
  </si>
  <si>
    <t>7 Austhorpe View</t>
  </si>
  <si>
    <t>Whitkirk</t>
  </si>
  <si>
    <t xml:space="preserve">LS15 8NN                 </t>
  </si>
  <si>
    <t xml:space="preserve">0113 2648038                            </t>
  </si>
  <si>
    <t>FXL18</t>
  </si>
  <si>
    <t>2 Butler Street West</t>
  </si>
  <si>
    <t xml:space="preserve">BD3 0BS                  </t>
  </si>
  <si>
    <t xml:space="preserve">01274 729170                            </t>
  </si>
  <si>
    <t>FXM01</t>
  </si>
  <si>
    <t>Westbourne Green Chc Ctr.</t>
  </si>
  <si>
    <t>50 Heaton Road</t>
  </si>
  <si>
    <t xml:space="preserve">BD8 8RA                  </t>
  </si>
  <si>
    <t xml:space="preserve">01274 496075                            </t>
  </si>
  <si>
    <t>FXM58</t>
  </si>
  <si>
    <t>6 Tinshill Lane</t>
  </si>
  <si>
    <t xml:space="preserve">LS16 7AP                 </t>
  </si>
  <si>
    <t xml:space="preserve">0113 2673094                            </t>
  </si>
  <si>
    <t>FXN63</t>
  </si>
  <si>
    <t>South Queen Street</t>
  </si>
  <si>
    <t xml:space="preserve">LS27 9EW                 </t>
  </si>
  <si>
    <t xml:space="preserve">0113 2538222                            </t>
  </si>
  <si>
    <t>FXN81</t>
  </si>
  <si>
    <t>Belle Isle Health Ltd</t>
  </si>
  <si>
    <t>219 Middleton Road</t>
  </si>
  <si>
    <t xml:space="preserve">LS10 3HU                 </t>
  </si>
  <si>
    <t xml:space="preserve">0113 2709596                            </t>
  </si>
  <si>
    <t>FXP50</t>
  </si>
  <si>
    <t>Units 20-21</t>
  </si>
  <si>
    <t>Carlton Lanes Shopp Ctr</t>
  </si>
  <si>
    <t xml:space="preserve">WF10 1AD                 </t>
  </si>
  <si>
    <t xml:space="preserve">01977 552093                            </t>
  </si>
  <si>
    <t>FXQ13</t>
  </si>
  <si>
    <t>95 Holme Wood Road</t>
  </si>
  <si>
    <t xml:space="preserve">BD4 9EJ                  </t>
  </si>
  <si>
    <t xml:space="preserve">01274 682204                            </t>
  </si>
  <si>
    <t>FXR22</t>
  </si>
  <si>
    <t>Low Moor Medical Centre</t>
  </si>
  <si>
    <t>29 The Plantations</t>
  </si>
  <si>
    <t>Woodside, Bradford</t>
  </si>
  <si>
    <t xml:space="preserve">BD12 0TH                 </t>
  </si>
  <si>
    <t xml:space="preserve">01274 672479                            </t>
  </si>
  <si>
    <t>2006-11-20</t>
  </si>
  <si>
    <t>FXR93</t>
  </si>
  <si>
    <t>Pharmcare Limited</t>
  </si>
  <si>
    <t>Mitchell's Chemist</t>
  </si>
  <si>
    <t>88 New Road Side</t>
  </si>
  <si>
    <t xml:space="preserve">LS18 4QB                 </t>
  </si>
  <si>
    <t xml:space="preserve">0113 2582639                            </t>
  </si>
  <si>
    <t>FXT05</t>
  </si>
  <si>
    <t>(Off Fercliffe Road)</t>
  </si>
  <si>
    <t xml:space="preserve">01274 567412                            </t>
  </si>
  <si>
    <t>FXV21</t>
  </si>
  <si>
    <t>Ilkley Moor Pharmacy</t>
  </si>
  <si>
    <t>10 Cow Pasture Road</t>
  </si>
  <si>
    <t xml:space="preserve">LS29 8SR                 </t>
  </si>
  <si>
    <t xml:space="preserve">01943 604206                            </t>
  </si>
  <si>
    <t>2012-07-03</t>
  </si>
  <si>
    <t>FXV31</t>
  </si>
  <si>
    <t>Thrum Hall Lane</t>
  </si>
  <si>
    <t xml:space="preserve">HX1 4JT                  </t>
  </si>
  <si>
    <t xml:space="preserve">01422 331318                            </t>
  </si>
  <si>
    <t>FXW56</t>
  </si>
  <si>
    <t>Woodside Medical Centre</t>
  </si>
  <si>
    <t>Woodside Road</t>
  </si>
  <si>
    <t xml:space="preserve">HX3 6EL                  </t>
  </si>
  <si>
    <t xml:space="preserve">01422 354045                            </t>
  </si>
  <si>
    <t>FXW64</t>
  </si>
  <si>
    <t>Halton Pharmacy</t>
  </si>
  <si>
    <t>253 Selby Road</t>
  </si>
  <si>
    <t xml:space="preserve">LS15 7JR                 </t>
  </si>
  <si>
    <t xml:space="preserve">0113 2326002                            </t>
  </si>
  <si>
    <t>2006-03-06</t>
  </si>
  <si>
    <t>FXX79</t>
  </si>
  <si>
    <t>2 Oakminster House</t>
  </si>
  <si>
    <t>The Grove, Baildon</t>
  </si>
  <si>
    <t xml:space="preserve">BD17 6LR                 </t>
  </si>
  <si>
    <t xml:space="preserve">01274 599576                            </t>
  </si>
  <si>
    <t>2007-06-17</t>
  </si>
  <si>
    <t>FX228</t>
  </si>
  <si>
    <t>Synergie Partnerships Uk Ltd</t>
  </si>
  <si>
    <t>Sowerby Bridge Pharmacy</t>
  </si>
  <si>
    <t>Unit 4a Station Road</t>
  </si>
  <si>
    <t xml:space="preserve">HX6 3AA                  </t>
  </si>
  <si>
    <t xml:space="preserve">01422 833300                            </t>
  </si>
  <si>
    <t>2013-02-27</t>
  </si>
  <si>
    <t>FX232</t>
  </si>
  <si>
    <t>Kensington St Health Ctr</t>
  </si>
  <si>
    <t>Whitefield Pl, Girlington</t>
  </si>
  <si>
    <t xml:space="preserve">BD8 9LB                  </t>
  </si>
  <si>
    <t xml:space="preserve">01274 498532                            </t>
  </si>
  <si>
    <t>FX268</t>
  </si>
  <si>
    <t>Todmorden Medical Centre</t>
  </si>
  <si>
    <t>Lower George Street</t>
  </si>
  <si>
    <t xml:space="preserve">OL14 5RN                 </t>
  </si>
  <si>
    <t xml:space="preserve">01706 817962                            </t>
  </si>
  <si>
    <t>FX301</t>
  </si>
  <si>
    <t>392a Little Horton Lane</t>
  </si>
  <si>
    <t xml:space="preserve">BD5 0NX                  </t>
  </si>
  <si>
    <t xml:space="preserve">01274 722564                            </t>
  </si>
  <si>
    <t>FX310</t>
  </si>
  <si>
    <t>Superdrug Store</t>
  </si>
  <si>
    <t>74 Carlton Street</t>
  </si>
  <si>
    <t xml:space="preserve">WF10 1DE                 </t>
  </si>
  <si>
    <t xml:space="preserve">01977 554615                            </t>
  </si>
  <si>
    <t>FX318</t>
  </si>
  <si>
    <t>Khaliq A</t>
  </si>
  <si>
    <t>Kingfisher Chemist Ltd</t>
  </si>
  <si>
    <t>192 Kirkgate</t>
  </si>
  <si>
    <t xml:space="preserve">WF1 1UE                  </t>
  </si>
  <si>
    <t xml:space="preserve">01924 291898                            </t>
  </si>
  <si>
    <t>1994-10-17</t>
  </si>
  <si>
    <t>FX406</t>
  </si>
  <si>
    <t>11 Darley Street</t>
  </si>
  <si>
    <t xml:space="preserve">BD1 3LE                  </t>
  </si>
  <si>
    <t xml:space="preserve">01274 390891                            </t>
  </si>
  <si>
    <t>FX417</t>
  </si>
  <si>
    <t>Mr Fasial Sheikh</t>
  </si>
  <si>
    <t>Rimmington Pharmacy</t>
  </si>
  <si>
    <t>9 Bridge Street</t>
  </si>
  <si>
    <t xml:space="preserve">BD1 1RX                  </t>
  </si>
  <si>
    <t>FX712</t>
  </si>
  <si>
    <t>35-39 Low Street</t>
  </si>
  <si>
    <t xml:space="preserve">BD21 3PP                 </t>
  </si>
  <si>
    <t xml:space="preserve">01535 607414                            </t>
  </si>
  <si>
    <t>1996-06-10</t>
  </si>
  <si>
    <t>FX840</t>
  </si>
  <si>
    <t>Windhill Green Med Centre</t>
  </si>
  <si>
    <t>4 Thackley Old Road</t>
  </si>
  <si>
    <t>Windhill,Shipley</t>
  </si>
  <si>
    <t xml:space="preserve">BD18 1QB                 </t>
  </si>
  <si>
    <t xml:space="preserve">01274 585330                            </t>
  </si>
  <si>
    <t>FYE89</t>
  </si>
  <si>
    <t>99 Commercial Buildings</t>
  </si>
  <si>
    <t>Lidgett</t>
  </si>
  <si>
    <t>Oakworth</t>
  </si>
  <si>
    <t xml:space="preserve">BD22 7HN                 </t>
  </si>
  <si>
    <t xml:space="preserve">01535 643162                            </t>
  </si>
  <si>
    <t>FYL11</t>
  </si>
  <si>
    <t>187a Swinnow Road</t>
  </si>
  <si>
    <t xml:space="preserve">LS13 4PJ                 </t>
  </si>
  <si>
    <t xml:space="preserve">0113 2576881                            </t>
  </si>
  <si>
    <t>FYQ89</t>
  </si>
  <si>
    <t>24/26 Main Street</t>
  </si>
  <si>
    <t xml:space="preserve">LS25 1AA                 </t>
  </si>
  <si>
    <t xml:space="preserve">0113 2862107                            </t>
  </si>
  <si>
    <t>FYR12</t>
  </si>
  <si>
    <t>Paddock Head Pharmacy</t>
  </si>
  <si>
    <t>203 Luck Lane</t>
  </si>
  <si>
    <t xml:space="preserve">HD1 4RB                  </t>
  </si>
  <si>
    <t xml:space="preserve">01484 531033                            </t>
  </si>
  <si>
    <t>FYR56</t>
  </si>
  <si>
    <t>59 Lidget Street</t>
  </si>
  <si>
    <t>Lindley</t>
  </si>
  <si>
    <t xml:space="preserve">HD3 3JP                  </t>
  </si>
  <si>
    <t xml:space="preserve">01484 651405                            </t>
  </si>
  <si>
    <t>FYV01</t>
  </si>
  <si>
    <t>Windmill Hth Ctr Pharmacy</t>
  </si>
  <si>
    <t>Mill Green View</t>
  </si>
  <si>
    <t xml:space="preserve">LS14 5JS                 </t>
  </si>
  <si>
    <t xml:space="preserve">0113 2735330                            </t>
  </si>
  <si>
    <t>FYV21</t>
  </si>
  <si>
    <t>6 Highfield Road</t>
  </si>
  <si>
    <t xml:space="preserve">01977 614748                            </t>
  </si>
  <si>
    <t>FYV86</t>
  </si>
  <si>
    <t>Orchard Croft</t>
  </si>
  <si>
    <t>Cluntergate,Horbury</t>
  </si>
  <si>
    <t xml:space="preserve">WF4 5AF                  </t>
  </si>
  <si>
    <t xml:space="preserve">01924 274932                            </t>
  </si>
  <si>
    <t>FYX23</t>
  </si>
  <si>
    <t>3 Windsor Court</t>
  </si>
  <si>
    <t xml:space="preserve">LS27 9BG                 </t>
  </si>
  <si>
    <t xml:space="preserve">0113 2532387                            </t>
  </si>
  <si>
    <t>FYY11</t>
  </si>
  <si>
    <t>16-18 Keighley Road</t>
  </si>
  <si>
    <t xml:space="preserve">01422 365062                            </t>
  </si>
  <si>
    <t>FYY63</t>
  </si>
  <si>
    <t>Yorkshire Co-Op Foodstore</t>
  </si>
  <si>
    <t xml:space="preserve">WF5 9HQ                  </t>
  </si>
  <si>
    <t xml:space="preserve">01924 273178                            </t>
  </si>
  <si>
    <t>FY647</t>
  </si>
  <si>
    <t>74 Town Street</t>
  </si>
  <si>
    <t xml:space="preserve">LS18 4AP                 </t>
  </si>
  <si>
    <t xml:space="preserve">0113 2582436                            </t>
  </si>
  <si>
    <t>FG434</t>
  </si>
  <si>
    <t>1 Bromsgrove Street</t>
  </si>
  <si>
    <t xml:space="preserve">DY10 1PF                 </t>
  </si>
  <si>
    <t xml:space="preserve">01562 742888                            </t>
  </si>
  <si>
    <t>FH804</t>
  </si>
  <si>
    <t>Suite 4b, 6 The Quadrant</t>
  </si>
  <si>
    <t xml:space="preserve">CV1 2EL                  </t>
  </si>
  <si>
    <t xml:space="preserve">02476 223560                            </t>
  </si>
  <si>
    <t>2011-02-28</t>
  </si>
  <si>
    <t>FLD15</t>
  </si>
  <si>
    <t>The Forge</t>
  </si>
  <si>
    <t xml:space="preserve">WR12 7DT                 </t>
  </si>
  <si>
    <t xml:space="preserve">01386 852337                            </t>
  </si>
  <si>
    <t>FQA38</t>
  </si>
  <si>
    <t>Upton Upon Severn</t>
  </si>
  <si>
    <t xml:space="preserve">WR8 0HB                  </t>
  </si>
  <si>
    <t xml:space="preserve">01684 592637                            </t>
  </si>
  <si>
    <t>FQR31</t>
  </si>
  <si>
    <t>Knights Central Pharmacy</t>
  </si>
  <si>
    <t>18 Market Street</t>
  </si>
  <si>
    <t xml:space="preserve">B61 8DA                  </t>
  </si>
  <si>
    <t xml:space="preserve">01527 833133                            </t>
  </si>
  <si>
    <t>2013-02-21</t>
  </si>
  <si>
    <t>FC714</t>
  </si>
  <si>
    <t>226 Longmore Road</t>
  </si>
  <si>
    <t>Shirley</t>
  </si>
  <si>
    <t>Solihull</t>
  </si>
  <si>
    <t xml:space="preserve">B90 3ES                  </t>
  </si>
  <si>
    <t xml:space="preserve">0121 7441096                            </t>
  </si>
  <si>
    <t>FEC67</t>
  </si>
  <si>
    <t>Horsley Heath</t>
  </si>
  <si>
    <t xml:space="preserve">DY4 7AA                  </t>
  </si>
  <si>
    <t>FE315</t>
  </si>
  <si>
    <t>Adams Healthcare Ltd</t>
  </si>
  <si>
    <t>Adams Pharmacy</t>
  </si>
  <si>
    <t>50-51 Nechells Park Road</t>
  </si>
  <si>
    <t xml:space="preserve">B7 5PR                   </t>
  </si>
  <si>
    <t xml:space="preserve">0121 3284727                            </t>
  </si>
  <si>
    <t>2008-02-25</t>
  </si>
  <si>
    <t>FN006</t>
  </si>
  <si>
    <t>Lozells Health Ltd</t>
  </si>
  <si>
    <t>Rana Dispensing Chemist</t>
  </si>
  <si>
    <t>Finch Rd Primary Care Ctr</t>
  </si>
  <si>
    <t>2 Finch Road, Lozells</t>
  </si>
  <si>
    <t xml:space="preserve">B19 1HS                  </t>
  </si>
  <si>
    <t xml:space="preserve">0121 5238556                            </t>
  </si>
  <si>
    <t>FPE43</t>
  </si>
  <si>
    <t>Ringway Industrial Estate</t>
  </si>
  <si>
    <t>Richard Street</t>
  </si>
  <si>
    <t>Aston, Birmingham</t>
  </si>
  <si>
    <t xml:space="preserve">B7 4AA                   </t>
  </si>
  <si>
    <t>1991-01-03</t>
  </si>
  <si>
    <t>FRW73</t>
  </si>
  <si>
    <t>Chemipharm</t>
  </si>
  <si>
    <t>113 Lozells Road</t>
  </si>
  <si>
    <t xml:space="preserve">B19 2TR                  </t>
  </si>
  <si>
    <t xml:space="preserve">0121 5230959                            </t>
  </si>
  <si>
    <t>FWE16</t>
  </si>
  <si>
    <t>Mr S Hussain</t>
  </si>
  <si>
    <t>Xtreme Pharmacy</t>
  </si>
  <si>
    <t>62 Witton Road</t>
  </si>
  <si>
    <t xml:space="preserve">B6 6LE                   </t>
  </si>
  <si>
    <t xml:space="preserve">0121 5516764                            </t>
  </si>
  <si>
    <t>2008-04-08</t>
  </si>
  <si>
    <t>FXF13</t>
  </si>
  <si>
    <t>20 Priory Queensway</t>
  </si>
  <si>
    <t xml:space="preserve">B4 6BS                   </t>
  </si>
  <si>
    <t xml:space="preserve">0121 2002995                            </t>
  </si>
  <si>
    <t>FAA30</t>
  </si>
  <si>
    <t>Killamarsh Medical Llp</t>
  </si>
  <si>
    <t>Killamarsh Pharmacy</t>
  </si>
  <si>
    <t>209a Sheffield Road</t>
  </si>
  <si>
    <t>Killamarsh</t>
  </si>
  <si>
    <t xml:space="preserve">S21 1DX                  </t>
  </si>
  <si>
    <t xml:space="preserve">0114 2474664                            </t>
  </si>
  <si>
    <t>FAA39</t>
  </si>
  <si>
    <t>68 Clarence Road</t>
  </si>
  <si>
    <t xml:space="preserve">DE23 6LQ                 </t>
  </si>
  <si>
    <t xml:space="preserve">01332 775705                            </t>
  </si>
  <si>
    <t>FAD07</t>
  </si>
  <si>
    <t>Wr Evans (Chemist) Limited</t>
  </si>
  <si>
    <t>97a Melton Road</t>
  </si>
  <si>
    <t>West Bridgford</t>
  </si>
  <si>
    <t xml:space="preserve">NG2 6EN                  </t>
  </si>
  <si>
    <t>FAD98</t>
  </si>
  <si>
    <t>Peak Pharmacy</t>
  </si>
  <si>
    <t>540 Sheffield Road</t>
  </si>
  <si>
    <t>Whittington Moor</t>
  </si>
  <si>
    <t xml:space="preserve">S41 8LX                  </t>
  </si>
  <si>
    <t xml:space="preserve">01246 454763                            </t>
  </si>
  <si>
    <t>FAE17</t>
  </si>
  <si>
    <t>Sherwood</t>
  </si>
  <si>
    <t xml:space="preserve">NG5 2GE                  </t>
  </si>
  <si>
    <t xml:space="preserve">0115 9604512                            </t>
  </si>
  <si>
    <t>FAF29</t>
  </si>
  <si>
    <t>Brisco's Chemist Limited</t>
  </si>
  <si>
    <t>Brisco's Chemist</t>
  </si>
  <si>
    <t>1-3 Kingsway</t>
  </si>
  <si>
    <t>Kirkby In Ashfield</t>
  </si>
  <si>
    <t xml:space="preserve">NG17 7BB                 </t>
  </si>
  <si>
    <t xml:space="preserve">01623 753242                            </t>
  </si>
  <si>
    <t>FAF76</t>
  </si>
  <si>
    <t>5 Shardlow Road</t>
  </si>
  <si>
    <t>Alvaston</t>
  </si>
  <si>
    <t xml:space="preserve">DE24 0JG                 </t>
  </si>
  <si>
    <t xml:space="preserve">01332 571608                            </t>
  </si>
  <si>
    <t>FAH32</t>
  </si>
  <si>
    <t>Dent J Chemist Ltd</t>
  </si>
  <si>
    <t>Dents Chemists</t>
  </si>
  <si>
    <t>1 Windermere Road</t>
  </si>
  <si>
    <t>Newbold</t>
  </si>
  <si>
    <t xml:space="preserve">S41 8DU                  </t>
  </si>
  <si>
    <t>FAH90</t>
  </si>
  <si>
    <t>441a Beechdale Road</t>
  </si>
  <si>
    <t>Aspley</t>
  </si>
  <si>
    <t xml:space="preserve">NG8 3LF                  </t>
  </si>
  <si>
    <t xml:space="preserve">0115 9299284                            </t>
  </si>
  <si>
    <t>FAJ48</t>
  </si>
  <si>
    <t>St. Peters Retail Park</t>
  </si>
  <si>
    <t>Mansfield</t>
  </si>
  <si>
    <t xml:space="preserve">NG18 1BE                 </t>
  </si>
  <si>
    <t xml:space="preserve">01623 653926                            </t>
  </si>
  <si>
    <t>FAK38</t>
  </si>
  <si>
    <t>Hickings Lane Medical Ctr</t>
  </si>
  <si>
    <t>Ryecroft St, Stapleford</t>
  </si>
  <si>
    <t xml:space="preserve">NG9 8PN                  </t>
  </si>
  <si>
    <t xml:space="preserve">0115 9397352                            </t>
  </si>
  <si>
    <t>FAL80</t>
  </si>
  <si>
    <t>Raj Suddhi Ltd</t>
  </si>
  <si>
    <t>Markeaton Pharmacy</t>
  </si>
  <si>
    <t>126 Kedleston Road</t>
  </si>
  <si>
    <t xml:space="preserve">DE22 1FX                 </t>
  </si>
  <si>
    <t xml:space="preserve">01332 344049                            </t>
  </si>
  <si>
    <t>2005-01-02</t>
  </si>
  <si>
    <t>FAP28</t>
  </si>
  <si>
    <t>14 Regent Street</t>
  </si>
  <si>
    <t>Long Eaton</t>
  </si>
  <si>
    <t xml:space="preserve">NG10 1JX                 </t>
  </si>
  <si>
    <t xml:space="preserve">0115 9733273                            </t>
  </si>
  <si>
    <t>FAP92</t>
  </si>
  <si>
    <t>Church Gresley</t>
  </si>
  <si>
    <t xml:space="preserve">DE11 9NP                 </t>
  </si>
  <si>
    <t xml:space="preserve">01332 875341                            </t>
  </si>
  <si>
    <t>FAW56</t>
  </si>
  <si>
    <t>21 Albion Street</t>
  </si>
  <si>
    <t>Westfield Centre</t>
  </si>
  <si>
    <t xml:space="preserve">DE1 2PR                  </t>
  </si>
  <si>
    <t xml:space="preserve">01332 344853                            </t>
  </si>
  <si>
    <t>FA250</t>
  </si>
  <si>
    <t>Sie Wee Wong</t>
  </si>
  <si>
    <t>232 Highbury Road</t>
  </si>
  <si>
    <t>Bulwell</t>
  </si>
  <si>
    <t xml:space="preserve">NG6 9FE                  </t>
  </si>
  <si>
    <t xml:space="preserve">0115 9278336                            </t>
  </si>
  <si>
    <t>FA509</t>
  </si>
  <si>
    <t>Mistry NR</t>
  </si>
  <si>
    <t>Lander &amp; Hunter</t>
  </si>
  <si>
    <t>200 Normanton Road</t>
  </si>
  <si>
    <t xml:space="preserve">DE23 6UX                 </t>
  </si>
  <si>
    <t xml:space="preserve">01332 342518                            </t>
  </si>
  <si>
    <t>FA651</t>
  </si>
  <si>
    <t>Spondon</t>
  </si>
  <si>
    <t xml:space="preserve">DE21 7JP                 </t>
  </si>
  <si>
    <t xml:space="preserve">01332 663046                            </t>
  </si>
  <si>
    <t>FA945</t>
  </si>
  <si>
    <t>Ruddington</t>
  </si>
  <si>
    <t xml:space="preserve">NG11 6EH                 </t>
  </si>
  <si>
    <t xml:space="preserve">0115 9211086                            </t>
  </si>
  <si>
    <t>FCD08</t>
  </si>
  <si>
    <t>85 Front Street</t>
  </si>
  <si>
    <t>Arnold</t>
  </si>
  <si>
    <t xml:space="preserve">NG5 7EB                  </t>
  </si>
  <si>
    <t>FCF30</t>
  </si>
  <si>
    <t>1 Burton Road</t>
  </si>
  <si>
    <t xml:space="preserve">DE1 1TH                  </t>
  </si>
  <si>
    <t xml:space="preserve">01332 342279                            </t>
  </si>
  <si>
    <t>FCH51</t>
  </si>
  <si>
    <t xml:space="preserve">NG9 2AR                  </t>
  </si>
  <si>
    <t xml:space="preserve">0115 9807247                            </t>
  </si>
  <si>
    <t>FCM07</t>
  </si>
  <si>
    <t>Heanor</t>
  </si>
  <si>
    <t xml:space="preserve">DE75 7AA                 </t>
  </si>
  <si>
    <t xml:space="preserve">01773 712042                            </t>
  </si>
  <si>
    <t>FCM46</t>
  </si>
  <si>
    <t>Blidworth Pharmacy</t>
  </si>
  <si>
    <t>57 Mansfield Road</t>
  </si>
  <si>
    <t>Blidworth</t>
  </si>
  <si>
    <t xml:space="preserve">NG21 0RB                 </t>
  </si>
  <si>
    <t xml:space="preserve">01623 792485                            </t>
  </si>
  <si>
    <t>FCM97</t>
  </si>
  <si>
    <t>St Albans Medical Centre</t>
  </si>
  <si>
    <t>Hucknall Lane, Bulwell</t>
  </si>
  <si>
    <t xml:space="preserve">NG6 8AQ                  </t>
  </si>
  <si>
    <t xml:space="preserve">0115 9276381                            </t>
  </si>
  <si>
    <t>2004-10-04</t>
  </si>
  <si>
    <t>FCP55</t>
  </si>
  <si>
    <t>Crich Medical Practice</t>
  </si>
  <si>
    <t>Oakwell Drive, Crich</t>
  </si>
  <si>
    <t>Matlock</t>
  </si>
  <si>
    <t xml:space="preserve">DE4 5PB                  </t>
  </si>
  <si>
    <t xml:space="preserve">01773 852351                            </t>
  </si>
  <si>
    <t>FCP63</t>
  </si>
  <si>
    <t>30 High Street</t>
  </si>
  <si>
    <t>Old Whittington</t>
  </si>
  <si>
    <t xml:space="preserve">S41 9JT                  </t>
  </si>
  <si>
    <t xml:space="preserve">01246 454651                            </t>
  </si>
  <si>
    <t>FCQ75</t>
  </si>
  <si>
    <t>Keyworth</t>
  </si>
  <si>
    <t xml:space="preserve">NG12 5JT                 </t>
  </si>
  <si>
    <t xml:space="preserve">0115 9374756                            </t>
  </si>
  <si>
    <t>FCR05</t>
  </si>
  <si>
    <t>139 Victoria Park Road</t>
  </si>
  <si>
    <t>Fairfield</t>
  </si>
  <si>
    <t>Buxton</t>
  </si>
  <si>
    <t xml:space="preserve">SK17 7PE                 </t>
  </si>
  <si>
    <t xml:space="preserve">01298 25083                             </t>
  </si>
  <si>
    <t>FCV64</t>
  </si>
  <si>
    <t>Ws Cheung</t>
  </si>
  <si>
    <t>Willington Pharmacy</t>
  </si>
  <si>
    <t>Kingfisher Lane</t>
  </si>
  <si>
    <t xml:space="preserve">DE65 6QT                 </t>
  </si>
  <si>
    <t xml:space="preserve">01283 702242                            </t>
  </si>
  <si>
    <t>1997-10-31</t>
  </si>
  <si>
    <t>FCV81</t>
  </si>
  <si>
    <t>11 Firs Parade</t>
  </si>
  <si>
    <t xml:space="preserve">DE4 3AS                  </t>
  </si>
  <si>
    <t xml:space="preserve">01629 55644                             </t>
  </si>
  <si>
    <t>2009-03-27</t>
  </si>
  <si>
    <t>FCX07</t>
  </si>
  <si>
    <t>Gosforth Valley Med Ctr</t>
  </si>
  <si>
    <t>Gorsey Brigg</t>
  </si>
  <si>
    <t>Dronfield Woodhouse</t>
  </si>
  <si>
    <t xml:space="preserve">S18 8UE                  </t>
  </si>
  <si>
    <t xml:space="preserve">01246 290500                            </t>
  </si>
  <si>
    <t>FCX46</t>
  </si>
  <si>
    <t>Lavynchy Limited</t>
  </si>
  <si>
    <t>Radcliffe Day &amp; Night Pharmacy</t>
  </si>
  <si>
    <t>1 Shelford Road</t>
  </si>
  <si>
    <t>Radcliffe On Trent</t>
  </si>
  <si>
    <t xml:space="preserve">NG12 2AE                 </t>
  </si>
  <si>
    <t xml:space="preserve">0115 9335220                            </t>
  </si>
  <si>
    <t>FC023</t>
  </si>
  <si>
    <t>200-202 St Thomas Road</t>
  </si>
  <si>
    <t xml:space="preserve">DE23 8SX                 </t>
  </si>
  <si>
    <t xml:space="preserve">01332 766786                            </t>
  </si>
  <si>
    <t>FC109</t>
  </si>
  <si>
    <t>222-224 Southchurch Drive</t>
  </si>
  <si>
    <t xml:space="preserve">NG11 8AA                 </t>
  </si>
  <si>
    <t xml:space="preserve">0115 9215630                            </t>
  </si>
  <si>
    <t>FC184</t>
  </si>
  <si>
    <t>Pharmplex LTD</t>
  </si>
  <si>
    <t>Grewal Chemist</t>
  </si>
  <si>
    <t>38-40 Chilwell Road</t>
  </si>
  <si>
    <t xml:space="preserve">NG9 1EJ                  </t>
  </si>
  <si>
    <t xml:space="preserve">0115 9253034                            </t>
  </si>
  <si>
    <t>FC416</t>
  </si>
  <si>
    <t>Pilsley</t>
  </si>
  <si>
    <t xml:space="preserve">S45 8HE                  </t>
  </si>
  <si>
    <t xml:space="preserve">01773 875550                            </t>
  </si>
  <si>
    <t>FC486</t>
  </si>
  <si>
    <t>31 High Road</t>
  </si>
  <si>
    <t xml:space="preserve">NG9 2JQ                  </t>
  </si>
  <si>
    <t>FC829</t>
  </si>
  <si>
    <t>Hathersage, Hope Valley</t>
  </si>
  <si>
    <t xml:space="preserve">S32 1BB                  </t>
  </si>
  <si>
    <t xml:space="preserve">01433 650325                            </t>
  </si>
  <si>
    <t>FDA88</t>
  </si>
  <si>
    <t>45b Greens Lane</t>
  </si>
  <si>
    <t>Kimberley</t>
  </si>
  <si>
    <t xml:space="preserve">NG16 2PB                 </t>
  </si>
  <si>
    <t xml:space="preserve">0115 9382123                            </t>
  </si>
  <si>
    <t>FDC38</t>
  </si>
  <si>
    <t>Dean &amp; Smedley Ltd</t>
  </si>
  <si>
    <t>Newhall Pharmacy</t>
  </si>
  <si>
    <t>Newhall</t>
  </si>
  <si>
    <t>Swadlincote</t>
  </si>
  <si>
    <t xml:space="preserve">DE11 0HU                 </t>
  </si>
  <si>
    <t xml:space="preserve">01283 217940                            </t>
  </si>
  <si>
    <t>FDC94</t>
  </si>
  <si>
    <t>54-57 Long Row West</t>
  </si>
  <si>
    <t xml:space="preserve">NG1 6HL                  </t>
  </si>
  <si>
    <t xml:space="preserve">0115 9587341                            </t>
  </si>
  <si>
    <t>1999-01-07</t>
  </si>
  <si>
    <t>FDE08</t>
  </si>
  <si>
    <t>12-14 Gotham Lane</t>
  </si>
  <si>
    <t>East Leake</t>
  </si>
  <si>
    <t xml:space="preserve">LE12 6JG                 </t>
  </si>
  <si>
    <t xml:space="preserve">01509 852810                            </t>
  </si>
  <si>
    <t>FDK05</t>
  </si>
  <si>
    <t>73-75 Bracebridge Drive</t>
  </si>
  <si>
    <t>Bilborough</t>
  </si>
  <si>
    <t xml:space="preserve">NG8 4PH                  </t>
  </si>
  <si>
    <t>FDK08</t>
  </si>
  <si>
    <t>49 Main Street</t>
  </si>
  <si>
    <t>Burton Joyce</t>
  </si>
  <si>
    <t xml:space="preserve">NG14 5DX                 </t>
  </si>
  <si>
    <t xml:space="preserve">0115 9312096                            </t>
  </si>
  <si>
    <t>FDM21</t>
  </si>
  <si>
    <t>Bj Wilson Ltd</t>
  </si>
  <si>
    <t>Units 2 &amp; 3 Oakwood</t>
  </si>
  <si>
    <t>District Centre</t>
  </si>
  <si>
    <t xml:space="preserve">DE21 2HT                 </t>
  </si>
  <si>
    <t xml:space="preserve">01332 666719                            </t>
  </si>
  <si>
    <t>FDM62</t>
  </si>
  <si>
    <t>29a / 29b Church Street</t>
  </si>
  <si>
    <t>Warsop</t>
  </si>
  <si>
    <t xml:space="preserve">NG20 0AU                 </t>
  </si>
  <si>
    <t xml:space="preserve">01623 842432                            </t>
  </si>
  <si>
    <t>FDN93</t>
  </si>
  <si>
    <t>113 Clipstone Road West</t>
  </si>
  <si>
    <t>Forest Town</t>
  </si>
  <si>
    <t xml:space="preserve">NG19 0BT                 </t>
  </si>
  <si>
    <t xml:space="preserve">01623 643801                            </t>
  </si>
  <si>
    <t>FDP00</t>
  </si>
  <si>
    <t>John &amp; John Limited</t>
  </si>
  <si>
    <t>Housley Pharmacy</t>
  </si>
  <si>
    <t>93 Sitwell Street</t>
  </si>
  <si>
    <t xml:space="preserve">DE21 7FH                 </t>
  </si>
  <si>
    <t xml:space="preserve">01332 673574                            </t>
  </si>
  <si>
    <t>FDP25</t>
  </si>
  <si>
    <t>Cr Clowes &amp; Son Ltd</t>
  </si>
  <si>
    <t>4 Cavendish Circus</t>
  </si>
  <si>
    <t xml:space="preserve">SK17 6AX                 </t>
  </si>
  <si>
    <t>1990-12-01</t>
  </si>
  <si>
    <t>FDQ30</t>
  </si>
  <si>
    <t>Sainsburys Supermarkets Ltd</t>
  </si>
  <si>
    <t>Rother Way</t>
  </si>
  <si>
    <t xml:space="preserve">S41 0UB                  </t>
  </si>
  <si>
    <t>2011-08-24</t>
  </si>
  <si>
    <t>FDR29</t>
  </si>
  <si>
    <t>93-97 West Gate</t>
  </si>
  <si>
    <t>Notts</t>
  </si>
  <si>
    <t xml:space="preserve">NG18 1RT                 </t>
  </si>
  <si>
    <t xml:space="preserve">01623 645005                            </t>
  </si>
  <si>
    <t>2007-02-09</t>
  </si>
  <si>
    <t>FDV90</t>
  </si>
  <si>
    <t>Lakhani NJM</t>
  </si>
  <si>
    <t>Jaysons Pharmacy</t>
  </si>
  <si>
    <t xml:space="preserve">NG10 1JL                 </t>
  </si>
  <si>
    <t xml:space="preserve">0115 9730353                            </t>
  </si>
  <si>
    <t>FDW83</t>
  </si>
  <si>
    <t>Keyworth Medicine Ltd</t>
  </si>
  <si>
    <t>Keyworth Pharmacy</t>
  </si>
  <si>
    <t xml:space="preserve">0115 9377477                            </t>
  </si>
  <si>
    <t>FD056</t>
  </si>
  <si>
    <t>Miss Ywv Bennett</t>
  </si>
  <si>
    <t>Calow Pharmacy</t>
  </si>
  <si>
    <t>28 Church Lane</t>
  </si>
  <si>
    <t>Calow</t>
  </si>
  <si>
    <t xml:space="preserve">S44 5AH                  </t>
  </si>
  <si>
    <t>FD664</t>
  </si>
  <si>
    <t>40 Derby Road</t>
  </si>
  <si>
    <t>Stapleford</t>
  </si>
  <si>
    <t xml:space="preserve">NG9 7AA                  </t>
  </si>
  <si>
    <t xml:space="preserve">0115 9392125                            </t>
  </si>
  <si>
    <t>FEC60</t>
  </si>
  <si>
    <t>Keyworth Healthcare Services Limited</t>
  </si>
  <si>
    <t>Kmp Pharmacy</t>
  </si>
  <si>
    <t>Bunny Lane</t>
  </si>
  <si>
    <t xml:space="preserve">NG12 5JU                 </t>
  </si>
  <si>
    <t xml:space="preserve">0115 9373527                            </t>
  </si>
  <si>
    <t>2014-02-21</t>
  </si>
  <si>
    <t>FEF70</t>
  </si>
  <si>
    <t>Crown Pharmaceuticals Ltd</t>
  </si>
  <si>
    <t>Etwall Pharmacy</t>
  </si>
  <si>
    <t>4-6 Chestnut Grove</t>
  </si>
  <si>
    <t>Etwall</t>
  </si>
  <si>
    <t xml:space="preserve">DE65 6NG                 </t>
  </si>
  <si>
    <t xml:space="preserve">01283 732724                            </t>
  </si>
  <si>
    <t>FEF97</t>
  </si>
  <si>
    <t>430 Stenson Road</t>
  </si>
  <si>
    <t>Littleover</t>
  </si>
  <si>
    <t xml:space="preserve">DE23 7LH                 </t>
  </si>
  <si>
    <t xml:space="preserve">01332 767342                            </t>
  </si>
  <si>
    <t>2005-03-20</t>
  </si>
  <si>
    <t>FEK98</t>
  </si>
  <si>
    <t>Midland Street</t>
  </si>
  <si>
    <t xml:space="preserve">NG10 1NY                 </t>
  </si>
  <si>
    <t xml:space="preserve">0115 9836110                            </t>
  </si>
  <si>
    <t>2009-11-02</t>
  </si>
  <si>
    <t>FEL27</t>
  </si>
  <si>
    <t>Mr Parminder Bahia</t>
  </si>
  <si>
    <t>Bahia Pharmacy Ltd</t>
  </si>
  <si>
    <t>1 Wood Street</t>
  </si>
  <si>
    <t xml:space="preserve">NG18 1QB                 </t>
  </si>
  <si>
    <t xml:space="preserve">01623 625973                            </t>
  </si>
  <si>
    <t>FEL73</t>
  </si>
  <si>
    <t>Manns Pharmacy Ltd</t>
  </si>
  <si>
    <t>13-15 Portland Road</t>
  </si>
  <si>
    <t>Hucknall</t>
  </si>
  <si>
    <t xml:space="preserve">NG15 7SL                 </t>
  </si>
  <si>
    <t xml:space="preserve">0115 9638338                            </t>
  </si>
  <si>
    <t>FEL83</t>
  </si>
  <si>
    <t>40 Rosemary Street</t>
  </si>
  <si>
    <t xml:space="preserve">NG18 1QL                 </t>
  </si>
  <si>
    <t xml:space="preserve">01623 623785                            </t>
  </si>
  <si>
    <t>1994-03-04</t>
  </si>
  <si>
    <t>FEM31</t>
  </si>
  <si>
    <t>Jani AK</t>
  </si>
  <si>
    <t>Canning Chemist Ltd</t>
  </si>
  <si>
    <t>2 Beastmarket Hill</t>
  </si>
  <si>
    <t>Old Market Square</t>
  </si>
  <si>
    <t xml:space="preserve">NG1 6FB                  </t>
  </si>
  <si>
    <t>FEN54</t>
  </si>
  <si>
    <t>S Singh (Nottingham) Limited</t>
  </si>
  <si>
    <t>S Singh Pharmacy</t>
  </si>
  <si>
    <t>Tudor Square</t>
  </si>
  <si>
    <t xml:space="preserve">NG2 6BT                  </t>
  </si>
  <si>
    <t xml:space="preserve">0115 9813048                            </t>
  </si>
  <si>
    <t>FE056</t>
  </si>
  <si>
    <t>1 Salop Street</t>
  </si>
  <si>
    <t>Daybrook</t>
  </si>
  <si>
    <t xml:space="preserve">NG5 6HP                  </t>
  </si>
  <si>
    <t xml:space="preserve">0115 9670232                            </t>
  </si>
  <si>
    <t>FE064</t>
  </si>
  <si>
    <t>1-7 Main Street</t>
  </si>
  <si>
    <t xml:space="preserve">NG6 8QH                  </t>
  </si>
  <si>
    <t xml:space="preserve">0115 9275352                            </t>
  </si>
  <si>
    <t>1991-01-01</t>
  </si>
  <si>
    <t>FE148</t>
  </si>
  <si>
    <t>St Anns Valley Centre</t>
  </si>
  <si>
    <t>Livingstone Rd, St Anns</t>
  </si>
  <si>
    <t xml:space="preserve">NG3 3GG                  </t>
  </si>
  <si>
    <t xml:space="preserve">0115 9504951                            </t>
  </si>
  <si>
    <t>FE152</t>
  </si>
  <si>
    <t>Beech L</t>
  </si>
  <si>
    <t>Village Community Med Ctr</t>
  </si>
  <si>
    <t>Browning Street</t>
  </si>
  <si>
    <t xml:space="preserve">DE23 8AL                 </t>
  </si>
  <si>
    <t xml:space="preserve">01332 273515                            </t>
  </si>
  <si>
    <t>1992-12-14</t>
  </si>
  <si>
    <t>FE155</t>
  </si>
  <si>
    <t>The Springs Pharmacy</t>
  </si>
  <si>
    <t>Clowne Health Centre</t>
  </si>
  <si>
    <t>Villa Park</t>
  </si>
  <si>
    <t>Recreation Close</t>
  </si>
  <si>
    <t>Clowne</t>
  </si>
  <si>
    <t xml:space="preserve">S43 4PL                  </t>
  </si>
  <si>
    <t xml:space="preserve">01246 810360                            </t>
  </si>
  <si>
    <t>FE173</t>
  </si>
  <si>
    <t>99-101 St.Peter's Street</t>
  </si>
  <si>
    <t xml:space="preserve">DE1 2AB                  </t>
  </si>
  <si>
    <t xml:space="preserve">01332 347926                            </t>
  </si>
  <si>
    <t>FE193</t>
  </si>
  <si>
    <t>42 Bailey Street</t>
  </si>
  <si>
    <t>Old Basford</t>
  </si>
  <si>
    <t xml:space="preserve">NG6 0HA                  </t>
  </si>
  <si>
    <t xml:space="preserve">0115 9703819                            </t>
  </si>
  <si>
    <t>FE228</t>
  </si>
  <si>
    <t>1 Robin Hood Walk</t>
  </si>
  <si>
    <t xml:space="preserve">NG24 1XH                 </t>
  </si>
  <si>
    <t xml:space="preserve">01636 703709                            </t>
  </si>
  <si>
    <t>FE342</t>
  </si>
  <si>
    <t>Unit 7, Wardgate Way</t>
  </si>
  <si>
    <t>Holme Hall</t>
  </si>
  <si>
    <t xml:space="preserve">S40 4SL                  </t>
  </si>
  <si>
    <t xml:space="preserve">01246 221790                            </t>
  </si>
  <si>
    <t>FE463</t>
  </si>
  <si>
    <t>Abbott J</t>
  </si>
  <si>
    <t>Unit 4, 9 Bestwood Park</t>
  </si>
  <si>
    <t>Drive West, Rise Park</t>
  </si>
  <si>
    <t xml:space="preserve">NG5 5EJ                  </t>
  </si>
  <si>
    <t xml:space="preserve">0115 9277948                            </t>
  </si>
  <si>
    <t>1995-11-01</t>
  </si>
  <si>
    <t>FE635</t>
  </si>
  <si>
    <t>Peak Pharmacy@Wheatbridge</t>
  </si>
  <si>
    <t>Wheatbridge Road</t>
  </si>
  <si>
    <t xml:space="preserve">S40 2AB                  </t>
  </si>
  <si>
    <t xml:space="preserve">01246 234017                            </t>
  </si>
  <si>
    <t>FE666</t>
  </si>
  <si>
    <t>47 Sherwood Avenue</t>
  </si>
  <si>
    <t xml:space="preserve">NG24 1QH                 </t>
  </si>
  <si>
    <t xml:space="preserve">01636 674052                            </t>
  </si>
  <si>
    <t>FFA16</t>
  </si>
  <si>
    <t>Mr Interkhab Din</t>
  </si>
  <si>
    <t>Queen's Pharmacy Centre</t>
  </si>
  <si>
    <t>403 Nuthall Road</t>
  </si>
  <si>
    <t xml:space="preserve">NG8 5DB                  </t>
  </si>
  <si>
    <t xml:space="preserve">0115 9784786                            </t>
  </si>
  <si>
    <t>FFC08</t>
  </si>
  <si>
    <t>852 Osmaston Road</t>
  </si>
  <si>
    <t>Allenton</t>
  </si>
  <si>
    <t xml:space="preserve">DE24 9AB                 </t>
  </si>
  <si>
    <t xml:space="preserve">01332 290927                            </t>
  </si>
  <si>
    <t>FFD37</t>
  </si>
  <si>
    <t>Dhiren Raval</t>
  </si>
  <si>
    <t>Bingham Pharmacy</t>
  </si>
  <si>
    <t>5 Eaton Place</t>
  </si>
  <si>
    <t>Bingham</t>
  </si>
  <si>
    <t xml:space="preserve">NG13 8BD                 </t>
  </si>
  <si>
    <t xml:space="preserve">01949 839978                            </t>
  </si>
  <si>
    <t>2008-02-16</t>
  </si>
  <si>
    <t>FFG61</t>
  </si>
  <si>
    <t>Kipling Drive</t>
  </si>
  <si>
    <t>Mickleover</t>
  </si>
  <si>
    <t xml:space="preserve">DE3 5NH                  </t>
  </si>
  <si>
    <t xml:space="preserve">01332 710447                            </t>
  </si>
  <si>
    <t>FFG99</t>
  </si>
  <si>
    <t>Iqbal M</t>
  </si>
  <si>
    <t>Lock Pharmacy Ltd</t>
  </si>
  <si>
    <t>240 Chellaston Road</t>
  </si>
  <si>
    <t>Shelton Lock</t>
  </si>
  <si>
    <t xml:space="preserve">DE24 9EF                 </t>
  </si>
  <si>
    <t xml:space="preserve">01332 702139                            </t>
  </si>
  <si>
    <t>FFH21</t>
  </si>
  <si>
    <t>Unit 1,42 High Street</t>
  </si>
  <si>
    <t>Woodville</t>
  </si>
  <si>
    <t xml:space="preserve">DE11 7EA                 </t>
  </si>
  <si>
    <t xml:space="preserve">01283 217254                            </t>
  </si>
  <si>
    <t>FFJ48</t>
  </si>
  <si>
    <t>Derby Road Medical Centre</t>
  </si>
  <si>
    <t>334 Derby Road, Lenton</t>
  </si>
  <si>
    <t xml:space="preserve">NG7 2DW                  </t>
  </si>
  <si>
    <t xml:space="preserve">0115 9787169                            </t>
  </si>
  <si>
    <t>FFK74</t>
  </si>
  <si>
    <t>Oak Healthcare Ltd</t>
  </si>
  <si>
    <t>The Parliament Oak</t>
  </si>
  <si>
    <t>14 Church St</t>
  </si>
  <si>
    <t xml:space="preserve">NG19 8AH                 </t>
  </si>
  <si>
    <t xml:space="preserve">01623 423670                            </t>
  </si>
  <si>
    <t>2010-11-03</t>
  </si>
  <si>
    <t>FFL85</t>
  </si>
  <si>
    <t>Tupton Pharmacy</t>
  </si>
  <si>
    <t>Unit 2 Green Lane</t>
  </si>
  <si>
    <t>Tupton</t>
  </si>
  <si>
    <t xml:space="preserve">S42 6BH                  </t>
  </si>
  <si>
    <t xml:space="preserve">01246 864697                            </t>
  </si>
  <si>
    <t>2008-10-27</t>
  </si>
  <si>
    <t>FFL99</t>
  </si>
  <si>
    <t>Jk Pharmaceuticals</t>
  </si>
  <si>
    <t>Jayplex Dispensing Chemists</t>
  </si>
  <si>
    <t>724 Mansfield Road</t>
  </si>
  <si>
    <t>Woodthorpe</t>
  </si>
  <si>
    <t xml:space="preserve">NG5 3FW                  </t>
  </si>
  <si>
    <t>FFN21</t>
  </si>
  <si>
    <t>176 Southchurch Drive</t>
  </si>
  <si>
    <t>Clifton Estate</t>
  </si>
  <si>
    <t xml:space="preserve">0115 9842910                            </t>
  </si>
  <si>
    <t>1991-11-04</t>
  </si>
  <si>
    <t>FFP08</t>
  </si>
  <si>
    <t>37 Idlewells Shopping Ctr</t>
  </si>
  <si>
    <t>Sutton-In-Ashfield</t>
  </si>
  <si>
    <t xml:space="preserve">NG17 1BP                 </t>
  </si>
  <si>
    <t xml:space="preserve">01623 557144                            </t>
  </si>
  <si>
    <t>1997-06-04</t>
  </si>
  <si>
    <t>FFP40</t>
  </si>
  <si>
    <t>10 Broxtowe Lane</t>
  </si>
  <si>
    <t>Cinderhill</t>
  </si>
  <si>
    <t xml:space="preserve">NG8 5NP                  </t>
  </si>
  <si>
    <t xml:space="preserve">0115 9786928                            </t>
  </si>
  <si>
    <t>FFP73</t>
  </si>
  <si>
    <t>Renishaw Pharmacy</t>
  </si>
  <si>
    <t>5 Emmett Carr Lane</t>
  </si>
  <si>
    <t>Renishaw</t>
  </si>
  <si>
    <t xml:space="preserve">S21 3UL                  </t>
  </si>
  <si>
    <t>2011-04-25</t>
  </si>
  <si>
    <t>FFQ70</t>
  </si>
  <si>
    <t>7 Green Lane</t>
  </si>
  <si>
    <t>Chinley</t>
  </si>
  <si>
    <t>High Peak</t>
  </si>
  <si>
    <t xml:space="preserve">SK23 6BA                 </t>
  </si>
  <si>
    <t xml:space="preserve">01663 750596                            </t>
  </si>
  <si>
    <t>FFR19</t>
  </si>
  <si>
    <t>Day-Night Pharmacy Limited</t>
  </si>
  <si>
    <t>692-694 Osmaston Road</t>
  </si>
  <si>
    <t xml:space="preserve">DE24 8GT                 </t>
  </si>
  <si>
    <t xml:space="preserve">01332 206261                            </t>
  </si>
  <si>
    <t>2007-12-10</t>
  </si>
  <si>
    <t>FFR60</t>
  </si>
  <si>
    <t>23 Lawrence Avenue</t>
  </si>
  <si>
    <t>Awsworth</t>
  </si>
  <si>
    <t xml:space="preserve">NG16 2SN                 </t>
  </si>
  <si>
    <t xml:space="preserve">0115 9322233                            </t>
  </si>
  <si>
    <t>FFR64</t>
  </si>
  <si>
    <t>Unit 4b</t>
  </si>
  <si>
    <t>Candleby Lane</t>
  </si>
  <si>
    <t>Cotgrave</t>
  </si>
  <si>
    <t xml:space="preserve">NG12 3JG                 </t>
  </si>
  <si>
    <t xml:space="preserve">0115 9892436                            </t>
  </si>
  <si>
    <t>FFT75</t>
  </si>
  <si>
    <t>111-127 Front Street</t>
  </si>
  <si>
    <t xml:space="preserve">NG5 7ED                  </t>
  </si>
  <si>
    <t xml:space="preserve">0115 9649110                            </t>
  </si>
  <si>
    <t>FFV66</t>
  </si>
  <si>
    <t>Harwood Close</t>
  </si>
  <si>
    <t>Skegby Road</t>
  </si>
  <si>
    <t xml:space="preserve">NG17 4PD                 </t>
  </si>
  <si>
    <t xml:space="preserve">01623 555282                            </t>
  </si>
  <si>
    <t>FFW89</t>
  </si>
  <si>
    <t>Wyvern Retail Park</t>
  </si>
  <si>
    <t xml:space="preserve">DE21 6NZ                 </t>
  </si>
  <si>
    <t xml:space="preserve">01332 674193                            </t>
  </si>
  <si>
    <t>FFX56</t>
  </si>
  <si>
    <t>Kanani MR</t>
  </si>
  <si>
    <t>131 Arnold Road</t>
  </si>
  <si>
    <t>Bestwood</t>
  </si>
  <si>
    <t xml:space="preserve">NG5 5HR                  </t>
  </si>
  <si>
    <t>FF177</t>
  </si>
  <si>
    <t>21 Ilkeston Road</t>
  </si>
  <si>
    <t xml:space="preserve">DE75 7DT                 </t>
  </si>
  <si>
    <t xml:space="preserve">01773 530209                            </t>
  </si>
  <si>
    <t>FF241</t>
  </si>
  <si>
    <t>11 Wilsthorpe Road</t>
  </si>
  <si>
    <t>Breaston</t>
  </si>
  <si>
    <t xml:space="preserve">DE72 3EA                 </t>
  </si>
  <si>
    <t>FF262</t>
  </si>
  <si>
    <t>Curtis Street</t>
  </si>
  <si>
    <t xml:space="preserve">NG15 7JE                 </t>
  </si>
  <si>
    <t xml:space="preserve">0115 9633387                            </t>
  </si>
  <si>
    <t>FF338</t>
  </si>
  <si>
    <t>Lowfield Lane</t>
  </si>
  <si>
    <t>Balderton, Newark</t>
  </si>
  <si>
    <t xml:space="preserve">NG24 3HJ                 </t>
  </si>
  <si>
    <t xml:space="preserve">01636 704450                            </t>
  </si>
  <si>
    <t>FF391</t>
  </si>
  <si>
    <t>Chesterfield Road South</t>
  </si>
  <si>
    <t xml:space="preserve">NG19 7BQ                 </t>
  </si>
  <si>
    <t xml:space="preserve">01623 581447                            </t>
  </si>
  <si>
    <t>2008-08-15</t>
  </si>
  <si>
    <t>FF468</t>
  </si>
  <si>
    <t>Countrywide Supplies Limited</t>
  </si>
  <si>
    <t>Unit 5, Brisbane Court</t>
  </si>
  <si>
    <t>Bullpit Road, Balderton</t>
  </si>
  <si>
    <t xml:space="preserve">NG24 3PS                 </t>
  </si>
  <si>
    <t>2013-10-15</t>
  </si>
  <si>
    <t>FF530</t>
  </si>
  <si>
    <t>Greenhill Prim Care Ctr</t>
  </si>
  <si>
    <t>Greenhill Lane</t>
  </si>
  <si>
    <t>Riddings</t>
  </si>
  <si>
    <t xml:space="preserve">DE55 4AY                 </t>
  </si>
  <si>
    <t xml:space="preserve">01773 600457                            </t>
  </si>
  <si>
    <t>FF553</t>
  </si>
  <si>
    <t>Alfreton</t>
  </si>
  <si>
    <t xml:space="preserve">DE55 7BL                 </t>
  </si>
  <si>
    <t xml:space="preserve">01773 833121                            </t>
  </si>
  <si>
    <t>FF562</t>
  </si>
  <si>
    <t>40 Nottingham Road</t>
  </si>
  <si>
    <t>Ilkeston</t>
  </si>
  <si>
    <t xml:space="preserve">DE7 5NL                  </t>
  </si>
  <si>
    <t xml:space="preserve">0115 9325447                            </t>
  </si>
  <si>
    <t>FF596</t>
  </si>
  <si>
    <t>Lockerford Lane</t>
  </si>
  <si>
    <t xml:space="preserve">S41 7JB                  </t>
  </si>
  <si>
    <t xml:space="preserve">01246 348247                            </t>
  </si>
  <si>
    <t>FF630</t>
  </si>
  <si>
    <t>15-17 High Street</t>
  </si>
  <si>
    <t xml:space="preserve">DE11 8JE                 </t>
  </si>
  <si>
    <t xml:space="preserve">01283 216795                            </t>
  </si>
  <si>
    <t>FF678</t>
  </si>
  <si>
    <t>112 Chesterfield Rd North</t>
  </si>
  <si>
    <t xml:space="preserve">NG19 7HZ                 </t>
  </si>
  <si>
    <t xml:space="preserve">01623 621820                            </t>
  </si>
  <si>
    <t>FF698</t>
  </si>
  <si>
    <t>Mistry's Pharmacy Ltd</t>
  </si>
  <si>
    <t>Mistry's Pharmacy</t>
  </si>
  <si>
    <t>Top Valley Way</t>
  </si>
  <si>
    <t>Top Valley</t>
  </si>
  <si>
    <t xml:space="preserve">NG5 9DD                  </t>
  </si>
  <si>
    <t xml:space="preserve">0115 9752466                            </t>
  </si>
  <si>
    <t>FF702</t>
  </si>
  <si>
    <t>24 Chilwell Road</t>
  </si>
  <si>
    <t>FF741</t>
  </si>
  <si>
    <t>Glasshouse Chemist</t>
  </si>
  <si>
    <t>Glasshouse (Nott'm) Ltd</t>
  </si>
  <si>
    <t>42-44 Glasshouse Street</t>
  </si>
  <si>
    <t xml:space="preserve">NG1 3LW                  </t>
  </si>
  <si>
    <t xml:space="preserve">0115 9480658                            </t>
  </si>
  <si>
    <t>FF951</t>
  </si>
  <si>
    <t>27 Greens Lane</t>
  </si>
  <si>
    <t xml:space="preserve">0115 9383327                            </t>
  </si>
  <si>
    <t>FGA30</t>
  </si>
  <si>
    <t>Ashbourne Health Centre</t>
  </si>
  <si>
    <t>Clifton Road</t>
  </si>
  <si>
    <t>Ashbourne</t>
  </si>
  <si>
    <t xml:space="preserve">DE6 1DR                  </t>
  </si>
  <si>
    <t xml:space="preserve">01335 343509                            </t>
  </si>
  <si>
    <t>FGC39</t>
  </si>
  <si>
    <t>Om S Corporation Ltd</t>
  </si>
  <si>
    <t>Sherwood Late Night Pharmacy</t>
  </si>
  <si>
    <t>501-503 Mansfield Road</t>
  </si>
  <si>
    <t xml:space="preserve">NG5 2JJ                  </t>
  </si>
  <si>
    <t xml:space="preserve">0115 9606272                            </t>
  </si>
  <si>
    <t>2014-05-30</t>
  </si>
  <si>
    <t>FGD85</t>
  </si>
  <si>
    <t>123 Newgate Lane</t>
  </si>
  <si>
    <t xml:space="preserve">NG18 2LG                 </t>
  </si>
  <si>
    <t xml:space="preserve">01623 623304                            </t>
  </si>
  <si>
    <t>FGG30</t>
  </si>
  <si>
    <t>12-14 Bridge Street</t>
  </si>
  <si>
    <t xml:space="preserve">NG24 1EE                 </t>
  </si>
  <si>
    <t xml:space="preserve">01636 703722                            </t>
  </si>
  <si>
    <t>FGJ11</t>
  </si>
  <si>
    <t>92 Saltergate</t>
  </si>
  <si>
    <t xml:space="preserve">S40 1LG                  </t>
  </si>
  <si>
    <t xml:space="preserve">01246 234835                            </t>
  </si>
  <si>
    <t>FGK20</t>
  </si>
  <si>
    <t>Applegate P Ltd</t>
  </si>
  <si>
    <t>Applegate Chemist</t>
  </si>
  <si>
    <t>132 Alfreton Road</t>
  </si>
  <si>
    <t xml:space="preserve">NG7 3NS                  </t>
  </si>
  <si>
    <t xml:space="preserve">0115 9785744                            </t>
  </si>
  <si>
    <t>FGK42</t>
  </si>
  <si>
    <t>67 Mansfield Road</t>
  </si>
  <si>
    <t xml:space="preserve">DE75 7AL                 </t>
  </si>
  <si>
    <t xml:space="preserve">01773 712005                            </t>
  </si>
  <si>
    <t>FGK60</t>
  </si>
  <si>
    <t>Ej's Pharmaceutical Ltd</t>
  </si>
  <si>
    <t>Ej's Pharmacy</t>
  </si>
  <si>
    <t>104 Keldholme Lane</t>
  </si>
  <si>
    <t xml:space="preserve">DE24 0RY                 </t>
  </si>
  <si>
    <t xml:space="preserve">01332 574131                            </t>
  </si>
  <si>
    <t>FGM17</t>
  </si>
  <si>
    <t>50/60 Wilford Lane</t>
  </si>
  <si>
    <t xml:space="preserve">NG2 7SD                  </t>
  </si>
  <si>
    <t>2013-08-20</t>
  </si>
  <si>
    <t>FGM93</t>
  </si>
  <si>
    <t>Unit 3, Mill Green Way</t>
  </si>
  <si>
    <t xml:space="preserve">S43 4LJ                  </t>
  </si>
  <si>
    <t xml:space="preserve">01246 810870                            </t>
  </si>
  <si>
    <t>FGP54</t>
  </si>
  <si>
    <t>Holywell Annexe</t>
  </si>
  <si>
    <t>Holywell House</t>
  </si>
  <si>
    <t xml:space="preserve">S41 7SH                  </t>
  </si>
  <si>
    <t xml:space="preserve">01246 550953                            </t>
  </si>
  <si>
    <t>FGP78</t>
  </si>
  <si>
    <t>52-54 High Street</t>
  </si>
  <si>
    <t xml:space="preserve">NG15 7AX                 </t>
  </si>
  <si>
    <t xml:space="preserve">0115 9592082                            </t>
  </si>
  <si>
    <t>FGW83</t>
  </si>
  <si>
    <t>Manor Drug Company (Nottingham) Ltd</t>
  </si>
  <si>
    <t>Manor House, Merlin Way</t>
  </si>
  <si>
    <t>Quarry Hill Ind. Estate</t>
  </si>
  <si>
    <t xml:space="preserve">DE7 4RA                  </t>
  </si>
  <si>
    <t xml:space="preserve">0115 9440222                            </t>
  </si>
  <si>
    <t>FGX51</t>
  </si>
  <si>
    <t>Pujara VL</t>
  </si>
  <si>
    <t>Turners Pharmacy</t>
  </si>
  <si>
    <t>Greenwood &amp; Sneinton Fmc.</t>
  </si>
  <si>
    <t>249 Sneinton Dale</t>
  </si>
  <si>
    <t>Sneinton</t>
  </si>
  <si>
    <t xml:space="preserve">NG3 7DQ                  </t>
  </si>
  <si>
    <t>1994-10-01</t>
  </si>
  <si>
    <t>FGX56</t>
  </si>
  <si>
    <t>624 Chatsworth Road</t>
  </si>
  <si>
    <t xml:space="preserve">S40 3JX                  </t>
  </si>
  <si>
    <t xml:space="preserve">01246 566945                            </t>
  </si>
  <si>
    <t>FGX73</t>
  </si>
  <si>
    <t>Blackwell Medical Services Ltd</t>
  </si>
  <si>
    <t>Blackwell Pharmacy</t>
  </si>
  <si>
    <t>6 Gloves Lane</t>
  </si>
  <si>
    <t>Blackwell</t>
  </si>
  <si>
    <t xml:space="preserve">DE55 5JJ                 </t>
  </si>
  <si>
    <t xml:space="preserve">01773 862363                            </t>
  </si>
  <si>
    <t>FGX97</t>
  </si>
  <si>
    <t>Adam House Medical Centre</t>
  </si>
  <si>
    <t>85-91 Derby Rd,Sandiacre</t>
  </si>
  <si>
    <t xml:space="preserve">NG10 5HZ                 </t>
  </si>
  <si>
    <t xml:space="preserve">0115 9392192                            </t>
  </si>
  <si>
    <t>FG256</t>
  </si>
  <si>
    <t>541 Aspley Lane</t>
  </si>
  <si>
    <t xml:space="preserve">NG8 5RW                  </t>
  </si>
  <si>
    <t xml:space="preserve">0115 9291009                            </t>
  </si>
  <si>
    <t>FG403</t>
  </si>
  <si>
    <t>9-11 Patchwork Row</t>
  </si>
  <si>
    <t>Shirebrook</t>
  </si>
  <si>
    <t>Nr Mansfield</t>
  </si>
  <si>
    <t xml:space="preserve">NG20 8AL                 </t>
  </si>
  <si>
    <t xml:space="preserve">01623 746308                            </t>
  </si>
  <si>
    <t>FG577</t>
  </si>
  <si>
    <t>35 Plains Road</t>
  </si>
  <si>
    <t>Mapperley</t>
  </si>
  <si>
    <t xml:space="preserve">NG3 5JU                  </t>
  </si>
  <si>
    <t xml:space="preserve">0115 9606125                            </t>
  </si>
  <si>
    <t>FG727</t>
  </si>
  <si>
    <t>Hayes D</t>
  </si>
  <si>
    <t>Pleasley Pharmacy</t>
  </si>
  <si>
    <t>6 Poplar Drive</t>
  </si>
  <si>
    <t>Pleasley</t>
  </si>
  <si>
    <t xml:space="preserve">NG19 7RD                 </t>
  </si>
  <si>
    <t xml:space="preserve">01623 811171                            </t>
  </si>
  <si>
    <t>1991-11-11</t>
  </si>
  <si>
    <t>FG747</t>
  </si>
  <si>
    <t>90 Nottingham Road</t>
  </si>
  <si>
    <t xml:space="preserve">NG16 3NP                 </t>
  </si>
  <si>
    <t xml:space="preserve">01773 715596                            </t>
  </si>
  <si>
    <t>FG989</t>
  </si>
  <si>
    <t>Forest Road</t>
  </si>
  <si>
    <t>New Ollerton</t>
  </si>
  <si>
    <t xml:space="preserve">NG22 9PR                 </t>
  </si>
  <si>
    <t xml:space="preserve">01623 860256                            </t>
  </si>
  <si>
    <t>FHA96</t>
  </si>
  <si>
    <t>Unit 9, Retail Park</t>
  </si>
  <si>
    <t>New Bridge Street</t>
  </si>
  <si>
    <t>Clay Cross</t>
  </si>
  <si>
    <t xml:space="preserve">S45 9NG                  </t>
  </si>
  <si>
    <t xml:space="preserve">01246 862134                            </t>
  </si>
  <si>
    <t>FHG30</t>
  </si>
  <si>
    <t>Ashgate Manor</t>
  </si>
  <si>
    <t>Ashgate Road</t>
  </si>
  <si>
    <t xml:space="preserve">S40 4AA                  </t>
  </si>
  <si>
    <t xml:space="preserve">01246 208647                            </t>
  </si>
  <si>
    <t>FHG97</t>
  </si>
  <si>
    <t>Ladybay Pharmacy</t>
  </si>
  <si>
    <t>145 Trent Boulevard</t>
  </si>
  <si>
    <t xml:space="preserve">NG2 5BX                  </t>
  </si>
  <si>
    <t xml:space="preserve">0115 9455412                            </t>
  </si>
  <si>
    <t>1994-01-05</t>
  </si>
  <si>
    <t>FHJ14</t>
  </si>
  <si>
    <t>Mansfield Woodhouse</t>
  </si>
  <si>
    <t xml:space="preserve">NG19 8AN                 </t>
  </si>
  <si>
    <t xml:space="preserve">01623 623511                            </t>
  </si>
  <si>
    <t>FHJ16</t>
  </si>
  <si>
    <t>15 Crayford Road</t>
  </si>
  <si>
    <t xml:space="preserve">DE24 0HL                 </t>
  </si>
  <si>
    <t xml:space="preserve">01332 756969                            </t>
  </si>
  <si>
    <t>FHK40</t>
  </si>
  <si>
    <t>The District Centre</t>
  </si>
  <si>
    <t>Lings Bar Road</t>
  </si>
  <si>
    <t>Gamston</t>
  </si>
  <si>
    <t xml:space="preserve">NG2 6PS                  </t>
  </si>
  <si>
    <t xml:space="preserve">0115 9818530                            </t>
  </si>
  <si>
    <t>FHM73</t>
  </si>
  <si>
    <t>75 Prince Charles Avenue</t>
  </si>
  <si>
    <t>Mackworth</t>
  </si>
  <si>
    <t xml:space="preserve">DE22 4BG                 </t>
  </si>
  <si>
    <t xml:space="preserve">01332 345480                            </t>
  </si>
  <si>
    <t>FHN87</t>
  </si>
  <si>
    <t>Harts Chemist Ltd</t>
  </si>
  <si>
    <t>Cox Pharmacy</t>
  </si>
  <si>
    <t>87 Oakdale Road</t>
  </si>
  <si>
    <t>Bakersfield</t>
  </si>
  <si>
    <t xml:space="preserve">NG3 7EJ                  </t>
  </si>
  <si>
    <t xml:space="preserve">0115 9875487                            </t>
  </si>
  <si>
    <t>FHP20</t>
  </si>
  <si>
    <t>16 Eaton Place</t>
  </si>
  <si>
    <t>1994-06-13</t>
  </si>
  <si>
    <t>FHP61</t>
  </si>
  <si>
    <t>Dronfield Medical Centre</t>
  </si>
  <si>
    <t>Dronfield</t>
  </si>
  <si>
    <t xml:space="preserve">S18 1PY                  </t>
  </si>
  <si>
    <t xml:space="preserve">01246 413159                            </t>
  </si>
  <si>
    <t>FHP78</t>
  </si>
  <si>
    <t>12 King Street</t>
  </si>
  <si>
    <t>Belper</t>
  </si>
  <si>
    <t xml:space="preserve">DE56 1PS                 </t>
  </si>
  <si>
    <t xml:space="preserve">01773 822052                            </t>
  </si>
  <si>
    <t>FHQ36</t>
  </si>
  <si>
    <t>Fairbrother &amp; Marshall</t>
  </si>
  <si>
    <t>Good Life Pharmacy</t>
  </si>
  <si>
    <t>60-62 Station Road</t>
  </si>
  <si>
    <t>Hatton</t>
  </si>
  <si>
    <t xml:space="preserve">DE65 5EL                 </t>
  </si>
  <si>
    <t xml:space="preserve">01283 813944                            </t>
  </si>
  <si>
    <t>FHV17</t>
  </si>
  <si>
    <t>Cripps Hlth Ctre Pharmacy</t>
  </si>
  <si>
    <t>University Park</t>
  </si>
  <si>
    <t xml:space="preserve">NG7 2RD                  </t>
  </si>
  <si>
    <t xml:space="preserve">0115 8466384                            </t>
  </si>
  <si>
    <t>FHW45</t>
  </si>
  <si>
    <t>The Kelvingrove Med. Ctr.</t>
  </si>
  <si>
    <t>28 Hands Road</t>
  </si>
  <si>
    <t xml:space="preserve">DE75 7HA                 </t>
  </si>
  <si>
    <t xml:space="preserve">01773 712022                            </t>
  </si>
  <si>
    <t>FHY08</t>
  </si>
  <si>
    <t>Chapel Street</t>
  </si>
  <si>
    <t xml:space="preserve">DE56 1YA                 </t>
  </si>
  <si>
    <t xml:space="preserve">01773 828027                            </t>
  </si>
  <si>
    <t>FH057</t>
  </si>
  <si>
    <t>6 Sherwood Street</t>
  </si>
  <si>
    <t xml:space="preserve">NG20 0JN                 </t>
  </si>
  <si>
    <t xml:space="preserve">01623 842430                            </t>
  </si>
  <si>
    <t>FH211</t>
  </si>
  <si>
    <t>Co-Op Healthcare</t>
  </si>
  <si>
    <t>40 Market Street</t>
  </si>
  <si>
    <t>Whaley Bridge</t>
  </si>
  <si>
    <t xml:space="preserve">SK23 7LP                 </t>
  </si>
  <si>
    <t xml:space="preserve">01663 732959                            </t>
  </si>
  <si>
    <t>FH421</t>
  </si>
  <si>
    <t>Bullen &amp; Smears</t>
  </si>
  <si>
    <t>Swinstead Close Ind.Est</t>
  </si>
  <si>
    <t>Bilborough, Nottingham</t>
  </si>
  <si>
    <t xml:space="preserve">NG8 3JG                  </t>
  </si>
  <si>
    <t xml:space="preserve">0115 9704072                            </t>
  </si>
  <si>
    <t>FH469</t>
  </si>
  <si>
    <t>Av Healthcare Ltd</t>
  </si>
  <si>
    <t>Nuthall Pharmacy</t>
  </si>
  <si>
    <t>2 Upminster Drive,Nuthall</t>
  </si>
  <si>
    <t xml:space="preserve">NG16 1PT                 </t>
  </si>
  <si>
    <t xml:space="preserve">0115 9756504                            </t>
  </si>
  <si>
    <t>2010-01-25</t>
  </si>
  <si>
    <t>FH698</t>
  </si>
  <si>
    <t>Payne B &amp; Son</t>
  </si>
  <si>
    <t>Wirksworth</t>
  </si>
  <si>
    <t xml:space="preserve">DE4 4ET                  </t>
  </si>
  <si>
    <t xml:space="preserve">01629 822607                            </t>
  </si>
  <si>
    <t>FH735</t>
  </si>
  <si>
    <t>Whistlers (Newark) Ltd</t>
  </si>
  <si>
    <t>Whistlers Pharmacy</t>
  </si>
  <si>
    <t>Beaumond Chambers</t>
  </si>
  <si>
    <t xml:space="preserve">NG24 1TN                 </t>
  </si>
  <si>
    <t xml:space="preserve">01636 703756                            </t>
  </si>
  <si>
    <t>FH761</t>
  </si>
  <si>
    <t>Unit 5,Edinburgh Court</t>
  </si>
  <si>
    <t>Edinburgh Road</t>
  </si>
  <si>
    <t>Wingerworth</t>
  </si>
  <si>
    <t xml:space="preserve">S42 6SH                  </t>
  </si>
  <si>
    <t xml:space="preserve">01246 211756                            </t>
  </si>
  <si>
    <t>FH884</t>
  </si>
  <si>
    <t>Bulwell Riverside Centre</t>
  </si>
  <si>
    <t>Main Street, Bulwell</t>
  </si>
  <si>
    <t xml:space="preserve">NG6 8QJ                  </t>
  </si>
  <si>
    <t xml:space="preserve">0115 9794121                            </t>
  </si>
  <si>
    <t>FJC63</t>
  </si>
  <si>
    <t>205 Nottingham Road</t>
  </si>
  <si>
    <t>Hilltop, Eastwood</t>
  </si>
  <si>
    <t xml:space="preserve">NG16 3GS                 </t>
  </si>
  <si>
    <t xml:space="preserve">01773 713064                            </t>
  </si>
  <si>
    <t>FJD56</t>
  </si>
  <si>
    <t>Shallys Chemists</t>
  </si>
  <si>
    <t>Shally's Chemist</t>
  </si>
  <si>
    <t>37 Beech Avenue</t>
  </si>
  <si>
    <t>Sherwood Rise</t>
  </si>
  <si>
    <t xml:space="preserve">NG7 7LJ                  </t>
  </si>
  <si>
    <t xml:space="preserve">0115 9604483                            </t>
  </si>
  <si>
    <t>FJE15</t>
  </si>
  <si>
    <t>Arnold Health Centre</t>
  </si>
  <si>
    <t>High Street,Arnold</t>
  </si>
  <si>
    <t xml:space="preserve">NG5 7BQ                  </t>
  </si>
  <si>
    <t xml:space="preserve">0115 9266406                            </t>
  </si>
  <si>
    <t>FJE21</t>
  </si>
  <si>
    <t>4-5 Thornbrook Road</t>
  </si>
  <si>
    <t>Chapel-En-Le-Frith</t>
  </si>
  <si>
    <t xml:space="preserve">SK23 0LX                 </t>
  </si>
  <si>
    <t xml:space="preserve">01298 812549                            </t>
  </si>
  <si>
    <t>FJF13</t>
  </si>
  <si>
    <t>109 Wiltshire Road</t>
  </si>
  <si>
    <t>Chaddesden</t>
  </si>
  <si>
    <t xml:space="preserve">DE21 6FB                 </t>
  </si>
  <si>
    <t xml:space="preserve">01332 673059                            </t>
  </si>
  <si>
    <t>FJF20</t>
  </si>
  <si>
    <t>24 Central Avenue</t>
  </si>
  <si>
    <t xml:space="preserve">NG2 5GR                  </t>
  </si>
  <si>
    <t>FJF67</t>
  </si>
  <si>
    <t>B Payne &amp; Son Ltd</t>
  </si>
  <si>
    <t>Hannage Pharmacy</t>
  </si>
  <si>
    <t>Hannage Way</t>
  </si>
  <si>
    <t>Water Lane</t>
  </si>
  <si>
    <t xml:space="preserve">DE4 4JG                  </t>
  </si>
  <si>
    <t xml:space="preserve">01629 821750                            </t>
  </si>
  <si>
    <t>FJH25</t>
  </si>
  <si>
    <t>Farleys Lane</t>
  </si>
  <si>
    <t xml:space="preserve">NG15 6DY                 </t>
  </si>
  <si>
    <t xml:space="preserve">0115 9632421                            </t>
  </si>
  <si>
    <t>FJH38</t>
  </si>
  <si>
    <t>103-105 Hartley Road</t>
  </si>
  <si>
    <t>Radford</t>
  </si>
  <si>
    <t xml:space="preserve">NG7 3AQ                  </t>
  </si>
  <si>
    <t xml:space="preserve">0115 9785826                            </t>
  </si>
  <si>
    <t>FJJ02</t>
  </si>
  <si>
    <t>Barlborough Pharmacy</t>
  </si>
  <si>
    <t>11-13 High Street</t>
  </si>
  <si>
    <t>Barlborough</t>
  </si>
  <si>
    <t xml:space="preserve">S43 4EY                  </t>
  </si>
  <si>
    <t>2011-02-03</t>
  </si>
  <si>
    <t>FJK11</t>
  </si>
  <si>
    <t>48 Bath Street</t>
  </si>
  <si>
    <t xml:space="preserve">DE7 8FD                  </t>
  </si>
  <si>
    <t xml:space="preserve">0115 9324748                            </t>
  </si>
  <si>
    <t>FJL98</t>
  </si>
  <si>
    <t>39 Four Seasons Shpg Ctr</t>
  </si>
  <si>
    <t xml:space="preserve">NG18 1SU                 </t>
  </si>
  <si>
    <t xml:space="preserve">01623 623089                            </t>
  </si>
  <si>
    <t>FJM65</t>
  </si>
  <si>
    <t>Mehta GV</t>
  </si>
  <si>
    <t>Omega Chemists</t>
  </si>
  <si>
    <t>25 Flamstead Road</t>
  </si>
  <si>
    <t>Strelley</t>
  </si>
  <si>
    <t xml:space="preserve">NG8 6LR                  </t>
  </si>
  <si>
    <t xml:space="preserve">0115 9296608                            </t>
  </si>
  <si>
    <t>FJN22</t>
  </si>
  <si>
    <t>Park House H&amp;S Care Cntre</t>
  </si>
  <si>
    <t>61 Burton Road</t>
  </si>
  <si>
    <t>Carlton</t>
  </si>
  <si>
    <t xml:space="preserve">NG4 3DQ                  </t>
  </si>
  <si>
    <t xml:space="preserve">0115 9401822                            </t>
  </si>
  <si>
    <t>FJN60</t>
  </si>
  <si>
    <t>Rudolph N Ltd</t>
  </si>
  <si>
    <t>407 Nuthall Road</t>
  </si>
  <si>
    <t xml:space="preserve">0115 9787472                            </t>
  </si>
  <si>
    <t>FJQ29</t>
  </si>
  <si>
    <t>Butterley</t>
  </si>
  <si>
    <t>Ripley</t>
  </si>
  <si>
    <t xml:space="preserve">DE5 3QP                  </t>
  </si>
  <si>
    <t>2011-11-25</t>
  </si>
  <si>
    <t>FJQ88</t>
  </si>
  <si>
    <t>Shop 3, Ossington Close</t>
  </si>
  <si>
    <t>Meden Vale</t>
  </si>
  <si>
    <t xml:space="preserve">NG20 9PZ                 </t>
  </si>
  <si>
    <t xml:space="preserve">01623 846331                            </t>
  </si>
  <si>
    <t>FJR15</t>
  </si>
  <si>
    <t xml:space="preserve">DE55 7BS                 </t>
  </si>
  <si>
    <t xml:space="preserve">01773 724447                            </t>
  </si>
  <si>
    <t>FJT64</t>
  </si>
  <si>
    <t>9 Stoney Street</t>
  </si>
  <si>
    <t xml:space="preserve">NG9 2LA                  </t>
  </si>
  <si>
    <t>FJX53</t>
  </si>
  <si>
    <t>Green Cross (West Bridgford) Ltd</t>
  </si>
  <si>
    <t>Green Cross Pharmacy</t>
  </si>
  <si>
    <t>95 Musters Road</t>
  </si>
  <si>
    <t xml:space="preserve">NG2 7PX                  </t>
  </si>
  <si>
    <t xml:space="preserve">0115 9816604                            </t>
  </si>
  <si>
    <t>FJY92</t>
  </si>
  <si>
    <t>Manns Pharmacy</t>
  </si>
  <si>
    <t>852a Woodborough Road</t>
  </si>
  <si>
    <t xml:space="preserve">NG3 5QQ                  </t>
  </si>
  <si>
    <t xml:space="preserve">0115 9607826                            </t>
  </si>
  <si>
    <t>2000-01-04</t>
  </si>
  <si>
    <t>FJ008</t>
  </si>
  <si>
    <t>47a Town Street</t>
  </si>
  <si>
    <t>Duffield</t>
  </si>
  <si>
    <t xml:space="preserve">DE56 4GG                 </t>
  </si>
  <si>
    <t xml:space="preserve">01332 841175                            </t>
  </si>
  <si>
    <t>FJ057</t>
  </si>
  <si>
    <t>North Wingfield</t>
  </si>
  <si>
    <t xml:space="preserve">S42 5LQ                  </t>
  </si>
  <si>
    <t xml:space="preserve">01246 851026                            </t>
  </si>
  <si>
    <t>2002-08-19</t>
  </si>
  <si>
    <t>FJ086</t>
  </si>
  <si>
    <t>55-57 Market Street</t>
  </si>
  <si>
    <t>New Mills</t>
  </si>
  <si>
    <t xml:space="preserve">SK22 4AA                 </t>
  </si>
  <si>
    <t xml:space="preserve">01663 744342                            </t>
  </si>
  <si>
    <t>FJ091</t>
  </si>
  <si>
    <t>Rosemary Street Health Limited</t>
  </si>
  <si>
    <t>Rosemary Street Pharmacy</t>
  </si>
  <si>
    <t>Rosemary Street</t>
  </si>
  <si>
    <t xml:space="preserve">NG19 6AB                 </t>
  </si>
  <si>
    <t>FJ229</t>
  </si>
  <si>
    <t>Castle Bridge Road</t>
  </si>
  <si>
    <t>Castle Marina</t>
  </si>
  <si>
    <t xml:space="preserve">NG7 1GX                  </t>
  </si>
  <si>
    <t xml:space="preserve">0115 9599027                            </t>
  </si>
  <si>
    <t>2006-05-20</t>
  </si>
  <si>
    <t>FJ447</t>
  </si>
  <si>
    <t>Primachem Limited</t>
  </si>
  <si>
    <t>Creswell Pharmacy</t>
  </si>
  <si>
    <t>58 Elmton Road</t>
  </si>
  <si>
    <t>Creswell</t>
  </si>
  <si>
    <t xml:space="preserve">S80 4JE                  </t>
  </si>
  <si>
    <t>FJ638</t>
  </si>
  <si>
    <t>48a Lowmoor Road</t>
  </si>
  <si>
    <t>Kirby In Ashfield</t>
  </si>
  <si>
    <t xml:space="preserve">NG17 7BG                 </t>
  </si>
  <si>
    <t xml:space="preserve">01623 757597                            </t>
  </si>
  <si>
    <t>FJ657</t>
  </si>
  <si>
    <t>The Old Station Surgery</t>
  </si>
  <si>
    <t>Heanor Road</t>
  </si>
  <si>
    <t xml:space="preserve">DE7 8DY                  </t>
  </si>
  <si>
    <t xml:space="preserve">0115 9324798                            </t>
  </si>
  <si>
    <t>FJ708</t>
  </si>
  <si>
    <t>Daylong Supports</t>
  </si>
  <si>
    <t>Daylong</t>
  </si>
  <si>
    <t>10 Cossall Ind Estate</t>
  </si>
  <si>
    <t xml:space="preserve">DE7 5UG                  </t>
  </si>
  <si>
    <t xml:space="preserve">0115 8508850                            </t>
  </si>
  <si>
    <t>FJ769</t>
  </si>
  <si>
    <t>Grange Family Health Ctr</t>
  </si>
  <si>
    <t>Stubbing Road</t>
  </si>
  <si>
    <t xml:space="preserve">S40 2HP                  </t>
  </si>
  <si>
    <t xml:space="preserve">01246 279366                            </t>
  </si>
  <si>
    <t>FJ785</t>
  </si>
  <si>
    <t>White Lion Square</t>
  </si>
  <si>
    <t xml:space="preserve">DE7 5PZ                  </t>
  </si>
  <si>
    <t xml:space="preserve">0115 9305581                            </t>
  </si>
  <si>
    <t>FKD28</t>
  </si>
  <si>
    <t>Collingham Supplies Ltd</t>
  </si>
  <si>
    <t>Collingham Pharmacy</t>
  </si>
  <si>
    <t>Nr Newark</t>
  </si>
  <si>
    <t xml:space="preserve">NG23 7LB                 </t>
  </si>
  <si>
    <t xml:space="preserve">01636 893038                            </t>
  </si>
  <si>
    <t>1997-09-24</t>
  </si>
  <si>
    <t>FKE93</t>
  </si>
  <si>
    <t>504 Duffield Road</t>
  </si>
  <si>
    <t>Allestree</t>
  </si>
  <si>
    <t xml:space="preserve">DE22 2DL                 </t>
  </si>
  <si>
    <t xml:space="preserve">01332 557330                            </t>
  </si>
  <si>
    <t>FKG44</t>
  </si>
  <si>
    <t>Astons Pharmacy</t>
  </si>
  <si>
    <t>210 Osmaston Road</t>
  </si>
  <si>
    <t xml:space="preserve">DE23 8JX                 </t>
  </si>
  <si>
    <t xml:space="preserve">01332 291238                            </t>
  </si>
  <si>
    <t>FKH45</t>
  </si>
  <si>
    <t xml:space="preserve">NG22 9PL                 </t>
  </si>
  <si>
    <t xml:space="preserve">01623 589447                            </t>
  </si>
  <si>
    <t>FKJ41</t>
  </si>
  <si>
    <t>4 Sherwood Parade</t>
  </si>
  <si>
    <t>Kirklington Road</t>
  </si>
  <si>
    <t>Rainworth</t>
  </si>
  <si>
    <t xml:space="preserve">NG21 0JP                 </t>
  </si>
  <si>
    <t xml:space="preserve">01623 797060                            </t>
  </si>
  <si>
    <t>FKM40</t>
  </si>
  <si>
    <t>Jennison Street</t>
  </si>
  <si>
    <t xml:space="preserve">NG6 8EQ                  </t>
  </si>
  <si>
    <t xml:space="preserve">0115 9809447                            </t>
  </si>
  <si>
    <t>FKP22</t>
  </si>
  <si>
    <t>Welfare Healthcare (Uk) Ltd</t>
  </si>
  <si>
    <t>Welfare Pharmacy</t>
  </si>
  <si>
    <t>68 Friargate</t>
  </si>
  <si>
    <t xml:space="preserve">DE1 1FP                  </t>
  </si>
  <si>
    <t xml:space="preserve">01332 986068                            </t>
  </si>
  <si>
    <t>FKP50</t>
  </si>
  <si>
    <t>Civic Way</t>
  </si>
  <si>
    <t xml:space="preserve">DE11 0AD                 </t>
  </si>
  <si>
    <t xml:space="preserve">01283 226792                            </t>
  </si>
  <si>
    <t>2010-08-04</t>
  </si>
  <si>
    <t>FKQ37</t>
  </si>
  <si>
    <t>Fresenius Medical Care (Uk) Ltd</t>
  </si>
  <si>
    <t>Fresenius Medical Care</t>
  </si>
  <si>
    <t>Nunn Brook Road</t>
  </si>
  <si>
    <t>Huthwaite</t>
  </si>
  <si>
    <t xml:space="preserve">NG17 2HU                 </t>
  </si>
  <si>
    <t xml:space="preserve">01623 445100                            </t>
  </si>
  <si>
    <t>FKQ39</t>
  </si>
  <si>
    <t>234 Beckhampton Road</t>
  </si>
  <si>
    <t>Bestwood Park Estate</t>
  </si>
  <si>
    <t xml:space="preserve">NG5 5PA                  </t>
  </si>
  <si>
    <t xml:space="preserve">0115 9266209                            </t>
  </si>
  <si>
    <t>FKT31</t>
  </si>
  <si>
    <t>1 Devonshire Walk</t>
  </si>
  <si>
    <t xml:space="preserve">DE1 2AH                  </t>
  </si>
  <si>
    <t xml:space="preserve">01332 345886                            </t>
  </si>
  <si>
    <t>FKV19</t>
  </si>
  <si>
    <t>43 Station Road</t>
  </si>
  <si>
    <t>Draycott</t>
  </si>
  <si>
    <t xml:space="preserve">DE72 3QB                 </t>
  </si>
  <si>
    <t xml:space="preserve">01332 872113                            </t>
  </si>
  <si>
    <t>2002-05-27</t>
  </si>
  <si>
    <t>FKV20</t>
  </si>
  <si>
    <t>Tomlinson Industrial Est.</t>
  </si>
  <si>
    <t xml:space="preserve">DE21 4ED                 </t>
  </si>
  <si>
    <t xml:space="preserve">01332 363828                            </t>
  </si>
  <si>
    <t>1997-01-02</t>
  </si>
  <si>
    <t>FKV23</t>
  </si>
  <si>
    <t>22 Queen Elizabeth Way</t>
  </si>
  <si>
    <t>Kirk Hallam</t>
  </si>
  <si>
    <t xml:space="preserve">DE7 4NU                  </t>
  </si>
  <si>
    <t xml:space="preserve">0115 9324425                            </t>
  </si>
  <si>
    <t>FKV54</t>
  </si>
  <si>
    <t>465 Tamworth Road</t>
  </si>
  <si>
    <t xml:space="preserve">NG10 3GR                 </t>
  </si>
  <si>
    <t xml:space="preserve">0115 9732011                            </t>
  </si>
  <si>
    <t>FKW61</t>
  </si>
  <si>
    <t xml:space="preserve">NG19 8QT                 </t>
  </si>
  <si>
    <t xml:space="preserve">01623 676710                            </t>
  </si>
  <si>
    <t>2006-10-23</t>
  </si>
  <si>
    <t>FKW86</t>
  </si>
  <si>
    <t>Hyson Green Pharmacy</t>
  </si>
  <si>
    <t>50 Gregory Boulevard</t>
  </si>
  <si>
    <t>Hyson Green</t>
  </si>
  <si>
    <t xml:space="preserve">NG7 5JD                  </t>
  </si>
  <si>
    <t xml:space="preserve">0115 9244041                            </t>
  </si>
  <si>
    <t>FK205</t>
  </si>
  <si>
    <t xml:space="preserve">01623 860384                            </t>
  </si>
  <si>
    <t>FK215</t>
  </si>
  <si>
    <t>Wyvern Way Retail Park</t>
  </si>
  <si>
    <t>Chaddesden Sidings</t>
  </si>
  <si>
    <t xml:space="preserve">01332 677841                            </t>
  </si>
  <si>
    <t>2006-04-27</t>
  </si>
  <si>
    <t>FK231</t>
  </si>
  <si>
    <t>Derby Road</t>
  </si>
  <si>
    <t xml:space="preserve">DE21 7UY                 </t>
  </si>
  <si>
    <t xml:space="preserve">01332 826719                            </t>
  </si>
  <si>
    <t>FK563</t>
  </si>
  <si>
    <t>96 Derby Road</t>
  </si>
  <si>
    <t xml:space="preserve">NG9 7AD                  </t>
  </si>
  <si>
    <t xml:space="preserve">0115 9392148                            </t>
  </si>
  <si>
    <t>FK581</t>
  </si>
  <si>
    <t>Holmfield Chemist Ltd</t>
  </si>
  <si>
    <t>Codnor</t>
  </si>
  <si>
    <t xml:space="preserve">DE5 9QB                  </t>
  </si>
  <si>
    <t xml:space="preserve">01773 742376                            </t>
  </si>
  <si>
    <t>1991-04-19</t>
  </si>
  <si>
    <t>FK628</t>
  </si>
  <si>
    <t>Unit 6 Rosemary Centre</t>
  </si>
  <si>
    <t>Walkden Street</t>
  </si>
  <si>
    <t xml:space="preserve">01623 655442                            </t>
  </si>
  <si>
    <t>FK746</t>
  </si>
  <si>
    <t>Clinical Care Ltd</t>
  </si>
  <si>
    <t>Clinical Care Pharmacy</t>
  </si>
  <si>
    <t>Unit 8 Brian Clough B/Ctr</t>
  </si>
  <si>
    <t>200-222 Cotton Lane</t>
  </si>
  <si>
    <t xml:space="preserve">DE24 8GJ                 </t>
  </si>
  <si>
    <t xml:space="preserve">01332 268641                            </t>
  </si>
  <si>
    <t>2010-04-06</t>
  </si>
  <si>
    <t>FK921</t>
  </si>
  <si>
    <t>Jayne A Hibbard Limited</t>
  </si>
  <si>
    <t>Jayne A Hibbard Pharmacy</t>
  </si>
  <si>
    <t>Two Dales</t>
  </si>
  <si>
    <t>Nr Matlock</t>
  </si>
  <si>
    <t xml:space="preserve">DE4 2EY                  </t>
  </si>
  <si>
    <t xml:space="preserve">01629 733375                            </t>
  </si>
  <si>
    <t>1992-02-06</t>
  </si>
  <si>
    <t>FLA25</t>
  </si>
  <si>
    <t>21 Causeway Lane</t>
  </si>
  <si>
    <t xml:space="preserve">DE4 3AR                  </t>
  </si>
  <si>
    <t>FLC61</t>
  </si>
  <si>
    <t>Collins Pharmacy (Nott'm) Ltd</t>
  </si>
  <si>
    <t>Carlton Hill Pharmacy</t>
  </si>
  <si>
    <t>359 Carlton Hill</t>
  </si>
  <si>
    <t xml:space="preserve">NG4 1HW                  </t>
  </si>
  <si>
    <t xml:space="preserve">0115 9873660                            </t>
  </si>
  <si>
    <t>FLF28</t>
  </si>
  <si>
    <t>Lombard Street</t>
  </si>
  <si>
    <t xml:space="preserve">NG24 1XG                 </t>
  </si>
  <si>
    <t xml:space="preserve">01636 662410                            </t>
  </si>
  <si>
    <t>FLH78</t>
  </si>
  <si>
    <t>Northgate Retail Park</t>
  </si>
  <si>
    <t xml:space="preserve">NG24 1GA                 </t>
  </si>
  <si>
    <t xml:space="preserve">01636 605405                            </t>
  </si>
  <si>
    <t>FLK31</t>
  </si>
  <si>
    <t>40 Listergate</t>
  </si>
  <si>
    <t>2 Broadmarsh Centre</t>
  </si>
  <si>
    <t xml:space="preserve">NG1 7LB                  </t>
  </si>
  <si>
    <t xml:space="preserve">0115 9507381                            </t>
  </si>
  <si>
    <t>FLL23</t>
  </si>
  <si>
    <t>594 Mansfield Road</t>
  </si>
  <si>
    <t xml:space="preserve">NG5 2FS                  </t>
  </si>
  <si>
    <t xml:space="preserve">0115 9605482                            </t>
  </si>
  <si>
    <t>FLM41</t>
  </si>
  <si>
    <t>2 Temple Road</t>
  </si>
  <si>
    <t xml:space="preserve">SK17 9BZ                 </t>
  </si>
  <si>
    <t xml:space="preserve">01298 23411                             </t>
  </si>
  <si>
    <t>FLN81</t>
  </si>
  <si>
    <t>Ketan Chandi</t>
  </si>
  <si>
    <t>Med R Us Ltd</t>
  </si>
  <si>
    <t>8-10 Main Road</t>
  </si>
  <si>
    <t>Jacksdale</t>
  </si>
  <si>
    <t xml:space="preserve">NG16 5JW                 </t>
  </si>
  <si>
    <t xml:space="preserve">01773 602759                            </t>
  </si>
  <si>
    <t>FLQ42</t>
  </si>
  <si>
    <t>Heath Road</t>
  </si>
  <si>
    <t>Holmewood</t>
  </si>
  <si>
    <t xml:space="preserve">S42 5RB                  </t>
  </si>
  <si>
    <t xml:space="preserve">01246 850263                            </t>
  </si>
  <si>
    <t>FLV10</t>
  </si>
  <si>
    <t>14-15 Stodman Street</t>
  </si>
  <si>
    <t xml:space="preserve">NG24 1AT                 </t>
  </si>
  <si>
    <t xml:space="preserve">01636 703489                            </t>
  </si>
  <si>
    <t>FLX00</t>
  </si>
  <si>
    <t>1-3 Commercial Road</t>
  </si>
  <si>
    <t xml:space="preserve">NG6 8HD                  </t>
  </si>
  <si>
    <t>FLX20</t>
  </si>
  <si>
    <t>Avicenna Sanatio Llp</t>
  </si>
  <si>
    <t>194 Alfreton Road</t>
  </si>
  <si>
    <t xml:space="preserve">NG7 3PE                  </t>
  </si>
  <si>
    <t xml:space="preserve">0115 7270999                            </t>
  </si>
  <si>
    <t>FL100</t>
  </si>
  <si>
    <t>1 West Street</t>
  </si>
  <si>
    <t xml:space="preserve">DE11 9DG                 </t>
  </si>
  <si>
    <t xml:space="preserve">01283 217496                            </t>
  </si>
  <si>
    <t>FL215</t>
  </si>
  <si>
    <t>Suhaib Abdullah</t>
  </si>
  <si>
    <t>63 Nabbs Lane</t>
  </si>
  <si>
    <t xml:space="preserve">NG15 6NT                 </t>
  </si>
  <si>
    <t xml:space="preserve">0115 9641625                            </t>
  </si>
  <si>
    <t>FL476</t>
  </si>
  <si>
    <t>834 Osmaston Road</t>
  </si>
  <si>
    <t xml:space="preserve">DE24 9AA                 </t>
  </si>
  <si>
    <t xml:space="preserve">01332 347294                            </t>
  </si>
  <si>
    <t>FL813</t>
  </si>
  <si>
    <t>Stenson Healthcare Limited</t>
  </si>
  <si>
    <t>Stenson Road Pharmacy</t>
  </si>
  <si>
    <t>24-26 Stenson Road</t>
  </si>
  <si>
    <t xml:space="preserve">DE23 1JB                 </t>
  </si>
  <si>
    <t xml:space="preserve">01332 760458                            </t>
  </si>
  <si>
    <t>FMC42</t>
  </si>
  <si>
    <t>5 Greendale Shopping Ctr</t>
  </si>
  <si>
    <t xml:space="preserve">S18 2LJ                  </t>
  </si>
  <si>
    <t xml:space="preserve">01246 412227                            </t>
  </si>
  <si>
    <t>FMD46</t>
  </si>
  <si>
    <t>Radford Road Pharmacy</t>
  </si>
  <si>
    <t>544 Radford Road</t>
  </si>
  <si>
    <t>New Basford</t>
  </si>
  <si>
    <t xml:space="preserve">NG7 7EA                  </t>
  </si>
  <si>
    <t xml:space="preserve">0115 9782336                            </t>
  </si>
  <si>
    <t>2006-04-28</t>
  </si>
  <si>
    <t>FME59</t>
  </si>
  <si>
    <t>Radford Road</t>
  </si>
  <si>
    <t xml:space="preserve">NG7 5DU                  </t>
  </si>
  <si>
    <t xml:space="preserve">0115 9002510                            </t>
  </si>
  <si>
    <t>FME65</t>
  </si>
  <si>
    <t>1 Limes Avenue</t>
  </si>
  <si>
    <t xml:space="preserve">DE55 7DW                 </t>
  </si>
  <si>
    <t xml:space="preserve">01773 831177                            </t>
  </si>
  <si>
    <t>1998-09-29</t>
  </si>
  <si>
    <t>FMG21</t>
  </si>
  <si>
    <t>Oza P</t>
  </si>
  <si>
    <t>Oz Pharm Ltd</t>
  </si>
  <si>
    <t>50 Low Moor Road</t>
  </si>
  <si>
    <t>Kirkby-In-Ashfield</t>
  </si>
  <si>
    <t xml:space="preserve">01623 750678                            </t>
  </si>
  <si>
    <t>FMJ75</t>
  </si>
  <si>
    <t>18-20 The Green</t>
  </si>
  <si>
    <t>Hasland</t>
  </si>
  <si>
    <t xml:space="preserve">S41 0LJ                  </t>
  </si>
  <si>
    <t xml:space="preserve">01246 275825                            </t>
  </si>
  <si>
    <t>FMK43</t>
  </si>
  <si>
    <t>Mn Singh Ltd</t>
  </si>
  <si>
    <t>Singhs Pharmacy</t>
  </si>
  <si>
    <t xml:space="preserve">NG5 7DJ                  </t>
  </si>
  <si>
    <t xml:space="preserve">0115 9262208                            </t>
  </si>
  <si>
    <t>FMN30</t>
  </si>
  <si>
    <t>57 King Street</t>
  </si>
  <si>
    <t xml:space="preserve">DE56 1QA                 </t>
  </si>
  <si>
    <t xml:space="preserve">01773 825481                            </t>
  </si>
  <si>
    <t>1993-09-20</t>
  </si>
  <si>
    <t>FMN33</t>
  </si>
  <si>
    <t>18-20 Sinfin District Ctr</t>
  </si>
  <si>
    <t>Arleston Lane, Sinfin</t>
  </si>
  <si>
    <t xml:space="preserve">DE24 3ND                 </t>
  </si>
  <si>
    <t xml:space="preserve">01332 763331                            </t>
  </si>
  <si>
    <t>1992-02-27</t>
  </si>
  <si>
    <t>FMQ15</t>
  </si>
  <si>
    <t>130-132 Forest Road</t>
  </si>
  <si>
    <t>Annesley Woodhouse</t>
  </si>
  <si>
    <t xml:space="preserve">NG17 9HH                 </t>
  </si>
  <si>
    <t xml:space="preserve">01623 751410                            </t>
  </si>
  <si>
    <t>FMQ46</t>
  </si>
  <si>
    <t>108-110 Watnall Road</t>
  </si>
  <si>
    <t xml:space="preserve">NG15 7JW                 </t>
  </si>
  <si>
    <t xml:space="preserve">0115 9637612                            </t>
  </si>
  <si>
    <t>FMR24</t>
  </si>
  <si>
    <t>116 Southchurch Drive</t>
  </si>
  <si>
    <t xml:space="preserve">NG11 8AD                 </t>
  </si>
  <si>
    <t>FMT00</t>
  </si>
  <si>
    <t>14-18 Stockwell Gate</t>
  </si>
  <si>
    <t xml:space="preserve">NG18 1LE                 </t>
  </si>
  <si>
    <t xml:space="preserve">01623 623315                            </t>
  </si>
  <si>
    <t>1996-08-12</t>
  </si>
  <si>
    <t>FMW22</t>
  </si>
  <si>
    <t>The New Health Centre</t>
  </si>
  <si>
    <t xml:space="preserve">0115 9463891                            </t>
  </si>
  <si>
    <t>2006-05-30</t>
  </si>
  <si>
    <t>FMX50</t>
  </si>
  <si>
    <t>Wilson Bj Ltd</t>
  </si>
  <si>
    <t>Derwent Pharmacy</t>
  </si>
  <si>
    <t>26a North Street</t>
  </si>
  <si>
    <t xml:space="preserve">DE1 3AZ                  </t>
  </si>
  <si>
    <t xml:space="preserve">01332 346949                            </t>
  </si>
  <si>
    <t>2002-04-11</t>
  </si>
  <si>
    <t>FMY64</t>
  </si>
  <si>
    <t>Tambers Pharmacy</t>
  </si>
  <si>
    <t>45 Derby Road</t>
  </si>
  <si>
    <t>Swanwick</t>
  </si>
  <si>
    <t>Derbys</t>
  </si>
  <si>
    <t xml:space="preserve">DE55 1AB                 </t>
  </si>
  <si>
    <t xml:space="preserve">01773 608405                            </t>
  </si>
  <si>
    <t>FM004</t>
  </si>
  <si>
    <t>G.A.V Healthcare Ltd</t>
  </si>
  <si>
    <t>Brinsley Pharmacy</t>
  </si>
  <si>
    <t>1 Brynsmoor Road</t>
  </si>
  <si>
    <t>Brinsley</t>
  </si>
  <si>
    <t xml:space="preserve">NG16 5DD                 </t>
  </si>
  <si>
    <t xml:space="preserve">01773 714150                            </t>
  </si>
  <si>
    <t>2009-03-23</t>
  </si>
  <si>
    <t>FM052</t>
  </si>
  <si>
    <t>9 Bridgeway Centre</t>
  </si>
  <si>
    <t>The Meadows</t>
  </si>
  <si>
    <t xml:space="preserve">NG2 2JD                  </t>
  </si>
  <si>
    <t xml:space="preserve">0115 9865526                            </t>
  </si>
  <si>
    <t>FM303</t>
  </si>
  <si>
    <t>Giltbrook Retail Park</t>
  </si>
  <si>
    <t>Ikea Way</t>
  </si>
  <si>
    <t>Giltbrook</t>
  </si>
  <si>
    <t xml:space="preserve">NG16 2RP                 </t>
  </si>
  <si>
    <t xml:space="preserve">0115 9386050                            </t>
  </si>
  <si>
    <t>2009-03-25</t>
  </si>
  <si>
    <t>FM386</t>
  </si>
  <si>
    <t>Hurst Chemist</t>
  </si>
  <si>
    <t>5-7 High Street</t>
  </si>
  <si>
    <t xml:space="preserve">DE5 3AB                  </t>
  </si>
  <si>
    <t xml:space="preserve">01773 743170                            </t>
  </si>
  <si>
    <t>FM387</t>
  </si>
  <si>
    <t>Lp Pharmacy</t>
  </si>
  <si>
    <t>Compton Acres  S/Centre</t>
  </si>
  <si>
    <t xml:space="preserve">NG2 7RS                  </t>
  </si>
  <si>
    <t xml:space="preserve">0115 9455256                            </t>
  </si>
  <si>
    <t>FM491</t>
  </si>
  <si>
    <t>Gresleydale Health Ctr</t>
  </si>
  <si>
    <t>Glamorgan Way</t>
  </si>
  <si>
    <t xml:space="preserve">DE11 9JT                 </t>
  </si>
  <si>
    <t xml:space="preserve">01283 552730                            </t>
  </si>
  <si>
    <t>FM502</t>
  </si>
  <si>
    <t>Priestsic Road</t>
  </si>
  <si>
    <t xml:space="preserve">NG17 2AH                 </t>
  </si>
  <si>
    <t xml:space="preserve">01623 516222                            </t>
  </si>
  <si>
    <t>FM517</t>
  </si>
  <si>
    <t>46 Station Road</t>
  </si>
  <si>
    <t xml:space="preserve">DE3 9GH                  </t>
  </si>
  <si>
    <t xml:space="preserve">01332 512189                            </t>
  </si>
  <si>
    <t>FM537</t>
  </si>
  <si>
    <t>Balderton</t>
  </si>
  <si>
    <t xml:space="preserve">NG24 3LG                 </t>
  </si>
  <si>
    <t xml:space="preserve">01636 705860                            </t>
  </si>
  <si>
    <t>FM731</t>
  </si>
  <si>
    <t>Coleman Street Health Ctr</t>
  </si>
  <si>
    <t>Coleman St, Off Harvey Rd</t>
  </si>
  <si>
    <t xml:space="preserve">DE24 8NH                 </t>
  </si>
  <si>
    <t xml:space="preserve">01332 752963                            </t>
  </si>
  <si>
    <t>2012-06-28</t>
  </si>
  <si>
    <t>FM991</t>
  </si>
  <si>
    <t>48 Lowmoor Road</t>
  </si>
  <si>
    <t xml:space="preserve">01623 753616                            </t>
  </si>
  <si>
    <t>FNC86</t>
  </si>
  <si>
    <t>Lad N</t>
  </si>
  <si>
    <t>313 Stockbrook Street</t>
  </si>
  <si>
    <t xml:space="preserve">DE22 3WH                 </t>
  </si>
  <si>
    <t xml:space="preserve">01332 291353                            </t>
  </si>
  <si>
    <t>FNH56</t>
  </si>
  <si>
    <t>93 Macklin Street</t>
  </si>
  <si>
    <t xml:space="preserve">DE1 1JX                  </t>
  </si>
  <si>
    <t xml:space="preserve">01332 345552                            </t>
  </si>
  <si>
    <t>FNP40</t>
  </si>
  <si>
    <t>1 Peak Drive</t>
  </si>
  <si>
    <t xml:space="preserve">DE24 8EB                 </t>
  </si>
  <si>
    <t>FNP89</t>
  </si>
  <si>
    <t>81 Bramcote Lane</t>
  </si>
  <si>
    <t>Chilwell</t>
  </si>
  <si>
    <t xml:space="preserve">NG9 4ET                  </t>
  </si>
  <si>
    <t xml:space="preserve">0115 9256607                            </t>
  </si>
  <si>
    <t>FNQ43</t>
  </si>
  <si>
    <t>62 Spring Gardens</t>
  </si>
  <si>
    <t xml:space="preserve">SK17 6BZ                 </t>
  </si>
  <si>
    <t>FNW77</t>
  </si>
  <si>
    <t>Wilsons Pharmacy</t>
  </si>
  <si>
    <t>13-14 Stadium B/Ness Crt</t>
  </si>
  <si>
    <t>Millennium Way,Pride Park</t>
  </si>
  <si>
    <t xml:space="preserve">DE24 8HP                 </t>
  </si>
  <si>
    <t xml:space="preserve">01332 380732                            </t>
  </si>
  <si>
    <t>FN220</t>
  </si>
  <si>
    <t xml:space="preserve">NG9 8GA                  </t>
  </si>
  <si>
    <t xml:space="preserve">0115 9391589                            </t>
  </si>
  <si>
    <t>FN288</t>
  </si>
  <si>
    <t>63 Central Avenue</t>
  </si>
  <si>
    <t xml:space="preserve">NG9 2QP                  </t>
  </si>
  <si>
    <t xml:space="preserve">0115 9254522                            </t>
  </si>
  <si>
    <t>FN436</t>
  </si>
  <si>
    <t>Hilton Pharmacy Ltd</t>
  </si>
  <si>
    <t>Welland Road</t>
  </si>
  <si>
    <t>Hilton</t>
  </si>
  <si>
    <t xml:space="preserve">DE65 5GZ                 </t>
  </si>
  <si>
    <t>FN446</t>
  </si>
  <si>
    <t>Mary Potter Centre</t>
  </si>
  <si>
    <t>Gregory Boulevard</t>
  </si>
  <si>
    <t>Hyson Green, Nottingham</t>
  </si>
  <si>
    <t xml:space="preserve">NG7 5HY                  </t>
  </si>
  <si>
    <t xml:space="preserve">0115 9789029                            </t>
  </si>
  <si>
    <t>FN469</t>
  </si>
  <si>
    <t>562 Burton Road</t>
  </si>
  <si>
    <t xml:space="preserve">DE23 6DF                 </t>
  </si>
  <si>
    <t xml:space="preserve">01332 342597                            </t>
  </si>
  <si>
    <t>FN473</t>
  </si>
  <si>
    <t>Orchard Pharmacy</t>
  </si>
  <si>
    <t>Orchard Medical Practice</t>
  </si>
  <si>
    <t>Stockwell Gate</t>
  </si>
  <si>
    <t xml:space="preserve">NG18 5GG                 </t>
  </si>
  <si>
    <t xml:space="preserve">01623 656586                            </t>
  </si>
  <si>
    <t>2013-07-20</t>
  </si>
  <si>
    <t>FN502</t>
  </si>
  <si>
    <t>Mr Shuiab Rehmat</t>
  </si>
  <si>
    <t>Rosehill Pharmacy</t>
  </si>
  <si>
    <t>299 Normanton Road</t>
  </si>
  <si>
    <t xml:space="preserve">DE23 6UU                 </t>
  </si>
  <si>
    <t>2006-02-06</t>
  </si>
  <si>
    <t>FN669</t>
  </si>
  <si>
    <t>Stapleford Care Centre</t>
  </si>
  <si>
    <t xml:space="preserve">NG9 8DB                  </t>
  </si>
  <si>
    <t xml:space="preserve">0115 9490905                            </t>
  </si>
  <si>
    <t>FPC41</t>
  </si>
  <si>
    <t>189 Birkenstyle Lane</t>
  </si>
  <si>
    <t>Stonebroom</t>
  </si>
  <si>
    <t xml:space="preserve">DE55 6LD                 </t>
  </si>
  <si>
    <t xml:space="preserve">01773 873600                            </t>
  </si>
  <si>
    <t>FPF23</t>
  </si>
  <si>
    <t>Deepchem Limited</t>
  </si>
  <si>
    <t>Dales Chemist</t>
  </si>
  <si>
    <t>Park View Medical Centre</t>
  </si>
  <si>
    <t>Cranfleet Way</t>
  </si>
  <si>
    <t xml:space="preserve">NG10 3RJ                 </t>
  </si>
  <si>
    <t xml:space="preserve">0115 9730111                            </t>
  </si>
  <si>
    <t>FPG44</t>
  </si>
  <si>
    <t>Bolsover</t>
  </si>
  <si>
    <t xml:space="preserve">S44 6DT                  </t>
  </si>
  <si>
    <t xml:space="preserve">01246 822133                            </t>
  </si>
  <si>
    <t>FPG63</t>
  </si>
  <si>
    <t>Jhoots Pharmacy Ltd</t>
  </si>
  <si>
    <t>5 Neighbourhood Centre</t>
  </si>
  <si>
    <t>Witham Close</t>
  </si>
  <si>
    <t xml:space="preserve">DE65 5JR                 </t>
  </si>
  <si>
    <t xml:space="preserve">01283 735253                            </t>
  </si>
  <si>
    <t>FPH67</t>
  </si>
  <si>
    <t>49 Brook Street</t>
  </si>
  <si>
    <t xml:space="preserve">NG17 1ES                 </t>
  </si>
  <si>
    <t xml:space="preserve">01623 511303                            </t>
  </si>
  <si>
    <t>FPJ03</t>
  </si>
  <si>
    <t>Apa (Stockport) Ltd</t>
  </si>
  <si>
    <t>Hayfield Pharmacy</t>
  </si>
  <si>
    <t>Hayfield</t>
  </si>
  <si>
    <t xml:space="preserve">SK22 2EP                 </t>
  </si>
  <si>
    <t xml:space="preserve">01663 744488                            </t>
  </si>
  <si>
    <t>2011-01-26</t>
  </si>
  <si>
    <t>FPK97</t>
  </si>
  <si>
    <t>164 Bramcote Lane</t>
  </si>
  <si>
    <t>Wollaton</t>
  </si>
  <si>
    <t xml:space="preserve">NG8 2QP                  </t>
  </si>
  <si>
    <t xml:space="preserve">0115 9281048                            </t>
  </si>
  <si>
    <t>FPL28</t>
  </si>
  <si>
    <t>1 Blenheim Parade</t>
  </si>
  <si>
    <t>Blenheim Drive</t>
  </si>
  <si>
    <t xml:space="preserve">DE22 2GP                 </t>
  </si>
  <si>
    <t xml:space="preserve">01332 559407                            </t>
  </si>
  <si>
    <t>FPN08</t>
  </si>
  <si>
    <t>2 Barley Close</t>
  </si>
  <si>
    <t>Little Eaton</t>
  </si>
  <si>
    <t xml:space="preserve">DE21 5DJ                 </t>
  </si>
  <si>
    <t xml:space="preserve">01332 834369                            </t>
  </si>
  <si>
    <t>FPN34</t>
  </si>
  <si>
    <t>Fletcher DA</t>
  </si>
  <si>
    <t>Pinxton Pharmacy Ltd</t>
  </si>
  <si>
    <t>78 Victoria Road</t>
  </si>
  <si>
    <t>Pinxton</t>
  </si>
  <si>
    <t xml:space="preserve">NG16 6NH                 </t>
  </si>
  <si>
    <t xml:space="preserve">01773 810233                            </t>
  </si>
  <si>
    <t>FPN68</t>
  </si>
  <si>
    <t>Dayaram Mistry</t>
  </si>
  <si>
    <t>Ssafa Southglade Hth Ctr</t>
  </si>
  <si>
    <t>Southglade Road, Bestwood</t>
  </si>
  <si>
    <t xml:space="preserve">NG5 5GU                  </t>
  </si>
  <si>
    <t xml:space="preserve">0115 9751844                            </t>
  </si>
  <si>
    <t>2012-01-19</t>
  </si>
  <si>
    <t>FPR37</t>
  </si>
  <si>
    <t>Medihealthcare (Uk) Limited</t>
  </si>
  <si>
    <t>Pear Tree Pharmacy</t>
  </si>
  <si>
    <t>207 St Thomas Road</t>
  </si>
  <si>
    <t xml:space="preserve">DE23 8RJ                 </t>
  </si>
  <si>
    <t xml:space="preserve">01332 767763                            </t>
  </si>
  <si>
    <t>FPT15</t>
  </si>
  <si>
    <t>Kingsway Retail Park</t>
  </si>
  <si>
    <t xml:space="preserve">DE22 3FA                 </t>
  </si>
  <si>
    <t xml:space="preserve">01332 204678                            </t>
  </si>
  <si>
    <t>FPV71</t>
  </si>
  <si>
    <t>Gosber Road</t>
  </si>
  <si>
    <t>Eckington</t>
  </si>
  <si>
    <t xml:space="preserve">S21 4BZ                  </t>
  </si>
  <si>
    <t xml:space="preserve">01246 432583                            </t>
  </si>
  <si>
    <t>FPX23</t>
  </si>
  <si>
    <t>53-55 Bridge Street</t>
  </si>
  <si>
    <t xml:space="preserve">DE56 1AY                 </t>
  </si>
  <si>
    <t xml:space="preserve">01773 820596                            </t>
  </si>
  <si>
    <t>FP158</t>
  </si>
  <si>
    <t>139 Mansfield Road</t>
  </si>
  <si>
    <t>Clipstone</t>
  </si>
  <si>
    <t xml:space="preserve">NG21 9AA                 </t>
  </si>
  <si>
    <t xml:space="preserve">01623 623222                            </t>
  </si>
  <si>
    <t>FP245</t>
  </si>
  <si>
    <t>77b Eton Avenue</t>
  </si>
  <si>
    <t xml:space="preserve">NG24 4JH                 </t>
  </si>
  <si>
    <t xml:space="preserve">01636 701274                            </t>
  </si>
  <si>
    <t>2012-10-22</t>
  </si>
  <si>
    <t>FP250</t>
  </si>
  <si>
    <t>Suri MK</t>
  </si>
  <si>
    <t>West Point Pharmacy</t>
  </si>
  <si>
    <t>West Point Retail Park</t>
  </si>
  <si>
    <t>Ranson Road,Toton</t>
  </si>
  <si>
    <t>Chilwell,Nottingham</t>
  </si>
  <si>
    <t xml:space="preserve">NG9 6DX                  </t>
  </si>
  <si>
    <t xml:space="preserve">0115 9736620                            </t>
  </si>
  <si>
    <t>FP283</t>
  </si>
  <si>
    <t>2a Church Walk</t>
  </si>
  <si>
    <t xml:space="preserve">NG16 3BG                 </t>
  </si>
  <si>
    <t xml:space="preserve">01773 713283                            </t>
  </si>
  <si>
    <t>FP373</t>
  </si>
  <si>
    <t>Aah Pharmaceuticals Limited</t>
  </si>
  <si>
    <t>Wilkinson Healthcare</t>
  </si>
  <si>
    <t>Unit 9, Glaisdale Parkway</t>
  </si>
  <si>
    <t xml:space="preserve">NG8 4GA                  </t>
  </si>
  <si>
    <t xml:space="preserve">0115 9854005                            </t>
  </si>
  <si>
    <t>FP490</t>
  </si>
  <si>
    <t>Collington Way</t>
  </si>
  <si>
    <t>West Bridgeford</t>
  </si>
  <si>
    <t xml:space="preserve">NG2 7LR                  </t>
  </si>
  <si>
    <t xml:space="preserve">0115 9811152                            </t>
  </si>
  <si>
    <t>1990-10-29</t>
  </si>
  <si>
    <t>FP496</t>
  </si>
  <si>
    <t>148 High Street</t>
  </si>
  <si>
    <t>New Whittington</t>
  </si>
  <si>
    <t xml:space="preserve">S43 2AN                  </t>
  </si>
  <si>
    <t xml:space="preserve">01246 260598                            </t>
  </si>
  <si>
    <t>FP697</t>
  </si>
  <si>
    <t>35 Idlewells Shopping Ctr</t>
  </si>
  <si>
    <t xml:space="preserve">NG17 1BN                 </t>
  </si>
  <si>
    <t xml:space="preserve">01623 554094                            </t>
  </si>
  <si>
    <t>FP846</t>
  </si>
  <si>
    <t>Mr H Ahmed</t>
  </si>
  <si>
    <t>Medina Chemist</t>
  </si>
  <si>
    <t>1-3 Lower Dale Road</t>
  </si>
  <si>
    <t xml:space="preserve">DE23 6WY                 </t>
  </si>
  <si>
    <t xml:space="preserve">01332 200317                            </t>
  </si>
  <si>
    <t>FQA70</t>
  </si>
  <si>
    <t>Gary Myers</t>
  </si>
  <si>
    <t>Market Pharmacy</t>
  </si>
  <si>
    <t>56-60 Victoria Street</t>
  </si>
  <si>
    <t>Nr. Mansfield</t>
  </si>
  <si>
    <t xml:space="preserve">NG20 8AQ                 </t>
  </si>
  <si>
    <t xml:space="preserve">01623 743078                            </t>
  </si>
  <si>
    <t>FQD17</t>
  </si>
  <si>
    <t xml:space="preserve">S43 4JN                  </t>
  </si>
  <si>
    <t xml:space="preserve">01246 346500                            </t>
  </si>
  <si>
    <t>FQE29</t>
  </si>
  <si>
    <t>137 Nottingham Road</t>
  </si>
  <si>
    <t>Selston</t>
  </si>
  <si>
    <t xml:space="preserve">NG16 6BT                 </t>
  </si>
  <si>
    <t xml:space="preserve">01773 810522                            </t>
  </si>
  <si>
    <t>1998-07-16</t>
  </si>
  <si>
    <t>FQE35</t>
  </si>
  <si>
    <t>Am Clark Ltd</t>
  </si>
  <si>
    <t>Brimington Pharmacy</t>
  </si>
  <si>
    <t>54 Church Street</t>
  </si>
  <si>
    <t>Brimington</t>
  </si>
  <si>
    <t xml:space="preserve">S43 1JG                  </t>
  </si>
  <si>
    <t xml:space="preserve">01246 273291                            </t>
  </si>
  <si>
    <t>FQE44</t>
  </si>
  <si>
    <t>Nottingham Road</t>
  </si>
  <si>
    <t xml:space="preserve">NG5 6JY                  </t>
  </si>
  <si>
    <t xml:space="preserve">0115 9264869                            </t>
  </si>
  <si>
    <t>1999-06-11</t>
  </si>
  <si>
    <t>FQH43</t>
  </si>
  <si>
    <t xml:space="preserve">S21 4JH                  </t>
  </si>
  <si>
    <t xml:space="preserve">01246 432058                            </t>
  </si>
  <si>
    <t>FQK48</t>
  </si>
  <si>
    <t>Orina (Uk) Limited</t>
  </si>
  <si>
    <t>Edwalton Pharmacy</t>
  </si>
  <si>
    <t>40 Earlswood Drive</t>
  </si>
  <si>
    <t>Edwalton</t>
  </si>
  <si>
    <t xml:space="preserve">NG12 4AZ                 </t>
  </si>
  <si>
    <t xml:space="preserve">0115 9452657                            </t>
  </si>
  <si>
    <t>2014-04-01</t>
  </si>
  <si>
    <t>FQM38</t>
  </si>
  <si>
    <t>Market Place Pharmacy</t>
  </si>
  <si>
    <t>6 Market Place</t>
  </si>
  <si>
    <t xml:space="preserve">S43 3UR                  </t>
  </si>
  <si>
    <t xml:space="preserve">01246 472413                            </t>
  </si>
  <si>
    <t>FQN36</t>
  </si>
  <si>
    <t>Bilakhia K</t>
  </si>
  <si>
    <t>Carrington Pharmacy</t>
  </si>
  <si>
    <t>343-345 Mansfield Road</t>
  </si>
  <si>
    <t>Carrington</t>
  </si>
  <si>
    <t xml:space="preserve">NG5 2DA                  </t>
  </si>
  <si>
    <t xml:space="preserve">0115 9605453                            </t>
  </si>
  <si>
    <t>1990-04-09</t>
  </si>
  <si>
    <t>FQT15</t>
  </si>
  <si>
    <t>Somercotes</t>
  </si>
  <si>
    <t xml:space="preserve">DE55 4JJ                 </t>
  </si>
  <si>
    <t xml:space="preserve">01773 602239                            </t>
  </si>
  <si>
    <t>FQT55</t>
  </si>
  <si>
    <t xml:space="preserve">DE5 3AA                  </t>
  </si>
  <si>
    <t>FQW80</t>
  </si>
  <si>
    <t>9 Market Place</t>
  </si>
  <si>
    <t>South Normanton</t>
  </si>
  <si>
    <t xml:space="preserve">DE55 2BN                 </t>
  </si>
  <si>
    <t xml:space="preserve">01773 811241                            </t>
  </si>
  <si>
    <t>FQX00</t>
  </si>
  <si>
    <t>1 Milton Court</t>
  </si>
  <si>
    <t>Ravenshead</t>
  </si>
  <si>
    <t xml:space="preserve">NG15 9BD                 </t>
  </si>
  <si>
    <t xml:space="preserve">01623 792584                            </t>
  </si>
  <si>
    <t>FQX56</t>
  </si>
  <si>
    <t>271 Westdale Lane</t>
  </si>
  <si>
    <t xml:space="preserve">NG4 4FG                  </t>
  </si>
  <si>
    <t xml:space="preserve">0115 9870491                            </t>
  </si>
  <si>
    <t>FQX63</t>
  </si>
  <si>
    <t>84 College Street</t>
  </si>
  <si>
    <t xml:space="preserve">NG10 4NP                 </t>
  </si>
  <si>
    <t xml:space="preserve">0115 9732769                            </t>
  </si>
  <si>
    <t>FQ033</t>
  </si>
  <si>
    <t>Swiney Way</t>
  </si>
  <si>
    <t>Toton</t>
  </si>
  <si>
    <t xml:space="preserve">NG9 6GZ                  </t>
  </si>
  <si>
    <t xml:space="preserve">0115 9460152                            </t>
  </si>
  <si>
    <t>FQ176</t>
  </si>
  <si>
    <t>Hussain M</t>
  </si>
  <si>
    <t>69 Sneinton Dale</t>
  </si>
  <si>
    <t xml:space="preserve">NG2 4LQ                  </t>
  </si>
  <si>
    <t xml:space="preserve">0115 9582990                            </t>
  </si>
  <si>
    <t>FQ277</t>
  </si>
  <si>
    <t>12 Bank Road</t>
  </si>
  <si>
    <t xml:space="preserve">DE4 3NF                  </t>
  </si>
  <si>
    <t xml:space="preserve">01629 57924                             </t>
  </si>
  <si>
    <t>FQ318</t>
  </si>
  <si>
    <t>Mpharm (Uk) Limited</t>
  </si>
  <si>
    <t>Midlands Pharmacy</t>
  </si>
  <si>
    <t>Office 4, Courtyard B/Ctr</t>
  </si>
  <si>
    <t>Southwold Drive</t>
  </si>
  <si>
    <t xml:space="preserve">NG8 1PA                  </t>
  </si>
  <si>
    <t xml:space="preserve">0115 9282444                            </t>
  </si>
  <si>
    <t>2013-07-03</t>
  </si>
  <si>
    <t>FQ498</t>
  </si>
  <si>
    <t xml:space="preserve">SK23 0HQ                 </t>
  </si>
  <si>
    <t xml:space="preserve">01298 812246                            </t>
  </si>
  <si>
    <t>FQ546</t>
  </si>
  <si>
    <t>Health-Chem Limited</t>
  </si>
  <si>
    <t>Westdale Pharmacy</t>
  </si>
  <si>
    <t>354 Westdale Lane</t>
  </si>
  <si>
    <t xml:space="preserve">NG3 6ET                  </t>
  </si>
  <si>
    <t xml:space="preserve">0115 9606836                            </t>
  </si>
  <si>
    <t>FQ787</t>
  </si>
  <si>
    <t>Elmpharm LTD</t>
  </si>
  <si>
    <t>7 Burlington Road</t>
  </si>
  <si>
    <t xml:space="preserve">SK17 9AY                 </t>
  </si>
  <si>
    <t>1999-04-06</t>
  </si>
  <si>
    <t>FQ820</t>
  </si>
  <si>
    <t>22a Main Road</t>
  </si>
  <si>
    <t>Radcliffe-On-Trent</t>
  </si>
  <si>
    <t xml:space="preserve">NG12 2FH                 </t>
  </si>
  <si>
    <t xml:space="preserve">0115 9333184                            </t>
  </si>
  <si>
    <t>FQ855</t>
  </si>
  <si>
    <t>2-4 King Street</t>
  </si>
  <si>
    <t>Southwell</t>
  </si>
  <si>
    <t xml:space="preserve">NG25 0EN                 </t>
  </si>
  <si>
    <t xml:space="preserve">01636 812241                            </t>
  </si>
  <si>
    <t>FRC63</t>
  </si>
  <si>
    <t>11-12 Spring Garden</t>
  </si>
  <si>
    <t xml:space="preserve">SK17 6BJ                 </t>
  </si>
  <si>
    <t>FRD98</t>
  </si>
  <si>
    <t>Unit 22,</t>
  </si>
  <si>
    <t>The Business Park</t>
  </si>
  <si>
    <t>Technology Drive, Beeston</t>
  </si>
  <si>
    <t xml:space="preserve">NG9 2ND                  </t>
  </si>
  <si>
    <t>FRF20</t>
  </si>
  <si>
    <t>Low Moor Chemist</t>
  </si>
  <si>
    <t>58 Low Moor Road</t>
  </si>
  <si>
    <t xml:space="preserve">01623 756791                            </t>
  </si>
  <si>
    <t>FRF42</t>
  </si>
  <si>
    <t>Rp Pharms Limited</t>
  </si>
  <si>
    <t>Silverdale Pharmacy</t>
  </si>
  <si>
    <t>44 Monksway</t>
  </si>
  <si>
    <t>Silverdale</t>
  </si>
  <si>
    <t xml:space="preserve">NG11 7FH                 </t>
  </si>
  <si>
    <t xml:space="preserve">0115 9818134                            </t>
  </si>
  <si>
    <t>2013-06-25</t>
  </si>
  <si>
    <t>FRF82</t>
  </si>
  <si>
    <t>Countrywide Supplies Ltd</t>
  </si>
  <si>
    <t>32 Meadow Road</t>
  </si>
  <si>
    <t>Netherfield</t>
  </si>
  <si>
    <t xml:space="preserve">NG4 2FR                  </t>
  </si>
  <si>
    <t xml:space="preserve">0800 7831659                            </t>
  </si>
  <si>
    <t>2001-08-13</t>
  </si>
  <si>
    <t>FRF84</t>
  </si>
  <si>
    <t>Visionpharma Limited</t>
  </si>
  <si>
    <t>68 Wollaton Road</t>
  </si>
  <si>
    <t xml:space="preserve">DE21 4HW                 </t>
  </si>
  <si>
    <t xml:space="preserve">01332 660510                            </t>
  </si>
  <si>
    <t>FRF92</t>
  </si>
  <si>
    <t>Top Valley Drive</t>
  </si>
  <si>
    <t xml:space="preserve">0115 9807047                            </t>
  </si>
  <si>
    <t>2010-08-30</t>
  </si>
  <si>
    <t>FRG00</t>
  </si>
  <si>
    <t>38 Knifesmithgate</t>
  </si>
  <si>
    <t xml:space="preserve">S40 1RQ                  </t>
  </si>
  <si>
    <t xml:space="preserve">01246 234019                            </t>
  </si>
  <si>
    <t>FRG20</t>
  </si>
  <si>
    <t>48a Bath Street</t>
  </si>
  <si>
    <t xml:space="preserve">0115 9324730                            </t>
  </si>
  <si>
    <t>FRK32</t>
  </si>
  <si>
    <t>Market Street Pharmacy</t>
  </si>
  <si>
    <t>7-9 Market Street</t>
  </si>
  <si>
    <t xml:space="preserve">S45 9JE                  </t>
  </si>
  <si>
    <t xml:space="preserve">01246 862240                            </t>
  </si>
  <si>
    <t>FRL99</t>
  </si>
  <si>
    <t>Huthwaite Surgery</t>
  </si>
  <si>
    <t>127 Sutton Road</t>
  </si>
  <si>
    <t xml:space="preserve">NG17 2NF                 </t>
  </si>
  <si>
    <t xml:space="preserve">01623 554370                            </t>
  </si>
  <si>
    <t>FRQ20</t>
  </si>
  <si>
    <t>1-2 Oxford Street</t>
  </si>
  <si>
    <t xml:space="preserve">DE5 3AG                  </t>
  </si>
  <si>
    <t xml:space="preserve">01773 744900                            </t>
  </si>
  <si>
    <t>FRR42</t>
  </si>
  <si>
    <t>3-5 St Wilfrids Square</t>
  </si>
  <si>
    <t>Calverton</t>
  </si>
  <si>
    <t xml:space="preserve">NG14 6FP                 </t>
  </si>
  <si>
    <t xml:space="preserve">0115 9652377                            </t>
  </si>
  <si>
    <t>FRV01</t>
  </si>
  <si>
    <t>491 Nottingham Road</t>
  </si>
  <si>
    <t xml:space="preserve">DE21 6NA                 </t>
  </si>
  <si>
    <t xml:space="preserve">01332 660760                            </t>
  </si>
  <si>
    <t>FR014</t>
  </si>
  <si>
    <t>Worsley Pharmacy</t>
  </si>
  <si>
    <t>435 High Road</t>
  </si>
  <si>
    <t xml:space="preserve">NG9 5EA                  </t>
  </si>
  <si>
    <t xml:space="preserve">0115 9257661                            </t>
  </si>
  <si>
    <t>FR064</t>
  </si>
  <si>
    <t>1a Forester Street</t>
  </si>
  <si>
    <t xml:space="preserve">NG4 2LJ                  </t>
  </si>
  <si>
    <t xml:space="preserve">0115 9615987                            </t>
  </si>
  <si>
    <t>FR077</t>
  </si>
  <si>
    <t>9 Church Street</t>
  </si>
  <si>
    <t xml:space="preserve">S43 3TL                  </t>
  </si>
  <si>
    <t xml:space="preserve">01246 472242                            </t>
  </si>
  <si>
    <t>1997-08-02</t>
  </si>
  <si>
    <t>FR158</t>
  </si>
  <si>
    <t>Ostomart Limited</t>
  </si>
  <si>
    <t>1 The Carlton Business Cr</t>
  </si>
  <si>
    <t xml:space="preserve">NG4 3AA                  </t>
  </si>
  <si>
    <t xml:space="preserve">0115 9403080                            </t>
  </si>
  <si>
    <t>1990-10-23</t>
  </si>
  <si>
    <t>FR159</t>
  </si>
  <si>
    <t>80 Main Road</t>
  </si>
  <si>
    <t>Langwith</t>
  </si>
  <si>
    <t xml:space="preserve">NG20 9BH                 </t>
  </si>
  <si>
    <t xml:space="preserve">01623 742486                            </t>
  </si>
  <si>
    <t>FR162</t>
  </si>
  <si>
    <t xml:space="preserve">0115 9729339                            </t>
  </si>
  <si>
    <t>FR215</t>
  </si>
  <si>
    <t>Waverley Street</t>
  </si>
  <si>
    <t xml:space="preserve">NG10 1HD                 </t>
  </si>
  <si>
    <t xml:space="preserve">0115 9097647                            </t>
  </si>
  <si>
    <t>FR232</t>
  </si>
  <si>
    <t>38 Low Street</t>
  </si>
  <si>
    <t>Portland Square</t>
  </si>
  <si>
    <t xml:space="preserve">NG17 1DG                 </t>
  </si>
  <si>
    <t xml:space="preserve">01623 554017                            </t>
  </si>
  <si>
    <t>FR363</t>
  </si>
  <si>
    <t>944 Woodborough Road</t>
  </si>
  <si>
    <t xml:space="preserve">NG3 5QS                  </t>
  </si>
  <si>
    <t>FR529</t>
  </si>
  <si>
    <t>17-19 Kings Street</t>
  </si>
  <si>
    <t xml:space="preserve">NG25 0EH                 </t>
  </si>
  <si>
    <t xml:space="preserve">01636 813318                            </t>
  </si>
  <si>
    <t>FR581</t>
  </si>
  <si>
    <t>42 Chatsworth Road</t>
  </si>
  <si>
    <t xml:space="preserve">S40 2AQ                  </t>
  </si>
  <si>
    <t xml:space="preserve">01246 234023                            </t>
  </si>
  <si>
    <t>FR751</t>
  </si>
  <si>
    <t>Sett Valley Medical Ctre</t>
  </si>
  <si>
    <t>Hyde Bank Road, New Nills</t>
  </si>
  <si>
    <t xml:space="preserve">SK22 4BP                 </t>
  </si>
  <si>
    <t xml:space="preserve">01663 743153                            </t>
  </si>
  <si>
    <t>1999-10-01</t>
  </si>
  <si>
    <t>FR912</t>
  </si>
  <si>
    <t>Rainworth P/Care Centre</t>
  </si>
  <si>
    <t>Warsop Lane, Rainworth</t>
  </si>
  <si>
    <t xml:space="preserve">NG21 0AD                 </t>
  </si>
  <si>
    <t xml:space="preserve">01623 795250                            </t>
  </si>
  <si>
    <t>FTC04</t>
  </si>
  <si>
    <t>48a Barnby Gate</t>
  </si>
  <si>
    <t xml:space="preserve">NG24 1QD                 </t>
  </si>
  <si>
    <t xml:space="preserve">01636 701824                            </t>
  </si>
  <si>
    <t>FTE05</t>
  </si>
  <si>
    <t>372 Southchurch Drive</t>
  </si>
  <si>
    <t xml:space="preserve">NG11 9FE                 </t>
  </si>
  <si>
    <t xml:space="preserve">0115 9212878                            </t>
  </si>
  <si>
    <t>2007-03-23</t>
  </si>
  <si>
    <t>FTE10</t>
  </si>
  <si>
    <t>A Jani</t>
  </si>
  <si>
    <t>Canning Ltd Chemists</t>
  </si>
  <si>
    <t>61 Ilkeston Road</t>
  </si>
  <si>
    <t xml:space="preserve">NG7 3GR                  </t>
  </si>
  <si>
    <t xml:space="preserve">0115 9780620                            </t>
  </si>
  <si>
    <t>FTE93</t>
  </si>
  <si>
    <t>River East Supplies Ltd</t>
  </si>
  <si>
    <t>UK Pharmacy Services</t>
  </si>
  <si>
    <t>W Block Beeston B/Ness Pk</t>
  </si>
  <si>
    <t xml:space="preserve">NG9 1LA                  </t>
  </si>
  <si>
    <t xml:space="preserve">0115 9683983                            </t>
  </si>
  <si>
    <t>FTF99</t>
  </si>
  <si>
    <t>Pcta Healthcare Ltd</t>
  </si>
  <si>
    <t>13 Derby Road</t>
  </si>
  <si>
    <t>Chellaston</t>
  </si>
  <si>
    <t xml:space="preserve">DE73 1SA                 </t>
  </si>
  <si>
    <t xml:space="preserve">01332 700201                            </t>
  </si>
  <si>
    <t>FTJ01</t>
  </si>
  <si>
    <t>Day-Night Pharmacy</t>
  </si>
  <si>
    <t>24 Townend</t>
  </si>
  <si>
    <t xml:space="preserve">01246 822208                            </t>
  </si>
  <si>
    <t>FTJ30</t>
  </si>
  <si>
    <t>36 Stodman Street</t>
  </si>
  <si>
    <t xml:space="preserve">NG24 1AW                 </t>
  </si>
  <si>
    <t xml:space="preserve">01636 610694                            </t>
  </si>
  <si>
    <t>1995-09-13</t>
  </si>
  <si>
    <t>FTJ66</t>
  </si>
  <si>
    <t>Horse &amp; Jockey Yard</t>
  </si>
  <si>
    <t xml:space="preserve">DE6 1GH                  </t>
  </si>
  <si>
    <t xml:space="preserve">01335 342039                            </t>
  </si>
  <si>
    <t>FTK30</t>
  </si>
  <si>
    <t>Mohammed Asim</t>
  </si>
  <si>
    <t>89 Victoria Road</t>
  </si>
  <si>
    <t xml:space="preserve">NG4 2NN                  </t>
  </si>
  <si>
    <t xml:space="preserve">0115 9875760                            </t>
  </si>
  <si>
    <t>FTK52</t>
  </si>
  <si>
    <t>5 Vernon Street</t>
  </si>
  <si>
    <t xml:space="preserve">DE1 1FR                  </t>
  </si>
  <si>
    <t xml:space="preserve">01332 343370                            </t>
  </si>
  <si>
    <t>FTN89</t>
  </si>
  <si>
    <t xml:space="preserve">NG18 1BN                 </t>
  </si>
  <si>
    <t xml:space="preserve">01623 623379                            </t>
  </si>
  <si>
    <t>2004-07-18</t>
  </si>
  <si>
    <t>FTP06</t>
  </si>
  <si>
    <t>Royal Glen Park Med Ctr</t>
  </si>
  <si>
    <t>Rowallan Way, Chellaston</t>
  </si>
  <si>
    <t xml:space="preserve">DE73 5BG                 </t>
  </si>
  <si>
    <t xml:space="preserve">01332 700640                            </t>
  </si>
  <si>
    <t>2011-05-31</t>
  </si>
  <si>
    <t>FTV18</t>
  </si>
  <si>
    <t>Friargate Surgery</t>
  </si>
  <si>
    <t>Agard Street</t>
  </si>
  <si>
    <t xml:space="preserve">DE1 1DZ                  </t>
  </si>
  <si>
    <t xml:space="preserve">01332 738445                            </t>
  </si>
  <si>
    <t>FTW31</t>
  </si>
  <si>
    <t>1225 London Road</t>
  </si>
  <si>
    <t xml:space="preserve">DE24 8QH                 </t>
  </si>
  <si>
    <t xml:space="preserve">01332 571407                            </t>
  </si>
  <si>
    <t>FTW32</t>
  </si>
  <si>
    <t>5 Wilson Street</t>
  </si>
  <si>
    <t xml:space="preserve">DE1 1PG                  </t>
  </si>
  <si>
    <t xml:space="preserve">01332 611787                            </t>
  </si>
  <si>
    <t>2006-05-22</t>
  </si>
  <si>
    <t>FT108</t>
  </si>
  <si>
    <t>412 - 414 Broxtowe Lane</t>
  </si>
  <si>
    <t xml:space="preserve">NG8 5ND                  </t>
  </si>
  <si>
    <t>FT236</t>
  </si>
  <si>
    <t>2 Town End</t>
  </si>
  <si>
    <t xml:space="preserve">01246 822320                            </t>
  </si>
  <si>
    <t>FT376</t>
  </si>
  <si>
    <t>13-15 Victoria Street</t>
  </si>
  <si>
    <t xml:space="preserve">DE1 1ES                  </t>
  </si>
  <si>
    <t xml:space="preserve">01332 347295                            </t>
  </si>
  <si>
    <t>FT403</t>
  </si>
  <si>
    <t>Mr Mumtaz Hussain</t>
  </si>
  <si>
    <t>24 Newark Street</t>
  </si>
  <si>
    <t xml:space="preserve">NG2 4PP                  </t>
  </si>
  <si>
    <t xml:space="preserve">0115 9585225                            </t>
  </si>
  <si>
    <t>2013-03-19</t>
  </si>
  <si>
    <t>FT414</t>
  </si>
  <si>
    <t>Morningside (Leicester) Limited</t>
  </si>
  <si>
    <t>79 Devonshire Drive</t>
  </si>
  <si>
    <t xml:space="preserve">DE3 9HD                  </t>
  </si>
  <si>
    <t xml:space="preserve">01332 514262                            </t>
  </si>
  <si>
    <t>2007-09-22</t>
  </si>
  <si>
    <t>FT633</t>
  </si>
  <si>
    <t>184 Loughborough Road</t>
  </si>
  <si>
    <t>Nottingam</t>
  </si>
  <si>
    <t xml:space="preserve">NG2 7JA                  </t>
  </si>
  <si>
    <t xml:space="preserve">0115 9694210                            </t>
  </si>
  <si>
    <t>FT754</t>
  </si>
  <si>
    <t>97 Arleston Drive</t>
  </si>
  <si>
    <t xml:space="preserve">NG8 2GB                  </t>
  </si>
  <si>
    <t xml:space="preserve">0115 9284563                            </t>
  </si>
  <si>
    <t>FT787</t>
  </si>
  <si>
    <t>110-116 Nottingham Road</t>
  </si>
  <si>
    <t xml:space="preserve">01773 713260                            </t>
  </si>
  <si>
    <t>FT978</t>
  </si>
  <si>
    <t>56 South Street</t>
  </si>
  <si>
    <t xml:space="preserve">DE7 5QJ                  </t>
  </si>
  <si>
    <t xml:space="preserve">0115 9325036                            </t>
  </si>
  <si>
    <t>FVC06</t>
  </si>
  <si>
    <t>Richard G Hardy Limited</t>
  </si>
  <si>
    <t>Inkersall Pharmacy</t>
  </si>
  <si>
    <t>Attlee Road</t>
  </si>
  <si>
    <t>Inkersall</t>
  </si>
  <si>
    <t xml:space="preserve">S43 3ST                  </t>
  </si>
  <si>
    <t xml:space="preserve">01246 281728                            </t>
  </si>
  <si>
    <t>1997-11-21</t>
  </si>
  <si>
    <t>FVD01</t>
  </si>
  <si>
    <t>Bilborough Medical Centre</t>
  </si>
  <si>
    <t>48 Bracebridge Drive</t>
  </si>
  <si>
    <t xml:space="preserve">NG8 4PN                  </t>
  </si>
  <si>
    <t xml:space="preserve">0115 9292316                            </t>
  </si>
  <si>
    <t>FVD10</t>
  </si>
  <si>
    <t>Victoria Avenue</t>
  </si>
  <si>
    <t>Borrowash</t>
  </si>
  <si>
    <t xml:space="preserve">DE72 3HD                 </t>
  </si>
  <si>
    <t xml:space="preserve">01332 674140                            </t>
  </si>
  <si>
    <t>FVE62</t>
  </si>
  <si>
    <t>57-61 High Street</t>
  </si>
  <si>
    <t xml:space="preserve">NG10 1HZ                 </t>
  </si>
  <si>
    <t xml:space="preserve">0115 9735241                            </t>
  </si>
  <si>
    <t>FVF48</t>
  </si>
  <si>
    <t>Knotfree Limited</t>
  </si>
  <si>
    <t>West Hallam Pharmacy</t>
  </si>
  <si>
    <t>Unit L, The Dales</t>
  </si>
  <si>
    <t>The Village, West Hallam</t>
  </si>
  <si>
    <t xml:space="preserve">DE7 6GR                  </t>
  </si>
  <si>
    <t xml:space="preserve">0115 9444445                            </t>
  </si>
  <si>
    <t>FVK66</t>
  </si>
  <si>
    <t>3 Scarsdale Place</t>
  </si>
  <si>
    <t xml:space="preserve">SK17 6EF                 </t>
  </si>
  <si>
    <t xml:space="preserve">01298 23488                             </t>
  </si>
  <si>
    <t>FVL34</t>
  </si>
  <si>
    <t xml:space="preserve">NG15 7AW                 </t>
  </si>
  <si>
    <t xml:space="preserve">0115 9632434                            </t>
  </si>
  <si>
    <t>FVM24</t>
  </si>
  <si>
    <t>39 Linton Road</t>
  </si>
  <si>
    <t>Castle Gresley</t>
  </si>
  <si>
    <t xml:space="preserve">DE11 9HS                 </t>
  </si>
  <si>
    <t xml:space="preserve">01283 212487                            </t>
  </si>
  <si>
    <t>FVM51</t>
  </si>
  <si>
    <t>Sinfin Shopping Centre</t>
  </si>
  <si>
    <t xml:space="preserve">DE24 3DS                 </t>
  </si>
  <si>
    <t xml:space="preserve">01332 777210                            </t>
  </si>
  <si>
    <t>FVN99</t>
  </si>
  <si>
    <t>158 Russell Drive</t>
  </si>
  <si>
    <t xml:space="preserve">NG8 2BE                  </t>
  </si>
  <si>
    <t xml:space="preserve">0115 9282831                            </t>
  </si>
  <si>
    <t>FVP47</t>
  </si>
  <si>
    <t>Long Eaton Healthcare Ltd</t>
  </si>
  <si>
    <t>Moir Pharmacy</t>
  </si>
  <si>
    <t>Moir Medical Centre</t>
  </si>
  <si>
    <t>Regent Street, Long Eaton</t>
  </si>
  <si>
    <t xml:space="preserve">NG10 1QQ                 </t>
  </si>
  <si>
    <t xml:space="preserve">0115 9724165                            </t>
  </si>
  <si>
    <t>FVP63</t>
  </si>
  <si>
    <t>Church Farm Prim Care Ctr</t>
  </si>
  <si>
    <t>Steeple Drive</t>
  </si>
  <si>
    <t xml:space="preserve">DE5 3TH                  </t>
  </si>
  <si>
    <t xml:space="preserve">01773 748192                            </t>
  </si>
  <si>
    <t>FVQ48</t>
  </si>
  <si>
    <t>Victoria Retail Park</t>
  </si>
  <si>
    <t xml:space="preserve">NG4 2PA                  </t>
  </si>
  <si>
    <t xml:space="preserve">0115 9878943                            </t>
  </si>
  <si>
    <t>2009-11-25</t>
  </si>
  <si>
    <t>FVR38</t>
  </si>
  <si>
    <t>185 Loughborough Road</t>
  </si>
  <si>
    <t xml:space="preserve">NG2 7JR                  </t>
  </si>
  <si>
    <t>FVT05</t>
  </si>
  <si>
    <t>D Parmar Ltd</t>
  </si>
  <si>
    <t>298 Woodborough Road</t>
  </si>
  <si>
    <t xml:space="preserve">NG3 4JP                  </t>
  </si>
  <si>
    <t>2006-09-29</t>
  </si>
  <si>
    <t>FVT91</t>
  </si>
  <si>
    <t>Holywell House Annexe</t>
  </si>
  <si>
    <t>Holywell Street</t>
  </si>
  <si>
    <t xml:space="preserve">01246 550520                            </t>
  </si>
  <si>
    <t>FVW91</t>
  </si>
  <si>
    <t>Unit 2,Heatherton Dis Ctr</t>
  </si>
  <si>
    <t>Hollybrook Way</t>
  </si>
  <si>
    <t>Heatherton Village</t>
  </si>
  <si>
    <t>Littleover,Derby</t>
  </si>
  <si>
    <t xml:space="preserve">DE23 3TZ                 </t>
  </si>
  <si>
    <t xml:space="preserve">01332 523525                            </t>
  </si>
  <si>
    <t>2003-03-16</t>
  </si>
  <si>
    <t>FVY64</t>
  </si>
  <si>
    <t>19 Carlton Square</t>
  </si>
  <si>
    <t xml:space="preserve">NG4 3BP                  </t>
  </si>
  <si>
    <t xml:space="preserve">0115 9870480                            </t>
  </si>
  <si>
    <t>FV039</t>
  </si>
  <si>
    <t>190 North Wingfield Road</t>
  </si>
  <si>
    <t>Grassmoor</t>
  </si>
  <si>
    <t xml:space="preserve">S42 5ED                  </t>
  </si>
  <si>
    <t xml:space="preserve">01246 850273                            </t>
  </si>
  <si>
    <t>FV086</t>
  </si>
  <si>
    <t>The Meteor Centre</t>
  </si>
  <si>
    <t>Wheatcroft Way</t>
  </si>
  <si>
    <t xml:space="preserve">DE21 4RY                 </t>
  </si>
  <si>
    <t xml:space="preserve">01332 834978                            </t>
  </si>
  <si>
    <t>2009-06-24</t>
  </si>
  <si>
    <t>FV300</t>
  </si>
  <si>
    <t xml:space="preserve">01623 623321                            </t>
  </si>
  <si>
    <t>FV368</t>
  </si>
  <si>
    <t>Farnsfield Pharmacy</t>
  </si>
  <si>
    <t>Station Lane</t>
  </si>
  <si>
    <t>Farnsfield</t>
  </si>
  <si>
    <t xml:space="preserve">NG22 8LA                 </t>
  </si>
  <si>
    <t xml:space="preserve">01623 882310                            </t>
  </si>
  <si>
    <t>2012-01-01</t>
  </si>
  <si>
    <t>FV410</t>
  </si>
  <si>
    <t>Helm MW</t>
  </si>
  <si>
    <t>Helm Pharmacy Ltd</t>
  </si>
  <si>
    <t>114 Cotmanhay Road</t>
  </si>
  <si>
    <t xml:space="preserve">DE7 8NZ                  </t>
  </si>
  <si>
    <t xml:space="preserve">0115 9301145                            </t>
  </si>
  <si>
    <t>FV607</t>
  </si>
  <si>
    <t>Phakey AK</t>
  </si>
  <si>
    <t>Phakey's Pharmacy</t>
  </si>
  <si>
    <t>149 Carlton Road</t>
  </si>
  <si>
    <t xml:space="preserve">NG3 2FN                  </t>
  </si>
  <si>
    <t xml:space="preserve">0115 9507402                            </t>
  </si>
  <si>
    <t>FV678</t>
  </si>
  <si>
    <t>Bluebell Wood Way</t>
  </si>
  <si>
    <t>Ashfield Park</t>
  </si>
  <si>
    <t xml:space="preserve">NG17 1JW                 </t>
  </si>
  <si>
    <t xml:space="preserve">01623 553781                            </t>
  </si>
  <si>
    <t>2001-07-30</t>
  </si>
  <si>
    <t>FWC45</t>
  </si>
  <si>
    <t>Gilbody-Gundkalli LTD</t>
  </si>
  <si>
    <t>Gilbody Pharmacy</t>
  </si>
  <si>
    <t>Mansfield Rd</t>
  </si>
  <si>
    <t>Skegby</t>
  </si>
  <si>
    <t xml:space="preserve">NG17 3EE                 </t>
  </si>
  <si>
    <t xml:space="preserve">01623 552383                            </t>
  </si>
  <si>
    <t>FWE36</t>
  </si>
  <si>
    <t>The Ropewalk</t>
  </si>
  <si>
    <t xml:space="preserve">NG25 0AL                 </t>
  </si>
  <si>
    <t>2011-07-30</t>
  </si>
  <si>
    <t>FWF25</t>
  </si>
  <si>
    <t>431-433 Sheffield Road</t>
  </si>
  <si>
    <t xml:space="preserve">S41 8LU                  </t>
  </si>
  <si>
    <t xml:space="preserve">01246 450425                            </t>
  </si>
  <si>
    <t>FWF66</t>
  </si>
  <si>
    <t>1 Stubley Drive</t>
  </si>
  <si>
    <t xml:space="preserve">S18 8QY                  </t>
  </si>
  <si>
    <t xml:space="preserve">01246 290148                            </t>
  </si>
  <si>
    <t>FWG50</t>
  </si>
  <si>
    <t>Shires Pharmacy</t>
  </si>
  <si>
    <t>18 Main Street</t>
  </si>
  <si>
    <t xml:space="preserve">NG20 8DG                 </t>
  </si>
  <si>
    <t xml:space="preserve">01623 742221                            </t>
  </si>
  <si>
    <t>FWJ65</t>
  </si>
  <si>
    <t>2a Bridge Street</t>
  </si>
  <si>
    <t xml:space="preserve">S21 1AH                  </t>
  </si>
  <si>
    <t xml:space="preserve">0114 2513500                            </t>
  </si>
  <si>
    <t>FWJ83</t>
  </si>
  <si>
    <t>Ladybrook Pharmacy</t>
  </si>
  <si>
    <t>18 Ladybrook Place</t>
  </si>
  <si>
    <t>Ladybrook Lane</t>
  </si>
  <si>
    <t xml:space="preserve">NG18 5JP                 </t>
  </si>
  <si>
    <t xml:space="preserve">01623 626182                            </t>
  </si>
  <si>
    <t>FWJ86</t>
  </si>
  <si>
    <t>Jubilee Way South</t>
  </si>
  <si>
    <t xml:space="preserve">NG18 3RT                 </t>
  </si>
  <si>
    <t xml:space="preserve">01623 653372                            </t>
  </si>
  <si>
    <t>2007-07-10</t>
  </si>
  <si>
    <t>FWK17</t>
  </si>
  <si>
    <t>Units 3,4&amp;5 Granby Croft</t>
  </si>
  <si>
    <t>Bakewell</t>
  </si>
  <si>
    <t xml:space="preserve">DE45 1ET                 </t>
  </si>
  <si>
    <t xml:space="preserve">01629 813215                            </t>
  </si>
  <si>
    <t>FWK34</t>
  </si>
  <si>
    <t>Cromford Road</t>
  </si>
  <si>
    <t>Langley Mill</t>
  </si>
  <si>
    <t xml:space="preserve">NG16 4ED                 </t>
  </si>
  <si>
    <t xml:space="preserve">01733 536130                            </t>
  </si>
  <si>
    <t>FWL65</t>
  </si>
  <si>
    <t>113 Sneinton Road</t>
  </si>
  <si>
    <t xml:space="preserve">NG2 4QL                  </t>
  </si>
  <si>
    <t xml:space="preserve">0115 9504938                            </t>
  </si>
  <si>
    <t>FWL77</t>
  </si>
  <si>
    <t>Crown Pharmaceuticals Limited</t>
  </si>
  <si>
    <t>Riddings Pharmacy</t>
  </si>
  <si>
    <t>31 Greenhill Lane</t>
  </si>
  <si>
    <t>Leabrooks</t>
  </si>
  <si>
    <t xml:space="preserve">DE55 1LU                 </t>
  </si>
  <si>
    <t xml:space="preserve">01773 606222                            </t>
  </si>
  <si>
    <t>FWN42</t>
  </si>
  <si>
    <t>Arthur Medical Services Limited</t>
  </si>
  <si>
    <t>Amber Pharmacy</t>
  </si>
  <si>
    <t>The Arthur Medical Centre</t>
  </si>
  <si>
    <t>Four Lane Ends</t>
  </si>
  <si>
    <t>Horsley Woodhouse</t>
  </si>
  <si>
    <t xml:space="preserve">DE7 6AX                  </t>
  </si>
  <si>
    <t xml:space="preserve">01332 782844                            </t>
  </si>
  <si>
    <t>FWP78</t>
  </si>
  <si>
    <t>Asim's Chemist</t>
  </si>
  <si>
    <t>14-16 Colwick Road</t>
  </si>
  <si>
    <t xml:space="preserve">NG2 4BU                  </t>
  </si>
  <si>
    <t xml:space="preserve">0115 9480865                            </t>
  </si>
  <si>
    <t>FWQ03</t>
  </si>
  <si>
    <t>18 Westdale  Lane</t>
  </si>
  <si>
    <t>Gedling</t>
  </si>
  <si>
    <t xml:space="preserve">NG4 3JA                  </t>
  </si>
  <si>
    <t xml:space="preserve">0115 9878602                            </t>
  </si>
  <si>
    <t>FWR12</t>
  </si>
  <si>
    <t xml:space="preserve">01332 342305                            </t>
  </si>
  <si>
    <t>FWT42</t>
  </si>
  <si>
    <t>Laura Adrio</t>
  </si>
  <si>
    <t>Tideswell Pharmacy Ltd</t>
  </si>
  <si>
    <t>Tideswell</t>
  </si>
  <si>
    <t>Nr Buxton</t>
  </si>
  <si>
    <t xml:space="preserve">SK17 8JT                 </t>
  </si>
  <si>
    <t xml:space="preserve">01298 871249                            </t>
  </si>
  <si>
    <t>FW027</t>
  </si>
  <si>
    <t>Unit A, Riverside Retail</t>
  </si>
  <si>
    <t>Queens Drive</t>
  </si>
  <si>
    <t xml:space="preserve">NG2 1AL                  </t>
  </si>
  <si>
    <t xml:space="preserve">0115 9506111                            </t>
  </si>
  <si>
    <t>2005-06-17</t>
  </si>
  <si>
    <t>FW058</t>
  </si>
  <si>
    <t>Gm Lad Ltd</t>
  </si>
  <si>
    <t>Lowdham Pharmacy</t>
  </si>
  <si>
    <t>Lowdham</t>
  </si>
  <si>
    <t xml:space="preserve">NG14 7AB                 </t>
  </si>
  <si>
    <t xml:space="preserve">0115 9663228                            </t>
  </si>
  <si>
    <t>2005-07-15</t>
  </si>
  <si>
    <t>FW332</t>
  </si>
  <si>
    <t>P Armstrong</t>
  </si>
  <si>
    <t>Gilbert &amp; Armstrong</t>
  </si>
  <si>
    <t>Whitwell</t>
  </si>
  <si>
    <t xml:space="preserve">S80 4QR                  </t>
  </si>
  <si>
    <t xml:space="preserve">01909 720237                            </t>
  </si>
  <si>
    <t>FW548</t>
  </si>
  <si>
    <t>Hospital Pharmacy Services (Nott'm) Ltd</t>
  </si>
  <si>
    <t>Trust Pharmacy</t>
  </si>
  <si>
    <t>B Floor, Qmc Campus</t>
  </si>
  <si>
    <t xml:space="preserve">NG7 2UH                  </t>
  </si>
  <si>
    <t xml:space="preserve">0115 9709472                            </t>
  </si>
  <si>
    <t>FXD96</t>
  </si>
  <si>
    <t>14-16 Cornmarket</t>
  </si>
  <si>
    <t xml:space="preserve">DE1 1QH                  </t>
  </si>
  <si>
    <t xml:space="preserve">01332 207376                            </t>
  </si>
  <si>
    <t>FXE30</t>
  </si>
  <si>
    <t>Edwinstowe</t>
  </si>
  <si>
    <t xml:space="preserve">NG21 9QP                 </t>
  </si>
  <si>
    <t xml:space="preserve">01623 822207                            </t>
  </si>
  <si>
    <t>FXE35</t>
  </si>
  <si>
    <t>12 Harrow Road</t>
  </si>
  <si>
    <t>Wollaton Park</t>
  </si>
  <si>
    <t xml:space="preserve">NG8 1FG                  </t>
  </si>
  <si>
    <t xml:space="preserve">0115 9289256                            </t>
  </si>
  <si>
    <t>FXG89</t>
  </si>
  <si>
    <t>Off Kibworth Close</t>
  </si>
  <si>
    <t>Heathfield</t>
  </si>
  <si>
    <t xml:space="preserve">NG5 1NA                  </t>
  </si>
  <si>
    <t xml:space="preserve">0115 9604140                            </t>
  </si>
  <si>
    <t>FXH72</t>
  </si>
  <si>
    <t>Medina Chemist Ltd</t>
  </si>
  <si>
    <t>85-89 Radford Road</t>
  </si>
  <si>
    <t xml:space="preserve">NG7 5DR                  </t>
  </si>
  <si>
    <t xml:space="preserve">0115 9785221                            </t>
  </si>
  <si>
    <t>FXJ00</t>
  </si>
  <si>
    <t>St Marks Road</t>
  </si>
  <si>
    <t>Chaddesdon</t>
  </si>
  <si>
    <t xml:space="preserve">DE21 6AH                 </t>
  </si>
  <si>
    <t xml:space="preserve">01332 347981                            </t>
  </si>
  <si>
    <t>FXQ07</t>
  </si>
  <si>
    <t>1 Potter Street</t>
  </si>
  <si>
    <t>Melbourne</t>
  </si>
  <si>
    <t xml:space="preserve">DE73 8HW                 </t>
  </si>
  <si>
    <t xml:space="preserve">01332 862510                            </t>
  </si>
  <si>
    <t>FXW61</t>
  </si>
  <si>
    <t>Trent Direct</t>
  </si>
  <si>
    <t>Trent House</t>
  </si>
  <si>
    <t>Meadowbank Way,Eastwood</t>
  </si>
  <si>
    <t xml:space="preserve">NG16 3SB                 </t>
  </si>
  <si>
    <t xml:space="preserve">01773 715745                            </t>
  </si>
  <si>
    <t>FXW83</t>
  </si>
  <si>
    <t>Whitemoor Medical Centre</t>
  </si>
  <si>
    <t>Whitemoor Lane</t>
  </si>
  <si>
    <t xml:space="preserve">DE56 0JB                 </t>
  </si>
  <si>
    <t xml:space="preserve">01773 827140                            </t>
  </si>
  <si>
    <t>FXX72</t>
  </si>
  <si>
    <t xml:space="preserve">S45 9NU                  </t>
  </si>
  <si>
    <t xml:space="preserve">01246 348947                            </t>
  </si>
  <si>
    <t>FXY78</t>
  </si>
  <si>
    <t>Adjacent To Manor Surgery</t>
  </si>
  <si>
    <t>Middle Street, Beeston</t>
  </si>
  <si>
    <t xml:space="preserve">NG9 1GA                  </t>
  </si>
  <si>
    <t xml:space="preserve">0115 9228291                            </t>
  </si>
  <si>
    <t>FX019</t>
  </si>
  <si>
    <t>Wilde Da Ltd</t>
  </si>
  <si>
    <t>David A Wilde Ltd</t>
  </si>
  <si>
    <t>46-48 Church Street</t>
  </si>
  <si>
    <t>Bilsthorpe</t>
  </si>
  <si>
    <t xml:space="preserve">NG22 8QR                 </t>
  </si>
  <si>
    <t xml:space="preserve">01623 870243                            </t>
  </si>
  <si>
    <t>FX159</t>
  </si>
  <si>
    <t>1 Waverley Street</t>
  </si>
  <si>
    <t>Tibshelf</t>
  </si>
  <si>
    <t xml:space="preserve">DE55 5PS                 </t>
  </si>
  <si>
    <t xml:space="preserve">01773 872201                            </t>
  </si>
  <si>
    <t>FX191</t>
  </si>
  <si>
    <t>Dualvale LTD</t>
  </si>
  <si>
    <t>Vantage Vale Chemist</t>
  </si>
  <si>
    <t>66 Vale Road</t>
  </si>
  <si>
    <t>Colwick</t>
  </si>
  <si>
    <t xml:space="preserve">NG4 2EB                  </t>
  </si>
  <si>
    <t xml:space="preserve">0115 9404044                            </t>
  </si>
  <si>
    <t>FX500</t>
  </si>
  <si>
    <t>Km Brennan (Chemist) Limited</t>
  </si>
  <si>
    <t>31 Market Street</t>
  </si>
  <si>
    <t>Burton-On-Trent</t>
  </si>
  <si>
    <t xml:space="preserve">DE11 9DB                 </t>
  </si>
  <si>
    <t xml:space="preserve">01283 217141                            </t>
  </si>
  <si>
    <t>FX727</t>
  </si>
  <si>
    <t>Tesco-In-Store Pharmacy</t>
  </si>
  <si>
    <t xml:space="preserve">NG15 7UQ                 </t>
  </si>
  <si>
    <t>FX816</t>
  </si>
  <si>
    <t>35-37 Low Pavement</t>
  </si>
  <si>
    <t xml:space="preserve">S40 1PB                  </t>
  </si>
  <si>
    <t>FYD55</t>
  </si>
  <si>
    <t>72 Ilkeston Road</t>
  </si>
  <si>
    <t xml:space="preserve">NG7 3GQ                  </t>
  </si>
  <si>
    <t xml:space="preserve">0115 9783389                            </t>
  </si>
  <si>
    <t>FYJ21</t>
  </si>
  <si>
    <t>11-19 Victoria Centre</t>
  </si>
  <si>
    <t xml:space="preserve">NG1 3QS                  </t>
  </si>
  <si>
    <t>FYL81</t>
  </si>
  <si>
    <t>Robey Close</t>
  </si>
  <si>
    <t>Linby</t>
  </si>
  <si>
    <t xml:space="preserve">NG15 8AA                 </t>
  </si>
  <si>
    <t xml:space="preserve">0115 9564896                            </t>
  </si>
  <si>
    <t>1992-07-20</t>
  </si>
  <si>
    <t>FYM49</t>
  </si>
  <si>
    <t>Alfreton Primary Care Dev</t>
  </si>
  <si>
    <t xml:space="preserve">01773 836328                            </t>
  </si>
  <si>
    <t>FYR36</t>
  </si>
  <si>
    <t>50 Park Farm Centre</t>
  </si>
  <si>
    <t xml:space="preserve">DE22 2QN                 </t>
  </si>
  <si>
    <t xml:space="preserve">01332 550855                            </t>
  </si>
  <si>
    <t>FY518</t>
  </si>
  <si>
    <t>Park Medical Centre</t>
  </si>
  <si>
    <t>Maine Drive</t>
  </si>
  <si>
    <t xml:space="preserve">DE21 6LA                 </t>
  </si>
  <si>
    <t xml:space="preserve">01332 664504                            </t>
  </si>
  <si>
    <t>FY697</t>
  </si>
  <si>
    <t>Dents Of Chesterfield</t>
  </si>
  <si>
    <t>79 New Square</t>
  </si>
  <si>
    <t xml:space="preserve">S40 1AH                  </t>
  </si>
  <si>
    <t>FY746</t>
  </si>
  <si>
    <t>Granby Road</t>
  </si>
  <si>
    <t xml:space="preserve">DE45 1ES                 </t>
  </si>
  <si>
    <t>FJF97</t>
  </si>
  <si>
    <t>Unit 6 Trust Court</t>
  </si>
  <si>
    <t>Chivers Way, Vision Park</t>
  </si>
  <si>
    <t>Histon</t>
  </si>
  <si>
    <t xml:space="preserve">CB24 9PW                 </t>
  </si>
  <si>
    <t xml:space="preserve">01223 235100                            </t>
  </si>
  <si>
    <t>2007-05-28</t>
  </si>
  <si>
    <t>FLV51</t>
  </si>
  <si>
    <t>Coloplast LTD</t>
  </si>
  <si>
    <t>Charter Healthcare</t>
  </si>
  <si>
    <t>Unit 1 The Links</t>
  </si>
  <si>
    <t>Bakewell Road</t>
  </si>
  <si>
    <t>Orton Southgate</t>
  </si>
  <si>
    <t xml:space="preserve">PE2 6BJ                  </t>
  </si>
  <si>
    <t xml:space="preserve">01733 392000                            </t>
  </si>
  <si>
    <t>FNJ81</t>
  </si>
  <si>
    <t>25 Lower Brook Street</t>
  </si>
  <si>
    <t xml:space="preserve">IP4 1AQ                  </t>
  </si>
  <si>
    <t>FPM97</t>
  </si>
  <si>
    <t>Ostomart LTD</t>
  </si>
  <si>
    <t>20 Phorpres Close</t>
  </si>
  <si>
    <t>Cygnet Park</t>
  </si>
  <si>
    <t>Hampton</t>
  </si>
  <si>
    <t xml:space="preserve">PE7 8FZ                  </t>
  </si>
  <si>
    <t xml:space="preserve">01733 348883                            </t>
  </si>
  <si>
    <t>FPW87</t>
  </si>
  <si>
    <t>Rose Healthcare</t>
  </si>
  <si>
    <t>60 St.Matthews Street</t>
  </si>
  <si>
    <t>FWP87</t>
  </si>
  <si>
    <t>17 Charing Cross</t>
  </si>
  <si>
    <t xml:space="preserve">NR2 4AX                  </t>
  </si>
  <si>
    <t>FAN60</t>
  </si>
  <si>
    <t>Wilkinsons Healthcare</t>
  </si>
  <si>
    <t>44 Hamlet Court Road</t>
  </si>
  <si>
    <t xml:space="preserve">SS0 7LX                  </t>
  </si>
  <si>
    <t xml:space="preserve">01702 430672                            </t>
  </si>
  <si>
    <t>FA133</t>
  </si>
  <si>
    <t>Ward Mobility Limited</t>
  </si>
  <si>
    <t>353 Long Road</t>
  </si>
  <si>
    <t xml:space="preserve">01268 511111                            </t>
  </si>
  <si>
    <t>2012-04-01</t>
  </si>
  <si>
    <t>FJN80</t>
  </si>
  <si>
    <t>Sash Medical Limited</t>
  </si>
  <si>
    <t xml:space="preserve">SS5 4RU                  </t>
  </si>
  <si>
    <t xml:space="preserve">01702 206502                            </t>
  </si>
  <si>
    <t>2003-06-01</t>
  </si>
  <si>
    <t>FMG28</t>
  </si>
  <si>
    <t>Jade-Euro-Med-Limited</t>
  </si>
  <si>
    <t>Jade-Euro-Med</t>
  </si>
  <si>
    <t>14 Hanningfield Ind Est</t>
  </si>
  <si>
    <t>Old Church Road</t>
  </si>
  <si>
    <t>East Hanningfield</t>
  </si>
  <si>
    <t xml:space="preserve">CM3 8AB                  </t>
  </si>
  <si>
    <t xml:space="preserve">01245 400413                            </t>
  </si>
  <si>
    <t>FNE35</t>
  </si>
  <si>
    <t>25 Cliff Avenue</t>
  </si>
  <si>
    <t xml:space="preserve">SS9 1HF                  </t>
  </si>
  <si>
    <t>FWC51</t>
  </si>
  <si>
    <t>Graphic House</t>
  </si>
  <si>
    <t>11 Magdalen Street</t>
  </si>
  <si>
    <t xml:space="preserve">CO1 1JJ                  </t>
  </si>
  <si>
    <t xml:space="preserve">01206 369253                            </t>
  </si>
  <si>
    <t>FWN89</t>
  </si>
  <si>
    <t>Patient Choice Ltd</t>
  </si>
  <si>
    <t>533 Rayleigh Road</t>
  </si>
  <si>
    <t xml:space="preserve">SS7 3TN                  </t>
  </si>
  <si>
    <t xml:space="preserve">01702 680122                            </t>
  </si>
  <si>
    <t>FAH84</t>
  </si>
  <si>
    <t>Oakmed LTD</t>
  </si>
  <si>
    <t>Unit B,The Io Ctr,Barnway</t>
  </si>
  <si>
    <t>Lodge Farm Industrial Est</t>
  </si>
  <si>
    <t xml:space="preserve">NN5 7UW                  </t>
  </si>
  <si>
    <t xml:space="preserve">01604 586529                            </t>
  </si>
  <si>
    <t>1991-04-15</t>
  </si>
  <si>
    <t>FAM80</t>
  </si>
  <si>
    <t>Unit 2a</t>
  </si>
  <si>
    <t>Beacon Retail Park</t>
  </si>
  <si>
    <t>Bletchley</t>
  </si>
  <si>
    <t xml:space="preserve">MK1 1BN                  </t>
  </si>
  <si>
    <t xml:space="preserve">01908 372560                            </t>
  </si>
  <si>
    <t>FCV71</t>
  </si>
  <si>
    <t>Cox And Robinson Pharmacy</t>
  </si>
  <si>
    <t>239 Queensway</t>
  </si>
  <si>
    <t xml:space="preserve">MK2 2EH                  </t>
  </si>
  <si>
    <t xml:space="preserve">01908 373135                            </t>
  </si>
  <si>
    <t>FDR75</t>
  </si>
  <si>
    <t>140 High Street</t>
  </si>
  <si>
    <t xml:space="preserve">EN8 0AW                  </t>
  </si>
  <si>
    <t xml:space="preserve">01903 731244                            </t>
  </si>
  <si>
    <t>FD207</t>
  </si>
  <si>
    <t>Watling Street</t>
  </si>
  <si>
    <t xml:space="preserve">MK1 1DD                  </t>
  </si>
  <si>
    <t xml:space="preserve">01908 453649                            </t>
  </si>
  <si>
    <t>FD795</t>
  </si>
  <si>
    <t>127-129 Queensway</t>
  </si>
  <si>
    <t xml:space="preserve">MK2 2DH                  </t>
  </si>
  <si>
    <t xml:space="preserve">01908 373674                            </t>
  </si>
  <si>
    <t>1991-05-07</t>
  </si>
  <si>
    <t>FEC30</t>
  </si>
  <si>
    <t>Vyas LTD</t>
  </si>
  <si>
    <t>Far Cotton Pharmacy</t>
  </si>
  <si>
    <t>Far Cotton Comm Facility</t>
  </si>
  <si>
    <t>Delapre Crescent Road</t>
  </si>
  <si>
    <t xml:space="preserve">NN4 8LG                  </t>
  </si>
  <si>
    <t>FE971</t>
  </si>
  <si>
    <t>Chapharm Ltd (Disp Chemists)</t>
  </si>
  <si>
    <t>Chapharm Ltd Dispensing Chemists</t>
  </si>
  <si>
    <t>3 Swindon Court</t>
  </si>
  <si>
    <t>Heelands, Milton Keynes</t>
  </si>
  <si>
    <t xml:space="preserve">MK13 7PN                 </t>
  </si>
  <si>
    <t xml:space="preserve">01908 320392                            </t>
  </si>
  <si>
    <t>FFD48</t>
  </si>
  <si>
    <t>Jardines Pharmacy</t>
  </si>
  <si>
    <t>Highland Drive, Broughton</t>
  </si>
  <si>
    <t xml:space="preserve">MK10 7EF                 </t>
  </si>
  <si>
    <t>2011-03-31</t>
  </si>
  <si>
    <t>FFV85</t>
  </si>
  <si>
    <t>69 Dulverton Drive</t>
  </si>
  <si>
    <t>Furzton</t>
  </si>
  <si>
    <t xml:space="preserve">MK4 1EW                  </t>
  </si>
  <si>
    <t xml:space="preserve">01908 505659                            </t>
  </si>
  <si>
    <t>FGP72</t>
  </si>
  <si>
    <t>2 Kingfisher Centre</t>
  </si>
  <si>
    <t>Elthorne Way</t>
  </si>
  <si>
    <t>Newport Pagnell</t>
  </si>
  <si>
    <t xml:space="preserve">MK16 0JQ                 </t>
  </si>
  <si>
    <t xml:space="preserve">01908 614622                            </t>
  </si>
  <si>
    <t>FHC90</t>
  </si>
  <si>
    <t>Blp Chemists Ltd</t>
  </si>
  <si>
    <t>Bliep Chemist</t>
  </si>
  <si>
    <t>14 St Mary's Avenue</t>
  </si>
  <si>
    <t xml:space="preserve">MK3 5DT                  </t>
  </si>
  <si>
    <t xml:space="preserve">01908 373271                            </t>
  </si>
  <si>
    <t>FHH81</t>
  </si>
  <si>
    <t>Westcroft Retail Park</t>
  </si>
  <si>
    <t>Westcroft</t>
  </si>
  <si>
    <t xml:space="preserve">MK4 4DD                  </t>
  </si>
  <si>
    <t xml:space="preserve">01908 506165                            </t>
  </si>
  <si>
    <t>FHH86</t>
  </si>
  <si>
    <t>Ashby Fields</t>
  </si>
  <si>
    <t>3 Wimborne Place</t>
  </si>
  <si>
    <t xml:space="preserve">NN11 0XY                 </t>
  </si>
  <si>
    <t xml:space="preserve">01327 300607                            </t>
  </si>
  <si>
    <t>FH496</t>
  </si>
  <si>
    <t>Deane HJ</t>
  </si>
  <si>
    <t>Caring Hands</t>
  </si>
  <si>
    <t>36 Springfield Road</t>
  </si>
  <si>
    <t xml:space="preserve">LU3 2HF                  </t>
  </si>
  <si>
    <t>FJM85</t>
  </si>
  <si>
    <t>Seemus LTD</t>
  </si>
  <si>
    <t>Speed Service Appliance Contractors</t>
  </si>
  <si>
    <t>91 South Street</t>
  </si>
  <si>
    <t xml:space="preserve">CM23 3AL                 </t>
  </si>
  <si>
    <t>2005-01-15</t>
  </si>
  <si>
    <t>FJP28</t>
  </si>
  <si>
    <t>Unit 1, Willen Hcare Plus</t>
  </si>
  <si>
    <t>Beaufort Drive, Willen</t>
  </si>
  <si>
    <t xml:space="preserve">MK15 9ET                 </t>
  </si>
  <si>
    <t xml:space="preserve">01908 671077                            </t>
  </si>
  <si>
    <t>2008-02-15</t>
  </si>
  <si>
    <t>FJY69</t>
  </si>
  <si>
    <t>Modi H</t>
  </si>
  <si>
    <t xml:space="preserve">MK16 8AB                 </t>
  </si>
  <si>
    <t xml:space="preserve">01908 610583                            </t>
  </si>
  <si>
    <t>FJ979</t>
  </si>
  <si>
    <t>106 Serpentine Court</t>
  </si>
  <si>
    <t xml:space="preserve">MK2 3QL                  </t>
  </si>
  <si>
    <t xml:space="preserve">01908 372146                            </t>
  </si>
  <si>
    <t>1991-02-16</t>
  </si>
  <si>
    <t>FLF60</t>
  </si>
  <si>
    <t>Bletcham Way</t>
  </si>
  <si>
    <t xml:space="preserve">MK1 1QB                  </t>
  </si>
  <si>
    <t xml:space="preserve">01908 362500                            </t>
  </si>
  <si>
    <t>2005-11-19</t>
  </si>
  <si>
    <t>FME40</t>
  </si>
  <si>
    <t>799 Witan Gate</t>
  </si>
  <si>
    <t xml:space="preserve">MK9 2FW                  </t>
  </si>
  <si>
    <t xml:space="preserve">01908 674154                            </t>
  </si>
  <si>
    <t>FMM65</t>
  </si>
  <si>
    <t>32 Benbow Court</t>
  </si>
  <si>
    <t>Shenley Church End</t>
  </si>
  <si>
    <t>Local Centre</t>
  </si>
  <si>
    <t xml:space="preserve">MK5 6JG                  </t>
  </si>
  <si>
    <t xml:space="preserve">01908 506080                            </t>
  </si>
  <si>
    <t>FMN28</t>
  </si>
  <si>
    <t>12 Fyfield Barrow</t>
  </si>
  <si>
    <t>Walnut Tree</t>
  </si>
  <si>
    <t xml:space="preserve">MK7 7AN                  </t>
  </si>
  <si>
    <t xml:space="preserve">01908 234578                            </t>
  </si>
  <si>
    <t>1992-11-20</t>
  </si>
  <si>
    <t>FMV89</t>
  </si>
  <si>
    <t>6 Ardwell Lane</t>
  </si>
  <si>
    <t>Greeleys</t>
  </si>
  <si>
    <t xml:space="preserve">MK12 6AX                 </t>
  </si>
  <si>
    <t xml:space="preserve">01908 315321                            </t>
  </si>
  <si>
    <t>FM314</t>
  </si>
  <si>
    <t>Milton Keynes Medical Ctr</t>
  </si>
  <si>
    <t>68 Bradwell</t>
  </si>
  <si>
    <t>Common Boulevard</t>
  </si>
  <si>
    <t xml:space="preserve">MK13 8RN                 </t>
  </si>
  <si>
    <t xml:space="preserve">01908 607179                            </t>
  </si>
  <si>
    <t>FM359</t>
  </si>
  <si>
    <t>1 The Concourse</t>
  </si>
  <si>
    <t>Brunel Centre</t>
  </si>
  <si>
    <t xml:space="preserve">MK2 2ES                  </t>
  </si>
  <si>
    <t xml:space="preserve">01908 372888                            </t>
  </si>
  <si>
    <t>FM996</t>
  </si>
  <si>
    <t>95 Fishermead Boulevard</t>
  </si>
  <si>
    <t>Fishermead</t>
  </si>
  <si>
    <t xml:space="preserve">MK6 2AG                  </t>
  </si>
  <si>
    <t xml:space="preserve">01908 669590                            </t>
  </si>
  <si>
    <t>FNP23</t>
  </si>
  <si>
    <t>13 Melrose Avenue</t>
  </si>
  <si>
    <t xml:space="preserve">MK3 6PB                  </t>
  </si>
  <si>
    <t xml:space="preserve">01908 372651                            </t>
  </si>
  <si>
    <t>FNT65</t>
  </si>
  <si>
    <t>Stantonbury Centre</t>
  </si>
  <si>
    <t>22-24 Purbeck</t>
  </si>
  <si>
    <t>Stantonbury</t>
  </si>
  <si>
    <t xml:space="preserve">MK14 6BL                 </t>
  </si>
  <si>
    <t xml:space="preserve">01908 314870                            </t>
  </si>
  <si>
    <t>FPK87</t>
  </si>
  <si>
    <t>3 Tower Crescent</t>
  </si>
  <si>
    <t>Neath Hill Centre</t>
  </si>
  <si>
    <t xml:space="preserve">MK14 6JY                 </t>
  </si>
  <si>
    <t xml:space="preserve">01908 605635                            </t>
  </si>
  <si>
    <t>FQP14</t>
  </si>
  <si>
    <t>I Pharma Specials Ltd</t>
  </si>
  <si>
    <t>Westcroft Pharmacy</t>
  </si>
  <si>
    <t>1 Savill Lane</t>
  </si>
  <si>
    <t xml:space="preserve">MK4 4EN                  </t>
  </si>
  <si>
    <t>2014-04-03</t>
  </si>
  <si>
    <t>FQ512</t>
  </si>
  <si>
    <t>Coopers Yard</t>
  </si>
  <si>
    <t>86 High Street</t>
  </si>
  <si>
    <t xml:space="preserve">MK16 8PY                 </t>
  </si>
  <si>
    <t xml:space="preserve">01908 611161                            </t>
  </si>
  <si>
    <t>FRD67</t>
  </si>
  <si>
    <t>Unit4</t>
  </si>
  <si>
    <t>Woolworths Development</t>
  </si>
  <si>
    <t>Midsummer Arcade</t>
  </si>
  <si>
    <t>Central Milton Keynes</t>
  </si>
  <si>
    <t xml:space="preserve">MK9 3BB                  </t>
  </si>
  <si>
    <t xml:space="preserve">01908 673271                            </t>
  </si>
  <si>
    <t>FRM66</t>
  </si>
  <si>
    <t>Stony Stratford</t>
  </si>
  <si>
    <t xml:space="preserve">MK11 1AA                 </t>
  </si>
  <si>
    <t xml:space="preserve">01908 561210                            </t>
  </si>
  <si>
    <t>1996-04-29</t>
  </si>
  <si>
    <t>FRP65</t>
  </si>
  <si>
    <t>Tosar AS</t>
  </si>
  <si>
    <t>Hilltops Medical Centre</t>
  </si>
  <si>
    <t>Kensington Drive</t>
  </si>
  <si>
    <t>Great Holm,Milton Keynes</t>
  </si>
  <si>
    <t xml:space="preserve">MK8 9HN                  </t>
  </si>
  <si>
    <t xml:space="preserve">01908 561669                            </t>
  </si>
  <si>
    <t>FR402</t>
  </si>
  <si>
    <t>Patel Bm &amp; Sb</t>
  </si>
  <si>
    <t>P &amp; I Smith Ltd</t>
  </si>
  <si>
    <t>206 Whaddon Way</t>
  </si>
  <si>
    <t xml:space="preserve">MK3 7DG                  </t>
  </si>
  <si>
    <t xml:space="preserve">01908 372161                            </t>
  </si>
  <si>
    <t>FR715</t>
  </si>
  <si>
    <t>Mr Has Modi</t>
  </si>
  <si>
    <t>Jardines Wholly Internet/Mail Order Phar</t>
  </si>
  <si>
    <t>Lakeside</t>
  </si>
  <si>
    <t>Shirewell Crescent</t>
  </si>
  <si>
    <t xml:space="preserve">MK4 1GA                  </t>
  </si>
  <si>
    <t xml:space="preserve">01908 506828                            </t>
  </si>
  <si>
    <t>FR978</t>
  </si>
  <si>
    <t>Kalsi SS</t>
  </si>
  <si>
    <t>Mclaren Pharmacy</t>
  </si>
  <si>
    <t>32 St James Street</t>
  </si>
  <si>
    <t>New Bradwell</t>
  </si>
  <si>
    <t xml:space="preserve">MK13 0BH                 </t>
  </si>
  <si>
    <t xml:space="preserve">01908 313389                            </t>
  </si>
  <si>
    <t>1990-09-29</t>
  </si>
  <si>
    <t>FTP28</t>
  </si>
  <si>
    <t>Kingston Dist.Shop.Ctr.</t>
  </si>
  <si>
    <t>Kingston</t>
  </si>
  <si>
    <t xml:space="preserve">MK10 0AH                 </t>
  </si>
  <si>
    <t xml:space="preserve">01908 457047                            </t>
  </si>
  <si>
    <t>FTR22</t>
  </si>
  <si>
    <t>Cox And Robinson</t>
  </si>
  <si>
    <t xml:space="preserve">MK11 1BE                 </t>
  </si>
  <si>
    <t xml:space="preserve">01908 564444                            </t>
  </si>
  <si>
    <t>FT700</t>
  </si>
  <si>
    <t>Olney</t>
  </si>
  <si>
    <t xml:space="preserve">MK46 4BA                 </t>
  </si>
  <si>
    <t xml:space="preserve">01234 711203                            </t>
  </si>
  <si>
    <t>FVJ36</t>
  </si>
  <si>
    <t>15 The Square</t>
  </si>
  <si>
    <t>Wolverton</t>
  </si>
  <si>
    <t xml:space="preserve">MK12 5DG                 </t>
  </si>
  <si>
    <t xml:space="preserve">01908 315612                            </t>
  </si>
  <si>
    <t>FVN76</t>
  </si>
  <si>
    <t>9 Farthing Grove</t>
  </si>
  <si>
    <t>Netherfield Local Centre</t>
  </si>
  <si>
    <t xml:space="preserve">MK6 4JH                  </t>
  </si>
  <si>
    <t xml:space="preserve">01908 670777                            </t>
  </si>
  <si>
    <t>FV652</t>
  </si>
  <si>
    <t>Woburn Sands Pharmacy</t>
  </si>
  <si>
    <t>Woburn Sands</t>
  </si>
  <si>
    <t xml:space="preserve">MK17 8RB                 </t>
  </si>
  <si>
    <t xml:space="preserve">01908 583243                            </t>
  </si>
  <si>
    <t>FWE39</t>
  </si>
  <si>
    <t>5 Notre Dame News</t>
  </si>
  <si>
    <t xml:space="preserve">NN1 2BG                  </t>
  </si>
  <si>
    <t xml:space="preserve">01604 638813                            </t>
  </si>
  <si>
    <t>FW787</t>
  </si>
  <si>
    <t>Winchester Circle</t>
  </si>
  <si>
    <t xml:space="preserve">MK10 0BA                 </t>
  </si>
  <si>
    <t xml:space="preserve">01908 585882                            </t>
  </si>
  <si>
    <t>FW866</t>
  </si>
  <si>
    <t>Mr Ashok S Tosar</t>
  </si>
  <si>
    <t>12 White Horse Drive</t>
  </si>
  <si>
    <t>Emerson Valley</t>
  </si>
  <si>
    <t xml:space="preserve">MK4 2AS                  </t>
  </si>
  <si>
    <t>FXF16</t>
  </si>
  <si>
    <t>Cox And Robinson (Chemists) Ltd</t>
  </si>
  <si>
    <t>2 Perrydown</t>
  </si>
  <si>
    <t>Beanhill</t>
  </si>
  <si>
    <t xml:space="preserve">MK6 4NE                  </t>
  </si>
  <si>
    <t xml:space="preserve">01908 239485                            </t>
  </si>
  <si>
    <t>2007-03-26</t>
  </si>
  <si>
    <t>FXG76</t>
  </si>
  <si>
    <t>18 Crown Walk</t>
  </si>
  <si>
    <t>Secklow Gate West</t>
  </si>
  <si>
    <t xml:space="preserve">MK9 3AH                  </t>
  </si>
  <si>
    <t xml:space="preserve">01908 607327                            </t>
  </si>
  <si>
    <t>FXX59</t>
  </si>
  <si>
    <t>Modi HAS</t>
  </si>
  <si>
    <t>Griffith Gate, Middleton</t>
  </si>
  <si>
    <t xml:space="preserve">MK10 9BQ                 </t>
  </si>
  <si>
    <t xml:space="preserve">01908 665105                            </t>
  </si>
  <si>
    <t>FY790</t>
  </si>
  <si>
    <t>44 Wordsworth Avenue</t>
  </si>
  <si>
    <t xml:space="preserve">MK16 8SB                 </t>
  </si>
  <si>
    <t xml:space="preserve">01908 618017                            </t>
  </si>
  <si>
    <t>FAF98</t>
  </si>
  <si>
    <t>20-22 Fletcher Mall</t>
  </si>
  <si>
    <t>Beaumont Leys</t>
  </si>
  <si>
    <t xml:space="preserve">LE4 1DG                  </t>
  </si>
  <si>
    <t>FAN91</t>
  </si>
  <si>
    <t>64 Blaby Road</t>
  </si>
  <si>
    <t>South Wigston</t>
  </si>
  <si>
    <t xml:space="preserve">LE18 4SD                 </t>
  </si>
  <si>
    <t xml:space="preserve">0116 2785160                            </t>
  </si>
  <si>
    <t>FAN94</t>
  </si>
  <si>
    <t>Evergreen Healthcare Limited</t>
  </si>
  <si>
    <t>Unit 10, 111 Ross Walk</t>
  </si>
  <si>
    <t>Leicester Business Centre</t>
  </si>
  <si>
    <t xml:space="preserve">LE4 5HH                  </t>
  </si>
  <si>
    <t xml:space="preserve">0795 8435945                            </t>
  </si>
  <si>
    <t>FAQ51</t>
  </si>
  <si>
    <t>National Co-Operative Pharmacy</t>
  </si>
  <si>
    <t>Unit 2, Sturdee Road</t>
  </si>
  <si>
    <t>Eyres Monsell</t>
  </si>
  <si>
    <t xml:space="preserve">LE2 9DB                  </t>
  </si>
  <si>
    <t xml:space="preserve">0116 2785073                            </t>
  </si>
  <si>
    <t>FAT69</t>
  </si>
  <si>
    <t>4 Albert Street</t>
  </si>
  <si>
    <t xml:space="preserve">NG13 0AJ                 </t>
  </si>
  <si>
    <t xml:space="preserve">01949 843786                            </t>
  </si>
  <si>
    <t>FA090</t>
  </si>
  <si>
    <t>Vanisha LTD</t>
  </si>
  <si>
    <t>Heathbrook Pharmacy</t>
  </si>
  <si>
    <t>10 Arnolds Crescent</t>
  </si>
  <si>
    <t>Newbold Verdon</t>
  </si>
  <si>
    <t xml:space="preserve">LE9 9LD                  </t>
  </si>
  <si>
    <t xml:space="preserve">01455 822779                            </t>
  </si>
  <si>
    <t>FA190</t>
  </si>
  <si>
    <t>Ia East Midlands Ltd</t>
  </si>
  <si>
    <t>Moins Chemist</t>
  </si>
  <si>
    <t>11-15 Coventry Road</t>
  </si>
  <si>
    <t>Market Harborough</t>
  </si>
  <si>
    <t xml:space="preserve">LE16 9BX                 </t>
  </si>
  <si>
    <t xml:space="preserve">01858 468545                            </t>
  </si>
  <si>
    <t>FA409</t>
  </si>
  <si>
    <t>Brennans Pharmacy</t>
  </si>
  <si>
    <t>65 Leicester Road</t>
  </si>
  <si>
    <t>Narborough</t>
  </si>
  <si>
    <t xml:space="preserve">LE19 2DU                 </t>
  </si>
  <si>
    <t xml:space="preserve">0116 2863000                            </t>
  </si>
  <si>
    <t>FA482</t>
  </si>
  <si>
    <t>Hhcc LTD</t>
  </si>
  <si>
    <t>Health Centre Pharmacy</t>
  </si>
  <si>
    <t>27 Hill Street</t>
  </si>
  <si>
    <t>Hinckley</t>
  </si>
  <si>
    <t xml:space="preserve">LE10 1DS                 </t>
  </si>
  <si>
    <t xml:space="preserve">01455 637510                            </t>
  </si>
  <si>
    <t>FCA77</t>
  </si>
  <si>
    <t>Dattani P.H.</t>
  </si>
  <si>
    <t>Interpharm (Leics) Chemists</t>
  </si>
  <si>
    <t>521 Saffron Lane</t>
  </si>
  <si>
    <t xml:space="preserve">LE2 6UL                  </t>
  </si>
  <si>
    <t>FCE24</t>
  </si>
  <si>
    <t>26 Pinfold Gate</t>
  </si>
  <si>
    <t xml:space="preserve">LE11 1BE                 </t>
  </si>
  <si>
    <t xml:space="preserve">01509 237220                            </t>
  </si>
  <si>
    <t>FCH01</t>
  </si>
  <si>
    <t>Mason &amp; Son (Chemists) Ltd</t>
  </si>
  <si>
    <t>151a Grange Road</t>
  </si>
  <si>
    <t>Hugglescote</t>
  </si>
  <si>
    <t xml:space="preserve">LE67 2BS                 </t>
  </si>
  <si>
    <t xml:space="preserve">01530 811657                            </t>
  </si>
  <si>
    <t>FCH08</t>
  </si>
  <si>
    <t>Sohail Amjed Ltd</t>
  </si>
  <si>
    <t>Your Pharmacy</t>
  </si>
  <si>
    <t>51-53 Narborough Road</t>
  </si>
  <si>
    <t xml:space="preserve">LE3 0LE                  </t>
  </si>
  <si>
    <t xml:space="preserve">0116 2541208                            </t>
  </si>
  <si>
    <t>2010-02-12</t>
  </si>
  <si>
    <t>FCH75</t>
  </si>
  <si>
    <t>Whetstone Chemist Ltd</t>
  </si>
  <si>
    <t>Whetstone Chemist</t>
  </si>
  <si>
    <t xml:space="preserve">LE8 6LP                  </t>
  </si>
  <si>
    <t xml:space="preserve">0116 2750731                            </t>
  </si>
  <si>
    <t>FCJ00</t>
  </si>
  <si>
    <t>Saffron Lane Pharmacy</t>
  </si>
  <si>
    <t>579 Saffron Lane</t>
  </si>
  <si>
    <t xml:space="preserve">LE2 6UN                  </t>
  </si>
  <si>
    <t>FCJ98</t>
  </si>
  <si>
    <t>Glen Road</t>
  </si>
  <si>
    <t>Oadby</t>
  </si>
  <si>
    <t xml:space="preserve">LE2 4PE                  </t>
  </si>
  <si>
    <t xml:space="preserve">0116 2720468                            </t>
  </si>
  <si>
    <t>FCM80</t>
  </si>
  <si>
    <t>Chirag Ahir Limited</t>
  </si>
  <si>
    <t>Tritton Road Pharmacy</t>
  </si>
  <si>
    <t>U1 Morrisons Supermarket</t>
  </si>
  <si>
    <t xml:space="preserve">LN6 7QL                  </t>
  </si>
  <si>
    <t xml:space="preserve">01522 537145                            </t>
  </si>
  <si>
    <t>2013-11-04</t>
  </si>
  <si>
    <t>FCR26</t>
  </si>
  <si>
    <t>3d &amp; Co Ltd</t>
  </si>
  <si>
    <t>Outwoods Pharmacy</t>
  </si>
  <si>
    <t>18 Derwent Drive</t>
  </si>
  <si>
    <t xml:space="preserve">LE11 3RJ                 </t>
  </si>
  <si>
    <t xml:space="preserve">01509 262530                            </t>
  </si>
  <si>
    <t>2007-10-09</t>
  </si>
  <si>
    <t>FCR59</t>
  </si>
  <si>
    <t>Morningside Leicester Ltd</t>
  </si>
  <si>
    <t>Glenfield</t>
  </si>
  <si>
    <t xml:space="preserve">LE3 8BQ                  </t>
  </si>
  <si>
    <t xml:space="preserve">0116 2872713                            </t>
  </si>
  <si>
    <t>FCT38</t>
  </si>
  <si>
    <t>Narborough Rd Retail Park</t>
  </si>
  <si>
    <t>Narborough Road West</t>
  </si>
  <si>
    <t xml:space="preserve">LE3 5LH                  </t>
  </si>
  <si>
    <t xml:space="preserve">0116 3552347                            </t>
  </si>
  <si>
    <t>2012-07-19</t>
  </si>
  <si>
    <t>FCT54</t>
  </si>
  <si>
    <t>Leonard Smith Chemist</t>
  </si>
  <si>
    <t>Leonard Smith</t>
  </si>
  <si>
    <t>195 Melton Road</t>
  </si>
  <si>
    <t xml:space="preserve">LE4 6QT                  </t>
  </si>
  <si>
    <t>FCV82</t>
  </si>
  <si>
    <t>78 Queens Road</t>
  </si>
  <si>
    <t>Clarendon Park</t>
  </si>
  <si>
    <t xml:space="preserve">LE2 1TU                  </t>
  </si>
  <si>
    <t xml:space="preserve">0116 2707140                            </t>
  </si>
  <si>
    <t>FCW23</t>
  </si>
  <si>
    <t>Alpha Pharma Supplies Ltd</t>
  </si>
  <si>
    <t>Visionary Meds</t>
  </si>
  <si>
    <t>101d Gwendolen Road</t>
  </si>
  <si>
    <t xml:space="preserve">LE5 5FL                  </t>
  </si>
  <si>
    <t xml:space="preserve">0116 2736862                            </t>
  </si>
  <si>
    <t>FC076</t>
  </si>
  <si>
    <t>Universal Chemist (Leicester) Ltd</t>
  </si>
  <si>
    <t>Universal Chemist</t>
  </si>
  <si>
    <t>105 Harrison Road</t>
  </si>
  <si>
    <t xml:space="preserve">LE4 6JT                  </t>
  </si>
  <si>
    <t>FC148</t>
  </si>
  <si>
    <t>Fortnams</t>
  </si>
  <si>
    <t>Lutterworth</t>
  </si>
  <si>
    <t xml:space="preserve">LE17 4AD                 </t>
  </si>
  <si>
    <t xml:space="preserve">01455 552692                            </t>
  </si>
  <si>
    <t>FC256</t>
  </si>
  <si>
    <t>Mr Diljit Singh Baghra</t>
  </si>
  <si>
    <t>Astill Lodge Pharmacy</t>
  </si>
  <si>
    <t>234 Astill Lodge Road</t>
  </si>
  <si>
    <t>Anstey Heights</t>
  </si>
  <si>
    <t xml:space="preserve">LE4 1EF                  </t>
  </si>
  <si>
    <t xml:space="preserve">0116 2323242                            </t>
  </si>
  <si>
    <t>FC260</t>
  </si>
  <si>
    <t>Mr V Kothari</t>
  </si>
  <si>
    <t>City Pharmacy Ltd</t>
  </si>
  <si>
    <t>110 London Road</t>
  </si>
  <si>
    <t xml:space="preserve">LE2 0QS                  </t>
  </si>
  <si>
    <t xml:space="preserve">0116 2544253                            </t>
  </si>
  <si>
    <t>FC265</t>
  </si>
  <si>
    <t>Alfa Chemists Ltd</t>
  </si>
  <si>
    <t>Safys Chemist</t>
  </si>
  <si>
    <t>139 Melton Road</t>
  </si>
  <si>
    <t xml:space="preserve">LE4 6QS                  </t>
  </si>
  <si>
    <t xml:space="preserve">0116 2667324                            </t>
  </si>
  <si>
    <t>FC564</t>
  </si>
  <si>
    <t>25 Leicester Road</t>
  </si>
  <si>
    <t>Shepshed</t>
  </si>
  <si>
    <t xml:space="preserve">LE12 9DF                 </t>
  </si>
  <si>
    <t xml:space="preserve">01509 650781                            </t>
  </si>
  <si>
    <t>FC631</t>
  </si>
  <si>
    <t>19b Bridge Street</t>
  </si>
  <si>
    <t xml:space="preserve">LE11 1NQ                 </t>
  </si>
  <si>
    <t xml:space="preserve">01509 232359                            </t>
  </si>
  <si>
    <t>FC685</t>
  </si>
  <si>
    <t>97 Belvoir Road</t>
  </si>
  <si>
    <t>Coalville</t>
  </si>
  <si>
    <t xml:space="preserve">LE67 3PH                 </t>
  </si>
  <si>
    <t xml:space="preserve">01530 812182                            </t>
  </si>
  <si>
    <t>FC782</t>
  </si>
  <si>
    <t>Stables End Court</t>
  </si>
  <si>
    <t>9-11 Main Street</t>
  </si>
  <si>
    <t>Market Bosworth,Nuneaton</t>
  </si>
  <si>
    <t xml:space="preserve">CV13 0JN                 </t>
  </si>
  <si>
    <t xml:space="preserve">01455 290424                            </t>
  </si>
  <si>
    <t>FC826</t>
  </si>
  <si>
    <t>M&amp;H Pharma Limited</t>
  </si>
  <si>
    <t>Rutland Late Night Pharmacy</t>
  </si>
  <si>
    <t>45c High Street</t>
  </si>
  <si>
    <t>Oakham</t>
  </si>
  <si>
    <t>Rutland</t>
  </si>
  <si>
    <t xml:space="preserve">LE15 6AJ                 </t>
  </si>
  <si>
    <t xml:space="preserve">01572 723368                            </t>
  </si>
  <si>
    <t>2012-04-21</t>
  </si>
  <si>
    <t>FC900</t>
  </si>
  <si>
    <t>31 Bridge Street</t>
  </si>
  <si>
    <t xml:space="preserve">LE11 1NH                 </t>
  </si>
  <si>
    <t xml:space="preserve">01509 262821                            </t>
  </si>
  <si>
    <t>FDD20</t>
  </si>
  <si>
    <t>Meritplan LTD</t>
  </si>
  <si>
    <t>St Stephens Chemist</t>
  </si>
  <si>
    <t>35 St.Stephens Road</t>
  </si>
  <si>
    <t xml:space="preserve">LE2 1GH                  </t>
  </si>
  <si>
    <t>FDJ03</t>
  </si>
  <si>
    <t>Willowbrook Medical Ctr.</t>
  </si>
  <si>
    <t>195 Thurncourt Road</t>
  </si>
  <si>
    <t>Thurnby Lodge</t>
  </si>
  <si>
    <t xml:space="preserve">LE5 2NL                  </t>
  </si>
  <si>
    <t xml:space="preserve">0116 2415073                            </t>
  </si>
  <si>
    <t>FDR38</t>
  </si>
  <si>
    <t>Invonex Limited</t>
  </si>
  <si>
    <t>Monsell Pharmacy</t>
  </si>
  <si>
    <t>The Portakabin</t>
  </si>
  <si>
    <t>The Exchange,Sturdee Road</t>
  </si>
  <si>
    <t xml:space="preserve">LE2 9BA                  </t>
  </si>
  <si>
    <t xml:space="preserve">0116 2703616                            </t>
  </si>
  <si>
    <t>2013-06-28</t>
  </si>
  <si>
    <t>FDR65</t>
  </si>
  <si>
    <t>Lads Chemist</t>
  </si>
  <si>
    <t>158 East Park Road</t>
  </si>
  <si>
    <t xml:space="preserve">LE5 4QB                  </t>
  </si>
  <si>
    <t>FD037</t>
  </si>
  <si>
    <t>77-83 Chesterfield Road</t>
  </si>
  <si>
    <t xml:space="preserve">LE5 5LH                  </t>
  </si>
  <si>
    <t xml:space="preserve">0116 2735196                            </t>
  </si>
  <si>
    <t>FD294</t>
  </si>
  <si>
    <t>Castle Mead Medical Ctr.</t>
  </si>
  <si>
    <t xml:space="preserve">01455 613100                            </t>
  </si>
  <si>
    <t>FD545</t>
  </si>
  <si>
    <t>Ashby De La Zouch</t>
  </si>
  <si>
    <t xml:space="preserve">LE65 1AS                 </t>
  </si>
  <si>
    <t xml:space="preserve">01530 412735                            </t>
  </si>
  <si>
    <t>FEC08</t>
  </si>
  <si>
    <t>Parkem Chemist Ltd</t>
  </si>
  <si>
    <t>102 Dominion Road</t>
  </si>
  <si>
    <t xml:space="preserve">LE3 8FB                  </t>
  </si>
  <si>
    <t>FED09</t>
  </si>
  <si>
    <t>Pancholi Limited</t>
  </si>
  <si>
    <t>Pancholi Chemist</t>
  </si>
  <si>
    <t>11 Loughborough Road</t>
  </si>
  <si>
    <t xml:space="preserve">LE4 5LJ                  </t>
  </si>
  <si>
    <t>FEF66</t>
  </si>
  <si>
    <t>Pharmacy Services Group Limited</t>
  </si>
  <si>
    <t>Cosby Pharmacy</t>
  </si>
  <si>
    <t>67 Main Street</t>
  </si>
  <si>
    <t>Cosby</t>
  </si>
  <si>
    <t xml:space="preserve">LE9 1UW                  </t>
  </si>
  <si>
    <t xml:space="preserve">0116 2869211                            </t>
  </si>
  <si>
    <t>FEH17</t>
  </si>
  <si>
    <t>Saffron Apothecaries (Leicester) Limited</t>
  </si>
  <si>
    <t>Earl Shilton Pharmacy</t>
  </si>
  <si>
    <t>40-42 Wood Street</t>
  </si>
  <si>
    <t>Earl Shilton</t>
  </si>
  <si>
    <t xml:space="preserve">LE9 7ND                  </t>
  </si>
  <si>
    <t xml:space="preserve">01455 842077                            </t>
  </si>
  <si>
    <t>FEJ47</t>
  </si>
  <si>
    <t>Ck &amp; Sons Limited</t>
  </si>
  <si>
    <t>C K &amp; Sons</t>
  </si>
  <si>
    <t>2 Hartington Road</t>
  </si>
  <si>
    <t xml:space="preserve">LE2 0GL                  </t>
  </si>
  <si>
    <t>FEM07</t>
  </si>
  <si>
    <t>Healthcare Pharmacy Ltd</t>
  </si>
  <si>
    <t>Healthcare Chemist</t>
  </si>
  <si>
    <t>340 Welford Road</t>
  </si>
  <si>
    <t xml:space="preserve">LE2 6EH                  </t>
  </si>
  <si>
    <t xml:space="preserve">0116 2705121                            </t>
  </si>
  <si>
    <t>2000-10-31</t>
  </si>
  <si>
    <t>FEQ60</t>
  </si>
  <si>
    <t>1 Villers Court</t>
  </si>
  <si>
    <t>Blaby</t>
  </si>
  <si>
    <t xml:space="preserve">LE8 4HP                  </t>
  </si>
  <si>
    <t xml:space="preserve">0116 2771408                            </t>
  </si>
  <si>
    <t>FEV47</t>
  </si>
  <si>
    <t>Unit 2,Thurmaston Dist Ct</t>
  </si>
  <si>
    <t>Barkby Thorpe Lane</t>
  </si>
  <si>
    <t>Thurmaston</t>
  </si>
  <si>
    <t xml:space="preserve">LE4 8GP                  </t>
  </si>
  <si>
    <t xml:space="preserve">0116 2694948                            </t>
  </si>
  <si>
    <t>2006-06-15</t>
  </si>
  <si>
    <t>FEW49</t>
  </si>
  <si>
    <t>19 Hotel Street</t>
  </si>
  <si>
    <t xml:space="preserve">LE1 5AW                  </t>
  </si>
  <si>
    <t xml:space="preserve">0151 2071239                            </t>
  </si>
  <si>
    <t>FE682</t>
  </si>
  <si>
    <t>Gokani JR</t>
  </si>
  <si>
    <t>Highem Chemist</t>
  </si>
  <si>
    <t>St.Peter's Health Centre</t>
  </si>
  <si>
    <t>Sparkenhoe Street</t>
  </si>
  <si>
    <t xml:space="preserve">LE2 0TA                  </t>
  </si>
  <si>
    <t xml:space="preserve">0116 2621883                            </t>
  </si>
  <si>
    <t>FE710</t>
  </si>
  <si>
    <t>7 Fosse Road South</t>
  </si>
  <si>
    <t xml:space="preserve">LE3 0LP                  </t>
  </si>
  <si>
    <t>FFF14</t>
  </si>
  <si>
    <t>Building J2</t>
  </si>
  <si>
    <t>The Point,Weaver Road</t>
  </si>
  <si>
    <t xml:space="preserve">LN6 3QN                  </t>
  </si>
  <si>
    <t xml:space="preserve">01522 698155                            </t>
  </si>
  <si>
    <t>FFJ10</t>
  </si>
  <si>
    <t>9-11 New Broadway</t>
  </si>
  <si>
    <t xml:space="preserve">LE67 3XE                 </t>
  </si>
  <si>
    <t xml:space="preserve">01503 832313                            </t>
  </si>
  <si>
    <t>FFL52</t>
  </si>
  <si>
    <t>149 Uppingham Road</t>
  </si>
  <si>
    <t xml:space="preserve">LE5 4BP                  </t>
  </si>
  <si>
    <t xml:space="preserve">0116 2743136                            </t>
  </si>
  <si>
    <t>FFT07</t>
  </si>
  <si>
    <t>1318 Melton Road</t>
  </si>
  <si>
    <t>Syston</t>
  </si>
  <si>
    <t xml:space="preserve">LE7 2EQ                  </t>
  </si>
  <si>
    <t xml:space="preserve">0116 2607052                            </t>
  </si>
  <si>
    <t>FF182</t>
  </si>
  <si>
    <t>11c-11d Leicester Road</t>
  </si>
  <si>
    <t xml:space="preserve">LE2 5BD                  </t>
  </si>
  <si>
    <t xml:space="preserve">0116 2712222                            </t>
  </si>
  <si>
    <t>FF521</t>
  </si>
  <si>
    <t>Mrs Hardika Jatin Patel</t>
  </si>
  <si>
    <t>Health Serve Pharmacy Ltd</t>
  </si>
  <si>
    <t>4 Egginton Street</t>
  </si>
  <si>
    <t xml:space="preserve">LE5 5BA                  </t>
  </si>
  <si>
    <t xml:space="preserve">0116 2542152                            </t>
  </si>
  <si>
    <t>FF526</t>
  </si>
  <si>
    <t>Health Serve Pharmacy Limited</t>
  </si>
  <si>
    <t>Health Serve Pharmacy</t>
  </si>
  <si>
    <t>5 St Peters Shopping Ctr</t>
  </si>
  <si>
    <t>104 Melbourne Road</t>
  </si>
  <si>
    <t xml:space="preserve">LE2 0DS                  </t>
  </si>
  <si>
    <t xml:space="preserve">0116 2627943                            </t>
  </si>
  <si>
    <t>FF605</t>
  </si>
  <si>
    <t>Gilmorton Road</t>
  </si>
  <si>
    <t xml:space="preserve">LE17 4EB                 </t>
  </si>
  <si>
    <t xml:space="preserve">01455 552327                            </t>
  </si>
  <si>
    <t>1994-09-02</t>
  </si>
  <si>
    <t>FGA80</t>
  </si>
  <si>
    <t>Vakani Locums Ltd</t>
  </si>
  <si>
    <t>Stamford Pharmacy</t>
  </si>
  <si>
    <t>6 St Mary's Hill</t>
  </si>
  <si>
    <t xml:space="preserve">PE9 2DW                  </t>
  </si>
  <si>
    <t xml:space="preserve">01780 484999                            </t>
  </si>
  <si>
    <t>2013-12-16</t>
  </si>
  <si>
    <t>FGE88</t>
  </si>
  <si>
    <t>8 Station Street</t>
  </si>
  <si>
    <t>Kibworth Beauchamp</t>
  </si>
  <si>
    <t xml:space="preserve">LE8 0LN                  </t>
  </si>
  <si>
    <t xml:space="preserve">0116 2792263                            </t>
  </si>
  <si>
    <t>1991-09-09</t>
  </si>
  <si>
    <t>FGG22</t>
  </si>
  <si>
    <t>Parkview Leicester Limited</t>
  </si>
  <si>
    <t>276 East Park Road</t>
  </si>
  <si>
    <t xml:space="preserve">LE5 5FD                  </t>
  </si>
  <si>
    <t>FGJ25</t>
  </si>
  <si>
    <t>Northampton Road</t>
  </si>
  <si>
    <t xml:space="preserve">LE16 9HL                 </t>
  </si>
  <si>
    <t xml:space="preserve">01858 411056                            </t>
  </si>
  <si>
    <t>2005-01-20</t>
  </si>
  <si>
    <t>FGM08</t>
  </si>
  <si>
    <t>1 Latimer Street</t>
  </si>
  <si>
    <t>Off Hinckley Road</t>
  </si>
  <si>
    <t xml:space="preserve">LE3 0QF                  </t>
  </si>
  <si>
    <t xml:space="preserve">0116 2541538                            </t>
  </si>
  <si>
    <t>FGV54</t>
  </si>
  <si>
    <t>26 High Street East</t>
  </si>
  <si>
    <t>Uppingham</t>
  </si>
  <si>
    <t xml:space="preserve">LE15 9PZ                 </t>
  </si>
  <si>
    <t>FGY35</t>
  </si>
  <si>
    <t>755-757 Aylestone Road</t>
  </si>
  <si>
    <t xml:space="preserve">LE2 8TG                  </t>
  </si>
  <si>
    <t xml:space="preserve">0116 2832548                            </t>
  </si>
  <si>
    <t>FG358</t>
  </si>
  <si>
    <t>Melton Pharmacy</t>
  </si>
  <si>
    <t>72 Barker Crescent</t>
  </si>
  <si>
    <t>Melton Mowbray</t>
  </si>
  <si>
    <t xml:space="preserve">LE13 0QW                 </t>
  </si>
  <si>
    <t xml:space="preserve">01664 568555                            </t>
  </si>
  <si>
    <t>FG418</t>
  </si>
  <si>
    <t>Ashdale Phrmacy</t>
  </si>
  <si>
    <t xml:space="preserve">LE15 9QH                 </t>
  </si>
  <si>
    <t xml:space="preserve">01572 822343                            </t>
  </si>
  <si>
    <t>2000-07-31</t>
  </si>
  <si>
    <t>FG759</t>
  </si>
  <si>
    <t>2 Market Place</t>
  </si>
  <si>
    <t xml:space="preserve">LE11 3EA                 </t>
  </si>
  <si>
    <t xml:space="preserve">01509 234476                            </t>
  </si>
  <si>
    <t>1996-10-14</t>
  </si>
  <si>
    <t>FHC57</t>
  </si>
  <si>
    <t>Segs Enterprise Ltd</t>
  </si>
  <si>
    <t>The Riverside Pharmacy</t>
  </si>
  <si>
    <t>47 Boston Road</t>
  </si>
  <si>
    <t>FHE39</t>
  </si>
  <si>
    <t>Greengate Medical Centre</t>
  </si>
  <si>
    <t>1 Greengate Lane</t>
  </si>
  <si>
    <t xml:space="preserve">LE4 3JF                  </t>
  </si>
  <si>
    <t xml:space="preserve">0116 2674665                            </t>
  </si>
  <si>
    <t>FHF10</t>
  </si>
  <si>
    <t>Sellers C</t>
  </si>
  <si>
    <t>Glenhills Pharmacy</t>
  </si>
  <si>
    <t>2 Carvers Corner</t>
  </si>
  <si>
    <t>Glen Parva</t>
  </si>
  <si>
    <t xml:space="preserve">LE2 9PE                  </t>
  </si>
  <si>
    <t>FHK59</t>
  </si>
  <si>
    <t>Mr Mayur Pala &amp; Mr Kulvinder Dosanjh</t>
  </si>
  <si>
    <t>Stoneycroft Chemist</t>
  </si>
  <si>
    <t>41 Francis Street</t>
  </si>
  <si>
    <t>Stoneygate</t>
  </si>
  <si>
    <t xml:space="preserve">LE2 2BE                  </t>
  </si>
  <si>
    <t xml:space="preserve">0116 2700357                            </t>
  </si>
  <si>
    <t>FHN22</t>
  </si>
  <si>
    <t>Paul Disney Chemist</t>
  </si>
  <si>
    <t>15 Belgrave Boulevard</t>
  </si>
  <si>
    <t xml:space="preserve">LE4 2JD                  </t>
  </si>
  <si>
    <t>FHP19</t>
  </si>
  <si>
    <t>Unit 1, Warren Court</t>
  </si>
  <si>
    <t>Off Warren Lane</t>
  </si>
  <si>
    <t>Leicester Forest East</t>
  </si>
  <si>
    <t xml:space="preserve">LE3 3LW                  </t>
  </si>
  <si>
    <t xml:space="preserve">0166 2386330                            </t>
  </si>
  <si>
    <t>FHQ06</t>
  </si>
  <si>
    <t>Merridale Pharmacy</t>
  </si>
  <si>
    <t>Merridale Health Centre</t>
  </si>
  <si>
    <t>5 Fullhurst Avenue</t>
  </si>
  <si>
    <t xml:space="preserve">LE3 1BL                  </t>
  </si>
  <si>
    <t xml:space="preserve">0116 2825400                            </t>
  </si>
  <si>
    <t>FHR67</t>
  </si>
  <si>
    <t>Enderby Pharamcy</t>
  </si>
  <si>
    <t>Enderby Pharmacy</t>
  </si>
  <si>
    <t>15 Mill Lane</t>
  </si>
  <si>
    <t>Enderby</t>
  </si>
  <si>
    <t xml:space="preserve">LE19 4NW                 </t>
  </si>
  <si>
    <t>FHT44</t>
  </si>
  <si>
    <t>27 Bell Street</t>
  </si>
  <si>
    <t>Wigston Magna</t>
  </si>
  <si>
    <t xml:space="preserve">LE18 1AD                 </t>
  </si>
  <si>
    <t xml:space="preserve">0116 2886359                            </t>
  </si>
  <si>
    <t>FH092</t>
  </si>
  <si>
    <t>1 Bradgate Road</t>
  </si>
  <si>
    <t>Anstey</t>
  </si>
  <si>
    <t xml:space="preserve">LE7 7AB                  </t>
  </si>
  <si>
    <t xml:space="preserve">0116 2363375                            </t>
  </si>
  <si>
    <t>FH128</t>
  </si>
  <si>
    <t>Unit 5,4-5 Haymarket Ctre</t>
  </si>
  <si>
    <t>22 Humberstone Gate</t>
  </si>
  <si>
    <t xml:space="preserve">LE1 3PH                  </t>
  </si>
  <si>
    <t xml:space="preserve">0116 2514207                            </t>
  </si>
  <si>
    <t>FH317</t>
  </si>
  <si>
    <t>Fosse Park Shopping Ctr</t>
  </si>
  <si>
    <t xml:space="preserve">LE19 1HJ                 </t>
  </si>
  <si>
    <t xml:space="preserve">0116 2892382                            </t>
  </si>
  <si>
    <t>FH509</t>
  </si>
  <si>
    <t>6-8 Tilton Road</t>
  </si>
  <si>
    <t>Burbage</t>
  </si>
  <si>
    <t xml:space="preserve">LE10 2SE                 </t>
  </si>
  <si>
    <t xml:space="preserve">01455 619153                            </t>
  </si>
  <si>
    <t>FH663</t>
  </si>
  <si>
    <t>44 Malabar Road</t>
  </si>
  <si>
    <t xml:space="preserve">LE1 2PD                  </t>
  </si>
  <si>
    <t xml:space="preserve">0116 2620355                            </t>
  </si>
  <si>
    <t>FH895</t>
  </si>
  <si>
    <t>Dispense4me LTD</t>
  </si>
  <si>
    <t>14-20 Field Street</t>
  </si>
  <si>
    <t xml:space="preserve">LE12 9AL                 </t>
  </si>
  <si>
    <t xml:space="preserve">01509 506564                            </t>
  </si>
  <si>
    <t>FJD84</t>
  </si>
  <si>
    <t>4 Whiles Lane</t>
  </si>
  <si>
    <t xml:space="preserve">LE4 4EE                  </t>
  </si>
  <si>
    <t xml:space="preserve">0116 2677001                            </t>
  </si>
  <si>
    <t>2009-07-17</t>
  </si>
  <si>
    <t>FJD85</t>
  </si>
  <si>
    <t>Long Clawson Medical Service Ltd</t>
  </si>
  <si>
    <t>Long Clawson Pharmacy</t>
  </si>
  <si>
    <t>Long Clawson Med Practice</t>
  </si>
  <si>
    <t>The Sands, Long Clawson</t>
  </si>
  <si>
    <t xml:space="preserve">LE14 4PA                 </t>
  </si>
  <si>
    <t xml:space="preserve">01664 822214                            </t>
  </si>
  <si>
    <t>2008-11-03</t>
  </si>
  <si>
    <t>FJF59</t>
  </si>
  <si>
    <t>K&amp;K Healthcare Holdings Limited</t>
  </si>
  <si>
    <t>Belgrave Pharmacy</t>
  </si>
  <si>
    <t>Belgrave Health Centre</t>
  </si>
  <si>
    <t>52 Brandon Street</t>
  </si>
  <si>
    <t xml:space="preserve">LE4 6AW                  </t>
  </si>
  <si>
    <t xml:space="preserve">0116 2668557                            </t>
  </si>
  <si>
    <t>FJK31</t>
  </si>
  <si>
    <t>2 Brittania Centre</t>
  </si>
  <si>
    <t>Stockwell Head</t>
  </si>
  <si>
    <t xml:space="preserve">LE10 1RE                 </t>
  </si>
  <si>
    <t>FJK53</t>
  </si>
  <si>
    <t>Pharmak Chemist</t>
  </si>
  <si>
    <t>7 Kingsgate Avenue</t>
  </si>
  <si>
    <t xml:space="preserve">LE4 3HD                  </t>
  </si>
  <si>
    <t>FJL88</t>
  </si>
  <si>
    <t>Vaitha RJ</t>
  </si>
  <si>
    <t>Medicine Chest Pharmacy Ltd</t>
  </si>
  <si>
    <t>Humberstone Medical Ctr</t>
  </si>
  <si>
    <t>150 Wycombe Road</t>
  </si>
  <si>
    <t xml:space="preserve">LE5 0PR                  </t>
  </si>
  <si>
    <t xml:space="preserve">0116 2743097                            </t>
  </si>
  <si>
    <t>FJN37</t>
  </si>
  <si>
    <t>Wigston Pharmacy Ltd</t>
  </si>
  <si>
    <t>Wigston Pharmacy</t>
  </si>
  <si>
    <t>36 Leicester Road</t>
  </si>
  <si>
    <t>Wigston</t>
  </si>
  <si>
    <t xml:space="preserve">LE18 1DR                 </t>
  </si>
  <si>
    <t xml:space="preserve">0116 2883203                            </t>
  </si>
  <si>
    <t>FJV55</t>
  </si>
  <si>
    <t>Mistry SK</t>
  </si>
  <si>
    <t xml:space="preserve">LE16 7NJ                 </t>
  </si>
  <si>
    <t>FJW56</t>
  </si>
  <si>
    <t>2 Victoria Street</t>
  </si>
  <si>
    <t xml:space="preserve">LE19 2DP                 </t>
  </si>
  <si>
    <t xml:space="preserve">0116 2867047                            </t>
  </si>
  <si>
    <t>FJ877</t>
  </si>
  <si>
    <t>Nagra DS</t>
  </si>
  <si>
    <t>Brookvale Pharmacy Ltd</t>
  </si>
  <si>
    <t>15 Meadvale Road</t>
  </si>
  <si>
    <t>Knighton</t>
  </si>
  <si>
    <t xml:space="preserve">LE2 3WN                  </t>
  </si>
  <si>
    <t>FJ965</t>
  </si>
  <si>
    <t>91 High Street</t>
  </si>
  <si>
    <t>Measham</t>
  </si>
  <si>
    <t xml:space="preserve">DE12 7HZ                 </t>
  </si>
  <si>
    <t>FJ999</t>
  </si>
  <si>
    <t xml:space="preserve">LE17 4AE                 </t>
  </si>
  <si>
    <t xml:space="preserve">01455 554229                            </t>
  </si>
  <si>
    <t>FKA35</t>
  </si>
  <si>
    <t>Mr Divesh Shah</t>
  </si>
  <si>
    <t>Mattock Pharmacy</t>
  </si>
  <si>
    <t>163 Fosse Road North</t>
  </si>
  <si>
    <t xml:space="preserve">LE3 5EZ                  </t>
  </si>
  <si>
    <t xml:space="preserve">0116 262 368                            </t>
  </si>
  <si>
    <t>FKC87</t>
  </si>
  <si>
    <t>Mountsorrel Pharmacy</t>
  </si>
  <si>
    <t>99 Rothley Road</t>
  </si>
  <si>
    <t>Mountsorrel</t>
  </si>
  <si>
    <t xml:space="preserve">LE12 7JT                 </t>
  </si>
  <si>
    <t xml:space="preserve">0116 2302147                            </t>
  </si>
  <si>
    <t>FKG59</t>
  </si>
  <si>
    <t>Quorn</t>
  </si>
  <si>
    <t xml:space="preserve">LE12 8BS                 </t>
  </si>
  <si>
    <t xml:space="preserve">01509 412545                            </t>
  </si>
  <si>
    <t>FKH52</t>
  </si>
  <si>
    <t>27 Western Boulevard</t>
  </si>
  <si>
    <t xml:space="preserve">LE2 7HN                  </t>
  </si>
  <si>
    <t xml:space="preserve">0116 2552615                            </t>
  </si>
  <si>
    <t>FKM33</t>
  </si>
  <si>
    <t>Knights Dispensing Chemist</t>
  </si>
  <si>
    <t>75 Queens Road</t>
  </si>
  <si>
    <t xml:space="preserve">LE2 1TT                  </t>
  </si>
  <si>
    <t>FKR06</t>
  </si>
  <si>
    <t>Brown &amp; Burr Ltd</t>
  </si>
  <si>
    <t>Primary Care Pharmacy</t>
  </si>
  <si>
    <t>Station View Health Ctre</t>
  </si>
  <si>
    <t>Southfield Road</t>
  </si>
  <si>
    <t xml:space="preserve">LE10 1UA                 </t>
  </si>
  <si>
    <t xml:space="preserve">01455 637765                            </t>
  </si>
  <si>
    <t>2002-08-05</t>
  </si>
  <si>
    <t>FKW14</t>
  </si>
  <si>
    <t>Unit 3, 174 Ethel Road</t>
  </si>
  <si>
    <t>Evington</t>
  </si>
  <si>
    <t xml:space="preserve">LE5 4WE                  </t>
  </si>
  <si>
    <t xml:space="preserve">0116 2734302                            </t>
  </si>
  <si>
    <t>FKW30</t>
  </si>
  <si>
    <t>Medicine Chest Pharmacy Limited</t>
  </si>
  <si>
    <t>Sunlit Chemist</t>
  </si>
  <si>
    <t>Unit 16</t>
  </si>
  <si>
    <t>Syston Shopping Centre</t>
  </si>
  <si>
    <t>Town Square,Syston</t>
  </si>
  <si>
    <t xml:space="preserve">LE7 1GZ                  </t>
  </si>
  <si>
    <t xml:space="preserve">0116 2602695                            </t>
  </si>
  <si>
    <t>FKX65</t>
  </si>
  <si>
    <t>30-36 Gallowtree Gate</t>
  </si>
  <si>
    <t xml:space="preserve">LE1 1DD                  </t>
  </si>
  <si>
    <t>FK232</t>
  </si>
  <si>
    <t>Charnwood Pharmacy</t>
  </si>
  <si>
    <t>149 Charnwood Road</t>
  </si>
  <si>
    <t xml:space="preserve">LE12 9NL                 </t>
  </si>
  <si>
    <t>FK577</t>
  </si>
  <si>
    <t>41 Sherrard Street</t>
  </si>
  <si>
    <t xml:space="preserve">LE13 1XH                 </t>
  </si>
  <si>
    <t xml:space="preserve">01644 482433                            </t>
  </si>
  <si>
    <t>2012-11-29</t>
  </si>
  <si>
    <t>FK682</t>
  </si>
  <si>
    <t>532 Braunstone Lane</t>
  </si>
  <si>
    <t xml:space="preserve">LE3 3DH                  </t>
  </si>
  <si>
    <t xml:space="preserve">0116 2898650                            </t>
  </si>
  <si>
    <t>FK689</t>
  </si>
  <si>
    <t>21 Long Street</t>
  </si>
  <si>
    <t>Stoney Stanton</t>
  </si>
  <si>
    <t xml:space="preserve">LE9 4DQ                  </t>
  </si>
  <si>
    <t xml:space="preserve">01455 273540                            </t>
  </si>
  <si>
    <t>FLC98</t>
  </si>
  <si>
    <t>Mr K Chauhan</t>
  </si>
  <si>
    <t>Little Hill Pharmacy Ltd</t>
  </si>
  <si>
    <t>Unit 4, Launceston Road</t>
  </si>
  <si>
    <t xml:space="preserve">LE18 2GL                 </t>
  </si>
  <si>
    <t xml:space="preserve">0116 2813120                            </t>
  </si>
  <si>
    <t>FLE35</t>
  </si>
  <si>
    <t>50-54 High Street</t>
  </si>
  <si>
    <t>Barwell</t>
  </si>
  <si>
    <t xml:space="preserve">LE9 8DS                  </t>
  </si>
  <si>
    <t xml:space="preserve">01455 841589                            </t>
  </si>
  <si>
    <t>FLE60</t>
  </si>
  <si>
    <t xml:space="preserve">LE15 6AH                 </t>
  </si>
  <si>
    <t xml:space="preserve">01572 722083                            </t>
  </si>
  <si>
    <t>FLG55</t>
  </si>
  <si>
    <t>123 Sibson Road</t>
  </si>
  <si>
    <t xml:space="preserve">LE4 4ND                  </t>
  </si>
  <si>
    <t>FLJ15</t>
  </si>
  <si>
    <t>Narborough Road South</t>
  </si>
  <si>
    <t xml:space="preserve">LE3 2LL                  </t>
  </si>
  <si>
    <t xml:space="preserve">0116 2826291                            </t>
  </si>
  <si>
    <t>FLN99</t>
  </si>
  <si>
    <t xml:space="preserve">LE65 1AL                 </t>
  </si>
  <si>
    <t xml:space="preserve">01530 412203                            </t>
  </si>
  <si>
    <t>FLP27</t>
  </si>
  <si>
    <t>Maidenwell Avenue</t>
  </si>
  <si>
    <t>Hamilton</t>
  </si>
  <si>
    <t xml:space="preserve">LE5 1BJ                  </t>
  </si>
  <si>
    <t xml:space="preserve">0116 2018347                            </t>
  </si>
  <si>
    <t>FLP42</t>
  </si>
  <si>
    <t>Saraj Chemist</t>
  </si>
  <si>
    <t>206 Park Road</t>
  </si>
  <si>
    <t xml:space="preserve">LE11 2HJ                 </t>
  </si>
  <si>
    <t>FLT59</t>
  </si>
  <si>
    <t>Patel UB</t>
  </si>
  <si>
    <t>Medicine Box Chemists</t>
  </si>
  <si>
    <t>132 Evington Road</t>
  </si>
  <si>
    <t xml:space="preserve">LE2 1HL                  </t>
  </si>
  <si>
    <t xml:space="preserve">0116 2730547                            </t>
  </si>
  <si>
    <t>2000-02-18</t>
  </si>
  <si>
    <t>FLT90</t>
  </si>
  <si>
    <t>Pt Pattani Ltd</t>
  </si>
  <si>
    <t>Blackbird Pharmacy</t>
  </si>
  <si>
    <t>8 Blackbird Road</t>
  </si>
  <si>
    <t xml:space="preserve">LE4 0FS                  </t>
  </si>
  <si>
    <t xml:space="preserve">0116 2621350                            </t>
  </si>
  <si>
    <t>FLX01</t>
  </si>
  <si>
    <t>Patel's Chemist</t>
  </si>
  <si>
    <t>115 Narborough Road</t>
  </si>
  <si>
    <t xml:space="preserve">LE3 0PA                  </t>
  </si>
  <si>
    <t>FL157</t>
  </si>
  <si>
    <t>Rothley Pharmacy</t>
  </si>
  <si>
    <t>7 Woodgate</t>
  </si>
  <si>
    <t>Rothley</t>
  </si>
  <si>
    <t xml:space="preserve">LE7 7LL                  </t>
  </si>
  <si>
    <t>FL340</t>
  </si>
  <si>
    <t>One One Zero Ltd</t>
  </si>
  <si>
    <t>2a Main Street</t>
  </si>
  <si>
    <t>Woodhouse Eaves</t>
  </si>
  <si>
    <t xml:space="preserve">LE12 8RZ                 </t>
  </si>
  <si>
    <t xml:space="preserve">01509 890520                            </t>
  </si>
  <si>
    <t>FL473</t>
  </si>
  <si>
    <t>Roan Healthcare Limited</t>
  </si>
  <si>
    <t>The Medicine Box</t>
  </si>
  <si>
    <t>Loughborough Stu Union</t>
  </si>
  <si>
    <t>Loughborough University</t>
  </si>
  <si>
    <t>Ashby Road, Loughborough</t>
  </si>
  <si>
    <t xml:space="preserve">LE11 3TT                 </t>
  </si>
  <si>
    <t xml:space="preserve">01509 635050                            </t>
  </si>
  <si>
    <t>FL634</t>
  </si>
  <si>
    <t>Mpdh Limited</t>
  </si>
  <si>
    <t>183 Evington Road</t>
  </si>
  <si>
    <t xml:space="preserve">LE2 1QN                  </t>
  </si>
  <si>
    <t xml:space="preserve">0116 2736718                            </t>
  </si>
  <si>
    <t>2013-02-16</t>
  </si>
  <si>
    <t>FL749</t>
  </si>
  <si>
    <t>54 Swan Street</t>
  </si>
  <si>
    <t>Sileby</t>
  </si>
  <si>
    <t xml:space="preserve">LE12 7NW                 </t>
  </si>
  <si>
    <t xml:space="preserve">01509 812363                            </t>
  </si>
  <si>
    <t>1999-05-04</t>
  </si>
  <si>
    <t>FL926</t>
  </si>
  <si>
    <t>Medicare Pharmacy Ltd</t>
  </si>
  <si>
    <t>140 St.Saviours Road</t>
  </si>
  <si>
    <t xml:space="preserve">LE5 3SG                  </t>
  </si>
  <si>
    <t xml:space="preserve">0116 2512556                            </t>
  </si>
  <si>
    <t>FME83</t>
  </si>
  <si>
    <t>Asha Pharmacy Limited</t>
  </si>
  <si>
    <t>Asha Pharmacy</t>
  </si>
  <si>
    <t>3 The Parkway</t>
  </si>
  <si>
    <t xml:space="preserve">LE5 2BB                  </t>
  </si>
  <si>
    <t xml:space="preserve">0116 2743200                            </t>
  </si>
  <si>
    <t>FMH40</t>
  </si>
  <si>
    <t>Rosebery Healthcare Llp</t>
  </si>
  <si>
    <t>Rosebery Pharmacy</t>
  </si>
  <si>
    <t>Rosebery Health Centre</t>
  </si>
  <si>
    <t>Rosebery Street</t>
  </si>
  <si>
    <t xml:space="preserve">LE11 5DX                 </t>
  </si>
  <si>
    <t xml:space="preserve">01509 260330                            </t>
  </si>
  <si>
    <t>2012-08-20</t>
  </si>
  <si>
    <t>FMK29</t>
  </si>
  <si>
    <t xml:space="preserve">LE15 6AL                 </t>
  </si>
  <si>
    <t>FMM20</t>
  </si>
  <si>
    <t>Barwell Lane</t>
  </si>
  <si>
    <t xml:space="preserve">LE10 1SS                 </t>
  </si>
  <si>
    <t xml:space="preserve">01455 610636                            </t>
  </si>
  <si>
    <t>FMM66</t>
  </si>
  <si>
    <t>Maxwell Drive</t>
  </si>
  <si>
    <t xml:space="preserve">LE11 4RZ                 </t>
  </si>
  <si>
    <t xml:space="preserve">01509 843882                            </t>
  </si>
  <si>
    <t>FM031</t>
  </si>
  <si>
    <t>Pillbox Case &amp; Co Ltd</t>
  </si>
  <si>
    <t>Fw Pickford (Leicester) Ltd</t>
  </si>
  <si>
    <t>4 Lockerbie Walk</t>
  </si>
  <si>
    <t>Rushey Mead</t>
  </si>
  <si>
    <t xml:space="preserve">LE4 7ZX                  </t>
  </si>
  <si>
    <t xml:space="preserve">0116 2668548                            </t>
  </si>
  <si>
    <t>FM890</t>
  </si>
  <si>
    <t>Pattani P</t>
  </si>
  <si>
    <t>J &amp; A Pharmacy</t>
  </si>
  <si>
    <t>19-21 Main Street</t>
  </si>
  <si>
    <t xml:space="preserve">LE5 6DN                  </t>
  </si>
  <si>
    <t>FNC97</t>
  </si>
  <si>
    <t>Healthways Chemist</t>
  </si>
  <si>
    <t>155-157 Loughborough Road</t>
  </si>
  <si>
    <t xml:space="preserve">LE4 5LR                  </t>
  </si>
  <si>
    <t>1990-09-17</t>
  </si>
  <si>
    <t>FND47</t>
  </si>
  <si>
    <t>311 Aikman Avenue</t>
  </si>
  <si>
    <t>New Parks Estate</t>
  </si>
  <si>
    <t xml:space="preserve">LE3 9PW                  </t>
  </si>
  <si>
    <t xml:space="preserve">0116 2872151                            </t>
  </si>
  <si>
    <t>FNE58</t>
  </si>
  <si>
    <t>18a Ratby Road</t>
  </si>
  <si>
    <t>Groby</t>
  </si>
  <si>
    <t xml:space="preserve">LE6 0GG                  </t>
  </si>
  <si>
    <t xml:space="preserve">0116 2876729                            </t>
  </si>
  <si>
    <t>FNF01</t>
  </si>
  <si>
    <t>5 Lutterworth Road</t>
  </si>
  <si>
    <t xml:space="preserve">LE8 4DW                  </t>
  </si>
  <si>
    <t xml:space="preserve">0116 2772535                            </t>
  </si>
  <si>
    <t>FNG62</t>
  </si>
  <si>
    <t>7 - 11 Ltd</t>
  </si>
  <si>
    <t>7 - 11 Pharmacy</t>
  </si>
  <si>
    <t>84b Berners Street</t>
  </si>
  <si>
    <t xml:space="preserve">LE2 0FS                  </t>
  </si>
  <si>
    <t xml:space="preserve">0116 2511333                            </t>
  </si>
  <si>
    <t>FNK34</t>
  </si>
  <si>
    <t>Pattani PT</t>
  </si>
  <si>
    <t>R Glenton &amp; Son Ltd</t>
  </si>
  <si>
    <t>49 Welland Vale Road</t>
  </si>
  <si>
    <t xml:space="preserve">LE5 6PX                  </t>
  </si>
  <si>
    <t>FNN65</t>
  </si>
  <si>
    <t>Leicester Road</t>
  </si>
  <si>
    <t xml:space="preserve">LE2 4AH                  </t>
  </si>
  <si>
    <t xml:space="preserve">0116 2718560                            </t>
  </si>
  <si>
    <t>1996-11-21</t>
  </si>
  <si>
    <t>FNV19</t>
  </si>
  <si>
    <t>30 Leicester Road</t>
  </si>
  <si>
    <t xml:space="preserve">LE11 2AG                 </t>
  </si>
  <si>
    <t xml:space="preserve">01509 236130                            </t>
  </si>
  <si>
    <t>FNV64</t>
  </si>
  <si>
    <t>31-33 High Street</t>
  </si>
  <si>
    <t>Ibstock</t>
  </si>
  <si>
    <t xml:space="preserve">LE67 6LG                 </t>
  </si>
  <si>
    <t>FN124</t>
  </si>
  <si>
    <t>Thurmaston Pharmacy Ltd</t>
  </si>
  <si>
    <t>721 Melton Road</t>
  </si>
  <si>
    <t xml:space="preserve">LE4 8ED                  </t>
  </si>
  <si>
    <t xml:space="preserve">0116 2692884                            </t>
  </si>
  <si>
    <t>FN210</t>
  </si>
  <si>
    <t>Units 38/39</t>
  </si>
  <si>
    <t>Highcross</t>
  </si>
  <si>
    <t xml:space="preserve">LE1 4FQ                  </t>
  </si>
  <si>
    <t xml:space="preserve">0116 2624149                            </t>
  </si>
  <si>
    <t>1991-09-25</t>
  </si>
  <si>
    <t>FN598</t>
  </si>
  <si>
    <t>Patel Saraj Ltd</t>
  </si>
  <si>
    <t>118 Belgrave Road</t>
  </si>
  <si>
    <t xml:space="preserve">LE4 5AT                  </t>
  </si>
  <si>
    <t>FN858</t>
  </si>
  <si>
    <t>Sage Cross Street</t>
  </si>
  <si>
    <t xml:space="preserve">LE13 1NX                 </t>
  </si>
  <si>
    <t xml:space="preserve">01664 560306                            </t>
  </si>
  <si>
    <t>FPH03</t>
  </si>
  <si>
    <t>Apa (Leicester) Ltd</t>
  </si>
  <si>
    <t>Unit 3 Enterprise House</t>
  </si>
  <si>
    <t>Kirby Muxloe</t>
  </si>
  <si>
    <t xml:space="preserve">LE9 2AE                  </t>
  </si>
  <si>
    <t xml:space="preserve">0116 2387353                            </t>
  </si>
  <si>
    <t>2006-05-31</t>
  </si>
  <si>
    <t>FPK10</t>
  </si>
  <si>
    <t>Desford Pharmacy</t>
  </si>
  <si>
    <t>1b High Street</t>
  </si>
  <si>
    <t>Desford</t>
  </si>
  <si>
    <t xml:space="preserve">LE9 9JF                  </t>
  </si>
  <si>
    <t xml:space="preserve">01455 823548                            </t>
  </si>
  <si>
    <t>1991-01-14</t>
  </si>
  <si>
    <t>FPK60</t>
  </si>
  <si>
    <t>Alpharm</t>
  </si>
  <si>
    <t>M.F.Vaiya - Alpharm</t>
  </si>
  <si>
    <t>224 Loughborough Road</t>
  </si>
  <si>
    <t xml:space="preserve">LE4 5LG                  </t>
  </si>
  <si>
    <t>FPN87</t>
  </si>
  <si>
    <t>11-13 Market Place</t>
  </si>
  <si>
    <t xml:space="preserve">LE11 3EQ                 </t>
  </si>
  <si>
    <t>FPP66</t>
  </si>
  <si>
    <t>Rosecare Pharmacy</t>
  </si>
  <si>
    <t>95-97 Melton Road</t>
  </si>
  <si>
    <t xml:space="preserve">LE4 6PN                  </t>
  </si>
  <si>
    <t xml:space="preserve">0116 2661686                            </t>
  </si>
  <si>
    <t>FPQ45</t>
  </si>
  <si>
    <t>35 The Parade</t>
  </si>
  <si>
    <t xml:space="preserve">LE2 5BB                  </t>
  </si>
  <si>
    <t>FPT19</t>
  </si>
  <si>
    <t>Zpharm Ltd (Mr Yar Jussab)</t>
  </si>
  <si>
    <t>Newell Chemist Ltd</t>
  </si>
  <si>
    <t>107a Turnbull Drive</t>
  </si>
  <si>
    <t xml:space="preserve">LE3 2JW                  </t>
  </si>
  <si>
    <t xml:space="preserve">0116 2897121                            </t>
  </si>
  <si>
    <t>FPW30</t>
  </si>
  <si>
    <t>Famevalley (Burbage) Limited</t>
  </si>
  <si>
    <t>Hbs Pharmacy Burbage</t>
  </si>
  <si>
    <t>Burbage Surgery</t>
  </si>
  <si>
    <t>Tilton Road</t>
  </si>
  <si>
    <t xml:space="preserve">01455 615944                            </t>
  </si>
  <si>
    <t>FPW72</t>
  </si>
  <si>
    <t>The Pillbox &amp; Case Co. Limited</t>
  </si>
  <si>
    <t>Mr Pickford's Home Pharmacy Direct</t>
  </si>
  <si>
    <t>Pickford House</t>
  </si>
  <si>
    <t>16/18 High View Close</t>
  </si>
  <si>
    <t xml:space="preserve">LE4 9LJ                  </t>
  </si>
  <si>
    <t xml:space="preserve">0116 2740707                            </t>
  </si>
  <si>
    <t>FP064</t>
  </si>
  <si>
    <t>Shah R.V.</t>
  </si>
  <si>
    <t>Shilchem Ltd</t>
  </si>
  <si>
    <t>217 Hinckley Road</t>
  </si>
  <si>
    <t xml:space="preserve">LE3 0TG                  </t>
  </si>
  <si>
    <t>FP343</t>
  </si>
  <si>
    <t>Karia VN</t>
  </si>
  <si>
    <t>Niva Chemist</t>
  </si>
  <si>
    <t>2 Uppingham Road</t>
  </si>
  <si>
    <t xml:space="preserve">LE5 0QD                  </t>
  </si>
  <si>
    <t>FP826</t>
  </si>
  <si>
    <t>Resolution Road</t>
  </si>
  <si>
    <t xml:space="preserve">LE65 1TE                 </t>
  </si>
  <si>
    <t xml:space="preserve">01530 509447                            </t>
  </si>
  <si>
    <t>FP877</t>
  </si>
  <si>
    <t>Sachdev JM</t>
  </si>
  <si>
    <t>Spiers Chemist</t>
  </si>
  <si>
    <t>272 Welford Road</t>
  </si>
  <si>
    <t xml:space="preserve">LE2 6BD                  </t>
  </si>
  <si>
    <t>FP910</t>
  </si>
  <si>
    <t>Ibchem LTD</t>
  </si>
  <si>
    <t>123 High Street</t>
  </si>
  <si>
    <t xml:space="preserve">LE67 6JQ                 </t>
  </si>
  <si>
    <t>FQC09</t>
  </si>
  <si>
    <t>A Berry Ltd</t>
  </si>
  <si>
    <t>Severn Chemist</t>
  </si>
  <si>
    <t>40 Severn Road</t>
  </si>
  <si>
    <t xml:space="preserve">LE2 4FY                  </t>
  </si>
  <si>
    <t xml:space="preserve">0116 2719053                            </t>
  </si>
  <si>
    <t>FQG34</t>
  </si>
  <si>
    <t>S &amp; S Samat Ltd</t>
  </si>
  <si>
    <t>Samat Chemist</t>
  </si>
  <si>
    <t>274 Victoria Road East</t>
  </si>
  <si>
    <t xml:space="preserve">LE5 0LF                  </t>
  </si>
  <si>
    <t xml:space="preserve">0116 2769638                            </t>
  </si>
  <si>
    <t>FQK13</t>
  </si>
  <si>
    <t>The Rushes Shopping Ctr</t>
  </si>
  <si>
    <t xml:space="preserve">LE11 5BE                 </t>
  </si>
  <si>
    <t xml:space="preserve">01509 257647                            </t>
  </si>
  <si>
    <t>FQK80</t>
  </si>
  <si>
    <t>Hamilton Health Limited</t>
  </si>
  <si>
    <t>Hamilton Pharmacy</t>
  </si>
  <si>
    <t>Unit 2,192 Sandhills Ave</t>
  </si>
  <si>
    <t xml:space="preserve">LE5 1QN                  </t>
  </si>
  <si>
    <t xml:space="preserve">0116 2769750                            </t>
  </si>
  <si>
    <t>FQL99</t>
  </si>
  <si>
    <t>Glenfield Pharmacy Ltd</t>
  </si>
  <si>
    <t>Glenfield Pharmacy</t>
  </si>
  <si>
    <t>111 Station Road</t>
  </si>
  <si>
    <t xml:space="preserve">LE3 8GS                  </t>
  </si>
  <si>
    <t xml:space="preserve">0116 2876167                            </t>
  </si>
  <si>
    <t>FQR29</t>
  </si>
  <si>
    <t>Health Pharm (Leicester) Ltd</t>
  </si>
  <si>
    <t>Howitts Pharmacy</t>
  </si>
  <si>
    <t>465-467 Saffron Lane</t>
  </si>
  <si>
    <t xml:space="preserve">LE2 6UG                  </t>
  </si>
  <si>
    <t xml:space="preserve">0116 2837308                            </t>
  </si>
  <si>
    <t>FQT33</t>
  </si>
  <si>
    <t>Delivery Pharmacy Limited</t>
  </si>
  <si>
    <t>Unit 3 Jacknall Road</t>
  </si>
  <si>
    <t>Dodswell Bridge Ind Est</t>
  </si>
  <si>
    <t xml:space="preserve">LE10 3BS                 </t>
  </si>
  <si>
    <t xml:space="preserve">01455 238564                            </t>
  </si>
  <si>
    <t>FQ056</t>
  </si>
  <si>
    <t>Cold Overton Road</t>
  </si>
  <si>
    <t xml:space="preserve">LE15 6NT                 </t>
  </si>
  <si>
    <t xml:space="preserve">01572 770101                            </t>
  </si>
  <si>
    <t>FQ369</t>
  </si>
  <si>
    <t>Countesthorpe Chemist</t>
  </si>
  <si>
    <t>16 Central Street</t>
  </si>
  <si>
    <t>Countesthorpe</t>
  </si>
  <si>
    <t xml:space="preserve">LE8 5QJ                  </t>
  </si>
  <si>
    <t xml:space="preserve">0116 2775061                            </t>
  </si>
  <si>
    <t>1995-07-10</t>
  </si>
  <si>
    <t>FQ441</t>
  </si>
  <si>
    <t>Mr Manish Patel</t>
  </si>
  <si>
    <t>Mr Pickford's Pharmacy</t>
  </si>
  <si>
    <t>19 Norwich Road</t>
  </si>
  <si>
    <t xml:space="preserve">LE4 0LR                  </t>
  </si>
  <si>
    <t xml:space="preserve">0116 2353530                            </t>
  </si>
  <si>
    <t>2008-03-04</t>
  </si>
  <si>
    <t>FQ579</t>
  </si>
  <si>
    <t>Fosse Park</t>
  </si>
  <si>
    <t>Grove Farm Triangle</t>
  </si>
  <si>
    <t xml:space="preserve">LE19 1WT                 </t>
  </si>
  <si>
    <t xml:space="preserve">0116 2631153                            </t>
  </si>
  <si>
    <t>2005-11-13</t>
  </si>
  <si>
    <t>FRA33</t>
  </si>
  <si>
    <t>Patel AB</t>
  </si>
  <si>
    <t>East Goscote Pharmacy</t>
  </si>
  <si>
    <t>10 Merchant Common</t>
  </si>
  <si>
    <t>East Goscote</t>
  </si>
  <si>
    <t xml:space="preserve">LE7 3XR                  </t>
  </si>
  <si>
    <t xml:space="preserve">0116 2606734                            </t>
  </si>
  <si>
    <t>FRA96</t>
  </si>
  <si>
    <t>County Pharmacy (Leicester) Ltd</t>
  </si>
  <si>
    <t>County Pharmacy</t>
  </si>
  <si>
    <t>County Hse,14 Stretton Ct</t>
  </si>
  <si>
    <t>Stretton Road</t>
  </si>
  <si>
    <t>Great Glen</t>
  </si>
  <si>
    <t xml:space="preserve">LE8 9HB                  </t>
  </si>
  <si>
    <t xml:space="preserve">0116 2592221                            </t>
  </si>
  <si>
    <t>1994-11-14</t>
  </si>
  <si>
    <t>FRD09</t>
  </si>
  <si>
    <t>Sonichem LTD</t>
  </si>
  <si>
    <t>1 Monica Road</t>
  </si>
  <si>
    <t>Braunstone</t>
  </si>
  <si>
    <t xml:space="preserve">LE3 2PR                  </t>
  </si>
  <si>
    <t>FRG07</t>
  </si>
  <si>
    <t>St Marys Place</t>
  </si>
  <si>
    <t>St Marys Road</t>
  </si>
  <si>
    <t xml:space="preserve">LE16 7DR                 </t>
  </si>
  <si>
    <t>FRJ21</t>
  </si>
  <si>
    <t>8-10 High Street</t>
  </si>
  <si>
    <t>Fleckney</t>
  </si>
  <si>
    <t xml:space="preserve">LE8 8AJ                  </t>
  </si>
  <si>
    <t xml:space="preserve">0116 2401900                            </t>
  </si>
  <si>
    <t>FRW70</t>
  </si>
  <si>
    <t>Mr R Kirkbride</t>
  </si>
  <si>
    <t>Wymeswold Pharmacy Ltd</t>
  </si>
  <si>
    <t>2a Hoton Road</t>
  </si>
  <si>
    <t>Wymeswold</t>
  </si>
  <si>
    <t xml:space="preserve">LE12 6UA                 </t>
  </si>
  <si>
    <t xml:space="preserve">01509 881513                            </t>
  </si>
  <si>
    <t>FR132</t>
  </si>
  <si>
    <t>Heath Lane Surgery</t>
  </si>
  <si>
    <t>Heath Lane</t>
  </si>
  <si>
    <t xml:space="preserve">LE9 7PB                  </t>
  </si>
  <si>
    <t xml:space="preserve">01455 842166                            </t>
  </si>
  <si>
    <t>FR220</t>
  </si>
  <si>
    <t>Vision Pharma Limited</t>
  </si>
  <si>
    <t>108 Bridge Road</t>
  </si>
  <si>
    <t xml:space="preserve">LE5 3QN                  </t>
  </si>
  <si>
    <t xml:space="preserve">0116 2767069                            </t>
  </si>
  <si>
    <t>FR234</t>
  </si>
  <si>
    <t>Broomleys Road</t>
  </si>
  <si>
    <t xml:space="preserve">LE67 4DD                 </t>
  </si>
  <si>
    <t xml:space="preserve">01530 814161                            </t>
  </si>
  <si>
    <t>FR544</t>
  </si>
  <si>
    <t>Pharmasite LTD</t>
  </si>
  <si>
    <t>Pharmasite Direct</t>
  </si>
  <si>
    <t>97 London Road</t>
  </si>
  <si>
    <t xml:space="preserve">LE2 0PF                  </t>
  </si>
  <si>
    <t>FTD79</t>
  </si>
  <si>
    <t>Beacon House</t>
  </si>
  <si>
    <t xml:space="preserve">LE67 4DR                 </t>
  </si>
  <si>
    <t xml:space="preserve">01530 834588                            </t>
  </si>
  <si>
    <t>FTE58</t>
  </si>
  <si>
    <t>90 Shakerdale Road</t>
  </si>
  <si>
    <t>West Knighton</t>
  </si>
  <si>
    <t xml:space="preserve">LE2 6HS                  </t>
  </si>
  <si>
    <t xml:space="preserve">0116 2884568                            </t>
  </si>
  <si>
    <t>FTH56</t>
  </si>
  <si>
    <t>Hindocha RL</t>
  </si>
  <si>
    <t>Unipharm Chemists</t>
  </si>
  <si>
    <t>83 Netherhall Road</t>
  </si>
  <si>
    <t xml:space="preserve">LE5 1DR                  </t>
  </si>
  <si>
    <t>FTJ32</t>
  </si>
  <si>
    <t>24a Chitterman Way</t>
  </si>
  <si>
    <t>Markfield</t>
  </si>
  <si>
    <t xml:space="preserve">LE67 9WU                 </t>
  </si>
  <si>
    <t xml:space="preserve">01530 242836                            </t>
  </si>
  <si>
    <t>FTV47</t>
  </si>
  <si>
    <t>Mn Kolia Ltd</t>
  </si>
  <si>
    <t>Moin's Chemist</t>
  </si>
  <si>
    <t>137a East Park Road</t>
  </si>
  <si>
    <t xml:space="preserve">LE5 5AZ                  </t>
  </si>
  <si>
    <t xml:space="preserve">0116 2558653                            </t>
  </si>
  <si>
    <t>FTV86</t>
  </si>
  <si>
    <t>Surin Kotecha</t>
  </si>
  <si>
    <t>Safecare Pharmacy</t>
  </si>
  <si>
    <t>Unit 10 Belgrave Comm Ctr</t>
  </si>
  <si>
    <t>160 Belgrave Road</t>
  </si>
  <si>
    <t xml:space="preserve">LE4 5AU                  </t>
  </si>
  <si>
    <t xml:space="preserve">0116 2613536                            </t>
  </si>
  <si>
    <t>FT223</t>
  </si>
  <si>
    <t>Main Chemist</t>
  </si>
  <si>
    <t>46 Main Street</t>
  </si>
  <si>
    <t>Broughton Astley</t>
  </si>
  <si>
    <t xml:space="preserve">LE9 6RD                  </t>
  </si>
  <si>
    <t>FT241</t>
  </si>
  <si>
    <t>Sheridan Pharmacy</t>
  </si>
  <si>
    <t>The Merlin Vaz H &amp; Scc</t>
  </si>
  <si>
    <t>1 Spinney Hill Road</t>
  </si>
  <si>
    <t xml:space="preserve">LE5 3GH                  </t>
  </si>
  <si>
    <t xml:space="preserve">0116 2127979                            </t>
  </si>
  <si>
    <t>2013-11-06</t>
  </si>
  <si>
    <t>FT426</t>
  </si>
  <si>
    <t>7-9 Coventry Road</t>
  </si>
  <si>
    <t xml:space="preserve">01858 462162                            </t>
  </si>
  <si>
    <t>FVC39</t>
  </si>
  <si>
    <t>Order Line Limited</t>
  </si>
  <si>
    <t>Unit 1, Old Bleach Yard</t>
  </si>
  <si>
    <t>Wards End</t>
  </si>
  <si>
    <t xml:space="preserve">LE11 3HA                 </t>
  </si>
  <si>
    <t xml:space="preserve">01509 213439                            </t>
  </si>
  <si>
    <t>FVE00</t>
  </si>
  <si>
    <t>55 Sherrard Street</t>
  </si>
  <si>
    <t xml:space="preserve">01664 560702                            </t>
  </si>
  <si>
    <t>FVF34</t>
  </si>
  <si>
    <t>6 Church Gate</t>
  </si>
  <si>
    <t>Kegworth</t>
  </si>
  <si>
    <t xml:space="preserve">DE74 2ED                 </t>
  </si>
  <si>
    <t xml:space="preserve">01509 672323                            </t>
  </si>
  <si>
    <t>FVF37</t>
  </si>
  <si>
    <t>Market Harborough Medical Services Ltd</t>
  </si>
  <si>
    <t>Market Harborough Pharmacy</t>
  </si>
  <si>
    <t>Market Harborough Med Ctr</t>
  </si>
  <si>
    <t>67 Coventry Road</t>
  </si>
  <si>
    <t xml:space="preserve">01858 439110                            </t>
  </si>
  <si>
    <t>FVG16</t>
  </si>
  <si>
    <t>Mpdh Limited / Mr Bs Hoonjan</t>
  </si>
  <si>
    <t>185-187 Evington Road</t>
  </si>
  <si>
    <t xml:space="preserve">0116 2738265                            </t>
  </si>
  <si>
    <t>FVK33</t>
  </si>
  <si>
    <t>Houghton Pharmacy Ltd</t>
  </si>
  <si>
    <t>Houghton On The Hill</t>
  </si>
  <si>
    <t xml:space="preserve">LE7 9GD                  </t>
  </si>
  <si>
    <t xml:space="preserve">0116 2418243                            </t>
  </si>
  <si>
    <t>1994-11-28</t>
  </si>
  <si>
    <t>FVL18</t>
  </si>
  <si>
    <t>Yakub Chemist Limited</t>
  </si>
  <si>
    <t>Yakub Chemist Care Home Services</t>
  </si>
  <si>
    <t>1 High View Close</t>
  </si>
  <si>
    <t>Hamilton Office Park</t>
  </si>
  <si>
    <t>Lewisher Road, Leicester</t>
  </si>
  <si>
    <t xml:space="preserve">0116 2988739                            </t>
  </si>
  <si>
    <t>2011-06-13</t>
  </si>
  <si>
    <t>FVV82</t>
  </si>
  <si>
    <t>Warwick Healthcare Limited</t>
  </si>
  <si>
    <t>Clarendon Healthcare</t>
  </si>
  <si>
    <t>59 Morris Road</t>
  </si>
  <si>
    <t xml:space="preserve">LE2 6BR                  </t>
  </si>
  <si>
    <t>FVV84</t>
  </si>
  <si>
    <t>Barrow Upon Soar</t>
  </si>
  <si>
    <t xml:space="preserve">LE12 8PY                 </t>
  </si>
  <si>
    <t xml:space="preserve">01509 412558                            </t>
  </si>
  <si>
    <t>FV544</t>
  </si>
  <si>
    <t>63 North Street</t>
  </si>
  <si>
    <t>Whitwick</t>
  </si>
  <si>
    <t xml:space="preserve">LE67 5HB                 </t>
  </si>
  <si>
    <t xml:space="preserve">01530 510971                            </t>
  </si>
  <si>
    <t>FV608</t>
  </si>
  <si>
    <t>Yakub Chemist Ltd</t>
  </si>
  <si>
    <t>67 Hartington Road</t>
  </si>
  <si>
    <t xml:space="preserve">LE2 0GQ                  </t>
  </si>
  <si>
    <t xml:space="preserve">0116 2512959                            </t>
  </si>
  <si>
    <t>FV622</t>
  </si>
  <si>
    <t>Greenclose Lane</t>
  </si>
  <si>
    <t xml:space="preserve">LE11 5AS                 </t>
  </si>
  <si>
    <t xml:space="preserve">01509 212313                            </t>
  </si>
  <si>
    <t>2000-08-06</t>
  </si>
  <si>
    <t>FV676</t>
  </si>
  <si>
    <t>1-2 Cheapside</t>
  </si>
  <si>
    <t xml:space="preserve">LE13 0TP                 </t>
  </si>
  <si>
    <t>FV726</t>
  </si>
  <si>
    <t>Melton Road</t>
  </si>
  <si>
    <t xml:space="preserve">0116 2698218                            </t>
  </si>
  <si>
    <t>2000-12-05</t>
  </si>
  <si>
    <t>FV998</t>
  </si>
  <si>
    <t>Whitwick Surgery Site</t>
  </si>
  <si>
    <t>Whitwick Road</t>
  </si>
  <si>
    <t xml:space="preserve">LE67 3FA                 </t>
  </si>
  <si>
    <t xml:space="preserve">01530 835629                            </t>
  </si>
  <si>
    <t>FWF42</t>
  </si>
  <si>
    <t>A Pharmacy Limited</t>
  </si>
  <si>
    <t>Internet Chemist Group</t>
  </si>
  <si>
    <t>Rol House</t>
  </si>
  <si>
    <t>Long Row</t>
  </si>
  <si>
    <t xml:space="preserve">LE15 6LN                 </t>
  </si>
  <si>
    <t xml:space="preserve">01572 842072                            </t>
  </si>
  <si>
    <t>2013-10-11</t>
  </si>
  <si>
    <t>FWF92</t>
  </si>
  <si>
    <t>Mr Ben Modi</t>
  </si>
  <si>
    <t>Hms Pharmacy</t>
  </si>
  <si>
    <t>4 Baxter Gate</t>
  </si>
  <si>
    <t xml:space="preserve">LE11 1TG                 </t>
  </si>
  <si>
    <t xml:space="preserve">01509 215217                            </t>
  </si>
  <si>
    <t>2006-03-30</t>
  </si>
  <si>
    <t>FWJ73</t>
  </si>
  <si>
    <t>115-117 Blaby Road</t>
  </si>
  <si>
    <t xml:space="preserve">LE18 4PB                 </t>
  </si>
  <si>
    <t xml:space="preserve">0116 2787223                            </t>
  </si>
  <si>
    <t>FWJ87</t>
  </si>
  <si>
    <t>Clinicohealth LTD</t>
  </si>
  <si>
    <t>Ashby Pharmacy</t>
  </si>
  <si>
    <t>17 The Green</t>
  </si>
  <si>
    <t xml:space="preserve">LE65 1JU                 </t>
  </si>
  <si>
    <t xml:space="preserve">01530 411222                            </t>
  </si>
  <si>
    <t>2009-09-02</t>
  </si>
  <si>
    <t>FWJ97</t>
  </si>
  <si>
    <t xml:space="preserve">LE4 8GN                  </t>
  </si>
  <si>
    <t xml:space="preserve">0116 2645300                            </t>
  </si>
  <si>
    <t>FWM50</t>
  </si>
  <si>
    <t>5 Bell Street</t>
  </si>
  <si>
    <t xml:space="preserve">0116 2883846                            </t>
  </si>
  <si>
    <t>FWQ22</t>
  </si>
  <si>
    <t>7 Prince William Road</t>
  </si>
  <si>
    <t xml:space="preserve">LE11 5GU                 </t>
  </si>
  <si>
    <t>2014-02-05</t>
  </si>
  <si>
    <t>FWV53</t>
  </si>
  <si>
    <t>212 Uppingham Road</t>
  </si>
  <si>
    <t xml:space="preserve">LE5 0QG                  </t>
  </si>
  <si>
    <t xml:space="preserve">0116 2767624                            </t>
  </si>
  <si>
    <t>FW083</t>
  </si>
  <si>
    <t>57-59 Borough Street</t>
  </si>
  <si>
    <t>Castle Donington</t>
  </si>
  <si>
    <t xml:space="preserve">DE74 2LB                 </t>
  </si>
  <si>
    <t xml:space="preserve">01332 810213                            </t>
  </si>
  <si>
    <t>FW134</t>
  </si>
  <si>
    <t>112-114 Barrow Road</t>
  </si>
  <si>
    <t xml:space="preserve">LE12 7LP                 </t>
  </si>
  <si>
    <t xml:space="preserve">01509 817360                            </t>
  </si>
  <si>
    <t>FW316</t>
  </si>
  <si>
    <t>Mrs Hina K Shah</t>
  </si>
  <si>
    <t>Thorpe Astley Pharmacy</t>
  </si>
  <si>
    <t>3 Lakin Drive</t>
  </si>
  <si>
    <t>Thorpe Astley</t>
  </si>
  <si>
    <t xml:space="preserve">LE3 3RU                  </t>
  </si>
  <si>
    <t xml:space="preserve">0116 2899091                            </t>
  </si>
  <si>
    <t>2007-08-13</t>
  </si>
  <si>
    <t>FXA52</t>
  </si>
  <si>
    <t>5 Bradgate Lane</t>
  </si>
  <si>
    <t>Asfordby</t>
  </si>
  <si>
    <t xml:space="preserve">LE14 3YD                 </t>
  </si>
  <si>
    <t xml:space="preserve">01664 812284                            </t>
  </si>
  <si>
    <t>FXC00</t>
  </si>
  <si>
    <t>Westcotes Health Centre</t>
  </si>
  <si>
    <t>Fosse Road South</t>
  </si>
  <si>
    <t xml:space="preserve">0116 2546627                            </t>
  </si>
  <si>
    <t>FXC67</t>
  </si>
  <si>
    <t>Ratby Chemist Ltd</t>
  </si>
  <si>
    <t>Ratby Chemist</t>
  </si>
  <si>
    <t>Ratby</t>
  </si>
  <si>
    <t xml:space="preserve">LE6 0JG                  </t>
  </si>
  <si>
    <t xml:space="preserve">0116 2393139                            </t>
  </si>
  <si>
    <t>1991-02-11</t>
  </si>
  <si>
    <t>FXC91</t>
  </si>
  <si>
    <t>Bhandari M</t>
  </si>
  <si>
    <t>Curex Pharmacy</t>
  </si>
  <si>
    <t>24 Hermitage Road</t>
  </si>
  <si>
    <t xml:space="preserve">LE11 4PE                 </t>
  </si>
  <si>
    <t xml:space="preserve">01509 212511                            </t>
  </si>
  <si>
    <t>FXH79</t>
  </si>
  <si>
    <t>Hockley Farm Chemist</t>
  </si>
  <si>
    <t>39 Hockley Farm Road</t>
  </si>
  <si>
    <t xml:space="preserve">LE3 1HN                  </t>
  </si>
  <si>
    <t xml:space="preserve">0116 2856008                            </t>
  </si>
  <si>
    <t>FXL90</t>
  </si>
  <si>
    <t>1 Sherrard Street</t>
  </si>
  <si>
    <t xml:space="preserve">01664 62051                             </t>
  </si>
  <si>
    <t>FXP28</t>
  </si>
  <si>
    <t>Polypharmacy LTD</t>
  </si>
  <si>
    <t>Poly Pharmacy</t>
  </si>
  <si>
    <t>10 Upperton Road</t>
  </si>
  <si>
    <t>Leicster</t>
  </si>
  <si>
    <t xml:space="preserve">LE3 0BG                  </t>
  </si>
  <si>
    <t xml:space="preserve">0116 2551005                            </t>
  </si>
  <si>
    <t>2013-10-31</t>
  </si>
  <si>
    <t>FXR01</t>
  </si>
  <si>
    <t>101 Sibson Road</t>
  </si>
  <si>
    <t xml:space="preserve">LE4 4NB                  </t>
  </si>
  <si>
    <t xml:space="preserve">0116 2675135                            </t>
  </si>
  <si>
    <t>FX025</t>
  </si>
  <si>
    <t>Unit 3,Swinford Avenue</t>
  </si>
  <si>
    <t xml:space="preserve">LE2 9RW                  </t>
  </si>
  <si>
    <t xml:space="preserve">0116 2770817                            </t>
  </si>
  <si>
    <t>FX150</t>
  </si>
  <si>
    <t>Unit 5 Home Farm Shop.Pre</t>
  </si>
  <si>
    <t>Strasbourg Drive</t>
  </si>
  <si>
    <t xml:space="preserve">LE4 0RY                  </t>
  </si>
  <si>
    <t xml:space="preserve">0116 2359120                            </t>
  </si>
  <si>
    <t>FX487</t>
  </si>
  <si>
    <t>575 Melton Road</t>
  </si>
  <si>
    <t xml:space="preserve">LE4 8EA                  </t>
  </si>
  <si>
    <t xml:space="preserve">0116 2600876                            </t>
  </si>
  <si>
    <t>FYD08</t>
  </si>
  <si>
    <t>Soni (Leicester) Ltd</t>
  </si>
  <si>
    <t>27 Melton Road</t>
  </si>
  <si>
    <t>FYG19</t>
  </si>
  <si>
    <t xml:space="preserve">0116 2719763                            </t>
  </si>
  <si>
    <t>FYM31</t>
  </si>
  <si>
    <t>Hollycroft Chemists Ltd</t>
  </si>
  <si>
    <t>Unit 1 Shopping Precinct</t>
  </si>
  <si>
    <t>Clifton Way,Hollycroft</t>
  </si>
  <si>
    <t xml:space="preserve">LE10 0XN                 </t>
  </si>
  <si>
    <t xml:space="preserve">01455 230825                            </t>
  </si>
  <si>
    <t>FY917</t>
  </si>
  <si>
    <t>Sayfees Chemist</t>
  </si>
  <si>
    <t>9 Silverdale Drive</t>
  </si>
  <si>
    <t xml:space="preserve">LE4 8NJ                  </t>
  </si>
  <si>
    <t xml:space="preserve">0116 2694940                            </t>
  </si>
  <si>
    <t>FGD92</t>
  </si>
  <si>
    <t>Donald Wardle &amp; Son</t>
  </si>
  <si>
    <t>Ratton Street</t>
  </si>
  <si>
    <t>Hanley</t>
  </si>
  <si>
    <t xml:space="preserve">ST1 2HH                  </t>
  </si>
  <si>
    <t>FGW36</t>
  </si>
  <si>
    <t>9 Cheapside</t>
  </si>
  <si>
    <t xml:space="preserve">ST1 1HL                  </t>
  </si>
  <si>
    <t>2012-05-16</t>
  </si>
  <si>
    <t>FMA88</t>
  </si>
  <si>
    <t>Clinisupplies Limited</t>
  </si>
  <si>
    <t>Clinidirect</t>
  </si>
  <si>
    <t>Unit 10 Horton Court</t>
  </si>
  <si>
    <t>Hortonwood 50</t>
  </si>
  <si>
    <t>Telford</t>
  </si>
  <si>
    <t>Shropshire</t>
  </si>
  <si>
    <t xml:space="preserve">TF1 7GY                  </t>
  </si>
  <si>
    <t xml:space="preserve">0800 0126779                            </t>
  </si>
  <si>
    <t>FCE87</t>
  </si>
  <si>
    <t>Unit 6a Midas Bus Centre</t>
  </si>
  <si>
    <t>Wantz Road</t>
  </si>
  <si>
    <t xml:space="preserve">RM10 8PS                 </t>
  </si>
  <si>
    <t xml:space="preserve">020 85934555                            </t>
  </si>
  <si>
    <t>1992-10-19</t>
  </si>
  <si>
    <t>FC850</t>
  </si>
  <si>
    <t>Apex Appliances</t>
  </si>
  <si>
    <t>FDA28</t>
  </si>
  <si>
    <t>Pelican</t>
  </si>
  <si>
    <t>23 Heritage Avenue</t>
  </si>
  <si>
    <t xml:space="preserve">NW9 5XY                  </t>
  </si>
  <si>
    <t xml:space="preserve">020 81664593                            </t>
  </si>
  <si>
    <t>FG020</t>
  </si>
  <si>
    <t>42 Colebrook Row</t>
  </si>
  <si>
    <t xml:space="preserve">N1 8AF                   </t>
  </si>
  <si>
    <t xml:space="preserve">020 73597720                            </t>
  </si>
  <si>
    <t>FP111</t>
  </si>
  <si>
    <t>FT553</t>
  </si>
  <si>
    <t>2-8 Salisbury Road</t>
  </si>
  <si>
    <t xml:space="preserve">E4 6TA                   </t>
  </si>
  <si>
    <t>FAE00</t>
  </si>
  <si>
    <t>297-301 Station Road</t>
  </si>
  <si>
    <t>Harrow</t>
  </si>
  <si>
    <t xml:space="preserve">HA1 2TA                  </t>
  </si>
  <si>
    <t xml:space="preserve">020 84248413                            </t>
  </si>
  <si>
    <t>FAE25</t>
  </si>
  <si>
    <t>Nutrichem LTD</t>
  </si>
  <si>
    <t>Reems Pharmacy</t>
  </si>
  <si>
    <t>107 Uxbridge Road</t>
  </si>
  <si>
    <t>Harrow Weald</t>
  </si>
  <si>
    <t xml:space="preserve">HA3 6DN                  </t>
  </si>
  <si>
    <t xml:space="preserve">020 89540404                            </t>
  </si>
  <si>
    <t>FAL54</t>
  </si>
  <si>
    <t>Mr Pb Patel</t>
  </si>
  <si>
    <t>283 Neasden Lane</t>
  </si>
  <si>
    <t>Neasden</t>
  </si>
  <si>
    <t xml:space="preserve">NW10 1QJ                 </t>
  </si>
  <si>
    <t>FAP70</t>
  </si>
  <si>
    <t>Pharmsmart Limited</t>
  </si>
  <si>
    <t>Carters Chemist</t>
  </si>
  <si>
    <t>24 Bridge Street</t>
  </si>
  <si>
    <t>Pinner</t>
  </si>
  <si>
    <t xml:space="preserve">HA5 3JF                  </t>
  </si>
  <si>
    <t xml:space="preserve">020 88660053                            </t>
  </si>
  <si>
    <t>FAQ26</t>
  </si>
  <si>
    <t>Mayflower Healthcare Ltd</t>
  </si>
  <si>
    <t>Devonshire Pharmacy</t>
  </si>
  <si>
    <t>215 Edgware Road</t>
  </si>
  <si>
    <t xml:space="preserve">W2 1ES                   </t>
  </si>
  <si>
    <t xml:space="preserve">020 74026134                            </t>
  </si>
  <si>
    <t>2007-10-21</t>
  </si>
  <si>
    <t>FAT36</t>
  </si>
  <si>
    <t>Ashzone LTD</t>
  </si>
  <si>
    <t>Walden Chemists</t>
  </si>
  <si>
    <t>65 Elizabeth Street</t>
  </si>
  <si>
    <t>Eaton Square</t>
  </si>
  <si>
    <t xml:space="preserve">SW1W 9PJ                 </t>
  </si>
  <si>
    <t xml:space="preserve">020 77300080                            </t>
  </si>
  <si>
    <t>1992-11-30</t>
  </si>
  <si>
    <t>FA053</t>
  </si>
  <si>
    <t>73 Piccadilly</t>
  </si>
  <si>
    <t xml:space="preserve">W1J 8QX                  </t>
  </si>
  <si>
    <t xml:space="preserve">020 74092982                            </t>
  </si>
  <si>
    <t>FA078</t>
  </si>
  <si>
    <t>Fairview Pharmacy Limited</t>
  </si>
  <si>
    <t>293-5 Burnt Oak Broadway</t>
  </si>
  <si>
    <t xml:space="preserve">HA8 5ED                  </t>
  </si>
  <si>
    <t xml:space="preserve">020 89510542                            </t>
  </si>
  <si>
    <t>FA467</t>
  </si>
  <si>
    <t>Mr Daniel Gilbert</t>
  </si>
  <si>
    <t>58 Horseferry Road</t>
  </si>
  <si>
    <t>Westminster</t>
  </si>
  <si>
    <t xml:space="preserve">SW1P 2AF                 </t>
  </si>
  <si>
    <t xml:space="preserve">020 72225793                            </t>
  </si>
  <si>
    <t>2006-12-20</t>
  </si>
  <si>
    <t>FA906</t>
  </si>
  <si>
    <t>4 James Street</t>
  </si>
  <si>
    <t xml:space="preserve">WC2E 8BH                 </t>
  </si>
  <si>
    <t xml:space="preserve">020 73798442                            </t>
  </si>
  <si>
    <t>1994-02-26</t>
  </si>
  <si>
    <t>FCA00</t>
  </si>
  <si>
    <t>St Johns Wood</t>
  </si>
  <si>
    <t xml:space="preserve">NW8 7SG                  </t>
  </si>
  <si>
    <t xml:space="preserve">020 77221403                            </t>
  </si>
  <si>
    <t>FCC60</t>
  </si>
  <si>
    <t>Almeric Pharmacy Ltd</t>
  </si>
  <si>
    <t>Honeypot Pharmacy</t>
  </si>
  <si>
    <t>189 Streatfield Road</t>
  </si>
  <si>
    <t xml:space="preserve">HA3 9DA                  </t>
  </si>
  <si>
    <t xml:space="preserve">020 82044542                            </t>
  </si>
  <si>
    <t>1997-05-12</t>
  </si>
  <si>
    <t>FCF74</t>
  </si>
  <si>
    <t>Willesden Centre For H&amp;C</t>
  </si>
  <si>
    <t>Robson Avenue</t>
  </si>
  <si>
    <t xml:space="preserve">NW10 3RY                 </t>
  </si>
  <si>
    <t xml:space="preserve">020 84387006                            </t>
  </si>
  <si>
    <t>FCJ54</t>
  </si>
  <si>
    <t>B.K.R. LTD</t>
  </si>
  <si>
    <t>K.L. Pharmacy</t>
  </si>
  <si>
    <t>229 Kenton Lane</t>
  </si>
  <si>
    <t xml:space="preserve">HA3 8RP                  </t>
  </si>
  <si>
    <t xml:space="preserve">020 89071227                            </t>
  </si>
  <si>
    <t>FCP17</t>
  </si>
  <si>
    <t>Units 9-10 St.Anns Ctr.</t>
  </si>
  <si>
    <t>St.Anns Road</t>
  </si>
  <si>
    <t xml:space="preserve">HA1 1AS                  </t>
  </si>
  <si>
    <t xml:space="preserve">020 88613543                            </t>
  </si>
  <si>
    <t>1996-04-23</t>
  </si>
  <si>
    <t>FCR41</t>
  </si>
  <si>
    <t>302-306 Regent Street</t>
  </si>
  <si>
    <t xml:space="preserve">W1B 3AT                  </t>
  </si>
  <si>
    <t xml:space="preserve">020 76379418                            </t>
  </si>
  <si>
    <t>FCT73</t>
  </si>
  <si>
    <t>Pharmat LTD</t>
  </si>
  <si>
    <t>Pharmacentre</t>
  </si>
  <si>
    <t>149 Edgware Road</t>
  </si>
  <si>
    <t xml:space="preserve">W2 2HU                   </t>
  </si>
  <si>
    <t xml:space="preserve">020 77232336                            </t>
  </si>
  <si>
    <t>1999-11-30</t>
  </si>
  <si>
    <t>FCX89</t>
  </si>
  <si>
    <t>Flintchoice LTD</t>
  </si>
  <si>
    <t>Bliss Chemist</t>
  </si>
  <si>
    <t>50-56 Willesden Lane</t>
  </si>
  <si>
    <t>Kilburn</t>
  </si>
  <si>
    <t xml:space="preserve">NW6 7SX                  </t>
  </si>
  <si>
    <t>FC401</t>
  </si>
  <si>
    <t>42-44 Warwick Way</t>
  </si>
  <si>
    <t>Pimlico</t>
  </si>
  <si>
    <t xml:space="preserve">SW1V 1RY                 </t>
  </si>
  <si>
    <t xml:space="preserve">020 78348733                            </t>
  </si>
  <si>
    <t>FC572</t>
  </si>
  <si>
    <t>Vineyard Pharmacy Limited</t>
  </si>
  <si>
    <t>Vineyard Pharmacy</t>
  </si>
  <si>
    <t>241 Elgin Avenue</t>
  </si>
  <si>
    <t xml:space="preserve">W9 1NJ                   </t>
  </si>
  <si>
    <t xml:space="preserve">020 76242947                            </t>
  </si>
  <si>
    <t>2012-06-25</t>
  </si>
  <si>
    <t>FC727</t>
  </si>
  <si>
    <t>Spivack Chemist</t>
  </si>
  <si>
    <t>173 Ladbroke Grove</t>
  </si>
  <si>
    <t xml:space="preserve">W10 6HJ                  </t>
  </si>
  <si>
    <t xml:space="preserve">020 89691483                            </t>
  </si>
  <si>
    <t>FC968</t>
  </si>
  <si>
    <t>355-361 Oxford Stree</t>
  </si>
  <si>
    <t>13-16 Woodstock Street</t>
  </si>
  <si>
    <t xml:space="preserve">W1C 2JL                  </t>
  </si>
  <si>
    <t xml:space="preserve">020 76292105                            </t>
  </si>
  <si>
    <t>1994-10-10</t>
  </si>
  <si>
    <t>FDK02</t>
  </si>
  <si>
    <t>Ghada Saleh (Gist Health Ltd)</t>
  </si>
  <si>
    <t>Meacher Higgins &amp; Thomas</t>
  </si>
  <si>
    <t>105a Crawford Street</t>
  </si>
  <si>
    <t xml:space="preserve">W1H 2HU                  </t>
  </si>
  <si>
    <t xml:space="preserve">020 77232788                            </t>
  </si>
  <si>
    <t>FDK54</t>
  </si>
  <si>
    <t>Nelson Pharmacies Ltd</t>
  </si>
  <si>
    <t>Nelsons Homeopathic Pharmacy</t>
  </si>
  <si>
    <t>87 Duke Street</t>
  </si>
  <si>
    <t xml:space="preserve">W1K 5PQ                  </t>
  </si>
  <si>
    <t xml:space="preserve">020 76293118                            </t>
  </si>
  <si>
    <t>FDN23</t>
  </si>
  <si>
    <t>1 Nash Way</t>
  </si>
  <si>
    <t xml:space="preserve">HA3 0JA                  </t>
  </si>
  <si>
    <t xml:space="preserve">020 89078894                            </t>
  </si>
  <si>
    <t>1997-08-24</t>
  </si>
  <si>
    <t>FDT09</t>
  </si>
  <si>
    <t>Kurji MP</t>
  </si>
  <si>
    <t>33 Strutton Ground</t>
  </si>
  <si>
    <t xml:space="preserve">SW1P 2HY                 </t>
  </si>
  <si>
    <t xml:space="preserve">020 72221589                            </t>
  </si>
  <si>
    <t>1992-06-30</t>
  </si>
  <si>
    <t>FDV77</t>
  </si>
  <si>
    <t>Shah RLP</t>
  </si>
  <si>
    <t>Gudkas</t>
  </si>
  <si>
    <t>338 Neasden Lane</t>
  </si>
  <si>
    <t xml:space="preserve">NW10 0AD                 </t>
  </si>
  <si>
    <t>FDW18</t>
  </si>
  <si>
    <t>360 Ealing Road</t>
  </si>
  <si>
    <t>Alperton</t>
  </si>
  <si>
    <t>Wembley</t>
  </si>
  <si>
    <t xml:space="preserve">HA0 1PF                  </t>
  </si>
  <si>
    <t xml:space="preserve">020 89983070                            </t>
  </si>
  <si>
    <t>2008-03-13</t>
  </si>
  <si>
    <t>FD307</t>
  </si>
  <si>
    <t>Bruvan Ltd Of Mr Yogesh Patel</t>
  </si>
  <si>
    <t>Unp Pharmacy</t>
  </si>
  <si>
    <t>552 Kingsbury Road</t>
  </si>
  <si>
    <t>Kingsbury</t>
  </si>
  <si>
    <t xml:space="preserve">NW9 9HH                  </t>
  </si>
  <si>
    <t xml:space="preserve">020 82061361                            </t>
  </si>
  <si>
    <t>FD465</t>
  </si>
  <si>
    <t>2 Canal Way</t>
  </si>
  <si>
    <t>Ladbroke Grove</t>
  </si>
  <si>
    <t xml:space="preserve">W10 5AA                  </t>
  </si>
  <si>
    <t xml:space="preserve">020 89697013                            </t>
  </si>
  <si>
    <t>FEA11</t>
  </si>
  <si>
    <t>Brayscale LTD</t>
  </si>
  <si>
    <t>193 Edgware Road</t>
  </si>
  <si>
    <t>The Hyde</t>
  </si>
  <si>
    <t>Colindale</t>
  </si>
  <si>
    <t xml:space="preserve">NW9 6LP                  </t>
  </si>
  <si>
    <t>FED17</t>
  </si>
  <si>
    <t>Gimmack Wn Chemists Ltd</t>
  </si>
  <si>
    <t>10 Station Parade</t>
  </si>
  <si>
    <t>Willesden</t>
  </si>
  <si>
    <t xml:space="preserve">NW2 4NH                  </t>
  </si>
  <si>
    <t>FEF06</t>
  </si>
  <si>
    <t>Pharm Medica Ltd</t>
  </si>
  <si>
    <t>Collins Chemist</t>
  </si>
  <si>
    <t>113-115 Church Street</t>
  </si>
  <si>
    <t xml:space="preserve">NW8 8HA                  </t>
  </si>
  <si>
    <t xml:space="preserve">020 77239600                            </t>
  </si>
  <si>
    <t>FEF09</t>
  </si>
  <si>
    <t>203-205 Brompton Road</t>
  </si>
  <si>
    <t xml:space="preserve">SW3 1LA                  </t>
  </si>
  <si>
    <t xml:space="preserve">020 75845391                            </t>
  </si>
  <si>
    <t>FEJ95</t>
  </si>
  <si>
    <t>Manpra Limited</t>
  </si>
  <si>
    <t>336 Eastcote Lane</t>
  </si>
  <si>
    <t>South Harrow</t>
  </si>
  <si>
    <t xml:space="preserve">HA2 9AJ                  </t>
  </si>
  <si>
    <t xml:space="preserve">020 84221909                            </t>
  </si>
  <si>
    <t>FEM93</t>
  </si>
  <si>
    <t>Dallas Chemist</t>
  </si>
  <si>
    <t>157-159 Greenford Road</t>
  </si>
  <si>
    <t>Sudbury Hill</t>
  </si>
  <si>
    <t xml:space="preserve">HA1 3QN                  </t>
  </si>
  <si>
    <t xml:space="preserve">020 88649311                            </t>
  </si>
  <si>
    <t>FER47</t>
  </si>
  <si>
    <t>Greystone LTD</t>
  </si>
  <si>
    <t>Andres Pharmacy</t>
  </si>
  <si>
    <t>261 Preston Road</t>
  </si>
  <si>
    <t xml:space="preserve">HA3 0PS                  </t>
  </si>
  <si>
    <t>FER55</t>
  </si>
  <si>
    <t>Keencare LTD</t>
  </si>
  <si>
    <t>6 Lower Belgrave Street</t>
  </si>
  <si>
    <t xml:space="preserve">SW1W 0LJ                 </t>
  </si>
  <si>
    <t xml:space="preserve">020 77308747                            </t>
  </si>
  <si>
    <t>FER86</t>
  </si>
  <si>
    <t>Cormchoice LTD</t>
  </si>
  <si>
    <t>Courtney Chemists</t>
  </si>
  <si>
    <t>3 St Johns Wood High St</t>
  </si>
  <si>
    <t xml:space="preserve">NW8 7NG                  </t>
  </si>
  <si>
    <t xml:space="preserve">020 77223814                            </t>
  </si>
  <si>
    <t>FET37</t>
  </si>
  <si>
    <t>Bkr LTD</t>
  </si>
  <si>
    <t>Kl Pharmacy</t>
  </si>
  <si>
    <t>190 Alexandra Avenue</t>
  </si>
  <si>
    <t xml:space="preserve">HA2 9BN                  </t>
  </si>
  <si>
    <t xml:space="preserve">020 84222563                            </t>
  </si>
  <si>
    <t>1999-11-24</t>
  </si>
  <si>
    <t>FE207</t>
  </si>
  <si>
    <t>Medicine Chest</t>
  </si>
  <si>
    <t>413-415 Kings Road</t>
  </si>
  <si>
    <t xml:space="preserve">SW10 0LR                 </t>
  </si>
  <si>
    <t xml:space="preserve">020 73522076                            </t>
  </si>
  <si>
    <t>FE354</t>
  </si>
  <si>
    <t>Sumerhealth LTD</t>
  </si>
  <si>
    <t>Sumer Pharmacy</t>
  </si>
  <si>
    <t>340-342 Harrow Road</t>
  </si>
  <si>
    <t xml:space="preserve">W9 2HP                   </t>
  </si>
  <si>
    <t xml:space="preserve">020 72861514                            </t>
  </si>
  <si>
    <t>2000-05-23</t>
  </si>
  <si>
    <t>FE720</t>
  </si>
  <si>
    <t>Way-Step LTD</t>
  </si>
  <si>
    <t>Apek Pharmacy</t>
  </si>
  <si>
    <t>107 Praed Street</t>
  </si>
  <si>
    <t xml:space="preserve">W2 1NT                   </t>
  </si>
  <si>
    <t xml:space="preserve">020 77248698                            </t>
  </si>
  <si>
    <t>FFE50</t>
  </si>
  <si>
    <t>The Store With More Ltd</t>
  </si>
  <si>
    <t>Crystal Pharmacy</t>
  </si>
  <si>
    <t>Wembley Centre For Health</t>
  </si>
  <si>
    <t>And Care</t>
  </si>
  <si>
    <t>118-128 Chaplin Road</t>
  </si>
  <si>
    <t>Wembley, Middx</t>
  </si>
  <si>
    <t xml:space="preserve">HA0 4UZ                  </t>
  </si>
  <si>
    <t xml:space="preserve">020 89020025                            </t>
  </si>
  <si>
    <t>FFF12</t>
  </si>
  <si>
    <t>Dr Harris &amp; Co Ltd</t>
  </si>
  <si>
    <t>Dr Harris &amp; Co Chemists</t>
  </si>
  <si>
    <t>35 Bury Street</t>
  </si>
  <si>
    <t xml:space="preserve">SW1Y 6AY                 </t>
  </si>
  <si>
    <t xml:space="preserve">020 79303915                            </t>
  </si>
  <si>
    <t>FFF71</t>
  </si>
  <si>
    <t>Mayfair Pharmacare Limited</t>
  </si>
  <si>
    <t>Nowell Pharmacy</t>
  </si>
  <si>
    <t>10 Weald Lane</t>
  </si>
  <si>
    <t xml:space="preserve">HA3 5ES                  </t>
  </si>
  <si>
    <t xml:space="preserve">020 84271454                            </t>
  </si>
  <si>
    <t>FFH31</t>
  </si>
  <si>
    <t>Patel DP</t>
  </si>
  <si>
    <t>382 Rayners Lane</t>
  </si>
  <si>
    <t xml:space="preserve">HA5 5DY                  </t>
  </si>
  <si>
    <t>FFH75</t>
  </si>
  <si>
    <t>Chel Pharmacy Ltd</t>
  </si>
  <si>
    <t>Chel Pharmacy</t>
  </si>
  <si>
    <t>173 Great Portland Street</t>
  </si>
  <si>
    <t xml:space="preserve">W1W 5PH                  </t>
  </si>
  <si>
    <t xml:space="preserve">020 73234713                            </t>
  </si>
  <si>
    <t>2004-06-25</t>
  </si>
  <si>
    <t>FFK27</t>
  </si>
  <si>
    <t>37 Bridge Street</t>
  </si>
  <si>
    <t xml:space="preserve">HA5 3HR                  </t>
  </si>
  <si>
    <t>FFN81</t>
  </si>
  <si>
    <t>Colonnades Pharmacy Llp</t>
  </si>
  <si>
    <t>Bayswater Pharmacy</t>
  </si>
  <si>
    <t>39-41 Porchester Road</t>
  </si>
  <si>
    <t>Bayswater</t>
  </si>
  <si>
    <t xml:space="preserve">W2 5DP                   </t>
  </si>
  <si>
    <t xml:space="preserve">020 77275713                            </t>
  </si>
  <si>
    <t>FFP11</t>
  </si>
  <si>
    <t>Healthxchange Pharmacy Uk Ltd</t>
  </si>
  <si>
    <t>79 Great Portland Street</t>
  </si>
  <si>
    <t xml:space="preserve">W1W 7LS                  </t>
  </si>
  <si>
    <t xml:space="preserve">020 75802441                            </t>
  </si>
  <si>
    <t>FFP15</t>
  </si>
  <si>
    <t>Anikchem Ltd Mrs Rn Patel</t>
  </si>
  <si>
    <t>Brights Dispensing Chemist</t>
  </si>
  <si>
    <t>118 Craven Park Road</t>
  </si>
  <si>
    <t>Harlesden</t>
  </si>
  <si>
    <t xml:space="preserve">NW10 8QD                 </t>
  </si>
  <si>
    <t xml:space="preserve">020 89652112                            </t>
  </si>
  <si>
    <t>FFT68</t>
  </si>
  <si>
    <t>66-72 High Street</t>
  </si>
  <si>
    <t>Wealdstone</t>
  </si>
  <si>
    <t xml:space="preserve">HA3 7AF                  </t>
  </si>
  <si>
    <t>FFV11</t>
  </si>
  <si>
    <t>Lpc (Pharmaceuticals) Ltd</t>
  </si>
  <si>
    <t>Kentbrook Pharmacy</t>
  </si>
  <si>
    <t>4 Station Parade</t>
  </si>
  <si>
    <t>Belmont Circle</t>
  </si>
  <si>
    <t xml:space="preserve">HA3 8SD                  </t>
  </si>
  <si>
    <t xml:space="preserve">020 89073552                            </t>
  </si>
  <si>
    <t>FFV68</t>
  </si>
  <si>
    <t>Judds (Chemists) Ltd</t>
  </si>
  <si>
    <t>264 Kingsbury Road</t>
  </si>
  <si>
    <t>Kinsbury</t>
  </si>
  <si>
    <t xml:space="preserve">NW9 0BT                  </t>
  </si>
  <si>
    <t>FFX26</t>
  </si>
  <si>
    <t>Jade Pharmacy (North Harrow)</t>
  </si>
  <si>
    <t>5 Broadway Parade</t>
  </si>
  <si>
    <t>Pinner Road</t>
  </si>
  <si>
    <t>North Harrow</t>
  </si>
  <si>
    <t xml:space="preserve">HA2 7SY                  </t>
  </si>
  <si>
    <t xml:space="preserve">020 84272110                            </t>
  </si>
  <si>
    <t>FFX68</t>
  </si>
  <si>
    <t>Khanna AK</t>
  </si>
  <si>
    <t>Sudbury Court Pharmacy</t>
  </si>
  <si>
    <t>221 Watford Road</t>
  </si>
  <si>
    <t xml:space="preserve">HA1 3UA                  </t>
  </si>
  <si>
    <t>FF202</t>
  </si>
  <si>
    <t>Totalhill LTD</t>
  </si>
  <si>
    <t>Dr Evans Pharmacy</t>
  </si>
  <si>
    <t>15 Elgin Cresent</t>
  </si>
  <si>
    <t>Kensington</t>
  </si>
  <si>
    <t xml:space="preserve">W11 2JA                  </t>
  </si>
  <si>
    <t xml:space="preserve">020 77276882                            </t>
  </si>
  <si>
    <t>FF283</t>
  </si>
  <si>
    <t>Belinda Boon-Lee Ng</t>
  </si>
  <si>
    <t>79 High Street</t>
  </si>
  <si>
    <t xml:space="preserve">NW10 4NS                 </t>
  </si>
  <si>
    <t>FF430</t>
  </si>
  <si>
    <t>Empire Healthcare Ltd</t>
  </si>
  <si>
    <t>Burntoak Pharmacy</t>
  </si>
  <si>
    <t>71-73 Burnt Oak Broadway</t>
  </si>
  <si>
    <t xml:space="preserve">HA8 5EP                  </t>
  </si>
  <si>
    <t xml:space="preserve">020 89520131                            </t>
  </si>
  <si>
    <t>FF592</t>
  </si>
  <si>
    <t>96-98 Notting Hill Gate</t>
  </si>
  <si>
    <t xml:space="preserve">W11 3QA                  </t>
  </si>
  <si>
    <t xml:space="preserve">020 77254441                            </t>
  </si>
  <si>
    <t>FGG58</t>
  </si>
  <si>
    <t>Kharodia E</t>
  </si>
  <si>
    <t>It Lloyd</t>
  </si>
  <si>
    <t>255 Kings Road</t>
  </si>
  <si>
    <t>Chelsea</t>
  </si>
  <si>
    <t xml:space="preserve">SW3 5EL                  </t>
  </si>
  <si>
    <t xml:space="preserve">020 73525128                            </t>
  </si>
  <si>
    <t>FGP84</t>
  </si>
  <si>
    <t>John Bell &amp; Croydon</t>
  </si>
  <si>
    <t>50-54 Wigmore Street</t>
  </si>
  <si>
    <t xml:space="preserve">W1U 2AU                  </t>
  </si>
  <si>
    <t xml:space="preserve">020 79355555                            </t>
  </si>
  <si>
    <t>FGV02</t>
  </si>
  <si>
    <t>Earl's Court Chemist</t>
  </si>
  <si>
    <t>240 Earls Court Road</t>
  </si>
  <si>
    <t>Earls Court</t>
  </si>
  <si>
    <t xml:space="preserve">SW5 9AA                  </t>
  </si>
  <si>
    <t xml:space="preserve">020 73410909                            </t>
  </si>
  <si>
    <t>FGV42</t>
  </si>
  <si>
    <t>Magicmeds LTD</t>
  </si>
  <si>
    <t>Peace Pharmacy</t>
  </si>
  <si>
    <t>14 The Broadway</t>
  </si>
  <si>
    <t xml:space="preserve">HA9 8JU                  </t>
  </si>
  <si>
    <t xml:space="preserve">020 89042071                            </t>
  </si>
  <si>
    <t>FG021</t>
  </si>
  <si>
    <t>Shah CK</t>
  </si>
  <si>
    <t>Sudbury Chemist</t>
  </si>
  <si>
    <t>879 Harrow Road</t>
  </si>
  <si>
    <t xml:space="preserve">HA0 2RH                  </t>
  </si>
  <si>
    <t>FG051</t>
  </si>
  <si>
    <t>148-150 Kings Road</t>
  </si>
  <si>
    <t xml:space="preserve">SW3 4UT                  </t>
  </si>
  <si>
    <t xml:space="preserve">020 75893234                            </t>
  </si>
  <si>
    <t>FG309</t>
  </si>
  <si>
    <t>Moser &amp; Solomons Ltd</t>
  </si>
  <si>
    <t>Berkeley Court Pharmacy</t>
  </si>
  <si>
    <t>5-7 Melcombe Street</t>
  </si>
  <si>
    <t xml:space="preserve">NW1 6AE                  </t>
  </si>
  <si>
    <t xml:space="preserve">020 79353051                            </t>
  </si>
  <si>
    <t>FG324</t>
  </si>
  <si>
    <t>Dhanani LTD</t>
  </si>
  <si>
    <t>Doshi Pharmacy</t>
  </si>
  <si>
    <t>121 Burnt Oak Broadway</t>
  </si>
  <si>
    <t>Burnt Oak</t>
  </si>
  <si>
    <t xml:space="preserve">HA8 5EN                  </t>
  </si>
  <si>
    <t xml:space="preserve">020 89511728                            </t>
  </si>
  <si>
    <t>1997-09-15</t>
  </si>
  <si>
    <t>FG671</t>
  </si>
  <si>
    <t>West Cromwell Road</t>
  </si>
  <si>
    <t xml:space="preserve">W14 8PB                  </t>
  </si>
  <si>
    <t xml:space="preserve">020 32806947                            </t>
  </si>
  <si>
    <t>FG711</t>
  </si>
  <si>
    <t>Liu MC</t>
  </si>
  <si>
    <t>Medicare Dispensing Chemist</t>
  </si>
  <si>
    <t>10 Handel Parade</t>
  </si>
  <si>
    <t>Whitchurch Lane</t>
  </si>
  <si>
    <t xml:space="preserve">HA8 6LD                  </t>
  </si>
  <si>
    <t xml:space="preserve">020 89524366                            </t>
  </si>
  <si>
    <t>1996-01-29</t>
  </si>
  <si>
    <t>FG735</t>
  </si>
  <si>
    <t>Chemexel LTD</t>
  </si>
  <si>
    <t>The Pharmacy At Mayfair</t>
  </si>
  <si>
    <t>6 Shepherd Market</t>
  </si>
  <si>
    <t>Mayfair</t>
  </si>
  <si>
    <t xml:space="preserve">W1J 7QD                  </t>
  </si>
  <si>
    <t xml:space="preserve">020 74932309                            </t>
  </si>
  <si>
    <t>2007-10-20</t>
  </si>
  <si>
    <t>FHA29</t>
  </si>
  <si>
    <t>Kadosh Corporation Ltd</t>
  </si>
  <si>
    <t>Optnear Pharmacy</t>
  </si>
  <si>
    <t>172 Kenton Road</t>
  </si>
  <si>
    <t xml:space="preserve">HA3 8BL                  </t>
  </si>
  <si>
    <t xml:space="preserve">020 89070413                            </t>
  </si>
  <si>
    <t>2002-11-25</t>
  </si>
  <si>
    <t>FHR66</t>
  </si>
  <si>
    <t>114 Ladbroke Grove</t>
  </si>
  <si>
    <t xml:space="preserve">W10 5NE                  </t>
  </si>
  <si>
    <t xml:space="preserve">020 77275323                            </t>
  </si>
  <si>
    <t>FHT60</t>
  </si>
  <si>
    <t>Geewick Limited</t>
  </si>
  <si>
    <t>34-36 Warwick Way</t>
  </si>
  <si>
    <t xml:space="preserve">020 78344721                            </t>
  </si>
  <si>
    <t>FHV67</t>
  </si>
  <si>
    <t>Unit 13, Cathedral Walk</t>
  </si>
  <si>
    <t>Cardinal Place</t>
  </si>
  <si>
    <t xml:space="preserve">SW1E 5JH                 </t>
  </si>
  <si>
    <t xml:space="preserve">020 78283531                            </t>
  </si>
  <si>
    <t>FHX73</t>
  </si>
  <si>
    <t>Sundi Pharma Limited</t>
  </si>
  <si>
    <t>Frank Wreford Chemists</t>
  </si>
  <si>
    <t>234 Neasden Lane</t>
  </si>
  <si>
    <t xml:space="preserve">NW10 0AA                 </t>
  </si>
  <si>
    <t xml:space="preserve">020 84507873                            </t>
  </si>
  <si>
    <t>FH396</t>
  </si>
  <si>
    <t>Various Services Ltd</t>
  </si>
  <si>
    <t>Golborne Pharmacy</t>
  </si>
  <si>
    <t>106 Golborne Road</t>
  </si>
  <si>
    <t xml:space="preserve">W10 5PS                  </t>
  </si>
  <si>
    <t xml:space="preserve">020 89698741                            </t>
  </si>
  <si>
    <t>FH689</t>
  </si>
  <si>
    <t>Tanna VP</t>
  </si>
  <si>
    <t>Tannas Chemist</t>
  </si>
  <si>
    <t>320 Uxbridge Road</t>
  </si>
  <si>
    <t>Hatch End</t>
  </si>
  <si>
    <t xml:space="preserve">HA5 4HR                  </t>
  </si>
  <si>
    <t>FH781</t>
  </si>
  <si>
    <t>Piercy R</t>
  </si>
  <si>
    <t>Broadwick Pharmacy</t>
  </si>
  <si>
    <t>18 Broadwick Street</t>
  </si>
  <si>
    <t xml:space="preserve">W1F 8HS                  </t>
  </si>
  <si>
    <t xml:space="preserve">020 74373846                            </t>
  </si>
  <si>
    <t>FJA08</t>
  </si>
  <si>
    <t>Dajani Limited</t>
  </si>
  <si>
    <t>Dajani Pharmacy</t>
  </si>
  <si>
    <t>92 Old Brompton Road</t>
  </si>
  <si>
    <t xml:space="preserve">SW7 3LQ                  </t>
  </si>
  <si>
    <t xml:space="preserve">020 75898263                            </t>
  </si>
  <si>
    <t>FJE34</t>
  </si>
  <si>
    <t>Morrison Superstore</t>
  </si>
  <si>
    <t>Cumberland Road</t>
  </si>
  <si>
    <t>Off Honeypot Lane</t>
  </si>
  <si>
    <t>Queensbury, London</t>
  </si>
  <si>
    <t xml:space="preserve">NW9 9RL                  </t>
  </si>
  <si>
    <t xml:space="preserve">020 82061357                            </t>
  </si>
  <si>
    <t>1996-01-22</t>
  </si>
  <si>
    <t>FJJ43</t>
  </si>
  <si>
    <t>105-109 The Strand</t>
  </si>
  <si>
    <t xml:space="preserve">WC2R 0AA                 </t>
  </si>
  <si>
    <t xml:space="preserve">020 72405963                            </t>
  </si>
  <si>
    <t>FJM43</t>
  </si>
  <si>
    <t>60-62 Broadwick Street</t>
  </si>
  <si>
    <t xml:space="preserve">W1F 7AN                  </t>
  </si>
  <si>
    <t>FJT26</t>
  </si>
  <si>
    <t>Stratwicks LTD</t>
  </si>
  <si>
    <t>240 Northolt Road</t>
  </si>
  <si>
    <t xml:space="preserve">HA2 8DU                  </t>
  </si>
  <si>
    <t xml:space="preserve">020 88641183                            </t>
  </si>
  <si>
    <t>FJT83</t>
  </si>
  <si>
    <t>Raja SR</t>
  </si>
  <si>
    <t>G Lowe Chemist</t>
  </si>
  <si>
    <t>203 East Lane</t>
  </si>
  <si>
    <t>North Wembley</t>
  </si>
  <si>
    <t xml:space="preserve">HA0 3NG                  </t>
  </si>
  <si>
    <t>FJ185</t>
  </si>
  <si>
    <t>Ainsworth Jbl Caterham Ltd</t>
  </si>
  <si>
    <t>Ainsworth Homeopathic Pharmacy</t>
  </si>
  <si>
    <t>36 New Cavendish Street</t>
  </si>
  <si>
    <t xml:space="preserve">W1G 8UF                  </t>
  </si>
  <si>
    <t xml:space="preserve">020 79355330                            </t>
  </si>
  <si>
    <t>FJ196</t>
  </si>
  <si>
    <t>S &amp; S Pharmacy Ltd</t>
  </si>
  <si>
    <t>S &amp; S Chemists</t>
  </si>
  <si>
    <t>40 Harrow Road</t>
  </si>
  <si>
    <t xml:space="preserve">HA9 6PG                  </t>
  </si>
  <si>
    <t>FJ322</t>
  </si>
  <si>
    <t>Ablegrip LTD</t>
  </si>
  <si>
    <t>Rushton Chemists</t>
  </si>
  <si>
    <t>275-277 Preston Road</t>
  </si>
  <si>
    <t>FJ365</t>
  </si>
  <si>
    <t>Zafash LTD</t>
  </si>
  <si>
    <t>Zafash Ltd Chemists</t>
  </si>
  <si>
    <t>233-235 Old Brompton Road</t>
  </si>
  <si>
    <t xml:space="preserve">SW5 0EA                  </t>
  </si>
  <si>
    <t xml:space="preserve">020 73732798                            </t>
  </si>
  <si>
    <t>FJ465</t>
  </si>
  <si>
    <t>Gossain S</t>
  </si>
  <si>
    <t>Pharmaclinix</t>
  </si>
  <si>
    <t>132 Bramley Road</t>
  </si>
  <si>
    <t xml:space="preserve">W10 6TJ                  </t>
  </si>
  <si>
    <t xml:space="preserve">020 89690053                            </t>
  </si>
  <si>
    <t>FJ616</t>
  </si>
  <si>
    <t>513 Kings Road</t>
  </si>
  <si>
    <t xml:space="preserve">SW10 0TX                 </t>
  </si>
  <si>
    <t xml:space="preserve">020 73529954                            </t>
  </si>
  <si>
    <t>2007-08-29</t>
  </si>
  <si>
    <t>FKC63</t>
  </si>
  <si>
    <t>100 Oxford Street</t>
  </si>
  <si>
    <t xml:space="preserve">W1D 1LL                  </t>
  </si>
  <si>
    <t>FKE09</t>
  </si>
  <si>
    <t>Dolphins LTD</t>
  </si>
  <si>
    <t>Dolphins Pharmacy</t>
  </si>
  <si>
    <t>9-11 The Broadway</t>
  </si>
  <si>
    <t xml:space="preserve">SW1H 0AZ                 </t>
  </si>
  <si>
    <t xml:space="preserve">020 72221828                            </t>
  </si>
  <si>
    <t>FKE61</t>
  </si>
  <si>
    <t>12 Barters Walk</t>
  </si>
  <si>
    <t xml:space="preserve">HA5 5LU                  </t>
  </si>
  <si>
    <t xml:space="preserve">020 88665707                            </t>
  </si>
  <si>
    <t>FKL72</t>
  </si>
  <si>
    <t>102-103 Marylebone Hgh St</t>
  </si>
  <si>
    <t xml:space="preserve">W1U 4RN                  </t>
  </si>
  <si>
    <t xml:space="preserve">020 79357690                            </t>
  </si>
  <si>
    <t>FKL84</t>
  </si>
  <si>
    <t>Jade Pharmacy</t>
  </si>
  <si>
    <t>390/392 Rayners Lane</t>
  </si>
  <si>
    <t xml:space="preserve">020 88661400                            </t>
  </si>
  <si>
    <t>FKM09</t>
  </si>
  <si>
    <t>15 Harlesden Road</t>
  </si>
  <si>
    <t>Willesden Green</t>
  </si>
  <si>
    <t xml:space="preserve">NW10 2BY                 </t>
  </si>
  <si>
    <t xml:space="preserve">020 84513348                            </t>
  </si>
  <si>
    <t>FKP38</t>
  </si>
  <si>
    <t>Agoro R</t>
  </si>
  <si>
    <t>Dillons Pharmacy</t>
  </si>
  <si>
    <t>24 Golborne Road</t>
  </si>
  <si>
    <t xml:space="preserve">W10 5PF                  </t>
  </si>
  <si>
    <t xml:space="preserve">020 89691456                            </t>
  </si>
  <si>
    <t>FKV28</t>
  </si>
  <si>
    <t>399 Alexandra Avenue</t>
  </si>
  <si>
    <t xml:space="preserve">HA2 9SG                  </t>
  </si>
  <si>
    <t xml:space="preserve">020 88661754                            </t>
  </si>
  <si>
    <t>FKX76</t>
  </si>
  <si>
    <t>21 New Cavendish Street</t>
  </si>
  <si>
    <t xml:space="preserve">W1G 9TY                  </t>
  </si>
  <si>
    <t xml:space="preserve">020 79357357                            </t>
  </si>
  <si>
    <t>FKY87</t>
  </si>
  <si>
    <t>Charing Cross Station</t>
  </si>
  <si>
    <t>Strand</t>
  </si>
  <si>
    <t xml:space="preserve">WC2N 5HR                 </t>
  </si>
  <si>
    <t xml:space="preserve">020 78395510                            </t>
  </si>
  <si>
    <t>FK102</t>
  </si>
  <si>
    <t>Nasslam LTD</t>
  </si>
  <si>
    <t>Nasslam Pharmacy</t>
  </si>
  <si>
    <t>19 Edgware Road</t>
  </si>
  <si>
    <t xml:space="preserve">W2 2JE                   </t>
  </si>
  <si>
    <t>FK192</t>
  </si>
  <si>
    <t>182 Ealing Road</t>
  </si>
  <si>
    <t xml:space="preserve">HA0 4QD                  </t>
  </si>
  <si>
    <t xml:space="preserve">020 89020173                            </t>
  </si>
  <si>
    <t>FK236</t>
  </si>
  <si>
    <t>Nashi Limited</t>
  </si>
  <si>
    <t>Nashi Pharmacy</t>
  </si>
  <si>
    <t>55 Westbourne Grove</t>
  </si>
  <si>
    <t xml:space="preserve">W2 4UA                   </t>
  </si>
  <si>
    <t xml:space="preserve">020 72293559                            </t>
  </si>
  <si>
    <t>FK263</t>
  </si>
  <si>
    <t>138 High Road</t>
  </si>
  <si>
    <t xml:space="preserve">NW10 2PJ                 </t>
  </si>
  <si>
    <t xml:space="preserve">020 84595000                            </t>
  </si>
  <si>
    <t>FK632</t>
  </si>
  <si>
    <t>Cobrest LTD</t>
  </si>
  <si>
    <t>H Lloyd Chemist</t>
  </si>
  <si>
    <t>382 Kensington High St</t>
  </si>
  <si>
    <t xml:space="preserve">W14 8NL                  </t>
  </si>
  <si>
    <t xml:space="preserve">020 76034761                            </t>
  </si>
  <si>
    <t>FK708</t>
  </si>
  <si>
    <t>Queens Park Pharmacy</t>
  </si>
  <si>
    <t>67 Salusbury Road</t>
  </si>
  <si>
    <t>Queens Park</t>
  </si>
  <si>
    <t xml:space="preserve">NW6 6NJ                  </t>
  </si>
  <si>
    <t xml:space="preserve">020 76245778                            </t>
  </si>
  <si>
    <t>1993-07-19</t>
  </si>
  <si>
    <t>FK807</t>
  </si>
  <si>
    <t>Jivraj St &amp; Ps</t>
  </si>
  <si>
    <t>Grossman Pharmacy</t>
  </si>
  <si>
    <t>6 Oxgate Court Parade</t>
  </si>
  <si>
    <t>Coles Green Road</t>
  </si>
  <si>
    <t>Cricklewood</t>
  </si>
  <si>
    <t xml:space="preserve">NW2 7ET                  </t>
  </si>
  <si>
    <t>1992-01-13</t>
  </si>
  <si>
    <t>FLA67</t>
  </si>
  <si>
    <t>Danfo LTD</t>
  </si>
  <si>
    <t>Harley's Pharmacy</t>
  </si>
  <si>
    <t>35-37 Old Brompton Road</t>
  </si>
  <si>
    <t xml:space="preserve">SW7 3HZ                  </t>
  </si>
  <si>
    <t xml:space="preserve">020 75898788                            </t>
  </si>
  <si>
    <t>FLE65</t>
  </si>
  <si>
    <t>Rosenlong LTD</t>
  </si>
  <si>
    <t>Prince Chemist</t>
  </si>
  <si>
    <t>486 Harrow Road</t>
  </si>
  <si>
    <t xml:space="preserve">W9 3QA                   </t>
  </si>
  <si>
    <t xml:space="preserve">020 89698959                            </t>
  </si>
  <si>
    <t>FLF10</t>
  </si>
  <si>
    <t>Units 30-31</t>
  </si>
  <si>
    <t>Gloucester Arcade</t>
  </si>
  <si>
    <t>128 Gloucester Road</t>
  </si>
  <si>
    <t xml:space="preserve">SW7 4SF                  </t>
  </si>
  <si>
    <t xml:space="preserve">020 78351215                            </t>
  </si>
  <si>
    <t>FLG32</t>
  </si>
  <si>
    <t>175 Church Lane</t>
  </si>
  <si>
    <t xml:space="preserve">NW9 8JS                  </t>
  </si>
  <si>
    <t>FLG60</t>
  </si>
  <si>
    <t>Salil GOR</t>
  </si>
  <si>
    <t>Gor Pharmacy At Pinn Medical Centre</t>
  </si>
  <si>
    <t>37 Love Lane</t>
  </si>
  <si>
    <t xml:space="preserve">HA5 3EE                  </t>
  </si>
  <si>
    <t xml:space="preserve">020 88662710                            </t>
  </si>
  <si>
    <t>2009-05-22</t>
  </si>
  <si>
    <t>FLH24</t>
  </si>
  <si>
    <t>Roya Health Limited</t>
  </si>
  <si>
    <t>427-429 Harrow Road</t>
  </si>
  <si>
    <t xml:space="preserve">W10 4RE                  </t>
  </si>
  <si>
    <t xml:space="preserve">020 89601001                            </t>
  </si>
  <si>
    <t>2011-04-15</t>
  </si>
  <si>
    <t>FLP44</t>
  </si>
  <si>
    <t>5-7 Carnaby Street</t>
  </si>
  <si>
    <t xml:space="preserve">W1F 9PB                  </t>
  </si>
  <si>
    <t xml:space="preserve">020 77346217                            </t>
  </si>
  <si>
    <t>FLP74</t>
  </si>
  <si>
    <t>Ebrahim SM</t>
  </si>
  <si>
    <t>Kubri Chemist</t>
  </si>
  <si>
    <t>511 Kingsbury Road</t>
  </si>
  <si>
    <t xml:space="preserve">NW9 9EG                  </t>
  </si>
  <si>
    <t>1994-03-14</t>
  </si>
  <si>
    <t>FLR52</t>
  </si>
  <si>
    <t>Yeung C</t>
  </si>
  <si>
    <t>Watsons Pharmacy</t>
  </si>
  <si>
    <t>1 Frith Street</t>
  </si>
  <si>
    <t xml:space="preserve">W1D 3HZ                  </t>
  </si>
  <si>
    <t xml:space="preserve">020 74372270                            </t>
  </si>
  <si>
    <t>FLR73</t>
  </si>
  <si>
    <t>Unit 42b</t>
  </si>
  <si>
    <t>Victoria Station</t>
  </si>
  <si>
    <t xml:space="preserve">SW1V 1JU                 </t>
  </si>
  <si>
    <t xml:space="preserve">020 7834076                             </t>
  </si>
  <si>
    <t>FLR83</t>
  </si>
  <si>
    <t>228-232 Fulham Road</t>
  </si>
  <si>
    <t xml:space="preserve">SW10 9NB                 </t>
  </si>
  <si>
    <t xml:space="preserve">020 78233445                            </t>
  </si>
  <si>
    <t>2008-12-31</t>
  </si>
  <si>
    <t>FLW05</t>
  </si>
  <si>
    <t>Mr Mj Soneji</t>
  </si>
  <si>
    <t>Madesil Pharmacy</t>
  </si>
  <si>
    <t>20 Marylebone High Street</t>
  </si>
  <si>
    <t xml:space="preserve">W1U 4PB                  </t>
  </si>
  <si>
    <t xml:space="preserve">020 79353078                            </t>
  </si>
  <si>
    <t>2002-10-26</t>
  </si>
  <si>
    <t>FLW88</t>
  </si>
  <si>
    <t>Craven Park Pharmacy</t>
  </si>
  <si>
    <t>96 Craven Park Road</t>
  </si>
  <si>
    <t xml:space="preserve">NW10 4AG                 </t>
  </si>
  <si>
    <t xml:space="preserve">020 89611996                            </t>
  </si>
  <si>
    <t>FLW91</t>
  </si>
  <si>
    <t>Medicare (London) Ltd</t>
  </si>
  <si>
    <t>Medicare (London) Ltd Pharmacy</t>
  </si>
  <si>
    <t>568 Harrow Road</t>
  </si>
  <si>
    <t xml:space="preserve">W9 3QH                   </t>
  </si>
  <si>
    <t xml:space="preserve">020 89603540                            </t>
  </si>
  <si>
    <t>FL123</t>
  </si>
  <si>
    <t>Connected Healthcare Ltd</t>
  </si>
  <si>
    <t>Onsite Chemist</t>
  </si>
  <si>
    <t>8e Europa Studios</t>
  </si>
  <si>
    <t xml:space="preserve">NW10 6ND                 </t>
  </si>
  <si>
    <t xml:space="preserve">020 84530032                            </t>
  </si>
  <si>
    <t>FL592</t>
  </si>
  <si>
    <t>Superdrug The Strand</t>
  </si>
  <si>
    <t>49-50 The Strand</t>
  </si>
  <si>
    <t xml:space="preserve">WC2N 5LH                 </t>
  </si>
  <si>
    <t xml:space="preserve">020 79302210                            </t>
  </si>
  <si>
    <t>FL709</t>
  </si>
  <si>
    <t>Tyerest LTD</t>
  </si>
  <si>
    <t>Gooseacre Parade</t>
  </si>
  <si>
    <t>427 Kenton Road</t>
  </si>
  <si>
    <t xml:space="preserve">HA3 0XY                  </t>
  </si>
  <si>
    <t>FL763</t>
  </si>
  <si>
    <t>Vimal Shah Limited</t>
  </si>
  <si>
    <t>343 Kilburn High Road</t>
  </si>
  <si>
    <t xml:space="preserve">NW6 7QB                  </t>
  </si>
  <si>
    <t xml:space="preserve">0171 6258582                            </t>
  </si>
  <si>
    <t>FL792</t>
  </si>
  <si>
    <t>175 Edgware Road</t>
  </si>
  <si>
    <t xml:space="preserve">W2 2HR                   </t>
  </si>
  <si>
    <t xml:space="preserve">020 77064257                            </t>
  </si>
  <si>
    <t>FL800</t>
  </si>
  <si>
    <t>Gudka AV</t>
  </si>
  <si>
    <t>S &amp; A Pharmacy</t>
  </si>
  <si>
    <t>251 Northolt Road</t>
  </si>
  <si>
    <t xml:space="preserve">HA2 8HR                  </t>
  </si>
  <si>
    <t>FL862</t>
  </si>
  <si>
    <t>Incabell LTD</t>
  </si>
  <si>
    <t>Worlds End Pharmacy</t>
  </si>
  <si>
    <t>469 Kings Road</t>
  </si>
  <si>
    <t xml:space="preserve">SW10 0LU                 </t>
  </si>
  <si>
    <t xml:space="preserve">020 73526617                            </t>
  </si>
  <si>
    <t>FMC10</t>
  </si>
  <si>
    <t>Shilun's LTD</t>
  </si>
  <si>
    <t>Shiluns Chemist</t>
  </si>
  <si>
    <t>3 The Parade</t>
  </si>
  <si>
    <t>Sudbury Heights Avenue</t>
  </si>
  <si>
    <t>Greenford</t>
  </si>
  <si>
    <t xml:space="preserve">UB6 0LZ                  </t>
  </si>
  <si>
    <t>FMD22</t>
  </si>
  <si>
    <t>Aidwell LTD</t>
  </si>
  <si>
    <t>Astell Pharmacy</t>
  </si>
  <si>
    <t>6 Elystan Street</t>
  </si>
  <si>
    <t xml:space="preserve">SW3 3NS                  </t>
  </si>
  <si>
    <t xml:space="preserve">020 75845424                            </t>
  </si>
  <si>
    <t>FMD23</t>
  </si>
  <si>
    <t>Greatvale LTD</t>
  </si>
  <si>
    <t>Baywood Dispensing Chemist</t>
  </si>
  <si>
    <t>239 Westbourne Grove</t>
  </si>
  <si>
    <t xml:space="preserve">W11 2SE                  </t>
  </si>
  <si>
    <t xml:space="preserve">020 72294553                            </t>
  </si>
  <si>
    <t>FMH04</t>
  </si>
  <si>
    <t>Pk Pharmacare Ltd</t>
  </si>
  <si>
    <t>Canons Pharmacy</t>
  </si>
  <si>
    <t>11 Station Parade</t>
  </si>
  <si>
    <t xml:space="preserve">HA8 6RW                  </t>
  </si>
  <si>
    <t xml:space="preserve">020 89523117                            </t>
  </si>
  <si>
    <t>2010-10-13</t>
  </si>
  <si>
    <t>FMH12</t>
  </si>
  <si>
    <t>254 Earls Court Road</t>
  </si>
  <si>
    <t xml:space="preserve">SW5 9AD                  </t>
  </si>
  <si>
    <t xml:space="preserve">020 73702232                            </t>
  </si>
  <si>
    <t>FMH15</t>
  </si>
  <si>
    <t>Finstead (Uk) Ltd</t>
  </si>
  <si>
    <t>93-95 Tachbrook Stret</t>
  </si>
  <si>
    <t xml:space="preserve">SW1V 2QA                 </t>
  </si>
  <si>
    <t xml:space="preserve">020 78342816                            </t>
  </si>
  <si>
    <t>2001-02-27</t>
  </si>
  <si>
    <t>FMT61</t>
  </si>
  <si>
    <t>Chemstar LTD</t>
  </si>
  <si>
    <t>Remedy's Pharmacy</t>
  </si>
  <si>
    <t>1 Clifton Road</t>
  </si>
  <si>
    <t>Maida Vale</t>
  </si>
  <si>
    <t xml:space="preserve">W9 1SZ                   </t>
  </si>
  <si>
    <t xml:space="preserve">020 72867255                            </t>
  </si>
  <si>
    <t>1997-10-16</t>
  </si>
  <si>
    <t>FMV42</t>
  </si>
  <si>
    <t>St Charles Comm Pharmacy</t>
  </si>
  <si>
    <t>St Charles Centre For Hwb</t>
  </si>
  <si>
    <t>Exmoor Street</t>
  </si>
  <si>
    <t xml:space="preserve">W10 6DZ                  </t>
  </si>
  <si>
    <t xml:space="preserve">020 89625180                            </t>
  </si>
  <si>
    <t>FM115</t>
  </si>
  <si>
    <t>127a Kensington High St</t>
  </si>
  <si>
    <t xml:space="preserve">W8 5SF                   </t>
  </si>
  <si>
    <t xml:space="preserve">020 79379533                            </t>
  </si>
  <si>
    <t>FM364</t>
  </si>
  <si>
    <t>189-195 Oxford Street</t>
  </si>
  <si>
    <t xml:space="preserve">W1D 2JZ                  </t>
  </si>
  <si>
    <t xml:space="preserve">020 76364574                            </t>
  </si>
  <si>
    <t>FM507</t>
  </si>
  <si>
    <t>Selfridges Retail Ltd</t>
  </si>
  <si>
    <t>Dept 469 400 Oxford St</t>
  </si>
  <si>
    <t xml:space="preserve">W1A 1AB                  </t>
  </si>
  <si>
    <t xml:space="preserve">020 73182365                            </t>
  </si>
  <si>
    <t>FM589</t>
  </si>
  <si>
    <t>114 Queensway</t>
  </si>
  <si>
    <t xml:space="preserve">W2 6LS                   </t>
  </si>
  <si>
    <t xml:space="preserve">020 72291183                            </t>
  </si>
  <si>
    <t>FM688</t>
  </si>
  <si>
    <t>490 Oxford Street</t>
  </si>
  <si>
    <t xml:space="preserve">W1C 1LF                  </t>
  </si>
  <si>
    <t xml:space="preserve">020 74918546                            </t>
  </si>
  <si>
    <t>FM910</t>
  </si>
  <si>
    <t>Patel PT</t>
  </si>
  <si>
    <t>Paster Chemist</t>
  </si>
  <si>
    <t>212 Preston Road</t>
  </si>
  <si>
    <t xml:space="preserve">HA9 8PB                  </t>
  </si>
  <si>
    <t>FNA63</t>
  </si>
  <si>
    <t>Birchtrade LTD</t>
  </si>
  <si>
    <t>Niks Pharmacy</t>
  </si>
  <si>
    <t>282 Ealing Road</t>
  </si>
  <si>
    <t xml:space="preserve">HA0 4LL                  </t>
  </si>
  <si>
    <t xml:space="preserve">020 89025047                            </t>
  </si>
  <si>
    <t>FNC68</t>
  </si>
  <si>
    <t>9 Canons Corner</t>
  </si>
  <si>
    <t xml:space="preserve">HA8 8AE                  </t>
  </si>
  <si>
    <t xml:space="preserve">020 89587137                            </t>
  </si>
  <si>
    <t>2006-06-06</t>
  </si>
  <si>
    <t>FNE79</t>
  </si>
  <si>
    <t>Mr Hetal Gandhi Gb Healthcare Ltd</t>
  </si>
  <si>
    <t>73 Golborne Road</t>
  </si>
  <si>
    <t xml:space="preserve">W10 5NP                  </t>
  </si>
  <si>
    <t xml:space="preserve">020 89685808                            </t>
  </si>
  <si>
    <t>2007-05-04</t>
  </si>
  <si>
    <t>FNF09</t>
  </si>
  <si>
    <t>Nvs Limited</t>
  </si>
  <si>
    <t>Nvs Pharmacy</t>
  </si>
  <si>
    <t>46 Baker Street</t>
  </si>
  <si>
    <t xml:space="preserve">W1U 7BR                  </t>
  </si>
  <si>
    <t xml:space="preserve">020 79351120                            </t>
  </si>
  <si>
    <t>1993-08-31</t>
  </si>
  <si>
    <t>FNH26</t>
  </si>
  <si>
    <t>New Park Enterprises Ltd</t>
  </si>
  <si>
    <t>Doorstep Pharmacy</t>
  </si>
  <si>
    <t>Harrow On The Hill</t>
  </si>
  <si>
    <t xml:space="preserve">HA1 3LP                  </t>
  </si>
  <si>
    <t xml:space="preserve">020 84222226                            </t>
  </si>
  <si>
    <t>FNK70</t>
  </si>
  <si>
    <t>Patel BS</t>
  </si>
  <si>
    <t>Dales Pharmacy</t>
  </si>
  <si>
    <t>414-416 Edgware Road</t>
  </si>
  <si>
    <t xml:space="preserve">W2 1ED                   </t>
  </si>
  <si>
    <t xml:space="preserve">020 77235539                            </t>
  </si>
  <si>
    <t>FNK81</t>
  </si>
  <si>
    <t>Optipharm Pharmaceuticals Ltd</t>
  </si>
  <si>
    <t>Optipharm Ltd</t>
  </si>
  <si>
    <t>29 Bridge Road</t>
  </si>
  <si>
    <t xml:space="preserve">HA9 9AB                  </t>
  </si>
  <si>
    <t xml:space="preserve">020 89081960                            </t>
  </si>
  <si>
    <t>FNN54</t>
  </si>
  <si>
    <t>18 College Road</t>
  </si>
  <si>
    <t xml:space="preserve">HA1 1BE                  </t>
  </si>
  <si>
    <t>FNQ46</t>
  </si>
  <si>
    <t>Ph LTD</t>
  </si>
  <si>
    <t>Edgars Chemists</t>
  </si>
  <si>
    <t>252 Willesden High Road</t>
  </si>
  <si>
    <t xml:space="preserve">NW10 2NY                 </t>
  </si>
  <si>
    <t>FNW76</t>
  </si>
  <si>
    <t>Incabell Limited</t>
  </si>
  <si>
    <t>Paxall Chemist</t>
  </si>
  <si>
    <t>91 Charlwood Street</t>
  </si>
  <si>
    <t xml:space="preserve">SW1V 4PB                 </t>
  </si>
  <si>
    <t xml:space="preserve">020 78348860                            </t>
  </si>
  <si>
    <t>2010-09-20</t>
  </si>
  <si>
    <t>FNX31</t>
  </si>
  <si>
    <t>Simray LTD</t>
  </si>
  <si>
    <t>R &amp; C Pharmacy</t>
  </si>
  <si>
    <t>5a Walm Lane</t>
  </si>
  <si>
    <t xml:space="preserve">NW2 5SJ                  </t>
  </si>
  <si>
    <t>FNY66</t>
  </si>
  <si>
    <t>Hillcrest Pharmacy</t>
  </si>
  <si>
    <t>104-106 Holland Park Ave</t>
  </si>
  <si>
    <t xml:space="preserve">W11 4UA                  </t>
  </si>
  <si>
    <t xml:space="preserve">020 77276350                            </t>
  </si>
  <si>
    <t>FN048</t>
  </si>
  <si>
    <t>158a Cromwell Road</t>
  </si>
  <si>
    <t xml:space="preserve">SW7 4EJ                  </t>
  </si>
  <si>
    <t xml:space="preserve">020 72448638                            </t>
  </si>
  <si>
    <t>2007-03-29</t>
  </si>
  <si>
    <t>FN113</t>
  </si>
  <si>
    <t>Overton &amp; Pickup</t>
  </si>
  <si>
    <t>6 Kenton Park Parade</t>
  </si>
  <si>
    <t>Kenton Road</t>
  </si>
  <si>
    <t xml:space="preserve">HA3 8DQ                  </t>
  </si>
  <si>
    <t xml:space="preserve">020 89071152                            </t>
  </si>
  <si>
    <t>FN132</t>
  </si>
  <si>
    <t>Silver E</t>
  </si>
  <si>
    <t>J &amp; B Webber Chemists</t>
  </si>
  <si>
    <t>105 Headstone Road</t>
  </si>
  <si>
    <t xml:space="preserve">HA1 1PG                  </t>
  </si>
  <si>
    <t>FN172</t>
  </si>
  <si>
    <t>198 Baker Street</t>
  </si>
  <si>
    <t xml:space="preserve">NW1 5RT                  </t>
  </si>
  <si>
    <t xml:space="preserve">020 79351441                            </t>
  </si>
  <si>
    <t>1996-03-30</t>
  </si>
  <si>
    <t>FN256</t>
  </si>
  <si>
    <t>Off The Broadway</t>
  </si>
  <si>
    <t>Stanmore</t>
  </si>
  <si>
    <t xml:space="preserve">HA7 4DA                  </t>
  </si>
  <si>
    <t xml:space="preserve">020 89541938                            </t>
  </si>
  <si>
    <t>FN289</t>
  </si>
  <si>
    <t>Cheng CKE</t>
  </si>
  <si>
    <t>Ck Pharmacy Ltd</t>
  </si>
  <si>
    <t>820 Harrow Road</t>
  </si>
  <si>
    <t xml:space="preserve">HA0 3EL                  </t>
  </si>
  <si>
    <t xml:space="preserve">020 89042305                            </t>
  </si>
  <si>
    <t>FN445</t>
  </si>
  <si>
    <t>Stickland &amp; Co Ltd</t>
  </si>
  <si>
    <t>Stickland Chemist</t>
  </si>
  <si>
    <t>4-6 The Arcade</t>
  </si>
  <si>
    <t>S.Kensington Underground</t>
  </si>
  <si>
    <t xml:space="preserve">SW7 2NA                  </t>
  </si>
  <si>
    <t xml:space="preserve">020 75894186                            </t>
  </si>
  <si>
    <t>FN696</t>
  </si>
  <si>
    <t>32 Church Road</t>
  </si>
  <si>
    <t xml:space="preserve">HA7 4AL                  </t>
  </si>
  <si>
    <t>FN761</t>
  </si>
  <si>
    <t>Gees Chemist</t>
  </si>
  <si>
    <t>27-29 Warwick Way</t>
  </si>
  <si>
    <t xml:space="preserve">SW1V 1QT                 </t>
  </si>
  <si>
    <t xml:space="preserve">020 78346050                            </t>
  </si>
  <si>
    <t>FN903</t>
  </si>
  <si>
    <t>Jalaram PLC</t>
  </si>
  <si>
    <t>Mackenzie Chemist Ltd</t>
  </si>
  <si>
    <t>39 South Parade</t>
  </si>
  <si>
    <t>Mollinson Way</t>
  </si>
  <si>
    <t xml:space="preserve">HA8 5QL                  </t>
  </si>
  <si>
    <t>FPE58</t>
  </si>
  <si>
    <t>Rj's Pharmacy</t>
  </si>
  <si>
    <t>210 Ealing Road</t>
  </si>
  <si>
    <t xml:space="preserve">HA0 4QG                  </t>
  </si>
  <si>
    <t xml:space="preserve">020 89024698                            </t>
  </si>
  <si>
    <t>2005-04-05</t>
  </si>
  <si>
    <t>FPG11</t>
  </si>
  <si>
    <t>City Heights Ltd</t>
  </si>
  <si>
    <t>The Garden Pharmacy</t>
  </si>
  <si>
    <t>119 Long Acre</t>
  </si>
  <si>
    <t xml:space="preserve">WC2E 9PA                 </t>
  </si>
  <si>
    <t xml:space="preserve">020 78361007                            </t>
  </si>
  <si>
    <t>FPG33</t>
  </si>
  <si>
    <t>Woods Chemist Limited</t>
  </si>
  <si>
    <t>Woods Chemist</t>
  </si>
  <si>
    <t>27-29 Church Street</t>
  </si>
  <si>
    <t xml:space="preserve">NW8 8ES                  </t>
  </si>
  <si>
    <t xml:space="preserve">020 77237720                            </t>
  </si>
  <si>
    <t>FPQ29</t>
  </si>
  <si>
    <t>524-526 High Road</t>
  </si>
  <si>
    <t xml:space="preserve">HA9 7BS                  </t>
  </si>
  <si>
    <t>FPQ49</t>
  </si>
  <si>
    <t>Miss Bita Faizollahi</t>
  </si>
  <si>
    <t>Craig Thompson</t>
  </si>
  <si>
    <t>70-72 Walm Lane</t>
  </si>
  <si>
    <t xml:space="preserve">NW2 4RA                  </t>
  </si>
  <si>
    <t xml:space="preserve">020 84590833                            </t>
  </si>
  <si>
    <t>FPT14</t>
  </si>
  <si>
    <t>11 Bridge Street</t>
  </si>
  <si>
    <t xml:space="preserve">SW1A 2JR                 </t>
  </si>
  <si>
    <t xml:space="preserve">020 79304571                            </t>
  </si>
  <si>
    <t>FPT84</t>
  </si>
  <si>
    <t>Ash Hall Drive</t>
  </si>
  <si>
    <t>Rickmansworth Road</t>
  </si>
  <si>
    <t>Pinner Green,Pinner</t>
  </si>
  <si>
    <t xml:space="preserve">HA5 2AG                  </t>
  </si>
  <si>
    <t xml:space="preserve">020 88686983                            </t>
  </si>
  <si>
    <t>FP233</t>
  </si>
  <si>
    <t>Dicefore LTD</t>
  </si>
  <si>
    <t>270-272 Uxbridge Road</t>
  </si>
  <si>
    <t xml:space="preserve">HA5 4HS                  </t>
  </si>
  <si>
    <t>FP414</t>
  </si>
  <si>
    <t>Dilria LTD</t>
  </si>
  <si>
    <t>Browns Chemist</t>
  </si>
  <si>
    <t>195 Shirland Road</t>
  </si>
  <si>
    <t xml:space="preserve">W9 2EU                   </t>
  </si>
  <si>
    <t>FP603</t>
  </si>
  <si>
    <t>Sk Pharmacy</t>
  </si>
  <si>
    <t>150 Willesden Lane</t>
  </si>
  <si>
    <t xml:space="preserve">NW6 7TH                  </t>
  </si>
  <si>
    <t>FP803</t>
  </si>
  <si>
    <t>Waidhofer N</t>
  </si>
  <si>
    <t>149b Sloane Street</t>
  </si>
  <si>
    <t xml:space="preserve">SW1X 9BZ                 </t>
  </si>
  <si>
    <t xml:space="preserve">020 77301018                            </t>
  </si>
  <si>
    <t>FQA23</t>
  </si>
  <si>
    <t>Roe-Che Limited</t>
  </si>
  <si>
    <t>Sherlock Holmes Chemists</t>
  </si>
  <si>
    <t>82a Baker Street</t>
  </si>
  <si>
    <t xml:space="preserve">W1U 6AA                  </t>
  </si>
  <si>
    <t xml:space="preserve">020 79359667                            </t>
  </si>
  <si>
    <t>1992-07-13</t>
  </si>
  <si>
    <t>FQN86</t>
  </si>
  <si>
    <t>196-198 Portbello Road</t>
  </si>
  <si>
    <t>Notting Hill</t>
  </si>
  <si>
    <t xml:space="preserve">W11 1LA                  </t>
  </si>
  <si>
    <t xml:space="preserve">020 77275470                            </t>
  </si>
  <si>
    <t>FQR69</t>
  </si>
  <si>
    <t>Rootcare LTD</t>
  </si>
  <si>
    <t>Bliss Chemists</t>
  </si>
  <si>
    <t>5-6 Marble Arch</t>
  </si>
  <si>
    <t xml:space="preserve">W1H 7EL                  </t>
  </si>
  <si>
    <t xml:space="preserve">020 77236116                            </t>
  </si>
  <si>
    <t>FQT75</t>
  </si>
  <si>
    <t>107 Victoria Street</t>
  </si>
  <si>
    <t xml:space="preserve">SW1E 6RA                 </t>
  </si>
  <si>
    <t xml:space="preserve">020 78345792                            </t>
  </si>
  <si>
    <t>FQW94</t>
  </si>
  <si>
    <t>Newcare Pharma Limited</t>
  </si>
  <si>
    <t>Newcare Pharmacy</t>
  </si>
  <si>
    <t>16/18 Station Parade</t>
  </si>
  <si>
    <t xml:space="preserve">020 84507002                            </t>
  </si>
  <si>
    <t>2013-08-12</t>
  </si>
  <si>
    <t>FQX67</t>
  </si>
  <si>
    <t>Kotecha MT</t>
  </si>
  <si>
    <t>903 Honeypot Lane</t>
  </si>
  <si>
    <t xml:space="preserve">HA7 1AR                  </t>
  </si>
  <si>
    <t>FQY21</t>
  </si>
  <si>
    <t>Patel KR</t>
  </si>
  <si>
    <t>Shiv Pharmacy</t>
  </si>
  <si>
    <t>70 Great Titchfield St</t>
  </si>
  <si>
    <t xml:space="preserve">W1W 7QN                  </t>
  </si>
  <si>
    <t xml:space="preserve">020 75802393                            </t>
  </si>
  <si>
    <t>FQ102</t>
  </si>
  <si>
    <t>Etherlock LTD</t>
  </si>
  <si>
    <t>144-150 High Road</t>
  </si>
  <si>
    <t xml:space="preserve">NW10 2PB                 </t>
  </si>
  <si>
    <t>FQ440</t>
  </si>
  <si>
    <t>Century Pharmaceutical Limited</t>
  </si>
  <si>
    <t>95 Wembley Park Drive</t>
  </si>
  <si>
    <t xml:space="preserve">HA9 8HF                  </t>
  </si>
  <si>
    <t xml:space="preserve">020 89021402                            </t>
  </si>
  <si>
    <t>FQ454</t>
  </si>
  <si>
    <t>Instore - Pharmacy</t>
  </si>
  <si>
    <t xml:space="preserve">HA1 2TU                  </t>
  </si>
  <si>
    <t xml:space="preserve">020 84277400                            </t>
  </si>
  <si>
    <t>FQ459</t>
  </si>
  <si>
    <t>Park Royal Industrial Est</t>
  </si>
  <si>
    <t>2-20 Western Road</t>
  </si>
  <si>
    <t xml:space="preserve">NW10 7LW                 </t>
  </si>
  <si>
    <t>FQ551</t>
  </si>
  <si>
    <t>Drugsrus Limited</t>
  </si>
  <si>
    <t>Churchill's Pharmacy</t>
  </si>
  <si>
    <t>207 Kenton Road</t>
  </si>
  <si>
    <t xml:space="preserve">HA3 0HD                  </t>
  </si>
  <si>
    <t xml:space="preserve">020 89073511                            </t>
  </si>
  <si>
    <t>FQ560</t>
  </si>
  <si>
    <t>33 Clifton Road</t>
  </si>
  <si>
    <t xml:space="preserve">W9 1SY                   </t>
  </si>
  <si>
    <t xml:space="preserve">020 72862155                            </t>
  </si>
  <si>
    <t>FQ718</t>
  </si>
  <si>
    <t>Mr &amp; Mrs Thakerar</t>
  </si>
  <si>
    <t>Shaftesbury Pharmacy Ltd</t>
  </si>
  <si>
    <t>6 Shaftesbury Parade</t>
  </si>
  <si>
    <t>Shaftesbury Avenue</t>
  </si>
  <si>
    <t xml:space="preserve">HA2 0AJ                  </t>
  </si>
  <si>
    <t xml:space="preserve">020 88649436                            </t>
  </si>
  <si>
    <t>FQ879</t>
  </si>
  <si>
    <t>The Hyde Pharmacy Limited</t>
  </si>
  <si>
    <t>The Hyde Pharmacy</t>
  </si>
  <si>
    <t>213 Edgware Road</t>
  </si>
  <si>
    <t xml:space="preserve">NW9 6LR                  </t>
  </si>
  <si>
    <t xml:space="preserve">020 82056937                            </t>
  </si>
  <si>
    <t>FRA07</t>
  </si>
  <si>
    <t>Patel BJ</t>
  </si>
  <si>
    <t>Serena Dispensing Chemist</t>
  </si>
  <si>
    <t>7 Library Parade</t>
  </si>
  <si>
    <t>Craven Park Road</t>
  </si>
  <si>
    <t>Harlesdon</t>
  </si>
  <si>
    <t xml:space="preserve">NW10 8SG                 </t>
  </si>
  <si>
    <t>FRA80</t>
  </si>
  <si>
    <t>Finnar Limited</t>
  </si>
  <si>
    <t>Safeer Pharmacy</t>
  </si>
  <si>
    <t>194 Edgware Road</t>
  </si>
  <si>
    <t xml:space="preserve">W2 2DS                   </t>
  </si>
  <si>
    <t>FRD96</t>
  </si>
  <si>
    <t>Hempriya LTD</t>
  </si>
  <si>
    <t>Hogg &amp; Son Pharmacy</t>
  </si>
  <si>
    <t>25 Kendal Street</t>
  </si>
  <si>
    <t xml:space="preserve">W2 2AW                   </t>
  </si>
  <si>
    <t xml:space="preserve">020 72627169                            </t>
  </si>
  <si>
    <t>FRG14</t>
  </si>
  <si>
    <t>Mornicrest Limited</t>
  </si>
  <si>
    <t>Market Chemists</t>
  </si>
  <si>
    <t>91-93 Church Street</t>
  </si>
  <si>
    <t xml:space="preserve">NW8 8EU                  </t>
  </si>
  <si>
    <t xml:space="preserve">020 77231944                            </t>
  </si>
  <si>
    <t>FRM07</t>
  </si>
  <si>
    <t>Flowertour Limited</t>
  </si>
  <si>
    <t>Chelsea Pharmacy</t>
  </si>
  <si>
    <t>61-63 Sloane Avenue</t>
  </si>
  <si>
    <t xml:space="preserve">SW3 3DH                  </t>
  </si>
  <si>
    <t xml:space="preserve">020 75898776                            </t>
  </si>
  <si>
    <t>FRN74</t>
  </si>
  <si>
    <t>Questpark LTD</t>
  </si>
  <si>
    <t>5 Buckingham Parade</t>
  </si>
  <si>
    <t xml:space="preserve">HA7 4EB                  </t>
  </si>
  <si>
    <t xml:space="preserve">020 89540265                            </t>
  </si>
  <si>
    <t>FRN91</t>
  </si>
  <si>
    <t>Davdani Ha &amp; Bh</t>
  </si>
  <si>
    <t>Cedars Pharmacy</t>
  </si>
  <si>
    <t>197 Headstone Lane</t>
  </si>
  <si>
    <t xml:space="preserve">HA2 6ND                  </t>
  </si>
  <si>
    <t xml:space="preserve">020 84282629                            </t>
  </si>
  <si>
    <t>FRP77</t>
  </si>
  <si>
    <t>60 Kings Road</t>
  </si>
  <si>
    <t xml:space="preserve">SW3 4UD                  </t>
  </si>
  <si>
    <t>FRT62</t>
  </si>
  <si>
    <t>Total Link Ltd</t>
  </si>
  <si>
    <t>Globe Pharmacy</t>
  </si>
  <si>
    <t>78 Burnley Road</t>
  </si>
  <si>
    <t xml:space="preserve">NW10 1EJ                 </t>
  </si>
  <si>
    <t>FRW51</t>
  </si>
  <si>
    <t>Anchor Health Ltd</t>
  </si>
  <si>
    <t>Pitchkins &amp; Currans</t>
  </si>
  <si>
    <t>45-47 Elgin Avenue</t>
  </si>
  <si>
    <t xml:space="preserve">W9 3PP                   </t>
  </si>
  <si>
    <t xml:space="preserve">020 72896631                            </t>
  </si>
  <si>
    <t>FR177</t>
  </si>
  <si>
    <t>Patel V</t>
  </si>
  <si>
    <t>Benson Pharmacy</t>
  </si>
  <si>
    <t>276 Harrow Road</t>
  </si>
  <si>
    <t xml:space="preserve">W2 5ES                   </t>
  </si>
  <si>
    <t xml:space="preserve">020 72868738                            </t>
  </si>
  <si>
    <t>FR289</t>
  </si>
  <si>
    <t>Brentmead David Ltd</t>
  </si>
  <si>
    <t>Brentmead Chemists</t>
  </si>
  <si>
    <t>136-138 Church Road</t>
  </si>
  <si>
    <t xml:space="preserve">NW10 9NH                 </t>
  </si>
  <si>
    <t>FR520</t>
  </si>
  <si>
    <t>Dollmeads LTD</t>
  </si>
  <si>
    <t>Dollmeads Dispensing Chemist</t>
  </si>
  <si>
    <t>53 Chamberlayne Road</t>
  </si>
  <si>
    <t>Kensal Rise</t>
  </si>
  <si>
    <t xml:space="preserve">NW10 3ND                 </t>
  </si>
  <si>
    <t>FR797</t>
  </si>
  <si>
    <t>Dubison LTD</t>
  </si>
  <si>
    <t>168 Church Road</t>
  </si>
  <si>
    <t>FTA34</t>
  </si>
  <si>
    <t>Griffin House</t>
  </si>
  <si>
    <t>5-7 The Strand</t>
  </si>
  <si>
    <t xml:space="preserve">020 78395240                            </t>
  </si>
  <si>
    <t>FTC02</t>
  </si>
  <si>
    <t>314-316 Elgin Avenue</t>
  </si>
  <si>
    <t xml:space="preserve">W9 1JU                   </t>
  </si>
  <si>
    <t xml:space="preserve">020 72863792                            </t>
  </si>
  <si>
    <t>FTC71</t>
  </si>
  <si>
    <t>Harrods Pharmacy</t>
  </si>
  <si>
    <t>Lower Ground Floor</t>
  </si>
  <si>
    <t>87-135 Brompton Road</t>
  </si>
  <si>
    <t>Knightsbridge</t>
  </si>
  <si>
    <t xml:space="preserve">SW1X 7XL                 </t>
  </si>
  <si>
    <t xml:space="preserve">020 72255954                            </t>
  </si>
  <si>
    <t>FTD56</t>
  </si>
  <si>
    <t>Hyperchem Pharmacy</t>
  </si>
  <si>
    <t>34 Salusbury Road</t>
  </si>
  <si>
    <t xml:space="preserve">NW6 6NL                  </t>
  </si>
  <si>
    <t xml:space="preserve">020 73289158                            </t>
  </si>
  <si>
    <t>1990-05-29</t>
  </si>
  <si>
    <t>FTH32</t>
  </si>
  <si>
    <t>Ropston LTD</t>
  </si>
  <si>
    <t>A Moore &amp; Co</t>
  </si>
  <si>
    <t>25e Lowndes Street</t>
  </si>
  <si>
    <t xml:space="preserve">SW1X 9JF                 </t>
  </si>
  <si>
    <t xml:space="preserve">020 72355887                            </t>
  </si>
  <si>
    <t>FTK64</t>
  </si>
  <si>
    <t>Mr C Shaida</t>
  </si>
  <si>
    <t>Bin-Seena Pharmacy</t>
  </si>
  <si>
    <t>73 Edgware Road</t>
  </si>
  <si>
    <t xml:space="preserve">W2 2HZ                   </t>
  </si>
  <si>
    <t xml:space="preserve">020 77067006                            </t>
  </si>
  <si>
    <t>FTN30</t>
  </si>
  <si>
    <t>Anikchem LTD</t>
  </si>
  <si>
    <t>Richard &amp; Curtis</t>
  </si>
  <si>
    <t>9 Sidmouth Parade</t>
  </si>
  <si>
    <t>Sidmouth Road</t>
  </si>
  <si>
    <t xml:space="preserve">NW2 5HG                  </t>
  </si>
  <si>
    <t xml:space="preserve">020 84594393                            </t>
  </si>
  <si>
    <t>FTP41</t>
  </si>
  <si>
    <t>Mohamed AHA</t>
  </si>
  <si>
    <t>Stratford Pharmacy</t>
  </si>
  <si>
    <t>4 Stratford Road</t>
  </si>
  <si>
    <t xml:space="preserve">W8 6QD                   </t>
  </si>
  <si>
    <t xml:space="preserve">020 79376178                            </t>
  </si>
  <si>
    <t>1995-04-24</t>
  </si>
  <si>
    <t>FTT97</t>
  </si>
  <si>
    <t>Messrs H &amp; I Hassanali</t>
  </si>
  <si>
    <t>154 Greenford Road</t>
  </si>
  <si>
    <t xml:space="preserve">HA1 3QS                  </t>
  </si>
  <si>
    <t xml:space="preserve">020 84221250                            </t>
  </si>
  <si>
    <t>FTX15</t>
  </si>
  <si>
    <t>Forty Lane</t>
  </si>
  <si>
    <t xml:space="preserve">HA9 9EX                  </t>
  </si>
  <si>
    <t>FT352</t>
  </si>
  <si>
    <t>Ndy Peters Pharmacy Limited</t>
  </si>
  <si>
    <t>Peter's Pharmacy</t>
  </si>
  <si>
    <t>55 Paddington Street</t>
  </si>
  <si>
    <t xml:space="preserve">W1U 4HX                  </t>
  </si>
  <si>
    <t xml:space="preserve">020 79354631                            </t>
  </si>
  <si>
    <t>2004-12-23</t>
  </si>
  <si>
    <t>FT371</t>
  </si>
  <si>
    <t>Danbeck Limited</t>
  </si>
  <si>
    <t>St John Wood Pharmacy</t>
  </si>
  <si>
    <t>142 St Johns Wood High St</t>
  </si>
  <si>
    <t xml:space="preserve">NW8 7SE                  </t>
  </si>
  <si>
    <t xml:space="preserve">020 75865646                            </t>
  </si>
  <si>
    <t>FVD55</t>
  </si>
  <si>
    <t>Kilburn Park Station</t>
  </si>
  <si>
    <t>Cambridge Ave</t>
  </si>
  <si>
    <t xml:space="preserve">NW6 5AD                  </t>
  </si>
  <si>
    <t xml:space="preserve">020 73287080                            </t>
  </si>
  <si>
    <t>2004-02-09</t>
  </si>
  <si>
    <t>FVF02</t>
  </si>
  <si>
    <t>Jade Pharmacy (Harrow Weald)</t>
  </si>
  <si>
    <t>385 High Road</t>
  </si>
  <si>
    <t xml:space="preserve">HA3 6EL                  </t>
  </si>
  <si>
    <t xml:space="preserve">020 84271810                            </t>
  </si>
  <si>
    <t>FVJ61</t>
  </si>
  <si>
    <t>S&amp;S Pharmacy Limited</t>
  </si>
  <si>
    <t>S&amp;S Chemists</t>
  </si>
  <si>
    <t>23 Hillside</t>
  </si>
  <si>
    <t xml:space="preserve">NW10 8LY                 </t>
  </si>
  <si>
    <t xml:space="preserve">020 89653562                            </t>
  </si>
  <si>
    <t>FVJ64</t>
  </si>
  <si>
    <t>Shah S</t>
  </si>
  <si>
    <t>Saville Chemist</t>
  </si>
  <si>
    <t xml:space="preserve">HA2 7SR                  </t>
  </si>
  <si>
    <t>FVT13</t>
  </si>
  <si>
    <t>Gorpharm LTD</t>
  </si>
  <si>
    <t>6 Nugent Terrace</t>
  </si>
  <si>
    <t xml:space="preserve">NW8 9QB                  </t>
  </si>
  <si>
    <t xml:space="preserve">020 72868822                            </t>
  </si>
  <si>
    <t>FVW93</t>
  </si>
  <si>
    <t>Edgware Road</t>
  </si>
  <si>
    <t xml:space="preserve">NW9 0AS                  </t>
  </si>
  <si>
    <t xml:space="preserve">020 82004833                            </t>
  </si>
  <si>
    <t>2006-05-03</t>
  </si>
  <si>
    <t>FVX47</t>
  </si>
  <si>
    <t>Seymour Pharmacie Limited</t>
  </si>
  <si>
    <t>Seymour Pharmacy</t>
  </si>
  <si>
    <t>56 Crawford Street</t>
  </si>
  <si>
    <t xml:space="preserve">W1H 4JH                  </t>
  </si>
  <si>
    <t xml:space="preserve">020 77233489                            </t>
  </si>
  <si>
    <t>FVY66</t>
  </si>
  <si>
    <t>Monkschem LTD</t>
  </si>
  <si>
    <t>70 Harrow Road</t>
  </si>
  <si>
    <t xml:space="preserve">HA9 6PL                  </t>
  </si>
  <si>
    <t>FV117</t>
  </si>
  <si>
    <t>Parkwaters LTD</t>
  </si>
  <si>
    <t>61 Chamberlayne Road</t>
  </si>
  <si>
    <t xml:space="preserve">020 89694474                            </t>
  </si>
  <si>
    <t>FV172</t>
  </si>
  <si>
    <t>115 Buckingham Palace Rd</t>
  </si>
  <si>
    <t xml:space="preserve">SW1W 9SJ                 </t>
  </si>
  <si>
    <t xml:space="preserve">020 79319490                            </t>
  </si>
  <si>
    <t>FV311</t>
  </si>
  <si>
    <t>500 High Road</t>
  </si>
  <si>
    <t xml:space="preserve">HA9 7BH                  </t>
  </si>
  <si>
    <t>FV432</t>
  </si>
  <si>
    <t>Unit 16 St.George's Ctr.</t>
  </si>
  <si>
    <t xml:space="preserve">HA1 1HS                  </t>
  </si>
  <si>
    <t>FV474</t>
  </si>
  <si>
    <t>44-46 Regent Street</t>
  </si>
  <si>
    <t>Piccadilly Circus</t>
  </si>
  <si>
    <t xml:space="preserve">W1B 5RA                  </t>
  </si>
  <si>
    <t xml:space="preserve">020 77346126                            </t>
  </si>
  <si>
    <t>FV572</t>
  </si>
  <si>
    <t>2 Weald Lane</t>
  </si>
  <si>
    <t xml:space="preserve">020 84271067                            </t>
  </si>
  <si>
    <t>FV742</t>
  </si>
  <si>
    <t>Gimmack Wn (Chemist) Ltd</t>
  </si>
  <si>
    <t>177 The Broadway</t>
  </si>
  <si>
    <t xml:space="preserve">NW2 3HT                  </t>
  </si>
  <si>
    <t>FV934</t>
  </si>
  <si>
    <t>Alidina AM</t>
  </si>
  <si>
    <t>Rasons Pharmacy</t>
  </si>
  <si>
    <t>323 Harrow Road</t>
  </si>
  <si>
    <t xml:space="preserve">HA9 6BA                  </t>
  </si>
  <si>
    <t xml:space="preserve">020 89021674                            </t>
  </si>
  <si>
    <t>FWH01</t>
  </si>
  <si>
    <t>Curamed Limited</t>
  </si>
  <si>
    <t>Pharmacysaver</t>
  </si>
  <si>
    <t>Devonshire House</t>
  </si>
  <si>
    <t>582 Honeypot Lane</t>
  </si>
  <si>
    <t xml:space="preserve">HA7 1JS                  </t>
  </si>
  <si>
    <t xml:space="preserve">020 87325465                            </t>
  </si>
  <si>
    <t>FWH06</t>
  </si>
  <si>
    <t>My Pharmacy Ltd</t>
  </si>
  <si>
    <t>My Pharmacy</t>
  </si>
  <si>
    <t>10 North Pole Road</t>
  </si>
  <si>
    <t xml:space="preserve">W10 6QL                  </t>
  </si>
  <si>
    <t xml:space="preserve">020 89691465                            </t>
  </si>
  <si>
    <t>2000-09-04</t>
  </si>
  <si>
    <t>FWJ69</t>
  </si>
  <si>
    <t>265 Kilburn High Road</t>
  </si>
  <si>
    <t xml:space="preserve">NW6 7JR                  </t>
  </si>
  <si>
    <t xml:space="preserve">020 73280480                            </t>
  </si>
  <si>
    <t>2000-12-04</t>
  </si>
  <si>
    <t>FWN84</t>
  </si>
  <si>
    <t>Kennedy Brothers Limited</t>
  </si>
  <si>
    <t>Moore's Pharmacy</t>
  </si>
  <si>
    <t>45 Craven Road</t>
  </si>
  <si>
    <t>Paddington</t>
  </si>
  <si>
    <t xml:space="preserve">W2 3BX                   </t>
  </si>
  <si>
    <t xml:space="preserve">020 77231633                            </t>
  </si>
  <si>
    <t>FWW52</t>
  </si>
  <si>
    <t>Trv (Uk) Ltd</t>
  </si>
  <si>
    <t>Pm Williams Pharmacy</t>
  </si>
  <si>
    <t>5 Station Parade</t>
  </si>
  <si>
    <t>Northolt Road</t>
  </si>
  <si>
    <t xml:space="preserve">HA2 8HB                  </t>
  </si>
  <si>
    <t xml:space="preserve">020 84223926                            </t>
  </si>
  <si>
    <t>FW256</t>
  </si>
  <si>
    <t>Asiansbury Limited</t>
  </si>
  <si>
    <t>Wembley Pharmacy</t>
  </si>
  <si>
    <t>183 Ealing Road</t>
  </si>
  <si>
    <t xml:space="preserve">HA0 4TH                  </t>
  </si>
  <si>
    <t xml:space="preserve">020 87953636                            </t>
  </si>
  <si>
    <t>2012-07-20</t>
  </si>
  <si>
    <t>FW431</t>
  </si>
  <si>
    <t>Collins Pharmacy</t>
  </si>
  <si>
    <t>8-9 Queensbury Circle Pde</t>
  </si>
  <si>
    <t xml:space="preserve">HA7 1EY                  </t>
  </si>
  <si>
    <t xml:space="preserve">020 82042250                            </t>
  </si>
  <si>
    <t>2004-01-16</t>
  </si>
  <si>
    <t>FW672</t>
  </si>
  <si>
    <t>Jade Pharmacy (Kingsbury)</t>
  </si>
  <si>
    <t>533 Kingsbury Road</t>
  </si>
  <si>
    <t xml:space="preserve">020 82048651                            </t>
  </si>
  <si>
    <t>2009-12-03</t>
  </si>
  <si>
    <t>FXA04</t>
  </si>
  <si>
    <t>5 Warwick Parade</t>
  </si>
  <si>
    <t xml:space="preserve">HA3 8SA                  </t>
  </si>
  <si>
    <t xml:space="preserve">020 89524545                            </t>
  </si>
  <si>
    <t>FXA05</t>
  </si>
  <si>
    <t>Tesco Hypermarket</t>
  </si>
  <si>
    <t>Great Central Way</t>
  </si>
  <si>
    <t>Brent Park</t>
  </si>
  <si>
    <t xml:space="preserve">NW10 0TL                 </t>
  </si>
  <si>
    <t>FXA07</t>
  </si>
  <si>
    <t>96-98 High Street</t>
  </si>
  <si>
    <t xml:space="preserve">NW10 4SL                 </t>
  </si>
  <si>
    <t xml:space="preserve">020 89614525                            </t>
  </si>
  <si>
    <t>FXF93</t>
  </si>
  <si>
    <t>Niriksha Desai</t>
  </si>
  <si>
    <t>Bachu's Chemist</t>
  </si>
  <si>
    <t>708 Kenton Road</t>
  </si>
  <si>
    <t xml:space="preserve">HA3 9QX                  </t>
  </si>
  <si>
    <t xml:space="preserve">020 82047601                            </t>
  </si>
  <si>
    <t>FXH58</t>
  </si>
  <si>
    <t>Alrasheed United Limited</t>
  </si>
  <si>
    <t>Alrasheed Pharmacy</t>
  </si>
  <si>
    <t>39 Edgware Road</t>
  </si>
  <si>
    <t xml:space="preserve">020 77061400                            </t>
  </si>
  <si>
    <t>FXL37</t>
  </si>
  <si>
    <t>283 Northolt Road</t>
  </si>
  <si>
    <t xml:space="preserve">HA2 8HY                  </t>
  </si>
  <si>
    <t xml:space="preserve">020 84222548                            </t>
  </si>
  <si>
    <t>FXM54</t>
  </si>
  <si>
    <t>Allana S</t>
  </si>
  <si>
    <t>Angies Chemists</t>
  </si>
  <si>
    <t xml:space="preserve">HA5 5PJ                  </t>
  </si>
  <si>
    <t>FXN54</t>
  </si>
  <si>
    <t>Vakani DG</t>
  </si>
  <si>
    <t>Shivakem Pharmacy Ltd</t>
  </si>
  <si>
    <t>12a Court Parade</t>
  </si>
  <si>
    <t>Watford Road</t>
  </si>
  <si>
    <t xml:space="preserve">HA0 3HU                  </t>
  </si>
  <si>
    <t>1990-03-26</t>
  </si>
  <si>
    <t>FXP54</t>
  </si>
  <si>
    <t>Mr Salil Gor</t>
  </si>
  <si>
    <t>Gor Pharmacy</t>
  </si>
  <si>
    <t>147 Marsh Road</t>
  </si>
  <si>
    <t xml:space="preserve">HA5 5PB                  </t>
  </si>
  <si>
    <t xml:space="preserve">020 88681760                            </t>
  </si>
  <si>
    <t>FX090</t>
  </si>
  <si>
    <t>121 High Road</t>
  </si>
  <si>
    <t xml:space="preserve">NW10 2SL                 </t>
  </si>
  <si>
    <t>1980-12-01</t>
  </si>
  <si>
    <t>FX110</t>
  </si>
  <si>
    <t>483-485 Kingsbury Road</t>
  </si>
  <si>
    <t xml:space="preserve">NW9 9ED                  </t>
  </si>
  <si>
    <t xml:space="preserve">020 82048363                            </t>
  </si>
  <si>
    <t>FX258</t>
  </si>
  <si>
    <t>Go Go Chemist Ltd</t>
  </si>
  <si>
    <t>Notting Hill Pharmacy</t>
  </si>
  <si>
    <t>12 Pembridge Road</t>
  </si>
  <si>
    <t xml:space="preserve">W11 3HL                  </t>
  </si>
  <si>
    <t xml:space="preserve">020 72290958                            </t>
  </si>
  <si>
    <t>FX265</t>
  </si>
  <si>
    <t>Fjm Calder Ltd</t>
  </si>
  <si>
    <t>Fjm Calders</t>
  </si>
  <si>
    <t>55/57 Notting Hill Gate</t>
  </si>
  <si>
    <t xml:space="preserve">W11 3JS                  </t>
  </si>
  <si>
    <t xml:space="preserve">020 77273185                            </t>
  </si>
  <si>
    <t>FX409</t>
  </si>
  <si>
    <t>Desai Pk &amp; Ak</t>
  </si>
  <si>
    <t>Desons Chemists</t>
  </si>
  <si>
    <t>216 Harrow View</t>
  </si>
  <si>
    <t xml:space="preserve">HA2 6PL                  </t>
  </si>
  <si>
    <t>FX604</t>
  </si>
  <si>
    <t>Curiechem LTD</t>
  </si>
  <si>
    <t>Curie Chemist</t>
  </si>
  <si>
    <t>445 Edgeware Road</t>
  </si>
  <si>
    <t xml:space="preserve">W2 1TH                   </t>
  </si>
  <si>
    <t xml:space="preserve">020 72624860                            </t>
  </si>
  <si>
    <t>FX754</t>
  </si>
  <si>
    <t>Wigmore Medical Ltd</t>
  </si>
  <si>
    <t>Wigmore Pharmacy</t>
  </si>
  <si>
    <t>23 Wigmore Street</t>
  </si>
  <si>
    <t xml:space="preserve">W1U 1PL                  </t>
  </si>
  <si>
    <t xml:space="preserve">020 74910111                            </t>
  </si>
  <si>
    <t>FX822</t>
  </si>
  <si>
    <t>Patel HV</t>
  </si>
  <si>
    <t>Leigh Pharmacy Ltd</t>
  </si>
  <si>
    <t>278 Church Lane</t>
  </si>
  <si>
    <t xml:space="preserve">NW9 8LU                  </t>
  </si>
  <si>
    <t xml:space="preserve">020 82056729                            </t>
  </si>
  <si>
    <t>FX871</t>
  </si>
  <si>
    <t>Hodgetts Chemist</t>
  </si>
  <si>
    <t>79 Abbey Road</t>
  </si>
  <si>
    <t>St.Johns Wood</t>
  </si>
  <si>
    <t xml:space="preserve">NW8 0AE                  </t>
  </si>
  <si>
    <t xml:space="preserve">020 76241033                            </t>
  </si>
  <si>
    <t>1995-01-23</t>
  </si>
  <si>
    <t>FX977</t>
  </si>
  <si>
    <t>Parikh Kj &amp; V</t>
  </si>
  <si>
    <t>Health Pharmacy</t>
  </si>
  <si>
    <t>122 Windermere Ave</t>
  </si>
  <si>
    <t xml:space="preserve">HA9 8RB                  </t>
  </si>
  <si>
    <t>FYM99</t>
  </si>
  <si>
    <t>Countryline LTD</t>
  </si>
  <si>
    <t>Brayscale Pharmacy</t>
  </si>
  <si>
    <t>509 Pinner Road</t>
  </si>
  <si>
    <t xml:space="preserve">HA2 6EH                  </t>
  </si>
  <si>
    <t>FYN67</t>
  </si>
  <si>
    <t>385-389 Oxford Street</t>
  </si>
  <si>
    <t xml:space="preserve">W1C 2NB                  </t>
  </si>
  <si>
    <t xml:space="preserve">020 7629894                             </t>
  </si>
  <si>
    <t>FYR00</t>
  </si>
  <si>
    <t>Nash House</t>
  </si>
  <si>
    <t>Saint George Street</t>
  </si>
  <si>
    <t>Corner Of Maddox Street</t>
  </si>
  <si>
    <t xml:space="preserve">W1S 2FQ                  </t>
  </si>
  <si>
    <t xml:space="preserve">020 74092958                            </t>
  </si>
  <si>
    <t>FYR46</t>
  </si>
  <si>
    <t>Clinichem LTD</t>
  </si>
  <si>
    <t>Clinichem</t>
  </si>
  <si>
    <t>29 Upper Tachbrook Street</t>
  </si>
  <si>
    <t xml:space="preserve">SW1V 1SN                 </t>
  </si>
  <si>
    <t xml:space="preserve">020 78346182                            </t>
  </si>
  <si>
    <t>FYV08</t>
  </si>
  <si>
    <t>Audley Pharmacy</t>
  </si>
  <si>
    <t>36 South Audley Street</t>
  </si>
  <si>
    <t xml:space="preserve">W1K 2PL                  </t>
  </si>
  <si>
    <t xml:space="preserve">020 74936133                            </t>
  </si>
  <si>
    <t>FYX89</t>
  </si>
  <si>
    <t>Simmonds Chemist</t>
  </si>
  <si>
    <t>105 Lupus Street</t>
  </si>
  <si>
    <t xml:space="preserve">SW1V 3EN                 </t>
  </si>
  <si>
    <t xml:space="preserve">020 78347050                            </t>
  </si>
  <si>
    <t>FY004</t>
  </si>
  <si>
    <t>Unit 51,Station Concourse</t>
  </si>
  <si>
    <t>Paddington Station</t>
  </si>
  <si>
    <t xml:space="preserve">W2 1HB                   </t>
  </si>
  <si>
    <t xml:space="preserve">020 74029087                            </t>
  </si>
  <si>
    <t>1996-06-26</t>
  </si>
  <si>
    <t>FY188</t>
  </si>
  <si>
    <t>96-98 Baker Street</t>
  </si>
  <si>
    <t xml:space="preserve">W1U 6TJ                  </t>
  </si>
  <si>
    <t>FY205</t>
  </si>
  <si>
    <t>Garner Chemist</t>
  </si>
  <si>
    <t>160 Pinner Road</t>
  </si>
  <si>
    <t xml:space="preserve">HA1 4JJ                  </t>
  </si>
  <si>
    <t>1998-08-28</t>
  </si>
  <si>
    <t>FY364</t>
  </si>
  <si>
    <t>213 Kensington High St</t>
  </si>
  <si>
    <t xml:space="preserve">W8 6BD                   </t>
  </si>
  <si>
    <t xml:space="preserve">020 79379154                            </t>
  </si>
  <si>
    <t>FAD50</t>
  </si>
  <si>
    <t>FAE59</t>
  </si>
  <si>
    <t>Yieldasset LTD</t>
  </si>
  <si>
    <t>38 Grovebury Road</t>
  </si>
  <si>
    <t>Abbey Wood</t>
  </si>
  <si>
    <t xml:space="preserve">SE2 9BB                  </t>
  </si>
  <si>
    <t xml:space="preserve">020 83106482                            </t>
  </si>
  <si>
    <t>FAF00</t>
  </si>
  <si>
    <t>Sejade LTD</t>
  </si>
  <si>
    <t>Shacklock Chemist</t>
  </si>
  <si>
    <t>239 Streatham High Road</t>
  </si>
  <si>
    <t xml:space="preserve">SW16 6EN                 </t>
  </si>
  <si>
    <t xml:space="preserve">020 87690377                            </t>
  </si>
  <si>
    <t>1975-06-01</t>
  </si>
  <si>
    <t>FAK75</t>
  </si>
  <si>
    <t>Medimpo LTD</t>
  </si>
  <si>
    <t>251- 253 Walworth Road</t>
  </si>
  <si>
    <t xml:space="preserve">SE17 1RL                 </t>
  </si>
  <si>
    <t xml:space="preserve">020 77012720                            </t>
  </si>
  <si>
    <t>FAK90</t>
  </si>
  <si>
    <t>Sogim Limited</t>
  </si>
  <si>
    <t>Sogim Pharmacy</t>
  </si>
  <si>
    <t>115 Lordship Lane</t>
  </si>
  <si>
    <t xml:space="preserve">SE22 8HU                 </t>
  </si>
  <si>
    <t xml:space="preserve">020 86934848                            </t>
  </si>
  <si>
    <t>FAM90</t>
  </si>
  <si>
    <t>Old Kent Road</t>
  </si>
  <si>
    <t xml:space="preserve">SE1 5HG                  </t>
  </si>
  <si>
    <t xml:space="preserve">020 75067449                            </t>
  </si>
  <si>
    <t>FAM93</t>
  </si>
  <si>
    <t>Exchanging LTD</t>
  </si>
  <si>
    <t>Ace Pharmacy</t>
  </si>
  <si>
    <t>1-3 Ace Parade</t>
  </si>
  <si>
    <t>Hook Road</t>
  </si>
  <si>
    <t>Chessington</t>
  </si>
  <si>
    <t xml:space="preserve">KT9 1DR                  </t>
  </si>
  <si>
    <t xml:space="preserve">020 83974564                            </t>
  </si>
  <si>
    <t>FAN35</t>
  </si>
  <si>
    <t>206/208 Streatham High Rd</t>
  </si>
  <si>
    <t xml:space="preserve">SW16 1BB                 </t>
  </si>
  <si>
    <t xml:space="preserve">020 87691165                            </t>
  </si>
  <si>
    <t>1952-09-01</t>
  </si>
  <si>
    <t>FAQ24</t>
  </si>
  <si>
    <t>Daysol Ltd (Mr &amp; Mrs A Alagbe)</t>
  </si>
  <si>
    <t>3 Parkside Parade</t>
  </si>
  <si>
    <t>Northend Road</t>
  </si>
  <si>
    <t xml:space="preserve">DA1 4RA                  </t>
  </si>
  <si>
    <t xml:space="preserve">01322 556356                            </t>
  </si>
  <si>
    <t>FAR56</t>
  </si>
  <si>
    <t>Matharoo PS</t>
  </si>
  <si>
    <t>Cross Roads Pharmacy</t>
  </si>
  <si>
    <t>334 Staines Road</t>
  </si>
  <si>
    <t>Twickenham</t>
  </si>
  <si>
    <t xml:space="preserve">TW2 5AT                  </t>
  </si>
  <si>
    <t xml:space="preserve">020 87551952                            </t>
  </si>
  <si>
    <t>FAR88</t>
  </si>
  <si>
    <t>Mr A Ghafoor</t>
  </si>
  <si>
    <t>Alpharm Chemist</t>
  </si>
  <si>
    <t>116 Plumstead High Street</t>
  </si>
  <si>
    <t>Plumstead</t>
  </si>
  <si>
    <t xml:space="preserve">SE18 1SJ                 </t>
  </si>
  <si>
    <t xml:space="preserve">020 83167300                            </t>
  </si>
  <si>
    <t>2009-06-11</t>
  </si>
  <si>
    <t>FA084</t>
  </si>
  <si>
    <t>Tower Retail Park</t>
  </si>
  <si>
    <t>Crayford</t>
  </si>
  <si>
    <t xml:space="preserve">DA1 4LD                  </t>
  </si>
  <si>
    <t xml:space="preserve">01322 315864                            </t>
  </si>
  <si>
    <t>FA196</t>
  </si>
  <si>
    <t>Vu Chem Ltd</t>
  </si>
  <si>
    <t>Harfleur Chemist</t>
  </si>
  <si>
    <t>219 Clapham Road</t>
  </si>
  <si>
    <t xml:space="preserve">SW9 9BE                  </t>
  </si>
  <si>
    <t xml:space="preserve">020 77333331                            </t>
  </si>
  <si>
    <t>FA287</t>
  </si>
  <si>
    <t>Wispville Limited</t>
  </si>
  <si>
    <t>Pulse Pharmacy</t>
  </si>
  <si>
    <t>310 Clapham Road</t>
  </si>
  <si>
    <t xml:space="preserve">SW9 9AE                  </t>
  </si>
  <si>
    <t xml:space="preserve">020 76222544                            </t>
  </si>
  <si>
    <t>1980-01-01</t>
  </si>
  <si>
    <t>FA450</t>
  </si>
  <si>
    <t>Mrs P Patel</t>
  </si>
  <si>
    <t>Totty Pharmacy</t>
  </si>
  <si>
    <t>44 Charlton Church Lane</t>
  </si>
  <si>
    <t>Charlton</t>
  </si>
  <si>
    <t xml:space="preserve">SE7 7AE                  </t>
  </si>
  <si>
    <t xml:space="preserve">020 88580657                            </t>
  </si>
  <si>
    <t>FA554</t>
  </si>
  <si>
    <t>Soka Blackmore Ltd</t>
  </si>
  <si>
    <t>Soka Blackmore Pharmacy</t>
  </si>
  <si>
    <t>2 Pembroke Parade</t>
  </si>
  <si>
    <t>Erith</t>
  </si>
  <si>
    <t xml:space="preserve">DA8 1DB                  </t>
  </si>
  <si>
    <t xml:space="preserve">01322 432146                            </t>
  </si>
  <si>
    <t>FA575</t>
  </si>
  <si>
    <t>Patel BP</t>
  </si>
  <si>
    <t>172 Broadway</t>
  </si>
  <si>
    <t>Bexleyheath</t>
  </si>
  <si>
    <t xml:space="preserve">DA6 7BN                  </t>
  </si>
  <si>
    <t xml:space="preserve">020 83032707                            </t>
  </si>
  <si>
    <t>1994-07-27</t>
  </si>
  <si>
    <t>FA724</t>
  </si>
  <si>
    <t>Jaydip LTD</t>
  </si>
  <si>
    <t>Herne Hill Pharmacy</t>
  </si>
  <si>
    <t>75 Herne Hill</t>
  </si>
  <si>
    <t xml:space="preserve">SE24 9NE                 </t>
  </si>
  <si>
    <t xml:space="preserve">020 72744591                            </t>
  </si>
  <si>
    <t>FCE42</t>
  </si>
  <si>
    <t>Cws Superstore</t>
  </si>
  <si>
    <t>71-79 High Street</t>
  </si>
  <si>
    <t>Welling</t>
  </si>
  <si>
    <t xml:space="preserve">DA16 1TZ                 </t>
  </si>
  <si>
    <t>1994-11-05</t>
  </si>
  <si>
    <t>FCG06</t>
  </si>
  <si>
    <t>Hn Dickinson</t>
  </si>
  <si>
    <t>192 Bexley Road</t>
  </si>
  <si>
    <t>Eltham</t>
  </si>
  <si>
    <t xml:space="preserve">SE9 2PH                  </t>
  </si>
  <si>
    <t xml:space="preserve">020 88501138                            </t>
  </si>
  <si>
    <t>1992-11-18</t>
  </si>
  <si>
    <t>FCG07</t>
  </si>
  <si>
    <t>Mirash LTD</t>
  </si>
  <si>
    <t>Davidsons Chemists</t>
  </si>
  <si>
    <t>5 Midfield Parade</t>
  </si>
  <si>
    <t>Barnehurst</t>
  </si>
  <si>
    <t xml:space="preserve">DA7 6NA                  </t>
  </si>
  <si>
    <t>FCH16</t>
  </si>
  <si>
    <t>Pevensey LTD</t>
  </si>
  <si>
    <t>Rosendale Pharmacy</t>
  </si>
  <si>
    <t>105 Rosendale Road</t>
  </si>
  <si>
    <t xml:space="preserve">SE21 8EZ                 </t>
  </si>
  <si>
    <t xml:space="preserve">020 86702119                            </t>
  </si>
  <si>
    <t>2008-11-08</t>
  </si>
  <si>
    <t>FCK24</t>
  </si>
  <si>
    <t>Buckleigh Pharmacy Ltd</t>
  </si>
  <si>
    <t>Lindsay Chemist</t>
  </si>
  <si>
    <t>Kingston-Upon-Thames</t>
  </si>
  <si>
    <t xml:space="preserve">KT2 6PF                  </t>
  </si>
  <si>
    <t xml:space="preserve">020 85462459                            </t>
  </si>
  <si>
    <t>FCK76</t>
  </si>
  <si>
    <t>Gupta SK</t>
  </si>
  <si>
    <t>Geepharm Chemists</t>
  </si>
  <si>
    <t>36 Plumstead Common Road</t>
  </si>
  <si>
    <t xml:space="preserve">SE18 3TN                 </t>
  </si>
  <si>
    <t>1990-06-04</t>
  </si>
  <si>
    <t>FCL07</t>
  </si>
  <si>
    <t>Healthfirst Care Ltd</t>
  </si>
  <si>
    <t>Newman Chemist</t>
  </si>
  <si>
    <t>99 Ewell Road</t>
  </si>
  <si>
    <t xml:space="preserve">KT6 6AH                  </t>
  </si>
  <si>
    <t xml:space="preserve">020 83902701                            </t>
  </si>
  <si>
    <t>FCM38</t>
  </si>
  <si>
    <t>34 Forest Hill Road</t>
  </si>
  <si>
    <t xml:space="preserve">SE22 0RR                 </t>
  </si>
  <si>
    <t xml:space="preserve">020 82992707                            </t>
  </si>
  <si>
    <t>FCN10</t>
  </si>
  <si>
    <t>Unit 2 The Bull</t>
  </si>
  <si>
    <t>262 Upper Richmond Road</t>
  </si>
  <si>
    <t>East Sheen</t>
  </si>
  <si>
    <t xml:space="preserve">SW14 7JE                 </t>
  </si>
  <si>
    <t xml:space="preserve">020 88786192                            </t>
  </si>
  <si>
    <t>FCV61</t>
  </si>
  <si>
    <t>Underack LTD</t>
  </si>
  <si>
    <t>Westbury Chemist</t>
  </si>
  <si>
    <t>84-92 Streatham High Road</t>
  </si>
  <si>
    <t xml:space="preserve">SW16 1BS                 </t>
  </si>
  <si>
    <t xml:space="preserve">020 87691919                            </t>
  </si>
  <si>
    <t>FCW76</t>
  </si>
  <si>
    <t>Aj Distributors Ltd</t>
  </si>
  <si>
    <t>Deejay Chemist</t>
  </si>
  <si>
    <t>154 Norwood Road</t>
  </si>
  <si>
    <t xml:space="preserve">SE27 9AZ                 </t>
  </si>
  <si>
    <t xml:space="preserve">020 86742455                            </t>
  </si>
  <si>
    <t>FC116</t>
  </si>
  <si>
    <t>Bugsby Way</t>
  </si>
  <si>
    <t>Greenwich</t>
  </si>
  <si>
    <t xml:space="preserve">SE7 7ST                  </t>
  </si>
  <si>
    <t xml:space="preserve">020 83054510                            </t>
  </si>
  <si>
    <t>FC394</t>
  </si>
  <si>
    <t>156-158 Clapham High St</t>
  </si>
  <si>
    <t>Clapham</t>
  </si>
  <si>
    <t xml:space="preserve">SW4 7UB                  </t>
  </si>
  <si>
    <t xml:space="preserve">020 76220851                            </t>
  </si>
  <si>
    <t>FC438</t>
  </si>
  <si>
    <t>Pyramid Pharma Pharmaceuticals Limited</t>
  </si>
  <si>
    <t>Pyramid Pharmacy</t>
  </si>
  <si>
    <t>Unit 193-221</t>
  </si>
  <si>
    <t>Southwark Park Road</t>
  </si>
  <si>
    <t xml:space="preserve">SE16 3TS                 </t>
  </si>
  <si>
    <t xml:space="preserve">020 72371659                            </t>
  </si>
  <si>
    <t>2010-05-06</t>
  </si>
  <si>
    <t>FC525</t>
  </si>
  <si>
    <t>The Manor Health Centre</t>
  </si>
  <si>
    <t>86 Clapham Manor Street</t>
  </si>
  <si>
    <t xml:space="preserve">SW4 6EB                  </t>
  </si>
  <si>
    <t xml:space="preserve">020 77204279                            </t>
  </si>
  <si>
    <t>1999-05-28</t>
  </si>
  <si>
    <t>FDA71</t>
  </si>
  <si>
    <t>Units 8-11 Hays Galleria</t>
  </si>
  <si>
    <t>Counter Street</t>
  </si>
  <si>
    <t>North Southwark</t>
  </si>
  <si>
    <t xml:space="preserve">SE1 2HD                  </t>
  </si>
  <si>
    <t xml:space="preserve">020 74074276                            </t>
  </si>
  <si>
    <t>FDD84</t>
  </si>
  <si>
    <t>Jmw Vicary Ltd</t>
  </si>
  <si>
    <t>Herbert &amp; Shrive</t>
  </si>
  <si>
    <t>202 Kingston Road</t>
  </si>
  <si>
    <t xml:space="preserve">TW11 9JD                 </t>
  </si>
  <si>
    <t xml:space="preserve">020 89771967                            </t>
  </si>
  <si>
    <t>FDF87</t>
  </si>
  <si>
    <t>Sharchem LTD</t>
  </si>
  <si>
    <t>Phillips Pharmacy</t>
  </si>
  <si>
    <t>46 Poynders Road</t>
  </si>
  <si>
    <t>Clapham Park Estate</t>
  </si>
  <si>
    <t xml:space="preserve">SW4 8PN                  </t>
  </si>
  <si>
    <t xml:space="preserve">020 86740645                            </t>
  </si>
  <si>
    <t>1980-08-01</t>
  </si>
  <si>
    <t>FDH19</t>
  </si>
  <si>
    <t>Medica LTD</t>
  </si>
  <si>
    <t>202 Southwark Park Road</t>
  </si>
  <si>
    <t xml:space="preserve">SE16 3RW                 </t>
  </si>
  <si>
    <t xml:space="preserve">020 72377684                            </t>
  </si>
  <si>
    <t>1979-07-01</t>
  </si>
  <si>
    <t>FDH40</t>
  </si>
  <si>
    <t>128 Malden Road</t>
  </si>
  <si>
    <t>New Malden</t>
  </si>
  <si>
    <t xml:space="preserve">KT3 6DD                  </t>
  </si>
  <si>
    <t xml:space="preserve">020 89427506                            </t>
  </si>
  <si>
    <t>2003-01-06</t>
  </si>
  <si>
    <t>FDM96</t>
  </si>
  <si>
    <t>Prime Pharmaceuticals Ltd</t>
  </si>
  <si>
    <t>198 Castelnau</t>
  </si>
  <si>
    <t>Barnes</t>
  </si>
  <si>
    <t xml:space="preserve">SW13 9DW                 </t>
  </si>
  <si>
    <t xml:space="preserve">020 87483147                            </t>
  </si>
  <si>
    <t>2003-05-31</t>
  </si>
  <si>
    <t>FDN22</t>
  </si>
  <si>
    <t>381-383 Upper Richmond Rd</t>
  </si>
  <si>
    <t xml:space="preserve">SW14 7NX                 </t>
  </si>
  <si>
    <t xml:space="preserve">020 88761227                            </t>
  </si>
  <si>
    <t>FDQ41</t>
  </si>
  <si>
    <t>Herbert Pharmacy Ltd</t>
  </si>
  <si>
    <t>Herbert Pharmacy</t>
  </si>
  <si>
    <t>36-38 Herbert Road</t>
  </si>
  <si>
    <t xml:space="preserve">SE18 3SH                 </t>
  </si>
  <si>
    <t xml:space="preserve">020 88543530                            </t>
  </si>
  <si>
    <t>2002-12-18</t>
  </si>
  <si>
    <t>FDR92</t>
  </si>
  <si>
    <t>Shieldasset LTD</t>
  </si>
  <si>
    <t>Ve Lettsom Chemist</t>
  </si>
  <si>
    <t>84 Vestry Road</t>
  </si>
  <si>
    <t>Camberwell</t>
  </si>
  <si>
    <t xml:space="preserve">SE5 8PQ                  </t>
  </si>
  <si>
    <t xml:space="preserve">020 77019250                            </t>
  </si>
  <si>
    <t>2001-04-27</t>
  </si>
  <si>
    <t>FDT69</t>
  </si>
  <si>
    <t>Salh KS</t>
  </si>
  <si>
    <t>Stelling Road Chemist</t>
  </si>
  <si>
    <t>38 Stelling Road</t>
  </si>
  <si>
    <t xml:space="preserve">DA8 3JJ                  </t>
  </si>
  <si>
    <t xml:space="preserve">01322 348984                            </t>
  </si>
  <si>
    <t>FDY88</t>
  </si>
  <si>
    <t>Butterfly Walk</t>
  </si>
  <si>
    <t>Camberwell Green</t>
  </si>
  <si>
    <t xml:space="preserve">SE5 8RW                  </t>
  </si>
  <si>
    <t xml:space="preserve">020 77019037                            </t>
  </si>
  <si>
    <t>FD026</t>
  </si>
  <si>
    <t>Fourway Pharmacy Ltd</t>
  </si>
  <si>
    <t>Fourway Pharmacy</t>
  </si>
  <si>
    <t>12 Half Moon Lane</t>
  </si>
  <si>
    <t>Herne Hill</t>
  </si>
  <si>
    <t xml:space="preserve">SE24 9HU                 </t>
  </si>
  <si>
    <t xml:space="preserve">020 79249344                            </t>
  </si>
  <si>
    <t>FD501</t>
  </si>
  <si>
    <t>19/20 Victoria Road</t>
  </si>
  <si>
    <t xml:space="preserve">KT6 4JZ                  </t>
  </si>
  <si>
    <t xml:space="preserve">020 83992715                            </t>
  </si>
  <si>
    <t>FD537</t>
  </si>
  <si>
    <t>Southcotts</t>
  </si>
  <si>
    <t>Alkend Ltd</t>
  </si>
  <si>
    <t>281 Main Road</t>
  </si>
  <si>
    <t>Sidcup</t>
  </si>
  <si>
    <t xml:space="preserve">DA14 6QL                 </t>
  </si>
  <si>
    <t>FD551</t>
  </si>
  <si>
    <t>Logan PE</t>
  </si>
  <si>
    <t>209 Trafalgar Road</t>
  </si>
  <si>
    <t xml:space="preserve">SE10 9EQ                 </t>
  </si>
  <si>
    <t xml:space="preserve">020 88581073                            </t>
  </si>
  <si>
    <t>FD680</t>
  </si>
  <si>
    <t>Chauhan ARJ</t>
  </si>
  <si>
    <t>Kew Pharmacy</t>
  </si>
  <si>
    <t>3 Station Parade</t>
  </si>
  <si>
    <t>Kew Gardens</t>
  </si>
  <si>
    <t xml:space="preserve">TW9 3PS                  </t>
  </si>
  <si>
    <t xml:space="preserve">020 89400698                            </t>
  </si>
  <si>
    <t>FD807</t>
  </si>
  <si>
    <t>480 Streatham High Road</t>
  </si>
  <si>
    <t xml:space="preserve">SW16 3PY                 </t>
  </si>
  <si>
    <t xml:space="preserve">020 86797016                            </t>
  </si>
  <si>
    <t>FEA03</t>
  </si>
  <si>
    <t>Ishrosh Healthcare Ltd</t>
  </si>
  <si>
    <t>193-195 Greenwich High Rd</t>
  </si>
  <si>
    <t xml:space="preserve">SE10 8JA                 </t>
  </si>
  <si>
    <t xml:space="preserve">020 88581953                            </t>
  </si>
  <si>
    <t>1994-09-12</t>
  </si>
  <si>
    <t>FEF54</t>
  </si>
  <si>
    <t>Carefield LTD</t>
  </si>
  <si>
    <t>Surdock Pharmacy</t>
  </si>
  <si>
    <t>162 Lower Road</t>
  </si>
  <si>
    <t xml:space="preserve">SE16 2UN                 </t>
  </si>
  <si>
    <t xml:space="preserve">020 72372512                            </t>
  </si>
  <si>
    <t>FEL33</t>
  </si>
  <si>
    <t>Qrystal LTD</t>
  </si>
  <si>
    <t>Qrystal Pharmacy</t>
  </si>
  <si>
    <t>7 Newington Causeway</t>
  </si>
  <si>
    <t xml:space="preserve">SE1 6ED                  </t>
  </si>
  <si>
    <t xml:space="preserve">020 74032237                            </t>
  </si>
  <si>
    <t>FEM83</t>
  </si>
  <si>
    <t>Surrey Quays Shopping Ctr</t>
  </si>
  <si>
    <t>Redriff Road</t>
  </si>
  <si>
    <t>Rotherhithe</t>
  </si>
  <si>
    <t xml:space="preserve">SE16 2LL                 </t>
  </si>
  <si>
    <t xml:space="preserve">020 75067549                            </t>
  </si>
  <si>
    <t>1999-08-16</t>
  </si>
  <si>
    <t>FER44</t>
  </si>
  <si>
    <t>249 Bexley Road</t>
  </si>
  <si>
    <t xml:space="preserve">DA8 3EX                  </t>
  </si>
  <si>
    <t xml:space="preserve">01322 332582                            </t>
  </si>
  <si>
    <t>FET97</t>
  </si>
  <si>
    <t>179-181 Lewisham Way</t>
  </si>
  <si>
    <t xml:space="preserve">SE4 1UY                  </t>
  </si>
  <si>
    <t xml:space="preserve">020 86922823                            </t>
  </si>
  <si>
    <t>FEW32</t>
  </si>
  <si>
    <t>Japotheca LTD</t>
  </si>
  <si>
    <t>Hampton Hill Pharmacy</t>
  </si>
  <si>
    <t>173b High Street</t>
  </si>
  <si>
    <t>Hampton Hill</t>
  </si>
  <si>
    <t xml:space="preserve">TW12 1NL                 </t>
  </si>
  <si>
    <t xml:space="preserve">020 89799084                            </t>
  </si>
  <si>
    <t>2004-06-07</t>
  </si>
  <si>
    <t>FE097</t>
  </si>
  <si>
    <t>Jatinder Dhesi</t>
  </si>
  <si>
    <t>Falconwood Pharmacy</t>
  </si>
  <si>
    <t>3 Falconwood Parade</t>
  </si>
  <si>
    <t xml:space="preserve">DA16 2PL                 </t>
  </si>
  <si>
    <t xml:space="preserve">020 83037064                            </t>
  </si>
  <si>
    <t>FE110</t>
  </si>
  <si>
    <t>Kingshield Pharmacy Ltd</t>
  </si>
  <si>
    <t>Kingshield Pharmacy</t>
  </si>
  <si>
    <t>387 Brixton Road</t>
  </si>
  <si>
    <t xml:space="preserve">SW9 7DE                  </t>
  </si>
  <si>
    <t xml:space="preserve">020 72742424                            </t>
  </si>
  <si>
    <t>FE289</t>
  </si>
  <si>
    <t>Medicare Pharm Ltd</t>
  </si>
  <si>
    <t>Roopson Pharmacy</t>
  </si>
  <si>
    <t>422 Well Hall Road</t>
  </si>
  <si>
    <t xml:space="preserve">SE9 6UD                  </t>
  </si>
  <si>
    <t xml:space="preserve">020 88563366                            </t>
  </si>
  <si>
    <t>FE434</t>
  </si>
  <si>
    <t>56-58 Sidcup High Street</t>
  </si>
  <si>
    <t xml:space="preserve">DA14 6EH                 </t>
  </si>
  <si>
    <t>FE705</t>
  </si>
  <si>
    <t>M &amp; R Enterprises Ltd</t>
  </si>
  <si>
    <t>Unit 5, Ground Floor</t>
  </si>
  <si>
    <t>Taplow</t>
  </si>
  <si>
    <t>Thurlow Street</t>
  </si>
  <si>
    <t xml:space="preserve">SE17 2UQ                 </t>
  </si>
  <si>
    <t xml:space="preserve">020 77011643                            </t>
  </si>
  <si>
    <t>FE715</t>
  </si>
  <si>
    <t>Tabpharm LTD</t>
  </si>
  <si>
    <t>The Pharmacy Hut</t>
  </si>
  <si>
    <t>286 Erith Road</t>
  </si>
  <si>
    <t xml:space="preserve">DA7 6HN                  </t>
  </si>
  <si>
    <t>FE857</t>
  </si>
  <si>
    <t>Guy's Hospital</t>
  </si>
  <si>
    <t>Great Maze Pond</t>
  </si>
  <si>
    <t xml:space="preserve">SE1 9RT                  </t>
  </si>
  <si>
    <t xml:space="preserve">020 76995320                            </t>
  </si>
  <si>
    <t>FFG07</t>
  </si>
  <si>
    <t>Expertreturn Limited</t>
  </si>
  <si>
    <t>Mangal Pharmacy</t>
  </si>
  <si>
    <t>71 Sherard Road</t>
  </si>
  <si>
    <t xml:space="preserve">SE9 6ER                  </t>
  </si>
  <si>
    <t xml:space="preserve">020 88590036                            </t>
  </si>
  <si>
    <t>1992-07-05</t>
  </si>
  <si>
    <t>FFL63</t>
  </si>
  <si>
    <t>24 Steynton Avenue</t>
  </si>
  <si>
    <t>Bexley</t>
  </si>
  <si>
    <t xml:space="preserve">DA5 3HP                  </t>
  </si>
  <si>
    <t xml:space="preserve">020 83002335                            </t>
  </si>
  <si>
    <t>FFQ93</t>
  </si>
  <si>
    <t>Pleat LTD</t>
  </si>
  <si>
    <t>Pavilion Pharmacy</t>
  </si>
  <si>
    <t>9 Brighton Terrace</t>
  </si>
  <si>
    <t xml:space="preserve">SW9 8DJ                  </t>
  </si>
  <si>
    <t xml:space="preserve">020 77877040                            </t>
  </si>
  <si>
    <t>1999-08-25</t>
  </si>
  <si>
    <t>FFR36</t>
  </si>
  <si>
    <t>24hr Medicines Limited</t>
  </si>
  <si>
    <t>Belvedere Pharmacy</t>
  </si>
  <si>
    <t>11 Picardy Street</t>
  </si>
  <si>
    <t>Belvedere</t>
  </si>
  <si>
    <t xml:space="preserve">DA17 5QQ                 </t>
  </si>
  <si>
    <t xml:space="preserve">020 83114087                            </t>
  </si>
  <si>
    <t>FFV30</t>
  </si>
  <si>
    <t>Wispville LTD</t>
  </si>
  <si>
    <t>Pearl Pharmacy</t>
  </si>
  <si>
    <t>31 Clapham High Street</t>
  </si>
  <si>
    <t xml:space="preserve">SW4 7TR                  </t>
  </si>
  <si>
    <t xml:space="preserve">020 76223147                            </t>
  </si>
  <si>
    <t>FFY68</t>
  </si>
  <si>
    <t>Alphamed LTD</t>
  </si>
  <si>
    <t>Day Lewis House</t>
  </si>
  <si>
    <t>324-340 Bensham Lane</t>
  </si>
  <si>
    <t>Thornton Heath</t>
  </si>
  <si>
    <t xml:space="preserve">CR7 7EQ                  </t>
  </si>
  <si>
    <t xml:space="preserve">020 86840470                            </t>
  </si>
  <si>
    <t>FF341</t>
  </si>
  <si>
    <t>509-513 Norwood Road</t>
  </si>
  <si>
    <t>West Norwood</t>
  </si>
  <si>
    <t xml:space="preserve">SE27 9DL                 </t>
  </si>
  <si>
    <t xml:space="preserve">020 86703041                            </t>
  </si>
  <si>
    <t>FF493</t>
  </si>
  <si>
    <t>45 Woolwich New Road</t>
  </si>
  <si>
    <t>Woolwich</t>
  </si>
  <si>
    <t xml:space="preserve">SE18 6EU                 </t>
  </si>
  <si>
    <t xml:space="preserve">020 83171176                            </t>
  </si>
  <si>
    <t>2001-06-15</t>
  </si>
  <si>
    <t>FF664</t>
  </si>
  <si>
    <t>Herman Trading Limited</t>
  </si>
  <si>
    <t>Herman's Pharmacy</t>
  </si>
  <si>
    <t>133 Percy Road</t>
  </si>
  <si>
    <t>Whitton</t>
  </si>
  <si>
    <t xml:space="preserve">TW2 6HT                  </t>
  </si>
  <si>
    <t xml:space="preserve">020 8942000                             </t>
  </si>
  <si>
    <t>FF832</t>
  </si>
  <si>
    <t>61/64 George Street</t>
  </si>
  <si>
    <t xml:space="preserve">TW9 1HF                  </t>
  </si>
  <si>
    <t xml:space="preserve">020 89401691                            </t>
  </si>
  <si>
    <t>FGA78</t>
  </si>
  <si>
    <t>Tanna S S</t>
  </si>
  <si>
    <t>Southcroft Comp</t>
  </si>
  <si>
    <t>305 Richmond Road</t>
  </si>
  <si>
    <t xml:space="preserve">KT2 5QU                  </t>
  </si>
  <si>
    <t xml:space="preserve">020 85464861                            </t>
  </si>
  <si>
    <t>FGF69</t>
  </si>
  <si>
    <t>156 Plumstead High Street</t>
  </si>
  <si>
    <t xml:space="preserve">SE18 1JQ                 </t>
  </si>
  <si>
    <t xml:space="preserve">020 88544913                            </t>
  </si>
  <si>
    <t>1996-10-11</t>
  </si>
  <si>
    <t>FGG42</t>
  </si>
  <si>
    <t>28b Priory Road</t>
  </si>
  <si>
    <t xml:space="preserve">TW12 2NT                 </t>
  </si>
  <si>
    <t xml:space="preserve">020 89795275                            </t>
  </si>
  <si>
    <t>FGL32</t>
  </si>
  <si>
    <t>Dernport LTD</t>
  </si>
  <si>
    <t>Upper Tulse Hill Chemist</t>
  </si>
  <si>
    <t>23 Upper Tulse Hill</t>
  </si>
  <si>
    <t xml:space="preserve">SW2 2SD                  </t>
  </si>
  <si>
    <t xml:space="preserve">020 86741985                            </t>
  </si>
  <si>
    <t>FGM12</t>
  </si>
  <si>
    <t>St James Pharmacy</t>
  </si>
  <si>
    <t>52 Powis Street</t>
  </si>
  <si>
    <t xml:space="preserve">SE18 6LQ                 </t>
  </si>
  <si>
    <t xml:space="preserve">020 88543684                            </t>
  </si>
  <si>
    <t>2000-05-19</t>
  </si>
  <si>
    <t>FGQ05</t>
  </si>
  <si>
    <t xml:space="preserve">DA1 4HW                  </t>
  </si>
  <si>
    <t xml:space="preserve">01322 524506                            </t>
  </si>
  <si>
    <t>FGR61</t>
  </si>
  <si>
    <t>1-3 Blackheath Hill</t>
  </si>
  <si>
    <t xml:space="preserve">SE10 8PB                 </t>
  </si>
  <si>
    <t>FGT20</t>
  </si>
  <si>
    <t>147-149 Peckham Hill St.</t>
  </si>
  <si>
    <t xml:space="preserve">SE15 5JZ                 </t>
  </si>
  <si>
    <t>FGT22</t>
  </si>
  <si>
    <t>18 Harper Road</t>
  </si>
  <si>
    <t>Rockinham Estate</t>
  </si>
  <si>
    <t xml:space="preserve">SE1 6AD                  </t>
  </si>
  <si>
    <t xml:space="preserve">020 74073723                            </t>
  </si>
  <si>
    <t>FGV47</t>
  </si>
  <si>
    <t>Watts Pharmacy</t>
  </si>
  <si>
    <t>2 Streatham Vale</t>
  </si>
  <si>
    <t xml:space="preserve">SW16 5TE                 </t>
  </si>
  <si>
    <t xml:space="preserve">020 87659140                            </t>
  </si>
  <si>
    <t>FGV60</t>
  </si>
  <si>
    <t>Niemans Chemist Limited</t>
  </si>
  <si>
    <t>Vitelow Pharmacy</t>
  </si>
  <si>
    <t>26 Clapham Road</t>
  </si>
  <si>
    <t xml:space="preserve">SW9 0JG                  </t>
  </si>
  <si>
    <t xml:space="preserve">020 77352730                            </t>
  </si>
  <si>
    <t>FGX36</t>
  </si>
  <si>
    <t>55 Bugsby Way</t>
  </si>
  <si>
    <t xml:space="preserve">SE10 0QJ                 </t>
  </si>
  <si>
    <t xml:space="preserve">020 88583840                            </t>
  </si>
  <si>
    <t>2000-03-31</t>
  </si>
  <si>
    <t>FG068</t>
  </si>
  <si>
    <t>Mehta JK</t>
  </si>
  <si>
    <t>Metex Pharmacy</t>
  </si>
  <si>
    <t>158 Trafalgar Road</t>
  </si>
  <si>
    <t xml:space="preserve">SE10 9TZ                 </t>
  </si>
  <si>
    <t>FG716</t>
  </si>
  <si>
    <t>Lower Richmond Road</t>
  </si>
  <si>
    <t xml:space="preserve">TW9 1YB                  </t>
  </si>
  <si>
    <t xml:space="preserve">020 88786374                            </t>
  </si>
  <si>
    <t>2002-01-14</t>
  </si>
  <si>
    <t>FHC98</t>
  </si>
  <si>
    <t>27 Court Yard</t>
  </si>
  <si>
    <t xml:space="preserve">SE9 5PR                  </t>
  </si>
  <si>
    <t>FHF01</t>
  </si>
  <si>
    <t>33 Lakedale Road</t>
  </si>
  <si>
    <t xml:space="preserve">SE18 1PP                 </t>
  </si>
  <si>
    <t>FHF23</t>
  </si>
  <si>
    <t>22 Old Dover Road</t>
  </si>
  <si>
    <t>Blackheath</t>
  </si>
  <si>
    <t xml:space="preserve">SE3 7BT                  </t>
  </si>
  <si>
    <t xml:space="preserve">020 88580059                            </t>
  </si>
  <si>
    <t>FHH08</t>
  </si>
  <si>
    <t>Bd Chem Ltd</t>
  </si>
  <si>
    <t>Junction Pharmacy</t>
  </si>
  <si>
    <t>182 Coldharbour Lane</t>
  </si>
  <si>
    <t xml:space="preserve">SE5 9QH                  </t>
  </si>
  <si>
    <t xml:space="preserve">020 72747599                            </t>
  </si>
  <si>
    <t>2004-11-26</t>
  </si>
  <si>
    <t>FHL73</t>
  </si>
  <si>
    <t>9 Wickham Lane</t>
  </si>
  <si>
    <t xml:space="preserve">SE2 0XJ                  </t>
  </si>
  <si>
    <t xml:space="preserve">020 83110636                            </t>
  </si>
  <si>
    <t>FHN98</t>
  </si>
  <si>
    <t xml:space="preserve">DA14 6EQ                 </t>
  </si>
  <si>
    <t xml:space="preserve">020 83002008                            </t>
  </si>
  <si>
    <t>FHR27</t>
  </si>
  <si>
    <t>Balaji Pharmaceutical Ltd</t>
  </si>
  <si>
    <t>Olins Pharmacy</t>
  </si>
  <si>
    <t>3 The Oval</t>
  </si>
  <si>
    <t xml:space="preserve">DA15 9ER                 </t>
  </si>
  <si>
    <t xml:space="preserve">020 83002851                            </t>
  </si>
  <si>
    <t>FHR69</t>
  </si>
  <si>
    <t>Mr Abdul Ghafoor</t>
  </si>
  <si>
    <t>Alpha Chemist</t>
  </si>
  <si>
    <t>7 Greens End</t>
  </si>
  <si>
    <t xml:space="preserve">SE18 6HX                 </t>
  </si>
  <si>
    <t>2013-01-14</t>
  </si>
  <si>
    <t>FHW65</t>
  </si>
  <si>
    <t>East Street Chemist</t>
  </si>
  <si>
    <t>18 East Street</t>
  </si>
  <si>
    <t>Walworth</t>
  </si>
  <si>
    <t xml:space="preserve">SE17 2DN                 </t>
  </si>
  <si>
    <t xml:space="preserve">020 77035155                            </t>
  </si>
  <si>
    <t>FHY27</t>
  </si>
  <si>
    <t>371-375 Walworth Road</t>
  </si>
  <si>
    <t xml:space="preserve">SE17 2AL                 </t>
  </si>
  <si>
    <t xml:space="preserve">020 77012797                            </t>
  </si>
  <si>
    <t>1997-01-31</t>
  </si>
  <si>
    <t>FH066</t>
  </si>
  <si>
    <t>Ismail SA</t>
  </si>
  <si>
    <t>Crook Log Chemisal Ltd</t>
  </si>
  <si>
    <t>329 Broadway</t>
  </si>
  <si>
    <t xml:space="preserve">DA6 8DT                  </t>
  </si>
  <si>
    <t xml:space="preserve">020 83011991                            </t>
  </si>
  <si>
    <t>FH094</t>
  </si>
  <si>
    <t>Zinbake LTD</t>
  </si>
  <si>
    <t>Streatham Pharmacy</t>
  </si>
  <si>
    <t>95 Streatham Hill</t>
  </si>
  <si>
    <t xml:space="preserve">SW2 4UD                  </t>
  </si>
  <si>
    <t xml:space="preserve">020 86749201                            </t>
  </si>
  <si>
    <t>2010-12-23</t>
  </si>
  <si>
    <t>FH226</t>
  </si>
  <si>
    <t>Medimex Pharmacy</t>
  </si>
  <si>
    <t>222 Kennington Park Road</t>
  </si>
  <si>
    <t xml:space="preserve">SE11 4DA                 </t>
  </si>
  <si>
    <t xml:space="preserve">020 77353367                            </t>
  </si>
  <si>
    <t>FH235</t>
  </si>
  <si>
    <t>Eyot House</t>
  </si>
  <si>
    <t>50 Old Jamaica Road</t>
  </si>
  <si>
    <t>Bermondsey Spa</t>
  </si>
  <si>
    <t xml:space="preserve">SE16 4TE                 </t>
  </si>
  <si>
    <t xml:space="preserve">020 72311100                            </t>
  </si>
  <si>
    <t>FH281</t>
  </si>
  <si>
    <t>32 Pickford Lane</t>
  </si>
  <si>
    <t xml:space="preserve">DA7 4QW                  </t>
  </si>
  <si>
    <t xml:space="preserve">020 83031592                            </t>
  </si>
  <si>
    <t>FH455</t>
  </si>
  <si>
    <t>Psm Pharmacy</t>
  </si>
  <si>
    <t>388 Ewell Road</t>
  </si>
  <si>
    <t>Tolworth</t>
  </si>
  <si>
    <t xml:space="preserve">KT6 7BB                  </t>
  </si>
  <si>
    <t xml:space="preserve">020 83993165                            </t>
  </si>
  <si>
    <t>FH605</t>
  </si>
  <si>
    <t>Vrp LTD</t>
  </si>
  <si>
    <t>Ropharm Chemists</t>
  </si>
  <si>
    <t>169 Rye Lane</t>
  </si>
  <si>
    <t xml:space="preserve">SE15 4TL                 </t>
  </si>
  <si>
    <t xml:space="preserve">020 77324560                            </t>
  </si>
  <si>
    <t>2003-01-29</t>
  </si>
  <si>
    <t>FJA88</t>
  </si>
  <si>
    <t>Vu-Chem LTD</t>
  </si>
  <si>
    <t>Halls Chemist</t>
  </si>
  <si>
    <t>240 Wandsworth Road</t>
  </si>
  <si>
    <t xml:space="preserve">SW8 2JS                  </t>
  </si>
  <si>
    <t xml:space="preserve">020 76226989                            </t>
  </si>
  <si>
    <t>FJG92</t>
  </si>
  <si>
    <t>First Care Pharmacy Ltd</t>
  </si>
  <si>
    <t>First Care Pharmacy</t>
  </si>
  <si>
    <t>The Reach</t>
  </si>
  <si>
    <t xml:space="preserve">SE28 0NY                 </t>
  </si>
  <si>
    <t xml:space="preserve">0203 1379397                            </t>
  </si>
  <si>
    <t>2011-10-14</t>
  </si>
  <si>
    <t>FJH24</t>
  </si>
  <si>
    <t>Good Aim Ltd</t>
  </si>
  <si>
    <t>City Pharmacy</t>
  </si>
  <si>
    <t>39/41 Borough High Street</t>
  </si>
  <si>
    <t xml:space="preserve">SE1 1LZ                  </t>
  </si>
  <si>
    <t xml:space="preserve">020 74072061                            </t>
  </si>
  <si>
    <t>FJH48</t>
  </si>
  <si>
    <t>Butterfly Pharmacy</t>
  </si>
  <si>
    <t>17 Butterfly Walk</t>
  </si>
  <si>
    <t xml:space="preserve">SE5 8RP                  </t>
  </si>
  <si>
    <t xml:space="preserve">020 77080907                            </t>
  </si>
  <si>
    <t>FJK64</t>
  </si>
  <si>
    <t>Berkley Traders Ltd</t>
  </si>
  <si>
    <t>Lee Pharmacy</t>
  </si>
  <si>
    <t>19 Burnt Ash Hill</t>
  </si>
  <si>
    <t>Lee</t>
  </si>
  <si>
    <t xml:space="preserve">SE12 0AA                 </t>
  </si>
  <si>
    <t xml:space="preserve">020 88574625                            </t>
  </si>
  <si>
    <t>FJL13</t>
  </si>
  <si>
    <t>Jaffer MG</t>
  </si>
  <si>
    <t>Kristal Pharmacy</t>
  </si>
  <si>
    <t>127-129 Evelina Road</t>
  </si>
  <si>
    <t>Nunhead</t>
  </si>
  <si>
    <t xml:space="preserve">SE15 3HB                 </t>
  </si>
  <si>
    <t xml:space="preserve">020 86392614                            </t>
  </si>
  <si>
    <t>1982-11-01</t>
  </si>
  <si>
    <t>FJL52</t>
  </si>
  <si>
    <t>Lockyer Je Ltd</t>
  </si>
  <si>
    <t>252 Evelyn Street</t>
  </si>
  <si>
    <t xml:space="preserve">SE8 5BZ                  </t>
  </si>
  <si>
    <t xml:space="preserve">020 86921341                            </t>
  </si>
  <si>
    <t>FJW12</t>
  </si>
  <si>
    <t>Sana Pharma Ltd</t>
  </si>
  <si>
    <t>Newmarket Pharmacy</t>
  </si>
  <si>
    <t>13 Newmarket Green</t>
  </si>
  <si>
    <t xml:space="preserve">SE9 5ER                  </t>
  </si>
  <si>
    <t xml:space="preserve">020 88508863                            </t>
  </si>
  <si>
    <t>FJX60</t>
  </si>
  <si>
    <t>Akshar Whp Ltd</t>
  </si>
  <si>
    <t>Rains Chemist</t>
  </si>
  <si>
    <t>Unit 52, Old Biscuit Fac.</t>
  </si>
  <si>
    <t>9 Staplehurst Road</t>
  </si>
  <si>
    <t>Hither Green</t>
  </si>
  <si>
    <t xml:space="preserve">SE13 5NB                 </t>
  </si>
  <si>
    <t xml:space="preserve">020 88522402                            </t>
  </si>
  <si>
    <t>FJ110</t>
  </si>
  <si>
    <t>449 Brixton Road</t>
  </si>
  <si>
    <t xml:space="preserve">SW9 8HH                  </t>
  </si>
  <si>
    <t xml:space="preserve">020 72744281                            </t>
  </si>
  <si>
    <t>FJ123</t>
  </si>
  <si>
    <t>213 Lower Mortlake Road</t>
  </si>
  <si>
    <t>Richmond Upon Thames</t>
  </si>
  <si>
    <t xml:space="preserve">TW9 2LN                  </t>
  </si>
  <si>
    <t xml:space="preserve">020 89488811                            </t>
  </si>
  <si>
    <t>2004-09-11</t>
  </si>
  <si>
    <t>FJ128</t>
  </si>
  <si>
    <t>196-198 Trafalgar Road</t>
  </si>
  <si>
    <t xml:space="preserve">SE10 9ER                 </t>
  </si>
  <si>
    <t>FJ323</t>
  </si>
  <si>
    <t>127 Bellenden Road</t>
  </si>
  <si>
    <t xml:space="preserve">SE15 4QY                 </t>
  </si>
  <si>
    <t xml:space="preserve">020 76396401                            </t>
  </si>
  <si>
    <t>FJ446</t>
  </si>
  <si>
    <t>Ossory</t>
  </si>
  <si>
    <t xml:space="preserve">SE1 5AG                  </t>
  </si>
  <si>
    <t xml:space="preserve">020 75007912                            </t>
  </si>
  <si>
    <t>FJ566</t>
  </si>
  <si>
    <t>Grove Pharm Ltd</t>
  </si>
  <si>
    <t>Grove Park Pharmacy</t>
  </si>
  <si>
    <t>344 Baring Road</t>
  </si>
  <si>
    <t xml:space="preserve">SE12 0DU                 </t>
  </si>
  <si>
    <t xml:space="preserve">020 88575904                            </t>
  </si>
  <si>
    <t>FJ778</t>
  </si>
  <si>
    <t>Tailor HR</t>
  </si>
  <si>
    <t>Minal Pharmacy</t>
  </si>
  <si>
    <t xml:space="preserve">TW2 7LA                  </t>
  </si>
  <si>
    <t xml:space="preserve">020 88947933                            </t>
  </si>
  <si>
    <t>1992-08-11</t>
  </si>
  <si>
    <t>FJ815</t>
  </si>
  <si>
    <t>Rosenberg PH</t>
  </si>
  <si>
    <t>Maple Leaf Pharmacy</t>
  </si>
  <si>
    <t>20 The Green</t>
  </si>
  <si>
    <t xml:space="preserve">TW2 5AB                  </t>
  </si>
  <si>
    <t xml:space="preserve">020 88945034                            </t>
  </si>
  <si>
    <t>FKA42</t>
  </si>
  <si>
    <t>Dejure LTD</t>
  </si>
  <si>
    <t>Twickenham Pharmacy</t>
  </si>
  <si>
    <t>17 Richmond Road</t>
  </si>
  <si>
    <t xml:space="preserve">TW1 3AB                  </t>
  </si>
  <si>
    <t xml:space="preserve">020 88921376                            </t>
  </si>
  <si>
    <t>FKC34</t>
  </si>
  <si>
    <t>Amadi K</t>
  </si>
  <si>
    <t>Amadi's Chemist</t>
  </si>
  <si>
    <t>107 Abbey Street</t>
  </si>
  <si>
    <t xml:space="preserve">SE1 3NP                  </t>
  </si>
  <si>
    <t xml:space="preserve">020 72375770                            </t>
  </si>
  <si>
    <t>FKE12</t>
  </si>
  <si>
    <t>Soni Ashok</t>
  </si>
  <si>
    <t>Copes Pharmacy</t>
  </si>
  <si>
    <t>570 Streatham High Road</t>
  </si>
  <si>
    <t xml:space="preserve">SW16 3QQ                 </t>
  </si>
  <si>
    <t xml:space="preserve">020 87642910                            </t>
  </si>
  <si>
    <t>FKF80</t>
  </si>
  <si>
    <t>FKG16</t>
  </si>
  <si>
    <t>89 Barnehurst Road</t>
  </si>
  <si>
    <t xml:space="preserve">DA7 6HD                  </t>
  </si>
  <si>
    <t xml:space="preserve">01322 332602                            </t>
  </si>
  <si>
    <t>FKG31</t>
  </si>
  <si>
    <t>Queens Pharmacy</t>
  </si>
  <si>
    <t>12 Queenstown Road</t>
  </si>
  <si>
    <t xml:space="preserve">SW8 3RX                  </t>
  </si>
  <si>
    <t xml:space="preserve">020 77208606                            </t>
  </si>
  <si>
    <t>FKG40</t>
  </si>
  <si>
    <t>174-180 Clapham High St</t>
  </si>
  <si>
    <t xml:space="preserve">SW4 7UG                  </t>
  </si>
  <si>
    <t xml:space="preserve">020 76221519                            </t>
  </si>
  <si>
    <t>FKK28</t>
  </si>
  <si>
    <t>3 Station Approach</t>
  </si>
  <si>
    <t>Ashley Road</t>
  </si>
  <si>
    <t xml:space="preserve">TW12 2HZ                 </t>
  </si>
  <si>
    <t xml:space="preserve">020 89795559                            </t>
  </si>
  <si>
    <t>FKR09</t>
  </si>
  <si>
    <t>Station Road Pharmacy Ltd</t>
  </si>
  <si>
    <t>8 Station Road</t>
  </si>
  <si>
    <t xml:space="preserve">DA1 3QA                  </t>
  </si>
  <si>
    <t xml:space="preserve">01322 521843                            </t>
  </si>
  <si>
    <t>FKW00</t>
  </si>
  <si>
    <t>Mr Br Patel</t>
  </si>
  <si>
    <t>C Bradbury Chemist</t>
  </si>
  <si>
    <t>86 Moyser Road</t>
  </si>
  <si>
    <t xml:space="preserve">SW16 6SQ                 </t>
  </si>
  <si>
    <t xml:space="preserve">020 87694138                            </t>
  </si>
  <si>
    <t>FK012</t>
  </si>
  <si>
    <t>Aam Pharm Ltd</t>
  </si>
  <si>
    <t>A R Chemist</t>
  </si>
  <si>
    <t>176-178 Old Kent Road</t>
  </si>
  <si>
    <t xml:space="preserve">SE1 5TY                  </t>
  </si>
  <si>
    <t xml:space="preserve">020 77034097                            </t>
  </si>
  <si>
    <t>FK081</t>
  </si>
  <si>
    <t>Ladywell Pharmacy</t>
  </si>
  <si>
    <t>Hilly Fields Medical Ctr.</t>
  </si>
  <si>
    <t>172-174 Adelaide Avenue</t>
  </si>
  <si>
    <t xml:space="preserve">SE4 1JN                  </t>
  </si>
  <si>
    <t xml:space="preserve">020 86900327                            </t>
  </si>
  <si>
    <t>FK142</t>
  </si>
  <si>
    <t>Zinbake Limited</t>
  </si>
  <si>
    <t>Elmcourt Pharmacy</t>
  </si>
  <si>
    <t>220 Norwood Road</t>
  </si>
  <si>
    <t xml:space="preserve">SE27 9AW                 </t>
  </si>
  <si>
    <t xml:space="preserve">020 86700802                            </t>
  </si>
  <si>
    <t>FK288</t>
  </si>
  <si>
    <t>Mahfooth Z</t>
  </si>
  <si>
    <t>Spatetree Pharmacy</t>
  </si>
  <si>
    <t>113 Sheen Lane</t>
  </si>
  <si>
    <t xml:space="preserve">SW14 8AE                 </t>
  </si>
  <si>
    <t xml:space="preserve">020 82551717                            </t>
  </si>
  <si>
    <t>FK300</t>
  </si>
  <si>
    <t>Unit 11/13</t>
  </si>
  <si>
    <t>Redriff Road, Rotherhithe</t>
  </si>
  <si>
    <t xml:space="preserve">SE16 7LL                 </t>
  </si>
  <si>
    <t xml:space="preserve">020 72520084                            </t>
  </si>
  <si>
    <t>FK580</t>
  </si>
  <si>
    <t>Ns Warwick Ltd</t>
  </si>
  <si>
    <t>12 Kingsman Parade</t>
  </si>
  <si>
    <t xml:space="preserve">SE18 5QE                 </t>
  </si>
  <si>
    <t xml:space="preserve">020 83178720                            </t>
  </si>
  <si>
    <t>FK643</t>
  </si>
  <si>
    <t>Unisound LTD</t>
  </si>
  <si>
    <t>Reenas Pharmacy</t>
  </si>
  <si>
    <t>165 South Lambeth Road</t>
  </si>
  <si>
    <t xml:space="preserve">SW8 1XW                  </t>
  </si>
  <si>
    <t xml:space="preserve">020 77352759                            </t>
  </si>
  <si>
    <t>FK712</t>
  </si>
  <si>
    <t>Shan LTD</t>
  </si>
  <si>
    <t>We Clarke &amp; Sons</t>
  </si>
  <si>
    <t>253 Ewell Road</t>
  </si>
  <si>
    <t xml:space="preserve">KT6 7AA                  </t>
  </si>
  <si>
    <t xml:space="preserve">020 83994854                            </t>
  </si>
  <si>
    <t>FK726</t>
  </si>
  <si>
    <t>Hedayati S</t>
  </si>
  <si>
    <t>124 Sheen Road</t>
  </si>
  <si>
    <t xml:space="preserve">TW9 1UR                  </t>
  </si>
  <si>
    <t xml:space="preserve">020 89402304                            </t>
  </si>
  <si>
    <t>2001-12-11</t>
  </si>
  <si>
    <t>FK814</t>
  </si>
  <si>
    <t>41-49 Forest Road</t>
  </si>
  <si>
    <t>Slade Green</t>
  </si>
  <si>
    <t xml:space="preserve">DA8 2NU                  </t>
  </si>
  <si>
    <t>FK901</t>
  </si>
  <si>
    <t>Browne Af Ltd</t>
  </si>
  <si>
    <t>174 Eynsham Drive</t>
  </si>
  <si>
    <t xml:space="preserve">SE2 9PT                  </t>
  </si>
  <si>
    <t>FLA76</t>
  </si>
  <si>
    <t>Waterloo Station</t>
  </si>
  <si>
    <t xml:space="preserve">SE1 7LY                  </t>
  </si>
  <si>
    <t xml:space="preserve">020 76200273                            </t>
  </si>
  <si>
    <t>FLD66</t>
  </si>
  <si>
    <t>Adatia A</t>
  </si>
  <si>
    <t>Hollytree Pharmacy</t>
  </si>
  <si>
    <t>2 Hollytree Parade</t>
  </si>
  <si>
    <t>Sidcup Hill,Footscray</t>
  </si>
  <si>
    <t xml:space="preserve">DA14 6RJ                 </t>
  </si>
  <si>
    <t xml:space="preserve">020 83006857                            </t>
  </si>
  <si>
    <t>FLE00</t>
  </si>
  <si>
    <t>Cam Pharmacy</t>
  </si>
  <si>
    <t>44 Kennington Road</t>
  </si>
  <si>
    <t>Kennington</t>
  </si>
  <si>
    <t xml:space="preserve">SE1 7BL                  </t>
  </si>
  <si>
    <t xml:space="preserve">020 76200429                            </t>
  </si>
  <si>
    <t>FLF17</t>
  </si>
  <si>
    <t>Hermans Limited</t>
  </si>
  <si>
    <t>Hermans Pharmacy</t>
  </si>
  <si>
    <t>84 High Street</t>
  </si>
  <si>
    <t xml:space="preserve">KT3 4ET                  </t>
  </si>
  <si>
    <t xml:space="preserve">020 89420581                            </t>
  </si>
  <si>
    <t>1992-12-08</t>
  </si>
  <si>
    <t>FLF25</t>
  </si>
  <si>
    <t>Sainsburys Instore Pharmacy</t>
  </si>
  <si>
    <t>73-81 Richmond Road</t>
  </si>
  <si>
    <t xml:space="preserve">KT2 5BP                  </t>
  </si>
  <si>
    <t xml:space="preserve">020 85464605                            </t>
  </si>
  <si>
    <t>FLG18</t>
  </si>
  <si>
    <t>98/99 Lower Marsh</t>
  </si>
  <si>
    <t xml:space="preserve">SE1 7AB                  </t>
  </si>
  <si>
    <t xml:space="preserve">020 79284219                            </t>
  </si>
  <si>
    <t>1965-01-01</t>
  </si>
  <si>
    <t>FLK13</t>
  </si>
  <si>
    <t>297 Brampton Road</t>
  </si>
  <si>
    <t>Bexley Heath</t>
  </si>
  <si>
    <t xml:space="preserve">DA7 5QR                  </t>
  </si>
  <si>
    <t>FLM25</t>
  </si>
  <si>
    <t>Pc Pharmacies Limited</t>
  </si>
  <si>
    <t>Pharmacare</t>
  </si>
  <si>
    <t>12 Back Lane</t>
  </si>
  <si>
    <t>Ham</t>
  </si>
  <si>
    <t xml:space="preserve">TW10 7LF                 </t>
  </si>
  <si>
    <t xml:space="preserve">020 89407918                            </t>
  </si>
  <si>
    <t>FLY01</t>
  </si>
  <si>
    <t>Sheel Pharmacy Lewisham</t>
  </si>
  <si>
    <t>296-298 Lewisham High St</t>
  </si>
  <si>
    <t>Lewisham</t>
  </si>
  <si>
    <t xml:space="preserve">SE13 6JZ                 </t>
  </si>
  <si>
    <t xml:space="preserve">020 86901311                            </t>
  </si>
  <si>
    <t>FL298</t>
  </si>
  <si>
    <t>Tanna BJH</t>
  </si>
  <si>
    <t>Laurel Pharmacy</t>
  </si>
  <si>
    <t>170 Tudor Drive</t>
  </si>
  <si>
    <t xml:space="preserve">KT2 5QG                  </t>
  </si>
  <si>
    <t xml:space="preserve">020 85468384                            </t>
  </si>
  <si>
    <t>FL578</t>
  </si>
  <si>
    <t>The Merritt Medical Ctr</t>
  </si>
  <si>
    <t>Merritt Gardens</t>
  </si>
  <si>
    <t xml:space="preserve">KT9 2GY                  </t>
  </si>
  <si>
    <t xml:space="preserve">020 83971212                            </t>
  </si>
  <si>
    <t>2007-12-17</t>
  </si>
  <si>
    <t>FL579</t>
  </si>
  <si>
    <t>1 Town Square</t>
  </si>
  <si>
    <t xml:space="preserve">DA8 1RE                  </t>
  </si>
  <si>
    <t xml:space="preserve">01322 332147                            </t>
  </si>
  <si>
    <t>FL732</t>
  </si>
  <si>
    <t>Jalaram LTD</t>
  </si>
  <si>
    <t>Brockwell Park Pharmacy</t>
  </si>
  <si>
    <t>7 Half Moon Lane</t>
  </si>
  <si>
    <t xml:space="preserve">SE24 9JU                 </t>
  </si>
  <si>
    <t xml:space="preserve">020 72743928                            </t>
  </si>
  <si>
    <t>1975-08-01</t>
  </si>
  <si>
    <t>FL803</t>
  </si>
  <si>
    <t>2 The Mound</t>
  </si>
  <si>
    <t xml:space="preserve">SE9 3AZ                  </t>
  </si>
  <si>
    <t>FL836</t>
  </si>
  <si>
    <t>Karia J</t>
  </si>
  <si>
    <t>Fairlee Queenstown Pharmacy</t>
  </si>
  <si>
    <t>26 Queenstown Road</t>
  </si>
  <si>
    <t>FME74</t>
  </si>
  <si>
    <t>Ss Bhamra</t>
  </si>
  <si>
    <t>Baum Pharmacy</t>
  </si>
  <si>
    <t>10-12 Manor Park Parade</t>
  </si>
  <si>
    <t>Lee High Road</t>
  </si>
  <si>
    <t xml:space="preserve">SE13 5PB                 </t>
  </si>
  <si>
    <t xml:space="preserve">020 88521374                            </t>
  </si>
  <si>
    <t>2000-04-10</t>
  </si>
  <si>
    <t>FMF67</t>
  </si>
  <si>
    <t>Tamrush Limited</t>
  </si>
  <si>
    <t>Roadnight Chemists</t>
  </si>
  <si>
    <t>88 Station Road</t>
  </si>
  <si>
    <t xml:space="preserve">DA15 7DU                 </t>
  </si>
  <si>
    <t xml:space="preserve">020 83002632                            </t>
  </si>
  <si>
    <t>2011-05-04</t>
  </si>
  <si>
    <t>FMG01</t>
  </si>
  <si>
    <t>Tayzana Limited</t>
  </si>
  <si>
    <t>467 Bromley Road</t>
  </si>
  <si>
    <t>Downham</t>
  </si>
  <si>
    <t>Bromley</t>
  </si>
  <si>
    <t xml:space="preserve">BR1 4PH                  </t>
  </si>
  <si>
    <t xml:space="preserve">020 86983160                            </t>
  </si>
  <si>
    <t>1995-07-17</t>
  </si>
  <si>
    <t>FMH33</t>
  </si>
  <si>
    <t>31 The Mall</t>
  </si>
  <si>
    <t>Broadway Shopping Centre</t>
  </si>
  <si>
    <t xml:space="preserve">DA6 7JJ                  </t>
  </si>
  <si>
    <t>FMH89</t>
  </si>
  <si>
    <t>Boss Pharmacy</t>
  </si>
  <si>
    <t>85 Bedford Road</t>
  </si>
  <si>
    <t xml:space="preserve">SW4 7RD                  </t>
  </si>
  <si>
    <t xml:space="preserve">020 73267470                            </t>
  </si>
  <si>
    <t>1997-07-30</t>
  </si>
  <si>
    <t>FML90</t>
  </si>
  <si>
    <t>Duncans Chemist</t>
  </si>
  <si>
    <t>24 Bromley Hill</t>
  </si>
  <si>
    <t xml:space="preserve">BR1 4JX                  </t>
  </si>
  <si>
    <t xml:space="preserve">020 84601425                            </t>
  </si>
  <si>
    <t>FMP86</t>
  </si>
  <si>
    <t>Mrs An Patel</t>
  </si>
  <si>
    <t>Sg Manning</t>
  </si>
  <si>
    <t>294 Brixton Hill</t>
  </si>
  <si>
    <t xml:space="preserve">SW2 1HT                  </t>
  </si>
  <si>
    <t xml:space="preserve">020 86744391                            </t>
  </si>
  <si>
    <t>FMR26</t>
  </si>
  <si>
    <t>16 Wilton Road</t>
  </si>
  <si>
    <t xml:space="preserve">SE2 9RH                  </t>
  </si>
  <si>
    <t>FMT20</t>
  </si>
  <si>
    <t>Gokul LTD</t>
  </si>
  <si>
    <t>Gokul Chemist</t>
  </si>
  <si>
    <t>53 Baring Road</t>
  </si>
  <si>
    <t xml:space="preserve">SE12 0JS                 </t>
  </si>
  <si>
    <t xml:space="preserve">020 88510572                            </t>
  </si>
  <si>
    <t>FMW04</t>
  </si>
  <si>
    <t>Rushport Advisory Llp</t>
  </si>
  <si>
    <t>Whitton Corner Pharmacy</t>
  </si>
  <si>
    <t>Whitton Community Centre</t>
  </si>
  <si>
    <t>Percy Road</t>
  </si>
  <si>
    <t xml:space="preserve">TW2 6JL                  </t>
  </si>
  <si>
    <t xml:space="preserve">020 88942006                            </t>
  </si>
  <si>
    <t>2013-09-25</t>
  </si>
  <si>
    <t>FMW15</t>
  </si>
  <si>
    <t>Newlands Pharmacies Ltd</t>
  </si>
  <si>
    <t>Unit 3, 166 Metcalfe Crt</t>
  </si>
  <si>
    <t>Greenwich Millennium Vge</t>
  </si>
  <si>
    <t>West Parkside, Greenwich</t>
  </si>
  <si>
    <t xml:space="preserve">SE10 0EL                 </t>
  </si>
  <si>
    <t xml:space="preserve">020 82939733                            </t>
  </si>
  <si>
    <t>FMY69</t>
  </si>
  <si>
    <t>Patel NA</t>
  </si>
  <si>
    <t>Fourways Chemists</t>
  </si>
  <si>
    <t>36 Denmark Hill</t>
  </si>
  <si>
    <t xml:space="preserve">SE5 8RZ                  </t>
  </si>
  <si>
    <t xml:space="preserve">020 72745868                            </t>
  </si>
  <si>
    <t>FM271</t>
  </si>
  <si>
    <t>289/291 Walworth Road</t>
  </si>
  <si>
    <t xml:space="preserve">SE17 2TG                 </t>
  </si>
  <si>
    <t xml:space="preserve">020 77034356                            </t>
  </si>
  <si>
    <t>1948-01-01</t>
  </si>
  <si>
    <t>FM456</t>
  </si>
  <si>
    <t>Ritechem Pharmacy Ltd</t>
  </si>
  <si>
    <t>Ritechem Pharmacy</t>
  </si>
  <si>
    <t>22 Victoria Road</t>
  </si>
  <si>
    <t xml:space="preserve">020 83900630                            </t>
  </si>
  <si>
    <t>FM474</t>
  </si>
  <si>
    <t>Pelgrow Limited</t>
  </si>
  <si>
    <t>St Margarets Pharmacy</t>
  </si>
  <si>
    <t>38 Crown Road</t>
  </si>
  <si>
    <t>St. Margarets</t>
  </si>
  <si>
    <t xml:space="preserve">TW1 3EH                  </t>
  </si>
  <si>
    <t xml:space="preserve">020 88922434                            </t>
  </si>
  <si>
    <t>2009-01-17</t>
  </si>
  <si>
    <t>FM521</t>
  </si>
  <si>
    <t xml:space="preserve">KT6 7DJ                  </t>
  </si>
  <si>
    <t xml:space="preserve">020 83906797                            </t>
  </si>
  <si>
    <t>FM522</t>
  </si>
  <si>
    <t>E &amp; R Kirby</t>
  </si>
  <si>
    <t>Kirby Chemist</t>
  </si>
  <si>
    <t xml:space="preserve">TW11 8HA                 </t>
  </si>
  <si>
    <t xml:space="preserve">020 89775509                            </t>
  </si>
  <si>
    <t>FM548</t>
  </si>
  <si>
    <t>Sainsbury's Pharmacy Sth</t>
  </si>
  <si>
    <t>St Thomas' Hospital</t>
  </si>
  <si>
    <t>Lambeth Palace Road</t>
  </si>
  <si>
    <t xml:space="preserve">SE1 7EH                  </t>
  </si>
  <si>
    <t xml:space="preserve">020 72008310                            </t>
  </si>
  <si>
    <t>FNA94</t>
  </si>
  <si>
    <t>Rey London Limited</t>
  </si>
  <si>
    <t>Rey Pharmacy</t>
  </si>
  <si>
    <t>735 Sidcup Road</t>
  </si>
  <si>
    <t>New Eltham</t>
  </si>
  <si>
    <t xml:space="preserve">SE9 3SA                  </t>
  </si>
  <si>
    <t xml:space="preserve">020 88501989                            </t>
  </si>
  <si>
    <t>2014-01-31</t>
  </si>
  <si>
    <t>FNC85</t>
  </si>
  <si>
    <t>76 Kennington Road</t>
  </si>
  <si>
    <t xml:space="preserve">SE11 6NJ                 </t>
  </si>
  <si>
    <t xml:space="preserve">020 77359883                            </t>
  </si>
  <si>
    <t>FNE37</t>
  </si>
  <si>
    <t>Rheanon LTD</t>
  </si>
  <si>
    <t>Rushey Green Pharmacy</t>
  </si>
  <si>
    <t>Hawstead Road</t>
  </si>
  <si>
    <t xml:space="preserve">SE6 4JH                  </t>
  </si>
  <si>
    <t xml:space="preserve">020 71381790                            </t>
  </si>
  <si>
    <t>FNG21</t>
  </si>
  <si>
    <t>Cambelle LTD</t>
  </si>
  <si>
    <t>Cambelle Chemist</t>
  </si>
  <si>
    <t>83 Boundfield Road</t>
  </si>
  <si>
    <t xml:space="preserve">SE6 1PH                  </t>
  </si>
  <si>
    <t xml:space="preserve">020 86970709                            </t>
  </si>
  <si>
    <t>FNK00</t>
  </si>
  <si>
    <t>Nl Healthcare Limited</t>
  </si>
  <si>
    <t>Hawks Pharmacy</t>
  </si>
  <si>
    <t>Regent House</t>
  </si>
  <si>
    <t>Hawks Road</t>
  </si>
  <si>
    <t xml:space="preserve">KT1 3DG                  </t>
  </si>
  <si>
    <t xml:space="preserve">020 85466298                            </t>
  </si>
  <si>
    <t>FNN06</t>
  </si>
  <si>
    <t>Forward Pharmacy Ltd</t>
  </si>
  <si>
    <t>90 Church Road</t>
  </si>
  <si>
    <t xml:space="preserve">SW13 0DQ                 </t>
  </si>
  <si>
    <t xml:space="preserve">020 87481774                            </t>
  </si>
  <si>
    <t>FNN17</t>
  </si>
  <si>
    <t>14 Burnt Ash Road</t>
  </si>
  <si>
    <t>Lee Green</t>
  </si>
  <si>
    <t xml:space="preserve">SE12 8PZ                 </t>
  </si>
  <si>
    <t xml:space="preserve">020 88528495                            </t>
  </si>
  <si>
    <t>FNN57</t>
  </si>
  <si>
    <t>Walworth Pharmacy</t>
  </si>
  <si>
    <t>192 Walworth Road</t>
  </si>
  <si>
    <t xml:space="preserve">SE17 1JJ                 </t>
  </si>
  <si>
    <t xml:space="preserve">020 77035103                            </t>
  </si>
  <si>
    <t>FNN90</t>
  </si>
  <si>
    <t>Carunion LTD</t>
  </si>
  <si>
    <t>Amin Pharmacy</t>
  </si>
  <si>
    <t>285-287 Brockley Road</t>
  </si>
  <si>
    <t xml:space="preserve">SE4 2SA                  </t>
  </si>
  <si>
    <t xml:space="preserve">020 86921389                            </t>
  </si>
  <si>
    <t>2004-10-28</t>
  </si>
  <si>
    <t>FNP06</t>
  </si>
  <si>
    <t>The Reach Pharm Limited</t>
  </si>
  <si>
    <t>Blackheath Standard Pharmacy</t>
  </si>
  <si>
    <t>182 Westcombe Hill</t>
  </si>
  <si>
    <t xml:space="preserve">SE3 7DH                  </t>
  </si>
  <si>
    <t xml:space="preserve">020 88580443                            </t>
  </si>
  <si>
    <t>FNW34</t>
  </si>
  <si>
    <t>Widdicombe LTD</t>
  </si>
  <si>
    <t>Widdicombe Chemist</t>
  </si>
  <si>
    <t>220 Hither Green Lane</t>
  </si>
  <si>
    <t xml:space="preserve">SE13 6RT                 </t>
  </si>
  <si>
    <t xml:space="preserve">020 88520882                            </t>
  </si>
  <si>
    <t>2003-09-03</t>
  </si>
  <si>
    <t>FN058</t>
  </si>
  <si>
    <t>Twin Ventures International Limited</t>
  </si>
  <si>
    <t>Millennium Pharmacy</t>
  </si>
  <si>
    <t>68 Brixton Road</t>
  </si>
  <si>
    <t xml:space="preserve">SW9 6BH                  </t>
  </si>
  <si>
    <t xml:space="preserve">020 75828904                            </t>
  </si>
  <si>
    <t>FN142</t>
  </si>
  <si>
    <t>Baba Chemist</t>
  </si>
  <si>
    <t>7 Tulse Hill</t>
  </si>
  <si>
    <t xml:space="preserve">SW2 2TH                  </t>
  </si>
  <si>
    <t xml:space="preserve">020 86744574                            </t>
  </si>
  <si>
    <t>1977-12-01</t>
  </si>
  <si>
    <t>FN176</t>
  </si>
  <si>
    <t>Rtcp LTD</t>
  </si>
  <si>
    <t>Round The Clock Pharmacy</t>
  </si>
  <si>
    <t>257 Upper Richmond</t>
  </si>
  <si>
    <t>Road West</t>
  </si>
  <si>
    <t xml:space="preserve">SW14 8QS                 </t>
  </si>
  <si>
    <t xml:space="preserve">020 88764364                            </t>
  </si>
  <si>
    <t>FN623</t>
  </si>
  <si>
    <t>81a Lothian Road</t>
  </si>
  <si>
    <t xml:space="preserve">SW9 6TS                  </t>
  </si>
  <si>
    <t>2013-04-23</t>
  </si>
  <si>
    <t>FN708</t>
  </si>
  <si>
    <t>Peeredge LTD</t>
  </si>
  <si>
    <t>Kanset Pharmacy</t>
  </si>
  <si>
    <t>177 Ashburnham Road</t>
  </si>
  <si>
    <t xml:space="preserve">TW10 7NR                 </t>
  </si>
  <si>
    <t xml:space="preserve">020 89480601                            </t>
  </si>
  <si>
    <t>FN782</t>
  </si>
  <si>
    <t>314 Sangley Road</t>
  </si>
  <si>
    <t xml:space="preserve">SE6 2JT                  </t>
  </si>
  <si>
    <t xml:space="preserve">020 86972439                            </t>
  </si>
  <si>
    <t>FN954</t>
  </si>
  <si>
    <t>Patel GKC</t>
  </si>
  <si>
    <t>Coombe Hill Pharmacy</t>
  </si>
  <si>
    <t xml:space="preserve">KT1 3RU                  </t>
  </si>
  <si>
    <t xml:space="preserve">020 89426765                            </t>
  </si>
  <si>
    <t>FPC00</t>
  </si>
  <si>
    <t>Mangal A</t>
  </si>
  <si>
    <t>Wells Of Well Hall</t>
  </si>
  <si>
    <t>59 Well Hall Road</t>
  </si>
  <si>
    <t xml:space="preserve">SE9 6SZ                  </t>
  </si>
  <si>
    <t>FPC93</t>
  </si>
  <si>
    <t>La Vie Healthcare Ltd</t>
  </si>
  <si>
    <t>17 The Village</t>
  </si>
  <si>
    <t xml:space="preserve">SE7 8UG                  </t>
  </si>
  <si>
    <t xml:space="preserve">020 88583440                            </t>
  </si>
  <si>
    <t>FPF11</t>
  </si>
  <si>
    <t>Jamnadass R</t>
  </si>
  <si>
    <t>Pearcare Pharmacy</t>
  </si>
  <si>
    <t>86 Alexandra Drive</t>
  </si>
  <si>
    <t xml:space="preserve">KT5 9AG                  </t>
  </si>
  <si>
    <t xml:space="preserve">020 83905204                            </t>
  </si>
  <si>
    <t>FPF21</t>
  </si>
  <si>
    <t>Dumler's Pharmacy</t>
  </si>
  <si>
    <t>495-497 Upper Richmond</t>
  </si>
  <si>
    <t xml:space="preserve">SW14 7PU                 </t>
  </si>
  <si>
    <t xml:space="preserve">020 88764603                            </t>
  </si>
  <si>
    <t>FPG20</t>
  </si>
  <si>
    <t>639 Garratt Lane</t>
  </si>
  <si>
    <t>Earlsfied</t>
  </si>
  <si>
    <t xml:space="preserve">SW18 4SX                 </t>
  </si>
  <si>
    <t xml:space="preserve">020 89469950                            </t>
  </si>
  <si>
    <t>FPG23</t>
  </si>
  <si>
    <t>Worthcare LTD</t>
  </si>
  <si>
    <t>Gallions Reach Health Ctr</t>
  </si>
  <si>
    <t>Bentham Road</t>
  </si>
  <si>
    <t xml:space="preserve">SE28 8BE                 </t>
  </si>
  <si>
    <t>FPG40</t>
  </si>
  <si>
    <t>Barntwist LTD</t>
  </si>
  <si>
    <t>Lings Chemist</t>
  </si>
  <si>
    <t>269 Old Kent Road</t>
  </si>
  <si>
    <t xml:space="preserve">SE1 5LU                  </t>
  </si>
  <si>
    <t xml:space="preserve">020 72373710                            </t>
  </si>
  <si>
    <t>1978-01-01</t>
  </si>
  <si>
    <t>FPG52</t>
  </si>
  <si>
    <t>St Georges Healthcare Ltd</t>
  </si>
  <si>
    <t>Classic Pharmacy</t>
  </si>
  <si>
    <t>55 St.Georges Road</t>
  </si>
  <si>
    <t>Elephant &amp; Castle</t>
  </si>
  <si>
    <t xml:space="preserve">SE1 6ER                  </t>
  </si>
  <si>
    <t xml:space="preserve">020 78208921                            </t>
  </si>
  <si>
    <t>FPJ12</t>
  </si>
  <si>
    <t>Brookpharm LTD</t>
  </si>
  <si>
    <t>109 Chinbrook Road</t>
  </si>
  <si>
    <t xml:space="preserve">SE12 9QL                 </t>
  </si>
  <si>
    <t xml:space="preserve">020 88578980                            </t>
  </si>
  <si>
    <t>FPK59</t>
  </si>
  <si>
    <t>Prentis Pharmacy</t>
  </si>
  <si>
    <t>240 Streatham High Road</t>
  </si>
  <si>
    <t xml:space="preserve">020 86773145                            </t>
  </si>
  <si>
    <t>FPM41</t>
  </si>
  <si>
    <t>Ahuja AS</t>
  </si>
  <si>
    <t>Dickinson Chemist</t>
  </si>
  <si>
    <t>130 Westmount Road</t>
  </si>
  <si>
    <t xml:space="preserve">SE9 1UT                  </t>
  </si>
  <si>
    <t xml:space="preserve">020 88501350                            </t>
  </si>
  <si>
    <t>FPN89</t>
  </si>
  <si>
    <t>Healthcare LTD</t>
  </si>
  <si>
    <t>Ormay Chemist</t>
  </si>
  <si>
    <t>224 Bexley Road</t>
  </si>
  <si>
    <t xml:space="preserve">DA8 3HD                  </t>
  </si>
  <si>
    <t xml:space="preserve">01322 347796                            </t>
  </si>
  <si>
    <t>FPT27</t>
  </si>
  <si>
    <t>136-138 Stockwell Road</t>
  </si>
  <si>
    <t xml:space="preserve">SW9 9AR                  </t>
  </si>
  <si>
    <t xml:space="preserve">020 77370846                            </t>
  </si>
  <si>
    <t>FPV31</t>
  </si>
  <si>
    <t>Mr Yc Lau</t>
  </si>
  <si>
    <t>Sadlers Pharmacy</t>
  </si>
  <si>
    <t>389 Lordship Lane</t>
  </si>
  <si>
    <t xml:space="preserve">SE22 8JN                 </t>
  </si>
  <si>
    <t xml:space="preserve">020 86934701                            </t>
  </si>
  <si>
    <t>FPV87</t>
  </si>
  <si>
    <t>96-104 Eltham High Street</t>
  </si>
  <si>
    <t xml:space="preserve">SE9 1BW                  </t>
  </si>
  <si>
    <t>FPX29</t>
  </si>
  <si>
    <t>252 Blackfen Road</t>
  </si>
  <si>
    <t>Blackfen</t>
  </si>
  <si>
    <t xml:space="preserve">DA15 8PW                 </t>
  </si>
  <si>
    <t xml:space="preserve">020 83012621                            </t>
  </si>
  <si>
    <t>FP029</t>
  </si>
  <si>
    <t>253 Westwood Lane</t>
  </si>
  <si>
    <t xml:space="preserve">DA15 9PS                 </t>
  </si>
  <si>
    <t xml:space="preserve">020 83033799                            </t>
  </si>
  <si>
    <t>FP266</t>
  </si>
  <si>
    <t>69 Church Road</t>
  </si>
  <si>
    <t xml:space="preserve">SW13 9HH                 </t>
  </si>
  <si>
    <t xml:space="preserve">020 87489695                            </t>
  </si>
  <si>
    <t>1999-04-30</t>
  </si>
  <si>
    <t>FP273</t>
  </si>
  <si>
    <t>B R Lewis Chemists</t>
  </si>
  <si>
    <t>62-64 Upper Wickham Lane</t>
  </si>
  <si>
    <t xml:space="preserve">DA16 3HQ                 </t>
  </si>
  <si>
    <t xml:space="preserve">020 83179783                            </t>
  </si>
  <si>
    <t>FP364</t>
  </si>
  <si>
    <t>83 Ramsey House</t>
  </si>
  <si>
    <t>Vassal Road</t>
  </si>
  <si>
    <t xml:space="preserve">SW9 6NB                  </t>
  </si>
  <si>
    <t xml:space="preserve">020 78400465                            </t>
  </si>
  <si>
    <t>1999-05-14</t>
  </si>
  <si>
    <t>FP436</t>
  </si>
  <si>
    <t>Paterson Heath And Co Ltd</t>
  </si>
  <si>
    <t>Paterson Heath &amp; Co Ltd</t>
  </si>
  <si>
    <t>143 Lambeth Walk</t>
  </si>
  <si>
    <t xml:space="preserve">SE11 6EE                 </t>
  </si>
  <si>
    <t xml:space="preserve">020 75820990                            </t>
  </si>
  <si>
    <t>FP681</t>
  </si>
  <si>
    <t>Akhter J</t>
  </si>
  <si>
    <t>Pepys Pharmacy</t>
  </si>
  <si>
    <t>2 Golden Hind Place</t>
  </si>
  <si>
    <t>Grove Street</t>
  </si>
  <si>
    <t xml:space="preserve">SE8 3QG                  </t>
  </si>
  <si>
    <t xml:space="preserve">020 86913799                            </t>
  </si>
  <si>
    <t>FQA51</t>
  </si>
  <si>
    <t>Karsons LTD</t>
  </si>
  <si>
    <t>Krisons Chemist</t>
  </si>
  <si>
    <t>506 New Cross Road</t>
  </si>
  <si>
    <t xml:space="preserve">SE14 6TJ                 </t>
  </si>
  <si>
    <t xml:space="preserve">020 86910058                            </t>
  </si>
  <si>
    <t>FQA59</t>
  </si>
  <si>
    <t>Chiporum Limited</t>
  </si>
  <si>
    <t>Day Lewis Chemists</t>
  </si>
  <si>
    <t>3-5 The Pantiles</t>
  </si>
  <si>
    <t>Littleheath Road</t>
  </si>
  <si>
    <t xml:space="preserve">DA7 5HH                  </t>
  </si>
  <si>
    <t xml:space="preserve">01322 432879                            </t>
  </si>
  <si>
    <t>1996-12-04</t>
  </si>
  <si>
    <t>FQC29</t>
  </si>
  <si>
    <t>Campion &amp; Co Chemist</t>
  </si>
  <si>
    <t>38 Albion Street</t>
  </si>
  <si>
    <t xml:space="preserve">SE16 7JQ                 </t>
  </si>
  <si>
    <t xml:space="preserve">020 72371193                            </t>
  </si>
  <si>
    <t>FQD93</t>
  </si>
  <si>
    <t>Jiwa SM</t>
  </si>
  <si>
    <t>Eagercare Ltd</t>
  </si>
  <si>
    <t>53 Surbiton Road</t>
  </si>
  <si>
    <t xml:space="preserve">KT1 2HG                  </t>
  </si>
  <si>
    <t xml:space="preserve">020 85460372                            </t>
  </si>
  <si>
    <t>FQF83</t>
  </si>
  <si>
    <t>151 Peckham High Street</t>
  </si>
  <si>
    <t xml:space="preserve">SE15 5SL                 </t>
  </si>
  <si>
    <t xml:space="preserve">020 76397166                            </t>
  </si>
  <si>
    <t>FQH76</t>
  </si>
  <si>
    <t>Tayzana LTD</t>
  </si>
  <si>
    <t>110 Brixton Hill</t>
  </si>
  <si>
    <t>West Lambeth</t>
  </si>
  <si>
    <t xml:space="preserve">SW2 1AH                  </t>
  </si>
  <si>
    <t xml:space="preserve">020 86743575                            </t>
  </si>
  <si>
    <t>FQK49</t>
  </si>
  <si>
    <t>Sheel Pharmacy Ltd</t>
  </si>
  <si>
    <t>Sheel Pharmacy</t>
  </si>
  <si>
    <t>312-314 Lewisham Road</t>
  </si>
  <si>
    <t xml:space="preserve">SE13 7PA                 </t>
  </si>
  <si>
    <t xml:space="preserve">020 82971551                            </t>
  </si>
  <si>
    <t>FQN12</t>
  </si>
  <si>
    <t>60 Nunhead Lane</t>
  </si>
  <si>
    <t xml:space="preserve">SE15 3QE                 </t>
  </si>
  <si>
    <t xml:space="preserve">020 76390262                            </t>
  </si>
  <si>
    <t>2008-11-21</t>
  </si>
  <si>
    <t>FQP73</t>
  </si>
  <si>
    <t>Jaomar LTD</t>
  </si>
  <si>
    <t>Woodlands Health Centre</t>
  </si>
  <si>
    <t>4 Edwin Hall Place</t>
  </si>
  <si>
    <t xml:space="preserve">SE13 6RN                 </t>
  </si>
  <si>
    <t xml:space="preserve">020 86971798                            </t>
  </si>
  <si>
    <t>2013-11-25</t>
  </si>
  <si>
    <t>FQR61</t>
  </si>
  <si>
    <t>Hi-Ji Limited</t>
  </si>
  <si>
    <t>176 Shooters Hill Road</t>
  </si>
  <si>
    <t xml:space="preserve">SE3 8RP                  </t>
  </si>
  <si>
    <t xml:space="preserve">020 88561104                            </t>
  </si>
  <si>
    <t>FQR80</t>
  </si>
  <si>
    <t>452-456 Brixton Road</t>
  </si>
  <si>
    <t xml:space="preserve">SW9 8AE                  </t>
  </si>
  <si>
    <t xml:space="preserve">020 77383669                            </t>
  </si>
  <si>
    <t>2001-08-16</t>
  </si>
  <si>
    <t>FQT44</t>
  </si>
  <si>
    <t xml:space="preserve">TW2 7LN                  </t>
  </si>
  <si>
    <t xml:space="preserve">020 88947858                            </t>
  </si>
  <si>
    <t>FQT67</t>
  </si>
  <si>
    <t>Gandhi N</t>
  </si>
  <si>
    <t>Kc Pharmacy</t>
  </si>
  <si>
    <t>23 Broad Street</t>
  </si>
  <si>
    <t xml:space="preserve">TW11 8QZ                 </t>
  </si>
  <si>
    <t xml:space="preserve">020 89771351                            </t>
  </si>
  <si>
    <t>1993-02-26</t>
  </si>
  <si>
    <t>FQW29</t>
  </si>
  <si>
    <t>Blackheath Late Night Pharmacy</t>
  </si>
  <si>
    <t>47 Vanbrugh Park</t>
  </si>
  <si>
    <t xml:space="preserve">SE3 7JQ                  </t>
  </si>
  <si>
    <t xml:space="preserve">020 83050700                            </t>
  </si>
  <si>
    <t>FQ054</t>
  </si>
  <si>
    <t>Orbis Pharmacy</t>
  </si>
  <si>
    <t>148 Clapham High Street</t>
  </si>
  <si>
    <t xml:space="preserve">SW4 7UH                  </t>
  </si>
  <si>
    <t xml:space="preserve">020 76229020                            </t>
  </si>
  <si>
    <t>1991-03-14</t>
  </si>
  <si>
    <t>FQ088</t>
  </si>
  <si>
    <t>13 Camberwell Church St</t>
  </si>
  <si>
    <t xml:space="preserve">SE5 8TR                  </t>
  </si>
  <si>
    <t xml:space="preserve">020 77032498                            </t>
  </si>
  <si>
    <t>2002-10-15</t>
  </si>
  <si>
    <t>FQ282</t>
  </si>
  <si>
    <t>Compact Pharmacy</t>
  </si>
  <si>
    <t>139 Blendon Road</t>
  </si>
  <si>
    <t xml:space="preserve">DA5 1BT                  </t>
  </si>
  <si>
    <t xml:space="preserve">020 83032036                            </t>
  </si>
  <si>
    <t>FQ469</t>
  </si>
  <si>
    <t>Davis Chemist</t>
  </si>
  <si>
    <t>10 Crossthwaite Avenue</t>
  </si>
  <si>
    <t>Sunray Avenue</t>
  </si>
  <si>
    <t xml:space="preserve">SE5 8ET                  </t>
  </si>
  <si>
    <t xml:space="preserve">020 72749902                            </t>
  </si>
  <si>
    <t>1990-04-23</t>
  </si>
  <si>
    <t>FQ739</t>
  </si>
  <si>
    <t>Neem Tree Health Limited</t>
  </si>
  <si>
    <t>Woolwich Late Night Pharmacy</t>
  </si>
  <si>
    <t>Equitable House</t>
  </si>
  <si>
    <t>Woolwich New Road</t>
  </si>
  <si>
    <t xml:space="preserve">SE18 6AB                 </t>
  </si>
  <si>
    <t>FQ835</t>
  </si>
  <si>
    <t>Ismail FA</t>
  </si>
  <si>
    <t>St.Johns Pharmacy</t>
  </si>
  <si>
    <t xml:space="preserve">020 83091687                            </t>
  </si>
  <si>
    <t>1996-04-09</t>
  </si>
  <si>
    <t>FQ953</t>
  </si>
  <si>
    <t>300 Beverley Way</t>
  </si>
  <si>
    <t>New Malden, Surrey</t>
  </si>
  <si>
    <t xml:space="preserve">KT3 4PJ                  </t>
  </si>
  <si>
    <t xml:space="preserve">020 82737147                            </t>
  </si>
  <si>
    <t>FRD37</t>
  </si>
  <si>
    <t>108 High Street</t>
  </si>
  <si>
    <t>West Wickham</t>
  </si>
  <si>
    <t xml:space="preserve">BR4 0ND                  </t>
  </si>
  <si>
    <t xml:space="preserve">020 87778945                            </t>
  </si>
  <si>
    <t>FRD69</t>
  </si>
  <si>
    <t>20 Rye Lane</t>
  </si>
  <si>
    <t xml:space="preserve">SE15 5BS                 </t>
  </si>
  <si>
    <t xml:space="preserve">020 76391544                            </t>
  </si>
  <si>
    <t>1951-09-01</t>
  </si>
  <si>
    <t>FRE57</t>
  </si>
  <si>
    <t>Burrage LTD</t>
  </si>
  <si>
    <t>Burrage Pharmacy</t>
  </si>
  <si>
    <t>57 Burrage Place</t>
  </si>
  <si>
    <t xml:space="preserve">SE18 7BE                 </t>
  </si>
  <si>
    <t xml:space="preserve">020 82446969                            </t>
  </si>
  <si>
    <t>2001-07-21</t>
  </si>
  <si>
    <t>FRF19</t>
  </si>
  <si>
    <t>82-86 Sheen Road</t>
  </si>
  <si>
    <t xml:space="preserve">TW9 1UF                  </t>
  </si>
  <si>
    <t xml:space="preserve">020 89403930                            </t>
  </si>
  <si>
    <t>FRG02</t>
  </si>
  <si>
    <t>399-401 Queens Road</t>
  </si>
  <si>
    <t xml:space="preserve">SE14 5HD                 </t>
  </si>
  <si>
    <t xml:space="preserve">020 76398537                            </t>
  </si>
  <si>
    <t>FRJ61</t>
  </si>
  <si>
    <t>Kidbrooke Pharmacy (24hr Medicines Ltd)</t>
  </si>
  <si>
    <t>134 Rochester Way</t>
  </si>
  <si>
    <t>Kidbrooke</t>
  </si>
  <si>
    <t xml:space="preserve">SE3 8AR                  </t>
  </si>
  <si>
    <t xml:space="preserve">0208 3190115                            </t>
  </si>
  <si>
    <t>2013-05-03</t>
  </si>
  <si>
    <t>FRK12</t>
  </si>
  <si>
    <t>12-16 Hare Street</t>
  </si>
  <si>
    <t xml:space="preserve">SE18 6NB                 </t>
  </si>
  <si>
    <t>FRM32</t>
  </si>
  <si>
    <t>Hayshine LTD</t>
  </si>
  <si>
    <t>54 Wrotham Road</t>
  </si>
  <si>
    <t xml:space="preserve">DA16 1LN                 </t>
  </si>
  <si>
    <t>FRR07</t>
  </si>
  <si>
    <t>290 Brixton Road</t>
  </si>
  <si>
    <t xml:space="preserve">SW9 6AG                  </t>
  </si>
  <si>
    <t xml:space="preserve">020 72742673                            </t>
  </si>
  <si>
    <t>FRR51</t>
  </si>
  <si>
    <t>Cambelle Pharmacy</t>
  </si>
  <si>
    <t>135 Grange Road</t>
  </si>
  <si>
    <t xml:space="preserve">SE1 3GF                  </t>
  </si>
  <si>
    <t xml:space="preserve">020 72312647                            </t>
  </si>
  <si>
    <t>FR011</t>
  </si>
  <si>
    <t>Walpole Pharmaceuticals Ltd</t>
  </si>
  <si>
    <t>Charles Harry Pharmacy</t>
  </si>
  <si>
    <t>366 Richmond Road</t>
  </si>
  <si>
    <t xml:space="preserve">TW1 2DX                  </t>
  </si>
  <si>
    <t xml:space="preserve">020 88921846                            </t>
  </si>
  <si>
    <t>FR109</t>
  </si>
  <si>
    <t>7 Nuxley Road</t>
  </si>
  <si>
    <t xml:space="preserve">DA17 5JE                 </t>
  </si>
  <si>
    <t xml:space="preserve">01322 433777                            </t>
  </si>
  <si>
    <t>FR115</t>
  </si>
  <si>
    <t>Raysol LTD</t>
  </si>
  <si>
    <t>Rickman Chemists</t>
  </si>
  <si>
    <t>197 Stanstead Road</t>
  </si>
  <si>
    <t>Forest Hill</t>
  </si>
  <si>
    <t xml:space="preserve">SE23 1HU                 </t>
  </si>
  <si>
    <t xml:space="preserve">020 86906060                            </t>
  </si>
  <si>
    <t>FR217</t>
  </si>
  <si>
    <t>Day Lewis Duncans Pharmacy</t>
  </si>
  <si>
    <t>103 Peckham Road</t>
  </si>
  <si>
    <t xml:space="preserve">SE15 5LJ                 </t>
  </si>
  <si>
    <t xml:space="preserve">020 77018641                            </t>
  </si>
  <si>
    <t>FR299</t>
  </si>
  <si>
    <t>59-63 Tolworth Broadway</t>
  </si>
  <si>
    <t xml:space="preserve">KT6 7DW                  </t>
  </si>
  <si>
    <t xml:space="preserve">020 83999836                            </t>
  </si>
  <si>
    <t>FR331</t>
  </si>
  <si>
    <t>Kevin's Charlton Pharmacy</t>
  </si>
  <si>
    <t>229 Charlton Road</t>
  </si>
  <si>
    <t xml:space="preserve">SE7 7ED                  </t>
  </si>
  <si>
    <t>FR373</t>
  </si>
  <si>
    <t>339 Elephant &amp; Castle</t>
  </si>
  <si>
    <t xml:space="preserve">SE1 6TB                  </t>
  </si>
  <si>
    <t xml:space="preserve">020 77036380                            </t>
  </si>
  <si>
    <t>FTF71</t>
  </si>
  <si>
    <t>9a Gracefield Gardens</t>
  </si>
  <si>
    <t xml:space="preserve">SW16 2SZ                 </t>
  </si>
  <si>
    <t xml:space="preserve">020 87697629                            </t>
  </si>
  <si>
    <t>2003-07-28</t>
  </si>
  <si>
    <t>FTG39</t>
  </si>
  <si>
    <t>Village Pharmacy Charlton Ltd</t>
  </si>
  <si>
    <t>9 The Village</t>
  </si>
  <si>
    <t xml:space="preserve">020 88580907                            </t>
  </si>
  <si>
    <t>2010-10-15</t>
  </si>
  <si>
    <t>FTK01</t>
  </si>
  <si>
    <t>Ismail S</t>
  </si>
  <si>
    <t>7 Bourne Parade</t>
  </si>
  <si>
    <t>Bourne Road</t>
  </si>
  <si>
    <t xml:space="preserve">DA5 1LQ                  </t>
  </si>
  <si>
    <t xml:space="preserve">01322 524420                            </t>
  </si>
  <si>
    <t>FTL72</t>
  </si>
  <si>
    <t>FTL85</t>
  </si>
  <si>
    <t>Surbiton Health Centre</t>
  </si>
  <si>
    <t>Ewell Road</t>
  </si>
  <si>
    <t xml:space="preserve">KT6 6EZ                  </t>
  </si>
  <si>
    <t xml:space="preserve">020 83909601                            </t>
  </si>
  <si>
    <t>FTM47</t>
  </si>
  <si>
    <t>109-111 Welling High St</t>
  </si>
  <si>
    <t xml:space="preserve">DA16 1TY                 </t>
  </si>
  <si>
    <t>FTM56</t>
  </si>
  <si>
    <t>Knightons Pharmacy Ltd</t>
  </si>
  <si>
    <t>Knightons Pharmacy</t>
  </si>
  <si>
    <t>36 Nuxley Road</t>
  </si>
  <si>
    <t xml:space="preserve">DA17 5JG                 </t>
  </si>
  <si>
    <t xml:space="preserve">01322 432710                            </t>
  </si>
  <si>
    <t>FTN12</t>
  </si>
  <si>
    <t>Rp Healthcare Ltd</t>
  </si>
  <si>
    <t>Eltham Pharmacy</t>
  </si>
  <si>
    <t>560 Westhorne Avenue</t>
  </si>
  <si>
    <t xml:space="preserve">SE9 6DR                  </t>
  </si>
  <si>
    <t xml:space="preserve">020 88501944                            </t>
  </si>
  <si>
    <t>FTP89</t>
  </si>
  <si>
    <t>Vu Chemist Ltd</t>
  </si>
  <si>
    <t>107 Tower Bridge Road</t>
  </si>
  <si>
    <t xml:space="preserve">SE1 4TW                  </t>
  </si>
  <si>
    <t xml:space="preserve">020 74070051                            </t>
  </si>
  <si>
    <t>FTR52</t>
  </si>
  <si>
    <t>2 Twin Tumps Way</t>
  </si>
  <si>
    <t xml:space="preserve">SE28 8RD                 </t>
  </si>
  <si>
    <t xml:space="preserve">020 83106585                            </t>
  </si>
  <si>
    <t>FTT52</t>
  </si>
  <si>
    <t>59 Broad Street</t>
  </si>
  <si>
    <t xml:space="preserve">020 89772699                            </t>
  </si>
  <si>
    <t>FTT80</t>
  </si>
  <si>
    <t>Rose Healthcare Ltd</t>
  </si>
  <si>
    <t>Rose Pharmacy</t>
  </si>
  <si>
    <t>24 Creek Road</t>
  </si>
  <si>
    <t>Deptford</t>
  </si>
  <si>
    <t xml:space="preserve">SE8 3BN                  </t>
  </si>
  <si>
    <t xml:space="preserve">020 84691711                            </t>
  </si>
  <si>
    <t>2005-11-24</t>
  </si>
  <si>
    <t>FTV69</t>
  </si>
  <si>
    <t>443 Downham Way</t>
  </si>
  <si>
    <t xml:space="preserve">BR1 5HS                  </t>
  </si>
  <si>
    <t xml:space="preserve">020 86972615                            </t>
  </si>
  <si>
    <t>FTV97</t>
  </si>
  <si>
    <t>Jarman &amp; Dixon</t>
  </si>
  <si>
    <t>73 Mottingham Road</t>
  </si>
  <si>
    <t xml:space="preserve">SE9 4QZ                  </t>
  </si>
  <si>
    <t>1989-11-06</t>
  </si>
  <si>
    <t>FTW94</t>
  </si>
  <si>
    <t>2 Sir John Kirk Close</t>
  </si>
  <si>
    <t xml:space="preserve">SE5 0BB                  </t>
  </si>
  <si>
    <t xml:space="preserve">020 77036688                            </t>
  </si>
  <si>
    <t>FTX08</t>
  </si>
  <si>
    <t>13 Old Stable Row</t>
  </si>
  <si>
    <t xml:space="preserve">SE18 6JR                 </t>
  </si>
  <si>
    <t xml:space="preserve">020 87875547                            </t>
  </si>
  <si>
    <t>FTX78</t>
  </si>
  <si>
    <t>Plough Green Pharmacy Ltd</t>
  </si>
  <si>
    <t>Plough Green Pharmacy</t>
  </si>
  <si>
    <t>364 Malden Road</t>
  </si>
  <si>
    <t xml:space="preserve">KT4 7NW                  </t>
  </si>
  <si>
    <t xml:space="preserve">020 83372083                            </t>
  </si>
  <si>
    <t>FTY21</t>
  </si>
  <si>
    <t>Herbfoam LTD</t>
  </si>
  <si>
    <t>Pascoe Pharmacy</t>
  </si>
  <si>
    <t>235/237 Knights Hill</t>
  </si>
  <si>
    <t xml:space="preserve">SE27 0QT                 </t>
  </si>
  <si>
    <t xml:space="preserve">020 86702562                            </t>
  </si>
  <si>
    <t>FT015</t>
  </si>
  <si>
    <t>138-140 Rushey Green</t>
  </si>
  <si>
    <t xml:space="preserve">SE6 4HQ                  </t>
  </si>
  <si>
    <t xml:space="preserve">020 86906482                            </t>
  </si>
  <si>
    <t>FT018</t>
  </si>
  <si>
    <t>Pharmville LTD</t>
  </si>
  <si>
    <t>104 Grove Vale</t>
  </si>
  <si>
    <t xml:space="preserve">SE22 8DR                 </t>
  </si>
  <si>
    <t xml:space="preserve">020 82991103                            </t>
  </si>
  <si>
    <t>2006-04-02</t>
  </si>
  <si>
    <t>FT997</t>
  </si>
  <si>
    <t>Shah MKV</t>
  </si>
  <si>
    <t>Goode C Pharmacy</t>
  </si>
  <si>
    <t>22 London Road</t>
  </si>
  <si>
    <t xml:space="preserve">TW1 3RR                  </t>
  </si>
  <si>
    <t xml:space="preserve">020 88921614                            </t>
  </si>
  <si>
    <t>FVC32</t>
  </si>
  <si>
    <t>6 The Slade</t>
  </si>
  <si>
    <t xml:space="preserve">SE18 2NB                 </t>
  </si>
  <si>
    <t>FVD25</t>
  </si>
  <si>
    <t>227 Kennington Lane</t>
  </si>
  <si>
    <t xml:space="preserve">SE11 5QU                 </t>
  </si>
  <si>
    <t xml:space="preserve">020 73021947                            </t>
  </si>
  <si>
    <t>FVH60</t>
  </si>
  <si>
    <t>Nima (Malden) Ltd</t>
  </si>
  <si>
    <t>50 Friars Stile Road</t>
  </si>
  <si>
    <t xml:space="preserve">TW10 6NQ                 </t>
  </si>
  <si>
    <t xml:space="preserve">020 89401861                            </t>
  </si>
  <si>
    <t>FVM72</t>
  </si>
  <si>
    <t>73-77 Sydenham Road</t>
  </si>
  <si>
    <t xml:space="preserve">SE26 5UA                 </t>
  </si>
  <si>
    <t xml:space="preserve">020 87769818                            </t>
  </si>
  <si>
    <t>1996-04-16</t>
  </si>
  <si>
    <t>FVP93</t>
  </si>
  <si>
    <t>Dp &amp; Sp Limited</t>
  </si>
  <si>
    <t>Lenny Chemist</t>
  </si>
  <si>
    <t>309 East Street</t>
  </si>
  <si>
    <t xml:space="preserve">SE17 2SX                 </t>
  </si>
  <si>
    <t xml:space="preserve">020 77037843                            </t>
  </si>
  <si>
    <t>1997-05-09</t>
  </si>
  <si>
    <t>FVQ64</t>
  </si>
  <si>
    <t>Monokove LTD</t>
  </si>
  <si>
    <t>Foster &amp; Sons Chemist</t>
  </si>
  <si>
    <t>14 Forest Hill Road</t>
  </si>
  <si>
    <t xml:space="preserve">020 86931548                            </t>
  </si>
  <si>
    <t>FVT52</t>
  </si>
  <si>
    <t>Mr Stephen Appiah</t>
  </si>
  <si>
    <t>Medibank Pharmacy</t>
  </si>
  <si>
    <t>263 Morland Road</t>
  </si>
  <si>
    <t xml:space="preserve">CR0 6HE                  </t>
  </si>
  <si>
    <t xml:space="preserve">020 79989040                            </t>
  </si>
  <si>
    <t>2014-03-17</t>
  </si>
  <si>
    <t>FVW18</t>
  </si>
  <si>
    <t>1st Floor, Aldgate House</t>
  </si>
  <si>
    <t>72-74 Grove Road</t>
  </si>
  <si>
    <t xml:space="preserve">SM1 1EZ                  </t>
  </si>
  <si>
    <t>FV026</t>
  </si>
  <si>
    <t>Mr Alpesh Patel</t>
  </si>
  <si>
    <t>Bentley Chemist</t>
  </si>
  <si>
    <t>374 Brockley Road</t>
  </si>
  <si>
    <t xml:space="preserve">SE4 2BY                  </t>
  </si>
  <si>
    <t xml:space="preserve">020 86921067                            </t>
  </si>
  <si>
    <t>FV171</t>
  </si>
  <si>
    <t>Rumsey Chemists</t>
  </si>
  <si>
    <t>47 Dulwich Village</t>
  </si>
  <si>
    <t xml:space="preserve">SE21 7BN                 </t>
  </si>
  <si>
    <t xml:space="preserve">020 86932430                            </t>
  </si>
  <si>
    <t>FV188</t>
  </si>
  <si>
    <t>112a Canbury Park Road</t>
  </si>
  <si>
    <t xml:space="preserve">KT2 6JZ                  </t>
  </si>
  <si>
    <t xml:space="preserve">020 85465748                            </t>
  </si>
  <si>
    <t>FV224</t>
  </si>
  <si>
    <t>12 Fife Road</t>
  </si>
  <si>
    <t>Kingston Upon Thames</t>
  </si>
  <si>
    <t xml:space="preserve">KT1 1SZ                  </t>
  </si>
  <si>
    <t>FV306</t>
  </si>
  <si>
    <t>52 Vassall Road</t>
  </si>
  <si>
    <t xml:space="preserve">SW9 6HX                  </t>
  </si>
  <si>
    <t xml:space="preserve">020 77356137                            </t>
  </si>
  <si>
    <t>FV353</t>
  </si>
  <si>
    <t>Stevens Rw (Chemists) Ltd</t>
  </si>
  <si>
    <t>379 Footscray Road</t>
  </si>
  <si>
    <t xml:space="preserve">SE9 2DR                  </t>
  </si>
  <si>
    <t>FV373</t>
  </si>
  <si>
    <t>253 Gipsy Road</t>
  </si>
  <si>
    <t xml:space="preserve">SE27 9QY                 </t>
  </si>
  <si>
    <t xml:space="preserve">020 76390548                            </t>
  </si>
  <si>
    <t>FV390</t>
  </si>
  <si>
    <t>Flexihealth LTD</t>
  </si>
  <si>
    <t>Jamaica Road Pharmacy</t>
  </si>
  <si>
    <t>182 Jamaica Road</t>
  </si>
  <si>
    <t xml:space="preserve">SE16 4RT                 </t>
  </si>
  <si>
    <t xml:space="preserve">020 72373483                            </t>
  </si>
  <si>
    <t>1998-03-10</t>
  </si>
  <si>
    <t>FV549</t>
  </si>
  <si>
    <t>New Park Pharmacy Ltd</t>
  </si>
  <si>
    <t>New Park Pharmacy</t>
  </si>
  <si>
    <t>FV596</t>
  </si>
  <si>
    <t>Meridian Pharma Limited</t>
  </si>
  <si>
    <t>Meridian Pharmacy</t>
  </si>
  <si>
    <t>271 Greenwich High Road</t>
  </si>
  <si>
    <t xml:space="preserve">SE10 8NB                 </t>
  </si>
  <si>
    <t xml:space="preserve">020 88581404                            </t>
  </si>
  <si>
    <t>FV599</t>
  </si>
  <si>
    <t>29 Tangley Park Road</t>
  </si>
  <si>
    <t xml:space="preserve">TW12 3YH                 </t>
  </si>
  <si>
    <t xml:space="preserve">020 89415390                            </t>
  </si>
  <si>
    <t>FV843</t>
  </si>
  <si>
    <t>Health On The Hill</t>
  </si>
  <si>
    <t xml:space="preserve">TW12 1PD                 </t>
  </si>
  <si>
    <t xml:space="preserve">020 89772539                            </t>
  </si>
  <si>
    <t>FV875</t>
  </si>
  <si>
    <t>Jsm Trading Ltd</t>
  </si>
  <si>
    <t>Teddington Pharmacy</t>
  </si>
  <si>
    <t>113 Stanley Road</t>
  </si>
  <si>
    <t xml:space="preserve">TW11 8UB                 </t>
  </si>
  <si>
    <t xml:space="preserve">020 89772391                            </t>
  </si>
  <si>
    <t>2005-10-03</t>
  </si>
  <si>
    <t>FV887</t>
  </si>
  <si>
    <t>Sefgrove LTD</t>
  </si>
  <si>
    <t>3-5 Westow Hill</t>
  </si>
  <si>
    <t xml:space="preserve">SE19 1TQ                 </t>
  </si>
  <si>
    <t xml:space="preserve">020 86705198                            </t>
  </si>
  <si>
    <t>1976-05-01</t>
  </si>
  <si>
    <t>FWG29</t>
  </si>
  <si>
    <t>100 Coldharbour Lane</t>
  </si>
  <si>
    <t xml:space="preserve">SE5 9PU                  </t>
  </si>
  <si>
    <t xml:space="preserve">020 72748807                            </t>
  </si>
  <si>
    <t>FWJ32</t>
  </si>
  <si>
    <t>Fairemount Uk Limited</t>
  </si>
  <si>
    <t>389 Queens Road</t>
  </si>
  <si>
    <t xml:space="preserve">020 76355800                            </t>
  </si>
  <si>
    <t>FWL31</t>
  </si>
  <si>
    <t>Richpharm (London) Limited</t>
  </si>
  <si>
    <t>Medco Pharmacy</t>
  </si>
  <si>
    <t>31-33 Park Road</t>
  </si>
  <si>
    <t xml:space="preserve">TW11 0AB                 </t>
  </si>
  <si>
    <t xml:space="preserve">020 89776140                            </t>
  </si>
  <si>
    <t>2013-01-04</t>
  </si>
  <si>
    <t>FWM57</t>
  </si>
  <si>
    <t>C A Nwaoshai</t>
  </si>
  <si>
    <t>Weston Pharmacy</t>
  </si>
  <si>
    <t>60 Herbert Road</t>
  </si>
  <si>
    <t xml:space="preserve">020 88541064                            </t>
  </si>
  <si>
    <t>FWN12</t>
  </si>
  <si>
    <t>The Neem Tree Pharmacy</t>
  </si>
  <si>
    <t>110 Mcleod Road</t>
  </si>
  <si>
    <t xml:space="preserve">SE2 0BS                  </t>
  </si>
  <si>
    <t xml:space="preserve">020 83119003                            </t>
  </si>
  <si>
    <t>2009-05-09</t>
  </si>
  <si>
    <t>FWP66</t>
  </si>
  <si>
    <t>Twin Ventures Ltd</t>
  </si>
  <si>
    <t>102 Loughborough Road</t>
  </si>
  <si>
    <t xml:space="preserve">SW9 7SB                  </t>
  </si>
  <si>
    <t xml:space="preserve">020 77372223                            </t>
  </si>
  <si>
    <t>2006-06-04</t>
  </si>
  <si>
    <t>FWQ55</t>
  </si>
  <si>
    <t>140a London Road</t>
  </si>
  <si>
    <t xml:space="preserve">KT1 3NS                  </t>
  </si>
  <si>
    <t xml:space="preserve">020 85468074                            </t>
  </si>
  <si>
    <t>FWQ95</t>
  </si>
  <si>
    <t>Kembers And Lawrence</t>
  </si>
  <si>
    <t>10/11 Camberwell Green</t>
  </si>
  <si>
    <t xml:space="preserve">SE5 7AF                  </t>
  </si>
  <si>
    <t xml:space="preserve">020 77033947                            </t>
  </si>
  <si>
    <t>FWW22</t>
  </si>
  <si>
    <t>Expertreturn LTD</t>
  </si>
  <si>
    <t>8 Green Place</t>
  </si>
  <si>
    <t xml:space="preserve">SE10 0PE                 </t>
  </si>
  <si>
    <t xml:space="preserve">020 88506860                            </t>
  </si>
  <si>
    <t>FWW28</t>
  </si>
  <si>
    <t>Maddock Pharmacy</t>
  </si>
  <si>
    <t>5 Maddock Way</t>
  </si>
  <si>
    <t xml:space="preserve">SE17 3NH                 </t>
  </si>
  <si>
    <t xml:space="preserve">020 77352700                            </t>
  </si>
  <si>
    <t>2002-05-22</t>
  </si>
  <si>
    <t>FW185</t>
  </si>
  <si>
    <t>Burrage Limited</t>
  </si>
  <si>
    <t>Royal Arsenal Pharmacy</t>
  </si>
  <si>
    <t>21-23 Arsenal Way</t>
  </si>
  <si>
    <t xml:space="preserve">SE18 6TE                 </t>
  </si>
  <si>
    <t>FW429</t>
  </si>
  <si>
    <t>Manugor LTD</t>
  </si>
  <si>
    <t>Barnes Pharmacy</t>
  </si>
  <si>
    <t xml:space="preserve">SW13 9LB                 </t>
  </si>
  <si>
    <t xml:space="preserve">020 88765224                            </t>
  </si>
  <si>
    <t>FW536</t>
  </si>
  <si>
    <t>Rotamol LTD</t>
  </si>
  <si>
    <t>Jackson Chemist</t>
  </si>
  <si>
    <t>88 Streatham Hill</t>
  </si>
  <si>
    <t xml:space="preserve">SW2 4RD                  </t>
  </si>
  <si>
    <t xml:space="preserve">020 86746607                            </t>
  </si>
  <si>
    <t>FW742</t>
  </si>
  <si>
    <t>202-204 Streatham High Rd</t>
  </si>
  <si>
    <t xml:space="preserve">020 86775859                            </t>
  </si>
  <si>
    <t>FXA86</t>
  </si>
  <si>
    <t>Jetha S</t>
  </si>
  <si>
    <t>Lewis Grove Pharmacy</t>
  </si>
  <si>
    <t>1 Lewis Grove</t>
  </si>
  <si>
    <t xml:space="preserve">SE13 6BG                 </t>
  </si>
  <si>
    <t xml:space="preserve">020 88522282                            </t>
  </si>
  <si>
    <t>1992-09-28</t>
  </si>
  <si>
    <t>FXE44</t>
  </si>
  <si>
    <t>Central Chemists</t>
  </si>
  <si>
    <t>3 Brewery Road</t>
  </si>
  <si>
    <t xml:space="preserve">SE18 7PS                 </t>
  </si>
  <si>
    <t>1989-11-21</t>
  </si>
  <si>
    <t>FXJ41</t>
  </si>
  <si>
    <t>Polyclinic Services Ltd</t>
  </si>
  <si>
    <t>New Cross Pharmacy</t>
  </si>
  <si>
    <t>Waldron Health Centre</t>
  </si>
  <si>
    <t>Amersham Vale</t>
  </si>
  <si>
    <t xml:space="preserve">020 86925807                            </t>
  </si>
  <si>
    <t>FXK04</t>
  </si>
  <si>
    <t>Praise LTD</t>
  </si>
  <si>
    <t>Praise Pharmacy</t>
  </si>
  <si>
    <t>146 Long Lane</t>
  </si>
  <si>
    <t xml:space="preserve">DA7 5AH                  </t>
  </si>
  <si>
    <t xml:space="preserve">020 83034703                            </t>
  </si>
  <si>
    <t>FXL71</t>
  </si>
  <si>
    <t>Jskr Pharma Limited</t>
  </si>
  <si>
    <t>Timothy Whites</t>
  </si>
  <si>
    <t>1 Roebuck Place</t>
  </si>
  <si>
    <t>110 Roebuck Road</t>
  </si>
  <si>
    <t xml:space="preserve">KT9 1EU                  </t>
  </si>
  <si>
    <t xml:space="preserve">01903 688000                            </t>
  </si>
  <si>
    <t>FXL91</t>
  </si>
  <si>
    <t>Concept Chemist Ltd</t>
  </si>
  <si>
    <t>Concept Chemist</t>
  </si>
  <si>
    <t>127 Manor Drive North</t>
  </si>
  <si>
    <t xml:space="preserve">KT3 5PD                  </t>
  </si>
  <si>
    <t xml:space="preserve">020 83374618                            </t>
  </si>
  <si>
    <t>2010-09-08</t>
  </si>
  <si>
    <t>FXM20</t>
  </si>
  <si>
    <t>62 Wandsworth Road</t>
  </si>
  <si>
    <t xml:space="preserve">SW8 2LF                  </t>
  </si>
  <si>
    <t xml:space="preserve">020 76275861                            </t>
  </si>
  <si>
    <t>FXM68</t>
  </si>
  <si>
    <t>Apple &amp; Way Ltd</t>
  </si>
  <si>
    <t>Woolstone Pharmacy</t>
  </si>
  <si>
    <t>7 St Georges Parade</t>
  </si>
  <si>
    <t>Perry Hill</t>
  </si>
  <si>
    <t xml:space="preserve">020 86992461                            </t>
  </si>
  <si>
    <t>FXN89</t>
  </si>
  <si>
    <t>Seven Day Chemist</t>
  </si>
  <si>
    <t>175a Bellegrove Road</t>
  </si>
  <si>
    <t xml:space="preserve">DA16 3QS                 </t>
  </si>
  <si>
    <t xml:space="preserve">020 83014664                            </t>
  </si>
  <si>
    <t>FXR28</t>
  </si>
  <si>
    <t>1-3 Melbourne Terrace</t>
  </si>
  <si>
    <t xml:space="preserve">SE22 8RE                 </t>
  </si>
  <si>
    <t xml:space="preserve">020 86931717                            </t>
  </si>
  <si>
    <t>1998-12-09</t>
  </si>
  <si>
    <t>FXW06</t>
  </si>
  <si>
    <t>Science Pharma Limited</t>
  </si>
  <si>
    <t>Chislehurst Pharmacy</t>
  </si>
  <si>
    <t>59 Chislehurst Road</t>
  </si>
  <si>
    <t>Chislehurst</t>
  </si>
  <si>
    <t xml:space="preserve">BR7 5NP                  </t>
  </si>
  <si>
    <t xml:space="preserve">020 82950017                            </t>
  </si>
  <si>
    <t>FXY86</t>
  </si>
  <si>
    <t>Kalmak (Chemists) Ltd</t>
  </si>
  <si>
    <t>Unit 11, South Bank Tower</t>
  </si>
  <si>
    <t>Upper Ground</t>
  </si>
  <si>
    <t xml:space="preserve">SE1 9LP                  </t>
  </si>
  <si>
    <t xml:space="preserve">020 76330552                            </t>
  </si>
  <si>
    <t>1979-12-01</t>
  </si>
  <si>
    <t>FX053</t>
  </si>
  <si>
    <t>Unit 7a</t>
  </si>
  <si>
    <t>Greenwich Retail Park</t>
  </si>
  <si>
    <t xml:space="preserve">SE7 7SR                  </t>
  </si>
  <si>
    <t xml:space="preserve">020 82935568                            </t>
  </si>
  <si>
    <t>2006-12-15</t>
  </si>
  <si>
    <t>FX060</t>
  </si>
  <si>
    <t>2002-06-17</t>
  </si>
  <si>
    <t>FX263</t>
  </si>
  <si>
    <t>Bellegrove Pharmacy</t>
  </si>
  <si>
    <t>225 Bellegrove Road</t>
  </si>
  <si>
    <t xml:space="preserve">DA16 3RQ                 </t>
  </si>
  <si>
    <t xml:space="preserve">020 88561973                            </t>
  </si>
  <si>
    <t>FX373</t>
  </si>
  <si>
    <t>Khosla S</t>
  </si>
  <si>
    <t>Warren Pharmacy</t>
  </si>
  <si>
    <t xml:space="preserve">DA5 1AD                  </t>
  </si>
  <si>
    <t xml:space="preserve">01322 526470                            </t>
  </si>
  <si>
    <t>1996-04-04</t>
  </si>
  <si>
    <t>FYH83</t>
  </si>
  <si>
    <t>42 Union St</t>
  </si>
  <si>
    <t xml:space="preserve">KT1 1RP                  </t>
  </si>
  <si>
    <t xml:space="preserve">020 85411644                            </t>
  </si>
  <si>
    <t>FYQ11</t>
  </si>
  <si>
    <t>4 Arcade Parade</t>
  </si>
  <si>
    <t>Hook</t>
  </si>
  <si>
    <t xml:space="preserve">KT9 1AB                  </t>
  </si>
  <si>
    <t xml:space="preserve">020 83973793                            </t>
  </si>
  <si>
    <t>FYQ93</t>
  </si>
  <si>
    <t>Mistvale Chemist</t>
  </si>
  <si>
    <t>138-140 Welling High St</t>
  </si>
  <si>
    <t xml:space="preserve">DA16 1TJ                 </t>
  </si>
  <si>
    <t xml:space="preserve">020 83011800                            </t>
  </si>
  <si>
    <t>FYV67</t>
  </si>
  <si>
    <t>Adarshi Pharmacy</t>
  </si>
  <si>
    <t>485 Norwood Road</t>
  </si>
  <si>
    <t xml:space="preserve">SE27 9DJ                 </t>
  </si>
  <si>
    <t xml:space="preserve">020 86700973                            </t>
  </si>
  <si>
    <t>1989-09-07</t>
  </si>
  <si>
    <t>FYY52</t>
  </si>
  <si>
    <t>Shan Pharmacy Ltd</t>
  </si>
  <si>
    <t>Shan Pharmacy</t>
  </si>
  <si>
    <t>106 Ewell Road</t>
  </si>
  <si>
    <t xml:space="preserve">KT6 6HA                  </t>
  </si>
  <si>
    <t xml:space="preserve">020 83998133                            </t>
  </si>
  <si>
    <t>1995-08-21</t>
  </si>
  <si>
    <t>FY041</t>
  </si>
  <si>
    <t>Sainsburys Superstore</t>
  </si>
  <si>
    <t>1a Philpot Path</t>
  </si>
  <si>
    <t xml:space="preserve">SE9 5DL                  </t>
  </si>
  <si>
    <t xml:space="preserve">020 88502625                            </t>
  </si>
  <si>
    <t>FY261</t>
  </si>
  <si>
    <t>Targett Chemist</t>
  </si>
  <si>
    <t>172 Halfway Street</t>
  </si>
  <si>
    <t xml:space="preserve">DA15 8DJ                 </t>
  </si>
  <si>
    <t xml:space="preserve">020 83002940                            </t>
  </si>
  <si>
    <t>FY283</t>
  </si>
  <si>
    <t>Pa Patel</t>
  </si>
  <si>
    <t>Chemcare Pharmacy</t>
  </si>
  <si>
    <t>1 Elford Close</t>
  </si>
  <si>
    <t xml:space="preserve">SE3 9FA                  </t>
  </si>
  <si>
    <t xml:space="preserve">020 88560134                            </t>
  </si>
  <si>
    <t>FY475</t>
  </si>
  <si>
    <t>30 Tranquil Vale</t>
  </si>
  <si>
    <t xml:space="preserve">SE3 0AX                  </t>
  </si>
  <si>
    <t xml:space="preserve">020 88520248                            </t>
  </si>
  <si>
    <t>1994-04-27</t>
  </si>
  <si>
    <t>FY745</t>
  </si>
  <si>
    <t>Saujani MG</t>
  </si>
  <si>
    <t>11 Burnt Ash Road</t>
  </si>
  <si>
    <t xml:space="preserve">SE12 8RG                 </t>
  </si>
  <si>
    <t xml:space="preserve">020 88526292                            </t>
  </si>
  <si>
    <t>FAC64</t>
  </si>
  <si>
    <t>Malmesbury</t>
  </si>
  <si>
    <t xml:space="preserve">SN16 9AA                 </t>
  </si>
  <si>
    <t>FAF69</t>
  </si>
  <si>
    <t>40 Salisbury Street</t>
  </si>
  <si>
    <t>Salisbury</t>
  </si>
  <si>
    <t xml:space="preserve">SP4 7HD                  </t>
  </si>
  <si>
    <t xml:space="preserve">01980 622188                            </t>
  </si>
  <si>
    <t>1998-09-03</t>
  </si>
  <si>
    <t>FAG20</t>
  </si>
  <si>
    <t>8-9 High Street</t>
  </si>
  <si>
    <t>Chippenham</t>
  </si>
  <si>
    <t xml:space="preserve">SN15 3ER                 </t>
  </si>
  <si>
    <t>FAM14</t>
  </si>
  <si>
    <t>14-16 The Avenue</t>
  </si>
  <si>
    <t>Warminster</t>
  </si>
  <si>
    <t xml:space="preserve">BA12 9AA                 </t>
  </si>
  <si>
    <t xml:space="preserve">01985 219027                            </t>
  </si>
  <si>
    <t>2000-06-15</t>
  </si>
  <si>
    <t>FAR66</t>
  </si>
  <si>
    <t>Roundstone Surgery</t>
  </si>
  <si>
    <t>Polebarn Circus</t>
  </si>
  <si>
    <t>Trowbridge, Wiltshire</t>
  </si>
  <si>
    <t xml:space="preserve">BA14 7EG                 </t>
  </si>
  <si>
    <t xml:space="preserve">01225 775543                            </t>
  </si>
  <si>
    <t>FAV47</t>
  </si>
  <si>
    <t>22-26 Milford Street</t>
  </si>
  <si>
    <t xml:space="preserve">SP1 2AP                  </t>
  </si>
  <si>
    <t xml:space="preserve">07122 333701                            </t>
  </si>
  <si>
    <t>FA180</t>
  </si>
  <si>
    <t>Moloney Healthcare Limited</t>
  </si>
  <si>
    <t>Silver Street Pharmacy</t>
  </si>
  <si>
    <t>6 Silver Street</t>
  </si>
  <si>
    <t>Bradford-On-Avon</t>
  </si>
  <si>
    <t xml:space="preserve">BA15 1JX                 </t>
  </si>
  <si>
    <t xml:space="preserve">01225 862212                            </t>
  </si>
  <si>
    <t>2012-07-10</t>
  </si>
  <si>
    <t>FA775</t>
  </si>
  <si>
    <t>22 Martingate</t>
  </si>
  <si>
    <t>Corsham</t>
  </si>
  <si>
    <t xml:space="preserve">SN13 0HL                 </t>
  </si>
  <si>
    <t xml:space="preserve">01249 712379                            </t>
  </si>
  <si>
    <t>FC359</t>
  </si>
  <si>
    <t>37 Rochelle Court</t>
  </si>
  <si>
    <t>Market Lavington</t>
  </si>
  <si>
    <t>Devizes</t>
  </si>
  <si>
    <t xml:space="preserve">SN10 4AT                 </t>
  </si>
  <si>
    <t xml:space="preserve">01380 813395                            </t>
  </si>
  <si>
    <t>FC583</t>
  </si>
  <si>
    <t>New Library Buildings</t>
  </si>
  <si>
    <t>High Street, Calne</t>
  </si>
  <si>
    <t xml:space="preserve">SN11 0BS                 </t>
  </si>
  <si>
    <t xml:space="preserve">01249 822573                            </t>
  </si>
  <si>
    <t>FC777</t>
  </si>
  <si>
    <t>The Adcroft Surgery</t>
  </si>
  <si>
    <t>Prospect Place</t>
  </si>
  <si>
    <t>Trowbridge</t>
  </si>
  <si>
    <t xml:space="preserve">BA14 8QA                 </t>
  </si>
  <si>
    <t>FDK14</t>
  </si>
  <si>
    <t>West Cepen Way</t>
  </si>
  <si>
    <t>Cepen Park North</t>
  </si>
  <si>
    <t xml:space="preserve">SN14 6UZ                 </t>
  </si>
  <si>
    <t xml:space="preserve">01249 464241                            </t>
  </si>
  <si>
    <t>FDK51</t>
  </si>
  <si>
    <t>39 Market Place</t>
  </si>
  <si>
    <t xml:space="preserve">BA12 9AZ                 </t>
  </si>
  <si>
    <t>FDQ19</t>
  </si>
  <si>
    <t>3 North Street</t>
  </si>
  <si>
    <t>Wilton</t>
  </si>
  <si>
    <t xml:space="preserve">SP2 0HA                  </t>
  </si>
  <si>
    <t xml:space="preserve">01722 742289                            </t>
  </si>
  <si>
    <t>FD560</t>
  </si>
  <si>
    <t>Hathaway Medical Centre</t>
  </si>
  <si>
    <t>Middlefield Road</t>
  </si>
  <si>
    <t xml:space="preserve">SN14 6GT                 </t>
  </si>
  <si>
    <t xml:space="preserve">01249 449142                            </t>
  </si>
  <si>
    <t>FEM24</t>
  </si>
  <si>
    <t>St Margarets Pharmacy Ltd</t>
  </si>
  <si>
    <t xml:space="preserve">BA15 1DQ                 </t>
  </si>
  <si>
    <t xml:space="preserve">01225 862353                            </t>
  </si>
  <si>
    <t>FFV34</t>
  </si>
  <si>
    <t>Noorani &amp; Son Limited</t>
  </si>
  <si>
    <t>Pharmacy At Northlands</t>
  </si>
  <si>
    <t>30-32 North Street</t>
  </si>
  <si>
    <t>Calne</t>
  </si>
  <si>
    <t xml:space="preserve">SN11 0HH                 </t>
  </si>
  <si>
    <t xml:space="preserve">01249 812889                            </t>
  </si>
  <si>
    <t>FF159</t>
  </si>
  <si>
    <t>John Preddy Chemist</t>
  </si>
  <si>
    <t>29-31 High Street</t>
  </si>
  <si>
    <t>Westbury</t>
  </si>
  <si>
    <t xml:space="preserve">BA13 3BN                 </t>
  </si>
  <si>
    <t xml:space="preserve">01373 822998                            </t>
  </si>
  <si>
    <t>FGK40</t>
  </si>
  <si>
    <t>Beechfield Road</t>
  </si>
  <si>
    <t xml:space="preserve">SN13 9DN                 </t>
  </si>
  <si>
    <t xml:space="preserve">01249 712000                            </t>
  </si>
  <si>
    <t>2005-01-23</t>
  </si>
  <si>
    <t>FGQ18</t>
  </si>
  <si>
    <t>Harcourt Medical Centre</t>
  </si>
  <si>
    <t>Cranebridge Road</t>
  </si>
  <si>
    <t xml:space="preserve">SP2 7TD                  </t>
  </si>
  <si>
    <t>FGX57</t>
  </si>
  <si>
    <t>Gompels LTD</t>
  </si>
  <si>
    <t>Spa Medical Centre</t>
  </si>
  <si>
    <t>Snowberry Lane</t>
  </si>
  <si>
    <t>Melksham, Wiltshire</t>
  </si>
  <si>
    <t xml:space="preserve">SN12 6UN                 </t>
  </si>
  <si>
    <t xml:space="preserve">01225 793794                            </t>
  </si>
  <si>
    <t>2001-03-07</t>
  </si>
  <si>
    <t>FG236</t>
  </si>
  <si>
    <t>Gateway Shopping Centre</t>
  </si>
  <si>
    <t>Bythesea Road</t>
  </si>
  <si>
    <t xml:space="preserve">BA14 8FZ                 </t>
  </si>
  <si>
    <t xml:space="preserve">01225 752068                            </t>
  </si>
  <si>
    <t>2010-11-10</t>
  </si>
  <si>
    <t>FG320</t>
  </si>
  <si>
    <t>Downton</t>
  </si>
  <si>
    <t xml:space="preserve">SP5 3PG                  </t>
  </si>
  <si>
    <t xml:space="preserve">01725 510388                            </t>
  </si>
  <si>
    <t>FHD08</t>
  </si>
  <si>
    <t>Gompels Dm &amp; Mh</t>
  </si>
  <si>
    <t>1 Bank Street</t>
  </si>
  <si>
    <t>Melksham</t>
  </si>
  <si>
    <t xml:space="preserve">SN12 6LE                 </t>
  </si>
  <si>
    <t>FHF35</t>
  </si>
  <si>
    <t>102-103 High Street</t>
  </si>
  <si>
    <t>Marlborough</t>
  </si>
  <si>
    <t xml:space="preserve">SN8 1LT                  </t>
  </si>
  <si>
    <t>FHH93</t>
  </si>
  <si>
    <t>Mere Pharmacy</t>
  </si>
  <si>
    <t>Mere</t>
  </si>
  <si>
    <t xml:space="preserve">BA12 6DL                 </t>
  </si>
  <si>
    <t xml:space="preserve">01747 860232                            </t>
  </si>
  <si>
    <t>FHQ19</t>
  </si>
  <si>
    <t>18 Phelphs Parade</t>
  </si>
  <si>
    <t xml:space="preserve">SN11 0HA                 </t>
  </si>
  <si>
    <t>FHT63</t>
  </si>
  <si>
    <t>County Way</t>
  </si>
  <si>
    <t xml:space="preserve">BA14 7AQ                 </t>
  </si>
  <si>
    <t xml:space="preserve">01225 497447                            </t>
  </si>
  <si>
    <t>2009-03-04</t>
  </si>
  <si>
    <t>FHV94</t>
  </si>
  <si>
    <t>Unit 8 Stonehenge Walk</t>
  </si>
  <si>
    <t>The Centre</t>
  </si>
  <si>
    <t xml:space="preserve">SP4 7DB                  </t>
  </si>
  <si>
    <t xml:space="preserve">01980 623893                            </t>
  </si>
  <si>
    <t>2000-10-05</t>
  </si>
  <si>
    <t>FH084</t>
  </si>
  <si>
    <t>12-14 Old George Mall</t>
  </si>
  <si>
    <t xml:space="preserve">SP1 2AG                  </t>
  </si>
  <si>
    <t xml:space="preserve">01722 334142                            </t>
  </si>
  <si>
    <t>1998-10-12</t>
  </si>
  <si>
    <t>FH367</t>
  </si>
  <si>
    <t>Three Swans Pharmacy Ltd</t>
  </si>
  <si>
    <t>Three Swans Pharmacy</t>
  </si>
  <si>
    <t>Three Swans Surgery</t>
  </si>
  <si>
    <t>Rollestone Street</t>
  </si>
  <si>
    <t xml:space="preserve">SP1 1DX                  </t>
  </si>
  <si>
    <t xml:space="preserve">01722 324953                            </t>
  </si>
  <si>
    <t>FJ830</t>
  </si>
  <si>
    <t xml:space="preserve">SN14 0BJ                 </t>
  </si>
  <si>
    <t xml:space="preserve">01249 651724                            </t>
  </si>
  <si>
    <t>FKA38</t>
  </si>
  <si>
    <t>19-23 High Street</t>
  </si>
  <si>
    <t xml:space="preserve">SN12 6JY                 </t>
  </si>
  <si>
    <t>FKH94</t>
  </si>
  <si>
    <t xml:space="preserve">SN12 6LL                 </t>
  </si>
  <si>
    <t xml:space="preserve">01225 705410                            </t>
  </si>
  <si>
    <t>FKJ31</t>
  </si>
  <si>
    <t>Lauder &amp; Gamlin</t>
  </si>
  <si>
    <t>60a Bradford Road</t>
  </si>
  <si>
    <t xml:space="preserve">BA14 9AR                 </t>
  </si>
  <si>
    <t xml:space="preserve">01225 753104                            </t>
  </si>
  <si>
    <t>FKM47</t>
  </si>
  <si>
    <t>Kennet Pharmacy Ltd</t>
  </si>
  <si>
    <t>55 George Lane</t>
  </si>
  <si>
    <t xml:space="preserve">SN8 4BY                  </t>
  </si>
  <si>
    <t xml:space="preserve">01672 512543                            </t>
  </si>
  <si>
    <t>FKX97</t>
  </si>
  <si>
    <t xml:space="preserve">SN12 8LQ                 </t>
  </si>
  <si>
    <t xml:space="preserve">01225 491400                            </t>
  </si>
  <si>
    <t>FK185</t>
  </si>
  <si>
    <t>St. Lukes Drive</t>
  </si>
  <si>
    <t>Rowden Hill</t>
  </si>
  <si>
    <t xml:space="preserve">SN15 2SD                 </t>
  </si>
  <si>
    <t>FMY99</t>
  </si>
  <si>
    <t>Moody Bells</t>
  </si>
  <si>
    <t>Unit 2,Guillimont Hth Ctr</t>
  </si>
  <si>
    <t>Stoke Road,Bishops Cleeve</t>
  </si>
  <si>
    <t xml:space="preserve">01242 676067                            </t>
  </si>
  <si>
    <t>FM882</t>
  </si>
  <si>
    <t>Lauder J &amp; Gamlin E</t>
  </si>
  <si>
    <t>74 Wingfield Road</t>
  </si>
  <si>
    <t xml:space="preserve">BA14 9EN                 </t>
  </si>
  <si>
    <t>1993-04-05</t>
  </si>
  <si>
    <t>FNL41</t>
  </si>
  <si>
    <t>15-16 Estcourt Street</t>
  </si>
  <si>
    <t xml:space="preserve">SN10 1LA                 </t>
  </si>
  <si>
    <t xml:space="preserve">01380 720615                            </t>
  </si>
  <si>
    <t>1991-02-13</t>
  </si>
  <si>
    <t>FNQ07</t>
  </si>
  <si>
    <t>Pharmaxo Services Ltd</t>
  </si>
  <si>
    <t>Pharmaxo Pharmacy Services</t>
  </si>
  <si>
    <t>Unit A15,Fiveways Light</t>
  </si>
  <si>
    <t>Ind Est, West Wells Road</t>
  </si>
  <si>
    <t xml:space="preserve">SN13 9RG                 </t>
  </si>
  <si>
    <t xml:space="preserve">01225 811131                            </t>
  </si>
  <si>
    <t>FN233</t>
  </si>
  <si>
    <t>Pewsey</t>
  </si>
  <si>
    <t xml:space="preserve">SN9 5AQ                  </t>
  </si>
  <si>
    <t xml:space="preserve">01672 563488                            </t>
  </si>
  <si>
    <t>FPQ86</t>
  </si>
  <si>
    <t>Millstream Medical Centre</t>
  </si>
  <si>
    <t>Avon Approach</t>
  </si>
  <si>
    <t xml:space="preserve">SP1 3SL                  </t>
  </si>
  <si>
    <t xml:space="preserve">01722 320520                            </t>
  </si>
  <si>
    <t>FPX60</t>
  </si>
  <si>
    <t>9-11 High Street</t>
  </si>
  <si>
    <t xml:space="preserve">01373 822819                            </t>
  </si>
  <si>
    <t>FQR00</t>
  </si>
  <si>
    <t>Cricketts Lane Local Ctr</t>
  </si>
  <si>
    <t>Lodge Road</t>
  </si>
  <si>
    <t>Pewsham</t>
  </si>
  <si>
    <t xml:space="preserve">SN15 3SY                 </t>
  </si>
  <si>
    <t xml:space="preserve">01249 660323                            </t>
  </si>
  <si>
    <t>FQT31</t>
  </si>
  <si>
    <t>Pw And Ja Hedge Ltd</t>
  </si>
  <si>
    <t>Drummer Lane</t>
  </si>
  <si>
    <t>Tidworth</t>
  </si>
  <si>
    <t xml:space="preserve">SP9 7FH                  </t>
  </si>
  <si>
    <t xml:space="preserve">01980 843368                            </t>
  </si>
  <si>
    <t>FQX42</t>
  </si>
  <si>
    <t>7 Harrier Close</t>
  </si>
  <si>
    <t>Lansdowne Centre</t>
  </si>
  <si>
    <t xml:space="preserve">SN11 9UT                 </t>
  </si>
  <si>
    <t xml:space="preserve">01249 822943                            </t>
  </si>
  <si>
    <t>FQ510</t>
  </si>
  <si>
    <t>7 The Parade, Pavenhill</t>
  </si>
  <si>
    <t>Purton</t>
  </si>
  <si>
    <t xml:space="preserve">SN5 4BX                  </t>
  </si>
  <si>
    <t>FQ608</t>
  </si>
  <si>
    <t>Dentsply Ih Limited</t>
  </si>
  <si>
    <t>Wellspect Healthcare</t>
  </si>
  <si>
    <t>Stroudwater Business Park</t>
  </si>
  <si>
    <t>Stonehouse</t>
  </si>
  <si>
    <t xml:space="preserve">GL10 3GB                 </t>
  </si>
  <si>
    <t xml:space="preserve">01453 791763                            </t>
  </si>
  <si>
    <t>FR602</t>
  </si>
  <si>
    <t>Giffords Primary Care Ctr</t>
  </si>
  <si>
    <t>Spa Road</t>
  </si>
  <si>
    <t xml:space="preserve">SN12 7EA                 </t>
  </si>
  <si>
    <t xml:space="preserve">01225 703140                            </t>
  </si>
  <si>
    <t>FTF31</t>
  </si>
  <si>
    <t>133 High Street</t>
  </si>
  <si>
    <t>Royal Wootton Bassett</t>
  </si>
  <si>
    <t xml:space="preserve">SN4 7AY                  </t>
  </si>
  <si>
    <t>1992-03-13</t>
  </si>
  <si>
    <t>FTT25</t>
  </si>
  <si>
    <t>10 Cornmarket</t>
  </si>
  <si>
    <t xml:space="preserve">BA12 9BX                 </t>
  </si>
  <si>
    <t xml:space="preserve">01985 213167                            </t>
  </si>
  <si>
    <t>FT386</t>
  </si>
  <si>
    <t xml:space="preserve">SN16 9AU                 </t>
  </si>
  <si>
    <t xml:space="preserve">01666 822157                            </t>
  </si>
  <si>
    <t>FVF82</t>
  </si>
  <si>
    <t>Caducifer Medical Services Ltd</t>
  </si>
  <si>
    <t>Sarum Pharmacy</t>
  </si>
  <si>
    <t>The Portway Centre</t>
  </si>
  <si>
    <t>Old Sarum</t>
  </si>
  <si>
    <t xml:space="preserve">SP4 6EB                  </t>
  </si>
  <si>
    <t xml:space="preserve">01722 435605                            </t>
  </si>
  <si>
    <t>FVP34</t>
  </si>
  <si>
    <t>14-15 The Brittox</t>
  </si>
  <si>
    <t xml:space="preserve">SN10 1AJ                 </t>
  </si>
  <si>
    <t>FVX28</t>
  </si>
  <si>
    <t>Pembroke Road</t>
  </si>
  <si>
    <t>Bemerton Heath</t>
  </si>
  <si>
    <t xml:space="preserve">SP2 9DJ                  </t>
  </si>
  <si>
    <t xml:space="preserve">01722 414055                            </t>
  </si>
  <si>
    <t>FV155</t>
  </si>
  <si>
    <t>White Horse Health Centre</t>
  </si>
  <si>
    <t>Mane Way</t>
  </si>
  <si>
    <t xml:space="preserve">BA13 3FQ                 </t>
  </si>
  <si>
    <t xml:space="preserve">01373 888088                            </t>
  </si>
  <si>
    <t>FV351</t>
  </si>
  <si>
    <t>67 Bulford Road</t>
  </si>
  <si>
    <t>Durrington</t>
  </si>
  <si>
    <t xml:space="preserve">SP4 8DL                  </t>
  </si>
  <si>
    <t xml:space="preserve">01980 654244                            </t>
  </si>
  <si>
    <t>FWE55</t>
  </si>
  <si>
    <t>The Little Brittox</t>
  </si>
  <si>
    <t xml:space="preserve">SN10 1AR                 </t>
  </si>
  <si>
    <t xml:space="preserve">01380 723804                            </t>
  </si>
  <si>
    <t>FWW59</t>
  </si>
  <si>
    <t>Imaan Ltd (Mr Suhaib Abdullah)</t>
  </si>
  <si>
    <t>Bishopdown Pharmacy</t>
  </si>
  <si>
    <t>Bishopdown Surgery</t>
  </si>
  <si>
    <t>28 St Clements Way</t>
  </si>
  <si>
    <t xml:space="preserve">SP1 3FF                  </t>
  </si>
  <si>
    <t xml:space="preserve">01722 324462                            </t>
  </si>
  <si>
    <t>2008-12-15</t>
  </si>
  <si>
    <t>FW122</t>
  </si>
  <si>
    <t>Cricklade</t>
  </si>
  <si>
    <t xml:space="preserve">SN6 6AA                  </t>
  </si>
  <si>
    <t xml:space="preserve">01793 750226                            </t>
  </si>
  <si>
    <t>FXC06</t>
  </si>
  <si>
    <t>Tanday PS</t>
  </si>
  <si>
    <t>Tanday Pharmacy</t>
  </si>
  <si>
    <t>Fisherton House</t>
  </si>
  <si>
    <t>Fountain Way</t>
  </si>
  <si>
    <t xml:space="preserve">SP2 7FD                  </t>
  </si>
  <si>
    <t xml:space="preserve">01722 328288                            </t>
  </si>
  <si>
    <t>FXH88</t>
  </si>
  <si>
    <t>Priory Way</t>
  </si>
  <si>
    <t>Burton Hill</t>
  </si>
  <si>
    <t>Malmesbury, Wiltshire</t>
  </si>
  <si>
    <t xml:space="preserve">SN16 0FB                 </t>
  </si>
  <si>
    <t xml:space="preserve">01666 826115                            </t>
  </si>
  <si>
    <t>FXM98</t>
  </si>
  <si>
    <t xml:space="preserve">SP1 1DA                  </t>
  </si>
  <si>
    <t xml:space="preserve">01722 327645                            </t>
  </si>
  <si>
    <t>FXN67</t>
  </si>
  <si>
    <t>Unit 28</t>
  </si>
  <si>
    <t>The Shires</t>
  </si>
  <si>
    <t xml:space="preserve">BA14 8AT                 </t>
  </si>
  <si>
    <t xml:space="preserve">01225 752056                            </t>
  </si>
  <si>
    <t>FXN92</t>
  </si>
  <si>
    <t>82 St Ann Street</t>
  </si>
  <si>
    <t xml:space="preserve">SP1 2PT                  </t>
  </si>
  <si>
    <t xml:space="preserve">01722 411775                            </t>
  </si>
  <si>
    <t>FXY68</t>
  </si>
  <si>
    <t>Cml Jones &amp; Partner</t>
  </si>
  <si>
    <t>102 High Street</t>
  </si>
  <si>
    <t xml:space="preserve">SN4 7AU                  </t>
  </si>
  <si>
    <t xml:space="preserve">01793 854450                            </t>
  </si>
  <si>
    <t>FX554</t>
  </si>
  <si>
    <t>19 Borough Fields</t>
  </si>
  <si>
    <t xml:space="preserve">SN4 7AX                  </t>
  </si>
  <si>
    <t>FYG86</t>
  </si>
  <si>
    <t>Tisbury</t>
  </si>
  <si>
    <t>Nr.Salisbury</t>
  </si>
  <si>
    <t xml:space="preserve">SP3 6LD                  </t>
  </si>
  <si>
    <t xml:space="preserve">01747 870264                            </t>
  </si>
  <si>
    <t>FYV33</t>
  </si>
  <si>
    <t>Central Street</t>
  </si>
  <si>
    <t>Ludgershall</t>
  </si>
  <si>
    <t xml:space="preserve">SP11 9RA                 </t>
  </si>
  <si>
    <t xml:space="preserve">01264 790305                            </t>
  </si>
  <si>
    <t>FY395</t>
  </si>
  <si>
    <t>1 Silver Street</t>
  </si>
  <si>
    <t xml:space="preserve">BA14 8AA                 </t>
  </si>
  <si>
    <t>1991-12-13</t>
  </si>
  <si>
    <t>FA696</t>
  </si>
  <si>
    <t>Bullen Healthcare Ltd</t>
  </si>
  <si>
    <t>66-68 Northumbria Drive</t>
  </si>
  <si>
    <t>Henleaze</t>
  </si>
  <si>
    <t xml:space="preserve">BS9 4HW                  </t>
  </si>
  <si>
    <t xml:space="preserve">0117 9755700                            </t>
  </si>
  <si>
    <t>2013-03-06</t>
  </si>
  <si>
    <t>FDN85</t>
  </si>
  <si>
    <t>St.James Medical Centre</t>
  </si>
  <si>
    <t>St.James Street</t>
  </si>
  <si>
    <t xml:space="preserve">TA1 1JP                  </t>
  </si>
  <si>
    <t>FF222</t>
  </si>
  <si>
    <t>French Weir Health Centre</t>
  </si>
  <si>
    <t>French Weir Avenue</t>
  </si>
  <si>
    <t xml:space="preserve">TA1 1NW                  </t>
  </si>
  <si>
    <t xml:space="preserve">01823 284009                            </t>
  </si>
  <si>
    <t>FH013</t>
  </si>
  <si>
    <t>Upper Holway Road</t>
  </si>
  <si>
    <t xml:space="preserve">TA1 2QA                  </t>
  </si>
  <si>
    <t xml:space="preserve">01823 284529                            </t>
  </si>
  <si>
    <t>FJ206</t>
  </si>
  <si>
    <t>1 Coopers Mill</t>
  </si>
  <si>
    <t>Norton Fitzwarren</t>
  </si>
  <si>
    <t xml:space="preserve">TA2 6NX                  </t>
  </si>
  <si>
    <t xml:space="preserve">01823 354861                            </t>
  </si>
  <si>
    <t>FTF48</t>
  </si>
  <si>
    <t>Fore Street</t>
  </si>
  <si>
    <t>Castle Cary</t>
  </si>
  <si>
    <t xml:space="preserve">BA7 7BG                  </t>
  </si>
  <si>
    <t xml:space="preserve">01963 350263                            </t>
  </si>
  <si>
    <t>FWQ87</t>
  </si>
  <si>
    <t>Wincanton Healthcentre</t>
  </si>
  <si>
    <t>Dykes Way</t>
  </si>
  <si>
    <t>Wincanton</t>
  </si>
  <si>
    <t xml:space="preserve">BA9 9FQ                  </t>
  </si>
  <si>
    <t xml:space="preserve">01963 33235                             </t>
  </si>
  <si>
    <t>FX659</t>
  </si>
  <si>
    <t>Glastonbury</t>
  </si>
  <si>
    <t xml:space="preserve">BA6 9DU                  </t>
  </si>
  <si>
    <t xml:space="preserve">01458 832182                            </t>
  </si>
  <si>
    <t>FAF97</t>
  </si>
  <si>
    <t>28 Walnut Road</t>
  </si>
  <si>
    <t>Chelston</t>
  </si>
  <si>
    <t>Torquay</t>
  </si>
  <si>
    <t xml:space="preserve">TQ2 6HS                  </t>
  </si>
  <si>
    <t xml:space="preserve">01803 605456                            </t>
  </si>
  <si>
    <t>FAG61</t>
  </si>
  <si>
    <t>8-10 Market Street</t>
  </si>
  <si>
    <t>Padstow</t>
  </si>
  <si>
    <t xml:space="preserve">PL28 8AL                 </t>
  </si>
  <si>
    <t xml:space="preserve">01841 534729                            </t>
  </si>
  <si>
    <t>FAQ41</t>
  </si>
  <si>
    <t>3 St.Johns Centre</t>
  </si>
  <si>
    <t>Eastern Avenue</t>
  </si>
  <si>
    <t>Whiddon Valley,Barnstaple</t>
  </si>
  <si>
    <t xml:space="preserve">EX32 8NX                 </t>
  </si>
  <si>
    <t>FAT63</t>
  </si>
  <si>
    <t>43 Queen Street</t>
  </si>
  <si>
    <t xml:space="preserve">EX12 2RB                 </t>
  </si>
  <si>
    <t>FAX78</t>
  </si>
  <si>
    <t>74 New George Street</t>
  </si>
  <si>
    <t>Plymouth</t>
  </si>
  <si>
    <t xml:space="preserve">PL1 1RR                  </t>
  </si>
  <si>
    <t xml:space="preserve">01752 664428                            </t>
  </si>
  <si>
    <t>FAX88</t>
  </si>
  <si>
    <t>37 Sidwell Street</t>
  </si>
  <si>
    <t xml:space="preserve">EX4 6NS                  </t>
  </si>
  <si>
    <t>FA041</t>
  </si>
  <si>
    <t>Care4u Pharmacy Limited</t>
  </si>
  <si>
    <t>Sarsons Pharmacy</t>
  </si>
  <si>
    <t>1-5 Palace Avenue</t>
  </si>
  <si>
    <t>Paignton</t>
  </si>
  <si>
    <t xml:space="preserve">TQ3 3EF                  </t>
  </si>
  <si>
    <t xml:space="preserve">01803 559015                            </t>
  </si>
  <si>
    <t>FA079</t>
  </si>
  <si>
    <t>Phil Dawes</t>
  </si>
  <si>
    <t>King Street Pharmacy</t>
  </si>
  <si>
    <t>140 King Street</t>
  </si>
  <si>
    <t xml:space="preserve">PL1 5JE                  </t>
  </si>
  <si>
    <t xml:space="preserve">01752 662712                            </t>
  </si>
  <si>
    <t>FA129</t>
  </si>
  <si>
    <t>55 Vicarage Road</t>
  </si>
  <si>
    <t>St Agnes</t>
  </si>
  <si>
    <t xml:space="preserve">TR5 0TH                  </t>
  </si>
  <si>
    <t xml:space="preserve">01872 552340                            </t>
  </si>
  <si>
    <t>FA167</t>
  </si>
  <si>
    <t>71 Magdalen Road</t>
  </si>
  <si>
    <t xml:space="preserve">EX2 4TA                  </t>
  </si>
  <si>
    <t xml:space="preserve">01392 273157                            </t>
  </si>
  <si>
    <t>FA387</t>
  </si>
  <si>
    <t>6-8 Eggbuckland Road</t>
  </si>
  <si>
    <t>Mannamead</t>
  </si>
  <si>
    <t xml:space="preserve">PL3 5HE                  </t>
  </si>
  <si>
    <t xml:space="preserve">01752 664575                            </t>
  </si>
  <si>
    <t>1991-04-12</t>
  </si>
  <si>
    <t>FA437</t>
  </si>
  <si>
    <t>6 Bampfylde Way</t>
  </si>
  <si>
    <t>Tammerton</t>
  </si>
  <si>
    <t xml:space="preserve">PL6 6SW                  </t>
  </si>
  <si>
    <t xml:space="preserve">01752 778186                            </t>
  </si>
  <si>
    <t>1998-05-18</t>
  </si>
  <si>
    <t>FA472</t>
  </si>
  <si>
    <t>North Tawton Pharmacy</t>
  </si>
  <si>
    <t>1 Exeter Street</t>
  </si>
  <si>
    <t>North Tawton</t>
  </si>
  <si>
    <t xml:space="preserve">EX20 2HB                 </t>
  </si>
  <si>
    <t xml:space="preserve">01837 82824                             </t>
  </si>
  <si>
    <t>FA506</t>
  </si>
  <si>
    <t>The Barton Surgery</t>
  </si>
  <si>
    <t>Barton Terrace</t>
  </si>
  <si>
    <t>Dawlish</t>
  </si>
  <si>
    <t xml:space="preserve">EX7 9QH                  </t>
  </si>
  <si>
    <t xml:space="preserve">01626 863228                            </t>
  </si>
  <si>
    <t>FA653</t>
  </si>
  <si>
    <t>Ilfracombe</t>
  </si>
  <si>
    <t xml:space="preserve">EX34 9DA                 </t>
  </si>
  <si>
    <t xml:space="preserve">01271 866105                            </t>
  </si>
  <si>
    <t>FA659</t>
  </si>
  <si>
    <t>Naimans Uk Ltd</t>
  </si>
  <si>
    <t>St Ives</t>
  </si>
  <si>
    <t xml:space="preserve">TR26 1AB                 </t>
  </si>
  <si>
    <t xml:space="preserve">01736 795432                            </t>
  </si>
  <si>
    <t>FCE79</t>
  </si>
  <si>
    <t>Care 4 U Ltd</t>
  </si>
  <si>
    <t>Coombe Park Road</t>
  </si>
  <si>
    <t>Teignmouth</t>
  </si>
  <si>
    <t>South Devon</t>
  </si>
  <si>
    <t xml:space="preserve">TQ14 9ER                 </t>
  </si>
  <si>
    <t xml:space="preserve">01626 777412                            </t>
  </si>
  <si>
    <t>FCF21</t>
  </si>
  <si>
    <t>Tiverton</t>
  </si>
  <si>
    <t xml:space="preserve">EX16 6LN                 </t>
  </si>
  <si>
    <t xml:space="preserve">01884 252144                            </t>
  </si>
  <si>
    <t>FCF47</t>
  </si>
  <si>
    <t>Launston Road</t>
  </si>
  <si>
    <t>Bodmin</t>
  </si>
  <si>
    <t xml:space="preserve">PL31 2RN                 </t>
  </si>
  <si>
    <t xml:space="preserve">01208 261808                            </t>
  </si>
  <si>
    <t>2012-09-21</t>
  </si>
  <si>
    <t>FCJ31</t>
  </si>
  <si>
    <t>4 Den Road</t>
  </si>
  <si>
    <t xml:space="preserve">TQ14 8AJ                 </t>
  </si>
  <si>
    <t xml:space="preserve">01626 773617                            </t>
  </si>
  <si>
    <t>FCN04</t>
  </si>
  <si>
    <t>Davison F</t>
  </si>
  <si>
    <t>St Dennis Pharmacy</t>
  </si>
  <si>
    <t>79 Fore Street</t>
  </si>
  <si>
    <t>St Dennis</t>
  </si>
  <si>
    <t xml:space="preserve">PL26 8AB                 </t>
  </si>
  <si>
    <t xml:space="preserve">01726 822200                            </t>
  </si>
  <si>
    <t>FCX25</t>
  </si>
  <si>
    <t>Very Clever Locums Limited</t>
  </si>
  <si>
    <t>Saltash Pharmacy</t>
  </si>
  <si>
    <t>6 Regal House</t>
  </si>
  <si>
    <t>Saltash</t>
  </si>
  <si>
    <t xml:space="preserve">PL12 6JR                 </t>
  </si>
  <si>
    <t xml:space="preserve">01752 848958                            </t>
  </si>
  <si>
    <t>FC007</t>
  </si>
  <si>
    <t>Lidl</t>
  </si>
  <si>
    <t>Burnthouse Lane</t>
  </si>
  <si>
    <t>Wonford</t>
  </si>
  <si>
    <t xml:space="preserve">EX2 6NF                  </t>
  </si>
  <si>
    <t>1993-05-17</t>
  </si>
  <si>
    <t>FC085</t>
  </si>
  <si>
    <t>Sainsbury's</t>
  </si>
  <si>
    <t>Gratton Way</t>
  </si>
  <si>
    <t>Roundswell Business Ctr</t>
  </si>
  <si>
    <t>Barnstaple</t>
  </si>
  <si>
    <t xml:space="preserve">EX31 3NH                 </t>
  </si>
  <si>
    <t xml:space="preserve">01271 343402                            </t>
  </si>
  <si>
    <t>FC337</t>
  </si>
  <si>
    <t>David Norsworthy</t>
  </si>
  <si>
    <t>Norsworthy Ltd</t>
  </si>
  <si>
    <t>Glasshouse Medical Centre</t>
  </si>
  <si>
    <t>Glasshouse Lane</t>
  </si>
  <si>
    <t>Countess Wear, Exeter</t>
  </si>
  <si>
    <t xml:space="preserve">EX2 7BT                  </t>
  </si>
  <si>
    <t xml:space="preserve">01392 877000                            </t>
  </si>
  <si>
    <t>FC358</t>
  </si>
  <si>
    <t>Exminster Pharmacy Ltd</t>
  </si>
  <si>
    <t>Dawlish Warren Pharmacy</t>
  </si>
  <si>
    <t>Welcome Family Park</t>
  </si>
  <si>
    <t>Dawlish Warren Road</t>
  </si>
  <si>
    <t>Dawlish Warren</t>
  </si>
  <si>
    <t xml:space="preserve">EX7 0PH                  </t>
  </si>
  <si>
    <t xml:space="preserve">01626 863649                            </t>
  </si>
  <si>
    <t>FC380</t>
  </si>
  <si>
    <t>Faisel Baig</t>
  </si>
  <si>
    <t>St Mawes Pharmacy</t>
  </si>
  <si>
    <t>12 Kings Road</t>
  </si>
  <si>
    <t>St Mawes</t>
  </si>
  <si>
    <t xml:space="preserve">TR2 5DH                  </t>
  </si>
  <si>
    <t xml:space="preserve">01326 270296                            </t>
  </si>
  <si>
    <t>FC548</t>
  </si>
  <si>
    <t>19 Fore Street</t>
  </si>
  <si>
    <t xml:space="preserve">PL12 6AF                 </t>
  </si>
  <si>
    <t xml:space="preserve">01752 842606                            </t>
  </si>
  <si>
    <t>FDD71</t>
  </si>
  <si>
    <t>3-5 Broad Street</t>
  </si>
  <si>
    <t>Ottery St. Mary</t>
  </si>
  <si>
    <t xml:space="preserve">EX11 1BT                 </t>
  </si>
  <si>
    <t xml:space="preserve">01404 812503                            </t>
  </si>
  <si>
    <t>FDE23</t>
  </si>
  <si>
    <t>College Surgery</t>
  </si>
  <si>
    <t>Willand Road</t>
  </si>
  <si>
    <t>Cullompton</t>
  </si>
  <si>
    <t xml:space="preserve">EX15 1FE                 </t>
  </si>
  <si>
    <t xml:space="preserve">01884 32468                             </t>
  </si>
  <si>
    <t>1998-08-03</t>
  </si>
  <si>
    <t>FDH22</t>
  </si>
  <si>
    <t>George Wickham Ltd</t>
  </si>
  <si>
    <t>Luxtons The Pharmacy</t>
  </si>
  <si>
    <t>67 Cowick Street</t>
  </si>
  <si>
    <t>St Thomas</t>
  </si>
  <si>
    <t xml:space="preserve">EX4 1HW                  </t>
  </si>
  <si>
    <t xml:space="preserve">01392 274880                            </t>
  </si>
  <si>
    <t>FDK48</t>
  </si>
  <si>
    <t>9 Broad Street</t>
  </si>
  <si>
    <t>Launceston</t>
  </si>
  <si>
    <t xml:space="preserve">PL15 8AA                 </t>
  </si>
  <si>
    <t xml:space="preserve">01566 772081                            </t>
  </si>
  <si>
    <t>FDL22</t>
  </si>
  <si>
    <t>Garras Wharf,Truro</t>
  </si>
  <si>
    <t xml:space="preserve">TR1 2TN                  </t>
  </si>
  <si>
    <t xml:space="preserve">01872 357400                            </t>
  </si>
  <si>
    <t>FDP34</t>
  </si>
  <si>
    <t>The Magnolia Centre</t>
  </si>
  <si>
    <t>21 Chapel St</t>
  </si>
  <si>
    <t>Exmouth</t>
  </si>
  <si>
    <t xml:space="preserve">EX8 1HW                  </t>
  </si>
  <si>
    <t>FDT48</t>
  </si>
  <si>
    <t>9 Belle Vue</t>
  </si>
  <si>
    <t>Bude</t>
  </si>
  <si>
    <t xml:space="preserve">EX23 8JL                 </t>
  </si>
  <si>
    <t xml:space="preserve">01288 352000                            </t>
  </si>
  <si>
    <t>FDW84</t>
  </si>
  <si>
    <t>Hendras@Penryn LTD</t>
  </si>
  <si>
    <t>Doctors Surgery</t>
  </si>
  <si>
    <t>Saracen Surgery</t>
  </si>
  <si>
    <t>Penryn</t>
  </si>
  <si>
    <t xml:space="preserve">TR10 8HX                 </t>
  </si>
  <si>
    <t xml:space="preserve">01326 372233                            </t>
  </si>
  <si>
    <t>FDX42</t>
  </si>
  <si>
    <t>Axminster</t>
  </si>
  <si>
    <t xml:space="preserve">EX13 5AP                 </t>
  </si>
  <si>
    <t>FD185</t>
  </si>
  <si>
    <t>9 High St</t>
  </si>
  <si>
    <t>Bideford</t>
  </si>
  <si>
    <t xml:space="preserve">EX39 2AA                 </t>
  </si>
  <si>
    <t xml:space="preserve">01237 473635                            </t>
  </si>
  <si>
    <t>FD209</t>
  </si>
  <si>
    <t>14-16 Radford Park Rd</t>
  </si>
  <si>
    <t>Plymstock</t>
  </si>
  <si>
    <t xml:space="preserve">PL9 9DH                  </t>
  </si>
  <si>
    <t xml:space="preserve">01752 401494                            </t>
  </si>
  <si>
    <t>FD245</t>
  </si>
  <si>
    <t>Holiday Park</t>
  </si>
  <si>
    <t xml:space="preserve">EX12 2PB                 </t>
  </si>
  <si>
    <t xml:space="preserve">01297 529647                            </t>
  </si>
  <si>
    <t>FD355</t>
  </si>
  <si>
    <t>Alphington Pharmacy</t>
  </si>
  <si>
    <t>25 Ide Lane</t>
  </si>
  <si>
    <t>Alphington</t>
  </si>
  <si>
    <t xml:space="preserve">EX2 8UP                  </t>
  </si>
  <si>
    <t xml:space="preserve">01392 434749                            </t>
  </si>
  <si>
    <t>FD390</t>
  </si>
  <si>
    <t>Caen Medical Centre</t>
  </si>
  <si>
    <t>Braunton</t>
  </si>
  <si>
    <t>North Devon</t>
  </si>
  <si>
    <t xml:space="preserve">EX33 1LR                 </t>
  </si>
  <si>
    <t xml:space="preserve">01271 812193                            </t>
  </si>
  <si>
    <t>FD444</t>
  </si>
  <si>
    <t>Unit E Marsh Lane</t>
  </si>
  <si>
    <t>West Cornwall Shopping Pk</t>
  </si>
  <si>
    <t>Hayle</t>
  </si>
  <si>
    <t xml:space="preserve">TR27 4PN                 </t>
  </si>
  <si>
    <t xml:space="preserve">01736 756843                            </t>
  </si>
  <si>
    <t>2006-09-06</t>
  </si>
  <si>
    <t>FD839</t>
  </si>
  <si>
    <t>6 Bolton Street</t>
  </si>
  <si>
    <t>Brixham</t>
  </si>
  <si>
    <t xml:space="preserve">TQ5 9DE                  </t>
  </si>
  <si>
    <t>FD894</t>
  </si>
  <si>
    <t>11-11a Fore Street</t>
  </si>
  <si>
    <t xml:space="preserve">TQ5 8AA                  </t>
  </si>
  <si>
    <t xml:space="preserve">01803 882101                            </t>
  </si>
  <si>
    <t>FEA61</t>
  </si>
  <si>
    <t>17 Dennison Road</t>
  </si>
  <si>
    <t xml:space="preserve">PL31 2LL                 </t>
  </si>
  <si>
    <t xml:space="preserve">01208 72579                             </t>
  </si>
  <si>
    <t>FEC00</t>
  </si>
  <si>
    <t>9-13 Caen Street</t>
  </si>
  <si>
    <t xml:space="preserve">EX33 1AA                 </t>
  </si>
  <si>
    <t xml:space="preserve">01271 812081                            </t>
  </si>
  <si>
    <t>FEC86</t>
  </si>
  <si>
    <t>Bronshill Road</t>
  </si>
  <si>
    <t xml:space="preserve">TQ1 3HD                  </t>
  </si>
  <si>
    <t xml:space="preserve">01803 313362                            </t>
  </si>
  <si>
    <t>1998-12-07</t>
  </si>
  <si>
    <t>FEE33</t>
  </si>
  <si>
    <t>94 Pydar Street</t>
  </si>
  <si>
    <t xml:space="preserve">TR1 2BD                  </t>
  </si>
  <si>
    <t xml:space="preserve">01872 272810                            </t>
  </si>
  <si>
    <t>FEE81</t>
  </si>
  <si>
    <t>Exminster Pharmacy</t>
  </si>
  <si>
    <t>The Limes Surgery</t>
  </si>
  <si>
    <t>Church Stile</t>
  </si>
  <si>
    <t>Exminster</t>
  </si>
  <si>
    <t xml:space="preserve">EX6 8DF                  </t>
  </si>
  <si>
    <t xml:space="preserve">01392 833822                            </t>
  </si>
  <si>
    <t>FEF88</t>
  </si>
  <si>
    <t>2 Erme Terrace</t>
  </si>
  <si>
    <t>Ivybridge</t>
  </si>
  <si>
    <t xml:space="preserve">PL21 0AL                 </t>
  </si>
  <si>
    <t xml:space="preserve">01752 896787                            </t>
  </si>
  <si>
    <t>FEJ35</t>
  </si>
  <si>
    <t>5-6 Duke Street</t>
  </si>
  <si>
    <t>Tavistock</t>
  </si>
  <si>
    <t xml:space="preserve">PL19 0BA                 </t>
  </si>
  <si>
    <t xml:space="preserve">01822 612609                            </t>
  </si>
  <si>
    <t>FEJ39</t>
  </si>
  <si>
    <t>17-18 Fore Street</t>
  </si>
  <si>
    <t>Callington</t>
  </si>
  <si>
    <t xml:space="preserve">PL17 7AE                 </t>
  </si>
  <si>
    <t xml:space="preserve">01579 383106                            </t>
  </si>
  <si>
    <t>FEL17</t>
  </si>
  <si>
    <t>Looe Pharmacy</t>
  </si>
  <si>
    <t>65 Fore Street</t>
  </si>
  <si>
    <t>Looe</t>
  </si>
  <si>
    <t xml:space="preserve">PL13 1DT                 </t>
  </si>
  <si>
    <t xml:space="preserve">01503 262243                            </t>
  </si>
  <si>
    <t>FEL62</t>
  </si>
  <si>
    <t>Units 2&amp;3, Pembroke House</t>
  </si>
  <si>
    <t>Torquay Road</t>
  </si>
  <si>
    <t xml:space="preserve">TQ3 2EU                  </t>
  </si>
  <si>
    <t xml:space="preserve">01803 522308                            </t>
  </si>
  <si>
    <t>FEN63</t>
  </si>
  <si>
    <t>Poolearth LTD</t>
  </si>
  <si>
    <t>350 St Levens Road</t>
  </si>
  <si>
    <t xml:space="preserve">PL2 1JR                  </t>
  </si>
  <si>
    <t xml:space="preserve">01752 607219                            </t>
  </si>
  <si>
    <t>FET73</t>
  </si>
  <si>
    <t>Chiddenbrook Surgery</t>
  </si>
  <si>
    <t>Threshers</t>
  </si>
  <si>
    <t>Crediton</t>
  </si>
  <si>
    <t xml:space="preserve">EX17 3JJ                 </t>
  </si>
  <si>
    <t xml:space="preserve">01363 772841                            </t>
  </si>
  <si>
    <t>FEW43</t>
  </si>
  <si>
    <t>Lag (Uk) Limited</t>
  </si>
  <si>
    <t>Beer Pharmacy</t>
  </si>
  <si>
    <t>Beer</t>
  </si>
  <si>
    <t xml:space="preserve">EX12 3JJ                 </t>
  </si>
  <si>
    <t xml:space="preserve">01297 21823                             </t>
  </si>
  <si>
    <t>FEW47</t>
  </si>
  <si>
    <t>1 Cherrybrook Square</t>
  </si>
  <si>
    <t>Hookhills Road</t>
  </si>
  <si>
    <t xml:space="preserve">TQ4 7LY                  </t>
  </si>
  <si>
    <t>FEW75</t>
  </si>
  <si>
    <t>Wren Retail Park</t>
  </si>
  <si>
    <t xml:space="preserve">TQ2 7BJ                  </t>
  </si>
  <si>
    <t xml:space="preserve">01803 615874                            </t>
  </si>
  <si>
    <t>2006-04-21</t>
  </si>
  <si>
    <t>FEW76</t>
  </si>
  <si>
    <t>19 Ilsham Road</t>
  </si>
  <si>
    <t xml:space="preserve">TQ1 2JG                  </t>
  </si>
  <si>
    <t xml:space="preserve">01803 293732                            </t>
  </si>
  <si>
    <t>FEX93</t>
  </si>
  <si>
    <t>Manor Surgery</t>
  </si>
  <si>
    <t>Forth Noweth, Chapel St</t>
  </si>
  <si>
    <t>Redruth</t>
  </si>
  <si>
    <t xml:space="preserve">TR15 1AU                 </t>
  </si>
  <si>
    <t xml:space="preserve">01209 213600                            </t>
  </si>
  <si>
    <t>FE141</t>
  </si>
  <si>
    <t>Moreton Pharmacy Ltd</t>
  </si>
  <si>
    <t>14 The Square</t>
  </si>
  <si>
    <t>Moretonhampstead</t>
  </si>
  <si>
    <t xml:space="preserve">TQ13 8NF                 </t>
  </si>
  <si>
    <t xml:space="preserve">01647 440234                            </t>
  </si>
  <si>
    <t>FE404</t>
  </si>
  <si>
    <t>Battishorne Way</t>
  </si>
  <si>
    <t>Honiton</t>
  </si>
  <si>
    <t xml:space="preserve">EX14 2XD                 </t>
  </si>
  <si>
    <t xml:space="preserve">01404 405449                            </t>
  </si>
  <si>
    <t>FE597</t>
  </si>
  <si>
    <t>Mullins S</t>
  </si>
  <si>
    <t>Shaldon Pharmacy</t>
  </si>
  <si>
    <t>36 Fore Street</t>
  </si>
  <si>
    <t>Shaldon</t>
  </si>
  <si>
    <t xml:space="preserve">TQ14 0DE                 </t>
  </si>
  <si>
    <t xml:space="preserve">01626 873446                            </t>
  </si>
  <si>
    <t>FFF43</t>
  </si>
  <si>
    <t>2 Trelowarren Street</t>
  </si>
  <si>
    <t>Camborne</t>
  </si>
  <si>
    <t xml:space="preserve">TR14 8AA                 </t>
  </si>
  <si>
    <t xml:space="preserve">01209 713134                            </t>
  </si>
  <si>
    <t>FFG21</t>
  </si>
  <si>
    <t>Michael Meagher Limited</t>
  </si>
  <si>
    <t>Aj Reed</t>
  </si>
  <si>
    <t>The Globe</t>
  </si>
  <si>
    <t>Frances St</t>
  </si>
  <si>
    <t xml:space="preserve">TR1 3DP                  </t>
  </si>
  <si>
    <t xml:space="preserve">01872 272106                            </t>
  </si>
  <si>
    <t>FFH24</t>
  </si>
  <si>
    <t>25 Market Square</t>
  </si>
  <si>
    <t>Camelford</t>
  </si>
  <si>
    <t xml:space="preserve">PL32 9PD                 </t>
  </si>
  <si>
    <t xml:space="preserve">01840 212233                            </t>
  </si>
  <si>
    <t>FFM76</t>
  </si>
  <si>
    <t>100-102 Market Jew Street</t>
  </si>
  <si>
    <t>Penzance</t>
  </si>
  <si>
    <t xml:space="preserve">TR18 2LE                 </t>
  </si>
  <si>
    <t xml:space="preserve">01736 362135                            </t>
  </si>
  <si>
    <t>FFM97</t>
  </si>
  <si>
    <t>O'gallagher TC</t>
  </si>
  <si>
    <t>91 Church Road</t>
  </si>
  <si>
    <t xml:space="preserve">PL9 9AX                  </t>
  </si>
  <si>
    <t xml:space="preserve">01752 402246                            </t>
  </si>
  <si>
    <t>FFN64</t>
  </si>
  <si>
    <t>Clovelly Road</t>
  </si>
  <si>
    <t xml:space="preserve">EX39 3QU                 </t>
  </si>
  <si>
    <t xml:space="preserve">01237 427730                            </t>
  </si>
  <si>
    <t>FFQ10</t>
  </si>
  <si>
    <t>Morton I</t>
  </si>
  <si>
    <t>Morton's Pharmacy</t>
  </si>
  <si>
    <t xml:space="preserve">EX13 5AN                 </t>
  </si>
  <si>
    <t xml:space="preserve">01297 32115                             </t>
  </si>
  <si>
    <t>FFT25</t>
  </si>
  <si>
    <t>81 West Street</t>
  </si>
  <si>
    <t xml:space="preserve">PL19 8AQ                 </t>
  </si>
  <si>
    <t xml:space="preserve">01822 612104                            </t>
  </si>
  <si>
    <t>FFT67</t>
  </si>
  <si>
    <t>77 Whitleigh Green</t>
  </si>
  <si>
    <t>Whitleigh</t>
  </si>
  <si>
    <t xml:space="preserve">PL5 4DE                  </t>
  </si>
  <si>
    <t xml:space="preserve">01752 703950                            </t>
  </si>
  <si>
    <t>FF102</t>
  </si>
  <si>
    <t>324 Old Laira Road</t>
  </si>
  <si>
    <t>Laira</t>
  </si>
  <si>
    <t xml:space="preserve">PL3 6AQ                  </t>
  </si>
  <si>
    <t xml:space="preserve">01752 660734                            </t>
  </si>
  <si>
    <t>FF166</t>
  </si>
  <si>
    <t>76 Lower New George St</t>
  </si>
  <si>
    <t xml:space="preserve">01752 663627                            </t>
  </si>
  <si>
    <t>FF228</t>
  </si>
  <si>
    <t>3 Stewarts Buildings</t>
  </si>
  <si>
    <t>Morrab Road</t>
  </si>
  <si>
    <t xml:space="preserve">TR18 2QU                 </t>
  </si>
  <si>
    <t xml:space="preserve">01736 367588                            </t>
  </si>
  <si>
    <t>FF273</t>
  </si>
  <si>
    <t>Guildhall Shopping Centre</t>
  </si>
  <si>
    <t xml:space="preserve">EX4 3HJ                  </t>
  </si>
  <si>
    <t xml:space="preserve">01392 491272                            </t>
  </si>
  <si>
    <t>FF298</t>
  </si>
  <si>
    <t xml:space="preserve">TR26 1RS                 </t>
  </si>
  <si>
    <t xml:space="preserve">01736 795072                            </t>
  </si>
  <si>
    <t>FF364</t>
  </si>
  <si>
    <t>Kaypharma LTD</t>
  </si>
  <si>
    <t>1 Summer Lane</t>
  </si>
  <si>
    <t>Whipton</t>
  </si>
  <si>
    <t xml:space="preserve">EX4 8BU                  </t>
  </si>
  <si>
    <t xml:space="preserve">01392 467027                            </t>
  </si>
  <si>
    <t>FF901</t>
  </si>
  <si>
    <t>Drury's Pharmacies Ltd</t>
  </si>
  <si>
    <t>Newquay Health Centre</t>
  </si>
  <si>
    <t>St Thomas Road</t>
  </si>
  <si>
    <t>Newquay</t>
  </si>
  <si>
    <t xml:space="preserve">TR7 1RU                  </t>
  </si>
  <si>
    <t xml:space="preserve">01637 851844                            </t>
  </si>
  <si>
    <t>FF939</t>
  </si>
  <si>
    <t>59 Fore Street</t>
  </si>
  <si>
    <t>Heavitree</t>
  </si>
  <si>
    <t xml:space="preserve">EX1 2RJ                  </t>
  </si>
  <si>
    <t xml:space="preserve">01392 273121                            </t>
  </si>
  <si>
    <t>FGA88</t>
  </si>
  <si>
    <t>Budleigh Salterton</t>
  </si>
  <si>
    <t xml:space="preserve">EX9 6LQ                  </t>
  </si>
  <si>
    <t>FGE07</t>
  </si>
  <si>
    <t>7 Hornchurch Road</t>
  </si>
  <si>
    <t>Ernsettle</t>
  </si>
  <si>
    <t xml:space="preserve">PL5 2TQ                  </t>
  </si>
  <si>
    <t xml:space="preserve">01752 369922                            </t>
  </si>
  <si>
    <t>FGE76</t>
  </si>
  <si>
    <t>Mr Ac Coates</t>
  </si>
  <si>
    <t>Ac Coates Appliance Pharmacy</t>
  </si>
  <si>
    <t>2 Greenpark Avenue</t>
  </si>
  <si>
    <t xml:space="preserve">EX13 3PJ                 </t>
  </si>
  <si>
    <t xml:space="preserve">01404 45333                             </t>
  </si>
  <si>
    <t>FGF71</t>
  </si>
  <si>
    <t>Carn Brae Industrial Est</t>
  </si>
  <si>
    <t xml:space="preserve">TR15 3QJ                 </t>
  </si>
  <si>
    <t xml:space="preserve">01209 221447                            </t>
  </si>
  <si>
    <t>FGG85</t>
  </si>
  <si>
    <t>44a Gestridge Road</t>
  </si>
  <si>
    <t>Kingsteignton</t>
  </si>
  <si>
    <t>Newton Abbot</t>
  </si>
  <si>
    <t xml:space="preserve">TQ12 3HH                 </t>
  </si>
  <si>
    <t xml:space="preserve">01626 363883                            </t>
  </si>
  <si>
    <t>FGH97</t>
  </si>
  <si>
    <t>27-29 Marlborough Street</t>
  </si>
  <si>
    <t>Devonport</t>
  </si>
  <si>
    <t xml:space="preserve">PL1 4AE                  </t>
  </si>
  <si>
    <t xml:space="preserve">01752 500009                            </t>
  </si>
  <si>
    <t>FGJ68</t>
  </si>
  <si>
    <t>Pool Health Centre</t>
  </si>
  <si>
    <t>Pool,Redruth</t>
  </si>
  <si>
    <t xml:space="preserve">TR15 3DU                 </t>
  </si>
  <si>
    <t xml:space="preserve">01209 718505                            </t>
  </si>
  <si>
    <t>FGK08</t>
  </si>
  <si>
    <t>Barnstaple Retail Park</t>
  </si>
  <si>
    <t>Station Road, Bickington</t>
  </si>
  <si>
    <t xml:space="preserve">EX31 2AS                 </t>
  </si>
  <si>
    <t xml:space="preserve">01271 308447                            </t>
  </si>
  <si>
    <t>FGL52</t>
  </si>
  <si>
    <t>1-2 Penpol Terrace</t>
  </si>
  <si>
    <t>Foundry Square</t>
  </si>
  <si>
    <t xml:space="preserve">TR27 4BQ                 </t>
  </si>
  <si>
    <t xml:space="preserve">01736 753072                            </t>
  </si>
  <si>
    <t>FGL69</t>
  </si>
  <si>
    <t>97 King Street</t>
  </si>
  <si>
    <t xml:space="preserve">PL1 5JA                  </t>
  </si>
  <si>
    <t xml:space="preserve">01752 665145                            </t>
  </si>
  <si>
    <t>FGQ71</t>
  </si>
  <si>
    <t>Plymouth Road</t>
  </si>
  <si>
    <t>Marsh Mills</t>
  </si>
  <si>
    <t xml:space="preserve">PL3 6RL                  </t>
  </si>
  <si>
    <t xml:space="preserve">020 76956519                            </t>
  </si>
  <si>
    <t>2005-10-06</t>
  </si>
  <si>
    <t>FGR87</t>
  </si>
  <si>
    <t>The Honiton Group Surgery</t>
  </si>
  <si>
    <t>Marlpits Road</t>
  </si>
  <si>
    <t xml:space="preserve">EX14 2NY                 </t>
  </si>
  <si>
    <t>FGT62</t>
  </si>
  <si>
    <t>65 Exeter Road</t>
  </si>
  <si>
    <t xml:space="preserve">EX8 1QD                  </t>
  </si>
  <si>
    <t xml:space="preserve">01395 272392                            </t>
  </si>
  <si>
    <t>FGV45</t>
  </si>
  <si>
    <t>Green Lane Pharmacy</t>
  </si>
  <si>
    <t>12 Green Lane</t>
  </si>
  <si>
    <t xml:space="preserve">TR15 1JT                 </t>
  </si>
  <si>
    <t xml:space="preserve">01209 215845                            </t>
  </si>
  <si>
    <t>FGY19</t>
  </si>
  <si>
    <t>Clodgey Lane</t>
  </si>
  <si>
    <t>Turnpike, Helston</t>
  </si>
  <si>
    <t xml:space="preserve">TR13 8PJ                 </t>
  </si>
  <si>
    <t xml:space="preserve">01326 435449                            </t>
  </si>
  <si>
    <t>FG062</t>
  </si>
  <si>
    <t>Le Molay-Littry Way</t>
  </si>
  <si>
    <t>Bovey Tracey</t>
  </si>
  <si>
    <t xml:space="preserve">TQ13 9QP                 </t>
  </si>
  <si>
    <t xml:space="preserve">01626 835695                            </t>
  </si>
  <si>
    <t>FG328</t>
  </si>
  <si>
    <t>25-27 Imperial Road</t>
  </si>
  <si>
    <t xml:space="preserve">EX8 1DB                  </t>
  </si>
  <si>
    <t xml:space="preserve">01395 272079                            </t>
  </si>
  <si>
    <t>FG456</t>
  </si>
  <si>
    <t>Modbury Pharmacy Limited</t>
  </si>
  <si>
    <t>Tavyside Pharmacy</t>
  </si>
  <si>
    <t>Abbey Rise</t>
  </si>
  <si>
    <t xml:space="preserve">PL19 9BB                 </t>
  </si>
  <si>
    <t xml:space="preserve">01822 617991                            </t>
  </si>
  <si>
    <t>FG621</t>
  </si>
  <si>
    <t>Units 4b &amp; 4c</t>
  </si>
  <si>
    <t>East End Comm Village</t>
  </si>
  <si>
    <t xml:space="preserve">PL4 0RP                  </t>
  </si>
  <si>
    <t xml:space="preserve">01752 661716                            </t>
  </si>
  <si>
    <t>FG785</t>
  </si>
  <si>
    <t>31 Victoria Road</t>
  </si>
  <si>
    <t>Dartmouth</t>
  </si>
  <si>
    <t xml:space="preserve">TQ6 9RT                  </t>
  </si>
  <si>
    <t xml:space="preserve">01803 832474                            </t>
  </si>
  <si>
    <t>FG786</t>
  </si>
  <si>
    <t>8 Moorland Villas</t>
  </si>
  <si>
    <t>Yelverton</t>
  </si>
  <si>
    <t xml:space="preserve">PL20 6DT                 </t>
  </si>
  <si>
    <t xml:space="preserve">01822 852783                            </t>
  </si>
  <si>
    <t>FHD48</t>
  </si>
  <si>
    <t>Ivybridge Pharmacy</t>
  </si>
  <si>
    <t>7 Erme Court</t>
  </si>
  <si>
    <t xml:space="preserve">PL21 0SZ                 </t>
  </si>
  <si>
    <t xml:space="preserve">01752 892245                            </t>
  </si>
  <si>
    <t>2009-04-20</t>
  </si>
  <si>
    <t>FHE54</t>
  </si>
  <si>
    <t>Nicholls NH</t>
  </si>
  <si>
    <t>Newlyn Pharmacy</t>
  </si>
  <si>
    <t>5 The Strand</t>
  </si>
  <si>
    <t>Newlyn</t>
  </si>
  <si>
    <t xml:space="preserve">TR18 5HH                 </t>
  </si>
  <si>
    <t xml:space="preserve">01736 362324                            </t>
  </si>
  <si>
    <t>1991-03-11</t>
  </si>
  <si>
    <t>FHF51</t>
  </si>
  <si>
    <t>2 Brannams Square</t>
  </si>
  <si>
    <t>Kiln Lane</t>
  </si>
  <si>
    <t xml:space="preserve">EX32 8QB                 </t>
  </si>
  <si>
    <t xml:space="preserve">01271 342076                            </t>
  </si>
  <si>
    <t>FHJ27</t>
  </si>
  <si>
    <t>Bere Peninsula Pharmacy Ltd</t>
  </si>
  <si>
    <t>Ir Peacock Chemist</t>
  </si>
  <si>
    <t>3 Fore Street</t>
  </si>
  <si>
    <t>Bere Alston</t>
  </si>
  <si>
    <t xml:space="preserve">PL20 7AA                 </t>
  </si>
  <si>
    <t xml:space="preserve">01822 840234                            </t>
  </si>
  <si>
    <t>1993-09-27</t>
  </si>
  <si>
    <t>FHJ70</t>
  </si>
  <si>
    <t>Mr Neil Ansell &amp; Mrs Anna Ansell</t>
  </si>
  <si>
    <t>Bampton Pharmacy</t>
  </si>
  <si>
    <t>22 Fore Street</t>
  </si>
  <si>
    <t>Bampton</t>
  </si>
  <si>
    <t xml:space="preserve">EX16 9ND                 </t>
  </si>
  <si>
    <t xml:space="preserve">01398 331455                            </t>
  </si>
  <si>
    <t>FHJ95</t>
  </si>
  <si>
    <t>16 Holly Terrace</t>
  </si>
  <si>
    <t>Heamoor</t>
  </si>
  <si>
    <t xml:space="preserve">TR18 3EL                 </t>
  </si>
  <si>
    <t xml:space="preserve">01736 366381                            </t>
  </si>
  <si>
    <t>FHL28</t>
  </si>
  <si>
    <t>Brixham Road</t>
  </si>
  <si>
    <t xml:space="preserve">TQ4 7PE                  </t>
  </si>
  <si>
    <t xml:space="preserve">01803 666444                            </t>
  </si>
  <si>
    <t>FHM45</t>
  </si>
  <si>
    <t>Sidmouth</t>
  </si>
  <si>
    <t xml:space="preserve">EX10 8AH                 </t>
  </si>
  <si>
    <t>FHP71</t>
  </si>
  <si>
    <t>8 Honicknowle Green</t>
  </si>
  <si>
    <t>Honicknowle</t>
  </si>
  <si>
    <t xml:space="preserve">PL5 3PY                  </t>
  </si>
  <si>
    <t xml:space="preserve">01752 774246                            </t>
  </si>
  <si>
    <t>FHQ13</t>
  </si>
  <si>
    <t>Well Park</t>
  </si>
  <si>
    <t>Exeter Road</t>
  </si>
  <si>
    <t xml:space="preserve">EX17 3BW                 </t>
  </si>
  <si>
    <t xml:space="preserve">07918 778350                            </t>
  </si>
  <si>
    <t>FHR65</t>
  </si>
  <si>
    <t>Bath House</t>
  </si>
  <si>
    <t>Tintagel</t>
  </si>
  <si>
    <t xml:space="preserve">PL34 0DA                 </t>
  </si>
  <si>
    <t xml:space="preserve">01840 770219                            </t>
  </si>
  <si>
    <t>FHR85</t>
  </si>
  <si>
    <t>3 Alverton Street</t>
  </si>
  <si>
    <t xml:space="preserve">TR18 2QW                 </t>
  </si>
  <si>
    <t xml:space="preserve">01736 362130                            </t>
  </si>
  <si>
    <t>FHT76</t>
  </si>
  <si>
    <t>Bideford Medical Centre</t>
  </si>
  <si>
    <t>Abbotsham Road</t>
  </si>
  <si>
    <t xml:space="preserve">EX39 3AF                 </t>
  </si>
  <si>
    <t xml:space="preserve">01237 472002                            </t>
  </si>
  <si>
    <t>FHV00</t>
  </si>
  <si>
    <t>31-32 Fore Street</t>
  </si>
  <si>
    <t>Okehampton</t>
  </si>
  <si>
    <t xml:space="preserve">EX20 1HB                 </t>
  </si>
  <si>
    <t xml:space="preserve">01837 52153                             </t>
  </si>
  <si>
    <t>FHW22</t>
  </si>
  <si>
    <t>Chard Road Health Centre</t>
  </si>
  <si>
    <t>Chard Road</t>
  </si>
  <si>
    <t>St.Budeaux</t>
  </si>
  <si>
    <t xml:space="preserve">PL5 2UE                  </t>
  </si>
  <si>
    <t xml:space="preserve">01752 364280                            </t>
  </si>
  <si>
    <t>FHW89</t>
  </si>
  <si>
    <t>30-32 Guildhall Shop.Ctr</t>
  </si>
  <si>
    <t xml:space="preserve">EX4 3HH                  </t>
  </si>
  <si>
    <t xml:space="preserve">01392 273471                            </t>
  </si>
  <si>
    <t>2000-05-15</t>
  </si>
  <si>
    <t>FHX63</t>
  </si>
  <si>
    <t>Jubilee Buildings</t>
  </si>
  <si>
    <t>Peverell Park Road</t>
  </si>
  <si>
    <t xml:space="preserve">PL2 3PG                  </t>
  </si>
  <si>
    <t xml:space="preserve">01752 766818                            </t>
  </si>
  <si>
    <t>FH292</t>
  </si>
  <si>
    <t>18 Broad Street</t>
  </si>
  <si>
    <t>South Molton</t>
  </si>
  <si>
    <t xml:space="preserve">EX36 3AQ                 </t>
  </si>
  <si>
    <t>FH531</t>
  </si>
  <si>
    <t>Plymco Store</t>
  </si>
  <si>
    <t>Transit Way</t>
  </si>
  <si>
    <t>Honicknowle,Plymouth</t>
  </si>
  <si>
    <t xml:space="preserve">PL5 3TW                  </t>
  </si>
  <si>
    <t xml:space="preserve">01752 790926                            </t>
  </si>
  <si>
    <t>FH673</t>
  </si>
  <si>
    <t>2 Woolbrook Road</t>
  </si>
  <si>
    <t xml:space="preserve">EX10 9UU                 </t>
  </si>
  <si>
    <t xml:space="preserve">01395 579566                            </t>
  </si>
  <si>
    <t>FH883</t>
  </si>
  <si>
    <t>18 Fore Street</t>
  </si>
  <si>
    <t>Topsham</t>
  </si>
  <si>
    <t xml:space="preserve">EX3 0HE                  </t>
  </si>
  <si>
    <t xml:space="preserve">01392 873063                            </t>
  </si>
  <si>
    <t>FJE51</t>
  </si>
  <si>
    <t>Poolearth Torquay Ltd</t>
  </si>
  <si>
    <t>Watcombe Pharmacy</t>
  </si>
  <si>
    <t>69 Fore Street</t>
  </si>
  <si>
    <t>Barton</t>
  </si>
  <si>
    <t xml:space="preserve">TQ2 8BP                  </t>
  </si>
  <si>
    <t xml:space="preserve">01803 310196                            </t>
  </si>
  <si>
    <t>FJG33</t>
  </si>
  <si>
    <t>Albany St/Gladstone Place</t>
  </si>
  <si>
    <t xml:space="preserve">TQ12 2AN                 </t>
  </si>
  <si>
    <t xml:space="preserve">01626 363195                            </t>
  </si>
  <si>
    <t>FJN75</t>
  </si>
  <si>
    <t>68-72 Union Street</t>
  </si>
  <si>
    <t xml:space="preserve">TQ2 5PS                  </t>
  </si>
  <si>
    <t xml:space="preserve">01803 292708                            </t>
  </si>
  <si>
    <t>FJP38</t>
  </si>
  <si>
    <t>Babbacombe Pharmacy</t>
  </si>
  <si>
    <t>100 Reddenhill Road</t>
  </si>
  <si>
    <t>Babbacombe</t>
  </si>
  <si>
    <t xml:space="preserve">TQ1 3NT                  </t>
  </si>
  <si>
    <t xml:space="preserve">01803 312347                            </t>
  </si>
  <si>
    <t>FJP75</t>
  </si>
  <si>
    <t>2-3 Churchill Court</t>
  </si>
  <si>
    <t>Bolton Street</t>
  </si>
  <si>
    <t xml:space="preserve">TQ5 9DW                  </t>
  </si>
  <si>
    <t xml:space="preserve">01803 858142                            </t>
  </si>
  <si>
    <t>FJT66</t>
  </si>
  <si>
    <t>53 Valley Road</t>
  </si>
  <si>
    <t>Plympton</t>
  </si>
  <si>
    <t xml:space="preserve">PL7 1RF                  </t>
  </si>
  <si>
    <t xml:space="preserve">01752 346027                            </t>
  </si>
  <si>
    <t>FJX52</t>
  </si>
  <si>
    <t>Kaye S &amp; Son Ltd</t>
  </si>
  <si>
    <t>Narrowcliff Pharmacy</t>
  </si>
  <si>
    <t>Narrowcliffe Surgery</t>
  </si>
  <si>
    <t>Narrowcliffe</t>
  </si>
  <si>
    <t xml:space="preserve">TR7 2PG                  </t>
  </si>
  <si>
    <t xml:space="preserve">01637 872957                            </t>
  </si>
  <si>
    <t>1995-11-06</t>
  </si>
  <si>
    <t>FJ006</t>
  </si>
  <si>
    <t>Crediton Pharmacy</t>
  </si>
  <si>
    <t>19a High Street</t>
  </si>
  <si>
    <t xml:space="preserve">EX17 3AH                 </t>
  </si>
  <si>
    <t xml:space="preserve">01363 773030                            </t>
  </si>
  <si>
    <t>FJ134</t>
  </si>
  <si>
    <t>Ferndown Pharmacy Limited</t>
  </si>
  <si>
    <t>Torwood Street Pharmacy</t>
  </si>
  <si>
    <t>37a Torwood Street</t>
  </si>
  <si>
    <t xml:space="preserve">TQ1 1ED                  </t>
  </si>
  <si>
    <t xml:space="preserve">01803 292458                            </t>
  </si>
  <si>
    <t>2013-04-30</t>
  </si>
  <si>
    <t>FJ212</t>
  </si>
  <si>
    <t>28a Courtney Street</t>
  </si>
  <si>
    <t xml:space="preserve">TQ12 2DT                 </t>
  </si>
  <si>
    <t xml:space="preserve">01626 351694                            </t>
  </si>
  <si>
    <t>FJ352</t>
  </si>
  <si>
    <t>4 Chaddlewood Dist S Ctr</t>
  </si>
  <si>
    <t>Chaddlewood</t>
  </si>
  <si>
    <t xml:space="preserve">PL7 2DE                  </t>
  </si>
  <si>
    <t xml:space="preserve">01752 343470                            </t>
  </si>
  <si>
    <t>FJ626</t>
  </si>
  <si>
    <t>Tiverton Hospital</t>
  </si>
  <si>
    <t>Kennedy Way</t>
  </si>
  <si>
    <t xml:space="preserve">EX16 6RZ                 </t>
  </si>
  <si>
    <t xml:space="preserve">01884 254102                            </t>
  </si>
  <si>
    <t>2005-02-07</t>
  </si>
  <si>
    <t>FJ694</t>
  </si>
  <si>
    <t>Susanna Sherwood</t>
  </si>
  <si>
    <t>Mountchase Pharmacy</t>
  </si>
  <si>
    <t>13 Fore Street</t>
  </si>
  <si>
    <t>Lostwithiel</t>
  </si>
  <si>
    <t xml:space="preserve">PL22 0BW                 </t>
  </si>
  <si>
    <t xml:space="preserve">01208 872368                            </t>
  </si>
  <si>
    <t>FJ901</t>
  </si>
  <si>
    <t>9 The Strand</t>
  </si>
  <si>
    <t xml:space="preserve">TQ1 2AA                  </t>
  </si>
  <si>
    <t xml:space="preserve">01803 292086                            </t>
  </si>
  <si>
    <t>FKA16</t>
  </si>
  <si>
    <t>25-26 Fore Street</t>
  </si>
  <si>
    <t>Salcombe</t>
  </si>
  <si>
    <t xml:space="preserve">TQ8 8ET                  </t>
  </si>
  <si>
    <t xml:space="preserve">01548 842146                            </t>
  </si>
  <si>
    <t>FKA51</t>
  </si>
  <si>
    <t>Dk Naidu</t>
  </si>
  <si>
    <t>Carbis Bay Pharmacy</t>
  </si>
  <si>
    <t>Units 1-2</t>
  </si>
  <si>
    <t>Trevose House</t>
  </si>
  <si>
    <t>Carbis Bay</t>
  </si>
  <si>
    <t xml:space="preserve">TR26 2FZ                 </t>
  </si>
  <si>
    <t>2014-02-28</t>
  </si>
  <si>
    <t>FKA79</t>
  </si>
  <si>
    <t>Poolearth Torquay Limited</t>
  </si>
  <si>
    <t>Buckland Pharmacy</t>
  </si>
  <si>
    <t>16 Haldon Rise</t>
  </si>
  <si>
    <t xml:space="preserve">TQ12 4BG                 </t>
  </si>
  <si>
    <t xml:space="preserve">01626 365379                            </t>
  </si>
  <si>
    <t>FKD96</t>
  </si>
  <si>
    <t>638-640 Wolseley Road</t>
  </si>
  <si>
    <t>St Budeaux</t>
  </si>
  <si>
    <t xml:space="preserve">PL5 1TE                  </t>
  </si>
  <si>
    <t xml:space="preserve">01752 361016                            </t>
  </si>
  <si>
    <t>FKE01</t>
  </si>
  <si>
    <t>Arnolds Pharmacy Limited</t>
  </si>
  <si>
    <t>Arnolds Pharmacy</t>
  </si>
  <si>
    <t>21 Nelson Road</t>
  </si>
  <si>
    <t>Westward Ho</t>
  </si>
  <si>
    <t xml:space="preserve">EX39 1LF                 </t>
  </si>
  <si>
    <t>FKE05</t>
  </si>
  <si>
    <t>Alchem Pharmacy Bay</t>
  </si>
  <si>
    <t>52 Fore Street</t>
  </si>
  <si>
    <t xml:space="preserve">TQ5 8DZ                  </t>
  </si>
  <si>
    <t>FKF46</t>
  </si>
  <si>
    <t>Mount Pleasant Health Ctr</t>
  </si>
  <si>
    <t>Mount Pleasant Road</t>
  </si>
  <si>
    <t xml:space="preserve">EX4 7BW                  </t>
  </si>
  <si>
    <t xml:space="preserve">01392 432712                            </t>
  </si>
  <si>
    <t>FKF90</t>
  </si>
  <si>
    <t>159 St Marychurch Road</t>
  </si>
  <si>
    <t xml:space="preserve">TQ1 3HP                  </t>
  </si>
  <si>
    <t xml:space="preserve">01803 327552                            </t>
  </si>
  <si>
    <t>FKG74</t>
  </si>
  <si>
    <t>Reynolds KL</t>
  </si>
  <si>
    <t>South Brent Pharmacy</t>
  </si>
  <si>
    <t>South Brent</t>
  </si>
  <si>
    <t xml:space="preserve">TQ10 9AB                 </t>
  </si>
  <si>
    <t xml:space="preserve">01364 73249                             </t>
  </si>
  <si>
    <t>FKN44</t>
  </si>
  <si>
    <t>Hyde Park Pharmacy</t>
  </si>
  <si>
    <t>73 Hyde Park Road</t>
  </si>
  <si>
    <t>Mutley</t>
  </si>
  <si>
    <t xml:space="preserve">PL3 4JN                  </t>
  </si>
  <si>
    <t xml:space="preserve">01752 663216                            </t>
  </si>
  <si>
    <t>1991-11-25</t>
  </si>
  <si>
    <t>FKN85</t>
  </si>
  <si>
    <t>Coronation Road</t>
  </si>
  <si>
    <t>Totnes</t>
  </si>
  <si>
    <t xml:space="preserve">TQ9 5DF                  </t>
  </si>
  <si>
    <t xml:space="preserve">01803 840340                            </t>
  </si>
  <si>
    <t>FKQ05</t>
  </si>
  <si>
    <t>Lewis Pharmacy Limited</t>
  </si>
  <si>
    <t>70-72 Exeter Road</t>
  </si>
  <si>
    <t xml:space="preserve">EX8 1PY                  </t>
  </si>
  <si>
    <t xml:space="preserve">01395 272714                            </t>
  </si>
  <si>
    <t>FKQ20</t>
  </si>
  <si>
    <t>Tavistock Road</t>
  </si>
  <si>
    <t xml:space="preserve">PL15 9HG                 </t>
  </si>
  <si>
    <t xml:space="preserve">01566 776975                            </t>
  </si>
  <si>
    <t>1995-07-11</t>
  </si>
  <si>
    <t>FKQ69</t>
  </si>
  <si>
    <t>O'brien LTD</t>
  </si>
  <si>
    <t>Broadway Bay Pharmacy</t>
  </si>
  <si>
    <t>1 Churston Broadway</t>
  </si>
  <si>
    <t>Churston</t>
  </si>
  <si>
    <t xml:space="preserve">TQ4 6LE                  </t>
  </si>
  <si>
    <t xml:space="preserve">01803 842744                            </t>
  </si>
  <si>
    <t>FKT09</t>
  </si>
  <si>
    <t>6 Higher Road</t>
  </si>
  <si>
    <t>Fremington</t>
  </si>
  <si>
    <t xml:space="preserve">EX31 3BG                 </t>
  </si>
  <si>
    <t xml:space="preserve">01271 372407                            </t>
  </si>
  <si>
    <t>FK036</t>
  </si>
  <si>
    <t>Hendras@Penryn Ltd</t>
  </si>
  <si>
    <t>56 Market Street</t>
  </si>
  <si>
    <t xml:space="preserve">TR10 8BH                 </t>
  </si>
  <si>
    <t xml:space="preserve">01326 373357                            </t>
  </si>
  <si>
    <t>FK293</t>
  </si>
  <si>
    <t>Bastions Chemist Ltd</t>
  </si>
  <si>
    <t>Bastions Chemist</t>
  </si>
  <si>
    <t>16 Chapel Street</t>
  </si>
  <si>
    <t xml:space="preserve">TR15 2DB                 </t>
  </si>
  <si>
    <t xml:space="preserve">01209 211056                            </t>
  </si>
  <si>
    <t>FK340</t>
  </si>
  <si>
    <t>9 New Road</t>
  </si>
  <si>
    <t xml:space="preserve">TQ5 8LZ                  </t>
  </si>
  <si>
    <t xml:space="preserve">01803 883318                            </t>
  </si>
  <si>
    <t>2005-06-20</t>
  </si>
  <si>
    <t>FK603</t>
  </si>
  <si>
    <t>Falmouth Health Centre</t>
  </si>
  <si>
    <t>Trevaylor Road</t>
  </si>
  <si>
    <t>Falmouth</t>
  </si>
  <si>
    <t xml:space="preserve">TR11 2LH                 </t>
  </si>
  <si>
    <t xml:space="preserve">01326 212300                            </t>
  </si>
  <si>
    <t>FK899</t>
  </si>
  <si>
    <t>38 Meneage Street</t>
  </si>
  <si>
    <t>Helston</t>
  </si>
  <si>
    <t xml:space="preserve">TR13 8QY                 </t>
  </si>
  <si>
    <t xml:space="preserve">01326 572030                            </t>
  </si>
  <si>
    <t>FLD28</t>
  </si>
  <si>
    <t>Shiphay Pharmacy</t>
  </si>
  <si>
    <t>11 Collaton Road</t>
  </si>
  <si>
    <t>Shiphay</t>
  </si>
  <si>
    <t xml:space="preserve">TQ2 7HH                  </t>
  </si>
  <si>
    <t xml:space="preserve">01803 613152                            </t>
  </si>
  <si>
    <t>FLE57</t>
  </si>
  <si>
    <t>99 Foxhole Road</t>
  </si>
  <si>
    <t xml:space="preserve">TQ3 3SU                  </t>
  </si>
  <si>
    <t xml:space="preserve">01803 556958                            </t>
  </si>
  <si>
    <t>FLF65</t>
  </si>
  <si>
    <t>57-59 Mutley Plain</t>
  </si>
  <si>
    <t xml:space="preserve">PL4 6JH                  </t>
  </si>
  <si>
    <t>FLF71</t>
  </si>
  <si>
    <t>Prestt AI</t>
  </si>
  <si>
    <t>Ross Chemist</t>
  </si>
  <si>
    <t>Bishopsteignton</t>
  </si>
  <si>
    <t xml:space="preserve">TQ14 9QR                 </t>
  </si>
  <si>
    <t xml:space="preserve">01626 775234                            </t>
  </si>
  <si>
    <t>FLG36</t>
  </si>
  <si>
    <t>Aa Martinez De La Casa &amp; Ml Georgian</t>
  </si>
  <si>
    <t>Hele Pharmacy</t>
  </si>
  <si>
    <t>111 Hele Road</t>
  </si>
  <si>
    <t xml:space="preserve">TQ2 7PS                  </t>
  </si>
  <si>
    <t xml:space="preserve">01803 311191                            </t>
  </si>
  <si>
    <t>FLG82</t>
  </si>
  <si>
    <t>16 Fore Street</t>
  </si>
  <si>
    <t>Torpoint</t>
  </si>
  <si>
    <t xml:space="preserve">PL11 2AD                 </t>
  </si>
  <si>
    <t xml:space="preserve">01752 812591                            </t>
  </si>
  <si>
    <t>FLH76</t>
  </si>
  <si>
    <t>8 Fore Street</t>
  </si>
  <si>
    <t>St Marychurch</t>
  </si>
  <si>
    <t xml:space="preserve">TQ1 4NE                  </t>
  </si>
  <si>
    <t>FLH91</t>
  </si>
  <si>
    <t>1 York Road</t>
  </si>
  <si>
    <t xml:space="preserve">PL11 2LG                 </t>
  </si>
  <si>
    <t xml:space="preserve">01752 812475                            </t>
  </si>
  <si>
    <t>FLK02</t>
  </si>
  <si>
    <t>Trescobeas Surgery</t>
  </si>
  <si>
    <t>Trescobeas Road</t>
  </si>
  <si>
    <t xml:space="preserve">TR11 2UN                 </t>
  </si>
  <si>
    <t xml:space="preserve">01326 315579                            </t>
  </si>
  <si>
    <t>FLP20</t>
  </si>
  <si>
    <t>Penn Inn</t>
  </si>
  <si>
    <t xml:space="preserve">TQ12 1BN                 </t>
  </si>
  <si>
    <t xml:space="preserve">01626 333639                            </t>
  </si>
  <si>
    <t>2011-12-02</t>
  </si>
  <si>
    <t>FLQ12</t>
  </si>
  <si>
    <t>Dawes P</t>
  </si>
  <si>
    <t>Modbury Pharmacy</t>
  </si>
  <si>
    <t>5 Broad Street</t>
  </si>
  <si>
    <t>Modbury</t>
  </si>
  <si>
    <t xml:space="preserve">PL21 0PS                 </t>
  </si>
  <si>
    <t xml:space="preserve">01548 830212                            </t>
  </si>
  <si>
    <t>FLQ72</t>
  </si>
  <si>
    <t>1-2 Alverton Terrace</t>
  </si>
  <si>
    <t xml:space="preserve">TR18 4JH                 </t>
  </si>
  <si>
    <t xml:space="preserve">01736 362110                            </t>
  </si>
  <si>
    <t>FLR00</t>
  </si>
  <si>
    <t>Maunders Pharmacy</t>
  </si>
  <si>
    <t>9 Regent Street</t>
  </si>
  <si>
    <t xml:space="preserve">TQ14 8SJ                 </t>
  </si>
  <si>
    <t xml:space="preserve">01626 774628                            </t>
  </si>
  <si>
    <t>FLR29</t>
  </si>
  <si>
    <t>59 Queen Street</t>
  </si>
  <si>
    <t xml:space="preserve">TQ12 2AU                 </t>
  </si>
  <si>
    <t xml:space="preserve">01626 354783                            </t>
  </si>
  <si>
    <t>FL167</t>
  </si>
  <si>
    <t>Kevin Budden</t>
  </si>
  <si>
    <t>Colyton Pharmacy Ltd</t>
  </si>
  <si>
    <t>Coylton</t>
  </si>
  <si>
    <t xml:space="preserve">EX24 6JS                 </t>
  </si>
  <si>
    <t xml:space="preserve">01297 552348                            </t>
  </si>
  <si>
    <t>1989-07-31</t>
  </si>
  <si>
    <t>FL173</t>
  </si>
  <si>
    <t>21-22 Baytree Hill</t>
  </si>
  <si>
    <t>Liskeard</t>
  </si>
  <si>
    <t xml:space="preserve">PL14 4BG                 </t>
  </si>
  <si>
    <t xml:space="preserve">01579 343183                            </t>
  </si>
  <si>
    <t>FL203</t>
  </si>
  <si>
    <t>Tariq Amin &amp; Asif Sharif</t>
  </si>
  <si>
    <t>Middleway Pharmacy</t>
  </si>
  <si>
    <t>Middleway Surgery</t>
  </si>
  <si>
    <t>St Blazey</t>
  </si>
  <si>
    <t>Par</t>
  </si>
  <si>
    <t xml:space="preserve">PL24 2JL                 </t>
  </si>
  <si>
    <t xml:space="preserve">01726 813538                            </t>
  </si>
  <si>
    <t>FL228</t>
  </si>
  <si>
    <t>St Columb</t>
  </si>
  <si>
    <t xml:space="preserve">TR9 6AP                  </t>
  </si>
  <si>
    <t xml:space="preserve">01637 880251                            </t>
  </si>
  <si>
    <t>FL344</t>
  </si>
  <si>
    <t>Highbury House</t>
  </si>
  <si>
    <t>Litchdon Medical Centre</t>
  </si>
  <si>
    <t>Landkey Road</t>
  </si>
  <si>
    <t>Newport, Barnstaple</t>
  </si>
  <si>
    <t xml:space="preserve">EX32 9BZ                 </t>
  </si>
  <si>
    <t xml:space="preserve">01271 342434                            </t>
  </si>
  <si>
    <t>FL375</t>
  </si>
  <si>
    <t>Bear Street Pharmacy</t>
  </si>
  <si>
    <t>49 Bear Street</t>
  </si>
  <si>
    <t xml:space="preserve">EX32 7DB                 </t>
  </si>
  <si>
    <t xml:space="preserve">01271 342549                            </t>
  </si>
  <si>
    <t>FL573</t>
  </si>
  <si>
    <t>Exeter Vale Shopping Ctr</t>
  </si>
  <si>
    <t>Russell Way</t>
  </si>
  <si>
    <t xml:space="preserve">EX2 7EZ                  </t>
  </si>
  <si>
    <t xml:space="preserve">01392 308847                            </t>
  </si>
  <si>
    <t>FL662</t>
  </si>
  <si>
    <t>Medical Hall</t>
  </si>
  <si>
    <t xml:space="preserve">EX36 3BU                 </t>
  </si>
  <si>
    <t xml:space="preserve">01769 572528                            </t>
  </si>
  <si>
    <t>FL682</t>
  </si>
  <si>
    <t>123-125 High Street</t>
  </si>
  <si>
    <t xml:space="preserve">EX14 1HR                 </t>
  </si>
  <si>
    <t>FMC81</t>
  </si>
  <si>
    <t>2 Greenhill Way Retail Pk</t>
  </si>
  <si>
    <t xml:space="preserve">TQ12 3SB                 </t>
  </si>
  <si>
    <t xml:space="preserve">01626 369025                            </t>
  </si>
  <si>
    <t>2012-04-04</t>
  </si>
  <si>
    <t>FMF52</t>
  </si>
  <si>
    <t>Norsworthy LTD</t>
  </si>
  <si>
    <t>Fore Street Pharmacy</t>
  </si>
  <si>
    <t xml:space="preserve">EX3 0HF                  </t>
  </si>
  <si>
    <t xml:space="preserve">01392 873581                            </t>
  </si>
  <si>
    <t>FMF72</t>
  </si>
  <si>
    <t>72 Fore Street</t>
  </si>
  <si>
    <t xml:space="preserve">TR15 2AF                 </t>
  </si>
  <si>
    <t xml:space="preserve">01209 212677                            </t>
  </si>
  <si>
    <t>FMG69</t>
  </si>
  <si>
    <t>Ramsay Pharmacy Ltd</t>
  </si>
  <si>
    <t>Ramsay Pharmacy</t>
  </si>
  <si>
    <t>42 Fore Street</t>
  </si>
  <si>
    <t>St Just In Penwith</t>
  </si>
  <si>
    <t xml:space="preserve">TR19 7LJ                 </t>
  </si>
  <si>
    <t xml:space="preserve">01736 788440                            </t>
  </si>
  <si>
    <t>FMG90</t>
  </si>
  <si>
    <t>Clarence Wharf</t>
  </si>
  <si>
    <t>Barnstaple Street</t>
  </si>
  <si>
    <t xml:space="preserve">EX39 4AU                 </t>
  </si>
  <si>
    <t xml:space="preserve">01237 421221                            </t>
  </si>
  <si>
    <t>FMJ40</t>
  </si>
  <si>
    <t>19 Croft Road</t>
  </si>
  <si>
    <t xml:space="preserve">TQ2 5UA                  </t>
  </si>
  <si>
    <t xml:space="preserve">01803 292605                            </t>
  </si>
  <si>
    <t>FMK64</t>
  </si>
  <si>
    <t>21 The Strand</t>
  </si>
  <si>
    <t xml:space="preserve">EX7 9PS                  </t>
  </si>
  <si>
    <t xml:space="preserve">01626 889139                            </t>
  </si>
  <si>
    <t>2012-09-11</t>
  </si>
  <si>
    <t>FMP18</t>
  </si>
  <si>
    <t>St Leonards Pharmacy</t>
  </si>
  <si>
    <t>St Leonards Medical Ctr.</t>
  </si>
  <si>
    <t>Athelstan Road</t>
  </si>
  <si>
    <t xml:space="preserve">EX1 1SB                  </t>
  </si>
  <si>
    <t xml:space="preserve">01392 422444                            </t>
  </si>
  <si>
    <t>2008-01-10</t>
  </si>
  <si>
    <t>FMP25</t>
  </si>
  <si>
    <t>8 Leypark Drive</t>
  </si>
  <si>
    <t>Estover</t>
  </si>
  <si>
    <t xml:space="preserve">PL6 8UD                  </t>
  </si>
  <si>
    <t xml:space="preserve">01752 704189                            </t>
  </si>
  <si>
    <t>FMQ93</t>
  </si>
  <si>
    <t>Pinhoe</t>
  </si>
  <si>
    <t xml:space="preserve">EX1 3SA                  </t>
  </si>
  <si>
    <t xml:space="preserve">01392 467355                            </t>
  </si>
  <si>
    <t>FM080</t>
  </si>
  <si>
    <t>10 Commercial Street</t>
  </si>
  <si>
    <t xml:space="preserve">TR14 8JY                 </t>
  </si>
  <si>
    <t xml:space="preserve">01209 713194                            </t>
  </si>
  <si>
    <t>FM182</t>
  </si>
  <si>
    <t>Helston Medical Services Ltd</t>
  </si>
  <si>
    <t>Trelawney Road</t>
  </si>
  <si>
    <t xml:space="preserve">TR13 8AU                 </t>
  </si>
  <si>
    <t xml:space="preserve">01326 561400                            </t>
  </si>
  <si>
    <t>FM250</t>
  </si>
  <si>
    <t>Chisman GRM</t>
  </si>
  <si>
    <t>Roberts Pharmacy</t>
  </si>
  <si>
    <t>The Coombes</t>
  </si>
  <si>
    <t>Polperro</t>
  </si>
  <si>
    <t xml:space="preserve">PL13 2RG                 </t>
  </si>
  <si>
    <t xml:space="preserve">01503 272250                            </t>
  </si>
  <si>
    <t>FM258</t>
  </si>
  <si>
    <t xml:space="preserve">01237 372407                            </t>
  </si>
  <si>
    <t>FM400</t>
  </si>
  <si>
    <t>Nicholson Road</t>
  </si>
  <si>
    <t xml:space="preserve">TQ2 7HT                  </t>
  </si>
  <si>
    <t xml:space="preserve">01803 614581                            </t>
  </si>
  <si>
    <t>1999-01-15</t>
  </si>
  <si>
    <t>FM485</t>
  </si>
  <si>
    <t>126 High St</t>
  </si>
  <si>
    <t xml:space="preserve">EX17 3LQ                 </t>
  </si>
  <si>
    <t xml:space="preserve">01363 772062                            </t>
  </si>
  <si>
    <t>FM565</t>
  </si>
  <si>
    <t>83-85 Union Street</t>
  </si>
  <si>
    <t xml:space="preserve">TQ1 3DG                  </t>
  </si>
  <si>
    <t xml:space="preserve">01803 295645                            </t>
  </si>
  <si>
    <t>FM705</t>
  </si>
  <si>
    <t>School Rd, Kingskerswell</t>
  </si>
  <si>
    <t xml:space="preserve">TQ12 5DJ                 </t>
  </si>
  <si>
    <t xml:space="preserve">01803 872155                            </t>
  </si>
  <si>
    <t>FM781</t>
  </si>
  <si>
    <t>Mevagissey</t>
  </si>
  <si>
    <t>St Austell</t>
  </si>
  <si>
    <t xml:space="preserve">PL26 6UQ                 </t>
  </si>
  <si>
    <t xml:space="preserve">01726 842349                            </t>
  </si>
  <si>
    <t>FM928</t>
  </si>
  <si>
    <t>Ashburton</t>
  </si>
  <si>
    <t xml:space="preserve">TQ13 7QD                 </t>
  </si>
  <si>
    <t xml:space="preserve">01364 652222                            </t>
  </si>
  <si>
    <t>FNE68</t>
  </si>
  <si>
    <t>Truro Health Park</t>
  </si>
  <si>
    <t>Infirmary Hill</t>
  </si>
  <si>
    <t xml:space="preserve">TR1 2JA                  </t>
  </si>
  <si>
    <t xml:space="preserve">01872 272823                            </t>
  </si>
  <si>
    <t>FNF48</t>
  </si>
  <si>
    <t>Morrab Pharmacy</t>
  </si>
  <si>
    <t>Morrab Surgery</t>
  </si>
  <si>
    <t>2 Morrab Road</t>
  </si>
  <si>
    <t xml:space="preserve">TR18 4EL                 </t>
  </si>
  <si>
    <t xml:space="preserve">01736 332008                            </t>
  </si>
  <si>
    <t>2013-05-06</t>
  </si>
  <si>
    <t>FNG76</t>
  </si>
  <si>
    <t>Northam, Bideford</t>
  </si>
  <si>
    <t xml:space="preserve">EX39 1AZ                 </t>
  </si>
  <si>
    <t xml:space="preserve">01237 474340                            </t>
  </si>
  <si>
    <t>FNH46</t>
  </si>
  <si>
    <t>Tamar Valley Health Ltd</t>
  </si>
  <si>
    <t>Gunnislake Pharmacy</t>
  </si>
  <si>
    <t>Gunnislake Health Centre</t>
  </si>
  <si>
    <t>The Orchard</t>
  </si>
  <si>
    <t>Gunnislake</t>
  </si>
  <si>
    <t xml:space="preserve">PL18 9JZ                 </t>
  </si>
  <si>
    <t xml:space="preserve">01822 835000                            </t>
  </si>
  <si>
    <t>FNJ65</t>
  </si>
  <si>
    <t>5-6 The Quay</t>
  </si>
  <si>
    <t xml:space="preserve">TQ6 9PS                  </t>
  </si>
  <si>
    <t xml:space="preserve">01803 832742                            </t>
  </si>
  <si>
    <t>FNJ66</t>
  </si>
  <si>
    <t>Bampton Street</t>
  </si>
  <si>
    <t xml:space="preserve">EX16 6BL                 </t>
  </si>
  <si>
    <t xml:space="preserve">01884 254170                            </t>
  </si>
  <si>
    <t>FNL05</t>
  </si>
  <si>
    <t xml:space="preserve">EX15 1BQ                 </t>
  </si>
  <si>
    <t xml:space="preserve">01884 705447                            </t>
  </si>
  <si>
    <t>FNM46</t>
  </si>
  <si>
    <t>Knowle House Surgery</t>
  </si>
  <si>
    <t>4 Meavy Way, Crownhill</t>
  </si>
  <si>
    <t xml:space="preserve">PL5 3JB                  </t>
  </si>
  <si>
    <t xml:space="preserve">01752 777447                            </t>
  </si>
  <si>
    <t>FNP12</t>
  </si>
  <si>
    <t>139 Callington Road</t>
  </si>
  <si>
    <t xml:space="preserve">PL12 6EB                 </t>
  </si>
  <si>
    <t xml:space="preserve">01752 842013                            </t>
  </si>
  <si>
    <t>FNP64</t>
  </si>
  <si>
    <t>Smith Jr &amp; Al</t>
  </si>
  <si>
    <t>120 Withycombe Village Rd</t>
  </si>
  <si>
    <t xml:space="preserve">EX8 3AN                  </t>
  </si>
  <si>
    <t>FNQ40</t>
  </si>
  <si>
    <t>Bassett Road</t>
  </si>
  <si>
    <t>Paynters Lane End</t>
  </si>
  <si>
    <t>Illogan, Redruth</t>
  </si>
  <si>
    <t xml:space="preserve">TR16 4SS                 </t>
  </si>
  <si>
    <t xml:space="preserve">01209 843856                            </t>
  </si>
  <si>
    <t>FNQ47</t>
  </si>
  <si>
    <t>Canaan Way</t>
  </si>
  <si>
    <t>Ottery St Mary</t>
  </si>
  <si>
    <t xml:space="preserve">EX11 1EQ                 </t>
  </si>
  <si>
    <t xml:space="preserve">01404 812732                            </t>
  </si>
  <si>
    <t>FNR67</t>
  </si>
  <si>
    <t>Exe Bridges Retail Park</t>
  </si>
  <si>
    <t>Alphington Street</t>
  </si>
  <si>
    <t xml:space="preserve">EX4 1AH                  </t>
  </si>
  <si>
    <t>FNW06</t>
  </si>
  <si>
    <t>21 High St</t>
  </si>
  <si>
    <t xml:space="preserve">01271 862058                            </t>
  </si>
  <si>
    <t>2002-09-07</t>
  </si>
  <si>
    <t>FN167</t>
  </si>
  <si>
    <t>34-38 Courtney Street</t>
  </si>
  <si>
    <t>FN174</t>
  </si>
  <si>
    <t>31 The Ridgeway</t>
  </si>
  <si>
    <t xml:space="preserve">PL7 3AW                  </t>
  </si>
  <si>
    <t xml:space="preserve">01752 342592                            </t>
  </si>
  <si>
    <t>FN550</t>
  </si>
  <si>
    <t>21-23 Station Road</t>
  </si>
  <si>
    <t xml:space="preserve">EX15 1AH                 </t>
  </si>
  <si>
    <t xml:space="preserve">01884 32279                             </t>
  </si>
  <si>
    <t>FPA99</t>
  </si>
  <si>
    <t>Corner Place Pharmacy</t>
  </si>
  <si>
    <t>46a Dartmouth Road</t>
  </si>
  <si>
    <t xml:space="preserve">TQ4 5AH                  </t>
  </si>
  <si>
    <t xml:space="preserve">01803 555235                            </t>
  </si>
  <si>
    <t>FPC74</t>
  </si>
  <si>
    <t>26 Belle Vue</t>
  </si>
  <si>
    <t xml:space="preserve">EX23 8JS                 </t>
  </si>
  <si>
    <t xml:space="preserve">01288 352026                            </t>
  </si>
  <si>
    <t>FPD58</t>
  </si>
  <si>
    <t>R &amp; M Pharma Ltd</t>
  </si>
  <si>
    <t>White's Pharmacy</t>
  </si>
  <si>
    <t>17 Rolle Street</t>
  </si>
  <si>
    <t xml:space="preserve">EX8 1HA                  </t>
  </si>
  <si>
    <t xml:space="preserve">01395 263027                            </t>
  </si>
  <si>
    <t>FPE07</t>
  </si>
  <si>
    <t>70 High Street</t>
  </si>
  <si>
    <t xml:space="preserve">EX14 1PD                 </t>
  </si>
  <si>
    <t xml:space="preserve">01404 41866                             </t>
  </si>
  <si>
    <t>FPH68</t>
  </si>
  <si>
    <t>168 Barton Hill Road</t>
  </si>
  <si>
    <t xml:space="preserve">TQ2 8HN                  </t>
  </si>
  <si>
    <t xml:space="preserve">01803 327304                            </t>
  </si>
  <si>
    <t>FPJ91</t>
  </si>
  <si>
    <t>146 Eggbuckland Road</t>
  </si>
  <si>
    <t>Higher Compton</t>
  </si>
  <si>
    <t xml:space="preserve">PL3 5JU                  </t>
  </si>
  <si>
    <t xml:space="preserve">01752 771770                            </t>
  </si>
  <si>
    <t>FPL78</t>
  </si>
  <si>
    <t>Highweek Street</t>
  </si>
  <si>
    <t xml:space="preserve">TQ12 1TG                 </t>
  </si>
  <si>
    <t xml:space="preserve">01626 882700                            </t>
  </si>
  <si>
    <t>FPM43</t>
  </si>
  <si>
    <t>Stolton D</t>
  </si>
  <si>
    <t>Stolton's Pharmacy</t>
  </si>
  <si>
    <t>20 Bishops Place</t>
  </si>
  <si>
    <t>West Hoe</t>
  </si>
  <si>
    <t xml:space="preserve">PL1 3BW                  </t>
  </si>
  <si>
    <t xml:space="preserve">01752 257267                            </t>
  </si>
  <si>
    <t>1993-09-13</t>
  </si>
  <si>
    <t>FPN60</t>
  </si>
  <si>
    <t>Jubilee Road</t>
  </si>
  <si>
    <t>Wadebridge</t>
  </si>
  <si>
    <t xml:space="preserve">PL27 7AT                 </t>
  </si>
  <si>
    <t xml:space="preserve">01208 812760                            </t>
  </si>
  <si>
    <t>FPP27</t>
  </si>
  <si>
    <t>Ground Floor Fountain Crt</t>
  </si>
  <si>
    <t xml:space="preserve">TQ13 9AD                 </t>
  </si>
  <si>
    <t xml:space="preserve">01626 832275                            </t>
  </si>
  <si>
    <t>FPP28</t>
  </si>
  <si>
    <t>3 Red Lion Lane</t>
  </si>
  <si>
    <t xml:space="preserve">EX1 2AL                  </t>
  </si>
  <si>
    <t>FPT30</t>
  </si>
  <si>
    <t>Superdrug Stores</t>
  </si>
  <si>
    <t>13 Boscawen Street</t>
  </si>
  <si>
    <t xml:space="preserve">TR1 2QU                  </t>
  </si>
  <si>
    <t xml:space="preserve">01872 241611                            </t>
  </si>
  <si>
    <t>FPW93</t>
  </si>
  <si>
    <t>58 Salisbury Road</t>
  </si>
  <si>
    <t>St Judes</t>
  </si>
  <si>
    <t xml:space="preserve">PL4 8SY                  </t>
  </si>
  <si>
    <t xml:space="preserve">01752 663042                            </t>
  </si>
  <si>
    <t>FPY42</t>
  </si>
  <si>
    <t>2-3 The Square</t>
  </si>
  <si>
    <t>Holsworthy</t>
  </si>
  <si>
    <t xml:space="preserve">EX22 6DL                 </t>
  </si>
  <si>
    <t>FPY53</t>
  </si>
  <si>
    <t>St.Budeaux Health Centre</t>
  </si>
  <si>
    <t>Stirling Road</t>
  </si>
  <si>
    <t xml:space="preserve">PL5 1PL                  </t>
  </si>
  <si>
    <t xml:space="preserve">01752 364145                            </t>
  </si>
  <si>
    <t>FP191</t>
  </si>
  <si>
    <t>16-18 Fore Street</t>
  </si>
  <si>
    <t>Fowey</t>
  </si>
  <si>
    <t xml:space="preserve">PL23 1AQ                 </t>
  </si>
  <si>
    <t xml:space="preserve">01726 833332                            </t>
  </si>
  <si>
    <t>2005-03-14</t>
  </si>
  <si>
    <t>FP216</t>
  </si>
  <si>
    <t>Bahati19 Limited</t>
  </si>
  <si>
    <t>Lynton Pharmacy</t>
  </si>
  <si>
    <t>17-18 Lee Road</t>
  </si>
  <si>
    <t>Lynton</t>
  </si>
  <si>
    <t xml:space="preserve">EX35 6BP                 </t>
  </si>
  <si>
    <t xml:space="preserve">01598 753377                            </t>
  </si>
  <si>
    <t>FP239</t>
  </si>
  <si>
    <t>21 Trelowarren Street</t>
  </si>
  <si>
    <t xml:space="preserve">TR14 8AD                 </t>
  </si>
  <si>
    <t xml:space="preserve">01209 714577                            </t>
  </si>
  <si>
    <t>FP713</t>
  </si>
  <si>
    <t>124 Fore Street</t>
  </si>
  <si>
    <t xml:space="preserve">PL12 6JW                 </t>
  </si>
  <si>
    <t xml:space="preserve">01752 847707                            </t>
  </si>
  <si>
    <t>FP750</t>
  </si>
  <si>
    <t>The Essential Pharmacy Ltd</t>
  </si>
  <si>
    <t>Pines Pharmacy</t>
  </si>
  <si>
    <t>39 Pines Rd</t>
  </si>
  <si>
    <t>Marley Gardens</t>
  </si>
  <si>
    <t xml:space="preserve">EX8 5NH                  </t>
  </si>
  <si>
    <t xml:space="preserve">01395 264424                            </t>
  </si>
  <si>
    <t>2007-02-28</t>
  </si>
  <si>
    <t>FP911</t>
  </si>
  <si>
    <t>Plympton Health Centre</t>
  </si>
  <si>
    <t>Mudgeway</t>
  </si>
  <si>
    <t xml:space="preserve">PL7 2PS                  </t>
  </si>
  <si>
    <t xml:space="preserve">01752 340707                            </t>
  </si>
  <si>
    <t>FP920</t>
  </si>
  <si>
    <t>The Quay</t>
  </si>
  <si>
    <t>Ilbert Road</t>
  </si>
  <si>
    <t>Kingsbridge</t>
  </si>
  <si>
    <t xml:space="preserve">TQ7 1EB                  </t>
  </si>
  <si>
    <t xml:space="preserve">01548 857158                            </t>
  </si>
  <si>
    <t>FP995</t>
  </si>
  <si>
    <t>Clarepharm LTD</t>
  </si>
  <si>
    <t>Claremont Grove</t>
  </si>
  <si>
    <t xml:space="preserve">EX8 2JF                  </t>
  </si>
  <si>
    <t>FQC33</t>
  </si>
  <si>
    <t>5 Wellington Street</t>
  </si>
  <si>
    <t xml:space="preserve">TQ14 8HH                 </t>
  </si>
  <si>
    <t xml:space="preserve">01626 772277                            </t>
  </si>
  <si>
    <t>FQC75</t>
  </si>
  <si>
    <t>Ridge G</t>
  </si>
  <si>
    <t>Baden House Pharmacy</t>
  </si>
  <si>
    <t>Marazion</t>
  </si>
  <si>
    <t xml:space="preserve">TR17 0AP                 </t>
  </si>
  <si>
    <t xml:space="preserve">01736 710206                            </t>
  </si>
  <si>
    <t>FQE94</t>
  </si>
  <si>
    <t>34 Devonport Road</t>
  </si>
  <si>
    <t>Stoke</t>
  </si>
  <si>
    <t xml:space="preserve">PL3 4DH                  </t>
  </si>
  <si>
    <t xml:space="preserve">01752 562120                            </t>
  </si>
  <si>
    <t>FQH36</t>
  </si>
  <si>
    <t>Holsworthy Medical Centre</t>
  </si>
  <si>
    <t>Dobles Lane</t>
  </si>
  <si>
    <t xml:space="preserve">EX22 6GH                 </t>
  </si>
  <si>
    <t xml:space="preserve">01409 253553                            </t>
  </si>
  <si>
    <t>FQH45</t>
  </si>
  <si>
    <t>84 Fore Street</t>
  </si>
  <si>
    <t xml:space="preserve">TR15 2BL                 </t>
  </si>
  <si>
    <t xml:space="preserve">01209 215056                            </t>
  </si>
  <si>
    <t>FQJ41</t>
  </si>
  <si>
    <t>2 Tor Hill Road</t>
  </si>
  <si>
    <t xml:space="preserve">TQ2 5RA                  </t>
  </si>
  <si>
    <t>FQJ97</t>
  </si>
  <si>
    <t>91 Wolseley Road</t>
  </si>
  <si>
    <t>Ford</t>
  </si>
  <si>
    <t xml:space="preserve">PL2 3BL                  </t>
  </si>
  <si>
    <t xml:space="preserve">01752 606040                            </t>
  </si>
  <si>
    <t>FQL64</t>
  </si>
  <si>
    <t>1-3 Roundswell Centre</t>
  </si>
  <si>
    <t xml:space="preserve">EX31 3NL                 </t>
  </si>
  <si>
    <t>1993-04-19</t>
  </si>
  <si>
    <t>FQL69</t>
  </si>
  <si>
    <t>1-3 Winner Street</t>
  </si>
  <si>
    <t xml:space="preserve">TQ3 3BN                  </t>
  </si>
  <si>
    <t xml:space="preserve">01803 558196                            </t>
  </si>
  <si>
    <t>FQM70</t>
  </si>
  <si>
    <t>40 Fore Street</t>
  </si>
  <si>
    <t>Troon</t>
  </si>
  <si>
    <t xml:space="preserve">TR14 9EF                 </t>
  </si>
  <si>
    <t xml:space="preserve">01209 613888                            </t>
  </si>
  <si>
    <t>FQP49</t>
  </si>
  <si>
    <t>Tubb Da Ltd</t>
  </si>
  <si>
    <t>Newton Ferrers</t>
  </si>
  <si>
    <t xml:space="preserve">PL8 1AB                  </t>
  </si>
  <si>
    <t xml:space="preserve">01752 872280                            </t>
  </si>
  <si>
    <t>FQR18</t>
  </si>
  <si>
    <t>Millbrook Pharmacy Limited</t>
  </si>
  <si>
    <t>The Old Blacksmith's Shop</t>
  </si>
  <si>
    <t>The Parade, Millbrook</t>
  </si>
  <si>
    <t xml:space="preserve">PL10 1AX                 </t>
  </si>
  <si>
    <t xml:space="preserve">01752 822391                            </t>
  </si>
  <si>
    <t>2005-05-13</t>
  </si>
  <si>
    <t>FQR34</t>
  </si>
  <si>
    <t>17 Morshead Road</t>
  </si>
  <si>
    <t>Crownhill</t>
  </si>
  <si>
    <t xml:space="preserve">PL6 5AD                  </t>
  </si>
  <si>
    <t xml:space="preserve">01752 772414                            </t>
  </si>
  <si>
    <t>FQR51</t>
  </si>
  <si>
    <t>Coach House Arcade</t>
  </si>
  <si>
    <t>East Looe</t>
  </si>
  <si>
    <t xml:space="preserve">01503 262980                            </t>
  </si>
  <si>
    <t>FQ085</t>
  </si>
  <si>
    <t>Doctors Together Llp</t>
  </si>
  <si>
    <t>Doctors' Chemist</t>
  </si>
  <si>
    <t>Unit9b,Forresters B/Farm</t>
  </si>
  <si>
    <t>Estover Industrial Estate</t>
  </si>
  <si>
    <t xml:space="preserve">PL6 7PL                  </t>
  </si>
  <si>
    <t xml:space="preserve">0800 0832246                            </t>
  </si>
  <si>
    <t>FQ196</t>
  </si>
  <si>
    <t xml:space="preserve">PL19 9AA                 </t>
  </si>
  <si>
    <t xml:space="preserve">01822 613153                            </t>
  </si>
  <si>
    <t>1994-07-05</t>
  </si>
  <si>
    <t>FQ723</t>
  </si>
  <si>
    <t>Dishman P.R.</t>
  </si>
  <si>
    <t>Exwick Pharmacy</t>
  </si>
  <si>
    <t>New Valley Road</t>
  </si>
  <si>
    <t xml:space="preserve">EX4 2AD                  </t>
  </si>
  <si>
    <t xml:space="preserve">01392 221272                            </t>
  </si>
  <si>
    <t>1986-01-01</t>
  </si>
  <si>
    <t>FRC89</t>
  </si>
  <si>
    <t>331 Southway Drive</t>
  </si>
  <si>
    <t>Southway</t>
  </si>
  <si>
    <t xml:space="preserve">PL6 6QR                  </t>
  </si>
  <si>
    <t xml:space="preserve">01752 775832                            </t>
  </si>
  <si>
    <t>FRD11</t>
  </si>
  <si>
    <t>Helen Tugwell &amp; Co Ltd</t>
  </si>
  <si>
    <t>Milehouse Pharmacy</t>
  </si>
  <si>
    <t>17 Wolseley Road</t>
  </si>
  <si>
    <t>Milehouse</t>
  </si>
  <si>
    <t xml:space="preserve">PL2 3AA                  </t>
  </si>
  <si>
    <t xml:space="preserve">01752 563592                            </t>
  </si>
  <si>
    <t>FRM31</t>
  </si>
  <si>
    <t>47-49 Market Street</t>
  </si>
  <si>
    <t xml:space="preserve">TR11 3AB                 </t>
  </si>
  <si>
    <t xml:space="preserve">01326 312373                            </t>
  </si>
  <si>
    <t>FRN72</t>
  </si>
  <si>
    <t>Barton Pharmacy Limited</t>
  </si>
  <si>
    <t>Woolacombe</t>
  </si>
  <si>
    <t xml:space="preserve">EX34 7BW                 </t>
  </si>
  <si>
    <t xml:space="preserve">01271 870378                            </t>
  </si>
  <si>
    <t>FRP63</t>
  </si>
  <si>
    <t>88b Beacon Lane</t>
  </si>
  <si>
    <t xml:space="preserve">EX4 8LU                  </t>
  </si>
  <si>
    <t>FRQ64</t>
  </si>
  <si>
    <t>25 Polkyth Parade</t>
  </si>
  <si>
    <t>Carlyon Road</t>
  </si>
  <si>
    <t xml:space="preserve">PL25 4RD                 </t>
  </si>
  <si>
    <t xml:space="preserve">01726 75442                             </t>
  </si>
  <si>
    <t>FRX15</t>
  </si>
  <si>
    <t>Pheonix Mill Business Pk</t>
  </si>
  <si>
    <t>Estover Road</t>
  </si>
  <si>
    <t xml:space="preserve">PL6 7PY                  </t>
  </si>
  <si>
    <t xml:space="preserve">01752 664433                            </t>
  </si>
  <si>
    <t>FR007</t>
  </si>
  <si>
    <t>11 Palace Avenue</t>
  </si>
  <si>
    <t xml:space="preserve">01803 559446                            </t>
  </si>
  <si>
    <t>FR037</t>
  </si>
  <si>
    <t>Cornwall House</t>
  </si>
  <si>
    <t>Borough Rd,Coombe Martin</t>
  </si>
  <si>
    <t xml:space="preserve">EX34 0AN                 </t>
  </si>
  <si>
    <t xml:space="preserve">01271 883357                            </t>
  </si>
  <si>
    <t>FR090</t>
  </si>
  <si>
    <t>2 Woolwell Crescent</t>
  </si>
  <si>
    <t>Woolwell</t>
  </si>
  <si>
    <t xml:space="preserve">PL6 7RF                  </t>
  </si>
  <si>
    <t xml:space="preserve">01752 617349                            </t>
  </si>
  <si>
    <t>FR408</t>
  </si>
  <si>
    <t>251 High Street</t>
  </si>
  <si>
    <t xml:space="preserve">EX4 3QD                  </t>
  </si>
  <si>
    <t>FR805</t>
  </si>
  <si>
    <t>Treyew Road</t>
  </si>
  <si>
    <t xml:space="preserve">TR1 3XL                  </t>
  </si>
  <si>
    <t xml:space="preserve">01872 354514                            </t>
  </si>
  <si>
    <t>FTD51</t>
  </si>
  <si>
    <t>Bell Lane</t>
  </si>
  <si>
    <t xml:space="preserve">PL31 2JL                 </t>
  </si>
  <si>
    <t xml:space="preserve">01208 72063                             </t>
  </si>
  <si>
    <t>FTF34</t>
  </si>
  <si>
    <t>3 St Stephens Place</t>
  </si>
  <si>
    <t>Ridgeway</t>
  </si>
  <si>
    <t xml:space="preserve">PL7 2ZN                  </t>
  </si>
  <si>
    <t xml:space="preserve">01752 337892                            </t>
  </si>
  <si>
    <t>FTF79</t>
  </si>
  <si>
    <t>St Brannocks Road</t>
  </si>
  <si>
    <t xml:space="preserve">EX34 8EG                 </t>
  </si>
  <si>
    <t>FTH33</t>
  </si>
  <si>
    <t xml:space="preserve">PL9 7AW                  </t>
  </si>
  <si>
    <t xml:space="preserve">01752 402372                            </t>
  </si>
  <si>
    <t>FTL39</t>
  </si>
  <si>
    <t>Tariq Amin Health Limited</t>
  </si>
  <si>
    <t>Bodriggy Pharmacy</t>
  </si>
  <si>
    <t>60 Queensway</t>
  </si>
  <si>
    <t xml:space="preserve">TR27 4PB                 </t>
  </si>
  <si>
    <t xml:space="preserve">01736 333748                            </t>
  </si>
  <si>
    <t>2013-07-12</t>
  </si>
  <si>
    <t>FTL46</t>
  </si>
  <si>
    <t>Tms Pharmacy Limited</t>
  </si>
  <si>
    <t>2 Pengelly Way</t>
  </si>
  <si>
    <t>Threemilestone</t>
  </si>
  <si>
    <t xml:space="preserve">TR3 6DP                  </t>
  </si>
  <si>
    <t xml:space="preserve">01872 277343                            </t>
  </si>
  <si>
    <t>FTM24</t>
  </si>
  <si>
    <t>11-12 Fore Street</t>
  </si>
  <si>
    <t xml:space="preserve">PL21 9AB                 </t>
  </si>
  <si>
    <t xml:space="preserve">01752 690265                            </t>
  </si>
  <si>
    <t>FTN17</t>
  </si>
  <si>
    <t xml:space="preserve">PL25 4PR                 </t>
  </si>
  <si>
    <t xml:space="preserve">01726 223810                            </t>
  </si>
  <si>
    <t>FTV58</t>
  </si>
  <si>
    <t>28 Broad Street</t>
  </si>
  <si>
    <t xml:space="preserve">PL15 8AE                 </t>
  </si>
  <si>
    <t xml:space="preserve">01566 772085                            </t>
  </si>
  <si>
    <t>FTW67</t>
  </si>
  <si>
    <t>My Doctors Chemist</t>
  </si>
  <si>
    <t>Unit 15, Falcon House</t>
  </si>
  <si>
    <t>Langage Business Park</t>
  </si>
  <si>
    <t xml:space="preserve">PL7 5JY                  </t>
  </si>
  <si>
    <t xml:space="preserve">01736 349759                            </t>
  </si>
  <si>
    <t>2013-09-23</t>
  </si>
  <si>
    <t>FTX29</t>
  </si>
  <si>
    <t>237 Torquay Road</t>
  </si>
  <si>
    <t xml:space="preserve">TQ3 2HW                  </t>
  </si>
  <si>
    <t xml:space="preserve">01803 550268                            </t>
  </si>
  <si>
    <t>FTX34</t>
  </si>
  <si>
    <t>Mayfield Pharmacy</t>
  </si>
  <si>
    <t>The Mayfield Medical Ctr.</t>
  </si>
  <si>
    <t>37 Totnes Road</t>
  </si>
  <si>
    <t xml:space="preserve">TQ4 5LA                  </t>
  </si>
  <si>
    <t>2008-02-11</t>
  </si>
  <si>
    <t>FT184</t>
  </si>
  <si>
    <t>4 Fernlea Villas</t>
  </si>
  <si>
    <t>Middleway</t>
  </si>
  <si>
    <t>St Blazey, Par</t>
  </si>
  <si>
    <t xml:space="preserve">PL24 2JG                 </t>
  </si>
  <si>
    <t xml:space="preserve">01726 815498                            </t>
  </si>
  <si>
    <t>FT251</t>
  </si>
  <si>
    <t>The Strand</t>
  </si>
  <si>
    <t>Starcross</t>
  </si>
  <si>
    <t xml:space="preserve">EX6 8PA                  </t>
  </si>
  <si>
    <t xml:space="preserve">01626 890281                            </t>
  </si>
  <si>
    <t>1997-08-05</t>
  </si>
  <si>
    <t>FT661</t>
  </si>
  <si>
    <t>1 Hill Barton Road</t>
  </si>
  <si>
    <t xml:space="preserve">EX1 3PF                  </t>
  </si>
  <si>
    <t>FT764</t>
  </si>
  <si>
    <t>Leatside Health Centre</t>
  </si>
  <si>
    <t>Babbage Road</t>
  </si>
  <si>
    <t xml:space="preserve">TQ9 5JA                  </t>
  </si>
  <si>
    <t xml:space="preserve">01803 862356                            </t>
  </si>
  <si>
    <t>FT774</t>
  </si>
  <si>
    <t>4 New Court House</t>
  </si>
  <si>
    <t>The Platt</t>
  </si>
  <si>
    <t xml:space="preserve">PL27 7AG                 </t>
  </si>
  <si>
    <t xml:space="preserve">01208 812505                            </t>
  </si>
  <si>
    <t>FVA26</t>
  </si>
  <si>
    <t>Norton Brook Medical Cntr</t>
  </si>
  <si>
    <t>Cookworthy Road</t>
  </si>
  <si>
    <t xml:space="preserve">TQ7 1AE                  </t>
  </si>
  <si>
    <t xml:space="preserve">01548 853129                            </t>
  </si>
  <si>
    <t>FVC60</t>
  </si>
  <si>
    <t>Wheal Northey Centre</t>
  </si>
  <si>
    <t>1 Wheal Northey</t>
  </si>
  <si>
    <t xml:space="preserve">PL25 3EF                 </t>
  </si>
  <si>
    <t xml:space="preserve">01726 72975                             </t>
  </si>
  <si>
    <t>FVE05</t>
  </si>
  <si>
    <t>15 Pomphlett Road</t>
  </si>
  <si>
    <t>Plmstock</t>
  </si>
  <si>
    <t xml:space="preserve">PL9 7BH                  </t>
  </si>
  <si>
    <t xml:space="preserve">01752 403434                            </t>
  </si>
  <si>
    <t>2000-07-04</t>
  </si>
  <si>
    <t>FVE84</t>
  </si>
  <si>
    <t>115 Killigrew Street</t>
  </si>
  <si>
    <t xml:space="preserve">TR11 3PU                 </t>
  </si>
  <si>
    <t xml:space="preserve">01326 312074                            </t>
  </si>
  <si>
    <t>FVF86</t>
  </si>
  <si>
    <t>67 Victoria Road</t>
  </si>
  <si>
    <t>Mount Charles</t>
  </si>
  <si>
    <t xml:space="preserve">PL25 4QF                 </t>
  </si>
  <si>
    <t xml:space="preserve">01726 73745                             </t>
  </si>
  <si>
    <t>FVG33</t>
  </si>
  <si>
    <t>Heavitree Health Centre</t>
  </si>
  <si>
    <t>South Lawn Terrace</t>
  </si>
  <si>
    <t>Heavitree, Exeter</t>
  </si>
  <si>
    <t xml:space="preserve">EX1 2RX                  </t>
  </si>
  <si>
    <t xml:space="preserve">01392 218144                            </t>
  </si>
  <si>
    <t>FVJ63</t>
  </si>
  <si>
    <t>Keyham Healthcare Limited</t>
  </si>
  <si>
    <t>Keyham Pharmacy</t>
  </si>
  <si>
    <t>206 Saltash Road</t>
  </si>
  <si>
    <t>Keyham</t>
  </si>
  <si>
    <t xml:space="preserve">PL2 2BD                  </t>
  </si>
  <si>
    <t xml:space="preserve">01752 562597                            </t>
  </si>
  <si>
    <t>FVJ67</t>
  </si>
  <si>
    <t>29 Fore Street</t>
  </si>
  <si>
    <t>St.Austell</t>
  </si>
  <si>
    <t xml:space="preserve">PL25 5EP                 </t>
  </si>
  <si>
    <t xml:space="preserve">01726 72112                             </t>
  </si>
  <si>
    <t>FVK05</t>
  </si>
  <si>
    <t>1-3 Victoria Place</t>
  </si>
  <si>
    <t xml:space="preserve">PL25 5PE                 </t>
  </si>
  <si>
    <t xml:space="preserve">01726 72478                             </t>
  </si>
  <si>
    <t>FVN96</t>
  </si>
  <si>
    <t>Muhammad Usman Shafique</t>
  </si>
  <si>
    <t>Roche Pharmacy</t>
  </si>
  <si>
    <t>1 Victoria Road</t>
  </si>
  <si>
    <t>Roche</t>
  </si>
  <si>
    <t xml:space="preserve">PL26 8JF                 </t>
  </si>
  <si>
    <t xml:space="preserve">01726 891639                            </t>
  </si>
  <si>
    <t>2013-11-28</t>
  </si>
  <si>
    <t>FVP01</t>
  </si>
  <si>
    <t>12-14 Victoria Street</t>
  </si>
  <si>
    <t xml:space="preserve">TQ4 5DD                  </t>
  </si>
  <si>
    <t xml:space="preserve">01803 559180                            </t>
  </si>
  <si>
    <t>FVR48</t>
  </si>
  <si>
    <t>51 Mutley Plain</t>
  </si>
  <si>
    <t xml:space="preserve">01752 228804                            </t>
  </si>
  <si>
    <t>FVV88</t>
  </si>
  <si>
    <t>Prince Of Wales Road</t>
  </si>
  <si>
    <t xml:space="preserve">TQ7 1DX                  </t>
  </si>
  <si>
    <t xml:space="preserve">01548 852354                            </t>
  </si>
  <si>
    <t>FVW65</t>
  </si>
  <si>
    <t>Old Stennack School</t>
  </si>
  <si>
    <t>Stennack</t>
  </si>
  <si>
    <t xml:space="preserve">TR26 1RU                 </t>
  </si>
  <si>
    <t xml:space="preserve">01736 795047                            </t>
  </si>
  <si>
    <t>FVX31</t>
  </si>
  <si>
    <t>81 High Street</t>
  </si>
  <si>
    <t xml:space="preserve">EX10 8LD                 </t>
  </si>
  <si>
    <t>FVX62</t>
  </si>
  <si>
    <t>28 Fore Street</t>
  </si>
  <si>
    <t xml:space="preserve">TQ9 5DX                  </t>
  </si>
  <si>
    <t xml:space="preserve">01803 863093                            </t>
  </si>
  <si>
    <t>FV104</t>
  </si>
  <si>
    <t>119 Sidwell Street</t>
  </si>
  <si>
    <t xml:space="preserve">EX4 6RY                  </t>
  </si>
  <si>
    <t xml:space="preserve">07831 255028                            </t>
  </si>
  <si>
    <t>2014-03-31</t>
  </si>
  <si>
    <t>FV142</t>
  </si>
  <si>
    <t>Clare House Surgery</t>
  </si>
  <si>
    <t>Newport Street</t>
  </si>
  <si>
    <t xml:space="preserve">EX16 6NJ                 </t>
  </si>
  <si>
    <t>FV285</t>
  </si>
  <si>
    <t>Seaton &amp; Colyton Med Prac</t>
  </si>
  <si>
    <t>148 Harepath Road</t>
  </si>
  <si>
    <t xml:space="preserve">EX12 2DU                 </t>
  </si>
  <si>
    <t xml:space="preserve">01297 20414                             </t>
  </si>
  <si>
    <t>FV361</t>
  </si>
  <si>
    <t>Sherwell Valley Pharmacy</t>
  </si>
  <si>
    <t>37 Sherwell Valley Road</t>
  </si>
  <si>
    <t xml:space="preserve">TQ2 6EJ                  </t>
  </si>
  <si>
    <t xml:space="preserve">01803 607425                            </t>
  </si>
  <si>
    <t>FV548</t>
  </si>
  <si>
    <t>Ak Pharma Ltd</t>
  </si>
  <si>
    <t>Willand Pharmacy</t>
  </si>
  <si>
    <t>Linacre House</t>
  </si>
  <si>
    <t>Gables Rd, Willand</t>
  </si>
  <si>
    <t xml:space="preserve">EX15 2PL                 </t>
  </si>
  <si>
    <t xml:space="preserve">01884 32604                             </t>
  </si>
  <si>
    <t>2011-12-22</t>
  </si>
  <si>
    <t>FV585</t>
  </si>
  <si>
    <t>69-70 High Street</t>
  </si>
  <si>
    <t xml:space="preserve">EX31 1HX                 </t>
  </si>
  <si>
    <t>FWC17</t>
  </si>
  <si>
    <t>Compass House Medical Ctr</t>
  </si>
  <si>
    <t xml:space="preserve">TQ5 9TF                  </t>
  </si>
  <si>
    <t>FWE68</t>
  </si>
  <si>
    <t>2-3 Beach Road</t>
  </si>
  <si>
    <t>Perranporth</t>
  </si>
  <si>
    <t xml:space="preserve">TR6 0JL                  </t>
  </si>
  <si>
    <t xml:space="preserve">01872 573196                            </t>
  </si>
  <si>
    <t>FWE84</t>
  </si>
  <si>
    <t>Chagford Pharmacy Limited</t>
  </si>
  <si>
    <t>Chagford Pharmacy</t>
  </si>
  <si>
    <t>Chagford</t>
  </si>
  <si>
    <t xml:space="preserve">TQ13 8AA                 </t>
  </si>
  <si>
    <t xml:space="preserve">01647 433486                            </t>
  </si>
  <si>
    <t>FWJ27</t>
  </si>
  <si>
    <t>The Pharmacy, Mountwise</t>
  </si>
  <si>
    <t>15 Cumberland Street</t>
  </si>
  <si>
    <t xml:space="preserve">PL1 4DX                  </t>
  </si>
  <si>
    <t xml:space="preserve">01752 562061                            </t>
  </si>
  <si>
    <t>2006-05-09</t>
  </si>
  <si>
    <t>FWL81</t>
  </si>
  <si>
    <t>70 Cowick Street</t>
  </si>
  <si>
    <t xml:space="preserve">01392 251777                            </t>
  </si>
  <si>
    <t>FW039</t>
  </si>
  <si>
    <t>6 Ham Green</t>
  </si>
  <si>
    <t>Ham Estate</t>
  </si>
  <si>
    <t xml:space="preserve">PL2 2NH                  </t>
  </si>
  <si>
    <t xml:space="preserve">01752 361641                            </t>
  </si>
  <si>
    <t>FW085</t>
  </si>
  <si>
    <t>Porthleven</t>
  </si>
  <si>
    <t>Helston, Cornwall</t>
  </si>
  <si>
    <t xml:space="preserve">TR13 9HJ                 </t>
  </si>
  <si>
    <t xml:space="preserve">01326 562252                            </t>
  </si>
  <si>
    <t>FW330</t>
  </si>
  <si>
    <t>Mullion</t>
  </si>
  <si>
    <t xml:space="preserve">TR12 7BY                 </t>
  </si>
  <si>
    <t xml:space="preserve">01326 240238                            </t>
  </si>
  <si>
    <t>FW634</t>
  </si>
  <si>
    <t>Isles Of Scilly Medical Services Limited</t>
  </si>
  <si>
    <t>Isles Of Scilly Pharmacy</t>
  </si>
  <si>
    <t>King Edward Lane</t>
  </si>
  <si>
    <t>St Marys</t>
  </si>
  <si>
    <t>Isles Of Scilly</t>
  </si>
  <si>
    <t xml:space="preserve">TR21 0HE                 </t>
  </si>
  <si>
    <t xml:space="preserve">01720 422021                            </t>
  </si>
  <si>
    <t>FXA30</t>
  </si>
  <si>
    <t>53 Torridge Way</t>
  </si>
  <si>
    <t>Efford</t>
  </si>
  <si>
    <t xml:space="preserve">PL3 6JG                  </t>
  </si>
  <si>
    <t xml:space="preserve">01752 794972                            </t>
  </si>
  <si>
    <t>FXD05</t>
  </si>
  <si>
    <t>55 Market Street</t>
  </si>
  <si>
    <t xml:space="preserve">TR11 3AT                 </t>
  </si>
  <si>
    <t xml:space="preserve">01326 312445                            </t>
  </si>
  <si>
    <t>FXF08</t>
  </si>
  <si>
    <t>Salterton Road</t>
  </si>
  <si>
    <t xml:space="preserve">EX8 2BR                  </t>
  </si>
  <si>
    <t>1995-03-28</t>
  </si>
  <si>
    <t>FXF26</t>
  </si>
  <si>
    <t>Alphington Cross Store</t>
  </si>
  <si>
    <t>Alphington Road</t>
  </si>
  <si>
    <t xml:space="preserve">EX2 8NH                  </t>
  </si>
  <si>
    <t>FXG97</t>
  </si>
  <si>
    <t>7 Claremont Street</t>
  </si>
  <si>
    <t xml:space="preserve">PL1 5AQ                  </t>
  </si>
  <si>
    <t xml:space="preserve">01752 601679                            </t>
  </si>
  <si>
    <t>FXH76</t>
  </si>
  <si>
    <t>34 Fore Street</t>
  </si>
  <si>
    <t xml:space="preserve">PL31 2HL                 </t>
  </si>
  <si>
    <t xml:space="preserve">01208 72836                             </t>
  </si>
  <si>
    <t>FXK77</t>
  </si>
  <si>
    <t>44-46 Fore Street</t>
  </si>
  <si>
    <t>Copperhouse</t>
  </si>
  <si>
    <t xml:space="preserve">TR27 4DY                 </t>
  </si>
  <si>
    <t xml:space="preserve">01736 752189                            </t>
  </si>
  <si>
    <t>FXK79</t>
  </si>
  <si>
    <t>Tce O'gallagher Pharmacy</t>
  </si>
  <si>
    <t>Polyblank Chemist</t>
  </si>
  <si>
    <t>61a Ebrington Street</t>
  </si>
  <si>
    <t xml:space="preserve">PL4 9AA                  </t>
  </si>
  <si>
    <t xml:space="preserve">01752 663580                            </t>
  </si>
  <si>
    <t>FXL17</t>
  </si>
  <si>
    <t>Lisa Dowrick</t>
  </si>
  <si>
    <t>Dowricks Chemist Of Chelston Hall</t>
  </si>
  <si>
    <t>Chelston Hall</t>
  </si>
  <si>
    <t>Old Mill Road</t>
  </si>
  <si>
    <t xml:space="preserve">TQ2 6HW                  </t>
  </si>
  <si>
    <t xml:space="preserve">01803 605209                            </t>
  </si>
  <si>
    <t>FXN26</t>
  </si>
  <si>
    <t>Hospital Road</t>
  </si>
  <si>
    <t>Stratton</t>
  </si>
  <si>
    <t xml:space="preserve">EX23 9BP                 </t>
  </si>
  <si>
    <t xml:space="preserve">01288 355165                            </t>
  </si>
  <si>
    <t>FXP20</t>
  </si>
  <si>
    <t>Unit 16 Innovation Centre</t>
  </si>
  <si>
    <t>Vantage Point</t>
  </si>
  <si>
    <t xml:space="preserve">TQ4 7EJ                  </t>
  </si>
  <si>
    <t xml:space="preserve">01803 540689                            </t>
  </si>
  <si>
    <t>FXQ51</t>
  </si>
  <si>
    <t>4 Pike Street</t>
  </si>
  <si>
    <t xml:space="preserve">PL14 3JE                 </t>
  </si>
  <si>
    <t xml:space="preserve">01579 342225                            </t>
  </si>
  <si>
    <t>FXV34</t>
  </si>
  <si>
    <t>29 Eastcliffe Road</t>
  </si>
  <si>
    <t xml:space="preserve">PL24 2AQ                 </t>
  </si>
  <si>
    <t xml:space="preserve">01726 812917                            </t>
  </si>
  <si>
    <t>FXW37</t>
  </si>
  <si>
    <t>Leypark Drive</t>
  </si>
  <si>
    <t xml:space="preserve">PL6 8TB                  </t>
  </si>
  <si>
    <t xml:space="preserve">01752 237860                            </t>
  </si>
  <si>
    <t>2009-11-30</t>
  </si>
  <si>
    <t>FXX27</t>
  </si>
  <si>
    <t>26-28 Cornwall Street</t>
  </si>
  <si>
    <t xml:space="preserve">PL1 1LP                  </t>
  </si>
  <si>
    <t xml:space="preserve">01752 255373                            </t>
  </si>
  <si>
    <t>FX098</t>
  </si>
  <si>
    <t>Drake Circus Shopping Ctr</t>
  </si>
  <si>
    <t>Msu2 And Su1</t>
  </si>
  <si>
    <t xml:space="preserve">PL1 1DH                  </t>
  </si>
  <si>
    <t xml:space="preserve">01752 266271                            </t>
  </si>
  <si>
    <t>FX101</t>
  </si>
  <si>
    <t>Day Pharmacy</t>
  </si>
  <si>
    <t>42 Devon Square</t>
  </si>
  <si>
    <t xml:space="preserve">TQ12 2HH                 </t>
  </si>
  <si>
    <t xml:space="preserve">01626 365893                            </t>
  </si>
  <si>
    <t>2007-04-23</t>
  </si>
  <si>
    <t>FX241</t>
  </si>
  <si>
    <t>27 Fore Street</t>
  </si>
  <si>
    <t xml:space="preserve">TQ1 4PU                  </t>
  </si>
  <si>
    <t>FX345</t>
  </si>
  <si>
    <t>27-28 Fore Street</t>
  </si>
  <si>
    <t xml:space="preserve">EX20 1DN                 </t>
  </si>
  <si>
    <t xml:space="preserve">01837 54322                             </t>
  </si>
  <si>
    <t>FX680</t>
  </si>
  <si>
    <t>15 Bank Street</t>
  </si>
  <si>
    <t xml:space="preserve">TR7 1DH                  </t>
  </si>
  <si>
    <t xml:space="preserve">01637 872014                            </t>
  </si>
  <si>
    <t>FX837</t>
  </si>
  <si>
    <t>Glenside Rise</t>
  </si>
  <si>
    <t xml:space="preserve">PL7 4DR                  </t>
  </si>
  <si>
    <t xml:space="preserve">01752 348856                            </t>
  </si>
  <si>
    <t>FX967</t>
  </si>
  <si>
    <t>Torrington</t>
  </si>
  <si>
    <t xml:space="preserve">EX38 8HN                 </t>
  </si>
  <si>
    <t>1989-08-07</t>
  </si>
  <si>
    <t>FYG13</t>
  </si>
  <si>
    <t>20 Belle Vue</t>
  </si>
  <si>
    <t xml:space="preserve">01288 352906                            </t>
  </si>
  <si>
    <t>FYH43</t>
  </si>
  <si>
    <t>27 Old Exeter Street</t>
  </si>
  <si>
    <t>Chudleigh</t>
  </si>
  <si>
    <t xml:space="preserve">TQ13 0JT                 </t>
  </si>
  <si>
    <t xml:space="preserve">01626 853144                            </t>
  </si>
  <si>
    <t>1996-04-30</t>
  </si>
  <si>
    <t>FYK28</t>
  </si>
  <si>
    <t>Sidford</t>
  </si>
  <si>
    <t xml:space="preserve">EX10 9RL                 </t>
  </si>
  <si>
    <t>FY861</t>
  </si>
  <si>
    <t>47-48 Fore Street</t>
  </si>
  <si>
    <t>Buckfastleigh</t>
  </si>
  <si>
    <t xml:space="preserve">TQ11 0AA                 </t>
  </si>
  <si>
    <t xml:space="preserve">01364 642325                            </t>
  </si>
  <si>
    <t>FY952</t>
  </si>
  <si>
    <t xml:space="preserve">EX9 6LD                  </t>
  </si>
  <si>
    <t>FTQ92</t>
  </si>
  <si>
    <t>Unit 69</t>
  </si>
  <si>
    <t>Sir Thomas Longley Road</t>
  </si>
  <si>
    <t xml:space="preserve">ME2 4BH                  </t>
  </si>
  <si>
    <t xml:space="preserve">01634 724050                            </t>
  </si>
  <si>
    <t>2013-11-20</t>
  </si>
  <si>
    <t>FWN00</t>
  </si>
  <si>
    <t>H 2 H Pharmacy Limited</t>
  </si>
  <si>
    <t>Sovereign House</t>
  </si>
  <si>
    <t>1-2 Bingham Road</t>
  </si>
  <si>
    <t xml:space="preserve">ME10 3SU                 </t>
  </si>
  <si>
    <t xml:space="preserve">01795 593813                            </t>
  </si>
  <si>
    <t>FXN29</t>
  </si>
  <si>
    <t>Resus Positive Ltd</t>
  </si>
  <si>
    <t>Homestyle Positive</t>
  </si>
  <si>
    <t>The Coach House</t>
  </si>
  <si>
    <t>1 Hedge Place Road</t>
  </si>
  <si>
    <t>Horns Cross</t>
  </si>
  <si>
    <t>Dartford, Kent</t>
  </si>
  <si>
    <t xml:space="preserve">DA9 9JZ                  </t>
  </si>
  <si>
    <t xml:space="preserve">0800 393889                             </t>
  </si>
  <si>
    <t>1994-02-07</t>
  </si>
  <si>
    <t>FXW55</t>
  </si>
  <si>
    <t>Unit 3 Ozengell Place</t>
  </si>
  <si>
    <t>Eurokent Business Park</t>
  </si>
  <si>
    <t xml:space="preserve">CT12 6PB                 </t>
  </si>
  <si>
    <t xml:space="preserve">01843 587771                            </t>
  </si>
  <si>
    <t>FC584</t>
  </si>
  <si>
    <t>28 Mackleys Indust.Estate</t>
  </si>
  <si>
    <t>Henfield Road</t>
  </si>
  <si>
    <t>Small Dole</t>
  </si>
  <si>
    <t xml:space="preserve">BN5 9XR                  </t>
  </si>
  <si>
    <t xml:space="preserve">0800 1690262                            </t>
  </si>
  <si>
    <t>FGR26</t>
  </si>
  <si>
    <t>The Koppa Company Limited</t>
  </si>
  <si>
    <t>Rapidcare</t>
  </si>
  <si>
    <t>Unit 6 Stanley Centre</t>
  </si>
  <si>
    <t>Kelvin Way</t>
  </si>
  <si>
    <t xml:space="preserve">RH10 9SE                 </t>
  </si>
  <si>
    <t xml:space="preserve">01293 544533                            </t>
  </si>
  <si>
    <t>FLG14</t>
  </si>
  <si>
    <t>Unit 11, Alfold Craft &amp;</t>
  </si>
  <si>
    <t>Business Ctr,Loxwood Rd</t>
  </si>
  <si>
    <t xml:space="preserve">GU6 8HP                  </t>
  </si>
  <si>
    <t>FMD74</t>
  </si>
  <si>
    <t>Merrow Business Centre</t>
  </si>
  <si>
    <t>Guildford</t>
  </si>
  <si>
    <t xml:space="preserve">GU4 7WA                  </t>
  </si>
  <si>
    <t>FQT79</t>
  </si>
  <si>
    <t>Healthlink</t>
  </si>
  <si>
    <t>Healthlinkhse/The Annexe</t>
  </si>
  <si>
    <t>Southwick Street</t>
  </si>
  <si>
    <t xml:space="preserve">BN42 4TE                 </t>
  </si>
  <si>
    <t xml:space="preserve">01273 597670                            </t>
  </si>
  <si>
    <t>FR739</t>
  </si>
  <si>
    <t>Unit 4 Brookside Ind Est</t>
  </si>
  <si>
    <t>Brookside Avenue</t>
  </si>
  <si>
    <t>Rustington</t>
  </si>
  <si>
    <t xml:space="preserve">BN16 3LF                 </t>
  </si>
  <si>
    <t>FVQ58</t>
  </si>
  <si>
    <t>Bard Limited</t>
  </si>
  <si>
    <t>Script Easy</t>
  </si>
  <si>
    <t>5 Commerce Way</t>
  </si>
  <si>
    <t>Lancing Business Park</t>
  </si>
  <si>
    <t>Lancing</t>
  </si>
  <si>
    <t xml:space="preserve">BN15 8TA                 </t>
  </si>
  <si>
    <t xml:space="preserve">01903 875055                            </t>
  </si>
  <si>
    <t>FAC69</t>
  </si>
  <si>
    <t>Lake End Road</t>
  </si>
  <si>
    <t xml:space="preserve">SL6 0QH                  </t>
  </si>
  <si>
    <t xml:space="preserve">01628 661405                            </t>
  </si>
  <si>
    <t>2002-08-12</t>
  </si>
  <si>
    <t>FA698</t>
  </si>
  <si>
    <t>7-12 Station Road</t>
  </si>
  <si>
    <t>Beaconsfield</t>
  </si>
  <si>
    <t xml:space="preserve">HP9 1NL                  </t>
  </si>
  <si>
    <t xml:space="preserve">01494 673320                            </t>
  </si>
  <si>
    <t>FCE39</t>
  </si>
  <si>
    <t>Loudwater</t>
  </si>
  <si>
    <t>High Wycombe</t>
  </si>
  <si>
    <t xml:space="preserve">HP10 9RT                 </t>
  </si>
  <si>
    <t xml:space="preserve">01494 676976                            </t>
  </si>
  <si>
    <t>FCM05</t>
  </si>
  <si>
    <t>19 Desborough Avenue</t>
  </si>
  <si>
    <t xml:space="preserve">HP11 2RS                 </t>
  </si>
  <si>
    <t xml:space="preserve">01494 442003                            </t>
  </si>
  <si>
    <t>FC067</t>
  </si>
  <si>
    <t>3 Aries House</t>
  </si>
  <si>
    <t>The Straight Bit</t>
  </si>
  <si>
    <t>Flackwell Heath</t>
  </si>
  <si>
    <t xml:space="preserve">HP10 9NB                 </t>
  </si>
  <si>
    <t xml:space="preserve">01628 521750                            </t>
  </si>
  <si>
    <t>FDQ92</t>
  </si>
  <si>
    <t>Horns Lane</t>
  </si>
  <si>
    <t>Princes Risborough</t>
  </si>
  <si>
    <t xml:space="preserve">HP27 0AW                 </t>
  </si>
  <si>
    <t xml:space="preserve">01844 342287                            </t>
  </si>
  <si>
    <t>2008-04-17</t>
  </si>
  <si>
    <t>FEA35</t>
  </si>
  <si>
    <t>Khaliq KA</t>
  </si>
  <si>
    <t>Lansdale Pharmacy Ltd</t>
  </si>
  <si>
    <t>208 Desborough Road</t>
  </si>
  <si>
    <t xml:space="preserve">HP11 2TE                 </t>
  </si>
  <si>
    <t xml:space="preserve">01494 528604                            </t>
  </si>
  <si>
    <t>1999-09-06</t>
  </si>
  <si>
    <t>FEC29</t>
  </si>
  <si>
    <t>Fmy Chemists</t>
  </si>
  <si>
    <t>Chesham</t>
  </si>
  <si>
    <t xml:space="preserve">HP5 1EP                  </t>
  </si>
  <si>
    <t xml:space="preserve">01494 782866                            </t>
  </si>
  <si>
    <t>FEP11</t>
  </si>
  <si>
    <t>Horslen J</t>
  </si>
  <si>
    <t>Prestwood Pharmacy</t>
  </si>
  <si>
    <t>145 High Street</t>
  </si>
  <si>
    <t>Prestwood</t>
  </si>
  <si>
    <t xml:space="preserve">HP16 9HF                 </t>
  </si>
  <si>
    <t xml:space="preserve">01494 862303                            </t>
  </si>
  <si>
    <t>FFE41</t>
  </si>
  <si>
    <t>69 Packhorse Road</t>
  </si>
  <si>
    <t>Gerrards Cross</t>
  </si>
  <si>
    <t xml:space="preserve">SL9 8PQ                  </t>
  </si>
  <si>
    <t xml:space="preserve">01753 882064                            </t>
  </si>
  <si>
    <t>FFJ81</t>
  </si>
  <si>
    <t>Unit H, Walton Court Ctr.</t>
  </si>
  <si>
    <t>Hannon Road</t>
  </si>
  <si>
    <t xml:space="preserve">HP21 8TJ                 </t>
  </si>
  <si>
    <t xml:space="preserve">01296 331113                            </t>
  </si>
  <si>
    <t>FFN14</t>
  </si>
  <si>
    <t>Chess Pharmacy</t>
  </si>
  <si>
    <t>260-290 Berkhampstead Rd</t>
  </si>
  <si>
    <t xml:space="preserve">HP5 3EZ                  </t>
  </si>
  <si>
    <t xml:space="preserve">01494 782968                            </t>
  </si>
  <si>
    <t>1996-10-02</t>
  </si>
  <si>
    <t>FFW03</t>
  </si>
  <si>
    <t>Oxford Road</t>
  </si>
  <si>
    <t xml:space="preserve">HP11 2DN                 </t>
  </si>
  <si>
    <t>2009-08-12</t>
  </si>
  <si>
    <t>FFY66</t>
  </si>
  <si>
    <t>Southill Business Park</t>
  </si>
  <si>
    <t>Cornbury Park,Charlbury</t>
  </si>
  <si>
    <t xml:space="preserve">OX7 3EW                  </t>
  </si>
  <si>
    <t xml:space="preserve">01608 811815                            </t>
  </si>
  <si>
    <t>1993-10-31</t>
  </si>
  <si>
    <t>FFY99</t>
  </si>
  <si>
    <t>16 Station  Parade</t>
  </si>
  <si>
    <t>Denham</t>
  </si>
  <si>
    <t xml:space="preserve">UB9 5ET                  </t>
  </si>
  <si>
    <t xml:space="preserve">01895 832532                            </t>
  </si>
  <si>
    <t>FF738</t>
  </si>
  <si>
    <t>Alpic LTD</t>
  </si>
  <si>
    <t>Lane End Pharmacy</t>
  </si>
  <si>
    <t>Lane End</t>
  </si>
  <si>
    <t xml:space="preserve">HP14 3JF                 </t>
  </si>
  <si>
    <t xml:space="preserve">01494 880774                            </t>
  </si>
  <si>
    <t>FGP02</t>
  </si>
  <si>
    <t>Yogesh Patel</t>
  </si>
  <si>
    <t>Stanbridge Road</t>
  </si>
  <si>
    <t xml:space="preserve">HP17 8JX                 </t>
  </si>
  <si>
    <t xml:space="preserve">01844 291960                            </t>
  </si>
  <si>
    <t>2002-11-29</t>
  </si>
  <si>
    <t>FGT02</t>
  </si>
  <si>
    <t>Securicare (Medical) Limited</t>
  </si>
  <si>
    <t>Pharmacare (Medical)</t>
  </si>
  <si>
    <t>Compass House</t>
  </si>
  <si>
    <t>Knaves Beech Way</t>
  </si>
  <si>
    <t xml:space="preserve">HP10 9QY                 </t>
  </si>
  <si>
    <t xml:space="preserve">0800 6521554                            </t>
  </si>
  <si>
    <t>2012-05-02</t>
  </si>
  <si>
    <t>FGT95</t>
  </si>
  <si>
    <t>Little Chalfont Pharmacy</t>
  </si>
  <si>
    <t>Nightingale Corner</t>
  </si>
  <si>
    <t>Little Chalfont</t>
  </si>
  <si>
    <t>Amersham</t>
  </si>
  <si>
    <t xml:space="preserve">HP7 9PY                  </t>
  </si>
  <si>
    <t xml:space="preserve">01494 762206                            </t>
  </si>
  <si>
    <t>2003-09-17</t>
  </si>
  <si>
    <t>FG019</t>
  </si>
  <si>
    <t>2 Hazells Corner</t>
  </si>
  <si>
    <t>Tring Road</t>
  </si>
  <si>
    <t xml:space="preserve">HP20 1PQ                 </t>
  </si>
  <si>
    <t xml:space="preserve">01296 393459                            </t>
  </si>
  <si>
    <t>1995-11-02</t>
  </si>
  <si>
    <t>FG154</t>
  </si>
  <si>
    <t>Health &amp; Beauty Pharmacy Ltd</t>
  </si>
  <si>
    <t>Health And Beauty</t>
  </si>
  <si>
    <t>60 Packhorse Road</t>
  </si>
  <si>
    <t xml:space="preserve">SL9 8EF                  </t>
  </si>
  <si>
    <t xml:space="preserve">01753 883484                            </t>
  </si>
  <si>
    <t>1990-01-07</t>
  </si>
  <si>
    <t>FHK97</t>
  </si>
  <si>
    <t>Mohammad Tahir Comran</t>
  </si>
  <si>
    <t>Q2 Pharmacy</t>
  </si>
  <si>
    <t>51 Hughenden Road</t>
  </si>
  <si>
    <t xml:space="preserve">HP13 5HS                 </t>
  </si>
  <si>
    <t xml:space="preserve">01494 436444                            </t>
  </si>
  <si>
    <t>FHT00</t>
  </si>
  <si>
    <t>Designbrook House</t>
  </si>
  <si>
    <t>Waterford Way</t>
  </si>
  <si>
    <t xml:space="preserve">RG40 2AR                 </t>
  </si>
  <si>
    <t xml:space="preserve">0118 9770765                            </t>
  </si>
  <si>
    <t>FHV86</t>
  </si>
  <si>
    <t>Nationwide Pharmacies Limited</t>
  </si>
  <si>
    <t>Nationwide Pharmacies</t>
  </si>
  <si>
    <t>Riverside Business Centre</t>
  </si>
  <si>
    <t>Unit 1, Victoria Street</t>
  </si>
  <si>
    <t xml:space="preserve">HP11 2LT                 </t>
  </si>
  <si>
    <t xml:space="preserve">01494 463505                            </t>
  </si>
  <si>
    <t>FH032</t>
  </si>
  <si>
    <t>Farali Limited</t>
  </si>
  <si>
    <t>Buckingham Pharmacy</t>
  </si>
  <si>
    <t>1 Jubilee Square</t>
  </si>
  <si>
    <t>Buckingham</t>
  </si>
  <si>
    <t xml:space="preserve">HP19 9DZ                 </t>
  </si>
  <si>
    <t xml:space="preserve">01296 332901                            </t>
  </si>
  <si>
    <t>2013-01-09</t>
  </si>
  <si>
    <t>FH151</t>
  </si>
  <si>
    <t>10 - 12 Meadow Walk</t>
  </si>
  <si>
    <t xml:space="preserve">MK18 1RS                 </t>
  </si>
  <si>
    <t xml:space="preserve">01280 813262                            </t>
  </si>
  <si>
    <t>FJA41</t>
  </si>
  <si>
    <t>Jeeves Pharmacy</t>
  </si>
  <si>
    <t>7 Thornbridge Road</t>
  </si>
  <si>
    <t>Iver Heath</t>
  </si>
  <si>
    <t>Iver</t>
  </si>
  <si>
    <t xml:space="preserve">SL0 0PU                  </t>
  </si>
  <si>
    <t xml:space="preserve">01753 653882                            </t>
  </si>
  <si>
    <t>FJQ55</t>
  </si>
  <si>
    <t>Collins &amp; Jervie</t>
  </si>
  <si>
    <t>Furlend Ltd</t>
  </si>
  <si>
    <t>Amersham Health Centre</t>
  </si>
  <si>
    <t>Chiltern Avenue</t>
  </si>
  <si>
    <t xml:space="preserve">HP6 5AY                  </t>
  </si>
  <si>
    <t xml:space="preserve">01494 726202                            </t>
  </si>
  <si>
    <t>FJ136</t>
  </si>
  <si>
    <t>1 Cressex Parade</t>
  </si>
  <si>
    <t>New Road</t>
  </si>
  <si>
    <t>Booker,High Wycombe</t>
  </si>
  <si>
    <t xml:space="preserve">HP12 4PG                 </t>
  </si>
  <si>
    <t xml:space="preserve">01494 520685                            </t>
  </si>
  <si>
    <t>FJ727</t>
  </si>
  <si>
    <t>Burnham</t>
  </si>
  <si>
    <t xml:space="preserve">SL1 7JP                  </t>
  </si>
  <si>
    <t xml:space="preserve">01628 603170                            </t>
  </si>
  <si>
    <t>FJ954</t>
  </si>
  <si>
    <t>National Society For Epilepsy</t>
  </si>
  <si>
    <t>Chalfont Centre For Epilepsy</t>
  </si>
  <si>
    <t>Chalfont St Peter</t>
  </si>
  <si>
    <t xml:space="preserve">SL9 0RJ                  </t>
  </si>
  <si>
    <t xml:space="preserve">01494 601352                            </t>
  </si>
  <si>
    <t>FJ983</t>
  </si>
  <si>
    <t>39-41 High Street</t>
  </si>
  <si>
    <t xml:space="preserve">HP20 1SH                 </t>
  </si>
  <si>
    <t xml:space="preserve">01296 415205                            </t>
  </si>
  <si>
    <t>FKK01</t>
  </si>
  <si>
    <t>B S Bahra Locums Ltd</t>
  </si>
  <si>
    <t>Hedgegrail Pharmacy</t>
  </si>
  <si>
    <t>Unit 2, Giles House</t>
  </si>
  <si>
    <t>Bells Hill Green</t>
  </si>
  <si>
    <t>Stoke Poges</t>
  </si>
  <si>
    <t xml:space="preserve">SL2 4EW                  </t>
  </si>
  <si>
    <t xml:space="preserve">01753 645464                            </t>
  </si>
  <si>
    <t>2008-07-04</t>
  </si>
  <si>
    <t>FKL13</t>
  </si>
  <si>
    <t>Maxwell Road</t>
  </si>
  <si>
    <t xml:space="preserve">HP9 1QH                  </t>
  </si>
  <si>
    <t xml:space="preserve">01494 653109                            </t>
  </si>
  <si>
    <t>FKM16</t>
  </si>
  <si>
    <t>Al-Shifa Trading Ltd</t>
  </si>
  <si>
    <t>2 Priory Road</t>
  </si>
  <si>
    <t xml:space="preserve">HP13 6SE                 </t>
  </si>
  <si>
    <t xml:space="preserve">01494 437162                            </t>
  </si>
  <si>
    <t>FKR44</t>
  </si>
  <si>
    <t>Rectory Meadow Surgery</t>
  </si>
  <si>
    <t>School Lane</t>
  </si>
  <si>
    <t xml:space="preserve">HP7 0HG                  </t>
  </si>
  <si>
    <t xml:space="preserve">01494 725460                            </t>
  </si>
  <si>
    <t>FKW21</t>
  </si>
  <si>
    <t>Meadow Way</t>
  </si>
  <si>
    <t xml:space="preserve">HP20 1XB                 </t>
  </si>
  <si>
    <t xml:space="preserve">01296 428666                            </t>
  </si>
  <si>
    <t>FK011</t>
  </si>
  <si>
    <t>Holmers Farm Way</t>
  </si>
  <si>
    <t xml:space="preserve">HP12 4NU                 </t>
  </si>
  <si>
    <t xml:space="preserve">01494 464075                            </t>
  </si>
  <si>
    <t>FK015</t>
  </si>
  <si>
    <t>Lansdales Pharmacy Ltd</t>
  </si>
  <si>
    <t>Penn Surgery</t>
  </si>
  <si>
    <t>Elm Road, Penn</t>
  </si>
  <si>
    <t xml:space="preserve">HP10 8LQ                 </t>
  </si>
  <si>
    <t xml:space="preserve">01494 816163                            </t>
  </si>
  <si>
    <t>FK348</t>
  </si>
  <si>
    <t>306 Meadowcroft</t>
  </si>
  <si>
    <t xml:space="preserve">HP19 9HZ                 </t>
  </si>
  <si>
    <t xml:space="preserve">01296 483750                            </t>
  </si>
  <si>
    <t>FK627</t>
  </si>
  <si>
    <t>Shailesh Patel</t>
  </si>
  <si>
    <t>Pharmacy Space</t>
  </si>
  <si>
    <t>5 Bessemer Crescent</t>
  </si>
  <si>
    <t>Rabans Lane, Indust.Area</t>
  </si>
  <si>
    <t xml:space="preserve">HP19 8TF                 </t>
  </si>
  <si>
    <t xml:space="preserve">01296 331831                            </t>
  </si>
  <si>
    <t>FLY55</t>
  </si>
  <si>
    <t>30-32 London End</t>
  </si>
  <si>
    <t xml:space="preserve">HP9 2JH                  </t>
  </si>
  <si>
    <t xml:space="preserve">01494 673014                            </t>
  </si>
  <si>
    <t>FMN87</t>
  </si>
  <si>
    <t>25-26 Jansel Square</t>
  </si>
  <si>
    <t>Bedgrove</t>
  </si>
  <si>
    <t xml:space="preserve">HP21 7ET                 </t>
  </si>
  <si>
    <t xml:space="preserve">01296 482477                            </t>
  </si>
  <si>
    <t>FMV40</t>
  </si>
  <si>
    <t>2 Lundy Lane</t>
  </si>
  <si>
    <t xml:space="preserve">RG30 2RR                 </t>
  </si>
  <si>
    <t xml:space="preserve">01189 393100                            </t>
  </si>
  <si>
    <t>FM569</t>
  </si>
  <si>
    <t>Paresh LTD</t>
  </si>
  <si>
    <t>Kinton Pharmacy</t>
  </si>
  <si>
    <t>Great Missenden</t>
  </si>
  <si>
    <t xml:space="preserve">HP16 0AU                 </t>
  </si>
  <si>
    <t xml:space="preserve">01494 862060                            </t>
  </si>
  <si>
    <t>1998-09-25</t>
  </si>
  <si>
    <t>FM764</t>
  </si>
  <si>
    <t>The Bullring</t>
  </si>
  <si>
    <t>Market Hill</t>
  </si>
  <si>
    <t xml:space="preserve">MK18 1JX                 </t>
  </si>
  <si>
    <t xml:space="preserve">01280 822558                            </t>
  </si>
  <si>
    <t>FNF16</t>
  </si>
  <si>
    <t>Edlesborough Pharmaceutical Supplies Ltd</t>
  </si>
  <si>
    <t>Edlesborough Pharmacy</t>
  </si>
  <si>
    <t>11 Cow Lane</t>
  </si>
  <si>
    <t>Edelsborough</t>
  </si>
  <si>
    <t>Dunstable</t>
  </si>
  <si>
    <t xml:space="preserve">LU6 2HT                  </t>
  </si>
  <si>
    <t xml:space="preserve">01525 223181                            </t>
  </si>
  <si>
    <t>FNL91</t>
  </si>
  <si>
    <t>Bourne End</t>
  </si>
  <si>
    <t xml:space="preserve">SL8 5SA                  </t>
  </si>
  <si>
    <t xml:space="preserve">01628 520144                            </t>
  </si>
  <si>
    <t>FNT43</t>
  </si>
  <si>
    <t>Sichel H</t>
  </si>
  <si>
    <t>Fox Pharmacy</t>
  </si>
  <si>
    <t>9 Turners Place</t>
  </si>
  <si>
    <t>Holmer Green</t>
  </si>
  <si>
    <t xml:space="preserve">HP15 6RN                 </t>
  </si>
  <si>
    <t xml:space="preserve">01494 713360                            </t>
  </si>
  <si>
    <t>1991-12-16</t>
  </si>
  <si>
    <t>FN343</t>
  </si>
  <si>
    <t>Commerce House</t>
  </si>
  <si>
    <t>Chalfont St Giles</t>
  </si>
  <si>
    <t xml:space="preserve">HP8 4QH                  </t>
  </si>
  <si>
    <t xml:space="preserve">01494 874656                            </t>
  </si>
  <si>
    <t>FPL29</t>
  </si>
  <si>
    <t>Consult 24/7 Ltd</t>
  </si>
  <si>
    <t>Consult Pharmacy</t>
  </si>
  <si>
    <t>172 Tring Road</t>
  </si>
  <si>
    <t xml:space="preserve">HP20 1JR                 </t>
  </si>
  <si>
    <t xml:space="preserve">01296 432696                            </t>
  </si>
  <si>
    <t>FPQ67</t>
  </si>
  <si>
    <t>Griffstem LTD</t>
  </si>
  <si>
    <t>Richard Adams Chemist</t>
  </si>
  <si>
    <t>1 The Broadway</t>
  </si>
  <si>
    <t xml:space="preserve">SL9 9DX                  </t>
  </si>
  <si>
    <t xml:space="preserve">01753 882700                            </t>
  </si>
  <si>
    <t>FPR51</t>
  </si>
  <si>
    <t>62-68 High Street</t>
  </si>
  <si>
    <t xml:space="preserve">HP27 0AX                 </t>
  </si>
  <si>
    <t xml:space="preserve">01844 347095                            </t>
  </si>
  <si>
    <t>FPV27</t>
  </si>
  <si>
    <t>9 Park Parade</t>
  </si>
  <si>
    <t>Western Dene</t>
  </si>
  <si>
    <t>Hazlemere</t>
  </si>
  <si>
    <t xml:space="preserve">HP15 7AA                 </t>
  </si>
  <si>
    <t xml:space="preserve">01494 711713                            </t>
  </si>
  <si>
    <t>FP077</t>
  </si>
  <si>
    <t>Elmhurst Road</t>
  </si>
  <si>
    <t xml:space="preserve">HP20 2AE                 </t>
  </si>
  <si>
    <t xml:space="preserve">01296 485850                            </t>
  </si>
  <si>
    <t>FP349</t>
  </si>
  <si>
    <t>4-5 Market Square</t>
  </si>
  <si>
    <t>Marlow</t>
  </si>
  <si>
    <t xml:space="preserve">SL7 3HH                  </t>
  </si>
  <si>
    <t xml:space="preserve">01628 482875                            </t>
  </si>
  <si>
    <t>FP989</t>
  </si>
  <si>
    <t>Abalane LTD</t>
  </si>
  <si>
    <t>Centra Chemist</t>
  </si>
  <si>
    <t>20 Queens Square</t>
  </si>
  <si>
    <t xml:space="preserve">HP11 2DF                 </t>
  </si>
  <si>
    <t xml:space="preserve">01494 528155                            </t>
  </si>
  <si>
    <t>FQJ75</t>
  </si>
  <si>
    <t>Glade (Marlow) Ltd</t>
  </si>
  <si>
    <t>Marlow Bottom Pharmacy</t>
  </si>
  <si>
    <t>2 Brucewood Parade</t>
  </si>
  <si>
    <t>Marlow Bottom</t>
  </si>
  <si>
    <t xml:space="preserve">SL7 3PE                  </t>
  </si>
  <si>
    <t xml:space="preserve">01628 486312                            </t>
  </si>
  <si>
    <t>FQL29</t>
  </si>
  <si>
    <t>18 Sycamore Road</t>
  </si>
  <si>
    <t xml:space="preserve">HP6 5DR                  </t>
  </si>
  <si>
    <t xml:space="preserve">01494 724900                            </t>
  </si>
  <si>
    <t>FQL47</t>
  </si>
  <si>
    <t>11 Market Hill</t>
  </si>
  <si>
    <t xml:space="preserve">01280 813263                            </t>
  </si>
  <si>
    <t>FQ001</t>
  </si>
  <si>
    <t>Stamford House</t>
  </si>
  <si>
    <t>Short Street</t>
  </si>
  <si>
    <t xml:space="preserve">HP11 2QH                 </t>
  </si>
  <si>
    <t xml:space="preserve">01494 522900                            </t>
  </si>
  <si>
    <t>2007-09-19</t>
  </si>
  <si>
    <t>FQ857</t>
  </si>
  <si>
    <t>Skp Pharm Ltd</t>
  </si>
  <si>
    <t>Fairford Pharmacy</t>
  </si>
  <si>
    <t>65 Kingsgate</t>
  </si>
  <si>
    <t>Fairford Leys</t>
  </si>
  <si>
    <t xml:space="preserve">HP19 8WB                 </t>
  </si>
  <si>
    <t xml:space="preserve">01296 485050                            </t>
  </si>
  <si>
    <t>FRC98</t>
  </si>
  <si>
    <t>Within Tesco Store</t>
  </si>
  <si>
    <t>19 London Road West</t>
  </si>
  <si>
    <t>Old Amersham</t>
  </si>
  <si>
    <t xml:space="preserve">HP7 0HA                  </t>
  </si>
  <si>
    <t xml:space="preserve">01494 657449                            </t>
  </si>
  <si>
    <t>FRE07</t>
  </si>
  <si>
    <t>Safeway Pharmacy In Morrisons</t>
  </si>
  <si>
    <t>Morrisons Superstore</t>
  </si>
  <si>
    <t>Station Way</t>
  </si>
  <si>
    <t xml:space="preserve">HP20 2HX                 </t>
  </si>
  <si>
    <t xml:space="preserve">01296 399705                            </t>
  </si>
  <si>
    <t>1992-06-09</t>
  </si>
  <si>
    <t>FRM97</t>
  </si>
  <si>
    <t>Wellbeing Pharmacies Limited</t>
  </si>
  <si>
    <t>Downley Pharmacy</t>
  </si>
  <si>
    <t>9 Cross Court Shops</t>
  </si>
  <si>
    <t>Plomer Green Ave, Downley</t>
  </si>
  <si>
    <t xml:space="preserve">HP13 5UW                 </t>
  </si>
  <si>
    <t xml:space="preserve">01494 513060                            </t>
  </si>
  <si>
    <t>2012-06-18</t>
  </si>
  <si>
    <t>FRN78</t>
  </si>
  <si>
    <t xml:space="preserve">HP11 2AZ                 </t>
  </si>
  <si>
    <t xml:space="preserve">01494 459091                            </t>
  </si>
  <si>
    <t>FRP58</t>
  </si>
  <si>
    <t>19 Newland Street</t>
  </si>
  <si>
    <t>Eden</t>
  </si>
  <si>
    <t xml:space="preserve">HP11 2BY                 </t>
  </si>
  <si>
    <t xml:space="preserve">01494 530138                            </t>
  </si>
  <si>
    <t>FRR22</t>
  </si>
  <si>
    <t>Shah PR</t>
  </si>
  <si>
    <t>Saleys Chemist</t>
  </si>
  <si>
    <t>42 Bathurst Walk</t>
  </si>
  <si>
    <t xml:space="preserve">SL0 9BH                  </t>
  </si>
  <si>
    <t xml:space="preserve">01753 653182                            </t>
  </si>
  <si>
    <t>FRR60</t>
  </si>
  <si>
    <t>Farnham Common</t>
  </si>
  <si>
    <t xml:space="preserve">SL2 3PQ                  </t>
  </si>
  <si>
    <t xml:space="preserve">01753 644383                            </t>
  </si>
  <si>
    <t>FR256</t>
  </si>
  <si>
    <t>Wendover</t>
  </si>
  <si>
    <t xml:space="preserve">HP22 6EA                 </t>
  </si>
  <si>
    <t xml:space="preserve">01296 622166                            </t>
  </si>
  <si>
    <t>FTN18</t>
  </si>
  <si>
    <t>136 London Road</t>
  </si>
  <si>
    <t>Aston Clinton</t>
  </si>
  <si>
    <t xml:space="preserve">HP22 5LB                 </t>
  </si>
  <si>
    <t xml:space="preserve">01296 632787                            </t>
  </si>
  <si>
    <t>FTV70</t>
  </si>
  <si>
    <t>Broadfields,Bicester Rd</t>
  </si>
  <si>
    <t xml:space="preserve">HP19 3BU                 </t>
  </si>
  <si>
    <t xml:space="preserve">01296 557447                            </t>
  </si>
  <si>
    <t>FTX36</t>
  </si>
  <si>
    <t>Marlow Pharmacy</t>
  </si>
  <si>
    <t xml:space="preserve">SL7 1AB                  </t>
  </si>
  <si>
    <t xml:space="preserve">01628 482241                            </t>
  </si>
  <si>
    <t>2004-10-08</t>
  </si>
  <si>
    <t>FT470</t>
  </si>
  <si>
    <t>58 The Broadway</t>
  </si>
  <si>
    <t xml:space="preserve">HP5 1EG                  </t>
  </si>
  <si>
    <t xml:space="preserve">01494 782966                            </t>
  </si>
  <si>
    <t>FVT83</t>
  </si>
  <si>
    <t>Glade Pharmacy</t>
  </si>
  <si>
    <t xml:space="preserve">SL7 1DS                  </t>
  </si>
  <si>
    <t xml:space="preserve">01628 482078                            </t>
  </si>
  <si>
    <t>FVV67</t>
  </si>
  <si>
    <t>Burnham Health Centre</t>
  </si>
  <si>
    <t>Minniecroft Road</t>
  </si>
  <si>
    <t xml:space="preserve">SL1 7DE                  </t>
  </si>
  <si>
    <t xml:space="preserve">01628 602922                            </t>
  </si>
  <si>
    <t>FVW12</t>
  </si>
  <si>
    <t>Mr Nigel Morley</t>
  </si>
  <si>
    <t>Hughenden Valley Pharma Ltd</t>
  </si>
  <si>
    <t>Hughenden Valley Surgery</t>
  </si>
  <si>
    <t>Valley Road</t>
  </si>
  <si>
    <t>Hughenden</t>
  </si>
  <si>
    <t xml:space="preserve">HP14 4LG                 </t>
  </si>
  <si>
    <t xml:space="preserve">01494 565458                            </t>
  </si>
  <si>
    <t>FV161</t>
  </si>
  <si>
    <t>5 The Highway</t>
  </si>
  <si>
    <t xml:space="preserve">HP9 1QD                  </t>
  </si>
  <si>
    <t xml:space="preserve">01494 672677                            </t>
  </si>
  <si>
    <t>FV643</t>
  </si>
  <si>
    <t>1a Totteridge Drive</t>
  </si>
  <si>
    <t>Kings Wood</t>
  </si>
  <si>
    <t xml:space="preserve">HP13 6JH                 </t>
  </si>
  <si>
    <t xml:space="preserve">01494 538393                            </t>
  </si>
  <si>
    <t>FV879</t>
  </si>
  <si>
    <t>2 Market Parade</t>
  </si>
  <si>
    <t xml:space="preserve">HP15 7LQ                 </t>
  </si>
  <si>
    <t xml:space="preserve">01494 711557                            </t>
  </si>
  <si>
    <t>FWC97</t>
  </si>
  <si>
    <t>52 High Street</t>
  </si>
  <si>
    <t xml:space="preserve">01844 343321                            </t>
  </si>
  <si>
    <t>FWD53</t>
  </si>
  <si>
    <t>Wing</t>
  </si>
  <si>
    <t xml:space="preserve">LU7 0NR                  </t>
  </si>
  <si>
    <t xml:space="preserve">01296 682543                            </t>
  </si>
  <si>
    <t>2006-03-21</t>
  </si>
  <si>
    <t>FWH43</t>
  </si>
  <si>
    <t>Instore Pharmacy - Tesco Stores Limited</t>
  </si>
  <si>
    <t xml:space="preserve">MK18 1AB                 </t>
  </si>
  <si>
    <t xml:space="preserve">01280 747347                            </t>
  </si>
  <si>
    <t>FW689</t>
  </si>
  <si>
    <t>Aqsa And Ryemead Pharmacy Limited</t>
  </si>
  <si>
    <t>Ryemead Pharmacy</t>
  </si>
  <si>
    <t>Gateway House, Wycombe</t>
  </si>
  <si>
    <t>Retail Park, Ryemead Way</t>
  </si>
  <si>
    <t xml:space="preserve">HP11 1FY                 </t>
  </si>
  <si>
    <t xml:space="preserve">01494 525752                            </t>
  </si>
  <si>
    <t>2005-06-06</t>
  </si>
  <si>
    <t>FXE29</t>
  </si>
  <si>
    <t>Garlicks Chemist</t>
  </si>
  <si>
    <t>31a Red Lion Street</t>
  </si>
  <si>
    <t xml:space="preserve">HP5 1ET                  </t>
  </si>
  <si>
    <t xml:space="preserve">01494 784664                            </t>
  </si>
  <si>
    <t>1992-02-28</t>
  </si>
  <si>
    <t>FXJ86</t>
  </si>
  <si>
    <t>The Pharmacy,Oxford Road</t>
  </si>
  <si>
    <t>Stokenchurch</t>
  </si>
  <si>
    <t xml:space="preserve">HP14 3TA                 </t>
  </si>
  <si>
    <t xml:space="preserve">01494 482103                            </t>
  </si>
  <si>
    <t>FXK67</t>
  </si>
  <si>
    <t>Ha Mcparland</t>
  </si>
  <si>
    <t>Wooburn Green Pharmacy</t>
  </si>
  <si>
    <t>50-51 The Green</t>
  </si>
  <si>
    <t>Wooburn Green</t>
  </si>
  <si>
    <t xml:space="preserve">HP10 0EU                 </t>
  </si>
  <si>
    <t xml:space="preserve">01628 521397                            </t>
  </si>
  <si>
    <t>FXL21</t>
  </si>
  <si>
    <t xml:space="preserve">SL0 9ND                  </t>
  </si>
  <si>
    <t xml:space="preserve">01753 652294                            </t>
  </si>
  <si>
    <t>FXV02</t>
  </si>
  <si>
    <t>82 High Street</t>
  </si>
  <si>
    <t>Winslow</t>
  </si>
  <si>
    <t xml:space="preserve">MK18 3DQ                 </t>
  </si>
  <si>
    <t xml:space="preserve">01296 712061                            </t>
  </si>
  <si>
    <t>FXV24</t>
  </si>
  <si>
    <t>252 Berkhampstead Road</t>
  </si>
  <si>
    <t xml:space="preserve">HP5 3ET                  </t>
  </si>
  <si>
    <t xml:space="preserve">01494 782929                            </t>
  </si>
  <si>
    <t>FX910</t>
  </si>
  <si>
    <t>27 Eden Walk</t>
  </si>
  <si>
    <t>Eden Shopping Centre</t>
  </si>
  <si>
    <t xml:space="preserve">HP11 2AW                 </t>
  </si>
  <si>
    <t xml:space="preserve">01494 523128                            </t>
  </si>
  <si>
    <t>FYC53</t>
  </si>
  <si>
    <t>Aqsa Pharmacy</t>
  </si>
  <si>
    <t>91 London Road</t>
  </si>
  <si>
    <t xml:space="preserve">HP11 1BU                 </t>
  </si>
  <si>
    <t xml:space="preserve">01494 451888                            </t>
  </si>
  <si>
    <t>FYR20</t>
  </si>
  <si>
    <t>Securicare (Medical) Ltd</t>
  </si>
  <si>
    <t>Cavell House</t>
  </si>
  <si>
    <t xml:space="preserve">01628 850100                            </t>
  </si>
  <si>
    <t>FYR37</t>
  </si>
  <si>
    <t>4 Hale Leys</t>
  </si>
  <si>
    <t xml:space="preserve">HP20 1ST                 </t>
  </si>
  <si>
    <t xml:space="preserve">01296 483661                            </t>
  </si>
  <si>
    <t>FY190</t>
  </si>
  <si>
    <t>Vantage Chemists</t>
  </si>
  <si>
    <t>1 Bishops House</t>
  </si>
  <si>
    <t xml:space="preserve">SL9 9HE                  </t>
  </si>
  <si>
    <t xml:space="preserve">01753 884056                            </t>
  </si>
  <si>
    <t>FAA43</t>
  </si>
  <si>
    <t>Tesco (In Store) Pharmacy</t>
  </si>
  <si>
    <t>Brading Road</t>
  </si>
  <si>
    <t>Ryde</t>
  </si>
  <si>
    <t>Isle Of Wight</t>
  </si>
  <si>
    <t xml:space="preserve">PO33 1QS                 </t>
  </si>
  <si>
    <t xml:space="preserve">01983 277400                            </t>
  </si>
  <si>
    <t>FA040</t>
  </si>
  <si>
    <t>Niton Pharmacy</t>
  </si>
  <si>
    <t>Niton</t>
  </si>
  <si>
    <t>Ventnor</t>
  </si>
  <si>
    <t xml:space="preserve">PO38 2AZ                 </t>
  </si>
  <si>
    <t xml:space="preserve">02380 631472                            </t>
  </si>
  <si>
    <t>FA116</t>
  </si>
  <si>
    <t>22 Carisbrooke High St</t>
  </si>
  <si>
    <t>Carisbrooke</t>
  </si>
  <si>
    <t>Newport</t>
  </si>
  <si>
    <t xml:space="preserve">PO30 1NR                 </t>
  </si>
  <si>
    <t xml:space="preserve">01983 525216                            </t>
  </si>
  <si>
    <t>FA781</t>
  </si>
  <si>
    <t>23 Sandown Road</t>
  </si>
  <si>
    <t>Lake</t>
  </si>
  <si>
    <t xml:space="preserve">PO36 9JL                 </t>
  </si>
  <si>
    <t xml:space="preserve">01983 402050                            </t>
  </si>
  <si>
    <t>FCY62</t>
  </si>
  <si>
    <t>8 Victoria Park Road</t>
  </si>
  <si>
    <t>Winton</t>
  </si>
  <si>
    <t>Bournemouth</t>
  </si>
  <si>
    <t xml:space="preserve">BH9 2RE                  </t>
  </si>
  <si>
    <t>FC408</t>
  </si>
  <si>
    <t>Seaview Pharmacy Ltd</t>
  </si>
  <si>
    <t>Seaview Pharmacy</t>
  </si>
  <si>
    <t>Pier Road</t>
  </si>
  <si>
    <t>Seaview</t>
  </si>
  <si>
    <t xml:space="preserve">PO34 5BL                 </t>
  </si>
  <si>
    <t xml:space="preserve">01983 613116                            </t>
  </si>
  <si>
    <t>FDY89</t>
  </si>
  <si>
    <t>18 The Esplanade</t>
  </si>
  <si>
    <t xml:space="preserve">PO33 2DZ                 </t>
  </si>
  <si>
    <t xml:space="preserve">01983 563333                            </t>
  </si>
  <si>
    <t>FET54</t>
  </si>
  <si>
    <t>Bridge Ge &amp; Co Ltd</t>
  </si>
  <si>
    <t>226-228 Burgess Road</t>
  </si>
  <si>
    <t xml:space="preserve">SO16 3AY                 </t>
  </si>
  <si>
    <t xml:space="preserve">02380 678258                            </t>
  </si>
  <si>
    <t>1990-07-09</t>
  </si>
  <si>
    <t>FFC65</t>
  </si>
  <si>
    <t>Sandown</t>
  </si>
  <si>
    <t xml:space="preserve">PO36 8AF                 </t>
  </si>
  <si>
    <t xml:space="preserve">01983 403238                            </t>
  </si>
  <si>
    <t>FFF06</t>
  </si>
  <si>
    <t>Wootton Bridge</t>
  </si>
  <si>
    <t xml:space="preserve">PO33 4LU                 </t>
  </si>
  <si>
    <t xml:space="preserve">01983 882473                            </t>
  </si>
  <si>
    <t>FGQ63</t>
  </si>
  <si>
    <t>Willow Pharmacy Ltd</t>
  </si>
  <si>
    <t>Gibbs &amp; Gurnell</t>
  </si>
  <si>
    <t>34 Union Street</t>
  </si>
  <si>
    <t xml:space="preserve">PO33 2LE                 </t>
  </si>
  <si>
    <t xml:space="preserve">01983 562570                            </t>
  </si>
  <si>
    <t>FGT82</t>
  </si>
  <si>
    <t>86-88 High Street</t>
  </si>
  <si>
    <t xml:space="preserve">PO30 1BH                 </t>
  </si>
  <si>
    <t xml:space="preserve">01983 522346                            </t>
  </si>
  <si>
    <t>FG781</t>
  </si>
  <si>
    <t>124-126 High Street</t>
  </si>
  <si>
    <t xml:space="preserve">PO30 1TP                 </t>
  </si>
  <si>
    <t xml:space="preserve">01983 522595                            </t>
  </si>
  <si>
    <t>FHV72</t>
  </si>
  <si>
    <t>Bembridge</t>
  </si>
  <si>
    <t xml:space="preserve">PO35 5SD                 </t>
  </si>
  <si>
    <t xml:space="preserve">01983 872328                            </t>
  </si>
  <si>
    <t>FJN73</t>
  </si>
  <si>
    <t>Regent (Uk) Services Limited</t>
  </si>
  <si>
    <t>Well Road</t>
  </si>
  <si>
    <t>East Cowes</t>
  </si>
  <si>
    <t xml:space="preserve">PO32 6SP                 </t>
  </si>
  <si>
    <t xml:space="preserve">01983 717002                            </t>
  </si>
  <si>
    <t>FJV26</t>
  </si>
  <si>
    <t>Tower House</t>
  </si>
  <si>
    <t>Rink Road</t>
  </si>
  <si>
    <t xml:space="preserve">PO33 1LP                 </t>
  </si>
  <si>
    <t xml:space="preserve">01983 562156                            </t>
  </si>
  <si>
    <t>FKL95</t>
  </si>
  <si>
    <t>Warner G (Regent Uk Serv) Ltd</t>
  </si>
  <si>
    <t>59 Regent Street</t>
  </si>
  <si>
    <t>Shanklin</t>
  </si>
  <si>
    <t xml:space="preserve">PO37 7AE                 </t>
  </si>
  <si>
    <t xml:space="preserve">01983 863677                            </t>
  </si>
  <si>
    <t>FK266</t>
  </si>
  <si>
    <t xml:space="preserve">PO38 1RY                 </t>
  </si>
  <si>
    <t xml:space="preserve">01983 852147                            </t>
  </si>
  <si>
    <t>FLE22</t>
  </si>
  <si>
    <t>170-172 High Street</t>
  </si>
  <si>
    <t xml:space="preserve">PO33 2HW                 </t>
  </si>
  <si>
    <t xml:space="preserve">01983 562280                            </t>
  </si>
  <si>
    <t>FLH42</t>
  </si>
  <si>
    <t>The East Cowes Med Ctr</t>
  </si>
  <si>
    <t>Church Path</t>
  </si>
  <si>
    <t xml:space="preserve">PO32 6RP                 </t>
  </si>
  <si>
    <t xml:space="preserve">01983 293133                            </t>
  </si>
  <si>
    <t>FMJ77</t>
  </si>
  <si>
    <t xml:space="preserve">PO36 8DA                 </t>
  </si>
  <si>
    <t xml:space="preserve">01983 403897                            </t>
  </si>
  <si>
    <t>FMK11</t>
  </si>
  <si>
    <t>530 Wimborne Road East</t>
  </si>
  <si>
    <t>Ferndown</t>
  </si>
  <si>
    <t>Dorset</t>
  </si>
  <si>
    <t xml:space="preserve">BH22 9NG                 </t>
  </si>
  <si>
    <t xml:space="preserve">01202 890782                            </t>
  </si>
  <si>
    <t>FM302</t>
  </si>
  <si>
    <t>3 Foxes Road</t>
  </si>
  <si>
    <t xml:space="preserve">PO30 5ZB                 </t>
  </si>
  <si>
    <t>2009-03-26</t>
  </si>
  <si>
    <t>FNE89</t>
  </si>
  <si>
    <t>Ostene LTD</t>
  </si>
  <si>
    <t>Walton Surgical Appliances</t>
  </si>
  <si>
    <t>147 Albert Road</t>
  </si>
  <si>
    <t>Southsea</t>
  </si>
  <si>
    <t>Portsmouth</t>
  </si>
  <si>
    <t xml:space="preserve">PO4 0JW                  </t>
  </si>
  <si>
    <t xml:space="preserve">02392 731680                            </t>
  </si>
  <si>
    <t>FNG55</t>
  </si>
  <si>
    <t>22e Carisbrooke Road</t>
  </si>
  <si>
    <t xml:space="preserve">PO30 1BL                 </t>
  </si>
  <si>
    <t xml:space="preserve">01983 526868                            </t>
  </si>
  <si>
    <t>FNQ80</t>
  </si>
  <si>
    <t>Cowes Medical Centre</t>
  </si>
  <si>
    <t>200 Newport Road</t>
  </si>
  <si>
    <t>Cowes</t>
  </si>
  <si>
    <t xml:space="preserve">PO31 7ER                 </t>
  </si>
  <si>
    <t xml:space="preserve">01983 294467                            </t>
  </si>
  <si>
    <t>FN103</t>
  </si>
  <si>
    <t>1 Moa Place</t>
  </si>
  <si>
    <t>School Green Road</t>
  </si>
  <si>
    <t>Freshwater</t>
  </si>
  <si>
    <t xml:space="preserve">PO40 9DS                 </t>
  </si>
  <si>
    <t xml:space="preserve">01983 752724                            </t>
  </si>
  <si>
    <t>2001-05-14</t>
  </si>
  <si>
    <t>FN155</t>
  </si>
  <si>
    <t>Sandown Medical Centre</t>
  </si>
  <si>
    <t xml:space="preserve">PO36 9ET                 </t>
  </si>
  <si>
    <t xml:space="preserve">01983 405436                            </t>
  </si>
  <si>
    <t>FPQ58</t>
  </si>
  <si>
    <t>41-42 Pyle Street</t>
  </si>
  <si>
    <t xml:space="preserve">PO30 1XB                 </t>
  </si>
  <si>
    <t xml:space="preserve">01983 522638                            </t>
  </si>
  <si>
    <t>FQA82</t>
  </si>
  <si>
    <t>51 Regent Street</t>
  </si>
  <si>
    <t xml:space="preserve">01983 862562                            </t>
  </si>
  <si>
    <t>2007-04-25</t>
  </si>
  <si>
    <t>FQ375</t>
  </si>
  <si>
    <t xml:space="preserve">PO38 1RZ                 </t>
  </si>
  <si>
    <t xml:space="preserve">01983 852135                            </t>
  </si>
  <si>
    <t>FTM73</t>
  </si>
  <si>
    <t>Mr Timothy Gibbs</t>
  </si>
  <si>
    <t>Yarmouth Pharmacy</t>
  </si>
  <si>
    <t>4 Quay Street</t>
  </si>
  <si>
    <t>Yarmouth</t>
  </si>
  <si>
    <t xml:space="preserve">PO41 0PB                 </t>
  </si>
  <si>
    <t xml:space="preserve">01983 760260                            </t>
  </si>
  <si>
    <t>2006-04-10</t>
  </si>
  <si>
    <t>FWD47</t>
  </si>
  <si>
    <t>Olukemi Coker (Mrs)</t>
  </si>
  <si>
    <t>Kemkay Chemist</t>
  </si>
  <si>
    <t>3 Clifton Buildings</t>
  </si>
  <si>
    <t>Avenue Road</t>
  </si>
  <si>
    <t xml:space="preserve">PO40 9UT                 </t>
  </si>
  <si>
    <t xml:space="preserve">01983 559078                            </t>
  </si>
  <si>
    <t>FWK53</t>
  </si>
  <si>
    <t xml:space="preserve">PO31 7SA                 </t>
  </si>
  <si>
    <t xml:space="preserve">01983 293011                            </t>
  </si>
  <si>
    <t>FWP06</t>
  </si>
  <si>
    <t>125 Old Christchurch Rd</t>
  </si>
  <si>
    <t xml:space="preserve">BH1 1HF                  </t>
  </si>
  <si>
    <t xml:space="preserve">01202 204802                            </t>
  </si>
  <si>
    <t>FYX55</t>
  </si>
  <si>
    <t xml:space="preserve">PO37 6LA                 </t>
  </si>
  <si>
    <t xml:space="preserve">01983 862058                            </t>
  </si>
  <si>
    <t>Div14</t>
  </si>
  <si>
    <t>North West Division</t>
  </si>
  <si>
    <t>FAQ63</t>
  </si>
  <si>
    <t>Rb Healthcare Limited</t>
  </si>
  <si>
    <t>Goostrey Pharmacy</t>
  </si>
  <si>
    <t>No 3 Cheshire House</t>
  </si>
  <si>
    <t>164 Main Road</t>
  </si>
  <si>
    <t>Goostrey, Crewe</t>
  </si>
  <si>
    <t xml:space="preserve">CW4 8JP                  </t>
  </si>
  <si>
    <t xml:space="preserve">01477 549481                            </t>
  </si>
  <si>
    <t>FAY71</t>
  </si>
  <si>
    <t>Swinn Rh Ltd</t>
  </si>
  <si>
    <t>The Weston Pharmacy</t>
  </si>
  <si>
    <t>5-6 Weston Square</t>
  </si>
  <si>
    <t>Earlsway</t>
  </si>
  <si>
    <t xml:space="preserve">SK11 8SS                 </t>
  </si>
  <si>
    <t xml:space="preserve">01625 423465                            </t>
  </si>
  <si>
    <t>FA057</t>
  </si>
  <si>
    <t>Gainmoor LTD</t>
  </si>
  <si>
    <t>Heswall Hills Pharmacy</t>
  </si>
  <si>
    <t>119 Brimstage Road</t>
  </si>
  <si>
    <t>Heswall</t>
  </si>
  <si>
    <t xml:space="preserve">CH60 1XF                 </t>
  </si>
  <si>
    <t xml:space="preserve">0151 3424385                            </t>
  </si>
  <si>
    <t>FA539</t>
  </si>
  <si>
    <t>14-16 Bridge Street</t>
  </si>
  <si>
    <t xml:space="preserve">CW12 1AY                 </t>
  </si>
  <si>
    <t xml:space="preserve">01260 273153                            </t>
  </si>
  <si>
    <t>FA689</t>
  </si>
  <si>
    <t>20 Bebington Road</t>
  </si>
  <si>
    <t>New Ferry</t>
  </si>
  <si>
    <t xml:space="preserve">CH62 5BQ                 </t>
  </si>
  <si>
    <t xml:space="preserve">0151 6453295                            </t>
  </si>
  <si>
    <t>FCC27</t>
  </si>
  <si>
    <t>Crowncroft LTD</t>
  </si>
  <si>
    <t>100 Victoria Road</t>
  </si>
  <si>
    <t>New Brighton</t>
  </si>
  <si>
    <t xml:space="preserve">CH45 2JF                 </t>
  </si>
  <si>
    <t xml:space="preserve">0151 6394361                            </t>
  </si>
  <si>
    <t>FCC37</t>
  </si>
  <si>
    <t>4 Faulkner Street</t>
  </si>
  <si>
    <t>Hoole</t>
  </si>
  <si>
    <t xml:space="preserve">CH2 3BD                  </t>
  </si>
  <si>
    <t xml:space="preserve">01244 325965                            </t>
  </si>
  <si>
    <t>FCC94</t>
  </si>
  <si>
    <t>Folly Lane</t>
  </si>
  <si>
    <t>Bewsey</t>
  </si>
  <si>
    <t xml:space="preserve">WA5 0LZ                  </t>
  </si>
  <si>
    <t xml:space="preserve">01925 445463                            </t>
  </si>
  <si>
    <t>FCN12</t>
  </si>
  <si>
    <t>Irby Pharmacy</t>
  </si>
  <si>
    <t>39 Thingwall Road</t>
  </si>
  <si>
    <t>Irby</t>
  </si>
  <si>
    <t xml:space="preserve">CH61 3UE                 </t>
  </si>
  <si>
    <t xml:space="preserve">0151 6481498                            </t>
  </si>
  <si>
    <t>FCP79</t>
  </si>
  <si>
    <t>56-58 Market Street</t>
  </si>
  <si>
    <t xml:space="preserve">CW1 2EX                  </t>
  </si>
  <si>
    <t xml:space="preserve">01270 212252                            </t>
  </si>
  <si>
    <t>FCT19</t>
  </si>
  <si>
    <t>Manor Health Centre</t>
  </si>
  <si>
    <t>Liscard Village</t>
  </si>
  <si>
    <t xml:space="preserve">CH45 4JG                 </t>
  </si>
  <si>
    <t xml:space="preserve">0151 6385617                            </t>
  </si>
  <si>
    <t>FCX09</t>
  </si>
  <si>
    <t>Greenway Road Surgery</t>
  </si>
  <si>
    <t>62 Greenway Road</t>
  </si>
  <si>
    <t>Birkenhead</t>
  </si>
  <si>
    <t xml:space="preserve">CH42 7LX                 </t>
  </si>
  <si>
    <t xml:space="preserve">0151 6525941                            </t>
  </si>
  <si>
    <t>FC072</t>
  </si>
  <si>
    <t>Co-Op Health Care Ltd</t>
  </si>
  <si>
    <t>110 Wilmslow Road</t>
  </si>
  <si>
    <t>Handforth</t>
  </si>
  <si>
    <t xml:space="preserve">SK9 3ES                  </t>
  </si>
  <si>
    <t xml:space="preserve">01625 523945                            </t>
  </si>
  <si>
    <t>FC111</t>
  </si>
  <si>
    <t>Rydale Chemists Ltd</t>
  </si>
  <si>
    <t>Rydale Pharmacy</t>
  </si>
  <si>
    <t>18 North Street</t>
  </si>
  <si>
    <t>Coppenhall</t>
  </si>
  <si>
    <t xml:space="preserve">CW1 4NL                  </t>
  </si>
  <si>
    <t xml:space="preserve">01270 584870                            </t>
  </si>
  <si>
    <t>1991-05-13</t>
  </si>
  <si>
    <t>FC329</t>
  </si>
  <si>
    <t>Swettenham Chemists</t>
  </si>
  <si>
    <t>18 Allport Lane</t>
  </si>
  <si>
    <t>Bromborough</t>
  </si>
  <si>
    <t xml:space="preserve">CH62 7HP                 </t>
  </si>
  <si>
    <t xml:space="preserve">0151 3342020                            </t>
  </si>
  <si>
    <t>FC368</t>
  </si>
  <si>
    <t>215 Grange Road</t>
  </si>
  <si>
    <t xml:space="preserve">CH41 2PH                 </t>
  </si>
  <si>
    <t xml:space="preserve">0151 6477255                            </t>
  </si>
  <si>
    <t>FC549</t>
  </si>
  <si>
    <t>22 Grange Road</t>
  </si>
  <si>
    <t xml:space="preserve">CH41 6EB                 </t>
  </si>
  <si>
    <t xml:space="preserve">0151 5521110                            </t>
  </si>
  <si>
    <t>FC551</t>
  </si>
  <si>
    <t>Eastbane Limited</t>
  </si>
  <si>
    <t>The Prescription Service</t>
  </si>
  <si>
    <t>11 Tatton Street</t>
  </si>
  <si>
    <t>Knutsford</t>
  </si>
  <si>
    <t xml:space="preserve">WA16 6AB                 </t>
  </si>
  <si>
    <t xml:space="preserve">01565 633322                            </t>
  </si>
  <si>
    <t>FC562</t>
  </si>
  <si>
    <t>Stanney Lane Chemist</t>
  </si>
  <si>
    <t>36  Stanney Lane</t>
  </si>
  <si>
    <t xml:space="preserve">CH65 9AE                 </t>
  </si>
  <si>
    <t xml:space="preserve">0151 3558879                            </t>
  </si>
  <si>
    <t>FC593</t>
  </si>
  <si>
    <t>Dale Pharmacy Ltd</t>
  </si>
  <si>
    <t>Dale Pharmacy</t>
  </si>
  <si>
    <t>224 Bebington Road</t>
  </si>
  <si>
    <t>Rock Ferry</t>
  </si>
  <si>
    <t xml:space="preserve">CH42 4QF                 </t>
  </si>
  <si>
    <t xml:space="preserve">0151 6451151                            </t>
  </si>
  <si>
    <t>FC972</t>
  </si>
  <si>
    <t>Bromborough Retail Park</t>
  </si>
  <si>
    <t>Wirral,Merseyside</t>
  </si>
  <si>
    <t xml:space="preserve">CH62 3PN                 </t>
  </si>
  <si>
    <t xml:space="preserve">0151 3430276                            </t>
  </si>
  <si>
    <t>1997-06-09</t>
  </si>
  <si>
    <t>FDA14</t>
  </si>
  <si>
    <t>62 Grove Road</t>
  </si>
  <si>
    <t xml:space="preserve">CH45 3HW                 </t>
  </si>
  <si>
    <t xml:space="preserve">0151 6392352                            </t>
  </si>
  <si>
    <t>FDC53</t>
  </si>
  <si>
    <t>Co-Op Healthcare Limited</t>
  </si>
  <si>
    <t>Hungerford Medical Centre</t>
  </si>
  <si>
    <t>School Crescent</t>
  </si>
  <si>
    <t xml:space="preserve">CW1 5HA                  </t>
  </si>
  <si>
    <t xml:space="preserve">01270 585232                            </t>
  </si>
  <si>
    <t>FDF24</t>
  </si>
  <si>
    <t>28 Wheelock Street</t>
  </si>
  <si>
    <t>Middlewich</t>
  </si>
  <si>
    <t xml:space="preserve">CW10 9AG                 </t>
  </si>
  <si>
    <t xml:space="preserve">01606 834931                            </t>
  </si>
  <si>
    <t>FDF46</t>
  </si>
  <si>
    <t>B &amp; D Dudley (Chemists) Ltd</t>
  </si>
  <si>
    <t>Tree Tops Pharmacy</t>
  </si>
  <si>
    <t>Tree Tops Primary Hcc</t>
  </si>
  <si>
    <t>49 Bridle Rd, Bromborough</t>
  </si>
  <si>
    <t xml:space="preserve">CH62 6EE                 </t>
  </si>
  <si>
    <t xml:space="preserve">0151 3274554                            </t>
  </si>
  <si>
    <t>FDJ38</t>
  </si>
  <si>
    <t>299 Chester Road</t>
  </si>
  <si>
    <t>Hartford</t>
  </si>
  <si>
    <t xml:space="preserve">CW8 1QL                  </t>
  </si>
  <si>
    <t xml:space="preserve">01606 74261                             </t>
  </si>
  <si>
    <t>FDL01</t>
  </si>
  <si>
    <t>Telegraph Road</t>
  </si>
  <si>
    <t xml:space="preserve">CH60 7SL                 </t>
  </si>
  <si>
    <t xml:space="preserve">0151 6760447                            </t>
  </si>
  <si>
    <t>FDL69</t>
  </si>
  <si>
    <t>Zods LTD</t>
  </si>
  <si>
    <t>Heatherlands Pharmacy</t>
  </si>
  <si>
    <t>396 New Hey Road</t>
  </si>
  <si>
    <t xml:space="preserve">CH49 9DA                 </t>
  </si>
  <si>
    <t xml:space="preserve">0151 6785427                            </t>
  </si>
  <si>
    <t>FDQ38</t>
  </si>
  <si>
    <t>D &amp; R Partners Ltd</t>
  </si>
  <si>
    <t>Morsy Lewis Pharmacy</t>
  </si>
  <si>
    <t>41 Fender Way</t>
  </si>
  <si>
    <t>Beechwood</t>
  </si>
  <si>
    <t xml:space="preserve">CH43 7ZJ                 </t>
  </si>
  <si>
    <t xml:space="preserve">0151 6772353                            </t>
  </si>
  <si>
    <t>FD178</t>
  </si>
  <si>
    <t>7-9 Northwich Road</t>
  </si>
  <si>
    <t>Weaverham</t>
  </si>
  <si>
    <t xml:space="preserve">CW8 3EU                  </t>
  </si>
  <si>
    <t xml:space="preserve">01606 853385                            </t>
  </si>
  <si>
    <t>FD363</t>
  </si>
  <si>
    <t>66 Richard Moon Street</t>
  </si>
  <si>
    <t xml:space="preserve">CW1 3AX                  </t>
  </si>
  <si>
    <t xml:space="preserve">01270 213741                            </t>
  </si>
  <si>
    <t>FD446</t>
  </si>
  <si>
    <t>James Helgason Ltd</t>
  </si>
  <si>
    <t>Mannings</t>
  </si>
  <si>
    <t>38 Princess Street</t>
  </si>
  <si>
    <t xml:space="preserve">WA16 6BN                 </t>
  </si>
  <si>
    <t xml:space="preserve">01565 633078                            </t>
  </si>
  <si>
    <t>FD484</t>
  </si>
  <si>
    <t>Andrews Pharmacy Ltd</t>
  </si>
  <si>
    <t>London Road Pharmacy</t>
  </si>
  <si>
    <t>157 London Road</t>
  </si>
  <si>
    <t xml:space="preserve">SK11 7SP                 </t>
  </si>
  <si>
    <t>FEA07</t>
  </si>
  <si>
    <t>66 Middlewich Road</t>
  </si>
  <si>
    <t>Rudheath</t>
  </si>
  <si>
    <t xml:space="preserve">CW9 7DA                  </t>
  </si>
  <si>
    <t xml:space="preserve">01606 351813                            </t>
  </si>
  <si>
    <t>FED51</t>
  </si>
  <si>
    <t>City Walls Medical Centre</t>
  </si>
  <si>
    <t>St Martins Way</t>
  </si>
  <si>
    <t xml:space="preserve">01244 347229                            </t>
  </si>
  <si>
    <t>FEL01</t>
  </si>
  <si>
    <t>St Hilary's Pharmacy</t>
  </si>
  <si>
    <t>St Hilary Brow Gmp</t>
  </si>
  <si>
    <t xml:space="preserve">CH45 3NA                 </t>
  </si>
  <si>
    <t xml:space="preserve">0151 6383048                            </t>
  </si>
  <si>
    <t>FEP14</t>
  </si>
  <si>
    <t>Salus Pharmacy Limited</t>
  </si>
  <si>
    <t>Salus Pharmacy</t>
  </si>
  <si>
    <t>62a Havannah Street</t>
  </si>
  <si>
    <t>Buglawton</t>
  </si>
  <si>
    <t xml:space="preserve">CW12 2AT                 </t>
  </si>
  <si>
    <t xml:space="preserve">01260 291091                            </t>
  </si>
  <si>
    <t>FEP75</t>
  </si>
  <si>
    <t>Peter Jamieson Ltd</t>
  </si>
  <si>
    <t>Jamieson's Pharmacy</t>
  </si>
  <si>
    <t>44 Whetstone Lane</t>
  </si>
  <si>
    <t xml:space="preserve">CH41 2TF                 </t>
  </si>
  <si>
    <t xml:space="preserve">0151 6474449                            </t>
  </si>
  <si>
    <t>FE230</t>
  </si>
  <si>
    <t>Unit E Retail Park</t>
  </si>
  <si>
    <t>Barn Road</t>
  </si>
  <si>
    <t xml:space="preserve">CW12 1LJ                 </t>
  </si>
  <si>
    <t xml:space="preserve">01260 276977                            </t>
  </si>
  <si>
    <t>2011-08-10</t>
  </si>
  <si>
    <t>FE310</t>
  </si>
  <si>
    <t>Carrington J</t>
  </si>
  <si>
    <t>Carrington Chemist</t>
  </si>
  <si>
    <t>128 Rake Lane</t>
  </si>
  <si>
    <t xml:space="preserve">CH45 5DL                 </t>
  </si>
  <si>
    <t xml:space="preserve">0151 6393531                            </t>
  </si>
  <si>
    <t>FE323</t>
  </si>
  <si>
    <t>Ccs Limited</t>
  </si>
  <si>
    <t>West Street Pharmacy</t>
  </si>
  <si>
    <t>143 West Street</t>
  </si>
  <si>
    <t xml:space="preserve">CW1 3HH                  </t>
  </si>
  <si>
    <t xml:space="preserve">01270 213097                            </t>
  </si>
  <si>
    <t>FE351</t>
  </si>
  <si>
    <t>Victoria Park Health Ctr</t>
  </si>
  <si>
    <t>Bedford Avenue</t>
  </si>
  <si>
    <t xml:space="preserve">CH42 4QJ                 </t>
  </si>
  <si>
    <t xml:space="preserve">0151 6451201                            </t>
  </si>
  <si>
    <t>FE361</t>
  </si>
  <si>
    <t>Chapleford Medical Centre</t>
  </si>
  <si>
    <t>Burtonwood Road</t>
  </si>
  <si>
    <t xml:space="preserve">WA5 3AN                  </t>
  </si>
  <si>
    <t xml:space="preserve">01925 574166                            </t>
  </si>
  <si>
    <t>FE685</t>
  </si>
  <si>
    <t>5-7 Dingle Walk</t>
  </si>
  <si>
    <t>Winsford</t>
  </si>
  <si>
    <t xml:space="preserve">CW7 1BA                  </t>
  </si>
  <si>
    <t xml:space="preserve">01606 593661                            </t>
  </si>
  <si>
    <t>FE719</t>
  </si>
  <si>
    <t>Welsh A</t>
  </si>
  <si>
    <t>90 Banks Road</t>
  </si>
  <si>
    <t>West Kirby</t>
  </si>
  <si>
    <t xml:space="preserve">CH48 0RE                 </t>
  </si>
  <si>
    <t xml:space="preserve">0151 6252544                            </t>
  </si>
  <si>
    <t>FFG92</t>
  </si>
  <si>
    <t>St Anne's Walk</t>
  </si>
  <si>
    <t xml:space="preserve">CW10 9BE                 </t>
  </si>
  <si>
    <t xml:space="preserve">01606 837604                            </t>
  </si>
  <si>
    <t>FFJ15</t>
  </si>
  <si>
    <t>Bidston Moss Extra</t>
  </si>
  <si>
    <t>Bidston Link Road</t>
  </si>
  <si>
    <t xml:space="preserve">CH43 7AA                 </t>
  </si>
  <si>
    <t>FFN94</t>
  </si>
  <si>
    <t>Haslington Surgery</t>
  </si>
  <si>
    <t>Crewe Road, Haslington</t>
  </si>
  <si>
    <t xml:space="preserve">CW1 5QY                  </t>
  </si>
  <si>
    <t xml:space="preserve">01270 581611                            </t>
  </si>
  <si>
    <t>FFP49</t>
  </si>
  <si>
    <t>Saughall Pharmacy Limited</t>
  </si>
  <si>
    <t>Saughall</t>
  </si>
  <si>
    <t xml:space="preserve">CH1 6EP                  </t>
  </si>
  <si>
    <t xml:space="preserve">01244 881765                            </t>
  </si>
  <si>
    <t>FFP67</t>
  </si>
  <si>
    <t>203-205 Grange Road</t>
  </si>
  <si>
    <t xml:space="preserve">CH41 2PF                 </t>
  </si>
  <si>
    <t xml:space="preserve">0151 6477387                            </t>
  </si>
  <si>
    <t>FFX32</t>
  </si>
  <si>
    <t>Temple WA</t>
  </si>
  <si>
    <t>3 Lancelyn Court Precinct</t>
  </si>
  <si>
    <t>Spital</t>
  </si>
  <si>
    <t>Bebington</t>
  </si>
  <si>
    <t>Wirral, Merseyside</t>
  </si>
  <si>
    <t xml:space="preserve">CH63 9JP                 </t>
  </si>
  <si>
    <t xml:space="preserve">0151 3345486                            </t>
  </si>
  <si>
    <t>FFY48</t>
  </si>
  <si>
    <t>Ws Young Limited</t>
  </si>
  <si>
    <t>Ws Young Pharmacy</t>
  </si>
  <si>
    <t>Boughton Health Centre</t>
  </si>
  <si>
    <t>Hoole Lane</t>
  </si>
  <si>
    <t>Boughton, Chester</t>
  </si>
  <si>
    <t xml:space="preserve">CH2 3DP                  </t>
  </si>
  <si>
    <t xml:space="preserve">01244 316358                            </t>
  </si>
  <si>
    <t>FF437</t>
  </si>
  <si>
    <t>Oakley Healthcare Limited</t>
  </si>
  <si>
    <t>3 The Curve</t>
  </si>
  <si>
    <t>141 Telegraph Road</t>
  </si>
  <si>
    <t xml:space="preserve">CH60 7SE                 </t>
  </si>
  <si>
    <t xml:space="preserve">0151 3426892                            </t>
  </si>
  <si>
    <t>FF922</t>
  </si>
  <si>
    <t>Seaview Road</t>
  </si>
  <si>
    <t>Liscard, Wallasey</t>
  </si>
  <si>
    <t xml:space="preserve">CH45 4NZ                 </t>
  </si>
  <si>
    <t xml:space="preserve">0151 6389491                            </t>
  </si>
  <si>
    <t>FF950</t>
  </si>
  <si>
    <t>7 Rivington Road</t>
  </si>
  <si>
    <t xml:space="preserve">CH65 0AW                 </t>
  </si>
  <si>
    <t xml:space="preserve">0151 3554487                            </t>
  </si>
  <si>
    <t>FGH93</t>
  </si>
  <si>
    <t>Kiln Croft Lane</t>
  </si>
  <si>
    <t>Wilmslow</t>
  </si>
  <si>
    <t xml:space="preserve">SK9 3PA                  </t>
  </si>
  <si>
    <t xml:space="preserve">0161 2517349                            </t>
  </si>
  <si>
    <t>FGK17</t>
  </si>
  <si>
    <t>7 Lime Avenue</t>
  </si>
  <si>
    <t xml:space="preserve">CW8 3DE                  </t>
  </si>
  <si>
    <t xml:space="preserve">01606 853122                            </t>
  </si>
  <si>
    <t>FG049</t>
  </si>
  <si>
    <t>118 Teehey Lane</t>
  </si>
  <si>
    <t>Higher Bebington</t>
  </si>
  <si>
    <t xml:space="preserve">CH63 8QT                 </t>
  </si>
  <si>
    <t xml:space="preserve">0151 6082523                            </t>
  </si>
  <si>
    <t>FG244</t>
  </si>
  <si>
    <t>Pasture Road Health Ctr</t>
  </si>
  <si>
    <t>Pasture Road</t>
  </si>
  <si>
    <t>Moreton</t>
  </si>
  <si>
    <t xml:space="preserve">CH46 8SA                 </t>
  </si>
  <si>
    <t xml:space="preserve">0151 6774100                            </t>
  </si>
  <si>
    <t>FG268</t>
  </si>
  <si>
    <t>Drillfield Road</t>
  </si>
  <si>
    <t xml:space="preserve">CW9 5HN                  </t>
  </si>
  <si>
    <t xml:space="preserve">01606 43986                             </t>
  </si>
  <si>
    <t>FG337</t>
  </si>
  <si>
    <t>Cedars Medical Centre</t>
  </si>
  <si>
    <t>12 Sandbach Road South</t>
  </si>
  <si>
    <t>Alsager</t>
  </si>
  <si>
    <t xml:space="preserve">ST7 2AD                  </t>
  </si>
  <si>
    <t xml:space="preserve">01270 872798                            </t>
  </si>
  <si>
    <t>FG425</t>
  </si>
  <si>
    <t>J Cubbin &amp; Sons Ltd</t>
  </si>
  <si>
    <t>Galen Pharmacy</t>
  </si>
  <si>
    <t>10-12 Liverpool Road</t>
  </si>
  <si>
    <t xml:space="preserve">CH64 3RA                 </t>
  </si>
  <si>
    <t xml:space="preserve">0151 3362350                            </t>
  </si>
  <si>
    <t>FG541</t>
  </si>
  <si>
    <t>5 Hope Farm Precinct</t>
  </si>
  <si>
    <t>Hope Farm Road</t>
  </si>
  <si>
    <t xml:space="preserve">CH66 2RG                 </t>
  </si>
  <si>
    <t xml:space="preserve">0151 3551293                            </t>
  </si>
  <si>
    <t>FG595</t>
  </si>
  <si>
    <t>Prenton Dell Pharmacy</t>
  </si>
  <si>
    <t>25-27 Dickens Avenue</t>
  </si>
  <si>
    <t xml:space="preserve">CH43 0TQ                 </t>
  </si>
  <si>
    <t xml:space="preserve">0151 6083507                            </t>
  </si>
  <si>
    <t>2008-03-12</t>
  </si>
  <si>
    <t>FG613</t>
  </si>
  <si>
    <t>Summerfield Village Ctr</t>
  </si>
  <si>
    <t>Dean Row Road</t>
  </si>
  <si>
    <t>Wilmslow,Cheshire</t>
  </si>
  <si>
    <t xml:space="preserve">SK9 2TA                  </t>
  </si>
  <si>
    <t xml:space="preserve">01625 523414                            </t>
  </si>
  <si>
    <t>FG757</t>
  </si>
  <si>
    <t>11 Fountain Square</t>
  </si>
  <si>
    <t>Disley</t>
  </si>
  <si>
    <t xml:space="preserve">SK12 2AB                 </t>
  </si>
  <si>
    <t xml:space="preserve">01663 762048                            </t>
  </si>
  <si>
    <t>FHC12</t>
  </si>
  <si>
    <t>Rope Lane Medical Centre</t>
  </si>
  <si>
    <t>Rope Lane, Shavington</t>
  </si>
  <si>
    <t xml:space="preserve">CW2 5DA                  </t>
  </si>
  <si>
    <t xml:space="preserve">01270 567500                            </t>
  </si>
  <si>
    <t>FHE06</t>
  </si>
  <si>
    <t>71 Wellington Road</t>
  </si>
  <si>
    <t>Bollington</t>
  </si>
  <si>
    <t xml:space="preserve">SK10 5HT                 </t>
  </si>
  <si>
    <t xml:space="preserve">01625 574401                            </t>
  </si>
  <si>
    <t>2003-11-03</t>
  </si>
  <si>
    <t>FHH37</t>
  </si>
  <si>
    <t>Brackenwood Road</t>
  </si>
  <si>
    <t xml:space="preserve">CH63 2LR                 </t>
  </si>
  <si>
    <t xml:space="preserve">0151 6082206                            </t>
  </si>
  <si>
    <t>FHM07</t>
  </si>
  <si>
    <t>41a West Street</t>
  </si>
  <si>
    <t xml:space="preserve">CW12 1JN                 </t>
  </si>
  <si>
    <t xml:space="preserve">01260 275523                            </t>
  </si>
  <si>
    <t>FHN37</t>
  </si>
  <si>
    <t>The Commons</t>
  </si>
  <si>
    <t xml:space="preserve">CW11 1EG                 </t>
  </si>
  <si>
    <t xml:space="preserve">01270 766648                            </t>
  </si>
  <si>
    <t>2004-09-03</t>
  </si>
  <si>
    <t>FHQ81</t>
  </si>
  <si>
    <t>Jackson's Of Seacombe Limited</t>
  </si>
  <si>
    <t>Jackson's Pharmacy</t>
  </si>
  <si>
    <t>118 St Pauls Road</t>
  </si>
  <si>
    <t xml:space="preserve">CH44 7AW                 </t>
  </si>
  <si>
    <t xml:space="preserve">0151 6384555                            </t>
  </si>
  <si>
    <t>2012-10-31</t>
  </si>
  <si>
    <t>FHR75</t>
  </si>
  <si>
    <t>14 Swinemarket</t>
  </si>
  <si>
    <t>Nantwich</t>
  </si>
  <si>
    <t xml:space="preserve">CW5 5LN                  </t>
  </si>
  <si>
    <t xml:space="preserve">01270 624089                            </t>
  </si>
  <si>
    <t>FHV83</t>
  </si>
  <si>
    <t>David Astbury</t>
  </si>
  <si>
    <t>Claughton Pharmacy</t>
  </si>
  <si>
    <t>161 Park Road North</t>
  </si>
  <si>
    <t xml:space="preserve">CH41 0DD                 </t>
  </si>
  <si>
    <t>2007-03-15</t>
  </si>
  <si>
    <t>FH099</t>
  </si>
  <si>
    <t>Tytherington Pharmacy</t>
  </si>
  <si>
    <t>2-3 The Precinct</t>
  </si>
  <si>
    <t>Tytherington</t>
  </si>
  <si>
    <t xml:space="preserve">SK10 2HB                 </t>
  </si>
  <si>
    <t xml:space="preserve">01625 612993                            </t>
  </si>
  <si>
    <t>FH628</t>
  </si>
  <si>
    <t>Within Waitrose</t>
  </si>
  <si>
    <t xml:space="preserve">SK9 1AY                  </t>
  </si>
  <si>
    <t xml:space="preserve">01625 530876                            </t>
  </si>
  <si>
    <t>FH709</t>
  </si>
  <si>
    <t>71 Kennedy Avenue</t>
  </si>
  <si>
    <t xml:space="preserve">SK10 3DE                 </t>
  </si>
  <si>
    <t>1990-02-01</t>
  </si>
  <si>
    <t>FJA52</t>
  </si>
  <si>
    <t>Primary Health Care Ctr</t>
  </si>
  <si>
    <t>Bradbury Road, Wharton</t>
  </si>
  <si>
    <t xml:space="preserve">CW7 3GY                  </t>
  </si>
  <si>
    <t xml:space="preserve">01606 593803                            </t>
  </si>
  <si>
    <t>FJC28</t>
  </si>
  <si>
    <t>35 Grange Road</t>
  </si>
  <si>
    <t xml:space="preserve">CH48 4DZ                 </t>
  </si>
  <si>
    <t xml:space="preserve">0151 6251034                            </t>
  </si>
  <si>
    <t>FJC66</t>
  </si>
  <si>
    <t>Townfield Pharmacy Limited</t>
  </si>
  <si>
    <t>Ipharm</t>
  </si>
  <si>
    <t>3 Townfield Close</t>
  </si>
  <si>
    <t xml:space="preserve">CH43 9JW                 </t>
  </si>
  <si>
    <t xml:space="preserve">0151 4887828                            </t>
  </si>
  <si>
    <t>FJH46</t>
  </si>
  <si>
    <t>Woodchurch Road</t>
  </si>
  <si>
    <t xml:space="preserve">CH49 5PD                 </t>
  </si>
  <si>
    <t xml:space="preserve">0151 5227710                            </t>
  </si>
  <si>
    <t>FJP37</t>
  </si>
  <si>
    <t xml:space="preserve">CW12 3DN                 </t>
  </si>
  <si>
    <t xml:space="preserve">01260 280810                            </t>
  </si>
  <si>
    <t>FJR86</t>
  </si>
  <si>
    <t>57 Beam Street</t>
  </si>
  <si>
    <t xml:space="preserve">CW5 5NF                  </t>
  </si>
  <si>
    <t xml:space="preserve">01270 627331                            </t>
  </si>
  <si>
    <t>FJV77</t>
  </si>
  <si>
    <t>11-13 The Crescent</t>
  </si>
  <si>
    <t xml:space="preserve">CH48 4HL                 </t>
  </si>
  <si>
    <t xml:space="preserve">0151 6258586                            </t>
  </si>
  <si>
    <t>FJ202</t>
  </si>
  <si>
    <t>Blackheath Pharmacy</t>
  </si>
  <si>
    <t>113 Reeds Lane</t>
  </si>
  <si>
    <t>Leasowe</t>
  </si>
  <si>
    <t xml:space="preserve">CH46 1QT                 </t>
  </si>
  <si>
    <t xml:space="preserve">0151 6041600                            </t>
  </si>
  <si>
    <t>FJ562</t>
  </si>
  <si>
    <t>Grand Junction Retail Pk</t>
  </si>
  <si>
    <t xml:space="preserve">CW1 2RP                  </t>
  </si>
  <si>
    <t xml:space="preserve">01270 251070                            </t>
  </si>
  <si>
    <t>2011-06-22</t>
  </si>
  <si>
    <t>FJ922</t>
  </si>
  <si>
    <t>16 Fir Lane</t>
  </si>
  <si>
    <t>Sandiway</t>
  </si>
  <si>
    <t xml:space="preserve">CW8 2NT                  </t>
  </si>
  <si>
    <t xml:space="preserve">01606 882449                            </t>
  </si>
  <si>
    <t>FKD97</t>
  </si>
  <si>
    <t>Village Road</t>
  </si>
  <si>
    <t xml:space="preserve">CH60 0DZ                 </t>
  </si>
  <si>
    <t xml:space="preserve">0151 3422049                            </t>
  </si>
  <si>
    <t>FKE51</t>
  </si>
  <si>
    <t>Wallasey Village Pharmacy</t>
  </si>
  <si>
    <t>95 Wallasey Village</t>
  </si>
  <si>
    <t xml:space="preserve">CH45 3LE                 </t>
  </si>
  <si>
    <t xml:space="preserve">0151 6382392                            </t>
  </si>
  <si>
    <t>FKE81</t>
  </si>
  <si>
    <t>16 Cross Lane</t>
  </si>
  <si>
    <t>Bebbington</t>
  </si>
  <si>
    <t xml:space="preserve">CH63 3AL                 </t>
  </si>
  <si>
    <t xml:space="preserve">0151 3341040                            </t>
  </si>
  <si>
    <t>FKF28</t>
  </si>
  <si>
    <t>Couper &amp; Coulter Pharmacies Ltd</t>
  </si>
  <si>
    <t>Old Chester Pharmacy</t>
  </si>
  <si>
    <t>296 Old Chester Road</t>
  </si>
  <si>
    <t xml:space="preserve">CH42 3XD                 </t>
  </si>
  <si>
    <t xml:space="preserve">0151 6453055                            </t>
  </si>
  <si>
    <t>FKF96</t>
  </si>
  <si>
    <t xml:space="preserve">CW9 5LY                  </t>
  </si>
  <si>
    <t xml:space="preserve">01606 311449                            </t>
  </si>
  <si>
    <t>FKG50</t>
  </si>
  <si>
    <t>Sainsbury's Pharmacy Macclesfield</t>
  </si>
  <si>
    <t>61 Cumberland Street</t>
  </si>
  <si>
    <t xml:space="preserve">SK10 1BJ                 </t>
  </si>
  <si>
    <t>2012-06-12</t>
  </si>
  <si>
    <t>FKJ03</t>
  </si>
  <si>
    <t>Birkenhead Pharmacy</t>
  </si>
  <si>
    <t>31 Laird Street</t>
  </si>
  <si>
    <t xml:space="preserve">CH41 8DB                 </t>
  </si>
  <si>
    <t xml:space="preserve">0151 6537720                            </t>
  </si>
  <si>
    <t>FKP48</t>
  </si>
  <si>
    <t>103 Barrow Hall Lane</t>
  </si>
  <si>
    <t>Gt Sankey</t>
  </si>
  <si>
    <t xml:space="preserve">WA5 3AE                  </t>
  </si>
  <si>
    <t xml:space="preserve">01925 726907                            </t>
  </si>
  <si>
    <t>FKQ21</t>
  </si>
  <si>
    <t>19 Manchester Road</t>
  </si>
  <si>
    <t xml:space="preserve">WA1 3AB                  </t>
  </si>
  <si>
    <t xml:space="preserve">01925 633711                            </t>
  </si>
  <si>
    <t>1999-12-10</t>
  </si>
  <si>
    <t>FKR18</t>
  </si>
  <si>
    <t>Ashfields P/Care Centre</t>
  </si>
  <si>
    <t xml:space="preserve">CW11 1DH                 </t>
  </si>
  <si>
    <t xml:space="preserve">01270 762205                            </t>
  </si>
  <si>
    <t>FKY30</t>
  </si>
  <si>
    <t>Deeside Pharmacy</t>
  </si>
  <si>
    <t>Mellock Lane</t>
  </si>
  <si>
    <t>Little Neston</t>
  </si>
  <si>
    <t xml:space="preserve">CH64 4BN                 </t>
  </si>
  <si>
    <t xml:space="preserve">0151 3361837                            </t>
  </si>
  <si>
    <t>FK144</t>
  </si>
  <si>
    <t>Victoria Centre</t>
  </si>
  <si>
    <t xml:space="preserve">CW1 2PT                  </t>
  </si>
  <si>
    <t>FK272</t>
  </si>
  <si>
    <t>206 Bedford Road</t>
  </si>
  <si>
    <t xml:space="preserve">CH42 2AT                 </t>
  </si>
  <si>
    <t xml:space="preserve">0151 6454272                            </t>
  </si>
  <si>
    <t>FK321</t>
  </si>
  <si>
    <t>264 Manchester Road</t>
  </si>
  <si>
    <t xml:space="preserve">01925 234568                            </t>
  </si>
  <si>
    <t>FK364</t>
  </si>
  <si>
    <t>Dene Drive</t>
  </si>
  <si>
    <t xml:space="preserve">CW7 1BD                  </t>
  </si>
  <si>
    <t xml:space="preserve">01606 596410                            </t>
  </si>
  <si>
    <t>FK402</t>
  </si>
  <si>
    <t>Ho,Wong &amp; Yu</t>
  </si>
  <si>
    <t>1 Allen Street</t>
  </si>
  <si>
    <t xml:space="preserve">WA2 7JD                  </t>
  </si>
  <si>
    <t xml:space="preserve">01925 415766                            </t>
  </si>
  <si>
    <t>1990-01-02</t>
  </si>
  <si>
    <t>FLF82</t>
  </si>
  <si>
    <t>David Porter Ltd</t>
  </si>
  <si>
    <t>Little Sutton Pharmacy</t>
  </si>
  <si>
    <t>438 Chester Road</t>
  </si>
  <si>
    <t xml:space="preserve">CH66 3RB                 </t>
  </si>
  <si>
    <t xml:space="preserve">0151 3393382                            </t>
  </si>
  <si>
    <t>FLM92</t>
  </si>
  <si>
    <t>3-5 The Precinct</t>
  </si>
  <si>
    <t xml:space="preserve">CH62 7AD                 </t>
  </si>
  <si>
    <t xml:space="preserve">0151 3344406                            </t>
  </si>
  <si>
    <t>FLN85</t>
  </si>
  <si>
    <t>Ung Limited</t>
  </si>
  <si>
    <t>Eastfield Pharmacy</t>
  </si>
  <si>
    <t>Unit 3, 469 Manchester Rd</t>
  </si>
  <si>
    <t>Lostock Gralam</t>
  </si>
  <si>
    <t xml:space="preserve">CW9 7QB                  </t>
  </si>
  <si>
    <t xml:space="preserve">01606 45485                             </t>
  </si>
  <si>
    <t>FLP52</t>
  </si>
  <si>
    <t>254 Hoylake Road</t>
  </si>
  <si>
    <t xml:space="preserve">CH46 6AF                 </t>
  </si>
  <si>
    <t xml:space="preserve">0151 6775182                            </t>
  </si>
  <si>
    <t>FLP63</t>
  </si>
  <si>
    <t>Hoggs Chemist</t>
  </si>
  <si>
    <t>Firdale Medical Centre</t>
  </si>
  <si>
    <t>Firdale Road, Winnington</t>
  </si>
  <si>
    <t xml:space="preserve">CW8 4AZ                  </t>
  </si>
  <si>
    <t xml:space="preserve">01606 77485                             </t>
  </si>
  <si>
    <t>FLQ25</t>
  </si>
  <si>
    <t>1a Brookhouse Drive</t>
  </si>
  <si>
    <t xml:space="preserve">CW2 6NA                  </t>
  </si>
  <si>
    <t xml:space="preserve">01270 650215                            </t>
  </si>
  <si>
    <t>1992-02-03</t>
  </si>
  <si>
    <t>FLQ41</t>
  </si>
  <si>
    <t xml:space="preserve">CW12 1AU                 </t>
  </si>
  <si>
    <t xml:space="preserve">01260 273209                            </t>
  </si>
  <si>
    <t>FLT67</t>
  </si>
  <si>
    <t>Mr Sk Lam</t>
  </si>
  <si>
    <t>Haven Pharmacy</t>
  </si>
  <si>
    <t>40 Balls Road</t>
  </si>
  <si>
    <t>Oxton,Birkenhead</t>
  </si>
  <si>
    <t xml:space="preserve">CH43 5RE                 </t>
  </si>
  <si>
    <t xml:space="preserve">0151 6528282                            </t>
  </si>
  <si>
    <t>FLT97</t>
  </si>
  <si>
    <t>3 The Precinct</t>
  </si>
  <si>
    <t>Readesdale Avenue</t>
  </si>
  <si>
    <t>Wistaston</t>
  </si>
  <si>
    <t xml:space="preserve">CW2 8UR                  </t>
  </si>
  <si>
    <t xml:space="preserve">01270 663815                            </t>
  </si>
  <si>
    <t>FLX37</t>
  </si>
  <si>
    <t>Townfield Pharmacy</t>
  </si>
  <si>
    <t>Townfield Health Centre</t>
  </si>
  <si>
    <t>Townfield Close</t>
  </si>
  <si>
    <t xml:space="preserve">0151 6537707                            </t>
  </si>
  <si>
    <t>2003-09-29</t>
  </si>
  <si>
    <t>FL259</t>
  </si>
  <si>
    <t>25 Lawton Road</t>
  </si>
  <si>
    <t xml:space="preserve">ST7 2AA                  </t>
  </si>
  <si>
    <t xml:space="preserve">01270 882049                            </t>
  </si>
  <si>
    <t>FL505</t>
  </si>
  <si>
    <t>1 Lindow Parade</t>
  </si>
  <si>
    <t>Chapel Lane</t>
  </si>
  <si>
    <t xml:space="preserve">SK9 5JL                  </t>
  </si>
  <si>
    <t xml:space="preserve">01625 525353                            </t>
  </si>
  <si>
    <t>FL617</t>
  </si>
  <si>
    <t>395 Upton Road</t>
  </si>
  <si>
    <t>Prenton</t>
  </si>
  <si>
    <t xml:space="preserve">CH43 9SE                 </t>
  </si>
  <si>
    <t xml:space="preserve">0151 6775353                            </t>
  </si>
  <si>
    <t>FL674</t>
  </si>
  <si>
    <t xml:space="preserve">CW5 5YR                  </t>
  </si>
  <si>
    <t xml:space="preserve">01270 629727                            </t>
  </si>
  <si>
    <t>FMD34</t>
  </si>
  <si>
    <t>23 Arrowe Park Road</t>
  </si>
  <si>
    <t xml:space="preserve">CH49 0UB                 </t>
  </si>
  <si>
    <t xml:space="preserve">0151 6772241                            </t>
  </si>
  <si>
    <t>FME16</t>
  </si>
  <si>
    <t>2a Chadwick Street</t>
  </si>
  <si>
    <t xml:space="preserve">CH46 7TE                 </t>
  </si>
  <si>
    <t xml:space="preserve">0151 6773814                            </t>
  </si>
  <si>
    <t>FMK56</t>
  </si>
  <si>
    <t>Sl Wong Nl Ho &amp; Hc Yu</t>
  </si>
  <si>
    <t>Wilsons Chemist</t>
  </si>
  <si>
    <t xml:space="preserve">0151 6256115                            </t>
  </si>
  <si>
    <t>FMP28</t>
  </si>
  <si>
    <t>154 Allport Road</t>
  </si>
  <si>
    <t xml:space="preserve">CH62 6BB                 </t>
  </si>
  <si>
    <t xml:space="preserve">0151 3342254                            </t>
  </si>
  <si>
    <t>FMP76</t>
  </si>
  <si>
    <t>4 Tranmere Court</t>
  </si>
  <si>
    <t>Tranmere</t>
  </si>
  <si>
    <t xml:space="preserve">CH42 5AB                 </t>
  </si>
  <si>
    <t xml:space="preserve">0151 6478645                            </t>
  </si>
  <si>
    <t>FMR00</t>
  </si>
  <si>
    <t>30 Hoylake Road</t>
  </si>
  <si>
    <t>Bidston</t>
  </si>
  <si>
    <t xml:space="preserve">CH41 7BX                 </t>
  </si>
  <si>
    <t xml:space="preserve">0151 6537871                            </t>
  </si>
  <si>
    <t>FMV22</t>
  </si>
  <si>
    <t xml:space="preserve">CW5 6PH                  </t>
  </si>
  <si>
    <t xml:space="preserve">01270 629664                            </t>
  </si>
  <si>
    <t>2006-11-04</t>
  </si>
  <si>
    <t>FM082</t>
  </si>
  <si>
    <t>209 Park Lane</t>
  </si>
  <si>
    <t xml:space="preserve">SK11 6UD                 </t>
  </si>
  <si>
    <t xml:space="preserve">01625 425022                            </t>
  </si>
  <si>
    <t>FM256</t>
  </si>
  <si>
    <t>96 Capesthorne Road</t>
  </si>
  <si>
    <t>Orford Estate</t>
  </si>
  <si>
    <t xml:space="preserve">WA2 9LN                  </t>
  </si>
  <si>
    <t xml:space="preserve">01925 633041                            </t>
  </si>
  <si>
    <t>FM378</t>
  </si>
  <si>
    <t>148 Greasby Road</t>
  </si>
  <si>
    <t>Greasby</t>
  </si>
  <si>
    <t xml:space="preserve">CH49 3NQ                 </t>
  </si>
  <si>
    <t xml:space="preserve">0151 6775501                            </t>
  </si>
  <si>
    <t>FM557</t>
  </si>
  <si>
    <t>4 Parkgate Lane</t>
  </si>
  <si>
    <t xml:space="preserve">WA16 8HG                 </t>
  </si>
  <si>
    <t xml:space="preserve">01565 632140                            </t>
  </si>
  <si>
    <t>FNA21</t>
  </si>
  <si>
    <t>93 Town Lane</t>
  </si>
  <si>
    <t>Mobberley</t>
  </si>
  <si>
    <t xml:space="preserve">WA16 7HH                 </t>
  </si>
  <si>
    <t xml:space="preserve">01565 872080                            </t>
  </si>
  <si>
    <t>FNC84</t>
  </si>
  <si>
    <t>Field Road Health Centre</t>
  </si>
  <si>
    <t xml:space="preserve">CH45 5BG                 </t>
  </si>
  <si>
    <t xml:space="preserve">0151 6393729                            </t>
  </si>
  <si>
    <t>FNE94</t>
  </si>
  <si>
    <t>Ad Swettenham's (Chemist's)</t>
  </si>
  <si>
    <t>176 Bebington Road</t>
  </si>
  <si>
    <t xml:space="preserve">CH63 7PD                 </t>
  </si>
  <si>
    <t xml:space="preserve">0151 6451013                            </t>
  </si>
  <si>
    <t>FNN81</t>
  </si>
  <si>
    <t>Somerville Pharmacy</t>
  </si>
  <si>
    <t>Somerville Medical Centre</t>
  </si>
  <si>
    <t>71 Gorsey Lane</t>
  </si>
  <si>
    <t xml:space="preserve">CH44 4SP                 </t>
  </si>
  <si>
    <t xml:space="preserve">0151 6382772                            </t>
  </si>
  <si>
    <t>FNP97</t>
  </si>
  <si>
    <t>Eagle Bridge Pharmacy</t>
  </si>
  <si>
    <t>Eagle Bridge Health Ctr</t>
  </si>
  <si>
    <t>Dunwoody Way</t>
  </si>
  <si>
    <t xml:space="preserve">CW1 3AW                  </t>
  </si>
  <si>
    <t xml:space="preserve">01270 212842                            </t>
  </si>
  <si>
    <t>FNQ84</t>
  </si>
  <si>
    <t>Dk Wood Ltd</t>
  </si>
  <si>
    <t>Unicorn House</t>
  </si>
  <si>
    <t>Prestbury</t>
  </si>
  <si>
    <t xml:space="preserve">SK10 4DG                 </t>
  </si>
  <si>
    <t xml:space="preserve">01625 829216                            </t>
  </si>
  <si>
    <t>FNR55</t>
  </si>
  <si>
    <t>Dudley's Chemist</t>
  </si>
  <si>
    <t>1194 New Chester Road</t>
  </si>
  <si>
    <t>Eastham</t>
  </si>
  <si>
    <t xml:space="preserve">CH62 9AE                 </t>
  </si>
  <si>
    <t xml:space="preserve">0151 3271586                            </t>
  </si>
  <si>
    <t>FNT31</t>
  </si>
  <si>
    <t>Hoylake</t>
  </si>
  <si>
    <t xml:space="preserve">CH47 2AF                 </t>
  </si>
  <si>
    <t xml:space="preserve">0151 6324015                            </t>
  </si>
  <si>
    <t>FN054</t>
  </si>
  <si>
    <t>175 Poulton Road</t>
  </si>
  <si>
    <t xml:space="preserve">CH44 9DG                 </t>
  </si>
  <si>
    <t xml:space="preserve">0151 6385730                            </t>
  </si>
  <si>
    <t>FN526</t>
  </si>
  <si>
    <t>20a Overpool Road</t>
  </si>
  <si>
    <t xml:space="preserve">CH66 1JN                 </t>
  </si>
  <si>
    <t xml:space="preserve">0151 3560617                            </t>
  </si>
  <si>
    <t>FN553</t>
  </si>
  <si>
    <t>Vernon Way</t>
  </si>
  <si>
    <t xml:space="preserve">CW1 2DD                  </t>
  </si>
  <si>
    <t xml:space="preserve">01270 416447                            </t>
  </si>
  <si>
    <t>FN923</t>
  </si>
  <si>
    <t>Commonfield Road Surgery</t>
  </si>
  <si>
    <t>156 Commonfield Road</t>
  </si>
  <si>
    <t xml:space="preserve">CH49 7LP                 </t>
  </si>
  <si>
    <t xml:space="preserve">0151 6775058                            </t>
  </si>
  <si>
    <t>FPF22</t>
  </si>
  <si>
    <t>64 King Street</t>
  </si>
  <si>
    <t xml:space="preserve">WA16 6DT                 </t>
  </si>
  <si>
    <t xml:space="preserve">01565 633114                            </t>
  </si>
  <si>
    <t>FPG31</t>
  </si>
  <si>
    <t>St.Catherine's Hospital</t>
  </si>
  <si>
    <t>Church Road, Tranmere</t>
  </si>
  <si>
    <t xml:space="preserve">CH42 0LQ                 </t>
  </si>
  <si>
    <t xml:space="preserve">0151 6013132                            </t>
  </si>
  <si>
    <t>FPK04</t>
  </si>
  <si>
    <t>The Warrens Medical Ctr</t>
  </si>
  <si>
    <t>Arrowe Pk Rd,Thingwall</t>
  </si>
  <si>
    <t xml:space="preserve">CH49 5PL                 </t>
  </si>
  <si>
    <t xml:space="preserve">0151 6013101                            </t>
  </si>
  <si>
    <t>FPK73</t>
  </si>
  <si>
    <t>24-26 Grove Street</t>
  </si>
  <si>
    <t xml:space="preserve">SK9 1DY                  </t>
  </si>
  <si>
    <t xml:space="preserve">01625 523320                            </t>
  </si>
  <si>
    <t>FPL12</t>
  </si>
  <si>
    <t>Church View Care Centre</t>
  </si>
  <si>
    <t>Beam Street</t>
  </si>
  <si>
    <t xml:space="preserve">CW5 5NX                  </t>
  </si>
  <si>
    <t xml:space="preserve">01270 627565                            </t>
  </si>
  <si>
    <t>FPM20</t>
  </si>
  <si>
    <t>309 Pensby Road</t>
  </si>
  <si>
    <t>Pensby</t>
  </si>
  <si>
    <t xml:space="preserve">CH61 9ND                 </t>
  </si>
  <si>
    <t xml:space="preserve">0151 6481606                            </t>
  </si>
  <si>
    <t>FPN79</t>
  </si>
  <si>
    <t>6 Canute Place</t>
  </si>
  <si>
    <t xml:space="preserve">WA16 6BH                 </t>
  </si>
  <si>
    <t xml:space="preserve">01565 653229                            </t>
  </si>
  <si>
    <t>FPP50</t>
  </si>
  <si>
    <t>46-48 Charlotte Street</t>
  </si>
  <si>
    <t xml:space="preserve">SK11 6JB                 </t>
  </si>
  <si>
    <t xml:space="preserve">01625 424898                            </t>
  </si>
  <si>
    <t>FPY16</t>
  </si>
  <si>
    <t>Lawton Road</t>
  </si>
  <si>
    <t xml:space="preserve">01270 882361                            </t>
  </si>
  <si>
    <t>FP677</t>
  </si>
  <si>
    <t>Ponda's Chemists Ltd</t>
  </si>
  <si>
    <t>7 Cheviot Square</t>
  </si>
  <si>
    <t xml:space="preserve">CW7 1QS                  </t>
  </si>
  <si>
    <t xml:space="preserve">01606 593312                            </t>
  </si>
  <si>
    <t>FQD81</t>
  </si>
  <si>
    <t>Hollowood Chemists Ltd</t>
  </si>
  <si>
    <t>Barnton Pharmacy</t>
  </si>
  <si>
    <t>76 Runcorn Road</t>
  </si>
  <si>
    <t>Barnton</t>
  </si>
  <si>
    <t xml:space="preserve">CW8 4EY                  </t>
  </si>
  <si>
    <t>2012-11-15</t>
  </si>
  <si>
    <t>FQJ12</t>
  </si>
  <si>
    <t>16 Queens Parade</t>
  </si>
  <si>
    <t xml:space="preserve">CW7 1AE                  </t>
  </si>
  <si>
    <t xml:space="preserve">01606 558321                            </t>
  </si>
  <si>
    <t>FQN76</t>
  </si>
  <si>
    <t>Winsford Health Centre</t>
  </si>
  <si>
    <t xml:space="preserve">CW7 1AT                  </t>
  </si>
  <si>
    <t xml:space="preserve">01606 592543                            </t>
  </si>
  <si>
    <t>FQQ27</t>
  </si>
  <si>
    <t>Murphy P</t>
  </si>
  <si>
    <t>134 St.Anne Street</t>
  </si>
  <si>
    <t xml:space="preserve">CH41 3SJ                 </t>
  </si>
  <si>
    <t xml:space="preserve">0151 6478679                            </t>
  </si>
  <si>
    <t>1997-04-28</t>
  </si>
  <si>
    <t>FQT68</t>
  </si>
  <si>
    <t>509 Pensby Road</t>
  </si>
  <si>
    <t>Thingwall</t>
  </si>
  <si>
    <t xml:space="preserve">CH61 7UQ                 </t>
  </si>
  <si>
    <t xml:space="preserve">0151 6481351                            </t>
  </si>
  <si>
    <t>FQX26</t>
  </si>
  <si>
    <t>379 Woodchurch Road</t>
  </si>
  <si>
    <t xml:space="preserve">CH42 8PE                 </t>
  </si>
  <si>
    <t xml:space="preserve">0151 6082609                            </t>
  </si>
  <si>
    <t>FQ018</t>
  </si>
  <si>
    <t>S.A.Bell (West Heath) Ltd</t>
  </si>
  <si>
    <t>Mossley Pharmacy</t>
  </si>
  <si>
    <t>18 Biddulph Road</t>
  </si>
  <si>
    <t>Mossley</t>
  </si>
  <si>
    <t xml:space="preserve">CW12 3LG                 </t>
  </si>
  <si>
    <t xml:space="preserve">01260 275177                            </t>
  </si>
  <si>
    <t>FQ535</t>
  </si>
  <si>
    <t>249 Old Chester Road</t>
  </si>
  <si>
    <t xml:space="preserve">CH42 3TD                 </t>
  </si>
  <si>
    <t xml:space="preserve">0151 6451851                            </t>
  </si>
  <si>
    <t>FQ635</t>
  </si>
  <si>
    <t>4 Broadway</t>
  </si>
  <si>
    <t xml:space="preserve">CH63 5NH                 </t>
  </si>
  <si>
    <t xml:space="preserve">0151 6084480                            </t>
  </si>
  <si>
    <t>FRN09</t>
  </si>
  <si>
    <t>10-16 High Street</t>
  </si>
  <si>
    <t xml:space="preserve">CW5 5AR                  </t>
  </si>
  <si>
    <t xml:space="preserve">01270 627375                            </t>
  </si>
  <si>
    <t>FRR82</t>
  </si>
  <si>
    <t>53 Christchurch Road</t>
  </si>
  <si>
    <t>Oxton Village</t>
  </si>
  <si>
    <t xml:space="preserve">CH43 5SF                 </t>
  </si>
  <si>
    <t xml:space="preserve">0151 6525678                            </t>
  </si>
  <si>
    <t>FR245</t>
  </si>
  <si>
    <t>3 Hood Manor Centre</t>
  </si>
  <si>
    <t>Dorchester Rd, Gt Sankey</t>
  </si>
  <si>
    <t xml:space="preserve">WA5 1UH                  </t>
  </si>
  <si>
    <t xml:space="preserve">01925 635545                            </t>
  </si>
  <si>
    <t>FR600</t>
  </si>
  <si>
    <t>Leasowe Pharmacy</t>
  </si>
  <si>
    <t>Leasowe Primary Care Ctr</t>
  </si>
  <si>
    <t>Hudson Road</t>
  </si>
  <si>
    <t xml:space="preserve">CH46 2QQ                 </t>
  </si>
  <si>
    <t xml:space="preserve">0151 6383810                            </t>
  </si>
  <si>
    <t>FR713</t>
  </si>
  <si>
    <t>9 Princes Pavement</t>
  </si>
  <si>
    <t xml:space="preserve">CH41 2XY                 </t>
  </si>
  <si>
    <t xml:space="preserve">0151 6476858                            </t>
  </si>
  <si>
    <t>FTD38</t>
  </si>
  <si>
    <t>Keen Pharmacy Limited</t>
  </si>
  <si>
    <t>Keen Pharmacy</t>
  </si>
  <si>
    <t>Unit2,Jubilee Trading Est</t>
  </si>
  <si>
    <t>Newcastle Road,Moreton</t>
  </si>
  <si>
    <t>Nr Congleton</t>
  </si>
  <si>
    <t xml:space="preserve">CW12 4SB                 </t>
  </si>
  <si>
    <t xml:space="preserve">01260 295701                            </t>
  </si>
  <si>
    <t>FTD67</t>
  </si>
  <si>
    <t>22 Manchester Road</t>
  </si>
  <si>
    <t>Woolston</t>
  </si>
  <si>
    <t xml:space="preserve">WA1 3PP                  </t>
  </si>
  <si>
    <t xml:space="preserve">01925 815745                            </t>
  </si>
  <si>
    <t>FTG09</t>
  </si>
  <si>
    <t>Kinsey Road</t>
  </si>
  <si>
    <t>Little Stanney</t>
  </si>
  <si>
    <t xml:space="preserve">CH65 9HN                 </t>
  </si>
  <si>
    <t xml:space="preserve">0151 3571202                            </t>
  </si>
  <si>
    <t>1998-08-07</t>
  </si>
  <si>
    <t>FTG19</t>
  </si>
  <si>
    <t>Dee Lane</t>
  </si>
  <si>
    <t xml:space="preserve">CH48 0QA                 </t>
  </si>
  <si>
    <t xml:space="preserve">0151 6258094                            </t>
  </si>
  <si>
    <t>1993-05-24</t>
  </si>
  <si>
    <t>FTG29</t>
  </si>
  <si>
    <t>Clear Pharmacy (Crewe) Limited</t>
  </si>
  <si>
    <t>31-32 The Market Centre</t>
  </si>
  <si>
    <t>Victoria Street</t>
  </si>
  <si>
    <t xml:space="preserve">CW1 2NG                  </t>
  </si>
  <si>
    <t xml:space="preserve">01270 213624                            </t>
  </si>
  <si>
    <t>FTH54</t>
  </si>
  <si>
    <t>Bollin House</t>
  </si>
  <si>
    <t>Sunderland Street</t>
  </si>
  <si>
    <t xml:space="preserve">SK11 6JL                 </t>
  </si>
  <si>
    <t xml:space="preserve">01625 422927                            </t>
  </si>
  <si>
    <t>FTH62</t>
  </si>
  <si>
    <t>Moreton Pharmacy</t>
  </si>
  <si>
    <t>205-207 Hoylake Road</t>
  </si>
  <si>
    <t xml:space="preserve">CH46 0SJ                 </t>
  </si>
  <si>
    <t xml:space="preserve">0151 6772344                            </t>
  </si>
  <si>
    <t>FTJ57</t>
  </si>
  <si>
    <t>1 Cheshire Street</t>
  </si>
  <si>
    <t>Audlem</t>
  </si>
  <si>
    <t xml:space="preserve">CW3 0AH                  </t>
  </si>
  <si>
    <t xml:space="preserve">01270 811245                            </t>
  </si>
  <si>
    <t>FTJ86</t>
  </si>
  <si>
    <t>Egremont Pharmacy</t>
  </si>
  <si>
    <t>9a King Street</t>
  </si>
  <si>
    <t xml:space="preserve">CH44 8AT                 </t>
  </si>
  <si>
    <t xml:space="preserve">0151 6395016                            </t>
  </si>
  <si>
    <t>FTL52</t>
  </si>
  <si>
    <t>78-80 Sunderland Street</t>
  </si>
  <si>
    <t xml:space="preserve">SK11 6HN                 </t>
  </si>
  <si>
    <t xml:space="preserve">01625 422160                            </t>
  </si>
  <si>
    <t>FTM25</t>
  </si>
  <si>
    <t>13 Station Approach</t>
  </si>
  <si>
    <t>Meols</t>
  </si>
  <si>
    <t xml:space="preserve">CH47 8XA                 </t>
  </si>
  <si>
    <t xml:space="preserve">0151 6320070                            </t>
  </si>
  <si>
    <t>FTM77</t>
  </si>
  <si>
    <t>70/72 Lodge Drive</t>
  </si>
  <si>
    <t>Culcheth</t>
  </si>
  <si>
    <t xml:space="preserve">WA3 4ER                  </t>
  </si>
  <si>
    <t xml:space="preserve">01925 763227                            </t>
  </si>
  <si>
    <t>FTX10</t>
  </si>
  <si>
    <t xml:space="preserve">CW12 1LR                 </t>
  </si>
  <si>
    <t xml:space="preserve">01260 268847                            </t>
  </si>
  <si>
    <t>FT036</t>
  </si>
  <si>
    <t>Croft Business Park</t>
  </si>
  <si>
    <t xml:space="preserve">CH62 3QP                 </t>
  </si>
  <si>
    <t xml:space="preserve">0151 3462510                            </t>
  </si>
  <si>
    <t>FT080</t>
  </si>
  <si>
    <t xml:space="preserve">CW12 1AB                 </t>
  </si>
  <si>
    <t xml:space="preserve">01260 273200                            </t>
  </si>
  <si>
    <t>2005-10-31</t>
  </si>
  <si>
    <t>FT523</t>
  </si>
  <si>
    <t>2 Upton Road</t>
  </si>
  <si>
    <t>Claughton</t>
  </si>
  <si>
    <t xml:space="preserve">CH41 0DF                 </t>
  </si>
  <si>
    <t xml:space="preserve">0151 6521902                            </t>
  </si>
  <si>
    <t>FT638</t>
  </si>
  <si>
    <t>Riverside Health Centre</t>
  </si>
  <si>
    <t>525 New Chester Road</t>
  </si>
  <si>
    <t>Rockferry,Birkenhead</t>
  </si>
  <si>
    <t xml:space="preserve">CH42 2AG                 </t>
  </si>
  <si>
    <t xml:space="preserve">0151 6453131                            </t>
  </si>
  <si>
    <t>FT868</t>
  </si>
  <si>
    <t>7 Church Street</t>
  </si>
  <si>
    <t xml:space="preserve">WA6 7DN                  </t>
  </si>
  <si>
    <t xml:space="preserve">01928 733236                            </t>
  </si>
  <si>
    <t>FT884</t>
  </si>
  <si>
    <t>39-41 London Road</t>
  </si>
  <si>
    <t>Holmes Chapel</t>
  </si>
  <si>
    <t xml:space="preserve">CW4 7AP                  </t>
  </si>
  <si>
    <t xml:space="preserve">01477 532347                            </t>
  </si>
  <si>
    <t>1994-06-04</t>
  </si>
  <si>
    <t>FVA90</t>
  </si>
  <si>
    <t xml:space="preserve">CW11 1AH                 </t>
  </si>
  <si>
    <t xml:space="preserve">01270 767276                            </t>
  </si>
  <si>
    <t>FVC44</t>
  </si>
  <si>
    <t>Kenmore Medical Centre</t>
  </si>
  <si>
    <t>60-62 Alderley Road</t>
  </si>
  <si>
    <t xml:space="preserve">SK9 1PA                  </t>
  </si>
  <si>
    <t xml:space="preserve">01625 528860                            </t>
  </si>
  <si>
    <t>FVD02</t>
  </si>
  <si>
    <t>7 Kings Drive</t>
  </si>
  <si>
    <t xml:space="preserve">CW2 8HY                  </t>
  </si>
  <si>
    <t xml:space="preserve">01270 661934                            </t>
  </si>
  <si>
    <t>FVD93</t>
  </si>
  <si>
    <t>Parkfield Medical Centre</t>
  </si>
  <si>
    <t>Sefton Road</t>
  </si>
  <si>
    <t>New Ferry, Wirral</t>
  </si>
  <si>
    <t xml:space="preserve">CH62 5HS                 </t>
  </si>
  <si>
    <t xml:space="preserve">0151 6453985                            </t>
  </si>
  <si>
    <t>FVG71</t>
  </si>
  <si>
    <t xml:space="preserve">CW8 4LF                  </t>
  </si>
  <si>
    <t xml:space="preserve">01606 783178                            </t>
  </si>
  <si>
    <t>FVL43</t>
  </si>
  <si>
    <t>39-45 Witton Street</t>
  </si>
  <si>
    <t xml:space="preserve">CW9 5DH                  </t>
  </si>
  <si>
    <t xml:space="preserve">01606 42187                             </t>
  </si>
  <si>
    <t>FVP67</t>
  </si>
  <si>
    <t>Heath Lane Medical Centre</t>
  </si>
  <si>
    <t>Heath Lane,Boughton Heath</t>
  </si>
  <si>
    <t xml:space="preserve">CH3 5ST                  </t>
  </si>
  <si>
    <t xml:space="preserve">01244 321269                            </t>
  </si>
  <si>
    <t>FVQ34</t>
  </si>
  <si>
    <t>67 Park Lane</t>
  </si>
  <si>
    <t>Poynton</t>
  </si>
  <si>
    <t xml:space="preserve">SK12 1RD                 </t>
  </si>
  <si>
    <t xml:space="preserve">01625 873955                            </t>
  </si>
  <si>
    <t>FVR81</t>
  </si>
  <si>
    <t>Wise Pharmacy</t>
  </si>
  <si>
    <t>11 London Road</t>
  </si>
  <si>
    <t>Elworth</t>
  </si>
  <si>
    <t xml:space="preserve">CW11 3BD                 </t>
  </si>
  <si>
    <t xml:space="preserve">01270 768194                            </t>
  </si>
  <si>
    <t>2012-08-23</t>
  </si>
  <si>
    <t>FVY31</t>
  </si>
  <si>
    <t xml:space="preserve">CH65 0DB                 </t>
  </si>
  <si>
    <t xml:space="preserve">0151 3553080                            </t>
  </si>
  <si>
    <t>FV122</t>
  </si>
  <si>
    <t>218-220 Telegraph Road</t>
  </si>
  <si>
    <t xml:space="preserve">CH60 0AL                 </t>
  </si>
  <si>
    <t xml:space="preserve">0151 3422663                            </t>
  </si>
  <si>
    <t>FV230</t>
  </si>
  <si>
    <t>Lee CH</t>
  </si>
  <si>
    <t>Lees's Pharmacy Ltd</t>
  </si>
  <si>
    <t>98 Hoole Road</t>
  </si>
  <si>
    <t>Wood Church</t>
  </si>
  <si>
    <t>Birkenhead,Wirral</t>
  </si>
  <si>
    <t xml:space="preserve">CH49 8EG                 </t>
  </si>
  <si>
    <t xml:space="preserve">0151 6774932                            </t>
  </si>
  <si>
    <t>FV704</t>
  </si>
  <si>
    <t>4 Park Lane</t>
  </si>
  <si>
    <t xml:space="preserve">SK12 1RE                 </t>
  </si>
  <si>
    <t xml:space="preserve">01625 872214                            </t>
  </si>
  <si>
    <t>FV857</t>
  </si>
  <si>
    <t>Lisa Corker</t>
  </si>
  <si>
    <t>Corkers Pharmacy Ltd</t>
  </si>
  <si>
    <t>56 Bank Street</t>
  </si>
  <si>
    <t>Timesquare</t>
  </si>
  <si>
    <t xml:space="preserve">WA1 2AR                  </t>
  </si>
  <si>
    <t xml:space="preserve">01929 632079                            </t>
  </si>
  <si>
    <t>FWA62</t>
  </si>
  <si>
    <t>Weinronk Pharmacies Limited</t>
  </si>
  <si>
    <t>M &amp; A Weinronk</t>
  </si>
  <si>
    <t>413 Pensby Road</t>
  </si>
  <si>
    <t xml:space="preserve">CH61 9PF                 </t>
  </si>
  <si>
    <t xml:space="preserve">0151 6481936                            </t>
  </si>
  <si>
    <t>FWC76</t>
  </si>
  <si>
    <t>Victoria Central Pharmacy</t>
  </si>
  <si>
    <t>Vch, Mill Lane</t>
  </si>
  <si>
    <t xml:space="preserve">CH44 5UP                 </t>
  </si>
  <si>
    <t xml:space="preserve">0151 6390732                            </t>
  </si>
  <si>
    <t>FWD11</t>
  </si>
  <si>
    <t>Diamond Health Ltd</t>
  </si>
  <si>
    <t>Wyn Ellis &amp; Son Pharmacy</t>
  </si>
  <si>
    <t>32 Poulton Road</t>
  </si>
  <si>
    <t xml:space="preserve">CH44 9DQ                 </t>
  </si>
  <si>
    <t xml:space="preserve">0151 6386609                            </t>
  </si>
  <si>
    <t>FWD48</t>
  </si>
  <si>
    <t>P&amp;C Benson Ltd</t>
  </si>
  <si>
    <t>West Heath Pharmacy</t>
  </si>
  <si>
    <t>West Heath Shopping Pct.</t>
  </si>
  <si>
    <t xml:space="preserve">CW12 4NB                 </t>
  </si>
  <si>
    <t xml:space="preserve">01260 297196                            </t>
  </si>
  <si>
    <t>FWD81</t>
  </si>
  <si>
    <t>Cedrics Chemists Ltd</t>
  </si>
  <si>
    <t>Alderley Edge</t>
  </si>
  <si>
    <t xml:space="preserve">SK9 7JS                  </t>
  </si>
  <si>
    <t xml:space="preserve">01625 583104                            </t>
  </si>
  <si>
    <t>FWP65</t>
  </si>
  <si>
    <t xml:space="preserve">0151 6776449                            </t>
  </si>
  <si>
    <t>FWX22</t>
  </si>
  <si>
    <t>14-15 Insall Road</t>
  </si>
  <si>
    <t>Fearnhead Cross</t>
  </si>
  <si>
    <t xml:space="preserve">WA2 0HD                  </t>
  </si>
  <si>
    <t>FW140</t>
  </si>
  <si>
    <t>Venables Road</t>
  </si>
  <si>
    <t xml:space="preserve">CW9 5RT                  </t>
  </si>
  <si>
    <t xml:space="preserve">01606 314509                            </t>
  </si>
  <si>
    <t>2010-02-17</t>
  </si>
  <si>
    <t>FW404</t>
  </si>
  <si>
    <t>Upton-By-Pass</t>
  </si>
  <si>
    <t xml:space="preserve">CH49 6QG                 </t>
  </si>
  <si>
    <t xml:space="preserve">0151 6041211                            </t>
  </si>
  <si>
    <t>FW859</t>
  </si>
  <si>
    <t>Wilmslow Health Centre</t>
  </si>
  <si>
    <t xml:space="preserve">SK9 5HX                  </t>
  </si>
  <si>
    <t xml:space="preserve">01625 535663                            </t>
  </si>
  <si>
    <t>FXE59</t>
  </si>
  <si>
    <t>P A Mckeever Limited</t>
  </si>
  <si>
    <t>Mckeevers Chemist</t>
  </si>
  <si>
    <t>Greasby Health Centre</t>
  </si>
  <si>
    <t>424 Frankby Road</t>
  </si>
  <si>
    <t xml:space="preserve">CH49 3PH                 </t>
  </si>
  <si>
    <t xml:space="preserve">0151 6783350                            </t>
  </si>
  <si>
    <t>FXP75</t>
  </si>
  <si>
    <t>40-42 Frodsham Street</t>
  </si>
  <si>
    <t xml:space="preserve">CH1 3JS                  </t>
  </si>
  <si>
    <t xml:space="preserve">01244 587449                            </t>
  </si>
  <si>
    <t>FXP85</t>
  </si>
  <si>
    <t>Waters Green Medical Ctr</t>
  </si>
  <si>
    <t xml:space="preserve">01625 664405                            </t>
  </si>
  <si>
    <t>FXV57</t>
  </si>
  <si>
    <t>Leftwich Pharmacy</t>
  </si>
  <si>
    <t>65-67 Clifton Drive</t>
  </si>
  <si>
    <t>Leftwich</t>
  </si>
  <si>
    <t xml:space="preserve">CW9 8BQ                  </t>
  </si>
  <si>
    <t xml:space="preserve">01606 46467                             </t>
  </si>
  <si>
    <t>FXX14</t>
  </si>
  <si>
    <t>8-10 Holmlands Drive</t>
  </si>
  <si>
    <t>Bikenhead</t>
  </si>
  <si>
    <t xml:space="preserve">CH43 0TX                 </t>
  </si>
  <si>
    <t xml:space="preserve">0151 6085093                            </t>
  </si>
  <si>
    <t>FX032</t>
  </si>
  <si>
    <t>73 Market Street</t>
  </si>
  <si>
    <t xml:space="preserve">CH41 6AN                 </t>
  </si>
  <si>
    <t xml:space="preserve">0151 6478017                            </t>
  </si>
  <si>
    <t>2002-06-14</t>
  </si>
  <si>
    <t>FX509</t>
  </si>
  <si>
    <t>Mrs Gl Howarth</t>
  </si>
  <si>
    <t>2 Station Road</t>
  </si>
  <si>
    <t>Great Sankey</t>
  </si>
  <si>
    <t xml:space="preserve">WA5 1RQ                  </t>
  </si>
  <si>
    <t xml:space="preserve">01925 723676                            </t>
  </si>
  <si>
    <t>FX561</t>
  </si>
  <si>
    <t>Unit 3a Kingsmead Square</t>
  </si>
  <si>
    <t>Kingsmead</t>
  </si>
  <si>
    <t xml:space="preserve">CW9 8UW                  </t>
  </si>
  <si>
    <t xml:space="preserve">01606 42663                             </t>
  </si>
  <si>
    <t>FX747</t>
  </si>
  <si>
    <t>Handforth Health Centre</t>
  </si>
  <si>
    <t>Wilmslow Road</t>
  </si>
  <si>
    <t xml:space="preserve">SK9 3HL                  </t>
  </si>
  <si>
    <t xml:space="preserve">01625 532902                            </t>
  </si>
  <si>
    <t>FYA25</t>
  </si>
  <si>
    <t>Cedrics Chemist Ltd</t>
  </si>
  <si>
    <t>67 London Road</t>
  </si>
  <si>
    <t xml:space="preserve">SK9 7DY                  </t>
  </si>
  <si>
    <t xml:space="preserve">01625 583145                            </t>
  </si>
  <si>
    <t>FYD59</t>
  </si>
  <si>
    <t>Hibel Road</t>
  </si>
  <si>
    <t xml:space="preserve">SK10 2AB                 </t>
  </si>
  <si>
    <t xml:space="preserve">01625 603449                            </t>
  </si>
  <si>
    <t>FYG01</t>
  </si>
  <si>
    <t>58 Green Lane</t>
  </si>
  <si>
    <t>Vicars Cross</t>
  </si>
  <si>
    <t xml:space="preserve">CH3 5LB                  </t>
  </si>
  <si>
    <t xml:space="preserve">01244 341412                            </t>
  </si>
  <si>
    <t>FYQ20</t>
  </si>
  <si>
    <t>Davenham</t>
  </si>
  <si>
    <t xml:space="preserve">CW9 8NE                  </t>
  </si>
  <si>
    <t xml:space="preserve">01606 49527                             </t>
  </si>
  <si>
    <t>FYR66</t>
  </si>
  <si>
    <t>139-141 Nantwich Road</t>
  </si>
  <si>
    <t xml:space="preserve">CW2 6DF                  </t>
  </si>
  <si>
    <t xml:space="preserve">01270 215837                            </t>
  </si>
  <si>
    <t>FYV68</t>
  </si>
  <si>
    <t>36 Liscard Way</t>
  </si>
  <si>
    <t xml:space="preserve">CH44 5TP                 </t>
  </si>
  <si>
    <t xml:space="preserve">0151 6382477                            </t>
  </si>
  <si>
    <t>FY215</t>
  </si>
  <si>
    <t>21 Church Road</t>
  </si>
  <si>
    <t>Lower Bebington</t>
  </si>
  <si>
    <t xml:space="preserve">CH63 7PG                 </t>
  </si>
  <si>
    <t xml:space="preserve">0151 6453925                            </t>
  </si>
  <si>
    <t>FY420</t>
  </si>
  <si>
    <t>32-34 Northgate Street</t>
  </si>
  <si>
    <t xml:space="preserve">01244 325488                            </t>
  </si>
  <si>
    <t>FY463</t>
  </si>
  <si>
    <t>34-36 Witton Street</t>
  </si>
  <si>
    <t xml:space="preserve">CW9 5AH                  </t>
  </si>
  <si>
    <t xml:space="preserve">01606 331552                            </t>
  </si>
  <si>
    <t>FY543</t>
  </si>
  <si>
    <t>Upton Group Practice</t>
  </si>
  <si>
    <t>32 Ford Road, Upton</t>
  </si>
  <si>
    <t xml:space="preserve">CH49 0TF                 </t>
  </si>
  <si>
    <t xml:space="preserve">0151 6775948                            </t>
  </si>
  <si>
    <t>FY700</t>
  </si>
  <si>
    <t>12 Mill Street Mall</t>
  </si>
  <si>
    <t>The Grosvenor Centre</t>
  </si>
  <si>
    <t xml:space="preserve">SK11 6AJ                 </t>
  </si>
  <si>
    <t xml:space="preserve">01625 615216                            </t>
  </si>
  <si>
    <t>FY785</t>
  </si>
  <si>
    <t>Couper And Coulter Pharmacies Ltd</t>
  </si>
  <si>
    <t>Handbridge Pharmacy</t>
  </si>
  <si>
    <t>7-9 Handbridge</t>
  </si>
  <si>
    <t xml:space="preserve">CH4 7JE                  </t>
  </si>
  <si>
    <t xml:space="preserve">01244 683454                            </t>
  </si>
  <si>
    <t>FA114</t>
  </si>
  <si>
    <t>Lawson Street Health Cent</t>
  </si>
  <si>
    <t>Lawson Street</t>
  </si>
  <si>
    <t xml:space="preserve">TS18 1HU                 </t>
  </si>
  <si>
    <t xml:space="preserve">01642 613533                            </t>
  </si>
  <si>
    <t>2003-10-06</t>
  </si>
  <si>
    <t>FA268</t>
  </si>
  <si>
    <t>Whitburn P</t>
  </si>
  <si>
    <t>Bowburn Pharmacy Ltd</t>
  </si>
  <si>
    <t>2 Ash Terrace</t>
  </si>
  <si>
    <t>Bowburn</t>
  </si>
  <si>
    <t xml:space="preserve">DH6 5AS                  </t>
  </si>
  <si>
    <t xml:space="preserve">0191 3773413                            </t>
  </si>
  <si>
    <t>FA773</t>
  </si>
  <si>
    <t>The Hlth Ctre Development</t>
  </si>
  <si>
    <t>Sacriston</t>
  </si>
  <si>
    <t xml:space="preserve">DH7 6JW                  </t>
  </si>
  <si>
    <t xml:space="preserve">0191 3710342                            </t>
  </si>
  <si>
    <t>FCP08</t>
  </si>
  <si>
    <t>Anchor Retail Park</t>
  </si>
  <si>
    <t xml:space="preserve">01429 224068                            </t>
  </si>
  <si>
    <t>2006-10-18</t>
  </si>
  <si>
    <t>FDE75</t>
  </si>
  <si>
    <t>Surtees Road</t>
  </si>
  <si>
    <t xml:space="preserve">SR8 5HA                  </t>
  </si>
  <si>
    <t xml:space="preserve">0191 5878510                            </t>
  </si>
  <si>
    <t>2009-08-18</t>
  </si>
  <si>
    <t>FDM89</t>
  </si>
  <si>
    <t>Morton Park Way</t>
  </si>
  <si>
    <t>Morton Park</t>
  </si>
  <si>
    <t>Darlington, Co Durham</t>
  </si>
  <si>
    <t xml:space="preserve">DL1 4PJ                  </t>
  </si>
  <si>
    <t xml:space="preserve">01325 383181                            </t>
  </si>
  <si>
    <t>2010-12-10</t>
  </si>
  <si>
    <t>FD546</t>
  </si>
  <si>
    <t>9a Lealholme Crescent</t>
  </si>
  <si>
    <t xml:space="preserve">TS3 0NA                  </t>
  </si>
  <si>
    <t xml:space="preserve">01642 314251                            </t>
  </si>
  <si>
    <t>FGH21</t>
  </si>
  <si>
    <t>Chilton Chemists Ltd</t>
  </si>
  <si>
    <t>1 North Road</t>
  </si>
  <si>
    <t>Chilton</t>
  </si>
  <si>
    <t xml:space="preserve">DL17 0HE                 </t>
  </si>
  <si>
    <t xml:space="preserve">01388 720874                            </t>
  </si>
  <si>
    <t>FGQ36</t>
  </si>
  <si>
    <t>150 Victoria Road</t>
  </si>
  <si>
    <t xml:space="preserve">DL1 5YJ                  </t>
  </si>
  <si>
    <t xml:space="preserve">01325 465915                            </t>
  </si>
  <si>
    <t>2005-12-15</t>
  </si>
  <si>
    <t>FG826</t>
  </si>
  <si>
    <t>155 Neasham Road</t>
  </si>
  <si>
    <t xml:space="preserve">DL1 4BN                  </t>
  </si>
  <si>
    <t xml:space="preserve">01325 380753                            </t>
  </si>
  <si>
    <t>FHM85</t>
  </si>
  <si>
    <t>12 Station Road</t>
  </si>
  <si>
    <t xml:space="preserve">01207 503349                            </t>
  </si>
  <si>
    <t>2002-11-12</t>
  </si>
  <si>
    <t>FH686</t>
  </si>
  <si>
    <t>Clifton Court Med Centre</t>
  </si>
  <si>
    <t xml:space="preserve">DL1 5JN                  </t>
  </si>
  <si>
    <t xml:space="preserve">01325 380362                            </t>
  </si>
  <si>
    <t>FH756</t>
  </si>
  <si>
    <t>Station Yard West</t>
  </si>
  <si>
    <t>Delves Lane</t>
  </si>
  <si>
    <t xml:space="preserve">DH8 5YA                  </t>
  </si>
  <si>
    <t xml:space="preserve">01207 502535                            </t>
  </si>
  <si>
    <t>FJ363</t>
  </si>
  <si>
    <t>Billchem LTD</t>
  </si>
  <si>
    <t>Billingham H/C Pharmacy</t>
  </si>
  <si>
    <t xml:space="preserve">TS23 2LA                 </t>
  </si>
  <si>
    <t>FKG29</t>
  </si>
  <si>
    <t>Seaham Primary Care Ctr</t>
  </si>
  <si>
    <t>St Johns Square</t>
  </si>
  <si>
    <t xml:space="preserve">SR7 7JE                  </t>
  </si>
  <si>
    <t xml:space="preserve">0191 5813203                            </t>
  </si>
  <si>
    <t>FKP88</t>
  </si>
  <si>
    <t>5a-6 North Road</t>
  </si>
  <si>
    <t xml:space="preserve">DH1 4SH                  </t>
  </si>
  <si>
    <t xml:space="preserve">0191 3848058                            </t>
  </si>
  <si>
    <t>1997-12-25</t>
  </si>
  <si>
    <t>FK668</t>
  </si>
  <si>
    <t>Leadgate Pharmacy</t>
  </si>
  <si>
    <t>George Ewen House</t>
  </si>
  <si>
    <t>Watling Street,Leadgate</t>
  </si>
  <si>
    <t xml:space="preserve">DH8 6DP                  </t>
  </si>
  <si>
    <t xml:space="preserve">01207 502774                            </t>
  </si>
  <si>
    <t>FLE10</t>
  </si>
  <si>
    <t>Cheapside Chemist</t>
  </si>
  <si>
    <t>5 Cheapside</t>
  </si>
  <si>
    <t xml:space="preserve">DL4 2HP                  </t>
  </si>
  <si>
    <t xml:space="preserve">01388 777734                            </t>
  </si>
  <si>
    <t>FLX61</t>
  </si>
  <si>
    <t>Dixon &amp; Hall Ltd</t>
  </si>
  <si>
    <t>6 Standerton Terrace</t>
  </si>
  <si>
    <t>Craghead</t>
  </si>
  <si>
    <t xml:space="preserve">DH9 6DD                  </t>
  </si>
  <si>
    <t xml:space="preserve">01207 290630                            </t>
  </si>
  <si>
    <t>FL345</t>
  </si>
  <si>
    <t>Higginbottom Pharmacy</t>
  </si>
  <si>
    <t xml:space="preserve">DL17 8LA                 </t>
  </si>
  <si>
    <t xml:space="preserve">01740 651200                            </t>
  </si>
  <si>
    <t>FMC31</t>
  </si>
  <si>
    <t>Davidson Pharmacy Ltd</t>
  </si>
  <si>
    <t>3 Station Road</t>
  </si>
  <si>
    <t xml:space="preserve">TS23 1AG                 </t>
  </si>
  <si>
    <t>FMG71</t>
  </si>
  <si>
    <t>Arnison Centre Retail Pk</t>
  </si>
  <si>
    <t xml:space="preserve">DH1 5GB                  </t>
  </si>
  <si>
    <t xml:space="preserve">0191 3869618                            </t>
  </si>
  <si>
    <t>2006-12-17</t>
  </si>
  <si>
    <t>FMH62</t>
  </si>
  <si>
    <t>Greenwell Road</t>
  </si>
  <si>
    <t xml:space="preserve">DL5 4DH                  </t>
  </si>
  <si>
    <t xml:space="preserve">01325 506847                            </t>
  </si>
  <si>
    <t>FM073</t>
  </si>
  <si>
    <t>Boots The Chemists Ltd</t>
  </si>
  <si>
    <t>Thornaby Medical Centre</t>
  </si>
  <si>
    <t>Trenchard Avenue,Thornaby</t>
  </si>
  <si>
    <t xml:space="preserve">TS17 0EE                 </t>
  </si>
  <si>
    <t xml:space="preserve">01642 763803                            </t>
  </si>
  <si>
    <t>FNF83</t>
  </si>
  <si>
    <t>106 Yarm Lane</t>
  </si>
  <si>
    <t xml:space="preserve">TS18 1YE                 </t>
  </si>
  <si>
    <t xml:space="preserve">01642 607036                            </t>
  </si>
  <si>
    <t>FPC89</t>
  </si>
  <si>
    <t>18 Cheapside</t>
  </si>
  <si>
    <t xml:space="preserve">01388 814976                            </t>
  </si>
  <si>
    <t>FPL65</t>
  </si>
  <si>
    <t>A R Mcconnell Limited</t>
  </si>
  <si>
    <t>Pioneering Care Centre</t>
  </si>
  <si>
    <t>Cobbler's Hall</t>
  </si>
  <si>
    <t>Burn Lane</t>
  </si>
  <si>
    <t xml:space="preserve">DL5 4SE                  </t>
  </si>
  <si>
    <t xml:space="preserve">01325 311297                            </t>
  </si>
  <si>
    <t>2004-04-06</t>
  </si>
  <si>
    <t>FPQ55</t>
  </si>
  <si>
    <t>Cestria Health Centre</t>
  </si>
  <si>
    <t>Whitehill Way</t>
  </si>
  <si>
    <t xml:space="preserve">DH2 3DJ                  </t>
  </si>
  <si>
    <t xml:space="preserve">0191 3883088                            </t>
  </si>
  <si>
    <t>FQG19</t>
  </si>
  <si>
    <t>8/9 St.Cuthberts Walk</t>
  </si>
  <si>
    <t xml:space="preserve">DH3 3BL                  </t>
  </si>
  <si>
    <t xml:space="preserve">0191 3886262                            </t>
  </si>
  <si>
    <t>1991-01-29</t>
  </si>
  <si>
    <t>FQJ63</t>
  </si>
  <si>
    <t>Teesside Retail Park</t>
  </si>
  <si>
    <t xml:space="preserve">TS17 7BP                 </t>
  </si>
  <si>
    <t xml:space="preserve">01642 607074                            </t>
  </si>
  <si>
    <t>2006-07-20</t>
  </si>
  <si>
    <t>FQK30</t>
  </si>
  <si>
    <t>Parkchem LTD</t>
  </si>
  <si>
    <t>Sherburn Village Pharmacy</t>
  </si>
  <si>
    <t>2 Harley Terrace</t>
  </si>
  <si>
    <t>Sherburn</t>
  </si>
  <si>
    <t xml:space="preserve">DH6 1DS                  </t>
  </si>
  <si>
    <t xml:space="preserve">0191 3720767                            </t>
  </si>
  <si>
    <t>FQM09</t>
  </si>
  <si>
    <t>31-35 Ennis Square</t>
  </si>
  <si>
    <t>Dormanstown</t>
  </si>
  <si>
    <t xml:space="preserve">TS10 5JZ                 </t>
  </si>
  <si>
    <t xml:space="preserve">01642 490964                            </t>
  </si>
  <si>
    <t>FQN54</t>
  </si>
  <si>
    <t>99a York Road</t>
  </si>
  <si>
    <t xml:space="preserve">TS26 9DA                 </t>
  </si>
  <si>
    <t xml:space="preserve">01429 274036                            </t>
  </si>
  <si>
    <t>FQ013</t>
  </si>
  <si>
    <t>Scandanavian House</t>
  </si>
  <si>
    <t>386 Linthorpe Road</t>
  </si>
  <si>
    <t xml:space="preserve">01642 821993                            </t>
  </si>
  <si>
    <t>2008-04-21</t>
  </si>
  <si>
    <t>FRH84</t>
  </si>
  <si>
    <t>19 Market Place</t>
  </si>
  <si>
    <t>Middleton-In-Teesdale</t>
  </si>
  <si>
    <t xml:space="preserve">DL12 0QG                 </t>
  </si>
  <si>
    <t xml:space="preserve">01833 640202                            </t>
  </si>
  <si>
    <t>FTA60</t>
  </si>
  <si>
    <t>The Midwifery Clinic</t>
  </si>
  <si>
    <t>Cropton Way,Coulby Newham</t>
  </si>
  <si>
    <t xml:space="preserve">TS8 0TL                  </t>
  </si>
  <si>
    <t>FTH09</t>
  </si>
  <si>
    <t xml:space="preserve">DH9 0SY                  </t>
  </si>
  <si>
    <t xml:space="preserve">01207 232353                            </t>
  </si>
  <si>
    <t>FX194</t>
  </si>
  <si>
    <t>Grey T</t>
  </si>
  <si>
    <t>The Store Pharmacy</t>
  </si>
  <si>
    <t>The Store House</t>
  </si>
  <si>
    <t>Rainton Gate</t>
  </si>
  <si>
    <t xml:space="preserve">DH4 6SQ                  </t>
  </si>
  <si>
    <t xml:space="preserve">0191 5847586                            </t>
  </si>
  <si>
    <t>1999-01-04</t>
  </si>
  <si>
    <t>FAA94</t>
  </si>
  <si>
    <t>Asda Sport City</t>
  </si>
  <si>
    <t>Ashton New Road</t>
  </si>
  <si>
    <t xml:space="preserve">M11 4BD                  </t>
  </si>
  <si>
    <t xml:space="preserve">0113 2417229                            </t>
  </si>
  <si>
    <t>FAC02</t>
  </si>
  <si>
    <t>28 Blackhorse Street</t>
  </si>
  <si>
    <t>Blackrod</t>
  </si>
  <si>
    <t xml:space="preserve">BL6 5EW                  </t>
  </si>
  <si>
    <t xml:space="preserve">01204 468143                            </t>
  </si>
  <si>
    <t>FAC54</t>
  </si>
  <si>
    <t>92 Littleton Road</t>
  </si>
  <si>
    <t xml:space="preserve">M7 3SE                   </t>
  </si>
  <si>
    <t xml:space="preserve">0161 7921268                            </t>
  </si>
  <si>
    <t>FAC55</t>
  </si>
  <si>
    <t xml:space="preserve">OL1 1XD                  </t>
  </si>
  <si>
    <t>FAC82</t>
  </si>
  <si>
    <t>17-21 Market Street</t>
  </si>
  <si>
    <t>Heywood</t>
  </si>
  <si>
    <t xml:space="preserve">OL10 1HX                 </t>
  </si>
  <si>
    <t xml:space="preserve">01706 360929                            </t>
  </si>
  <si>
    <t>FAD40</t>
  </si>
  <si>
    <t>Brunswick Street</t>
  </si>
  <si>
    <t>Ardwick</t>
  </si>
  <si>
    <t xml:space="preserve">M13 9UJ                  </t>
  </si>
  <si>
    <t xml:space="preserve">0161 2731327                            </t>
  </si>
  <si>
    <t>FAE34</t>
  </si>
  <si>
    <t>Firsway Health Centre</t>
  </si>
  <si>
    <t>121 Firsway</t>
  </si>
  <si>
    <t>Sale</t>
  </si>
  <si>
    <t xml:space="preserve">M33 4BR                  </t>
  </si>
  <si>
    <t xml:space="preserve">0161 9622871                            </t>
  </si>
  <si>
    <t>2009-05-05</t>
  </si>
  <si>
    <t>FAJ06</t>
  </si>
  <si>
    <t>11 Stevenson Square</t>
  </si>
  <si>
    <t>Smallbridge</t>
  </si>
  <si>
    <t>Rochdale</t>
  </si>
  <si>
    <t xml:space="preserve">OL12 9SA                 </t>
  </si>
  <si>
    <t xml:space="preserve">01706 353366                            </t>
  </si>
  <si>
    <t>FAK16</t>
  </si>
  <si>
    <t>Victoria Avenue East</t>
  </si>
  <si>
    <t xml:space="preserve">M9 6HP                   </t>
  </si>
  <si>
    <t xml:space="preserve">0161 4524047                            </t>
  </si>
  <si>
    <t>FAK29</t>
  </si>
  <si>
    <t>Springview Pharmacy</t>
  </si>
  <si>
    <t>Springview Health Centre</t>
  </si>
  <si>
    <t>Mytham Road</t>
  </si>
  <si>
    <t>Little Lever</t>
  </si>
  <si>
    <t xml:space="preserve">BL3 1HQ                  </t>
  </si>
  <si>
    <t xml:space="preserve">01204 577547                            </t>
  </si>
  <si>
    <t>1981-07-01</t>
  </si>
  <si>
    <t>FAK79</t>
  </si>
  <si>
    <t>Newport Pharmacy Bolton Limited</t>
  </si>
  <si>
    <t>Newport Pharmacy</t>
  </si>
  <si>
    <t>65 Newport Street</t>
  </si>
  <si>
    <t xml:space="preserve">BL1 1NE                  </t>
  </si>
  <si>
    <t xml:space="preserve">01204 521418                            </t>
  </si>
  <si>
    <t>2004-05-03</t>
  </si>
  <si>
    <t>FAL15</t>
  </si>
  <si>
    <t>474 Bury Old Road</t>
  </si>
  <si>
    <t>Prestwich</t>
  </si>
  <si>
    <t xml:space="preserve">M25 1NL                  </t>
  </si>
  <si>
    <t xml:space="preserve">0161 7732786                            </t>
  </si>
  <si>
    <t>FAL25</t>
  </si>
  <si>
    <t>Whittle Pharmacies Limited</t>
  </si>
  <si>
    <t>Hootons Pharmacy</t>
  </si>
  <si>
    <t>119 Lee Lane</t>
  </si>
  <si>
    <t>Horwich</t>
  </si>
  <si>
    <t xml:space="preserve">BL6 7AR                  </t>
  </si>
  <si>
    <t xml:space="preserve">01204 697390                            </t>
  </si>
  <si>
    <t>1999-04-17</t>
  </si>
  <si>
    <t>FAL33</t>
  </si>
  <si>
    <t>47/49 Merseyway</t>
  </si>
  <si>
    <t xml:space="preserve">SK1 1PU                  </t>
  </si>
  <si>
    <t xml:space="preserve">0161 4805424                            </t>
  </si>
  <si>
    <t>1974-04-01</t>
  </si>
  <si>
    <t>FAL71</t>
  </si>
  <si>
    <t>Peter Buckley (Platt Bridge) Ltd</t>
  </si>
  <si>
    <t>Platt Bridge Hc Pharmacy</t>
  </si>
  <si>
    <t>Rivington Bridge</t>
  </si>
  <si>
    <t>Platt Bridge</t>
  </si>
  <si>
    <t xml:space="preserve">WN2 5NG                  </t>
  </si>
  <si>
    <t xml:space="preserve">01942 864070                            </t>
  </si>
  <si>
    <t>FAN14</t>
  </si>
  <si>
    <t>Pharmacy Portacabin</t>
  </si>
  <si>
    <t>3-7 Borsdane Ave, Hindley</t>
  </si>
  <si>
    <t xml:space="preserve">WN2 3QN                  </t>
  </si>
  <si>
    <t xml:space="preserve">01942 257548                            </t>
  </si>
  <si>
    <t>2012-12-04</t>
  </si>
  <si>
    <t>FAQ56</t>
  </si>
  <si>
    <t>K's Chemist Ltd</t>
  </si>
  <si>
    <t>The Vibe</t>
  </si>
  <si>
    <t>Broughton Lane</t>
  </si>
  <si>
    <t xml:space="preserve">M7 1ZT                   </t>
  </si>
  <si>
    <t xml:space="preserve">0161 7925949                            </t>
  </si>
  <si>
    <t>FAR04</t>
  </si>
  <si>
    <t>Skellern Doughty Ltd</t>
  </si>
  <si>
    <t>Jaybee Pharmacy</t>
  </si>
  <si>
    <t>136 Lisburne Lane</t>
  </si>
  <si>
    <t>Offerton</t>
  </si>
  <si>
    <t xml:space="preserve">SK2 5RH                  </t>
  </si>
  <si>
    <t xml:space="preserve">0161 4835496                            </t>
  </si>
  <si>
    <t>FAT70</t>
  </si>
  <si>
    <t>Unit 6,The Gerard Centre</t>
  </si>
  <si>
    <t>Gerard Street</t>
  </si>
  <si>
    <t>Ashton-In-Makerfield</t>
  </si>
  <si>
    <t xml:space="preserve">WN4 9AN                  </t>
  </si>
  <si>
    <t xml:space="preserve">01942 719573                            </t>
  </si>
  <si>
    <t>1997-05-16</t>
  </si>
  <si>
    <t>FAT79</t>
  </si>
  <si>
    <t>Chadderton Sth Health Ctr</t>
  </si>
  <si>
    <t>Eaves Lane</t>
  </si>
  <si>
    <t>Chadderton</t>
  </si>
  <si>
    <t xml:space="preserve">OL9 8RT                  </t>
  </si>
  <si>
    <t xml:space="preserve">0161 6205005                            </t>
  </si>
  <si>
    <t>FAV82</t>
  </si>
  <si>
    <t>256 Stockport Road</t>
  </si>
  <si>
    <t>Cheadle Heath</t>
  </si>
  <si>
    <t xml:space="preserve">SK3 0RG                  </t>
  </si>
  <si>
    <t xml:space="preserve">0161 4283561                            </t>
  </si>
  <si>
    <t>FAX21</t>
  </si>
  <si>
    <t>Odell Hm Ltd</t>
  </si>
  <si>
    <t>601 Gorton Road</t>
  </si>
  <si>
    <t>Reddish</t>
  </si>
  <si>
    <t xml:space="preserve">SK5 6NX                  </t>
  </si>
  <si>
    <t xml:space="preserve">0161 2230720                            </t>
  </si>
  <si>
    <t>FAY70</t>
  </si>
  <si>
    <t>49 Thicketford Road</t>
  </si>
  <si>
    <t xml:space="preserve">BL2 2LS                  </t>
  </si>
  <si>
    <t xml:space="preserve">01204 386667                            </t>
  </si>
  <si>
    <t>FA002</t>
  </si>
  <si>
    <t>61 Arundel Avenue</t>
  </si>
  <si>
    <t>Hazel Grove</t>
  </si>
  <si>
    <t xml:space="preserve">SK7 5LD                  </t>
  </si>
  <si>
    <t xml:space="preserve">0161 4838729                            </t>
  </si>
  <si>
    <t>FA127</t>
  </si>
  <si>
    <t>Medical Specialists Company Limited</t>
  </si>
  <si>
    <t>Medical Specialists Pharmacy</t>
  </si>
  <si>
    <t>Westminster House</t>
  </si>
  <si>
    <t>49 Knowsley Street</t>
  </si>
  <si>
    <t>Lancashshire</t>
  </si>
  <si>
    <t xml:space="preserve">BL9 0ST                  </t>
  </si>
  <si>
    <t xml:space="preserve">0161 7629108                            </t>
  </si>
  <si>
    <t>FA200</t>
  </si>
  <si>
    <t>Salter Wa (Chemists) Ltd</t>
  </si>
  <si>
    <t>7 Ince Green Lane</t>
  </si>
  <si>
    <t>Ince</t>
  </si>
  <si>
    <t xml:space="preserve">WN2 2AR                  </t>
  </si>
  <si>
    <t xml:space="preserve">01942 245652                            </t>
  </si>
  <si>
    <t>FA295</t>
  </si>
  <si>
    <t>44 Market Street</t>
  </si>
  <si>
    <t>Westhoughton</t>
  </si>
  <si>
    <t xml:space="preserve">BL5 3AN                  </t>
  </si>
  <si>
    <t xml:space="preserve">01942 812182                            </t>
  </si>
  <si>
    <t>FA456</t>
  </si>
  <si>
    <t>60 Ellesmere Centre</t>
  </si>
  <si>
    <t>Walkden</t>
  </si>
  <si>
    <t xml:space="preserve">M28 3BT                  </t>
  </si>
  <si>
    <t xml:space="preserve">0161 2527047                            </t>
  </si>
  <si>
    <t>FA565</t>
  </si>
  <si>
    <t>Broomwood Pharmacy Ltd</t>
  </si>
  <si>
    <t>63 Briarfield Road</t>
  </si>
  <si>
    <t>Timperley</t>
  </si>
  <si>
    <t xml:space="preserve">WA15 7DD                 </t>
  </si>
  <si>
    <t>FA604</t>
  </si>
  <si>
    <t>Diamond Healthcare (N.W) Limited</t>
  </si>
  <si>
    <t>Derby Street Pharmacy</t>
  </si>
  <si>
    <t>317-319 Derby Street</t>
  </si>
  <si>
    <t xml:space="preserve">BL3 6LH                  </t>
  </si>
  <si>
    <t xml:space="preserve">01204 392222                            </t>
  </si>
  <si>
    <t>2006-09-27</t>
  </si>
  <si>
    <t>FA635</t>
  </si>
  <si>
    <t>Quicksecure LTD</t>
  </si>
  <si>
    <t>Highfield Pharmacy</t>
  </si>
  <si>
    <t>241 Highfield Road</t>
  </si>
  <si>
    <t>Farnworth</t>
  </si>
  <si>
    <t xml:space="preserve">BL4 0NX                  </t>
  </si>
  <si>
    <t xml:space="preserve">01204 573375                            </t>
  </si>
  <si>
    <t>FA676</t>
  </si>
  <si>
    <t>Str Training Limited</t>
  </si>
  <si>
    <t>Chesham Precinct</t>
  </si>
  <si>
    <t>166a Walmersley Road</t>
  </si>
  <si>
    <t xml:space="preserve">BL9 6LL                  </t>
  </si>
  <si>
    <t xml:space="preserve">0161 7051829                            </t>
  </si>
  <si>
    <t>FA756</t>
  </si>
  <si>
    <t>5 Oaklands Road</t>
  </si>
  <si>
    <t>Lowton</t>
  </si>
  <si>
    <t xml:space="preserve">WA3 2LA                  </t>
  </si>
  <si>
    <t xml:space="preserve">01942 672603                            </t>
  </si>
  <si>
    <t>FA842</t>
  </si>
  <si>
    <t>508 Portway</t>
  </si>
  <si>
    <t>Woodhouse Park</t>
  </si>
  <si>
    <t>Wythenshawe</t>
  </si>
  <si>
    <t xml:space="preserve">M22 0LA                  </t>
  </si>
  <si>
    <t>FCC54</t>
  </si>
  <si>
    <t>The Delamere Centre</t>
  </si>
  <si>
    <t>Delamere Avenue</t>
  </si>
  <si>
    <t xml:space="preserve">M32 0DF                  </t>
  </si>
  <si>
    <t xml:space="preserve">0161 8652334                            </t>
  </si>
  <si>
    <t>FCC58</t>
  </si>
  <si>
    <t>Unicare Pharmacy Ltd</t>
  </si>
  <si>
    <t>Floor 1</t>
  </si>
  <si>
    <t>69 Smithybridge Road</t>
  </si>
  <si>
    <t>Smithybridge</t>
  </si>
  <si>
    <t xml:space="preserve">OL15 0DY                 </t>
  </si>
  <si>
    <t xml:space="preserve">0781 2823289                            </t>
  </si>
  <si>
    <t>FCG28</t>
  </si>
  <si>
    <t>Deen &amp; Co Limited</t>
  </si>
  <si>
    <t>Listers Pharmacy</t>
  </si>
  <si>
    <t>41 Peel Hall Road</t>
  </si>
  <si>
    <t>Crossacres</t>
  </si>
  <si>
    <t xml:space="preserve">M22 5DW                  </t>
  </si>
  <si>
    <t xml:space="preserve">0161 4374840                            </t>
  </si>
  <si>
    <t>FCH99</t>
  </si>
  <si>
    <t>Mrs Healthcare Limited</t>
  </si>
  <si>
    <t>Hale Barns Pharmacy</t>
  </si>
  <si>
    <t>311-313 Hale Road</t>
  </si>
  <si>
    <t>Hale Barns</t>
  </si>
  <si>
    <t xml:space="preserve">WA15 8SS                 </t>
  </si>
  <si>
    <t xml:space="preserve">0161 9040865                            </t>
  </si>
  <si>
    <t>FCJ72</t>
  </si>
  <si>
    <t>512 Liverpool Road</t>
  </si>
  <si>
    <t>Irlam</t>
  </si>
  <si>
    <t xml:space="preserve">M44 6AJ                  </t>
  </si>
  <si>
    <t xml:space="preserve">0161 7753871                            </t>
  </si>
  <si>
    <t>FCK48</t>
  </si>
  <si>
    <t>Seemed Healthcare Limited</t>
  </si>
  <si>
    <t>Seemed Internet Pharmacy</t>
  </si>
  <si>
    <t>32 Hardy Street</t>
  </si>
  <si>
    <t xml:space="preserve">OL4 1DU                  </t>
  </si>
  <si>
    <t xml:space="preserve">0161 6265659                            </t>
  </si>
  <si>
    <t>2008-07-02</t>
  </si>
  <si>
    <t>FCL01</t>
  </si>
  <si>
    <t>Graphictrail Limited</t>
  </si>
  <si>
    <t>Dial House Pharmacy</t>
  </si>
  <si>
    <t>144 Dialstone Lane</t>
  </si>
  <si>
    <t xml:space="preserve">SK2 6AP                  </t>
  </si>
  <si>
    <t xml:space="preserve">0161 4565668                            </t>
  </si>
  <si>
    <t>FCL38</t>
  </si>
  <si>
    <t>17-18 Albany Way</t>
  </si>
  <si>
    <t xml:space="preserve">M6 5JS                   </t>
  </si>
  <si>
    <t>1971-01-01</t>
  </si>
  <si>
    <t>FCN52</t>
  </si>
  <si>
    <t>870 Manchester Road</t>
  </si>
  <si>
    <t>Castleton</t>
  </si>
  <si>
    <t xml:space="preserve">OL11 2SP                 </t>
  </si>
  <si>
    <t xml:space="preserve">01706 860861                            </t>
  </si>
  <si>
    <t>2009-01-19</t>
  </si>
  <si>
    <t>FCN68</t>
  </si>
  <si>
    <t>Bridge Pharmacy Ltd</t>
  </si>
  <si>
    <t>128 Hulme Hall Road</t>
  </si>
  <si>
    <t>Cheadle Hulme</t>
  </si>
  <si>
    <t>Cheadle</t>
  </si>
  <si>
    <t xml:space="preserve">SK8 6LQ                  </t>
  </si>
  <si>
    <t xml:space="preserve">0161 4853172                            </t>
  </si>
  <si>
    <t>1977-04-01</t>
  </si>
  <si>
    <t>FCP13</t>
  </si>
  <si>
    <t>4 Failsworth Precinct</t>
  </si>
  <si>
    <t>Sisson Street, Failsworth</t>
  </si>
  <si>
    <t xml:space="preserve">M35 0FF                  </t>
  </si>
  <si>
    <t xml:space="preserve">0161 6821203                            </t>
  </si>
  <si>
    <t>FCT06</t>
  </si>
  <si>
    <t>Sterling Pharmacy Limited</t>
  </si>
  <si>
    <t>Sterling Pharmacy</t>
  </si>
  <si>
    <t>103 Lapwing Lane</t>
  </si>
  <si>
    <t>West Didsbury</t>
  </si>
  <si>
    <t xml:space="preserve">M20 6UR                  </t>
  </si>
  <si>
    <t xml:space="preserve">0161 4453753                            </t>
  </si>
  <si>
    <t>FCT29</t>
  </si>
  <si>
    <t>1 Swan Walk</t>
  </si>
  <si>
    <t>Civic Centre</t>
  </si>
  <si>
    <t xml:space="preserve">M22 5HZ                  </t>
  </si>
  <si>
    <t xml:space="preserve">0161 4353410                            </t>
  </si>
  <si>
    <t>2012-09-08</t>
  </si>
  <si>
    <t>FCV17</t>
  </si>
  <si>
    <t>Gatecrown Ventures Limited</t>
  </si>
  <si>
    <t>Elliott Street Pharmacy</t>
  </si>
  <si>
    <t>177 Elliott Street</t>
  </si>
  <si>
    <t>Tyldesley</t>
  </si>
  <si>
    <t xml:space="preserve">M29 8DR                  </t>
  </si>
  <si>
    <t>FCW22</t>
  </si>
  <si>
    <t>91a Mesnes Street</t>
  </si>
  <si>
    <t>Greater Manchester</t>
  </si>
  <si>
    <t xml:space="preserve">WN1 1QJ                  </t>
  </si>
  <si>
    <t xml:space="preserve">01942 244666                            </t>
  </si>
  <si>
    <t>FCW84</t>
  </si>
  <si>
    <t>Mr Alister Kenny</t>
  </si>
  <si>
    <t>Riddings Pharmacy Ltd</t>
  </si>
  <si>
    <t>38 Riddings Road</t>
  </si>
  <si>
    <t xml:space="preserve">WA15 6BP                 </t>
  </si>
  <si>
    <t xml:space="preserve">0161 9732951                            </t>
  </si>
  <si>
    <t>FCY85</t>
  </si>
  <si>
    <t>3a Lakeland Court</t>
  </si>
  <si>
    <t>Middleton, Manchester</t>
  </si>
  <si>
    <t xml:space="preserve">M24 3GJ                  </t>
  </si>
  <si>
    <t xml:space="preserve">0161 6435454                            </t>
  </si>
  <si>
    <t>FC020</t>
  </si>
  <si>
    <t>321 Hale Road</t>
  </si>
  <si>
    <t>FC028</t>
  </si>
  <si>
    <t>Parrs Wood Lane</t>
  </si>
  <si>
    <t>East Didsbury</t>
  </si>
  <si>
    <t xml:space="preserve">M20 5NP                  </t>
  </si>
  <si>
    <t xml:space="preserve">01707 298331                            </t>
  </si>
  <si>
    <t>FC102</t>
  </si>
  <si>
    <t>Ramsbottom</t>
  </si>
  <si>
    <t xml:space="preserve">BL0 9HX                  </t>
  </si>
  <si>
    <t>FC231</t>
  </si>
  <si>
    <t>Kapoor Pharmacy Services Ltd</t>
  </si>
  <si>
    <t>Wilbraham Pharmacy</t>
  </si>
  <si>
    <t>521 Wilbraham Road</t>
  </si>
  <si>
    <t>Chorlton-Cum-Hardy</t>
  </si>
  <si>
    <t xml:space="preserve">M21 0UF                  </t>
  </si>
  <si>
    <t xml:space="preserve">0161 8812022                            </t>
  </si>
  <si>
    <t>2007-05-30</t>
  </si>
  <si>
    <t>FC336</t>
  </si>
  <si>
    <t>Radcliffe Pharmacy Ltd</t>
  </si>
  <si>
    <t>Radcliffe Pharmacy</t>
  </si>
  <si>
    <t>47 Church Street West</t>
  </si>
  <si>
    <t>Radcliffe</t>
  </si>
  <si>
    <t xml:space="preserve">M26 2SP                  </t>
  </si>
  <si>
    <t xml:space="preserve">0161 7230005                            </t>
  </si>
  <si>
    <t>FC411</t>
  </si>
  <si>
    <t>Heaton Norris Health Ctr</t>
  </si>
  <si>
    <t>Cheviot Cl, Heaton Norris</t>
  </si>
  <si>
    <t xml:space="preserve">SK4 1SX                  </t>
  </si>
  <si>
    <t xml:space="preserve">0161 4773355                            </t>
  </si>
  <si>
    <t>FC451</t>
  </si>
  <si>
    <t>Woodley Health Centre</t>
  </si>
  <si>
    <t>Hyde Road, Woodley</t>
  </si>
  <si>
    <t xml:space="preserve">SK6 1ND                  </t>
  </si>
  <si>
    <t xml:space="preserve">0161 4303606                            </t>
  </si>
  <si>
    <t>FC480</t>
  </si>
  <si>
    <t>Denchem LTD</t>
  </si>
  <si>
    <t>Ann Street Health Centre</t>
  </si>
  <si>
    <t>Ann Street</t>
  </si>
  <si>
    <t xml:space="preserve">M34 2AJ                  </t>
  </si>
  <si>
    <t>1978-08-01</t>
  </si>
  <si>
    <t>FC574</t>
  </si>
  <si>
    <t>Hereford Street</t>
  </si>
  <si>
    <t xml:space="preserve">M33 7XN                  </t>
  </si>
  <si>
    <t xml:space="preserve">0161 9628201                            </t>
  </si>
  <si>
    <t>FC610</t>
  </si>
  <si>
    <t>Jt Smith &amp; Son Pharma Ltd</t>
  </si>
  <si>
    <t>Jt Smith &amp; Son</t>
  </si>
  <si>
    <t>8-8a Ainsworth Road</t>
  </si>
  <si>
    <t xml:space="preserve">M26 4DJ                  </t>
  </si>
  <si>
    <t xml:space="preserve">0161 7232519                            </t>
  </si>
  <si>
    <t>FC707</t>
  </si>
  <si>
    <t>2 The Mall</t>
  </si>
  <si>
    <t xml:space="preserve">M33 7XZ                  </t>
  </si>
  <si>
    <t>FC709</t>
  </si>
  <si>
    <t>56 Briarfield Road</t>
  </si>
  <si>
    <t>Withington</t>
  </si>
  <si>
    <t xml:space="preserve">M20 4SS                  </t>
  </si>
  <si>
    <t xml:space="preserve">0161 4347754                            </t>
  </si>
  <si>
    <t>FC729</t>
  </si>
  <si>
    <t>10 Old Hall Road</t>
  </si>
  <si>
    <t>Gatley</t>
  </si>
  <si>
    <t xml:space="preserve">SK8 4BE                  </t>
  </si>
  <si>
    <t xml:space="preserve">0161 4283770                            </t>
  </si>
  <si>
    <t>FC736</t>
  </si>
  <si>
    <t>65 Reddish Lane</t>
  </si>
  <si>
    <t>Gorton</t>
  </si>
  <si>
    <t xml:space="preserve">M18 7JH                  </t>
  </si>
  <si>
    <t>FC923</t>
  </si>
  <si>
    <t>Richardson Je &amp; Na (Chems) Ltd</t>
  </si>
  <si>
    <t>38b Gathurst Lane</t>
  </si>
  <si>
    <t>Shevington</t>
  </si>
  <si>
    <t xml:space="preserve">WN6 8HW                  </t>
  </si>
  <si>
    <t xml:space="preserve">01257 253913                            </t>
  </si>
  <si>
    <t>FDA04</t>
  </si>
  <si>
    <t>350 Grimshaw Lane</t>
  </si>
  <si>
    <t xml:space="preserve">M24 2AU                  </t>
  </si>
  <si>
    <t xml:space="preserve">0161 6432817                            </t>
  </si>
  <si>
    <t>FDA32</t>
  </si>
  <si>
    <t>578 Stockport Road</t>
  </si>
  <si>
    <t>Longsight</t>
  </si>
  <si>
    <t xml:space="preserve">M13 0RQ                  </t>
  </si>
  <si>
    <t>FDC89</t>
  </si>
  <si>
    <t xml:space="preserve">WA15 9QT                 </t>
  </si>
  <si>
    <t xml:space="preserve">0161 2527447                            </t>
  </si>
  <si>
    <t>2003-04-13</t>
  </si>
  <si>
    <t>FDD24</t>
  </si>
  <si>
    <t>Yates Pharmacy</t>
  </si>
  <si>
    <t>733-735 Hollins Road</t>
  </si>
  <si>
    <t xml:space="preserve">OL8 3SY                  </t>
  </si>
  <si>
    <t xml:space="preserve">0161 6811291                            </t>
  </si>
  <si>
    <t>FDD67</t>
  </si>
  <si>
    <t>Yasin Ibrahim</t>
  </si>
  <si>
    <t>Pimhole Pharmacy</t>
  </si>
  <si>
    <t>185 Rochdale Road</t>
  </si>
  <si>
    <t xml:space="preserve">BL9 7BB                  </t>
  </si>
  <si>
    <t>FDH13</t>
  </si>
  <si>
    <t>Smith VE</t>
  </si>
  <si>
    <t>Thompson Crabtree Ltd</t>
  </si>
  <si>
    <t>Monton Medical Centre</t>
  </si>
  <si>
    <t>Canal Side,Monton Green</t>
  </si>
  <si>
    <t>Eccles</t>
  </si>
  <si>
    <t xml:space="preserve">M30 8AR                  </t>
  </si>
  <si>
    <t>1991-05-04</t>
  </si>
  <si>
    <t>FDH18</t>
  </si>
  <si>
    <t>Ladybridge Pharmacy</t>
  </si>
  <si>
    <t>6 Broadgate</t>
  </si>
  <si>
    <t>Ladybridge</t>
  </si>
  <si>
    <t xml:space="preserve">BL3 4PZ                  </t>
  </si>
  <si>
    <t xml:space="preserve">01204 61888                             </t>
  </si>
  <si>
    <t>2004-02-05</t>
  </si>
  <si>
    <t>FDH26</t>
  </si>
  <si>
    <t>Davina Pharmacy Ltd</t>
  </si>
  <si>
    <t>Davina Pharmacy</t>
  </si>
  <si>
    <t>155 Elliott Street</t>
  </si>
  <si>
    <t>Tydesley</t>
  </si>
  <si>
    <t xml:space="preserve">M29 8FL                  </t>
  </si>
  <si>
    <t xml:space="preserve">01942 883029                            </t>
  </si>
  <si>
    <t>2004-01-31</t>
  </si>
  <si>
    <t>FDH71</t>
  </si>
  <si>
    <t>Path Valley Limited</t>
  </si>
  <si>
    <t>259c Orrell Road</t>
  </si>
  <si>
    <t>Orrell</t>
  </si>
  <si>
    <t xml:space="preserve">WN5 8NB                  </t>
  </si>
  <si>
    <t xml:space="preserve">01942 223175                            </t>
  </si>
  <si>
    <t>2008-02-04</t>
  </si>
  <si>
    <t>FDK67</t>
  </si>
  <si>
    <t>221 London Road</t>
  </si>
  <si>
    <t xml:space="preserve">SK7 4HS                  </t>
  </si>
  <si>
    <t xml:space="preserve">0161 4833314                            </t>
  </si>
  <si>
    <t>FDK79</t>
  </si>
  <si>
    <t>W &amp; B (Longsight)Ltd</t>
  </si>
  <si>
    <t>Longsight Health Centre</t>
  </si>
  <si>
    <t>526 Stockport Road</t>
  </si>
  <si>
    <t xml:space="preserve">M13 0RR                  </t>
  </si>
  <si>
    <t>FDL78</t>
  </si>
  <si>
    <t>Tims &amp; Parker</t>
  </si>
  <si>
    <t>Unit E, Link 580</t>
  </si>
  <si>
    <t>188 Moorside Road,Swinton</t>
  </si>
  <si>
    <t xml:space="preserve">M27 9LB                  </t>
  </si>
  <si>
    <t xml:space="preserve">0161 7941521                            </t>
  </si>
  <si>
    <t>FDN59</t>
  </si>
  <si>
    <t>Helgasons Pharmacy</t>
  </si>
  <si>
    <t>8 Ashley Road</t>
  </si>
  <si>
    <t xml:space="preserve">WA14 2DW                 </t>
  </si>
  <si>
    <t>FDP26</t>
  </si>
  <si>
    <t>Golborne Chemist</t>
  </si>
  <si>
    <t>Golborne</t>
  </si>
  <si>
    <t xml:space="preserve">WA3 3DA                  </t>
  </si>
  <si>
    <t>FDP90</t>
  </si>
  <si>
    <t>Pharmbury LTD</t>
  </si>
  <si>
    <t>Netchem Pharmacy</t>
  </si>
  <si>
    <t>107 Bolton Road</t>
  </si>
  <si>
    <t xml:space="preserve">BL8 2NW                  </t>
  </si>
  <si>
    <t xml:space="preserve">0161 7644401                            </t>
  </si>
  <si>
    <t>FDT37</t>
  </si>
  <si>
    <t>Westwood Pharmacy</t>
  </si>
  <si>
    <t>57 Featherstall Rd North</t>
  </si>
  <si>
    <t xml:space="preserve">OL9 6QB                  </t>
  </si>
  <si>
    <t xml:space="preserve">0161 2130394                            </t>
  </si>
  <si>
    <t>FDX93</t>
  </si>
  <si>
    <t>51-53 Lee Lane</t>
  </si>
  <si>
    <t xml:space="preserve">BL6 7AX                  </t>
  </si>
  <si>
    <t xml:space="preserve">01204 468296                            </t>
  </si>
  <si>
    <t>FD010</t>
  </si>
  <si>
    <t>25 Park Street</t>
  </si>
  <si>
    <t>Royton</t>
  </si>
  <si>
    <t xml:space="preserve">OL2 6QN                  </t>
  </si>
  <si>
    <t xml:space="preserve">0161 6201272                            </t>
  </si>
  <si>
    <t>1992-02-24</t>
  </si>
  <si>
    <t>FD049</t>
  </si>
  <si>
    <t>Hava Healthcare Limited</t>
  </si>
  <si>
    <t>Hava Healthcare</t>
  </si>
  <si>
    <t>73a Castle Street</t>
  </si>
  <si>
    <t>Edgeley</t>
  </si>
  <si>
    <t xml:space="preserve">SK3 9AT                  </t>
  </si>
  <si>
    <t xml:space="preserve">0161 2223505                            </t>
  </si>
  <si>
    <t>2012-12-27</t>
  </si>
  <si>
    <t>FD095</t>
  </si>
  <si>
    <t>Altrincham Rd,Baguley</t>
  </si>
  <si>
    <t xml:space="preserve">M23 9TJ                  </t>
  </si>
  <si>
    <t xml:space="preserve">0161 2517647                            </t>
  </si>
  <si>
    <t>FD098</t>
  </si>
  <si>
    <t>Sykes Chemist</t>
  </si>
  <si>
    <t>328 St.Helens Road</t>
  </si>
  <si>
    <t xml:space="preserve">BL3 3RP                  </t>
  </si>
  <si>
    <t xml:space="preserve">01204 61677                             </t>
  </si>
  <si>
    <t>FD110</t>
  </si>
  <si>
    <t>Mr Kg Khullar</t>
  </si>
  <si>
    <t>121 Withington Road</t>
  </si>
  <si>
    <t xml:space="preserve">M16 8EB                  </t>
  </si>
  <si>
    <t xml:space="preserve">0161 2263723                            </t>
  </si>
  <si>
    <t>FD142</t>
  </si>
  <si>
    <t>Everest Healthcare Ltd</t>
  </si>
  <si>
    <t>Everest Pharmacy Chorlton Village</t>
  </si>
  <si>
    <t>496 Wilbraham Road</t>
  </si>
  <si>
    <t>Chorlton Cum Hardy</t>
  </si>
  <si>
    <t xml:space="preserve">M21 9AS                  </t>
  </si>
  <si>
    <t xml:space="preserve">0161 8811622                            </t>
  </si>
  <si>
    <t>2012-05-26</t>
  </si>
  <si>
    <t>FD163</t>
  </si>
  <si>
    <t>North City Shopping Ctr</t>
  </si>
  <si>
    <t>Harpurhey</t>
  </si>
  <si>
    <t xml:space="preserve">M9 4DJ                   </t>
  </si>
  <si>
    <t>FD210</t>
  </si>
  <si>
    <t>344 Wellington Road North</t>
  </si>
  <si>
    <t>Heaton Chapel</t>
  </si>
  <si>
    <t xml:space="preserve">SK4 5DA                  </t>
  </si>
  <si>
    <t xml:space="preserve">0161 4322647                            </t>
  </si>
  <si>
    <t>FD525</t>
  </si>
  <si>
    <t>Werneth Pc Centre</t>
  </si>
  <si>
    <t>Featherstall Road South</t>
  </si>
  <si>
    <t xml:space="preserve">OL9 7AY                  </t>
  </si>
  <si>
    <t xml:space="preserve">0161 6336464                            </t>
  </si>
  <si>
    <t>FD532</t>
  </si>
  <si>
    <t>11-13 Piccadilly</t>
  </si>
  <si>
    <t xml:space="preserve">M1 1LY                   </t>
  </si>
  <si>
    <t>FD703</t>
  </si>
  <si>
    <t>3 Delaunays Road</t>
  </si>
  <si>
    <t>Higher Crumpsall</t>
  </si>
  <si>
    <t xml:space="preserve">M8 4QS                   </t>
  </si>
  <si>
    <t xml:space="preserve">0161 7401323                            </t>
  </si>
  <si>
    <t>FD770</t>
  </si>
  <si>
    <t>Unit 8a</t>
  </si>
  <si>
    <t>Trafford Retail Park</t>
  </si>
  <si>
    <t>Urmston</t>
  </si>
  <si>
    <t xml:space="preserve">M41 7FN                  </t>
  </si>
  <si>
    <t xml:space="preserve">0161 7487836                            </t>
  </si>
  <si>
    <t>FD822</t>
  </si>
  <si>
    <t>262 Finney Lane</t>
  </si>
  <si>
    <t>Heald Green</t>
  </si>
  <si>
    <t xml:space="preserve">SK8 3QD                  </t>
  </si>
  <si>
    <t xml:space="preserve">0161 4372634                            </t>
  </si>
  <si>
    <t>FEA28</t>
  </si>
  <si>
    <t>234 Scholes</t>
  </si>
  <si>
    <t xml:space="preserve">WN1 3NH                  </t>
  </si>
  <si>
    <t xml:space="preserve">01942 244364                            </t>
  </si>
  <si>
    <t>FEA97</t>
  </si>
  <si>
    <t xml:space="preserve">BL0 9AJ                  </t>
  </si>
  <si>
    <t xml:space="preserve">01706 822206                            </t>
  </si>
  <si>
    <t>FED07</t>
  </si>
  <si>
    <t>Ipharmacy Direct Ltd</t>
  </si>
  <si>
    <t>Ipharmacy Direct</t>
  </si>
  <si>
    <t>2 Raynham Street</t>
  </si>
  <si>
    <t xml:space="preserve">OL6 9NU                  </t>
  </si>
  <si>
    <t xml:space="preserve">0161 6373131                            </t>
  </si>
  <si>
    <t>2014-01-27</t>
  </si>
  <si>
    <t>FEE48</t>
  </si>
  <si>
    <t>475 Moorside Road</t>
  </si>
  <si>
    <t>Flixton, Urmston</t>
  </si>
  <si>
    <t xml:space="preserve">M41 8TW                  </t>
  </si>
  <si>
    <t xml:space="preserve">0161 7485472                            </t>
  </si>
  <si>
    <t>2002-07-08</t>
  </si>
  <si>
    <t>FEF96</t>
  </si>
  <si>
    <t>Bury Healthcare Ltd</t>
  </si>
  <si>
    <t>Bury Healthcare Pharmacy</t>
  </si>
  <si>
    <t>28 Walmersley Road</t>
  </si>
  <si>
    <t xml:space="preserve">BL9 6DP                  </t>
  </si>
  <si>
    <t>FEG74</t>
  </si>
  <si>
    <t>150 Holly Hedge Road</t>
  </si>
  <si>
    <t xml:space="preserve">M22 9UE                  </t>
  </si>
  <si>
    <t>FEH11</t>
  </si>
  <si>
    <t>Batchable Enterprises Ltd</t>
  </si>
  <si>
    <t>Pharmaco Ltd</t>
  </si>
  <si>
    <t>84-90 Stanley Street</t>
  </si>
  <si>
    <t>Higher Openshaw</t>
  </si>
  <si>
    <t xml:space="preserve">M11 1LE                  </t>
  </si>
  <si>
    <t xml:space="preserve">0161 3702577                            </t>
  </si>
  <si>
    <t>FEH84</t>
  </si>
  <si>
    <t>8 Hare Hill Road</t>
  </si>
  <si>
    <t>Littleborough</t>
  </si>
  <si>
    <t xml:space="preserve">OL15 9AB                 </t>
  </si>
  <si>
    <t xml:space="preserve">01706 378440                            </t>
  </si>
  <si>
    <t>FEJ12</t>
  </si>
  <si>
    <t xml:space="preserve">M1 1PL                   </t>
  </si>
  <si>
    <t xml:space="preserve">0161 8326533                            </t>
  </si>
  <si>
    <t>FEJ56</t>
  </si>
  <si>
    <t>17-19 Staveleigh Way</t>
  </si>
  <si>
    <t xml:space="preserve">OL6 7JL                  </t>
  </si>
  <si>
    <t>1967-09-01</t>
  </si>
  <si>
    <t>FEJ76</t>
  </si>
  <si>
    <t>26 Reddish Road</t>
  </si>
  <si>
    <t xml:space="preserve">SK5 7PE                  </t>
  </si>
  <si>
    <t xml:space="preserve">0161 4773992                            </t>
  </si>
  <si>
    <t>FEK88</t>
  </si>
  <si>
    <t>Cannon St(Hcc)Ltd</t>
  </si>
  <si>
    <t>5 Manchester Chambers</t>
  </si>
  <si>
    <t>Cheapside</t>
  </si>
  <si>
    <t xml:space="preserve">OL1 1LF                  </t>
  </si>
  <si>
    <t xml:space="preserve">0161 6337124                            </t>
  </si>
  <si>
    <t>FEL97</t>
  </si>
  <si>
    <t>280-282 Gorton Road</t>
  </si>
  <si>
    <t xml:space="preserve">SK5 6RN                  </t>
  </si>
  <si>
    <t xml:space="preserve">0161 4324093                            </t>
  </si>
  <si>
    <t>FEN75</t>
  </si>
  <si>
    <t>Irfan Patel</t>
  </si>
  <si>
    <t>Oldham Late Night Pharmacy</t>
  </si>
  <si>
    <t>87-89 Lees Road</t>
  </si>
  <si>
    <t xml:space="preserve">OL4 1JW                  </t>
  </si>
  <si>
    <t xml:space="preserve">0161 6522221                            </t>
  </si>
  <si>
    <t>2011-01-01</t>
  </si>
  <si>
    <t>FEP45</t>
  </si>
  <si>
    <t>99 Bloom Street</t>
  </si>
  <si>
    <t xml:space="preserve">SK3 9LQ                  </t>
  </si>
  <si>
    <t xml:space="preserve">0161 4803162                            </t>
  </si>
  <si>
    <t>FEP88</t>
  </si>
  <si>
    <t>52 Bowland Road</t>
  </si>
  <si>
    <t>Baguley</t>
  </si>
  <si>
    <t xml:space="preserve">M23 1JX                  </t>
  </si>
  <si>
    <t xml:space="preserve">0161 9987114                            </t>
  </si>
  <si>
    <t>FEQ56</t>
  </si>
  <si>
    <t>Vajahat Rizwain Ali</t>
  </si>
  <si>
    <t>Express Pharmacy</t>
  </si>
  <si>
    <t>1 North Street</t>
  </si>
  <si>
    <t xml:space="preserve">OL6 7HP                  </t>
  </si>
  <si>
    <t>2011-05-20</t>
  </si>
  <si>
    <t>FEQ61</t>
  </si>
  <si>
    <t>Valins (Bury) Ltd</t>
  </si>
  <si>
    <t>Huntley Mount Pharmacy</t>
  </si>
  <si>
    <t>Huntley Mount Road</t>
  </si>
  <si>
    <t xml:space="preserve">BL9 6JA                  </t>
  </si>
  <si>
    <t>2008-08-17</t>
  </si>
  <si>
    <t>FET61</t>
  </si>
  <si>
    <t>C &amp; D Healthcare Ltd</t>
  </si>
  <si>
    <t>Sedgley Park Pharmacy</t>
  </si>
  <si>
    <t>33 Bury New Road</t>
  </si>
  <si>
    <t xml:space="preserve">M25 8JY                  </t>
  </si>
  <si>
    <t xml:space="preserve">0161 7732750                            </t>
  </si>
  <si>
    <t>FEV16</t>
  </si>
  <si>
    <t>Sainsbury Superstore</t>
  </si>
  <si>
    <t>347 Wilmslow Road</t>
  </si>
  <si>
    <t>Fallowfield</t>
  </si>
  <si>
    <t xml:space="preserve">M14 6SS                  </t>
  </si>
  <si>
    <t xml:space="preserve">0161 2244778                            </t>
  </si>
  <si>
    <t>FEV43</t>
  </si>
  <si>
    <t>12-14 Market Street</t>
  </si>
  <si>
    <t>Tottington</t>
  </si>
  <si>
    <t xml:space="preserve">BL8 4AD                  </t>
  </si>
  <si>
    <t xml:space="preserve">01204 882928                            </t>
  </si>
  <si>
    <t>FEX27</t>
  </si>
  <si>
    <t>Boots The Chemist Piccadilly Station</t>
  </si>
  <si>
    <t>Piccadilly Station</t>
  </si>
  <si>
    <t xml:space="preserve">M1 2BN                   </t>
  </si>
  <si>
    <t xml:space="preserve">0115 9495409                            </t>
  </si>
  <si>
    <t>FEX33</t>
  </si>
  <si>
    <t>Eden Square Shopping Ctr</t>
  </si>
  <si>
    <t xml:space="preserve">M41 0NA                  </t>
  </si>
  <si>
    <t xml:space="preserve">0161 7482317                            </t>
  </si>
  <si>
    <t>FEY33</t>
  </si>
  <si>
    <t>52 Marsh Green</t>
  </si>
  <si>
    <t xml:space="preserve">WN5 0PU                  </t>
  </si>
  <si>
    <t xml:space="preserve">01942 222361                            </t>
  </si>
  <si>
    <t>FE023</t>
  </si>
  <si>
    <t>Haslam's Pharmacy</t>
  </si>
  <si>
    <t>432 Halliwell Road</t>
  </si>
  <si>
    <t xml:space="preserve">BL1 8AN                  </t>
  </si>
  <si>
    <t xml:space="preserve">01204 840979                            </t>
  </si>
  <si>
    <t>FE217</t>
  </si>
  <si>
    <t>Alchemy Pharma Limited</t>
  </si>
  <si>
    <t>Ashton Road Pharmacy</t>
  </si>
  <si>
    <t>338 Ashton Road</t>
  </si>
  <si>
    <t xml:space="preserve">OL8 3ED                  </t>
  </si>
  <si>
    <t xml:space="preserve">0161 6243085                            </t>
  </si>
  <si>
    <t>FE260</t>
  </si>
  <si>
    <t>Wellfield Surgery</t>
  </si>
  <si>
    <t>Oldham Road</t>
  </si>
  <si>
    <t xml:space="preserve">OL11 1AD                 </t>
  </si>
  <si>
    <t xml:space="preserve">01706 508121                            </t>
  </si>
  <si>
    <t>FE287</t>
  </si>
  <si>
    <t>199 Kirkway</t>
  </si>
  <si>
    <t>Alkrington</t>
  </si>
  <si>
    <t xml:space="preserve">M24 1LW                  </t>
  </si>
  <si>
    <t xml:space="preserve">0161 6435645                            </t>
  </si>
  <si>
    <t>FE385</t>
  </si>
  <si>
    <t>S &amp; D Healthpharm Ltd</t>
  </si>
  <si>
    <t>Clarendon Pharmacy</t>
  </si>
  <si>
    <t>7 Kemsing Walk</t>
  </si>
  <si>
    <t xml:space="preserve">M5 4BS                   </t>
  </si>
  <si>
    <t xml:space="preserve">0161 7368655                            </t>
  </si>
  <si>
    <t>FE391</t>
  </si>
  <si>
    <t>55 Victoria Ave</t>
  </si>
  <si>
    <t xml:space="preserve">M9 6BA                   </t>
  </si>
  <si>
    <t xml:space="preserve">0161 7401014                            </t>
  </si>
  <si>
    <t>FE410</t>
  </si>
  <si>
    <t>132-134 Church Street</t>
  </si>
  <si>
    <t xml:space="preserve">M30 0LS                  </t>
  </si>
  <si>
    <t xml:space="preserve">0161 7893637                            </t>
  </si>
  <si>
    <t>FE534</t>
  </si>
  <si>
    <t>Nadia Mahmood And Shahid Razzaq</t>
  </si>
  <si>
    <t>Rusholme Pharmacy</t>
  </si>
  <si>
    <t>239 Wilmslow Road</t>
  </si>
  <si>
    <t>Rusholme</t>
  </si>
  <si>
    <t xml:space="preserve">M14 5LW                  </t>
  </si>
  <si>
    <t xml:space="preserve">0161 2250260                            </t>
  </si>
  <si>
    <t>2013-10-19</t>
  </si>
  <si>
    <t>FE702</t>
  </si>
  <si>
    <t>Newchem LTD</t>
  </si>
  <si>
    <t>Newchem Pharmacy</t>
  </si>
  <si>
    <t>55 Old Church Street</t>
  </si>
  <si>
    <t>Newton Heath</t>
  </si>
  <si>
    <t xml:space="preserve">M40 2JN                  </t>
  </si>
  <si>
    <t xml:space="preserve">0161 6812928                            </t>
  </si>
  <si>
    <t>FE733</t>
  </si>
  <si>
    <t>34 Brackley Street</t>
  </si>
  <si>
    <t xml:space="preserve">BL4 9DR                  </t>
  </si>
  <si>
    <t xml:space="preserve">01204 571124                            </t>
  </si>
  <si>
    <t>FE778</t>
  </si>
  <si>
    <t>Moss Chemist</t>
  </si>
  <si>
    <t>Collegiate Medical Centre</t>
  </si>
  <si>
    <t>407 Cheetham Hill Road</t>
  </si>
  <si>
    <t>Cheetham</t>
  </si>
  <si>
    <t xml:space="preserve">M8 0PP                   </t>
  </si>
  <si>
    <t xml:space="preserve">0161 2053475                            </t>
  </si>
  <si>
    <t>FFA91</t>
  </si>
  <si>
    <t>Wellbrook Ventures Limited</t>
  </si>
  <si>
    <t>S &amp; S Dispensing Chemist</t>
  </si>
  <si>
    <t>226 Deane Road</t>
  </si>
  <si>
    <t xml:space="preserve">BL3 5DP                  </t>
  </si>
  <si>
    <t xml:space="preserve">01204 396707                            </t>
  </si>
  <si>
    <t>FFC79</t>
  </si>
  <si>
    <t>Milnrow Health Centre</t>
  </si>
  <si>
    <t>Stonefield Street,Milnrow</t>
  </si>
  <si>
    <t xml:space="preserve">OL16 4HZ                 </t>
  </si>
  <si>
    <t xml:space="preserve">01706 650309                            </t>
  </si>
  <si>
    <t>2002-10-07</t>
  </si>
  <si>
    <t>FFC88</t>
  </si>
  <si>
    <t>281 Rishton Lane</t>
  </si>
  <si>
    <t>Great Leaver</t>
  </si>
  <si>
    <t xml:space="preserve">BL3 2EH                  </t>
  </si>
  <si>
    <t xml:space="preserve">01204 522997                            </t>
  </si>
  <si>
    <t>FFD25</t>
  </si>
  <si>
    <t>228 Chorley New Road</t>
  </si>
  <si>
    <t xml:space="preserve">BL6 5NP                  </t>
  </si>
  <si>
    <t xml:space="preserve">01204 697221                            </t>
  </si>
  <si>
    <t>FFD69</t>
  </si>
  <si>
    <t>Bowness Pharmacy Ltd</t>
  </si>
  <si>
    <t>Bowness Pharmacy</t>
  </si>
  <si>
    <t>26 Bowness Road</t>
  </si>
  <si>
    <t xml:space="preserve">M24 4WT                  </t>
  </si>
  <si>
    <t xml:space="preserve">0161 6548534                            </t>
  </si>
  <si>
    <t>FFE04</t>
  </si>
  <si>
    <t>110 Mauldeth Road</t>
  </si>
  <si>
    <t xml:space="preserve">M14 6SQ                  </t>
  </si>
  <si>
    <t>FFE10</t>
  </si>
  <si>
    <t>Cattee P &amp; Aj (Chemists) Ltd</t>
  </si>
  <si>
    <t>The Village Green</t>
  </si>
  <si>
    <t>Buxton Road</t>
  </si>
  <si>
    <t>High Lane</t>
  </si>
  <si>
    <t xml:space="preserve">SK6 8DR                  </t>
  </si>
  <si>
    <t xml:space="preserve">01663 762235                            </t>
  </si>
  <si>
    <t>FFE81</t>
  </si>
  <si>
    <t>56 Ashton Road</t>
  </si>
  <si>
    <t xml:space="preserve">M43 7BW                  </t>
  </si>
  <si>
    <t xml:space="preserve">0161 3704470                            </t>
  </si>
  <si>
    <t>FFE98</t>
  </si>
  <si>
    <t>736-740 Wilmslow Road</t>
  </si>
  <si>
    <t xml:space="preserve">M20 6WF                  </t>
  </si>
  <si>
    <t xml:space="preserve">0161 4454285                            </t>
  </si>
  <si>
    <t>FFF29</t>
  </si>
  <si>
    <t>Daveys Chemist</t>
  </si>
  <si>
    <t>14a Warburton Lane</t>
  </si>
  <si>
    <t>Partington</t>
  </si>
  <si>
    <t xml:space="preserve">M31 4WJ                  </t>
  </si>
  <si>
    <t>FFF38</t>
  </si>
  <si>
    <t>463 Princess Road</t>
  </si>
  <si>
    <t xml:space="preserve">M20 1BH                  </t>
  </si>
  <si>
    <t>FFH39</t>
  </si>
  <si>
    <t>Freshphase LTD</t>
  </si>
  <si>
    <t>Boston House</t>
  </si>
  <si>
    <t>Wigan Health Centre</t>
  </si>
  <si>
    <t>Frog Lane</t>
  </si>
  <si>
    <t xml:space="preserve">WN6 7LB                  </t>
  </si>
  <si>
    <t xml:space="preserve">01942 244566                            </t>
  </si>
  <si>
    <t>FFJ22</t>
  </si>
  <si>
    <t>Pilsworth Road</t>
  </si>
  <si>
    <t>Pilsworth</t>
  </si>
  <si>
    <t>Bury, Lancashire</t>
  </si>
  <si>
    <t xml:space="preserve">BL9 8RS                  </t>
  </si>
  <si>
    <t xml:space="preserve">0161 7661470                            </t>
  </si>
  <si>
    <t>FFK43</t>
  </si>
  <si>
    <t>193-195 Bolton Road</t>
  </si>
  <si>
    <t>Kearsley</t>
  </si>
  <si>
    <t xml:space="preserve">BL4 9BX                  </t>
  </si>
  <si>
    <t xml:space="preserve">01204 573557                            </t>
  </si>
  <si>
    <t>FFL00</t>
  </si>
  <si>
    <t>130 Turves Road</t>
  </si>
  <si>
    <t xml:space="preserve">SK8 6AW                  </t>
  </si>
  <si>
    <t xml:space="preserve">0161 4852693                            </t>
  </si>
  <si>
    <t>FFN98</t>
  </si>
  <si>
    <t>Maxwell's Chemist</t>
  </si>
  <si>
    <t>830 Bury Road</t>
  </si>
  <si>
    <t xml:space="preserve">BL2 6PA                  </t>
  </si>
  <si>
    <t xml:space="preserve">01204 526828                            </t>
  </si>
  <si>
    <t>2002-09-23</t>
  </si>
  <si>
    <t>FFP01</t>
  </si>
  <si>
    <t xml:space="preserve">BL3 2QS                  </t>
  </si>
  <si>
    <t xml:space="preserve">01204 374700                            </t>
  </si>
  <si>
    <t>FFP09</t>
  </si>
  <si>
    <t>Lockside Medical Centre</t>
  </si>
  <si>
    <t>85 Huddersfield Road</t>
  </si>
  <si>
    <t xml:space="preserve">SK15 2PT                 </t>
  </si>
  <si>
    <t xml:space="preserve">0161 3386612                            </t>
  </si>
  <si>
    <t>FFP76</t>
  </si>
  <si>
    <t>Pharmavon LTD</t>
  </si>
  <si>
    <t>Avondale Health Centre</t>
  </si>
  <si>
    <t>Avondale Street</t>
  </si>
  <si>
    <t xml:space="preserve">BL1 4JP                  </t>
  </si>
  <si>
    <t xml:space="preserve">01204 843140                            </t>
  </si>
  <si>
    <t>1984-06-01</t>
  </si>
  <si>
    <t>FFQ52</t>
  </si>
  <si>
    <t>Unit 5-6 Berwick Parade</t>
  </si>
  <si>
    <t>Brinnington</t>
  </si>
  <si>
    <t xml:space="preserve">SK5 8LQ                  </t>
  </si>
  <si>
    <t xml:space="preserve">0161 4303505                            </t>
  </si>
  <si>
    <t>1954-01-01</t>
  </si>
  <si>
    <t>FFV19</t>
  </si>
  <si>
    <t>321 Moston Lane</t>
  </si>
  <si>
    <t>Moston</t>
  </si>
  <si>
    <t xml:space="preserve">M40 9NL                  </t>
  </si>
  <si>
    <t>FFV44</t>
  </si>
  <si>
    <t>Unit 1, Burgess House</t>
  </si>
  <si>
    <t xml:space="preserve">M9 4DH                   </t>
  </si>
  <si>
    <t xml:space="preserve">0161 2052164                            </t>
  </si>
  <si>
    <t>FFW20</t>
  </si>
  <si>
    <t>Moss Bank Way</t>
  </si>
  <si>
    <t xml:space="preserve">BL1 8QG                  </t>
  </si>
  <si>
    <t xml:space="preserve">01204 602010                            </t>
  </si>
  <si>
    <t>FFW34</t>
  </si>
  <si>
    <t>102 Church Lane</t>
  </si>
  <si>
    <t xml:space="preserve">M9 4NH                   </t>
  </si>
  <si>
    <t xml:space="preserve">0161 2051670                            </t>
  </si>
  <si>
    <t>2013-10-26</t>
  </si>
  <si>
    <t>FFX83</t>
  </si>
  <si>
    <t>Cohens</t>
  </si>
  <si>
    <t>177 Ashley Road</t>
  </si>
  <si>
    <t>Hale</t>
  </si>
  <si>
    <t xml:space="preserve">WA15 9SD                 </t>
  </si>
  <si>
    <t xml:space="preserve">0161 9281662                            </t>
  </si>
  <si>
    <t>FF079</t>
  </si>
  <si>
    <t>462 Whitworth Road</t>
  </si>
  <si>
    <t xml:space="preserve">OL12 0SN                 </t>
  </si>
  <si>
    <t xml:space="preserve">01706 342050                            </t>
  </si>
  <si>
    <t>FF152</t>
  </si>
  <si>
    <t>175 Dickenson Road</t>
  </si>
  <si>
    <t xml:space="preserve">M12 0YN                  </t>
  </si>
  <si>
    <t xml:space="preserve">0161 2240022                            </t>
  </si>
  <si>
    <t>FF316</t>
  </si>
  <si>
    <t>Pikes Lane Primary Care</t>
  </si>
  <si>
    <t>Deane Road</t>
  </si>
  <si>
    <t xml:space="preserve">BL3 5HP                  </t>
  </si>
  <si>
    <t xml:space="preserve">01204 528283                            </t>
  </si>
  <si>
    <t>FF385</t>
  </si>
  <si>
    <t>Adswood Pharmacy</t>
  </si>
  <si>
    <t>205 Garners Lane</t>
  </si>
  <si>
    <t>Adswood</t>
  </si>
  <si>
    <t xml:space="preserve">SK3 8QJ                  </t>
  </si>
  <si>
    <t xml:space="preserve">0161 4832513                            </t>
  </si>
  <si>
    <t>2001-04-06</t>
  </si>
  <si>
    <t>FF483</t>
  </si>
  <si>
    <t>52 Russell Road</t>
  </si>
  <si>
    <t xml:space="preserve">M6 8NR                   </t>
  </si>
  <si>
    <t xml:space="preserve">0161 7361558                            </t>
  </si>
  <si>
    <t>FF632</t>
  </si>
  <si>
    <t>4 Court Limited</t>
  </si>
  <si>
    <t>Harwood Pharmacy</t>
  </si>
  <si>
    <t>Harwood Medical Centre</t>
  </si>
  <si>
    <t>Hough Fold Way</t>
  </si>
  <si>
    <t>Harwood, Bolton</t>
  </si>
  <si>
    <t xml:space="preserve">BL2 3HQ                  </t>
  </si>
  <si>
    <t>FF638</t>
  </si>
  <si>
    <t>Radcliffe PCC</t>
  </si>
  <si>
    <t>Church St West, Radcliffe</t>
  </si>
  <si>
    <t xml:space="preserve">0161 7248888                            </t>
  </si>
  <si>
    <t>FF791</t>
  </si>
  <si>
    <t>24 The Parade</t>
  </si>
  <si>
    <t xml:space="preserve">M27 4BH                  </t>
  </si>
  <si>
    <t>FF814</t>
  </si>
  <si>
    <t>Frank Gatley Ltd</t>
  </si>
  <si>
    <t>24 Tonge Old Road</t>
  </si>
  <si>
    <t xml:space="preserve">BL2 6BH                  </t>
  </si>
  <si>
    <t xml:space="preserve">01204 533937                            </t>
  </si>
  <si>
    <t>2005-06-27</t>
  </si>
  <si>
    <t>FGC21</t>
  </si>
  <si>
    <t>United Health Care</t>
  </si>
  <si>
    <t>38-40 Market Square</t>
  </si>
  <si>
    <t xml:space="preserve">OL2 5QD                  </t>
  </si>
  <si>
    <t>FGC53</t>
  </si>
  <si>
    <t>125 Buxton Road</t>
  </si>
  <si>
    <t>Heaviley</t>
  </si>
  <si>
    <t xml:space="preserve">SK2 6LR                  </t>
  </si>
  <si>
    <t xml:space="preserve">0161 4832817                            </t>
  </si>
  <si>
    <t>FGE12</t>
  </si>
  <si>
    <t>Waters Meeting Health Ctr</t>
  </si>
  <si>
    <t xml:space="preserve">BL1 8SW                  </t>
  </si>
  <si>
    <t xml:space="preserve">01204 523148                            </t>
  </si>
  <si>
    <t>FGF36</t>
  </si>
  <si>
    <t>Super Pharm Limited</t>
  </si>
  <si>
    <t>Benchill Pharmacy</t>
  </si>
  <si>
    <t>206 Hollyhedge Road</t>
  </si>
  <si>
    <t xml:space="preserve">M22 4QN                  </t>
  </si>
  <si>
    <t xml:space="preserve">0161 4286802                            </t>
  </si>
  <si>
    <t>FGF55</t>
  </si>
  <si>
    <t>203 Eccles Old Road</t>
  </si>
  <si>
    <t xml:space="preserve">M6 8HA                   </t>
  </si>
  <si>
    <t xml:space="preserve">0161 7891025                            </t>
  </si>
  <si>
    <t>FGH16</t>
  </si>
  <si>
    <t>Unit 5 Pennine Precinct</t>
  </si>
  <si>
    <t>Newhey Road</t>
  </si>
  <si>
    <t>Milnrow</t>
  </si>
  <si>
    <t>Rochdale, Lancashire</t>
  </si>
  <si>
    <t xml:space="preserve">OL16 4JD                 </t>
  </si>
  <si>
    <t xml:space="preserve">01706 639881                            </t>
  </si>
  <si>
    <t>FGK90</t>
  </si>
  <si>
    <t>17 Mellor Street</t>
  </si>
  <si>
    <t>Lees</t>
  </si>
  <si>
    <t xml:space="preserve">OL4 3BS                  </t>
  </si>
  <si>
    <t xml:space="preserve">0161 6330435                            </t>
  </si>
  <si>
    <t>FGL99</t>
  </si>
  <si>
    <t>760 Atherton Road</t>
  </si>
  <si>
    <t>Hindley Green</t>
  </si>
  <si>
    <t xml:space="preserve">WN2 4SB                  </t>
  </si>
  <si>
    <t xml:space="preserve">01942 255700                            </t>
  </si>
  <si>
    <t>FGM80</t>
  </si>
  <si>
    <t>Central Park Way</t>
  </si>
  <si>
    <t xml:space="preserve">WN1 1XF                  </t>
  </si>
  <si>
    <t>FGM90</t>
  </si>
  <si>
    <t>47a High Street</t>
  </si>
  <si>
    <t>Standish</t>
  </si>
  <si>
    <t xml:space="preserve">WN6 0HL                  </t>
  </si>
  <si>
    <t xml:space="preserve">01257 422574                            </t>
  </si>
  <si>
    <t>FGN21</t>
  </si>
  <si>
    <t>Worthington Way</t>
  </si>
  <si>
    <t>Marus Bridge</t>
  </si>
  <si>
    <t xml:space="preserve">WN3 6XE                  </t>
  </si>
  <si>
    <t xml:space="preserve">01942 493574                            </t>
  </si>
  <si>
    <t>1996-05-05</t>
  </si>
  <si>
    <t>FGN28</t>
  </si>
  <si>
    <t>Uppermill</t>
  </si>
  <si>
    <t xml:space="preserve">OL3 6AP                  </t>
  </si>
  <si>
    <t xml:space="preserve">01457 872313                            </t>
  </si>
  <si>
    <t>FGN59</t>
  </si>
  <si>
    <t>Kyk Healthcare Ltd</t>
  </si>
  <si>
    <t>Abram Pharmacy</t>
  </si>
  <si>
    <t>358 Warrington Road</t>
  </si>
  <si>
    <t>Abram</t>
  </si>
  <si>
    <t xml:space="preserve">WN2 5XA                  </t>
  </si>
  <si>
    <t xml:space="preserve">01942 866681                            </t>
  </si>
  <si>
    <t>FGP31</t>
  </si>
  <si>
    <t>269 Great Cheetham</t>
  </si>
  <si>
    <t>Street East</t>
  </si>
  <si>
    <t xml:space="preserve">M7 4UF                   </t>
  </si>
  <si>
    <t xml:space="preserve">0161 7923284                            </t>
  </si>
  <si>
    <t>FGQ62</t>
  </si>
  <si>
    <t>Cheadle Pharma Ltd</t>
  </si>
  <si>
    <t>Cheadle Pharmacy</t>
  </si>
  <si>
    <t>7 Ashfield Crescent</t>
  </si>
  <si>
    <t xml:space="preserve">SK8 1BH                  </t>
  </si>
  <si>
    <t xml:space="preserve">0161 4915395                            </t>
  </si>
  <si>
    <t>FGR18</t>
  </si>
  <si>
    <t>Unit 1 Elms Square</t>
  </si>
  <si>
    <t>Whitefield</t>
  </si>
  <si>
    <t xml:space="preserve">M45 7TA                  </t>
  </si>
  <si>
    <t xml:space="preserve">0161 7662450                            </t>
  </si>
  <si>
    <t>FGX01</t>
  </si>
  <si>
    <t>Gardners Chemist</t>
  </si>
  <si>
    <t>285 Rochdale Road</t>
  </si>
  <si>
    <t xml:space="preserve">OL1 2HG                  </t>
  </si>
  <si>
    <t xml:space="preserve">0161 6331950                            </t>
  </si>
  <si>
    <t>FGY44</t>
  </si>
  <si>
    <t>171 Crescent Road</t>
  </si>
  <si>
    <t>Great Lever</t>
  </si>
  <si>
    <t xml:space="preserve">BL3 2JS                  </t>
  </si>
  <si>
    <t xml:space="preserve">01204 524739                            </t>
  </si>
  <si>
    <t>FGY58</t>
  </si>
  <si>
    <t>4 Elizabeth Street</t>
  </si>
  <si>
    <t xml:space="preserve">OL11 3HY                 </t>
  </si>
  <si>
    <t xml:space="preserve">01706 632916                            </t>
  </si>
  <si>
    <t>FG017</t>
  </si>
  <si>
    <t>Moss Pharmacy</t>
  </si>
  <si>
    <t>254 Wigan Road</t>
  </si>
  <si>
    <t>Bryn</t>
  </si>
  <si>
    <t xml:space="preserve">WN4 0AR                  </t>
  </si>
  <si>
    <t xml:space="preserve">01942 727176                            </t>
  </si>
  <si>
    <t>FG096</t>
  </si>
  <si>
    <t>4-6 Mersey Square</t>
  </si>
  <si>
    <t xml:space="preserve">SK1 1RA                  </t>
  </si>
  <si>
    <t xml:space="preserve">0161 4803374                            </t>
  </si>
  <si>
    <t>1996-11-16</t>
  </si>
  <si>
    <t>FG228</t>
  </si>
  <si>
    <t>Quickfast LTD</t>
  </si>
  <si>
    <t>Mile Lane Pharmacy</t>
  </si>
  <si>
    <t>66 Mile Lane</t>
  </si>
  <si>
    <t xml:space="preserve">BL8 2JR                  </t>
  </si>
  <si>
    <t xml:space="preserve">0161 7645054                            </t>
  </si>
  <si>
    <t>FG557</t>
  </si>
  <si>
    <t>The Sides Medical Centre</t>
  </si>
  <si>
    <t>Moorside Road</t>
  </si>
  <si>
    <t xml:space="preserve">M27 0EW                  </t>
  </si>
  <si>
    <t xml:space="preserve">0161 7941971                            </t>
  </si>
  <si>
    <t>FG576</t>
  </si>
  <si>
    <t>Carrington House</t>
  </si>
  <si>
    <t>39 Carrington Field St</t>
  </si>
  <si>
    <t xml:space="preserve">SK1 3JN                  </t>
  </si>
  <si>
    <t xml:space="preserve">0161 2194212                            </t>
  </si>
  <si>
    <t>FG703</t>
  </si>
  <si>
    <t>Haven Chemist</t>
  </si>
  <si>
    <t>6 Medway Walk</t>
  </si>
  <si>
    <t>Miles Platting</t>
  </si>
  <si>
    <t xml:space="preserve">M40 7HS                  </t>
  </si>
  <si>
    <t xml:space="preserve">0161 2052174                            </t>
  </si>
  <si>
    <t>FG837</t>
  </si>
  <si>
    <t>9 Hindley Road</t>
  </si>
  <si>
    <t xml:space="preserve">BL5 2JU                  </t>
  </si>
  <si>
    <t xml:space="preserve">01942 843748                            </t>
  </si>
  <si>
    <t>FG856</t>
  </si>
  <si>
    <t>Conran Late Night Pharma Limited</t>
  </si>
  <si>
    <t>Conran Late Night Pharmacy</t>
  </si>
  <si>
    <t>175 Moorside Road</t>
  </si>
  <si>
    <t xml:space="preserve">M41 5SJ                  </t>
  </si>
  <si>
    <t xml:space="preserve">0161 7550389                            </t>
  </si>
  <si>
    <t>2014-03-20</t>
  </si>
  <si>
    <t>FG889</t>
  </si>
  <si>
    <t>Nestburg LTD</t>
  </si>
  <si>
    <t>Brooks Bar Pharmacy</t>
  </si>
  <si>
    <t>162-164 Chorlton Road</t>
  </si>
  <si>
    <t>Old Trafford</t>
  </si>
  <si>
    <t xml:space="preserve">M16 7WW                  </t>
  </si>
  <si>
    <t xml:space="preserve">0161 2264005                            </t>
  </si>
  <si>
    <t>FHA57</t>
  </si>
  <si>
    <t>Broadheath Healthcare Limited</t>
  </si>
  <si>
    <t>Broadheath Pharmacy</t>
  </si>
  <si>
    <t>70 Manchester Road</t>
  </si>
  <si>
    <t xml:space="preserve">WA14 4PJ                 </t>
  </si>
  <si>
    <t xml:space="preserve">0161 9297144                            </t>
  </si>
  <si>
    <t>FHD77</t>
  </si>
  <si>
    <t>Suhail Shariff</t>
  </si>
  <si>
    <t>Imaan Ltd</t>
  </si>
  <si>
    <t>116 Oxford Street</t>
  </si>
  <si>
    <t>Werneth</t>
  </si>
  <si>
    <t xml:space="preserve">OL9 7SJ                  </t>
  </si>
  <si>
    <t xml:space="preserve">0161 6241229                            </t>
  </si>
  <si>
    <t>FHE42</t>
  </si>
  <si>
    <t>Strachans Chemist</t>
  </si>
  <si>
    <t>7 New Street</t>
  </si>
  <si>
    <t xml:space="preserve">OL3 6AU                  </t>
  </si>
  <si>
    <t xml:space="preserve">01457 820228                            </t>
  </si>
  <si>
    <t>FHE74</t>
  </si>
  <si>
    <t>10 Peel Avenue</t>
  </si>
  <si>
    <t>Trafford Centre</t>
  </si>
  <si>
    <t xml:space="preserve">M17 8BD                  </t>
  </si>
  <si>
    <t>1998-09-10</t>
  </si>
  <si>
    <t>FHF04</t>
  </si>
  <si>
    <t>151-153 Mount Road</t>
  </si>
  <si>
    <t xml:space="preserve">M18 7QT                  </t>
  </si>
  <si>
    <t>FHG79</t>
  </si>
  <si>
    <t>Rose Medical Limited</t>
  </si>
  <si>
    <t>Suburb Pharmacy</t>
  </si>
  <si>
    <t>390 Hollins Road</t>
  </si>
  <si>
    <t xml:space="preserve">OL8 3BE                  </t>
  </si>
  <si>
    <t xml:space="preserve">0161 6651017                            </t>
  </si>
  <si>
    <t>FHG83</t>
  </si>
  <si>
    <t>56 Church Street</t>
  </si>
  <si>
    <t xml:space="preserve">WN5 8TQ                  </t>
  </si>
  <si>
    <t xml:space="preserve">01695 622634                            </t>
  </si>
  <si>
    <t>FHH13</t>
  </si>
  <si>
    <t>36 Braithwaite Road</t>
  </si>
  <si>
    <t xml:space="preserve">WA3 2HY                  </t>
  </si>
  <si>
    <t xml:space="preserve">01942 714511                            </t>
  </si>
  <si>
    <t>FHH46</t>
  </si>
  <si>
    <t xml:space="preserve">0161 7644573                            </t>
  </si>
  <si>
    <t>FHJ22</t>
  </si>
  <si>
    <t>92 Mitford Street</t>
  </si>
  <si>
    <t xml:space="preserve">M32 8AQ                  </t>
  </si>
  <si>
    <t xml:space="preserve">0161 8656331                            </t>
  </si>
  <si>
    <t>FHK85</t>
  </si>
  <si>
    <t>266 Wilmslow Road</t>
  </si>
  <si>
    <t xml:space="preserve">M14 6JR                  </t>
  </si>
  <si>
    <t>FHL39</t>
  </si>
  <si>
    <t>Atherleigh Way</t>
  </si>
  <si>
    <t>Leigh</t>
  </si>
  <si>
    <t xml:space="preserve">WN7 5RZ                  </t>
  </si>
  <si>
    <t>FHL57</t>
  </si>
  <si>
    <t>280 Barlow Moor Road</t>
  </si>
  <si>
    <t xml:space="preserve">M21 8HA                  </t>
  </si>
  <si>
    <t xml:space="preserve">0161 8811452                            </t>
  </si>
  <si>
    <t>FHL70</t>
  </si>
  <si>
    <t>Halliwell Surgery</t>
  </si>
  <si>
    <t>Lindfield Drive</t>
  </si>
  <si>
    <t xml:space="preserve">BL1 3RG                  </t>
  </si>
  <si>
    <t xml:space="preserve">01204 526852                            </t>
  </si>
  <si>
    <t>FHQ01</t>
  </si>
  <si>
    <t>122 Chew Valley Road</t>
  </si>
  <si>
    <t>Greenfield</t>
  </si>
  <si>
    <t xml:space="preserve">OL3 7DB                  </t>
  </si>
  <si>
    <t xml:space="preserve">01457 873623                            </t>
  </si>
  <si>
    <t>FHR07</t>
  </si>
  <si>
    <t>Pharmrx LTD</t>
  </si>
  <si>
    <t>Belfield Pharmacy</t>
  </si>
  <si>
    <t>134 Belfield Road</t>
  </si>
  <si>
    <t xml:space="preserve">OL16 2XN                 </t>
  </si>
  <si>
    <t xml:space="preserve">01706 645179                            </t>
  </si>
  <si>
    <t>FHT94</t>
  </si>
  <si>
    <t>Pharmaco Chemists</t>
  </si>
  <si>
    <t>1 Manchester Road</t>
  </si>
  <si>
    <t xml:space="preserve">M34 5PZ                  </t>
  </si>
  <si>
    <t xml:space="preserve">0161 3703221                            </t>
  </si>
  <si>
    <t>1984-12-01</t>
  </si>
  <si>
    <t>FHV38</t>
  </si>
  <si>
    <t>Cohens Direct</t>
  </si>
  <si>
    <t>Po Box 2076</t>
  </si>
  <si>
    <t>Lynstock Way</t>
  </si>
  <si>
    <t xml:space="preserve">BL6 4SA                  </t>
  </si>
  <si>
    <t xml:space="preserve">01204 473100                            </t>
  </si>
  <si>
    <t>FHW67</t>
  </si>
  <si>
    <t>6 Coniston Avenue</t>
  </si>
  <si>
    <t>Little Hulton</t>
  </si>
  <si>
    <t xml:space="preserve">M38 9WX                  </t>
  </si>
  <si>
    <t xml:space="preserve">0161 7020135                            </t>
  </si>
  <si>
    <t>FHW72</t>
  </si>
  <si>
    <t>1 Tootal Road</t>
  </si>
  <si>
    <t xml:space="preserve">M5 5HJ                   </t>
  </si>
  <si>
    <t xml:space="preserve">0161 7361521                            </t>
  </si>
  <si>
    <t>FHX01</t>
  </si>
  <si>
    <t>Allbro's Pharmacy Ltd</t>
  </si>
  <si>
    <t>Pharmacykwik</t>
  </si>
  <si>
    <t>Rear Unit 56 Parksway</t>
  </si>
  <si>
    <t xml:space="preserve">M25 0JB                  </t>
  </si>
  <si>
    <t xml:space="preserve">0161 7731456                            </t>
  </si>
  <si>
    <t>FHX36</t>
  </si>
  <si>
    <t>Tims And Parker Pharmacy</t>
  </si>
  <si>
    <t>21 Chorley Road</t>
  </si>
  <si>
    <t xml:space="preserve">M27 4AF                  </t>
  </si>
  <si>
    <t xml:space="preserve">0161 7944944                            </t>
  </si>
  <si>
    <t>FH003</t>
  </si>
  <si>
    <t>38/40a Market Street</t>
  </si>
  <si>
    <t xml:space="preserve">SK15 2AJ                 </t>
  </si>
  <si>
    <t xml:space="preserve">0161 3382533                            </t>
  </si>
  <si>
    <t>FH060</t>
  </si>
  <si>
    <t>65 Ayres Road</t>
  </si>
  <si>
    <t xml:space="preserve">M16 9NH                  </t>
  </si>
  <si>
    <t xml:space="preserve">0161 2262163                            </t>
  </si>
  <si>
    <t>FH306</t>
  </si>
  <si>
    <t>57 Manchester Road</t>
  </si>
  <si>
    <t xml:space="preserve">OL8 4LN                  </t>
  </si>
  <si>
    <t xml:space="preserve">0161 6245485                            </t>
  </si>
  <si>
    <t>FH341</t>
  </si>
  <si>
    <t>Tims And Parker</t>
  </si>
  <si>
    <t>Valentine Medical Centre</t>
  </si>
  <si>
    <t>2 Smethurst St, Blackley</t>
  </si>
  <si>
    <t xml:space="preserve">M9 8PP                   </t>
  </si>
  <si>
    <t xml:space="preserve">0161 7402086                            </t>
  </si>
  <si>
    <t>FH830</t>
  </si>
  <si>
    <t>Glodwick Primary Care Ctr</t>
  </si>
  <si>
    <t>Glodwick Road</t>
  </si>
  <si>
    <t xml:space="preserve">OL4 1YN                  </t>
  </si>
  <si>
    <t xml:space="preserve">0161 6204720                            </t>
  </si>
  <si>
    <t>FJA29</t>
  </si>
  <si>
    <t>29 The Strand</t>
  </si>
  <si>
    <t>Kirkholt</t>
  </si>
  <si>
    <t xml:space="preserve">OL11 2JG                 </t>
  </si>
  <si>
    <t xml:space="preserve">01706 649874                            </t>
  </si>
  <si>
    <t>FJC49</t>
  </si>
  <si>
    <t>223 Wood Street</t>
  </si>
  <si>
    <t>Langley Estate</t>
  </si>
  <si>
    <t xml:space="preserve">M24 5RA                  </t>
  </si>
  <si>
    <t xml:space="preserve">0161 6434812                            </t>
  </si>
  <si>
    <t>FJD38</t>
  </si>
  <si>
    <t>153 Block Lane</t>
  </si>
  <si>
    <t xml:space="preserve">OL9 7SB                  </t>
  </si>
  <si>
    <t xml:space="preserve">0161 6246549                            </t>
  </si>
  <si>
    <t>FJD64</t>
  </si>
  <si>
    <t>Burnage Lane</t>
  </si>
  <si>
    <t>Burnage</t>
  </si>
  <si>
    <t xml:space="preserve">M19 1TF                  </t>
  </si>
  <si>
    <t xml:space="preserve">0161 9127447                            </t>
  </si>
  <si>
    <t>FJD69</t>
  </si>
  <si>
    <t>12 The Centre</t>
  </si>
  <si>
    <t>Higher Folds</t>
  </si>
  <si>
    <t xml:space="preserve">WN7 2XT                  </t>
  </si>
  <si>
    <t xml:space="preserve">01942 678744                            </t>
  </si>
  <si>
    <t>2007-07-09</t>
  </si>
  <si>
    <t>FJF58</t>
  </si>
  <si>
    <t>Seemed Healthcare Ltd</t>
  </si>
  <si>
    <t>Our Pharmacy</t>
  </si>
  <si>
    <t>Hopwood House</t>
  </si>
  <si>
    <t>The Vineyard,Lees Road</t>
  </si>
  <si>
    <t xml:space="preserve">OL4 1JN                  </t>
  </si>
  <si>
    <t xml:space="preserve">0161 6245101                            </t>
  </si>
  <si>
    <t>FJF90</t>
  </si>
  <si>
    <t>Unsworth Street</t>
  </si>
  <si>
    <t xml:space="preserve">M26 3RF                  </t>
  </si>
  <si>
    <t>FJG11</t>
  </si>
  <si>
    <t>22 Swan Street</t>
  </si>
  <si>
    <t>Ancoats</t>
  </si>
  <si>
    <t xml:space="preserve">M4 5JQ                   </t>
  </si>
  <si>
    <t xml:space="preserve">0161 8345410                            </t>
  </si>
  <si>
    <t>2005-01-17</t>
  </si>
  <si>
    <t>FJG30</t>
  </si>
  <si>
    <t>Mr Zulfiqar Ali</t>
  </si>
  <si>
    <t>Davina Chemist (Fallowfield Ltd)</t>
  </si>
  <si>
    <t>316 Platt Lane</t>
  </si>
  <si>
    <t xml:space="preserve">M14 7DA                  </t>
  </si>
  <si>
    <t>2006-02-16</t>
  </si>
  <si>
    <t>FJG67</t>
  </si>
  <si>
    <t>Lower Ince H/C,Phoenix Wy</t>
  </si>
  <si>
    <t>Lower Ince</t>
  </si>
  <si>
    <t xml:space="preserve">01942 825961                            </t>
  </si>
  <si>
    <t>FJG88</t>
  </si>
  <si>
    <t>Cameolord LTD</t>
  </si>
  <si>
    <t>Cameolord Pharmacy</t>
  </si>
  <si>
    <t>7 Oxford Street</t>
  </si>
  <si>
    <t xml:space="preserve">M1 5AE                   </t>
  </si>
  <si>
    <t>FJH64</t>
  </si>
  <si>
    <t>Surrey Lodge Practice</t>
  </si>
  <si>
    <t>11 Anson Road</t>
  </si>
  <si>
    <t xml:space="preserve">M14 5BY                  </t>
  </si>
  <si>
    <t xml:space="preserve">0161 2241878                            </t>
  </si>
  <si>
    <t>1994-01-10</t>
  </si>
  <si>
    <t>FJJ51</t>
  </si>
  <si>
    <t>U-Chem Private Limited</t>
  </si>
  <si>
    <t>Timperley Pharmacy</t>
  </si>
  <si>
    <t>250 Stockport Road</t>
  </si>
  <si>
    <t xml:space="preserve">WA15 7UN                 </t>
  </si>
  <si>
    <t xml:space="preserve">0161 9485066                            </t>
  </si>
  <si>
    <t>FJK23</t>
  </si>
  <si>
    <t>29-31 Bradshawgate</t>
  </si>
  <si>
    <t xml:space="preserve">WN7 4NB                  </t>
  </si>
  <si>
    <t xml:space="preserve">01942 671719                            </t>
  </si>
  <si>
    <t>FJK62</t>
  </si>
  <si>
    <t>Marway LTD</t>
  </si>
  <si>
    <t>Longboon Pharmacy</t>
  </si>
  <si>
    <t>181 Wilmslow Road</t>
  </si>
  <si>
    <t xml:space="preserve">M14 5AP                  </t>
  </si>
  <si>
    <t xml:space="preserve">0161 2245510                            </t>
  </si>
  <si>
    <t>1996-11-02</t>
  </si>
  <si>
    <t>FJM39</t>
  </si>
  <si>
    <t>79 Yorkshire Street</t>
  </si>
  <si>
    <t xml:space="preserve">OL16 1DB                 </t>
  </si>
  <si>
    <t xml:space="preserve">01706 344654                            </t>
  </si>
  <si>
    <t>FJN82</t>
  </si>
  <si>
    <t>3 Crofts Bank Road</t>
  </si>
  <si>
    <t xml:space="preserve">M41 0TZ                  </t>
  </si>
  <si>
    <t xml:space="preserve">0161 7482966                            </t>
  </si>
  <si>
    <t>FJP71</t>
  </si>
  <si>
    <t>Unit 8,Gorton Market Hall</t>
  </si>
  <si>
    <t>Garrett Way, Gorton</t>
  </si>
  <si>
    <t xml:space="preserve">M18 8LD                  </t>
  </si>
  <si>
    <t xml:space="preserve">0161 2236738                            </t>
  </si>
  <si>
    <t>FJR77</t>
  </si>
  <si>
    <t>120 Wigan Road</t>
  </si>
  <si>
    <t xml:space="preserve">WN4 9SU                  </t>
  </si>
  <si>
    <t xml:space="preserve">01942 719193                            </t>
  </si>
  <si>
    <t>FJR91</t>
  </si>
  <si>
    <t xml:space="preserve">OL4 2GA                  </t>
  </si>
  <si>
    <t xml:space="preserve">0161 2527147                            </t>
  </si>
  <si>
    <t>FJV37</t>
  </si>
  <si>
    <t>14 Princess Parade</t>
  </si>
  <si>
    <t xml:space="preserve">BL9 0QL                  </t>
  </si>
  <si>
    <t xml:space="preserve">0161 7641489                            </t>
  </si>
  <si>
    <t>FJX13</t>
  </si>
  <si>
    <t>576-578 Blackburn Road</t>
  </si>
  <si>
    <t xml:space="preserve">BL1 7AL                  </t>
  </si>
  <si>
    <t xml:space="preserve">01204 301049                            </t>
  </si>
  <si>
    <t>FJ016</t>
  </si>
  <si>
    <t>1 Coldalhurst Lane</t>
  </si>
  <si>
    <t>Astley</t>
  </si>
  <si>
    <t>Nr.Manchester</t>
  </si>
  <si>
    <t xml:space="preserve">M29 7BS                  </t>
  </si>
  <si>
    <t xml:space="preserve">01942 875989                            </t>
  </si>
  <si>
    <t>FJ074</t>
  </si>
  <si>
    <t>242 Huddersfield Road</t>
  </si>
  <si>
    <t xml:space="preserve">OL4 2RB                  </t>
  </si>
  <si>
    <t xml:space="preserve">0161 6245768                            </t>
  </si>
  <si>
    <t>FJ174</t>
  </si>
  <si>
    <t>1a Market Place</t>
  </si>
  <si>
    <t xml:space="preserve">SK14 2LX                 </t>
  </si>
  <si>
    <t>1969-05-01</t>
  </si>
  <si>
    <t>FJ216</t>
  </si>
  <si>
    <t>Mai's Pharmacy Ltd</t>
  </si>
  <si>
    <t>10 North Parade</t>
  </si>
  <si>
    <t>Derbyshire Rd South</t>
  </si>
  <si>
    <t xml:space="preserve">M33 3JS                  </t>
  </si>
  <si>
    <t xml:space="preserve">0161 9732288                            </t>
  </si>
  <si>
    <t>FJ421</t>
  </si>
  <si>
    <t>Maples Medical Centre</t>
  </si>
  <si>
    <t>Scout Drive</t>
  </si>
  <si>
    <t>Newall Green</t>
  </si>
  <si>
    <t xml:space="preserve">M23 2SY                  </t>
  </si>
  <si>
    <t xml:space="preserve">0161 4373782                            </t>
  </si>
  <si>
    <t>FJ541</t>
  </si>
  <si>
    <t>158 Hollyhedge Road</t>
  </si>
  <si>
    <t xml:space="preserve">0161 9456481                            </t>
  </si>
  <si>
    <t>FJ737</t>
  </si>
  <si>
    <t>The Shipgates Centre</t>
  </si>
  <si>
    <t>Mealhouse Lane</t>
  </si>
  <si>
    <t xml:space="preserve">BL1 1DF                  </t>
  </si>
  <si>
    <t xml:space="preserve">01204 528266                            </t>
  </si>
  <si>
    <t>FJ742</t>
  </si>
  <si>
    <t>Lee BK</t>
  </si>
  <si>
    <t>Higher Crumpsall Pharmacy</t>
  </si>
  <si>
    <t>248 Middleton Road</t>
  </si>
  <si>
    <t xml:space="preserve">M8 4WA                   </t>
  </si>
  <si>
    <t>FKA54</t>
  </si>
  <si>
    <t xml:space="preserve">SK8 1AL                  </t>
  </si>
  <si>
    <t xml:space="preserve">0161 4282149                            </t>
  </si>
  <si>
    <t>FKD04</t>
  </si>
  <si>
    <t>Fordbright Management Ltd</t>
  </si>
  <si>
    <t>Scorah Chemists Ltd</t>
  </si>
  <si>
    <t>87 Macclesfield Road</t>
  </si>
  <si>
    <t xml:space="preserve">SK7 6BG                  </t>
  </si>
  <si>
    <t xml:space="preserve">01625 872267                            </t>
  </si>
  <si>
    <t>FKE90</t>
  </si>
  <si>
    <t>Civilmanner LTD</t>
  </si>
  <si>
    <t>Peel Green Pharmacy</t>
  </si>
  <si>
    <t>625 Liverpool Road</t>
  </si>
  <si>
    <t xml:space="preserve">M30 7NA                  </t>
  </si>
  <si>
    <t xml:space="preserve">0161 7891997                            </t>
  </si>
  <si>
    <t>FKF06</t>
  </si>
  <si>
    <t>Hattersley Health Centre</t>
  </si>
  <si>
    <t>Hattersley Road East</t>
  </si>
  <si>
    <t>Hattersley,Hyde</t>
  </si>
  <si>
    <t xml:space="preserve">SK14 3EH                 </t>
  </si>
  <si>
    <t xml:space="preserve">0161 3688498                            </t>
  </si>
  <si>
    <t>FKG53</t>
  </si>
  <si>
    <t>Al-Muhsineen LTD</t>
  </si>
  <si>
    <t>Halliwell Midnight Pharmacy</t>
  </si>
  <si>
    <t>34a Halliwell Road</t>
  </si>
  <si>
    <t xml:space="preserve">BL1 3QS                  </t>
  </si>
  <si>
    <t>FKH23</t>
  </si>
  <si>
    <t>Nationwide Healthcare Solutions Limited</t>
  </si>
  <si>
    <t>Www.Pharmaease.Com</t>
  </si>
  <si>
    <t>1st Floor, 145 Lea Gate</t>
  </si>
  <si>
    <t>Bradshaw</t>
  </si>
  <si>
    <t xml:space="preserve">BL2 4BQ                  </t>
  </si>
  <si>
    <t xml:space="preserve">01204 305453                            </t>
  </si>
  <si>
    <t>FKH70</t>
  </si>
  <si>
    <t>664 Rochdale Road</t>
  </si>
  <si>
    <t xml:space="preserve">M9 5TT                   </t>
  </si>
  <si>
    <t xml:space="preserve">0161 2051864                            </t>
  </si>
  <si>
    <t>FKH90</t>
  </si>
  <si>
    <t>Soho Street</t>
  </si>
  <si>
    <t>Newtown</t>
  </si>
  <si>
    <t>Wigan, Lancashire</t>
  </si>
  <si>
    <t xml:space="preserve">WN5 0XA                  </t>
  </si>
  <si>
    <t xml:space="preserve">01942 820270                            </t>
  </si>
  <si>
    <t>2000-11-05</t>
  </si>
  <si>
    <t>FKK46</t>
  </si>
  <si>
    <t>11 College Street</t>
  </si>
  <si>
    <t xml:space="preserve">WN7 2RF                  </t>
  </si>
  <si>
    <t xml:space="preserve">01942 672532                            </t>
  </si>
  <si>
    <t>FKK72</t>
  </si>
  <si>
    <t>Mr Anwar Pathak</t>
  </si>
  <si>
    <t>Newmass Ltd</t>
  </si>
  <si>
    <t>Moss Side Health Centre</t>
  </si>
  <si>
    <t>Monton Street</t>
  </si>
  <si>
    <t>Moss Side</t>
  </si>
  <si>
    <t xml:space="preserve">M14 4GP                  </t>
  </si>
  <si>
    <t>2006-10-26</t>
  </si>
  <si>
    <t>FKK88</t>
  </si>
  <si>
    <t>Chadwick &amp; Hadfield Ltd</t>
  </si>
  <si>
    <t>189 Manchester Road</t>
  </si>
  <si>
    <t xml:space="preserve">OL5 9AB                  </t>
  </si>
  <si>
    <t>1953-04-01</t>
  </si>
  <si>
    <t>FKL81</t>
  </si>
  <si>
    <t xml:space="preserve">BL3 6DH                  </t>
  </si>
  <si>
    <t xml:space="preserve">01204 394780                            </t>
  </si>
  <si>
    <t>2006-10-21</t>
  </si>
  <si>
    <t>FKL96</t>
  </si>
  <si>
    <t>28-30 Egerton Street</t>
  </si>
  <si>
    <t xml:space="preserve">BL4 7LE                  </t>
  </si>
  <si>
    <t xml:space="preserve">01204 572005                            </t>
  </si>
  <si>
    <t>FKM70</t>
  </si>
  <si>
    <t>Kapoor Chemists Ltd</t>
  </si>
  <si>
    <t>Oldham Road Pharmacy</t>
  </si>
  <si>
    <t>497 Oldham Road</t>
  </si>
  <si>
    <t xml:space="preserve">OL16 4TF                 </t>
  </si>
  <si>
    <t xml:space="preserve">01706 645986                            </t>
  </si>
  <si>
    <t>FKQ27</t>
  </si>
  <si>
    <t>Radcliffe Pharmacy Limited</t>
  </si>
  <si>
    <t>62 Cross Lane</t>
  </si>
  <si>
    <t xml:space="preserve">M26 2RF                  </t>
  </si>
  <si>
    <t xml:space="preserve">0161 7259111                            </t>
  </si>
  <si>
    <t>FKR36</t>
  </si>
  <si>
    <t>London Rd,Hazel Grove</t>
  </si>
  <si>
    <t xml:space="preserve">SK7 4AW                  </t>
  </si>
  <si>
    <t xml:space="preserve">0161 4568766                            </t>
  </si>
  <si>
    <t>FKT18</t>
  </si>
  <si>
    <t>32 Heaton Moor Road</t>
  </si>
  <si>
    <t>Heaton Moor</t>
  </si>
  <si>
    <t xml:space="preserve">SK4 4NX                  </t>
  </si>
  <si>
    <t xml:space="preserve">0161 4322141                            </t>
  </si>
  <si>
    <t>2001-02-19</t>
  </si>
  <si>
    <t>FKT49</t>
  </si>
  <si>
    <t>Shaw Heath Health Centre</t>
  </si>
  <si>
    <t>Gilmore Street</t>
  </si>
  <si>
    <t>Shaw Heath</t>
  </si>
  <si>
    <t xml:space="preserve">SK3 8DN                  </t>
  </si>
  <si>
    <t xml:space="preserve">0161 4775591                            </t>
  </si>
  <si>
    <t>FKT67</t>
  </si>
  <si>
    <t>Woodfields Retail Park</t>
  </si>
  <si>
    <t>Peel Way, Bury</t>
  </si>
  <si>
    <t xml:space="preserve">BL9 5BY                  </t>
  </si>
  <si>
    <t xml:space="preserve">0161 7642854                            </t>
  </si>
  <si>
    <t>FKW69</t>
  </si>
  <si>
    <t>Mr A Iqbal</t>
  </si>
  <si>
    <t>Lancs</t>
  </si>
  <si>
    <t xml:space="preserve">01706 373894                            </t>
  </si>
  <si>
    <t>2007-01-19</t>
  </si>
  <si>
    <t>FKX05</t>
  </si>
  <si>
    <t>Varun Jairath</t>
  </si>
  <si>
    <t>Springfield Medical Ctre</t>
  </si>
  <si>
    <t>384 Liverpool Rd, Eccles</t>
  </si>
  <si>
    <t xml:space="preserve">M30 8QD                  </t>
  </si>
  <si>
    <t xml:space="preserve">0161 7078007                            </t>
  </si>
  <si>
    <t>2013-09-17</t>
  </si>
  <si>
    <t>FKX64</t>
  </si>
  <si>
    <t>Scholes &amp; Lomax Ltd</t>
  </si>
  <si>
    <t>32 Russell Street</t>
  </si>
  <si>
    <t xml:space="preserve">M30 0NU                  </t>
  </si>
  <si>
    <t xml:space="preserve">0161 7893207                            </t>
  </si>
  <si>
    <t>FKX71</t>
  </si>
  <si>
    <t>Jp Fulton</t>
  </si>
  <si>
    <t>Trayners Chemist Ltd</t>
  </si>
  <si>
    <t>108 Market Street</t>
  </si>
  <si>
    <t>Hindley</t>
  </si>
  <si>
    <t xml:space="preserve">WN2 3AY                  </t>
  </si>
  <si>
    <t xml:space="preserve">01942 255295                            </t>
  </si>
  <si>
    <t>2003-12-18</t>
  </si>
  <si>
    <t>FK045</t>
  </si>
  <si>
    <t>Westpoint Healthcare Limited</t>
  </si>
  <si>
    <t>Westpoint Pharmacy</t>
  </si>
  <si>
    <t>10 Kingsway</t>
  </si>
  <si>
    <t xml:space="preserve">M19 2DD                  </t>
  </si>
  <si>
    <t xml:space="preserve">0161 4310225                            </t>
  </si>
  <si>
    <t>FK109</t>
  </si>
  <si>
    <t>42 Bramhall Lane South</t>
  </si>
  <si>
    <t>Bramhall</t>
  </si>
  <si>
    <t xml:space="preserve">SK7 1AH                  </t>
  </si>
  <si>
    <t xml:space="preserve">0161 4394025                            </t>
  </si>
  <si>
    <t>FK326</t>
  </si>
  <si>
    <t>Peel Way</t>
  </si>
  <si>
    <t xml:space="preserve">0161 7970192                            </t>
  </si>
  <si>
    <t>FK429</t>
  </si>
  <si>
    <t>Barton Dock Road</t>
  </si>
  <si>
    <t>Trafford Park</t>
  </si>
  <si>
    <t xml:space="preserve">M41 7ZA                  </t>
  </si>
  <si>
    <t xml:space="preserve">0161 7485841                            </t>
  </si>
  <si>
    <t>FK620</t>
  </si>
  <si>
    <t>Georgemead</t>
  </si>
  <si>
    <t>167 Princess Road</t>
  </si>
  <si>
    <t xml:space="preserve">M14 4RL                  </t>
  </si>
  <si>
    <t xml:space="preserve">0161 2263249                            </t>
  </si>
  <si>
    <t>FK653</t>
  </si>
  <si>
    <t>179 Canterbury Road</t>
  </si>
  <si>
    <t>Davyhulme</t>
  </si>
  <si>
    <t xml:space="preserve">M41 0SE                  </t>
  </si>
  <si>
    <t xml:space="preserve">0161 7483016                            </t>
  </si>
  <si>
    <t>1992-05-13</t>
  </si>
  <si>
    <t>FK754</t>
  </si>
  <si>
    <t>475 Wigan Road</t>
  </si>
  <si>
    <t xml:space="preserve">WN7 5HQ                  </t>
  </si>
  <si>
    <t xml:space="preserve">01942 680983                            </t>
  </si>
  <si>
    <t>FK824</t>
  </si>
  <si>
    <t>Mediward LTD</t>
  </si>
  <si>
    <t>227 Hill Lane</t>
  </si>
  <si>
    <t xml:space="preserve">M9 6RG                   </t>
  </si>
  <si>
    <t>FK872</t>
  </si>
  <si>
    <t>32 Brinnington Road</t>
  </si>
  <si>
    <t xml:space="preserve">SK1 2EX                  </t>
  </si>
  <si>
    <t xml:space="preserve">0161 4297769                            </t>
  </si>
  <si>
    <t>FK993</t>
  </si>
  <si>
    <t>Wolstenholme &amp; Mcdiarmid Ltd</t>
  </si>
  <si>
    <t>67 Market Street</t>
  </si>
  <si>
    <t>Shaw</t>
  </si>
  <si>
    <t xml:space="preserve">OL2 8NP                  </t>
  </si>
  <si>
    <t>FLA12</t>
  </si>
  <si>
    <t>Nr.Warrington</t>
  </si>
  <si>
    <t xml:space="preserve">WA3 3BT                  </t>
  </si>
  <si>
    <t xml:space="preserve">01942 728948                            </t>
  </si>
  <si>
    <t>FLA44</t>
  </si>
  <si>
    <t>Cathedral Pharmacy</t>
  </si>
  <si>
    <t>98 Cathedral Road</t>
  </si>
  <si>
    <t xml:space="preserve">OL9 0RG                  </t>
  </si>
  <si>
    <t xml:space="preserve">0161 6528577                            </t>
  </si>
  <si>
    <t>FLC87</t>
  </si>
  <si>
    <t>Carter D Ltd</t>
  </si>
  <si>
    <t>513 Hempshaw Lane</t>
  </si>
  <si>
    <t xml:space="preserve">SK2 5TP                  </t>
  </si>
  <si>
    <t xml:space="preserve">0161 4833173                            </t>
  </si>
  <si>
    <t>FLE13</t>
  </si>
  <si>
    <t>Lee's Pharmacy</t>
  </si>
  <si>
    <t>133 Bennetts Lane</t>
  </si>
  <si>
    <t xml:space="preserve">BL1 6JE                  </t>
  </si>
  <si>
    <t xml:space="preserve">01204 841369                            </t>
  </si>
  <si>
    <t>FLF35</t>
  </si>
  <si>
    <t>St Chads Pharmacy</t>
  </si>
  <si>
    <t>St Chads Centre</t>
  </si>
  <si>
    <t>Lime Green Parade</t>
  </si>
  <si>
    <t>Limehurst</t>
  </si>
  <si>
    <t xml:space="preserve">OL8 3HH                  </t>
  </si>
  <si>
    <t xml:space="preserve">0161 6280026                            </t>
  </si>
  <si>
    <t>FLH53</t>
  </si>
  <si>
    <t>311 Wigan Road</t>
  </si>
  <si>
    <t xml:space="preserve">BL3 5QU                  </t>
  </si>
  <si>
    <t xml:space="preserve">01204 62458                             </t>
  </si>
  <si>
    <t>FLJ16</t>
  </si>
  <si>
    <t>Oldfield Healthcare Limited</t>
  </si>
  <si>
    <t>Oldfield Pharmacy</t>
  </si>
  <si>
    <t>128 Seamons Road</t>
  </si>
  <si>
    <t>Oldfield Brow</t>
  </si>
  <si>
    <t xml:space="preserve">WA14 4LJ                 </t>
  </si>
  <si>
    <t xml:space="preserve">0161 9429701                            </t>
  </si>
  <si>
    <t>2013-02-14</t>
  </si>
  <si>
    <t>FLK27</t>
  </si>
  <si>
    <t>Barley Clough Medical Ctr</t>
  </si>
  <si>
    <t>Nugget Street</t>
  </si>
  <si>
    <t xml:space="preserve">OL4 1BN                  </t>
  </si>
  <si>
    <t xml:space="preserve">0161 6338203                            </t>
  </si>
  <si>
    <t>FLK57</t>
  </si>
  <si>
    <t>Langho Pharmacy Ltd</t>
  </si>
  <si>
    <t>Appley Bridge Pharmacy</t>
  </si>
  <si>
    <t>53 Woodnook Road</t>
  </si>
  <si>
    <t>Appley Bridge</t>
  </si>
  <si>
    <t xml:space="preserve">WN6 9JR                  </t>
  </si>
  <si>
    <t>FLK71</t>
  </si>
  <si>
    <t>12 Stamford Street</t>
  </si>
  <si>
    <t xml:space="preserve">OL5 0HR                  </t>
  </si>
  <si>
    <t xml:space="preserve">01457 832524                            </t>
  </si>
  <si>
    <t>FLL04</t>
  </si>
  <si>
    <t>New Springs Pharmacy</t>
  </si>
  <si>
    <t>21 Wigan Road</t>
  </si>
  <si>
    <t>New Springs</t>
  </si>
  <si>
    <t xml:space="preserve">WN2 1DH                  </t>
  </si>
  <si>
    <t xml:space="preserve">01942 242147                            </t>
  </si>
  <si>
    <t>FLL29</t>
  </si>
  <si>
    <t>1 The Square</t>
  </si>
  <si>
    <t xml:space="preserve">SK14 2QR                 </t>
  </si>
  <si>
    <t>FLL86</t>
  </si>
  <si>
    <t>1 Whitley Road</t>
  </si>
  <si>
    <t>Collyhurst</t>
  </si>
  <si>
    <t xml:space="preserve">M40 7QH                  </t>
  </si>
  <si>
    <t xml:space="preserve">0161 2051451                            </t>
  </si>
  <si>
    <t>FLL97</t>
  </si>
  <si>
    <t>65 Victoria Avenue</t>
  </si>
  <si>
    <t xml:space="preserve">M9 0RD                   </t>
  </si>
  <si>
    <t>FLN16</t>
  </si>
  <si>
    <t>41 Tweedale Street</t>
  </si>
  <si>
    <t xml:space="preserve">OL11 1HH                 </t>
  </si>
  <si>
    <t xml:space="preserve">01706 646840                            </t>
  </si>
  <si>
    <t>2008-02-29</t>
  </si>
  <si>
    <t>FLP99</t>
  </si>
  <si>
    <t>Lam JWK</t>
  </si>
  <si>
    <t>John Morris Pharmacy</t>
  </si>
  <si>
    <t>109 Wigan Road</t>
  </si>
  <si>
    <t>Ashton In Makerfield</t>
  </si>
  <si>
    <t>Nr Wigan</t>
  </si>
  <si>
    <t xml:space="preserve">WN4 9BH                  </t>
  </si>
  <si>
    <t xml:space="preserve">01942 727498                            </t>
  </si>
  <si>
    <t>1994-11-07</t>
  </si>
  <si>
    <t>FLQ44</t>
  </si>
  <si>
    <t>Mr V Jairath</t>
  </si>
  <si>
    <t>356 - 358 Worsley Road</t>
  </si>
  <si>
    <t>Winton Eccles</t>
  </si>
  <si>
    <t xml:space="preserve">M30 8JA                  </t>
  </si>
  <si>
    <t xml:space="preserve">0161 7893776                            </t>
  </si>
  <si>
    <t>FLQ64</t>
  </si>
  <si>
    <t>Bromley Cross Pharmacy</t>
  </si>
  <si>
    <t>Egerton/Dunscar Hlth Ctre</t>
  </si>
  <si>
    <t>Darwen Road</t>
  </si>
  <si>
    <t>Bromley Cross</t>
  </si>
  <si>
    <t xml:space="preserve">BL7 9RG                  </t>
  </si>
  <si>
    <t xml:space="preserve">01204 302137                            </t>
  </si>
  <si>
    <t>FLR31</t>
  </si>
  <si>
    <t>215 Burnage Lane</t>
  </si>
  <si>
    <t>Levenshulme</t>
  </si>
  <si>
    <t xml:space="preserve">M19 1FN                  </t>
  </si>
  <si>
    <t>FLR88</t>
  </si>
  <si>
    <t>Trihealth Limited</t>
  </si>
  <si>
    <t>Richardson Pharmacy</t>
  </si>
  <si>
    <t xml:space="preserve">WN6 0HF                  </t>
  </si>
  <si>
    <t xml:space="preserve">01257 422322                            </t>
  </si>
  <si>
    <t>2013-11-09</t>
  </si>
  <si>
    <t>FLT68</t>
  </si>
  <si>
    <t>186 Grove Lane</t>
  </si>
  <si>
    <t xml:space="preserve">WA15 8PU                 </t>
  </si>
  <si>
    <t xml:space="preserve">0161 9802424                            </t>
  </si>
  <si>
    <t>FLT86</t>
  </si>
  <si>
    <t>Nash Pharmacy Ltd</t>
  </si>
  <si>
    <t>63 Castle Street</t>
  </si>
  <si>
    <t xml:space="preserve">BL2 1AD                  </t>
  </si>
  <si>
    <t xml:space="preserve">01204 363030                            </t>
  </si>
  <si>
    <t>FLV72</t>
  </si>
  <si>
    <t>Mansell Way</t>
  </si>
  <si>
    <t xml:space="preserve">BL6 6JS                  </t>
  </si>
  <si>
    <t xml:space="preserve">01204 517449                            </t>
  </si>
  <si>
    <t>1997-09-09</t>
  </si>
  <si>
    <t>FLW48</t>
  </si>
  <si>
    <t>24 Gorton Villa Walk</t>
  </si>
  <si>
    <t>West Gorton</t>
  </si>
  <si>
    <t xml:space="preserve">M12 5ES                  </t>
  </si>
  <si>
    <t xml:space="preserve">0161 2230701                            </t>
  </si>
  <si>
    <t>FLW68</t>
  </si>
  <si>
    <t>Ace Direct Ltd</t>
  </si>
  <si>
    <t>Ace Chemist Direct</t>
  </si>
  <si>
    <t>245 Entwistle Road</t>
  </si>
  <si>
    <t xml:space="preserve">OL16 2LJ                 </t>
  </si>
  <si>
    <t xml:space="preserve">01706 309999                            </t>
  </si>
  <si>
    <t>2009-08-05</t>
  </si>
  <si>
    <t>FLX23</t>
  </si>
  <si>
    <t>90-92 Manchester Road</t>
  </si>
  <si>
    <t xml:space="preserve">WN7 2LD                  </t>
  </si>
  <si>
    <t xml:space="preserve">01942 674283                            </t>
  </si>
  <si>
    <t>2009-04-21</t>
  </si>
  <si>
    <t>FLX27</t>
  </si>
  <si>
    <t>Medichem Pharmacy Ltd</t>
  </si>
  <si>
    <t>34-35 Woodley Precinct</t>
  </si>
  <si>
    <t>Woodley</t>
  </si>
  <si>
    <t xml:space="preserve">SK6 1RJ                  </t>
  </si>
  <si>
    <t xml:space="preserve">0161 4066060                            </t>
  </si>
  <si>
    <t>2011-04-06</t>
  </si>
  <si>
    <t>FLX50</t>
  </si>
  <si>
    <t>Radius Pharma Limited</t>
  </si>
  <si>
    <t>102 Park Road</t>
  </si>
  <si>
    <t>Altriincham</t>
  </si>
  <si>
    <t xml:space="preserve">WA15 6TE                 </t>
  </si>
  <si>
    <t xml:space="preserve">0161 9731238                            </t>
  </si>
  <si>
    <t>2014-01-28</t>
  </si>
  <si>
    <t>FLY00</t>
  </si>
  <si>
    <t>Lees Medical Centre</t>
  </si>
  <si>
    <t>Athens Way, Lees</t>
  </si>
  <si>
    <t xml:space="preserve">OL4 3BP                  </t>
  </si>
  <si>
    <t xml:space="preserve">0161 6244981                            </t>
  </si>
  <si>
    <t>FL043</t>
  </si>
  <si>
    <t>Hollowood Chemist Ltd</t>
  </si>
  <si>
    <t>23 Green Lane</t>
  </si>
  <si>
    <t>Ashton-On-Mersey</t>
  </si>
  <si>
    <t xml:space="preserve">M33 5PN                  </t>
  </si>
  <si>
    <t xml:space="preserve">0161 9736024                            </t>
  </si>
  <si>
    <t>FL059</t>
  </si>
  <si>
    <t>Focus Pharmacy</t>
  </si>
  <si>
    <t>The Keppel Building</t>
  </si>
  <si>
    <t>Ashton Road West</t>
  </si>
  <si>
    <t>Off Oldham Road</t>
  </si>
  <si>
    <t>Failsworth, Manchester</t>
  </si>
  <si>
    <t xml:space="preserve">M35 0AD                  </t>
  </si>
  <si>
    <t xml:space="preserve">0161 6826035                            </t>
  </si>
  <si>
    <t>FL120</t>
  </si>
  <si>
    <t>Fan MW</t>
  </si>
  <si>
    <t>Mai's Pharmacy</t>
  </si>
  <si>
    <t>373 Buxton Road</t>
  </si>
  <si>
    <t>Great Moor</t>
  </si>
  <si>
    <t xml:space="preserve">SK2 7EY                  </t>
  </si>
  <si>
    <t xml:space="preserve">0161 4833516                            </t>
  </si>
  <si>
    <t>FL184</t>
  </si>
  <si>
    <t>60 Union Street</t>
  </si>
  <si>
    <t>Olham</t>
  </si>
  <si>
    <t xml:space="preserve">OL1 1DJ                  </t>
  </si>
  <si>
    <t xml:space="preserve">0161 6207360                            </t>
  </si>
  <si>
    <t>2006-10-06</t>
  </si>
  <si>
    <t>FL303</t>
  </si>
  <si>
    <t>1 Hulton District Centre</t>
  </si>
  <si>
    <t>Worsley</t>
  </si>
  <si>
    <t xml:space="preserve">M28 0BA                  </t>
  </si>
  <si>
    <t xml:space="preserve">0161 7904251                            </t>
  </si>
  <si>
    <t>FL336</t>
  </si>
  <si>
    <t>41 Standishgate</t>
  </si>
  <si>
    <t xml:space="preserve">WN1 1UP                  </t>
  </si>
  <si>
    <t xml:space="preserve">01942 243580                            </t>
  </si>
  <si>
    <t>FL361</t>
  </si>
  <si>
    <t>Mr Waqqas Sheikh</t>
  </si>
  <si>
    <t>Everest Pharmacy</t>
  </si>
  <si>
    <t>80 Stockport Road</t>
  </si>
  <si>
    <t xml:space="preserve">M12 6AL                  </t>
  </si>
  <si>
    <t>2011-04-13</t>
  </si>
  <si>
    <t>FL388</t>
  </si>
  <si>
    <t>82 Castle Street</t>
  </si>
  <si>
    <t xml:space="preserve">SK3 9AL                  </t>
  </si>
  <si>
    <t xml:space="preserve">0161 4803384                            </t>
  </si>
  <si>
    <t>FL495</t>
  </si>
  <si>
    <t>Trip Healthcare</t>
  </si>
  <si>
    <t>Scorah Chemists (Bramhall) Ltd</t>
  </si>
  <si>
    <t>61 North Park Road</t>
  </si>
  <si>
    <t xml:space="preserve">SK7 3LQ                  </t>
  </si>
  <si>
    <t xml:space="preserve">0161 4393744                            </t>
  </si>
  <si>
    <t>FL571</t>
  </si>
  <si>
    <t>2 Eastway</t>
  </si>
  <si>
    <t xml:space="preserve">M33 4DX                  </t>
  </si>
  <si>
    <t xml:space="preserve">0161 9731750                            </t>
  </si>
  <si>
    <t>FL619</t>
  </si>
  <si>
    <t>Lord Sheldon Way</t>
  </si>
  <si>
    <t>Ashton-U-Lyne</t>
  </si>
  <si>
    <t xml:space="preserve">OL6 7UB                  </t>
  </si>
  <si>
    <t>FL728</t>
  </si>
  <si>
    <t>Long Causeway</t>
  </si>
  <si>
    <t xml:space="preserve">BL4 9LS                  </t>
  </si>
  <si>
    <t xml:space="preserve">01204 684847                            </t>
  </si>
  <si>
    <t>FL760</t>
  </si>
  <si>
    <t>Breightmet Health Centre</t>
  </si>
  <si>
    <t>Breightmet Fold Lane</t>
  </si>
  <si>
    <t xml:space="preserve">BL2 6NT                  </t>
  </si>
  <si>
    <t>FL782</t>
  </si>
  <si>
    <t>Vincent Smith Pharmacy</t>
  </si>
  <si>
    <t>225 Monton Road</t>
  </si>
  <si>
    <t>Monton</t>
  </si>
  <si>
    <t xml:space="preserve">M30 9PS                  </t>
  </si>
  <si>
    <t>1991-09-04</t>
  </si>
  <si>
    <t>FL814</t>
  </si>
  <si>
    <t>Kildonan Healthcare Ltd</t>
  </si>
  <si>
    <t>Kildonan Pharmacy</t>
  </si>
  <si>
    <t>Kildonan House</t>
  </si>
  <si>
    <t>Ramsbottom Road, Horwich</t>
  </si>
  <si>
    <t xml:space="preserve">BL6 5NW                  </t>
  </si>
  <si>
    <t xml:space="preserve">01204 460011                            </t>
  </si>
  <si>
    <t>FL854</t>
  </si>
  <si>
    <t>367 Brandlesholme Road</t>
  </si>
  <si>
    <t xml:space="preserve">BL8 1HS                  </t>
  </si>
  <si>
    <t xml:space="preserve">0161 7644249                            </t>
  </si>
  <si>
    <t>1998-03-16</t>
  </si>
  <si>
    <t>FMA78</t>
  </si>
  <si>
    <t>100 Princes Road</t>
  </si>
  <si>
    <t>Hulme</t>
  </si>
  <si>
    <t xml:space="preserve">M15 5AS                  </t>
  </si>
  <si>
    <t xml:space="preserve">0161 2271410                            </t>
  </si>
  <si>
    <t>FMD45</t>
  </si>
  <si>
    <t>139 Droylsden Road</t>
  </si>
  <si>
    <t xml:space="preserve">M40 1NT                  </t>
  </si>
  <si>
    <t xml:space="preserve">0161 6811110                            </t>
  </si>
  <si>
    <t>1991-12-09</t>
  </si>
  <si>
    <t>FMD66</t>
  </si>
  <si>
    <t>Lever Pharmacy</t>
  </si>
  <si>
    <t>The Lever Chambers</t>
  </si>
  <si>
    <t>Centre For Health</t>
  </si>
  <si>
    <t>Ashburner Street</t>
  </si>
  <si>
    <t xml:space="preserve">BL1 1SQ                  </t>
  </si>
  <si>
    <t xml:space="preserve">01204 409669                            </t>
  </si>
  <si>
    <t>FMF16</t>
  </si>
  <si>
    <t>285 Kingsway</t>
  </si>
  <si>
    <t xml:space="preserve">OL16 4AT                 </t>
  </si>
  <si>
    <t xml:space="preserve">01706 525283                            </t>
  </si>
  <si>
    <t>2010-01-10</t>
  </si>
  <si>
    <t>FMF32</t>
  </si>
  <si>
    <t>82 Market Street</t>
  </si>
  <si>
    <t>Atherton</t>
  </si>
  <si>
    <t>Nr Manchester, Wigan</t>
  </si>
  <si>
    <t xml:space="preserve">M46 0DP                  </t>
  </si>
  <si>
    <t xml:space="preserve">01942 883455                            </t>
  </si>
  <si>
    <t>FMF78</t>
  </si>
  <si>
    <t>Advanced Healthpharm Services Ltd</t>
  </si>
  <si>
    <t>Blackley Pharmacy</t>
  </si>
  <si>
    <t>Unit 5, 73 Old Market St</t>
  </si>
  <si>
    <t xml:space="preserve">M9 8DX                   </t>
  </si>
  <si>
    <t xml:space="preserve">0161 7952787                            </t>
  </si>
  <si>
    <t>FMF87</t>
  </si>
  <si>
    <t>217 Hall Street</t>
  </si>
  <si>
    <t xml:space="preserve">SK1 4JG                  </t>
  </si>
  <si>
    <t xml:space="preserve">0161 4803546                            </t>
  </si>
  <si>
    <t>FMG84</t>
  </si>
  <si>
    <t>Carter David Disp Chemist</t>
  </si>
  <si>
    <t>1a Maple Road</t>
  </si>
  <si>
    <t>Brooklands</t>
  </si>
  <si>
    <t xml:space="preserve">M23 9RL                  </t>
  </si>
  <si>
    <t>FMH14</t>
  </si>
  <si>
    <t>Lightpath LTD</t>
  </si>
  <si>
    <t>Mossbank Pharmacy</t>
  </si>
  <si>
    <t>833 Moss Bank Way</t>
  </si>
  <si>
    <t xml:space="preserve">BL1 5SN                  </t>
  </si>
  <si>
    <t xml:space="preserve">01204 848888                            </t>
  </si>
  <si>
    <t>FMH60</t>
  </si>
  <si>
    <t>Malpapharm LTD</t>
  </si>
  <si>
    <t>Malcolm's Pharmacy</t>
  </si>
  <si>
    <t>28 Flixton Road</t>
  </si>
  <si>
    <t xml:space="preserve">M41 5AA                  </t>
  </si>
  <si>
    <t xml:space="preserve">0161 7472277                            </t>
  </si>
  <si>
    <t>FMH71</t>
  </si>
  <si>
    <t>Mr B Nijjar</t>
  </si>
  <si>
    <t>59 Booth Street West</t>
  </si>
  <si>
    <t xml:space="preserve">M15 6PQ                  </t>
  </si>
  <si>
    <t xml:space="preserve">0161 2328044                            </t>
  </si>
  <si>
    <t>FMH82</t>
  </si>
  <si>
    <t>Hillgate Pharmacy</t>
  </si>
  <si>
    <t>50 Higher Hillgate</t>
  </si>
  <si>
    <t>Hillgate</t>
  </si>
  <si>
    <t xml:space="preserve">SK1 3PX                  </t>
  </si>
  <si>
    <t xml:space="preserve">0161 4778564                            </t>
  </si>
  <si>
    <t>2012-05-08</t>
  </si>
  <si>
    <t>FMH96</t>
  </si>
  <si>
    <t>Hawkley Pharmacy</t>
  </si>
  <si>
    <t>54 Carr Lane</t>
  </si>
  <si>
    <t>Hawkley Hall</t>
  </si>
  <si>
    <t xml:space="preserve">WN3 5ND                  </t>
  </si>
  <si>
    <t xml:space="preserve">01942 230935                            </t>
  </si>
  <si>
    <t>FMJ94</t>
  </si>
  <si>
    <t>Omar Fiaz</t>
  </si>
  <si>
    <t>Elliotts Pharmacy</t>
  </si>
  <si>
    <t>60 Seymour Grove</t>
  </si>
  <si>
    <t xml:space="preserve">M16 0LN                  </t>
  </si>
  <si>
    <t xml:space="preserve">0161 8773000                            </t>
  </si>
  <si>
    <t>2014-01-08</t>
  </si>
  <si>
    <t>FMM28</t>
  </si>
  <si>
    <t>St Lawrence Chemists</t>
  </si>
  <si>
    <t>Shawheath Close</t>
  </si>
  <si>
    <t xml:space="preserve">M15 4BQ                  </t>
  </si>
  <si>
    <t>FMM78</t>
  </si>
  <si>
    <t>Singh K</t>
  </si>
  <si>
    <t>D &amp; K Chemist</t>
  </si>
  <si>
    <t>380 Moston Lane</t>
  </si>
  <si>
    <t xml:space="preserve">M40 9LX                  </t>
  </si>
  <si>
    <t>FMR35</t>
  </si>
  <si>
    <t>765 Ormskirk Road</t>
  </si>
  <si>
    <t>Pemberton</t>
  </si>
  <si>
    <t xml:space="preserve">WN5 8AT                  </t>
  </si>
  <si>
    <t xml:space="preserve">01942 214632                            </t>
  </si>
  <si>
    <t>1993-09-08</t>
  </si>
  <si>
    <t>FMR37</t>
  </si>
  <si>
    <t>304 Claremont Road</t>
  </si>
  <si>
    <t xml:space="preserve">M14 4EP                  </t>
  </si>
  <si>
    <t xml:space="preserve">0161 2267070                            </t>
  </si>
  <si>
    <t>2010-02-03</t>
  </si>
  <si>
    <t>FMT05</t>
  </si>
  <si>
    <t>Sms Pharmacy Ltd</t>
  </si>
  <si>
    <t>Sms Pharmacy</t>
  </si>
  <si>
    <t>86 Devonshire Street</t>
  </si>
  <si>
    <t xml:space="preserve">M7 4AE                   </t>
  </si>
  <si>
    <t xml:space="preserve">0161 7924960                            </t>
  </si>
  <si>
    <t>FMX97</t>
  </si>
  <si>
    <t>NHS Clinic</t>
  </si>
  <si>
    <t>828 Wilmslow Rd, Didsbury</t>
  </si>
  <si>
    <t xml:space="preserve">M20 2RN                  </t>
  </si>
  <si>
    <t>FM024</t>
  </si>
  <si>
    <t>54 Higher Hillgate</t>
  </si>
  <si>
    <t xml:space="preserve">0161 4804520                            </t>
  </si>
  <si>
    <t>FM026</t>
  </si>
  <si>
    <t>Patel Cg &amp; Ug - Sykes Chemists Ltd</t>
  </si>
  <si>
    <t>Howards Chemist</t>
  </si>
  <si>
    <t>188-190 Chorley Old Road</t>
  </si>
  <si>
    <t xml:space="preserve">BL1 3BG                  </t>
  </si>
  <si>
    <t xml:space="preserve">01204 840925                            </t>
  </si>
  <si>
    <t>1991-07-12</t>
  </si>
  <si>
    <t>FM127</t>
  </si>
  <si>
    <t>171 Chamber Road</t>
  </si>
  <si>
    <t xml:space="preserve">OL8 1AA                  </t>
  </si>
  <si>
    <t xml:space="preserve">0161 6241694                            </t>
  </si>
  <si>
    <t>FM243</t>
  </si>
  <si>
    <t>Poplars Medical Centre</t>
  </si>
  <si>
    <t>202 Partington Lane</t>
  </si>
  <si>
    <t>Swinton, Manchester</t>
  </si>
  <si>
    <t xml:space="preserve">M27 0NA                  </t>
  </si>
  <si>
    <t xml:space="preserve">0161 7941575                            </t>
  </si>
  <si>
    <t>FM282</t>
  </si>
  <si>
    <t>Retail Unit Rear Of</t>
  </si>
  <si>
    <t>271 Gt Cheetham St East</t>
  </si>
  <si>
    <t xml:space="preserve">0161 7920001                            </t>
  </si>
  <si>
    <t>2012-02-03</t>
  </si>
  <si>
    <t>FM310</t>
  </si>
  <si>
    <t>Group Pharmacy 1968 Limited</t>
  </si>
  <si>
    <t>Group Pharmacy</t>
  </si>
  <si>
    <t>Glebe Street</t>
  </si>
  <si>
    <t>Penny Meadow</t>
  </si>
  <si>
    <t xml:space="preserve">OL6 6HD                  </t>
  </si>
  <si>
    <t xml:space="preserve">0161 3306068                            </t>
  </si>
  <si>
    <t>1968-04-01</t>
  </si>
  <si>
    <t>FM416</t>
  </si>
  <si>
    <t>43-45 Longshut Lane West</t>
  </si>
  <si>
    <t xml:space="preserve">SK2 6RX                  </t>
  </si>
  <si>
    <t xml:space="preserve">0161 4802807                            </t>
  </si>
  <si>
    <t>FM455</t>
  </si>
  <si>
    <t>Rigbys Chemist</t>
  </si>
  <si>
    <t>284 Derby Street</t>
  </si>
  <si>
    <t xml:space="preserve">BL3 6LF                  </t>
  </si>
  <si>
    <t xml:space="preserve">01204 525642                            </t>
  </si>
  <si>
    <t>FM484</t>
  </si>
  <si>
    <t>Blundells Pharmacy</t>
  </si>
  <si>
    <t>8 Worsley Mesnes Drive</t>
  </si>
  <si>
    <t>Worsley Mesnes</t>
  </si>
  <si>
    <t xml:space="preserve">WN3 5TE                  </t>
  </si>
  <si>
    <t xml:space="preserve">01942 323498                            </t>
  </si>
  <si>
    <t>FM564</t>
  </si>
  <si>
    <t>352-354 Palatine Road</t>
  </si>
  <si>
    <t>Northenden</t>
  </si>
  <si>
    <t xml:space="preserve">M22 4HD                  </t>
  </si>
  <si>
    <t xml:space="preserve">0161 9982903                            </t>
  </si>
  <si>
    <t>FM634</t>
  </si>
  <si>
    <t>J England Pharmacy Limited</t>
  </si>
  <si>
    <t>England Pharmacy</t>
  </si>
  <si>
    <t>280 Gidlow Lane</t>
  </si>
  <si>
    <t xml:space="preserve">WN6 7PG                  </t>
  </si>
  <si>
    <t xml:space="preserve">01942 242895                            </t>
  </si>
  <si>
    <t>FM664</t>
  </si>
  <si>
    <t>A1 Healthcare Limited</t>
  </si>
  <si>
    <t>A1 Pharmacy</t>
  </si>
  <si>
    <t>491 Radcliffe Road</t>
  </si>
  <si>
    <t>Darcy Lever</t>
  </si>
  <si>
    <t xml:space="preserve">BL3 1SX                  </t>
  </si>
  <si>
    <t xml:space="preserve">01204 363400                            </t>
  </si>
  <si>
    <t>2010-12-20</t>
  </si>
  <si>
    <t>FM732</t>
  </si>
  <si>
    <t>Centre Pharmacy</t>
  </si>
  <si>
    <t>21a-22 The Shopping Prect</t>
  </si>
  <si>
    <t xml:space="preserve">SK8 5BB                  </t>
  </si>
  <si>
    <t xml:space="preserve">0161 4869110                            </t>
  </si>
  <si>
    <t>FM741</t>
  </si>
  <si>
    <t>114 London Road</t>
  </si>
  <si>
    <t xml:space="preserve">SK7 4AG                  </t>
  </si>
  <si>
    <t xml:space="preserve">0161 4563260                            </t>
  </si>
  <si>
    <t>FM907</t>
  </si>
  <si>
    <t>309-311 Edenfield Road</t>
  </si>
  <si>
    <t>Cutgate Shopping Precinct</t>
  </si>
  <si>
    <t xml:space="preserve">OL11 5AQ                 </t>
  </si>
  <si>
    <t xml:space="preserve">01706 645528                            </t>
  </si>
  <si>
    <t>FNA75</t>
  </si>
  <si>
    <t>Newton Pharmacy</t>
  </si>
  <si>
    <t>132-138 Talbot Road</t>
  </si>
  <si>
    <t xml:space="preserve">SK14 4HH                 </t>
  </si>
  <si>
    <t xml:space="preserve">0161 3688792                            </t>
  </si>
  <si>
    <t>FNE76</t>
  </si>
  <si>
    <t>242 Stockport Road West</t>
  </si>
  <si>
    <t>Bredbury</t>
  </si>
  <si>
    <t xml:space="preserve">SK6 2AN                  </t>
  </si>
  <si>
    <t xml:space="preserve">0161 4302676                            </t>
  </si>
  <si>
    <t>FNG78</t>
  </si>
  <si>
    <t>Great Lever Health Centre</t>
  </si>
  <si>
    <t>Rupert Street,Great Lever</t>
  </si>
  <si>
    <t xml:space="preserve">BL3 6RN                  </t>
  </si>
  <si>
    <t xml:space="preserve">01204 398089                            </t>
  </si>
  <si>
    <t>FNH71</t>
  </si>
  <si>
    <t>76 Bradshawgate</t>
  </si>
  <si>
    <t xml:space="preserve">WN7 4NP                  </t>
  </si>
  <si>
    <t xml:space="preserve">01942 673616                            </t>
  </si>
  <si>
    <t>FNJ54</t>
  </si>
  <si>
    <t>11 Blackburn Street</t>
  </si>
  <si>
    <t xml:space="preserve">M26 1NN                  </t>
  </si>
  <si>
    <t xml:space="preserve">0161 7232221                            </t>
  </si>
  <si>
    <t>FNM94</t>
  </si>
  <si>
    <t>293 Oldham Road</t>
  </si>
  <si>
    <t xml:space="preserve">OL16 5JG                 </t>
  </si>
  <si>
    <t xml:space="preserve">01706 644849                            </t>
  </si>
  <si>
    <t>FNN76</t>
  </si>
  <si>
    <t>480 Wilmslow Road</t>
  </si>
  <si>
    <t xml:space="preserve">M20 3BG                  </t>
  </si>
  <si>
    <t xml:space="preserve">0161 4453282                            </t>
  </si>
  <si>
    <t>FNP14</t>
  </si>
  <si>
    <t>23 Seedley Road</t>
  </si>
  <si>
    <t xml:space="preserve">M6 5WN                   </t>
  </si>
  <si>
    <t>FNP82</t>
  </si>
  <si>
    <t>676 Wilmslow Road</t>
  </si>
  <si>
    <t xml:space="preserve">M20 2DN                  </t>
  </si>
  <si>
    <t>FNQ76</t>
  </si>
  <si>
    <t>Carlow Chemists</t>
  </si>
  <si>
    <t>74 Long Street</t>
  </si>
  <si>
    <t xml:space="preserve">M24 6DN                  </t>
  </si>
  <si>
    <t>FNR48</t>
  </si>
  <si>
    <t>78 Spotland Road</t>
  </si>
  <si>
    <t xml:space="preserve">OL12 6PQ                 </t>
  </si>
  <si>
    <t xml:space="preserve">01706 645317                            </t>
  </si>
  <si>
    <t>FNV52</t>
  </si>
  <si>
    <t>172 Stretford Road</t>
  </si>
  <si>
    <t xml:space="preserve">M15 5TL                  </t>
  </si>
  <si>
    <t xml:space="preserve">0161 2263179                            </t>
  </si>
  <si>
    <t>FNV82</t>
  </si>
  <si>
    <t>Mr Mk Mumtaz</t>
  </si>
  <si>
    <t>Boarshaw Pharmacy Ltd</t>
  </si>
  <si>
    <t>221 Boarshaw Road</t>
  </si>
  <si>
    <t xml:space="preserve">M24 2WQ                  </t>
  </si>
  <si>
    <t xml:space="preserve">0161 6534333                            </t>
  </si>
  <si>
    <t>2004-05-17</t>
  </si>
  <si>
    <t>FNW61</t>
  </si>
  <si>
    <t>561 Bury Road</t>
  </si>
  <si>
    <t xml:space="preserve">OL11 4DQ                 </t>
  </si>
  <si>
    <t xml:space="preserve">01706 644586                            </t>
  </si>
  <si>
    <t>FNX12</t>
  </si>
  <si>
    <t>Internet Pharmacy Ltd</t>
  </si>
  <si>
    <t>Internet Pharmacy</t>
  </si>
  <si>
    <t>Croft Shifa Health Centre</t>
  </si>
  <si>
    <t>Belfield Road</t>
  </si>
  <si>
    <t xml:space="preserve">OL16 2UP                 </t>
  </si>
  <si>
    <t xml:space="preserve">01706 653335                            </t>
  </si>
  <si>
    <t>FNX56</t>
  </si>
  <si>
    <t>Wf Downes Ltd</t>
  </si>
  <si>
    <t>Walkabout Limited</t>
  </si>
  <si>
    <t>28 Sinderland Road</t>
  </si>
  <si>
    <t xml:space="preserve">WA14 5ET                 </t>
  </si>
  <si>
    <t xml:space="preserve">0161 9281275                            </t>
  </si>
  <si>
    <t>FNX62</t>
  </si>
  <si>
    <t>United Co-Op Ltd</t>
  </si>
  <si>
    <t>Partington Health Centre</t>
  </si>
  <si>
    <t>Central Road</t>
  </si>
  <si>
    <t xml:space="preserve">M31 4FY                  </t>
  </si>
  <si>
    <t xml:space="preserve">0161 7753455                            </t>
  </si>
  <si>
    <t>FNY09</t>
  </si>
  <si>
    <t>23 Bowland Road</t>
  </si>
  <si>
    <t xml:space="preserve">M23 1JP                  </t>
  </si>
  <si>
    <t>FNY43</t>
  </si>
  <si>
    <t>Unit 8b</t>
  </si>
  <si>
    <t xml:space="preserve">BL1 2AL                  </t>
  </si>
  <si>
    <t xml:space="preserve">01204 524133                            </t>
  </si>
  <si>
    <t>FN011</t>
  </si>
  <si>
    <t>Singers Pharmacy</t>
  </si>
  <si>
    <t>15 Church Road</t>
  </si>
  <si>
    <t xml:space="preserve">SK8 4NG                  </t>
  </si>
  <si>
    <t>2014-01-02</t>
  </si>
  <si>
    <t>FN566</t>
  </si>
  <si>
    <t>93 Stockport Road</t>
  </si>
  <si>
    <t>Marple</t>
  </si>
  <si>
    <t xml:space="preserve">SK6 6AA                  </t>
  </si>
  <si>
    <t xml:space="preserve">0161 4276668                            </t>
  </si>
  <si>
    <t>FN652</t>
  </si>
  <si>
    <t>Marsden Road Pharmacy</t>
  </si>
  <si>
    <t>6 Marsden House</t>
  </si>
  <si>
    <t>Marsden Road</t>
  </si>
  <si>
    <t xml:space="preserve">BL1 2AY                  </t>
  </si>
  <si>
    <t xml:space="preserve">01204 520546                            </t>
  </si>
  <si>
    <t>FN697</t>
  </si>
  <si>
    <t>Gorse Hill Pharmacy</t>
  </si>
  <si>
    <t>874 Chester Road</t>
  </si>
  <si>
    <t xml:space="preserve">M32 0PA                  </t>
  </si>
  <si>
    <t xml:space="preserve">0161 8659125                            </t>
  </si>
  <si>
    <t>FN818</t>
  </si>
  <si>
    <t>Progrezion Uk Ltd</t>
  </si>
  <si>
    <t>Dennis Gore Chemists Ltd</t>
  </si>
  <si>
    <t>26 Whittaker Lane</t>
  </si>
  <si>
    <t xml:space="preserve">M25 1FX                  </t>
  </si>
  <si>
    <t xml:space="preserve">0161 7731994                            </t>
  </si>
  <si>
    <t>FN831</t>
  </si>
  <si>
    <t>C &amp; T Associates</t>
  </si>
  <si>
    <t>C &amp; T Pharmacy</t>
  </si>
  <si>
    <t>77 Great Stone Road</t>
  </si>
  <si>
    <t xml:space="preserve">M32 8GR                  </t>
  </si>
  <si>
    <t xml:space="preserve">0161 8814777                            </t>
  </si>
  <si>
    <t>2007-04-06</t>
  </si>
  <si>
    <t>FN866</t>
  </si>
  <si>
    <t>Rowland Pharmacy</t>
  </si>
  <si>
    <t>4 Windcroft Close</t>
  </si>
  <si>
    <t>Beswick</t>
  </si>
  <si>
    <t xml:space="preserve">M11 3SN                  </t>
  </si>
  <si>
    <t xml:space="preserve">0161 2230932                            </t>
  </si>
  <si>
    <t>FN875</t>
  </si>
  <si>
    <t>395 Tonge Moor Road</t>
  </si>
  <si>
    <t xml:space="preserve">BL2 2JS                  </t>
  </si>
  <si>
    <t xml:space="preserve">01204 594294                            </t>
  </si>
  <si>
    <t>FPA85</t>
  </si>
  <si>
    <t>Bury Pharmacy</t>
  </si>
  <si>
    <t xml:space="preserve">OL10 4NL                 </t>
  </si>
  <si>
    <t xml:space="preserve">01706 360034                            </t>
  </si>
  <si>
    <t>FPA89</t>
  </si>
  <si>
    <t>Wellfield Medical Centre</t>
  </si>
  <si>
    <t>53-55 Crescent Road</t>
  </si>
  <si>
    <t>Crumpsall</t>
  </si>
  <si>
    <t xml:space="preserve">M8 9JT                   </t>
  </si>
  <si>
    <t xml:space="preserve">0161 7402378                            </t>
  </si>
  <si>
    <t>FPC22</t>
  </si>
  <si>
    <t>11 Mesnes Street</t>
  </si>
  <si>
    <t xml:space="preserve">WN1 1QP                  </t>
  </si>
  <si>
    <t xml:space="preserve">01942 242532                            </t>
  </si>
  <si>
    <t>FPC99</t>
  </si>
  <si>
    <t>St Gabriels Medical Centre Pharmacy</t>
  </si>
  <si>
    <t>4 Bishops Road</t>
  </si>
  <si>
    <t xml:space="preserve">M25 0HT                  </t>
  </si>
  <si>
    <t xml:space="preserve">0161 7735665                            </t>
  </si>
  <si>
    <t>FPD79</t>
  </si>
  <si>
    <t>228/230 Wilmslow Road</t>
  </si>
  <si>
    <t xml:space="preserve">M14 6LE                  </t>
  </si>
  <si>
    <t>FPE00</t>
  </si>
  <si>
    <t>Leigh Health Park</t>
  </si>
  <si>
    <t>Derby Street</t>
  </si>
  <si>
    <t xml:space="preserve">WN7 2PE                  </t>
  </si>
  <si>
    <t xml:space="preserve">01942 673436                            </t>
  </si>
  <si>
    <t>FPE54</t>
  </si>
  <si>
    <t>Lomas Pharmacy</t>
  </si>
  <si>
    <t>586 Ashton Road</t>
  </si>
  <si>
    <t xml:space="preserve">OL8 3HW                  </t>
  </si>
  <si>
    <t xml:space="preserve">0161 6247738                            </t>
  </si>
  <si>
    <t>FPE86</t>
  </si>
  <si>
    <t>54 Coppice Avenue</t>
  </si>
  <si>
    <t xml:space="preserve">M33 4WB                  </t>
  </si>
  <si>
    <t xml:space="preserve">0161 9733552                            </t>
  </si>
  <si>
    <t>FPE98</t>
  </si>
  <si>
    <t>491 Palatine Road</t>
  </si>
  <si>
    <t xml:space="preserve">M22 4DH                  </t>
  </si>
  <si>
    <t xml:space="preserve">0161 9454626                            </t>
  </si>
  <si>
    <t>FPF41</t>
  </si>
  <si>
    <t>Mr Amir Ikhlas</t>
  </si>
  <si>
    <t>Suite 1</t>
  </si>
  <si>
    <t>177 Lees Road</t>
  </si>
  <si>
    <t xml:space="preserve">OL4 1JP                  </t>
  </si>
  <si>
    <t xml:space="preserve">0161 8706565                            </t>
  </si>
  <si>
    <t>FPF99</t>
  </si>
  <si>
    <t>Roberts Gp Ltd</t>
  </si>
  <si>
    <t>12 Albert Road</t>
  </si>
  <si>
    <t xml:space="preserve">M19 3PJ                  </t>
  </si>
  <si>
    <t>FPG76</t>
  </si>
  <si>
    <t>Hugall J Ltd</t>
  </si>
  <si>
    <t>143 Northenden Road</t>
  </si>
  <si>
    <t xml:space="preserve">M33 3HF                  </t>
  </si>
  <si>
    <t>FPH97</t>
  </si>
  <si>
    <t>120 Bury New Road</t>
  </si>
  <si>
    <t xml:space="preserve">OL10 4RG                 </t>
  </si>
  <si>
    <t xml:space="preserve">01706 627003                            </t>
  </si>
  <si>
    <t>2001-06-04</t>
  </si>
  <si>
    <t>FPL14</t>
  </si>
  <si>
    <t>204 Finney Lane</t>
  </si>
  <si>
    <t xml:space="preserve">SK8 3QA                  </t>
  </si>
  <si>
    <t xml:space="preserve">0161 4371455                            </t>
  </si>
  <si>
    <t>FPL52</t>
  </si>
  <si>
    <t>Lifestyle Pharmacy (North West) Limited</t>
  </si>
  <si>
    <t>Lifestyle Pharmacy</t>
  </si>
  <si>
    <t>160 Trent Road</t>
  </si>
  <si>
    <t>High Crompton,Shaw</t>
  </si>
  <si>
    <t xml:space="preserve">OL2 7QR                  </t>
  </si>
  <si>
    <t xml:space="preserve">01706 841391                            </t>
  </si>
  <si>
    <t>FPL53</t>
  </si>
  <si>
    <t>10 Woodsend Circle</t>
  </si>
  <si>
    <t xml:space="preserve">M41 8GY                  </t>
  </si>
  <si>
    <t xml:space="preserve">0161 7481926                            </t>
  </si>
  <si>
    <t>FPM09</t>
  </si>
  <si>
    <t>Patels Chemist Ltd</t>
  </si>
  <si>
    <t>Bk Patel</t>
  </si>
  <si>
    <t>33 Werneth Hall Road</t>
  </si>
  <si>
    <t xml:space="preserve">OL8 4BB                  </t>
  </si>
  <si>
    <t>FPM46</t>
  </si>
  <si>
    <t>Fairhills Road</t>
  </si>
  <si>
    <t xml:space="preserve">M44 6BL                  </t>
  </si>
  <si>
    <t xml:space="preserve">0161 2105647                            </t>
  </si>
  <si>
    <t>2007-03-04</t>
  </si>
  <si>
    <t>FPM47</t>
  </si>
  <si>
    <t>50 Rochdale Road</t>
  </si>
  <si>
    <t xml:space="preserve">M24 2PU                  </t>
  </si>
  <si>
    <t xml:space="preserve">0161 6438522                            </t>
  </si>
  <si>
    <t>FPM85</t>
  </si>
  <si>
    <t>62 Whitchurch Road</t>
  </si>
  <si>
    <t xml:space="preserve">M20 1EB                  </t>
  </si>
  <si>
    <t>FPM98</t>
  </si>
  <si>
    <t>1 Stamford Quarter</t>
  </si>
  <si>
    <t xml:space="preserve">WA14 1RJ                 </t>
  </si>
  <si>
    <t xml:space="preserve">0161 9284471                            </t>
  </si>
  <si>
    <t>FPP84</t>
  </si>
  <si>
    <t>100 Regent Road</t>
  </si>
  <si>
    <t xml:space="preserve">M5 4QU                   </t>
  </si>
  <si>
    <t xml:space="preserve">0161 8343727                            </t>
  </si>
  <si>
    <t>2006-07-04</t>
  </si>
  <si>
    <t>FPP91</t>
  </si>
  <si>
    <t>Wilkinson Pharmacy Limited</t>
  </si>
  <si>
    <t>Deane Pharmacy</t>
  </si>
  <si>
    <t>Horsefield Street</t>
  </si>
  <si>
    <t>Deane</t>
  </si>
  <si>
    <t xml:space="preserve">BL3 4LU                  </t>
  </si>
  <si>
    <t xml:space="preserve">01204 662151                            </t>
  </si>
  <si>
    <t>FPQ02</t>
  </si>
  <si>
    <t>Pcta Healthcare Limited</t>
  </si>
  <si>
    <t>118 High Street</t>
  </si>
  <si>
    <t xml:space="preserve">BL3 1LR                  </t>
  </si>
  <si>
    <t xml:space="preserve">01204 578202                            </t>
  </si>
  <si>
    <t>FPQ27</t>
  </si>
  <si>
    <t>104 Sale Rd,Northern Moor</t>
  </si>
  <si>
    <t>Wythenshaw</t>
  </si>
  <si>
    <t xml:space="preserve">M23 0BX                  </t>
  </si>
  <si>
    <t xml:space="preserve">0161 9982124                            </t>
  </si>
  <si>
    <t>FPQ80</t>
  </si>
  <si>
    <t>Butt AM</t>
  </si>
  <si>
    <t>Gatley Pharmacy</t>
  </si>
  <si>
    <t>220 Liverpool Road</t>
  </si>
  <si>
    <t xml:space="preserve">M30 0PF                  </t>
  </si>
  <si>
    <t xml:space="preserve">0161 7892058                            </t>
  </si>
  <si>
    <t>FPR04</t>
  </si>
  <si>
    <t>Kamm Trading Limited</t>
  </si>
  <si>
    <t>Click2pharmacy</t>
  </si>
  <si>
    <t>Unit 10,Coppice Ind Est</t>
  </si>
  <si>
    <t>Windsor Road</t>
  </si>
  <si>
    <t xml:space="preserve">OL8 4AP                  </t>
  </si>
  <si>
    <t xml:space="preserve">0161 6287821                            </t>
  </si>
  <si>
    <t>FPR09</t>
  </si>
  <si>
    <t>Landmark Pharmacy</t>
  </si>
  <si>
    <t>Landmark House</t>
  </si>
  <si>
    <t xml:space="preserve">01204 529111                            </t>
  </si>
  <si>
    <t>1989-10-30</t>
  </si>
  <si>
    <t>FPT79</t>
  </si>
  <si>
    <t>The Harriers Building</t>
  </si>
  <si>
    <t>Leigh Sports Village</t>
  </si>
  <si>
    <t xml:space="preserve">WN7 4GX                  </t>
  </si>
  <si>
    <t>FPV28</t>
  </si>
  <si>
    <t>809 Stockport Road</t>
  </si>
  <si>
    <t xml:space="preserve">M19 3BS                  </t>
  </si>
  <si>
    <t>FPV39</t>
  </si>
  <si>
    <t>1 Milne Street</t>
  </si>
  <si>
    <t xml:space="preserve">OL9 0JE                  </t>
  </si>
  <si>
    <t xml:space="preserve">0161 4841062                            </t>
  </si>
  <si>
    <t>FP042</t>
  </si>
  <si>
    <t>G8 Arndale Centre</t>
  </si>
  <si>
    <t xml:space="preserve">M24 4EL                  </t>
  </si>
  <si>
    <t xml:space="preserve">0161 6432101                            </t>
  </si>
  <si>
    <t>FP083</t>
  </si>
  <si>
    <t>3 Standfield Centre</t>
  </si>
  <si>
    <t>Boothstown</t>
  </si>
  <si>
    <t xml:space="preserve">M28 1FB                  </t>
  </si>
  <si>
    <t xml:space="preserve">0161 7029985                            </t>
  </si>
  <si>
    <t>FP167</t>
  </si>
  <si>
    <t>9 Old Church Street</t>
  </si>
  <si>
    <t xml:space="preserve">M40 2JF                  </t>
  </si>
  <si>
    <t xml:space="preserve">0161 6823311                            </t>
  </si>
  <si>
    <t>FP201</t>
  </si>
  <si>
    <t>Cohens Chemists</t>
  </si>
  <si>
    <t>Nye Bevan House</t>
  </si>
  <si>
    <t>Dowling Street</t>
  </si>
  <si>
    <t xml:space="preserve">OL11 1HR                 </t>
  </si>
  <si>
    <t xml:space="preserve">01706 647134                            </t>
  </si>
  <si>
    <t>FP690</t>
  </si>
  <si>
    <t>1-3 Gorton Road</t>
  </si>
  <si>
    <t xml:space="preserve">SK5 6AZ                  </t>
  </si>
  <si>
    <t xml:space="preserve">0161 4431416                            </t>
  </si>
  <si>
    <t>FP756</t>
  </si>
  <si>
    <t xml:space="preserve">M32 0RW                  </t>
  </si>
  <si>
    <t>FP773</t>
  </si>
  <si>
    <t>Terminal One Arrivals</t>
  </si>
  <si>
    <t>Manchester Airport</t>
  </si>
  <si>
    <t xml:space="preserve">M90 3AL                  </t>
  </si>
  <si>
    <t xml:space="preserve">0161 4372099                            </t>
  </si>
  <si>
    <t>FP837</t>
  </si>
  <si>
    <t>Seemed Pharmacy</t>
  </si>
  <si>
    <t>165 Waterloo Street</t>
  </si>
  <si>
    <t xml:space="preserve">OL4 1EN                  </t>
  </si>
  <si>
    <t xml:space="preserve">0161 6207100                            </t>
  </si>
  <si>
    <t>FP975</t>
  </si>
  <si>
    <t>2 Longford Road West</t>
  </si>
  <si>
    <t xml:space="preserve">SK5 6ET                  </t>
  </si>
  <si>
    <t xml:space="preserve">0161 4323612                            </t>
  </si>
  <si>
    <t>FQC79</t>
  </si>
  <si>
    <t>Medcure LTD</t>
  </si>
  <si>
    <t>Chemist Corner</t>
  </si>
  <si>
    <t>3 Brook Lane</t>
  </si>
  <si>
    <t xml:space="preserve">OL8 2BD                  </t>
  </si>
  <si>
    <t xml:space="preserve">0161 6275555                            </t>
  </si>
  <si>
    <t>FQF30</t>
  </si>
  <si>
    <t>4 Gathurst Lane</t>
  </si>
  <si>
    <t xml:space="preserve">WN6 8HA                  </t>
  </si>
  <si>
    <t xml:space="preserve">01257 254142                            </t>
  </si>
  <si>
    <t>FQF84</t>
  </si>
  <si>
    <t>420 Wilbraham Road</t>
  </si>
  <si>
    <t xml:space="preserve">M21 0AS                  </t>
  </si>
  <si>
    <t xml:space="preserve">0161 8813491                            </t>
  </si>
  <si>
    <t>FQG67</t>
  </si>
  <si>
    <t>31 Kentmere Road</t>
  </si>
  <si>
    <t>Breightmet</t>
  </si>
  <si>
    <t xml:space="preserve">BL2 5JG                  </t>
  </si>
  <si>
    <t xml:space="preserve">01204 375455                            </t>
  </si>
  <si>
    <t>FQG78</t>
  </si>
  <si>
    <t>20-21 Market Way</t>
  </si>
  <si>
    <t xml:space="preserve">OL16 1EA                 </t>
  </si>
  <si>
    <t xml:space="preserve">01706 710997                            </t>
  </si>
  <si>
    <t>FQH15</t>
  </si>
  <si>
    <t>Ladybarn Lane Chemist</t>
  </si>
  <si>
    <t>5 Ladybarn Lane</t>
  </si>
  <si>
    <t xml:space="preserve">M14 6NQ                  </t>
  </si>
  <si>
    <t xml:space="preserve">0161 2249393                            </t>
  </si>
  <si>
    <t>FQH46</t>
  </si>
  <si>
    <t>Mistry AK</t>
  </si>
  <si>
    <t>Zemmel Chemist</t>
  </si>
  <si>
    <t>10 Mocha Parade</t>
  </si>
  <si>
    <t>Lower Broughton District</t>
  </si>
  <si>
    <t>Centre</t>
  </si>
  <si>
    <t xml:space="preserve">M7 1QE                   </t>
  </si>
  <si>
    <t>1991-09-15</t>
  </si>
  <si>
    <t>FQH58</t>
  </si>
  <si>
    <t>Bowdon Pharmacy</t>
  </si>
  <si>
    <t>Vicarage Lane</t>
  </si>
  <si>
    <t>Bowden</t>
  </si>
  <si>
    <t xml:space="preserve">WA14 3BD                 </t>
  </si>
  <si>
    <t>1991-12-23</t>
  </si>
  <si>
    <t>FQH82</t>
  </si>
  <si>
    <t>Prestwich Pharmacy Ltd</t>
  </si>
  <si>
    <t>40 Longfield Centre</t>
  </si>
  <si>
    <t xml:space="preserve">M25 1AY                  </t>
  </si>
  <si>
    <t xml:space="preserve">0161 7989932                            </t>
  </si>
  <si>
    <t>FQJ53</t>
  </si>
  <si>
    <t>Global Medicines Ltd</t>
  </si>
  <si>
    <t>Withington Pharmacy</t>
  </si>
  <si>
    <t>8 Copson Street</t>
  </si>
  <si>
    <t xml:space="preserve">M20 3HE                  </t>
  </si>
  <si>
    <t xml:space="preserve">0161 4457868                            </t>
  </si>
  <si>
    <t>FQK16</t>
  </si>
  <si>
    <t>Pharmta LTD</t>
  </si>
  <si>
    <t>Fishpool Pharmacy</t>
  </si>
  <si>
    <t>10-12 Parkhills Road</t>
  </si>
  <si>
    <t xml:space="preserve">BL9 9AX                  </t>
  </si>
  <si>
    <t xml:space="preserve">0161 7643535                            </t>
  </si>
  <si>
    <t>2007-09-23</t>
  </si>
  <si>
    <t>FQL08</t>
  </si>
  <si>
    <t>Edge Green Lane</t>
  </si>
  <si>
    <t xml:space="preserve">WA3 3SP                  </t>
  </si>
  <si>
    <t xml:space="preserve">01925 625810                            </t>
  </si>
  <si>
    <t>2012-08-13</t>
  </si>
  <si>
    <t>FQN19</t>
  </si>
  <si>
    <t>23 Market Street</t>
  </si>
  <si>
    <t>FQN68</t>
  </si>
  <si>
    <t>Townside Primary Care Ctr</t>
  </si>
  <si>
    <t>2 Knowsley Place</t>
  </si>
  <si>
    <t xml:space="preserve">BL9 0SN                  </t>
  </si>
  <si>
    <t xml:space="preserve">0161 7645010                            </t>
  </si>
  <si>
    <t>FQP74</t>
  </si>
  <si>
    <t>George Wilson (Pemberton) Ltd</t>
  </si>
  <si>
    <t>George Wilson</t>
  </si>
  <si>
    <t>Pemberton Primary Care</t>
  </si>
  <si>
    <t>Sherwood Drive</t>
  </si>
  <si>
    <t xml:space="preserve">WN5 9QX                  </t>
  </si>
  <si>
    <t xml:space="preserve">01942 222670                            </t>
  </si>
  <si>
    <t>FQQ45</t>
  </si>
  <si>
    <t>1 Brandlesholme Road</t>
  </si>
  <si>
    <t xml:space="preserve">BL8 4DS                  </t>
  </si>
  <si>
    <t xml:space="preserve">01204 884266                            </t>
  </si>
  <si>
    <t>FQR15</t>
  </si>
  <si>
    <t>Farnworth Health Centre</t>
  </si>
  <si>
    <t>Frederick Street</t>
  </si>
  <si>
    <t xml:space="preserve">BL4 9AL                  </t>
  </si>
  <si>
    <t xml:space="preserve">01204 793488                            </t>
  </si>
  <si>
    <t>FQR19</t>
  </si>
  <si>
    <t>Ukpharmacylive.Co.UK</t>
  </si>
  <si>
    <t>150 Deane Road</t>
  </si>
  <si>
    <t xml:space="preserve">BL3 5DL                  </t>
  </si>
  <si>
    <t xml:space="preserve">0845 2452450                            </t>
  </si>
  <si>
    <t>FQR46</t>
  </si>
  <si>
    <t>Davenport Pharmacy</t>
  </si>
  <si>
    <t>191 Bramhall Lane</t>
  </si>
  <si>
    <t>Davenport</t>
  </si>
  <si>
    <t xml:space="preserve">SK2 6JA                  </t>
  </si>
  <si>
    <t xml:space="preserve">0161 4832962                            </t>
  </si>
  <si>
    <t>FQR71</t>
  </si>
  <si>
    <t>Mr Mohammed Raheel Azam</t>
  </si>
  <si>
    <t>Swinton Late Night Pharmacy</t>
  </si>
  <si>
    <t>52 Swinton Hall Road</t>
  </si>
  <si>
    <t xml:space="preserve">M27 4BJ                  </t>
  </si>
  <si>
    <t xml:space="preserve">0161 7278442                            </t>
  </si>
  <si>
    <t>2011-06-20</t>
  </si>
  <si>
    <t>FQR96</t>
  </si>
  <si>
    <t>Chadderton Health Centre</t>
  </si>
  <si>
    <t>Middleton Road</t>
  </si>
  <si>
    <t xml:space="preserve">OL9 0LH                  </t>
  </si>
  <si>
    <t>FQT51</t>
  </si>
  <si>
    <t>Barash Pharmacy</t>
  </si>
  <si>
    <t>166 Bury New Road</t>
  </si>
  <si>
    <t xml:space="preserve">M45 6QJ                  </t>
  </si>
  <si>
    <t xml:space="preserve">0161 7664242                            </t>
  </si>
  <si>
    <t>2010-01-22</t>
  </si>
  <si>
    <t>FQT92</t>
  </si>
  <si>
    <t>The Energise Centre</t>
  </si>
  <si>
    <t>3 Douglas Green, Salford</t>
  </si>
  <si>
    <t xml:space="preserve">M6 6ES                   </t>
  </si>
  <si>
    <t xml:space="preserve">0161 7374035                            </t>
  </si>
  <si>
    <t>FQW68</t>
  </si>
  <si>
    <t>135 Croft Lane</t>
  </si>
  <si>
    <t xml:space="preserve">BL9 8QA                  </t>
  </si>
  <si>
    <t>FQW85</t>
  </si>
  <si>
    <t>133 Manchester Old Road</t>
  </si>
  <si>
    <t>Manchestre</t>
  </si>
  <si>
    <t xml:space="preserve">M24 4DZ                  </t>
  </si>
  <si>
    <t xml:space="preserve">0161 6534113                            </t>
  </si>
  <si>
    <t>FQX04</t>
  </si>
  <si>
    <t>Williams Chemists Ltd</t>
  </si>
  <si>
    <t>St Marys Pharmacy</t>
  </si>
  <si>
    <t>44 Horsedge Street</t>
  </si>
  <si>
    <t xml:space="preserve">OL1 3SH                  </t>
  </si>
  <si>
    <t>FQX11</t>
  </si>
  <si>
    <t>238 Stockport Road</t>
  </si>
  <si>
    <t xml:space="preserve">0161 9808880                            </t>
  </si>
  <si>
    <t>FQY56</t>
  </si>
  <si>
    <t>282 Lees Road</t>
  </si>
  <si>
    <t xml:space="preserve">OL4 1PA                  </t>
  </si>
  <si>
    <t xml:space="preserve">0161 6243529                            </t>
  </si>
  <si>
    <t>FQ015</t>
  </si>
  <si>
    <t>44-46 Brunswick Street</t>
  </si>
  <si>
    <t xml:space="preserve">M13 9TQ                  </t>
  </si>
  <si>
    <t xml:space="preserve">0161 2731525                            </t>
  </si>
  <si>
    <t>FQ021</t>
  </si>
  <si>
    <t>Alipharma LTD</t>
  </si>
  <si>
    <t>287b Stretford Road</t>
  </si>
  <si>
    <t xml:space="preserve">M41 9NU                  </t>
  </si>
  <si>
    <t xml:space="preserve">0161 8643733                            </t>
  </si>
  <si>
    <t>2005-08-03</t>
  </si>
  <si>
    <t>FQ045</t>
  </si>
  <si>
    <t>Chandler House</t>
  </si>
  <si>
    <t>Poolstock Lane</t>
  </si>
  <si>
    <t xml:space="preserve">WN3 5HL                  </t>
  </si>
  <si>
    <t xml:space="preserve">01942 492703                            </t>
  </si>
  <si>
    <t>FQ061</t>
  </si>
  <si>
    <t>Lancewise Pharmacy</t>
  </si>
  <si>
    <t>2a Lane End Road</t>
  </si>
  <si>
    <t xml:space="preserve">M19 1WA                  </t>
  </si>
  <si>
    <t xml:space="preserve">0161 4328877                            </t>
  </si>
  <si>
    <t>2008-10-14</t>
  </si>
  <si>
    <t>FQ258</t>
  </si>
  <si>
    <t>Hyde Road, Gorton</t>
  </si>
  <si>
    <t xml:space="preserve">0161 2559447                            </t>
  </si>
  <si>
    <t>FQ376</t>
  </si>
  <si>
    <t>331 Norris Road</t>
  </si>
  <si>
    <t xml:space="preserve">M33 2UP                  </t>
  </si>
  <si>
    <t xml:space="preserve">0161 9734850                            </t>
  </si>
  <si>
    <t>2002-10-06</t>
  </si>
  <si>
    <t>FQ429</t>
  </si>
  <si>
    <t>2 Chichester Road</t>
  </si>
  <si>
    <t>Romiley</t>
  </si>
  <si>
    <t xml:space="preserve">SK6 4BL                  </t>
  </si>
  <si>
    <t xml:space="preserve">0161 4302040                            </t>
  </si>
  <si>
    <t>FQ439</t>
  </si>
  <si>
    <t>6 Lime Grove</t>
  </si>
  <si>
    <t xml:space="preserve">M16 0WL                  </t>
  </si>
  <si>
    <t xml:space="preserve">0161 8726719                            </t>
  </si>
  <si>
    <t>FQ528</t>
  </si>
  <si>
    <t>10 Hale Top Civic Centre</t>
  </si>
  <si>
    <t xml:space="preserve">M22 5RB                  </t>
  </si>
  <si>
    <t xml:space="preserve">0161 4362266                            </t>
  </si>
  <si>
    <t>FQ629</t>
  </si>
  <si>
    <t>Mr Nabeil Nasr</t>
  </si>
  <si>
    <t>Sorrell Bank Chemist</t>
  </si>
  <si>
    <t>23 Bolton Road</t>
  </si>
  <si>
    <t xml:space="preserve">M6 7HL                   </t>
  </si>
  <si>
    <t xml:space="preserve">0161 7439449                            </t>
  </si>
  <si>
    <t>2011-08-23</t>
  </si>
  <si>
    <t>FRA19</t>
  </si>
  <si>
    <t>1a Bramhall Lane South</t>
  </si>
  <si>
    <t xml:space="preserve">SK7 1AL                  </t>
  </si>
  <si>
    <t xml:space="preserve">0161 4394012                            </t>
  </si>
  <si>
    <t>FRA38</t>
  </si>
  <si>
    <t>Sas Healthcare Limited</t>
  </si>
  <si>
    <t>Heald Green Pharmacy</t>
  </si>
  <si>
    <t>208 Finney Lane</t>
  </si>
  <si>
    <t xml:space="preserve">0161 4989743                            </t>
  </si>
  <si>
    <t>FRA47</t>
  </si>
  <si>
    <t>188 Yorkshire Street</t>
  </si>
  <si>
    <t xml:space="preserve">OL16 2DN                 </t>
  </si>
  <si>
    <t xml:space="preserve">01706 644907                            </t>
  </si>
  <si>
    <t>FRA50</t>
  </si>
  <si>
    <t>Davyhulme Medical Centre</t>
  </si>
  <si>
    <t>130 Broadway</t>
  </si>
  <si>
    <t xml:space="preserve">M41 7WJ                  </t>
  </si>
  <si>
    <t xml:space="preserve">0161 7482199                            </t>
  </si>
  <si>
    <t>1999-10-13</t>
  </si>
  <si>
    <t>FRC23</t>
  </si>
  <si>
    <t>3a The Circus</t>
  </si>
  <si>
    <t>Portland Street</t>
  </si>
  <si>
    <t xml:space="preserve">M1 4RL                   </t>
  </si>
  <si>
    <t xml:space="preserve">0161 2367254                            </t>
  </si>
  <si>
    <t>1997-06-23</t>
  </si>
  <si>
    <t>FRC82</t>
  </si>
  <si>
    <t>Shanti Medi-Care Limited</t>
  </si>
  <si>
    <t>Shanti Pharmacy</t>
  </si>
  <si>
    <t>160 St Helens Road</t>
  </si>
  <si>
    <t xml:space="preserve">BL3 3PH                  </t>
  </si>
  <si>
    <t xml:space="preserve">01204 63303                             </t>
  </si>
  <si>
    <t>2006-07-26</t>
  </si>
  <si>
    <t>FRE68</t>
  </si>
  <si>
    <t>Bradpharm LTD</t>
  </si>
  <si>
    <t>Bradshaw Street Pharmacy</t>
  </si>
  <si>
    <t>Bradshaw Street</t>
  </si>
  <si>
    <t xml:space="preserve">WN5 0AB                  </t>
  </si>
  <si>
    <t xml:space="preserve">01942 224390                            </t>
  </si>
  <si>
    <t>FRE89</t>
  </si>
  <si>
    <t>388-390 Ashton Road</t>
  </si>
  <si>
    <t>FRF02</t>
  </si>
  <si>
    <t>Ormerod House</t>
  </si>
  <si>
    <t>Atherton Health Centre</t>
  </si>
  <si>
    <t>Nelson St</t>
  </si>
  <si>
    <t xml:space="preserve">M46 0LE                  </t>
  </si>
  <si>
    <t xml:space="preserve">01942 883848                            </t>
  </si>
  <si>
    <t>FRF46</t>
  </si>
  <si>
    <t>Moorside Pharmacy</t>
  </si>
  <si>
    <t>679 Ripponden Road</t>
  </si>
  <si>
    <t xml:space="preserve">OL1 4JU                  </t>
  </si>
  <si>
    <t xml:space="preserve">0161 6201400                            </t>
  </si>
  <si>
    <t>FRG44</t>
  </si>
  <si>
    <t>37 Loire Drive</t>
  </si>
  <si>
    <t>Robin Park</t>
  </si>
  <si>
    <t xml:space="preserve">WN5 0UH                  </t>
  </si>
  <si>
    <t>FRG64</t>
  </si>
  <si>
    <t>Click Trading Limited</t>
  </si>
  <si>
    <t>Click Chemist</t>
  </si>
  <si>
    <t>100b Sale Road</t>
  </si>
  <si>
    <t xml:space="preserve">0800 2346289                            </t>
  </si>
  <si>
    <t>FRJ11</t>
  </si>
  <si>
    <t xml:space="preserve">BL3 1HH                  </t>
  </si>
  <si>
    <t xml:space="preserve">01204 575189                            </t>
  </si>
  <si>
    <t>1981-02-01</t>
  </si>
  <si>
    <t>FRK40</t>
  </si>
  <si>
    <t>Drugmart LTD</t>
  </si>
  <si>
    <t>Drugmart Pharmacy</t>
  </si>
  <si>
    <t>72 Spotland Road</t>
  </si>
  <si>
    <t xml:space="preserve">01706 344170                            </t>
  </si>
  <si>
    <t>2007-12-14</t>
  </si>
  <si>
    <t>FRK78</t>
  </si>
  <si>
    <t>Llwc LTD</t>
  </si>
  <si>
    <t>Market Square Pharmacy</t>
  </si>
  <si>
    <t>28 Market Square</t>
  </si>
  <si>
    <t xml:space="preserve">0161 6334223                            </t>
  </si>
  <si>
    <t>2009-10-16</t>
  </si>
  <si>
    <t>FRK93</t>
  </si>
  <si>
    <t>9 Manchester Road</t>
  </si>
  <si>
    <t xml:space="preserve">M28 3NS                  </t>
  </si>
  <si>
    <t xml:space="preserve">0161 7905343                            </t>
  </si>
  <si>
    <t>FRL97</t>
  </si>
  <si>
    <t>A &amp; A Pharmacy Ltd</t>
  </si>
  <si>
    <t>58 Wilmslow Road</t>
  </si>
  <si>
    <t xml:space="preserve">M14 5AL                  </t>
  </si>
  <si>
    <t xml:space="preserve">0161 2248501                            </t>
  </si>
  <si>
    <t>FRN15</t>
  </si>
  <si>
    <t>Crown Point Nth Retail Pk</t>
  </si>
  <si>
    <t>Ashton Road</t>
  </si>
  <si>
    <t xml:space="preserve">M34 3LF                  </t>
  </si>
  <si>
    <t xml:space="preserve">0161 3360794                            </t>
  </si>
  <si>
    <t>2006-12-02</t>
  </si>
  <si>
    <t>FRP10</t>
  </si>
  <si>
    <t>Mr P Thacker</t>
  </si>
  <si>
    <t>Thacker's Pharmacy</t>
  </si>
  <si>
    <t>436 Altrincham Road</t>
  </si>
  <si>
    <t xml:space="preserve">M23 9AB                  </t>
  </si>
  <si>
    <t xml:space="preserve">0161 9983149                            </t>
  </si>
  <si>
    <t>FRQ62</t>
  </si>
  <si>
    <t>Jk Pharmacy Ltd</t>
  </si>
  <si>
    <t>Merseybank Pharmacy</t>
  </si>
  <si>
    <t>30 Mersey Bank Avenue</t>
  </si>
  <si>
    <t xml:space="preserve">M21 7NN                  </t>
  </si>
  <si>
    <t xml:space="preserve">0161 4457178                            </t>
  </si>
  <si>
    <t>FRQ90</t>
  </si>
  <si>
    <t>193 Langworthy Road</t>
  </si>
  <si>
    <t>Seedley</t>
  </si>
  <si>
    <t xml:space="preserve">M6 5PW                   </t>
  </si>
  <si>
    <t xml:space="preserve">0161 7361258                            </t>
  </si>
  <si>
    <t>FRR86</t>
  </si>
  <si>
    <t>50 Manchester Road</t>
  </si>
  <si>
    <t>Hopwood</t>
  </si>
  <si>
    <t xml:space="preserve">OL10 2AH                 </t>
  </si>
  <si>
    <t xml:space="preserve">01706 623929                            </t>
  </si>
  <si>
    <t>FRT42</t>
  </si>
  <si>
    <t>109 Langworthy Road</t>
  </si>
  <si>
    <t xml:space="preserve">M6 5PH                   </t>
  </si>
  <si>
    <t xml:space="preserve">0161 7361205                            </t>
  </si>
  <si>
    <t>FRT78</t>
  </si>
  <si>
    <t xml:space="preserve">M24 1HB                  </t>
  </si>
  <si>
    <t xml:space="preserve">0161 9127147                            </t>
  </si>
  <si>
    <t>FRV97</t>
  </si>
  <si>
    <t>13 Hankinson Way</t>
  </si>
  <si>
    <t xml:space="preserve">M6 5JA                   </t>
  </si>
  <si>
    <t xml:space="preserve">0161 7360068                            </t>
  </si>
  <si>
    <t>FRW37</t>
  </si>
  <si>
    <t>Dr Ra Sommerville</t>
  </si>
  <si>
    <t>Whitemoss Pharmacy</t>
  </si>
  <si>
    <t>247 Charlestown Road</t>
  </si>
  <si>
    <t xml:space="preserve">M9 7BD                   </t>
  </si>
  <si>
    <t xml:space="preserve">0161 7403762                            </t>
  </si>
  <si>
    <t>FRW39</t>
  </si>
  <si>
    <t>91 Holmes House Avenue</t>
  </si>
  <si>
    <t>Winstanley</t>
  </si>
  <si>
    <t xml:space="preserve">WN3 6JA                  </t>
  </si>
  <si>
    <t xml:space="preserve">01942 211090                            </t>
  </si>
  <si>
    <t>FRX02</t>
  </si>
  <si>
    <t>Longboon &amp; Wise Ltd</t>
  </si>
  <si>
    <t>Rusholme Health Centre</t>
  </si>
  <si>
    <t>Walmer Street</t>
  </si>
  <si>
    <t xml:space="preserve">M14 5NP                  </t>
  </si>
  <si>
    <t>FRX12</t>
  </si>
  <si>
    <t>Brackley Street</t>
  </si>
  <si>
    <t xml:space="preserve">BL4 9DT                  </t>
  </si>
  <si>
    <t>FRY79</t>
  </si>
  <si>
    <t>6 The Hollins</t>
  </si>
  <si>
    <t>Stockport Road</t>
  </si>
  <si>
    <t xml:space="preserve">SK6 6AY                  </t>
  </si>
  <si>
    <t xml:space="preserve">0161 4273336                            </t>
  </si>
  <si>
    <t>FR006</t>
  </si>
  <si>
    <t>97-99 High Street</t>
  </si>
  <si>
    <t xml:space="preserve">WA3 3BU                  </t>
  </si>
  <si>
    <t xml:space="preserve">01942 726054                            </t>
  </si>
  <si>
    <t>FR114</t>
  </si>
  <si>
    <t>Muhammad Mian</t>
  </si>
  <si>
    <t>117b Withington Road</t>
  </si>
  <si>
    <t xml:space="preserve">M16 8EE                  </t>
  </si>
  <si>
    <t xml:space="preserve">0161 2278106                            </t>
  </si>
  <si>
    <t>2009-09-23</t>
  </si>
  <si>
    <t>FR189</t>
  </si>
  <si>
    <t>Bladon B (Hale) Ltd</t>
  </si>
  <si>
    <t>219 Ashley Road</t>
  </si>
  <si>
    <t xml:space="preserve">WA15 9SZ                 </t>
  </si>
  <si>
    <t xml:space="preserve">0161 9281233                            </t>
  </si>
  <si>
    <t>FR216</t>
  </si>
  <si>
    <t>Crompton Health Centre</t>
  </si>
  <si>
    <t>Crompton Way</t>
  </si>
  <si>
    <t xml:space="preserve">BL1 8UP                  </t>
  </si>
  <si>
    <t xml:space="preserve">01204 600730                            </t>
  </si>
  <si>
    <t>2008-03-17</t>
  </si>
  <si>
    <t>FR454</t>
  </si>
  <si>
    <t>20-22 Chorlton Place</t>
  </si>
  <si>
    <t>Wilbraham Road</t>
  </si>
  <si>
    <t xml:space="preserve">M21 9AQ                  </t>
  </si>
  <si>
    <t xml:space="preserve">0161 8811121                            </t>
  </si>
  <si>
    <t>FR889</t>
  </si>
  <si>
    <t>9 Market Street</t>
  </si>
  <si>
    <t xml:space="preserve">SK6 7AA                  </t>
  </si>
  <si>
    <t xml:space="preserve">0161 4272033                            </t>
  </si>
  <si>
    <t>FTA20</t>
  </si>
  <si>
    <t>69 Milkstone Road</t>
  </si>
  <si>
    <t xml:space="preserve">OL11 1NT                 </t>
  </si>
  <si>
    <t xml:space="preserve">01706 646380                            </t>
  </si>
  <si>
    <t>FTD04</t>
  </si>
  <si>
    <t>Heaton Park Road</t>
  </si>
  <si>
    <t>Higher Blackley</t>
  </si>
  <si>
    <t xml:space="preserve">M9 0QS                   </t>
  </si>
  <si>
    <t xml:space="preserve">0161 7959785                            </t>
  </si>
  <si>
    <t>FTD54</t>
  </si>
  <si>
    <t>Manch.Fort Retail Park</t>
  </si>
  <si>
    <t>Cheetham Hill Road</t>
  </si>
  <si>
    <t xml:space="preserve">M8 8EP                   </t>
  </si>
  <si>
    <t>FTF16</t>
  </si>
  <si>
    <t>Longford Street Med Ctr</t>
  </si>
  <si>
    <t>Longford Street</t>
  </si>
  <si>
    <t xml:space="preserve">OL10 4NH                 </t>
  </si>
  <si>
    <t xml:space="preserve">01706 369988                            </t>
  </si>
  <si>
    <t>FTF35</t>
  </si>
  <si>
    <t>23 Church Street</t>
  </si>
  <si>
    <t xml:space="preserve">M46 9DE                  </t>
  </si>
  <si>
    <t xml:space="preserve">01942 882023                            </t>
  </si>
  <si>
    <t>FTG05</t>
  </si>
  <si>
    <t>59 Parr Lane</t>
  </si>
  <si>
    <t>Unsworth</t>
  </si>
  <si>
    <t xml:space="preserve">BL9 8JR                  </t>
  </si>
  <si>
    <t xml:space="preserve">0161 7663595                            </t>
  </si>
  <si>
    <t>2007-11-11</t>
  </si>
  <si>
    <t>FTG52</t>
  </si>
  <si>
    <t>Rigby &amp; Higginson Pharmacy</t>
  </si>
  <si>
    <t>140 Church Street</t>
  </si>
  <si>
    <t xml:space="preserve">BL5 3SX                  </t>
  </si>
  <si>
    <t xml:space="preserve">01942 813104                            </t>
  </si>
  <si>
    <t>FTG74</t>
  </si>
  <si>
    <t>K's Chemists Ltd</t>
  </si>
  <si>
    <t>Ordsall Health</t>
  </si>
  <si>
    <t>120 Phoebe Street</t>
  </si>
  <si>
    <t xml:space="preserve">M5 3PH                   </t>
  </si>
  <si>
    <t xml:space="preserve">0161 8727257                            </t>
  </si>
  <si>
    <t>FTH04</t>
  </si>
  <si>
    <t>Ansar Mahmood Limited</t>
  </si>
  <si>
    <t>169 Mossley Road</t>
  </si>
  <si>
    <t xml:space="preserve">07877 266291                            </t>
  </si>
  <si>
    <t>2012-12-12</t>
  </si>
  <si>
    <t>FTH16</t>
  </si>
  <si>
    <t>1-2 St Margarets Building</t>
  </si>
  <si>
    <t>Bury Old Road</t>
  </si>
  <si>
    <t>Cheetham Hill</t>
  </si>
  <si>
    <t xml:space="preserve">M7 4PF                   </t>
  </si>
  <si>
    <t>FTH44</t>
  </si>
  <si>
    <t>Wise (Chemist)Ltd</t>
  </si>
  <si>
    <t>372-374 Dickenson Road</t>
  </si>
  <si>
    <t xml:space="preserve">M13 0WQ                  </t>
  </si>
  <si>
    <t>FTL19</t>
  </si>
  <si>
    <t>164-166 Higher Bents Lane</t>
  </si>
  <si>
    <t xml:space="preserve">SK6 2LU                  </t>
  </si>
  <si>
    <t xml:space="preserve">0161 4303214                            </t>
  </si>
  <si>
    <t>FTL84</t>
  </si>
  <si>
    <t>Unit Ff2 Ellesmere Centre</t>
  </si>
  <si>
    <t xml:space="preserve">M28 3ZD                  </t>
  </si>
  <si>
    <t xml:space="preserve">0161 7905591                            </t>
  </si>
  <si>
    <t>1974-03-01</t>
  </si>
  <si>
    <t>FTP38</t>
  </si>
  <si>
    <t>Altrincham Retail Park</t>
  </si>
  <si>
    <t>George Richards Way</t>
  </si>
  <si>
    <t>Altrincham, Cheshire</t>
  </si>
  <si>
    <t xml:space="preserve">WA14 5GR                 </t>
  </si>
  <si>
    <t xml:space="preserve">0161 9285024                            </t>
  </si>
  <si>
    <t>2005-09-11</t>
  </si>
  <si>
    <t>FTP74</t>
  </si>
  <si>
    <t>1-3 Bow Street</t>
  </si>
  <si>
    <t xml:space="preserve">OL6 6BU                  </t>
  </si>
  <si>
    <t xml:space="preserve">0161 3301746                            </t>
  </si>
  <si>
    <t>FTP94</t>
  </si>
  <si>
    <t>Hollowood Chemists Limited</t>
  </si>
  <si>
    <t>Hollowood Chemist</t>
  </si>
  <si>
    <t>69 Washway Road</t>
  </si>
  <si>
    <t xml:space="preserve">M33 7SS                  </t>
  </si>
  <si>
    <t xml:space="preserve">0161 9628228                            </t>
  </si>
  <si>
    <t>FTP99</t>
  </si>
  <si>
    <t>236 Wellington Road South</t>
  </si>
  <si>
    <t xml:space="preserve">0161 4803371                            </t>
  </si>
  <si>
    <t>FTQ04</t>
  </si>
  <si>
    <t>27 Market Street</t>
  </si>
  <si>
    <t xml:space="preserve">0161 3685748                            </t>
  </si>
  <si>
    <t>2007-01-03</t>
  </si>
  <si>
    <t>FTR17</t>
  </si>
  <si>
    <t>Yasmina Medical Ltd</t>
  </si>
  <si>
    <t>Yorkshire Street Pharmacy</t>
  </si>
  <si>
    <t>200 Yorkshire Street</t>
  </si>
  <si>
    <t xml:space="preserve">OL16 2DW                 </t>
  </si>
  <si>
    <t xml:space="preserve">01706 559002                            </t>
  </si>
  <si>
    <t>FTR34</t>
  </si>
  <si>
    <t>Ee Amadi Ltd</t>
  </si>
  <si>
    <t>Drugs4u Pharmacy</t>
  </si>
  <si>
    <t>Amadi's Food Mart Store</t>
  </si>
  <si>
    <t>311 Moston Lane</t>
  </si>
  <si>
    <t xml:space="preserve">0161 2228287                            </t>
  </si>
  <si>
    <t>FTW72</t>
  </si>
  <si>
    <t>Stanley Grove</t>
  </si>
  <si>
    <t xml:space="preserve">M12 4NH                  </t>
  </si>
  <si>
    <t>FTX05</t>
  </si>
  <si>
    <t>2 Station Bridge</t>
  </si>
  <si>
    <t xml:space="preserve">M41 9SB                  </t>
  </si>
  <si>
    <t xml:space="preserve">0161 7482090                            </t>
  </si>
  <si>
    <t>FT377</t>
  </si>
  <si>
    <t>2 Whitswood Close</t>
  </si>
  <si>
    <t xml:space="preserve">M16 7AW                  </t>
  </si>
  <si>
    <t xml:space="preserve">0161 2269147                            </t>
  </si>
  <si>
    <t>FT740</t>
  </si>
  <si>
    <t>16 Plymouth Road</t>
  </si>
  <si>
    <t xml:space="preserve">M33 5JD                  </t>
  </si>
  <si>
    <t xml:space="preserve">0161 9732843                            </t>
  </si>
  <si>
    <t>FT820</t>
  </si>
  <si>
    <t>56/58 Heaton Moor Road</t>
  </si>
  <si>
    <t xml:space="preserve">SK4 4NZ                  </t>
  </si>
  <si>
    <t xml:space="preserve">0161 4322029                            </t>
  </si>
  <si>
    <t>FT852</t>
  </si>
  <si>
    <t>Bury New Road</t>
  </si>
  <si>
    <t xml:space="preserve">M25 7BL                  </t>
  </si>
  <si>
    <t xml:space="preserve">0161 9109449                            </t>
  </si>
  <si>
    <t>FVC27</t>
  </si>
  <si>
    <t>183-187 Victoria Avenue</t>
  </si>
  <si>
    <t xml:space="preserve">M9 0RB                   </t>
  </si>
  <si>
    <t xml:space="preserve">0161 7401902                            </t>
  </si>
  <si>
    <t>1997-09-29</t>
  </si>
  <si>
    <t>FVE24</t>
  </si>
  <si>
    <t>Oldham Icc</t>
  </si>
  <si>
    <t>New Radcliffe Street</t>
  </si>
  <si>
    <t xml:space="preserve">OL1 1NL                  </t>
  </si>
  <si>
    <t xml:space="preserve">0161 6265426                            </t>
  </si>
  <si>
    <t>FVE59</t>
  </si>
  <si>
    <t>Formans Chemist</t>
  </si>
  <si>
    <t>12 Park Hill</t>
  </si>
  <si>
    <t xml:space="preserve">M25 0FX                  </t>
  </si>
  <si>
    <t xml:space="preserve">0161 7403438                            </t>
  </si>
  <si>
    <t>FVF91</t>
  </si>
  <si>
    <t>Mouna Zaoui</t>
  </si>
  <si>
    <t>Virtus Pharmacy</t>
  </si>
  <si>
    <t>Office 20 Adamson House</t>
  </si>
  <si>
    <t>Towers Bus Pk,Wilmslow Rd</t>
  </si>
  <si>
    <t xml:space="preserve">M20 2YY                  </t>
  </si>
  <si>
    <t xml:space="preserve">0161 9554371                            </t>
  </si>
  <si>
    <t>FVG83</t>
  </si>
  <si>
    <t>Medicstar (Uk) Limited</t>
  </si>
  <si>
    <t>Pelican Pharmacy</t>
  </si>
  <si>
    <t>344 Manchester Road</t>
  </si>
  <si>
    <t>West Timperley</t>
  </si>
  <si>
    <t xml:space="preserve">WA14 5NH                 </t>
  </si>
  <si>
    <t xml:space="preserve">0161 9624255                            </t>
  </si>
  <si>
    <t>FVG84</t>
  </si>
  <si>
    <t>133 Heaton Moor Road</t>
  </si>
  <si>
    <t xml:space="preserve">SK4 4HY                  </t>
  </si>
  <si>
    <t xml:space="preserve">0161 4321514                            </t>
  </si>
  <si>
    <t>FVG90</t>
  </si>
  <si>
    <t>4court Healthcare Ltd</t>
  </si>
  <si>
    <t>4court Pharmacy</t>
  </si>
  <si>
    <t>Heybrook Service Station</t>
  </si>
  <si>
    <t xml:space="preserve">OL16 2NT                 </t>
  </si>
  <si>
    <t xml:space="preserve">01706 646262                            </t>
  </si>
  <si>
    <t>2011-02-02</t>
  </si>
  <si>
    <t>FVH45</t>
  </si>
  <si>
    <t>291-293 Bolton Road</t>
  </si>
  <si>
    <t xml:space="preserve">M6 7GU                   </t>
  </si>
  <si>
    <t xml:space="preserve">0161 7361216                            </t>
  </si>
  <si>
    <t>FVJ15</t>
  </si>
  <si>
    <t>407 Queens Road</t>
  </si>
  <si>
    <t xml:space="preserve">M40 8RL                  </t>
  </si>
  <si>
    <t xml:space="preserve">0161 2055480                            </t>
  </si>
  <si>
    <t>FVJ30</t>
  </si>
  <si>
    <t>12 Morston Close</t>
  </si>
  <si>
    <t>Ellenbrook Village Centre</t>
  </si>
  <si>
    <t xml:space="preserve">M28 1PB                  </t>
  </si>
  <si>
    <t xml:space="preserve">0161 7907160                            </t>
  </si>
  <si>
    <t>2003-05-19</t>
  </si>
  <si>
    <t>FVJ50</t>
  </si>
  <si>
    <t>37 Petersfield Drive</t>
  </si>
  <si>
    <t xml:space="preserve">M23 9PS                  </t>
  </si>
  <si>
    <t xml:space="preserve">0161 9051293                            </t>
  </si>
  <si>
    <t>FVK46</t>
  </si>
  <si>
    <t>Pendleton Gateway</t>
  </si>
  <si>
    <t>1 Broadwalk</t>
  </si>
  <si>
    <t xml:space="preserve">M6 5FX                   </t>
  </si>
  <si>
    <t xml:space="preserve">0161 7362746                            </t>
  </si>
  <si>
    <t>FVM22</t>
  </si>
  <si>
    <t>391 Manchester Road</t>
  </si>
  <si>
    <t>Astley, Tyldesley</t>
  </si>
  <si>
    <t xml:space="preserve">M29 7BY                  </t>
  </si>
  <si>
    <t xml:space="preserve">01942 883949                            </t>
  </si>
  <si>
    <t>FVP03</t>
  </si>
  <si>
    <t>Broughton Park Pharmacy Ltd</t>
  </si>
  <si>
    <t>Rosenhead Chemist</t>
  </si>
  <si>
    <t>49 Leicester Road</t>
  </si>
  <si>
    <t xml:space="preserve">M7 4AS                   </t>
  </si>
  <si>
    <t xml:space="preserve">0161 7921017                            </t>
  </si>
  <si>
    <t>2010-10-12</t>
  </si>
  <si>
    <t>FVP13</t>
  </si>
  <si>
    <t>The Health Centre Phmcy</t>
  </si>
  <si>
    <t>659 Bolton Road</t>
  </si>
  <si>
    <t>Pendlebury</t>
  </si>
  <si>
    <t xml:space="preserve">M27 8HP                  </t>
  </si>
  <si>
    <t xml:space="preserve">0161 7940936                            </t>
  </si>
  <si>
    <t>FVP90</t>
  </si>
  <si>
    <t>287 Cheetham Hill Road</t>
  </si>
  <si>
    <t xml:space="preserve">M8 0SN                   </t>
  </si>
  <si>
    <t xml:space="preserve">0161 2035060                            </t>
  </si>
  <si>
    <t>FVQ81</t>
  </si>
  <si>
    <t>Khaliss Limited</t>
  </si>
  <si>
    <t>Cheetham Hill Internet Pharmacy</t>
  </si>
  <si>
    <t>460b Cheetham Hill Road</t>
  </si>
  <si>
    <t xml:space="preserve">M8 9JW                   </t>
  </si>
  <si>
    <t xml:space="preserve">07958 409262                            </t>
  </si>
  <si>
    <t>FVR00</t>
  </si>
  <si>
    <t>69-72 The Mall</t>
  </si>
  <si>
    <t>Arndale Centre</t>
  </si>
  <si>
    <t xml:space="preserve">M32 9BD                  </t>
  </si>
  <si>
    <t>FVR47</t>
  </si>
  <si>
    <t>202 Chapel Street</t>
  </si>
  <si>
    <t xml:space="preserve">M3 6BY                   </t>
  </si>
  <si>
    <t xml:space="preserve">0161 8391212                            </t>
  </si>
  <si>
    <t>FVT34</t>
  </si>
  <si>
    <t>PCT Healthcare</t>
  </si>
  <si>
    <t>87 Moston Lane East</t>
  </si>
  <si>
    <t>New Moston</t>
  </si>
  <si>
    <t xml:space="preserve">M40 3GP                  </t>
  </si>
  <si>
    <t xml:space="preserve">0161 6814128                            </t>
  </si>
  <si>
    <t>FVV80</t>
  </si>
  <si>
    <t>1 Buckingham Road</t>
  </si>
  <si>
    <t xml:space="preserve">SK8 5EG                  </t>
  </si>
  <si>
    <t xml:space="preserve">0161 4853155                            </t>
  </si>
  <si>
    <t>FVW56</t>
  </si>
  <si>
    <t>Middlebrook Retail Park</t>
  </si>
  <si>
    <t>The Linkway, Hornwich</t>
  </si>
  <si>
    <t xml:space="preserve">BL6 6JA                  </t>
  </si>
  <si>
    <t xml:space="preserve">01204 699337                            </t>
  </si>
  <si>
    <t>FVW83</t>
  </si>
  <si>
    <t>Noble &amp; Peacock</t>
  </si>
  <si>
    <t>556 Chorley Old Road</t>
  </si>
  <si>
    <t xml:space="preserve">BL1 6AB                  </t>
  </si>
  <si>
    <t xml:space="preserve">01204 843088                            </t>
  </si>
  <si>
    <t>FVX03</t>
  </si>
  <si>
    <t>Platt Bridge Consortium Llp</t>
  </si>
  <si>
    <t>Liverpool Road Pharmacy</t>
  </si>
  <si>
    <t>612 Liverpool Road</t>
  </si>
  <si>
    <t xml:space="preserve">WN2 5BB                  </t>
  </si>
  <si>
    <t xml:space="preserve">01942 866120                            </t>
  </si>
  <si>
    <t>FVY60</t>
  </si>
  <si>
    <t>861a Ashton New Road</t>
  </si>
  <si>
    <t xml:space="preserve">M11 4PA                  </t>
  </si>
  <si>
    <t>FV018</t>
  </si>
  <si>
    <t>Warren Street</t>
  </si>
  <si>
    <t xml:space="preserve">SK1 1UA                  </t>
  </si>
  <si>
    <t xml:space="preserve">0161 4293818                            </t>
  </si>
  <si>
    <t>FV025</t>
  </si>
  <si>
    <t>Nabila Hussain Ltd</t>
  </si>
  <si>
    <t>Grove Village Pharmacy</t>
  </si>
  <si>
    <t>Unit8-9 Grove Vill Parade</t>
  </si>
  <si>
    <t>Stockport Rd, Ardwick</t>
  </si>
  <si>
    <t xml:space="preserve">M13 9AB                  </t>
  </si>
  <si>
    <t xml:space="preserve">0161 2738254                            </t>
  </si>
  <si>
    <t>2010-12-03</t>
  </si>
  <si>
    <t>FV047</t>
  </si>
  <si>
    <t>Unit 11 Lime Square</t>
  </si>
  <si>
    <t>1221 Ashton Old Road</t>
  </si>
  <si>
    <t>Openshaw</t>
  </si>
  <si>
    <t xml:space="preserve">M11 1DA                  </t>
  </si>
  <si>
    <t xml:space="preserve">0161 3012940                            </t>
  </si>
  <si>
    <t>FV053</t>
  </si>
  <si>
    <t>Regent Retail Park</t>
  </si>
  <si>
    <t>46 Ordsall Lane</t>
  </si>
  <si>
    <t xml:space="preserve">M5 3TP                   </t>
  </si>
  <si>
    <t xml:space="preserve">0161 8349316                            </t>
  </si>
  <si>
    <t>1995-11-11</t>
  </si>
  <si>
    <t>FV072</t>
  </si>
  <si>
    <t>Stonehill Pharmacy</t>
  </si>
  <si>
    <t>Piggott Street</t>
  </si>
  <si>
    <t xml:space="preserve">BL4 9QJ                  </t>
  </si>
  <si>
    <t>1991-06-17</t>
  </si>
  <si>
    <t>FV113</t>
  </si>
  <si>
    <t>Patel AS</t>
  </si>
  <si>
    <t>203 Lightbowne Road</t>
  </si>
  <si>
    <t xml:space="preserve">M40 9DD                  </t>
  </si>
  <si>
    <t xml:space="preserve">0161 6813006                            </t>
  </si>
  <si>
    <t>1999-04-12</t>
  </si>
  <si>
    <t>FV462</t>
  </si>
  <si>
    <t>Spring Street</t>
  </si>
  <si>
    <t xml:space="preserve">BL9 0RN                  </t>
  </si>
  <si>
    <t>2011-05-23</t>
  </si>
  <si>
    <t>FV470</t>
  </si>
  <si>
    <t>Riverside Retail Park</t>
  </si>
  <si>
    <t>Pilkington Way,Radcliffe</t>
  </si>
  <si>
    <t xml:space="preserve">M26 3DA                  </t>
  </si>
  <si>
    <t xml:space="preserve">0161 7232201                            </t>
  </si>
  <si>
    <t>1999-03-23</t>
  </si>
  <si>
    <t>FV604</t>
  </si>
  <si>
    <t>201 Upper Chorlton Road</t>
  </si>
  <si>
    <t>Whalley Range</t>
  </si>
  <si>
    <t xml:space="preserve">M16 0BH                  </t>
  </si>
  <si>
    <t xml:space="preserve">0161 8811850                            </t>
  </si>
  <si>
    <t>FV762</t>
  </si>
  <si>
    <t>Royton Hlth Wellbeing Ctr</t>
  </si>
  <si>
    <t>Park Street, Royton</t>
  </si>
  <si>
    <t xml:space="preserve">OL2 6QW                  </t>
  </si>
  <si>
    <t xml:space="preserve">0161 6283584                            </t>
  </si>
  <si>
    <t>FV813</t>
  </si>
  <si>
    <t>6 Vernon Road</t>
  </si>
  <si>
    <t>Greenmount</t>
  </si>
  <si>
    <t xml:space="preserve">BL8 4DD                  </t>
  </si>
  <si>
    <t xml:space="preserve">01204 883220                            </t>
  </si>
  <si>
    <t>2006-05-19</t>
  </si>
  <si>
    <t>FV818</t>
  </si>
  <si>
    <t>Wilkinson Pharmacy</t>
  </si>
  <si>
    <t>384 Hollinwood Avenue</t>
  </si>
  <si>
    <t xml:space="preserve">M40 0JD                  </t>
  </si>
  <si>
    <t>1995-03-07</t>
  </si>
  <si>
    <t>FWC16</t>
  </si>
  <si>
    <t>Lloyd Street</t>
  </si>
  <si>
    <t xml:space="preserve">WA14 2SU                 </t>
  </si>
  <si>
    <t xml:space="preserve">0161 9413185                            </t>
  </si>
  <si>
    <t>2006-05-06</t>
  </si>
  <si>
    <t>FWC39</t>
  </si>
  <si>
    <t>The Linkway</t>
  </si>
  <si>
    <t>Horwich, Bolton</t>
  </si>
  <si>
    <t xml:space="preserve">01204 469831                            </t>
  </si>
  <si>
    <t>FWD56</t>
  </si>
  <si>
    <t>Unit 24</t>
  </si>
  <si>
    <t xml:space="preserve">0161 9115405                            </t>
  </si>
  <si>
    <t>FWE01</t>
  </si>
  <si>
    <t xml:space="preserve">SK8 3BB                  </t>
  </si>
  <si>
    <t xml:space="preserve">0161 4287714                            </t>
  </si>
  <si>
    <t>2005-12-03</t>
  </si>
  <si>
    <t>FWF02</t>
  </si>
  <si>
    <t>Dvs Healthcare Ltd</t>
  </si>
  <si>
    <t>Beech Road Pharmacy</t>
  </si>
  <si>
    <t>107 Beech Road</t>
  </si>
  <si>
    <t xml:space="preserve">M21 9EQ                  </t>
  </si>
  <si>
    <t xml:space="preserve">0161 8813865                            </t>
  </si>
  <si>
    <t>2008-10-17</t>
  </si>
  <si>
    <t>FWG32</t>
  </si>
  <si>
    <t>Retail Park, Unit 5</t>
  </si>
  <si>
    <t xml:space="preserve">01204 523689                            </t>
  </si>
  <si>
    <t>FWL15</t>
  </si>
  <si>
    <t>Church Street Chemist</t>
  </si>
  <si>
    <t>99-101 Church Street</t>
  </si>
  <si>
    <t xml:space="preserve">M30 9AN                  </t>
  </si>
  <si>
    <t xml:space="preserve">0161 7076063                            </t>
  </si>
  <si>
    <t>FWM21</t>
  </si>
  <si>
    <t>7 Argyle Parade</t>
  </si>
  <si>
    <t>Darnhill</t>
  </si>
  <si>
    <t xml:space="preserve">OL10 3RY                 </t>
  </si>
  <si>
    <t xml:space="preserve">01706 360787                            </t>
  </si>
  <si>
    <t>FWM71</t>
  </si>
  <si>
    <t>Lloyd House</t>
  </si>
  <si>
    <t>No 7 Lloyd Street</t>
  </si>
  <si>
    <t xml:space="preserve">WA14 2DD                 </t>
  </si>
  <si>
    <t xml:space="preserve">0161 9282114                            </t>
  </si>
  <si>
    <t>FWN23</t>
  </si>
  <si>
    <t>Fir Road Pharmacy</t>
  </si>
  <si>
    <t>8 Fir Road</t>
  </si>
  <si>
    <t xml:space="preserve">SK7 2NP                  </t>
  </si>
  <si>
    <t>FWN72</t>
  </si>
  <si>
    <t xml:space="preserve">M8 5DP                   </t>
  </si>
  <si>
    <t xml:space="preserve">0161 2517547                            </t>
  </si>
  <si>
    <t>FWN99</t>
  </si>
  <si>
    <t>36-38 Market Street</t>
  </si>
  <si>
    <t xml:space="preserve">M46 0DG                  </t>
  </si>
  <si>
    <t xml:space="preserve">01942 883326                            </t>
  </si>
  <si>
    <t>FWP56</t>
  </si>
  <si>
    <t>Butler Green Ltd</t>
  </si>
  <si>
    <t>Butler Green Pharmacy</t>
  </si>
  <si>
    <t>Fields New Road</t>
  </si>
  <si>
    <t xml:space="preserve">OL9 8NH                  </t>
  </si>
  <si>
    <t xml:space="preserve">0161 6245916                            </t>
  </si>
  <si>
    <t>FWP71</t>
  </si>
  <si>
    <t>Unit 2, The Forum Centre</t>
  </si>
  <si>
    <t xml:space="preserve">M22 5RX                  </t>
  </si>
  <si>
    <t xml:space="preserve">0161 4989716                            </t>
  </si>
  <si>
    <t>FWQ12</t>
  </si>
  <si>
    <t>Mr M Ijaz</t>
  </si>
  <si>
    <t>Cheadle Heath Pharmacy</t>
  </si>
  <si>
    <t>258 Stockport Road</t>
  </si>
  <si>
    <t xml:space="preserve">0161 4913704                            </t>
  </si>
  <si>
    <t>2012-06-27</t>
  </si>
  <si>
    <t>FWT50</t>
  </si>
  <si>
    <t>25 Hale Top</t>
  </si>
  <si>
    <t xml:space="preserve">M22 5RN                  </t>
  </si>
  <si>
    <t xml:space="preserve">0161 4371798                            </t>
  </si>
  <si>
    <t>FWV01</t>
  </si>
  <si>
    <t>Pendleton Way</t>
  </si>
  <si>
    <t xml:space="preserve">M6 5JG                   </t>
  </si>
  <si>
    <t xml:space="preserve">0161 9568447                            </t>
  </si>
  <si>
    <t>FWX25</t>
  </si>
  <si>
    <t>5 Kingsway Buildings</t>
  </si>
  <si>
    <t xml:space="preserve">M19 1PH                  </t>
  </si>
  <si>
    <t xml:space="preserve">0161 4321478                            </t>
  </si>
  <si>
    <t>FW079</t>
  </si>
  <si>
    <t>Brinnington Pharmacy Limited</t>
  </si>
  <si>
    <t>Brinnington Health Centre</t>
  </si>
  <si>
    <t>Brinnington Road</t>
  </si>
  <si>
    <t xml:space="preserve">SK5 8BS                  </t>
  </si>
  <si>
    <t xml:space="preserve">0161 4941114                            </t>
  </si>
  <si>
    <t>FW187</t>
  </si>
  <si>
    <t>Standish Pharmacy Ltd</t>
  </si>
  <si>
    <t>Standish Pharmacy</t>
  </si>
  <si>
    <t>15 Preston Road</t>
  </si>
  <si>
    <t xml:space="preserve">WN6 0HR                  </t>
  </si>
  <si>
    <t xml:space="preserve">01257 421220                            </t>
  </si>
  <si>
    <t>FW312</t>
  </si>
  <si>
    <t>Cheetham Hill Primary Cc</t>
  </si>
  <si>
    <t>244 Cheetham Hill Road</t>
  </si>
  <si>
    <t xml:space="preserve">M8 8UP                   </t>
  </si>
  <si>
    <t xml:space="preserve">0161 2051678                            </t>
  </si>
  <si>
    <t>FW336</t>
  </si>
  <si>
    <t>Captain Lees Road</t>
  </si>
  <si>
    <t xml:space="preserve">BL5 3UB                  </t>
  </si>
  <si>
    <t xml:space="preserve">01942 840979                            </t>
  </si>
  <si>
    <t>FW398</t>
  </si>
  <si>
    <t>109 North Road</t>
  </si>
  <si>
    <t xml:space="preserve">M11 4NE                  </t>
  </si>
  <si>
    <t>FW527</t>
  </si>
  <si>
    <t>Greenfield Lane</t>
  </si>
  <si>
    <t xml:space="preserve">OL2 8QP                  </t>
  </si>
  <si>
    <t xml:space="preserve">01706 883510                            </t>
  </si>
  <si>
    <t>FW694</t>
  </si>
  <si>
    <t>Featherstall Road North</t>
  </si>
  <si>
    <t xml:space="preserve">OL9 6BW                  </t>
  </si>
  <si>
    <t>2007-08-27</t>
  </si>
  <si>
    <t>FW809</t>
  </si>
  <si>
    <t>Mr Maksud Matadar</t>
  </si>
  <si>
    <t>Newbrook Pharmacy</t>
  </si>
  <si>
    <t>56 Newbrook Road</t>
  </si>
  <si>
    <t>Over Hulton</t>
  </si>
  <si>
    <t xml:space="preserve">BL5 1ER                  </t>
  </si>
  <si>
    <t xml:space="preserve">01204 656798                            </t>
  </si>
  <si>
    <t>FW813</t>
  </si>
  <si>
    <t>Reeds Chemist</t>
  </si>
  <si>
    <t>182 Church Road</t>
  </si>
  <si>
    <t xml:space="preserve">M41 9FD                  </t>
  </si>
  <si>
    <t xml:space="preserve">0161 7482438                            </t>
  </si>
  <si>
    <t>FW814</t>
  </si>
  <si>
    <t>147-149 Elliott Street</t>
  </si>
  <si>
    <t xml:space="preserve">01942 883249                            </t>
  </si>
  <si>
    <t>FXA61</t>
  </si>
  <si>
    <t>6 Queensway</t>
  </si>
  <si>
    <t xml:space="preserve">M19 1QP                  </t>
  </si>
  <si>
    <t xml:space="preserve">0161 4323467                            </t>
  </si>
  <si>
    <t>FXC18</t>
  </si>
  <si>
    <t>Westleigh Pharmacy</t>
  </si>
  <si>
    <t>103 Crumpsall Lane</t>
  </si>
  <si>
    <t xml:space="preserve">M8 5SR                   </t>
  </si>
  <si>
    <t xml:space="preserve">0161 7214086                            </t>
  </si>
  <si>
    <t>2000-04-17</t>
  </si>
  <si>
    <t>FXD23</t>
  </si>
  <si>
    <t>8 The Hillock</t>
  </si>
  <si>
    <t>Harwood</t>
  </si>
  <si>
    <t xml:space="preserve">BL2 3HP                  </t>
  </si>
  <si>
    <t xml:space="preserve">01204 302694                            </t>
  </si>
  <si>
    <t>FXD46</t>
  </si>
  <si>
    <t>90 Liverpool Road</t>
  </si>
  <si>
    <t xml:space="preserve">M44 6FN                  </t>
  </si>
  <si>
    <t>FXD87</t>
  </si>
  <si>
    <t>7-9 Piccadilly</t>
  </si>
  <si>
    <t xml:space="preserve">0161 2283773                            </t>
  </si>
  <si>
    <t>FXF65</t>
  </si>
  <si>
    <t>Wise (Chems)Ltd</t>
  </si>
  <si>
    <t>376 Cheetham Hill Road</t>
  </si>
  <si>
    <t xml:space="preserve">M8 9LS                   </t>
  </si>
  <si>
    <t xml:space="preserve">0161 7407573                            </t>
  </si>
  <si>
    <t>FXF92</t>
  </si>
  <si>
    <t>800 Edenfield Road</t>
  </si>
  <si>
    <t>Norden</t>
  </si>
  <si>
    <t xml:space="preserve">OL12 7RB                 </t>
  </si>
  <si>
    <t xml:space="preserve">01706 353050                            </t>
  </si>
  <si>
    <t>FXF96</t>
  </si>
  <si>
    <t>Pennant Roberts G Ltd</t>
  </si>
  <si>
    <t>137 Ayres Road</t>
  </si>
  <si>
    <t xml:space="preserve">M16 9WR                  </t>
  </si>
  <si>
    <t xml:space="preserve">0161 8721121                            </t>
  </si>
  <si>
    <t>1996-06-09</t>
  </si>
  <si>
    <t>FXG39</t>
  </si>
  <si>
    <t>Curzon Road</t>
  </si>
  <si>
    <t xml:space="preserve">M33 7SA                  </t>
  </si>
  <si>
    <t xml:space="preserve">0161 9731075                            </t>
  </si>
  <si>
    <t>1997-04-21</t>
  </si>
  <si>
    <t>FXG57</t>
  </si>
  <si>
    <t>Parsonage Retail Park</t>
  </si>
  <si>
    <t>Parsonage Way, Leigh</t>
  </si>
  <si>
    <t xml:space="preserve">WN7 5SJ                  </t>
  </si>
  <si>
    <t xml:space="preserve">01942 260376                            </t>
  </si>
  <si>
    <t>FXK78</t>
  </si>
  <si>
    <t xml:space="preserve">M43 6TQ                  </t>
  </si>
  <si>
    <t xml:space="preserve">0161 3719721                            </t>
  </si>
  <si>
    <t>FXM02</t>
  </si>
  <si>
    <t>178 Liverpool Road</t>
  </si>
  <si>
    <t>Cadishead</t>
  </si>
  <si>
    <t xml:space="preserve">M44 5DD                  </t>
  </si>
  <si>
    <t>FXM89</t>
  </si>
  <si>
    <t>4 Moorside</t>
  </si>
  <si>
    <t>Scot Lane</t>
  </si>
  <si>
    <t>Aspull</t>
  </si>
  <si>
    <t>Nr.Wigan, Lancashire</t>
  </si>
  <si>
    <t xml:space="preserve">WN2 1XW                  </t>
  </si>
  <si>
    <t xml:space="preserve">01942 831225                            </t>
  </si>
  <si>
    <t>FXN37</t>
  </si>
  <si>
    <t>Lilleys Healthcare Ltd</t>
  </si>
  <si>
    <t>Lilleys Pharmacy &amp; Healthcare</t>
  </si>
  <si>
    <t>13 Turnstone Road</t>
  </si>
  <si>
    <t xml:space="preserve">SK2 5XT                  </t>
  </si>
  <si>
    <t xml:space="preserve">0161 4831842                            </t>
  </si>
  <si>
    <t>FXR98</t>
  </si>
  <si>
    <t>4 Hodge Road</t>
  </si>
  <si>
    <t xml:space="preserve">M28 3AT                  </t>
  </si>
  <si>
    <t xml:space="preserve">0161 7905336                            </t>
  </si>
  <si>
    <t>FXT26</t>
  </si>
  <si>
    <t>716 Bolton Road</t>
  </si>
  <si>
    <t>Pendlebury, Swinton</t>
  </si>
  <si>
    <t xml:space="preserve">M27 6EW                  </t>
  </si>
  <si>
    <t xml:space="preserve">0161 7942350                            </t>
  </si>
  <si>
    <t>FXT50</t>
  </si>
  <si>
    <t>6/7 Mocha Parade</t>
  </si>
  <si>
    <t>Lower Broughton</t>
  </si>
  <si>
    <t xml:space="preserve">0161 8329985                            </t>
  </si>
  <si>
    <t>FXV58</t>
  </si>
  <si>
    <t>Hindley Pharmacy Limited</t>
  </si>
  <si>
    <t>Hindley Health Centre Pharmacy</t>
  </si>
  <si>
    <t>Hindley Health Centre</t>
  </si>
  <si>
    <t>Liverpool Road</t>
  </si>
  <si>
    <t xml:space="preserve">WN2 3HQ                  </t>
  </si>
  <si>
    <t xml:space="preserve">01942 255304                            </t>
  </si>
  <si>
    <t>FXV77</t>
  </si>
  <si>
    <t>19 Town Street</t>
  </si>
  <si>
    <t>Marple Bridge</t>
  </si>
  <si>
    <t xml:space="preserve">SK6 5AA                  </t>
  </si>
  <si>
    <t xml:space="preserve">0161 4272517                            </t>
  </si>
  <si>
    <t>FXV84</t>
  </si>
  <si>
    <t>75 Eastham Way</t>
  </si>
  <si>
    <t xml:space="preserve">M38 9GR                  </t>
  </si>
  <si>
    <t xml:space="preserve">0161 7037575                            </t>
  </si>
  <si>
    <t>FXW22</t>
  </si>
  <si>
    <t>Spinning Jenny Way</t>
  </si>
  <si>
    <t xml:space="preserve">WN7 4PE                  </t>
  </si>
  <si>
    <t xml:space="preserve">01942 502547                            </t>
  </si>
  <si>
    <t>FXW73</t>
  </si>
  <si>
    <t>Ansar Mahmood</t>
  </si>
  <si>
    <t>49 Market Street</t>
  </si>
  <si>
    <t xml:space="preserve">SK15 2AA                 </t>
  </si>
  <si>
    <t>2013-12-24</t>
  </si>
  <si>
    <t>FXX75</t>
  </si>
  <si>
    <t>18 The Mall</t>
  </si>
  <si>
    <t xml:space="preserve">M30 0EA                  </t>
  </si>
  <si>
    <t>1967-01-01</t>
  </si>
  <si>
    <t>FXY55</t>
  </si>
  <si>
    <t>32-36 The Mall</t>
  </si>
  <si>
    <t xml:space="preserve">BL9 0QQ                  </t>
  </si>
  <si>
    <t xml:space="preserve">0161 7645264                            </t>
  </si>
  <si>
    <t>FXY67</t>
  </si>
  <si>
    <t>Units 1-3</t>
  </si>
  <si>
    <t>Chadderton Shopping Prec.</t>
  </si>
  <si>
    <t xml:space="preserve">OL9 0LQ                  </t>
  </si>
  <si>
    <t>FXY77</t>
  </si>
  <si>
    <t>Iqbal &amp; Co Ltd</t>
  </si>
  <si>
    <t>Asif Iqbal Pharmacy Ltd</t>
  </si>
  <si>
    <t>70 St Helens Road</t>
  </si>
  <si>
    <t xml:space="preserve">BL3 3NP                  </t>
  </si>
  <si>
    <t xml:space="preserve">01204 62289                             </t>
  </si>
  <si>
    <t>FX011</t>
  </si>
  <si>
    <t>448 Didsbury Road</t>
  </si>
  <si>
    <t>Heaton Mersey</t>
  </si>
  <si>
    <t xml:space="preserve">SK4 3BS                  </t>
  </si>
  <si>
    <t xml:space="preserve">0161 4321892                            </t>
  </si>
  <si>
    <t>FX030</t>
  </si>
  <si>
    <t>Littleborough Health Ctr.</t>
  </si>
  <si>
    <t>Featherstall Road</t>
  </si>
  <si>
    <t xml:space="preserve">OL15 8DH                 </t>
  </si>
  <si>
    <t xml:space="preserve">01706 376962                            </t>
  </si>
  <si>
    <t>FX146</t>
  </si>
  <si>
    <t>Maneet Kapoor Kapoor Pharmacy Serv/Ltd</t>
  </si>
  <si>
    <t>Manley Phamacy</t>
  </si>
  <si>
    <t>207 Clarendon Road</t>
  </si>
  <si>
    <t xml:space="preserve">M16 0EH                  </t>
  </si>
  <si>
    <t xml:space="preserve">0161 8811985                            </t>
  </si>
  <si>
    <t>2008-12-12</t>
  </si>
  <si>
    <t>FX319</t>
  </si>
  <si>
    <t>115 New Lane</t>
  </si>
  <si>
    <t>Peel Green</t>
  </si>
  <si>
    <t xml:space="preserve">M30 7JW                  </t>
  </si>
  <si>
    <t xml:space="preserve">0161 7891032                            </t>
  </si>
  <si>
    <t>FX385</t>
  </si>
  <si>
    <t>The Old Cricket Ground</t>
  </si>
  <si>
    <t>Dane Street</t>
  </si>
  <si>
    <t xml:space="preserve">OL12 6XT                 </t>
  </si>
  <si>
    <t xml:space="preserve">01706 652010                            </t>
  </si>
  <si>
    <t>FX468</t>
  </si>
  <si>
    <t>55 Barlow Road</t>
  </si>
  <si>
    <t xml:space="preserve">M19 3DB                  </t>
  </si>
  <si>
    <t xml:space="preserve">0161 2242481                            </t>
  </si>
  <si>
    <t>FX514</t>
  </si>
  <si>
    <t>30 Stockport Road</t>
  </si>
  <si>
    <t xml:space="preserve">SK6 3AA                  </t>
  </si>
  <si>
    <t xml:space="preserve">0161 4302441                            </t>
  </si>
  <si>
    <t>FX529</t>
  </si>
  <si>
    <t>Heaton Medical Centre</t>
  </si>
  <si>
    <t>2 Lucy Street</t>
  </si>
  <si>
    <t>Heaton, Bolton</t>
  </si>
  <si>
    <t xml:space="preserve">BL1 5PU                  </t>
  </si>
  <si>
    <t xml:space="preserve">01204 840583                            </t>
  </si>
  <si>
    <t>FX611</t>
  </si>
  <si>
    <t>6 Elk Mill Central</t>
  </si>
  <si>
    <t>Retail Park</t>
  </si>
  <si>
    <t>Broadway,Royton</t>
  </si>
  <si>
    <t xml:space="preserve">OL2 5HX                  </t>
  </si>
  <si>
    <t xml:space="preserve">0161 6521620                            </t>
  </si>
  <si>
    <t>FX624</t>
  </si>
  <si>
    <t>5 - 7 Halifax Road</t>
  </si>
  <si>
    <t xml:space="preserve">OL12 9BD                 </t>
  </si>
  <si>
    <t xml:space="preserve">01706 644994                            </t>
  </si>
  <si>
    <t>FX694</t>
  </si>
  <si>
    <t>Shevington Pharmacy</t>
  </si>
  <si>
    <t>Houghton Lane, Shevington</t>
  </si>
  <si>
    <t xml:space="preserve">WN6 8ET                  </t>
  </si>
  <si>
    <t xml:space="preserve">01257 252753                            </t>
  </si>
  <si>
    <t>FX728</t>
  </si>
  <si>
    <t>Cocker Pharmacy</t>
  </si>
  <si>
    <t>155 Fog Lane</t>
  </si>
  <si>
    <t xml:space="preserve">M20 6FJ                  </t>
  </si>
  <si>
    <t xml:space="preserve">0161 4451999                            </t>
  </si>
  <si>
    <t>FX739</t>
  </si>
  <si>
    <t>Five Oaks Pharmacy</t>
  </si>
  <si>
    <t>400 Alan Turing Way</t>
  </si>
  <si>
    <t xml:space="preserve">M11 3BE                  </t>
  </si>
  <si>
    <t xml:space="preserve">0161 2230112                            </t>
  </si>
  <si>
    <t>FX743</t>
  </si>
  <si>
    <t>Scorah Chemists (Cheadle) Ltd</t>
  </si>
  <si>
    <t>169 Councillor Lane</t>
  </si>
  <si>
    <t xml:space="preserve">SK8 2JE                  </t>
  </si>
  <si>
    <t xml:space="preserve">0161 4287750                            </t>
  </si>
  <si>
    <t>FYH29</t>
  </si>
  <si>
    <t>Mr Z Karimjee</t>
  </si>
  <si>
    <t>K's Chemist</t>
  </si>
  <si>
    <t>Ancoats Health Centre</t>
  </si>
  <si>
    <t>Old Mill Street, Ancoats</t>
  </si>
  <si>
    <t xml:space="preserve">M4 6EB                   </t>
  </si>
  <si>
    <t xml:space="preserve">0161 2735721                            </t>
  </si>
  <si>
    <t>1990-12-03</t>
  </si>
  <si>
    <t>FYN44</t>
  </si>
  <si>
    <t>Cartwrights Chemists Ltd</t>
  </si>
  <si>
    <t>164 Moorcroft Road</t>
  </si>
  <si>
    <t>Northern Moor</t>
  </si>
  <si>
    <t xml:space="preserve">M23 0AH                  </t>
  </si>
  <si>
    <t>FYQ21</t>
  </si>
  <si>
    <t>Unit 22/23</t>
  </si>
  <si>
    <t>Grand Arcade Shopping Ctr</t>
  </si>
  <si>
    <t xml:space="preserve">WN1 1BH                  </t>
  </si>
  <si>
    <t xml:space="preserve">01942 242788                            </t>
  </si>
  <si>
    <t>FYQ60</t>
  </si>
  <si>
    <t>Grasmere Leigh Limited</t>
  </si>
  <si>
    <t>Leigh Health Centre</t>
  </si>
  <si>
    <t xml:space="preserve">WN7 1HR                  </t>
  </si>
  <si>
    <t xml:space="preserve">01942 261301                            </t>
  </si>
  <si>
    <t>FYQ76</t>
  </si>
  <si>
    <t xml:space="preserve">SK8 1AX                  </t>
  </si>
  <si>
    <t xml:space="preserve">0161 4911010                            </t>
  </si>
  <si>
    <t>1994-04-08</t>
  </si>
  <si>
    <t>FYT09</t>
  </si>
  <si>
    <t xml:space="preserve">OL2 8NH                  </t>
  </si>
  <si>
    <t>FY055</t>
  </si>
  <si>
    <t>50 Market Way</t>
  </si>
  <si>
    <t xml:space="preserve">01706 653225                            </t>
  </si>
  <si>
    <t>FY111</t>
  </si>
  <si>
    <t>216 Ormskirk Road</t>
  </si>
  <si>
    <t xml:space="preserve">WN5 9ED                  </t>
  </si>
  <si>
    <t xml:space="preserve">01942 242692                            </t>
  </si>
  <si>
    <t>FY553</t>
  </si>
  <si>
    <t>Macdonald Health Centre</t>
  </si>
  <si>
    <t>Macdonald Road</t>
  </si>
  <si>
    <t xml:space="preserve">M44 5LH                  </t>
  </si>
  <si>
    <t xml:space="preserve">0161 7752168                            </t>
  </si>
  <si>
    <t>FY671</t>
  </si>
  <si>
    <t xml:space="preserve">OL2 8RF                  </t>
  </si>
  <si>
    <t>FY680</t>
  </si>
  <si>
    <t>Hindley Medical Centre</t>
  </si>
  <si>
    <t>109 Ladies Lane</t>
  </si>
  <si>
    <t xml:space="preserve">WN2 2QG                  </t>
  </si>
  <si>
    <t xml:space="preserve">01942 521620                            </t>
  </si>
  <si>
    <t>FAD13</t>
  </si>
  <si>
    <t>98 Audley Range</t>
  </si>
  <si>
    <t xml:space="preserve">BB1 1TF                  </t>
  </si>
  <si>
    <t xml:space="preserve">01254 53428                             </t>
  </si>
  <si>
    <t>FAF01</t>
  </si>
  <si>
    <t>53-55 High Street</t>
  </si>
  <si>
    <t>Rishton</t>
  </si>
  <si>
    <t xml:space="preserve">BB1 4JZ                  </t>
  </si>
  <si>
    <t>FAJ19</t>
  </si>
  <si>
    <t>Braddon Close</t>
  </si>
  <si>
    <t xml:space="preserve">LA4 4UZ                  </t>
  </si>
  <si>
    <t xml:space="preserve">01524 424224                            </t>
  </si>
  <si>
    <t>FAJ46</t>
  </si>
  <si>
    <t>Pomfret Pharmacy</t>
  </si>
  <si>
    <t>22 Lancaster Road</t>
  </si>
  <si>
    <t xml:space="preserve">PR1 1DA                  </t>
  </si>
  <si>
    <t xml:space="preserve">01772 252468                            </t>
  </si>
  <si>
    <t>2000-09-23</t>
  </si>
  <si>
    <t>FAJ76</t>
  </si>
  <si>
    <t>27 Manchester Road</t>
  </si>
  <si>
    <t>Haslingden</t>
  </si>
  <si>
    <t>Rossendale</t>
  </si>
  <si>
    <t xml:space="preserve">BB4 5SL                  </t>
  </si>
  <si>
    <t xml:space="preserve">01706 214120                            </t>
  </si>
  <si>
    <t>FAK76</t>
  </si>
  <si>
    <t>Williams Pa (Withnell Pharmacy) Ltd</t>
  </si>
  <si>
    <t>Withnell Pharmacy</t>
  </si>
  <si>
    <t>17 Bury Lane</t>
  </si>
  <si>
    <t>Withnell</t>
  </si>
  <si>
    <t xml:space="preserve">PR6 8RX                  </t>
  </si>
  <si>
    <t xml:space="preserve">01254 830180                            </t>
  </si>
  <si>
    <t>FAL78</t>
  </si>
  <si>
    <t>A Mann Ltd</t>
  </si>
  <si>
    <t>New Hall Lane Pharmacy</t>
  </si>
  <si>
    <t>270 New Hall Lane</t>
  </si>
  <si>
    <t xml:space="preserve">PR1 4ST                  </t>
  </si>
  <si>
    <t>2012-11-28</t>
  </si>
  <si>
    <t>FAL89</t>
  </si>
  <si>
    <t>Banks</t>
  </si>
  <si>
    <t xml:space="preserve">PR9 8ET                  </t>
  </si>
  <si>
    <t xml:space="preserve">01704 227075                            </t>
  </si>
  <si>
    <t>2010-12-29</t>
  </si>
  <si>
    <t>FAM03</t>
  </si>
  <si>
    <t>Ovangle Road</t>
  </si>
  <si>
    <t>Lancaster</t>
  </si>
  <si>
    <t xml:space="preserve">LA1 5JR                  </t>
  </si>
  <si>
    <t xml:space="preserve">01524 841042                            </t>
  </si>
  <si>
    <t>FAN20</t>
  </si>
  <si>
    <t>Rizq Healthcare Ltd</t>
  </si>
  <si>
    <t>Direct2chemist</t>
  </si>
  <si>
    <t>24a Forest Street</t>
  </si>
  <si>
    <t>Nelson</t>
  </si>
  <si>
    <t xml:space="preserve">BB9 7NB                  </t>
  </si>
  <si>
    <t xml:space="preserve">01282 786300                            </t>
  </si>
  <si>
    <t>FAQ62</t>
  </si>
  <si>
    <t>80b Charles Street</t>
  </si>
  <si>
    <t xml:space="preserve">FY1 3JJ                  </t>
  </si>
  <si>
    <t xml:space="preserve">01253 752344                            </t>
  </si>
  <si>
    <t>FAR39</t>
  </si>
  <si>
    <t>154 A/B Blackburn Road</t>
  </si>
  <si>
    <t>Accrington</t>
  </si>
  <si>
    <t xml:space="preserve">BB5 0AA                  </t>
  </si>
  <si>
    <t xml:space="preserve">01254 232316                            </t>
  </si>
  <si>
    <t>FAT09</t>
  </si>
  <si>
    <t>Nuttall Aj Ltd</t>
  </si>
  <si>
    <t>603 Market Street</t>
  </si>
  <si>
    <t>Whitworth</t>
  </si>
  <si>
    <t xml:space="preserve">OL12 8QS                 </t>
  </si>
  <si>
    <t xml:space="preserve">01282 853284                            </t>
  </si>
  <si>
    <t>1991-09-16</t>
  </si>
  <si>
    <t>FAT35</t>
  </si>
  <si>
    <t>Audley Shopping Centre</t>
  </si>
  <si>
    <t>Audley Range, Blackburn</t>
  </si>
  <si>
    <t xml:space="preserve">BB1 1TG                  </t>
  </si>
  <si>
    <t xml:space="preserve">01254 263069                            </t>
  </si>
  <si>
    <t>FAT95</t>
  </si>
  <si>
    <t>Dialachemist LTD</t>
  </si>
  <si>
    <t>4 Petre Road</t>
  </si>
  <si>
    <t>Clayton Business Park</t>
  </si>
  <si>
    <t>Clayton-Le-Moors</t>
  </si>
  <si>
    <t xml:space="preserve">BB5 5JB                  </t>
  </si>
  <si>
    <t xml:space="preserve">01254 356799                            </t>
  </si>
  <si>
    <t>FAV22</t>
  </si>
  <si>
    <t>Unit 3, Park Hill Road</t>
  </si>
  <si>
    <t xml:space="preserve">PR3 1EL                  </t>
  </si>
  <si>
    <t xml:space="preserve">01995 603312                            </t>
  </si>
  <si>
    <t>FAW09</t>
  </si>
  <si>
    <t>39 Victoria Road</t>
  </si>
  <si>
    <t>Earby</t>
  </si>
  <si>
    <t>Colne</t>
  </si>
  <si>
    <t xml:space="preserve">BB8 6UN                  </t>
  </si>
  <si>
    <t xml:space="preserve">01282 843416                            </t>
  </si>
  <si>
    <t>FAW39</t>
  </si>
  <si>
    <t>Clayton Green Road</t>
  </si>
  <si>
    <t>Clayton Green</t>
  </si>
  <si>
    <t xml:space="preserve">PR6 7JY                  </t>
  </si>
  <si>
    <t xml:space="preserve">01772 335779                            </t>
  </si>
  <si>
    <t>2006-06-19</t>
  </si>
  <si>
    <t>FAY15</t>
  </si>
  <si>
    <t>Shadsworth Pharmacy</t>
  </si>
  <si>
    <t>221 Shadsworth Road</t>
  </si>
  <si>
    <t xml:space="preserve">BB1 2AW                  </t>
  </si>
  <si>
    <t xml:space="preserve">01254 691771                            </t>
  </si>
  <si>
    <t>FA044</t>
  </si>
  <si>
    <t>1 Heysham Road</t>
  </si>
  <si>
    <t>Heysham</t>
  </si>
  <si>
    <t xml:space="preserve">LA3 1DA                  </t>
  </si>
  <si>
    <t xml:space="preserve">01524 412275                            </t>
  </si>
  <si>
    <t>FA307</t>
  </si>
  <si>
    <t>97 Market Street</t>
  </si>
  <si>
    <t xml:space="preserve">PR7 2SQ                  </t>
  </si>
  <si>
    <t xml:space="preserve">01257 262613                            </t>
  </si>
  <si>
    <t>FA464</t>
  </si>
  <si>
    <t>151-151a Accrington Road</t>
  </si>
  <si>
    <t xml:space="preserve">BB11 5AL                 </t>
  </si>
  <si>
    <t xml:space="preserve">01282 422897                            </t>
  </si>
  <si>
    <t>FCC14</t>
  </si>
  <si>
    <t>5 Acreswood Close</t>
  </si>
  <si>
    <t>Coppull</t>
  </si>
  <si>
    <t>Nr Chorley</t>
  </si>
  <si>
    <t xml:space="preserve">PR7 5EN                  </t>
  </si>
  <si>
    <t xml:space="preserve">01257 754004                            </t>
  </si>
  <si>
    <t>FCC69</t>
  </si>
  <si>
    <t>174 Shear Brow</t>
  </si>
  <si>
    <t xml:space="preserve">BB1 8DZ                  </t>
  </si>
  <si>
    <t xml:space="preserve">01254 51384                             </t>
  </si>
  <si>
    <t>FCD37</t>
  </si>
  <si>
    <t>Meritus LTD</t>
  </si>
  <si>
    <t>Hambleton Pharmacy</t>
  </si>
  <si>
    <t>Hambleton Health Centre</t>
  </si>
  <si>
    <t>Hambleton</t>
  </si>
  <si>
    <t xml:space="preserve">FY6 9AH                  </t>
  </si>
  <si>
    <t xml:space="preserve">01253 702219                            </t>
  </si>
  <si>
    <t>FCE64</t>
  </si>
  <si>
    <t>68-70 Coal Clough Lane</t>
  </si>
  <si>
    <t xml:space="preserve">BB11 4NW                 </t>
  </si>
  <si>
    <t>FCF32</t>
  </si>
  <si>
    <t>2 Cornhill</t>
  </si>
  <si>
    <t xml:space="preserve">BB5 1EX                  </t>
  </si>
  <si>
    <t>FCK08</t>
  </si>
  <si>
    <t>Warburton C</t>
  </si>
  <si>
    <t>Warburtons Chemist</t>
  </si>
  <si>
    <t>84-86 Lord Street</t>
  </si>
  <si>
    <t>Fleetwood</t>
  </si>
  <si>
    <t xml:space="preserve">FY7 6JZ                  </t>
  </si>
  <si>
    <t xml:space="preserve">01253 874849                            </t>
  </si>
  <si>
    <t>FCK86</t>
  </si>
  <si>
    <t>Alliance Boots</t>
  </si>
  <si>
    <t>40 Hough Lane</t>
  </si>
  <si>
    <t>Leyland</t>
  </si>
  <si>
    <t xml:space="preserve">PR25 2SA                 </t>
  </si>
  <si>
    <t xml:space="preserve">01772 421169                            </t>
  </si>
  <si>
    <t>FCL21</t>
  </si>
  <si>
    <t>Yorkbridge Medical Centre</t>
  </si>
  <si>
    <t>5 James Street</t>
  </si>
  <si>
    <t xml:space="preserve">LA4 5TE                  </t>
  </si>
  <si>
    <t xml:space="preserve">01524 411489                            </t>
  </si>
  <si>
    <t>FCN66</t>
  </si>
  <si>
    <t>Ordnance Road</t>
  </si>
  <si>
    <t>Buckshaw Village</t>
  </si>
  <si>
    <t xml:space="preserve">PR7 7EL                  </t>
  </si>
  <si>
    <t>2010-10-21</t>
  </si>
  <si>
    <t>FCT10</t>
  </si>
  <si>
    <t>Todd Ig Ltd</t>
  </si>
  <si>
    <t>Ig Todd Pharmacy</t>
  </si>
  <si>
    <t>135-137 Burnley Road</t>
  </si>
  <si>
    <t>Padiham</t>
  </si>
  <si>
    <t xml:space="preserve">BB12 8BA                 </t>
  </si>
  <si>
    <t>FCT61</t>
  </si>
  <si>
    <t>115 County Road</t>
  </si>
  <si>
    <t>Ormskirk</t>
  </si>
  <si>
    <t xml:space="preserve">L39 1NL                  </t>
  </si>
  <si>
    <t>2005-01-10</t>
  </si>
  <si>
    <t>FCW00</t>
  </si>
  <si>
    <t>Great Harwood</t>
  </si>
  <si>
    <t xml:space="preserve">BB6 7AU                  </t>
  </si>
  <si>
    <t xml:space="preserve">01707 297706                            </t>
  </si>
  <si>
    <t>FCW43</t>
  </si>
  <si>
    <t>164c Whitegate Drive</t>
  </si>
  <si>
    <t xml:space="preserve">FY3 9HF                  </t>
  </si>
  <si>
    <t xml:space="preserve">01253 698622                            </t>
  </si>
  <si>
    <t>FCX68</t>
  </si>
  <si>
    <t>Rh Wilson Chemists Ltd</t>
  </si>
  <si>
    <t>Bastwell Pharmacy</t>
  </si>
  <si>
    <t>75 Whalley New Road</t>
  </si>
  <si>
    <t xml:space="preserve">BB1 6JY                  </t>
  </si>
  <si>
    <t xml:space="preserve">01254 54461                             </t>
  </si>
  <si>
    <t>FCX84</t>
  </si>
  <si>
    <t>180 Devonshire Road</t>
  </si>
  <si>
    <t xml:space="preserve">PR7 2BY                  </t>
  </si>
  <si>
    <t xml:space="preserve">01257 272111                            </t>
  </si>
  <si>
    <t>FC027</t>
  </si>
  <si>
    <t>2a Church Street</t>
  </si>
  <si>
    <t>Kirkham</t>
  </si>
  <si>
    <t xml:space="preserve">PR4 2SE                  </t>
  </si>
  <si>
    <t xml:space="preserve">01772 682971                            </t>
  </si>
  <si>
    <t>2002-12-09</t>
  </si>
  <si>
    <t>FC537</t>
  </si>
  <si>
    <t>Blanche Street</t>
  </si>
  <si>
    <t xml:space="preserve">PR2 2RL                  </t>
  </si>
  <si>
    <t xml:space="preserve">01772 721893                            </t>
  </si>
  <si>
    <t>FC705</t>
  </si>
  <si>
    <t>Ktk Healthcare Ltd</t>
  </si>
  <si>
    <t>Oswaldtwistle Pharmacy</t>
  </si>
  <si>
    <t>300 Union Road</t>
  </si>
  <si>
    <t>Oswaldtwisle</t>
  </si>
  <si>
    <t xml:space="preserve">BB5 3JD                  </t>
  </si>
  <si>
    <t xml:space="preserve">01254 399898                            </t>
  </si>
  <si>
    <t>FC783</t>
  </si>
  <si>
    <t>Aston House</t>
  </si>
  <si>
    <t>387-391 Blackburn Road</t>
  </si>
  <si>
    <t xml:space="preserve">BB5 1RP                  </t>
  </si>
  <si>
    <t xml:space="preserve">01254 237678                            </t>
  </si>
  <si>
    <t>FC827</t>
  </si>
  <si>
    <t>209-211 Spendmore Lane</t>
  </si>
  <si>
    <t xml:space="preserve">PR7 5BY                  </t>
  </si>
  <si>
    <t xml:space="preserve">01257 791322                            </t>
  </si>
  <si>
    <t>FC859</t>
  </si>
  <si>
    <t>36 Pickup Street</t>
  </si>
  <si>
    <t xml:space="preserve">BB5 5NS                  </t>
  </si>
  <si>
    <t xml:space="preserve">01254 232999                            </t>
  </si>
  <si>
    <t>FC861</t>
  </si>
  <si>
    <t>Hillside Health Centre</t>
  </si>
  <si>
    <t>Tanhouse Road</t>
  </si>
  <si>
    <t>West Lancashire</t>
  </si>
  <si>
    <t xml:space="preserve">WN8 6DS                  </t>
  </si>
  <si>
    <t xml:space="preserve">01695 725720                            </t>
  </si>
  <si>
    <t>FDA58</t>
  </si>
  <si>
    <t>79-81 Lord Street</t>
  </si>
  <si>
    <t xml:space="preserve">FY7 6DS                  </t>
  </si>
  <si>
    <t>FDE38</t>
  </si>
  <si>
    <t>Mds Healthcare Limited</t>
  </si>
  <si>
    <t>Pharmalogic Chemist</t>
  </si>
  <si>
    <t>234-236 Deepdale Road</t>
  </si>
  <si>
    <t xml:space="preserve">PR1 6QB                  </t>
  </si>
  <si>
    <t xml:space="preserve">01772 493234                            </t>
  </si>
  <si>
    <t>FDF12</t>
  </si>
  <si>
    <t>24 Mark Square</t>
  </si>
  <si>
    <t>Tarleton</t>
  </si>
  <si>
    <t xml:space="preserve">PR4 6TU                  </t>
  </si>
  <si>
    <t xml:space="preserve">01772 812619                            </t>
  </si>
  <si>
    <t>FDG70</t>
  </si>
  <si>
    <t>Penwortham Healthcare Limited</t>
  </si>
  <si>
    <t>St Fillan's Medical Ctre</t>
  </si>
  <si>
    <t>2 Liverpool Rd,Penwortham</t>
  </si>
  <si>
    <t xml:space="preserve">PR1 0AD                  </t>
  </si>
  <si>
    <t xml:space="preserve">01772 746566                            </t>
  </si>
  <si>
    <t>FDH29</t>
  </si>
  <si>
    <t>258 New Hall Lane</t>
  </si>
  <si>
    <t xml:space="preserve">01772 493257                            </t>
  </si>
  <si>
    <t>FDK88</t>
  </si>
  <si>
    <t>A &amp; J Singh Ltd</t>
  </si>
  <si>
    <t>Sharoe Green Pharmacy</t>
  </si>
  <si>
    <t>Booths Shopping Complex</t>
  </si>
  <si>
    <t>Fulwood, Preston</t>
  </si>
  <si>
    <t xml:space="preserve">PR2 9HD                  </t>
  </si>
  <si>
    <t xml:space="preserve">01772 712244                            </t>
  </si>
  <si>
    <t>2001-12-03</t>
  </si>
  <si>
    <t>FDP74</t>
  </si>
  <si>
    <t>Capitol Retail Park</t>
  </si>
  <si>
    <t>Walton-Le-Dale</t>
  </si>
  <si>
    <t xml:space="preserve">PR5 4AW                  </t>
  </si>
  <si>
    <t>FDT25</t>
  </si>
  <si>
    <t>52-54 Ullswater Road</t>
  </si>
  <si>
    <t xml:space="preserve">LA1 3PS                  </t>
  </si>
  <si>
    <t xml:space="preserve">01524 39059                             </t>
  </si>
  <si>
    <t>FDT30</t>
  </si>
  <si>
    <t>The Health Centre Grounds</t>
  </si>
  <si>
    <t>Morecambe Health Centre</t>
  </si>
  <si>
    <t xml:space="preserve">LA4 5LU                  </t>
  </si>
  <si>
    <t xml:space="preserve">01524 423349                            </t>
  </si>
  <si>
    <t>FDW31</t>
  </si>
  <si>
    <t>101 Plane Tree Road</t>
  </si>
  <si>
    <t xml:space="preserve">BB1 5PA                  </t>
  </si>
  <si>
    <t xml:space="preserve">01254 52361                             </t>
  </si>
  <si>
    <t>FDX06</t>
  </si>
  <si>
    <t>60 Whitegate Drive</t>
  </si>
  <si>
    <t xml:space="preserve">FY3 9DG                  </t>
  </si>
  <si>
    <t xml:space="preserve">01253 392044                            </t>
  </si>
  <si>
    <t>FDX51</t>
  </si>
  <si>
    <t>St Annes Health Centre</t>
  </si>
  <si>
    <t>Durham Avenue</t>
  </si>
  <si>
    <t>St Annes</t>
  </si>
  <si>
    <t xml:space="preserve">FY8 2EP                  </t>
  </si>
  <si>
    <t xml:space="preserve">01253 727456                            </t>
  </si>
  <si>
    <t>FDY09</t>
  </si>
  <si>
    <t>Leedam MJ</t>
  </si>
  <si>
    <t>Leedams Pharmacy</t>
  </si>
  <si>
    <t>71-73 Keighley Road</t>
  </si>
  <si>
    <t xml:space="preserve">BB8 0QF                  </t>
  </si>
  <si>
    <t xml:space="preserve">01282 863231                            </t>
  </si>
  <si>
    <t>FDY50</t>
  </si>
  <si>
    <t>103 Blackburn Road</t>
  </si>
  <si>
    <t>Darwen</t>
  </si>
  <si>
    <t xml:space="preserve">BB3 1ET                  </t>
  </si>
  <si>
    <t xml:space="preserve">01254 702602                            </t>
  </si>
  <si>
    <t>FDY91</t>
  </si>
  <si>
    <t>22 Moss Delph Lane</t>
  </si>
  <si>
    <t>Aughton</t>
  </si>
  <si>
    <t xml:space="preserve">L39 5DZ                  </t>
  </si>
  <si>
    <t xml:space="preserve">01695 421262                            </t>
  </si>
  <si>
    <t>FD070</t>
  </si>
  <si>
    <t>Pit Top</t>
  </si>
  <si>
    <t>4 Browhead Road</t>
  </si>
  <si>
    <t xml:space="preserve">01282 424695                            </t>
  </si>
  <si>
    <t>FD112</t>
  </si>
  <si>
    <t>Bloomfield Medical Centre</t>
  </si>
  <si>
    <t>118-120 Bloomfield Road</t>
  </si>
  <si>
    <t xml:space="preserve">FY1 6JW                  </t>
  </si>
  <si>
    <t xml:space="preserve">01253 400112                            </t>
  </si>
  <si>
    <t>1999-07-12</t>
  </si>
  <si>
    <t>FD131</t>
  </si>
  <si>
    <t>Wyre Street</t>
  </si>
  <si>
    <t xml:space="preserve">BB12 8DQ                 </t>
  </si>
  <si>
    <t xml:space="preserve">01282 809247                            </t>
  </si>
  <si>
    <t>2012-10-11</t>
  </si>
  <si>
    <t>FD284</t>
  </si>
  <si>
    <t xml:space="preserve">LA5 9JX                  </t>
  </si>
  <si>
    <t xml:space="preserve">01524 722712                            </t>
  </si>
  <si>
    <t>FD291</t>
  </si>
  <si>
    <t>371 Whalley New Road</t>
  </si>
  <si>
    <t xml:space="preserve">BB1 9SP                  </t>
  </si>
  <si>
    <t xml:space="preserve">01254 51495                             </t>
  </si>
  <si>
    <t>FD373</t>
  </si>
  <si>
    <t>Ryan Med Ctr,St Mary's Rd</t>
  </si>
  <si>
    <t>Bamber Bridge</t>
  </si>
  <si>
    <t xml:space="preserve">PR5 6TE                  </t>
  </si>
  <si>
    <t xml:space="preserve">01772 315506                            </t>
  </si>
  <si>
    <t>FD431</t>
  </si>
  <si>
    <t>6 Mill Lane</t>
  </si>
  <si>
    <t>Burscough</t>
  </si>
  <si>
    <t xml:space="preserve">L40 5TJ                  </t>
  </si>
  <si>
    <t xml:space="preserve">01704 892275                            </t>
  </si>
  <si>
    <t>FEC01</t>
  </si>
  <si>
    <t>10-13 Fishergate</t>
  </si>
  <si>
    <t xml:space="preserve">PR1 3QA                  </t>
  </si>
  <si>
    <t xml:space="preserve">01772 254517                            </t>
  </si>
  <si>
    <t>FEF13</t>
  </si>
  <si>
    <t>7 Wyre View</t>
  </si>
  <si>
    <t>Knott End-On-Sea</t>
  </si>
  <si>
    <t xml:space="preserve">FY6 0AE                  </t>
  </si>
  <si>
    <t xml:space="preserve">01253 810219                            </t>
  </si>
  <si>
    <t>1991-03-25</t>
  </si>
  <si>
    <t>FEF87</t>
  </si>
  <si>
    <t>Whalley Range Cohens</t>
  </si>
  <si>
    <t>63 Whalley Range</t>
  </si>
  <si>
    <t xml:space="preserve">BB1 6EA                  </t>
  </si>
  <si>
    <t>1990-08-23</t>
  </si>
  <si>
    <t>FEM21</t>
  </si>
  <si>
    <t>Active Way</t>
  </si>
  <si>
    <t xml:space="preserve">BB11 1BS                 </t>
  </si>
  <si>
    <t xml:space="preserve">01282 423998                            </t>
  </si>
  <si>
    <t>2002-04-16</t>
  </si>
  <si>
    <t>FEM48</t>
  </si>
  <si>
    <t>13-17 Peel Street</t>
  </si>
  <si>
    <t xml:space="preserve">PR7 2EY                  </t>
  </si>
  <si>
    <t xml:space="preserve">01257 754754                            </t>
  </si>
  <si>
    <t>FEP07</t>
  </si>
  <si>
    <t>40 King Street</t>
  </si>
  <si>
    <t>Whalley</t>
  </si>
  <si>
    <t xml:space="preserve">BB7 9SL                  </t>
  </si>
  <si>
    <t xml:space="preserve">01254 823278                            </t>
  </si>
  <si>
    <t>FEQ95</t>
  </si>
  <si>
    <t>Frontpark Limited</t>
  </si>
  <si>
    <t>The Clitheroe Pharmacy</t>
  </si>
  <si>
    <t>Unit 2, 32 King Street</t>
  </si>
  <si>
    <t>Clitheroe</t>
  </si>
  <si>
    <t xml:space="preserve">BB7 1EU                  </t>
  </si>
  <si>
    <t xml:space="preserve">01200 423185                            </t>
  </si>
  <si>
    <t>FER29</t>
  </si>
  <si>
    <t>198 Blackburn Road</t>
  </si>
  <si>
    <t xml:space="preserve">BB5 0AQ                  </t>
  </si>
  <si>
    <t xml:space="preserve">01254 394083                            </t>
  </si>
  <si>
    <t>FER82</t>
  </si>
  <si>
    <t>Moor Park Health Centre</t>
  </si>
  <si>
    <t>Bristol Avenue</t>
  </si>
  <si>
    <t xml:space="preserve">FY2 0JG                  </t>
  </si>
  <si>
    <t xml:space="preserve">01253 354988                            </t>
  </si>
  <si>
    <t>FET66</t>
  </si>
  <si>
    <t>Co-Op Health Care Pharmacy</t>
  </si>
  <si>
    <t>32 Moor St</t>
  </si>
  <si>
    <t>Nr Preston</t>
  </si>
  <si>
    <t xml:space="preserve">PR4 2AU                  </t>
  </si>
  <si>
    <t xml:space="preserve">01772 683453                            </t>
  </si>
  <si>
    <t>FE218</t>
  </si>
  <si>
    <t>Collins Healthcare Ltd</t>
  </si>
  <si>
    <t>Barkerhouse Pharmacy</t>
  </si>
  <si>
    <t>102 Barkerhouse Road</t>
  </si>
  <si>
    <t xml:space="preserve">BB9 9EU                  </t>
  </si>
  <si>
    <t xml:space="preserve">01282 612140                            </t>
  </si>
  <si>
    <t>FE703</t>
  </si>
  <si>
    <t>Buckley P Ltd</t>
  </si>
  <si>
    <t>J Halton</t>
  </si>
  <si>
    <t>11 The Common</t>
  </si>
  <si>
    <t>Parbold</t>
  </si>
  <si>
    <t xml:space="preserve">WN8 7HA                  </t>
  </si>
  <si>
    <t xml:space="preserve">01257 462277                            </t>
  </si>
  <si>
    <t>FE889</t>
  </si>
  <si>
    <t>Geloo Brothers Ltd</t>
  </si>
  <si>
    <t>365 Bolton Road</t>
  </si>
  <si>
    <t>Edgworth</t>
  </si>
  <si>
    <t xml:space="preserve">BL7 0AZ                  </t>
  </si>
  <si>
    <t xml:space="preserve">01204 852011                            </t>
  </si>
  <si>
    <t>FE908</t>
  </si>
  <si>
    <t>17 Breck Road</t>
  </si>
  <si>
    <t>Poulton-Le-Fylde</t>
  </si>
  <si>
    <t xml:space="preserve">FY6 7AA                  </t>
  </si>
  <si>
    <t xml:space="preserve">01253 883125                            </t>
  </si>
  <si>
    <t>FFA80</t>
  </si>
  <si>
    <t>Moss Side Village Centre</t>
  </si>
  <si>
    <t>Off Dunkirk Ln, Moss Side</t>
  </si>
  <si>
    <t xml:space="preserve">PR26 7SN                 </t>
  </si>
  <si>
    <t xml:space="preserve">01772 459779                            </t>
  </si>
  <si>
    <t>FFC49</t>
  </si>
  <si>
    <t>Whittle Brook Pharmacy</t>
  </si>
  <si>
    <t>74 Tunley Holme</t>
  </si>
  <si>
    <t>Clayton Brook</t>
  </si>
  <si>
    <t xml:space="preserve">PR5 8ES                  </t>
  </si>
  <si>
    <t xml:space="preserve">01772 311075                            </t>
  </si>
  <si>
    <t>FFE71</t>
  </si>
  <si>
    <t>160 Bispham Road</t>
  </si>
  <si>
    <t>Bispham</t>
  </si>
  <si>
    <t xml:space="preserve">FY2 0LA                  </t>
  </si>
  <si>
    <t xml:space="preserve">01253 351494                            </t>
  </si>
  <si>
    <t>FFF21</t>
  </si>
  <si>
    <t>Retail Unit E</t>
  </si>
  <si>
    <t>5 Langdale Place</t>
  </si>
  <si>
    <t>Mereside, Blackpool</t>
  </si>
  <si>
    <t xml:space="preserve">FY4 4TR                  </t>
  </si>
  <si>
    <t xml:space="preserve">01253 761025                            </t>
  </si>
  <si>
    <t>FFG28</t>
  </si>
  <si>
    <t>Mohindra AK</t>
  </si>
  <si>
    <t>Alexandria Pharmacy</t>
  </si>
  <si>
    <t>11 Alexandria Drive</t>
  </si>
  <si>
    <t>St. Annes-On-Sea</t>
  </si>
  <si>
    <t xml:space="preserve">FY8 1JF                  </t>
  </si>
  <si>
    <t xml:space="preserve">01253 724331                            </t>
  </si>
  <si>
    <t>FFH19</t>
  </si>
  <si>
    <t>C R Healthcare Ltd</t>
  </si>
  <si>
    <t>110 High Road</t>
  </si>
  <si>
    <t xml:space="preserve">LA2 6PU                  </t>
  </si>
  <si>
    <t xml:space="preserve">01524 812149                            </t>
  </si>
  <si>
    <t>FFK28</t>
  </si>
  <si>
    <t>Nelson (Hcc) Ltd</t>
  </si>
  <si>
    <t>Boundary Pharmacy</t>
  </si>
  <si>
    <t>359 Leeds Road</t>
  </si>
  <si>
    <t xml:space="preserve">BB9 8RP                  </t>
  </si>
  <si>
    <t xml:space="preserve">01282 614855                            </t>
  </si>
  <si>
    <t>FFK77</t>
  </si>
  <si>
    <t>St.Andrews Road North</t>
  </si>
  <si>
    <t>St.Annes-On-Sea</t>
  </si>
  <si>
    <t xml:space="preserve">FY8 2JE                  </t>
  </si>
  <si>
    <t xml:space="preserve">01253 713741                            </t>
  </si>
  <si>
    <t>2004-07-25</t>
  </si>
  <si>
    <t>FFL68</t>
  </si>
  <si>
    <t>Bailey &amp; Garrett (Chemists)Ltd</t>
  </si>
  <si>
    <t>Bailey &amp; Garrett (Chemists) Ltd</t>
  </si>
  <si>
    <t>22-26 Rosegrove Lane</t>
  </si>
  <si>
    <t xml:space="preserve">BB12 6HX                 </t>
  </si>
  <si>
    <t xml:space="preserve">01282 424879                            </t>
  </si>
  <si>
    <t>FFP28</t>
  </si>
  <si>
    <t>7-9 King Street</t>
  </si>
  <si>
    <t xml:space="preserve">BB7 2EU                  </t>
  </si>
  <si>
    <t xml:space="preserve">01200 422591                            </t>
  </si>
  <si>
    <t>FFP65</t>
  </si>
  <si>
    <t>Cherry Tree Road</t>
  </si>
  <si>
    <t>Marton</t>
  </si>
  <si>
    <t xml:space="preserve">FY4 4QH                  </t>
  </si>
  <si>
    <t xml:space="preserve">01253 798660                            </t>
  </si>
  <si>
    <t>FFR06</t>
  </si>
  <si>
    <t>Bolton-Le-Sands</t>
  </si>
  <si>
    <t xml:space="preserve">LA5 8DH                  </t>
  </si>
  <si>
    <t xml:space="preserve">01524 822149                            </t>
  </si>
  <si>
    <t>FFT70</t>
  </si>
  <si>
    <t>46 King Street</t>
  </si>
  <si>
    <t xml:space="preserve">LA1 1RE                  </t>
  </si>
  <si>
    <t xml:space="preserve">01524 32182                             </t>
  </si>
  <si>
    <t>FFT88</t>
  </si>
  <si>
    <t>Nelson Health Centre Pharmacy</t>
  </si>
  <si>
    <t>Yarnspinners Primary Hcc</t>
  </si>
  <si>
    <t>Yarnspinners Wharf</t>
  </si>
  <si>
    <t>Carr Road, Nelson</t>
  </si>
  <si>
    <t xml:space="preserve">BB9 7SR                  </t>
  </si>
  <si>
    <t xml:space="preserve">01282 694825                            </t>
  </si>
  <si>
    <t>FFW12</t>
  </si>
  <si>
    <t>110-112 Gisburn Road</t>
  </si>
  <si>
    <t>Barrowford</t>
  </si>
  <si>
    <t xml:space="preserve">BB9 6EW                  </t>
  </si>
  <si>
    <t xml:space="preserve">01282 612639                            </t>
  </si>
  <si>
    <t>FFX74</t>
  </si>
  <si>
    <t>Sandy Lane Surgery</t>
  </si>
  <si>
    <t>Sandy Lane</t>
  </si>
  <si>
    <t xml:space="preserve">PR25 2EB                 </t>
  </si>
  <si>
    <t xml:space="preserve">01772 622211                            </t>
  </si>
  <si>
    <t>FF309</t>
  </si>
  <si>
    <t>Sharif MA</t>
  </si>
  <si>
    <t>Johnston Pharmacy</t>
  </si>
  <si>
    <t>50-52 Johnston Street</t>
  </si>
  <si>
    <t xml:space="preserve">BB2 1HD                  </t>
  </si>
  <si>
    <t xml:space="preserve">01254 682448                            </t>
  </si>
  <si>
    <t>FF609</t>
  </si>
  <si>
    <t>Paradise Street Pharmacy</t>
  </si>
  <si>
    <t>1 Paradise Street</t>
  </si>
  <si>
    <t xml:space="preserve">BB5 2EJ                  </t>
  </si>
  <si>
    <t xml:space="preserve">01254 871563                            </t>
  </si>
  <si>
    <t>FF644</t>
  </si>
  <si>
    <t>26-30 Rainhall Road</t>
  </si>
  <si>
    <t>Barnoldswick</t>
  </si>
  <si>
    <t xml:space="preserve">BB18 5DR                 </t>
  </si>
  <si>
    <t xml:space="preserve">01282 812195                            </t>
  </si>
  <si>
    <t>FGA51</t>
  </si>
  <si>
    <t>14-16 Lancaster Gate</t>
  </si>
  <si>
    <t>St Nicholas Arcades</t>
  </si>
  <si>
    <t xml:space="preserve">LA1 1NB                  </t>
  </si>
  <si>
    <t xml:space="preserve">01524 64547                             </t>
  </si>
  <si>
    <t>FGD14</t>
  </si>
  <si>
    <t>Johns (Chemists) Ltd</t>
  </si>
  <si>
    <t>288 Poulton Road</t>
  </si>
  <si>
    <t xml:space="preserve">FY7 7LA                  </t>
  </si>
  <si>
    <t>FGD18</t>
  </si>
  <si>
    <t>219-221 Station Road</t>
  </si>
  <si>
    <t xml:space="preserve">PR5 6LD                  </t>
  </si>
  <si>
    <t xml:space="preserve">01772 335458                            </t>
  </si>
  <si>
    <t>FGE39</t>
  </si>
  <si>
    <t>Read &amp; Simonstone Pharmacy Ltd</t>
  </si>
  <si>
    <t>Brierfield's Late Night Chemist</t>
  </si>
  <si>
    <t>19a Chapel Street</t>
  </si>
  <si>
    <t>Brierfield</t>
  </si>
  <si>
    <t xml:space="preserve">BB9 5HJ                  </t>
  </si>
  <si>
    <t xml:space="preserve">01282 691399                            </t>
  </si>
  <si>
    <t>FGF02</t>
  </si>
  <si>
    <t>Salram LTD</t>
  </si>
  <si>
    <t>South Shore Pharmacy</t>
  </si>
  <si>
    <t>7 Lido Buildings</t>
  </si>
  <si>
    <t>Lytham Road</t>
  </si>
  <si>
    <t xml:space="preserve">FY4 1EW                  </t>
  </si>
  <si>
    <t xml:space="preserve">01253 341203                            </t>
  </si>
  <si>
    <t>1999-11-08</t>
  </si>
  <si>
    <t>FGF35</t>
  </si>
  <si>
    <t>9-11 All Hallows Road</t>
  </si>
  <si>
    <t xml:space="preserve">FY2 0AS                  </t>
  </si>
  <si>
    <t>FGL38</t>
  </si>
  <si>
    <t>Rufford Pharmacy</t>
  </si>
  <si>
    <t>124 Liverpool Road</t>
  </si>
  <si>
    <t>Rufford</t>
  </si>
  <si>
    <t xml:space="preserve">L40 1SB                  </t>
  </si>
  <si>
    <t xml:space="preserve">01704 821111                            </t>
  </si>
  <si>
    <t>FGM92</t>
  </si>
  <si>
    <t xml:space="preserve">BB8 8LW                  </t>
  </si>
  <si>
    <t xml:space="preserve">01282 870156                            </t>
  </si>
  <si>
    <t>FGQ81</t>
  </si>
  <si>
    <t>10-12 Colne Road</t>
  </si>
  <si>
    <t xml:space="preserve">BB9 5PH                  </t>
  </si>
  <si>
    <t xml:space="preserve">01282 614650                            </t>
  </si>
  <si>
    <t>FGQ96</t>
  </si>
  <si>
    <t>Eccles Chemist</t>
  </si>
  <si>
    <t>67/69 Union Road</t>
  </si>
  <si>
    <t>Oswaldtwistle</t>
  </si>
  <si>
    <t xml:space="preserve">BB5 3DD                  </t>
  </si>
  <si>
    <t xml:space="preserve">01254 232840                            </t>
  </si>
  <si>
    <t>FGR04</t>
  </si>
  <si>
    <t>Tebi Health Limited</t>
  </si>
  <si>
    <t>Granville Road Pharmacy</t>
  </si>
  <si>
    <t>37 Granville Road</t>
  </si>
  <si>
    <t xml:space="preserve">BB2 6HD                  </t>
  </si>
  <si>
    <t>FGT42</t>
  </si>
  <si>
    <t>4 Royalty Mall</t>
  </si>
  <si>
    <t xml:space="preserve">LA4 5DW                  </t>
  </si>
  <si>
    <t xml:space="preserve">01524 410709                            </t>
  </si>
  <si>
    <t>FGV21</t>
  </si>
  <si>
    <t>182 Victoria Road</t>
  </si>
  <si>
    <t xml:space="preserve">PR5 4AY                  </t>
  </si>
  <si>
    <t xml:space="preserve">01772 259919                            </t>
  </si>
  <si>
    <t>FGX91</t>
  </si>
  <si>
    <t>13-14 Union Street</t>
  </si>
  <si>
    <t xml:space="preserve">BB3 0DA                  </t>
  </si>
  <si>
    <t xml:space="preserve">01254 705849                            </t>
  </si>
  <si>
    <t>FGY01</t>
  </si>
  <si>
    <t>8 Bentham Road</t>
  </si>
  <si>
    <t xml:space="preserve">BB2 4PN                  </t>
  </si>
  <si>
    <t xml:space="preserve">01254 22870                             </t>
  </si>
  <si>
    <t>FGY83</t>
  </si>
  <si>
    <t>St.Nicholas Square</t>
  </si>
  <si>
    <t xml:space="preserve">01524 849195                            </t>
  </si>
  <si>
    <t>FG035</t>
  </si>
  <si>
    <t>Jhalley LTD</t>
  </si>
  <si>
    <t>Morecambe Bay Chemist</t>
  </si>
  <si>
    <t>28-30 Regent Road</t>
  </si>
  <si>
    <t xml:space="preserve">LA3 1QN                  </t>
  </si>
  <si>
    <t xml:space="preserve">01524 410009                            </t>
  </si>
  <si>
    <t>FG210</t>
  </si>
  <si>
    <t>37 Liverpool Road North</t>
  </si>
  <si>
    <t xml:space="preserve">L40 0SA                  </t>
  </si>
  <si>
    <t xml:space="preserve">01704 893179                            </t>
  </si>
  <si>
    <t>FG310</t>
  </si>
  <si>
    <t>2 Marsden Mall</t>
  </si>
  <si>
    <t>The Admiral Centre</t>
  </si>
  <si>
    <t xml:space="preserve">BB9 9SA                  </t>
  </si>
  <si>
    <t xml:space="preserve">01282 614643                            </t>
  </si>
  <si>
    <t>FG319</t>
  </si>
  <si>
    <t>62 Haslingden Road</t>
  </si>
  <si>
    <t xml:space="preserve">BB2 3HS                  </t>
  </si>
  <si>
    <t xml:space="preserve">01254 660473                            </t>
  </si>
  <si>
    <t>2007-05-21</t>
  </si>
  <si>
    <t>FG503</t>
  </si>
  <si>
    <t>Mymedpharma LTD</t>
  </si>
  <si>
    <t>Mymed Direct</t>
  </si>
  <si>
    <t>95 Johnston Street</t>
  </si>
  <si>
    <t xml:space="preserve">BB2 1HY                  </t>
  </si>
  <si>
    <t xml:space="preserve">01254 660122                            </t>
  </si>
  <si>
    <t>FG571</t>
  </si>
  <si>
    <t>Goosnargh Pharmacy</t>
  </si>
  <si>
    <t>859 Whittingham Lane</t>
  </si>
  <si>
    <t>Goosnargh</t>
  </si>
  <si>
    <t xml:space="preserve">PR3 2AU                  </t>
  </si>
  <si>
    <t xml:space="preserve">01772 865238                            </t>
  </si>
  <si>
    <t>FG789</t>
  </si>
  <si>
    <t>66 Clifton Street</t>
  </si>
  <si>
    <t>Lytham St.Annes</t>
  </si>
  <si>
    <t xml:space="preserve">FY8 5EW                  </t>
  </si>
  <si>
    <t>FG858</t>
  </si>
  <si>
    <t>Cowpe Road</t>
  </si>
  <si>
    <t>Waterfoot, Russendale,</t>
  </si>
  <si>
    <t xml:space="preserve">BB4 7DN                  </t>
  </si>
  <si>
    <t xml:space="preserve">01706 224136                            </t>
  </si>
  <si>
    <t>FHC75</t>
  </si>
  <si>
    <t>Heysham Primary Care Ctr</t>
  </si>
  <si>
    <t>Middleton Way, Heysham</t>
  </si>
  <si>
    <t xml:space="preserve">LA3 2LE                  </t>
  </si>
  <si>
    <t xml:space="preserve">01524 850375                            </t>
  </si>
  <si>
    <t>FHD57</t>
  </si>
  <si>
    <t>Latif &amp; Family Ltd</t>
  </si>
  <si>
    <t>B J Rhodes Pharmacy</t>
  </si>
  <si>
    <t>275 Devonshire Road</t>
  </si>
  <si>
    <t xml:space="preserve">FY2 0TN                  </t>
  </si>
  <si>
    <t xml:space="preserve">01253 353491                            </t>
  </si>
  <si>
    <t>FHG54</t>
  </si>
  <si>
    <t>Fishlocks Partnership</t>
  </si>
  <si>
    <t>Fishlocks Chemist</t>
  </si>
  <si>
    <t>60 Liverpool Road North</t>
  </si>
  <si>
    <t xml:space="preserve">L40 4BY                  </t>
  </si>
  <si>
    <t>2009-05-14</t>
  </si>
  <si>
    <t>FHH39</t>
  </si>
  <si>
    <t>Doctors Pharmacy Limited</t>
  </si>
  <si>
    <t>Aspire Pharmacy</t>
  </si>
  <si>
    <t>9 Railway Road</t>
  </si>
  <si>
    <t xml:space="preserve">L39 2DN                  </t>
  </si>
  <si>
    <t xml:space="preserve">01695 580022                            </t>
  </si>
  <si>
    <t>FHL56</t>
  </si>
  <si>
    <t>Edenfield, Ramsbottom</t>
  </si>
  <si>
    <t xml:space="preserve">BL0 0JQ                  </t>
  </si>
  <si>
    <t xml:space="preserve">01706 824747                            </t>
  </si>
  <si>
    <t>FHL63</t>
  </si>
  <si>
    <t>Tesco In-Store  Pharmacy</t>
  </si>
  <si>
    <t>Foxhole Road</t>
  </si>
  <si>
    <t xml:space="preserve">PR7 1NW                  </t>
  </si>
  <si>
    <t xml:space="preserve">01257 491847                            </t>
  </si>
  <si>
    <t>FHM56</t>
  </si>
  <si>
    <t>Hanover Street</t>
  </si>
  <si>
    <t xml:space="preserve">LA4 5LY                  </t>
  </si>
  <si>
    <t xml:space="preserve">01524 423993                            </t>
  </si>
  <si>
    <t>FHQ20</t>
  </si>
  <si>
    <t>21 Lyndale</t>
  </si>
  <si>
    <t>Ashurst</t>
  </si>
  <si>
    <t>Skemersdale</t>
  </si>
  <si>
    <t xml:space="preserve">WN8 6UH                  </t>
  </si>
  <si>
    <t xml:space="preserve">01695 731518                            </t>
  </si>
  <si>
    <t>FHT46</t>
  </si>
  <si>
    <t>M&amp;B Healthcare</t>
  </si>
  <si>
    <t>356 Chapel Lane</t>
  </si>
  <si>
    <t>New Longton</t>
  </si>
  <si>
    <t xml:space="preserve">PR4 4AA                  </t>
  </si>
  <si>
    <t xml:space="preserve">01772 615974                            </t>
  </si>
  <si>
    <t>FHX07</t>
  </si>
  <si>
    <t>Lammack Pharmacy</t>
  </si>
  <si>
    <t>72 Columbia Way</t>
  </si>
  <si>
    <t xml:space="preserve">BB2 7DT                  </t>
  </si>
  <si>
    <t xml:space="preserve">01254 582424                            </t>
  </si>
  <si>
    <t>FHX13</t>
  </si>
  <si>
    <t>Bspc Limited</t>
  </si>
  <si>
    <t>Lytham Road Pharmacy</t>
  </si>
  <si>
    <t>South Shore Prim Care Ctr</t>
  </si>
  <si>
    <t xml:space="preserve">FY4 1TJ                  </t>
  </si>
  <si>
    <t xml:space="preserve">01253 403038                            </t>
  </si>
  <si>
    <t>2011-06-17</t>
  </si>
  <si>
    <t>FH654</t>
  </si>
  <si>
    <t>Bury Road</t>
  </si>
  <si>
    <t>Rawtenstall</t>
  </si>
  <si>
    <t xml:space="preserve">BB4 6DT                  </t>
  </si>
  <si>
    <t xml:space="preserve">01706 707447                            </t>
  </si>
  <si>
    <t>FH896</t>
  </si>
  <si>
    <t>76 Yorkshire Street</t>
  </si>
  <si>
    <t xml:space="preserve">BB11 3BT                 </t>
  </si>
  <si>
    <t xml:space="preserve">01282 426758                            </t>
  </si>
  <si>
    <t>FH903</t>
  </si>
  <si>
    <t>3b Moor Street</t>
  </si>
  <si>
    <t xml:space="preserve">L39 2AA                  </t>
  </si>
  <si>
    <t xml:space="preserve">01695 578360                            </t>
  </si>
  <si>
    <t>FJD50</t>
  </si>
  <si>
    <t>Garstang Medical Services</t>
  </si>
  <si>
    <t>Kepple Lane Pharmacy</t>
  </si>
  <si>
    <t>Garstang Medical Centre</t>
  </si>
  <si>
    <t>Kepple Lane</t>
  </si>
  <si>
    <t xml:space="preserve">PR3 1PB                  </t>
  </si>
  <si>
    <t xml:space="preserve">01995 604800                            </t>
  </si>
  <si>
    <t>FJE48</t>
  </si>
  <si>
    <t>Ribbleton Pharmacy</t>
  </si>
  <si>
    <t>182 Ribbleton Avenue</t>
  </si>
  <si>
    <t>Ribbleton</t>
  </si>
  <si>
    <t xml:space="preserve">PR2 6QN                  </t>
  </si>
  <si>
    <t xml:space="preserve">01772 796131                            </t>
  </si>
  <si>
    <t>FJF38</t>
  </si>
  <si>
    <t>Worden Pharmacy</t>
  </si>
  <si>
    <t>37 West Paddock</t>
  </si>
  <si>
    <t xml:space="preserve">PR25 1HR                 </t>
  </si>
  <si>
    <t xml:space="preserve">01772 622288                            </t>
  </si>
  <si>
    <t>FJG96</t>
  </si>
  <si>
    <t>Facer As (Longton) Ltd</t>
  </si>
  <si>
    <t>Ramshead Corner</t>
  </si>
  <si>
    <t>66 Liverpool Road</t>
  </si>
  <si>
    <t>Longton</t>
  </si>
  <si>
    <t xml:space="preserve">PR4 5PB                  </t>
  </si>
  <si>
    <t xml:space="preserve">01772 613286                            </t>
  </si>
  <si>
    <t>FJH26</t>
  </si>
  <si>
    <t>The Issa Medical Centre</t>
  </si>
  <si>
    <t>St Gregory Road</t>
  </si>
  <si>
    <t xml:space="preserve">PR1 6YA                  </t>
  </si>
  <si>
    <t xml:space="preserve">01772 707248                            </t>
  </si>
  <si>
    <t>FJL19</t>
  </si>
  <si>
    <t>13 Victoria Road East</t>
  </si>
  <si>
    <t>Thornton-Cleveleys</t>
  </si>
  <si>
    <t xml:space="preserve">FY5 5HT                  </t>
  </si>
  <si>
    <t xml:space="preserve">01253 523025                            </t>
  </si>
  <si>
    <t>FJL20</t>
  </si>
  <si>
    <t>Warrenshow LTD</t>
  </si>
  <si>
    <t>58a Queen Street</t>
  </si>
  <si>
    <t xml:space="preserve">BB6 7AL                  </t>
  </si>
  <si>
    <t xml:space="preserve">01254 882800                            </t>
  </si>
  <si>
    <t>FJL94</t>
  </si>
  <si>
    <t>Taylors Chemist</t>
  </si>
  <si>
    <t>207 Leeds Road</t>
  </si>
  <si>
    <t xml:space="preserve">BB9 8EH                  </t>
  </si>
  <si>
    <t xml:space="preserve">01282 615325                            </t>
  </si>
  <si>
    <t>FJM07</t>
  </si>
  <si>
    <t>9 Rossall Road</t>
  </si>
  <si>
    <t>Thornton Cleveleys</t>
  </si>
  <si>
    <t xml:space="preserve">FY5 1AS                  </t>
  </si>
  <si>
    <t xml:space="preserve">01253 852376                            </t>
  </si>
  <si>
    <t>FJP66</t>
  </si>
  <si>
    <t>Unit C2</t>
  </si>
  <si>
    <t>Deepdale Retail Park</t>
  </si>
  <si>
    <t>Blackpool Rd, Deepdale</t>
  </si>
  <si>
    <t>Preston, Lancashire</t>
  </si>
  <si>
    <t xml:space="preserve">PR1 6QY                  </t>
  </si>
  <si>
    <t xml:space="preserve">01772 792265                            </t>
  </si>
  <si>
    <t>2001-05-02</t>
  </si>
  <si>
    <t>FJR29</t>
  </si>
  <si>
    <t>Kadri Pharmacy Ltd</t>
  </si>
  <si>
    <t>87-89 Meadow Street</t>
  </si>
  <si>
    <t xml:space="preserve">PR1 1TS                  </t>
  </si>
  <si>
    <t xml:space="preserve">01772 823751                            </t>
  </si>
  <si>
    <t>FJR48</t>
  </si>
  <si>
    <t>Whitworth Chemist</t>
  </si>
  <si>
    <t>96 Every Street</t>
  </si>
  <si>
    <t xml:space="preserve">BB9 7LS                  </t>
  </si>
  <si>
    <t xml:space="preserve">01282 449935                            </t>
  </si>
  <si>
    <t>2000-03-27</t>
  </si>
  <si>
    <t>FJ030</t>
  </si>
  <si>
    <t>Geoffrey St Health Centre</t>
  </si>
  <si>
    <t>Geoffrey Street</t>
  </si>
  <si>
    <t xml:space="preserve">PR1 5NE                  </t>
  </si>
  <si>
    <t xml:space="preserve">01772 493224                            </t>
  </si>
  <si>
    <t>FJ067</t>
  </si>
  <si>
    <t>Helmshore Pharmacy</t>
  </si>
  <si>
    <t>Helmshore,Rossendale</t>
  </si>
  <si>
    <t xml:space="preserve">BB4 4HD                  </t>
  </si>
  <si>
    <t xml:space="preserve">01706 219920                            </t>
  </si>
  <si>
    <t>FJ369</t>
  </si>
  <si>
    <t>Fishlocks Pharmacy</t>
  </si>
  <si>
    <t>Unit 3 Carrington Centre</t>
  </si>
  <si>
    <t>New Mill Street</t>
  </si>
  <si>
    <t xml:space="preserve">PR7 5SZ                  </t>
  </si>
  <si>
    <t xml:space="preserve">01257 451251                            </t>
  </si>
  <si>
    <t>FJ391</t>
  </si>
  <si>
    <t>Clayfields Chemist</t>
  </si>
  <si>
    <t>8 Alder Drive</t>
  </si>
  <si>
    <t>Hoghton</t>
  </si>
  <si>
    <t xml:space="preserve">PR5 0AD                  </t>
  </si>
  <si>
    <t xml:space="preserve">01254 854376                            </t>
  </si>
  <si>
    <t>2000-01-24</t>
  </si>
  <si>
    <t>FJ533</t>
  </si>
  <si>
    <t>Ormskirk Healthcare Limited</t>
  </si>
  <si>
    <t>Halsall Pharmacy</t>
  </si>
  <si>
    <t>Village Hall</t>
  </si>
  <si>
    <t>Halsall Road</t>
  </si>
  <si>
    <t>Halsall</t>
  </si>
  <si>
    <t xml:space="preserve">L39 8RW                  </t>
  </si>
  <si>
    <t xml:space="preserve">01704 840608                            </t>
  </si>
  <si>
    <t>2010-07-07</t>
  </si>
  <si>
    <t>FJ570</t>
  </si>
  <si>
    <t>22 Liverpool Road</t>
  </si>
  <si>
    <t>Penwortham</t>
  </si>
  <si>
    <t xml:space="preserve">PR1 0DQ                  </t>
  </si>
  <si>
    <t xml:space="preserve">01772 743383                            </t>
  </si>
  <si>
    <t>FJ612</t>
  </si>
  <si>
    <t>Mellor Pharmacy</t>
  </si>
  <si>
    <t>28 Carter Fold</t>
  </si>
  <si>
    <t>Mellor</t>
  </si>
  <si>
    <t xml:space="preserve">BB2 7ER                  </t>
  </si>
  <si>
    <t>FJ938</t>
  </si>
  <si>
    <t>2 Broadway</t>
  </si>
  <si>
    <t>Skerton</t>
  </si>
  <si>
    <t xml:space="preserve">LA1 2BU                  </t>
  </si>
  <si>
    <t xml:space="preserve">01524 64558                             </t>
  </si>
  <si>
    <t>1999-05-13</t>
  </si>
  <si>
    <t>FKA00</t>
  </si>
  <si>
    <t>Patel S &amp; Manchha A</t>
  </si>
  <si>
    <t>Langho Pharmacy</t>
  </si>
  <si>
    <t>1a East View Terrace</t>
  </si>
  <si>
    <t>Whalley Road</t>
  </si>
  <si>
    <t>Langho</t>
  </si>
  <si>
    <t xml:space="preserve">BB6 8BX                  </t>
  </si>
  <si>
    <t xml:space="preserve">01254 247750                            </t>
  </si>
  <si>
    <t>FKC77</t>
  </si>
  <si>
    <t>A.P.A. (Blackpool) Limited</t>
  </si>
  <si>
    <t>Astley Village Pharmacy</t>
  </si>
  <si>
    <t>Unit 5, Hallgate</t>
  </si>
  <si>
    <t>Astley Village</t>
  </si>
  <si>
    <t xml:space="preserve">PR7 1XA                  </t>
  </si>
  <si>
    <t xml:space="preserve">01257 234220                            </t>
  </si>
  <si>
    <t>FKD22</t>
  </si>
  <si>
    <t>20 Cornhill</t>
  </si>
  <si>
    <t xml:space="preserve">01254 382192                            </t>
  </si>
  <si>
    <t>FKD99</t>
  </si>
  <si>
    <t>Moor Park Avenue</t>
  </si>
  <si>
    <t xml:space="preserve">PR1 6AS                  </t>
  </si>
  <si>
    <t xml:space="preserve">01772 867250                            </t>
  </si>
  <si>
    <t>FKF58</t>
  </si>
  <si>
    <t>Bare Pharmacy Ltd</t>
  </si>
  <si>
    <t>45 Princes Crescent</t>
  </si>
  <si>
    <t>Bare</t>
  </si>
  <si>
    <t xml:space="preserve">LA4 6BY                  </t>
  </si>
  <si>
    <t xml:space="preserve">01524 410354                            </t>
  </si>
  <si>
    <t>FKG13</t>
  </si>
  <si>
    <t>91/95 Bloomfield Road</t>
  </si>
  <si>
    <t xml:space="preserve">FY1 6JN                  </t>
  </si>
  <si>
    <t xml:space="preserve">01253 400707                            </t>
  </si>
  <si>
    <t>2000-05-20</t>
  </si>
  <si>
    <t>FKG45</t>
  </si>
  <si>
    <t>96 Devonshire Road</t>
  </si>
  <si>
    <t xml:space="preserve">PR7 2DJ                  </t>
  </si>
  <si>
    <t xml:space="preserve">01257 263238                            </t>
  </si>
  <si>
    <t>FKH96</t>
  </si>
  <si>
    <t>Morrison's Pharmacy</t>
  </si>
  <si>
    <t>Morrison's Supermarket</t>
  </si>
  <si>
    <t>Squires Gate Lane</t>
  </si>
  <si>
    <t xml:space="preserve">FY4 2AY                  </t>
  </si>
  <si>
    <t xml:space="preserve">01253 343377                            </t>
  </si>
  <si>
    <t>FKL68</t>
  </si>
  <si>
    <t>Leansave Limited</t>
  </si>
  <si>
    <t>Greenhey Pharmacy</t>
  </si>
  <si>
    <t>35 Greenhey Place</t>
  </si>
  <si>
    <t>East Gillibrands</t>
  </si>
  <si>
    <t xml:space="preserve">WN8 9SA                  </t>
  </si>
  <si>
    <t xml:space="preserve">01695 725936                            </t>
  </si>
  <si>
    <t>2010-07-16</t>
  </si>
  <si>
    <t>FKM84</t>
  </si>
  <si>
    <t>M D Rimmer</t>
  </si>
  <si>
    <t>25 Main Square</t>
  </si>
  <si>
    <t xml:space="preserve">PR7 7AR                  </t>
  </si>
  <si>
    <t xml:space="preserve">01772 452341                            </t>
  </si>
  <si>
    <t>FKP72</t>
  </si>
  <si>
    <t xml:space="preserve">BB5 1EA                  </t>
  </si>
  <si>
    <t xml:space="preserve">01254 237773                            </t>
  </si>
  <si>
    <t>FKR21</t>
  </si>
  <si>
    <t>Colne (Hcc) Ltd</t>
  </si>
  <si>
    <t>Colne Health Centre</t>
  </si>
  <si>
    <t>Richmond Court</t>
  </si>
  <si>
    <t>Colne,Lancashire</t>
  </si>
  <si>
    <t xml:space="preserve">BB8 0LJ                  </t>
  </si>
  <si>
    <t>FKV08</t>
  </si>
  <si>
    <t>Eastway, Fulwood</t>
  </si>
  <si>
    <t xml:space="preserve">PR2 9NP                  </t>
  </si>
  <si>
    <t xml:space="preserve">01772 703174                            </t>
  </si>
  <si>
    <t>FKW68</t>
  </si>
  <si>
    <t>Shifa Healthcare Ltd</t>
  </si>
  <si>
    <t>Buncer Lane Pharmacy</t>
  </si>
  <si>
    <t>6 Preston Old Road</t>
  </si>
  <si>
    <t xml:space="preserve">BB2 2SS                  </t>
  </si>
  <si>
    <t>FKX16</t>
  </si>
  <si>
    <t>Prestford Limited</t>
  </si>
  <si>
    <t>21 Cemetery Road</t>
  </si>
  <si>
    <t xml:space="preserve">BB3 2LZ                  </t>
  </si>
  <si>
    <t xml:space="preserve">01254 777230                            </t>
  </si>
  <si>
    <t>FK190</t>
  </si>
  <si>
    <t>305-307 Padiham Road</t>
  </si>
  <si>
    <t xml:space="preserve">BB12 6PR                 </t>
  </si>
  <si>
    <t xml:space="preserve">01282 422188                            </t>
  </si>
  <si>
    <t>FK239</t>
  </si>
  <si>
    <t>Townsmoor Retail Park</t>
  </si>
  <si>
    <t>Great Bolton Street</t>
  </si>
  <si>
    <t xml:space="preserve">BB2 3RX                  </t>
  </si>
  <si>
    <t xml:space="preserve">01254 696620                            </t>
  </si>
  <si>
    <t>2007-02-05</t>
  </si>
  <si>
    <t>FK268</t>
  </si>
  <si>
    <t>Umar H</t>
  </si>
  <si>
    <t>Frenchwood Pharmacy</t>
  </si>
  <si>
    <t>1 Ruskin Street</t>
  </si>
  <si>
    <t xml:space="preserve">PR1 4NA                  </t>
  </si>
  <si>
    <t xml:space="preserve">01772 491185                            </t>
  </si>
  <si>
    <t>FK531</t>
  </si>
  <si>
    <t>20 The Concourse</t>
  </si>
  <si>
    <t xml:space="preserve">WN8 6ND                  </t>
  </si>
  <si>
    <t xml:space="preserve">01695 725339                            </t>
  </si>
  <si>
    <t>1995-11-12</t>
  </si>
  <si>
    <t>FK888</t>
  </si>
  <si>
    <t>Richardson J</t>
  </si>
  <si>
    <t>13 Hope Terrace</t>
  </si>
  <si>
    <t>Lostock Hall</t>
  </si>
  <si>
    <t xml:space="preserve">PR5 5RU                  </t>
  </si>
  <si>
    <t xml:space="preserve">01772 311328                            </t>
  </si>
  <si>
    <t>FK895</t>
  </si>
  <si>
    <t>Ms Shadeia Younis</t>
  </si>
  <si>
    <t>Read &amp; Simonstone Pharmacy</t>
  </si>
  <si>
    <t>90 Whalley Road</t>
  </si>
  <si>
    <t>Read</t>
  </si>
  <si>
    <t>Nr Burnley</t>
  </si>
  <si>
    <t xml:space="preserve">BB12 7PN                 </t>
  </si>
  <si>
    <t xml:space="preserve">01282 771160                            </t>
  </si>
  <si>
    <t>FLA06</t>
  </si>
  <si>
    <t>Crossley F (Chemists) Ltd</t>
  </si>
  <si>
    <t>273 Lytham Road</t>
  </si>
  <si>
    <t xml:space="preserve">FY4 1DP                  </t>
  </si>
  <si>
    <t xml:space="preserve">01253 342139                            </t>
  </si>
  <si>
    <t>FLA47</t>
  </si>
  <si>
    <t>408 Heysham Road</t>
  </si>
  <si>
    <t xml:space="preserve">LA3 2BJ                  </t>
  </si>
  <si>
    <t xml:space="preserve">01524 852136                            </t>
  </si>
  <si>
    <t>FLA57</t>
  </si>
  <si>
    <t>38 Burscough Street</t>
  </si>
  <si>
    <t xml:space="preserve">L39 2ES                  </t>
  </si>
  <si>
    <t xml:space="preserve">01695 574118                            </t>
  </si>
  <si>
    <t>FLC47</t>
  </si>
  <si>
    <t>Ronald Holmes (Lancaster) Ltd</t>
  </si>
  <si>
    <t>Dalton Square Pharmacy</t>
  </si>
  <si>
    <t>24-26 Great John Street</t>
  </si>
  <si>
    <t xml:space="preserve">LA1 1NG                  </t>
  </si>
  <si>
    <t xml:space="preserve">01524 32310                             </t>
  </si>
  <si>
    <t>FLC51</t>
  </si>
  <si>
    <t>Norchem</t>
  </si>
  <si>
    <t>54-56 Norbreck Road</t>
  </si>
  <si>
    <t xml:space="preserve">FY5 1RP                  </t>
  </si>
  <si>
    <t xml:space="preserve">01253 351520                            </t>
  </si>
  <si>
    <t>FLD45</t>
  </si>
  <si>
    <t>17 Church Street</t>
  </si>
  <si>
    <t xml:space="preserve">FY6 7AP                  </t>
  </si>
  <si>
    <t>FLF27</t>
  </si>
  <si>
    <t>Imran Nazir</t>
  </si>
  <si>
    <t>Burnley Late Night Pharmacy</t>
  </si>
  <si>
    <t>36b Colne Road</t>
  </si>
  <si>
    <t xml:space="preserve">BB10 1LG                 </t>
  </si>
  <si>
    <t xml:space="preserve">01282 452688                            </t>
  </si>
  <si>
    <t>2010-12-13</t>
  </si>
  <si>
    <t>FLG75</t>
  </si>
  <si>
    <t>1 Neighbourhood Shop Ctr</t>
  </si>
  <si>
    <t>Eaves Green Road</t>
  </si>
  <si>
    <t xml:space="preserve">PR7 3QG                  </t>
  </si>
  <si>
    <t xml:space="preserve">01257 233744                            </t>
  </si>
  <si>
    <t>2007-04-16</t>
  </si>
  <si>
    <t>FLH34</t>
  </si>
  <si>
    <t>Fox &amp; Medcalfe Ltd</t>
  </si>
  <si>
    <t>36 King Street</t>
  </si>
  <si>
    <t xml:space="preserve">01524 32933                             </t>
  </si>
  <si>
    <t>FLJ29</t>
  </si>
  <si>
    <t>16 Crowther Street</t>
  </si>
  <si>
    <t xml:space="preserve">BB11 3ND                 </t>
  </si>
  <si>
    <t xml:space="preserve">01282 422444                            </t>
  </si>
  <si>
    <t>FLJ49</t>
  </si>
  <si>
    <t>Bacup Health Centre</t>
  </si>
  <si>
    <t>Irwell Mill, Rochdale Rd</t>
  </si>
  <si>
    <t>Bacup</t>
  </si>
  <si>
    <t xml:space="preserve">OL13 9NR                 </t>
  </si>
  <si>
    <t xml:space="preserve">01706 876201                            </t>
  </si>
  <si>
    <t>FLM00</t>
  </si>
  <si>
    <t>Ddl Davies Ltd</t>
  </si>
  <si>
    <t>59-61 Plungington Road</t>
  </si>
  <si>
    <t xml:space="preserve">PR1 7EN                  </t>
  </si>
  <si>
    <t xml:space="preserve">01772 556030                            </t>
  </si>
  <si>
    <t>FLP98</t>
  </si>
  <si>
    <t>39 Victoria Road West</t>
  </si>
  <si>
    <t xml:space="preserve">FY5 1BS                  </t>
  </si>
  <si>
    <t>FLQ06</t>
  </si>
  <si>
    <t>8 Grasmere Road</t>
  </si>
  <si>
    <t xml:space="preserve">FY1 5HU                  </t>
  </si>
  <si>
    <t xml:space="preserve">01253 24743                             </t>
  </si>
  <si>
    <t>FLR12</t>
  </si>
  <si>
    <t>Christie Park</t>
  </si>
  <si>
    <t>Lancaster Road</t>
  </si>
  <si>
    <t xml:space="preserve">LA4 5TJ                  </t>
  </si>
  <si>
    <t>2010-11-17</t>
  </si>
  <si>
    <t>FLX18</t>
  </si>
  <si>
    <t>Mr Geloo Apa Ltd</t>
  </si>
  <si>
    <t>59 Chepstow Road</t>
  </si>
  <si>
    <t xml:space="preserve">FY3 7PH                  </t>
  </si>
  <si>
    <t xml:space="preserve">01253 391099                            </t>
  </si>
  <si>
    <t>2004-03-08</t>
  </si>
  <si>
    <t>FL479</t>
  </si>
  <si>
    <t>Sterling Square Ltd</t>
  </si>
  <si>
    <t>NHS Pharmacy</t>
  </si>
  <si>
    <t>22 Newchurch Road</t>
  </si>
  <si>
    <t xml:space="preserve">BB4 7QX                  </t>
  </si>
  <si>
    <t xml:space="preserve">0800 3202111                            </t>
  </si>
  <si>
    <t>FL635</t>
  </si>
  <si>
    <t xml:space="preserve">BB4 6LY                  </t>
  </si>
  <si>
    <t>FL817</t>
  </si>
  <si>
    <t>8-9 Clifton Parade</t>
  </si>
  <si>
    <t>Farington</t>
  </si>
  <si>
    <t xml:space="preserve">PR25 4YU                 </t>
  </si>
  <si>
    <t xml:space="preserve">01772 454710                            </t>
  </si>
  <si>
    <t>FME05</t>
  </si>
  <si>
    <t>Slyne Healthcare Limited</t>
  </si>
  <si>
    <t>Slyne Pharmacy</t>
  </si>
  <si>
    <t>2 Manor Road</t>
  </si>
  <si>
    <t>Slyne</t>
  </si>
  <si>
    <t xml:space="preserve">LA2 6JY                  </t>
  </si>
  <si>
    <t xml:space="preserve">01524 825269                            </t>
  </si>
  <si>
    <t>FME86</t>
  </si>
  <si>
    <t>3 Langcliffe Road</t>
  </si>
  <si>
    <t xml:space="preserve">PR2 6UE                  </t>
  </si>
  <si>
    <t xml:space="preserve">01772 701961                            </t>
  </si>
  <si>
    <t>FMG88</t>
  </si>
  <si>
    <t>Pharmadrug Healthcare Ltd</t>
  </si>
  <si>
    <t>Pharmadrug Direct</t>
  </si>
  <si>
    <t>99a Leeds Road</t>
  </si>
  <si>
    <t xml:space="preserve">BB9 9UA                  </t>
  </si>
  <si>
    <t xml:space="preserve">01282 449942                            </t>
  </si>
  <si>
    <t>FMH34</t>
  </si>
  <si>
    <t>525-527 Lytham Road</t>
  </si>
  <si>
    <t xml:space="preserve">FY4 1RF                  </t>
  </si>
  <si>
    <t xml:space="preserve">01253 341197                            </t>
  </si>
  <si>
    <t>1996-02-10</t>
  </si>
  <si>
    <t>FMH99</t>
  </si>
  <si>
    <t>Lucas P &amp; D</t>
  </si>
  <si>
    <t>Carleton Pharmacy Ltd</t>
  </si>
  <si>
    <t>5 Poulton Road</t>
  </si>
  <si>
    <t>Carleton</t>
  </si>
  <si>
    <t xml:space="preserve">FY6 7NH                  </t>
  </si>
  <si>
    <t xml:space="preserve">01253 896878                            </t>
  </si>
  <si>
    <t>FMJ04</t>
  </si>
  <si>
    <t>62 New Chapel Street</t>
  </si>
  <si>
    <t xml:space="preserve">BB2 4DT                  </t>
  </si>
  <si>
    <t xml:space="preserve">01254 295331                            </t>
  </si>
  <si>
    <t>FMJ56</t>
  </si>
  <si>
    <t>3,5 &amp; 7 Stonybutts</t>
  </si>
  <si>
    <t>Blackburn Shopping Centre</t>
  </si>
  <si>
    <t xml:space="preserve">BB1 7JD                  </t>
  </si>
  <si>
    <t xml:space="preserve">01254 674909                            </t>
  </si>
  <si>
    <t>FMK85</t>
  </si>
  <si>
    <t>Pharmisense</t>
  </si>
  <si>
    <t>118 Adelaide Street</t>
  </si>
  <si>
    <t xml:space="preserve">FY1 4LN                  </t>
  </si>
  <si>
    <t xml:space="preserve">01253 626317                            </t>
  </si>
  <si>
    <t>2012-03-09</t>
  </si>
  <si>
    <t>FMQ71</t>
  </si>
  <si>
    <t>Towngate, Leyland</t>
  </si>
  <si>
    <t xml:space="preserve">PR25 2FN                 </t>
  </si>
  <si>
    <t xml:space="preserve">01772 407447                            </t>
  </si>
  <si>
    <t>FMR19</t>
  </si>
  <si>
    <t>St James Medical Centre</t>
  </si>
  <si>
    <t>Burnley Rd, Rawtenstall</t>
  </si>
  <si>
    <t xml:space="preserve">BB4 8HH                  </t>
  </si>
  <si>
    <t xml:space="preserve">01706 215654                            </t>
  </si>
  <si>
    <t>FMR67</t>
  </si>
  <si>
    <t>76 Pedders Lane</t>
  </si>
  <si>
    <t>Ashton On Ribble</t>
  </si>
  <si>
    <t xml:space="preserve">PR2 1HN                  </t>
  </si>
  <si>
    <t xml:space="preserve">01772 726149                            </t>
  </si>
  <si>
    <t>FMV18</t>
  </si>
  <si>
    <t>33 Preston Old Road</t>
  </si>
  <si>
    <t xml:space="preserve">BB2 2ST                  </t>
  </si>
  <si>
    <t xml:space="preserve">01254 53780                             </t>
  </si>
  <si>
    <t>FMX25</t>
  </si>
  <si>
    <t>Deepdale Road</t>
  </si>
  <si>
    <t xml:space="preserve">PR1 6PJ                  </t>
  </si>
  <si>
    <t xml:space="preserve">01772 651374                            </t>
  </si>
  <si>
    <t>FMY52</t>
  </si>
  <si>
    <t xml:space="preserve">BB3 1AZ                  </t>
  </si>
  <si>
    <t xml:space="preserve">01254 703120                            </t>
  </si>
  <si>
    <t>FM278</t>
  </si>
  <si>
    <t>1 New Wellington Street</t>
  </si>
  <si>
    <t xml:space="preserve">BB2 4DY                  </t>
  </si>
  <si>
    <t xml:space="preserve">01254 57278                             </t>
  </si>
  <si>
    <t>FM334</t>
  </si>
  <si>
    <t>Farmaceutics Healthcare Limited</t>
  </si>
  <si>
    <t>Brierfield Pharmacy</t>
  </si>
  <si>
    <t>67 Colne Road</t>
  </si>
  <si>
    <t xml:space="preserve">BB9 5NP                  </t>
  </si>
  <si>
    <t xml:space="preserve">01282 697555                            </t>
  </si>
  <si>
    <t>FM390</t>
  </si>
  <si>
    <t>A &amp; Rk Patel</t>
  </si>
  <si>
    <t>West End Pharmacy</t>
  </si>
  <si>
    <t>3 Heysham Road</t>
  </si>
  <si>
    <t xml:space="preserve">01524 423322                            </t>
  </si>
  <si>
    <t>FM618</t>
  </si>
  <si>
    <t>15 St James Square</t>
  </si>
  <si>
    <t xml:space="preserve">OL13 9NH                 </t>
  </si>
  <si>
    <t xml:space="preserve">01706 873542                            </t>
  </si>
  <si>
    <t>FM641</t>
  </si>
  <si>
    <t>Chemist To Customer Limited</t>
  </si>
  <si>
    <t>Chemist 2 Customer.Com</t>
  </si>
  <si>
    <t>288 Whalley Range</t>
  </si>
  <si>
    <t xml:space="preserve">BB1 6NL                  </t>
  </si>
  <si>
    <t xml:space="preserve">01254 680009                            </t>
  </si>
  <si>
    <t>FM768</t>
  </si>
  <si>
    <t>28-38 Bank Hey Street</t>
  </si>
  <si>
    <t xml:space="preserve">FY1 1DD                  </t>
  </si>
  <si>
    <t xml:space="preserve">01253 22276                             </t>
  </si>
  <si>
    <t>FM816</t>
  </si>
  <si>
    <t>Chapel House Pharmacy</t>
  </si>
  <si>
    <t>194 Chapel House Road</t>
  </si>
  <si>
    <t xml:space="preserve">BB9 0QW                  </t>
  </si>
  <si>
    <t xml:space="preserve">01282 613560                            </t>
  </si>
  <si>
    <t>FM831</t>
  </si>
  <si>
    <t>Ribbleton Medical Ctr</t>
  </si>
  <si>
    <t>245 Ribbleton Avenue</t>
  </si>
  <si>
    <t xml:space="preserve">PR2 6RD                  </t>
  </si>
  <si>
    <t xml:space="preserve">01772 796142                            </t>
  </si>
  <si>
    <t>FM994</t>
  </si>
  <si>
    <t>The Arnold Medical Centre</t>
  </si>
  <si>
    <t>204 St Anne's Road</t>
  </si>
  <si>
    <t xml:space="preserve">FY4 2EF                  </t>
  </si>
  <si>
    <t xml:space="preserve">01253 341752                            </t>
  </si>
  <si>
    <t>FNE92</t>
  </si>
  <si>
    <t>136 Preston Road</t>
  </si>
  <si>
    <t>Grimsargh</t>
  </si>
  <si>
    <t xml:space="preserve">PR2 5JQ                  </t>
  </si>
  <si>
    <t xml:space="preserve">01772 797351                            </t>
  </si>
  <si>
    <t>FNF05</t>
  </si>
  <si>
    <t>Fox &amp; Medcalfe (1980) Limited</t>
  </si>
  <si>
    <t>University Pharmacy</t>
  </si>
  <si>
    <t>Bailrigg House</t>
  </si>
  <si>
    <t>Lancaster University</t>
  </si>
  <si>
    <t xml:space="preserve">LA1 4YE                  </t>
  </si>
  <si>
    <t xml:space="preserve">01524 594598                            </t>
  </si>
  <si>
    <t>FNM39</t>
  </si>
  <si>
    <t>Witton Pharmacy</t>
  </si>
  <si>
    <t>108 Redlam</t>
  </si>
  <si>
    <t xml:space="preserve">BB2 1UN                  </t>
  </si>
  <si>
    <t xml:space="preserve">01254 680906                            </t>
  </si>
  <si>
    <t>FNV73</t>
  </si>
  <si>
    <t>Dock Street</t>
  </si>
  <si>
    <t xml:space="preserve">FY7 6NU                  </t>
  </si>
  <si>
    <t xml:space="preserve">01253 879410                            </t>
  </si>
  <si>
    <t>FN226</t>
  </si>
  <si>
    <t>Ashton Pharmacy</t>
  </si>
  <si>
    <t>33 Ashton Street</t>
  </si>
  <si>
    <t xml:space="preserve">PR2 2PP                  </t>
  </si>
  <si>
    <t xml:space="preserve">01772 726383                            </t>
  </si>
  <si>
    <t>FN305</t>
  </si>
  <si>
    <t>21-22 South King Street</t>
  </si>
  <si>
    <t xml:space="preserve">FY1 4LS                  </t>
  </si>
  <si>
    <t xml:space="preserve">01253 626766                            </t>
  </si>
  <si>
    <t>FN314</t>
  </si>
  <si>
    <t>Karims Pharmacy Limited</t>
  </si>
  <si>
    <t>140 Mosley Street</t>
  </si>
  <si>
    <t>FN335</t>
  </si>
  <si>
    <t>Pointers Court Pharmacy</t>
  </si>
  <si>
    <t xml:space="preserve">LA1 4JT                  </t>
  </si>
  <si>
    <t xml:space="preserve">01524 846871                            </t>
  </si>
  <si>
    <t>FN702</t>
  </si>
  <si>
    <t>Fleetwood Health Centre Pharmacy</t>
  </si>
  <si>
    <t>O'briens Pharmacy</t>
  </si>
  <si>
    <t>Health &amp; Wellbeing Centre</t>
  </si>
  <si>
    <t xml:space="preserve">FY7 6HP                  </t>
  </si>
  <si>
    <t xml:space="preserve">01253 681920                            </t>
  </si>
  <si>
    <t>FN789</t>
  </si>
  <si>
    <t>3 St Annes Road West</t>
  </si>
  <si>
    <t>Lytham St Annes</t>
  </si>
  <si>
    <t xml:space="preserve">FY8 1SB                  </t>
  </si>
  <si>
    <t>FN819</t>
  </si>
  <si>
    <t>Brownhill Pharmacy</t>
  </si>
  <si>
    <t>782 Whalley New Road</t>
  </si>
  <si>
    <t xml:space="preserve">BB1 9BE                  </t>
  </si>
  <si>
    <t>FN840</t>
  </si>
  <si>
    <t>435 Bolton Road</t>
  </si>
  <si>
    <t>Ewood</t>
  </si>
  <si>
    <t xml:space="preserve">BB2 4HY                  </t>
  </si>
  <si>
    <t xml:space="preserve">01254 55074                             </t>
  </si>
  <si>
    <t>FPA62</t>
  </si>
  <si>
    <t>Rawtenstall Health Centre</t>
  </si>
  <si>
    <t>161 Bacup Road</t>
  </si>
  <si>
    <t xml:space="preserve">BB4 7PL                  </t>
  </si>
  <si>
    <t xml:space="preserve">01706 225789                            </t>
  </si>
  <si>
    <t>FPC18</t>
  </si>
  <si>
    <t>Lower Audley Retail Park</t>
  </si>
  <si>
    <t>Grimshaw Park Road</t>
  </si>
  <si>
    <t xml:space="preserve">BB2 3DY                  </t>
  </si>
  <si>
    <t xml:space="preserve">01254 292710                            </t>
  </si>
  <si>
    <t>FPE53</t>
  </si>
  <si>
    <t>Wm Morrison Sp'market Plc</t>
  </si>
  <si>
    <t>Amounderness Way</t>
  </si>
  <si>
    <t>Cleveleys, Blackpool</t>
  </si>
  <si>
    <t xml:space="preserve">FY5 3TS                  </t>
  </si>
  <si>
    <t>FPE56</t>
  </si>
  <si>
    <t>Arshed Dadhiwala</t>
  </si>
  <si>
    <t>Hough Lane Pharmacy</t>
  </si>
  <si>
    <t>6 Hough Lane</t>
  </si>
  <si>
    <t xml:space="preserve">PR25 2SD                 </t>
  </si>
  <si>
    <t xml:space="preserve">01772 905678                            </t>
  </si>
  <si>
    <t>2011-02-22</t>
  </si>
  <si>
    <t>FPF67</t>
  </si>
  <si>
    <t>Singh &amp; Donaldson Ltd</t>
  </si>
  <si>
    <t>Bowerham Pharmacy</t>
  </si>
  <si>
    <t>8-9 Gordon Terrace</t>
  </si>
  <si>
    <t>Bowerham Road</t>
  </si>
  <si>
    <t xml:space="preserve">LA1 4DS                  </t>
  </si>
  <si>
    <t xml:space="preserve">01524 64921                             </t>
  </si>
  <si>
    <t>FPG01</t>
  </si>
  <si>
    <t>Hesketh Bank Pharmacy</t>
  </si>
  <si>
    <t>5 Station Road</t>
  </si>
  <si>
    <t>Hesketh Bank</t>
  </si>
  <si>
    <t xml:space="preserve">PR4 6SN                  </t>
  </si>
  <si>
    <t xml:space="preserve">01772 814098                            </t>
  </si>
  <si>
    <t>FPH13</t>
  </si>
  <si>
    <t>Ig &amp; Ae Fleming</t>
  </si>
  <si>
    <t>Tomlinsons Of Lytham Ltd</t>
  </si>
  <si>
    <t>11 Market Square</t>
  </si>
  <si>
    <t>Lytham</t>
  </si>
  <si>
    <t xml:space="preserve">FY8 5LW                  </t>
  </si>
  <si>
    <t xml:space="preserve">01253 735305                            </t>
  </si>
  <si>
    <t>FPH17</t>
  </si>
  <si>
    <t>230 Preston Road</t>
  </si>
  <si>
    <t>Whittle-Le-Woods</t>
  </si>
  <si>
    <t xml:space="preserve">PR6 7HW                  </t>
  </si>
  <si>
    <t xml:space="preserve">01257 262536                            </t>
  </si>
  <si>
    <t>FPH18</t>
  </si>
  <si>
    <t>St Peters Pharmacy (Burnley) Ltd</t>
  </si>
  <si>
    <t>St Peters Pharmacy</t>
  </si>
  <si>
    <t>St Peters Centre</t>
  </si>
  <si>
    <t xml:space="preserve">BB11 2DL                 </t>
  </si>
  <si>
    <t xml:space="preserve">01282 644528                            </t>
  </si>
  <si>
    <t>FPK28</t>
  </si>
  <si>
    <t>Kiddrow Lane Health Ctr</t>
  </si>
  <si>
    <t xml:space="preserve">BB12 6LH                 </t>
  </si>
  <si>
    <t xml:space="preserve">01282 438264                            </t>
  </si>
  <si>
    <t>FPK37</t>
  </si>
  <si>
    <t>Theiam LTD</t>
  </si>
  <si>
    <t>Theiam Chemists</t>
  </si>
  <si>
    <t>572 Burnley Road</t>
  </si>
  <si>
    <t>Crawshawbooth</t>
  </si>
  <si>
    <t xml:space="preserve">BB4 8AJ                  </t>
  </si>
  <si>
    <t xml:space="preserve">01706 213714                            </t>
  </si>
  <si>
    <t>FPK67</t>
  </si>
  <si>
    <t>Fletcher H &amp; Ak Ltd</t>
  </si>
  <si>
    <t>331 Garstang Road</t>
  </si>
  <si>
    <t>Fulwood</t>
  </si>
  <si>
    <t xml:space="preserve">PR2 9UP                  </t>
  </si>
  <si>
    <t xml:space="preserve">01772 717574                            </t>
  </si>
  <si>
    <t>FPN15</t>
  </si>
  <si>
    <t>13 Market Street</t>
  </si>
  <si>
    <t>FPN44</t>
  </si>
  <si>
    <t>Danchris LTD</t>
  </si>
  <si>
    <t>Mj Moore Pharmacy</t>
  </si>
  <si>
    <t>47 Westcliffe Drive</t>
  </si>
  <si>
    <t>Layton</t>
  </si>
  <si>
    <t xml:space="preserve">FY3 7BH                  </t>
  </si>
  <si>
    <t xml:space="preserve">01253 301522                            </t>
  </si>
  <si>
    <t>FPQ59</t>
  </si>
  <si>
    <t>Innox Trading Limited</t>
  </si>
  <si>
    <t>Chemist-4-U</t>
  </si>
  <si>
    <t>37 Greenhey Place</t>
  </si>
  <si>
    <t xml:space="preserve">0844 3570115                            </t>
  </si>
  <si>
    <t>FPT24</t>
  </si>
  <si>
    <t>4 Court Pharmacy</t>
  </si>
  <si>
    <t>Blackburn Service Station</t>
  </si>
  <si>
    <t>Whalley Banks</t>
  </si>
  <si>
    <t xml:space="preserve">BB2 1NT                  </t>
  </si>
  <si>
    <t xml:space="preserve">01254 677447                            </t>
  </si>
  <si>
    <t>2008-07-15</t>
  </si>
  <si>
    <t>FPV26</t>
  </si>
  <si>
    <t>Unit 1 Fishergate Walk</t>
  </si>
  <si>
    <t xml:space="preserve">PR1 2NR                  </t>
  </si>
  <si>
    <t xml:space="preserve">01772 253752                            </t>
  </si>
  <si>
    <t>FPV55</t>
  </si>
  <si>
    <t>Darwen (Hcc) Ltd</t>
  </si>
  <si>
    <t>Darwen Health Centre</t>
  </si>
  <si>
    <t>James Street</t>
  </si>
  <si>
    <t xml:space="preserve">BB3 1PY                  </t>
  </si>
  <si>
    <t xml:space="preserve">01254 772106                            </t>
  </si>
  <si>
    <t>FPV77</t>
  </si>
  <si>
    <t>Smithson's Pharmacy</t>
  </si>
  <si>
    <t>51 Fishergate Hill</t>
  </si>
  <si>
    <t xml:space="preserve">PR1 8DN                  </t>
  </si>
  <si>
    <t xml:space="preserve">01772 252033                            </t>
  </si>
  <si>
    <t>2000-09-24</t>
  </si>
  <si>
    <t>FPX67</t>
  </si>
  <si>
    <t>Morrisons Store</t>
  </si>
  <si>
    <t>Railway Road</t>
  </si>
  <si>
    <t xml:space="preserve">BB1 5AZ                  </t>
  </si>
  <si>
    <t xml:space="preserve">01254 262159                            </t>
  </si>
  <si>
    <t>FP156</t>
  </si>
  <si>
    <t>11 Manchester Road</t>
  </si>
  <si>
    <t xml:space="preserve">01706 216429                            </t>
  </si>
  <si>
    <t>FP173</t>
  </si>
  <si>
    <t>27 Common Edge Road</t>
  </si>
  <si>
    <t xml:space="preserve">FY4 5AX                  </t>
  </si>
  <si>
    <t>FP211</t>
  </si>
  <si>
    <t>278 Newchurch Road</t>
  </si>
  <si>
    <t>Stacksteads</t>
  </si>
  <si>
    <t xml:space="preserve">OL13 0UJ                 </t>
  </si>
  <si>
    <t xml:space="preserve">01706 873155                            </t>
  </si>
  <si>
    <t>FP556</t>
  </si>
  <si>
    <t>Mr Anil Chauhan</t>
  </si>
  <si>
    <t>M X Pharmacy</t>
  </si>
  <si>
    <t>51-53 Longridge Road</t>
  </si>
  <si>
    <t xml:space="preserve">PR2 6RE                  </t>
  </si>
  <si>
    <t xml:space="preserve">01772 654448                            </t>
  </si>
  <si>
    <t>FP618</t>
  </si>
  <si>
    <t>8 South King Street</t>
  </si>
  <si>
    <t xml:space="preserve">01253 628589                            </t>
  </si>
  <si>
    <t>FQD43</t>
  </si>
  <si>
    <t>Princess Way</t>
  </si>
  <si>
    <t xml:space="preserve">BB12 0AB                 </t>
  </si>
  <si>
    <t xml:space="preserve">01282 838177                            </t>
  </si>
  <si>
    <t>FQD68</t>
  </si>
  <si>
    <t>Cable Street</t>
  </si>
  <si>
    <t xml:space="preserve">LA1 1HH                  </t>
  </si>
  <si>
    <t>2012-02-23</t>
  </si>
  <si>
    <t>FQE18</t>
  </si>
  <si>
    <t>Mohammed Answer Ghafoor</t>
  </si>
  <si>
    <t>Accrington Late Night Pharmacy</t>
  </si>
  <si>
    <t>188 Blackburn Road</t>
  </si>
  <si>
    <t xml:space="preserve">01254 351111                            </t>
  </si>
  <si>
    <t>FQH44</t>
  </si>
  <si>
    <t>335-337 Whitegate Drive</t>
  </si>
  <si>
    <t xml:space="preserve">FY3 9JR                  </t>
  </si>
  <si>
    <t xml:space="preserve">01253 764396                            </t>
  </si>
  <si>
    <t>FQK68</t>
  </si>
  <si>
    <t>30 St Mary's Road</t>
  </si>
  <si>
    <t xml:space="preserve">PR5 6TD                  </t>
  </si>
  <si>
    <t xml:space="preserve">01772 620487                            </t>
  </si>
  <si>
    <t>FQM02</t>
  </si>
  <si>
    <t>St.Pauls Medical Centre</t>
  </si>
  <si>
    <t>231 Dickson Road</t>
  </si>
  <si>
    <t xml:space="preserve">FY1 2HH                  </t>
  </si>
  <si>
    <t xml:space="preserve">01253 25760                             </t>
  </si>
  <si>
    <t>1997-10-20</t>
  </si>
  <si>
    <t>FQT05</t>
  </si>
  <si>
    <t>C &amp; S Pharmacy Limited</t>
  </si>
  <si>
    <t>Avenham Pharmacy</t>
  </si>
  <si>
    <t>42 Avenham Lane</t>
  </si>
  <si>
    <t xml:space="preserve">PR1 3TS                  </t>
  </si>
  <si>
    <t xml:space="preserve">01772 259915                            </t>
  </si>
  <si>
    <t>FQT26</t>
  </si>
  <si>
    <t>14 Aughton Street</t>
  </si>
  <si>
    <t xml:space="preserve">L39 3BW                  </t>
  </si>
  <si>
    <t xml:space="preserve">01695 573532                            </t>
  </si>
  <si>
    <t>FQX15</t>
  </si>
  <si>
    <t>86 Village Green Lane</t>
  </si>
  <si>
    <t>Ingol</t>
  </si>
  <si>
    <t xml:space="preserve">PR2 7DS                  </t>
  </si>
  <si>
    <t xml:space="preserve">01772 726955                            </t>
  </si>
  <si>
    <t>FQX86</t>
  </si>
  <si>
    <t>Linda Bracewell Ltd</t>
  </si>
  <si>
    <t>Baxenden Pharmacy</t>
  </si>
  <si>
    <t>514-516 Manchester Road</t>
  </si>
  <si>
    <t>Baxenden</t>
  </si>
  <si>
    <t xml:space="preserve">BB5 2RG                  </t>
  </si>
  <si>
    <t xml:space="preserve">01254 388006                            </t>
  </si>
  <si>
    <t>FQY67</t>
  </si>
  <si>
    <t>Peter Buckley (Clitheroe) Ltd</t>
  </si>
  <si>
    <t>34 King Street</t>
  </si>
  <si>
    <t xml:space="preserve">01200 422961                            </t>
  </si>
  <si>
    <t>FQ019</t>
  </si>
  <si>
    <t>64 Market Street</t>
  </si>
  <si>
    <t xml:space="preserve">BB8 0HS                  </t>
  </si>
  <si>
    <t>FQ161</t>
  </si>
  <si>
    <t>144b Burnley Road</t>
  </si>
  <si>
    <t>Harle Syke</t>
  </si>
  <si>
    <t>Briercliffe,Burnley</t>
  </si>
  <si>
    <t xml:space="preserve">BB10 1QU                 </t>
  </si>
  <si>
    <t xml:space="preserve">01282 422015                            </t>
  </si>
  <si>
    <t>FQ168</t>
  </si>
  <si>
    <t>5 Market Square</t>
  </si>
  <si>
    <t xml:space="preserve">PR4 2SD                  </t>
  </si>
  <si>
    <t xml:space="preserve">01772 686118                            </t>
  </si>
  <si>
    <t>FQ428</t>
  </si>
  <si>
    <t>3 Lytham Road</t>
  </si>
  <si>
    <t xml:space="preserve">PR2 8JE                  </t>
  </si>
  <si>
    <t xml:space="preserve">01772 718022                            </t>
  </si>
  <si>
    <t>FQ705</t>
  </si>
  <si>
    <t>Mpharm LTD</t>
  </si>
  <si>
    <t>29-31 Market Street</t>
  </si>
  <si>
    <t xml:space="preserve">BB3 1PS                  </t>
  </si>
  <si>
    <t xml:space="preserve">01254 873977                            </t>
  </si>
  <si>
    <t>2009-11-28</t>
  </si>
  <si>
    <t>FRA67</t>
  </si>
  <si>
    <t>Newton Drive Health Ctr</t>
  </si>
  <si>
    <t>Newton Drive</t>
  </si>
  <si>
    <t xml:space="preserve">FY3 8NX                  </t>
  </si>
  <si>
    <t xml:space="preserve">01253 304010                            </t>
  </si>
  <si>
    <t>FRC14</t>
  </si>
  <si>
    <t>Library Street</t>
  </si>
  <si>
    <t xml:space="preserve">PR7 2EE                  </t>
  </si>
  <si>
    <t xml:space="preserve">01257 263628                            </t>
  </si>
  <si>
    <t>FRD36</t>
  </si>
  <si>
    <t>Whalley Range Pharmacy</t>
  </si>
  <si>
    <t>1 Whalley Range</t>
  </si>
  <si>
    <t xml:space="preserve">BB1 6DX                  </t>
  </si>
  <si>
    <t xml:space="preserve">01254 54988                             </t>
  </si>
  <si>
    <t>2006-12-22</t>
  </si>
  <si>
    <t>FRE71</t>
  </si>
  <si>
    <t>112 Deepdale Road</t>
  </si>
  <si>
    <t xml:space="preserve">PR1 5AR                  </t>
  </si>
  <si>
    <t xml:space="preserve">01772 254937                            </t>
  </si>
  <si>
    <t>FRH65</t>
  </si>
  <si>
    <t>2-6 Arthur Street</t>
  </si>
  <si>
    <t xml:space="preserve">BB9 5SQ                  </t>
  </si>
  <si>
    <t xml:space="preserve">01282 694422                            </t>
  </si>
  <si>
    <t>FRJ30</t>
  </si>
  <si>
    <t>Audley Late Night Pharmacy Ltd</t>
  </si>
  <si>
    <t>Audley Late Night Pharmacy</t>
  </si>
  <si>
    <t>114-116 Audley Range</t>
  </si>
  <si>
    <t xml:space="preserve">01254 263322                            </t>
  </si>
  <si>
    <t>FRJ87</t>
  </si>
  <si>
    <t>95 Accrington Road</t>
  </si>
  <si>
    <t xml:space="preserve">BB1 2AF                  </t>
  </si>
  <si>
    <t xml:space="preserve">01254 680133                            </t>
  </si>
  <si>
    <t>FRN37</t>
  </si>
  <si>
    <t>Moor Park Pharmacy</t>
  </si>
  <si>
    <t>47 Garstang Road</t>
  </si>
  <si>
    <t xml:space="preserve">PR1 1LA                  </t>
  </si>
  <si>
    <t xml:space="preserve">01772 555150                            </t>
  </si>
  <si>
    <t>FRN38</t>
  </si>
  <si>
    <t>44 Lyndhurst Road</t>
  </si>
  <si>
    <t xml:space="preserve">BB10 4DX                 </t>
  </si>
  <si>
    <t xml:space="preserve">01282 421471                            </t>
  </si>
  <si>
    <t>FRP19</t>
  </si>
  <si>
    <t>Hyndburn Road</t>
  </si>
  <si>
    <t xml:space="preserve">BB5 1QR                  </t>
  </si>
  <si>
    <t xml:space="preserve">01254 301111                            </t>
  </si>
  <si>
    <t>FRQ00</t>
  </si>
  <si>
    <t>Mr Paul Middleton</t>
  </si>
  <si>
    <t>Ormskirk Pharmacy</t>
  </si>
  <si>
    <t>22b Wigan Road</t>
  </si>
  <si>
    <t xml:space="preserve">L39 2AU                  </t>
  </si>
  <si>
    <t xml:space="preserve">01695 580655                            </t>
  </si>
  <si>
    <t>FRR15</t>
  </si>
  <si>
    <t>343 Lytham Road</t>
  </si>
  <si>
    <t xml:space="preserve">FY4 1DS                  </t>
  </si>
  <si>
    <t xml:space="preserve">01253 341546                            </t>
  </si>
  <si>
    <t>FRW31</t>
  </si>
  <si>
    <t>Centenary Way</t>
  </si>
  <si>
    <t>Finsley Gate</t>
  </si>
  <si>
    <t xml:space="preserve">BB11 2HE                 </t>
  </si>
  <si>
    <t xml:space="preserve">01282 667447                            </t>
  </si>
  <si>
    <t>2010-08-19</t>
  </si>
  <si>
    <t>FRW79</t>
  </si>
  <si>
    <t>Rainbow Healthcare Ltd</t>
  </si>
  <si>
    <t>Longsands Pharmacy</t>
  </si>
  <si>
    <t>Longsands Lane</t>
  </si>
  <si>
    <t xml:space="preserve">PR2 9PS                  </t>
  </si>
  <si>
    <t xml:space="preserve">01772 653031                            </t>
  </si>
  <si>
    <t>2011-01-14</t>
  </si>
  <si>
    <t>FR084</t>
  </si>
  <si>
    <t>Penwortham Health Centre</t>
  </si>
  <si>
    <t>Cop Lane</t>
  </si>
  <si>
    <t>Penwortham, Preston</t>
  </si>
  <si>
    <t xml:space="preserve">PR1 0SR                  </t>
  </si>
  <si>
    <t xml:space="preserve">01772 742615                            </t>
  </si>
  <si>
    <t>2008-02-02</t>
  </si>
  <si>
    <t>FR111</t>
  </si>
  <si>
    <t>Tariq Malik</t>
  </si>
  <si>
    <t>Kingsfold Pharmacy</t>
  </si>
  <si>
    <t>69 Pope Lane</t>
  </si>
  <si>
    <t xml:space="preserve">PR1 9BY                  </t>
  </si>
  <si>
    <t xml:space="preserve">01772 749331                            </t>
  </si>
  <si>
    <t>FR338</t>
  </si>
  <si>
    <t>Dr D Shah</t>
  </si>
  <si>
    <t>St Annes Pharmacy</t>
  </si>
  <si>
    <t>24-26 St Annes Road East</t>
  </si>
  <si>
    <t xml:space="preserve">FY8 1UR                  </t>
  </si>
  <si>
    <t xml:space="preserve">01253 788529                            </t>
  </si>
  <si>
    <t>FR449</t>
  </si>
  <si>
    <t>300 Highfield Road</t>
  </si>
  <si>
    <t>South Shore</t>
  </si>
  <si>
    <t xml:space="preserve">FY4 3JU                  </t>
  </si>
  <si>
    <t xml:space="preserve">01253 474747                            </t>
  </si>
  <si>
    <t>FR451</t>
  </si>
  <si>
    <t>198 Briercliffe Road</t>
  </si>
  <si>
    <t xml:space="preserve">BB10 2NZ                 </t>
  </si>
  <si>
    <t xml:space="preserve">01282 453568                            </t>
  </si>
  <si>
    <t>FR658</t>
  </si>
  <si>
    <t>Red Bank Road</t>
  </si>
  <si>
    <t xml:space="preserve">FY2 9HY                  </t>
  </si>
  <si>
    <t xml:space="preserve">01253 351667                            </t>
  </si>
  <si>
    <t>FR772</t>
  </si>
  <si>
    <t>1 Dingle Road</t>
  </si>
  <si>
    <t>Upholland</t>
  </si>
  <si>
    <t xml:space="preserve">WN8 0EN                  </t>
  </si>
  <si>
    <t xml:space="preserve">01695 622446                            </t>
  </si>
  <si>
    <t>FTC27</t>
  </si>
  <si>
    <t>Great Eccleston Med Supplies Ltd</t>
  </si>
  <si>
    <t>Raikes Road</t>
  </si>
  <si>
    <t>Great Eccleston</t>
  </si>
  <si>
    <t xml:space="preserve">PR3 0ZA                  </t>
  </si>
  <si>
    <t xml:space="preserve">01995 670006                            </t>
  </si>
  <si>
    <t>1999-09-16</t>
  </si>
  <si>
    <t>FTC57</t>
  </si>
  <si>
    <t>Rosebank Pharmacy</t>
  </si>
  <si>
    <t>Galgate Health Centre</t>
  </si>
  <si>
    <t>Highland Brow</t>
  </si>
  <si>
    <t>Galgate</t>
  </si>
  <si>
    <t xml:space="preserve">LA2 0NB                  </t>
  </si>
  <si>
    <t xml:space="preserve">01524 751284                            </t>
  </si>
  <si>
    <t>FTC77</t>
  </si>
  <si>
    <t>Douglas Drive</t>
  </si>
  <si>
    <t>Freckleton, Preston</t>
  </si>
  <si>
    <t xml:space="preserve">PR4 1RY                  </t>
  </si>
  <si>
    <t xml:space="preserve">01772 632347                            </t>
  </si>
  <si>
    <t>FTD78</t>
  </si>
  <si>
    <t>Park Road/Aughton Street</t>
  </si>
  <si>
    <t xml:space="preserve">L39 3RB                  </t>
  </si>
  <si>
    <t xml:space="preserve">01695 573289                            </t>
  </si>
  <si>
    <t>FTG60</t>
  </si>
  <si>
    <t>322-324 Union Road</t>
  </si>
  <si>
    <t xml:space="preserve">01254 233347                            </t>
  </si>
  <si>
    <t>FTJ77</t>
  </si>
  <si>
    <t>440 Blackpool Road</t>
  </si>
  <si>
    <t>Ashton</t>
  </si>
  <si>
    <t xml:space="preserve">PR2 2LP                  </t>
  </si>
  <si>
    <t>FTK15</t>
  </si>
  <si>
    <t>Huncoat Pharmacy</t>
  </si>
  <si>
    <t>20 Station Road</t>
  </si>
  <si>
    <t>Huncoat</t>
  </si>
  <si>
    <t xml:space="preserve">BB5 6LS                  </t>
  </si>
  <si>
    <t xml:space="preserve">01254 238823                            </t>
  </si>
  <si>
    <t>FTL58</t>
  </si>
  <si>
    <t>Unit 22</t>
  </si>
  <si>
    <t>Teanlowe Centre</t>
  </si>
  <si>
    <t xml:space="preserve">FY6 7DF                  </t>
  </si>
  <si>
    <t xml:space="preserve">01253 891627                            </t>
  </si>
  <si>
    <t>FTM61</t>
  </si>
  <si>
    <t xml:space="preserve">BB4 6QS                  </t>
  </si>
  <si>
    <t>FTN40</t>
  </si>
  <si>
    <t xml:space="preserve">BB3 2RE                  </t>
  </si>
  <si>
    <t xml:space="preserve">01254 702435                            </t>
  </si>
  <si>
    <t>FTP61</t>
  </si>
  <si>
    <t>Asda Pharmacy (Rawtenstall)</t>
  </si>
  <si>
    <t>St Marys Way</t>
  </si>
  <si>
    <t xml:space="preserve">BB4 8EL                  </t>
  </si>
  <si>
    <t xml:space="preserve">01706 242410                            </t>
  </si>
  <si>
    <t>FTT29</t>
  </si>
  <si>
    <t>Clifton Ret.Pk,Clifton Rd</t>
  </si>
  <si>
    <t xml:space="preserve">FY4 4UJ                  </t>
  </si>
  <si>
    <t xml:space="preserve">01253 617547                            </t>
  </si>
  <si>
    <t>FT104</t>
  </si>
  <si>
    <t>Mariners Way</t>
  </si>
  <si>
    <t xml:space="preserve">PR2 2YN                  </t>
  </si>
  <si>
    <t xml:space="preserve">01772 732925                            </t>
  </si>
  <si>
    <t>2006-07-13</t>
  </si>
  <si>
    <t>FT195</t>
  </si>
  <si>
    <t>55 West Gate</t>
  </si>
  <si>
    <t xml:space="preserve">WN8 8LP                  </t>
  </si>
  <si>
    <t xml:space="preserve">01695 723566                            </t>
  </si>
  <si>
    <t>FT428</t>
  </si>
  <si>
    <t>Stonebridge Parade</t>
  </si>
  <si>
    <t>Preston Rd, Longridge</t>
  </si>
  <si>
    <t xml:space="preserve">PR3 3AN                  </t>
  </si>
  <si>
    <t xml:space="preserve">01772 784700                            </t>
  </si>
  <si>
    <t>FT574</t>
  </si>
  <si>
    <t xml:space="preserve">FY5 2TZ                  </t>
  </si>
  <si>
    <t xml:space="preserve">01253 821695                            </t>
  </si>
  <si>
    <t>FT629</t>
  </si>
  <si>
    <t>Euro Garages Limited</t>
  </si>
  <si>
    <t>Beehive Trading Park</t>
  </si>
  <si>
    <t xml:space="preserve">BB1 2EE                  </t>
  </si>
  <si>
    <t xml:space="preserve">01254 53585                             </t>
  </si>
  <si>
    <t>FT649</t>
  </si>
  <si>
    <t>8 &amp; 8a Princes Crescent</t>
  </si>
  <si>
    <t xml:space="preserve">LA4 6BX                  </t>
  </si>
  <si>
    <t xml:space="preserve">01524 831060                            </t>
  </si>
  <si>
    <t>FT725</t>
  </si>
  <si>
    <t>Cuerden Way</t>
  </si>
  <si>
    <t xml:space="preserve">PR5 6BJ                  </t>
  </si>
  <si>
    <t xml:space="preserve">01772 627762                            </t>
  </si>
  <si>
    <t>2005-09-10</t>
  </si>
  <si>
    <t>FVC41</t>
  </si>
  <si>
    <t>Ansdell Medical Centre Pharmacy</t>
  </si>
  <si>
    <t>Albany Road</t>
  </si>
  <si>
    <t>Ansdell</t>
  </si>
  <si>
    <t xml:space="preserve">FY8 4GW                  </t>
  </si>
  <si>
    <t xml:space="preserve">01253 723535                            </t>
  </si>
  <si>
    <t>FVD14</t>
  </si>
  <si>
    <t>2 Cobden Court</t>
  </si>
  <si>
    <t xml:space="preserve">BB1 7JJ                  </t>
  </si>
  <si>
    <t xml:space="preserve">01254 580115                            </t>
  </si>
  <si>
    <t>FVJ04</t>
  </si>
  <si>
    <t>Hf Associates Limited</t>
  </si>
  <si>
    <t>Ribble Village Pharmacy</t>
  </si>
  <si>
    <t>200 Miller Road</t>
  </si>
  <si>
    <t xml:space="preserve">01772 701921                            </t>
  </si>
  <si>
    <t>2013-06-13</t>
  </si>
  <si>
    <t>FVJ59</t>
  </si>
  <si>
    <t>406 Blackburn Road</t>
  </si>
  <si>
    <t xml:space="preserve">BB5 1SA                  </t>
  </si>
  <si>
    <t xml:space="preserve">01254 875974                            </t>
  </si>
  <si>
    <t>FVJ83</t>
  </si>
  <si>
    <t>38 Highbury Road East</t>
  </si>
  <si>
    <t xml:space="preserve">FY8 2RW                  </t>
  </si>
  <si>
    <t xml:space="preserve">01253 721933                            </t>
  </si>
  <si>
    <t>FVK31</t>
  </si>
  <si>
    <t xml:space="preserve">PR5 6QS                  </t>
  </si>
  <si>
    <t xml:space="preserve">01772 335540                            </t>
  </si>
  <si>
    <t>FVK72</t>
  </si>
  <si>
    <t>246 Eaves Lane</t>
  </si>
  <si>
    <t xml:space="preserve">PR6 0ET                  </t>
  </si>
  <si>
    <t xml:space="preserve">01257 262385                            </t>
  </si>
  <si>
    <t>FVL52</t>
  </si>
  <si>
    <t>Oakenhurst Road</t>
  </si>
  <si>
    <t xml:space="preserve">BB2 1SN                  </t>
  </si>
  <si>
    <t xml:space="preserve">01254 55983                             </t>
  </si>
  <si>
    <t>FVM08</t>
  </si>
  <si>
    <t>Keirby Healthcare Limited</t>
  </si>
  <si>
    <t>56-58 Keirby Walk</t>
  </si>
  <si>
    <t xml:space="preserve">BB11 2DE                 </t>
  </si>
  <si>
    <t>FVM37</t>
  </si>
  <si>
    <t>Cr Healthcare Ltd</t>
  </si>
  <si>
    <t>Ash Trees Pharmacy</t>
  </si>
  <si>
    <t>Ash Trees Surgery</t>
  </si>
  <si>
    <t xml:space="preserve">LA5 9JU                  </t>
  </si>
  <si>
    <t xml:space="preserve">01524 727877                            </t>
  </si>
  <si>
    <t>FVM56</t>
  </si>
  <si>
    <t>Bamfords Pharmacy Limited</t>
  </si>
  <si>
    <t>Bamfords Pharmacy</t>
  </si>
  <si>
    <t>163 Chorley Road</t>
  </si>
  <si>
    <t>Adlington</t>
  </si>
  <si>
    <t xml:space="preserve">PR6 9LP                  </t>
  </si>
  <si>
    <t xml:space="preserve">01257 480322                            </t>
  </si>
  <si>
    <t>FVN33</t>
  </si>
  <si>
    <t>Cleveleys Health Ctr Pharm Ltd</t>
  </si>
  <si>
    <t>Kelso Avenue</t>
  </si>
  <si>
    <t xml:space="preserve">FY5 3DZ                  </t>
  </si>
  <si>
    <t>FVP40</t>
  </si>
  <si>
    <t>182 Waterloo Road</t>
  </si>
  <si>
    <t xml:space="preserve">FY4 3AD                  </t>
  </si>
  <si>
    <t xml:space="preserve">01253 341536                            </t>
  </si>
  <si>
    <t>FVR79</t>
  </si>
  <si>
    <t>Smiths Chemist</t>
  </si>
  <si>
    <t>108a Warton Street</t>
  </si>
  <si>
    <t xml:space="preserve">FY8 5HA                  </t>
  </si>
  <si>
    <t xml:space="preserve">01253 736755                            </t>
  </si>
  <si>
    <t>FVV65</t>
  </si>
  <si>
    <t>Cairns Dispensing Chemists</t>
  </si>
  <si>
    <t>14 Moor Street</t>
  </si>
  <si>
    <t xml:space="preserve">01772 683288                            </t>
  </si>
  <si>
    <t>FVW38</t>
  </si>
  <si>
    <t>Pharmalogic</t>
  </si>
  <si>
    <t>Clayton Green B/Ness Park</t>
  </si>
  <si>
    <t>Block C, Library Road</t>
  </si>
  <si>
    <t>Clayton-Le-Woods</t>
  </si>
  <si>
    <t xml:space="preserve">PR6 7EN                  </t>
  </si>
  <si>
    <t xml:space="preserve">01772 620526                            </t>
  </si>
  <si>
    <t>FVW68</t>
  </si>
  <si>
    <t>240 Union Road</t>
  </si>
  <si>
    <t xml:space="preserve">BB5 3JB                  </t>
  </si>
  <si>
    <t xml:space="preserve">01254 393805                            </t>
  </si>
  <si>
    <t>FV079</t>
  </si>
  <si>
    <t>3 Irwell Street</t>
  </si>
  <si>
    <t xml:space="preserve">OL13 0AD                 </t>
  </si>
  <si>
    <t xml:space="preserve">01706 873522                            </t>
  </si>
  <si>
    <t>FV089</t>
  </si>
  <si>
    <t>FV127</t>
  </si>
  <si>
    <t>15 Hornby Road</t>
  </si>
  <si>
    <t>Caton</t>
  </si>
  <si>
    <t xml:space="preserve">LA2 9QW                  </t>
  </si>
  <si>
    <t xml:space="preserve">01524 770335                            </t>
  </si>
  <si>
    <t>FV197</t>
  </si>
  <si>
    <t>Rishton Pharmacy</t>
  </si>
  <si>
    <t xml:space="preserve">BB1 4LA                  </t>
  </si>
  <si>
    <t xml:space="preserve">01254 883831                            </t>
  </si>
  <si>
    <t>FV389</t>
  </si>
  <si>
    <t>Rimmer MD</t>
  </si>
  <si>
    <t>Rimmers Pharmacy</t>
  </si>
  <si>
    <t>116-118 Wigan Road</t>
  </si>
  <si>
    <t xml:space="preserve">01257 269862                            </t>
  </si>
  <si>
    <t>FV563</t>
  </si>
  <si>
    <t>11 Dalton Square</t>
  </si>
  <si>
    <t xml:space="preserve">LA1 1PL                  </t>
  </si>
  <si>
    <t xml:space="preserve">01524 63006                             </t>
  </si>
  <si>
    <t>FV672</t>
  </si>
  <si>
    <t>Cleveleys Pharmacy</t>
  </si>
  <si>
    <t>2 Anchorsholme Lane East</t>
  </si>
  <si>
    <t>Anchorsholme</t>
  </si>
  <si>
    <t xml:space="preserve">FY5 3JE                  </t>
  </si>
  <si>
    <t xml:space="preserve">01253 852215                            </t>
  </si>
  <si>
    <t>FV989</t>
  </si>
  <si>
    <t>Moosa MH</t>
  </si>
  <si>
    <t>Livesey Pharmacy</t>
  </si>
  <si>
    <t>238 Livesey Branch Road</t>
  </si>
  <si>
    <t xml:space="preserve">BB2 4QL                  </t>
  </si>
  <si>
    <t xml:space="preserve">01254 582872                            </t>
  </si>
  <si>
    <t>FV994</t>
  </si>
  <si>
    <t>193-195 Accrington Road</t>
  </si>
  <si>
    <t xml:space="preserve">BB1 2AQ                  </t>
  </si>
  <si>
    <t xml:space="preserve">01254 53996                             </t>
  </si>
  <si>
    <t>FWA37</t>
  </si>
  <si>
    <t>Windy Bank</t>
  </si>
  <si>
    <t xml:space="preserve">BB8 9HY                  </t>
  </si>
  <si>
    <t xml:space="preserve">01282 663609                            </t>
  </si>
  <si>
    <t>FWD90</t>
  </si>
  <si>
    <t>7 Albert Road</t>
  </si>
  <si>
    <t xml:space="preserve">BB8 0RY                  </t>
  </si>
  <si>
    <t xml:space="preserve">01282 863420                            </t>
  </si>
  <si>
    <t>FWE96</t>
  </si>
  <si>
    <t>Lytham Primary Care Ctr</t>
  </si>
  <si>
    <t>Warton Street</t>
  </si>
  <si>
    <t xml:space="preserve">FY8 5EE                  </t>
  </si>
  <si>
    <t xml:space="preserve">01253 737695                            </t>
  </si>
  <si>
    <t>FWF05</t>
  </si>
  <si>
    <t>Emh Access Limited</t>
  </si>
  <si>
    <t>Cottam Lane Surgery</t>
  </si>
  <si>
    <t xml:space="preserve">PR2 1JR                  </t>
  </si>
  <si>
    <t>FWH46</t>
  </si>
  <si>
    <t>Barbara Castle Way Hc</t>
  </si>
  <si>
    <t>Simmons Street</t>
  </si>
  <si>
    <t xml:space="preserve">BB2 1AX                  </t>
  </si>
  <si>
    <t xml:space="preserve">01254 617399                            </t>
  </si>
  <si>
    <t>FWK32</t>
  </si>
  <si>
    <t xml:space="preserve">BB1 3HF                  </t>
  </si>
  <si>
    <t xml:space="preserve">01254 347447                            </t>
  </si>
  <si>
    <t>FWM31</t>
  </si>
  <si>
    <t>14 Elswick Road</t>
  </si>
  <si>
    <t>Larches Estate</t>
  </si>
  <si>
    <t xml:space="preserve">PR2 1NT                  </t>
  </si>
  <si>
    <t xml:space="preserve">01772 728111                            </t>
  </si>
  <si>
    <t>FWN28</t>
  </si>
  <si>
    <t>Whitworths Chemists Ltd</t>
  </si>
  <si>
    <t>Layton Medical Centre</t>
  </si>
  <si>
    <t>Kingscote Drive, Layton</t>
  </si>
  <si>
    <t xml:space="preserve">FY3 7EN                  </t>
  </si>
  <si>
    <t xml:space="preserve">01253 396030                            </t>
  </si>
  <si>
    <t>FWN77</t>
  </si>
  <si>
    <t>Middleforth Limited</t>
  </si>
  <si>
    <t>Middleforth Pharmacy</t>
  </si>
  <si>
    <t>88-90 Leyland Road</t>
  </si>
  <si>
    <t>Middleforth</t>
  </si>
  <si>
    <t xml:space="preserve">PR1 9QJ                  </t>
  </si>
  <si>
    <t xml:space="preserve">01772 749150                            </t>
  </si>
  <si>
    <t>FWP24</t>
  </si>
  <si>
    <t>Ingram Road</t>
  </si>
  <si>
    <t xml:space="preserve">WN8 6LA                  </t>
  </si>
  <si>
    <t xml:space="preserve">01695 567010                            </t>
  </si>
  <si>
    <t>FWQ17</t>
  </si>
  <si>
    <t>2 Eagle Street</t>
  </si>
  <si>
    <t xml:space="preserve">BB5 1LN                  </t>
  </si>
  <si>
    <t xml:space="preserve">01254 347247                            </t>
  </si>
  <si>
    <t>2010-11-22</t>
  </si>
  <si>
    <t>FWT27</t>
  </si>
  <si>
    <t>Riaz Pharmacy</t>
  </si>
  <si>
    <t>112 Randal Street</t>
  </si>
  <si>
    <t xml:space="preserve">BB1 7LG                  </t>
  </si>
  <si>
    <t>FWT37</t>
  </si>
  <si>
    <t>50 Queen Street</t>
  </si>
  <si>
    <t xml:space="preserve">BB6 7QQ                  </t>
  </si>
  <si>
    <t xml:space="preserve">01254 884330                            </t>
  </si>
  <si>
    <t>FWV78</t>
  </si>
  <si>
    <t xml:space="preserve">PR7 4HE                  </t>
  </si>
  <si>
    <t xml:space="preserve">01257 482868                            </t>
  </si>
  <si>
    <t>FWX75</t>
  </si>
  <si>
    <t>Bispham Pharmacy</t>
  </si>
  <si>
    <t>119 Red Bank Road</t>
  </si>
  <si>
    <t xml:space="preserve">FY2 9HZ                  </t>
  </si>
  <si>
    <t xml:space="preserve">01253 353313                            </t>
  </si>
  <si>
    <t>FW106</t>
  </si>
  <si>
    <t>Nelson Pharmacy</t>
  </si>
  <si>
    <t>41 Every Street</t>
  </si>
  <si>
    <t xml:space="preserve">BB9 7LU                  </t>
  </si>
  <si>
    <t xml:space="preserve">01282 615041                            </t>
  </si>
  <si>
    <t>FW349</t>
  </si>
  <si>
    <t>E B Holden Pharmacy</t>
  </si>
  <si>
    <t>9-11 Queen Street</t>
  </si>
  <si>
    <t xml:space="preserve">BB6 7QL                  </t>
  </si>
  <si>
    <t xml:space="preserve">01254 886178                            </t>
  </si>
  <si>
    <t>FW818</t>
  </si>
  <si>
    <t>Trip (Healthcare) Ltd</t>
  </si>
  <si>
    <t>Higher Greaves Pharmacy</t>
  </si>
  <si>
    <t>20 Scotforth Road</t>
  </si>
  <si>
    <t>Scotforth</t>
  </si>
  <si>
    <t xml:space="preserve">LA1 4ST                  </t>
  </si>
  <si>
    <t xml:space="preserve">01524 63795                             </t>
  </si>
  <si>
    <t>2007-05-09</t>
  </si>
  <si>
    <t>FXC46</t>
  </si>
  <si>
    <t>Unit 2 Livesey Branch Rd</t>
  </si>
  <si>
    <t>Feniscowles</t>
  </si>
  <si>
    <t xml:space="preserve">BB2 2QH                  </t>
  </si>
  <si>
    <t>FXF02</t>
  </si>
  <si>
    <t>123 Birleywood</t>
  </si>
  <si>
    <t>Digmoor</t>
  </si>
  <si>
    <t xml:space="preserve">WN8 9HR                  </t>
  </si>
  <si>
    <t xml:space="preserve">01695 723664                            </t>
  </si>
  <si>
    <t>FXF47</t>
  </si>
  <si>
    <t>51 St James Street</t>
  </si>
  <si>
    <t xml:space="preserve">BB11 1QL                 </t>
  </si>
  <si>
    <t xml:space="preserve">01282 421934                            </t>
  </si>
  <si>
    <t>FXF62</t>
  </si>
  <si>
    <t>Cleaver Street</t>
  </si>
  <si>
    <t xml:space="preserve">BB1 5DH                  </t>
  </si>
  <si>
    <t xml:space="preserve">01254 582144                            </t>
  </si>
  <si>
    <t>FXH29</t>
  </si>
  <si>
    <t>110 Talbot Road</t>
  </si>
  <si>
    <t xml:space="preserve">FY1 1LR                  </t>
  </si>
  <si>
    <t xml:space="preserve">01253 627932                            </t>
  </si>
  <si>
    <t>FXH69</t>
  </si>
  <si>
    <t>91 Holmfield Road</t>
  </si>
  <si>
    <t xml:space="preserve">FY2 9RS                  </t>
  </si>
  <si>
    <t xml:space="preserve">01253 352803                            </t>
  </si>
  <si>
    <t>FXK55</t>
  </si>
  <si>
    <t>Saturley LTD</t>
  </si>
  <si>
    <t>Accrington Pharmacy</t>
  </si>
  <si>
    <t>257 Whalley Road</t>
  </si>
  <si>
    <t xml:space="preserve">BB5 5AD                  </t>
  </si>
  <si>
    <t xml:space="preserve">01254 391699                            </t>
  </si>
  <si>
    <t>FXN00</t>
  </si>
  <si>
    <t>Ssld Healthcare Ltd</t>
  </si>
  <si>
    <t>Colne Road Pharmacy</t>
  </si>
  <si>
    <t>60 Colne Road</t>
  </si>
  <si>
    <t xml:space="preserve">01282 423526                            </t>
  </si>
  <si>
    <t>FXP51</t>
  </si>
  <si>
    <t>40 Berry Lane</t>
  </si>
  <si>
    <t>Longridge</t>
  </si>
  <si>
    <t xml:space="preserve">PR3 3JJ                  </t>
  </si>
  <si>
    <t xml:space="preserve">01772 782643                            </t>
  </si>
  <si>
    <t>FXT21</t>
  </si>
  <si>
    <t>109 Egerton Road</t>
  </si>
  <si>
    <t xml:space="preserve">FY1 2NL                  </t>
  </si>
  <si>
    <t xml:space="preserve">01253 751772                            </t>
  </si>
  <si>
    <t>FXV04</t>
  </si>
  <si>
    <t>21 Rainhall Road</t>
  </si>
  <si>
    <t xml:space="preserve">01282 813766                            </t>
  </si>
  <si>
    <t>FXW27</t>
  </si>
  <si>
    <t>78-80 Lancaster Road</t>
  </si>
  <si>
    <t xml:space="preserve">PR1 1DD                  </t>
  </si>
  <si>
    <t xml:space="preserve">01772 250486                            </t>
  </si>
  <si>
    <t>FX017</t>
  </si>
  <si>
    <t>4 &amp; 6 Wood Street</t>
  </si>
  <si>
    <t xml:space="preserve">FY8 1QS                  </t>
  </si>
  <si>
    <t xml:space="preserve">01253 724503                            </t>
  </si>
  <si>
    <t>FX074</t>
  </si>
  <si>
    <t>Wesham Pharmacy</t>
  </si>
  <si>
    <t>Wesham, Kirkham</t>
  </si>
  <si>
    <t xml:space="preserve">PR4 3AD                  </t>
  </si>
  <si>
    <t xml:space="preserve">01772 683688                            </t>
  </si>
  <si>
    <t>FX174</t>
  </si>
  <si>
    <t>49 Fishmoor Drive</t>
  </si>
  <si>
    <t xml:space="preserve">BB2 3UY                  </t>
  </si>
  <si>
    <t xml:space="preserve">01254 663919                            </t>
  </si>
  <si>
    <t>FX305</t>
  </si>
  <si>
    <t>Croston Pharmacy</t>
  </si>
  <si>
    <t>69 Station Road</t>
  </si>
  <si>
    <t>Croston</t>
  </si>
  <si>
    <t xml:space="preserve">PR26 9RL                 </t>
  </si>
  <si>
    <t xml:space="preserve">01772 600289                            </t>
  </si>
  <si>
    <t>FX445</t>
  </si>
  <si>
    <t>348-350 Leyland Lane</t>
  </si>
  <si>
    <t xml:space="preserve">PR25 1TB                 </t>
  </si>
  <si>
    <t xml:space="preserve">01772 622255                            </t>
  </si>
  <si>
    <t>FX511</t>
  </si>
  <si>
    <t>Newbridge Pharmacy</t>
  </si>
  <si>
    <t>61 Nora Street</t>
  </si>
  <si>
    <t xml:space="preserve">BB9 8NT                  </t>
  </si>
  <si>
    <t xml:space="preserve">01282 617317                            </t>
  </si>
  <si>
    <t>FX858</t>
  </si>
  <si>
    <t>Nuur LTD</t>
  </si>
  <si>
    <t>Brunshaw Pharmacy</t>
  </si>
  <si>
    <t>6 Brownside Road</t>
  </si>
  <si>
    <t xml:space="preserve">BB10 3JU                 </t>
  </si>
  <si>
    <t xml:space="preserve">01282 830979                            </t>
  </si>
  <si>
    <t>FX944</t>
  </si>
  <si>
    <t>Hk Mong</t>
  </si>
  <si>
    <t>King's Chemist</t>
  </si>
  <si>
    <t>359 Lancaster Road</t>
  </si>
  <si>
    <t>Torrisholme</t>
  </si>
  <si>
    <t xml:space="preserve">LA4 6RL                  </t>
  </si>
  <si>
    <t xml:space="preserve">01524 410974                            </t>
  </si>
  <si>
    <t>FYJ26</t>
  </si>
  <si>
    <t>Normoss Pharmacy</t>
  </si>
  <si>
    <t>112 Normoss Road</t>
  </si>
  <si>
    <t xml:space="preserve">FY3 8QP                  </t>
  </si>
  <si>
    <t xml:space="preserve">01253 392038                            </t>
  </si>
  <si>
    <t>FYQ04</t>
  </si>
  <si>
    <t>15-19 Castle Street</t>
  </si>
  <si>
    <t xml:space="preserve">BB7 2BT                  </t>
  </si>
  <si>
    <t>FYR78</t>
  </si>
  <si>
    <t>53 Highfield Road</t>
  </si>
  <si>
    <t xml:space="preserve">FY4 2JE                  </t>
  </si>
  <si>
    <t>FYT29</t>
  </si>
  <si>
    <t>83-85 Burnley Road</t>
  </si>
  <si>
    <t xml:space="preserve">BB12 8BL                 </t>
  </si>
  <si>
    <t xml:space="preserve">01282 771386                            </t>
  </si>
  <si>
    <t>FYV63</t>
  </si>
  <si>
    <t>Melling Pharmacy Ltd</t>
  </si>
  <si>
    <t>14 Whalley Place</t>
  </si>
  <si>
    <t xml:space="preserve">FY8 3PU                  </t>
  </si>
  <si>
    <t xml:space="preserve">01253 726775                            </t>
  </si>
  <si>
    <t>FY047</t>
  </si>
  <si>
    <t>37 Brown Street</t>
  </si>
  <si>
    <t xml:space="preserve">BB5 0RS                  </t>
  </si>
  <si>
    <t xml:space="preserve">01254 394082                            </t>
  </si>
  <si>
    <t>FY454</t>
  </si>
  <si>
    <t>36 Abel Street</t>
  </si>
  <si>
    <t xml:space="preserve">BB10 1QR                 </t>
  </si>
  <si>
    <t xml:space="preserve">01282 423722                            </t>
  </si>
  <si>
    <t>FY456</t>
  </si>
  <si>
    <t>292-294 Waterloo Road</t>
  </si>
  <si>
    <t xml:space="preserve">FY4 3AG                  </t>
  </si>
  <si>
    <t xml:space="preserve">01253 474749                            </t>
  </si>
  <si>
    <t>FY618</t>
  </si>
  <si>
    <t>24 Market Walk</t>
  </si>
  <si>
    <t>New Market Street</t>
  </si>
  <si>
    <t xml:space="preserve">PR7 1DB                  </t>
  </si>
  <si>
    <t xml:space="preserve">01257 262648                            </t>
  </si>
  <si>
    <t>FY672</t>
  </si>
  <si>
    <t>Wilde A Ltd</t>
  </si>
  <si>
    <t>Albert Wilde The Pharmacy</t>
  </si>
  <si>
    <t>West View Health Village</t>
  </si>
  <si>
    <t xml:space="preserve">FY7 8GU                  </t>
  </si>
  <si>
    <t xml:space="preserve">01253 872701                            </t>
  </si>
  <si>
    <t>FAF48</t>
  </si>
  <si>
    <t>30 Argyle Street</t>
  </si>
  <si>
    <t xml:space="preserve">L1 5DL                   </t>
  </si>
  <si>
    <t xml:space="preserve">0151 7093120                            </t>
  </si>
  <si>
    <t>FAH64</t>
  </si>
  <si>
    <t>Lallian Pharmacy Ltd</t>
  </si>
  <si>
    <t>Udani Chemist</t>
  </si>
  <si>
    <t>22-24 Queens Drive</t>
  </si>
  <si>
    <t xml:space="preserve">L15 7NE                  </t>
  </si>
  <si>
    <t xml:space="preserve">0151 7221944                            </t>
  </si>
  <si>
    <t>FAK89</t>
  </si>
  <si>
    <t>Dempsey Pharmacy Ltd</t>
  </si>
  <si>
    <t>Dempsey Pharmacy</t>
  </si>
  <si>
    <t>St Andrews Business Ctr</t>
  </si>
  <si>
    <t>91 St Mary's Road</t>
  </si>
  <si>
    <t xml:space="preserve">L19 2NL                  </t>
  </si>
  <si>
    <t xml:space="preserve">0151 4945633                            </t>
  </si>
  <si>
    <t>FAQ22</t>
  </si>
  <si>
    <t>Belle Vale Shopping Ctr</t>
  </si>
  <si>
    <t>Childwall Valley Road</t>
  </si>
  <si>
    <t xml:space="preserve">L25 2QY                  </t>
  </si>
  <si>
    <t xml:space="preserve">0151 4880445                            </t>
  </si>
  <si>
    <t>FAT68</t>
  </si>
  <si>
    <t>38 Langley Close</t>
  </si>
  <si>
    <t xml:space="preserve">L12 0NB                  </t>
  </si>
  <si>
    <t xml:space="preserve">0151 5492074                            </t>
  </si>
  <si>
    <t>FAV31</t>
  </si>
  <si>
    <t>Prospect Point</t>
  </si>
  <si>
    <t>Prescot Street</t>
  </si>
  <si>
    <t xml:space="preserve">L7 8UE                   </t>
  </si>
  <si>
    <t xml:space="preserve">0151 2640178                            </t>
  </si>
  <si>
    <t>FAV99</t>
  </si>
  <si>
    <t>Lewis Deysbrook Ltd</t>
  </si>
  <si>
    <t>Melwood Pharmacy</t>
  </si>
  <si>
    <t>227 Deysbrook Lane</t>
  </si>
  <si>
    <t xml:space="preserve">L12 4YF                  </t>
  </si>
  <si>
    <t xml:space="preserve">0151 2521195                            </t>
  </si>
  <si>
    <t>FA414</t>
  </si>
  <si>
    <t>Cooke's Limited</t>
  </si>
  <si>
    <t>Cooke's Chemist</t>
  </si>
  <si>
    <t>76 Albert Road</t>
  </si>
  <si>
    <t xml:space="preserve">WA8 6JT                  </t>
  </si>
  <si>
    <t>2008-06-07</t>
  </si>
  <si>
    <t>FA731</t>
  </si>
  <si>
    <t>35 Seaforth Road</t>
  </si>
  <si>
    <t>Seaforth, Litherland</t>
  </si>
  <si>
    <t xml:space="preserve">L21 3TX                  </t>
  </si>
  <si>
    <t xml:space="preserve">0151 9283733                            </t>
  </si>
  <si>
    <t>FCJ08</t>
  </si>
  <si>
    <t>Sameer Patel</t>
  </si>
  <si>
    <t>St Helen's Pharmacy</t>
  </si>
  <si>
    <t>130 Duke Street</t>
  </si>
  <si>
    <t xml:space="preserve">WA10 2JL                 </t>
  </si>
  <si>
    <t>FCN91</t>
  </si>
  <si>
    <t>Unit 20,Hunts Cross S/Pk</t>
  </si>
  <si>
    <t>Speke Hall Road</t>
  </si>
  <si>
    <t xml:space="preserve">L24 9GB                  </t>
  </si>
  <si>
    <t xml:space="preserve">0151 7284610                            </t>
  </si>
  <si>
    <t>FCP25</t>
  </si>
  <si>
    <t xml:space="preserve">PR8 4AY                  </t>
  </si>
  <si>
    <t xml:space="preserve">01704 565650                            </t>
  </si>
  <si>
    <t>FCR74</t>
  </si>
  <si>
    <t>18 Elephant Lane</t>
  </si>
  <si>
    <t xml:space="preserve">WA9 5QW                  </t>
  </si>
  <si>
    <t xml:space="preserve">01744 818826                            </t>
  </si>
  <si>
    <t>FCT55</t>
  </si>
  <si>
    <t>M &amp; C Jacobs</t>
  </si>
  <si>
    <t>18 Camberley Drive</t>
  </si>
  <si>
    <t>Halewood</t>
  </si>
  <si>
    <t xml:space="preserve">L25 9PU                  </t>
  </si>
  <si>
    <t xml:space="preserve">0151 4861793                            </t>
  </si>
  <si>
    <t>FCT70</t>
  </si>
  <si>
    <t>Cooke's Healthcare Ltd</t>
  </si>
  <si>
    <t>Widnes Late Night Pharmacy</t>
  </si>
  <si>
    <t xml:space="preserve">WA8 6TE                  </t>
  </si>
  <si>
    <t xml:space="preserve">0151 4200919                            </t>
  </si>
  <si>
    <t>FC257</t>
  </si>
  <si>
    <t>Hillside Pharmacy</t>
  </si>
  <si>
    <t>72-74 Sandon Road</t>
  </si>
  <si>
    <t xml:space="preserve">PR8 4QD                  </t>
  </si>
  <si>
    <t xml:space="preserve">01704 563364                            </t>
  </si>
  <si>
    <t>2010-02-09</t>
  </si>
  <si>
    <t>FC339</t>
  </si>
  <si>
    <t>Sedem LTD</t>
  </si>
  <si>
    <t>Sedem Pharmacy</t>
  </si>
  <si>
    <t>310-312 Westminster Road</t>
  </si>
  <si>
    <t xml:space="preserve">L4 3TQ                   </t>
  </si>
  <si>
    <t xml:space="preserve">0151 9334546                            </t>
  </si>
  <si>
    <t>FC720</t>
  </si>
  <si>
    <t>10 Eastbank Street</t>
  </si>
  <si>
    <t xml:space="preserve">PR8 1DJ                  </t>
  </si>
  <si>
    <t xml:space="preserve">01704 530994                            </t>
  </si>
  <si>
    <t>FC765</t>
  </si>
  <si>
    <t>202 Cherry Lane</t>
  </si>
  <si>
    <t xml:space="preserve">L4 8SG                   </t>
  </si>
  <si>
    <t xml:space="preserve">0151 2262051                            </t>
  </si>
  <si>
    <t>FDT94</t>
  </si>
  <si>
    <t>35 Upper Aughton Road</t>
  </si>
  <si>
    <t>Birkdale</t>
  </si>
  <si>
    <t xml:space="preserve">PR8 5NA                  </t>
  </si>
  <si>
    <t xml:space="preserve">01704 568401                            </t>
  </si>
  <si>
    <t>FDV38</t>
  </si>
  <si>
    <t>131-135 Cambridge Road</t>
  </si>
  <si>
    <t xml:space="preserve">PR9 9SD                  </t>
  </si>
  <si>
    <t xml:space="preserve">01704 232464                            </t>
  </si>
  <si>
    <t>FD635</t>
  </si>
  <si>
    <t>31-39 Chapel Street</t>
  </si>
  <si>
    <t xml:space="preserve">PR8 1AH                  </t>
  </si>
  <si>
    <t xml:space="preserve">01704 533907                            </t>
  </si>
  <si>
    <t>FD864</t>
  </si>
  <si>
    <t>St Oswalds Street</t>
  </si>
  <si>
    <t xml:space="preserve">L13 2BY                  </t>
  </si>
  <si>
    <t xml:space="preserve">0151 8011847                            </t>
  </si>
  <si>
    <t>2008-09-16</t>
  </si>
  <si>
    <t>FEH76</t>
  </si>
  <si>
    <t>Unit 7,Widnes Shopping Pk</t>
  </si>
  <si>
    <t xml:space="preserve">WA8 7TN                  </t>
  </si>
  <si>
    <t>FEN74</t>
  </si>
  <si>
    <t>Childwall P'ship Project</t>
  </si>
  <si>
    <t xml:space="preserve">L15 6YG                  </t>
  </si>
  <si>
    <t xml:space="preserve">0151 7226267                            </t>
  </si>
  <si>
    <t>FEN99</t>
  </si>
  <si>
    <t>6-8 Sefton Road</t>
  </si>
  <si>
    <t xml:space="preserve">L21 7PG                  </t>
  </si>
  <si>
    <t xml:space="preserve">0151 9205400                            </t>
  </si>
  <si>
    <t>FEQ84</t>
  </si>
  <si>
    <t>Hightown Pharmacy (Merseyside) Ltd</t>
  </si>
  <si>
    <t>Hightown Pharmacy</t>
  </si>
  <si>
    <t>Lower Alt Road</t>
  </si>
  <si>
    <t>Hightown</t>
  </si>
  <si>
    <t xml:space="preserve">L38 0BA                  </t>
  </si>
  <si>
    <t xml:space="preserve">0151 9293130                            </t>
  </si>
  <si>
    <t>FET91</t>
  </si>
  <si>
    <t>Davey's Limited</t>
  </si>
  <si>
    <t>Jh Davey's Chemists</t>
  </si>
  <si>
    <t>112 Dinas Lane</t>
  </si>
  <si>
    <t xml:space="preserve">L36 2NS                  </t>
  </si>
  <si>
    <t>FEV79</t>
  </si>
  <si>
    <t>31 Broadway</t>
  </si>
  <si>
    <t>Norris Green</t>
  </si>
  <si>
    <t xml:space="preserve">L11 1BY                  </t>
  </si>
  <si>
    <t xml:space="preserve">0151 2261437                            </t>
  </si>
  <si>
    <t>FE018</t>
  </si>
  <si>
    <t>Bispham Road Pharmacy Ltd</t>
  </si>
  <si>
    <t>Bispham Road Pharmacy</t>
  </si>
  <si>
    <t>94 Bispham Road</t>
  </si>
  <si>
    <t xml:space="preserve">PR9 7DF                  </t>
  </si>
  <si>
    <t xml:space="preserve">01704 506006                            </t>
  </si>
  <si>
    <t>FE162</t>
  </si>
  <si>
    <t>Green Lane Pharmacy Ltd</t>
  </si>
  <si>
    <t>167-169 Allerton Road</t>
  </si>
  <si>
    <t xml:space="preserve">L18 6HG                  </t>
  </si>
  <si>
    <t xml:space="preserve">0151 7241321                            </t>
  </si>
  <si>
    <t>FE412</t>
  </si>
  <si>
    <t>Primary Healthcare Plus Limited</t>
  </si>
  <si>
    <t>Formby Health Rooms &amp; Pharmacy</t>
  </si>
  <si>
    <t>81 Liverpool Road</t>
  </si>
  <si>
    <t>Formby</t>
  </si>
  <si>
    <t xml:space="preserve">L37 6BU                  </t>
  </si>
  <si>
    <t xml:space="preserve">01704 835500                            </t>
  </si>
  <si>
    <t>FE651</t>
  </si>
  <si>
    <t>Hirshman Chemist 2 U</t>
  </si>
  <si>
    <t>Unit 1 Rear Of</t>
  </si>
  <si>
    <t>56 Station Road</t>
  </si>
  <si>
    <t>Ainsdale</t>
  </si>
  <si>
    <t xml:space="preserve">PR8 3HW                  </t>
  </si>
  <si>
    <t xml:space="preserve">01704 577383                            </t>
  </si>
  <si>
    <t>FFE24</t>
  </si>
  <si>
    <t>Central 12 Shopping Park</t>
  </si>
  <si>
    <t xml:space="preserve">PR9 0TY                  </t>
  </si>
  <si>
    <t xml:space="preserve">01704 502250                            </t>
  </si>
  <si>
    <t>FFG70</t>
  </si>
  <si>
    <t>Somerfield Store</t>
  </si>
  <si>
    <t>17 St Mary's Road</t>
  </si>
  <si>
    <t xml:space="preserve">L19 2NJ                  </t>
  </si>
  <si>
    <t xml:space="preserve">0151 4274948                            </t>
  </si>
  <si>
    <t>FFK02</t>
  </si>
  <si>
    <t>Woodvale Pharmacy</t>
  </si>
  <si>
    <t>779 Liverpool Road</t>
  </si>
  <si>
    <t xml:space="preserve">PR8 3NT                  </t>
  </si>
  <si>
    <t>2005-08-10</t>
  </si>
  <si>
    <t>FFM98</t>
  </si>
  <si>
    <t>44 Castle Street</t>
  </si>
  <si>
    <t xml:space="preserve">L2 7LA                   </t>
  </si>
  <si>
    <t xml:space="preserve">0151 2364441                            </t>
  </si>
  <si>
    <t>FFP95</t>
  </si>
  <si>
    <t>225 Lowerhouse Lane</t>
  </si>
  <si>
    <t xml:space="preserve">L11 2SF                  </t>
  </si>
  <si>
    <t xml:space="preserve">0151 5462294                            </t>
  </si>
  <si>
    <t>FFQ78</t>
  </si>
  <si>
    <t>6 Lodge Lane</t>
  </si>
  <si>
    <t xml:space="preserve">L8 0QH                   </t>
  </si>
  <si>
    <t xml:space="preserve">0151 7097700                            </t>
  </si>
  <si>
    <t>FFT27</t>
  </si>
  <si>
    <t>86 Waddicar Lane</t>
  </si>
  <si>
    <t>Melling</t>
  </si>
  <si>
    <t xml:space="preserve">L31 1DY                  </t>
  </si>
  <si>
    <t xml:space="preserve">0151 5460421                            </t>
  </si>
  <si>
    <t>FFV14</t>
  </si>
  <si>
    <t>Old Hall Farm B/Park</t>
  </si>
  <si>
    <t>Crowland Street</t>
  </si>
  <si>
    <t xml:space="preserve">PR9 7RJ                  </t>
  </si>
  <si>
    <t xml:space="preserve">01704 540900                            </t>
  </si>
  <si>
    <t>FF015</t>
  </si>
  <si>
    <t>18 Great Charlotte St</t>
  </si>
  <si>
    <t>Clayton Square</t>
  </si>
  <si>
    <t xml:space="preserve">L1 1QR                   </t>
  </si>
  <si>
    <t xml:space="preserve">0151 7094711                            </t>
  </si>
  <si>
    <t>FF349</t>
  </si>
  <si>
    <t>Pharmacy On-Line</t>
  </si>
  <si>
    <t>12 Church Street</t>
  </si>
  <si>
    <t xml:space="preserve">PR9 0QT                  </t>
  </si>
  <si>
    <t xml:space="preserve">01704 533177                            </t>
  </si>
  <si>
    <t>FF492</t>
  </si>
  <si>
    <t>249-251 County Road</t>
  </si>
  <si>
    <t xml:space="preserve">L4 5PE                   </t>
  </si>
  <si>
    <t xml:space="preserve">0151 5251844                            </t>
  </si>
  <si>
    <t>FF769</t>
  </si>
  <si>
    <t>19 Prescot Road</t>
  </si>
  <si>
    <t xml:space="preserve">L7 0LA                   </t>
  </si>
  <si>
    <t xml:space="preserve">0151 2632486                            </t>
  </si>
  <si>
    <t>FF857</t>
  </si>
  <si>
    <t>Tiffenbergs Chemist</t>
  </si>
  <si>
    <t>388 Longmoor Lane</t>
  </si>
  <si>
    <t xml:space="preserve">L9 9DB                   </t>
  </si>
  <si>
    <t xml:space="preserve">0151 5253462                            </t>
  </si>
  <si>
    <t>FF874</t>
  </si>
  <si>
    <t>7 Woolton Street</t>
  </si>
  <si>
    <t>Woolton Village</t>
  </si>
  <si>
    <t xml:space="preserve">L25 5NH                  </t>
  </si>
  <si>
    <t xml:space="preserve">0151 4211375                            </t>
  </si>
  <si>
    <t>1996-07-12</t>
  </si>
  <si>
    <t>FF987</t>
  </si>
  <si>
    <t>43 Booker Avenue</t>
  </si>
  <si>
    <t xml:space="preserve">L18 4QZ                  </t>
  </si>
  <si>
    <t xml:space="preserve">0151 7244152                            </t>
  </si>
  <si>
    <t>FGA31</t>
  </si>
  <si>
    <t>Ludzker Dh Ltd</t>
  </si>
  <si>
    <t>Kays (Chemists)</t>
  </si>
  <si>
    <t>127 London Road</t>
  </si>
  <si>
    <t xml:space="preserve">L3 8JA                   </t>
  </si>
  <si>
    <t xml:space="preserve">0151 2072212                            </t>
  </si>
  <si>
    <t>FGE47</t>
  </si>
  <si>
    <t>Medicx Pharmacy (Liverpool) Limited</t>
  </si>
  <si>
    <t>18 Prescot Road</t>
  </si>
  <si>
    <t xml:space="preserve">L7 0LQ                   </t>
  </si>
  <si>
    <t xml:space="preserve">0151 2633864                            </t>
  </si>
  <si>
    <t>FGH61</t>
  </si>
  <si>
    <t>I Phillips</t>
  </si>
  <si>
    <t>112/114 Breckfield Rd Nth</t>
  </si>
  <si>
    <t xml:space="preserve">L5 4QZ                   </t>
  </si>
  <si>
    <t xml:space="preserve">0151 2632786                            </t>
  </si>
  <si>
    <t>FGJ47</t>
  </si>
  <si>
    <t>Fingerpost Pharmacy</t>
  </si>
  <si>
    <t>80-82 Higher Parr Street</t>
  </si>
  <si>
    <t xml:space="preserve">WA9 1AF                  </t>
  </si>
  <si>
    <t>FGJ61</t>
  </si>
  <si>
    <t>Four Acre Chem Limited</t>
  </si>
  <si>
    <t>Four Acre Chemist</t>
  </si>
  <si>
    <t>FGK44</t>
  </si>
  <si>
    <t>Levy GD</t>
  </si>
  <si>
    <t>Durning Pharmacy</t>
  </si>
  <si>
    <t>Crosfield Road</t>
  </si>
  <si>
    <t xml:space="preserve">L7 5NZ                   </t>
  </si>
  <si>
    <t xml:space="preserve">0151 2602590                            </t>
  </si>
  <si>
    <t>FGL64</t>
  </si>
  <si>
    <t>New Neighbourhood Hth Ctr</t>
  </si>
  <si>
    <t>South Parade</t>
  </si>
  <si>
    <t xml:space="preserve">L24 2SD                  </t>
  </si>
  <si>
    <t xml:space="preserve">0151 4861259                            </t>
  </si>
  <si>
    <t>FG058</t>
  </si>
  <si>
    <t>Townsend Lane Hc</t>
  </si>
  <si>
    <t>96 Townsend Lane</t>
  </si>
  <si>
    <t xml:space="preserve">L6 0BB                   </t>
  </si>
  <si>
    <t xml:space="preserve">0151 2636195                            </t>
  </si>
  <si>
    <t>FG222</t>
  </si>
  <si>
    <t>252 Park Road</t>
  </si>
  <si>
    <t xml:space="preserve">L8 4UE                   </t>
  </si>
  <si>
    <t xml:space="preserve">0151 7271437                            </t>
  </si>
  <si>
    <t>FG440</t>
  </si>
  <si>
    <t>Newtown Pharmacy</t>
  </si>
  <si>
    <t>1 Newtown Gardens</t>
  </si>
  <si>
    <t xml:space="preserve">L32 8RR                  </t>
  </si>
  <si>
    <t xml:space="preserve">0151 5485480                            </t>
  </si>
  <si>
    <t>2009-02-17</t>
  </si>
  <si>
    <t>FG584</t>
  </si>
  <si>
    <t>15 Chapel Lane</t>
  </si>
  <si>
    <t xml:space="preserve">L37 4DL                  </t>
  </si>
  <si>
    <t xml:space="preserve">01704 872009                            </t>
  </si>
  <si>
    <t>FG600</t>
  </si>
  <si>
    <t xml:space="preserve">L19 2LW                  </t>
  </si>
  <si>
    <t xml:space="preserve">0151 4276173                            </t>
  </si>
  <si>
    <t>FG850</t>
  </si>
  <si>
    <t>Breck Road</t>
  </si>
  <si>
    <t xml:space="preserve">L5 6PX                   </t>
  </si>
  <si>
    <t xml:space="preserve">0151 2646110                            </t>
  </si>
  <si>
    <t>FHD28</t>
  </si>
  <si>
    <t>1 The Elms</t>
  </si>
  <si>
    <t xml:space="preserve">L8 3SS                   </t>
  </si>
  <si>
    <t xml:space="preserve">0151 7275083                            </t>
  </si>
  <si>
    <t>FHH38</t>
  </si>
  <si>
    <t>265 Pilch Lane</t>
  </si>
  <si>
    <t xml:space="preserve">L14 0JF                  </t>
  </si>
  <si>
    <t xml:space="preserve">0151 4894831                            </t>
  </si>
  <si>
    <t>FHK54</t>
  </si>
  <si>
    <t>Heritagecrest Limited</t>
  </si>
  <si>
    <t>21 Orrell Lane</t>
  </si>
  <si>
    <t xml:space="preserve">L9 8BU                   </t>
  </si>
  <si>
    <t xml:space="preserve">0151 5252665                            </t>
  </si>
  <si>
    <t>FHK81</t>
  </si>
  <si>
    <t>24-26 Liverpool Road</t>
  </si>
  <si>
    <t xml:space="preserve">L23 5SF                  </t>
  </si>
  <si>
    <t>FHK94</t>
  </si>
  <si>
    <t>Joseph Garr Ltd</t>
  </si>
  <si>
    <t>Norman Pharmacy</t>
  </si>
  <si>
    <t>155/157 Walton Road</t>
  </si>
  <si>
    <t xml:space="preserve">L4 4AH                   </t>
  </si>
  <si>
    <t xml:space="preserve">0151 2070331                            </t>
  </si>
  <si>
    <t>2002-11-18</t>
  </si>
  <si>
    <t>FHN18</t>
  </si>
  <si>
    <t>Micon Health Ltd</t>
  </si>
  <si>
    <t>Watterson Pharmacy</t>
  </si>
  <si>
    <t xml:space="preserve">L15 8HF                  </t>
  </si>
  <si>
    <t xml:space="preserve">0151 7337020                            </t>
  </si>
  <si>
    <t>FHT20</t>
  </si>
  <si>
    <t>115/117 Townsend Avenue</t>
  </si>
  <si>
    <t xml:space="preserve">L11 8NB                  </t>
  </si>
  <si>
    <t xml:space="preserve">0151 2262566                            </t>
  </si>
  <si>
    <t>FHV61</t>
  </si>
  <si>
    <t>15 Penketh Drive</t>
  </si>
  <si>
    <t>Speke</t>
  </si>
  <si>
    <t xml:space="preserve">L24 2WZ                  </t>
  </si>
  <si>
    <t xml:space="preserve">0151 4863589                            </t>
  </si>
  <si>
    <t>FHW57</t>
  </si>
  <si>
    <t>Hirshman Chemist</t>
  </si>
  <si>
    <t>Sherwood House</t>
  </si>
  <si>
    <t>56-62 Station Rd,Ainsdale</t>
  </si>
  <si>
    <t xml:space="preserve">01704 577376                            </t>
  </si>
  <si>
    <t>FH645</t>
  </si>
  <si>
    <t>6 Smithdown Place</t>
  </si>
  <si>
    <t xml:space="preserve">L15 9EH                  </t>
  </si>
  <si>
    <t xml:space="preserve">0151 7337162                            </t>
  </si>
  <si>
    <t>FH658</t>
  </si>
  <si>
    <t>Bounce Healthcare Ltd</t>
  </si>
  <si>
    <t>Allisons Chemist</t>
  </si>
  <si>
    <t>43 Moss Way</t>
  </si>
  <si>
    <t xml:space="preserve">L11 0BL                  </t>
  </si>
  <si>
    <t xml:space="preserve">0151 5463057                            </t>
  </si>
  <si>
    <t>FH795</t>
  </si>
  <si>
    <t>Tse &amp; Shah Ltd</t>
  </si>
  <si>
    <t>Yew Tree Chemist</t>
  </si>
  <si>
    <t>235 Finch Lane</t>
  </si>
  <si>
    <t>Dovecot</t>
  </si>
  <si>
    <t xml:space="preserve">L14 4AE                  </t>
  </si>
  <si>
    <t xml:space="preserve">0151 2598210                            </t>
  </si>
  <si>
    <t>FH796</t>
  </si>
  <si>
    <t>7 Central Square</t>
  </si>
  <si>
    <t xml:space="preserve">L31 0AE                  </t>
  </si>
  <si>
    <t xml:space="preserve">0151 5265310                            </t>
  </si>
  <si>
    <t>FJD54</t>
  </si>
  <si>
    <t>4 Woodend Avenue</t>
  </si>
  <si>
    <t>Hunts Cross</t>
  </si>
  <si>
    <t xml:space="preserve">L25 0PA                  </t>
  </si>
  <si>
    <t xml:space="preserve">0151 4861527                            </t>
  </si>
  <si>
    <t>FJD74</t>
  </si>
  <si>
    <t>Sedem Limited</t>
  </si>
  <si>
    <t>66-74 Stanley Road</t>
  </si>
  <si>
    <t xml:space="preserve">L5 2QA                   </t>
  </si>
  <si>
    <t xml:space="preserve">0151 2071244                            </t>
  </si>
  <si>
    <t>FJH18</t>
  </si>
  <si>
    <t>Everton Road Health Ctr</t>
  </si>
  <si>
    <t>45 Everton Road</t>
  </si>
  <si>
    <t xml:space="preserve">L6 2EH                   </t>
  </si>
  <si>
    <t xml:space="preserve">0151 2604555                            </t>
  </si>
  <si>
    <t>2006-07-12</t>
  </si>
  <si>
    <t>FJJ20</t>
  </si>
  <si>
    <t>Optichem (Uk) Ltd</t>
  </si>
  <si>
    <t>Baycliff Road Pharmacy</t>
  </si>
  <si>
    <t>78 Baycliff Road</t>
  </si>
  <si>
    <t xml:space="preserve">L12 6QX                  </t>
  </si>
  <si>
    <t xml:space="preserve">0151 2286854                            </t>
  </si>
  <si>
    <t>FJJ30</t>
  </si>
  <si>
    <t>Orrell Park Medical Ctr</t>
  </si>
  <si>
    <t>Trinity Church</t>
  </si>
  <si>
    <t>Orrell Lane</t>
  </si>
  <si>
    <t xml:space="preserve">0151 5258125                            </t>
  </si>
  <si>
    <t>FJM28</t>
  </si>
  <si>
    <t>St Marks Pharmacy</t>
  </si>
  <si>
    <t>St Marks Church</t>
  </si>
  <si>
    <t>42 Derby Road</t>
  </si>
  <si>
    <t xml:space="preserve">PR9 0TZ                  </t>
  </si>
  <si>
    <t xml:space="preserve">01704 533369                            </t>
  </si>
  <si>
    <t>FJV69</t>
  </si>
  <si>
    <t>17-19 Elbow Lane</t>
  </si>
  <si>
    <t xml:space="preserve">L37 4AB                  </t>
  </si>
  <si>
    <t xml:space="preserve">017048 77647                            </t>
  </si>
  <si>
    <t>1998-10-19</t>
  </si>
  <si>
    <t>FJW44</t>
  </si>
  <si>
    <t>Smithdown Road</t>
  </si>
  <si>
    <t xml:space="preserve">L15 2LF                  </t>
  </si>
  <si>
    <t xml:space="preserve">0151 7346719                            </t>
  </si>
  <si>
    <t>FJ116</t>
  </si>
  <si>
    <t>Boyle A</t>
  </si>
  <si>
    <t>160 Windsor Street</t>
  </si>
  <si>
    <t xml:space="preserve">L8 8EH                   </t>
  </si>
  <si>
    <t xml:space="preserve">0151 7098122                            </t>
  </si>
  <si>
    <t>FJ411</t>
  </si>
  <si>
    <t>503 West Derby Road</t>
  </si>
  <si>
    <t xml:space="preserve">L6 4BW                   </t>
  </si>
  <si>
    <t xml:space="preserve">0151 2631762                            </t>
  </si>
  <si>
    <t>FJ489</t>
  </si>
  <si>
    <t>Sefton Park Pharmacy</t>
  </si>
  <si>
    <t>Optichem House</t>
  </si>
  <si>
    <t xml:space="preserve">L15 3JR                  </t>
  </si>
  <si>
    <t xml:space="preserve">0151 7335792                            </t>
  </si>
  <si>
    <t>FKE41</t>
  </si>
  <si>
    <t>385 Eaton Road</t>
  </si>
  <si>
    <t xml:space="preserve">L12 2AJ                  </t>
  </si>
  <si>
    <t xml:space="preserve">0151 2281058                            </t>
  </si>
  <si>
    <t>FKJ51</t>
  </si>
  <si>
    <t>Gateacre Chemists Ltd</t>
  </si>
  <si>
    <t>Stephens Pharmacy</t>
  </si>
  <si>
    <t>516 Mather Avenue</t>
  </si>
  <si>
    <t xml:space="preserve">L19 4UG                  </t>
  </si>
  <si>
    <t xml:space="preserve">0151 4276176                            </t>
  </si>
  <si>
    <t>FKT64</t>
  </si>
  <si>
    <t>81 Strand Road</t>
  </si>
  <si>
    <t xml:space="preserve">L20 4BB                  </t>
  </si>
  <si>
    <t xml:space="preserve">0151 9554120                            </t>
  </si>
  <si>
    <t>FKY37</t>
  </si>
  <si>
    <t>11-13 Parker Street</t>
  </si>
  <si>
    <t xml:space="preserve">L1 1DJ                   </t>
  </si>
  <si>
    <t xml:space="preserve">0151 7091240                            </t>
  </si>
  <si>
    <t>FKY48</t>
  </si>
  <si>
    <t>Mr Ae Edem</t>
  </si>
  <si>
    <t>Churchtown Pharmacy</t>
  </si>
  <si>
    <t>139 Roe Lane</t>
  </si>
  <si>
    <t>Churchtown, Southport</t>
  </si>
  <si>
    <t xml:space="preserve">PR9 7PW                  </t>
  </si>
  <si>
    <t xml:space="preserve">01704 228150                            </t>
  </si>
  <si>
    <t>FK172</t>
  </si>
  <si>
    <t>Daveys Chemists</t>
  </si>
  <si>
    <t>253 Kensington</t>
  </si>
  <si>
    <t xml:space="preserve">L7 2RG                   </t>
  </si>
  <si>
    <t xml:space="preserve">0151 2636735                            </t>
  </si>
  <si>
    <t>1998-12-12</t>
  </si>
  <si>
    <t>FK182</t>
  </si>
  <si>
    <t>Unit 3, Ravenhead Park</t>
  </si>
  <si>
    <t>Milverney Way</t>
  </si>
  <si>
    <t xml:space="preserve">WA9 1JF                  </t>
  </si>
  <si>
    <t>FK207</t>
  </si>
  <si>
    <t>The Nurses Station</t>
  </si>
  <si>
    <t xml:space="preserve">L9 6DQ                   </t>
  </si>
  <si>
    <t xml:space="preserve">0151 5251615                            </t>
  </si>
  <si>
    <t>FK481</t>
  </si>
  <si>
    <t>Calaxor LTD</t>
  </si>
  <si>
    <t>Jones Pharmacy</t>
  </si>
  <si>
    <t>Earle Road Health Centre</t>
  </si>
  <si>
    <t>133 Earle Road</t>
  </si>
  <si>
    <t xml:space="preserve">L7 6HD                   </t>
  </si>
  <si>
    <t xml:space="preserve">0151 7334570                            </t>
  </si>
  <si>
    <t>FK533</t>
  </si>
  <si>
    <t>554 Aigburth Road</t>
  </si>
  <si>
    <t xml:space="preserve">L19 3QG                  </t>
  </si>
  <si>
    <t xml:space="preserve">0151 4942122                            </t>
  </si>
  <si>
    <t>FK792</t>
  </si>
  <si>
    <t>Tesco Superstore Ltd</t>
  </si>
  <si>
    <t>Allerton Road</t>
  </si>
  <si>
    <t>Woolton</t>
  </si>
  <si>
    <t xml:space="preserve">L25 7SF                  </t>
  </si>
  <si>
    <t xml:space="preserve">0151 2681847                            </t>
  </si>
  <si>
    <t>1998-11-03</t>
  </si>
  <si>
    <t>FLA68</t>
  </si>
  <si>
    <t>26 Carr Lane</t>
  </si>
  <si>
    <t xml:space="preserve">L11 2YA                  </t>
  </si>
  <si>
    <t xml:space="preserve">0151 2261547                            </t>
  </si>
  <si>
    <t>FLA78</t>
  </si>
  <si>
    <t>718 Longmoor Lane</t>
  </si>
  <si>
    <t xml:space="preserve">L10 7LN                  </t>
  </si>
  <si>
    <t xml:space="preserve">0151 5252837                            </t>
  </si>
  <si>
    <t>FLC08</t>
  </si>
  <si>
    <t>Ho Pnl,Wong Dsl,Yu Mhc</t>
  </si>
  <si>
    <t>251 Breck Road</t>
  </si>
  <si>
    <t xml:space="preserve">L5 6PT                   </t>
  </si>
  <si>
    <t xml:space="preserve">0151 2603222                            </t>
  </si>
  <si>
    <t>1991-03-03</t>
  </si>
  <si>
    <t>FLD23</t>
  </si>
  <si>
    <t>Clitherow R Ltd</t>
  </si>
  <si>
    <t>22 Dovecot Place</t>
  </si>
  <si>
    <t xml:space="preserve">L14 9PH                  </t>
  </si>
  <si>
    <t xml:space="preserve">0151 2281278                            </t>
  </si>
  <si>
    <t>FLD72</t>
  </si>
  <si>
    <t>112 East Prescot Road</t>
  </si>
  <si>
    <t xml:space="preserve">L14 5PT                  </t>
  </si>
  <si>
    <t xml:space="preserve">0151 2283262                            </t>
  </si>
  <si>
    <t>FLH47</t>
  </si>
  <si>
    <t>Ipharmacy Sefton Limited</t>
  </si>
  <si>
    <t>Simply Pharmacy</t>
  </si>
  <si>
    <t>2a Sefton Road</t>
  </si>
  <si>
    <t xml:space="preserve">0151 2815423                            </t>
  </si>
  <si>
    <t>FLP04</t>
  </si>
  <si>
    <t>Gateacre Park Pharmacy</t>
  </si>
  <si>
    <t>25 Portacabin</t>
  </si>
  <si>
    <t>Gateacre Park Drive</t>
  </si>
  <si>
    <t xml:space="preserve">L25 1PD                  </t>
  </si>
  <si>
    <t xml:space="preserve">0151 4283768                            </t>
  </si>
  <si>
    <t>FLP37</t>
  </si>
  <si>
    <t>Spencer's Pharmacy</t>
  </si>
  <si>
    <t>203 Hale Road</t>
  </si>
  <si>
    <t xml:space="preserve">WA8 8QB                  </t>
  </si>
  <si>
    <t xml:space="preserve">0151 4207220                            </t>
  </si>
  <si>
    <t>2005-05-16</t>
  </si>
  <si>
    <t>FLT32</t>
  </si>
  <si>
    <t>Efik House</t>
  </si>
  <si>
    <t>79-81 Walton Road</t>
  </si>
  <si>
    <t xml:space="preserve">L4 4AF                   </t>
  </si>
  <si>
    <t xml:space="preserve">0151 2073955                            </t>
  </si>
  <si>
    <t>FLV18</t>
  </si>
  <si>
    <t>620 Prescot Road</t>
  </si>
  <si>
    <t>Old Swan</t>
  </si>
  <si>
    <t xml:space="preserve">L13 5XE                  </t>
  </si>
  <si>
    <t xml:space="preserve">0151 2287231                            </t>
  </si>
  <si>
    <t>FLW69</t>
  </si>
  <si>
    <t>Saints Healthcare Limited</t>
  </si>
  <si>
    <t>Anfield Pharmacy</t>
  </si>
  <si>
    <t>216-218 Walton Breck Road</t>
  </si>
  <si>
    <t xml:space="preserve">L4 0RQ                   </t>
  </si>
  <si>
    <t xml:space="preserve">0151 2633631                            </t>
  </si>
  <si>
    <t>FL048</t>
  </si>
  <si>
    <t>206 Boaler Street</t>
  </si>
  <si>
    <t xml:space="preserve">L6 6AE                   </t>
  </si>
  <si>
    <t xml:space="preserve">0151 2632731                            </t>
  </si>
  <si>
    <t>FL317</t>
  </si>
  <si>
    <t>181 Walton Hall Avenue</t>
  </si>
  <si>
    <t xml:space="preserve">L11 7BY                  </t>
  </si>
  <si>
    <t xml:space="preserve">0151 5253434                            </t>
  </si>
  <si>
    <t>FL713</t>
  </si>
  <si>
    <t>Jh Williams (Chemists) Ltd</t>
  </si>
  <si>
    <t>John Hughes</t>
  </si>
  <si>
    <t>225 Breck Road</t>
  </si>
  <si>
    <t xml:space="preserve">0151 2631157                            </t>
  </si>
  <si>
    <t>FMC89</t>
  </si>
  <si>
    <t>68/70 London Road</t>
  </si>
  <si>
    <t xml:space="preserve">L3 5NF                   </t>
  </si>
  <si>
    <t xml:space="preserve">0151 7095271                            </t>
  </si>
  <si>
    <t>FMD31</t>
  </si>
  <si>
    <t>The Pharmacy &amp; Medical Ct</t>
  </si>
  <si>
    <t>Hollies Road</t>
  </si>
  <si>
    <t>Halewood Village</t>
  </si>
  <si>
    <t xml:space="preserve">L26 0TH                  </t>
  </si>
  <si>
    <t xml:space="preserve">0151 4984840                            </t>
  </si>
  <si>
    <t>FMJ13</t>
  </si>
  <si>
    <t>Mather Avenue</t>
  </si>
  <si>
    <t xml:space="preserve">L18 6HF                  </t>
  </si>
  <si>
    <t xml:space="preserve">0151 8017449                            </t>
  </si>
  <si>
    <t>FMN22</t>
  </si>
  <si>
    <t>Robinson P Pharmacy</t>
  </si>
  <si>
    <t>P Robinson Pharmacy</t>
  </si>
  <si>
    <t>Vauxhall Health Centre</t>
  </si>
  <si>
    <t>Limekiln Lane</t>
  </si>
  <si>
    <t xml:space="preserve">L5 8XR                   </t>
  </si>
  <si>
    <t xml:space="preserve">0151 2070526                            </t>
  </si>
  <si>
    <t>FM098</t>
  </si>
  <si>
    <t>629/631 West Derby Road</t>
  </si>
  <si>
    <t xml:space="preserve">L13 8AG                  </t>
  </si>
  <si>
    <t xml:space="preserve">0151 2282032                            </t>
  </si>
  <si>
    <t>FM249</t>
  </si>
  <si>
    <t>12-14 Childwall Abbey Rd</t>
  </si>
  <si>
    <t xml:space="preserve">L16 0JN                  </t>
  </si>
  <si>
    <t xml:space="preserve">0151 7222580                            </t>
  </si>
  <si>
    <t>FM281</t>
  </si>
  <si>
    <t>17 Woolton Street</t>
  </si>
  <si>
    <t xml:space="preserve">0151 4281087                            </t>
  </si>
  <si>
    <t>FM859</t>
  </si>
  <si>
    <t>Utting Avenue</t>
  </si>
  <si>
    <t xml:space="preserve">L4 9XU                   </t>
  </si>
  <si>
    <t xml:space="preserve">0151 2562710                            </t>
  </si>
  <si>
    <t>FM893</t>
  </si>
  <si>
    <t>Converys LTD</t>
  </si>
  <si>
    <t>Belle Vale Pharmacy</t>
  </si>
  <si>
    <t>119 Belle Vale Road</t>
  </si>
  <si>
    <t xml:space="preserve">L25 2PE                  </t>
  </si>
  <si>
    <t xml:space="preserve">0151 4877618                            </t>
  </si>
  <si>
    <t>FNJ80</t>
  </si>
  <si>
    <t>John Davey</t>
  </si>
  <si>
    <t>Davey's Pharmacy</t>
  </si>
  <si>
    <t>39 Manor Farm Road</t>
  </si>
  <si>
    <t xml:space="preserve">L36 0UB                  </t>
  </si>
  <si>
    <t xml:space="preserve">0151 4894004                            </t>
  </si>
  <si>
    <t>FNL34</t>
  </si>
  <si>
    <t>Breeze Close Health Ctr</t>
  </si>
  <si>
    <t>2 Rice Lane</t>
  </si>
  <si>
    <t xml:space="preserve">L9 1AD                   </t>
  </si>
  <si>
    <t xml:space="preserve">0151 5258900                            </t>
  </si>
  <si>
    <t>FNQ87</t>
  </si>
  <si>
    <t>Davey's Chemist Ltd</t>
  </si>
  <si>
    <t>Bluebell Hcrc</t>
  </si>
  <si>
    <t>Bluebell Lane, Huyton</t>
  </si>
  <si>
    <t xml:space="preserve">L36 7XY                  </t>
  </si>
  <si>
    <t xml:space="preserve">0151 4810868                            </t>
  </si>
  <si>
    <t>1998-02-17</t>
  </si>
  <si>
    <t>FNR77</t>
  </si>
  <si>
    <t>16 County Road</t>
  </si>
  <si>
    <t xml:space="preserve">L4 3QH                   </t>
  </si>
  <si>
    <t xml:space="preserve">0151 5253009                            </t>
  </si>
  <si>
    <t>FNV10</t>
  </si>
  <si>
    <t>Davey Miss Mary</t>
  </si>
  <si>
    <t>Davey's Chemist</t>
  </si>
  <si>
    <t>69 Randall Drive</t>
  </si>
  <si>
    <t xml:space="preserve">L30 2PB                  </t>
  </si>
  <si>
    <t>1994-09-15</t>
  </si>
  <si>
    <t>FNW59</t>
  </si>
  <si>
    <t>74/78 Priory Road</t>
  </si>
  <si>
    <t xml:space="preserve">L4 2SH                   </t>
  </si>
  <si>
    <t xml:space="preserve">0151 2633706                            </t>
  </si>
  <si>
    <t>FN232</t>
  </si>
  <si>
    <t>Hough MG</t>
  </si>
  <si>
    <t>Ryders Chemist Ltd</t>
  </si>
  <si>
    <t>41 Old Town Lane</t>
  </si>
  <si>
    <t xml:space="preserve">L37 3HJ                  </t>
  </si>
  <si>
    <t>1994-06-23</t>
  </si>
  <si>
    <t>FN264</t>
  </si>
  <si>
    <t>27 Chapel Lane</t>
  </si>
  <si>
    <t xml:space="preserve">017048 72489                            </t>
  </si>
  <si>
    <t>1992-12-02</t>
  </si>
  <si>
    <t>FPA31</t>
  </si>
  <si>
    <t>Netherley Health Centre</t>
  </si>
  <si>
    <t>Middlemass Hey</t>
  </si>
  <si>
    <t xml:space="preserve">L27 7AF                  </t>
  </si>
  <si>
    <t xml:space="preserve">0151 4984202                            </t>
  </si>
  <si>
    <t>FPE84</t>
  </si>
  <si>
    <t>Mccanns Chemist</t>
  </si>
  <si>
    <t>112 Aigburth Road</t>
  </si>
  <si>
    <t>Aigburth</t>
  </si>
  <si>
    <t xml:space="preserve">L17 7BP                  </t>
  </si>
  <si>
    <t xml:space="preserve">0151 7273185                            </t>
  </si>
  <si>
    <t>FPH43</t>
  </si>
  <si>
    <t>Walker Df (Pharmacy) Ltd</t>
  </si>
  <si>
    <t>62 Harington Road</t>
  </si>
  <si>
    <t xml:space="preserve">L37 1NU                  </t>
  </si>
  <si>
    <t>FPM61</t>
  </si>
  <si>
    <t>5 Old Rough Lane</t>
  </si>
  <si>
    <t>Northwood, Kirkby</t>
  </si>
  <si>
    <t xml:space="preserve">L33 6XE                  </t>
  </si>
  <si>
    <t xml:space="preserve">0151 5463924                            </t>
  </si>
  <si>
    <t>FPN27</t>
  </si>
  <si>
    <t>Diamond Blue Ltd</t>
  </si>
  <si>
    <t>Unit 2 Rialto Buildings</t>
  </si>
  <si>
    <t>Berkley Street</t>
  </si>
  <si>
    <t xml:space="preserve">L8 1XB                   </t>
  </si>
  <si>
    <t xml:space="preserve">0151 7090647                            </t>
  </si>
  <si>
    <t>2010-08-29</t>
  </si>
  <si>
    <t>FPP13</t>
  </si>
  <si>
    <t>O'brien A</t>
  </si>
  <si>
    <t>Riverside Ctr For Health</t>
  </si>
  <si>
    <t xml:space="preserve">L8 6QP                   </t>
  </si>
  <si>
    <t xml:space="preserve">0151 7068305                            </t>
  </si>
  <si>
    <t>FPW10</t>
  </si>
  <si>
    <t>Gateley Pharmacy</t>
  </si>
  <si>
    <t>138 Longmoor Lane</t>
  </si>
  <si>
    <t xml:space="preserve">L9 0EJ                   </t>
  </si>
  <si>
    <t xml:space="preserve">0151 5233017                            </t>
  </si>
  <si>
    <t>FPW63</t>
  </si>
  <si>
    <t>St George's Place</t>
  </si>
  <si>
    <t>Lord Street</t>
  </si>
  <si>
    <t xml:space="preserve">PR9 0AF                  </t>
  </si>
  <si>
    <t xml:space="preserve">01704 531046                            </t>
  </si>
  <si>
    <t>2004-03-23</t>
  </si>
  <si>
    <t>FPX42</t>
  </si>
  <si>
    <t>Unit D, Block 4</t>
  </si>
  <si>
    <t xml:space="preserve">0151 4268155                            </t>
  </si>
  <si>
    <t>FPY11</t>
  </si>
  <si>
    <t>The Health Ctre Pharmacy</t>
  </si>
  <si>
    <t>56 Croxteth Hall Lane</t>
  </si>
  <si>
    <t xml:space="preserve">L11 4UB                  </t>
  </si>
  <si>
    <t xml:space="preserve">0151 5463550                            </t>
  </si>
  <si>
    <t>FP252</t>
  </si>
  <si>
    <t>Liverpool Ph@Rmacy Grp Ltd</t>
  </si>
  <si>
    <t>17 Green Lane</t>
  </si>
  <si>
    <t>Tuebrook</t>
  </si>
  <si>
    <t xml:space="preserve">L13 7DT                  </t>
  </si>
  <si>
    <t xml:space="preserve">0151 2284056                            </t>
  </si>
  <si>
    <t>FP502</t>
  </si>
  <si>
    <t>Unit 5b</t>
  </si>
  <si>
    <t>Aintree Racecourse Ret Pk</t>
  </si>
  <si>
    <t>Ormskirk Road, Aintree</t>
  </si>
  <si>
    <t xml:space="preserve">L9 5AN                   </t>
  </si>
  <si>
    <t xml:space="preserve">0151 5237349                            </t>
  </si>
  <si>
    <t>FQA29</t>
  </si>
  <si>
    <t>Wong,Ho And Yu</t>
  </si>
  <si>
    <t>79 Garston Old Road</t>
  </si>
  <si>
    <t xml:space="preserve">L19 9AD                  </t>
  </si>
  <si>
    <t xml:space="preserve">0151 4273375                            </t>
  </si>
  <si>
    <t>FQA76</t>
  </si>
  <si>
    <t>23-25 St Oswalds Street</t>
  </si>
  <si>
    <t xml:space="preserve">L13 5SA                  </t>
  </si>
  <si>
    <t xml:space="preserve">0151 2283108                            </t>
  </si>
  <si>
    <t>FQC25</t>
  </si>
  <si>
    <t>27 Woolfall Heath Avenue</t>
  </si>
  <si>
    <t xml:space="preserve">L36 3TH                  </t>
  </si>
  <si>
    <t xml:space="preserve">0151 2072124                            </t>
  </si>
  <si>
    <t>1992-06-28</t>
  </si>
  <si>
    <t>FQC85</t>
  </si>
  <si>
    <t>28 Lark Lane</t>
  </si>
  <si>
    <t xml:space="preserve">L17 8US                  </t>
  </si>
  <si>
    <t xml:space="preserve">0151 7273076                            </t>
  </si>
  <si>
    <t>FQD91</t>
  </si>
  <si>
    <t>Sk Kochhar &amp; Mp Addison</t>
  </si>
  <si>
    <t>Fishlock Chemists</t>
  </si>
  <si>
    <t>17 Station Road</t>
  </si>
  <si>
    <t xml:space="preserve">PR8 3HN                  </t>
  </si>
  <si>
    <t xml:space="preserve">01704 575478                            </t>
  </si>
  <si>
    <t>FQH59</t>
  </si>
  <si>
    <t>Unit 7 Jensen Court</t>
  </si>
  <si>
    <t>Astmoor Industrial Estate</t>
  </si>
  <si>
    <t xml:space="preserve">WA7 1SQ                  </t>
  </si>
  <si>
    <t xml:space="preserve">01928 573500                            </t>
  </si>
  <si>
    <t>FQM95</t>
  </si>
  <si>
    <t>Bullen Lewis &amp; Partners Limited</t>
  </si>
  <si>
    <t>Pharmore Plus</t>
  </si>
  <si>
    <t>Unit 19,Glazier Buildings</t>
  </si>
  <si>
    <t xml:space="preserve">0151 2077997                            </t>
  </si>
  <si>
    <t>FQX60</t>
  </si>
  <si>
    <t>Heritagecrest LTD</t>
  </si>
  <si>
    <t>Orrell Park Pharmacy</t>
  </si>
  <si>
    <t>65 Moss Lane</t>
  </si>
  <si>
    <t>Orrell Park</t>
  </si>
  <si>
    <t xml:space="preserve">L9 8AE                   </t>
  </si>
  <si>
    <t xml:space="preserve">0151 5251003                            </t>
  </si>
  <si>
    <t>1992-03-23</t>
  </si>
  <si>
    <t>FQ068</t>
  </si>
  <si>
    <t>66 Muirhead Avenue East</t>
  </si>
  <si>
    <t xml:space="preserve">L11 1EN                  </t>
  </si>
  <si>
    <t xml:space="preserve">0151 2818001                            </t>
  </si>
  <si>
    <t>FQ403</t>
  </si>
  <si>
    <t xml:space="preserve">WA7 1AP                  </t>
  </si>
  <si>
    <t xml:space="preserve">01928 572076                            </t>
  </si>
  <si>
    <t>2001-06-02</t>
  </si>
  <si>
    <t>FRE10</t>
  </si>
  <si>
    <t>Deysbrook Pharmacy</t>
  </si>
  <si>
    <t>15 Deysbrook Lane</t>
  </si>
  <si>
    <t xml:space="preserve">L12 8RE                  </t>
  </si>
  <si>
    <t xml:space="preserve">0151 2289400                            </t>
  </si>
  <si>
    <t>2005-05-18</t>
  </si>
  <si>
    <t>FRG94</t>
  </si>
  <si>
    <t>99 Holt Road</t>
  </si>
  <si>
    <t xml:space="preserve">L7 2PN                   </t>
  </si>
  <si>
    <t xml:space="preserve">0151 2648836                            </t>
  </si>
  <si>
    <t>1993-11-22</t>
  </si>
  <si>
    <t>FRH55</t>
  </si>
  <si>
    <t>Kay's Chemists</t>
  </si>
  <si>
    <t>Belle Vale Health Centre</t>
  </si>
  <si>
    <t>Hedgefield Road</t>
  </si>
  <si>
    <t xml:space="preserve">L25 2XE                  </t>
  </si>
  <si>
    <t xml:space="preserve">0151 4879887                            </t>
  </si>
  <si>
    <t>FRJ38</t>
  </si>
  <si>
    <t>4 Myrtle Street</t>
  </si>
  <si>
    <t xml:space="preserve">L7 7DP                   </t>
  </si>
  <si>
    <t xml:space="preserve">0151 7097796                            </t>
  </si>
  <si>
    <t>FRK88</t>
  </si>
  <si>
    <t>138-139 New Strand</t>
  </si>
  <si>
    <t xml:space="preserve">L20 4SX                  </t>
  </si>
  <si>
    <t>FRM99</t>
  </si>
  <si>
    <t>Azfran LTD</t>
  </si>
  <si>
    <t>M Saleem</t>
  </si>
  <si>
    <t>16/18 Finch Road</t>
  </si>
  <si>
    <t>Knotty Ash</t>
  </si>
  <si>
    <t xml:space="preserve">L14 4AT                  </t>
  </si>
  <si>
    <t xml:space="preserve">0151 2281670                            </t>
  </si>
  <si>
    <t>FRQ57</t>
  </si>
  <si>
    <t>Moorfield Health Centre</t>
  </si>
  <si>
    <t>Ebony Way, Tower Hill</t>
  </si>
  <si>
    <t xml:space="preserve">L33 1ZQ                  </t>
  </si>
  <si>
    <t xml:space="preserve">0151 5491308                            </t>
  </si>
  <si>
    <t>FR433</t>
  </si>
  <si>
    <t>Una Murray Ltd</t>
  </si>
  <si>
    <t>Aintree Pharmacy</t>
  </si>
  <si>
    <t>11 Molyneux Way</t>
  </si>
  <si>
    <t xml:space="preserve">L10 2JA                  </t>
  </si>
  <si>
    <t xml:space="preserve">0151 5267087                            </t>
  </si>
  <si>
    <t>FR460</t>
  </si>
  <si>
    <t>Unit3</t>
  </si>
  <si>
    <t>Central 12 Shopping Pk</t>
  </si>
  <si>
    <t xml:space="preserve">PR9 0TQ                  </t>
  </si>
  <si>
    <t xml:space="preserve">01704 536937                            </t>
  </si>
  <si>
    <t>2002-08-26</t>
  </si>
  <si>
    <t>FR639</t>
  </si>
  <si>
    <t>Hesketh Park Pharmacy</t>
  </si>
  <si>
    <t>91 Queens Road</t>
  </si>
  <si>
    <t xml:space="preserve">PR9 9JF                  </t>
  </si>
  <si>
    <t xml:space="preserve">01704 538500                            </t>
  </si>
  <si>
    <t>2006-01-12</t>
  </si>
  <si>
    <t>FR844</t>
  </si>
  <si>
    <t>Figtree Healthcare Ltd</t>
  </si>
  <si>
    <t>Nicholson's Pharmacy</t>
  </si>
  <si>
    <t>17 Queens Avenue</t>
  </si>
  <si>
    <t xml:space="preserve">WA8 8HR                  </t>
  </si>
  <si>
    <t xml:space="preserve">0151 4244863                            </t>
  </si>
  <si>
    <t>FTG91</t>
  </si>
  <si>
    <t>Meadows Pharmacy</t>
  </si>
  <si>
    <t>87-89 Liverpool Road Sth</t>
  </si>
  <si>
    <t xml:space="preserve">L31 7AD                  </t>
  </si>
  <si>
    <t xml:space="preserve">0151 5204000                            </t>
  </si>
  <si>
    <t>FTJ26</t>
  </si>
  <si>
    <t>73 Derby Lane</t>
  </si>
  <si>
    <t xml:space="preserve">L13 6QE                  </t>
  </si>
  <si>
    <t xml:space="preserve">0151 2284519                            </t>
  </si>
  <si>
    <t>FTM09</t>
  </si>
  <si>
    <t>Williams Jh Chemists Ltd</t>
  </si>
  <si>
    <t>Forshaw's Pharmacy</t>
  </si>
  <si>
    <t>Belmont Grove</t>
  </si>
  <si>
    <t xml:space="preserve">L6 4EP                   </t>
  </si>
  <si>
    <t xml:space="preserve">0151 2631678                            </t>
  </si>
  <si>
    <t>FTQ93</t>
  </si>
  <si>
    <t>65 Picton Road</t>
  </si>
  <si>
    <t xml:space="preserve">L15 4LF                  </t>
  </si>
  <si>
    <t xml:space="preserve">0151 7337176                            </t>
  </si>
  <si>
    <t>FTT10</t>
  </si>
  <si>
    <t>Drakes Pharmacy</t>
  </si>
  <si>
    <t>1a Aintree Road</t>
  </si>
  <si>
    <t xml:space="preserve">L20 9DL                  </t>
  </si>
  <si>
    <t xml:space="preserve">0151 9441007                            </t>
  </si>
  <si>
    <t>FT423</t>
  </si>
  <si>
    <t>15 Allerton Road</t>
  </si>
  <si>
    <t>Mossley Hill</t>
  </si>
  <si>
    <t xml:space="preserve">L18 1LG                  </t>
  </si>
  <si>
    <t xml:space="preserve">0151 7332115                            </t>
  </si>
  <si>
    <t>FT610</t>
  </si>
  <si>
    <t>Cavendish Drive</t>
  </si>
  <si>
    <t xml:space="preserve">L9 1NL                   </t>
  </si>
  <si>
    <t xml:space="preserve">0151 5256831                            </t>
  </si>
  <si>
    <t>FT619</t>
  </si>
  <si>
    <t>Hough Green Health Park</t>
  </si>
  <si>
    <t>Hough Green Road</t>
  </si>
  <si>
    <t xml:space="preserve">WA8 4NJ                  </t>
  </si>
  <si>
    <t>FT640</t>
  </si>
  <si>
    <t>Priya Limited</t>
  </si>
  <si>
    <t>Unit 7 &amp; 8 Brookfield T.C</t>
  </si>
  <si>
    <t>Brookfield Drive, Aintree</t>
  </si>
  <si>
    <t xml:space="preserve">L9 7AS                   </t>
  </si>
  <si>
    <t xml:space="preserve">01704 335039                            </t>
  </si>
  <si>
    <t>2013-02-28</t>
  </si>
  <si>
    <t>FT724</t>
  </si>
  <si>
    <t>58 Scarisbrick New Road</t>
  </si>
  <si>
    <t xml:space="preserve">PR8 6PG                  </t>
  </si>
  <si>
    <t xml:space="preserve">01704 544677                            </t>
  </si>
  <si>
    <t>FT895</t>
  </si>
  <si>
    <t>Crossens Pharmacy</t>
  </si>
  <si>
    <t>164 Rufford Road</t>
  </si>
  <si>
    <t>Crossens</t>
  </si>
  <si>
    <t xml:space="preserve">PR9 8HU                  </t>
  </si>
  <si>
    <t xml:space="preserve">01704 229120                            </t>
  </si>
  <si>
    <t>2004-07-19</t>
  </si>
  <si>
    <t>FVD58</t>
  </si>
  <si>
    <t>109 East Millwood Road</t>
  </si>
  <si>
    <t xml:space="preserve">L24 6TH                  </t>
  </si>
  <si>
    <t xml:space="preserve">0151 4253262                            </t>
  </si>
  <si>
    <t>FVF47</t>
  </si>
  <si>
    <t>45 Walton Vale</t>
  </si>
  <si>
    <t xml:space="preserve">L9 4RF                   </t>
  </si>
  <si>
    <t xml:space="preserve">0151 5253531                            </t>
  </si>
  <si>
    <t>FVG64</t>
  </si>
  <si>
    <t>Calea Uk Limited</t>
  </si>
  <si>
    <t>Cestrian Court</t>
  </si>
  <si>
    <t>Eastgate Way</t>
  </si>
  <si>
    <t xml:space="preserve">WA7 1NT                  </t>
  </si>
  <si>
    <t xml:space="preserve">01928 533500                            </t>
  </si>
  <si>
    <t>FVH87</t>
  </si>
  <si>
    <t>Gsi Pharma Ltd</t>
  </si>
  <si>
    <t>Instant-Pharma</t>
  </si>
  <si>
    <t>The Bridgewater Complex</t>
  </si>
  <si>
    <t>Canal Street</t>
  </si>
  <si>
    <t xml:space="preserve">L20 8AH                  </t>
  </si>
  <si>
    <t xml:space="preserve">0151 9225955                            </t>
  </si>
  <si>
    <t>FVJ86</t>
  </si>
  <si>
    <t>Grandbydale LTD</t>
  </si>
  <si>
    <t>61 Park Street</t>
  </si>
  <si>
    <t xml:space="preserve">L20 3DF                  </t>
  </si>
  <si>
    <t>FVM95</t>
  </si>
  <si>
    <t>Healthy Living Pharmacies Ltd</t>
  </si>
  <si>
    <t>Fylde Road Pharmacy</t>
  </si>
  <si>
    <t>117 Fylde Road</t>
  </si>
  <si>
    <t>Marshside</t>
  </si>
  <si>
    <t xml:space="preserve">PR9 9XL                  </t>
  </si>
  <si>
    <t xml:space="preserve">01704 509509                            </t>
  </si>
  <si>
    <t>FVN86</t>
  </si>
  <si>
    <t>34 Shakespeare Street</t>
  </si>
  <si>
    <t xml:space="preserve">PR8 5AB                  </t>
  </si>
  <si>
    <t xml:space="preserve">01704 532326                            </t>
  </si>
  <si>
    <t>FVP39</t>
  </si>
  <si>
    <t>Grange Lane Pharmacy</t>
  </si>
  <si>
    <t>183 Grange Lane</t>
  </si>
  <si>
    <t>Gateacre</t>
  </si>
  <si>
    <t xml:space="preserve">L25 5JY                  </t>
  </si>
  <si>
    <t>FVR87</t>
  </si>
  <si>
    <t>1a Greenbank Road</t>
  </si>
  <si>
    <t xml:space="preserve">L18 1HG                  </t>
  </si>
  <si>
    <t xml:space="preserve">0151 7331472                            </t>
  </si>
  <si>
    <t>FVV55</t>
  </si>
  <si>
    <t>Haddens Pharmacy</t>
  </si>
  <si>
    <t>5 Litherland Road</t>
  </si>
  <si>
    <t xml:space="preserve">L20 3BY                  </t>
  </si>
  <si>
    <t xml:space="preserve">0151 9441073                            </t>
  </si>
  <si>
    <t>FV776</t>
  </si>
  <si>
    <t>150 Great Homer Street</t>
  </si>
  <si>
    <t xml:space="preserve">L5 3LQ                   </t>
  </si>
  <si>
    <t xml:space="preserve">0151 2070042                            </t>
  </si>
  <si>
    <t>FWG19</t>
  </si>
  <si>
    <t>New Mersey Retail Park</t>
  </si>
  <si>
    <t xml:space="preserve">L24 8QB                  </t>
  </si>
  <si>
    <t xml:space="preserve">0151 4942548                            </t>
  </si>
  <si>
    <t>2000-11-25</t>
  </si>
  <si>
    <t>FWK89</t>
  </si>
  <si>
    <t>Bridge Road Chemist</t>
  </si>
  <si>
    <t>54-56 Bridge Road</t>
  </si>
  <si>
    <t xml:space="preserve">L21 6PH                  </t>
  </si>
  <si>
    <t xml:space="preserve">0151 9206361                            </t>
  </si>
  <si>
    <t>FWP25</t>
  </si>
  <si>
    <t>Clark's Pharmacy</t>
  </si>
  <si>
    <t>196 Robins Lane</t>
  </si>
  <si>
    <t xml:space="preserve">WA9 3PB                  </t>
  </si>
  <si>
    <t xml:space="preserve">01744 814360                            </t>
  </si>
  <si>
    <t>2004-04-08</t>
  </si>
  <si>
    <t>FWW27</t>
  </si>
  <si>
    <t>Gordon Youth Centre</t>
  </si>
  <si>
    <t>Durham Avenue, Netherton</t>
  </si>
  <si>
    <t xml:space="preserve">L30 1RQ                  </t>
  </si>
  <si>
    <t xml:space="preserve">0151 5257706                            </t>
  </si>
  <si>
    <t>FWX28</t>
  </si>
  <si>
    <t>9 Townsend Lane</t>
  </si>
  <si>
    <t xml:space="preserve">L6 0AX                   </t>
  </si>
  <si>
    <t xml:space="preserve">0151 2631715                            </t>
  </si>
  <si>
    <t>FWX94</t>
  </si>
  <si>
    <t>104 Derby Lane</t>
  </si>
  <si>
    <t xml:space="preserve">L13 3DW                  </t>
  </si>
  <si>
    <t xml:space="preserve">0151 2541272                            </t>
  </si>
  <si>
    <t>FW001</t>
  </si>
  <si>
    <t>Ormskirk Road</t>
  </si>
  <si>
    <t xml:space="preserve">L10 3LN                  </t>
  </si>
  <si>
    <t xml:space="preserve">0151 5202921                            </t>
  </si>
  <si>
    <t>FW217</t>
  </si>
  <si>
    <t>11 Norwood Avenue</t>
  </si>
  <si>
    <t xml:space="preserve">PR9 7EG                  </t>
  </si>
  <si>
    <t xml:space="preserve">01704 509394                            </t>
  </si>
  <si>
    <t>2000-07-10</t>
  </si>
  <si>
    <t>FW234</t>
  </si>
  <si>
    <t>Ad Health Limited</t>
  </si>
  <si>
    <t>Woolton Late Night Pharmacy</t>
  </si>
  <si>
    <t>267 Hunts Cross Avenue</t>
  </si>
  <si>
    <t xml:space="preserve">L25 9ND                  </t>
  </si>
  <si>
    <t xml:space="preserve">0151 4285955                            </t>
  </si>
  <si>
    <t>2012-02-14</t>
  </si>
  <si>
    <t>FW519</t>
  </si>
  <si>
    <t>Mr Peter Mcdonnell</t>
  </si>
  <si>
    <t>Mcdonnell's Pharmacy Ltd</t>
  </si>
  <si>
    <t>101 Broad Lane</t>
  </si>
  <si>
    <t xml:space="preserve">L11 1AD                  </t>
  </si>
  <si>
    <t xml:space="preserve">0151 2568879                            </t>
  </si>
  <si>
    <t>FXA37</t>
  </si>
  <si>
    <t>Lincoln Road Surgery</t>
  </si>
  <si>
    <t>33 Lincoln Road</t>
  </si>
  <si>
    <t xml:space="preserve">PR8 4PR                  </t>
  </si>
  <si>
    <t xml:space="preserve">01704 566931                            </t>
  </si>
  <si>
    <t>FXF64</t>
  </si>
  <si>
    <t>157 Lodge Lane</t>
  </si>
  <si>
    <t xml:space="preserve">L8 0QQ                   </t>
  </si>
  <si>
    <t xml:space="preserve">0151 7335477                            </t>
  </si>
  <si>
    <t>FXG93</t>
  </si>
  <si>
    <t>Valley Pharmacy</t>
  </si>
  <si>
    <t>77 Hartsbourne Avenue</t>
  </si>
  <si>
    <t xml:space="preserve">L25 1RS                  </t>
  </si>
  <si>
    <t xml:space="preserve">0151 7224221                            </t>
  </si>
  <si>
    <t>FXK83</t>
  </si>
  <si>
    <t>Mere Lane N'hood Hc</t>
  </si>
  <si>
    <t>51 Mere Lane</t>
  </si>
  <si>
    <t xml:space="preserve">L5 0QW                   </t>
  </si>
  <si>
    <t xml:space="preserve">0151 2636507                            </t>
  </si>
  <si>
    <t>FXN75</t>
  </si>
  <si>
    <t>Park Road, Toxteth</t>
  </si>
  <si>
    <t xml:space="preserve">L8 4XF                   </t>
  </si>
  <si>
    <t xml:space="preserve">0151 2686847                            </t>
  </si>
  <si>
    <t>2011-05-16</t>
  </si>
  <si>
    <t>FXP79</t>
  </si>
  <si>
    <t>Central Pharmacy (Liverpool) Ltd</t>
  </si>
  <si>
    <t>Aigburth Pharmacy</t>
  </si>
  <si>
    <t>272 Aigburth Road</t>
  </si>
  <si>
    <t xml:space="preserve">L17 9PJ                  </t>
  </si>
  <si>
    <t xml:space="preserve">0151 7288823                            </t>
  </si>
  <si>
    <t>FXQ79</t>
  </si>
  <si>
    <t>114 Allerton Road</t>
  </si>
  <si>
    <t xml:space="preserve">L18 2DG                  </t>
  </si>
  <si>
    <t xml:space="preserve">0151 7332252                            </t>
  </si>
  <si>
    <t>FXV06</t>
  </si>
  <si>
    <t>Kew</t>
  </si>
  <si>
    <t xml:space="preserve">PR8 5JH                  </t>
  </si>
  <si>
    <t xml:space="preserve">01704 307547                            </t>
  </si>
  <si>
    <t>2004-01-26</t>
  </si>
  <si>
    <t>FXV19</t>
  </si>
  <si>
    <t>Longview Primary Care Ctr</t>
  </si>
  <si>
    <t>Longview Drive</t>
  </si>
  <si>
    <t xml:space="preserve">L36 6EB                  </t>
  </si>
  <si>
    <t xml:space="preserve">0151 4893978                            </t>
  </si>
  <si>
    <t>FXV39</t>
  </si>
  <si>
    <t>9/15 Church Street</t>
  </si>
  <si>
    <t xml:space="preserve">L1 3AY                   </t>
  </si>
  <si>
    <t xml:space="preserve">0151 7093149                            </t>
  </si>
  <si>
    <t>FXX85</t>
  </si>
  <si>
    <t>Prescriptions First</t>
  </si>
  <si>
    <t>126 Southbank Road</t>
  </si>
  <si>
    <t xml:space="preserve">PR8 6QL                  </t>
  </si>
  <si>
    <t xml:space="preserve">01704 514247                            </t>
  </si>
  <si>
    <t>FX144</t>
  </si>
  <si>
    <t>Lance Lane Pharmacy</t>
  </si>
  <si>
    <t>99 Woolton Road</t>
  </si>
  <si>
    <t xml:space="preserve">L15 6TB                  </t>
  </si>
  <si>
    <t xml:space="preserve">0151 7221920                            </t>
  </si>
  <si>
    <t>FX551</t>
  </si>
  <si>
    <t>30 Mill Lane</t>
  </si>
  <si>
    <t xml:space="preserve">L12 7JB                  </t>
  </si>
  <si>
    <t xml:space="preserve">0151 2261410                            </t>
  </si>
  <si>
    <t>FYF27</t>
  </si>
  <si>
    <t>Coleman And Leighs Chemist</t>
  </si>
  <si>
    <t>241 Walton Village</t>
  </si>
  <si>
    <t xml:space="preserve">L4 6TH                   </t>
  </si>
  <si>
    <t xml:space="preserve">0151 5253522                            </t>
  </si>
  <si>
    <t>FYG87</t>
  </si>
  <si>
    <t>13 Union Street</t>
  </si>
  <si>
    <t xml:space="preserve">PR9 0QF                  </t>
  </si>
  <si>
    <t xml:space="preserve">01704 538593                            </t>
  </si>
  <si>
    <t>FYL72</t>
  </si>
  <si>
    <t>139 Aigburth Road</t>
  </si>
  <si>
    <t xml:space="preserve">L17 0BJ                  </t>
  </si>
  <si>
    <t xml:space="preserve">0151 7271522                            </t>
  </si>
  <si>
    <t>FYM17</t>
  </si>
  <si>
    <t>Bousfield Health Centre</t>
  </si>
  <si>
    <t>Westminster Road</t>
  </si>
  <si>
    <t xml:space="preserve">L4 4PP                   </t>
  </si>
  <si>
    <t xml:space="preserve">0151 2989101                            </t>
  </si>
  <si>
    <t>FYQ87</t>
  </si>
  <si>
    <t>Kenneth LIU</t>
  </si>
  <si>
    <t>Euro Chemist</t>
  </si>
  <si>
    <t>16/20 Berry Street</t>
  </si>
  <si>
    <t xml:space="preserve">L1 4JF                   </t>
  </si>
  <si>
    <t xml:space="preserve">0151 7080778                            </t>
  </si>
  <si>
    <t>FAH16</t>
  </si>
  <si>
    <t>Walney Road</t>
  </si>
  <si>
    <t xml:space="preserve">LA14 5UG                 </t>
  </si>
  <si>
    <t xml:space="preserve">01229 842510                            </t>
  </si>
  <si>
    <t>FAP73</t>
  </si>
  <si>
    <t>Hexham Gen Hospital Site</t>
  </si>
  <si>
    <t>Corbridge Road</t>
  </si>
  <si>
    <t xml:space="preserve">NE46 1QJ                 </t>
  </si>
  <si>
    <t xml:space="preserve">01434 603596                            </t>
  </si>
  <si>
    <t>FA276</t>
  </si>
  <si>
    <t>Prince Consort Road</t>
  </si>
  <si>
    <t xml:space="preserve">NE8 1NB                  </t>
  </si>
  <si>
    <t xml:space="preserve">0191 4772280                            </t>
  </si>
  <si>
    <t>FCG10</t>
  </si>
  <si>
    <t>Kepier Pharmacy</t>
  </si>
  <si>
    <t>Kepier Medical Practice</t>
  </si>
  <si>
    <t>Leyburn Grove</t>
  </si>
  <si>
    <t xml:space="preserve">DH4 5EQ                  </t>
  </si>
  <si>
    <t xml:space="preserve">0191 5842291                            </t>
  </si>
  <si>
    <t>FCL06</t>
  </si>
  <si>
    <t>46-50 The Meadows</t>
  </si>
  <si>
    <t>Fawdon</t>
  </si>
  <si>
    <t xml:space="preserve">NE3 3NA                  </t>
  </si>
  <si>
    <t xml:space="preserve">0191 2844970                            </t>
  </si>
  <si>
    <t>FC198</t>
  </si>
  <si>
    <t>15 St James Mall</t>
  </si>
  <si>
    <t xml:space="preserve">NE31 1LE                 </t>
  </si>
  <si>
    <t xml:space="preserve">0191 4832332                            </t>
  </si>
  <si>
    <t>FDC09</t>
  </si>
  <si>
    <t>121-125 Shields Road</t>
  </si>
  <si>
    <t xml:space="preserve">0191 2656505                            </t>
  </si>
  <si>
    <t>FDP04</t>
  </si>
  <si>
    <t>Whitehaven Healthcare Ltd</t>
  </si>
  <si>
    <t>Whitehaven Late Night Pharmacy</t>
  </si>
  <si>
    <t>Unit 1, Lowther Buildings</t>
  </si>
  <si>
    <t xml:space="preserve">CA28 7DG                 </t>
  </si>
  <si>
    <t xml:space="preserve">01946 66555                             </t>
  </si>
  <si>
    <t>FDQ80</t>
  </si>
  <si>
    <t>208 Stamfordham Road</t>
  </si>
  <si>
    <t xml:space="preserve">NE5 3JE                  </t>
  </si>
  <si>
    <t xml:space="preserve">0191 2869161                            </t>
  </si>
  <si>
    <t>FEJ20</t>
  </si>
  <si>
    <t>Mehdi M</t>
  </si>
  <si>
    <t>Throckley Chemists</t>
  </si>
  <si>
    <t>Throckley P/Care Centre</t>
  </si>
  <si>
    <t>Tillmouth Park Road</t>
  </si>
  <si>
    <t>Throckley</t>
  </si>
  <si>
    <t xml:space="preserve">NE15 9PA                 </t>
  </si>
  <si>
    <t xml:space="preserve">0191 2674406                            </t>
  </si>
  <si>
    <t>FEV63</t>
  </si>
  <si>
    <t>293/295 Chillingham Road</t>
  </si>
  <si>
    <t xml:space="preserve">NE6 5LL                  </t>
  </si>
  <si>
    <t xml:space="preserve">0191 2650553                            </t>
  </si>
  <si>
    <t>FE686</t>
  </si>
  <si>
    <t>Walker A (Allendale) Ltd</t>
  </si>
  <si>
    <t>3 Shields Street</t>
  </si>
  <si>
    <t>Allendale</t>
  </si>
  <si>
    <t>Hexham, Northumberland</t>
  </si>
  <si>
    <t xml:space="preserve">NE47 9BP                 </t>
  </si>
  <si>
    <t xml:space="preserve">01434 683274                            </t>
  </si>
  <si>
    <t>FFA14</t>
  </si>
  <si>
    <t>Ross Chemists Ltd</t>
  </si>
  <si>
    <t>The Medical Ctre Pharmacy</t>
  </si>
  <si>
    <t>Gibson Court</t>
  </si>
  <si>
    <t xml:space="preserve">NE35 9AN                 </t>
  </si>
  <si>
    <t xml:space="preserve">0191 5364789                            </t>
  </si>
  <si>
    <t>2000-11-18</t>
  </si>
  <si>
    <t>FFR49</t>
  </si>
  <si>
    <t>Wrekenton Health Centre</t>
  </si>
  <si>
    <t>Springwell Road,Wrekenton</t>
  </si>
  <si>
    <t xml:space="preserve">NE9 7AD                  </t>
  </si>
  <si>
    <t xml:space="preserve">0191 4878733                            </t>
  </si>
  <si>
    <t>FGK63</t>
  </si>
  <si>
    <t>Alston Pharmacy Limited</t>
  </si>
  <si>
    <t>Alston Pharmacy</t>
  </si>
  <si>
    <t>Alston</t>
  </si>
  <si>
    <t xml:space="preserve">CA9 3QP                  </t>
  </si>
  <si>
    <t xml:space="preserve">01434 381259                            </t>
  </si>
  <si>
    <t>2011-03-16</t>
  </si>
  <si>
    <t>FGR36</t>
  </si>
  <si>
    <t>Fc Whelan Chemists Ltd</t>
  </si>
  <si>
    <t>Harrington Pharmacy</t>
  </si>
  <si>
    <t>25 Church Road</t>
  </si>
  <si>
    <t>Harrington</t>
  </si>
  <si>
    <t xml:space="preserve">CA14 5QA                 </t>
  </si>
  <si>
    <t>FH275</t>
  </si>
  <si>
    <t xml:space="preserve">017687 72383                            </t>
  </si>
  <si>
    <t>FJQ28</t>
  </si>
  <si>
    <t>Chandler Way</t>
  </si>
  <si>
    <t>Parkhouse</t>
  </si>
  <si>
    <t xml:space="preserve">CA3 0JQ                  </t>
  </si>
  <si>
    <t>FJT18</t>
  </si>
  <si>
    <t>Haltwhistle</t>
  </si>
  <si>
    <t xml:space="preserve">NE49 9AF                 </t>
  </si>
  <si>
    <t xml:space="preserve">01434 320511                            </t>
  </si>
  <si>
    <t>FJW83</t>
  </si>
  <si>
    <t>Mary Cronin Management Limited</t>
  </si>
  <si>
    <t>17 Ashburton Road</t>
  </si>
  <si>
    <t xml:space="preserve">NE3 4XN                  </t>
  </si>
  <si>
    <t xml:space="preserve">0191 2852911                            </t>
  </si>
  <si>
    <t>FJ872</t>
  </si>
  <si>
    <t>14 King Street</t>
  </si>
  <si>
    <t xml:space="preserve">CA7 9DT                  </t>
  </si>
  <si>
    <t xml:space="preserve">016973 42445                            </t>
  </si>
  <si>
    <t>FKG25</t>
  </si>
  <si>
    <t>Units 8-9</t>
  </si>
  <si>
    <t>Market Cross</t>
  </si>
  <si>
    <t xml:space="preserve">LA22 9BT                 </t>
  </si>
  <si>
    <t xml:space="preserve">015394 33355                            </t>
  </si>
  <si>
    <t>1997-11-24</t>
  </si>
  <si>
    <t>FKV92</t>
  </si>
  <si>
    <t>Farah Chemists Limited</t>
  </si>
  <si>
    <t>189 Delaval Road</t>
  </si>
  <si>
    <t xml:space="preserve">NE15 6TR                 </t>
  </si>
  <si>
    <t xml:space="preserve">0191 2741636                            </t>
  </si>
  <si>
    <t>FLF37</t>
  </si>
  <si>
    <t>Haydon Bridge Pharmacy Limited</t>
  </si>
  <si>
    <t>Haydon Bridge Pharmacy</t>
  </si>
  <si>
    <t>Haydon Bridge,Hexham</t>
  </si>
  <si>
    <t xml:space="preserve">NE47 6JG                 </t>
  </si>
  <si>
    <t xml:space="preserve">01434 684354                            </t>
  </si>
  <si>
    <t>FLQ83</t>
  </si>
  <si>
    <t>132-136 Elswick Road</t>
  </si>
  <si>
    <t>Elswick</t>
  </si>
  <si>
    <t xml:space="preserve">NE4 8SL                  </t>
  </si>
  <si>
    <t xml:space="preserve">0191 2738070                            </t>
  </si>
  <si>
    <t>FL427</t>
  </si>
  <si>
    <t>1 Heworth Road</t>
  </si>
  <si>
    <t xml:space="preserve">NE37 2PY                 </t>
  </si>
  <si>
    <t xml:space="preserve">0191 4160920                            </t>
  </si>
  <si>
    <t>FMP96</t>
  </si>
  <si>
    <t>Washington Centre</t>
  </si>
  <si>
    <t xml:space="preserve">NE38 7NF                 </t>
  </si>
  <si>
    <t xml:space="preserve">0191 4972410                            </t>
  </si>
  <si>
    <t>FNL16</t>
  </si>
  <si>
    <t>Bridge House</t>
  </si>
  <si>
    <t>6 Station Road</t>
  </si>
  <si>
    <t xml:space="preserve">NE22 5HB                 </t>
  </si>
  <si>
    <t xml:space="preserve">01670 823249                            </t>
  </si>
  <si>
    <t>FN104</t>
  </si>
  <si>
    <t>Unit B4</t>
  </si>
  <si>
    <t>Silverlink Retail Park</t>
  </si>
  <si>
    <t xml:space="preserve">NE28 9ND                 </t>
  </si>
  <si>
    <t xml:space="preserve">0191 2639504                            </t>
  </si>
  <si>
    <t>2005-09-07</t>
  </si>
  <si>
    <t>FN140</t>
  </si>
  <si>
    <t>37-39 Queen Street</t>
  </si>
  <si>
    <t xml:space="preserve">NE65 0BX                 </t>
  </si>
  <si>
    <t xml:space="preserve">01665 710288                            </t>
  </si>
  <si>
    <t>FN884</t>
  </si>
  <si>
    <t>2 - 4 Market Square</t>
  </si>
  <si>
    <t>Kirkby Lonsdale</t>
  </si>
  <si>
    <t xml:space="preserve">LA6 2AN                  </t>
  </si>
  <si>
    <t xml:space="preserve">015242 71258                            </t>
  </si>
  <si>
    <t>FPJ20</t>
  </si>
  <si>
    <t>Unit 3, Angel Square</t>
  </si>
  <si>
    <t xml:space="preserve">CA11 7BT                 </t>
  </si>
  <si>
    <t xml:space="preserve">01768 862735                            </t>
  </si>
  <si>
    <t>FPL69</t>
  </si>
  <si>
    <t>6-8 Main Street</t>
  </si>
  <si>
    <t>Frizington</t>
  </si>
  <si>
    <t xml:space="preserve">CA26 3SA                 </t>
  </si>
  <si>
    <t xml:space="preserve">01946 810352                            </t>
  </si>
  <si>
    <t>FQE21</t>
  </si>
  <si>
    <t>30 Bede Precinct</t>
  </si>
  <si>
    <t xml:space="preserve">NE32 3LN                 </t>
  </si>
  <si>
    <t xml:space="preserve">0191 4898351                            </t>
  </si>
  <si>
    <t>FQN29</t>
  </si>
  <si>
    <t>G Whitfield Limited</t>
  </si>
  <si>
    <t>New York Pharmacy</t>
  </si>
  <si>
    <t>143 Brookland Terrace</t>
  </si>
  <si>
    <t>New York</t>
  </si>
  <si>
    <t xml:space="preserve">NE29 8EA                 </t>
  </si>
  <si>
    <t xml:space="preserve">0191 2960096                            </t>
  </si>
  <si>
    <t>2008-02-07</t>
  </si>
  <si>
    <t>FQP86</t>
  </si>
  <si>
    <t>17 Percy Park Road</t>
  </si>
  <si>
    <t>Tynemouth</t>
  </si>
  <si>
    <t xml:space="preserve">NE30 4LX                 </t>
  </si>
  <si>
    <t xml:space="preserve">0191 2577651                            </t>
  </si>
  <si>
    <t>FQ166</t>
  </si>
  <si>
    <t>Grangewood Surgery</t>
  </si>
  <si>
    <t xml:space="preserve">DH4 4RB                  </t>
  </si>
  <si>
    <t xml:space="preserve">0191 3852380                            </t>
  </si>
  <si>
    <t>FRL39</t>
  </si>
  <si>
    <t>168 West Road</t>
  </si>
  <si>
    <t xml:space="preserve">0191 2735370                            </t>
  </si>
  <si>
    <t>FRV65</t>
  </si>
  <si>
    <t>5 Cruddas Park Shopp.Ctr.</t>
  </si>
  <si>
    <t>Westmorland Road</t>
  </si>
  <si>
    <t xml:space="preserve">NE4 7QY                  </t>
  </si>
  <si>
    <t>FRW42</t>
  </si>
  <si>
    <t>50 Borough Road</t>
  </si>
  <si>
    <t xml:space="preserve">SR1 1AE                  </t>
  </si>
  <si>
    <t xml:space="preserve">0191 5653451                            </t>
  </si>
  <si>
    <t>FRX14</t>
  </si>
  <si>
    <t>Davy's Pharmacy</t>
  </si>
  <si>
    <t>2 Ethel Terrace</t>
  </si>
  <si>
    <t xml:space="preserve">SR5 3BQ                  </t>
  </si>
  <si>
    <t xml:space="preserve">0191 5484462                            </t>
  </si>
  <si>
    <t>2008-06-04</t>
  </si>
  <si>
    <t>FT176</t>
  </si>
  <si>
    <t>Ross Sa Dispensing Chemist</t>
  </si>
  <si>
    <t>41 East View</t>
  </si>
  <si>
    <t xml:space="preserve">NE35 9AU                 </t>
  </si>
  <si>
    <t xml:space="preserve">0191 5367569                            </t>
  </si>
  <si>
    <t>FV192</t>
  </si>
  <si>
    <t>2 Dean Terrace</t>
  </si>
  <si>
    <t xml:space="preserve">NE40 3HQ                 </t>
  </si>
  <si>
    <t xml:space="preserve">0191 4132130                            </t>
  </si>
  <si>
    <t>FV856</t>
  </si>
  <si>
    <t>Medhi M</t>
  </si>
  <si>
    <t>Newburn Pharmacy</t>
  </si>
  <si>
    <t>1 Newburn Road</t>
  </si>
  <si>
    <t>Newburn</t>
  </si>
  <si>
    <t xml:space="preserve">NE15 8LX                 </t>
  </si>
  <si>
    <t xml:space="preserve">0191 2674393                            </t>
  </si>
  <si>
    <t>2002-06-02</t>
  </si>
  <si>
    <t>FWQ01</t>
  </si>
  <si>
    <t>Dalston Pharmacy Limited</t>
  </si>
  <si>
    <t>Dalston Pharmacy</t>
  </si>
  <si>
    <t>2 Vicars Cottages</t>
  </si>
  <si>
    <t xml:space="preserve">CA5 7LW                  </t>
  </si>
  <si>
    <t xml:space="preserve">01228 712506                            </t>
  </si>
  <si>
    <t>FWW16</t>
  </si>
  <si>
    <t>Silverdale Pharmacy Limited</t>
  </si>
  <si>
    <t>18 Emesgate Lane</t>
  </si>
  <si>
    <t xml:space="preserve">LA5 0RA                  </t>
  </si>
  <si>
    <t xml:space="preserve">07753 206000                            </t>
  </si>
  <si>
    <t>FXD93</t>
  </si>
  <si>
    <t>Leechmere Rd Ind Est</t>
  </si>
  <si>
    <t xml:space="preserve">SR2 9TT                  </t>
  </si>
  <si>
    <t xml:space="preserve">0191 5689110                            </t>
  </si>
  <si>
    <t>FXJ21</t>
  </si>
  <si>
    <t>Fenwick D &amp; C</t>
  </si>
  <si>
    <t>D &amp; C Fenwick Ltd</t>
  </si>
  <si>
    <t>9 Farringdon Road</t>
  </si>
  <si>
    <t xml:space="preserve">NE30 3ER                 </t>
  </si>
  <si>
    <t xml:space="preserve">0191 2527106                            </t>
  </si>
  <si>
    <t>FXL49</t>
  </si>
  <si>
    <t>Mirehouse Pharmacy</t>
  </si>
  <si>
    <t>59 Meadow Road</t>
  </si>
  <si>
    <t>Mirehouse</t>
  </si>
  <si>
    <t xml:space="preserve">CA28 8ER                 </t>
  </si>
  <si>
    <t xml:space="preserve">01946 66552                             </t>
  </si>
  <si>
    <t>FXL58</t>
  </si>
  <si>
    <t>10 Paikes Street</t>
  </si>
  <si>
    <t xml:space="preserve">NE66 1HX                 </t>
  </si>
  <si>
    <t xml:space="preserve">01665 602142                            </t>
  </si>
  <si>
    <t>FXN74</t>
  </si>
  <si>
    <t>S Fleming Limited</t>
  </si>
  <si>
    <t>Metro Pharmacy</t>
  </si>
  <si>
    <t>79 Ellison Street</t>
  </si>
  <si>
    <t xml:space="preserve">NE32 3JU                 </t>
  </si>
  <si>
    <t xml:space="preserve">0191 4833005                            </t>
  </si>
  <si>
    <t>FXR97</t>
  </si>
  <si>
    <t>Within Entranceto Library</t>
  </si>
  <si>
    <t>The Galleries, Washington</t>
  </si>
  <si>
    <t xml:space="preserve">NE38 7SS                 </t>
  </si>
  <si>
    <t xml:space="preserve">0191 4179997                            </t>
  </si>
  <si>
    <t>FXX20</t>
  </si>
  <si>
    <t>19 St.Lukes Terrace</t>
  </si>
  <si>
    <t>Pallion</t>
  </si>
  <si>
    <t xml:space="preserve">SR4 6RU                  </t>
  </si>
  <si>
    <t xml:space="preserve">0191 5673140                            </t>
  </si>
  <si>
    <t>FX048</t>
  </si>
  <si>
    <t>Unit15 Park View Shop Ctr</t>
  </si>
  <si>
    <t xml:space="preserve">NE26 1DG                 </t>
  </si>
  <si>
    <t xml:space="preserve">0191 2522294                            </t>
  </si>
  <si>
    <t>FYD28</t>
  </si>
  <si>
    <t>43-49 English Street</t>
  </si>
  <si>
    <t xml:space="preserve">CA3 8JU                  </t>
  </si>
  <si>
    <t xml:space="preserve">01228 542944                            </t>
  </si>
  <si>
    <t>FYK96</t>
  </si>
  <si>
    <t>34 Station Road</t>
  </si>
  <si>
    <t>Rowlands Gill</t>
  </si>
  <si>
    <t xml:space="preserve">NE39 1PZ                 </t>
  </si>
  <si>
    <t xml:space="preserve">01207 544103                            </t>
  </si>
  <si>
    <t>FDW01</t>
  </si>
  <si>
    <t>16-18 Market Street</t>
  </si>
  <si>
    <t xml:space="preserve">S74 9QR                  </t>
  </si>
  <si>
    <t xml:space="preserve">01226 743223                            </t>
  </si>
  <si>
    <t>FGJ55</t>
  </si>
  <si>
    <t>Unit C1</t>
  </si>
  <si>
    <t>Barnsley Transinterchange</t>
  </si>
  <si>
    <t>Midland St, Barnsley</t>
  </si>
  <si>
    <t xml:space="preserve">S70 1SE                  </t>
  </si>
  <si>
    <t xml:space="preserve">01226 289620                            </t>
  </si>
  <si>
    <t>FJ350</t>
  </si>
  <si>
    <t>Worsborough P/Care Ctr</t>
  </si>
  <si>
    <t>Powell Street</t>
  </si>
  <si>
    <t>Worsborough</t>
  </si>
  <si>
    <t xml:space="preserve">S70 5NZ                  </t>
  </si>
  <si>
    <t xml:space="preserve">01226 242026                            </t>
  </si>
  <si>
    <t>FK428</t>
  </si>
  <si>
    <t>7 Cemetery Road</t>
  </si>
  <si>
    <t xml:space="preserve">S70 1XS                  </t>
  </si>
  <si>
    <t xml:space="preserve">01226 282157                            </t>
  </si>
  <si>
    <t>FM167</t>
  </si>
  <si>
    <t>Swift Chemists Ltd</t>
  </si>
  <si>
    <t>1 Oxclose Park Rd North</t>
  </si>
  <si>
    <t>Halfway</t>
  </si>
  <si>
    <t xml:space="preserve">S20 8GN                  </t>
  </si>
  <si>
    <t xml:space="preserve">0114 2280999                            </t>
  </si>
  <si>
    <t>2002-11-15</t>
  </si>
  <si>
    <t>FQH55</t>
  </si>
  <si>
    <t>Walderslade Surgery</t>
  </si>
  <si>
    <t xml:space="preserve">01226 746310                            </t>
  </si>
  <si>
    <t>FCP81</t>
  </si>
  <si>
    <t>Synergy P Limited</t>
  </si>
  <si>
    <t>40 Cobcroft Road</t>
  </si>
  <si>
    <t xml:space="preserve">HD2 2RY                  </t>
  </si>
  <si>
    <t xml:space="preserve">01484 480380                            </t>
  </si>
  <si>
    <t>FCT51</t>
  </si>
  <si>
    <t>Dmh Pharm Ltd</t>
  </si>
  <si>
    <t>Shepley Pharmacy</t>
  </si>
  <si>
    <t>Shepley Health Centre</t>
  </si>
  <si>
    <t>25 Jos Lane, Shepley</t>
  </si>
  <si>
    <t xml:space="preserve">HD8 8DJ                  </t>
  </si>
  <si>
    <t xml:space="preserve">01484 605608                            </t>
  </si>
  <si>
    <t>FDA54</t>
  </si>
  <si>
    <t>30 The Town</t>
  </si>
  <si>
    <t>Thornhill</t>
  </si>
  <si>
    <t xml:space="preserve">WF12 0RB                 </t>
  </si>
  <si>
    <t xml:space="preserve">01924 464847                            </t>
  </si>
  <si>
    <t>FDE91</t>
  </si>
  <si>
    <t>Medicines2home.Com Limited</t>
  </si>
  <si>
    <t>Medicines2home.Com</t>
  </si>
  <si>
    <t>Suite 3, Railway House</t>
  </si>
  <si>
    <t>Station Street, Meltham</t>
  </si>
  <si>
    <t xml:space="preserve">HD9 5NX                  </t>
  </si>
  <si>
    <t xml:space="preserve">01484 859328                            </t>
  </si>
  <si>
    <t>FD819</t>
  </si>
  <si>
    <t>22 King Street</t>
  </si>
  <si>
    <t xml:space="preserve">HD1 2QE                  </t>
  </si>
  <si>
    <t xml:space="preserve">01484 421756                            </t>
  </si>
  <si>
    <t>FEC80</t>
  </si>
  <si>
    <t>Healthy Choice Pharma Ltd</t>
  </si>
  <si>
    <t>Dewsbury Pharmacy</t>
  </si>
  <si>
    <t>Healds Road</t>
  </si>
  <si>
    <t xml:space="preserve">WF13 4HT                 </t>
  </si>
  <si>
    <t xml:space="preserve">01924 454930                            </t>
  </si>
  <si>
    <t>2013-02-09</t>
  </si>
  <si>
    <t>FEG83</t>
  </si>
  <si>
    <t>5 Broad Lane</t>
  </si>
  <si>
    <t xml:space="preserve">HD5 9BU                  </t>
  </si>
  <si>
    <t xml:space="preserve">01484 530935                            </t>
  </si>
  <si>
    <t>FEJ98</t>
  </si>
  <si>
    <t>14 Huddersfield Road</t>
  </si>
  <si>
    <t>Meltham</t>
  </si>
  <si>
    <t xml:space="preserve">HD9 4AE                  </t>
  </si>
  <si>
    <t xml:space="preserve">01484 854310                            </t>
  </si>
  <si>
    <t>2006-05-15</t>
  </si>
  <si>
    <t>FEN20</t>
  </si>
  <si>
    <t>27 The Princess Of Wales</t>
  </si>
  <si>
    <t>Precinct</t>
  </si>
  <si>
    <t>Long Cauesway,Dewsbury</t>
  </si>
  <si>
    <t xml:space="preserve">WF13 1NH                 </t>
  </si>
  <si>
    <t xml:space="preserve">01924 455815                            </t>
  </si>
  <si>
    <t>FE825</t>
  </si>
  <si>
    <t>617 Wakefield Road</t>
  </si>
  <si>
    <t xml:space="preserve">HD5 9XP                  </t>
  </si>
  <si>
    <t xml:space="preserve">01484 422494                            </t>
  </si>
  <si>
    <t>FFC95</t>
  </si>
  <si>
    <t>142 Huddersfield Road</t>
  </si>
  <si>
    <t xml:space="preserve">WF14 8AN                 </t>
  </si>
  <si>
    <t xml:space="preserve">01924 492163                            </t>
  </si>
  <si>
    <t>FFL24</t>
  </si>
  <si>
    <t>125 Fitzwilliam Street</t>
  </si>
  <si>
    <t xml:space="preserve">HD1 5PS                  </t>
  </si>
  <si>
    <t xml:space="preserve">01484 536581                            </t>
  </si>
  <si>
    <t>FF183</t>
  </si>
  <si>
    <t>9-10 Carr Lane</t>
  </si>
  <si>
    <t xml:space="preserve">HD7 5AN                  </t>
  </si>
  <si>
    <t xml:space="preserve">01484 842803                            </t>
  </si>
  <si>
    <t>2011-03-21</t>
  </si>
  <si>
    <t>FG044</t>
  </si>
  <si>
    <t>Great Northern Retail Prk</t>
  </si>
  <si>
    <t xml:space="preserve">HD1 6ND                  </t>
  </si>
  <si>
    <t xml:space="preserve">01484 519734                            </t>
  </si>
  <si>
    <t>2008-11-05</t>
  </si>
  <si>
    <t>FG417</t>
  </si>
  <si>
    <t>Azal Medical Ltd</t>
  </si>
  <si>
    <t>Manor Park Pharmacy</t>
  </si>
  <si>
    <t>Manor Park Surgery</t>
  </si>
  <si>
    <t xml:space="preserve">0113 2571651                            </t>
  </si>
  <si>
    <t>FHK20</t>
  </si>
  <si>
    <t>Dickinson's Chemist Ltd</t>
  </si>
  <si>
    <t>Dickinson's Chemist</t>
  </si>
  <si>
    <t>80 New Hey Road</t>
  </si>
  <si>
    <t xml:space="preserve">HD3 4AJ                  </t>
  </si>
  <si>
    <t xml:space="preserve">01484 421987                            </t>
  </si>
  <si>
    <t>FHX25</t>
  </si>
  <si>
    <t>Huddersfield Health Focus Ltd</t>
  </si>
  <si>
    <t>1137 Manchester Road</t>
  </si>
  <si>
    <t xml:space="preserve">HD7 5LU                  </t>
  </si>
  <si>
    <t xml:space="preserve">01484 842666                            </t>
  </si>
  <si>
    <t>FJD26</t>
  </si>
  <si>
    <t>32 Peel Street</t>
  </si>
  <si>
    <t>Marsden</t>
  </si>
  <si>
    <t xml:space="preserve">HD7 6BW                  </t>
  </si>
  <si>
    <t xml:space="preserve">01484 844255                            </t>
  </si>
  <si>
    <t>FJN14</t>
  </si>
  <si>
    <t>26 Market Street</t>
  </si>
  <si>
    <t xml:space="preserve">BD19 5AJ                 </t>
  </si>
  <si>
    <t xml:space="preserve">01274 872159                            </t>
  </si>
  <si>
    <t>FJY97</t>
  </si>
  <si>
    <t>Mirfield Health Centre</t>
  </si>
  <si>
    <t>Doctor Lane</t>
  </si>
  <si>
    <t xml:space="preserve">WF14 8DU                 </t>
  </si>
  <si>
    <t xml:space="preserve">01924 480558                            </t>
  </si>
  <si>
    <t>FJ176</t>
  </si>
  <si>
    <t>140a Slaithwaite Road</t>
  </si>
  <si>
    <t xml:space="preserve">WF12 9DW                 </t>
  </si>
  <si>
    <t xml:space="preserve">01924 457784                            </t>
  </si>
  <si>
    <t>FKA82</t>
  </si>
  <si>
    <t>1 The Cobbles</t>
  </si>
  <si>
    <t xml:space="preserve">HD9 5QQ                  </t>
  </si>
  <si>
    <t xml:space="preserve">01484 850413                            </t>
  </si>
  <si>
    <t>FLA58</t>
  </si>
  <si>
    <t>4 Batley Road</t>
  </si>
  <si>
    <t xml:space="preserve">WF16 9NE                 </t>
  </si>
  <si>
    <t xml:space="preserve">01924 403470                            </t>
  </si>
  <si>
    <t>FLD02</t>
  </si>
  <si>
    <t xml:space="preserve">HD1 6QR                  </t>
  </si>
  <si>
    <t xml:space="preserve">01484 452595                            </t>
  </si>
  <si>
    <t>2006-01-30</t>
  </si>
  <si>
    <t>FLD39</t>
  </si>
  <si>
    <t>Goods Lane</t>
  </si>
  <si>
    <t>Railway Street</t>
  </si>
  <si>
    <t xml:space="preserve">WF12 8EB                 </t>
  </si>
  <si>
    <t xml:space="preserve">01924 462190                            </t>
  </si>
  <si>
    <t>2006-07-07</t>
  </si>
  <si>
    <t>FL185</t>
  </si>
  <si>
    <t>63-65 Highgate Lane</t>
  </si>
  <si>
    <t>Lepton</t>
  </si>
  <si>
    <t xml:space="preserve">HD8 0DS                  </t>
  </si>
  <si>
    <t xml:space="preserve">01484 602392                            </t>
  </si>
  <si>
    <t>FMF47</t>
  </si>
  <si>
    <t>Winer (Chemists) Ltd</t>
  </si>
  <si>
    <t>1 Bond Street</t>
  </si>
  <si>
    <t xml:space="preserve">WF17 9EX                 </t>
  </si>
  <si>
    <t xml:space="preserve">01924 472498                            </t>
  </si>
  <si>
    <t>1991-09-01</t>
  </si>
  <si>
    <t>FN621</t>
  </si>
  <si>
    <t>Viaduct Street</t>
  </si>
  <si>
    <t>Off Fitzwilliam Street</t>
  </si>
  <si>
    <t xml:space="preserve">HD1 1RW                  </t>
  </si>
  <si>
    <t xml:space="preserve">01484 227449                            </t>
  </si>
  <si>
    <t>1992-01-27</t>
  </si>
  <si>
    <t>FQE98</t>
  </si>
  <si>
    <t xml:space="preserve">WF16 0HL                 </t>
  </si>
  <si>
    <t xml:space="preserve">01924 402542                            </t>
  </si>
  <si>
    <t>FQK67</t>
  </si>
  <si>
    <t>Batley Pharmacy</t>
  </si>
  <si>
    <t>157 Upper Commercial St</t>
  </si>
  <si>
    <t xml:space="preserve">01924 442845                            </t>
  </si>
  <si>
    <t>FQN69</t>
  </si>
  <si>
    <t>Mr Mohammed Mujthaba Ahmed</t>
  </si>
  <si>
    <t>Kirklees Pharmacy</t>
  </si>
  <si>
    <t>St Johns House</t>
  </si>
  <si>
    <t>Cross Church Street</t>
  </si>
  <si>
    <t xml:space="preserve">BD19 3RQ                 </t>
  </si>
  <si>
    <t xml:space="preserve">01274 879579                            </t>
  </si>
  <si>
    <t>FQ473</t>
  </si>
  <si>
    <t>Moorfield Shopping Centre</t>
  </si>
  <si>
    <t>3 Park Road West</t>
  </si>
  <si>
    <t>Crosland Moor</t>
  </si>
  <si>
    <t xml:space="preserve">HD4 5RX                  </t>
  </si>
  <si>
    <t xml:space="preserve">01484 654377                            </t>
  </si>
  <si>
    <t>FRH11</t>
  </si>
  <si>
    <t>Birstall Retail Park</t>
  </si>
  <si>
    <t xml:space="preserve">WF17 9DT                 </t>
  </si>
  <si>
    <t xml:space="preserve">01924 423675                            </t>
  </si>
  <si>
    <t>FRP48</t>
  </si>
  <si>
    <t>65a Northgate</t>
  </si>
  <si>
    <t>Almondbury</t>
  </si>
  <si>
    <t xml:space="preserve">HD5 8RX                  </t>
  </si>
  <si>
    <t xml:space="preserve">01484 427516                            </t>
  </si>
  <si>
    <t>FR093</t>
  </si>
  <si>
    <t>332-334 Wakefield Road</t>
  </si>
  <si>
    <t>Moldgreen</t>
  </si>
  <si>
    <t xml:space="preserve">HD5 8DQ                  </t>
  </si>
  <si>
    <t xml:space="preserve">01484 420543                            </t>
  </si>
  <si>
    <t>FVE61</t>
  </si>
  <si>
    <t>Newsome Health Centre Pharmacy</t>
  </si>
  <si>
    <t>1a Church Lane</t>
  </si>
  <si>
    <t>Newsome</t>
  </si>
  <si>
    <t xml:space="preserve">HD4 6JE                  </t>
  </si>
  <si>
    <t xml:space="preserve">01484 426790                            </t>
  </si>
  <si>
    <t>FVT71</t>
  </si>
  <si>
    <t>Floortarget LTD</t>
  </si>
  <si>
    <t>Heckmondwike PCC</t>
  </si>
  <si>
    <t>Algernon, Firth Park</t>
  </si>
  <si>
    <t xml:space="preserve">WF16 0HH                 </t>
  </si>
  <si>
    <t xml:space="preserve">01924 410008                            </t>
  </si>
  <si>
    <t>2008-11-11</t>
  </si>
  <si>
    <t>FWP14</t>
  </si>
  <si>
    <t>Kirkburton Health Centre</t>
  </si>
  <si>
    <t>Shelley Lane</t>
  </si>
  <si>
    <t>Kirkburton, Huddersfield</t>
  </si>
  <si>
    <t xml:space="preserve">HD8 0SJ                  </t>
  </si>
  <si>
    <t xml:space="preserve">01484 602991                            </t>
  </si>
  <si>
    <t>FW188</t>
  </si>
  <si>
    <t>Greenhead Pharmacy</t>
  </si>
  <si>
    <t>2 Greenhead Road</t>
  </si>
  <si>
    <t xml:space="preserve">HD1 4EL                  </t>
  </si>
  <si>
    <t xml:space="preserve">01484 427343                            </t>
  </si>
  <si>
    <t>2007-07-22</t>
  </si>
  <si>
    <t>FXQ67</t>
  </si>
  <si>
    <t>K Pharma (Huddersfield) Ltd</t>
  </si>
  <si>
    <t>2 Grimscar Avenue</t>
  </si>
  <si>
    <t>Birkby</t>
  </si>
  <si>
    <t xml:space="preserve">HD2 2TW                  </t>
  </si>
  <si>
    <t xml:space="preserve">01484 424270                            </t>
  </si>
  <si>
    <t>1990-09-22</t>
  </si>
  <si>
    <t>FY054</t>
  </si>
  <si>
    <t>Noble's Chemist</t>
  </si>
  <si>
    <t>92 Savile Road</t>
  </si>
  <si>
    <t>Savile Town</t>
  </si>
  <si>
    <t xml:space="preserve">WF12 9LP                 </t>
  </si>
  <si>
    <t xml:space="preserve">01924 465583                            </t>
  </si>
  <si>
    <t>FAP01</t>
  </si>
  <si>
    <t>2 Warwick House</t>
  </si>
  <si>
    <t>Kenilworth</t>
  </si>
  <si>
    <t xml:space="preserve">CV8 1JF                  </t>
  </si>
  <si>
    <t xml:space="preserve">01926 857995                            </t>
  </si>
  <si>
    <t>FAP57</t>
  </si>
  <si>
    <t>Hussain M Chemists Ltd</t>
  </si>
  <si>
    <t>M Hussain Chemists Ltd</t>
  </si>
  <si>
    <t>1a Harnall Lane East</t>
  </si>
  <si>
    <t xml:space="preserve">CV1 5AE                  </t>
  </si>
  <si>
    <t xml:space="preserve">02476 222447                            </t>
  </si>
  <si>
    <t>FAW81</t>
  </si>
  <si>
    <t>K&amp;K Healthcare Holdings Ltd</t>
  </si>
  <si>
    <t>Kasli Pharmacy</t>
  </si>
  <si>
    <t>216-218 Tomkinson Road</t>
  </si>
  <si>
    <t xml:space="preserve">CV10 8BW                 </t>
  </si>
  <si>
    <t>FA026</t>
  </si>
  <si>
    <t>Aarx LTD</t>
  </si>
  <si>
    <t>Grendon Pharmacy</t>
  </si>
  <si>
    <t>150 Boot Hill</t>
  </si>
  <si>
    <t>Baddesley Ensor</t>
  </si>
  <si>
    <t xml:space="preserve">CV9 2EW                  </t>
  </si>
  <si>
    <t>FA426</t>
  </si>
  <si>
    <t>Dordon Group Medical Prac</t>
  </si>
  <si>
    <t>Long Street, Dordon</t>
  </si>
  <si>
    <t>Tamworth</t>
  </si>
  <si>
    <t xml:space="preserve">B78 1QA                  </t>
  </si>
  <si>
    <t xml:space="preserve">01827 892496                            </t>
  </si>
  <si>
    <t>FA507</t>
  </si>
  <si>
    <t>51 Crown Way</t>
  </si>
  <si>
    <t>Lillington</t>
  </si>
  <si>
    <t>Leamington Spa</t>
  </si>
  <si>
    <t xml:space="preserve">CV32 7SH                 </t>
  </si>
  <si>
    <t xml:space="preserve">01926 423582                            </t>
  </si>
  <si>
    <t>FCH56</t>
  </si>
  <si>
    <t>1-4 Kingfisher Walk</t>
  </si>
  <si>
    <t xml:space="preserve">B97 4EY                  </t>
  </si>
  <si>
    <t xml:space="preserve">01527 68166                             </t>
  </si>
  <si>
    <t>FCL34</t>
  </si>
  <si>
    <t>Dudley Taylor Pharmacy</t>
  </si>
  <si>
    <t xml:space="preserve">CV8 1JD                  </t>
  </si>
  <si>
    <t xml:space="preserve">01926 854286                            </t>
  </si>
  <si>
    <t>FCM34</t>
  </si>
  <si>
    <t>Borkhataria B</t>
  </si>
  <si>
    <t>Biraj Pharmacy</t>
  </si>
  <si>
    <t>445-447 Foleshill Road</t>
  </si>
  <si>
    <t xml:space="preserve">CV6 5AQ                  </t>
  </si>
  <si>
    <t xml:space="preserve">02476 689274                            </t>
  </si>
  <si>
    <t>FCP28</t>
  </si>
  <si>
    <t>105 Arbury Road</t>
  </si>
  <si>
    <t>Stockingford</t>
  </si>
  <si>
    <t xml:space="preserve">CV10 7NJ                 </t>
  </si>
  <si>
    <t xml:space="preserve">02476 384364                            </t>
  </si>
  <si>
    <t>FCT50</t>
  </si>
  <si>
    <t>Shires Retail Park</t>
  </si>
  <si>
    <t>Tachbrook Park Drive</t>
  </si>
  <si>
    <t xml:space="preserve">CV34 6RH                 </t>
  </si>
  <si>
    <t xml:space="preserve">01926 311418                            </t>
  </si>
  <si>
    <t>FCV97</t>
  </si>
  <si>
    <t>5-6 Raven Way,Crowhill Rd</t>
  </si>
  <si>
    <t>Attleborough</t>
  </si>
  <si>
    <t xml:space="preserve">CV11 6SG                 </t>
  </si>
  <si>
    <t xml:space="preserve">02476 329806                            </t>
  </si>
  <si>
    <t>FC044</t>
  </si>
  <si>
    <t>Rosebird Centre Pharmacy Limited</t>
  </si>
  <si>
    <t>Rosebird Centre Pharmacy</t>
  </si>
  <si>
    <t>Unit4 The Rosebird Centre</t>
  </si>
  <si>
    <t>Shipston Road</t>
  </si>
  <si>
    <t>Stratford-Upon-Avon</t>
  </si>
  <si>
    <t xml:space="preserve">CV37 8LU                 </t>
  </si>
  <si>
    <t xml:space="preserve">01789 206530                            </t>
  </si>
  <si>
    <t>FC083</t>
  </si>
  <si>
    <t>1 Westgate House</t>
  </si>
  <si>
    <t>Warwick</t>
  </si>
  <si>
    <t xml:space="preserve">CV34 4DH                 </t>
  </si>
  <si>
    <t xml:space="preserve">01926 491927                            </t>
  </si>
  <si>
    <t>FC193</t>
  </si>
  <si>
    <t>Gohil Chemists Limited</t>
  </si>
  <si>
    <t>Gohil Chemist</t>
  </si>
  <si>
    <t>102 Rotherham Road</t>
  </si>
  <si>
    <t xml:space="preserve">CV6 4FR                  </t>
  </si>
  <si>
    <t xml:space="preserve">02476 663581                            </t>
  </si>
  <si>
    <t>FC340</t>
  </si>
  <si>
    <t>Mellors Pharmacy</t>
  </si>
  <si>
    <t xml:space="preserve">CV34 4SA                 </t>
  </si>
  <si>
    <t xml:space="preserve">01926 492002                            </t>
  </si>
  <si>
    <t>FC542</t>
  </si>
  <si>
    <t>Chesterton Drive</t>
  </si>
  <si>
    <t xml:space="preserve">CV31 1YD                 </t>
  </si>
  <si>
    <t xml:space="preserve">01926 459010                            </t>
  </si>
  <si>
    <t>FC722</t>
  </si>
  <si>
    <t>49 The Precinct</t>
  </si>
  <si>
    <t xml:space="preserve">CV1 1DS                  </t>
  </si>
  <si>
    <t xml:space="preserve">02476 226561                            </t>
  </si>
  <si>
    <t>FDA30</t>
  </si>
  <si>
    <t>Newtown Road</t>
  </si>
  <si>
    <t xml:space="preserve">CV11 4FL                 </t>
  </si>
  <si>
    <t xml:space="preserve">0247 6374780                            </t>
  </si>
  <si>
    <t>FDA75</t>
  </si>
  <si>
    <t>Leicester Street</t>
  </si>
  <si>
    <t>Bedworth</t>
  </si>
  <si>
    <t xml:space="preserve">CV12 8SX                 </t>
  </si>
  <si>
    <t xml:space="preserve">02476 817500                            </t>
  </si>
  <si>
    <t>1999-05-10</t>
  </si>
  <si>
    <t>FDD25</t>
  </si>
  <si>
    <t>Ojelaceuticals Limited</t>
  </si>
  <si>
    <t>39 Bennetts Road North</t>
  </si>
  <si>
    <t>Keresley End</t>
  </si>
  <si>
    <t xml:space="preserve">CV7 8JX                  </t>
  </si>
  <si>
    <t xml:space="preserve">02476 336992                            </t>
  </si>
  <si>
    <t>FDD92</t>
  </si>
  <si>
    <t>B &amp; H Jagpal Limited</t>
  </si>
  <si>
    <t>Healthpoint Pharmacy</t>
  </si>
  <si>
    <t>66 Load Street</t>
  </si>
  <si>
    <t>Bewdley</t>
  </si>
  <si>
    <t xml:space="preserve">DY12 2AW                 </t>
  </si>
  <si>
    <t>FDK34</t>
  </si>
  <si>
    <t>Henley Pharmacy</t>
  </si>
  <si>
    <t>Henley-In-Arden</t>
  </si>
  <si>
    <t xml:space="preserve">B95 5AZ                  </t>
  </si>
  <si>
    <t xml:space="preserve">01564 792645                            </t>
  </si>
  <si>
    <t>FDP01</t>
  </si>
  <si>
    <t>Broomfield Pharmacy</t>
  </si>
  <si>
    <t>Broomfield Park Med. Ctr.</t>
  </si>
  <si>
    <t>Spon End</t>
  </si>
  <si>
    <t xml:space="preserve">CV1 3HQ                  </t>
  </si>
  <si>
    <t xml:space="preserve">02476 555399                            </t>
  </si>
  <si>
    <t>2000-12-12</t>
  </si>
  <si>
    <t>FDP16</t>
  </si>
  <si>
    <t>Dhaliwal</t>
  </si>
  <si>
    <t>47 Woodland Road</t>
  </si>
  <si>
    <t>Binley Woods</t>
  </si>
  <si>
    <t xml:space="preserve">CV3 2JL                  </t>
  </si>
  <si>
    <t xml:space="preserve">02476 544073                            </t>
  </si>
  <si>
    <t>2010-01-21</t>
  </si>
  <si>
    <t>FDQ84</t>
  </si>
  <si>
    <t>Unit D1</t>
  </si>
  <si>
    <t>The Maybird Centre</t>
  </si>
  <si>
    <t xml:space="preserve">CV37 0BT                 </t>
  </si>
  <si>
    <t xml:space="preserve">01789 297223                            </t>
  </si>
  <si>
    <t>FDT12</t>
  </si>
  <si>
    <t>Tesco Extra Crosspoint Bp</t>
  </si>
  <si>
    <t>Olivier Way, Walsgrave</t>
  </si>
  <si>
    <t xml:space="preserve">CV2 2SH                  </t>
  </si>
  <si>
    <t xml:space="preserve">024 76811447                            </t>
  </si>
  <si>
    <t>FD480</t>
  </si>
  <si>
    <t>Mankia JK</t>
  </si>
  <si>
    <t>Mankia Chemist</t>
  </si>
  <si>
    <t>16 Bromleigh Drive</t>
  </si>
  <si>
    <t xml:space="preserve">CV2 5LX                  </t>
  </si>
  <si>
    <t xml:space="preserve">02476 459779                            </t>
  </si>
  <si>
    <t>FD713</t>
  </si>
  <si>
    <t>M&amp;K Pharma Ltd</t>
  </si>
  <si>
    <t>Stoney Stanton Pharmacy</t>
  </si>
  <si>
    <t>633 Stoney Stanton Road</t>
  </si>
  <si>
    <t>Foleshill</t>
  </si>
  <si>
    <t xml:space="preserve">CV6 5GA                  </t>
  </si>
  <si>
    <t xml:space="preserve">024 76661758                            </t>
  </si>
  <si>
    <t>FD998</t>
  </si>
  <si>
    <t>Droitwich Pharmacy Ltd</t>
  </si>
  <si>
    <t>Droitwich Pharmacy</t>
  </si>
  <si>
    <t>Ombersley Street East</t>
  </si>
  <si>
    <t>Droitwich Spa</t>
  </si>
  <si>
    <t xml:space="preserve">WR9 8RD                  </t>
  </si>
  <si>
    <t xml:space="preserve">01905 771036                            </t>
  </si>
  <si>
    <t>FED42</t>
  </si>
  <si>
    <t>Stourport Healthcare Ltd</t>
  </si>
  <si>
    <t>Stourport Pharmacy</t>
  </si>
  <si>
    <t>13 York Street</t>
  </si>
  <si>
    <t xml:space="preserve">01299 822850                            </t>
  </si>
  <si>
    <t>FEF12</t>
  </si>
  <si>
    <t>9 Riley Square</t>
  </si>
  <si>
    <t>Bell Green District Ctr</t>
  </si>
  <si>
    <t xml:space="preserve">CV2 1LS                  </t>
  </si>
  <si>
    <t xml:space="preserve">02476 687011                            </t>
  </si>
  <si>
    <t>FEH73</t>
  </si>
  <si>
    <t>Central Surgery</t>
  </si>
  <si>
    <t>Rugby</t>
  </si>
  <si>
    <t xml:space="preserve">CV21 3SP                 </t>
  </si>
  <si>
    <t xml:space="preserve">01788 574236                            </t>
  </si>
  <si>
    <t>FEJ77</t>
  </si>
  <si>
    <t>Hb Dunn Chemists</t>
  </si>
  <si>
    <t>31-33 Oxford Street</t>
  </si>
  <si>
    <t xml:space="preserve">CV32 4RA                 </t>
  </si>
  <si>
    <t xml:space="preserve">01926 424796                            </t>
  </si>
  <si>
    <t>FEL94</t>
  </si>
  <si>
    <t>Wellesbourne Pharmacy</t>
  </si>
  <si>
    <t>5 Kineton Road</t>
  </si>
  <si>
    <t>Wellesbourne</t>
  </si>
  <si>
    <t xml:space="preserve">CV35 9NE                 </t>
  </si>
  <si>
    <t xml:space="preserve">01789 840484                            </t>
  </si>
  <si>
    <t>1997-02-02</t>
  </si>
  <si>
    <t>FEM42</t>
  </si>
  <si>
    <t>Stewart Pharmacy</t>
  </si>
  <si>
    <t>Waterside</t>
  </si>
  <si>
    <t xml:space="preserve">WR11 6JZ                 </t>
  </si>
  <si>
    <t xml:space="preserve">01386 443422                            </t>
  </si>
  <si>
    <t>2002-04-24</t>
  </si>
  <si>
    <t>FER37</t>
  </si>
  <si>
    <t xml:space="preserve">CV12 8NF                 </t>
  </si>
  <si>
    <t xml:space="preserve">02476 313185                            </t>
  </si>
  <si>
    <t>FEX59</t>
  </si>
  <si>
    <t>Areley Kings Pharmacy</t>
  </si>
  <si>
    <t>38 Areley Common</t>
  </si>
  <si>
    <t>Areley Kings</t>
  </si>
  <si>
    <t xml:space="preserve">DY13 0NQ                 </t>
  </si>
  <si>
    <t>FE015</t>
  </si>
  <si>
    <t>Mw Phillips Limited</t>
  </si>
  <si>
    <t>Mw Phillips Chemist</t>
  </si>
  <si>
    <t>471 Stoney Stanton Road</t>
  </si>
  <si>
    <t xml:space="preserve">CV6 5EA                  </t>
  </si>
  <si>
    <t xml:space="preserve">02476 680399                            </t>
  </si>
  <si>
    <t>FE043</t>
  </si>
  <si>
    <t>176 Lutterworth Road</t>
  </si>
  <si>
    <t xml:space="preserve">CV11 6PF                 </t>
  </si>
  <si>
    <t xml:space="preserve">02476 346408                            </t>
  </si>
  <si>
    <t>FE890</t>
  </si>
  <si>
    <t>15 Weavers Wharf</t>
  </si>
  <si>
    <t xml:space="preserve">DY10 1AA                 </t>
  </si>
  <si>
    <t xml:space="preserve">01562 754901                            </t>
  </si>
  <si>
    <t>FFA69</t>
  </si>
  <si>
    <t>Futurechart LTD</t>
  </si>
  <si>
    <t>Ringwood Pharmacy</t>
  </si>
  <si>
    <t>200 Wigston Road</t>
  </si>
  <si>
    <t xml:space="preserve">CV2 2RH                  </t>
  </si>
  <si>
    <t xml:space="preserve">02476 618643                            </t>
  </si>
  <si>
    <t>FFJ16</t>
  </si>
  <si>
    <t>Southam Pharmacy</t>
  </si>
  <si>
    <t>1 Market Hill</t>
  </si>
  <si>
    <t>Southam</t>
  </si>
  <si>
    <t>Nr Leamington Spa</t>
  </si>
  <si>
    <t xml:space="preserve">CV47 0HE                 </t>
  </si>
  <si>
    <t xml:space="preserve">01926 812287                            </t>
  </si>
  <si>
    <t>FFX09</t>
  </si>
  <si>
    <t>33-35 Church Street</t>
  </si>
  <si>
    <t xml:space="preserve">WR14 2AA                 </t>
  </si>
  <si>
    <t xml:space="preserve">01684 572905                            </t>
  </si>
  <si>
    <t>FFX81</t>
  </si>
  <si>
    <t>Vithlani LTD</t>
  </si>
  <si>
    <t>101 Heath Road</t>
  </si>
  <si>
    <t xml:space="preserve">CV12 0BJ                 </t>
  </si>
  <si>
    <t xml:space="preserve">02476 364955                            </t>
  </si>
  <si>
    <t>FF105</t>
  </si>
  <si>
    <t>Hussain A</t>
  </si>
  <si>
    <t>279 Harnall Lane East</t>
  </si>
  <si>
    <t xml:space="preserve">CV1 5AX                  </t>
  </si>
  <si>
    <t xml:space="preserve">02476 223318                            </t>
  </si>
  <si>
    <t>FF498</t>
  </si>
  <si>
    <t>31 The Parade</t>
  </si>
  <si>
    <t xml:space="preserve">CV32 4DE                 </t>
  </si>
  <si>
    <t xml:space="preserve">01926 424945                            </t>
  </si>
  <si>
    <t>FF601</t>
  </si>
  <si>
    <t>30 Sheep Street</t>
  </si>
  <si>
    <t xml:space="preserve">CV21 3BX                 </t>
  </si>
  <si>
    <t xml:space="preserve">01788 542808                            </t>
  </si>
  <si>
    <t>FF707</t>
  </si>
  <si>
    <t>Unit 3-4 Tesco's Complex</t>
  </si>
  <si>
    <t>St.Peters Drive</t>
  </si>
  <si>
    <t xml:space="preserve">WR5 3TA                  </t>
  </si>
  <si>
    <t xml:space="preserve">01905 359926                            </t>
  </si>
  <si>
    <t>FF831</t>
  </si>
  <si>
    <t>Emscote Road</t>
  </si>
  <si>
    <t xml:space="preserve">CV34 5QJ                 </t>
  </si>
  <si>
    <t xml:space="preserve">01926 307649                            </t>
  </si>
  <si>
    <t>FF996</t>
  </si>
  <si>
    <t>3-5 Cross Cheaping</t>
  </si>
  <si>
    <t xml:space="preserve">CV1 1HF                  </t>
  </si>
  <si>
    <t xml:space="preserve">02476 226644                            </t>
  </si>
  <si>
    <t>FGC11</t>
  </si>
  <si>
    <t>Unit 5 Junction 1</t>
  </si>
  <si>
    <t>Rugby, Warwickshire</t>
  </si>
  <si>
    <t xml:space="preserve">CV21 1RW                 </t>
  </si>
  <si>
    <t xml:space="preserve">01788 567385                            </t>
  </si>
  <si>
    <t>FGF23</t>
  </si>
  <si>
    <t>21-23 Market Way</t>
  </si>
  <si>
    <t xml:space="preserve">CV1 1DL                  </t>
  </si>
  <si>
    <t xml:space="preserve">02476 225287                            </t>
  </si>
  <si>
    <t>1996-03-06</t>
  </si>
  <si>
    <t>FGM88</t>
  </si>
  <si>
    <t>11-15 All Saints Square</t>
  </si>
  <si>
    <t xml:space="preserve">CV12 8LP                 </t>
  </si>
  <si>
    <t xml:space="preserve">02476 312287                            </t>
  </si>
  <si>
    <t>FGQ24</t>
  </si>
  <si>
    <t>A2z Healthcare (Uk) Ltd</t>
  </si>
  <si>
    <t>Rubery Late Night Pharmacy</t>
  </si>
  <si>
    <t>196 New Road</t>
  </si>
  <si>
    <t>FGT31</t>
  </si>
  <si>
    <t>Saltley LTD</t>
  </si>
  <si>
    <t>Woodrow Pharmacy</t>
  </si>
  <si>
    <t>9 Woodrow Centre</t>
  </si>
  <si>
    <t>Woodrow</t>
  </si>
  <si>
    <t xml:space="preserve">B98 7RY                  </t>
  </si>
  <si>
    <t xml:space="preserve">01527 501143                            </t>
  </si>
  <si>
    <t>FG007</t>
  </si>
  <si>
    <t>Sahota &amp; Braich Ltd</t>
  </si>
  <si>
    <t>Spire Pharmacy</t>
  </si>
  <si>
    <t>245 Walsgrave Road</t>
  </si>
  <si>
    <t xml:space="preserve">CV2 4BA                  </t>
  </si>
  <si>
    <t xml:space="preserve">02476 458252                            </t>
  </si>
  <si>
    <t>FG012</t>
  </si>
  <si>
    <t>Hlth &amp; Wellbeing Ctr</t>
  </si>
  <si>
    <t>Drovers Close</t>
  </si>
  <si>
    <t xml:space="preserve">CV21 3HX                 </t>
  </si>
  <si>
    <t xml:space="preserve">01788 577889                            </t>
  </si>
  <si>
    <t>2006-02-21</t>
  </si>
  <si>
    <t>FG071</t>
  </si>
  <si>
    <t>15 William Street</t>
  </si>
  <si>
    <t xml:space="preserve">B97 4AJ                  </t>
  </si>
  <si>
    <t xml:space="preserve">01527 592109                            </t>
  </si>
  <si>
    <t>2008-06-09</t>
  </si>
  <si>
    <t>FG080</t>
  </si>
  <si>
    <t>Wm Brown (Kingshurst) Limited</t>
  </si>
  <si>
    <t>Unit 5/6 Amphion Bldg Pk</t>
  </si>
  <si>
    <t>Silverstone Drive</t>
  </si>
  <si>
    <t xml:space="preserve">CV6 6PA                  </t>
  </si>
  <si>
    <t>2012-09-28</t>
  </si>
  <si>
    <t>FG200</t>
  </si>
  <si>
    <t>Chemist.Net</t>
  </si>
  <si>
    <t>18 Oxleasow Road</t>
  </si>
  <si>
    <t>East Monns Moat</t>
  </si>
  <si>
    <t xml:space="preserve">B98 0RE                  </t>
  </si>
  <si>
    <t xml:space="preserve">01527 501900                            </t>
  </si>
  <si>
    <t>FG227</t>
  </si>
  <si>
    <t>Copper Beech Road</t>
  </si>
  <si>
    <t xml:space="preserve">CV10 9FB                 </t>
  </si>
  <si>
    <t xml:space="preserve">02476 392394                            </t>
  </si>
  <si>
    <t>2008-05-15</t>
  </si>
  <si>
    <t>FG287</t>
  </si>
  <si>
    <t>Vithlani Limited</t>
  </si>
  <si>
    <t>13 Pine Tree Road</t>
  </si>
  <si>
    <t xml:space="preserve">CV12 9BG                 </t>
  </si>
  <si>
    <t xml:space="preserve">02476 643181                            </t>
  </si>
  <si>
    <t>FHA12</t>
  </si>
  <si>
    <t>Braich LTD</t>
  </si>
  <si>
    <t>Ivens Dispensing Chemist</t>
  </si>
  <si>
    <t>6 Market Corner</t>
  </si>
  <si>
    <t>Tachbrook Street</t>
  </si>
  <si>
    <t xml:space="preserve">CV31 3BH                 </t>
  </si>
  <si>
    <t xml:space="preserve">01926 427401                            </t>
  </si>
  <si>
    <t>2004-08-17</t>
  </si>
  <si>
    <t>FHD06</t>
  </si>
  <si>
    <t>Avon Healthcare Limited</t>
  </si>
  <si>
    <t>Avon Pharmacy</t>
  </si>
  <si>
    <t>Arden Street</t>
  </si>
  <si>
    <t>Stratford Upon Avon</t>
  </si>
  <si>
    <t xml:space="preserve">CV37 6HJ                 </t>
  </si>
  <si>
    <t xml:space="preserve">01789 200920                            </t>
  </si>
  <si>
    <t>FHK62</t>
  </si>
  <si>
    <t>Birk Ms &amp; Nagra Hs</t>
  </si>
  <si>
    <t>Birk &amp; Nagra</t>
  </si>
  <si>
    <t>90 Heathcote Road</t>
  </si>
  <si>
    <t>Whitnash</t>
  </si>
  <si>
    <t xml:space="preserve">CV31 2LY                 </t>
  </si>
  <si>
    <t xml:space="preserve">01926 426064                            </t>
  </si>
  <si>
    <t>FH525</t>
  </si>
  <si>
    <t>Leominster Pharmacy</t>
  </si>
  <si>
    <t>21-23 West Street</t>
  </si>
  <si>
    <t xml:space="preserve">HR6 8EP                  </t>
  </si>
  <si>
    <t xml:space="preserve">01568 615429                            </t>
  </si>
  <si>
    <t>FH618</t>
  </si>
  <si>
    <t>Alcester Road</t>
  </si>
  <si>
    <t xml:space="preserve">CV37 9DA                 </t>
  </si>
  <si>
    <t xml:space="preserve">01789 267106                            </t>
  </si>
  <si>
    <t>FH702</t>
  </si>
  <si>
    <t>18 Corn Square</t>
  </si>
  <si>
    <t xml:space="preserve">HR6 8LR                  </t>
  </si>
  <si>
    <t xml:space="preserve">01568 612721                            </t>
  </si>
  <si>
    <t>FH807</t>
  </si>
  <si>
    <t>37-39 Oxford Street</t>
  </si>
  <si>
    <t xml:space="preserve">01926 887268                            </t>
  </si>
  <si>
    <t>FH819</t>
  </si>
  <si>
    <t>35 Bath Street</t>
  </si>
  <si>
    <t xml:space="preserve">CV31 3AG                 </t>
  </si>
  <si>
    <t xml:space="preserve">01926 424505                            </t>
  </si>
  <si>
    <t>FH834</t>
  </si>
  <si>
    <t>Unit 2 Valley Road</t>
  </si>
  <si>
    <t>Galley Common</t>
  </si>
  <si>
    <t xml:space="preserve">CV10 9NH                 </t>
  </si>
  <si>
    <t xml:space="preserve">02476 397271                            </t>
  </si>
  <si>
    <t>1992-04-15</t>
  </si>
  <si>
    <t>FJH78</t>
  </si>
  <si>
    <t>39 Clifton Road</t>
  </si>
  <si>
    <t xml:space="preserve">CV21 3PY                 </t>
  </si>
  <si>
    <t xml:space="preserve">01788 543269                            </t>
  </si>
  <si>
    <t>FJH87</t>
  </si>
  <si>
    <t>19-21 Earlsdon Street</t>
  </si>
  <si>
    <t xml:space="preserve">CV5 6EP                  </t>
  </si>
  <si>
    <t xml:space="preserve">02476 714834                            </t>
  </si>
  <si>
    <t>FJH90</t>
  </si>
  <si>
    <t>Castle Road</t>
  </si>
  <si>
    <t xml:space="preserve">DY11 6SW                 </t>
  </si>
  <si>
    <t xml:space="preserve">01562 623447                            </t>
  </si>
  <si>
    <t>FJK65</t>
  </si>
  <si>
    <t>Birmingham Road</t>
  </si>
  <si>
    <t xml:space="preserve">CV37 0UA                 </t>
  </si>
  <si>
    <t xml:space="preserve">01789 307449                            </t>
  </si>
  <si>
    <t>FJT77</t>
  </si>
  <si>
    <t>The Halt Pharmacy</t>
  </si>
  <si>
    <t>1a Ingles Drive</t>
  </si>
  <si>
    <t>Henwick Halt</t>
  </si>
  <si>
    <t xml:space="preserve">WR2 5HL                  </t>
  </si>
  <si>
    <t xml:space="preserve">01905 422139                            </t>
  </si>
  <si>
    <t>FJ477</t>
  </si>
  <si>
    <t>91 Jubilee Crescent</t>
  </si>
  <si>
    <t xml:space="preserve">CV6 3EX                  </t>
  </si>
  <si>
    <t xml:space="preserve">02476 595068                            </t>
  </si>
  <si>
    <t>FKC01</t>
  </si>
  <si>
    <t>50 St Andrews Square</t>
  </si>
  <si>
    <t xml:space="preserve">WR9 8HE                  </t>
  </si>
  <si>
    <t xml:space="preserve">01905 773219                            </t>
  </si>
  <si>
    <t>FKC57</t>
  </si>
  <si>
    <t>19 Ringwood Highway</t>
  </si>
  <si>
    <t xml:space="preserve">CV2 2GG                  </t>
  </si>
  <si>
    <t xml:space="preserve">02476 614365                            </t>
  </si>
  <si>
    <t>FKH57</t>
  </si>
  <si>
    <t>9 Birmingham Road</t>
  </si>
  <si>
    <t>Water Orton</t>
  </si>
  <si>
    <t xml:space="preserve">B46 1SP                  </t>
  </si>
  <si>
    <t xml:space="preserve">0121 7472155                            </t>
  </si>
  <si>
    <t>FKJ63</t>
  </si>
  <si>
    <t>51-53 High Street</t>
  </si>
  <si>
    <t>Alcester</t>
  </si>
  <si>
    <t xml:space="preserve">B49 5AF                  </t>
  </si>
  <si>
    <t xml:space="preserve">01789 400122                            </t>
  </si>
  <si>
    <t>FKW20</t>
  </si>
  <si>
    <t>Dunchurch</t>
  </si>
  <si>
    <t xml:space="preserve">CV22 6NU                 </t>
  </si>
  <si>
    <t xml:space="preserve">01788 810745                            </t>
  </si>
  <si>
    <t>FKW70</t>
  </si>
  <si>
    <t>Dalemark Limited</t>
  </si>
  <si>
    <t>Wolston Alliance Chemist</t>
  </si>
  <si>
    <t>1a School Street</t>
  </si>
  <si>
    <t>Wolston</t>
  </si>
  <si>
    <t xml:space="preserve">CV8 3HG                  </t>
  </si>
  <si>
    <t>FKY40</t>
  </si>
  <si>
    <t>30-31 Hertford Street</t>
  </si>
  <si>
    <t xml:space="preserve">CV1 1LF                  </t>
  </si>
  <si>
    <t xml:space="preserve">02476 227722                            </t>
  </si>
  <si>
    <t>FK115</t>
  </si>
  <si>
    <t>114-116 High Street</t>
  </si>
  <si>
    <t>Coleshill</t>
  </si>
  <si>
    <t xml:space="preserve">B46 3BJ                  </t>
  </si>
  <si>
    <t xml:space="preserve">01675 466014                            </t>
  </si>
  <si>
    <t>FK177</t>
  </si>
  <si>
    <t>Ogle Dl Ltd</t>
  </si>
  <si>
    <t>18-20 St Johns</t>
  </si>
  <si>
    <t xml:space="preserve">WR2 5AH                  </t>
  </si>
  <si>
    <t xml:space="preserve">01905 428028                            </t>
  </si>
  <si>
    <t>FK804</t>
  </si>
  <si>
    <t xml:space="preserve">CV11 4EA                 </t>
  </si>
  <si>
    <t xml:space="preserve">02476 382127                            </t>
  </si>
  <si>
    <t>FK857</t>
  </si>
  <si>
    <t>25 Farren Road</t>
  </si>
  <si>
    <t xml:space="preserve">CV2 5EP                  </t>
  </si>
  <si>
    <t xml:space="preserve">024 76457689                            </t>
  </si>
  <si>
    <t>2008-03-10</t>
  </si>
  <si>
    <t>FK959</t>
  </si>
  <si>
    <t>51 Winsford Avenue</t>
  </si>
  <si>
    <t xml:space="preserve">CV5 9JG                  </t>
  </si>
  <si>
    <t xml:space="preserve">02476 673494                            </t>
  </si>
  <si>
    <t>FLE44</t>
  </si>
  <si>
    <t>19-21 Bridge Street</t>
  </si>
  <si>
    <t xml:space="preserve">WR11 4SQ                 </t>
  </si>
  <si>
    <t xml:space="preserve">01386 765252                            </t>
  </si>
  <si>
    <t>FLF99</t>
  </si>
  <si>
    <t>1196b Eversham Road</t>
  </si>
  <si>
    <t>Astwood Bank</t>
  </si>
  <si>
    <t xml:space="preserve">B96 6AA                  </t>
  </si>
  <si>
    <t xml:space="preserve">01527 893288                            </t>
  </si>
  <si>
    <t>1995-09-05</t>
  </si>
  <si>
    <t>FLL66</t>
  </si>
  <si>
    <t>Arena Retail Park</t>
  </si>
  <si>
    <t xml:space="preserve">CV6 6AS                  </t>
  </si>
  <si>
    <t xml:space="preserve">024 76685219                            </t>
  </si>
  <si>
    <t>2006-03-13</t>
  </si>
  <si>
    <t>FLM91</t>
  </si>
  <si>
    <t>52 Norman Place Road</t>
  </si>
  <si>
    <t xml:space="preserve">CV6 2BQ                  </t>
  </si>
  <si>
    <t xml:space="preserve">02476 332313                            </t>
  </si>
  <si>
    <t>FLR09</t>
  </si>
  <si>
    <t>Marks D (Disp Chem) Ltd</t>
  </si>
  <si>
    <t xml:space="preserve">CV37 6AU                 </t>
  </si>
  <si>
    <t xml:space="preserve">01789 268746                            </t>
  </si>
  <si>
    <t>FLT94</t>
  </si>
  <si>
    <t>Uppal M</t>
  </si>
  <si>
    <t>Acorn Chemist</t>
  </si>
  <si>
    <t>Co-Op Ltd</t>
  </si>
  <si>
    <t>83 Remembrance Road</t>
  </si>
  <si>
    <t xml:space="preserve">CV3 3DP                  </t>
  </si>
  <si>
    <t xml:space="preserve">0247 6302325                            </t>
  </si>
  <si>
    <t>FLV79</t>
  </si>
  <si>
    <t>Stratford-On-Avon</t>
  </si>
  <si>
    <t xml:space="preserve">CV37 6AB                 </t>
  </si>
  <si>
    <t xml:space="preserve">01789 292173                            </t>
  </si>
  <si>
    <t>FLX38</t>
  </si>
  <si>
    <t>Sabir LTD</t>
  </si>
  <si>
    <t>Forum Pharmacy</t>
  </si>
  <si>
    <t>304 Walsgrave Road</t>
  </si>
  <si>
    <t xml:space="preserve">CV2 4BL                  </t>
  </si>
  <si>
    <t xml:space="preserve">024 76454523                            </t>
  </si>
  <si>
    <t>FLX98</t>
  </si>
  <si>
    <t xml:space="preserve">B61 8EX                  </t>
  </si>
  <si>
    <t xml:space="preserve">01527 872056                            </t>
  </si>
  <si>
    <t>FMF74</t>
  </si>
  <si>
    <t>97 Long Street</t>
  </si>
  <si>
    <t xml:space="preserve">CV9 1BB                  </t>
  </si>
  <si>
    <t xml:space="preserve">01827 712245                            </t>
  </si>
  <si>
    <t>FMK22</t>
  </si>
  <si>
    <t>Pp &amp; B (Hinckley) Limited</t>
  </si>
  <si>
    <t>Burrs Pharmacy</t>
  </si>
  <si>
    <t>25 Coton Road</t>
  </si>
  <si>
    <t xml:space="preserve">CV11 5TW                 </t>
  </si>
  <si>
    <t xml:space="preserve">02476 347816                            </t>
  </si>
  <si>
    <t>FMQ07</t>
  </si>
  <si>
    <t>St John's Medical Centre</t>
  </si>
  <si>
    <t>299 Bromyard Road</t>
  </si>
  <si>
    <t xml:space="preserve">WR2 5FB                  </t>
  </si>
  <si>
    <t xml:space="preserve">01905 749077                            </t>
  </si>
  <si>
    <t>FMT23</t>
  </si>
  <si>
    <t>Holbrooks Pharmacy</t>
  </si>
  <si>
    <t>75-77 Wheelwright Lane</t>
  </si>
  <si>
    <t xml:space="preserve">CV6 4HN                  </t>
  </si>
  <si>
    <t xml:space="preserve">02476 645566                            </t>
  </si>
  <si>
    <t>FMW08</t>
  </si>
  <si>
    <t>The Shires Retail Park</t>
  </si>
  <si>
    <t xml:space="preserve">01926 431018                            </t>
  </si>
  <si>
    <t>2007-05-17</t>
  </si>
  <si>
    <t>FM883</t>
  </si>
  <si>
    <t>170 Rugby Road</t>
  </si>
  <si>
    <t>Milverton</t>
  </si>
  <si>
    <t xml:space="preserve">CV32 6DS                 </t>
  </si>
  <si>
    <t xml:space="preserve">01926 426863                            </t>
  </si>
  <si>
    <t>2001-02-16</t>
  </si>
  <si>
    <t>FND20</t>
  </si>
  <si>
    <t>Harris C</t>
  </si>
  <si>
    <t>The Bidford Pharmacy</t>
  </si>
  <si>
    <t>Bidford-On-Avon</t>
  </si>
  <si>
    <t xml:space="preserve">B50 4BQ                  </t>
  </si>
  <si>
    <t xml:space="preserve">01789 772433                            </t>
  </si>
  <si>
    <t>FND83</t>
  </si>
  <si>
    <t>Harbury Pharmacy Limited</t>
  </si>
  <si>
    <t>Harbury Pharmacy</t>
  </si>
  <si>
    <t>Harbury</t>
  </si>
  <si>
    <t xml:space="preserve">CV33 9HW                 </t>
  </si>
  <si>
    <t>FND87</t>
  </si>
  <si>
    <t>Polesworth</t>
  </si>
  <si>
    <t>Nr Tamworth</t>
  </si>
  <si>
    <t xml:space="preserve">B78 1DT                  </t>
  </si>
  <si>
    <t xml:space="preserve">01827 892313                            </t>
  </si>
  <si>
    <t>FNF08</t>
  </si>
  <si>
    <t>Longford Chemist Limited</t>
  </si>
  <si>
    <t>Longford Chemist</t>
  </si>
  <si>
    <t>Longford Primary Care Ctr</t>
  </si>
  <si>
    <t>Longford Rd,Longford</t>
  </si>
  <si>
    <t xml:space="preserve">CV6 6DR                  </t>
  </si>
  <si>
    <t xml:space="preserve">02476 365273                            </t>
  </si>
  <si>
    <t>1995-06-19</t>
  </si>
  <si>
    <t>FNF23</t>
  </si>
  <si>
    <t>22a Bertie Road</t>
  </si>
  <si>
    <t xml:space="preserve">CV8 1JP                  </t>
  </si>
  <si>
    <t xml:space="preserve">01926 859809                            </t>
  </si>
  <si>
    <t>FNF42</t>
  </si>
  <si>
    <t>Delivery Pharmacy</t>
  </si>
  <si>
    <t>2nd Floor</t>
  </si>
  <si>
    <t>FNK08</t>
  </si>
  <si>
    <t>Malvern Pharmacies Group</t>
  </si>
  <si>
    <t>Maple Road</t>
  </si>
  <si>
    <t>Enigma Business Park</t>
  </si>
  <si>
    <t xml:space="preserve">WR14 1GQ                 </t>
  </si>
  <si>
    <t xml:space="preserve">01684 891940                            </t>
  </si>
  <si>
    <t>FNK17</t>
  </si>
  <si>
    <t>Kara CH</t>
  </si>
  <si>
    <t>Kara's Pharmacy</t>
  </si>
  <si>
    <t>55 Binley Road</t>
  </si>
  <si>
    <t xml:space="preserve">CV3 1HU                  </t>
  </si>
  <si>
    <t xml:space="preserve">02476 457513                            </t>
  </si>
  <si>
    <t>FNN21</t>
  </si>
  <si>
    <t>146 Worcester Road</t>
  </si>
  <si>
    <t xml:space="preserve">WR14 1SS                 </t>
  </si>
  <si>
    <t xml:space="preserve">01684 575990                            </t>
  </si>
  <si>
    <t>FNN38</t>
  </si>
  <si>
    <t>7-9 Teme Street</t>
  </si>
  <si>
    <t>Tenbury Wells</t>
  </si>
  <si>
    <t xml:space="preserve">WR15 8BB                 </t>
  </si>
  <si>
    <t xml:space="preserve">01584 810480                            </t>
  </si>
  <si>
    <t>FNQ06</t>
  </si>
  <si>
    <t>Lillington Pharmacy</t>
  </si>
  <si>
    <t>100 Cubbington Road</t>
  </si>
  <si>
    <t xml:space="preserve">CV32 7AG                 </t>
  </si>
  <si>
    <t xml:space="preserve">01926 426124                            </t>
  </si>
  <si>
    <t>FNR17</t>
  </si>
  <si>
    <t>First Health (Midlands) Limited</t>
  </si>
  <si>
    <t>Claremont House Pharmacy</t>
  </si>
  <si>
    <t>119-121 Church Street</t>
  </si>
  <si>
    <t>Great Malvern</t>
  </si>
  <si>
    <t xml:space="preserve">WR14 2AJ                 </t>
  </si>
  <si>
    <t xml:space="preserve">01684 575686                            </t>
  </si>
  <si>
    <t>FNX69</t>
  </si>
  <si>
    <t>102 Remembrance Road</t>
  </si>
  <si>
    <t xml:space="preserve">02476 303356                            </t>
  </si>
  <si>
    <t>FN081</t>
  </si>
  <si>
    <t>75/77 Port Street</t>
  </si>
  <si>
    <t xml:space="preserve">WR11 1LR                 </t>
  </si>
  <si>
    <t xml:space="preserve">01386 446244                            </t>
  </si>
  <si>
    <t>FN393</t>
  </si>
  <si>
    <t>Belmont Road</t>
  </si>
  <si>
    <t xml:space="preserve">HR2 7JE                  </t>
  </si>
  <si>
    <t xml:space="preserve">01432 346300                            </t>
  </si>
  <si>
    <t>FN524</t>
  </si>
  <si>
    <t>100 Moseley Avenue</t>
  </si>
  <si>
    <t xml:space="preserve">CV6 1HQ                  </t>
  </si>
  <si>
    <t xml:space="preserve">02476 597703                            </t>
  </si>
  <si>
    <t>FN561</t>
  </si>
  <si>
    <t>Abw (Ca) Limited</t>
  </si>
  <si>
    <t>Hopkins Pharmacy</t>
  </si>
  <si>
    <t>Alcester Medical Centre</t>
  </si>
  <si>
    <t>Field Park Drive</t>
  </si>
  <si>
    <t xml:space="preserve">B49 6QR                  </t>
  </si>
  <si>
    <t xml:space="preserve">01789 764874                            </t>
  </si>
  <si>
    <t>FN959</t>
  </si>
  <si>
    <t>51 Clarendon Street</t>
  </si>
  <si>
    <t xml:space="preserve">CV32 4PN                 </t>
  </si>
  <si>
    <t xml:space="preserve">01926 336568                            </t>
  </si>
  <si>
    <t>FPC30</t>
  </si>
  <si>
    <t>Mount Nod Pharmacy</t>
  </si>
  <si>
    <t>126 Sutherland Avenue</t>
  </si>
  <si>
    <t>Mount Nod</t>
  </si>
  <si>
    <t xml:space="preserve">CV5 7NJ                  </t>
  </si>
  <si>
    <t xml:space="preserve">0247 6470352                            </t>
  </si>
  <si>
    <t>2000-05-04</t>
  </si>
  <si>
    <t>FPE29</t>
  </si>
  <si>
    <t>Patel KP</t>
  </si>
  <si>
    <t>Scriptcare Limited</t>
  </si>
  <si>
    <t>Hillview Pharmacy</t>
  </si>
  <si>
    <t>60 Bromsgrove Road</t>
  </si>
  <si>
    <t xml:space="preserve">B97 4RN                  </t>
  </si>
  <si>
    <t xml:space="preserve">01527 591737                            </t>
  </si>
  <si>
    <t>FPF00</t>
  </si>
  <si>
    <t xml:space="preserve">DY13 8BJ                 </t>
  </si>
  <si>
    <t xml:space="preserve">01299 822468                            </t>
  </si>
  <si>
    <t>FPH05</t>
  </si>
  <si>
    <t>Revel Healthcare Services Limited</t>
  </si>
  <si>
    <t>Revel Pharmacy</t>
  </si>
  <si>
    <t>Revel Surgery, Barr Lane</t>
  </si>
  <si>
    <t>Brinklow</t>
  </si>
  <si>
    <t xml:space="preserve">CV23 0LN                 </t>
  </si>
  <si>
    <t>FPH56</t>
  </si>
  <si>
    <t>12 Sheep Street</t>
  </si>
  <si>
    <t>Shipston-On-Stour</t>
  </si>
  <si>
    <t xml:space="preserve">CV36 4AF                 </t>
  </si>
  <si>
    <t xml:space="preserve">01608 661251                            </t>
  </si>
  <si>
    <t>FPJ78</t>
  </si>
  <si>
    <t>Hillfields Pharmacy</t>
  </si>
  <si>
    <t>88-89 King William Street</t>
  </si>
  <si>
    <t>Hillfields</t>
  </si>
  <si>
    <t xml:space="preserve">CV1 5JF                  </t>
  </si>
  <si>
    <t xml:space="preserve">024 76226974                            </t>
  </si>
  <si>
    <t>FPN29</t>
  </si>
  <si>
    <t>Kara's Pharmacy Limited</t>
  </si>
  <si>
    <t>13 Acorn Street</t>
  </si>
  <si>
    <t xml:space="preserve">CV3 1DP                  </t>
  </si>
  <si>
    <t xml:space="preserve">02476 454178                            </t>
  </si>
  <si>
    <t>1991-12-17</t>
  </si>
  <si>
    <t>FPN97</t>
  </si>
  <si>
    <t>55-58 Jubilee Crescent</t>
  </si>
  <si>
    <t xml:space="preserve">CV6 3ET                  </t>
  </si>
  <si>
    <t xml:space="preserve">02476 596331                            </t>
  </si>
  <si>
    <t>FPP40</t>
  </si>
  <si>
    <t xml:space="preserve">B46 3BL                  </t>
  </si>
  <si>
    <t xml:space="preserve">01675 463397                            </t>
  </si>
  <si>
    <t>FP057</t>
  </si>
  <si>
    <t>Paddan Bs &amp; Kk</t>
  </si>
  <si>
    <t>Bj Chemists</t>
  </si>
  <si>
    <t>197-199 Gulson Road</t>
  </si>
  <si>
    <t xml:space="preserve">CV1 2HZ                  </t>
  </si>
  <si>
    <t xml:space="preserve">02476 257930                            </t>
  </si>
  <si>
    <t>FP275</t>
  </si>
  <si>
    <t>Ani-Chem LTD</t>
  </si>
  <si>
    <t>Bow Fell Shopping Centre</t>
  </si>
  <si>
    <t>Hollowell Way</t>
  </si>
  <si>
    <t>Brownsover, Rugby</t>
  </si>
  <si>
    <t xml:space="preserve">CV21 1LT                 </t>
  </si>
  <si>
    <t>FP422</t>
  </si>
  <si>
    <t>1 Reardon Court</t>
  </si>
  <si>
    <t>Woodloes Avenue</t>
  </si>
  <si>
    <t>Woodloes Park</t>
  </si>
  <si>
    <t xml:space="preserve">CV34 5RN                 </t>
  </si>
  <si>
    <t xml:space="preserve">01926 494041                            </t>
  </si>
  <si>
    <t>FP425</t>
  </si>
  <si>
    <t>P Lal &amp; R Kapila</t>
  </si>
  <si>
    <t>Norton Hill Pharmacies Ltd</t>
  </si>
  <si>
    <t>10-12 Norton Hill Drive</t>
  </si>
  <si>
    <t>Wyken</t>
  </si>
  <si>
    <t xml:space="preserve">CV2 3AS                  </t>
  </si>
  <si>
    <t xml:space="preserve">02476 612355                            </t>
  </si>
  <si>
    <t>FP487</t>
  </si>
  <si>
    <t>Birk Ms &amp; Hs Nagra</t>
  </si>
  <si>
    <t>Court Street</t>
  </si>
  <si>
    <t xml:space="preserve">CV31 2BB                 </t>
  </si>
  <si>
    <t xml:space="preserve">01926 452841                            </t>
  </si>
  <si>
    <t>FP510</t>
  </si>
  <si>
    <t>Bewdley Pharmacy</t>
  </si>
  <si>
    <t>68 Load Street</t>
  </si>
  <si>
    <t xml:space="preserve">01299 402132                            </t>
  </si>
  <si>
    <t>FP570</t>
  </si>
  <si>
    <t>47-49 Riley Square</t>
  </si>
  <si>
    <t xml:space="preserve">CV2 1LW                  </t>
  </si>
  <si>
    <t xml:space="preserve">02476 683415                            </t>
  </si>
  <si>
    <t>FP654</t>
  </si>
  <si>
    <t>48 Kenpas Highway</t>
  </si>
  <si>
    <t xml:space="preserve">CV3 6BP                  </t>
  </si>
  <si>
    <t xml:space="preserve">02476 418786                            </t>
  </si>
  <si>
    <t>FP660</t>
  </si>
  <si>
    <t>The Malvern Pharmacy</t>
  </si>
  <si>
    <t>75 Church Street</t>
  </si>
  <si>
    <t xml:space="preserve">WR14 2AE                 </t>
  </si>
  <si>
    <t xml:space="preserve">01684 891082                            </t>
  </si>
  <si>
    <t>1996-04-02</t>
  </si>
  <si>
    <t>FP899</t>
  </si>
  <si>
    <t>330 Fletchamstead Highway</t>
  </si>
  <si>
    <t>Canley</t>
  </si>
  <si>
    <t xml:space="preserve">CV4 9BJ                  </t>
  </si>
  <si>
    <t xml:space="preserve">02476 679736                            </t>
  </si>
  <si>
    <t>FQE89</t>
  </si>
  <si>
    <t>9-10 Market Place</t>
  </si>
  <si>
    <t xml:space="preserve">CV11 4EE                 </t>
  </si>
  <si>
    <t xml:space="preserve">02476 384817                            </t>
  </si>
  <si>
    <t>FQJ18</t>
  </si>
  <si>
    <t>191-193 Walsgrave Road</t>
  </si>
  <si>
    <t xml:space="preserve">CV2 4HH                  </t>
  </si>
  <si>
    <t xml:space="preserve">02476 458066                            </t>
  </si>
  <si>
    <t>FQM55</t>
  </si>
  <si>
    <t>2-5 Market Place</t>
  </si>
  <si>
    <t xml:space="preserve">HR9 5NY                  </t>
  </si>
  <si>
    <t xml:space="preserve">01989 562798                            </t>
  </si>
  <si>
    <t>FQT70</t>
  </si>
  <si>
    <t>72-74 High Street</t>
  </si>
  <si>
    <t xml:space="preserve">WR1 2EU                  </t>
  </si>
  <si>
    <t xml:space="preserve">01905 726868                            </t>
  </si>
  <si>
    <t>FQW95</t>
  </si>
  <si>
    <t>Kidderminster Late Night Pharmacy</t>
  </si>
  <si>
    <t>9 Lower Mill Street</t>
  </si>
  <si>
    <t xml:space="preserve">DY11 6UU                 </t>
  </si>
  <si>
    <t xml:space="preserve">01562 743773                            </t>
  </si>
  <si>
    <t>FQ366</t>
  </si>
  <si>
    <t>88-90 The Parade</t>
  </si>
  <si>
    <t xml:space="preserve">CV32 4BT                 </t>
  </si>
  <si>
    <t xml:space="preserve">01926 420430                            </t>
  </si>
  <si>
    <t>1998-10-05</t>
  </si>
  <si>
    <t>FQ669</t>
  </si>
  <si>
    <t>Medicines123</t>
  </si>
  <si>
    <t>216c Tomkinson Road</t>
  </si>
  <si>
    <t>FRC01</t>
  </si>
  <si>
    <t>Tressler Pharmacy</t>
  </si>
  <si>
    <t>9 Humber Road</t>
  </si>
  <si>
    <t xml:space="preserve">CV3 1AT                  </t>
  </si>
  <si>
    <t xml:space="preserve">02476 455464                            </t>
  </si>
  <si>
    <t>2013-09-20</t>
  </si>
  <si>
    <t>FRE58</t>
  </si>
  <si>
    <t>248 Hipswell Highway</t>
  </si>
  <si>
    <t xml:space="preserve">CV2 5FS                  </t>
  </si>
  <si>
    <t xml:space="preserve">02476 455554                            </t>
  </si>
  <si>
    <t>FRH97</t>
  </si>
  <si>
    <t>Dunchurch Road</t>
  </si>
  <si>
    <t xml:space="preserve">CV22 6HU                 </t>
  </si>
  <si>
    <t xml:space="preserve">01788 203119                            </t>
  </si>
  <si>
    <t>FRJ31</t>
  </si>
  <si>
    <t>T D Pharma Ltd</t>
  </si>
  <si>
    <t>Studley Pharmacy</t>
  </si>
  <si>
    <t>Pool Medical Centre</t>
  </si>
  <si>
    <t>Pool Road</t>
  </si>
  <si>
    <t>Studley</t>
  </si>
  <si>
    <t xml:space="preserve">B80 7QU                  </t>
  </si>
  <si>
    <t xml:space="preserve">01527 852891                            </t>
  </si>
  <si>
    <t>FRJ40</t>
  </si>
  <si>
    <t>8 Stanley Court</t>
  </si>
  <si>
    <t>Sydenham Drive</t>
  </si>
  <si>
    <t xml:space="preserve">CV31 1NL                 </t>
  </si>
  <si>
    <t xml:space="preserve">01926 312411                            </t>
  </si>
  <si>
    <t>FRM02</t>
  </si>
  <si>
    <t>Rother House Medical Ctr</t>
  </si>
  <si>
    <t xml:space="preserve">CV37 6PP                 </t>
  </si>
  <si>
    <t xml:space="preserve">01789 297596                            </t>
  </si>
  <si>
    <t>FRM28</t>
  </si>
  <si>
    <t>Imperiun Pharmacy</t>
  </si>
  <si>
    <t>1 Wheelwright Lane</t>
  </si>
  <si>
    <t xml:space="preserve">CV6 4HF                  </t>
  </si>
  <si>
    <t xml:space="preserve">024 76689437                            </t>
  </si>
  <si>
    <t>2012-03-07</t>
  </si>
  <si>
    <t>FRW17</t>
  </si>
  <si>
    <t>104 Edward Street</t>
  </si>
  <si>
    <t xml:space="preserve">CV11 5RE                 </t>
  </si>
  <si>
    <t>FR411</t>
  </si>
  <si>
    <t>18 Rother Street</t>
  </si>
  <si>
    <t xml:space="preserve">CV37 6LU                 </t>
  </si>
  <si>
    <t xml:space="preserve">01789 292835                            </t>
  </si>
  <si>
    <t>FR545</t>
  </si>
  <si>
    <t>1 Henley Road</t>
  </si>
  <si>
    <t xml:space="preserve">CV2 1LQ                  </t>
  </si>
  <si>
    <t xml:space="preserve">024 76688922                            </t>
  </si>
  <si>
    <t>FR761</t>
  </si>
  <si>
    <t>10 Quorn Way</t>
  </si>
  <si>
    <t>Ernsford Grange</t>
  </si>
  <si>
    <t xml:space="preserve">CV3 2JU                  </t>
  </si>
  <si>
    <t xml:space="preserve">02476 459909                            </t>
  </si>
  <si>
    <t>1998-03-04</t>
  </si>
  <si>
    <t>FR968</t>
  </si>
  <si>
    <t>Unit 1,Warwick House</t>
  </si>
  <si>
    <t>Ratcliffe Street</t>
  </si>
  <si>
    <t xml:space="preserve">CV9 1JP                  </t>
  </si>
  <si>
    <t xml:space="preserve">01827 713125                            </t>
  </si>
  <si>
    <t>FTA32</t>
  </si>
  <si>
    <t>471 Beake Avenue</t>
  </si>
  <si>
    <t xml:space="preserve">CV6 2HT                  </t>
  </si>
  <si>
    <t xml:space="preserve">02476 338488                            </t>
  </si>
  <si>
    <t>FTC73</t>
  </si>
  <si>
    <t>12 Chapel Street</t>
  </si>
  <si>
    <t xml:space="preserve">CV21 3EB                 </t>
  </si>
  <si>
    <t>FTD88</t>
  </si>
  <si>
    <t>1 Leicester Road</t>
  </si>
  <si>
    <t xml:space="preserve">CV21 1RG                 </t>
  </si>
  <si>
    <t xml:space="preserve">01788 207447                            </t>
  </si>
  <si>
    <t>FTJ40</t>
  </si>
  <si>
    <t>Shipston Medical Services Ltd</t>
  </si>
  <si>
    <t>Pharmacy To My Door</t>
  </si>
  <si>
    <t>16 Watery Lane</t>
  </si>
  <si>
    <t>Shipston On Stour</t>
  </si>
  <si>
    <t xml:space="preserve">CV36 4BE                 </t>
  </si>
  <si>
    <t xml:space="preserve">01608 666017                            </t>
  </si>
  <si>
    <t>FTQ80</t>
  </si>
  <si>
    <t>Hurley Healthcare Llp</t>
  </si>
  <si>
    <t>103 Knowle Hill</t>
  </si>
  <si>
    <t>Hurley</t>
  </si>
  <si>
    <t xml:space="preserve">CV9 2JA                  </t>
  </si>
  <si>
    <t>FTV44</t>
  </si>
  <si>
    <t>6 Chase Meadow Square</t>
  </si>
  <si>
    <t>Narrow Hall Meadow</t>
  </si>
  <si>
    <t xml:space="preserve">CV34 6BT                 </t>
  </si>
  <si>
    <t xml:space="preserve">01926 401044                            </t>
  </si>
  <si>
    <t>2008-05-22</t>
  </si>
  <si>
    <t>FT243</t>
  </si>
  <si>
    <t>Unit 2,Heronswood Road</t>
  </si>
  <si>
    <t>Spennells Estate</t>
  </si>
  <si>
    <t xml:space="preserve">DY10 4EX                 </t>
  </si>
  <si>
    <t xml:space="preserve">01562 829858                            </t>
  </si>
  <si>
    <t>FT253</t>
  </si>
  <si>
    <t>Clifford Bridge Road</t>
  </si>
  <si>
    <t xml:space="preserve">CV2 2TS                  </t>
  </si>
  <si>
    <t xml:space="preserve">02476 817849                            </t>
  </si>
  <si>
    <t>1996-06-24</t>
  </si>
  <si>
    <t>FT431</t>
  </si>
  <si>
    <t>Paddox Pharmacy</t>
  </si>
  <si>
    <t>316 Hillmorton Road</t>
  </si>
  <si>
    <t xml:space="preserve">CV22 5BP                 </t>
  </si>
  <si>
    <t xml:space="preserve">01788 542632                            </t>
  </si>
  <si>
    <t>FT576</t>
  </si>
  <si>
    <t>Kaur P</t>
  </si>
  <si>
    <t>130 Far Gosford Street</t>
  </si>
  <si>
    <t xml:space="preserve">CV1 5EA                  </t>
  </si>
  <si>
    <t xml:space="preserve">02476 222985                            </t>
  </si>
  <si>
    <t>FT759</t>
  </si>
  <si>
    <t>94 Moseley Avenue</t>
  </si>
  <si>
    <t xml:space="preserve">02476 592298                            </t>
  </si>
  <si>
    <t>FVC76</t>
  </si>
  <si>
    <t>Dudley Taylor</t>
  </si>
  <si>
    <t>37 The Green</t>
  </si>
  <si>
    <t xml:space="preserve">CV22 7LZ                 </t>
  </si>
  <si>
    <t xml:space="preserve">01788 814224                            </t>
  </si>
  <si>
    <t>FVW34</t>
  </si>
  <si>
    <t>Magson Pharmacy</t>
  </si>
  <si>
    <t>29 Leicester Street</t>
  </si>
  <si>
    <t>Bulkington</t>
  </si>
  <si>
    <t>Bedworth, Nuneaton</t>
  </si>
  <si>
    <t xml:space="preserve">CV12 9NQ                 </t>
  </si>
  <si>
    <t xml:space="preserve">02476 313352                            </t>
  </si>
  <si>
    <t>FVX43</t>
  </si>
  <si>
    <t>9 Bennfield Road</t>
  </si>
  <si>
    <t xml:space="preserve">CV21 2AS                 </t>
  </si>
  <si>
    <t xml:space="preserve">01788 543918                            </t>
  </si>
  <si>
    <t>2004-02-23</t>
  </si>
  <si>
    <t>FV156</t>
  </si>
  <si>
    <t>No.8 Group (Midlands) Limited</t>
  </si>
  <si>
    <t>Atherstone Pharmacy</t>
  </si>
  <si>
    <t>87 Long Street</t>
  </si>
  <si>
    <t>2012-04-25</t>
  </si>
  <si>
    <t>FV546</t>
  </si>
  <si>
    <t>Keresley Green Med Centre</t>
  </si>
  <si>
    <t>Bennetts Road South</t>
  </si>
  <si>
    <t xml:space="preserve">CV6 2FL                  </t>
  </si>
  <si>
    <t xml:space="preserve">02476 333065                            </t>
  </si>
  <si>
    <t>FV552</t>
  </si>
  <si>
    <t>Fish Hill</t>
  </si>
  <si>
    <t xml:space="preserve">01386 853356                            </t>
  </si>
  <si>
    <t>FV816</t>
  </si>
  <si>
    <t>Caroline Ann Eley</t>
  </si>
  <si>
    <t>Leyes Lane Pharmacy</t>
  </si>
  <si>
    <t>Unit 5, 35 Leyes Lane</t>
  </si>
  <si>
    <t xml:space="preserve">CV8 2DE                  </t>
  </si>
  <si>
    <t>FWA18</t>
  </si>
  <si>
    <t>Tesco Extra Coldfield Drv</t>
  </si>
  <si>
    <t xml:space="preserve">B98 7RU                  </t>
  </si>
  <si>
    <t xml:space="preserve">01527 535847                            </t>
  </si>
  <si>
    <t>FWK10</t>
  </si>
  <si>
    <t>Gohil Chemists Ltd</t>
  </si>
  <si>
    <t>Deakin Chemists</t>
  </si>
  <si>
    <t>10-12 Manor Court Road</t>
  </si>
  <si>
    <t xml:space="preserve">CV11 5HY                 </t>
  </si>
  <si>
    <t xml:space="preserve">02476 382479                            </t>
  </si>
  <si>
    <t>FWK19</t>
  </si>
  <si>
    <t>No 8 Pharmacy Ltd</t>
  </si>
  <si>
    <t xml:space="preserve">02476 318511                            </t>
  </si>
  <si>
    <t>2007-10-08</t>
  </si>
  <si>
    <t>FWM79</t>
  </si>
  <si>
    <t>58 Earlsdon Street</t>
  </si>
  <si>
    <t xml:space="preserve">CV5 6EJ                  </t>
  </si>
  <si>
    <t xml:space="preserve">02476 675482                            </t>
  </si>
  <si>
    <t>FWP02</t>
  </si>
  <si>
    <t>Skeltons Chemists Ltd</t>
  </si>
  <si>
    <t>Skeltons Chemists</t>
  </si>
  <si>
    <t>2 Congreve Walk</t>
  </si>
  <si>
    <t xml:space="preserve">CV12 8LY                 </t>
  </si>
  <si>
    <t xml:space="preserve">02476 313259                            </t>
  </si>
  <si>
    <t>FWR95</t>
  </si>
  <si>
    <t>4a Coniston Way</t>
  </si>
  <si>
    <t>St.Nicholas Park</t>
  </si>
  <si>
    <t xml:space="preserve">CV11 6DG                 </t>
  </si>
  <si>
    <t xml:space="preserve">02476 329991                            </t>
  </si>
  <si>
    <t>FW565</t>
  </si>
  <si>
    <t>Ms Birk And Hs Nagra</t>
  </si>
  <si>
    <t>Birk &amp; Nagra Chemists</t>
  </si>
  <si>
    <t>5 Cressida Close</t>
  </si>
  <si>
    <t>Heathcote</t>
  </si>
  <si>
    <t xml:space="preserve">CV34 6DZ                 </t>
  </si>
  <si>
    <t xml:space="preserve">01926 427777                            </t>
  </si>
  <si>
    <t>2004-06-14</t>
  </si>
  <si>
    <t>FW870</t>
  </si>
  <si>
    <t>Coventry Arena Extra</t>
  </si>
  <si>
    <t>Phoenix Way</t>
  </si>
  <si>
    <t xml:space="preserve">024 76817200                            </t>
  </si>
  <si>
    <t>2005-07-16</t>
  </si>
  <si>
    <t>FXA78</t>
  </si>
  <si>
    <t>Within J Sainsbury</t>
  </si>
  <si>
    <t>Austin Drive</t>
  </si>
  <si>
    <t>Off Bell Green Road</t>
  </si>
  <si>
    <t xml:space="preserve">CV6 7NS                  </t>
  </si>
  <si>
    <t xml:space="preserve">02476 683031                            </t>
  </si>
  <si>
    <t>FXF48</t>
  </si>
  <si>
    <t>Amar GS</t>
  </si>
  <si>
    <t>Allesley Pharmacy</t>
  </si>
  <si>
    <t>134 Birmingham Road</t>
  </si>
  <si>
    <t xml:space="preserve">CV5 9HA                  </t>
  </si>
  <si>
    <t xml:space="preserve">0247 6404177                            </t>
  </si>
  <si>
    <t>2000-06-13</t>
  </si>
  <si>
    <t>FXG55</t>
  </si>
  <si>
    <t>163 Daventry Road</t>
  </si>
  <si>
    <t xml:space="preserve">CV3 5HD                  </t>
  </si>
  <si>
    <t xml:space="preserve">02476 501574                            </t>
  </si>
  <si>
    <t>1996-02-12</t>
  </si>
  <si>
    <t>FXK07</t>
  </si>
  <si>
    <t>156 Oxford Street</t>
  </si>
  <si>
    <t xml:space="preserve">CV21 3LY                 </t>
  </si>
  <si>
    <t xml:space="preserve">01788 576123                            </t>
  </si>
  <si>
    <t>FXQ73</t>
  </si>
  <si>
    <t>Arley Primary Care Services Limited</t>
  </si>
  <si>
    <t>Arley Pharmacy</t>
  </si>
  <si>
    <t>Rowland Court Comm Ctr</t>
  </si>
  <si>
    <t>Arley</t>
  </si>
  <si>
    <t xml:space="preserve">CV7 8PF                  </t>
  </si>
  <si>
    <t>FXT34</t>
  </si>
  <si>
    <t>114 Queens Road</t>
  </si>
  <si>
    <t xml:space="preserve">CV11 5LF                 </t>
  </si>
  <si>
    <t xml:space="preserve">02476 348639                            </t>
  </si>
  <si>
    <t>FXV96</t>
  </si>
  <si>
    <t>Lower Hillmorton Road</t>
  </si>
  <si>
    <t xml:space="preserve">CV21 3AQ                 </t>
  </si>
  <si>
    <t xml:space="preserve">01788 575387                            </t>
  </si>
  <si>
    <t>FXX19</t>
  </si>
  <si>
    <t>Wolston Pharmacy</t>
  </si>
  <si>
    <t>12a School Street</t>
  </si>
  <si>
    <t xml:space="preserve">CV8 3HF                  </t>
  </si>
  <si>
    <t xml:space="preserve">024 76540959                            </t>
  </si>
  <si>
    <t>FX085</t>
  </si>
  <si>
    <t>Elbury Moor Medical Ctr</t>
  </si>
  <si>
    <t>Fairfield Close</t>
  </si>
  <si>
    <t>Brickfields</t>
  </si>
  <si>
    <t xml:space="preserve">WR4 9TX                  </t>
  </si>
  <si>
    <t xml:space="preserve">01905 26886                             </t>
  </si>
  <si>
    <t>FX620</t>
  </si>
  <si>
    <t>Mrs Roseline Reda Makar</t>
  </si>
  <si>
    <t>St Mary Pharmacy</t>
  </si>
  <si>
    <t>Farmers Way</t>
  </si>
  <si>
    <t>Westlands</t>
  </si>
  <si>
    <t xml:space="preserve">WR9 9EQ                  </t>
  </si>
  <si>
    <t xml:space="preserve">01905 778109                            </t>
  </si>
  <si>
    <t>2003-07-24</t>
  </si>
  <si>
    <t>FX759</t>
  </si>
  <si>
    <t>Turnpike House Med Centre</t>
  </si>
  <si>
    <t>35 Newtown Road</t>
  </si>
  <si>
    <t xml:space="preserve">WR5 1HG                  </t>
  </si>
  <si>
    <t xml:space="preserve">01905 763274                            </t>
  </si>
  <si>
    <t>FX918</t>
  </si>
  <si>
    <t>434 Evesham Road</t>
  </si>
  <si>
    <t>Crabbs Cross</t>
  </si>
  <si>
    <t xml:space="preserve">B97 5JB                  </t>
  </si>
  <si>
    <t xml:space="preserve">01527 402146                            </t>
  </si>
  <si>
    <t>FX919</t>
  </si>
  <si>
    <t>10 King Street</t>
  </si>
  <si>
    <t xml:space="preserve">HR4 9BW                  </t>
  </si>
  <si>
    <t xml:space="preserve">01432 371512                            </t>
  </si>
  <si>
    <t>FX947</t>
  </si>
  <si>
    <t>Unit 15 Market Mall</t>
  </si>
  <si>
    <t>Clock Towers Shopping Ctr</t>
  </si>
  <si>
    <t>Hillmorton Road</t>
  </si>
  <si>
    <t xml:space="preserve">CV21 2JR                 </t>
  </si>
  <si>
    <t xml:space="preserve">01788 572867                            </t>
  </si>
  <si>
    <t>FYD21</t>
  </si>
  <si>
    <t>46 New Road</t>
  </si>
  <si>
    <t xml:space="preserve">B60 2JS                  </t>
  </si>
  <si>
    <t xml:space="preserve">01527 876876                            </t>
  </si>
  <si>
    <t>FYD99</t>
  </si>
  <si>
    <t>36 Attleborough Road</t>
  </si>
  <si>
    <t xml:space="preserve">CV11 4JG                 </t>
  </si>
  <si>
    <t xml:space="preserve">02476 345606                            </t>
  </si>
  <si>
    <t>FYF31</t>
  </si>
  <si>
    <t>2 Talisman Square</t>
  </si>
  <si>
    <t xml:space="preserve">CV8 1JB                  </t>
  </si>
  <si>
    <t xml:space="preserve">01926 854606                            </t>
  </si>
  <si>
    <t>FYG24</t>
  </si>
  <si>
    <t>Garchays Chemist Ltd</t>
  </si>
  <si>
    <t>183 Edward Street</t>
  </si>
  <si>
    <t xml:space="preserve">CV11 5QU                 </t>
  </si>
  <si>
    <t xml:space="preserve">02476 372104                            </t>
  </si>
  <si>
    <t>FYJ50</t>
  </si>
  <si>
    <t>Deltab LTD</t>
  </si>
  <si>
    <t>Botterills Pharmacy</t>
  </si>
  <si>
    <t xml:space="preserve">CV11 5LE                 </t>
  </si>
  <si>
    <t xml:space="preserve">02476 384837                            </t>
  </si>
  <si>
    <t>FYP29</t>
  </si>
  <si>
    <t>4 Camphill Road</t>
  </si>
  <si>
    <t xml:space="preserve">CV10 0JH                 </t>
  </si>
  <si>
    <t xml:space="preserve">02476 392215                            </t>
  </si>
  <si>
    <t>FYQ55</t>
  </si>
  <si>
    <t>Birk &amp; Nagra Chemist</t>
  </si>
  <si>
    <t>7 Southborough Terrace</t>
  </si>
  <si>
    <t xml:space="preserve">CV31 2DT                 </t>
  </si>
  <si>
    <t xml:space="preserve">01926 425951                            </t>
  </si>
  <si>
    <t>FY691</t>
  </si>
  <si>
    <t>Tamworth Road</t>
  </si>
  <si>
    <t>Tamworth, Staffordshire</t>
  </si>
  <si>
    <t xml:space="preserve">B78 2LL                  </t>
  </si>
  <si>
    <t xml:space="preserve">01827 874927                            </t>
  </si>
  <si>
    <t>FAC22</t>
  </si>
  <si>
    <t>Stepping Stones Med Ctre</t>
  </si>
  <si>
    <t>Stafford Street</t>
  </si>
  <si>
    <t xml:space="preserve">DY1 1RT                  </t>
  </si>
  <si>
    <t xml:space="preserve">01384 459005                            </t>
  </si>
  <si>
    <t>FAH03</t>
  </si>
  <si>
    <t>Stourbridge Pharmacy</t>
  </si>
  <si>
    <t>Former Site  Hvc Supplies</t>
  </si>
  <si>
    <t xml:space="preserve">DY8 1UZ                  </t>
  </si>
  <si>
    <t xml:space="preserve">01384 395167                            </t>
  </si>
  <si>
    <t>FAL49</t>
  </si>
  <si>
    <t>K &amp; K (1982) Ltd</t>
  </si>
  <si>
    <t>K &amp; K Pharmacy (1982) Ltd</t>
  </si>
  <si>
    <t xml:space="preserve">B35 7PS                  </t>
  </si>
  <si>
    <t xml:space="preserve">0121 7486121                            </t>
  </si>
  <si>
    <t>FAM20</t>
  </si>
  <si>
    <t>Ashquix LTD</t>
  </si>
  <si>
    <t>Health Plus Pharmacy</t>
  </si>
  <si>
    <t>221 Aston Lane</t>
  </si>
  <si>
    <t xml:space="preserve">B20 3HY                  </t>
  </si>
  <si>
    <t xml:space="preserve">0121 3565358                            </t>
  </si>
  <si>
    <t>FAW10</t>
  </si>
  <si>
    <t>Clock Pharmacy Limited</t>
  </si>
  <si>
    <t>Clock Pharmacy</t>
  </si>
  <si>
    <t>891 Bristol Road South</t>
  </si>
  <si>
    <t xml:space="preserve">B31 2PA                  </t>
  </si>
  <si>
    <t xml:space="preserve">0121 4774646                            </t>
  </si>
  <si>
    <t>FAY45</t>
  </si>
  <si>
    <t xml:space="preserve">B65 0DR                  </t>
  </si>
  <si>
    <t xml:space="preserve">0121 5592827                            </t>
  </si>
  <si>
    <t>FA297</t>
  </si>
  <si>
    <t>Hurcomb MI</t>
  </si>
  <si>
    <t>11 Wheeler Street</t>
  </si>
  <si>
    <t xml:space="preserve">B19 2ER                  </t>
  </si>
  <si>
    <t xml:space="preserve">0121 5236803                            </t>
  </si>
  <si>
    <t>FA558</t>
  </si>
  <si>
    <t>545 Stratford Road</t>
  </si>
  <si>
    <t>Shirley, Solihull</t>
  </si>
  <si>
    <t xml:space="preserve">B90 4AJ                  </t>
  </si>
  <si>
    <t xml:space="preserve">0121 7445943                            </t>
  </si>
  <si>
    <t>FA761</t>
  </si>
  <si>
    <t>St James Medical Practice</t>
  </si>
  <si>
    <t>Malthouse Drive</t>
  </si>
  <si>
    <t xml:space="preserve">DY1 2BY                  </t>
  </si>
  <si>
    <t>FCG18</t>
  </si>
  <si>
    <t>87-87a High Street</t>
  </si>
  <si>
    <t xml:space="preserve">B17 9NR                  </t>
  </si>
  <si>
    <t xml:space="preserve">0121 4273118                            </t>
  </si>
  <si>
    <t>FCL05</t>
  </si>
  <si>
    <t>Brutons Pharmacy (Darlaston)</t>
  </si>
  <si>
    <t>26a Hall Street East</t>
  </si>
  <si>
    <t>Rough Hay</t>
  </si>
  <si>
    <t xml:space="preserve">WS10 8TL                 </t>
  </si>
  <si>
    <t xml:space="preserve">0121 5264919                            </t>
  </si>
  <si>
    <t>FCM77</t>
  </si>
  <si>
    <t>J Docter Pharmacy</t>
  </si>
  <si>
    <t>295 Wood End Road</t>
  </si>
  <si>
    <t xml:space="preserve">WV11 1YQ                 </t>
  </si>
  <si>
    <t xml:space="preserve">01902 732059                            </t>
  </si>
  <si>
    <t>FCN16</t>
  </si>
  <si>
    <t>65 Raddlebarn Road</t>
  </si>
  <si>
    <t xml:space="preserve">B29 6HQ                  </t>
  </si>
  <si>
    <t xml:space="preserve">0121 4720425                            </t>
  </si>
  <si>
    <t>FCQ51</t>
  </si>
  <si>
    <t>Penn Road</t>
  </si>
  <si>
    <t xml:space="preserve">WV2 4NJ                  </t>
  </si>
  <si>
    <t xml:space="preserve">01902 713974                            </t>
  </si>
  <si>
    <t>2004-10-14</t>
  </si>
  <si>
    <t>FCT85</t>
  </si>
  <si>
    <t>Sainbury's Supermarkets</t>
  </si>
  <si>
    <t>Reedswood Way</t>
  </si>
  <si>
    <t xml:space="preserve">WS2 8XA                  </t>
  </si>
  <si>
    <t>2006-09-15</t>
  </si>
  <si>
    <t>FCV04</t>
  </si>
  <si>
    <t>Premier Pharmacy Ltd</t>
  </si>
  <si>
    <t>Lower Pharmacy</t>
  </si>
  <si>
    <t>111 Buxton Road</t>
  </si>
  <si>
    <t>Lower Farm Estate</t>
  </si>
  <si>
    <t xml:space="preserve">WS3 3RT                  </t>
  </si>
  <si>
    <t xml:space="preserve">01922 495188                            </t>
  </si>
  <si>
    <t>FCV52</t>
  </si>
  <si>
    <t>S K Healthcare Ltd</t>
  </si>
  <si>
    <t>Konnect Pharmacy</t>
  </si>
  <si>
    <t>Radway Industrial Estate</t>
  </si>
  <si>
    <t>Unit 13 Radway Road</t>
  </si>
  <si>
    <t xml:space="preserve">B90 4NR                  </t>
  </si>
  <si>
    <t xml:space="preserve">0121 7093555                            </t>
  </si>
  <si>
    <t>FCX61</t>
  </si>
  <si>
    <t>Poonian JS</t>
  </si>
  <si>
    <t>Poonian Pharmacy</t>
  </si>
  <si>
    <t>663 Stafford Road</t>
  </si>
  <si>
    <t>Fordhouses</t>
  </si>
  <si>
    <t xml:space="preserve">WV10 6QG                 </t>
  </si>
  <si>
    <t>FC356</t>
  </si>
  <si>
    <t>Larvic LTD</t>
  </si>
  <si>
    <t>Larvic Pharmacy</t>
  </si>
  <si>
    <t>Milton House</t>
  </si>
  <si>
    <t>151 Wednesbury Road</t>
  </si>
  <si>
    <t xml:space="preserve">WS1 4JQ                  </t>
  </si>
  <si>
    <t xml:space="preserve">01922 647981                            </t>
  </si>
  <si>
    <t>1992-06-11</t>
  </si>
  <si>
    <t>FC399</t>
  </si>
  <si>
    <t>Glebefields Health Centre</t>
  </si>
  <si>
    <t xml:space="preserve">DY4 0SN                  </t>
  </si>
  <si>
    <t xml:space="preserve">0121 5203015                            </t>
  </si>
  <si>
    <t>FC667</t>
  </si>
  <si>
    <t>Pan Healthcare Ltd</t>
  </si>
  <si>
    <t>Vishnu Pharmacy</t>
  </si>
  <si>
    <t>57 Hurst Road</t>
  </si>
  <si>
    <t>W Midlands</t>
  </si>
  <si>
    <t xml:space="preserve">B67 6LY                  </t>
  </si>
  <si>
    <t xml:space="preserve">0121 4202972                            </t>
  </si>
  <si>
    <t>FC877</t>
  </si>
  <si>
    <t>59 Yew Tree Lane</t>
  </si>
  <si>
    <t xml:space="preserve">B91 2NX                  </t>
  </si>
  <si>
    <t xml:space="preserve">0121 7051784                            </t>
  </si>
  <si>
    <t>FDA94</t>
  </si>
  <si>
    <t>Bridgnorth Road Pharmacy Ltd</t>
  </si>
  <si>
    <t>41 Bridgnorth Road</t>
  </si>
  <si>
    <t>Compton</t>
  </si>
  <si>
    <t xml:space="preserve">WV6 8AF                  </t>
  </si>
  <si>
    <t xml:space="preserve">01902 753325                            </t>
  </si>
  <si>
    <t>FDC65</t>
  </si>
  <si>
    <t>Unit 4 Sears Retail Park</t>
  </si>
  <si>
    <t>Oakenshaw Road</t>
  </si>
  <si>
    <t xml:space="preserve">B90 4QY                  </t>
  </si>
  <si>
    <t>FDL23</t>
  </si>
  <si>
    <t>179 Lea Road</t>
  </si>
  <si>
    <t xml:space="preserve">WV3 0LG                  </t>
  </si>
  <si>
    <t xml:space="preserve">01902 21132                             </t>
  </si>
  <si>
    <t>FDR27</t>
  </si>
  <si>
    <t>Roots Chemist Limited</t>
  </si>
  <si>
    <t>51 Prestbury Road</t>
  </si>
  <si>
    <t xml:space="preserve">B6 6EH                   </t>
  </si>
  <si>
    <t xml:space="preserve">0121 3273841                            </t>
  </si>
  <si>
    <t>FDW81</t>
  </si>
  <si>
    <t>674 Coventry Road</t>
  </si>
  <si>
    <t xml:space="preserve">0121 7723108                            </t>
  </si>
  <si>
    <t>FDX34</t>
  </si>
  <si>
    <t>14-16 Bradford Mall</t>
  </si>
  <si>
    <t>Saddlers Centre</t>
  </si>
  <si>
    <t xml:space="preserve">WS1 1YT                  </t>
  </si>
  <si>
    <t xml:space="preserve">01922 624056                            </t>
  </si>
  <si>
    <t>FDY44</t>
  </si>
  <si>
    <t>Sirchem LTD</t>
  </si>
  <si>
    <t>Buchan Chemists</t>
  </si>
  <si>
    <t>The Castle Practice</t>
  </si>
  <si>
    <t>2 Hawthorne Road</t>
  </si>
  <si>
    <t xml:space="preserve">B36 0HH                  </t>
  </si>
  <si>
    <t xml:space="preserve">0121 7472920                            </t>
  </si>
  <si>
    <t>FD038</t>
  </si>
  <si>
    <t>Evergreen Pharmacy (Midlands) Ltd</t>
  </si>
  <si>
    <t>161 Coombs Road</t>
  </si>
  <si>
    <t xml:space="preserve">B62 8AF                  </t>
  </si>
  <si>
    <t xml:space="preserve">0121 5595157                            </t>
  </si>
  <si>
    <t>FD114</t>
  </si>
  <si>
    <t>Ijz Virdee Ltd</t>
  </si>
  <si>
    <t>Swinford Pharmacy</t>
  </si>
  <si>
    <t>90 Hagley Road</t>
  </si>
  <si>
    <t xml:space="preserve">DY8 1QU                  </t>
  </si>
  <si>
    <t xml:space="preserve">01384 440030                            </t>
  </si>
  <si>
    <t>2011-02-04</t>
  </si>
  <si>
    <t>FD120</t>
  </si>
  <si>
    <t>Dunstones Chemist Ltd</t>
  </si>
  <si>
    <t>62 Mallin Street</t>
  </si>
  <si>
    <t xml:space="preserve">B66 1QZ                  </t>
  </si>
  <si>
    <t xml:space="preserve">0121 5580910                            </t>
  </si>
  <si>
    <t>FD144</t>
  </si>
  <si>
    <t>Darlaston Medical Centre</t>
  </si>
  <si>
    <t>Pinfold Street</t>
  </si>
  <si>
    <t xml:space="preserve">WS10 8TD                 </t>
  </si>
  <si>
    <t xml:space="preserve">0121 5266991                            </t>
  </si>
  <si>
    <t>FD174</t>
  </si>
  <si>
    <t>Regis Medical Centre</t>
  </si>
  <si>
    <t>Darby Street</t>
  </si>
  <si>
    <t xml:space="preserve">B65 0BA                  </t>
  </si>
  <si>
    <t xml:space="preserve">0121 5599995                            </t>
  </si>
  <si>
    <t>FD274</t>
  </si>
  <si>
    <t>Flintlow LTD</t>
  </si>
  <si>
    <t>2 Willard Road</t>
  </si>
  <si>
    <t>South Yardley</t>
  </si>
  <si>
    <t xml:space="preserve">B25 8AA                  </t>
  </si>
  <si>
    <t xml:space="preserve">0121 7062723                            </t>
  </si>
  <si>
    <t>1992-04-05</t>
  </si>
  <si>
    <t>FD522</t>
  </si>
  <si>
    <t>Selcroft Pharmacy</t>
  </si>
  <si>
    <t>Selcroft Avenue</t>
  </si>
  <si>
    <t xml:space="preserve">B32 2BX                  </t>
  </si>
  <si>
    <t xml:space="preserve">0121 4276060                            </t>
  </si>
  <si>
    <t>1998-04-15</t>
  </si>
  <si>
    <t>FD732</t>
  </si>
  <si>
    <t>Disscband LTD</t>
  </si>
  <si>
    <t>Attwood Green Pharmacy</t>
  </si>
  <si>
    <t>Attwood Green Hlth Ctr</t>
  </si>
  <si>
    <t>30 Bath Row</t>
  </si>
  <si>
    <t xml:space="preserve">B15 1LZ                  </t>
  </si>
  <si>
    <t xml:space="preserve">0121 6667582                            </t>
  </si>
  <si>
    <t>FEF01</t>
  </si>
  <si>
    <t>604 Walsall Road</t>
  </si>
  <si>
    <t xml:space="preserve">B42 1EZ                  </t>
  </si>
  <si>
    <t xml:space="preserve">0121 3579536                            </t>
  </si>
  <si>
    <t>FEF49</t>
  </si>
  <si>
    <t>3 Hatchford Brook Road</t>
  </si>
  <si>
    <t xml:space="preserve">B92 9AG                  </t>
  </si>
  <si>
    <t xml:space="preserve">0121 7433619                            </t>
  </si>
  <si>
    <t>FEH43</t>
  </si>
  <si>
    <t>Eastchem LTD</t>
  </si>
  <si>
    <t>Sparkbrook Health Centre Pharmacy</t>
  </si>
  <si>
    <t>Grantham Road</t>
  </si>
  <si>
    <t xml:space="preserve">B11 1LU                  </t>
  </si>
  <si>
    <t xml:space="preserve">0121 7726351                            </t>
  </si>
  <si>
    <t>FEK70</t>
  </si>
  <si>
    <t>Masters Uk Ltd</t>
  </si>
  <si>
    <t>Nechells Pharmacy</t>
  </si>
  <si>
    <t>55 Nechells Park Road</t>
  </si>
  <si>
    <t xml:space="preserve">0121 3270380                            </t>
  </si>
  <si>
    <t>FEV49</t>
  </si>
  <si>
    <t>8 Birmingham Road</t>
  </si>
  <si>
    <t xml:space="preserve">B43 6NR                  </t>
  </si>
  <si>
    <t xml:space="preserve">0121 3571384                            </t>
  </si>
  <si>
    <t>FEX08</t>
  </si>
  <si>
    <t>Sirpal RK</t>
  </si>
  <si>
    <t>Sirpal Chemist</t>
  </si>
  <si>
    <t>274-276 Ladypool Road</t>
  </si>
  <si>
    <t xml:space="preserve">B12 8JU                  </t>
  </si>
  <si>
    <t xml:space="preserve">0121 4424849                            </t>
  </si>
  <si>
    <t>FE111</t>
  </si>
  <si>
    <t>Brickley A Ltd</t>
  </si>
  <si>
    <t>88 Griffiths Drive</t>
  </si>
  <si>
    <t xml:space="preserve">WV11 2JW                 </t>
  </si>
  <si>
    <t>FE187</t>
  </si>
  <si>
    <t>Hingley Mej &amp; Co</t>
  </si>
  <si>
    <t>195-197 Alum Rock Road</t>
  </si>
  <si>
    <t xml:space="preserve">0121 3270108                            </t>
  </si>
  <si>
    <t>FE723</t>
  </si>
  <si>
    <t>The Cornbow Shopping Ctr</t>
  </si>
  <si>
    <t>Queensway Mall</t>
  </si>
  <si>
    <t>Queensway, Halesowen</t>
  </si>
  <si>
    <t xml:space="preserve">B63 4AB                  </t>
  </si>
  <si>
    <t xml:space="preserve">0121 5044210                            </t>
  </si>
  <si>
    <t>2008-11-24</t>
  </si>
  <si>
    <t>FFG36</t>
  </si>
  <si>
    <t>Littleton Street West</t>
  </si>
  <si>
    <t xml:space="preserve">WS2 8ES                  </t>
  </si>
  <si>
    <t xml:space="preserve">01922 777347                            </t>
  </si>
  <si>
    <t>FFK82</t>
  </si>
  <si>
    <t>238 Wheelwright Road</t>
  </si>
  <si>
    <t xml:space="preserve">B24 8EH                  </t>
  </si>
  <si>
    <t xml:space="preserve">0121 3734445                            </t>
  </si>
  <si>
    <t>FFN96</t>
  </si>
  <si>
    <t>Pharmaunison LTD</t>
  </si>
  <si>
    <t>Ettingshall Pharmacy</t>
  </si>
  <si>
    <t>3 New Street</t>
  </si>
  <si>
    <t>Ettingshall</t>
  </si>
  <si>
    <t xml:space="preserve">WV2 2LR                  </t>
  </si>
  <si>
    <t xml:space="preserve">01902 490191                            </t>
  </si>
  <si>
    <t>2010-09-23</t>
  </si>
  <si>
    <t>FFT69</t>
  </si>
  <si>
    <t>Calstar LTD</t>
  </si>
  <si>
    <t>Calstar Pharmacy</t>
  </si>
  <si>
    <t>151 Lozells Road</t>
  </si>
  <si>
    <t xml:space="preserve">B19 2TP                  </t>
  </si>
  <si>
    <t xml:space="preserve">0121 5237672                            </t>
  </si>
  <si>
    <t>FFV96</t>
  </si>
  <si>
    <t>Anderson Chemist</t>
  </si>
  <si>
    <t>311 Dudley Road</t>
  </si>
  <si>
    <t xml:space="preserve">WV2 3JY                  </t>
  </si>
  <si>
    <t>FF141</t>
  </si>
  <si>
    <t>14 Albion Parade</t>
  </si>
  <si>
    <t>Wall Heath</t>
  </si>
  <si>
    <t xml:space="preserve">DY6 0NP                  </t>
  </si>
  <si>
    <t xml:space="preserve">01384 273187                            </t>
  </si>
  <si>
    <t>FF210</t>
  </si>
  <si>
    <t>Yew Tree Retail Park</t>
  </si>
  <si>
    <t>Stoney Lane</t>
  </si>
  <si>
    <t xml:space="preserve">B25 8RE                  </t>
  </si>
  <si>
    <t xml:space="preserve">0121 7832403                            </t>
  </si>
  <si>
    <t>FF373</t>
  </si>
  <si>
    <t>Mccourt P</t>
  </si>
  <si>
    <t>J Docter Ltd</t>
  </si>
  <si>
    <t>1 Churchill Road</t>
  </si>
  <si>
    <t xml:space="preserve">WS2 0AW                  </t>
  </si>
  <si>
    <t xml:space="preserve">01902 605470                            </t>
  </si>
  <si>
    <t>2001-01-17</t>
  </si>
  <si>
    <t>FF421</t>
  </si>
  <si>
    <t>58 Park Street</t>
  </si>
  <si>
    <t xml:space="preserve">WS1 1NG                  </t>
  </si>
  <si>
    <t xml:space="preserve">01922 621555                            </t>
  </si>
  <si>
    <t>FF431</t>
  </si>
  <si>
    <t>Jkb Healthcare Ltd</t>
  </si>
  <si>
    <t>Bartley Green Pharmacy</t>
  </si>
  <si>
    <t>1 Curdale Road</t>
  </si>
  <si>
    <t xml:space="preserve">B32 4HD                  </t>
  </si>
  <si>
    <t xml:space="preserve">0121 4753425                            </t>
  </si>
  <si>
    <t>FF499</t>
  </si>
  <si>
    <t>Villa Pharmacy</t>
  </si>
  <si>
    <t>66 Victoria Road</t>
  </si>
  <si>
    <t xml:space="preserve">B6 5HA                   </t>
  </si>
  <si>
    <t xml:space="preserve">0121 5541101                            </t>
  </si>
  <si>
    <t>FF635</t>
  </si>
  <si>
    <t>Millstream Pharmacy</t>
  </si>
  <si>
    <t>Halfway House</t>
  </si>
  <si>
    <t>151 Tettenhall Road</t>
  </si>
  <si>
    <t xml:space="preserve">WV3 9NJ                  </t>
  </si>
  <si>
    <t xml:space="preserve">01902 423743                            </t>
  </si>
  <si>
    <t>FF827</t>
  </si>
  <si>
    <t>331 Bushbury Lane</t>
  </si>
  <si>
    <t xml:space="preserve">WV10 9UJ                 </t>
  </si>
  <si>
    <t xml:space="preserve">01902 789334                            </t>
  </si>
  <si>
    <t>FGF28</t>
  </si>
  <si>
    <t>Northbrook Pharmacy</t>
  </si>
  <si>
    <t>Northbrook Health Centre</t>
  </si>
  <si>
    <t>93 Northbrook Road</t>
  </si>
  <si>
    <t xml:space="preserve">B90 3LX                  </t>
  </si>
  <si>
    <t xml:space="preserve">0121 7458558                            </t>
  </si>
  <si>
    <t>FGF57</t>
  </si>
  <si>
    <t>Dalvair Healthcare Ltd</t>
  </si>
  <si>
    <t>D R Dalvair</t>
  </si>
  <si>
    <t>479 Bearwood Road</t>
  </si>
  <si>
    <t xml:space="preserve">B66 4DH                  </t>
  </si>
  <si>
    <t xml:space="preserve">0121 4299150                            </t>
  </si>
  <si>
    <t>FGH34</t>
  </si>
  <si>
    <t>14-16 Anchor Parade</t>
  </si>
  <si>
    <t xml:space="preserve">WS9 8QP                  </t>
  </si>
  <si>
    <t xml:space="preserve">01922 452978                            </t>
  </si>
  <si>
    <t>FGJ80</t>
  </si>
  <si>
    <t>Penthealth Limited</t>
  </si>
  <si>
    <t>Gospel Lane Pharmacy</t>
  </si>
  <si>
    <t>368 Gospel Lane</t>
  </si>
  <si>
    <t>Olton</t>
  </si>
  <si>
    <t xml:space="preserve">B27 7AJ                  </t>
  </si>
  <si>
    <t xml:space="preserve">0121 7061441                            </t>
  </si>
  <si>
    <t>FGP88</t>
  </si>
  <si>
    <t>53 Leckie Road</t>
  </si>
  <si>
    <t xml:space="preserve">WS2 8DA                  </t>
  </si>
  <si>
    <t>FGV51</t>
  </si>
  <si>
    <t>Marston Green Pharmacy</t>
  </si>
  <si>
    <t>60 Station Road</t>
  </si>
  <si>
    <t>Marston Green</t>
  </si>
  <si>
    <t xml:space="preserve">B37 7BA                  </t>
  </si>
  <si>
    <t xml:space="preserve">0121 7792226                            </t>
  </si>
  <si>
    <t>FGX62</t>
  </si>
  <si>
    <t>216-218 High Street</t>
  </si>
  <si>
    <t xml:space="preserve">WS3 3LQ                  </t>
  </si>
  <si>
    <t xml:space="preserve">01922 476426                            </t>
  </si>
  <si>
    <t>FG001</t>
  </si>
  <si>
    <t>44-46 Grace Church Centre</t>
  </si>
  <si>
    <t xml:space="preserve">B72 1PD                  </t>
  </si>
  <si>
    <t>FG117</t>
  </si>
  <si>
    <t>Goulding G Ltd</t>
  </si>
  <si>
    <t>29 Glebe Farm Road</t>
  </si>
  <si>
    <t xml:space="preserve">B33 9LY                  </t>
  </si>
  <si>
    <t xml:space="preserve">0121 7845328                            </t>
  </si>
  <si>
    <t>FG323</t>
  </si>
  <si>
    <t>184 School Road</t>
  </si>
  <si>
    <t xml:space="preserve">B28 8PA                  </t>
  </si>
  <si>
    <t xml:space="preserve">0121 7772741                            </t>
  </si>
  <si>
    <t>FG519</t>
  </si>
  <si>
    <t>7 Mell Square</t>
  </si>
  <si>
    <t xml:space="preserve">B91 3AZ                  </t>
  </si>
  <si>
    <t xml:space="preserve">0121 7057553                            </t>
  </si>
  <si>
    <t>FHD39</t>
  </si>
  <si>
    <t>18 Windmill Hill</t>
  </si>
  <si>
    <t xml:space="preserve">B63 2DB                  </t>
  </si>
  <si>
    <t xml:space="preserve">01384 569394                            </t>
  </si>
  <si>
    <t>FHF07</t>
  </si>
  <si>
    <t>Turner CS</t>
  </si>
  <si>
    <t>Turner's Pharmacy</t>
  </si>
  <si>
    <t>12 Manor Lane</t>
  </si>
  <si>
    <t xml:space="preserve">B62 8PY                  </t>
  </si>
  <si>
    <t xml:space="preserve">0121 4217487                            </t>
  </si>
  <si>
    <t>1997-01-27</t>
  </si>
  <si>
    <t>FHF15</t>
  </si>
  <si>
    <t>Buchan's Chemist</t>
  </si>
  <si>
    <t>7 Perry Common Road</t>
  </si>
  <si>
    <t>Birmimgham</t>
  </si>
  <si>
    <t xml:space="preserve">B23 7AB                  </t>
  </si>
  <si>
    <t xml:space="preserve">0121 3731468                            </t>
  </si>
  <si>
    <t>FHF48</t>
  </si>
  <si>
    <t>Pearl Pharmacy Ltd</t>
  </si>
  <si>
    <t>Ward End Pharmacy</t>
  </si>
  <si>
    <t>617 Washwood Heath Rd</t>
  </si>
  <si>
    <t xml:space="preserve">B8 2HB                   </t>
  </si>
  <si>
    <t xml:space="preserve">0121 3287680                            </t>
  </si>
  <si>
    <t>FHF80</t>
  </si>
  <si>
    <t xml:space="preserve">DY6 9JR                  </t>
  </si>
  <si>
    <t xml:space="preserve">01384 401900                            </t>
  </si>
  <si>
    <t>FHH60</t>
  </si>
  <si>
    <t>R Chandarana</t>
  </si>
  <si>
    <t>Pharmassured Ltd</t>
  </si>
  <si>
    <t>Unit 2 Gt Bridge Centre</t>
  </si>
  <si>
    <t>Charles Street</t>
  </si>
  <si>
    <t xml:space="preserve">B70 0BF                  </t>
  </si>
  <si>
    <t xml:space="preserve">0845 0779972                            </t>
  </si>
  <si>
    <t>2008-10-15</t>
  </si>
  <si>
    <t>FHJ26</t>
  </si>
  <si>
    <t>938-940 Walsall Road</t>
  </si>
  <si>
    <t>Scott Arms Shopping Ctre</t>
  </si>
  <si>
    <t>Great Barr, Birmingham</t>
  </si>
  <si>
    <t xml:space="preserve">B42 1TQ                  </t>
  </si>
  <si>
    <t xml:space="preserve">0121 3572255                            </t>
  </si>
  <si>
    <t>FHL53</t>
  </si>
  <si>
    <t>119 Church Lane</t>
  </si>
  <si>
    <t xml:space="preserve">B33 9EJ                  </t>
  </si>
  <si>
    <t>FHP80</t>
  </si>
  <si>
    <t>Aylesbury Surgery</t>
  </si>
  <si>
    <t>Warren Farm Rd,K/Standing</t>
  </si>
  <si>
    <t xml:space="preserve">B44 0DX                  </t>
  </si>
  <si>
    <t xml:space="preserve">0121 3842293                            </t>
  </si>
  <si>
    <t>2005-04-04</t>
  </si>
  <si>
    <t>FHQ44</t>
  </si>
  <si>
    <t>29-31 Greenwood Way</t>
  </si>
  <si>
    <t>Chelmsley Wood</t>
  </si>
  <si>
    <t xml:space="preserve">B37 5TL                  </t>
  </si>
  <si>
    <t xml:space="preserve">0121 7706011                            </t>
  </si>
  <si>
    <t>FHR37</t>
  </si>
  <si>
    <t>22 Arran Way</t>
  </si>
  <si>
    <t xml:space="preserve">B36 0QG                  </t>
  </si>
  <si>
    <t xml:space="preserve">0121 7705874                            </t>
  </si>
  <si>
    <t>FHT03</t>
  </si>
  <si>
    <t>Case GA</t>
  </si>
  <si>
    <t>Upper Green Pharmacy</t>
  </si>
  <si>
    <t>5 Upper Green</t>
  </si>
  <si>
    <t xml:space="preserve">WV6 8QQ                  </t>
  </si>
  <si>
    <t xml:space="preserve">01902 751353                            </t>
  </si>
  <si>
    <t>FHV89</t>
  </si>
  <si>
    <t>Phoenix Pharmacy</t>
  </si>
  <si>
    <t xml:space="preserve">01902 621853                            </t>
  </si>
  <si>
    <t>FHX90</t>
  </si>
  <si>
    <t>Askers Chemist</t>
  </si>
  <si>
    <t>146 Alcester Road South</t>
  </si>
  <si>
    <t xml:space="preserve">B14 6AA                  </t>
  </si>
  <si>
    <t xml:space="preserve">0121 4446234                            </t>
  </si>
  <si>
    <t>FH473</t>
  </si>
  <si>
    <t>Unit 84</t>
  </si>
  <si>
    <t>Bentley Bridge Retail Pk</t>
  </si>
  <si>
    <t xml:space="preserve">WV11 1BT                 </t>
  </si>
  <si>
    <t xml:space="preserve">01902 722592                            </t>
  </si>
  <si>
    <t>FH800</t>
  </si>
  <si>
    <t>Deu-Chem LTD</t>
  </si>
  <si>
    <t>269 Soho Road</t>
  </si>
  <si>
    <t xml:space="preserve">B21 9SA                  </t>
  </si>
  <si>
    <t xml:space="preserve">0121 5234127                            </t>
  </si>
  <si>
    <t>FH864</t>
  </si>
  <si>
    <t>Brook Pharmacy Limited</t>
  </si>
  <si>
    <t>282 Stratford Road</t>
  </si>
  <si>
    <t xml:space="preserve">B11 1AA                  </t>
  </si>
  <si>
    <t xml:space="preserve">0121 7725335                            </t>
  </si>
  <si>
    <t>1999-10-18</t>
  </si>
  <si>
    <t>FH955</t>
  </si>
  <si>
    <t>218 High Street</t>
  </si>
  <si>
    <t xml:space="preserve">DY1 1PD                  </t>
  </si>
  <si>
    <t xml:space="preserve">01384 252543                            </t>
  </si>
  <si>
    <t>FJF84</t>
  </si>
  <si>
    <t>Unit 2 Gt Bridge Rtl Park</t>
  </si>
  <si>
    <t>Great Bridge Street</t>
  </si>
  <si>
    <t xml:space="preserve">B70 0EN                  </t>
  </si>
  <si>
    <t xml:space="preserve">0121 5576673                            </t>
  </si>
  <si>
    <t>FJG39</t>
  </si>
  <si>
    <t>Mohammedi Healthcare Limited</t>
  </si>
  <si>
    <t>Mohammedi Pharmacy</t>
  </si>
  <si>
    <t>326 - 336 Green Lane</t>
  </si>
  <si>
    <t xml:space="preserve">B9 5DP                   </t>
  </si>
  <si>
    <t xml:space="preserve">0121 7533300                            </t>
  </si>
  <si>
    <t>FJH05</t>
  </si>
  <si>
    <t>Dyhouse Pharmacy</t>
  </si>
  <si>
    <t>480 Station Road</t>
  </si>
  <si>
    <t>Dorridge</t>
  </si>
  <si>
    <t xml:space="preserve">B93 8HP                  </t>
  </si>
  <si>
    <t xml:space="preserve">01564 772118                            </t>
  </si>
  <si>
    <t>FJH23</t>
  </si>
  <si>
    <t>Tettenhall Wood Ltd</t>
  </si>
  <si>
    <t>Tettenhall Wood Pharmacy</t>
  </si>
  <si>
    <t>12 School Road</t>
  </si>
  <si>
    <t>Tettenhall Wood</t>
  </si>
  <si>
    <t xml:space="preserve">WV6 8EJ                  </t>
  </si>
  <si>
    <t xml:space="preserve">01902 747647                            </t>
  </si>
  <si>
    <t>FJV53</t>
  </si>
  <si>
    <t>2a Brindley Place</t>
  </si>
  <si>
    <t xml:space="preserve">B1 2JF                   </t>
  </si>
  <si>
    <t xml:space="preserve">0121 6434872                            </t>
  </si>
  <si>
    <t>1998-01-30</t>
  </si>
  <si>
    <t>FJX45</t>
  </si>
  <si>
    <t>Ah Windridge</t>
  </si>
  <si>
    <t>1709 High Street</t>
  </si>
  <si>
    <t xml:space="preserve">B93 0LN                  </t>
  </si>
  <si>
    <t xml:space="preserve">01564 772150                            </t>
  </si>
  <si>
    <t>FKA19</t>
  </si>
  <si>
    <t>979 Stratford Road</t>
  </si>
  <si>
    <t xml:space="preserve">B28 8BG                  </t>
  </si>
  <si>
    <t xml:space="preserve">0121 7773987                            </t>
  </si>
  <si>
    <t>FKD18</t>
  </si>
  <si>
    <t>159 Broad Street</t>
  </si>
  <si>
    <t xml:space="preserve">B15 1DT                  </t>
  </si>
  <si>
    <t xml:space="preserve">0121 6430950                            </t>
  </si>
  <si>
    <t>FKF01</t>
  </si>
  <si>
    <t>Oakeswell Health Centre</t>
  </si>
  <si>
    <t>Brunswick Park Road</t>
  </si>
  <si>
    <t xml:space="preserve">WS10 9HP                 </t>
  </si>
  <si>
    <t xml:space="preserve">0121 5560530                            </t>
  </si>
  <si>
    <t>FKH40</t>
  </si>
  <si>
    <t>5&amp;6 Halesowen Road</t>
  </si>
  <si>
    <t xml:space="preserve">B62 9AA                  </t>
  </si>
  <si>
    <t xml:space="preserve">0121 4222103                            </t>
  </si>
  <si>
    <t>FKH80</t>
  </si>
  <si>
    <t>21-35 Stratford Road</t>
  </si>
  <si>
    <t xml:space="preserve">B90 3LU                  </t>
  </si>
  <si>
    <t xml:space="preserve">0121 6091347                            </t>
  </si>
  <si>
    <t>FKL45</t>
  </si>
  <si>
    <t>Ahmed JR</t>
  </si>
  <si>
    <t>Solomon Chemist</t>
  </si>
  <si>
    <t>188 Alum Rock Road</t>
  </si>
  <si>
    <t xml:space="preserve">0121 3270730                            </t>
  </si>
  <si>
    <t>FKW87</t>
  </si>
  <si>
    <t>Heathway Pharmacy Ltd</t>
  </si>
  <si>
    <t>207 Heath Way</t>
  </si>
  <si>
    <t>Shard End</t>
  </si>
  <si>
    <t xml:space="preserve">B34 6QU                  </t>
  </si>
  <si>
    <t xml:space="preserve">0121 7472133                            </t>
  </si>
  <si>
    <t>2010-06-25</t>
  </si>
  <si>
    <t>FKX92</t>
  </si>
  <si>
    <t>Walmley Ash Road</t>
  </si>
  <si>
    <t>Minworth</t>
  </si>
  <si>
    <t xml:space="preserve">B76 1XL                  </t>
  </si>
  <si>
    <t xml:space="preserve">0121 3514808                            </t>
  </si>
  <si>
    <t>FKY89</t>
  </si>
  <si>
    <t>40-41 Dudley Street</t>
  </si>
  <si>
    <t xml:space="preserve">WV1 3ER                  </t>
  </si>
  <si>
    <t xml:space="preserve">01902 427145                            </t>
  </si>
  <si>
    <t>FKY95</t>
  </si>
  <si>
    <t>Larvic Ismail Pharmacy</t>
  </si>
  <si>
    <t>73 Milton Street</t>
  </si>
  <si>
    <t>Palfrey</t>
  </si>
  <si>
    <t xml:space="preserve">WS1 4AT                  </t>
  </si>
  <si>
    <t xml:space="preserve">01922 622980                            </t>
  </si>
  <si>
    <t>FK461</t>
  </si>
  <si>
    <t>Patel DS</t>
  </si>
  <si>
    <t>Millard &amp; Bullock</t>
  </si>
  <si>
    <t>Unit 2, Josiah House</t>
  </si>
  <si>
    <t>Castle Street</t>
  </si>
  <si>
    <t xml:space="preserve">WV14 9DD                 </t>
  </si>
  <si>
    <t xml:space="preserve">01902 883182                            </t>
  </si>
  <si>
    <t>FK666</t>
  </si>
  <si>
    <t>Olton Pharmacy Ltd</t>
  </si>
  <si>
    <t>159 Warwick Road</t>
  </si>
  <si>
    <t xml:space="preserve">B92 7AR                  </t>
  </si>
  <si>
    <t xml:space="preserve">0121 7060775                            </t>
  </si>
  <si>
    <t>2008-04-14</t>
  </si>
  <si>
    <t>FK725</t>
  </si>
  <si>
    <t>Healthstop Healthcare Ltd</t>
  </si>
  <si>
    <t>Healthstop Pharmacy</t>
  </si>
  <si>
    <t>168 Hamstead Road</t>
  </si>
  <si>
    <t xml:space="preserve">B20 2QR                  </t>
  </si>
  <si>
    <t xml:space="preserve">0121 5541670                            </t>
  </si>
  <si>
    <t>2008-01-09</t>
  </si>
  <si>
    <t>FLA07</t>
  </si>
  <si>
    <t>My Local Chemist Lincolns</t>
  </si>
  <si>
    <t>446 Alum Rock Road</t>
  </si>
  <si>
    <t xml:space="preserve">B8 3HT                   </t>
  </si>
  <si>
    <t xml:space="preserve">0121 3270122                            </t>
  </si>
  <si>
    <t>FLE09</t>
  </si>
  <si>
    <t>Browns Pharmacy</t>
  </si>
  <si>
    <t>15-17 The Parade</t>
  </si>
  <si>
    <t>Kingshurst</t>
  </si>
  <si>
    <t xml:space="preserve">B37 6BA                  </t>
  </si>
  <si>
    <t xml:space="preserve">0121 7703196                            </t>
  </si>
  <si>
    <t>FLE88</t>
  </si>
  <si>
    <t xml:space="preserve">DY4 8LY                  </t>
  </si>
  <si>
    <t xml:space="preserve">0121 5203712                            </t>
  </si>
  <si>
    <t>FLH26</t>
  </si>
  <si>
    <t>44 King Street</t>
  </si>
  <si>
    <t>The Colman Centre</t>
  </si>
  <si>
    <t>Darlaston, Wednesbury</t>
  </si>
  <si>
    <t xml:space="preserve">WS10 8DE                 </t>
  </si>
  <si>
    <t xml:space="preserve">0121 5262607                            </t>
  </si>
  <si>
    <t>FLN59</t>
  </si>
  <si>
    <t>Mayfield Health Ltd</t>
  </si>
  <si>
    <t>272 Willenhall Road</t>
  </si>
  <si>
    <t xml:space="preserve">WV1 2GZ                  </t>
  </si>
  <si>
    <t xml:space="preserve">01902 575115                            </t>
  </si>
  <si>
    <t>2009-01-23</t>
  </si>
  <si>
    <t>FLR22</t>
  </si>
  <si>
    <t>Bsb Pharmacy Limited</t>
  </si>
  <si>
    <t>Bsb Pharmacy</t>
  </si>
  <si>
    <t>Bel House (Portacabin)</t>
  </si>
  <si>
    <t>Shady Lane</t>
  </si>
  <si>
    <t xml:space="preserve">B44 9ER                  </t>
  </si>
  <si>
    <t xml:space="preserve">0121 3605754                            </t>
  </si>
  <si>
    <t>FL174</t>
  </si>
  <si>
    <t>9 Olton Boulevard East</t>
  </si>
  <si>
    <t xml:space="preserve">B27 7RR                  </t>
  </si>
  <si>
    <t xml:space="preserve">0121 6044600                            </t>
  </si>
  <si>
    <t>FL821</t>
  </si>
  <si>
    <t xml:space="preserve">B36 0JG                  </t>
  </si>
  <si>
    <t xml:space="preserve">0121 7472386                            </t>
  </si>
  <si>
    <t>FL922</t>
  </si>
  <si>
    <t>Unit3, Merry Hill Centre</t>
  </si>
  <si>
    <t xml:space="preserve">DY5 1QT                  </t>
  </si>
  <si>
    <t xml:space="preserve">01384 74177                             </t>
  </si>
  <si>
    <t>FMA55</t>
  </si>
  <si>
    <t>Modi Pharmacy</t>
  </si>
  <si>
    <t>118 Colley Gate</t>
  </si>
  <si>
    <t xml:space="preserve">B63 2BU                  </t>
  </si>
  <si>
    <t xml:space="preserve">01384 569443                            </t>
  </si>
  <si>
    <t>FMC23</t>
  </si>
  <si>
    <t>Braich S</t>
  </si>
  <si>
    <t>Saydon Pharmacy</t>
  </si>
  <si>
    <t>156 Green Lane</t>
  </si>
  <si>
    <t xml:space="preserve">B36 0BU                  </t>
  </si>
  <si>
    <t xml:space="preserve">0121 6811122                            </t>
  </si>
  <si>
    <t>FME55</t>
  </si>
  <si>
    <t>1054 Yardley Wood Road</t>
  </si>
  <si>
    <t xml:space="preserve">B14 4BW                  </t>
  </si>
  <si>
    <t xml:space="preserve">0121 4742048                            </t>
  </si>
  <si>
    <t>FMF90</t>
  </si>
  <si>
    <t>281 Stratford Road</t>
  </si>
  <si>
    <t xml:space="preserve">B90 3AR                  </t>
  </si>
  <si>
    <t xml:space="preserve">0121 7459073                            </t>
  </si>
  <si>
    <t>FMJ42</t>
  </si>
  <si>
    <t>354 Birmingham Road</t>
  </si>
  <si>
    <t xml:space="preserve">B72 1YH                  </t>
  </si>
  <si>
    <t xml:space="preserve">0121 3731355                            </t>
  </si>
  <si>
    <t>FMK17</t>
  </si>
  <si>
    <t>Ark Healthcare Ltd</t>
  </si>
  <si>
    <t>566-568 Stratford Road</t>
  </si>
  <si>
    <t xml:space="preserve">B11 4AN                  </t>
  </si>
  <si>
    <t xml:space="preserve">0121 7727381                            </t>
  </si>
  <si>
    <t>FMQ34</t>
  </si>
  <si>
    <t>R &amp; R Pharmacy</t>
  </si>
  <si>
    <t>Broadway Health Centre</t>
  </si>
  <si>
    <t>Cope Street</t>
  </si>
  <si>
    <t xml:space="preserve">B18 7BA                  </t>
  </si>
  <si>
    <t xml:space="preserve">0121 4543747                            </t>
  </si>
  <si>
    <t>FMT62</t>
  </si>
  <si>
    <t>Semcare Pharmacy Limited</t>
  </si>
  <si>
    <t>Semhis Dispensing Chemist</t>
  </si>
  <si>
    <t>545-547 Green Lane</t>
  </si>
  <si>
    <t xml:space="preserve">B9 5PT                   </t>
  </si>
  <si>
    <t xml:space="preserve">0121 7733075                            </t>
  </si>
  <si>
    <t>FMY25</t>
  </si>
  <si>
    <t>1889 Pershore Road</t>
  </si>
  <si>
    <t xml:space="preserve">B30 3DJ                  </t>
  </si>
  <si>
    <t xml:space="preserve">0121 4581275                            </t>
  </si>
  <si>
    <t>FM661</t>
  </si>
  <si>
    <t>80-82 Boldmere Road</t>
  </si>
  <si>
    <t xml:space="preserve">B73 5TJ                  </t>
  </si>
  <si>
    <t xml:space="preserve">0121 3542121                            </t>
  </si>
  <si>
    <t>FM748</t>
  </si>
  <si>
    <t>137 Monyhull Hall Road</t>
  </si>
  <si>
    <t xml:space="preserve">B30 3QG                  </t>
  </si>
  <si>
    <t xml:space="preserve">0121 4582756                            </t>
  </si>
  <si>
    <t>FNE59</t>
  </si>
  <si>
    <t xml:space="preserve">B23 6SA                  </t>
  </si>
  <si>
    <t xml:space="preserve">0121 3730145                            </t>
  </si>
  <si>
    <t>FNE98</t>
  </si>
  <si>
    <t>Raj Pharmacy</t>
  </si>
  <si>
    <t>128 Stoney Lane</t>
  </si>
  <si>
    <t xml:space="preserve">B12 8AQ                  </t>
  </si>
  <si>
    <t xml:space="preserve">0121 4491945                            </t>
  </si>
  <si>
    <t>1992-06-08</t>
  </si>
  <si>
    <t>FNG17</t>
  </si>
  <si>
    <t>1-2 Stafford Street</t>
  </si>
  <si>
    <t xml:space="preserve">WV13 1TQ                 </t>
  </si>
  <si>
    <t xml:space="preserve">01902 607070                            </t>
  </si>
  <si>
    <t>FNH35</t>
  </si>
  <si>
    <t>162 Shard End Crescent</t>
  </si>
  <si>
    <t xml:space="preserve">B34 7BP                  </t>
  </si>
  <si>
    <t xml:space="preserve">0121 7474585                            </t>
  </si>
  <si>
    <t>FNM33</t>
  </si>
  <si>
    <t>5 Union Road</t>
  </si>
  <si>
    <t xml:space="preserve">B90 3BT                  </t>
  </si>
  <si>
    <t xml:space="preserve">0121 7441219                            </t>
  </si>
  <si>
    <t>FNM58</t>
  </si>
  <si>
    <t xml:space="preserve">B4 7TA                   </t>
  </si>
  <si>
    <t xml:space="preserve">0121 2361533                            </t>
  </si>
  <si>
    <t>FNP54</t>
  </si>
  <si>
    <t>Asterwell LTD</t>
  </si>
  <si>
    <t>275 Longmore Road</t>
  </si>
  <si>
    <t xml:space="preserve">B90 3ER                  </t>
  </si>
  <si>
    <t xml:space="preserve">0121 7441642                            </t>
  </si>
  <si>
    <t>FN029</t>
  </si>
  <si>
    <t>52 Lodge Road</t>
  </si>
  <si>
    <t xml:space="preserve">B70 8PA                  </t>
  </si>
  <si>
    <t xml:space="preserve">0121 5251038                            </t>
  </si>
  <si>
    <t>FN086</t>
  </si>
  <si>
    <t>United Norwest Co-Operatives Ltd</t>
  </si>
  <si>
    <t>86 Hill Top</t>
  </si>
  <si>
    <t xml:space="preserve">B70 0RT                  </t>
  </si>
  <si>
    <t xml:space="preserve">0121 5561665                            </t>
  </si>
  <si>
    <t>FN505</t>
  </si>
  <si>
    <t>Qp Clinical Care Limited</t>
  </si>
  <si>
    <t>Balsall Common Pharmacy</t>
  </si>
  <si>
    <t>192-196-198 Station Road</t>
  </si>
  <si>
    <t>Balsall Common</t>
  </si>
  <si>
    <t xml:space="preserve">CV7 7FD                  </t>
  </si>
  <si>
    <t xml:space="preserve">01676 532927                            </t>
  </si>
  <si>
    <t>FN527</t>
  </si>
  <si>
    <t>Primary Care  Centre</t>
  </si>
  <si>
    <t>Crabtree Drive</t>
  </si>
  <si>
    <t xml:space="preserve">B37 5BU                  </t>
  </si>
  <si>
    <t xml:space="preserve">0121 7705602                            </t>
  </si>
  <si>
    <t>FN833</t>
  </si>
  <si>
    <t>Mr Pharmacy</t>
  </si>
  <si>
    <t>Shelly Shopping Centre</t>
  </si>
  <si>
    <t>Unit 6, Farmhouse Way</t>
  </si>
  <si>
    <t>Monkspath, Solihull</t>
  </si>
  <si>
    <t xml:space="preserve">B90 4EH                  </t>
  </si>
  <si>
    <t xml:space="preserve">0121 7044485                            </t>
  </si>
  <si>
    <t>FPA51</t>
  </si>
  <si>
    <t>229 Stratford Road</t>
  </si>
  <si>
    <t xml:space="preserve">B90 3AH                  </t>
  </si>
  <si>
    <t xml:space="preserve">0121 7441141                            </t>
  </si>
  <si>
    <t>FPF87</t>
  </si>
  <si>
    <t>239 Stratford Road</t>
  </si>
  <si>
    <t xml:space="preserve">0121 7440495                            </t>
  </si>
  <si>
    <t>FPG17</t>
  </si>
  <si>
    <t>Blackwood GA</t>
  </si>
  <si>
    <t>Buckingham Chemist</t>
  </si>
  <si>
    <t>408 Aston Lane</t>
  </si>
  <si>
    <t xml:space="preserve">B6 6QN                   </t>
  </si>
  <si>
    <t xml:space="preserve">0121 3274383                            </t>
  </si>
  <si>
    <t>1991-10-07</t>
  </si>
  <si>
    <t>FPG61</t>
  </si>
  <si>
    <t>5 Clement Road</t>
  </si>
  <si>
    <t xml:space="preserve">B62 9LR                  </t>
  </si>
  <si>
    <t xml:space="preserve">0121 5612905                            </t>
  </si>
  <si>
    <t>FPL21</t>
  </si>
  <si>
    <t>Marks Chemist</t>
  </si>
  <si>
    <t>144 Soho Road</t>
  </si>
  <si>
    <t xml:space="preserve">B21 9LN                  </t>
  </si>
  <si>
    <t>FPP39</t>
  </si>
  <si>
    <t>Olive Tree Healthcare Ltd</t>
  </si>
  <si>
    <t>Olive Tree Pharmacy</t>
  </si>
  <si>
    <t>463 Stratford Road</t>
  </si>
  <si>
    <t xml:space="preserve">B11 4LD                  </t>
  </si>
  <si>
    <t xml:space="preserve">0121 7737177                            </t>
  </si>
  <si>
    <t>FPP87</t>
  </si>
  <si>
    <t>George Road</t>
  </si>
  <si>
    <t xml:space="preserve">B91 3DQ                  </t>
  </si>
  <si>
    <t xml:space="preserve">0121 7090163                            </t>
  </si>
  <si>
    <t>1993-11-02</t>
  </si>
  <si>
    <t>FPV94</t>
  </si>
  <si>
    <t>Sodha P</t>
  </si>
  <si>
    <t>Pauls Pharmacy</t>
  </si>
  <si>
    <t>31 Revesby Walk</t>
  </si>
  <si>
    <t xml:space="preserve">B7 4LG                   </t>
  </si>
  <si>
    <t xml:space="preserve">0121 3592731                            </t>
  </si>
  <si>
    <t>FPX85</t>
  </si>
  <si>
    <t>Alpha Chemists Ltd</t>
  </si>
  <si>
    <t>Chesters Pharmacy</t>
  </si>
  <si>
    <t>Unit 1,123 Shard End Cres</t>
  </si>
  <si>
    <t xml:space="preserve">B34 7AZ                  </t>
  </si>
  <si>
    <t xml:space="preserve">0121 7481501                            </t>
  </si>
  <si>
    <t>1989-07-16</t>
  </si>
  <si>
    <t>FP749</t>
  </si>
  <si>
    <t>Balsall Common H/Centre</t>
  </si>
  <si>
    <t>1 Ashley Drive</t>
  </si>
  <si>
    <t xml:space="preserve">CV7 7RW                  </t>
  </si>
  <si>
    <t xml:space="preserve">01676 532209                            </t>
  </si>
  <si>
    <t>FP847</t>
  </si>
  <si>
    <t>Hingley MEJ</t>
  </si>
  <si>
    <t>101b Hobs Moat Road</t>
  </si>
  <si>
    <t xml:space="preserve">B92 8JL                  </t>
  </si>
  <si>
    <t xml:space="preserve">0121 7433364                            </t>
  </si>
  <si>
    <t>FQF48</t>
  </si>
  <si>
    <t>1505 Stratford Road</t>
  </si>
  <si>
    <t xml:space="preserve">B90 4EN                  </t>
  </si>
  <si>
    <t xml:space="preserve">0121 6237647                            </t>
  </si>
  <si>
    <t>FQH08</t>
  </si>
  <si>
    <t>Shiraz &amp; Sons Ltd</t>
  </si>
  <si>
    <t xml:space="preserve">DY9 8LQ                  </t>
  </si>
  <si>
    <t>FQH75</t>
  </si>
  <si>
    <t>100a Milking Bank</t>
  </si>
  <si>
    <t xml:space="preserve">DY1 2TY                  </t>
  </si>
  <si>
    <t xml:space="preserve">01384 214000                            </t>
  </si>
  <si>
    <t>FQW49</t>
  </si>
  <si>
    <t>Brooklands Pharmacy</t>
  </si>
  <si>
    <t>48 Brooklands Parade</t>
  </si>
  <si>
    <t xml:space="preserve">WV1 2NE                  </t>
  </si>
  <si>
    <t xml:space="preserve">01902 351186                            </t>
  </si>
  <si>
    <t>FQ117</t>
  </si>
  <si>
    <t>Beechcroft Road</t>
  </si>
  <si>
    <t xml:space="preserve">B36 9EJ                  </t>
  </si>
  <si>
    <t xml:space="preserve">0121 7496756                            </t>
  </si>
  <si>
    <t>FQ644</t>
  </si>
  <si>
    <t>Healthcare Republic Ltd</t>
  </si>
  <si>
    <t>Hall Green Pharmacy Ltd</t>
  </si>
  <si>
    <t>1096 Stratford Road</t>
  </si>
  <si>
    <t xml:space="preserve">B28 8AD                  </t>
  </si>
  <si>
    <t xml:space="preserve">0121 7785350                            </t>
  </si>
  <si>
    <t>FQ725</t>
  </si>
  <si>
    <t>Medicalpharma LTD</t>
  </si>
  <si>
    <t>325 Tettenhall Road</t>
  </si>
  <si>
    <t>Newbridge</t>
  </si>
  <si>
    <t xml:space="preserve">WV6 0JZ                  </t>
  </si>
  <si>
    <t xml:space="preserve">01902 752868                            </t>
  </si>
  <si>
    <t>FRC67</t>
  </si>
  <si>
    <t>H PAL</t>
  </si>
  <si>
    <t>117 Alum Rock Road</t>
  </si>
  <si>
    <t xml:space="preserve">B8 1ND                   </t>
  </si>
  <si>
    <t xml:space="preserve">0121 3272425                            </t>
  </si>
  <si>
    <t>FRC69</t>
  </si>
  <si>
    <t>Units 4-5</t>
  </si>
  <si>
    <t>Princess Alice Retail Pk</t>
  </si>
  <si>
    <t xml:space="preserve">0121 3544852                            </t>
  </si>
  <si>
    <t>2006-02-13</t>
  </si>
  <si>
    <t>FRF17</t>
  </si>
  <si>
    <t>17th Century Health Food Limited</t>
  </si>
  <si>
    <t>118-120 Weoley Castle Sq</t>
  </si>
  <si>
    <t>Weoley Castle</t>
  </si>
  <si>
    <t xml:space="preserve">0121 4777756                            </t>
  </si>
  <si>
    <t>FRF45</t>
  </si>
  <si>
    <t>16-18 Hawkesley Square</t>
  </si>
  <si>
    <t>Hawkesley</t>
  </si>
  <si>
    <t xml:space="preserve">B38 9TU                  </t>
  </si>
  <si>
    <t xml:space="preserve">0121 4586172                            </t>
  </si>
  <si>
    <t>FRK98</t>
  </si>
  <si>
    <t>Unit 1, Moor Centre</t>
  </si>
  <si>
    <t xml:space="preserve">DY5 3AB                  </t>
  </si>
  <si>
    <t xml:space="preserve">01384 573849                            </t>
  </si>
  <si>
    <t>FRL60</t>
  </si>
  <si>
    <t>Mace Street Health Centre</t>
  </si>
  <si>
    <t>Mace Street</t>
  </si>
  <si>
    <t xml:space="preserve">B64 6HP                  </t>
  </si>
  <si>
    <t xml:space="preserve">01384 566699                            </t>
  </si>
  <si>
    <t>FRN52</t>
  </si>
  <si>
    <t>Moss Grove Surgery</t>
  </si>
  <si>
    <t>15 Moss Grove</t>
  </si>
  <si>
    <t xml:space="preserve">DY6 9HS                  </t>
  </si>
  <si>
    <t xml:space="preserve">01384 273020                            </t>
  </si>
  <si>
    <t>FRQ28</t>
  </si>
  <si>
    <t>Pharmacine Limited</t>
  </si>
  <si>
    <t>Bilston Pharmacy</t>
  </si>
  <si>
    <t>74 Church Street</t>
  </si>
  <si>
    <t xml:space="preserve">01902 825167                            </t>
  </si>
  <si>
    <t>2010-11-13</t>
  </si>
  <si>
    <t>FRV35</t>
  </si>
  <si>
    <t>1120 Stratford Road</t>
  </si>
  <si>
    <t xml:space="preserve">B28 8AE                  </t>
  </si>
  <si>
    <t xml:space="preserve">0121 7776081                            </t>
  </si>
  <si>
    <t>FRV61</t>
  </si>
  <si>
    <t>233 Tamworth Road</t>
  </si>
  <si>
    <t xml:space="preserve">B75 6DX                  </t>
  </si>
  <si>
    <t xml:space="preserve">0121 3234300                            </t>
  </si>
  <si>
    <t>FR571</t>
  </si>
  <si>
    <t>273 Kingsbury Road</t>
  </si>
  <si>
    <t xml:space="preserve">B24 8RD                  </t>
  </si>
  <si>
    <t xml:space="preserve">0121 3776042                            </t>
  </si>
  <si>
    <t>FTD59</t>
  </si>
  <si>
    <t>Vesey Pharmacy</t>
  </si>
  <si>
    <t>12 Birmingham Road</t>
  </si>
  <si>
    <t xml:space="preserve">B72 1QG                  </t>
  </si>
  <si>
    <t xml:space="preserve">0121 3541184                            </t>
  </si>
  <si>
    <t>2011-09-16</t>
  </si>
  <si>
    <t>FTD98</t>
  </si>
  <si>
    <t>73 Stubby Lane</t>
  </si>
  <si>
    <t xml:space="preserve">WV11 3NE                 </t>
  </si>
  <si>
    <t xml:space="preserve">01902 606738                            </t>
  </si>
  <si>
    <t>2003-12-02</t>
  </si>
  <si>
    <t>FTE49</t>
  </si>
  <si>
    <t>198 Tanworth Lane</t>
  </si>
  <si>
    <t xml:space="preserve">B90 4DD                  </t>
  </si>
  <si>
    <t xml:space="preserve">0121 7459186                            </t>
  </si>
  <si>
    <t>FTJ90</t>
  </si>
  <si>
    <t>159 Church Road</t>
  </si>
  <si>
    <t xml:space="preserve">0121 7832316                            </t>
  </si>
  <si>
    <t>FTL22</t>
  </si>
  <si>
    <t>5 The Green</t>
  </si>
  <si>
    <t xml:space="preserve">B38 8SD                  </t>
  </si>
  <si>
    <t xml:space="preserve">0121 4581097                            </t>
  </si>
  <si>
    <t>FTQ27</t>
  </si>
  <si>
    <t>Dranes Pharmacy</t>
  </si>
  <si>
    <t>136 Garretts Green Lane</t>
  </si>
  <si>
    <t xml:space="preserve">B26 2JN                  </t>
  </si>
  <si>
    <t xml:space="preserve">0121 7432082                            </t>
  </si>
  <si>
    <t>FTR30</t>
  </si>
  <si>
    <t>Boots Online Pharmacy</t>
  </si>
  <si>
    <t>Unit B, 1st Floor</t>
  </si>
  <si>
    <t>FTT72</t>
  </si>
  <si>
    <t>34 Mill Lane Arcade</t>
  </si>
  <si>
    <t>Touchwood Court</t>
  </si>
  <si>
    <t xml:space="preserve">B91 3GS                  </t>
  </si>
  <si>
    <t xml:space="preserve">0121 7042733                            </t>
  </si>
  <si>
    <t>FTV98</t>
  </si>
  <si>
    <t>100a Church Street</t>
  </si>
  <si>
    <t xml:space="preserve">WV14 0BJ                 </t>
  </si>
  <si>
    <t xml:space="preserve">01902 491654                            </t>
  </si>
  <si>
    <t>FTW08</t>
  </si>
  <si>
    <t>Richyal Chemist</t>
  </si>
  <si>
    <t>229-231 Alum Rock Road</t>
  </si>
  <si>
    <t xml:space="preserve">B8 3BH                   </t>
  </si>
  <si>
    <t xml:space="preserve">0121 3275980                            </t>
  </si>
  <si>
    <t>FTW25</t>
  </si>
  <si>
    <t>620 Kingsbury Road</t>
  </si>
  <si>
    <t xml:space="preserve">B24 9PJ                  </t>
  </si>
  <si>
    <t xml:space="preserve">0121 3731029                            </t>
  </si>
  <si>
    <t>FT127</t>
  </si>
  <si>
    <t>808-810 Pershore Road</t>
  </si>
  <si>
    <t>Selly Park</t>
  </si>
  <si>
    <t xml:space="preserve">B29 7LS                  </t>
  </si>
  <si>
    <t xml:space="preserve">0121 4713639                            </t>
  </si>
  <si>
    <t>FT306</t>
  </si>
  <si>
    <t>Off Squires Court</t>
  </si>
  <si>
    <t xml:space="preserve">DY5 3RJ                  </t>
  </si>
  <si>
    <t xml:space="preserve">01384 77555                             </t>
  </si>
  <si>
    <t>FT466</t>
  </si>
  <si>
    <t>Essington Chemist</t>
  </si>
  <si>
    <t>129 Long Knowle Lane</t>
  </si>
  <si>
    <t xml:space="preserve">WV11 1JG                 </t>
  </si>
  <si>
    <t xml:space="preserve">01902 739645                            </t>
  </si>
  <si>
    <t>FT639</t>
  </si>
  <si>
    <t>1533 Stratford Road</t>
  </si>
  <si>
    <t xml:space="preserve">B28 9JA                  </t>
  </si>
  <si>
    <t xml:space="preserve">0121 7441317                            </t>
  </si>
  <si>
    <t>FT845</t>
  </si>
  <si>
    <t>Heartlands Pharmacy</t>
  </si>
  <si>
    <t>2 Towpath Close</t>
  </si>
  <si>
    <t>Bordesley Village Centre</t>
  </si>
  <si>
    <t>Off Gray Street</t>
  </si>
  <si>
    <t>Bordesley,Birmingham</t>
  </si>
  <si>
    <t xml:space="preserve">B9 4QA                   </t>
  </si>
  <si>
    <t xml:space="preserve">0121 7736534                            </t>
  </si>
  <si>
    <t>FVC24</t>
  </si>
  <si>
    <t>David Zeitoune</t>
  </si>
  <si>
    <t>St Mary's Pharmacy</t>
  </si>
  <si>
    <t>48 Fentham Road</t>
  </si>
  <si>
    <t>Hampton-In-Arden</t>
  </si>
  <si>
    <t xml:space="preserve">B92 0AY                  </t>
  </si>
  <si>
    <t xml:space="preserve">01675 442696                            </t>
  </si>
  <si>
    <t>FVH75</t>
  </si>
  <si>
    <t>351 Warwick Road</t>
  </si>
  <si>
    <t xml:space="preserve">B91 1BQ                  </t>
  </si>
  <si>
    <t xml:space="preserve">0121 7061390                            </t>
  </si>
  <si>
    <t>FVJ51</t>
  </si>
  <si>
    <t>102 New Street</t>
  </si>
  <si>
    <t xml:space="preserve">B2 4HQ                   </t>
  </si>
  <si>
    <t xml:space="preserve">0121 6439069                            </t>
  </si>
  <si>
    <t>FVL71</t>
  </si>
  <si>
    <t>29a Pinfold</t>
  </si>
  <si>
    <t xml:space="preserve">WS3 3JJ                  </t>
  </si>
  <si>
    <t xml:space="preserve">01922 477784                            </t>
  </si>
  <si>
    <t>FVN03</t>
  </si>
  <si>
    <t>3 Stafford Street</t>
  </si>
  <si>
    <t xml:space="preserve">01902 605255                            </t>
  </si>
  <si>
    <t>FVT65</t>
  </si>
  <si>
    <t>612-614 Bearwood Road</t>
  </si>
  <si>
    <t xml:space="preserve">B66 4BW                  </t>
  </si>
  <si>
    <t xml:space="preserve">0121 4292285                            </t>
  </si>
  <si>
    <t>FVV02</t>
  </si>
  <si>
    <t>8 Stephenson Square</t>
  </si>
  <si>
    <t>Beechdale Estate</t>
  </si>
  <si>
    <t xml:space="preserve">WS2 7DY                  </t>
  </si>
  <si>
    <t xml:space="preserve">01922 626961                            </t>
  </si>
  <si>
    <t>FVW90</t>
  </si>
  <si>
    <t>Poolway Pharmacy</t>
  </si>
  <si>
    <t>95 The Poolway</t>
  </si>
  <si>
    <t>Kents Moat Estate</t>
  </si>
  <si>
    <t xml:space="preserve">B33 8NF                  </t>
  </si>
  <si>
    <t xml:space="preserve">0121 7861807                            </t>
  </si>
  <si>
    <t>FVX05</t>
  </si>
  <si>
    <t>Mr Sajad Khan</t>
  </si>
  <si>
    <t>Late Night Yew Tree Pharmacy</t>
  </si>
  <si>
    <t>49 Yew Tree Lane</t>
  </si>
  <si>
    <t>Elmdon Heath</t>
  </si>
  <si>
    <t xml:space="preserve">0121 7094910                            </t>
  </si>
  <si>
    <t>FVX64</t>
  </si>
  <si>
    <t>Ryan JG</t>
  </si>
  <si>
    <t>Royston Hall Ltd</t>
  </si>
  <si>
    <t>15 St Heliors Road</t>
  </si>
  <si>
    <t xml:space="preserve">B31 1QT                  </t>
  </si>
  <si>
    <t xml:space="preserve">0121 4754427                            </t>
  </si>
  <si>
    <t>1990-04-21</t>
  </si>
  <si>
    <t>FVY09</t>
  </si>
  <si>
    <t>Fort Dunlop Retail Park</t>
  </si>
  <si>
    <t>Wood Lane,Erdington</t>
  </si>
  <si>
    <t xml:space="preserve">B24 9QS                  </t>
  </si>
  <si>
    <t xml:space="preserve">0121 3829868                            </t>
  </si>
  <si>
    <t>1997-09-16</t>
  </si>
  <si>
    <t>FV096</t>
  </si>
  <si>
    <t>25-26 Market Place</t>
  </si>
  <si>
    <t xml:space="preserve">DY1 1PJ                  </t>
  </si>
  <si>
    <t xml:space="preserve">01384 252300                            </t>
  </si>
  <si>
    <t>FV199</t>
  </si>
  <si>
    <t>Sahota RS</t>
  </si>
  <si>
    <t xml:space="preserve">B66 1DS                  </t>
  </si>
  <si>
    <t xml:space="preserve">0121 5580210                            </t>
  </si>
  <si>
    <t>FV299</t>
  </si>
  <si>
    <t>Roots Chemist</t>
  </si>
  <si>
    <t>168 Trinity Road</t>
  </si>
  <si>
    <t xml:space="preserve">B6 6HZ                   </t>
  </si>
  <si>
    <t xml:space="preserve">0121 3275304                            </t>
  </si>
  <si>
    <t>FV523</t>
  </si>
  <si>
    <t>92 Windmill Lane</t>
  </si>
  <si>
    <t>Castlecroft</t>
  </si>
  <si>
    <t xml:space="preserve">WV3 8HG                  </t>
  </si>
  <si>
    <t xml:space="preserve">01902 761014                            </t>
  </si>
  <si>
    <t>FV619</t>
  </si>
  <si>
    <t>57 Queensway</t>
  </si>
  <si>
    <t>The Cornbow Shopping Ctr.</t>
  </si>
  <si>
    <t xml:space="preserve">B63 4AG                  </t>
  </si>
  <si>
    <t xml:space="preserve">0121 5851255                            </t>
  </si>
  <si>
    <t>1994-06-20</t>
  </si>
  <si>
    <t>FWF13</t>
  </si>
  <si>
    <t>Lordswood Pharmacy</t>
  </si>
  <si>
    <t>54 Lordswood Road</t>
  </si>
  <si>
    <t xml:space="preserve">B17 9DB                  </t>
  </si>
  <si>
    <t xml:space="preserve">0121 4278687                            </t>
  </si>
  <si>
    <t>2011-02-26</t>
  </si>
  <si>
    <t>FWH37</t>
  </si>
  <si>
    <t>42 George Street</t>
  </si>
  <si>
    <t xml:space="preserve">WS1 1RS                  </t>
  </si>
  <si>
    <t xml:space="preserve">09122 704130                            </t>
  </si>
  <si>
    <t>2007-06-25</t>
  </si>
  <si>
    <t>FWM18</t>
  </si>
  <si>
    <t>280 Coventry Road</t>
  </si>
  <si>
    <t xml:space="preserve">0121 7732526                            </t>
  </si>
  <si>
    <t>2007-08-30</t>
  </si>
  <si>
    <t>FWQ46</t>
  </si>
  <si>
    <t>15 Hollyfield Road South</t>
  </si>
  <si>
    <t xml:space="preserve">B76 1NY                  </t>
  </si>
  <si>
    <t xml:space="preserve">0121 3781176                            </t>
  </si>
  <si>
    <t>FWT64</t>
  </si>
  <si>
    <t>Hay Mills Pharmacy</t>
  </si>
  <si>
    <t>1222 Coventry Road</t>
  </si>
  <si>
    <t>Hay Mills</t>
  </si>
  <si>
    <t xml:space="preserve">B25 8DU                  </t>
  </si>
  <si>
    <t xml:space="preserve">0121 6241413                            </t>
  </si>
  <si>
    <t>FW025</t>
  </si>
  <si>
    <t>Hustans Pharmacy</t>
  </si>
  <si>
    <t>366 Green Lane</t>
  </si>
  <si>
    <t xml:space="preserve">B9 5DT                   </t>
  </si>
  <si>
    <t xml:space="preserve">0121 7723047                            </t>
  </si>
  <si>
    <t>2007-05-19</t>
  </si>
  <si>
    <t>FW137</t>
  </si>
  <si>
    <t>553-555 Stratford Road</t>
  </si>
  <si>
    <t xml:space="preserve">B11 4LP                  </t>
  </si>
  <si>
    <t xml:space="preserve">0121 7720795                            </t>
  </si>
  <si>
    <t>2007-11-13</t>
  </si>
  <si>
    <t>FW167</t>
  </si>
  <si>
    <t>24-28 Grosvenor Shopp Ctr</t>
  </si>
  <si>
    <t xml:space="preserve">B31 2JU                  </t>
  </si>
  <si>
    <t xml:space="preserve">0121 4773845                            </t>
  </si>
  <si>
    <t>FW353</t>
  </si>
  <si>
    <t>Craig Croft Pharmacy</t>
  </si>
  <si>
    <t>Portacabin On Land</t>
  </si>
  <si>
    <t>Craig Croft</t>
  </si>
  <si>
    <t xml:space="preserve">B37 7TR                  </t>
  </si>
  <si>
    <t xml:space="preserve">0121 7705077                            </t>
  </si>
  <si>
    <t>FW577</t>
  </si>
  <si>
    <t>Cheswick Green Pharmacy</t>
  </si>
  <si>
    <t>12 Cheswick Way</t>
  </si>
  <si>
    <t>Cheswick Green, Shirley</t>
  </si>
  <si>
    <t xml:space="preserve">B90 4JA                  </t>
  </si>
  <si>
    <t xml:space="preserve">01564 702210                            </t>
  </si>
  <si>
    <t>FW675</t>
  </si>
  <si>
    <t>Tjl Dalton</t>
  </si>
  <si>
    <t>Dickens Heath Pharmacy</t>
  </si>
  <si>
    <t>114 Main Street</t>
  </si>
  <si>
    <t>Dickens Heath</t>
  </si>
  <si>
    <t xml:space="preserve">B90 1UA                  </t>
  </si>
  <si>
    <t xml:space="preserve">0121 7338848                            </t>
  </si>
  <si>
    <t>FW731</t>
  </si>
  <si>
    <t>Direct Healthcare Ltd</t>
  </si>
  <si>
    <t>Chemist Direct</t>
  </si>
  <si>
    <t>Unit 8 Junction 2 Ind Est</t>
  </si>
  <si>
    <t>Demuth Way</t>
  </si>
  <si>
    <t xml:space="preserve">B69 4LT                  </t>
  </si>
  <si>
    <t xml:space="preserve">0845 2590175                            </t>
  </si>
  <si>
    <t>2010-09-04</t>
  </si>
  <si>
    <t>FXE08</t>
  </si>
  <si>
    <t>Hamstead Pharmacy</t>
  </si>
  <si>
    <t>409 Rocky Lane</t>
  </si>
  <si>
    <t xml:space="preserve">B42 1NL                  </t>
  </si>
  <si>
    <t xml:space="preserve">0121 3573241                            </t>
  </si>
  <si>
    <t>FXE74</t>
  </si>
  <si>
    <t>Fox Oak Street</t>
  </si>
  <si>
    <t xml:space="preserve">B64 5HJ                  </t>
  </si>
  <si>
    <t xml:space="preserve">01384 847347                            </t>
  </si>
  <si>
    <t>FXG85</t>
  </si>
  <si>
    <t>Brutons Pharmacy (Bradley)</t>
  </si>
  <si>
    <t>1 Mervyn Place</t>
  </si>
  <si>
    <t xml:space="preserve">WV14 8DD                 </t>
  </si>
  <si>
    <t xml:space="preserve">01902 408108                            </t>
  </si>
  <si>
    <t>2005-09-12</t>
  </si>
  <si>
    <t>FXH48</t>
  </si>
  <si>
    <t>Haslucks Green Pharmacy</t>
  </si>
  <si>
    <t>130 Haslucks Green Road</t>
  </si>
  <si>
    <t xml:space="preserve">B90 2EH                  </t>
  </si>
  <si>
    <t>FXH51</t>
  </si>
  <si>
    <t>Wm.Morrison Supermarket</t>
  </si>
  <si>
    <t>Wallows Lane</t>
  </si>
  <si>
    <t xml:space="preserve">WS2 9BX                  </t>
  </si>
  <si>
    <t xml:space="preserve">01922 611008                            </t>
  </si>
  <si>
    <t>2010-05-18</t>
  </si>
  <si>
    <t>FXH78</t>
  </si>
  <si>
    <t>Bosworth Drive</t>
  </si>
  <si>
    <t xml:space="preserve">B37 5EX                  </t>
  </si>
  <si>
    <t xml:space="preserve">0121 7885710                            </t>
  </si>
  <si>
    <t>FXJ50</t>
  </si>
  <si>
    <t>1 The Green</t>
  </si>
  <si>
    <t>Meriden</t>
  </si>
  <si>
    <t xml:space="preserve">CV7 7LN                  </t>
  </si>
  <si>
    <t xml:space="preserve">01676 522722                            </t>
  </si>
  <si>
    <t>FXK26</t>
  </si>
  <si>
    <t>Brutons Pharmacy (Moxley)</t>
  </si>
  <si>
    <t>101 High Street</t>
  </si>
  <si>
    <t>Moxley</t>
  </si>
  <si>
    <t xml:space="preserve">WS10 8RT                 </t>
  </si>
  <si>
    <t xml:space="preserve">01902 402438                            </t>
  </si>
  <si>
    <t>FXN91</t>
  </si>
  <si>
    <t>199 Birchfield Road</t>
  </si>
  <si>
    <t xml:space="preserve">B19 1LL                  </t>
  </si>
  <si>
    <t xml:space="preserve">0121 5516845                            </t>
  </si>
  <si>
    <t>FXV00</t>
  </si>
  <si>
    <t>Aimfur Health Limited</t>
  </si>
  <si>
    <t>Washwood Heath Pharmacy</t>
  </si>
  <si>
    <t>881 Washwood Heath Road</t>
  </si>
  <si>
    <t xml:space="preserve">B8 2NA                   </t>
  </si>
  <si>
    <t xml:space="preserve">0121 7832042                            </t>
  </si>
  <si>
    <t>2014-03-14</t>
  </si>
  <si>
    <t>FXV40</t>
  </si>
  <si>
    <t>255 Lyndon Road</t>
  </si>
  <si>
    <t xml:space="preserve">B92 7QP                  </t>
  </si>
  <si>
    <t xml:space="preserve">0121 7428325                            </t>
  </si>
  <si>
    <t>2007-05-10</t>
  </si>
  <si>
    <t>FX156</t>
  </si>
  <si>
    <t>4 Sunbury Road</t>
  </si>
  <si>
    <t>Longbridge</t>
  </si>
  <si>
    <t xml:space="preserve">B31 4LJ                  </t>
  </si>
  <si>
    <t xml:space="preserve">0121 4752655                            </t>
  </si>
  <si>
    <t>FX239</t>
  </si>
  <si>
    <t>Knights Solihull Pharmacy</t>
  </si>
  <si>
    <t>3 Grove Road</t>
  </si>
  <si>
    <t xml:space="preserve">B91 2AG                  </t>
  </si>
  <si>
    <t xml:space="preserve">0121 7094335                            </t>
  </si>
  <si>
    <t>FX767</t>
  </si>
  <si>
    <t>134 Anderton Road</t>
  </si>
  <si>
    <t xml:space="preserve">B11 1ND                  </t>
  </si>
  <si>
    <t xml:space="preserve">0121 7725955                            </t>
  </si>
  <si>
    <t>FYH42</t>
  </si>
  <si>
    <t>Sodaskill LTD</t>
  </si>
  <si>
    <t>Friar Park Pharmacy</t>
  </si>
  <si>
    <t>158 Crankhall Lane</t>
  </si>
  <si>
    <t xml:space="preserve">WS10 0EB                 </t>
  </si>
  <si>
    <t xml:space="preserve">0121 5023865                            </t>
  </si>
  <si>
    <t>FYQ71</t>
  </si>
  <si>
    <t>352 Bradford Road</t>
  </si>
  <si>
    <t xml:space="preserve">B36 9AD                  </t>
  </si>
  <si>
    <t xml:space="preserve">0121 7473062                            </t>
  </si>
  <si>
    <t>FYX05</t>
  </si>
  <si>
    <t>S &amp; K Ltd</t>
  </si>
  <si>
    <t>Hallmark Chemist</t>
  </si>
  <si>
    <t>245a Bevington Road</t>
  </si>
  <si>
    <t xml:space="preserve">B6 6HT                   </t>
  </si>
  <si>
    <t xml:space="preserve">0121 3274687                            </t>
  </si>
  <si>
    <t>FYY02</t>
  </si>
  <si>
    <t>Jalota SK</t>
  </si>
  <si>
    <t>Druids Heath Pharmacy</t>
  </si>
  <si>
    <t>17 Pound Road</t>
  </si>
  <si>
    <t>Druids Heath</t>
  </si>
  <si>
    <t xml:space="preserve">B14 5SB                  </t>
  </si>
  <si>
    <t xml:space="preserve">0121 4305535                            </t>
  </si>
  <si>
    <t>FY374</t>
  </si>
  <si>
    <t>Baden RS</t>
  </si>
  <si>
    <t>Rexall Chemist</t>
  </si>
  <si>
    <t>204 Penn Road</t>
  </si>
  <si>
    <t xml:space="preserve">WV4 4AA                  </t>
  </si>
  <si>
    <t>FAD81</t>
  </si>
  <si>
    <t>Total Health Pharmacy Ltd</t>
  </si>
  <si>
    <t>14 Gregor Shanks Way</t>
  </si>
  <si>
    <t>Watton</t>
  </si>
  <si>
    <t xml:space="preserve">IP25 6FA                 </t>
  </si>
  <si>
    <t xml:space="preserve">01953 881157                            </t>
  </si>
  <si>
    <t>FAG01</t>
  </si>
  <si>
    <t>Unit E1 Gapton Hl Rtl Pk</t>
  </si>
  <si>
    <t>Gapton Hall Road</t>
  </si>
  <si>
    <t xml:space="preserve">NR31 0NL                 </t>
  </si>
  <si>
    <t xml:space="preserve">01493 663314                            </t>
  </si>
  <si>
    <t>2006-08-22</t>
  </si>
  <si>
    <t>FAJ14</t>
  </si>
  <si>
    <t>Barbour Pharmacy</t>
  </si>
  <si>
    <t>119 Bramford Road</t>
  </si>
  <si>
    <t xml:space="preserve">IP1 2LW                  </t>
  </si>
  <si>
    <t xml:space="preserve">01473 254618                            </t>
  </si>
  <si>
    <t>FAJ34</t>
  </si>
  <si>
    <t>U &amp; U Ltd</t>
  </si>
  <si>
    <t>Delta Pharmacy</t>
  </si>
  <si>
    <t>57- 59 Foxhall Road</t>
  </si>
  <si>
    <t xml:space="preserve">IP3 8JU                  </t>
  </si>
  <si>
    <t xml:space="preserve">01473 257843                            </t>
  </si>
  <si>
    <t>FAN68</t>
  </si>
  <si>
    <t>Petersfield Pharmacy</t>
  </si>
  <si>
    <t>56 Mill Road</t>
  </si>
  <si>
    <t xml:space="preserve">CB1 2AS                  </t>
  </si>
  <si>
    <t xml:space="preserve">01223 354383                            </t>
  </si>
  <si>
    <t>FAP54</t>
  </si>
  <si>
    <t xml:space="preserve">PE36 5AB                 </t>
  </si>
  <si>
    <t xml:space="preserve">01485 32228                             </t>
  </si>
  <si>
    <t>FAR67</t>
  </si>
  <si>
    <t>34-36 London Street</t>
  </si>
  <si>
    <t xml:space="preserve">NR2 1LD                  </t>
  </si>
  <si>
    <t xml:space="preserve">01603 621295                            </t>
  </si>
  <si>
    <t>FAV53</t>
  </si>
  <si>
    <t>54-56 Church Street</t>
  </si>
  <si>
    <t xml:space="preserve">01263 512231                            </t>
  </si>
  <si>
    <t>FAV81</t>
  </si>
  <si>
    <t>University Of East Anglia</t>
  </si>
  <si>
    <t>Bluebell Road</t>
  </si>
  <si>
    <t xml:space="preserve">NR4 7LG                  </t>
  </si>
  <si>
    <t xml:space="preserve">01603 505629                            </t>
  </si>
  <si>
    <t>2005-08-30</t>
  </si>
  <si>
    <t>FAW48</t>
  </si>
  <si>
    <t>23 Marylebone Road</t>
  </si>
  <si>
    <t>March</t>
  </si>
  <si>
    <t xml:space="preserve">PE15 8BG                 </t>
  </si>
  <si>
    <t xml:space="preserve">01354 651856                            </t>
  </si>
  <si>
    <t>2008-10-03</t>
  </si>
  <si>
    <t>FAW63</t>
  </si>
  <si>
    <t>Community Health Centre</t>
  </si>
  <si>
    <t>Croxton Road</t>
  </si>
  <si>
    <t xml:space="preserve">IP24 1JD                 </t>
  </si>
  <si>
    <t xml:space="preserve">01842 760301                            </t>
  </si>
  <si>
    <t>FA056</t>
  </si>
  <si>
    <t>William Frost Way</t>
  </si>
  <si>
    <t>Costessey</t>
  </si>
  <si>
    <t xml:space="preserve">NR5 0JS                  </t>
  </si>
  <si>
    <t>2006-10-12</t>
  </si>
  <si>
    <t>FA272</t>
  </si>
  <si>
    <t>46-47 Arbury Court</t>
  </si>
  <si>
    <t>Alexwood Road</t>
  </si>
  <si>
    <t xml:space="preserve">CB4 2JQ                  </t>
  </si>
  <si>
    <t>FA576</t>
  </si>
  <si>
    <t>90-92 Colman Road</t>
  </si>
  <si>
    <t xml:space="preserve">NR4 7EH                  </t>
  </si>
  <si>
    <t xml:space="preserve">01603 452718                            </t>
  </si>
  <si>
    <t>FA601</t>
  </si>
  <si>
    <t>Crownmax LTD</t>
  </si>
  <si>
    <t>Lakenheath Pharmacy</t>
  </si>
  <si>
    <t>40 High Street</t>
  </si>
  <si>
    <t>Lakenheath</t>
  </si>
  <si>
    <t xml:space="preserve">IP27 9JS                 </t>
  </si>
  <si>
    <t xml:space="preserve">01842 861747                            </t>
  </si>
  <si>
    <t>FA886</t>
  </si>
  <si>
    <t>Odedra RC</t>
  </si>
  <si>
    <t>Rectory Gardens</t>
  </si>
  <si>
    <t>Old Fletton</t>
  </si>
  <si>
    <t xml:space="preserve">PE2 8AY                  </t>
  </si>
  <si>
    <t xml:space="preserve">01733 342081                            </t>
  </si>
  <si>
    <t>1981-08-01</t>
  </si>
  <si>
    <t>FCF31</t>
  </si>
  <si>
    <t>94-96 High Street</t>
  </si>
  <si>
    <t xml:space="preserve">PE30 1BL                 </t>
  </si>
  <si>
    <t xml:space="preserve">01553 772427                            </t>
  </si>
  <si>
    <t>FCF83</t>
  </si>
  <si>
    <t>47-47a Market Street</t>
  </si>
  <si>
    <t xml:space="preserve">NR18 0AJ                 </t>
  </si>
  <si>
    <t xml:space="preserve">01953 602115                            </t>
  </si>
  <si>
    <t>FCF97</t>
  </si>
  <si>
    <t>Buckden Services Ltd</t>
  </si>
  <si>
    <t>Buckden Pharmacy</t>
  </si>
  <si>
    <t>8 Hunts End</t>
  </si>
  <si>
    <t>Buckden</t>
  </si>
  <si>
    <t>St Neots</t>
  </si>
  <si>
    <t xml:space="preserve">PE19 5SU                 </t>
  </si>
  <si>
    <t xml:space="preserve">01480 810077                            </t>
  </si>
  <si>
    <t>FCF98</t>
  </si>
  <si>
    <t>The Nene Valley Med Ctr</t>
  </si>
  <si>
    <t>Clayton Orton Goldhay</t>
  </si>
  <si>
    <t xml:space="preserve">PE2 5SD                  </t>
  </si>
  <si>
    <t xml:space="preserve">01733 234244                            </t>
  </si>
  <si>
    <t>FCH09</t>
  </si>
  <si>
    <t>115 Station Road</t>
  </si>
  <si>
    <t>Impington</t>
  </si>
  <si>
    <t xml:space="preserve">CB24 9NP                 </t>
  </si>
  <si>
    <t xml:space="preserve">01223 234754                            </t>
  </si>
  <si>
    <t>1995-04-13</t>
  </si>
  <si>
    <t>FCL57</t>
  </si>
  <si>
    <t>Pharmazone LTD</t>
  </si>
  <si>
    <t>Unit 4,Anderson House</t>
  </si>
  <si>
    <t>Rapier Street</t>
  </si>
  <si>
    <t xml:space="preserve">IP2 8JS                  </t>
  </si>
  <si>
    <t xml:space="preserve">01473 689770                            </t>
  </si>
  <si>
    <t>FCM31</t>
  </si>
  <si>
    <t>Granville Pharmacy</t>
  </si>
  <si>
    <t>35 Granville Street</t>
  </si>
  <si>
    <t xml:space="preserve">PE1 2QQ                  </t>
  </si>
  <si>
    <t xml:space="preserve">01733 349244                            </t>
  </si>
  <si>
    <t>FCT98</t>
  </si>
  <si>
    <t>138 High Street</t>
  </si>
  <si>
    <t xml:space="preserve">NR31 6QX                 </t>
  </si>
  <si>
    <t xml:space="preserve">01493 661007                            </t>
  </si>
  <si>
    <t>FC045</t>
  </si>
  <si>
    <t>37-39 Cornhill</t>
  </si>
  <si>
    <t xml:space="preserve">IP33 1DX                 </t>
  </si>
  <si>
    <t xml:space="preserve">01284 754141                            </t>
  </si>
  <si>
    <t>1997-02-28</t>
  </si>
  <si>
    <t>FC095</t>
  </si>
  <si>
    <t>The Old Swan Pharmacy Limited</t>
  </si>
  <si>
    <t>The Old Swan Pharmacy</t>
  </si>
  <si>
    <t>Kimbolton</t>
  </si>
  <si>
    <t xml:space="preserve">PE28 0HB                 </t>
  </si>
  <si>
    <t xml:space="preserve">01480 860282                            </t>
  </si>
  <si>
    <t>2013-03-20</t>
  </si>
  <si>
    <t>FC181</t>
  </si>
  <si>
    <t>8-10 High Causeway</t>
  </si>
  <si>
    <t xml:space="preserve">PE7 1AE                  </t>
  </si>
  <si>
    <t xml:space="preserve">01733 203531                            </t>
  </si>
  <si>
    <t>FC219</t>
  </si>
  <si>
    <t>5 The Pavement</t>
  </si>
  <si>
    <t xml:space="preserve">PE27 5AD                 </t>
  </si>
  <si>
    <t xml:space="preserve">01480 462109                            </t>
  </si>
  <si>
    <t>FC248</t>
  </si>
  <si>
    <t>17 Barnwell Road</t>
  </si>
  <si>
    <t xml:space="preserve">CB5 8RG                  </t>
  </si>
  <si>
    <t xml:space="preserve">01223 241176                            </t>
  </si>
  <si>
    <t>FC270</t>
  </si>
  <si>
    <t>Bedingfield Way</t>
  </si>
  <si>
    <t xml:space="preserve">IP32 7EJ                 </t>
  </si>
  <si>
    <t xml:space="preserve">01284 724671                            </t>
  </si>
  <si>
    <t>FC484</t>
  </si>
  <si>
    <t>Springlands Road</t>
  </si>
  <si>
    <t xml:space="preserve">CO10 1GY                 </t>
  </si>
  <si>
    <t xml:space="preserve">01787 258247                            </t>
  </si>
  <si>
    <t>FC508</t>
  </si>
  <si>
    <t>Lidl Retail Park</t>
  </si>
  <si>
    <t xml:space="preserve">NR21 8JG                 </t>
  </si>
  <si>
    <t xml:space="preserve">01328 851944                            </t>
  </si>
  <si>
    <t>FC679</t>
  </si>
  <si>
    <t>22 West End Street</t>
  </si>
  <si>
    <t xml:space="preserve">NR2 4JJ                  </t>
  </si>
  <si>
    <t xml:space="preserve">01603 620121                            </t>
  </si>
  <si>
    <t>FDC73</t>
  </si>
  <si>
    <t>94 The Paddocks</t>
  </si>
  <si>
    <t xml:space="preserve">NR6 7HS                  </t>
  </si>
  <si>
    <t xml:space="preserve">01603 400337                            </t>
  </si>
  <si>
    <t>FDD08</t>
  </si>
  <si>
    <t>35 Market Place</t>
  </si>
  <si>
    <t xml:space="preserve">NR19 2AP                 </t>
  </si>
  <si>
    <t xml:space="preserve">01362 692793                            </t>
  </si>
  <si>
    <t>FDD96</t>
  </si>
  <si>
    <t>44-46 Station Road</t>
  </si>
  <si>
    <t>Heacham</t>
  </si>
  <si>
    <t xml:space="preserve">PE31 7EY                 </t>
  </si>
  <si>
    <t xml:space="preserve">01485 570297                            </t>
  </si>
  <si>
    <t>FDE48</t>
  </si>
  <si>
    <t>34 St.Matthews Street</t>
  </si>
  <si>
    <t xml:space="preserve">01473 252557                            </t>
  </si>
  <si>
    <t>FDE79</t>
  </si>
  <si>
    <t>Mountpharm Limited</t>
  </si>
  <si>
    <t>Croasdales Chemist,Mountpharm</t>
  </si>
  <si>
    <t>Mount Farm Surgery</t>
  </si>
  <si>
    <t>Lawson Place</t>
  </si>
  <si>
    <t xml:space="preserve">IP32 7EW                 </t>
  </si>
  <si>
    <t xml:space="preserve">01284 723061                            </t>
  </si>
  <si>
    <t>1992-03-16</t>
  </si>
  <si>
    <t>FDG73</t>
  </si>
  <si>
    <t xml:space="preserve">CB9 8AD                  </t>
  </si>
  <si>
    <t xml:space="preserve">01440 702058                            </t>
  </si>
  <si>
    <t>FDH21</t>
  </si>
  <si>
    <t>11-12 Anglia Square</t>
  </si>
  <si>
    <t xml:space="preserve">NR3 1DY                  </t>
  </si>
  <si>
    <t xml:space="preserve">01603 622524                            </t>
  </si>
  <si>
    <t>FDJ84</t>
  </si>
  <si>
    <t>14 The Britten Centre</t>
  </si>
  <si>
    <t xml:space="preserve">NR32 1LR                 </t>
  </si>
  <si>
    <t xml:space="preserve">01502 580237                            </t>
  </si>
  <si>
    <t>FDL32</t>
  </si>
  <si>
    <t>72a Ermine Street</t>
  </si>
  <si>
    <t xml:space="preserve">PE29 3EZ                 </t>
  </si>
  <si>
    <t>FDM43</t>
  </si>
  <si>
    <t>37 Market Place</t>
  </si>
  <si>
    <t xml:space="preserve">PE37 7LA                 </t>
  </si>
  <si>
    <t xml:space="preserve">01760 721208                            </t>
  </si>
  <si>
    <t>FDR30</t>
  </si>
  <si>
    <t>Acle</t>
  </si>
  <si>
    <t xml:space="preserve">NR13 3DY                 </t>
  </si>
  <si>
    <t xml:space="preserve">01493 750502                            </t>
  </si>
  <si>
    <t>FDV36</t>
  </si>
  <si>
    <t>Papworth Healthcare Ltd</t>
  </si>
  <si>
    <t>Papworth Pharmacy</t>
  </si>
  <si>
    <t>Papworth Surgery</t>
  </si>
  <si>
    <t>Chequers Lane</t>
  </si>
  <si>
    <t>Papworth Everard</t>
  </si>
  <si>
    <t>Cambridgeshrie</t>
  </si>
  <si>
    <t xml:space="preserve">CB23 3QQ                 </t>
  </si>
  <si>
    <t xml:space="preserve">01480 831415                            </t>
  </si>
  <si>
    <t>FD217</t>
  </si>
  <si>
    <t>14a Church Street</t>
  </si>
  <si>
    <t>Thorney</t>
  </si>
  <si>
    <t xml:space="preserve">PE6 0QB                  </t>
  </si>
  <si>
    <t xml:space="preserve">01733 270111                            </t>
  </si>
  <si>
    <t>FD365</t>
  </si>
  <si>
    <t>6-8 Market Street</t>
  </si>
  <si>
    <t xml:space="preserve">CB7 4PB                  </t>
  </si>
  <si>
    <t>FD555</t>
  </si>
  <si>
    <t>Burleigh Hill Centre</t>
  </si>
  <si>
    <t>Constable Road, St.Ives</t>
  </si>
  <si>
    <t>Huntingdon, Cambs.</t>
  </si>
  <si>
    <t xml:space="preserve">PE27 3ER                 </t>
  </si>
  <si>
    <t xml:space="preserve">01480 301614                            </t>
  </si>
  <si>
    <t>FEA06</t>
  </si>
  <si>
    <t>Bencas Chemist Limited</t>
  </si>
  <si>
    <t>Leiston Pharmacy</t>
  </si>
  <si>
    <t>Leiston</t>
  </si>
  <si>
    <t xml:space="preserve">IP16 4EW                 </t>
  </si>
  <si>
    <t xml:space="preserve">01728 832231                            </t>
  </si>
  <si>
    <t>FED38</t>
  </si>
  <si>
    <t>2 Mill Road</t>
  </si>
  <si>
    <t xml:space="preserve">CB9 8BD                  </t>
  </si>
  <si>
    <t xml:space="preserve">01440 702079                            </t>
  </si>
  <si>
    <t>FEN32</t>
  </si>
  <si>
    <t>11-13 Cornhill</t>
  </si>
  <si>
    <t xml:space="preserve">IP33 1BX                 </t>
  </si>
  <si>
    <t xml:space="preserve">01284 701516                            </t>
  </si>
  <si>
    <t>FEN53</t>
  </si>
  <si>
    <t>Garden HR</t>
  </si>
  <si>
    <t>Hurn Chemists</t>
  </si>
  <si>
    <t>143 Unthank Rd</t>
  </si>
  <si>
    <t xml:space="preserve">NR2 2PE                  </t>
  </si>
  <si>
    <t xml:space="preserve">01603 623769                            </t>
  </si>
  <si>
    <t>FEY12</t>
  </si>
  <si>
    <t>1 Gayton Road</t>
  </si>
  <si>
    <t>Gaywood</t>
  </si>
  <si>
    <t xml:space="preserve">PE30 4EA                 </t>
  </si>
  <si>
    <t xml:space="preserve">01553 774716                            </t>
  </si>
  <si>
    <t>1999-10-25</t>
  </si>
  <si>
    <t>FE181</t>
  </si>
  <si>
    <t>Albion Way</t>
  </si>
  <si>
    <t xml:space="preserve">NR1 1WR                  </t>
  </si>
  <si>
    <t xml:space="preserve">01603 662894                            </t>
  </si>
  <si>
    <t>2003-02-13</t>
  </si>
  <si>
    <t>FE246</t>
  </si>
  <si>
    <t>2-6 Hampton Court</t>
  </si>
  <si>
    <t>Westwood</t>
  </si>
  <si>
    <t xml:space="preserve">PE3 7JA                  </t>
  </si>
  <si>
    <t xml:space="preserve">01733 262854                            </t>
  </si>
  <si>
    <t>FE399</t>
  </si>
  <si>
    <t>26 Hening Avenue</t>
  </si>
  <si>
    <t>Ravenswood</t>
  </si>
  <si>
    <t xml:space="preserve">IP3 9QJ                  </t>
  </si>
  <si>
    <t xml:space="preserve">01473 279795                            </t>
  </si>
  <si>
    <t>FE814</t>
  </si>
  <si>
    <t>In-Store J Sainsbury</t>
  </si>
  <si>
    <t>1 Brazen Gate</t>
  </si>
  <si>
    <t>Off Queens Road,Norwich</t>
  </si>
  <si>
    <t xml:space="preserve">NR1 3RX                  </t>
  </si>
  <si>
    <t xml:space="preserve">01603 765575                            </t>
  </si>
  <si>
    <t>FFE75</t>
  </si>
  <si>
    <t>6 Kirkgate Street</t>
  </si>
  <si>
    <t>Walsoken</t>
  </si>
  <si>
    <t xml:space="preserve">PE13 3QR                 </t>
  </si>
  <si>
    <t xml:space="preserve">01945 429621                            </t>
  </si>
  <si>
    <t>2007-04-30</t>
  </si>
  <si>
    <t>FFG38</t>
  </si>
  <si>
    <t>12 St Stephens Street</t>
  </si>
  <si>
    <t xml:space="preserve">NR1 3SA                  </t>
  </si>
  <si>
    <t xml:space="preserve">01603 619179                            </t>
  </si>
  <si>
    <t>FFK32</t>
  </si>
  <si>
    <t>11-13 Wales Court</t>
  </si>
  <si>
    <t>Downham Market</t>
  </si>
  <si>
    <t xml:space="preserve">PE38 9JZ                 </t>
  </si>
  <si>
    <t xml:space="preserve">01366 382345                            </t>
  </si>
  <si>
    <t>FFK44</t>
  </si>
  <si>
    <t>31 Orwell Road</t>
  </si>
  <si>
    <t xml:space="preserve">IP11 7DD                 </t>
  </si>
  <si>
    <t>FFM40</t>
  </si>
  <si>
    <t>118-120 The Street</t>
  </si>
  <si>
    <t>Brundall</t>
  </si>
  <si>
    <t xml:space="preserve">NR13 5LP                 </t>
  </si>
  <si>
    <t xml:space="preserve">01603 713120                            </t>
  </si>
  <si>
    <t>FFN78</t>
  </si>
  <si>
    <t>The Old School</t>
  </si>
  <si>
    <t>The Common, Mulbarton</t>
  </si>
  <si>
    <t xml:space="preserve">NR14 8AE                 </t>
  </si>
  <si>
    <t xml:space="preserve">01508 570770                            </t>
  </si>
  <si>
    <t>FFR55</t>
  </si>
  <si>
    <t>The New Queen St. Surgery</t>
  </si>
  <si>
    <t>Syers Lane, Whittlesey</t>
  </si>
  <si>
    <t xml:space="preserve">PE7 1AT                  </t>
  </si>
  <si>
    <t>FFW78</t>
  </si>
  <si>
    <t>Welch Stoke Park Pharmacy</t>
  </si>
  <si>
    <t>51 Stoke Park Drive</t>
  </si>
  <si>
    <t xml:space="preserve">IP2 9TH                  </t>
  </si>
  <si>
    <t xml:space="preserve">01473 686469                            </t>
  </si>
  <si>
    <t>FFY77</t>
  </si>
  <si>
    <t>Coliseum Precinct</t>
  </si>
  <si>
    <t xml:space="preserve">01493 662354                            </t>
  </si>
  <si>
    <t>FF028</t>
  </si>
  <si>
    <t>6 Centre Point</t>
  </si>
  <si>
    <t>Fairstead</t>
  </si>
  <si>
    <t xml:space="preserve">PE30 4SR                 </t>
  </si>
  <si>
    <t xml:space="preserve">01553 763200                            </t>
  </si>
  <si>
    <t>FF148</t>
  </si>
  <si>
    <t>Lansdowne Road, Yaxley</t>
  </si>
  <si>
    <t xml:space="preserve">01733 242580                            </t>
  </si>
  <si>
    <t>FF368</t>
  </si>
  <si>
    <t>Cedars Link Road</t>
  </si>
  <si>
    <t xml:space="preserve">IP14 5BE                 </t>
  </si>
  <si>
    <t xml:space="preserve">01449 609487                            </t>
  </si>
  <si>
    <t>FF862</t>
  </si>
  <si>
    <t>Eye</t>
  </si>
  <si>
    <t xml:space="preserve">PE6 7UP                  </t>
  </si>
  <si>
    <t xml:space="preserve">01733 222125                            </t>
  </si>
  <si>
    <t>FGC20</t>
  </si>
  <si>
    <t>Stowmarket Health Centre</t>
  </si>
  <si>
    <t>Violet Hill Road</t>
  </si>
  <si>
    <t xml:space="preserve">IP14 1NL                 </t>
  </si>
  <si>
    <t xml:space="preserve">01449 615561                            </t>
  </si>
  <si>
    <t>FGH18</t>
  </si>
  <si>
    <t>58 Queens Way</t>
  </si>
  <si>
    <t xml:space="preserve">IP3 9EX                  </t>
  </si>
  <si>
    <t xml:space="preserve">01473 727634                            </t>
  </si>
  <si>
    <t>FGV20</t>
  </si>
  <si>
    <t>N &amp; L Martin Ltd</t>
  </si>
  <si>
    <t>Key Chemists</t>
  </si>
  <si>
    <t>44 Sutton Road</t>
  </si>
  <si>
    <t>Terrington St Clement</t>
  </si>
  <si>
    <t xml:space="preserve">PE34 4PQ                 </t>
  </si>
  <si>
    <t xml:space="preserve">01553 829630                            </t>
  </si>
  <si>
    <t>1992-10-29</t>
  </si>
  <si>
    <t>FG275</t>
  </si>
  <si>
    <t>Anson Rd,Martlesham Heath</t>
  </si>
  <si>
    <t xml:space="preserve">IP5 3RU                  </t>
  </si>
  <si>
    <t xml:space="preserve">01473 200747                            </t>
  </si>
  <si>
    <t>FG285</t>
  </si>
  <si>
    <t>Donald G Hayden (Chemists) Limited</t>
  </si>
  <si>
    <t>High Street Pharmacy</t>
  </si>
  <si>
    <t>High Street Surgery</t>
  </si>
  <si>
    <t xml:space="preserve">NR32 1JE                 </t>
  </si>
  <si>
    <t xml:space="preserve">01502 580002                            </t>
  </si>
  <si>
    <t>2013-01-21</t>
  </si>
  <si>
    <t>FG469</t>
  </si>
  <si>
    <t>Lamson Limited</t>
  </si>
  <si>
    <t>4 Ellenbrook Green</t>
  </si>
  <si>
    <t xml:space="preserve">IP2 9RR                  </t>
  </si>
  <si>
    <t xml:space="preserve">01473 685859                            </t>
  </si>
  <si>
    <t>FHC44</t>
  </si>
  <si>
    <t>187 London Road South</t>
  </si>
  <si>
    <t xml:space="preserve">NR33 0DR                 </t>
  </si>
  <si>
    <t xml:space="preserve">01502 573287                            </t>
  </si>
  <si>
    <t>1990-04-29</t>
  </si>
  <si>
    <t>FHJ82</t>
  </si>
  <si>
    <t>Pledger Pharmacy Ltd</t>
  </si>
  <si>
    <t>205 Holt Road</t>
  </si>
  <si>
    <t>Horsford</t>
  </si>
  <si>
    <t xml:space="preserve">NR10 3DX                 </t>
  </si>
  <si>
    <t xml:space="preserve">01603 893993                            </t>
  </si>
  <si>
    <t>FHK98</t>
  </si>
  <si>
    <t xml:space="preserve">IP23 7AF                 </t>
  </si>
  <si>
    <t xml:space="preserve">01379 870233                            </t>
  </si>
  <si>
    <t>FHN43</t>
  </si>
  <si>
    <t>310 Sheldrake Drive</t>
  </si>
  <si>
    <t xml:space="preserve">IP2 9LF                  </t>
  </si>
  <si>
    <t xml:space="preserve">01473 683695                            </t>
  </si>
  <si>
    <t>1999-04-28</t>
  </si>
  <si>
    <t>FHT30</t>
  </si>
  <si>
    <t xml:space="preserve">01842 752846                            </t>
  </si>
  <si>
    <t>FHW95</t>
  </si>
  <si>
    <t>Sproughton Road</t>
  </si>
  <si>
    <t xml:space="preserve">IP1 5AS                  </t>
  </si>
  <si>
    <t xml:space="preserve">01473 747137                            </t>
  </si>
  <si>
    <t>FH304</t>
  </si>
  <si>
    <t>4 Albion Way</t>
  </si>
  <si>
    <t xml:space="preserve">NR1 1WU                  </t>
  </si>
  <si>
    <t xml:space="preserve">01603 766265                            </t>
  </si>
  <si>
    <t>2006-12-11</t>
  </si>
  <si>
    <t>FH348</t>
  </si>
  <si>
    <t>Woolpit Medical Services Ltd</t>
  </si>
  <si>
    <t>Woolpit Health Centre</t>
  </si>
  <si>
    <t>Woolpit</t>
  </si>
  <si>
    <t xml:space="preserve">IP30 9QU                 </t>
  </si>
  <si>
    <t xml:space="preserve">01359 240298                            </t>
  </si>
  <si>
    <t>2001-02-23</t>
  </si>
  <si>
    <t>FJA58</t>
  </si>
  <si>
    <t>Magdalen Way</t>
  </si>
  <si>
    <t xml:space="preserve">01493 661118                            </t>
  </si>
  <si>
    <t>FJE06</t>
  </si>
  <si>
    <t>59 Sidney Street</t>
  </si>
  <si>
    <t xml:space="preserve">CB2 3HX                  </t>
  </si>
  <si>
    <t xml:space="preserve">01223 353002                            </t>
  </si>
  <si>
    <t>FJH12</t>
  </si>
  <si>
    <t>Apris Medical Services Ltd</t>
  </si>
  <si>
    <t>Cromer Pharmacy</t>
  </si>
  <si>
    <t>48 Overstrand Road</t>
  </si>
  <si>
    <t xml:space="preserve">NR27 0AJ                 </t>
  </si>
  <si>
    <t xml:space="preserve">01263 513148                            </t>
  </si>
  <si>
    <t>FJK89</t>
  </si>
  <si>
    <t>Stanground Surgery</t>
  </si>
  <si>
    <t>Whittlesey Rd,Stanground</t>
  </si>
  <si>
    <t xml:space="preserve">PE2 8RB                  </t>
  </si>
  <si>
    <t xml:space="preserve">01733 343678                            </t>
  </si>
  <si>
    <t>FJL28</t>
  </si>
  <si>
    <t>8 Cox Lane</t>
  </si>
  <si>
    <t xml:space="preserve">IP4 1HT                  </t>
  </si>
  <si>
    <t xml:space="preserve">01473 230303                            </t>
  </si>
  <si>
    <t>FJN24</t>
  </si>
  <si>
    <t>140 Thunder Lane</t>
  </si>
  <si>
    <t>Thorpe St Andrew</t>
  </si>
  <si>
    <t xml:space="preserve">NR7 0JE                  </t>
  </si>
  <si>
    <t xml:space="preserve">01603 300140                            </t>
  </si>
  <si>
    <t>FJW80</t>
  </si>
  <si>
    <t>Hostmoor Avenue</t>
  </si>
  <si>
    <t xml:space="preserve">PE15 0AX                 </t>
  </si>
  <si>
    <t xml:space="preserve">01354 648847                            </t>
  </si>
  <si>
    <t>2008-11-26</t>
  </si>
  <si>
    <t>FJ191</t>
  </si>
  <si>
    <t>26 Market Place</t>
  </si>
  <si>
    <t xml:space="preserve">IP19 8AY                 </t>
  </si>
  <si>
    <t xml:space="preserve">01986 834900                            </t>
  </si>
  <si>
    <t>FJ193</t>
  </si>
  <si>
    <t>22-24 High Street</t>
  </si>
  <si>
    <t>Chatteris</t>
  </si>
  <si>
    <t xml:space="preserve">PE16 6BG                 </t>
  </si>
  <si>
    <t xml:space="preserve">01354 692568                            </t>
  </si>
  <si>
    <t>FJ476</t>
  </si>
  <si>
    <t>145 Fircroft Road</t>
  </si>
  <si>
    <t xml:space="preserve">IP1 6PT                  </t>
  </si>
  <si>
    <t xml:space="preserve">01473 743801                            </t>
  </si>
  <si>
    <t>FJ667</t>
  </si>
  <si>
    <t xml:space="preserve">CB7 5HA                  </t>
  </si>
  <si>
    <t xml:space="preserve">01353 624094                            </t>
  </si>
  <si>
    <t>FJ710</t>
  </si>
  <si>
    <t>5-6 Grafton Centre</t>
  </si>
  <si>
    <t xml:space="preserve">CB1 1PS                  </t>
  </si>
  <si>
    <t xml:space="preserve">01223 302576                            </t>
  </si>
  <si>
    <t>1995-12-04</t>
  </si>
  <si>
    <t>FJ734</t>
  </si>
  <si>
    <t>4 St.Mary's Street</t>
  </si>
  <si>
    <t xml:space="preserve">NR35 1AX                 </t>
  </si>
  <si>
    <t xml:space="preserve">01986 892348                            </t>
  </si>
  <si>
    <t>FJ828</t>
  </si>
  <si>
    <t>Princess Of Wales Hpl</t>
  </si>
  <si>
    <t xml:space="preserve">01353 667603                            </t>
  </si>
  <si>
    <t>2004-07-05</t>
  </si>
  <si>
    <t>FKE72</t>
  </si>
  <si>
    <t>Cobholm &amp; Lichfield M Ctr</t>
  </si>
  <si>
    <t xml:space="preserve">01493 604587                            </t>
  </si>
  <si>
    <t>FKJ25</t>
  </si>
  <si>
    <t>42 Earlham West Centre</t>
  </si>
  <si>
    <t>West Earlham</t>
  </si>
  <si>
    <t xml:space="preserve">NR5 8AD                  </t>
  </si>
  <si>
    <t xml:space="preserve">01603 451318                            </t>
  </si>
  <si>
    <t>FKN11</t>
  </si>
  <si>
    <t>Hayden Donald G (Chemists) Ltd</t>
  </si>
  <si>
    <t>Holly Pharmacy</t>
  </si>
  <si>
    <t>1b Bridge Road</t>
  </si>
  <si>
    <t>Oulton Broad</t>
  </si>
  <si>
    <t xml:space="preserve">NR32 3LJ                 </t>
  </si>
  <si>
    <t xml:space="preserve">01502 583200                            </t>
  </si>
  <si>
    <t>FKT41</t>
  </si>
  <si>
    <t>Feldman D</t>
  </si>
  <si>
    <t>Gamlingay Pharmacy Ltd</t>
  </si>
  <si>
    <t>37 Church Street</t>
  </si>
  <si>
    <t>Gamlingay</t>
  </si>
  <si>
    <t>Sandy</t>
  </si>
  <si>
    <t xml:space="preserve">SG19 3JH                 </t>
  </si>
  <si>
    <t xml:space="preserve">01767 650334                            </t>
  </si>
  <si>
    <t>1996-05-22</t>
  </si>
  <si>
    <t>FKV43</t>
  </si>
  <si>
    <t xml:space="preserve">NR11 6EH                 </t>
  </si>
  <si>
    <t xml:space="preserve">01263 733118                            </t>
  </si>
  <si>
    <t>FKW27</t>
  </si>
  <si>
    <t>1 Priory Court</t>
  </si>
  <si>
    <t>43 St.Augustine's Way</t>
  </si>
  <si>
    <t>South Wootton,Kings Lynn</t>
  </si>
  <si>
    <t xml:space="preserve">PE30 3TE                 </t>
  </si>
  <si>
    <t xml:space="preserve">01553 672989                            </t>
  </si>
  <si>
    <t>FKY73</t>
  </si>
  <si>
    <t>31 Station Road</t>
  </si>
  <si>
    <t>Sheringham</t>
  </si>
  <si>
    <t xml:space="preserve">NR26 8RF                 </t>
  </si>
  <si>
    <t xml:space="preserve">01263 823128                            </t>
  </si>
  <si>
    <t>FK248</t>
  </si>
  <si>
    <t>The Guiltcross Club</t>
  </si>
  <si>
    <t>Queens Square</t>
  </si>
  <si>
    <t xml:space="preserve">NR17 2AF                 </t>
  </si>
  <si>
    <t xml:space="preserve">01953 452288                            </t>
  </si>
  <si>
    <t>FK361</t>
  </si>
  <si>
    <t>Serpentine Green</t>
  </si>
  <si>
    <t>Hampton Hargate</t>
  </si>
  <si>
    <t xml:space="preserve">PE7 8BD                  </t>
  </si>
  <si>
    <t xml:space="preserve">01733 462847                            </t>
  </si>
  <si>
    <t>1999-03-25</t>
  </si>
  <si>
    <t>FK436</t>
  </si>
  <si>
    <t xml:space="preserve">NR28 9BP                 </t>
  </si>
  <si>
    <t xml:space="preserve">01692 402092                            </t>
  </si>
  <si>
    <t>1997-09-06</t>
  </si>
  <si>
    <t>FK492</t>
  </si>
  <si>
    <t>Howells &amp; Jolley Ltd</t>
  </si>
  <si>
    <t xml:space="preserve">IP18 6DP                 </t>
  </si>
  <si>
    <t xml:space="preserve">01502 722370                            </t>
  </si>
  <si>
    <t>FK594</t>
  </si>
  <si>
    <t>Ali-Chem LTD</t>
  </si>
  <si>
    <t>Thomas Walker Pharmacy</t>
  </si>
  <si>
    <t>Thomas Walker Med Centre</t>
  </si>
  <si>
    <t>87 Princes Street</t>
  </si>
  <si>
    <t xml:space="preserve">PE1 2QP                  </t>
  </si>
  <si>
    <t xml:space="preserve">01733 313130                            </t>
  </si>
  <si>
    <t>FK813</t>
  </si>
  <si>
    <t>The Cornerstone Practice</t>
  </si>
  <si>
    <t>26 Elwyn Road</t>
  </si>
  <si>
    <t xml:space="preserve">PE15 9BF                 </t>
  </si>
  <si>
    <t xml:space="preserve">01354 652165                            </t>
  </si>
  <si>
    <t>FLC91</t>
  </si>
  <si>
    <t>Victoria Surgery</t>
  </si>
  <si>
    <t>82 Victoria Road</t>
  </si>
  <si>
    <t xml:space="preserve">NR33 9LU                 </t>
  </si>
  <si>
    <t xml:space="preserve">01502 511456                            </t>
  </si>
  <si>
    <t>2004-09-13</t>
  </si>
  <si>
    <t>FLF04</t>
  </si>
  <si>
    <t>81 Middletons Lane</t>
  </si>
  <si>
    <t xml:space="preserve">NR6 5SR                  </t>
  </si>
  <si>
    <t xml:space="preserve">01603 426943                            </t>
  </si>
  <si>
    <t>FLF14</t>
  </si>
  <si>
    <t>5 Tavern Street</t>
  </si>
  <si>
    <t xml:space="preserve">IP1 3AA                  </t>
  </si>
  <si>
    <t xml:space="preserve">01473 256525                            </t>
  </si>
  <si>
    <t>FLF21</t>
  </si>
  <si>
    <t>23 Huntingdon Street</t>
  </si>
  <si>
    <t xml:space="preserve">PE19 1BG                 </t>
  </si>
  <si>
    <t>FLF58</t>
  </si>
  <si>
    <t>Acle New Road</t>
  </si>
  <si>
    <t>Vauxhall</t>
  </si>
  <si>
    <t xml:space="preserve">NR30 1SF                 </t>
  </si>
  <si>
    <t xml:space="preserve">01493 843900                            </t>
  </si>
  <si>
    <t>FLG23</t>
  </si>
  <si>
    <t>Jai Chemist</t>
  </si>
  <si>
    <t xml:space="preserve">PE30 1AY                 </t>
  </si>
  <si>
    <t xml:space="preserve">01553 772828                            </t>
  </si>
  <si>
    <t>FLL19</t>
  </si>
  <si>
    <t xml:space="preserve">01379 642436                            </t>
  </si>
  <si>
    <t>FLM26</t>
  </si>
  <si>
    <t>Unit9, Beehive Centre</t>
  </si>
  <si>
    <t>Coldhams Lane</t>
  </si>
  <si>
    <t xml:space="preserve">CB1 3ER                  </t>
  </si>
  <si>
    <t xml:space="preserve">01223 531610                            </t>
  </si>
  <si>
    <t>FLN49</t>
  </si>
  <si>
    <t>76a London Road North</t>
  </si>
  <si>
    <t xml:space="preserve">NR32 1ET                 </t>
  </si>
  <si>
    <t xml:space="preserve">01502 585717                            </t>
  </si>
  <si>
    <t>FLR20</t>
  </si>
  <si>
    <t>Newlife Pharma Limited</t>
  </si>
  <si>
    <t>Botolph Bridge Pharmacy</t>
  </si>
  <si>
    <t>Sugar Way</t>
  </si>
  <si>
    <t xml:space="preserve">PE2 9QY                  </t>
  </si>
  <si>
    <t xml:space="preserve">01733 895974                            </t>
  </si>
  <si>
    <t>FLW94</t>
  </si>
  <si>
    <t>Coltishall Pharmacy</t>
  </si>
  <si>
    <t>Coltishall</t>
  </si>
  <si>
    <t xml:space="preserve">NR12 7AA                 </t>
  </si>
  <si>
    <t xml:space="preserve">01603 736784                            </t>
  </si>
  <si>
    <t>2011-05-11</t>
  </si>
  <si>
    <t>FL013</t>
  </si>
  <si>
    <t>46 Westgate</t>
  </si>
  <si>
    <t xml:space="preserve">PE1 1RE                  </t>
  </si>
  <si>
    <t xml:space="preserve">01733 319398                            </t>
  </si>
  <si>
    <t>2007-10-03</t>
  </si>
  <si>
    <t>FL030</t>
  </si>
  <si>
    <t>Mr Mohammed Nanji</t>
  </si>
  <si>
    <t>57 Ledbury Road</t>
  </si>
  <si>
    <t xml:space="preserve">PE3 9RF                  </t>
  </si>
  <si>
    <t xml:space="preserve">01733 261121                            </t>
  </si>
  <si>
    <t>FL131</t>
  </si>
  <si>
    <t>Chadburn Centre</t>
  </si>
  <si>
    <t>Paston</t>
  </si>
  <si>
    <t xml:space="preserve">PE4 7DG                  </t>
  </si>
  <si>
    <t xml:space="preserve">01733 322907                            </t>
  </si>
  <si>
    <t>FL369</t>
  </si>
  <si>
    <t>Thorpewood Medical Centre</t>
  </si>
  <si>
    <t>140 Woodside Road</t>
  </si>
  <si>
    <t xml:space="preserve">NR7 9QL                  </t>
  </si>
  <si>
    <t xml:space="preserve">01603 300800                            </t>
  </si>
  <si>
    <t>2006-11-27</t>
  </si>
  <si>
    <t>FL705</t>
  </si>
  <si>
    <t>Boots Chemist Ltd</t>
  </si>
  <si>
    <t>17 Old Market</t>
  </si>
  <si>
    <t xml:space="preserve">PE13 1NB                 </t>
  </si>
  <si>
    <t xml:space="preserve">01945 588497                            </t>
  </si>
  <si>
    <t>FMA81</t>
  </si>
  <si>
    <t>Ixworth Medical Services Ltd</t>
  </si>
  <si>
    <t>Ixworth Pharmacy</t>
  </si>
  <si>
    <t>Ixworth Surgery</t>
  </si>
  <si>
    <t>Peddars Close, Ixworth</t>
  </si>
  <si>
    <t xml:space="preserve">IP31 2HD                 </t>
  </si>
  <si>
    <t xml:space="preserve">01359 234020                            </t>
  </si>
  <si>
    <t>FMC67</t>
  </si>
  <si>
    <t>Mr Kassim Kurji</t>
  </si>
  <si>
    <t>50 Lincoln Road</t>
  </si>
  <si>
    <t xml:space="preserve">PE1 2RY                  </t>
  </si>
  <si>
    <t xml:space="preserve">01733 562045                            </t>
  </si>
  <si>
    <t>2008-08-30</t>
  </si>
  <si>
    <t>FMD92</t>
  </si>
  <si>
    <t>Magdalen Medical Practice</t>
  </si>
  <si>
    <t xml:space="preserve">NR3 4LF                  </t>
  </si>
  <si>
    <t xml:space="preserve">01603 416302                            </t>
  </si>
  <si>
    <t>FMF35</t>
  </si>
  <si>
    <t>Sutton Pharmacy</t>
  </si>
  <si>
    <t>29a High Street</t>
  </si>
  <si>
    <t xml:space="preserve">CB6 2RB                  </t>
  </si>
  <si>
    <t xml:space="preserve">01353 778024                            </t>
  </si>
  <si>
    <t>FMF36</t>
  </si>
  <si>
    <t>Gayton Road Health Centre</t>
  </si>
  <si>
    <t>Gayton Road</t>
  </si>
  <si>
    <t xml:space="preserve">PE30 4DY                 </t>
  </si>
  <si>
    <t xml:space="preserve">01553 766140                            </t>
  </si>
  <si>
    <t>FMR87</t>
  </si>
  <si>
    <t>Eaton Socon Health Centre</t>
  </si>
  <si>
    <t>274 Great North Road</t>
  </si>
  <si>
    <t>Eaton Socon, St Neots</t>
  </si>
  <si>
    <t xml:space="preserve">PE19 8BB                 </t>
  </si>
  <si>
    <t xml:space="preserve">01480 214355                            </t>
  </si>
  <si>
    <t>FM044</t>
  </si>
  <si>
    <t>Jank Nk (Chemist)</t>
  </si>
  <si>
    <t>32a Eltisley Avenue</t>
  </si>
  <si>
    <t>Newnham</t>
  </si>
  <si>
    <t xml:space="preserve">CB3 9JG                  </t>
  </si>
  <si>
    <t>FM201</t>
  </si>
  <si>
    <t>Barbour JR</t>
  </si>
  <si>
    <t>Rushmere Pharmacy</t>
  </si>
  <si>
    <t>428 Woodbridge Road</t>
  </si>
  <si>
    <t xml:space="preserve">IP4 4EL                  </t>
  </si>
  <si>
    <t xml:space="preserve">01473 714811                            </t>
  </si>
  <si>
    <t>FM241</t>
  </si>
  <si>
    <t>Kessingland Pharmacy</t>
  </si>
  <si>
    <t>Kessingland</t>
  </si>
  <si>
    <t xml:space="preserve">NR33 7QF                 </t>
  </si>
  <si>
    <t xml:space="preserve">01502 740251                            </t>
  </si>
  <si>
    <t>FM486</t>
  </si>
  <si>
    <t>237 Cherry Hinton Road</t>
  </si>
  <si>
    <t xml:space="preserve">CB1 7DA                  </t>
  </si>
  <si>
    <t xml:space="preserve">01223 247567                            </t>
  </si>
  <si>
    <t>FM607</t>
  </si>
  <si>
    <t>Bavalia JM</t>
  </si>
  <si>
    <t>Fulbourn</t>
  </si>
  <si>
    <t xml:space="preserve">CB21 5DH                 </t>
  </si>
  <si>
    <t>FNC92</t>
  </si>
  <si>
    <t>Felixstowe Road</t>
  </si>
  <si>
    <t>Warren Heath</t>
  </si>
  <si>
    <t xml:space="preserve">IP3 8TQ                  </t>
  </si>
  <si>
    <t xml:space="preserve">01473 727546                            </t>
  </si>
  <si>
    <t>FNC93</t>
  </si>
  <si>
    <t>39a High Street</t>
  </si>
  <si>
    <t>Cherry Hinton</t>
  </si>
  <si>
    <t xml:space="preserve">CB1 9HX                  </t>
  </si>
  <si>
    <t xml:space="preserve">01223 246535                            </t>
  </si>
  <si>
    <t>FND78</t>
  </si>
  <si>
    <t>Rossier A</t>
  </si>
  <si>
    <t>Milton Road Pharmacy</t>
  </si>
  <si>
    <t>123 Milton Rd</t>
  </si>
  <si>
    <t xml:space="preserve">CB4 1XE                  </t>
  </si>
  <si>
    <t xml:space="preserve">01223 353015                            </t>
  </si>
  <si>
    <t>1997-11-10</t>
  </si>
  <si>
    <t>FNE95</t>
  </si>
  <si>
    <t xml:space="preserve">01692 402103                            </t>
  </si>
  <si>
    <t>FNL18</t>
  </si>
  <si>
    <t>Graham Young (2007) Limited</t>
  </si>
  <si>
    <t>Graham Young (Chemist) 2007 Ltd</t>
  </si>
  <si>
    <t>Graham Young Pharmacy</t>
  </si>
  <si>
    <t>Lincoln Road</t>
  </si>
  <si>
    <t xml:space="preserve">PE1 3HA                  </t>
  </si>
  <si>
    <t xml:space="preserve">01773 554778                            </t>
  </si>
  <si>
    <t>2007-07-13</t>
  </si>
  <si>
    <t>FNM28</t>
  </si>
  <si>
    <t>Sawston</t>
  </si>
  <si>
    <t xml:space="preserve">CB22 3BG                 </t>
  </si>
  <si>
    <t xml:space="preserve">01223 832965                            </t>
  </si>
  <si>
    <t>FNQ51</t>
  </si>
  <si>
    <t>2 Manor Court</t>
  </si>
  <si>
    <t>Mildenhall</t>
  </si>
  <si>
    <t xml:space="preserve">IP28 7EH                 </t>
  </si>
  <si>
    <t xml:space="preserve">01638 712540                            </t>
  </si>
  <si>
    <t>FN841</t>
  </si>
  <si>
    <t>Mid-Suffolk Medical Supplies Ltd</t>
  </si>
  <si>
    <t>Needham Market Pharmacy</t>
  </si>
  <si>
    <t>Needham Market</t>
  </si>
  <si>
    <t xml:space="preserve">IP6 8EZ                  </t>
  </si>
  <si>
    <t xml:space="preserve">01449 722662                            </t>
  </si>
  <si>
    <t>FPA48</t>
  </si>
  <si>
    <t>28 Petty Cury &amp;</t>
  </si>
  <si>
    <t>65-67 Sidney Street</t>
  </si>
  <si>
    <t xml:space="preserve">CB2 3ND                  </t>
  </si>
  <si>
    <t>FPF06</t>
  </si>
  <si>
    <t xml:space="preserve">NR17 2AH                 </t>
  </si>
  <si>
    <t xml:space="preserve">01953 452112                            </t>
  </si>
  <si>
    <t>FPF47</t>
  </si>
  <si>
    <t>22 Main Street</t>
  </si>
  <si>
    <t>Littleport</t>
  </si>
  <si>
    <t xml:space="preserve">CB6 1PJ                  </t>
  </si>
  <si>
    <t>FPG21</t>
  </si>
  <si>
    <t>Croasdale &amp; Sons</t>
  </si>
  <si>
    <t>The Cornhill</t>
  </si>
  <si>
    <t xml:space="preserve">IP33 1BE                 </t>
  </si>
  <si>
    <t xml:space="preserve">01284 754700                            </t>
  </si>
  <si>
    <t>FPJ79</t>
  </si>
  <si>
    <t>Fitzwilliam Pharmacy</t>
  </si>
  <si>
    <t>30 Trumpington Street</t>
  </si>
  <si>
    <t xml:space="preserve">CB2 1QZ                  </t>
  </si>
  <si>
    <t xml:space="preserve">01223 359449                            </t>
  </si>
  <si>
    <t>FPK57</t>
  </si>
  <si>
    <t>Unit 15 The Horsefair</t>
  </si>
  <si>
    <t xml:space="preserve">PE13 1AR                 </t>
  </si>
  <si>
    <t>FPQ65</t>
  </si>
  <si>
    <t>Co-Op Pharmacy</t>
  </si>
  <si>
    <t>Bradwell</t>
  </si>
  <si>
    <t xml:space="preserve">NR31 8HS                 </t>
  </si>
  <si>
    <t xml:space="preserve">01493 603573                            </t>
  </si>
  <si>
    <t>2001-07-09</t>
  </si>
  <si>
    <t>FPT87</t>
  </si>
  <si>
    <t>183-185 Hamilton Road</t>
  </si>
  <si>
    <t xml:space="preserve">IP11 7DT                 </t>
  </si>
  <si>
    <t xml:space="preserve">01394 282325                            </t>
  </si>
  <si>
    <t>FPX90</t>
  </si>
  <si>
    <t>Kingston Road</t>
  </si>
  <si>
    <t xml:space="preserve">NR19 1WB                 </t>
  </si>
  <si>
    <t xml:space="preserve">01362 609847                            </t>
  </si>
  <si>
    <t>FP164</t>
  </si>
  <si>
    <t>17-19 Broad Street</t>
  </si>
  <si>
    <t xml:space="preserve">PE15 8TP                 </t>
  </si>
  <si>
    <t>FP300</t>
  </si>
  <si>
    <t>1 Little Back Lane</t>
  </si>
  <si>
    <t>Debenham, Stowmarket</t>
  </si>
  <si>
    <t xml:space="preserve">IP14 6RB                 </t>
  </si>
  <si>
    <t xml:space="preserve">01728 860421                            </t>
  </si>
  <si>
    <t>FP684</t>
  </si>
  <si>
    <t>350 Nacton Road</t>
  </si>
  <si>
    <t xml:space="preserve">IP3 9NA                  </t>
  </si>
  <si>
    <t xml:space="preserve">01473 728407                            </t>
  </si>
  <si>
    <t>FP850</t>
  </si>
  <si>
    <t>Wessex Street</t>
  </si>
  <si>
    <t xml:space="preserve">NR2 2TJ                  </t>
  </si>
  <si>
    <t xml:space="preserve">01603 618936                            </t>
  </si>
  <si>
    <t>2006-06-07</t>
  </si>
  <si>
    <t>FQA30</t>
  </si>
  <si>
    <t>Rosedale Pharmacy</t>
  </si>
  <si>
    <t>Rosedale Surgery</t>
  </si>
  <si>
    <t>3 Ashburnham Way</t>
  </si>
  <si>
    <t xml:space="preserve">NR33 8LG                 </t>
  </si>
  <si>
    <t xml:space="preserve">01502 562101                            </t>
  </si>
  <si>
    <t>2013-08-09</t>
  </si>
  <si>
    <t>FQH01</t>
  </si>
  <si>
    <t>8 De Havilland Road</t>
  </si>
  <si>
    <t xml:space="preserve">PE13 3AN                 </t>
  </si>
  <si>
    <t xml:space="preserve">01945 588498                            </t>
  </si>
  <si>
    <t>FQJ21</t>
  </si>
  <si>
    <t>Unity House Pharmacy</t>
  </si>
  <si>
    <t>183 Mill Road</t>
  </si>
  <si>
    <t xml:space="preserve">CB1 3AN                  </t>
  </si>
  <si>
    <t xml:space="preserve">01223 210662                            </t>
  </si>
  <si>
    <t>FQJ81</t>
  </si>
  <si>
    <t>323 Aylsham Road</t>
  </si>
  <si>
    <t xml:space="preserve">NR3 2AB                  </t>
  </si>
  <si>
    <t xml:space="preserve">01603 487483                            </t>
  </si>
  <si>
    <t>FQP03</t>
  </si>
  <si>
    <t>Flaxland, Bretton</t>
  </si>
  <si>
    <t xml:space="preserve">PE3 8DA                  </t>
  </si>
  <si>
    <t xml:space="preserve">01733 264733                            </t>
  </si>
  <si>
    <t>2006-03-23</t>
  </si>
  <si>
    <t>FQP37</t>
  </si>
  <si>
    <t>Blue Boar Lane</t>
  </si>
  <si>
    <t>Sprowston</t>
  </si>
  <si>
    <t xml:space="preserve">NR7 8AB                  </t>
  </si>
  <si>
    <t xml:space="preserve">01603 605697                            </t>
  </si>
  <si>
    <t>FQP62</t>
  </si>
  <si>
    <t>Buttermarket Shopping Ctr</t>
  </si>
  <si>
    <t xml:space="preserve">IP1 1DT                  </t>
  </si>
  <si>
    <t xml:space="preserve">01473 286743                            </t>
  </si>
  <si>
    <t>FQ286</t>
  </si>
  <si>
    <t>124 Merchants Hall</t>
  </si>
  <si>
    <t>Lower Ground, Chapelfield</t>
  </si>
  <si>
    <t xml:space="preserve">NR1 1SH                  </t>
  </si>
  <si>
    <t xml:space="preserve">01603 629208                            </t>
  </si>
  <si>
    <t>FQ421</t>
  </si>
  <si>
    <t>Fordham Road</t>
  </si>
  <si>
    <t xml:space="preserve">CB8 7AH                  </t>
  </si>
  <si>
    <t xml:space="preserve">01638 387847                            </t>
  </si>
  <si>
    <t>FQ495</t>
  </si>
  <si>
    <t>Queensgate Centre</t>
  </si>
  <si>
    <t xml:space="preserve">PE1 1NW                  </t>
  </si>
  <si>
    <t xml:space="preserve">01733 314866                            </t>
  </si>
  <si>
    <t>FQ497</t>
  </si>
  <si>
    <t>Hayden Chemist</t>
  </si>
  <si>
    <t>Hayden House</t>
  </si>
  <si>
    <t xml:space="preserve">NR32 3LL                 </t>
  </si>
  <si>
    <t xml:space="preserve">01502 524151                            </t>
  </si>
  <si>
    <t>FQ840</t>
  </si>
  <si>
    <t>15 Ashburnham Way</t>
  </si>
  <si>
    <t>Carlton Colville</t>
  </si>
  <si>
    <t>Lowestoft, Suffolk</t>
  </si>
  <si>
    <t xml:space="preserve">01502 515897                            </t>
  </si>
  <si>
    <t>FQ856</t>
  </si>
  <si>
    <t>Pound Lane Dussindale Pk</t>
  </si>
  <si>
    <t>Thorpe St Andrews</t>
  </si>
  <si>
    <t xml:space="preserve">NR7 0SR                  </t>
  </si>
  <si>
    <t xml:space="preserve">01603 701102                            </t>
  </si>
  <si>
    <t>FRA30</t>
  </si>
  <si>
    <t>Sainsburys Supermarkets Limited</t>
  </si>
  <si>
    <t>Hadleigh Road</t>
  </si>
  <si>
    <t xml:space="preserve">IP2 0BX                  </t>
  </si>
  <si>
    <t xml:space="preserve">01473 286660                            </t>
  </si>
  <si>
    <t>2006-08-19</t>
  </si>
  <si>
    <t>FRC35</t>
  </si>
  <si>
    <t xml:space="preserve">IP16 4BZ                 </t>
  </si>
  <si>
    <t xml:space="preserve">01728 830545                            </t>
  </si>
  <si>
    <t>FRD48</t>
  </si>
  <si>
    <t>46-48 High Street</t>
  </si>
  <si>
    <t xml:space="preserve">NR26 8DT                 </t>
  </si>
  <si>
    <t xml:space="preserve">01263 824070                            </t>
  </si>
  <si>
    <t>FRF00</t>
  </si>
  <si>
    <t>West Rivergate Shop Ctre</t>
  </si>
  <si>
    <t>Viersen Platz</t>
  </si>
  <si>
    <t xml:space="preserve">PE1 1ET                  </t>
  </si>
  <si>
    <t xml:space="preserve">01733 556310                            </t>
  </si>
  <si>
    <t>2006-09-13</t>
  </si>
  <si>
    <t>FRH66</t>
  </si>
  <si>
    <t>Glenford Agencies Ltd</t>
  </si>
  <si>
    <t>Gft Davies &amp; Co.</t>
  </si>
  <si>
    <t>50 Hills Road</t>
  </si>
  <si>
    <t xml:space="preserve">CB2 1LA                  </t>
  </si>
  <si>
    <t xml:space="preserve">01223 352086                            </t>
  </si>
  <si>
    <t>FRK94</t>
  </si>
  <si>
    <t>416 Norwich Road</t>
  </si>
  <si>
    <t xml:space="preserve">IP1 5DX                  </t>
  </si>
  <si>
    <t xml:space="preserve">01473 741252                            </t>
  </si>
  <si>
    <t>2013-11-29</t>
  </si>
  <si>
    <t>FRP85</t>
  </si>
  <si>
    <t>Spixworth Pharmacy Ltd</t>
  </si>
  <si>
    <t>Spixworth Pharmacy</t>
  </si>
  <si>
    <t>106b Crostwick Lane</t>
  </si>
  <si>
    <t>Spixworth</t>
  </si>
  <si>
    <t xml:space="preserve">NR10 3NQ                 </t>
  </si>
  <si>
    <t xml:space="preserve">01603 890680                            </t>
  </si>
  <si>
    <t>FRT11</t>
  </si>
  <si>
    <t xml:space="preserve">IP28 7EF                 </t>
  </si>
  <si>
    <t xml:space="preserve">01638 712109                            </t>
  </si>
  <si>
    <t>FRV24</t>
  </si>
  <si>
    <t>37 Woodbridge Road East</t>
  </si>
  <si>
    <t xml:space="preserve">IP4 5QN                  </t>
  </si>
  <si>
    <t xml:space="preserve">01473 728007                            </t>
  </si>
  <si>
    <t>FR840</t>
  </si>
  <si>
    <t>57 Napier Place</t>
  </si>
  <si>
    <t>Orton Wistow</t>
  </si>
  <si>
    <t xml:space="preserve">PE2 6XN                  </t>
  </si>
  <si>
    <t xml:space="preserve">01733 233666                            </t>
  </si>
  <si>
    <t>2008-05-27</t>
  </si>
  <si>
    <t>FR918</t>
  </si>
  <si>
    <t>Linton Pharmacy Ltd</t>
  </si>
  <si>
    <t>Linton</t>
  </si>
  <si>
    <t xml:space="preserve">CB21 4HS                 </t>
  </si>
  <si>
    <t xml:space="preserve">01223 892018                            </t>
  </si>
  <si>
    <t>FTF01</t>
  </si>
  <si>
    <t>Guidebrook Limited</t>
  </si>
  <si>
    <t>West Town Chemist</t>
  </si>
  <si>
    <t>63-65 Mayors Walk</t>
  </si>
  <si>
    <t>West Town</t>
  </si>
  <si>
    <t xml:space="preserve">PE3 6EX                  </t>
  </si>
  <si>
    <t xml:space="preserve">01733 564144                            </t>
  </si>
  <si>
    <t>FTF42</t>
  </si>
  <si>
    <t>117f Ipswich Road</t>
  </si>
  <si>
    <t xml:space="preserve">NR4 6LD                  </t>
  </si>
  <si>
    <t xml:space="preserve">01603 454992                            </t>
  </si>
  <si>
    <t>FTG38</t>
  </si>
  <si>
    <t>Drayton</t>
  </si>
  <si>
    <t xml:space="preserve">NR8 6DW                  </t>
  </si>
  <si>
    <t xml:space="preserve">01603 260350                            </t>
  </si>
  <si>
    <t>FTL42</t>
  </si>
  <si>
    <t>S &amp; S (Chemists) Ltd</t>
  </si>
  <si>
    <t>Burnham Market</t>
  </si>
  <si>
    <t xml:space="preserve">PE31 8HD                 </t>
  </si>
  <si>
    <t xml:space="preserve">01328 738215                            </t>
  </si>
  <si>
    <t>FTM69</t>
  </si>
  <si>
    <t>1 Chaston Place</t>
  </si>
  <si>
    <t>29 High Street, Watton</t>
  </si>
  <si>
    <t xml:space="preserve">IP25 6XE                 </t>
  </si>
  <si>
    <t xml:space="preserve">01593 881258                            </t>
  </si>
  <si>
    <t>FTQ69</t>
  </si>
  <si>
    <t>The Bretton Ctr, Bretton</t>
  </si>
  <si>
    <t xml:space="preserve">PE3 8DN                  </t>
  </si>
  <si>
    <t xml:space="preserve">01733 262555                            </t>
  </si>
  <si>
    <t>FTY52</t>
  </si>
  <si>
    <t>St.Johns Road</t>
  </si>
  <si>
    <t>Belton</t>
  </si>
  <si>
    <t xml:space="preserve">NR31 9JT                 </t>
  </si>
  <si>
    <t xml:space="preserve">01493 781745                            </t>
  </si>
  <si>
    <t>FT042</t>
  </si>
  <si>
    <t>Angel Drove</t>
  </si>
  <si>
    <t xml:space="preserve">CB7 4DJ                  </t>
  </si>
  <si>
    <t xml:space="preserve">01353 809447                            </t>
  </si>
  <si>
    <t>FT339</t>
  </si>
  <si>
    <t>Horn Hill</t>
  </si>
  <si>
    <t xml:space="preserve">NR33 0PX                 </t>
  </si>
  <si>
    <t xml:space="preserve">01502 534210                            </t>
  </si>
  <si>
    <t>FT627</t>
  </si>
  <si>
    <t>4 The Market Place</t>
  </si>
  <si>
    <t>Hingham</t>
  </si>
  <si>
    <t xml:space="preserve">NR9 4AF                  </t>
  </si>
  <si>
    <t xml:space="preserve">01953 851759                            </t>
  </si>
  <si>
    <t>FT837</t>
  </si>
  <si>
    <t xml:space="preserve">CB8 8JX                  </t>
  </si>
  <si>
    <t xml:space="preserve">01638 662152                            </t>
  </si>
  <si>
    <t>FT890</t>
  </si>
  <si>
    <t xml:space="preserve">CB24 9LQ                 </t>
  </si>
  <si>
    <t xml:space="preserve">01223 232672                            </t>
  </si>
  <si>
    <t>FVE60</t>
  </si>
  <si>
    <t>38 Fitzroy Street</t>
  </si>
  <si>
    <t xml:space="preserve">CB1 1ER                  </t>
  </si>
  <si>
    <t xml:space="preserve">01223 366376                            </t>
  </si>
  <si>
    <t>FVL30</t>
  </si>
  <si>
    <t>159 Felixstowe Road</t>
  </si>
  <si>
    <t xml:space="preserve">IP3 8EB                  </t>
  </si>
  <si>
    <t xml:space="preserve">01473 727373                            </t>
  </si>
  <si>
    <t>FVN30</t>
  </si>
  <si>
    <t>78 Hall Road</t>
  </si>
  <si>
    <t xml:space="preserve">NR1 3HP                  </t>
  </si>
  <si>
    <t xml:space="preserve">01603 610138                            </t>
  </si>
  <si>
    <t>FVP32</t>
  </si>
  <si>
    <t xml:space="preserve">PE7 8BE                  </t>
  </si>
  <si>
    <t xml:space="preserve">01733 893528                            </t>
  </si>
  <si>
    <t>2005-11-05</t>
  </si>
  <si>
    <t>FVR16</t>
  </si>
  <si>
    <t>Yarrow Road, Fulbourn</t>
  </si>
  <si>
    <t xml:space="preserve">CB1 9BF                  </t>
  </si>
  <si>
    <t xml:space="preserve">01223 581647                            </t>
  </si>
  <si>
    <t>FVW73</t>
  </si>
  <si>
    <t>F P Cross Ltd</t>
  </si>
  <si>
    <t>Village Rise</t>
  </si>
  <si>
    <t>Weston Road</t>
  </si>
  <si>
    <t>Gunton, Lowestoft</t>
  </si>
  <si>
    <t xml:space="preserve">NR32 4PT                 </t>
  </si>
  <si>
    <t xml:space="preserve">01502 585296                            </t>
  </si>
  <si>
    <t>FVX25</t>
  </si>
  <si>
    <t>Talat Khoshakhlaq And Co Ltd</t>
  </si>
  <si>
    <t>2 Old Church Road</t>
  </si>
  <si>
    <t>Terrington St John</t>
  </si>
  <si>
    <t xml:space="preserve">PE14 7XA                 </t>
  </si>
  <si>
    <t>FV830</t>
  </si>
  <si>
    <t>The Orchard Surgery</t>
  </si>
  <si>
    <t>Commercial Road</t>
  </si>
  <si>
    <t>East Dereham</t>
  </si>
  <si>
    <t xml:space="preserve">NR19 1AE                 </t>
  </si>
  <si>
    <t xml:space="preserve">01362 692080                            </t>
  </si>
  <si>
    <t>FV898</t>
  </si>
  <si>
    <t>3 Market Gates</t>
  </si>
  <si>
    <t xml:space="preserve">NR30 2AX                 </t>
  </si>
  <si>
    <t xml:space="preserve">01493 859484                            </t>
  </si>
  <si>
    <t>FWE48</t>
  </si>
  <si>
    <t>Great Cambourne</t>
  </si>
  <si>
    <t xml:space="preserve">CB23 6JX                 </t>
  </si>
  <si>
    <t xml:space="preserve">01954 718296                            </t>
  </si>
  <si>
    <t>FWH33</t>
  </si>
  <si>
    <t>Oulton Village Med Ctr</t>
  </si>
  <si>
    <t xml:space="preserve">01502 530610                            </t>
  </si>
  <si>
    <t>FWJ14</t>
  </si>
  <si>
    <t>Little Paxton Pharmacy</t>
  </si>
  <si>
    <t>7 Parkway</t>
  </si>
  <si>
    <t>Little Paxton</t>
  </si>
  <si>
    <t xml:space="preserve">PE19 6PA                 </t>
  </si>
  <si>
    <t xml:space="preserve">01480 472669                            </t>
  </si>
  <si>
    <t>FWP72</t>
  </si>
  <si>
    <t>Mi Pharmacy (Eastfield Branch)</t>
  </si>
  <si>
    <t>127 Eastfield Road</t>
  </si>
  <si>
    <t xml:space="preserve">PE1 4AU                  </t>
  </si>
  <si>
    <t xml:space="preserve">01733 310751                            </t>
  </si>
  <si>
    <t>FW010</t>
  </si>
  <si>
    <t>Medi Plus Partners Limited</t>
  </si>
  <si>
    <t xml:space="preserve">PE1 2RA                  </t>
  </si>
  <si>
    <t xml:space="preserve">01733 551441                            </t>
  </si>
  <si>
    <t>FXA95</t>
  </si>
  <si>
    <t>Jeeves Healthcare Ltd</t>
  </si>
  <si>
    <t>19 The Street</t>
  </si>
  <si>
    <t>Bramford</t>
  </si>
  <si>
    <t xml:space="preserve">IP8 4DU                  </t>
  </si>
  <si>
    <t xml:space="preserve">01473 240871                            </t>
  </si>
  <si>
    <t>2014-05-03</t>
  </si>
  <si>
    <t>FXE88</t>
  </si>
  <si>
    <t>13-14 Market Hill</t>
  </si>
  <si>
    <t xml:space="preserve">CO10 2EA                 </t>
  </si>
  <si>
    <t xml:space="preserve">01787 372617                            </t>
  </si>
  <si>
    <t>FXV28</t>
  </si>
  <si>
    <t>54 Springfield Road</t>
  </si>
  <si>
    <t xml:space="preserve">NR31 6AD                 </t>
  </si>
  <si>
    <t xml:space="preserve">01493 662035                            </t>
  </si>
  <si>
    <t>FXX52</t>
  </si>
  <si>
    <t>Talat Khoshakhlaq &amp; Co Ltd</t>
  </si>
  <si>
    <t>Downham Market Health Ctr</t>
  </si>
  <si>
    <t>Paradise Road</t>
  </si>
  <si>
    <t xml:space="preserve">PE38 9JE                 </t>
  </si>
  <si>
    <t xml:space="preserve">01366 386500                            </t>
  </si>
  <si>
    <t>2004-12-08</t>
  </si>
  <si>
    <t>FXY17</t>
  </si>
  <si>
    <t xml:space="preserve">IP7 5EA                  </t>
  </si>
  <si>
    <t xml:space="preserve">01473 822134                            </t>
  </si>
  <si>
    <t>FX220</t>
  </si>
  <si>
    <t>189 Histon Road</t>
  </si>
  <si>
    <t xml:space="preserve">CB4 3HL                  </t>
  </si>
  <si>
    <t xml:space="preserve">01223 368537                            </t>
  </si>
  <si>
    <t>FX367</t>
  </si>
  <si>
    <t>Sjb And Avp Ltd</t>
  </si>
  <si>
    <t>Spring Road Pharmacy</t>
  </si>
  <si>
    <t>203 Spring Road</t>
  </si>
  <si>
    <t xml:space="preserve">IP4 5NQ                  </t>
  </si>
  <si>
    <t xml:space="preserve">01473 727661                            </t>
  </si>
  <si>
    <t>FX609</t>
  </si>
  <si>
    <t>David Jagger Ltd</t>
  </si>
  <si>
    <t>5-7 Staithe Street</t>
  </si>
  <si>
    <t>Wells-Next-The-Sea</t>
  </si>
  <si>
    <t xml:space="preserve">NR23 1AG                 </t>
  </si>
  <si>
    <t xml:space="preserve">01328 710239                            </t>
  </si>
  <si>
    <t>FX774</t>
  </si>
  <si>
    <t>Sussex Road</t>
  </si>
  <si>
    <t xml:space="preserve">NR31 6QB                 </t>
  </si>
  <si>
    <t xml:space="preserve">01493 655521                            </t>
  </si>
  <si>
    <t>FYE36</t>
  </si>
  <si>
    <t>George Clare Surgery</t>
  </si>
  <si>
    <t>Swan Drive,New Road</t>
  </si>
  <si>
    <t xml:space="preserve">PE16 6EX                 </t>
  </si>
  <si>
    <t xml:space="preserve">01354 695953                            </t>
  </si>
  <si>
    <t>FYK08</t>
  </si>
  <si>
    <t>Beccles Hcc Ltd</t>
  </si>
  <si>
    <t>War Memorial Hospital</t>
  </si>
  <si>
    <t>St Mary's Road</t>
  </si>
  <si>
    <t xml:space="preserve">NR34 9NQ                 </t>
  </si>
  <si>
    <t xml:space="preserve">01502 717278                            </t>
  </si>
  <si>
    <t>FYL71</t>
  </si>
  <si>
    <t>Units 1&amp;2,The New Rookery</t>
  </si>
  <si>
    <t xml:space="preserve">01638 664917                            </t>
  </si>
  <si>
    <t>FY361</t>
  </si>
  <si>
    <t>2 Church Lane</t>
  </si>
  <si>
    <t xml:space="preserve">NR31 8QW                 </t>
  </si>
  <si>
    <t xml:space="preserve">01493 602401                            </t>
  </si>
  <si>
    <t>FY734</t>
  </si>
  <si>
    <t>Bowthorpe Main Centre</t>
  </si>
  <si>
    <t>Bowthorpe</t>
  </si>
  <si>
    <t xml:space="preserve">NR5 9HA                  </t>
  </si>
  <si>
    <t xml:space="preserve">01603 748465                            </t>
  </si>
  <si>
    <t>1996-03-18</t>
  </si>
  <si>
    <t>FA673</t>
  </si>
  <si>
    <t>Allkare LTD</t>
  </si>
  <si>
    <t>22 St Johns Way</t>
  </si>
  <si>
    <t xml:space="preserve">SS17 7LJ                 </t>
  </si>
  <si>
    <t xml:space="preserve">01375 670919                            </t>
  </si>
  <si>
    <t>FC547</t>
  </si>
  <si>
    <t>Heron Retail Park</t>
  </si>
  <si>
    <t>Miles Gray Road</t>
  </si>
  <si>
    <t xml:space="preserve">SS14 3AF                 </t>
  </si>
  <si>
    <t xml:space="preserve">01268 885500                            </t>
  </si>
  <si>
    <t>FD086</t>
  </si>
  <si>
    <t>Chemicrest LTD</t>
  </si>
  <si>
    <t>39-41 Spa Road</t>
  </si>
  <si>
    <t xml:space="preserve">SS5 4AZ                  </t>
  </si>
  <si>
    <t xml:space="preserve">01702 203674                            </t>
  </si>
  <si>
    <t>FD403</t>
  </si>
  <si>
    <t>Third Avenue</t>
  </si>
  <si>
    <t xml:space="preserve">SS8 9SU                  </t>
  </si>
  <si>
    <t xml:space="preserve">01268 697709                            </t>
  </si>
  <si>
    <t>FEJ25</t>
  </si>
  <si>
    <t>Signal House</t>
  </si>
  <si>
    <t>Factory Lane West</t>
  </si>
  <si>
    <t xml:space="preserve">CO9 1EX                  </t>
  </si>
  <si>
    <t xml:space="preserve">01787 476646                            </t>
  </si>
  <si>
    <t>FET19</t>
  </si>
  <si>
    <t>Central Canvey PCC</t>
  </si>
  <si>
    <t>Long Road</t>
  </si>
  <si>
    <t xml:space="preserve">SS8 0JA                  </t>
  </si>
  <si>
    <t xml:space="preserve">01268 682761                            </t>
  </si>
  <si>
    <t>FE590</t>
  </si>
  <si>
    <t>54-62 Pier Avenue</t>
  </si>
  <si>
    <t xml:space="preserve">CO15 1QN                 </t>
  </si>
  <si>
    <t xml:space="preserve">01255 422200                            </t>
  </si>
  <si>
    <t>FE605</t>
  </si>
  <si>
    <t>7 Priory Walk</t>
  </si>
  <si>
    <t xml:space="preserve">CO1 1LG                  </t>
  </si>
  <si>
    <t xml:space="preserve">01206 562214                            </t>
  </si>
  <si>
    <t>FFQ99</t>
  </si>
  <si>
    <t>Elgon Chemists Ltd</t>
  </si>
  <si>
    <t>Elgon Chemists</t>
  </si>
  <si>
    <t>6-8 Nazeingbury Parade</t>
  </si>
  <si>
    <t>Nazeing</t>
  </si>
  <si>
    <t xml:space="preserve">EN9 2JL                  </t>
  </si>
  <si>
    <t xml:space="preserve">01992 892177                            </t>
  </si>
  <si>
    <t>FGG82</t>
  </si>
  <si>
    <t>11 Vine Parade</t>
  </si>
  <si>
    <t>Wivenhoe</t>
  </si>
  <si>
    <t xml:space="preserve">CO7 9HA                  </t>
  </si>
  <si>
    <t xml:space="preserve">01206 823605                            </t>
  </si>
  <si>
    <t>FHF14</t>
  </si>
  <si>
    <t>Church Langley Pharmacy</t>
  </si>
  <si>
    <t>Minton Lane</t>
  </si>
  <si>
    <t>Church Langley</t>
  </si>
  <si>
    <t xml:space="preserve">CM17 9TG                 </t>
  </si>
  <si>
    <t xml:space="preserve">01279 629065                            </t>
  </si>
  <si>
    <t>FHF92</t>
  </si>
  <si>
    <t>418 Whitmore Way</t>
  </si>
  <si>
    <t xml:space="preserve">SS14 2HB                 </t>
  </si>
  <si>
    <t xml:space="preserve">01268 520100                            </t>
  </si>
  <si>
    <t>FHH71</t>
  </si>
  <si>
    <t>Pills2u.Co.UK LTD</t>
  </si>
  <si>
    <t>Unit 5,Pond Chase Nursery</t>
  </si>
  <si>
    <t xml:space="preserve">SS5 4SR                  </t>
  </si>
  <si>
    <t xml:space="preserve">01702 200442                            </t>
  </si>
  <si>
    <t>FHH99</t>
  </si>
  <si>
    <t>37 Barfield Road</t>
  </si>
  <si>
    <t xml:space="preserve">CO5 8QX                  </t>
  </si>
  <si>
    <t xml:space="preserve">01206 382850                            </t>
  </si>
  <si>
    <t>FH090</t>
  </si>
  <si>
    <t>Eastgate Shopping Centre</t>
  </si>
  <si>
    <t xml:space="preserve">SS14 1JH                 </t>
  </si>
  <si>
    <t xml:space="preserve">01268 281708                            </t>
  </si>
  <si>
    <t>2004-03-26</t>
  </si>
  <si>
    <t>FJJ41</t>
  </si>
  <si>
    <t>72a &amp; 72b High Street</t>
  </si>
  <si>
    <t>Kelvedon</t>
  </si>
  <si>
    <t xml:space="preserve">CO5 9AE                  </t>
  </si>
  <si>
    <t xml:space="preserve">01376 570368                            </t>
  </si>
  <si>
    <t>FKD78</t>
  </si>
  <si>
    <t>74/75 Thurrock Lakeside</t>
  </si>
  <si>
    <t>Grays, Essex</t>
  </si>
  <si>
    <t xml:space="preserve">RM20 2ZG                 </t>
  </si>
  <si>
    <t xml:space="preserve">01708 869871                            </t>
  </si>
  <si>
    <t>FKK05</t>
  </si>
  <si>
    <t>Dave B</t>
  </si>
  <si>
    <t>Dave's Chemist</t>
  </si>
  <si>
    <t>Purfleet Care Centre</t>
  </si>
  <si>
    <t>Tank Hill Road</t>
  </si>
  <si>
    <t>Purfleet</t>
  </si>
  <si>
    <t xml:space="preserve">RM19 1SX                 </t>
  </si>
  <si>
    <t>FLE07</t>
  </si>
  <si>
    <t>Mr Bj Patel &amp; Mrs Ub Patel</t>
  </si>
  <si>
    <t>Elora Pharmacy</t>
  </si>
  <si>
    <t>115-117 High Road</t>
  </si>
  <si>
    <t xml:space="preserve">SS7 5LN                  </t>
  </si>
  <si>
    <t xml:space="preserve">01268 792506                            </t>
  </si>
  <si>
    <t>FLE49</t>
  </si>
  <si>
    <t>Sprint 1159 Ltd</t>
  </si>
  <si>
    <t>Chemist@Southend</t>
  </si>
  <si>
    <t>Queensway Surgery</t>
  </si>
  <si>
    <t>75 Queensway</t>
  </si>
  <si>
    <t xml:space="preserve">SS1 2AB                  </t>
  </si>
  <si>
    <t xml:space="preserve">01702 612003                            </t>
  </si>
  <si>
    <t>2007-10-07</t>
  </si>
  <si>
    <t>FLQ00</t>
  </si>
  <si>
    <t>51 William Hunter Way</t>
  </si>
  <si>
    <t xml:space="preserve">CM14 4WQ                 </t>
  </si>
  <si>
    <t xml:space="preserve">01277 260750                            </t>
  </si>
  <si>
    <t>FLQ39</t>
  </si>
  <si>
    <t>1-5 The Parade</t>
  </si>
  <si>
    <t>Halstead Road</t>
  </si>
  <si>
    <t>Kirby Cross</t>
  </si>
  <si>
    <t xml:space="preserve">CO13 0LN                 </t>
  </si>
  <si>
    <t xml:space="preserve">01255 852741                            </t>
  </si>
  <si>
    <t>FNL09</t>
  </si>
  <si>
    <t>Springfield</t>
  </si>
  <si>
    <t xml:space="preserve">CM2 5PH                  </t>
  </si>
  <si>
    <t xml:space="preserve">01245 451797                            </t>
  </si>
  <si>
    <t>2008-09-11</t>
  </si>
  <si>
    <t>FNT96</t>
  </si>
  <si>
    <t>1 Drake House</t>
  </si>
  <si>
    <t>Drake Road</t>
  </si>
  <si>
    <t xml:space="preserve">RM16 6RX                 </t>
  </si>
  <si>
    <t xml:space="preserve">01375 480579                            </t>
  </si>
  <si>
    <t>2002-11-05</t>
  </si>
  <si>
    <t>FN057</t>
  </si>
  <si>
    <t>144 Clayhill Road</t>
  </si>
  <si>
    <t xml:space="preserve">SS16 5DF                 </t>
  </si>
  <si>
    <t xml:space="preserve">01268 286399                            </t>
  </si>
  <si>
    <t>FPQ30</t>
  </si>
  <si>
    <t>Day Lewis St Johns Pharmacy</t>
  </si>
  <si>
    <t>38 St.Christopher Road</t>
  </si>
  <si>
    <t xml:space="preserve">CO4 0NA                  </t>
  </si>
  <si>
    <t xml:space="preserve">01206 843130                            </t>
  </si>
  <si>
    <t>2000-09-11</t>
  </si>
  <si>
    <t>FPY31</t>
  </si>
  <si>
    <t>Riverview Pharmacy</t>
  </si>
  <si>
    <t>22 River View</t>
  </si>
  <si>
    <t xml:space="preserve">RM16 4BJ                 </t>
  </si>
  <si>
    <t xml:space="preserve">01375 842470                            </t>
  </si>
  <si>
    <t>FQL97</t>
  </si>
  <si>
    <t>St Edmunds Centre</t>
  </si>
  <si>
    <t>Tamarisk Way</t>
  </si>
  <si>
    <t>Greenstead, Colchester</t>
  </si>
  <si>
    <t xml:space="preserve">CO4 3GW                  </t>
  </si>
  <si>
    <t xml:space="preserve">01206 860837                            </t>
  </si>
  <si>
    <t>FQ192</t>
  </si>
  <si>
    <t>Galleywood Pharmacy Ltd</t>
  </si>
  <si>
    <t>39 Watchhouse Road</t>
  </si>
  <si>
    <t>Galleywood</t>
  </si>
  <si>
    <t xml:space="preserve">CM2 8PU                  </t>
  </si>
  <si>
    <t xml:space="preserve">01245 258583                            </t>
  </si>
  <si>
    <t>FRC59</t>
  </si>
  <si>
    <t>Mychem LTD</t>
  </si>
  <si>
    <t>Tollesbury Pharmacy</t>
  </si>
  <si>
    <t>12a East Street</t>
  </si>
  <si>
    <t>Tollesbury</t>
  </si>
  <si>
    <t xml:space="preserve">CM9 8QD                  </t>
  </si>
  <si>
    <t xml:space="preserve">01621 860511                            </t>
  </si>
  <si>
    <t>FR420</t>
  </si>
  <si>
    <t>The Brown House</t>
  </si>
  <si>
    <t xml:space="preserve">CB11 3QY                 </t>
  </si>
  <si>
    <t xml:space="preserve">01799 540968                            </t>
  </si>
  <si>
    <t>FTR88</t>
  </si>
  <si>
    <t>9 Market Hill</t>
  </si>
  <si>
    <t>Coggeshall</t>
  </si>
  <si>
    <t xml:space="preserve">CO6 1TS                  </t>
  </si>
  <si>
    <t xml:space="preserve">01376 561298                            </t>
  </si>
  <si>
    <t>FT720</t>
  </si>
  <si>
    <t>Okoye MI</t>
  </si>
  <si>
    <t>The Lighthouse Pharmacy</t>
  </si>
  <si>
    <t>19-21 The Street</t>
  </si>
  <si>
    <t>Little Clacton</t>
  </si>
  <si>
    <t xml:space="preserve">CO16 9LQ                 </t>
  </si>
  <si>
    <t xml:space="preserve">01255 862457                            </t>
  </si>
  <si>
    <t>FVX46</t>
  </si>
  <si>
    <t>Varma SS</t>
  </si>
  <si>
    <t>Vinods Dispensing Chemists</t>
  </si>
  <si>
    <t>227 Hamstel Road</t>
  </si>
  <si>
    <t xml:space="preserve">SS2 4LB                  </t>
  </si>
  <si>
    <t>FWF65</t>
  </si>
  <si>
    <t>Shoebury Pharmacy Ltd</t>
  </si>
  <si>
    <t>Shoebury Pharmacy</t>
  </si>
  <si>
    <t xml:space="preserve">SS3 9AH                  </t>
  </si>
  <si>
    <t xml:space="preserve">01702 292799                            </t>
  </si>
  <si>
    <t>2002-03-11</t>
  </si>
  <si>
    <t>FWL05</t>
  </si>
  <si>
    <t>87 Leigh Road</t>
  </si>
  <si>
    <t xml:space="preserve">SS9 1JN                  </t>
  </si>
  <si>
    <t xml:space="preserve">01702 473087                            </t>
  </si>
  <si>
    <t>FWL47</t>
  </si>
  <si>
    <t>75 Frinton Road</t>
  </si>
  <si>
    <t>Holland On Sea</t>
  </si>
  <si>
    <t xml:space="preserve">01255 812100                            </t>
  </si>
  <si>
    <t>FWL99</t>
  </si>
  <si>
    <t>562 Whitmore Way</t>
  </si>
  <si>
    <t xml:space="preserve">SS14 2ER                 </t>
  </si>
  <si>
    <t xml:space="preserve">01268 520753                            </t>
  </si>
  <si>
    <t>FWV73</t>
  </si>
  <si>
    <t>113 London Road</t>
  </si>
  <si>
    <t xml:space="preserve">SS6 9AX                  </t>
  </si>
  <si>
    <t xml:space="preserve">01268 784192                            </t>
  </si>
  <si>
    <t>FW755</t>
  </si>
  <si>
    <t>107 The Stow</t>
  </si>
  <si>
    <t xml:space="preserve">CM20 3AS                 </t>
  </si>
  <si>
    <t xml:space="preserve">01279 445546                            </t>
  </si>
  <si>
    <t>2007-10-22</t>
  </si>
  <si>
    <t>FW781</t>
  </si>
  <si>
    <t>Gladcare LTD</t>
  </si>
  <si>
    <t>Ingrave Pharmacy</t>
  </si>
  <si>
    <t>21 East Ham Crescent</t>
  </si>
  <si>
    <t>Ingrave</t>
  </si>
  <si>
    <t xml:space="preserve">CM13 2BN                 </t>
  </si>
  <si>
    <t xml:space="preserve">01277 229203                            </t>
  </si>
  <si>
    <t>2003-09-06</t>
  </si>
  <si>
    <t>FW791</t>
  </si>
  <si>
    <t>132-134 Swan Street</t>
  </si>
  <si>
    <t>Sible Hedingham</t>
  </si>
  <si>
    <t xml:space="preserve">CO9 3PP                  </t>
  </si>
  <si>
    <t xml:space="preserve">01787 460427                            </t>
  </si>
  <si>
    <t>FW890</t>
  </si>
  <si>
    <t>Ngs Pharma Ltd</t>
  </si>
  <si>
    <t>West Bergholt Pharmacy</t>
  </si>
  <si>
    <t>39 Chapel Road</t>
  </si>
  <si>
    <t>West Bergholt</t>
  </si>
  <si>
    <t xml:space="preserve">CO6 3JB                  </t>
  </si>
  <si>
    <t xml:space="preserve">01206 240352                            </t>
  </si>
  <si>
    <t>FY681</t>
  </si>
  <si>
    <t>Kanesh Limited</t>
  </si>
  <si>
    <t>Ferry Pharmacy</t>
  </si>
  <si>
    <t>167 Ferry Road</t>
  </si>
  <si>
    <t>Hullbridge</t>
  </si>
  <si>
    <t xml:space="preserve">SS5 6JH                  </t>
  </si>
  <si>
    <t xml:space="preserve">01702 230303                            </t>
  </si>
  <si>
    <t>FY948</t>
  </si>
  <si>
    <t>Wm Morrisons Pharmacy</t>
  </si>
  <si>
    <t>175 London Road</t>
  </si>
  <si>
    <t xml:space="preserve">SS7 2RB                  </t>
  </si>
  <si>
    <t>FAA47</t>
  </si>
  <si>
    <t>84 Haldens</t>
  </si>
  <si>
    <t xml:space="preserve">AL7 1DD                  </t>
  </si>
  <si>
    <t xml:space="preserve">01707 321434                            </t>
  </si>
  <si>
    <t>FAJ78</t>
  </si>
  <si>
    <t>Dodhia Traders Ltd</t>
  </si>
  <si>
    <t>18 Main Parade</t>
  </si>
  <si>
    <t xml:space="preserve">WD3 5RD                  </t>
  </si>
  <si>
    <t xml:space="preserve">01923 283449                            </t>
  </si>
  <si>
    <t>FAN45</t>
  </si>
  <si>
    <t>120 Queen Street</t>
  </si>
  <si>
    <t xml:space="preserve">SG4 9TH                  </t>
  </si>
  <si>
    <t>FAY98</t>
  </si>
  <si>
    <t>Lancaster Way</t>
  </si>
  <si>
    <t>Bishops Park</t>
  </si>
  <si>
    <t xml:space="preserve">CM23 4DD                 </t>
  </si>
  <si>
    <t xml:space="preserve">01279 271247                            </t>
  </si>
  <si>
    <t>FA466</t>
  </si>
  <si>
    <t>Jardine's (Uk) Ltd</t>
  </si>
  <si>
    <t>308 Oakley Road</t>
  </si>
  <si>
    <t xml:space="preserve">LU4 9QD                  </t>
  </si>
  <si>
    <t xml:space="preserve">01582 572098                            </t>
  </si>
  <si>
    <t>1996-10-28</t>
  </si>
  <si>
    <t>FA660</t>
  </si>
  <si>
    <t>Raza Medics Limited</t>
  </si>
  <si>
    <t>Dr Pharmacy</t>
  </si>
  <si>
    <t>351 Dunstable Road</t>
  </si>
  <si>
    <t xml:space="preserve">LU4 8BY                  </t>
  </si>
  <si>
    <t xml:space="preserve">01582 583870                            </t>
  </si>
  <si>
    <t>2012-08-17</t>
  </si>
  <si>
    <t>FA796</t>
  </si>
  <si>
    <t>Mr Abdus Subhan</t>
  </si>
  <si>
    <t>143 Queensway</t>
  </si>
  <si>
    <t xml:space="preserve">MK2 2DY                  </t>
  </si>
  <si>
    <t xml:space="preserve">01908 631699                            </t>
  </si>
  <si>
    <t>FA821</t>
  </si>
  <si>
    <t>9 St Peters Street</t>
  </si>
  <si>
    <t xml:space="preserve">AL1 3DH                  </t>
  </si>
  <si>
    <t>FA832</t>
  </si>
  <si>
    <t>1 School Lane</t>
  </si>
  <si>
    <t xml:space="preserve">01536 410485                            </t>
  </si>
  <si>
    <t>FCE84</t>
  </si>
  <si>
    <t>Richard Daniels House</t>
  </si>
  <si>
    <t>Shefford</t>
  </si>
  <si>
    <t xml:space="preserve">SG17 5DD                 </t>
  </si>
  <si>
    <t xml:space="preserve">01462 813283                            </t>
  </si>
  <si>
    <t>FCG26</t>
  </si>
  <si>
    <t>Neelchem LTD</t>
  </si>
  <si>
    <t>Goldharts Chemist</t>
  </si>
  <si>
    <t>41-43 St Peters Street</t>
  </si>
  <si>
    <t xml:space="preserve">MK40 2PN                 </t>
  </si>
  <si>
    <t xml:space="preserve">01234 353582                            </t>
  </si>
  <si>
    <t>FCG58</t>
  </si>
  <si>
    <t>Pandya R</t>
  </si>
  <si>
    <t>Tweens Pharmacy</t>
  </si>
  <si>
    <t>Bushey</t>
  </si>
  <si>
    <t xml:space="preserve">WD23 1BD                 </t>
  </si>
  <si>
    <t xml:space="preserve">020 89501263                            </t>
  </si>
  <si>
    <t>2002-03-13</t>
  </si>
  <si>
    <t>FCH27</t>
  </si>
  <si>
    <t>Patel S</t>
  </si>
  <si>
    <t>Dr Allen Pharmacy</t>
  </si>
  <si>
    <t>3 Mill Road</t>
  </si>
  <si>
    <t>Cranfield</t>
  </si>
  <si>
    <t xml:space="preserve">MK43 0JG                 </t>
  </si>
  <si>
    <t xml:space="preserve">01234 750238                            </t>
  </si>
  <si>
    <t>FCJ63</t>
  </si>
  <si>
    <t>221 St Albans Road</t>
  </si>
  <si>
    <t xml:space="preserve">WD24 5BH                 </t>
  </si>
  <si>
    <t xml:space="preserve">01923 210102                            </t>
  </si>
  <si>
    <t>2012-12-05</t>
  </si>
  <si>
    <t>FCJ64</t>
  </si>
  <si>
    <t>Quantock Rise</t>
  </si>
  <si>
    <t>Bramingham Park</t>
  </si>
  <si>
    <t>Beds</t>
  </si>
  <si>
    <t xml:space="preserve">LU3 4AB                  </t>
  </si>
  <si>
    <t xml:space="preserve">01582 573919                            </t>
  </si>
  <si>
    <t>FCJ83</t>
  </si>
  <si>
    <t>Dave N</t>
  </si>
  <si>
    <t>Dave Pharmacy</t>
  </si>
  <si>
    <t>9 Money Hill Parade</t>
  </si>
  <si>
    <t xml:space="preserve">WD3 7BE                  </t>
  </si>
  <si>
    <t xml:space="preserve">01923 772561                            </t>
  </si>
  <si>
    <t>FCK32</t>
  </si>
  <si>
    <t>Featherfield Pharmacy</t>
  </si>
  <si>
    <t>56 Birdsfoot Lane</t>
  </si>
  <si>
    <t xml:space="preserve">LU3 2DQ                  </t>
  </si>
  <si>
    <t xml:space="preserve">01582 585488                            </t>
  </si>
  <si>
    <t>FCL48</t>
  </si>
  <si>
    <t>Healthcare Logistics Ltd</t>
  </si>
  <si>
    <t>1 Progress Park</t>
  </si>
  <si>
    <t>Elstow</t>
  </si>
  <si>
    <t xml:space="preserve">MK42 9XE                 </t>
  </si>
  <si>
    <t>FCP33</t>
  </si>
  <si>
    <t>Swan Pharmacy Limited</t>
  </si>
  <si>
    <t>5 Clayton Parade</t>
  </si>
  <si>
    <t xml:space="preserve">EN8 8NQ                  </t>
  </si>
  <si>
    <t xml:space="preserve">01992 635842                            </t>
  </si>
  <si>
    <t>1998-01-16</t>
  </si>
  <si>
    <t>FCR72</t>
  </si>
  <si>
    <t>239-241 Lower High Street</t>
  </si>
  <si>
    <t xml:space="preserve">WD17 2BD                 </t>
  </si>
  <si>
    <t xml:space="preserve">0845 6779702                            </t>
  </si>
  <si>
    <t>FC205</t>
  </si>
  <si>
    <t>Lhs Ltd OOH</t>
  </si>
  <si>
    <t>L&amp;D Hosp Nhs Found Trust</t>
  </si>
  <si>
    <t>Lewsey Road</t>
  </si>
  <si>
    <t xml:space="preserve">LU4 0DZ                  </t>
  </si>
  <si>
    <t xml:space="preserve">0845 1270127                            </t>
  </si>
  <si>
    <t>FC206</t>
  </si>
  <si>
    <t>148 London Road</t>
  </si>
  <si>
    <t xml:space="preserve">SG3 6EY                  </t>
  </si>
  <si>
    <t xml:space="preserve">01438 813166                            </t>
  </si>
  <si>
    <t>FC215</t>
  </si>
  <si>
    <t>Nathwani K</t>
  </si>
  <si>
    <t>Sanjivani Pharmacy Ltd</t>
  </si>
  <si>
    <t>2 Fleming Crescent</t>
  </si>
  <si>
    <t>Sele Farm</t>
  </si>
  <si>
    <t xml:space="preserve">SG14 2DJ                 </t>
  </si>
  <si>
    <t xml:space="preserve">01992 534299                            </t>
  </si>
  <si>
    <t>1998-04-11</t>
  </si>
  <si>
    <t>FC307</t>
  </si>
  <si>
    <t>39-41 Queensway</t>
  </si>
  <si>
    <t xml:space="preserve">01438 312338                            </t>
  </si>
  <si>
    <t>FC400</t>
  </si>
  <si>
    <t>Graham &amp; Taylor Ltd</t>
  </si>
  <si>
    <t>Lex Pharmacy</t>
  </si>
  <si>
    <t>Stockwell Lodge Med.Ctr.</t>
  </si>
  <si>
    <t>Rosedale Way,Cheshunt</t>
  </si>
  <si>
    <t xml:space="preserve">EN7 6QQ                  </t>
  </si>
  <si>
    <t>FC501</t>
  </si>
  <si>
    <t>130-134 Darkes Lane</t>
  </si>
  <si>
    <t xml:space="preserve">EN6 1AF                  </t>
  </si>
  <si>
    <t>1996-02-26</t>
  </si>
  <si>
    <t>FC517</t>
  </si>
  <si>
    <t>The Saxon Centre</t>
  </si>
  <si>
    <t>242 Bedford Road</t>
  </si>
  <si>
    <t>Kempston</t>
  </si>
  <si>
    <t xml:space="preserve">MK42 8PP                 </t>
  </si>
  <si>
    <t xml:space="preserve">01234 854023                            </t>
  </si>
  <si>
    <t>FC691</t>
  </si>
  <si>
    <t>Cristal AJ</t>
  </si>
  <si>
    <t>Cristals Chemist</t>
  </si>
  <si>
    <t>4 Lynton Parade</t>
  </si>
  <si>
    <t>Turners Hill</t>
  </si>
  <si>
    <t xml:space="preserve">EN8 8LF                  </t>
  </si>
  <si>
    <t>FC874</t>
  </si>
  <si>
    <t>Whitecroft (Uk) Ltd</t>
  </si>
  <si>
    <t>Meriden Pharmacy</t>
  </si>
  <si>
    <t>Harvest End</t>
  </si>
  <si>
    <t xml:space="preserve">WD25 9UB                 </t>
  </si>
  <si>
    <t xml:space="preserve">01923 673392                            </t>
  </si>
  <si>
    <t>FDD52</t>
  </si>
  <si>
    <t>Mr Dilip Maroo</t>
  </si>
  <si>
    <t>165 Dunstable Road</t>
  </si>
  <si>
    <t xml:space="preserve">LU1 1BW                  </t>
  </si>
  <si>
    <t xml:space="preserve">01582 400851                            </t>
  </si>
  <si>
    <t>2010-08-17</t>
  </si>
  <si>
    <t>FDF16</t>
  </si>
  <si>
    <t>Pills &amp; Potions Ltd</t>
  </si>
  <si>
    <t>8-10 West Street</t>
  </si>
  <si>
    <t xml:space="preserve">LU6 1SX                  </t>
  </si>
  <si>
    <t xml:space="preserve">01582 699854                            </t>
  </si>
  <si>
    <t>1990-08-31</t>
  </si>
  <si>
    <t>FDF79</t>
  </si>
  <si>
    <t>9-11 Wood Street</t>
  </si>
  <si>
    <t xml:space="preserve">NN1 2ED                  </t>
  </si>
  <si>
    <t xml:space="preserve">01604 631146                            </t>
  </si>
  <si>
    <t>FDK78</t>
  </si>
  <si>
    <t>Elgon Chemist</t>
  </si>
  <si>
    <t>53 High Road</t>
  </si>
  <si>
    <t>FDL06</t>
  </si>
  <si>
    <t>Toor I</t>
  </si>
  <si>
    <t>Herbert &amp; Herbert</t>
  </si>
  <si>
    <t>88 High Street</t>
  </si>
  <si>
    <t xml:space="preserve">MK41 6BW                 </t>
  </si>
  <si>
    <t xml:space="preserve">01234 266907                            </t>
  </si>
  <si>
    <t>1997-08-11</t>
  </si>
  <si>
    <t>FDL94</t>
  </si>
  <si>
    <t>Green Cross Healthcare Limited</t>
  </si>
  <si>
    <t>Woodlands Chemist</t>
  </si>
  <si>
    <t>Tudor House</t>
  </si>
  <si>
    <t>1 Bishopscote Road</t>
  </si>
  <si>
    <t xml:space="preserve">LU3 1NX                  </t>
  </si>
  <si>
    <t xml:space="preserve">01582 504744                            </t>
  </si>
  <si>
    <t>FDN16</t>
  </si>
  <si>
    <t>Wheatfield Limited</t>
  </si>
  <si>
    <t>Wheatfield Pharmacy</t>
  </si>
  <si>
    <t>Wheatfield Surgery</t>
  </si>
  <si>
    <t>60 Wheatfield Road</t>
  </si>
  <si>
    <t xml:space="preserve">LU4 0TR                  </t>
  </si>
  <si>
    <t>FDN32</t>
  </si>
  <si>
    <t>The Chief Cornerstone Ltd</t>
  </si>
  <si>
    <t>125 Uxbridge Road</t>
  </si>
  <si>
    <t>Money Hill Parade</t>
  </si>
  <si>
    <t xml:space="preserve">WD3 2DN                  </t>
  </si>
  <si>
    <t xml:space="preserve">01923 774715                            </t>
  </si>
  <si>
    <t>FDR18</t>
  </si>
  <si>
    <t>Mr &amp; Mrs Okeowo</t>
  </si>
  <si>
    <t>Tee Kay Enterprises Ltd</t>
  </si>
  <si>
    <t>427-429 Bushey Mill Lane</t>
  </si>
  <si>
    <t xml:space="preserve">WD23 2AN                 </t>
  </si>
  <si>
    <t xml:space="preserve">01923 229955                            </t>
  </si>
  <si>
    <t>2003-04-16</t>
  </si>
  <si>
    <t>FDR63</t>
  </si>
  <si>
    <t>Noah Pharma Ltd</t>
  </si>
  <si>
    <t>1a Addington Way</t>
  </si>
  <si>
    <t>Off Oakley Road</t>
  </si>
  <si>
    <t xml:space="preserve">LU4 9FJ                  </t>
  </si>
  <si>
    <t xml:space="preserve">01582 562511                            </t>
  </si>
  <si>
    <t>FDY82</t>
  </si>
  <si>
    <t>Gadebridge Enterprises Ltd</t>
  </si>
  <si>
    <t>Gadebridge Pharmacy</t>
  </si>
  <si>
    <t>12 Rossgate</t>
  </si>
  <si>
    <t>Gadebridge</t>
  </si>
  <si>
    <t xml:space="preserve">HP1 3LG                  </t>
  </si>
  <si>
    <t xml:space="preserve">01442 256768                            </t>
  </si>
  <si>
    <t>FD082</t>
  </si>
  <si>
    <t>Calverton Pharmacy Limited</t>
  </si>
  <si>
    <t>Calverton Pharmacy</t>
  </si>
  <si>
    <t>62 Calverton Road</t>
  </si>
  <si>
    <t>Limbury</t>
  </si>
  <si>
    <t xml:space="preserve">LU3 2SZ                  </t>
  </si>
  <si>
    <t xml:space="preserve">01582 571752                            </t>
  </si>
  <si>
    <t>FD248</t>
  </si>
  <si>
    <t>Apsley Mills</t>
  </si>
  <si>
    <t xml:space="preserve">HP3 9QZ                  </t>
  </si>
  <si>
    <t xml:space="preserve">01442 247287                            </t>
  </si>
  <si>
    <t>FD297</t>
  </si>
  <si>
    <t>31 Cole Green Lane</t>
  </si>
  <si>
    <t xml:space="preserve">AL7 3PP                  </t>
  </si>
  <si>
    <t>FD698</t>
  </si>
  <si>
    <t>17/19 Lake Street</t>
  </si>
  <si>
    <t>Leighton Buzzard</t>
  </si>
  <si>
    <t xml:space="preserve">LU7 8RS                  </t>
  </si>
  <si>
    <t xml:space="preserve">01525 383686                            </t>
  </si>
  <si>
    <t>FD707</t>
  </si>
  <si>
    <t>Shah RG</t>
  </si>
  <si>
    <t>11 Leeming Road</t>
  </si>
  <si>
    <t>1989-08-05</t>
  </si>
  <si>
    <t>FD714</t>
  </si>
  <si>
    <t>Vancouver Road</t>
  </si>
  <si>
    <t>Canada Fields</t>
  </si>
  <si>
    <t xml:space="preserve">EN10 6FD                 </t>
  </si>
  <si>
    <t xml:space="preserve">01992 461229                            </t>
  </si>
  <si>
    <t>FD876</t>
  </si>
  <si>
    <t>Shah P</t>
  </si>
  <si>
    <t>Triangle Healthcare (Uk) Ltd</t>
  </si>
  <si>
    <t>29 Harcourt Road</t>
  </si>
  <si>
    <t xml:space="preserve">WD23 3PP                 </t>
  </si>
  <si>
    <t>FEE99</t>
  </si>
  <si>
    <t>82-86 The Arndale Centre</t>
  </si>
  <si>
    <t xml:space="preserve">LU1 2BG                  </t>
  </si>
  <si>
    <t xml:space="preserve">01582 720592                            </t>
  </si>
  <si>
    <t>FEG14</t>
  </si>
  <si>
    <t>Ellis Chemists</t>
  </si>
  <si>
    <t>88 London Road</t>
  </si>
  <si>
    <t xml:space="preserve">MK42 0NT                 </t>
  </si>
  <si>
    <t xml:space="preserve">01234 354780                            </t>
  </si>
  <si>
    <t>2002-07-29</t>
  </si>
  <si>
    <t>FEL81</t>
  </si>
  <si>
    <t>Retrolink LTD</t>
  </si>
  <si>
    <t>W Cheeseman &amp; Son Ltd</t>
  </si>
  <si>
    <t>3-5 Church Street</t>
  </si>
  <si>
    <t>Ampthill</t>
  </si>
  <si>
    <t xml:space="preserve">MK45 2PJ                 </t>
  </si>
  <si>
    <t xml:space="preserve">01525 402173                            </t>
  </si>
  <si>
    <t>FEP39</t>
  </si>
  <si>
    <t>Rank Chemists</t>
  </si>
  <si>
    <t>138 Leagrave Road</t>
  </si>
  <si>
    <t xml:space="preserve">LU4 8HX                  </t>
  </si>
  <si>
    <t xml:space="preserve">01582 421240                            </t>
  </si>
  <si>
    <t>FEQ45</t>
  </si>
  <si>
    <t>Prestwick Chemists</t>
  </si>
  <si>
    <t>315 Prestwick Road</t>
  </si>
  <si>
    <t>South Oxhey</t>
  </si>
  <si>
    <t xml:space="preserve">WD1 6UT                  </t>
  </si>
  <si>
    <t>FEQ77</t>
  </si>
  <si>
    <t>Lower Street Health Care Ltd</t>
  </si>
  <si>
    <t>Prospect Pharmacy</t>
  </si>
  <si>
    <t xml:space="preserve">01536 312136                            </t>
  </si>
  <si>
    <t>FER71</t>
  </si>
  <si>
    <t>12 The Purley Centre</t>
  </si>
  <si>
    <t>Marsh Farm</t>
  </si>
  <si>
    <t xml:space="preserve">LU3 3SR                  </t>
  </si>
  <si>
    <t xml:space="preserve">01582 595111                            </t>
  </si>
  <si>
    <t>FEX42</t>
  </si>
  <si>
    <t>16 The Broadway</t>
  </si>
  <si>
    <t xml:space="preserve">EN6 2HT                  </t>
  </si>
  <si>
    <t xml:space="preserve">01707 653575                            </t>
  </si>
  <si>
    <t>FE049</t>
  </si>
  <si>
    <t>Skimpot Road</t>
  </si>
  <si>
    <t xml:space="preserve">LU5 4JU                  </t>
  </si>
  <si>
    <t xml:space="preserve">01525 771247                            </t>
  </si>
  <si>
    <t>2010-09-27</t>
  </si>
  <si>
    <t>FE081</t>
  </si>
  <si>
    <t>7 Bell Street</t>
  </si>
  <si>
    <t xml:space="preserve">CM21 9AR                 </t>
  </si>
  <si>
    <t xml:space="preserve">01279 722393                            </t>
  </si>
  <si>
    <t>FE259</t>
  </si>
  <si>
    <t>Globe Pharmacy Ltd</t>
  </si>
  <si>
    <t>Chiswell Pharmacy</t>
  </si>
  <si>
    <t>196 Watford Road</t>
  </si>
  <si>
    <t>Chiswell Green</t>
  </si>
  <si>
    <t xml:space="preserve">AL2 3EB                  </t>
  </si>
  <si>
    <t xml:space="preserve">01727 857378                            </t>
  </si>
  <si>
    <t>FE283</t>
  </si>
  <si>
    <t>Medigreen LTD</t>
  </si>
  <si>
    <t>31 Manor Road</t>
  </si>
  <si>
    <t>Caddington</t>
  </si>
  <si>
    <t xml:space="preserve">LU1 4EE                  </t>
  </si>
  <si>
    <t xml:space="preserve">01582 457800                            </t>
  </si>
  <si>
    <t>FE843</t>
  </si>
  <si>
    <t>Mr K Man</t>
  </si>
  <si>
    <t>The Highlands Pharmacy Ltd</t>
  </si>
  <si>
    <t>Highlands</t>
  </si>
  <si>
    <t>Flitwick</t>
  </si>
  <si>
    <t xml:space="preserve">MK45 1DZ                 </t>
  </si>
  <si>
    <t xml:space="preserve">01525 716933                            </t>
  </si>
  <si>
    <t>FE912</t>
  </si>
  <si>
    <t>10-12 Coniston Road</t>
  </si>
  <si>
    <t xml:space="preserve">MK45 1LX                 </t>
  </si>
  <si>
    <t xml:space="preserve">01525 771647                            </t>
  </si>
  <si>
    <t>FE991</t>
  </si>
  <si>
    <t>O M Pharmacy</t>
  </si>
  <si>
    <t xml:space="preserve">MK40 2TJ                 </t>
  </si>
  <si>
    <t>FE997</t>
  </si>
  <si>
    <t>3 Harlequin Centre</t>
  </si>
  <si>
    <t xml:space="preserve">WD17 2TR                 </t>
  </si>
  <si>
    <t xml:space="preserve">01923 225337                            </t>
  </si>
  <si>
    <t>FFC07</t>
  </si>
  <si>
    <t>Mehra C</t>
  </si>
  <si>
    <t>Mehra &amp; Co Ltd</t>
  </si>
  <si>
    <t>3-4 Market Square</t>
  </si>
  <si>
    <t>Whipperley Ring</t>
  </si>
  <si>
    <t>Farley Hill</t>
  </si>
  <si>
    <t xml:space="preserve">LU1 5RD                  </t>
  </si>
  <si>
    <t xml:space="preserve">01582 721069                            </t>
  </si>
  <si>
    <t>1994-02-16</t>
  </si>
  <si>
    <t>FFC30</t>
  </si>
  <si>
    <t xml:space="preserve">SG8 9LG                  </t>
  </si>
  <si>
    <t xml:space="preserve">01763 245960                            </t>
  </si>
  <si>
    <t>FFE61</t>
  </si>
  <si>
    <t>Aarjay Healthcare Limited</t>
  </si>
  <si>
    <t>Grovehill Pharmacy</t>
  </si>
  <si>
    <t>2 Henry Wells Square</t>
  </si>
  <si>
    <t>Grovehill</t>
  </si>
  <si>
    <t xml:space="preserve">HP2 6BJ                  </t>
  </si>
  <si>
    <t xml:space="preserve">01442 251435                            </t>
  </si>
  <si>
    <t>FFF22</t>
  </si>
  <si>
    <t>L Meadows &amp; Co</t>
  </si>
  <si>
    <t>Oaks Cross Pharmacy</t>
  </si>
  <si>
    <t>118 Oaks Cross</t>
  </si>
  <si>
    <t xml:space="preserve">SG2 8LU                  </t>
  </si>
  <si>
    <t xml:space="preserve">01438 314747                            </t>
  </si>
  <si>
    <t>FFH29</t>
  </si>
  <si>
    <t>Krish Chemist</t>
  </si>
  <si>
    <t>Jansel House</t>
  </si>
  <si>
    <t>650 Hitchin Road</t>
  </si>
  <si>
    <t>Stopsley</t>
  </si>
  <si>
    <t xml:space="preserve">LU2 7XH                  </t>
  </si>
  <si>
    <t xml:space="preserve">01582 450208                            </t>
  </si>
  <si>
    <t>FF021</t>
  </si>
  <si>
    <t xml:space="preserve">NN10 0QE                 </t>
  </si>
  <si>
    <t xml:space="preserve">01933 312242                            </t>
  </si>
  <si>
    <t>FF077</t>
  </si>
  <si>
    <t>Mitchell SJ</t>
  </si>
  <si>
    <t>Bricket Wood Pharmacy</t>
  </si>
  <si>
    <t>111 Oakwood Road</t>
  </si>
  <si>
    <t>Bricket Wood</t>
  </si>
  <si>
    <t xml:space="preserve">AL2 3QB                  </t>
  </si>
  <si>
    <t>FF441</t>
  </si>
  <si>
    <t>Riverfield Drive</t>
  </si>
  <si>
    <t xml:space="preserve">MK41 0SE                 </t>
  </si>
  <si>
    <t xml:space="preserve">01234 687449                            </t>
  </si>
  <si>
    <t>FF600</t>
  </si>
  <si>
    <t>Lpc (Pharmaceuticals) Ltd, Luton</t>
  </si>
  <si>
    <t>Tejani's Chemist</t>
  </si>
  <si>
    <t>361 Dunstable Road</t>
  </si>
  <si>
    <t xml:space="preserve">01582 585147                            </t>
  </si>
  <si>
    <t>FF736</t>
  </si>
  <si>
    <t>5 Kingsfield Road</t>
  </si>
  <si>
    <t>Saxon Centre</t>
  </si>
  <si>
    <t xml:space="preserve">SG18 8AT                 </t>
  </si>
  <si>
    <t xml:space="preserve">01767 313092                            </t>
  </si>
  <si>
    <t>FF737</t>
  </si>
  <si>
    <t>Asda Stores Ltd Luton</t>
  </si>
  <si>
    <t>Wigmore Hall Shopping Ctr</t>
  </si>
  <si>
    <t>Wigmore Lane, Stopsley</t>
  </si>
  <si>
    <t xml:space="preserve">LU2 9TA                  </t>
  </si>
  <si>
    <t xml:space="preserve">01582 692210                            </t>
  </si>
  <si>
    <t>2008-10-30</t>
  </si>
  <si>
    <t>FF839</t>
  </si>
  <si>
    <t>Abbeymint A Ltd</t>
  </si>
  <si>
    <t>148 Manor Way</t>
  </si>
  <si>
    <t xml:space="preserve">WD6 1QX                  </t>
  </si>
  <si>
    <t xml:space="preserve">020 89533080                            </t>
  </si>
  <si>
    <t>2002-07-12</t>
  </si>
  <si>
    <t>FGC89</t>
  </si>
  <si>
    <t>Taylor Ft (Watford) Ltd</t>
  </si>
  <si>
    <t>Ft Taylor Ltd</t>
  </si>
  <si>
    <t>137 Courtlands Drive</t>
  </si>
  <si>
    <t xml:space="preserve">WD24 5LL                 </t>
  </si>
  <si>
    <t xml:space="preserve">01923 672212                            </t>
  </si>
  <si>
    <t>FGF20</t>
  </si>
  <si>
    <t>Westbourne Pharmacy Ltd</t>
  </si>
  <si>
    <t>Westbourne Pharmacy</t>
  </si>
  <si>
    <t>198b Dunstable Road</t>
  </si>
  <si>
    <t xml:space="preserve">LU4 8JJ                  </t>
  </si>
  <si>
    <t xml:space="preserve">01582 419432                            </t>
  </si>
  <si>
    <t>1992-03-26</t>
  </si>
  <si>
    <t>FGG92</t>
  </si>
  <si>
    <t>16 Fairground Way</t>
  </si>
  <si>
    <t>Riverside Business Park</t>
  </si>
  <si>
    <t xml:space="preserve">NN3 9HU                  </t>
  </si>
  <si>
    <t>FGH19</t>
  </si>
  <si>
    <t>231 St Albans Road</t>
  </si>
  <si>
    <t xml:space="preserve">WD24 5BQ                 </t>
  </si>
  <si>
    <t>FGL44</t>
  </si>
  <si>
    <t>Tudor Pharmacy Ltd</t>
  </si>
  <si>
    <t>3 Tudor Parade</t>
  </si>
  <si>
    <t>Berry Lane</t>
  </si>
  <si>
    <t xml:space="preserve">WD3 4DF                  </t>
  </si>
  <si>
    <t xml:space="preserve">01923 773190                            </t>
  </si>
  <si>
    <t>1991-07-22</t>
  </si>
  <si>
    <t>FGL66</t>
  </si>
  <si>
    <t>86 Queens Drive</t>
  </si>
  <si>
    <t>Putnoe Estate</t>
  </si>
  <si>
    <t xml:space="preserve">MK41 9BS                 </t>
  </si>
  <si>
    <t>FGM11</t>
  </si>
  <si>
    <t>18 Headlands</t>
  </si>
  <si>
    <t xml:space="preserve">NN15 7HP                 </t>
  </si>
  <si>
    <t xml:space="preserve">01536 512338                            </t>
  </si>
  <si>
    <t>FGM33</t>
  </si>
  <si>
    <t>Mr Mayer Patel</t>
  </si>
  <si>
    <t>Herington (Chemists) Ltd</t>
  </si>
  <si>
    <t>7 High Street South</t>
  </si>
  <si>
    <t xml:space="preserve">LU6 3RZ                  </t>
  </si>
  <si>
    <t xml:space="preserve">01582 663651                            </t>
  </si>
  <si>
    <t>FGP13</t>
  </si>
  <si>
    <t>20 Chapel Street</t>
  </si>
  <si>
    <t>Tring</t>
  </si>
  <si>
    <t xml:space="preserve">HP23 6BL                 </t>
  </si>
  <si>
    <t xml:space="preserve">01442 823101                            </t>
  </si>
  <si>
    <t>FGQ28</t>
  </si>
  <si>
    <t>Amanah Health Limited</t>
  </si>
  <si>
    <t>Blenheim Pharmacy</t>
  </si>
  <si>
    <t>Blenheim Medical Centre</t>
  </si>
  <si>
    <t>9 Blenheim Crescent</t>
  </si>
  <si>
    <t xml:space="preserve">LU3 1HA                  </t>
  </si>
  <si>
    <t>FGQ92</t>
  </si>
  <si>
    <t>Pharmasure LTD</t>
  </si>
  <si>
    <t>28 Watford Metro Centre</t>
  </si>
  <si>
    <t xml:space="preserve">WD18 9SB                 </t>
  </si>
  <si>
    <t xml:space="preserve">01923 233466                            </t>
  </si>
  <si>
    <t>FGV90</t>
  </si>
  <si>
    <t>Stotfold Pharmacy</t>
  </si>
  <si>
    <t>3-5 Brook Street</t>
  </si>
  <si>
    <t>Stotfold</t>
  </si>
  <si>
    <t xml:space="preserve">SG5 4LA                  </t>
  </si>
  <si>
    <t xml:space="preserve">01462 730249                            </t>
  </si>
  <si>
    <t>FG165</t>
  </si>
  <si>
    <t xml:space="preserve">SG5 1BH                  </t>
  </si>
  <si>
    <t>FG198</t>
  </si>
  <si>
    <t>30 Weston Favell Centre</t>
  </si>
  <si>
    <t xml:space="preserve">01604 413251                            </t>
  </si>
  <si>
    <t>FG421</t>
  </si>
  <si>
    <t>Sampson Ap Ltd</t>
  </si>
  <si>
    <t>The Mall Pharmacy</t>
  </si>
  <si>
    <t>Unit 3 Luton Mall</t>
  </si>
  <si>
    <t>46-48 George Street</t>
  </si>
  <si>
    <t xml:space="preserve">LU1 2AZ                  </t>
  </si>
  <si>
    <t xml:space="preserve">01582 401500                            </t>
  </si>
  <si>
    <t>FG608</t>
  </si>
  <si>
    <t>107 Brickhill Drive</t>
  </si>
  <si>
    <t xml:space="preserve">MK41 7QF                 </t>
  </si>
  <si>
    <t xml:space="preserve">01234 262213                            </t>
  </si>
  <si>
    <t>FG698</t>
  </si>
  <si>
    <t>149 Marlowes</t>
  </si>
  <si>
    <t>FG972</t>
  </si>
  <si>
    <t>3 Field Street</t>
  </si>
  <si>
    <t xml:space="preserve">NN16 8EJ                 </t>
  </si>
  <si>
    <t xml:space="preserve">01536 510423                            </t>
  </si>
  <si>
    <t>FHC89</t>
  </si>
  <si>
    <t>Jaffer L</t>
  </si>
  <si>
    <t>Oval Pharmacy</t>
  </si>
  <si>
    <t>8 The Oval</t>
  </si>
  <si>
    <t>Pin Green</t>
  </si>
  <si>
    <t xml:space="preserve">SG1 5RB                  </t>
  </si>
  <si>
    <t xml:space="preserve">01438 353672                            </t>
  </si>
  <si>
    <t>1994-12-07</t>
  </si>
  <si>
    <t>FHE66</t>
  </si>
  <si>
    <t>Sainsbury Centre</t>
  </si>
  <si>
    <t>Magpie Crescent</t>
  </si>
  <si>
    <t>The Poplars, Stevenage</t>
  </si>
  <si>
    <t xml:space="preserve">SG2 9RZ                  </t>
  </si>
  <si>
    <t xml:space="preserve">01438 364321                            </t>
  </si>
  <si>
    <t>FHH29</t>
  </si>
  <si>
    <t>Everard Close</t>
  </si>
  <si>
    <t xml:space="preserve">AL1 2QU                  </t>
  </si>
  <si>
    <t xml:space="preserve">01727 845905                            </t>
  </si>
  <si>
    <t>FHK04</t>
  </si>
  <si>
    <t>Rb Retail Trading Ltd</t>
  </si>
  <si>
    <t>D B Jones Pharmacy</t>
  </si>
  <si>
    <t>10 The Parade</t>
  </si>
  <si>
    <t>Carpenders Park</t>
  </si>
  <si>
    <t xml:space="preserve">WD19 5BL                 </t>
  </si>
  <si>
    <t xml:space="preserve">020 84281643                            </t>
  </si>
  <si>
    <t>2000-04-19</t>
  </si>
  <si>
    <t>FHL18</t>
  </si>
  <si>
    <t>Kalsi S</t>
  </si>
  <si>
    <t>67 Bedford Road</t>
  </si>
  <si>
    <t>Marston Moretaine</t>
  </si>
  <si>
    <t xml:space="preserve">MK43 0LA                 </t>
  </si>
  <si>
    <t xml:space="preserve">01234 764222                            </t>
  </si>
  <si>
    <t>FHL52</t>
  </si>
  <si>
    <t>Abbots Langley Pharmacy</t>
  </si>
  <si>
    <t xml:space="preserve">WD5 0AW                  </t>
  </si>
  <si>
    <t>2013-10-29</t>
  </si>
  <si>
    <t>FHR38</t>
  </si>
  <si>
    <t xml:space="preserve">NN5 5BB                  </t>
  </si>
  <si>
    <t xml:space="preserve">01604 591866                            </t>
  </si>
  <si>
    <t>FHT06</t>
  </si>
  <si>
    <t>Langford Pharmacy</t>
  </si>
  <si>
    <t>73a Church Street</t>
  </si>
  <si>
    <t>Langford</t>
  </si>
  <si>
    <t xml:space="preserve">SG18 9QA                 </t>
  </si>
  <si>
    <t>FHT66</t>
  </si>
  <si>
    <t>Patel NH</t>
  </si>
  <si>
    <t>Denbigh Pharmacy</t>
  </si>
  <si>
    <t>60 Denbigh Road</t>
  </si>
  <si>
    <t xml:space="preserve">LU3 1NR                  </t>
  </si>
  <si>
    <t xml:space="preserve">01582 571457                            </t>
  </si>
  <si>
    <t>1995-05-13</t>
  </si>
  <si>
    <t>FH205</t>
  </si>
  <si>
    <t>Glaser P</t>
  </si>
  <si>
    <t>Abell Chemist Ltd</t>
  </si>
  <si>
    <t>4 Haydon Road</t>
  </si>
  <si>
    <t>Oxhey</t>
  </si>
  <si>
    <t xml:space="preserve">WD19 4DD                 </t>
  </si>
  <si>
    <t>FH471</t>
  </si>
  <si>
    <t>30 Marsh Road</t>
  </si>
  <si>
    <t xml:space="preserve">LU3 2NJ                  </t>
  </si>
  <si>
    <t xml:space="preserve">01582 572739                            </t>
  </si>
  <si>
    <t>FH579</t>
  </si>
  <si>
    <t>Siennap LTD</t>
  </si>
  <si>
    <t>Wilstead Pharmacy</t>
  </si>
  <si>
    <t>1 The Cross Roads</t>
  </si>
  <si>
    <t>Wilstead</t>
  </si>
  <si>
    <t xml:space="preserve">MK45 3HJ                 </t>
  </si>
  <si>
    <t xml:space="preserve">01234 740609                            </t>
  </si>
  <si>
    <t>FH585</t>
  </si>
  <si>
    <t>Parbat MK</t>
  </si>
  <si>
    <t>Lindleys Chemist</t>
  </si>
  <si>
    <t>15 Ford End Road</t>
  </si>
  <si>
    <t xml:space="preserve">MK40 4JE                 </t>
  </si>
  <si>
    <t>FH609</t>
  </si>
  <si>
    <t>C &amp; H (Barton) Ltd</t>
  </si>
  <si>
    <t>79 Bedford Road</t>
  </si>
  <si>
    <t>Barton-Le-Clay</t>
  </si>
  <si>
    <t xml:space="preserve">MK45 4LL                 </t>
  </si>
  <si>
    <t xml:space="preserve">01582 881263                            </t>
  </si>
  <si>
    <t>FH780</t>
  </si>
  <si>
    <t>Firstline Pharmacy Ltd</t>
  </si>
  <si>
    <t>Nash Chemists</t>
  </si>
  <si>
    <t>54 Long Chaulden</t>
  </si>
  <si>
    <t xml:space="preserve">HP1 2HX                  </t>
  </si>
  <si>
    <t xml:space="preserve">01442 240431                            </t>
  </si>
  <si>
    <t>FH787</t>
  </si>
  <si>
    <t>105 Rye Road</t>
  </si>
  <si>
    <t xml:space="preserve">EN11 0JL                 </t>
  </si>
  <si>
    <t>FH880</t>
  </si>
  <si>
    <t>Shamiraj (Chemists) Ltd</t>
  </si>
  <si>
    <t>St.Nicholas Pharmacy</t>
  </si>
  <si>
    <t>St Nicholas Pharmacy</t>
  </si>
  <si>
    <t>61 Canterbury Way</t>
  </si>
  <si>
    <t xml:space="preserve">SG1 4LJ                  </t>
  </si>
  <si>
    <t>1995-09-25</t>
  </si>
  <si>
    <t>FH997</t>
  </si>
  <si>
    <t>213 Dunstable Road</t>
  </si>
  <si>
    <t xml:space="preserve">LU4 8BN                  </t>
  </si>
  <si>
    <t xml:space="preserve">01582 423755                            </t>
  </si>
  <si>
    <t>FJD61</t>
  </si>
  <si>
    <t>Imed Pharma Limited</t>
  </si>
  <si>
    <t>Imed Pharmacy</t>
  </si>
  <si>
    <t>12 Hallowes Crescent</t>
  </si>
  <si>
    <t>Hayling Road, South Oxhey</t>
  </si>
  <si>
    <t xml:space="preserve">WD19 7NT                 </t>
  </si>
  <si>
    <t xml:space="preserve">020 84282660                            </t>
  </si>
  <si>
    <t>FJF71</t>
  </si>
  <si>
    <t>34-38 High Street</t>
  </si>
  <si>
    <t xml:space="preserve">SG8 9AG                  </t>
  </si>
  <si>
    <t xml:space="preserve">01763 249123                            </t>
  </si>
  <si>
    <t>1998-03-09</t>
  </si>
  <si>
    <t>FJG35</t>
  </si>
  <si>
    <t>Hitchin Road</t>
  </si>
  <si>
    <t xml:space="preserve">SG1 4AE                  </t>
  </si>
  <si>
    <t xml:space="preserve">01438 759602                            </t>
  </si>
  <si>
    <t>FJG80</t>
  </si>
  <si>
    <t>70 West Street</t>
  </si>
  <si>
    <t xml:space="preserve">LU6 1TA                  </t>
  </si>
  <si>
    <t xml:space="preserve">01582 668680                            </t>
  </si>
  <si>
    <t>FJH14</t>
  </si>
  <si>
    <t>Archer Pharmacy</t>
  </si>
  <si>
    <t>289 Archer Road</t>
  </si>
  <si>
    <t xml:space="preserve">SG1 5HF                  </t>
  </si>
  <si>
    <t>FJH92</t>
  </si>
  <si>
    <t>67 Norton Way</t>
  </si>
  <si>
    <t xml:space="preserve">SG6 1BH                  </t>
  </si>
  <si>
    <t xml:space="preserve">01462 679493                            </t>
  </si>
  <si>
    <t>FJK07</t>
  </si>
  <si>
    <t>152 Sundon Park Road</t>
  </si>
  <si>
    <t xml:space="preserve">LU3 3AH                  </t>
  </si>
  <si>
    <t xml:space="preserve">01582 571148                            </t>
  </si>
  <si>
    <t>2008-05-07</t>
  </si>
  <si>
    <t>FJK37</t>
  </si>
  <si>
    <t>Pharmalax LTD</t>
  </si>
  <si>
    <t>Halfway Chemist</t>
  </si>
  <si>
    <t>731 Dunstable Road</t>
  </si>
  <si>
    <t xml:space="preserve">LU4 0DU                  </t>
  </si>
  <si>
    <t xml:space="preserve">01582 571858                            </t>
  </si>
  <si>
    <t>FJL34</t>
  </si>
  <si>
    <t>Hartquest LTD</t>
  </si>
  <si>
    <t>14a Garston Park Parade</t>
  </si>
  <si>
    <t xml:space="preserve">WD25 9LQ                 </t>
  </si>
  <si>
    <t>FJL44</t>
  </si>
  <si>
    <t>47 Town Centre</t>
  </si>
  <si>
    <t xml:space="preserve">AL10 0LD                 </t>
  </si>
  <si>
    <t xml:space="preserve">01707 264722                            </t>
  </si>
  <si>
    <t>FJW18</t>
  </si>
  <si>
    <t>Nu-Cross Chemist</t>
  </si>
  <si>
    <t>8 Hermitage Road</t>
  </si>
  <si>
    <t xml:space="preserve">SG5 1BS                  </t>
  </si>
  <si>
    <t xml:space="preserve">01462 459347                            </t>
  </si>
  <si>
    <t>FJ291</t>
  </si>
  <si>
    <t>Mr G Taylor &amp; Mrs R Solanki</t>
  </si>
  <si>
    <t>Quadrant Pharmacy</t>
  </si>
  <si>
    <t>17 The Quadrant</t>
  </si>
  <si>
    <t>Marshalswick Lane</t>
  </si>
  <si>
    <t xml:space="preserve">AL4 9RB                  </t>
  </si>
  <si>
    <t xml:space="preserve">01727 851013                            </t>
  </si>
  <si>
    <t>FJ538</t>
  </si>
  <si>
    <t>Royal Pharmacy</t>
  </si>
  <si>
    <t>57 High Town Road</t>
  </si>
  <si>
    <t xml:space="preserve">LU2 0BW                  </t>
  </si>
  <si>
    <t xml:space="preserve">01582 732312                            </t>
  </si>
  <si>
    <t>FJ560</t>
  </si>
  <si>
    <t>Patel G</t>
  </si>
  <si>
    <t>Pharmag Ltd</t>
  </si>
  <si>
    <t>Toddington</t>
  </si>
  <si>
    <t xml:space="preserve">LU5 6BY                  </t>
  </si>
  <si>
    <t xml:space="preserve">01525 872093                            </t>
  </si>
  <si>
    <t>FJ800</t>
  </si>
  <si>
    <t>Unit 1 Market Square</t>
  </si>
  <si>
    <t xml:space="preserve">SG18 8AP                 </t>
  </si>
  <si>
    <t xml:space="preserve">01767 313115                            </t>
  </si>
  <si>
    <t>FJ835</t>
  </si>
  <si>
    <t>Bentley Services Limited</t>
  </si>
  <si>
    <t>Kidmans Surgical Chemist</t>
  </si>
  <si>
    <t>141-143 Castle Road</t>
  </si>
  <si>
    <t xml:space="preserve">MK40 3RS                 </t>
  </si>
  <si>
    <t xml:space="preserve">01234 354090                            </t>
  </si>
  <si>
    <t>FJ874</t>
  </si>
  <si>
    <t>Dev Medical Ltd</t>
  </si>
  <si>
    <t>St Albans Pharmacy</t>
  </si>
  <si>
    <t>197 Cell Barnes Lane</t>
  </si>
  <si>
    <t xml:space="preserve">AL1 5PX                  </t>
  </si>
  <si>
    <t>FKC31</t>
  </si>
  <si>
    <t>Cornes Sw Chemist</t>
  </si>
  <si>
    <t>Tudorken Ltd</t>
  </si>
  <si>
    <t>364 St.Albans Road</t>
  </si>
  <si>
    <t xml:space="preserve">WD24 6PQ                 </t>
  </si>
  <si>
    <t>FKG66</t>
  </si>
  <si>
    <t>Spa Healthcare (Uk) Ltd</t>
  </si>
  <si>
    <t>Markyate Pharmacy</t>
  </si>
  <si>
    <t>Markyate</t>
  </si>
  <si>
    <t xml:space="preserve">AL3 8PB                  </t>
  </si>
  <si>
    <t xml:space="preserve">01582 840602                            </t>
  </si>
  <si>
    <t>2008-05-10</t>
  </si>
  <si>
    <t>FKH38</t>
  </si>
  <si>
    <t>Astonia Site</t>
  </si>
  <si>
    <t xml:space="preserve">SG7 6BP                  </t>
  </si>
  <si>
    <t xml:space="preserve">01462 896290                            </t>
  </si>
  <si>
    <t>FKK94</t>
  </si>
  <si>
    <t>Meiklejohn Pharmacy Ltd</t>
  </si>
  <si>
    <t>Meiklejohn Pharmacy</t>
  </si>
  <si>
    <t>141 Harrowden Road</t>
  </si>
  <si>
    <t xml:space="preserve">MK42 0RU                 </t>
  </si>
  <si>
    <t xml:space="preserve">01234 353630                            </t>
  </si>
  <si>
    <t>FKP69</t>
  </si>
  <si>
    <t>J Sainsbury Pharmacy</t>
  </si>
  <si>
    <t>34 Dunstable Road</t>
  </si>
  <si>
    <t xml:space="preserve">LU1 1DY                  </t>
  </si>
  <si>
    <t xml:space="preserve">01582 721760                            </t>
  </si>
  <si>
    <t>FKP98</t>
  </si>
  <si>
    <t>36-40 Broad Walk</t>
  </si>
  <si>
    <t xml:space="preserve">LU5 4RH                  </t>
  </si>
  <si>
    <t xml:space="preserve">01582 663351                            </t>
  </si>
  <si>
    <t>FKR20</t>
  </si>
  <si>
    <t xml:space="preserve">SG19 1HU                 </t>
  </si>
  <si>
    <t xml:space="preserve">01767 680338                            </t>
  </si>
  <si>
    <t>FKT16</t>
  </si>
  <si>
    <t>42-44 The Broadway</t>
  </si>
  <si>
    <t xml:space="preserve">SG6 3BX                  </t>
  </si>
  <si>
    <t xml:space="preserve">01462 685915                            </t>
  </si>
  <si>
    <t>FKT89</t>
  </si>
  <si>
    <t>Kirby J</t>
  </si>
  <si>
    <t>Johns &amp; Kelynack Ltd</t>
  </si>
  <si>
    <t xml:space="preserve">AL8 6AB                  </t>
  </si>
  <si>
    <t xml:space="preserve">01707 335856                            </t>
  </si>
  <si>
    <t>FKV55</t>
  </si>
  <si>
    <t>FKX56</t>
  </si>
  <si>
    <t>22-24 The Parade</t>
  </si>
  <si>
    <t xml:space="preserve">WD17 2AA                 </t>
  </si>
  <si>
    <t xml:space="preserve">01923 244356                            </t>
  </si>
  <si>
    <t>FK140</t>
  </si>
  <si>
    <t>Kandola B</t>
  </si>
  <si>
    <t>Md Chemist</t>
  </si>
  <si>
    <t>4 Filey Close</t>
  </si>
  <si>
    <t>Symonds Green</t>
  </si>
  <si>
    <t xml:space="preserve">SG1 2JW                  </t>
  </si>
  <si>
    <t xml:space="preserve">01438 725368                            </t>
  </si>
  <si>
    <t>FK386</t>
  </si>
  <si>
    <t xml:space="preserve">LU7 1DN                  </t>
  </si>
  <si>
    <t xml:space="preserve">01525 371342                            </t>
  </si>
  <si>
    <t>FK403</t>
  </si>
  <si>
    <t>Mr Nilesh Morjaria</t>
  </si>
  <si>
    <t>Warden Hill Chemist</t>
  </si>
  <si>
    <t>Unit 2  168-170 Barton Rd</t>
  </si>
  <si>
    <t>Warden Hill</t>
  </si>
  <si>
    <t xml:space="preserve">LU3 2BE                  </t>
  </si>
  <si>
    <t xml:space="preserve">01582 576571                            </t>
  </si>
  <si>
    <t>FK502</t>
  </si>
  <si>
    <t>17 Bircherley Green</t>
  </si>
  <si>
    <t xml:space="preserve">SG14 1BN                 </t>
  </si>
  <si>
    <t>FK555</t>
  </si>
  <si>
    <t>Shivson LTD</t>
  </si>
  <si>
    <t>Arlesey Pharmacy</t>
  </si>
  <si>
    <t>Arlesey</t>
  </si>
  <si>
    <t xml:space="preserve">SG15 6RA                 </t>
  </si>
  <si>
    <t xml:space="preserve">01462 731200                            </t>
  </si>
  <si>
    <t>FK587</t>
  </si>
  <si>
    <t>Makan Manilal</t>
  </si>
  <si>
    <t>M Makan Mps Dispensing Chemist</t>
  </si>
  <si>
    <t>453 Dunstable Road</t>
  </si>
  <si>
    <t xml:space="preserve">LU4 8DE                  </t>
  </si>
  <si>
    <t xml:space="preserve">01582 572523                            </t>
  </si>
  <si>
    <t>FK604</t>
  </si>
  <si>
    <t>Meiklejohn Pharmacy Limited</t>
  </si>
  <si>
    <t>Shortstown Pharmacy</t>
  </si>
  <si>
    <t>Unit 2(B) Block F</t>
  </si>
  <si>
    <t>15 Beauvais Square</t>
  </si>
  <si>
    <t>Shortstown, Bedford</t>
  </si>
  <si>
    <t xml:space="preserve">MK42 0GE                 </t>
  </si>
  <si>
    <t xml:space="preserve">01234 743330                            </t>
  </si>
  <si>
    <t>FK837</t>
  </si>
  <si>
    <t>Questmoor LTD</t>
  </si>
  <si>
    <t>Questmoor Pharmacy</t>
  </si>
  <si>
    <t xml:space="preserve">EN6 5AT                  </t>
  </si>
  <si>
    <t>FLC02</t>
  </si>
  <si>
    <t>Brookfield Centre</t>
  </si>
  <si>
    <t xml:space="preserve">EN8 0TA                  </t>
  </si>
  <si>
    <t xml:space="preserve">01992 828747                            </t>
  </si>
  <si>
    <t>FLD07</t>
  </si>
  <si>
    <t>Roade Pharmacy</t>
  </si>
  <si>
    <t>5 South View</t>
  </si>
  <si>
    <t>Roade</t>
  </si>
  <si>
    <t xml:space="preserve">NN7 2NS                  </t>
  </si>
  <si>
    <t xml:space="preserve">01604 864665                            </t>
  </si>
  <si>
    <t>1993-12-19</t>
  </si>
  <si>
    <t>FLD54</t>
  </si>
  <si>
    <t>Loomrose LTD</t>
  </si>
  <si>
    <t>24 Main Avenue</t>
  </si>
  <si>
    <t>Moor Park</t>
  </si>
  <si>
    <t xml:space="preserve">HA6 2HJ                  </t>
  </si>
  <si>
    <t>FLG84</t>
  </si>
  <si>
    <t>Dj Portfolio Limited</t>
  </si>
  <si>
    <t>Hubert Figg Pharmacy</t>
  </si>
  <si>
    <t>90 High Street</t>
  </si>
  <si>
    <t xml:space="preserve">HP4 2BW                  </t>
  </si>
  <si>
    <t xml:space="preserve">01442 863980                            </t>
  </si>
  <si>
    <t>FLH81</t>
  </si>
  <si>
    <t xml:space="preserve">HP23 4AG                 </t>
  </si>
  <si>
    <t xml:space="preserve">01442 822258                            </t>
  </si>
  <si>
    <t>FLN54</t>
  </si>
  <si>
    <t xml:space="preserve">WD3 1AJ                  </t>
  </si>
  <si>
    <t>FLP62</t>
  </si>
  <si>
    <t>Woodhall Pharmacy</t>
  </si>
  <si>
    <t>Unit 4, Shenley Road</t>
  </si>
  <si>
    <t>Woodhall Farm Estate</t>
  </si>
  <si>
    <t xml:space="preserve">HP2 7QH                  </t>
  </si>
  <si>
    <t xml:space="preserve">01442 212162                            </t>
  </si>
  <si>
    <t>FLV26</t>
  </si>
  <si>
    <t>Mr Khalid Ayub</t>
  </si>
  <si>
    <t>Bedford Pharmacy</t>
  </si>
  <si>
    <t>11a Union Street</t>
  </si>
  <si>
    <t xml:space="preserve">MK40 2SF                 </t>
  </si>
  <si>
    <t xml:space="preserve">01234 215015                            </t>
  </si>
  <si>
    <t>FL071</t>
  </si>
  <si>
    <t>Corner Shop B</t>
  </si>
  <si>
    <t>Elstree</t>
  </si>
  <si>
    <t xml:space="preserve">WD6 3BY                  </t>
  </si>
  <si>
    <t xml:space="preserve">020 82075925                            </t>
  </si>
  <si>
    <t>FL091</t>
  </si>
  <si>
    <t>Patel A &amp; D</t>
  </si>
  <si>
    <t>Kean Pharmacy</t>
  </si>
  <si>
    <t>57-59 Dellsome Lane</t>
  </si>
  <si>
    <t>Welham Green</t>
  </si>
  <si>
    <t xml:space="preserve">AL9 7DY                  </t>
  </si>
  <si>
    <t xml:space="preserve">01707 262644                            </t>
  </si>
  <si>
    <t>1998-12-22</t>
  </si>
  <si>
    <t>FL208</t>
  </si>
  <si>
    <t>Pyramid Healthcare Limited</t>
  </si>
  <si>
    <t>85-89 Shenley Road</t>
  </si>
  <si>
    <t xml:space="preserve">WD6 1AG                  </t>
  </si>
  <si>
    <t xml:space="preserve">020 89534149                            </t>
  </si>
  <si>
    <t>FL307</t>
  </si>
  <si>
    <t>3-5 Market Square</t>
  </si>
  <si>
    <t xml:space="preserve">LU7 1EU                  </t>
  </si>
  <si>
    <t xml:space="preserve">01525 372175                            </t>
  </si>
  <si>
    <t>FL491</t>
  </si>
  <si>
    <t>Radia DB</t>
  </si>
  <si>
    <t>Wellswood Pharmacy</t>
  </si>
  <si>
    <t>Wellswood House</t>
  </si>
  <si>
    <t xml:space="preserve">WD6 1PR                  </t>
  </si>
  <si>
    <t>FL574</t>
  </si>
  <si>
    <t>Topkins Healthcare Ltd</t>
  </si>
  <si>
    <t>Topkins Pharmacy</t>
  </si>
  <si>
    <t xml:space="preserve">AL5 4SE                  </t>
  </si>
  <si>
    <t xml:space="preserve">01582 712708                            </t>
  </si>
  <si>
    <t>FL588</t>
  </si>
  <si>
    <t>9-10 Market Square</t>
  </si>
  <si>
    <t xml:space="preserve">SG18 8AS                 </t>
  </si>
  <si>
    <t xml:space="preserve">01767 313278                            </t>
  </si>
  <si>
    <t>FL589</t>
  </si>
  <si>
    <t>Henlow Pharmacy</t>
  </si>
  <si>
    <t>197a Station Road</t>
  </si>
  <si>
    <t>Lower Stondon</t>
  </si>
  <si>
    <t xml:space="preserve">SG16 6JE                 </t>
  </si>
  <si>
    <t>FL884</t>
  </si>
  <si>
    <t>Broadwell Enterprises Ltd</t>
  </si>
  <si>
    <t>87 South Street</t>
  </si>
  <si>
    <t>FMC93</t>
  </si>
  <si>
    <t>Bells Brook</t>
  </si>
  <si>
    <t xml:space="preserve">SG18 0NA                 </t>
  </si>
  <si>
    <t xml:space="preserve">01767 317587                            </t>
  </si>
  <si>
    <t>FME68</t>
  </si>
  <si>
    <t>116 High Street North</t>
  </si>
  <si>
    <t xml:space="preserve">LU6 1LN                  </t>
  </si>
  <si>
    <t xml:space="preserve">01582 600268                            </t>
  </si>
  <si>
    <t>FMF53</t>
  </si>
  <si>
    <t>14 Maidenhead Street</t>
  </si>
  <si>
    <t xml:space="preserve">SG14 1DR                 </t>
  </si>
  <si>
    <t>FMF76</t>
  </si>
  <si>
    <t>Acorn Dispensing Chemist</t>
  </si>
  <si>
    <t>Bushmead Development</t>
  </si>
  <si>
    <t>Hancock Drive</t>
  </si>
  <si>
    <t xml:space="preserve">LU2 7SF                  </t>
  </si>
  <si>
    <t xml:space="preserve">01582 486900                            </t>
  </si>
  <si>
    <t>FMF86</t>
  </si>
  <si>
    <t>Unit 1 Mariners Way</t>
  </si>
  <si>
    <t xml:space="preserve">NN16 8AR                 </t>
  </si>
  <si>
    <t xml:space="preserve">01536 514314                            </t>
  </si>
  <si>
    <t>FMG05</t>
  </si>
  <si>
    <t>1 Windsor Street</t>
  </si>
  <si>
    <t xml:space="preserve">01582 722984                            </t>
  </si>
  <si>
    <t>FMH29</t>
  </si>
  <si>
    <t>Shah D</t>
  </si>
  <si>
    <t>Meera Pharmacy</t>
  </si>
  <si>
    <t>4 Beech Road</t>
  </si>
  <si>
    <t xml:space="preserve">AL3 5AS                  </t>
  </si>
  <si>
    <t>FMK63</t>
  </si>
  <si>
    <t>Vimy Road</t>
  </si>
  <si>
    <t>Linslade</t>
  </si>
  <si>
    <t xml:space="preserve">LU7 7ER                  </t>
  </si>
  <si>
    <t xml:space="preserve">01525 250449                            </t>
  </si>
  <si>
    <t>FMK65</t>
  </si>
  <si>
    <t>Taylor G &amp; R</t>
  </si>
  <si>
    <t>67 Hatfield Road</t>
  </si>
  <si>
    <t xml:space="preserve">AL1 4JE                  </t>
  </si>
  <si>
    <t xml:space="preserve">01727 837985                            </t>
  </si>
  <si>
    <t>FML15</t>
  </si>
  <si>
    <t>Cardington Road</t>
  </si>
  <si>
    <t xml:space="preserve">MK42 0BG                 </t>
  </si>
  <si>
    <t xml:space="preserve">01234 731847                            </t>
  </si>
  <si>
    <t>FMP44</t>
  </si>
  <si>
    <t>245 Bedford Road</t>
  </si>
  <si>
    <t xml:space="preserve">MK42 8BP                 </t>
  </si>
  <si>
    <t xml:space="preserve">01234 851846                            </t>
  </si>
  <si>
    <t>FMR14</t>
  </si>
  <si>
    <t>Dale Heath Ltd</t>
  </si>
  <si>
    <t>The Heath Pharmacy</t>
  </si>
  <si>
    <t>104 High Road</t>
  </si>
  <si>
    <t xml:space="preserve">WD23 1GE                 </t>
  </si>
  <si>
    <t xml:space="preserve">020 89501866                            </t>
  </si>
  <si>
    <t>FMT52</t>
  </si>
  <si>
    <t>Janmohamed AP</t>
  </si>
  <si>
    <t>1 Ermine Close</t>
  </si>
  <si>
    <t xml:space="preserve">AL3 4BL                  </t>
  </si>
  <si>
    <t xml:space="preserve">01727 833815                            </t>
  </si>
  <si>
    <t>1991-04-01</t>
  </si>
  <si>
    <t>FMT64</t>
  </si>
  <si>
    <t>241 Broadwater Crescent</t>
  </si>
  <si>
    <t xml:space="preserve">SG2 8ET                  </t>
  </si>
  <si>
    <t>FMT82</t>
  </si>
  <si>
    <t>Letchway</t>
  </si>
  <si>
    <t xml:space="preserve">SG6 3TS                  </t>
  </si>
  <si>
    <t xml:space="preserve">01462 684884                            </t>
  </si>
  <si>
    <t>2011-08-18</t>
  </si>
  <si>
    <t>FMX88</t>
  </si>
  <si>
    <t>The Cottons</t>
  </si>
  <si>
    <t>Meadow Lane</t>
  </si>
  <si>
    <t xml:space="preserve">NN9 6UA                  </t>
  </si>
  <si>
    <t xml:space="preserve">01933 461090                            </t>
  </si>
  <si>
    <t>FMY77</t>
  </si>
  <si>
    <t>Patel RA</t>
  </si>
  <si>
    <t>Woods Chemists</t>
  </si>
  <si>
    <t>2 Bellgate</t>
  </si>
  <si>
    <t xml:space="preserve">HP2 5SB                  </t>
  </si>
  <si>
    <t>FM534</t>
  </si>
  <si>
    <t>Esmail A</t>
  </si>
  <si>
    <t>Wootton Pharmacy</t>
  </si>
  <si>
    <t>43a Tithe Barn Road</t>
  </si>
  <si>
    <t xml:space="preserve">MK43 9EZ                 </t>
  </si>
  <si>
    <t xml:space="preserve">01234 765166                            </t>
  </si>
  <si>
    <t>FM803</t>
  </si>
  <si>
    <t>73 Corn Lane</t>
  </si>
  <si>
    <t xml:space="preserve">01933 222019                            </t>
  </si>
  <si>
    <t>FND95</t>
  </si>
  <si>
    <t>Wheathampstead</t>
  </si>
  <si>
    <t xml:space="preserve">AL4 8AA                  </t>
  </si>
  <si>
    <t xml:space="preserve">01582 832102                            </t>
  </si>
  <si>
    <t>FNJ92</t>
  </si>
  <si>
    <t>H H Dickman &amp; Son</t>
  </si>
  <si>
    <t>224 High Street</t>
  </si>
  <si>
    <t xml:space="preserve">HP4 1AG                  </t>
  </si>
  <si>
    <t xml:space="preserve">01442 864885                            </t>
  </si>
  <si>
    <t>FNK96</t>
  </si>
  <si>
    <t>75 Greenhill Rise</t>
  </si>
  <si>
    <t xml:space="preserve">NN18 0LR                 </t>
  </si>
  <si>
    <t xml:space="preserve">01536 202301                            </t>
  </si>
  <si>
    <t>FNN18</t>
  </si>
  <si>
    <t>Henlow Health Ltd</t>
  </si>
  <si>
    <t>Birdsfoot Lane Pharmacy</t>
  </si>
  <si>
    <t>255 Birdsfoot Lane</t>
  </si>
  <si>
    <t xml:space="preserve">LU3 2HX                  </t>
  </si>
  <si>
    <t xml:space="preserve">01582 591616                            </t>
  </si>
  <si>
    <t>FNR24</t>
  </si>
  <si>
    <t>30 Gostwick Road</t>
  </si>
  <si>
    <t xml:space="preserve">MK42 9XD                 </t>
  </si>
  <si>
    <t xml:space="preserve">01234 357733                            </t>
  </si>
  <si>
    <t>FNX34</t>
  </si>
  <si>
    <t>33-37 The Harpur Centre</t>
  </si>
  <si>
    <t>Harpur Street</t>
  </si>
  <si>
    <t xml:space="preserve">MK40 1TN                 </t>
  </si>
  <si>
    <t xml:space="preserve">01234 356231                            </t>
  </si>
  <si>
    <t>FNX43</t>
  </si>
  <si>
    <t>Chemgrange LTD</t>
  </si>
  <si>
    <t>How Wood (Pharmacy)</t>
  </si>
  <si>
    <t>16 How Wood</t>
  </si>
  <si>
    <t xml:space="preserve">AL2 2RA                  </t>
  </si>
  <si>
    <t>FNY63</t>
  </si>
  <si>
    <t>Unit 2-5</t>
  </si>
  <si>
    <t>Rear Of 97-98 Bancroft</t>
  </si>
  <si>
    <t xml:space="preserve">SG5 1NQ                  </t>
  </si>
  <si>
    <t xml:space="preserve">01462 457707                            </t>
  </si>
  <si>
    <t>FN234</t>
  </si>
  <si>
    <t>Bromham Pharmacy</t>
  </si>
  <si>
    <t>Avoca House</t>
  </si>
  <si>
    <t>Molivers Lane</t>
  </si>
  <si>
    <t>Bromham</t>
  </si>
  <si>
    <t xml:space="preserve">MK43 8JT                 </t>
  </si>
  <si>
    <t xml:space="preserve">01234 823123                            </t>
  </si>
  <si>
    <t>2006-12-28</t>
  </si>
  <si>
    <t>FN464</t>
  </si>
  <si>
    <t>Sai Luton Limited</t>
  </si>
  <si>
    <t>100 Dunstable Road</t>
  </si>
  <si>
    <t xml:space="preserve">LU1 1EH                  </t>
  </si>
  <si>
    <t xml:space="preserve">01582 413781                            </t>
  </si>
  <si>
    <t>FN528</t>
  </si>
  <si>
    <t>Qualapharm Limited</t>
  </si>
  <si>
    <t>Qualapharm Ltd</t>
  </si>
  <si>
    <t>Unit18 Chancery Bus Ctr</t>
  </si>
  <si>
    <t>2013-01-28</t>
  </si>
  <si>
    <t>FN885</t>
  </si>
  <si>
    <t>31 Stoneycroft</t>
  </si>
  <si>
    <t>Warners End</t>
  </si>
  <si>
    <t xml:space="preserve">HP1 2QF                  </t>
  </si>
  <si>
    <t xml:space="preserve">01442 264949                            </t>
  </si>
  <si>
    <t>FPC59</t>
  </si>
  <si>
    <t>2-8 Luton Road</t>
  </si>
  <si>
    <t xml:space="preserve">LU5 4RF                  </t>
  </si>
  <si>
    <t xml:space="preserve">01582 671236                            </t>
  </si>
  <si>
    <t>FPE97</t>
  </si>
  <si>
    <t>2-3 Stubbs Close</t>
  </si>
  <si>
    <t>Redhill Farm</t>
  </si>
  <si>
    <t xml:space="preserve">NN8 4UQ                  </t>
  </si>
  <si>
    <t xml:space="preserve">01933 678290                            </t>
  </si>
  <si>
    <t>FPG27</t>
  </si>
  <si>
    <t>8 Redhill Road</t>
  </si>
  <si>
    <t>Westmill Estate</t>
  </si>
  <si>
    <t xml:space="preserve">SG5 2NQ                  </t>
  </si>
  <si>
    <t>FPW84</t>
  </si>
  <si>
    <t>24 Little Oxhey Lane</t>
  </si>
  <si>
    <t xml:space="preserve">WD19 6FR                 </t>
  </si>
  <si>
    <t xml:space="preserve">020 84284719                            </t>
  </si>
  <si>
    <t>FPX06</t>
  </si>
  <si>
    <t>Court Drive</t>
  </si>
  <si>
    <t xml:space="preserve">LU5 4JD                  </t>
  </si>
  <si>
    <t xml:space="preserve">01582 697021                            </t>
  </si>
  <si>
    <t>FPX07</t>
  </si>
  <si>
    <t>Virtual Pharmacy Limited</t>
  </si>
  <si>
    <t>Virtual Pharmacy</t>
  </si>
  <si>
    <t>Unit 7 106a Bedford Road</t>
  </si>
  <si>
    <t xml:space="preserve">MK43 9JB                 </t>
  </si>
  <si>
    <t xml:space="preserve">01234 766326                            </t>
  </si>
  <si>
    <t>FPX10</t>
  </si>
  <si>
    <t>2 Bramingham Park Centre</t>
  </si>
  <si>
    <t>Whitehorse Vale</t>
  </si>
  <si>
    <t xml:space="preserve">LU3 4AD                  </t>
  </si>
  <si>
    <t xml:space="preserve">01582 503704                            </t>
  </si>
  <si>
    <t>FPX93</t>
  </si>
  <si>
    <t>17-18 Bedford Square</t>
  </si>
  <si>
    <t>Houghton Regis</t>
  </si>
  <si>
    <t xml:space="preserve">LU5 5ES                  </t>
  </si>
  <si>
    <t xml:space="preserve">01582 865777                            </t>
  </si>
  <si>
    <t>FPY65</t>
  </si>
  <si>
    <t>138 Dallow Road</t>
  </si>
  <si>
    <t xml:space="preserve">LU1 1NE                  </t>
  </si>
  <si>
    <t xml:space="preserve">01582 727955                            </t>
  </si>
  <si>
    <t>FP458</t>
  </si>
  <si>
    <t>Mr K Hussain &amp; Miss W Malik</t>
  </si>
  <si>
    <t>Ashcroft Pharmacy Ltd</t>
  </si>
  <si>
    <t>260 Ashcroft Road</t>
  </si>
  <si>
    <t xml:space="preserve">LU2 9AB                  </t>
  </si>
  <si>
    <t xml:space="preserve">01582 727751                            </t>
  </si>
  <si>
    <t>FP498</t>
  </si>
  <si>
    <t>295 High Street</t>
  </si>
  <si>
    <t xml:space="preserve">AL2 1EJ                  </t>
  </si>
  <si>
    <t>FP598</t>
  </si>
  <si>
    <t>M&amp;K Pharmachem Limited</t>
  </si>
  <si>
    <t>108 Bromham Road</t>
  </si>
  <si>
    <t xml:space="preserve">MK40 2QH                 </t>
  </si>
  <si>
    <t xml:space="preserve">01234 353029                            </t>
  </si>
  <si>
    <t>FQA92</t>
  </si>
  <si>
    <t>Kings Langley</t>
  </si>
  <si>
    <t xml:space="preserve">WD4 8BH                  </t>
  </si>
  <si>
    <t>FQC98</t>
  </si>
  <si>
    <t>57 Katherine Drive</t>
  </si>
  <si>
    <t xml:space="preserve">LU5 4NP                  </t>
  </si>
  <si>
    <t xml:space="preserve">01582 663501                            </t>
  </si>
  <si>
    <t>1990-02-04</t>
  </si>
  <si>
    <t>FQE61</t>
  </si>
  <si>
    <t>12 Mayfield Road</t>
  </si>
  <si>
    <t xml:space="preserve">LU5 4AP                  </t>
  </si>
  <si>
    <t xml:space="preserve">01582 661677                            </t>
  </si>
  <si>
    <t>FQF86</t>
  </si>
  <si>
    <t>Chimemill LTD</t>
  </si>
  <si>
    <t>Ashwell Pharmacy</t>
  </si>
  <si>
    <t>Ashwell</t>
  </si>
  <si>
    <t xml:space="preserve">SG7 5NW                  </t>
  </si>
  <si>
    <t xml:space="preserve">01462 742250                            </t>
  </si>
  <si>
    <t>2001-04-07</t>
  </si>
  <si>
    <t>FQG21</t>
  </si>
  <si>
    <t>Smith P &amp; I Ltd</t>
  </si>
  <si>
    <t>Bm &amp; Sb Patel</t>
  </si>
  <si>
    <t>3 Dominic Square</t>
  </si>
  <si>
    <t>Lewsey Farm</t>
  </si>
  <si>
    <t xml:space="preserve">LU4 0UN                  </t>
  </si>
  <si>
    <t xml:space="preserve">01582 662061                            </t>
  </si>
  <si>
    <t>FQM19</t>
  </si>
  <si>
    <t>Unit 4 Whitehorse Lane</t>
  </si>
  <si>
    <t>Great Ashby</t>
  </si>
  <si>
    <t xml:space="preserve">SG1 6NH                  </t>
  </si>
  <si>
    <t xml:space="preserve">01438 318111                            </t>
  </si>
  <si>
    <t>FQM73</t>
  </si>
  <si>
    <t>Dome Roundabout</t>
  </si>
  <si>
    <t>North Western Avenue</t>
  </si>
  <si>
    <t xml:space="preserve">WD25 9JS                 </t>
  </si>
  <si>
    <t xml:space="preserve">01923 680978                            </t>
  </si>
  <si>
    <t>2006-10-14</t>
  </si>
  <si>
    <t>FQP65</t>
  </si>
  <si>
    <t>Welfare LTD</t>
  </si>
  <si>
    <t>3 Southgate Road</t>
  </si>
  <si>
    <t xml:space="preserve">EN6 5DR                  </t>
  </si>
  <si>
    <t>FQR82</t>
  </si>
  <si>
    <t>Daventry Pharma Ltd</t>
  </si>
  <si>
    <t>Daventry Day &amp; Night Pharmacy</t>
  </si>
  <si>
    <t>5 St Johns Square</t>
  </si>
  <si>
    <t xml:space="preserve">NN11 4FG                 </t>
  </si>
  <si>
    <t>FQX43</t>
  </si>
  <si>
    <t>Tejanis Dispensing Chemist</t>
  </si>
  <si>
    <t>5-7 The Green</t>
  </si>
  <si>
    <t>Hockwell Ring</t>
  </si>
  <si>
    <t xml:space="preserve">LU4 9PG                  </t>
  </si>
  <si>
    <t xml:space="preserve">01582 572788                            </t>
  </si>
  <si>
    <t>FQ171</t>
  </si>
  <si>
    <t>Rooney Chemist</t>
  </si>
  <si>
    <t>4 Dolphin Square</t>
  </si>
  <si>
    <t xml:space="preserve">HP23 5BN                 </t>
  </si>
  <si>
    <t>FQ251</t>
  </si>
  <si>
    <t>6 Clayton Parade</t>
  </si>
  <si>
    <t xml:space="preserve">01992 622072                            </t>
  </si>
  <si>
    <t>FQ564</t>
  </si>
  <si>
    <t>Unit D,I/Change Retail Pk</t>
  </si>
  <si>
    <t>Race Meadows Way</t>
  </si>
  <si>
    <t xml:space="preserve">MK42 7AZ                 </t>
  </si>
  <si>
    <t xml:space="preserve">01234 210803                            </t>
  </si>
  <si>
    <t>FRH38</t>
  </si>
  <si>
    <t>Gravitar LTD</t>
  </si>
  <si>
    <t>Sheffield Pharmacy</t>
  </si>
  <si>
    <t>64 Fore Street</t>
  </si>
  <si>
    <t xml:space="preserve">SG14 1BT                 </t>
  </si>
  <si>
    <t xml:space="preserve">01992 582965                            </t>
  </si>
  <si>
    <t>FRH86</t>
  </si>
  <si>
    <t>Texel Close</t>
  </si>
  <si>
    <t>Oakridge Park</t>
  </si>
  <si>
    <t xml:space="preserve">MK14 6GL                 </t>
  </si>
  <si>
    <t xml:space="preserve">01908 320432                            </t>
  </si>
  <si>
    <t>FRJ54</t>
  </si>
  <si>
    <t>Waltham Cross Shopping</t>
  </si>
  <si>
    <t>Pavilion</t>
  </si>
  <si>
    <t xml:space="preserve">EN8 7BZ                  </t>
  </si>
  <si>
    <t>FRM30</t>
  </si>
  <si>
    <t>Chemist Express Uk Limited</t>
  </si>
  <si>
    <t>Chemist Express</t>
  </si>
  <si>
    <t>Midland House</t>
  </si>
  <si>
    <t>41 King Street</t>
  </si>
  <si>
    <t xml:space="preserve">LU1 2DW                  </t>
  </si>
  <si>
    <t xml:space="preserve">01582 453702                            </t>
  </si>
  <si>
    <t>FRP52</t>
  </si>
  <si>
    <t>Fairfield Park</t>
  </si>
  <si>
    <t>90 Clapham Road</t>
  </si>
  <si>
    <t xml:space="preserve">MK41 7PJ                 </t>
  </si>
  <si>
    <t xml:space="preserve">01234 363150                            </t>
  </si>
  <si>
    <t>FRR79</t>
  </si>
  <si>
    <t>Mr Bs Parkash</t>
  </si>
  <si>
    <t>Houghton Regis Pharmacy</t>
  </si>
  <si>
    <t>Houghton Regis Med.Ctr.</t>
  </si>
  <si>
    <t>Peel St,</t>
  </si>
  <si>
    <t xml:space="preserve">LU5 5EZ                  </t>
  </si>
  <si>
    <t xml:space="preserve">01582 866315                            </t>
  </si>
  <si>
    <t>FRW03</t>
  </si>
  <si>
    <t>Rowlands Pharmacy Ltd</t>
  </si>
  <si>
    <t>Fernville Surgery</t>
  </si>
  <si>
    <t>Midland Road</t>
  </si>
  <si>
    <t xml:space="preserve">HP2 5BL                  </t>
  </si>
  <si>
    <t xml:space="preserve">01442 255444                            </t>
  </si>
  <si>
    <t>FRW19</t>
  </si>
  <si>
    <t>Careplus Pharmacy Limited</t>
  </si>
  <si>
    <t>Careplus Pharmacy</t>
  </si>
  <si>
    <t>Unit 2b - 49 Theobald St</t>
  </si>
  <si>
    <t xml:space="preserve">WD6 4RZ                  </t>
  </si>
  <si>
    <t xml:space="preserve">0208 2077999                            </t>
  </si>
  <si>
    <t>FRW21</t>
  </si>
  <si>
    <t>Halfhide Lane</t>
  </si>
  <si>
    <t xml:space="preserve">EN8 0NN                  </t>
  </si>
  <si>
    <t xml:space="preserve">01992 635767                            </t>
  </si>
  <si>
    <t>FRX60</t>
  </si>
  <si>
    <t>Rohan Commodities International Ltd</t>
  </si>
  <si>
    <t>Popson Chemist</t>
  </si>
  <si>
    <t>40 Station Road</t>
  </si>
  <si>
    <t>Woodford Halse</t>
  </si>
  <si>
    <t xml:space="preserve">NN11 3RB                 </t>
  </si>
  <si>
    <t xml:space="preserve">01327 260393                            </t>
  </si>
  <si>
    <t>FR871</t>
  </si>
  <si>
    <t>24 Bennetts Gate</t>
  </si>
  <si>
    <t>Bennetts End</t>
  </si>
  <si>
    <t xml:space="preserve">HP3 8EW                  </t>
  </si>
  <si>
    <t xml:space="preserve">01442 264175                            </t>
  </si>
  <si>
    <t>FR987</t>
  </si>
  <si>
    <t>17 Russell Avenue</t>
  </si>
  <si>
    <t xml:space="preserve">AL3 5ES                  </t>
  </si>
  <si>
    <t xml:space="preserve">01727 830342                            </t>
  </si>
  <si>
    <t>FTD35</t>
  </si>
  <si>
    <t>Mohammed Shajan Ali</t>
  </si>
  <si>
    <t>Biscot Pharmacy</t>
  </si>
  <si>
    <t>157a Biscot Road</t>
  </si>
  <si>
    <t xml:space="preserve">LU3 1AW                  </t>
  </si>
  <si>
    <t xml:space="preserve">01582 457709                            </t>
  </si>
  <si>
    <t>2012-01-06</t>
  </si>
  <si>
    <t>FTE33</t>
  </si>
  <si>
    <t>Je Williamson Limited</t>
  </si>
  <si>
    <t>Je Williamson Chemist</t>
  </si>
  <si>
    <t>1 Snowley Parade</t>
  </si>
  <si>
    <t>Manston Drive</t>
  </si>
  <si>
    <t xml:space="preserve">CM23 5EP                 </t>
  </si>
  <si>
    <t xml:space="preserve">01279 652759                            </t>
  </si>
  <si>
    <t>FTK88</t>
  </si>
  <si>
    <t>Unit 1c</t>
  </si>
  <si>
    <t>Roaring Meg Retail Park</t>
  </si>
  <si>
    <t xml:space="preserve">SG1 1XN                  </t>
  </si>
  <si>
    <t xml:space="preserve">01438 746872                            </t>
  </si>
  <si>
    <t>2005-10-09</t>
  </si>
  <si>
    <t>FTN38</t>
  </si>
  <si>
    <t>Sainsbury's In-Store Pharmacy(100hr)</t>
  </si>
  <si>
    <t>Bedford Road</t>
  </si>
  <si>
    <t xml:space="preserve">MK42 8AY                 </t>
  </si>
  <si>
    <t xml:space="preserve">01234 841199                            </t>
  </si>
  <si>
    <t>FTR05</t>
  </si>
  <si>
    <t xml:space="preserve">LU7 7DN                  </t>
  </si>
  <si>
    <t xml:space="preserve">01525 373391                            </t>
  </si>
  <si>
    <t>FTR08</t>
  </si>
  <si>
    <t xml:space="preserve">AL6 9EQ                  </t>
  </si>
  <si>
    <t xml:space="preserve">01438 714104                            </t>
  </si>
  <si>
    <t>FTT68</t>
  </si>
  <si>
    <t>Langdale Pharmacy</t>
  </si>
  <si>
    <t>64 Langdale Road</t>
  </si>
  <si>
    <t xml:space="preserve">LU6 3BS                  </t>
  </si>
  <si>
    <t xml:space="preserve">01582 607242                            </t>
  </si>
  <si>
    <t>2006-12-03</t>
  </si>
  <si>
    <t>FTW38</t>
  </si>
  <si>
    <t>V&amp;J Pharmacy Limited</t>
  </si>
  <si>
    <t>V&amp;J Pharmacy</t>
  </si>
  <si>
    <t>Stanstead Abbotts</t>
  </si>
  <si>
    <t xml:space="preserve">SG12 8AQ                 </t>
  </si>
  <si>
    <t xml:space="preserve">01920 870029                            </t>
  </si>
  <si>
    <t>2013-03-08</t>
  </si>
  <si>
    <t>FTX50</t>
  </si>
  <si>
    <t>Oundle Pharmacy</t>
  </si>
  <si>
    <t>32 Market Place</t>
  </si>
  <si>
    <t xml:space="preserve">PE8 4BE                  </t>
  </si>
  <si>
    <t xml:space="preserve">01832 273531                            </t>
  </si>
  <si>
    <t>FTX58</t>
  </si>
  <si>
    <t xml:space="preserve">WD4 9HT                  </t>
  </si>
  <si>
    <t>FTY20</t>
  </si>
  <si>
    <t>Fairleys Pharmacy Limited</t>
  </si>
  <si>
    <t>Fairleys Pharmacy</t>
  </si>
  <si>
    <t>103 Church Lane</t>
  </si>
  <si>
    <t>Goldington</t>
  </si>
  <si>
    <t xml:space="preserve">MK41 0PW                 </t>
  </si>
  <si>
    <t xml:space="preserve">01234 347437                            </t>
  </si>
  <si>
    <t>FT021</t>
  </si>
  <si>
    <t xml:space="preserve">SG18 0JH                 </t>
  </si>
  <si>
    <t xml:space="preserve">01767 312309                            </t>
  </si>
  <si>
    <t>FT096</t>
  </si>
  <si>
    <t>Jay-Krishna LTD</t>
  </si>
  <si>
    <t>Unit B,Attenborough Court</t>
  </si>
  <si>
    <t>Owen Square</t>
  </si>
  <si>
    <t xml:space="preserve">WD19 4FN                 </t>
  </si>
  <si>
    <t xml:space="preserve">01923 223468                            </t>
  </si>
  <si>
    <t>FT141</t>
  </si>
  <si>
    <t>Unit D Waterfield Rtl Prk</t>
  </si>
  <si>
    <t xml:space="preserve">WD17 2EU                 </t>
  </si>
  <si>
    <t xml:space="preserve">01923 255948                            </t>
  </si>
  <si>
    <t>FVF26</t>
  </si>
  <si>
    <t>Borehamwood Supplies Ltd</t>
  </si>
  <si>
    <t>Borehamwood Pharmacy</t>
  </si>
  <si>
    <t>7 Howard Drive</t>
  </si>
  <si>
    <t xml:space="preserve">WD6 2NY                  </t>
  </si>
  <si>
    <t xml:space="preserve">020 89533981                            </t>
  </si>
  <si>
    <t>FVG06</t>
  </si>
  <si>
    <t>24/25 The Parade</t>
  </si>
  <si>
    <t>Sundon Park Road</t>
  </si>
  <si>
    <t xml:space="preserve">LU3 3BJ                  </t>
  </si>
  <si>
    <t xml:space="preserve">01582 490907                            </t>
  </si>
  <si>
    <t>FVJ85</t>
  </si>
  <si>
    <t>Third Avenue Bus Park</t>
  </si>
  <si>
    <t xml:space="preserve">SG6 2HX                  </t>
  </si>
  <si>
    <t xml:space="preserve">01462 482082                            </t>
  </si>
  <si>
    <t>FVJ93</t>
  </si>
  <si>
    <t>Viks Pharmacy</t>
  </si>
  <si>
    <t>28 Bridlington Road</t>
  </si>
  <si>
    <t xml:space="preserve">WD19 7AE                 </t>
  </si>
  <si>
    <t xml:space="preserve">020 84210208                            </t>
  </si>
  <si>
    <t>FVK50</t>
  </si>
  <si>
    <t>Oldham Trading Estate</t>
  </si>
  <si>
    <t>St Albans Rd</t>
  </si>
  <si>
    <t xml:space="preserve">WD24 7RT                 </t>
  </si>
  <si>
    <t xml:space="preserve">01923 250380                            </t>
  </si>
  <si>
    <t>FVL79</t>
  </si>
  <si>
    <t>Danetre Hpl, London Road</t>
  </si>
  <si>
    <t>FVM05</t>
  </si>
  <si>
    <t>Janssen's Pharmacy</t>
  </si>
  <si>
    <t>28 Ampthill Road</t>
  </si>
  <si>
    <t xml:space="preserve">MK42 9HG                 </t>
  </si>
  <si>
    <t xml:space="preserve">01234 353484                            </t>
  </si>
  <si>
    <t>FVP06</t>
  </si>
  <si>
    <t>4 Market Square</t>
  </si>
  <si>
    <t xml:space="preserve">01767 680488                            </t>
  </si>
  <si>
    <t>FVT85</t>
  </si>
  <si>
    <t>692-694 Goffs Lane</t>
  </si>
  <si>
    <t>Goffs Oak,Cheshunt</t>
  </si>
  <si>
    <t xml:space="preserve">EN7 5ET                  </t>
  </si>
  <si>
    <t xml:space="preserve">01707 875083                            </t>
  </si>
  <si>
    <t>FVX66</t>
  </si>
  <si>
    <t>Warecross Pharmacy</t>
  </si>
  <si>
    <t>40 Christian Close</t>
  </si>
  <si>
    <t xml:space="preserve">EN11 9FF                 </t>
  </si>
  <si>
    <t xml:space="preserve">01992 440380                            </t>
  </si>
  <si>
    <t>FVY10</t>
  </si>
  <si>
    <t>Patel SA</t>
  </si>
  <si>
    <t>Bv Byron</t>
  </si>
  <si>
    <t>49a St Johns Road</t>
  </si>
  <si>
    <t>Boxmoor</t>
  </si>
  <si>
    <t xml:space="preserve">HP1 1QQ                  </t>
  </si>
  <si>
    <t>FVY89</t>
  </si>
  <si>
    <t xml:space="preserve">MK45 1TJ                 </t>
  </si>
  <si>
    <t xml:space="preserve">01525 712543                            </t>
  </si>
  <si>
    <t>FV334</t>
  </si>
  <si>
    <t>Codicote Pharmacy</t>
  </si>
  <si>
    <t>123 High St</t>
  </si>
  <si>
    <t>Codicote</t>
  </si>
  <si>
    <t xml:space="preserve">SG4 8UB                  </t>
  </si>
  <si>
    <t xml:space="preserve">01438 821418                            </t>
  </si>
  <si>
    <t>FV864</t>
  </si>
  <si>
    <t>Mistrys Healthy Options Ltd</t>
  </si>
  <si>
    <t>Mistrys Pharmacy</t>
  </si>
  <si>
    <t>85-87 High Street</t>
  </si>
  <si>
    <t xml:space="preserve">NN10 0NZ                 </t>
  </si>
  <si>
    <t xml:space="preserve">01933 312154                            </t>
  </si>
  <si>
    <t>1997-12-21</t>
  </si>
  <si>
    <t>FV943</t>
  </si>
  <si>
    <t>Shah RB</t>
  </si>
  <si>
    <t>Se Morgan</t>
  </si>
  <si>
    <t>16 Dunstable Road</t>
  </si>
  <si>
    <t xml:space="preserve">01582 723262                            </t>
  </si>
  <si>
    <t>FWA12</t>
  </si>
  <si>
    <t>Victoria Park</t>
  </si>
  <si>
    <t>Turnells Mill Lane</t>
  </si>
  <si>
    <t xml:space="preserve">NN8 2EF                  </t>
  </si>
  <si>
    <t xml:space="preserve">01933 337447                            </t>
  </si>
  <si>
    <t>2007-06-22</t>
  </si>
  <si>
    <t>FWD77</t>
  </si>
  <si>
    <t>Whippendell Health Care Ltd</t>
  </si>
  <si>
    <t>Bridgewater Pharmacy</t>
  </si>
  <si>
    <t>5 Printers Avenue</t>
  </si>
  <si>
    <t xml:space="preserve">WD18 7QR                 </t>
  </si>
  <si>
    <t xml:space="preserve">01923 227741                            </t>
  </si>
  <si>
    <t>2006-03-10</t>
  </si>
  <si>
    <t>FWE65</t>
  </si>
  <si>
    <t>Fg Bull Pharmacy</t>
  </si>
  <si>
    <t>29 Castle Street</t>
  </si>
  <si>
    <t xml:space="preserve">LU1 3AG                  </t>
  </si>
  <si>
    <t xml:space="preserve">01582 725855                            </t>
  </si>
  <si>
    <t>FWE99</t>
  </si>
  <si>
    <t>Bishopscote Chemist</t>
  </si>
  <si>
    <t>54 Bishopscote Road</t>
  </si>
  <si>
    <t xml:space="preserve">LU3 1PB                  </t>
  </si>
  <si>
    <t xml:space="preserve">01582 571198                            </t>
  </si>
  <si>
    <t>FWV87</t>
  </si>
  <si>
    <t>Sharnbrook Pharmacy</t>
  </si>
  <si>
    <t>Sharnbrook</t>
  </si>
  <si>
    <t xml:space="preserve">MK44 1PB                 </t>
  </si>
  <si>
    <t xml:space="preserve">01234 783566                            </t>
  </si>
  <si>
    <t>FW072</t>
  </si>
  <si>
    <t>Prisham Limited</t>
  </si>
  <si>
    <t>Md Pharmacy</t>
  </si>
  <si>
    <t>80 Whippendell Road</t>
  </si>
  <si>
    <t xml:space="preserve">WD18 7LU                 </t>
  </si>
  <si>
    <t xml:space="preserve">01923 223673                            </t>
  </si>
  <si>
    <t>FW163</t>
  </si>
  <si>
    <t>Medichest LTD</t>
  </si>
  <si>
    <t>Berrymoor Court</t>
  </si>
  <si>
    <t>2-3 Berrymoor Court</t>
  </si>
  <si>
    <t>Berrymoor Road</t>
  </si>
  <si>
    <t xml:space="preserve">NN8 2DL                  </t>
  </si>
  <si>
    <t xml:space="preserve">01933 277077                            </t>
  </si>
  <si>
    <t>FW333</t>
  </si>
  <si>
    <t>Sharief Health Ltd</t>
  </si>
  <si>
    <t>Stevenage Pharmacy</t>
  </si>
  <si>
    <t>12a Emperors Gate</t>
  </si>
  <si>
    <t xml:space="preserve">SG2 7QX                  </t>
  </si>
  <si>
    <t xml:space="preserve">01438 361027                            </t>
  </si>
  <si>
    <t>FW384</t>
  </si>
  <si>
    <t>Normandy Chemist</t>
  </si>
  <si>
    <t>52 Waverley Road</t>
  </si>
  <si>
    <t xml:space="preserve">AL3 5PE                  </t>
  </si>
  <si>
    <t xml:space="preserve">01727 851448                            </t>
  </si>
  <si>
    <t>FW448</t>
  </si>
  <si>
    <t>Mdx Healthcare Ltd</t>
  </si>
  <si>
    <t>Medix Pharmacy</t>
  </si>
  <si>
    <t xml:space="preserve">SG1 3DW                  </t>
  </si>
  <si>
    <t xml:space="preserve">01438 352211                            </t>
  </si>
  <si>
    <t>FW482</t>
  </si>
  <si>
    <t>98 Bedford Road</t>
  </si>
  <si>
    <t xml:space="preserve">MK42 8BG                 </t>
  </si>
  <si>
    <t xml:space="preserve">01234 851767                            </t>
  </si>
  <si>
    <t>FXE23</t>
  </si>
  <si>
    <t>Kingswood Way</t>
  </si>
  <si>
    <t>Gt Denham</t>
  </si>
  <si>
    <t xml:space="preserve">MK40 4GH                 </t>
  </si>
  <si>
    <t xml:space="preserve">01234 351455                            </t>
  </si>
  <si>
    <t>FXF83</t>
  </si>
  <si>
    <t>7-11 Broadwalk</t>
  </si>
  <si>
    <t>Quadrant Shopping Centre</t>
  </si>
  <si>
    <t xml:space="preserve">01582 661149                            </t>
  </si>
  <si>
    <t>FXJ42</t>
  </si>
  <si>
    <t>363 Watling Street</t>
  </si>
  <si>
    <t>FXM40</t>
  </si>
  <si>
    <t>3 Lloyd Court</t>
  </si>
  <si>
    <t>Russett Dr,Highfield Park</t>
  </si>
  <si>
    <t xml:space="preserve">AL4 0AZ                  </t>
  </si>
  <si>
    <t xml:space="preserve">01727 853355                            </t>
  </si>
  <si>
    <t>FXN52</t>
  </si>
  <si>
    <t>5 Thorley Centre</t>
  </si>
  <si>
    <t xml:space="preserve">CM23 4EG                 </t>
  </si>
  <si>
    <t xml:space="preserve">01279 507524                            </t>
  </si>
  <si>
    <t>FXN88</t>
  </si>
  <si>
    <t>Goraya J</t>
  </si>
  <si>
    <t>Bushey Pharmacy</t>
  </si>
  <si>
    <t>62-64 High Street</t>
  </si>
  <si>
    <t xml:space="preserve">WD23 3HE                 </t>
  </si>
  <si>
    <t xml:space="preserve">020 89500934                            </t>
  </si>
  <si>
    <t>FXP86</t>
  </si>
  <si>
    <t>184-186 The Marlows</t>
  </si>
  <si>
    <t xml:space="preserve">HP1 1BH                  </t>
  </si>
  <si>
    <t xml:space="preserve">01442 64566                             </t>
  </si>
  <si>
    <t>1995-07-18</t>
  </si>
  <si>
    <t>FXT30</t>
  </si>
  <si>
    <t>Brow Pharmacy Ltd</t>
  </si>
  <si>
    <t>Brow Pharmacy</t>
  </si>
  <si>
    <t>55 The Brow</t>
  </si>
  <si>
    <t xml:space="preserve">WD25 7NY                 </t>
  </si>
  <si>
    <t>1995-01-21</t>
  </si>
  <si>
    <t>FXV53</t>
  </si>
  <si>
    <t xml:space="preserve">01763 242185                            </t>
  </si>
  <si>
    <t>FXV76</t>
  </si>
  <si>
    <t>Whitefields (Cheshunt) Ltd</t>
  </si>
  <si>
    <t>Whitefield Chemist</t>
  </si>
  <si>
    <t>76 High Street</t>
  </si>
  <si>
    <t xml:space="preserve">EN8 0AJ                  </t>
  </si>
  <si>
    <t xml:space="preserve">01992 627648                            </t>
  </si>
  <si>
    <t>FXW49</t>
  </si>
  <si>
    <t>Esoms Chemist</t>
  </si>
  <si>
    <t>32-33 Bridlington Road</t>
  </si>
  <si>
    <t>FX002</t>
  </si>
  <si>
    <t>Parklands Medical Centre</t>
  </si>
  <si>
    <t>The Drive,Wymington Road</t>
  </si>
  <si>
    <t>Rushden,Northamptonshire</t>
  </si>
  <si>
    <t xml:space="preserve">NN10 9JS                 </t>
  </si>
  <si>
    <t xml:space="preserve">01933 396900                            </t>
  </si>
  <si>
    <t>FX040</t>
  </si>
  <si>
    <t>16 Fawkon Walk</t>
  </si>
  <si>
    <t xml:space="preserve">01992 445482                            </t>
  </si>
  <si>
    <t>FX107</t>
  </si>
  <si>
    <t>Churchfield Medical Ctr</t>
  </si>
  <si>
    <t>322 Crawley Green Road</t>
  </si>
  <si>
    <t xml:space="preserve">LU2 9SB                  </t>
  </si>
  <si>
    <t xml:space="preserve">01582 458019                            </t>
  </si>
  <si>
    <t>FX151</t>
  </si>
  <si>
    <t>17 Market Square</t>
  </si>
  <si>
    <t>Potton</t>
  </si>
  <si>
    <t xml:space="preserve">SG19 2NP                 </t>
  </si>
  <si>
    <t xml:space="preserve">01767 260236                            </t>
  </si>
  <si>
    <t>FX357</t>
  </si>
  <si>
    <t>613 Hitchin Road</t>
  </si>
  <si>
    <t xml:space="preserve">LU2 7UR                  </t>
  </si>
  <si>
    <t xml:space="preserve">01582 611003                            </t>
  </si>
  <si>
    <t>FX494</t>
  </si>
  <si>
    <t>Roma Pharmacy Ltd</t>
  </si>
  <si>
    <t xml:space="preserve">NN4 6JR                  </t>
  </si>
  <si>
    <t xml:space="preserve">01604 706908                            </t>
  </si>
  <si>
    <t>FX557</t>
  </si>
  <si>
    <t>Guilsborough Med Supp Ltd</t>
  </si>
  <si>
    <t>Guilsborough</t>
  </si>
  <si>
    <t>West Haddon Road</t>
  </si>
  <si>
    <t xml:space="preserve">NN6 8QE                  </t>
  </si>
  <si>
    <t xml:space="preserve">01604 749932                            </t>
  </si>
  <si>
    <t>FYM08</t>
  </si>
  <si>
    <t>35 South Street</t>
  </si>
  <si>
    <t xml:space="preserve">CM23 3AG                 </t>
  </si>
  <si>
    <t xml:space="preserve">01279 654021                            </t>
  </si>
  <si>
    <t>FYP77</t>
  </si>
  <si>
    <t>98 Leavesden Road</t>
  </si>
  <si>
    <t xml:space="preserve">WD24 5EH                 </t>
  </si>
  <si>
    <t>FY542</t>
  </si>
  <si>
    <t>69-73 Arndale Centre</t>
  </si>
  <si>
    <t xml:space="preserve">LU1 2TJ                  </t>
  </si>
  <si>
    <t xml:space="preserve">01582 726890                            </t>
  </si>
  <si>
    <t>FAF91</t>
  </si>
  <si>
    <t>Rainbow Superstore</t>
  </si>
  <si>
    <t>Market Deeping</t>
  </si>
  <si>
    <t xml:space="preserve">PE6 8EA                  </t>
  </si>
  <si>
    <t xml:space="preserve">01778 342252                            </t>
  </si>
  <si>
    <t>FAX22</t>
  </si>
  <si>
    <t>Swineshead</t>
  </si>
  <si>
    <t xml:space="preserve">PE20 3LH                 </t>
  </si>
  <si>
    <t xml:space="preserve">01205 820304                            </t>
  </si>
  <si>
    <t>FA306</t>
  </si>
  <si>
    <t>Hawthorn Road</t>
  </si>
  <si>
    <t xml:space="preserve">PE25 3TD                 </t>
  </si>
  <si>
    <t xml:space="preserve">01754 767312                            </t>
  </si>
  <si>
    <t>2004-08-06</t>
  </si>
  <si>
    <t>FCK57</t>
  </si>
  <si>
    <t>Westlee LTD</t>
  </si>
  <si>
    <t>Medicines &amp; Pharmacy</t>
  </si>
  <si>
    <t>Navenby</t>
  </si>
  <si>
    <t xml:space="preserve">LN5 0DZ                  </t>
  </si>
  <si>
    <t xml:space="preserve">07860 542767                            </t>
  </si>
  <si>
    <t>2008-11-06</t>
  </si>
  <si>
    <t>FCY22</t>
  </si>
  <si>
    <t>17-18 High Street</t>
  </si>
  <si>
    <t xml:space="preserve">NG31 6PN                 </t>
  </si>
  <si>
    <t xml:space="preserve">01476 563087                            </t>
  </si>
  <si>
    <t>FC420</t>
  </si>
  <si>
    <t>96/98 Eastgate</t>
  </si>
  <si>
    <t xml:space="preserve">LN11 9AA                 </t>
  </si>
  <si>
    <t xml:space="preserve">01507 603527                            </t>
  </si>
  <si>
    <t>FD243</t>
  </si>
  <si>
    <t>Ruskington</t>
  </si>
  <si>
    <t xml:space="preserve">NG34 9DT                 </t>
  </si>
  <si>
    <t xml:space="preserve">01526 832465                            </t>
  </si>
  <si>
    <t>FD289</t>
  </si>
  <si>
    <t>30 Market Place</t>
  </si>
  <si>
    <t xml:space="preserve">DN21 2BY                 </t>
  </si>
  <si>
    <t xml:space="preserve">01427 612083                            </t>
  </si>
  <si>
    <t>FEC14</t>
  </si>
  <si>
    <t xml:space="preserve">01522 695455                            </t>
  </si>
  <si>
    <t>1995-11-28</t>
  </si>
  <si>
    <t>FEG61</t>
  </si>
  <si>
    <t>The Old Vicarage</t>
  </si>
  <si>
    <t>Spilsby Road</t>
  </si>
  <si>
    <t>Horncastle</t>
  </si>
  <si>
    <t xml:space="preserve">LN9 6AL                  </t>
  </si>
  <si>
    <t xml:space="preserve">01507 523837                            </t>
  </si>
  <si>
    <t>FEH98</t>
  </si>
  <si>
    <t>Moorland Avenue</t>
  </si>
  <si>
    <t xml:space="preserve">LN6 7QW                  </t>
  </si>
  <si>
    <t xml:space="preserve">01522 682200                            </t>
  </si>
  <si>
    <t>FEL76</t>
  </si>
  <si>
    <t>7 Silver Street</t>
  </si>
  <si>
    <t>Coningsby</t>
  </si>
  <si>
    <t xml:space="preserve">LN4 4SG                  </t>
  </si>
  <si>
    <t xml:space="preserve">01526 342464                            </t>
  </si>
  <si>
    <t>FGC34</t>
  </si>
  <si>
    <t>20-22a High Street</t>
  </si>
  <si>
    <t xml:space="preserve">PE9 2AY                  </t>
  </si>
  <si>
    <t xml:space="preserve">01780 757145                            </t>
  </si>
  <si>
    <t>FG118</t>
  </si>
  <si>
    <t>259/261 Lincoln Rd</t>
  </si>
  <si>
    <t xml:space="preserve">LN6 8NH                  </t>
  </si>
  <si>
    <t xml:space="preserve">01522 683211                            </t>
  </si>
  <si>
    <t>2003-07-23</t>
  </si>
  <si>
    <t>FG343</t>
  </si>
  <si>
    <t>Bar Lane</t>
  </si>
  <si>
    <t>Waddington</t>
  </si>
  <si>
    <t xml:space="preserve">LN5 9SA                  </t>
  </si>
  <si>
    <t xml:space="preserve">01522 723906                            </t>
  </si>
  <si>
    <t>FHX31</t>
  </si>
  <si>
    <t>8 Liquorpond Street</t>
  </si>
  <si>
    <t xml:space="preserve">PE21 8UF                 </t>
  </si>
  <si>
    <t xml:space="preserve">01205 350111                            </t>
  </si>
  <si>
    <t>1997-06-28</t>
  </si>
  <si>
    <t>FHY37</t>
  </si>
  <si>
    <t>26 Station Street</t>
  </si>
  <si>
    <t>St.Marks Centre</t>
  </si>
  <si>
    <t xml:space="preserve">LN5 7EY                  </t>
  </si>
  <si>
    <t xml:space="preserve">01522 544328                            </t>
  </si>
  <si>
    <t>FH589</t>
  </si>
  <si>
    <t>Sincil Street</t>
  </si>
  <si>
    <t xml:space="preserve">01522 512828                            </t>
  </si>
  <si>
    <t>FJN65</t>
  </si>
  <si>
    <t>Vanessa Drive</t>
  </si>
  <si>
    <t xml:space="preserve">DN21 2UQ                 </t>
  </si>
  <si>
    <t xml:space="preserve">01427 613431                            </t>
  </si>
  <si>
    <t>FJQ49</t>
  </si>
  <si>
    <t>Wainfleet Road</t>
  </si>
  <si>
    <t xml:space="preserve">PE25 3QT                 </t>
  </si>
  <si>
    <t xml:space="preserve">01754 768912                            </t>
  </si>
  <si>
    <t>FKH66</t>
  </si>
  <si>
    <t>Sheep Market Surgery</t>
  </si>
  <si>
    <t xml:space="preserve">PE9 1YA                  </t>
  </si>
  <si>
    <t xml:space="preserve">01780 762112                            </t>
  </si>
  <si>
    <t>FK029</t>
  </si>
  <si>
    <t>Sleaford Road</t>
  </si>
  <si>
    <t xml:space="preserve">PE21 8EQ                 </t>
  </si>
  <si>
    <t>FMQ05</t>
  </si>
  <si>
    <t xml:space="preserve">LN12 1AF                 </t>
  </si>
  <si>
    <t xml:space="preserve">01507 472238                            </t>
  </si>
  <si>
    <t>FNA04</t>
  </si>
  <si>
    <t>Winfrey Road</t>
  </si>
  <si>
    <t xml:space="preserve">PE11 1DA                 </t>
  </si>
  <si>
    <t xml:space="preserve">01775 760487                            </t>
  </si>
  <si>
    <t>FNQ74</t>
  </si>
  <si>
    <t>Sutton On Sea</t>
  </si>
  <si>
    <t xml:space="preserve">01507 443913                            </t>
  </si>
  <si>
    <t>FNR73</t>
  </si>
  <si>
    <t xml:space="preserve">LN9 5HP                  </t>
  </si>
  <si>
    <t xml:space="preserve">01507 522318                            </t>
  </si>
  <si>
    <t>FNR78</t>
  </si>
  <si>
    <t>66/67 High Street</t>
  </si>
  <si>
    <t xml:space="preserve">PE9 2AW                  </t>
  </si>
  <si>
    <t xml:space="preserve">01780 762114                            </t>
  </si>
  <si>
    <t>FN261</t>
  </si>
  <si>
    <t>Boston West Business Park</t>
  </si>
  <si>
    <t xml:space="preserve">PE21 8EG                 </t>
  </si>
  <si>
    <t xml:space="preserve">01205 364956                            </t>
  </si>
  <si>
    <t>FPX47</t>
  </si>
  <si>
    <t>2 Jerusalem Road</t>
  </si>
  <si>
    <t>Skellingthorpe</t>
  </si>
  <si>
    <t xml:space="preserve">LN6 0UN                  </t>
  </si>
  <si>
    <t xml:space="preserve">01522 690039                            </t>
  </si>
  <si>
    <t>FP299</t>
  </si>
  <si>
    <t>Parkside Pharmacy</t>
  </si>
  <si>
    <t>Tawney Street</t>
  </si>
  <si>
    <t xml:space="preserve">PE21 6PA                 </t>
  </si>
  <si>
    <t xml:space="preserve">01205 310996                            </t>
  </si>
  <si>
    <t>FP624</t>
  </si>
  <si>
    <t>10 Brant Rd Shopping Ctr.</t>
  </si>
  <si>
    <t>Brant Road</t>
  </si>
  <si>
    <t xml:space="preserve">LN5 9TR                  </t>
  </si>
  <si>
    <t xml:space="preserve">01522 722971                            </t>
  </si>
  <si>
    <t>FP676</t>
  </si>
  <si>
    <t>1a &amp; 5 The Forum</t>
  </si>
  <si>
    <t xml:space="preserve">LN6 8HW                  </t>
  </si>
  <si>
    <t>FQP80</t>
  </si>
  <si>
    <t>12 Roman Bank</t>
  </si>
  <si>
    <t xml:space="preserve">PE25 2RU                 </t>
  </si>
  <si>
    <t>FQ895</t>
  </si>
  <si>
    <t>The Deepings Practice</t>
  </si>
  <si>
    <t>Godsey's Lane</t>
  </si>
  <si>
    <t xml:space="preserve">PE6 8DD                  </t>
  </si>
  <si>
    <t xml:space="preserve">01778 342808                            </t>
  </si>
  <si>
    <t>FRG73</t>
  </si>
  <si>
    <t>Cabourne Avenue</t>
  </si>
  <si>
    <t xml:space="preserve">LN2 2HP                  </t>
  </si>
  <si>
    <t xml:space="preserve">01522 521400                            </t>
  </si>
  <si>
    <t>1992-09-07</t>
  </si>
  <si>
    <t>FVF19</t>
  </si>
  <si>
    <t>59 Newark Road</t>
  </si>
  <si>
    <t xml:space="preserve">LN5 8NE                  </t>
  </si>
  <si>
    <t xml:space="preserve">01522 520334                            </t>
  </si>
  <si>
    <t>FVV12</t>
  </si>
  <si>
    <t>111 Burton Road</t>
  </si>
  <si>
    <t xml:space="preserve">LN1 3LL                  </t>
  </si>
  <si>
    <t xml:space="preserve">01522 525651                            </t>
  </si>
  <si>
    <t>FV689</t>
  </si>
  <si>
    <t>Caistor</t>
  </si>
  <si>
    <t xml:space="preserve">LN7 6TJ                  </t>
  </si>
  <si>
    <t xml:space="preserve">01472 851678                            </t>
  </si>
  <si>
    <t>FV707</t>
  </si>
  <si>
    <t>26 Mercer Row</t>
  </si>
  <si>
    <t xml:space="preserve">LN11 9JQ                 </t>
  </si>
  <si>
    <t xml:space="preserve">01507 602578                            </t>
  </si>
  <si>
    <t>FWH94</t>
  </si>
  <si>
    <t>Lifecare Limited</t>
  </si>
  <si>
    <t>Hawthorn Pharmacy</t>
  </si>
  <si>
    <t>Hawthorn Health Centre</t>
  </si>
  <si>
    <t>Scotton Road</t>
  </si>
  <si>
    <t>Scotter, Gainsborough</t>
  </si>
  <si>
    <t xml:space="preserve">DN21 3SB                 </t>
  </si>
  <si>
    <t xml:space="preserve">0844 4996995                            </t>
  </si>
  <si>
    <t>FW257</t>
  </si>
  <si>
    <t>Brayford Quays</t>
  </si>
  <si>
    <t>Newland</t>
  </si>
  <si>
    <t xml:space="preserve">LN1 1YA                  </t>
  </si>
  <si>
    <t xml:space="preserve">01522 532676                            </t>
  </si>
  <si>
    <t>2007-11-21</t>
  </si>
  <si>
    <t>FW881</t>
  </si>
  <si>
    <t>61 West Parade</t>
  </si>
  <si>
    <t xml:space="preserve">LN1 1QL                  </t>
  </si>
  <si>
    <t xml:space="preserve">01522 524729                            </t>
  </si>
  <si>
    <t>2002-09-14</t>
  </si>
  <si>
    <t>FX130</t>
  </si>
  <si>
    <t>52 Eastgate</t>
  </si>
  <si>
    <t xml:space="preserve">LN11 9PG                 </t>
  </si>
  <si>
    <t xml:space="preserve">01507 603130                            </t>
  </si>
  <si>
    <t>FYJ76</t>
  </si>
  <si>
    <t xml:space="preserve">PE21 6EH                 </t>
  </si>
  <si>
    <t xml:space="preserve">01205 362138                            </t>
  </si>
  <si>
    <t>FYY76</t>
  </si>
  <si>
    <t>3 West Street</t>
  </si>
  <si>
    <t xml:space="preserve">PE10 9NB                 </t>
  </si>
  <si>
    <t xml:space="preserve">01778 422007                            </t>
  </si>
  <si>
    <t>FY179</t>
  </si>
  <si>
    <t>311-312 High Street</t>
  </si>
  <si>
    <t xml:space="preserve">LN5 7DZ                  </t>
  </si>
  <si>
    <t xml:space="preserve">01522 524303                            </t>
  </si>
  <si>
    <t>FY319</t>
  </si>
  <si>
    <t>1 Ryland Road</t>
  </si>
  <si>
    <t>Welton</t>
  </si>
  <si>
    <t xml:space="preserve">LN2 3LU                  </t>
  </si>
  <si>
    <t xml:space="preserve">01673 862557                            </t>
  </si>
  <si>
    <t>1994-02-14</t>
  </si>
  <si>
    <t>FAC36</t>
  </si>
  <si>
    <t>Cornwell's Chemist Limited</t>
  </si>
  <si>
    <t>Cornwell's Chemists</t>
  </si>
  <si>
    <t>51 Bodmin Avenue</t>
  </si>
  <si>
    <t>Weeping Cross</t>
  </si>
  <si>
    <t>Stafford</t>
  </si>
  <si>
    <t xml:space="preserve">ST17 0EF                 </t>
  </si>
  <si>
    <t xml:space="preserve">01785 661765                            </t>
  </si>
  <si>
    <t>FAC87</t>
  </si>
  <si>
    <t>Radbrook Green Pharmacy</t>
  </si>
  <si>
    <t>Bank Farm Road</t>
  </si>
  <si>
    <t>Radbrook</t>
  </si>
  <si>
    <t xml:space="preserve">SY3 6DU                  </t>
  </si>
  <si>
    <t>FAD60</t>
  </si>
  <si>
    <t>11 Upper Brook Street</t>
  </si>
  <si>
    <t>Rugeley</t>
  </si>
  <si>
    <t xml:space="preserve">WS15 2DP                 </t>
  </si>
  <si>
    <t xml:space="preserve">01889 582054                            </t>
  </si>
  <si>
    <t>FAE84</t>
  </si>
  <si>
    <t>117-119 High Street</t>
  </si>
  <si>
    <t>Wolstanton</t>
  </si>
  <si>
    <t>Newcastle</t>
  </si>
  <si>
    <t xml:space="preserve">ST5 0EP                  </t>
  </si>
  <si>
    <t xml:space="preserve">01782 712165                            </t>
  </si>
  <si>
    <t>FAH40</t>
  </si>
  <si>
    <t>Northwood Dispensing Chemists Limited</t>
  </si>
  <si>
    <t>Fradley Pharmacy</t>
  </si>
  <si>
    <t>Unit 6,The Stirling Ctr</t>
  </si>
  <si>
    <t>Tye Lane, Fradley</t>
  </si>
  <si>
    <t>Lichfield</t>
  </si>
  <si>
    <t xml:space="preserve">WS13 8ST                 </t>
  </si>
  <si>
    <t>FAK06</t>
  </si>
  <si>
    <t>Cornwell's Chemists Limited</t>
  </si>
  <si>
    <t>Beaconside Pharmacy</t>
  </si>
  <si>
    <t xml:space="preserve">ST18 0BF                 </t>
  </si>
  <si>
    <t>FAK33</t>
  </si>
  <si>
    <t>13 Derby Street</t>
  </si>
  <si>
    <t>Leek</t>
  </si>
  <si>
    <t xml:space="preserve">ST13 6HN                 </t>
  </si>
  <si>
    <t>1974-01-01</t>
  </si>
  <si>
    <t>FAM95</t>
  </si>
  <si>
    <t>291 Newcastle Road</t>
  </si>
  <si>
    <t>Trent Vale</t>
  </si>
  <si>
    <t xml:space="preserve">ST4 6PL                  </t>
  </si>
  <si>
    <t xml:space="preserve">01782 634986                            </t>
  </si>
  <si>
    <t>FAQ31</t>
  </si>
  <si>
    <t>84 Upper Huntbach Street</t>
  </si>
  <si>
    <t xml:space="preserve">ST1 2BU                  </t>
  </si>
  <si>
    <t xml:space="preserve">01782 266229                            </t>
  </si>
  <si>
    <t>FAR16</t>
  </si>
  <si>
    <t>The Retail Park, Arleston</t>
  </si>
  <si>
    <t>Wellington, Shropshire</t>
  </si>
  <si>
    <t xml:space="preserve">TF1 2DE                  </t>
  </si>
  <si>
    <t xml:space="preserve">01952 656400                            </t>
  </si>
  <si>
    <t>FAT34</t>
  </si>
  <si>
    <t>Well Street Pharmacy</t>
  </si>
  <si>
    <t>Well Street</t>
  </si>
  <si>
    <t>Biddulph</t>
  </si>
  <si>
    <t xml:space="preserve">ST8 6EZ                  </t>
  </si>
  <si>
    <t xml:space="preserve">01782 523567                            </t>
  </si>
  <si>
    <t>2008-01-23</t>
  </si>
  <si>
    <t>FAV30</t>
  </si>
  <si>
    <t>St Chads Health Centre</t>
  </si>
  <si>
    <t>Dimbles Lane</t>
  </si>
  <si>
    <t xml:space="preserve">WS13 7HT                 </t>
  </si>
  <si>
    <t xml:space="preserve">01543 419200                            </t>
  </si>
  <si>
    <t>FAV78</t>
  </si>
  <si>
    <t>A Akhtar</t>
  </si>
  <si>
    <t>68 The Strand</t>
  </si>
  <si>
    <t xml:space="preserve">ST3 2NR                  </t>
  </si>
  <si>
    <t xml:space="preserve">01782 342955                            </t>
  </si>
  <si>
    <t>FA058</t>
  </si>
  <si>
    <t>Festival Way</t>
  </si>
  <si>
    <t>Festival Park</t>
  </si>
  <si>
    <t xml:space="preserve">ST1 5NY                  </t>
  </si>
  <si>
    <t xml:space="preserve">01782 262201                            </t>
  </si>
  <si>
    <t>FA076</t>
  </si>
  <si>
    <t>1 Coopers Square</t>
  </si>
  <si>
    <t xml:space="preserve">DE14 1DG                 </t>
  </si>
  <si>
    <t>FA163</t>
  </si>
  <si>
    <t>Eccleshall Pharmacy Ltd</t>
  </si>
  <si>
    <t>Eccleshall Pharmacy</t>
  </si>
  <si>
    <t>Eccleshall</t>
  </si>
  <si>
    <t xml:space="preserve">ST21 6BW                 </t>
  </si>
  <si>
    <t xml:space="preserve">01785 850057                            </t>
  </si>
  <si>
    <t>1993-08-09</t>
  </si>
  <si>
    <t>FA274</t>
  </si>
  <si>
    <t>Cornwells Chemists</t>
  </si>
  <si>
    <t>Holmcroft Pharmacy</t>
  </si>
  <si>
    <t>Holmcroft Road</t>
  </si>
  <si>
    <t xml:space="preserve">ST16 1JG                 </t>
  </si>
  <si>
    <t>1994-12-12</t>
  </si>
  <si>
    <t>FA369</t>
  </si>
  <si>
    <t>Units 14a &amp; B</t>
  </si>
  <si>
    <t>Telford Forge Retail Park</t>
  </si>
  <si>
    <t xml:space="preserve">TF3 4AG                  </t>
  </si>
  <si>
    <t xml:space="preserve">01952 204243                            </t>
  </si>
  <si>
    <t>FA530</t>
  </si>
  <si>
    <t>Fenton Health Centre</t>
  </si>
  <si>
    <t>Glebedale Road</t>
  </si>
  <si>
    <t>Fenton</t>
  </si>
  <si>
    <t xml:space="preserve">ST4 3AQ                  </t>
  </si>
  <si>
    <t xml:space="preserve">01782 847356                            </t>
  </si>
  <si>
    <t>FA571</t>
  </si>
  <si>
    <t>Fyfield Road</t>
  </si>
  <si>
    <t>Stapenhill</t>
  </si>
  <si>
    <t xml:space="preserve">DE15 9QD                 </t>
  </si>
  <si>
    <t xml:space="preserve">01283 568675                            </t>
  </si>
  <si>
    <t>FA688</t>
  </si>
  <si>
    <t>7-9 Pride Hill</t>
  </si>
  <si>
    <t xml:space="preserve">SY1 1DD                  </t>
  </si>
  <si>
    <t xml:space="preserve">01743 351311                            </t>
  </si>
  <si>
    <t>FA742</t>
  </si>
  <si>
    <t>12-13 Dean Street</t>
  </si>
  <si>
    <t>Telford Town Centre</t>
  </si>
  <si>
    <t xml:space="preserve">TF3 4BT                  </t>
  </si>
  <si>
    <t xml:space="preserve">01952 291524                            </t>
  </si>
  <si>
    <t>FA941</t>
  </si>
  <si>
    <t>Severn Fields Health Ctr</t>
  </si>
  <si>
    <t>Sundorne Road</t>
  </si>
  <si>
    <t xml:space="preserve">SY1 4RQ                  </t>
  </si>
  <si>
    <t xml:space="preserve">01743 462929                            </t>
  </si>
  <si>
    <t>FCF81</t>
  </si>
  <si>
    <t>112 Broad Street</t>
  </si>
  <si>
    <t xml:space="preserve">ST1 4EJ                  </t>
  </si>
  <si>
    <t xml:space="preserve">01782 274329                            </t>
  </si>
  <si>
    <t>FCH60</t>
  </si>
  <si>
    <t>Wombourne</t>
  </si>
  <si>
    <t xml:space="preserve">WV5 9DP                  </t>
  </si>
  <si>
    <t xml:space="preserve">01902 892430                            </t>
  </si>
  <si>
    <t>FCK23</t>
  </si>
  <si>
    <t>Hartshill Pharmacy Ltd</t>
  </si>
  <si>
    <t>Packmoor Pharmacy</t>
  </si>
  <si>
    <t>1 Samuel Street</t>
  </si>
  <si>
    <t>Packmoor</t>
  </si>
  <si>
    <t xml:space="preserve">ST7 4SR                  </t>
  </si>
  <si>
    <t xml:space="preserve">01782 777892                            </t>
  </si>
  <si>
    <t>FCM55</t>
  </si>
  <si>
    <t>Marsden Medical Practice</t>
  </si>
  <si>
    <t>25 Sutton Road</t>
  </si>
  <si>
    <t xml:space="preserve">SY2 6DL                  </t>
  </si>
  <si>
    <t xml:space="preserve">01743 369446                            </t>
  </si>
  <si>
    <t>1996-02-05</t>
  </si>
  <si>
    <t>FCP52</t>
  </si>
  <si>
    <t>Mr Giles Evans</t>
  </si>
  <si>
    <t>Highley Pharmacy</t>
  </si>
  <si>
    <t>Beulah House</t>
  </si>
  <si>
    <t>Highley</t>
  </si>
  <si>
    <t xml:space="preserve">WV16 6LP                 </t>
  </si>
  <si>
    <t xml:space="preserve">01746 861255                            </t>
  </si>
  <si>
    <t>2005-03-02</t>
  </si>
  <si>
    <t>FCP54</t>
  </si>
  <si>
    <t xml:space="preserve">ST5 1RB                  </t>
  </si>
  <si>
    <t>FCQ01</t>
  </si>
  <si>
    <t>Msn Pharm Ltd</t>
  </si>
  <si>
    <t>Rhodes Pharmacy</t>
  </si>
  <si>
    <t>28 Claremont Hill</t>
  </si>
  <si>
    <t xml:space="preserve">SY1 1RD                  </t>
  </si>
  <si>
    <t xml:space="preserve">01743 343998                            </t>
  </si>
  <si>
    <t>FCQ33</t>
  </si>
  <si>
    <t>Goose Street</t>
  </si>
  <si>
    <t>Off Brook Lane</t>
  </si>
  <si>
    <t>Newcastle Under Lyme</t>
  </si>
  <si>
    <t xml:space="preserve">ST5 3HY                  </t>
  </si>
  <si>
    <t>1995-11-30</t>
  </si>
  <si>
    <t>FCV56</t>
  </si>
  <si>
    <t>Rhodes Ta Ltd</t>
  </si>
  <si>
    <t>Albrighton</t>
  </si>
  <si>
    <t xml:space="preserve">WV7 3JA                  </t>
  </si>
  <si>
    <t xml:space="preserve">01902 372363                            </t>
  </si>
  <si>
    <t>FCX86</t>
  </si>
  <si>
    <t>34 Bull Ring</t>
  </si>
  <si>
    <t>Ludlow</t>
  </si>
  <si>
    <t xml:space="preserve">SY8 1AA                  </t>
  </si>
  <si>
    <t xml:space="preserve">01584 872548                            </t>
  </si>
  <si>
    <t>FCY14</t>
  </si>
  <si>
    <t>Msu 6</t>
  </si>
  <si>
    <t>Potteries Shopping Centre</t>
  </si>
  <si>
    <t xml:space="preserve">ST1 1PS                  </t>
  </si>
  <si>
    <t xml:space="preserve">01782 213598                            </t>
  </si>
  <si>
    <t>1998-10-17</t>
  </si>
  <si>
    <t>FC046</t>
  </si>
  <si>
    <t>Unit 7 Clarke Ind Estate</t>
  </si>
  <si>
    <t>Wetmore Road</t>
  </si>
  <si>
    <t xml:space="preserve">DE14 1QT                 </t>
  </si>
  <si>
    <t xml:space="preserve">01283 535048                            </t>
  </si>
  <si>
    <t>FC397</t>
  </si>
  <si>
    <t>West Midlands Co-Op Chemists</t>
  </si>
  <si>
    <t>29 Market Hall Street</t>
  </si>
  <si>
    <t>Cannock</t>
  </si>
  <si>
    <t xml:space="preserve">WS11 1EB                 </t>
  </si>
  <si>
    <t xml:space="preserve">01543 504219                            </t>
  </si>
  <si>
    <t>FC743</t>
  </si>
  <si>
    <t>Churnet Works</t>
  </si>
  <si>
    <t>Macclesfield Road</t>
  </si>
  <si>
    <t xml:space="preserve">ST13 8YG                 </t>
  </si>
  <si>
    <t xml:space="preserve">01538 484004                            </t>
  </si>
  <si>
    <t>2013-01-16</t>
  </si>
  <si>
    <t>FC770</t>
  </si>
  <si>
    <t>Advance Pharmacies Ltd</t>
  </si>
  <si>
    <t>Ironbridge Pharmacy</t>
  </si>
  <si>
    <t>Ironbridge</t>
  </si>
  <si>
    <t xml:space="preserve">TF8 7AQ                  </t>
  </si>
  <si>
    <t xml:space="preserve">01952 433330                            </t>
  </si>
  <si>
    <t>FDA05</t>
  </si>
  <si>
    <t>688-690 London Road</t>
  </si>
  <si>
    <t>Oakhill</t>
  </si>
  <si>
    <t xml:space="preserve">ST4 5BA                  </t>
  </si>
  <si>
    <t xml:space="preserve">01782 848332                            </t>
  </si>
  <si>
    <t>FDA10</t>
  </si>
  <si>
    <t>Co-Operative Supermarket</t>
  </si>
  <si>
    <t>1-5 Church Street</t>
  </si>
  <si>
    <t xml:space="preserve">B79 7DH                  </t>
  </si>
  <si>
    <t xml:space="preserve">01827 62201                             </t>
  </si>
  <si>
    <t>FDA70</t>
  </si>
  <si>
    <t>3h Pharmacies Ltd</t>
  </si>
  <si>
    <t>28 All Saints Road</t>
  </si>
  <si>
    <t xml:space="preserve">DE14 3LS                 </t>
  </si>
  <si>
    <t xml:space="preserve">01283 566535                            </t>
  </si>
  <si>
    <t>2011-05-05</t>
  </si>
  <si>
    <t>FDD16</t>
  </si>
  <si>
    <t>237 Blurton Road</t>
  </si>
  <si>
    <t>Blurton</t>
  </si>
  <si>
    <t xml:space="preserve">ST3 2AF                  </t>
  </si>
  <si>
    <t xml:space="preserve">01782 319518                            </t>
  </si>
  <si>
    <t>FDF17</t>
  </si>
  <si>
    <t>Bullock SP</t>
  </si>
  <si>
    <t>Brereton Pharmacy</t>
  </si>
  <si>
    <t>88 Main Road</t>
  </si>
  <si>
    <t>Brereton</t>
  </si>
  <si>
    <t xml:space="preserve">WS15 1DU                 </t>
  </si>
  <si>
    <t xml:space="preserve">01889 575007                            </t>
  </si>
  <si>
    <t>FDF31</t>
  </si>
  <si>
    <t>25 Bennett Precinct</t>
  </si>
  <si>
    <t xml:space="preserve">ST3 2HX                  </t>
  </si>
  <si>
    <t>FDF74</t>
  </si>
  <si>
    <t>Morjaria Rm &amp; Hr</t>
  </si>
  <si>
    <t>Grahams Pharmacy</t>
  </si>
  <si>
    <t>99 Ford Green Road</t>
  </si>
  <si>
    <t>Smallthorne</t>
  </si>
  <si>
    <t xml:space="preserve">ST6 1NT                  </t>
  </si>
  <si>
    <t>FDH31</t>
  </si>
  <si>
    <t>3-5 Upper Market Square</t>
  </si>
  <si>
    <t xml:space="preserve">ST1 1PZ                  </t>
  </si>
  <si>
    <t>FDH34</t>
  </si>
  <si>
    <t>1-7 Park Road</t>
  </si>
  <si>
    <t xml:space="preserve">WS11 1JN                 </t>
  </si>
  <si>
    <t xml:space="preserve">01543 572272                            </t>
  </si>
  <si>
    <t>FDL64</t>
  </si>
  <si>
    <t>5 Brook Square</t>
  </si>
  <si>
    <t xml:space="preserve">WS15 2DT                 </t>
  </si>
  <si>
    <t xml:space="preserve">01889 582061                            </t>
  </si>
  <si>
    <t>FDQ29</t>
  </si>
  <si>
    <t>Chesterton</t>
  </si>
  <si>
    <t xml:space="preserve">ST5 7EA                  </t>
  </si>
  <si>
    <t xml:space="preserve">01782 562239                            </t>
  </si>
  <si>
    <t>FDV51</t>
  </si>
  <si>
    <t>7-9 New Kingsway</t>
  </si>
  <si>
    <t>Weston Coyney</t>
  </si>
  <si>
    <t xml:space="preserve">ST3 6NA                  </t>
  </si>
  <si>
    <t xml:space="preserve">01782 312335                            </t>
  </si>
  <si>
    <t>1991-12-06</t>
  </si>
  <si>
    <t>FDY35</t>
  </si>
  <si>
    <t xml:space="preserve">WV10 7AX                 </t>
  </si>
  <si>
    <t xml:space="preserve">01902 865525                            </t>
  </si>
  <si>
    <t>FD018</t>
  </si>
  <si>
    <t>Stirchley Health Centre</t>
  </si>
  <si>
    <t>Sandino Road, Stirchley</t>
  </si>
  <si>
    <t>Telford, Shropshire</t>
  </si>
  <si>
    <t xml:space="preserve">TF3 1FB                  </t>
  </si>
  <si>
    <t xml:space="preserve">01952 596620                            </t>
  </si>
  <si>
    <t>2001-03-12</t>
  </si>
  <si>
    <t>FD422</t>
  </si>
  <si>
    <t>P &amp; Aj Cattee (Chemists) Ltd</t>
  </si>
  <si>
    <t>16-20 Ball Haye Street</t>
  </si>
  <si>
    <t xml:space="preserve">ST13 6JW                 </t>
  </si>
  <si>
    <t>FD454</t>
  </si>
  <si>
    <t>97 High Lane</t>
  </si>
  <si>
    <t>Burslem</t>
  </si>
  <si>
    <t xml:space="preserve">ST6 7DF                  </t>
  </si>
  <si>
    <t xml:space="preserve">01782 838350                            </t>
  </si>
  <si>
    <t>FD678</t>
  </si>
  <si>
    <t>The Midcounties Co-Operative Pharmacy</t>
  </si>
  <si>
    <t>Anglesey Street</t>
  </si>
  <si>
    <t>Hednesford</t>
  </si>
  <si>
    <t xml:space="preserve">WS12 1AS                 </t>
  </si>
  <si>
    <t xml:space="preserve">01543 422634                            </t>
  </si>
  <si>
    <t>FD976</t>
  </si>
  <si>
    <t>Eason HS</t>
  </si>
  <si>
    <t>Eason Chemist</t>
  </si>
  <si>
    <t>215a Watling Street</t>
  </si>
  <si>
    <t>Wilnecote</t>
  </si>
  <si>
    <t xml:space="preserve">B77 5BB                  </t>
  </si>
  <si>
    <t xml:space="preserve">01827 280837                            </t>
  </si>
  <si>
    <t>FED64</t>
  </si>
  <si>
    <t>Ismail MJ</t>
  </si>
  <si>
    <t>Exley Pharmacy</t>
  </si>
  <si>
    <t>Exley Centre</t>
  </si>
  <si>
    <t>Belgrave, Tamworth</t>
  </si>
  <si>
    <t xml:space="preserve">B77 2LA                  </t>
  </si>
  <si>
    <t xml:space="preserve">01827 261442                            </t>
  </si>
  <si>
    <t>FEF63</t>
  </si>
  <si>
    <t>Sandy Lane Health Centre</t>
  </si>
  <si>
    <t xml:space="preserve">WS15 2LB                 </t>
  </si>
  <si>
    <t xml:space="preserve">01889 582257                            </t>
  </si>
  <si>
    <t>FEF80</t>
  </si>
  <si>
    <t>3 Boley Park Shopping Ctr</t>
  </si>
  <si>
    <t>Ryknild Street</t>
  </si>
  <si>
    <t xml:space="preserve">WS14 9XU                 </t>
  </si>
  <si>
    <t xml:space="preserve">01543 258370                            </t>
  </si>
  <si>
    <t>2007-09-29</t>
  </si>
  <si>
    <t>FEV77</t>
  </si>
  <si>
    <t>Rawnsley Surgery Ltd</t>
  </si>
  <si>
    <t>Rawnsley Pharmacy</t>
  </si>
  <si>
    <t>Rawnsley Road</t>
  </si>
  <si>
    <t>Rawnsley</t>
  </si>
  <si>
    <t xml:space="preserve">WS12 1JF                 </t>
  </si>
  <si>
    <t xml:space="preserve">01543 877842                            </t>
  </si>
  <si>
    <t>FEV89</t>
  </si>
  <si>
    <t>Unit 2b Victoria Shop Ctr</t>
  </si>
  <si>
    <t>Victoria St, Hednesford</t>
  </si>
  <si>
    <t xml:space="preserve">WS12 1DU                 </t>
  </si>
  <si>
    <t xml:space="preserve">01543 422512                            </t>
  </si>
  <si>
    <t>FEV94</t>
  </si>
  <si>
    <t>B &amp; H Healthcare Ltd</t>
  </si>
  <si>
    <t>Colliery Pharmacy</t>
  </si>
  <si>
    <t>Colliers Way</t>
  </si>
  <si>
    <t xml:space="preserve">WS12 4UD                 </t>
  </si>
  <si>
    <t xml:space="preserve">01543 462457                            </t>
  </si>
  <si>
    <t>FEX56</t>
  </si>
  <si>
    <t>2-3 Acorn Way</t>
  </si>
  <si>
    <t>Shawbirch</t>
  </si>
  <si>
    <t xml:space="preserve">TF5 0LW                  </t>
  </si>
  <si>
    <t xml:space="preserve">01952 260800                            </t>
  </si>
  <si>
    <t>FEY42</t>
  </si>
  <si>
    <t>Hednesford Valley Hc</t>
  </si>
  <si>
    <t xml:space="preserve">WS12 4DH                 </t>
  </si>
  <si>
    <t xml:space="preserve">01543 422664                            </t>
  </si>
  <si>
    <t>FE186</t>
  </si>
  <si>
    <t>27 Weston Road</t>
  </si>
  <si>
    <t>Meir</t>
  </si>
  <si>
    <t xml:space="preserve">ST3 6AB                  </t>
  </si>
  <si>
    <t xml:space="preserve">01782 313772                            </t>
  </si>
  <si>
    <t>FE295</t>
  </si>
  <si>
    <t>Norton Canes Medical Ctr</t>
  </si>
  <si>
    <t>Brownhills Road</t>
  </si>
  <si>
    <t>Norton Canes</t>
  </si>
  <si>
    <t xml:space="preserve">WS11 9SE                 </t>
  </si>
  <si>
    <t xml:space="preserve">01543 277777                            </t>
  </si>
  <si>
    <t>FE301</t>
  </si>
  <si>
    <t>Dind LTD</t>
  </si>
  <si>
    <t>Donnington Pharmacy</t>
  </si>
  <si>
    <t>Donnington Med Practice</t>
  </si>
  <si>
    <t>Wrekin Drive,Donnington</t>
  </si>
  <si>
    <t xml:space="preserve">TF2 8EA                  </t>
  </si>
  <si>
    <t xml:space="preserve">01952 676556                            </t>
  </si>
  <si>
    <t>FE603</t>
  </si>
  <si>
    <t>Woodend Health Care Ltd</t>
  </si>
  <si>
    <t>Wolverhampton Road Pharmacy</t>
  </si>
  <si>
    <t>112 Wolverhampton Road</t>
  </si>
  <si>
    <t xml:space="preserve">ST17 4AH                 </t>
  </si>
  <si>
    <t xml:space="preserve">01785 258181                            </t>
  </si>
  <si>
    <t>FE727</t>
  </si>
  <si>
    <t>Castlefields Pharmacy</t>
  </si>
  <si>
    <t>Castle Way</t>
  </si>
  <si>
    <t>Newport Road</t>
  </si>
  <si>
    <t xml:space="preserve">ST16 1BS                 </t>
  </si>
  <si>
    <t xml:space="preserve">01785 225434                            </t>
  </si>
  <si>
    <t>FFA51</t>
  </si>
  <si>
    <t>42 Market Street</t>
  </si>
  <si>
    <t>Kidsgrove</t>
  </si>
  <si>
    <t xml:space="preserve">ST7 4AB                  </t>
  </si>
  <si>
    <t xml:space="preserve">01782 784034                            </t>
  </si>
  <si>
    <t>FFC36</t>
  </si>
  <si>
    <t>Biddulph Primary Care Ctr</t>
  </si>
  <si>
    <t>Wharf Rd, Biddulph</t>
  </si>
  <si>
    <t xml:space="preserve">ST8 6AG                  </t>
  </si>
  <si>
    <t xml:space="preserve">01782 515076                            </t>
  </si>
  <si>
    <t>FFJ77</t>
  </si>
  <si>
    <t>Longton Tesco Extra</t>
  </si>
  <si>
    <t>Baths Road</t>
  </si>
  <si>
    <t>Longton, Stoke On Trent</t>
  </si>
  <si>
    <t xml:space="preserve">ST3 2JG                  </t>
  </si>
  <si>
    <t xml:space="preserve">01782 424447                            </t>
  </si>
  <si>
    <t>FFM27</t>
  </si>
  <si>
    <t>David Siswick</t>
  </si>
  <si>
    <t>146 Masefield Drive</t>
  </si>
  <si>
    <t>Leyfields,Tamworth</t>
  </si>
  <si>
    <t xml:space="preserve">B79 8JA                  </t>
  </si>
  <si>
    <t xml:space="preserve">01827 64510                             </t>
  </si>
  <si>
    <t>1991-01-02</t>
  </si>
  <si>
    <t>FFM49</t>
  </si>
  <si>
    <t>Broadgate House</t>
  </si>
  <si>
    <t>Brewood</t>
  </si>
  <si>
    <t xml:space="preserve">ST19 9BS                 </t>
  </si>
  <si>
    <t xml:space="preserve">01902 850335                            </t>
  </si>
  <si>
    <t>FFP79</t>
  </si>
  <si>
    <t>Cobridge Prim Care Centre</t>
  </si>
  <si>
    <t>Church Terrace, Cobridge</t>
  </si>
  <si>
    <t xml:space="preserve">ST6 2JN                  </t>
  </si>
  <si>
    <t xml:space="preserve">01782 212673                            </t>
  </si>
  <si>
    <t>FFV61</t>
  </si>
  <si>
    <t>Ventura Park</t>
  </si>
  <si>
    <t>Staffs</t>
  </si>
  <si>
    <t xml:space="preserve">B78 3HB                  </t>
  </si>
  <si>
    <t xml:space="preserve">01827 312631                            </t>
  </si>
  <si>
    <t>2005-05-23</t>
  </si>
  <si>
    <t>FFV80</t>
  </si>
  <si>
    <t>41 Queen Street</t>
  </si>
  <si>
    <t xml:space="preserve">ST6 3EH                  </t>
  </si>
  <si>
    <t>FFY19</t>
  </si>
  <si>
    <t>Whittington Pharmacy</t>
  </si>
  <si>
    <t>13b Main Street</t>
  </si>
  <si>
    <t>Whittington</t>
  </si>
  <si>
    <t>Nr. Lichfield</t>
  </si>
  <si>
    <t xml:space="preserve">WS14 9JU                 </t>
  </si>
  <si>
    <t>FFY53</t>
  </si>
  <si>
    <t>5-7 Church Street</t>
  </si>
  <si>
    <t>Oswestry</t>
  </si>
  <si>
    <t xml:space="preserve">SY11 2SU                 </t>
  </si>
  <si>
    <t xml:space="preserve">01691 659249                            </t>
  </si>
  <si>
    <t>FF153</t>
  </si>
  <si>
    <t>Bains Pharmacy Ltd</t>
  </si>
  <si>
    <t>Bains Pharmacy</t>
  </si>
  <si>
    <t>160 - 162 Hednesford Road</t>
  </si>
  <si>
    <t>Heath Hayes</t>
  </si>
  <si>
    <t xml:space="preserve">WS12 3DZ                 </t>
  </si>
  <si>
    <t xml:space="preserve">01543 279415                            </t>
  </si>
  <si>
    <t>FF170</t>
  </si>
  <si>
    <t>Shelton</t>
  </si>
  <si>
    <t xml:space="preserve">ST1 4PB                  </t>
  </si>
  <si>
    <t xml:space="preserve">01782 285661                            </t>
  </si>
  <si>
    <t>FF208</t>
  </si>
  <si>
    <t>Unit6 Hadley Centre</t>
  </si>
  <si>
    <t>High Street, Hadley</t>
  </si>
  <si>
    <t xml:space="preserve">TF1 5GQ                  </t>
  </si>
  <si>
    <t xml:space="preserve">01952 242179                            </t>
  </si>
  <si>
    <t>FF299</t>
  </si>
  <si>
    <t>Freeport</t>
  </si>
  <si>
    <t>Jamage Road</t>
  </si>
  <si>
    <t>Talke Pits</t>
  </si>
  <si>
    <t xml:space="preserve">ST7 1QD                  </t>
  </si>
  <si>
    <t>FF403</t>
  </si>
  <si>
    <t>Branston Pharmacy</t>
  </si>
  <si>
    <t xml:space="preserve">DE14 3EY                 </t>
  </si>
  <si>
    <t xml:space="preserve">01283 569624                            </t>
  </si>
  <si>
    <t>2009-10-06</t>
  </si>
  <si>
    <t>FF426</t>
  </si>
  <si>
    <t>18 Greengate Street</t>
  </si>
  <si>
    <t xml:space="preserve">ST16 2HS                 </t>
  </si>
  <si>
    <t xml:space="preserve">01785 211753                            </t>
  </si>
  <si>
    <t>FF560</t>
  </si>
  <si>
    <t>Click2chemist</t>
  </si>
  <si>
    <t>Unit 14 Neander</t>
  </si>
  <si>
    <t>Lichfield Road</t>
  </si>
  <si>
    <t xml:space="preserve">B79 4XA                  </t>
  </si>
  <si>
    <t xml:space="preserve">01827 818320                            </t>
  </si>
  <si>
    <t>FF829</t>
  </si>
  <si>
    <t>Winshill Pharmacy Limited</t>
  </si>
  <si>
    <t>Winshill Pharmacy</t>
  </si>
  <si>
    <t>Melbourne Avenue</t>
  </si>
  <si>
    <t>Winshill</t>
  </si>
  <si>
    <t xml:space="preserve">DE15 0EP                 </t>
  </si>
  <si>
    <t xml:space="preserve">01283 529600                            </t>
  </si>
  <si>
    <t>2008-09-29</t>
  </si>
  <si>
    <t>FF910</t>
  </si>
  <si>
    <t>Mr Eg Snow</t>
  </si>
  <si>
    <t>Miltons (Chemists) Ltd</t>
  </si>
  <si>
    <t>15-19 Campbell Place</t>
  </si>
  <si>
    <t xml:space="preserve">ST4 1NH                  </t>
  </si>
  <si>
    <t xml:space="preserve">01782 848377                            </t>
  </si>
  <si>
    <t>FGG01</t>
  </si>
  <si>
    <t>8 Bilbrook Road</t>
  </si>
  <si>
    <t>Bilbrook</t>
  </si>
  <si>
    <t>Codsall</t>
  </si>
  <si>
    <t xml:space="preserve">WV8 1EZ                  </t>
  </si>
  <si>
    <t xml:space="preserve">01902 842886                            </t>
  </si>
  <si>
    <t>FGG64</t>
  </si>
  <si>
    <t>21-25 New Street</t>
  </si>
  <si>
    <t>Wellington</t>
  </si>
  <si>
    <t xml:space="preserve">TF1 1LU                  </t>
  </si>
  <si>
    <t xml:space="preserve">01952 223468                            </t>
  </si>
  <si>
    <t>FGJ42</t>
  </si>
  <si>
    <t>2-3 Anders Square</t>
  </si>
  <si>
    <t>Perton</t>
  </si>
  <si>
    <t xml:space="preserve">WV6 7QH                  </t>
  </si>
  <si>
    <t xml:space="preserve">01902 742100                            </t>
  </si>
  <si>
    <t>FGL41</t>
  </si>
  <si>
    <t>Lawton MA</t>
  </si>
  <si>
    <t>Tean Pharmacy Ltd</t>
  </si>
  <si>
    <t>Upper Tean</t>
  </si>
  <si>
    <t xml:space="preserve">ST10 4DY                 </t>
  </si>
  <si>
    <t xml:space="preserve">01538 722405                            </t>
  </si>
  <si>
    <t>FGP34</t>
  </si>
  <si>
    <t>40 Sandford Avenue</t>
  </si>
  <si>
    <t>Church Stretton</t>
  </si>
  <si>
    <t xml:space="preserve">SY6 6BH                  </t>
  </si>
  <si>
    <t xml:space="preserve">01694 722806                            </t>
  </si>
  <si>
    <t>FGQ49</t>
  </si>
  <si>
    <t>Queens Retail Park</t>
  </si>
  <si>
    <t>Silkmore Lane</t>
  </si>
  <si>
    <t xml:space="preserve">ST17 4SU                 </t>
  </si>
  <si>
    <t xml:space="preserve">01785 245736                            </t>
  </si>
  <si>
    <t>2009-09-12</t>
  </si>
  <si>
    <t>FGQ52</t>
  </si>
  <si>
    <t>126 Wardles Lane</t>
  </si>
  <si>
    <t>Great Wyrley</t>
  </si>
  <si>
    <t xml:space="preserve">WS6 6DZ                  </t>
  </si>
  <si>
    <t xml:space="preserve">01922 414060                            </t>
  </si>
  <si>
    <t>FGV24</t>
  </si>
  <si>
    <t>Ventura Road</t>
  </si>
  <si>
    <t xml:space="preserve">B78 3HD                  </t>
  </si>
  <si>
    <t>FGX21</t>
  </si>
  <si>
    <t>Northwood Pharmacy</t>
  </si>
  <si>
    <t>Penkridge</t>
  </si>
  <si>
    <t xml:space="preserve">ST19 5AP                 </t>
  </si>
  <si>
    <t xml:space="preserve">01785 713554                            </t>
  </si>
  <si>
    <t>FGY12</t>
  </si>
  <si>
    <t>Else R</t>
  </si>
  <si>
    <t>Bradwell Pharmacy</t>
  </si>
  <si>
    <t>111 Hanbridge Avenue</t>
  </si>
  <si>
    <t xml:space="preserve">ST5 8HX                  </t>
  </si>
  <si>
    <t>FG077</t>
  </si>
  <si>
    <t>Wolstanton Retail Park</t>
  </si>
  <si>
    <t>Newcastle,Staffordshire</t>
  </si>
  <si>
    <t xml:space="preserve">ST5 0AY                  </t>
  </si>
  <si>
    <t xml:space="preserve">01782 712201                            </t>
  </si>
  <si>
    <t>2000-11-04</t>
  </si>
  <si>
    <t>FG207</t>
  </si>
  <si>
    <t>Adams SJ</t>
  </si>
  <si>
    <t>Trent Health Pharmacy Ltd</t>
  </si>
  <si>
    <t>339 Ashbank Road</t>
  </si>
  <si>
    <t xml:space="preserve">ST9 0JS                  </t>
  </si>
  <si>
    <t xml:space="preserve">01782 302372                            </t>
  </si>
  <si>
    <t>1991-06-06</t>
  </si>
  <si>
    <t>FG221</t>
  </si>
  <si>
    <t>Mid Counties Co-Operative Pharmacy Ltd</t>
  </si>
  <si>
    <t>Greenhill H C</t>
  </si>
  <si>
    <t xml:space="preserve">WS13 6JL                 </t>
  </si>
  <si>
    <t xml:space="preserve">01543 252221                            </t>
  </si>
  <si>
    <t>FG424</t>
  </si>
  <si>
    <t>Uttoxeter</t>
  </si>
  <si>
    <t xml:space="preserve">ST14 7HT                 </t>
  </si>
  <si>
    <t>FG527</t>
  </si>
  <si>
    <t>Bicton Heath Pharmacy</t>
  </si>
  <si>
    <t>Bicton Heath Shopping Ctr</t>
  </si>
  <si>
    <t>Welshpool Road</t>
  </si>
  <si>
    <t xml:space="preserve">SY3 5AD                  </t>
  </si>
  <si>
    <t xml:space="preserve">01743 249129                            </t>
  </si>
  <si>
    <t>2010-03-22</t>
  </si>
  <si>
    <t>FG592</t>
  </si>
  <si>
    <t>Lunts Pharmacies Ltd</t>
  </si>
  <si>
    <t>Lunts Pharmacy</t>
  </si>
  <si>
    <t>Drovers' House</t>
  </si>
  <si>
    <t>Auction Yard</t>
  </si>
  <si>
    <t>Craven Arms</t>
  </si>
  <si>
    <t xml:space="preserve">SY7 9BZ                  </t>
  </si>
  <si>
    <t xml:space="preserve">01588 672327                            </t>
  </si>
  <si>
    <t>FG695</t>
  </si>
  <si>
    <t xml:space="preserve">TF10 7AN                 </t>
  </si>
  <si>
    <t>FG745</t>
  </si>
  <si>
    <t>Gnosall Healthcare Ltd</t>
  </si>
  <si>
    <t>Gnosall Pharmacy</t>
  </si>
  <si>
    <t>Gnosall Health Centre</t>
  </si>
  <si>
    <t>Brookhouse Road</t>
  </si>
  <si>
    <t xml:space="preserve">ST20 0GP                 </t>
  </si>
  <si>
    <t xml:space="preserve">01785 822228                            </t>
  </si>
  <si>
    <t>FG767</t>
  </si>
  <si>
    <t>Malinslee Pharmacy</t>
  </si>
  <si>
    <t>Malinslee Community Ctr</t>
  </si>
  <si>
    <t>Church Road, Malinslee</t>
  </si>
  <si>
    <t xml:space="preserve">TF3 2HN                  </t>
  </si>
  <si>
    <t xml:space="preserve">01952 501234                            </t>
  </si>
  <si>
    <t>FHD24</t>
  </si>
  <si>
    <t>Springfields H&amp;Wbc</t>
  </si>
  <si>
    <t>Lovett Court</t>
  </si>
  <si>
    <t xml:space="preserve">WS15 2FH                 </t>
  </si>
  <si>
    <t xml:space="preserve">01889 578550                            </t>
  </si>
  <si>
    <t>FHE99</t>
  </si>
  <si>
    <t>Secret Potions Limited</t>
  </si>
  <si>
    <t>Jc Ratcliffe</t>
  </si>
  <si>
    <t>42 Ashbourne Road</t>
  </si>
  <si>
    <t xml:space="preserve">ST10 1HQ                 </t>
  </si>
  <si>
    <t xml:space="preserve">01538 754046                            </t>
  </si>
  <si>
    <t>FHF60</t>
  </si>
  <si>
    <t>Waterloo Pharmacy</t>
  </si>
  <si>
    <t>172 Waterloo Street</t>
  </si>
  <si>
    <t xml:space="preserve">DE14 2NQ                 </t>
  </si>
  <si>
    <t xml:space="preserve">01283 562461                            </t>
  </si>
  <si>
    <t>FHK61</t>
  </si>
  <si>
    <t>125-127 High Street</t>
  </si>
  <si>
    <t>Tunstall</t>
  </si>
  <si>
    <t xml:space="preserve">ST6 5EA                  </t>
  </si>
  <si>
    <t xml:space="preserve">01782 837833                            </t>
  </si>
  <si>
    <t>FHL37</t>
  </si>
  <si>
    <t xml:space="preserve">ST5 6LQ                  </t>
  </si>
  <si>
    <t>FHQ00</t>
  </si>
  <si>
    <t>4 Rugeley Road</t>
  </si>
  <si>
    <t>Chase Terrace</t>
  </si>
  <si>
    <t xml:space="preserve">WS7 1AQ                  </t>
  </si>
  <si>
    <t xml:space="preserve">01543 682739                            </t>
  </si>
  <si>
    <t>FHT42</t>
  </si>
  <si>
    <t>Bills Pharmacy</t>
  </si>
  <si>
    <t>Kinver</t>
  </si>
  <si>
    <t xml:space="preserve">DY7 6HF                  </t>
  </si>
  <si>
    <t xml:space="preserve">01384 872117                            </t>
  </si>
  <si>
    <t>FHT67</t>
  </si>
  <si>
    <t>55 Queens Drive</t>
  </si>
  <si>
    <t xml:space="preserve">ST13 6QF                 </t>
  </si>
  <si>
    <t xml:space="preserve">01538 386324                            </t>
  </si>
  <si>
    <t>FHX48</t>
  </si>
  <si>
    <t>29 Derby Street</t>
  </si>
  <si>
    <t xml:space="preserve">ST1 3LE                  </t>
  </si>
  <si>
    <t xml:space="preserve">01782 212682                            </t>
  </si>
  <si>
    <t>FH024</t>
  </si>
  <si>
    <t>Lunts Pharmacies</t>
  </si>
  <si>
    <t>Roushill</t>
  </si>
  <si>
    <t xml:space="preserve">SY1 1PQ                  </t>
  </si>
  <si>
    <t xml:space="preserve">01743 232857                            </t>
  </si>
  <si>
    <t>FH040</t>
  </si>
  <si>
    <t>Newcastle-Under-Lyme</t>
  </si>
  <si>
    <t xml:space="preserve">ST5 2AF                  </t>
  </si>
  <si>
    <t xml:space="preserve">01782 682315                            </t>
  </si>
  <si>
    <t>FH552</t>
  </si>
  <si>
    <t>Biggarig Limited</t>
  </si>
  <si>
    <t>Ridgway's Chemist</t>
  </si>
  <si>
    <t>73 Baddeley Green Lane</t>
  </si>
  <si>
    <t>Baddeley Green</t>
  </si>
  <si>
    <t xml:space="preserve">ST2 7JL                  </t>
  </si>
  <si>
    <t xml:space="preserve">01782 534089                            </t>
  </si>
  <si>
    <t>FJD15</t>
  </si>
  <si>
    <t>As Kitching (Oakengates) Ltd</t>
  </si>
  <si>
    <t>Kitchings Chemist</t>
  </si>
  <si>
    <t>23-25 Limes Walk</t>
  </si>
  <si>
    <t>Oakengates</t>
  </si>
  <si>
    <t xml:space="preserve">TF2 6EP                  </t>
  </si>
  <si>
    <t xml:space="preserve">01952 612964                            </t>
  </si>
  <si>
    <t>FJF88</t>
  </si>
  <si>
    <t>361-363 London Road</t>
  </si>
  <si>
    <t>West End</t>
  </si>
  <si>
    <t xml:space="preserve">ST4 5AN                  </t>
  </si>
  <si>
    <t xml:space="preserve">01782 744623                            </t>
  </si>
  <si>
    <t>FJG68</t>
  </si>
  <si>
    <t>Aqueduct Pharmacy</t>
  </si>
  <si>
    <t>Majestic Way</t>
  </si>
  <si>
    <t>Aqueduct</t>
  </si>
  <si>
    <t xml:space="preserve">TF4 3RB                  </t>
  </si>
  <si>
    <t xml:space="preserve">01952 593220                            </t>
  </si>
  <si>
    <t>FJH39</t>
  </si>
  <si>
    <t>National Distribution Ctr</t>
  </si>
  <si>
    <t>Enterprise Way, Meir Park</t>
  </si>
  <si>
    <t xml:space="preserve">ST3 7UN                  </t>
  </si>
  <si>
    <t xml:space="preserve">01782 597333                            </t>
  </si>
  <si>
    <t>FJH45</t>
  </si>
  <si>
    <t>171 Calais Road</t>
  </si>
  <si>
    <t>Horninglow</t>
  </si>
  <si>
    <t xml:space="preserve">DE13 0UN                 </t>
  </si>
  <si>
    <t xml:space="preserve">01283 564928                            </t>
  </si>
  <si>
    <t>FJH61</t>
  </si>
  <si>
    <t>Daynight Pharmacy Ltd</t>
  </si>
  <si>
    <t>35 Furlong Road</t>
  </si>
  <si>
    <t xml:space="preserve">ST6 5TZ                  </t>
  </si>
  <si>
    <t xml:space="preserve">01782 824004                            </t>
  </si>
  <si>
    <t>2013-01-02</t>
  </si>
  <si>
    <t>FJL83</t>
  </si>
  <si>
    <t>53 Riverside Shop Ctr.</t>
  </si>
  <si>
    <t xml:space="preserve">SY1 1PH                  </t>
  </si>
  <si>
    <t xml:space="preserve">01743 344523                            </t>
  </si>
  <si>
    <t>FJL97</t>
  </si>
  <si>
    <t>129 Longden Coleham</t>
  </si>
  <si>
    <t xml:space="preserve">SY3 7DW                  </t>
  </si>
  <si>
    <t xml:space="preserve">01743 362496                            </t>
  </si>
  <si>
    <t>FJN78</t>
  </si>
  <si>
    <t>67 Horninglow Road</t>
  </si>
  <si>
    <t xml:space="preserve">DE14 2PR                 </t>
  </si>
  <si>
    <t>FJP07</t>
  </si>
  <si>
    <t>Virji Ra &amp; Rra</t>
  </si>
  <si>
    <t>Alrewas Pharmacy Ltd</t>
  </si>
  <si>
    <t>Alrewas</t>
  </si>
  <si>
    <t xml:space="preserve">DE13 7AE                 </t>
  </si>
  <si>
    <t xml:space="preserve">01283 790711                            </t>
  </si>
  <si>
    <t>FJR20</t>
  </si>
  <si>
    <t>37 Mytton Oak Road</t>
  </si>
  <si>
    <t xml:space="preserve">SY3 8UG                  </t>
  </si>
  <si>
    <t xml:space="preserve">01743 350747                            </t>
  </si>
  <si>
    <t>FJR35</t>
  </si>
  <si>
    <t>Langton Grange Med Ctr</t>
  </si>
  <si>
    <t xml:space="preserve">WS13 7FA                 </t>
  </si>
  <si>
    <t xml:space="preserve">01543 264902                            </t>
  </si>
  <si>
    <t>FJT41</t>
  </si>
  <si>
    <t xml:space="preserve">WS13 6DZ                 </t>
  </si>
  <si>
    <t xml:space="preserve">01543 401447                            </t>
  </si>
  <si>
    <t>1996-01-10</t>
  </si>
  <si>
    <t>FJW10</t>
  </si>
  <si>
    <t>Mr Sarbjit Rooprai</t>
  </si>
  <si>
    <t>Conway Pharmacy</t>
  </si>
  <si>
    <t>238 Monkmoor Road</t>
  </si>
  <si>
    <t>Telford Est Shopping Ctre</t>
  </si>
  <si>
    <t xml:space="preserve">SY2 5SR                  </t>
  </si>
  <si>
    <t xml:space="preserve">01743 352352                            </t>
  </si>
  <si>
    <t>FJW30</t>
  </si>
  <si>
    <t>Mr Ajaiz Khan</t>
  </si>
  <si>
    <t>159 Waterloo Road</t>
  </si>
  <si>
    <t>Cobridge</t>
  </si>
  <si>
    <t xml:space="preserve">ST6 2ER                  </t>
  </si>
  <si>
    <t xml:space="preserve">01782 827167                            </t>
  </si>
  <si>
    <t>FJ063</t>
  </si>
  <si>
    <t xml:space="preserve">TF1 1SS                  </t>
  </si>
  <si>
    <t xml:space="preserve">01952 255833                            </t>
  </si>
  <si>
    <t>FJ346</t>
  </si>
  <si>
    <t>Scotia Road</t>
  </si>
  <si>
    <t xml:space="preserve">ST6 6AT                  </t>
  </si>
  <si>
    <t xml:space="preserve">01782 820010                            </t>
  </si>
  <si>
    <t>FJ381</t>
  </si>
  <si>
    <t>St Georges Road</t>
  </si>
  <si>
    <t>Donnington Wood</t>
  </si>
  <si>
    <t xml:space="preserve">TF2 7RX                  </t>
  </si>
  <si>
    <t xml:space="preserve">01952 621700                            </t>
  </si>
  <si>
    <t>FJ641</t>
  </si>
  <si>
    <t>Moscow Flyer Limited</t>
  </si>
  <si>
    <t>National Online Pharmacy</t>
  </si>
  <si>
    <t>2a Forster Street</t>
  </si>
  <si>
    <t xml:space="preserve">ST6 5AQ                  </t>
  </si>
  <si>
    <t xml:space="preserve">01782 834679                            </t>
  </si>
  <si>
    <t>2014-04-09</t>
  </si>
  <si>
    <t>FJ747</t>
  </si>
  <si>
    <t>Re &amp; Co Alman Ltd</t>
  </si>
  <si>
    <t>18 Sandford Avenue</t>
  </si>
  <si>
    <t xml:space="preserve">SY6 6BW                  </t>
  </si>
  <si>
    <t>FJ967</t>
  </si>
  <si>
    <t>15a Market Square</t>
  </si>
  <si>
    <t xml:space="preserve">TF1 1BU                  </t>
  </si>
  <si>
    <t xml:space="preserve">01952 253190                            </t>
  </si>
  <si>
    <t>FKC07</t>
  </si>
  <si>
    <t>Burton Square</t>
  </si>
  <si>
    <t>Rising Brook</t>
  </si>
  <si>
    <t xml:space="preserve">ST17 9LT                 </t>
  </si>
  <si>
    <t xml:space="preserve">01785 242689                            </t>
  </si>
  <si>
    <t>FKC45</t>
  </si>
  <si>
    <t>86 Wolverhampton Road</t>
  </si>
  <si>
    <t>Nr Wolverhampton</t>
  </si>
  <si>
    <t xml:space="preserve">WV8 1PE                  </t>
  </si>
  <si>
    <t xml:space="preserve">01902 842935                            </t>
  </si>
  <si>
    <t>FKF76</t>
  </si>
  <si>
    <t>10-14 Market Square</t>
  </si>
  <si>
    <t xml:space="preserve">ST16 2BD                 </t>
  </si>
  <si>
    <t>FKF83</t>
  </si>
  <si>
    <t>Middleport Pharmacy</t>
  </si>
  <si>
    <t>185 Newcastle Street</t>
  </si>
  <si>
    <t>Middleport</t>
  </si>
  <si>
    <t xml:space="preserve">ST6 3QJ                  </t>
  </si>
  <si>
    <t xml:space="preserve">01782 818494                            </t>
  </si>
  <si>
    <t>2011-01-27</t>
  </si>
  <si>
    <t>FKK87</t>
  </si>
  <si>
    <t>Medi-Care Pharmacy Uk Ltd</t>
  </si>
  <si>
    <t>1 Meadow View</t>
  </si>
  <si>
    <t>High Street,Pattingham</t>
  </si>
  <si>
    <t xml:space="preserve">WV6 7BD                  </t>
  </si>
  <si>
    <t xml:space="preserve">01902 700700                            </t>
  </si>
  <si>
    <t>FKP71</t>
  </si>
  <si>
    <t>266 Tamworth Road</t>
  </si>
  <si>
    <t>Amington</t>
  </si>
  <si>
    <t xml:space="preserve">B77 3DQ                  </t>
  </si>
  <si>
    <t xml:space="preserve">01827 65933                             </t>
  </si>
  <si>
    <t>FKR45</t>
  </si>
  <si>
    <t>Kingsbridge House</t>
  </si>
  <si>
    <t>Kingsbridge Ave,Clayton</t>
  </si>
  <si>
    <t xml:space="preserve">ST5 3HP                  </t>
  </si>
  <si>
    <t xml:space="preserve">01782 616927                            </t>
  </si>
  <si>
    <t>FKT63</t>
  </si>
  <si>
    <t>Skinner &amp; Davison Pharmacies Ltd</t>
  </si>
  <si>
    <t>Priorslee Pharmacy</t>
  </si>
  <si>
    <t>The Barn</t>
  </si>
  <si>
    <t>Priorslee Farm Local Ctre</t>
  </si>
  <si>
    <t>Priorslee Avenue</t>
  </si>
  <si>
    <t xml:space="preserve">TF2 9NR                  </t>
  </si>
  <si>
    <t xml:space="preserve">01952 290658                            </t>
  </si>
  <si>
    <t>FKV79</t>
  </si>
  <si>
    <t>Alexandra Retail Park</t>
  </si>
  <si>
    <t>Scotia Road, Tunstall</t>
  </si>
  <si>
    <t xml:space="preserve">ST6 5BE                  </t>
  </si>
  <si>
    <t xml:space="preserve">01782 838341                            </t>
  </si>
  <si>
    <t>FKX58</t>
  </si>
  <si>
    <t>Birchill &amp; Watson Co Limited</t>
  </si>
  <si>
    <t>Birchill &amp; Watson</t>
  </si>
  <si>
    <t>20 Knypersley Road</t>
  </si>
  <si>
    <t>Norton In The Moors</t>
  </si>
  <si>
    <t xml:space="preserve">ST6 8HX                  </t>
  </si>
  <si>
    <t>1971-12-01</t>
  </si>
  <si>
    <t>FKY28</t>
  </si>
  <si>
    <t>1-2 Upper Galdeford</t>
  </si>
  <si>
    <t xml:space="preserve">SY8 1QB                  </t>
  </si>
  <si>
    <t xml:space="preserve">01584 872230                            </t>
  </si>
  <si>
    <t>FK220</t>
  </si>
  <si>
    <t>Winton House</t>
  </si>
  <si>
    <t>Stoke Road</t>
  </si>
  <si>
    <t xml:space="preserve">ST4 2RW                  </t>
  </si>
  <si>
    <t xml:space="preserve">01782 847420                            </t>
  </si>
  <si>
    <t>FK255</t>
  </si>
  <si>
    <t>Bentilee Neighbourhood Ct</t>
  </si>
  <si>
    <t>Dawlish Drive, Bentilee</t>
  </si>
  <si>
    <t xml:space="preserve">ST2 0EU                  </t>
  </si>
  <si>
    <t>1958-01-01</t>
  </si>
  <si>
    <t>FK409</t>
  </si>
  <si>
    <t>Stonydelph Pharmacy</t>
  </si>
  <si>
    <t>29 Ellerbeck</t>
  </si>
  <si>
    <t>Stoneydelph</t>
  </si>
  <si>
    <t xml:space="preserve">B77 4JA                  </t>
  </si>
  <si>
    <t xml:space="preserve">01827 896464                            </t>
  </si>
  <si>
    <t>FK954</t>
  </si>
  <si>
    <t>4-10 North Sherwood St</t>
  </si>
  <si>
    <t xml:space="preserve">TF3 4AU                  </t>
  </si>
  <si>
    <t xml:space="preserve">01952 291351                            </t>
  </si>
  <si>
    <t>FLA00</t>
  </si>
  <si>
    <t>Whitchurch</t>
  </si>
  <si>
    <t xml:space="preserve">SY13 1AX                 </t>
  </si>
  <si>
    <t xml:space="preserve">01948 662813                            </t>
  </si>
  <si>
    <t>1989-07-03</t>
  </si>
  <si>
    <t>FLC24</t>
  </si>
  <si>
    <t>Ga Healthcare Limited</t>
  </si>
  <si>
    <t>Hawthorne Chemists</t>
  </si>
  <si>
    <t>Essington Community Ctr</t>
  </si>
  <si>
    <t>Hobnock Road</t>
  </si>
  <si>
    <t>Essington</t>
  </si>
  <si>
    <t>South Staffordshire</t>
  </si>
  <si>
    <t xml:space="preserve">WV11 2RF                 </t>
  </si>
  <si>
    <t xml:space="preserve">01922 491249                            </t>
  </si>
  <si>
    <t>2013-01-17</t>
  </si>
  <si>
    <t>FLD85</t>
  </si>
  <si>
    <t>Voyager Drive</t>
  </si>
  <si>
    <t xml:space="preserve">WS11 8XP                 </t>
  </si>
  <si>
    <t xml:space="preserve">01543 573757                            </t>
  </si>
  <si>
    <t>FLE79</t>
  </si>
  <si>
    <t>Asda Instore Pharmacy</t>
  </si>
  <si>
    <t>Old Potts Way</t>
  </si>
  <si>
    <t xml:space="preserve">SY3 7ET                  </t>
  </si>
  <si>
    <t xml:space="preserve">01743 359795                            </t>
  </si>
  <si>
    <t>2004-10-29</t>
  </si>
  <si>
    <t>FLG51</t>
  </si>
  <si>
    <t>4/8 Tamworth Street</t>
  </si>
  <si>
    <t xml:space="preserve">WS13 6JJ                 </t>
  </si>
  <si>
    <t>FLH01</t>
  </si>
  <si>
    <t>Jones N &amp; E Ltd</t>
  </si>
  <si>
    <t>Anstice Pharmacy</t>
  </si>
  <si>
    <t>7 Anstice Square</t>
  </si>
  <si>
    <t>Madeley</t>
  </si>
  <si>
    <t xml:space="preserve">TF7 5BD                  </t>
  </si>
  <si>
    <t xml:space="preserve">01952 585717                            </t>
  </si>
  <si>
    <t>FLL10</t>
  </si>
  <si>
    <t>Greymatter Private Ltd</t>
  </si>
  <si>
    <t>Wheaton Aston Pharmacy</t>
  </si>
  <si>
    <t>Wheaton Aston</t>
  </si>
  <si>
    <t xml:space="preserve">ST19 9NP                 </t>
  </si>
  <si>
    <t xml:space="preserve">01785 841811                            </t>
  </si>
  <si>
    <t>FLN24</t>
  </si>
  <si>
    <t>Caxton Pharmacy Ltd</t>
  </si>
  <si>
    <t>Oswald Road</t>
  </si>
  <si>
    <t xml:space="preserve">SY11 1RD                 </t>
  </si>
  <si>
    <t xml:space="preserve">01691 653033                            </t>
  </si>
  <si>
    <t>FLW89</t>
  </si>
  <si>
    <t xml:space="preserve">ST4 7QD                  </t>
  </si>
  <si>
    <t xml:space="preserve">01782 747090                            </t>
  </si>
  <si>
    <t>2007-06-07</t>
  </si>
  <si>
    <t>FL014</t>
  </si>
  <si>
    <t>Asda Superstore,Queensway</t>
  </si>
  <si>
    <t xml:space="preserve">ST16 3TA                 </t>
  </si>
  <si>
    <t xml:space="preserve">01785 782010                            </t>
  </si>
  <si>
    <t>FL191</t>
  </si>
  <si>
    <t>Milwards (Chemists) Ltd</t>
  </si>
  <si>
    <t>65 Milehouse Lane</t>
  </si>
  <si>
    <t>Cross Heath</t>
  </si>
  <si>
    <t xml:space="preserve">ST5 9JZ                  </t>
  </si>
  <si>
    <t>1970-06-01</t>
  </si>
  <si>
    <t>FL330</t>
  </si>
  <si>
    <t>Brook Medical Centre</t>
  </si>
  <si>
    <t>Bradeley</t>
  </si>
  <si>
    <t xml:space="preserve">ST6 7NN                  </t>
  </si>
  <si>
    <t xml:space="preserve">01782 821146                            </t>
  </si>
  <si>
    <t>1996-12-20</t>
  </si>
  <si>
    <t>FL357</t>
  </si>
  <si>
    <t>Dawley</t>
  </si>
  <si>
    <t xml:space="preserve">TF4 2EX                  </t>
  </si>
  <si>
    <t xml:space="preserve">01952 505029                            </t>
  </si>
  <si>
    <t>FL584</t>
  </si>
  <si>
    <t>67 New Road</t>
  </si>
  <si>
    <t>Armitage</t>
  </si>
  <si>
    <t>Near Rugeley</t>
  </si>
  <si>
    <t xml:space="preserve">WS15 4AA                 </t>
  </si>
  <si>
    <t xml:space="preserve">01543 491650                            </t>
  </si>
  <si>
    <t>FL764</t>
  </si>
  <si>
    <t>9-10 Burton Square</t>
  </si>
  <si>
    <t xml:space="preserve">01785 257820                            </t>
  </si>
  <si>
    <t>FL883</t>
  </si>
  <si>
    <t>Unit 5 Festival Park</t>
  </si>
  <si>
    <t xml:space="preserve">ST1 5SJ                  </t>
  </si>
  <si>
    <t xml:space="preserve">01782 284125                            </t>
  </si>
  <si>
    <t>2006-04-26</t>
  </si>
  <si>
    <t>FMG07</t>
  </si>
  <si>
    <t>Orbital Retail Park</t>
  </si>
  <si>
    <t xml:space="preserve">01543 502476                            </t>
  </si>
  <si>
    <t>FMG15</t>
  </si>
  <si>
    <t>Bishops Castle Pharmacy</t>
  </si>
  <si>
    <t>Bishops Castle</t>
  </si>
  <si>
    <t xml:space="preserve">SY9 5AE                  </t>
  </si>
  <si>
    <t xml:space="preserve">01588 638408                            </t>
  </si>
  <si>
    <t>FMJ05</t>
  </si>
  <si>
    <t>Broseley</t>
  </si>
  <si>
    <t xml:space="preserve">TF12 5ET                 </t>
  </si>
  <si>
    <t xml:space="preserve">01952 882262                            </t>
  </si>
  <si>
    <t>FMJ14</t>
  </si>
  <si>
    <t>Healthvillageplus Limited</t>
  </si>
  <si>
    <t>The Old Station Building</t>
  </si>
  <si>
    <t xml:space="preserve">SY11 1RB                 </t>
  </si>
  <si>
    <t xml:space="preserve">01691 661627                            </t>
  </si>
  <si>
    <t>2013-08-26</t>
  </si>
  <si>
    <t>FMJ81</t>
  </si>
  <si>
    <t xml:space="preserve">ST5 7DY                  </t>
  </si>
  <si>
    <t>FMM55</t>
  </si>
  <si>
    <t>Mr Z Malik</t>
  </si>
  <si>
    <t>Loggerheads Pharmacy</t>
  </si>
  <si>
    <t>9 Eccleshall Road</t>
  </si>
  <si>
    <t>Loggerheads</t>
  </si>
  <si>
    <t>Market Drayton</t>
  </si>
  <si>
    <t xml:space="preserve">TF9 4NX                  </t>
  </si>
  <si>
    <t xml:space="preserve">01630 672373                            </t>
  </si>
  <si>
    <t>2005-09-20</t>
  </si>
  <si>
    <t>FMM93</t>
  </si>
  <si>
    <t>Springpharm Limited</t>
  </si>
  <si>
    <t>Pcp Direct</t>
  </si>
  <si>
    <t>30 Hospital Street</t>
  </si>
  <si>
    <t xml:space="preserve">B79 7EB                  </t>
  </si>
  <si>
    <t xml:space="preserve">01827 702040                            </t>
  </si>
  <si>
    <t>2006-11-17</t>
  </si>
  <si>
    <t>FMN57</t>
  </si>
  <si>
    <t>Clarke MR</t>
  </si>
  <si>
    <t>76 Upper Bar</t>
  </si>
  <si>
    <t xml:space="preserve">TF10 7AW                 </t>
  </si>
  <si>
    <t>FMT40</t>
  </si>
  <si>
    <t>Ellesmere Pharmacy Limited</t>
  </si>
  <si>
    <t>Ellesmere Pharmacy</t>
  </si>
  <si>
    <t>18 Scotland Street</t>
  </si>
  <si>
    <t>Ellesmere</t>
  </si>
  <si>
    <t xml:space="preserve">SY12 0ED                 </t>
  </si>
  <si>
    <t>FMW17</t>
  </si>
  <si>
    <t>Pickard A / Woodward S</t>
  </si>
  <si>
    <t>Fairway Pharmacies Ltd</t>
  </si>
  <si>
    <t>Amison Street</t>
  </si>
  <si>
    <t>Meir Hay</t>
  </si>
  <si>
    <t xml:space="preserve">ST3 1LD                  </t>
  </si>
  <si>
    <t xml:space="preserve">01782 593033                            </t>
  </si>
  <si>
    <t>FMW79</t>
  </si>
  <si>
    <t>Progresion Uk Ltd</t>
  </si>
  <si>
    <t>St Martins Pharmacy</t>
  </si>
  <si>
    <t>Stans Superstore</t>
  </si>
  <si>
    <t>Overton Rd,St Martins</t>
  </si>
  <si>
    <t xml:space="preserve">SY11 3AY                 </t>
  </si>
  <si>
    <t xml:space="preserve">01691 778873                            </t>
  </si>
  <si>
    <t>2013-04-11</t>
  </si>
  <si>
    <t>FM195</t>
  </si>
  <si>
    <t>7 Lansdowne Road</t>
  </si>
  <si>
    <t>Bayston Hill</t>
  </si>
  <si>
    <t xml:space="preserve">SY3 0HT                  </t>
  </si>
  <si>
    <t xml:space="preserve">01743 872154                            </t>
  </si>
  <si>
    <t>FM339</t>
  </si>
  <si>
    <t>52-54 Main Street</t>
  </si>
  <si>
    <t>Barton U Needwood</t>
  </si>
  <si>
    <t xml:space="preserve">DE13 8AA                 </t>
  </si>
  <si>
    <t xml:space="preserve">01283 712218                            </t>
  </si>
  <si>
    <t>FM588</t>
  </si>
  <si>
    <t>128 Werrington Road</t>
  </si>
  <si>
    <t>Bucknall</t>
  </si>
  <si>
    <t xml:space="preserve">ST2 9AJ                  </t>
  </si>
  <si>
    <t xml:space="preserve">01782 219830                            </t>
  </si>
  <si>
    <t>FNC79</t>
  </si>
  <si>
    <t>Dispense 2 U Ltd</t>
  </si>
  <si>
    <t>Cambrian Pharmacy</t>
  </si>
  <si>
    <t>Cambrian Medical Centre</t>
  </si>
  <si>
    <t>Thomas Savin Road</t>
  </si>
  <si>
    <t xml:space="preserve">SY11 1GA                 </t>
  </si>
  <si>
    <t xml:space="preserve">01691 670292                            </t>
  </si>
  <si>
    <t>FNE23</t>
  </si>
  <si>
    <t xml:space="preserve">ST8 6AS                  </t>
  </si>
  <si>
    <t>FNF88</t>
  </si>
  <si>
    <t>Morris Ctrl Shop Parade</t>
  </si>
  <si>
    <t>Wem</t>
  </si>
  <si>
    <t xml:space="preserve">SY4 5NY                  </t>
  </si>
  <si>
    <t xml:space="preserve">01939 234004                            </t>
  </si>
  <si>
    <t>2002-05-06</t>
  </si>
  <si>
    <t>FNF97</t>
  </si>
  <si>
    <t>Bonehill Road</t>
  </si>
  <si>
    <t xml:space="preserve">01827 474111                            </t>
  </si>
  <si>
    <t>FNG59</t>
  </si>
  <si>
    <t xml:space="preserve">ST10 1AF                 </t>
  </si>
  <si>
    <t xml:space="preserve">01538 752196                            </t>
  </si>
  <si>
    <t>FNH89</t>
  </si>
  <si>
    <t>Mount Road</t>
  </si>
  <si>
    <t xml:space="preserve">ST7 4AY                  </t>
  </si>
  <si>
    <t xml:space="preserve">01782 782808                            </t>
  </si>
  <si>
    <t>1989-04-09</t>
  </si>
  <si>
    <t>FNK14</t>
  </si>
  <si>
    <t>Much Wenlock</t>
  </si>
  <si>
    <t xml:space="preserve">TF13 6AA                 </t>
  </si>
  <si>
    <t xml:space="preserve">01952 727253                            </t>
  </si>
  <si>
    <t>FNN97</t>
  </si>
  <si>
    <t>Chasetown Pharmacy</t>
  </si>
  <si>
    <t>Chasetown</t>
  </si>
  <si>
    <t xml:space="preserve">WS7 3XE                  </t>
  </si>
  <si>
    <t xml:space="preserve">01543 682921                            </t>
  </si>
  <si>
    <t>FNQ56</t>
  </si>
  <si>
    <t>Millers Chemist</t>
  </si>
  <si>
    <t>165 Cheadle Road</t>
  </si>
  <si>
    <t>Cheddleton</t>
  </si>
  <si>
    <t xml:space="preserve">ST13 7HN                 </t>
  </si>
  <si>
    <t xml:space="preserve">01538 361616                            </t>
  </si>
  <si>
    <t>FNT09</t>
  </si>
  <si>
    <t>Low WS</t>
  </si>
  <si>
    <t>1975-07-01</t>
  </si>
  <si>
    <t>FNT13</t>
  </si>
  <si>
    <t>128 West Way</t>
  </si>
  <si>
    <t>Highfields</t>
  </si>
  <si>
    <t xml:space="preserve">ST17 9YF                 </t>
  </si>
  <si>
    <t xml:space="preserve">01785 258924                            </t>
  </si>
  <si>
    <t>FNT17</t>
  </si>
  <si>
    <t>Nightchem Limited</t>
  </si>
  <si>
    <t>Wellington Medical Pract</t>
  </si>
  <si>
    <t xml:space="preserve">TF1 1PZ                  </t>
  </si>
  <si>
    <t xml:space="preserve">01952 226017                            </t>
  </si>
  <si>
    <t>2013-03-15</t>
  </si>
  <si>
    <t>FN540</t>
  </si>
  <si>
    <t>161 Marston Road</t>
  </si>
  <si>
    <t xml:space="preserve">ST16 3BS                 </t>
  </si>
  <si>
    <t xml:space="preserve">01785 212707                            </t>
  </si>
  <si>
    <t>FN563</t>
  </si>
  <si>
    <t>Tesco Superstore Pharmacy</t>
  </si>
  <si>
    <t>Brookside Road</t>
  </si>
  <si>
    <t xml:space="preserve">ST14 8AU                 </t>
  </si>
  <si>
    <t xml:space="preserve">0345 6779688                            </t>
  </si>
  <si>
    <t>FN585</t>
  </si>
  <si>
    <t>Morrell M</t>
  </si>
  <si>
    <t>Milehouse Prim Care Ctr</t>
  </si>
  <si>
    <t>Lymebrook Way,Milehouse</t>
  </si>
  <si>
    <t xml:space="preserve">ST5 9GA                  </t>
  </si>
  <si>
    <t xml:space="preserve">01782 717545                            </t>
  </si>
  <si>
    <t>FN658</t>
  </si>
  <si>
    <t>Cattle Market</t>
  </si>
  <si>
    <t>Battlefield Road</t>
  </si>
  <si>
    <t xml:space="preserve">SY1 4HA                  </t>
  </si>
  <si>
    <t xml:space="preserve">01743 845400                            </t>
  </si>
  <si>
    <t>FN659</t>
  </si>
  <si>
    <t>Unit 2, 10 Downmead</t>
  </si>
  <si>
    <t>Hollinswood</t>
  </si>
  <si>
    <t xml:space="preserve">TF3 2EW                  </t>
  </si>
  <si>
    <t xml:space="preserve">01952 299925                            </t>
  </si>
  <si>
    <t>FN679</t>
  </si>
  <si>
    <t>Clough Street</t>
  </si>
  <si>
    <t xml:space="preserve">ST1 4AA                  </t>
  </si>
  <si>
    <t xml:space="preserve">01772 395547                            </t>
  </si>
  <si>
    <t>FN752</t>
  </si>
  <si>
    <t>Haywood Pharmacy Ltd</t>
  </si>
  <si>
    <t>Haywood Pharmacy</t>
  </si>
  <si>
    <t>3 Trent Close</t>
  </si>
  <si>
    <t>Great Haywood</t>
  </si>
  <si>
    <t xml:space="preserve">ST18 0SS                 </t>
  </si>
  <si>
    <t xml:space="preserve">01889 881180                            </t>
  </si>
  <si>
    <t>2004-06-24</t>
  </si>
  <si>
    <t>FN793</t>
  </si>
  <si>
    <t>Tutbury</t>
  </si>
  <si>
    <t xml:space="preserve">DE13 9LP                 </t>
  </si>
  <si>
    <t>FPA00</t>
  </si>
  <si>
    <t>19-21 High Street</t>
  </si>
  <si>
    <t xml:space="preserve">SY4 5DG                  </t>
  </si>
  <si>
    <t xml:space="preserve">01939 232361                            </t>
  </si>
  <si>
    <t>FPA78</t>
  </si>
  <si>
    <t>Carlton Pharmacy</t>
  </si>
  <si>
    <t>118 Calais Road</t>
  </si>
  <si>
    <t xml:space="preserve">DE13 0UW                 </t>
  </si>
  <si>
    <t xml:space="preserve">01283 312066                            </t>
  </si>
  <si>
    <t>FPC69</t>
  </si>
  <si>
    <t>235 Cannock Road</t>
  </si>
  <si>
    <t>Chadsmoor</t>
  </si>
  <si>
    <t xml:space="preserve">WS11 2DD                 </t>
  </si>
  <si>
    <t xml:space="preserve">01543 503383                            </t>
  </si>
  <si>
    <t>FPD06</t>
  </si>
  <si>
    <t xml:space="preserve">TF10 7AQ                 </t>
  </si>
  <si>
    <t xml:space="preserve">01952 811391                            </t>
  </si>
  <si>
    <t>FPD65</t>
  </si>
  <si>
    <t>Birchill &amp; Watson Co Ltd</t>
  </si>
  <si>
    <t>Stone</t>
  </si>
  <si>
    <t xml:space="preserve">ST15 8AW                 </t>
  </si>
  <si>
    <t xml:space="preserve">01785 812597                            </t>
  </si>
  <si>
    <t>1977-09-01</t>
  </si>
  <si>
    <t>FPE75</t>
  </si>
  <si>
    <t>Leegomery Chemist</t>
  </si>
  <si>
    <t>Leegomery Local Centre</t>
  </si>
  <si>
    <t>Leegomery</t>
  </si>
  <si>
    <t xml:space="preserve">TF1 4XQ                  </t>
  </si>
  <si>
    <t xml:space="preserve">01952 222164                            </t>
  </si>
  <si>
    <t>2002-04-05</t>
  </si>
  <si>
    <t>FPE81</t>
  </si>
  <si>
    <t>Dawley Medical Centre</t>
  </si>
  <si>
    <t>King Street, Dawley</t>
  </si>
  <si>
    <t xml:space="preserve">TF4 2AA                  </t>
  </si>
  <si>
    <t xml:space="preserve">01952 502260                            </t>
  </si>
  <si>
    <t>FPG90</t>
  </si>
  <si>
    <t>Green End Pharmacy</t>
  </si>
  <si>
    <t>11-13 Green End</t>
  </si>
  <si>
    <t xml:space="preserve">SY13 1AD                 </t>
  </si>
  <si>
    <t xml:space="preserve">01948 662109                            </t>
  </si>
  <si>
    <t>1995-12-13</t>
  </si>
  <si>
    <t>FPG93</t>
  </si>
  <si>
    <t>Church Street Pharmacy Limited</t>
  </si>
  <si>
    <t>Gobowen Pharmacy</t>
  </si>
  <si>
    <t>The Former Ticket Office</t>
  </si>
  <si>
    <t>Gobowen</t>
  </si>
  <si>
    <t xml:space="preserve">SY11 3JS                 </t>
  </si>
  <si>
    <t xml:space="preserve">01691 652377                            </t>
  </si>
  <si>
    <t>FPH30</t>
  </si>
  <si>
    <t>U Mir Pharma Ltd</t>
  </si>
  <si>
    <t>Inspire Pharmacy</t>
  </si>
  <si>
    <t>Croft Road Industrial Est</t>
  </si>
  <si>
    <t xml:space="preserve">ST5 0TW                  </t>
  </si>
  <si>
    <t xml:space="preserve">01782 638677                            </t>
  </si>
  <si>
    <t>FPH88</t>
  </si>
  <si>
    <t>Northwood HG</t>
  </si>
  <si>
    <t>The White House Pharmacy</t>
  </si>
  <si>
    <t xml:space="preserve">ST19 5DH                 </t>
  </si>
  <si>
    <t xml:space="preserve">01785 712829                            </t>
  </si>
  <si>
    <t>FPJ52</t>
  </si>
  <si>
    <t>Aum Healthcare Ltd</t>
  </si>
  <si>
    <t>Wildwood Pharmacy</t>
  </si>
  <si>
    <t>The Co-Operative Centre</t>
  </si>
  <si>
    <t>Cannock Road</t>
  </si>
  <si>
    <t>Wildwood</t>
  </si>
  <si>
    <t xml:space="preserve">ST17 4RA                 </t>
  </si>
  <si>
    <t xml:space="preserve">01785 661668                            </t>
  </si>
  <si>
    <t>2003-02-19</t>
  </si>
  <si>
    <t>FPK66</t>
  </si>
  <si>
    <t>Lion Street, Oakengates</t>
  </si>
  <si>
    <t xml:space="preserve">TF2 6AQ                  </t>
  </si>
  <si>
    <t xml:space="preserve">01952 613930                            </t>
  </si>
  <si>
    <t>FPM96</t>
  </si>
  <si>
    <t>Portakabin</t>
  </si>
  <si>
    <t>Adjacent To 42 Dunning St</t>
  </si>
  <si>
    <t xml:space="preserve">ST6 5AP                  </t>
  </si>
  <si>
    <t xml:space="preserve">01782 821769                            </t>
  </si>
  <si>
    <t>1994-12-10</t>
  </si>
  <si>
    <t>FPQ04</t>
  </si>
  <si>
    <t>72-74 Milton Road</t>
  </si>
  <si>
    <t>Sneyd Green</t>
  </si>
  <si>
    <t xml:space="preserve">ST1 6HD                  </t>
  </si>
  <si>
    <t xml:space="preserve">01782 212735                            </t>
  </si>
  <si>
    <t>FPQ64</t>
  </si>
  <si>
    <t>5 Cross Street</t>
  </si>
  <si>
    <t xml:space="preserve">SY12 0AW                 </t>
  </si>
  <si>
    <t xml:space="preserve">01691 622698                            </t>
  </si>
  <si>
    <t>FPX02</t>
  </si>
  <si>
    <t>44 Market Place</t>
  </si>
  <si>
    <t xml:space="preserve">ST14 8HP                 </t>
  </si>
  <si>
    <t xml:space="preserve">01889 564843                            </t>
  </si>
  <si>
    <t>FP182</t>
  </si>
  <si>
    <t>Trent Vale Health Centre</t>
  </si>
  <si>
    <t>876 London Road</t>
  </si>
  <si>
    <t xml:space="preserve">ST4 5NY                  </t>
  </si>
  <si>
    <t xml:space="preserve">01782 847224                            </t>
  </si>
  <si>
    <t>FP363</t>
  </si>
  <si>
    <t>Pontesbury Pharmacy</t>
  </si>
  <si>
    <t>Pontesbury</t>
  </si>
  <si>
    <t xml:space="preserve">SY5 0RR                  </t>
  </si>
  <si>
    <t xml:space="preserve">01743 790273                            </t>
  </si>
  <si>
    <t>FP476</t>
  </si>
  <si>
    <t>35 Trentham Road</t>
  </si>
  <si>
    <t xml:space="preserve">ST3 4DF                  </t>
  </si>
  <si>
    <t xml:space="preserve">01782 316216                            </t>
  </si>
  <si>
    <t>FP768</t>
  </si>
  <si>
    <t>57 Biddulph Road</t>
  </si>
  <si>
    <t>Chell</t>
  </si>
  <si>
    <t xml:space="preserve">ST6 6SW                  </t>
  </si>
  <si>
    <t xml:space="preserve">01782 835271                            </t>
  </si>
  <si>
    <t>FP926</t>
  </si>
  <si>
    <t>Burntwood Shopping Centre</t>
  </si>
  <si>
    <t>Chase Terrace,Burntwood</t>
  </si>
  <si>
    <t xml:space="preserve">WS7 1JR                  </t>
  </si>
  <si>
    <t xml:space="preserve">01543 685740                            </t>
  </si>
  <si>
    <t>FQD63</t>
  </si>
  <si>
    <t>57-59 High Green</t>
  </si>
  <si>
    <t xml:space="preserve">WS11 1BP                 </t>
  </si>
  <si>
    <t xml:space="preserve">01543 579105                            </t>
  </si>
  <si>
    <t>FQG31</t>
  </si>
  <si>
    <t xml:space="preserve">WS11 1DE                 </t>
  </si>
  <si>
    <t>FQG62</t>
  </si>
  <si>
    <t>54 Albert Road</t>
  </si>
  <si>
    <t xml:space="preserve">B79 7JN                  </t>
  </si>
  <si>
    <t xml:space="preserve">01827 63608                             </t>
  </si>
  <si>
    <t>FQK12</t>
  </si>
  <si>
    <t>18/22 High Street</t>
  </si>
  <si>
    <t>FQK77</t>
  </si>
  <si>
    <t>Blurton Pharmacy</t>
  </si>
  <si>
    <t>7 Ingestre Square</t>
  </si>
  <si>
    <t xml:space="preserve">ST3 3JT                  </t>
  </si>
  <si>
    <t xml:space="preserve">01782 314408                            </t>
  </si>
  <si>
    <t>FQN20</t>
  </si>
  <si>
    <t>30-31 High Street</t>
  </si>
  <si>
    <t>Bridgnorth</t>
  </si>
  <si>
    <t xml:space="preserve">WV16 4DB                 </t>
  </si>
  <si>
    <t xml:space="preserve">01746 763127                            </t>
  </si>
  <si>
    <t>FQV17</t>
  </si>
  <si>
    <t>Dosthill Pharmacy</t>
  </si>
  <si>
    <t>Dosthill</t>
  </si>
  <si>
    <t xml:space="preserve">B77 1LG                  </t>
  </si>
  <si>
    <t xml:space="preserve">01827 280647                            </t>
  </si>
  <si>
    <t>FQV32</t>
  </si>
  <si>
    <t>Lysander Road</t>
  </si>
  <si>
    <t>Meir Park</t>
  </si>
  <si>
    <t xml:space="preserve">ST3 7WB                  </t>
  </si>
  <si>
    <t>FQW16</t>
  </si>
  <si>
    <t>Birches Head Pharmacy</t>
  </si>
  <si>
    <t>12 Diana Road</t>
  </si>
  <si>
    <t>Birches Head</t>
  </si>
  <si>
    <t xml:space="preserve">ST1 6RS                  </t>
  </si>
  <si>
    <t xml:space="preserve">01782 263730                            </t>
  </si>
  <si>
    <t>FQX25</t>
  </si>
  <si>
    <t>15-15a Fountain Street</t>
  </si>
  <si>
    <t xml:space="preserve">ST13 6JS                 </t>
  </si>
  <si>
    <t xml:space="preserve">01538 383049                            </t>
  </si>
  <si>
    <t>FQ557</t>
  </si>
  <si>
    <t>Imami LTD</t>
  </si>
  <si>
    <t>Stone Pharmacy</t>
  </si>
  <si>
    <t xml:space="preserve">ST15 8AJ                 </t>
  </si>
  <si>
    <t xml:space="preserve">01785 819999                            </t>
  </si>
  <si>
    <t>FQ623</t>
  </si>
  <si>
    <t>4-5 Market Street</t>
  </si>
  <si>
    <t xml:space="preserve">SY1 1LE                  </t>
  </si>
  <si>
    <t xml:space="preserve">01743 362746                            </t>
  </si>
  <si>
    <t>FQ702</t>
  </si>
  <si>
    <t>St Peters Bridge</t>
  </si>
  <si>
    <t xml:space="preserve">DE14 3RJ                 </t>
  </si>
  <si>
    <t xml:space="preserve">0845 6779100                            </t>
  </si>
  <si>
    <t>2009-03-31</t>
  </si>
  <si>
    <t>FQ993</t>
  </si>
  <si>
    <t>Main St Stretton</t>
  </si>
  <si>
    <t xml:space="preserve">DE13 0DZ                 </t>
  </si>
  <si>
    <t>FRE06</t>
  </si>
  <si>
    <t>Bds Pharmacy Ltd</t>
  </si>
  <si>
    <t>Aj &amp; Rj Stevensons</t>
  </si>
  <si>
    <t>Cheslyn Hay</t>
  </si>
  <si>
    <t xml:space="preserve">WS6 7AB                  </t>
  </si>
  <si>
    <t xml:space="preserve">01922 413053                            </t>
  </si>
  <si>
    <t>FRF34</t>
  </si>
  <si>
    <t>Ng WH</t>
  </si>
  <si>
    <t>Angelway Chemist</t>
  </si>
  <si>
    <t>283 Waterloo Road</t>
  </si>
  <si>
    <t xml:space="preserve">ST6 3HR                  </t>
  </si>
  <si>
    <t xml:space="preserve">01782 280037                            </t>
  </si>
  <si>
    <t>FRF63</t>
  </si>
  <si>
    <t>22 The Strand</t>
  </si>
  <si>
    <t xml:space="preserve">ST3 2JH                  </t>
  </si>
  <si>
    <t xml:space="preserve">01782 313732                            </t>
  </si>
  <si>
    <t>FRG03</t>
  </si>
  <si>
    <t>Dean &amp; Smedley</t>
  </si>
  <si>
    <t>35-36 St Peters Street</t>
  </si>
  <si>
    <t xml:space="preserve">DE15 9AW                 </t>
  </si>
  <si>
    <t xml:space="preserve">01283 518976                            </t>
  </si>
  <si>
    <t>1992-05-05</t>
  </si>
  <si>
    <t>FRG53</t>
  </si>
  <si>
    <t>Chahal J</t>
  </si>
  <si>
    <t>N &amp; J's Chemist</t>
  </si>
  <si>
    <t>Unit 10 Morley Road</t>
  </si>
  <si>
    <t>Burntwood</t>
  </si>
  <si>
    <t xml:space="preserve">WS7 9AZ                  </t>
  </si>
  <si>
    <t>FRH34</t>
  </si>
  <si>
    <t>Meole Brace Retail Park</t>
  </si>
  <si>
    <t>Hereford Road</t>
  </si>
  <si>
    <t xml:space="preserve">SY3 9NB                  </t>
  </si>
  <si>
    <t xml:space="preserve">01743 244744                            </t>
  </si>
  <si>
    <t>FRK71</t>
  </si>
  <si>
    <t>7 Cheapside</t>
  </si>
  <si>
    <t>Shifnal</t>
  </si>
  <si>
    <t xml:space="preserve">TF11 8BN                 </t>
  </si>
  <si>
    <t xml:space="preserve">01952 461273                            </t>
  </si>
  <si>
    <t>FRL56</t>
  </si>
  <si>
    <t>Morjaria R</t>
  </si>
  <si>
    <t>114 Belgrave Road</t>
  </si>
  <si>
    <t xml:space="preserve">ST3 4LR                  </t>
  </si>
  <si>
    <t xml:space="preserve">01782 314814                            </t>
  </si>
  <si>
    <t>FRQ37</t>
  </si>
  <si>
    <t>25-27 Stoke Road</t>
  </si>
  <si>
    <t xml:space="preserve">ST4 2QW                  </t>
  </si>
  <si>
    <t xml:space="preserve">01782 848670                            </t>
  </si>
  <si>
    <t>FRQ52</t>
  </si>
  <si>
    <t>39 Trentham Road</t>
  </si>
  <si>
    <t xml:space="preserve">01782 319758                            </t>
  </si>
  <si>
    <t>FRQ98</t>
  </si>
  <si>
    <t>Banks RS</t>
  </si>
  <si>
    <t>Heron Cross Pharmacy</t>
  </si>
  <si>
    <t>2 Duke Street</t>
  </si>
  <si>
    <t>Heron Cross</t>
  </si>
  <si>
    <t xml:space="preserve">ST4 3BL                  </t>
  </si>
  <si>
    <t xml:space="preserve">01782 319204                            </t>
  </si>
  <si>
    <t>FRT97</t>
  </si>
  <si>
    <t>Rotahurst (Management Services) Ltd</t>
  </si>
  <si>
    <t>3 Hamilton Lea</t>
  </si>
  <si>
    <t>Norton Canes,Cannock</t>
  </si>
  <si>
    <t xml:space="preserve">WS11 9SY                 </t>
  </si>
  <si>
    <t xml:space="preserve">01543 279327                            </t>
  </si>
  <si>
    <t>FRX82</t>
  </si>
  <si>
    <t>Springhill</t>
  </si>
  <si>
    <t xml:space="preserve">TF1 1RP                  </t>
  </si>
  <si>
    <t xml:space="preserve">01952 242846                            </t>
  </si>
  <si>
    <t>2006-01-28</t>
  </si>
  <si>
    <t>FRY06</t>
  </si>
  <si>
    <t>49 Bull Ring</t>
  </si>
  <si>
    <t xml:space="preserve">SY8 1AB                  </t>
  </si>
  <si>
    <t xml:space="preserve">01584 872910                            </t>
  </si>
  <si>
    <t>FR046</t>
  </si>
  <si>
    <t>Mr A Porbanderwalla</t>
  </si>
  <si>
    <t>Fazeley Pharmacy</t>
  </si>
  <si>
    <t>11 Coleshill Street</t>
  </si>
  <si>
    <t>Fazeley</t>
  </si>
  <si>
    <t xml:space="preserve">B78 3RB                  </t>
  </si>
  <si>
    <t xml:space="preserve">01827 262488                            </t>
  </si>
  <si>
    <t>2003-08-22</t>
  </si>
  <si>
    <t>FR107</t>
  </si>
  <si>
    <t>Spc Limited</t>
  </si>
  <si>
    <t>Muxton Pharmacy</t>
  </si>
  <si>
    <t>9c Fieldhouse Drive</t>
  </si>
  <si>
    <t>Muxton</t>
  </si>
  <si>
    <t xml:space="preserve">TF2 8JQ                  </t>
  </si>
  <si>
    <t xml:space="preserve">01952 670686                            </t>
  </si>
  <si>
    <t>2003-07-07</t>
  </si>
  <si>
    <t>FR167</t>
  </si>
  <si>
    <t>251 Branston Road</t>
  </si>
  <si>
    <t xml:space="preserve">DE14 3BT                 </t>
  </si>
  <si>
    <t xml:space="preserve">01283 568166                            </t>
  </si>
  <si>
    <t>FR518</t>
  </si>
  <si>
    <t xml:space="preserve">TF2 6ED                  </t>
  </si>
  <si>
    <t xml:space="preserve">01952 613074                            </t>
  </si>
  <si>
    <t>FTA70</t>
  </si>
  <si>
    <t>Peel Court Pharmacy</t>
  </si>
  <si>
    <t>2 Aldergate</t>
  </si>
  <si>
    <t xml:space="preserve">B79 7DJ                  </t>
  </si>
  <si>
    <t xml:space="preserve">01543 63118                             </t>
  </si>
  <si>
    <t>FTE23</t>
  </si>
  <si>
    <t>Park Lane Centre</t>
  </si>
  <si>
    <t>Park Lane, Woodside</t>
  </si>
  <si>
    <t xml:space="preserve">TF7 5QZ                  </t>
  </si>
  <si>
    <t xml:space="preserve">01952 586516                            </t>
  </si>
  <si>
    <t>FTE71</t>
  </si>
  <si>
    <t>Medshires LTD</t>
  </si>
  <si>
    <t>Unit 3 The Shops</t>
  </si>
  <si>
    <t>Teagues Crescent, Trench</t>
  </si>
  <si>
    <t xml:space="preserve">TF2 6RX                  </t>
  </si>
  <si>
    <t xml:space="preserve">01952 618415                            </t>
  </si>
  <si>
    <t>2003-12-03</t>
  </si>
  <si>
    <t>FTF87</t>
  </si>
  <si>
    <t>Queen Street Pharmacy Limited</t>
  </si>
  <si>
    <t>38 Queen Street</t>
  </si>
  <si>
    <t xml:space="preserve">ST6 3EG                  </t>
  </si>
  <si>
    <t xml:space="preserve">01782 839592                            </t>
  </si>
  <si>
    <t>FTH43</t>
  </si>
  <si>
    <t>46/48 Derby Street</t>
  </si>
  <si>
    <t xml:space="preserve">ST13 5AJ                 </t>
  </si>
  <si>
    <t xml:space="preserve">01538 383808                            </t>
  </si>
  <si>
    <t>FTL56</t>
  </si>
  <si>
    <t xml:space="preserve">WS15 2JJ                 </t>
  </si>
  <si>
    <t xml:space="preserve">01889 582471                            </t>
  </si>
  <si>
    <t>FTL94</t>
  </si>
  <si>
    <t>Morgans Chemist</t>
  </si>
  <si>
    <t>Maer Lane</t>
  </si>
  <si>
    <t xml:space="preserve">TF9 3AL                  </t>
  </si>
  <si>
    <t xml:space="preserve">01630 652784                            </t>
  </si>
  <si>
    <t>FTV00</t>
  </si>
  <si>
    <t>Hartshill Pharmacy</t>
  </si>
  <si>
    <t>Hartshill Primary Cc</t>
  </si>
  <si>
    <t>Ashwell Rd, Hartshill</t>
  </si>
  <si>
    <t>Stokeon Trent</t>
  </si>
  <si>
    <t xml:space="preserve">ST4 6AT                  </t>
  </si>
  <si>
    <t xml:space="preserve">01782 616601                            </t>
  </si>
  <si>
    <t>FTX21</t>
  </si>
  <si>
    <t>48-50 Cheshire Street</t>
  </si>
  <si>
    <t xml:space="preserve">TF9 1PR                  </t>
  </si>
  <si>
    <t xml:space="preserve">01630 652660                            </t>
  </si>
  <si>
    <t>FTX40</t>
  </si>
  <si>
    <t>Healthcare At Home</t>
  </si>
  <si>
    <t>Centrum 100</t>
  </si>
  <si>
    <t xml:space="preserve">DE14 2WS                 </t>
  </si>
  <si>
    <t xml:space="preserve">0870 6001540                            </t>
  </si>
  <si>
    <t>2006-02-22</t>
  </si>
  <si>
    <t>FT041</t>
  </si>
  <si>
    <t>Quantum Pharmaceutical Solutions Ltd</t>
  </si>
  <si>
    <t>Quantum Direct Pharmacy</t>
  </si>
  <si>
    <t>Mariner House</t>
  </si>
  <si>
    <t>Lichfield Road Ind Estate</t>
  </si>
  <si>
    <t xml:space="preserve">B79 7UL                  </t>
  </si>
  <si>
    <t xml:space="preserve">01827 302260                            </t>
  </si>
  <si>
    <t>FT197</t>
  </si>
  <si>
    <t>Mill Bank Surgery</t>
  </si>
  <si>
    <t>Mill Bank</t>
  </si>
  <si>
    <t xml:space="preserve">ST16 2AG                 </t>
  </si>
  <si>
    <t xml:space="preserve">01785 225851                            </t>
  </si>
  <si>
    <t>FT240</t>
  </si>
  <si>
    <t>7 Devon Court</t>
  </si>
  <si>
    <t>Bideford Way</t>
  </si>
  <si>
    <t xml:space="preserve">WS11 1NP                 </t>
  </si>
  <si>
    <t>FT323</t>
  </si>
  <si>
    <t>1375 Leek Road</t>
  </si>
  <si>
    <t>Abbey Hulton</t>
  </si>
  <si>
    <t xml:space="preserve">ST2 8BW                  </t>
  </si>
  <si>
    <t>1977-07-01</t>
  </si>
  <si>
    <t>FT583</t>
  </si>
  <si>
    <t>Newcastle Road</t>
  </si>
  <si>
    <t>Middle Madeley</t>
  </si>
  <si>
    <t xml:space="preserve">CW3 9JP                  </t>
  </si>
  <si>
    <t xml:space="preserve">01782 752255                            </t>
  </si>
  <si>
    <t>FVA00</t>
  </si>
  <si>
    <t>Hawkes Green Superstore</t>
  </si>
  <si>
    <t>Heath Way</t>
  </si>
  <si>
    <t>Hawkes Green,Cannock</t>
  </si>
  <si>
    <t xml:space="preserve">WS12 3YY                 </t>
  </si>
  <si>
    <t>FVA13</t>
  </si>
  <si>
    <t>Maythorne Close</t>
  </si>
  <si>
    <t>Sutton Hill</t>
  </si>
  <si>
    <t xml:space="preserve">TF7 4DH                  </t>
  </si>
  <si>
    <t xml:space="preserve">01952 586151                            </t>
  </si>
  <si>
    <t>FVC56</t>
  </si>
  <si>
    <t>58-60 King Street</t>
  </si>
  <si>
    <t xml:space="preserve">ST5 1HX                  </t>
  </si>
  <si>
    <t xml:space="preserve">01782 621900                            </t>
  </si>
  <si>
    <t>FVF38</t>
  </si>
  <si>
    <t>Aldergate Pharmacy</t>
  </si>
  <si>
    <t>Fraser House</t>
  </si>
  <si>
    <t>75 Upper Gungate</t>
  </si>
  <si>
    <t xml:space="preserve">B79 8AX                  </t>
  </si>
  <si>
    <t xml:space="preserve">01827 768129                            </t>
  </si>
  <si>
    <t>FVG82</t>
  </si>
  <si>
    <t>Church Street Pharmacy Ltd</t>
  </si>
  <si>
    <t xml:space="preserve">01691 652160                            </t>
  </si>
  <si>
    <t>FVG99</t>
  </si>
  <si>
    <t>Mcmullen David</t>
  </si>
  <si>
    <t>Alder House</t>
  </si>
  <si>
    <t>Endon</t>
  </si>
  <si>
    <t xml:space="preserve">ST9 9DR                  </t>
  </si>
  <si>
    <t>FVH09</t>
  </si>
  <si>
    <t>16 Furlong Road</t>
  </si>
  <si>
    <t xml:space="preserve">ST6 5UD                  </t>
  </si>
  <si>
    <t>FVH68</t>
  </si>
  <si>
    <t>101 Mount Pleasant Road</t>
  </si>
  <si>
    <t xml:space="preserve">SY1 3EL                  </t>
  </si>
  <si>
    <t xml:space="preserve">01743 344277                            </t>
  </si>
  <si>
    <t>FVH82</t>
  </si>
  <si>
    <t>Dudley Taylor Pharmacies Limited</t>
  </si>
  <si>
    <t>Cleobury Pharmacy</t>
  </si>
  <si>
    <t>Cleobury Mortimer</t>
  </si>
  <si>
    <t>Nr Kidderminster</t>
  </si>
  <si>
    <t xml:space="preserve">DY14 8BU                 </t>
  </si>
  <si>
    <t xml:space="preserve">01299 270219                            </t>
  </si>
  <si>
    <t>FVM54</t>
  </si>
  <si>
    <t>Audley Health Centre</t>
  </si>
  <si>
    <t>Audley</t>
  </si>
  <si>
    <t xml:space="preserve">ST7 8EW                  </t>
  </si>
  <si>
    <t xml:space="preserve">01782 720365                            </t>
  </si>
  <si>
    <t>FVN74</t>
  </si>
  <si>
    <t xml:space="preserve">01952 210039                            </t>
  </si>
  <si>
    <t>FVN98</t>
  </si>
  <si>
    <t>10-14 Watergate Street</t>
  </si>
  <si>
    <t xml:space="preserve">SY13 1DW                 </t>
  </si>
  <si>
    <t xml:space="preserve">01948 662060                            </t>
  </si>
  <si>
    <t>FVP94</t>
  </si>
  <si>
    <t>17 Werburgh Drive</t>
  </si>
  <si>
    <t>Trentham</t>
  </si>
  <si>
    <t xml:space="preserve">ST4 8JT                  </t>
  </si>
  <si>
    <t xml:space="preserve">01782 657183                            </t>
  </si>
  <si>
    <t>FVQ69</t>
  </si>
  <si>
    <t>C/O Waitrose Store</t>
  </si>
  <si>
    <t>Stonnyland Drive</t>
  </si>
  <si>
    <t xml:space="preserve">WS13 6RX                 </t>
  </si>
  <si>
    <t xml:space="preserve">01543 253994                            </t>
  </si>
  <si>
    <t>2009-09-30</t>
  </si>
  <si>
    <t>FVT62</t>
  </si>
  <si>
    <t>5&amp;6 Giggetty Lane</t>
  </si>
  <si>
    <t xml:space="preserve">WV5 0AW                  </t>
  </si>
  <si>
    <t xml:space="preserve">01902 324062                            </t>
  </si>
  <si>
    <t>FVX17</t>
  </si>
  <si>
    <t>Advanced Pharmacies Ltd</t>
  </si>
  <si>
    <t>Higherland Pharmacy</t>
  </si>
  <si>
    <t>Higherland Surgery</t>
  </si>
  <si>
    <t>3 Orme Road, Poolfields</t>
  </si>
  <si>
    <t xml:space="preserve">ST5 2UE                  </t>
  </si>
  <si>
    <t xml:space="preserve">01782 717044                            </t>
  </si>
  <si>
    <t>FV001</t>
  </si>
  <si>
    <t>Ground Floor Morgan Place</t>
  </si>
  <si>
    <t>Anchorage Avenue</t>
  </si>
  <si>
    <t xml:space="preserve">SY2 6FG                  </t>
  </si>
  <si>
    <t xml:space="preserve">01743 245715                            </t>
  </si>
  <si>
    <t>FV196</t>
  </si>
  <si>
    <t>Donnington</t>
  </si>
  <si>
    <t xml:space="preserve">TF2 8EB                  </t>
  </si>
  <si>
    <t xml:space="preserve">01952 605441                            </t>
  </si>
  <si>
    <t>FV213</t>
  </si>
  <si>
    <t>Magrath VJ</t>
  </si>
  <si>
    <t>68 Caledonian</t>
  </si>
  <si>
    <t>Glascote Heath</t>
  </si>
  <si>
    <t xml:space="preserve">B77 2ED                  </t>
  </si>
  <si>
    <t xml:space="preserve">01827 288032                            </t>
  </si>
  <si>
    <t>FV490</t>
  </si>
  <si>
    <t xml:space="preserve">ST10 1AR                 </t>
  </si>
  <si>
    <t>FWA24</t>
  </si>
  <si>
    <t xml:space="preserve">ST16 2HE                 </t>
  </si>
  <si>
    <t>FWC02</t>
  </si>
  <si>
    <t>Bourne Jg (Bourne Pharmacy Ltd)</t>
  </si>
  <si>
    <t>Blythe Bridge Pharmacy</t>
  </si>
  <si>
    <t>240 Uttoxeter Road</t>
  </si>
  <si>
    <t>Blythe Bridge</t>
  </si>
  <si>
    <t xml:space="preserve">ST11 9LY                 </t>
  </si>
  <si>
    <t xml:space="preserve">01782 393127                            </t>
  </si>
  <si>
    <t>FWG73</t>
  </si>
  <si>
    <t>Northgate Health Centre</t>
  </si>
  <si>
    <t xml:space="preserve">WV16 4EN                 </t>
  </si>
  <si>
    <t xml:space="preserve">01746 763297                            </t>
  </si>
  <si>
    <t>FWL56</t>
  </si>
  <si>
    <t>Eaton Park Pharmacy</t>
  </si>
  <si>
    <t>2 Southall Way</t>
  </si>
  <si>
    <t>Eaton Park</t>
  </si>
  <si>
    <t xml:space="preserve">ST2 9LT                  </t>
  </si>
  <si>
    <t xml:space="preserve">01782 215599                            </t>
  </si>
  <si>
    <t>FWL73</t>
  </si>
  <si>
    <t xml:space="preserve">01743 236973                            </t>
  </si>
  <si>
    <t>FWM07</t>
  </si>
  <si>
    <t>Victoria Shopping Park</t>
  </si>
  <si>
    <t xml:space="preserve">WS12 1BT                 </t>
  </si>
  <si>
    <t xml:space="preserve">01543 406847                            </t>
  </si>
  <si>
    <t>FWM74</t>
  </si>
  <si>
    <t>Mr Inderjeet Grewal</t>
  </si>
  <si>
    <t>Coven Pharmacy</t>
  </si>
  <si>
    <t>25 Brewood Road</t>
  </si>
  <si>
    <t>Coven</t>
  </si>
  <si>
    <t xml:space="preserve">WV9 5BX                  </t>
  </si>
  <si>
    <t xml:space="preserve">01902 790074                            </t>
  </si>
  <si>
    <t>FWN76</t>
  </si>
  <si>
    <t>Swan Island Precinct</t>
  </si>
  <si>
    <t xml:space="preserve">WS7 0DW                  </t>
  </si>
  <si>
    <t xml:space="preserve">01543 676952                            </t>
  </si>
  <si>
    <t>FWP30</t>
  </si>
  <si>
    <t>Aa Medical Ltd</t>
  </si>
  <si>
    <t>Wombourne Pharmacy</t>
  </si>
  <si>
    <t>45a Planks Lane</t>
  </si>
  <si>
    <t xml:space="preserve">WV5 8DX                  </t>
  </si>
  <si>
    <t xml:space="preserve">01902 893366                            </t>
  </si>
  <si>
    <t>FWQ35</t>
  </si>
  <si>
    <t>Chell Road</t>
  </si>
  <si>
    <t xml:space="preserve">ST16 2TF                 </t>
  </si>
  <si>
    <t xml:space="preserve">01785 225711                            </t>
  </si>
  <si>
    <t>FWQ93</t>
  </si>
  <si>
    <t>Uttoxeter Health Stores Ltd</t>
  </si>
  <si>
    <t>Balance Street Pharmacy</t>
  </si>
  <si>
    <t>Balance Street Health Ctr</t>
  </si>
  <si>
    <t>Balance Street</t>
  </si>
  <si>
    <t xml:space="preserve">ST14 8JG                 </t>
  </si>
  <si>
    <t xml:space="preserve">01889 562063                            </t>
  </si>
  <si>
    <t>FWR25</t>
  </si>
  <si>
    <t>29 Millrise Road</t>
  </si>
  <si>
    <t xml:space="preserve">ST2 7BN                  </t>
  </si>
  <si>
    <t xml:space="preserve">01782 534416                            </t>
  </si>
  <si>
    <t>FWX70</t>
  </si>
  <si>
    <t>Mr R Mason</t>
  </si>
  <si>
    <t>Butt Lane Pharmacy</t>
  </si>
  <si>
    <t>147 Congleton Road</t>
  </si>
  <si>
    <t>Butt Lane,Kidsgrove</t>
  </si>
  <si>
    <t xml:space="preserve">ST7 1LL                  </t>
  </si>
  <si>
    <t xml:space="preserve">01782 782701                            </t>
  </si>
  <si>
    <t>FW094</t>
  </si>
  <si>
    <t>J Patel</t>
  </si>
  <si>
    <t>Lawley Pharmacy</t>
  </si>
  <si>
    <t>Off Birchfield Roundabout</t>
  </si>
  <si>
    <t>Farriers Green</t>
  </si>
  <si>
    <t>Lawley Bank, Telford</t>
  </si>
  <si>
    <t xml:space="preserve">TF4 2LL                  </t>
  </si>
  <si>
    <t xml:space="preserve">01952 504666                            </t>
  </si>
  <si>
    <t>2003-09-15</t>
  </si>
  <si>
    <t>FW884</t>
  </si>
  <si>
    <t>Norfolk Street Pharmacy Limited</t>
  </si>
  <si>
    <t>Norfolk Street Pharmacy</t>
  </si>
  <si>
    <t>1-5- Norfolk Street</t>
  </si>
  <si>
    <t xml:space="preserve">01782 272027                            </t>
  </si>
  <si>
    <t>FXC75</t>
  </si>
  <si>
    <t>1-3 Hereford Road</t>
  </si>
  <si>
    <t xml:space="preserve">SY3 7QT                  </t>
  </si>
  <si>
    <t xml:space="preserve">01743 351918                            </t>
  </si>
  <si>
    <t>FXC80</t>
  </si>
  <si>
    <t>9-15 Dunning Street</t>
  </si>
  <si>
    <t xml:space="preserve">01782 837433                            </t>
  </si>
  <si>
    <t>1996-10-07</t>
  </si>
  <si>
    <t>FXE07</t>
  </si>
  <si>
    <t xml:space="preserve">DE14 2AR                 </t>
  </si>
  <si>
    <t xml:space="preserve">01283 563947                            </t>
  </si>
  <si>
    <t>FXE34</t>
  </si>
  <si>
    <t>Shenstone Pharmacy</t>
  </si>
  <si>
    <t>33b Main Street</t>
  </si>
  <si>
    <t>Shenstone</t>
  </si>
  <si>
    <t>Nr Lichfield</t>
  </si>
  <si>
    <t xml:space="preserve">WS14 0LZ                 </t>
  </si>
  <si>
    <t xml:space="preserve">01543 481319                            </t>
  </si>
  <si>
    <t>FXG58</t>
  </si>
  <si>
    <t>Meba Services Ltd</t>
  </si>
  <si>
    <t>Browning Street Pharmacy</t>
  </si>
  <si>
    <t>43 Browning Street</t>
  </si>
  <si>
    <t xml:space="preserve">ST16 3AT                 </t>
  </si>
  <si>
    <t xml:space="preserve">01785 252541                            </t>
  </si>
  <si>
    <t>2009-12-04</t>
  </si>
  <si>
    <t>FXJ57</t>
  </si>
  <si>
    <t>792-794 Uttoxeter Road</t>
  </si>
  <si>
    <t xml:space="preserve">ST3 7AE                  </t>
  </si>
  <si>
    <t xml:space="preserve">01782 313720                            </t>
  </si>
  <si>
    <t>FXK47</t>
  </si>
  <si>
    <t xml:space="preserve">01827 54804                             </t>
  </si>
  <si>
    <t>FXL73</t>
  </si>
  <si>
    <t>7 Lichfield Road</t>
  </si>
  <si>
    <t xml:space="preserve">WS7 0HH                  </t>
  </si>
  <si>
    <t>FXN28</t>
  </si>
  <si>
    <t>Malinsgate</t>
  </si>
  <si>
    <t xml:space="preserve">TF3 4HZ                  </t>
  </si>
  <si>
    <t xml:space="preserve">0113 8825841                            </t>
  </si>
  <si>
    <t>FXN39</t>
  </si>
  <si>
    <t>Newcastle, Staffordshire</t>
  </si>
  <si>
    <t xml:space="preserve">01782 626940                            </t>
  </si>
  <si>
    <t>FXP00</t>
  </si>
  <si>
    <t>7 The Westbury Centre</t>
  </si>
  <si>
    <t>Westbury Road</t>
  </si>
  <si>
    <t>Clayton, Newcastle</t>
  </si>
  <si>
    <t xml:space="preserve">ST5 4LY                  </t>
  </si>
  <si>
    <t xml:space="preserve">01782 712160                            </t>
  </si>
  <si>
    <t>FXP80</t>
  </si>
  <si>
    <t>Ak Sons Trading Limited</t>
  </si>
  <si>
    <t>Meir Primary Care Centre</t>
  </si>
  <si>
    <t>Weston Road, Meir</t>
  </si>
  <si>
    <t>2013-05-20</t>
  </si>
  <si>
    <t>FXV15</t>
  </si>
  <si>
    <t>Sainsburys S/Markets Ltd</t>
  </si>
  <si>
    <t>Burton Upon Trent</t>
  </si>
  <si>
    <t xml:space="preserve">DE14 1AA                 </t>
  </si>
  <si>
    <t xml:space="preserve">01283 740123                            </t>
  </si>
  <si>
    <t>FXV25</t>
  </si>
  <si>
    <t>Anne Street</t>
  </si>
  <si>
    <t>Goldenhill</t>
  </si>
  <si>
    <t xml:space="preserve">ST6 5QJ                  </t>
  </si>
  <si>
    <t xml:space="preserve">01782 783355                            </t>
  </si>
  <si>
    <t>FX012</t>
  </si>
  <si>
    <t>Octagon Centre</t>
  </si>
  <si>
    <t>Burton On-Trent</t>
  </si>
  <si>
    <t xml:space="preserve">DE14 3TN                 </t>
  </si>
  <si>
    <t xml:space="preserve">01283 563049                            </t>
  </si>
  <si>
    <t>FX114</t>
  </si>
  <si>
    <t>Hayyan Healthcare Ltd</t>
  </si>
  <si>
    <t>Weston Road Pharmacy</t>
  </si>
  <si>
    <t>65 Weston Road</t>
  </si>
  <si>
    <t xml:space="preserve">ST16 3RL                 </t>
  </si>
  <si>
    <t xml:space="preserve">01785 248888                            </t>
  </si>
  <si>
    <t>2014-05-06</t>
  </si>
  <si>
    <t>FX259</t>
  </si>
  <si>
    <t>2 Festival Court</t>
  </si>
  <si>
    <t>Pye Green Road</t>
  </si>
  <si>
    <t xml:space="preserve">WS11 5RP                 </t>
  </si>
  <si>
    <t xml:space="preserve">01543 422724                            </t>
  </si>
  <si>
    <t>FX449</t>
  </si>
  <si>
    <t>30 Wilson Road</t>
  </si>
  <si>
    <t>Hanford</t>
  </si>
  <si>
    <t xml:space="preserve">ST4 4QQ                  </t>
  </si>
  <si>
    <t xml:space="preserve">01782 657656                            </t>
  </si>
  <si>
    <t>FX543</t>
  </si>
  <si>
    <t>Seaton MD</t>
  </si>
  <si>
    <t>Kitsons Pharmaceutical Chemist</t>
  </si>
  <si>
    <t>8 Orchard Place</t>
  </si>
  <si>
    <t>Barlaston</t>
  </si>
  <si>
    <t xml:space="preserve">ST12 9DL                 </t>
  </si>
  <si>
    <t>1992-05-29</t>
  </si>
  <si>
    <t>FX575</t>
  </si>
  <si>
    <t>2-4 Rosebank Street</t>
  </si>
  <si>
    <t xml:space="preserve">ST13 6AG                 </t>
  </si>
  <si>
    <t xml:space="preserve">01538 387177                            </t>
  </si>
  <si>
    <t>FX642</t>
  </si>
  <si>
    <t>62 Hednesford Street</t>
  </si>
  <si>
    <t xml:space="preserve">WS11 1DJ                 </t>
  </si>
  <si>
    <t xml:space="preserve">01543 577512                            </t>
  </si>
  <si>
    <t>1999-07-09</t>
  </si>
  <si>
    <t>FX835</t>
  </si>
  <si>
    <t>18-24 Ankerside</t>
  </si>
  <si>
    <t xml:space="preserve">B79 7LQ                  </t>
  </si>
  <si>
    <t xml:space="preserve">01827 62032                             </t>
  </si>
  <si>
    <t>FYA00</t>
  </si>
  <si>
    <t>60/62 High Street</t>
  </si>
  <si>
    <t xml:space="preserve">ST5 1QL                  </t>
  </si>
  <si>
    <t>FYC67</t>
  </si>
  <si>
    <t xml:space="preserve">ST7 1DX                  </t>
  </si>
  <si>
    <t xml:space="preserve">01782 423400                            </t>
  </si>
  <si>
    <t>FYJ04</t>
  </si>
  <si>
    <t>46 Eccleshall Road</t>
  </si>
  <si>
    <t>Walton,Stone</t>
  </si>
  <si>
    <t xml:space="preserve">ST15 0HN                 </t>
  </si>
  <si>
    <t xml:space="preserve">01785 812059                            </t>
  </si>
  <si>
    <t>FYQ63</t>
  </si>
  <si>
    <t>Irvine House</t>
  </si>
  <si>
    <t>9-11 Church Road</t>
  </si>
  <si>
    <t xml:space="preserve">WV8 1EA                  </t>
  </si>
  <si>
    <t xml:space="preserve">01902 847120                            </t>
  </si>
  <si>
    <t>FYY97</t>
  </si>
  <si>
    <t>Bhcp LTD</t>
  </si>
  <si>
    <t>Bhcp Ltd</t>
  </si>
  <si>
    <t xml:space="preserve">ST6 2AB                  </t>
  </si>
  <si>
    <t>1978-12-01</t>
  </si>
  <si>
    <t>FY784</t>
  </si>
  <si>
    <t>396 New Street</t>
  </si>
  <si>
    <t>Biddulph Moor</t>
  </si>
  <si>
    <t xml:space="preserve">ST8 7LR                  </t>
  </si>
  <si>
    <t xml:space="preserve">01782 379206                            </t>
  </si>
  <si>
    <t>FAG10</t>
  </si>
  <si>
    <t>Hale International (Uk) Limited</t>
  </si>
  <si>
    <t>Hale Pharmacy</t>
  </si>
  <si>
    <t>143 Hale Lane</t>
  </si>
  <si>
    <t xml:space="preserve">HA8 9QW                  </t>
  </si>
  <si>
    <t xml:space="preserve">020 89591589                            </t>
  </si>
  <si>
    <t>FAM62</t>
  </si>
  <si>
    <t>Tottenham Hale Retail Pk</t>
  </si>
  <si>
    <t>Broad Lane</t>
  </si>
  <si>
    <t xml:space="preserve">N15 4QD                  </t>
  </si>
  <si>
    <t>2008-03-26</t>
  </si>
  <si>
    <t>FAT67</t>
  </si>
  <si>
    <t>Brent Cross Shopping Ctre</t>
  </si>
  <si>
    <t xml:space="preserve">NW4 3FB                  </t>
  </si>
  <si>
    <t>FA052</t>
  </si>
  <si>
    <t xml:space="preserve">RM13 9YZ                 </t>
  </si>
  <si>
    <t xml:space="preserve">01708 797649                            </t>
  </si>
  <si>
    <t>FA151</t>
  </si>
  <si>
    <t>Greenfields Pharmacy</t>
  </si>
  <si>
    <t>126 Kentish Town Road</t>
  </si>
  <si>
    <t xml:space="preserve">NW1 9QB                  </t>
  </si>
  <si>
    <t xml:space="preserve">020 74853851                            </t>
  </si>
  <si>
    <t>FA207</t>
  </si>
  <si>
    <t>Highbridge Road</t>
  </si>
  <si>
    <t xml:space="preserve">IG11 7BS                 </t>
  </si>
  <si>
    <t xml:space="preserve">020 32817449                            </t>
  </si>
  <si>
    <t>2012-08-28</t>
  </si>
  <si>
    <t>FA568</t>
  </si>
  <si>
    <t>3 Crown Road</t>
  </si>
  <si>
    <t>2007-07-30</t>
  </si>
  <si>
    <t>FCC42</t>
  </si>
  <si>
    <t>2 Tadworth Parade</t>
  </si>
  <si>
    <t xml:space="preserve">RM12 5AS                 </t>
  </si>
  <si>
    <t xml:space="preserve">01708 451459                            </t>
  </si>
  <si>
    <t>FCD48</t>
  </si>
  <si>
    <t>Eastpharm LTD</t>
  </si>
  <si>
    <t>Granshaw's Chemist</t>
  </si>
  <si>
    <t>137 Cann Hall Road</t>
  </si>
  <si>
    <t xml:space="preserve">E11 3NJ                  </t>
  </si>
  <si>
    <t xml:space="preserve">020 85192253                            </t>
  </si>
  <si>
    <t>FCL17</t>
  </si>
  <si>
    <t>122 Tottenham Ct Rd</t>
  </si>
  <si>
    <t xml:space="preserve">W1T 5AP                  </t>
  </si>
  <si>
    <t xml:space="preserve">020 73830226                            </t>
  </si>
  <si>
    <t>1997-04-11</t>
  </si>
  <si>
    <t>FCM01</t>
  </si>
  <si>
    <t>Teeba Health Services Ltd</t>
  </si>
  <si>
    <t>Cavendish Pharmacy</t>
  </si>
  <si>
    <t>281-283 Forest Road</t>
  </si>
  <si>
    <t xml:space="preserve">E17 6HD                  </t>
  </si>
  <si>
    <t xml:space="preserve">020 85271358                            </t>
  </si>
  <si>
    <t>FCV89</t>
  </si>
  <si>
    <t>109 Fencepiece Road</t>
  </si>
  <si>
    <t xml:space="preserve">IG6 2LD                  </t>
  </si>
  <si>
    <t xml:space="preserve">020 85006304                            </t>
  </si>
  <si>
    <t>FCX67</t>
  </si>
  <si>
    <t>6 Claybury Broadway</t>
  </si>
  <si>
    <t>Clayhall</t>
  </si>
  <si>
    <t xml:space="preserve">IG5 0LQ                  </t>
  </si>
  <si>
    <t xml:space="preserve">020 85503669                            </t>
  </si>
  <si>
    <t>FC272</t>
  </si>
  <si>
    <t>683 Romford Road</t>
  </si>
  <si>
    <t xml:space="preserve">E12 5AD                  </t>
  </si>
  <si>
    <t xml:space="preserve">020 85534622                            </t>
  </si>
  <si>
    <t>FC275</t>
  </si>
  <si>
    <t>Raval S</t>
  </si>
  <si>
    <t>Svr Chemist Ltd</t>
  </si>
  <si>
    <t>145-147 East Barnet Road</t>
  </si>
  <si>
    <t xml:space="preserve">EN4 8QZ                  </t>
  </si>
  <si>
    <t xml:space="preserve">020 84404430                            </t>
  </si>
  <si>
    <t>FC513</t>
  </si>
  <si>
    <t>113 Rainham Road</t>
  </si>
  <si>
    <t xml:space="preserve">RM13 7QX                 </t>
  </si>
  <si>
    <t xml:space="preserve">01708 552331                            </t>
  </si>
  <si>
    <t>FC674</t>
  </si>
  <si>
    <t>Newlands Pharmcy</t>
  </si>
  <si>
    <t>Harold Hill Health Centre</t>
  </si>
  <si>
    <t>Gooshays Dr, Harold Hill</t>
  </si>
  <si>
    <t xml:space="preserve">RM3 9LB                  </t>
  </si>
  <si>
    <t xml:space="preserve">01708 375888                            </t>
  </si>
  <si>
    <t>FDJ66</t>
  </si>
  <si>
    <t>220-222 High Street</t>
  </si>
  <si>
    <t xml:space="preserve">E17 7JH                  </t>
  </si>
  <si>
    <t xml:space="preserve">020 85202684                            </t>
  </si>
  <si>
    <t>FDL55</t>
  </si>
  <si>
    <t>Shah VP</t>
  </si>
  <si>
    <t>18 Commerce Road</t>
  </si>
  <si>
    <t xml:space="preserve">N22 8ED                  </t>
  </si>
  <si>
    <t>FDN39</t>
  </si>
  <si>
    <t>St Peter's Pharmacy Limited</t>
  </si>
  <si>
    <t>St Peter's Pharmacy</t>
  </si>
  <si>
    <t>51 St Peters St</t>
  </si>
  <si>
    <t xml:space="preserve">N1 8JR                   </t>
  </si>
  <si>
    <t xml:space="preserve">020 72262939                            </t>
  </si>
  <si>
    <t>2002-08-10</t>
  </si>
  <si>
    <t>FDV67</t>
  </si>
  <si>
    <t>M R Gokani Ltd</t>
  </si>
  <si>
    <t>Broadway Chemist</t>
  </si>
  <si>
    <t>204 The Broadway</t>
  </si>
  <si>
    <t xml:space="preserve">NW9 7EE                  </t>
  </si>
  <si>
    <t>FEG29</t>
  </si>
  <si>
    <t>Acheampong KO</t>
  </si>
  <si>
    <t>Acheason Dispensing Chemist</t>
  </si>
  <si>
    <t>273 High Road</t>
  </si>
  <si>
    <t xml:space="preserve">E11 4HH                  </t>
  </si>
  <si>
    <t xml:space="preserve">020 85343154                            </t>
  </si>
  <si>
    <t>FEJ40</t>
  </si>
  <si>
    <t>Kent Investment Llp</t>
  </si>
  <si>
    <t>48 Green Lanes</t>
  </si>
  <si>
    <t xml:space="preserve">N13 6JU                  </t>
  </si>
  <si>
    <t xml:space="preserve">020 88883915                            </t>
  </si>
  <si>
    <t>FEJ78</t>
  </si>
  <si>
    <t>10 Prince Regent Lane</t>
  </si>
  <si>
    <t xml:space="preserve">E13 8QG                  </t>
  </si>
  <si>
    <t xml:space="preserve">020 84713147                            </t>
  </si>
  <si>
    <t>FEN40</t>
  </si>
  <si>
    <t>Camden Goods Yard</t>
  </si>
  <si>
    <t>Chalk Farm Road</t>
  </si>
  <si>
    <t xml:space="preserve">NW1 8AA                  </t>
  </si>
  <si>
    <t xml:space="preserve">020 74851241                            </t>
  </si>
  <si>
    <t>1999-01-03</t>
  </si>
  <si>
    <t>FEP91</t>
  </si>
  <si>
    <t>109 Mungo Park Road</t>
  </si>
  <si>
    <t xml:space="preserve">RM13 7PP                 </t>
  </si>
  <si>
    <t xml:space="preserve">01708 554145                            </t>
  </si>
  <si>
    <t>FER95</t>
  </si>
  <si>
    <t>241-279 Finchley Road</t>
  </si>
  <si>
    <t>Swiss Cottage</t>
  </si>
  <si>
    <t xml:space="preserve">NW3 6LU                  </t>
  </si>
  <si>
    <t xml:space="preserve">020 74331493                            </t>
  </si>
  <si>
    <t>2001-01-04</t>
  </si>
  <si>
    <t>FEW83</t>
  </si>
  <si>
    <t>Optnear Limited</t>
  </si>
  <si>
    <t>Cullimore Chemist</t>
  </si>
  <si>
    <t>54 Glengall Road</t>
  </si>
  <si>
    <t xml:space="preserve">HA8 8SX                  </t>
  </si>
  <si>
    <t>2013-01-15</t>
  </si>
  <si>
    <t>FEX16</t>
  </si>
  <si>
    <t>198 Lancaster Road</t>
  </si>
  <si>
    <t xml:space="preserve">EN2 0JH                  </t>
  </si>
  <si>
    <t xml:space="preserve">020 83634499                            </t>
  </si>
  <si>
    <t>FE051</t>
  </si>
  <si>
    <t>87 Front Lane</t>
  </si>
  <si>
    <t xml:space="preserve">RM14 1XN                 </t>
  </si>
  <si>
    <t>FFG00</t>
  </si>
  <si>
    <t>J R Richards Pharmacy</t>
  </si>
  <si>
    <t>11 Redbridge Lane East</t>
  </si>
  <si>
    <t xml:space="preserve">IG4 5ET                  </t>
  </si>
  <si>
    <t xml:space="preserve">020 85509003                            </t>
  </si>
  <si>
    <t>FFJ28</t>
  </si>
  <si>
    <t>54 King William Street</t>
  </si>
  <si>
    <t xml:space="preserve">EC4R 9AD                 </t>
  </si>
  <si>
    <t>FFM28</t>
  </si>
  <si>
    <t>1 Glover Drive</t>
  </si>
  <si>
    <t>Upper Edmonton</t>
  </si>
  <si>
    <t xml:space="preserve">N18 3HF                  </t>
  </si>
  <si>
    <t>FFW67</t>
  </si>
  <si>
    <t>Aldermans Hill</t>
  </si>
  <si>
    <t xml:space="preserve">N13 4YD                  </t>
  </si>
  <si>
    <t xml:space="preserve">020 88860368                            </t>
  </si>
  <si>
    <t>2003-05-15</t>
  </si>
  <si>
    <t>FFX17</t>
  </si>
  <si>
    <t>Care Pharma (Romford) Limited</t>
  </si>
  <si>
    <t>Clockhouse Pharmacy</t>
  </si>
  <si>
    <t>5 Clockhouse Lane</t>
  </si>
  <si>
    <t xml:space="preserve">01708 733331                            </t>
  </si>
  <si>
    <t>2013-12-08</t>
  </si>
  <si>
    <t>FF072</t>
  </si>
  <si>
    <t>Patel HK</t>
  </si>
  <si>
    <t>Bishops Pharmacy</t>
  </si>
  <si>
    <t>7 Lyttelton Road</t>
  </si>
  <si>
    <t xml:space="preserve">N2 0DW                   </t>
  </si>
  <si>
    <t xml:space="preserve">020 84551353                            </t>
  </si>
  <si>
    <t>FF443</t>
  </si>
  <si>
    <t>1292 High Road</t>
  </si>
  <si>
    <t xml:space="preserve">N20 9HJ                  </t>
  </si>
  <si>
    <t xml:space="preserve">020 84467624                            </t>
  </si>
  <si>
    <t>FF501</t>
  </si>
  <si>
    <t>138 Fenchurch Street</t>
  </si>
  <si>
    <t xml:space="preserve">EC3M 6BL                 </t>
  </si>
  <si>
    <t xml:space="preserve">020 76260670                            </t>
  </si>
  <si>
    <t>FF650</t>
  </si>
  <si>
    <t>Mary Rose Mall</t>
  </si>
  <si>
    <t xml:space="preserve">020 75402910                            </t>
  </si>
  <si>
    <t>FF672</t>
  </si>
  <si>
    <t>17-19 Freemasons Road</t>
  </si>
  <si>
    <t xml:space="preserve">E16 3AR                  </t>
  </si>
  <si>
    <t xml:space="preserve">020 74742254                            </t>
  </si>
  <si>
    <t>FGC52</t>
  </si>
  <si>
    <t>Hj Shore Dispensing Chemist</t>
  </si>
  <si>
    <t>79 Russell Lane</t>
  </si>
  <si>
    <t xml:space="preserve">N20 0BA                  </t>
  </si>
  <si>
    <t>FGD64</t>
  </si>
  <si>
    <t>12 The Liberty</t>
  </si>
  <si>
    <t xml:space="preserve">RM1 3RL                  </t>
  </si>
  <si>
    <t>FGH86</t>
  </si>
  <si>
    <t>Patel L</t>
  </si>
  <si>
    <t>Bower Chemists</t>
  </si>
  <si>
    <t>340 Grove Green Road</t>
  </si>
  <si>
    <t xml:space="preserve">E11 4EA                  </t>
  </si>
  <si>
    <t xml:space="preserve">020 85391922                            </t>
  </si>
  <si>
    <t>FGQ44</t>
  </si>
  <si>
    <t>60 Gracechurch Street</t>
  </si>
  <si>
    <t xml:space="preserve">EC3V 0HR                 </t>
  </si>
  <si>
    <t xml:space="preserve">020 76234768                            </t>
  </si>
  <si>
    <t>FGR74</t>
  </si>
  <si>
    <t>255-257 Hertford Road</t>
  </si>
  <si>
    <t xml:space="preserve">EN3 5JL                  </t>
  </si>
  <si>
    <t xml:space="preserve">020 88055821                            </t>
  </si>
  <si>
    <t>FGV95</t>
  </si>
  <si>
    <t>Dv-Pharm LTD</t>
  </si>
  <si>
    <t>185 Muswell Hill Broadway</t>
  </si>
  <si>
    <t xml:space="preserve">N10 3RS                  </t>
  </si>
  <si>
    <t xml:space="preserve">020 88835564                            </t>
  </si>
  <si>
    <t>FG014</t>
  </si>
  <si>
    <t>Gudka NM</t>
  </si>
  <si>
    <t>Avenue Pharmacy Ltd</t>
  </si>
  <si>
    <t>115 Turnpike Lane</t>
  </si>
  <si>
    <t xml:space="preserve">N8 0DU                   </t>
  </si>
  <si>
    <t>FG050</t>
  </si>
  <si>
    <t>Diran LTD</t>
  </si>
  <si>
    <t>Williams Dispensing Chemist</t>
  </si>
  <si>
    <t>139a Wennington Road</t>
  </si>
  <si>
    <t xml:space="preserve">RM13 9TR                 </t>
  </si>
  <si>
    <t xml:space="preserve">01708 524015                            </t>
  </si>
  <si>
    <t>FG463</t>
  </si>
  <si>
    <t>Laser Impex Ltd</t>
  </si>
  <si>
    <t>21/23 Horns Road</t>
  </si>
  <si>
    <t>Newbury Park</t>
  </si>
  <si>
    <t xml:space="preserve">IG2 6BN                  </t>
  </si>
  <si>
    <t xml:space="preserve">020 85541313                            </t>
  </si>
  <si>
    <t>FHG01</t>
  </si>
  <si>
    <t>Pharmacy Warehouse Limited</t>
  </si>
  <si>
    <t>Unit 15, The Ground Floor</t>
  </si>
  <si>
    <t>Somerset Road</t>
  </si>
  <si>
    <t xml:space="preserve">N17 9EJ                  </t>
  </si>
  <si>
    <t>FHG73</t>
  </si>
  <si>
    <t>Capricorn Pharmacy</t>
  </si>
  <si>
    <t>16 Enfield Road</t>
  </si>
  <si>
    <t xml:space="preserve">EN2 7HW                  </t>
  </si>
  <si>
    <t xml:space="preserve">020 83673939                            </t>
  </si>
  <si>
    <t>FHK56</t>
  </si>
  <si>
    <t>120 Fleet Street</t>
  </si>
  <si>
    <t xml:space="preserve">EC4A 2BD                 </t>
  </si>
  <si>
    <t xml:space="preserve">020 75839446                            </t>
  </si>
  <si>
    <t>FHW08</t>
  </si>
  <si>
    <t>Hyperchem Ltd T/A Ronchetti</t>
  </si>
  <si>
    <t>68 Island Centre Way</t>
  </si>
  <si>
    <t>The Rsa Island Centre</t>
  </si>
  <si>
    <t>Enfield Lock</t>
  </si>
  <si>
    <t xml:space="preserve">EN3 6GS                  </t>
  </si>
  <si>
    <t xml:space="preserve">01992 650302                            </t>
  </si>
  <si>
    <t>FH113</t>
  </si>
  <si>
    <t>Mayors Pharmacy</t>
  </si>
  <si>
    <t>113-115 Snakes Lane West</t>
  </si>
  <si>
    <t xml:space="preserve">IG8 0DY                  </t>
  </si>
  <si>
    <t xml:space="preserve">020 85054259                            </t>
  </si>
  <si>
    <t>FH432</t>
  </si>
  <si>
    <t>122 Holborn</t>
  </si>
  <si>
    <t xml:space="preserve">EC1N 2TD                 </t>
  </si>
  <si>
    <t xml:space="preserve">020 74044519                            </t>
  </si>
  <si>
    <t>FH899</t>
  </si>
  <si>
    <t>21 Temple Fortune Parade</t>
  </si>
  <si>
    <t>Golders Green Road</t>
  </si>
  <si>
    <t xml:space="preserve">NW11 0QS                 </t>
  </si>
  <si>
    <t>FJF69</t>
  </si>
  <si>
    <t>King George Avenue</t>
  </si>
  <si>
    <t xml:space="preserve">IG2 7SH                  </t>
  </si>
  <si>
    <t xml:space="preserve">020 85516333                            </t>
  </si>
  <si>
    <t>FJJ95</t>
  </si>
  <si>
    <t>Pristine Health Ltd</t>
  </si>
  <si>
    <t>Bell Pharmacy Bow</t>
  </si>
  <si>
    <t>534 Roman Road</t>
  </si>
  <si>
    <t xml:space="preserve">020 89808853                            </t>
  </si>
  <si>
    <t>FJT17</t>
  </si>
  <si>
    <t>Nine Blessings Limited</t>
  </si>
  <si>
    <t>Super.Care Pharmacy +</t>
  </si>
  <si>
    <t>198-200 High Road</t>
  </si>
  <si>
    <t xml:space="preserve">RM6 6LU                  </t>
  </si>
  <si>
    <t xml:space="preserve">020 85901819                            </t>
  </si>
  <si>
    <t>FJT40</t>
  </si>
  <si>
    <t>304 Baker Street</t>
  </si>
  <si>
    <t xml:space="preserve">EN1 3LD                  </t>
  </si>
  <si>
    <t xml:space="preserve">020 83633210                            </t>
  </si>
  <si>
    <t>FJT53</t>
  </si>
  <si>
    <t>24-26 High Holborn</t>
  </si>
  <si>
    <t xml:space="preserve">WC1V 6AZ                 </t>
  </si>
  <si>
    <t xml:space="preserve">020 74045544                            </t>
  </si>
  <si>
    <t>FJX78</t>
  </si>
  <si>
    <t>Glosgrange LTD</t>
  </si>
  <si>
    <t>D Clarke</t>
  </si>
  <si>
    <t>85 Station Road</t>
  </si>
  <si>
    <t xml:space="preserve">HA8 7JG                  </t>
  </si>
  <si>
    <t>FJ041</t>
  </si>
  <si>
    <t>Williamson Road</t>
  </si>
  <si>
    <t xml:space="preserve">N4 1UJ                   </t>
  </si>
  <si>
    <t xml:space="preserve">020 88096065                            </t>
  </si>
  <si>
    <t>2006-08-25</t>
  </si>
  <si>
    <t>FJ287</t>
  </si>
  <si>
    <t>Singer Pharmacy Ltd</t>
  </si>
  <si>
    <t>74 Edgware Way</t>
  </si>
  <si>
    <t>Mowbray Parade</t>
  </si>
  <si>
    <t xml:space="preserve">HA8 8JS                  </t>
  </si>
  <si>
    <t>FJ398</t>
  </si>
  <si>
    <t>14 Harben Parade</t>
  </si>
  <si>
    <t xml:space="preserve">020 77221443                            </t>
  </si>
  <si>
    <t>FJ680</t>
  </si>
  <si>
    <t>Atchem LTD</t>
  </si>
  <si>
    <t>110 Seven Sisters Road</t>
  </si>
  <si>
    <t xml:space="preserve">N7 6AE                   </t>
  </si>
  <si>
    <t xml:space="preserve">020 76073081                            </t>
  </si>
  <si>
    <t>FJ919</t>
  </si>
  <si>
    <t>First Kalms Limited</t>
  </si>
  <si>
    <t>Lamis Chemists</t>
  </si>
  <si>
    <t>20 Bush Hill Parade</t>
  </si>
  <si>
    <t xml:space="preserve">EN1 2HB                  </t>
  </si>
  <si>
    <t>FKE11</t>
  </si>
  <si>
    <t>142 High Street</t>
  </si>
  <si>
    <t xml:space="preserve">EN5 5XP                  </t>
  </si>
  <si>
    <t>FKK95</t>
  </si>
  <si>
    <t>3 Fairview Parade</t>
  </si>
  <si>
    <t>Mawney Road</t>
  </si>
  <si>
    <t xml:space="preserve">RM7 7HH                  </t>
  </si>
  <si>
    <t xml:space="preserve">01708 746460                            </t>
  </si>
  <si>
    <t>FKQ11</t>
  </si>
  <si>
    <t>Karia S</t>
  </si>
  <si>
    <t>Aucklands Pharmacy</t>
  </si>
  <si>
    <t>27 Ballards Lane</t>
  </si>
  <si>
    <t xml:space="preserve">020 83469764                            </t>
  </si>
  <si>
    <t>FKR70</t>
  </si>
  <si>
    <t>Savemain LTD</t>
  </si>
  <si>
    <t>166/168 Essex Road</t>
  </si>
  <si>
    <t xml:space="preserve">N1 8LY                   </t>
  </si>
  <si>
    <t xml:space="preserve">020 72268409                            </t>
  </si>
  <si>
    <t>FKX93</t>
  </si>
  <si>
    <t>Day Lewis Chemist</t>
  </si>
  <si>
    <t>149 Broad Street</t>
  </si>
  <si>
    <t xml:space="preserve">RM10 9HX                 </t>
  </si>
  <si>
    <t xml:space="preserve">020 85920161                            </t>
  </si>
  <si>
    <t>FK264</t>
  </si>
  <si>
    <t>Ritz Beauty Ltd</t>
  </si>
  <si>
    <t>Ritz Pharmacy</t>
  </si>
  <si>
    <t>43 Heath Street</t>
  </si>
  <si>
    <t xml:space="preserve">NW3 6UA                  </t>
  </si>
  <si>
    <t xml:space="preserve">020 77947781                            </t>
  </si>
  <si>
    <t>FK860</t>
  </si>
  <si>
    <t>Etp (Uk) Ltd</t>
  </si>
  <si>
    <t>Healthfare Pharmacy</t>
  </si>
  <si>
    <t>9 Coleman Parade</t>
  </si>
  <si>
    <t>Southbury Road</t>
  </si>
  <si>
    <t xml:space="preserve">EN1 1YY                  </t>
  </si>
  <si>
    <t xml:space="preserve">020 83675456                            </t>
  </si>
  <si>
    <t>FLD13</t>
  </si>
  <si>
    <t>Grouper Abm Ltd</t>
  </si>
  <si>
    <t>Wanstead Pharmacy</t>
  </si>
  <si>
    <t>75-77 High Street</t>
  </si>
  <si>
    <t xml:space="preserve">E11 2BA                  </t>
  </si>
  <si>
    <t xml:space="preserve">020 89890597                            </t>
  </si>
  <si>
    <t>FLG01</t>
  </si>
  <si>
    <t>Leyton Mills Centre</t>
  </si>
  <si>
    <t>1 Marshall Road</t>
  </si>
  <si>
    <t xml:space="preserve">E10 5NH                  </t>
  </si>
  <si>
    <t xml:space="preserve">020 89888300                            </t>
  </si>
  <si>
    <t>FLH33</t>
  </si>
  <si>
    <t>Mansons Chemist Ltd</t>
  </si>
  <si>
    <t>Simmons Chemist</t>
  </si>
  <si>
    <t>111 Cockfosters Road</t>
  </si>
  <si>
    <t xml:space="preserve">EN4 0DA                  </t>
  </si>
  <si>
    <t>1989-02-06</t>
  </si>
  <si>
    <t>FLH35</t>
  </si>
  <si>
    <t>Tesco In-Store Phamacy</t>
  </si>
  <si>
    <t>Leyton Baths</t>
  </si>
  <si>
    <t>825 High Road</t>
  </si>
  <si>
    <t xml:space="preserve">E10 7AA                  </t>
  </si>
  <si>
    <t xml:space="preserve">020 85582629                            </t>
  </si>
  <si>
    <t>FLP16</t>
  </si>
  <si>
    <t>Unit 10/11</t>
  </si>
  <si>
    <t>Dalston Cross Shop.Ctr</t>
  </si>
  <si>
    <t>Kingsland High Rd</t>
  </si>
  <si>
    <t xml:space="preserve">E8 2LX                   </t>
  </si>
  <si>
    <t xml:space="preserve">020 72492599                            </t>
  </si>
  <si>
    <t>FLX71</t>
  </si>
  <si>
    <t>134 Cricklewood Broadway</t>
  </si>
  <si>
    <t xml:space="preserve">NW2 3EE                  </t>
  </si>
  <si>
    <t>FLY91</t>
  </si>
  <si>
    <t>Oakdale Healthcare Ltd</t>
  </si>
  <si>
    <t>Oakdale Pharmacy</t>
  </si>
  <si>
    <t>15 Viceroy Parade</t>
  </si>
  <si>
    <t>71 High Road</t>
  </si>
  <si>
    <t xml:space="preserve">N2 8AQ                   </t>
  </si>
  <si>
    <t xml:space="preserve">020 84447701                            </t>
  </si>
  <si>
    <t>FL753</t>
  </si>
  <si>
    <t>Ghir Limited</t>
  </si>
  <si>
    <t>426-428 Barking Road</t>
  </si>
  <si>
    <t xml:space="preserve">E6 2SA                   </t>
  </si>
  <si>
    <t>FMC24</t>
  </si>
  <si>
    <t>Shah Rh (Triclover Ltd)</t>
  </si>
  <si>
    <t>Allans Pharmacy</t>
  </si>
  <si>
    <t>1207 High Road</t>
  </si>
  <si>
    <t xml:space="preserve">RM6 4AL                  </t>
  </si>
  <si>
    <t xml:space="preserve">020 85988815                            </t>
  </si>
  <si>
    <t>FMC90</t>
  </si>
  <si>
    <t>Patel N</t>
  </si>
  <si>
    <t>91 Cricklewood Lane</t>
  </si>
  <si>
    <t xml:space="preserve">NW2 1HR                  </t>
  </si>
  <si>
    <t xml:space="preserve">020 84524681                            </t>
  </si>
  <si>
    <t>FMD42</t>
  </si>
  <si>
    <t>A J &amp; J J Lakhani</t>
  </si>
  <si>
    <t>Elgon (Enfield) Ltd</t>
  </si>
  <si>
    <t>Eagle House Surgery</t>
  </si>
  <si>
    <t>291 High Street</t>
  </si>
  <si>
    <t>Ponders End,Enfield</t>
  </si>
  <si>
    <t xml:space="preserve">EN3 4DN                  </t>
  </si>
  <si>
    <t>FMH45</t>
  </si>
  <si>
    <t>319 Mare Street</t>
  </si>
  <si>
    <t xml:space="preserve">E8 1EJ                   </t>
  </si>
  <si>
    <t xml:space="preserve">020 89851243                            </t>
  </si>
  <si>
    <t>2003-04-03</t>
  </si>
  <si>
    <t>FMP00</t>
  </si>
  <si>
    <t>Ktrade Limited</t>
  </si>
  <si>
    <t>17 Station Parade</t>
  </si>
  <si>
    <t xml:space="preserve">IG11 8ED                 </t>
  </si>
  <si>
    <t xml:space="preserve">020 85910889                            </t>
  </si>
  <si>
    <t>FMV02</t>
  </si>
  <si>
    <t>40 Hampstead High Street</t>
  </si>
  <si>
    <t xml:space="preserve">NW3 1QE                  </t>
  </si>
  <si>
    <t xml:space="preserve">020 74350599                            </t>
  </si>
  <si>
    <t>1997-03-29</t>
  </si>
  <si>
    <t>FM309</t>
  </si>
  <si>
    <t>Dp Mark Chemist</t>
  </si>
  <si>
    <t>4 Grand Parade</t>
  </si>
  <si>
    <t xml:space="preserve">N4 1JX                   </t>
  </si>
  <si>
    <t>FNA06</t>
  </si>
  <si>
    <t>Daniels Pharmacy Limited</t>
  </si>
  <si>
    <t>Daniels Pharmacy</t>
  </si>
  <si>
    <t>133 George Lane</t>
  </si>
  <si>
    <t xml:space="preserve">E18 1AN                  </t>
  </si>
  <si>
    <t xml:space="preserve">020 89890390                            </t>
  </si>
  <si>
    <t>FNC29</t>
  </si>
  <si>
    <t>Sidney Blum &amp; Co Ltd</t>
  </si>
  <si>
    <t>Parry-Jones &amp; Co</t>
  </si>
  <si>
    <t xml:space="preserve">EN5 5UR                  </t>
  </si>
  <si>
    <t>FNN52</t>
  </si>
  <si>
    <t>315-317 Green Lanes</t>
  </si>
  <si>
    <t>FNW81</t>
  </si>
  <si>
    <t>Ms Reena Kanda</t>
  </si>
  <si>
    <t>Thomas Pharmacy</t>
  </si>
  <si>
    <t>19 Ripple Road</t>
  </si>
  <si>
    <t xml:space="preserve">IG11 7NP                 </t>
  </si>
  <si>
    <t xml:space="preserve">020 85942148                            </t>
  </si>
  <si>
    <t>2006-08-21</t>
  </si>
  <si>
    <t>FNY07</t>
  </si>
  <si>
    <t>66 Silver St</t>
  </si>
  <si>
    <t xml:space="preserve">EN1 3EP                  </t>
  </si>
  <si>
    <t xml:space="preserve">020 83630823                            </t>
  </si>
  <si>
    <t>FN002</t>
  </si>
  <si>
    <t>321 Kentish Town Road</t>
  </si>
  <si>
    <t xml:space="preserve">NW5 2TJ                  </t>
  </si>
  <si>
    <t xml:space="preserve">020 74854694                            </t>
  </si>
  <si>
    <t>FN299</t>
  </si>
  <si>
    <t>129-133 Aviation House</t>
  </si>
  <si>
    <t>Kingsway, Holburn</t>
  </si>
  <si>
    <t xml:space="preserve">WC2B 6NH                 </t>
  </si>
  <si>
    <t xml:space="preserve">020 72428897                            </t>
  </si>
  <si>
    <t>FN391</t>
  </si>
  <si>
    <t>12 Chase Cross Road</t>
  </si>
  <si>
    <t xml:space="preserve">RM5 3PR                  </t>
  </si>
  <si>
    <t xml:space="preserve">01708 740196                            </t>
  </si>
  <si>
    <t>2000-03-15</t>
  </si>
  <si>
    <t>FPE92</t>
  </si>
  <si>
    <t>Superdrug Chemist</t>
  </si>
  <si>
    <t>12-13 Station Parade</t>
  </si>
  <si>
    <t xml:space="preserve">IG11 8DN                 </t>
  </si>
  <si>
    <t xml:space="preserve">020 85946628                            </t>
  </si>
  <si>
    <t>FPK13</t>
  </si>
  <si>
    <t>Ss Kalsi</t>
  </si>
  <si>
    <t>125 St.Marys Parade</t>
  </si>
  <si>
    <t>Gascoigne Road</t>
  </si>
  <si>
    <t xml:space="preserve">IG11 7TF                 </t>
  </si>
  <si>
    <t xml:space="preserve">020 85946188                            </t>
  </si>
  <si>
    <t>FPK70</t>
  </si>
  <si>
    <t>Zara Pharmacy</t>
  </si>
  <si>
    <t>247 High Street</t>
  </si>
  <si>
    <t>Ponders End</t>
  </si>
  <si>
    <t xml:space="preserve">EN3 4DR                  </t>
  </si>
  <si>
    <t xml:space="preserve">020 88042567                            </t>
  </si>
  <si>
    <t>2013-11-15</t>
  </si>
  <si>
    <t>FPW40</t>
  </si>
  <si>
    <t>Waypower Limited</t>
  </si>
  <si>
    <t>453 Porters Avenue</t>
  </si>
  <si>
    <t xml:space="preserve">RM9 4ND                  </t>
  </si>
  <si>
    <t xml:space="preserve">020 85921080                            </t>
  </si>
  <si>
    <t>FPY15</t>
  </si>
  <si>
    <t>Shah HC</t>
  </si>
  <si>
    <t>H Shah Dispensing Chemist</t>
  </si>
  <si>
    <t>11 Sheaveshill Parade</t>
  </si>
  <si>
    <t>Sheaveshill Avenue</t>
  </si>
  <si>
    <t xml:space="preserve">NW9 6RS                  </t>
  </si>
  <si>
    <t xml:space="preserve">020 82056951                            </t>
  </si>
  <si>
    <t>FP089</t>
  </si>
  <si>
    <t>813 High Road</t>
  </si>
  <si>
    <t xml:space="preserve">E11 1HQ                  </t>
  </si>
  <si>
    <t>FP456</t>
  </si>
  <si>
    <t>Green Acre Pharmacy</t>
  </si>
  <si>
    <t>9 Station Parade</t>
  </si>
  <si>
    <t>Cockfosters</t>
  </si>
  <si>
    <t xml:space="preserve">EN4 0DL                  </t>
  </si>
  <si>
    <t>FQC93</t>
  </si>
  <si>
    <t>1 Armada Way Gallions Rch</t>
  </si>
  <si>
    <t>Royal Dock Road</t>
  </si>
  <si>
    <t>FQF47</t>
  </si>
  <si>
    <t>Goodcare Dusks Ltd</t>
  </si>
  <si>
    <t>Waller Chemist</t>
  </si>
  <si>
    <t>279 Heathway</t>
  </si>
  <si>
    <t xml:space="preserve">RM9 5AQ                  </t>
  </si>
  <si>
    <t xml:space="preserve">020 85922934                            </t>
  </si>
  <si>
    <t>1995-11-03</t>
  </si>
  <si>
    <t>FQH33</t>
  </si>
  <si>
    <t>Broadwalk Shopping Ctr</t>
  </si>
  <si>
    <t xml:space="preserve">HA8 7HX                  </t>
  </si>
  <si>
    <t>1990-07-13</t>
  </si>
  <si>
    <t>FQM30</t>
  </si>
  <si>
    <t>Harold Wood Polyclinic</t>
  </si>
  <si>
    <t>Gubbins Lane,Harold Wood</t>
  </si>
  <si>
    <t xml:space="preserve">RM3 0FE                  </t>
  </si>
  <si>
    <t xml:space="preserve">01708 372506                            </t>
  </si>
  <si>
    <t>FQP40</t>
  </si>
  <si>
    <t>Waterman (Uk) Ltd</t>
  </si>
  <si>
    <t>Waterman Pharmacy</t>
  </si>
  <si>
    <t>248 Forest Road</t>
  </si>
  <si>
    <t xml:space="preserve">E17 6JG                  </t>
  </si>
  <si>
    <t xml:space="preserve">020 85200795                            </t>
  </si>
  <si>
    <t>FQR66</t>
  </si>
  <si>
    <t>Qcross LTD</t>
  </si>
  <si>
    <t>H Haria Chemists</t>
  </si>
  <si>
    <t>25 Friern Barnet Road</t>
  </si>
  <si>
    <t xml:space="preserve">N11 1NE                  </t>
  </si>
  <si>
    <t>FQT71</t>
  </si>
  <si>
    <t>Trebleframe LTD</t>
  </si>
  <si>
    <t>Hampden Square Pharmacy</t>
  </si>
  <si>
    <t>14 Hampden Square</t>
  </si>
  <si>
    <t xml:space="preserve">N14 5JR                  </t>
  </si>
  <si>
    <t xml:space="preserve">020 83683150                            </t>
  </si>
  <si>
    <t>1999-02-10</t>
  </si>
  <si>
    <t>FQV93</t>
  </si>
  <si>
    <t>Maylands Enterprises Limited</t>
  </si>
  <si>
    <t>Maylands Pharmacy</t>
  </si>
  <si>
    <t>300 Upper Rainham Road</t>
  </si>
  <si>
    <t xml:space="preserve">RM12 4EQ                 </t>
  </si>
  <si>
    <t xml:space="preserve">01708 747495                            </t>
  </si>
  <si>
    <t>2013-05-14</t>
  </si>
  <si>
    <t>FRA86</t>
  </si>
  <si>
    <t>7 Beadles Parade</t>
  </si>
  <si>
    <t>Rainham Road South</t>
  </si>
  <si>
    <t xml:space="preserve">RM10 8YL                 </t>
  </si>
  <si>
    <t xml:space="preserve">020 85924787                            </t>
  </si>
  <si>
    <t>FRE45</t>
  </si>
  <si>
    <t>Patel SK</t>
  </si>
  <si>
    <t>Chemitex Pharmacy</t>
  </si>
  <si>
    <t>332 Hornsey Road</t>
  </si>
  <si>
    <t xml:space="preserve">N7 7HE                   </t>
  </si>
  <si>
    <t xml:space="preserve">020 72724869                            </t>
  </si>
  <si>
    <t>FRJ96</t>
  </si>
  <si>
    <t>Hancock Road</t>
  </si>
  <si>
    <t xml:space="preserve">E3 3DA                   </t>
  </si>
  <si>
    <t xml:space="preserve">020 82736400                            </t>
  </si>
  <si>
    <t>FRK66</t>
  </si>
  <si>
    <t>Ronchetti Pharmacy</t>
  </si>
  <si>
    <t>135 Ordnance Road</t>
  </si>
  <si>
    <t xml:space="preserve">EN3 6AE                  </t>
  </si>
  <si>
    <t xml:space="preserve">01992 710749                            </t>
  </si>
  <si>
    <t>FRL51</t>
  </si>
  <si>
    <t>Curechem LTD</t>
  </si>
  <si>
    <t>Mango Pharmacy</t>
  </si>
  <si>
    <t xml:space="preserve">HA8 7HF                  </t>
  </si>
  <si>
    <t xml:space="preserve">020 89521390                            </t>
  </si>
  <si>
    <t>FRR41</t>
  </si>
  <si>
    <t>Shah M</t>
  </si>
  <si>
    <t>Arika Ltd</t>
  </si>
  <si>
    <t>201 Deansbrook Road</t>
  </si>
  <si>
    <t xml:space="preserve">HA8 9BU                  </t>
  </si>
  <si>
    <t xml:space="preserve">020 89591835                            </t>
  </si>
  <si>
    <t>2001-10-29</t>
  </si>
  <si>
    <t>FRW62</t>
  </si>
  <si>
    <t>Med-Chem Uk Limited</t>
  </si>
  <si>
    <t>Med-Chem Uk Ltd</t>
  </si>
  <si>
    <t>73 Grand Parade</t>
  </si>
  <si>
    <t xml:space="preserve">N4 1DU                   </t>
  </si>
  <si>
    <t xml:space="preserve">020 88024855                            </t>
  </si>
  <si>
    <t>FR127</t>
  </si>
  <si>
    <t>236-238 Well Street</t>
  </si>
  <si>
    <t xml:space="preserve">E9 6QT                   </t>
  </si>
  <si>
    <t xml:space="preserve">020 89851157                            </t>
  </si>
  <si>
    <t>FR691</t>
  </si>
  <si>
    <t>196 Kentish Town Road</t>
  </si>
  <si>
    <t xml:space="preserve">NW5 2EA                  </t>
  </si>
  <si>
    <t xml:space="preserve">020 74854974                            </t>
  </si>
  <si>
    <t>FR706</t>
  </si>
  <si>
    <t>98a South Street</t>
  </si>
  <si>
    <t xml:space="preserve">EN3 4QA                  </t>
  </si>
  <si>
    <t xml:space="preserve">020 84432783                            </t>
  </si>
  <si>
    <t>FR940</t>
  </si>
  <si>
    <t>Zaxgate LTD</t>
  </si>
  <si>
    <t>14-15 Sentinal Square</t>
  </si>
  <si>
    <t>Brent Street</t>
  </si>
  <si>
    <t xml:space="preserve">NW4 2EL                  </t>
  </si>
  <si>
    <t>FTE90</t>
  </si>
  <si>
    <t>Bhavna Patel</t>
  </si>
  <si>
    <t>Chansons Pharmacy</t>
  </si>
  <si>
    <t>6 Crown Parade</t>
  </si>
  <si>
    <t>Upminster Road South</t>
  </si>
  <si>
    <t xml:space="preserve">RM13 9BD                 </t>
  </si>
  <si>
    <t xml:space="preserve">01708 552778                            </t>
  </si>
  <si>
    <t>2004-02-12</t>
  </si>
  <si>
    <t>FTH22</t>
  </si>
  <si>
    <t>88 Aldgate High Street</t>
  </si>
  <si>
    <t xml:space="preserve">EC3N 1LH                 </t>
  </si>
  <si>
    <t xml:space="preserve">020 72650343                            </t>
  </si>
  <si>
    <t>FTN14</t>
  </si>
  <si>
    <t>Somerset Gardens Pharmacy</t>
  </si>
  <si>
    <t>Somerset Gdns Fam Hth Ctr</t>
  </si>
  <si>
    <t>4 Creighton Road</t>
  </si>
  <si>
    <t xml:space="preserve">N17 8NW                  </t>
  </si>
  <si>
    <t xml:space="preserve">020 88013539                            </t>
  </si>
  <si>
    <t>FT030</t>
  </si>
  <si>
    <t>Miraj Pharma Limited</t>
  </si>
  <si>
    <t>Parnell Chemist</t>
  </si>
  <si>
    <t>625-627 Roman Road</t>
  </si>
  <si>
    <t xml:space="preserve">E3 2RN                   </t>
  </si>
  <si>
    <t xml:space="preserve">020 89803376                            </t>
  </si>
  <si>
    <t>FVA91</t>
  </si>
  <si>
    <t>Prashant Patel</t>
  </si>
  <si>
    <t>161 Caledonian Road</t>
  </si>
  <si>
    <t xml:space="preserve">N1 0SG                   </t>
  </si>
  <si>
    <t xml:space="preserve">020 78375753                            </t>
  </si>
  <si>
    <t>FVG70</t>
  </si>
  <si>
    <t>Flypharm Limited</t>
  </si>
  <si>
    <t>Bluebell Pharmacy</t>
  </si>
  <si>
    <t>90 Forest Road</t>
  </si>
  <si>
    <t xml:space="preserve">E17 6JQ                  </t>
  </si>
  <si>
    <t xml:space="preserve">020 36899040                            </t>
  </si>
  <si>
    <t>FVW31</t>
  </si>
  <si>
    <t>288 High Street</t>
  </si>
  <si>
    <t xml:space="preserve">EN3 4DP                  </t>
  </si>
  <si>
    <t xml:space="preserve">020 82187547                            </t>
  </si>
  <si>
    <t>FVX21</t>
  </si>
  <si>
    <t>Regent (London) Ltd</t>
  </si>
  <si>
    <t>9 Salcombe Gardens</t>
  </si>
  <si>
    <t xml:space="preserve">NW7 2NU                  </t>
  </si>
  <si>
    <t xml:space="preserve">020 89063603                            </t>
  </si>
  <si>
    <t>FV015</t>
  </si>
  <si>
    <t>Fairway Health Partnerships Limited</t>
  </si>
  <si>
    <t>Finchley Memorial Hosp</t>
  </si>
  <si>
    <t>Granville Road</t>
  </si>
  <si>
    <t xml:space="preserve">N12 0JE                  </t>
  </si>
  <si>
    <t>FV092</t>
  </si>
  <si>
    <t>Unit 7, The Brewery</t>
  </si>
  <si>
    <t xml:space="preserve">01708 737778                            </t>
  </si>
  <si>
    <t>FV566</t>
  </si>
  <si>
    <t>359 Ripple Road</t>
  </si>
  <si>
    <t xml:space="preserve">IG11 9PN                 </t>
  </si>
  <si>
    <t xml:space="preserve">020 85941470                            </t>
  </si>
  <si>
    <t>FV839</t>
  </si>
  <si>
    <t>1-3 Beattyville Gardens</t>
  </si>
  <si>
    <t xml:space="preserve">IG6 1JN                  </t>
  </si>
  <si>
    <t xml:space="preserve">020 85503606                            </t>
  </si>
  <si>
    <t>2006-08-31</t>
  </si>
  <si>
    <t>FWP49</t>
  </si>
  <si>
    <t>Apteka LTD</t>
  </si>
  <si>
    <t>47 Roman Way</t>
  </si>
  <si>
    <t xml:space="preserve">N7 8XF                   </t>
  </si>
  <si>
    <t xml:space="preserve">020 76071054                            </t>
  </si>
  <si>
    <t>FWQ85</t>
  </si>
  <si>
    <t>Macey Chemists</t>
  </si>
  <si>
    <t>68 Mansfield Road</t>
  </si>
  <si>
    <t xml:space="preserve">NW3 2HU                  </t>
  </si>
  <si>
    <t>FW198</t>
  </si>
  <si>
    <t>205 Station Lane</t>
  </si>
  <si>
    <t xml:space="preserve">RM12 6LL                 </t>
  </si>
  <si>
    <t xml:space="preserve">01708 442665                            </t>
  </si>
  <si>
    <t>FXD18</t>
  </si>
  <si>
    <t>Unit 9 King Edward Court</t>
  </si>
  <si>
    <t>Paternoster Square</t>
  </si>
  <si>
    <t xml:space="preserve">EC4M 7DX                 </t>
  </si>
  <si>
    <t xml:space="preserve">020 73366181                            </t>
  </si>
  <si>
    <t>1995-09-18</t>
  </si>
  <si>
    <t>FXG34</t>
  </si>
  <si>
    <t>Upadhyaya K</t>
  </si>
  <si>
    <t>Prima Pharmacy</t>
  </si>
  <si>
    <t>171 Bells Hill</t>
  </si>
  <si>
    <t xml:space="preserve">EN5 2TB                  </t>
  </si>
  <si>
    <t xml:space="preserve">020 84498288                            </t>
  </si>
  <si>
    <t>FXM15</t>
  </si>
  <si>
    <t>78 Chase Side</t>
  </si>
  <si>
    <t xml:space="preserve">N14 5PH                  </t>
  </si>
  <si>
    <t>FXQ43</t>
  </si>
  <si>
    <t>60 Houndsditch</t>
  </si>
  <si>
    <t xml:space="preserve">EC3A 7BE                 </t>
  </si>
  <si>
    <t xml:space="preserve">020 79291779                            </t>
  </si>
  <si>
    <t>FXQ92</t>
  </si>
  <si>
    <t>5 Woodman Parade</t>
  </si>
  <si>
    <t>North Woolwich</t>
  </si>
  <si>
    <t xml:space="preserve">E16 2LL                  </t>
  </si>
  <si>
    <t xml:space="preserve">020 74761202                            </t>
  </si>
  <si>
    <t>FXR56</t>
  </si>
  <si>
    <t>A R Parmar Ltd</t>
  </si>
  <si>
    <t>Shanty's</t>
  </si>
  <si>
    <t>253 Whitechapel Road</t>
  </si>
  <si>
    <t xml:space="preserve">E1 1DB                   </t>
  </si>
  <si>
    <t xml:space="preserve">020 72472140                            </t>
  </si>
  <si>
    <t>FX204</t>
  </si>
  <si>
    <t>Pyramid Pharma</t>
  </si>
  <si>
    <t>881 Lea Bridge Road</t>
  </si>
  <si>
    <t xml:space="preserve">E17 9DS                  </t>
  </si>
  <si>
    <t xml:space="preserve">020 85202844                            </t>
  </si>
  <si>
    <t>FX308</t>
  </si>
  <si>
    <t>Thames View Health Centre</t>
  </si>
  <si>
    <t>Bastable Avenue</t>
  </si>
  <si>
    <t xml:space="preserve">IG11 0LG                 </t>
  </si>
  <si>
    <t xml:space="preserve">020 85943369                            </t>
  </si>
  <si>
    <t>FX460</t>
  </si>
  <si>
    <t>Prabhu-Shriram LTD</t>
  </si>
  <si>
    <t>Kerrs Chemist</t>
  </si>
  <si>
    <t>41 Bloomsbury Way</t>
  </si>
  <si>
    <t xml:space="preserve">WC1A 2SA                 </t>
  </si>
  <si>
    <t xml:space="preserve">020 74058870                            </t>
  </si>
  <si>
    <t>2013-10-05</t>
  </si>
  <si>
    <t>FYL45</t>
  </si>
  <si>
    <t>150 Station Road</t>
  </si>
  <si>
    <t>Edgware,Middlesex</t>
  </si>
  <si>
    <t xml:space="preserve">HA8 7BD                  </t>
  </si>
  <si>
    <t xml:space="preserve">020 89514496                            </t>
  </si>
  <si>
    <t>FAD32</t>
  </si>
  <si>
    <t>Hectorside LTD</t>
  </si>
  <si>
    <t>Dunn Chemists</t>
  </si>
  <si>
    <t>740 Bath Road</t>
  </si>
  <si>
    <t>Cranford</t>
  </si>
  <si>
    <t xml:space="preserve">TW5 9TY                  </t>
  </si>
  <si>
    <t>FAF65</t>
  </si>
  <si>
    <t>M Gokani Ltd</t>
  </si>
  <si>
    <t>M.Gokani Chemist</t>
  </si>
  <si>
    <t>Northolt</t>
  </si>
  <si>
    <t xml:space="preserve">UB5 5AB                  </t>
  </si>
  <si>
    <t xml:space="preserve">020 88411585                            </t>
  </si>
  <si>
    <t>FAK39</t>
  </si>
  <si>
    <t>Mr K Patel</t>
  </si>
  <si>
    <t>Brunel Pharmacy</t>
  </si>
  <si>
    <t>Brunel Medical Centre</t>
  </si>
  <si>
    <t>Brunel Univ,Kingston Lane</t>
  </si>
  <si>
    <t>Uxbridge</t>
  </si>
  <si>
    <t xml:space="preserve">UB8 3PH                  </t>
  </si>
  <si>
    <t xml:space="preserve">01895 257187                            </t>
  </si>
  <si>
    <t>FAK88</t>
  </si>
  <si>
    <t>Pbs Enterprise Limited</t>
  </si>
  <si>
    <t>Bath Road Pharmacy</t>
  </si>
  <si>
    <t>119 Bath Road</t>
  </si>
  <si>
    <t>Hounslow</t>
  </si>
  <si>
    <t xml:space="preserve">TW3 3BT                  </t>
  </si>
  <si>
    <t xml:space="preserve">020 85706445                            </t>
  </si>
  <si>
    <t>FAM74</t>
  </si>
  <si>
    <t>Total Health Solutions Ltd</t>
  </si>
  <si>
    <t>Hounslow East Pharmacy</t>
  </si>
  <si>
    <t>84 Kingsley Road</t>
  </si>
  <si>
    <t xml:space="preserve">TW3 1QA                  </t>
  </si>
  <si>
    <t xml:space="preserve">020 88146040                            </t>
  </si>
  <si>
    <t>FAX37</t>
  </si>
  <si>
    <t>11 Long Drive</t>
  </si>
  <si>
    <t>South Ruislip</t>
  </si>
  <si>
    <t xml:space="preserve">HA4 0HQ                  </t>
  </si>
  <si>
    <t xml:space="preserve">020 88421225                            </t>
  </si>
  <si>
    <t>2000-08-14</t>
  </si>
  <si>
    <t>FAY44</t>
  </si>
  <si>
    <t>107 Bear Road</t>
  </si>
  <si>
    <t>Hanworth</t>
  </si>
  <si>
    <t xml:space="preserve">TW13 6SA                 </t>
  </si>
  <si>
    <t xml:space="preserve">020 88980327                            </t>
  </si>
  <si>
    <t>FA150</t>
  </si>
  <si>
    <t>Venture Medica Ltd</t>
  </si>
  <si>
    <t>18 Medway Parade</t>
  </si>
  <si>
    <t>Medway Village, Perivale</t>
  </si>
  <si>
    <t xml:space="preserve">UB6 8HR                  </t>
  </si>
  <si>
    <t xml:space="preserve">020 89975257                            </t>
  </si>
  <si>
    <t>FA193</t>
  </si>
  <si>
    <t>Nathwani CK</t>
  </si>
  <si>
    <t>Ravenor Chemist</t>
  </si>
  <si>
    <t>70 The Broadway</t>
  </si>
  <si>
    <t xml:space="preserve">UB6 9QA                  </t>
  </si>
  <si>
    <t>FA252</t>
  </si>
  <si>
    <t>Jaiprakash Gopaldas</t>
  </si>
  <si>
    <t>Crossbells Pharmacy</t>
  </si>
  <si>
    <t>131 The Vale</t>
  </si>
  <si>
    <t xml:space="preserve">W3 7RQ                   </t>
  </si>
  <si>
    <t xml:space="preserve">020 87437354                            </t>
  </si>
  <si>
    <t>2003-03-28</t>
  </si>
  <si>
    <t>FA544</t>
  </si>
  <si>
    <t>Vivienti LTD</t>
  </si>
  <si>
    <t>Winchester Pharmacy</t>
  </si>
  <si>
    <t>64 Swan Road</t>
  </si>
  <si>
    <t>West Drayton</t>
  </si>
  <si>
    <t xml:space="preserve">UB7 7JZ                  </t>
  </si>
  <si>
    <t>FA808</t>
  </si>
  <si>
    <t>Orchard Pharmacy Ltd</t>
  </si>
  <si>
    <t>6 Laurel Lane</t>
  </si>
  <si>
    <t xml:space="preserve">UB7 7TU                  </t>
  </si>
  <si>
    <t xml:space="preserve">01895 444103                            </t>
  </si>
  <si>
    <t>FCF35</t>
  </si>
  <si>
    <t>Pharmadex Limited</t>
  </si>
  <si>
    <t>London Pharmacy</t>
  </si>
  <si>
    <t>Unit 13, Derby Rd Ind Est</t>
  </si>
  <si>
    <t xml:space="preserve">TW3 3UH                  </t>
  </si>
  <si>
    <t xml:space="preserve">020 85728108                            </t>
  </si>
  <si>
    <t>FCG39</t>
  </si>
  <si>
    <t>228-238 High Street</t>
  </si>
  <si>
    <t>Brentford</t>
  </si>
  <si>
    <t xml:space="preserve">TW8 0JG                  </t>
  </si>
  <si>
    <t xml:space="preserve">020 85682579                            </t>
  </si>
  <si>
    <t>2011-04-08</t>
  </si>
  <si>
    <t>FCL62</t>
  </si>
  <si>
    <t>Clinidirect Limited</t>
  </si>
  <si>
    <t>Qualitas House</t>
  </si>
  <si>
    <t>100 Elmgrove Road</t>
  </si>
  <si>
    <t xml:space="preserve">HA1 2RW                  </t>
  </si>
  <si>
    <t>FCM67</t>
  </si>
  <si>
    <t>Surreal Medicare Limited</t>
  </si>
  <si>
    <t>Brickman Pharmacy</t>
  </si>
  <si>
    <t>317-319 Vicarage Farm Rd</t>
  </si>
  <si>
    <t>Heston</t>
  </si>
  <si>
    <t xml:space="preserve">TW5 0DR                  </t>
  </si>
  <si>
    <t xml:space="preserve">020 85703579                            </t>
  </si>
  <si>
    <t>FCN49</t>
  </si>
  <si>
    <t>392 Long Lane</t>
  </si>
  <si>
    <t>Hillingdon</t>
  </si>
  <si>
    <t xml:space="preserve">UB10 9PG                 </t>
  </si>
  <si>
    <t>FCR08</t>
  </si>
  <si>
    <t>67 High Street</t>
  </si>
  <si>
    <t>Ruislip</t>
  </si>
  <si>
    <t xml:space="preserve">HA4 8JB                  </t>
  </si>
  <si>
    <t xml:space="preserve">01895 639991                            </t>
  </si>
  <si>
    <t>1999-11-23</t>
  </si>
  <si>
    <t>FCT78</t>
  </si>
  <si>
    <t>Dukes Green Avenue</t>
  </si>
  <si>
    <t xml:space="preserve">TW14 0LT                 </t>
  </si>
  <si>
    <t xml:space="preserve">020 82587247                            </t>
  </si>
  <si>
    <t>FCY66</t>
  </si>
  <si>
    <t>Alpha Chemist Ltd</t>
  </si>
  <si>
    <t>480 Church Road</t>
  </si>
  <si>
    <t xml:space="preserve">UB5 5AU                  </t>
  </si>
  <si>
    <t>FCY76</t>
  </si>
  <si>
    <t>Williams Ba Chemists Ltd</t>
  </si>
  <si>
    <t>B.A.Williams Chemist</t>
  </si>
  <si>
    <t>15 Albany Parade</t>
  </si>
  <si>
    <t xml:space="preserve">TW8 0JW                  </t>
  </si>
  <si>
    <t>FC041</t>
  </si>
  <si>
    <t>Cheema Pharmacy</t>
  </si>
  <si>
    <t>49/51 King Street</t>
  </si>
  <si>
    <t xml:space="preserve">UB2 4DQ                  </t>
  </si>
  <si>
    <t>FC075</t>
  </si>
  <si>
    <t>Valebret LTD</t>
  </si>
  <si>
    <t>Herbert &amp; Herbert Chemist</t>
  </si>
  <si>
    <t>106 Staines Road</t>
  </si>
  <si>
    <t xml:space="preserve">TW3 3LH                  </t>
  </si>
  <si>
    <t>FC091</t>
  </si>
  <si>
    <t>B &amp; R Vision Limited</t>
  </si>
  <si>
    <t>Zahra Pharmacy</t>
  </si>
  <si>
    <t>72 High Street</t>
  </si>
  <si>
    <t xml:space="preserve">W3 6LE                   </t>
  </si>
  <si>
    <t>FC325</t>
  </si>
  <si>
    <t>1-2 Tyler Road</t>
  </si>
  <si>
    <t xml:space="preserve">UB2 4XQ                  </t>
  </si>
  <si>
    <t>FC812</t>
  </si>
  <si>
    <t>Rowland's Pharmacy</t>
  </si>
  <si>
    <t>186-188 Uxbridge Road</t>
  </si>
  <si>
    <t xml:space="preserve">TW13 5DY                 </t>
  </si>
  <si>
    <t xml:space="preserve">020 87511220                            </t>
  </si>
  <si>
    <t>FDG67</t>
  </si>
  <si>
    <t>1266 Uxbridge Road</t>
  </si>
  <si>
    <t xml:space="preserve">UB4 8JF                  </t>
  </si>
  <si>
    <t xml:space="preserve">020 85732549                            </t>
  </si>
  <si>
    <t>FDQ48</t>
  </si>
  <si>
    <t>3 Market Parade</t>
  </si>
  <si>
    <t>Hampton Road West</t>
  </si>
  <si>
    <t xml:space="preserve">TW13 6AJ                 </t>
  </si>
  <si>
    <t xml:space="preserve">020 88949764                            </t>
  </si>
  <si>
    <t>FDQ50</t>
  </si>
  <si>
    <t>Unit 7, Fulham Broadway</t>
  </si>
  <si>
    <t>Retail Centre,Fulham Road</t>
  </si>
  <si>
    <t xml:space="preserve">SW6 1BH                  </t>
  </si>
  <si>
    <t xml:space="preserve">020 73854762                            </t>
  </si>
  <si>
    <t>FDR42</t>
  </si>
  <si>
    <t>Leegrade LTD</t>
  </si>
  <si>
    <t>386 Oldfield Lane North</t>
  </si>
  <si>
    <t xml:space="preserve">UB6 8PU                  </t>
  </si>
  <si>
    <t xml:space="preserve">020 84223905                            </t>
  </si>
  <si>
    <t>FDX68</t>
  </si>
  <si>
    <t>Westway Cross Retail Park</t>
  </si>
  <si>
    <t>100 Greenford Rd,</t>
  </si>
  <si>
    <t>Greenford, London</t>
  </si>
  <si>
    <t xml:space="preserve">UB6 0UW                  </t>
  </si>
  <si>
    <t xml:space="preserve">020 85786431                            </t>
  </si>
  <si>
    <t>1999-01-22</t>
  </si>
  <si>
    <t>FD122</t>
  </si>
  <si>
    <t>2-8 Station Road</t>
  </si>
  <si>
    <t xml:space="preserve">UB3 4DA                  </t>
  </si>
  <si>
    <t xml:space="preserve">020 85738160                            </t>
  </si>
  <si>
    <t>FEF61</t>
  </si>
  <si>
    <t>Mango Pharmacy Ltd</t>
  </si>
  <si>
    <t>Cowley</t>
  </si>
  <si>
    <t xml:space="preserve">UB8 2EP                  </t>
  </si>
  <si>
    <t xml:space="preserve">01895 233706                            </t>
  </si>
  <si>
    <t>FEK57</t>
  </si>
  <si>
    <t>Puri Chemists Ltd</t>
  </si>
  <si>
    <t>Puri Pharmacy</t>
  </si>
  <si>
    <t>165 Ryefield Avenue</t>
  </si>
  <si>
    <t xml:space="preserve">UB10 9DA                 </t>
  </si>
  <si>
    <t xml:space="preserve">01895 272571                            </t>
  </si>
  <si>
    <t>FEK73</t>
  </si>
  <si>
    <t>98 Harlington Road West</t>
  </si>
  <si>
    <t xml:space="preserve">TW14 0JJ                 </t>
  </si>
  <si>
    <t>FEL96</t>
  </si>
  <si>
    <t>Mrs Ban Shamoon</t>
  </si>
  <si>
    <t>Ashworths Pharmacy</t>
  </si>
  <si>
    <t>64 High Street</t>
  </si>
  <si>
    <t xml:space="preserve">HA4 7AA                  </t>
  </si>
  <si>
    <t xml:space="preserve">01895 632101                            </t>
  </si>
  <si>
    <t>2004-11-05</t>
  </si>
  <si>
    <t>FEM60</t>
  </si>
  <si>
    <t>Hayes Road</t>
  </si>
  <si>
    <t>Bulls Bridge Ind Estate</t>
  </si>
  <si>
    <t>Hayes,Middlesex</t>
  </si>
  <si>
    <t xml:space="preserve">UB2 5LN                  </t>
  </si>
  <si>
    <t xml:space="preserve">020 82107149                            </t>
  </si>
  <si>
    <t>FEM67</t>
  </si>
  <si>
    <t>Pickups Chemist</t>
  </si>
  <si>
    <t>20-21 Broadway Parade</t>
  </si>
  <si>
    <t>Coldharbour Lane</t>
  </si>
  <si>
    <t xml:space="preserve">UB3 3HF                  </t>
  </si>
  <si>
    <t xml:space="preserve">020 85731322                            </t>
  </si>
  <si>
    <t>FEN36</t>
  </si>
  <si>
    <t>163 High Street</t>
  </si>
  <si>
    <t xml:space="preserve">UB8 1JZ                  </t>
  </si>
  <si>
    <t xml:space="preserve">01895 233326                            </t>
  </si>
  <si>
    <t>FEW00</t>
  </si>
  <si>
    <t>The Harrow Pharmacy Limited</t>
  </si>
  <si>
    <t>The Harrow Pharmacy</t>
  </si>
  <si>
    <t>73 Station Road</t>
  </si>
  <si>
    <t xml:space="preserve">HA1 2TY                  </t>
  </si>
  <si>
    <t xml:space="preserve">020 84279204                            </t>
  </si>
  <si>
    <t>2013-05-15</t>
  </si>
  <si>
    <t>FEX79</t>
  </si>
  <si>
    <t>Novapharma LTD</t>
  </si>
  <si>
    <t>North End Pharmacy</t>
  </si>
  <si>
    <t>100a North End Road</t>
  </si>
  <si>
    <t>West Kensington</t>
  </si>
  <si>
    <t xml:space="preserve">W14 9EX                  </t>
  </si>
  <si>
    <t xml:space="preserve">020 73815635                            </t>
  </si>
  <si>
    <t>FE009</t>
  </si>
  <si>
    <t>Puri Chemists</t>
  </si>
  <si>
    <t>39 Western Road</t>
  </si>
  <si>
    <t xml:space="preserve">UB2 5HE                  </t>
  </si>
  <si>
    <t xml:space="preserve">020 85746848                            </t>
  </si>
  <si>
    <t>FE147</t>
  </si>
  <si>
    <t>Aarogya LTD</t>
  </si>
  <si>
    <t>C.E. Harrod Chemist</t>
  </si>
  <si>
    <t>207 New Kings Road</t>
  </si>
  <si>
    <t xml:space="preserve">SW6 4SR                  </t>
  </si>
  <si>
    <t xml:space="preserve">020 77362174                            </t>
  </si>
  <si>
    <t>FE658</t>
  </si>
  <si>
    <t>Unit 5-6</t>
  </si>
  <si>
    <t>West 12 Shopping Centre</t>
  </si>
  <si>
    <t xml:space="preserve">W12 8PP                  </t>
  </si>
  <si>
    <t xml:space="preserve">020 87496271                            </t>
  </si>
  <si>
    <t>FE952</t>
  </si>
  <si>
    <t>Mcparland Ha Chts Ltd</t>
  </si>
  <si>
    <t>522 Uxbridge Road</t>
  </si>
  <si>
    <t xml:space="preserve">UB4 0SA                  </t>
  </si>
  <si>
    <t>FFD60</t>
  </si>
  <si>
    <t>Wood Lane Medical Centre</t>
  </si>
  <si>
    <t>2a Wood Lane</t>
  </si>
  <si>
    <t xml:space="preserve">HA4 6ER                  </t>
  </si>
  <si>
    <t xml:space="preserve">01895 672008                            </t>
  </si>
  <si>
    <t>FFG29</t>
  </si>
  <si>
    <t>Carewell Chemists</t>
  </si>
  <si>
    <t>10 Mulberry Parade</t>
  </si>
  <si>
    <t xml:space="preserve">UB7 9AE                  </t>
  </si>
  <si>
    <t>FFN11</t>
  </si>
  <si>
    <t>42 The Broadway</t>
  </si>
  <si>
    <t>Ruislip Road</t>
  </si>
  <si>
    <t xml:space="preserve">UB6 9PT                  </t>
  </si>
  <si>
    <t>FFR85</t>
  </si>
  <si>
    <t>R &amp; U Limited</t>
  </si>
  <si>
    <t>Harefield Pharmacy</t>
  </si>
  <si>
    <t>12e High Street</t>
  </si>
  <si>
    <t>Harefield</t>
  </si>
  <si>
    <t xml:space="preserve">UB9 6BU                  </t>
  </si>
  <si>
    <t xml:space="preserve">01895 822273                            </t>
  </si>
  <si>
    <t>FFT93</t>
  </si>
  <si>
    <t>Megson's Pharmacy</t>
  </si>
  <si>
    <t>15 Queens Parade</t>
  </si>
  <si>
    <t xml:space="preserve">W5 3HU                   </t>
  </si>
  <si>
    <t xml:space="preserve">020 89971100                            </t>
  </si>
  <si>
    <t>FF912</t>
  </si>
  <si>
    <t>Hanns LTD</t>
  </si>
  <si>
    <t>50 Greenford Road</t>
  </si>
  <si>
    <t xml:space="preserve">UB6 9AT                  </t>
  </si>
  <si>
    <t xml:space="preserve">020 85758069                            </t>
  </si>
  <si>
    <t>FGJ27</t>
  </si>
  <si>
    <t>Ashlex Limited</t>
  </si>
  <si>
    <t>Northolt Pharmacy</t>
  </si>
  <si>
    <t>Grand Union Health Centre</t>
  </si>
  <si>
    <t>Taywood Road</t>
  </si>
  <si>
    <t xml:space="preserve">UB5 6WL                  </t>
  </si>
  <si>
    <t xml:space="preserve">020 33137500                            </t>
  </si>
  <si>
    <t>1995-03-09</t>
  </si>
  <si>
    <t>FGK69</t>
  </si>
  <si>
    <t>123 Field End Road</t>
  </si>
  <si>
    <t>Eastcote</t>
  </si>
  <si>
    <t xml:space="preserve">HA5 1QH                  </t>
  </si>
  <si>
    <t xml:space="preserve">020 88661366                            </t>
  </si>
  <si>
    <t>1990-04-30</t>
  </si>
  <si>
    <t>FGN75</t>
  </si>
  <si>
    <t>Pro-Med Pharma Ltd</t>
  </si>
  <si>
    <t>1318 Greenford Road</t>
  </si>
  <si>
    <t xml:space="preserve">UB6 0HL                  </t>
  </si>
  <si>
    <t xml:space="preserve">020 84221831                            </t>
  </si>
  <si>
    <t>2004-12-05</t>
  </si>
  <si>
    <t>FGW38</t>
  </si>
  <si>
    <t>Mohamed A Yusuf</t>
  </si>
  <si>
    <t>Fountain Pharmacy</t>
  </si>
  <si>
    <t>43 Featherstone Road</t>
  </si>
  <si>
    <t xml:space="preserve">UB2 5AB                  </t>
  </si>
  <si>
    <t xml:space="preserve">020 36743957                            </t>
  </si>
  <si>
    <t>FG774</t>
  </si>
  <si>
    <t>Syon Lane</t>
  </si>
  <si>
    <t>Osterley</t>
  </si>
  <si>
    <t xml:space="preserve">TW7 5NZ                  </t>
  </si>
  <si>
    <t xml:space="preserve">020 82587149                            </t>
  </si>
  <si>
    <t>FHD61</t>
  </si>
  <si>
    <t>Anmolharsukh Limited</t>
  </si>
  <si>
    <t>Anmol Pharmacy</t>
  </si>
  <si>
    <t>97 North Road</t>
  </si>
  <si>
    <t xml:space="preserve">UB1 2JW                  </t>
  </si>
  <si>
    <t xml:space="preserve">07828 304464                            </t>
  </si>
  <si>
    <t>FHE83</t>
  </si>
  <si>
    <t>Lawtons Pharmacy</t>
  </si>
  <si>
    <t>8-9 Crescent Parade</t>
  </si>
  <si>
    <t xml:space="preserve">UB10 0LG                 </t>
  </si>
  <si>
    <t xml:space="preserve">01895 232876                            </t>
  </si>
  <si>
    <t>FHG32</t>
  </si>
  <si>
    <t>236 Yeading Lane</t>
  </si>
  <si>
    <t xml:space="preserve">UB4 9AX                  </t>
  </si>
  <si>
    <t xml:space="preserve">020 88452024                            </t>
  </si>
  <si>
    <t>FHJ50</t>
  </si>
  <si>
    <t>Harbs Med Limited</t>
  </si>
  <si>
    <t>Harbs Pharmacy</t>
  </si>
  <si>
    <t>193 South Ealing Road</t>
  </si>
  <si>
    <t xml:space="preserve">W5 4RH                   </t>
  </si>
  <si>
    <t xml:space="preserve">020 85689068                            </t>
  </si>
  <si>
    <t>FHJ72</t>
  </si>
  <si>
    <t>Jade Pharmacy (Southall)</t>
  </si>
  <si>
    <t>3 Crosslands Parade</t>
  </si>
  <si>
    <t>Crosslands Avenue</t>
  </si>
  <si>
    <t xml:space="preserve">UB2 5RB                  </t>
  </si>
  <si>
    <t xml:space="preserve">020 85742983                            </t>
  </si>
  <si>
    <t>FHP49</t>
  </si>
  <si>
    <t>Unit 36</t>
  </si>
  <si>
    <t>Ealing Broadway Centre</t>
  </si>
  <si>
    <t>Ealing, London</t>
  </si>
  <si>
    <t>FH387</t>
  </si>
  <si>
    <t>Chimsons LTD</t>
  </si>
  <si>
    <t>29 Victoria Road</t>
  </si>
  <si>
    <t>Ruislip Manor</t>
  </si>
  <si>
    <t xml:space="preserve">HA4 9AB                  </t>
  </si>
  <si>
    <t>FH544</t>
  </si>
  <si>
    <t>Matthew Aouse Shamoon</t>
  </si>
  <si>
    <t>Brent Pharmacy</t>
  </si>
  <si>
    <t>214 High Street</t>
  </si>
  <si>
    <t xml:space="preserve">TW8 8AH                  </t>
  </si>
  <si>
    <t xml:space="preserve">020 85608971                            </t>
  </si>
  <si>
    <t>2013-09-19</t>
  </si>
  <si>
    <t>FH598</t>
  </si>
  <si>
    <t>Gill Ms &amp; Sons Ltd</t>
  </si>
  <si>
    <t>Gill Chemists</t>
  </si>
  <si>
    <t>31-33 King Street</t>
  </si>
  <si>
    <t xml:space="preserve">UB2 4DG                  </t>
  </si>
  <si>
    <t>FJJ99</t>
  </si>
  <si>
    <t>Roxannes Dispensing Chemists</t>
  </si>
  <si>
    <t>51 The Broadway</t>
  </si>
  <si>
    <t xml:space="preserve">UB6 9PN                  </t>
  </si>
  <si>
    <t>FJK32</t>
  </si>
  <si>
    <t xml:space="preserve">UB3 4DD                  </t>
  </si>
  <si>
    <t xml:space="preserve">020 85730096                            </t>
  </si>
  <si>
    <t>FJR05</t>
  </si>
  <si>
    <t>Statue 2 Limited</t>
  </si>
  <si>
    <t>252 Kingshill Avenue</t>
  </si>
  <si>
    <t xml:space="preserve">UB4 8BZ                  </t>
  </si>
  <si>
    <t xml:space="preserve">020 88455967                            </t>
  </si>
  <si>
    <t>FJ580</t>
  </si>
  <si>
    <t>Ali A</t>
  </si>
  <si>
    <t>123 The Broadway</t>
  </si>
  <si>
    <t xml:space="preserve">UB1 1LW                  </t>
  </si>
  <si>
    <t>FJ888</t>
  </si>
  <si>
    <t>A.C. Curd (Isleworth) Limited</t>
  </si>
  <si>
    <t>A.C. Curd Pharmacy</t>
  </si>
  <si>
    <t>55 South Street</t>
  </si>
  <si>
    <t>Isleworth</t>
  </si>
  <si>
    <t xml:space="preserve">TW7 7AA                  </t>
  </si>
  <si>
    <t xml:space="preserve">020 85601770                            </t>
  </si>
  <si>
    <t>FKD11</t>
  </si>
  <si>
    <t>79 Norwood Road</t>
  </si>
  <si>
    <t xml:space="preserve">UB2 4EA                  </t>
  </si>
  <si>
    <t>FKG54</t>
  </si>
  <si>
    <t>76 The Longford Centre</t>
  </si>
  <si>
    <t xml:space="preserve">TW13 4BH                 </t>
  </si>
  <si>
    <t xml:space="preserve">020 88908782                            </t>
  </si>
  <si>
    <t>FKM12</t>
  </si>
  <si>
    <t>102-108 High Street</t>
  </si>
  <si>
    <t xml:space="preserve">TW13 4EX                 </t>
  </si>
  <si>
    <t xml:space="preserve">020 82587449                            </t>
  </si>
  <si>
    <t>FKP75</t>
  </si>
  <si>
    <t>Watmans Pharmacy</t>
  </si>
  <si>
    <t>179 Bilton Road</t>
  </si>
  <si>
    <t>Perivale</t>
  </si>
  <si>
    <t xml:space="preserve">UB6 7HQ                  </t>
  </si>
  <si>
    <t xml:space="preserve">020 89987727                            </t>
  </si>
  <si>
    <t>FKV67</t>
  </si>
  <si>
    <t>Daya LTD</t>
  </si>
  <si>
    <t>750 Uxbridge Road</t>
  </si>
  <si>
    <t xml:space="preserve">UB4 0RU                  </t>
  </si>
  <si>
    <t>FK091</t>
  </si>
  <si>
    <t>La Pharma Ltd</t>
  </si>
  <si>
    <t>Ross Pharmacy</t>
  </si>
  <si>
    <t>28 Joel Street</t>
  </si>
  <si>
    <t xml:space="preserve">HA6 1PF                  </t>
  </si>
  <si>
    <t xml:space="preserve">01923 821596                            </t>
  </si>
  <si>
    <t>2005-05-31</t>
  </si>
  <si>
    <t>FK951</t>
  </si>
  <si>
    <t>Hopkins At &amp; Ee</t>
  </si>
  <si>
    <t>1 Swakeleys</t>
  </si>
  <si>
    <t>Ickenham</t>
  </si>
  <si>
    <t xml:space="preserve">UB10 8DF                 </t>
  </si>
  <si>
    <t>FLE76</t>
  </si>
  <si>
    <t>Meadows Centre For Health</t>
  </si>
  <si>
    <t>Chinchilla Drive</t>
  </si>
  <si>
    <t xml:space="preserve">TW4 7NP                  </t>
  </si>
  <si>
    <t xml:space="preserve">020 33931118                            </t>
  </si>
  <si>
    <t>FLF32</t>
  </si>
  <si>
    <t>Shah AV</t>
  </si>
  <si>
    <t>13 North Parade</t>
  </si>
  <si>
    <t>North End</t>
  </si>
  <si>
    <t xml:space="preserve">UB1 2LF                  </t>
  </si>
  <si>
    <t>FLQ54</t>
  </si>
  <si>
    <t>Patel AJ</t>
  </si>
  <si>
    <t>Bramley Pharmacy</t>
  </si>
  <si>
    <t>261 Northfield Avenue</t>
  </si>
  <si>
    <t xml:space="preserve">W5 4UA                   </t>
  </si>
  <si>
    <t>FL007</t>
  </si>
  <si>
    <t>Tilley Road</t>
  </si>
  <si>
    <t>2008-04-28</t>
  </si>
  <si>
    <t>FL310</t>
  </si>
  <si>
    <t>43 King Street</t>
  </si>
  <si>
    <t xml:space="preserve">W6 9HW                   </t>
  </si>
  <si>
    <t>FL691</t>
  </si>
  <si>
    <t>280 Staines Road</t>
  </si>
  <si>
    <t xml:space="preserve">TW3 3LX                  </t>
  </si>
  <si>
    <t>FL698</t>
  </si>
  <si>
    <t>Mashru AM</t>
  </si>
  <si>
    <t>Malthouse Pharmacy Ltd</t>
  </si>
  <si>
    <t>The Malthouse</t>
  </si>
  <si>
    <t>Breakspear Road North</t>
  </si>
  <si>
    <t>Harefield, Uxbridge</t>
  </si>
  <si>
    <t xml:space="preserve">UB9 6NF                  </t>
  </si>
  <si>
    <t xml:space="preserve">01895 824782                            </t>
  </si>
  <si>
    <t>FMF27</t>
  </si>
  <si>
    <t>193-199 High Street</t>
  </si>
  <si>
    <t xml:space="preserve">TW3 1BL                  </t>
  </si>
  <si>
    <t>FMG89</t>
  </si>
  <si>
    <t>Hd Pharma Ltd</t>
  </si>
  <si>
    <t>Bhogal Pharmacy</t>
  </si>
  <si>
    <t>48 Vicarage Farm Road</t>
  </si>
  <si>
    <t xml:space="preserve">TW5 0AB                  </t>
  </si>
  <si>
    <t xml:space="preserve">020 85701796                            </t>
  </si>
  <si>
    <t>FMH79</t>
  </si>
  <si>
    <t>Mr Divyakant Mazny</t>
  </si>
  <si>
    <t>Nu-Ways Pharmacy</t>
  </si>
  <si>
    <t>292 West End Road</t>
  </si>
  <si>
    <t xml:space="preserve">HA4 6LS                  </t>
  </si>
  <si>
    <t xml:space="preserve">01895 632883                            </t>
  </si>
  <si>
    <t>FML79</t>
  </si>
  <si>
    <t>Off Yiewsley High Street</t>
  </si>
  <si>
    <t>Trout Road, Yiewsley</t>
  </si>
  <si>
    <t xml:space="preserve">UB7 7SX                  </t>
  </si>
  <si>
    <t xml:space="preserve">01895 659647                            </t>
  </si>
  <si>
    <t>2011-03-11</t>
  </si>
  <si>
    <t>FMM38</t>
  </si>
  <si>
    <t>Azchem Pharma Limited</t>
  </si>
  <si>
    <t>Azchem Pharmacy</t>
  </si>
  <si>
    <t>258 Twickenham Road</t>
  </si>
  <si>
    <t xml:space="preserve">TW7 7DT                  </t>
  </si>
  <si>
    <t xml:space="preserve">020 88923704                            </t>
  </si>
  <si>
    <t>FMT16</t>
  </si>
  <si>
    <t>Yiewsley</t>
  </si>
  <si>
    <t xml:space="preserve">UB7 7DS                  </t>
  </si>
  <si>
    <t xml:space="preserve">01895 443695                            </t>
  </si>
  <si>
    <t>FM087</t>
  </si>
  <si>
    <t>Leapmart LTD</t>
  </si>
  <si>
    <t>West London Pharmacy</t>
  </si>
  <si>
    <t>154 Chiswick High Road</t>
  </si>
  <si>
    <t xml:space="preserve">W4 1PR                   </t>
  </si>
  <si>
    <t>FNF62</t>
  </si>
  <si>
    <t>Rupek LTD</t>
  </si>
  <si>
    <t>1 Park Parade</t>
  </si>
  <si>
    <t>Barra Hall Circus</t>
  </si>
  <si>
    <t xml:space="preserve">UB3 2NU                  </t>
  </si>
  <si>
    <t xml:space="preserve">020 85734689                            </t>
  </si>
  <si>
    <t>FNM67</t>
  </si>
  <si>
    <t>Baycona LTD</t>
  </si>
  <si>
    <t>41 Salisbury Road</t>
  </si>
  <si>
    <t xml:space="preserve">HA5 2NJ                  </t>
  </si>
  <si>
    <t xml:space="preserve">01895 636697                            </t>
  </si>
  <si>
    <t>2006-04-20</t>
  </si>
  <si>
    <t>FNW87</t>
  </si>
  <si>
    <t>Hayes Town Pharmacy Limited</t>
  </si>
  <si>
    <t>Hayes Town Pharmacy</t>
  </si>
  <si>
    <t>11 Coldharbour Lane</t>
  </si>
  <si>
    <t xml:space="preserve">UB3 3EA                  </t>
  </si>
  <si>
    <t xml:space="preserve">020 88137626                            </t>
  </si>
  <si>
    <t>FN471</t>
  </si>
  <si>
    <t>9 Kingsend</t>
  </si>
  <si>
    <t xml:space="preserve">HA4 7DS                  </t>
  </si>
  <si>
    <t xml:space="preserve">01895 632527                            </t>
  </si>
  <si>
    <t>FN591</t>
  </si>
  <si>
    <t>11 Maxwell Road</t>
  </si>
  <si>
    <t xml:space="preserve">HA6 2XY                  </t>
  </si>
  <si>
    <t>FPE64</t>
  </si>
  <si>
    <t>Sherry's Pharmacy</t>
  </si>
  <si>
    <t>48 South Road</t>
  </si>
  <si>
    <t xml:space="preserve">UB1 1RR                  </t>
  </si>
  <si>
    <t xml:space="preserve">020 85742600                            </t>
  </si>
  <si>
    <t>2007-10-26</t>
  </si>
  <si>
    <t>FPH31</t>
  </si>
  <si>
    <t>Psv Healthcare Limited</t>
  </si>
  <si>
    <t>Unit 9/10 Adrienne B/Ctr</t>
  </si>
  <si>
    <t>Adrienne Avenue</t>
  </si>
  <si>
    <t xml:space="preserve">UB1 2FJ                  </t>
  </si>
  <si>
    <t xml:space="preserve">020 85784878                            </t>
  </si>
  <si>
    <t>FPM24</t>
  </si>
  <si>
    <t>Eastcote Pharmacy</t>
  </si>
  <si>
    <t>111 Field End Road</t>
  </si>
  <si>
    <t xml:space="preserve">HA5 1QG                  </t>
  </si>
  <si>
    <t xml:space="preserve">020 88662572                            </t>
  </si>
  <si>
    <t>FPR10</t>
  </si>
  <si>
    <t>Shah AH</t>
  </si>
  <si>
    <t>Shah Chemist</t>
  </si>
  <si>
    <t>382 Bath Road</t>
  </si>
  <si>
    <t>West Hounslow</t>
  </si>
  <si>
    <t xml:space="preserve">TW4 7HT                  </t>
  </si>
  <si>
    <t>FPW44</t>
  </si>
  <si>
    <t>493-495  Yeading Lane</t>
  </si>
  <si>
    <t xml:space="preserve">UB5 6LN                  </t>
  </si>
  <si>
    <t xml:space="preserve">020 88459522                            </t>
  </si>
  <si>
    <t>FPW48</t>
  </si>
  <si>
    <t>Sks Ickenham Ltd</t>
  </si>
  <si>
    <t>79 Swakeleys Road</t>
  </si>
  <si>
    <t xml:space="preserve">UB10 8DQ                 </t>
  </si>
  <si>
    <t xml:space="preserve">01895 675750                            </t>
  </si>
  <si>
    <t>FPW67</t>
  </si>
  <si>
    <t>24 Ealing Broadway</t>
  </si>
  <si>
    <t xml:space="preserve">W5 2NH                   </t>
  </si>
  <si>
    <t xml:space="preserve">020 89974362                            </t>
  </si>
  <si>
    <t>2004-11-25</t>
  </si>
  <si>
    <t>FP398</t>
  </si>
  <si>
    <t>118/120 Cowley Road</t>
  </si>
  <si>
    <t xml:space="preserve">UB8 2LX                  </t>
  </si>
  <si>
    <t>FP448</t>
  </si>
  <si>
    <t>Padhani Shabir</t>
  </si>
  <si>
    <t>Nuchem Pharmacy</t>
  </si>
  <si>
    <t>24 Coldharbour Lane</t>
  </si>
  <si>
    <t xml:space="preserve">UB3 3EW                  </t>
  </si>
  <si>
    <t xml:space="preserve">020 85610020                            </t>
  </si>
  <si>
    <t>FP632</t>
  </si>
  <si>
    <t>Ts Mundae</t>
  </si>
  <si>
    <t>Lansbury Pharmacy (Hayes)</t>
  </si>
  <si>
    <t>102 Lansbury Drive</t>
  </si>
  <si>
    <t xml:space="preserve">UB4 8SE                  </t>
  </si>
  <si>
    <t xml:space="preserve">020 85730837                            </t>
  </si>
  <si>
    <t>FQA10</t>
  </si>
  <si>
    <t>Yadav H K J</t>
  </si>
  <si>
    <t>Grosvenor Pharmacy</t>
  </si>
  <si>
    <t>788 Uxbridge Road</t>
  </si>
  <si>
    <t xml:space="preserve">UB4 0RS                  </t>
  </si>
  <si>
    <t>FQE36</t>
  </si>
  <si>
    <t>Aash Pharm Ltd</t>
  </si>
  <si>
    <t>Horn Lane Pharmacy</t>
  </si>
  <si>
    <t>148 Horn Lane</t>
  </si>
  <si>
    <t xml:space="preserve">W3 6PG                   </t>
  </si>
  <si>
    <t xml:space="preserve">020 89920264                            </t>
  </si>
  <si>
    <t>FQH50</t>
  </si>
  <si>
    <t>174-176 Heston Road</t>
  </si>
  <si>
    <t xml:space="preserve">TW5 0QU                  </t>
  </si>
  <si>
    <t xml:space="preserve">020 85704219                            </t>
  </si>
  <si>
    <t>FQM17</t>
  </si>
  <si>
    <t>Hindocha JP</t>
  </si>
  <si>
    <t>Ram Dispensing Chemist</t>
  </si>
  <si>
    <t>99 Whitton Road</t>
  </si>
  <si>
    <t xml:space="preserve">TW3 2EW                  </t>
  </si>
  <si>
    <t xml:space="preserve">020 88943720                            </t>
  </si>
  <si>
    <t>FQQ57</t>
  </si>
  <si>
    <t>52 South Road</t>
  </si>
  <si>
    <t xml:space="preserve">UB1 1RQ                  </t>
  </si>
  <si>
    <t xml:space="preserve">020 85712399                            </t>
  </si>
  <si>
    <t>FQT35</t>
  </si>
  <si>
    <t>302 Bath Road</t>
  </si>
  <si>
    <t xml:space="preserve">TW4 7DN                  </t>
  </si>
  <si>
    <t>FQW93</t>
  </si>
  <si>
    <t>Daru Pharma Ltd</t>
  </si>
  <si>
    <t>Daru Pharmacy</t>
  </si>
  <si>
    <t>186 South Ealing Road</t>
  </si>
  <si>
    <t xml:space="preserve">W5 4RJ                   </t>
  </si>
  <si>
    <t xml:space="preserve">020 85603532                            </t>
  </si>
  <si>
    <t>FQX62</t>
  </si>
  <si>
    <t>212 Whitby Road</t>
  </si>
  <si>
    <t xml:space="preserve">HA4 9DY                  </t>
  </si>
  <si>
    <t xml:space="preserve">020 88686555                            </t>
  </si>
  <si>
    <t>1953-11-01</t>
  </si>
  <si>
    <t>FQ530</t>
  </si>
  <si>
    <t>446 Chiswick High Road</t>
  </si>
  <si>
    <t xml:space="preserve">W4 5TT                   </t>
  </si>
  <si>
    <t xml:space="preserve">020 89956277                            </t>
  </si>
  <si>
    <t>FRE02</t>
  </si>
  <si>
    <t>138 The Centre</t>
  </si>
  <si>
    <t xml:space="preserve">TW13 4BS                 </t>
  </si>
  <si>
    <t>FRF81</t>
  </si>
  <si>
    <t>332 Chiswick High Road</t>
  </si>
  <si>
    <t xml:space="preserve">W4 5TA                   </t>
  </si>
  <si>
    <t>FRF95</t>
  </si>
  <si>
    <t>Mrs R Al-Kass</t>
  </si>
  <si>
    <t>Dana Pharmacy</t>
  </si>
  <si>
    <t xml:space="preserve">HA4 0AL                  </t>
  </si>
  <si>
    <t xml:space="preserve">01895 639022                            </t>
  </si>
  <si>
    <t>FRJ56</t>
  </si>
  <si>
    <t>143 Field End Road</t>
  </si>
  <si>
    <t xml:space="preserve">HA5 1QZ                  </t>
  </si>
  <si>
    <t xml:space="preserve">020 88687979                            </t>
  </si>
  <si>
    <t>FRK35</t>
  </si>
  <si>
    <t xml:space="preserve">UB1 3HF                  </t>
  </si>
  <si>
    <t xml:space="preserve">020 88431336                            </t>
  </si>
  <si>
    <t>FRL21</t>
  </si>
  <si>
    <t>32 Joel Street</t>
  </si>
  <si>
    <t>Northwood Hills</t>
  </si>
  <si>
    <t xml:space="preserve">01923 820841                            </t>
  </si>
  <si>
    <t>FRQ17</t>
  </si>
  <si>
    <t>Hindocha Vk &amp; Hv</t>
  </si>
  <si>
    <t>Rite Chem</t>
  </si>
  <si>
    <t>84 Fulham Palace Road</t>
  </si>
  <si>
    <t xml:space="preserve">W6 9PL                   </t>
  </si>
  <si>
    <t>FRQ66</t>
  </si>
  <si>
    <t>Amin PC</t>
  </si>
  <si>
    <t>Barons Pharmacy</t>
  </si>
  <si>
    <t>3 Margravine Gardens</t>
  </si>
  <si>
    <t xml:space="preserve">W6 8RL                   </t>
  </si>
  <si>
    <t>1989-08-21</t>
  </si>
  <si>
    <t>FR307</t>
  </si>
  <si>
    <t>Patel MM</t>
  </si>
  <si>
    <t>10 Kingsley Road</t>
  </si>
  <si>
    <t xml:space="preserve">TW3 1NP                  </t>
  </si>
  <si>
    <t>FR387</t>
  </si>
  <si>
    <t>Bhamra SS</t>
  </si>
  <si>
    <t>Jasins Dispensing Chemist</t>
  </si>
  <si>
    <t>18 St Johns Road</t>
  </si>
  <si>
    <t xml:space="preserve">TW7 6NW                  </t>
  </si>
  <si>
    <t>FR465</t>
  </si>
  <si>
    <t>Sainsbury In-Store Pharmacy</t>
  </si>
  <si>
    <t>31 Essex Place</t>
  </si>
  <si>
    <t xml:space="preserve">W4 5UT                   </t>
  </si>
  <si>
    <t xml:space="preserve">020 89956299                            </t>
  </si>
  <si>
    <t>FR793</t>
  </si>
  <si>
    <t>Hazy Healthcare Ltd</t>
  </si>
  <si>
    <t>Medics Pharmacy</t>
  </si>
  <si>
    <t>11 Dawley Road</t>
  </si>
  <si>
    <t>Harlington</t>
  </si>
  <si>
    <t xml:space="preserve">UB3 1LS                  </t>
  </si>
  <si>
    <t xml:space="preserve">020 85731799                            </t>
  </si>
  <si>
    <t>FR874</t>
  </si>
  <si>
    <t>Mogden Lane</t>
  </si>
  <si>
    <t xml:space="preserve">TW7 7JY                  </t>
  </si>
  <si>
    <t xml:space="preserve">020 87443166                            </t>
  </si>
  <si>
    <t>2002-03-18</t>
  </si>
  <si>
    <t>FR895</t>
  </si>
  <si>
    <t>Woodland Pharmacy Ltd</t>
  </si>
  <si>
    <t>Woodland Pharmacy</t>
  </si>
  <si>
    <t>227 The Broadway</t>
  </si>
  <si>
    <t xml:space="preserve">UB1 1ND                  </t>
  </si>
  <si>
    <t xml:space="preserve">020 85741572                            </t>
  </si>
  <si>
    <t>FTC33</t>
  </si>
  <si>
    <t>716 Field End Road</t>
  </si>
  <si>
    <t xml:space="preserve">HA4 0QP                  </t>
  </si>
  <si>
    <t xml:space="preserve">020 84220543                            </t>
  </si>
  <si>
    <t>FTC65</t>
  </si>
  <si>
    <t>H.J.Dixon Chemist</t>
  </si>
  <si>
    <t>185 Lady Margaret Road</t>
  </si>
  <si>
    <t xml:space="preserve">UB1 2PT                  </t>
  </si>
  <si>
    <t xml:space="preserve">020 85742767                            </t>
  </si>
  <si>
    <t>1999-07-29</t>
  </si>
  <si>
    <t>FTE13</t>
  </si>
  <si>
    <t>14/16 Station Road</t>
  </si>
  <si>
    <t xml:space="preserve">UB7 7BY                  </t>
  </si>
  <si>
    <t xml:space="preserve">01895 442589                            </t>
  </si>
  <si>
    <t>1957-01-01</t>
  </si>
  <si>
    <t>FTF22</t>
  </si>
  <si>
    <t>Flora Fountain Ltd</t>
  </si>
  <si>
    <t>283 High Street</t>
  </si>
  <si>
    <t xml:space="preserve">UB8 1LQ                  </t>
  </si>
  <si>
    <t>1978-03-01</t>
  </si>
  <si>
    <t>FTK18</t>
  </si>
  <si>
    <t>Lombardy Retail Park</t>
  </si>
  <si>
    <t>Coldharbour Road</t>
  </si>
  <si>
    <t xml:space="preserve">UB3 3EX                  </t>
  </si>
  <si>
    <t xml:space="preserve">020 88489112                            </t>
  </si>
  <si>
    <t>1999-09-03</t>
  </si>
  <si>
    <t>FTL27</t>
  </si>
  <si>
    <t>5 Haydock Green</t>
  </si>
  <si>
    <t xml:space="preserve">UB5 4AP                  </t>
  </si>
  <si>
    <t>FTL45</t>
  </si>
  <si>
    <t>Cheerglow LTD</t>
  </si>
  <si>
    <t>Bouti-Care Pharmacy</t>
  </si>
  <si>
    <t>81 Howletts Lane</t>
  </si>
  <si>
    <t xml:space="preserve">HA4 7YG                  </t>
  </si>
  <si>
    <t>FTR63</t>
  </si>
  <si>
    <t>Gbs (Uk) Ltd</t>
  </si>
  <si>
    <t>Maswell Park Pharmacy</t>
  </si>
  <si>
    <t>6 Central Avenue</t>
  </si>
  <si>
    <t xml:space="preserve">TW3 2QH                  </t>
  </si>
  <si>
    <t xml:space="preserve">020 87551909                            </t>
  </si>
  <si>
    <t>FTV35</t>
  </si>
  <si>
    <t>Patel KD</t>
  </si>
  <si>
    <t>Priyesh Pharmacy</t>
  </si>
  <si>
    <t>471 London Road</t>
  </si>
  <si>
    <t xml:space="preserve">TW7 4BX                  </t>
  </si>
  <si>
    <t xml:space="preserve">020 88470180                            </t>
  </si>
  <si>
    <t>FTX12</t>
  </si>
  <si>
    <t>Lady Margaret Road Pharmacy</t>
  </si>
  <si>
    <t>223 Lady Margaret Road</t>
  </si>
  <si>
    <t xml:space="preserve">UB1 2NH                  </t>
  </si>
  <si>
    <t xml:space="preserve">020 88679798                            </t>
  </si>
  <si>
    <t>2008-08-29</t>
  </si>
  <si>
    <t>FT239</t>
  </si>
  <si>
    <t>Riverside Pharmacy Ltd</t>
  </si>
  <si>
    <t>1 Shrewsbury Walk</t>
  </si>
  <si>
    <t xml:space="preserve">TW7 7DE                  </t>
  </si>
  <si>
    <t xml:space="preserve">020 85602181                            </t>
  </si>
  <si>
    <t>FT601</t>
  </si>
  <si>
    <t>Chief Cornerstone Ltd</t>
  </si>
  <si>
    <t>4 Eastmead Avenue</t>
  </si>
  <si>
    <t xml:space="preserve">UB6 9RA                  </t>
  </si>
  <si>
    <t xml:space="preserve">020 85752880                            </t>
  </si>
  <si>
    <t>FT613</t>
  </si>
  <si>
    <t>Mrs Ishrit Ahmed</t>
  </si>
  <si>
    <t>Hillingdon Pharmacy</t>
  </si>
  <si>
    <t>4 Sutton Court Road</t>
  </si>
  <si>
    <t xml:space="preserve">UB10 9HP                 </t>
  </si>
  <si>
    <t xml:space="preserve">01895 232841                            </t>
  </si>
  <si>
    <t>FVC01</t>
  </si>
  <si>
    <t>Virdi AS</t>
  </si>
  <si>
    <t xml:space="preserve">TW3 1RH                  </t>
  </si>
  <si>
    <t>1990-10-19</t>
  </si>
  <si>
    <t>FVE92</t>
  </si>
  <si>
    <t>171 Field End Road</t>
  </si>
  <si>
    <t xml:space="preserve">HA5 1QR                  </t>
  </si>
  <si>
    <t>FVF50</t>
  </si>
  <si>
    <t>380 Staines Road</t>
  </si>
  <si>
    <t xml:space="preserve">TW14 8ET                 </t>
  </si>
  <si>
    <t>FVG00</t>
  </si>
  <si>
    <t>Joshpharm Limited</t>
  </si>
  <si>
    <t>Joshi Pharmacy</t>
  </si>
  <si>
    <t>315 Harlington Road</t>
  </si>
  <si>
    <t xml:space="preserve">UB8 3JD                  </t>
  </si>
  <si>
    <t xml:space="preserve">01895 443245                            </t>
  </si>
  <si>
    <t>FVK98</t>
  </si>
  <si>
    <t>Budchoice Pharmacy</t>
  </si>
  <si>
    <t xml:space="preserve">UB7 7DP                  </t>
  </si>
  <si>
    <t xml:space="preserve">01895 442545                            </t>
  </si>
  <si>
    <t>1977-01-01</t>
  </si>
  <si>
    <t>FV137</t>
  </si>
  <si>
    <t>Jbs Pharma Limited</t>
  </si>
  <si>
    <t>Jay's Pharmacy</t>
  </si>
  <si>
    <t>442 Uxbridge Road</t>
  </si>
  <si>
    <t xml:space="preserve">W12 0NS                  </t>
  </si>
  <si>
    <t xml:space="preserve">020 87432199                            </t>
  </si>
  <si>
    <t>FV215</t>
  </si>
  <si>
    <t>Grosvenor House Pharmacy</t>
  </si>
  <si>
    <t>147 The Broadway</t>
  </si>
  <si>
    <t xml:space="preserve">W13 9BE                  </t>
  </si>
  <si>
    <t>FV270</t>
  </si>
  <si>
    <t>Rp Businesses Ltd</t>
  </si>
  <si>
    <t xml:space="preserve">UB3 5DS                  </t>
  </si>
  <si>
    <t xml:space="preserve">020 87599658                            </t>
  </si>
  <si>
    <t>FWF83</t>
  </si>
  <si>
    <t>Oakleigh (Uk) Limited</t>
  </si>
  <si>
    <t>Oakleigh House</t>
  </si>
  <si>
    <t xml:space="preserve">UB10 0LU                 </t>
  </si>
  <si>
    <t xml:space="preserve">020 85730285                            </t>
  </si>
  <si>
    <t>FWP37</t>
  </si>
  <si>
    <t>Glencoe Road</t>
  </si>
  <si>
    <t xml:space="preserve">UB4 9SQ                  </t>
  </si>
  <si>
    <t xml:space="preserve">020 82107247                            </t>
  </si>
  <si>
    <t>FWP43</t>
  </si>
  <si>
    <t>Health Dispense Ltd</t>
  </si>
  <si>
    <t>Sharman's Chemist</t>
  </si>
  <si>
    <t>3 Clive Parade</t>
  </si>
  <si>
    <t xml:space="preserve">HA6 2QF                  </t>
  </si>
  <si>
    <t xml:space="preserve">01923 825288                            </t>
  </si>
  <si>
    <t>FWT38</t>
  </si>
  <si>
    <t>Jade Pharmacy (Isleworth)</t>
  </si>
  <si>
    <t>570 London Road</t>
  </si>
  <si>
    <t xml:space="preserve">TW7 4EP                  </t>
  </si>
  <si>
    <t xml:space="preserve">020 85601444                            </t>
  </si>
  <si>
    <t>FWW56</t>
  </si>
  <si>
    <t>Hanwell Health Centre</t>
  </si>
  <si>
    <t>20 Church Road</t>
  </si>
  <si>
    <t xml:space="preserve">W7 1DR                   </t>
  </si>
  <si>
    <t xml:space="preserve">020 88403700                            </t>
  </si>
  <si>
    <t>2005-03-21</t>
  </si>
  <si>
    <t>FWX06</t>
  </si>
  <si>
    <t>47a-47b Oldfield Circus</t>
  </si>
  <si>
    <t xml:space="preserve">UB5 4RR                  </t>
  </si>
  <si>
    <t xml:space="preserve">020 84236470                            </t>
  </si>
  <si>
    <t>FW319</t>
  </si>
  <si>
    <t>Ostpharma Limited</t>
  </si>
  <si>
    <t>Osterley Park Pharmacy</t>
  </si>
  <si>
    <t>165 Thornbury Road</t>
  </si>
  <si>
    <t>Osterley Park</t>
  </si>
  <si>
    <t xml:space="preserve">TW7 4QG                  </t>
  </si>
  <si>
    <t xml:space="preserve">020 85602683                            </t>
  </si>
  <si>
    <t>FW730</t>
  </si>
  <si>
    <t>Carter Chemist (2005) Ltd</t>
  </si>
  <si>
    <t>Carter Chemist</t>
  </si>
  <si>
    <t>114 High Street</t>
  </si>
  <si>
    <t xml:space="preserve">HA6 1BJ                  </t>
  </si>
  <si>
    <t xml:space="preserve">01923 825753                            </t>
  </si>
  <si>
    <t>FXC05</t>
  </si>
  <si>
    <t>Concord Centre</t>
  </si>
  <si>
    <t xml:space="preserve">W12 8PH                  </t>
  </si>
  <si>
    <t>2001-12-17</t>
  </si>
  <si>
    <t>FXG35</t>
  </si>
  <si>
    <t>Kasmani Enterprises Ltd</t>
  </si>
  <si>
    <t>6 Northfield Parade</t>
  </si>
  <si>
    <t xml:space="preserve">UB3 4JA                  </t>
  </si>
  <si>
    <t>1976-03-01</t>
  </si>
  <si>
    <t>FXK52</t>
  </si>
  <si>
    <t>Abdullah Issac</t>
  </si>
  <si>
    <t>Ariana Pharmacy</t>
  </si>
  <si>
    <t>472 Greenford Road</t>
  </si>
  <si>
    <t xml:space="preserve">UB6 8SQ                  </t>
  </si>
  <si>
    <t>FXN66</t>
  </si>
  <si>
    <t>128 The Chimes</t>
  </si>
  <si>
    <t xml:space="preserve">UB8 1GA                  </t>
  </si>
  <si>
    <t>FXP23</t>
  </si>
  <si>
    <t>Terminal Three Landside</t>
  </si>
  <si>
    <t xml:space="preserve">TW6 1QG                  </t>
  </si>
  <si>
    <t xml:space="preserve">020 88971817                            </t>
  </si>
  <si>
    <t>2007-12-22</t>
  </si>
  <si>
    <t>FX145</t>
  </si>
  <si>
    <t>Mr Sanjay Doegar</t>
  </si>
  <si>
    <t>Ruislip Manor Pharmacy</t>
  </si>
  <si>
    <t>53 Victoria Road</t>
  </si>
  <si>
    <t xml:space="preserve">HA4 9BH                  </t>
  </si>
  <si>
    <t xml:space="preserve">01895 632409                            </t>
  </si>
  <si>
    <t>FX341</t>
  </si>
  <si>
    <t>115-117 Bath Road</t>
  </si>
  <si>
    <t xml:space="preserve">020 85701391                            </t>
  </si>
  <si>
    <t>1992-09-04</t>
  </si>
  <si>
    <t>FX886</t>
  </si>
  <si>
    <t>The Hoover Building</t>
  </si>
  <si>
    <t>Bideford Ave</t>
  </si>
  <si>
    <t xml:space="preserve">UB6 8DW                  </t>
  </si>
  <si>
    <t>1993-06-29</t>
  </si>
  <si>
    <t>FYG02</t>
  </si>
  <si>
    <t>Panesar KS</t>
  </si>
  <si>
    <t>Hounslow Central Pharmacy</t>
  </si>
  <si>
    <t>38 Lampton Road</t>
  </si>
  <si>
    <t xml:space="preserve">TW3 1JH                  </t>
  </si>
  <si>
    <t>1991-04-09</t>
  </si>
  <si>
    <t>FYG50</t>
  </si>
  <si>
    <t>Bilakhia RK</t>
  </si>
  <si>
    <t>251 Allenby Road</t>
  </si>
  <si>
    <t xml:space="preserve">UB1 2HB                  </t>
  </si>
  <si>
    <t>FYN39</t>
  </si>
  <si>
    <t>Unit 1109-1111</t>
  </si>
  <si>
    <t>Westfield S/Ctr,Ariel Way</t>
  </si>
  <si>
    <t>White City</t>
  </si>
  <si>
    <t xml:space="preserve">W12 7GD                  </t>
  </si>
  <si>
    <t xml:space="preserve">020 87438432                            </t>
  </si>
  <si>
    <t>FYY03</t>
  </si>
  <si>
    <t>Harshad LTD</t>
  </si>
  <si>
    <t>Medico Pharmacy</t>
  </si>
  <si>
    <t>2 Parklands Parade</t>
  </si>
  <si>
    <t xml:space="preserve">TW5 9AX                  </t>
  </si>
  <si>
    <t xml:space="preserve">020 85700664                            </t>
  </si>
  <si>
    <t>FY324</t>
  </si>
  <si>
    <t>198-200 Fulham Palace Rd</t>
  </si>
  <si>
    <t xml:space="preserve">W6 9PA                   </t>
  </si>
  <si>
    <t xml:space="preserve">020 73818651                            </t>
  </si>
  <si>
    <t>FY620</t>
  </si>
  <si>
    <t>31 Broadway Shopping Ctr.</t>
  </si>
  <si>
    <t xml:space="preserve">W6 9YD                   </t>
  </si>
  <si>
    <t xml:space="preserve">020 85637873                            </t>
  </si>
  <si>
    <t>1993-09-16</t>
  </si>
  <si>
    <t>FY708</t>
  </si>
  <si>
    <t>380 Long Lane</t>
  </si>
  <si>
    <t xml:space="preserve">01895 237266                            </t>
  </si>
  <si>
    <t>1962-02-01</t>
  </si>
  <si>
    <t>FY908</t>
  </si>
  <si>
    <t>61 The Broadway</t>
  </si>
  <si>
    <t xml:space="preserve">UB1 1JY                  </t>
  </si>
  <si>
    <t>FAC15</t>
  </si>
  <si>
    <t>79 Banstead Road</t>
  </si>
  <si>
    <t>Carshalton  Beeches</t>
  </si>
  <si>
    <t xml:space="preserve">SM5 3NP                  </t>
  </si>
  <si>
    <t>FAD85</t>
  </si>
  <si>
    <t>399-401 Croydon Road</t>
  </si>
  <si>
    <t>Beckenham</t>
  </si>
  <si>
    <t xml:space="preserve">BR3 3PR                  </t>
  </si>
  <si>
    <t xml:space="preserve">020 86508089                            </t>
  </si>
  <si>
    <t>2009-02-26</t>
  </si>
  <si>
    <t>FAH85</t>
  </si>
  <si>
    <t>77-81 High Street</t>
  </si>
  <si>
    <t xml:space="preserve">BR1 1JY                  </t>
  </si>
  <si>
    <t xml:space="preserve">020 82906958                            </t>
  </si>
  <si>
    <t>FAJ90</t>
  </si>
  <si>
    <t>337 Limpsfield Road</t>
  </si>
  <si>
    <t>Sanderstead</t>
  </si>
  <si>
    <t>South Croydon</t>
  </si>
  <si>
    <t xml:space="preserve">CR2 9BY                  </t>
  </si>
  <si>
    <t xml:space="preserve">020 86572965                            </t>
  </si>
  <si>
    <t>FAL87</t>
  </si>
  <si>
    <t>Griffiths Pharmacy</t>
  </si>
  <si>
    <t>351 West Barnes Lane</t>
  </si>
  <si>
    <t xml:space="preserve">KT3 6JF                  </t>
  </si>
  <si>
    <t>FAL88</t>
  </si>
  <si>
    <t>Haria LTD</t>
  </si>
  <si>
    <t>Groves Pharmacy</t>
  </si>
  <si>
    <t>The Groves Medical Centre</t>
  </si>
  <si>
    <t>171 Clarence Avenue</t>
  </si>
  <si>
    <t xml:space="preserve">KT3 3TX                  </t>
  </si>
  <si>
    <t xml:space="preserve">020 89420619                            </t>
  </si>
  <si>
    <t>FAN61</t>
  </si>
  <si>
    <t>10 Daniell Way</t>
  </si>
  <si>
    <t>Valley Plaza Retail Park</t>
  </si>
  <si>
    <t xml:space="preserve">CR0 4YJ                  </t>
  </si>
  <si>
    <t xml:space="preserve">020 86861114                            </t>
  </si>
  <si>
    <t>FAP80</t>
  </si>
  <si>
    <t>Tele-Chem LTD</t>
  </si>
  <si>
    <t>Pharmacy Building</t>
  </si>
  <si>
    <t>341 Tamworth Lane</t>
  </si>
  <si>
    <t xml:space="preserve">CR4 1DL                  </t>
  </si>
  <si>
    <t xml:space="preserve">020 86797198                            </t>
  </si>
  <si>
    <t>2003-04-04</t>
  </si>
  <si>
    <t>FAT62</t>
  </si>
  <si>
    <t>77 George Street</t>
  </si>
  <si>
    <t xml:space="preserve">CR0 1LD                  </t>
  </si>
  <si>
    <t xml:space="preserve">020 86880806                            </t>
  </si>
  <si>
    <t>FAX90</t>
  </si>
  <si>
    <t>658 Hanworth Road</t>
  </si>
  <si>
    <t xml:space="preserve">TW4 5NP                  </t>
  </si>
  <si>
    <t xml:space="preserve">020 88944980                            </t>
  </si>
  <si>
    <t>FA202</t>
  </si>
  <si>
    <t>130 Kingston Road</t>
  </si>
  <si>
    <t>Merton Park</t>
  </si>
  <si>
    <t xml:space="preserve">SW19 1LY                 </t>
  </si>
  <si>
    <t xml:space="preserve">020 85424794                            </t>
  </si>
  <si>
    <t>2010-07-28</t>
  </si>
  <si>
    <t>FA271</t>
  </si>
  <si>
    <t>55 Sydenham Road</t>
  </si>
  <si>
    <t xml:space="preserve">SE26 5EX                 </t>
  </si>
  <si>
    <t xml:space="preserve">020 87787651                            </t>
  </si>
  <si>
    <t>FA819</t>
  </si>
  <si>
    <t>Mehta GK</t>
  </si>
  <si>
    <t>Hamlet Pharmacy</t>
  </si>
  <si>
    <t>45 Anerley Road</t>
  </si>
  <si>
    <t xml:space="preserve">SE19 2AS                 </t>
  </si>
  <si>
    <t xml:space="preserve">020 87787529                            </t>
  </si>
  <si>
    <t>FCL69</t>
  </si>
  <si>
    <t>1 Central Parade</t>
  </si>
  <si>
    <t>New Addington</t>
  </si>
  <si>
    <t xml:space="preserve">CR0 0JB                  </t>
  </si>
  <si>
    <t xml:space="preserve">01689 843291                            </t>
  </si>
  <si>
    <t>1996-12-30</t>
  </si>
  <si>
    <t>FCX03</t>
  </si>
  <si>
    <t>283 South Norwood Hill</t>
  </si>
  <si>
    <t xml:space="preserve">SE25 6DP                 </t>
  </si>
  <si>
    <t xml:space="preserve">020 86532034                            </t>
  </si>
  <si>
    <t>FCX48</t>
  </si>
  <si>
    <t>Glorious LTD</t>
  </si>
  <si>
    <t>St.Clare Chemist</t>
  </si>
  <si>
    <t>21 Norfolk House</t>
  </si>
  <si>
    <t xml:space="preserve">CR0 1LG                  </t>
  </si>
  <si>
    <t>1993-06-17</t>
  </si>
  <si>
    <t>FC324</t>
  </si>
  <si>
    <t>12-18 Whitgift Centre</t>
  </si>
  <si>
    <t xml:space="preserve">CR9 1SN                  </t>
  </si>
  <si>
    <t>FC506</t>
  </si>
  <si>
    <t>Shirley Pharmacy Ltd</t>
  </si>
  <si>
    <t>Shirley Pharmacy</t>
  </si>
  <si>
    <t>175 Shirley Road</t>
  </si>
  <si>
    <t xml:space="preserve">CR0 8SS                  </t>
  </si>
  <si>
    <t xml:space="preserve">020 86541065                            </t>
  </si>
  <si>
    <t>FC689</t>
  </si>
  <si>
    <t>Rasavi LTD</t>
  </si>
  <si>
    <t>27 London Road</t>
  </si>
  <si>
    <t>Hackbridge</t>
  </si>
  <si>
    <t xml:space="preserve">SM6 7HW                  </t>
  </si>
  <si>
    <t xml:space="preserve">020 86690833                            </t>
  </si>
  <si>
    <t>FC864</t>
  </si>
  <si>
    <t>77 Queensway</t>
  </si>
  <si>
    <t>Petts Wood</t>
  </si>
  <si>
    <t>Orpington</t>
  </si>
  <si>
    <t xml:space="preserve">BR5 1DQ                  </t>
  </si>
  <si>
    <t>FDC37</t>
  </si>
  <si>
    <t>Gaiger Limited</t>
  </si>
  <si>
    <t>Gaiger Chemist</t>
  </si>
  <si>
    <t>296 High Street</t>
  </si>
  <si>
    <t xml:space="preserve">SM1 1PQ                  </t>
  </si>
  <si>
    <t xml:space="preserve">020 86436787                            </t>
  </si>
  <si>
    <t>FDF35</t>
  </si>
  <si>
    <t>216 High Street</t>
  </si>
  <si>
    <t xml:space="preserve">BR6 0JN                  </t>
  </si>
  <si>
    <t xml:space="preserve">01689 821611                            </t>
  </si>
  <si>
    <t>FDN35</t>
  </si>
  <si>
    <t>Lotus Pharmacy</t>
  </si>
  <si>
    <t>119 Croydon Road</t>
  </si>
  <si>
    <t>Elmers End</t>
  </si>
  <si>
    <t xml:space="preserve">BR3 3RA                  </t>
  </si>
  <si>
    <t xml:space="preserve">020 86500491                            </t>
  </si>
  <si>
    <t>FDX49</t>
  </si>
  <si>
    <t>Ampharm LTD</t>
  </si>
  <si>
    <t>Lloyd George Pharmacy</t>
  </si>
  <si>
    <t>63 Whitehorse Road</t>
  </si>
  <si>
    <t xml:space="preserve">CR0 2JG                  </t>
  </si>
  <si>
    <t xml:space="preserve">020 86842914                            </t>
  </si>
  <si>
    <t>FDX56</t>
  </si>
  <si>
    <t>Salmina Limited</t>
  </si>
  <si>
    <t>FDX60</t>
  </si>
  <si>
    <t>1102 London Road</t>
  </si>
  <si>
    <t xml:space="preserve">SW16 4DT                 </t>
  </si>
  <si>
    <t xml:space="preserve">020 87641324                            </t>
  </si>
  <si>
    <t>2001-04-02</t>
  </si>
  <si>
    <t>FDX70</t>
  </si>
  <si>
    <t>125 Burnt Ash Lane</t>
  </si>
  <si>
    <t xml:space="preserve">BR1 5AB                  </t>
  </si>
  <si>
    <t xml:space="preserve">020 82901233                            </t>
  </si>
  <si>
    <t>FD462</t>
  </si>
  <si>
    <t xml:space="preserve">SM5 3AX                  </t>
  </si>
  <si>
    <t xml:space="preserve">020 87733418                            </t>
  </si>
  <si>
    <t>FD485</t>
  </si>
  <si>
    <t>42/43 Wallington Square</t>
  </si>
  <si>
    <t>Woodcote Road</t>
  </si>
  <si>
    <t>Wallington</t>
  </si>
  <si>
    <t xml:space="preserve">SM6 8RG                  </t>
  </si>
  <si>
    <t xml:space="preserve">020 86472251                            </t>
  </si>
  <si>
    <t>FD505</t>
  </si>
  <si>
    <t>195 Widmore Road</t>
  </si>
  <si>
    <t xml:space="preserve">BR1 2RG                  </t>
  </si>
  <si>
    <t>FD599</t>
  </si>
  <si>
    <t>Ranstead LTD</t>
  </si>
  <si>
    <t>H Harland Chemist</t>
  </si>
  <si>
    <t>58 Central Road</t>
  </si>
  <si>
    <t>Morden</t>
  </si>
  <si>
    <t xml:space="preserve">SM4 5RP                  </t>
  </si>
  <si>
    <t>FD662</t>
  </si>
  <si>
    <t>Scm Jiwani</t>
  </si>
  <si>
    <t>Riddlesdown Pharmacy</t>
  </si>
  <si>
    <t>104 Lower Barn Road</t>
  </si>
  <si>
    <t>Purley</t>
  </si>
  <si>
    <t xml:space="preserve">CR8 1HR                  </t>
  </si>
  <si>
    <t xml:space="preserve">020 86607150                            </t>
  </si>
  <si>
    <t>FEG11</t>
  </si>
  <si>
    <t>116/118 High Street</t>
  </si>
  <si>
    <t xml:space="preserve">KT3 4EU                  </t>
  </si>
  <si>
    <t xml:space="preserve">020 89420935                            </t>
  </si>
  <si>
    <t>FEK78</t>
  </si>
  <si>
    <t>Addiscombe Pharmacy</t>
  </si>
  <si>
    <t>331 Lower Addiscombe Road</t>
  </si>
  <si>
    <t xml:space="preserve">CR0 6RF                  </t>
  </si>
  <si>
    <t xml:space="preserve">020 86541542                            </t>
  </si>
  <si>
    <t>FEV30</t>
  </si>
  <si>
    <t>299a Thornton Road</t>
  </si>
  <si>
    <t xml:space="preserve">CR0 3EW                  </t>
  </si>
  <si>
    <t xml:space="preserve">020 86842086                            </t>
  </si>
  <si>
    <t>1994-09-16</t>
  </si>
  <si>
    <t>FE039</t>
  </si>
  <si>
    <t>Day Lewis Chemists Limited</t>
  </si>
  <si>
    <t>Day Lewis</t>
  </si>
  <si>
    <t>1351 London Road</t>
  </si>
  <si>
    <t xml:space="preserve">SW16 4BE                 </t>
  </si>
  <si>
    <t xml:space="preserve">020 86793474                            </t>
  </si>
  <si>
    <t>FE112</t>
  </si>
  <si>
    <t>Bachelani MA</t>
  </si>
  <si>
    <t>Beckenham Pharmacy</t>
  </si>
  <si>
    <t>171-173 High Street</t>
  </si>
  <si>
    <t xml:space="preserve">BR3 1AH                  </t>
  </si>
  <si>
    <t xml:space="preserve">020 86589596                            </t>
  </si>
  <si>
    <t>FE392</t>
  </si>
  <si>
    <t>75 Manor Road</t>
  </si>
  <si>
    <t xml:space="preserve">SM6 0DE                  </t>
  </si>
  <si>
    <t xml:space="preserve">020 86691007                            </t>
  </si>
  <si>
    <t>FE693</t>
  </si>
  <si>
    <t>13-15 Windsor Drive</t>
  </si>
  <si>
    <t>Chelsfield</t>
  </si>
  <si>
    <t xml:space="preserve">BR6 6EY                  </t>
  </si>
  <si>
    <t xml:space="preserve">01689 852417                            </t>
  </si>
  <si>
    <t>FFE99</t>
  </si>
  <si>
    <t>Brownes Chemist</t>
  </si>
  <si>
    <t>481-483 Bromley Road</t>
  </si>
  <si>
    <t xml:space="preserve">BR1 4PQ                  </t>
  </si>
  <si>
    <t xml:space="preserve">020 86976677                            </t>
  </si>
  <si>
    <t>1993-02-15</t>
  </si>
  <si>
    <t>FFK37</t>
  </si>
  <si>
    <t>322a Malden Road</t>
  </si>
  <si>
    <t>North Cheam</t>
  </si>
  <si>
    <t xml:space="preserve">SM3 8EP                  </t>
  </si>
  <si>
    <t xml:space="preserve">020 86448139                            </t>
  </si>
  <si>
    <t>FF475</t>
  </si>
  <si>
    <t>Rajkel Limited</t>
  </si>
  <si>
    <t>Greenchem</t>
  </si>
  <si>
    <t>20 Bywood Avenue</t>
  </si>
  <si>
    <t xml:space="preserve">CR0 7RA                  </t>
  </si>
  <si>
    <t xml:space="preserve">020 86548576                            </t>
  </si>
  <si>
    <t>FF712</t>
  </si>
  <si>
    <t>Jubilee Health Centre</t>
  </si>
  <si>
    <t>Shotfield</t>
  </si>
  <si>
    <t xml:space="preserve">SM6 0HY                  </t>
  </si>
  <si>
    <t xml:space="preserve">020 36032603                            </t>
  </si>
  <si>
    <t>FF721</t>
  </si>
  <si>
    <t>Afua Kessey</t>
  </si>
  <si>
    <t>He Matthews Pharmacy</t>
  </si>
  <si>
    <t>140 Stanley Park Road</t>
  </si>
  <si>
    <t xml:space="preserve">SM5 3JG                  </t>
  </si>
  <si>
    <t xml:space="preserve">020 86472079                            </t>
  </si>
  <si>
    <t>FGD87</t>
  </si>
  <si>
    <t>Stafford Pharmacy</t>
  </si>
  <si>
    <t>150 Stafford Road</t>
  </si>
  <si>
    <t xml:space="preserve">SM6 9BS                  </t>
  </si>
  <si>
    <t xml:space="preserve">020 86472996                            </t>
  </si>
  <si>
    <t>FGG04</t>
  </si>
  <si>
    <t>Farrants(Excel Pharmacies)</t>
  </si>
  <si>
    <t>13 Station Square</t>
  </si>
  <si>
    <t xml:space="preserve">BR5 1LY                  </t>
  </si>
  <si>
    <t xml:space="preserve">01689 820949                            </t>
  </si>
  <si>
    <t>FGM74</t>
  </si>
  <si>
    <t>Yip WHA</t>
  </si>
  <si>
    <t>Thornton Heath Pharmacy</t>
  </si>
  <si>
    <t xml:space="preserve">CR7 8RU                  </t>
  </si>
  <si>
    <t xml:space="preserve">020 86844185                            </t>
  </si>
  <si>
    <t>2001-10-15</t>
  </si>
  <si>
    <t>FGM91</t>
  </si>
  <si>
    <t>55 Oldfields Road</t>
  </si>
  <si>
    <t xml:space="preserve">SM1 2NB                  </t>
  </si>
  <si>
    <t xml:space="preserve">020 82137447                            </t>
  </si>
  <si>
    <t>2007-01-26</t>
  </si>
  <si>
    <t>FGQ57</t>
  </si>
  <si>
    <t>45 Elmfield Way</t>
  </si>
  <si>
    <t xml:space="preserve">CR2 0EJ                  </t>
  </si>
  <si>
    <t xml:space="preserve">020 86572474                            </t>
  </si>
  <si>
    <t>FGW16</t>
  </si>
  <si>
    <t>15 Broom Road</t>
  </si>
  <si>
    <t xml:space="preserve">CR0 8NG                  </t>
  </si>
  <si>
    <t xml:space="preserve">020 87777220                            </t>
  </si>
  <si>
    <t>FG099</t>
  </si>
  <si>
    <t>190-192 High Street</t>
  </si>
  <si>
    <t xml:space="preserve">BR3 1AY                  </t>
  </si>
  <si>
    <t xml:space="preserve">020 86583205                            </t>
  </si>
  <si>
    <t>FG145</t>
  </si>
  <si>
    <t>Filterlight LTD</t>
  </si>
  <si>
    <t>Coney Hall Phcy</t>
  </si>
  <si>
    <t>5 Kingsway</t>
  </si>
  <si>
    <t>Coney Hall</t>
  </si>
  <si>
    <t xml:space="preserve">BR4 9JB                  </t>
  </si>
  <si>
    <t xml:space="preserve">020 84627511                            </t>
  </si>
  <si>
    <t>FG402</t>
  </si>
  <si>
    <t>Lara Laundon</t>
  </si>
  <si>
    <t>FG587</t>
  </si>
  <si>
    <t>Dougans Chemist</t>
  </si>
  <si>
    <t>114 Headley Drive</t>
  </si>
  <si>
    <t xml:space="preserve">CR0 0QF                  </t>
  </si>
  <si>
    <t xml:space="preserve">01689 841251                            </t>
  </si>
  <si>
    <t>FG680</t>
  </si>
  <si>
    <t>Unit G34</t>
  </si>
  <si>
    <t>Bentalls Shopping Centre</t>
  </si>
  <si>
    <t xml:space="preserve">KT1 1TR                  </t>
  </si>
  <si>
    <t xml:space="preserve">020 89749339                            </t>
  </si>
  <si>
    <t>2004-12-10</t>
  </si>
  <si>
    <t>FG701</t>
  </si>
  <si>
    <t>Patel R</t>
  </si>
  <si>
    <t>Harris Chemist Ltd</t>
  </si>
  <si>
    <t>3 Crossways Parade</t>
  </si>
  <si>
    <t>Selsdon Park Road</t>
  </si>
  <si>
    <t xml:space="preserve">CR2 8JJ                  </t>
  </si>
  <si>
    <t xml:space="preserve">020 86516062                            </t>
  </si>
  <si>
    <t>FHP04</t>
  </si>
  <si>
    <t>St Nicholas Way</t>
  </si>
  <si>
    <t xml:space="preserve">SM1 1LD                  </t>
  </si>
  <si>
    <t xml:space="preserve">020 87702310                            </t>
  </si>
  <si>
    <t>2010-07-23</t>
  </si>
  <si>
    <t>FHY61</t>
  </si>
  <si>
    <t>Anna Pharmacy</t>
  </si>
  <si>
    <t>398 Green Wrythe Lane</t>
  </si>
  <si>
    <t xml:space="preserve">SM5 1JF                  </t>
  </si>
  <si>
    <t>FH039</t>
  </si>
  <si>
    <t>6-7 Majestic Way</t>
  </si>
  <si>
    <t xml:space="preserve">CR4 2JS                  </t>
  </si>
  <si>
    <t>FH167</t>
  </si>
  <si>
    <t xml:space="preserve">SE25 6EP                 </t>
  </si>
  <si>
    <t>FJA14</t>
  </si>
  <si>
    <t xml:space="preserve">CR8 2AF                  </t>
  </si>
  <si>
    <t>FJA94</t>
  </si>
  <si>
    <t>2 Peterwood Way</t>
  </si>
  <si>
    <t xml:space="preserve">CR0 4UQ                  </t>
  </si>
  <si>
    <t xml:space="preserve">020 82566307                            </t>
  </si>
  <si>
    <t>FJC01</t>
  </si>
  <si>
    <t>Elmers Pharmacy</t>
  </si>
  <si>
    <t>172 Upper Elmers End Road</t>
  </si>
  <si>
    <t xml:space="preserve">BR3 3DY                  </t>
  </si>
  <si>
    <t xml:space="preserve">020 86502967                            </t>
  </si>
  <si>
    <t>FJC02</t>
  </si>
  <si>
    <t>Salmina Pharmacy</t>
  </si>
  <si>
    <t>107 Wrythe Lane</t>
  </si>
  <si>
    <t xml:space="preserve">SM5 2RR                  </t>
  </si>
  <si>
    <t xml:space="preserve">020 86448972                            </t>
  </si>
  <si>
    <t>1977-10-01</t>
  </si>
  <si>
    <t>FJK92</t>
  </si>
  <si>
    <t>207-215 High Street</t>
  </si>
  <si>
    <t xml:space="preserve">BR6 0PS                  </t>
  </si>
  <si>
    <t xml:space="preserve">01689 872199                            </t>
  </si>
  <si>
    <t>FJM26</t>
  </si>
  <si>
    <t>Kent Pharmacy</t>
  </si>
  <si>
    <t>66 Church Street</t>
  </si>
  <si>
    <t xml:space="preserve">CR0 1RB                  </t>
  </si>
  <si>
    <t xml:space="preserve">020 86880888                            </t>
  </si>
  <si>
    <t>FJM89</t>
  </si>
  <si>
    <t>Glory LTD</t>
  </si>
  <si>
    <t>Glory Chemist</t>
  </si>
  <si>
    <t>314 Stafford Road</t>
  </si>
  <si>
    <t xml:space="preserve">CR0 4NH                  </t>
  </si>
  <si>
    <t xml:space="preserve">020 86886337                            </t>
  </si>
  <si>
    <t>FJP32</t>
  </si>
  <si>
    <t>Amin Bkn &amp; Rkn</t>
  </si>
  <si>
    <t>Crh Galloway</t>
  </si>
  <si>
    <t>7 Hillcrest Parade</t>
  </si>
  <si>
    <t>Coulsdon</t>
  </si>
  <si>
    <t xml:space="preserve">CR5 2PS                  </t>
  </si>
  <si>
    <t>1994-10-12</t>
  </si>
  <si>
    <t>FJV12</t>
  </si>
  <si>
    <t>121 Westmoreland Road</t>
  </si>
  <si>
    <t xml:space="preserve">BR2 0TY                  </t>
  </si>
  <si>
    <t xml:space="preserve">020 84604249                            </t>
  </si>
  <si>
    <t>2003-12-24</t>
  </si>
  <si>
    <t>FJW74</t>
  </si>
  <si>
    <t>London Lane Pharmacy</t>
  </si>
  <si>
    <t>84a London Lane</t>
  </si>
  <si>
    <t xml:space="preserve">BR1 4HE                  </t>
  </si>
  <si>
    <t xml:space="preserve">020 82498255                            </t>
  </si>
  <si>
    <t>FJX06</t>
  </si>
  <si>
    <t>Martdeck LTD</t>
  </si>
  <si>
    <t>Imperial Pharmacy</t>
  </si>
  <si>
    <t>139 Epsom Road</t>
  </si>
  <si>
    <t xml:space="preserve">SM3 9EY                  </t>
  </si>
  <si>
    <t>1992-07-29</t>
  </si>
  <si>
    <t>FJY76</t>
  </si>
  <si>
    <t>Patel KJ</t>
  </si>
  <si>
    <t>Orion Pharmacy</t>
  </si>
  <si>
    <t>939 Brighton Road</t>
  </si>
  <si>
    <t xml:space="preserve">CR8 2BP                  </t>
  </si>
  <si>
    <t>FJ040</t>
  </si>
  <si>
    <t>Capsaris (Uk) Limited</t>
  </si>
  <si>
    <t>Fieldway Pharmacy</t>
  </si>
  <si>
    <t>3 Wayside, Fieldway</t>
  </si>
  <si>
    <t xml:space="preserve">CR0 9DX                  </t>
  </si>
  <si>
    <t xml:space="preserve">01689 843111                            </t>
  </si>
  <si>
    <t>FJ597</t>
  </si>
  <si>
    <t>2 Station Way</t>
  </si>
  <si>
    <t>Cheam</t>
  </si>
  <si>
    <t xml:space="preserve">SM3 8SW                  </t>
  </si>
  <si>
    <t>FJ744</t>
  </si>
  <si>
    <t>123 Addington Road</t>
  </si>
  <si>
    <t>Selsdon</t>
  </si>
  <si>
    <t xml:space="preserve">CR2 8LH                  </t>
  </si>
  <si>
    <t xml:space="preserve">020 86571436                            </t>
  </si>
  <si>
    <t>FJ793</t>
  </si>
  <si>
    <t>St Mary Cray</t>
  </si>
  <si>
    <t xml:space="preserve">BR5 3NJ                  </t>
  </si>
  <si>
    <t xml:space="preserve">01689 837575                            </t>
  </si>
  <si>
    <t>2005-07-25</t>
  </si>
  <si>
    <t>FJ817</t>
  </si>
  <si>
    <t>Coulsdon Road</t>
  </si>
  <si>
    <t>Old Coulsdon</t>
  </si>
  <si>
    <t xml:space="preserve">CR5 1EH                  </t>
  </si>
  <si>
    <t xml:space="preserve">01737 552868                            </t>
  </si>
  <si>
    <t>FKE53</t>
  </si>
  <si>
    <t>Jv Patel Ltd</t>
  </si>
  <si>
    <t>Caxton Pharmacy</t>
  </si>
  <si>
    <t>3 Widmore Road</t>
  </si>
  <si>
    <t xml:space="preserve">BR1 1RL                  </t>
  </si>
  <si>
    <t xml:space="preserve">020 84600377                            </t>
  </si>
  <si>
    <t>FKG02</t>
  </si>
  <si>
    <t xml:space="preserve">BR3 1EW                  </t>
  </si>
  <si>
    <t xml:space="preserve">020 86500640                            </t>
  </si>
  <si>
    <t>FKM27</t>
  </si>
  <si>
    <t>Park Langley Pharmacy Ltd</t>
  </si>
  <si>
    <t>Park Langley Pharmacy</t>
  </si>
  <si>
    <t>90 Wickham Road</t>
  </si>
  <si>
    <t>Park Langley</t>
  </si>
  <si>
    <t xml:space="preserve">BR3 6QH                  </t>
  </si>
  <si>
    <t xml:space="preserve">020 86501213                            </t>
  </si>
  <si>
    <t>FKP99</t>
  </si>
  <si>
    <t>Shah RZ</t>
  </si>
  <si>
    <t>Bids</t>
  </si>
  <si>
    <t>1495 London Road</t>
  </si>
  <si>
    <t xml:space="preserve">SW16 4AE                 </t>
  </si>
  <si>
    <t xml:space="preserve">020 87642230                            </t>
  </si>
  <si>
    <t>FKQ95</t>
  </si>
  <si>
    <t>Sotubo O &amp; Ao</t>
  </si>
  <si>
    <t>A-Z Pharmacy</t>
  </si>
  <si>
    <t>West Croydon</t>
  </si>
  <si>
    <t xml:space="preserve">CR0 2TA                  </t>
  </si>
  <si>
    <t xml:space="preserve">020 87600035                            </t>
  </si>
  <si>
    <t>2001-07-06</t>
  </si>
  <si>
    <t>FKV60</t>
  </si>
  <si>
    <t>Ran Pharma Ltd</t>
  </si>
  <si>
    <t>Eldred Drive Pharmacy</t>
  </si>
  <si>
    <t>25 Eldred Drive</t>
  </si>
  <si>
    <t>Ramsden Estate</t>
  </si>
  <si>
    <t xml:space="preserve">BR5 4PE                  </t>
  </si>
  <si>
    <t xml:space="preserve">01689 872522                            </t>
  </si>
  <si>
    <t>FKX86</t>
  </si>
  <si>
    <t>Barons Pharmacy Limited</t>
  </si>
  <si>
    <t>Mulgrave Road Pharmacy</t>
  </si>
  <si>
    <t>11 Upper Mulgrave Road</t>
  </si>
  <si>
    <t xml:space="preserve">SM2 7AY                  </t>
  </si>
  <si>
    <t xml:space="preserve">0208 6433388                            </t>
  </si>
  <si>
    <t>FK170</t>
  </si>
  <si>
    <t>Makepeace &amp; Jackson</t>
  </si>
  <si>
    <t>7 Station Parade</t>
  </si>
  <si>
    <t>Sanderstead Road</t>
  </si>
  <si>
    <t xml:space="preserve">CR2 0PH                  </t>
  </si>
  <si>
    <t xml:space="preserve">020 86570221                            </t>
  </si>
  <si>
    <t>FK518</t>
  </si>
  <si>
    <t>21-23 Dartmouth Road</t>
  </si>
  <si>
    <t xml:space="preserve">SE23 3HN                 </t>
  </si>
  <si>
    <t xml:space="preserve">020 86994443                            </t>
  </si>
  <si>
    <t>FLA96</t>
  </si>
  <si>
    <t>Unit 1 Lsu3 (121)</t>
  </si>
  <si>
    <t>Centre Court Shopping Ctr</t>
  </si>
  <si>
    <t>4 Queens Road</t>
  </si>
  <si>
    <t>Wimbledon, London</t>
  </si>
  <si>
    <t>1992-09-17</t>
  </si>
  <si>
    <t>FLK72</t>
  </si>
  <si>
    <t>4 Pallant Way</t>
  </si>
  <si>
    <t>Locks Bottom</t>
  </si>
  <si>
    <t>Farnborough</t>
  </si>
  <si>
    <t xml:space="preserve">BR6 8NZ                  </t>
  </si>
  <si>
    <t xml:space="preserve">01689 854831                            </t>
  </si>
  <si>
    <t>FLM48</t>
  </si>
  <si>
    <t>Zep Pharm Limited</t>
  </si>
  <si>
    <t>Thompsons Chemist</t>
  </si>
  <si>
    <t>86-88 Beulah Road</t>
  </si>
  <si>
    <t xml:space="preserve">CR7 8JF                  </t>
  </si>
  <si>
    <t xml:space="preserve">020 86531374                            </t>
  </si>
  <si>
    <t>FLV75</t>
  </si>
  <si>
    <t>Unit 106</t>
  </si>
  <si>
    <t>(3-4 Woolworth Develop)</t>
  </si>
  <si>
    <t>Whitgift Centre</t>
  </si>
  <si>
    <t xml:space="preserve">CR0 1US                  </t>
  </si>
  <si>
    <t xml:space="preserve">020 86815035                            </t>
  </si>
  <si>
    <t>FLW45</t>
  </si>
  <si>
    <t>Mccoig Pharmacy</t>
  </si>
  <si>
    <t>367 Brighton Road</t>
  </si>
  <si>
    <t xml:space="preserve">CR2 6ES                  </t>
  </si>
  <si>
    <t xml:space="preserve">020 86883253                            </t>
  </si>
  <si>
    <t>FLX12</t>
  </si>
  <si>
    <t>Hirji MM</t>
  </si>
  <si>
    <t>Fairlight Chemist</t>
  </si>
  <si>
    <t>186 Rowan Road</t>
  </si>
  <si>
    <t xml:space="preserve">SW16 5HX                 </t>
  </si>
  <si>
    <t>FL057</t>
  </si>
  <si>
    <t>10 Crescent Way</t>
  </si>
  <si>
    <t>Sevenoaks Road</t>
  </si>
  <si>
    <t xml:space="preserve">BR6 9LP                  </t>
  </si>
  <si>
    <t xml:space="preserve">01689 856345                            </t>
  </si>
  <si>
    <t>FL067</t>
  </si>
  <si>
    <t>Ghedia V</t>
  </si>
  <si>
    <t>Zina Chemist</t>
  </si>
  <si>
    <t>78 Godstone Road</t>
  </si>
  <si>
    <t>Kenley</t>
  </si>
  <si>
    <t xml:space="preserve">CR8 5AA                  </t>
  </si>
  <si>
    <t>1984-03-01</t>
  </si>
  <si>
    <t>FL523</t>
  </si>
  <si>
    <t>Amin Bn &amp; Rn</t>
  </si>
  <si>
    <t>524 London Road</t>
  </si>
  <si>
    <t xml:space="preserve">SM3 8HW                  </t>
  </si>
  <si>
    <t xml:space="preserve">020 82874777                            </t>
  </si>
  <si>
    <t>FL820</t>
  </si>
  <si>
    <t>Frith Bros Ltd</t>
  </si>
  <si>
    <t xml:space="preserve">SM3 8BH                  </t>
  </si>
  <si>
    <t>FL891</t>
  </si>
  <si>
    <t>Westchem</t>
  </si>
  <si>
    <t>89 Station Road</t>
  </si>
  <si>
    <t xml:space="preserve">BR4 0PX                  </t>
  </si>
  <si>
    <t xml:space="preserve">020 87770021                            </t>
  </si>
  <si>
    <t>FMG29</t>
  </si>
  <si>
    <t>Cranston LTD</t>
  </si>
  <si>
    <t>951 London Road</t>
  </si>
  <si>
    <t xml:space="preserve">CR7 6JE                  </t>
  </si>
  <si>
    <t xml:space="preserve">020 86893773                            </t>
  </si>
  <si>
    <t>FMK62</t>
  </si>
  <si>
    <t>Paydens(Steyning) LTD</t>
  </si>
  <si>
    <t>Stevens Chemist</t>
  </si>
  <si>
    <t>Green Street Green</t>
  </si>
  <si>
    <t xml:space="preserve">BR6 6BG                  </t>
  </si>
  <si>
    <t xml:space="preserve">01689 861094                            </t>
  </si>
  <si>
    <t>FMP87</t>
  </si>
  <si>
    <t>53 East Hill</t>
  </si>
  <si>
    <t xml:space="preserve">SW18 2QE                 </t>
  </si>
  <si>
    <t xml:space="preserve">020 88741636                            </t>
  </si>
  <si>
    <t>1999-02-05</t>
  </si>
  <si>
    <t>FMQ11</t>
  </si>
  <si>
    <t>Aumex Pharmacy</t>
  </si>
  <si>
    <t>43 Central Parade</t>
  </si>
  <si>
    <t xml:space="preserve">CR0 0JD                  </t>
  </si>
  <si>
    <t>FMT66</t>
  </si>
  <si>
    <t>Sainsburys Savacentre</t>
  </si>
  <si>
    <t>1 Merton High Street</t>
  </si>
  <si>
    <t>Priory Park,Merton</t>
  </si>
  <si>
    <t xml:space="preserve">SW19 2LS                 </t>
  </si>
  <si>
    <t xml:space="preserve">020 85421152                            </t>
  </si>
  <si>
    <t>FMW42</t>
  </si>
  <si>
    <t>3 Roundway</t>
  </si>
  <si>
    <t>Biggin Hill</t>
  </si>
  <si>
    <t xml:space="preserve">TN16 3XZ                 </t>
  </si>
  <si>
    <t xml:space="preserve">01959 575887                            </t>
  </si>
  <si>
    <t>FM350</t>
  </si>
  <si>
    <t>40 The Glades</t>
  </si>
  <si>
    <t xml:space="preserve">BR1 1DN                  </t>
  </si>
  <si>
    <t xml:space="preserve">020 84640231                            </t>
  </si>
  <si>
    <t>FM419</t>
  </si>
  <si>
    <t>333/334 Elephant &amp; Castle</t>
  </si>
  <si>
    <t xml:space="preserve">020 77036149                            </t>
  </si>
  <si>
    <t>1965-10-01</t>
  </si>
  <si>
    <t>FM824</t>
  </si>
  <si>
    <t>Infohealth LTD</t>
  </si>
  <si>
    <t>Infohealth Pharmacy</t>
  </si>
  <si>
    <t>28 Chipstead Valley Road</t>
  </si>
  <si>
    <t xml:space="preserve">CR5 2RA                  </t>
  </si>
  <si>
    <t xml:space="preserve">020 86601406                            </t>
  </si>
  <si>
    <t>FM963</t>
  </si>
  <si>
    <t>Farnborough Village</t>
  </si>
  <si>
    <t xml:space="preserve">BR6 7AZ                  </t>
  </si>
  <si>
    <t xml:space="preserve">01689 818534                            </t>
  </si>
  <si>
    <t>1997-12-08</t>
  </si>
  <si>
    <t>FND21</t>
  </si>
  <si>
    <t>97 Addington Road</t>
  </si>
  <si>
    <t xml:space="preserve">CR2 8LG                  </t>
  </si>
  <si>
    <t xml:space="preserve">020 86571292                            </t>
  </si>
  <si>
    <t>FNG24</t>
  </si>
  <si>
    <t>118-120 Brighton Road</t>
  </si>
  <si>
    <t xml:space="preserve">CR5 2ND                  </t>
  </si>
  <si>
    <t>FNL59</t>
  </si>
  <si>
    <t>Pharmacy Initiative 3 Plc</t>
  </si>
  <si>
    <t>First Pharmacy</t>
  </si>
  <si>
    <t>108 Woodcote Road</t>
  </si>
  <si>
    <t xml:space="preserve">SM6 0LY                  </t>
  </si>
  <si>
    <t xml:space="preserve">020 86473204                            </t>
  </si>
  <si>
    <t>FNL63</t>
  </si>
  <si>
    <t>370 Middleton Road</t>
  </si>
  <si>
    <t xml:space="preserve">SM5 1HA                  </t>
  </si>
  <si>
    <t>FNM41</t>
  </si>
  <si>
    <t>Wilkes Chemist</t>
  </si>
  <si>
    <t>105 Parchmore Road</t>
  </si>
  <si>
    <t xml:space="preserve">CR7 8LZ                  </t>
  </si>
  <si>
    <t>FNM74</t>
  </si>
  <si>
    <t>Unit 4,Kew Retail Park</t>
  </si>
  <si>
    <t>Bessant Drive,Kew</t>
  </si>
  <si>
    <t xml:space="preserve">TW9 4AD                  </t>
  </si>
  <si>
    <t xml:space="preserve">020 88766192                            </t>
  </si>
  <si>
    <t>FN030</t>
  </si>
  <si>
    <t>145 Franciscan Road</t>
  </si>
  <si>
    <t xml:space="preserve">SW17 8DS                 </t>
  </si>
  <si>
    <t xml:space="preserve">020 86726088                            </t>
  </si>
  <si>
    <t>FN052</t>
  </si>
  <si>
    <t>Crofton Pharmacy</t>
  </si>
  <si>
    <t>1 Place Farm Avenue</t>
  </si>
  <si>
    <t>Crofton Lane</t>
  </si>
  <si>
    <t xml:space="preserve">BR6 8DG                  </t>
  </si>
  <si>
    <t xml:space="preserve">01689 870888                            </t>
  </si>
  <si>
    <t>1996-01-30</t>
  </si>
  <si>
    <t>FPA34</t>
  </si>
  <si>
    <t>43 St.Helier Avenue</t>
  </si>
  <si>
    <t xml:space="preserve">SM4 6HY                  </t>
  </si>
  <si>
    <t xml:space="preserve">020 86460822                            </t>
  </si>
  <si>
    <t>FPA70</t>
  </si>
  <si>
    <t xml:space="preserve">BR3 1ED                  </t>
  </si>
  <si>
    <t xml:space="preserve">020 86506076                            </t>
  </si>
  <si>
    <t>FPC86</t>
  </si>
  <si>
    <t>11 North Parade</t>
  </si>
  <si>
    <t xml:space="preserve">KT9 1QL                  </t>
  </si>
  <si>
    <t xml:space="preserve">020 83973072                            </t>
  </si>
  <si>
    <t>FPH93</t>
  </si>
  <si>
    <t>2 Trafalgar Way</t>
  </si>
  <si>
    <t>Purley Way</t>
  </si>
  <si>
    <t xml:space="preserve">CR0 4XT                  </t>
  </si>
  <si>
    <t>FPK91</t>
  </si>
  <si>
    <t>Edgington Way</t>
  </si>
  <si>
    <t xml:space="preserve">DA14 5BN                 </t>
  </si>
  <si>
    <t xml:space="preserve">020 82589447                            </t>
  </si>
  <si>
    <t>FPW36</t>
  </si>
  <si>
    <t>1 Lambton Road</t>
  </si>
  <si>
    <t xml:space="preserve">SW20 0LW                 </t>
  </si>
  <si>
    <t xml:space="preserve">020 89471994                            </t>
  </si>
  <si>
    <t>FP402</t>
  </si>
  <si>
    <t>Unit 4, Mollison Square</t>
  </si>
  <si>
    <t xml:space="preserve">SM6 9DA                  </t>
  </si>
  <si>
    <t xml:space="preserve">020 86694083                            </t>
  </si>
  <si>
    <t>FP526</t>
  </si>
  <si>
    <t>8 Purley Road</t>
  </si>
  <si>
    <t xml:space="preserve">CR8 2HA                  </t>
  </si>
  <si>
    <t xml:space="preserve">020 82189447                            </t>
  </si>
  <si>
    <t>FP685</t>
  </si>
  <si>
    <t>Chotai PK</t>
  </si>
  <si>
    <t>2 Cobham Court</t>
  </si>
  <si>
    <t>Haslemere Avenue</t>
  </si>
  <si>
    <t>Phipps Bridge Estate</t>
  </si>
  <si>
    <t>Mitcham,Surrey</t>
  </si>
  <si>
    <t xml:space="preserve">CR4 3PR                  </t>
  </si>
  <si>
    <t xml:space="preserve">020 86480429                            </t>
  </si>
  <si>
    <t>1996-06-17</t>
  </si>
  <si>
    <t>FQA40</t>
  </si>
  <si>
    <t>595 Garratt Lane</t>
  </si>
  <si>
    <t xml:space="preserve">SW18 4SU                 </t>
  </si>
  <si>
    <t xml:space="preserve">020 89466822                            </t>
  </si>
  <si>
    <t>2008-02-22</t>
  </si>
  <si>
    <t>FQA52</t>
  </si>
  <si>
    <t>1 Cross Deep Court</t>
  </si>
  <si>
    <t xml:space="preserve">TW1 4AG                  </t>
  </si>
  <si>
    <t xml:space="preserve">020 88921542                            </t>
  </si>
  <si>
    <t>FQF14</t>
  </si>
  <si>
    <t>34 Marion Crescent</t>
  </si>
  <si>
    <t>Poverest Road</t>
  </si>
  <si>
    <t>Orpington,Kent</t>
  </si>
  <si>
    <t xml:space="preserve">BR5 2DD                  </t>
  </si>
  <si>
    <t xml:space="preserve">01689 826047                            </t>
  </si>
  <si>
    <t>FQM06</t>
  </si>
  <si>
    <t xml:space="preserve">SM1 1JG                  </t>
  </si>
  <si>
    <t>1969-09-01</t>
  </si>
  <si>
    <t>FQN66</t>
  </si>
  <si>
    <t>90 Station Road</t>
  </si>
  <si>
    <t xml:space="preserve">BR4 0PU                  </t>
  </si>
  <si>
    <t xml:space="preserve">020 87771722                            </t>
  </si>
  <si>
    <t>FQ399</t>
  </si>
  <si>
    <t>Blackwells Chemists</t>
  </si>
  <si>
    <t>245 Croydon Road</t>
  </si>
  <si>
    <t xml:space="preserve">BR3 3PS                  </t>
  </si>
  <si>
    <t xml:space="preserve">020 86500417                            </t>
  </si>
  <si>
    <t>FQ434</t>
  </si>
  <si>
    <t>Shivas Pharmacy Limited</t>
  </si>
  <si>
    <t>Shivas Pharmacy</t>
  </si>
  <si>
    <t>298-300 London Road</t>
  </si>
  <si>
    <t xml:space="preserve">CR0 2TG                  </t>
  </si>
  <si>
    <t xml:space="preserve">020 86841352                            </t>
  </si>
  <si>
    <t>FQ474</t>
  </si>
  <si>
    <t>566 London Road</t>
  </si>
  <si>
    <t xml:space="preserve">SM3 9AA                  </t>
  </si>
  <si>
    <t xml:space="preserve">020 86416148                            </t>
  </si>
  <si>
    <t>FQ662</t>
  </si>
  <si>
    <t>Medipharm</t>
  </si>
  <si>
    <t>37 Limpsfield Road</t>
  </si>
  <si>
    <t xml:space="preserve">CR2 9LA                  </t>
  </si>
  <si>
    <t xml:space="preserve">020 86572203                            </t>
  </si>
  <si>
    <t>FQ724</t>
  </si>
  <si>
    <t>Foxley Lane Services Ltd</t>
  </si>
  <si>
    <t>Foxley Lane Pharmacy</t>
  </si>
  <si>
    <t>32 Foxley Lane</t>
  </si>
  <si>
    <t xml:space="preserve">CR8 3EE                  </t>
  </si>
  <si>
    <t xml:space="preserve">020 86686891                            </t>
  </si>
  <si>
    <t>2009-05-26</t>
  </si>
  <si>
    <t>FRC25</t>
  </si>
  <si>
    <t>Farncray LTD</t>
  </si>
  <si>
    <t>330 High Street</t>
  </si>
  <si>
    <t xml:space="preserve">BR6 0NQ                  </t>
  </si>
  <si>
    <t xml:space="preserve">01689 831113                            </t>
  </si>
  <si>
    <t>FRD93</t>
  </si>
  <si>
    <t>Klub Pharmacy Ltd</t>
  </si>
  <si>
    <t>10 Crown Point Parade</t>
  </si>
  <si>
    <t xml:space="preserve">SE19 3NG                 </t>
  </si>
  <si>
    <t>FRH46</t>
  </si>
  <si>
    <t>Macks Pharmacy</t>
  </si>
  <si>
    <t>165 High Street</t>
  </si>
  <si>
    <t xml:space="preserve">SE20 7DS                 </t>
  </si>
  <si>
    <t xml:space="preserve">020 87785307                            </t>
  </si>
  <si>
    <t>1997-07-21</t>
  </si>
  <si>
    <t>FRJ65</t>
  </si>
  <si>
    <t>257 Lower Addiscombe Road</t>
  </si>
  <si>
    <t xml:space="preserve">CR0 6RD                  </t>
  </si>
  <si>
    <t>FRM22</t>
  </si>
  <si>
    <t>Clarshire LTD</t>
  </si>
  <si>
    <t>Old Coulsdon Pharmacy</t>
  </si>
  <si>
    <t>217 Coulsdon Road</t>
  </si>
  <si>
    <t xml:space="preserve">CR5 1EN                  </t>
  </si>
  <si>
    <t>FRN19</t>
  </si>
  <si>
    <t>Goldmantle Pharmacy</t>
  </si>
  <si>
    <t>2 Forestdale Centre</t>
  </si>
  <si>
    <t>Featherbed Lane</t>
  </si>
  <si>
    <t xml:space="preserve">CR0 9AS                  </t>
  </si>
  <si>
    <t>1994-07-19</t>
  </si>
  <si>
    <t>FRT54</t>
  </si>
  <si>
    <t>Amin MB</t>
  </si>
  <si>
    <t>Strawberry Hill Pharmacy</t>
  </si>
  <si>
    <t>3 Wellesley Parade</t>
  </si>
  <si>
    <t>Strawberry Hill</t>
  </si>
  <si>
    <t xml:space="preserve">TW2 5SQ                  </t>
  </si>
  <si>
    <t xml:space="preserve">020 88943532                            </t>
  </si>
  <si>
    <t>FR247</t>
  </si>
  <si>
    <t>Petts Wood Pharmacy Ltd</t>
  </si>
  <si>
    <t>Petts Wood Pharmacy</t>
  </si>
  <si>
    <t>83 Queensway</t>
  </si>
  <si>
    <t xml:space="preserve">01689 898580                            </t>
  </si>
  <si>
    <t>FR323</t>
  </si>
  <si>
    <t>Jotoshourne LTD</t>
  </si>
  <si>
    <t>Barrons Chemist</t>
  </si>
  <si>
    <t>158a Tooting High Street</t>
  </si>
  <si>
    <t xml:space="preserve">SW17 0RT                 </t>
  </si>
  <si>
    <t xml:space="preserve">020 86727461                            </t>
  </si>
  <si>
    <t>1973-02-01</t>
  </si>
  <si>
    <t>FR366</t>
  </si>
  <si>
    <t>Silversands (Medway) Ltd</t>
  </si>
  <si>
    <t>Silversands Ltd</t>
  </si>
  <si>
    <t>Anglesea Hlthy Living Ctr</t>
  </si>
  <si>
    <t>1 Kent Rd, St Mary Cray</t>
  </si>
  <si>
    <t xml:space="preserve">BR5 4AD                  </t>
  </si>
  <si>
    <t xml:space="preserve">01689 827785                            </t>
  </si>
  <si>
    <t>FR570</t>
  </si>
  <si>
    <t>15 Station Approach</t>
  </si>
  <si>
    <t xml:space="preserve">BR2 7EQ                  </t>
  </si>
  <si>
    <t xml:space="preserve">020 84621422                            </t>
  </si>
  <si>
    <t>FR707</t>
  </si>
  <si>
    <t>Pamc Limited</t>
  </si>
  <si>
    <t>Croydon Pharmacy</t>
  </si>
  <si>
    <t>44 South End</t>
  </si>
  <si>
    <t xml:space="preserve">CR0 1DP                  </t>
  </si>
  <si>
    <t xml:space="preserve">020 86885544                            </t>
  </si>
  <si>
    <t>FR839</t>
  </si>
  <si>
    <t>Doshi U</t>
  </si>
  <si>
    <t>Mona Pharmacy Ltd</t>
  </si>
  <si>
    <t>246 Wickham Road</t>
  </si>
  <si>
    <t xml:space="preserve">CR0 8BJ                  </t>
  </si>
  <si>
    <t>FTF05</t>
  </si>
  <si>
    <t>Leegate Pharma Limited</t>
  </si>
  <si>
    <t>Leegate Pharmacy</t>
  </si>
  <si>
    <t>18 Leegate</t>
  </si>
  <si>
    <t xml:space="preserve">SE12 8SS                 </t>
  </si>
  <si>
    <t xml:space="preserve">020 88527438                            </t>
  </si>
  <si>
    <t>FTJ31</t>
  </si>
  <si>
    <t>Croychem LTD</t>
  </si>
  <si>
    <t>38 Lower Addiscombe Road</t>
  </si>
  <si>
    <t xml:space="preserve">CR0 6AA                  </t>
  </si>
  <si>
    <t>FTJ59</t>
  </si>
  <si>
    <t>Mr Mk Amin</t>
  </si>
  <si>
    <t>Amba Limited</t>
  </si>
  <si>
    <t>75 Stonecot Hill</t>
  </si>
  <si>
    <t xml:space="preserve">SM3 9HJ                  </t>
  </si>
  <si>
    <t xml:space="preserve">020 86448465                            </t>
  </si>
  <si>
    <t>FTK32</t>
  </si>
  <si>
    <t>Pring W &amp; Co</t>
  </si>
  <si>
    <t>Wallace Pring &amp; Co</t>
  </si>
  <si>
    <t>40 Chatterton Road</t>
  </si>
  <si>
    <t xml:space="preserve">BR2 9QE                  </t>
  </si>
  <si>
    <t xml:space="preserve">020 84601897                            </t>
  </si>
  <si>
    <t>FTK80</t>
  </si>
  <si>
    <t>Cray Hill Chemist Limited</t>
  </si>
  <si>
    <t>88 Cotmandene Crescent</t>
  </si>
  <si>
    <t>St Pauls Cray</t>
  </si>
  <si>
    <t xml:space="preserve">BR5 2RG                  </t>
  </si>
  <si>
    <t xml:space="preserve">020 83007341                            </t>
  </si>
  <si>
    <t>FTM53</t>
  </si>
  <si>
    <t>Priory  Pharmacy</t>
  </si>
  <si>
    <t>8 Carlton Parade</t>
  </si>
  <si>
    <t xml:space="preserve">BR6 0JB                  </t>
  </si>
  <si>
    <t xml:space="preserve">01689 823826                            </t>
  </si>
  <si>
    <t>FTN21</t>
  </si>
  <si>
    <t>Medipharmacy Group</t>
  </si>
  <si>
    <t>105 Church Street</t>
  </si>
  <si>
    <t xml:space="preserve">CR0 1RN                  </t>
  </si>
  <si>
    <t xml:space="preserve">020 86880835                            </t>
  </si>
  <si>
    <t>FT061</t>
  </si>
  <si>
    <t>Marlow Way</t>
  </si>
  <si>
    <t xml:space="preserve">CR0 4XS                  </t>
  </si>
  <si>
    <t xml:space="preserve">020 86893210                            </t>
  </si>
  <si>
    <t>FT190</t>
  </si>
  <si>
    <t xml:space="preserve">CR4 3PA                  </t>
  </si>
  <si>
    <t>FT350</t>
  </si>
  <si>
    <t>Perry Vale Limited</t>
  </si>
  <si>
    <t>Perry Vale Pharmacy</t>
  </si>
  <si>
    <t>Shop 1, 193 Perry Vale</t>
  </si>
  <si>
    <t xml:space="preserve">SE23 2JF                 </t>
  </si>
  <si>
    <t xml:space="preserve">020 86997999                            </t>
  </si>
  <si>
    <t>2012-12-14</t>
  </si>
  <si>
    <t>FT363</t>
  </si>
  <si>
    <t>32 Brigstock Road</t>
  </si>
  <si>
    <t xml:space="preserve">CR7 8RX                  </t>
  </si>
  <si>
    <t>FT602</t>
  </si>
  <si>
    <t>5 Station Approach</t>
  </si>
  <si>
    <t>Heyes</t>
  </si>
  <si>
    <t xml:space="preserve">020 84625333                            </t>
  </si>
  <si>
    <t>2001-03-05</t>
  </si>
  <si>
    <t>FT792</t>
  </si>
  <si>
    <t>3 King Street</t>
  </si>
  <si>
    <t xml:space="preserve">TW1 3SD                  </t>
  </si>
  <si>
    <t xml:space="preserve">020 88923079                            </t>
  </si>
  <si>
    <t>FT918</t>
  </si>
  <si>
    <t>Gordon Davie Chemist Ltd</t>
  </si>
  <si>
    <t>195 Southborough Lane</t>
  </si>
  <si>
    <t xml:space="preserve">BR2 8AR                  </t>
  </si>
  <si>
    <t xml:space="preserve">020 84673835                            </t>
  </si>
  <si>
    <t>FVA14</t>
  </si>
  <si>
    <t>158 Central Road</t>
  </si>
  <si>
    <t xml:space="preserve">KT4 8HH                  </t>
  </si>
  <si>
    <t>FVE79</t>
  </si>
  <si>
    <t>Kundansai LTD</t>
  </si>
  <si>
    <t>Larchwood Pharmacy</t>
  </si>
  <si>
    <t>215 Lower Addiscombe Road</t>
  </si>
  <si>
    <t xml:space="preserve">CR0 6RB                  </t>
  </si>
  <si>
    <t xml:space="preserve">020 86541149                            </t>
  </si>
  <si>
    <t>FVF13</t>
  </si>
  <si>
    <t>Williams Lm (Chislehurst) Ltd</t>
  </si>
  <si>
    <t>89-93 High Street</t>
  </si>
  <si>
    <t xml:space="preserve">BR7 5AG                  </t>
  </si>
  <si>
    <t xml:space="preserve">020 84678229                            </t>
  </si>
  <si>
    <t>FVG31</t>
  </si>
  <si>
    <t>Amin SM</t>
  </si>
  <si>
    <t>119 South End</t>
  </si>
  <si>
    <t xml:space="preserve">CR0 1BJ                  </t>
  </si>
  <si>
    <t>FVJ71</t>
  </si>
  <si>
    <t>12 Godstone Road</t>
  </si>
  <si>
    <t xml:space="preserve">CR8 5JE                  </t>
  </si>
  <si>
    <t xml:space="preserve">020 86601970                            </t>
  </si>
  <si>
    <t>FVN52</t>
  </si>
  <si>
    <t>59 High Street</t>
  </si>
  <si>
    <t xml:space="preserve">BR7 5AF                  </t>
  </si>
  <si>
    <t xml:space="preserve">020 84673158                            </t>
  </si>
  <si>
    <t>FVR91</t>
  </si>
  <si>
    <t>C/O Waitrose</t>
  </si>
  <si>
    <t xml:space="preserve">TN16 3JZ                 </t>
  </si>
  <si>
    <t xml:space="preserve">01959 571932                            </t>
  </si>
  <si>
    <t>2006-01-26</t>
  </si>
  <si>
    <t>FVR97</t>
  </si>
  <si>
    <t xml:space="preserve">BR1 1LF                  </t>
  </si>
  <si>
    <t xml:space="preserve">020 84603431                            </t>
  </si>
  <si>
    <t>FV733</t>
  </si>
  <si>
    <t>Bonamy Pharmacy</t>
  </si>
  <si>
    <t>355 Rotherhithe New Road</t>
  </si>
  <si>
    <t>Bonamy Estate</t>
  </si>
  <si>
    <t xml:space="preserve">SE16 3HF                 </t>
  </si>
  <si>
    <t xml:space="preserve">020 72319988                            </t>
  </si>
  <si>
    <t>FWA21</t>
  </si>
  <si>
    <t>Stock Hill</t>
  </si>
  <si>
    <t xml:space="preserve">TN16 3TJ                 </t>
  </si>
  <si>
    <t xml:space="preserve">01959 576484                            </t>
  </si>
  <si>
    <t>FWC06</t>
  </si>
  <si>
    <t>56-60 Loampit Hill</t>
  </si>
  <si>
    <t xml:space="preserve">SE13 7SX                 </t>
  </si>
  <si>
    <t xml:space="preserve">020 86923388                            </t>
  </si>
  <si>
    <t>FWF34</t>
  </si>
  <si>
    <t>150 Addington Road</t>
  </si>
  <si>
    <t xml:space="preserve">CR2 8LB                  </t>
  </si>
  <si>
    <t xml:space="preserve">020 86576172                            </t>
  </si>
  <si>
    <t>FWJ80</t>
  </si>
  <si>
    <t>12a Abbey Parade</t>
  </si>
  <si>
    <t>Merton High Street</t>
  </si>
  <si>
    <t xml:space="preserve">SW19 1DG                 </t>
  </si>
  <si>
    <t xml:space="preserve">020 85423713                            </t>
  </si>
  <si>
    <t>FWR75</t>
  </si>
  <si>
    <t>Imperial Enterprises (Midlands) Ltd</t>
  </si>
  <si>
    <t>Ravensbury Park Med Ctr</t>
  </si>
  <si>
    <t>Ravensbury Lane</t>
  </si>
  <si>
    <t xml:space="preserve">CR4 4DU                  </t>
  </si>
  <si>
    <t xml:space="preserve">07590 118891                            </t>
  </si>
  <si>
    <t>2012-03-30</t>
  </si>
  <si>
    <t>FWT41</t>
  </si>
  <si>
    <t>Mps Pharmacy Ltd</t>
  </si>
  <si>
    <t>46-47 The Market</t>
  </si>
  <si>
    <t>Rose Hill</t>
  </si>
  <si>
    <t xml:space="preserve">SM1 3HE                  </t>
  </si>
  <si>
    <t xml:space="preserve">020 86418546                            </t>
  </si>
  <si>
    <t>FWX40</t>
  </si>
  <si>
    <t>143 Wickham Road</t>
  </si>
  <si>
    <t xml:space="preserve">CR0 8TE                  </t>
  </si>
  <si>
    <t xml:space="preserve">020 86541762                            </t>
  </si>
  <si>
    <t>FW009</t>
  </si>
  <si>
    <t>Rpmg Medicals Limited</t>
  </si>
  <si>
    <t>Rpmg Pharmacy</t>
  </si>
  <si>
    <t>141 Church Hill Road</t>
  </si>
  <si>
    <t xml:space="preserve">SM3 8NE                  </t>
  </si>
  <si>
    <t xml:space="preserve">020 86449432                            </t>
  </si>
  <si>
    <t>FW033</t>
  </si>
  <si>
    <t>209 Chipstead Valley Road</t>
  </si>
  <si>
    <t xml:space="preserve">CR5 3BR                  </t>
  </si>
  <si>
    <t xml:space="preserve">01737 555632                            </t>
  </si>
  <si>
    <t>2002-04-25</t>
  </si>
  <si>
    <t>FW238</t>
  </si>
  <si>
    <t>64 Middleton Road</t>
  </si>
  <si>
    <t xml:space="preserve">SM4 6RU                  </t>
  </si>
  <si>
    <t xml:space="preserve">020 86481329                            </t>
  </si>
  <si>
    <t>FW698</t>
  </si>
  <si>
    <t>Kandelia Limited</t>
  </si>
  <si>
    <t>Peters Chemist</t>
  </si>
  <si>
    <t>15 Bromley Road</t>
  </si>
  <si>
    <t xml:space="preserve">BR3 5NT                  </t>
  </si>
  <si>
    <t xml:space="preserve">020 86501731                            </t>
  </si>
  <si>
    <t>FXC96</t>
  </si>
  <si>
    <t>40 Green Wrythe Lane</t>
  </si>
  <si>
    <t xml:space="preserve">SM5 2DP                  </t>
  </si>
  <si>
    <t xml:space="preserve">020 86477941                            </t>
  </si>
  <si>
    <t>FXE24</t>
  </si>
  <si>
    <t>Mayday Community Pharmacy</t>
  </si>
  <si>
    <t>514 London Road</t>
  </si>
  <si>
    <t xml:space="preserve">CR7 7HQ                  </t>
  </si>
  <si>
    <t xml:space="preserve">020 86832289                            </t>
  </si>
  <si>
    <t>1991-05-16</t>
  </si>
  <si>
    <t>FXG53</t>
  </si>
  <si>
    <t>Lafford Co Ltd</t>
  </si>
  <si>
    <t>Lafford Chemist</t>
  </si>
  <si>
    <t>7/8 The Broadway</t>
  </si>
  <si>
    <t>Plough Lane</t>
  </si>
  <si>
    <t>Beddington</t>
  </si>
  <si>
    <t xml:space="preserve">CR0 4QR                  </t>
  </si>
  <si>
    <t xml:space="preserve">020 86886200                            </t>
  </si>
  <si>
    <t>FXK58</t>
  </si>
  <si>
    <t>1-2 Cotford Parade</t>
  </si>
  <si>
    <t>Brigstock Road</t>
  </si>
  <si>
    <t xml:space="preserve">CR7 7JG                  </t>
  </si>
  <si>
    <t xml:space="preserve">020 86841312                            </t>
  </si>
  <si>
    <t>FX096</t>
  </si>
  <si>
    <t>10 Augustus Lane</t>
  </si>
  <si>
    <t xml:space="preserve">BR6 0NH                  </t>
  </si>
  <si>
    <t xml:space="preserve">01689 307447                            </t>
  </si>
  <si>
    <t>FYC71</t>
  </si>
  <si>
    <t>19-21 Station Parade</t>
  </si>
  <si>
    <t xml:space="preserve">020 89405800                            </t>
  </si>
  <si>
    <t>FYD76</t>
  </si>
  <si>
    <t>Shah SK</t>
  </si>
  <si>
    <t>Allcorn Chemist</t>
  </si>
  <si>
    <t>197 St.James Road</t>
  </si>
  <si>
    <t xml:space="preserve">CR0 2BZ                  </t>
  </si>
  <si>
    <t>FYE37</t>
  </si>
  <si>
    <t>506 London Road</t>
  </si>
  <si>
    <t xml:space="preserve">020 86842697                            </t>
  </si>
  <si>
    <t>FYN02</t>
  </si>
  <si>
    <t>Purdome LTD</t>
  </si>
  <si>
    <t>Shree Parikh</t>
  </si>
  <si>
    <t>86 Westmead Road</t>
  </si>
  <si>
    <t xml:space="preserve">SM1 4HY                  </t>
  </si>
  <si>
    <t>FYN24</t>
  </si>
  <si>
    <t>10 Falcon Lane</t>
  </si>
  <si>
    <t xml:space="preserve">SW11 2LG                 </t>
  </si>
  <si>
    <t xml:space="preserve">020 79785960                            </t>
  </si>
  <si>
    <t>FYN45</t>
  </si>
  <si>
    <t>Paxton Pharmacy</t>
  </si>
  <si>
    <t>127 Gypsy Hill</t>
  </si>
  <si>
    <t xml:space="preserve">SE19 1QS                 </t>
  </si>
  <si>
    <t xml:space="preserve">020 86701833                            </t>
  </si>
  <si>
    <t>FYN54</t>
  </si>
  <si>
    <t>Beeches Pharmacy</t>
  </si>
  <si>
    <t>2b Beeches Avenue</t>
  </si>
  <si>
    <t xml:space="preserve">SM5 3LF                  </t>
  </si>
  <si>
    <t xml:space="preserve">020 86692548                            </t>
  </si>
  <si>
    <t>FY424</t>
  </si>
  <si>
    <t>Brigstock LTD</t>
  </si>
  <si>
    <t>Brigstock Pharmacy</t>
  </si>
  <si>
    <t>141 Brigstock Road</t>
  </si>
  <si>
    <t>Thorntonheath</t>
  </si>
  <si>
    <t xml:space="preserve">CR7 7JN                  </t>
  </si>
  <si>
    <t xml:space="preserve">020 86897127                            </t>
  </si>
  <si>
    <t>FY689</t>
  </si>
  <si>
    <t>58 London Road</t>
  </si>
  <si>
    <t xml:space="preserve">SM4 5BE                  </t>
  </si>
  <si>
    <t>FY725</t>
  </si>
  <si>
    <t>2 Eden Park Avenue</t>
  </si>
  <si>
    <t xml:space="preserve">BR3 3HN                  </t>
  </si>
  <si>
    <t xml:space="preserve">020 86500087                            </t>
  </si>
  <si>
    <t>FAG66</t>
  </si>
  <si>
    <t>Gary Barber Pharmacies Ltd</t>
  </si>
  <si>
    <t>Wymans Brook Pharmacy</t>
  </si>
  <si>
    <t>Wymans Shopping Centre</t>
  </si>
  <si>
    <t>Windyridge Gardens</t>
  </si>
  <si>
    <t>Cheltenham, Glos.</t>
  </si>
  <si>
    <t xml:space="preserve">GL50 4RA                 </t>
  </si>
  <si>
    <t xml:space="preserve">01242 221988                            </t>
  </si>
  <si>
    <t>FAH31</t>
  </si>
  <si>
    <t>39-43 Cricklade Street</t>
  </si>
  <si>
    <t xml:space="preserve">GL7 1HY                  </t>
  </si>
  <si>
    <t xml:space="preserve">01285 653019                            </t>
  </si>
  <si>
    <t>FAL03</t>
  </si>
  <si>
    <t>33-35 Westgate Street</t>
  </si>
  <si>
    <t xml:space="preserve">BA1 1EL                  </t>
  </si>
  <si>
    <t xml:space="preserve">01225 482069                            </t>
  </si>
  <si>
    <t>FAQ29</t>
  </si>
  <si>
    <t>James Pharmacy</t>
  </si>
  <si>
    <t>19 St Georges Road</t>
  </si>
  <si>
    <t xml:space="preserve">GL50 3DT                 </t>
  </si>
  <si>
    <t xml:space="preserve">01242 522880                            </t>
  </si>
  <si>
    <t>2008-03-31</t>
  </si>
  <si>
    <t>FAQ35</t>
  </si>
  <si>
    <t>2 Blacksmith Lane</t>
  </si>
  <si>
    <t>Churchdown</t>
  </si>
  <si>
    <t xml:space="preserve">GL3 2EU                  </t>
  </si>
  <si>
    <t xml:space="preserve">01452 856320                            </t>
  </si>
  <si>
    <t>FAQ86</t>
  </si>
  <si>
    <t>Chesterfield House</t>
  </si>
  <si>
    <t xml:space="preserve">BA3 2DD                  </t>
  </si>
  <si>
    <t xml:space="preserve">01761 413231                            </t>
  </si>
  <si>
    <t>FAQ87</t>
  </si>
  <si>
    <t xml:space="preserve">GL20 5JZ                 </t>
  </si>
  <si>
    <t xml:space="preserve">01684 292122                            </t>
  </si>
  <si>
    <t>FCF51</t>
  </si>
  <si>
    <t>62 Hewlett Road</t>
  </si>
  <si>
    <t xml:space="preserve">GL52 6AH                 </t>
  </si>
  <si>
    <t xml:space="preserve">01242 523762                            </t>
  </si>
  <si>
    <t>FCP66</t>
  </si>
  <si>
    <t>Swindon Health Cntr (Pd) Ltd</t>
  </si>
  <si>
    <t>Carfax Street</t>
  </si>
  <si>
    <t>Swindon,Wiltshire</t>
  </si>
  <si>
    <t xml:space="preserve">SN1 1ED                  </t>
  </si>
  <si>
    <t>FCR00</t>
  </si>
  <si>
    <t>Matson Pharmacy</t>
  </si>
  <si>
    <t>87 Matson Avenue</t>
  </si>
  <si>
    <t xml:space="preserve">GL4 6LL                  </t>
  </si>
  <si>
    <t xml:space="preserve">01452 526067                            </t>
  </si>
  <si>
    <t>FCW44</t>
  </si>
  <si>
    <t>42 Park Road</t>
  </si>
  <si>
    <t>Berry Hill</t>
  </si>
  <si>
    <t xml:space="preserve">GL16 7AG                 </t>
  </si>
  <si>
    <t xml:space="preserve">01594 832225                            </t>
  </si>
  <si>
    <t>FC443</t>
  </si>
  <si>
    <t>Facechoice LTD</t>
  </si>
  <si>
    <t>Facechoice Pharmacy</t>
  </si>
  <si>
    <t>Freshbrook Village Centre</t>
  </si>
  <si>
    <t>Freshbrook</t>
  </si>
  <si>
    <t xml:space="preserve">SN5 8LY                  </t>
  </si>
  <si>
    <t xml:space="preserve">01793 870226                            </t>
  </si>
  <si>
    <t>FC964</t>
  </si>
  <si>
    <t>Winchcombe</t>
  </si>
  <si>
    <t xml:space="preserve">GL54 5LJ                 </t>
  </si>
  <si>
    <t xml:space="preserve">01242 602305                            </t>
  </si>
  <si>
    <t>FDH89</t>
  </si>
  <si>
    <t>8 Bishops Walk</t>
  </si>
  <si>
    <t xml:space="preserve">GL20 5LQ                 </t>
  </si>
  <si>
    <t xml:space="preserve">01684 293125                            </t>
  </si>
  <si>
    <t>FDL80</t>
  </si>
  <si>
    <t>10 Sussex Square</t>
  </si>
  <si>
    <t>Walcot</t>
  </si>
  <si>
    <t xml:space="preserve">SN3 3BJ                  </t>
  </si>
  <si>
    <t xml:space="preserve">01793 520262                            </t>
  </si>
  <si>
    <t>FDR22</t>
  </si>
  <si>
    <t>22 Court Road</t>
  </si>
  <si>
    <t xml:space="preserve">GL3 4EP                  </t>
  </si>
  <si>
    <t xml:space="preserve">01452 863985                            </t>
  </si>
  <si>
    <t>FDT34</t>
  </si>
  <si>
    <t>Stratford Road</t>
  </si>
  <si>
    <t xml:space="preserve">GL5 4AG                  </t>
  </si>
  <si>
    <t>FDX18</t>
  </si>
  <si>
    <t>Jephson RA</t>
  </si>
  <si>
    <t>Barrett Way</t>
  </si>
  <si>
    <t>Wroughton, Swindon</t>
  </si>
  <si>
    <t xml:space="preserve">SN4 9LW                  </t>
  </si>
  <si>
    <t xml:space="preserve">01793 812250                            </t>
  </si>
  <si>
    <t>FD597</t>
  </si>
  <si>
    <t>Shurdington Road</t>
  </si>
  <si>
    <t>Up Hatherley</t>
  </si>
  <si>
    <t xml:space="preserve">GL51 3BW                 </t>
  </si>
  <si>
    <t xml:space="preserve">01242 862803                            </t>
  </si>
  <si>
    <t>FD840</t>
  </si>
  <si>
    <t>Rodbourne Pharmacy Ltd</t>
  </si>
  <si>
    <t>Rodbourne Pharmacy</t>
  </si>
  <si>
    <t>167 Rodbourne Road</t>
  </si>
  <si>
    <t xml:space="preserve">SN2 2AY                  </t>
  </si>
  <si>
    <t xml:space="preserve">01793 642214                            </t>
  </si>
  <si>
    <t>FEE03</t>
  </si>
  <si>
    <t>Al-Shafa Limited</t>
  </si>
  <si>
    <t>105 Barton Street</t>
  </si>
  <si>
    <t xml:space="preserve">01452 386604                            </t>
  </si>
  <si>
    <t>FEJ34</t>
  </si>
  <si>
    <t>18 Regent Street</t>
  </si>
  <si>
    <t xml:space="preserve">GL50 1HE                 </t>
  </si>
  <si>
    <t xml:space="preserve">01242 522412                            </t>
  </si>
  <si>
    <t>FEN73</t>
  </si>
  <si>
    <t>St Pauls Medical Centre</t>
  </si>
  <si>
    <t>121 Swindon Road</t>
  </si>
  <si>
    <t xml:space="preserve">GL50 4DP                 </t>
  </si>
  <si>
    <t xml:space="preserve">01242 571590                            </t>
  </si>
  <si>
    <t>FFF73</t>
  </si>
  <si>
    <t>Nkd Healthcare Limited</t>
  </si>
  <si>
    <t>12 Rotunda Terrace</t>
  </si>
  <si>
    <t>Montpellier Street</t>
  </si>
  <si>
    <t xml:space="preserve">GL50 1SW                 </t>
  </si>
  <si>
    <t xml:space="preserve">01242 522130                            </t>
  </si>
  <si>
    <t>FFJ13</t>
  </si>
  <si>
    <t>Rosebank Surgery</t>
  </si>
  <si>
    <t>153c Stroud Road</t>
  </si>
  <si>
    <t xml:space="preserve">GL1 5JL                  </t>
  </si>
  <si>
    <t xml:space="preserve">01452 523205                            </t>
  </si>
  <si>
    <t>FFJ93</t>
  </si>
  <si>
    <t>Barber GF</t>
  </si>
  <si>
    <t>Cotswold Pharmacy</t>
  </si>
  <si>
    <t>Northleach</t>
  </si>
  <si>
    <t xml:space="preserve">GL54 3EG                 </t>
  </si>
  <si>
    <t xml:space="preserve">01451 860295                            </t>
  </si>
  <si>
    <t>2000-03-10</t>
  </si>
  <si>
    <t>FFX95</t>
  </si>
  <si>
    <t>Mr Michael J Taylor</t>
  </si>
  <si>
    <t>87 Bradford Road</t>
  </si>
  <si>
    <t>Combe Down</t>
  </si>
  <si>
    <t xml:space="preserve">BA2 5BP                  </t>
  </si>
  <si>
    <t xml:space="preserve">01225 833640                            </t>
  </si>
  <si>
    <t>2002-09-27</t>
  </si>
  <si>
    <t>FF786</t>
  </si>
  <si>
    <t>Sainsbury's Instore Pharmacy</t>
  </si>
  <si>
    <t>Stratton St.Margaret</t>
  </si>
  <si>
    <t xml:space="preserve">SN3 4EW                  </t>
  </si>
  <si>
    <t xml:space="preserve">01793 831706                            </t>
  </si>
  <si>
    <t>2008-03-29</t>
  </si>
  <si>
    <t>FGD72</t>
  </si>
  <si>
    <t>24 Ashcroft Gardens</t>
  </si>
  <si>
    <t xml:space="preserve">GL7 1RB                  </t>
  </si>
  <si>
    <t xml:space="preserve">01285 658217                            </t>
  </si>
  <si>
    <t>FGH83</t>
  </si>
  <si>
    <t>9 Elm Tree Avenue</t>
  </si>
  <si>
    <t xml:space="preserve">BA3 3SX                  </t>
  </si>
  <si>
    <t xml:space="preserve">01761 434692                            </t>
  </si>
  <si>
    <t>FGJ51</t>
  </si>
  <si>
    <t>Mcparland Ha (Chemist) Ltd</t>
  </si>
  <si>
    <t>Ashington Way Pharmacy</t>
  </si>
  <si>
    <t>Ashington Way</t>
  </si>
  <si>
    <t>Westlea</t>
  </si>
  <si>
    <t xml:space="preserve">SN5 7XT                  </t>
  </si>
  <si>
    <t>FGK88</t>
  </si>
  <si>
    <t>The Painswick Pharmacy Ltd</t>
  </si>
  <si>
    <t>Painswick Pharmacy</t>
  </si>
  <si>
    <t>Painswick</t>
  </si>
  <si>
    <t xml:space="preserve">GL6 6XH                  </t>
  </si>
  <si>
    <t>FGL17</t>
  </si>
  <si>
    <t>1-3 Bell Walk</t>
  </si>
  <si>
    <t xml:space="preserve">GL1 1XH                  </t>
  </si>
  <si>
    <t xml:space="preserve">01452 301146                            </t>
  </si>
  <si>
    <t>FGN26</t>
  </si>
  <si>
    <t>Robinson J</t>
  </si>
  <si>
    <t>Charlton Pharmacy</t>
  </si>
  <si>
    <t>39 Lyefield Road West</t>
  </si>
  <si>
    <t>Charlton Kings</t>
  </si>
  <si>
    <t xml:space="preserve">GL53 8HA                 </t>
  </si>
  <si>
    <t xml:space="preserve">01242 522207                            </t>
  </si>
  <si>
    <t>FG072</t>
  </si>
  <si>
    <t xml:space="preserve">BS31 1DX                 </t>
  </si>
  <si>
    <t xml:space="preserve">0117 9863678                            </t>
  </si>
  <si>
    <t>FG509</t>
  </si>
  <si>
    <t>O'connor S</t>
  </si>
  <si>
    <t>O'connor Pharmacies Ltd</t>
  </si>
  <si>
    <t>Hucclecote Pharmacy</t>
  </si>
  <si>
    <t>7 Glenville Parade</t>
  </si>
  <si>
    <t xml:space="preserve">GL3 3ES                  </t>
  </si>
  <si>
    <t xml:space="preserve">01452 616906                            </t>
  </si>
  <si>
    <t>FG766</t>
  </si>
  <si>
    <t>Gary Barber Pharmacies Limited</t>
  </si>
  <si>
    <t>80 Tennyson Road</t>
  </si>
  <si>
    <t>St.Marks</t>
  </si>
  <si>
    <t xml:space="preserve">GL51 7DB                 </t>
  </si>
  <si>
    <t xml:space="preserve">01242 512333                            </t>
  </si>
  <si>
    <t>FHE77</t>
  </si>
  <si>
    <t>Combe Down Surgery</t>
  </si>
  <si>
    <t>Combe Down House</t>
  </si>
  <si>
    <t>The Avenue,Combe Down</t>
  </si>
  <si>
    <t xml:space="preserve">BA2 5EG                  </t>
  </si>
  <si>
    <t xml:space="preserve">01225 833195                            </t>
  </si>
  <si>
    <t>FHG31</t>
  </si>
  <si>
    <t>38-46 Eastgate Street</t>
  </si>
  <si>
    <t xml:space="preserve">GL1 1PU                  </t>
  </si>
  <si>
    <t>FHW13</t>
  </si>
  <si>
    <t>41 Long Street</t>
  </si>
  <si>
    <t xml:space="preserve">01666 502314                            </t>
  </si>
  <si>
    <t>FH018</t>
  </si>
  <si>
    <t>Pharmacy Complete Ltd</t>
  </si>
  <si>
    <t>Stroud Road Pharmacy</t>
  </si>
  <si>
    <t>153a Stroud Road</t>
  </si>
  <si>
    <t xml:space="preserve">GL1 5JJ                  </t>
  </si>
  <si>
    <t xml:space="preserve">01452 523937                            </t>
  </si>
  <si>
    <t>FH238</t>
  </si>
  <si>
    <t xml:space="preserve">0117 9863247                            </t>
  </si>
  <si>
    <t>FH641</t>
  </si>
  <si>
    <t>3 Claremont Terrace</t>
  </si>
  <si>
    <t>Camden Rd, Fairfield Park</t>
  </si>
  <si>
    <t xml:space="preserve">BA1 6EH                  </t>
  </si>
  <si>
    <t xml:space="preserve">01225 319445                            </t>
  </si>
  <si>
    <t>2004-06-21</t>
  </si>
  <si>
    <t>FH815</t>
  </si>
  <si>
    <t>Haydon Wick</t>
  </si>
  <si>
    <t xml:space="preserve">SN25 3QQ                 </t>
  </si>
  <si>
    <t xml:space="preserve">01793 705322                            </t>
  </si>
  <si>
    <t>1991-03-28</t>
  </si>
  <si>
    <t>FJJ49</t>
  </si>
  <si>
    <t>Kingswood Avenue</t>
  </si>
  <si>
    <t>Park North</t>
  </si>
  <si>
    <t xml:space="preserve">SN3 2RJ                  </t>
  </si>
  <si>
    <t xml:space="preserve">01793 527757                            </t>
  </si>
  <si>
    <t>FJL09</t>
  </si>
  <si>
    <t>30-32 Westgate Street</t>
  </si>
  <si>
    <t xml:space="preserve">01225 336198                            </t>
  </si>
  <si>
    <t>FJQ81</t>
  </si>
  <si>
    <t>Greenbridge Retail Park</t>
  </si>
  <si>
    <t>Sratton Road, Swindon</t>
  </si>
  <si>
    <t xml:space="preserve">SN3 3SG                  </t>
  </si>
  <si>
    <t xml:space="preserve">01793 423838                            </t>
  </si>
  <si>
    <t>2005-11-07</t>
  </si>
  <si>
    <t>FJV57</t>
  </si>
  <si>
    <t>256 London Road</t>
  </si>
  <si>
    <t xml:space="preserve">GL52 6HS                 </t>
  </si>
  <si>
    <t xml:space="preserve">01242 515143                            </t>
  </si>
  <si>
    <t>FKE13</t>
  </si>
  <si>
    <t>Lifestyle Pharmacy Ltd</t>
  </si>
  <si>
    <t>15 Westgate Street</t>
  </si>
  <si>
    <t xml:space="preserve">BA1 1EQ                  </t>
  </si>
  <si>
    <t xml:space="preserve">01225 465576                            </t>
  </si>
  <si>
    <t>FKE91</t>
  </si>
  <si>
    <t>Jones G Pharmacy Ltd</t>
  </si>
  <si>
    <t>Shrivenham Pharmacy</t>
  </si>
  <si>
    <t>50a High Street</t>
  </si>
  <si>
    <t>Shrivenham</t>
  </si>
  <si>
    <t xml:space="preserve">SN6 8AA                  </t>
  </si>
  <si>
    <t xml:space="preserve">01793 783336                            </t>
  </si>
  <si>
    <t>FKH73</t>
  </si>
  <si>
    <t>Ah Hale Investments Limited</t>
  </si>
  <si>
    <t>Widcombe Pharmacy</t>
  </si>
  <si>
    <t>4a Widcombe Parade</t>
  </si>
  <si>
    <t>Widcombe</t>
  </si>
  <si>
    <t xml:space="preserve">BA2 4JT                  </t>
  </si>
  <si>
    <t xml:space="preserve">01225 447924                            </t>
  </si>
  <si>
    <t>FKJ18</t>
  </si>
  <si>
    <t>60-61 High Street</t>
  </si>
  <si>
    <t xml:space="preserve">01453 764079                            </t>
  </si>
  <si>
    <t>FKV98</t>
  </si>
  <si>
    <t>Hanks Hg Ltd</t>
  </si>
  <si>
    <t>Hawthorne Pharmacy</t>
  </si>
  <si>
    <t>261 Cricklade Road</t>
  </si>
  <si>
    <t>Gorse Hill</t>
  </si>
  <si>
    <t xml:space="preserve">SN2 1AE                  </t>
  </si>
  <si>
    <t>FLC70</t>
  </si>
  <si>
    <t>Curie Avenue</t>
  </si>
  <si>
    <t xml:space="preserve">SN1 4GB                  </t>
  </si>
  <si>
    <t xml:space="preserve">01793 495979                            </t>
  </si>
  <si>
    <t>FLW74</t>
  </si>
  <si>
    <t>Chipping Campden Pharmacy</t>
  </si>
  <si>
    <t>Chipping Campden</t>
  </si>
  <si>
    <t xml:space="preserve">GL55 6HB                 </t>
  </si>
  <si>
    <t xml:space="preserve">01386 840251                            </t>
  </si>
  <si>
    <t>FL213</t>
  </si>
  <si>
    <t>Opal Pharmacy Limited</t>
  </si>
  <si>
    <t>Cheltenham Pharmacy</t>
  </si>
  <si>
    <t>Springbank Comm Res Ctr</t>
  </si>
  <si>
    <t>Springbank Way</t>
  </si>
  <si>
    <t xml:space="preserve">GL51 0LG                 </t>
  </si>
  <si>
    <t xml:space="preserve">01242 255061                            </t>
  </si>
  <si>
    <t>FMG81</t>
  </si>
  <si>
    <t>The Co-Op Foodstore</t>
  </si>
  <si>
    <t>Dockham Road</t>
  </si>
  <si>
    <t xml:space="preserve">GL14 2AQ                 </t>
  </si>
  <si>
    <t xml:space="preserve">01594 822131                            </t>
  </si>
  <si>
    <t>FML28</t>
  </si>
  <si>
    <t>Barnett Way</t>
  </si>
  <si>
    <t>Barnwood</t>
  </si>
  <si>
    <t xml:space="preserve">GL4 7RT                  </t>
  </si>
  <si>
    <t>2006-06-09</t>
  </si>
  <si>
    <t>FMQ83</t>
  </si>
  <si>
    <t>Orbital Shopping Park</t>
  </si>
  <si>
    <t>Thamesdown Road</t>
  </si>
  <si>
    <t xml:space="preserve">SN25 4AN                 </t>
  </si>
  <si>
    <t xml:space="preserve">01793 728569                            </t>
  </si>
  <si>
    <t>2006-01-02</t>
  </si>
  <si>
    <t>FMR55</t>
  </si>
  <si>
    <t>Honeybourne Way</t>
  </si>
  <si>
    <t xml:space="preserve">GL50 3QW                 </t>
  </si>
  <si>
    <t xml:space="preserve">01242 512120                            </t>
  </si>
  <si>
    <t>FM653</t>
  </si>
  <si>
    <t>27 Maylane</t>
  </si>
  <si>
    <t>Dursley</t>
  </si>
  <si>
    <t xml:space="preserve">GL11 4JN                 </t>
  </si>
  <si>
    <t xml:space="preserve">01453 543886                            </t>
  </si>
  <si>
    <t>FM750</t>
  </si>
  <si>
    <t>Highworth Pharmacy</t>
  </si>
  <si>
    <t xml:space="preserve">SN6 7AA                  </t>
  </si>
  <si>
    <t xml:space="preserve">01793 762220                            </t>
  </si>
  <si>
    <t>FNM51</t>
  </si>
  <si>
    <t>St Oswald's Road</t>
  </si>
  <si>
    <t xml:space="preserve">GL1 2SG                  </t>
  </si>
  <si>
    <t xml:space="preserve">01452 366447                            </t>
  </si>
  <si>
    <t>2009-10-04</t>
  </si>
  <si>
    <t>FNP91</t>
  </si>
  <si>
    <t>20 Parsonage Street</t>
  </si>
  <si>
    <t xml:space="preserve">GL11 4EA                 </t>
  </si>
  <si>
    <t xml:space="preserve">01453 542321                            </t>
  </si>
  <si>
    <t>FN075</t>
  </si>
  <si>
    <t>41-51 Silver Street</t>
  </si>
  <si>
    <t xml:space="preserve">SP1 2NG                  </t>
  </si>
  <si>
    <t xml:space="preserve">01722 333233                            </t>
  </si>
  <si>
    <t>FN213</t>
  </si>
  <si>
    <t>Unit F Gallagher Rtl Park</t>
  </si>
  <si>
    <t>Tewkesbury Road</t>
  </si>
  <si>
    <t xml:space="preserve">GL51 9RR                 </t>
  </si>
  <si>
    <t xml:space="preserve">01242 269387                            </t>
  </si>
  <si>
    <t>FN326</t>
  </si>
  <si>
    <t>100 Mount Road</t>
  </si>
  <si>
    <t>Southdown</t>
  </si>
  <si>
    <t xml:space="preserve">BA2 1LN                  </t>
  </si>
  <si>
    <t xml:space="preserve">01225 423391                            </t>
  </si>
  <si>
    <t>FN795</t>
  </si>
  <si>
    <t>Horton G Ltd</t>
  </si>
  <si>
    <t xml:space="preserve">GL7 2NX                  </t>
  </si>
  <si>
    <t>FPL54</t>
  </si>
  <si>
    <t>70-72 Parsonage Street</t>
  </si>
  <si>
    <t xml:space="preserve">GL11 4AA                 </t>
  </si>
  <si>
    <t>FPM05</t>
  </si>
  <si>
    <t>Severnvale Surgery</t>
  </si>
  <si>
    <t>St James, Quedgeley</t>
  </si>
  <si>
    <t xml:space="preserve">GL2 4WD                  </t>
  </si>
  <si>
    <t xml:space="preserve">01452 728297                            </t>
  </si>
  <si>
    <t>FPN13</t>
  </si>
  <si>
    <t>Edwards C</t>
  </si>
  <si>
    <t>Box Pharmacy</t>
  </si>
  <si>
    <t>Box</t>
  </si>
  <si>
    <t xml:space="preserve">SN13 8NN                 </t>
  </si>
  <si>
    <t xml:space="preserve">01225 742552                            </t>
  </si>
  <si>
    <t>1999-10-29</t>
  </si>
  <si>
    <t>FPN69</t>
  </si>
  <si>
    <t>16 Palomino Place</t>
  </si>
  <si>
    <t>Leigh Park Local Centre</t>
  </si>
  <si>
    <t xml:space="preserve">BA13 3SD                 </t>
  </si>
  <si>
    <t xml:space="preserve">01373 827283                            </t>
  </si>
  <si>
    <t>FPP19</t>
  </si>
  <si>
    <t>Abbey Meads Medical Ctr</t>
  </si>
  <si>
    <t>Elstree Way</t>
  </si>
  <si>
    <t>Abbey Meads</t>
  </si>
  <si>
    <t xml:space="preserve">SN25 4YX                 </t>
  </si>
  <si>
    <t>1999-03-15</t>
  </si>
  <si>
    <t>FP048</t>
  </si>
  <si>
    <t>16 Millyard</t>
  </si>
  <si>
    <t xml:space="preserve">GL6 0AG                  </t>
  </si>
  <si>
    <t xml:space="preserve">01453 835501                            </t>
  </si>
  <si>
    <t>FP399</t>
  </si>
  <si>
    <t>1 Old Cheltenham Road</t>
  </si>
  <si>
    <t>Longlevens</t>
  </si>
  <si>
    <t xml:space="preserve">GL2 0AS                  </t>
  </si>
  <si>
    <t xml:space="preserve">01452 523338                            </t>
  </si>
  <si>
    <t>FP764</t>
  </si>
  <si>
    <t>12 London Road</t>
  </si>
  <si>
    <t xml:space="preserve">GL1 3NE                  </t>
  </si>
  <si>
    <t xml:space="preserve">01452 300181                            </t>
  </si>
  <si>
    <t>FQL86</t>
  </si>
  <si>
    <t>16b Chapel Street</t>
  </si>
  <si>
    <t>Cam</t>
  </si>
  <si>
    <t xml:space="preserve">GL11 5NU                 </t>
  </si>
  <si>
    <t xml:space="preserve">01453 543177                            </t>
  </si>
  <si>
    <t>FQV02</t>
  </si>
  <si>
    <t>2 Elmbridge Road</t>
  </si>
  <si>
    <t xml:space="preserve">GL2 0NZ                  </t>
  </si>
  <si>
    <t xml:space="preserve">01452 503939                            </t>
  </si>
  <si>
    <t>FQ300</t>
  </si>
  <si>
    <t>139 Bath Road</t>
  </si>
  <si>
    <t xml:space="preserve">GL53 7LT                 </t>
  </si>
  <si>
    <t xml:space="preserve">01242 522204                            </t>
  </si>
  <si>
    <t>FQ484</t>
  </si>
  <si>
    <t>Hale A H Ltd</t>
  </si>
  <si>
    <t>The Bathwick Pharmacy</t>
  </si>
  <si>
    <t>8 Argyle Street</t>
  </si>
  <si>
    <t xml:space="preserve">BA2 4BQ                  </t>
  </si>
  <si>
    <t>FQ775</t>
  </si>
  <si>
    <t>Mckendrick CJ</t>
  </si>
  <si>
    <t>123 Commercial Road</t>
  </si>
  <si>
    <t xml:space="preserve">SN1 5PL                  </t>
  </si>
  <si>
    <t xml:space="preserve">01793 535041                            </t>
  </si>
  <si>
    <t>FRD99</t>
  </si>
  <si>
    <t>3 Brunel Plaza</t>
  </si>
  <si>
    <t xml:space="preserve">SN1 1LF                  </t>
  </si>
  <si>
    <t>FRG47</t>
  </si>
  <si>
    <t>St Margarets Chase</t>
  </si>
  <si>
    <t>Highworth Road</t>
  </si>
  <si>
    <t>Stratton St Margaret</t>
  </si>
  <si>
    <t xml:space="preserve">SN3 4BF                  </t>
  </si>
  <si>
    <t xml:space="preserve">01793 822181                            </t>
  </si>
  <si>
    <t>FRM92</t>
  </si>
  <si>
    <t>Miniksha PUN</t>
  </si>
  <si>
    <t>Timsbury Pharmacy</t>
  </si>
  <si>
    <t>Timsbury</t>
  </si>
  <si>
    <t xml:space="preserve">BA2 0HT                  </t>
  </si>
  <si>
    <t xml:space="preserve">01761 470476                            </t>
  </si>
  <si>
    <t>FTE07</t>
  </si>
  <si>
    <t>Upper Weston</t>
  </si>
  <si>
    <t xml:space="preserve">BA1 4DF                  </t>
  </si>
  <si>
    <t xml:space="preserve">01225 421644                            </t>
  </si>
  <si>
    <t>FTF64</t>
  </si>
  <si>
    <t xml:space="preserve">01793 707770                            </t>
  </si>
  <si>
    <t>FTG68</t>
  </si>
  <si>
    <t>In Store Pharmacy</t>
  </si>
  <si>
    <t>Ashworth Road</t>
  </si>
  <si>
    <t>Bridgmead</t>
  </si>
  <si>
    <t xml:space="preserve">SN5 7AA                  </t>
  </si>
  <si>
    <t xml:space="preserve">01793 420046                            </t>
  </si>
  <si>
    <t>FTK05</t>
  </si>
  <si>
    <t>5 Glevum Centre</t>
  </si>
  <si>
    <t>Abbeydale</t>
  </si>
  <si>
    <t xml:space="preserve">GL4 4FF                  </t>
  </si>
  <si>
    <t xml:space="preserve">01452 417714                            </t>
  </si>
  <si>
    <t>FTT60</t>
  </si>
  <si>
    <t>197/199 High Street</t>
  </si>
  <si>
    <t xml:space="preserve">GL50 1DB                 </t>
  </si>
  <si>
    <t xml:space="preserve">01242 527084                            </t>
  </si>
  <si>
    <t>FT344</t>
  </si>
  <si>
    <t>28 Brock Street</t>
  </si>
  <si>
    <t xml:space="preserve">BA1 2LN                  </t>
  </si>
  <si>
    <t xml:space="preserve">01225 426998                            </t>
  </si>
  <si>
    <t>FT390</t>
  </si>
  <si>
    <t>Maroch Healthcare Ltd</t>
  </si>
  <si>
    <t>Mitcheldean Pharmacy</t>
  </si>
  <si>
    <t>5 Churchill Way</t>
  </si>
  <si>
    <t>Mitcheldean</t>
  </si>
  <si>
    <t xml:space="preserve">GL17 0AZ                 </t>
  </si>
  <si>
    <t xml:space="preserve">01594 544997                            </t>
  </si>
  <si>
    <t>FVC88</t>
  </si>
  <si>
    <t>33 Morley Avenue</t>
  </si>
  <si>
    <t xml:space="preserve">GL3 2BL                  </t>
  </si>
  <si>
    <t xml:space="preserve">01452 712286                            </t>
  </si>
  <si>
    <t>FVP70</t>
  </si>
  <si>
    <t xml:space="preserve">GL52 3AR                 </t>
  </si>
  <si>
    <t xml:space="preserve">01242 244318                            </t>
  </si>
  <si>
    <t>FV354</t>
  </si>
  <si>
    <t>35 Wood Street</t>
  </si>
  <si>
    <t xml:space="preserve">SN1 4AN                  </t>
  </si>
  <si>
    <t>FV819</t>
  </si>
  <si>
    <t>Unit G, Hackett Place</t>
  </si>
  <si>
    <t>Paxcroft Mead, Hilperton</t>
  </si>
  <si>
    <t xml:space="preserve">BA14 7GW                 </t>
  </si>
  <si>
    <t xml:space="preserve">01225 759143                            </t>
  </si>
  <si>
    <t>FWH29</t>
  </si>
  <si>
    <t>Swindon Pharmacies Ltd</t>
  </si>
  <si>
    <t>Old Town Pharmacy</t>
  </si>
  <si>
    <t>Co-Operative Store</t>
  </si>
  <si>
    <t xml:space="preserve">SN1 3EG                  </t>
  </si>
  <si>
    <t xml:space="preserve">01793 495499                            </t>
  </si>
  <si>
    <t>2004-01-23</t>
  </si>
  <si>
    <t>FW044</t>
  </si>
  <si>
    <t>Beachley Road</t>
  </si>
  <si>
    <t>Sedbury</t>
  </si>
  <si>
    <t>Chepstow</t>
  </si>
  <si>
    <t xml:space="preserve">NP16 7AA                 </t>
  </si>
  <si>
    <t xml:space="preserve">01291 622532                            </t>
  </si>
  <si>
    <t>FW199</t>
  </si>
  <si>
    <t>Gallagher Retail Park</t>
  </si>
  <si>
    <t xml:space="preserve">01452 253093                            </t>
  </si>
  <si>
    <t>2007-03-24</t>
  </si>
  <si>
    <t>FW879</t>
  </si>
  <si>
    <t>Newbridge Road Surgery</t>
  </si>
  <si>
    <t>129 Newbridge Hill</t>
  </si>
  <si>
    <t xml:space="preserve">BA1 3PT                  </t>
  </si>
  <si>
    <t xml:space="preserve">01225 424401                            </t>
  </si>
  <si>
    <t>FXD56</t>
  </si>
  <si>
    <t>Grantley House</t>
  </si>
  <si>
    <t>43 Long Street</t>
  </si>
  <si>
    <t>Wotton-Under-Edge</t>
  </si>
  <si>
    <t xml:space="preserve">GL12 7BX                 </t>
  </si>
  <si>
    <t xml:space="preserve">01453 843171                            </t>
  </si>
  <si>
    <t>FX007</t>
  </si>
  <si>
    <t>Sparcells Pharma Ltd</t>
  </si>
  <si>
    <t>Sparcells Pharmacy</t>
  </si>
  <si>
    <t>Midwinter Close</t>
  </si>
  <si>
    <t xml:space="preserve">SN5 5AN                  </t>
  </si>
  <si>
    <t xml:space="preserve">01793 877760                            </t>
  </si>
  <si>
    <t>2011-02-10</t>
  </si>
  <si>
    <t>FX290</t>
  </si>
  <si>
    <t>S P Medley Ltd</t>
  </si>
  <si>
    <t>Hawes Whiston &amp; Co.</t>
  </si>
  <si>
    <t>38 St.James Square</t>
  </si>
  <si>
    <t xml:space="preserve">BA1 2TU                  </t>
  </si>
  <si>
    <t xml:space="preserve">01225 424662                            </t>
  </si>
  <si>
    <t>FX334</t>
  </si>
  <si>
    <t>Mr Mj Hambrey</t>
  </si>
  <si>
    <t>Newnham Pharmacy</t>
  </si>
  <si>
    <t>Newnham-On-Severn</t>
  </si>
  <si>
    <t xml:space="preserve">GL14 1BB                 </t>
  </si>
  <si>
    <t xml:space="preserve">01594 516276                            </t>
  </si>
  <si>
    <t>FYN10</t>
  </si>
  <si>
    <t>Eldene Pharmacy Ltd</t>
  </si>
  <si>
    <t>Colingsmead</t>
  </si>
  <si>
    <t>Eldene</t>
  </si>
  <si>
    <t xml:space="preserve">SN3 3TQ                  </t>
  </si>
  <si>
    <t xml:space="preserve">01793 692073                            </t>
  </si>
  <si>
    <t>FYT07</t>
  </si>
  <si>
    <t>Nolan JR</t>
  </si>
  <si>
    <t>Hounsell &amp; Greene</t>
  </si>
  <si>
    <t>45 Upper Oldfield Park</t>
  </si>
  <si>
    <t xml:space="preserve">BA2 3HT                  </t>
  </si>
  <si>
    <t xml:space="preserve">01225 422960                            </t>
  </si>
  <si>
    <t>1995-10-04</t>
  </si>
  <si>
    <t>FY942</t>
  </si>
  <si>
    <t>Stonehouse Pharmacy</t>
  </si>
  <si>
    <t>High Street Medical Ctre</t>
  </si>
  <si>
    <t xml:space="preserve">GL10 2NG                 </t>
  </si>
  <si>
    <t xml:space="preserve">01453 823184                            </t>
  </si>
  <si>
    <t>FAG80</t>
  </si>
  <si>
    <t>Blackbrook Medical Centre</t>
  </si>
  <si>
    <t>Lisieux Way</t>
  </si>
  <si>
    <t xml:space="preserve">TA1 2LB                  </t>
  </si>
  <si>
    <t xml:space="preserve">01823 324280                            </t>
  </si>
  <si>
    <t>FAG83</t>
  </si>
  <si>
    <t>22a Lodgeside Avenue</t>
  </si>
  <si>
    <t xml:space="preserve">BS15 1NH                 </t>
  </si>
  <si>
    <t xml:space="preserve">0117 9476766                            </t>
  </si>
  <si>
    <t>FAL04</t>
  </si>
  <si>
    <t>67 St John's Road</t>
  </si>
  <si>
    <t xml:space="preserve">BA21 5NJ                 </t>
  </si>
  <si>
    <t xml:space="preserve">01935 421768                            </t>
  </si>
  <si>
    <t>FAN74</t>
  </si>
  <si>
    <t>10 Broad Street</t>
  </si>
  <si>
    <t xml:space="preserve">BS16 5NX                 </t>
  </si>
  <si>
    <t xml:space="preserve">0117 9569450                            </t>
  </si>
  <si>
    <t>FAP59</t>
  </si>
  <si>
    <t xml:space="preserve">BA20 2HB                 </t>
  </si>
  <si>
    <t xml:space="preserve">01935 709500                            </t>
  </si>
  <si>
    <t>FA296</t>
  </si>
  <si>
    <t>6 East Street</t>
  </si>
  <si>
    <t>Ilminster</t>
  </si>
  <si>
    <t xml:space="preserve">TA19 0AJ                 </t>
  </si>
  <si>
    <t xml:space="preserve">01460 52648                             </t>
  </si>
  <si>
    <t>FA384</t>
  </si>
  <si>
    <t>Mr Jayavardhan Reddy Katta</t>
  </si>
  <si>
    <t>Jays Pharmacy</t>
  </si>
  <si>
    <t>5 Waterloo Street</t>
  </si>
  <si>
    <t xml:space="preserve">BS23 1LA                 </t>
  </si>
  <si>
    <t xml:space="preserve">01934 629002                            </t>
  </si>
  <si>
    <t>2014-05-12</t>
  </si>
  <si>
    <t>FA801</t>
  </si>
  <si>
    <t>94-96 East Street</t>
  </si>
  <si>
    <t xml:space="preserve">BS3 4EY                  </t>
  </si>
  <si>
    <t>FA831</t>
  </si>
  <si>
    <t>Quantock Pharmacy</t>
  </si>
  <si>
    <t>11 Swain Street</t>
  </si>
  <si>
    <t>Watchet</t>
  </si>
  <si>
    <t xml:space="preserve">TA23 0AB                 </t>
  </si>
  <si>
    <t xml:space="preserve">01984 631343                            </t>
  </si>
  <si>
    <t>FCE52</t>
  </si>
  <si>
    <t>137 Church Rd</t>
  </si>
  <si>
    <t>Bishopsworth</t>
  </si>
  <si>
    <t xml:space="preserve">BS13 8JZ                 </t>
  </si>
  <si>
    <t xml:space="preserve">0117 9647567                            </t>
  </si>
  <si>
    <t>FCM40</t>
  </si>
  <si>
    <t>Bradgate Surgery</t>
  </si>
  <si>
    <t>Ardenton Walk</t>
  </si>
  <si>
    <t xml:space="preserve">BS10 6SP                 </t>
  </si>
  <si>
    <t xml:space="preserve">0117 9501848                            </t>
  </si>
  <si>
    <t>FCT35</t>
  </si>
  <si>
    <t>The Marina Health Centre</t>
  </si>
  <si>
    <t>2 Haven View, Portishead</t>
  </si>
  <si>
    <t xml:space="preserve">BS20 7QA                 </t>
  </si>
  <si>
    <t xml:space="preserve">01275 846505                            </t>
  </si>
  <si>
    <t>FCV59</t>
  </si>
  <si>
    <t>Ferndene, Brook Way</t>
  </si>
  <si>
    <t xml:space="preserve">BS32 9DF                 </t>
  </si>
  <si>
    <t xml:space="preserve">01454 616030                            </t>
  </si>
  <si>
    <t>FCW38</t>
  </si>
  <si>
    <t>Tout Limited</t>
  </si>
  <si>
    <t>Tout's Pharmacy</t>
  </si>
  <si>
    <t>Budgens Cheddar</t>
  </si>
  <si>
    <t>Roynon Way</t>
  </si>
  <si>
    <t>Cheddar</t>
  </si>
  <si>
    <t xml:space="preserve">BS27 3RB                 </t>
  </si>
  <si>
    <t xml:space="preserve">01934 743991                            </t>
  </si>
  <si>
    <t>2011-11-10</t>
  </si>
  <si>
    <t>FC171</t>
  </si>
  <si>
    <t>105 Fore Street</t>
  </si>
  <si>
    <t>North Petherton</t>
  </si>
  <si>
    <t xml:space="preserve">TA6 6RY                  </t>
  </si>
  <si>
    <t xml:space="preserve">01278 662288                            </t>
  </si>
  <si>
    <t>FC382</t>
  </si>
  <si>
    <t>13 Gloucester Road North</t>
  </si>
  <si>
    <t>Filton Park</t>
  </si>
  <si>
    <t xml:space="preserve">BS7 0SG                  </t>
  </si>
  <si>
    <t xml:space="preserve">0117 9692317                            </t>
  </si>
  <si>
    <t>FC455</t>
  </si>
  <si>
    <t>2 Knowle West Health Park</t>
  </si>
  <si>
    <t>Downton Road, Knowle</t>
  </si>
  <si>
    <t xml:space="preserve">0117 9663632                            </t>
  </si>
  <si>
    <t>FC475</t>
  </si>
  <si>
    <t>Chard</t>
  </si>
  <si>
    <t xml:space="preserve">TA20 1QA                 </t>
  </si>
  <si>
    <t xml:space="preserve">01460 63051                             </t>
  </si>
  <si>
    <t>1992-11-07</t>
  </si>
  <si>
    <t>FC502</t>
  </si>
  <si>
    <t>Acorn Pharmacy Ltd</t>
  </si>
  <si>
    <t>95 Locks Hill</t>
  </si>
  <si>
    <t>Frome</t>
  </si>
  <si>
    <t xml:space="preserve">BA11 1NG                 </t>
  </si>
  <si>
    <t xml:space="preserve">01373 473693                            </t>
  </si>
  <si>
    <t>FC695</t>
  </si>
  <si>
    <t>Banwell Village Pharmacy Limited</t>
  </si>
  <si>
    <t>Banwell Village Pharmacy</t>
  </si>
  <si>
    <t>Westfield Road</t>
  </si>
  <si>
    <t>Banwell</t>
  </si>
  <si>
    <t xml:space="preserve">BS29 6AD                 </t>
  </si>
  <si>
    <t xml:space="preserve">01934 820944                            </t>
  </si>
  <si>
    <t>FDA63</t>
  </si>
  <si>
    <t>Shaunak's Pharmacy</t>
  </si>
  <si>
    <t>Hanham</t>
  </si>
  <si>
    <t xml:space="preserve">BS15 3QY                 </t>
  </si>
  <si>
    <t xml:space="preserve">0117 9673327                            </t>
  </si>
  <si>
    <t>FDG35</t>
  </si>
  <si>
    <t>34-38 Fore Street</t>
  </si>
  <si>
    <t>Bridgwater</t>
  </si>
  <si>
    <t xml:space="preserve">TA6 3NG                  </t>
  </si>
  <si>
    <t xml:space="preserve">01278 422011                            </t>
  </si>
  <si>
    <t>FDH15</t>
  </si>
  <si>
    <t>15-17 North Walk</t>
  </si>
  <si>
    <t xml:space="preserve">BS37 4AP                 </t>
  </si>
  <si>
    <t xml:space="preserve">01454 312589                            </t>
  </si>
  <si>
    <t>FDN44</t>
  </si>
  <si>
    <t>22 Market Street</t>
  </si>
  <si>
    <t>Highbridge</t>
  </si>
  <si>
    <t xml:space="preserve">TA9 3BT                  </t>
  </si>
  <si>
    <t xml:space="preserve">01278 783757                            </t>
  </si>
  <si>
    <t>1993-10-15</t>
  </si>
  <si>
    <t>FDR89</t>
  </si>
  <si>
    <t>Seaward Way</t>
  </si>
  <si>
    <t>Minehead</t>
  </si>
  <si>
    <t xml:space="preserve">TA24 5BY                 </t>
  </si>
  <si>
    <t xml:space="preserve">01643 432447                            </t>
  </si>
  <si>
    <t>FDV08</t>
  </si>
  <si>
    <t>Vine Surgery</t>
  </si>
  <si>
    <t>Hindhayes Road</t>
  </si>
  <si>
    <t>Street</t>
  </si>
  <si>
    <t xml:space="preserve">BA16 0ET                 </t>
  </si>
  <si>
    <t xml:space="preserve">01458 441522                            </t>
  </si>
  <si>
    <t>FDY39</t>
  </si>
  <si>
    <t>51 Clouds Hill Road</t>
  </si>
  <si>
    <t xml:space="preserve">BS5 7LE                  </t>
  </si>
  <si>
    <t xml:space="preserve">0117 9558544                            </t>
  </si>
  <si>
    <t>FD004</t>
  </si>
  <si>
    <t>Eddystone House</t>
  </si>
  <si>
    <t>Somerton</t>
  </si>
  <si>
    <t xml:space="preserve">TA11 7PR                 </t>
  </si>
  <si>
    <t xml:space="preserve">01458 272465                            </t>
  </si>
  <si>
    <t>FD554</t>
  </si>
  <si>
    <t>33 Sandy Park Road</t>
  </si>
  <si>
    <t xml:space="preserve">BS4 3PH                  </t>
  </si>
  <si>
    <t xml:space="preserve">0117 9777235                            </t>
  </si>
  <si>
    <t>FD623</t>
  </si>
  <si>
    <t>15 Silver Street</t>
  </si>
  <si>
    <t xml:space="preserve">TA19 0DH                 </t>
  </si>
  <si>
    <t xml:space="preserve">01460 52712                             </t>
  </si>
  <si>
    <t>FEA59</t>
  </si>
  <si>
    <t>Emerson's Way</t>
  </si>
  <si>
    <t>Emerson's Green</t>
  </si>
  <si>
    <t xml:space="preserve">BS16 7AE                 </t>
  </si>
  <si>
    <t xml:space="preserve">0117 9569849                            </t>
  </si>
  <si>
    <t>FEQ82</t>
  </si>
  <si>
    <t>Wessex Fields</t>
  </si>
  <si>
    <t>Marston Road</t>
  </si>
  <si>
    <t xml:space="preserve">BA11 4DH                 </t>
  </si>
  <si>
    <t xml:space="preserve">01373 473284                            </t>
  </si>
  <si>
    <t>FEV32</t>
  </si>
  <si>
    <t>Broad Street</t>
  </si>
  <si>
    <t>Congresbury</t>
  </si>
  <si>
    <t xml:space="preserve">BS49 5DG                 </t>
  </si>
  <si>
    <t xml:space="preserve">01934 832062                            </t>
  </si>
  <si>
    <t>FEY11</t>
  </si>
  <si>
    <t>Burnham-On-Sea</t>
  </si>
  <si>
    <t xml:space="preserve">TA8 1NX                  </t>
  </si>
  <si>
    <t>FE077</t>
  </si>
  <si>
    <t>52-56 High Street</t>
  </si>
  <si>
    <t xml:space="preserve">BS23 1JA                 </t>
  </si>
  <si>
    <t xml:space="preserve">01934 629068                            </t>
  </si>
  <si>
    <t>FE308</t>
  </si>
  <si>
    <t>Unit 5,Peterson Avenue</t>
  </si>
  <si>
    <t>Hartcliffe</t>
  </si>
  <si>
    <t xml:space="preserve">BS13 0BE                 </t>
  </si>
  <si>
    <t xml:space="preserve">0117 9641323                            </t>
  </si>
  <si>
    <t>FE606</t>
  </si>
  <si>
    <t>Kellaway Pharmacy</t>
  </si>
  <si>
    <t>18 Kellaway Avenue</t>
  </si>
  <si>
    <t>Westbury Park</t>
  </si>
  <si>
    <t xml:space="preserve">BS6 7XR                  </t>
  </si>
  <si>
    <t xml:space="preserve">0117 9246579                            </t>
  </si>
  <si>
    <t>FE699</t>
  </si>
  <si>
    <t>14-16 The Parade</t>
  </si>
  <si>
    <t xml:space="preserve">TA24 5UG                 </t>
  </si>
  <si>
    <t xml:space="preserve">01643 702004                            </t>
  </si>
  <si>
    <t>FE929</t>
  </si>
  <si>
    <t>Redgate Pharmacy</t>
  </si>
  <si>
    <t>Redgate Health Centre</t>
  </si>
  <si>
    <t>Weston Zoyland Road</t>
  </si>
  <si>
    <t>Bridgwater,Somerset</t>
  </si>
  <si>
    <t xml:space="preserve">TA6 5BF                  </t>
  </si>
  <si>
    <t xml:space="preserve">01278 445333                            </t>
  </si>
  <si>
    <t>1996-12-31</t>
  </si>
  <si>
    <t>FFA77</t>
  </si>
  <si>
    <t>5 Priorswood Place</t>
  </si>
  <si>
    <t>Priorswood Estate</t>
  </si>
  <si>
    <t>Eastwick Road</t>
  </si>
  <si>
    <t>Taunton, Somerset</t>
  </si>
  <si>
    <t xml:space="preserve">TA2 7JW                  </t>
  </si>
  <si>
    <t xml:space="preserve">01823 331564                            </t>
  </si>
  <si>
    <t>FFC86</t>
  </si>
  <si>
    <t>R.H. Pharma Limited</t>
  </si>
  <si>
    <t>Evercreech Pharmacy</t>
  </si>
  <si>
    <t>Victoria Square</t>
  </si>
  <si>
    <t>Evercreech</t>
  </si>
  <si>
    <t>Shepton Mallet</t>
  </si>
  <si>
    <t xml:space="preserve">BA4 6JP                  </t>
  </si>
  <si>
    <t xml:space="preserve">01749 830267                            </t>
  </si>
  <si>
    <t>FFF46</t>
  </si>
  <si>
    <t>Luson Surgery</t>
  </si>
  <si>
    <t xml:space="preserve">TA21 8AG                 </t>
  </si>
  <si>
    <t xml:space="preserve">01823 662446                            </t>
  </si>
  <si>
    <t>FFL35</t>
  </si>
  <si>
    <t>Wells</t>
  </si>
  <si>
    <t xml:space="preserve">BA5 2AA                  </t>
  </si>
  <si>
    <t xml:space="preserve">01749 673138                            </t>
  </si>
  <si>
    <t>FFR15</t>
  </si>
  <si>
    <t>Ilchester</t>
  </si>
  <si>
    <t xml:space="preserve">BA22 8NH                 </t>
  </si>
  <si>
    <t xml:space="preserve">01935 840273                            </t>
  </si>
  <si>
    <t>FF236</t>
  </si>
  <si>
    <t>18 Victoria Street</t>
  </si>
  <si>
    <t xml:space="preserve">TA8 1AN                  </t>
  </si>
  <si>
    <t xml:space="preserve">01278 782017                            </t>
  </si>
  <si>
    <t>FF263</t>
  </si>
  <si>
    <t xml:space="preserve">BS27 3RA                 </t>
  </si>
  <si>
    <t xml:space="preserve">01934 742208                            </t>
  </si>
  <si>
    <t>FF602</t>
  </si>
  <si>
    <t>Mrs Opinder Kaur Manro</t>
  </si>
  <si>
    <t>Clifton Village Pharmacy</t>
  </si>
  <si>
    <t>10 Princess Victoria St</t>
  </si>
  <si>
    <t xml:space="preserve">BS8 4BP                  </t>
  </si>
  <si>
    <t xml:space="preserve">0117 9738087                            </t>
  </si>
  <si>
    <t>FF819</t>
  </si>
  <si>
    <t>Crewkerne</t>
  </si>
  <si>
    <t xml:space="preserve">TA18 7LA                 </t>
  </si>
  <si>
    <t xml:space="preserve">01460 72310                             </t>
  </si>
  <si>
    <t>FF835</t>
  </si>
  <si>
    <t>The Clink</t>
  </si>
  <si>
    <t xml:space="preserve">TA6 4AB                  </t>
  </si>
  <si>
    <t xml:space="preserve">01278 422108                            </t>
  </si>
  <si>
    <t>FGC75</t>
  </si>
  <si>
    <t>Creech Pharmacy</t>
  </si>
  <si>
    <t>Creech Medical Centre</t>
  </si>
  <si>
    <t>Hyde Lane</t>
  </si>
  <si>
    <t>Creech St Michael</t>
  </si>
  <si>
    <t xml:space="preserve">TA3 5FA                  </t>
  </si>
  <si>
    <t>2012-08-10</t>
  </si>
  <si>
    <t>FGE03</t>
  </si>
  <si>
    <t>Eastgate Retail Park</t>
  </si>
  <si>
    <t>FGN17</t>
  </si>
  <si>
    <t>Berrow Medical Centre</t>
  </si>
  <si>
    <t>Brent Road</t>
  </si>
  <si>
    <t>Berrow</t>
  </si>
  <si>
    <t xml:space="preserve">TA8 2JU                  </t>
  </si>
  <si>
    <t xml:space="preserve">01278 773912                            </t>
  </si>
  <si>
    <t>FGP29</t>
  </si>
  <si>
    <t>168 Locking Road</t>
  </si>
  <si>
    <t xml:space="preserve">BS23 3HQ                 </t>
  </si>
  <si>
    <t xml:space="preserve">01934 622043                            </t>
  </si>
  <si>
    <t>FGP33</t>
  </si>
  <si>
    <t>Westbury Mc,Westbury Hill</t>
  </si>
  <si>
    <t xml:space="preserve">BS9 3UJ                  </t>
  </si>
  <si>
    <t xml:space="preserve">0117 9623415                            </t>
  </si>
  <si>
    <t>FGT40</t>
  </si>
  <si>
    <t>6 Market Square</t>
  </si>
  <si>
    <t>South Petherton</t>
  </si>
  <si>
    <t xml:space="preserve">TA13 5BT                 </t>
  </si>
  <si>
    <t xml:space="preserve">01460 240430                            </t>
  </si>
  <si>
    <t>FG103</t>
  </si>
  <si>
    <t>Avonmouth Pharmacy Ltd</t>
  </si>
  <si>
    <t>205 Avonmouth Road</t>
  </si>
  <si>
    <t>Avonmouth</t>
  </si>
  <si>
    <t xml:space="preserve">BS11 9EG                 </t>
  </si>
  <si>
    <t xml:space="preserve">0117 9823158                            </t>
  </si>
  <si>
    <t>2002-12-14</t>
  </si>
  <si>
    <t>FG461</t>
  </si>
  <si>
    <t>Fishponds Health Centre</t>
  </si>
  <si>
    <t>Beechwood Road, Fishponds</t>
  </si>
  <si>
    <t xml:space="preserve">BS16 3TD                 </t>
  </si>
  <si>
    <t xml:space="preserve">0117 9653716                            </t>
  </si>
  <si>
    <t>FG551</t>
  </si>
  <si>
    <t>Cranleigh Gardens Pharmacy</t>
  </si>
  <si>
    <t>Cranleigh Gardens Med Ctr</t>
  </si>
  <si>
    <t>Cranleigh Gardens</t>
  </si>
  <si>
    <t xml:space="preserve">TA6 5JS                  </t>
  </si>
  <si>
    <t xml:space="preserve">01278 427645                            </t>
  </si>
  <si>
    <t>FG726</t>
  </si>
  <si>
    <t>Middle Path</t>
  </si>
  <si>
    <t xml:space="preserve">TA18 8BG                 </t>
  </si>
  <si>
    <t xml:space="preserve">01460 72042                             </t>
  </si>
  <si>
    <t>FG973</t>
  </si>
  <si>
    <t>96 Forest Road</t>
  </si>
  <si>
    <t xml:space="preserve">BA11 2TU                 </t>
  </si>
  <si>
    <t xml:space="preserve">01373 451346                            </t>
  </si>
  <si>
    <t>1996-08-31</t>
  </si>
  <si>
    <t>FHC21</t>
  </si>
  <si>
    <t>Shirehampton</t>
  </si>
  <si>
    <t xml:space="preserve">BS11 0DX                 </t>
  </si>
  <si>
    <t>FHD68</t>
  </si>
  <si>
    <t>Somerset Bridge Surgery</t>
  </si>
  <si>
    <t>Stockmoor Park,Taunton Rd</t>
  </si>
  <si>
    <t xml:space="preserve">TA6 6LD                  </t>
  </si>
  <si>
    <t>FHF65</t>
  </si>
  <si>
    <t>55 Henleaze Road</t>
  </si>
  <si>
    <t xml:space="preserve">BS9 4JT                  </t>
  </si>
  <si>
    <t>FHG93</t>
  </si>
  <si>
    <t>5 Fore Street</t>
  </si>
  <si>
    <t xml:space="preserve">TA21 8AA                 </t>
  </si>
  <si>
    <t xml:space="preserve">01823 662113                            </t>
  </si>
  <si>
    <t>FHT28</t>
  </si>
  <si>
    <t>The Axbridge Square Co Ltd</t>
  </si>
  <si>
    <t>Axbridge Pharmacy</t>
  </si>
  <si>
    <t>The Medieval House</t>
  </si>
  <si>
    <t>Axbridge</t>
  </si>
  <si>
    <t xml:space="preserve">BS26 2AR                 </t>
  </si>
  <si>
    <t xml:space="preserve">01934 733230                            </t>
  </si>
  <si>
    <t>FH194</t>
  </si>
  <si>
    <t>111 Old Street</t>
  </si>
  <si>
    <t xml:space="preserve">BS21 6BP                 </t>
  </si>
  <si>
    <t xml:space="preserve">01275 876797                            </t>
  </si>
  <si>
    <t>FH206</t>
  </si>
  <si>
    <t>5 Langton Road</t>
  </si>
  <si>
    <t>St.Anne's, Brislington</t>
  </si>
  <si>
    <t xml:space="preserve">BS4 4EW                  </t>
  </si>
  <si>
    <t xml:space="preserve">0117 9778748                            </t>
  </si>
  <si>
    <t>FH355</t>
  </si>
  <si>
    <t>Preston Grove Pharmacy</t>
  </si>
  <si>
    <t>Preston Grove Medical Ctr</t>
  </si>
  <si>
    <t xml:space="preserve">BA20 2BQ                 </t>
  </si>
  <si>
    <t xml:space="preserve">01935 433971                            </t>
  </si>
  <si>
    <t>1992-05-26</t>
  </si>
  <si>
    <t>FH449</t>
  </si>
  <si>
    <t>Tasmia Pharmaceuticals Ltd</t>
  </si>
  <si>
    <t>116 Stapleton Road</t>
  </si>
  <si>
    <t xml:space="preserve">BS5 0PS                  </t>
  </si>
  <si>
    <t xml:space="preserve">0117 9557234                            </t>
  </si>
  <si>
    <t>FH826</t>
  </si>
  <si>
    <t>The Chantry</t>
  </si>
  <si>
    <t>Martock</t>
  </si>
  <si>
    <t xml:space="preserve">TA12 6JL                 </t>
  </si>
  <si>
    <t xml:space="preserve">01935 822554                            </t>
  </si>
  <si>
    <t>2001-10-08</t>
  </si>
  <si>
    <t>FJG01</t>
  </si>
  <si>
    <t xml:space="preserve">TA21 8RA                 </t>
  </si>
  <si>
    <t xml:space="preserve">01823 662170                            </t>
  </si>
  <si>
    <t>FJG42</t>
  </si>
  <si>
    <t>72 Hendford</t>
  </si>
  <si>
    <t xml:space="preserve">BA20 1UY                 </t>
  </si>
  <si>
    <t>FJH13</t>
  </si>
  <si>
    <t>Highbridge Medical Centre</t>
  </si>
  <si>
    <t>Pepperall Road</t>
  </si>
  <si>
    <t xml:space="preserve">TA9 3YA                  </t>
  </si>
  <si>
    <t xml:space="preserve">01278 795001                            </t>
  </si>
  <si>
    <t>FJJ68</t>
  </si>
  <si>
    <t>Courtside Surgery</t>
  </si>
  <si>
    <t xml:space="preserve">BS37 4DQ                 </t>
  </si>
  <si>
    <t xml:space="preserve">01454 322452                            </t>
  </si>
  <si>
    <t>2007-06-18</t>
  </si>
  <si>
    <t>FJK44</t>
  </si>
  <si>
    <t>Shaunak's LTD</t>
  </si>
  <si>
    <t>Hanham Health Centre</t>
  </si>
  <si>
    <t>Whittucks Road</t>
  </si>
  <si>
    <t xml:space="preserve">BS15 3HY                 </t>
  </si>
  <si>
    <t xml:space="preserve">0117 9673349                            </t>
  </si>
  <si>
    <t>1997-12-04</t>
  </si>
  <si>
    <t>FJQ15</t>
  </si>
  <si>
    <t>Whitchurch Health Centre</t>
  </si>
  <si>
    <t>Armada Road, Whitchurch</t>
  </si>
  <si>
    <t xml:space="preserve">BS14 0SU                 </t>
  </si>
  <si>
    <t xml:space="preserve">01275 839865                            </t>
  </si>
  <si>
    <t>FJY62</t>
  </si>
  <si>
    <t>112-114 Whiteladies Road</t>
  </si>
  <si>
    <t xml:space="preserve">BS8 2RP                  </t>
  </si>
  <si>
    <t>FJ295</t>
  </si>
  <si>
    <t>The Distict Centre</t>
  </si>
  <si>
    <t>Emersons Green</t>
  </si>
  <si>
    <t xml:space="preserve">0117 9575893                            </t>
  </si>
  <si>
    <t>1999-04-09</t>
  </si>
  <si>
    <t>FJ319</t>
  </si>
  <si>
    <t xml:space="preserve">TA1 2LR                  </t>
  </si>
  <si>
    <t xml:space="preserve">01823 259602                            </t>
  </si>
  <si>
    <t>FJ403</t>
  </si>
  <si>
    <t xml:space="preserve">BA9 9JU                  </t>
  </si>
  <si>
    <t xml:space="preserve">01963 32205                             </t>
  </si>
  <si>
    <t>FJ653</t>
  </si>
  <si>
    <t>New East Quay Medical Ctr</t>
  </si>
  <si>
    <t>East Quay</t>
  </si>
  <si>
    <t xml:space="preserve">TA6 4GP                  </t>
  </si>
  <si>
    <t xml:space="preserve">01278 423015                            </t>
  </si>
  <si>
    <t>FJ699</t>
  </si>
  <si>
    <t>Merriott Pharmacy</t>
  </si>
  <si>
    <t>Merriott</t>
  </si>
  <si>
    <t xml:space="preserve">TA16 5NQ                 </t>
  </si>
  <si>
    <t xml:space="preserve">01460 72222                             </t>
  </si>
  <si>
    <t>FJ726</t>
  </si>
  <si>
    <t>3 Gainsborough Square</t>
  </si>
  <si>
    <t>Lockleaze</t>
  </si>
  <si>
    <t xml:space="preserve">BS7 9XA                  </t>
  </si>
  <si>
    <t xml:space="preserve">0117 9515197                            </t>
  </si>
  <si>
    <t>FKN20</t>
  </si>
  <si>
    <t>5 Somerset Square</t>
  </si>
  <si>
    <t xml:space="preserve">BS48 1RP                 </t>
  </si>
  <si>
    <t xml:space="preserve">01275 852096                            </t>
  </si>
  <si>
    <t>FKR58</t>
  </si>
  <si>
    <t xml:space="preserve">BS16 5HL                 </t>
  </si>
  <si>
    <t xml:space="preserve">0117 9566488                            </t>
  </si>
  <si>
    <t>1999-09-21</t>
  </si>
  <si>
    <t>FKV02</t>
  </si>
  <si>
    <t>2 Charlecombe Court</t>
  </si>
  <si>
    <t>Westbury On Trym</t>
  </si>
  <si>
    <t xml:space="preserve">BS9 3RL                  </t>
  </si>
  <si>
    <t xml:space="preserve">0117 9628986                            </t>
  </si>
  <si>
    <t>FK106</t>
  </si>
  <si>
    <t>Williton Surgery</t>
  </si>
  <si>
    <t>Robert Street</t>
  </si>
  <si>
    <t>Williton, Taunton</t>
  </si>
  <si>
    <t xml:space="preserve">TA4 4QE                  </t>
  </si>
  <si>
    <t xml:space="preserve">01984 632512                            </t>
  </si>
  <si>
    <t>FK642</t>
  </si>
  <si>
    <t>St Aldhelm's Pharmacy Limited</t>
  </si>
  <si>
    <t>St Aldhelm's Pharmacy</t>
  </si>
  <si>
    <t>Frome Health Centre</t>
  </si>
  <si>
    <t>Enos Way</t>
  </si>
  <si>
    <t xml:space="preserve">BA11 2FH                 </t>
  </si>
  <si>
    <t xml:space="preserve">01373 455436                            </t>
  </si>
  <si>
    <t>FLA13</t>
  </si>
  <si>
    <t xml:space="preserve">BA11 1AB                 </t>
  </si>
  <si>
    <t xml:space="preserve">01373 462402                            </t>
  </si>
  <si>
    <t>FLC83</t>
  </si>
  <si>
    <t>Bradley Stoke Ltd</t>
  </si>
  <si>
    <t>Bradley Stoke Pharmacy</t>
  </si>
  <si>
    <t>Brook Way</t>
  </si>
  <si>
    <t xml:space="preserve">BS32 9DS                 </t>
  </si>
  <si>
    <t xml:space="preserve">01454 612855                            </t>
  </si>
  <si>
    <t>FLE02</t>
  </si>
  <si>
    <t>Hamdon Medical Centre</t>
  </si>
  <si>
    <t>Matts Lane</t>
  </si>
  <si>
    <t>Stoke Sub Hamdon</t>
  </si>
  <si>
    <t xml:space="preserve">TA14 6QE                 </t>
  </si>
  <si>
    <t xml:space="preserve">01935 829578                            </t>
  </si>
  <si>
    <t>FLL30</t>
  </si>
  <si>
    <t>Winterstoke Road</t>
  </si>
  <si>
    <t>Ashton Vale</t>
  </si>
  <si>
    <t xml:space="preserve">BS3 2NS                  </t>
  </si>
  <si>
    <t xml:space="preserve">0117 9537273                            </t>
  </si>
  <si>
    <t>FLP95</t>
  </si>
  <si>
    <t>Off Queensway</t>
  </si>
  <si>
    <t>Huish</t>
  </si>
  <si>
    <t xml:space="preserve">BA20 1DL                 </t>
  </si>
  <si>
    <t xml:space="preserve">01935 647449                            </t>
  </si>
  <si>
    <t>FLT92</t>
  </si>
  <si>
    <t>Daniel Martha &amp; Samuel Ltd</t>
  </si>
  <si>
    <t>Mb Silverman</t>
  </si>
  <si>
    <t>180a Wells Road</t>
  </si>
  <si>
    <t xml:space="preserve">BS4 2AL                  </t>
  </si>
  <si>
    <t>1992-11-03</t>
  </si>
  <si>
    <t>FLV83</t>
  </si>
  <si>
    <t>The Park Medical Practice</t>
  </si>
  <si>
    <t>Cannards Grave Road</t>
  </si>
  <si>
    <t xml:space="preserve">BA4 5RT                  </t>
  </si>
  <si>
    <t xml:space="preserve">01749 346982                            </t>
  </si>
  <si>
    <t>FLY88</t>
  </si>
  <si>
    <t>37 Middle Street</t>
  </si>
  <si>
    <t xml:space="preserve">BA20 1LG                 </t>
  </si>
  <si>
    <t xml:space="preserve">01935 426673                            </t>
  </si>
  <si>
    <t>FL274</t>
  </si>
  <si>
    <t>Dellars Wharf</t>
  </si>
  <si>
    <t>Priory Bridge Road</t>
  </si>
  <si>
    <t xml:space="preserve">TA1 1DX                  </t>
  </si>
  <si>
    <t xml:space="preserve">01823 351914                            </t>
  </si>
  <si>
    <t>FL864</t>
  </si>
  <si>
    <t>Southall-Edwards G</t>
  </si>
  <si>
    <t>Lydeard Care Ltd</t>
  </si>
  <si>
    <t>Mount Street</t>
  </si>
  <si>
    <t>Bishops Lydeard</t>
  </si>
  <si>
    <t xml:space="preserve">TA4 3LH                  </t>
  </si>
  <si>
    <t xml:space="preserve">01823 432361                            </t>
  </si>
  <si>
    <t>1999-11-09</t>
  </si>
  <si>
    <t>FMD77</t>
  </si>
  <si>
    <t>8 Pages Court</t>
  </si>
  <si>
    <t xml:space="preserve">BS49 4EG                 </t>
  </si>
  <si>
    <t xml:space="preserve">01934 832236                            </t>
  </si>
  <si>
    <t>FME12</t>
  </si>
  <si>
    <t>South Petherton Pharmacy</t>
  </si>
  <si>
    <t>Primary Healthcentre</t>
  </si>
  <si>
    <t>Bernard Way</t>
  </si>
  <si>
    <t xml:space="preserve">TA13 5EF                 </t>
  </si>
  <si>
    <t xml:space="preserve">01460 242269                            </t>
  </si>
  <si>
    <t>FMG12</t>
  </si>
  <si>
    <t>64-65 High Street</t>
  </si>
  <si>
    <t xml:space="preserve">TA1 3PT                  </t>
  </si>
  <si>
    <t xml:space="preserve">01823 276061                            </t>
  </si>
  <si>
    <t>FML59</t>
  </si>
  <si>
    <t>Allard SA</t>
  </si>
  <si>
    <t>Milborne Port Pharmacy Limited</t>
  </si>
  <si>
    <t>Milborne Port</t>
  </si>
  <si>
    <t>Sherborne</t>
  </si>
  <si>
    <t xml:space="preserve">DT9 5AG                  </t>
  </si>
  <si>
    <t xml:space="preserve">01963 250259                            </t>
  </si>
  <si>
    <t>FMQ02</t>
  </si>
  <si>
    <t>Hayfield Pharmacy Limited</t>
  </si>
  <si>
    <t>508 Filton Avenue</t>
  </si>
  <si>
    <t xml:space="preserve">BS7 0QE                  </t>
  </si>
  <si>
    <t xml:space="preserve">0117 9690808                            </t>
  </si>
  <si>
    <t>FMQ12</t>
  </si>
  <si>
    <t>Penn Hill Pharmacy</t>
  </si>
  <si>
    <t>9 South Street</t>
  </si>
  <si>
    <t xml:space="preserve">BA20 1QE                 </t>
  </si>
  <si>
    <t xml:space="preserve">01935 706604                            </t>
  </si>
  <si>
    <t>FMT35</t>
  </si>
  <si>
    <t>Chipping Sodbury</t>
  </si>
  <si>
    <t xml:space="preserve">BS37 6BA                 </t>
  </si>
  <si>
    <t xml:space="preserve">01454 313354                            </t>
  </si>
  <si>
    <t>FMV20</t>
  </si>
  <si>
    <t>66 Queens Road</t>
  </si>
  <si>
    <t xml:space="preserve">BS8 1QU                  </t>
  </si>
  <si>
    <t>FM720</t>
  </si>
  <si>
    <t>Lysander Way</t>
  </si>
  <si>
    <t>Cribbs Causeway</t>
  </si>
  <si>
    <t xml:space="preserve">BS10 7UD                 </t>
  </si>
  <si>
    <t xml:space="preserve">0117 9509103                            </t>
  </si>
  <si>
    <t>2007-02-08</t>
  </si>
  <si>
    <t>FNG86</t>
  </si>
  <si>
    <t>Irnham Lodge</t>
  </si>
  <si>
    <t>Baytree House,Townsend Rd</t>
  </si>
  <si>
    <t xml:space="preserve">TA24 5RG                 </t>
  </si>
  <si>
    <t xml:space="preserve">01643 702007                            </t>
  </si>
  <si>
    <t>FNH66</t>
  </si>
  <si>
    <t>Wrington Chemists</t>
  </si>
  <si>
    <t>Wrington</t>
  </si>
  <si>
    <t xml:space="preserve">BS40 5QE                 </t>
  </si>
  <si>
    <t xml:space="preserve">01934 862369                            </t>
  </si>
  <si>
    <t>FNP70</t>
  </si>
  <si>
    <t>74-76 Hollway Road</t>
  </si>
  <si>
    <t xml:space="preserve">01275 833682                            </t>
  </si>
  <si>
    <t>FNV27</t>
  </si>
  <si>
    <t>Langport</t>
  </si>
  <si>
    <t xml:space="preserve">TA10 9PH                 </t>
  </si>
  <si>
    <t xml:space="preserve">01458 250552                            </t>
  </si>
  <si>
    <t>FNV78</t>
  </si>
  <si>
    <t>139a Shirehampton Road</t>
  </si>
  <si>
    <t>Sea Mills</t>
  </si>
  <si>
    <t xml:space="preserve">BS9 2EE                  </t>
  </si>
  <si>
    <t xml:space="preserve">0117 9681272                            </t>
  </si>
  <si>
    <t>FNW91</t>
  </si>
  <si>
    <t>Porlock Pharmacy</t>
  </si>
  <si>
    <t>Doverhay</t>
  </si>
  <si>
    <t>Porlock</t>
  </si>
  <si>
    <t xml:space="preserve">TA24 8PT                 </t>
  </si>
  <si>
    <t xml:space="preserve">01643 862455                            </t>
  </si>
  <si>
    <t>FNX05</t>
  </si>
  <si>
    <t>7 The Triangle Centre</t>
  </si>
  <si>
    <t xml:space="preserve">BS21 6HX                 </t>
  </si>
  <si>
    <t xml:space="preserve">01275 879969                            </t>
  </si>
  <si>
    <t>1991-06-20</t>
  </si>
  <si>
    <t>FN238</t>
  </si>
  <si>
    <t xml:space="preserve">BS23 1XG                 </t>
  </si>
  <si>
    <t>FN384</t>
  </si>
  <si>
    <t>Air Balloon Surgery</t>
  </si>
  <si>
    <t>St.George</t>
  </si>
  <si>
    <t xml:space="preserve">BS5 7PD                  </t>
  </si>
  <si>
    <t xml:space="preserve">0117 9555549                            </t>
  </si>
  <si>
    <t>FN897</t>
  </si>
  <si>
    <t>Unit 1 Stringfellows Gall</t>
  </si>
  <si>
    <t>Holyrood Street</t>
  </si>
  <si>
    <t xml:space="preserve">TA20 2AJ                 </t>
  </si>
  <si>
    <t xml:space="preserve">01460 63089                             </t>
  </si>
  <si>
    <t>FPM71</t>
  </si>
  <si>
    <t>Warminster Road</t>
  </si>
  <si>
    <t xml:space="preserve">BA11 5LA                 </t>
  </si>
  <si>
    <t xml:space="preserve">01373 475210                            </t>
  </si>
  <si>
    <t>FPV09</t>
  </si>
  <si>
    <t>North View Pharmacy Ltd</t>
  </si>
  <si>
    <t>North View Pharmacy</t>
  </si>
  <si>
    <t>29 North View</t>
  </si>
  <si>
    <t xml:space="preserve">BS6 7PT                  </t>
  </si>
  <si>
    <t xml:space="preserve">0117 9733140                            </t>
  </si>
  <si>
    <t>FPY74</t>
  </si>
  <si>
    <t>14-16 Taunton Road</t>
  </si>
  <si>
    <t xml:space="preserve">TA6 3LS                  </t>
  </si>
  <si>
    <t xml:space="preserve">01278 444756                            </t>
  </si>
  <si>
    <t>FP032</t>
  </si>
  <si>
    <t xml:space="preserve">BA20 1RQ                 </t>
  </si>
  <si>
    <t xml:space="preserve">01935 423181                            </t>
  </si>
  <si>
    <t>FP044</t>
  </si>
  <si>
    <t>Unit5 Castlemead Shop Ctr</t>
  </si>
  <si>
    <t>Townsend Road, Worle</t>
  </si>
  <si>
    <t xml:space="preserve">BS22 7GF                 </t>
  </si>
  <si>
    <t xml:space="preserve">01934 520891                            </t>
  </si>
  <si>
    <t>FP116</t>
  </si>
  <si>
    <t>Manraj Singh Punni</t>
  </si>
  <si>
    <t>John Ware Ltd</t>
  </si>
  <si>
    <t>65 Alcombe Road</t>
  </si>
  <si>
    <t xml:space="preserve">TA24 6BD                 </t>
  </si>
  <si>
    <t xml:space="preserve">01643 703478                            </t>
  </si>
  <si>
    <t>FP284</t>
  </si>
  <si>
    <t>205 Milton Road</t>
  </si>
  <si>
    <t xml:space="preserve">BS22 8EF                 </t>
  </si>
  <si>
    <t>2005-11-02</t>
  </si>
  <si>
    <t>FP386</t>
  </si>
  <si>
    <t>19-20 St Augustines Par</t>
  </si>
  <si>
    <t xml:space="preserve">BS1 4UR                  </t>
  </si>
  <si>
    <t>FP760</t>
  </si>
  <si>
    <t>The Springboard Centre</t>
  </si>
  <si>
    <t xml:space="preserve">TA6 7AS                  </t>
  </si>
  <si>
    <t xml:space="preserve">01278 429813                            </t>
  </si>
  <si>
    <t>FQH69</t>
  </si>
  <si>
    <t>Ben Travers Way</t>
  </si>
  <si>
    <t xml:space="preserve">TA8 1EZ                  </t>
  </si>
  <si>
    <t xml:space="preserve">01278 488847                            </t>
  </si>
  <si>
    <t>FQJ16</t>
  </si>
  <si>
    <t>Conygre Medical Centre</t>
  </si>
  <si>
    <t>3 Conygre Road</t>
  </si>
  <si>
    <t>Filton</t>
  </si>
  <si>
    <t xml:space="preserve">BS34 7DA                 </t>
  </si>
  <si>
    <t xml:space="preserve">0117 9792616                            </t>
  </si>
  <si>
    <t>FQK41</t>
  </si>
  <si>
    <t>Medevala Pharma Limited</t>
  </si>
  <si>
    <t>Dulverton Pharmacy</t>
  </si>
  <si>
    <t>Dulverton</t>
  </si>
  <si>
    <t xml:space="preserve">TA22 9HB                 </t>
  </si>
  <si>
    <t xml:space="preserve">01398 323359                            </t>
  </si>
  <si>
    <t>FQL62</t>
  </si>
  <si>
    <t>Fox Den Road</t>
  </si>
  <si>
    <t xml:space="preserve">BS34 8SS                 </t>
  </si>
  <si>
    <t xml:space="preserve">0117 9793412                            </t>
  </si>
  <si>
    <t>FQQ77</t>
  </si>
  <si>
    <t>244 North Street</t>
  </si>
  <si>
    <t>Ashton Gate</t>
  </si>
  <si>
    <t xml:space="preserve">BS3 1JD                  </t>
  </si>
  <si>
    <t xml:space="preserve">0117 9661170                            </t>
  </si>
  <si>
    <t>FQV41</t>
  </si>
  <si>
    <t xml:space="preserve">BA6 9DS                  </t>
  </si>
  <si>
    <t xml:space="preserve">01458 831211                            </t>
  </si>
  <si>
    <t>FQ002</t>
  </si>
  <si>
    <t>Charlotte Keel Health Ctr</t>
  </si>
  <si>
    <t>Seymour Road, Easton</t>
  </si>
  <si>
    <t xml:space="preserve">BS5 0UA                  </t>
  </si>
  <si>
    <t xml:space="preserve">0117 9510043                            </t>
  </si>
  <si>
    <t>FQ035</t>
  </si>
  <si>
    <t>Wellington Medical Centre</t>
  </si>
  <si>
    <t>Mantle Street</t>
  </si>
  <si>
    <t xml:space="preserve">TA21 8BD                 </t>
  </si>
  <si>
    <t xml:space="preserve">01823 665366                            </t>
  </si>
  <si>
    <t>FQ285</t>
  </si>
  <si>
    <t>37 Southmead Rd</t>
  </si>
  <si>
    <t xml:space="preserve">BS10 5DW                 </t>
  </si>
  <si>
    <t xml:space="preserve">0117 9622632                            </t>
  </si>
  <si>
    <t>FQ297</t>
  </si>
  <si>
    <t>Ellacombe Pharmacy Limited</t>
  </si>
  <si>
    <t>Ellacombe Pharmacy</t>
  </si>
  <si>
    <t>24 Ellacombe Road</t>
  </si>
  <si>
    <t xml:space="preserve">BS30 9BA                 </t>
  </si>
  <si>
    <t xml:space="preserve">0117 9322293                            </t>
  </si>
  <si>
    <t>FQ729</t>
  </si>
  <si>
    <t>91 Ridgeway Lane</t>
  </si>
  <si>
    <t xml:space="preserve">BS14 9PH                 </t>
  </si>
  <si>
    <t xml:space="preserve">01275 832291                            </t>
  </si>
  <si>
    <t>FQ826</t>
  </si>
  <si>
    <t>St George Health Centre</t>
  </si>
  <si>
    <t>Bellevue Road</t>
  </si>
  <si>
    <t>St George</t>
  </si>
  <si>
    <t xml:space="preserve">BS5 7PH                  </t>
  </si>
  <si>
    <t xml:space="preserve">0117 9673416                            </t>
  </si>
  <si>
    <t>FRE04</t>
  </si>
  <si>
    <t>Wirral Park Road</t>
  </si>
  <si>
    <t xml:space="preserve">BA6 9NR                  </t>
  </si>
  <si>
    <t xml:space="preserve">01458 293847                            </t>
  </si>
  <si>
    <t>FRE69</t>
  </si>
  <si>
    <t>Unit D</t>
  </si>
  <si>
    <t>Longwell Green Retail Pk</t>
  </si>
  <si>
    <t>Longwell Green, Bristol</t>
  </si>
  <si>
    <t xml:space="preserve">0117 9678963                            </t>
  </si>
  <si>
    <t>2007-09-26</t>
  </si>
  <si>
    <t>FRG31</t>
  </si>
  <si>
    <t xml:space="preserve">TA20 1PH                 </t>
  </si>
  <si>
    <t xml:space="preserve">01460 63114                             </t>
  </si>
  <si>
    <t>FRG76</t>
  </si>
  <si>
    <t>Rosebank Building</t>
  </si>
  <si>
    <t>Priory Hospital Site</t>
  </si>
  <si>
    <t xml:space="preserve">BA5 1TJ                  </t>
  </si>
  <si>
    <t xml:space="preserve">01749 675508                            </t>
  </si>
  <si>
    <t>FR029</t>
  </si>
  <si>
    <t>Jhoots Pharmacy Limited</t>
  </si>
  <si>
    <t>5 Avon Village Centre</t>
  </si>
  <si>
    <t>Wyatts View, St Anne's</t>
  </si>
  <si>
    <t xml:space="preserve">BS4 4WW                  </t>
  </si>
  <si>
    <t xml:space="preserve">0117 9771987                            </t>
  </si>
  <si>
    <t>FR737</t>
  </si>
  <si>
    <t>Alveston Pharmacy</t>
  </si>
  <si>
    <t>2 Greenhill Parade</t>
  </si>
  <si>
    <t>Alveston</t>
  </si>
  <si>
    <t xml:space="preserve">BS35 3LU                 </t>
  </si>
  <si>
    <t xml:space="preserve">01454 418222                            </t>
  </si>
  <si>
    <t>FR744</t>
  </si>
  <si>
    <t>6 Arnside Road</t>
  </si>
  <si>
    <t xml:space="preserve">0117 9508008                            </t>
  </si>
  <si>
    <t>FTC75</t>
  </si>
  <si>
    <t>Crewkerne Healthcare Llp</t>
  </si>
  <si>
    <t>Crewkerne Pharmacy</t>
  </si>
  <si>
    <t>Crewkerne Health Centre</t>
  </si>
  <si>
    <t xml:space="preserve">TA18 8BX                 </t>
  </si>
  <si>
    <t xml:space="preserve">01460 72781                             </t>
  </si>
  <si>
    <t>FTK58</t>
  </si>
  <si>
    <t>8 Eastland Road</t>
  </si>
  <si>
    <t xml:space="preserve">BS35 1DS                 </t>
  </si>
  <si>
    <t xml:space="preserve">01454 411126                            </t>
  </si>
  <si>
    <t>FTL70</t>
  </si>
  <si>
    <t>Knights Glastonbury Pharmacy</t>
  </si>
  <si>
    <t>Glastonbury Surgery</t>
  </si>
  <si>
    <t>Feversham Lane</t>
  </si>
  <si>
    <t xml:space="preserve">BA6 9LP                  </t>
  </si>
  <si>
    <t xml:space="preserve">01458 834986                            </t>
  </si>
  <si>
    <t>2013-08-08</t>
  </si>
  <si>
    <t>FTP97</t>
  </si>
  <si>
    <t>1-10 Paul Street</t>
  </si>
  <si>
    <t xml:space="preserve">TA1 3PF                  </t>
  </si>
  <si>
    <t xml:space="preserve">01823 322894                            </t>
  </si>
  <si>
    <t>1995-12-05</t>
  </si>
  <si>
    <t>FTW66</t>
  </si>
  <si>
    <t>Horfield Hc, Horfield Hse</t>
  </si>
  <si>
    <t>10 Lockleaze Rd, Horfield</t>
  </si>
  <si>
    <t xml:space="preserve">BS7 9RR                  </t>
  </si>
  <si>
    <t xml:space="preserve">0117 9792569                            </t>
  </si>
  <si>
    <t>FT109</t>
  </si>
  <si>
    <t>5a The Forum</t>
  </si>
  <si>
    <t>Abbey Manor Park</t>
  </si>
  <si>
    <t>Yeovil, Somerset</t>
  </si>
  <si>
    <t xml:space="preserve">BA21 3TL                 </t>
  </si>
  <si>
    <t xml:space="preserve">01935 478243                            </t>
  </si>
  <si>
    <t>FT459</t>
  </si>
  <si>
    <t>8-10 Horseshoe Lane</t>
  </si>
  <si>
    <t xml:space="preserve">BS35 2AZ                 </t>
  </si>
  <si>
    <t xml:space="preserve">01454 413235                            </t>
  </si>
  <si>
    <t>FVK07</t>
  </si>
  <si>
    <t>Norman A</t>
  </si>
  <si>
    <t>Bruton Pharmacy</t>
  </si>
  <si>
    <t>Bruton</t>
  </si>
  <si>
    <t xml:space="preserve">BA10 0AB                 </t>
  </si>
  <si>
    <t xml:space="preserve">01749 812342                            </t>
  </si>
  <si>
    <t>FVN17</t>
  </si>
  <si>
    <t>90 North Street</t>
  </si>
  <si>
    <t xml:space="preserve">BS3 1HF                  </t>
  </si>
  <si>
    <t xml:space="preserve">0117 9664802                            </t>
  </si>
  <si>
    <t>FVV06</t>
  </si>
  <si>
    <t>39-43 Broadmead</t>
  </si>
  <si>
    <t xml:space="preserve">BS1 3EU                  </t>
  </si>
  <si>
    <t xml:space="preserve">0117 9294375                            </t>
  </si>
  <si>
    <t>FVV10</t>
  </si>
  <si>
    <t>Mr P Cipolla, Oldara Ltd</t>
  </si>
  <si>
    <t>Cleeve Wood Pharmacy</t>
  </si>
  <si>
    <t>7 Cleeve Wood Road</t>
  </si>
  <si>
    <t xml:space="preserve">BS16 2SF                 </t>
  </si>
  <si>
    <t xml:space="preserve">0117 9566858                            </t>
  </si>
  <si>
    <t>2002-05-19</t>
  </si>
  <si>
    <t>FV219</t>
  </si>
  <si>
    <t>Options Pharmacy</t>
  </si>
  <si>
    <t>61b West Coker Road</t>
  </si>
  <si>
    <t xml:space="preserve">BA20 2JD                 </t>
  </si>
  <si>
    <t xml:space="preserve">01935 425321                            </t>
  </si>
  <si>
    <t>FV860</t>
  </si>
  <si>
    <t>Crown Medical Centre</t>
  </si>
  <si>
    <t xml:space="preserve">TA2 8QY                  </t>
  </si>
  <si>
    <t xml:space="preserve">01823 337888                            </t>
  </si>
  <si>
    <t>FWH16</t>
  </si>
  <si>
    <t>2 The Comeytrowe Centre</t>
  </si>
  <si>
    <t>Pitts Close,Galmington</t>
  </si>
  <si>
    <t xml:space="preserve">TA1 4TN                  </t>
  </si>
  <si>
    <t xml:space="preserve">01823 256056                            </t>
  </si>
  <si>
    <t>FWR01</t>
  </si>
  <si>
    <t>Hartcliffe Health Centre</t>
  </si>
  <si>
    <t>Hareclive Road,Hartcliffe</t>
  </si>
  <si>
    <t xml:space="preserve">BS13 0JP                 </t>
  </si>
  <si>
    <t xml:space="preserve">0117 9643627                            </t>
  </si>
  <si>
    <t>FWT18</t>
  </si>
  <si>
    <t>3a-4a St.Peters Rise</t>
  </si>
  <si>
    <t xml:space="preserve">BS13 7LU                 </t>
  </si>
  <si>
    <t xml:space="preserve">0117 9643496                            </t>
  </si>
  <si>
    <t>2013-02-02</t>
  </si>
  <si>
    <t>FW301</t>
  </si>
  <si>
    <t>143 St.Michaels Hill</t>
  </si>
  <si>
    <t>Kingsdown</t>
  </si>
  <si>
    <t xml:space="preserve">BS2 8DB                  </t>
  </si>
  <si>
    <t xml:space="preserve">0117 9731473                            </t>
  </si>
  <si>
    <t>FW311</t>
  </si>
  <si>
    <t>Portishead Med Group Hc</t>
  </si>
  <si>
    <t xml:space="preserve">BS20 6AQ                 </t>
  </si>
  <si>
    <t xml:space="preserve">01275 844697                            </t>
  </si>
  <si>
    <t>FW834</t>
  </si>
  <si>
    <t>Mr Mohammed Ramzan</t>
  </si>
  <si>
    <t>Buxton &amp; Grant</t>
  </si>
  <si>
    <t>176 Whiteladies Road</t>
  </si>
  <si>
    <t xml:space="preserve">BS8 2XU                  </t>
  </si>
  <si>
    <t xml:space="preserve">0117 9735025                            </t>
  </si>
  <si>
    <t>2004-02-06</t>
  </si>
  <si>
    <t>FXE94</t>
  </si>
  <si>
    <t>Burnham Medical Centre</t>
  </si>
  <si>
    <t>Love Lane</t>
  </si>
  <si>
    <t xml:space="preserve">TA8 1EU                  </t>
  </si>
  <si>
    <t>FXF88</t>
  </si>
  <si>
    <t>Marsh Lane</t>
  </si>
  <si>
    <t xml:space="preserve">BA21 3BA                 </t>
  </si>
  <si>
    <t xml:space="preserve">01935 427191                            </t>
  </si>
  <si>
    <t>FXH81</t>
  </si>
  <si>
    <t xml:space="preserve">TA6 5AZ                  </t>
  </si>
  <si>
    <t xml:space="preserve">01278 720410                            </t>
  </si>
  <si>
    <t>FXK21</t>
  </si>
  <si>
    <t>99 Bishopsworth Road</t>
  </si>
  <si>
    <t>Bedminster Down</t>
  </si>
  <si>
    <t xml:space="preserve">BS13 7JR                 </t>
  </si>
  <si>
    <t xml:space="preserve">0117 9669402                            </t>
  </si>
  <si>
    <t>FXK96</t>
  </si>
  <si>
    <t>Gravenchon Way</t>
  </si>
  <si>
    <t xml:space="preserve">BA16 0HS                 </t>
  </si>
  <si>
    <t xml:space="preserve">01458 442728                            </t>
  </si>
  <si>
    <t>2005-11-11</t>
  </si>
  <si>
    <t>FXL36</t>
  </si>
  <si>
    <t>Townsend Shopping Park</t>
  </si>
  <si>
    <t xml:space="preserve">BA4 5TZ                  </t>
  </si>
  <si>
    <t xml:space="preserve">01749 346953                            </t>
  </si>
  <si>
    <t>FXM29</t>
  </si>
  <si>
    <t>306 Lodge Causeway</t>
  </si>
  <si>
    <t xml:space="preserve">BS16 3RD                 </t>
  </si>
  <si>
    <t xml:space="preserve">0117 9658446                            </t>
  </si>
  <si>
    <t>FXM91</t>
  </si>
  <si>
    <t>44-46 East Street</t>
  </si>
  <si>
    <t xml:space="preserve">BS3 4HD                  </t>
  </si>
  <si>
    <t xml:space="preserve">0117 9231191                            </t>
  </si>
  <si>
    <t>FXN96</t>
  </si>
  <si>
    <t>Unit 1 Avonmeads Rtl Park</t>
  </si>
  <si>
    <t>St Phillips Causeway</t>
  </si>
  <si>
    <t xml:space="preserve">BS2 0SP                  </t>
  </si>
  <si>
    <t xml:space="preserve">0117 9728056                            </t>
  </si>
  <si>
    <t>FXV73</t>
  </si>
  <si>
    <t>108 Rodway Road</t>
  </si>
  <si>
    <t xml:space="preserve">BS34 5PG                 </t>
  </si>
  <si>
    <t xml:space="preserve">0117 9692878                            </t>
  </si>
  <si>
    <t>FXY23</t>
  </si>
  <si>
    <t>40 Lanaway Road</t>
  </si>
  <si>
    <t>Oldbury Court, Fishponds</t>
  </si>
  <si>
    <t xml:space="preserve">BS16 2NN                 </t>
  </si>
  <si>
    <t xml:space="preserve">0117 9655756                            </t>
  </si>
  <si>
    <t>FX068</t>
  </si>
  <si>
    <t>Wiveliscombe</t>
  </si>
  <si>
    <t xml:space="preserve">TA4 2JT                  </t>
  </si>
  <si>
    <t xml:space="preserve">01984 623284                            </t>
  </si>
  <si>
    <t>FX097</t>
  </si>
  <si>
    <t>Street Pharmacy Ltd</t>
  </si>
  <si>
    <t>Street Pharmacy</t>
  </si>
  <si>
    <t xml:space="preserve">BA16 0EN                 </t>
  </si>
  <si>
    <t xml:space="preserve">01458 442448                            </t>
  </si>
  <si>
    <t>FX240</t>
  </si>
  <si>
    <t>The Bedminster Fam Pract</t>
  </si>
  <si>
    <t>Regent Road</t>
  </si>
  <si>
    <t xml:space="preserve">BS3 4AT                  </t>
  </si>
  <si>
    <t>FX718</t>
  </si>
  <si>
    <t>179 High Street</t>
  </si>
  <si>
    <t>Oldland Common</t>
  </si>
  <si>
    <t xml:space="preserve">BS30 9QG                 </t>
  </si>
  <si>
    <t xml:space="preserve">0117 9322642                            </t>
  </si>
  <si>
    <t>FX748</t>
  </si>
  <si>
    <t>Creechbarrow Road</t>
  </si>
  <si>
    <t xml:space="preserve">TA1 2AN                  </t>
  </si>
  <si>
    <t xml:space="preserve">01823 252701                            </t>
  </si>
  <si>
    <t>1999-02-26</t>
  </si>
  <si>
    <t>FYE01</t>
  </si>
  <si>
    <t>47-49 Gloucester Road</t>
  </si>
  <si>
    <t xml:space="preserve">BS7 8AD                  </t>
  </si>
  <si>
    <t>FYQ42</t>
  </si>
  <si>
    <t>Meghji SA</t>
  </si>
  <si>
    <t>Selcan Pharmacy</t>
  </si>
  <si>
    <t>103 St Marks Road</t>
  </si>
  <si>
    <t xml:space="preserve">BS5 6HY                  </t>
  </si>
  <si>
    <t>FYV78</t>
  </si>
  <si>
    <t>Tucker Street</t>
  </si>
  <si>
    <t xml:space="preserve">BA5 2DZ                  </t>
  </si>
  <si>
    <t xml:space="preserve">01749 313449                            </t>
  </si>
  <si>
    <t>1996-02-02</t>
  </si>
  <si>
    <t>FY109</t>
  </si>
  <si>
    <t>Wedmore</t>
  </si>
  <si>
    <t xml:space="preserve">BS28 4AB                 </t>
  </si>
  <si>
    <t xml:space="preserve">01934 712266                            </t>
  </si>
  <si>
    <t>FY731</t>
  </si>
  <si>
    <t xml:space="preserve">TA6 3NH                  </t>
  </si>
  <si>
    <t xml:space="preserve">01278 423055                            </t>
  </si>
  <si>
    <t>FAH18</t>
  </si>
  <si>
    <t>5 Brookfield Court</t>
  </si>
  <si>
    <t xml:space="preserve">TN23 5ER                 </t>
  </si>
  <si>
    <t xml:space="preserve">01233 622245                            </t>
  </si>
  <si>
    <t>FAN67</t>
  </si>
  <si>
    <t>97 High Street</t>
  </si>
  <si>
    <t xml:space="preserve">CT21 5JH                 </t>
  </si>
  <si>
    <t xml:space="preserve">01303 267220                            </t>
  </si>
  <si>
    <t>1950-03-01</t>
  </si>
  <si>
    <t>FAP99</t>
  </si>
  <si>
    <t>2 Railway Terrace</t>
  </si>
  <si>
    <t>Queenborough</t>
  </si>
  <si>
    <t xml:space="preserve">ME11 5AY                 </t>
  </si>
  <si>
    <t>1969-03-01</t>
  </si>
  <si>
    <t>FA286</t>
  </si>
  <si>
    <t>Clarke &amp; Coleman</t>
  </si>
  <si>
    <t xml:space="preserve">TN9 1BB                  </t>
  </si>
  <si>
    <t>1981-09-01</t>
  </si>
  <si>
    <t>FA431</t>
  </si>
  <si>
    <t>Scotts Chemist</t>
  </si>
  <si>
    <t xml:space="preserve">CT16 1EG                 </t>
  </si>
  <si>
    <t xml:space="preserve">01304 206460                            </t>
  </si>
  <si>
    <t>FA759</t>
  </si>
  <si>
    <t>91 Sea Street</t>
  </si>
  <si>
    <t xml:space="preserve">CT6 8QQ                  </t>
  </si>
  <si>
    <t xml:space="preserve">01227 375371                            </t>
  </si>
  <si>
    <t>FCP91</t>
  </si>
  <si>
    <t>N L Wade Ltd</t>
  </si>
  <si>
    <t>7 Market Square</t>
  </si>
  <si>
    <t>Westerham</t>
  </si>
  <si>
    <t xml:space="preserve">TN16 1AN                 </t>
  </si>
  <si>
    <t xml:space="preserve">01959 563130                            </t>
  </si>
  <si>
    <t>FC050</t>
  </si>
  <si>
    <t>De Souza Af</t>
  </si>
  <si>
    <t>373 Maidstone Road</t>
  </si>
  <si>
    <t>Wigmore</t>
  </si>
  <si>
    <t xml:space="preserve">ME8 0HX                  </t>
  </si>
  <si>
    <t xml:space="preserve">01634 232079                            </t>
  </si>
  <si>
    <t>2000-05-03</t>
  </si>
  <si>
    <t>FC432</t>
  </si>
  <si>
    <t xml:space="preserve">CT14 6EL                 </t>
  </si>
  <si>
    <t xml:space="preserve">01304 374237                            </t>
  </si>
  <si>
    <t>1950-06-01</t>
  </si>
  <si>
    <t>FC768</t>
  </si>
  <si>
    <t>24 Bank Street</t>
  </si>
  <si>
    <t xml:space="preserve">TN23 1BE                 </t>
  </si>
  <si>
    <t xml:space="preserve">01233 620593                            </t>
  </si>
  <si>
    <t>2009-12-30</t>
  </si>
  <si>
    <t>FDC87</t>
  </si>
  <si>
    <t xml:space="preserve">ME12 1RH                 </t>
  </si>
  <si>
    <t xml:space="preserve">01795 567649                            </t>
  </si>
  <si>
    <t>1994-08-18</t>
  </si>
  <si>
    <t>FDT87</t>
  </si>
  <si>
    <t>Nb Pharmacy Ltd</t>
  </si>
  <si>
    <t>44 Old Road West</t>
  </si>
  <si>
    <t xml:space="preserve">DA11 0LJ                 </t>
  </si>
  <si>
    <t>FD300</t>
  </si>
  <si>
    <t>Cr &amp; Ar Nicholls Limited</t>
  </si>
  <si>
    <t>Hadlow Pharmacy</t>
  </si>
  <si>
    <t>Hadlow</t>
  </si>
  <si>
    <t xml:space="preserve">TN11 0DA                 </t>
  </si>
  <si>
    <t xml:space="preserve">01732 850259                            </t>
  </si>
  <si>
    <t>FD496</t>
  </si>
  <si>
    <t>Sharda A</t>
  </si>
  <si>
    <t>Swalecliffe Pharmacy</t>
  </si>
  <si>
    <t>5-7 St Johns Road</t>
  </si>
  <si>
    <t>Swalecliffe</t>
  </si>
  <si>
    <t xml:space="preserve">CT5 2QT                  </t>
  </si>
  <si>
    <t xml:space="preserve">01227 792342                            </t>
  </si>
  <si>
    <t>FEM57</t>
  </si>
  <si>
    <t>39 Knights Road</t>
  </si>
  <si>
    <t xml:space="preserve">ME3 9DT                  </t>
  </si>
  <si>
    <t xml:space="preserve">01634 250882                            </t>
  </si>
  <si>
    <t>1998-07-03</t>
  </si>
  <si>
    <t>FER21</t>
  </si>
  <si>
    <t>Peniel International Ltd</t>
  </si>
  <si>
    <t>Maidstone Road</t>
  </si>
  <si>
    <t>Horsmonden</t>
  </si>
  <si>
    <t xml:space="preserve">TN12 8JJ                 </t>
  </si>
  <si>
    <t xml:space="preserve">01892 722217                            </t>
  </si>
  <si>
    <t>FFF04</t>
  </si>
  <si>
    <t>269 Reculver Road</t>
  </si>
  <si>
    <t>Beltinge &amp; Reculver</t>
  </si>
  <si>
    <t xml:space="preserve">CT6 6SR                  </t>
  </si>
  <si>
    <t>FFH17</t>
  </si>
  <si>
    <t>Bentley Road</t>
  </si>
  <si>
    <t xml:space="preserve">TN24 0HZ                 </t>
  </si>
  <si>
    <t xml:space="preserve">01233 621635                            </t>
  </si>
  <si>
    <t>FF221</t>
  </si>
  <si>
    <t>G Currie Chemists</t>
  </si>
  <si>
    <t>4 York Parade</t>
  </si>
  <si>
    <t>Shipbourne Road</t>
  </si>
  <si>
    <t xml:space="preserve">TN10 3NP                 </t>
  </si>
  <si>
    <t xml:space="preserve">01732 355550                            </t>
  </si>
  <si>
    <t>FF255</t>
  </si>
  <si>
    <t xml:space="preserve">ME12 1NT                 </t>
  </si>
  <si>
    <t>FF318</t>
  </si>
  <si>
    <t>St Georges Medical Centre</t>
  </si>
  <si>
    <t>57 St Georges Avenue</t>
  </si>
  <si>
    <t xml:space="preserve">ME12 1QU                 </t>
  </si>
  <si>
    <t xml:space="preserve">01795 665246                            </t>
  </si>
  <si>
    <t>FF328</t>
  </si>
  <si>
    <t>163 Wayfield Road</t>
  </si>
  <si>
    <t xml:space="preserve">ME5 0HD                  </t>
  </si>
  <si>
    <t xml:space="preserve">01634 841967                            </t>
  </si>
  <si>
    <t>FGK03</t>
  </si>
  <si>
    <t>Units 1-2 Stanford House</t>
  </si>
  <si>
    <t>2-4 Station Road</t>
  </si>
  <si>
    <t xml:space="preserve">ME8 7PH                  </t>
  </si>
  <si>
    <t xml:space="preserve">01634 232020                            </t>
  </si>
  <si>
    <t>FGQ86</t>
  </si>
  <si>
    <t>102 Kings Road</t>
  </si>
  <si>
    <t xml:space="preserve">CT6 5RE                  </t>
  </si>
  <si>
    <t xml:space="preserve">01227 374054                            </t>
  </si>
  <si>
    <t>FGR31</t>
  </si>
  <si>
    <t>78-80 High Street</t>
  </si>
  <si>
    <t xml:space="preserve">ME10 4AJ                 </t>
  </si>
  <si>
    <t xml:space="preserve">01795 470462                            </t>
  </si>
  <si>
    <t>FGR89</t>
  </si>
  <si>
    <t>22 Magpie Hall Road</t>
  </si>
  <si>
    <t xml:space="preserve">ME4 5JY                  </t>
  </si>
  <si>
    <t xml:space="preserve">01634 842129                            </t>
  </si>
  <si>
    <t>1976-09-01</t>
  </si>
  <si>
    <t>FG447</t>
  </si>
  <si>
    <t>18-20 Station Road</t>
  </si>
  <si>
    <t xml:space="preserve">DA3 7QD                  </t>
  </si>
  <si>
    <t xml:space="preserve">01474 702205                            </t>
  </si>
  <si>
    <t>FG484</t>
  </si>
  <si>
    <t>7-11a High Street</t>
  </si>
  <si>
    <t>6-8 King Street</t>
  </si>
  <si>
    <t xml:space="preserve">CT11 9AB                 </t>
  </si>
  <si>
    <t xml:space="preserve">01843 591864                            </t>
  </si>
  <si>
    <t>FHF29</t>
  </si>
  <si>
    <t>126-128 Ashford Road</t>
  </si>
  <si>
    <t>Bearsted</t>
  </si>
  <si>
    <t xml:space="preserve">ME14 4LX                 </t>
  </si>
  <si>
    <t xml:space="preserve">01622 737713                            </t>
  </si>
  <si>
    <t>1980-04-01</t>
  </si>
  <si>
    <t>FHG47</t>
  </si>
  <si>
    <t>475 Margate Road</t>
  </si>
  <si>
    <t xml:space="preserve">CT10 2QJ                 </t>
  </si>
  <si>
    <t>FHJ53</t>
  </si>
  <si>
    <t>17 Market Street</t>
  </si>
  <si>
    <t>Sandwich</t>
  </si>
  <si>
    <t xml:space="preserve">CT13 9DA                 </t>
  </si>
  <si>
    <t xml:space="preserve">01304 612047                            </t>
  </si>
  <si>
    <t>FHT25</t>
  </si>
  <si>
    <t>76 Watling Street</t>
  </si>
  <si>
    <t xml:space="preserve">ME7 2YW                  </t>
  </si>
  <si>
    <t>1990-11-12</t>
  </si>
  <si>
    <t>FHT34</t>
  </si>
  <si>
    <t>Darnley Pharmacy</t>
  </si>
  <si>
    <t>17 Pelham Road</t>
  </si>
  <si>
    <t xml:space="preserve">DA11 0HN                 </t>
  </si>
  <si>
    <t xml:space="preserve">01474 533528                            </t>
  </si>
  <si>
    <t>FHV64</t>
  </si>
  <si>
    <t>Hill Pharmacy</t>
  </si>
  <si>
    <t>7 The Hill</t>
  </si>
  <si>
    <t xml:space="preserve">DA11 9EU                 </t>
  </si>
  <si>
    <t xml:space="preserve">01474 564615                            </t>
  </si>
  <si>
    <t>FHY22</t>
  </si>
  <si>
    <t>13 Dunes Road</t>
  </si>
  <si>
    <t>Greatstone</t>
  </si>
  <si>
    <t xml:space="preserve">TN28 8SS                 </t>
  </si>
  <si>
    <t xml:space="preserve">01797 362997                            </t>
  </si>
  <si>
    <t>FHY79</t>
  </si>
  <si>
    <t>Ryders Chemist</t>
  </si>
  <si>
    <t>130 High Street</t>
  </si>
  <si>
    <t xml:space="preserve">ME1 1JT                  </t>
  </si>
  <si>
    <t>1979-10-01</t>
  </si>
  <si>
    <t>FH750</t>
  </si>
  <si>
    <t>Shaw Jn&amp;P</t>
  </si>
  <si>
    <t>Focus Chemists</t>
  </si>
  <si>
    <t>126 Borstal Street</t>
  </si>
  <si>
    <t>Borstal</t>
  </si>
  <si>
    <t xml:space="preserve">ME1 3JS                  </t>
  </si>
  <si>
    <t xml:space="preserve">01634 405691                            </t>
  </si>
  <si>
    <t>FH765</t>
  </si>
  <si>
    <t>Courts Pharmacy</t>
  </si>
  <si>
    <t>156-162 Grange Road</t>
  </si>
  <si>
    <t xml:space="preserve">CT11 9PR                 </t>
  </si>
  <si>
    <t xml:space="preserve">01843 592920                            </t>
  </si>
  <si>
    <t>FJE07</t>
  </si>
  <si>
    <t>Sturry Pharmacy</t>
  </si>
  <si>
    <t>Sturry</t>
  </si>
  <si>
    <t xml:space="preserve">CT2 0BD                  </t>
  </si>
  <si>
    <t xml:space="preserve">01227 710451                            </t>
  </si>
  <si>
    <t>1995-07-06</t>
  </si>
  <si>
    <t>FJE33</t>
  </si>
  <si>
    <t>Heroteam LTD</t>
  </si>
  <si>
    <t>4 The Pantiles</t>
  </si>
  <si>
    <t xml:space="preserve">TN2 5TN                  </t>
  </si>
  <si>
    <t xml:space="preserve">01892 525630                            </t>
  </si>
  <si>
    <t>FJE86</t>
  </si>
  <si>
    <t>1 Bower Mount Road</t>
  </si>
  <si>
    <t xml:space="preserve">ME16 8AX                 </t>
  </si>
  <si>
    <t xml:space="preserve">01622 752523                            </t>
  </si>
  <si>
    <t>FJE95</t>
  </si>
  <si>
    <t>Lydd</t>
  </si>
  <si>
    <t xml:space="preserve">TN29 9AH                 </t>
  </si>
  <si>
    <t xml:space="preserve">01797 320231                            </t>
  </si>
  <si>
    <t>FJH19</t>
  </si>
  <si>
    <t>Units 3 &amp; 4 Minor Centre</t>
  </si>
  <si>
    <t>Grove Green</t>
  </si>
  <si>
    <t xml:space="preserve">ME14 5PX                 </t>
  </si>
  <si>
    <t>FJH52</t>
  </si>
  <si>
    <t>Westrock Enterprises Limited</t>
  </si>
  <si>
    <t>Walmer Pharmacy</t>
  </si>
  <si>
    <t>315 Dover Road</t>
  </si>
  <si>
    <t xml:space="preserve">CT14 7NX                 </t>
  </si>
  <si>
    <t xml:space="preserve">01304 366862                            </t>
  </si>
  <si>
    <t>FJK28</t>
  </si>
  <si>
    <t>Hodgson RJ</t>
  </si>
  <si>
    <t>Bat &amp; Ball Pharmacy</t>
  </si>
  <si>
    <t>133 St Johns Hill</t>
  </si>
  <si>
    <t xml:space="preserve">TN13 3PE                 </t>
  </si>
  <si>
    <t>FJN98</t>
  </si>
  <si>
    <t>Greggswood Pharmacy</t>
  </si>
  <si>
    <t>106 Greggswood Road</t>
  </si>
  <si>
    <t xml:space="preserve">TN2 3JG                  </t>
  </si>
  <si>
    <t xml:space="preserve">01892 540398                            </t>
  </si>
  <si>
    <t>FJP35</t>
  </si>
  <si>
    <t>Achunine AN</t>
  </si>
  <si>
    <t>Austinoma Chemist</t>
  </si>
  <si>
    <t>52 Todd Crescent</t>
  </si>
  <si>
    <t>Church Milton</t>
  </si>
  <si>
    <t xml:space="preserve">ME10 2TZ                 </t>
  </si>
  <si>
    <t xml:space="preserve">01795 437300                            </t>
  </si>
  <si>
    <t>1998-03-03</t>
  </si>
  <si>
    <t>FJW93</t>
  </si>
  <si>
    <t>Central Pharmacy Folkestone Ltd</t>
  </si>
  <si>
    <t>104 Cheriton Road</t>
  </si>
  <si>
    <t xml:space="preserve">CT20 2QN                 </t>
  </si>
  <si>
    <t xml:space="preserve">01303 254427                            </t>
  </si>
  <si>
    <t>FJ243</t>
  </si>
  <si>
    <t>Patel D</t>
  </si>
  <si>
    <t>Hollis Pharmacy</t>
  </si>
  <si>
    <t>285 Upper Grosvenor Road</t>
  </si>
  <si>
    <t xml:space="preserve">TN4 9EX                  </t>
  </si>
  <si>
    <t xml:space="preserve">01892 520823                            </t>
  </si>
  <si>
    <t>FJ632</t>
  </si>
  <si>
    <t>Greens Chemists</t>
  </si>
  <si>
    <t>140 London Road</t>
  </si>
  <si>
    <t>Southborough</t>
  </si>
  <si>
    <t xml:space="preserve">TN4 0PJ                  </t>
  </si>
  <si>
    <t xml:space="preserve">01892 529315                            </t>
  </si>
  <si>
    <t>1975-05-01</t>
  </si>
  <si>
    <t>FJ908</t>
  </si>
  <si>
    <t>69 High Street</t>
  </si>
  <si>
    <t xml:space="preserve">CT9 1JN                  </t>
  </si>
  <si>
    <t xml:space="preserve">01843 220764                            </t>
  </si>
  <si>
    <t>FKJ56</t>
  </si>
  <si>
    <t>Smiths Pharmacy</t>
  </si>
  <si>
    <t>318-320 Canterbury Street</t>
  </si>
  <si>
    <t xml:space="preserve">ME7 5JP                  </t>
  </si>
  <si>
    <t xml:space="preserve">01634 851852                            </t>
  </si>
  <si>
    <t>FKK59</t>
  </si>
  <si>
    <t>387 Maidstone Road</t>
  </si>
  <si>
    <t xml:space="preserve">ME5 9SD                  </t>
  </si>
  <si>
    <t xml:space="preserve">01634 663010                            </t>
  </si>
  <si>
    <t>FK196</t>
  </si>
  <si>
    <t>Westwood Cross Retail Prk</t>
  </si>
  <si>
    <t>Thanet</t>
  </si>
  <si>
    <t xml:space="preserve">CT10 2BF                 </t>
  </si>
  <si>
    <t>FK397</t>
  </si>
  <si>
    <t>Mid Kent Shopping Centre</t>
  </si>
  <si>
    <t xml:space="preserve">ME16 0PU                 </t>
  </si>
  <si>
    <t>FK530</t>
  </si>
  <si>
    <t>Reeves Way, Chestfield</t>
  </si>
  <si>
    <t xml:space="preserve">CT5 3QS                  </t>
  </si>
  <si>
    <t xml:space="preserve">01227 764271                            </t>
  </si>
  <si>
    <t>2007-02-22</t>
  </si>
  <si>
    <t>FLK94</t>
  </si>
  <si>
    <t>449 Tonbridge Road</t>
  </si>
  <si>
    <t xml:space="preserve">ME16 9LH                 </t>
  </si>
  <si>
    <t>FL233</t>
  </si>
  <si>
    <t>97 Heath Road</t>
  </si>
  <si>
    <t>Coxheath</t>
  </si>
  <si>
    <t xml:space="preserve">ME17 4EH                 </t>
  </si>
  <si>
    <t xml:space="preserve">01622 745567                            </t>
  </si>
  <si>
    <t>FL383</t>
  </si>
  <si>
    <t>Cemat LTD</t>
  </si>
  <si>
    <t>Sturdee Avenue Pharmacy</t>
  </si>
  <si>
    <t>46 Sturdee Avenue</t>
  </si>
  <si>
    <t xml:space="preserve">ME7 2HN                  </t>
  </si>
  <si>
    <t xml:space="preserve">01634 851616                            </t>
  </si>
  <si>
    <t>FL499</t>
  </si>
  <si>
    <t xml:space="preserve">CT5 1AP                  </t>
  </si>
  <si>
    <t xml:space="preserve">01227 272677                            </t>
  </si>
  <si>
    <t>FL902</t>
  </si>
  <si>
    <t>Eastry Pharmacy Ltd</t>
  </si>
  <si>
    <t>Eastry Pharmacy</t>
  </si>
  <si>
    <t>Eastry</t>
  </si>
  <si>
    <t xml:space="preserve">CT13 0HQ                 </t>
  </si>
  <si>
    <t xml:space="preserve">01304 611362                            </t>
  </si>
  <si>
    <t>FL923</t>
  </si>
  <si>
    <t>25 Swanley Centre</t>
  </si>
  <si>
    <t xml:space="preserve">BR8 7TG                  </t>
  </si>
  <si>
    <t>FMC95</t>
  </si>
  <si>
    <t xml:space="preserve">01227 781369                            </t>
  </si>
  <si>
    <t>FMG20</t>
  </si>
  <si>
    <t xml:space="preserve">TN8 5AB                  </t>
  </si>
  <si>
    <t xml:space="preserve">01732 863211                            </t>
  </si>
  <si>
    <t>1980-03-01</t>
  </si>
  <si>
    <t>FMH56</t>
  </si>
  <si>
    <t>3 Cuxton Road</t>
  </si>
  <si>
    <t xml:space="preserve">ME2 2BT                  </t>
  </si>
  <si>
    <t xml:space="preserve">01634 497549                            </t>
  </si>
  <si>
    <t>FMJ37</t>
  </si>
  <si>
    <t>122 High Street</t>
  </si>
  <si>
    <t xml:space="preserve">ME10 4PL                 </t>
  </si>
  <si>
    <t>FMJ98</t>
  </si>
  <si>
    <t>Baxters Pharmacy</t>
  </si>
  <si>
    <t>164 Canterbury Road</t>
  </si>
  <si>
    <t xml:space="preserve">CT9 5JW                  </t>
  </si>
  <si>
    <t xml:space="preserve">01843 224868                            </t>
  </si>
  <si>
    <t>FMT07</t>
  </si>
  <si>
    <t>Unit 2-3 St Georges Ctr.</t>
  </si>
  <si>
    <t>St Georges Place</t>
  </si>
  <si>
    <t xml:space="preserve">CT1 1UL                  </t>
  </si>
  <si>
    <t xml:space="preserve">01227 459770                            </t>
  </si>
  <si>
    <t>FM600</t>
  </si>
  <si>
    <t>Bryant Road Pharmacy</t>
  </si>
  <si>
    <t>59-61 Bryant Road</t>
  </si>
  <si>
    <t xml:space="preserve">ME2 3EP                  </t>
  </si>
  <si>
    <t xml:space="preserve">01634 718039                            </t>
  </si>
  <si>
    <t>1975-11-01</t>
  </si>
  <si>
    <t>FM682</t>
  </si>
  <si>
    <t>30-34 Wilmot Square</t>
  </si>
  <si>
    <t>Pentagon Centre</t>
  </si>
  <si>
    <t xml:space="preserve">ME4 4BB                  </t>
  </si>
  <si>
    <t>FM880</t>
  </si>
  <si>
    <t>133 Blackbull Road</t>
  </si>
  <si>
    <t xml:space="preserve">CT19 5NU                 </t>
  </si>
  <si>
    <t xml:space="preserve">01303 252721                            </t>
  </si>
  <si>
    <t>FM891</t>
  </si>
  <si>
    <t xml:space="preserve">CT10 1LH                 </t>
  </si>
  <si>
    <t xml:space="preserve">01843 862699                            </t>
  </si>
  <si>
    <t>1949-07-01</t>
  </si>
  <si>
    <t>FNC20</t>
  </si>
  <si>
    <t>Chalkgate LTD</t>
  </si>
  <si>
    <t>Spires Pharmacy</t>
  </si>
  <si>
    <t>4 The Spires Centre</t>
  </si>
  <si>
    <t xml:space="preserve">ME15 8XW                 </t>
  </si>
  <si>
    <t xml:space="preserve">01622 862840                            </t>
  </si>
  <si>
    <t>FNH39</t>
  </si>
  <si>
    <t>Catts Pharmacy</t>
  </si>
  <si>
    <t>Catts Alley</t>
  </si>
  <si>
    <t xml:space="preserve">ME6 5SN                  </t>
  </si>
  <si>
    <t xml:space="preserve">01634 242077                            </t>
  </si>
  <si>
    <t>FNH47</t>
  </si>
  <si>
    <t>Nicholls Double Ltd</t>
  </si>
  <si>
    <t>Marden Pharmacy</t>
  </si>
  <si>
    <t>Marden</t>
  </si>
  <si>
    <t xml:space="preserve">TN12 9DP                 </t>
  </si>
  <si>
    <t xml:space="preserve">01622 831495                            </t>
  </si>
  <si>
    <t>2003-12-17</t>
  </si>
  <si>
    <t>FNL61</t>
  </si>
  <si>
    <t>Dr S Karim</t>
  </si>
  <si>
    <t>Hempstead Pharmacy</t>
  </si>
  <si>
    <t>148 Hempstead Road</t>
  </si>
  <si>
    <t xml:space="preserve">ME7 3QE                  </t>
  </si>
  <si>
    <t xml:space="preserve">01634 376674                            </t>
  </si>
  <si>
    <t>FNQ15</t>
  </si>
  <si>
    <t>Simon Weil Avenue</t>
  </si>
  <si>
    <t xml:space="preserve">TN24 8YN                 </t>
  </si>
  <si>
    <t>FNX28</t>
  </si>
  <si>
    <t>Kanani Pharmacy Ltd</t>
  </si>
  <si>
    <t>M D Moore Pharmacy</t>
  </si>
  <si>
    <t>141 Dartford Road</t>
  </si>
  <si>
    <t xml:space="preserve">DA1 3EN                  </t>
  </si>
  <si>
    <t xml:space="preserve">01322 220863                            </t>
  </si>
  <si>
    <t>2011-03-19</t>
  </si>
  <si>
    <t>FN322</t>
  </si>
  <si>
    <t>116 Mortimer Street</t>
  </si>
  <si>
    <t xml:space="preserve">CT6 5EB                  </t>
  </si>
  <si>
    <t xml:space="preserve">01227 374363                            </t>
  </si>
  <si>
    <t>FN418</t>
  </si>
  <si>
    <t>Pharmacy 1st Ltd</t>
  </si>
  <si>
    <t>212 Pharmacy</t>
  </si>
  <si>
    <t>212 Canterbury Street</t>
  </si>
  <si>
    <t xml:space="preserve">ME7 5XL                  </t>
  </si>
  <si>
    <t>FN513</t>
  </si>
  <si>
    <t>Grand Healthcare Uk Ltd</t>
  </si>
  <si>
    <t>68 St Dunstans Street</t>
  </si>
  <si>
    <t xml:space="preserve">CT2 8BN                  </t>
  </si>
  <si>
    <t xml:space="preserve">01227 462422                            </t>
  </si>
  <si>
    <t>FN979</t>
  </si>
  <si>
    <t>3-5 King Street</t>
  </si>
  <si>
    <t xml:space="preserve">CT11 8NN                 </t>
  </si>
  <si>
    <t xml:space="preserve">01843 580351                            </t>
  </si>
  <si>
    <t>FPC83</t>
  </si>
  <si>
    <t>Shaan LTD</t>
  </si>
  <si>
    <t>Goudhurst</t>
  </si>
  <si>
    <t xml:space="preserve">TN17 1AG                 </t>
  </si>
  <si>
    <t xml:space="preserve">01580 211245                            </t>
  </si>
  <si>
    <t>FPL19</t>
  </si>
  <si>
    <t>Paddock Wood Pharmacy</t>
  </si>
  <si>
    <t>12 Commercial Road</t>
  </si>
  <si>
    <t>Paddock Wood</t>
  </si>
  <si>
    <t xml:space="preserve">TN12 6EL                 </t>
  </si>
  <si>
    <t>FPP49</t>
  </si>
  <si>
    <t>Paydens Ltd Shop</t>
  </si>
  <si>
    <t>Canada Road</t>
  </si>
  <si>
    <t xml:space="preserve">CT14 7EQ                 </t>
  </si>
  <si>
    <t xml:space="preserve">01304 373066                            </t>
  </si>
  <si>
    <t>FPR88</t>
  </si>
  <si>
    <t>Halfway Pharmacy</t>
  </si>
  <si>
    <t>8 Minster Road</t>
  </si>
  <si>
    <t xml:space="preserve">ME12 3JD                 </t>
  </si>
  <si>
    <t xml:space="preserve">01795 662706                            </t>
  </si>
  <si>
    <t>FPW09</t>
  </si>
  <si>
    <t>West Park Farm</t>
  </si>
  <si>
    <t xml:space="preserve">CT19 5GA                 </t>
  </si>
  <si>
    <t>FPW21</t>
  </si>
  <si>
    <t>B J Vigo Ltd</t>
  </si>
  <si>
    <t>Vigo Pharmacy</t>
  </si>
  <si>
    <t>7 The Bay</t>
  </si>
  <si>
    <t>Vigo Village</t>
  </si>
  <si>
    <t xml:space="preserve">DA13 0TD                 </t>
  </si>
  <si>
    <t xml:space="preserve">01732 824135                            </t>
  </si>
  <si>
    <t>FQD20</t>
  </si>
  <si>
    <t>19a Biggin Street</t>
  </si>
  <si>
    <t xml:space="preserve">CT16 1BH                 </t>
  </si>
  <si>
    <t xml:space="preserve">01304 206321                            </t>
  </si>
  <si>
    <t>1949-08-01</t>
  </si>
  <si>
    <t>FQH13</t>
  </si>
  <si>
    <t>11 Parkwood Parade</t>
  </si>
  <si>
    <t>Parkwood</t>
  </si>
  <si>
    <t xml:space="preserve">ME15 9HL                 </t>
  </si>
  <si>
    <t>FQL85</t>
  </si>
  <si>
    <t>Abbeycourt Medical Centre</t>
  </si>
  <si>
    <t xml:space="preserve">TN4 9TJ                  </t>
  </si>
  <si>
    <t xml:space="preserve">01892 516090                            </t>
  </si>
  <si>
    <t>FQR12</t>
  </si>
  <si>
    <t>Alphacrest Limited</t>
  </si>
  <si>
    <t>Carrs Corner Chemists</t>
  </si>
  <si>
    <t>94 Calverley Road</t>
  </si>
  <si>
    <t xml:space="preserve">TN1 2UN                  </t>
  </si>
  <si>
    <t xml:space="preserve">01892 542275                            </t>
  </si>
  <si>
    <t>FQ178</t>
  </si>
  <si>
    <t>Tenterden</t>
  </si>
  <si>
    <t xml:space="preserve">TN30 6AU                 </t>
  </si>
  <si>
    <t xml:space="preserve">01580 762730                            </t>
  </si>
  <si>
    <t>FQ667</t>
  </si>
  <si>
    <t>19 Bouviere Place S/Ctre</t>
  </si>
  <si>
    <t>Alexandra Gardens</t>
  </si>
  <si>
    <t xml:space="preserve">CT20 1AU                 </t>
  </si>
  <si>
    <t xml:space="preserve">01303 213010                            </t>
  </si>
  <si>
    <t>FQ747</t>
  </si>
  <si>
    <t>Iwade Pharmacy</t>
  </si>
  <si>
    <t>Unit D&amp;E Iwade Vlge Ctr</t>
  </si>
  <si>
    <t>The Street, Iwade</t>
  </si>
  <si>
    <t xml:space="preserve">ME9 8SH                  </t>
  </si>
  <si>
    <t xml:space="preserve">01795 439368                            </t>
  </si>
  <si>
    <t>FRA98</t>
  </si>
  <si>
    <t>192-194 Northdown Road</t>
  </si>
  <si>
    <t xml:space="preserve">01843 221068                            </t>
  </si>
  <si>
    <t>FRV95</t>
  </si>
  <si>
    <t>Day Lewis Beveridge Pharmacy</t>
  </si>
  <si>
    <t>42 Dartford Road</t>
  </si>
  <si>
    <t xml:space="preserve">TN13 3TQ                 </t>
  </si>
  <si>
    <t xml:space="preserve">01732 453634                            </t>
  </si>
  <si>
    <t>FRY69</t>
  </si>
  <si>
    <t>12 Northumberland Court</t>
  </si>
  <si>
    <t>Shepway</t>
  </si>
  <si>
    <t xml:space="preserve">ME15 7LW                 </t>
  </si>
  <si>
    <t>1958-11-01</t>
  </si>
  <si>
    <t>FTG23</t>
  </si>
  <si>
    <t>42-44 Sandgate Road</t>
  </si>
  <si>
    <t xml:space="preserve">CT20 1DW                 </t>
  </si>
  <si>
    <t xml:space="preserve">01303 253980                            </t>
  </si>
  <si>
    <t>FTL24</t>
  </si>
  <si>
    <t>Startspot LTD</t>
  </si>
  <si>
    <t>Otford Pharmacy</t>
  </si>
  <si>
    <t>Otford</t>
  </si>
  <si>
    <t xml:space="preserve">TN14 5PQ                 </t>
  </si>
  <si>
    <t xml:space="preserve">01959 522072                            </t>
  </si>
  <si>
    <t>FTT47</t>
  </si>
  <si>
    <t>126 Bridge Street</t>
  </si>
  <si>
    <t>Wye</t>
  </si>
  <si>
    <t xml:space="preserve">TN25 5EA                 </t>
  </si>
  <si>
    <t xml:space="preserve">01233 812249                            </t>
  </si>
  <si>
    <t>FTT51</t>
  </si>
  <si>
    <t>The Parks Med Practice</t>
  </si>
  <si>
    <t>Wainscott, Rochester</t>
  </si>
  <si>
    <t xml:space="preserve">ME2 4LP                  </t>
  </si>
  <si>
    <t xml:space="preserve">01634 297580                            </t>
  </si>
  <si>
    <t>FT367</t>
  </si>
  <si>
    <t>Lw Lama</t>
  </si>
  <si>
    <t>Tankerton Pharmacy</t>
  </si>
  <si>
    <t>99 Tankerton Road</t>
  </si>
  <si>
    <t xml:space="preserve">CT5 2AJ                  </t>
  </si>
  <si>
    <t xml:space="preserve">01227 272336                            </t>
  </si>
  <si>
    <t>FT747</t>
  </si>
  <si>
    <t>Charing Practice Ltd</t>
  </si>
  <si>
    <t>The Charing Pharmacy</t>
  </si>
  <si>
    <t>1 The Surgery Close</t>
  </si>
  <si>
    <t xml:space="preserve">TN27 0AW                 </t>
  </si>
  <si>
    <t xml:space="preserve">0844 4773040                            </t>
  </si>
  <si>
    <t>1997-04-03</t>
  </si>
  <si>
    <t>FVH06</t>
  </si>
  <si>
    <t>Minster</t>
  </si>
  <si>
    <t xml:space="preserve">CT12 4AD                 </t>
  </si>
  <si>
    <t xml:space="preserve">01843 821215                            </t>
  </si>
  <si>
    <t>FVQ76</t>
  </si>
  <si>
    <t>87-93 High Street</t>
  </si>
  <si>
    <t xml:space="preserve">ME12 1TX                 </t>
  </si>
  <si>
    <t xml:space="preserve">01795 662952                            </t>
  </si>
  <si>
    <t>FVQ77</t>
  </si>
  <si>
    <t>Pembury Pharmacy</t>
  </si>
  <si>
    <t>Pembury</t>
  </si>
  <si>
    <t xml:space="preserve">TN2 4PH                  </t>
  </si>
  <si>
    <t xml:space="preserve">01892 822896                            </t>
  </si>
  <si>
    <t>FVR62</t>
  </si>
  <si>
    <t>Gosrani M</t>
  </si>
  <si>
    <t>Gosrani Pharmacy</t>
  </si>
  <si>
    <t>11 Martin Hardie Way</t>
  </si>
  <si>
    <t xml:space="preserve">TN10 4AE                 </t>
  </si>
  <si>
    <t>FVR90</t>
  </si>
  <si>
    <t>Porter Chemist</t>
  </si>
  <si>
    <t>2b Hales Drive</t>
  </si>
  <si>
    <t xml:space="preserve">CT2 7AB                  </t>
  </si>
  <si>
    <t xml:space="preserve">01227 781588                            </t>
  </si>
  <si>
    <t>1996-07-15</t>
  </si>
  <si>
    <t>FV022</t>
  </si>
  <si>
    <t>9-13 High Street</t>
  </si>
  <si>
    <t xml:space="preserve">TN9 1SG                  </t>
  </si>
  <si>
    <t>FV186</t>
  </si>
  <si>
    <t xml:space="preserve">ME2 4AH                  </t>
  </si>
  <si>
    <t>FV631</t>
  </si>
  <si>
    <t>White Lion House</t>
  </si>
  <si>
    <t>Cranbrook</t>
  </si>
  <si>
    <t xml:space="preserve">TN17 3DF                 </t>
  </si>
  <si>
    <t>FWL74</t>
  </si>
  <si>
    <t>Cliffside Court</t>
  </si>
  <si>
    <t xml:space="preserve">DA1 2EF                  </t>
  </si>
  <si>
    <t xml:space="preserve">01322 276661                            </t>
  </si>
  <si>
    <t>FWW66</t>
  </si>
  <si>
    <t>Kingfisher Business Park</t>
  </si>
  <si>
    <t xml:space="preserve">TN24 8DG                 </t>
  </si>
  <si>
    <t xml:space="preserve">01233 662191                            </t>
  </si>
  <si>
    <t>FW489</t>
  </si>
  <si>
    <t>Manor Pharmacy (Broadstairs) Limited</t>
  </si>
  <si>
    <t>Pierremont Pharmacy</t>
  </si>
  <si>
    <t>73-75 High Street</t>
  </si>
  <si>
    <t xml:space="preserve">CT10 1NQ                 </t>
  </si>
  <si>
    <t xml:space="preserve">01843 862050                            </t>
  </si>
  <si>
    <t>FW510</t>
  </si>
  <si>
    <t>145 Reculver Road</t>
  </si>
  <si>
    <t>Beltinge</t>
  </si>
  <si>
    <t xml:space="preserve">CT6 6PD                  </t>
  </si>
  <si>
    <t xml:space="preserve">01227 372185                            </t>
  </si>
  <si>
    <t>FXP56</t>
  </si>
  <si>
    <t xml:space="preserve">ME7 1BS                  </t>
  </si>
  <si>
    <t>1970-05-01</t>
  </si>
  <si>
    <t>FX044</t>
  </si>
  <si>
    <t>1 Eastwell</t>
  </si>
  <si>
    <t xml:space="preserve">TN30 6AH                 </t>
  </si>
  <si>
    <t xml:space="preserve">01580 763239                            </t>
  </si>
  <si>
    <t>1956-09-01</t>
  </si>
  <si>
    <t>FX206</t>
  </si>
  <si>
    <t>Hempstead Valley Shop Ctr</t>
  </si>
  <si>
    <t>2005-10-21</t>
  </si>
  <si>
    <t>FX681</t>
  </si>
  <si>
    <t>159 Station  Road</t>
  </si>
  <si>
    <t xml:space="preserve">01227 368668                            </t>
  </si>
  <si>
    <t>FYC62</t>
  </si>
  <si>
    <t>Borough Green</t>
  </si>
  <si>
    <t xml:space="preserve">TN15 8BJ                 </t>
  </si>
  <si>
    <t xml:space="preserve">01732 884218                            </t>
  </si>
  <si>
    <t>FYC81</t>
  </si>
  <si>
    <t>Boldasset Limited</t>
  </si>
  <si>
    <t>New Hayesbank Surgery</t>
  </si>
  <si>
    <t>Cemetery Lane, Kennington</t>
  </si>
  <si>
    <t xml:space="preserve">TN24 9JZ                 </t>
  </si>
  <si>
    <t xml:space="preserve">01233 622869                            </t>
  </si>
  <si>
    <t>1999-03-06</t>
  </si>
  <si>
    <t>FYK61</t>
  </si>
  <si>
    <t>Stevens WGS</t>
  </si>
  <si>
    <t>105 London Road</t>
  </si>
  <si>
    <t>Teynham</t>
  </si>
  <si>
    <t xml:space="preserve">ME9 9QL                  </t>
  </si>
  <si>
    <t>FYN18</t>
  </si>
  <si>
    <t>The Thorndike Centre</t>
  </si>
  <si>
    <t>Longley Road</t>
  </si>
  <si>
    <t xml:space="preserve">ME1 2TH                  </t>
  </si>
  <si>
    <t xml:space="preserve">01634 817317                            </t>
  </si>
  <si>
    <t>FY348</t>
  </si>
  <si>
    <t>12 Gravel Walk</t>
  </si>
  <si>
    <t>Whitefriars Shopping Ctr</t>
  </si>
  <si>
    <t xml:space="preserve">CT1 2TF                  </t>
  </si>
  <si>
    <t xml:space="preserve">01227 470944                            </t>
  </si>
  <si>
    <t>FY771</t>
  </si>
  <si>
    <t>Rs Bains Ltd</t>
  </si>
  <si>
    <t>Rs Bains</t>
  </si>
  <si>
    <t>2 Livingstone Road</t>
  </si>
  <si>
    <t xml:space="preserve">DA12 5DZ                 </t>
  </si>
  <si>
    <t>1989-05-15</t>
  </si>
  <si>
    <t>FY992</t>
  </si>
  <si>
    <t>Jm Patel Ltd</t>
  </si>
  <si>
    <t>229 London Road</t>
  </si>
  <si>
    <t xml:space="preserve">DA9 9DF                  </t>
  </si>
  <si>
    <t xml:space="preserve">01322 382063                            </t>
  </si>
  <si>
    <t>FAA02</t>
  </si>
  <si>
    <t>67-68 Boundary Road</t>
  </si>
  <si>
    <t xml:space="preserve">01273 412080                            </t>
  </si>
  <si>
    <t>FAA20</t>
  </si>
  <si>
    <t>Servicare LTD</t>
  </si>
  <si>
    <t>Nories Pharmacy</t>
  </si>
  <si>
    <t>23 Oakhill Road</t>
  </si>
  <si>
    <t>Horsham</t>
  </si>
  <si>
    <t xml:space="preserve">RH13 5SD                 </t>
  </si>
  <si>
    <t xml:space="preserve">01403 265671                            </t>
  </si>
  <si>
    <t>1999-01-18</t>
  </si>
  <si>
    <t>FAD48</t>
  </si>
  <si>
    <t>May &amp; Thompson Ltd</t>
  </si>
  <si>
    <t>May &amp; Thomson</t>
  </si>
  <si>
    <t>51 Dartmouth Avenue</t>
  </si>
  <si>
    <t>Sheerwater</t>
  </si>
  <si>
    <t>Woking</t>
  </si>
  <si>
    <t xml:space="preserve">GU21 5PE                 </t>
  </si>
  <si>
    <t xml:space="preserve">01932 346186                            </t>
  </si>
  <si>
    <t>FAF25</t>
  </si>
  <si>
    <t>Anchor Fields</t>
  </si>
  <si>
    <t>Ringmer</t>
  </si>
  <si>
    <t xml:space="preserve">BN8 5QN                  </t>
  </si>
  <si>
    <t xml:space="preserve">01273 812499                            </t>
  </si>
  <si>
    <t>FAH52</t>
  </si>
  <si>
    <t>Iffield Medical Practice</t>
  </si>
  <si>
    <t>Lady Margaret Road,Ifield</t>
  </si>
  <si>
    <t xml:space="preserve">RH11 0BF                 </t>
  </si>
  <si>
    <t xml:space="preserve">01293 525600                            </t>
  </si>
  <si>
    <t>1998-01-21</t>
  </si>
  <si>
    <t>FAJ00</t>
  </si>
  <si>
    <t>Jades Chemist Ltd</t>
  </si>
  <si>
    <t>Jades Chemist</t>
  </si>
  <si>
    <t>19 The Parade</t>
  </si>
  <si>
    <t xml:space="preserve">RH10 8DT                 </t>
  </si>
  <si>
    <t xml:space="preserve">01293 526994                            </t>
  </si>
  <si>
    <t>FAJ15</t>
  </si>
  <si>
    <t>Your Local Boots Store</t>
  </si>
  <si>
    <t>8 Kings Road</t>
  </si>
  <si>
    <t>Shalford</t>
  </si>
  <si>
    <t xml:space="preserve">GU4 8JU                  </t>
  </si>
  <si>
    <t xml:space="preserve">01483 561975                            </t>
  </si>
  <si>
    <t>1990-11-01</t>
  </si>
  <si>
    <t>FAJ57</t>
  </si>
  <si>
    <t>12 Stoughton Road</t>
  </si>
  <si>
    <t xml:space="preserve">GU1 1LL                  </t>
  </si>
  <si>
    <t xml:space="preserve">01483 573779                            </t>
  </si>
  <si>
    <t>FAN07</t>
  </si>
  <si>
    <t>14 Thornton Side</t>
  </si>
  <si>
    <t>Holmthorpe</t>
  </si>
  <si>
    <t>Redhill</t>
  </si>
  <si>
    <t xml:space="preserve">RH1 2NP                  </t>
  </si>
  <si>
    <t xml:space="preserve">01737 643220                            </t>
  </si>
  <si>
    <t>FAN63</t>
  </si>
  <si>
    <t>Blooms Pharmacy</t>
  </si>
  <si>
    <t>55-57 Bohemia Road</t>
  </si>
  <si>
    <t>St Leonards-On-Sea</t>
  </si>
  <si>
    <t xml:space="preserve">TN37 6RE                 </t>
  </si>
  <si>
    <t xml:space="preserve">01424 421072                            </t>
  </si>
  <si>
    <t>FAQ12</t>
  </si>
  <si>
    <t>Dexter's Pharmacy</t>
  </si>
  <si>
    <t>7 Water Tower Buildings</t>
  </si>
  <si>
    <t>Bognor Regis</t>
  </si>
  <si>
    <t xml:space="preserve">PO21 1PN                 </t>
  </si>
  <si>
    <t xml:space="preserve">01243 821488                            </t>
  </si>
  <si>
    <t>FAR24</t>
  </si>
  <si>
    <t>78 Western Road</t>
  </si>
  <si>
    <t xml:space="preserve">BN1 2HA                  </t>
  </si>
  <si>
    <t xml:space="preserve">01273 327402                            </t>
  </si>
  <si>
    <t>FAR28</t>
  </si>
  <si>
    <t>Heath End Pharmacy Ltd</t>
  </si>
  <si>
    <t>153 Maybury Road</t>
  </si>
  <si>
    <t xml:space="preserve">GU21 5JR                 </t>
  </si>
  <si>
    <t xml:space="preserve">01483 760696                            </t>
  </si>
  <si>
    <t>FAT31</t>
  </si>
  <si>
    <t>121-123 Rowlands Road</t>
  </si>
  <si>
    <t xml:space="preserve">BN11 3LA                 </t>
  </si>
  <si>
    <t xml:space="preserve">01903 201146                            </t>
  </si>
  <si>
    <t>FAX02</t>
  </si>
  <si>
    <t>Haslemere Healthcare Llp</t>
  </si>
  <si>
    <t>Haslemere Pharmacy</t>
  </si>
  <si>
    <t>Haslemere Health Centre</t>
  </si>
  <si>
    <t>Haslemere</t>
  </si>
  <si>
    <t xml:space="preserve">GU27 2BQ                 </t>
  </si>
  <si>
    <t xml:space="preserve">01428 656143                            </t>
  </si>
  <si>
    <t>FAX58</t>
  </si>
  <si>
    <t xml:space="preserve">GU27 2HJ                 </t>
  </si>
  <si>
    <t xml:space="preserve">01428 643717                            </t>
  </si>
  <si>
    <t>FAX94</t>
  </si>
  <si>
    <t xml:space="preserve">GU1 3DP                  </t>
  </si>
  <si>
    <t xml:space="preserve">01483 560355                            </t>
  </si>
  <si>
    <t>FA088</t>
  </si>
  <si>
    <t>Crowhurst Road</t>
  </si>
  <si>
    <t>Off Carden Avenue</t>
  </si>
  <si>
    <t>Hollingbury,Brighton</t>
  </si>
  <si>
    <t xml:space="preserve">BN1 8AS                  </t>
  </si>
  <si>
    <t xml:space="preserve">01273 542314                            </t>
  </si>
  <si>
    <t>2001-04-21</t>
  </si>
  <si>
    <t>FA256</t>
  </si>
  <si>
    <t>Fishbourne Road East</t>
  </si>
  <si>
    <t>Chichester</t>
  </si>
  <si>
    <t xml:space="preserve">PO19 3JT                 </t>
  </si>
  <si>
    <t xml:space="preserve">01243 227400                            </t>
  </si>
  <si>
    <t>1995-10-16</t>
  </si>
  <si>
    <t>FA342</t>
  </si>
  <si>
    <t>The Marina</t>
  </si>
  <si>
    <t xml:space="preserve">BN2 5UT                  </t>
  </si>
  <si>
    <t xml:space="preserve">01273 688019                            </t>
  </si>
  <si>
    <t>FA523</t>
  </si>
  <si>
    <t>The Causeway</t>
  </si>
  <si>
    <t>Staines</t>
  </si>
  <si>
    <t xml:space="preserve">TW18 3AP                 </t>
  </si>
  <si>
    <t xml:space="preserve">01784 231309                            </t>
  </si>
  <si>
    <t>FA595</t>
  </si>
  <si>
    <t>Jbm Health Limited</t>
  </si>
  <si>
    <t>Witterings Pharmacy</t>
  </si>
  <si>
    <t>Witterings Medical Centre</t>
  </si>
  <si>
    <t>Cakeham Road</t>
  </si>
  <si>
    <t>East Wittering</t>
  </si>
  <si>
    <t xml:space="preserve">PO20 8BH                 </t>
  </si>
  <si>
    <t xml:space="preserve">01243 672441                            </t>
  </si>
  <si>
    <t>2013-05-05</t>
  </si>
  <si>
    <t>FA703</t>
  </si>
  <si>
    <t>Madison's Banstead Limited</t>
  </si>
  <si>
    <t>Madison's Pharmacy</t>
  </si>
  <si>
    <t>25 Nork Way</t>
  </si>
  <si>
    <t>Banstead</t>
  </si>
  <si>
    <t xml:space="preserve">SM7 1PB                  </t>
  </si>
  <si>
    <t xml:space="preserve">01737 354963                            </t>
  </si>
  <si>
    <t>FA704</t>
  </si>
  <si>
    <t>Needsuper LTD</t>
  </si>
  <si>
    <t>Dapdune Pharmacy</t>
  </si>
  <si>
    <t>Wharf Road</t>
  </si>
  <si>
    <t xml:space="preserve">GU1 4RP                  </t>
  </si>
  <si>
    <t xml:space="preserve">01483 452030                            </t>
  </si>
  <si>
    <t>FCA42</t>
  </si>
  <si>
    <t>1 &amp; 2 London House</t>
  </si>
  <si>
    <t xml:space="preserve">GU23 6AA                 </t>
  </si>
  <si>
    <t xml:space="preserve">01483 225111                            </t>
  </si>
  <si>
    <t>FCC18</t>
  </si>
  <si>
    <t>15-15a Station Road</t>
  </si>
  <si>
    <t xml:space="preserve">TW15 2UP                 </t>
  </si>
  <si>
    <t xml:space="preserve">01784 240316                            </t>
  </si>
  <si>
    <t>FCD10</t>
  </si>
  <si>
    <t>Thakrar P</t>
  </si>
  <si>
    <t>Cavendish Place Pharmacy</t>
  </si>
  <si>
    <t>118 Cavendish Place</t>
  </si>
  <si>
    <t>Eastbourne</t>
  </si>
  <si>
    <t xml:space="preserve">BN21 3TZ                 </t>
  </si>
  <si>
    <t xml:space="preserve">01323 721836                            </t>
  </si>
  <si>
    <t>FCF80</t>
  </si>
  <si>
    <t>Ship Street Surgery</t>
  </si>
  <si>
    <t>Ship Street</t>
  </si>
  <si>
    <t>East Grinstead</t>
  </si>
  <si>
    <t xml:space="preserve">RH19 4EE                 </t>
  </si>
  <si>
    <t xml:space="preserve">01342 313498                            </t>
  </si>
  <si>
    <t>FCG84</t>
  </si>
  <si>
    <t>46-48 The Green</t>
  </si>
  <si>
    <t>Warlingham</t>
  </si>
  <si>
    <t xml:space="preserve">CR6 9NA                  </t>
  </si>
  <si>
    <t xml:space="preserve">01883 622065                            </t>
  </si>
  <si>
    <t>FCG85</t>
  </si>
  <si>
    <t>Farnham</t>
  </si>
  <si>
    <t xml:space="preserve">GU9 9NJ                  </t>
  </si>
  <si>
    <t xml:space="preserve">01252 721957                            </t>
  </si>
  <si>
    <t>FCJ16</t>
  </si>
  <si>
    <t>Matlock Pharmacy Ltd</t>
  </si>
  <si>
    <t>Matlock Pharmacy</t>
  </si>
  <si>
    <t>12 Matlock Road</t>
  </si>
  <si>
    <t xml:space="preserve">BN1 5BF                  </t>
  </si>
  <si>
    <t xml:space="preserve">01273 552060                            </t>
  </si>
  <si>
    <t>FCM48</t>
  </si>
  <si>
    <t>187 Victoria Drive</t>
  </si>
  <si>
    <t xml:space="preserve">BN20 8QJ                 </t>
  </si>
  <si>
    <t xml:space="preserve">01323 727855                            </t>
  </si>
  <si>
    <t>FCM81</t>
  </si>
  <si>
    <t>Little Common Pharmacy Ltd</t>
  </si>
  <si>
    <t>Little Common Pharmacy</t>
  </si>
  <si>
    <t>77 Cooden Sea Road</t>
  </si>
  <si>
    <t>Little Common</t>
  </si>
  <si>
    <t>Bexhill-On-Sea</t>
  </si>
  <si>
    <t xml:space="preserve">TN39 4SL                 </t>
  </si>
  <si>
    <t xml:space="preserve">01424 843080                            </t>
  </si>
  <si>
    <t>FCN41</t>
  </si>
  <si>
    <t>West Durrington Dist. Ctr</t>
  </si>
  <si>
    <t xml:space="preserve">BN13 3PB                 </t>
  </si>
  <si>
    <t xml:space="preserve">01903 690617                            </t>
  </si>
  <si>
    <t>FCQ39</t>
  </si>
  <si>
    <t>Remas &amp; Sons Ltd</t>
  </si>
  <si>
    <t>Chappells Pharmacy</t>
  </si>
  <si>
    <t>Saxonbury House Surgery</t>
  </si>
  <si>
    <t>Croft Road</t>
  </si>
  <si>
    <t>Crowborough</t>
  </si>
  <si>
    <t xml:space="preserve">TN6 1DL                  </t>
  </si>
  <si>
    <t xml:space="preserve">01892 652012                            </t>
  </si>
  <si>
    <t>FCQ88</t>
  </si>
  <si>
    <t>Kamsons</t>
  </si>
  <si>
    <t>50 The Highway</t>
  </si>
  <si>
    <t>Moulsecoomb</t>
  </si>
  <si>
    <t xml:space="preserve">BN2 4GB                  </t>
  </si>
  <si>
    <t xml:space="preserve">01273 686853                            </t>
  </si>
  <si>
    <t>FCQ91</t>
  </si>
  <si>
    <t>Townsend Chemist</t>
  </si>
  <si>
    <t>1 Western Parade</t>
  </si>
  <si>
    <t>Woodhatch</t>
  </si>
  <si>
    <t>Reigate</t>
  </si>
  <si>
    <t xml:space="preserve">RH2 8AU                  </t>
  </si>
  <si>
    <t xml:space="preserve">01737 244926                            </t>
  </si>
  <si>
    <t>FCR78</t>
  </si>
  <si>
    <t>Phoenix Company Goring Limited</t>
  </si>
  <si>
    <t>5 The Waterfront</t>
  </si>
  <si>
    <t>Goring By Sea</t>
  </si>
  <si>
    <t xml:space="preserve">BN12 4FD                 </t>
  </si>
  <si>
    <t xml:space="preserve">01903 244844                            </t>
  </si>
  <si>
    <t>FCV62</t>
  </si>
  <si>
    <t>Ashdown Medical Services Ltd</t>
  </si>
  <si>
    <t>Ashdown Pharmacy</t>
  </si>
  <si>
    <t>The Rookery Studio</t>
  </si>
  <si>
    <t>Highgate Works,Tomtits Ln</t>
  </si>
  <si>
    <t>Forest Row</t>
  </si>
  <si>
    <t xml:space="preserve">RH18 5AT                 </t>
  </si>
  <si>
    <t xml:space="preserve">01342 825405                            </t>
  </si>
  <si>
    <t>FCV91</t>
  </si>
  <si>
    <t>1-9 Commercial Way</t>
  </si>
  <si>
    <t xml:space="preserve">GU21 6YA                 </t>
  </si>
  <si>
    <t xml:space="preserve">01483 761648                            </t>
  </si>
  <si>
    <t>FCY75</t>
  </si>
  <si>
    <t>21 Goring Road</t>
  </si>
  <si>
    <t>West Worthing</t>
  </si>
  <si>
    <t xml:space="preserve">BN12 4AP                 </t>
  </si>
  <si>
    <t xml:space="preserve">01903 249122                            </t>
  </si>
  <si>
    <t>FC002</t>
  </si>
  <si>
    <t>Westcourt Medical Centre</t>
  </si>
  <si>
    <t>12 The Street,Rustington</t>
  </si>
  <si>
    <t>Littlehampton</t>
  </si>
  <si>
    <t xml:space="preserve">BN16 3NX                 </t>
  </si>
  <si>
    <t xml:space="preserve">01903 784338                            </t>
  </si>
  <si>
    <t>FC177</t>
  </si>
  <si>
    <t>Procter A &amp; Son Ltd</t>
  </si>
  <si>
    <t>Procter Health Care Pharmacy</t>
  </si>
  <si>
    <t xml:space="preserve">TN21 8HU                 </t>
  </si>
  <si>
    <t xml:space="preserve">01435 862064                            </t>
  </si>
  <si>
    <t>FC269</t>
  </si>
  <si>
    <t>Tarring Community Pharmacy Ltd</t>
  </si>
  <si>
    <t>Tarring Community Pharmacy</t>
  </si>
  <si>
    <t>St Lawrence Surgery</t>
  </si>
  <si>
    <t>79 St Lawrence Avenue</t>
  </si>
  <si>
    <t xml:space="preserve">BN14 7JL                 </t>
  </si>
  <si>
    <t xml:space="preserve">01903 227850                            </t>
  </si>
  <si>
    <t>FC294</t>
  </si>
  <si>
    <t>Mauripharm Limited</t>
  </si>
  <si>
    <t>Buckley Pharmacy</t>
  </si>
  <si>
    <t>224 Barnett Wood Lane</t>
  </si>
  <si>
    <t>Ashtead</t>
  </si>
  <si>
    <t xml:space="preserve">KT21 2DB                 </t>
  </si>
  <si>
    <t xml:space="preserve">01372 272355                            </t>
  </si>
  <si>
    <t>FC318</t>
  </si>
  <si>
    <t>Heath End Pharmacy</t>
  </si>
  <si>
    <t>103 Farnborough Road</t>
  </si>
  <si>
    <t>Heath End</t>
  </si>
  <si>
    <t xml:space="preserve">GU9 9AW                  </t>
  </si>
  <si>
    <t xml:space="preserve">01252 323289                            </t>
  </si>
  <si>
    <t>FC331</t>
  </si>
  <si>
    <t>14-16 London Road</t>
  </si>
  <si>
    <t xml:space="preserve">PO21 1PY                 </t>
  </si>
  <si>
    <t xml:space="preserve">01243 823034                            </t>
  </si>
  <si>
    <t>FC385</t>
  </si>
  <si>
    <t>Amin M</t>
  </si>
  <si>
    <t>8a Buckingham Avenue</t>
  </si>
  <si>
    <t>West Molesey</t>
  </si>
  <si>
    <t xml:space="preserve">KT8 9TG                  </t>
  </si>
  <si>
    <t xml:space="preserve">                                        </t>
  </si>
  <si>
    <t>1984-11-01</t>
  </si>
  <si>
    <t>FC417</t>
  </si>
  <si>
    <t>Buxted Medical Services Limited</t>
  </si>
  <si>
    <t>Buxted Pharmacy</t>
  </si>
  <si>
    <t>Buxted Medical Centre</t>
  </si>
  <si>
    <t>Framfield Road, Buxted</t>
  </si>
  <si>
    <t>Uckfield</t>
  </si>
  <si>
    <t xml:space="preserve">TN22 5FD                 </t>
  </si>
  <si>
    <t xml:space="preserve">01825 732333                            </t>
  </si>
  <si>
    <t>FC448</t>
  </si>
  <si>
    <t>Ae Pharma Limited</t>
  </si>
  <si>
    <t>Grand Pharmacy</t>
  </si>
  <si>
    <t>11 Grand Hotel Buildings</t>
  </si>
  <si>
    <t>Compton Street</t>
  </si>
  <si>
    <t xml:space="preserve">BN21 4EJ                 </t>
  </si>
  <si>
    <t xml:space="preserve">01323 728992                            </t>
  </si>
  <si>
    <t>2014-05-07</t>
  </si>
  <si>
    <t>FC453</t>
  </si>
  <si>
    <t>2-4 West Street</t>
  </si>
  <si>
    <t>Rottingdean</t>
  </si>
  <si>
    <t xml:space="preserve">BN2 7HP                  </t>
  </si>
  <si>
    <t xml:space="preserve">01273 302193                            </t>
  </si>
  <si>
    <t>FC490</t>
  </si>
  <si>
    <t>Nyewood Healthcare Ltd</t>
  </si>
  <si>
    <t>Smith's Pharmacy</t>
  </si>
  <si>
    <t>60 Aldwick Road</t>
  </si>
  <si>
    <t xml:space="preserve">PO21 2NJ                 </t>
  </si>
  <si>
    <t xml:space="preserve">01243 823188                            </t>
  </si>
  <si>
    <t>FC683</t>
  </si>
  <si>
    <t xml:space="preserve">RH1 1RD                  </t>
  </si>
  <si>
    <t xml:space="preserve">01737 761037                            </t>
  </si>
  <si>
    <t>FC693</t>
  </si>
  <si>
    <t>6/12 Prince Of Wales Walk</t>
  </si>
  <si>
    <t xml:space="preserve">GU15 3SJ                 </t>
  </si>
  <si>
    <t xml:space="preserve">01276 28474                             </t>
  </si>
  <si>
    <t>FDE44</t>
  </si>
  <si>
    <t>4 Craddocks Parade</t>
  </si>
  <si>
    <t xml:space="preserve">KT21 1QL                 </t>
  </si>
  <si>
    <t xml:space="preserve">01372 272722                            </t>
  </si>
  <si>
    <t>FDF27</t>
  </si>
  <si>
    <t>Mile Oak Clinic</t>
  </si>
  <si>
    <t>Chalky Road</t>
  </si>
  <si>
    <t>Portslade</t>
  </si>
  <si>
    <t xml:space="preserve">BN41 2WF                 </t>
  </si>
  <si>
    <t xml:space="preserve">01273 416901                            </t>
  </si>
  <si>
    <t>FDF64</t>
  </si>
  <si>
    <t>Hammond's Farm</t>
  </si>
  <si>
    <t>Jane Murray Way</t>
  </si>
  <si>
    <t xml:space="preserve">RH15 9QT                 </t>
  </si>
  <si>
    <t xml:space="preserve">01444 316847                            </t>
  </si>
  <si>
    <t>FDF86</t>
  </si>
  <si>
    <t>4 Aldershot Road</t>
  </si>
  <si>
    <t xml:space="preserve">GU2 8AF                  </t>
  </si>
  <si>
    <t xml:space="preserve">01483 562739                            </t>
  </si>
  <si>
    <t>FDF89</t>
  </si>
  <si>
    <t>Frimley</t>
  </si>
  <si>
    <t xml:space="preserve">GU16 7JF                 </t>
  </si>
  <si>
    <t xml:space="preserve">01276 21615                             </t>
  </si>
  <si>
    <t>FDH41</t>
  </si>
  <si>
    <t>Vitaltone LTD</t>
  </si>
  <si>
    <t>Vitaltone Pharmacy</t>
  </si>
  <si>
    <t>Caterham</t>
  </si>
  <si>
    <t xml:space="preserve">CR3 6QA                  </t>
  </si>
  <si>
    <t xml:space="preserve">01883 345500                            </t>
  </si>
  <si>
    <t>1992-09-02</t>
  </si>
  <si>
    <t>FDJ19</t>
  </si>
  <si>
    <t>Great Bookham</t>
  </si>
  <si>
    <t>Leatherhead</t>
  </si>
  <si>
    <t xml:space="preserve">KT23 4AA                 </t>
  </si>
  <si>
    <t xml:space="preserve">01372 452067                            </t>
  </si>
  <si>
    <t>FDL07</t>
  </si>
  <si>
    <t>Rye</t>
  </si>
  <si>
    <t xml:space="preserve">TN31 7JF                 </t>
  </si>
  <si>
    <t xml:space="preserve">01797 222241                            </t>
  </si>
  <si>
    <t>FDL60</t>
  </si>
  <si>
    <t>209-211 Kingston Road</t>
  </si>
  <si>
    <t xml:space="preserve">KT22 7PB                 </t>
  </si>
  <si>
    <t xml:space="preserve">01372 373110                            </t>
  </si>
  <si>
    <t>FDL61</t>
  </si>
  <si>
    <t>Clarity Pharmacy Limited</t>
  </si>
  <si>
    <t>Clarity Pharmacy</t>
  </si>
  <si>
    <t>28 Kings Road</t>
  </si>
  <si>
    <t>St Leonards On Sea</t>
  </si>
  <si>
    <t xml:space="preserve">TN37 6DU                 </t>
  </si>
  <si>
    <t xml:space="preserve">01424 436663                            </t>
  </si>
  <si>
    <t>FDN08</t>
  </si>
  <si>
    <t>J Andersen Ltd</t>
  </si>
  <si>
    <t>J Andersen's Pharmacy</t>
  </si>
  <si>
    <t>164 Harold Road</t>
  </si>
  <si>
    <t>Hastings</t>
  </si>
  <si>
    <t xml:space="preserve">TN35 5NH                 </t>
  </si>
  <si>
    <t xml:space="preserve">01424 721390                            </t>
  </si>
  <si>
    <t>FDP31</t>
  </si>
  <si>
    <t>Storrington</t>
  </si>
  <si>
    <t xml:space="preserve">RH20 4DJ                 </t>
  </si>
  <si>
    <t xml:space="preserve">01903 742313                            </t>
  </si>
  <si>
    <t>FDQ95</t>
  </si>
  <si>
    <t>4 Pound Hill Parade</t>
  </si>
  <si>
    <t>Pound Hill</t>
  </si>
  <si>
    <t xml:space="preserve">RH10 7EA                 </t>
  </si>
  <si>
    <t xml:space="preserve">01293 513336                            </t>
  </si>
  <si>
    <t>FDR00</t>
  </si>
  <si>
    <t>Baker Ha (Lewes) Ltd</t>
  </si>
  <si>
    <t>Lewes</t>
  </si>
  <si>
    <t xml:space="preserve">BN7 2DD                  </t>
  </si>
  <si>
    <t xml:space="preserve">01273 472558                            </t>
  </si>
  <si>
    <t>FDR31</t>
  </si>
  <si>
    <t>Mb Amin &amp; C Amin</t>
  </si>
  <si>
    <t>500 Walton Road</t>
  </si>
  <si>
    <t xml:space="preserve">KT8 0QF                  </t>
  </si>
  <si>
    <t xml:space="preserve">020 89799022                            </t>
  </si>
  <si>
    <t>2004-06-22</t>
  </si>
  <si>
    <t>FDY72</t>
  </si>
  <si>
    <t>Billingshurst</t>
  </si>
  <si>
    <t xml:space="preserve">RH14 9NY                 </t>
  </si>
  <si>
    <t xml:space="preserve">01403 782668                            </t>
  </si>
  <si>
    <t>FD048</t>
  </si>
  <si>
    <t>Gould's Uk Limited</t>
  </si>
  <si>
    <t>Gould's Pharmacy</t>
  </si>
  <si>
    <t>48 Terrace Road</t>
  </si>
  <si>
    <t>Walton On Thames</t>
  </si>
  <si>
    <t xml:space="preserve">KT12 2SA                 </t>
  </si>
  <si>
    <t xml:space="preserve">01932 223505                            </t>
  </si>
  <si>
    <t>FD052</t>
  </si>
  <si>
    <t>52 Ewhurst Road</t>
  </si>
  <si>
    <t>West Green</t>
  </si>
  <si>
    <t xml:space="preserve">RH11 7HE                 </t>
  </si>
  <si>
    <t xml:space="preserve">01293 400848                            </t>
  </si>
  <si>
    <t>FD127</t>
  </si>
  <si>
    <t>Hicks SJ</t>
  </si>
  <si>
    <t>Ore Village Pharmacy</t>
  </si>
  <si>
    <t>478 Old London Road</t>
  </si>
  <si>
    <t xml:space="preserve">TN35 5BG                 </t>
  </si>
  <si>
    <t xml:space="preserve">01424 423314                            </t>
  </si>
  <si>
    <t>FD172</t>
  </si>
  <si>
    <t>Glyn Norris Pharmacy</t>
  </si>
  <si>
    <t>1 Wick Parade</t>
  </si>
  <si>
    <t>Wick Street</t>
  </si>
  <si>
    <t xml:space="preserve">BN17 7JQ                 </t>
  </si>
  <si>
    <t xml:space="preserve">01903 715891                            </t>
  </si>
  <si>
    <t>FD336</t>
  </si>
  <si>
    <t xml:space="preserve">BN11 1LL                 </t>
  </si>
  <si>
    <t xml:space="preserve">01903 218582                            </t>
  </si>
  <si>
    <t>2004-06-20</t>
  </si>
  <si>
    <t>FD341</t>
  </si>
  <si>
    <t>Seaforth Pharmacy</t>
  </si>
  <si>
    <t>Hailsham</t>
  </si>
  <si>
    <t xml:space="preserve">BN27 1BH                 </t>
  </si>
  <si>
    <t xml:space="preserve">01323 841500                            </t>
  </si>
  <si>
    <t>FD402</t>
  </si>
  <si>
    <t>39-41 Sedlescombe Rd Nth</t>
  </si>
  <si>
    <t xml:space="preserve">TN37 7DA                 </t>
  </si>
  <si>
    <t xml:space="preserve">01424 421132                            </t>
  </si>
  <si>
    <t>1998-01-06</t>
  </si>
  <si>
    <t>FD412</t>
  </si>
  <si>
    <t>Units 3/4 Westham B/Park</t>
  </si>
  <si>
    <t>Eastbourne Road</t>
  </si>
  <si>
    <t>Westham</t>
  </si>
  <si>
    <t xml:space="preserve">BN24 5NP                 </t>
  </si>
  <si>
    <t xml:space="preserve">01323 743800                            </t>
  </si>
  <si>
    <t>FD420</t>
  </si>
  <si>
    <t>Day Lewis Harmers Pharmacy</t>
  </si>
  <si>
    <t>2 Furness Road</t>
  </si>
  <si>
    <t xml:space="preserve">BN21 4EY                 </t>
  </si>
  <si>
    <t xml:space="preserve">01323 734448                            </t>
  </si>
  <si>
    <t>FD626</t>
  </si>
  <si>
    <t>5-7 Junction Place</t>
  </si>
  <si>
    <t>Shottermill</t>
  </si>
  <si>
    <t xml:space="preserve">GU27 1LE                 </t>
  </si>
  <si>
    <t xml:space="preserve">01428 642120                            </t>
  </si>
  <si>
    <t>FD849</t>
  </si>
  <si>
    <t>35-37 Swan Walk</t>
  </si>
  <si>
    <t xml:space="preserve">RH12 1HQ                 </t>
  </si>
  <si>
    <t xml:space="preserve">01293 253567                            </t>
  </si>
  <si>
    <t>FEA64</t>
  </si>
  <si>
    <t>117 Station Road</t>
  </si>
  <si>
    <t>Addlestone</t>
  </si>
  <si>
    <t xml:space="preserve">KT15 2AS                 </t>
  </si>
  <si>
    <t xml:space="preserve">01932 741449                            </t>
  </si>
  <si>
    <t>FEC49</t>
  </si>
  <si>
    <t>St Deny's Pharmacy</t>
  </si>
  <si>
    <t>Rotherfield</t>
  </si>
  <si>
    <t xml:space="preserve">TN6 3LJ                  </t>
  </si>
  <si>
    <t xml:space="preserve">01892 852352                            </t>
  </si>
  <si>
    <t>FEF75</t>
  </si>
  <si>
    <t>40-44 High Street</t>
  </si>
  <si>
    <t>Shoreham-By-Sea</t>
  </si>
  <si>
    <t xml:space="preserve">BN43 5DA                 </t>
  </si>
  <si>
    <t xml:space="preserve">01273 453067                            </t>
  </si>
  <si>
    <t>FEG24</t>
  </si>
  <si>
    <t>St Lukes Surgery</t>
  </si>
  <si>
    <t>Warren Road</t>
  </si>
  <si>
    <t xml:space="preserve">GU1 3JH                  </t>
  </si>
  <si>
    <t xml:space="preserve">01483 504244                            </t>
  </si>
  <si>
    <t>FEH03</t>
  </si>
  <si>
    <t>Maywood Healthcare Centre</t>
  </si>
  <si>
    <t>225 Hawthorn Road</t>
  </si>
  <si>
    <t xml:space="preserve">PO21 2UW                 </t>
  </si>
  <si>
    <t xml:space="preserve">01243 823461                            </t>
  </si>
  <si>
    <t>FEH04</t>
  </si>
  <si>
    <t>Borg Pharma Ltd</t>
  </si>
  <si>
    <t>Pharmacy Link</t>
  </si>
  <si>
    <t>Unit 4,Wintonlea</t>
  </si>
  <si>
    <t>Monument Way West</t>
  </si>
  <si>
    <t xml:space="preserve">GU21 5EN                 </t>
  </si>
  <si>
    <t xml:space="preserve">01483 715008                            </t>
  </si>
  <si>
    <t>FEH23</t>
  </si>
  <si>
    <t>25 Vicarage Field</t>
  </si>
  <si>
    <t xml:space="preserve">BN27 1BG                 </t>
  </si>
  <si>
    <t xml:space="preserve">01323 842495                            </t>
  </si>
  <si>
    <t>FEH47</t>
  </si>
  <si>
    <t>Nima Chemist</t>
  </si>
  <si>
    <t>Stoneleigh</t>
  </si>
  <si>
    <t xml:space="preserve">KT17 2HS                 </t>
  </si>
  <si>
    <t xml:space="preserve">020 83932106                            </t>
  </si>
  <si>
    <t>FEH52</t>
  </si>
  <si>
    <t>Eothen House</t>
  </si>
  <si>
    <t>Eothen Close</t>
  </si>
  <si>
    <t>Off Harestone Hill</t>
  </si>
  <si>
    <t>Caterham,Surrey</t>
  </si>
  <si>
    <t xml:space="preserve">CR3 6JU                  </t>
  </si>
  <si>
    <t xml:space="preserve">01883 343067                            </t>
  </si>
  <si>
    <t>FEJ06</t>
  </si>
  <si>
    <t>Andrews Healthcare Ltd</t>
  </si>
  <si>
    <t>Wyborns Pharmacy</t>
  </si>
  <si>
    <t>35 Lansdown Place</t>
  </si>
  <si>
    <t xml:space="preserve">BN7 2JU                  </t>
  </si>
  <si>
    <t xml:space="preserve">01273 489898                            </t>
  </si>
  <si>
    <t>FEJ10</t>
  </si>
  <si>
    <t>Aspenvale LTD</t>
  </si>
  <si>
    <t>Horam</t>
  </si>
  <si>
    <t xml:space="preserve">TN21 0EH                 </t>
  </si>
  <si>
    <t xml:space="preserve">01435 812528                            </t>
  </si>
  <si>
    <t>FEJ48</t>
  </si>
  <si>
    <t>Breakspear Pharmacy</t>
  </si>
  <si>
    <t>13 Church Road</t>
  </si>
  <si>
    <t xml:space="preserve">TW15 2UN                 </t>
  </si>
  <si>
    <t xml:space="preserve">01784 252340                            </t>
  </si>
  <si>
    <t>FEM25</t>
  </si>
  <si>
    <t>18-20 High Street</t>
  </si>
  <si>
    <t xml:space="preserve">01797 222308                            </t>
  </si>
  <si>
    <t>FEM37</t>
  </si>
  <si>
    <t>38 Meads Street</t>
  </si>
  <si>
    <t xml:space="preserve">BN20 7RG                 </t>
  </si>
  <si>
    <t xml:space="preserve">01323 733212                            </t>
  </si>
  <si>
    <t>FEN68</t>
  </si>
  <si>
    <t>Esher</t>
  </si>
  <si>
    <t xml:space="preserve">KT10 9RL                 </t>
  </si>
  <si>
    <t xml:space="preserve">01372 464600                            </t>
  </si>
  <si>
    <t>FER67</t>
  </si>
  <si>
    <t>Jafferali S</t>
  </si>
  <si>
    <t>Wilmshurst Chemist</t>
  </si>
  <si>
    <t>58 Crabtree Lane</t>
  </si>
  <si>
    <t xml:space="preserve">BN15 9PJ                 </t>
  </si>
  <si>
    <t xml:space="preserve">01903 753168                            </t>
  </si>
  <si>
    <t>FEV02</t>
  </si>
  <si>
    <t>Lyons Farm Retail Park</t>
  </si>
  <si>
    <t xml:space="preserve">BN14 9LA                 </t>
  </si>
  <si>
    <t xml:space="preserve">01903 205834                            </t>
  </si>
  <si>
    <t>2000-01-25</t>
  </si>
  <si>
    <t>FEV35</t>
  </si>
  <si>
    <t xml:space="preserve">01903 547647                            </t>
  </si>
  <si>
    <t>2010-02-25</t>
  </si>
  <si>
    <t>FEX11</t>
  </si>
  <si>
    <t>Herman Pharmacy</t>
  </si>
  <si>
    <t>St Davids Health Centre</t>
  </si>
  <si>
    <t>Hadrian Way</t>
  </si>
  <si>
    <t>Stanwell</t>
  </si>
  <si>
    <t xml:space="preserve">TW19 7HT                 </t>
  </si>
  <si>
    <t xml:space="preserve">01784 247013                            </t>
  </si>
  <si>
    <t>FEX32</t>
  </si>
  <si>
    <t>Princes Park Health Ctr</t>
  </si>
  <si>
    <t>Wartling Road</t>
  </si>
  <si>
    <t xml:space="preserve">BN22 7PG                 </t>
  </si>
  <si>
    <t xml:space="preserve">01323 732328                            </t>
  </si>
  <si>
    <t>FE086</t>
  </si>
  <si>
    <t xml:space="preserve">RH18 5ES                 </t>
  </si>
  <si>
    <t xml:space="preserve">01342 822733                            </t>
  </si>
  <si>
    <t>FE168</t>
  </si>
  <si>
    <t>Cobham</t>
  </si>
  <si>
    <t xml:space="preserve">KT11 3DY                 </t>
  </si>
  <si>
    <t xml:space="preserve">01932 862113                            </t>
  </si>
  <si>
    <t>FE408</t>
  </si>
  <si>
    <t>119-120 London Road</t>
  </si>
  <si>
    <t xml:space="preserve">BN1 4JH                  </t>
  </si>
  <si>
    <t xml:space="preserve">01273 603621                            </t>
  </si>
  <si>
    <t>FE423</t>
  </si>
  <si>
    <t>48 Station Road East</t>
  </si>
  <si>
    <t>Oxted</t>
  </si>
  <si>
    <t xml:space="preserve">RH8 0PG                  </t>
  </si>
  <si>
    <t xml:space="preserve">01883 712620                            </t>
  </si>
  <si>
    <t>FE490</t>
  </si>
  <si>
    <t>11 Wharf Road</t>
  </si>
  <si>
    <t>Ash Vale</t>
  </si>
  <si>
    <t>Aldershot</t>
  </si>
  <si>
    <t xml:space="preserve">GU12 5AZ                 </t>
  </si>
  <si>
    <t xml:space="preserve">01252 330377                            </t>
  </si>
  <si>
    <t>FE574</t>
  </si>
  <si>
    <t>Jempsons Limited</t>
  </si>
  <si>
    <t>Jempson's Pharmacy</t>
  </si>
  <si>
    <t>Peasmarsh</t>
  </si>
  <si>
    <t xml:space="preserve">TN31 6YD                 </t>
  </si>
  <si>
    <t xml:space="preserve">01797 231023                            </t>
  </si>
  <si>
    <t>FE587</t>
  </si>
  <si>
    <t>St Dunstans Pharmacy</t>
  </si>
  <si>
    <t>Mayfield</t>
  </si>
  <si>
    <t xml:space="preserve">TN20 6AB                 </t>
  </si>
  <si>
    <t xml:space="preserve">01892 873191                            </t>
  </si>
  <si>
    <t>FFC93</t>
  </si>
  <si>
    <t>Ravenside Retail Park</t>
  </si>
  <si>
    <t>Glyne Gap</t>
  </si>
  <si>
    <t>De La Warr Road</t>
  </si>
  <si>
    <t>Bexhill-On-Sea,E.Sussex</t>
  </si>
  <si>
    <t xml:space="preserve">TN40 2JS                 </t>
  </si>
  <si>
    <t xml:space="preserve">01424 819338                            </t>
  </si>
  <si>
    <t>2003-03-20</t>
  </si>
  <si>
    <t>FFE25</t>
  </si>
  <si>
    <t>Ge Newman Ltd</t>
  </si>
  <si>
    <t>82 Seaside</t>
  </si>
  <si>
    <t xml:space="preserve">BN22 7QP                 </t>
  </si>
  <si>
    <t xml:space="preserve">01323 725860                            </t>
  </si>
  <si>
    <t>FFE73</t>
  </si>
  <si>
    <t>Miss Michelle Warner</t>
  </si>
  <si>
    <t>Health Centre Building</t>
  </si>
  <si>
    <t>Uni Of Sussex, Lewes Rd</t>
  </si>
  <si>
    <t>Falmer, Brighton</t>
  </si>
  <si>
    <t xml:space="preserve">BN1 9RW                  </t>
  </si>
  <si>
    <t xml:space="preserve">01273 699883                            </t>
  </si>
  <si>
    <t>FFE79</t>
  </si>
  <si>
    <t>The Pharmacy Department</t>
  </si>
  <si>
    <t>Brooklands Way</t>
  </si>
  <si>
    <t xml:space="preserve">RH19 1DD                 </t>
  </si>
  <si>
    <t>FFF02</t>
  </si>
  <si>
    <t>27-29 North Road</t>
  </si>
  <si>
    <t xml:space="preserve">BN15 9AH                 </t>
  </si>
  <si>
    <t xml:space="preserve">01903 752117                            </t>
  </si>
  <si>
    <t>FFJ95</t>
  </si>
  <si>
    <t>Thakeham House Med Ctre</t>
  </si>
  <si>
    <t>193 Upper Shoreham Road</t>
  </si>
  <si>
    <t>Shoreham By The Sea</t>
  </si>
  <si>
    <t xml:space="preserve">BN43 6TQ                 </t>
  </si>
  <si>
    <t xml:space="preserve">01273 454030                            </t>
  </si>
  <si>
    <t>FFL51</t>
  </si>
  <si>
    <t>Cokeham LTD</t>
  </si>
  <si>
    <t>Cokeham Pharmacy</t>
  </si>
  <si>
    <t>2-3 Inglecroft Court</t>
  </si>
  <si>
    <t>Cokeham Road</t>
  </si>
  <si>
    <t>Sompting</t>
  </si>
  <si>
    <t>Lancing, West Sussex</t>
  </si>
  <si>
    <t xml:space="preserve">BN15 0AN                 </t>
  </si>
  <si>
    <t xml:space="preserve">01903 753454                            </t>
  </si>
  <si>
    <t>FFP71</t>
  </si>
  <si>
    <t>Westhampnett Road</t>
  </si>
  <si>
    <t xml:space="preserve">PO19 7YR                 </t>
  </si>
  <si>
    <t xml:space="preserve">01243 775721                            </t>
  </si>
  <si>
    <t>2002-10-31</t>
  </si>
  <si>
    <t>FFQ39</t>
  </si>
  <si>
    <t>2/3 Station Place</t>
  </si>
  <si>
    <t>Farncombe St, Farncombe</t>
  </si>
  <si>
    <t>Godalming</t>
  </si>
  <si>
    <t xml:space="preserve">GU7 3AZ                  </t>
  </si>
  <si>
    <t xml:space="preserve">01483 416115                            </t>
  </si>
  <si>
    <t>FFR07</t>
  </si>
  <si>
    <t>Dev &amp; Kalher Associates Ltd</t>
  </si>
  <si>
    <t>Horton Retail Centre</t>
  </si>
  <si>
    <t>Epsom</t>
  </si>
  <si>
    <t xml:space="preserve">KT19 8SP                 </t>
  </si>
  <si>
    <t xml:space="preserve">01372 721749                            </t>
  </si>
  <si>
    <t>FFT30</t>
  </si>
  <si>
    <t>41 The Heart</t>
  </si>
  <si>
    <t xml:space="preserve">KT12 1GH                 </t>
  </si>
  <si>
    <t xml:space="preserve">01932 231572                            </t>
  </si>
  <si>
    <t>FFV01</t>
  </si>
  <si>
    <t>58-60 Church Road</t>
  </si>
  <si>
    <t xml:space="preserve">TW15 2TS                 </t>
  </si>
  <si>
    <t xml:space="preserve">01784 252080                            </t>
  </si>
  <si>
    <t>FFX59</t>
  </si>
  <si>
    <t>Mh Pharmacy</t>
  </si>
  <si>
    <t>Riverbank Medical Centre</t>
  </si>
  <si>
    <t>Dodsley Lane</t>
  </si>
  <si>
    <t>Midhurst</t>
  </si>
  <si>
    <t xml:space="preserve">GU29 9AW                 </t>
  </si>
  <si>
    <t xml:space="preserve">01730 813255                            </t>
  </si>
  <si>
    <t>FFX67</t>
  </si>
  <si>
    <t>Sussex Apothecary Ltd</t>
  </si>
  <si>
    <t>Corden Pharmacy</t>
  </si>
  <si>
    <t>Spiro Close</t>
  </si>
  <si>
    <t>Pulborough</t>
  </si>
  <si>
    <t xml:space="preserve">RH20 1FG                 </t>
  </si>
  <si>
    <t xml:space="preserve">01798 872480                            </t>
  </si>
  <si>
    <t>FF054</t>
  </si>
  <si>
    <t>242 Old London Road</t>
  </si>
  <si>
    <t xml:space="preserve">TN35 5LT                 </t>
  </si>
  <si>
    <t xml:space="preserve">01424 421191                            </t>
  </si>
  <si>
    <t>FF120</t>
  </si>
  <si>
    <t>Shripney Road</t>
  </si>
  <si>
    <t xml:space="preserve">PO22 9ND                 </t>
  </si>
  <si>
    <t xml:space="preserve">01243 227447                            </t>
  </si>
  <si>
    <t>FF388</t>
  </si>
  <si>
    <t>John Macadam Way</t>
  </si>
  <si>
    <t xml:space="preserve">TN37 7SA                 </t>
  </si>
  <si>
    <t xml:space="preserve">01424 756207                            </t>
  </si>
  <si>
    <t>2005-10-19</t>
  </si>
  <si>
    <t>FF519</t>
  </si>
  <si>
    <t>42-46 Montague Street</t>
  </si>
  <si>
    <t xml:space="preserve">BN11 3HE                 </t>
  </si>
  <si>
    <t xml:space="preserve">01903 238962                            </t>
  </si>
  <si>
    <t>FF703</t>
  </si>
  <si>
    <t>Herisse LTD</t>
  </si>
  <si>
    <t>Hersham Pharmacy</t>
  </si>
  <si>
    <t>20 Hersham Centre</t>
  </si>
  <si>
    <t>Hersham</t>
  </si>
  <si>
    <t>Walton-On-Thames</t>
  </si>
  <si>
    <t xml:space="preserve">KT12 4HL                 </t>
  </si>
  <si>
    <t xml:space="preserve">01932 228667                            </t>
  </si>
  <si>
    <t>FF722</t>
  </si>
  <si>
    <t>Flansham Park Health Ctr</t>
  </si>
  <si>
    <t>109 Flansham Park</t>
  </si>
  <si>
    <t>Felpham</t>
  </si>
  <si>
    <t xml:space="preserve">PO22 6DH                 </t>
  </si>
  <si>
    <t xml:space="preserve">01243 582496                            </t>
  </si>
  <si>
    <t>FF787</t>
  </si>
  <si>
    <t>Mitax LTD</t>
  </si>
  <si>
    <t>Jessica's Chemist</t>
  </si>
  <si>
    <t>Sheddingdean Centre</t>
  </si>
  <si>
    <t>Maple Drive</t>
  </si>
  <si>
    <t xml:space="preserve">RH15 8UA                 </t>
  </si>
  <si>
    <t xml:space="preserve">01444 870339                            </t>
  </si>
  <si>
    <t>FGA02</t>
  </si>
  <si>
    <t>Lewes Road</t>
  </si>
  <si>
    <t xml:space="preserve">BN2 3QA                  </t>
  </si>
  <si>
    <t xml:space="preserve">01273 688105                            </t>
  </si>
  <si>
    <t>FGA19</t>
  </si>
  <si>
    <t>Bell Farm Road</t>
  </si>
  <si>
    <t xml:space="preserve">TN22 1BA                 </t>
  </si>
  <si>
    <t xml:space="preserve">01825 767172                            </t>
  </si>
  <si>
    <t>FGC12</t>
  </si>
  <si>
    <t>14 Eastgate Square</t>
  </si>
  <si>
    <t xml:space="preserve">PO19 1JL                 </t>
  </si>
  <si>
    <t xml:space="preserve">01243 782194                            </t>
  </si>
  <si>
    <t>FGD67</t>
  </si>
  <si>
    <t>Bannister Way</t>
  </si>
  <si>
    <t>Haywards Heath</t>
  </si>
  <si>
    <t xml:space="preserve">RH16 1DG                 </t>
  </si>
  <si>
    <t xml:space="preserve">01444 415839                            </t>
  </si>
  <si>
    <t>1996-07-28</t>
  </si>
  <si>
    <t>FGE80</t>
  </si>
  <si>
    <t>Zein Health Limited</t>
  </si>
  <si>
    <t>Horley Late Night Pharmacy</t>
  </si>
  <si>
    <t>Horley</t>
  </si>
  <si>
    <t xml:space="preserve">RH6 7AS                  </t>
  </si>
  <si>
    <t xml:space="preserve">01293 776616                            </t>
  </si>
  <si>
    <t>FGG48</t>
  </si>
  <si>
    <t>Angmering Medical Centre</t>
  </si>
  <si>
    <t>Angmering</t>
  </si>
  <si>
    <t xml:space="preserve">BN16 4HL                 </t>
  </si>
  <si>
    <t xml:space="preserve">01903 784878                            </t>
  </si>
  <si>
    <t>FGG50</t>
  </si>
  <si>
    <t>Crombie &amp; Sadler Ltd</t>
  </si>
  <si>
    <t>Crawley Down Pharmacy</t>
  </si>
  <si>
    <t>14 Old Station Close</t>
  </si>
  <si>
    <t>Crawley Down</t>
  </si>
  <si>
    <t xml:space="preserve">RH10 4TX                 </t>
  </si>
  <si>
    <t xml:space="preserve">01342 716970                            </t>
  </si>
  <si>
    <t>FGJ21</t>
  </si>
  <si>
    <t>Northlands Hh Ltd</t>
  </si>
  <si>
    <t>Northlands Pharmacy</t>
  </si>
  <si>
    <t>38 Larch Way</t>
  </si>
  <si>
    <t>Northlands Avenue</t>
  </si>
  <si>
    <t xml:space="preserve">RH16 3RT                 </t>
  </si>
  <si>
    <t xml:space="preserve">01444 453280                            </t>
  </si>
  <si>
    <t>FGL36</t>
  </si>
  <si>
    <t>7 Worthing Road</t>
  </si>
  <si>
    <t xml:space="preserve">RH12 1SQ                 </t>
  </si>
  <si>
    <t xml:space="preserve">01403 254430                            </t>
  </si>
  <si>
    <t>FGL77</t>
  </si>
  <si>
    <t>Unit 2 Lintot Square</t>
  </si>
  <si>
    <t>Fairbank Rd,Southwater</t>
  </si>
  <si>
    <t xml:space="preserve">RH13 9LA                 </t>
  </si>
  <si>
    <t xml:space="preserve">01403 730496                            </t>
  </si>
  <si>
    <t>FGP96</t>
  </si>
  <si>
    <t>Pharmacy 4 U Ltd</t>
  </si>
  <si>
    <t>Selbys Pharmacy</t>
  </si>
  <si>
    <t>Lindfield</t>
  </si>
  <si>
    <t xml:space="preserve">RH16 2HJ                 </t>
  </si>
  <si>
    <t xml:space="preserve">01444 483614                            </t>
  </si>
  <si>
    <t>2001-07-18</t>
  </si>
  <si>
    <t>FGR11</t>
  </si>
  <si>
    <t>11 Swan Court</t>
  </si>
  <si>
    <t xml:space="preserve">KT22 8AH                 </t>
  </si>
  <si>
    <t xml:space="preserve">01372 372751                            </t>
  </si>
  <si>
    <t>FGW00</t>
  </si>
  <si>
    <t>The Drove</t>
  </si>
  <si>
    <t>Newhaven</t>
  </si>
  <si>
    <t xml:space="preserve">BN9 0AG                  </t>
  </si>
  <si>
    <t xml:space="preserve">01273 612036                            </t>
  </si>
  <si>
    <t>FGW12</t>
  </si>
  <si>
    <t>Aroschem Limited</t>
  </si>
  <si>
    <t>The Croft Pharmacy</t>
  </si>
  <si>
    <t>The Croft Practice</t>
  </si>
  <si>
    <t>Barnham Rd, Eastergate</t>
  </si>
  <si>
    <t xml:space="preserve">PO20 3RP                 </t>
  </si>
  <si>
    <t xml:space="preserve">01243 543853                            </t>
  </si>
  <si>
    <t>FG008</t>
  </si>
  <si>
    <t>43-45 Guildford Road</t>
  </si>
  <si>
    <t>Lightwater</t>
  </si>
  <si>
    <t xml:space="preserve">GU18 5SA                 </t>
  </si>
  <si>
    <t xml:space="preserve">01276 479875                            </t>
  </si>
  <si>
    <t>FG055</t>
  </si>
  <si>
    <t>9 The Green</t>
  </si>
  <si>
    <t>Newick</t>
  </si>
  <si>
    <t>Nr Lewes</t>
  </si>
  <si>
    <t xml:space="preserve">BN8 4LA                  </t>
  </si>
  <si>
    <t xml:space="preserve">01825 722203                            </t>
  </si>
  <si>
    <t>FG057</t>
  </si>
  <si>
    <t>Lottbridge Drove</t>
  </si>
  <si>
    <t xml:space="preserve">BN23 6QD                 </t>
  </si>
  <si>
    <t xml:space="preserve">01323 453847                            </t>
  </si>
  <si>
    <t>FG069</t>
  </si>
  <si>
    <t>6 Fir Tree Place</t>
  </si>
  <si>
    <t xml:space="preserve">TW15 2PH                 </t>
  </si>
  <si>
    <t xml:space="preserve">01784 257802                            </t>
  </si>
  <si>
    <t>FG160</t>
  </si>
  <si>
    <t xml:space="preserve">BN21 1BJ                 </t>
  </si>
  <si>
    <t xml:space="preserve">01323 411047                            </t>
  </si>
  <si>
    <t>FG234</t>
  </si>
  <si>
    <t>20 Cross Road</t>
  </si>
  <si>
    <t>Tadworth</t>
  </si>
  <si>
    <t xml:space="preserve">KT20 5SR                 </t>
  </si>
  <si>
    <t xml:space="preserve">01737 813130                            </t>
  </si>
  <si>
    <t>2008-01-07</t>
  </si>
  <si>
    <t>FG301</t>
  </si>
  <si>
    <t>197 Godstone Road</t>
  </si>
  <si>
    <t>Whyteleafe</t>
  </si>
  <si>
    <t xml:space="preserve">CR3 0EL                  </t>
  </si>
  <si>
    <t xml:space="preserve">01883 622095                            </t>
  </si>
  <si>
    <t>FG380</t>
  </si>
  <si>
    <t>Crawley Chemists Ltd</t>
  </si>
  <si>
    <t>Crawley Chemists</t>
  </si>
  <si>
    <t>Crawley H.C, 1st Floor</t>
  </si>
  <si>
    <t>14 Haslett Avenue West</t>
  </si>
  <si>
    <t xml:space="preserve">RH10 1HS                 </t>
  </si>
  <si>
    <t xml:space="preserve">01293 522160                            </t>
  </si>
  <si>
    <t>FG563</t>
  </si>
  <si>
    <t>3 Rose Green Road</t>
  </si>
  <si>
    <t>Aldwick</t>
  </si>
  <si>
    <t xml:space="preserve">PO21 3EU                 </t>
  </si>
  <si>
    <t xml:space="preserve">01243 262073                            </t>
  </si>
  <si>
    <t>FG616</t>
  </si>
  <si>
    <t>Greens Chemist (Uk) Ltd</t>
  </si>
  <si>
    <t>Greens Chemist</t>
  </si>
  <si>
    <t>1-3 St Marys Road</t>
  </si>
  <si>
    <t xml:space="preserve">BN43 5ZA                 </t>
  </si>
  <si>
    <t xml:space="preserve">01273 464139                            </t>
  </si>
  <si>
    <t>FG630</t>
  </si>
  <si>
    <t>53 Grove Road</t>
  </si>
  <si>
    <t xml:space="preserve">BN21 4TX                 </t>
  </si>
  <si>
    <t xml:space="preserve">01323 737887                            </t>
  </si>
  <si>
    <t>FG739</t>
  </si>
  <si>
    <t>Pharma Supply Limited</t>
  </si>
  <si>
    <t>181 Church Road</t>
  </si>
  <si>
    <t xml:space="preserve">BN3 2AB                  </t>
  </si>
  <si>
    <t xml:space="preserve">01273 730330                            </t>
  </si>
  <si>
    <t>FG804</t>
  </si>
  <si>
    <t>1a Lewes Road</t>
  </si>
  <si>
    <t xml:space="preserve">BN2 3HP                  </t>
  </si>
  <si>
    <t xml:space="preserve">01273 604576                            </t>
  </si>
  <si>
    <t>FG809</t>
  </si>
  <si>
    <t>Frith Brothers Ltd</t>
  </si>
  <si>
    <t>Michael Frith</t>
  </si>
  <si>
    <t>40 South Street</t>
  </si>
  <si>
    <t>Dorking</t>
  </si>
  <si>
    <t xml:space="preserve">RH4 2HQ                  </t>
  </si>
  <si>
    <t xml:space="preserve">01306 882728                            </t>
  </si>
  <si>
    <t>FG811</t>
  </si>
  <si>
    <t>103 High Road</t>
  </si>
  <si>
    <t>Byfleet</t>
  </si>
  <si>
    <t>West Byfleet</t>
  </si>
  <si>
    <t xml:space="preserve">KT14 7QX                 </t>
  </si>
  <si>
    <t xml:space="preserve">01932 345284                            </t>
  </si>
  <si>
    <t>FG974</t>
  </si>
  <si>
    <t>Cannon Court Pharmacy</t>
  </si>
  <si>
    <t>17b Cannon Grove</t>
  </si>
  <si>
    <t>Fetcham</t>
  </si>
  <si>
    <t xml:space="preserve">KT22 9LG                 </t>
  </si>
  <si>
    <t xml:space="preserve">01372 373777                            </t>
  </si>
  <si>
    <t>FHE64</t>
  </si>
  <si>
    <t>1 Weir Road</t>
  </si>
  <si>
    <t>Chertsey</t>
  </si>
  <si>
    <t xml:space="preserve">KT16 8NF                 </t>
  </si>
  <si>
    <t xml:space="preserve">01932 563015                            </t>
  </si>
  <si>
    <t>FHG42</t>
  </si>
  <si>
    <t>7 Harvest Road</t>
  </si>
  <si>
    <t>Maidenbower Square</t>
  </si>
  <si>
    <t>Maidenbower,Crawley</t>
  </si>
  <si>
    <t xml:space="preserve">RH10 7RA                 </t>
  </si>
  <si>
    <t xml:space="preserve">01293 888411                            </t>
  </si>
  <si>
    <t>FHG58</t>
  </si>
  <si>
    <t>88-90 Beaconsfield Road</t>
  </si>
  <si>
    <t xml:space="preserve">BN1 6DD                  </t>
  </si>
  <si>
    <t xml:space="preserve">01274 552815                            </t>
  </si>
  <si>
    <t>FHG68</t>
  </si>
  <si>
    <t>Ihsan Limited</t>
  </si>
  <si>
    <t>Leybourne Pharmacy</t>
  </si>
  <si>
    <t>9 Leybourne Parade</t>
  </si>
  <si>
    <t xml:space="preserve">BN2 4LW                  </t>
  </si>
  <si>
    <t xml:space="preserve">01273 600638                            </t>
  </si>
  <si>
    <t>FHG77</t>
  </si>
  <si>
    <t>Jordans Pharmacy</t>
  </si>
  <si>
    <t>15 The Parade</t>
  </si>
  <si>
    <t>Pagham</t>
  </si>
  <si>
    <t xml:space="preserve">PO21 4TW                 </t>
  </si>
  <si>
    <t xml:space="preserve">01243 264211                            </t>
  </si>
  <si>
    <t>FHJ23</t>
  </si>
  <si>
    <t xml:space="preserve">BN27 1AN                 </t>
  </si>
  <si>
    <t xml:space="preserve">01323 840070                            </t>
  </si>
  <si>
    <t>FHJ43</t>
  </si>
  <si>
    <t>34-36 High Street</t>
  </si>
  <si>
    <t xml:space="preserve">RH2 9AT                  </t>
  </si>
  <si>
    <t xml:space="preserve">01737 242833                            </t>
  </si>
  <si>
    <t>FHJ52</t>
  </si>
  <si>
    <t>Williams Dt Ltd</t>
  </si>
  <si>
    <t>Cooks Chemist</t>
  </si>
  <si>
    <t>46 Broadwater Road</t>
  </si>
  <si>
    <t xml:space="preserve">BN14 8AG                 </t>
  </si>
  <si>
    <t>FHK93</t>
  </si>
  <si>
    <t>Direct Pharmacy</t>
  </si>
  <si>
    <t>2-8 Madrid Road</t>
  </si>
  <si>
    <t xml:space="preserve">GU2 7NT                  </t>
  </si>
  <si>
    <t xml:space="preserve">01483 504461                            </t>
  </si>
  <si>
    <t>FHM77</t>
  </si>
  <si>
    <t>Charter Pharmacy</t>
  </si>
  <si>
    <t>88 Davigdor Road</t>
  </si>
  <si>
    <t xml:space="preserve">BN3 1RF                  </t>
  </si>
  <si>
    <t xml:space="preserve">01273 208233                            </t>
  </si>
  <si>
    <t>FHP05</t>
  </si>
  <si>
    <t>Hj Adu &amp; Sons Ltd</t>
  </si>
  <si>
    <t>Burwash Pharmacy</t>
  </si>
  <si>
    <t>9 Burwash Road</t>
  </si>
  <si>
    <t xml:space="preserve">BN3 8GP                  </t>
  </si>
  <si>
    <t xml:space="preserve">01273 204905                            </t>
  </si>
  <si>
    <t>FHX38</t>
  </si>
  <si>
    <t>7 The Ridgeway</t>
  </si>
  <si>
    <t>Sherbourne Road</t>
  </si>
  <si>
    <t xml:space="preserve">PO19 3LA                 </t>
  </si>
  <si>
    <t xml:space="preserve">01243 782695                            </t>
  </si>
  <si>
    <t>FH140</t>
  </si>
  <si>
    <t>Manugor Limited</t>
  </si>
  <si>
    <t>Vaughan James Limited</t>
  </si>
  <si>
    <t>113a West Street</t>
  </si>
  <si>
    <t xml:space="preserve">GU9 7HH                  </t>
  </si>
  <si>
    <t xml:space="preserve">01252 716274                            </t>
  </si>
  <si>
    <t>FH343</t>
  </si>
  <si>
    <t>Akodu AO</t>
  </si>
  <si>
    <t>Ashford Lodge Pharmacy</t>
  </si>
  <si>
    <t>122 Feltham Hill Road</t>
  </si>
  <si>
    <t xml:space="preserve">TW15 2BX                 </t>
  </si>
  <si>
    <t xml:space="preserve">01784 253393                            </t>
  </si>
  <si>
    <t>FH358</t>
  </si>
  <si>
    <t>Unit 4 Fernbank Shop Ctr</t>
  </si>
  <si>
    <t xml:space="preserve">TN6 2QB                  </t>
  </si>
  <si>
    <t xml:space="preserve">01892 664625                            </t>
  </si>
  <si>
    <t>FH594</t>
  </si>
  <si>
    <t>Pharmacy@Station Plaza</t>
  </si>
  <si>
    <t>Station Plaza Health Ctr</t>
  </si>
  <si>
    <t xml:space="preserve">TN34 1BA                 </t>
  </si>
  <si>
    <t xml:space="preserve">01424 425051                            </t>
  </si>
  <si>
    <t>FH649</t>
  </si>
  <si>
    <t>Jajr Investments (Uk) Ltd</t>
  </si>
  <si>
    <t>Pharmacy &amp; Store</t>
  </si>
  <si>
    <t>Upper Beeding</t>
  </si>
  <si>
    <t>Steyning</t>
  </si>
  <si>
    <t xml:space="preserve">BN44 3HZ                 </t>
  </si>
  <si>
    <t xml:space="preserve">01903 813218                            </t>
  </si>
  <si>
    <t>FH716</t>
  </si>
  <si>
    <t>63 Wheatsheaf Lane</t>
  </si>
  <si>
    <t xml:space="preserve">TW18 2PG                 </t>
  </si>
  <si>
    <t xml:space="preserve">01784 451731                            </t>
  </si>
  <si>
    <t>FH723</t>
  </si>
  <si>
    <t xml:space="preserve">01825 771449                            </t>
  </si>
  <si>
    <t>FH726</t>
  </si>
  <si>
    <t>71-73 High Street</t>
  </si>
  <si>
    <t>Selsey</t>
  </si>
  <si>
    <t xml:space="preserve">PO20 0QL                 </t>
  </si>
  <si>
    <t xml:space="preserve">01243 604725                            </t>
  </si>
  <si>
    <t>FH736</t>
  </si>
  <si>
    <t>Barnes Wallace Drive</t>
  </si>
  <si>
    <t>Weybridge</t>
  </si>
  <si>
    <t xml:space="preserve">KT13 0XF                 </t>
  </si>
  <si>
    <t xml:space="preserve">01932 698447                            </t>
  </si>
  <si>
    <t>2006-10-04</t>
  </si>
  <si>
    <t>FH752</t>
  </si>
  <si>
    <t>Churchwood Drive</t>
  </si>
  <si>
    <t xml:space="preserve">TN38 9RB                 </t>
  </si>
  <si>
    <t xml:space="preserve">01424 786449                            </t>
  </si>
  <si>
    <t>1993-03-23</t>
  </si>
  <si>
    <t>FH862</t>
  </si>
  <si>
    <t>FJA86</t>
  </si>
  <si>
    <t>8 Albert Parade</t>
  </si>
  <si>
    <t>Green Street</t>
  </si>
  <si>
    <t xml:space="preserve">BN21 1SD                 </t>
  </si>
  <si>
    <t xml:space="preserve">01323 721806                            </t>
  </si>
  <si>
    <t>FJC32</t>
  </si>
  <si>
    <t>Broadpiece</t>
  </si>
  <si>
    <t xml:space="preserve">BN17 5RA                 </t>
  </si>
  <si>
    <t>FJC33</t>
  </si>
  <si>
    <t>Reigate Road</t>
  </si>
  <si>
    <t>Burgh Heath</t>
  </si>
  <si>
    <t xml:space="preserve">KT20 5NZ                 </t>
  </si>
  <si>
    <t xml:space="preserve">01737 377310                            </t>
  </si>
  <si>
    <t>FJC47</t>
  </si>
  <si>
    <t xml:space="preserve">01903 752330                            </t>
  </si>
  <si>
    <t>FJD49</t>
  </si>
  <si>
    <t>11 Richardson Road</t>
  </si>
  <si>
    <t xml:space="preserve">BN3 5RB                  </t>
  </si>
  <si>
    <t xml:space="preserve">01273 733324                            </t>
  </si>
  <si>
    <t>FJD58</t>
  </si>
  <si>
    <t>Gunn's Pharmacy</t>
  </si>
  <si>
    <t>108 Western Road</t>
  </si>
  <si>
    <t xml:space="preserve">BN1 2AA                  </t>
  </si>
  <si>
    <t xml:space="preserve">01273 734227                            </t>
  </si>
  <si>
    <t>FJH09</t>
  </si>
  <si>
    <t>P&amp;U Mangal Ltd</t>
  </si>
  <si>
    <t>Oatlands Park Pharmacy</t>
  </si>
  <si>
    <t>126 Oatlands Drive</t>
  </si>
  <si>
    <t xml:space="preserve">KT13 9HL                 </t>
  </si>
  <si>
    <t xml:space="preserve">01932 842171                            </t>
  </si>
  <si>
    <t>FJJ23</t>
  </si>
  <si>
    <t>Brook Health Centre</t>
  </si>
  <si>
    <t>Crowborough Hill</t>
  </si>
  <si>
    <t>Jarvis Brook,Crowborough</t>
  </si>
  <si>
    <t xml:space="preserve">TN6 2EG                  </t>
  </si>
  <si>
    <t xml:space="preserve">01892 667284                            </t>
  </si>
  <si>
    <t>FJK61</t>
  </si>
  <si>
    <t>Crumbles Harbour Village</t>
  </si>
  <si>
    <t>Pevensey Bay Road</t>
  </si>
  <si>
    <t xml:space="preserve">BN23 6JH                 </t>
  </si>
  <si>
    <t xml:space="preserve">01323 471410                            </t>
  </si>
  <si>
    <t>FJL76</t>
  </si>
  <si>
    <t>17-19 High Street</t>
  </si>
  <si>
    <t>Robertsbridge</t>
  </si>
  <si>
    <t xml:space="preserve">TN32 5AE                 </t>
  </si>
  <si>
    <t xml:space="preserve">01580 880267                            </t>
  </si>
  <si>
    <t>FJL77</t>
  </si>
  <si>
    <t>Hove Pharmacy</t>
  </si>
  <si>
    <t>Superstore</t>
  </si>
  <si>
    <t>Neville Road</t>
  </si>
  <si>
    <t xml:space="preserve">BN3 7PZ                  </t>
  </si>
  <si>
    <t xml:space="preserve">01273 203752                            </t>
  </si>
  <si>
    <t>FJP20</t>
  </si>
  <si>
    <t>12 Orion Parade</t>
  </si>
  <si>
    <t>Hassocks</t>
  </si>
  <si>
    <t xml:space="preserve">BN6 8QA                  </t>
  </si>
  <si>
    <t xml:space="preserve">01273 844254                            </t>
  </si>
  <si>
    <t>FJQ76</t>
  </si>
  <si>
    <t>44 Turkey Road</t>
  </si>
  <si>
    <t>Sidley</t>
  </si>
  <si>
    <t>Bexhill On Sea</t>
  </si>
  <si>
    <t xml:space="preserve">TN39 5HE                 </t>
  </si>
  <si>
    <t xml:space="preserve">01424 220424                            </t>
  </si>
  <si>
    <t>FJQ83</t>
  </si>
  <si>
    <t>Dt Williams Ltd</t>
  </si>
  <si>
    <t>139 Brighton Road</t>
  </si>
  <si>
    <t xml:space="preserve">RH10 6TE                 </t>
  </si>
  <si>
    <t xml:space="preserve">01293 525305                            </t>
  </si>
  <si>
    <t>FJR06</t>
  </si>
  <si>
    <t>The Old Cottage Hospital</t>
  </si>
  <si>
    <t xml:space="preserve">KT17 4BL                 </t>
  </si>
  <si>
    <t xml:space="preserve">01372 742963                            </t>
  </si>
  <si>
    <t>1994-06-10</t>
  </si>
  <si>
    <t>FJV56</t>
  </si>
  <si>
    <t>Celticpharm LTD</t>
  </si>
  <si>
    <t>Miles Pharmacy</t>
  </si>
  <si>
    <t>96 Chessington Road</t>
  </si>
  <si>
    <t>West Ewell</t>
  </si>
  <si>
    <t xml:space="preserve">KT19 9UR                 </t>
  </si>
  <si>
    <t xml:space="preserve">020 83931000                            </t>
  </si>
  <si>
    <t>FJV66</t>
  </si>
  <si>
    <t>47 London Road</t>
  </si>
  <si>
    <t xml:space="preserve">01243 821044                            </t>
  </si>
  <si>
    <t>FJ022</t>
  </si>
  <si>
    <t>631 Limpsfield</t>
  </si>
  <si>
    <t xml:space="preserve">CR6 9DY                  </t>
  </si>
  <si>
    <t xml:space="preserve">01883 623605                            </t>
  </si>
  <si>
    <t>FJ082</t>
  </si>
  <si>
    <t>Clay Lane,Old London Road</t>
  </si>
  <si>
    <t>Burpham,Guildford</t>
  </si>
  <si>
    <t xml:space="preserve">GU4 7JU                  </t>
  </si>
  <si>
    <t xml:space="preserve">01483 566076                            </t>
  </si>
  <si>
    <t>FJ142</t>
  </si>
  <si>
    <t>The Vale Primary Care Ctr</t>
  </si>
  <si>
    <t>Bolding Way</t>
  </si>
  <si>
    <t xml:space="preserve">RH16 4SY                 </t>
  </si>
  <si>
    <t xml:space="preserve">01444 412444                            </t>
  </si>
  <si>
    <t>FJ163</t>
  </si>
  <si>
    <t>Henfield</t>
  </si>
  <si>
    <t xml:space="preserve">BN5 9DB                  </t>
  </si>
  <si>
    <t xml:space="preserve">01273 492030                            </t>
  </si>
  <si>
    <t>FJ242</t>
  </si>
  <si>
    <t>Unit S3</t>
  </si>
  <si>
    <t>Two Rivers Shopping Park</t>
  </si>
  <si>
    <t xml:space="preserve">TW18 4WB                 </t>
  </si>
  <si>
    <t xml:space="preserve">01784 455437                            </t>
  </si>
  <si>
    <t>FJ327</t>
  </si>
  <si>
    <t>Asda Store Pharmacy</t>
  </si>
  <si>
    <t>Pegler Way</t>
  </si>
  <si>
    <t xml:space="preserve">RH11 7AH                 </t>
  </si>
  <si>
    <t xml:space="preserve">01293 663400                            </t>
  </si>
  <si>
    <t>FJ330</t>
  </si>
  <si>
    <t>Gill Pharmacy</t>
  </si>
  <si>
    <t>45 South Street</t>
  </si>
  <si>
    <t xml:space="preserve">BN15 8AN                 </t>
  </si>
  <si>
    <t xml:space="preserve">01903 752191                            </t>
  </si>
  <si>
    <t>FJ416</t>
  </si>
  <si>
    <t>12 Carew Court</t>
  </si>
  <si>
    <t>Hawkswood Road</t>
  </si>
  <si>
    <t xml:space="preserve">BN27 1UL                 </t>
  </si>
  <si>
    <t>FJ575</t>
  </si>
  <si>
    <t>Littlehampton Rd, Ferring</t>
  </si>
  <si>
    <t xml:space="preserve">BN12 6PN                 </t>
  </si>
  <si>
    <t xml:space="preserve">01903 540100                            </t>
  </si>
  <si>
    <t>FJ730</t>
  </si>
  <si>
    <t>Bridge Way</t>
  </si>
  <si>
    <t xml:space="preserve">KT11 1HW                 </t>
  </si>
  <si>
    <t xml:space="preserve">01932 866488                            </t>
  </si>
  <si>
    <t>FJ787</t>
  </si>
  <si>
    <t>34 Church Walk</t>
  </si>
  <si>
    <t xml:space="preserve">CR3 6RT                  </t>
  </si>
  <si>
    <t xml:space="preserve">01883 346257                            </t>
  </si>
  <si>
    <t>1992-12-21</t>
  </si>
  <si>
    <t>FKA97</t>
  </si>
  <si>
    <t>Portslade Medical Supplies Ltd</t>
  </si>
  <si>
    <t>Portslade Medical Centre Pharmacy</t>
  </si>
  <si>
    <t>Portslade Health Centre</t>
  </si>
  <si>
    <t>Portslade, Brighton</t>
  </si>
  <si>
    <t xml:space="preserve">BN41 1LB                 </t>
  </si>
  <si>
    <t xml:space="preserve">01273 413865                            </t>
  </si>
  <si>
    <t>FKD51</t>
  </si>
  <si>
    <t>Fairlands Medical Centre</t>
  </si>
  <si>
    <t>Fairlands Avenue</t>
  </si>
  <si>
    <t>Worplesdon, Guildford</t>
  </si>
  <si>
    <t xml:space="preserve">GU3 3NA                  </t>
  </si>
  <si>
    <t xml:space="preserve">01483 237670                            </t>
  </si>
  <si>
    <t>FKE94</t>
  </si>
  <si>
    <t>128 St James Street</t>
  </si>
  <si>
    <t xml:space="preserve">BN2 1TH                  </t>
  </si>
  <si>
    <t xml:space="preserve">01273 604335                            </t>
  </si>
  <si>
    <t>FKF09</t>
  </si>
  <si>
    <t>10 Dane Road</t>
  </si>
  <si>
    <t>Seaford</t>
  </si>
  <si>
    <t xml:space="preserve">BN25 1LL                 </t>
  </si>
  <si>
    <t xml:space="preserve">01323 892660                            </t>
  </si>
  <si>
    <t>FKF86</t>
  </si>
  <si>
    <t>East Preston</t>
  </si>
  <si>
    <t xml:space="preserve">BN16 3AE                 </t>
  </si>
  <si>
    <t xml:space="preserve">01903 783965                            </t>
  </si>
  <si>
    <t>FKG95</t>
  </si>
  <si>
    <t>78 The Street</t>
  </si>
  <si>
    <t xml:space="preserve">KT21 1AW                 </t>
  </si>
  <si>
    <t xml:space="preserve">01372 275563                            </t>
  </si>
  <si>
    <t>2013-08-07</t>
  </si>
  <si>
    <t>FKH78</t>
  </si>
  <si>
    <t>127 High Street</t>
  </si>
  <si>
    <t xml:space="preserve">KT19 8EF                 </t>
  </si>
  <si>
    <t xml:space="preserve">01372 723217                            </t>
  </si>
  <si>
    <t>FKJ45</t>
  </si>
  <si>
    <t>Cobham Healthcare Complex</t>
  </si>
  <si>
    <t>168 Portsmouth Road</t>
  </si>
  <si>
    <t xml:space="preserve">KT11 1HT                 </t>
  </si>
  <si>
    <t xml:space="preserve">01932 862965                            </t>
  </si>
  <si>
    <t>FKK08</t>
  </si>
  <si>
    <t>Thames Ditton</t>
  </si>
  <si>
    <t xml:space="preserve">KT7 0RY                  </t>
  </si>
  <si>
    <t xml:space="preserve">020 83981459                            </t>
  </si>
  <si>
    <t>FKN87</t>
  </si>
  <si>
    <t>Butt Chemists Ltd</t>
  </si>
  <si>
    <t>Harrison Pharmacy</t>
  </si>
  <si>
    <t>165 Old Shoreham Road</t>
  </si>
  <si>
    <t>2 Windmill Parade</t>
  </si>
  <si>
    <t xml:space="preserve">BN42 4QB                 </t>
  </si>
  <si>
    <t xml:space="preserve">01273 592495                            </t>
  </si>
  <si>
    <t>FKP00</t>
  </si>
  <si>
    <t>2 Mida House</t>
  </si>
  <si>
    <t>Village Way</t>
  </si>
  <si>
    <t>Cranleigh</t>
  </si>
  <si>
    <t xml:space="preserve">GU6 8AF                  </t>
  </si>
  <si>
    <t xml:space="preserve">01483 273274                            </t>
  </si>
  <si>
    <t>FKQ54</t>
  </si>
  <si>
    <t xml:space="preserve">TW20 9EX                 </t>
  </si>
  <si>
    <t xml:space="preserve">01784 477281                            </t>
  </si>
  <si>
    <t>FKQ90</t>
  </si>
  <si>
    <t>10 &amp; 11 Queens Parade</t>
  </si>
  <si>
    <t>Applesham Avenue</t>
  </si>
  <si>
    <t xml:space="preserve">BN3 8JG                  </t>
  </si>
  <si>
    <t xml:space="preserve">01273 736443                            </t>
  </si>
  <si>
    <t>FKR08</t>
  </si>
  <si>
    <t>Mr Richard Hopkins</t>
  </si>
  <si>
    <t>29 Station Road</t>
  </si>
  <si>
    <t xml:space="preserve">RH15 9DE                 </t>
  </si>
  <si>
    <t xml:space="preserve">01444 233277                            </t>
  </si>
  <si>
    <t>FKT02</t>
  </si>
  <si>
    <t>Bagshot</t>
  </si>
  <si>
    <t xml:space="preserve">GU19 5AZ                 </t>
  </si>
  <si>
    <t xml:space="preserve">01276 473211                            </t>
  </si>
  <si>
    <t>FKT48</t>
  </si>
  <si>
    <t>Church Corner House</t>
  </si>
  <si>
    <t>285 Main Road,Southbourne</t>
  </si>
  <si>
    <t>Nr.Emsworth</t>
  </si>
  <si>
    <t xml:space="preserve">PO10 8JG                 </t>
  </si>
  <si>
    <t xml:space="preserve">01243 372859                            </t>
  </si>
  <si>
    <t>FKT93</t>
  </si>
  <si>
    <t>Hurstpierpoint</t>
  </si>
  <si>
    <t xml:space="preserve">BN6 9PX                  </t>
  </si>
  <si>
    <t xml:space="preserve">01273 832244                            </t>
  </si>
  <si>
    <t>FKV11</t>
  </si>
  <si>
    <t xml:space="preserve">RH4 1AW                  </t>
  </si>
  <si>
    <t xml:space="preserve">01306 882467                            </t>
  </si>
  <si>
    <t>FKV77</t>
  </si>
  <si>
    <t>Radpharm LTD</t>
  </si>
  <si>
    <t>Laycock Chemist</t>
  </si>
  <si>
    <t>494 Old London Road</t>
  </si>
  <si>
    <t xml:space="preserve">TN35 5BL                 </t>
  </si>
  <si>
    <t xml:space="preserve">01424 436778                            </t>
  </si>
  <si>
    <t>FKW32</t>
  </si>
  <si>
    <t>Andrews V</t>
  </si>
  <si>
    <t>Ditchling Pharmacy</t>
  </si>
  <si>
    <t>2 South Street</t>
  </si>
  <si>
    <t>Ditchling</t>
  </si>
  <si>
    <t>Hassocks, East Sussex</t>
  </si>
  <si>
    <t xml:space="preserve">BN6 8UQ                  </t>
  </si>
  <si>
    <t xml:space="preserve">01273 842660                            </t>
  </si>
  <si>
    <t>FKX57</t>
  </si>
  <si>
    <t>Judges Close</t>
  </si>
  <si>
    <t xml:space="preserve">RH19 3AE                 </t>
  </si>
  <si>
    <t xml:space="preserve">01342 323003                            </t>
  </si>
  <si>
    <t>FK151</t>
  </si>
  <si>
    <t>Trio Pharma Limited</t>
  </si>
  <si>
    <t>Trio Pharmacy</t>
  </si>
  <si>
    <t>Shepperton</t>
  </si>
  <si>
    <t xml:space="preserve">TW17 9AJ                 </t>
  </si>
  <si>
    <t xml:space="preserve">01932 225900                            </t>
  </si>
  <si>
    <t>2011-12-16</t>
  </si>
  <si>
    <t>FK278</t>
  </si>
  <si>
    <t>Traherne Pharmacy</t>
  </si>
  <si>
    <t>13 Hove Park Villas</t>
  </si>
  <si>
    <t xml:space="preserve">BN3 6HP                  </t>
  </si>
  <si>
    <t xml:space="preserve">01273 735933                            </t>
  </si>
  <si>
    <t>FK421</t>
  </si>
  <si>
    <t>Farnham Centre For Health</t>
  </si>
  <si>
    <t>Hale Road</t>
  </si>
  <si>
    <t xml:space="preserve">GU9 9QL                  </t>
  </si>
  <si>
    <t xml:space="preserve">01252 715662                            </t>
  </si>
  <si>
    <t>2007-02-16</t>
  </si>
  <si>
    <t>FK554</t>
  </si>
  <si>
    <t>Bhangu M</t>
  </si>
  <si>
    <t>Imagecraft Ltd</t>
  </si>
  <si>
    <t>54 Beverley Parade</t>
  </si>
  <si>
    <t>Sunbury-On-Thames</t>
  </si>
  <si>
    <t xml:space="preserve">TW16 6LG                 </t>
  </si>
  <si>
    <t xml:space="preserve">01932 781354                            </t>
  </si>
  <si>
    <t>FK630</t>
  </si>
  <si>
    <t>6 Southwick Square</t>
  </si>
  <si>
    <t xml:space="preserve">BN42 4FB                 </t>
  </si>
  <si>
    <t xml:space="preserve">01273 593349                            </t>
  </si>
  <si>
    <t>FK858</t>
  </si>
  <si>
    <t>6-8 East Grinstead Road</t>
  </si>
  <si>
    <t>Lingfield</t>
  </si>
  <si>
    <t xml:space="preserve">RH7 6EP                  </t>
  </si>
  <si>
    <t xml:space="preserve">01342 833831                            </t>
  </si>
  <si>
    <t>1999-09-24</t>
  </si>
  <si>
    <t>FK889</t>
  </si>
  <si>
    <t>Philip J Adams</t>
  </si>
  <si>
    <t>4 Hersham Green</t>
  </si>
  <si>
    <t xml:space="preserve">01932 221262                            </t>
  </si>
  <si>
    <t>FK995</t>
  </si>
  <si>
    <t>Warrior Pharmacy</t>
  </si>
  <si>
    <t>Falaise Road Bowling Club</t>
  </si>
  <si>
    <t>Falaise Road</t>
  </si>
  <si>
    <t xml:space="preserve">TN34 1EU                 </t>
  </si>
  <si>
    <t xml:space="preserve">01424 446611                            </t>
  </si>
  <si>
    <t>FLA61</t>
  </si>
  <si>
    <t>David Skinner Pharmacy</t>
  </si>
  <si>
    <t>7c Bolton Road</t>
  </si>
  <si>
    <t xml:space="preserve">BN21 3JU                 </t>
  </si>
  <si>
    <t xml:space="preserve">01323 643754                            </t>
  </si>
  <si>
    <t>FLA80</t>
  </si>
  <si>
    <t>Summersdale Pharmacy Ltd</t>
  </si>
  <si>
    <t>Summersdale Pharmacy</t>
  </si>
  <si>
    <t>Lavant Road Surgery</t>
  </si>
  <si>
    <t>8 Lavant Road</t>
  </si>
  <si>
    <t xml:space="preserve">PO19 5RH                 </t>
  </si>
  <si>
    <t xml:space="preserve">01243 380185                            </t>
  </si>
  <si>
    <t>FLC19</t>
  </si>
  <si>
    <t>48-52 Montague Street</t>
  </si>
  <si>
    <t xml:space="preserve">01903 207106                            </t>
  </si>
  <si>
    <t>FLE31</t>
  </si>
  <si>
    <t>Unit 1&amp;2 Village Chambers</t>
  </si>
  <si>
    <t xml:space="preserve">GU6 8AT                  </t>
  </si>
  <si>
    <t xml:space="preserve">01483 274207                            </t>
  </si>
  <si>
    <t>FLF42</t>
  </si>
  <si>
    <t>Horsell Pharmacy</t>
  </si>
  <si>
    <t>Horsell</t>
  </si>
  <si>
    <t xml:space="preserve">GU21 4SY                 </t>
  </si>
  <si>
    <t xml:space="preserve">01483 772494                            </t>
  </si>
  <si>
    <t>FLG35</t>
  </si>
  <si>
    <t>Day Lewis Peels Pharmacy</t>
  </si>
  <si>
    <t>10 Freshwater Sq</t>
  </si>
  <si>
    <t>Hamlands Est, Willingdon</t>
  </si>
  <si>
    <t xml:space="preserve">BN22 0PS                 </t>
  </si>
  <si>
    <t xml:space="preserve">01323 504442                            </t>
  </si>
  <si>
    <t>FLH80</t>
  </si>
  <si>
    <t>Teville Gate Pharmacy</t>
  </si>
  <si>
    <t>56 Teville Road</t>
  </si>
  <si>
    <t xml:space="preserve">BN11 1UY                 </t>
  </si>
  <si>
    <t xml:space="preserve">01903 202746                            </t>
  </si>
  <si>
    <t>FLJ30</t>
  </si>
  <si>
    <t>Blake's Pharmacy</t>
  </si>
  <si>
    <t>91 Blatchington Road</t>
  </si>
  <si>
    <t xml:space="preserve">BN3 3YG                  </t>
  </si>
  <si>
    <t xml:space="preserve">01273 735108                            </t>
  </si>
  <si>
    <t>FLL03</t>
  </si>
  <si>
    <t>Mr Richard Woodroffe</t>
  </si>
  <si>
    <t>Medwyn Pharmacy</t>
  </si>
  <si>
    <t>Medwyn Medical Centre</t>
  </si>
  <si>
    <t xml:space="preserve">RH4 1SD                  </t>
  </si>
  <si>
    <t xml:space="preserve">01306 740865                            </t>
  </si>
  <si>
    <t>FLL11</t>
  </si>
  <si>
    <t>4 Langley Parade</t>
  </si>
  <si>
    <t>Langley Green</t>
  </si>
  <si>
    <t xml:space="preserve">RH11 7RS                 </t>
  </si>
  <si>
    <t xml:space="preserve">01293 522015                            </t>
  </si>
  <si>
    <t>FLM06</t>
  </si>
  <si>
    <t>Surrey Healthcare Solutions Ltd</t>
  </si>
  <si>
    <t>Cranleigh Pharmacy</t>
  </si>
  <si>
    <t>128 High Street</t>
  </si>
  <si>
    <t xml:space="preserve">GU6 8RF                  </t>
  </si>
  <si>
    <t xml:space="preserve">01483 274323                            </t>
  </si>
  <si>
    <t>FLN10</t>
  </si>
  <si>
    <t>11 The Parade</t>
  </si>
  <si>
    <t>High Street, Frimley</t>
  </si>
  <si>
    <t xml:space="preserve">GU16 7HY                 </t>
  </si>
  <si>
    <t xml:space="preserve">01276 63636                             </t>
  </si>
  <si>
    <t>FLP23</t>
  </si>
  <si>
    <t>Iceline Trading Ltd</t>
  </si>
  <si>
    <t>Garlands Pharmacy</t>
  </si>
  <si>
    <t>160 Garlands Road</t>
  </si>
  <si>
    <t xml:space="preserve">RH1 6NZ                  </t>
  </si>
  <si>
    <t xml:space="preserve">01737 762295                            </t>
  </si>
  <si>
    <t>1998-10-14</t>
  </si>
  <si>
    <t>FLP47</t>
  </si>
  <si>
    <t>10 Oxford Street</t>
  </si>
  <si>
    <t xml:space="preserve">BN1 4LA                  </t>
  </si>
  <si>
    <t xml:space="preserve">01273 694107                            </t>
  </si>
  <si>
    <t>FLQ27</t>
  </si>
  <si>
    <t>Ms Karen Smillie &amp; Ms Deborah Baker</t>
  </si>
  <si>
    <t>50 Western Road</t>
  </si>
  <si>
    <t xml:space="preserve">BN7 1RP                  </t>
  </si>
  <si>
    <t xml:space="preserve">01273 474645                            </t>
  </si>
  <si>
    <t>2005-07-18</t>
  </si>
  <si>
    <t>FLV07</t>
  </si>
  <si>
    <t>47 Queensway</t>
  </si>
  <si>
    <t xml:space="preserve">PO21 1QN                 </t>
  </si>
  <si>
    <t xml:space="preserve">01243 867452                            </t>
  </si>
  <si>
    <t>FLV43</t>
  </si>
  <si>
    <t xml:space="preserve">SM7 2LS                  </t>
  </si>
  <si>
    <t xml:space="preserve">01737 354720                            </t>
  </si>
  <si>
    <t>FLV47</t>
  </si>
  <si>
    <t>Kassam A</t>
  </si>
  <si>
    <t>A Kassam Pharmacy</t>
  </si>
  <si>
    <t>Gales Drive</t>
  </si>
  <si>
    <t>Three Bridges</t>
  </si>
  <si>
    <t xml:space="preserve">RH10 1QA                 </t>
  </si>
  <si>
    <t xml:space="preserve">01293 522919                            </t>
  </si>
  <si>
    <t>FLW75</t>
  </si>
  <si>
    <t>6 New Parade</t>
  </si>
  <si>
    <t xml:space="preserve">PO20 8EA                 </t>
  </si>
  <si>
    <t xml:space="preserve">01243 671947                            </t>
  </si>
  <si>
    <t>FLX97</t>
  </si>
  <si>
    <t>Th Dolman Limited</t>
  </si>
  <si>
    <t>Th Dolman</t>
  </si>
  <si>
    <t>9 Linkfield Corner</t>
  </si>
  <si>
    <t xml:space="preserve">RH1 1BD                  </t>
  </si>
  <si>
    <t xml:space="preserve">01737 761444                            </t>
  </si>
  <si>
    <t>FL234</t>
  </si>
  <si>
    <t>Laldas LTD</t>
  </si>
  <si>
    <t>Thorkhill Pharmacy</t>
  </si>
  <si>
    <t>94 Thorkhill Road</t>
  </si>
  <si>
    <t xml:space="preserve">KT7 0UQ                  </t>
  </si>
  <si>
    <t xml:space="preserve">020 83983008                            </t>
  </si>
  <si>
    <t>FL341</t>
  </si>
  <si>
    <t>8 Marshall Parade</t>
  </si>
  <si>
    <t>Pyrford, Woking</t>
  </si>
  <si>
    <t xml:space="preserve">GU22 8SW                 </t>
  </si>
  <si>
    <t xml:space="preserve">01932 343556                            </t>
  </si>
  <si>
    <t>FL421</t>
  </si>
  <si>
    <t>14 Station Approach</t>
  </si>
  <si>
    <t xml:space="preserve">KT14 6NG                 </t>
  </si>
  <si>
    <t xml:space="preserve">01932 343965                            </t>
  </si>
  <si>
    <t>FL613</t>
  </si>
  <si>
    <t>3 York Place</t>
  </si>
  <si>
    <t xml:space="preserve">BN1 4GU                  </t>
  </si>
  <si>
    <t xml:space="preserve">01273 681396                            </t>
  </si>
  <si>
    <t>FL646</t>
  </si>
  <si>
    <t>18 Windsor Road</t>
  </si>
  <si>
    <t>Chobham</t>
  </si>
  <si>
    <t xml:space="preserve">GU24 8LA                 </t>
  </si>
  <si>
    <t xml:space="preserve">01276 858261                            </t>
  </si>
  <si>
    <t>FME48</t>
  </si>
  <si>
    <t>55 Nutfield Road</t>
  </si>
  <si>
    <t>Merstham</t>
  </si>
  <si>
    <t xml:space="preserve">RH1 3ER                  </t>
  </si>
  <si>
    <t xml:space="preserve">01737 642587                            </t>
  </si>
  <si>
    <t>FMG27</t>
  </si>
  <si>
    <t>The Hive Pharmacy Limited</t>
  </si>
  <si>
    <t>Hive Pharmacy</t>
  </si>
  <si>
    <t>23 Edinburgh Drive</t>
  </si>
  <si>
    <t>Laleham</t>
  </si>
  <si>
    <t xml:space="preserve">TW18 1PJ                 </t>
  </si>
  <si>
    <t xml:space="preserve">01784 252962                            </t>
  </si>
  <si>
    <t>2010-04-30</t>
  </si>
  <si>
    <t>FMG43</t>
  </si>
  <si>
    <t>Gosden Road</t>
  </si>
  <si>
    <t>Woking,Surrey</t>
  </si>
  <si>
    <t xml:space="preserve">GU24 9LH                 </t>
  </si>
  <si>
    <t xml:space="preserve">01483 473714                            </t>
  </si>
  <si>
    <t>FMG75</t>
  </si>
  <si>
    <t xml:space="preserve">TN34 1RG                 </t>
  </si>
  <si>
    <t xml:space="preserve">01424 445505                            </t>
  </si>
  <si>
    <t>FMJ93</t>
  </si>
  <si>
    <t>Soudyrah LTD</t>
  </si>
  <si>
    <t>West St Leonards Pharmacy</t>
  </si>
  <si>
    <t>7 Bexhill Road</t>
  </si>
  <si>
    <t xml:space="preserve">TN38 0AH                 </t>
  </si>
  <si>
    <t xml:space="preserve">01424 422020                            </t>
  </si>
  <si>
    <t>FMK74</t>
  </si>
  <si>
    <t>Balchem Limited</t>
  </si>
  <si>
    <t>Lightwater Pharmacy</t>
  </si>
  <si>
    <t>48 Guildford Road</t>
  </si>
  <si>
    <t xml:space="preserve">GU18 5SD                 </t>
  </si>
  <si>
    <t xml:space="preserve">01276 472310                            </t>
  </si>
  <si>
    <t>FML70</t>
  </si>
  <si>
    <t>6-7 Churchill Parade</t>
  </si>
  <si>
    <t xml:space="preserve">BN16 3DJ                 </t>
  </si>
  <si>
    <t xml:space="preserve">01903 786856                            </t>
  </si>
  <si>
    <t>FMN24</t>
  </si>
  <si>
    <t xml:space="preserve">RH20 4DR                 </t>
  </si>
  <si>
    <t xml:space="preserve">01903 742411                            </t>
  </si>
  <si>
    <t>FMN73</t>
  </si>
  <si>
    <t>25-26 Whitehawk Road</t>
  </si>
  <si>
    <t>Whitehawk</t>
  </si>
  <si>
    <t xml:space="preserve">BN2 5FB                  </t>
  </si>
  <si>
    <t xml:space="preserve">01273 688419                            </t>
  </si>
  <si>
    <t>FMW18</t>
  </si>
  <si>
    <t>L Rowland &amp; Co (Retail ) Ltd</t>
  </si>
  <si>
    <t>112 Ferring Street</t>
  </si>
  <si>
    <t>Ferring</t>
  </si>
  <si>
    <t xml:space="preserve">BN12 5JP                 </t>
  </si>
  <si>
    <t xml:space="preserve">01903 242240                            </t>
  </si>
  <si>
    <t>FMW66</t>
  </si>
  <si>
    <t>Abbott's Pharmacy</t>
  </si>
  <si>
    <t xml:space="preserve">RH16 2HN                 </t>
  </si>
  <si>
    <t xml:space="preserve">01444 483130                            </t>
  </si>
  <si>
    <t>FMX03</t>
  </si>
  <si>
    <t xml:space="preserve">PO22 9NH                 </t>
  </si>
  <si>
    <t xml:space="preserve">01243 222204                            </t>
  </si>
  <si>
    <t>FMX53</t>
  </si>
  <si>
    <t>Arrivals South Terminal</t>
  </si>
  <si>
    <t>Gatwick Airport</t>
  </si>
  <si>
    <t xml:space="preserve">RH6 0NN                  </t>
  </si>
  <si>
    <t xml:space="preserve">01293 568960                            </t>
  </si>
  <si>
    <t>1991-12-08</t>
  </si>
  <si>
    <t>FMX79</t>
  </si>
  <si>
    <t>72 Kingsfisher Drive</t>
  </si>
  <si>
    <t>Langney</t>
  </si>
  <si>
    <t>Eastborne</t>
  </si>
  <si>
    <t xml:space="preserve">BN23 7RT                 </t>
  </si>
  <si>
    <t xml:space="preserve">01323 763311                            </t>
  </si>
  <si>
    <t>FMY59</t>
  </si>
  <si>
    <t>9 Longridge Avenue</t>
  </si>
  <si>
    <t xml:space="preserve">BN2 8LG                  </t>
  </si>
  <si>
    <t xml:space="preserve">01273 302800                            </t>
  </si>
  <si>
    <t>FM059</t>
  </si>
  <si>
    <t>Arundel Health Centre</t>
  </si>
  <si>
    <t>Green Lane Close</t>
  </si>
  <si>
    <t>Arundel</t>
  </si>
  <si>
    <t xml:space="preserve">BN18 9HG                 </t>
  </si>
  <si>
    <t xml:space="preserve">01903 882261                            </t>
  </si>
  <si>
    <t>FM079</t>
  </si>
  <si>
    <t xml:space="preserve">SM7 2NL                  </t>
  </si>
  <si>
    <t xml:space="preserve">01737 350158                            </t>
  </si>
  <si>
    <t>FM138</t>
  </si>
  <si>
    <t>West Byfleet Health Ctr.</t>
  </si>
  <si>
    <t>Madeira Road</t>
  </si>
  <si>
    <t xml:space="preserve">KT14 6DH                 </t>
  </si>
  <si>
    <t xml:space="preserve">01932 351439                            </t>
  </si>
  <si>
    <t>FM221</t>
  </si>
  <si>
    <t>119 Aldershot Road</t>
  </si>
  <si>
    <t xml:space="preserve">GU2 8BE                  </t>
  </si>
  <si>
    <t xml:space="preserve">01483 564320                            </t>
  </si>
  <si>
    <t>FM259</t>
  </si>
  <si>
    <t>Aum Health Services Ltd</t>
  </si>
  <si>
    <t>Harper's Pharmacy</t>
  </si>
  <si>
    <t>12 Hollingbury Place</t>
  </si>
  <si>
    <t xml:space="preserve">BN1 7GE                  </t>
  </si>
  <si>
    <t xml:space="preserve">01273 505817                            </t>
  </si>
  <si>
    <t>FM319</t>
  </si>
  <si>
    <t>3 Woodlands Parade</t>
  </si>
  <si>
    <t>Feltham Hill Road</t>
  </si>
  <si>
    <t xml:space="preserve">TW15 1QD                 </t>
  </si>
  <si>
    <t xml:space="preserve">01784 252135                            </t>
  </si>
  <si>
    <t>FM515</t>
  </si>
  <si>
    <t>Orchards Pharmacy</t>
  </si>
  <si>
    <t>18 Orchards Shopping Cntr</t>
  </si>
  <si>
    <t xml:space="preserve">RH16 3TH                 </t>
  </si>
  <si>
    <t xml:space="preserve">01444 454671                            </t>
  </si>
  <si>
    <t>FM583</t>
  </si>
  <si>
    <t>Raimins Limited</t>
  </si>
  <si>
    <t>Raimins Chemist</t>
  </si>
  <si>
    <t>224 Pollards Oak Road</t>
  </si>
  <si>
    <t>Hurst Green</t>
  </si>
  <si>
    <t xml:space="preserve">RH8 0JP                  </t>
  </si>
  <si>
    <t xml:space="preserve">01883 712266                            </t>
  </si>
  <si>
    <t>FM620</t>
  </si>
  <si>
    <t>56-58 The Broadway</t>
  </si>
  <si>
    <t xml:space="preserve">RH16 3AL                 </t>
  </si>
  <si>
    <t xml:space="preserve">01444 450791                            </t>
  </si>
  <si>
    <t>FM683</t>
  </si>
  <si>
    <t>Heathfield House</t>
  </si>
  <si>
    <t>Cuckfield, Haywards Heath</t>
  </si>
  <si>
    <t xml:space="preserve">RH17 5JU                 </t>
  </si>
  <si>
    <t xml:space="preserve">01444 413132                            </t>
  </si>
  <si>
    <t>FM734</t>
  </si>
  <si>
    <t>Sp Pharm Limited</t>
  </si>
  <si>
    <t>Sunset Pharmacy</t>
  </si>
  <si>
    <t xml:space="preserve">TW18 4PA                 </t>
  </si>
  <si>
    <t xml:space="preserve">01784 452549                            </t>
  </si>
  <si>
    <t>FNA40</t>
  </si>
  <si>
    <t>Ticehurst Pharmacy Limited</t>
  </si>
  <si>
    <t>Patcham Pharmacy</t>
  </si>
  <si>
    <t>37 Ladies Mile Road</t>
  </si>
  <si>
    <t>Patcham</t>
  </si>
  <si>
    <t xml:space="preserve">BN1 8TA                  </t>
  </si>
  <si>
    <t xml:space="preserve">01273 553628                            </t>
  </si>
  <si>
    <t>FNC00</t>
  </si>
  <si>
    <t>26-30 Obelisk Way</t>
  </si>
  <si>
    <t xml:space="preserve">GU15 3SD                 </t>
  </si>
  <si>
    <t xml:space="preserve">01276 691006                            </t>
  </si>
  <si>
    <t>FNC37</t>
  </si>
  <si>
    <t>Parris &amp; Greening Limited</t>
  </si>
  <si>
    <t>Parris And Greening Pharmacy</t>
  </si>
  <si>
    <t>105 Church Road</t>
  </si>
  <si>
    <t xml:space="preserve">BN3 2AF                  </t>
  </si>
  <si>
    <t xml:space="preserve">01273 732216                            </t>
  </si>
  <si>
    <t>FND03</t>
  </si>
  <si>
    <t>Hogarth Pharmacy Ltd</t>
  </si>
  <si>
    <t>2 Redehall Road</t>
  </si>
  <si>
    <t>Smallfield</t>
  </si>
  <si>
    <t xml:space="preserve">RH6 9QL                  </t>
  </si>
  <si>
    <t xml:space="preserve">01342 844424                            </t>
  </si>
  <si>
    <t>FND66</t>
  </si>
  <si>
    <t>5 The Grove</t>
  </si>
  <si>
    <t>Westbourne</t>
  </si>
  <si>
    <t xml:space="preserve">PO10 8UJ                 </t>
  </si>
  <si>
    <t xml:space="preserve">01243 372144                            </t>
  </si>
  <si>
    <t>FNH01</t>
  </si>
  <si>
    <t>Mrs O Udueni</t>
  </si>
  <si>
    <t>99 Queens Road</t>
  </si>
  <si>
    <t xml:space="preserve">KT13 9UQ                 </t>
  </si>
  <si>
    <t xml:space="preserve">01932 842632                            </t>
  </si>
  <si>
    <t>FNK06</t>
  </si>
  <si>
    <t>New Zealand Avenue</t>
  </si>
  <si>
    <t xml:space="preserve">KT12 1AD                 </t>
  </si>
  <si>
    <t xml:space="preserve">01932 220185                            </t>
  </si>
  <si>
    <t>FNK32</t>
  </si>
  <si>
    <t xml:space="preserve">01932 223719                            </t>
  </si>
  <si>
    <t>FNL26</t>
  </si>
  <si>
    <t>2 Dean Parade</t>
  </si>
  <si>
    <t>Old Dean Estate</t>
  </si>
  <si>
    <t xml:space="preserve">GU15 4DQ                 </t>
  </si>
  <si>
    <t xml:space="preserve">01276 23671                             </t>
  </si>
  <si>
    <t>2004-03-05</t>
  </si>
  <si>
    <t>FNL81</t>
  </si>
  <si>
    <t>138 Preston Drove</t>
  </si>
  <si>
    <t xml:space="preserve">BN1 6FJ                  </t>
  </si>
  <si>
    <t xml:space="preserve">01273 552913                            </t>
  </si>
  <si>
    <t>FNM61</t>
  </si>
  <si>
    <t>105 St.Georges Road</t>
  </si>
  <si>
    <t>Kemp Town</t>
  </si>
  <si>
    <t xml:space="preserve">BN2 1EA                  </t>
  </si>
  <si>
    <t xml:space="preserve">01273 681508                            </t>
  </si>
  <si>
    <t>FNP21</t>
  </si>
  <si>
    <t>County Oak Medical Centre</t>
  </si>
  <si>
    <t>Carden Hill</t>
  </si>
  <si>
    <t xml:space="preserve">BN1 8DD                  </t>
  </si>
  <si>
    <t xml:space="preserve">01273 508198                            </t>
  </si>
  <si>
    <t>FNP85</t>
  </si>
  <si>
    <t>Selden Medical Centre</t>
  </si>
  <si>
    <t>6 Selden Road</t>
  </si>
  <si>
    <t xml:space="preserve">BN11 2LL                 </t>
  </si>
  <si>
    <t xml:space="preserve">01903 203142                            </t>
  </si>
  <si>
    <t>1994-10-04</t>
  </si>
  <si>
    <t>FNP92</t>
  </si>
  <si>
    <t>Fernhurst Pharmacy Ltd</t>
  </si>
  <si>
    <t>Fernhurst Pharmacy</t>
  </si>
  <si>
    <t>42 Vann Road</t>
  </si>
  <si>
    <t>Fernhurst</t>
  </si>
  <si>
    <t xml:space="preserve">GU27 3JN                 </t>
  </si>
  <si>
    <t xml:space="preserve">01428 644050                            </t>
  </si>
  <si>
    <t>2005-02-10</t>
  </si>
  <si>
    <t>FNQ02</t>
  </si>
  <si>
    <t xml:space="preserve">BN16 3RT                 </t>
  </si>
  <si>
    <t xml:space="preserve">01903 779384                            </t>
  </si>
  <si>
    <t>2008-09-06</t>
  </si>
  <si>
    <t>FNQ89</t>
  </si>
  <si>
    <t>11-13 The Broadway</t>
  </si>
  <si>
    <t>Knaphill</t>
  </si>
  <si>
    <t xml:space="preserve">GU21 2DR                 </t>
  </si>
  <si>
    <t xml:space="preserve">01483 472328                            </t>
  </si>
  <si>
    <t>FNR36</t>
  </si>
  <si>
    <t>Park Surgery</t>
  </si>
  <si>
    <t xml:space="preserve">RH12 1BG                 </t>
  </si>
  <si>
    <t>FNR84</t>
  </si>
  <si>
    <t>Reigate Road, Hookwood</t>
  </si>
  <si>
    <t xml:space="preserve">RH6 0AT                  </t>
  </si>
  <si>
    <t xml:space="preserve">01293 727447                            </t>
  </si>
  <si>
    <t>FNT46</t>
  </si>
  <si>
    <t>Gardiner CG</t>
  </si>
  <si>
    <t>Elm Grove Pharmacy</t>
  </si>
  <si>
    <t>74-76 Elm Grove</t>
  </si>
  <si>
    <t xml:space="preserve">BN2 3DD                  </t>
  </si>
  <si>
    <t xml:space="preserve">01273 606031                            </t>
  </si>
  <si>
    <t>1996-05-13</t>
  </si>
  <si>
    <t>FNT62</t>
  </si>
  <si>
    <t>Kingfield Road</t>
  </si>
  <si>
    <t>Kingfield</t>
  </si>
  <si>
    <t xml:space="preserve">GU22 9EH                 </t>
  </si>
  <si>
    <t xml:space="preserve">01483 760565                            </t>
  </si>
  <si>
    <t>FNV59</t>
  </si>
  <si>
    <t>21 Staines Road West</t>
  </si>
  <si>
    <t>Middesex</t>
  </si>
  <si>
    <t xml:space="preserve">TW16 7AB                 </t>
  </si>
  <si>
    <t xml:space="preserve">01932 782855                            </t>
  </si>
  <si>
    <t>FNW11</t>
  </si>
  <si>
    <t>Hazelwick Avenue</t>
  </si>
  <si>
    <t xml:space="preserve">RH10 1GY                 </t>
  </si>
  <si>
    <t xml:space="preserve">01293 894847                            </t>
  </si>
  <si>
    <t>FNX48</t>
  </si>
  <si>
    <t>50-50a North Street</t>
  </si>
  <si>
    <t xml:space="preserve">PO19 1NQ                 </t>
  </si>
  <si>
    <t xml:space="preserve">01243 782897                            </t>
  </si>
  <si>
    <t>FN061</t>
  </si>
  <si>
    <t>H.A Mcparland Ltd</t>
  </si>
  <si>
    <t>Cherrys Halfway</t>
  </si>
  <si>
    <t>87 Hersham Road</t>
  </si>
  <si>
    <t xml:space="preserve">KT12 1RJ                 </t>
  </si>
  <si>
    <t xml:space="preserve">01932 220072                            </t>
  </si>
  <si>
    <t>FN068</t>
  </si>
  <si>
    <t>128 Battle Road</t>
  </si>
  <si>
    <t>Hollington</t>
  </si>
  <si>
    <t xml:space="preserve">TN37 7AN                 </t>
  </si>
  <si>
    <t xml:space="preserve">01424 851050                            </t>
  </si>
  <si>
    <t>FN182</t>
  </si>
  <si>
    <t>FN195</t>
  </si>
  <si>
    <t>1 Rock Street</t>
  </si>
  <si>
    <t xml:space="preserve">BN2 1NF                  </t>
  </si>
  <si>
    <t xml:space="preserve">01273 682618                            </t>
  </si>
  <si>
    <t>FN225</t>
  </si>
  <si>
    <t>94 Preston Drove</t>
  </si>
  <si>
    <t xml:space="preserve">BN1 6LB                  </t>
  </si>
  <si>
    <t xml:space="preserve">01273 552808                            </t>
  </si>
  <si>
    <t>FN280</t>
  </si>
  <si>
    <t>Day Lewis Hirst Pharmacy</t>
  </si>
  <si>
    <t>7 Parkstone Parade</t>
  </si>
  <si>
    <t>Parkstone Road</t>
  </si>
  <si>
    <t xml:space="preserve">TN34 2PS                 </t>
  </si>
  <si>
    <t xml:space="preserve">01424 433541                            </t>
  </si>
  <si>
    <t>FN386</t>
  </si>
  <si>
    <t>Villages Medical Centre</t>
  </si>
  <si>
    <t>Send Barnes Lane</t>
  </si>
  <si>
    <t xml:space="preserve">GU23 7HN                 </t>
  </si>
  <si>
    <t xml:space="preserve">01483 222162                            </t>
  </si>
  <si>
    <t>FN694</t>
  </si>
  <si>
    <t>Petworth</t>
  </si>
  <si>
    <t xml:space="preserve">GU28 0AH                 </t>
  </si>
  <si>
    <t xml:space="preserve">01798 342112                            </t>
  </si>
  <si>
    <t>FN922</t>
  </si>
  <si>
    <t>Manish Suchak</t>
  </si>
  <si>
    <t>Coldean Pharmacy</t>
  </si>
  <si>
    <t>10 Beatty Avenue</t>
  </si>
  <si>
    <t>Coldean</t>
  </si>
  <si>
    <t xml:space="preserve">BN1 9ED                  </t>
  </si>
  <si>
    <t xml:space="preserve">01273 605657                            </t>
  </si>
  <si>
    <t>FN936</t>
  </si>
  <si>
    <t>296 Woodham Lane</t>
  </si>
  <si>
    <t>New Haw</t>
  </si>
  <si>
    <t xml:space="preserve">KT15 3NT                 </t>
  </si>
  <si>
    <t xml:space="preserve">01932 345454                            </t>
  </si>
  <si>
    <t>FPA68</t>
  </si>
  <si>
    <t>Staines Road West</t>
  </si>
  <si>
    <t xml:space="preserve">TW16 7BB                 </t>
  </si>
  <si>
    <t xml:space="preserve">01932 747347                            </t>
  </si>
  <si>
    <t>FPA95</t>
  </si>
  <si>
    <t>Units 2a &amp; 2b</t>
  </si>
  <si>
    <t>Sovereign Harbour Rtl Pk</t>
  </si>
  <si>
    <t>2008-10-22</t>
  </si>
  <si>
    <t>FPC34</t>
  </si>
  <si>
    <t xml:space="preserve">01428 651115                            </t>
  </si>
  <si>
    <t>FPC61</t>
  </si>
  <si>
    <t>Wadhurst Pharmacy</t>
  </si>
  <si>
    <t>Wadhurst</t>
  </si>
  <si>
    <t xml:space="preserve">TN5 6AP                  </t>
  </si>
  <si>
    <t xml:space="preserve">01892 782058                            </t>
  </si>
  <si>
    <t>FPD83</t>
  </si>
  <si>
    <t>Vertical Pharma Resources Ltd</t>
  </si>
  <si>
    <t>Ips Extemp Labs</t>
  </si>
  <si>
    <t>41 Central Avenue</t>
  </si>
  <si>
    <t xml:space="preserve">KT8 2QZ                  </t>
  </si>
  <si>
    <t xml:space="preserve">020 84819720                            </t>
  </si>
  <si>
    <t>FPD84</t>
  </si>
  <si>
    <t xml:space="preserve">BN9 9PD                  </t>
  </si>
  <si>
    <t xml:space="preserve">01273 515837                            </t>
  </si>
  <si>
    <t>FPD91</t>
  </si>
  <si>
    <t>Gossop Green Pharmacy</t>
  </si>
  <si>
    <t>7 Gossops Parade</t>
  </si>
  <si>
    <t>Gossops Green</t>
  </si>
  <si>
    <t xml:space="preserve">RH11 8HH                 </t>
  </si>
  <si>
    <t xml:space="preserve">01293 526239                            </t>
  </si>
  <si>
    <t>FPE37</t>
  </si>
  <si>
    <t>361-367 Old Shoreham Road</t>
  </si>
  <si>
    <t>Sussex</t>
  </si>
  <si>
    <t xml:space="preserve">BN3 7GD                  </t>
  </si>
  <si>
    <t xml:space="preserve">01273 421750                            </t>
  </si>
  <si>
    <t>2007-04-26</t>
  </si>
  <si>
    <t>FPF03</t>
  </si>
  <si>
    <t>Ste LTD</t>
  </si>
  <si>
    <t>Chemistonweb</t>
  </si>
  <si>
    <t>C5 Dolphin Enterprise Ctr</t>
  </si>
  <si>
    <t>Evershed Way</t>
  </si>
  <si>
    <t>Shoreham By Sea</t>
  </si>
  <si>
    <t xml:space="preserve">BN43 6QB                 </t>
  </si>
  <si>
    <t>2010-12-21</t>
  </si>
  <si>
    <t>FPF43</t>
  </si>
  <si>
    <t>Roffey Chemist</t>
  </si>
  <si>
    <t>10 Fitzalan Road</t>
  </si>
  <si>
    <t>Roffey</t>
  </si>
  <si>
    <t xml:space="preserve">RH13 6AA                 </t>
  </si>
  <si>
    <t xml:space="preserve">01403 259417                            </t>
  </si>
  <si>
    <t>FPJ96</t>
  </si>
  <si>
    <t>Ewell House Pharmacy</t>
  </si>
  <si>
    <t>2 Ewell House Parade</t>
  </si>
  <si>
    <t>Epsom Road</t>
  </si>
  <si>
    <t>Ewell</t>
  </si>
  <si>
    <t xml:space="preserve">KT17 1NP                 </t>
  </si>
  <si>
    <t xml:space="preserve">020 83932142                            </t>
  </si>
  <si>
    <t>FPK76</t>
  </si>
  <si>
    <t>85-89 High Street</t>
  </si>
  <si>
    <t xml:space="preserve">GU1 3DS                  </t>
  </si>
  <si>
    <t xml:space="preserve">01483 561776                            </t>
  </si>
  <si>
    <t>FPM78</t>
  </si>
  <si>
    <t>Theaker Pharmacy</t>
  </si>
  <si>
    <t>8 York Buildings</t>
  </si>
  <si>
    <t>Wellington Place</t>
  </si>
  <si>
    <t xml:space="preserve">TN34 1NN                 </t>
  </si>
  <si>
    <t xml:space="preserve">01424 428523                            </t>
  </si>
  <si>
    <t>FPP04</t>
  </si>
  <si>
    <t>Shoreham Pharmacy</t>
  </si>
  <si>
    <t>10 Brunswick Road</t>
  </si>
  <si>
    <t xml:space="preserve">BN43 5WB                 </t>
  </si>
  <si>
    <t xml:space="preserve">01273 453309                            </t>
  </si>
  <si>
    <t>FPQ97</t>
  </si>
  <si>
    <t>15 De La Warr Road</t>
  </si>
  <si>
    <t xml:space="preserve">TN40 2HG                 </t>
  </si>
  <si>
    <t xml:space="preserve">01424 730309                            </t>
  </si>
  <si>
    <t>FPV54</t>
  </si>
  <si>
    <t>Dhir Y</t>
  </si>
  <si>
    <t>7 Ambleside Avenue</t>
  </si>
  <si>
    <t xml:space="preserve">KT12 3LJ                 </t>
  </si>
  <si>
    <t xml:space="preserve">01932 231682                            </t>
  </si>
  <si>
    <t>FPV58</t>
  </si>
  <si>
    <t>Battle</t>
  </si>
  <si>
    <t xml:space="preserve">TN33 0AE                 </t>
  </si>
  <si>
    <t xml:space="preserve">01424 772069                            </t>
  </si>
  <si>
    <t>FPW56</t>
  </si>
  <si>
    <t>Downs Pharmacy</t>
  </si>
  <si>
    <t>33 Tattenham Crescent</t>
  </si>
  <si>
    <t>Epsom Downs</t>
  </si>
  <si>
    <t xml:space="preserve">KT18 5QJ                 </t>
  </si>
  <si>
    <t xml:space="preserve">01737 354714                            </t>
  </si>
  <si>
    <t>FPW95</t>
  </si>
  <si>
    <t>14 Finisterre Way</t>
  </si>
  <si>
    <t>Beaumont Park</t>
  </si>
  <si>
    <t xml:space="preserve">BN17 6RA                 </t>
  </si>
  <si>
    <t xml:space="preserve">01903 721849                            </t>
  </si>
  <si>
    <t>FPY07</t>
  </si>
  <si>
    <t>Osprey House</t>
  </si>
  <si>
    <t>63 Station Road</t>
  </si>
  <si>
    <t>Addlestone, Surrey</t>
  </si>
  <si>
    <t xml:space="preserve">KT15 2AR                 </t>
  </si>
  <si>
    <t xml:space="preserve">01932 852290                            </t>
  </si>
  <si>
    <t>FP258</t>
  </si>
  <si>
    <t>22a High Street</t>
  </si>
  <si>
    <t xml:space="preserve">KT11 3EB                 </t>
  </si>
  <si>
    <t xml:space="preserve">01932 588772                            </t>
  </si>
  <si>
    <t>2011-01-12</t>
  </si>
  <si>
    <t>FP325</t>
  </si>
  <si>
    <t>Polegate</t>
  </si>
  <si>
    <t xml:space="preserve">BN26 5AB                 </t>
  </si>
  <si>
    <t xml:space="preserve">01323 482474                            </t>
  </si>
  <si>
    <t>FP387</t>
  </si>
  <si>
    <t xml:space="preserve">GU29 9DJ                 </t>
  </si>
  <si>
    <t xml:space="preserve">01730 812074                            </t>
  </si>
  <si>
    <t>FP396</t>
  </si>
  <si>
    <t>Moatfield Surgery</t>
  </si>
  <si>
    <t>St.Michael's Road</t>
  </si>
  <si>
    <t xml:space="preserve">RH19 3GW                 </t>
  </si>
  <si>
    <t xml:space="preserve">01342 322239                            </t>
  </si>
  <si>
    <t>FP421</t>
  </si>
  <si>
    <t xml:space="preserve">TN21 8LD                 </t>
  </si>
  <si>
    <t xml:space="preserve">01435 862067                            </t>
  </si>
  <si>
    <t>FP954</t>
  </si>
  <si>
    <t>Beacon Surgery</t>
  </si>
  <si>
    <t>Beacon Road</t>
  </si>
  <si>
    <t xml:space="preserve">TN6 1AH                  </t>
  </si>
  <si>
    <t xml:space="preserve">01892 662127                            </t>
  </si>
  <si>
    <t>FQC03</t>
  </si>
  <si>
    <t>261 Frimley Green Road</t>
  </si>
  <si>
    <t>Frimley Green</t>
  </si>
  <si>
    <t xml:space="preserve">GU16 6LD                 </t>
  </si>
  <si>
    <t xml:space="preserve">01252 835505                            </t>
  </si>
  <si>
    <t>FQC35</t>
  </si>
  <si>
    <t>Wickhurst Lane</t>
  </si>
  <si>
    <t>Broadbridge Heath</t>
  </si>
  <si>
    <t>Horsham,West Sussex</t>
  </si>
  <si>
    <t xml:space="preserve">RH12 3YU                 </t>
  </si>
  <si>
    <t xml:space="preserve">01403 355449                            </t>
  </si>
  <si>
    <t>1997-07-14</t>
  </si>
  <si>
    <t>FQC51</t>
  </si>
  <si>
    <t>14 Eastgate Street</t>
  </si>
  <si>
    <t xml:space="preserve">BN7 2LP                  </t>
  </si>
  <si>
    <t xml:space="preserve">01273 474003                            </t>
  </si>
  <si>
    <t>FQC70</t>
  </si>
  <si>
    <t>17 Station Approach</t>
  </si>
  <si>
    <t>Virginia Water</t>
  </si>
  <si>
    <t xml:space="preserve">GU25 4DW                 </t>
  </si>
  <si>
    <t xml:space="preserve">01344 843169                            </t>
  </si>
  <si>
    <t>FQD73</t>
  </si>
  <si>
    <t xml:space="preserve">RH19 4YZ                 </t>
  </si>
  <si>
    <t xml:space="preserve">01342 314848                            </t>
  </si>
  <si>
    <t>2005-11-10</t>
  </si>
  <si>
    <t>FQF05</t>
  </si>
  <si>
    <t>P &amp; U Mangal Limited</t>
  </si>
  <si>
    <t>Anachem Pharmacy</t>
  </si>
  <si>
    <t>210 Chessington Road</t>
  </si>
  <si>
    <t xml:space="preserve">KT19 9XA                 </t>
  </si>
  <si>
    <t xml:space="preserve">020 83931260                            </t>
  </si>
  <si>
    <t>FQF46</t>
  </si>
  <si>
    <t>14b-15 Sunbury Cross</t>
  </si>
  <si>
    <t>Shop Ctr, Staines Rd West</t>
  </si>
  <si>
    <t>Sunbury On Thames</t>
  </si>
  <si>
    <t xml:space="preserve">TW16 7AZ                 </t>
  </si>
  <si>
    <t xml:space="preserve">01932 787493                            </t>
  </si>
  <si>
    <t>FQF65</t>
  </si>
  <si>
    <t>Tesco's Pharmacy</t>
  </si>
  <si>
    <t xml:space="preserve">TW19 7PZ                 </t>
  </si>
  <si>
    <t xml:space="preserve">01784 849847                            </t>
  </si>
  <si>
    <t>FQF74</t>
  </si>
  <si>
    <t>Miss Michelle J Warner</t>
  </si>
  <si>
    <t>Ashington Pharmacy</t>
  </si>
  <si>
    <t>Unit 1 Clearview House</t>
  </si>
  <si>
    <t xml:space="preserve">RH20 3DD                 </t>
  </si>
  <si>
    <t>FQF98</t>
  </si>
  <si>
    <t>48-49 The Borough</t>
  </si>
  <si>
    <t xml:space="preserve">GU9 7NW                  </t>
  </si>
  <si>
    <t xml:space="preserve">01252 715121                            </t>
  </si>
  <si>
    <t>FQG58</t>
  </si>
  <si>
    <t>15 Brassey Parade</t>
  </si>
  <si>
    <t>Hampden Park</t>
  </si>
  <si>
    <t xml:space="preserve">BN22 9NG                 </t>
  </si>
  <si>
    <t xml:space="preserve">01323 502056                            </t>
  </si>
  <si>
    <t>FQG85</t>
  </si>
  <si>
    <t>Warwick Radcliffe Healthcare Limited</t>
  </si>
  <si>
    <t>The Willows Pharmacy</t>
  </si>
  <si>
    <t>2 The Willows</t>
  </si>
  <si>
    <t>Gardner Street</t>
  </si>
  <si>
    <t>Herstmonceux</t>
  </si>
  <si>
    <t xml:space="preserve">BN27 4LE                 </t>
  </si>
  <si>
    <t xml:space="preserve">01323 833162                            </t>
  </si>
  <si>
    <t>FQJ03</t>
  </si>
  <si>
    <t>Binscombe Pharmacy</t>
  </si>
  <si>
    <t>Binscombe Medical Centre</t>
  </si>
  <si>
    <t>106 Binscombe,Farncombe</t>
  </si>
  <si>
    <t xml:space="preserve">GU7 3PR                  </t>
  </si>
  <si>
    <t xml:space="preserve">01483 415151                            </t>
  </si>
  <si>
    <t>2008-01-15</t>
  </si>
  <si>
    <t>FQJ96</t>
  </si>
  <si>
    <t>50-52 Station Road</t>
  </si>
  <si>
    <t xml:space="preserve">KT15 2AF                 </t>
  </si>
  <si>
    <t xml:space="preserve">01932 842728                            </t>
  </si>
  <si>
    <t>FQL56</t>
  </si>
  <si>
    <t>49-51 South Road</t>
  </si>
  <si>
    <t xml:space="preserve">RH16 4LQ                 </t>
  </si>
  <si>
    <t xml:space="preserve">01444 440034                            </t>
  </si>
  <si>
    <t>FQM12</t>
  </si>
  <si>
    <t>326 Goring Road</t>
  </si>
  <si>
    <t>Goring-By-Sea</t>
  </si>
  <si>
    <t xml:space="preserve">BN12 4PE                 </t>
  </si>
  <si>
    <t xml:space="preserve">01903 241442                            </t>
  </si>
  <si>
    <t>FQP24</t>
  </si>
  <si>
    <t xml:space="preserve">RH2 7DA                  </t>
  </si>
  <si>
    <t xml:space="preserve">01737 249132                            </t>
  </si>
  <si>
    <t>1993-12-14</t>
  </si>
  <si>
    <t>FQP33</t>
  </si>
  <si>
    <t xml:space="preserve">TN22 1AG                 </t>
  </si>
  <si>
    <t xml:space="preserve">01825 764748                            </t>
  </si>
  <si>
    <t>FQP94</t>
  </si>
  <si>
    <t>Portland Pharmacy</t>
  </si>
  <si>
    <t>83 Portland Road</t>
  </si>
  <si>
    <t xml:space="preserve">BN3 5DP                  </t>
  </si>
  <si>
    <t xml:space="preserve">01273 733183                            </t>
  </si>
  <si>
    <t>FQR24</t>
  </si>
  <si>
    <t>149-151 High Street</t>
  </si>
  <si>
    <t xml:space="preserve">PO20 0QB                 </t>
  </si>
  <si>
    <t xml:space="preserve">01243 602217                            </t>
  </si>
  <si>
    <t>1998-08-25</t>
  </si>
  <si>
    <t>FQR75</t>
  </si>
  <si>
    <t>4-6 Manor Parade</t>
  </si>
  <si>
    <t>Salvington Road</t>
  </si>
  <si>
    <t xml:space="preserve">BN13 2JP                 </t>
  </si>
  <si>
    <t xml:space="preserve">01903 263235                            </t>
  </si>
  <si>
    <t>FQT96</t>
  </si>
  <si>
    <t>88-92 High Street</t>
  </si>
  <si>
    <t xml:space="preserve">GU7 1DW                  </t>
  </si>
  <si>
    <t xml:space="preserve">01483 415595                            </t>
  </si>
  <si>
    <t>FQT98</t>
  </si>
  <si>
    <t>80-82 High Street</t>
  </si>
  <si>
    <t xml:space="preserve">BN17 5DX                 </t>
  </si>
  <si>
    <t xml:space="preserve">01903 713516                            </t>
  </si>
  <si>
    <t>FQV53</t>
  </si>
  <si>
    <t>Uckfield Community Hpl</t>
  </si>
  <si>
    <t>Framfield Road</t>
  </si>
  <si>
    <t xml:space="preserve">TN22 5AW                 </t>
  </si>
  <si>
    <t xml:space="preserve">01825 760173                            </t>
  </si>
  <si>
    <t>1994-01-31</t>
  </si>
  <si>
    <t>FQV61</t>
  </si>
  <si>
    <t>Brassey Parade</t>
  </si>
  <si>
    <t xml:space="preserve">01323 537547                            </t>
  </si>
  <si>
    <t>FQX55</t>
  </si>
  <si>
    <t>Essaji KS</t>
  </si>
  <si>
    <t>O'flinn Pharmacy</t>
  </si>
  <si>
    <t>78 Islingword Road</t>
  </si>
  <si>
    <t xml:space="preserve">BN2 9SL                  </t>
  </si>
  <si>
    <t xml:space="preserve">01273 681630                            </t>
  </si>
  <si>
    <t>FQX78</t>
  </si>
  <si>
    <t>19-21 Sea Road</t>
  </si>
  <si>
    <t xml:space="preserve">BN16 1JN                 </t>
  </si>
  <si>
    <t xml:space="preserve">01903 782092                            </t>
  </si>
  <si>
    <t>FQY01</t>
  </si>
  <si>
    <t>Li J</t>
  </si>
  <si>
    <t>3 Broadway</t>
  </si>
  <si>
    <t xml:space="preserve">TW18 1AT                 </t>
  </si>
  <si>
    <t xml:space="preserve">01784 452813                            </t>
  </si>
  <si>
    <t>FQY51</t>
  </si>
  <si>
    <t>Fitzalan Medical Centre</t>
  </si>
  <si>
    <t>Fitzalan Road</t>
  </si>
  <si>
    <t xml:space="preserve">BN17 5JR                 </t>
  </si>
  <si>
    <t xml:space="preserve">01903 713832                            </t>
  </si>
  <si>
    <t>FQY87</t>
  </si>
  <si>
    <t>29a Broad Street</t>
  </si>
  <si>
    <t xml:space="preserve">BN25 1LS                 </t>
  </si>
  <si>
    <t xml:space="preserve">01323 892466                            </t>
  </si>
  <si>
    <t>FQ023</t>
  </si>
  <si>
    <t>Nightingale P/Care Centre</t>
  </si>
  <si>
    <t>Butlers Green Road</t>
  </si>
  <si>
    <t xml:space="preserve">RH16 4BN                 </t>
  </si>
  <si>
    <t xml:space="preserve">01444 441368                            </t>
  </si>
  <si>
    <t>2007-01-17</t>
  </si>
  <si>
    <t>FQ050</t>
  </si>
  <si>
    <t>Godstone</t>
  </si>
  <si>
    <t xml:space="preserve">RH9 8LW                  </t>
  </si>
  <si>
    <t xml:space="preserve">01883 742345                            </t>
  </si>
  <si>
    <t>FQ107</t>
  </si>
  <si>
    <t>12-14 Broadfield Barton</t>
  </si>
  <si>
    <t xml:space="preserve">RH11 9BA                 </t>
  </si>
  <si>
    <t xml:space="preserve">01293 535000                            </t>
  </si>
  <si>
    <t>FQ270</t>
  </si>
  <si>
    <t xml:space="preserve">TN34 3EY                 </t>
  </si>
  <si>
    <t xml:space="preserve">01424 420944                            </t>
  </si>
  <si>
    <t>FQ395</t>
  </si>
  <si>
    <t>Crowne Centre, Old Town</t>
  </si>
  <si>
    <t xml:space="preserve">BN21 1HR                 </t>
  </si>
  <si>
    <t xml:space="preserve">01323 639276                            </t>
  </si>
  <si>
    <t>2009-11-18</t>
  </si>
  <si>
    <t>FQ452</t>
  </si>
  <si>
    <t>Sainbury's Pharmacy</t>
  </si>
  <si>
    <t xml:space="preserve">KT17 1EQ                 </t>
  </si>
  <si>
    <t xml:space="preserve">01372 729318                            </t>
  </si>
  <si>
    <t>2003-12-15</t>
  </si>
  <si>
    <t>FQ522</t>
  </si>
  <si>
    <t>Wedgeglen LTD</t>
  </si>
  <si>
    <t>Honeycomb Chemist</t>
  </si>
  <si>
    <t>100 Guildford Street</t>
  </si>
  <si>
    <t xml:space="preserve">KT16 9AD                 </t>
  </si>
  <si>
    <t xml:space="preserve">01932 564400                            </t>
  </si>
  <si>
    <t>FQ577</t>
  </si>
  <si>
    <t>241 South Coast Road</t>
  </si>
  <si>
    <t>Peacehaven</t>
  </si>
  <si>
    <t xml:space="preserve">BN10 8LD                 </t>
  </si>
  <si>
    <t xml:space="preserve">01273 582334                            </t>
  </si>
  <si>
    <t>FQ580</t>
  </si>
  <si>
    <t>Jubichem LTD</t>
  </si>
  <si>
    <t>16 Shelvers Hill</t>
  </si>
  <si>
    <t xml:space="preserve">KT20 5PU                 </t>
  </si>
  <si>
    <t xml:space="preserve">01737 813131                            </t>
  </si>
  <si>
    <t>FQ884</t>
  </si>
  <si>
    <t>Jeneesapharmacy LTD</t>
  </si>
  <si>
    <t>Guildford Chemist</t>
  </si>
  <si>
    <t>125 Worplesdon Road</t>
  </si>
  <si>
    <t>Worplesdon</t>
  </si>
  <si>
    <t xml:space="preserve">GU2 9XA                  </t>
  </si>
  <si>
    <t xml:space="preserve">01483 561805                            </t>
  </si>
  <si>
    <t>FRA14</t>
  </si>
  <si>
    <t>Ashtons Late Night Pharmacy</t>
  </si>
  <si>
    <t>98 Dyke Road</t>
  </si>
  <si>
    <t xml:space="preserve">BN1 3JD                  </t>
  </si>
  <si>
    <t xml:space="preserve">01273 325020                            </t>
  </si>
  <si>
    <t>FRA20</t>
  </si>
  <si>
    <t>Lj Collis &amp; Co</t>
  </si>
  <si>
    <t>9-11 St.Leonards Road</t>
  </si>
  <si>
    <t xml:space="preserve">TN40 1HJ                 </t>
  </si>
  <si>
    <t xml:space="preserve">01424 211341                            </t>
  </si>
  <si>
    <t>FRC28</t>
  </si>
  <si>
    <t>J. Sainsbury Store</t>
  </si>
  <si>
    <t>Watchmoor Park</t>
  </si>
  <si>
    <t>Blackwater Valley Road</t>
  </si>
  <si>
    <t>Camberley, Surrey</t>
  </si>
  <si>
    <t xml:space="preserve">GU15 3YN                 </t>
  </si>
  <si>
    <t>2005-10-17</t>
  </si>
  <si>
    <t>FRD77</t>
  </si>
  <si>
    <t>Lalys Chemist</t>
  </si>
  <si>
    <t>4a Downing Street</t>
  </si>
  <si>
    <t xml:space="preserve">GU9 7PB                  </t>
  </si>
  <si>
    <t xml:space="preserve">01252 723326                            </t>
  </si>
  <si>
    <t>FRE39</t>
  </si>
  <si>
    <t>Camberley Healthcare Llp</t>
  </si>
  <si>
    <t>Camberley Pharmacy</t>
  </si>
  <si>
    <t>Upper Gordon Rd Surgery</t>
  </si>
  <si>
    <t>37 Upper Gordon Road</t>
  </si>
  <si>
    <t xml:space="preserve">GU15 2HJ                 </t>
  </si>
  <si>
    <t xml:space="preserve">01276 684633                            </t>
  </si>
  <si>
    <t>FRF69</t>
  </si>
  <si>
    <t>Copthorne Pharmacy</t>
  </si>
  <si>
    <t>Lewiston</t>
  </si>
  <si>
    <t>Copthorne Bank</t>
  </si>
  <si>
    <t>Copthorne</t>
  </si>
  <si>
    <t xml:space="preserve">RH10 3RE                 </t>
  </si>
  <si>
    <t xml:space="preserve">01342 717828                            </t>
  </si>
  <si>
    <t>FRG12</t>
  </si>
  <si>
    <t>Chemitex LTD</t>
  </si>
  <si>
    <t>4b High Street</t>
  </si>
  <si>
    <t xml:space="preserve">CR3 5UA                  </t>
  </si>
  <si>
    <t xml:space="preserve">01883 343305                            </t>
  </si>
  <si>
    <t>FRG34</t>
  </si>
  <si>
    <t>Newhaven Pharmacies Ltd</t>
  </si>
  <si>
    <t xml:space="preserve">01273 514120                            </t>
  </si>
  <si>
    <t>FRG97</t>
  </si>
  <si>
    <t>147 Cobham Road</t>
  </si>
  <si>
    <t xml:space="preserve">KT22 9HX                 </t>
  </si>
  <si>
    <t xml:space="preserve">01372 372723                            </t>
  </si>
  <si>
    <t>FRH13</t>
  </si>
  <si>
    <t>35-37 London Road</t>
  </si>
  <si>
    <t xml:space="preserve">TN37 6AJ                 </t>
  </si>
  <si>
    <t xml:space="preserve">01424 420769                            </t>
  </si>
  <si>
    <t>FRH40</t>
  </si>
  <si>
    <t>2 Heath Buildings</t>
  </si>
  <si>
    <t>Oxshott</t>
  </si>
  <si>
    <t xml:space="preserve">KT22 0JR                 </t>
  </si>
  <si>
    <t xml:space="preserve">01372 842177                            </t>
  </si>
  <si>
    <t>FRJ19</t>
  </si>
  <si>
    <t>Adur Medical Ltd</t>
  </si>
  <si>
    <t>Bakhai Pharmacy</t>
  </si>
  <si>
    <t>7-11 East Street</t>
  </si>
  <si>
    <t xml:space="preserve">BN43 5ZE                 </t>
  </si>
  <si>
    <t xml:space="preserve">01273 461951                            </t>
  </si>
  <si>
    <t>FRL84</t>
  </si>
  <si>
    <t>Jays Pharmacy Limited</t>
  </si>
  <si>
    <t>229 Pooley Green Road</t>
  </si>
  <si>
    <t xml:space="preserve">TW20 8AS                 </t>
  </si>
  <si>
    <t xml:space="preserve">01784 452502                            </t>
  </si>
  <si>
    <t>FRN06</t>
  </si>
  <si>
    <t>Fields Pharmacy Ltd</t>
  </si>
  <si>
    <t>Fields Pharmacy</t>
  </si>
  <si>
    <t>38-40 Eldred Avenue</t>
  </si>
  <si>
    <t>Westdene</t>
  </si>
  <si>
    <t xml:space="preserve">BN1 5EG                  </t>
  </si>
  <si>
    <t xml:space="preserve">01273 502447                            </t>
  </si>
  <si>
    <t>FRN35</t>
  </si>
  <si>
    <t xml:space="preserve">BN26 6AH                 </t>
  </si>
  <si>
    <t xml:space="preserve">01323 482141                            </t>
  </si>
  <si>
    <t>FRN46</t>
  </si>
  <si>
    <t xml:space="preserve">RH6 7AY                  </t>
  </si>
  <si>
    <t xml:space="preserve">01293 782497                            </t>
  </si>
  <si>
    <t>FRP76</t>
  </si>
  <si>
    <t>17 Thurlestone Parade</t>
  </si>
  <si>
    <t xml:space="preserve">TW17 9AR                 </t>
  </si>
  <si>
    <t xml:space="preserve">01932 220328                            </t>
  </si>
  <si>
    <t>FRR58</t>
  </si>
  <si>
    <t>40-46 London Road</t>
  </si>
  <si>
    <t xml:space="preserve">RH19 1AB                 </t>
  </si>
  <si>
    <t xml:space="preserve">01342 323405                            </t>
  </si>
  <si>
    <t>FRT09</t>
  </si>
  <si>
    <t>11 Royal Parade</t>
  </si>
  <si>
    <t>North Bersted</t>
  </si>
  <si>
    <t xml:space="preserve">PO21 5AJ                 </t>
  </si>
  <si>
    <t xml:space="preserve">01243 821721                            </t>
  </si>
  <si>
    <t>FRT92</t>
  </si>
  <si>
    <t>1 Tattenham Crescent</t>
  </si>
  <si>
    <t xml:space="preserve">KT18 5QG                 </t>
  </si>
  <si>
    <t xml:space="preserve">01737 355260                            </t>
  </si>
  <si>
    <t>FRV64</t>
  </si>
  <si>
    <t>14-16 Devonshire Road</t>
  </si>
  <si>
    <t xml:space="preserve">TN40 1AS                 </t>
  </si>
  <si>
    <t xml:space="preserve">01424 210364                            </t>
  </si>
  <si>
    <t>FRV87</t>
  </si>
  <si>
    <t>26 Eastbourne Road</t>
  </si>
  <si>
    <t>Pevensey Bay</t>
  </si>
  <si>
    <t>Pevensey</t>
  </si>
  <si>
    <t xml:space="preserve">BN24 6ET                 </t>
  </si>
  <si>
    <t xml:space="preserve">01323 761321                            </t>
  </si>
  <si>
    <t>FRX18</t>
  </si>
  <si>
    <t>Brockham Green</t>
  </si>
  <si>
    <t>Betchworth</t>
  </si>
  <si>
    <t xml:space="preserve">RH3 7JR                  </t>
  </si>
  <si>
    <t xml:space="preserve">01737 842175                            </t>
  </si>
  <si>
    <t>FR198</t>
  </si>
  <si>
    <t>57-61 George Street</t>
  </si>
  <si>
    <t xml:space="preserve">BN3 3YD                  </t>
  </si>
  <si>
    <t xml:space="preserve">01273 731591                            </t>
  </si>
  <si>
    <t>FR322</t>
  </si>
  <si>
    <t>Patel D &amp; Sk</t>
  </si>
  <si>
    <t xml:space="preserve">KT10 9QS                 </t>
  </si>
  <si>
    <t xml:space="preserve">01372 464064                            </t>
  </si>
  <si>
    <t>FR535</t>
  </si>
  <si>
    <t>Dsm Pharma Limited</t>
  </si>
  <si>
    <t>Godalming Pharmacy</t>
  </si>
  <si>
    <t xml:space="preserve">GU7 1DZ                  </t>
  </si>
  <si>
    <t xml:space="preserve">01483 416696                            </t>
  </si>
  <si>
    <t>FR678</t>
  </si>
  <si>
    <t>22 Station Road East</t>
  </si>
  <si>
    <t xml:space="preserve">01883 712081                            </t>
  </si>
  <si>
    <t>FR736</t>
  </si>
  <si>
    <t xml:space="preserve">01932 345004                            </t>
  </si>
  <si>
    <t>FR893</t>
  </si>
  <si>
    <t>York House Medical Centre</t>
  </si>
  <si>
    <t>Heathside Road</t>
  </si>
  <si>
    <t xml:space="preserve">GU22 7XL                 </t>
  </si>
  <si>
    <t xml:space="preserve">01483 714571                            </t>
  </si>
  <si>
    <t>FR950</t>
  </si>
  <si>
    <t>114 Church Road</t>
  </si>
  <si>
    <t xml:space="preserve">BN3 2EB                  </t>
  </si>
  <si>
    <t xml:space="preserve">01273 732356                            </t>
  </si>
  <si>
    <t>FTA24</t>
  </si>
  <si>
    <t>Manning Healthcare Ltd</t>
  </si>
  <si>
    <t>Manning Pharmacy</t>
  </si>
  <si>
    <t>9 Dorsten Square</t>
  </si>
  <si>
    <t>Bewbush</t>
  </si>
  <si>
    <t xml:space="preserve">RH11 8XW                 </t>
  </si>
  <si>
    <t xml:space="preserve">01293 517346                            </t>
  </si>
  <si>
    <t>FTD82</t>
  </si>
  <si>
    <t>Park Road Surgery</t>
  </si>
  <si>
    <t>143 Park Road</t>
  </si>
  <si>
    <t xml:space="preserve">GU15 2NN                 </t>
  </si>
  <si>
    <t xml:space="preserve">01276 21973                             </t>
  </si>
  <si>
    <t>FTE26</t>
  </si>
  <si>
    <t>Westons Pharmacy</t>
  </si>
  <si>
    <t>5,6 &amp; 7 Coombe Terrace</t>
  </si>
  <si>
    <t xml:space="preserve">BN2 4AD                  </t>
  </si>
  <si>
    <t xml:space="preserve">01273 605354                            </t>
  </si>
  <si>
    <t>FTE40</t>
  </si>
  <si>
    <t>Holmbush Centre</t>
  </si>
  <si>
    <t>Upper Shoreham Road</t>
  </si>
  <si>
    <t xml:space="preserve">BN43 6TD                 </t>
  </si>
  <si>
    <t>FTG15</t>
  </si>
  <si>
    <t>4 Collington Mansions</t>
  </si>
  <si>
    <t>Collington Avenue</t>
  </si>
  <si>
    <t xml:space="preserve">TN39 3PU                 </t>
  </si>
  <si>
    <t xml:space="preserve">01424 220232                            </t>
  </si>
  <si>
    <t>FTG42</t>
  </si>
  <si>
    <t>Nicklevale LTD</t>
  </si>
  <si>
    <t>Kent Chemist</t>
  </si>
  <si>
    <t>104 Walton Road</t>
  </si>
  <si>
    <t>East Molesey</t>
  </si>
  <si>
    <t xml:space="preserve">KT8 0DL                  </t>
  </si>
  <si>
    <t xml:space="preserve">020 89795168                            </t>
  </si>
  <si>
    <t>FTG79</t>
  </si>
  <si>
    <t>10-12 North Street</t>
  </si>
  <si>
    <t xml:space="preserve">PO19 1LE                 </t>
  </si>
  <si>
    <t xml:space="preserve">01243 782082                            </t>
  </si>
  <si>
    <t>FTG85</t>
  </si>
  <si>
    <t>58 The Street</t>
  </si>
  <si>
    <t xml:space="preserve">BN16 3NR                 </t>
  </si>
  <si>
    <t xml:space="preserve">01903 786164                            </t>
  </si>
  <si>
    <t>FTJ19</t>
  </si>
  <si>
    <t>17-19 St James Street</t>
  </si>
  <si>
    <t xml:space="preserve">BN2 1RF                  </t>
  </si>
  <si>
    <t xml:space="preserve">01273 682308                            </t>
  </si>
  <si>
    <t>FTJ61</t>
  </si>
  <si>
    <t>Wellsbourne Health Centre</t>
  </si>
  <si>
    <t>Whitehawk Road, Whitehawk</t>
  </si>
  <si>
    <t xml:space="preserve">BN2 5FL                  </t>
  </si>
  <si>
    <t xml:space="preserve">01273 606829                            </t>
  </si>
  <si>
    <t>FTL38</t>
  </si>
  <si>
    <t>34 Portland Drive</t>
  </si>
  <si>
    <t xml:space="preserve">RH1 3HY                  </t>
  </si>
  <si>
    <t xml:space="preserve">01737 642805                            </t>
  </si>
  <si>
    <t>FTM14</t>
  </si>
  <si>
    <t>Patel CJ</t>
  </si>
  <si>
    <t>Geddes Chemist</t>
  </si>
  <si>
    <t>211 Three Bridges Road</t>
  </si>
  <si>
    <t xml:space="preserve">RH10 1LG                 </t>
  </si>
  <si>
    <t xml:space="preserve">01293 524451                            </t>
  </si>
  <si>
    <t>FTM17</t>
  </si>
  <si>
    <t>Yapton Pharmacy Limited</t>
  </si>
  <si>
    <t>Yapton Pharmacy</t>
  </si>
  <si>
    <t>Avisford Medical Centre</t>
  </si>
  <si>
    <t>North End Road</t>
  </si>
  <si>
    <t>Yapton</t>
  </si>
  <si>
    <t xml:space="preserve">BN18 0DU                 </t>
  </si>
  <si>
    <t xml:space="preserve">01243 554189                            </t>
  </si>
  <si>
    <t>FTM51</t>
  </si>
  <si>
    <t>FTQ44</t>
  </si>
  <si>
    <t>15 Eastbourne Arndale Cnt</t>
  </si>
  <si>
    <t>Eastboune</t>
  </si>
  <si>
    <t xml:space="preserve">BN21 3NL                 </t>
  </si>
  <si>
    <t xml:space="preserve">01323 411072                            </t>
  </si>
  <si>
    <t>FTQ84</t>
  </si>
  <si>
    <t>Egham Pharmacy</t>
  </si>
  <si>
    <t>31 The Precinct</t>
  </si>
  <si>
    <t xml:space="preserve">TW20 9HN                 </t>
  </si>
  <si>
    <t xml:space="preserve">01784 435588                            </t>
  </si>
  <si>
    <t>FTT23</t>
  </si>
  <si>
    <t>Gatehouse Lane</t>
  </si>
  <si>
    <t>Sussex Way</t>
  </si>
  <si>
    <t xml:space="preserve">RH15 9XB                 </t>
  </si>
  <si>
    <t xml:space="preserve">01444 250918                            </t>
  </si>
  <si>
    <t>FTV55</t>
  </si>
  <si>
    <t>2-4 Market Place</t>
  </si>
  <si>
    <t>The Martlets</t>
  </si>
  <si>
    <t xml:space="preserve">RH15 9NP                 </t>
  </si>
  <si>
    <t xml:space="preserve">01444 233101                            </t>
  </si>
  <si>
    <t>FTW87</t>
  </si>
  <si>
    <t>Wonersh Pharmacy</t>
  </si>
  <si>
    <t>Wonersh</t>
  </si>
  <si>
    <t xml:space="preserve">GU5 0PE                  </t>
  </si>
  <si>
    <t xml:space="preserve">01483 890683                            </t>
  </si>
  <si>
    <t>FTY98</t>
  </si>
  <si>
    <t>Steyning Health Centre</t>
  </si>
  <si>
    <t>Tanyard Lane</t>
  </si>
  <si>
    <t xml:space="preserve">BN44 3RJ                 </t>
  </si>
  <si>
    <t xml:space="preserve">01903 815615                            </t>
  </si>
  <si>
    <t>FT022</t>
  </si>
  <si>
    <t>96 Victoria Road</t>
  </si>
  <si>
    <t xml:space="preserve">RH6 7AB                  </t>
  </si>
  <si>
    <t xml:space="preserve">01293 773665                            </t>
  </si>
  <si>
    <t>FT092</t>
  </si>
  <si>
    <t>Gohill AD</t>
  </si>
  <si>
    <t>Elstead Pharmacy</t>
  </si>
  <si>
    <t>2 Carlton House</t>
  </si>
  <si>
    <t>Milford Road</t>
  </si>
  <si>
    <t>Elstead</t>
  </si>
  <si>
    <t xml:space="preserve">GU8 6HR                  </t>
  </si>
  <si>
    <t xml:space="preserve">01252 703322                            </t>
  </si>
  <si>
    <t>FT121</t>
  </si>
  <si>
    <t>Ashenden Road</t>
  </si>
  <si>
    <t xml:space="preserve">GU2 7UN                  </t>
  </si>
  <si>
    <t xml:space="preserve">01483 705447                            </t>
  </si>
  <si>
    <t>FT290</t>
  </si>
  <si>
    <t>Chiddingfold</t>
  </si>
  <si>
    <t xml:space="preserve">GU8 4TU                  </t>
  </si>
  <si>
    <t xml:space="preserve">01428 682011                            </t>
  </si>
  <si>
    <t>1994-01-04</t>
  </si>
  <si>
    <t>FT435</t>
  </si>
  <si>
    <t>Sharps Healthcare Ltd</t>
  </si>
  <si>
    <t>Sharps Pharmacy</t>
  </si>
  <si>
    <t>26 Coombe Road</t>
  </si>
  <si>
    <t xml:space="preserve">BN2 4EA                  </t>
  </si>
  <si>
    <t xml:space="preserve">01273 604384                            </t>
  </si>
  <si>
    <t>FT437</t>
  </si>
  <si>
    <t>Glenlyn Chemist</t>
  </si>
  <si>
    <t>Glenlyn Medical Centre</t>
  </si>
  <si>
    <t>115 Molesey Park Road</t>
  </si>
  <si>
    <t xml:space="preserve">KT8 0JX                  </t>
  </si>
  <si>
    <t xml:space="preserve">020 82240300                            </t>
  </si>
  <si>
    <t>FT506</t>
  </si>
  <si>
    <t>Day Lewis Denne Pharmacy</t>
  </si>
  <si>
    <t>Shopping Precinct</t>
  </si>
  <si>
    <t>North Heath Lane</t>
  </si>
  <si>
    <t xml:space="preserve">RH12 5PJ                 </t>
  </si>
  <si>
    <t xml:space="preserve">01403 253943                            </t>
  </si>
  <si>
    <t>FT650</t>
  </si>
  <si>
    <t>Heatherside Pharmacy</t>
  </si>
  <si>
    <t>6 Heatheridge Arcade</t>
  </si>
  <si>
    <t xml:space="preserve">GU15 1AX                 </t>
  </si>
  <si>
    <t xml:space="preserve">01276 29919                             </t>
  </si>
  <si>
    <t>FT654</t>
  </si>
  <si>
    <t>35 Keymer Road</t>
  </si>
  <si>
    <t xml:space="preserve">BN6 8AG                  </t>
  </si>
  <si>
    <t xml:space="preserve">01273 843168                            </t>
  </si>
  <si>
    <t>FT658</t>
  </si>
  <si>
    <t>Pharmahealth LTD</t>
  </si>
  <si>
    <t>Mediwise Pharmacy</t>
  </si>
  <si>
    <t>32 Brighton Road</t>
  </si>
  <si>
    <t>Salfords</t>
  </si>
  <si>
    <t xml:space="preserve">RH1 5BX                  </t>
  </si>
  <si>
    <t xml:space="preserve">01737 887771                            </t>
  </si>
  <si>
    <t>2010-04-10</t>
  </si>
  <si>
    <t>FVA18</t>
  </si>
  <si>
    <t>32a Durlston Drive</t>
  </si>
  <si>
    <t xml:space="preserve">PO22 9TD                 </t>
  </si>
  <si>
    <t xml:space="preserve">01243 863090                            </t>
  </si>
  <si>
    <t>FVA20</t>
  </si>
  <si>
    <t>34 Guildford Road</t>
  </si>
  <si>
    <t xml:space="preserve">GU22 7QQ                 </t>
  </si>
  <si>
    <t xml:space="preserve">01483 770900                            </t>
  </si>
  <si>
    <t>FVC59</t>
  </si>
  <si>
    <t>Mitrerose LTD</t>
  </si>
  <si>
    <t>Ruxley Pharmacy</t>
  </si>
  <si>
    <t>2 Ruxley Lane</t>
  </si>
  <si>
    <t xml:space="preserve">KT19 0JD                 </t>
  </si>
  <si>
    <t xml:space="preserve">020 83932094                            </t>
  </si>
  <si>
    <t>1991-07-02</t>
  </si>
  <si>
    <t>FVC79</t>
  </si>
  <si>
    <t>Catteshall Mill</t>
  </si>
  <si>
    <t>Catteshall Road</t>
  </si>
  <si>
    <t xml:space="preserve">GU7 1NJ                  </t>
  </si>
  <si>
    <t xml:space="preserve">01483 420002                            </t>
  </si>
  <si>
    <t>FVD62</t>
  </si>
  <si>
    <t>145 Heene Road</t>
  </si>
  <si>
    <t xml:space="preserve">BN11 4NY                 </t>
  </si>
  <si>
    <t xml:space="preserve">01903 230445                            </t>
  </si>
  <si>
    <t>2002-03-25</t>
  </si>
  <si>
    <t>FVE52</t>
  </si>
  <si>
    <t>14 Strand Parade</t>
  </si>
  <si>
    <t>Field Place Estate</t>
  </si>
  <si>
    <t>Worthing,West Sussex</t>
  </si>
  <si>
    <t xml:space="preserve">BN12 6DJ                 </t>
  </si>
  <si>
    <t xml:space="preserve">01903 243434                            </t>
  </si>
  <si>
    <t>FVH64</t>
  </si>
  <si>
    <t>Broadwater Way</t>
  </si>
  <si>
    <t xml:space="preserve">BN22 9PW                 </t>
  </si>
  <si>
    <t xml:space="preserve">01323 430447                            </t>
  </si>
  <si>
    <t>2005-10-13</t>
  </si>
  <si>
    <t>FVM25</t>
  </si>
  <si>
    <t>Arlington Road Healthcare Llp</t>
  </si>
  <si>
    <t>Arlington Road Pharmacy</t>
  </si>
  <si>
    <t>Arlington Rd Med Practice</t>
  </si>
  <si>
    <t>1 Arlington Road</t>
  </si>
  <si>
    <t xml:space="preserve">BN21 1DH                 </t>
  </si>
  <si>
    <t xml:space="preserve">01323 736279                            </t>
  </si>
  <si>
    <t>FVN10</t>
  </si>
  <si>
    <t>Chouhan KV</t>
  </si>
  <si>
    <t>7 Trident House</t>
  </si>
  <si>
    <t>Clare Road</t>
  </si>
  <si>
    <t xml:space="preserve">TW19 7QU                 </t>
  </si>
  <si>
    <t xml:space="preserve">01784 252411                            </t>
  </si>
  <si>
    <t>FVN19</t>
  </si>
  <si>
    <t>24 St James Street</t>
  </si>
  <si>
    <t xml:space="preserve">01273 681715                            </t>
  </si>
  <si>
    <t>FVN40</t>
  </si>
  <si>
    <t>107a Hare Lane</t>
  </si>
  <si>
    <t>Claygate</t>
  </si>
  <si>
    <t xml:space="preserve">KT10 0QX                 </t>
  </si>
  <si>
    <t xml:space="preserve">01372 463912                            </t>
  </si>
  <si>
    <t>FVN65</t>
  </si>
  <si>
    <t xml:space="preserve">KT13 8AX                 </t>
  </si>
  <si>
    <t xml:space="preserve">01932 842738                            </t>
  </si>
  <si>
    <t>FVP11</t>
  </si>
  <si>
    <t>Guards Avenue</t>
  </si>
  <si>
    <t>The Village</t>
  </si>
  <si>
    <t>Caterham Hill</t>
  </si>
  <si>
    <t xml:space="preserve">CR3 5XL                  </t>
  </si>
  <si>
    <t xml:space="preserve">01883 343065                            </t>
  </si>
  <si>
    <t>FVP55</t>
  </si>
  <si>
    <t>13 Warren Way</t>
  </si>
  <si>
    <t>Woodingdean</t>
  </si>
  <si>
    <t xml:space="preserve">BN2 6PH                  </t>
  </si>
  <si>
    <t xml:space="preserve">01273 304267                            </t>
  </si>
  <si>
    <t>FVQ20</t>
  </si>
  <si>
    <t>Mithani VS</t>
  </si>
  <si>
    <t>Vsm Pharmacy</t>
  </si>
  <si>
    <t>124 Frimley Road</t>
  </si>
  <si>
    <t xml:space="preserve">GU15 2QN                 </t>
  </si>
  <si>
    <t xml:space="preserve">01276 21002                             </t>
  </si>
  <si>
    <t>FVQ52</t>
  </si>
  <si>
    <t>Mccormick Chemists</t>
  </si>
  <si>
    <t>6-10 Rectory Road</t>
  </si>
  <si>
    <t>Tarring</t>
  </si>
  <si>
    <t xml:space="preserve">BN14 7PA                 </t>
  </si>
  <si>
    <t xml:space="preserve">01903 202457                            </t>
  </si>
  <si>
    <t>FVQ66</t>
  </si>
  <si>
    <t>Millman Pharmacy</t>
  </si>
  <si>
    <t xml:space="preserve">01784 432325                            </t>
  </si>
  <si>
    <t>FVT24</t>
  </si>
  <si>
    <t>Worthing Pharmacies Limited</t>
  </si>
  <si>
    <t>Shelley Pharmacy</t>
  </si>
  <si>
    <t>Shelley Surgery</t>
  </si>
  <si>
    <t>23 Shelley Road</t>
  </si>
  <si>
    <t xml:space="preserve">BN11 4BS                 </t>
  </si>
  <si>
    <t xml:space="preserve">01903 200100                            </t>
  </si>
  <si>
    <t>FVT86</t>
  </si>
  <si>
    <t>Bourne Pharmacy</t>
  </si>
  <si>
    <t>46 Frensham Road</t>
  </si>
  <si>
    <t>Lower Bourne</t>
  </si>
  <si>
    <t xml:space="preserve">GU10 3PX                 </t>
  </si>
  <si>
    <t xml:space="preserve">01252 737366                            </t>
  </si>
  <si>
    <t>FVY65</t>
  </si>
  <si>
    <t>Unit K1, Priory Meadow</t>
  </si>
  <si>
    <t xml:space="preserve">TN34 1PH                 </t>
  </si>
  <si>
    <t xml:space="preserve">01424 718334                            </t>
  </si>
  <si>
    <t>FV035</t>
  </si>
  <si>
    <t>Aroschem LTD</t>
  </si>
  <si>
    <t>Five Villages Pharmacy</t>
  </si>
  <si>
    <t>49 Barnham Road</t>
  </si>
  <si>
    <t>Barnham</t>
  </si>
  <si>
    <t xml:space="preserve">PO22 0ER                 </t>
  </si>
  <si>
    <t xml:space="preserve">01243 554061                            </t>
  </si>
  <si>
    <t>FV050</t>
  </si>
  <si>
    <t>Battle Road</t>
  </si>
  <si>
    <t xml:space="preserve">TN37 7AA                 </t>
  </si>
  <si>
    <t xml:space="preserve">01424 857430                            </t>
  </si>
  <si>
    <t>FV061</t>
  </si>
  <si>
    <t>57 The Ashley Centre</t>
  </si>
  <si>
    <t xml:space="preserve">KT18 5DB                 </t>
  </si>
  <si>
    <t xml:space="preserve">01372 724423                            </t>
  </si>
  <si>
    <t>FV075</t>
  </si>
  <si>
    <t>9b High Street</t>
  </si>
  <si>
    <t xml:space="preserve">GU5 0HF                  </t>
  </si>
  <si>
    <t xml:space="preserve">01483 893820                            </t>
  </si>
  <si>
    <t>FV157</t>
  </si>
  <si>
    <t>Pharma Alert 24 Limited</t>
  </si>
  <si>
    <t>Trackside Pharmacy</t>
  </si>
  <si>
    <t>The Old Parcel Room</t>
  </si>
  <si>
    <t>Bexhill Station, Sea Road</t>
  </si>
  <si>
    <t xml:space="preserve">TN40 1EB                 </t>
  </si>
  <si>
    <t xml:space="preserve">01424 212555                            </t>
  </si>
  <si>
    <t>2009-07-07</t>
  </si>
  <si>
    <t>FV545</t>
  </si>
  <si>
    <t>A &amp; S Shillam Limited</t>
  </si>
  <si>
    <t>Marsh Pharmacy</t>
  </si>
  <si>
    <t>30 St.Leonards Road</t>
  </si>
  <si>
    <t xml:space="preserve">TN40 1HT                 </t>
  </si>
  <si>
    <t xml:space="preserve">01424 219516                            </t>
  </si>
  <si>
    <t>FV556</t>
  </si>
  <si>
    <t>Rudgwick Healthcare Ltd</t>
  </si>
  <si>
    <t>Rudgwick Pharmacy</t>
  </si>
  <si>
    <t>22 Martlet Court</t>
  </si>
  <si>
    <t>Rudgwick</t>
  </si>
  <si>
    <t xml:space="preserve">RH12 3GF                 </t>
  </si>
  <si>
    <t xml:space="preserve">01403 823791                            </t>
  </si>
  <si>
    <t>FV594</t>
  </si>
  <si>
    <t>8 Furnace Parade</t>
  </si>
  <si>
    <t>Furnace Green</t>
  </si>
  <si>
    <t xml:space="preserve">RH10 6NX                 </t>
  </si>
  <si>
    <t xml:space="preserve">01293 528107                            </t>
  </si>
  <si>
    <t>FV635</t>
  </si>
  <si>
    <t>8 Avenue Parade</t>
  </si>
  <si>
    <t xml:space="preserve">TW16 5HS                 </t>
  </si>
  <si>
    <t xml:space="preserve">01932 782167                            </t>
  </si>
  <si>
    <t>FV846</t>
  </si>
  <si>
    <t>9 Tilgate Parade</t>
  </si>
  <si>
    <t>Tilgate</t>
  </si>
  <si>
    <t xml:space="preserve">RH10 5EH                 </t>
  </si>
  <si>
    <t xml:space="preserve">01293 525495                            </t>
  </si>
  <si>
    <t>FV884</t>
  </si>
  <si>
    <t>Broadwater Pharmacy</t>
  </si>
  <si>
    <t>Unit 3-4 Broadwater Blvd</t>
  </si>
  <si>
    <t xml:space="preserve">BN14 8JE                 </t>
  </si>
  <si>
    <t xml:space="preserve">01903 201331                            </t>
  </si>
  <si>
    <t>FWA75</t>
  </si>
  <si>
    <t>Churt Road</t>
  </si>
  <si>
    <t>Beacon Hill</t>
  </si>
  <si>
    <t>Hindhead</t>
  </si>
  <si>
    <t xml:space="preserve">GU26 6NL                 </t>
  </si>
  <si>
    <t xml:space="preserve">01428 605011                            </t>
  </si>
  <si>
    <t>FWC07</t>
  </si>
  <si>
    <t>Unit 5 &amp; 6 Westham B.Park</t>
  </si>
  <si>
    <t xml:space="preserve">BN24 5NH                 </t>
  </si>
  <si>
    <t xml:space="preserve">01323 740296                            </t>
  </si>
  <si>
    <t>FWD95</t>
  </si>
  <si>
    <t xml:space="preserve">TN33 0EN                 </t>
  </si>
  <si>
    <t xml:space="preserve">01424 772010                            </t>
  </si>
  <si>
    <t>FWD96</t>
  </si>
  <si>
    <t>Ian Gow Memorial Hth Ctr</t>
  </si>
  <si>
    <t>Milfoil Drive North</t>
  </si>
  <si>
    <t>Langney, Eastbourne</t>
  </si>
  <si>
    <t xml:space="preserve">BN23 8ED                 </t>
  </si>
  <si>
    <t xml:space="preserve">01323 760522                            </t>
  </si>
  <si>
    <t>FWE97</t>
  </si>
  <si>
    <t>35-37 Elmer Road</t>
  </si>
  <si>
    <t>Middleton On Sea</t>
  </si>
  <si>
    <t xml:space="preserve">PO22 6DZ                 </t>
  </si>
  <si>
    <t>FWF17</t>
  </si>
  <si>
    <t xml:space="preserve">01903 716563                            </t>
  </si>
  <si>
    <t>FWH47</t>
  </si>
  <si>
    <t>Rsa &amp; Co Limited</t>
  </si>
  <si>
    <t>Windlesham Village Pharmacy</t>
  </si>
  <si>
    <t>20 Updown Hill</t>
  </si>
  <si>
    <t>Windlesham</t>
  </si>
  <si>
    <t xml:space="preserve">GU20 6AF                 </t>
  </si>
  <si>
    <t xml:space="preserve">01276 472224                            </t>
  </si>
  <si>
    <t>FWK11</t>
  </si>
  <si>
    <t>Downlands Business Park</t>
  </si>
  <si>
    <t>FWK92</t>
  </si>
  <si>
    <t>Bridgman Pharmacy</t>
  </si>
  <si>
    <t>116 Cowley Drive</t>
  </si>
  <si>
    <t>South Woodingdean</t>
  </si>
  <si>
    <t xml:space="preserve">BN2 6TD                  </t>
  </si>
  <si>
    <t xml:space="preserve">01273 303273                            </t>
  </si>
  <si>
    <t>FWL19</t>
  </si>
  <si>
    <t>Mr Nigel Howard</t>
  </si>
  <si>
    <t>Ticehurst</t>
  </si>
  <si>
    <t xml:space="preserve">TN5 7AA                  </t>
  </si>
  <si>
    <t xml:space="preserve">01580 200294                            </t>
  </si>
  <si>
    <t>FWM46</t>
  </si>
  <si>
    <t>North End, London Road</t>
  </si>
  <si>
    <t xml:space="preserve">RH19 1QL                 </t>
  </si>
  <si>
    <t xml:space="preserve">01342 313840                            </t>
  </si>
  <si>
    <t>FWM48</t>
  </si>
  <si>
    <t>51 Lesbourne Road</t>
  </si>
  <si>
    <t xml:space="preserve">RH2 7JX                  </t>
  </si>
  <si>
    <t xml:space="preserve">01737 243484                            </t>
  </si>
  <si>
    <t>FWP09</t>
  </si>
  <si>
    <t>Pharmacy 4 You Limited</t>
  </si>
  <si>
    <t>20 Church Street</t>
  </si>
  <si>
    <t xml:space="preserve">KT13 8DX                 </t>
  </si>
  <si>
    <t xml:space="preserve">01932 847868                            </t>
  </si>
  <si>
    <t>FWR05</t>
  </si>
  <si>
    <t>12 Hermitage Road</t>
  </si>
  <si>
    <t>St.Johns</t>
  </si>
  <si>
    <t xml:space="preserve">GU21 1TB                 </t>
  </si>
  <si>
    <t xml:space="preserve">01483 762241                            </t>
  </si>
  <si>
    <t>FWT25</t>
  </si>
  <si>
    <t>Redding Way</t>
  </si>
  <si>
    <t xml:space="preserve">GU21 2QY                 </t>
  </si>
  <si>
    <t xml:space="preserve">01483 481694                            </t>
  </si>
  <si>
    <t>FWW64</t>
  </si>
  <si>
    <t>Imaan Pharmacy - Pebsham</t>
  </si>
  <si>
    <t>Seabourne Court</t>
  </si>
  <si>
    <t>Seabourne Road</t>
  </si>
  <si>
    <t xml:space="preserve">TN40 2SW                 </t>
  </si>
  <si>
    <t xml:space="preserve">01424 736135                            </t>
  </si>
  <si>
    <t>2013-11-14</t>
  </si>
  <si>
    <t>FW253</t>
  </si>
  <si>
    <t>38 America Lane</t>
  </si>
  <si>
    <t xml:space="preserve">RH16 3QB                 </t>
  </si>
  <si>
    <t xml:space="preserve">01444 451484                            </t>
  </si>
  <si>
    <t>FW387</t>
  </si>
  <si>
    <t>Lane And Stedman</t>
  </si>
  <si>
    <t>100 Western Road</t>
  </si>
  <si>
    <t xml:space="preserve">BN3 1GA                  </t>
  </si>
  <si>
    <t xml:space="preserve">01273 734919                            </t>
  </si>
  <si>
    <t>FW491</t>
  </si>
  <si>
    <t>Woolsack Way</t>
  </si>
  <si>
    <t xml:space="preserve">GU7 1LQ                  </t>
  </si>
  <si>
    <t xml:space="preserve">01483 704908                            </t>
  </si>
  <si>
    <t>2011-11-27</t>
  </si>
  <si>
    <t>FW591</t>
  </si>
  <si>
    <t>Cotehurst LTD</t>
  </si>
  <si>
    <t>Midhurst Pharmacy</t>
  </si>
  <si>
    <t>Whithorne House</t>
  </si>
  <si>
    <t xml:space="preserve">GU29 9DH                 </t>
  </si>
  <si>
    <t xml:space="preserve">01730 813231                            </t>
  </si>
  <si>
    <t>FW623</t>
  </si>
  <si>
    <t>Geruda Limited</t>
  </si>
  <si>
    <t>South Street Pharmacy</t>
  </si>
  <si>
    <t>130 South Street</t>
  </si>
  <si>
    <t xml:space="preserve">RH4 2EU                  </t>
  </si>
  <si>
    <t xml:space="preserve">01306 884987                            </t>
  </si>
  <si>
    <t>2013-10-17</t>
  </si>
  <si>
    <t>FW676</t>
  </si>
  <si>
    <t>M &amp; W (Brighton) Limited</t>
  </si>
  <si>
    <t>175 Preston Road</t>
  </si>
  <si>
    <t xml:space="preserve">BN1 6AG                  </t>
  </si>
  <si>
    <t xml:space="preserve">01273 566398                            </t>
  </si>
  <si>
    <t>2006-07-21</t>
  </si>
  <si>
    <t>FW734</t>
  </si>
  <si>
    <t>1-2 Dana Lodge Central Av</t>
  </si>
  <si>
    <t>Telscombe Cliffs</t>
  </si>
  <si>
    <t xml:space="preserve">BN10 7LX                 </t>
  </si>
  <si>
    <t xml:space="preserve">01273 583702                            </t>
  </si>
  <si>
    <t>FXA38</t>
  </si>
  <si>
    <t>2001-05-18</t>
  </si>
  <si>
    <t>FXA84</t>
  </si>
  <si>
    <t>Medication Delivery Services Ltd</t>
  </si>
  <si>
    <t>Unit 6c,Meridian Ind Est</t>
  </si>
  <si>
    <t>Hoyle Road</t>
  </si>
  <si>
    <t xml:space="preserve">BN10 8LN                 </t>
  </si>
  <si>
    <t xml:space="preserve">01273 845988                            </t>
  </si>
  <si>
    <t>2010-05-24</t>
  </si>
  <si>
    <t>FXC03</t>
  </si>
  <si>
    <t>15-19 High Street</t>
  </si>
  <si>
    <t xml:space="preserve">KT12 1DG                 </t>
  </si>
  <si>
    <t xml:space="preserve">01932 220973                            </t>
  </si>
  <si>
    <t>FXC35</t>
  </si>
  <si>
    <t>6 Brox Road</t>
  </si>
  <si>
    <t>Ottershaw</t>
  </si>
  <si>
    <t xml:space="preserve">KT16 0HL                 </t>
  </si>
  <si>
    <t xml:space="preserve">01932 872583                            </t>
  </si>
  <si>
    <t>FXG48</t>
  </si>
  <si>
    <t>Medaldi Limited</t>
  </si>
  <si>
    <t>Arun Valley Pharmacy</t>
  </si>
  <si>
    <t>38 Station Road</t>
  </si>
  <si>
    <t xml:space="preserve">RH14 9SE                 </t>
  </si>
  <si>
    <t xml:space="preserve">01403 786707                            </t>
  </si>
  <si>
    <t>2012-02-18</t>
  </si>
  <si>
    <t>FXH45</t>
  </si>
  <si>
    <t>West Meads Pharmacy</t>
  </si>
  <si>
    <t>1 The Precinct</t>
  </si>
  <si>
    <t>West Meads</t>
  </si>
  <si>
    <t xml:space="preserve">PO21 5SB                 </t>
  </si>
  <si>
    <t xml:space="preserve">01243 823149                            </t>
  </si>
  <si>
    <t>FXH96</t>
  </si>
  <si>
    <t>Ricky's (Ewell) Limited</t>
  </si>
  <si>
    <t>Ricky's Chemist</t>
  </si>
  <si>
    <t>1-2 Market Parade</t>
  </si>
  <si>
    <t xml:space="preserve">KT17 1SL                 </t>
  </si>
  <si>
    <t xml:space="preserve">020 83940151                            </t>
  </si>
  <si>
    <t>FXK74</t>
  </si>
  <si>
    <t>Unit 2,Chennels Brook</t>
  </si>
  <si>
    <t>17 Bartholomew Way</t>
  </si>
  <si>
    <t xml:space="preserve">RH12 5JL                 </t>
  </si>
  <si>
    <t xml:space="preserve">01403 272518                            </t>
  </si>
  <si>
    <t>FXM67</t>
  </si>
  <si>
    <t>The County Mall Shopp Ctr</t>
  </si>
  <si>
    <t>Store 3</t>
  </si>
  <si>
    <t xml:space="preserve">RH10 1FX                 </t>
  </si>
  <si>
    <t xml:space="preserve">01293 527158                            </t>
  </si>
  <si>
    <t>FXM83</t>
  </si>
  <si>
    <t>1-2 Orchard Parade</t>
  </si>
  <si>
    <t>Lower Willingdon</t>
  </si>
  <si>
    <t xml:space="preserve">BN20 9PL                 </t>
  </si>
  <si>
    <t xml:space="preserve">01323 484448                            </t>
  </si>
  <si>
    <t>FXN56</t>
  </si>
  <si>
    <t>108 Felpham Road</t>
  </si>
  <si>
    <t xml:space="preserve">PO22 7PP                 </t>
  </si>
  <si>
    <t xml:space="preserve">01243 823423                            </t>
  </si>
  <si>
    <t>FXP01</t>
  </si>
  <si>
    <t>Gohill Ad &amp; Ai</t>
  </si>
  <si>
    <t>Milford</t>
  </si>
  <si>
    <t xml:space="preserve">GU8 5DR                  </t>
  </si>
  <si>
    <t xml:space="preserve">01483 417342                            </t>
  </si>
  <si>
    <t>FXP41</t>
  </si>
  <si>
    <t>Woodhatch Pharmacy</t>
  </si>
  <si>
    <t>5 Prices Lane</t>
  </si>
  <si>
    <t xml:space="preserve">RH2 8BB                  </t>
  </si>
  <si>
    <t xml:space="preserve">01737 245259                            </t>
  </si>
  <si>
    <t>FXP46</t>
  </si>
  <si>
    <t>Amin R &amp; B</t>
  </si>
  <si>
    <t xml:space="preserve">SM7 2NN                  </t>
  </si>
  <si>
    <t xml:space="preserve">01737 357473                            </t>
  </si>
  <si>
    <t>FXR40</t>
  </si>
  <si>
    <t>Lime Tree Pharmacy</t>
  </si>
  <si>
    <t>Lime Tree Avenue</t>
  </si>
  <si>
    <t>Findon Valley</t>
  </si>
  <si>
    <t xml:space="preserve">BN14 0DL                 </t>
  </si>
  <si>
    <t xml:space="preserve">01903 694143                            </t>
  </si>
  <si>
    <t>FXR89</t>
  </si>
  <si>
    <t>Genesis Enterprises Limited</t>
  </si>
  <si>
    <t>Park Parade Pharmacy</t>
  </si>
  <si>
    <t>90 Brighton Road</t>
  </si>
  <si>
    <t xml:space="preserve">RH6 7JQ                  </t>
  </si>
  <si>
    <t xml:space="preserve">01293 783315                            </t>
  </si>
  <si>
    <t>FXT56</t>
  </si>
  <si>
    <t>227 Epsom Road</t>
  </si>
  <si>
    <t>Merrow</t>
  </si>
  <si>
    <t xml:space="preserve">GU1 2RE                  </t>
  </si>
  <si>
    <t xml:space="preserve">01483 504969                            </t>
  </si>
  <si>
    <t>FXV50</t>
  </si>
  <si>
    <t>4 Kingfisher Parade</t>
  </si>
  <si>
    <t>Merrow Park</t>
  </si>
  <si>
    <t xml:space="preserve">GU4 7EW                  </t>
  </si>
  <si>
    <t xml:space="preserve">01483 572421                            </t>
  </si>
  <si>
    <t>FXX37</t>
  </si>
  <si>
    <t>Crawley Avenue</t>
  </si>
  <si>
    <t xml:space="preserve">RH10 8NF                 </t>
  </si>
  <si>
    <t xml:space="preserve">01293 616433                            </t>
  </si>
  <si>
    <t>FX087</t>
  </si>
  <si>
    <t>8 Aldsworth Parade</t>
  </si>
  <si>
    <t xml:space="preserve">BN12 4UP                 </t>
  </si>
  <si>
    <t xml:space="preserve">01903 240220                            </t>
  </si>
  <si>
    <t>FX134</t>
  </si>
  <si>
    <t>Weybridge Hospital</t>
  </si>
  <si>
    <t>Weybridge,Surrey</t>
  </si>
  <si>
    <t xml:space="preserve">KT13 8DY                 </t>
  </si>
  <si>
    <t xml:space="preserve">01932 854224                            </t>
  </si>
  <si>
    <t>FX260</t>
  </si>
  <si>
    <t>Wallis Jones Pharmacy</t>
  </si>
  <si>
    <t>6 Manor Road North</t>
  </si>
  <si>
    <t>Hinchley Wood</t>
  </si>
  <si>
    <t xml:space="preserve">KT10 0SH                 </t>
  </si>
  <si>
    <t xml:space="preserve">020 83982494                            </t>
  </si>
  <si>
    <t>2011-01-28</t>
  </si>
  <si>
    <t>FX478</t>
  </si>
  <si>
    <t>Dane Road</t>
  </si>
  <si>
    <t xml:space="preserve">BN25 1DN                 </t>
  </si>
  <si>
    <t xml:space="preserve">01323 890919                            </t>
  </si>
  <si>
    <t>FX679</t>
  </si>
  <si>
    <t>Cameron L &amp; Son Ltd</t>
  </si>
  <si>
    <t>12-14 Broad Street</t>
  </si>
  <si>
    <t xml:space="preserve">BN25 1ND                 </t>
  </si>
  <si>
    <t xml:space="preserve">01323 892592                            </t>
  </si>
  <si>
    <t>FX749</t>
  </si>
  <si>
    <t>Stone Cross Health Centre</t>
  </si>
  <si>
    <t>Mimram Road</t>
  </si>
  <si>
    <t>Stone Cross, Pevensey</t>
  </si>
  <si>
    <t xml:space="preserve">BN24 5DZ                 </t>
  </si>
  <si>
    <t>2006-02-24</t>
  </si>
  <si>
    <t>FX751</t>
  </si>
  <si>
    <t>Lawsat Pharm Ltd</t>
  </si>
  <si>
    <t>East Worthing Pharmacy</t>
  </si>
  <si>
    <t>90 Ham Road</t>
  </si>
  <si>
    <t xml:space="preserve">BN11 2QY                 </t>
  </si>
  <si>
    <t xml:space="preserve">01903 234183                            </t>
  </si>
  <si>
    <t>FYA88</t>
  </si>
  <si>
    <t>Hangleton Rd</t>
  </si>
  <si>
    <t xml:space="preserve">BN3 7LU                  </t>
  </si>
  <si>
    <t xml:space="preserve">01273 733718                            </t>
  </si>
  <si>
    <t>FYE18</t>
  </si>
  <si>
    <t>Sadera &amp; Co Ltd</t>
  </si>
  <si>
    <t>Patson Chemist</t>
  </si>
  <si>
    <t>67 The Broadway</t>
  </si>
  <si>
    <t xml:space="preserve">KT17 2HP                 </t>
  </si>
  <si>
    <t xml:space="preserve">020 83932342                            </t>
  </si>
  <si>
    <t>FYE94</t>
  </si>
  <si>
    <t>The Meridian Surgery</t>
  </si>
  <si>
    <t>Meridian Way</t>
  </si>
  <si>
    <t xml:space="preserve">BN10 8NF                 </t>
  </si>
  <si>
    <t xml:space="preserve">01273 583032                            </t>
  </si>
  <si>
    <t>FYG98</t>
  </si>
  <si>
    <t>Hindocha HP</t>
  </si>
  <si>
    <t>4 Beaumaris Parade</t>
  </si>
  <si>
    <t>Balmoral Drive</t>
  </si>
  <si>
    <t xml:space="preserve">GU16 5UR                 </t>
  </si>
  <si>
    <t xml:space="preserve">01252 835095                            </t>
  </si>
  <si>
    <t>FYH55</t>
  </si>
  <si>
    <t>Pb Pharmacy Limited</t>
  </si>
  <si>
    <t>20 Dane Road</t>
  </si>
  <si>
    <t xml:space="preserve">01323 890928                            </t>
  </si>
  <si>
    <t>FYK31</t>
  </si>
  <si>
    <t>33 Station Road</t>
  </si>
  <si>
    <t xml:space="preserve">RH1 1QH                  </t>
  </si>
  <si>
    <t xml:space="preserve">01737 762776                            </t>
  </si>
  <si>
    <t>FYL37</t>
  </si>
  <si>
    <t>East Horsley</t>
  </si>
  <si>
    <t xml:space="preserve">KT24 6QN                 </t>
  </si>
  <si>
    <t xml:space="preserve">01483 282242                            </t>
  </si>
  <si>
    <t>FYN66</t>
  </si>
  <si>
    <t>Goldsworth Park Centre</t>
  </si>
  <si>
    <t>8 Bampton Way</t>
  </si>
  <si>
    <t xml:space="preserve">GU21 3LG                 </t>
  </si>
  <si>
    <t xml:space="preserve">01483 726383                            </t>
  </si>
  <si>
    <t>FYN83</t>
  </si>
  <si>
    <t>Laycock Chemists</t>
  </si>
  <si>
    <t>Holmehurst Village Centre</t>
  </si>
  <si>
    <t>30 Little Ridge Avenue</t>
  </si>
  <si>
    <t xml:space="preserve">TN37 7LR                 </t>
  </si>
  <si>
    <t xml:space="preserve">01424 755395                            </t>
  </si>
  <si>
    <t>1991-07-20</t>
  </si>
  <si>
    <t>FYN91</t>
  </si>
  <si>
    <t>Day Lewis Porter Pharmacy</t>
  </si>
  <si>
    <t>23-25 Mount Pleasant Road</t>
  </si>
  <si>
    <t xml:space="preserve">TN34 3SB                 </t>
  </si>
  <si>
    <t xml:space="preserve">01424 422891                            </t>
  </si>
  <si>
    <t>FYX43</t>
  </si>
  <si>
    <t>43 Chapel Street</t>
  </si>
  <si>
    <t xml:space="preserve">BN9 9QD                  </t>
  </si>
  <si>
    <t>FYX44</t>
  </si>
  <si>
    <t>Gujral SC</t>
  </si>
  <si>
    <t>Sc Williams Chemist</t>
  </si>
  <si>
    <t>113 Lower Church Road</t>
  </si>
  <si>
    <t xml:space="preserve">RH15 9AA                 </t>
  </si>
  <si>
    <t xml:space="preserve">01444 232171                            </t>
  </si>
  <si>
    <t>FYY12</t>
  </si>
  <si>
    <t>Horley Health Centre</t>
  </si>
  <si>
    <t xml:space="preserve">RH6 7DG                  </t>
  </si>
  <si>
    <t xml:space="preserve">01293 782052                            </t>
  </si>
  <si>
    <t>FY060</t>
  </si>
  <si>
    <t xml:space="preserve">01403 253053                            </t>
  </si>
  <si>
    <t>FY210</t>
  </si>
  <si>
    <t>Vibikas LTD</t>
  </si>
  <si>
    <t>Walton Pharmacy</t>
  </si>
  <si>
    <t>8-10 Walton Street</t>
  </si>
  <si>
    <t>Walton-On-The-Hill</t>
  </si>
  <si>
    <t xml:space="preserve">KT20 7RT                 </t>
  </si>
  <si>
    <t xml:space="preserve">01737 813251                            </t>
  </si>
  <si>
    <t>FY677</t>
  </si>
  <si>
    <t xml:space="preserve">01424 783449                            </t>
  </si>
  <si>
    <t>FY694</t>
  </si>
  <si>
    <t xml:space="preserve">PO20 8BJ                 </t>
  </si>
  <si>
    <t xml:space="preserve">01243 672145                            </t>
  </si>
  <si>
    <t>FY864</t>
  </si>
  <si>
    <t>Quincewood LTD</t>
  </si>
  <si>
    <t>4 Grove Corner</t>
  </si>
  <si>
    <t>Lower Shott</t>
  </si>
  <si>
    <t>Bookham</t>
  </si>
  <si>
    <t xml:space="preserve">KT23 4LP                 </t>
  </si>
  <si>
    <t xml:space="preserve">01372 453293                            </t>
  </si>
  <si>
    <t>FAA26</t>
  </si>
  <si>
    <t>Bagshot Road</t>
  </si>
  <si>
    <t xml:space="preserve">RG12 7SS                 </t>
  </si>
  <si>
    <t xml:space="preserve">01344 456868                            </t>
  </si>
  <si>
    <t>FAJ38</t>
  </si>
  <si>
    <t xml:space="preserve">OX7 5AD                  </t>
  </si>
  <si>
    <t xml:space="preserve">01608 642523                            </t>
  </si>
  <si>
    <t>FAP49</t>
  </si>
  <si>
    <t>Singh S &amp; Popat B</t>
  </si>
  <si>
    <t>B &amp; P Pharmacy</t>
  </si>
  <si>
    <t>6 Stoneymeade</t>
  </si>
  <si>
    <t>Cippenham</t>
  </si>
  <si>
    <t xml:space="preserve">SL1 2YL                  </t>
  </si>
  <si>
    <t>FA290</t>
  </si>
  <si>
    <t>Thame</t>
  </si>
  <si>
    <t xml:space="preserve">OX9 3JZ                  </t>
  </si>
  <si>
    <t xml:space="preserve">01844 218248                            </t>
  </si>
  <si>
    <t>FA368</t>
  </si>
  <si>
    <t>Portman Road</t>
  </si>
  <si>
    <t xml:space="preserve">RG30 1AH                 </t>
  </si>
  <si>
    <t xml:space="preserve">0118 9807047                            </t>
  </si>
  <si>
    <t>FA433</t>
  </si>
  <si>
    <t>Uniglore LTD</t>
  </si>
  <si>
    <t>Woodland Park Pharmacy</t>
  </si>
  <si>
    <t>Waltham Road</t>
  </si>
  <si>
    <t>Woodland Park</t>
  </si>
  <si>
    <t xml:space="preserve">SL6 3NH                  </t>
  </si>
  <si>
    <t>FA538</t>
  </si>
  <si>
    <t>131-132 Peascod Street</t>
  </si>
  <si>
    <t xml:space="preserve">SL4 1DW                  </t>
  </si>
  <si>
    <t xml:space="preserve">01753 861666                            </t>
  </si>
  <si>
    <t>FA597</t>
  </si>
  <si>
    <t>Krtan LTD</t>
  </si>
  <si>
    <t>Markand Pharmacy</t>
  </si>
  <si>
    <t>122 Henley Road</t>
  </si>
  <si>
    <t>Nr Reading</t>
  </si>
  <si>
    <t xml:space="preserve">RG4 6DH                  </t>
  </si>
  <si>
    <t xml:space="preserve">0118 9472464                            </t>
  </si>
  <si>
    <t>FA663</t>
  </si>
  <si>
    <t>Frosts Pharmacy Ltd</t>
  </si>
  <si>
    <t>Frosts Pharmacy</t>
  </si>
  <si>
    <t>Hardwick Shopping Centre</t>
  </si>
  <si>
    <t>Ferriston</t>
  </si>
  <si>
    <t xml:space="preserve">OX16 1XE                 </t>
  </si>
  <si>
    <t xml:space="preserve">01295 272432                            </t>
  </si>
  <si>
    <t>FA677</t>
  </si>
  <si>
    <t>13 Charles Square</t>
  </si>
  <si>
    <t xml:space="preserve">RG12 1DF                 </t>
  </si>
  <si>
    <t>1993-01-26</t>
  </si>
  <si>
    <t>FCP04</t>
  </si>
  <si>
    <t>Lpc Pharmaceutical Ltd</t>
  </si>
  <si>
    <t>172 Kennington Road</t>
  </si>
  <si>
    <t xml:space="preserve">OX1 5PG                  </t>
  </si>
  <si>
    <t xml:space="preserve">01865 736593                            </t>
  </si>
  <si>
    <t>FCX73</t>
  </si>
  <si>
    <t>Sherby Pharma Ltd</t>
  </si>
  <si>
    <t>11 Spring Road</t>
  </si>
  <si>
    <t xml:space="preserve">OX14 1AH                 </t>
  </si>
  <si>
    <t xml:space="preserve">01235 530302                            </t>
  </si>
  <si>
    <t>FC079</t>
  </si>
  <si>
    <t>East Oxford Health Centre</t>
  </si>
  <si>
    <t>2 Manzil Way</t>
  </si>
  <si>
    <t xml:space="preserve">OX4 1GE                  </t>
  </si>
  <si>
    <t xml:space="preserve">01865 248963                            </t>
  </si>
  <si>
    <t>FC305</t>
  </si>
  <si>
    <t>Day Lewis Rankin Pharmacy</t>
  </si>
  <si>
    <t xml:space="preserve">RG4 8AU                  </t>
  </si>
  <si>
    <t xml:space="preserve">0118 9472016                            </t>
  </si>
  <si>
    <t>FC320</t>
  </si>
  <si>
    <t>Unit5</t>
  </si>
  <si>
    <t>Templars Square</t>
  </si>
  <si>
    <t>Cowley Centre</t>
  </si>
  <si>
    <t xml:space="preserve">OX4 3UZ                  </t>
  </si>
  <si>
    <t xml:space="preserve">01865 779299                            </t>
  </si>
  <si>
    <t>FC447</t>
  </si>
  <si>
    <t>359 Reading Road</t>
  </si>
  <si>
    <t>Henley-On-Thames</t>
  </si>
  <si>
    <t xml:space="preserve">RG9 4HA                  </t>
  </si>
  <si>
    <t xml:space="preserve">01491 412539                            </t>
  </si>
  <si>
    <t>FC540</t>
  </si>
  <si>
    <t>292 Farnham Road</t>
  </si>
  <si>
    <t xml:space="preserve">SL1 4XL                  </t>
  </si>
  <si>
    <t xml:space="preserve">01753 521934                            </t>
  </si>
  <si>
    <t>FC991</t>
  </si>
  <si>
    <t>6-8 Cornmarket Street</t>
  </si>
  <si>
    <t xml:space="preserve">OX1 3HL                  </t>
  </si>
  <si>
    <t xml:space="preserve">01865 247461                            </t>
  </si>
  <si>
    <t>FDD17</t>
  </si>
  <si>
    <t>417-419 Bath Road</t>
  </si>
  <si>
    <t xml:space="preserve">SL1 5QL                  </t>
  </si>
  <si>
    <t xml:space="preserve">01628 604825                            </t>
  </si>
  <si>
    <t>FDE03</t>
  </si>
  <si>
    <t>Goring-On-Thames</t>
  </si>
  <si>
    <t xml:space="preserve">RG8 9AT                  </t>
  </si>
  <si>
    <t xml:space="preserve">01491 872124                            </t>
  </si>
  <si>
    <t>FDE93</t>
  </si>
  <si>
    <t>4 Stretfield House</t>
  </si>
  <si>
    <t>Alvescot Road</t>
  </si>
  <si>
    <t>Carterton</t>
  </si>
  <si>
    <t xml:space="preserve">OX18 3XZ                 </t>
  </si>
  <si>
    <t xml:space="preserve">01993 844442                            </t>
  </si>
  <si>
    <t>1991-05-06</t>
  </si>
  <si>
    <t>FDK52</t>
  </si>
  <si>
    <t>Paan Healthcare Limited</t>
  </si>
  <si>
    <t>158 Oxford Road</t>
  </si>
  <si>
    <t xml:space="preserve">OX4 2LA                  </t>
  </si>
  <si>
    <t xml:space="preserve">01865 777278                            </t>
  </si>
  <si>
    <t>FDK98</t>
  </si>
  <si>
    <t>Psg Trading Ltd</t>
  </si>
  <si>
    <t>74 Botley Road</t>
  </si>
  <si>
    <t xml:space="preserve">OX2 0BU                  </t>
  </si>
  <si>
    <t xml:space="preserve">01865 242649                            </t>
  </si>
  <si>
    <t>FDN76</t>
  </si>
  <si>
    <t>Downland Services Ltd</t>
  </si>
  <si>
    <t>Downland Pharmacy</t>
  </si>
  <si>
    <t>East Lane</t>
  </si>
  <si>
    <t>Chieveley</t>
  </si>
  <si>
    <t xml:space="preserve">RG20 8UY                 </t>
  </si>
  <si>
    <t xml:space="preserve">01635 248485                            </t>
  </si>
  <si>
    <t>1997-11-05</t>
  </si>
  <si>
    <t>FDN98</t>
  </si>
  <si>
    <t>6 Great Hollands Square</t>
  </si>
  <si>
    <t>Great Hollands</t>
  </si>
  <si>
    <t xml:space="preserve">RG12 8UX                 </t>
  </si>
  <si>
    <t xml:space="preserve">01344 420293                            </t>
  </si>
  <si>
    <t>FDT21</t>
  </si>
  <si>
    <t>47-48 Broad Street</t>
  </si>
  <si>
    <t xml:space="preserve">RG1 2AA                  </t>
  </si>
  <si>
    <t xml:space="preserve">0118 957268                             </t>
  </si>
  <si>
    <t>FDW24</t>
  </si>
  <si>
    <t>194 Banbury Road</t>
  </si>
  <si>
    <t xml:space="preserve">OX2 7BY                  </t>
  </si>
  <si>
    <t xml:space="preserve">01865 554999                            </t>
  </si>
  <si>
    <t>2008-05-29</t>
  </si>
  <si>
    <t>FDX71</t>
  </si>
  <si>
    <t>Trianglepharmacy</t>
  </si>
  <si>
    <t>88-90 School Road</t>
  </si>
  <si>
    <t xml:space="preserve">RG31 5AW                 </t>
  </si>
  <si>
    <t xml:space="preserve">0118 9427523                            </t>
  </si>
  <si>
    <t>FDY43</t>
  </si>
  <si>
    <t>Badiani B</t>
  </si>
  <si>
    <t>Barton Pharmacy</t>
  </si>
  <si>
    <t>6 Underhill Circus</t>
  </si>
  <si>
    <t>Headington</t>
  </si>
  <si>
    <t xml:space="preserve">OX3 9LU                  </t>
  </si>
  <si>
    <t xml:space="preserve">01865 763106                            </t>
  </si>
  <si>
    <t>FD380</t>
  </si>
  <si>
    <t>Cogges Surgery</t>
  </si>
  <si>
    <t>12 Cogges Hill Road</t>
  </si>
  <si>
    <t>Witney</t>
  </si>
  <si>
    <t xml:space="preserve">OX28 3FP                 </t>
  </si>
  <si>
    <t xml:space="preserve">01993 706498                            </t>
  </si>
  <si>
    <t>1992-03-27</t>
  </si>
  <si>
    <t>FD549</t>
  </si>
  <si>
    <t>Mr Nilesh Tailor</t>
  </si>
  <si>
    <t>7 Eton Wick Road</t>
  </si>
  <si>
    <t>Eton Wick</t>
  </si>
  <si>
    <t xml:space="preserve">SL4 6LT                  </t>
  </si>
  <si>
    <t xml:space="preserve">01753 863575                            </t>
  </si>
  <si>
    <t>FD645</t>
  </si>
  <si>
    <t>3 Edington Square</t>
  </si>
  <si>
    <t xml:space="preserve">OX28 5YP                 </t>
  </si>
  <si>
    <t xml:space="preserve">01993 706765                            </t>
  </si>
  <si>
    <t>2008-08-14</t>
  </si>
  <si>
    <t>FEA96</t>
  </si>
  <si>
    <t>Pharmacare Chemists Ltd</t>
  </si>
  <si>
    <t>John Ross Chemist</t>
  </si>
  <si>
    <t>112 Stoke Road</t>
  </si>
  <si>
    <t xml:space="preserve">SL2 5AP                  </t>
  </si>
  <si>
    <t xml:space="preserve">01753 523039                            </t>
  </si>
  <si>
    <t>FEK05</t>
  </si>
  <si>
    <t>Milman Road Health Centre</t>
  </si>
  <si>
    <t>Milman Road</t>
  </si>
  <si>
    <t xml:space="preserve">RG2 0AR                  </t>
  </si>
  <si>
    <t xml:space="preserve">0118 9864015                            </t>
  </si>
  <si>
    <t>FEK22</t>
  </si>
  <si>
    <t>13 Princess Square</t>
  </si>
  <si>
    <t xml:space="preserve">RG12 1LS                 </t>
  </si>
  <si>
    <t>FEK36</t>
  </si>
  <si>
    <t>Bretts Pharmacy</t>
  </si>
  <si>
    <t>11-12 Millbrook Square</t>
  </si>
  <si>
    <t>Grove</t>
  </si>
  <si>
    <t>Wantage</t>
  </si>
  <si>
    <t xml:space="preserve">OX12 7JZ                 </t>
  </si>
  <si>
    <t xml:space="preserve">01235 763941                            </t>
  </si>
  <si>
    <t>FEL86</t>
  </si>
  <si>
    <t>24-26 High Street</t>
  </si>
  <si>
    <t xml:space="preserve">OX28 6HB                 </t>
  </si>
  <si>
    <t xml:space="preserve">01993 705644                            </t>
  </si>
  <si>
    <t>FEM12</t>
  </si>
  <si>
    <t>Bampton Health Care Ltd</t>
  </si>
  <si>
    <t>Landells</t>
  </si>
  <si>
    <t xml:space="preserve">OX18 2LJ                 </t>
  </si>
  <si>
    <t xml:space="preserve">01993 851961                            </t>
  </si>
  <si>
    <t>FEP78</t>
  </si>
  <si>
    <t>Dunnock Way</t>
  </si>
  <si>
    <t>Blackbird Leys</t>
  </si>
  <si>
    <t xml:space="preserve">OX4 7EX                  </t>
  </si>
  <si>
    <t>2006-01-31</t>
  </si>
  <si>
    <t>FEV57</t>
  </si>
  <si>
    <t>Mehta KH</t>
  </si>
  <si>
    <t>1a Longfield Road</t>
  </si>
  <si>
    <t xml:space="preserve">RG10 9AN                 </t>
  </si>
  <si>
    <t>FE003</t>
  </si>
  <si>
    <t>Tesco Extra, The Meadows</t>
  </si>
  <si>
    <t>Marshall Road</t>
  </si>
  <si>
    <t xml:space="preserve">GU47 0FD                 </t>
  </si>
  <si>
    <t xml:space="preserve">01276 895447                            </t>
  </si>
  <si>
    <t>FE029</t>
  </si>
  <si>
    <t>Nuffield Health Centre</t>
  </si>
  <si>
    <t>Welch Way</t>
  </si>
  <si>
    <t xml:space="preserve">OX28 6JQ                 </t>
  </si>
  <si>
    <t xml:space="preserve">01993 702191                            </t>
  </si>
  <si>
    <t>FE305</t>
  </si>
  <si>
    <t>57 Osler Road</t>
  </si>
  <si>
    <t xml:space="preserve">OX3 9BH                  </t>
  </si>
  <si>
    <t xml:space="preserve">01865 762979                            </t>
  </si>
  <si>
    <t>FE352</t>
  </si>
  <si>
    <t>The Old Barn</t>
  </si>
  <si>
    <t>Coker Close</t>
  </si>
  <si>
    <t xml:space="preserve">OX26 6AE                 </t>
  </si>
  <si>
    <t xml:space="preserve">01869 240972                            </t>
  </si>
  <si>
    <t>1992-11-13</t>
  </si>
  <si>
    <t>FE369</t>
  </si>
  <si>
    <t>Alan Chalmers (Chemists) Ltd</t>
  </si>
  <si>
    <t>The Martin Pharmacy</t>
  </si>
  <si>
    <t>6 Baylis Parade</t>
  </si>
  <si>
    <t>Oatlands Drive</t>
  </si>
  <si>
    <t xml:space="preserve">SL1 3LF                  </t>
  </si>
  <si>
    <t xml:space="preserve">01753 524137                            </t>
  </si>
  <si>
    <t>FE788</t>
  </si>
  <si>
    <t>Thatcham Health Centre</t>
  </si>
  <si>
    <t xml:space="preserve">RG18 3HD                 </t>
  </si>
  <si>
    <t xml:space="preserve">01635 862141                            </t>
  </si>
  <si>
    <t>FE816</t>
  </si>
  <si>
    <t>Unit 7, Brunel Arcade</t>
  </si>
  <si>
    <t>Reading Mainline Station</t>
  </si>
  <si>
    <t xml:space="preserve">RG1 1LT                  </t>
  </si>
  <si>
    <t xml:space="preserve">01734 591523                            </t>
  </si>
  <si>
    <t>FFA02</t>
  </si>
  <si>
    <t>Heyford Hill</t>
  </si>
  <si>
    <t>Littlemore</t>
  </si>
  <si>
    <t xml:space="preserve">OX4 4XR                  </t>
  </si>
  <si>
    <t xml:space="preserve">01865 777663                            </t>
  </si>
  <si>
    <t>2001-04-20</t>
  </si>
  <si>
    <t>FFD76</t>
  </si>
  <si>
    <t>1 Cliveden View</t>
  </si>
  <si>
    <t>Off Switchback Road</t>
  </si>
  <si>
    <t>Maidenhead, Berkshire</t>
  </si>
  <si>
    <t xml:space="preserve">SL6 7QR                  </t>
  </si>
  <si>
    <t xml:space="preserve">01628 781817                            </t>
  </si>
  <si>
    <t>FFR18</t>
  </si>
  <si>
    <t>48 Victoria Road</t>
  </si>
  <si>
    <t>Wargrave</t>
  </si>
  <si>
    <t xml:space="preserve">RG10 8AE                 </t>
  </si>
  <si>
    <t xml:space="preserve">0118 9403557                            </t>
  </si>
  <si>
    <t>FFR25</t>
  </si>
  <si>
    <t>Epsom's LTD</t>
  </si>
  <si>
    <t>Woodstock Pharmacy</t>
  </si>
  <si>
    <t>Woodstock</t>
  </si>
  <si>
    <t xml:space="preserve">OX20 1TF                 </t>
  </si>
  <si>
    <t xml:space="preserve">01993 811492                            </t>
  </si>
  <si>
    <t>FFY65</t>
  </si>
  <si>
    <t>25 Town Mall Walk</t>
  </si>
  <si>
    <t>The Oracle</t>
  </si>
  <si>
    <t xml:space="preserve">RG1 2AH                  </t>
  </si>
  <si>
    <t xml:space="preserve">0118 9571135                            </t>
  </si>
  <si>
    <t>FF110</t>
  </si>
  <si>
    <t>2a Tylers Place</t>
  </si>
  <si>
    <t>Pottery Road</t>
  </si>
  <si>
    <t xml:space="preserve">RG30 6BW                 </t>
  </si>
  <si>
    <t xml:space="preserve">0118 9451063                            </t>
  </si>
  <si>
    <t>FF352</t>
  </si>
  <si>
    <t>Aj Campbell</t>
  </si>
  <si>
    <t>133 Bath Road</t>
  </si>
  <si>
    <t xml:space="preserve">SL1 3UR                  </t>
  </si>
  <si>
    <t xml:space="preserve">01753 521968                            </t>
  </si>
  <si>
    <t>FF375</t>
  </si>
  <si>
    <t>Bury Knowle Health Centre</t>
  </si>
  <si>
    <t>207 London Road</t>
  </si>
  <si>
    <t xml:space="preserve">OX3 9JA                  </t>
  </si>
  <si>
    <t xml:space="preserve">01865 765559                            </t>
  </si>
  <si>
    <t>FF746</t>
  </si>
  <si>
    <t>Ahmeys Limited</t>
  </si>
  <si>
    <t>Ahmeys Midnight Pharmacy</t>
  </si>
  <si>
    <t>150 Oxford Road</t>
  </si>
  <si>
    <t xml:space="preserve">OX4 2EA                  </t>
  </si>
  <si>
    <t xml:space="preserve">01865 770121                            </t>
  </si>
  <si>
    <t>2012-10-06</t>
  </si>
  <si>
    <t>FGD71</t>
  </si>
  <si>
    <t>Ahmed Chem Ltd</t>
  </si>
  <si>
    <t>Basingstoke Road Pharmacy</t>
  </si>
  <si>
    <t>71 Basingstoke Road</t>
  </si>
  <si>
    <t xml:space="preserve">RG2 0ER                  </t>
  </si>
  <si>
    <t xml:space="preserve">0118 9875712                            </t>
  </si>
  <si>
    <t>FGF17</t>
  </si>
  <si>
    <t>Tilehurst Pharmacy</t>
  </si>
  <si>
    <t>7 School Road</t>
  </si>
  <si>
    <t xml:space="preserve">RG31 5AR                 </t>
  </si>
  <si>
    <t xml:space="preserve">0118 9427353                            </t>
  </si>
  <si>
    <t>FGG07</t>
  </si>
  <si>
    <t>10 Upton Lea Parade</t>
  </si>
  <si>
    <t>FGH33</t>
  </si>
  <si>
    <t>12-14 Castle Quay</t>
  </si>
  <si>
    <t xml:space="preserve">OX16 5UH                 </t>
  </si>
  <si>
    <t xml:space="preserve">01295 262015                            </t>
  </si>
  <si>
    <t>FGV18</t>
  </si>
  <si>
    <t>Woosehill Court</t>
  </si>
  <si>
    <t>Workingham</t>
  </si>
  <si>
    <t xml:space="preserve">RG41 3SW                 </t>
  </si>
  <si>
    <t xml:space="preserve">0118 9794288                            </t>
  </si>
  <si>
    <t>FGX63</t>
  </si>
  <si>
    <t>Simon Carter</t>
  </si>
  <si>
    <t>Wraysbury Village Pharmacy</t>
  </si>
  <si>
    <t>Wraysbury</t>
  </si>
  <si>
    <t xml:space="preserve">TW19 5DB                 </t>
  </si>
  <si>
    <t xml:space="preserve">01784 482430                            </t>
  </si>
  <si>
    <t>FG157</t>
  </si>
  <si>
    <t>Oxford Drug Co Ltd</t>
  </si>
  <si>
    <t>Boswells Of Oxford Ltd</t>
  </si>
  <si>
    <t>Boswells Arcade</t>
  </si>
  <si>
    <t>31 Cornmarket Street</t>
  </si>
  <si>
    <t>1-4 Broad Street</t>
  </si>
  <si>
    <t xml:space="preserve">OX1 3AG                  </t>
  </si>
  <si>
    <t xml:space="preserve">01865 241244                            </t>
  </si>
  <si>
    <t>FG413</t>
  </si>
  <si>
    <t>Kamal Enterprises Ltd</t>
  </si>
  <si>
    <t>14 Woodland Avenue</t>
  </si>
  <si>
    <t xml:space="preserve">SL1 3BU                  </t>
  </si>
  <si>
    <t>FG634</t>
  </si>
  <si>
    <t>Rankin Chemist</t>
  </si>
  <si>
    <t>Welford House</t>
  </si>
  <si>
    <t>Basingstoke Road</t>
  </si>
  <si>
    <t>Spencers Wood</t>
  </si>
  <si>
    <t xml:space="preserve">RG7 1AA                  </t>
  </si>
  <si>
    <t xml:space="preserve">0118 9882882                            </t>
  </si>
  <si>
    <t>FG705</t>
  </si>
  <si>
    <t>Carson H Ltd</t>
  </si>
  <si>
    <t>19b Wood Lane</t>
  </si>
  <si>
    <t>Sonning Common</t>
  </si>
  <si>
    <t xml:space="preserve">RG4 9SJ                  </t>
  </si>
  <si>
    <t xml:space="preserve">0118 9722306                            </t>
  </si>
  <si>
    <t>FG788</t>
  </si>
  <si>
    <t>25 Oxford Road</t>
  </si>
  <si>
    <t>Kidlington</t>
  </si>
  <si>
    <t xml:space="preserve">OX5 2BP                  </t>
  </si>
  <si>
    <t xml:space="preserve">01865 373174                            </t>
  </si>
  <si>
    <t>FHA46</t>
  </si>
  <si>
    <t>227 Banbury Road</t>
  </si>
  <si>
    <t>Summertown</t>
  </si>
  <si>
    <t xml:space="preserve">OX2 7HQ                  </t>
  </si>
  <si>
    <t xml:space="preserve">01865 558348                            </t>
  </si>
  <si>
    <t>FHD46</t>
  </si>
  <si>
    <t>5/7 Bell Street</t>
  </si>
  <si>
    <t>Henley On Thames</t>
  </si>
  <si>
    <t xml:space="preserve">RG9 2BA                  </t>
  </si>
  <si>
    <t xml:space="preserve">01491 574132                            </t>
  </si>
  <si>
    <t>FHJ84</t>
  </si>
  <si>
    <t>50/51 Market Place</t>
  </si>
  <si>
    <t xml:space="preserve">OX12 8AW                 </t>
  </si>
  <si>
    <t xml:space="preserve">01235 765227                            </t>
  </si>
  <si>
    <t>FHJ86</t>
  </si>
  <si>
    <t>18 The Parade</t>
  </si>
  <si>
    <t xml:space="preserve">OX5 1DB                  </t>
  </si>
  <si>
    <t xml:space="preserve">01865 373333                            </t>
  </si>
  <si>
    <t>FHJ96</t>
  </si>
  <si>
    <t>15 Maiden Lane Centre</t>
  </si>
  <si>
    <t xml:space="preserve">RG6 3HD                  </t>
  </si>
  <si>
    <t xml:space="preserve">0118 9351848                            </t>
  </si>
  <si>
    <t>FHP84</t>
  </si>
  <si>
    <t>6a High Street</t>
  </si>
  <si>
    <t xml:space="preserve">01608 642731                            </t>
  </si>
  <si>
    <t>2006-11-05</t>
  </si>
  <si>
    <t>FHQ49</t>
  </si>
  <si>
    <t>1 The Pound</t>
  </si>
  <si>
    <t>Cholsey</t>
  </si>
  <si>
    <t>Wallingford</t>
  </si>
  <si>
    <t xml:space="preserve">OX10 9NS                 </t>
  </si>
  <si>
    <t xml:space="preserve">01491 652392                            </t>
  </si>
  <si>
    <t>FH112</t>
  </si>
  <si>
    <t>Cross Pharmacy</t>
  </si>
  <si>
    <t>10 Horsefair</t>
  </si>
  <si>
    <t xml:space="preserve">OX16 0AH                 </t>
  </si>
  <si>
    <t xml:space="preserve">01295 263058                            </t>
  </si>
  <si>
    <t>FH274</t>
  </si>
  <si>
    <t>Kkv (Uk) Ltd</t>
  </si>
  <si>
    <t>400 Farnham Road</t>
  </si>
  <si>
    <t xml:space="preserve">SL2 1JD                  </t>
  </si>
  <si>
    <t xml:space="preserve">01753 578236                            </t>
  </si>
  <si>
    <t>FJE16</t>
  </si>
  <si>
    <t>Didcot Health Centre</t>
  </si>
  <si>
    <t>Britwell Road</t>
  </si>
  <si>
    <t>Didcot</t>
  </si>
  <si>
    <t xml:space="preserve">OX11 7JH                 </t>
  </si>
  <si>
    <t xml:space="preserve">01235 812116                            </t>
  </si>
  <si>
    <t>FJG64</t>
  </si>
  <si>
    <t>Ahmed R</t>
  </si>
  <si>
    <t>Woodstock Road Chemist</t>
  </si>
  <si>
    <t>59 Woodstock Road</t>
  </si>
  <si>
    <t xml:space="preserve">OX2 6HJ                  </t>
  </si>
  <si>
    <t xml:space="preserve">01865 515226                            </t>
  </si>
  <si>
    <t>FJK67</t>
  </si>
  <si>
    <t xml:space="preserve">OX14 1TU                 </t>
  </si>
  <si>
    <t xml:space="preserve">01235 707447                            </t>
  </si>
  <si>
    <t>FJQ64</t>
  </si>
  <si>
    <t>Marston Pharmacy</t>
  </si>
  <si>
    <t>11-13 Old Marston Road</t>
  </si>
  <si>
    <t>Marston</t>
  </si>
  <si>
    <t xml:space="preserve">OX3 0JR                  </t>
  </si>
  <si>
    <t xml:space="preserve">01865 243824                            </t>
  </si>
  <si>
    <t>FJV60</t>
  </si>
  <si>
    <t>4-5 Northbrook Street</t>
  </si>
  <si>
    <t xml:space="preserve">RG14 1DJ                 </t>
  </si>
  <si>
    <t xml:space="preserve">01635 40396                             </t>
  </si>
  <si>
    <t>FJ399</t>
  </si>
  <si>
    <t>16 Chalvey Road West</t>
  </si>
  <si>
    <t xml:space="preserve">SL1 2PN                  </t>
  </si>
  <si>
    <t xml:space="preserve">01753 526722                            </t>
  </si>
  <si>
    <t>FJ705</t>
  </si>
  <si>
    <t>Berinsfield Healthcare Services Ltd</t>
  </si>
  <si>
    <t>Berinsfield Pharmacy</t>
  </si>
  <si>
    <t>Berinsfield Health Centre</t>
  </si>
  <si>
    <t>Fane Drive, Berinsfield</t>
  </si>
  <si>
    <t xml:space="preserve">OX10 7NE                 </t>
  </si>
  <si>
    <t xml:space="preserve">01865 341114                            </t>
  </si>
  <si>
    <t>FJ783</t>
  </si>
  <si>
    <t>Jigs Lane</t>
  </si>
  <si>
    <t>Warfield</t>
  </si>
  <si>
    <t xml:space="preserve">RG42 3DN                 </t>
  </si>
  <si>
    <t xml:space="preserve">01344 658449                            </t>
  </si>
  <si>
    <t>FKC41</t>
  </si>
  <si>
    <t>Bloxham Pharmacy</t>
  </si>
  <si>
    <t>Bloxham</t>
  </si>
  <si>
    <t xml:space="preserve">OX15 4LU                 </t>
  </si>
  <si>
    <t xml:space="preserve">01295 722169                            </t>
  </si>
  <si>
    <t>2010-01-13</t>
  </si>
  <si>
    <t>FKG56</t>
  </si>
  <si>
    <t>Cox &amp; Robinson Pharmacy</t>
  </si>
  <si>
    <t>South Bar House</t>
  </si>
  <si>
    <t>South Bar</t>
  </si>
  <si>
    <t xml:space="preserve">OX16 9AD                 </t>
  </si>
  <si>
    <t xml:space="preserve">01295 262039                            </t>
  </si>
  <si>
    <t>FKM00</t>
  </si>
  <si>
    <t>2 Cherwell Drive</t>
  </si>
  <si>
    <t xml:space="preserve">OX3 0LY                  </t>
  </si>
  <si>
    <t xml:space="preserve">01865 763706                            </t>
  </si>
  <si>
    <t>FKT01</t>
  </si>
  <si>
    <t>Watlington Pharmacy Ltd</t>
  </si>
  <si>
    <t>Watlington Pharmacy</t>
  </si>
  <si>
    <t xml:space="preserve">OX49 5PU                 </t>
  </si>
  <si>
    <t xml:space="preserve">01491 612248                            </t>
  </si>
  <si>
    <t>FK074</t>
  </si>
  <si>
    <t>64 Acre End Street</t>
  </si>
  <si>
    <t>Eynsham</t>
  </si>
  <si>
    <t xml:space="preserve">OX29 4PD                 </t>
  </si>
  <si>
    <t xml:space="preserve">01865 881283                            </t>
  </si>
  <si>
    <t>FK171</t>
  </si>
  <si>
    <t>Dr S Harb (Nee'tibi)</t>
  </si>
  <si>
    <t>The Roundway Pharmacy</t>
  </si>
  <si>
    <t>3 The Roundway</t>
  </si>
  <si>
    <t>Green Road</t>
  </si>
  <si>
    <t xml:space="preserve">OX3 8DH                  </t>
  </si>
  <si>
    <t xml:space="preserve">01865 766994                            </t>
  </si>
  <si>
    <t>2006-05-16</t>
  </si>
  <si>
    <t>FK294</t>
  </si>
  <si>
    <t>351-353 Oxford Road</t>
  </si>
  <si>
    <t xml:space="preserve">RG30 1AY                 </t>
  </si>
  <si>
    <t xml:space="preserve">0118 9586502                            </t>
  </si>
  <si>
    <t>FK567</t>
  </si>
  <si>
    <t>Pinchington Lane</t>
  </si>
  <si>
    <t xml:space="preserve">RG14 7HB                 </t>
  </si>
  <si>
    <t xml:space="preserve">0845 6779485                            </t>
  </si>
  <si>
    <t>FK922</t>
  </si>
  <si>
    <t>33-35 Sheep Street</t>
  </si>
  <si>
    <t xml:space="preserve">OX26 6JJ                 </t>
  </si>
  <si>
    <t xml:space="preserve">01869 252030                            </t>
  </si>
  <si>
    <t>FLA43</t>
  </si>
  <si>
    <t>J's Chemist</t>
  </si>
  <si>
    <t>16-18 Chalvey Road East</t>
  </si>
  <si>
    <t xml:space="preserve">SL1 2LU                  </t>
  </si>
  <si>
    <t>FLC77</t>
  </si>
  <si>
    <t>51 Cheviot Road</t>
  </si>
  <si>
    <t xml:space="preserve">SL3 8UE                  </t>
  </si>
  <si>
    <t>FLD94</t>
  </si>
  <si>
    <t>89-91 Crockhamwell Road</t>
  </si>
  <si>
    <t xml:space="preserve">RG5 3JP                  </t>
  </si>
  <si>
    <t>FLE32</t>
  </si>
  <si>
    <t>54-58 High Street</t>
  </si>
  <si>
    <t xml:space="preserve">SL6 1PY                  </t>
  </si>
  <si>
    <t>FLJ04</t>
  </si>
  <si>
    <t>Salman Healthcare Limited</t>
  </si>
  <si>
    <t>Reynolds Way Pharmacy</t>
  </si>
  <si>
    <t>7 Reynolds Way</t>
  </si>
  <si>
    <t xml:space="preserve">OX14 5JT                 </t>
  </si>
  <si>
    <t xml:space="preserve">01235 535397                            </t>
  </si>
  <si>
    <t>FLK26</t>
  </si>
  <si>
    <t>Tariq M</t>
  </si>
  <si>
    <t>Saood Pharmacy</t>
  </si>
  <si>
    <t>104a Oxford Road</t>
  </si>
  <si>
    <t xml:space="preserve">RG1 7LL                  </t>
  </si>
  <si>
    <t>FLK43</t>
  </si>
  <si>
    <t>7 Burford Road</t>
  </si>
  <si>
    <t xml:space="preserve">OX18 3AG                 </t>
  </si>
  <si>
    <t xml:space="preserve">01993 842572                            </t>
  </si>
  <si>
    <t>FLL49</t>
  </si>
  <si>
    <t>Central Drive</t>
  </si>
  <si>
    <t xml:space="preserve">OX11 7ND                 </t>
  </si>
  <si>
    <t xml:space="preserve">01235 814159                            </t>
  </si>
  <si>
    <t>FLL90</t>
  </si>
  <si>
    <t>Hampden Pharmacy</t>
  </si>
  <si>
    <t>119 Hampden Gardens</t>
  </si>
  <si>
    <t>Southcourt</t>
  </si>
  <si>
    <t xml:space="preserve">HP21 8NP                 </t>
  </si>
  <si>
    <t xml:space="preserve">01296 485824                            </t>
  </si>
  <si>
    <t>FLR49</t>
  </si>
  <si>
    <t>60 Wensley Road</t>
  </si>
  <si>
    <t>Coley Park</t>
  </si>
  <si>
    <t xml:space="preserve">RG1 6DJ                  </t>
  </si>
  <si>
    <t xml:space="preserve">0118 9590270                            </t>
  </si>
  <si>
    <t>FLW24</t>
  </si>
  <si>
    <t>D Rand</t>
  </si>
  <si>
    <t>7 Besselsleigh Road</t>
  </si>
  <si>
    <t xml:space="preserve">OX13 6DN                 </t>
  </si>
  <si>
    <t xml:space="preserve">01865 736136                            </t>
  </si>
  <si>
    <t>FL069</t>
  </si>
  <si>
    <t>36-38 Brock Lane Mall</t>
  </si>
  <si>
    <t>Nicholsons Centre</t>
  </si>
  <si>
    <t xml:space="preserve">SL6 1LL                  </t>
  </si>
  <si>
    <t xml:space="preserve">01628 782918                            </t>
  </si>
  <si>
    <t>FL172</t>
  </si>
  <si>
    <t>Wash Common Pharmacy</t>
  </si>
  <si>
    <t>Monks Lane</t>
  </si>
  <si>
    <t>Berks</t>
  </si>
  <si>
    <t xml:space="preserve">RG14 7RW                 </t>
  </si>
  <si>
    <t xml:space="preserve">01635 35033                             </t>
  </si>
  <si>
    <t>2005-11-30</t>
  </si>
  <si>
    <t>FL211</t>
  </si>
  <si>
    <t>19 Bury Street</t>
  </si>
  <si>
    <t xml:space="preserve">OX14 3QT                 </t>
  </si>
  <si>
    <t xml:space="preserve">01235 521456                            </t>
  </si>
  <si>
    <t>FL824</t>
  </si>
  <si>
    <t>Wychwood Medical Limited</t>
  </si>
  <si>
    <t>Wychwood Pharmacy</t>
  </si>
  <si>
    <t>Wychwood Surgery</t>
  </si>
  <si>
    <t>Shipton Under Wychwood</t>
  </si>
  <si>
    <t xml:space="preserve">OX7 6BW                  </t>
  </si>
  <si>
    <t xml:space="preserve">01993 833243                            </t>
  </si>
  <si>
    <t>2013-02-23</t>
  </si>
  <si>
    <t>FL828</t>
  </si>
  <si>
    <t>Maneph Resources Limited</t>
  </si>
  <si>
    <t>Kidlington Pharmacy</t>
  </si>
  <si>
    <t>Kidlington Health Centre</t>
  </si>
  <si>
    <t>Exeter Close</t>
  </si>
  <si>
    <t xml:space="preserve">OX5 1AP                  </t>
  </si>
  <si>
    <t xml:space="preserve">01865 371471                            </t>
  </si>
  <si>
    <t>2012-02-02</t>
  </si>
  <si>
    <t>FMG33</t>
  </si>
  <si>
    <t>Friary Pharmacy</t>
  </si>
  <si>
    <t>67 Straight Road</t>
  </si>
  <si>
    <t>Old Windsor</t>
  </si>
  <si>
    <t xml:space="preserve">SL4 2SA                  </t>
  </si>
  <si>
    <t>FMJ89</t>
  </si>
  <si>
    <t>Caversham Hc Consortium Limited</t>
  </si>
  <si>
    <t>59 Hemdean Road</t>
  </si>
  <si>
    <t xml:space="preserve">RG4 7SS                  </t>
  </si>
  <si>
    <t xml:space="preserve">0118 9471776                            </t>
  </si>
  <si>
    <t>FMK92</t>
  </si>
  <si>
    <t>Koasta LTD</t>
  </si>
  <si>
    <t>The Leys Pharmacy Rosehill</t>
  </si>
  <si>
    <t>6a Courtland Road</t>
  </si>
  <si>
    <t xml:space="preserve">OX4 4JA                  </t>
  </si>
  <si>
    <t xml:space="preserve">01865 777836                            </t>
  </si>
  <si>
    <t>2009-04-16</t>
  </si>
  <si>
    <t>FML73</t>
  </si>
  <si>
    <t>Bicester Pharmacy</t>
  </si>
  <si>
    <t>134 Buckingham Crescent</t>
  </si>
  <si>
    <t xml:space="preserve">OX26 4HB                 </t>
  </si>
  <si>
    <t xml:space="preserve">01869 321549                            </t>
  </si>
  <si>
    <t>FMQ41</t>
  </si>
  <si>
    <t>40 Market Place</t>
  </si>
  <si>
    <t xml:space="preserve">RG40 1AT                 </t>
  </si>
  <si>
    <t xml:space="preserve">0118 9784294                            </t>
  </si>
  <si>
    <t>FMR16</t>
  </si>
  <si>
    <t>4-5 High Street</t>
  </si>
  <si>
    <t xml:space="preserve">OX9 2BU                  </t>
  </si>
  <si>
    <t xml:space="preserve">01844 213882                            </t>
  </si>
  <si>
    <t>2004-06-23</t>
  </si>
  <si>
    <t>FMY73</t>
  </si>
  <si>
    <t>Jardine's Pharmacy</t>
  </si>
  <si>
    <t>2 Nightingale Place</t>
  </si>
  <si>
    <t>Langford Village</t>
  </si>
  <si>
    <t>Neighbourhood Centre</t>
  </si>
  <si>
    <t>Bicester, Oxfordshire</t>
  </si>
  <si>
    <t xml:space="preserve">OX26 6XX                 </t>
  </si>
  <si>
    <t xml:space="preserve">01869 323008                            </t>
  </si>
  <si>
    <t>FM678</t>
  </si>
  <si>
    <t>Overdown Pharmacy</t>
  </si>
  <si>
    <t>5 The Colonnade</t>
  </si>
  <si>
    <t>Overdown Road</t>
  </si>
  <si>
    <t xml:space="preserve">RG31 6PR                 </t>
  </si>
  <si>
    <t xml:space="preserve">0118 9428990                            </t>
  </si>
  <si>
    <t>FM953</t>
  </si>
  <si>
    <t>642 Oxford Road</t>
  </si>
  <si>
    <t xml:space="preserve">OX16 9XA                 </t>
  </si>
  <si>
    <t xml:space="preserve">01295 253445                            </t>
  </si>
  <si>
    <t>FNE16</t>
  </si>
  <si>
    <t>Silverdale Road, Earley</t>
  </si>
  <si>
    <t xml:space="preserve">RG6 7NZ                  </t>
  </si>
  <si>
    <t xml:space="preserve">0118 9262146                            </t>
  </si>
  <si>
    <t>FNF96</t>
  </si>
  <si>
    <t>Off West Street</t>
  </si>
  <si>
    <t xml:space="preserve">RG9 2DZ                  </t>
  </si>
  <si>
    <t xml:space="preserve">01491 573211                            </t>
  </si>
  <si>
    <t>FNG74</t>
  </si>
  <si>
    <t>17 Ivy Close</t>
  </si>
  <si>
    <t xml:space="preserve">OX4 2NB                  </t>
  </si>
  <si>
    <t xml:space="preserve">01865 777089                            </t>
  </si>
  <si>
    <t>FNJ79</t>
  </si>
  <si>
    <t>34 Sheep Street</t>
  </si>
  <si>
    <t xml:space="preserve">OX26 6LG                 </t>
  </si>
  <si>
    <t xml:space="preserve">01869 248335                            </t>
  </si>
  <si>
    <t>FNY02</t>
  </si>
  <si>
    <t>Mably Way</t>
  </si>
  <si>
    <t xml:space="preserve">OX12 9BN                 </t>
  </si>
  <si>
    <t xml:space="preserve">01235 763028                            </t>
  </si>
  <si>
    <t>FN512</t>
  </si>
  <si>
    <t>81-82 Northbrook Street</t>
  </si>
  <si>
    <t xml:space="preserve">RG14 1AE                 </t>
  </si>
  <si>
    <t xml:space="preserve">01635 40950                             </t>
  </si>
  <si>
    <t>FN645</t>
  </si>
  <si>
    <t>Benson</t>
  </si>
  <si>
    <t xml:space="preserve">OX10 6RP                 </t>
  </si>
  <si>
    <t xml:space="preserve">01491 838686                            </t>
  </si>
  <si>
    <t>FN791</t>
  </si>
  <si>
    <t>21-23 High Street</t>
  </si>
  <si>
    <t xml:space="preserve">OX14 5BQ                 </t>
  </si>
  <si>
    <t xml:space="preserve">01235 520059                            </t>
  </si>
  <si>
    <t>FPA20</t>
  </si>
  <si>
    <t>19 Market Street</t>
  </si>
  <si>
    <t>Charlbury</t>
  </si>
  <si>
    <t xml:space="preserve">OX7 3PL                  </t>
  </si>
  <si>
    <t xml:space="preserve">01608 810315                            </t>
  </si>
  <si>
    <t>FPA84</t>
  </si>
  <si>
    <t>1-2 Loddon Vale Centre</t>
  </si>
  <si>
    <t>Hurricane Way, Woodley</t>
  </si>
  <si>
    <t xml:space="preserve">RG5 4UX                  </t>
  </si>
  <si>
    <t xml:space="preserve">0118 9441036                            </t>
  </si>
  <si>
    <t>FPH01</t>
  </si>
  <si>
    <t>178-184 High Street</t>
  </si>
  <si>
    <t xml:space="preserve">SL1 1PE                  </t>
  </si>
  <si>
    <t xml:space="preserve">01753 527267                            </t>
  </si>
  <si>
    <t>FPH28</t>
  </si>
  <si>
    <t>Koasta Limited</t>
  </si>
  <si>
    <t>The Leys Pharmacy Cowley</t>
  </si>
  <si>
    <t>220 Cowley Road</t>
  </si>
  <si>
    <t xml:space="preserve">OX4 1UQ                  </t>
  </si>
  <si>
    <t xml:space="preserve">01865 236515                            </t>
  </si>
  <si>
    <t>FPP97</t>
  </si>
  <si>
    <t>Waitrose Supermarket</t>
  </si>
  <si>
    <t>Yorktown Rd, College Town</t>
  </si>
  <si>
    <t xml:space="preserve">GU47 0HL                 </t>
  </si>
  <si>
    <t xml:space="preserve">01276 33795                             </t>
  </si>
  <si>
    <t>FP041</t>
  </si>
  <si>
    <t>Unit 10 Newbury Retail Pk</t>
  </si>
  <si>
    <t xml:space="preserve">RG14 7HU                 </t>
  </si>
  <si>
    <t xml:space="preserve">01635 552570                            </t>
  </si>
  <si>
    <t>FP237</t>
  </si>
  <si>
    <t>27 Bury Street</t>
  </si>
  <si>
    <t xml:space="preserve">01235 520056                            </t>
  </si>
  <si>
    <t>FP393</t>
  </si>
  <si>
    <t>1 &amp; 2 Library Parade</t>
  </si>
  <si>
    <t xml:space="preserve">RG5 3LX                  </t>
  </si>
  <si>
    <t xml:space="preserve">0118 9693573                            </t>
  </si>
  <si>
    <t>FQD61</t>
  </si>
  <si>
    <t>Ascot Pharmacy</t>
  </si>
  <si>
    <t>17 Brockenhurst Road</t>
  </si>
  <si>
    <t>South Ascot</t>
  </si>
  <si>
    <t xml:space="preserve">SL5 9DJ                  </t>
  </si>
  <si>
    <t xml:space="preserve">01344 622818                            </t>
  </si>
  <si>
    <t>2010-07-20</t>
  </si>
  <si>
    <t>FQD69</t>
  </si>
  <si>
    <t>Unit 2 Burdwood Centre</t>
  </si>
  <si>
    <t xml:space="preserve">RG19 4YA                 </t>
  </si>
  <si>
    <t xml:space="preserve">01635 868538                            </t>
  </si>
  <si>
    <t>FQE13</t>
  </si>
  <si>
    <t>Unit 82 The Mall</t>
  </si>
  <si>
    <t>Queensmere Centre</t>
  </si>
  <si>
    <t xml:space="preserve">SL1 1DG                  </t>
  </si>
  <si>
    <t xml:space="preserve">01753 533610                            </t>
  </si>
  <si>
    <t>FQG69</t>
  </si>
  <si>
    <t xml:space="preserve">OX33 1XX                 </t>
  </si>
  <si>
    <t xml:space="preserve">01865 874047                            </t>
  </si>
  <si>
    <t>2007-10-27</t>
  </si>
  <si>
    <t>FQJ14</t>
  </si>
  <si>
    <t>3 Stompits Road</t>
  </si>
  <si>
    <t>Holyport</t>
  </si>
  <si>
    <t xml:space="preserve">SL6 2LA                  </t>
  </si>
  <si>
    <t xml:space="preserve">01628 629216                            </t>
  </si>
  <si>
    <t>FQJ76</t>
  </si>
  <si>
    <t>3-4 The Square</t>
  </si>
  <si>
    <t>Westway Shopping Centre</t>
  </si>
  <si>
    <t>Botley</t>
  </si>
  <si>
    <t xml:space="preserve">OX2 9LH                  </t>
  </si>
  <si>
    <t xml:space="preserve">01865 247023                            </t>
  </si>
  <si>
    <t>FQW57</t>
  </si>
  <si>
    <t>25 Bell Street</t>
  </si>
  <si>
    <t xml:space="preserve">01491 574142                            </t>
  </si>
  <si>
    <t>FQY48</t>
  </si>
  <si>
    <t>151 Cowley Road</t>
  </si>
  <si>
    <t xml:space="preserve">OX4 1UT                  </t>
  </si>
  <si>
    <t xml:space="preserve">01865 243633                            </t>
  </si>
  <si>
    <t>FQ051</t>
  </si>
  <si>
    <t>Crystalpharm Health Limited</t>
  </si>
  <si>
    <t>239 Farnham Road</t>
  </si>
  <si>
    <t xml:space="preserve">SL2 1DE                  </t>
  </si>
  <si>
    <t xml:space="preserve">01753 522314                            </t>
  </si>
  <si>
    <t>FQ130</t>
  </si>
  <si>
    <t>13 Atkyns Road</t>
  </si>
  <si>
    <t xml:space="preserve">OX3 8RA                  </t>
  </si>
  <si>
    <t xml:space="preserve">01865 766978                            </t>
  </si>
  <si>
    <t>FQ245</t>
  </si>
  <si>
    <t>Superdrug Chemists</t>
  </si>
  <si>
    <t>39 Sheep Street</t>
  </si>
  <si>
    <t xml:space="preserve">01869 248822                            </t>
  </si>
  <si>
    <t>1996-07-25</t>
  </si>
  <si>
    <t>FQ319</t>
  </si>
  <si>
    <t>1 Henley Avenue</t>
  </si>
  <si>
    <t xml:space="preserve">OX4 4DH                  </t>
  </si>
  <si>
    <t xml:space="preserve">01865 711722                            </t>
  </si>
  <si>
    <t>FQ620</t>
  </si>
  <si>
    <t>4 Cookham Road</t>
  </si>
  <si>
    <t xml:space="preserve">SL6 8AJ                  </t>
  </si>
  <si>
    <t xml:space="preserve">01628 628277                            </t>
  </si>
  <si>
    <t>1999-11-14</t>
  </si>
  <si>
    <t>FQ649</t>
  </si>
  <si>
    <t>Pharmacy First Ltd</t>
  </si>
  <si>
    <t>Jats Pharmacy</t>
  </si>
  <si>
    <t>422a Finchampstead Road</t>
  </si>
  <si>
    <t>Finchampstead</t>
  </si>
  <si>
    <t>Nr Wokingham</t>
  </si>
  <si>
    <t xml:space="preserve">RG40 3RB                 </t>
  </si>
  <si>
    <t xml:space="preserve">0118 9735455                            </t>
  </si>
  <si>
    <t>FQ985</t>
  </si>
  <si>
    <t>34-35 Castle Quay</t>
  </si>
  <si>
    <t>Cherwell Walk</t>
  </si>
  <si>
    <t xml:space="preserve">OX16 8EA                 </t>
  </si>
  <si>
    <t xml:space="preserve">01295 276052                            </t>
  </si>
  <si>
    <t>FRF37</t>
  </si>
  <si>
    <t>75 Spencer Avenue</t>
  </si>
  <si>
    <t>Yarnton</t>
  </si>
  <si>
    <t xml:space="preserve">OX5 1NQ                  </t>
  </si>
  <si>
    <t xml:space="preserve">01865 847373                            </t>
  </si>
  <si>
    <t>FRJ06</t>
  </si>
  <si>
    <t>5 Lostock Place</t>
  </si>
  <si>
    <t>Ladygrove</t>
  </si>
  <si>
    <t xml:space="preserve">OX11 7XT                 </t>
  </si>
  <si>
    <t xml:space="preserve">01235 811428                            </t>
  </si>
  <si>
    <t>FRL88</t>
  </si>
  <si>
    <t>20-21 Market Place</t>
  </si>
  <si>
    <t xml:space="preserve">OX10 0AD                 </t>
  </si>
  <si>
    <t xml:space="preserve">01491 836206                            </t>
  </si>
  <si>
    <t>FRP26</t>
  </si>
  <si>
    <t>Oxford Retail Park</t>
  </si>
  <si>
    <t>Ambassador Avenue</t>
  </si>
  <si>
    <t xml:space="preserve">OX4 6XJ                  </t>
  </si>
  <si>
    <t>FRP45</t>
  </si>
  <si>
    <t>231 Shinfield Road</t>
  </si>
  <si>
    <t xml:space="preserve">RG2 8HD                  </t>
  </si>
  <si>
    <t xml:space="preserve">0118 9872850                            </t>
  </si>
  <si>
    <t>FRT64</t>
  </si>
  <si>
    <t>6 The Harrow Market</t>
  </si>
  <si>
    <t xml:space="preserve">SL3 8HJ                  </t>
  </si>
  <si>
    <t xml:space="preserve">01753 546464                            </t>
  </si>
  <si>
    <t>FR047</t>
  </si>
  <si>
    <t>Wallingford Road</t>
  </si>
  <si>
    <t>Didcot,Oxfordshire</t>
  </si>
  <si>
    <t xml:space="preserve">OX11 9BZ                 </t>
  </si>
  <si>
    <t xml:space="preserve">01235 409447                            </t>
  </si>
  <si>
    <t>FR885</t>
  </si>
  <si>
    <t>J.Sainsbury Store</t>
  </si>
  <si>
    <t>Witan Way</t>
  </si>
  <si>
    <t xml:space="preserve">OX28 4FF                 </t>
  </si>
  <si>
    <t xml:space="preserve">01993 776038                            </t>
  </si>
  <si>
    <t>2006-09-07</t>
  </si>
  <si>
    <t>FTC05</t>
  </si>
  <si>
    <t>221 Banbury Road</t>
  </si>
  <si>
    <t xml:space="preserve">01865 556852                            </t>
  </si>
  <si>
    <t>FTG70</t>
  </si>
  <si>
    <t>17 Market Place</t>
  </si>
  <si>
    <t>Faringdon</t>
  </si>
  <si>
    <t xml:space="preserve">SN7 7HP                  </t>
  </si>
  <si>
    <t xml:space="preserve">01367 240505                            </t>
  </si>
  <si>
    <t>FTH35</t>
  </si>
  <si>
    <t>Shop 5</t>
  </si>
  <si>
    <t>28 Church Road</t>
  </si>
  <si>
    <t>Chinnor</t>
  </si>
  <si>
    <t xml:space="preserve">OX39 4PG                 </t>
  </si>
  <si>
    <t xml:space="preserve">01844 351340                            </t>
  </si>
  <si>
    <t>FTK19</t>
  </si>
  <si>
    <t>195 London Road</t>
  </si>
  <si>
    <t xml:space="preserve">RG1 3NX                  </t>
  </si>
  <si>
    <t xml:space="preserve">0118 9660541                            </t>
  </si>
  <si>
    <t>FTL76</t>
  </si>
  <si>
    <t>116 Walton Street</t>
  </si>
  <si>
    <t xml:space="preserve">OX2 6AJ                  </t>
  </si>
  <si>
    <t xml:space="preserve">01865 557219                            </t>
  </si>
  <si>
    <t>FTN64</t>
  </si>
  <si>
    <t>Kng Enterprises Ltd</t>
  </si>
  <si>
    <t>Colnbrook Pharmacy</t>
  </si>
  <si>
    <t>Colnbrook</t>
  </si>
  <si>
    <t xml:space="preserve">SL3 0LX                  </t>
  </si>
  <si>
    <t xml:space="preserve">01753 680048                            </t>
  </si>
  <si>
    <t>FTQ09</t>
  </si>
  <si>
    <t>19 London Road</t>
  </si>
  <si>
    <t xml:space="preserve">0118 9345519                            </t>
  </si>
  <si>
    <t>FTT96</t>
  </si>
  <si>
    <t>100 Blackbird Leys Road</t>
  </si>
  <si>
    <t xml:space="preserve">OX4 6HS                  </t>
  </si>
  <si>
    <t xml:space="preserve">01865 778729                            </t>
  </si>
  <si>
    <t>FTV85</t>
  </si>
  <si>
    <t>58 Orchard Way</t>
  </si>
  <si>
    <t xml:space="preserve">OX16 0EN                 </t>
  </si>
  <si>
    <t xml:space="preserve">01295 262656                            </t>
  </si>
  <si>
    <t>FT063</t>
  </si>
  <si>
    <t>Graham Jones Pharmacy Ltd</t>
  </si>
  <si>
    <t>Lambourn</t>
  </si>
  <si>
    <t xml:space="preserve">RG17 8XY                 </t>
  </si>
  <si>
    <t xml:space="preserve">01488 714644                            </t>
  </si>
  <si>
    <t>FT221</t>
  </si>
  <si>
    <t>Hill KD</t>
  </si>
  <si>
    <t>Cj Reid (Eton)</t>
  </si>
  <si>
    <t>Eton</t>
  </si>
  <si>
    <t xml:space="preserve">SL4 6AX                  </t>
  </si>
  <si>
    <t>1989-09-11</t>
  </si>
  <si>
    <t>FT450</t>
  </si>
  <si>
    <t>Broadshire Enterprises Ltd</t>
  </si>
  <si>
    <t>Broadshire Pharmacy</t>
  </si>
  <si>
    <t>Broadshires Health Centre</t>
  </si>
  <si>
    <t>Broadshires Way</t>
  </si>
  <si>
    <t xml:space="preserve">OX18 1JA                 </t>
  </si>
  <si>
    <t xml:space="preserve">01993 867145                            </t>
  </si>
  <si>
    <t>FT474</t>
  </si>
  <si>
    <t>Banbury Cross Retail Park</t>
  </si>
  <si>
    <t>Lockheed Close</t>
  </si>
  <si>
    <t xml:space="preserve">OX16 1LX                 </t>
  </si>
  <si>
    <t>FT608</t>
  </si>
  <si>
    <t>7/8 Market Place</t>
  </si>
  <si>
    <t xml:space="preserve">OX10 0EG                 </t>
  </si>
  <si>
    <t xml:space="preserve">01491 839061                            </t>
  </si>
  <si>
    <t>FT768</t>
  </si>
  <si>
    <t>Providence Place</t>
  </si>
  <si>
    <t xml:space="preserve">SL6 8AG                  </t>
  </si>
  <si>
    <t xml:space="preserve">01628 670834                            </t>
  </si>
  <si>
    <t>FVH81</t>
  </si>
  <si>
    <t>105 Wokingham Road</t>
  </si>
  <si>
    <t xml:space="preserve">RG6 1LN                  </t>
  </si>
  <si>
    <t xml:space="preserve">0118 9262034                            </t>
  </si>
  <si>
    <t>FVH91</t>
  </si>
  <si>
    <t>190 Abingdon Road</t>
  </si>
  <si>
    <t xml:space="preserve">OX1 4RA                  </t>
  </si>
  <si>
    <t xml:space="preserve">01865 244468                            </t>
  </si>
  <si>
    <t>FVJ57</t>
  </si>
  <si>
    <t>Olives LTD</t>
  </si>
  <si>
    <t>Olive Pharmacy</t>
  </si>
  <si>
    <t>18 Hampden Road</t>
  </si>
  <si>
    <t xml:space="preserve">SL6 5HQ                  </t>
  </si>
  <si>
    <t xml:space="preserve">01628 622872                            </t>
  </si>
  <si>
    <t>FVK82</t>
  </si>
  <si>
    <t>Cleggs Pharmacy</t>
  </si>
  <si>
    <t>Unit 3, Kings Walk</t>
  </si>
  <si>
    <t>Limborough Road</t>
  </si>
  <si>
    <t xml:space="preserve">OX12 9AJ                 </t>
  </si>
  <si>
    <t xml:space="preserve">01235 763046                            </t>
  </si>
  <si>
    <t>FVL96</t>
  </si>
  <si>
    <t>Burchester Place</t>
  </si>
  <si>
    <t>Grimsbury, Banbury</t>
  </si>
  <si>
    <t xml:space="preserve">OX16 7WT                 </t>
  </si>
  <si>
    <t xml:space="preserve">01295 278281                            </t>
  </si>
  <si>
    <t>FVV57</t>
  </si>
  <si>
    <t>Reavley S&amp;C</t>
  </si>
  <si>
    <t>Burford</t>
  </si>
  <si>
    <t xml:space="preserve">OX18 4QR                 </t>
  </si>
  <si>
    <t xml:space="preserve">01993 823144                            </t>
  </si>
  <si>
    <t>FV471</t>
  </si>
  <si>
    <t>Ha Mcparland Limited</t>
  </si>
  <si>
    <t>226 Farnham Road</t>
  </si>
  <si>
    <t xml:space="preserve">SL1 4XE                  </t>
  </si>
  <si>
    <t xml:space="preserve">01753 525313                            </t>
  </si>
  <si>
    <t>FV988</t>
  </si>
  <si>
    <t>12 Dukes Ride</t>
  </si>
  <si>
    <t xml:space="preserve">RG45 6LT                 </t>
  </si>
  <si>
    <t xml:space="preserve">01344 772432                            </t>
  </si>
  <si>
    <t>FWC78</t>
  </si>
  <si>
    <t>Jandoo K</t>
  </si>
  <si>
    <t>196 Dukes Ride</t>
  </si>
  <si>
    <t xml:space="preserve">RG45 6DS                 </t>
  </si>
  <si>
    <t xml:space="preserve">01344 776622                            </t>
  </si>
  <si>
    <t>FWC93</t>
  </si>
  <si>
    <t>Mr Faheem Ahmed</t>
  </si>
  <si>
    <t>Ahmeys Pharmacy</t>
  </si>
  <si>
    <t xml:space="preserve">OX26 6AA                 </t>
  </si>
  <si>
    <t xml:space="preserve">01869 240460                            </t>
  </si>
  <si>
    <t>FWD09</t>
  </si>
  <si>
    <t>Unit 5, Barbery Place</t>
  </si>
  <si>
    <t xml:space="preserve">OX26 3HA                 </t>
  </si>
  <si>
    <t xml:space="preserve">01869 324965                            </t>
  </si>
  <si>
    <t>2007-09-16</t>
  </si>
  <si>
    <t>FWG36</t>
  </si>
  <si>
    <t>Sanbol LTD</t>
  </si>
  <si>
    <t>Faringdon Pharmacy</t>
  </si>
  <si>
    <t>28a London Street</t>
  </si>
  <si>
    <t xml:space="preserve">SN7 7AA                  </t>
  </si>
  <si>
    <t xml:space="preserve">01367 244632                            </t>
  </si>
  <si>
    <t>2009-02-03</t>
  </si>
  <si>
    <t>FWP83</t>
  </si>
  <si>
    <t>Theale</t>
  </si>
  <si>
    <t xml:space="preserve">RG7 5AH                  </t>
  </si>
  <si>
    <t xml:space="preserve">0118 9302542                            </t>
  </si>
  <si>
    <t>FWR11</t>
  </si>
  <si>
    <t>Larchfield Dawa Ltd</t>
  </si>
  <si>
    <t>Kays Chemist</t>
  </si>
  <si>
    <t>24 Ross Road</t>
  </si>
  <si>
    <t xml:space="preserve">SL6 2SZ                  </t>
  </si>
  <si>
    <t xml:space="preserve">01628 770687                            </t>
  </si>
  <si>
    <t>2007-04-07</t>
  </si>
  <si>
    <t>FWT21</t>
  </si>
  <si>
    <t>Apollo Pharmacy</t>
  </si>
  <si>
    <t>Unit 5a, Park Square</t>
  </si>
  <si>
    <t>Milton Park</t>
  </si>
  <si>
    <t xml:space="preserve">OX14 4RR                 </t>
  </si>
  <si>
    <t xml:space="preserve">01235 835961                            </t>
  </si>
  <si>
    <t>FWW21</t>
  </si>
  <si>
    <t>Chalgrove Pharmacy Ltd</t>
  </si>
  <si>
    <t>Chalgrove Pharmacy</t>
  </si>
  <si>
    <t>Chalgrove</t>
  </si>
  <si>
    <t xml:space="preserve">OX44 7SS                 </t>
  </si>
  <si>
    <t xml:space="preserve">01865 890587                            </t>
  </si>
  <si>
    <t>FWW50</t>
  </si>
  <si>
    <t xml:space="preserve">OX5 2PE                  </t>
  </si>
  <si>
    <t>FWX13</t>
  </si>
  <si>
    <t xml:space="preserve">RG14 1BA                 </t>
  </si>
  <si>
    <t xml:space="preserve">01635 41813                             </t>
  </si>
  <si>
    <t>FW263</t>
  </si>
  <si>
    <t>18 Chiltern Business Ctr</t>
  </si>
  <si>
    <t>Garsington Road</t>
  </si>
  <si>
    <t xml:space="preserve">OX4 6NG                  </t>
  </si>
  <si>
    <t xml:space="preserve">01865 248888                            </t>
  </si>
  <si>
    <t>FW658</t>
  </si>
  <si>
    <t>The Leys Pharmacy</t>
  </si>
  <si>
    <t>Spar Supermarket</t>
  </si>
  <si>
    <t>Greater Leys</t>
  </si>
  <si>
    <t xml:space="preserve">01865 401430                            </t>
  </si>
  <si>
    <t>2006-04-17</t>
  </si>
  <si>
    <t>FW665</t>
  </si>
  <si>
    <t>Hanborough Medical Services Ltd</t>
  </si>
  <si>
    <t>Hanborough Pharmacy</t>
  </si>
  <si>
    <t>56 Churchill Way</t>
  </si>
  <si>
    <t>Long Hanborough</t>
  </si>
  <si>
    <t xml:space="preserve">OX29 8JL                 </t>
  </si>
  <si>
    <t xml:space="preserve">01993 881330                            </t>
  </si>
  <si>
    <t>FXG99</t>
  </si>
  <si>
    <t>J Rayner Limited</t>
  </si>
  <si>
    <t>Datchet Village Pharmacy</t>
  </si>
  <si>
    <t>Datchet</t>
  </si>
  <si>
    <t xml:space="preserve">SL3 9JH                  </t>
  </si>
  <si>
    <t xml:space="preserve">01753 541786                            </t>
  </si>
  <si>
    <t>FXQ15</t>
  </si>
  <si>
    <t>277 Basingstoke Road</t>
  </si>
  <si>
    <t xml:space="preserve">RG2 0JA                  </t>
  </si>
  <si>
    <t>FXR54</t>
  </si>
  <si>
    <t>7 Kingsland Centre</t>
  </si>
  <si>
    <t xml:space="preserve">RG19 3HN                 </t>
  </si>
  <si>
    <t xml:space="preserve">01635 869244                            </t>
  </si>
  <si>
    <t>FXV90</t>
  </si>
  <si>
    <t>83 Dedworth Road</t>
  </si>
  <si>
    <t xml:space="preserve">SL4 5BB                  </t>
  </si>
  <si>
    <t xml:space="preserve">01753 864620                            </t>
  </si>
  <si>
    <t>FX069</t>
  </si>
  <si>
    <t>2-8 The High Street</t>
  </si>
  <si>
    <t xml:space="preserve">OX28 6HA                 </t>
  </si>
  <si>
    <t xml:space="preserve">01993 702213                            </t>
  </si>
  <si>
    <t>FX612</t>
  </si>
  <si>
    <t>4 Broomhall Buildings</t>
  </si>
  <si>
    <t>Chobham Road</t>
  </si>
  <si>
    <t>Sunningdale</t>
  </si>
  <si>
    <t xml:space="preserve">SL5 0DH                  </t>
  </si>
  <si>
    <t xml:space="preserve">01344 620748                            </t>
  </si>
  <si>
    <t>FYX78</t>
  </si>
  <si>
    <t>96 London Road</t>
  </si>
  <si>
    <t xml:space="preserve">OX3 9AJ                  </t>
  </si>
  <si>
    <t xml:space="preserve">01865 762518                            </t>
  </si>
  <si>
    <t>FY131</t>
  </si>
  <si>
    <t>Woodlands Medical Centre</t>
  </si>
  <si>
    <t>Off Wantage Road</t>
  </si>
  <si>
    <t xml:space="preserve">OX11 0BB                 </t>
  </si>
  <si>
    <t xml:space="preserve">01235 812242                            </t>
  </si>
  <si>
    <t>FY386</t>
  </si>
  <si>
    <t>130b The Broadway</t>
  </si>
  <si>
    <t xml:space="preserve">OX11 8RG                 </t>
  </si>
  <si>
    <t xml:space="preserve">01235 813107                            </t>
  </si>
  <si>
    <t>FY485</t>
  </si>
  <si>
    <t>Unit 2,Asda Mall</t>
  </si>
  <si>
    <t>Lower Earley District Ctr</t>
  </si>
  <si>
    <t>Reading,Berkshire</t>
  </si>
  <si>
    <t xml:space="preserve">RG6 5GA                  </t>
  </si>
  <si>
    <t xml:space="preserve">0118 9311750                            </t>
  </si>
  <si>
    <t>FY666</t>
  </si>
  <si>
    <t>7 Peachcroft Shopping Ctr</t>
  </si>
  <si>
    <t>Peachcroft Road</t>
  </si>
  <si>
    <t xml:space="preserve">OX14 2NA                 </t>
  </si>
  <si>
    <t xml:space="preserve">01235 530599                            </t>
  </si>
  <si>
    <t>FAA53</t>
  </si>
  <si>
    <t>Joseph Acheampong</t>
  </si>
  <si>
    <t>Late Night Columbia Chemist</t>
  </si>
  <si>
    <t>21-23 Columbia Rd</t>
  </si>
  <si>
    <t>Ensbury Park</t>
  </si>
  <si>
    <t xml:space="preserve">BH10 4DZ                 </t>
  </si>
  <si>
    <t xml:space="preserve">01202 529529                            </t>
  </si>
  <si>
    <t>2013-10-04</t>
  </si>
  <si>
    <t>FAE92</t>
  </si>
  <si>
    <t>Automeds Pharmacy Ltd</t>
  </si>
  <si>
    <t>Unit 45 Wessex Trade Ctr</t>
  </si>
  <si>
    <t>Ringwood Road</t>
  </si>
  <si>
    <t xml:space="preserve">BH12 3PG                 </t>
  </si>
  <si>
    <t xml:space="preserve">01202 742221                            </t>
  </si>
  <si>
    <t>FAL73</t>
  </si>
  <si>
    <t>Littlemoor Shopping Ctr</t>
  </si>
  <si>
    <t>Littlemoor Road, Weymouth</t>
  </si>
  <si>
    <t xml:space="preserve">DT3 6NQ                  </t>
  </si>
  <si>
    <t xml:space="preserve">01305 814828                            </t>
  </si>
  <si>
    <t>FAM12</t>
  </si>
  <si>
    <t>216b Wareham Road</t>
  </si>
  <si>
    <t>Corfe Mullen</t>
  </si>
  <si>
    <t>Wimborne</t>
  </si>
  <si>
    <t xml:space="preserve">BH21 3LN                 </t>
  </si>
  <si>
    <t xml:space="preserve">01202 693289                            </t>
  </si>
  <si>
    <t>FAM44</t>
  </si>
  <si>
    <t>Shingdia HK</t>
  </si>
  <si>
    <t>Rj Berry</t>
  </si>
  <si>
    <t>145 Sultan Road</t>
  </si>
  <si>
    <t xml:space="preserve">PO2 7AT                  </t>
  </si>
  <si>
    <t>FAM79</t>
  </si>
  <si>
    <t>Blendlands LTD</t>
  </si>
  <si>
    <t>Rowlands Castle Pharmacy</t>
  </si>
  <si>
    <t>12 The Green</t>
  </si>
  <si>
    <t>Rowlands Castle</t>
  </si>
  <si>
    <t xml:space="preserve">PO9 6BN                  </t>
  </si>
  <si>
    <t xml:space="preserve">023 92412846                            </t>
  </si>
  <si>
    <t>2010-04-09</t>
  </si>
  <si>
    <t>FAQ27</t>
  </si>
  <si>
    <t xml:space="preserve">PO2 0BN                  </t>
  </si>
  <si>
    <t xml:space="preserve">02392 663836                            </t>
  </si>
  <si>
    <t>FAQ52</t>
  </si>
  <si>
    <t>67 Milton Road</t>
  </si>
  <si>
    <t>Copnor</t>
  </si>
  <si>
    <t xml:space="preserve">PO3 6AN                  </t>
  </si>
  <si>
    <t xml:space="preserve">02392 816993                            </t>
  </si>
  <si>
    <t>FAR75</t>
  </si>
  <si>
    <t>377 Wimborne Road</t>
  </si>
  <si>
    <t xml:space="preserve">BH9 2AQ                  </t>
  </si>
  <si>
    <t xml:space="preserve">01202 514861                            </t>
  </si>
  <si>
    <t>FAT08</t>
  </si>
  <si>
    <t>4-5 Fryern Arcade</t>
  </si>
  <si>
    <t>Chandlers Ford</t>
  </si>
  <si>
    <t xml:space="preserve">SO53 2DP                 </t>
  </si>
  <si>
    <t xml:space="preserve">02380 252751                            </t>
  </si>
  <si>
    <t>FAT46</t>
  </si>
  <si>
    <t>Parkstone Health Centre</t>
  </si>
  <si>
    <t>Parkstone, Poole</t>
  </si>
  <si>
    <t xml:space="preserve">BH14 0DJ                 </t>
  </si>
  <si>
    <t xml:space="preserve">01202 731764                            </t>
  </si>
  <si>
    <t>FAV20</t>
  </si>
  <si>
    <t>Swan Street</t>
  </si>
  <si>
    <t>Petersfield</t>
  </si>
  <si>
    <t xml:space="preserve">GU32 3AB                 </t>
  </si>
  <si>
    <t xml:space="preserve">01730 264943                            </t>
  </si>
  <si>
    <t>2008-05-06</t>
  </si>
  <si>
    <t>FAW77</t>
  </si>
  <si>
    <t>Store F, Chineham Dis Ctr</t>
  </si>
  <si>
    <t>Chineham</t>
  </si>
  <si>
    <t xml:space="preserve">RG24 8BQ                 </t>
  </si>
  <si>
    <t xml:space="preserve">01256 471414                            </t>
  </si>
  <si>
    <t>2012-09-14</t>
  </si>
  <si>
    <t>FAX44</t>
  </si>
  <si>
    <t>Unit 4 Commerce Centre</t>
  </si>
  <si>
    <t>Redlands Road</t>
  </si>
  <si>
    <t xml:space="preserve">BH12 1DN                 </t>
  </si>
  <si>
    <t xml:space="preserve">01202 769838                            </t>
  </si>
  <si>
    <t>FA029</t>
  </si>
  <si>
    <t>294 London Road</t>
  </si>
  <si>
    <t xml:space="preserve">PO2 9JN                  </t>
  </si>
  <si>
    <t xml:space="preserve">02392 660534                            </t>
  </si>
  <si>
    <t>FA316</t>
  </si>
  <si>
    <t>Spiralstone Pharmacy</t>
  </si>
  <si>
    <t>122 Brintons Road</t>
  </si>
  <si>
    <t xml:space="preserve">SO14 0DB                 </t>
  </si>
  <si>
    <t xml:space="preserve">023 80631472                            </t>
  </si>
  <si>
    <t>FA391</t>
  </si>
  <si>
    <t>233 Portswood Road</t>
  </si>
  <si>
    <t>Portswood</t>
  </si>
  <si>
    <t xml:space="preserve">SO17 2NF                 </t>
  </si>
  <si>
    <t xml:space="preserve">02380 554217                            </t>
  </si>
  <si>
    <t>FA585</t>
  </si>
  <si>
    <t>Sunak LTD</t>
  </si>
  <si>
    <t>Sunak Pharmacy</t>
  </si>
  <si>
    <t>19 Burgess Road</t>
  </si>
  <si>
    <t>Bassett</t>
  </si>
  <si>
    <t xml:space="preserve">SO16 7AP                 </t>
  </si>
  <si>
    <t xml:space="preserve">023 80790654                            </t>
  </si>
  <si>
    <t>FA612</t>
  </si>
  <si>
    <t>Castle Point (Uk) Ltd</t>
  </si>
  <si>
    <t>Castle Lane Pharmacy</t>
  </si>
  <si>
    <t>482 Castle Lane West</t>
  </si>
  <si>
    <t xml:space="preserve">BH8 9UD                  </t>
  </si>
  <si>
    <t xml:space="preserve">01202 772110                            </t>
  </si>
  <si>
    <t>2007-02-14</t>
  </si>
  <si>
    <t>FA754</t>
  </si>
  <si>
    <t>Fleet Medical Centre</t>
  </si>
  <si>
    <t>Fleet</t>
  </si>
  <si>
    <t xml:space="preserve">GU51 4PE                 </t>
  </si>
  <si>
    <t xml:space="preserve">01252 614226                            </t>
  </si>
  <si>
    <t>2001-09-07</t>
  </si>
  <si>
    <t>FA810</t>
  </si>
  <si>
    <t>Md Chaudry</t>
  </si>
  <si>
    <t>Chaudhry Pharmacy Ltd</t>
  </si>
  <si>
    <t>46 Greywell Road</t>
  </si>
  <si>
    <t>Leigh Park</t>
  </si>
  <si>
    <t>Havant</t>
  </si>
  <si>
    <t xml:space="preserve">PO9 5AL                  </t>
  </si>
  <si>
    <t xml:space="preserve">023 92471781                            </t>
  </si>
  <si>
    <t>FA824</t>
  </si>
  <si>
    <t>9 Victoria Road</t>
  </si>
  <si>
    <t xml:space="preserve">SO19 9DY                 </t>
  </si>
  <si>
    <t xml:space="preserve">02380 448394                            </t>
  </si>
  <si>
    <t>FA919</t>
  </si>
  <si>
    <t>15-17 Victoria Road</t>
  </si>
  <si>
    <t xml:space="preserve">02380 447100                            </t>
  </si>
  <si>
    <t>FCC36</t>
  </si>
  <si>
    <t>34 Guinea Court</t>
  </si>
  <si>
    <t>Chineham North</t>
  </si>
  <si>
    <t xml:space="preserve">RG24 8XJ                 </t>
  </si>
  <si>
    <t xml:space="preserve">01256 479338                            </t>
  </si>
  <si>
    <t>FCC52</t>
  </si>
  <si>
    <t>Dibend Limited</t>
  </si>
  <si>
    <t>Fareham Pharmacy</t>
  </si>
  <si>
    <t>95 Highlands Road</t>
  </si>
  <si>
    <t>Fareham</t>
  </si>
  <si>
    <t xml:space="preserve">PO15 6HZ                 </t>
  </si>
  <si>
    <t xml:space="preserve">01329 282879                            </t>
  </si>
  <si>
    <t>FCC65</t>
  </si>
  <si>
    <t>61 Charlton Road</t>
  </si>
  <si>
    <t>Andover</t>
  </si>
  <si>
    <t xml:space="preserve">SP10 3JY                 </t>
  </si>
  <si>
    <t xml:space="preserve">01264 323844                            </t>
  </si>
  <si>
    <t>2002-01-03</t>
  </si>
  <si>
    <t>FCD94</t>
  </si>
  <si>
    <t>Leigh Park Pharmacy Limited</t>
  </si>
  <si>
    <t>Davies Chemists</t>
  </si>
  <si>
    <t>12 West Street</t>
  </si>
  <si>
    <t xml:space="preserve">PO9 1PF                  </t>
  </si>
  <si>
    <t xml:space="preserve">02392 483146                            </t>
  </si>
  <si>
    <t>FCE94</t>
  </si>
  <si>
    <t>D2h Solutions Ltd</t>
  </si>
  <si>
    <t>Integro Pharmacy</t>
  </si>
  <si>
    <t>Unit 4 The Alpha Centre</t>
  </si>
  <si>
    <t>North Lane</t>
  </si>
  <si>
    <t xml:space="preserve">GU12 4RG                 </t>
  </si>
  <si>
    <t xml:space="preserve">01252 447266                            </t>
  </si>
  <si>
    <t>FCF95</t>
  </si>
  <si>
    <t>92 Kingston Crescent</t>
  </si>
  <si>
    <t xml:space="preserve">PO2 8AL                  </t>
  </si>
  <si>
    <t xml:space="preserve">02392 663017                            </t>
  </si>
  <si>
    <t>FCG62</t>
  </si>
  <si>
    <t>Yarrow Road</t>
  </si>
  <si>
    <t>Mannings Heath</t>
  </si>
  <si>
    <t xml:space="preserve">BH12 4NX                 </t>
  </si>
  <si>
    <t xml:space="preserve">01202 457447                            </t>
  </si>
  <si>
    <t>FCG63</t>
  </si>
  <si>
    <t>Haynote LTD</t>
  </si>
  <si>
    <t>Vernons Chemist</t>
  </si>
  <si>
    <t>41 Lower Newport Road</t>
  </si>
  <si>
    <t xml:space="preserve">GU12 4QB                 </t>
  </si>
  <si>
    <t>FCH83</t>
  </si>
  <si>
    <t>J C L (U.K.) Ltd</t>
  </si>
  <si>
    <t>Lalys Chemists</t>
  </si>
  <si>
    <t>3 - 5 Kingston Road</t>
  </si>
  <si>
    <t xml:space="preserve">PO1 5RX                  </t>
  </si>
  <si>
    <t xml:space="preserve">02392 831112                            </t>
  </si>
  <si>
    <t>FCJ43</t>
  </si>
  <si>
    <t>Rkhem LTD</t>
  </si>
  <si>
    <t>Boyatt Pharmacy</t>
  </si>
  <si>
    <t>Local Shopping Centre</t>
  </si>
  <si>
    <t>Shakespeare Road</t>
  </si>
  <si>
    <t>Eastleigh</t>
  </si>
  <si>
    <t xml:space="preserve">SO50 4QP                 </t>
  </si>
  <si>
    <t xml:space="preserve">023 80653003                            </t>
  </si>
  <si>
    <t>FCJ53</t>
  </si>
  <si>
    <t>Sturminster Newton</t>
  </si>
  <si>
    <t xml:space="preserve">DT10 1AS                 </t>
  </si>
  <si>
    <t xml:space="preserve">01258 472426                            </t>
  </si>
  <si>
    <t>FCK30</t>
  </si>
  <si>
    <t>194 - 204 Commercial Road</t>
  </si>
  <si>
    <t xml:space="preserve">PO1 1HB                  </t>
  </si>
  <si>
    <t>FCM02</t>
  </si>
  <si>
    <t>446 Kinson Road</t>
  </si>
  <si>
    <t>Kinson</t>
  </si>
  <si>
    <t xml:space="preserve">BH10 5EY                 </t>
  </si>
  <si>
    <t xml:space="preserve">01202 573363                            </t>
  </si>
  <si>
    <t>FCM76</t>
  </si>
  <si>
    <t>Wessex Pharmacies Ltd</t>
  </si>
  <si>
    <t>Lanehouse Rocks Rd</t>
  </si>
  <si>
    <t>Weymouth</t>
  </si>
  <si>
    <t xml:space="preserve">DT4 9DJ                  </t>
  </si>
  <si>
    <t xml:space="preserve">01305 783287                            </t>
  </si>
  <si>
    <t>FCM84</t>
  </si>
  <si>
    <t>1 Middle Park Way</t>
  </si>
  <si>
    <t xml:space="preserve">PO9 4AB                  </t>
  </si>
  <si>
    <t xml:space="preserve">023 92483831                            </t>
  </si>
  <si>
    <t>FCP29</t>
  </si>
  <si>
    <t>Kelmshott Arcade</t>
  </si>
  <si>
    <t>Branksomewood Road</t>
  </si>
  <si>
    <t xml:space="preserve">GU51 4JS                 </t>
  </si>
  <si>
    <t xml:space="preserve">01252 626580                            </t>
  </si>
  <si>
    <t>1998-01-03</t>
  </si>
  <si>
    <t>FCP93</t>
  </si>
  <si>
    <t>Aunpharma Limited</t>
  </si>
  <si>
    <t>14 Maud Road</t>
  </si>
  <si>
    <t>Dorchester</t>
  </si>
  <si>
    <t xml:space="preserve">DT1 2LW                  </t>
  </si>
  <si>
    <t xml:space="preserve">01305 264012                            </t>
  </si>
  <si>
    <t>FC009</t>
  </si>
  <si>
    <t>C/O The Dolphin Centre</t>
  </si>
  <si>
    <t>190-196 High Street</t>
  </si>
  <si>
    <t xml:space="preserve">BH15 1SX                 </t>
  </si>
  <si>
    <t xml:space="preserve">01202 681377                            </t>
  </si>
  <si>
    <t>FC531</t>
  </si>
  <si>
    <t>Quay Street</t>
  </si>
  <si>
    <t xml:space="preserve">PO16 0NA                 </t>
  </si>
  <si>
    <t>FC757</t>
  </si>
  <si>
    <t>New Milton</t>
  </si>
  <si>
    <t xml:space="preserve">BH25 6HY                 </t>
  </si>
  <si>
    <t xml:space="preserve">01425 610359                            </t>
  </si>
  <si>
    <t>FC787</t>
  </si>
  <si>
    <t>Willems Park</t>
  </si>
  <si>
    <t>Wellington Avenue</t>
  </si>
  <si>
    <t>Aldershot, Hampshire</t>
  </si>
  <si>
    <t xml:space="preserve">GU11 1SQ                 </t>
  </si>
  <si>
    <t>1994-04-19</t>
  </si>
  <si>
    <t>FDA03</t>
  </si>
  <si>
    <t>12-13 Cornhill</t>
  </si>
  <si>
    <t xml:space="preserve">DT1 1BQ                  </t>
  </si>
  <si>
    <t xml:space="preserve">01305 264340                            </t>
  </si>
  <si>
    <t>FDC03</t>
  </si>
  <si>
    <t>Sangha S S</t>
  </si>
  <si>
    <t>Sangha Pharmacy Ltd</t>
  </si>
  <si>
    <t>48 Thornhill Park Road</t>
  </si>
  <si>
    <t xml:space="preserve">SO18 5TQ                 </t>
  </si>
  <si>
    <t xml:space="preserve">02380 462333                            </t>
  </si>
  <si>
    <t>FDC52</t>
  </si>
  <si>
    <t>17 Adelaide Road</t>
  </si>
  <si>
    <t xml:space="preserve">SP10 1HF                 </t>
  </si>
  <si>
    <t xml:space="preserve">01264 332264                            </t>
  </si>
  <si>
    <t>2007-04-09</t>
  </si>
  <si>
    <t>FDC67</t>
  </si>
  <si>
    <t>Anstey Road Business Limited</t>
  </si>
  <si>
    <t>Anstey Road Pharmacy</t>
  </si>
  <si>
    <t>Alton Health Centre</t>
  </si>
  <si>
    <t>Anstey Road</t>
  </si>
  <si>
    <t>Alton</t>
  </si>
  <si>
    <t xml:space="preserve">GU34 2QX                 </t>
  </si>
  <si>
    <t>2012-01-02</t>
  </si>
  <si>
    <t>FDD63</t>
  </si>
  <si>
    <t>182 Nobes Ave</t>
  </si>
  <si>
    <t>Bridgemary</t>
  </si>
  <si>
    <t>Gosport</t>
  </si>
  <si>
    <t xml:space="preserve">PO13 0HY                 </t>
  </si>
  <si>
    <t xml:space="preserve">01392 280528                            </t>
  </si>
  <si>
    <t>FDF26</t>
  </si>
  <si>
    <t>248 Farnborough Road</t>
  </si>
  <si>
    <t xml:space="preserve">GU14 7JW                 </t>
  </si>
  <si>
    <t xml:space="preserve">01252 540777                            </t>
  </si>
  <si>
    <t>FDF44</t>
  </si>
  <si>
    <t>The Shirley Centre</t>
  </si>
  <si>
    <t>Shirley High Stree</t>
  </si>
  <si>
    <t xml:space="preserve">SO15 5LL                 </t>
  </si>
  <si>
    <t xml:space="preserve">02380 775300                            </t>
  </si>
  <si>
    <t>FDH68</t>
  </si>
  <si>
    <t>Fair Oak Road</t>
  </si>
  <si>
    <t>Fair Oak</t>
  </si>
  <si>
    <t>Nr Eastleigh</t>
  </si>
  <si>
    <t xml:space="preserve">SO50 8AL                 </t>
  </si>
  <si>
    <t xml:space="preserve">023 80694845                            </t>
  </si>
  <si>
    <t>FDJ79</t>
  </si>
  <si>
    <t>Unit 20</t>
  </si>
  <si>
    <t>Wellington Centre</t>
  </si>
  <si>
    <t xml:space="preserve">GU11 1DB                 </t>
  </si>
  <si>
    <t xml:space="preserve">01252 317285                            </t>
  </si>
  <si>
    <t>FDL08</t>
  </si>
  <si>
    <t>16 Walpole Road</t>
  </si>
  <si>
    <t xml:space="preserve">PO12 1NQ                 </t>
  </si>
  <si>
    <t xml:space="preserve">02392 583072                            </t>
  </si>
  <si>
    <t>FDL19</t>
  </si>
  <si>
    <t>Castlepoint Centre</t>
  </si>
  <si>
    <t xml:space="preserve">BH8 9UW                  </t>
  </si>
  <si>
    <t xml:space="preserve">01202 531313                            </t>
  </si>
  <si>
    <t>FDN99</t>
  </si>
  <si>
    <t>5 Linkway Parade</t>
  </si>
  <si>
    <t>Courtmoor</t>
  </si>
  <si>
    <t xml:space="preserve">GU52 7UL                 </t>
  </si>
  <si>
    <t xml:space="preserve">01252 615582                            </t>
  </si>
  <si>
    <t>FDP17</t>
  </si>
  <si>
    <t>Hamble Pharmacy</t>
  </si>
  <si>
    <t>7 Coronation Parade</t>
  </si>
  <si>
    <t>Hamble</t>
  </si>
  <si>
    <t xml:space="preserve">SO31 4JT                 </t>
  </si>
  <si>
    <t xml:space="preserve">023 80454996                            </t>
  </si>
  <si>
    <t>FDQ15</t>
  </si>
  <si>
    <t>4 Old Milton Green Parade</t>
  </si>
  <si>
    <t>Christchurch Road</t>
  </si>
  <si>
    <t xml:space="preserve">BH25 6QA                 </t>
  </si>
  <si>
    <t xml:space="preserve">01425 613222                            </t>
  </si>
  <si>
    <t>FDR19</t>
  </si>
  <si>
    <t>12 Southbourne Grove</t>
  </si>
  <si>
    <t xml:space="preserve">BH6 3QZ                  </t>
  </si>
  <si>
    <t xml:space="preserve">01202 428181                            </t>
  </si>
  <si>
    <t>FDR54</t>
  </si>
  <si>
    <t>2 &amp; 3 High Street</t>
  </si>
  <si>
    <t>Ashley Heath</t>
  </si>
  <si>
    <t>Nr Ringwood</t>
  </si>
  <si>
    <t xml:space="preserve">BH24 2HP                 </t>
  </si>
  <si>
    <t xml:space="preserve">01425 470982                            </t>
  </si>
  <si>
    <t>FDV33</t>
  </si>
  <si>
    <t>292-294 London Road</t>
  </si>
  <si>
    <t>Waterlooville</t>
  </si>
  <si>
    <t xml:space="preserve">PO7 7DS                  </t>
  </si>
  <si>
    <t>FDW35</t>
  </si>
  <si>
    <t>Forest Medical Services Ltd</t>
  </si>
  <si>
    <t>Headley Pharmacy</t>
  </si>
  <si>
    <t>Headley</t>
  </si>
  <si>
    <t>Nr Bordon</t>
  </si>
  <si>
    <t xml:space="preserve">GU35 8LH                 </t>
  </si>
  <si>
    <t xml:space="preserve">01428 717593                            </t>
  </si>
  <si>
    <t>2008-12-08</t>
  </si>
  <si>
    <t>FDX02</t>
  </si>
  <si>
    <t>1 Salisbury Street</t>
  </si>
  <si>
    <t>Fordingbridge</t>
  </si>
  <si>
    <t xml:space="preserve">SP6 1AB                  </t>
  </si>
  <si>
    <t xml:space="preserve">01425 652300                            </t>
  </si>
  <si>
    <t>FDX82</t>
  </si>
  <si>
    <t>Swanage</t>
  </si>
  <si>
    <t xml:space="preserve">BH19 1AF                 </t>
  </si>
  <si>
    <t xml:space="preserve">01929 422115                            </t>
  </si>
  <si>
    <t>FD058</t>
  </si>
  <si>
    <t>Js Chemists Ltd</t>
  </si>
  <si>
    <t>Canford Cliffs Pharmacy</t>
  </si>
  <si>
    <t>28 Haven Road</t>
  </si>
  <si>
    <t>Canford Cliffs</t>
  </si>
  <si>
    <t xml:space="preserve">BH13 7LP                 </t>
  </si>
  <si>
    <t xml:space="preserve">01202 700709                            </t>
  </si>
  <si>
    <t>FD183</t>
  </si>
  <si>
    <t>Trimak Limited</t>
  </si>
  <si>
    <t>Cowplain Pharmacy</t>
  </si>
  <si>
    <t>26-30 London Road</t>
  </si>
  <si>
    <t>Cowplain</t>
  </si>
  <si>
    <t xml:space="preserve">PO8 8DL                  </t>
  </si>
  <si>
    <t xml:space="preserve">02392 255777                            </t>
  </si>
  <si>
    <t>FD286</t>
  </si>
  <si>
    <t>31-37 Chantry Centre</t>
  </si>
  <si>
    <t xml:space="preserve">SP10 1LT                 </t>
  </si>
  <si>
    <t>FD327</t>
  </si>
  <si>
    <t>River  Way</t>
  </si>
  <si>
    <t xml:space="preserve">SP10 1UZ                 </t>
  </si>
  <si>
    <t xml:space="preserve">01264 820447                            </t>
  </si>
  <si>
    <t>FD379</t>
  </si>
  <si>
    <t>Stephens PJ</t>
  </si>
  <si>
    <t>Blackthorn Pharmacy</t>
  </si>
  <si>
    <t>Blackthorn Health Centre</t>
  </si>
  <si>
    <t>Satchell Lane</t>
  </si>
  <si>
    <t xml:space="preserve">SO31 4NQ                 </t>
  </si>
  <si>
    <t xml:space="preserve">02380 453311                            </t>
  </si>
  <si>
    <t>1997-07-03</t>
  </si>
  <si>
    <t>FD490</t>
  </si>
  <si>
    <t xml:space="preserve">GU34 1ET                 </t>
  </si>
  <si>
    <t>FD572</t>
  </si>
  <si>
    <t>Lyndhurst</t>
  </si>
  <si>
    <t xml:space="preserve">SO43 7BG                 </t>
  </si>
  <si>
    <t xml:space="preserve">023 80282630                            </t>
  </si>
  <si>
    <t>FD615</t>
  </si>
  <si>
    <t>Oslond LTD</t>
  </si>
  <si>
    <t>Goldchem Pharmacy</t>
  </si>
  <si>
    <t>147-147a Albert Road</t>
  </si>
  <si>
    <t>FD630</t>
  </si>
  <si>
    <t>3 Darby Green Parade</t>
  </si>
  <si>
    <t>Blackwater</t>
  </si>
  <si>
    <t>Nr.Camberley</t>
  </si>
  <si>
    <t xml:space="preserve">GU17 0DW                 </t>
  </si>
  <si>
    <t xml:space="preserve">01252 870685                            </t>
  </si>
  <si>
    <t>FD663</t>
  </si>
  <si>
    <t>11 Leigh Road</t>
  </si>
  <si>
    <t xml:space="preserve">SO50 9FF                 </t>
  </si>
  <si>
    <t xml:space="preserve">02380 612485                            </t>
  </si>
  <si>
    <t>FD758</t>
  </si>
  <si>
    <t>Wellington Pharmacy</t>
  </si>
  <si>
    <t xml:space="preserve">GU11 1BH                 </t>
  </si>
  <si>
    <t xml:space="preserve">01252 332551                            </t>
  </si>
  <si>
    <t>FD818</t>
  </si>
  <si>
    <t>2 Lavender Road</t>
  </si>
  <si>
    <t xml:space="preserve">PO7 8NS                  </t>
  </si>
  <si>
    <t xml:space="preserve">023 92230033                            </t>
  </si>
  <si>
    <t>FD932</t>
  </si>
  <si>
    <t>95 Bury Road</t>
  </si>
  <si>
    <t xml:space="preserve">PO12 3PR                 </t>
  </si>
  <si>
    <t xml:space="preserve">02392 582810                            </t>
  </si>
  <si>
    <t>FEC17</t>
  </si>
  <si>
    <t>Chase Pharmacy</t>
  </si>
  <si>
    <t>Forest Surgery</t>
  </si>
  <si>
    <t>60 Forest Road</t>
  </si>
  <si>
    <t>Bordon</t>
  </si>
  <si>
    <t xml:space="preserve">GU35 0BP                 </t>
  </si>
  <si>
    <t xml:space="preserve">01420 477714                            </t>
  </si>
  <si>
    <t>FEH15</t>
  </si>
  <si>
    <t>12a-13 Burlington Arcade</t>
  </si>
  <si>
    <t>72-76 Old Christchurch Rd</t>
  </si>
  <si>
    <t xml:space="preserve">BH1 1LL                  </t>
  </si>
  <si>
    <t xml:space="preserve">01202 552053                            </t>
  </si>
  <si>
    <t>FEH72</t>
  </si>
  <si>
    <t>315 Wimborne Road</t>
  </si>
  <si>
    <t>Oakdale</t>
  </si>
  <si>
    <t xml:space="preserve">BH15 3DH                 </t>
  </si>
  <si>
    <t xml:space="preserve">01202 675329                            </t>
  </si>
  <si>
    <t>FEJ13</t>
  </si>
  <si>
    <t>Brook Retail Ltd</t>
  </si>
  <si>
    <t>8 Westbrook Centre</t>
  </si>
  <si>
    <t>Grassmere Way</t>
  </si>
  <si>
    <t xml:space="preserve">PO7 8SE                  </t>
  </si>
  <si>
    <t xml:space="preserve">02392 263015                            </t>
  </si>
  <si>
    <t>FEJ83</t>
  </si>
  <si>
    <t>129 Eastney Road</t>
  </si>
  <si>
    <t xml:space="preserve">PO4 8DZ                  </t>
  </si>
  <si>
    <t xml:space="preserve">02392 731814                            </t>
  </si>
  <si>
    <t>FEK34</t>
  </si>
  <si>
    <t>Mr Philip Harris</t>
  </si>
  <si>
    <t>Bassil Chemist</t>
  </si>
  <si>
    <t>55a Bedford Place</t>
  </si>
  <si>
    <t xml:space="preserve">SO15 2DT                 </t>
  </si>
  <si>
    <t xml:space="preserve">02380 322458                            </t>
  </si>
  <si>
    <t>2004-11-23</t>
  </si>
  <si>
    <t>FEL30</t>
  </si>
  <si>
    <t>89-90 High Street</t>
  </si>
  <si>
    <t>Lymington</t>
  </si>
  <si>
    <t xml:space="preserve">SO41 9AN                 </t>
  </si>
  <si>
    <t xml:space="preserve">01590 673097                            </t>
  </si>
  <si>
    <t>FEL77</t>
  </si>
  <si>
    <t>119 Long Lane</t>
  </si>
  <si>
    <t>Holbury</t>
  </si>
  <si>
    <t xml:space="preserve">SO45 2NZ                 </t>
  </si>
  <si>
    <t xml:space="preserve">02380 891155                            </t>
  </si>
  <si>
    <t>FEP19</t>
  </si>
  <si>
    <t>Easton Lane</t>
  </si>
  <si>
    <t>Winchester</t>
  </si>
  <si>
    <t xml:space="preserve">SO23 7RS                 </t>
  </si>
  <si>
    <t>FEQ08</t>
  </si>
  <si>
    <t>25 London Road</t>
  </si>
  <si>
    <t xml:space="preserve">PO2 0BQ                  </t>
  </si>
  <si>
    <t>FER36</t>
  </si>
  <si>
    <t>Hj Everett (Chemist) Limited</t>
  </si>
  <si>
    <t>44 Bridge Road</t>
  </si>
  <si>
    <t>Park Gate</t>
  </si>
  <si>
    <t xml:space="preserve">SO31 7GF                 </t>
  </si>
  <si>
    <t xml:space="preserve">01489 573147                            </t>
  </si>
  <si>
    <t>FET00</t>
  </si>
  <si>
    <t>2-3 Homehill House</t>
  </si>
  <si>
    <t xml:space="preserve">BH25 6HX                 </t>
  </si>
  <si>
    <t xml:space="preserve">01425 619911                            </t>
  </si>
  <si>
    <t>1999-06-02</t>
  </si>
  <si>
    <t>FEV03</t>
  </si>
  <si>
    <t>West Quay Retail Park</t>
  </si>
  <si>
    <t xml:space="preserve">SO15 1BA                 </t>
  </si>
  <si>
    <t xml:space="preserve">02380 335622                            </t>
  </si>
  <si>
    <t>2007-08-15</t>
  </si>
  <si>
    <t>FEV14</t>
  </si>
  <si>
    <t>9 St.James' Road</t>
  </si>
  <si>
    <t xml:space="preserve">SO15 5FB                 </t>
  </si>
  <si>
    <t xml:space="preserve">023 80780440                            </t>
  </si>
  <si>
    <t>FEW22</t>
  </si>
  <si>
    <t>95 Hiltingbury Road</t>
  </si>
  <si>
    <t>Nr.Eastleigh</t>
  </si>
  <si>
    <t xml:space="preserve">SO53 5NQ                 </t>
  </si>
  <si>
    <t xml:space="preserve">02380 253063                            </t>
  </si>
  <si>
    <t>FEW25</t>
  </si>
  <si>
    <t>2-3 The Hook Parade</t>
  </si>
  <si>
    <t xml:space="preserve">RG27 9HB                 </t>
  </si>
  <si>
    <t xml:space="preserve">01256 762497                            </t>
  </si>
  <si>
    <t>FEX31</t>
  </si>
  <si>
    <t>Pillbox Chemists Limited</t>
  </si>
  <si>
    <t>Overton Pharmacy</t>
  </si>
  <si>
    <t>4 Winchester Street</t>
  </si>
  <si>
    <t>Overton</t>
  </si>
  <si>
    <t xml:space="preserve">RG25 3HS                 </t>
  </si>
  <si>
    <t>FEX57</t>
  </si>
  <si>
    <t>Hampshire Pharmaceutical Ltd</t>
  </si>
  <si>
    <t>3 The Green</t>
  </si>
  <si>
    <t>Stubbington</t>
  </si>
  <si>
    <t xml:space="preserve">PO14 2JQ                 </t>
  </si>
  <si>
    <t>FEY52</t>
  </si>
  <si>
    <t>12 West End Road</t>
  </si>
  <si>
    <t>Bitterne</t>
  </si>
  <si>
    <t xml:space="preserve">SO18 6TG                 </t>
  </si>
  <si>
    <t xml:space="preserve">02380 449352                            </t>
  </si>
  <si>
    <t>FE034</t>
  </si>
  <si>
    <t>Westlands Medical Centre</t>
  </si>
  <si>
    <t>20b Westlands Grove</t>
  </si>
  <si>
    <t>Portchester</t>
  </si>
  <si>
    <t xml:space="preserve">PO16 9AE                 </t>
  </si>
  <si>
    <t xml:space="preserve">02392 210553                            </t>
  </si>
  <si>
    <t>FE199</t>
  </si>
  <si>
    <t>Sway Pharmacy</t>
  </si>
  <si>
    <t>Sway</t>
  </si>
  <si>
    <t xml:space="preserve">SO41 6BA                 </t>
  </si>
  <si>
    <t xml:space="preserve">01590 682225                            </t>
  </si>
  <si>
    <t>FE320</t>
  </si>
  <si>
    <t>Leo Supermarket</t>
  </si>
  <si>
    <t>Kings Road West</t>
  </si>
  <si>
    <t xml:space="preserve">BH19 1ER                 </t>
  </si>
  <si>
    <t xml:space="preserve">01929 422538                            </t>
  </si>
  <si>
    <t>1995-05-15</t>
  </si>
  <si>
    <t>FE379</t>
  </si>
  <si>
    <t>Arrowedge LTD</t>
  </si>
  <si>
    <t>Arrowedge Pharmacy</t>
  </si>
  <si>
    <t>12 Neighbourhood Centre</t>
  </si>
  <si>
    <t>Culliford Crescent</t>
  </si>
  <si>
    <t>Canford Heath, Poole</t>
  </si>
  <si>
    <t xml:space="preserve">BH17 9DW                 </t>
  </si>
  <si>
    <t xml:space="preserve">01202 691357                            </t>
  </si>
  <si>
    <t>FE436</t>
  </si>
  <si>
    <t>Falkland Pharmacy</t>
  </si>
  <si>
    <t>1 Falkland Court</t>
  </si>
  <si>
    <t xml:space="preserve">SO53 3GA                 </t>
  </si>
  <si>
    <t xml:space="preserve">023 80254344                            </t>
  </si>
  <si>
    <t>FE591</t>
  </si>
  <si>
    <t>Unit 3, Sainsbury Complex</t>
  </si>
  <si>
    <t>Badgers Farm</t>
  </si>
  <si>
    <t xml:space="preserve">SO22 4QB                 </t>
  </si>
  <si>
    <t xml:space="preserve">01962 868641                            </t>
  </si>
  <si>
    <t>2001-09-10</t>
  </si>
  <si>
    <t>FE691</t>
  </si>
  <si>
    <t>62 Poole Road</t>
  </si>
  <si>
    <t xml:space="preserve">BH4 9DZ                  </t>
  </si>
  <si>
    <t xml:space="preserve">01202 763539                            </t>
  </si>
  <si>
    <t>FE707</t>
  </si>
  <si>
    <t>9-11 Mengham Road</t>
  </si>
  <si>
    <t>Hayling Island</t>
  </si>
  <si>
    <t xml:space="preserve">PO11 9BG                 </t>
  </si>
  <si>
    <t xml:space="preserve">02392 463646                            </t>
  </si>
  <si>
    <t>FE714</t>
  </si>
  <si>
    <t>Williams Pharmacy</t>
  </si>
  <si>
    <t>40-41 Victoria Road</t>
  </si>
  <si>
    <t>Netley Abbey</t>
  </si>
  <si>
    <t xml:space="preserve">SO31 5DQ                 </t>
  </si>
  <si>
    <t xml:space="preserve">02380 453200                            </t>
  </si>
  <si>
    <t>FE880</t>
  </si>
  <si>
    <t>Lee-On-Solent</t>
  </si>
  <si>
    <t xml:space="preserve">PO13 9BU                 </t>
  </si>
  <si>
    <t xml:space="preserve">02392 550252                            </t>
  </si>
  <si>
    <t>2003-12-27</t>
  </si>
  <si>
    <t>FE925</t>
  </si>
  <si>
    <t>Unit 1 Mitre Court</t>
  </si>
  <si>
    <t>Bishopfield Road</t>
  </si>
  <si>
    <t xml:space="preserve">PO14 1LN                 </t>
  </si>
  <si>
    <t xml:space="preserve">01329 235507                            </t>
  </si>
  <si>
    <t>FE957</t>
  </si>
  <si>
    <t>14 Elm Grove</t>
  </si>
  <si>
    <t xml:space="preserve">PO11 9EF                 </t>
  </si>
  <si>
    <t xml:space="preserve">02392 463023                            </t>
  </si>
  <si>
    <t>FFA03</t>
  </si>
  <si>
    <t>1-3 Station Rd</t>
  </si>
  <si>
    <t xml:space="preserve">BH19 1AB                 </t>
  </si>
  <si>
    <t xml:space="preserve">01929 422096                            </t>
  </si>
  <si>
    <t>FFA35</t>
  </si>
  <si>
    <t>9 Bank Chambers</t>
  </si>
  <si>
    <t>Penn Hill Avenue</t>
  </si>
  <si>
    <t>Parkstone Poole</t>
  </si>
  <si>
    <t xml:space="preserve">BH14 9NB                 </t>
  </si>
  <si>
    <t xml:space="preserve">01202 748304                            </t>
  </si>
  <si>
    <t>FFC01</t>
  </si>
  <si>
    <t>2 The Broadway</t>
  </si>
  <si>
    <t>Midanbury</t>
  </si>
  <si>
    <t xml:space="preserve">SO18 4QD                 </t>
  </si>
  <si>
    <t xml:space="preserve">02380 555794                            </t>
  </si>
  <si>
    <t>FFC04</t>
  </si>
  <si>
    <t>Unit 1 Weeke Gate</t>
  </si>
  <si>
    <t>Stockbridge Road</t>
  </si>
  <si>
    <t xml:space="preserve">SO22 6EL                 </t>
  </si>
  <si>
    <t xml:space="preserve">01962 842180                            </t>
  </si>
  <si>
    <t>FFD45</t>
  </si>
  <si>
    <t>201 Oakridge Road</t>
  </si>
  <si>
    <t xml:space="preserve">RG21 5TA                 </t>
  </si>
  <si>
    <t xml:space="preserve">01256 464540                            </t>
  </si>
  <si>
    <t>FFD80</t>
  </si>
  <si>
    <t>Tollbar Way</t>
  </si>
  <si>
    <t>Hedge End</t>
  </si>
  <si>
    <t>Nr Southampton</t>
  </si>
  <si>
    <t xml:space="preserve">SO30 2UH                 </t>
  </si>
  <si>
    <t xml:space="preserve">01489 798594                            </t>
  </si>
  <si>
    <t>FFE58</t>
  </si>
  <si>
    <t>Ferndown Pharmacy Ltd</t>
  </si>
  <si>
    <t>Ferndown Pharmacy</t>
  </si>
  <si>
    <t>487 Ringwood Road</t>
  </si>
  <si>
    <t xml:space="preserve">BH22 9AG                 </t>
  </si>
  <si>
    <t xml:space="preserve">01202 892666                            </t>
  </si>
  <si>
    <t>2008-03-08</t>
  </si>
  <si>
    <t>FFF85</t>
  </si>
  <si>
    <t>3 Winklebury Centre</t>
  </si>
  <si>
    <t>Winklebury Way</t>
  </si>
  <si>
    <t xml:space="preserve">RG23 8BU                 </t>
  </si>
  <si>
    <t xml:space="preserve">01256 328328                            </t>
  </si>
  <si>
    <t>FFG18</t>
  </si>
  <si>
    <t>1 The Hundred</t>
  </si>
  <si>
    <t xml:space="preserve">SO51 8GD                 </t>
  </si>
  <si>
    <t xml:space="preserve">01794 513143                            </t>
  </si>
  <si>
    <t>FFH97</t>
  </si>
  <si>
    <t>10 The Hundred</t>
  </si>
  <si>
    <t xml:space="preserve">SO51 8BW                 </t>
  </si>
  <si>
    <t xml:space="preserve">01794 513314                            </t>
  </si>
  <si>
    <t>FFL97</t>
  </si>
  <si>
    <t>Queens Parade</t>
  </si>
  <si>
    <t>157 Privett Road</t>
  </si>
  <si>
    <t xml:space="preserve">PO12 3SS                 </t>
  </si>
  <si>
    <t xml:space="preserve">02392 581763                            </t>
  </si>
  <si>
    <t>FFM89</t>
  </si>
  <si>
    <t>Westmead</t>
  </si>
  <si>
    <t xml:space="preserve">GU14 7LT                 </t>
  </si>
  <si>
    <t xml:space="preserve">01252 513131                            </t>
  </si>
  <si>
    <t>1998-12-21</t>
  </si>
  <si>
    <t>FFP06</t>
  </si>
  <si>
    <t>Commercial Centre</t>
  </si>
  <si>
    <t>Anchorage Road</t>
  </si>
  <si>
    <t xml:space="preserve">PO3 5UH                  </t>
  </si>
  <si>
    <t xml:space="preserve">02392 693629                            </t>
  </si>
  <si>
    <t>FFQ17</t>
  </si>
  <si>
    <t>162-166 Fawcett Road</t>
  </si>
  <si>
    <t xml:space="preserve">PO4 0DW                  </t>
  </si>
  <si>
    <t xml:space="preserve">02392 781400                            </t>
  </si>
  <si>
    <t>FFQ60</t>
  </si>
  <si>
    <t>Waterside Health Centre</t>
  </si>
  <si>
    <t>Beaulieu Road</t>
  </si>
  <si>
    <t xml:space="preserve">SO45 5WX                 </t>
  </si>
  <si>
    <t xml:space="preserve">02380 845254                            </t>
  </si>
  <si>
    <t>FFR00</t>
  </si>
  <si>
    <t>The Bosmere Medical Ctr</t>
  </si>
  <si>
    <t>Solent Road</t>
  </si>
  <si>
    <t xml:space="preserve">PO9 1DQ                  </t>
  </si>
  <si>
    <t xml:space="preserve">02392 481721                            </t>
  </si>
  <si>
    <t>FFR02</t>
  </si>
  <si>
    <t>130-132 High Street</t>
  </si>
  <si>
    <t>Lee-On-The-Solent</t>
  </si>
  <si>
    <t xml:space="preserve">PO13 9DD                 </t>
  </si>
  <si>
    <t xml:space="preserve">02392 550121                            </t>
  </si>
  <si>
    <t>1997-06-29</t>
  </si>
  <si>
    <t>FFR83</t>
  </si>
  <si>
    <t>5 Shakespeare Avenue</t>
  </si>
  <si>
    <t xml:space="preserve">SP10 3DR                 </t>
  </si>
  <si>
    <t xml:space="preserve">01264 339951                            </t>
  </si>
  <si>
    <t>FFW41</t>
  </si>
  <si>
    <t>187-189 Eastney Road</t>
  </si>
  <si>
    <t xml:space="preserve">PO4 8EA                  </t>
  </si>
  <si>
    <t xml:space="preserve">02392 734999                            </t>
  </si>
  <si>
    <t>FFW83</t>
  </si>
  <si>
    <t>Flagship (Dorset) Ltd</t>
  </si>
  <si>
    <t>Beaminster Pharmacy</t>
  </si>
  <si>
    <t>20 Hogshill Street</t>
  </si>
  <si>
    <t>Beaminster</t>
  </si>
  <si>
    <t xml:space="preserve">DT8 3AA                  </t>
  </si>
  <si>
    <t xml:space="preserve">01308 862288                            </t>
  </si>
  <si>
    <t>FFX06</t>
  </si>
  <si>
    <t>1 Frederick Treves House</t>
  </si>
  <si>
    <t>St John Way</t>
  </si>
  <si>
    <t>Poundbury</t>
  </si>
  <si>
    <t>Dorchester, Dorset</t>
  </si>
  <si>
    <t xml:space="preserve">DT1 2FD                  </t>
  </si>
  <si>
    <t xml:space="preserve">01305 213475                            </t>
  </si>
  <si>
    <t>2007-04-10</t>
  </si>
  <si>
    <t>FFX37</t>
  </si>
  <si>
    <t>16/17 District Centre</t>
  </si>
  <si>
    <t>Lordshill</t>
  </si>
  <si>
    <t xml:space="preserve">SO16 8HY                 </t>
  </si>
  <si>
    <t xml:space="preserve">02380 737161                            </t>
  </si>
  <si>
    <t>FF129</t>
  </si>
  <si>
    <t>10a Dean Road</t>
  </si>
  <si>
    <t xml:space="preserve">SO18 6AP                 </t>
  </si>
  <si>
    <t xml:space="preserve">02380 685464                            </t>
  </si>
  <si>
    <t>FF445</t>
  </si>
  <si>
    <t>Boscombe Springbourne Hc</t>
  </si>
  <si>
    <t>66-68 Palmerston Road</t>
  </si>
  <si>
    <t>Boscombe, Bournemouth</t>
  </si>
  <si>
    <t xml:space="preserve">BH1 4JT                  </t>
  </si>
  <si>
    <t xml:space="preserve">01202 394824                            </t>
  </si>
  <si>
    <t>FF509</t>
  </si>
  <si>
    <t>81-82 St Mary St</t>
  </si>
  <si>
    <t xml:space="preserve">DT4 8PJ                  </t>
  </si>
  <si>
    <t xml:space="preserve">01305 785076                            </t>
  </si>
  <si>
    <t>FF708</t>
  </si>
  <si>
    <t>19-29 Above Bar Street</t>
  </si>
  <si>
    <t xml:space="preserve">SO14 7DX                 </t>
  </si>
  <si>
    <t xml:space="preserve">02380 333983                            </t>
  </si>
  <si>
    <t>FF719</t>
  </si>
  <si>
    <t>56 Sopwith Crescent</t>
  </si>
  <si>
    <t>Merley</t>
  </si>
  <si>
    <t xml:space="preserve">BH21 1SQ                 </t>
  </si>
  <si>
    <t xml:space="preserve">01202 880440                            </t>
  </si>
  <si>
    <t>FF756</t>
  </si>
  <si>
    <t>357-359 Charminster Road</t>
  </si>
  <si>
    <t xml:space="preserve">BH8 9QR                  </t>
  </si>
  <si>
    <t xml:space="preserve">01202 528766                            </t>
  </si>
  <si>
    <t>FGA77</t>
  </si>
  <si>
    <t>Portsdown Group Practice</t>
  </si>
  <si>
    <t>Crookhorn Lane</t>
  </si>
  <si>
    <t>Purbrook</t>
  </si>
  <si>
    <t xml:space="preserve">PO7 5XP                  </t>
  </si>
  <si>
    <t xml:space="preserve">023 92262185                            </t>
  </si>
  <si>
    <t>FGC16</t>
  </si>
  <si>
    <t>86 Bedhampton Road</t>
  </si>
  <si>
    <t>Bedhampton</t>
  </si>
  <si>
    <t xml:space="preserve">PO9 3EZ                  </t>
  </si>
  <si>
    <t xml:space="preserve">0239 2475350                            </t>
  </si>
  <si>
    <t>FGC36</t>
  </si>
  <si>
    <t>14 Parkstone Rd</t>
  </si>
  <si>
    <t xml:space="preserve">BH15 2PG                 </t>
  </si>
  <si>
    <t xml:space="preserve">01202 677932                            </t>
  </si>
  <si>
    <t>FGD26</t>
  </si>
  <si>
    <t>Ideal Healthcare Ltd</t>
  </si>
  <si>
    <t>Angel Pharmacy (Buxton)</t>
  </si>
  <si>
    <t>27 Buxton Road</t>
  </si>
  <si>
    <t>Rodwell</t>
  </si>
  <si>
    <t xml:space="preserve">DT4 9PQ                  </t>
  </si>
  <si>
    <t xml:space="preserve">01305 772272                            </t>
  </si>
  <si>
    <t>FGD38</t>
  </si>
  <si>
    <t>4 North Street</t>
  </si>
  <si>
    <t>Wareham</t>
  </si>
  <si>
    <t xml:space="preserve">BH20 4AF                 </t>
  </si>
  <si>
    <t xml:space="preserve">01929 552737                            </t>
  </si>
  <si>
    <t>FGD60</t>
  </si>
  <si>
    <t>Angel Pharmacy (Abbotsbury)</t>
  </si>
  <si>
    <t>173a Abbotsbury Road</t>
  </si>
  <si>
    <t xml:space="preserve">DT4 0LX                  </t>
  </si>
  <si>
    <t xml:space="preserve">01305 786787                            </t>
  </si>
  <si>
    <t>FGF50</t>
  </si>
  <si>
    <t>Elixia Healthcare Limited</t>
  </si>
  <si>
    <t>Whitewater Pharmacy</t>
  </si>
  <si>
    <t xml:space="preserve">RG27 9ED                 </t>
  </si>
  <si>
    <t xml:space="preserve">07811 261922                            </t>
  </si>
  <si>
    <t>FGJ07</t>
  </si>
  <si>
    <t>Sanpharm LTD</t>
  </si>
  <si>
    <t>Sandford Pharmacy</t>
  </si>
  <si>
    <t>19 St Helen's Road</t>
  </si>
  <si>
    <t>Sandford</t>
  </si>
  <si>
    <t xml:space="preserve">BH20 7AX                 </t>
  </si>
  <si>
    <t xml:space="preserve">01929 551164                            </t>
  </si>
  <si>
    <t>FGK85</t>
  </si>
  <si>
    <t>Medication Every Day Services Limited</t>
  </si>
  <si>
    <t>240 Chichester Road</t>
  </si>
  <si>
    <t xml:space="preserve">PO2 0AU                  </t>
  </si>
  <si>
    <t xml:space="preserve">02392 663434                            </t>
  </si>
  <si>
    <t>FGM21</t>
  </si>
  <si>
    <t>Angel Pharmacy (Southill)</t>
  </si>
  <si>
    <t>123 Radipole Lane</t>
  </si>
  <si>
    <t>Southill</t>
  </si>
  <si>
    <t xml:space="preserve">DT4 9SS                  </t>
  </si>
  <si>
    <t>FGN85</t>
  </si>
  <si>
    <t>153 Stoke Road</t>
  </si>
  <si>
    <t xml:space="preserve">PO12 1SE                 </t>
  </si>
  <si>
    <t xml:space="preserve">02392 520331                            </t>
  </si>
  <si>
    <t>FGP41</t>
  </si>
  <si>
    <t>Cosham</t>
  </si>
  <si>
    <t xml:space="preserve">PO6 3AG                  </t>
  </si>
  <si>
    <t xml:space="preserve">02392 383429                            </t>
  </si>
  <si>
    <t>1994-11-12</t>
  </si>
  <si>
    <t>FG158</t>
  </si>
  <si>
    <t>Martins Pharmacy</t>
  </si>
  <si>
    <t>39 Brookley Road</t>
  </si>
  <si>
    <t>Brockenhurst</t>
  </si>
  <si>
    <t xml:space="preserve">SO42 7RB                 </t>
  </si>
  <si>
    <t xml:space="preserve">01590 623206                            </t>
  </si>
  <si>
    <t>FG422</t>
  </si>
  <si>
    <t>21 Westbury Mall</t>
  </si>
  <si>
    <t>Fareham Shopping Centre</t>
  </si>
  <si>
    <t xml:space="preserve">PO16 0PE                 </t>
  </si>
  <si>
    <t>FG654</t>
  </si>
  <si>
    <t>Arun Sharma Chemists Limited</t>
  </si>
  <si>
    <t>Pharmacy Direct</t>
  </si>
  <si>
    <t>18 Commercial Street</t>
  </si>
  <si>
    <t xml:space="preserve">SO18 6LW                 </t>
  </si>
  <si>
    <t xml:space="preserve">023 80366095                            </t>
  </si>
  <si>
    <t>FG848</t>
  </si>
  <si>
    <t>C &amp; M Chemists Limited</t>
  </si>
  <si>
    <t>C &amp; M Chemists</t>
  </si>
  <si>
    <t>1215 Christchurch Road</t>
  </si>
  <si>
    <t>Boscombe East</t>
  </si>
  <si>
    <t xml:space="preserve">BH7 6BW                  </t>
  </si>
  <si>
    <t xml:space="preserve">01202 433698                            </t>
  </si>
  <si>
    <t>FHA52</t>
  </si>
  <si>
    <t>Buckskin Pharmacy</t>
  </si>
  <si>
    <t>Buckskin Centre</t>
  </si>
  <si>
    <t>Blackdown Close</t>
  </si>
  <si>
    <t xml:space="preserve">RG22 5AZ                 </t>
  </si>
  <si>
    <t xml:space="preserve">01256 842700                            </t>
  </si>
  <si>
    <t>FHA84</t>
  </si>
  <si>
    <t>9a Avenue Road</t>
  </si>
  <si>
    <t xml:space="preserve">BH25 5JP                 </t>
  </si>
  <si>
    <t xml:space="preserve">01425 610522                            </t>
  </si>
  <si>
    <t>FHA97</t>
  </si>
  <si>
    <t>15 Old Basing Mall</t>
  </si>
  <si>
    <t xml:space="preserve">RG21 7LW                 </t>
  </si>
  <si>
    <t>FHC36</t>
  </si>
  <si>
    <t>St.Pauls Road</t>
  </si>
  <si>
    <t xml:space="preserve">BH8 8DL                  </t>
  </si>
  <si>
    <t xml:space="preserve">01202 780502                            </t>
  </si>
  <si>
    <t>2000-02-24</t>
  </si>
  <si>
    <t>FHC47</t>
  </si>
  <si>
    <t>23 Saxon Square</t>
  </si>
  <si>
    <t>Christchurch</t>
  </si>
  <si>
    <t xml:space="preserve">BH23 1QB                 </t>
  </si>
  <si>
    <t xml:space="preserve">01202 483034                            </t>
  </si>
  <si>
    <t>FHC80</t>
  </si>
  <si>
    <t>Peacemarsh Pharmacy</t>
  </si>
  <si>
    <t>Middlefield House</t>
  </si>
  <si>
    <t>Marlott Road</t>
  </si>
  <si>
    <t xml:space="preserve">SP8 4FA                  </t>
  </si>
  <si>
    <t xml:space="preserve">01747 825481                            </t>
  </si>
  <si>
    <t>FHC86</t>
  </si>
  <si>
    <t>Newstead Road</t>
  </si>
  <si>
    <t xml:space="preserve">DT4 8JQ                  </t>
  </si>
  <si>
    <t xml:space="preserve">01305 207010                            </t>
  </si>
  <si>
    <t>FHE04</t>
  </si>
  <si>
    <t>145-147 Somers Road</t>
  </si>
  <si>
    <t xml:space="preserve">PO5 4PT                  </t>
  </si>
  <si>
    <t xml:space="preserve">02392 831911                            </t>
  </si>
  <si>
    <t>FHE37</t>
  </si>
  <si>
    <t>Rooksdown Pharmacy Limited</t>
  </si>
  <si>
    <t>Rooksdown Pharmacy</t>
  </si>
  <si>
    <t>Park Prewett Road</t>
  </si>
  <si>
    <t xml:space="preserve">RG24 9RG                 </t>
  </si>
  <si>
    <t xml:space="preserve">01256 320303                            </t>
  </si>
  <si>
    <t>2003-07-19</t>
  </si>
  <si>
    <t>FHE41</t>
  </si>
  <si>
    <t>Poole Road</t>
  </si>
  <si>
    <t>Branksome</t>
  </si>
  <si>
    <t xml:space="preserve">BH12 1AU                 </t>
  </si>
  <si>
    <t xml:space="preserve">01202 367847                            </t>
  </si>
  <si>
    <t>2010-02-13</t>
  </si>
  <si>
    <t>FHE81</t>
  </si>
  <si>
    <t>136 Purewell</t>
  </si>
  <si>
    <t xml:space="preserve">BH23 1EU                 </t>
  </si>
  <si>
    <t xml:space="preserve">01202 484840                            </t>
  </si>
  <si>
    <t>FHE91</t>
  </si>
  <si>
    <t xml:space="preserve">PO9 1TR                  </t>
  </si>
  <si>
    <t>FHE98</t>
  </si>
  <si>
    <t>Sharma A Chemists Ltd</t>
  </si>
  <si>
    <t>215 Salisbury Road</t>
  </si>
  <si>
    <t>Testwood</t>
  </si>
  <si>
    <t>Totton,Southampton</t>
  </si>
  <si>
    <t xml:space="preserve">SO40 3LL                 </t>
  </si>
  <si>
    <t xml:space="preserve">023 80870886                            </t>
  </si>
  <si>
    <t>FHF17</t>
  </si>
  <si>
    <t>44 West Street</t>
  </si>
  <si>
    <t xml:space="preserve">PO16 9UW                 </t>
  </si>
  <si>
    <t xml:space="preserve">02392 386914                            </t>
  </si>
  <si>
    <t>FHG20</t>
  </si>
  <si>
    <t>9-11 Shirley High Street</t>
  </si>
  <si>
    <t xml:space="preserve">SO15 3NJ                 </t>
  </si>
  <si>
    <t xml:space="preserve">02380 772181                            </t>
  </si>
  <si>
    <t>FHK75</t>
  </si>
  <si>
    <t>Roseview</t>
  </si>
  <si>
    <t>Rosemary Health Centre</t>
  </si>
  <si>
    <t>Rosemary Rd, Parkstone</t>
  </si>
  <si>
    <t>Poole, Dorset</t>
  </si>
  <si>
    <t xml:space="preserve">BH12 3HF                 </t>
  </si>
  <si>
    <t xml:space="preserve">01202 737489                            </t>
  </si>
  <si>
    <t>FHL51</t>
  </si>
  <si>
    <t>1 Lyndhurst Road</t>
  </si>
  <si>
    <t xml:space="preserve">BH23 4RY                 </t>
  </si>
  <si>
    <t xml:space="preserve">01425 277885                            </t>
  </si>
  <si>
    <t>FHN73</t>
  </si>
  <si>
    <t xml:space="preserve">SO45 6AG                 </t>
  </si>
  <si>
    <t xml:space="preserve">02380 842131                            </t>
  </si>
  <si>
    <t>FHQ83</t>
  </si>
  <si>
    <t>Beaufort Road Surgery</t>
  </si>
  <si>
    <t>21 Beaufort Road</t>
  </si>
  <si>
    <t>Southbourne, Bournemouth</t>
  </si>
  <si>
    <t xml:space="preserve">BH6 5AJ                  </t>
  </si>
  <si>
    <t xml:space="preserve">01202 433774                            </t>
  </si>
  <si>
    <t>FHQ95</t>
  </si>
  <si>
    <t>7-8 Market Place</t>
  </si>
  <si>
    <t xml:space="preserve">SO51 8NB                 </t>
  </si>
  <si>
    <t>2000-07-06</t>
  </si>
  <si>
    <t>FHR04</t>
  </si>
  <si>
    <t>Ronexis LTD</t>
  </si>
  <si>
    <t>Springvale Pharmacy</t>
  </si>
  <si>
    <t>18 Fraser Road</t>
  </si>
  <si>
    <t>Kings Worthy</t>
  </si>
  <si>
    <t xml:space="preserve">SO23 7PJ                 </t>
  </si>
  <si>
    <t xml:space="preserve">01962 884848                            </t>
  </si>
  <si>
    <t>FHR05</t>
  </si>
  <si>
    <t>64-66 Portsmouth Road</t>
  </si>
  <si>
    <t xml:space="preserve">SO19 9AL                 </t>
  </si>
  <si>
    <t xml:space="preserve">02380 438155                            </t>
  </si>
  <si>
    <t>FHR71</t>
  </si>
  <si>
    <t>St Luke's Pharmacy</t>
  </si>
  <si>
    <t>Goodlands House</t>
  </si>
  <si>
    <t>St Luke's Close</t>
  </si>
  <si>
    <t xml:space="preserve">SO30 2US                 </t>
  </si>
  <si>
    <t xml:space="preserve">01489 795533                            </t>
  </si>
  <si>
    <t>FHV40</t>
  </si>
  <si>
    <t>Abbey View Medical Centre</t>
  </si>
  <si>
    <t>Hawkesdene Lane</t>
  </si>
  <si>
    <t>Shaftesbury</t>
  </si>
  <si>
    <t xml:space="preserve">SP7 8DH                  </t>
  </si>
  <si>
    <t xml:space="preserve">01747 852086                            </t>
  </si>
  <si>
    <t>FHW27</t>
  </si>
  <si>
    <t>Pharmastar LTD</t>
  </si>
  <si>
    <t>Fair Oak Village Pharmacy</t>
  </si>
  <si>
    <t>37 Summerlands Road</t>
  </si>
  <si>
    <t xml:space="preserve">SO50 7AU                 </t>
  </si>
  <si>
    <t xml:space="preserve">023 80693322                            </t>
  </si>
  <si>
    <t>FHX49</t>
  </si>
  <si>
    <t>241 Portswood Road</t>
  </si>
  <si>
    <t xml:space="preserve">SO17 2NG                 </t>
  </si>
  <si>
    <t xml:space="preserve">0800 7348094                            </t>
  </si>
  <si>
    <t>FH023</t>
  </si>
  <si>
    <t>Bryant Pharmacy Ltd</t>
  </si>
  <si>
    <t>Ae Bryant</t>
  </si>
  <si>
    <t>462 Ashley Rd</t>
  </si>
  <si>
    <t>Parkstone</t>
  </si>
  <si>
    <t xml:space="preserve">BH14 0AD                 </t>
  </si>
  <si>
    <t xml:space="preserve">01202 740176                            </t>
  </si>
  <si>
    <t>1996-03-29</t>
  </si>
  <si>
    <t>FH259</t>
  </si>
  <si>
    <t>Popley</t>
  </si>
  <si>
    <t xml:space="preserve">RG24 9BW                 </t>
  </si>
  <si>
    <t xml:space="preserve">01256 327882                            </t>
  </si>
  <si>
    <t>1996-12-28</t>
  </si>
  <si>
    <t>FH405</t>
  </si>
  <si>
    <t>184b The Broadway</t>
  </si>
  <si>
    <t>Lower Blandford Road</t>
  </si>
  <si>
    <t>Broadstone</t>
  </si>
  <si>
    <t xml:space="preserve">BH18 8DP                 </t>
  </si>
  <si>
    <t xml:space="preserve">01202 603812                            </t>
  </si>
  <si>
    <t>1997-12-22</t>
  </si>
  <si>
    <t>FH439</t>
  </si>
  <si>
    <t>123 The Hundred</t>
  </si>
  <si>
    <t xml:space="preserve">SO51 8BZ                 </t>
  </si>
  <si>
    <t xml:space="preserve">01794 522716                            </t>
  </si>
  <si>
    <t>FH482</t>
  </si>
  <si>
    <t>Hamble Lane</t>
  </si>
  <si>
    <t>Bursledon</t>
  </si>
  <si>
    <t xml:space="preserve">SO31 8GN                 </t>
  </si>
  <si>
    <t xml:space="preserve">023 80297549                            </t>
  </si>
  <si>
    <t>FH527</t>
  </si>
  <si>
    <t>15 Churchill Crescent</t>
  </si>
  <si>
    <t>Hawley Estate</t>
  </si>
  <si>
    <t xml:space="preserve">GU14 8EL                 </t>
  </si>
  <si>
    <t xml:space="preserve">01252 621621                            </t>
  </si>
  <si>
    <t>FJA00</t>
  </si>
  <si>
    <t>17 Park Parade</t>
  </si>
  <si>
    <t xml:space="preserve">PO9 5AA                  </t>
  </si>
  <si>
    <t>FJC10</t>
  </si>
  <si>
    <t xml:space="preserve">02392 375118                            </t>
  </si>
  <si>
    <t>FJC45</t>
  </si>
  <si>
    <t>Odiham</t>
  </si>
  <si>
    <t xml:space="preserve">RG29 1LT                 </t>
  </si>
  <si>
    <t xml:space="preserve">01256 702218                            </t>
  </si>
  <si>
    <t>FJE03</t>
  </si>
  <si>
    <t>49 Portsmouth Road</t>
  </si>
  <si>
    <t xml:space="preserve">SO19 9BD                 </t>
  </si>
  <si>
    <t xml:space="preserve">02380 906090                            </t>
  </si>
  <si>
    <t>FJE67</t>
  </si>
  <si>
    <t>The Wellbeing Pharmacy</t>
  </si>
  <si>
    <t>The Richmond Surgery</t>
  </si>
  <si>
    <t>Richmond Close</t>
  </si>
  <si>
    <t xml:space="preserve">GU52 7US                 </t>
  </si>
  <si>
    <t xml:space="preserve">01252 624363                            </t>
  </si>
  <si>
    <t>FJE83</t>
  </si>
  <si>
    <t>Clement Atlee Way</t>
  </si>
  <si>
    <t xml:space="preserve">PO6 4SR                  </t>
  </si>
  <si>
    <t xml:space="preserve">0845 6779561                            </t>
  </si>
  <si>
    <t>FJF60</t>
  </si>
  <si>
    <t>Jacana Court</t>
  </si>
  <si>
    <t>Mumby Road</t>
  </si>
  <si>
    <t xml:space="preserve">PO12 1AE                 </t>
  </si>
  <si>
    <t xml:space="preserve">02392 520285                            </t>
  </si>
  <si>
    <t>2006-10-17</t>
  </si>
  <si>
    <t>FJG24</t>
  </si>
  <si>
    <t>188b Lower Blandford Road</t>
  </si>
  <si>
    <t xml:space="preserve">01202 603277                            </t>
  </si>
  <si>
    <t>FJG38</t>
  </si>
  <si>
    <t>39-40 The Wellington Ctre</t>
  </si>
  <si>
    <t>FJH73</t>
  </si>
  <si>
    <t>West Howe Pharmacy</t>
  </si>
  <si>
    <t>24/26 Cunningham Crescent</t>
  </si>
  <si>
    <t>West Howe</t>
  </si>
  <si>
    <t xml:space="preserve">BH11 8DU                 </t>
  </si>
  <si>
    <t xml:space="preserve">01202 573751                            </t>
  </si>
  <si>
    <t>FJP19</t>
  </si>
  <si>
    <t>191 Hampton Lane</t>
  </si>
  <si>
    <t>Blackfield</t>
  </si>
  <si>
    <t xml:space="preserve">SO45 1XA                 </t>
  </si>
  <si>
    <t xml:space="preserve">02380 893002                            </t>
  </si>
  <si>
    <t>FJQ02</t>
  </si>
  <si>
    <t>Unit 11 Locks Heath</t>
  </si>
  <si>
    <t>Locks Heath</t>
  </si>
  <si>
    <t xml:space="preserve">SO31 6DX                 </t>
  </si>
  <si>
    <t xml:space="preserve">01489 581172                            </t>
  </si>
  <si>
    <t>FJT37</t>
  </si>
  <si>
    <t>41-42 St.Thomas Street</t>
  </si>
  <si>
    <t xml:space="preserve">SO41 9ND                 </t>
  </si>
  <si>
    <t xml:space="preserve">01590 673725                            </t>
  </si>
  <si>
    <t>1998-02-13</t>
  </si>
  <si>
    <t>FJV10</t>
  </si>
  <si>
    <t>Leigh Road</t>
  </si>
  <si>
    <t xml:space="preserve">SO50 9FH                 </t>
  </si>
  <si>
    <t xml:space="preserve">023 80610880                            </t>
  </si>
  <si>
    <t>FJV16</t>
  </si>
  <si>
    <t>Colden Chemist</t>
  </si>
  <si>
    <t>19 Spring Lane</t>
  </si>
  <si>
    <t>Colden Common</t>
  </si>
  <si>
    <t xml:space="preserve">SO21 1SD                 </t>
  </si>
  <si>
    <t xml:space="preserve">01962 715300                            </t>
  </si>
  <si>
    <t>2010-01-11</t>
  </si>
  <si>
    <t>FJV68</t>
  </si>
  <si>
    <t>Angel Pharmacy (Crescent)</t>
  </si>
  <si>
    <t>24 Crescent Street</t>
  </si>
  <si>
    <t xml:space="preserve">DT4 7BX                  </t>
  </si>
  <si>
    <t xml:space="preserve">01305 781500                            </t>
  </si>
  <si>
    <t>1995-06-26</t>
  </si>
  <si>
    <t>FJ007</t>
  </si>
  <si>
    <t>Blackwater Retail Park</t>
  </si>
  <si>
    <t xml:space="preserve">GU14 8BL                 </t>
  </si>
  <si>
    <t xml:space="preserve">01252 543629                            </t>
  </si>
  <si>
    <t>FJ124</t>
  </si>
  <si>
    <t>30 Osborne Road</t>
  </si>
  <si>
    <t xml:space="preserve">PO5 3LT                  </t>
  </si>
  <si>
    <t xml:space="preserve">02392 823118                            </t>
  </si>
  <si>
    <t>FJ127</t>
  </si>
  <si>
    <t>Pharmacentric LTD</t>
  </si>
  <si>
    <t>Blackwater Pharmacy</t>
  </si>
  <si>
    <t>40 London Road</t>
  </si>
  <si>
    <t xml:space="preserve">GU17 9AA                 </t>
  </si>
  <si>
    <t xml:space="preserve">01276 895482                            </t>
  </si>
  <si>
    <t>FJ181</t>
  </si>
  <si>
    <t>Bh Amlani</t>
  </si>
  <si>
    <t>6 Bridge Road</t>
  </si>
  <si>
    <t>Cove Farnborough</t>
  </si>
  <si>
    <t xml:space="preserve">GU14 0HS                 </t>
  </si>
  <si>
    <t>FJ227</t>
  </si>
  <si>
    <t>94-98 Fratton Road</t>
  </si>
  <si>
    <t xml:space="preserve">PO1 5BZ                  </t>
  </si>
  <si>
    <t xml:space="preserve">02392 821745                            </t>
  </si>
  <si>
    <t>FJ593</t>
  </si>
  <si>
    <t>4 Kings Furlong Parade</t>
  </si>
  <si>
    <t>Winchester Road</t>
  </si>
  <si>
    <t xml:space="preserve">RG21 8YT                 </t>
  </si>
  <si>
    <t xml:space="preserve">01256 460390                            </t>
  </si>
  <si>
    <t>FJ647</t>
  </si>
  <si>
    <t>Wallop Drv, Hatch Warren</t>
  </si>
  <si>
    <t xml:space="preserve">RG22 4TW                 </t>
  </si>
  <si>
    <t xml:space="preserve">01256 357165                            </t>
  </si>
  <si>
    <t>FJ823</t>
  </si>
  <si>
    <t>Medicine Clinic Limited</t>
  </si>
  <si>
    <t>29 University Road</t>
  </si>
  <si>
    <t xml:space="preserve">SO17 1TL                 </t>
  </si>
  <si>
    <t>FKC17</t>
  </si>
  <si>
    <t>Sangha Pharmacy Limited</t>
  </si>
  <si>
    <t>Bitterne Pharmacy</t>
  </si>
  <si>
    <t>62a West End Road</t>
  </si>
  <si>
    <t>FKC78</t>
  </si>
  <si>
    <t>115-117 Winter Road</t>
  </si>
  <si>
    <t xml:space="preserve">PO4 8DS                  </t>
  </si>
  <si>
    <t xml:space="preserve">02392 731145                            </t>
  </si>
  <si>
    <t>FKE75</t>
  </si>
  <si>
    <t xml:space="preserve">BH14 8UB                 </t>
  </si>
  <si>
    <t xml:space="preserve">01202 746071                            </t>
  </si>
  <si>
    <t>FKG64</t>
  </si>
  <si>
    <t>18b Elm Grove</t>
  </si>
  <si>
    <t xml:space="preserve">02392 463493                            </t>
  </si>
  <si>
    <t>FKG67</t>
  </si>
  <si>
    <t>Gillies Health Centre</t>
  </si>
  <si>
    <t>Brighton Hill Parade</t>
  </si>
  <si>
    <t xml:space="preserve">RG22 4EH                 </t>
  </si>
  <si>
    <t xml:space="preserve">01256 841119                            </t>
  </si>
  <si>
    <t>FKH46</t>
  </si>
  <si>
    <t>Medi Innovation Ltd</t>
  </si>
  <si>
    <t>386 Holdenhurst Rd</t>
  </si>
  <si>
    <t xml:space="preserve">BH8 8BL                  </t>
  </si>
  <si>
    <t xml:space="preserve">01202 395023                            </t>
  </si>
  <si>
    <t>FKL02</t>
  </si>
  <si>
    <t>24 Elm Grove</t>
  </si>
  <si>
    <t xml:space="preserve">PO5 1JG                  </t>
  </si>
  <si>
    <t xml:space="preserve">023 92825814                            </t>
  </si>
  <si>
    <t>2006-03-29</t>
  </si>
  <si>
    <t>FKM67</t>
  </si>
  <si>
    <t>274 Havant Road</t>
  </si>
  <si>
    <t xml:space="preserve">PO6 1PA                  </t>
  </si>
  <si>
    <t xml:space="preserve">02392 210211                            </t>
  </si>
  <si>
    <t>FKN07</t>
  </si>
  <si>
    <t>10-14 Salisbury Street</t>
  </si>
  <si>
    <t>Blandford</t>
  </si>
  <si>
    <t xml:space="preserve">DT11 7AR                 </t>
  </si>
  <si>
    <t xml:space="preserve">01258 452824                            </t>
  </si>
  <si>
    <t>FKQ52</t>
  </si>
  <si>
    <t>300 Blandford Road</t>
  </si>
  <si>
    <t>Hamworthy</t>
  </si>
  <si>
    <t xml:space="preserve">BH15 4JQ                 </t>
  </si>
  <si>
    <t xml:space="preserve">01202 678001                            </t>
  </si>
  <si>
    <t>1992-06-12</t>
  </si>
  <si>
    <t>FKQ91</t>
  </si>
  <si>
    <t>15 Albert Road</t>
  </si>
  <si>
    <t xml:space="preserve">PO5 2SE                  </t>
  </si>
  <si>
    <t xml:space="preserve">02392 811484                            </t>
  </si>
  <si>
    <t>FKT39</t>
  </si>
  <si>
    <t>Hillview Pharmacy Ltd</t>
  </si>
  <si>
    <t>Wrights Pharmacy</t>
  </si>
  <si>
    <t>88 Charminster Avenue</t>
  </si>
  <si>
    <t xml:space="preserve">BH9 1SE                  </t>
  </si>
  <si>
    <t xml:space="preserve">01202 510068                            </t>
  </si>
  <si>
    <t>FKV27</t>
  </si>
  <si>
    <t>Cfs LTD</t>
  </si>
  <si>
    <t>Wainwrights Chemist</t>
  </si>
  <si>
    <t>5 Riverside</t>
  </si>
  <si>
    <t>Bishopstoke</t>
  </si>
  <si>
    <t xml:space="preserve">SO50 6LP                 </t>
  </si>
  <si>
    <t xml:space="preserve">02380 612845                            </t>
  </si>
  <si>
    <t>FK108</t>
  </si>
  <si>
    <t>11 Southampton Road</t>
  </si>
  <si>
    <t>Ringwood</t>
  </si>
  <si>
    <t xml:space="preserve">BH24 1HB                 </t>
  </si>
  <si>
    <t xml:space="preserve">01425 474170                            </t>
  </si>
  <si>
    <t>FK141</t>
  </si>
  <si>
    <t>24 East Street</t>
  </si>
  <si>
    <t>Bridport</t>
  </si>
  <si>
    <t xml:space="preserve">DT6 3LF                  </t>
  </si>
  <si>
    <t xml:space="preserve">01308 422100                            </t>
  </si>
  <si>
    <t>FK510</t>
  </si>
  <si>
    <t>C/O Waitrose Supermarket</t>
  </si>
  <si>
    <t>Unit 1 Dukes Walk</t>
  </si>
  <si>
    <t xml:space="preserve">PO7 7HS                  </t>
  </si>
  <si>
    <t xml:space="preserve">02392 263124                            </t>
  </si>
  <si>
    <t>FK542</t>
  </si>
  <si>
    <t>6 Queensmead</t>
  </si>
  <si>
    <t xml:space="preserve">GU14 7GL                 </t>
  </si>
  <si>
    <t>FK769</t>
  </si>
  <si>
    <t>Weston Lane Centre</t>
  </si>
  <si>
    <t>Health Living,Weston Lane</t>
  </si>
  <si>
    <t xml:space="preserve">SO19 9GH                 </t>
  </si>
  <si>
    <t xml:space="preserve">02380 447700                            </t>
  </si>
  <si>
    <t>FK893</t>
  </si>
  <si>
    <t>3 Brighton Hill Parade</t>
  </si>
  <si>
    <t xml:space="preserve">01256 22973                             </t>
  </si>
  <si>
    <t>1996-01-11</t>
  </si>
  <si>
    <t>FLA83</t>
  </si>
  <si>
    <t>St Andrews Church</t>
  </si>
  <si>
    <t xml:space="preserve">RG22 6ER                 </t>
  </si>
  <si>
    <t xml:space="preserve">01256 321835                            </t>
  </si>
  <si>
    <t>FLC49</t>
  </si>
  <si>
    <t>Shepherds Spring Pharmacy Ltd</t>
  </si>
  <si>
    <t xml:space="preserve">SP10 5DN                 </t>
  </si>
  <si>
    <t xml:space="preserve">01264 361126                            </t>
  </si>
  <si>
    <t>1989-06-20</t>
  </si>
  <si>
    <t>FLD04</t>
  </si>
  <si>
    <t>Patel C &amp; J</t>
  </si>
  <si>
    <t>Sg Ventham</t>
  </si>
  <si>
    <t>151 Copnor Road</t>
  </si>
  <si>
    <t xml:space="preserve">PO3 5BS                  </t>
  </si>
  <si>
    <t>FLE54</t>
  </si>
  <si>
    <t>Links Way,Summit Avenue</t>
  </si>
  <si>
    <t>Southwood Village Centre</t>
  </si>
  <si>
    <t xml:space="preserve">GU14 0NA                 </t>
  </si>
  <si>
    <t xml:space="preserve">01252 377270                            </t>
  </si>
  <si>
    <t>FLF98</t>
  </si>
  <si>
    <t>28-29 Princes Mead</t>
  </si>
  <si>
    <t xml:space="preserve">GU14 6YA                 </t>
  </si>
  <si>
    <t>FLG26</t>
  </si>
  <si>
    <t>Anton Mill Road</t>
  </si>
  <si>
    <t xml:space="preserve">SP10 3RW                 </t>
  </si>
  <si>
    <t xml:space="preserve">01264 367630                            </t>
  </si>
  <si>
    <t>FLG28</t>
  </si>
  <si>
    <t>Unit 4 Bearwood Centre</t>
  </si>
  <si>
    <t>King John Avenue</t>
  </si>
  <si>
    <t xml:space="preserve">BH11 9TW                 </t>
  </si>
  <si>
    <t xml:space="preserve">01202 594100                            </t>
  </si>
  <si>
    <t>FLJ47</t>
  </si>
  <si>
    <t>Portland Road</t>
  </si>
  <si>
    <t xml:space="preserve">PO7 7XR                  </t>
  </si>
  <si>
    <t xml:space="preserve">02392 250741                            </t>
  </si>
  <si>
    <t>FLK07</t>
  </si>
  <si>
    <t>Heathend Pharmacy Ltd</t>
  </si>
  <si>
    <t>Four Marks Pharmacy</t>
  </si>
  <si>
    <t>4 Oak Green Parade</t>
  </si>
  <si>
    <t>Four Marks</t>
  </si>
  <si>
    <t xml:space="preserve">GU34 5HQ                 </t>
  </si>
  <si>
    <t xml:space="preserve">01420 561270                            </t>
  </si>
  <si>
    <t>FLM42</t>
  </si>
  <si>
    <t>58-60 High Street</t>
  </si>
  <si>
    <t xml:space="preserve">02392 375979                            </t>
  </si>
  <si>
    <t>FLM80</t>
  </si>
  <si>
    <t>Havenhurst LTD</t>
  </si>
  <si>
    <t>Pennington Pharmacy</t>
  </si>
  <si>
    <t>14 South Street</t>
  </si>
  <si>
    <t>Pennington</t>
  </si>
  <si>
    <t xml:space="preserve">SO41 8ED                 </t>
  </si>
  <si>
    <t xml:space="preserve">01590 673745                            </t>
  </si>
  <si>
    <t>FLT28</t>
  </si>
  <si>
    <t>8e Fratton Way</t>
  </si>
  <si>
    <t>Pompey Centre</t>
  </si>
  <si>
    <t>Fratton</t>
  </si>
  <si>
    <t>Portsmouth, Hants</t>
  </si>
  <si>
    <t xml:space="preserve">PO4 8TA                  </t>
  </si>
  <si>
    <t>FLX51</t>
  </si>
  <si>
    <t>Colehill Pharmacy Ltd</t>
  </si>
  <si>
    <t>Colehill Pharmacy</t>
  </si>
  <si>
    <t>42 Middlehill Road</t>
  </si>
  <si>
    <t>Colehill</t>
  </si>
  <si>
    <t xml:space="preserve">BH21 2SE                 </t>
  </si>
  <si>
    <t xml:space="preserve">01202 888001                            </t>
  </si>
  <si>
    <t>1992-09-14</t>
  </si>
  <si>
    <t>FL096</t>
  </si>
  <si>
    <t>Unit E10 Whiteley Shop Ct</t>
  </si>
  <si>
    <t>Whiteley Way</t>
  </si>
  <si>
    <t>Whiteley</t>
  </si>
  <si>
    <t xml:space="preserve">PO15 7PD                 </t>
  </si>
  <si>
    <t>FL115</t>
  </si>
  <si>
    <t>Central Homecare Ltd</t>
  </si>
  <si>
    <t>Unit 6 Grove Park</t>
  </si>
  <si>
    <t xml:space="preserve">GU34 2QG                 </t>
  </si>
  <si>
    <t xml:space="preserve">01420 543400                            </t>
  </si>
  <si>
    <t>FL223</t>
  </si>
  <si>
    <t>Abbey Pharmacy (Sherborne) Ltd</t>
  </si>
  <si>
    <t>The Abbey Pharmacy</t>
  </si>
  <si>
    <t>83 Cheap Street</t>
  </si>
  <si>
    <t xml:space="preserve">DT9 3BA                  </t>
  </si>
  <si>
    <t xml:space="preserve">01935 812060                            </t>
  </si>
  <si>
    <t>FL465</t>
  </si>
  <si>
    <t>Tebourba Way</t>
  </si>
  <si>
    <t xml:space="preserve">SO16 4QE                 </t>
  </si>
  <si>
    <t xml:space="preserve">02380 297749                            </t>
  </si>
  <si>
    <t>1994-12-01</t>
  </si>
  <si>
    <t>FL503</t>
  </si>
  <si>
    <t>3 Adastral Square</t>
  </si>
  <si>
    <t>Canford Heath</t>
  </si>
  <si>
    <t xml:space="preserve">BH17 8SA                 </t>
  </si>
  <si>
    <t xml:space="preserve">01202 676889                            </t>
  </si>
  <si>
    <t>2003-12-05</t>
  </si>
  <si>
    <t>FL781</t>
  </si>
  <si>
    <t>Apharm LTD</t>
  </si>
  <si>
    <t>Moors Pharmacy</t>
  </si>
  <si>
    <t>Unit 6, 175 Station Road</t>
  </si>
  <si>
    <t>West Moors</t>
  </si>
  <si>
    <t xml:space="preserve">BH22 0HX                 </t>
  </si>
  <si>
    <t xml:space="preserve">01202 873112                            </t>
  </si>
  <si>
    <t>1991-09-02</t>
  </si>
  <si>
    <t>FL975</t>
  </si>
  <si>
    <t>Sian Gs &amp; Je</t>
  </si>
  <si>
    <t>Burton Pharmacy</t>
  </si>
  <si>
    <t>Burton Green Medical Ctr</t>
  </si>
  <si>
    <t>123 Salisbury Road</t>
  </si>
  <si>
    <t>Burton Green,Christchurch</t>
  </si>
  <si>
    <t xml:space="preserve">BH23 7JN                 </t>
  </si>
  <si>
    <t xml:space="preserve">01202 477771                            </t>
  </si>
  <si>
    <t>FMA93</t>
  </si>
  <si>
    <t>Tricketts Cross</t>
  </si>
  <si>
    <t xml:space="preserve">BH22 9AL                 </t>
  </si>
  <si>
    <t xml:space="preserve">01202 871841                            </t>
  </si>
  <si>
    <t>1997-11-17</t>
  </si>
  <si>
    <t>FMD38</t>
  </si>
  <si>
    <t>52 Anchor Road</t>
  </si>
  <si>
    <t>Bearcross</t>
  </si>
  <si>
    <t xml:space="preserve">BH11 9HS                 </t>
  </si>
  <si>
    <t xml:space="preserve">01202 573612                            </t>
  </si>
  <si>
    <t>FMD81</t>
  </si>
  <si>
    <t>21 Hursley Road</t>
  </si>
  <si>
    <t xml:space="preserve">SO53 2FS                 </t>
  </si>
  <si>
    <t xml:space="preserve">02380 254252                            </t>
  </si>
  <si>
    <t>FME25</t>
  </si>
  <si>
    <t>Yew Tree Drive</t>
  </si>
  <si>
    <t xml:space="preserve">PO15 7LB                 </t>
  </si>
  <si>
    <t xml:space="preserve">01489 565441                            </t>
  </si>
  <si>
    <t>FMG47</t>
  </si>
  <si>
    <t>Weymouth Avenue</t>
  </si>
  <si>
    <t xml:space="preserve">DT1 2RY                  </t>
  </si>
  <si>
    <t xml:space="preserve">01305 365847                            </t>
  </si>
  <si>
    <t>2008-12-18</t>
  </si>
  <si>
    <t>FMG61</t>
  </si>
  <si>
    <t>Twelvers Link Ltd</t>
  </si>
  <si>
    <t>New Milton Pharmacy</t>
  </si>
  <si>
    <t>48 Station Road</t>
  </si>
  <si>
    <t xml:space="preserve">BH25 6JX                 </t>
  </si>
  <si>
    <t xml:space="preserve">01425 613971                            </t>
  </si>
  <si>
    <t>2014-03-19</t>
  </si>
  <si>
    <t>FMK10</t>
  </si>
  <si>
    <t>Dorchester Road</t>
  </si>
  <si>
    <t xml:space="preserve">DT3 5AX                  </t>
  </si>
  <si>
    <t xml:space="preserve">01305 786361                            </t>
  </si>
  <si>
    <t>FMK41</t>
  </si>
  <si>
    <t xml:space="preserve">BH21 1JA                 </t>
  </si>
  <si>
    <t xml:space="preserve">01202 883662                            </t>
  </si>
  <si>
    <t>FMM45</t>
  </si>
  <si>
    <t>22 Gloucester Street</t>
  </si>
  <si>
    <t xml:space="preserve">DT4 7AW                  </t>
  </si>
  <si>
    <t xml:space="preserve">01305 785484                            </t>
  </si>
  <si>
    <t>FMN63</t>
  </si>
  <si>
    <t>Twyford Pharmaceutical Services Ltd</t>
  </si>
  <si>
    <t>Twyford Pharmacy</t>
  </si>
  <si>
    <t>Pharmacy Twyford Surgery</t>
  </si>
  <si>
    <t>Hazeley Road, Twyford</t>
  </si>
  <si>
    <t xml:space="preserve">SO21 1QY                 </t>
  </si>
  <si>
    <t xml:space="preserve">01962 712202                            </t>
  </si>
  <si>
    <t>2006-12-09</t>
  </si>
  <si>
    <t>FMN78</t>
  </si>
  <si>
    <t>401-403 Bitterne Road</t>
  </si>
  <si>
    <t xml:space="preserve">SO18 5RR                 </t>
  </si>
  <si>
    <t xml:space="preserve">02380 441842                            </t>
  </si>
  <si>
    <t>FMP21</t>
  </si>
  <si>
    <t>168 Windermere Avenue</t>
  </si>
  <si>
    <t xml:space="preserve">SO16 9GA                 </t>
  </si>
  <si>
    <t xml:space="preserve">02380 774786                            </t>
  </si>
  <si>
    <t>FMP54</t>
  </si>
  <si>
    <t>111 Reading Road</t>
  </si>
  <si>
    <t>Yateley</t>
  </si>
  <si>
    <t xml:space="preserve">GU46 7LR                 </t>
  </si>
  <si>
    <t xml:space="preserve">01252 873518                            </t>
  </si>
  <si>
    <t>FMP74</t>
  </si>
  <si>
    <t>3 Oaktree Parade</t>
  </si>
  <si>
    <t>Bransgore</t>
  </si>
  <si>
    <t xml:space="preserve">BH23 8AD                 </t>
  </si>
  <si>
    <t xml:space="preserve">01425 672511                            </t>
  </si>
  <si>
    <t>1996-05-09</t>
  </si>
  <si>
    <t>FMR03</t>
  </si>
  <si>
    <t>Speedfields Park</t>
  </si>
  <si>
    <t>Newgate Lane</t>
  </si>
  <si>
    <t xml:space="preserve">PO14 1TT                 </t>
  </si>
  <si>
    <t>FMR86</t>
  </si>
  <si>
    <t>1 Harpton Parade</t>
  </si>
  <si>
    <t xml:space="preserve">GU46 7SB                 </t>
  </si>
  <si>
    <t xml:space="preserve">01252 874577                            </t>
  </si>
  <si>
    <t>FMR92</t>
  </si>
  <si>
    <t>Octapharm LTD</t>
  </si>
  <si>
    <t>Octapharm Pharmacy</t>
  </si>
  <si>
    <t>Havant Health Centre</t>
  </si>
  <si>
    <t>Civic Centre Road</t>
  </si>
  <si>
    <t xml:space="preserve">PO9 2AZ                  </t>
  </si>
  <si>
    <t xml:space="preserve">02392 450818                            </t>
  </si>
  <si>
    <t>FMT96</t>
  </si>
  <si>
    <t>54 Fortuneswell</t>
  </si>
  <si>
    <t>Portland</t>
  </si>
  <si>
    <t xml:space="preserve">DT5 1LZ                  </t>
  </si>
  <si>
    <t xml:space="preserve">01305 820409                            </t>
  </si>
  <si>
    <t>FMW24</t>
  </si>
  <si>
    <t>10 Rowner Road</t>
  </si>
  <si>
    <t>Rowner</t>
  </si>
  <si>
    <t xml:space="preserve">PO13 0EW                 </t>
  </si>
  <si>
    <t xml:space="preserve">02392 581819                            </t>
  </si>
  <si>
    <t>2008-11-15</t>
  </si>
  <si>
    <t>FMY31</t>
  </si>
  <si>
    <t>42 Elm Grove</t>
  </si>
  <si>
    <t xml:space="preserve">02392 463731                            </t>
  </si>
  <si>
    <t>FM001</t>
  </si>
  <si>
    <t>Birchwood Medical Centre</t>
  </si>
  <si>
    <t>Northmead Dr, Creekmoor</t>
  </si>
  <si>
    <t xml:space="preserve">BH17 7XW                 </t>
  </si>
  <si>
    <t xml:space="preserve">01202 600171                            </t>
  </si>
  <si>
    <t>FM068</t>
  </si>
  <si>
    <t>186 Somerford Rd</t>
  </si>
  <si>
    <t xml:space="preserve">BH23 3QG                 </t>
  </si>
  <si>
    <t xml:space="preserve">01202 482197                            </t>
  </si>
  <si>
    <t>FM090</t>
  </si>
  <si>
    <t>One Stop Store</t>
  </si>
  <si>
    <t>398 Coxford Road</t>
  </si>
  <si>
    <t>Lordswood,Southampton</t>
  </si>
  <si>
    <t xml:space="preserve">SO16 5LL                 </t>
  </si>
  <si>
    <t xml:space="preserve">023 80780115                            </t>
  </si>
  <si>
    <t>FM128</t>
  </si>
  <si>
    <t>Milford-On-Sea</t>
  </si>
  <si>
    <t xml:space="preserve">SO41 0QD                 </t>
  </si>
  <si>
    <t xml:space="preserve">01590 643224                            </t>
  </si>
  <si>
    <t>FM227</t>
  </si>
  <si>
    <t>Instachem LTD</t>
  </si>
  <si>
    <t>Unit 55 Azura Close</t>
  </si>
  <si>
    <t>Woolsbridge Ind Est</t>
  </si>
  <si>
    <t xml:space="preserve">BH21 6SZ                 </t>
  </si>
  <si>
    <t xml:space="preserve">0845 6434979                            </t>
  </si>
  <si>
    <t>FM254</t>
  </si>
  <si>
    <t>358-362 Wimborne Rd</t>
  </si>
  <si>
    <t xml:space="preserve">BH9 2HE                  </t>
  </si>
  <si>
    <t xml:space="preserve">01202 518172                            </t>
  </si>
  <si>
    <t>FM329</t>
  </si>
  <si>
    <t>West Quay Road</t>
  </si>
  <si>
    <t xml:space="preserve">BH15 1JQ                 </t>
  </si>
  <si>
    <t xml:space="preserve">01202 207000                            </t>
  </si>
  <si>
    <t>FM495</t>
  </si>
  <si>
    <t>29a Bellevue Road</t>
  </si>
  <si>
    <t>Southbourne</t>
  </si>
  <si>
    <t xml:space="preserve">BH6 3DB                  </t>
  </si>
  <si>
    <t xml:space="preserve">01202 429144                            </t>
  </si>
  <si>
    <t>FM668</t>
  </si>
  <si>
    <t>Poole Bay Pharmacy Ltd</t>
  </si>
  <si>
    <t>Poole Bay Pharmacy</t>
  </si>
  <si>
    <t>Westbourne Medical Centre</t>
  </si>
  <si>
    <t>Milburn Road</t>
  </si>
  <si>
    <t xml:space="preserve">BH4 9HJ                  </t>
  </si>
  <si>
    <t xml:space="preserve">01202 762680                            </t>
  </si>
  <si>
    <t>FM701</t>
  </si>
  <si>
    <t>509 Christchurch Rd</t>
  </si>
  <si>
    <t>Boscombe</t>
  </si>
  <si>
    <t xml:space="preserve">BH1 4AG                  </t>
  </si>
  <si>
    <t xml:space="preserve">01202 394702                            </t>
  </si>
  <si>
    <t>FM738</t>
  </si>
  <si>
    <t>3 Tolpuddle Gardens</t>
  </si>
  <si>
    <t>Muscliffe</t>
  </si>
  <si>
    <t xml:space="preserve">BH9 3RE                  </t>
  </si>
  <si>
    <t xml:space="preserve">01202 527232                            </t>
  </si>
  <si>
    <t>2002-04-23</t>
  </si>
  <si>
    <t>FM887</t>
  </si>
  <si>
    <t>Ferndown District Centre</t>
  </si>
  <si>
    <t xml:space="preserve">BH22 9TH                 </t>
  </si>
  <si>
    <t xml:space="preserve">01202 457800                            </t>
  </si>
  <si>
    <t>FNA24</t>
  </si>
  <si>
    <t>Mr Ian Greenep</t>
  </si>
  <si>
    <t>Gee's Pharmacy</t>
  </si>
  <si>
    <t>38 Woolmer Way</t>
  </si>
  <si>
    <t xml:space="preserve">GU35 9QF                 </t>
  </si>
  <si>
    <t xml:space="preserve">01420 489110                            </t>
  </si>
  <si>
    <t>FNA61</t>
  </si>
  <si>
    <t>Gemini House</t>
  </si>
  <si>
    <t>22c Oakley Lane</t>
  </si>
  <si>
    <t>The Vale, Oakley</t>
  </si>
  <si>
    <t>Basingstoke, Hampshire</t>
  </si>
  <si>
    <t xml:space="preserve">RG23 7JY                 </t>
  </si>
  <si>
    <t xml:space="preserve">01256 475756                            </t>
  </si>
  <si>
    <t>FNA78</t>
  </si>
  <si>
    <t>10-13 Hampstead House</t>
  </si>
  <si>
    <t>The Walks Shopping Centre</t>
  </si>
  <si>
    <t xml:space="preserve">RG21 7LG                 </t>
  </si>
  <si>
    <t xml:space="preserve">01256 321810                            </t>
  </si>
  <si>
    <t>FNC19</t>
  </si>
  <si>
    <t xml:space="preserve">SO30 3DS                 </t>
  </si>
  <si>
    <t xml:space="preserve">023 80473179                            </t>
  </si>
  <si>
    <t>FNC32</t>
  </si>
  <si>
    <t>364 Ashley Rd</t>
  </si>
  <si>
    <t xml:space="preserve">BH14 9DQ                 </t>
  </si>
  <si>
    <t xml:space="preserve">01202 741772                            </t>
  </si>
  <si>
    <t>FND28</t>
  </si>
  <si>
    <t>171-173 Allaway Avenue</t>
  </si>
  <si>
    <t>Paulsgrove</t>
  </si>
  <si>
    <t xml:space="preserve">PO6 4HG                  </t>
  </si>
  <si>
    <t xml:space="preserve">023 92375900                            </t>
  </si>
  <si>
    <t>FND53</t>
  </si>
  <si>
    <t>45 East Street</t>
  </si>
  <si>
    <t xml:space="preserve">DT11 7DX                 </t>
  </si>
  <si>
    <t xml:space="preserve">01258 452619                            </t>
  </si>
  <si>
    <t>FND65</t>
  </si>
  <si>
    <t>22-24 West Street</t>
  </si>
  <si>
    <t xml:space="preserve">PO9 1PG                  </t>
  </si>
  <si>
    <t>FNE47</t>
  </si>
  <si>
    <t>5 Holdenhurst Road</t>
  </si>
  <si>
    <t xml:space="preserve">BH8 8EH                  </t>
  </si>
  <si>
    <t xml:space="preserve">01202 554923                            </t>
  </si>
  <si>
    <t>FNF64</t>
  </si>
  <si>
    <t xml:space="preserve">BH15 1DN                 </t>
  </si>
  <si>
    <t xml:space="preserve">01202 677662                            </t>
  </si>
  <si>
    <t>FNG06</t>
  </si>
  <si>
    <t>Leal Healthcare Ltd</t>
  </si>
  <si>
    <t>The Stockbridge Pharmacy</t>
  </si>
  <si>
    <t>Old Bridge House</t>
  </si>
  <si>
    <t>Stockbridge</t>
  </si>
  <si>
    <t xml:space="preserve">SO20 6EX                 </t>
  </si>
  <si>
    <t xml:space="preserve">01264 810624                            </t>
  </si>
  <si>
    <t>FNG94</t>
  </si>
  <si>
    <t>Bournemouth Road</t>
  </si>
  <si>
    <t>Eastleigh,  Hampshire</t>
  </si>
  <si>
    <t xml:space="preserve">SO53 3YJ                 </t>
  </si>
  <si>
    <t xml:space="preserve">023 80260092                            </t>
  </si>
  <si>
    <t>FNH17</t>
  </si>
  <si>
    <t>Mr Philip Allen</t>
  </si>
  <si>
    <t>171 Tuckton Road</t>
  </si>
  <si>
    <t xml:space="preserve">BH6 3LA                  </t>
  </si>
  <si>
    <t xml:space="preserve">01202 429819                            </t>
  </si>
  <si>
    <t>FNM12</t>
  </si>
  <si>
    <t>Mr S &amp; Mrs B Mehta</t>
  </si>
  <si>
    <t>Fastfare Pharmacy</t>
  </si>
  <si>
    <t>Unit 3, Abbey Parade</t>
  </si>
  <si>
    <t>Abbey Road, Popley</t>
  </si>
  <si>
    <t xml:space="preserve">RG24 9ES                 </t>
  </si>
  <si>
    <t xml:space="preserve">01256 357637                            </t>
  </si>
  <si>
    <t>2009-04-15</t>
  </si>
  <si>
    <t>FNM66</t>
  </si>
  <si>
    <t>Purbrook Way</t>
  </si>
  <si>
    <t>Havant, Hampshire</t>
  </si>
  <si>
    <t xml:space="preserve">PO9 3QW                  </t>
  </si>
  <si>
    <t xml:space="preserve">02392 445800                            </t>
  </si>
  <si>
    <t>FNW03</t>
  </si>
  <si>
    <t>North Camp Pharmacy Ltd</t>
  </si>
  <si>
    <t>North Camp Pharmacy</t>
  </si>
  <si>
    <t>41 Camp Road</t>
  </si>
  <si>
    <t xml:space="preserve">GU14 6EN                 </t>
  </si>
  <si>
    <t xml:space="preserve">01252 543226                            </t>
  </si>
  <si>
    <t>FNX70</t>
  </si>
  <si>
    <t>Ashley Pharmacy Ltd</t>
  </si>
  <si>
    <t>Ashley Pharmacy</t>
  </si>
  <si>
    <t>10 Ashley Parade</t>
  </si>
  <si>
    <t>Ashley Cross</t>
  </si>
  <si>
    <t xml:space="preserve">BH25 5BS                 </t>
  </si>
  <si>
    <t xml:space="preserve">01425 612126                            </t>
  </si>
  <si>
    <t>FN242</t>
  </si>
  <si>
    <t>Apotek Limited</t>
  </si>
  <si>
    <t>Church Crookham Pharmacy</t>
  </si>
  <si>
    <t>157 Aldershot Road</t>
  </si>
  <si>
    <t>Church Crookham</t>
  </si>
  <si>
    <t xml:space="preserve">GU52 8JS                 </t>
  </si>
  <si>
    <t xml:space="preserve">01252 621098                            </t>
  </si>
  <si>
    <t>FN247</t>
  </si>
  <si>
    <t>17 South Street</t>
  </si>
  <si>
    <t xml:space="preserve">DT1 1BS                  </t>
  </si>
  <si>
    <t xml:space="preserve">01305 264101                            </t>
  </si>
  <si>
    <t>FN377</t>
  </si>
  <si>
    <t>Mr E H Casey</t>
  </si>
  <si>
    <t>Regent's Park Pharmacy</t>
  </si>
  <si>
    <t>61 Regent's Park Road</t>
  </si>
  <si>
    <t xml:space="preserve">SO15 8PF                 </t>
  </si>
  <si>
    <t xml:space="preserve">0238 0771286                            </t>
  </si>
  <si>
    <t>FN444</t>
  </si>
  <si>
    <t>Tadley Healthcare Ltd</t>
  </si>
  <si>
    <t>Morland Pharmacy</t>
  </si>
  <si>
    <t>40 New Road</t>
  </si>
  <si>
    <t>Tadley</t>
  </si>
  <si>
    <t xml:space="preserve">RG26 3AN                 </t>
  </si>
  <si>
    <t xml:space="preserve">0118 9820157                            </t>
  </si>
  <si>
    <t>FN467</t>
  </si>
  <si>
    <t>225-227 Fleet Road</t>
  </si>
  <si>
    <t xml:space="preserve">GU51 3BN                 </t>
  </si>
  <si>
    <t xml:space="preserve">01252 613698                            </t>
  </si>
  <si>
    <t>FN499</t>
  </si>
  <si>
    <t>Rexpharm Services Ltd</t>
  </si>
  <si>
    <t>Lytchett Pharmacy</t>
  </si>
  <si>
    <t>Lytchett</t>
  </si>
  <si>
    <t>Matravers</t>
  </si>
  <si>
    <t xml:space="preserve">BH16 6BG                 </t>
  </si>
  <si>
    <t xml:space="preserve">01202 631815                            </t>
  </si>
  <si>
    <t>FN616</t>
  </si>
  <si>
    <t>Bishops Waltham</t>
  </si>
  <si>
    <t xml:space="preserve">SO32 1AB                 </t>
  </si>
  <si>
    <t xml:space="preserve">01489 892603                            </t>
  </si>
  <si>
    <t>FN790</t>
  </si>
  <si>
    <t>31-33 Palmerston Road</t>
  </si>
  <si>
    <t xml:space="preserve">PO5 3QQ                  </t>
  </si>
  <si>
    <t xml:space="preserve">02392 821046                            </t>
  </si>
  <si>
    <t>FPA77</t>
  </si>
  <si>
    <t>Dp &amp; K Rhodes Ltd</t>
  </si>
  <si>
    <t>Hordle Pharmacy</t>
  </si>
  <si>
    <t>26 Ashley Lane</t>
  </si>
  <si>
    <t>Hordle</t>
  </si>
  <si>
    <t xml:space="preserve">SO41 0GA                 </t>
  </si>
  <si>
    <t xml:space="preserve">01425 610594                            </t>
  </si>
  <si>
    <t>FPA91</t>
  </si>
  <si>
    <t>73 Cheap Street</t>
  </si>
  <si>
    <t xml:space="preserve">01935 812035                            </t>
  </si>
  <si>
    <t>FPC33</t>
  </si>
  <si>
    <t>33 High St</t>
  </si>
  <si>
    <t xml:space="preserve">SP7 8JG                  </t>
  </si>
  <si>
    <t xml:space="preserve">01747 852471                            </t>
  </si>
  <si>
    <t>FPC94</t>
  </si>
  <si>
    <t>30 Station Road</t>
  </si>
  <si>
    <t xml:space="preserve">PO11 0EG                 </t>
  </si>
  <si>
    <t xml:space="preserve">02392 463866                            </t>
  </si>
  <si>
    <t>FPE70</t>
  </si>
  <si>
    <t>Parley Cross Pharmacy</t>
  </si>
  <si>
    <t>143 New Road</t>
  </si>
  <si>
    <t>Parley Cross</t>
  </si>
  <si>
    <t xml:space="preserve">BH22 8EB                 </t>
  </si>
  <si>
    <t xml:space="preserve">01202 573191                            </t>
  </si>
  <si>
    <t>2006-09-05</t>
  </si>
  <si>
    <t>FPE99</t>
  </si>
  <si>
    <t>Highcliffe Medical Centre</t>
  </si>
  <si>
    <t>Heila House</t>
  </si>
  <si>
    <t>248 Lymington Road</t>
  </si>
  <si>
    <t>Highcliffe, Dorset</t>
  </si>
  <si>
    <t xml:space="preserve">BH23 5ET                 </t>
  </si>
  <si>
    <t xml:space="preserve">01425 272778                            </t>
  </si>
  <si>
    <t>1998-04-30</t>
  </si>
  <si>
    <t>FPF66</t>
  </si>
  <si>
    <t>135 Highlands Road</t>
  </si>
  <si>
    <t xml:space="preserve">01329 843259                            </t>
  </si>
  <si>
    <t>FPF71</t>
  </si>
  <si>
    <t>7 Rownhams Road</t>
  </si>
  <si>
    <t>North Baddesley</t>
  </si>
  <si>
    <t xml:space="preserve">SO52 9EF                 </t>
  </si>
  <si>
    <t xml:space="preserve">02380 732438                            </t>
  </si>
  <si>
    <t>2000-02-11</t>
  </si>
  <si>
    <t>FPH48</t>
  </si>
  <si>
    <t>Brooks CJ</t>
  </si>
  <si>
    <t>Tuckers Pharmacy</t>
  </si>
  <si>
    <t>61 London Road</t>
  </si>
  <si>
    <t xml:space="preserve">PO8 8UJ                  </t>
  </si>
  <si>
    <t xml:space="preserve">02392 262267                            </t>
  </si>
  <si>
    <t>FPJ35</t>
  </si>
  <si>
    <t>Townhill Farm Local Ctr</t>
  </si>
  <si>
    <t>Townhill Way</t>
  </si>
  <si>
    <t>Southampton,Hampshire</t>
  </si>
  <si>
    <t xml:space="preserve">SO18 3RA                 </t>
  </si>
  <si>
    <t xml:space="preserve">023 80477861                            </t>
  </si>
  <si>
    <t>FPJ95</t>
  </si>
  <si>
    <t>Rushport (Romsey) Limited</t>
  </si>
  <si>
    <t>10 Great Well Drive</t>
  </si>
  <si>
    <t xml:space="preserve">SO51 7QP                 </t>
  </si>
  <si>
    <t xml:space="preserve">01794 515208                            </t>
  </si>
  <si>
    <t>FPK41</t>
  </si>
  <si>
    <t>345 Milton Road</t>
  </si>
  <si>
    <t xml:space="preserve">PO8 8LH                  </t>
  </si>
  <si>
    <t xml:space="preserve">02392 595287                            </t>
  </si>
  <si>
    <t>FPK63</t>
  </si>
  <si>
    <t>192c Lower Blandford Road</t>
  </si>
  <si>
    <t xml:space="preserve">01202 692320                            </t>
  </si>
  <si>
    <t>FPK74</t>
  </si>
  <si>
    <t>4 London Road</t>
  </si>
  <si>
    <t xml:space="preserve">PO7 5LJ                  </t>
  </si>
  <si>
    <t>2012-07-28</t>
  </si>
  <si>
    <t>FPL00</t>
  </si>
  <si>
    <t>Fitzherbert Road</t>
  </si>
  <si>
    <t>Farlington</t>
  </si>
  <si>
    <t xml:space="preserve">PO6 1RR                  </t>
  </si>
  <si>
    <t xml:space="preserve">02392 376212                            </t>
  </si>
  <si>
    <t>FPM84</t>
  </si>
  <si>
    <t>District Shopping Centre</t>
  </si>
  <si>
    <t xml:space="preserve">RG24 8BE                 </t>
  </si>
  <si>
    <t xml:space="preserve">01256 686647                            </t>
  </si>
  <si>
    <t>FPN64</t>
  </si>
  <si>
    <t>357a Burgess Road</t>
  </si>
  <si>
    <t xml:space="preserve">SO16 3BD                 </t>
  </si>
  <si>
    <t xml:space="preserve">02380 679991                            </t>
  </si>
  <si>
    <t>FPP21</t>
  </si>
  <si>
    <t>2/3/4a Central Buildings</t>
  </si>
  <si>
    <t>Emsworth</t>
  </si>
  <si>
    <t xml:space="preserve">PO10 7DU                 </t>
  </si>
  <si>
    <t xml:space="preserve">01243 372112                            </t>
  </si>
  <si>
    <t>FPP67</t>
  </si>
  <si>
    <t>Asda Precinct</t>
  </si>
  <si>
    <t>2 Commercial Road</t>
  </si>
  <si>
    <t xml:space="preserve">SO40 3BY                 </t>
  </si>
  <si>
    <t xml:space="preserve">023 80871255                            </t>
  </si>
  <si>
    <t>FPQ05</t>
  </si>
  <si>
    <t>Old Basing</t>
  </si>
  <si>
    <t xml:space="preserve">RG24 7AE                 </t>
  </si>
  <si>
    <t xml:space="preserve">01256 477267                            </t>
  </si>
  <si>
    <t>FPR06</t>
  </si>
  <si>
    <t>147 Rowner Lane</t>
  </si>
  <si>
    <t xml:space="preserve">PO13 9SP                 </t>
  </si>
  <si>
    <t xml:space="preserve">02392 581475                            </t>
  </si>
  <si>
    <t>FPR39</t>
  </si>
  <si>
    <t>Lyme Regis Comm Care Ctr</t>
  </si>
  <si>
    <t>Uplyme Road</t>
  </si>
  <si>
    <t>Lyme Regis,Dorset</t>
  </si>
  <si>
    <t xml:space="preserve">DT7 3LS                  </t>
  </si>
  <si>
    <t xml:space="preserve">01297 442981                            </t>
  </si>
  <si>
    <t>FPT55</t>
  </si>
  <si>
    <t>Chiltern Drive</t>
  </si>
  <si>
    <t>Verwood</t>
  </si>
  <si>
    <t xml:space="preserve">BH31 6UQ                 </t>
  </si>
  <si>
    <t xml:space="preserve">01202 826555                            </t>
  </si>
  <si>
    <t>FPX94</t>
  </si>
  <si>
    <t>Ferndown Medical Centre</t>
  </si>
  <si>
    <t xml:space="preserve">BH22 9HB                 </t>
  </si>
  <si>
    <t xml:space="preserve">01202 874460                            </t>
  </si>
  <si>
    <t>2004-02-16</t>
  </si>
  <si>
    <t>FP028</t>
  </si>
  <si>
    <t>17 Forest Centre</t>
  </si>
  <si>
    <t xml:space="preserve">GU35 0TN                 </t>
  </si>
  <si>
    <t xml:space="preserve">01420 475144                            </t>
  </si>
  <si>
    <t>FP045</t>
  </si>
  <si>
    <t>1 Festing Buildings</t>
  </si>
  <si>
    <t>Highland Road</t>
  </si>
  <si>
    <t xml:space="preserve">PO4 9BZ                  </t>
  </si>
  <si>
    <t xml:space="preserve">02392 731389                            </t>
  </si>
  <si>
    <t>FP147</t>
  </si>
  <si>
    <t>Unit 1 Tresham Crescent</t>
  </si>
  <si>
    <t>Monteagle Lane</t>
  </si>
  <si>
    <t xml:space="preserve">GU46 6FR                 </t>
  </si>
  <si>
    <t xml:space="preserve">01252 860508                            </t>
  </si>
  <si>
    <t>FP180</t>
  </si>
  <si>
    <t>93 Gordon Avenue</t>
  </si>
  <si>
    <t xml:space="preserve">SO14 6WB                 </t>
  </si>
  <si>
    <t xml:space="preserve">02380 581422                            </t>
  </si>
  <si>
    <t>FP298</t>
  </si>
  <si>
    <t>Mudeford Pharmacy</t>
  </si>
  <si>
    <t>94 Mudeford</t>
  </si>
  <si>
    <t xml:space="preserve">BH23 4AS                 </t>
  </si>
  <si>
    <t xml:space="preserve">01425 272798                            </t>
  </si>
  <si>
    <t>FP546</t>
  </si>
  <si>
    <t>40 Giffard Drive</t>
  </si>
  <si>
    <t xml:space="preserve">GU14 8PX                 </t>
  </si>
  <si>
    <t>FP777</t>
  </si>
  <si>
    <t xml:space="preserve">01489 892499                            </t>
  </si>
  <si>
    <t>2000-03-05</t>
  </si>
  <si>
    <t>FP843</t>
  </si>
  <si>
    <t>The Old Pharmacy</t>
  </si>
  <si>
    <t xml:space="preserve">PO10 7AN                 </t>
  </si>
  <si>
    <t xml:space="preserve">01243 372751                            </t>
  </si>
  <si>
    <t>FQA35</t>
  </si>
  <si>
    <t>Wool</t>
  </si>
  <si>
    <t xml:space="preserve">BH20 6EJ                 </t>
  </si>
  <si>
    <t xml:space="preserve">01929 462293                            </t>
  </si>
  <si>
    <t>FQE82</t>
  </si>
  <si>
    <t>16 Thackeray Square</t>
  </si>
  <si>
    <t xml:space="preserve">PO16 0PG                 </t>
  </si>
  <si>
    <t xml:space="preserve">01329 281421                            </t>
  </si>
  <si>
    <t>FQF92</t>
  </si>
  <si>
    <t>2 Easton Square</t>
  </si>
  <si>
    <t xml:space="preserve">DT5 1BX                  </t>
  </si>
  <si>
    <t xml:space="preserve">01305 820230                            </t>
  </si>
  <si>
    <t>FQG81</t>
  </si>
  <si>
    <t xml:space="preserve">SP10 1NF                 </t>
  </si>
  <si>
    <t xml:space="preserve">01264 352183                            </t>
  </si>
  <si>
    <t>FQK43</t>
  </si>
  <si>
    <t>29 Cheap Street</t>
  </si>
  <si>
    <t xml:space="preserve">01935 812345                            </t>
  </si>
  <si>
    <t>FQM29</t>
  </si>
  <si>
    <t>Chawton Park Surgery</t>
  </si>
  <si>
    <t>Chawton Park Road</t>
  </si>
  <si>
    <t xml:space="preserve">GU34 1RJ                 </t>
  </si>
  <si>
    <t xml:space="preserve">01420 83350                             </t>
  </si>
  <si>
    <t>FQM97</t>
  </si>
  <si>
    <t>Headley Road</t>
  </si>
  <si>
    <t>Grayshott</t>
  </si>
  <si>
    <t>Hindhead,Surrey</t>
  </si>
  <si>
    <t xml:space="preserve">GU26 6LD                 </t>
  </si>
  <si>
    <t xml:space="preserve">01428 604505                            </t>
  </si>
  <si>
    <t>FQP89</t>
  </si>
  <si>
    <t>The Quarter Jack Surgery</t>
  </si>
  <si>
    <t>Rodways Corner</t>
  </si>
  <si>
    <t>29 Leigh Road</t>
  </si>
  <si>
    <t>Wimborne, Dorset</t>
  </si>
  <si>
    <t xml:space="preserve">BH21 1AP                 </t>
  </si>
  <si>
    <t xml:space="preserve">01202 848226                            </t>
  </si>
  <si>
    <t>FQQ38</t>
  </si>
  <si>
    <t>Talbot Pharmacy</t>
  </si>
  <si>
    <t>Talbot Medical Centre</t>
  </si>
  <si>
    <t>63 Kinson Road</t>
  </si>
  <si>
    <t xml:space="preserve">BH10 4BX                 </t>
  </si>
  <si>
    <t xml:space="preserve">01202 519898                            </t>
  </si>
  <si>
    <t>FQQ97</t>
  </si>
  <si>
    <t>8 New Parade</t>
  </si>
  <si>
    <t>Hill View Road</t>
  </si>
  <si>
    <t>Ensbury Pk</t>
  </si>
  <si>
    <t xml:space="preserve">BH10 5BG                 </t>
  </si>
  <si>
    <t xml:space="preserve">01202 513611                            </t>
  </si>
  <si>
    <t>FQV33</t>
  </si>
  <si>
    <t>Shop 2 High Street</t>
  </si>
  <si>
    <t>Hartley Wintney</t>
  </si>
  <si>
    <t xml:space="preserve">RG27 8NX                 </t>
  </si>
  <si>
    <t xml:space="preserve">01252 842449                            </t>
  </si>
  <si>
    <t>FQW31</t>
  </si>
  <si>
    <t>Bridport Medical Centre</t>
  </si>
  <si>
    <t>West Allington</t>
  </si>
  <si>
    <t xml:space="preserve">DT6 5BN                  </t>
  </si>
  <si>
    <t xml:space="preserve">01308 424350                            </t>
  </si>
  <si>
    <t>FQX07</t>
  </si>
  <si>
    <t>30a/B Mulfords Hill</t>
  </si>
  <si>
    <t>North Basingstoke</t>
  </si>
  <si>
    <t xml:space="preserve">RG26 3JE                 </t>
  </si>
  <si>
    <t xml:space="preserve">0118 9812877                            </t>
  </si>
  <si>
    <t>FQX41</t>
  </si>
  <si>
    <t>4 Haslemere Road</t>
  </si>
  <si>
    <t>Liphook</t>
  </si>
  <si>
    <t xml:space="preserve">GU30 7AL                 </t>
  </si>
  <si>
    <t xml:space="preserve">01428 723303                            </t>
  </si>
  <si>
    <t>FQ059</t>
  </si>
  <si>
    <t>Everetts Pharmacy</t>
  </si>
  <si>
    <t>Horndean</t>
  </si>
  <si>
    <t xml:space="preserve">PO8 0BZ                  </t>
  </si>
  <si>
    <t xml:space="preserve">02392 592166                            </t>
  </si>
  <si>
    <t>FQ218</t>
  </si>
  <si>
    <t>326 Hinkler Road</t>
  </si>
  <si>
    <t xml:space="preserve">SO19 6DF                 </t>
  </si>
  <si>
    <t xml:space="preserve">02380 448708                            </t>
  </si>
  <si>
    <t>FQ299</t>
  </si>
  <si>
    <t>18-20 Commercial Rd</t>
  </si>
  <si>
    <t xml:space="preserve">BH2 5NL                  </t>
  </si>
  <si>
    <t xml:space="preserve">01202 551713                            </t>
  </si>
  <si>
    <t>FQ519</t>
  </si>
  <si>
    <t>72 Poole Rd</t>
  </si>
  <si>
    <t xml:space="preserve">01202 761297                            </t>
  </si>
  <si>
    <t>FQ652</t>
  </si>
  <si>
    <t>Cosham Park House Surgery</t>
  </si>
  <si>
    <t>Cosham Park Avenue</t>
  </si>
  <si>
    <t xml:space="preserve">PO6 3BG                  </t>
  </si>
  <si>
    <t xml:space="preserve">02392 378341                            </t>
  </si>
  <si>
    <t>FQ771</t>
  </si>
  <si>
    <t>195 Portswood Road</t>
  </si>
  <si>
    <t xml:space="preserve">02380 553573                            </t>
  </si>
  <si>
    <t>FRC90</t>
  </si>
  <si>
    <t>The Hart Centre</t>
  </si>
  <si>
    <t xml:space="preserve">GU51 3LA                 </t>
  </si>
  <si>
    <t xml:space="preserve">01252 616226                            </t>
  </si>
  <si>
    <t>FRH25</t>
  </si>
  <si>
    <t>4 Alder Park</t>
  </si>
  <si>
    <t>Talbot Heath, Poole</t>
  </si>
  <si>
    <t xml:space="preserve">BH12 4BA                 </t>
  </si>
  <si>
    <t xml:space="preserve">01202 748533                            </t>
  </si>
  <si>
    <t>FRK84</t>
  </si>
  <si>
    <t>Lawton Pharmacy Consultants Limited</t>
  </si>
  <si>
    <t>Canford Heath Pharmacy</t>
  </si>
  <si>
    <t>9 Mitchell Rd,Canford Hth</t>
  </si>
  <si>
    <t xml:space="preserve">BH17 8UE                 </t>
  </si>
  <si>
    <t xml:space="preserve">01202 671849                            </t>
  </si>
  <si>
    <t>FRL77</t>
  </si>
  <si>
    <t xml:space="preserve">SO23 9BA                 </t>
  </si>
  <si>
    <t xml:space="preserve">01962 854575                            </t>
  </si>
  <si>
    <t>FRL80</t>
  </si>
  <si>
    <t>Sturminster Pharmacy</t>
  </si>
  <si>
    <t>Sturminster Marshall</t>
  </si>
  <si>
    <t xml:space="preserve">BH21 4AY                 </t>
  </si>
  <si>
    <t xml:space="preserve">01258 857657                            </t>
  </si>
  <si>
    <t>FRM48</t>
  </si>
  <si>
    <t>Bitterne Park Medical Ctr</t>
  </si>
  <si>
    <t>Thorold Rd, Bitterne Park</t>
  </si>
  <si>
    <t xml:space="preserve">SO18 1JB                 </t>
  </si>
  <si>
    <t xml:space="preserve">02380 322338                            </t>
  </si>
  <si>
    <t>FRN49</t>
  </si>
  <si>
    <t>6 Gillett Road</t>
  </si>
  <si>
    <t>Wallisdown</t>
  </si>
  <si>
    <t xml:space="preserve">BH12 5BF                 </t>
  </si>
  <si>
    <t xml:space="preserve">01202 527600                            </t>
  </si>
  <si>
    <t>FRP28</t>
  </si>
  <si>
    <t>Rosepharm LTD</t>
  </si>
  <si>
    <t>Marnhull Pharmacy</t>
  </si>
  <si>
    <t>Marnhull</t>
  </si>
  <si>
    <t xml:space="preserve">DT10 1PU                 </t>
  </si>
  <si>
    <t xml:space="preserve">01258 820352                            </t>
  </si>
  <si>
    <t>FRV83</t>
  </si>
  <si>
    <t>The Marlands</t>
  </si>
  <si>
    <t>Portland Terrace</t>
  </si>
  <si>
    <t xml:space="preserve">SO14 7EG                 </t>
  </si>
  <si>
    <t>FR035</t>
  </si>
  <si>
    <t>The Grove Pharmacy</t>
  </si>
  <si>
    <t>48 The Grove</t>
  </si>
  <si>
    <t xml:space="preserve">BH23 2HB                 </t>
  </si>
  <si>
    <t xml:space="preserve">01202 484310                            </t>
  </si>
  <si>
    <t>FR042</t>
  </si>
  <si>
    <t>Fordingbridge Pharmacy</t>
  </si>
  <si>
    <t>4-6 Bridge Street</t>
  </si>
  <si>
    <t xml:space="preserve">SP6 1AH                  </t>
  </si>
  <si>
    <t xml:space="preserve">01425 654539                            </t>
  </si>
  <si>
    <t>FR043</t>
  </si>
  <si>
    <t>Tuckton Pharmacy Limited</t>
  </si>
  <si>
    <t>Tuckton Pharmacy</t>
  </si>
  <si>
    <t>160 Tuckton Rd</t>
  </si>
  <si>
    <t>Tuckton</t>
  </si>
  <si>
    <t xml:space="preserve">BH6 3JX                  </t>
  </si>
  <si>
    <t xml:space="preserve">01202 429047                            </t>
  </si>
  <si>
    <t>FR396</t>
  </si>
  <si>
    <t>Marchwood Village Centre</t>
  </si>
  <si>
    <t>Main Road,Marchwood</t>
  </si>
  <si>
    <t xml:space="preserve">SO40 4SF                 </t>
  </si>
  <si>
    <t xml:space="preserve">02380 870063                            </t>
  </si>
  <si>
    <t>FR680</t>
  </si>
  <si>
    <t>Brighton Court Ltd</t>
  </si>
  <si>
    <t>H Merali Dispensing Chemist</t>
  </si>
  <si>
    <t>24 Queen Street</t>
  </si>
  <si>
    <t xml:space="preserve">PO1 3GB                  </t>
  </si>
  <si>
    <t xml:space="preserve">02392 738128                            </t>
  </si>
  <si>
    <t>FR683</t>
  </si>
  <si>
    <t>Butt R</t>
  </si>
  <si>
    <t>Kingsclere Pharmacy</t>
  </si>
  <si>
    <t>Kingsclere</t>
  </si>
  <si>
    <t>Nr Newbury</t>
  </si>
  <si>
    <t xml:space="preserve">RG20 5PP                 </t>
  </si>
  <si>
    <t xml:space="preserve">01635 298419                            </t>
  </si>
  <si>
    <t>FR859</t>
  </si>
  <si>
    <t>282 Lymington Road</t>
  </si>
  <si>
    <t>Highcliffe</t>
  </si>
  <si>
    <t xml:space="preserve">01425 274291                            </t>
  </si>
  <si>
    <t>FTA71</t>
  </si>
  <si>
    <t>35-38 High Street</t>
  </si>
  <si>
    <t xml:space="preserve">SO23 9BL                 </t>
  </si>
  <si>
    <t>FTC61</t>
  </si>
  <si>
    <t>1 Alpine Court</t>
  </si>
  <si>
    <t xml:space="preserve">GU32 3FB                 </t>
  </si>
  <si>
    <t xml:space="preserve">01730 263064                            </t>
  </si>
  <si>
    <t>FTD10</t>
  </si>
  <si>
    <t>S&amp;K Nam Ltd</t>
  </si>
  <si>
    <t>Sy Nam Pharmacy</t>
  </si>
  <si>
    <t>99 Rownhams Road</t>
  </si>
  <si>
    <t>Maybush</t>
  </si>
  <si>
    <t xml:space="preserve">SO16 5EB                 </t>
  </si>
  <si>
    <t xml:space="preserve">02380 771211                            </t>
  </si>
  <si>
    <t>FTE44</t>
  </si>
  <si>
    <t>The High Street</t>
  </si>
  <si>
    <t xml:space="preserve">SP8 4AG                  </t>
  </si>
  <si>
    <t xml:space="preserve">01747 822427                            </t>
  </si>
  <si>
    <t>FTF72</t>
  </si>
  <si>
    <t>Essex House</t>
  </si>
  <si>
    <t>Essex Road</t>
  </si>
  <si>
    <t xml:space="preserve">RG21 8SU                 </t>
  </si>
  <si>
    <t xml:space="preserve">01256 23176                             </t>
  </si>
  <si>
    <t>FTG67</t>
  </si>
  <si>
    <t>Pharmland LTD</t>
  </si>
  <si>
    <t>Verwood Pharmacy</t>
  </si>
  <si>
    <t>Lake Road Surgery</t>
  </si>
  <si>
    <t xml:space="preserve">BH31 6EH                 </t>
  </si>
  <si>
    <t xml:space="preserve">01202 828499                            </t>
  </si>
  <si>
    <t>2013-02-25</t>
  </si>
  <si>
    <t>FTG83</t>
  </si>
  <si>
    <t>Nr. Southampton</t>
  </si>
  <si>
    <t xml:space="preserve">SO30 2EA                 </t>
  </si>
  <si>
    <t xml:space="preserve">01489 782065                            </t>
  </si>
  <si>
    <t>FTH24</t>
  </si>
  <si>
    <t>Gorley Road</t>
  </si>
  <si>
    <t>Poulner</t>
  </si>
  <si>
    <t>Ringwood, Hampshire</t>
  </si>
  <si>
    <t xml:space="preserve">BH24 1SD                 </t>
  </si>
  <si>
    <t xml:space="preserve">01425 483643                            </t>
  </si>
  <si>
    <t>FTL17</t>
  </si>
  <si>
    <t>38 Kinson Road</t>
  </si>
  <si>
    <t xml:space="preserve">BH10 4AL                 </t>
  </si>
  <si>
    <t xml:space="preserve">01202 512745                            </t>
  </si>
  <si>
    <t>FTL97</t>
  </si>
  <si>
    <t>Dell Piece West</t>
  </si>
  <si>
    <t>Lakesmere Road</t>
  </si>
  <si>
    <t xml:space="preserve">PO8 9FB                  </t>
  </si>
  <si>
    <t xml:space="preserve">023 92571997                            </t>
  </si>
  <si>
    <t>FTM29</t>
  </si>
  <si>
    <t>St.Paul's Surgery</t>
  </si>
  <si>
    <t>Alison Way</t>
  </si>
  <si>
    <t>Clifton Terrace</t>
  </si>
  <si>
    <t>Winchester,Hampshire</t>
  </si>
  <si>
    <t xml:space="preserve">SO22 5DD                 </t>
  </si>
  <si>
    <t xml:space="preserve">01962 854725                            </t>
  </si>
  <si>
    <t>FTT15</t>
  </si>
  <si>
    <t xml:space="preserve">SP10 1LJ                 </t>
  </si>
  <si>
    <t xml:space="preserve">01264 396611                            </t>
  </si>
  <si>
    <t>FTT17</t>
  </si>
  <si>
    <t>Mha Trading Ltd</t>
  </si>
  <si>
    <t>Drayton Community Pharmacy</t>
  </si>
  <si>
    <t>264b Havant Road</t>
  </si>
  <si>
    <t xml:space="preserve">023 93070624                            </t>
  </si>
  <si>
    <t>FTT38</t>
  </si>
  <si>
    <t>Market Pharmacy Ltd</t>
  </si>
  <si>
    <t>Unit 1 Brewery Square</t>
  </si>
  <si>
    <t>5 Weymouth Avenue</t>
  </si>
  <si>
    <t xml:space="preserve">DT1 1QR                  </t>
  </si>
  <si>
    <t xml:space="preserve">01305 264193                            </t>
  </si>
  <si>
    <t>FTY01</t>
  </si>
  <si>
    <t>45 Broad St</t>
  </si>
  <si>
    <t>Lyme Regis</t>
  </si>
  <si>
    <t xml:space="preserve">DT7 3QF                  </t>
  </si>
  <si>
    <t xml:space="preserve">01297 442026                            </t>
  </si>
  <si>
    <t>FT411</t>
  </si>
  <si>
    <t>Lower Common Road</t>
  </si>
  <si>
    <t>West Wellow</t>
  </si>
  <si>
    <t xml:space="preserve">SO51 6BT                 </t>
  </si>
  <si>
    <t xml:space="preserve">01794 322554                            </t>
  </si>
  <si>
    <t>FT489</t>
  </si>
  <si>
    <t>12a Salisbury Road</t>
  </si>
  <si>
    <t>Totton</t>
  </si>
  <si>
    <t xml:space="preserve">SO40 3PY                 </t>
  </si>
  <si>
    <t xml:space="preserve">02380 863100                            </t>
  </si>
  <si>
    <t>1998-09-04</t>
  </si>
  <si>
    <t>FT722</t>
  </si>
  <si>
    <t>Chouhan PJ</t>
  </si>
  <si>
    <t>95 Poole Road</t>
  </si>
  <si>
    <t xml:space="preserve">BH4 9BB                  </t>
  </si>
  <si>
    <t xml:space="preserve">01202 761177                            </t>
  </si>
  <si>
    <t>FT839</t>
  </si>
  <si>
    <t>Cranbourne Industrial Est</t>
  </si>
  <si>
    <t>Dock Road</t>
  </si>
  <si>
    <t xml:space="preserve">PO12 1SH                 </t>
  </si>
  <si>
    <t>FT850</t>
  </si>
  <si>
    <t>122 Highland Road</t>
  </si>
  <si>
    <t xml:space="preserve">PO4 9NQ                  </t>
  </si>
  <si>
    <t xml:space="preserve">02392 830926                            </t>
  </si>
  <si>
    <t>FT871</t>
  </si>
  <si>
    <t>Birchall &amp; Haydock</t>
  </si>
  <si>
    <t>Wickham</t>
  </si>
  <si>
    <t xml:space="preserve">PO17 5JQ                 </t>
  </si>
  <si>
    <t xml:space="preserve">01329 832115                            </t>
  </si>
  <si>
    <t>FVA11</t>
  </si>
  <si>
    <t>Seston K</t>
  </si>
  <si>
    <t>Leigh Park Pharmacy Ltd</t>
  </si>
  <si>
    <t>35 Park Parade</t>
  </si>
  <si>
    <t xml:space="preserve">02392 475577                            </t>
  </si>
  <si>
    <t>FVA67</t>
  </si>
  <si>
    <t>Aa And Oo Ltd</t>
  </si>
  <si>
    <t>Wallisdown Pharmacy</t>
  </si>
  <si>
    <t>337 Wallisdown Road</t>
  </si>
  <si>
    <t xml:space="preserve">BH12 5BU                 </t>
  </si>
  <si>
    <t xml:space="preserve">01202 859128                            </t>
  </si>
  <si>
    <t>FVA96</t>
  </si>
  <si>
    <t>L Rowland</t>
  </si>
  <si>
    <t>Forton Medical Centre</t>
  </si>
  <si>
    <t>White Place</t>
  </si>
  <si>
    <t xml:space="preserve">PO12 3JP                 </t>
  </si>
  <si>
    <t xml:space="preserve">0239 2584008                            </t>
  </si>
  <si>
    <t>2001-06-19</t>
  </si>
  <si>
    <t>FVC70</t>
  </si>
  <si>
    <t>Wistera Medical Practice</t>
  </si>
  <si>
    <t>Wistera Court</t>
  </si>
  <si>
    <t>20 Avenue Road</t>
  </si>
  <si>
    <t>Lymington, Hampshire</t>
  </si>
  <si>
    <t xml:space="preserve">SO41 9PJ                 </t>
  </si>
  <si>
    <t xml:space="preserve">01590 672774                            </t>
  </si>
  <si>
    <t>FVD13</t>
  </si>
  <si>
    <t>Jaffer's Pharmacy</t>
  </si>
  <si>
    <t>Unit 3 Alver Village Sq.</t>
  </si>
  <si>
    <t>Grange Road</t>
  </si>
  <si>
    <t xml:space="preserve">PO13 8ZW                 </t>
  </si>
  <si>
    <t xml:space="preserve">02392 529766                            </t>
  </si>
  <si>
    <t>FVE30</t>
  </si>
  <si>
    <t>202 Shirley Road</t>
  </si>
  <si>
    <t xml:space="preserve">SO15 3FL                 </t>
  </si>
  <si>
    <t xml:space="preserve">02380 225387                            </t>
  </si>
  <si>
    <t>FVE50</t>
  </si>
  <si>
    <t>Pharmacy Bond Limited</t>
  </si>
  <si>
    <t>Pharmacy Bond</t>
  </si>
  <si>
    <t>G9 Ferneberga House</t>
  </si>
  <si>
    <t xml:space="preserve">GU14 6DQ                 </t>
  </si>
  <si>
    <t xml:space="preserve">01252 757241                            </t>
  </si>
  <si>
    <t>FVJ17</t>
  </si>
  <si>
    <t>Tadley Healthcare</t>
  </si>
  <si>
    <t>Holmwood Pharmacy</t>
  </si>
  <si>
    <t>Franklin Avenue</t>
  </si>
  <si>
    <t>Hants</t>
  </si>
  <si>
    <t xml:space="preserve">RG26 4ER                 </t>
  </si>
  <si>
    <t xml:space="preserve">0118 9811984                            </t>
  </si>
  <si>
    <t>2001-03-21</t>
  </si>
  <si>
    <t>FVL64</t>
  </si>
  <si>
    <t>3 Salisbury St</t>
  </si>
  <si>
    <t>Blandford Forum</t>
  </si>
  <si>
    <t xml:space="preserve">DT11 7AU                 </t>
  </si>
  <si>
    <t xml:space="preserve">01258 453108                            </t>
  </si>
  <si>
    <t>FVM38</t>
  </si>
  <si>
    <t>Hj Everett</t>
  </si>
  <si>
    <t>28 The Square</t>
  </si>
  <si>
    <t>Titchfield</t>
  </si>
  <si>
    <t xml:space="preserve">PO14 4RU                 </t>
  </si>
  <si>
    <t xml:space="preserve">01329 842310                            </t>
  </si>
  <si>
    <t>FVN62</t>
  </si>
  <si>
    <t>107 Portland Rd</t>
  </si>
  <si>
    <t>Wyke Regis</t>
  </si>
  <si>
    <t xml:space="preserve">DT4 9BG                  </t>
  </si>
  <si>
    <t xml:space="preserve">01305 786071                            </t>
  </si>
  <si>
    <t>FVQ22</t>
  </si>
  <si>
    <t>West End Road</t>
  </si>
  <si>
    <t xml:space="preserve">023 80443913                            </t>
  </si>
  <si>
    <t>FVQ27</t>
  </si>
  <si>
    <t>26 Abbotsbury Rd</t>
  </si>
  <si>
    <t xml:space="preserve">DT4 0AE                  </t>
  </si>
  <si>
    <t xml:space="preserve">01305 785754                            </t>
  </si>
  <si>
    <t>FVR30</t>
  </si>
  <si>
    <t>Brodwell LTD</t>
  </si>
  <si>
    <t>The Walford Mill Pharmacy</t>
  </si>
  <si>
    <t>Knobcrook Road</t>
  </si>
  <si>
    <t xml:space="preserve">BH21 1NL                 </t>
  </si>
  <si>
    <t xml:space="preserve">01202 840048                            </t>
  </si>
  <si>
    <t>FVR56</t>
  </si>
  <si>
    <t>Quality Pharmacies Ltd</t>
  </si>
  <si>
    <t>Copnor Pharmacy</t>
  </si>
  <si>
    <t>336 Copnor Road</t>
  </si>
  <si>
    <t xml:space="preserve">PO3 5EL                  </t>
  </si>
  <si>
    <t xml:space="preserve">023 92662511                            </t>
  </si>
  <si>
    <t>2004-06-19</t>
  </si>
  <si>
    <t>FVR66</t>
  </si>
  <si>
    <t xml:space="preserve">PO12 1DU                 </t>
  </si>
  <si>
    <t>FVT00</t>
  </si>
  <si>
    <t>1555 Wimborne Rd</t>
  </si>
  <si>
    <t xml:space="preserve">BH10 7AZ                 </t>
  </si>
  <si>
    <t xml:space="preserve">01202 574386                            </t>
  </si>
  <si>
    <t>FVT02</t>
  </si>
  <si>
    <t>Bobatm Limited</t>
  </si>
  <si>
    <t>Bobat Pharmacy</t>
  </si>
  <si>
    <t>92 Tangier Road</t>
  </si>
  <si>
    <t xml:space="preserve">PO3 6HU                  </t>
  </si>
  <si>
    <t xml:space="preserve">023 92663945                            </t>
  </si>
  <si>
    <t>FVT90</t>
  </si>
  <si>
    <t>Eyre LTD</t>
  </si>
  <si>
    <t>Ar Pharmacy</t>
  </si>
  <si>
    <t>3 Hazel Farm Road</t>
  </si>
  <si>
    <t>West Totton</t>
  </si>
  <si>
    <t xml:space="preserve">SO40 8WU                 </t>
  </si>
  <si>
    <t xml:space="preserve">02380 870582                            </t>
  </si>
  <si>
    <t>FVV05</t>
  </si>
  <si>
    <t>Roy Sk Dispensing Chemists Ltd</t>
  </si>
  <si>
    <t>Sk Roy Late Night Dispensing Chemists</t>
  </si>
  <si>
    <t>44-45 St.Mary's Road</t>
  </si>
  <si>
    <t xml:space="preserve">SO14 0BG                 </t>
  </si>
  <si>
    <t xml:space="preserve">023 80399907                            </t>
  </si>
  <si>
    <t>FVV20</t>
  </si>
  <si>
    <t>1 Guildhall Walk</t>
  </si>
  <si>
    <t xml:space="preserve">PO1 2RY                  </t>
  </si>
  <si>
    <t>FVV24</t>
  </si>
  <si>
    <t>The Bridge Shopping Ctr</t>
  </si>
  <si>
    <t>Somers Road North</t>
  </si>
  <si>
    <t xml:space="preserve">PO1 1SL                  </t>
  </si>
  <si>
    <t xml:space="preserve">02392 841810                            </t>
  </si>
  <si>
    <t>FVW85</t>
  </si>
  <si>
    <t>Wallington Way</t>
  </si>
  <si>
    <t>Broadcut</t>
  </si>
  <si>
    <t xml:space="preserve">PO16 8SU                 </t>
  </si>
  <si>
    <t xml:space="preserve">01329 827963                            </t>
  </si>
  <si>
    <t>2005-10-29</t>
  </si>
  <si>
    <t>FVY74</t>
  </si>
  <si>
    <t>609-611 Christchurch Road</t>
  </si>
  <si>
    <t xml:space="preserve">BH1 4AN                  </t>
  </si>
  <si>
    <t xml:space="preserve">01202 304581                            </t>
  </si>
  <si>
    <t>FV021</t>
  </si>
  <si>
    <t>128-130 Charminster Road</t>
  </si>
  <si>
    <t xml:space="preserve">BH8 8UU                  </t>
  </si>
  <si>
    <t xml:space="preserve">01202 528643                            </t>
  </si>
  <si>
    <t>FV082</t>
  </si>
  <si>
    <t>David Fogg Chemist</t>
  </si>
  <si>
    <t>1a Lower Northam Road</t>
  </si>
  <si>
    <t xml:space="preserve">SO30 4FN                 </t>
  </si>
  <si>
    <t xml:space="preserve">01489 783064                            </t>
  </si>
  <si>
    <t>FV261</t>
  </si>
  <si>
    <t>Lilliput Pharmacy</t>
  </si>
  <si>
    <t>Lilliput Medical Centre</t>
  </si>
  <si>
    <t>Elms Avenue</t>
  </si>
  <si>
    <t>Lilliput, Poole</t>
  </si>
  <si>
    <t xml:space="preserve">BH14 8EE                 </t>
  </si>
  <si>
    <t xml:space="preserve">01202 731331                            </t>
  </si>
  <si>
    <t>FV543</t>
  </si>
  <si>
    <t>87 Lynchford Road</t>
  </si>
  <si>
    <t xml:space="preserve">GU14 6ET                 </t>
  </si>
  <si>
    <t>FV575</t>
  </si>
  <si>
    <t>23 Station Road</t>
  </si>
  <si>
    <t xml:space="preserve">BH31 7PY                 </t>
  </si>
  <si>
    <t xml:space="preserve">01202 822364                            </t>
  </si>
  <si>
    <t>FV785</t>
  </si>
  <si>
    <t>2a Twynham Avenue</t>
  </si>
  <si>
    <t xml:space="preserve">BH23 1QU                 </t>
  </si>
  <si>
    <t xml:space="preserve">01202 486276                            </t>
  </si>
  <si>
    <t>FV796</t>
  </si>
  <si>
    <t>626-628 Christchurch Rd</t>
  </si>
  <si>
    <t xml:space="preserve">BH1 4BP                  </t>
  </si>
  <si>
    <t xml:space="preserve">01202 393447                            </t>
  </si>
  <si>
    <t>FV817</t>
  </si>
  <si>
    <t>Unit 7, The Peel Centre</t>
  </si>
  <si>
    <t>Babylon Hill</t>
  </si>
  <si>
    <t>Sherborne Rd, Yeovil</t>
  </si>
  <si>
    <t xml:space="preserve">BA21 5BT                 </t>
  </si>
  <si>
    <t xml:space="preserve">01935 434621                            </t>
  </si>
  <si>
    <t>FWA74</t>
  </si>
  <si>
    <t>The Key</t>
  </si>
  <si>
    <t>Eletham Heath Way</t>
  </si>
  <si>
    <t>Eleham Heath, Fleet</t>
  </si>
  <si>
    <t xml:space="preserve">GU51 1HA                 </t>
  </si>
  <si>
    <t xml:space="preserve">01252 620616                            </t>
  </si>
  <si>
    <t>FWE28</t>
  </si>
  <si>
    <t>Chessell Practice</t>
  </si>
  <si>
    <t>Sullivan Road, Sholing</t>
  </si>
  <si>
    <t xml:space="preserve">SO19 0HS                 </t>
  </si>
  <si>
    <t xml:space="preserve">02380 449761                            </t>
  </si>
  <si>
    <t>FWE52</t>
  </si>
  <si>
    <t>Allied Chlorin Ltd</t>
  </si>
  <si>
    <t>Stalbridge Pharmacy</t>
  </si>
  <si>
    <t>Stalbridge</t>
  </si>
  <si>
    <t xml:space="preserve">DT10 2LL                 </t>
  </si>
  <si>
    <t xml:space="preserve">01963 362246                            </t>
  </si>
  <si>
    <t>FWE70</t>
  </si>
  <si>
    <t>Aldershot Ctr For Health</t>
  </si>
  <si>
    <t>Hospital Hill</t>
  </si>
  <si>
    <t xml:space="preserve">GU11 1AY                 </t>
  </si>
  <si>
    <t xml:space="preserve">01252 329098                            </t>
  </si>
  <si>
    <t>2008-09-26</t>
  </si>
  <si>
    <t>FWE94</t>
  </si>
  <si>
    <t>Pharmalpha LTD</t>
  </si>
  <si>
    <t>The Adelaide Pharmacy</t>
  </si>
  <si>
    <t>Western Community Hosp</t>
  </si>
  <si>
    <t>William Macleod Way</t>
  </si>
  <si>
    <t xml:space="preserve">SO16 4XE                 </t>
  </si>
  <si>
    <t>FWG60</t>
  </si>
  <si>
    <t>Lisa Martin Pharmacy</t>
  </si>
  <si>
    <t>1 East Street</t>
  </si>
  <si>
    <t>Alresford</t>
  </si>
  <si>
    <t xml:space="preserve">SO24 9EE                 </t>
  </si>
  <si>
    <t xml:space="preserve">01962 732858                            </t>
  </si>
  <si>
    <t>FWG89</t>
  </si>
  <si>
    <t>132 Purewell</t>
  </si>
  <si>
    <t xml:space="preserve">01202 484189                            </t>
  </si>
  <si>
    <t>FWH79</t>
  </si>
  <si>
    <t>Ringwood Health Centre</t>
  </si>
  <si>
    <t>The Close</t>
  </si>
  <si>
    <t xml:space="preserve">BH24 1JY                 </t>
  </si>
  <si>
    <t xml:space="preserve">01425 474196                            </t>
  </si>
  <si>
    <t>FWH91</t>
  </si>
  <si>
    <t>Riverside (Bournemouth) Ltd</t>
  </si>
  <si>
    <t>Winton Pharmacy</t>
  </si>
  <si>
    <t>309 Wimborne Road</t>
  </si>
  <si>
    <t xml:space="preserve">BH9 2AB                  </t>
  </si>
  <si>
    <t xml:space="preserve">01202 517097                            </t>
  </si>
  <si>
    <t>FWL20</t>
  </si>
  <si>
    <t>Lalys Pharmacy</t>
  </si>
  <si>
    <t>4-6 London Road</t>
  </si>
  <si>
    <t xml:space="preserve">PO2 0LH                  </t>
  </si>
  <si>
    <t>2011-05-14</t>
  </si>
  <si>
    <t>FWL38</t>
  </si>
  <si>
    <t>The Barn Surgery Pharmacy</t>
  </si>
  <si>
    <t>Gillingham Medical Pract</t>
  </si>
  <si>
    <t>The Barn Surgery</t>
  </si>
  <si>
    <t>Gillingham, Dorset</t>
  </si>
  <si>
    <t xml:space="preserve">SP8 4XS                  </t>
  </si>
  <si>
    <t xml:space="preserve">01747 826709                            </t>
  </si>
  <si>
    <t>FWN86</t>
  </si>
  <si>
    <t>Unit F</t>
  </si>
  <si>
    <t>Castle Lane West</t>
  </si>
  <si>
    <t xml:space="preserve">BH8 9UY                  </t>
  </si>
  <si>
    <t xml:space="preserve">01202 548139                            </t>
  </si>
  <si>
    <t>2004-09-20</t>
  </si>
  <si>
    <t>FWP45</t>
  </si>
  <si>
    <t>960 Wimborne Road</t>
  </si>
  <si>
    <t>Moordown</t>
  </si>
  <si>
    <t xml:space="preserve">BH9 2DG                  </t>
  </si>
  <si>
    <t xml:space="preserve">01202 528656                            </t>
  </si>
  <si>
    <t>FWV11</t>
  </si>
  <si>
    <t>Wareham Pharmacy</t>
  </si>
  <si>
    <t>11-13 South Street</t>
  </si>
  <si>
    <t xml:space="preserve">BH20 4LR                 </t>
  </si>
  <si>
    <t xml:space="preserve">01929 552384                            </t>
  </si>
  <si>
    <t>FWV19</t>
  </si>
  <si>
    <t>7 Littlemoor Road</t>
  </si>
  <si>
    <t xml:space="preserve">DT3 6LD                  </t>
  </si>
  <si>
    <t xml:space="preserve">01305 833379                            </t>
  </si>
  <si>
    <t>FWW83</t>
  </si>
  <si>
    <t>4 Dickson House</t>
  </si>
  <si>
    <t>Crown Heights,Alencon Lnk</t>
  </si>
  <si>
    <t xml:space="preserve">RG21 7AH                 </t>
  </si>
  <si>
    <t xml:space="preserve">01256 383420                            </t>
  </si>
  <si>
    <t>FW004</t>
  </si>
  <si>
    <t>Stanford Road</t>
  </si>
  <si>
    <t xml:space="preserve">SO41 9GF                 </t>
  </si>
  <si>
    <t xml:space="preserve">01590 678874                            </t>
  </si>
  <si>
    <t>2006-11-09</t>
  </si>
  <si>
    <t>FW194</t>
  </si>
  <si>
    <t>3a Green Lane</t>
  </si>
  <si>
    <t>Clanfield</t>
  </si>
  <si>
    <t xml:space="preserve">PO8 0JU                  </t>
  </si>
  <si>
    <t xml:space="preserve">02392 597645                            </t>
  </si>
  <si>
    <t>FW202</t>
  </si>
  <si>
    <t>Pilgrims Close</t>
  </si>
  <si>
    <t>Knightwood Road</t>
  </si>
  <si>
    <t>Nr Eastleigh,Hampshire</t>
  </si>
  <si>
    <t xml:space="preserve">SO53 4ST                 </t>
  </si>
  <si>
    <t xml:space="preserve">023 80263908                            </t>
  </si>
  <si>
    <t>FW258</t>
  </si>
  <si>
    <t>Cspc Pharmacy</t>
  </si>
  <si>
    <t>Shelley Manor Medical Ctr</t>
  </si>
  <si>
    <t>Beechwood Ave, Boscombe</t>
  </si>
  <si>
    <t xml:space="preserve">BH5 1LX                  </t>
  </si>
  <si>
    <t xml:space="preserve">01202 399759                            </t>
  </si>
  <si>
    <t>FW395</t>
  </si>
  <si>
    <t>2 Strouden Court</t>
  </si>
  <si>
    <t>Warren Park</t>
  </si>
  <si>
    <t xml:space="preserve">PO9 4JX                  </t>
  </si>
  <si>
    <t xml:space="preserve">023 92455400                            </t>
  </si>
  <si>
    <t>2006-07-02</t>
  </si>
  <si>
    <t>FW563</t>
  </si>
  <si>
    <t>Premoden LTD</t>
  </si>
  <si>
    <t>Nimo Pharmacy</t>
  </si>
  <si>
    <t>270 Herbert Avenue</t>
  </si>
  <si>
    <t xml:space="preserve">BH12 4HY                 </t>
  </si>
  <si>
    <t xml:space="preserve">01202 717714                            </t>
  </si>
  <si>
    <t>2004-11-15</t>
  </si>
  <si>
    <t>FW632</t>
  </si>
  <si>
    <t>Beggarwood Surgery</t>
  </si>
  <si>
    <t>6 Broadmere Road</t>
  </si>
  <si>
    <t>Kempshott Park</t>
  </si>
  <si>
    <t xml:space="preserve">RG22 4FP                 </t>
  </si>
  <si>
    <t xml:space="preserve">01256 398927                            </t>
  </si>
  <si>
    <t>FW851</t>
  </si>
  <si>
    <t>149 Milton Road</t>
  </si>
  <si>
    <t xml:space="preserve">PO8 8RE                  </t>
  </si>
  <si>
    <t xml:space="preserve">02392 251732                            </t>
  </si>
  <si>
    <t>FXF11</t>
  </si>
  <si>
    <t>14 Avenue Rd</t>
  </si>
  <si>
    <t xml:space="preserve">DT4 7JJ                  </t>
  </si>
  <si>
    <t xml:space="preserve">01305 784661                            </t>
  </si>
  <si>
    <t>FXF80</t>
  </si>
  <si>
    <t>76 St Mary's Street</t>
  </si>
  <si>
    <t xml:space="preserve">SO14 1NY                 </t>
  </si>
  <si>
    <t xml:space="preserve">02380 225199                            </t>
  </si>
  <si>
    <t>2002-12-21</t>
  </si>
  <si>
    <t>FXH34</t>
  </si>
  <si>
    <t>3-5 West St</t>
  </si>
  <si>
    <t xml:space="preserve">DT6 3QJ                  </t>
  </si>
  <si>
    <t xml:space="preserve">01308 422475                            </t>
  </si>
  <si>
    <t>FXH93</t>
  </si>
  <si>
    <t>Hambledon Road</t>
  </si>
  <si>
    <t>Denmead</t>
  </si>
  <si>
    <t xml:space="preserve">PO7 6NU                  </t>
  </si>
  <si>
    <t xml:space="preserve">02392 255937                            </t>
  </si>
  <si>
    <t>FXJ11</t>
  </si>
  <si>
    <t>New Alresford</t>
  </si>
  <si>
    <t xml:space="preserve">SO24 9AR                 </t>
  </si>
  <si>
    <t>FXL28</t>
  </si>
  <si>
    <t>1 Market Buildings</t>
  </si>
  <si>
    <t>Swaythling</t>
  </si>
  <si>
    <t xml:space="preserve">SO16 2HW                 </t>
  </si>
  <si>
    <t xml:space="preserve">02380 554299                            </t>
  </si>
  <si>
    <t>FXM19</t>
  </si>
  <si>
    <t>Vectrum Services Ltd</t>
  </si>
  <si>
    <t>Chapel Lane Pharmacy</t>
  </si>
  <si>
    <t>102-104 Chapel Lane</t>
  </si>
  <si>
    <t xml:space="preserve">GU14 9BL                 </t>
  </si>
  <si>
    <t xml:space="preserve">01276 33819                             </t>
  </si>
  <si>
    <t>FXM24</t>
  </si>
  <si>
    <t>New Forest Pharmacy Limited</t>
  </si>
  <si>
    <t>Sea Road</t>
  </si>
  <si>
    <t>Milford On Sea</t>
  </si>
  <si>
    <t xml:space="preserve">SO41 0PG                 </t>
  </si>
  <si>
    <t xml:space="preserve">01590 645555                            </t>
  </si>
  <si>
    <t>FXM28</t>
  </si>
  <si>
    <t>Caird Avenue</t>
  </si>
  <si>
    <t xml:space="preserve">BH25 6BP                 </t>
  </si>
  <si>
    <t xml:space="preserve">01425 896847                            </t>
  </si>
  <si>
    <t>2009-06-26</t>
  </si>
  <si>
    <t>FXM71</t>
  </si>
  <si>
    <t>20-22 Southbourne Grove</t>
  </si>
  <si>
    <t xml:space="preserve">BH6 3RA                  </t>
  </si>
  <si>
    <t xml:space="preserve">01202 424371                            </t>
  </si>
  <si>
    <t>2003-02-21</t>
  </si>
  <si>
    <t>FXN20</t>
  </si>
  <si>
    <t>117a Longfleet Road</t>
  </si>
  <si>
    <t xml:space="preserve">BH15 2HR                 </t>
  </si>
  <si>
    <t xml:space="preserve">01202 649012                            </t>
  </si>
  <si>
    <t>FXP11</t>
  </si>
  <si>
    <t>Westcliff Medicines Limited</t>
  </si>
  <si>
    <t>Poole Road Medical Centre</t>
  </si>
  <si>
    <t>7 Poole Road, Westbourne</t>
  </si>
  <si>
    <t xml:space="preserve">BH2 5QR                  </t>
  </si>
  <si>
    <t xml:space="preserve">01202 765155                            </t>
  </si>
  <si>
    <t>FXP22</t>
  </si>
  <si>
    <t>5a St John's Centre</t>
  </si>
  <si>
    <t xml:space="preserve">SO30 4QU                 </t>
  </si>
  <si>
    <t xml:space="preserve">01489 787141                            </t>
  </si>
  <si>
    <t>FXP60</t>
  </si>
  <si>
    <t>Hunter NR</t>
  </si>
  <si>
    <t>Bartley</t>
  </si>
  <si>
    <t xml:space="preserve">SO40 2NA                 </t>
  </si>
  <si>
    <t xml:space="preserve">02380 812734                            </t>
  </si>
  <si>
    <t>FXT06</t>
  </si>
  <si>
    <t>Unit 85a And B</t>
  </si>
  <si>
    <t>Gunwharf Quays</t>
  </si>
  <si>
    <t xml:space="preserve">PO1 3TZ                  </t>
  </si>
  <si>
    <t xml:space="preserve">02392 750223                            </t>
  </si>
  <si>
    <t>2005-07-13</t>
  </si>
  <si>
    <t>FXT32</t>
  </si>
  <si>
    <t>Silver Hill</t>
  </si>
  <si>
    <t xml:space="preserve">SO23 8AE                 </t>
  </si>
  <si>
    <t>FXV42</t>
  </si>
  <si>
    <t>26 Warsash Road</t>
  </si>
  <si>
    <t>Warsash</t>
  </si>
  <si>
    <t xml:space="preserve">SO31 9HX                 </t>
  </si>
  <si>
    <t xml:space="preserve">01489 573001                            </t>
  </si>
  <si>
    <t>FXW69</t>
  </si>
  <si>
    <t>Mr Dhiren Patel</t>
  </si>
  <si>
    <t>Brockhurst Pharmacy Ltd</t>
  </si>
  <si>
    <t>Brockhurst Pharmacy</t>
  </si>
  <si>
    <t>135 Brockhurst Road</t>
  </si>
  <si>
    <t xml:space="preserve">PO12 3AX                 </t>
  </si>
  <si>
    <t xml:space="preserve">02392 580534                            </t>
  </si>
  <si>
    <t>FXX17</t>
  </si>
  <si>
    <t>49 London Road</t>
  </si>
  <si>
    <t xml:space="preserve">PO7 7EX                  </t>
  </si>
  <si>
    <t xml:space="preserve">023 92256124                            </t>
  </si>
  <si>
    <t>FXX18</t>
  </si>
  <si>
    <t>Telephone House Limited</t>
  </si>
  <si>
    <t>Telephone House Pharmacy</t>
  </si>
  <si>
    <t xml:space="preserve">SO14 2NW                 </t>
  </si>
  <si>
    <t xml:space="preserve">023 80839200                            </t>
  </si>
  <si>
    <t>FXX57</t>
  </si>
  <si>
    <t>9-10 Fairview Parade</t>
  </si>
  <si>
    <t xml:space="preserve">SO45 5GT                 </t>
  </si>
  <si>
    <t xml:space="preserve">02380 879354                            </t>
  </si>
  <si>
    <t>FXY08</t>
  </si>
  <si>
    <t>20 The Swan Centre</t>
  </si>
  <si>
    <t xml:space="preserve">SO50 5SG                 </t>
  </si>
  <si>
    <t xml:space="preserve">02380 612152                            </t>
  </si>
  <si>
    <t>FX306</t>
  </si>
  <si>
    <t>7 Newbury Street</t>
  </si>
  <si>
    <t xml:space="preserve">RG28 7DW                 </t>
  </si>
  <si>
    <t xml:space="preserve">01256 892058                            </t>
  </si>
  <si>
    <t>FX559</t>
  </si>
  <si>
    <t>1a Madeira Road</t>
  </si>
  <si>
    <t xml:space="preserve">BH14 9ET                 </t>
  </si>
  <si>
    <t xml:space="preserve">01202 747588                            </t>
  </si>
  <si>
    <t>FX758</t>
  </si>
  <si>
    <t>16 East Street</t>
  </si>
  <si>
    <t>Chickerell</t>
  </si>
  <si>
    <t xml:space="preserve">DT3 4DT                  </t>
  </si>
  <si>
    <t xml:space="preserve">01305 779054                            </t>
  </si>
  <si>
    <t>FYM76</t>
  </si>
  <si>
    <t>Fg Lock Limited</t>
  </si>
  <si>
    <t>Charmouth Pharmacy</t>
  </si>
  <si>
    <t>Charmouth</t>
  </si>
  <si>
    <t xml:space="preserve">DT6 6PX                  </t>
  </si>
  <si>
    <t xml:space="preserve">01297 560261                            </t>
  </si>
  <si>
    <t>FYR45</t>
  </si>
  <si>
    <t>Jay's Chemist</t>
  </si>
  <si>
    <t>2 Merrimeade Parade</t>
  </si>
  <si>
    <t>Dibden Purlieu</t>
  </si>
  <si>
    <t xml:space="preserve">SO45 4PY                 </t>
  </si>
  <si>
    <t xml:space="preserve">02380 843222                            </t>
  </si>
  <si>
    <t>FYX99</t>
  </si>
  <si>
    <t>6-6a Normandy Street</t>
  </si>
  <si>
    <t xml:space="preserve">GU34 1BZ                 </t>
  </si>
  <si>
    <t xml:space="preserve">01420 83176                             </t>
  </si>
  <si>
    <t>FY068</t>
  </si>
  <si>
    <t>4 Liss Shopping Centre</t>
  </si>
  <si>
    <t>Hillbrow Road</t>
  </si>
  <si>
    <t>Liss</t>
  </si>
  <si>
    <t xml:space="preserve">GU33 7RL                 </t>
  </si>
  <si>
    <t xml:space="preserve">01730 893161                            </t>
  </si>
  <si>
    <t>FY357</t>
  </si>
  <si>
    <t>280b Lower Farnham Road</t>
  </si>
  <si>
    <t xml:space="preserve">GU11 3RD                 </t>
  </si>
  <si>
    <t xml:space="preserve">01252 333400                            </t>
  </si>
  <si>
    <t>FY368</t>
  </si>
  <si>
    <t xml:space="preserve">GU32 3JE                 </t>
  </si>
  <si>
    <t>FY814</t>
  </si>
  <si>
    <t>13a Commercial Road</t>
  </si>
  <si>
    <t xml:space="preserve">SO40 3BX                 </t>
  </si>
  <si>
    <t xml:space="preserve">02380 863922                            </t>
  </si>
  <si>
    <t>FY835</t>
  </si>
  <si>
    <t>17 Grove Road</t>
  </si>
  <si>
    <t xml:space="preserve">SO15 3HH                 </t>
  </si>
  <si>
    <t xml:space="preserve">02380 789626                            </t>
  </si>
  <si>
    <t>Unknown</t>
  </si>
  <si>
    <t>F</t>
  </si>
  <si>
    <t xml:space="preserve">86J0208E   </t>
  </si>
  <si>
    <t>CSC/TPP</t>
  </si>
  <si>
    <t xml:space="preserve">81F0246E   </t>
  </si>
  <si>
    <t xml:space="preserve">89G1164E   </t>
  </si>
  <si>
    <t xml:space="preserve">67E1673E   </t>
  </si>
  <si>
    <t xml:space="preserve">70C1278E   </t>
  </si>
  <si>
    <t xml:space="preserve">83J0440E   </t>
  </si>
  <si>
    <t xml:space="preserve">84F0809E   </t>
  </si>
  <si>
    <t xml:space="preserve">86J0214E   </t>
  </si>
  <si>
    <t xml:space="preserve">89J0262E   </t>
  </si>
  <si>
    <t xml:space="preserve">79B2101E   </t>
  </si>
  <si>
    <t xml:space="preserve">80I4192E   </t>
  </si>
  <si>
    <t xml:space="preserve">83A2840E   </t>
  </si>
  <si>
    <t xml:space="preserve">86I3285E   </t>
  </si>
  <si>
    <t xml:space="preserve">64G0693E   </t>
  </si>
  <si>
    <t xml:space="preserve">76H1491E   </t>
  </si>
  <si>
    <t xml:space="preserve">84A0097E   </t>
  </si>
  <si>
    <t xml:space="preserve">80G1132E   </t>
  </si>
  <si>
    <t xml:space="preserve">89J1690E   </t>
  </si>
  <si>
    <t xml:space="preserve">81I3404E   </t>
  </si>
  <si>
    <t xml:space="preserve">05A0400E   </t>
  </si>
  <si>
    <t xml:space="preserve">75I5877E   </t>
  </si>
  <si>
    <t xml:space="preserve">76B4938E   </t>
  </si>
  <si>
    <t xml:space="preserve">79Y1079E   </t>
  </si>
  <si>
    <t xml:space="preserve">89J0473E   </t>
  </si>
  <si>
    <t xml:space="preserve">76B5812E   </t>
  </si>
  <si>
    <t xml:space="preserve">83H0988E   </t>
  </si>
  <si>
    <t xml:space="preserve">83I0977E   </t>
  </si>
  <si>
    <t xml:space="preserve">93I0048E   </t>
  </si>
  <si>
    <t xml:space="preserve">77J1044E   </t>
  </si>
  <si>
    <t xml:space="preserve">80K2110E   </t>
  </si>
  <si>
    <t xml:space="preserve">80Y1936E   </t>
  </si>
  <si>
    <t xml:space="preserve">74H0372E   </t>
  </si>
  <si>
    <t xml:space="preserve">81J2260E   </t>
  </si>
  <si>
    <t xml:space="preserve">94I0177E   </t>
  </si>
  <si>
    <t xml:space="preserve">90E0590E   </t>
  </si>
  <si>
    <t xml:space="preserve">94C2064E   </t>
  </si>
  <si>
    <t xml:space="preserve">76B2563E   </t>
  </si>
  <si>
    <t xml:space="preserve">76Y2396E   </t>
  </si>
  <si>
    <t xml:space="preserve">95I0933E   </t>
  </si>
  <si>
    <t xml:space="preserve">79I0126E   </t>
  </si>
  <si>
    <t xml:space="preserve">83B0488E   </t>
  </si>
  <si>
    <t xml:space="preserve">83F1134E   </t>
  </si>
  <si>
    <t xml:space="preserve">84F0252E   </t>
  </si>
  <si>
    <t xml:space="preserve">75B0324E   </t>
  </si>
  <si>
    <t xml:space="preserve">75U5287E   </t>
  </si>
  <si>
    <t xml:space="preserve">88A0541E   </t>
  </si>
  <si>
    <t xml:space="preserve">71I5138E   </t>
  </si>
  <si>
    <t xml:space="preserve">88I2044E   </t>
  </si>
  <si>
    <t xml:space="preserve">97I7593E   </t>
  </si>
  <si>
    <t xml:space="preserve">69B0419E   </t>
  </si>
  <si>
    <t xml:space="preserve">71Y1384E   </t>
  </si>
  <si>
    <t xml:space="preserve">79B0055E   </t>
  </si>
  <si>
    <t xml:space="preserve">79G0196N   </t>
  </si>
  <si>
    <t xml:space="preserve">63E0112S   </t>
  </si>
  <si>
    <t xml:space="preserve">72I4151E   </t>
  </si>
  <si>
    <t xml:space="preserve">72J0501E   </t>
  </si>
  <si>
    <t xml:space="preserve">87C1347E   </t>
  </si>
  <si>
    <t xml:space="preserve">82C1962E   </t>
  </si>
  <si>
    <t xml:space="preserve">72A4947E   </t>
  </si>
  <si>
    <t xml:space="preserve">76Y0838E   </t>
  </si>
  <si>
    <t xml:space="preserve">75U3682E   </t>
  </si>
  <si>
    <t xml:space="preserve">86D0019E   </t>
  </si>
  <si>
    <t xml:space="preserve">75J4036E   </t>
  </si>
  <si>
    <t xml:space="preserve">79H0389E   </t>
  </si>
  <si>
    <t xml:space="preserve">80J1288E   </t>
  </si>
  <si>
    <t xml:space="preserve">75B0453E   </t>
  </si>
  <si>
    <t xml:space="preserve">86Y0629E   </t>
  </si>
  <si>
    <t xml:space="preserve">96I4046E   </t>
  </si>
  <si>
    <t xml:space="preserve">84J0660E   </t>
  </si>
  <si>
    <t xml:space="preserve">86I0261E   </t>
  </si>
  <si>
    <t xml:space="preserve">91E0125E   </t>
  </si>
  <si>
    <t xml:space="preserve">77D1243E   </t>
  </si>
  <si>
    <t xml:space="preserve">82B0583E   </t>
  </si>
  <si>
    <t xml:space="preserve">70I1893E   </t>
  </si>
  <si>
    <t xml:space="preserve">83J2719E   </t>
  </si>
  <si>
    <t xml:space="preserve">84B0919E   </t>
  </si>
  <si>
    <t xml:space="preserve">85A0184E   </t>
  </si>
  <si>
    <t xml:space="preserve">75D0192E   </t>
  </si>
  <si>
    <t xml:space="preserve">78Y1206E   </t>
  </si>
  <si>
    <t xml:space="preserve">66L2272E   </t>
  </si>
  <si>
    <t xml:space="preserve">92I3625E   </t>
  </si>
  <si>
    <t xml:space="preserve">75U4114E   </t>
  </si>
  <si>
    <t xml:space="preserve">76J1270E   </t>
  </si>
  <si>
    <t xml:space="preserve">00I0027E   </t>
  </si>
  <si>
    <t xml:space="preserve">79F0770E   </t>
  </si>
  <si>
    <t xml:space="preserve">85J1474E   </t>
  </si>
  <si>
    <t xml:space="preserve">88Y0315E   </t>
  </si>
  <si>
    <t xml:space="preserve">83F0754E   </t>
  </si>
  <si>
    <t xml:space="preserve">76H0546E   </t>
  </si>
  <si>
    <t xml:space="preserve">83J0232E   </t>
  </si>
  <si>
    <t xml:space="preserve">87F0033E   </t>
  </si>
  <si>
    <t xml:space="preserve">90A0203E   </t>
  </si>
  <si>
    <t xml:space="preserve">80C2149E   </t>
  </si>
  <si>
    <t xml:space="preserve">80E0238E   </t>
  </si>
  <si>
    <t xml:space="preserve">75U1424E   </t>
  </si>
  <si>
    <t xml:space="preserve">76I1886E   </t>
  </si>
  <si>
    <t xml:space="preserve">76Y1852E   </t>
  </si>
  <si>
    <t xml:space="preserve">87F0241E   </t>
  </si>
  <si>
    <t xml:space="preserve">88Y0068E   </t>
  </si>
  <si>
    <t xml:space="preserve">93Y0830E   </t>
  </si>
  <si>
    <t xml:space="preserve">75Y0405E   </t>
  </si>
  <si>
    <t xml:space="preserve">71A1942E   </t>
  </si>
  <si>
    <t xml:space="preserve">78J0580E   </t>
  </si>
  <si>
    <t xml:space="preserve">83Y1027E   </t>
  </si>
  <si>
    <t xml:space="preserve">78E0014W   </t>
  </si>
  <si>
    <t xml:space="preserve">80J0623E   </t>
  </si>
  <si>
    <t xml:space="preserve">83Y2905E   </t>
  </si>
  <si>
    <t xml:space="preserve">85E1188E   </t>
  </si>
  <si>
    <t xml:space="preserve">70C1403E   </t>
  </si>
  <si>
    <t xml:space="preserve">83J0705E   </t>
  </si>
  <si>
    <t xml:space="preserve">84E0581E   </t>
  </si>
  <si>
    <t xml:space="preserve">00B0835E   </t>
  </si>
  <si>
    <t xml:space="preserve">78K1023E   </t>
  </si>
  <si>
    <t xml:space="preserve">86B0175E   </t>
  </si>
  <si>
    <t xml:space="preserve">93H0509E   </t>
  </si>
  <si>
    <t xml:space="preserve">83I2754E   </t>
  </si>
  <si>
    <t xml:space="preserve">81Y1628E   </t>
  </si>
  <si>
    <t xml:space="preserve">75K0071E   </t>
  </si>
  <si>
    <t xml:space="preserve">85G1170E   </t>
  </si>
  <si>
    <t xml:space="preserve">89A0665E   </t>
  </si>
  <si>
    <t xml:space="preserve">70Y0747E   </t>
  </si>
  <si>
    <t xml:space="preserve">82G1122E   </t>
  </si>
  <si>
    <t xml:space="preserve">07B2104E   </t>
  </si>
  <si>
    <t xml:space="preserve">79I1208E   </t>
  </si>
  <si>
    <t xml:space="preserve">79Y0078E   </t>
  </si>
  <si>
    <t xml:space="preserve">72C0298E   </t>
  </si>
  <si>
    <t xml:space="preserve">75J0175E   </t>
  </si>
  <si>
    <t xml:space="preserve">79I0878E   </t>
  </si>
  <si>
    <t xml:space="preserve">81L0339E   </t>
  </si>
  <si>
    <t xml:space="preserve">82Y2726E   </t>
  </si>
  <si>
    <t xml:space="preserve">83E3294E   </t>
  </si>
  <si>
    <t xml:space="preserve">83I0706E   </t>
  </si>
  <si>
    <t xml:space="preserve">83Y0446E   </t>
  </si>
  <si>
    <t xml:space="preserve">83Y1467E   </t>
  </si>
  <si>
    <t xml:space="preserve">84H0415E   </t>
  </si>
  <si>
    <t xml:space="preserve">84Y1282E   </t>
  </si>
  <si>
    <t xml:space="preserve">85J0272E   </t>
  </si>
  <si>
    <t xml:space="preserve">91Y0055E   </t>
  </si>
  <si>
    <t xml:space="preserve">94C2005E   </t>
  </si>
  <si>
    <t xml:space="preserve">75E1839E   </t>
  </si>
  <si>
    <t xml:space="preserve">84Y3600E   </t>
  </si>
  <si>
    <t xml:space="preserve">81L0331E   </t>
  </si>
  <si>
    <t xml:space="preserve">77I4425E   </t>
  </si>
  <si>
    <t xml:space="preserve">74Y1138E   </t>
  </si>
  <si>
    <t xml:space="preserve">87Y1894E   </t>
  </si>
  <si>
    <t xml:space="preserve">82I1025E   </t>
  </si>
  <si>
    <t xml:space="preserve">72E2867E   </t>
  </si>
  <si>
    <t xml:space="preserve">77Y2497E   </t>
  </si>
  <si>
    <t xml:space="preserve">84Y3826E   </t>
  </si>
  <si>
    <t xml:space="preserve">72I0154W   </t>
  </si>
  <si>
    <t xml:space="preserve">74A0385E   </t>
  </si>
  <si>
    <t xml:space="preserve">77J2550E   </t>
  </si>
  <si>
    <t xml:space="preserve">83A2970E   </t>
  </si>
  <si>
    <t xml:space="preserve">84A2028E   </t>
  </si>
  <si>
    <t xml:space="preserve">75U6310E   </t>
  </si>
  <si>
    <t xml:space="preserve">77H1384E   </t>
  </si>
  <si>
    <t xml:space="preserve">80F1764E   </t>
  </si>
  <si>
    <t xml:space="preserve">90I1306E   </t>
  </si>
  <si>
    <t xml:space="preserve">94D1038E   </t>
  </si>
  <si>
    <t xml:space="preserve">94J0244E   </t>
  </si>
  <si>
    <t xml:space="preserve">69A0352E   </t>
  </si>
  <si>
    <t xml:space="preserve">77E0379E   </t>
  </si>
  <si>
    <t xml:space="preserve">86Y3296E   </t>
  </si>
  <si>
    <t xml:space="preserve">92I5584E   </t>
  </si>
  <si>
    <t xml:space="preserve">95D0176E   </t>
  </si>
  <si>
    <t xml:space="preserve">01C0431E   </t>
  </si>
  <si>
    <t xml:space="preserve">78J0152E   </t>
  </si>
  <si>
    <t xml:space="preserve">81J1468E   </t>
  </si>
  <si>
    <t xml:space="preserve">92J0579E   </t>
  </si>
  <si>
    <t xml:space="preserve">97I3385E   </t>
  </si>
  <si>
    <t xml:space="preserve">72E2237E   </t>
  </si>
  <si>
    <t xml:space="preserve">89F0382E   </t>
  </si>
  <si>
    <t xml:space="preserve">99C0125E   </t>
  </si>
  <si>
    <t xml:space="preserve">78K0416E   </t>
  </si>
  <si>
    <t xml:space="preserve">86E0233E   </t>
  </si>
  <si>
    <t xml:space="preserve">90Y1615E   </t>
  </si>
  <si>
    <t xml:space="preserve">83A1104E   </t>
  </si>
  <si>
    <t xml:space="preserve">84J0510E   </t>
  </si>
  <si>
    <t xml:space="preserve">80E0641E   </t>
  </si>
  <si>
    <t xml:space="preserve">93I2276E   </t>
  </si>
  <si>
    <t xml:space="preserve">95D0173E   </t>
  </si>
  <si>
    <t xml:space="preserve">05I0324E   </t>
  </si>
  <si>
    <t xml:space="preserve">80I1684E   </t>
  </si>
  <si>
    <t xml:space="preserve">86G0735E   </t>
  </si>
  <si>
    <t xml:space="preserve">94Y0057E   </t>
  </si>
  <si>
    <t xml:space="preserve">97C0894E   </t>
  </si>
  <si>
    <t xml:space="preserve">07A0102E   </t>
  </si>
  <si>
    <t xml:space="preserve">75L0270E   </t>
  </si>
  <si>
    <t xml:space="preserve">77J2085E   </t>
  </si>
  <si>
    <t xml:space="preserve">78A2655E   </t>
  </si>
  <si>
    <t xml:space="preserve">78A4146E   </t>
  </si>
  <si>
    <t xml:space="preserve">79G1226E   </t>
  </si>
  <si>
    <t xml:space="preserve">81G0973E   </t>
  </si>
  <si>
    <t xml:space="preserve">81I1804E   </t>
  </si>
  <si>
    <t xml:space="preserve">82A2108E   </t>
  </si>
  <si>
    <t xml:space="preserve">87F0035E   </t>
  </si>
  <si>
    <t xml:space="preserve">88Y2398E   </t>
  </si>
  <si>
    <t xml:space="preserve">93A0452E   </t>
  </si>
  <si>
    <t xml:space="preserve">94D1040E   </t>
  </si>
  <si>
    <t xml:space="preserve">00C0033E   </t>
  </si>
  <si>
    <t xml:space="preserve">68J0520E   </t>
  </si>
  <si>
    <t xml:space="preserve">79G0315E   </t>
  </si>
  <si>
    <t xml:space="preserve">81A1571E   </t>
  </si>
  <si>
    <t xml:space="preserve">83I0756E   </t>
  </si>
  <si>
    <t xml:space="preserve">94D1071E   </t>
  </si>
  <si>
    <t xml:space="preserve">96D0134E   </t>
  </si>
  <si>
    <t xml:space="preserve">93A0473E   </t>
  </si>
  <si>
    <t xml:space="preserve">78H0945E   </t>
  </si>
  <si>
    <t xml:space="preserve">81A1731E   </t>
  </si>
  <si>
    <t xml:space="preserve">79J2708E   </t>
  </si>
  <si>
    <t xml:space="preserve">82A2554E   </t>
  </si>
  <si>
    <t xml:space="preserve">74A2344E   </t>
  </si>
  <si>
    <t xml:space="preserve">91C0216E   </t>
  </si>
  <si>
    <t xml:space="preserve">91C0516E   </t>
  </si>
  <si>
    <t xml:space="preserve">73B1237E   </t>
  </si>
  <si>
    <t xml:space="preserve">89A1084E   </t>
  </si>
  <si>
    <t xml:space="preserve">81E0118E   </t>
  </si>
  <si>
    <t xml:space="preserve">84Y0215E   </t>
  </si>
  <si>
    <t xml:space="preserve">92I0050E   </t>
  </si>
  <si>
    <t xml:space="preserve">99I0149E   </t>
  </si>
  <si>
    <t xml:space="preserve">80E1094E   </t>
  </si>
  <si>
    <t xml:space="preserve">93A0098E   </t>
  </si>
  <si>
    <t xml:space="preserve">78I1964E   </t>
  </si>
  <si>
    <t xml:space="preserve">78Y1609E   </t>
  </si>
  <si>
    <t xml:space="preserve">85E1121E   </t>
  </si>
  <si>
    <t xml:space="preserve">78C0403E   </t>
  </si>
  <si>
    <t xml:space="preserve">72H1402E   </t>
  </si>
  <si>
    <t xml:space="preserve">84I0370E   </t>
  </si>
  <si>
    <t xml:space="preserve">97I1491E   </t>
  </si>
  <si>
    <t xml:space="preserve">95C0573E   </t>
  </si>
  <si>
    <t xml:space="preserve">83B0061S   </t>
  </si>
  <si>
    <t xml:space="preserve">75J5113E   </t>
  </si>
  <si>
    <t xml:space="preserve">83A0806E   </t>
  </si>
  <si>
    <t xml:space="preserve">83C1225E   </t>
  </si>
  <si>
    <t xml:space="preserve">84E1319E   </t>
  </si>
  <si>
    <t xml:space="preserve">84I0373E   </t>
  </si>
  <si>
    <t xml:space="preserve">85E1136E   </t>
  </si>
  <si>
    <t xml:space="preserve">88A3199E   </t>
  </si>
  <si>
    <t xml:space="preserve">88E1381E   </t>
  </si>
  <si>
    <t xml:space="preserve">93A0130E   </t>
  </si>
  <si>
    <t xml:space="preserve">76H1558E   </t>
  </si>
  <si>
    <t xml:space="preserve">76I1846E   </t>
  </si>
  <si>
    <t xml:space="preserve">82E1723E   </t>
  </si>
  <si>
    <t xml:space="preserve">81C2260E   </t>
  </si>
  <si>
    <t xml:space="preserve">87G0130E   </t>
  </si>
  <si>
    <t xml:space="preserve">89I2446E   </t>
  </si>
  <si>
    <t xml:space="preserve">76H1892E   </t>
  </si>
  <si>
    <t xml:space="preserve">83I3191E   </t>
  </si>
  <si>
    <t xml:space="preserve">85E1131E   </t>
  </si>
  <si>
    <t xml:space="preserve">90B0177E   </t>
  </si>
  <si>
    <t xml:space="preserve">76E0220E   </t>
  </si>
  <si>
    <t xml:space="preserve">05I0759E   </t>
  </si>
  <si>
    <t xml:space="preserve">71I0372E   </t>
  </si>
  <si>
    <t xml:space="preserve">89Y0342E   </t>
  </si>
  <si>
    <t xml:space="preserve">99I0123E   </t>
  </si>
  <si>
    <t xml:space="preserve">73Y0556E   </t>
  </si>
  <si>
    <t xml:space="preserve">76H1875E   </t>
  </si>
  <si>
    <t xml:space="preserve">77A3783E   </t>
  </si>
  <si>
    <t xml:space="preserve">87Y0667E   </t>
  </si>
  <si>
    <t xml:space="preserve">75D0299E   </t>
  </si>
  <si>
    <t xml:space="preserve">97I6434E   </t>
  </si>
  <si>
    <t xml:space="preserve">75U3996E   </t>
  </si>
  <si>
    <t xml:space="preserve">78A1668E   </t>
  </si>
  <si>
    <t xml:space="preserve">90I0154E   </t>
  </si>
  <si>
    <t xml:space="preserve">89B0562E   </t>
  </si>
  <si>
    <t xml:space="preserve">06F0766E   </t>
  </si>
  <si>
    <t xml:space="preserve">76K0991E   </t>
  </si>
  <si>
    <t xml:space="preserve">80F1569E   </t>
  </si>
  <si>
    <t xml:space="preserve">83F0980E   </t>
  </si>
  <si>
    <t xml:space="preserve">89J0604E   </t>
  </si>
  <si>
    <t xml:space="preserve">75U7080E   </t>
  </si>
  <si>
    <t xml:space="preserve">76Y2373E   </t>
  </si>
  <si>
    <t xml:space="preserve">84B0934E   </t>
  </si>
  <si>
    <t xml:space="preserve">90F0095E   </t>
  </si>
  <si>
    <t xml:space="preserve">93C0082E   </t>
  </si>
  <si>
    <t xml:space="preserve">99A0825E   </t>
  </si>
  <si>
    <t xml:space="preserve">81C2958E   </t>
  </si>
  <si>
    <t xml:space="preserve">82F1517E   </t>
  </si>
  <si>
    <t xml:space="preserve">79B2010E   </t>
  </si>
  <si>
    <t xml:space="preserve">80I1082E   </t>
  </si>
  <si>
    <t xml:space="preserve">82B0626E   </t>
  </si>
  <si>
    <t xml:space="preserve">87I1791E   </t>
  </si>
  <si>
    <t xml:space="preserve">90D0272E   </t>
  </si>
  <si>
    <t xml:space="preserve">85J0188E   </t>
  </si>
  <si>
    <t xml:space="preserve">79D0942E   </t>
  </si>
  <si>
    <t xml:space="preserve">79Y1154E   </t>
  </si>
  <si>
    <t xml:space="preserve">84J1321E   </t>
  </si>
  <si>
    <t xml:space="preserve">75H1316E   </t>
  </si>
  <si>
    <t xml:space="preserve">75L0141E   </t>
  </si>
  <si>
    <t xml:space="preserve">95J0267E   </t>
  </si>
  <si>
    <t xml:space="preserve">05I0808E   </t>
  </si>
  <si>
    <t xml:space="preserve">79F1268E   </t>
  </si>
  <si>
    <t xml:space="preserve">76K0937E   </t>
  </si>
  <si>
    <t xml:space="preserve">79A3480E   </t>
  </si>
  <si>
    <t xml:space="preserve">86I0680E   </t>
  </si>
  <si>
    <t xml:space="preserve">87J1283E   </t>
  </si>
  <si>
    <t xml:space="preserve">87K1033E   </t>
  </si>
  <si>
    <t xml:space="preserve">90Y0575E   </t>
  </si>
  <si>
    <t xml:space="preserve">74I0199E   </t>
  </si>
  <si>
    <t xml:space="preserve">75I9831E   </t>
  </si>
  <si>
    <t xml:space="preserve">78I1220E   </t>
  </si>
  <si>
    <t xml:space="preserve">85G0498E   </t>
  </si>
  <si>
    <t xml:space="preserve">90J0151E   </t>
  </si>
  <si>
    <t xml:space="preserve">80I4191E   </t>
  </si>
  <si>
    <t xml:space="preserve">82A3779E   </t>
  </si>
  <si>
    <t xml:space="preserve">93K0086E   </t>
  </si>
  <si>
    <t xml:space="preserve">83A1493E   </t>
  </si>
  <si>
    <t xml:space="preserve">86I2203E   </t>
  </si>
  <si>
    <t xml:space="preserve">97I4881E   </t>
  </si>
  <si>
    <t xml:space="preserve">80F1348E   </t>
  </si>
  <si>
    <t xml:space="preserve">83E2257E   </t>
  </si>
  <si>
    <t xml:space="preserve">98D0303E   </t>
  </si>
  <si>
    <t xml:space="preserve">87G0233E   </t>
  </si>
  <si>
    <t xml:space="preserve">95I0296E   </t>
  </si>
  <si>
    <t xml:space="preserve">91E1052E   </t>
  </si>
  <si>
    <t xml:space="preserve">78J1091E   </t>
  </si>
  <si>
    <t xml:space="preserve">89I0394E   </t>
  </si>
  <si>
    <t xml:space="preserve">91E1051E   </t>
  </si>
  <si>
    <t xml:space="preserve">92Y1350E   </t>
  </si>
  <si>
    <t xml:space="preserve">06H2772E   </t>
  </si>
  <si>
    <t xml:space="preserve">08A2604E   </t>
  </si>
  <si>
    <t xml:space="preserve">82K1466E   </t>
  </si>
  <si>
    <t xml:space="preserve">88G0223E   </t>
  </si>
  <si>
    <t xml:space="preserve">78A2356E   </t>
  </si>
  <si>
    <t xml:space="preserve">88C0061E   </t>
  </si>
  <si>
    <t xml:space="preserve">71F1999E   </t>
  </si>
  <si>
    <t xml:space="preserve">75B0447E   </t>
  </si>
  <si>
    <t xml:space="preserve">77H0790E   </t>
  </si>
  <si>
    <t xml:space="preserve">78C2014E   </t>
  </si>
  <si>
    <t xml:space="preserve">80I0305E   </t>
  </si>
  <si>
    <t xml:space="preserve">81I1297E   </t>
  </si>
  <si>
    <t xml:space="preserve">85J0854E   </t>
  </si>
  <si>
    <t xml:space="preserve">87H0726E   </t>
  </si>
  <si>
    <t xml:space="preserve">97E0196E   </t>
  </si>
  <si>
    <t xml:space="preserve">86E0603E   </t>
  </si>
  <si>
    <t xml:space="preserve">94C0192E   </t>
  </si>
  <si>
    <t xml:space="preserve">82Y2741E   </t>
  </si>
  <si>
    <t xml:space="preserve">83J2354E   </t>
  </si>
  <si>
    <t xml:space="preserve">95I0387E   </t>
  </si>
  <si>
    <t xml:space="preserve">75Y0821E   </t>
  </si>
  <si>
    <t xml:space="preserve">83I2319E   </t>
  </si>
  <si>
    <t xml:space="preserve">86I1642E   </t>
  </si>
  <si>
    <t xml:space="preserve">83A4088E   </t>
  </si>
  <si>
    <t xml:space="preserve">83Y0432E   </t>
  </si>
  <si>
    <t xml:space="preserve">87I0647E   </t>
  </si>
  <si>
    <t xml:space="preserve">91C0335E   </t>
  </si>
  <si>
    <t xml:space="preserve">92C0256E   </t>
  </si>
  <si>
    <t xml:space="preserve">99Y0224E   </t>
  </si>
  <si>
    <t xml:space="preserve">82I0275E   </t>
  </si>
  <si>
    <t xml:space="preserve">76A3330E   </t>
  </si>
  <si>
    <t xml:space="preserve">80F1009E   </t>
  </si>
  <si>
    <t xml:space="preserve">84H1318E   </t>
  </si>
  <si>
    <t xml:space="preserve">80G0967E   </t>
  </si>
  <si>
    <t xml:space="preserve">82B1038E   </t>
  </si>
  <si>
    <t xml:space="preserve">02H0049O   </t>
  </si>
  <si>
    <t xml:space="preserve">84Y3778E   </t>
  </si>
  <si>
    <t xml:space="preserve">86H0302E   </t>
  </si>
  <si>
    <t xml:space="preserve">93I0243E   </t>
  </si>
  <si>
    <t xml:space="preserve">94Y0357E   </t>
  </si>
  <si>
    <t xml:space="preserve">82A2103E   </t>
  </si>
  <si>
    <t xml:space="preserve">88Y1354E   </t>
  </si>
  <si>
    <t xml:space="preserve">91I0038E   </t>
  </si>
  <si>
    <t xml:space="preserve">83C1338E   </t>
  </si>
  <si>
    <t xml:space="preserve">86A0223E   </t>
  </si>
  <si>
    <t xml:space="preserve">87A0328E   </t>
  </si>
  <si>
    <t xml:space="preserve">97I5596E   </t>
  </si>
  <si>
    <t xml:space="preserve">71A4997E   </t>
  </si>
  <si>
    <t xml:space="preserve">79I2908E   </t>
  </si>
  <si>
    <t xml:space="preserve">75I8818E   </t>
  </si>
  <si>
    <t xml:space="preserve">82I1018E   </t>
  </si>
  <si>
    <t xml:space="preserve">85A1380E   </t>
  </si>
  <si>
    <t xml:space="preserve">95D0476E   </t>
  </si>
  <si>
    <t xml:space="preserve">74Y0242E   </t>
  </si>
  <si>
    <t xml:space="preserve">80E1126E   </t>
  </si>
  <si>
    <t xml:space="preserve">85Y3119E   </t>
  </si>
  <si>
    <t xml:space="preserve">95C0852E   </t>
  </si>
  <si>
    <t xml:space="preserve">72J2264E   </t>
  </si>
  <si>
    <t xml:space="preserve">85L0034E   </t>
  </si>
  <si>
    <t xml:space="preserve">86A2572E   </t>
  </si>
  <si>
    <t xml:space="preserve">67I1392E   </t>
  </si>
  <si>
    <t xml:space="preserve">75E0697E   </t>
  </si>
  <si>
    <t xml:space="preserve">77G0172E   </t>
  </si>
  <si>
    <t xml:space="preserve">81J0491E   </t>
  </si>
  <si>
    <t xml:space="preserve">81K2209E   </t>
  </si>
  <si>
    <t xml:space="preserve">87H0198E   </t>
  </si>
  <si>
    <t xml:space="preserve">98I2628E   </t>
  </si>
  <si>
    <t xml:space="preserve">79D2059E   </t>
  </si>
  <si>
    <t xml:space="preserve">85C0380E   </t>
  </si>
  <si>
    <t xml:space="preserve">87J0019E   </t>
  </si>
  <si>
    <t xml:space="preserve">92C0269E   </t>
  </si>
  <si>
    <t xml:space="preserve">79J2542E   </t>
  </si>
  <si>
    <t xml:space="preserve">88G0206E   </t>
  </si>
  <si>
    <t xml:space="preserve">81Y3305E   </t>
  </si>
  <si>
    <t xml:space="preserve">92J1717E   </t>
  </si>
  <si>
    <t xml:space="preserve">69A2541E   </t>
  </si>
  <si>
    <t xml:space="preserve">81I0067E   </t>
  </si>
  <si>
    <t xml:space="preserve">01A0941E   </t>
  </si>
  <si>
    <t xml:space="preserve">72D0663E   </t>
  </si>
  <si>
    <t xml:space="preserve">97I0344E   </t>
  </si>
  <si>
    <t xml:space="preserve">01C1176E   </t>
  </si>
  <si>
    <t xml:space="preserve">71Y1349E   </t>
  </si>
  <si>
    <t xml:space="preserve">86A0231E   </t>
  </si>
  <si>
    <t xml:space="preserve">92Y1251E   </t>
  </si>
  <si>
    <t xml:space="preserve">72K0400E   </t>
  </si>
  <si>
    <t xml:space="preserve">82J2247E   </t>
  </si>
  <si>
    <t xml:space="preserve">93I3323E   </t>
  </si>
  <si>
    <t xml:space="preserve">82J0251E   </t>
  </si>
  <si>
    <t xml:space="preserve">66Y0955E   </t>
  </si>
  <si>
    <t xml:space="preserve">76Y0632E   </t>
  </si>
  <si>
    <t xml:space="preserve">82E0120E   </t>
  </si>
  <si>
    <t xml:space="preserve">79F0667E   </t>
  </si>
  <si>
    <t xml:space="preserve">81Y2306E   </t>
  </si>
  <si>
    <t xml:space="preserve">00J1481E   </t>
  </si>
  <si>
    <t xml:space="preserve">79Y2502E   </t>
  </si>
  <si>
    <t xml:space="preserve">85F0093E   </t>
  </si>
  <si>
    <t xml:space="preserve">89E0107E   </t>
  </si>
  <si>
    <t xml:space="preserve">90I0003E   </t>
  </si>
  <si>
    <t xml:space="preserve">90F0013E   </t>
  </si>
  <si>
    <t xml:space="preserve">79F0730E   </t>
  </si>
  <si>
    <t xml:space="preserve">80I4317E   </t>
  </si>
  <si>
    <t xml:space="preserve">89J0589E   </t>
  </si>
  <si>
    <t xml:space="preserve">88I1879E   </t>
  </si>
  <si>
    <t xml:space="preserve">98C2101E   </t>
  </si>
  <si>
    <t xml:space="preserve">00C0477E   </t>
  </si>
  <si>
    <t xml:space="preserve">04H0514A   </t>
  </si>
  <si>
    <t xml:space="preserve">75I0832E   </t>
  </si>
  <si>
    <t xml:space="preserve">77D0014E   </t>
  </si>
  <si>
    <t xml:space="preserve">79C2088E   </t>
  </si>
  <si>
    <t xml:space="preserve">79G0221E   </t>
  </si>
  <si>
    <t xml:space="preserve">80Y1782E   </t>
  </si>
  <si>
    <t xml:space="preserve">81H1184E   </t>
  </si>
  <si>
    <t xml:space="preserve">85B0586E   </t>
  </si>
  <si>
    <t xml:space="preserve">67Y1449E   </t>
  </si>
  <si>
    <t xml:space="preserve">72B2080E   </t>
  </si>
  <si>
    <t xml:space="preserve">80E0033E   </t>
  </si>
  <si>
    <t xml:space="preserve">79J0190E   </t>
  </si>
  <si>
    <t xml:space="preserve">80Y2194E   </t>
  </si>
  <si>
    <t xml:space="preserve">76H0992E   </t>
  </si>
  <si>
    <t xml:space="preserve">89G1141E   </t>
  </si>
  <si>
    <t xml:space="preserve">96C1043E   </t>
  </si>
  <si>
    <t xml:space="preserve">00I1719E   </t>
  </si>
  <si>
    <t xml:space="preserve">83E1223E   </t>
  </si>
  <si>
    <t xml:space="preserve">87Y1701E   </t>
  </si>
  <si>
    <t xml:space="preserve">96I6098E   </t>
  </si>
  <si>
    <t xml:space="preserve">70E1996E   </t>
  </si>
  <si>
    <t xml:space="preserve">81B1343E   </t>
  </si>
  <si>
    <t xml:space="preserve">85Y1830E   </t>
  </si>
  <si>
    <t xml:space="preserve">83G0731E   </t>
  </si>
  <si>
    <t xml:space="preserve">79D1104E   </t>
  </si>
  <si>
    <t xml:space="preserve">81G0185E   </t>
  </si>
  <si>
    <t xml:space="preserve">86E1273E   </t>
  </si>
  <si>
    <t xml:space="preserve">70Y0712E   </t>
  </si>
  <si>
    <t xml:space="preserve">94C1682E   </t>
  </si>
  <si>
    <t xml:space="preserve">82H0225E   </t>
  </si>
  <si>
    <t xml:space="preserve">95I1543E   </t>
  </si>
  <si>
    <t xml:space="preserve">98C0899E   </t>
  </si>
  <si>
    <t xml:space="preserve">76J1125E   </t>
  </si>
  <si>
    <t xml:space="preserve">80H1037E   </t>
  </si>
  <si>
    <t xml:space="preserve">82A0409E   </t>
  </si>
  <si>
    <t xml:space="preserve">06A0288E   </t>
  </si>
  <si>
    <t xml:space="preserve">68K0535E   </t>
  </si>
  <si>
    <t xml:space="preserve">72J1896E   </t>
  </si>
  <si>
    <t xml:space="preserve">73Y1114E   </t>
  </si>
  <si>
    <t xml:space="preserve">80A0295E   </t>
  </si>
  <si>
    <t xml:space="preserve">93C0895E   </t>
  </si>
  <si>
    <t xml:space="preserve">84D0754E   </t>
  </si>
  <si>
    <t xml:space="preserve">91I1958E   </t>
  </si>
  <si>
    <t xml:space="preserve">86I2482E   </t>
  </si>
  <si>
    <t xml:space="preserve">82K0608E   </t>
  </si>
  <si>
    <t xml:space="preserve">87A0738E   </t>
  </si>
  <si>
    <t xml:space="preserve">80A2119E   </t>
  </si>
  <si>
    <t xml:space="preserve">81J1287E   </t>
  </si>
  <si>
    <t xml:space="preserve">86I2408E   </t>
  </si>
  <si>
    <t xml:space="preserve">79J3337E   </t>
  </si>
  <si>
    <t xml:space="preserve">80B2034E   </t>
  </si>
  <si>
    <t xml:space="preserve">80I2542E   </t>
  </si>
  <si>
    <t xml:space="preserve">82Y3039E   </t>
  </si>
  <si>
    <t xml:space="preserve">85A2106E   </t>
  </si>
  <si>
    <t xml:space="preserve">73I0652E   </t>
  </si>
  <si>
    <t xml:space="preserve">75H1379E   </t>
  </si>
  <si>
    <t xml:space="preserve">91I2722E   </t>
  </si>
  <si>
    <t xml:space="preserve">94I3522E   </t>
  </si>
  <si>
    <t xml:space="preserve">64K1177E   </t>
  </si>
  <si>
    <t xml:space="preserve">78Y1725E   </t>
  </si>
  <si>
    <t xml:space="preserve">85J0139E   </t>
  </si>
  <si>
    <t xml:space="preserve">86B0379E   </t>
  </si>
  <si>
    <t xml:space="preserve">78I3241E   </t>
  </si>
  <si>
    <t xml:space="preserve">89A2144E   </t>
  </si>
  <si>
    <t xml:space="preserve">92I4716E   </t>
  </si>
  <si>
    <t xml:space="preserve">94Y0153E   </t>
  </si>
  <si>
    <t xml:space="preserve">89E0954E   </t>
  </si>
  <si>
    <t xml:space="preserve">00C2269E   </t>
  </si>
  <si>
    <t xml:space="preserve">06F1532E   </t>
  </si>
  <si>
    <t xml:space="preserve">80I4390E   </t>
  </si>
  <si>
    <t xml:space="preserve">81C0130W   </t>
  </si>
  <si>
    <t xml:space="preserve">83Y1985E   </t>
  </si>
  <si>
    <t xml:space="preserve">77I3619E   </t>
  </si>
  <si>
    <t xml:space="preserve">65I1412E   </t>
  </si>
  <si>
    <t xml:space="preserve">86Y0111O   </t>
  </si>
  <si>
    <t xml:space="preserve">83J1940E   </t>
  </si>
  <si>
    <t xml:space="preserve">70E3135E   </t>
  </si>
  <si>
    <t xml:space="preserve">76K0981E   </t>
  </si>
  <si>
    <t xml:space="preserve">84E0196E   </t>
  </si>
  <si>
    <t xml:space="preserve">84E0315E   </t>
  </si>
  <si>
    <t xml:space="preserve">72A5083E   </t>
  </si>
  <si>
    <t xml:space="preserve">80Y2408E   </t>
  </si>
  <si>
    <t xml:space="preserve">97I7588E   </t>
  </si>
  <si>
    <t xml:space="preserve">71Y1617E   </t>
  </si>
  <si>
    <t xml:space="preserve">84E0916E   </t>
  </si>
  <si>
    <t xml:space="preserve">77A4375E   </t>
  </si>
  <si>
    <t xml:space="preserve">82Y0993E   </t>
  </si>
  <si>
    <t xml:space="preserve">87A0874E   </t>
  </si>
  <si>
    <t xml:space="preserve">83I2609E   </t>
  </si>
  <si>
    <t xml:space="preserve">76I2771E   </t>
  </si>
  <si>
    <t xml:space="preserve">87I0017E   </t>
  </si>
  <si>
    <t xml:space="preserve">74I3386E   </t>
  </si>
  <si>
    <t xml:space="preserve">65I1750E   </t>
  </si>
  <si>
    <t xml:space="preserve">83H0902E   </t>
  </si>
  <si>
    <t xml:space="preserve">87F1001E   </t>
  </si>
  <si>
    <t xml:space="preserve">73E1468E   </t>
  </si>
  <si>
    <t xml:space="preserve">75Y1959E   </t>
  </si>
  <si>
    <t xml:space="preserve">62Y0710E   </t>
  </si>
  <si>
    <t xml:space="preserve">81L0240E   </t>
  </si>
  <si>
    <t xml:space="preserve">05F0812O   </t>
  </si>
  <si>
    <t xml:space="preserve">78Y1376E   </t>
  </si>
  <si>
    <t xml:space="preserve">74Y0687E   </t>
  </si>
  <si>
    <t xml:space="preserve">79H0265E   </t>
  </si>
  <si>
    <t xml:space="preserve">00I1706E   </t>
  </si>
  <si>
    <t xml:space="preserve">91E0914E   </t>
  </si>
  <si>
    <t xml:space="preserve">83A4200E   </t>
  </si>
  <si>
    <t xml:space="preserve">88A0338E   </t>
  </si>
  <si>
    <t xml:space="preserve">88E0936E   </t>
  </si>
  <si>
    <t xml:space="preserve">93H0319E   </t>
  </si>
  <si>
    <t xml:space="preserve">93H0330E   </t>
  </si>
  <si>
    <t xml:space="preserve">71L0806E   </t>
  </si>
  <si>
    <t xml:space="preserve">87K0449S   </t>
  </si>
  <si>
    <t xml:space="preserve">95H0064E   </t>
  </si>
  <si>
    <t xml:space="preserve">77D1086E   </t>
  </si>
  <si>
    <t xml:space="preserve">85I1209E   </t>
  </si>
  <si>
    <t xml:space="preserve">87F0436E   </t>
  </si>
  <si>
    <t xml:space="preserve">89I1173E   </t>
  </si>
  <si>
    <t xml:space="preserve">79D0522E   </t>
  </si>
  <si>
    <t xml:space="preserve">87G0513E   </t>
  </si>
  <si>
    <t xml:space="preserve">83Y1479E   </t>
  </si>
  <si>
    <t xml:space="preserve">95J1567E   </t>
  </si>
  <si>
    <t xml:space="preserve">79D2172E   </t>
  </si>
  <si>
    <t xml:space="preserve">81J0814E   </t>
  </si>
  <si>
    <t xml:space="preserve">83I1167E   </t>
  </si>
  <si>
    <t xml:space="preserve">89A2347E   </t>
  </si>
  <si>
    <t xml:space="preserve">91I2090E   </t>
  </si>
  <si>
    <t xml:space="preserve">94J1991E   </t>
  </si>
  <si>
    <t xml:space="preserve">80A3337E   </t>
  </si>
  <si>
    <t xml:space="preserve">81E2368E   </t>
  </si>
  <si>
    <t xml:space="preserve">92A0717E   </t>
  </si>
  <si>
    <t xml:space="preserve">99I2031E   </t>
  </si>
  <si>
    <t xml:space="preserve">67K2120E   </t>
  </si>
  <si>
    <t xml:space="preserve">76E2059E   </t>
  </si>
  <si>
    <t xml:space="preserve">77Y0074E   </t>
  </si>
  <si>
    <t xml:space="preserve">80D1755E   </t>
  </si>
  <si>
    <t xml:space="preserve">95C1608E   </t>
  </si>
  <si>
    <t xml:space="preserve">70B1198E   </t>
  </si>
  <si>
    <t xml:space="preserve">72A0625E   </t>
  </si>
  <si>
    <t xml:space="preserve">82I3116E   </t>
  </si>
  <si>
    <t xml:space="preserve">83E3230E   </t>
  </si>
  <si>
    <t xml:space="preserve">00I1929E   </t>
  </si>
  <si>
    <t xml:space="preserve">76B4520E   </t>
  </si>
  <si>
    <t xml:space="preserve">85J0858E   </t>
  </si>
  <si>
    <t xml:space="preserve">91E0081S   </t>
  </si>
  <si>
    <t xml:space="preserve">85Y0557E   </t>
  </si>
  <si>
    <t xml:space="preserve">91G0007E   </t>
  </si>
  <si>
    <t xml:space="preserve">93I0900E   </t>
  </si>
  <si>
    <t xml:space="preserve">01I2945E   </t>
  </si>
  <si>
    <t xml:space="preserve">70A0832E   </t>
  </si>
  <si>
    <t xml:space="preserve">79D1536E   </t>
  </si>
  <si>
    <t xml:space="preserve">86B0452E   </t>
  </si>
  <si>
    <t xml:space="preserve">79I3130E   </t>
  </si>
  <si>
    <t xml:space="preserve">87C0182E   </t>
  </si>
  <si>
    <t xml:space="preserve">95A0105O   </t>
  </si>
  <si>
    <t xml:space="preserve">98I6426E   </t>
  </si>
  <si>
    <t xml:space="preserve">77B2889E   </t>
  </si>
  <si>
    <t xml:space="preserve">77I0311E   </t>
  </si>
  <si>
    <t xml:space="preserve">71I3724E   </t>
  </si>
  <si>
    <t xml:space="preserve">82C1914E   </t>
  </si>
  <si>
    <t xml:space="preserve">86H0699E   </t>
  </si>
  <si>
    <t xml:space="preserve">89K0563E   </t>
  </si>
  <si>
    <t xml:space="preserve">91D1105E   </t>
  </si>
  <si>
    <t xml:space="preserve">92I0704E   </t>
  </si>
  <si>
    <t xml:space="preserve">79D0612E   </t>
  </si>
  <si>
    <t xml:space="preserve">80A2385E   </t>
  </si>
  <si>
    <t xml:space="preserve">70I1349E   </t>
  </si>
  <si>
    <t xml:space="preserve">83I0221E   </t>
  </si>
  <si>
    <t xml:space="preserve">93Y0716E   </t>
  </si>
  <si>
    <t xml:space="preserve">92C1052E   </t>
  </si>
  <si>
    <t xml:space="preserve">74I0954E   </t>
  </si>
  <si>
    <t xml:space="preserve">85J0013W   </t>
  </si>
  <si>
    <t xml:space="preserve">79A2354E   </t>
  </si>
  <si>
    <t xml:space="preserve">84I2460E   </t>
  </si>
  <si>
    <t xml:space="preserve">84F0992E   </t>
  </si>
  <si>
    <t xml:space="preserve">85J1725E   </t>
  </si>
  <si>
    <t xml:space="preserve">75U5850E   </t>
  </si>
  <si>
    <t xml:space="preserve">70E1646E   </t>
  </si>
  <si>
    <t xml:space="preserve">78D0412E   </t>
  </si>
  <si>
    <t xml:space="preserve">84G1322E   </t>
  </si>
  <si>
    <t xml:space="preserve">85Y2473E   </t>
  </si>
  <si>
    <t xml:space="preserve">87B0891E   </t>
  </si>
  <si>
    <t xml:space="preserve">88G0571E   </t>
  </si>
  <si>
    <t xml:space="preserve">76Y1986E   </t>
  </si>
  <si>
    <t xml:space="preserve">83J2514E   </t>
  </si>
  <si>
    <t xml:space="preserve">97I4560E   </t>
  </si>
  <si>
    <t xml:space="preserve">98I7522E   </t>
  </si>
  <si>
    <t xml:space="preserve">70F1536E   </t>
  </si>
  <si>
    <t xml:space="preserve">89L0112E   </t>
  </si>
  <si>
    <t xml:space="preserve">92I4522E   </t>
  </si>
  <si>
    <t xml:space="preserve">99C1490E   </t>
  </si>
  <si>
    <t xml:space="preserve">79D0956E   </t>
  </si>
  <si>
    <t xml:space="preserve">86J0271E   </t>
  </si>
  <si>
    <t xml:space="preserve">87I0402E   </t>
  </si>
  <si>
    <t xml:space="preserve">89B0553E   </t>
  </si>
  <si>
    <t xml:space="preserve">75Y2779E   </t>
  </si>
  <si>
    <t xml:space="preserve">81B1882E   </t>
  </si>
  <si>
    <t xml:space="preserve">83Y1220E   </t>
  </si>
  <si>
    <t xml:space="preserve">01I3027E   </t>
  </si>
  <si>
    <t xml:space="preserve">90A3042E   </t>
  </si>
  <si>
    <t xml:space="preserve">78A1419E   </t>
  </si>
  <si>
    <t xml:space="preserve">89B0885E   </t>
  </si>
  <si>
    <t xml:space="preserve">72H0583E   </t>
  </si>
  <si>
    <t xml:space="preserve">75I8383E   </t>
  </si>
  <si>
    <t xml:space="preserve">85E0017C   </t>
  </si>
  <si>
    <t xml:space="preserve">86K0580E   </t>
  </si>
  <si>
    <t xml:space="preserve">87E0764E   </t>
  </si>
  <si>
    <t xml:space="preserve">76B3851E   </t>
  </si>
  <si>
    <t xml:space="preserve">80G0277E   </t>
  </si>
  <si>
    <t xml:space="preserve">80K0139S   </t>
  </si>
  <si>
    <t xml:space="preserve">84Y2337E   </t>
  </si>
  <si>
    <t xml:space="preserve">81C1002E   </t>
  </si>
  <si>
    <t xml:space="preserve">79G1861E   </t>
  </si>
  <si>
    <t xml:space="preserve">94J1468E   </t>
  </si>
  <si>
    <t xml:space="preserve">77I2667E   </t>
  </si>
  <si>
    <t xml:space="preserve">92I3773E   </t>
  </si>
  <si>
    <t xml:space="preserve">81C0882E   </t>
  </si>
  <si>
    <t xml:space="preserve">86A1840E   </t>
  </si>
  <si>
    <t xml:space="preserve">80I1121E   </t>
  </si>
  <si>
    <t xml:space="preserve">80I1641E   </t>
  </si>
  <si>
    <t xml:space="preserve">83Y2224E   </t>
  </si>
  <si>
    <t xml:space="preserve">72I1476E   </t>
  </si>
  <si>
    <t xml:space="preserve">80K0082E   </t>
  </si>
  <si>
    <t xml:space="preserve">04B0073A   </t>
  </si>
  <si>
    <t xml:space="preserve">80I1745E   </t>
  </si>
  <si>
    <t xml:space="preserve">84I2403E   </t>
  </si>
  <si>
    <t xml:space="preserve">99B0183E   </t>
  </si>
  <si>
    <t xml:space="preserve">82B0379S   </t>
  </si>
  <si>
    <t xml:space="preserve">84Y0786E   </t>
  </si>
  <si>
    <t xml:space="preserve">72J2278E   </t>
  </si>
  <si>
    <t xml:space="preserve">76B5972E   </t>
  </si>
  <si>
    <t xml:space="preserve">80I2009E   </t>
  </si>
  <si>
    <t xml:space="preserve">97I2970E   </t>
  </si>
  <si>
    <t xml:space="preserve">79H1148E   </t>
  </si>
  <si>
    <t xml:space="preserve">81J2388E   </t>
  </si>
  <si>
    <t xml:space="preserve">81A1115E   </t>
  </si>
  <si>
    <t xml:space="preserve">82C2427E   </t>
  </si>
  <si>
    <t xml:space="preserve">95I2610E   </t>
  </si>
  <si>
    <t xml:space="preserve">66H0080E   </t>
  </si>
  <si>
    <t xml:space="preserve">86B0974E   </t>
  </si>
  <si>
    <t xml:space="preserve">72E1537E   </t>
  </si>
  <si>
    <t xml:space="preserve">80E1917E   </t>
  </si>
  <si>
    <t xml:space="preserve">76Y0084E   </t>
  </si>
  <si>
    <t xml:space="preserve">85E2072E   </t>
  </si>
  <si>
    <t xml:space="preserve">71C0944E   </t>
  </si>
  <si>
    <t xml:space="preserve">77B1441E   </t>
  </si>
  <si>
    <t xml:space="preserve">83Y3916E   </t>
  </si>
  <si>
    <t xml:space="preserve">68H0846E   </t>
  </si>
  <si>
    <t xml:space="preserve">75K0425E   </t>
  </si>
  <si>
    <t xml:space="preserve">82Y2258E   </t>
  </si>
  <si>
    <t xml:space="preserve">79A1241E   </t>
  </si>
  <si>
    <t xml:space="preserve">79K1634E   </t>
  </si>
  <si>
    <t xml:space="preserve">00I7674E   </t>
  </si>
  <si>
    <t xml:space="preserve">85E0911E   </t>
  </si>
  <si>
    <t xml:space="preserve">72Y2270E   </t>
  </si>
  <si>
    <t xml:space="preserve">80C2101E   </t>
  </si>
  <si>
    <t xml:space="preserve">80L0291E   </t>
  </si>
  <si>
    <t xml:space="preserve">82E2895E   </t>
  </si>
  <si>
    <t xml:space="preserve">84D0106E   </t>
  </si>
  <si>
    <t xml:space="preserve">84D0108E   </t>
  </si>
  <si>
    <t xml:space="preserve">84J0156E   </t>
  </si>
  <si>
    <t xml:space="preserve">87A1204E   </t>
  </si>
  <si>
    <t xml:space="preserve">91F0090O   </t>
  </si>
  <si>
    <t xml:space="preserve">96J0255E   </t>
  </si>
  <si>
    <t xml:space="preserve">70K0384E   </t>
  </si>
  <si>
    <t xml:space="preserve">02L0789O   </t>
  </si>
  <si>
    <t xml:space="preserve">80J1964E   </t>
  </si>
  <si>
    <t xml:space="preserve">93C2716E   </t>
  </si>
  <si>
    <t xml:space="preserve">98B1084E   </t>
  </si>
  <si>
    <t xml:space="preserve">98I2652E   </t>
  </si>
  <si>
    <t xml:space="preserve">80H0354E   </t>
  </si>
  <si>
    <t xml:space="preserve">86Y0729E   </t>
  </si>
  <si>
    <t xml:space="preserve">81I3259E   </t>
  </si>
  <si>
    <t xml:space="preserve">84J0675E   </t>
  </si>
  <si>
    <t xml:space="preserve">00D0836E   </t>
  </si>
  <si>
    <t xml:space="preserve">01C2580E   </t>
  </si>
  <si>
    <t xml:space="preserve">01D0335E   </t>
  </si>
  <si>
    <t xml:space="preserve">75F0670E   </t>
  </si>
  <si>
    <t xml:space="preserve">79J0261S   </t>
  </si>
  <si>
    <t xml:space="preserve">79L0559E   </t>
  </si>
  <si>
    <t xml:space="preserve">80H1441E   </t>
  </si>
  <si>
    <t xml:space="preserve">80J0202S   </t>
  </si>
  <si>
    <t xml:space="preserve">81H1632E   </t>
  </si>
  <si>
    <t xml:space="preserve">00B0125E   </t>
  </si>
  <si>
    <t xml:space="preserve">05F1461E   </t>
  </si>
  <si>
    <t xml:space="preserve">08G2666E   </t>
  </si>
  <si>
    <t xml:space="preserve">71E0191E   </t>
  </si>
  <si>
    <t xml:space="preserve">71E2044E   </t>
  </si>
  <si>
    <t xml:space="preserve">71I0020E   </t>
  </si>
  <si>
    <t xml:space="preserve">73Y1028E   </t>
  </si>
  <si>
    <t xml:space="preserve">75D0845E   </t>
  </si>
  <si>
    <t xml:space="preserve">75I8003E   </t>
  </si>
  <si>
    <t xml:space="preserve">75U3054E   </t>
  </si>
  <si>
    <t xml:space="preserve">77I0492E   </t>
  </si>
  <si>
    <t xml:space="preserve">78J2709E   </t>
  </si>
  <si>
    <t xml:space="preserve">79J3209E   </t>
  </si>
  <si>
    <t xml:space="preserve">80C0250E   </t>
  </si>
  <si>
    <t xml:space="preserve">80K0643E   </t>
  </si>
  <si>
    <t xml:space="preserve">80Y0539E   </t>
  </si>
  <si>
    <t xml:space="preserve">82E1336E   </t>
  </si>
  <si>
    <t xml:space="preserve">82J0882E   </t>
  </si>
  <si>
    <t xml:space="preserve">82Y0790E   </t>
  </si>
  <si>
    <t xml:space="preserve">84K0810E   </t>
  </si>
  <si>
    <t xml:space="preserve">85I2002E   </t>
  </si>
  <si>
    <t xml:space="preserve">85Y1197E   </t>
  </si>
  <si>
    <t xml:space="preserve">87A0126E   </t>
  </si>
  <si>
    <t xml:space="preserve">87E1783E   </t>
  </si>
  <si>
    <t xml:space="preserve">88I1412E   </t>
  </si>
  <si>
    <t xml:space="preserve">88J1688E   </t>
  </si>
  <si>
    <t xml:space="preserve">90A2448E   </t>
  </si>
  <si>
    <t xml:space="preserve">90I2633E   </t>
  </si>
  <si>
    <t xml:space="preserve">90J0208E   </t>
  </si>
  <si>
    <t xml:space="preserve">91Y1058E   </t>
  </si>
  <si>
    <t xml:space="preserve">91Y1649E   </t>
  </si>
  <si>
    <t xml:space="preserve">92D0176E   </t>
  </si>
  <si>
    <t xml:space="preserve">92I4538E   </t>
  </si>
  <si>
    <t xml:space="preserve">94Y0108E   </t>
  </si>
  <si>
    <t xml:space="preserve">95C0168E   </t>
  </si>
  <si>
    <t xml:space="preserve">95D0354E   </t>
  </si>
  <si>
    <t xml:space="preserve">95I4971E   </t>
  </si>
  <si>
    <t xml:space="preserve">96A0129O   </t>
  </si>
  <si>
    <t xml:space="preserve">96B0314E   </t>
  </si>
  <si>
    <t xml:space="preserve">96C0955E   </t>
  </si>
  <si>
    <t xml:space="preserve">96I6100E   </t>
  </si>
  <si>
    <t xml:space="preserve">96I6137E   </t>
  </si>
  <si>
    <t xml:space="preserve">97F0113E   </t>
  </si>
  <si>
    <t xml:space="preserve">97I5632E   </t>
  </si>
  <si>
    <t xml:space="preserve">97Y0086E   </t>
  </si>
  <si>
    <t xml:space="preserve">98I2406E   </t>
  </si>
  <si>
    <t xml:space="preserve">98J0019E   </t>
  </si>
  <si>
    <t xml:space="preserve">99A0305E   </t>
  </si>
  <si>
    <t xml:space="preserve">99I3658E   </t>
  </si>
  <si>
    <t xml:space="preserve">76Y0488E   </t>
  </si>
  <si>
    <t xml:space="preserve">87I0894E   </t>
  </si>
  <si>
    <t xml:space="preserve">06E0349O   </t>
  </si>
  <si>
    <t xml:space="preserve">85Y0473E   </t>
  </si>
  <si>
    <t xml:space="preserve">90J0030S   </t>
  </si>
  <si>
    <t xml:space="preserve">98H0583E   </t>
  </si>
  <si>
    <t xml:space="preserve">98I4808E   </t>
  </si>
  <si>
    <t xml:space="preserve">90L0107E   </t>
  </si>
  <si>
    <t xml:space="preserve">05C0027E   </t>
  </si>
  <si>
    <t xml:space="preserve">92A0793E   </t>
  </si>
  <si>
    <t xml:space="preserve">79E1271E   </t>
  </si>
  <si>
    <t xml:space="preserve">07H1773E   </t>
  </si>
  <si>
    <t xml:space="preserve">83C2319E   </t>
  </si>
  <si>
    <t xml:space="preserve">88J0091E   </t>
  </si>
  <si>
    <t xml:space="preserve">90D0551E   </t>
  </si>
  <si>
    <t xml:space="preserve">95J0173E   </t>
  </si>
  <si>
    <t xml:space="preserve">80I2960E   </t>
  </si>
  <si>
    <t xml:space="preserve">88A2975E   </t>
  </si>
  <si>
    <t xml:space="preserve">97Y0300E   </t>
  </si>
  <si>
    <t xml:space="preserve">97I1523E   </t>
  </si>
  <si>
    <t xml:space="preserve">68Y1556E   </t>
  </si>
  <si>
    <t xml:space="preserve">75C0020E   </t>
  </si>
  <si>
    <t xml:space="preserve">81C1453E   </t>
  </si>
  <si>
    <t xml:space="preserve">89I2148E   </t>
  </si>
  <si>
    <t>EMIS</t>
  </si>
  <si>
    <t xml:space="preserve">70L1962E   </t>
  </si>
  <si>
    <t xml:space="preserve">92J0448E   </t>
  </si>
  <si>
    <t xml:space="preserve">97C1909E   </t>
  </si>
  <si>
    <t xml:space="preserve">71H0210E   </t>
  </si>
  <si>
    <t xml:space="preserve">90D0735E   </t>
  </si>
  <si>
    <t xml:space="preserve">81Y0221E   </t>
  </si>
  <si>
    <t xml:space="preserve">85B0200E   </t>
  </si>
  <si>
    <t xml:space="preserve">92D0595E   </t>
  </si>
  <si>
    <t xml:space="preserve">95J0344S   </t>
  </si>
  <si>
    <t xml:space="preserve">83Y4087E   </t>
  </si>
  <si>
    <t xml:space="preserve">74I2592E   </t>
  </si>
  <si>
    <t xml:space="preserve">77B2338E   </t>
  </si>
  <si>
    <t xml:space="preserve">98I2980E   </t>
  </si>
  <si>
    <t xml:space="preserve">80Y0072E   </t>
  </si>
  <si>
    <t xml:space="preserve">92I2180E   </t>
  </si>
  <si>
    <t xml:space="preserve">05C0704E   </t>
  </si>
  <si>
    <t xml:space="preserve">75U3444E   </t>
  </si>
  <si>
    <t xml:space="preserve">90A1314E   </t>
  </si>
  <si>
    <t xml:space="preserve">91I0516E   </t>
  </si>
  <si>
    <t xml:space="preserve">92C0770E   </t>
  </si>
  <si>
    <t xml:space="preserve">93C1782E   </t>
  </si>
  <si>
    <t xml:space="preserve">82E1159E   </t>
  </si>
  <si>
    <t xml:space="preserve">81K1146E   </t>
  </si>
  <si>
    <t xml:space="preserve">75J0261E   </t>
  </si>
  <si>
    <t xml:space="preserve">84Y1092E   </t>
  </si>
  <si>
    <t xml:space="preserve">80C2263E   </t>
  </si>
  <si>
    <t xml:space="preserve">87J1356E   </t>
  </si>
  <si>
    <t xml:space="preserve">89G0599E   </t>
  </si>
  <si>
    <t xml:space="preserve">97C1867E   </t>
  </si>
  <si>
    <t xml:space="preserve">84A2127E   </t>
  </si>
  <si>
    <t xml:space="preserve">84Y2180E   </t>
  </si>
  <si>
    <t xml:space="preserve">93C0200E   </t>
  </si>
  <si>
    <t xml:space="preserve">88D0910E   </t>
  </si>
  <si>
    <t xml:space="preserve">85A0232E   </t>
  </si>
  <si>
    <t xml:space="preserve">92C2197E   </t>
  </si>
  <si>
    <t xml:space="preserve">80A1183E   </t>
  </si>
  <si>
    <t xml:space="preserve">74K0132E   </t>
  </si>
  <si>
    <t xml:space="preserve">80E0298E   </t>
  </si>
  <si>
    <t xml:space="preserve">85I0021E   </t>
  </si>
  <si>
    <t xml:space="preserve">07H0813E   </t>
  </si>
  <si>
    <t xml:space="preserve">85J0294E   </t>
  </si>
  <si>
    <t xml:space="preserve">86C1211E   </t>
  </si>
  <si>
    <t xml:space="preserve">65J1115E   </t>
  </si>
  <si>
    <t xml:space="preserve">75I6030E   </t>
  </si>
  <si>
    <t xml:space="preserve">78J1693E   </t>
  </si>
  <si>
    <t xml:space="preserve">78Y0045E   </t>
  </si>
  <si>
    <t xml:space="preserve">79H1420E   </t>
  </si>
  <si>
    <t xml:space="preserve">80F0400E   </t>
  </si>
  <si>
    <t xml:space="preserve">81D1084E   </t>
  </si>
  <si>
    <t xml:space="preserve">86J0371E   </t>
  </si>
  <si>
    <t xml:space="preserve">69A1611E   </t>
  </si>
  <si>
    <t xml:space="preserve">72E1758E   </t>
  </si>
  <si>
    <t xml:space="preserve">75H0074E   </t>
  </si>
  <si>
    <t xml:space="preserve">78Y2144E   </t>
  </si>
  <si>
    <t xml:space="preserve">90D1301E   </t>
  </si>
  <si>
    <t xml:space="preserve">92A0350E   </t>
  </si>
  <si>
    <t xml:space="preserve">98I5287E   </t>
  </si>
  <si>
    <t xml:space="preserve">98C1777E   </t>
  </si>
  <si>
    <t xml:space="preserve">91I0224E   </t>
  </si>
  <si>
    <t xml:space="preserve">76H1908E   </t>
  </si>
  <si>
    <t xml:space="preserve">96C1184E   </t>
  </si>
  <si>
    <t xml:space="preserve">04I0368E   </t>
  </si>
  <si>
    <t xml:space="preserve">66B0461E   </t>
  </si>
  <si>
    <t xml:space="preserve">87Y2665E   </t>
  </si>
  <si>
    <t xml:space="preserve">89I2614E   </t>
  </si>
  <si>
    <t xml:space="preserve">90Y1435E   </t>
  </si>
  <si>
    <t xml:space="preserve">91A0420E   </t>
  </si>
  <si>
    <t xml:space="preserve">93I1861E   </t>
  </si>
  <si>
    <t xml:space="preserve">95I0693E   </t>
  </si>
  <si>
    <t xml:space="preserve">81Y1488E   </t>
  </si>
  <si>
    <t xml:space="preserve">77I4236E   </t>
  </si>
  <si>
    <t xml:space="preserve">75J1293E   </t>
  </si>
  <si>
    <t xml:space="preserve">78A0063E   </t>
  </si>
  <si>
    <t xml:space="preserve">83A1337E   </t>
  </si>
  <si>
    <t xml:space="preserve">87B0737E   </t>
  </si>
  <si>
    <t xml:space="preserve">67Y1643E   </t>
  </si>
  <si>
    <t xml:space="preserve">74I1914E   </t>
  </si>
  <si>
    <t xml:space="preserve">76E0950E   </t>
  </si>
  <si>
    <t xml:space="preserve">76E1665E   </t>
  </si>
  <si>
    <t xml:space="preserve">90A0375E   </t>
  </si>
  <si>
    <t xml:space="preserve">79Y0864E   </t>
  </si>
  <si>
    <t xml:space="preserve">85Y2104E   </t>
  </si>
  <si>
    <t xml:space="preserve">87A0237E   </t>
  </si>
  <si>
    <t xml:space="preserve">68D1058E   </t>
  </si>
  <si>
    <t xml:space="preserve">79A3226E   </t>
  </si>
  <si>
    <t xml:space="preserve">01A1126E   </t>
  </si>
  <si>
    <t xml:space="preserve">76B5252E   </t>
  </si>
  <si>
    <t xml:space="preserve">77I1489E   </t>
  </si>
  <si>
    <t xml:space="preserve">81I0240E   </t>
  </si>
  <si>
    <t xml:space="preserve">81A2030E   </t>
  </si>
  <si>
    <t xml:space="preserve">81G0358E   </t>
  </si>
  <si>
    <t xml:space="preserve">01E0166E   </t>
  </si>
  <si>
    <t xml:space="preserve">77E0075E   </t>
  </si>
  <si>
    <t xml:space="preserve">86B0062E   </t>
  </si>
  <si>
    <t xml:space="preserve">88Y1059E   </t>
  </si>
  <si>
    <t xml:space="preserve">08A3628E   </t>
  </si>
  <si>
    <t xml:space="preserve">79D1545E   </t>
  </si>
  <si>
    <t xml:space="preserve">75A0790E   </t>
  </si>
  <si>
    <t xml:space="preserve">91I5368E   </t>
  </si>
  <si>
    <t xml:space="preserve">80A0333E   </t>
  </si>
  <si>
    <t xml:space="preserve">93H0126O   </t>
  </si>
  <si>
    <t xml:space="preserve">80K0202E   </t>
  </si>
  <si>
    <t xml:space="preserve">78Y2129E   </t>
  </si>
  <si>
    <t xml:space="preserve">79I0664E   </t>
  </si>
  <si>
    <t xml:space="preserve">85L0100E   </t>
  </si>
  <si>
    <t xml:space="preserve">86I2852E   </t>
  </si>
  <si>
    <t xml:space="preserve">73H1272E   </t>
  </si>
  <si>
    <t xml:space="preserve">79A1632E   </t>
  </si>
  <si>
    <t xml:space="preserve">76H0758E   </t>
  </si>
  <si>
    <t xml:space="preserve">71H0644E   </t>
  </si>
  <si>
    <t xml:space="preserve">99D0652E   </t>
  </si>
  <si>
    <t xml:space="preserve">81J1064E   </t>
  </si>
  <si>
    <t xml:space="preserve">84C0618E   </t>
  </si>
  <si>
    <t xml:space="preserve">95J0096E   </t>
  </si>
  <si>
    <t xml:space="preserve">71A2852E   </t>
  </si>
  <si>
    <t xml:space="preserve">73A1065E   </t>
  </si>
  <si>
    <t xml:space="preserve">79A1695E   </t>
  </si>
  <si>
    <t xml:space="preserve">82B0689E   </t>
  </si>
  <si>
    <t xml:space="preserve">77A1514E   </t>
  </si>
  <si>
    <t xml:space="preserve">67K0909E   </t>
  </si>
  <si>
    <t xml:space="preserve">76I0611E   </t>
  </si>
  <si>
    <t xml:space="preserve">83A2860E   </t>
  </si>
  <si>
    <t xml:space="preserve">75J3885E   </t>
  </si>
  <si>
    <t xml:space="preserve">99I9305E   </t>
  </si>
  <si>
    <t xml:space="preserve">02A0112C   </t>
  </si>
  <si>
    <t xml:space="preserve">98I7874E   </t>
  </si>
  <si>
    <t xml:space="preserve">99B0550E   </t>
  </si>
  <si>
    <t xml:space="preserve">99C1181O   </t>
  </si>
  <si>
    <t xml:space="preserve">99C1620E   </t>
  </si>
  <si>
    <t xml:space="preserve">79A1665E   </t>
  </si>
  <si>
    <t xml:space="preserve">89Y1999E   </t>
  </si>
  <si>
    <t xml:space="preserve">00I5939E   </t>
  </si>
  <si>
    <t xml:space="preserve">89J0703E   </t>
  </si>
  <si>
    <t xml:space="preserve">78I3131E   </t>
  </si>
  <si>
    <t xml:space="preserve">78G1841E   </t>
  </si>
  <si>
    <t xml:space="preserve">73B0118E   </t>
  </si>
  <si>
    <t xml:space="preserve">75I5756E   </t>
  </si>
  <si>
    <t xml:space="preserve">91I2695E   </t>
  </si>
  <si>
    <t xml:space="preserve">75J3095E   </t>
  </si>
  <si>
    <t xml:space="preserve">78Y2279E   </t>
  </si>
  <si>
    <t xml:space="preserve">82E3564E   </t>
  </si>
  <si>
    <t xml:space="preserve">81A1908E   </t>
  </si>
  <si>
    <t xml:space="preserve">81C0471E   </t>
  </si>
  <si>
    <t xml:space="preserve">70Y1363E   </t>
  </si>
  <si>
    <t xml:space="preserve">75K1284E   </t>
  </si>
  <si>
    <t xml:space="preserve">66C2545E   </t>
  </si>
  <si>
    <t xml:space="preserve">70H1408E   </t>
  </si>
  <si>
    <t xml:space="preserve">66Y0459E   </t>
  </si>
  <si>
    <t xml:space="preserve">80J2310E   </t>
  </si>
  <si>
    <t xml:space="preserve">66E0005W   </t>
  </si>
  <si>
    <t xml:space="preserve">61A0519N   </t>
  </si>
  <si>
    <t xml:space="preserve">71A4008E   </t>
  </si>
  <si>
    <t xml:space="preserve">76I4924E   </t>
  </si>
  <si>
    <t xml:space="preserve">82A3815E   </t>
  </si>
  <si>
    <t xml:space="preserve">62Y0346E   </t>
  </si>
  <si>
    <t xml:space="preserve">71E1868E   </t>
  </si>
  <si>
    <t xml:space="preserve">80K1125E   </t>
  </si>
  <si>
    <t xml:space="preserve">92G0151E   </t>
  </si>
  <si>
    <t xml:space="preserve">78A2810E   </t>
  </si>
  <si>
    <t xml:space="preserve">78Y1410E   </t>
  </si>
  <si>
    <t xml:space="preserve">82Y3067E   </t>
  </si>
  <si>
    <t xml:space="preserve">86A2691E   </t>
  </si>
  <si>
    <t xml:space="preserve">03K1032O   </t>
  </si>
  <si>
    <t xml:space="preserve">84L0567E   </t>
  </si>
  <si>
    <t xml:space="preserve">99L1431O   </t>
  </si>
  <si>
    <t xml:space="preserve">89G0600E   </t>
  </si>
  <si>
    <t xml:space="preserve">91J0740E   </t>
  </si>
  <si>
    <t xml:space="preserve">91J0759E   </t>
  </si>
  <si>
    <t xml:space="preserve">84K1201E   </t>
  </si>
  <si>
    <t xml:space="preserve">83Y1845E   </t>
  </si>
  <si>
    <t xml:space="preserve">88A2174E   </t>
  </si>
  <si>
    <t xml:space="preserve">89E0462S   </t>
  </si>
  <si>
    <t xml:space="preserve">97I0443E   </t>
  </si>
  <si>
    <t xml:space="preserve">87Y0420E   </t>
  </si>
  <si>
    <t xml:space="preserve">98Y0089E   </t>
  </si>
  <si>
    <t xml:space="preserve">77Y0700E   </t>
  </si>
  <si>
    <t xml:space="preserve">87E1067E   </t>
  </si>
  <si>
    <t xml:space="preserve">75D0479E   </t>
  </si>
  <si>
    <t xml:space="preserve">67I2043E   </t>
  </si>
  <si>
    <t xml:space="preserve">77B2373E   </t>
  </si>
  <si>
    <t xml:space="preserve">75D0163E   </t>
  </si>
  <si>
    <t xml:space="preserve">79F0319E   </t>
  </si>
  <si>
    <t xml:space="preserve">84H1323E   </t>
  </si>
  <si>
    <t xml:space="preserve">99I1969E   </t>
  </si>
  <si>
    <t xml:space="preserve">96A0113O   </t>
  </si>
  <si>
    <t xml:space="preserve">77C0064E   </t>
  </si>
  <si>
    <t xml:space="preserve">76I2322E   </t>
  </si>
  <si>
    <t xml:space="preserve">92D0973E   </t>
  </si>
  <si>
    <t xml:space="preserve">88E1295E   </t>
  </si>
  <si>
    <t xml:space="preserve">79D0031E   </t>
  </si>
  <si>
    <t xml:space="preserve">84Y3814E   </t>
  </si>
  <si>
    <t xml:space="preserve">95Y0149S   </t>
  </si>
  <si>
    <t xml:space="preserve">87Y0656E   </t>
  </si>
  <si>
    <t xml:space="preserve">92Y1432E   </t>
  </si>
  <si>
    <t xml:space="preserve">75H1263E   </t>
  </si>
  <si>
    <t xml:space="preserve">97I0852E   </t>
  </si>
  <si>
    <t xml:space="preserve">76G0796E   </t>
  </si>
  <si>
    <t xml:space="preserve">79I2014E   </t>
  </si>
  <si>
    <t xml:space="preserve">91Y1643E   </t>
  </si>
  <si>
    <t xml:space="preserve">89G1237E   </t>
  </si>
  <si>
    <t xml:space="preserve">98I6812E   </t>
  </si>
  <si>
    <t xml:space="preserve">91E0722E   </t>
  </si>
  <si>
    <t xml:space="preserve">80Y1132E   </t>
  </si>
  <si>
    <t xml:space="preserve">82B0876E   </t>
  </si>
  <si>
    <t xml:space="preserve">96I4475E   </t>
  </si>
  <si>
    <t xml:space="preserve">77I0320S   </t>
  </si>
  <si>
    <t xml:space="preserve">86A2660E   </t>
  </si>
  <si>
    <t xml:space="preserve">02J0637O   </t>
  </si>
  <si>
    <t xml:space="preserve">87D0894E   </t>
  </si>
  <si>
    <t xml:space="preserve">91C0829E   </t>
  </si>
  <si>
    <t xml:space="preserve">92K0126O   </t>
  </si>
  <si>
    <t xml:space="preserve">97Y0022O   </t>
  </si>
  <si>
    <t xml:space="preserve">78F0639E   </t>
  </si>
  <si>
    <t xml:space="preserve">80Y1767E   </t>
  </si>
  <si>
    <t xml:space="preserve">66K1032E   </t>
  </si>
  <si>
    <t xml:space="preserve">80K0392E   </t>
  </si>
  <si>
    <t xml:space="preserve">85L0030E   </t>
  </si>
  <si>
    <t xml:space="preserve">71A1296E   </t>
  </si>
  <si>
    <t xml:space="preserve">99H0468E   </t>
  </si>
  <si>
    <t xml:space="preserve">88D0094O   </t>
  </si>
  <si>
    <t xml:space="preserve">77I2648E   </t>
  </si>
  <si>
    <t xml:space="preserve">77J0889E   </t>
  </si>
  <si>
    <t xml:space="preserve">70I4311E   </t>
  </si>
  <si>
    <t xml:space="preserve">66Y0236E   </t>
  </si>
  <si>
    <t xml:space="preserve">74A1619E   </t>
  </si>
  <si>
    <t xml:space="preserve">87A2768E   </t>
  </si>
  <si>
    <t xml:space="preserve">65J1192E   </t>
  </si>
  <si>
    <t xml:space="preserve">75I4029E   </t>
  </si>
  <si>
    <t xml:space="preserve">79Y0269E   </t>
  </si>
  <si>
    <t xml:space="preserve">84I0107O   </t>
  </si>
  <si>
    <t xml:space="preserve">82Y1225E   </t>
  </si>
  <si>
    <t xml:space="preserve">91A0576E   </t>
  </si>
  <si>
    <t xml:space="preserve">71E0808E   </t>
  </si>
  <si>
    <t xml:space="preserve">73Y0002E   </t>
  </si>
  <si>
    <t xml:space="preserve">76E1049E   </t>
  </si>
  <si>
    <t xml:space="preserve">84G0981E   </t>
  </si>
  <si>
    <t xml:space="preserve">96D1488E   </t>
  </si>
  <si>
    <t xml:space="preserve">96I0817E   </t>
  </si>
  <si>
    <t xml:space="preserve">99I9556E   </t>
  </si>
  <si>
    <t xml:space="preserve">85I2918E   </t>
  </si>
  <si>
    <t xml:space="preserve">86A1632E   </t>
  </si>
  <si>
    <t xml:space="preserve">75U3572E   </t>
  </si>
  <si>
    <t xml:space="preserve">80H0458E   </t>
  </si>
  <si>
    <t xml:space="preserve">82L0230E   </t>
  </si>
  <si>
    <t xml:space="preserve">86C0413E   </t>
  </si>
  <si>
    <t xml:space="preserve">86K0306E   </t>
  </si>
  <si>
    <t xml:space="preserve">78C1583E   </t>
  </si>
  <si>
    <t xml:space="preserve">78I0506E   </t>
  </si>
  <si>
    <t xml:space="preserve">81J0495E   </t>
  </si>
  <si>
    <t xml:space="preserve">68I0759E   </t>
  </si>
  <si>
    <t xml:space="preserve">83H1027E   </t>
  </si>
  <si>
    <t xml:space="preserve">00B1033O   </t>
  </si>
  <si>
    <t xml:space="preserve">76I0081E   </t>
  </si>
  <si>
    <t xml:space="preserve">78A4002E   </t>
  </si>
  <si>
    <t xml:space="preserve">88B0750E   </t>
  </si>
  <si>
    <t xml:space="preserve">68D1492E   </t>
  </si>
  <si>
    <t xml:space="preserve">75I3176E   </t>
  </si>
  <si>
    <t xml:space="preserve">82A1982E   </t>
  </si>
  <si>
    <t xml:space="preserve">82I1980E   </t>
  </si>
  <si>
    <t xml:space="preserve">89Y0214O   </t>
  </si>
  <si>
    <t xml:space="preserve">69I2080E   </t>
  </si>
  <si>
    <t xml:space="preserve">95I3056E   </t>
  </si>
  <si>
    <t xml:space="preserve">00D0688E   </t>
  </si>
  <si>
    <t xml:space="preserve">00I0204E   </t>
  </si>
  <si>
    <t xml:space="preserve">69Y0961E   </t>
  </si>
  <si>
    <t xml:space="preserve">69Y1378E   </t>
  </si>
  <si>
    <t xml:space="preserve">72A5792E   </t>
  </si>
  <si>
    <t xml:space="preserve">78I0905E   </t>
  </si>
  <si>
    <t xml:space="preserve">78Y1922E   </t>
  </si>
  <si>
    <t xml:space="preserve">84I3092E   </t>
  </si>
  <si>
    <t xml:space="preserve">93I3806E   </t>
  </si>
  <si>
    <t xml:space="preserve">94I1551E   </t>
  </si>
  <si>
    <t xml:space="preserve">97F1186O   </t>
  </si>
  <si>
    <t xml:space="preserve">97H0527E   </t>
  </si>
  <si>
    <t xml:space="preserve">81J2340E   </t>
  </si>
  <si>
    <t xml:space="preserve">95I3385E   </t>
  </si>
  <si>
    <t xml:space="preserve">87A1928E   </t>
  </si>
  <si>
    <t xml:space="preserve">05L0837E   </t>
  </si>
  <si>
    <t xml:space="preserve">76B4859E   </t>
  </si>
  <si>
    <t xml:space="preserve">73Y1032E   </t>
  </si>
  <si>
    <t xml:space="preserve">83A3255E   </t>
  </si>
  <si>
    <t xml:space="preserve">90Y1569E   </t>
  </si>
  <si>
    <t xml:space="preserve">95Y0051S   </t>
  </si>
  <si>
    <t xml:space="preserve">72A2917E   </t>
  </si>
  <si>
    <t xml:space="preserve">91I4626E   </t>
  </si>
  <si>
    <t xml:space="preserve">01A1688O   </t>
  </si>
  <si>
    <t xml:space="preserve">73B0601E   </t>
  </si>
  <si>
    <t xml:space="preserve">76A1011E   </t>
  </si>
  <si>
    <t xml:space="preserve">02G0001C   </t>
  </si>
  <si>
    <t xml:space="preserve">69I2463E   </t>
  </si>
  <si>
    <t xml:space="preserve">79B1734E   </t>
  </si>
  <si>
    <t xml:space="preserve">81J0070E   </t>
  </si>
  <si>
    <t xml:space="preserve">82Y2609E   </t>
  </si>
  <si>
    <t xml:space="preserve">86A1014E   </t>
  </si>
  <si>
    <t xml:space="preserve">80C2048E   </t>
  </si>
  <si>
    <t xml:space="preserve">75J2232E   </t>
  </si>
  <si>
    <t xml:space="preserve">84Y3447E   </t>
  </si>
  <si>
    <t xml:space="preserve">93C2943E   </t>
  </si>
  <si>
    <t xml:space="preserve">96H0075O   </t>
  </si>
  <si>
    <t xml:space="preserve">79K1778E   </t>
  </si>
  <si>
    <t xml:space="preserve">75Y2953E   </t>
  </si>
  <si>
    <t xml:space="preserve">81C2197E   </t>
  </si>
  <si>
    <t xml:space="preserve">93I4708E   </t>
  </si>
  <si>
    <t xml:space="preserve">73A2001E   </t>
  </si>
  <si>
    <t xml:space="preserve">74Y0483E   </t>
  </si>
  <si>
    <t xml:space="preserve">80A0286N   </t>
  </si>
  <si>
    <t xml:space="preserve">82Y1334E   </t>
  </si>
  <si>
    <t xml:space="preserve">85Y2686E   </t>
  </si>
  <si>
    <t xml:space="preserve">79B0401E   </t>
  </si>
  <si>
    <t xml:space="preserve">96Y0443E   </t>
  </si>
  <si>
    <t xml:space="preserve">99I9560E   </t>
  </si>
  <si>
    <t xml:space="preserve">08B0334E   </t>
  </si>
  <si>
    <t xml:space="preserve">99A1130O   </t>
  </si>
  <si>
    <t xml:space="preserve">88B0053O   </t>
  </si>
  <si>
    <t xml:space="preserve">82G1309E   </t>
  </si>
  <si>
    <t xml:space="preserve">71A0273E   </t>
  </si>
  <si>
    <t xml:space="preserve">90J0017O   </t>
  </si>
  <si>
    <t xml:space="preserve">82Y1637E   </t>
  </si>
  <si>
    <t xml:space="preserve">74H0192E   </t>
  </si>
  <si>
    <t xml:space="preserve">81J0793E   </t>
  </si>
  <si>
    <t xml:space="preserve">86K1041E   </t>
  </si>
  <si>
    <t xml:space="preserve">93Y0027C   </t>
  </si>
  <si>
    <t xml:space="preserve">84Y2773E   </t>
  </si>
  <si>
    <t xml:space="preserve">06I0341O   </t>
  </si>
  <si>
    <t xml:space="preserve">79D1401E   </t>
  </si>
  <si>
    <t xml:space="preserve">84I1317E   </t>
  </si>
  <si>
    <t xml:space="preserve">71I0893E   </t>
  </si>
  <si>
    <t xml:space="preserve">76Y2521E   </t>
  </si>
  <si>
    <t xml:space="preserve">79I3974E   </t>
  </si>
  <si>
    <t xml:space="preserve">97I2586E   </t>
  </si>
  <si>
    <t xml:space="preserve">97J0260S   </t>
  </si>
  <si>
    <t xml:space="preserve">93Y0996E   </t>
  </si>
  <si>
    <t xml:space="preserve">91D0947E   </t>
  </si>
  <si>
    <t xml:space="preserve">00I1110E   </t>
  </si>
  <si>
    <t xml:space="preserve">03G1097O   </t>
  </si>
  <si>
    <t xml:space="preserve">78I4248E   </t>
  </si>
  <si>
    <t xml:space="preserve">87A1584E   </t>
  </si>
  <si>
    <t xml:space="preserve">82A1981E   </t>
  </si>
  <si>
    <t xml:space="preserve">83B0921E   </t>
  </si>
  <si>
    <t xml:space="preserve">85Y2163E   </t>
  </si>
  <si>
    <t xml:space="preserve">70I4040E   </t>
  </si>
  <si>
    <t xml:space="preserve">76A4061E   </t>
  </si>
  <si>
    <t xml:space="preserve">85Y0323E   </t>
  </si>
  <si>
    <t xml:space="preserve">93I3502E   </t>
  </si>
  <si>
    <t xml:space="preserve">73I0878E   </t>
  </si>
  <si>
    <t xml:space="preserve">76I3544E   </t>
  </si>
  <si>
    <t xml:space="preserve">82I3148E   </t>
  </si>
  <si>
    <t xml:space="preserve">91E0375E   </t>
  </si>
  <si>
    <t xml:space="preserve">97E0061E   </t>
  </si>
  <si>
    <t xml:space="preserve">84Y2690E   </t>
  </si>
  <si>
    <t xml:space="preserve">73I0456E   </t>
  </si>
  <si>
    <t xml:space="preserve">83C2204E   </t>
  </si>
  <si>
    <t xml:space="preserve">80Y0379S   </t>
  </si>
  <si>
    <t xml:space="preserve">81A3479E   </t>
  </si>
  <si>
    <t xml:space="preserve">96I0539E   </t>
  </si>
  <si>
    <t xml:space="preserve">80H1095E   </t>
  </si>
  <si>
    <t xml:space="preserve">73D0077E   </t>
  </si>
  <si>
    <t xml:space="preserve">81Y1150E   </t>
  </si>
  <si>
    <t xml:space="preserve">74Y1259E   </t>
  </si>
  <si>
    <t xml:space="preserve">76B0915E   </t>
  </si>
  <si>
    <t xml:space="preserve">76I0590E   </t>
  </si>
  <si>
    <t xml:space="preserve">06C1277E   </t>
  </si>
  <si>
    <t xml:space="preserve">76E1959E   </t>
  </si>
  <si>
    <t xml:space="preserve">77F0788E   </t>
  </si>
  <si>
    <t xml:space="preserve">77J0676E   </t>
  </si>
  <si>
    <t xml:space="preserve">80A1666E   </t>
  </si>
  <si>
    <t xml:space="preserve">81Y0014O   </t>
  </si>
  <si>
    <t xml:space="preserve">76A3386E   </t>
  </si>
  <si>
    <t xml:space="preserve">85J1207E   </t>
  </si>
  <si>
    <t xml:space="preserve">83J0888E   </t>
  </si>
  <si>
    <t xml:space="preserve">80I1250E   </t>
  </si>
  <si>
    <t xml:space="preserve">81Y0742E   </t>
  </si>
  <si>
    <t xml:space="preserve">81F0154E   </t>
  </si>
  <si>
    <t xml:space="preserve">75I4996E   </t>
  </si>
  <si>
    <t xml:space="preserve">93Y0043N   </t>
  </si>
  <si>
    <t xml:space="preserve">72J0659E   </t>
  </si>
  <si>
    <t xml:space="preserve">97J0118E   </t>
  </si>
  <si>
    <t xml:space="preserve">81Y1045E   </t>
  </si>
  <si>
    <t xml:space="preserve">92Y0354E   </t>
  </si>
  <si>
    <t xml:space="preserve">88K0327E   </t>
  </si>
  <si>
    <t xml:space="preserve">80I0262E   </t>
  </si>
  <si>
    <t xml:space="preserve">85Y0336E   </t>
  </si>
  <si>
    <t xml:space="preserve">99I3347E   </t>
  </si>
  <si>
    <t xml:space="preserve">82H0035E   </t>
  </si>
  <si>
    <t xml:space="preserve">81Y1052E   </t>
  </si>
  <si>
    <t xml:space="preserve">84I3199E   </t>
  </si>
  <si>
    <t xml:space="preserve">85B0780E   </t>
  </si>
  <si>
    <t xml:space="preserve">70H1176E   </t>
  </si>
  <si>
    <t xml:space="preserve">70I1898E   </t>
  </si>
  <si>
    <t xml:space="preserve">70A0059O   </t>
  </si>
  <si>
    <t xml:space="preserve">07H2300E   </t>
  </si>
  <si>
    <t xml:space="preserve">72E0947E   </t>
  </si>
  <si>
    <t xml:space="preserve">69Y0848E   </t>
  </si>
  <si>
    <t xml:space="preserve">93J1511E   </t>
  </si>
  <si>
    <t xml:space="preserve">68C2051E   </t>
  </si>
  <si>
    <t xml:space="preserve">88I0532E   </t>
  </si>
  <si>
    <t xml:space="preserve">75I7687E   </t>
  </si>
  <si>
    <t xml:space="preserve">77H0135E   </t>
  </si>
  <si>
    <t xml:space="preserve">95B0028E   </t>
  </si>
  <si>
    <t xml:space="preserve">75Y1458E   </t>
  </si>
  <si>
    <t xml:space="preserve">78G1153E   </t>
  </si>
  <si>
    <t xml:space="preserve">85J0930E   </t>
  </si>
  <si>
    <t xml:space="preserve">86D0351E   </t>
  </si>
  <si>
    <t xml:space="preserve">90J1334E   </t>
  </si>
  <si>
    <t xml:space="preserve">94J0124E   </t>
  </si>
  <si>
    <t xml:space="preserve">78H0189N   </t>
  </si>
  <si>
    <t xml:space="preserve">80C0233E   </t>
  </si>
  <si>
    <t xml:space="preserve">91D1178E   </t>
  </si>
  <si>
    <t xml:space="preserve">73Y0552E   </t>
  </si>
  <si>
    <t xml:space="preserve">70C0028E   </t>
  </si>
  <si>
    <t xml:space="preserve">79G0519E   </t>
  </si>
  <si>
    <t xml:space="preserve">87L0056C   </t>
  </si>
  <si>
    <t xml:space="preserve">76J1783E   </t>
  </si>
  <si>
    <t xml:space="preserve">79Y0143E   </t>
  </si>
  <si>
    <t xml:space="preserve">76J1547E   </t>
  </si>
  <si>
    <t xml:space="preserve">93J1379E   </t>
  </si>
  <si>
    <t xml:space="preserve">94C1041E   </t>
  </si>
  <si>
    <t xml:space="preserve">95J0983E   </t>
  </si>
  <si>
    <t xml:space="preserve">78H1024E   </t>
  </si>
  <si>
    <t xml:space="preserve">85B0890E   </t>
  </si>
  <si>
    <t xml:space="preserve">69E1740E   </t>
  </si>
  <si>
    <t xml:space="preserve">67Y0439E   </t>
  </si>
  <si>
    <t xml:space="preserve">83I1658E   </t>
  </si>
  <si>
    <t xml:space="preserve">85Y3562E   </t>
  </si>
  <si>
    <t xml:space="preserve">92I4204E   </t>
  </si>
  <si>
    <t xml:space="preserve">77I2318E   </t>
  </si>
  <si>
    <t xml:space="preserve">05B0904E   </t>
  </si>
  <si>
    <t xml:space="preserve">79Y0226E   </t>
  </si>
  <si>
    <t xml:space="preserve">84D0050O   </t>
  </si>
  <si>
    <t xml:space="preserve">78G0244E   </t>
  </si>
  <si>
    <t xml:space="preserve">74E0683E   </t>
  </si>
  <si>
    <t xml:space="preserve">77B1247E   </t>
  </si>
  <si>
    <t xml:space="preserve">84A0451E   </t>
  </si>
  <si>
    <t xml:space="preserve">87J1256E   </t>
  </si>
  <si>
    <t xml:space="preserve">73J0398E   </t>
  </si>
  <si>
    <t xml:space="preserve">75H1570E   </t>
  </si>
  <si>
    <t xml:space="preserve">96D0168E   </t>
  </si>
  <si>
    <t xml:space="preserve">80B0685E   </t>
  </si>
  <si>
    <t xml:space="preserve">82H0823E   </t>
  </si>
  <si>
    <t xml:space="preserve">78Y1495E   </t>
  </si>
  <si>
    <t xml:space="preserve">75J0006S   </t>
  </si>
  <si>
    <t xml:space="preserve">83Y1222E   </t>
  </si>
  <si>
    <t xml:space="preserve">92I0828S   </t>
  </si>
  <si>
    <t xml:space="preserve">77C0533E   </t>
  </si>
  <si>
    <t xml:space="preserve">81Y1802E   </t>
  </si>
  <si>
    <t xml:space="preserve">81A3825E   </t>
  </si>
  <si>
    <t xml:space="preserve">86H0120E   </t>
  </si>
  <si>
    <t xml:space="preserve">98I6825E   </t>
  </si>
  <si>
    <t xml:space="preserve">79B0425E   </t>
  </si>
  <si>
    <t xml:space="preserve">84A0461E   </t>
  </si>
  <si>
    <t xml:space="preserve">84Y0334E   </t>
  </si>
  <si>
    <t xml:space="preserve">71H0956E   </t>
  </si>
  <si>
    <t xml:space="preserve">86C0367E   </t>
  </si>
  <si>
    <t xml:space="preserve">94I1644E   </t>
  </si>
  <si>
    <t xml:space="preserve">73I1153E   </t>
  </si>
  <si>
    <t xml:space="preserve">80D1957E   </t>
  </si>
  <si>
    <t xml:space="preserve">71F1014E   </t>
  </si>
  <si>
    <t xml:space="preserve">67Y1564E   </t>
  </si>
  <si>
    <t xml:space="preserve">88A2163E   </t>
  </si>
  <si>
    <t xml:space="preserve">92I5172E   </t>
  </si>
  <si>
    <t xml:space="preserve">71Y1274E   </t>
  </si>
  <si>
    <t xml:space="preserve">91Y1726E   </t>
  </si>
  <si>
    <t xml:space="preserve">71Y1242E   </t>
  </si>
  <si>
    <t xml:space="preserve">89A1553E   </t>
  </si>
  <si>
    <t xml:space="preserve">78Y0286E   </t>
  </si>
  <si>
    <t xml:space="preserve">90D1259E   </t>
  </si>
  <si>
    <t xml:space="preserve">69Y0292E   </t>
  </si>
  <si>
    <t xml:space="preserve">85F1083E   </t>
  </si>
  <si>
    <t xml:space="preserve">91I2347E   </t>
  </si>
  <si>
    <t xml:space="preserve">79I1697E   </t>
  </si>
  <si>
    <t xml:space="preserve">80A1663E   </t>
  </si>
  <si>
    <t xml:space="preserve">81I2011E   </t>
  </si>
  <si>
    <t xml:space="preserve">81C0862E   </t>
  </si>
  <si>
    <t xml:space="preserve">97I4377E   </t>
  </si>
  <si>
    <t xml:space="preserve">86I2649E   </t>
  </si>
  <si>
    <t xml:space="preserve">05A0946E   </t>
  </si>
  <si>
    <t xml:space="preserve">65J1313E   </t>
  </si>
  <si>
    <t xml:space="preserve">75K1070E   </t>
  </si>
  <si>
    <t xml:space="preserve">80B1742E   </t>
  </si>
  <si>
    <t xml:space="preserve">82B0582E   </t>
  </si>
  <si>
    <t xml:space="preserve">86K0151E   </t>
  </si>
  <si>
    <t xml:space="preserve">96I2483E   </t>
  </si>
  <si>
    <t xml:space="preserve">79A0848E   </t>
  </si>
  <si>
    <t xml:space="preserve">83F1395E   </t>
  </si>
  <si>
    <t xml:space="preserve">86Y2803E   </t>
  </si>
  <si>
    <t xml:space="preserve">92C2891E   </t>
  </si>
  <si>
    <t xml:space="preserve">87E1532E   </t>
  </si>
  <si>
    <t xml:space="preserve">82B1189E   </t>
  </si>
  <si>
    <t xml:space="preserve">78H0233E   </t>
  </si>
  <si>
    <t xml:space="preserve">04E0307O   </t>
  </si>
  <si>
    <t xml:space="preserve">79I3162E   </t>
  </si>
  <si>
    <t xml:space="preserve">80K0086E   </t>
  </si>
  <si>
    <t xml:space="preserve">87I0074W   </t>
  </si>
  <si>
    <t xml:space="preserve">89G0375E   </t>
  </si>
  <si>
    <t xml:space="preserve">68I0460E   </t>
  </si>
  <si>
    <t xml:space="preserve">81A0396S   </t>
  </si>
  <si>
    <t xml:space="preserve">83A4150E   </t>
  </si>
  <si>
    <t xml:space="preserve">95I0044E   </t>
  </si>
  <si>
    <t xml:space="preserve">76Y2512E   </t>
  </si>
  <si>
    <t xml:space="preserve">79J1959E   </t>
  </si>
  <si>
    <t xml:space="preserve">81G1511E   </t>
  </si>
  <si>
    <t xml:space="preserve">82K0353E   </t>
  </si>
  <si>
    <t xml:space="preserve">84Y1328E   </t>
  </si>
  <si>
    <t xml:space="preserve">87I2023E   </t>
  </si>
  <si>
    <t xml:space="preserve">91Y1234E   </t>
  </si>
  <si>
    <t xml:space="preserve">78G1299E   </t>
  </si>
  <si>
    <t xml:space="preserve">67A2291E   </t>
  </si>
  <si>
    <t xml:space="preserve">76I4821E   </t>
  </si>
  <si>
    <t xml:space="preserve">86I2334E   </t>
  </si>
  <si>
    <t xml:space="preserve">71E1647E   </t>
  </si>
  <si>
    <t xml:space="preserve">80K1419E   </t>
  </si>
  <si>
    <t xml:space="preserve">01D0086E   </t>
  </si>
  <si>
    <t xml:space="preserve">78E2121E   </t>
  </si>
  <si>
    <t xml:space="preserve">90A0629E   </t>
  </si>
  <si>
    <t xml:space="preserve">78E0624E   </t>
  </si>
  <si>
    <t xml:space="preserve">80I4529E   </t>
  </si>
  <si>
    <t xml:space="preserve">69A2101E   </t>
  </si>
  <si>
    <t xml:space="preserve">71I2364E   </t>
  </si>
  <si>
    <t xml:space="preserve">71I1892E   </t>
  </si>
  <si>
    <t xml:space="preserve">72F0249E   </t>
  </si>
  <si>
    <t xml:space="preserve">75U2710E   </t>
  </si>
  <si>
    <t xml:space="preserve">87G0460E   </t>
  </si>
  <si>
    <t xml:space="preserve">68J0714E   </t>
  </si>
  <si>
    <t xml:space="preserve">90E0281E   </t>
  </si>
  <si>
    <t xml:space="preserve">83J0973E   </t>
  </si>
  <si>
    <t xml:space="preserve">91C0320E   </t>
  </si>
  <si>
    <t xml:space="preserve">68I0098E   </t>
  </si>
  <si>
    <t xml:space="preserve">76A3436E   </t>
  </si>
  <si>
    <t xml:space="preserve">77A2782E   </t>
  </si>
  <si>
    <t xml:space="preserve">83Y1765E   </t>
  </si>
  <si>
    <t xml:space="preserve">85G0069E   </t>
  </si>
  <si>
    <t xml:space="preserve">78Y0799E   </t>
  </si>
  <si>
    <t xml:space="preserve">77A4551E   </t>
  </si>
  <si>
    <t xml:space="preserve">76A0771E   </t>
  </si>
  <si>
    <t xml:space="preserve">83Y1144E   </t>
  </si>
  <si>
    <t xml:space="preserve">78E1664E   </t>
  </si>
  <si>
    <t xml:space="preserve">79I1757E   </t>
  </si>
  <si>
    <t xml:space="preserve">87E1833E   </t>
  </si>
  <si>
    <t xml:space="preserve">75Y1378E   </t>
  </si>
  <si>
    <t xml:space="preserve">91C0610E   </t>
  </si>
  <si>
    <t xml:space="preserve">86A1330E   </t>
  </si>
  <si>
    <t xml:space="preserve">92I3905E   </t>
  </si>
  <si>
    <t xml:space="preserve">99D0278E   </t>
  </si>
  <si>
    <t xml:space="preserve">76K0279E   </t>
  </si>
  <si>
    <t xml:space="preserve">75Y1870E   </t>
  </si>
  <si>
    <t xml:space="preserve">84J1944E   </t>
  </si>
  <si>
    <t xml:space="preserve">81I3324E   </t>
  </si>
  <si>
    <t xml:space="preserve">86J0549E   </t>
  </si>
  <si>
    <t xml:space="preserve">93C0594E   </t>
  </si>
  <si>
    <t xml:space="preserve">85A2800E   </t>
  </si>
  <si>
    <t xml:space="preserve">77B0610E   </t>
  </si>
  <si>
    <t xml:space="preserve">78I4530E   </t>
  </si>
  <si>
    <t xml:space="preserve">81K2195E   </t>
  </si>
  <si>
    <t xml:space="preserve">86F1002E   </t>
  </si>
  <si>
    <t xml:space="preserve">81G0365E   </t>
  </si>
  <si>
    <t xml:space="preserve">93H0370E   </t>
  </si>
  <si>
    <t xml:space="preserve">84J0849E   </t>
  </si>
  <si>
    <t xml:space="preserve">97B0415E   </t>
  </si>
  <si>
    <t xml:space="preserve">78Y1190E   </t>
  </si>
  <si>
    <t xml:space="preserve">98I3176E   </t>
  </si>
  <si>
    <t xml:space="preserve">67E2158E   </t>
  </si>
  <si>
    <t xml:space="preserve">81G0668E   </t>
  </si>
  <si>
    <t xml:space="preserve">83Y4024E   </t>
  </si>
  <si>
    <t xml:space="preserve">88I0076W   </t>
  </si>
  <si>
    <t xml:space="preserve">88J1527E   </t>
  </si>
  <si>
    <t xml:space="preserve">97C1221E   </t>
  </si>
  <si>
    <t xml:space="preserve">99I4479E   </t>
  </si>
  <si>
    <t xml:space="preserve">73I1819E   </t>
  </si>
  <si>
    <t xml:space="preserve">74C0686E   </t>
  </si>
  <si>
    <t xml:space="preserve">79E1771E   </t>
  </si>
  <si>
    <t xml:space="preserve">83Y4073E   </t>
  </si>
  <si>
    <t xml:space="preserve">90G0143E   </t>
  </si>
  <si>
    <t xml:space="preserve">80H0180E   </t>
  </si>
  <si>
    <t xml:space="preserve">85B0614E   </t>
  </si>
  <si>
    <t xml:space="preserve">87K0916E   </t>
  </si>
  <si>
    <t xml:space="preserve">78Y0896E   </t>
  </si>
  <si>
    <t xml:space="preserve">81Y2459E   </t>
  </si>
  <si>
    <t xml:space="preserve">67D1748E   </t>
  </si>
  <si>
    <t xml:space="preserve">80J0317E   </t>
  </si>
  <si>
    <t xml:space="preserve">86J0919E   </t>
  </si>
  <si>
    <t xml:space="preserve">87F0927E   </t>
  </si>
  <si>
    <t xml:space="preserve">93K0098E   </t>
  </si>
  <si>
    <t xml:space="preserve">85I1660E   </t>
  </si>
  <si>
    <t xml:space="preserve">83H0164E   </t>
  </si>
  <si>
    <t xml:space="preserve">86G1019E   </t>
  </si>
  <si>
    <t xml:space="preserve">81B2034E   </t>
  </si>
  <si>
    <t xml:space="preserve">76J0120S   </t>
  </si>
  <si>
    <t xml:space="preserve">81I2714E   </t>
  </si>
  <si>
    <t xml:space="preserve">00J1948E   </t>
  </si>
  <si>
    <t xml:space="preserve">81Y3195E   </t>
  </si>
  <si>
    <t xml:space="preserve">83G0110E   </t>
  </si>
  <si>
    <t xml:space="preserve">83J1796E   </t>
  </si>
  <si>
    <t xml:space="preserve">85I1953E   </t>
  </si>
  <si>
    <t xml:space="preserve">94C0769E   </t>
  </si>
  <si>
    <t xml:space="preserve">93C0014W   </t>
  </si>
  <si>
    <t xml:space="preserve">95D0107E   </t>
  </si>
  <si>
    <t xml:space="preserve">87A2143E   </t>
  </si>
  <si>
    <t xml:space="preserve">78C1351E   </t>
  </si>
  <si>
    <t xml:space="preserve">68Y0999E   </t>
  </si>
  <si>
    <t xml:space="preserve">81B0134W   </t>
  </si>
  <si>
    <t xml:space="preserve">85A1182E   </t>
  </si>
  <si>
    <t xml:space="preserve">96D0454E   </t>
  </si>
  <si>
    <t xml:space="preserve">84I1510E   </t>
  </si>
  <si>
    <t xml:space="preserve">81J2165E   </t>
  </si>
  <si>
    <t xml:space="preserve">95A0158E   </t>
  </si>
  <si>
    <t xml:space="preserve">85J0681E   </t>
  </si>
  <si>
    <t xml:space="preserve">82G0988E   </t>
  </si>
  <si>
    <t xml:space="preserve">88Y0713E   </t>
  </si>
  <si>
    <t xml:space="preserve">83F1292E   </t>
  </si>
  <si>
    <t xml:space="preserve">68Y1386E   </t>
  </si>
  <si>
    <t xml:space="preserve">79H0270E   </t>
  </si>
  <si>
    <t xml:space="preserve">76E0952E   </t>
  </si>
  <si>
    <t xml:space="preserve">92C3004E   </t>
  </si>
  <si>
    <t xml:space="preserve">99C1112O   </t>
  </si>
  <si>
    <t xml:space="preserve">84J1396E   </t>
  </si>
  <si>
    <t xml:space="preserve">85E2043E   </t>
  </si>
  <si>
    <t xml:space="preserve">79A3798E   </t>
  </si>
  <si>
    <t xml:space="preserve">89B0521E   </t>
  </si>
  <si>
    <t xml:space="preserve">75Y2103E   </t>
  </si>
  <si>
    <t xml:space="preserve">74Y0746E   </t>
  </si>
  <si>
    <t xml:space="preserve">75E0226E   </t>
  </si>
  <si>
    <t xml:space="preserve">76A1925E   </t>
  </si>
  <si>
    <t xml:space="preserve">82B0801E   </t>
  </si>
  <si>
    <t xml:space="preserve">82G0195E   </t>
  </si>
  <si>
    <t xml:space="preserve">90F0094E   </t>
  </si>
  <si>
    <t xml:space="preserve">96C1984E   </t>
  </si>
  <si>
    <t xml:space="preserve">76F0384E   </t>
  </si>
  <si>
    <t xml:space="preserve">76K0552E   </t>
  </si>
  <si>
    <t xml:space="preserve">79A1533E   </t>
  </si>
  <si>
    <t xml:space="preserve">71I0598E   </t>
  </si>
  <si>
    <t xml:space="preserve">93D0392E   </t>
  </si>
  <si>
    <t xml:space="preserve">80Y3403E   </t>
  </si>
  <si>
    <t xml:space="preserve">82A1371E   </t>
  </si>
  <si>
    <t xml:space="preserve">92F0047E   </t>
  </si>
  <si>
    <t xml:space="preserve">85A0446E   </t>
  </si>
  <si>
    <t xml:space="preserve">87F0745E   </t>
  </si>
  <si>
    <t xml:space="preserve">74K0231E   </t>
  </si>
  <si>
    <t xml:space="preserve">86C0148E   </t>
  </si>
  <si>
    <t xml:space="preserve">77K1223E   </t>
  </si>
  <si>
    <t xml:space="preserve">89I2224E   </t>
  </si>
  <si>
    <t xml:space="preserve">94J0055E   </t>
  </si>
  <si>
    <t xml:space="preserve">68Y0642E   </t>
  </si>
  <si>
    <t xml:space="preserve">79K1731E   </t>
  </si>
  <si>
    <t xml:space="preserve">78E1134E   </t>
  </si>
  <si>
    <t xml:space="preserve">91Y1583E   </t>
  </si>
  <si>
    <t xml:space="preserve">75K0331E   </t>
  </si>
  <si>
    <t xml:space="preserve">87G0067E   </t>
  </si>
  <si>
    <t xml:space="preserve">90G0215E   </t>
  </si>
  <si>
    <t xml:space="preserve">82B0562E   </t>
  </si>
  <si>
    <t xml:space="preserve">83Y1505E   </t>
  </si>
  <si>
    <t xml:space="preserve">76Y0768E   </t>
  </si>
  <si>
    <t xml:space="preserve">77A0717E   </t>
  </si>
  <si>
    <t xml:space="preserve">88A1805E   </t>
  </si>
  <si>
    <t xml:space="preserve">70A1467E   </t>
  </si>
  <si>
    <t xml:space="preserve">80F1236E   </t>
  </si>
  <si>
    <t xml:space="preserve">82Y2995E   </t>
  </si>
  <si>
    <t xml:space="preserve">91E0076E   </t>
  </si>
  <si>
    <t xml:space="preserve">05H0617E   </t>
  </si>
  <si>
    <t xml:space="preserve">69D0034E   </t>
  </si>
  <si>
    <t xml:space="preserve">77E2720E   </t>
  </si>
  <si>
    <t xml:space="preserve">84Y3329E   </t>
  </si>
  <si>
    <t xml:space="preserve">80E1394E   </t>
  </si>
  <si>
    <t xml:space="preserve">89J1439E   </t>
  </si>
  <si>
    <t xml:space="preserve">90E0221E   </t>
  </si>
  <si>
    <t xml:space="preserve">77A2593E   </t>
  </si>
  <si>
    <t xml:space="preserve">86Y1916E   </t>
  </si>
  <si>
    <t xml:space="preserve">86Y2994E   </t>
  </si>
  <si>
    <t xml:space="preserve">83Y4020E   </t>
  </si>
  <si>
    <t xml:space="preserve">85F0731E   </t>
  </si>
  <si>
    <t xml:space="preserve">00J1762E   </t>
  </si>
  <si>
    <t xml:space="preserve">93A0134E   </t>
  </si>
  <si>
    <t xml:space="preserve">79Y0932E   </t>
  </si>
  <si>
    <t xml:space="preserve">81Y2717E   </t>
  </si>
  <si>
    <t xml:space="preserve">90J0812E   </t>
  </si>
  <si>
    <t xml:space="preserve">75G0120E   </t>
  </si>
  <si>
    <t xml:space="preserve">80A1727E   </t>
  </si>
  <si>
    <t xml:space="preserve">82F0532E   </t>
  </si>
  <si>
    <t xml:space="preserve">97B0466E   </t>
  </si>
  <si>
    <t xml:space="preserve">05E0481E   </t>
  </si>
  <si>
    <t xml:space="preserve">97D0969E   </t>
  </si>
  <si>
    <t xml:space="preserve">86I2957E   </t>
  </si>
  <si>
    <t xml:space="preserve">83Y3546E   </t>
  </si>
  <si>
    <t xml:space="preserve">80Y3387E   </t>
  </si>
  <si>
    <t xml:space="preserve">81B1335E   </t>
  </si>
  <si>
    <t xml:space="preserve">81C0668E   </t>
  </si>
  <si>
    <t xml:space="preserve">76B0664E   </t>
  </si>
  <si>
    <t xml:space="preserve">81E0629E   </t>
  </si>
  <si>
    <t xml:space="preserve">89A1492E   </t>
  </si>
  <si>
    <t xml:space="preserve">85I2978E   </t>
  </si>
  <si>
    <t xml:space="preserve">72H0278S   </t>
  </si>
  <si>
    <t xml:space="preserve">78J2055E   </t>
  </si>
  <si>
    <t xml:space="preserve">74A2490E   </t>
  </si>
  <si>
    <t xml:space="preserve">84Y1715E   </t>
  </si>
  <si>
    <t xml:space="preserve">74A0723E   </t>
  </si>
  <si>
    <t xml:space="preserve">80Y1455E   </t>
  </si>
  <si>
    <t xml:space="preserve">79B0119E   </t>
  </si>
  <si>
    <t xml:space="preserve">73E1878E   </t>
  </si>
  <si>
    <t xml:space="preserve">03L1095O   </t>
  </si>
  <si>
    <t xml:space="preserve">85Y3205E   </t>
  </si>
  <si>
    <t xml:space="preserve">69E0313E   </t>
  </si>
  <si>
    <t xml:space="preserve">78J0239E   </t>
  </si>
  <si>
    <t xml:space="preserve">82B0854E   </t>
  </si>
  <si>
    <t xml:space="preserve">74I2351E   </t>
  </si>
  <si>
    <t xml:space="preserve">89B0310E   </t>
  </si>
  <si>
    <t xml:space="preserve">76A3256E   </t>
  </si>
  <si>
    <t xml:space="preserve">87J1741E   </t>
  </si>
  <si>
    <t xml:space="preserve">90A1204E   </t>
  </si>
  <si>
    <t xml:space="preserve">90A1228E   </t>
  </si>
  <si>
    <t xml:space="preserve">78C1771E   </t>
  </si>
  <si>
    <t xml:space="preserve">82B0706E   </t>
  </si>
  <si>
    <t xml:space="preserve">86F1381E   </t>
  </si>
  <si>
    <t xml:space="preserve">96J0854E   </t>
  </si>
  <si>
    <t xml:space="preserve">72H0838E   </t>
  </si>
  <si>
    <t xml:space="preserve">73I3193E   </t>
  </si>
  <si>
    <t xml:space="preserve">75Y1062E   </t>
  </si>
  <si>
    <t xml:space="preserve">01B1721O   </t>
  </si>
  <si>
    <t xml:space="preserve">79H0951E   </t>
  </si>
  <si>
    <t xml:space="preserve">93Y0177O   </t>
  </si>
  <si>
    <t xml:space="preserve">88I0802E   </t>
  </si>
  <si>
    <t xml:space="preserve">00F0056E   </t>
  </si>
  <si>
    <t xml:space="preserve">02L0109O   </t>
  </si>
  <si>
    <t xml:space="preserve">04I0232E   </t>
  </si>
  <si>
    <t xml:space="preserve">05E0603E   </t>
  </si>
  <si>
    <t xml:space="preserve">06C0642E   </t>
  </si>
  <si>
    <t xml:space="preserve">77I1784E   </t>
  </si>
  <si>
    <t xml:space="preserve">77Y1950E   </t>
  </si>
  <si>
    <t xml:space="preserve">79E0931E   </t>
  </si>
  <si>
    <t xml:space="preserve">83I0952E   </t>
  </si>
  <si>
    <t xml:space="preserve">83K0200S   </t>
  </si>
  <si>
    <t xml:space="preserve">85A1465E   </t>
  </si>
  <si>
    <t xml:space="preserve">85G0332E   </t>
  </si>
  <si>
    <t xml:space="preserve">85I0167E   </t>
  </si>
  <si>
    <t xml:space="preserve">86B0989E   </t>
  </si>
  <si>
    <t xml:space="preserve">88H0566E   </t>
  </si>
  <si>
    <t xml:space="preserve">90A2091E   </t>
  </si>
  <si>
    <t xml:space="preserve">90Y1596E   </t>
  </si>
  <si>
    <t xml:space="preserve">91I1648E   </t>
  </si>
  <si>
    <t xml:space="preserve">92C0482E   </t>
  </si>
  <si>
    <t xml:space="preserve">92D0999E   </t>
  </si>
  <si>
    <t xml:space="preserve">93Y0683E   </t>
  </si>
  <si>
    <t xml:space="preserve">96D1228E   </t>
  </si>
  <si>
    <t xml:space="preserve">99C1261E   </t>
  </si>
  <si>
    <t xml:space="preserve">75Y0162E   </t>
  </si>
  <si>
    <t xml:space="preserve">91I0825E   </t>
  </si>
  <si>
    <t xml:space="preserve">81I1776E   </t>
  </si>
  <si>
    <t xml:space="preserve">84Y0744E   </t>
  </si>
  <si>
    <t xml:space="preserve">89Y1291E   </t>
  </si>
  <si>
    <t xml:space="preserve">92I0209E   </t>
  </si>
  <si>
    <t xml:space="preserve">94I3694E   </t>
  </si>
  <si>
    <t xml:space="preserve">97I5275E   </t>
  </si>
  <si>
    <t xml:space="preserve">03J0966O   </t>
  </si>
  <si>
    <t xml:space="preserve">75U3000E   </t>
  </si>
  <si>
    <t xml:space="preserve">78Y2168E   </t>
  </si>
  <si>
    <t xml:space="preserve">83A3539E   </t>
  </si>
  <si>
    <t xml:space="preserve">95I1091E   </t>
  </si>
  <si>
    <t xml:space="preserve">96I3560E   </t>
  </si>
  <si>
    <t xml:space="preserve">98I8038E   </t>
  </si>
  <si>
    <t xml:space="preserve">76E2787E   </t>
  </si>
  <si>
    <t xml:space="preserve">92G0101E   </t>
  </si>
  <si>
    <t xml:space="preserve">92G0190E   </t>
  </si>
  <si>
    <t xml:space="preserve">93Y0385E   </t>
  </si>
  <si>
    <t xml:space="preserve">75A0223E   </t>
  </si>
  <si>
    <t xml:space="preserve">82Y1226E   </t>
  </si>
  <si>
    <t xml:space="preserve">92D1003E   </t>
  </si>
  <si>
    <t xml:space="preserve">92G0020E   </t>
  </si>
  <si>
    <t xml:space="preserve">97I4678E   </t>
  </si>
  <si>
    <t xml:space="preserve">85E0860E   </t>
  </si>
  <si>
    <t xml:space="preserve">81Y3624E   </t>
  </si>
  <si>
    <t xml:space="preserve">84C1282E   </t>
  </si>
  <si>
    <t xml:space="preserve">71C1464E   </t>
  </si>
  <si>
    <t xml:space="preserve">EMIS </t>
  </si>
  <si>
    <t xml:space="preserve">77C0181E   </t>
  </si>
  <si>
    <t xml:space="preserve">94I0695E   </t>
  </si>
  <si>
    <t xml:space="preserve">86I1379E   </t>
  </si>
  <si>
    <t xml:space="preserve">91D1535E   </t>
  </si>
  <si>
    <t xml:space="preserve">96I5963E   </t>
  </si>
  <si>
    <t xml:space="preserve">81G1430E   </t>
  </si>
  <si>
    <t xml:space="preserve">71A3011E   </t>
  </si>
  <si>
    <t xml:space="preserve">83A2608E   </t>
  </si>
  <si>
    <t xml:space="preserve">75U5239E   </t>
  </si>
  <si>
    <t xml:space="preserve">86I2315E   </t>
  </si>
  <si>
    <t xml:space="preserve">88D0042O   </t>
  </si>
  <si>
    <t xml:space="preserve">74A1137E   </t>
  </si>
  <si>
    <t xml:space="preserve">78D1053E   </t>
  </si>
  <si>
    <t xml:space="preserve">78J2124E   </t>
  </si>
  <si>
    <t xml:space="preserve">97I4861E   </t>
  </si>
  <si>
    <t xml:space="preserve">71B2112E   </t>
  </si>
  <si>
    <t xml:space="preserve">71E0035S   </t>
  </si>
  <si>
    <t xml:space="preserve">75I4207E   </t>
  </si>
  <si>
    <t xml:space="preserve">84K0345E   </t>
  </si>
  <si>
    <t xml:space="preserve">78Y0507E   </t>
  </si>
  <si>
    <t xml:space="preserve">83I2112E   </t>
  </si>
  <si>
    <t xml:space="preserve">93I0737E   </t>
  </si>
  <si>
    <t xml:space="preserve">77D1142E   </t>
  </si>
  <si>
    <t xml:space="preserve">86K0194E   </t>
  </si>
  <si>
    <t xml:space="preserve">70C0880E   </t>
  </si>
  <si>
    <t xml:space="preserve">79I2959E   </t>
  </si>
  <si>
    <t xml:space="preserve">83Y3705E   </t>
  </si>
  <si>
    <t xml:space="preserve">85J0729E   </t>
  </si>
  <si>
    <t xml:space="preserve">85J0833E   </t>
  </si>
  <si>
    <t xml:space="preserve">87A1200E   </t>
  </si>
  <si>
    <t xml:space="preserve">75U0843E   </t>
  </si>
  <si>
    <t xml:space="preserve">70A0061W   </t>
  </si>
  <si>
    <t xml:space="preserve">85H0086E   </t>
  </si>
  <si>
    <t xml:space="preserve">68Y0026E   </t>
  </si>
  <si>
    <t xml:space="preserve">75L0325E   </t>
  </si>
  <si>
    <t xml:space="preserve">79E1661E   </t>
  </si>
  <si>
    <t xml:space="preserve">82J1269E   </t>
  </si>
  <si>
    <t xml:space="preserve">85I0086E   </t>
  </si>
  <si>
    <t xml:space="preserve">85I0092E   </t>
  </si>
  <si>
    <t xml:space="preserve">12E0002O   </t>
  </si>
  <si>
    <t xml:space="preserve">85J0509E   </t>
  </si>
  <si>
    <t xml:space="preserve">97H0198E   </t>
  </si>
  <si>
    <t xml:space="preserve">77J1627E   </t>
  </si>
  <si>
    <t xml:space="preserve">80Y3226E   </t>
  </si>
  <si>
    <t xml:space="preserve">83C1684E   </t>
  </si>
  <si>
    <t xml:space="preserve">85Y0591E   </t>
  </si>
  <si>
    <t xml:space="preserve">92D1427E   </t>
  </si>
  <si>
    <t xml:space="preserve">78Y1952E   </t>
  </si>
  <si>
    <t xml:space="preserve">80D0055E   </t>
  </si>
  <si>
    <t xml:space="preserve">88Y1492E   </t>
  </si>
  <si>
    <t xml:space="preserve">97I0225E   </t>
  </si>
  <si>
    <t xml:space="preserve">96A0088S   </t>
  </si>
  <si>
    <t xml:space="preserve">84B0844E   </t>
  </si>
  <si>
    <t xml:space="preserve">86A1972E   </t>
  </si>
  <si>
    <t xml:space="preserve">86E1216E   </t>
  </si>
  <si>
    <t xml:space="preserve">71A2099E   </t>
  </si>
  <si>
    <t xml:space="preserve">74A0997E   </t>
  </si>
  <si>
    <t xml:space="preserve">73A0989E   </t>
  </si>
  <si>
    <t xml:space="preserve">81Y2199E   </t>
  </si>
  <si>
    <t xml:space="preserve">91Y1244E   </t>
  </si>
  <si>
    <t xml:space="preserve">89A0043E   </t>
  </si>
  <si>
    <t xml:space="preserve">80L0015E   </t>
  </si>
  <si>
    <t xml:space="preserve">80Y1474E   </t>
  </si>
  <si>
    <t xml:space="preserve">86D0860E   </t>
  </si>
  <si>
    <t xml:space="preserve">84J0173E   </t>
  </si>
  <si>
    <t xml:space="preserve">77Y0011E   </t>
  </si>
  <si>
    <t xml:space="preserve">83Y3666E   </t>
  </si>
  <si>
    <t xml:space="preserve">69I2765E   </t>
  </si>
  <si>
    <t xml:space="preserve">84Y2608E   </t>
  </si>
  <si>
    <t xml:space="preserve">91Y0342E   </t>
  </si>
  <si>
    <t xml:space="preserve">98B1322E   </t>
  </si>
  <si>
    <t xml:space="preserve">78D1207E   </t>
  </si>
  <si>
    <t xml:space="preserve">95Y0139O   </t>
  </si>
  <si>
    <t xml:space="preserve">83A3098E   </t>
  </si>
  <si>
    <t xml:space="preserve">73Y1603E   </t>
  </si>
  <si>
    <t xml:space="preserve">88A0464E   </t>
  </si>
  <si>
    <t xml:space="preserve">66H1741E   </t>
  </si>
  <si>
    <t xml:space="preserve">91Y1272E   </t>
  </si>
  <si>
    <t xml:space="preserve">75I2125E   </t>
  </si>
  <si>
    <t xml:space="preserve">67F0991E   </t>
  </si>
  <si>
    <t xml:space="preserve">80Y1090E   </t>
  </si>
  <si>
    <t xml:space="preserve">68Y1175E   </t>
  </si>
  <si>
    <t xml:space="preserve">75H0167E   </t>
  </si>
  <si>
    <t xml:space="preserve">67H1816E   </t>
  </si>
  <si>
    <t xml:space="preserve">72F2978E   </t>
  </si>
  <si>
    <t xml:space="preserve">96I3340E   </t>
  </si>
  <si>
    <t xml:space="preserve">91A1265E   </t>
  </si>
  <si>
    <t xml:space="preserve">89I1728E   </t>
  </si>
  <si>
    <t xml:space="preserve">72Y0484E   </t>
  </si>
  <si>
    <t xml:space="preserve">79F1404E   </t>
  </si>
  <si>
    <t xml:space="preserve">84Y2709E   </t>
  </si>
  <si>
    <t xml:space="preserve">86Y1894E   </t>
  </si>
  <si>
    <t xml:space="preserve">70E1572E   </t>
  </si>
  <si>
    <t xml:space="preserve">05A1270E   </t>
  </si>
  <si>
    <t xml:space="preserve">83F1185E   </t>
  </si>
  <si>
    <t xml:space="preserve">81H0763E   </t>
  </si>
  <si>
    <t xml:space="preserve">84Y2232E   </t>
  </si>
  <si>
    <t xml:space="preserve">90D0003O   </t>
  </si>
  <si>
    <t xml:space="preserve">90Y0250O   </t>
  </si>
  <si>
    <t xml:space="preserve">92G0119E   </t>
  </si>
  <si>
    <t xml:space="preserve">97G0061C   </t>
  </si>
  <si>
    <t xml:space="preserve">88I1261E   </t>
  </si>
  <si>
    <t xml:space="preserve">92J1560E   </t>
  </si>
  <si>
    <t xml:space="preserve">88E1909E   </t>
  </si>
  <si>
    <t xml:space="preserve">80J0752E   </t>
  </si>
  <si>
    <t xml:space="preserve">85E0301E   </t>
  </si>
  <si>
    <t xml:space="preserve">72J0355E   </t>
  </si>
  <si>
    <t xml:space="preserve">92I0847E   </t>
  </si>
  <si>
    <t xml:space="preserve">93Y0975E   </t>
  </si>
  <si>
    <t xml:space="preserve">92Y1262E   </t>
  </si>
  <si>
    <t xml:space="preserve">71H0024E   </t>
  </si>
  <si>
    <t xml:space="preserve">93A0362E   </t>
  </si>
  <si>
    <t xml:space="preserve">02A1364O   </t>
  </si>
  <si>
    <t xml:space="preserve">80J0396E   </t>
  </si>
  <si>
    <t xml:space="preserve">72E3351E   </t>
  </si>
  <si>
    <t xml:space="preserve">81K1733E   </t>
  </si>
  <si>
    <t xml:space="preserve">93J1501E   </t>
  </si>
  <si>
    <t xml:space="preserve">86B0077E   </t>
  </si>
  <si>
    <t xml:space="preserve">68Y0053S   </t>
  </si>
  <si>
    <t xml:space="preserve">74I2171E   </t>
  </si>
  <si>
    <t xml:space="preserve">95D0497E   </t>
  </si>
  <si>
    <t xml:space="preserve">79A1456E   </t>
  </si>
  <si>
    <t xml:space="preserve">88A0978E   </t>
  </si>
  <si>
    <t xml:space="preserve">80J2618E   </t>
  </si>
  <si>
    <t xml:space="preserve">72I4214E   </t>
  </si>
  <si>
    <t xml:space="preserve">81C2459E   </t>
  </si>
  <si>
    <t xml:space="preserve">85Y2378E   </t>
  </si>
  <si>
    <t xml:space="preserve">80B0078E   </t>
  </si>
  <si>
    <t xml:space="preserve">76I2741E   </t>
  </si>
  <si>
    <t xml:space="preserve">71Y1858E   </t>
  </si>
  <si>
    <t xml:space="preserve">88I0917E   </t>
  </si>
  <si>
    <t xml:space="preserve">75J2848E   </t>
  </si>
  <si>
    <t xml:space="preserve">76Y2297E   </t>
  </si>
  <si>
    <t xml:space="preserve">85Y3624E   </t>
  </si>
  <si>
    <t xml:space="preserve">00B1406O   </t>
  </si>
  <si>
    <t xml:space="preserve">68Y0631E   </t>
  </si>
  <si>
    <t xml:space="preserve">90K0168E   </t>
  </si>
  <si>
    <t xml:space="preserve">94Y0345E   </t>
  </si>
  <si>
    <t xml:space="preserve">80Y0105N   </t>
  </si>
  <si>
    <t xml:space="preserve">76Y2646E   </t>
  </si>
  <si>
    <t xml:space="preserve">77I3101E   </t>
  </si>
  <si>
    <t xml:space="preserve">99Y0381O   </t>
  </si>
  <si>
    <t xml:space="preserve">81E1149E   </t>
  </si>
  <si>
    <t xml:space="preserve">86Y3274E   </t>
  </si>
  <si>
    <t xml:space="preserve">97D1338E   </t>
  </si>
  <si>
    <t xml:space="preserve">03C0144A   </t>
  </si>
  <si>
    <t xml:space="preserve">81Y3441E   </t>
  </si>
  <si>
    <t xml:space="preserve">85D0433E   </t>
  </si>
  <si>
    <t xml:space="preserve">70H0060E   </t>
  </si>
  <si>
    <t xml:space="preserve">79F0037E   </t>
  </si>
  <si>
    <t xml:space="preserve">78A2966E   </t>
  </si>
  <si>
    <t xml:space="preserve">94Y0637E   </t>
  </si>
  <si>
    <t xml:space="preserve">81Y1648E   </t>
  </si>
  <si>
    <t xml:space="preserve">84G0784E   </t>
  </si>
  <si>
    <t xml:space="preserve">94I1041E   </t>
  </si>
  <si>
    <t xml:space="preserve">79Y2844E   </t>
  </si>
  <si>
    <t xml:space="preserve">79C0806E   </t>
  </si>
  <si>
    <t xml:space="preserve">82A0625E   </t>
  </si>
  <si>
    <t xml:space="preserve">86Y2754E   </t>
  </si>
  <si>
    <t xml:space="preserve">82I3699E   </t>
  </si>
  <si>
    <t xml:space="preserve">86H0398E   </t>
  </si>
  <si>
    <t xml:space="preserve">85I0525E   </t>
  </si>
  <si>
    <t xml:space="preserve">91J1227E   </t>
  </si>
  <si>
    <t xml:space="preserve">86J1568E   </t>
  </si>
  <si>
    <t xml:space="preserve">76C1367E   </t>
  </si>
  <si>
    <t xml:space="preserve">82H0078E   </t>
  </si>
  <si>
    <t xml:space="preserve">83J0095N   </t>
  </si>
  <si>
    <t xml:space="preserve">87Y2547E   </t>
  </si>
  <si>
    <t xml:space="preserve">76B3208E   </t>
  </si>
  <si>
    <t xml:space="preserve">90A1642E   </t>
  </si>
  <si>
    <t xml:space="preserve">95I2526E   </t>
  </si>
  <si>
    <t xml:space="preserve">78J1889E   </t>
  </si>
  <si>
    <t xml:space="preserve">74H0675E   </t>
  </si>
  <si>
    <t xml:space="preserve">81A0380S   </t>
  </si>
  <si>
    <t xml:space="preserve">76F0142E   </t>
  </si>
  <si>
    <t xml:space="preserve">85A1404E   </t>
  </si>
  <si>
    <t xml:space="preserve">85Y3145E   </t>
  </si>
  <si>
    <t xml:space="preserve">69I0008S   </t>
  </si>
  <si>
    <t xml:space="preserve">71C0287E   </t>
  </si>
  <si>
    <t xml:space="preserve">64D0740E   </t>
  </si>
  <si>
    <t xml:space="preserve">74I1247E   </t>
  </si>
  <si>
    <t xml:space="preserve">01Y0003W   </t>
  </si>
  <si>
    <t xml:space="preserve">83L0581E   </t>
  </si>
  <si>
    <t xml:space="preserve">92I5040E   </t>
  </si>
  <si>
    <t xml:space="preserve">97I7417E   </t>
  </si>
  <si>
    <t xml:space="preserve">77H0935E   </t>
  </si>
  <si>
    <t xml:space="preserve">86Y2257E   </t>
  </si>
  <si>
    <t xml:space="preserve">89J1962E   </t>
  </si>
  <si>
    <t xml:space="preserve">99C1885E   </t>
  </si>
  <si>
    <t xml:space="preserve">84E0659E   </t>
  </si>
  <si>
    <t xml:space="preserve">91A0327E   </t>
  </si>
  <si>
    <t xml:space="preserve">98I1680E   </t>
  </si>
  <si>
    <t xml:space="preserve">06E0167E   </t>
  </si>
  <si>
    <t xml:space="preserve">85C0282E   </t>
  </si>
  <si>
    <t xml:space="preserve">89A0501E   </t>
  </si>
  <si>
    <t xml:space="preserve">89E1012E   </t>
  </si>
  <si>
    <t xml:space="preserve">75I5532E   </t>
  </si>
  <si>
    <t xml:space="preserve">78J1808E   </t>
  </si>
  <si>
    <t xml:space="preserve">86I2063E   </t>
  </si>
  <si>
    <t xml:space="preserve">78I0276E   </t>
  </si>
  <si>
    <t xml:space="preserve">83J2603E   </t>
  </si>
  <si>
    <t xml:space="preserve">09C2258E   </t>
  </si>
  <si>
    <t xml:space="preserve">70Y0138E   </t>
  </si>
  <si>
    <t xml:space="preserve">97I1010E   </t>
  </si>
  <si>
    <t xml:space="preserve">65L1518E   </t>
  </si>
  <si>
    <t xml:space="preserve">70E1795E   </t>
  </si>
  <si>
    <t xml:space="preserve">75E2020E   </t>
  </si>
  <si>
    <t xml:space="preserve">82Y0374E   </t>
  </si>
  <si>
    <t xml:space="preserve">03G0032A   </t>
  </si>
  <si>
    <t xml:space="preserve">66E0138E   </t>
  </si>
  <si>
    <t xml:space="preserve">78I2189E   </t>
  </si>
  <si>
    <t xml:space="preserve">80A0484E   </t>
  </si>
  <si>
    <t xml:space="preserve">81Y1342E   </t>
  </si>
  <si>
    <t xml:space="preserve">81H0418E   </t>
  </si>
  <si>
    <t xml:space="preserve">09G1087E   </t>
  </si>
  <si>
    <t xml:space="preserve">71L1732E   </t>
  </si>
  <si>
    <t xml:space="preserve">72I3366E   </t>
  </si>
  <si>
    <t xml:space="preserve">96D0829E   </t>
  </si>
  <si>
    <t xml:space="preserve">83I0379E   </t>
  </si>
  <si>
    <t xml:space="preserve">79A1585E   </t>
  </si>
  <si>
    <t xml:space="preserve">85E1744E   </t>
  </si>
  <si>
    <t xml:space="preserve">81A2942E   </t>
  </si>
  <si>
    <t xml:space="preserve">87Y1552E   </t>
  </si>
  <si>
    <t xml:space="preserve">71I2121E   </t>
  </si>
  <si>
    <t xml:space="preserve">88Y0879E   </t>
  </si>
  <si>
    <t xml:space="preserve">81C1345E   </t>
  </si>
  <si>
    <t xml:space="preserve">69I1307E   </t>
  </si>
  <si>
    <t xml:space="preserve">80G0945E   </t>
  </si>
  <si>
    <t xml:space="preserve">85K0184E   </t>
  </si>
  <si>
    <t xml:space="preserve">06F1047E   </t>
  </si>
  <si>
    <t xml:space="preserve">71C1237E   </t>
  </si>
  <si>
    <t xml:space="preserve">74I1708E   </t>
  </si>
  <si>
    <t xml:space="preserve">80G1226E   </t>
  </si>
  <si>
    <t xml:space="preserve">80J2409E   </t>
  </si>
  <si>
    <t xml:space="preserve">87G0843E   </t>
  </si>
  <si>
    <t xml:space="preserve">00D1091O   </t>
  </si>
  <si>
    <t xml:space="preserve">01A1133E   </t>
  </si>
  <si>
    <t xml:space="preserve">70I3074E   </t>
  </si>
  <si>
    <t xml:space="preserve">79H0571E   </t>
  </si>
  <si>
    <t xml:space="preserve">83I2817E   </t>
  </si>
  <si>
    <t xml:space="preserve">64D0483E   </t>
  </si>
  <si>
    <t xml:space="preserve">80I4691E   </t>
  </si>
  <si>
    <t xml:space="preserve">80Y1961E   </t>
  </si>
  <si>
    <t xml:space="preserve">85K1103E   </t>
  </si>
  <si>
    <t xml:space="preserve">73H0836E   </t>
  </si>
  <si>
    <t xml:space="preserve">82I3552E   </t>
  </si>
  <si>
    <t xml:space="preserve">73H0415E   </t>
  </si>
  <si>
    <t xml:space="preserve">80Y1661E   </t>
  </si>
  <si>
    <t xml:space="preserve">81F1400E   </t>
  </si>
  <si>
    <t xml:space="preserve">85G1016E   </t>
  </si>
  <si>
    <t xml:space="preserve">93I0163E   </t>
  </si>
  <si>
    <t xml:space="preserve">97J0232E   </t>
  </si>
  <si>
    <t xml:space="preserve">81C0729E   </t>
  </si>
  <si>
    <t xml:space="preserve">89G1046E   </t>
  </si>
  <si>
    <t xml:space="preserve">79L0199E   </t>
  </si>
  <si>
    <t xml:space="preserve">85K0331E   </t>
  </si>
  <si>
    <t xml:space="preserve">91Y0343E   </t>
  </si>
  <si>
    <t xml:space="preserve">87Y2550E   </t>
  </si>
  <si>
    <t xml:space="preserve">75U4749E   </t>
  </si>
  <si>
    <t xml:space="preserve">79H0024E   </t>
  </si>
  <si>
    <t xml:space="preserve">90A2603E   </t>
  </si>
  <si>
    <t xml:space="preserve">73I0045E   </t>
  </si>
  <si>
    <t xml:space="preserve">86I2182E   </t>
  </si>
  <si>
    <t xml:space="preserve">76Y1373E   </t>
  </si>
  <si>
    <t xml:space="preserve">79G0827E   </t>
  </si>
  <si>
    <t xml:space="preserve">82Y1658E   </t>
  </si>
  <si>
    <t xml:space="preserve">87I1467E   </t>
  </si>
  <si>
    <t xml:space="preserve">00J1879E   </t>
  </si>
  <si>
    <t xml:space="preserve">85B0551E   </t>
  </si>
  <si>
    <t xml:space="preserve">75J2094E   </t>
  </si>
  <si>
    <t xml:space="preserve">85D1358E   </t>
  </si>
  <si>
    <t xml:space="preserve">75Y2567E   </t>
  </si>
  <si>
    <t xml:space="preserve">79D2106E   </t>
  </si>
  <si>
    <t xml:space="preserve">81H0256E   </t>
  </si>
  <si>
    <t xml:space="preserve">78J1439E   </t>
  </si>
  <si>
    <t xml:space="preserve">93D0427E   </t>
  </si>
  <si>
    <t xml:space="preserve">76Y1782E   </t>
  </si>
  <si>
    <t xml:space="preserve">78I2198E   </t>
  </si>
  <si>
    <t xml:space="preserve">90H0296E   </t>
  </si>
  <si>
    <t xml:space="preserve">84F0598E   </t>
  </si>
  <si>
    <t xml:space="preserve">78E0828E   </t>
  </si>
  <si>
    <t xml:space="preserve">80C1874E   </t>
  </si>
  <si>
    <t xml:space="preserve">81I0662E   </t>
  </si>
  <si>
    <t xml:space="preserve">82E3017E   </t>
  </si>
  <si>
    <t xml:space="preserve">90I0366E   </t>
  </si>
  <si>
    <t xml:space="preserve">87A0872E   </t>
  </si>
  <si>
    <t xml:space="preserve">79A2352E   </t>
  </si>
  <si>
    <t xml:space="preserve">80J2057E   </t>
  </si>
  <si>
    <t xml:space="preserve">93I1345E   </t>
  </si>
  <si>
    <t xml:space="preserve">94I4611E   </t>
  </si>
  <si>
    <t xml:space="preserve">77G0983E   </t>
  </si>
  <si>
    <t xml:space="preserve">74Y0602E   </t>
  </si>
  <si>
    <t xml:space="preserve">86L2957E   </t>
  </si>
  <si>
    <t xml:space="preserve">98I7346E   </t>
  </si>
  <si>
    <t xml:space="preserve">81Y0058N   </t>
  </si>
  <si>
    <t xml:space="preserve">90A2795E   </t>
  </si>
  <si>
    <t xml:space="preserve">91I5228E   </t>
  </si>
  <si>
    <t xml:space="preserve">91J0485E   </t>
  </si>
  <si>
    <t xml:space="preserve">93C0179E   </t>
  </si>
  <si>
    <t xml:space="preserve">77Y2094E   </t>
  </si>
  <si>
    <t xml:space="preserve">83I2881E   </t>
  </si>
  <si>
    <t xml:space="preserve">01B0164E   </t>
  </si>
  <si>
    <t xml:space="preserve">71J1275E   </t>
  </si>
  <si>
    <t xml:space="preserve">73E0044E   </t>
  </si>
  <si>
    <t xml:space="preserve">73I2326E   </t>
  </si>
  <si>
    <t xml:space="preserve">81H0484E   </t>
  </si>
  <si>
    <t xml:space="preserve">83H1552E   </t>
  </si>
  <si>
    <t xml:space="preserve">85A2209E   </t>
  </si>
  <si>
    <t xml:space="preserve">93I2298E   </t>
  </si>
  <si>
    <t xml:space="preserve">95D0629E   </t>
  </si>
  <si>
    <t xml:space="preserve">97J0472E   </t>
  </si>
  <si>
    <t xml:space="preserve">78I2110E   </t>
  </si>
  <si>
    <t xml:space="preserve">03F0899O   </t>
  </si>
  <si>
    <t xml:space="preserve">01G1223O   </t>
  </si>
  <si>
    <t xml:space="preserve">03B0182O   </t>
  </si>
  <si>
    <t xml:space="preserve">03J0966E   </t>
  </si>
  <si>
    <t xml:space="preserve">78E2157E   </t>
  </si>
  <si>
    <t xml:space="preserve">79J1113E   </t>
  </si>
  <si>
    <t xml:space="preserve">81Y0254E   </t>
  </si>
  <si>
    <t xml:space="preserve">82A0322E   </t>
  </si>
  <si>
    <t xml:space="preserve">84C0485E   </t>
  </si>
  <si>
    <t xml:space="preserve">84Y0209E   </t>
  </si>
  <si>
    <t xml:space="preserve">85C0599E   </t>
  </si>
  <si>
    <t xml:space="preserve">88I2534E   </t>
  </si>
  <si>
    <t xml:space="preserve">92I1158E   </t>
  </si>
  <si>
    <t xml:space="preserve">93Y0715E   </t>
  </si>
  <si>
    <t xml:space="preserve">94I3739E   </t>
  </si>
  <si>
    <t xml:space="preserve">94Y0675E   </t>
  </si>
  <si>
    <t xml:space="preserve">97I1012E   </t>
  </si>
  <si>
    <t xml:space="preserve">04I0163O   </t>
  </si>
  <si>
    <t xml:space="preserve">87J1034E   </t>
  </si>
  <si>
    <t xml:space="preserve">91Y0279O   </t>
  </si>
  <si>
    <t xml:space="preserve">94L0070O   </t>
  </si>
  <si>
    <t xml:space="preserve">98I0428E   </t>
  </si>
  <si>
    <t xml:space="preserve">04G0331A   </t>
  </si>
  <si>
    <t>In Practice Systems</t>
  </si>
  <si>
    <t xml:space="preserve">99I3745E   </t>
  </si>
  <si>
    <t xml:space="preserve">77A0241E   </t>
  </si>
  <si>
    <t xml:space="preserve">78E1121E   </t>
  </si>
  <si>
    <t xml:space="preserve">94I0124E   </t>
  </si>
  <si>
    <t xml:space="preserve">81C0557E   </t>
  </si>
  <si>
    <t xml:space="preserve">73K0084S   </t>
  </si>
  <si>
    <t xml:space="preserve">85J0567E   </t>
  </si>
  <si>
    <t xml:space="preserve">92I2536E   </t>
  </si>
  <si>
    <t xml:space="preserve">67B1054E   </t>
  </si>
  <si>
    <t xml:space="preserve">89A3126E   </t>
  </si>
  <si>
    <t xml:space="preserve">91I4005E   </t>
  </si>
  <si>
    <t xml:space="preserve">92C0886E   </t>
  </si>
  <si>
    <t xml:space="preserve">89E1483E   </t>
  </si>
  <si>
    <t xml:space="preserve">65I0708E   </t>
  </si>
  <si>
    <t xml:space="preserve">89Y0513E   </t>
  </si>
  <si>
    <t xml:space="preserve">95L0008C   </t>
  </si>
  <si>
    <t xml:space="preserve">05A0639E   </t>
  </si>
  <si>
    <t xml:space="preserve">68Y0651E   </t>
  </si>
  <si>
    <t xml:space="preserve">75I2388E   </t>
  </si>
  <si>
    <t xml:space="preserve">78B0788E   </t>
  </si>
  <si>
    <t xml:space="preserve">79I2918E   </t>
  </si>
  <si>
    <t xml:space="preserve">83Y1161E   </t>
  </si>
  <si>
    <t xml:space="preserve">68H2425E   </t>
  </si>
  <si>
    <t xml:space="preserve">75J5290E   </t>
  </si>
  <si>
    <t xml:space="preserve">83E0370E   </t>
  </si>
  <si>
    <t xml:space="preserve">75F0096E   </t>
  </si>
  <si>
    <t xml:space="preserve">86A2047E   </t>
  </si>
  <si>
    <t xml:space="preserve">79Y2347E   </t>
  </si>
  <si>
    <t xml:space="preserve">80D2277E   </t>
  </si>
  <si>
    <t xml:space="preserve">81B1474E   </t>
  </si>
  <si>
    <t xml:space="preserve">75J0288E   </t>
  </si>
  <si>
    <t xml:space="preserve">81H0406S   </t>
  </si>
  <si>
    <t xml:space="preserve">81Y1489E   </t>
  </si>
  <si>
    <t xml:space="preserve">83E0625E   </t>
  </si>
  <si>
    <t xml:space="preserve">91C0187E   </t>
  </si>
  <si>
    <t xml:space="preserve">96I1854E   </t>
  </si>
  <si>
    <t xml:space="preserve">88J1159E   </t>
  </si>
  <si>
    <t xml:space="preserve">90E0213E   </t>
  </si>
  <si>
    <t xml:space="preserve">96I6849E   </t>
  </si>
  <si>
    <t xml:space="preserve">92C0055C   </t>
  </si>
  <si>
    <t xml:space="preserve">79Y2332E   </t>
  </si>
  <si>
    <t xml:space="preserve">83A2572E   </t>
  </si>
  <si>
    <t xml:space="preserve">80C0697E   </t>
  </si>
  <si>
    <t xml:space="preserve">77A1325E   </t>
  </si>
  <si>
    <t xml:space="preserve">86J0069O   </t>
  </si>
  <si>
    <t xml:space="preserve">95I3377E   </t>
  </si>
  <si>
    <t xml:space="preserve">70F1255E   </t>
  </si>
  <si>
    <t xml:space="preserve">72H0700E   </t>
  </si>
  <si>
    <t xml:space="preserve">78K0627E   </t>
  </si>
  <si>
    <t xml:space="preserve">88Y0127O   </t>
  </si>
  <si>
    <t xml:space="preserve">92Y0207O   </t>
  </si>
  <si>
    <t xml:space="preserve">71A0751E   </t>
  </si>
  <si>
    <t xml:space="preserve">00C2759E   </t>
  </si>
  <si>
    <t xml:space="preserve">74A1745E   </t>
  </si>
  <si>
    <t xml:space="preserve">78I0008E   </t>
  </si>
  <si>
    <t xml:space="preserve">95B0254E   </t>
  </si>
  <si>
    <t xml:space="preserve">85A1280E   </t>
  </si>
  <si>
    <t xml:space="preserve">07I0041O   </t>
  </si>
  <si>
    <t xml:space="preserve">00Y0011E   </t>
  </si>
  <si>
    <t xml:space="preserve">78C2183E   </t>
  </si>
  <si>
    <t xml:space="preserve">82E0927E   </t>
  </si>
  <si>
    <t xml:space="preserve">91D0859E   </t>
  </si>
  <si>
    <t xml:space="preserve">86I3005E   </t>
  </si>
  <si>
    <t xml:space="preserve">75A0326E   </t>
  </si>
  <si>
    <t xml:space="preserve">65J0293E   </t>
  </si>
  <si>
    <t xml:space="preserve">65J0686E   </t>
  </si>
  <si>
    <t xml:space="preserve">72A2616E   </t>
  </si>
  <si>
    <t xml:space="preserve">83K1271E   </t>
  </si>
  <si>
    <t xml:space="preserve">64C0751E   </t>
  </si>
  <si>
    <t xml:space="preserve">80H0680E   </t>
  </si>
  <si>
    <t xml:space="preserve">84Y0940E   </t>
  </si>
  <si>
    <t xml:space="preserve">83E2675E   </t>
  </si>
  <si>
    <t xml:space="preserve">70I3940E   </t>
  </si>
  <si>
    <t xml:space="preserve">75U0698E   </t>
  </si>
  <si>
    <t xml:space="preserve">91E0295E   </t>
  </si>
  <si>
    <t xml:space="preserve">78J0611E   </t>
  </si>
  <si>
    <t xml:space="preserve">87Y0130O   </t>
  </si>
  <si>
    <t xml:space="preserve">81Y2530E   </t>
  </si>
  <si>
    <t xml:space="preserve">84A0764E   </t>
  </si>
  <si>
    <t xml:space="preserve">82Y2499E   </t>
  </si>
  <si>
    <t xml:space="preserve">87A2170E   </t>
  </si>
  <si>
    <t xml:space="preserve">97D0818E   </t>
  </si>
  <si>
    <t xml:space="preserve">72F2023E   </t>
  </si>
  <si>
    <t xml:space="preserve">85G1247E   </t>
  </si>
  <si>
    <t xml:space="preserve">81A2978E   </t>
  </si>
  <si>
    <t xml:space="preserve">94H0045E   </t>
  </si>
  <si>
    <t xml:space="preserve">80H0642E   </t>
  </si>
  <si>
    <t xml:space="preserve">83G0409E   </t>
  </si>
  <si>
    <t xml:space="preserve">96B0731E   </t>
  </si>
  <si>
    <t xml:space="preserve">90E0035E   </t>
  </si>
  <si>
    <t xml:space="preserve">99I5529E   </t>
  </si>
  <si>
    <t xml:space="preserve">85A1160E   </t>
  </si>
  <si>
    <t xml:space="preserve">90Y1697E   </t>
  </si>
  <si>
    <t xml:space="preserve">76I1116E   </t>
  </si>
  <si>
    <t xml:space="preserve">65D0496E   </t>
  </si>
  <si>
    <t xml:space="preserve">72Y0057O   </t>
  </si>
  <si>
    <t xml:space="preserve">76Y0221E   </t>
  </si>
  <si>
    <t xml:space="preserve">84D0138E   </t>
  </si>
  <si>
    <t xml:space="preserve">81I1671E   </t>
  </si>
  <si>
    <t xml:space="preserve">74H0808E   </t>
  </si>
  <si>
    <t xml:space="preserve">81K1323E   </t>
  </si>
  <si>
    <t xml:space="preserve">82A3774E   </t>
  </si>
  <si>
    <t xml:space="preserve">89L0195E   </t>
  </si>
  <si>
    <t xml:space="preserve">01C1267O   </t>
  </si>
  <si>
    <t xml:space="preserve">81I0030E   </t>
  </si>
  <si>
    <t xml:space="preserve">83F0456E   </t>
  </si>
  <si>
    <t xml:space="preserve">80B0038E   </t>
  </si>
  <si>
    <t xml:space="preserve">77E1753E   </t>
  </si>
  <si>
    <t xml:space="preserve">93C3365E   </t>
  </si>
  <si>
    <t xml:space="preserve">04K0014E   </t>
  </si>
  <si>
    <t xml:space="preserve">82F0152E   </t>
  </si>
  <si>
    <t xml:space="preserve">70H1669E   </t>
  </si>
  <si>
    <t xml:space="preserve">71Y1259E   </t>
  </si>
  <si>
    <t xml:space="preserve">85I0537E   </t>
  </si>
  <si>
    <t xml:space="preserve">87E1335E   </t>
  </si>
  <si>
    <t xml:space="preserve">00B0917E   </t>
  </si>
  <si>
    <t xml:space="preserve">72J0458E   </t>
  </si>
  <si>
    <t xml:space="preserve">74E1137E   </t>
  </si>
  <si>
    <t xml:space="preserve">75I3989E   </t>
  </si>
  <si>
    <t xml:space="preserve">94I3017E   </t>
  </si>
  <si>
    <t xml:space="preserve">77I0781E   </t>
  </si>
  <si>
    <t xml:space="preserve">75J2335E   </t>
  </si>
  <si>
    <t xml:space="preserve">85E0708E   </t>
  </si>
  <si>
    <t xml:space="preserve">72J0084E   </t>
  </si>
  <si>
    <t xml:space="preserve">78H1263E   </t>
  </si>
  <si>
    <t xml:space="preserve">78I1805E   </t>
  </si>
  <si>
    <t xml:space="preserve">82C1683E   </t>
  </si>
  <si>
    <t xml:space="preserve">97J1081E   </t>
  </si>
  <si>
    <t xml:space="preserve">90Y0374O   </t>
  </si>
  <si>
    <t xml:space="preserve">85Y3640E   </t>
  </si>
  <si>
    <t xml:space="preserve">76C1199E   </t>
  </si>
  <si>
    <t xml:space="preserve">75U4145E   </t>
  </si>
  <si>
    <t xml:space="preserve">86A1611E   </t>
  </si>
  <si>
    <t xml:space="preserve">74A1213E   </t>
  </si>
  <si>
    <t xml:space="preserve">77H0220E   </t>
  </si>
  <si>
    <t xml:space="preserve">86I0597E   </t>
  </si>
  <si>
    <t xml:space="preserve">74E0558E   </t>
  </si>
  <si>
    <t xml:space="preserve">90Y1544E   </t>
  </si>
  <si>
    <t xml:space="preserve">76I2629E   </t>
  </si>
  <si>
    <t xml:space="preserve">78B1439E   </t>
  </si>
  <si>
    <t xml:space="preserve">80I2553E   </t>
  </si>
  <si>
    <t xml:space="preserve">81Y3474E   </t>
  </si>
  <si>
    <t xml:space="preserve">69G0246E   </t>
  </si>
  <si>
    <t xml:space="preserve">91Y0872E   </t>
  </si>
  <si>
    <t xml:space="preserve">68A1977E   </t>
  </si>
  <si>
    <t xml:space="preserve">76E0290E   </t>
  </si>
  <si>
    <t xml:space="preserve">96I3799E   </t>
  </si>
  <si>
    <t xml:space="preserve">70L0923E   </t>
  </si>
  <si>
    <t xml:space="preserve">64K0553E   </t>
  </si>
  <si>
    <t xml:space="preserve">65L3571E   </t>
  </si>
  <si>
    <t xml:space="preserve">80B1959E   </t>
  </si>
  <si>
    <t xml:space="preserve">82Y2595E   </t>
  </si>
  <si>
    <t xml:space="preserve">79E0671E   </t>
  </si>
  <si>
    <t xml:space="preserve">80B1557E   </t>
  </si>
  <si>
    <t xml:space="preserve">72I5039E   </t>
  </si>
  <si>
    <t xml:space="preserve">90A2641E   </t>
  </si>
  <si>
    <t xml:space="preserve">79J2874E   </t>
  </si>
  <si>
    <t xml:space="preserve">02J0287O   </t>
  </si>
  <si>
    <t xml:space="preserve">60C2382E   </t>
  </si>
  <si>
    <t xml:space="preserve">86E1642E   </t>
  </si>
  <si>
    <t xml:space="preserve">75Y1233E   </t>
  </si>
  <si>
    <t xml:space="preserve">94I4301E   </t>
  </si>
  <si>
    <t xml:space="preserve">83K0241E   </t>
  </si>
  <si>
    <t xml:space="preserve">75J1683E   </t>
  </si>
  <si>
    <t xml:space="preserve">80I1767E   </t>
  </si>
  <si>
    <t xml:space="preserve">81C2700E   </t>
  </si>
  <si>
    <t xml:space="preserve">80E0612E   </t>
  </si>
  <si>
    <t xml:space="preserve">75J0371E   </t>
  </si>
  <si>
    <t xml:space="preserve">84C0232E   </t>
  </si>
  <si>
    <t xml:space="preserve">91I5027E   </t>
  </si>
  <si>
    <t xml:space="preserve">97I3479E   </t>
  </si>
  <si>
    <t xml:space="preserve">72B1051E   </t>
  </si>
  <si>
    <t xml:space="preserve">95D0448E   </t>
  </si>
  <si>
    <t xml:space="preserve">01K1823O   </t>
  </si>
  <si>
    <t xml:space="preserve">79A0451E   </t>
  </si>
  <si>
    <t xml:space="preserve">81G0240E   </t>
  </si>
  <si>
    <t xml:space="preserve">07F2123E   </t>
  </si>
  <si>
    <t xml:space="preserve">78A2913E   </t>
  </si>
  <si>
    <t xml:space="preserve">00I1233E   </t>
  </si>
  <si>
    <t xml:space="preserve">80G0165S   </t>
  </si>
  <si>
    <t xml:space="preserve">80I3582E   </t>
  </si>
  <si>
    <t xml:space="preserve">91F0309E   </t>
  </si>
  <si>
    <t xml:space="preserve">66K2139E   </t>
  </si>
  <si>
    <t xml:space="preserve">76Y0216S   </t>
  </si>
  <si>
    <t xml:space="preserve">89I0303E   </t>
  </si>
  <si>
    <t xml:space="preserve">82F1416E   </t>
  </si>
  <si>
    <t xml:space="preserve">78A0359E   </t>
  </si>
  <si>
    <t xml:space="preserve">76E2247E   </t>
  </si>
  <si>
    <t xml:space="preserve">88J0163E   </t>
  </si>
  <si>
    <t xml:space="preserve">62K2976E   </t>
  </si>
  <si>
    <t xml:space="preserve">67H1699E   </t>
  </si>
  <si>
    <t xml:space="preserve">69D2001E   </t>
  </si>
  <si>
    <t xml:space="preserve">81E2386E   </t>
  </si>
  <si>
    <t xml:space="preserve">58Y0017E   </t>
  </si>
  <si>
    <t xml:space="preserve">73C1356E   </t>
  </si>
  <si>
    <t xml:space="preserve">67K2251E   </t>
  </si>
  <si>
    <t xml:space="preserve">76D0178E   </t>
  </si>
  <si>
    <t xml:space="preserve">87Y2034E   </t>
  </si>
  <si>
    <t xml:space="preserve">45C1129E   </t>
  </si>
  <si>
    <t xml:space="preserve">68C2384E   </t>
  </si>
  <si>
    <t xml:space="preserve">81E0056E   </t>
  </si>
  <si>
    <t xml:space="preserve">69I0110O   </t>
  </si>
  <si>
    <t xml:space="preserve">85Y0689E   </t>
  </si>
  <si>
    <t xml:space="preserve">65K1450E   </t>
  </si>
  <si>
    <t xml:space="preserve">69A0348E   </t>
  </si>
  <si>
    <t xml:space="preserve">76A1453E   </t>
  </si>
  <si>
    <t xml:space="preserve">89B0384E   </t>
  </si>
  <si>
    <t xml:space="preserve">78A1342E   </t>
  </si>
  <si>
    <t xml:space="preserve">85Y0033C   </t>
  </si>
  <si>
    <t xml:space="preserve">01I0007C   </t>
  </si>
  <si>
    <t xml:space="preserve">81H0809E   </t>
  </si>
  <si>
    <t xml:space="preserve">85I0937E   </t>
  </si>
  <si>
    <t xml:space="preserve">06K0796E   </t>
  </si>
  <si>
    <t xml:space="preserve">92Y1119E   </t>
  </si>
  <si>
    <t xml:space="preserve">62J0002E   </t>
  </si>
  <si>
    <t xml:space="preserve">97Y0487E   </t>
  </si>
  <si>
    <t xml:space="preserve">66I1303E   </t>
  </si>
  <si>
    <t xml:space="preserve">76F0800E   </t>
  </si>
  <si>
    <t xml:space="preserve">80D1578E   </t>
  </si>
  <si>
    <t xml:space="preserve">82Y2158E   </t>
  </si>
  <si>
    <t xml:space="preserve">82B0335S   </t>
  </si>
  <si>
    <t xml:space="preserve">69J1078E   </t>
  </si>
  <si>
    <t xml:space="preserve">80A2896E   </t>
  </si>
  <si>
    <t xml:space="preserve">71A3865E   </t>
  </si>
  <si>
    <t xml:space="preserve">73I1931E   </t>
  </si>
  <si>
    <t xml:space="preserve">93I2542E   </t>
  </si>
  <si>
    <t xml:space="preserve">06H2414E   </t>
  </si>
  <si>
    <t xml:space="preserve">79I0998E   </t>
  </si>
  <si>
    <t xml:space="preserve">99I5979E   </t>
  </si>
  <si>
    <t xml:space="preserve">00J1262E   </t>
  </si>
  <si>
    <t xml:space="preserve">96I3500E   </t>
  </si>
  <si>
    <t xml:space="preserve">79C2186E   </t>
  </si>
  <si>
    <t xml:space="preserve">86D0383E   </t>
  </si>
  <si>
    <t xml:space="preserve">74C0662E   </t>
  </si>
  <si>
    <t xml:space="preserve">82B1536E   </t>
  </si>
  <si>
    <t xml:space="preserve">72Y1777E   </t>
  </si>
  <si>
    <t xml:space="preserve">71A4739E   </t>
  </si>
  <si>
    <t xml:space="preserve">87F0783E   </t>
  </si>
  <si>
    <t xml:space="preserve">00J1092E   </t>
  </si>
  <si>
    <t xml:space="preserve">68J0218E   </t>
  </si>
  <si>
    <t xml:space="preserve">82Y0539E   </t>
  </si>
  <si>
    <t xml:space="preserve">83A0426E   </t>
  </si>
  <si>
    <t xml:space="preserve">06H2435E   </t>
  </si>
  <si>
    <t xml:space="preserve">69A2740E   </t>
  </si>
  <si>
    <t xml:space="preserve">88B0966E   </t>
  </si>
  <si>
    <t xml:space="preserve">95C0203E   </t>
  </si>
  <si>
    <t xml:space="preserve">77C1748E   </t>
  </si>
  <si>
    <t xml:space="preserve">73A2872E   </t>
  </si>
  <si>
    <t xml:space="preserve">00I0959E   </t>
  </si>
  <si>
    <t xml:space="preserve">79J2860E   </t>
  </si>
  <si>
    <t xml:space="preserve">75A2528E   </t>
  </si>
  <si>
    <t xml:space="preserve">76Y0224S   </t>
  </si>
  <si>
    <t xml:space="preserve">76B4480E   </t>
  </si>
  <si>
    <t xml:space="preserve">80F1553E   </t>
  </si>
  <si>
    <t xml:space="preserve">81I3740E   </t>
  </si>
  <si>
    <t xml:space="preserve">82Y3353E   </t>
  </si>
  <si>
    <t xml:space="preserve">84Y3181E   </t>
  </si>
  <si>
    <t xml:space="preserve">92I0511E   </t>
  </si>
  <si>
    <t xml:space="preserve">79G1597E   </t>
  </si>
  <si>
    <t xml:space="preserve">76A1739E   </t>
  </si>
  <si>
    <t xml:space="preserve">76A3698E   </t>
  </si>
  <si>
    <t xml:space="preserve">80C2179E   </t>
  </si>
  <si>
    <t xml:space="preserve">92D1722E   </t>
  </si>
  <si>
    <t xml:space="preserve">83I0010N   </t>
  </si>
  <si>
    <t xml:space="preserve">97I0080C   </t>
  </si>
  <si>
    <t xml:space="preserve">90J0500E   </t>
  </si>
  <si>
    <t xml:space="preserve">84Y3721E   </t>
  </si>
  <si>
    <t xml:space="preserve">72H0680E   </t>
  </si>
  <si>
    <t xml:space="preserve">81H0064E   </t>
  </si>
  <si>
    <t xml:space="preserve">91I5045E   </t>
  </si>
  <si>
    <t xml:space="preserve">77I3632E   </t>
  </si>
  <si>
    <t xml:space="preserve">79H0466E   </t>
  </si>
  <si>
    <t xml:space="preserve">80I3229E   </t>
  </si>
  <si>
    <t xml:space="preserve">80Y2465E   </t>
  </si>
  <si>
    <t xml:space="preserve">69J0727E   </t>
  </si>
  <si>
    <t xml:space="preserve">75I1052E   </t>
  </si>
  <si>
    <t xml:space="preserve">87E1280E   </t>
  </si>
  <si>
    <t xml:space="preserve">99H0010C   </t>
  </si>
  <si>
    <t xml:space="preserve">76H1526E   </t>
  </si>
  <si>
    <t xml:space="preserve">86J0755E   </t>
  </si>
  <si>
    <t xml:space="preserve">96I0790E   </t>
  </si>
  <si>
    <t xml:space="preserve">80Y2195E   </t>
  </si>
  <si>
    <t xml:space="preserve">79J2950E   </t>
  </si>
  <si>
    <t xml:space="preserve">80J2201E   </t>
  </si>
  <si>
    <t xml:space="preserve">93I0353W   </t>
  </si>
  <si>
    <t xml:space="preserve">78J3283E   </t>
  </si>
  <si>
    <t xml:space="preserve">68H0609E   </t>
  </si>
  <si>
    <t xml:space="preserve">75C0501E   </t>
  </si>
  <si>
    <t xml:space="preserve">80C1538E   </t>
  </si>
  <si>
    <t xml:space="preserve">80K0900E   </t>
  </si>
  <si>
    <t xml:space="preserve">81Y0438S   </t>
  </si>
  <si>
    <t xml:space="preserve">98I5822E   </t>
  </si>
  <si>
    <t xml:space="preserve">81C1940E   </t>
  </si>
  <si>
    <t xml:space="preserve">95C2229E   </t>
  </si>
  <si>
    <t xml:space="preserve">73H0459E   </t>
  </si>
  <si>
    <t xml:space="preserve">73H0459G   </t>
  </si>
  <si>
    <t xml:space="preserve">89E0600E   </t>
  </si>
  <si>
    <t xml:space="preserve">91D0982E   </t>
  </si>
  <si>
    <t xml:space="preserve">83G1338E   </t>
  </si>
  <si>
    <t xml:space="preserve">70E2933E   </t>
  </si>
  <si>
    <t xml:space="preserve">76J2639E   </t>
  </si>
  <si>
    <t xml:space="preserve">86Y0109E   </t>
  </si>
  <si>
    <t xml:space="preserve">71C1152E   </t>
  </si>
  <si>
    <t xml:space="preserve">77H1584E   </t>
  </si>
  <si>
    <t xml:space="preserve">74I1021E   </t>
  </si>
  <si>
    <t xml:space="preserve">86K0653E   </t>
  </si>
  <si>
    <t xml:space="preserve">94C2410E   </t>
  </si>
  <si>
    <t xml:space="preserve">77A1145E   </t>
  </si>
  <si>
    <t xml:space="preserve">84B0277E   </t>
  </si>
  <si>
    <t xml:space="preserve">64H0914E   </t>
  </si>
  <si>
    <t xml:space="preserve">79H0078E   </t>
  </si>
  <si>
    <t xml:space="preserve">85Y0546E   </t>
  </si>
  <si>
    <t xml:space="preserve">98I5947E   </t>
  </si>
  <si>
    <t xml:space="preserve">80D1317E   </t>
  </si>
  <si>
    <t xml:space="preserve">80D0119E   </t>
  </si>
  <si>
    <t xml:space="preserve">88I0766E   </t>
  </si>
  <si>
    <t xml:space="preserve">91Y1701E   </t>
  </si>
  <si>
    <t xml:space="preserve">87I1082E   </t>
  </si>
  <si>
    <t xml:space="preserve">97I2687E   </t>
  </si>
  <si>
    <t xml:space="preserve">79Y1471E   </t>
  </si>
  <si>
    <t xml:space="preserve">73A1998E   </t>
  </si>
  <si>
    <t xml:space="preserve">05A1821E   </t>
  </si>
  <si>
    <t xml:space="preserve">75E0132E   </t>
  </si>
  <si>
    <t xml:space="preserve">80G0183E   </t>
  </si>
  <si>
    <t xml:space="preserve">81G1128E   </t>
  </si>
  <si>
    <t xml:space="preserve">87B0824E   </t>
  </si>
  <si>
    <t xml:space="preserve">90G0139E   </t>
  </si>
  <si>
    <t xml:space="preserve">82A2444E   </t>
  </si>
  <si>
    <t xml:space="preserve">83Y4026E   </t>
  </si>
  <si>
    <t xml:space="preserve">82Y2795E   </t>
  </si>
  <si>
    <t xml:space="preserve">70J0053W   </t>
  </si>
  <si>
    <t xml:space="preserve">82K1994E   </t>
  </si>
  <si>
    <t xml:space="preserve">74I1459E   </t>
  </si>
  <si>
    <t xml:space="preserve">94I1229E   </t>
  </si>
  <si>
    <t xml:space="preserve">99C0754E   </t>
  </si>
  <si>
    <t xml:space="preserve">85Y0370E   </t>
  </si>
  <si>
    <t xml:space="preserve">91A0295E   </t>
  </si>
  <si>
    <t xml:space="preserve">82F0383E   </t>
  </si>
  <si>
    <t xml:space="preserve">06K0212E   </t>
  </si>
  <si>
    <t xml:space="preserve">83J1082E   </t>
  </si>
  <si>
    <t xml:space="preserve">94C1784E   </t>
  </si>
  <si>
    <t xml:space="preserve">94C1793E   </t>
  </si>
  <si>
    <t xml:space="preserve">73I2415E   </t>
  </si>
  <si>
    <t xml:space="preserve">89K0179E   </t>
  </si>
  <si>
    <t xml:space="preserve">86A2190E   </t>
  </si>
  <si>
    <t xml:space="preserve">87C0530E   </t>
  </si>
  <si>
    <t xml:space="preserve">96B0281E   </t>
  </si>
  <si>
    <t xml:space="preserve">77J0793E   </t>
  </si>
  <si>
    <t xml:space="preserve">83J2025E   </t>
  </si>
  <si>
    <t xml:space="preserve">85Y1942E   </t>
  </si>
  <si>
    <t xml:space="preserve">69I2687E   </t>
  </si>
  <si>
    <t xml:space="preserve">88Y0186E   </t>
  </si>
  <si>
    <t xml:space="preserve">75F0714E   </t>
  </si>
  <si>
    <t xml:space="preserve">81H1747E   </t>
  </si>
  <si>
    <t xml:space="preserve">05J0366E   </t>
  </si>
  <si>
    <t xml:space="preserve">82B1510E   </t>
  </si>
  <si>
    <t xml:space="preserve">84D0127E   </t>
  </si>
  <si>
    <t xml:space="preserve">86A2842E   </t>
  </si>
  <si>
    <t xml:space="preserve">92I1900E   </t>
  </si>
  <si>
    <t xml:space="preserve">80I0042E   </t>
  </si>
  <si>
    <t xml:space="preserve">88D0448E   </t>
  </si>
  <si>
    <t xml:space="preserve">69H0544E   </t>
  </si>
  <si>
    <t xml:space="preserve">87H0906E   </t>
  </si>
  <si>
    <t xml:space="preserve">85J0786E   </t>
  </si>
  <si>
    <t xml:space="preserve">80Y2453E   </t>
  </si>
  <si>
    <t xml:space="preserve">96J0105S   </t>
  </si>
  <si>
    <t xml:space="preserve">01B0171E   </t>
  </si>
  <si>
    <t xml:space="preserve">69H0493E   </t>
  </si>
  <si>
    <t xml:space="preserve">92I1683E   </t>
  </si>
  <si>
    <t xml:space="preserve">85E1464E   </t>
  </si>
  <si>
    <t xml:space="preserve">89I1414E   </t>
  </si>
  <si>
    <t xml:space="preserve">01L3663E   </t>
  </si>
  <si>
    <t xml:space="preserve">63L0968E   </t>
  </si>
  <si>
    <t xml:space="preserve">76I3583E   </t>
  </si>
  <si>
    <t xml:space="preserve">77F0682E   </t>
  </si>
  <si>
    <t xml:space="preserve">05C0110E   </t>
  </si>
  <si>
    <t xml:space="preserve">84H0627E   </t>
  </si>
  <si>
    <t xml:space="preserve">93A0460E   </t>
  </si>
  <si>
    <t xml:space="preserve">62L0534E   </t>
  </si>
  <si>
    <t xml:space="preserve">84J0367E   </t>
  </si>
  <si>
    <t xml:space="preserve">78I0022E   </t>
  </si>
  <si>
    <t xml:space="preserve">94C0108W   </t>
  </si>
  <si>
    <t xml:space="preserve">86I0851E   </t>
  </si>
  <si>
    <t xml:space="preserve">87Y2175E   </t>
  </si>
  <si>
    <t xml:space="preserve">98J0284E   </t>
  </si>
  <si>
    <t xml:space="preserve">78E0946E   </t>
  </si>
  <si>
    <t xml:space="preserve">83H0834E   </t>
  </si>
  <si>
    <t xml:space="preserve">80J1034E   </t>
  </si>
  <si>
    <t xml:space="preserve">80L2070E   </t>
  </si>
  <si>
    <t xml:space="preserve">78I0977E   </t>
  </si>
  <si>
    <t xml:space="preserve">83Y2845E   </t>
  </si>
  <si>
    <t xml:space="preserve">82J0652E   </t>
  </si>
  <si>
    <t xml:space="preserve">83A4127E   </t>
  </si>
  <si>
    <t xml:space="preserve">01D1098E   </t>
  </si>
  <si>
    <t xml:space="preserve">96B0351E   </t>
  </si>
  <si>
    <t xml:space="preserve">97H0063E   </t>
  </si>
  <si>
    <t xml:space="preserve">87A0451E   </t>
  </si>
  <si>
    <t xml:space="preserve">81C1594E   </t>
  </si>
  <si>
    <t xml:space="preserve">83Y0121E   </t>
  </si>
  <si>
    <t xml:space="preserve">79D0665E   </t>
  </si>
  <si>
    <t xml:space="preserve">80J1613E   </t>
  </si>
  <si>
    <t xml:space="preserve">88Y1056E   </t>
  </si>
  <si>
    <t xml:space="preserve">80J2430E   </t>
  </si>
  <si>
    <t xml:space="preserve">81J1573E   </t>
  </si>
  <si>
    <t xml:space="preserve">84H0439E   </t>
  </si>
  <si>
    <t xml:space="preserve">71I2263E   </t>
  </si>
  <si>
    <t xml:space="preserve">72J0035E   </t>
  </si>
  <si>
    <t xml:space="preserve">76B3037E   </t>
  </si>
  <si>
    <t xml:space="preserve">82C0594E   </t>
  </si>
  <si>
    <t xml:space="preserve">85I3593E   </t>
  </si>
  <si>
    <t xml:space="preserve">85Y1363E   </t>
  </si>
  <si>
    <t xml:space="preserve">97F1097O   </t>
  </si>
  <si>
    <t xml:space="preserve">97J0011C   </t>
  </si>
  <si>
    <t xml:space="preserve">87H0565E   </t>
  </si>
  <si>
    <t xml:space="preserve">89L0035O   </t>
  </si>
  <si>
    <t xml:space="preserve">00I9227E   </t>
  </si>
  <si>
    <t xml:space="preserve">01C1627E   </t>
  </si>
  <si>
    <t xml:space="preserve">06G0056C   </t>
  </si>
  <si>
    <t xml:space="preserve">66J0486E   </t>
  </si>
  <si>
    <t xml:space="preserve">71I0619E   </t>
  </si>
  <si>
    <t xml:space="preserve">76B3594E   </t>
  </si>
  <si>
    <t xml:space="preserve">77B2557E   </t>
  </si>
  <si>
    <t xml:space="preserve">78K0403E   </t>
  </si>
  <si>
    <t xml:space="preserve">79I2439E   </t>
  </si>
  <si>
    <t xml:space="preserve">79Y0080S   </t>
  </si>
  <si>
    <t xml:space="preserve">86A1873E   </t>
  </si>
  <si>
    <t xml:space="preserve">87Y0126W   </t>
  </si>
  <si>
    <t xml:space="preserve">95J1856E   </t>
  </si>
  <si>
    <t xml:space="preserve">98F1279O   </t>
  </si>
  <si>
    <t xml:space="preserve">95I1709E   </t>
  </si>
  <si>
    <t xml:space="preserve">86G0338E   </t>
  </si>
  <si>
    <t xml:space="preserve">99L1264O   </t>
  </si>
  <si>
    <t xml:space="preserve">99I5398E   </t>
  </si>
  <si>
    <t xml:space="preserve">71A0574E   </t>
  </si>
  <si>
    <t xml:space="preserve">81E2034E   </t>
  </si>
  <si>
    <t xml:space="preserve">90Y1725E   </t>
  </si>
  <si>
    <t xml:space="preserve">93C2277E   </t>
  </si>
  <si>
    <t xml:space="preserve">98I8126E   </t>
  </si>
  <si>
    <t xml:space="preserve">79Y0833E   </t>
  </si>
  <si>
    <t>Microtest</t>
  </si>
  <si>
    <t xml:space="preserve">77J2712E   </t>
  </si>
  <si>
    <t xml:space="preserve">80K2016E   </t>
  </si>
  <si>
    <t xml:space="preserve">82K1705E   </t>
  </si>
  <si>
    <t xml:space="preserve">77Y1320E   </t>
  </si>
  <si>
    <t xml:space="preserve">83C0207E   </t>
  </si>
  <si>
    <t xml:space="preserve">79I1895E   </t>
  </si>
  <si>
    <t xml:space="preserve">80E1715E   </t>
  </si>
  <si>
    <t xml:space="preserve">92I5074E   </t>
  </si>
  <si>
    <t xml:space="preserve">79K0640E   </t>
  </si>
  <si>
    <t xml:space="preserve">87D0197E   </t>
  </si>
  <si>
    <t xml:space="preserve">72K0312E   </t>
  </si>
  <si>
    <t xml:space="preserve">87E1501E   </t>
  </si>
  <si>
    <t xml:space="preserve">99I0736E   </t>
  </si>
  <si>
    <t xml:space="preserve">98B0605E   </t>
  </si>
  <si>
    <t xml:space="preserve">00I0515E   </t>
  </si>
  <si>
    <t xml:space="preserve">81F0605E   </t>
  </si>
  <si>
    <t xml:space="preserve">86D0642E   </t>
  </si>
  <si>
    <t xml:space="preserve">77F0900E   </t>
  </si>
  <si>
    <t xml:space="preserve">78Y2424E   </t>
  </si>
  <si>
    <t xml:space="preserve">80Y0782E   </t>
  </si>
  <si>
    <t xml:space="preserve">86E1232E   </t>
  </si>
  <si>
    <t xml:space="preserve">78C1299E   </t>
  </si>
  <si>
    <t xml:space="preserve">77Y2135E   </t>
  </si>
  <si>
    <t xml:space="preserve">82E0594E   </t>
  </si>
  <si>
    <t xml:space="preserve">81B1723E   </t>
  </si>
  <si>
    <t xml:space="preserve">87J0575E   </t>
  </si>
  <si>
    <t xml:space="preserve">77Y0491E   </t>
  </si>
  <si>
    <t xml:space="preserve">86I2149E   </t>
  </si>
  <si>
    <t xml:space="preserve">90J2331E   </t>
  </si>
  <si>
    <t xml:space="preserve">71A4072E   </t>
  </si>
  <si>
    <t xml:space="preserve">79H0772E   </t>
  </si>
  <si>
    <t xml:space="preserve">88E1205E   </t>
  </si>
  <si>
    <t xml:space="preserve">90D0412E   </t>
  </si>
  <si>
    <t xml:space="preserve">81K1893E   </t>
  </si>
  <si>
    <t xml:space="preserve">82B1612E   </t>
  </si>
  <si>
    <t xml:space="preserve">82J0246E   </t>
  </si>
  <si>
    <t xml:space="preserve">91Y0864E   </t>
  </si>
  <si>
    <t>IC</t>
  </si>
  <si>
    <t>Stream</t>
  </si>
  <si>
    <t>Header Capture</t>
  </si>
  <si>
    <t>Header Correction</t>
  </si>
  <si>
    <t>Charge Status</t>
  </si>
  <si>
    <t>Product Capture</t>
  </si>
  <si>
    <t>Capture Dispensed Pack Size</t>
  </si>
  <si>
    <t>Multiple Hits</t>
  </si>
  <si>
    <t>Data Capture</t>
  </si>
  <si>
    <t>Verification</t>
  </si>
  <si>
    <t>NCSO</t>
  </si>
  <si>
    <t>Personal Errors</t>
  </si>
  <si>
    <t>Tagged</t>
  </si>
  <si>
    <t>Pack Selection</t>
  </si>
  <si>
    <t>Quantity Validation</t>
  </si>
  <si>
    <t xml:space="preserve">Account Reconciliation </t>
  </si>
  <si>
    <t>MDA Capture</t>
  </si>
  <si>
    <t>KFP</t>
  </si>
  <si>
    <t>Other Streams</t>
  </si>
  <si>
    <t>Drug &amp; Presentation</t>
  </si>
  <si>
    <t>Absolute Cost of Items</t>
  </si>
  <si>
    <t>OPERATOR (Ex Handler): Broken Bulk</t>
  </si>
  <si>
    <t>OPERATOR: Form Type:</t>
  </si>
  <si>
    <t>ICR: Supplementary Information (EG. MANUFACTURER, Brand Name, modification)</t>
  </si>
  <si>
    <t>SYSTEM: Alphanumeric code error generates INCORRECT DIRECT HIT</t>
  </si>
  <si>
    <t>OTHER: Alphanumeric code error generates INCORRECT DIRECT HIT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</si>
</sst>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&quot;£&quot;#,##0.00"/>
  </numFmts>
  <fonts count="38" x14ac:knownFonts="1">
    <font>
      <sz val="10"/>
      <name val="Arial"/>
    </font>
    <font>
      <sz val="10"/>
      <name val="Arial"/>
      <family val="2"/>
    </font>
    <font>
      <sz val="8"/>
      <name val="Arial"/>
      <family val="2"/>
    </font>
    <font>
      <b/>
      <sz val="8"/>
      <name val="Arial"/>
      <family val="2"/>
    </font>
    <font>
      <b/>
      <sz val="9"/>
      <name val="Arial"/>
      <family val="2"/>
    </font>
    <font>
      <b/>
      <sz val="9"/>
      <name val="Arial"/>
      <family val="2"/>
    </font>
    <font>
      <sz val="9"/>
      <name val="Arial"/>
      <family val="2"/>
    </font>
    <font>
      <sz val="12"/>
      <color indexed="10"/>
      <name val="Arial"/>
      <family val="2"/>
    </font>
    <font>
      <sz val="9"/>
      <color indexed="10"/>
      <name val="Arial"/>
      <family val="2"/>
    </font>
    <font>
      <b/>
      <sz val="8"/>
      <name val="Arial"/>
      <family val="2"/>
    </font>
    <font>
      <sz val="9"/>
      <color indexed="12"/>
      <name val="Arial"/>
      <family val="2"/>
    </font>
    <font>
      <sz val="8"/>
      <name val="Arial"/>
      <family val="2"/>
    </font>
    <font>
      <b/>
      <sz val="8"/>
      <color indexed="9"/>
      <name val="Arial"/>
      <family val="2"/>
    </font>
    <font>
      <sz val="8"/>
      <color indexed="81"/>
      <name val="Tahoma"/>
      <family val="2"/>
    </font>
    <font>
      <b/>
      <sz val="8"/>
      <color indexed="81"/>
      <name val="Tahoma"/>
      <family val="2"/>
    </font>
    <font>
      <b/>
      <sz val="12"/>
      <name val="Arial"/>
      <family val="2"/>
    </font>
    <font>
      <sz val="8"/>
      <color indexed="16"/>
      <name val="Arial"/>
      <family val="2"/>
    </font>
    <font>
      <b/>
      <sz val="8"/>
      <color indexed="16"/>
      <name val="Arial"/>
      <family val="2"/>
    </font>
    <font>
      <sz val="8"/>
      <color indexed="16"/>
      <name val="Arial"/>
      <family val="2"/>
    </font>
    <font>
      <b/>
      <sz val="10"/>
      <name val="Arial"/>
      <family val="2"/>
    </font>
    <font>
      <sz val="10"/>
      <name val="Arial"/>
      <family val="2"/>
    </font>
    <font>
      <sz val="10"/>
      <color indexed="16"/>
      <name val="Arial"/>
      <family val="2"/>
    </font>
    <font>
      <sz val="10"/>
      <name val="Arial"/>
      <family val="2"/>
    </font>
    <font>
      <sz val="8"/>
      <color indexed="10"/>
      <name val="Arial"/>
      <family val="2"/>
    </font>
    <font>
      <sz val="8"/>
      <color indexed="48"/>
      <name val="Arial"/>
      <family val="2"/>
    </font>
    <font>
      <sz val="8"/>
      <color indexed="18"/>
      <name val="Arial"/>
      <family val="2"/>
    </font>
    <font>
      <sz val="8"/>
      <color indexed="20"/>
      <name val="Arial"/>
      <family val="2"/>
    </font>
    <font>
      <sz val="10"/>
      <name val="Arial"/>
      <family val="2"/>
    </font>
    <font>
      <b/>
      <sz val="8"/>
      <color indexed="48"/>
      <name val="Arial"/>
      <family val="2"/>
    </font>
    <font>
      <sz val="8"/>
      <color indexed="9"/>
      <name val="Arial"/>
      <family val="2"/>
    </font>
    <font>
      <sz val="8"/>
      <color indexed="9"/>
      <name val="Arial"/>
      <family val="2"/>
    </font>
    <font>
      <u/>
      <sz val="10"/>
      <name val="Arial"/>
      <family val="2"/>
    </font>
    <font>
      <sz val="8"/>
      <name val="Arial"/>
      <family val="2"/>
    </font>
    <font>
      <b/>
      <sz val="9"/>
      <name val="Arial"/>
      <family val="2"/>
    </font>
    <font>
      <b/>
      <sz val="12"/>
      <color indexed="8"/>
      <name val="Arial"/>
      <family val="2"/>
    </font>
    <font>
      <sz val="12"/>
      <color indexed="8"/>
      <name val="Arial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</fonts>
  <fills count="13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62"/>
        <bgColor indexed="64"/>
      </patternFill>
    </fill>
    <fill>
      <patternFill patternType="solid">
        <fgColor indexed="53"/>
        <bgColor indexed="64"/>
      </patternFill>
    </fill>
    <fill>
      <patternFill patternType="solid">
        <fgColor indexed="48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0.499984740745262"/>
        <bgColor indexed="64"/>
      </patternFill>
    </fill>
  </fills>
  <borders count="8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medium">
        <color indexed="64"/>
      </bottom>
      <diagonal/>
    </border>
    <border>
      <left/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hair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hair">
        <color indexed="64"/>
      </bottom>
      <diagonal/>
    </border>
    <border>
      <left style="medium">
        <color indexed="64"/>
      </left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 style="medium">
        <color indexed="64"/>
      </left>
      <right/>
      <top style="hair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thin">
        <color indexed="64"/>
      </bottom>
      <diagonal/>
    </border>
    <border>
      <left/>
      <right/>
      <top/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477">
    <xf numFmtId="0" fontId="0" fillId="0" borderId="0" xfId="0"/>
    <xf numFmtId="0" fontId="2" fillId="0" borderId="0" xfId="0" applyFont="1" applyAlignment="1" applyProtection="1">
      <alignment horizontal="center" wrapText="1"/>
      <protection locked="0"/>
    </xf>
    <xf numFmtId="0" fontId="5" fillId="2" borderId="1" xfId="0" applyFont="1" applyFill="1" applyBorder="1"/>
    <xf numFmtId="0" fontId="6" fillId="0" borderId="0" xfId="0" applyFont="1"/>
    <xf numFmtId="0" fontId="6" fillId="0" borderId="0" xfId="0" applyFont="1" applyBorder="1"/>
    <xf numFmtId="0" fontId="8" fillId="0" borderId="0" xfId="0" applyFont="1"/>
    <xf numFmtId="0" fontId="10" fillId="0" borderId="0" xfId="0" applyFont="1"/>
    <xf numFmtId="0" fontId="0" fillId="0" borderId="0" xfId="0" applyBorder="1"/>
    <xf numFmtId="0" fontId="6" fillId="0" borderId="2" xfId="0" applyFont="1" applyBorder="1"/>
    <xf numFmtId="0" fontId="3" fillId="0" borderId="0" xfId="0" applyFont="1" applyBorder="1" applyAlignment="1" applyProtection="1">
      <alignment horizontal="center" wrapText="1"/>
      <protection locked="0"/>
    </xf>
    <xf numFmtId="0" fontId="2" fillId="0" borderId="0" xfId="0" applyFont="1" applyFill="1" applyBorder="1" applyAlignment="1" applyProtection="1">
      <alignment horizontal="center" wrapText="1"/>
      <protection locked="0"/>
    </xf>
    <xf numFmtId="0" fontId="2" fillId="0" borderId="0" xfId="0" applyFont="1" applyBorder="1" applyAlignment="1" applyProtection="1">
      <alignment horizontal="center" wrapText="1"/>
      <protection locked="0"/>
    </xf>
    <xf numFmtId="0" fontId="17" fillId="0" borderId="0" xfId="0" applyFont="1" applyBorder="1" applyAlignment="1" applyProtection="1">
      <alignment horizontal="center" wrapText="1"/>
      <protection locked="0"/>
    </xf>
    <xf numFmtId="0" fontId="16" fillId="0" borderId="0" xfId="0" applyFont="1" applyAlignment="1" applyProtection="1">
      <alignment horizontal="center" wrapText="1"/>
      <protection locked="0"/>
    </xf>
    <xf numFmtId="0" fontId="2" fillId="0" borderId="0" xfId="0" applyFont="1" applyFill="1" applyBorder="1" applyAlignment="1" applyProtection="1">
      <alignment wrapText="1"/>
      <protection locked="0"/>
    </xf>
    <xf numFmtId="0" fontId="2" fillId="0" borderId="0" xfId="0" applyFont="1" applyFill="1" applyBorder="1" applyAlignment="1" applyProtection="1">
      <alignment horizontal="left"/>
      <protection locked="0"/>
    </xf>
    <xf numFmtId="0" fontId="2" fillId="0" borderId="0" xfId="0" applyFont="1" applyBorder="1" applyAlignment="1" applyProtection="1">
      <alignment wrapText="1"/>
      <protection locked="0"/>
    </xf>
    <xf numFmtId="0" fontId="2" fillId="0" borderId="0" xfId="0" applyFont="1" applyBorder="1" applyAlignment="1" applyProtection="1">
      <protection locked="0"/>
    </xf>
    <xf numFmtId="0" fontId="2" fillId="0" borderId="0" xfId="0" applyFont="1" applyBorder="1" applyAlignment="1" applyProtection="1">
      <alignment horizontal="left"/>
      <protection locked="0"/>
    </xf>
    <xf numFmtId="0" fontId="7" fillId="0" borderId="0" xfId="0" applyFont="1" applyBorder="1" applyAlignment="1" applyProtection="1">
      <alignment wrapText="1"/>
      <protection locked="0"/>
    </xf>
    <xf numFmtId="0" fontId="11" fillId="0" borderId="1" xfId="0" applyFont="1" applyFill="1" applyBorder="1" applyAlignment="1">
      <alignment vertical="top" wrapText="1"/>
    </xf>
    <xf numFmtId="0" fontId="11" fillId="0" borderId="2" xfId="0" applyFont="1" applyFill="1" applyBorder="1" applyAlignment="1">
      <alignment vertical="top" wrapText="1"/>
    </xf>
    <xf numFmtId="0" fontId="11" fillId="0" borderId="0" xfId="0" applyFont="1" applyFill="1" applyBorder="1" applyAlignment="1">
      <alignment vertical="top" wrapText="1"/>
    </xf>
    <xf numFmtId="0" fontId="6" fillId="0" borderId="0" xfId="0" applyFont="1" applyFill="1" applyBorder="1" applyAlignment="1">
      <alignment wrapText="1"/>
    </xf>
    <xf numFmtId="0" fontId="0" fillId="3" borderId="0" xfId="0" applyFill="1" applyAlignment="1">
      <alignment vertical="center"/>
    </xf>
    <xf numFmtId="0" fontId="0" fillId="0" borderId="0" xfId="0" applyAlignment="1">
      <alignment vertical="center"/>
    </xf>
    <xf numFmtId="0" fontId="15" fillId="4" borderId="3" xfId="0" applyFont="1" applyFill="1" applyBorder="1" applyAlignment="1">
      <alignment horizontal="center" vertical="center"/>
    </xf>
    <xf numFmtId="0" fontId="15" fillId="4" borderId="4" xfId="0" applyFont="1" applyFill="1" applyBorder="1" applyAlignment="1">
      <alignment horizontal="center" vertical="center"/>
    </xf>
    <xf numFmtId="0" fontId="0" fillId="3" borderId="5" xfId="0" applyFill="1" applyBorder="1" applyAlignment="1">
      <alignment horizontal="right" vertical="center"/>
    </xf>
    <xf numFmtId="164" fontId="0" fillId="3" borderId="6" xfId="0" applyNumberFormat="1" applyFill="1" applyBorder="1" applyAlignment="1">
      <alignment horizontal="right" vertical="center"/>
    </xf>
    <xf numFmtId="0" fontId="0" fillId="3" borderId="7" xfId="0" applyFill="1" applyBorder="1" applyAlignment="1">
      <alignment horizontal="right" vertical="center"/>
    </xf>
    <xf numFmtId="164" fontId="0" fillId="3" borderId="8" xfId="0" applyNumberFormat="1" applyFill="1" applyBorder="1" applyAlignment="1">
      <alignment horizontal="right" vertical="center"/>
    </xf>
    <xf numFmtId="0" fontId="0" fillId="3" borderId="9" xfId="0" applyFill="1" applyBorder="1" applyAlignment="1">
      <alignment horizontal="right" vertical="center"/>
    </xf>
    <xf numFmtId="164" fontId="0" fillId="3" borderId="10" xfId="0" applyNumberFormat="1" applyFill="1" applyBorder="1" applyAlignment="1">
      <alignment horizontal="right" vertical="center"/>
    </xf>
    <xf numFmtId="0" fontId="0" fillId="3" borderId="0" xfId="0" applyFill="1" applyAlignment="1">
      <alignment vertical="center" wrapText="1"/>
    </xf>
    <xf numFmtId="0" fontId="0" fillId="4" borderId="11" xfId="0" applyFill="1" applyBorder="1" applyAlignment="1">
      <alignment vertical="center"/>
    </xf>
    <xf numFmtId="0" fontId="0" fillId="4" borderId="11" xfId="0" applyFill="1" applyBorder="1" applyAlignment="1">
      <alignment horizontal="right" vertical="center"/>
    </xf>
    <xf numFmtId="164" fontId="0" fillId="4" borderId="12" xfId="0" applyNumberFormat="1" applyFill="1" applyBorder="1" applyAlignment="1">
      <alignment horizontal="right" vertical="center"/>
    </xf>
    <xf numFmtId="0" fontId="0" fillId="4" borderId="13" xfId="0" applyFill="1" applyBorder="1" applyAlignment="1">
      <alignment vertical="center"/>
    </xf>
    <xf numFmtId="0" fontId="0" fillId="4" borderId="14" xfId="0" applyFill="1" applyBorder="1" applyAlignment="1">
      <alignment horizontal="right" vertical="center"/>
    </xf>
    <xf numFmtId="164" fontId="0" fillId="4" borderId="13" xfId="0" applyNumberFormat="1" applyFill="1" applyBorder="1" applyAlignment="1">
      <alignment horizontal="right" vertical="center"/>
    </xf>
    <xf numFmtId="0" fontId="1" fillId="2" borderId="1" xfId="0" applyFont="1" applyFill="1" applyBorder="1" applyAlignment="1" applyProtection="1">
      <alignment wrapText="1"/>
      <protection locked="0"/>
    </xf>
    <xf numFmtId="0" fontId="1" fillId="0" borderId="1" xfId="0" applyFont="1" applyBorder="1" applyAlignment="1" applyProtection="1">
      <alignment wrapText="1"/>
      <protection locked="0"/>
    </xf>
    <xf numFmtId="0" fontId="22" fillId="0" borderId="1" xfId="0" applyFont="1" applyFill="1" applyBorder="1" applyAlignment="1" applyProtection="1">
      <alignment horizontal="center" wrapText="1"/>
      <protection locked="0"/>
    </xf>
    <xf numFmtId="0" fontId="22" fillId="0" borderId="0" xfId="0" applyFont="1" applyBorder="1" applyAlignment="1" applyProtection="1">
      <alignment wrapText="1"/>
      <protection locked="0"/>
    </xf>
    <xf numFmtId="0" fontId="22" fillId="2" borderId="1" xfId="0" applyFont="1" applyFill="1" applyBorder="1" applyAlignment="1" applyProtection="1">
      <alignment wrapText="1"/>
      <protection locked="0"/>
    </xf>
    <xf numFmtId="0" fontId="22" fillId="0" borderId="1" xfId="0" applyFont="1" applyBorder="1" applyAlignment="1" applyProtection="1">
      <alignment wrapText="1"/>
      <protection locked="0"/>
    </xf>
    <xf numFmtId="0" fontId="22" fillId="2" borderId="1" xfId="0" applyFont="1" applyFill="1" applyBorder="1" applyAlignment="1" applyProtection="1">
      <alignment horizontal="center" wrapText="1"/>
      <protection locked="0"/>
    </xf>
    <xf numFmtId="0" fontId="3" fillId="0" borderId="0" xfId="0" applyFont="1" applyFill="1" applyBorder="1" applyAlignment="1" applyProtection="1">
      <alignment horizontal="center" wrapText="1"/>
      <protection locked="0"/>
    </xf>
    <xf numFmtId="0" fontId="2" fillId="0" borderId="0" xfId="0" applyFont="1" applyFill="1" applyAlignment="1" applyProtection="1">
      <alignment horizontal="center" wrapText="1"/>
      <protection locked="0"/>
    </xf>
    <xf numFmtId="0" fontId="27" fillId="0" borderId="0" xfId="0" applyFont="1" applyAlignment="1"/>
    <xf numFmtId="0" fontId="9" fillId="0" borderId="1" xfId="0" applyFont="1" applyFill="1" applyBorder="1" applyAlignment="1" applyProtection="1">
      <alignment wrapText="1"/>
      <protection locked="0"/>
    </xf>
    <xf numFmtId="0" fontId="9" fillId="0" borderId="1" xfId="0" applyFont="1" applyFill="1" applyBorder="1" applyAlignment="1" applyProtection="1">
      <alignment horizontal="left" wrapText="1"/>
      <protection locked="0"/>
    </xf>
    <xf numFmtId="0" fontId="4" fillId="0" borderId="1" xfId="0" applyFont="1" applyFill="1" applyBorder="1" applyAlignment="1" applyProtection="1">
      <alignment wrapText="1"/>
      <protection locked="0"/>
    </xf>
    <xf numFmtId="0" fontId="3" fillId="0" borderId="1" xfId="0" applyFont="1" applyFill="1" applyBorder="1" applyAlignment="1" applyProtection="1">
      <alignment wrapText="1"/>
      <protection locked="0"/>
    </xf>
    <xf numFmtId="0" fontId="3" fillId="0" borderId="1" xfId="0" applyFont="1" applyFill="1" applyBorder="1" applyAlignment="1" applyProtection="1">
      <alignment horizontal="left" wrapText="1"/>
      <protection locked="0"/>
    </xf>
    <xf numFmtId="0" fontId="9" fillId="0" borderId="1" xfId="0" applyFont="1" applyFill="1" applyBorder="1" applyAlignment="1" applyProtection="1">
      <alignment horizontal="center" wrapText="1"/>
      <protection locked="0"/>
    </xf>
    <xf numFmtId="0" fontId="9" fillId="0" borderId="1" xfId="0" applyFont="1" applyFill="1" applyBorder="1" applyAlignment="1" applyProtection="1">
      <alignment horizontal="center" wrapText="1"/>
    </xf>
    <xf numFmtId="0" fontId="3" fillId="0" borderId="1" xfId="0" applyFont="1" applyFill="1" applyBorder="1" applyAlignment="1" applyProtection="1">
      <alignment horizontal="center" wrapText="1"/>
    </xf>
    <xf numFmtId="0" fontId="9" fillId="0" borderId="1" xfId="0" applyFont="1" applyFill="1" applyBorder="1" applyAlignment="1" applyProtection="1">
      <alignment wrapText="1"/>
    </xf>
    <xf numFmtId="0" fontId="11" fillId="0" borderId="1" xfId="0" applyFont="1" applyFill="1" applyBorder="1" applyAlignment="1" applyProtection="1">
      <alignment wrapText="1"/>
      <protection locked="0"/>
    </xf>
    <xf numFmtId="0" fontId="11" fillId="0" borderId="1" xfId="0" applyFont="1" applyFill="1" applyBorder="1" applyAlignment="1" applyProtection="1">
      <alignment horizontal="left"/>
      <protection locked="0"/>
    </xf>
    <xf numFmtId="0" fontId="6" fillId="0" borderId="1" xfId="0" applyFont="1" applyFill="1" applyBorder="1" applyAlignment="1" applyProtection="1">
      <alignment wrapText="1"/>
      <protection locked="0"/>
    </xf>
    <xf numFmtId="0" fontId="11" fillId="0" borderId="1" xfId="0" applyFont="1" applyFill="1" applyBorder="1" applyAlignment="1" applyProtection="1">
      <protection locked="0"/>
    </xf>
    <xf numFmtId="0" fontId="11" fillId="0" borderId="1" xfId="0" applyFont="1" applyFill="1" applyBorder="1" applyAlignment="1" applyProtection="1">
      <alignment horizontal="center" wrapText="1"/>
      <protection locked="0"/>
    </xf>
    <xf numFmtId="0" fontId="11" fillId="0" borderId="1" xfId="0" applyFont="1" applyFill="1" applyBorder="1" applyAlignment="1" applyProtection="1">
      <alignment horizontal="center"/>
    </xf>
    <xf numFmtId="0" fontId="11" fillId="0" borderId="1" xfId="0" applyFont="1" applyFill="1" applyBorder="1" applyAlignment="1" applyProtection="1">
      <alignment horizontal="center" wrapText="1"/>
    </xf>
    <xf numFmtId="0" fontId="11" fillId="0" borderId="1" xfId="0" applyFont="1" applyFill="1" applyBorder="1" applyAlignment="1" applyProtection="1">
      <alignment wrapText="1"/>
    </xf>
    <xf numFmtId="0" fontId="9" fillId="0" borderId="0" xfId="0" applyFont="1" applyFill="1" applyBorder="1" applyAlignment="1" applyProtection="1">
      <alignment horizontal="center" wrapText="1"/>
    </xf>
    <xf numFmtId="0" fontId="11" fillId="0" borderId="0" xfId="0" applyFont="1" applyFill="1" applyBorder="1" applyAlignment="1" applyProtection="1">
      <alignment horizontal="center"/>
    </xf>
    <xf numFmtId="0" fontId="1" fillId="2" borderId="1" xfId="0" applyFont="1" applyFill="1" applyBorder="1" applyAlignment="1" applyProtection="1">
      <alignment horizontal="center" wrapText="1"/>
      <protection locked="0"/>
    </xf>
    <xf numFmtId="0" fontId="19" fillId="5" borderId="1" xfId="0" applyFont="1" applyFill="1" applyBorder="1" applyAlignment="1" applyProtection="1">
      <alignment horizontal="center"/>
    </xf>
    <xf numFmtId="0" fontId="19" fillId="5" borderId="1" xfId="0" applyFont="1" applyFill="1" applyBorder="1" applyAlignment="1" applyProtection="1">
      <alignment horizontal="center" wrapText="1"/>
    </xf>
    <xf numFmtId="0" fontId="22" fillId="0" borderId="15" xfId="0" applyFont="1" applyBorder="1" applyAlignment="1" applyProtection="1">
      <alignment wrapText="1"/>
      <protection locked="0"/>
    </xf>
    <xf numFmtId="0" fontId="11" fillId="5" borderId="16" xfId="0" applyFont="1" applyFill="1" applyBorder="1" applyAlignment="1" applyProtection="1">
      <alignment horizontal="center" wrapText="1"/>
    </xf>
    <xf numFmtId="0" fontId="16" fillId="5" borderId="17" xfId="0" applyFont="1" applyFill="1" applyBorder="1" applyAlignment="1" applyProtection="1">
      <alignment horizontal="center" wrapText="1"/>
    </xf>
    <xf numFmtId="0" fontId="18" fillId="5" borderId="18" xfId="0" applyFont="1" applyFill="1" applyBorder="1" applyAlignment="1" applyProtection="1">
      <alignment horizontal="center" wrapText="1"/>
    </xf>
    <xf numFmtId="0" fontId="11" fillId="5" borderId="19" xfId="0" applyFont="1" applyFill="1" applyBorder="1" applyAlignment="1" applyProtection="1">
      <alignment horizontal="center" wrapText="1"/>
    </xf>
    <xf numFmtId="0" fontId="11" fillId="5" borderId="17" xfId="0" applyFont="1" applyFill="1" applyBorder="1" applyAlignment="1" applyProtection="1">
      <alignment horizontal="center" wrapText="1"/>
    </xf>
    <xf numFmtId="164" fontId="11" fillId="5" borderId="17" xfId="0" applyNumberFormat="1" applyFont="1" applyFill="1" applyBorder="1" applyAlignment="1" applyProtection="1">
      <alignment horizontal="center" wrapText="1"/>
    </xf>
    <xf numFmtId="3" fontId="11" fillId="5" borderId="19" xfId="0" applyNumberFormat="1" applyFont="1" applyFill="1" applyBorder="1" applyAlignment="1" applyProtection="1">
      <alignment horizontal="center" wrapText="1"/>
    </xf>
    <xf numFmtId="164" fontId="11" fillId="5" borderId="18" xfId="0" applyNumberFormat="1" applyFont="1" applyFill="1" applyBorder="1" applyAlignment="1" applyProtection="1">
      <alignment horizontal="center" wrapText="1"/>
    </xf>
    <xf numFmtId="0" fontId="2" fillId="5" borderId="19" xfId="0" applyFont="1" applyFill="1" applyBorder="1" applyAlignment="1" applyProtection="1">
      <alignment horizontal="center" wrapText="1"/>
    </xf>
    <xf numFmtId="0" fontId="2" fillId="5" borderId="17" xfId="0" applyFont="1" applyFill="1" applyBorder="1" applyAlignment="1" applyProtection="1">
      <alignment horizontal="center" wrapText="1"/>
    </xf>
    <xf numFmtId="164" fontId="2" fillId="5" borderId="18" xfId="0" applyNumberFormat="1" applyFont="1" applyFill="1" applyBorder="1" applyAlignment="1" applyProtection="1">
      <alignment horizontal="center" wrapText="1"/>
    </xf>
    <xf numFmtId="164" fontId="11" fillId="5" borderId="19" xfId="0" applyNumberFormat="1" applyFont="1" applyFill="1" applyBorder="1" applyAlignment="1" applyProtection="1">
      <alignment horizontal="center" wrapText="1"/>
    </xf>
    <xf numFmtId="0" fontId="11" fillId="0" borderId="0" xfId="0" applyFont="1" applyFill="1" applyBorder="1" applyAlignment="1" applyProtection="1">
      <alignment wrapText="1"/>
      <protection locked="0"/>
    </xf>
    <xf numFmtId="0" fontId="11" fillId="0" borderId="0" xfId="0" applyFont="1" applyFill="1" applyBorder="1" applyAlignment="1" applyProtection="1">
      <alignment horizontal="left"/>
      <protection locked="0"/>
    </xf>
    <xf numFmtId="0" fontId="6" fillId="0" borderId="0" xfId="0" applyFont="1" applyFill="1" applyBorder="1" applyAlignment="1" applyProtection="1">
      <alignment wrapText="1"/>
      <protection locked="0"/>
    </xf>
    <xf numFmtId="0" fontId="11" fillId="0" borderId="0" xfId="0" applyFont="1" applyFill="1" applyBorder="1" applyAlignment="1" applyProtection="1">
      <protection locked="0"/>
    </xf>
    <xf numFmtId="0" fontId="11" fillId="0" borderId="0" xfId="0" applyFont="1" applyFill="1" applyBorder="1" applyAlignment="1" applyProtection="1">
      <alignment horizontal="center" wrapText="1"/>
      <protection locked="0"/>
    </xf>
    <xf numFmtId="0" fontId="11" fillId="0" borderId="0" xfId="0" applyFont="1" applyFill="1" applyBorder="1" applyAlignment="1" applyProtection="1">
      <alignment horizontal="center" wrapText="1"/>
    </xf>
    <xf numFmtId="0" fontId="11" fillId="0" borderId="0" xfId="0" applyFont="1" applyFill="1" applyBorder="1" applyAlignment="1" applyProtection="1">
      <alignment wrapText="1"/>
    </xf>
    <xf numFmtId="0" fontId="9" fillId="0" borderId="0" xfId="0" applyFont="1" applyFill="1" applyBorder="1" applyAlignment="1" applyProtection="1">
      <alignment wrapText="1"/>
      <protection locked="0"/>
    </xf>
    <xf numFmtId="0" fontId="9" fillId="0" borderId="0" xfId="0" applyFont="1" applyFill="1" applyBorder="1" applyAlignment="1" applyProtection="1">
      <alignment horizontal="left" wrapText="1"/>
      <protection locked="0"/>
    </xf>
    <xf numFmtId="0" fontId="4" fillId="0" borderId="0" xfId="0" applyFont="1" applyFill="1" applyBorder="1" applyAlignment="1" applyProtection="1">
      <alignment wrapText="1"/>
      <protection locked="0"/>
    </xf>
    <xf numFmtId="0" fontId="3" fillId="0" borderId="0" xfId="0" applyFont="1" applyFill="1" applyBorder="1" applyAlignment="1" applyProtection="1">
      <alignment wrapText="1"/>
      <protection locked="0"/>
    </xf>
    <xf numFmtId="0" fontId="3" fillId="0" borderId="0" xfId="0" applyFont="1" applyFill="1" applyBorder="1" applyAlignment="1" applyProtection="1">
      <alignment horizontal="left" wrapText="1"/>
      <protection locked="0"/>
    </xf>
    <xf numFmtId="0" fontId="9" fillId="0" borderId="0" xfId="0" applyFont="1" applyFill="1" applyBorder="1" applyAlignment="1" applyProtection="1">
      <alignment horizontal="center" wrapText="1"/>
      <protection locked="0"/>
    </xf>
    <xf numFmtId="0" fontId="3" fillId="0" borderId="0" xfId="0" applyFont="1" applyFill="1" applyBorder="1" applyAlignment="1" applyProtection="1">
      <alignment horizontal="center" wrapText="1"/>
    </xf>
    <xf numFmtId="0" fontId="9" fillId="0" borderId="0" xfId="0" applyFont="1" applyFill="1" applyBorder="1" applyAlignment="1" applyProtection="1">
      <alignment wrapText="1"/>
    </xf>
    <xf numFmtId="17" fontId="22" fillId="0" borderId="15" xfId="0" applyNumberFormat="1" applyFont="1" applyBorder="1" applyAlignment="1" applyProtection="1">
      <alignment wrapText="1"/>
      <protection locked="0"/>
    </xf>
    <xf numFmtId="164" fontId="1" fillId="3" borderId="10" xfId="0" applyNumberFormat="1" applyFont="1" applyFill="1" applyBorder="1" applyAlignment="1">
      <alignment horizontal="right" vertical="center"/>
    </xf>
    <xf numFmtId="1" fontId="22" fillId="0" borderId="15" xfId="0" applyNumberFormat="1" applyFont="1" applyBorder="1" applyAlignment="1" applyProtection="1">
      <alignment wrapText="1"/>
      <protection locked="0"/>
    </xf>
    <xf numFmtId="0" fontId="9" fillId="0" borderId="0" xfId="0" applyFont="1" applyBorder="1" applyAlignment="1" applyProtection="1">
      <alignment horizontal="center"/>
      <protection locked="0"/>
    </xf>
    <xf numFmtId="0" fontId="18" fillId="0" borderId="0" xfId="0" applyFont="1" applyBorder="1" applyAlignment="1" applyProtection="1">
      <alignment horizontal="center" wrapText="1"/>
      <protection locked="0"/>
    </xf>
    <xf numFmtId="0" fontId="18" fillId="0" borderId="0" xfId="0" applyFont="1" applyAlignment="1" applyProtection="1">
      <alignment horizontal="center" wrapText="1"/>
      <protection locked="0"/>
    </xf>
    <xf numFmtId="0" fontId="22" fillId="0" borderId="1" xfId="0" applyNumberFormat="1" applyFont="1" applyBorder="1" applyAlignment="1" applyProtection="1">
      <alignment wrapText="1"/>
      <protection locked="0"/>
    </xf>
    <xf numFmtId="16" fontId="22" fillId="0" borderId="1" xfId="0" applyNumberFormat="1" applyFont="1" applyBorder="1" applyAlignment="1" applyProtection="1">
      <alignment wrapText="1"/>
      <protection locked="0"/>
    </xf>
    <xf numFmtId="0" fontId="0" fillId="0" borderId="0" xfId="0" applyFill="1" applyAlignment="1">
      <alignment vertical="center"/>
    </xf>
    <xf numFmtId="0" fontId="0" fillId="0" borderId="0" xfId="0" applyFill="1" applyBorder="1" applyAlignment="1">
      <alignment vertical="center"/>
    </xf>
    <xf numFmtId="0" fontId="0" fillId="0" borderId="0" xfId="0" applyFill="1" applyBorder="1" applyAlignment="1">
      <alignment horizontal="right" vertical="center"/>
    </xf>
    <xf numFmtId="164" fontId="0" fillId="0" borderId="0" xfId="0" applyNumberFormat="1" applyFill="1" applyBorder="1" applyAlignment="1">
      <alignment horizontal="right" vertical="center"/>
    </xf>
    <xf numFmtId="0" fontId="27" fillId="4" borderId="20" xfId="0" applyFont="1" applyFill="1" applyBorder="1" applyAlignment="1">
      <alignment horizontal="right" vertical="center" wrapText="1"/>
    </xf>
    <xf numFmtId="0" fontId="0" fillId="4" borderId="21" xfId="0" applyFill="1" applyBorder="1" applyAlignment="1">
      <alignment vertical="center"/>
    </xf>
    <xf numFmtId="164" fontId="0" fillId="4" borderId="20" xfId="0" applyNumberFormat="1" applyFill="1" applyBorder="1" applyAlignment="1">
      <alignment horizontal="right" vertical="center"/>
    </xf>
    <xf numFmtId="3" fontId="0" fillId="4" borderId="20" xfId="0" applyNumberFormat="1" applyFill="1" applyBorder="1" applyAlignment="1">
      <alignment horizontal="right" vertical="center"/>
    </xf>
    <xf numFmtId="0" fontId="22" fillId="0" borderId="22" xfId="0" applyFont="1" applyBorder="1" applyAlignment="1" applyProtection="1">
      <alignment wrapText="1"/>
      <protection locked="0"/>
    </xf>
    <xf numFmtId="0" fontId="22" fillId="0" borderId="23" xfId="0" applyFont="1" applyBorder="1" applyAlignment="1" applyProtection="1">
      <alignment wrapText="1"/>
      <protection locked="0"/>
    </xf>
    <xf numFmtId="0" fontId="22" fillId="0" borderId="23" xfId="0" applyNumberFormat="1" applyFont="1" applyBorder="1" applyAlignment="1" applyProtection="1">
      <alignment wrapText="1"/>
      <protection locked="0"/>
    </xf>
    <xf numFmtId="0" fontId="22" fillId="2" borderId="23" xfId="0" applyFont="1" applyFill="1" applyBorder="1" applyAlignment="1" applyProtection="1">
      <alignment wrapText="1"/>
      <protection locked="0"/>
    </xf>
    <xf numFmtId="0" fontId="22" fillId="2" borderId="23" xfId="0" applyFont="1" applyFill="1" applyBorder="1" applyAlignment="1" applyProtection="1">
      <alignment horizontal="center" wrapText="1"/>
      <protection locked="0"/>
    </xf>
    <xf numFmtId="3" fontId="11" fillId="5" borderId="17" xfId="0" applyNumberFormat="1" applyFont="1" applyFill="1" applyBorder="1" applyAlignment="1" applyProtection="1">
      <alignment horizontal="center" wrapText="1"/>
    </xf>
    <xf numFmtId="3" fontId="11" fillId="5" borderId="18" xfId="0" applyNumberFormat="1" applyFont="1" applyFill="1" applyBorder="1" applyAlignment="1" applyProtection="1">
      <alignment horizontal="center" wrapText="1"/>
    </xf>
    <xf numFmtId="3" fontId="3" fillId="0" borderId="0" xfId="0" applyNumberFormat="1" applyFont="1" applyBorder="1" applyAlignment="1" applyProtection="1">
      <alignment horizontal="center" wrapText="1"/>
      <protection locked="0"/>
    </xf>
    <xf numFmtId="3" fontId="2" fillId="0" borderId="0" xfId="0" applyNumberFormat="1" applyFont="1" applyAlignment="1" applyProtection="1">
      <alignment horizontal="center" wrapText="1"/>
      <protection locked="0"/>
    </xf>
    <xf numFmtId="164" fontId="11" fillId="5" borderId="24" xfId="0" applyNumberFormat="1" applyFont="1" applyFill="1" applyBorder="1" applyAlignment="1" applyProtection="1">
      <alignment horizontal="center" wrapText="1"/>
    </xf>
    <xf numFmtId="17" fontId="1" fillId="0" borderId="15" xfId="0" applyNumberFormat="1" applyFont="1" applyBorder="1" applyAlignment="1" applyProtection="1">
      <alignment wrapText="1"/>
      <protection locked="0"/>
    </xf>
    <xf numFmtId="0" fontId="1" fillId="0" borderId="1" xfId="0" applyNumberFormat="1" applyFont="1" applyBorder="1" applyAlignment="1" applyProtection="1">
      <alignment wrapText="1"/>
      <protection locked="0"/>
    </xf>
    <xf numFmtId="16" fontId="1" fillId="0" borderId="1" xfId="0" applyNumberFormat="1" applyFont="1" applyBorder="1" applyAlignment="1" applyProtection="1">
      <alignment wrapText="1"/>
      <protection locked="0"/>
    </xf>
    <xf numFmtId="17" fontId="1" fillId="0" borderId="1" xfId="0" applyNumberFormat="1" applyFont="1" applyBorder="1" applyAlignment="1" applyProtection="1">
      <alignment wrapText="1"/>
      <protection locked="0"/>
    </xf>
    <xf numFmtId="49" fontId="1" fillId="0" borderId="1" xfId="0" applyNumberFormat="1" applyFont="1" applyBorder="1" applyAlignment="1" applyProtection="1">
      <alignment wrapText="1"/>
      <protection locked="0"/>
    </xf>
    <xf numFmtId="0" fontId="9" fillId="2" borderId="1" xfId="0" applyFont="1" applyFill="1" applyBorder="1"/>
    <xf numFmtId="0" fontId="11" fillId="0" borderId="1" xfId="0" applyFont="1" applyFill="1" applyBorder="1" applyAlignment="1">
      <alignment wrapText="1"/>
    </xf>
    <xf numFmtId="0" fontId="11" fillId="0" borderId="0" xfId="0" applyFont="1" applyBorder="1"/>
    <xf numFmtId="0" fontId="11" fillId="0" borderId="0" xfId="0" applyFont="1"/>
    <xf numFmtId="0" fontId="0" fillId="6" borderId="25" xfId="0" applyFill="1" applyBorder="1" applyAlignment="1" applyProtection="1">
      <alignment horizontal="center" vertical="center"/>
    </xf>
    <xf numFmtId="0" fontId="1" fillId="0" borderId="1" xfId="0" applyFont="1" applyFill="1" applyBorder="1" applyAlignment="1" applyProtection="1">
      <alignment horizontal="center" wrapText="1"/>
      <protection locked="0"/>
    </xf>
    <xf numFmtId="0" fontId="22" fillId="0" borderId="23" xfId="0" applyFont="1" applyFill="1" applyBorder="1" applyAlignment="1" applyProtection="1">
      <alignment horizontal="center" wrapText="1"/>
      <protection locked="0"/>
    </xf>
    <xf numFmtId="0" fontId="22" fillId="0" borderId="1" xfId="0" applyFont="1" applyFill="1" applyBorder="1" applyAlignment="1" applyProtection="1">
      <alignment wrapText="1"/>
      <protection locked="0"/>
    </xf>
    <xf numFmtId="0" fontId="1" fillId="0" borderId="1" xfId="0" applyFont="1" applyFill="1" applyBorder="1" applyAlignment="1" applyProtection="1">
      <alignment wrapText="1"/>
      <protection locked="0"/>
    </xf>
    <xf numFmtId="0" fontId="22" fillId="0" borderId="23" xfId="0" applyFont="1" applyFill="1" applyBorder="1" applyAlignment="1" applyProtection="1">
      <alignment wrapText="1"/>
      <protection locked="0"/>
    </xf>
    <xf numFmtId="0" fontId="22" fillId="2" borderId="1" xfId="0" applyFont="1" applyFill="1" applyBorder="1" applyAlignment="1" applyProtection="1">
      <alignment horizontal="left" wrapText="1"/>
      <protection locked="0"/>
    </xf>
    <xf numFmtId="0" fontId="1" fillId="2" borderId="1" xfId="0" applyFont="1" applyFill="1" applyBorder="1" applyAlignment="1" applyProtection="1">
      <alignment horizontal="left" wrapText="1"/>
      <protection locked="0"/>
    </xf>
    <xf numFmtId="0" fontId="22" fillId="2" borderId="23" xfId="0" applyFont="1" applyFill="1" applyBorder="1" applyAlignment="1" applyProtection="1">
      <alignment horizontal="left" wrapText="1"/>
      <protection locked="0"/>
    </xf>
    <xf numFmtId="164" fontId="0" fillId="7" borderId="2" xfId="0" applyNumberFormat="1" applyFill="1" applyBorder="1" applyAlignment="1" applyProtection="1">
      <alignment horizontal="center" vertical="center"/>
      <protection locked="0"/>
    </xf>
    <xf numFmtId="0" fontId="0" fillId="6" borderId="0" xfId="0" applyFill="1" applyAlignment="1" applyProtection="1">
      <alignment horizontal="center" vertical="center"/>
    </xf>
    <xf numFmtId="0" fontId="0" fillId="6" borderId="0" xfId="0" applyFill="1" applyBorder="1" applyAlignment="1" applyProtection="1">
      <alignment horizontal="center" vertical="center"/>
    </xf>
    <xf numFmtId="0" fontId="0" fillId="0" borderId="0" xfId="0" applyAlignment="1" applyProtection="1"/>
    <xf numFmtId="0" fontId="5" fillId="0" borderId="1" xfId="0" applyFont="1" applyFill="1" applyBorder="1" applyAlignment="1" applyProtection="1">
      <alignment horizontal="center" vertical="center"/>
    </xf>
    <xf numFmtId="0" fontId="5" fillId="6" borderId="25" xfId="0" applyFont="1" applyFill="1" applyBorder="1" applyAlignment="1" applyProtection="1">
      <alignment horizontal="center" vertical="center"/>
    </xf>
    <xf numFmtId="0" fontId="5" fillId="6" borderId="0" xfId="0" applyFont="1" applyFill="1" applyBorder="1" applyAlignment="1" applyProtection="1">
      <alignment horizontal="center" vertical="center"/>
    </xf>
    <xf numFmtId="17" fontId="0" fillId="0" borderId="2" xfId="0" quotePrefix="1" applyNumberFormat="1" applyFill="1" applyBorder="1" applyAlignment="1" applyProtection="1">
      <alignment horizontal="center" vertical="center"/>
    </xf>
    <xf numFmtId="3" fontId="0" fillId="0" borderId="2" xfId="0" applyNumberFormat="1" applyFill="1" applyBorder="1" applyAlignment="1" applyProtection="1">
      <alignment horizontal="center" vertical="center"/>
    </xf>
    <xf numFmtId="164" fontId="0" fillId="6" borderId="25" xfId="0" applyNumberFormat="1" applyFill="1" applyBorder="1" applyAlignment="1" applyProtection="1">
      <alignment horizontal="center" vertical="center"/>
    </xf>
    <xf numFmtId="164" fontId="0" fillId="6" borderId="0" xfId="0" applyNumberFormat="1" applyFill="1" applyBorder="1" applyAlignment="1" applyProtection="1">
      <alignment horizontal="center" vertical="center"/>
    </xf>
    <xf numFmtId="164" fontId="0" fillId="0" borderId="2" xfId="0" applyNumberFormat="1" applyFill="1" applyBorder="1" applyAlignment="1" applyProtection="1">
      <alignment horizontal="center" vertical="center"/>
    </xf>
    <xf numFmtId="164" fontId="0" fillId="0" borderId="1" xfId="0" applyNumberFormat="1" applyFill="1" applyBorder="1" applyAlignment="1" applyProtection="1">
      <alignment horizontal="center" vertical="center"/>
    </xf>
    <xf numFmtId="0" fontId="5" fillId="0" borderId="2" xfId="0" applyFont="1" applyFill="1" applyBorder="1" applyAlignment="1" applyProtection="1">
      <alignment horizontal="center" vertical="center"/>
    </xf>
    <xf numFmtId="3" fontId="6" fillId="0" borderId="2" xfId="0" applyNumberFormat="1" applyFont="1" applyFill="1" applyBorder="1" applyAlignment="1" applyProtection="1">
      <alignment horizontal="center" vertical="center"/>
    </xf>
    <xf numFmtId="164" fontId="6" fillId="6" borderId="25" xfId="0" applyNumberFormat="1" applyFont="1" applyFill="1" applyBorder="1" applyAlignment="1" applyProtection="1">
      <alignment horizontal="center" vertical="center"/>
    </xf>
    <xf numFmtId="0" fontId="6" fillId="6" borderId="0" xfId="0" applyFont="1" applyFill="1" applyAlignment="1" applyProtection="1">
      <alignment horizontal="center" vertical="center"/>
    </xf>
    <xf numFmtId="1" fontId="6" fillId="0" borderId="2" xfId="0" applyNumberFormat="1" applyFont="1" applyFill="1" applyBorder="1" applyAlignment="1" applyProtection="1">
      <alignment horizontal="center" vertical="center"/>
    </xf>
    <xf numFmtId="3" fontId="6" fillId="0" borderId="1" xfId="0" applyNumberFormat="1" applyFont="1" applyFill="1" applyBorder="1" applyAlignment="1" applyProtection="1">
      <alignment horizontal="center" vertical="center"/>
    </xf>
    <xf numFmtId="164" fontId="6" fillId="6" borderId="0" xfId="0" applyNumberFormat="1" applyFont="1" applyFill="1" applyBorder="1" applyAlignment="1" applyProtection="1">
      <alignment horizontal="center" vertical="center"/>
    </xf>
    <xf numFmtId="0" fontId="5" fillId="0" borderId="1" xfId="0" applyFont="1" applyFill="1" applyBorder="1" applyAlignment="1" applyProtection="1">
      <alignment horizontal="center" vertical="center" wrapText="1"/>
    </xf>
    <xf numFmtId="1" fontId="6" fillId="0" borderId="1" xfId="0" applyNumberFormat="1" applyFont="1" applyFill="1" applyBorder="1" applyAlignment="1" applyProtection="1">
      <alignment horizontal="center" vertical="center"/>
    </xf>
    <xf numFmtId="0" fontId="5" fillId="5" borderId="2" xfId="0" applyFont="1" applyFill="1" applyBorder="1" applyAlignment="1" applyProtection="1">
      <alignment vertical="center"/>
    </xf>
    <xf numFmtId="0" fontId="5" fillId="5" borderId="26" xfId="0" applyFont="1" applyFill="1" applyBorder="1" applyAlignment="1" applyProtection="1">
      <alignment horizontal="center" vertical="center"/>
    </xf>
    <xf numFmtId="10" fontId="5" fillId="5" borderId="1" xfId="1" applyNumberFormat="1" applyFont="1" applyFill="1" applyBorder="1" applyAlignment="1" applyProtection="1">
      <alignment horizontal="center" vertical="center"/>
    </xf>
    <xf numFmtId="0" fontId="5" fillId="6" borderId="26" xfId="0" applyFont="1" applyFill="1" applyBorder="1" applyAlignment="1" applyProtection="1">
      <alignment horizontal="center" vertical="center"/>
    </xf>
    <xf numFmtId="0" fontId="6" fillId="6" borderId="26" xfId="0" applyFont="1" applyFill="1" applyBorder="1" applyAlignment="1" applyProtection="1">
      <alignment horizontal="center" vertical="center"/>
    </xf>
    <xf numFmtId="0" fontId="0" fillId="0" borderId="0" xfId="0" applyFill="1" applyAlignment="1" applyProtection="1"/>
    <xf numFmtId="0" fontId="9" fillId="0" borderId="27" xfId="0" applyFont="1" applyBorder="1" applyAlignment="1" applyProtection="1">
      <alignment horizontal="center" vertical="center"/>
    </xf>
    <xf numFmtId="0" fontId="9" fillId="0" borderId="28" xfId="0" applyFont="1" applyBorder="1" applyAlignment="1" applyProtection="1">
      <alignment horizontal="center" vertical="center"/>
    </xf>
    <xf numFmtId="0" fontId="9" fillId="0" borderId="28" xfId="0" applyFont="1" applyFill="1" applyBorder="1" applyAlignment="1" applyProtection="1">
      <alignment vertical="center" wrapText="1"/>
    </xf>
    <xf numFmtId="49" fontId="9" fillId="0" borderId="28" xfId="0" applyNumberFormat="1" applyFont="1" applyBorder="1" applyAlignment="1" applyProtection="1">
      <alignment horizontal="center" vertical="center"/>
    </xf>
    <xf numFmtId="0" fontId="12" fillId="0" borderId="0" xfId="0" applyFont="1" applyBorder="1" applyProtection="1"/>
    <xf numFmtId="0" fontId="30" fillId="8" borderId="29" xfId="0" applyFont="1" applyFill="1" applyBorder="1" applyAlignment="1" applyProtection="1">
      <alignment vertical="top" wrapText="1"/>
    </xf>
    <xf numFmtId="0" fontId="11" fillId="0" borderId="30" xfId="0" applyFont="1" applyFill="1" applyBorder="1" applyAlignment="1" applyProtection="1">
      <alignment vertical="top" wrapText="1"/>
    </xf>
    <xf numFmtId="0" fontId="11" fillId="0" borderId="30" xfId="0" applyFont="1" applyBorder="1" applyAlignment="1" applyProtection="1">
      <alignment vertical="top"/>
    </xf>
    <xf numFmtId="164" fontId="11" fillId="0" borderId="30" xfId="0" applyNumberFormat="1" applyFont="1" applyBorder="1" applyAlignment="1" applyProtection="1">
      <alignment vertical="top"/>
    </xf>
    <xf numFmtId="49" fontId="11" fillId="0" borderId="30" xfId="0" applyNumberFormat="1" applyFont="1" applyBorder="1" applyAlignment="1" applyProtection="1">
      <alignment horizontal="center" vertical="top"/>
    </xf>
    <xf numFmtId="0" fontId="11" fillId="0" borderId="0" xfId="0" applyFont="1" applyBorder="1" applyAlignment="1" applyProtection="1">
      <alignment vertical="top"/>
    </xf>
    <xf numFmtId="0" fontId="30" fillId="8" borderId="31" xfId="0" applyFont="1" applyFill="1" applyBorder="1" applyAlignment="1" applyProtection="1">
      <alignment vertical="top" wrapText="1"/>
    </xf>
    <xf numFmtId="0" fontId="11" fillId="0" borderId="32" xfId="0" applyFont="1" applyFill="1" applyBorder="1" applyAlignment="1" applyProtection="1">
      <alignment vertical="top" wrapText="1"/>
    </xf>
    <xf numFmtId="0" fontId="11" fillId="0" borderId="32" xfId="0" applyFont="1" applyBorder="1" applyAlignment="1" applyProtection="1">
      <alignment vertical="top"/>
    </xf>
    <xf numFmtId="164" fontId="11" fillId="0" borderId="32" xfId="0" applyNumberFormat="1" applyFont="1" applyBorder="1" applyAlignment="1" applyProtection="1">
      <alignment vertical="top"/>
    </xf>
    <xf numFmtId="49" fontId="11" fillId="0" borderId="32" xfId="0" applyNumberFormat="1" applyFont="1" applyBorder="1" applyAlignment="1" applyProtection="1">
      <alignment horizontal="center" vertical="top"/>
    </xf>
    <xf numFmtId="0" fontId="11" fillId="0" borderId="17" xfId="0" applyFont="1" applyFill="1" applyBorder="1" applyAlignment="1" applyProtection="1">
      <alignment vertical="top" wrapText="1"/>
    </xf>
    <xf numFmtId="0" fontId="11" fillId="0" borderId="17" xfId="0" applyFont="1" applyBorder="1" applyAlignment="1" applyProtection="1">
      <alignment vertical="top"/>
    </xf>
    <xf numFmtId="164" fontId="11" fillId="0" borderId="17" xfId="0" applyNumberFormat="1" applyFont="1" applyBorder="1" applyAlignment="1" applyProtection="1">
      <alignment vertical="top"/>
    </xf>
    <xf numFmtId="49" fontId="11" fillId="0" borderId="17" xfId="0" applyNumberFormat="1" applyFont="1" applyBorder="1" applyAlignment="1" applyProtection="1">
      <alignment horizontal="center" vertical="top"/>
    </xf>
    <xf numFmtId="0" fontId="30" fillId="8" borderId="32" xfId="0" applyFont="1" applyFill="1" applyBorder="1" applyAlignment="1" applyProtection="1">
      <alignment vertical="top"/>
    </xf>
    <xf numFmtId="0" fontId="30" fillId="8" borderId="32" xfId="0" applyFont="1" applyFill="1" applyBorder="1" applyAlignment="1" applyProtection="1">
      <alignment vertical="top" wrapText="1"/>
    </xf>
    <xf numFmtId="0" fontId="30" fillId="9" borderId="30" xfId="0" applyFont="1" applyFill="1" applyBorder="1" applyAlignment="1" applyProtection="1">
      <alignment vertical="top"/>
    </xf>
    <xf numFmtId="0" fontId="30" fillId="9" borderId="30" xfId="0" applyFont="1" applyFill="1" applyBorder="1" applyAlignment="1" applyProtection="1">
      <alignment vertical="top" wrapText="1"/>
    </xf>
    <xf numFmtId="0" fontId="30" fillId="9" borderId="31" xfId="0" applyFont="1" applyFill="1" applyBorder="1" applyProtection="1"/>
    <xf numFmtId="0" fontId="30" fillId="9" borderId="32" xfId="0" applyFont="1" applyFill="1" applyBorder="1" applyAlignment="1" applyProtection="1">
      <alignment vertical="top"/>
    </xf>
    <xf numFmtId="0" fontId="11" fillId="0" borderId="32" xfId="0" applyFont="1" applyFill="1" applyBorder="1" applyProtection="1"/>
    <xf numFmtId="0" fontId="30" fillId="9" borderId="31" xfId="0" applyFont="1" applyFill="1" applyBorder="1" applyAlignment="1" applyProtection="1">
      <alignment vertical="top" wrapText="1"/>
    </xf>
    <xf numFmtId="0" fontId="30" fillId="9" borderId="16" xfId="0" applyFont="1" applyFill="1" applyBorder="1" applyAlignment="1" applyProtection="1">
      <alignment vertical="top" wrapText="1"/>
    </xf>
    <xf numFmtId="0" fontId="30" fillId="9" borderId="17" xfId="0" applyFont="1" applyFill="1" applyBorder="1" applyAlignment="1" applyProtection="1">
      <alignment vertical="top"/>
    </xf>
    <xf numFmtId="0" fontId="11" fillId="0" borderId="0" xfId="0" applyFont="1" applyBorder="1" applyAlignment="1" applyProtection="1">
      <alignment wrapText="1"/>
    </xf>
    <xf numFmtId="0" fontId="11" fillId="0" borderId="0" xfId="0" applyFont="1" applyBorder="1" applyProtection="1"/>
    <xf numFmtId="164" fontId="11" fillId="0" borderId="0" xfId="0" applyNumberFormat="1" applyFont="1" applyBorder="1" applyAlignment="1" applyProtection="1">
      <alignment vertical="top"/>
    </xf>
    <xf numFmtId="49" fontId="11" fillId="0" borderId="0" xfId="0" applyNumberFormat="1" applyFont="1" applyBorder="1" applyAlignment="1" applyProtection="1">
      <alignment horizontal="center" vertical="top"/>
    </xf>
    <xf numFmtId="0" fontId="11" fillId="0" borderId="0" xfId="0" applyFont="1" applyFill="1" applyBorder="1" applyProtection="1"/>
    <xf numFmtId="0" fontId="29" fillId="6" borderId="33" xfId="0" applyFont="1" applyFill="1" applyBorder="1" applyAlignment="1" applyProtection="1">
      <alignment wrapText="1"/>
    </xf>
    <xf numFmtId="0" fontId="29" fillId="6" borderId="34" xfId="0" applyFont="1" applyFill="1" applyBorder="1" applyProtection="1"/>
    <xf numFmtId="0" fontId="29" fillId="6" borderId="34" xfId="0" applyFont="1" applyFill="1" applyBorder="1" applyAlignment="1" applyProtection="1">
      <alignment wrapText="1"/>
    </xf>
    <xf numFmtId="0" fontId="11" fillId="0" borderId="34" xfId="0" applyFont="1" applyBorder="1" applyProtection="1"/>
    <xf numFmtId="164" fontId="11" fillId="0" borderId="34" xfId="0" applyNumberFormat="1" applyFont="1" applyBorder="1" applyProtection="1"/>
    <xf numFmtId="49" fontId="11" fillId="0" borderId="34" xfId="0" applyNumberFormat="1" applyFont="1" applyBorder="1" applyAlignment="1" applyProtection="1">
      <alignment horizontal="center" vertical="top"/>
    </xf>
    <xf numFmtId="0" fontId="29" fillId="6" borderId="15" xfId="0" applyFont="1" applyFill="1" applyBorder="1" applyAlignment="1" applyProtection="1">
      <alignment wrapText="1"/>
    </xf>
    <xf numFmtId="0" fontId="29" fillId="6" borderId="1" xfId="0" applyFont="1" applyFill="1" applyBorder="1" applyProtection="1"/>
    <xf numFmtId="0" fontId="29" fillId="6" borderId="1" xfId="0" applyFont="1" applyFill="1" applyBorder="1" applyAlignment="1" applyProtection="1">
      <alignment wrapText="1"/>
    </xf>
    <xf numFmtId="0" fontId="11" fillId="0" borderId="1" xfId="0" applyFont="1" applyBorder="1" applyProtection="1"/>
    <xf numFmtId="164" fontId="11" fillId="0" borderId="1" xfId="0" applyNumberFormat="1" applyFont="1" applyBorder="1" applyProtection="1"/>
    <xf numFmtId="49" fontId="11" fillId="0" borderId="35" xfId="0" applyNumberFormat="1" applyFont="1" applyBorder="1" applyAlignment="1" applyProtection="1">
      <alignment horizontal="center" vertical="top"/>
    </xf>
    <xf numFmtId="0" fontId="12" fillId="6" borderId="22" xfId="0" applyFont="1" applyFill="1" applyBorder="1" applyAlignment="1" applyProtection="1">
      <alignment wrapText="1"/>
    </xf>
    <xf numFmtId="0" fontId="12" fillId="6" borderId="23" xfId="0" applyFont="1" applyFill="1" applyBorder="1" applyProtection="1"/>
    <xf numFmtId="0" fontId="12" fillId="6" borderId="23" xfId="0" applyFont="1" applyFill="1" applyBorder="1" applyAlignment="1" applyProtection="1">
      <alignment wrapText="1"/>
    </xf>
    <xf numFmtId="0" fontId="28" fillId="0" borderId="23" xfId="0" applyFont="1" applyBorder="1" applyProtection="1"/>
    <xf numFmtId="164" fontId="28" fillId="0" borderId="23" xfId="0" applyNumberFormat="1" applyFont="1" applyBorder="1" applyProtection="1"/>
    <xf numFmtId="164" fontId="28" fillId="0" borderId="36" xfId="0" applyNumberFormat="1" applyFont="1" applyBorder="1" applyProtection="1"/>
    <xf numFmtId="49" fontId="11" fillId="0" borderId="0" xfId="0" applyNumberFormat="1" applyFont="1" applyFill="1" applyBorder="1" applyProtection="1"/>
    <xf numFmtId="49" fontId="11" fillId="0" borderId="0" xfId="0" applyNumberFormat="1" applyFont="1" applyBorder="1" applyProtection="1"/>
    <xf numFmtId="0" fontId="12" fillId="10" borderId="33" xfId="0" applyFont="1" applyFill="1" applyBorder="1" applyAlignment="1" applyProtection="1">
      <alignment horizontal="left" vertical="center"/>
    </xf>
    <xf numFmtId="0" fontId="12" fillId="10" borderId="33" xfId="0" applyFont="1" applyFill="1" applyBorder="1" applyAlignment="1" applyProtection="1">
      <alignment horizontal="center" vertical="center"/>
    </xf>
    <xf numFmtId="0" fontId="12" fillId="10" borderId="34" xfId="0" applyFont="1" applyFill="1" applyBorder="1" applyAlignment="1" applyProtection="1">
      <alignment horizontal="center" vertical="center" wrapText="1"/>
    </xf>
    <xf numFmtId="0" fontId="12" fillId="10" borderId="37" xfId="0" applyFont="1" applyFill="1" applyBorder="1" applyAlignment="1" applyProtection="1">
      <alignment horizontal="center" vertical="center" wrapText="1"/>
    </xf>
    <xf numFmtId="0" fontId="12" fillId="0" borderId="12" xfId="0" applyFont="1" applyFill="1" applyBorder="1" applyAlignment="1" applyProtection="1">
      <alignment horizontal="center" vertical="center" wrapText="1"/>
    </xf>
    <xf numFmtId="0" fontId="12" fillId="5" borderId="33" xfId="0" applyFont="1" applyFill="1" applyBorder="1" applyAlignment="1" applyProtection="1">
      <alignment horizontal="center" vertical="center"/>
    </xf>
    <xf numFmtId="0" fontId="12" fillId="5" borderId="34" xfId="0" applyFont="1" applyFill="1" applyBorder="1" applyAlignment="1" applyProtection="1">
      <alignment horizontal="center" vertical="center" wrapText="1"/>
    </xf>
    <xf numFmtId="0" fontId="12" fillId="5" borderId="37" xfId="0" applyFont="1" applyFill="1" applyBorder="1" applyAlignment="1" applyProtection="1">
      <alignment horizontal="center" vertical="center" wrapText="1"/>
    </xf>
    <xf numFmtId="0" fontId="12" fillId="10" borderId="6" xfId="0" applyFont="1" applyFill="1" applyBorder="1" applyAlignment="1" applyProtection="1">
      <alignment horizontal="center" vertical="center"/>
    </xf>
    <xf numFmtId="0" fontId="0" fillId="0" borderId="0" xfId="0" applyProtection="1"/>
    <xf numFmtId="0" fontId="12" fillId="10" borderId="22" xfId="0" applyFont="1" applyFill="1" applyBorder="1" applyAlignment="1" applyProtection="1">
      <alignment horizontal="left" vertical="center"/>
    </xf>
    <xf numFmtId="0" fontId="12" fillId="5" borderId="22" xfId="0" applyFont="1" applyFill="1" applyBorder="1" applyAlignment="1" applyProtection="1">
      <alignment horizontal="center" vertical="center"/>
    </xf>
    <xf numFmtId="0" fontId="12" fillId="5" borderId="23" xfId="0" applyFont="1" applyFill="1" applyBorder="1" applyAlignment="1" applyProtection="1">
      <alignment horizontal="center" vertical="center"/>
    </xf>
    <xf numFmtId="0" fontId="12" fillId="5" borderId="36" xfId="0" applyFont="1" applyFill="1" applyBorder="1" applyAlignment="1" applyProtection="1">
      <alignment horizontal="center" vertical="center"/>
    </xf>
    <xf numFmtId="0" fontId="12" fillId="0" borderId="12" xfId="0" applyFont="1" applyFill="1" applyBorder="1" applyAlignment="1" applyProtection="1">
      <alignment horizontal="center" vertical="center"/>
    </xf>
    <xf numFmtId="0" fontId="12" fillId="10" borderId="22" xfId="0" applyFont="1" applyFill="1" applyBorder="1" applyAlignment="1" applyProtection="1">
      <alignment horizontal="center" vertical="center"/>
    </xf>
    <xf numFmtId="0" fontId="12" fillId="10" borderId="23" xfId="0" applyFont="1" applyFill="1" applyBorder="1" applyAlignment="1" applyProtection="1">
      <alignment horizontal="center" vertical="center" wrapText="1"/>
    </xf>
    <xf numFmtId="0" fontId="12" fillId="10" borderId="36" xfId="0" applyFont="1" applyFill="1" applyBorder="1" applyAlignment="1" applyProtection="1">
      <alignment horizontal="center" vertical="center" wrapText="1"/>
    </xf>
    <xf numFmtId="0" fontId="12" fillId="5" borderId="10" xfId="0" applyFont="1" applyFill="1" applyBorder="1" applyAlignment="1" applyProtection="1">
      <alignment horizontal="center" vertical="center"/>
    </xf>
    <xf numFmtId="0" fontId="9" fillId="2" borderId="5" xfId="0" applyFont="1" applyFill="1" applyBorder="1" applyAlignment="1" applyProtection="1">
      <alignment horizontal="left" vertical="center" wrapText="1"/>
    </xf>
    <xf numFmtId="0" fontId="0" fillId="2" borderId="5" xfId="0" applyFill="1" applyBorder="1" applyAlignment="1" applyProtection="1">
      <alignment horizontal="center" vertical="center" wrapText="1"/>
    </xf>
    <xf numFmtId="0" fontId="0" fillId="2" borderId="34" xfId="0" applyFill="1" applyBorder="1" applyAlignment="1" applyProtection="1">
      <alignment horizontal="center" vertical="center" wrapText="1"/>
    </xf>
    <xf numFmtId="0" fontId="0" fillId="2" borderId="38" xfId="0" applyFill="1" applyBorder="1" applyAlignment="1" applyProtection="1">
      <alignment horizontal="center" vertical="center" wrapText="1"/>
    </xf>
    <xf numFmtId="0" fontId="0" fillId="0" borderId="12" xfId="0" applyFill="1" applyBorder="1" applyAlignment="1" applyProtection="1">
      <alignment horizontal="center" vertical="center" wrapText="1"/>
    </xf>
    <xf numFmtId="0" fontId="0" fillId="2" borderId="33" xfId="0" applyFill="1" applyBorder="1" applyAlignment="1" applyProtection="1">
      <alignment horizontal="center" vertical="center" wrapText="1"/>
    </xf>
    <xf numFmtId="0" fontId="0" fillId="2" borderId="37" xfId="0" applyFill="1" applyBorder="1" applyAlignment="1" applyProtection="1">
      <alignment horizontal="center" vertical="center" wrapText="1"/>
    </xf>
    <xf numFmtId="0" fontId="0" fillId="2" borderId="6" xfId="0" applyFill="1" applyBorder="1" applyAlignment="1" applyProtection="1">
      <alignment horizontal="center" vertical="center" wrapText="1"/>
    </xf>
    <xf numFmtId="0" fontId="0" fillId="5" borderId="33" xfId="0" applyFill="1" applyBorder="1" applyAlignment="1" applyProtection="1">
      <alignment horizontal="center" vertical="center" wrapText="1"/>
    </xf>
    <xf numFmtId="0" fontId="0" fillId="5" borderId="34" xfId="0" applyFill="1" applyBorder="1" applyAlignment="1" applyProtection="1">
      <alignment horizontal="center" vertical="center" wrapText="1"/>
    </xf>
    <xf numFmtId="0" fontId="0" fillId="5" borderId="37" xfId="0" applyFill="1" applyBorder="1" applyAlignment="1" applyProtection="1">
      <alignment horizontal="center" vertical="center" wrapText="1"/>
    </xf>
    <xf numFmtId="0" fontId="2" fillId="2" borderId="7" xfId="0" applyFont="1" applyFill="1" applyBorder="1" applyProtection="1"/>
    <xf numFmtId="3" fontId="2" fillId="0" borderId="15" xfId="0" applyNumberFormat="1" applyFont="1" applyFill="1" applyBorder="1" applyAlignment="1" applyProtection="1">
      <alignment horizontal="center" vertical="center"/>
    </xf>
    <xf numFmtId="3" fontId="2" fillId="0" borderId="1" xfId="0" applyNumberFormat="1" applyFont="1" applyFill="1" applyBorder="1" applyAlignment="1" applyProtection="1">
      <alignment horizontal="center" vertical="center"/>
    </xf>
    <xf numFmtId="3" fontId="2" fillId="0" borderId="39" xfId="0" applyNumberFormat="1" applyFont="1" applyFill="1" applyBorder="1" applyAlignment="1" applyProtection="1">
      <alignment horizontal="center" vertical="center"/>
    </xf>
    <xf numFmtId="3" fontId="2" fillId="0" borderId="12" xfId="0" applyNumberFormat="1" applyFont="1" applyFill="1" applyBorder="1" applyAlignment="1" applyProtection="1">
      <alignment horizontal="center" vertical="center"/>
    </xf>
    <xf numFmtId="3" fontId="2" fillId="0" borderId="7" xfId="0" applyNumberFormat="1" applyFont="1" applyFill="1" applyBorder="1" applyAlignment="1" applyProtection="1">
      <alignment horizontal="center" vertical="center"/>
    </xf>
    <xf numFmtId="3" fontId="2" fillId="0" borderId="40" xfId="0" applyNumberFormat="1" applyFont="1" applyFill="1" applyBorder="1" applyAlignment="1" applyProtection="1">
      <alignment horizontal="center" vertical="center"/>
    </xf>
    <xf numFmtId="3" fontId="2" fillId="2" borderId="8" xfId="0" applyNumberFormat="1" applyFont="1" applyFill="1" applyBorder="1" applyAlignment="1" applyProtection="1">
      <alignment horizontal="center" vertical="center"/>
    </xf>
    <xf numFmtId="3" fontId="23" fillId="2" borderId="7" xfId="0" applyNumberFormat="1" applyFont="1" applyFill="1" applyBorder="1" applyAlignment="1" applyProtection="1">
      <alignment horizontal="center" vertical="center"/>
    </xf>
    <xf numFmtId="3" fontId="23" fillId="2" borderId="1" xfId="0" applyNumberFormat="1" applyFont="1" applyFill="1" applyBorder="1" applyAlignment="1" applyProtection="1">
      <alignment horizontal="center" vertical="center"/>
    </xf>
    <xf numFmtId="3" fontId="23" fillId="2" borderId="40" xfId="0" applyNumberFormat="1" applyFont="1" applyFill="1" applyBorder="1" applyAlignment="1" applyProtection="1">
      <alignment horizontal="center" vertical="center"/>
    </xf>
    <xf numFmtId="0" fontId="2" fillId="2" borderId="7" xfId="0" applyFont="1" applyFill="1" applyBorder="1" applyAlignment="1" applyProtection="1">
      <alignment horizontal="left" vertical="center" wrapText="1"/>
    </xf>
    <xf numFmtId="0" fontId="2" fillId="2" borderId="7" xfId="0" applyFont="1" applyFill="1" applyBorder="1" applyAlignment="1" applyProtection="1">
      <alignment horizontal="left" wrapText="1"/>
    </xf>
    <xf numFmtId="3" fontId="24" fillId="2" borderId="7" xfId="0" applyNumberFormat="1" applyFont="1" applyFill="1" applyBorder="1" applyAlignment="1" applyProtection="1">
      <alignment horizontal="center" vertical="center"/>
    </xf>
    <xf numFmtId="3" fontId="24" fillId="2" borderId="1" xfId="0" applyNumberFormat="1" applyFont="1" applyFill="1" applyBorder="1" applyAlignment="1" applyProtection="1">
      <alignment horizontal="center" vertical="center"/>
    </xf>
    <xf numFmtId="3" fontId="24" fillId="2" borderId="40" xfId="0" applyNumberFormat="1" applyFont="1" applyFill="1" applyBorder="1" applyAlignment="1" applyProtection="1">
      <alignment horizontal="center" vertical="center"/>
    </xf>
    <xf numFmtId="3" fontId="25" fillId="2" borderId="7" xfId="0" applyNumberFormat="1" applyFont="1" applyFill="1" applyBorder="1" applyAlignment="1" applyProtection="1">
      <alignment horizontal="center" vertical="center"/>
    </xf>
    <xf numFmtId="3" fontId="25" fillId="2" borderId="1" xfId="0" applyNumberFormat="1" applyFont="1" applyFill="1" applyBorder="1" applyAlignment="1" applyProtection="1">
      <alignment horizontal="center" vertical="center"/>
    </xf>
    <xf numFmtId="3" fontId="25" fillId="2" borderId="40" xfId="0" applyNumberFormat="1" applyFont="1" applyFill="1" applyBorder="1" applyAlignment="1" applyProtection="1">
      <alignment horizontal="center" vertical="center"/>
    </xf>
    <xf numFmtId="0" fontId="2" fillId="2" borderId="41" xfId="0" applyFont="1" applyFill="1" applyBorder="1" applyProtection="1"/>
    <xf numFmtId="164" fontId="2" fillId="0" borderId="15" xfId="0" applyNumberFormat="1" applyFont="1" applyFill="1" applyBorder="1" applyAlignment="1" applyProtection="1">
      <alignment horizontal="center" vertical="center"/>
    </xf>
    <xf numFmtId="164" fontId="2" fillId="0" borderId="1" xfId="0" applyNumberFormat="1" applyFont="1" applyFill="1" applyBorder="1" applyAlignment="1" applyProtection="1">
      <alignment horizontal="center" vertical="center"/>
    </xf>
    <xf numFmtId="164" fontId="2" fillId="0" borderId="39" xfId="0" applyNumberFormat="1" applyFont="1" applyFill="1" applyBorder="1" applyAlignment="1" applyProtection="1">
      <alignment horizontal="center" vertical="center"/>
    </xf>
    <xf numFmtId="164" fontId="2" fillId="0" borderId="7" xfId="0" applyNumberFormat="1" applyFont="1" applyFill="1" applyBorder="1" applyAlignment="1" applyProtection="1">
      <alignment horizontal="center" vertical="center"/>
    </xf>
    <xf numFmtId="164" fontId="2" fillId="0" borderId="40" xfId="0" applyNumberFormat="1" applyFont="1" applyFill="1" applyBorder="1" applyAlignment="1" applyProtection="1">
      <alignment horizontal="center" vertical="center"/>
    </xf>
    <xf numFmtId="164" fontId="2" fillId="2" borderId="8" xfId="0" applyNumberFormat="1" applyFont="1" applyFill="1" applyBorder="1" applyAlignment="1" applyProtection="1">
      <alignment horizontal="center" vertical="center"/>
    </xf>
    <xf numFmtId="3" fontId="25" fillId="2" borderId="41" xfId="0" applyNumberFormat="1" applyFont="1" applyFill="1" applyBorder="1" applyAlignment="1" applyProtection="1">
      <alignment horizontal="center" vertical="center"/>
    </xf>
    <xf numFmtId="3" fontId="25" fillId="2" borderId="42" xfId="0" applyNumberFormat="1" applyFont="1" applyFill="1" applyBorder="1" applyAlignment="1" applyProtection="1">
      <alignment horizontal="center" vertical="center"/>
    </xf>
    <xf numFmtId="3" fontId="25" fillId="2" borderId="43" xfId="0" applyNumberFormat="1" applyFont="1" applyFill="1" applyBorder="1" applyAlignment="1" applyProtection="1">
      <alignment horizontal="center" vertical="center"/>
    </xf>
    <xf numFmtId="164" fontId="2" fillId="0" borderId="12" xfId="0" applyNumberFormat="1" applyFont="1" applyFill="1" applyBorder="1" applyAlignment="1" applyProtection="1">
      <alignment horizontal="center" vertical="center"/>
    </xf>
    <xf numFmtId="164" fontId="26" fillId="2" borderId="7" xfId="0" applyNumberFormat="1" applyFont="1" applyFill="1" applyBorder="1" applyAlignment="1" applyProtection="1">
      <alignment horizontal="center" vertical="center"/>
    </xf>
    <xf numFmtId="164" fontId="26" fillId="2" borderId="1" xfId="0" applyNumberFormat="1" applyFont="1" applyFill="1" applyBorder="1" applyAlignment="1" applyProtection="1">
      <alignment horizontal="center" vertical="center"/>
    </xf>
    <xf numFmtId="164" fontId="26" fillId="2" borderId="40" xfId="0" applyNumberFormat="1" applyFont="1" applyFill="1" applyBorder="1" applyAlignment="1" applyProtection="1">
      <alignment horizontal="center" vertical="center"/>
    </xf>
    <xf numFmtId="0" fontId="2" fillId="2" borderId="9" xfId="0" applyFont="1" applyFill="1" applyBorder="1" applyProtection="1"/>
    <xf numFmtId="164" fontId="2" fillId="0" borderId="22" xfId="0" applyNumberFormat="1" applyFont="1" applyFill="1" applyBorder="1" applyAlignment="1" applyProtection="1">
      <alignment horizontal="center" vertical="center"/>
    </xf>
    <xf numFmtId="164" fontId="2" fillId="0" borderId="23" xfId="0" applyNumberFormat="1" applyFont="1" applyFill="1" applyBorder="1" applyAlignment="1" applyProtection="1">
      <alignment horizontal="center" vertical="center"/>
    </xf>
    <xf numFmtId="164" fontId="2" fillId="0" borderId="36" xfId="0" applyNumberFormat="1" applyFont="1" applyFill="1" applyBorder="1" applyAlignment="1" applyProtection="1">
      <alignment horizontal="center" vertical="center"/>
    </xf>
    <xf numFmtId="164" fontId="2" fillId="0" borderId="9" xfId="0" applyNumberFormat="1" applyFont="1" applyFill="1" applyBorder="1" applyAlignment="1" applyProtection="1">
      <alignment horizontal="center" vertical="center"/>
    </xf>
    <xf numFmtId="164" fontId="2" fillId="0" borderId="44" xfId="0" applyNumberFormat="1" applyFont="1" applyFill="1" applyBorder="1" applyAlignment="1" applyProtection="1">
      <alignment horizontal="center" vertical="center"/>
    </xf>
    <xf numFmtId="164" fontId="2" fillId="2" borderId="10" xfId="0" applyNumberFormat="1" applyFont="1" applyFill="1" applyBorder="1" applyAlignment="1" applyProtection="1">
      <alignment horizontal="center" vertical="center"/>
    </xf>
    <xf numFmtId="164" fontId="26" fillId="2" borderId="9" xfId="0" applyNumberFormat="1" applyFont="1" applyFill="1" applyBorder="1" applyAlignment="1" applyProtection="1">
      <alignment horizontal="center" vertical="center"/>
    </xf>
    <xf numFmtId="164" fontId="26" fillId="2" borderId="23" xfId="0" applyNumberFormat="1" applyFont="1" applyFill="1" applyBorder="1" applyAlignment="1" applyProtection="1">
      <alignment horizontal="center" vertical="center"/>
    </xf>
    <xf numFmtId="164" fontId="26" fillId="2" borderId="44" xfId="0" applyNumberFormat="1" applyFont="1" applyFill="1" applyBorder="1" applyAlignment="1" applyProtection="1">
      <alignment horizontal="center" vertical="center"/>
    </xf>
    <xf numFmtId="0" fontId="2" fillId="0" borderId="0" xfId="0" applyFont="1" applyBorder="1" applyAlignment="1" applyProtection="1">
      <alignment horizontal="center" wrapText="1"/>
    </xf>
    <xf numFmtId="0" fontId="2" fillId="5" borderId="45" xfId="0" applyFont="1" applyFill="1" applyBorder="1" applyAlignment="1" applyProtection="1">
      <alignment horizontal="center" wrapText="1"/>
    </xf>
    <xf numFmtId="0" fontId="18" fillId="5" borderId="46" xfId="0" applyFont="1" applyFill="1" applyBorder="1" applyAlignment="1" applyProtection="1">
      <alignment horizontal="center" wrapText="1"/>
    </xf>
    <xf numFmtId="0" fontId="18" fillId="5" borderId="47" xfId="0" applyFont="1" applyFill="1" applyBorder="1" applyAlignment="1" applyProtection="1">
      <alignment horizontal="center" wrapText="1"/>
    </xf>
    <xf numFmtId="0" fontId="2" fillId="5" borderId="48" xfId="0" quotePrefix="1" applyFont="1" applyFill="1" applyBorder="1" applyAlignment="1" applyProtection="1">
      <alignment horizontal="center" wrapText="1"/>
    </xf>
    <xf numFmtId="0" fontId="2" fillId="5" borderId="46" xfId="0" quotePrefix="1" applyFont="1" applyFill="1" applyBorder="1" applyAlignment="1" applyProtection="1">
      <alignment horizontal="center" wrapText="1"/>
    </xf>
    <xf numFmtId="0" fontId="2" fillId="5" borderId="46" xfId="0" applyFont="1" applyFill="1" applyBorder="1" applyAlignment="1" applyProtection="1">
      <alignment horizontal="center" wrapText="1"/>
    </xf>
    <xf numFmtId="0" fontId="2" fillId="5" borderId="47" xfId="0" quotePrefix="1" applyFont="1" applyFill="1" applyBorder="1" applyAlignment="1" applyProtection="1">
      <alignment horizontal="center" wrapText="1"/>
    </xf>
    <xf numFmtId="0" fontId="2" fillId="5" borderId="48" xfId="0" applyFont="1" applyFill="1" applyBorder="1" applyAlignment="1" applyProtection="1">
      <alignment horizontal="center" wrapText="1"/>
    </xf>
    <xf numFmtId="0" fontId="2" fillId="5" borderId="49" xfId="0" applyFont="1" applyFill="1" applyBorder="1" applyAlignment="1" applyProtection="1">
      <alignment horizontal="center" wrapText="1"/>
    </xf>
    <xf numFmtId="3" fontId="2" fillId="5" borderId="46" xfId="0" applyNumberFormat="1" applyFont="1" applyFill="1" applyBorder="1" applyAlignment="1" applyProtection="1">
      <alignment horizontal="center" wrapText="1"/>
    </xf>
    <xf numFmtId="3" fontId="2" fillId="5" borderId="47" xfId="0" applyNumberFormat="1" applyFont="1" applyFill="1" applyBorder="1" applyAlignment="1" applyProtection="1">
      <alignment horizontal="center" wrapText="1"/>
    </xf>
    <xf numFmtId="0" fontId="9" fillId="5" borderId="20" xfId="0" applyFont="1" applyFill="1" applyBorder="1" applyAlignment="1" applyProtection="1">
      <alignment wrapText="1"/>
    </xf>
    <xf numFmtId="0" fontId="9" fillId="5" borderId="33" xfId="0" applyFont="1" applyFill="1" applyBorder="1" applyAlignment="1" applyProtection="1">
      <alignment wrapText="1"/>
    </xf>
    <xf numFmtId="0" fontId="9" fillId="5" borderId="34" xfId="0" applyFont="1" applyFill="1" applyBorder="1" applyAlignment="1" applyProtection="1">
      <alignment wrapText="1"/>
    </xf>
    <xf numFmtId="0" fontId="9" fillId="5" borderId="34" xfId="0" applyFont="1" applyFill="1" applyBorder="1" applyAlignment="1" applyProtection="1">
      <alignment horizontal="left"/>
    </xf>
    <xf numFmtId="0" fontId="4" fillId="5" borderId="34" xfId="0" applyFont="1" applyFill="1" applyBorder="1" applyAlignment="1" applyProtection="1">
      <alignment wrapText="1"/>
    </xf>
    <xf numFmtId="0" fontId="3" fillId="5" borderId="34" xfId="0" applyFont="1" applyFill="1" applyBorder="1" applyAlignment="1" applyProtection="1">
      <alignment wrapText="1"/>
    </xf>
    <xf numFmtId="0" fontId="3" fillId="5" borderId="34" xfId="0" applyFont="1" applyFill="1" applyBorder="1" applyAlignment="1" applyProtection="1"/>
    <xf numFmtId="0" fontId="9" fillId="5" borderId="34" xfId="0" applyFont="1" applyFill="1" applyBorder="1" applyAlignment="1" applyProtection="1">
      <alignment horizontal="center" wrapText="1"/>
    </xf>
    <xf numFmtId="0" fontId="9" fillId="5" borderId="34" xfId="0" applyFont="1" applyFill="1" applyBorder="1" applyAlignment="1" applyProtection="1">
      <alignment horizontal="center"/>
    </xf>
    <xf numFmtId="0" fontId="3" fillId="5" borderId="34" xfId="0" applyFont="1" applyFill="1" applyBorder="1" applyAlignment="1" applyProtection="1">
      <alignment horizontal="center" wrapText="1"/>
    </xf>
    <xf numFmtId="0" fontId="2" fillId="5" borderId="33" xfId="0" applyFont="1" applyFill="1" applyBorder="1" applyAlignment="1" applyProtection="1">
      <alignment horizontal="center" wrapText="1"/>
    </xf>
    <xf numFmtId="0" fontId="18" fillId="5" borderId="34" xfId="0" applyFont="1" applyFill="1" applyBorder="1" applyAlignment="1" applyProtection="1">
      <alignment horizontal="center" wrapText="1"/>
    </xf>
    <xf numFmtId="0" fontId="18" fillId="5" borderId="37" xfId="0" applyFont="1" applyFill="1" applyBorder="1" applyAlignment="1" applyProtection="1">
      <alignment horizontal="center" wrapText="1"/>
    </xf>
    <xf numFmtId="0" fontId="2" fillId="5" borderId="33" xfId="0" quotePrefix="1" applyFont="1" applyFill="1" applyBorder="1" applyAlignment="1" applyProtection="1">
      <alignment horizontal="center" wrapText="1"/>
    </xf>
    <xf numFmtId="0" fontId="2" fillId="5" borderId="34" xfId="0" quotePrefix="1" applyFont="1" applyFill="1" applyBorder="1" applyAlignment="1" applyProtection="1">
      <alignment horizontal="center" wrapText="1"/>
    </xf>
    <xf numFmtId="0" fontId="2" fillId="5" borderId="34" xfId="0" applyFont="1" applyFill="1" applyBorder="1" applyAlignment="1" applyProtection="1">
      <alignment horizontal="center" wrapText="1"/>
    </xf>
    <xf numFmtId="0" fontId="2" fillId="5" borderId="37" xfId="0" quotePrefix="1" applyFont="1" applyFill="1" applyBorder="1" applyAlignment="1" applyProtection="1">
      <alignment horizontal="center" wrapText="1"/>
    </xf>
    <xf numFmtId="0" fontId="11" fillId="5" borderId="33" xfId="0" applyFont="1" applyFill="1" applyBorder="1" applyAlignment="1" applyProtection="1">
      <alignment horizontal="center" wrapText="1"/>
    </xf>
    <xf numFmtId="0" fontId="2" fillId="5" borderId="50" xfId="0" applyFont="1" applyFill="1" applyBorder="1" applyAlignment="1" applyProtection="1">
      <alignment horizontal="center" wrapText="1"/>
    </xf>
    <xf numFmtId="3" fontId="2" fillId="5" borderId="34" xfId="0" applyNumberFormat="1" applyFont="1" applyFill="1" applyBorder="1" applyAlignment="1" applyProtection="1">
      <alignment horizontal="center" wrapText="1"/>
    </xf>
    <xf numFmtId="0" fontId="30" fillId="8" borderId="31" xfId="0" applyFont="1" applyFill="1" applyBorder="1" applyProtection="1"/>
    <xf numFmtId="0" fontId="30" fillId="8" borderId="51" xfId="0" applyFont="1" applyFill="1" applyBorder="1" applyAlignment="1" applyProtection="1">
      <alignment vertical="top" wrapText="1"/>
    </xf>
    <xf numFmtId="0" fontId="30" fillId="8" borderId="52" xfId="0" applyFont="1" applyFill="1" applyBorder="1" applyAlignment="1" applyProtection="1">
      <alignment vertical="top" wrapText="1"/>
    </xf>
    <xf numFmtId="0" fontId="30" fillId="8" borderId="53" xfId="0" applyFont="1" applyFill="1" applyBorder="1" applyAlignment="1" applyProtection="1">
      <alignment vertical="top"/>
    </xf>
    <xf numFmtId="0" fontId="11" fillId="0" borderId="53" xfId="0" applyFont="1" applyFill="1" applyBorder="1" applyAlignment="1" applyProtection="1">
      <alignment vertical="top" wrapText="1"/>
    </xf>
    <xf numFmtId="0" fontId="11" fillId="0" borderId="53" xfId="0" applyFont="1" applyBorder="1" applyAlignment="1" applyProtection="1">
      <alignment vertical="top"/>
    </xf>
    <xf numFmtId="164" fontId="11" fillId="0" borderId="53" xfId="0" applyNumberFormat="1" applyFont="1" applyBorder="1" applyAlignment="1" applyProtection="1">
      <alignment vertical="top"/>
    </xf>
    <xf numFmtId="49" fontId="11" fillId="0" borderId="53" xfId="0" applyNumberFormat="1" applyFont="1" applyBorder="1" applyAlignment="1" applyProtection="1">
      <alignment horizontal="center" vertical="top"/>
    </xf>
    <xf numFmtId="0" fontId="30" fillId="8" borderId="29" xfId="0" applyFont="1" applyFill="1" applyBorder="1" applyAlignment="1" applyProtection="1">
      <alignment vertical="top"/>
    </xf>
    <xf numFmtId="0" fontId="30" fillId="8" borderId="31" xfId="0" applyFont="1" applyFill="1" applyBorder="1" applyAlignment="1" applyProtection="1">
      <alignment vertical="top"/>
    </xf>
    <xf numFmtId="0" fontId="30" fillId="8" borderId="16" xfId="0" applyFont="1" applyFill="1" applyBorder="1" applyAlignment="1" applyProtection="1">
      <alignment vertical="top"/>
    </xf>
    <xf numFmtId="0" fontId="30" fillId="8" borderId="54" xfId="0" applyFont="1" applyFill="1" applyBorder="1" applyAlignment="1" applyProtection="1">
      <alignment vertical="top" wrapText="1"/>
    </xf>
    <xf numFmtId="0" fontId="30" fillId="8" borderId="55" xfId="0" applyFont="1" applyFill="1" applyBorder="1" applyAlignment="1" applyProtection="1">
      <alignment vertical="top"/>
    </xf>
    <xf numFmtId="0" fontId="30" fillId="8" borderId="55" xfId="0" applyFont="1" applyFill="1" applyBorder="1" applyAlignment="1" applyProtection="1">
      <alignment vertical="top" wrapText="1"/>
    </xf>
    <xf numFmtId="0" fontId="11" fillId="0" borderId="55" xfId="0" applyFont="1" applyFill="1" applyBorder="1" applyAlignment="1" applyProtection="1">
      <alignment vertical="top" wrapText="1"/>
    </xf>
    <xf numFmtId="0" fontId="11" fillId="0" borderId="55" xfId="0" applyFont="1" applyBorder="1" applyAlignment="1" applyProtection="1">
      <alignment vertical="top"/>
    </xf>
    <xf numFmtId="164" fontId="11" fillId="0" borderId="55" xfId="0" applyNumberFormat="1" applyFont="1" applyBorder="1" applyAlignment="1" applyProtection="1">
      <alignment vertical="top"/>
    </xf>
    <xf numFmtId="49" fontId="11" fillId="0" borderId="55" xfId="0" applyNumberFormat="1" applyFont="1" applyBorder="1" applyAlignment="1" applyProtection="1">
      <alignment horizontal="center" vertical="top"/>
    </xf>
    <xf numFmtId="0" fontId="3" fillId="0" borderId="3" xfId="0" applyFont="1" applyBorder="1" applyAlignment="1" applyProtection="1">
      <alignment horizontal="center"/>
    </xf>
    <xf numFmtId="0" fontId="19" fillId="5" borderId="23" xfId="0" applyFont="1" applyFill="1" applyBorder="1" applyAlignment="1" applyProtection="1">
      <alignment horizontal="center"/>
    </xf>
    <xf numFmtId="0" fontId="19" fillId="5" borderId="36" xfId="0" applyFont="1" applyFill="1" applyBorder="1" applyAlignment="1" applyProtection="1">
      <alignment horizontal="center" wrapText="1"/>
    </xf>
    <xf numFmtId="49" fontId="2" fillId="0" borderId="0" xfId="0" applyNumberFormat="1" applyFont="1" applyBorder="1" applyAlignment="1" applyProtection="1">
      <alignment horizontal="center" vertical="top"/>
    </xf>
    <xf numFmtId="0" fontId="30" fillId="8" borderId="51" xfId="0" applyFont="1" applyFill="1" applyBorder="1" applyAlignment="1" applyProtection="1">
      <alignment vertical="top"/>
    </xf>
    <xf numFmtId="0" fontId="30" fillId="8" borderId="52" xfId="0" applyFont="1" applyFill="1" applyBorder="1" applyAlignment="1" applyProtection="1">
      <alignment vertical="top"/>
    </xf>
    <xf numFmtId="0" fontId="30" fillId="8" borderId="56" xfId="0" applyFont="1" applyFill="1" applyBorder="1" applyAlignment="1" applyProtection="1">
      <alignment vertical="top"/>
    </xf>
    <xf numFmtId="0" fontId="0" fillId="0" borderId="0" xfId="0" applyAlignment="1">
      <alignment horizontal="center"/>
    </xf>
    <xf numFmtId="49" fontId="0" fillId="0" borderId="0" xfId="0" applyNumberFormat="1" applyAlignment="1">
      <alignment horizontal="right"/>
    </xf>
    <xf numFmtId="0" fontId="0" fillId="0" borderId="0" xfId="0" applyBorder="1" applyAlignment="1" applyProtection="1">
      <protection locked="0"/>
    </xf>
    <xf numFmtId="0" fontId="0" fillId="0" borderId="0" xfId="0" applyAlignment="1">
      <alignment horizontal="left"/>
    </xf>
    <xf numFmtId="0" fontId="1" fillId="2" borderId="23" xfId="0" applyFont="1" applyFill="1" applyBorder="1" applyAlignment="1" applyProtection="1">
      <alignment wrapText="1"/>
      <protection locked="0"/>
    </xf>
    <xf numFmtId="49" fontId="33" fillId="2" borderId="1" xfId="0" applyNumberFormat="1" applyFont="1" applyFill="1" applyBorder="1" applyAlignment="1">
      <alignment wrapText="1"/>
    </xf>
    <xf numFmtId="0" fontId="6" fillId="0" borderId="1" xfId="0" applyFont="1" applyBorder="1"/>
    <xf numFmtId="0" fontId="0" fillId="6" borderId="3" xfId="0" applyFill="1" applyBorder="1" applyProtection="1">
      <protection locked="0"/>
    </xf>
    <xf numFmtId="0" fontId="0" fillId="6" borderId="57" xfId="0" applyFill="1" applyBorder="1" applyProtection="1">
      <protection locked="0"/>
    </xf>
    <xf numFmtId="0" fontId="0" fillId="6" borderId="58" xfId="0" applyFill="1" applyBorder="1" applyProtection="1">
      <protection locked="0"/>
    </xf>
    <xf numFmtId="0" fontId="0" fillId="6" borderId="11" xfId="0" applyFill="1" applyBorder="1" applyProtection="1">
      <protection locked="0"/>
    </xf>
    <xf numFmtId="0" fontId="0" fillId="6" borderId="0" xfId="0" applyFill="1" applyBorder="1" applyProtection="1">
      <protection locked="0"/>
    </xf>
    <xf numFmtId="0" fontId="0" fillId="6" borderId="59" xfId="0" applyFill="1" applyBorder="1" applyProtection="1">
      <protection locked="0"/>
    </xf>
    <xf numFmtId="0" fontId="0" fillId="6" borderId="14" xfId="0" applyFill="1" applyBorder="1" applyProtection="1">
      <protection locked="0"/>
    </xf>
    <xf numFmtId="0" fontId="0" fillId="6" borderId="60" xfId="0" applyFill="1" applyBorder="1" applyProtection="1">
      <protection locked="0"/>
    </xf>
    <xf numFmtId="0" fontId="0" fillId="6" borderId="61" xfId="0" applyFill="1" applyBorder="1" applyProtection="1">
      <protection locked="0"/>
    </xf>
    <xf numFmtId="1" fontId="20" fillId="0" borderId="15" xfId="0" applyNumberFormat="1" applyFont="1" applyBorder="1" applyAlignment="1" applyProtection="1">
      <alignment horizontal="center" wrapText="1"/>
      <protection locked="0"/>
    </xf>
    <xf numFmtId="1" fontId="1" fillId="0" borderId="15" xfId="0" applyNumberFormat="1" applyFont="1" applyBorder="1" applyAlignment="1" applyProtection="1">
      <alignment horizontal="center" wrapText="1"/>
      <protection locked="0"/>
    </xf>
    <xf numFmtId="1" fontId="20" fillId="0" borderId="22" xfId="0" applyNumberFormat="1" applyFont="1" applyBorder="1" applyAlignment="1" applyProtection="1">
      <alignment horizontal="center" wrapText="1"/>
      <protection locked="0"/>
    </xf>
    <xf numFmtId="1" fontId="21" fillId="0" borderId="1" xfId="0" applyNumberFormat="1" applyFont="1" applyBorder="1" applyAlignment="1" applyProtection="1">
      <alignment horizontal="center" wrapText="1"/>
      <protection locked="0"/>
    </xf>
    <xf numFmtId="1" fontId="21" fillId="5" borderId="39" xfId="0" applyNumberFormat="1" applyFont="1" applyFill="1" applyBorder="1" applyAlignment="1" applyProtection="1">
      <alignment horizontal="center" wrapText="1"/>
    </xf>
    <xf numFmtId="1" fontId="22" fillId="0" borderId="15" xfId="0" applyNumberFormat="1" applyFont="1" applyBorder="1" applyAlignment="1" applyProtection="1">
      <alignment horizontal="center" wrapText="1"/>
      <protection locked="0"/>
    </xf>
    <xf numFmtId="1" fontId="22" fillId="0" borderId="1" xfId="0" applyNumberFormat="1" applyFont="1" applyBorder="1" applyAlignment="1" applyProtection="1">
      <alignment horizontal="center" wrapText="1"/>
      <protection locked="0"/>
    </xf>
    <xf numFmtId="1" fontId="22" fillId="0" borderId="39" xfId="0" applyNumberFormat="1" applyFont="1" applyBorder="1" applyAlignment="1" applyProtection="1">
      <alignment horizontal="center" wrapText="1"/>
      <protection locked="0"/>
    </xf>
    <xf numFmtId="1" fontId="22" fillId="5" borderId="1" xfId="0" applyNumberFormat="1" applyFont="1" applyFill="1" applyBorder="1" applyAlignment="1" applyProtection="1">
      <alignment horizontal="center" wrapText="1"/>
    </xf>
    <xf numFmtId="1" fontId="22" fillId="5" borderId="39" xfId="0" applyNumberFormat="1" applyFont="1" applyFill="1" applyBorder="1" applyAlignment="1" applyProtection="1">
      <alignment horizontal="center" wrapText="1"/>
    </xf>
    <xf numFmtId="1" fontId="1" fillId="5" borderId="15" xfId="0" applyNumberFormat="1" applyFont="1" applyFill="1" applyBorder="1" applyAlignment="1" applyProtection="1">
      <alignment horizontal="center" wrapText="1"/>
    </xf>
    <xf numFmtId="1" fontId="1" fillId="5" borderId="1" xfId="0" applyNumberFormat="1" applyFont="1" applyFill="1" applyBorder="1" applyAlignment="1" applyProtection="1">
      <alignment horizontal="center" wrapText="1"/>
    </xf>
    <xf numFmtId="1" fontId="1" fillId="5" borderId="62" xfId="0" applyNumberFormat="1" applyFont="1" applyFill="1" applyBorder="1" applyAlignment="1" applyProtection="1">
      <alignment wrapText="1"/>
    </xf>
    <xf numFmtId="1" fontId="1" fillId="5" borderId="63" xfId="0" applyNumberFormat="1" applyFont="1" applyFill="1" applyBorder="1" applyAlignment="1" applyProtection="1">
      <alignment wrapText="1"/>
    </xf>
    <xf numFmtId="1" fontId="1" fillId="5" borderId="1" xfId="0" applyNumberFormat="1" applyFont="1" applyFill="1" applyBorder="1" applyAlignment="1" applyProtection="1">
      <alignment wrapText="1"/>
    </xf>
    <xf numFmtId="1" fontId="1" fillId="5" borderId="2" xfId="0" applyNumberFormat="1" applyFont="1" applyFill="1" applyBorder="1" applyAlignment="1" applyProtection="1">
      <alignment wrapText="1"/>
    </xf>
    <xf numFmtId="1" fontId="22" fillId="0" borderId="15" xfId="0" applyNumberFormat="1" applyFont="1" applyFill="1" applyBorder="1" applyAlignment="1" applyProtection="1">
      <alignment horizontal="center" wrapText="1"/>
      <protection locked="0"/>
    </xf>
    <xf numFmtId="1" fontId="22" fillId="0" borderId="1" xfId="0" applyNumberFormat="1" applyFont="1" applyFill="1" applyBorder="1" applyAlignment="1" applyProtection="1">
      <alignment horizontal="center" wrapText="1"/>
      <protection locked="0"/>
    </xf>
    <xf numFmtId="1" fontId="22" fillId="3" borderId="39" xfId="0" applyNumberFormat="1" applyFont="1" applyFill="1" applyBorder="1" applyAlignment="1" applyProtection="1">
      <alignment horizontal="center" wrapText="1"/>
      <protection locked="0"/>
    </xf>
    <xf numFmtId="1" fontId="22" fillId="3" borderId="15" xfId="0" applyNumberFormat="1" applyFont="1" applyFill="1" applyBorder="1" applyAlignment="1" applyProtection="1">
      <alignment horizontal="center" wrapText="1"/>
      <protection locked="0"/>
    </xf>
    <xf numFmtId="1" fontId="22" fillId="3" borderId="1" xfId="0" applyNumberFormat="1" applyFont="1" applyFill="1" applyBorder="1" applyAlignment="1" applyProtection="1">
      <alignment horizontal="center" wrapText="1"/>
      <protection locked="0"/>
    </xf>
    <xf numFmtId="1" fontId="1" fillId="0" borderId="1" xfId="0" applyNumberFormat="1" applyFont="1" applyBorder="1" applyAlignment="1" applyProtection="1">
      <alignment horizontal="center" wrapText="1"/>
      <protection locked="0"/>
    </xf>
    <xf numFmtId="1" fontId="1" fillId="0" borderId="39" xfId="0" applyNumberFormat="1" applyFont="1" applyBorder="1" applyAlignment="1" applyProtection="1">
      <alignment horizontal="center" wrapText="1"/>
      <protection locked="0"/>
    </xf>
    <xf numFmtId="1" fontId="1" fillId="0" borderId="15" xfId="0" applyNumberFormat="1" applyFont="1" applyFill="1" applyBorder="1" applyAlignment="1" applyProtection="1">
      <alignment horizontal="center" wrapText="1"/>
      <protection locked="0"/>
    </xf>
    <xf numFmtId="1" fontId="1" fillId="3" borderId="39" xfId="0" applyNumberFormat="1" applyFont="1" applyFill="1" applyBorder="1" applyAlignment="1" applyProtection="1">
      <alignment horizontal="center" wrapText="1"/>
      <protection locked="0"/>
    </xf>
    <xf numFmtId="1" fontId="1" fillId="3" borderId="15" xfId="0" applyNumberFormat="1" applyFont="1" applyFill="1" applyBorder="1" applyAlignment="1" applyProtection="1">
      <alignment horizontal="center" wrapText="1"/>
      <protection locked="0"/>
    </xf>
    <xf numFmtId="1" fontId="1" fillId="3" borderId="1" xfId="0" applyNumberFormat="1" applyFont="1" applyFill="1" applyBorder="1" applyAlignment="1" applyProtection="1">
      <alignment horizontal="center" wrapText="1"/>
      <protection locked="0"/>
    </xf>
    <xf numFmtId="1" fontId="21" fillId="0" borderId="23" xfId="0" applyNumberFormat="1" applyFont="1" applyBorder="1" applyAlignment="1" applyProtection="1">
      <alignment horizontal="center" wrapText="1"/>
      <protection locked="0"/>
    </xf>
    <xf numFmtId="1" fontId="21" fillId="5" borderId="36" xfId="0" applyNumberFormat="1" applyFont="1" applyFill="1" applyBorder="1" applyAlignment="1" applyProtection="1">
      <alignment horizontal="center" wrapText="1"/>
    </xf>
    <xf numFmtId="1" fontId="22" fillId="0" borderId="22" xfId="0" applyNumberFormat="1" applyFont="1" applyBorder="1" applyAlignment="1" applyProtection="1">
      <alignment horizontal="center" wrapText="1"/>
      <protection locked="0"/>
    </xf>
    <xf numFmtId="1" fontId="22" fillId="0" borderId="23" xfId="0" applyNumberFormat="1" applyFont="1" applyBorder="1" applyAlignment="1" applyProtection="1">
      <alignment horizontal="center" wrapText="1"/>
      <protection locked="0"/>
    </xf>
    <xf numFmtId="1" fontId="22" fillId="0" borderId="36" xfId="0" applyNumberFormat="1" applyFont="1" applyBorder="1" applyAlignment="1" applyProtection="1">
      <alignment horizontal="center" wrapText="1"/>
      <protection locked="0"/>
    </xf>
    <xf numFmtId="1" fontId="1" fillId="5" borderId="22" xfId="0" applyNumberFormat="1" applyFont="1" applyFill="1" applyBorder="1" applyAlignment="1" applyProtection="1">
      <alignment horizontal="center" wrapText="1"/>
    </xf>
    <xf numFmtId="1" fontId="1" fillId="5" borderId="23" xfId="0" applyNumberFormat="1" applyFont="1" applyFill="1" applyBorder="1" applyAlignment="1" applyProtection="1">
      <alignment horizontal="center" wrapText="1"/>
    </xf>
    <xf numFmtId="1" fontId="1" fillId="5" borderId="23" xfId="0" applyNumberFormat="1" applyFont="1" applyFill="1" applyBorder="1" applyAlignment="1" applyProtection="1">
      <alignment wrapText="1"/>
    </xf>
    <xf numFmtId="1" fontId="1" fillId="5" borderId="64" xfId="0" applyNumberFormat="1" applyFont="1" applyFill="1" applyBorder="1" applyAlignment="1" applyProtection="1">
      <alignment wrapText="1"/>
    </xf>
    <xf numFmtId="0" fontId="15" fillId="2" borderId="45" xfId="0" applyFont="1" applyFill="1" applyBorder="1"/>
    <xf numFmtId="0" fontId="15" fillId="2" borderId="46" xfId="0" applyFont="1" applyFill="1" applyBorder="1" applyAlignment="1">
      <alignment horizontal="center"/>
    </xf>
    <xf numFmtId="0" fontId="15" fillId="2" borderId="47" xfId="0" applyFont="1" applyFill="1" applyBorder="1" applyAlignment="1">
      <alignment horizontal="center"/>
    </xf>
    <xf numFmtId="0" fontId="0" fillId="2" borderId="65" xfId="0" applyFill="1" applyBorder="1"/>
    <xf numFmtId="0" fontId="0" fillId="0" borderId="62" xfId="0" applyBorder="1" applyAlignment="1">
      <alignment horizontal="center"/>
    </xf>
    <xf numFmtId="164" fontId="0" fillId="0" borderId="66" xfId="0" applyNumberFormat="1" applyBorder="1" applyAlignment="1">
      <alignment horizontal="center"/>
    </xf>
    <xf numFmtId="0" fontId="0" fillId="2" borderId="15" xfId="0" applyFill="1" applyBorder="1"/>
    <xf numFmtId="0" fontId="0" fillId="0" borderId="1" xfId="0" applyBorder="1" applyAlignment="1">
      <alignment horizontal="center"/>
    </xf>
    <xf numFmtId="164" fontId="0" fillId="0" borderId="39" xfId="0" applyNumberFormat="1" applyBorder="1" applyAlignment="1">
      <alignment horizontal="center"/>
    </xf>
    <xf numFmtId="0" fontId="0" fillId="2" borderId="22" xfId="0" applyFill="1" applyBorder="1"/>
    <xf numFmtId="0" fontId="0" fillId="0" borderId="23" xfId="0" applyBorder="1" applyAlignment="1">
      <alignment horizontal="center"/>
    </xf>
    <xf numFmtId="164" fontId="0" fillId="0" borderId="36" xfId="0" applyNumberFormat="1" applyBorder="1" applyAlignment="1">
      <alignment horizontal="center"/>
    </xf>
    <xf numFmtId="3" fontId="2" fillId="5" borderId="50" xfId="0" applyNumberFormat="1" applyFont="1" applyFill="1" applyBorder="1" applyAlignment="1" applyProtection="1">
      <alignment horizontal="center" wrapText="1"/>
    </xf>
    <xf numFmtId="0" fontId="2" fillId="11" borderId="1" xfId="0" applyFont="1" applyFill="1" applyBorder="1" applyAlignment="1" applyProtection="1">
      <alignment wrapText="1"/>
      <protection locked="0"/>
    </xf>
    <xf numFmtId="0" fontId="22" fillId="11" borderId="1" xfId="0" applyFont="1" applyFill="1" applyBorder="1" applyAlignment="1" applyProtection="1">
      <alignment wrapText="1"/>
      <protection locked="0"/>
    </xf>
    <xf numFmtId="0" fontId="2" fillId="11" borderId="2" xfId="0" applyFont="1" applyFill="1" applyBorder="1" applyAlignment="1" applyProtection="1">
      <alignment wrapText="1"/>
      <protection locked="0"/>
    </xf>
    <xf numFmtId="0" fontId="34" fillId="0" borderId="0" xfId="0" applyFont="1" applyFill="1" applyBorder="1" applyProtection="1"/>
    <xf numFmtId="0" fontId="35" fillId="0" borderId="0" xfId="0" applyFont="1"/>
    <xf numFmtId="0" fontId="1" fillId="0" borderId="0" xfId="0" applyFont="1"/>
    <xf numFmtId="11" fontId="0" fillId="0" borderId="0" xfId="0" applyNumberFormat="1"/>
    <xf numFmtId="0" fontId="3" fillId="12" borderId="20" xfId="0" applyFont="1" applyFill="1" applyBorder="1" applyAlignment="1" applyProtection="1">
      <alignment horizontal="center" wrapText="1"/>
      <protection locked="0"/>
    </xf>
    <xf numFmtId="0" fontId="19" fillId="12" borderId="62" xfId="0" applyFont="1" applyFill="1" applyBorder="1" applyAlignment="1" applyProtection="1">
      <alignment horizontal="center" wrapText="1"/>
      <protection locked="0"/>
    </xf>
    <xf numFmtId="0" fontId="1" fillId="11" borderId="1" xfId="0" applyFont="1" applyFill="1" applyBorder="1" applyAlignment="1" applyProtection="1">
      <alignment wrapText="1"/>
      <protection locked="0"/>
    </xf>
    <xf numFmtId="0" fontId="1" fillId="0" borderId="0" xfId="0" applyFont="1" applyBorder="1" applyAlignment="1" applyProtection="1">
      <alignment wrapText="1"/>
      <protection locked="0"/>
    </xf>
    <xf numFmtId="0" fontId="3" fillId="0" borderId="67" xfId="0" applyFont="1" applyBorder="1" applyAlignment="1" applyProtection="1">
      <alignment horizontal="center" vertical="center"/>
    </xf>
    <xf numFmtId="164" fontId="2" fillId="0" borderId="0" xfId="0" applyNumberFormat="1" applyFont="1" applyBorder="1" applyAlignment="1" applyProtection="1">
      <alignment vertical="top"/>
    </xf>
    <xf numFmtId="164" fontId="2" fillId="0" borderId="37" xfId="0" applyNumberFormat="1" applyFont="1" applyBorder="1" applyAlignment="1" applyProtection="1">
      <alignment vertical="top"/>
    </xf>
    <xf numFmtId="164" fontId="2" fillId="0" borderId="68" xfId="0" applyNumberFormat="1" applyFont="1" applyBorder="1" applyAlignment="1" applyProtection="1">
      <alignment vertical="top"/>
    </xf>
    <xf numFmtId="0" fontId="2" fillId="0" borderId="0" xfId="0" applyFont="1" applyFill="1" applyBorder="1" applyProtection="1"/>
    <xf numFmtId="0" fontId="2" fillId="0" borderId="0" xfId="0" applyFont="1" applyBorder="1" applyProtection="1"/>
    <xf numFmtId="164" fontId="2" fillId="0" borderId="30" xfId="0" applyNumberFormat="1" applyFont="1" applyBorder="1" applyAlignment="1" applyProtection="1">
      <alignment vertical="top"/>
    </xf>
    <xf numFmtId="164" fontId="2" fillId="0" borderId="53" xfId="0" applyNumberFormat="1" applyFont="1" applyBorder="1" applyAlignment="1" applyProtection="1">
      <alignment vertical="top"/>
    </xf>
    <xf numFmtId="164" fontId="2" fillId="0" borderId="32" xfId="0" applyNumberFormat="1" applyFont="1" applyBorder="1" applyAlignment="1" applyProtection="1">
      <alignment vertical="top"/>
    </xf>
    <xf numFmtId="164" fontId="2" fillId="0" borderId="17" xfId="0" applyNumberFormat="1" applyFont="1" applyBorder="1" applyAlignment="1" applyProtection="1">
      <alignment vertical="top"/>
    </xf>
    <xf numFmtId="0" fontId="11" fillId="0" borderId="69" xfId="0" applyFont="1" applyBorder="1" applyAlignment="1" applyProtection="1">
      <alignment vertical="top"/>
    </xf>
    <xf numFmtId="0" fontId="2" fillId="0" borderId="1" xfId="0" applyFont="1" applyFill="1" applyBorder="1" applyAlignment="1">
      <alignment vertical="top" wrapText="1"/>
    </xf>
    <xf numFmtId="0" fontId="29" fillId="8" borderId="16" xfId="0" applyFont="1" applyFill="1" applyBorder="1" applyAlignment="1" applyProtection="1">
      <alignment vertical="top" wrapText="1"/>
    </xf>
    <xf numFmtId="0" fontId="29" fillId="8" borderId="56" xfId="0" applyFont="1" applyFill="1" applyBorder="1" applyAlignment="1" applyProtection="1">
      <alignment vertical="top" wrapText="1"/>
    </xf>
    <xf numFmtId="0" fontId="29" fillId="9" borderId="29" xfId="0" applyFont="1" applyFill="1" applyBorder="1" applyAlignment="1" applyProtection="1">
      <alignment vertical="top" wrapText="1"/>
    </xf>
    <xf numFmtId="0" fontId="0" fillId="0" borderId="70" xfId="0" applyBorder="1" applyAlignment="1">
      <alignment horizontal="left" vertical="center" wrapText="1"/>
    </xf>
    <xf numFmtId="0" fontId="0" fillId="0" borderId="71" xfId="0" applyBorder="1" applyAlignment="1">
      <alignment horizontal="left" vertical="center" wrapText="1"/>
    </xf>
    <xf numFmtId="0" fontId="0" fillId="0" borderId="72" xfId="0" applyBorder="1" applyAlignment="1">
      <alignment horizontal="left" vertical="center" wrapText="1"/>
    </xf>
    <xf numFmtId="0" fontId="0" fillId="0" borderId="25" xfId="0" applyBorder="1" applyAlignment="1">
      <alignment horizontal="left" vertical="center" wrapText="1"/>
    </xf>
    <xf numFmtId="0" fontId="0" fillId="0" borderId="0" xfId="0" applyBorder="1" applyAlignment="1">
      <alignment horizontal="left" vertical="center" wrapText="1"/>
    </xf>
    <xf numFmtId="0" fontId="0" fillId="0" borderId="73" xfId="0" applyBorder="1" applyAlignment="1">
      <alignment horizontal="left" vertical="center" wrapText="1"/>
    </xf>
    <xf numFmtId="0" fontId="0" fillId="0" borderId="63" xfId="0" applyBorder="1" applyAlignment="1">
      <alignment horizontal="left" vertical="center" wrapText="1"/>
    </xf>
    <xf numFmtId="0" fontId="0" fillId="0" borderId="74" xfId="0" applyBorder="1" applyAlignment="1">
      <alignment horizontal="left" vertical="center" wrapText="1"/>
    </xf>
    <xf numFmtId="0" fontId="0" fillId="0" borderId="75" xfId="0" applyBorder="1" applyAlignment="1">
      <alignment horizontal="left" vertical="center" wrapText="1"/>
    </xf>
    <xf numFmtId="0" fontId="31" fillId="0" borderId="0" xfId="0" applyFont="1" applyAlignment="1">
      <alignment horizontal="center"/>
    </xf>
    <xf numFmtId="0" fontId="0" fillId="2" borderId="21" xfId="0" applyFill="1" applyBorder="1" applyAlignment="1">
      <alignment horizontal="center"/>
    </xf>
    <xf numFmtId="0" fontId="0" fillId="2" borderId="76" xfId="0" applyFill="1" applyBorder="1" applyAlignment="1">
      <alignment horizontal="center"/>
    </xf>
    <xf numFmtId="0" fontId="0" fillId="2" borderId="77" xfId="0" applyFill="1" applyBorder="1" applyAlignment="1">
      <alignment horizontal="center"/>
    </xf>
    <xf numFmtId="0" fontId="0" fillId="2" borderId="0" xfId="0" applyFill="1" applyAlignment="1">
      <alignment horizontal="left"/>
    </xf>
    <xf numFmtId="0" fontId="12" fillId="5" borderId="27" xfId="0" applyFont="1" applyFill="1" applyBorder="1" applyAlignment="1" applyProtection="1">
      <alignment horizontal="center" vertical="center" wrapText="1"/>
    </xf>
    <xf numFmtId="0" fontId="12" fillId="5" borderId="78" xfId="0" applyFont="1" applyFill="1" applyBorder="1" applyAlignment="1" applyProtection="1">
      <alignment horizontal="center" vertical="center" wrapText="1"/>
    </xf>
    <xf numFmtId="0" fontId="12" fillId="5" borderId="28" xfId="0" applyFont="1" applyFill="1" applyBorder="1" applyAlignment="1" applyProtection="1">
      <alignment horizontal="center" vertical="center" wrapText="1"/>
    </xf>
    <xf numFmtId="0" fontId="12" fillId="5" borderId="79" xfId="0" applyFont="1" applyFill="1" applyBorder="1" applyAlignment="1" applyProtection="1">
      <alignment horizontal="center" vertical="center" wrapText="1"/>
    </xf>
    <xf numFmtId="0" fontId="12" fillId="5" borderId="67" xfId="0" applyFont="1" applyFill="1" applyBorder="1" applyAlignment="1" applyProtection="1">
      <alignment horizontal="center" vertical="center" wrapText="1"/>
    </xf>
    <xf numFmtId="0" fontId="12" fillId="5" borderId="80" xfId="0" applyFont="1" applyFill="1" applyBorder="1" applyAlignment="1" applyProtection="1">
      <alignment horizontal="center" vertical="center" wrapText="1"/>
    </xf>
    <xf numFmtId="0" fontId="15" fillId="6" borderId="21" xfId="0" applyFont="1" applyFill="1" applyBorder="1" applyAlignment="1" applyProtection="1">
      <alignment horizontal="center" vertical="center"/>
    </xf>
    <xf numFmtId="0" fontId="15" fillId="6" borderId="76" xfId="0" applyFont="1" applyFill="1" applyBorder="1" applyAlignment="1" applyProtection="1">
      <alignment horizontal="center" vertical="center"/>
    </xf>
    <xf numFmtId="0" fontId="15" fillId="6" borderId="77" xfId="0" applyFont="1" applyFill="1" applyBorder="1" applyAlignment="1" applyProtection="1">
      <alignment horizontal="center" vertical="center"/>
    </xf>
    <xf numFmtId="0" fontId="0" fillId="3" borderId="3" xfId="0" applyFill="1" applyBorder="1" applyAlignment="1">
      <alignment horizontal="center" vertical="center" textRotation="90" shrinkToFit="1"/>
    </xf>
    <xf numFmtId="0" fontId="0" fillId="3" borderId="11" xfId="0" applyFill="1" applyBorder="1" applyAlignment="1">
      <alignment horizontal="center" vertical="center" textRotation="90" shrinkToFit="1"/>
    </xf>
    <xf numFmtId="0" fontId="0" fillId="3" borderId="14" xfId="0" applyFill="1" applyBorder="1" applyAlignment="1">
      <alignment horizontal="center" vertical="center" textRotation="90" shrinkToFit="1"/>
    </xf>
    <xf numFmtId="1" fontId="22" fillId="5" borderId="23" xfId="0" applyNumberFormat="1" applyFont="1" applyFill="1" applyBorder="1" applyAlignment="1" applyProtection="1">
      <alignment horizontal="center" wrapText="1"/>
    </xf>
    <xf numFmtId="1" fontId="22" fillId="5" borderId="36" xfId="0" applyNumberFormat="1" applyFont="1" applyFill="1" applyBorder="1" applyAlignment="1" applyProtection="1">
      <alignment horizontal="center" wrapText="1"/>
    </xf>
  </cellXfs>
  <cellStyles count="2">
    <cellStyle name="Normal" xfId="0" builtinId="0"/>
    <cellStyle name="Percent" xfId="1" builtinId="5"/>
  </cellStyles>
  <dxfs count="6"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50"/>
      </font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18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externalLink" Target="externalLinks/externalLink1.xml"/><Relationship Id="rId1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customXml" Target="../customXml/item3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t>Number of errors, showing total and average cost banding</a:t>
            </a:r>
          </a:p>
        </c:rich>
      </c:tx>
      <c:layout>
        <c:manualLayout>
          <c:xMode val="edge"/>
          <c:yMode val="edge"/>
          <c:x val="0.22924437419300281"/>
          <c:y val="3.3591733236735234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8.9219438820766078E-2"/>
          <c:y val="0.12727866643788172"/>
          <c:w val="0.89839018257021397"/>
          <c:h val="0.6134975500943739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KPI!$D$2</c:f>
              <c:strCache>
                <c:ptCount val="1"/>
                <c:pt idx="0">
                  <c:v>No. of errors</c:v>
                </c:pt>
              </c:strCache>
            </c:strRef>
          </c:tx>
          <c:spPr>
            <a:solidFill>
              <a:srgbClr val="3366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dLbls>
            <c:spPr>
              <a:noFill/>
              <a:ln w="25400">
                <a:noFill/>
              </a:ln>
            </c:spPr>
            <c:txPr>
              <a:bodyPr rot="-5400000" vert="horz"/>
              <a:lstStyle/>
              <a:p>
                <a:pPr algn="ctr">
                  <a:defRPr sz="800" b="1" i="0" u="none" strike="noStrike" baseline="0">
                    <a:solidFill>
                      <a:srgbClr val="3366FF"/>
                    </a:solidFill>
                    <a:latin typeface="Arial"/>
                    <a:ea typeface="Arial"/>
                    <a:cs typeface="Arial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multiLvlStrRef>
              <c:f>KPI!$B$3:$C$13</c:f>
              <c:multiLvlStrCache>
                <c:ptCount val="11"/>
                <c:lvl>
                  <c:pt idx="0">
                    <c:v>£100 or More</c:v>
                  </c:pt>
                  <c:pt idx="1">
                    <c:v>£75 - £99.99</c:v>
                  </c:pt>
                  <c:pt idx="2">
                    <c:v>£50 - £74.99</c:v>
                  </c:pt>
                  <c:pt idx="3">
                    <c:v>£25 - £49.99</c:v>
                  </c:pt>
                  <c:pt idx="4">
                    <c:v>1p - £24.99</c:v>
                  </c:pt>
                  <c:pt idx="5">
                    <c:v>Errors with no financial impact</c:v>
                  </c:pt>
                  <c:pt idx="6">
                    <c:v>1p - £24.99</c:v>
                  </c:pt>
                  <c:pt idx="7">
                    <c:v>£25 - £49.99</c:v>
                  </c:pt>
                  <c:pt idx="8">
                    <c:v>£50 - £74.99</c:v>
                  </c:pt>
                  <c:pt idx="9">
                    <c:v>£75 - £99.99</c:v>
                  </c:pt>
                  <c:pt idx="10">
                    <c:v>£100 or More</c:v>
                  </c:pt>
                </c:lvl>
                <c:lvl>
                  <c:pt idx="0">
                    <c:v>Overpayment</c:v>
                  </c:pt>
                  <c:pt idx="6">
                    <c:v>Underpayment</c:v>
                  </c:pt>
                </c:lvl>
              </c:multiLvlStrCache>
            </c:multiLvlStrRef>
          </c:cat>
          <c:val>
            <c:numRef>
              <c:f>KPI!$D$3:$D$13</c:f>
              <c:numCache>
                <c:formatCode>General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</c:numCache>
            </c:numRef>
          </c:val>
        </c:ser>
        <c:ser>
          <c:idx val="1"/>
          <c:order val="1"/>
          <c:tx>
            <c:strRef>
              <c:f>KPI!$E$2</c:f>
              <c:strCache>
                <c:ptCount val="1"/>
                <c:pt idx="0">
                  <c:v>Value of error</c:v>
                </c:pt>
              </c:strCache>
            </c:strRef>
          </c:tx>
          <c:spPr>
            <a:solidFill>
              <a:srgbClr val="FF000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dLbls>
            <c:spPr>
              <a:noFill/>
              <a:ln w="25400">
                <a:noFill/>
              </a:ln>
            </c:spPr>
            <c:txPr>
              <a:bodyPr rot="-5400000" vert="horz"/>
              <a:lstStyle/>
              <a:p>
                <a:pPr algn="ctr">
                  <a:defRPr sz="800" b="1" i="0" u="none" strike="noStrike" baseline="0">
                    <a:solidFill>
                      <a:srgbClr val="FF0000"/>
                    </a:solidFill>
                    <a:latin typeface="Arial"/>
                    <a:ea typeface="Arial"/>
                    <a:cs typeface="Arial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multiLvlStrRef>
              <c:f>KPI!$B$3:$C$13</c:f>
              <c:multiLvlStrCache>
                <c:ptCount val="11"/>
                <c:lvl>
                  <c:pt idx="0">
                    <c:v>£100 or More</c:v>
                  </c:pt>
                  <c:pt idx="1">
                    <c:v>£75 - £99.99</c:v>
                  </c:pt>
                  <c:pt idx="2">
                    <c:v>£50 - £74.99</c:v>
                  </c:pt>
                  <c:pt idx="3">
                    <c:v>£25 - £49.99</c:v>
                  </c:pt>
                  <c:pt idx="4">
                    <c:v>1p - £24.99</c:v>
                  </c:pt>
                  <c:pt idx="5">
                    <c:v>Errors with no financial impact</c:v>
                  </c:pt>
                  <c:pt idx="6">
                    <c:v>1p - £24.99</c:v>
                  </c:pt>
                  <c:pt idx="7">
                    <c:v>£25 - £49.99</c:v>
                  </c:pt>
                  <c:pt idx="8">
                    <c:v>£50 - £74.99</c:v>
                  </c:pt>
                  <c:pt idx="9">
                    <c:v>£75 - £99.99</c:v>
                  </c:pt>
                  <c:pt idx="10">
                    <c:v>£100 or More</c:v>
                  </c:pt>
                </c:lvl>
                <c:lvl>
                  <c:pt idx="0">
                    <c:v>Overpayment</c:v>
                  </c:pt>
                  <c:pt idx="6">
                    <c:v>Underpayment</c:v>
                  </c:pt>
                </c:lvl>
              </c:multiLvlStrCache>
            </c:multiLvlStrRef>
          </c:cat>
          <c:val>
            <c:numRef>
              <c:f>KPI!$E$3:$E$13</c:f>
              <c:numCache>
                <c:formatCode>"£"#,##0.00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</c:numCache>
            </c:numRef>
          </c:val>
        </c:ser>
        <c:ser>
          <c:idx val="2"/>
          <c:order val="2"/>
          <c:tx>
            <c:strRef>
              <c:f>KPI!$F$2</c:f>
              <c:strCache>
                <c:ptCount val="1"/>
                <c:pt idx="0">
                  <c:v>Average value of error</c:v>
                </c:pt>
              </c:strCache>
            </c:strRef>
          </c:tx>
          <c:spPr>
            <a:solidFill>
              <a:srgbClr val="FFCC0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dLbls>
            <c:spPr>
              <a:noFill/>
              <a:ln w="25400">
                <a:noFill/>
              </a:ln>
            </c:spPr>
            <c:txPr>
              <a:bodyPr rot="-5400000" vert="horz"/>
              <a:lstStyle/>
              <a:p>
                <a:pPr algn="ctr">
                  <a:defRPr sz="800" b="1" i="0" u="none" strike="noStrike" baseline="0">
                    <a:solidFill>
                      <a:srgbClr val="FF9900"/>
                    </a:solidFill>
                    <a:latin typeface="Arial"/>
                    <a:ea typeface="Arial"/>
                    <a:cs typeface="Arial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multiLvlStrRef>
              <c:f>KPI!$B$3:$C$13</c:f>
              <c:multiLvlStrCache>
                <c:ptCount val="11"/>
                <c:lvl>
                  <c:pt idx="0">
                    <c:v>£100 or More</c:v>
                  </c:pt>
                  <c:pt idx="1">
                    <c:v>£75 - £99.99</c:v>
                  </c:pt>
                  <c:pt idx="2">
                    <c:v>£50 - £74.99</c:v>
                  </c:pt>
                  <c:pt idx="3">
                    <c:v>£25 - £49.99</c:v>
                  </c:pt>
                  <c:pt idx="4">
                    <c:v>1p - £24.99</c:v>
                  </c:pt>
                  <c:pt idx="5">
                    <c:v>Errors with no financial impact</c:v>
                  </c:pt>
                  <c:pt idx="6">
                    <c:v>1p - £24.99</c:v>
                  </c:pt>
                  <c:pt idx="7">
                    <c:v>£25 - £49.99</c:v>
                  </c:pt>
                  <c:pt idx="8">
                    <c:v>£50 - £74.99</c:v>
                  </c:pt>
                  <c:pt idx="9">
                    <c:v>£75 - £99.99</c:v>
                  </c:pt>
                  <c:pt idx="10">
                    <c:v>£100 or More</c:v>
                  </c:pt>
                </c:lvl>
                <c:lvl>
                  <c:pt idx="0">
                    <c:v>Overpayment</c:v>
                  </c:pt>
                  <c:pt idx="6">
                    <c:v>Underpayment</c:v>
                  </c:pt>
                </c:lvl>
              </c:multiLvlStrCache>
            </c:multiLvlStrRef>
          </c:cat>
          <c:val>
            <c:numRef>
              <c:f>KPI!$F$3:$F$13</c:f>
              <c:numCache>
                <c:formatCode>"£"#,##0.00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40660480"/>
        <c:axId val="112193472"/>
      </c:barChart>
      <c:catAx>
        <c:axId val="2406604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12193472"/>
        <c:crosses val="autoZero"/>
        <c:auto val="1"/>
        <c:lblAlgn val="ctr"/>
        <c:lblOffset val="0"/>
        <c:tickLblSkip val="1"/>
        <c:tickMarkSkip val="1"/>
        <c:noMultiLvlLbl val="0"/>
      </c:catAx>
      <c:valAx>
        <c:axId val="112193472"/>
        <c:scaling>
          <c:orientation val="minMax"/>
        </c:scaling>
        <c:delete val="0"/>
        <c:axPos val="l"/>
        <c:majorGridlines>
          <c:spPr>
            <a:ln w="3175">
              <a:solidFill>
                <a:srgbClr val="969696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1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GB" sz="1000" b="1" i="0" u="none" strike="noStrike" baseline="0">
                    <a:solidFill>
                      <a:srgbClr val="3366FF"/>
                    </a:solidFill>
                    <a:latin typeface="Arial"/>
                    <a:cs typeface="Arial"/>
                  </a:rPr>
                  <a:t>Frequency</a:t>
                </a:r>
                <a:r>
                  <a:rPr lang="en-GB" sz="10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 / </a:t>
                </a:r>
                <a:r>
                  <a:rPr lang="en-GB" sz="1000" b="1" i="0" u="none" strike="noStrike" baseline="0">
                    <a:solidFill>
                      <a:srgbClr val="FF0000"/>
                    </a:solidFill>
                    <a:latin typeface="Arial"/>
                    <a:cs typeface="Arial"/>
                  </a:rPr>
                  <a:t>Amount</a:t>
                </a:r>
                <a:r>
                  <a:rPr lang="en-GB" sz="1000" b="1" i="0" u="none" strike="noStrike" baseline="0">
                    <a:solidFill>
                      <a:srgbClr val="FF00FF"/>
                    </a:solidFill>
                    <a:latin typeface="Arial"/>
                    <a:cs typeface="Arial"/>
                  </a:rPr>
                  <a:t> </a:t>
                </a:r>
                <a:r>
                  <a:rPr lang="en-GB" sz="10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/ </a:t>
                </a:r>
                <a:r>
                  <a:rPr lang="en-GB" sz="1000" b="1" i="0" u="none" strike="noStrike" baseline="0">
                    <a:solidFill>
                      <a:srgbClr val="FFCC00"/>
                    </a:solidFill>
                    <a:latin typeface="Arial"/>
                    <a:cs typeface="Arial"/>
                  </a:rPr>
                  <a:t>Average</a:t>
                </a:r>
              </a:p>
            </c:rich>
          </c:tx>
          <c:layout>
            <c:manualLayout>
              <c:xMode val="edge"/>
              <c:yMode val="edge"/>
              <c:x val="6.1957868649318466E-3"/>
              <c:y val="6.0532687651331719E-2"/>
            </c:manualLayout>
          </c:layout>
          <c:overlay val="0"/>
          <c:spPr>
            <a:noFill/>
            <a:ln w="25400">
              <a:noFill/>
            </a:ln>
          </c:spPr>
        </c:title>
        <c:numFmt formatCode="#,##0.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40660480"/>
        <c:crosses val="autoZero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b"/>
      <c:layout>
        <c:manualLayout>
          <c:xMode val="edge"/>
          <c:yMode val="edge"/>
          <c:wMode val="edge"/>
          <c:hMode val="edge"/>
          <c:x val="7.5588599752168528E-2"/>
          <c:y val="0.94430992736077479"/>
          <c:w val="0.98760842627013634"/>
          <c:h val="0.99273607748184012"/>
        </c:manualLayout>
      </c:layout>
      <c:overlay val="0"/>
      <c:spPr>
        <a:solidFill>
          <a:srgbClr val="FFFFFF"/>
        </a:solidFill>
        <a:ln w="25400">
          <a:noFill/>
        </a:ln>
      </c:spPr>
      <c:txPr>
        <a:bodyPr/>
        <a:lstStyle/>
        <a:p>
          <a:pPr>
            <a:defRPr sz="595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2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011" r="0.75000000000000011" t="1" header="0.5" footer="0.5"/>
    <c:pageSetup paperSize="9" orientation="landscape"/>
  </c:printSettings>
</c:chartSpace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304800</xdr:colOff>
      <xdr:row>2</xdr:row>
      <xdr:rowOff>114300</xdr:rowOff>
    </xdr:from>
    <xdr:to>
      <xdr:col>3</xdr:col>
      <xdr:colOff>0</xdr:colOff>
      <xdr:row>4</xdr:row>
      <xdr:rowOff>66675</xdr:rowOff>
    </xdr:to>
    <xdr:sp macro="[0]!GetFolder" textlink="">
      <xdr:nvSpPr>
        <xdr:cNvPr id="6145" name="Rectangle 1"/>
        <xdr:cNvSpPr>
          <a:spLocks noChangeArrowheads="1"/>
        </xdr:cNvSpPr>
      </xdr:nvSpPr>
      <xdr:spPr bwMode="auto">
        <a:xfrm>
          <a:off x="304800" y="438150"/>
          <a:ext cx="1438275" cy="276225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 w="31750" cmpd="thickThin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71842" dir="2700000" algn="ctr" rotWithShape="0">
            <a:srgbClr val="808080">
              <a:alpha val="50000"/>
            </a:srgbClr>
          </a:outerShdw>
        </a:effec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en-GB" sz="1000" b="0" i="0" u="none" strike="noStrike" baseline="0">
              <a:solidFill>
                <a:srgbClr val="000000"/>
              </a:solidFill>
              <a:latin typeface="Arial"/>
              <a:cs typeface="Arial"/>
            </a:rPr>
            <a:t>Select source location</a:t>
          </a:r>
        </a:p>
      </xdr:txBody>
    </xdr:sp>
    <xdr:clientData/>
  </xdr:twoCellAnchor>
  <xdr:twoCellAnchor>
    <xdr:from>
      <xdr:col>0</xdr:col>
      <xdr:colOff>295275</xdr:colOff>
      <xdr:row>10</xdr:row>
      <xdr:rowOff>104775</xdr:rowOff>
    </xdr:from>
    <xdr:to>
      <xdr:col>2</xdr:col>
      <xdr:colOff>571500</xdr:colOff>
      <xdr:row>12</xdr:row>
      <xdr:rowOff>66675</xdr:rowOff>
    </xdr:to>
    <xdr:sp macro="[0]!ImportPARTFiles" textlink="">
      <xdr:nvSpPr>
        <xdr:cNvPr id="6146" name="Rectangle 2"/>
        <xdr:cNvSpPr>
          <a:spLocks noChangeArrowheads="1"/>
        </xdr:cNvSpPr>
      </xdr:nvSpPr>
      <xdr:spPr bwMode="auto">
        <a:xfrm>
          <a:off x="295275" y="1743075"/>
          <a:ext cx="1438275" cy="2857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 w="31750" cmpd="thickThin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71842" dir="2700000" algn="ctr" rotWithShape="0">
            <a:srgbClr val="808080">
              <a:alpha val="50000"/>
            </a:srgbClr>
          </a:outerShdw>
        </a:effec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en-GB" sz="1000" b="0" i="0" u="none" strike="noStrike" baseline="0">
              <a:solidFill>
                <a:srgbClr val="000000"/>
              </a:solidFill>
              <a:latin typeface="Arial"/>
              <a:cs typeface="Arial"/>
            </a:rPr>
            <a:t>Import data from sheets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19</xdr:row>
      <xdr:rowOff>0</xdr:rowOff>
    </xdr:from>
    <xdr:to>
      <xdr:col>5</xdr:col>
      <xdr:colOff>0</xdr:colOff>
      <xdr:row>20</xdr:row>
      <xdr:rowOff>0</xdr:rowOff>
    </xdr:to>
    <xdr:sp macro="" textlink="">
      <xdr:nvSpPr>
        <xdr:cNvPr id="2477" name="Rectangle 5"/>
        <xdr:cNvSpPr>
          <a:spLocks noChangeArrowheads="1"/>
        </xdr:cNvSpPr>
      </xdr:nvSpPr>
      <xdr:spPr bwMode="auto">
        <a:xfrm>
          <a:off x="238125" y="3619500"/>
          <a:ext cx="6477000" cy="190500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1</xdr:col>
      <xdr:colOff>0</xdr:colOff>
      <xdr:row>19</xdr:row>
      <xdr:rowOff>0</xdr:rowOff>
    </xdr:from>
    <xdr:to>
      <xdr:col>5</xdr:col>
      <xdr:colOff>0</xdr:colOff>
      <xdr:row>20</xdr:row>
      <xdr:rowOff>0</xdr:rowOff>
    </xdr:to>
    <xdr:sp macro="" textlink="">
      <xdr:nvSpPr>
        <xdr:cNvPr id="2478" name="Rectangle 7"/>
        <xdr:cNvSpPr>
          <a:spLocks noChangeArrowheads="1"/>
        </xdr:cNvSpPr>
      </xdr:nvSpPr>
      <xdr:spPr bwMode="auto">
        <a:xfrm>
          <a:off x="238125" y="3619500"/>
          <a:ext cx="6477000" cy="190500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1</xdr:col>
      <xdr:colOff>0</xdr:colOff>
      <xdr:row>19</xdr:row>
      <xdr:rowOff>0</xdr:rowOff>
    </xdr:from>
    <xdr:to>
      <xdr:col>5</xdr:col>
      <xdr:colOff>0</xdr:colOff>
      <xdr:row>20</xdr:row>
      <xdr:rowOff>0</xdr:rowOff>
    </xdr:to>
    <xdr:sp macro="" textlink="">
      <xdr:nvSpPr>
        <xdr:cNvPr id="2479" name="Rectangle 8"/>
        <xdr:cNvSpPr>
          <a:spLocks noChangeArrowheads="1"/>
        </xdr:cNvSpPr>
      </xdr:nvSpPr>
      <xdr:spPr bwMode="auto">
        <a:xfrm>
          <a:off x="238125" y="3619500"/>
          <a:ext cx="6477000" cy="190500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1</xdr:col>
      <xdr:colOff>0</xdr:colOff>
      <xdr:row>19</xdr:row>
      <xdr:rowOff>0</xdr:rowOff>
    </xdr:from>
    <xdr:to>
      <xdr:col>5</xdr:col>
      <xdr:colOff>0</xdr:colOff>
      <xdr:row>20</xdr:row>
      <xdr:rowOff>0</xdr:rowOff>
    </xdr:to>
    <xdr:sp macro="" textlink="">
      <xdr:nvSpPr>
        <xdr:cNvPr id="2480" name="Rectangle 9"/>
        <xdr:cNvSpPr>
          <a:spLocks noChangeArrowheads="1"/>
        </xdr:cNvSpPr>
      </xdr:nvSpPr>
      <xdr:spPr bwMode="auto">
        <a:xfrm>
          <a:off x="238125" y="3619500"/>
          <a:ext cx="6477000" cy="190500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95250</xdr:colOff>
      <xdr:row>16</xdr:row>
      <xdr:rowOff>123825</xdr:rowOff>
    </xdr:from>
    <xdr:to>
      <xdr:col>6</xdr:col>
      <xdr:colOff>9525</xdr:colOff>
      <xdr:row>41</xdr:row>
      <xdr:rowOff>9525</xdr:rowOff>
    </xdr:to>
    <xdr:graphicFrame macro="">
      <xdr:nvGraphicFramePr>
        <xdr:cNvPr id="4204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Pharm\Pharmaceutical%20Analysis\Annual%20Sample\Annual%20Sample%20Reports%202010\CIP%20Monthly%20error%20log%20Mar%2010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ists"/>
      <sheetName val="Sheet1"/>
      <sheetName val="Sheet2"/>
      <sheetName val="data entry errors"/>
      <sheetName val="Schedule"/>
      <sheetName val="account summary"/>
      <sheetName val="root cause"/>
      <sheetName val="error categories"/>
      <sheetName val="KPI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E55"/>
  <sheetViews>
    <sheetView workbookViewId="0">
      <selection activeCell="A46" sqref="A46"/>
    </sheetView>
  </sheetViews>
  <sheetFormatPr defaultRowHeight="12" x14ac:dyDescent="0.2"/>
  <cols>
    <col min="1" max="1" width="51.28515625" style="135" bestFit="1" customWidth="1"/>
    <col min="2" max="3" width="15.42578125" style="3" customWidth="1"/>
    <col min="4" max="4" width="25.140625" style="3" customWidth="1"/>
    <col min="5" max="5" width="22.28515625" style="3" bestFit="1" customWidth="1"/>
    <col min="6" max="16384" width="9.140625" style="3"/>
  </cols>
  <sheetData>
    <row r="1" spans="1:5" x14ac:dyDescent="0.2">
      <c r="A1" s="132" t="s">
        <v>66</v>
      </c>
      <c r="B1" s="2" t="s">
        <v>10</v>
      </c>
      <c r="C1" s="2" t="s">
        <v>101</v>
      </c>
      <c r="D1" s="2" t="s">
        <v>62</v>
      </c>
      <c r="E1" s="363" t="s">
        <v>266</v>
      </c>
    </row>
    <row r="2" spans="1:5" x14ac:dyDescent="0.2">
      <c r="A2" s="20" t="s">
        <v>50</v>
      </c>
      <c r="B2" s="21" t="s">
        <v>11</v>
      </c>
      <c r="C2" s="21" t="s">
        <v>127</v>
      </c>
      <c r="D2" s="8" t="s">
        <v>63</v>
      </c>
      <c r="E2" s="364" t="s">
        <v>267</v>
      </c>
    </row>
    <row r="3" spans="1:5" x14ac:dyDescent="0.2">
      <c r="A3" s="133" t="s">
        <v>245</v>
      </c>
      <c r="B3" s="21" t="s">
        <v>12</v>
      </c>
      <c r="C3" s="21" t="s">
        <v>129</v>
      </c>
      <c r="D3" s="8" t="s">
        <v>64</v>
      </c>
      <c r="E3" s="364" t="s">
        <v>270</v>
      </c>
    </row>
    <row r="4" spans="1:5" x14ac:dyDescent="0.2">
      <c r="A4" s="133" t="s">
        <v>3</v>
      </c>
      <c r="B4" s="22" t="s">
        <v>13</v>
      </c>
      <c r="C4" s="22" t="s">
        <v>128</v>
      </c>
      <c r="D4" s="4" t="s">
        <v>34</v>
      </c>
      <c r="E4" s="364" t="s">
        <v>271</v>
      </c>
    </row>
    <row r="5" spans="1:5" x14ac:dyDescent="0.2">
      <c r="A5" s="20" t="s">
        <v>231</v>
      </c>
      <c r="B5" s="23"/>
      <c r="C5" s="23" t="s">
        <v>81</v>
      </c>
      <c r="D5" s="3" t="s">
        <v>14</v>
      </c>
      <c r="E5" s="364" t="s">
        <v>272</v>
      </c>
    </row>
    <row r="6" spans="1:5" x14ac:dyDescent="0.2">
      <c r="A6" s="20" t="s">
        <v>20</v>
      </c>
      <c r="B6" s="23"/>
      <c r="C6" s="23"/>
      <c r="D6" s="3" t="s">
        <v>269</v>
      </c>
      <c r="E6" s="364" t="s">
        <v>273</v>
      </c>
    </row>
    <row r="7" spans="1:5" x14ac:dyDescent="0.2">
      <c r="A7" s="20" t="s">
        <v>232</v>
      </c>
      <c r="B7" s="22"/>
      <c r="C7" s="22"/>
    </row>
    <row r="8" spans="1:5" x14ac:dyDescent="0.2">
      <c r="A8" s="20" t="s">
        <v>233</v>
      </c>
      <c r="B8" s="22"/>
      <c r="C8" s="22"/>
    </row>
    <row r="9" spans="1:5" x14ac:dyDescent="0.2">
      <c r="A9" s="20" t="s">
        <v>234</v>
      </c>
      <c r="B9" s="22"/>
      <c r="C9" s="22"/>
    </row>
    <row r="10" spans="1:5" x14ac:dyDescent="0.2">
      <c r="A10" s="20" t="s">
        <v>235</v>
      </c>
      <c r="B10" s="22"/>
      <c r="C10" s="22"/>
      <c r="D10" s="5"/>
    </row>
    <row r="11" spans="1:5" x14ac:dyDescent="0.2">
      <c r="A11" s="20" t="s">
        <v>236</v>
      </c>
      <c r="B11" s="22"/>
      <c r="C11" s="22"/>
      <c r="D11" s="5"/>
    </row>
    <row r="12" spans="1:5" x14ac:dyDescent="0.2">
      <c r="A12" s="20" t="s">
        <v>130</v>
      </c>
      <c r="B12" s="22"/>
      <c r="C12" s="22"/>
    </row>
    <row r="13" spans="1:5" x14ac:dyDescent="0.2">
      <c r="A13" s="20" t="s">
        <v>237</v>
      </c>
      <c r="B13" s="22"/>
      <c r="C13" s="22"/>
    </row>
    <row r="14" spans="1:5" x14ac:dyDescent="0.2">
      <c r="A14" s="20" t="s">
        <v>4</v>
      </c>
      <c r="B14" s="22"/>
      <c r="C14" s="22"/>
    </row>
    <row r="15" spans="1:5" ht="22.5" x14ac:dyDescent="0.2">
      <c r="A15" s="445" t="s">
        <v>66355</v>
      </c>
      <c r="B15" s="22"/>
      <c r="C15" s="22"/>
    </row>
    <row r="16" spans="1:5" x14ac:dyDescent="0.2">
      <c r="A16" s="20" t="s">
        <v>238</v>
      </c>
      <c r="B16" s="22"/>
      <c r="C16" s="22"/>
    </row>
    <row r="17" spans="1:4" x14ac:dyDescent="0.2">
      <c r="A17" s="20" t="s">
        <v>241</v>
      </c>
      <c r="B17" s="22"/>
      <c r="C17" s="22"/>
    </row>
    <row r="18" spans="1:4" x14ac:dyDescent="0.2">
      <c r="A18" s="20" t="s">
        <v>131</v>
      </c>
      <c r="B18" s="22"/>
      <c r="C18" s="22"/>
    </row>
    <row r="19" spans="1:4" x14ac:dyDescent="0.2">
      <c r="A19" s="20" t="s">
        <v>132</v>
      </c>
      <c r="B19" s="22"/>
      <c r="C19" s="22"/>
    </row>
    <row r="20" spans="1:4" x14ac:dyDescent="0.2">
      <c r="A20" s="20" t="s">
        <v>133</v>
      </c>
      <c r="B20" s="22"/>
      <c r="C20" s="22"/>
      <c r="D20" s="6"/>
    </row>
    <row r="21" spans="1:4" x14ac:dyDescent="0.2">
      <c r="A21" s="20" t="s">
        <v>134</v>
      </c>
      <c r="B21" s="22"/>
      <c r="C21" s="22"/>
    </row>
    <row r="22" spans="1:4" x14ac:dyDescent="0.2">
      <c r="A22" s="20" t="s">
        <v>135</v>
      </c>
      <c r="B22" s="22"/>
      <c r="C22" s="22"/>
    </row>
    <row r="23" spans="1:4" x14ac:dyDescent="0.2">
      <c r="A23" s="20" t="s">
        <v>239</v>
      </c>
      <c r="B23" s="22"/>
      <c r="C23" s="22"/>
    </row>
    <row r="24" spans="1:4" x14ac:dyDescent="0.2">
      <c r="A24" s="445" t="s">
        <v>66354</v>
      </c>
      <c r="B24" s="22"/>
      <c r="C24" s="22"/>
    </row>
    <row r="25" spans="1:4" x14ac:dyDescent="0.2">
      <c r="A25" s="20" t="s">
        <v>240</v>
      </c>
      <c r="B25" s="22"/>
      <c r="C25" s="22"/>
    </row>
    <row r="26" spans="1:4" x14ac:dyDescent="0.2">
      <c r="A26" s="20" t="s">
        <v>136</v>
      </c>
      <c r="B26" s="22"/>
      <c r="C26" s="22"/>
    </row>
    <row r="27" spans="1:4" x14ac:dyDescent="0.2">
      <c r="A27" s="20" t="s">
        <v>137</v>
      </c>
      <c r="B27" s="22"/>
      <c r="C27" s="22"/>
    </row>
    <row r="28" spans="1:4" x14ac:dyDescent="0.2">
      <c r="A28" s="20" t="s">
        <v>138</v>
      </c>
      <c r="B28" s="22"/>
      <c r="C28" s="22"/>
    </row>
    <row r="29" spans="1:4" x14ac:dyDescent="0.2">
      <c r="A29" s="20" t="s">
        <v>139</v>
      </c>
      <c r="B29" s="22"/>
      <c r="C29" s="22"/>
    </row>
    <row r="30" spans="1:4" x14ac:dyDescent="0.2">
      <c r="A30" s="20" t="s">
        <v>140</v>
      </c>
      <c r="B30" s="22"/>
      <c r="C30" s="22"/>
      <c r="D30" s="4"/>
    </row>
    <row r="31" spans="1:4" x14ac:dyDescent="0.2">
      <c r="A31" s="20" t="s">
        <v>141</v>
      </c>
      <c r="B31" s="22"/>
      <c r="C31" s="22"/>
      <c r="D31" s="4"/>
    </row>
    <row r="32" spans="1:4" x14ac:dyDescent="0.2">
      <c r="A32" s="20" t="s">
        <v>5</v>
      </c>
      <c r="B32" s="22"/>
      <c r="C32" s="22"/>
    </row>
    <row r="33" spans="1:4" x14ac:dyDescent="0.2">
      <c r="A33" s="20" t="s">
        <v>6</v>
      </c>
      <c r="B33" s="22"/>
      <c r="C33" s="22"/>
    </row>
    <row r="34" spans="1:4" x14ac:dyDescent="0.2">
      <c r="A34" s="20" t="s">
        <v>142</v>
      </c>
      <c r="B34" s="22"/>
      <c r="C34" s="22"/>
    </row>
    <row r="35" spans="1:4" x14ac:dyDescent="0.2">
      <c r="A35" s="20" t="s">
        <v>143</v>
      </c>
      <c r="B35" s="22"/>
      <c r="C35" s="22"/>
    </row>
    <row r="36" spans="1:4" x14ac:dyDescent="0.2">
      <c r="A36" s="20" t="s">
        <v>242</v>
      </c>
      <c r="B36" s="22"/>
      <c r="C36" s="22"/>
    </row>
    <row r="37" spans="1:4" x14ac:dyDescent="0.2">
      <c r="A37" s="20" t="s">
        <v>243</v>
      </c>
      <c r="B37" s="22"/>
      <c r="C37" s="22"/>
      <c r="D37" s="5"/>
    </row>
    <row r="38" spans="1:4" x14ac:dyDescent="0.2">
      <c r="A38" s="20" t="s">
        <v>144</v>
      </c>
      <c r="B38" s="22"/>
      <c r="C38" s="22"/>
      <c r="D38" s="5"/>
    </row>
    <row r="39" spans="1:4" x14ac:dyDescent="0.2">
      <c r="A39" s="20" t="s">
        <v>145</v>
      </c>
      <c r="B39" s="22"/>
      <c r="C39" s="22"/>
    </row>
    <row r="40" spans="1:4" x14ac:dyDescent="0.2">
      <c r="A40" s="20" t="s">
        <v>146</v>
      </c>
      <c r="B40" s="22"/>
      <c r="C40" s="22"/>
    </row>
    <row r="41" spans="1:4" x14ac:dyDescent="0.2">
      <c r="A41" s="20" t="s">
        <v>0</v>
      </c>
      <c r="B41" s="22"/>
      <c r="C41" s="22"/>
    </row>
    <row r="42" spans="1:4" x14ac:dyDescent="0.2">
      <c r="A42" s="20" t="s">
        <v>1</v>
      </c>
      <c r="B42" s="22"/>
      <c r="C42" s="22"/>
    </row>
    <row r="43" spans="1:4" ht="22.5" x14ac:dyDescent="0.2">
      <c r="A43" s="20" t="s">
        <v>2</v>
      </c>
      <c r="B43" s="22"/>
      <c r="C43" s="22"/>
    </row>
    <row r="44" spans="1:4" x14ac:dyDescent="0.2">
      <c r="A44" s="20" t="s">
        <v>250</v>
      </c>
      <c r="B44" s="22"/>
      <c r="C44" s="22"/>
    </row>
    <row r="45" spans="1:4" x14ac:dyDescent="0.2">
      <c r="A45" s="445" t="s">
        <v>66356</v>
      </c>
      <c r="B45" s="22"/>
      <c r="C45" s="22"/>
    </row>
    <row r="46" spans="1:4" x14ac:dyDescent="0.2">
      <c r="A46" s="20" t="s">
        <v>244</v>
      </c>
      <c r="B46" s="22"/>
      <c r="C46" s="22"/>
    </row>
    <row r="47" spans="1:4" x14ac:dyDescent="0.2">
      <c r="A47" s="20" t="s">
        <v>246</v>
      </c>
      <c r="B47" s="22"/>
      <c r="C47" s="22"/>
    </row>
    <row r="48" spans="1:4" x14ac:dyDescent="0.2">
      <c r="A48" s="20" t="s">
        <v>247</v>
      </c>
      <c r="B48" s="22"/>
      <c r="C48" s="22"/>
    </row>
    <row r="49" spans="1:3" x14ac:dyDescent="0.2">
      <c r="A49" s="20" t="s">
        <v>248</v>
      </c>
      <c r="B49" s="22"/>
      <c r="C49" s="22"/>
    </row>
    <row r="50" spans="1:3" x14ac:dyDescent="0.2">
      <c r="A50" s="20" t="s">
        <v>249</v>
      </c>
      <c r="B50" s="22"/>
      <c r="C50" s="22"/>
    </row>
    <row r="51" spans="1:3" x14ac:dyDescent="0.2">
      <c r="A51" s="20" t="s">
        <v>251</v>
      </c>
      <c r="B51" s="22"/>
      <c r="C51" s="22"/>
    </row>
    <row r="52" spans="1:3" x14ac:dyDescent="0.2">
      <c r="A52" s="20" t="s">
        <v>252</v>
      </c>
      <c r="B52" s="22"/>
      <c r="C52" s="22"/>
    </row>
    <row r="53" spans="1:3" x14ac:dyDescent="0.2">
      <c r="A53" s="133" t="s">
        <v>253</v>
      </c>
      <c r="B53" s="23"/>
      <c r="C53" s="23"/>
    </row>
    <row r="54" spans="1:3" x14ac:dyDescent="0.2">
      <c r="A54" s="133" t="s">
        <v>254</v>
      </c>
      <c r="B54" s="23"/>
      <c r="C54" s="23"/>
    </row>
    <row r="55" spans="1:3" x14ac:dyDescent="0.2">
      <c r="A55" s="134"/>
      <c r="B55" s="4"/>
      <c r="C55" s="4"/>
    </row>
  </sheetData>
  <phoneticPr fontId="2" type="noConversion"/>
  <pageMargins left="0.75" right="0.45" top="1" bottom="1" header="0.5" footer="0.5"/>
  <pageSetup paperSize="9" orientation="portrait" horizontalDpi="300" verticalDpi="300" r:id="rId1"/>
  <headerFooter alignWithMargins="0">
    <oddHeader>&amp;C&amp;UError/Difference Reference List</oddHead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D3:AD21"/>
  <sheetViews>
    <sheetView showGridLines="0" showRowColHeaders="0" workbookViewId="0">
      <selection activeCell="AE20" sqref="AE20"/>
    </sheetView>
  </sheetViews>
  <sheetFormatPr defaultRowHeight="12.75" x14ac:dyDescent="0.2"/>
  <cols>
    <col min="1" max="3" width="8.7109375" customWidth="1"/>
    <col min="4" max="24" width="2.7109375" customWidth="1"/>
    <col min="25" max="25" width="2.85546875" customWidth="1"/>
  </cols>
  <sheetData>
    <row r="3" spans="4:30" ht="12.75" customHeight="1" x14ac:dyDescent="0.2">
      <c r="E3" s="449" t="s">
        <v>264</v>
      </c>
      <c r="F3" s="450"/>
      <c r="G3" s="450"/>
      <c r="H3" s="450"/>
      <c r="I3" s="450"/>
      <c r="J3" s="450"/>
      <c r="K3" s="450"/>
      <c r="L3" s="450"/>
      <c r="M3" s="450"/>
      <c r="N3" s="450"/>
      <c r="O3" s="450"/>
      <c r="P3" s="450"/>
      <c r="Q3" s="450"/>
      <c r="R3" s="450"/>
      <c r="S3" s="450"/>
      <c r="T3" s="450"/>
      <c r="U3" s="450"/>
      <c r="V3" s="450"/>
      <c r="W3" s="450"/>
      <c r="X3" s="450"/>
      <c r="Y3" s="451"/>
    </row>
    <row r="4" spans="4:30" x14ac:dyDescent="0.2">
      <c r="E4" s="452"/>
      <c r="F4" s="453"/>
      <c r="G4" s="453"/>
      <c r="H4" s="453"/>
      <c r="I4" s="453"/>
      <c r="J4" s="453"/>
      <c r="K4" s="453"/>
      <c r="L4" s="453"/>
      <c r="M4" s="453"/>
      <c r="N4" s="453"/>
      <c r="O4" s="453"/>
      <c r="P4" s="453"/>
      <c r="Q4" s="453"/>
      <c r="R4" s="453"/>
      <c r="S4" s="453"/>
      <c r="T4" s="453"/>
      <c r="U4" s="453"/>
      <c r="V4" s="453"/>
      <c r="W4" s="453"/>
      <c r="X4" s="453"/>
      <c r="Y4" s="454"/>
    </row>
    <row r="5" spans="4:30" x14ac:dyDescent="0.2">
      <c r="E5" s="455"/>
      <c r="F5" s="456"/>
      <c r="G5" s="456"/>
      <c r="H5" s="456"/>
      <c r="I5" s="456"/>
      <c r="J5" s="456"/>
      <c r="K5" s="456"/>
      <c r="L5" s="456"/>
      <c r="M5" s="456"/>
      <c r="N5" s="456"/>
      <c r="O5" s="456"/>
      <c r="P5" s="456"/>
      <c r="Q5" s="456"/>
      <c r="R5" s="456"/>
      <c r="S5" s="456"/>
      <c r="T5" s="456"/>
      <c r="U5" s="456"/>
      <c r="V5" s="456"/>
      <c r="W5" s="456"/>
      <c r="X5" s="456"/>
      <c r="Y5" s="457"/>
    </row>
    <row r="7" spans="4:30" ht="13.5" thickBot="1" x14ac:dyDescent="0.25">
      <c r="D7" s="360"/>
      <c r="E7" s="361" t="s">
        <v>263</v>
      </c>
      <c r="F7" s="360"/>
      <c r="G7" s="360"/>
      <c r="H7" s="360"/>
      <c r="I7" s="360"/>
      <c r="J7" s="360"/>
      <c r="K7" s="360"/>
      <c r="L7" s="360"/>
      <c r="M7" s="360"/>
      <c r="N7" s="360"/>
      <c r="O7" s="360"/>
      <c r="P7" s="360"/>
      <c r="Q7" s="360"/>
      <c r="R7" s="360"/>
      <c r="S7" s="360"/>
      <c r="T7" s="360"/>
      <c r="U7" s="360"/>
      <c r="V7" s="360"/>
      <c r="W7" s="360"/>
      <c r="X7" s="360"/>
      <c r="Y7" s="360"/>
      <c r="Z7" s="360"/>
      <c r="AA7" s="360"/>
      <c r="AB7" s="360"/>
      <c r="AC7" s="360"/>
      <c r="AD7" s="360"/>
    </row>
    <row r="8" spans="4:30" ht="13.5" thickBot="1" x14ac:dyDescent="0.25">
      <c r="E8" s="459" t="s">
        <v>268</v>
      </c>
      <c r="F8" s="460"/>
      <c r="G8" s="460"/>
      <c r="H8" s="460"/>
      <c r="I8" s="460"/>
      <c r="J8" s="460"/>
      <c r="K8" s="460"/>
      <c r="L8" s="460"/>
      <c r="M8" s="460"/>
      <c r="N8" s="460"/>
      <c r="O8" s="460"/>
      <c r="P8" s="460"/>
      <c r="Q8" s="460"/>
      <c r="R8" s="460"/>
      <c r="S8" s="460"/>
      <c r="T8" s="460"/>
      <c r="U8" s="460"/>
      <c r="V8" s="460"/>
      <c r="W8" s="460"/>
      <c r="X8" s="460"/>
      <c r="Y8" s="461"/>
    </row>
    <row r="11" spans="4:30" ht="12.75" customHeight="1" x14ac:dyDescent="0.2">
      <c r="E11" s="449" t="s">
        <v>262</v>
      </c>
      <c r="F11" s="450"/>
      <c r="G11" s="450"/>
      <c r="H11" s="450"/>
      <c r="I11" s="450"/>
      <c r="J11" s="450"/>
      <c r="K11" s="450"/>
      <c r="L11" s="450"/>
      <c r="M11" s="450"/>
      <c r="N11" s="450"/>
      <c r="O11" s="450"/>
      <c r="P11" s="450"/>
      <c r="Q11" s="450"/>
      <c r="R11" s="450"/>
      <c r="S11" s="450"/>
      <c r="T11" s="450"/>
      <c r="U11" s="450"/>
      <c r="V11" s="450"/>
      <c r="W11" s="450"/>
      <c r="X11" s="450"/>
      <c r="Y11" s="451"/>
    </row>
    <row r="12" spans="4:30" x14ac:dyDescent="0.2">
      <c r="E12" s="452"/>
      <c r="F12" s="453"/>
      <c r="G12" s="453"/>
      <c r="H12" s="453"/>
      <c r="I12" s="453"/>
      <c r="J12" s="453"/>
      <c r="K12" s="453"/>
      <c r="L12" s="453"/>
      <c r="M12" s="453"/>
      <c r="N12" s="453"/>
      <c r="O12" s="453"/>
      <c r="P12" s="453"/>
      <c r="Q12" s="453"/>
      <c r="R12" s="453"/>
      <c r="S12" s="453"/>
      <c r="T12" s="453"/>
      <c r="U12" s="453"/>
      <c r="V12" s="453"/>
      <c r="W12" s="453"/>
      <c r="X12" s="453"/>
      <c r="Y12" s="454"/>
    </row>
    <row r="13" spans="4:30" x14ac:dyDescent="0.2">
      <c r="E13" s="455"/>
      <c r="F13" s="456"/>
      <c r="G13" s="456"/>
      <c r="H13" s="456"/>
      <c r="I13" s="456"/>
      <c r="J13" s="456"/>
      <c r="K13" s="456"/>
      <c r="L13" s="456"/>
      <c r="M13" s="456"/>
      <c r="N13" s="456"/>
      <c r="O13" s="456"/>
      <c r="P13" s="456"/>
      <c r="Q13" s="456"/>
      <c r="R13" s="456"/>
      <c r="S13" s="456"/>
      <c r="T13" s="456"/>
      <c r="U13" s="456"/>
      <c r="V13" s="456"/>
      <c r="W13" s="456"/>
      <c r="X13" s="456"/>
      <c r="Y13" s="457"/>
    </row>
    <row r="15" spans="4:30" x14ac:dyDescent="0.2">
      <c r="F15" s="458" t="s">
        <v>256</v>
      </c>
      <c r="G15" s="458"/>
      <c r="H15" s="458"/>
      <c r="I15" s="458"/>
      <c r="J15" s="458"/>
      <c r="K15" s="458"/>
      <c r="L15" s="458"/>
      <c r="M15" s="458"/>
      <c r="N15" s="458"/>
      <c r="O15" s="458"/>
      <c r="P15" s="458"/>
      <c r="Q15" s="458"/>
      <c r="R15" s="458"/>
      <c r="S15" s="458"/>
      <c r="T15" s="458"/>
      <c r="U15" s="458"/>
      <c r="V15" s="458"/>
      <c r="W15" s="458"/>
      <c r="X15" s="458"/>
      <c r="Y15" s="458"/>
    </row>
    <row r="16" spans="4:30" ht="13.5" thickBot="1" x14ac:dyDescent="0.25">
      <c r="F16" s="358">
        <v>1</v>
      </c>
      <c r="G16" s="358">
        <v>2</v>
      </c>
      <c r="H16" s="358">
        <v>3</v>
      </c>
      <c r="I16" s="358">
        <v>4</v>
      </c>
      <c r="J16" s="358">
        <v>5</v>
      </c>
      <c r="K16" s="358">
        <v>6</v>
      </c>
      <c r="L16" s="358">
        <v>7</v>
      </c>
      <c r="M16" s="358">
        <v>8</v>
      </c>
      <c r="N16" s="358">
        <v>9</v>
      </c>
      <c r="O16" s="358">
        <v>10</v>
      </c>
      <c r="P16" s="358">
        <v>11</v>
      </c>
      <c r="Q16" s="358">
        <v>12</v>
      </c>
      <c r="R16" s="358">
        <v>13</v>
      </c>
      <c r="S16" s="358">
        <v>14</v>
      </c>
      <c r="T16" s="358">
        <v>15</v>
      </c>
      <c r="U16" s="358">
        <v>16</v>
      </c>
      <c r="V16" s="358">
        <v>17</v>
      </c>
      <c r="W16" s="358">
        <v>18</v>
      </c>
      <c r="X16" s="358">
        <v>19</v>
      </c>
      <c r="Y16" s="358">
        <v>20</v>
      </c>
    </row>
    <row r="17" spans="5:25" x14ac:dyDescent="0.2">
      <c r="E17" s="359" t="s">
        <v>257</v>
      </c>
      <c r="F17" s="365"/>
      <c r="G17" s="366"/>
      <c r="H17" s="366"/>
      <c r="I17" s="366"/>
      <c r="J17" s="366"/>
      <c r="K17" s="366"/>
      <c r="L17" s="366"/>
      <c r="M17" s="366"/>
      <c r="N17" s="366"/>
      <c r="O17" s="366"/>
      <c r="P17" s="366"/>
      <c r="Q17" s="366"/>
      <c r="R17" s="366"/>
      <c r="S17" s="366"/>
      <c r="T17" s="366"/>
      <c r="U17" s="366"/>
      <c r="V17" s="366"/>
      <c r="W17" s="366"/>
      <c r="X17" s="366"/>
      <c r="Y17" s="367"/>
    </row>
    <row r="18" spans="5:25" x14ac:dyDescent="0.2">
      <c r="E18" s="359" t="s">
        <v>258</v>
      </c>
      <c r="F18" s="368"/>
      <c r="G18" s="369"/>
      <c r="H18" s="369"/>
      <c r="I18" s="369"/>
      <c r="J18" s="369"/>
      <c r="K18" s="369"/>
      <c r="L18" s="369"/>
      <c r="M18" s="369"/>
      <c r="N18" s="369"/>
      <c r="O18" s="369"/>
      <c r="P18" s="369"/>
      <c r="Q18" s="369"/>
      <c r="R18" s="369"/>
      <c r="S18" s="369"/>
      <c r="T18" s="369"/>
      <c r="U18" s="369"/>
      <c r="V18" s="369"/>
      <c r="W18" s="369"/>
      <c r="X18" s="369"/>
      <c r="Y18" s="370"/>
    </row>
    <row r="19" spans="5:25" x14ac:dyDescent="0.2">
      <c r="E19" s="359" t="s">
        <v>259</v>
      </c>
      <c r="F19" s="368"/>
      <c r="G19" s="369"/>
      <c r="H19" s="369"/>
      <c r="I19" s="369"/>
      <c r="J19" s="369"/>
      <c r="K19" s="369"/>
      <c r="L19" s="369"/>
      <c r="M19" s="369"/>
      <c r="N19" s="369"/>
      <c r="O19" s="369"/>
      <c r="P19" s="369"/>
      <c r="Q19" s="369"/>
      <c r="R19" s="369"/>
      <c r="S19" s="369"/>
      <c r="T19" s="369"/>
      <c r="U19" s="369"/>
      <c r="V19" s="369"/>
      <c r="W19" s="369"/>
      <c r="X19" s="369"/>
      <c r="Y19" s="370"/>
    </row>
    <row r="20" spans="5:25" x14ac:dyDescent="0.2">
      <c r="E20" s="359" t="s">
        <v>260</v>
      </c>
      <c r="F20" s="368"/>
      <c r="G20" s="369"/>
      <c r="H20" s="369"/>
      <c r="I20" s="369"/>
      <c r="J20" s="369"/>
      <c r="K20" s="369"/>
      <c r="L20" s="369"/>
      <c r="M20" s="369"/>
      <c r="N20" s="369"/>
      <c r="O20" s="369"/>
      <c r="P20" s="369"/>
      <c r="Q20" s="369"/>
      <c r="R20" s="369"/>
      <c r="S20" s="369"/>
      <c r="T20" s="369"/>
      <c r="U20" s="369"/>
      <c r="V20" s="369"/>
      <c r="W20" s="369"/>
      <c r="X20" s="369"/>
      <c r="Y20" s="370"/>
    </row>
    <row r="21" spans="5:25" ht="13.5" thickBot="1" x14ac:dyDescent="0.25">
      <c r="E21" s="359" t="s">
        <v>261</v>
      </c>
      <c r="F21" s="371"/>
      <c r="G21" s="372"/>
      <c r="H21" s="372"/>
      <c r="I21" s="372"/>
      <c r="J21" s="372"/>
      <c r="K21" s="372"/>
      <c r="L21" s="372"/>
      <c r="M21" s="372"/>
      <c r="N21" s="372"/>
      <c r="O21" s="372"/>
      <c r="P21" s="372"/>
      <c r="Q21" s="372"/>
      <c r="R21" s="372"/>
      <c r="S21" s="372"/>
      <c r="T21" s="372"/>
      <c r="U21" s="372"/>
      <c r="V21" s="372"/>
      <c r="W21" s="372"/>
      <c r="X21" s="372"/>
      <c r="Y21" s="373"/>
    </row>
  </sheetData>
  <sheetProtection selectLockedCells="1"/>
  <mergeCells count="4">
    <mergeCell ref="E3:Y5"/>
    <mergeCell ref="E11:Y13"/>
    <mergeCell ref="F15:Y15"/>
    <mergeCell ref="E8:Y8"/>
  </mergeCells>
  <phoneticPr fontId="32" type="noConversion"/>
  <pageMargins left="0.75" right="0.75" top="1" bottom="1" header="0.5" footer="0.5"/>
  <pageSetup paperSize="9" orientation="portrait" r:id="rId1"/>
  <headerFooter alignWithMargins="0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>
    <pageSetUpPr fitToPage="1"/>
  </sheetPr>
  <dimension ref="A1:AV5539"/>
  <sheetViews>
    <sheetView tabSelected="1" zoomScale="120" zoomScaleNormal="120" workbookViewId="0">
      <pane xSplit="5" ySplit="4" topLeftCell="X5" activePane="bottomRight" state="frozen"/>
      <selection pane="topRight" activeCell="F1" sqref="F1"/>
      <selection pane="bottomLeft" activeCell="A5" sqref="A5"/>
      <selection pane="bottomRight" activeCell="Y25" sqref="Y25"/>
    </sheetView>
  </sheetViews>
  <sheetFormatPr defaultRowHeight="11.25" zeroHeight="1" x14ac:dyDescent="0.2"/>
  <cols>
    <col min="1" max="1" width="9.5703125" style="16" bestFit="1" customWidth="1"/>
    <col min="2" max="2" width="9.140625" style="16"/>
    <col min="3" max="4" width="15.42578125" style="18" customWidth="1"/>
    <col min="5" max="5" width="7.140625" style="16" customWidth="1"/>
    <col min="6" max="6" width="17" style="16" customWidth="1"/>
    <col min="7" max="7" width="11.7109375" style="16" customWidth="1"/>
    <col min="8" max="8" width="5.85546875" style="16" customWidth="1"/>
    <col min="9" max="9" width="12.85546875" style="16" customWidth="1"/>
    <col min="10" max="10" width="10.85546875" style="16" customWidth="1"/>
    <col min="11" max="12" width="13" style="16" customWidth="1"/>
    <col min="13" max="13" width="18.42578125" style="16" customWidth="1"/>
    <col min="14" max="14" width="27.5703125" style="17" customWidth="1"/>
    <col min="15" max="16" width="8.28515625" style="11" customWidth="1"/>
    <col min="17" max="17" width="11.7109375" style="104" bestFit="1" customWidth="1"/>
    <col min="18" max="18" width="8.5703125" style="11" customWidth="1"/>
    <col min="19" max="19" width="8.28515625" style="1" customWidth="1"/>
    <col min="20" max="20" width="8.28515625" style="13" customWidth="1"/>
    <col min="21" max="21" width="8.28515625" style="106" customWidth="1"/>
    <col min="22" max="29" width="8.28515625" style="1" customWidth="1"/>
    <col min="30" max="31" width="8.28515625" style="49" customWidth="1"/>
    <col min="32" max="35" width="8.28515625" style="1" customWidth="1"/>
    <col min="36" max="39" width="10.7109375" style="1" bestFit="1" customWidth="1"/>
    <col min="40" max="41" width="10.7109375" style="125" bestFit="1" customWidth="1"/>
    <col min="42" max="42" width="9.140625" style="16"/>
    <col min="43" max="43" width="10.42578125" style="16" customWidth="1"/>
    <col min="44" max="44" width="18.42578125" style="9" customWidth="1"/>
    <col min="45" max="45" width="27.42578125" style="9" customWidth="1"/>
    <col min="46" max="46" width="9.140625" style="16"/>
    <col min="47" max="47" width="9.140625" style="16" customWidth="1"/>
    <col min="48" max="16384" width="9.140625" style="16"/>
  </cols>
  <sheetData>
    <row r="1" spans="1:48" s="14" customFormat="1" ht="23.25" thickBot="1" x14ac:dyDescent="0.25">
      <c r="C1" s="15"/>
      <c r="D1" s="15"/>
      <c r="E1" s="16"/>
      <c r="F1" s="16"/>
      <c r="G1" s="16"/>
      <c r="H1" s="16"/>
      <c r="I1" s="16"/>
      <c r="J1" s="16"/>
      <c r="K1" s="16"/>
      <c r="L1" s="16"/>
      <c r="M1" s="16"/>
      <c r="N1" s="17"/>
      <c r="O1" s="11"/>
      <c r="P1" s="11"/>
      <c r="Q1" s="104"/>
      <c r="R1" s="301"/>
      <c r="S1" s="302" t="s">
        <v>73</v>
      </c>
      <c r="T1" s="303" t="s">
        <v>75</v>
      </c>
      <c r="U1" s="304" t="s">
        <v>74</v>
      </c>
      <c r="V1" s="305" t="s">
        <v>36</v>
      </c>
      <c r="W1" s="306" t="s">
        <v>48</v>
      </c>
      <c r="X1" s="307" t="s">
        <v>35</v>
      </c>
      <c r="Y1" s="306" t="s">
        <v>38</v>
      </c>
      <c r="Z1" s="305" t="s">
        <v>37</v>
      </c>
      <c r="AA1" s="308" t="s">
        <v>39</v>
      </c>
      <c r="AB1" s="305" t="s">
        <v>42</v>
      </c>
      <c r="AC1" s="306" t="s">
        <v>43</v>
      </c>
      <c r="AD1" s="306" t="s">
        <v>32</v>
      </c>
      <c r="AE1" s="308" t="s">
        <v>33</v>
      </c>
      <c r="AF1" s="305" t="s">
        <v>40</v>
      </c>
      <c r="AG1" s="308" t="s">
        <v>41</v>
      </c>
      <c r="AH1" s="305" t="s">
        <v>44</v>
      </c>
      <c r="AI1" s="308" t="s">
        <v>45</v>
      </c>
      <c r="AJ1" s="309" t="s">
        <v>30</v>
      </c>
      <c r="AK1" s="307" t="s">
        <v>31</v>
      </c>
      <c r="AL1" s="307" t="s">
        <v>151</v>
      </c>
      <c r="AM1" s="310" t="s">
        <v>152</v>
      </c>
      <c r="AN1" s="311" t="s">
        <v>153</v>
      </c>
      <c r="AO1" s="312" t="s">
        <v>154</v>
      </c>
      <c r="AR1" s="48"/>
      <c r="AS1" s="48"/>
    </row>
    <row r="2" spans="1:48" ht="15.75" thickBot="1" x14ac:dyDescent="0.25">
      <c r="B2" s="18"/>
      <c r="E2" s="19"/>
      <c r="F2" s="19"/>
      <c r="G2" s="19"/>
      <c r="H2" s="19"/>
      <c r="I2" s="19"/>
      <c r="J2" s="19"/>
      <c r="R2" s="313" t="s">
        <v>77</v>
      </c>
      <c r="S2" s="74">
        <f>COUNTA(S5:S2999)</f>
        <v>0</v>
      </c>
      <c r="T2" s="75">
        <f>COUNTA(T5:T2999)</f>
        <v>0</v>
      </c>
      <c r="U2" s="76">
        <f>SUM(U5:U2999)</f>
        <v>0</v>
      </c>
      <c r="V2" s="77">
        <f>SUM(V5:V2999)</f>
        <v>0</v>
      </c>
      <c r="W2" s="78">
        <f>SUM(W5:W2999)</f>
        <v>0</v>
      </c>
      <c r="X2" s="79">
        <f>SUM(X5:X2999)/100</f>
        <v>0</v>
      </c>
      <c r="Y2" s="79">
        <f>(SUM(Y5:Y2999))/100</f>
        <v>0</v>
      </c>
      <c r="Z2" s="80">
        <f>SUM(Z5:Z2999)</f>
        <v>0</v>
      </c>
      <c r="AA2" s="81">
        <f>(SUM(AA5:AA2999))/100</f>
        <v>0</v>
      </c>
      <c r="AB2" s="82">
        <f>SUM(AB5:AB2999)</f>
        <v>0</v>
      </c>
      <c r="AC2" s="83">
        <f>SUM(AC5:AC2999)</f>
        <v>0</v>
      </c>
      <c r="AD2" s="79">
        <f>(SUM(AD5:AD2999))/100</f>
        <v>0</v>
      </c>
      <c r="AE2" s="81">
        <f>(SUM(AE5:AE2999))/100</f>
        <v>0</v>
      </c>
      <c r="AF2" s="82">
        <f>SUM(AF5:AF2999)</f>
        <v>0</v>
      </c>
      <c r="AG2" s="84">
        <f>(SUM(AG5:AG2999))/100</f>
        <v>0</v>
      </c>
      <c r="AH2" s="77">
        <f>SUM(AH5:AH2999)</f>
        <v>0</v>
      </c>
      <c r="AI2" s="81">
        <f>SUM(AI5:AI2999)/100</f>
        <v>0</v>
      </c>
      <c r="AJ2" s="85">
        <f>SUM(AJ5:AJ2999)/100</f>
        <v>0</v>
      </c>
      <c r="AK2" s="79">
        <f>SUM(AK5:AK2999)/100</f>
        <v>0</v>
      </c>
      <c r="AL2" s="79">
        <f>SUM(AL5:AL2999)/100</f>
        <v>0</v>
      </c>
      <c r="AM2" s="126">
        <f>SUM(AM5:AM2999)/100</f>
        <v>0</v>
      </c>
      <c r="AN2" s="122">
        <f>SUM(AN5:AN2999)</f>
        <v>0</v>
      </c>
      <c r="AO2" s="123">
        <f>SUM(AO5:AO2999)</f>
        <v>0</v>
      </c>
    </row>
    <row r="3" spans="1:48" ht="12" thickBot="1" x14ac:dyDescent="0.25">
      <c r="S3" s="9"/>
      <c r="T3" s="12"/>
      <c r="U3" s="105"/>
      <c r="V3" s="10"/>
      <c r="W3" s="10"/>
      <c r="X3" s="11"/>
      <c r="Y3" s="9"/>
      <c r="Z3" s="10"/>
      <c r="AA3" s="9"/>
      <c r="AB3" s="9"/>
      <c r="AC3" s="9"/>
      <c r="AD3" s="48"/>
      <c r="AE3" s="48"/>
      <c r="AF3" s="11"/>
      <c r="AG3" s="9"/>
      <c r="AH3" s="11"/>
      <c r="AI3" s="9"/>
      <c r="AJ3" s="9"/>
      <c r="AK3" s="9"/>
      <c r="AL3" s="9"/>
      <c r="AM3" s="9"/>
      <c r="AN3" s="124"/>
      <c r="AO3" s="124"/>
    </row>
    <row r="4" spans="1:48" ht="68.25" thickBot="1" x14ac:dyDescent="0.25">
      <c r="A4" s="314" t="s">
        <v>100</v>
      </c>
      <c r="B4" s="315" t="s">
        <v>72</v>
      </c>
      <c r="C4" s="316" t="s">
        <v>10</v>
      </c>
      <c r="D4" s="316" t="s">
        <v>101</v>
      </c>
      <c r="E4" s="317" t="s">
        <v>54</v>
      </c>
      <c r="F4" s="317" t="s">
        <v>66351</v>
      </c>
      <c r="G4" s="318" t="s">
        <v>56</v>
      </c>
      <c r="H4" s="318" t="s">
        <v>60</v>
      </c>
      <c r="I4" s="318" t="s">
        <v>57</v>
      </c>
      <c r="J4" s="318" t="s">
        <v>58</v>
      </c>
      <c r="K4" s="318" t="s">
        <v>59</v>
      </c>
      <c r="L4" s="318" t="s">
        <v>18</v>
      </c>
      <c r="M4" s="318" t="s">
        <v>265</v>
      </c>
      <c r="N4" s="319" t="s">
        <v>66</v>
      </c>
      <c r="O4" s="320" t="s">
        <v>61</v>
      </c>
      <c r="P4" s="320" t="s">
        <v>15</v>
      </c>
      <c r="Q4" s="321" t="s">
        <v>89</v>
      </c>
      <c r="R4" s="322" t="s">
        <v>9</v>
      </c>
      <c r="S4" s="323" t="s">
        <v>73</v>
      </c>
      <c r="T4" s="324" t="s">
        <v>75</v>
      </c>
      <c r="U4" s="325" t="s">
        <v>74</v>
      </c>
      <c r="V4" s="326" t="s">
        <v>36</v>
      </c>
      <c r="W4" s="327" t="s">
        <v>48</v>
      </c>
      <c r="X4" s="328" t="s">
        <v>35</v>
      </c>
      <c r="Y4" s="327" t="s">
        <v>38</v>
      </c>
      <c r="Z4" s="326" t="s">
        <v>37</v>
      </c>
      <c r="AA4" s="329" t="s">
        <v>39</v>
      </c>
      <c r="AB4" s="326" t="s">
        <v>42</v>
      </c>
      <c r="AC4" s="327" t="s">
        <v>43</v>
      </c>
      <c r="AD4" s="327" t="s">
        <v>32</v>
      </c>
      <c r="AE4" s="329" t="s">
        <v>33</v>
      </c>
      <c r="AF4" s="326" t="s">
        <v>40</v>
      </c>
      <c r="AG4" s="329" t="s">
        <v>41</v>
      </c>
      <c r="AH4" s="326" t="s">
        <v>44</v>
      </c>
      <c r="AI4" s="329" t="s">
        <v>45</v>
      </c>
      <c r="AJ4" s="330" t="s">
        <v>149</v>
      </c>
      <c r="AK4" s="328" t="s">
        <v>88</v>
      </c>
      <c r="AL4" s="328" t="s">
        <v>151</v>
      </c>
      <c r="AM4" s="331" t="s">
        <v>152</v>
      </c>
      <c r="AN4" s="332" t="s">
        <v>153</v>
      </c>
      <c r="AO4" s="422" t="s">
        <v>154</v>
      </c>
      <c r="AP4" s="423" t="s">
        <v>277</v>
      </c>
      <c r="AQ4" s="425" t="s">
        <v>278</v>
      </c>
      <c r="AR4" s="430" t="s">
        <v>279</v>
      </c>
      <c r="AS4" s="430" t="s">
        <v>280</v>
      </c>
      <c r="AT4" s="423" t="s">
        <v>66333</v>
      </c>
      <c r="AV4" s="423" t="s">
        <v>66350</v>
      </c>
    </row>
    <row r="5" spans="1:48" s="44" customFormat="1" ht="12.75" x14ac:dyDescent="0.2">
      <c r="A5" s="101"/>
      <c r="B5" s="42"/>
      <c r="C5" s="142"/>
      <c r="D5" s="143"/>
      <c r="E5" s="128"/>
      <c r="F5" s="42"/>
      <c r="G5" s="42"/>
      <c r="H5" s="42"/>
      <c r="I5" s="46"/>
      <c r="J5" s="42"/>
      <c r="K5" s="42"/>
      <c r="L5" s="140"/>
      <c r="M5" s="41"/>
      <c r="N5" s="45"/>
      <c r="O5" s="47"/>
      <c r="P5" s="43"/>
      <c r="Q5" s="71" t="e">
        <f>VLOOKUP(N5,'error categories'!$A$2:$D$54,4,FALSE)</f>
        <v>#N/A</v>
      </c>
      <c r="R5" s="72" t="e">
        <f>VLOOKUP(N5,'error categories'!$A$2:$D$54,3,FALSE)</f>
        <v>#N/A</v>
      </c>
      <c r="S5" s="374"/>
      <c r="T5" s="377"/>
      <c r="U5" s="378">
        <f t="shared" ref="U5:U67" si="0">S5-T5</f>
        <v>0</v>
      </c>
      <c r="V5" s="379"/>
      <c r="W5" s="380"/>
      <c r="X5" s="380"/>
      <c r="Y5" s="380"/>
      <c r="Z5" s="379"/>
      <c r="AA5" s="381"/>
      <c r="AB5" s="379"/>
      <c r="AC5" s="380"/>
      <c r="AD5" s="382">
        <f>AB5*-900</f>
        <v>0</v>
      </c>
      <c r="AE5" s="383">
        <f>AC5*-880</f>
        <v>0</v>
      </c>
      <c r="AF5" s="379"/>
      <c r="AG5" s="381"/>
      <c r="AH5" s="379"/>
      <c r="AI5" s="381"/>
      <c r="AJ5" s="384" t="str">
        <f t="shared" ref="AJ5:AJ67" si="1">IF(E5="","",IF(AND(U5=1,(Y5+AA5+AD5+AE5+AG5+AI5)=0),"VU",Y5+AA5+AD5+AE5+AG5+AI5))</f>
        <v/>
      </c>
      <c r="AK5" s="385" t="str">
        <f>IF(OR(AJ5="",AJ5="VU"),"",ABS(AJ5))</f>
        <v/>
      </c>
      <c r="AL5" s="386" t="str">
        <f>IF(OR(AJ5="VU",AJ5="",AJ5=0,AJ5&lt;0),"",AJ5)</f>
        <v/>
      </c>
      <c r="AM5" s="387" t="str">
        <f>IF(OR(AJ5="VU",AJ5="",AJ5=0,AJ5&gt;0),"",AJ5)</f>
        <v/>
      </c>
      <c r="AN5" s="386" t="str">
        <f>IF(AL5="","",1)</f>
        <v/>
      </c>
      <c r="AO5" s="387" t="str">
        <f>IF(AM5="","",1)</f>
        <v/>
      </c>
      <c r="AP5" s="432"/>
      <c r="AQ5" s="424"/>
      <c r="AR5" s="431" t="e">
        <f>VLOOKUP($B5,'acc names'!$C$2:$D$12102,2,FALSE)</f>
        <v>#N/A</v>
      </c>
      <c r="AS5" s="431" t="e">
        <f>VLOOKUP($AQ5,software!$A$1:$B$14605,2,FALSE)</f>
        <v>#N/A</v>
      </c>
      <c r="AT5" s="424"/>
      <c r="AV5" s="424"/>
    </row>
    <row r="6" spans="1:48" s="44" customFormat="1" ht="12.75" x14ac:dyDescent="0.2">
      <c r="A6" s="101"/>
      <c r="B6" s="42"/>
      <c r="C6" s="142"/>
      <c r="D6" s="143"/>
      <c r="E6" s="128"/>
      <c r="F6" s="42"/>
      <c r="G6" s="42"/>
      <c r="H6" s="42"/>
      <c r="I6" s="42"/>
      <c r="J6" s="42"/>
      <c r="K6" s="42"/>
      <c r="L6" s="140"/>
      <c r="M6" s="41"/>
      <c r="N6" s="45"/>
      <c r="O6" s="47"/>
      <c r="P6" s="137"/>
      <c r="Q6" s="71" t="e">
        <f>VLOOKUP(N6,'error categories'!$A$2:$D$54,4,FALSE)</f>
        <v>#N/A</v>
      </c>
      <c r="R6" s="72" t="e">
        <f>VLOOKUP(N6,'error categories'!$A$2:$D$54,3,FALSE)</f>
        <v>#N/A</v>
      </c>
      <c r="S6" s="374"/>
      <c r="T6" s="377"/>
      <c r="U6" s="378">
        <f t="shared" si="0"/>
        <v>0</v>
      </c>
      <c r="V6" s="379"/>
      <c r="W6" s="380"/>
      <c r="X6" s="380"/>
      <c r="Y6" s="380"/>
      <c r="Z6" s="379"/>
      <c r="AA6" s="381"/>
      <c r="AB6" s="379"/>
      <c r="AC6" s="380"/>
      <c r="AD6" s="382">
        <f t="shared" ref="AD6:AD69" si="2">AB6*-900</f>
        <v>0</v>
      </c>
      <c r="AE6" s="383">
        <f t="shared" ref="AE6:AE69" si="3">AC6*-880</f>
        <v>0</v>
      </c>
      <c r="AF6" s="379"/>
      <c r="AG6" s="381"/>
      <c r="AH6" s="379"/>
      <c r="AI6" s="381"/>
      <c r="AJ6" s="384" t="str">
        <f t="shared" si="1"/>
        <v/>
      </c>
      <c r="AK6" s="385" t="str">
        <f t="shared" ref="AK6:AK68" si="4">IF(OR(AJ6="",AJ6="VU"),"",ABS(AJ6))</f>
        <v/>
      </c>
      <c r="AL6" s="388" t="str">
        <f t="shared" ref="AL6:AL68" si="5">IF(OR(AJ6="VU",AJ6="",AJ6=0,AJ6&lt;0),"",AJ6)</f>
        <v/>
      </c>
      <c r="AM6" s="389" t="str">
        <f t="shared" ref="AM6:AM68" si="6">IF(OR(AJ6="VU",AJ6="",AJ6=0,AJ6&gt;0),"",AJ6)</f>
        <v/>
      </c>
      <c r="AN6" s="388" t="str">
        <f t="shared" ref="AN6:AN68" si="7">IF(AL6="","",1)</f>
        <v/>
      </c>
      <c r="AO6" s="389" t="str">
        <f t="shared" ref="AO6:AO68" si="8">IF(AM6="","",1)</f>
        <v/>
      </c>
      <c r="AP6" s="432"/>
      <c r="AQ6" s="424"/>
      <c r="AR6" s="431" t="e">
        <f>VLOOKUP($B6,'acc names'!$C$2:$D$12102,2,FALSE)</f>
        <v>#N/A</v>
      </c>
      <c r="AS6" s="431" t="e">
        <f>VLOOKUP($AQ6,software!$A$1:$B$14605,2,FALSE)</f>
        <v>#N/A</v>
      </c>
      <c r="AT6" s="424"/>
      <c r="AV6" s="424"/>
    </row>
    <row r="7" spans="1:48" s="44" customFormat="1" ht="12.75" x14ac:dyDescent="0.2">
      <c r="A7" s="101"/>
      <c r="B7" s="42"/>
      <c r="C7" s="142"/>
      <c r="D7" s="143"/>
      <c r="E7" s="128"/>
      <c r="F7" s="42"/>
      <c r="G7" s="42"/>
      <c r="H7" s="42"/>
      <c r="I7" s="42"/>
      <c r="J7" s="42"/>
      <c r="K7" s="42"/>
      <c r="L7" s="140"/>
      <c r="M7" s="41"/>
      <c r="N7" s="45"/>
      <c r="O7" s="47"/>
      <c r="P7" s="43"/>
      <c r="Q7" s="71" t="e">
        <f>VLOOKUP(N7,'error categories'!$A$2:$D$54,4,FALSE)</f>
        <v>#N/A</v>
      </c>
      <c r="R7" s="72" t="e">
        <f>VLOOKUP(N7,'error categories'!$A$2:$D$54,3,FALSE)</f>
        <v>#N/A</v>
      </c>
      <c r="S7" s="374"/>
      <c r="T7" s="377"/>
      <c r="U7" s="378">
        <f t="shared" si="0"/>
        <v>0</v>
      </c>
      <c r="V7" s="390"/>
      <c r="W7" s="391"/>
      <c r="X7" s="380"/>
      <c r="Y7" s="380"/>
      <c r="Z7" s="390"/>
      <c r="AA7" s="392"/>
      <c r="AB7" s="393"/>
      <c r="AC7" s="394"/>
      <c r="AD7" s="382">
        <f t="shared" si="2"/>
        <v>0</v>
      </c>
      <c r="AE7" s="383">
        <f t="shared" si="3"/>
        <v>0</v>
      </c>
      <c r="AF7" s="379"/>
      <c r="AG7" s="381"/>
      <c r="AH7" s="379"/>
      <c r="AI7" s="381"/>
      <c r="AJ7" s="384" t="str">
        <f t="shared" si="1"/>
        <v/>
      </c>
      <c r="AK7" s="385" t="str">
        <f t="shared" si="4"/>
        <v/>
      </c>
      <c r="AL7" s="388" t="str">
        <f t="shared" si="5"/>
        <v/>
      </c>
      <c r="AM7" s="389" t="str">
        <f t="shared" si="6"/>
        <v/>
      </c>
      <c r="AN7" s="388" t="str">
        <f t="shared" si="7"/>
        <v/>
      </c>
      <c r="AO7" s="389" t="str">
        <f t="shared" si="8"/>
        <v/>
      </c>
      <c r="AP7" s="432"/>
      <c r="AQ7" s="424"/>
      <c r="AR7" s="431" t="e">
        <f>VLOOKUP($B7,'acc names'!$C$2:$D$12102,2,FALSE)</f>
        <v>#N/A</v>
      </c>
      <c r="AS7" s="431" t="e">
        <f>VLOOKUP($AQ7,software!$A$1:$B$14605,2,FALSE)</f>
        <v>#N/A</v>
      </c>
      <c r="AT7" s="424"/>
      <c r="AV7" s="424"/>
    </row>
    <row r="8" spans="1:48" s="44" customFormat="1" ht="12.75" x14ac:dyDescent="0.2">
      <c r="A8" s="101"/>
      <c r="B8" s="42"/>
      <c r="C8" s="142"/>
      <c r="D8" s="143"/>
      <c r="E8" s="128"/>
      <c r="F8" s="42"/>
      <c r="G8" s="42"/>
      <c r="H8" s="46"/>
      <c r="I8" s="42"/>
      <c r="J8" s="42"/>
      <c r="K8" s="42"/>
      <c r="L8" s="140"/>
      <c r="M8" s="41"/>
      <c r="N8" s="45"/>
      <c r="O8" s="47"/>
      <c r="P8" s="137"/>
      <c r="Q8" s="71" t="e">
        <f>VLOOKUP(N8,'error categories'!$A$2:$D$54,4,FALSE)</f>
        <v>#N/A</v>
      </c>
      <c r="R8" s="72" t="e">
        <f>VLOOKUP(N8,'error categories'!$A$2:$D$54,3,FALSE)</f>
        <v>#N/A</v>
      </c>
      <c r="S8" s="374"/>
      <c r="T8" s="377"/>
      <c r="U8" s="378">
        <f t="shared" si="0"/>
        <v>0</v>
      </c>
      <c r="V8" s="390"/>
      <c r="W8" s="391"/>
      <c r="X8" s="380"/>
      <c r="Y8" s="380"/>
      <c r="Z8" s="390"/>
      <c r="AA8" s="392"/>
      <c r="AB8" s="393"/>
      <c r="AC8" s="394"/>
      <c r="AD8" s="382">
        <f t="shared" si="2"/>
        <v>0</v>
      </c>
      <c r="AE8" s="383">
        <f t="shared" si="3"/>
        <v>0</v>
      </c>
      <c r="AF8" s="379"/>
      <c r="AG8" s="381"/>
      <c r="AH8" s="379"/>
      <c r="AI8" s="381"/>
      <c r="AJ8" s="384" t="str">
        <f t="shared" si="1"/>
        <v/>
      </c>
      <c r="AK8" s="385" t="str">
        <f t="shared" si="4"/>
        <v/>
      </c>
      <c r="AL8" s="388" t="str">
        <f t="shared" si="5"/>
        <v/>
      </c>
      <c r="AM8" s="389" t="str">
        <f t="shared" si="6"/>
        <v/>
      </c>
      <c r="AN8" s="388" t="str">
        <f t="shared" si="7"/>
        <v/>
      </c>
      <c r="AO8" s="389" t="str">
        <f t="shared" si="8"/>
        <v/>
      </c>
      <c r="AP8" s="432"/>
      <c r="AQ8" s="424"/>
      <c r="AR8" s="431" t="e">
        <f>VLOOKUP($B8,'acc names'!$C$2:$D$12102,2,FALSE)</f>
        <v>#N/A</v>
      </c>
      <c r="AS8" s="431" t="e">
        <f>VLOOKUP($AQ8,software!$A$1:$B$14605,2,FALSE)</f>
        <v>#N/A</v>
      </c>
      <c r="AT8" s="424"/>
      <c r="AV8" s="424"/>
    </row>
    <row r="9" spans="1:48" s="44" customFormat="1" ht="12.75" x14ac:dyDescent="0.2">
      <c r="A9" s="101"/>
      <c r="B9" s="42"/>
      <c r="C9" s="142"/>
      <c r="D9" s="143"/>
      <c r="E9" s="128"/>
      <c r="F9" s="42"/>
      <c r="G9" s="42"/>
      <c r="H9" s="42"/>
      <c r="I9" s="42"/>
      <c r="J9" s="42"/>
      <c r="K9" s="42"/>
      <c r="L9" s="140"/>
      <c r="M9" s="41"/>
      <c r="N9" s="45"/>
      <c r="O9" s="47"/>
      <c r="P9" s="137"/>
      <c r="Q9" s="71" t="e">
        <f>VLOOKUP(N9,'error categories'!$A$2:$D$54,4,FALSE)</f>
        <v>#N/A</v>
      </c>
      <c r="R9" s="72" t="e">
        <f>VLOOKUP(N9,'error categories'!$A$2:$D$54,3,FALSE)</f>
        <v>#N/A</v>
      </c>
      <c r="S9" s="374"/>
      <c r="T9" s="377"/>
      <c r="U9" s="378">
        <f t="shared" si="0"/>
        <v>0</v>
      </c>
      <c r="V9" s="390"/>
      <c r="W9" s="391"/>
      <c r="X9" s="380"/>
      <c r="Y9" s="380"/>
      <c r="Z9" s="390"/>
      <c r="AA9" s="392"/>
      <c r="AB9" s="393"/>
      <c r="AC9" s="394"/>
      <c r="AD9" s="382">
        <f t="shared" si="2"/>
        <v>0</v>
      </c>
      <c r="AE9" s="383">
        <f t="shared" si="3"/>
        <v>0</v>
      </c>
      <c r="AF9" s="379"/>
      <c r="AG9" s="381"/>
      <c r="AH9" s="379"/>
      <c r="AI9" s="381"/>
      <c r="AJ9" s="384" t="str">
        <f t="shared" si="1"/>
        <v/>
      </c>
      <c r="AK9" s="385" t="str">
        <f t="shared" si="4"/>
        <v/>
      </c>
      <c r="AL9" s="388" t="str">
        <f t="shared" si="5"/>
        <v/>
      </c>
      <c r="AM9" s="389" t="str">
        <f t="shared" si="6"/>
        <v/>
      </c>
      <c r="AN9" s="388" t="str">
        <f t="shared" si="7"/>
        <v/>
      </c>
      <c r="AO9" s="389" t="str">
        <f t="shared" si="8"/>
        <v/>
      </c>
      <c r="AP9" s="432"/>
      <c r="AQ9" s="424"/>
      <c r="AR9" s="431" t="e">
        <f>VLOOKUP($B9,'acc names'!$C$2:$D$12102,2,FALSE)</f>
        <v>#N/A</v>
      </c>
      <c r="AS9" s="431" t="e">
        <f>VLOOKUP($AQ9,software!$A$1:$B$14605,2,FALSE)</f>
        <v>#N/A</v>
      </c>
      <c r="AT9" s="424"/>
      <c r="AV9" s="424"/>
    </row>
    <row r="10" spans="1:48" s="44" customFormat="1" ht="12.75" x14ac:dyDescent="0.2">
      <c r="A10" s="101"/>
      <c r="B10" s="42"/>
      <c r="C10" s="142"/>
      <c r="D10" s="143"/>
      <c r="E10" s="128"/>
      <c r="F10" s="42"/>
      <c r="G10" s="42"/>
      <c r="H10" s="42"/>
      <c r="I10" s="130"/>
      <c r="J10" s="42"/>
      <c r="K10" s="42"/>
      <c r="L10" s="140"/>
      <c r="M10" s="41"/>
      <c r="N10" s="45"/>
      <c r="O10" s="47"/>
      <c r="P10" s="43"/>
      <c r="Q10" s="71" t="e">
        <f>VLOOKUP(N10,'error categories'!$A$2:$D$54,4,FALSE)</f>
        <v>#N/A</v>
      </c>
      <c r="R10" s="72" t="e">
        <f>VLOOKUP(N10,'error categories'!$A$2:$D$54,3,FALSE)</f>
        <v>#N/A</v>
      </c>
      <c r="S10" s="374"/>
      <c r="T10" s="377"/>
      <c r="U10" s="378">
        <f t="shared" si="0"/>
        <v>0</v>
      </c>
      <c r="V10" s="390"/>
      <c r="W10" s="391"/>
      <c r="X10" s="380"/>
      <c r="Y10" s="380"/>
      <c r="Z10" s="390"/>
      <c r="AA10" s="392"/>
      <c r="AB10" s="393"/>
      <c r="AC10" s="394"/>
      <c r="AD10" s="382">
        <f t="shared" si="2"/>
        <v>0</v>
      </c>
      <c r="AE10" s="383">
        <f t="shared" si="3"/>
        <v>0</v>
      </c>
      <c r="AF10" s="379"/>
      <c r="AG10" s="381"/>
      <c r="AH10" s="379"/>
      <c r="AI10" s="381"/>
      <c r="AJ10" s="384" t="str">
        <f t="shared" si="1"/>
        <v/>
      </c>
      <c r="AK10" s="385" t="str">
        <f t="shared" si="4"/>
        <v/>
      </c>
      <c r="AL10" s="388" t="str">
        <f t="shared" si="5"/>
        <v/>
      </c>
      <c r="AM10" s="389" t="str">
        <f t="shared" si="6"/>
        <v/>
      </c>
      <c r="AN10" s="388" t="str">
        <f t="shared" si="7"/>
        <v/>
      </c>
      <c r="AO10" s="389" t="str">
        <f t="shared" si="8"/>
        <v/>
      </c>
      <c r="AP10" s="432"/>
      <c r="AQ10" s="424"/>
      <c r="AR10" s="431" t="e">
        <f>VLOOKUP($B10,'acc names'!$C$2:$D$12102,2,FALSE)</f>
        <v>#N/A</v>
      </c>
      <c r="AS10" s="431" t="e">
        <f>VLOOKUP($AQ10,software!$A$1:$B$14605,2,FALSE)</f>
        <v>#N/A</v>
      </c>
      <c r="AT10" s="424"/>
      <c r="AV10" s="424"/>
    </row>
    <row r="11" spans="1:48" s="44" customFormat="1" ht="12.75" x14ac:dyDescent="0.2">
      <c r="A11" s="101"/>
      <c r="B11" s="42"/>
      <c r="C11" s="142"/>
      <c r="D11" s="143"/>
      <c r="E11" s="128"/>
      <c r="F11" s="42"/>
      <c r="G11" s="42"/>
      <c r="H11" s="46"/>
      <c r="I11" s="42"/>
      <c r="J11" s="42"/>
      <c r="K11" s="42"/>
      <c r="L11" s="140"/>
      <c r="M11" s="41"/>
      <c r="N11" s="45"/>
      <c r="O11" s="47"/>
      <c r="P11" s="137"/>
      <c r="Q11" s="71" t="e">
        <f>VLOOKUP(N11,'error categories'!$A$2:$D$54,4,FALSE)</f>
        <v>#N/A</v>
      </c>
      <c r="R11" s="72" t="e">
        <f>VLOOKUP(N11,'error categories'!$A$2:$D$54,3,FALSE)</f>
        <v>#N/A</v>
      </c>
      <c r="S11" s="374"/>
      <c r="T11" s="377"/>
      <c r="U11" s="378">
        <f t="shared" si="0"/>
        <v>0</v>
      </c>
      <c r="V11" s="390"/>
      <c r="W11" s="391"/>
      <c r="X11" s="380"/>
      <c r="Y11" s="380"/>
      <c r="Z11" s="390"/>
      <c r="AA11" s="392"/>
      <c r="AB11" s="393"/>
      <c r="AC11" s="394"/>
      <c r="AD11" s="382">
        <f t="shared" si="2"/>
        <v>0</v>
      </c>
      <c r="AE11" s="383">
        <f t="shared" si="3"/>
        <v>0</v>
      </c>
      <c r="AF11" s="379"/>
      <c r="AG11" s="381"/>
      <c r="AH11" s="379"/>
      <c r="AI11" s="381"/>
      <c r="AJ11" s="384" t="str">
        <f t="shared" si="1"/>
        <v/>
      </c>
      <c r="AK11" s="385" t="str">
        <f t="shared" si="4"/>
        <v/>
      </c>
      <c r="AL11" s="388" t="str">
        <f t="shared" si="5"/>
        <v/>
      </c>
      <c r="AM11" s="389" t="str">
        <f t="shared" si="6"/>
        <v/>
      </c>
      <c r="AN11" s="388" t="str">
        <f t="shared" si="7"/>
        <v/>
      </c>
      <c r="AO11" s="389" t="str">
        <f t="shared" si="8"/>
        <v/>
      </c>
      <c r="AP11" s="432"/>
      <c r="AQ11" s="424"/>
      <c r="AR11" s="431" t="e">
        <f>VLOOKUP($B11,'acc names'!$C$2:$D$12102,2,FALSE)</f>
        <v>#N/A</v>
      </c>
      <c r="AS11" s="431" t="e">
        <f>VLOOKUP($AQ11,software!$A$1:$B$14605,2,FALSE)</f>
        <v>#N/A</v>
      </c>
      <c r="AT11" s="424"/>
      <c r="AV11" s="424"/>
    </row>
    <row r="12" spans="1:48" s="44" customFormat="1" ht="12.75" x14ac:dyDescent="0.2">
      <c r="A12" s="101"/>
      <c r="B12" s="42"/>
      <c r="C12" s="142"/>
      <c r="D12" s="143"/>
      <c r="E12" s="128"/>
      <c r="F12" s="42"/>
      <c r="G12" s="42"/>
      <c r="H12" s="46"/>
      <c r="I12" s="46"/>
      <c r="J12" s="42"/>
      <c r="K12" s="42"/>
      <c r="L12" s="140"/>
      <c r="M12" s="41"/>
      <c r="N12" s="45"/>
      <c r="O12" s="47"/>
      <c r="P12" s="137"/>
      <c r="Q12" s="71" t="e">
        <f>VLOOKUP(N12,'error categories'!$A$2:$D$54,4,FALSE)</f>
        <v>#N/A</v>
      </c>
      <c r="R12" s="72" t="e">
        <f>VLOOKUP(N12,'error categories'!$A$2:$D$54,3,FALSE)</f>
        <v>#N/A</v>
      </c>
      <c r="S12" s="374"/>
      <c r="T12" s="377"/>
      <c r="U12" s="378">
        <f t="shared" si="0"/>
        <v>0</v>
      </c>
      <c r="V12" s="390"/>
      <c r="W12" s="391"/>
      <c r="X12" s="380"/>
      <c r="Y12" s="380"/>
      <c r="Z12" s="390"/>
      <c r="AA12" s="392"/>
      <c r="AB12" s="393"/>
      <c r="AC12" s="394"/>
      <c r="AD12" s="382">
        <f t="shared" si="2"/>
        <v>0</v>
      </c>
      <c r="AE12" s="383">
        <f t="shared" si="3"/>
        <v>0</v>
      </c>
      <c r="AF12" s="379"/>
      <c r="AG12" s="381"/>
      <c r="AH12" s="379"/>
      <c r="AI12" s="381"/>
      <c r="AJ12" s="384" t="str">
        <f t="shared" si="1"/>
        <v/>
      </c>
      <c r="AK12" s="385" t="str">
        <f t="shared" si="4"/>
        <v/>
      </c>
      <c r="AL12" s="388" t="str">
        <f t="shared" si="5"/>
        <v/>
      </c>
      <c r="AM12" s="389" t="str">
        <f t="shared" si="6"/>
        <v/>
      </c>
      <c r="AN12" s="388" t="str">
        <f t="shared" si="7"/>
        <v/>
      </c>
      <c r="AO12" s="389" t="str">
        <f t="shared" si="8"/>
        <v/>
      </c>
      <c r="AP12" s="432"/>
      <c r="AQ12" s="424"/>
      <c r="AR12" s="431" t="e">
        <f>VLOOKUP($B12,'acc names'!$C$2:$D$12102,2,FALSE)</f>
        <v>#N/A</v>
      </c>
      <c r="AS12" s="431" t="e">
        <f>VLOOKUP($AQ12,software!$A$1:$B$14605,2,FALSE)</f>
        <v>#N/A</v>
      </c>
      <c r="AT12" s="424"/>
      <c r="AV12" s="424"/>
    </row>
    <row r="13" spans="1:48" s="44" customFormat="1" ht="12.75" x14ac:dyDescent="0.2">
      <c r="A13" s="101"/>
      <c r="B13" s="42"/>
      <c r="C13" s="142"/>
      <c r="D13" s="143"/>
      <c r="E13" s="128"/>
      <c r="F13" s="42"/>
      <c r="G13" s="42"/>
      <c r="H13" s="42"/>
      <c r="I13" s="46"/>
      <c r="J13" s="42"/>
      <c r="K13" s="42"/>
      <c r="L13" s="140"/>
      <c r="M13" s="41"/>
      <c r="N13" s="45"/>
      <c r="O13" s="47"/>
      <c r="P13" s="43"/>
      <c r="Q13" s="71" t="e">
        <f>VLOOKUP(N13,'error categories'!$A$2:$D$54,4,FALSE)</f>
        <v>#N/A</v>
      </c>
      <c r="R13" s="72" t="e">
        <f>VLOOKUP(N13,'error categories'!$A$2:$D$54,3,FALSE)</f>
        <v>#N/A</v>
      </c>
      <c r="S13" s="374"/>
      <c r="T13" s="377"/>
      <c r="U13" s="378">
        <f t="shared" si="0"/>
        <v>0</v>
      </c>
      <c r="V13" s="379"/>
      <c r="W13" s="380"/>
      <c r="X13" s="380"/>
      <c r="Y13" s="380"/>
      <c r="Z13" s="379"/>
      <c r="AA13" s="381"/>
      <c r="AB13" s="379"/>
      <c r="AC13" s="380"/>
      <c r="AD13" s="382">
        <f t="shared" si="2"/>
        <v>0</v>
      </c>
      <c r="AE13" s="383">
        <f t="shared" si="3"/>
        <v>0</v>
      </c>
      <c r="AF13" s="379"/>
      <c r="AG13" s="381"/>
      <c r="AH13" s="379"/>
      <c r="AI13" s="381"/>
      <c r="AJ13" s="384" t="str">
        <f t="shared" si="1"/>
        <v/>
      </c>
      <c r="AK13" s="385" t="str">
        <f t="shared" si="4"/>
        <v/>
      </c>
      <c r="AL13" s="388" t="str">
        <f t="shared" si="5"/>
        <v/>
      </c>
      <c r="AM13" s="389" t="str">
        <f t="shared" si="6"/>
        <v/>
      </c>
      <c r="AN13" s="388" t="str">
        <f t="shared" si="7"/>
        <v/>
      </c>
      <c r="AO13" s="389" t="str">
        <f t="shared" si="8"/>
        <v/>
      </c>
      <c r="AP13" s="424"/>
      <c r="AQ13" s="424"/>
      <c r="AR13" s="431" t="e">
        <f>VLOOKUP($B13,'acc names'!$C$2:$D$12102,2,FALSE)</f>
        <v>#N/A</v>
      </c>
      <c r="AS13" s="431" t="e">
        <f>VLOOKUP($AQ13,software!$A$1:$B$14605,2,FALSE)</f>
        <v>#N/A</v>
      </c>
      <c r="AT13" s="424"/>
      <c r="AV13" s="424"/>
    </row>
    <row r="14" spans="1:48" s="44" customFormat="1" ht="12.75" x14ac:dyDescent="0.2">
      <c r="A14" s="127"/>
      <c r="B14" s="42"/>
      <c r="C14" s="143"/>
      <c r="D14" s="143"/>
      <c r="E14" s="128"/>
      <c r="F14" s="42"/>
      <c r="G14" s="42"/>
      <c r="H14" s="42"/>
      <c r="I14" s="42"/>
      <c r="J14" s="42"/>
      <c r="K14" s="42"/>
      <c r="L14" s="140"/>
      <c r="M14" s="41"/>
      <c r="N14" s="41"/>
      <c r="O14" s="70"/>
      <c r="P14" s="137"/>
      <c r="Q14" s="71" t="e">
        <f>VLOOKUP(N14,'error categories'!$A$2:$D$54,4,FALSE)</f>
        <v>#N/A</v>
      </c>
      <c r="R14" s="72" t="e">
        <f>VLOOKUP(N14,'error categories'!$A$2:$D$54,3,FALSE)</f>
        <v>#N/A</v>
      </c>
      <c r="S14" s="374"/>
      <c r="T14" s="377"/>
      <c r="U14" s="378">
        <f t="shared" si="0"/>
        <v>0</v>
      </c>
      <c r="V14" s="390"/>
      <c r="W14" s="391"/>
      <c r="X14" s="380"/>
      <c r="Y14" s="395"/>
      <c r="Z14" s="390"/>
      <c r="AA14" s="392"/>
      <c r="AB14" s="393"/>
      <c r="AC14" s="394"/>
      <c r="AD14" s="382">
        <f t="shared" si="2"/>
        <v>0</v>
      </c>
      <c r="AE14" s="383">
        <f t="shared" si="3"/>
        <v>0</v>
      </c>
      <c r="AF14" s="379"/>
      <c r="AG14" s="381"/>
      <c r="AH14" s="379"/>
      <c r="AI14" s="381"/>
      <c r="AJ14" s="384" t="str">
        <f t="shared" si="1"/>
        <v/>
      </c>
      <c r="AK14" s="385" t="str">
        <f t="shared" si="4"/>
        <v/>
      </c>
      <c r="AL14" s="388" t="str">
        <f t="shared" si="5"/>
        <v/>
      </c>
      <c r="AM14" s="389" t="str">
        <f t="shared" si="6"/>
        <v/>
      </c>
      <c r="AN14" s="388" t="str">
        <f t="shared" si="7"/>
        <v/>
      </c>
      <c r="AO14" s="389" t="str">
        <f t="shared" si="8"/>
        <v/>
      </c>
      <c r="AP14" s="424"/>
      <c r="AQ14" s="424"/>
      <c r="AR14" s="431" t="e">
        <f>VLOOKUP($B14,'acc names'!$C$2:$D$12102,2,FALSE)</f>
        <v>#N/A</v>
      </c>
      <c r="AS14" s="431" t="e">
        <f>VLOOKUP($AQ14,software!$A$1:$B$14605,2,FALSE)</f>
        <v>#N/A</v>
      </c>
      <c r="AT14" s="424"/>
      <c r="AV14" s="424"/>
    </row>
    <row r="15" spans="1:48" s="44" customFormat="1" ht="12.75" x14ac:dyDescent="0.2">
      <c r="A15" s="101"/>
      <c r="B15" s="42"/>
      <c r="C15" s="142"/>
      <c r="D15" s="143"/>
      <c r="E15" s="128"/>
      <c r="F15" s="42"/>
      <c r="G15" s="42"/>
      <c r="H15" s="46"/>
      <c r="I15" s="46"/>
      <c r="J15" s="42"/>
      <c r="K15" s="42"/>
      <c r="L15" s="140"/>
      <c r="M15" s="41"/>
      <c r="N15" s="45"/>
      <c r="O15" s="47"/>
      <c r="P15" s="137"/>
      <c r="Q15" s="71" t="e">
        <f>VLOOKUP(N15,'error categories'!$A$2:$D$54,4,FALSE)</f>
        <v>#N/A</v>
      </c>
      <c r="R15" s="72" t="e">
        <f>VLOOKUP(N15,'error categories'!$A$2:$D$54,3,FALSE)</f>
        <v>#N/A</v>
      </c>
      <c r="S15" s="374"/>
      <c r="T15" s="377"/>
      <c r="U15" s="378">
        <f t="shared" si="0"/>
        <v>0</v>
      </c>
      <c r="V15" s="390"/>
      <c r="W15" s="391"/>
      <c r="X15" s="380"/>
      <c r="Y15" s="380"/>
      <c r="Z15" s="390"/>
      <c r="AA15" s="392"/>
      <c r="AB15" s="393"/>
      <c r="AC15" s="394"/>
      <c r="AD15" s="382">
        <f t="shared" si="2"/>
        <v>0</v>
      </c>
      <c r="AE15" s="383">
        <f t="shared" si="3"/>
        <v>0</v>
      </c>
      <c r="AF15" s="379"/>
      <c r="AG15" s="381"/>
      <c r="AH15" s="379"/>
      <c r="AI15" s="381"/>
      <c r="AJ15" s="384" t="str">
        <f t="shared" si="1"/>
        <v/>
      </c>
      <c r="AK15" s="385" t="str">
        <f t="shared" si="4"/>
        <v/>
      </c>
      <c r="AL15" s="388" t="str">
        <f t="shared" si="5"/>
        <v/>
      </c>
      <c r="AM15" s="389" t="str">
        <f t="shared" si="6"/>
        <v/>
      </c>
      <c r="AN15" s="388" t="str">
        <f t="shared" si="7"/>
        <v/>
      </c>
      <c r="AO15" s="389" t="str">
        <f t="shared" si="8"/>
        <v/>
      </c>
      <c r="AP15" s="424"/>
      <c r="AQ15" s="424"/>
      <c r="AR15" s="431" t="e">
        <f>VLOOKUP($B15,'acc names'!$C$2:$D$12102,2,FALSE)</f>
        <v>#N/A</v>
      </c>
      <c r="AS15" s="431" t="e">
        <f>VLOOKUP($AQ15,software!$A$1:$B$14605,2,FALSE)</f>
        <v>#N/A</v>
      </c>
      <c r="AT15" s="424"/>
      <c r="AV15" s="424"/>
    </row>
    <row r="16" spans="1:48" s="44" customFormat="1" ht="12.75" x14ac:dyDescent="0.2">
      <c r="A16" s="101"/>
      <c r="B16" s="42"/>
      <c r="C16" s="142"/>
      <c r="D16" s="143"/>
      <c r="E16" s="107"/>
      <c r="F16" s="46"/>
      <c r="G16" s="46"/>
      <c r="H16" s="46"/>
      <c r="I16" s="46"/>
      <c r="J16" s="46"/>
      <c r="K16" s="46"/>
      <c r="L16" s="139"/>
      <c r="M16" s="41"/>
      <c r="N16" s="45"/>
      <c r="O16" s="47"/>
      <c r="P16" s="43"/>
      <c r="Q16" s="71" t="e">
        <f>VLOOKUP(N16,'error categories'!$A$2:$D$54,4,FALSE)</f>
        <v>#N/A</v>
      </c>
      <c r="R16" s="72" t="e">
        <f>VLOOKUP(N16,'error categories'!$A$2:$D$54,3,FALSE)</f>
        <v>#N/A</v>
      </c>
      <c r="S16" s="374"/>
      <c r="T16" s="377"/>
      <c r="U16" s="378">
        <f t="shared" si="0"/>
        <v>0</v>
      </c>
      <c r="V16" s="379"/>
      <c r="W16" s="380"/>
      <c r="X16" s="380"/>
      <c r="Y16" s="380"/>
      <c r="Z16" s="379"/>
      <c r="AA16" s="381"/>
      <c r="AB16" s="379"/>
      <c r="AC16" s="380"/>
      <c r="AD16" s="382">
        <f t="shared" si="2"/>
        <v>0</v>
      </c>
      <c r="AE16" s="383">
        <f t="shared" si="3"/>
        <v>0</v>
      </c>
      <c r="AF16" s="379"/>
      <c r="AG16" s="381"/>
      <c r="AH16" s="379"/>
      <c r="AI16" s="381"/>
      <c r="AJ16" s="384" t="str">
        <f t="shared" si="1"/>
        <v/>
      </c>
      <c r="AK16" s="385" t="str">
        <f t="shared" si="4"/>
        <v/>
      </c>
      <c r="AL16" s="388" t="str">
        <f t="shared" si="5"/>
        <v/>
      </c>
      <c r="AM16" s="389" t="str">
        <f t="shared" si="6"/>
        <v/>
      </c>
      <c r="AN16" s="388" t="str">
        <f t="shared" si="7"/>
        <v/>
      </c>
      <c r="AO16" s="389" t="str">
        <f t="shared" si="8"/>
        <v/>
      </c>
      <c r="AP16" s="424"/>
      <c r="AQ16" s="424"/>
      <c r="AR16" s="431" t="e">
        <f>VLOOKUP($B16,'acc names'!$C$2:$D$12102,2,FALSE)</f>
        <v>#N/A</v>
      </c>
      <c r="AS16" s="431" t="e">
        <f>VLOOKUP($AQ16,software!$A$1:$B$14605,2,FALSE)</f>
        <v>#N/A</v>
      </c>
      <c r="AT16" s="424"/>
      <c r="AV16" s="424"/>
    </row>
    <row r="17" spans="1:48" s="44" customFormat="1" ht="12.75" x14ac:dyDescent="0.2">
      <c r="A17" s="101"/>
      <c r="B17" s="42"/>
      <c r="C17" s="142"/>
      <c r="D17" s="143"/>
      <c r="E17" s="108"/>
      <c r="F17" s="46"/>
      <c r="G17" s="46"/>
      <c r="H17" s="46"/>
      <c r="I17" s="46"/>
      <c r="J17" s="46"/>
      <c r="K17" s="46"/>
      <c r="L17" s="139"/>
      <c r="M17" s="41"/>
      <c r="N17" s="45"/>
      <c r="O17" s="47"/>
      <c r="P17" s="43"/>
      <c r="Q17" s="71" t="e">
        <f>VLOOKUP(N17,'error categories'!$A$2:$D$54,4,FALSE)</f>
        <v>#N/A</v>
      </c>
      <c r="R17" s="72" t="e">
        <f>VLOOKUP(N17,'error categories'!$A$2:$D$54,3,FALSE)</f>
        <v>#N/A</v>
      </c>
      <c r="S17" s="374"/>
      <c r="T17" s="377"/>
      <c r="U17" s="378">
        <f t="shared" si="0"/>
        <v>0</v>
      </c>
      <c r="V17" s="390"/>
      <c r="W17" s="391"/>
      <c r="X17" s="380"/>
      <c r="Y17" s="380"/>
      <c r="Z17" s="390"/>
      <c r="AA17" s="392"/>
      <c r="AB17" s="393"/>
      <c r="AC17" s="394"/>
      <c r="AD17" s="382">
        <f t="shared" si="2"/>
        <v>0</v>
      </c>
      <c r="AE17" s="383">
        <f t="shared" si="3"/>
        <v>0</v>
      </c>
      <c r="AF17" s="379"/>
      <c r="AG17" s="381"/>
      <c r="AH17" s="379"/>
      <c r="AI17" s="381"/>
      <c r="AJ17" s="384" t="str">
        <f t="shared" si="1"/>
        <v/>
      </c>
      <c r="AK17" s="385" t="str">
        <f t="shared" si="4"/>
        <v/>
      </c>
      <c r="AL17" s="388" t="str">
        <f t="shared" si="5"/>
        <v/>
      </c>
      <c r="AM17" s="389" t="str">
        <f t="shared" si="6"/>
        <v/>
      </c>
      <c r="AN17" s="388" t="str">
        <f t="shared" si="7"/>
        <v/>
      </c>
      <c r="AO17" s="389" t="str">
        <f t="shared" si="8"/>
        <v/>
      </c>
      <c r="AP17" s="424"/>
      <c r="AQ17" s="424"/>
      <c r="AR17" s="431" t="e">
        <f>VLOOKUP($B17,'acc names'!$C$2:$D$12102,2,FALSE)</f>
        <v>#N/A</v>
      </c>
      <c r="AS17" s="431" t="e">
        <f>VLOOKUP($AQ17,software!$A$1:$B$14605,2,FALSE)</f>
        <v>#N/A</v>
      </c>
      <c r="AT17" s="424"/>
      <c r="AV17" s="424"/>
    </row>
    <row r="18" spans="1:48" s="44" customFormat="1" ht="12.75" x14ac:dyDescent="0.2">
      <c r="A18" s="127"/>
      <c r="B18" s="42"/>
      <c r="C18" s="143"/>
      <c r="D18" s="143"/>
      <c r="E18" s="128"/>
      <c r="F18" s="42"/>
      <c r="G18" s="42"/>
      <c r="H18" s="42"/>
      <c r="I18" s="42"/>
      <c r="J18" s="42"/>
      <c r="K18" s="42"/>
      <c r="L18" s="140"/>
      <c r="M18" s="41"/>
      <c r="N18" s="41"/>
      <c r="O18" s="70"/>
      <c r="P18" s="137"/>
      <c r="Q18" s="71" t="e">
        <f>VLOOKUP(N18,'error categories'!$A$2:$D$54,4,FALSE)</f>
        <v>#N/A</v>
      </c>
      <c r="R18" s="72" t="e">
        <f>VLOOKUP(N18,'error categories'!$A$2:$D$54,3,FALSE)</f>
        <v>#N/A</v>
      </c>
      <c r="S18" s="375"/>
      <c r="T18" s="377"/>
      <c r="U18" s="378">
        <f t="shared" si="0"/>
        <v>0</v>
      </c>
      <c r="V18" s="390"/>
      <c r="W18" s="391"/>
      <c r="X18" s="380"/>
      <c r="Y18" s="395"/>
      <c r="Z18" s="375"/>
      <c r="AA18" s="396"/>
      <c r="AB18" s="375"/>
      <c r="AC18" s="395"/>
      <c r="AD18" s="382">
        <f t="shared" si="2"/>
        <v>0</v>
      </c>
      <c r="AE18" s="383">
        <f t="shared" si="3"/>
        <v>0</v>
      </c>
      <c r="AF18" s="379"/>
      <c r="AG18" s="381"/>
      <c r="AH18" s="379"/>
      <c r="AI18" s="381"/>
      <c r="AJ18" s="384" t="str">
        <f t="shared" si="1"/>
        <v/>
      </c>
      <c r="AK18" s="385" t="str">
        <f t="shared" si="4"/>
        <v/>
      </c>
      <c r="AL18" s="388" t="str">
        <f t="shared" si="5"/>
        <v/>
      </c>
      <c r="AM18" s="389" t="str">
        <f t="shared" si="6"/>
        <v/>
      </c>
      <c r="AN18" s="388" t="str">
        <f t="shared" si="7"/>
        <v/>
      </c>
      <c r="AO18" s="389" t="str">
        <f t="shared" si="8"/>
        <v/>
      </c>
      <c r="AP18" s="424"/>
      <c r="AQ18" s="424"/>
      <c r="AR18" s="431" t="e">
        <f>VLOOKUP($B18,'acc names'!$C$2:$D$12102,2,FALSE)</f>
        <v>#N/A</v>
      </c>
      <c r="AS18" s="431" t="e">
        <f>VLOOKUP($AQ18,software!$A$1:$B$14605,2,FALSE)</f>
        <v>#N/A</v>
      </c>
      <c r="AT18" s="424"/>
      <c r="AV18" s="424"/>
    </row>
    <row r="19" spans="1:48" s="44" customFormat="1" ht="12.75" x14ac:dyDescent="0.2">
      <c r="A19" s="127"/>
      <c r="B19" s="42"/>
      <c r="C19" s="143"/>
      <c r="D19" s="143"/>
      <c r="E19" s="128"/>
      <c r="F19" s="42"/>
      <c r="G19" s="42"/>
      <c r="H19" s="42"/>
      <c r="I19" s="42"/>
      <c r="J19" s="42"/>
      <c r="K19" s="42"/>
      <c r="L19" s="140"/>
      <c r="M19" s="41"/>
      <c r="N19" s="41"/>
      <c r="O19" s="70"/>
      <c r="P19" s="137"/>
      <c r="Q19" s="71" t="e">
        <f>VLOOKUP(N19,'error categories'!$A$2:$D$54,4,FALSE)</f>
        <v>#N/A</v>
      </c>
      <c r="R19" s="72" t="e">
        <f>VLOOKUP(N19,'error categories'!$A$2:$D$54,3,FALSE)</f>
        <v>#N/A</v>
      </c>
      <c r="S19" s="375"/>
      <c r="T19" s="377"/>
      <c r="U19" s="378">
        <f t="shared" si="0"/>
        <v>0</v>
      </c>
      <c r="V19" s="390"/>
      <c r="W19" s="391"/>
      <c r="X19" s="380"/>
      <c r="Y19" s="395"/>
      <c r="Z19" s="375"/>
      <c r="AA19" s="396"/>
      <c r="AB19" s="375"/>
      <c r="AC19" s="395"/>
      <c r="AD19" s="382">
        <f t="shared" si="2"/>
        <v>0</v>
      </c>
      <c r="AE19" s="383">
        <f t="shared" si="3"/>
        <v>0</v>
      </c>
      <c r="AF19" s="379"/>
      <c r="AG19" s="381"/>
      <c r="AH19" s="379"/>
      <c r="AI19" s="381"/>
      <c r="AJ19" s="384" t="str">
        <f t="shared" si="1"/>
        <v/>
      </c>
      <c r="AK19" s="385" t="str">
        <f t="shared" si="4"/>
        <v/>
      </c>
      <c r="AL19" s="388" t="str">
        <f t="shared" si="5"/>
        <v/>
      </c>
      <c r="AM19" s="389" t="str">
        <f t="shared" si="6"/>
        <v/>
      </c>
      <c r="AN19" s="388" t="str">
        <f t="shared" si="7"/>
        <v/>
      </c>
      <c r="AO19" s="389" t="str">
        <f t="shared" si="8"/>
        <v/>
      </c>
      <c r="AP19" s="424"/>
      <c r="AQ19" s="424"/>
      <c r="AR19" s="431" t="e">
        <f>VLOOKUP($B19,'acc names'!$C$2:$D$12102,2,FALSE)</f>
        <v>#N/A</v>
      </c>
      <c r="AS19" s="431" t="e">
        <f>VLOOKUP($AQ19,software!$A$1:$B$14605,2,FALSE)</f>
        <v>#N/A</v>
      </c>
      <c r="AT19" s="424"/>
      <c r="AV19" s="424"/>
    </row>
    <row r="20" spans="1:48" s="44" customFormat="1" ht="12.75" x14ac:dyDescent="0.2">
      <c r="A20" s="127"/>
      <c r="B20" s="42"/>
      <c r="C20" s="143"/>
      <c r="D20" s="143"/>
      <c r="E20" s="128"/>
      <c r="F20" s="42"/>
      <c r="G20" s="42"/>
      <c r="H20" s="42"/>
      <c r="I20" s="42"/>
      <c r="J20" s="42"/>
      <c r="K20" s="42"/>
      <c r="L20" s="140"/>
      <c r="M20" s="41"/>
      <c r="N20" s="41"/>
      <c r="O20" s="70"/>
      <c r="P20" s="137"/>
      <c r="Q20" s="71" t="e">
        <f>VLOOKUP(N20,'error categories'!$A$2:$D$54,4,FALSE)</f>
        <v>#N/A</v>
      </c>
      <c r="R20" s="72" t="e">
        <f>VLOOKUP(N20,'error categories'!$A$2:$D$54,3,FALSE)</f>
        <v>#N/A</v>
      </c>
      <c r="S20" s="375"/>
      <c r="T20" s="377"/>
      <c r="U20" s="378">
        <f t="shared" si="0"/>
        <v>0</v>
      </c>
      <c r="V20" s="390"/>
      <c r="W20" s="391"/>
      <c r="X20" s="380"/>
      <c r="Y20" s="395"/>
      <c r="Z20" s="397"/>
      <c r="AA20" s="398"/>
      <c r="AB20" s="399"/>
      <c r="AC20" s="400"/>
      <c r="AD20" s="382">
        <f t="shared" si="2"/>
        <v>0</v>
      </c>
      <c r="AE20" s="383">
        <f t="shared" si="3"/>
        <v>0</v>
      </c>
      <c r="AF20" s="379"/>
      <c r="AG20" s="381"/>
      <c r="AH20" s="379"/>
      <c r="AI20" s="381"/>
      <c r="AJ20" s="384" t="str">
        <f t="shared" si="1"/>
        <v/>
      </c>
      <c r="AK20" s="385" t="str">
        <f t="shared" si="4"/>
        <v/>
      </c>
      <c r="AL20" s="388" t="str">
        <f t="shared" si="5"/>
        <v/>
      </c>
      <c r="AM20" s="389" t="str">
        <f t="shared" si="6"/>
        <v/>
      </c>
      <c r="AN20" s="388" t="str">
        <f t="shared" si="7"/>
        <v/>
      </c>
      <c r="AO20" s="389" t="str">
        <f t="shared" si="8"/>
        <v/>
      </c>
      <c r="AP20" s="424"/>
      <c r="AQ20" s="424"/>
      <c r="AR20" s="431" t="e">
        <f>VLOOKUP($B20,'acc names'!$C$2:$D$12102,2,FALSE)</f>
        <v>#N/A</v>
      </c>
      <c r="AS20" s="431" t="e">
        <f>VLOOKUP($AQ20,software!$A$1:$B$14605,2,FALSE)</f>
        <v>#N/A</v>
      </c>
      <c r="AT20" s="424"/>
      <c r="AV20" s="424"/>
    </row>
    <row r="21" spans="1:48" s="44" customFormat="1" ht="12.75" x14ac:dyDescent="0.2">
      <c r="A21" s="127"/>
      <c r="B21" s="42"/>
      <c r="C21" s="143"/>
      <c r="D21" s="143"/>
      <c r="E21" s="128"/>
      <c r="F21" s="42"/>
      <c r="G21" s="42"/>
      <c r="H21" s="42"/>
      <c r="I21" s="42"/>
      <c r="J21" s="42"/>
      <c r="K21" s="42"/>
      <c r="L21" s="140"/>
      <c r="M21" s="41"/>
      <c r="N21" s="41"/>
      <c r="O21" s="70"/>
      <c r="P21" s="137"/>
      <c r="Q21" s="71" t="e">
        <f>VLOOKUP(N21,'error categories'!$A$2:$D$54,4,FALSE)</f>
        <v>#N/A</v>
      </c>
      <c r="R21" s="72" t="e">
        <f>VLOOKUP(N21,'error categories'!$A$2:$D$54,3,FALSE)</f>
        <v>#N/A</v>
      </c>
      <c r="S21" s="375"/>
      <c r="T21" s="377"/>
      <c r="U21" s="378">
        <f t="shared" si="0"/>
        <v>0</v>
      </c>
      <c r="V21" s="390"/>
      <c r="W21" s="391"/>
      <c r="X21" s="380"/>
      <c r="Y21" s="395"/>
      <c r="Z21" s="397"/>
      <c r="AA21" s="398"/>
      <c r="AB21" s="399"/>
      <c r="AC21" s="400"/>
      <c r="AD21" s="382">
        <f t="shared" si="2"/>
        <v>0</v>
      </c>
      <c r="AE21" s="383">
        <f t="shared" si="3"/>
        <v>0</v>
      </c>
      <c r="AF21" s="379"/>
      <c r="AG21" s="381"/>
      <c r="AH21" s="379"/>
      <c r="AI21" s="381"/>
      <c r="AJ21" s="384" t="str">
        <f t="shared" si="1"/>
        <v/>
      </c>
      <c r="AK21" s="385" t="str">
        <f t="shared" si="4"/>
        <v/>
      </c>
      <c r="AL21" s="388" t="str">
        <f t="shared" si="5"/>
        <v/>
      </c>
      <c r="AM21" s="389" t="str">
        <f t="shared" si="6"/>
        <v/>
      </c>
      <c r="AN21" s="388" t="str">
        <f t="shared" si="7"/>
        <v/>
      </c>
      <c r="AO21" s="389" t="str">
        <f t="shared" si="8"/>
        <v/>
      </c>
      <c r="AP21" s="424"/>
      <c r="AQ21" s="424"/>
      <c r="AR21" s="431" t="e">
        <f>VLOOKUP($B21,'acc names'!$C$2:$D$12102,2,FALSE)</f>
        <v>#N/A</v>
      </c>
      <c r="AS21" s="431" t="e">
        <f>VLOOKUP($AQ21,software!$A$1:$B$14605,2,FALSE)</f>
        <v>#N/A</v>
      </c>
      <c r="AT21" s="424"/>
      <c r="AV21" s="424"/>
    </row>
    <row r="22" spans="1:48" s="44" customFormat="1" ht="12.75" x14ac:dyDescent="0.2">
      <c r="A22" s="127"/>
      <c r="B22" s="42"/>
      <c r="C22" s="143"/>
      <c r="D22" s="143"/>
      <c r="E22" s="128"/>
      <c r="F22" s="42"/>
      <c r="G22" s="42"/>
      <c r="H22" s="42"/>
      <c r="I22" s="42"/>
      <c r="J22" s="42"/>
      <c r="K22" s="42"/>
      <c r="L22" s="140"/>
      <c r="M22" s="41"/>
      <c r="N22" s="41"/>
      <c r="O22" s="70"/>
      <c r="P22" s="137"/>
      <c r="Q22" s="71" t="e">
        <f>VLOOKUP(N22,'error categories'!$A$2:$D$54,4,FALSE)</f>
        <v>#N/A</v>
      </c>
      <c r="R22" s="72" t="e">
        <f>VLOOKUP(N22,'error categories'!$A$2:$D$54,3,FALSE)</f>
        <v>#N/A</v>
      </c>
      <c r="S22" s="375"/>
      <c r="T22" s="377"/>
      <c r="U22" s="378">
        <f t="shared" si="0"/>
        <v>0</v>
      </c>
      <c r="V22" s="390"/>
      <c r="W22" s="391"/>
      <c r="X22" s="380"/>
      <c r="Y22" s="395"/>
      <c r="Z22" s="397"/>
      <c r="AA22" s="398"/>
      <c r="AB22" s="399"/>
      <c r="AC22" s="400"/>
      <c r="AD22" s="382">
        <f t="shared" si="2"/>
        <v>0</v>
      </c>
      <c r="AE22" s="383">
        <f t="shared" si="3"/>
        <v>0</v>
      </c>
      <c r="AF22" s="379"/>
      <c r="AG22" s="381"/>
      <c r="AH22" s="379"/>
      <c r="AI22" s="381"/>
      <c r="AJ22" s="384" t="str">
        <f t="shared" si="1"/>
        <v/>
      </c>
      <c r="AK22" s="385" t="str">
        <f t="shared" si="4"/>
        <v/>
      </c>
      <c r="AL22" s="388" t="str">
        <f t="shared" si="5"/>
        <v/>
      </c>
      <c r="AM22" s="389" t="str">
        <f t="shared" si="6"/>
        <v/>
      </c>
      <c r="AN22" s="388" t="str">
        <f t="shared" si="7"/>
        <v/>
      </c>
      <c r="AO22" s="389" t="str">
        <f t="shared" si="8"/>
        <v/>
      </c>
      <c r="AP22" s="424"/>
      <c r="AQ22" s="424"/>
      <c r="AR22" s="431" t="e">
        <f>VLOOKUP($B22,'acc names'!$C$2:$D$12102,2,FALSE)</f>
        <v>#N/A</v>
      </c>
      <c r="AS22" s="431" t="e">
        <f>VLOOKUP($AQ22,software!$A$1:$B$14605,2,FALSE)</f>
        <v>#N/A</v>
      </c>
      <c r="AT22" s="424"/>
      <c r="AV22" s="424"/>
    </row>
    <row r="23" spans="1:48" s="44" customFormat="1" ht="12.75" x14ac:dyDescent="0.2">
      <c r="A23" s="127"/>
      <c r="B23" s="42"/>
      <c r="C23" s="143"/>
      <c r="D23" s="143"/>
      <c r="E23" s="128"/>
      <c r="F23" s="42"/>
      <c r="G23" s="42"/>
      <c r="H23" s="42"/>
      <c r="I23" s="42"/>
      <c r="J23" s="42"/>
      <c r="K23" s="42"/>
      <c r="L23" s="140"/>
      <c r="M23" s="41"/>
      <c r="N23" s="41"/>
      <c r="O23" s="70"/>
      <c r="P23" s="137"/>
      <c r="Q23" s="71" t="e">
        <f>VLOOKUP(N23,'error categories'!$A$2:$D$54,4,FALSE)</f>
        <v>#N/A</v>
      </c>
      <c r="R23" s="72" t="e">
        <f>VLOOKUP(N23,'error categories'!$A$2:$D$54,3,FALSE)</f>
        <v>#N/A</v>
      </c>
      <c r="S23" s="375"/>
      <c r="T23" s="377"/>
      <c r="U23" s="378">
        <f t="shared" si="0"/>
        <v>0</v>
      </c>
      <c r="V23" s="379"/>
      <c r="W23" s="380"/>
      <c r="X23" s="380"/>
      <c r="Y23" s="395"/>
      <c r="Z23" s="397"/>
      <c r="AA23" s="398"/>
      <c r="AB23" s="399"/>
      <c r="AC23" s="400"/>
      <c r="AD23" s="382">
        <f t="shared" si="2"/>
        <v>0</v>
      </c>
      <c r="AE23" s="383">
        <f t="shared" si="3"/>
        <v>0</v>
      </c>
      <c r="AF23" s="379"/>
      <c r="AG23" s="381"/>
      <c r="AH23" s="379"/>
      <c r="AI23" s="381"/>
      <c r="AJ23" s="384" t="str">
        <f t="shared" si="1"/>
        <v/>
      </c>
      <c r="AK23" s="385" t="str">
        <f t="shared" si="4"/>
        <v/>
      </c>
      <c r="AL23" s="388" t="str">
        <f t="shared" si="5"/>
        <v/>
      </c>
      <c r="AM23" s="389" t="str">
        <f t="shared" si="6"/>
        <v/>
      </c>
      <c r="AN23" s="388" t="str">
        <f t="shared" si="7"/>
        <v/>
      </c>
      <c r="AO23" s="389" t="str">
        <f t="shared" si="8"/>
        <v/>
      </c>
      <c r="AP23" s="424"/>
      <c r="AQ23" s="424"/>
      <c r="AR23" s="431" t="e">
        <f>VLOOKUP($B23,'acc names'!$C$2:$D$12102,2,FALSE)</f>
        <v>#N/A</v>
      </c>
      <c r="AS23" s="431" t="e">
        <f>VLOOKUP($AQ23,software!$A$1:$B$14605,2,FALSE)</f>
        <v>#N/A</v>
      </c>
      <c r="AT23" s="424"/>
      <c r="AV23" s="424"/>
    </row>
    <row r="24" spans="1:48" s="44" customFormat="1" ht="12.75" x14ac:dyDescent="0.2">
      <c r="A24" s="127"/>
      <c r="B24" s="42"/>
      <c r="C24" s="143"/>
      <c r="D24" s="143"/>
      <c r="E24" s="128"/>
      <c r="F24" s="42"/>
      <c r="G24" s="42"/>
      <c r="H24" s="42"/>
      <c r="I24" s="42"/>
      <c r="J24" s="42"/>
      <c r="K24" s="42"/>
      <c r="L24" s="140"/>
      <c r="M24" s="41"/>
      <c r="N24" s="41"/>
      <c r="O24" s="70"/>
      <c r="P24" s="137"/>
      <c r="Q24" s="71" t="e">
        <f>VLOOKUP(N24,'error categories'!$A$2:$D$54,4,FALSE)</f>
        <v>#N/A</v>
      </c>
      <c r="R24" s="72" t="e">
        <f>VLOOKUP(N24,'error categories'!$A$2:$D$54,3,FALSE)</f>
        <v>#N/A</v>
      </c>
      <c r="S24" s="375"/>
      <c r="T24" s="377"/>
      <c r="U24" s="378">
        <f t="shared" si="0"/>
        <v>0</v>
      </c>
      <c r="V24" s="379"/>
      <c r="W24" s="380"/>
      <c r="X24" s="380"/>
      <c r="Y24" s="395"/>
      <c r="Z24" s="397"/>
      <c r="AA24" s="398"/>
      <c r="AB24" s="399"/>
      <c r="AC24" s="400"/>
      <c r="AD24" s="382">
        <f t="shared" si="2"/>
        <v>0</v>
      </c>
      <c r="AE24" s="383">
        <f t="shared" si="3"/>
        <v>0</v>
      </c>
      <c r="AF24" s="379"/>
      <c r="AG24" s="381"/>
      <c r="AH24" s="379"/>
      <c r="AI24" s="381"/>
      <c r="AJ24" s="384" t="str">
        <f t="shared" si="1"/>
        <v/>
      </c>
      <c r="AK24" s="385" t="str">
        <f t="shared" si="4"/>
        <v/>
      </c>
      <c r="AL24" s="388" t="str">
        <f t="shared" si="5"/>
        <v/>
      </c>
      <c r="AM24" s="389" t="str">
        <f t="shared" si="6"/>
        <v/>
      </c>
      <c r="AN24" s="388" t="str">
        <f t="shared" si="7"/>
        <v/>
      </c>
      <c r="AO24" s="389" t="str">
        <f t="shared" si="8"/>
        <v/>
      </c>
      <c r="AP24" s="424"/>
      <c r="AQ24" s="424"/>
      <c r="AR24" s="431" t="e">
        <f>VLOOKUP($B24,'acc names'!$C$2:$D$12102,2,FALSE)</f>
        <v>#N/A</v>
      </c>
      <c r="AS24" s="431" t="e">
        <f>VLOOKUP($AQ24,software!$A$1:$B$14605,2,FALSE)</f>
        <v>#N/A</v>
      </c>
      <c r="AT24" s="424"/>
      <c r="AV24" s="424"/>
    </row>
    <row r="25" spans="1:48" s="44" customFormat="1" ht="12.75" x14ac:dyDescent="0.2">
      <c r="A25" s="127"/>
      <c r="B25" s="42"/>
      <c r="C25" s="143"/>
      <c r="D25" s="143"/>
      <c r="E25" s="128"/>
      <c r="F25" s="42"/>
      <c r="G25" s="42"/>
      <c r="H25" s="42"/>
      <c r="I25" s="42"/>
      <c r="J25" s="42"/>
      <c r="K25" s="42"/>
      <c r="L25" s="140"/>
      <c r="M25" s="41"/>
      <c r="N25" s="41"/>
      <c r="O25" s="70"/>
      <c r="P25" s="137"/>
      <c r="Q25" s="71" t="e">
        <f>VLOOKUP(N25,'error categories'!$A$2:$D$54,4,FALSE)</f>
        <v>#N/A</v>
      </c>
      <c r="R25" s="72" t="e">
        <f>VLOOKUP(N25,'error categories'!$A$2:$D$54,3,FALSE)</f>
        <v>#N/A</v>
      </c>
      <c r="S25" s="375"/>
      <c r="T25" s="377"/>
      <c r="U25" s="378">
        <f t="shared" si="0"/>
        <v>0</v>
      </c>
      <c r="V25" s="390"/>
      <c r="W25" s="391"/>
      <c r="X25" s="380"/>
      <c r="Y25" s="395"/>
      <c r="Z25" s="397"/>
      <c r="AA25" s="398"/>
      <c r="AB25" s="399"/>
      <c r="AC25" s="400"/>
      <c r="AD25" s="382">
        <f t="shared" si="2"/>
        <v>0</v>
      </c>
      <c r="AE25" s="383">
        <f t="shared" si="3"/>
        <v>0</v>
      </c>
      <c r="AF25" s="379"/>
      <c r="AG25" s="381"/>
      <c r="AH25" s="379"/>
      <c r="AI25" s="381"/>
      <c r="AJ25" s="384" t="str">
        <f t="shared" si="1"/>
        <v/>
      </c>
      <c r="AK25" s="385" t="str">
        <f t="shared" si="4"/>
        <v/>
      </c>
      <c r="AL25" s="388" t="str">
        <f t="shared" si="5"/>
        <v/>
      </c>
      <c r="AM25" s="389" t="str">
        <f t="shared" si="6"/>
        <v/>
      </c>
      <c r="AN25" s="388" t="str">
        <f t="shared" si="7"/>
        <v/>
      </c>
      <c r="AO25" s="389" t="str">
        <f t="shared" si="8"/>
        <v/>
      </c>
      <c r="AP25" s="424"/>
      <c r="AQ25" s="424"/>
      <c r="AR25" s="431" t="e">
        <f>VLOOKUP($B25,'acc names'!$C$2:$D$12102,2,FALSE)</f>
        <v>#N/A</v>
      </c>
      <c r="AS25" s="431" t="e">
        <f>VLOOKUP($AQ25,software!$A$1:$B$14605,2,FALSE)</f>
        <v>#N/A</v>
      </c>
      <c r="AT25" s="424"/>
      <c r="AV25" s="424"/>
    </row>
    <row r="26" spans="1:48" s="44" customFormat="1" ht="12.75" x14ac:dyDescent="0.2">
      <c r="A26" s="127"/>
      <c r="B26" s="42"/>
      <c r="C26" s="143"/>
      <c r="D26" s="143"/>
      <c r="E26" s="128"/>
      <c r="F26" s="42"/>
      <c r="G26" s="42"/>
      <c r="H26" s="42"/>
      <c r="I26" s="42"/>
      <c r="J26" s="42"/>
      <c r="K26" s="42"/>
      <c r="L26" s="140"/>
      <c r="M26" s="41"/>
      <c r="N26" s="41"/>
      <c r="O26" s="70"/>
      <c r="P26" s="137"/>
      <c r="Q26" s="71" t="e">
        <f>VLOOKUP(N26,'error categories'!$A$2:$D$54,4,FALSE)</f>
        <v>#N/A</v>
      </c>
      <c r="R26" s="72" t="e">
        <f>VLOOKUP(N26,'error categories'!$A$2:$D$54,3,FALSE)</f>
        <v>#N/A</v>
      </c>
      <c r="S26" s="375"/>
      <c r="T26" s="377"/>
      <c r="U26" s="378">
        <f t="shared" si="0"/>
        <v>0</v>
      </c>
      <c r="V26" s="379"/>
      <c r="W26" s="380"/>
      <c r="X26" s="380"/>
      <c r="Y26" s="395"/>
      <c r="Z26" s="397"/>
      <c r="AA26" s="398"/>
      <c r="AB26" s="399"/>
      <c r="AC26" s="400"/>
      <c r="AD26" s="382">
        <f t="shared" si="2"/>
        <v>0</v>
      </c>
      <c r="AE26" s="383">
        <f t="shared" si="3"/>
        <v>0</v>
      </c>
      <c r="AF26" s="379"/>
      <c r="AG26" s="381"/>
      <c r="AH26" s="379"/>
      <c r="AI26" s="381"/>
      <c r="AJ26" s="384" t="str">
        <f t="shared" si="1"/>
        <v/>
      </c>
      <c r="AK26" s="385" t="str">
        <f t="shared" si="4"/>
        <v/>
      </c>
      <c r="AL26" s="388" t="str">
        <f t="shared" si="5"/>
        <v/>
      </c>
      <c r="AM26" s="389" t="str">
        <f t="shared" si="6"/>
        <v/>
      </c>
      <c r="AN26" s="388" t="str">
        <f t="shared" si="7"/>
        <v/>
      </c>
      <c r="AO26" s="389" t="str">
        <f t="shared" si="8"/>
        <v/>
      </c>
      <c r="AP26" s="424"/>
      <c r="AQ26" s="424"/>
      <c r="AR26" s="431" t="e">
        <f>VLOOKUP($B26,'acc names'!$C$2:$D$12102,2,FALSE)</f>
        <v>#N/A</v>
      </c>
      <c r="AS26" s="431" t="e">
        <f>VLOOKUP($AQ26,software!$A$1:$B$14605,2,FALSE)</f>
        <v>#N/A</v>
      </c>
      <c r="AT26" s="424"/>
      <c r="AV26" s="424"/>
    </row>
    <row r="27" spans="1:48" s="44" customFormat="1" ht="12.75" x14ac:dyDescent="0.2">
      <c r="A27" s="127"/>
      <c r="B27" s="42"/>
      <c r="C27" s="143"/>
      <c r="D27" s="143"/>
      <c r="E27" s="128"/>
      <c r="F27" s="42"/>
      <c r="G27" s="42"/>
      <c r="H27" s="42"/>
      <c r="I27" s="42"/>
      <c r="J27" s="42"/>
      <c r="K27" s="42"/>
      <c r="L27" s="140"/>
      <c r="M27" s="41"/>
      <c r="N27" s="41"/>
      <c r="O27" s="70"/>
      <c r="P27" s="137"/>
      <c r="Q27" s="71" t="e">
        <f>VLOOKUP(N27,'error categories'!$A$2:$D$54,4,FALSE)</f>
        <v>#N/A</v>
      </c>
      <c r="R27" s="72" t="e">
        <f>VLOOKUP(N27,'error categories'!$A$2:$D$54,3,FALSE)</f>
        <v>#N/A</v>
      </c>
      <c r="S27" s="375"/>
      <c r="T27" s="377"/>
      <c r="U27" s="378">
        <f t="shared" si="0"/>
        <v>0</v>
      </c>
      <c r="V27" s="390"/>
      <c r="W27" s="391"/>
      <c r="X27" s="380"/>
      <c r="Y27" s="395"/>
      <c r="Z27" s="375"/>
      <c r="AA27" s="396"/>
      <c r="AB27" s="375"/>
      <c r="AC27" s="395"/>
      <c r="AD27" s="382">
        <f t="shared" si="2"/>
        <v>0</v>
      </c>
      <c r="AE27" s="383">
        <f t="shared" si="3"/>
        <v>0</v>
      </c>
      <c r="AF27" s="379"/>
      <c r="AG27" s="381"/>
      <c r="AH27" s="379"/>
      <c r="AI27" s="381"/>
      <c r="AJ27" s="384" t="str">
        <f t="shared" si="1"/>
        <v/>
      </c>
      <c r="AK27" s="385" t="str">
        <f t="shared" si="4"/>
        <v/>
      </c>
      <c r="AL27" s="388" t="str">
        <f t="shared" si="5"/>
        <v/>
      </c>
      <c r="AM27" s="389" t="str">
        <f t="shared" si="6"/>
        <v/>
      </c>
      <c r="AN27" s="388" t="str">
        <f t="shared" si="7"/>
        <v/>
      </c>
      <c r="AO27" s="389" t="str">
        <f t="shared" si="8"/>
        <v/>
      </c>
      <c r="AP27" s="424"/>
      <c r="AQ27" s="424"/>
      <c r="AR27" s="431" t="e">
        <f>VLOOKUP($B27,'acc names'!$C$2:$D$12102,2,FALSE)</f>
        <v>#N/A</v>
      </c>
      <c r="AS27" s="431" t="e">
        <f>VLOOKUP($AQ27,software!$A$1:$B$14605,2,FALSE)</f>
        <v>#N/A</v>
      </c>
      <c r="AT27" s="424"/>
      <c r="AV27" s="424"/>
    </row>
    <row r="28" spans="1:48" s="44" customFormat="1" ht="12.75" x14ac:dyDescent="0.2">
      <c r="A28" s="127"/>
      <c r="B28" s="42"/>
      <c r="C28" s="143"/>
      <c r="D28" s="143"/>
      <c r="E28" s="128"/>
      <c r="F28" s="42"/>
      <c r="G28" s="42"/>
      <c r="H28" s="42"/>
      <c r="I28" s="42"/>
      <c r="J28" s="42"/>
      <c r="K28" s="42"/>
      <c r="L28" s="140"/>
      <c r="M28" s="41"/>
      <c r="N28" s="41"/>
      <c r="O28" s="70"/>
      <c r="P28" s="137"/>
      <c r="Q28" s="71" t="e">
        <f>VLOOKUP(N28,'error categories'!$A$2:$D$54,4,FALSE)</f>
        <v>#N/A</v>
      </c>
      <c r="R28" s="72" t="e">
        <f>VLOOKUP(N28,'error categories'!$A$2:$D$54,3,FALSE)</f>
        <v>#N/A</v>
      </c>
      <c r="S28" s="375"/>
      <c r="T28" s="377"/>
      <c r="U28" s="378">
        <f t="shared" si="0"/>
        <v>0</v>
      </c>
      <c r="V28" s="390"/>
      <c r="W28" s="391"/>
      <c r="X28" s="380"/>
      <c r="Y28" s="395"/>
      <c r="Z28" s="397"/>
      <c r="AA28" s="398"/>
      <c r="AB28" s="399"/>
      <c r="AC28" s="400"/>
      <c r="AD28" s="382">
        <f t="shared" si="2"/>
        <v>0</v>
      </c>
      <c r="AE28" s="383">
        <f t="shared" si="3"/>
        <v>0</v>
      </c>
      <c r="AF28" s="379"/>
      <c r="AG28" s="381"/>
      <c r="AH28" s="379"/>
      <c r="AI28" s="381"/>
      <c r="AJ28" s="384" t="str">
        <f t="shared" si="1"/>
        <v/>
      </c>
      <c r="AK28" s="385" t="str">
        <f t="shared" si="4"/>
        <v/>
      </c>
      <c r="AL28" s="388" t="str">
        <f t="shared" si="5"/>
        <v/>
      </c>
      <c r="AM28" s="389" t="str">
        <f t="shared" si="6"/>
        <v/>
      </c>
      <c r="AN28" s="388" t="str">
        <f t="shared" si="7"/>
        <v/>
      </c>
      <c r="AO28" s="389" t="str">
        <f t="shared" si="8"/>
        <v/>
      </c>
      <c r="AP28" s="424"/>
      <c r="AQ28" s="424"/>
      <c r="AR28" s="431" t="e">
        <f>VLOOKUP($B28,'acc names'!$C$2:$D$12102,2,FALSE)</f>
        <v>#N/A</v>
      </c>
      <c r="AS28" s="431" t="e">
        <f>VLOOKUP($AQ28,software!$A$1:$B$14605,2,FALSE)</f>
        <v>#N/A</v>
      </c>
      <c r="AT28" s="424"/>
      <c r="AV28" s="424"/>
    </row>
    <row r="29" spans="1:48" s="44" customFormat="1" ht="12.75" x14ac:dyDescent="0.2">
      <c r="A29" s="127"/>
      <c r="B29" s="42"/>
      <c r="C29" s="143"/>
      <c r="D29" s="143"/>
      <c r="E29" s="128"/>
      <c r="F29" s="42"/>
      <c r="G29" s="42"/>
      <c r="H29" s="42"/>
      <c r="I29" s="42"/>
      <c r="J29" s="42"/>
      <c r="K29" s="42"/>
      <c r="L29" s="140"/>
      <c r="M29" s="41"/>
      <c r="N29" s="41"/>
      <c r="O29" s="70"/>
      <c r="P29" s="137"/>
      <c r="Q29" s="71" t="e">
        <f>VLOOKUP(N29,'error categories'!$A$2:$D$54,4,FALSE)</f>
        <v>#N/A</v>
      </c>
      <c r="R29" s="72" t="e">
        <f>VLOOKUP(N29,'error categories'!$A$2:$D$54,3,FALSE)</f>
        <v>#N/A</v>
      </c>
      <c r="S29" s="375"/>
      <c r="T29" s="377"/>
      <c r="U29" s="378">
        <f t="shared" si="0"/>
        <v>0</v>
      </c>
      <c r="V29" s="390"/>
      <c r="W29" s="391"/>
      <c r="X29" s="380"/>
      <c r="Y29" s="395"/>
      <c r="Z29" s="397"/>
      <c r="AA29" s="398"/>
      <c r="AB29" s="399"/>
      <c r="AC29" s="400"/>
      <c r="AD29" s="382">
        <f t="shared" si="2"/>
        <v>0</v>
      </c>
      <c r="AE29" s="383">
        <f t="shared" si="3"/>
        <v>0</v>
      </c>
      <c r="AF29" s="379"/>
      <c r="AG29" s="381"/>
      <c r="AH29" s="379"/>
      <c r="AI29" s="381"/>
      <c r="AJ29" s="384" t="str">
        <f t="shared" si="1"/>
        <v/>
      </c>
      <c r="AK29" s="385" t="str">
        <f t="shared" si="4"/>
        <v/>
      </c>
      <c r="AL29" s="388" t="str">
        <f t="shared" si="5"/>
        <v/>
      </c>
      <c r="AM29" s="389" t="str">
        <f t="shared" si="6"/>
        <v/>
      </c>
      <c r="AN29" s="388" t="str">
        <f t="shared" si="7"/>
        <v/>
      </c>
      <c r="AO29" s="389" t="str">
        <f t="shared" si="8"/>
        <v/>
      </c>
      <c r="AP29" s="424"/>
      <c r="AQ29" s="424"/>
      <c r="AR29" s="431" t="e">
        <f>VLOOKUP($B29,'acc names'!$C$2:$D$12102,2,FALSE)</f>
        <v>#N/A</v>
      </c>
      <c r="AS29" s="431" t="e">
        <f>VLOOKUP($AQ29,software!$A$1:$B$14605,2,FALSE)</f>
        <v>#N/A</v>
      </c>
      <c r="AT29" s="424"/>
      <c r="AV29" s="424"/>
    </row>
    <row r="30" spans="1:48" s="44" customFormat="1" ht="12.75" x14ac:dyDescent="0.2">
      <c r="A30" s="127"/>
      <c r="B30" s="42"/>
      <c r="C30" s="143"/>
      <c r="D30" s="143"/>
      <c r="E30" s="128"/>
      <c r="F30" s="42"/>
      <c r="G30" s="42"/>
      <c r="H30" s="42"/>
      <c r="I30" s="42"/>
      <c r="J30" s="42"/>
      <c r="K30" s="42"/>
      <c r="L30" s="140"/>
      <c r="M30" s="41"/>
      <c r="N30" s="41"/>
      <c r="O30" s="70"/>
      <c r="P30" s="137"/>
      <c r="Q30" s="71" t="e">
        <f>VLOOKUP(N30,'error categories'!$A$2:$D$54,4,FALSE)</f>
        <v>#N/A</v>
      </c>
      <c r="R30" s="72" t="e">
        <f>VLOOKUP(N30,'error categories'!$A$2:$D$54,3,FALSE)</f>
        <v>#N/A</v>
      </c>
      <c r="S30" s="375"/>
      <c r="T30" s="377"/>
      <c r="U30" s="378">
        <f t="shared" si="0"/>
        <v>0</v>
      </c>
      <c r="V30" s="390"/>
      <c r="W30" s="391"/>
      <c r="X30" s="380"/>
      <c r="Y30" s="395"/>
      <c r="Z30" s="375"/>
      <c r="AA30" s="396"/>
      <c r="AB30" s="375"/>
      <c r="AC30" s="395"/>
      <c r="AD30" s="382">
        <f t="shared" si="2"/>
        <v>0</v>
      </c>
      <c r="AE30" s="383">
        <f t="shared" si="3"/>
        <v>0</v>
      </c>
      <c r="AF30" s="379"/>
      <c r="AG30" s="381"/>
      <c r="AH30" s="379"/>
      <c r="AI30" s="381"/>
      <c r="AJ30" s="384" t="str">
        <f t="shared" si="1"/>
        <v/>
      </c>
      <c r="AK30" s="385" t="str">
        <f t="shared" si="4"/>
        <v/>
      </c>
      <c r="AL30" s="388" t="str">
        <f t="shared" si="5"/>
        <v/>
      </c>
      <c r="AM30" s="389" t="str">
        <f t="shared" si="6"/>
        <v/>
      </c>
      <c r="AN30" s="388" t="str">
        <f t="shared" si="7"/>
        <v/>
      </c>
      <c r="AO30" s="389" t="str">
        <f t="shared" si="8"/>
        <v/>
      </c>
      <c r="AP30" s="424"/>
      <c r="AQ30" s="424"/>
      <c r="AR30" s="431" t="e">
        <f>VLOOKUP($B30,'acc names'!$C$2:$D$12102,2,FALSE)</f>
        <v>#N/A</v>
      </c>
      <c r="AS30" s="431" t="e">
        <f>VLOOKUP($AQ30,software!$A$1:$B$14605,2,FALSE)</f>
        <v>#N/A</v>
      </c>
      <c r="AT30" s="424"/>
      <c r="AV30" s="424"/>
    </row>
    <row r="31" spans="1:48" s="44" customFormat="1" ht="12.75" x14ac:dyDescent="0.2">
      <c r="A31" s="127"/>
      <c r="B31" s="42"/>
      <c r="C31" s="143"/>
      <c r="D31" s="143"/>
      <c r="E31" s="129"/>
      <c r="F31" s="42"/>
      <c r="G31" s="42"/>
      <c r="H31" s="42"/>
      <c r="I31" s="42"/>
      <c r="J31" s="42"/>
      <c r="K31" s="42"/>
      <c r="L31" s="140"/>
      <c r="M31" s="41"/>
      <c r="N31" s="41"/>
      <c r="O31" s="70"/>
      <c r="P31" s="137"/>
      <c r="Q31" s="71" t="e">
        <f>VLOOKUP(N31,'error categories'!$A$2:$D$54,4,FALSE)</f>
        <v>#N/A</v>
      </c>
      <c r="R31" s="72" t="e">
        <f>VLOOKUP(N31,'error categories'!$A$2:$D$54,3,FALSE)</f>
        <v>#N/A</v>
      </c>
      <c r="S31" s="375"/>
      <c r="T31" s="377"/>
      <c r="U31" s="378">
        <f t="shared" si="0"/>
        <v>0</v>
      </c>
      <c r="V31" s="390"/>
      <c r="W31" s="391"/>
      <c r="X31" s="380"/>
      <c r="Y31" s="395"/>
      <c r="Z31" s="397"/>
      <c r="AA31" s="398"/>
      <c r="AB31" s="399"/>
      <c r="AC31" s="400"/>
      <c r="AD31" s="382">
        <f t="shared" si="2"/>
        <v>0</v>
      </c>
      <c r="AE31" s="383">
        <f t="shared" si="3"/>
        <v>0</v>
      </c>
      <c r="AF31" s="379"/>
      <c r="AG31" s="381"/>
      <c r="AH31" s="379"/>
      <c r="AI31" s="381"/>
      <c r="AJ31" s="384" t="str">
        <f t="shared" si="1"/>
        <v/>
      </c>
      <c r="AK31" s="385" t="str">
        <f t="shared" si="4"/>
        <v/>
      </c>
      <c r="AL31" s="388" t="str">
        <f t="shared" si="5"/>
        <v/>
      </c>
      <c r="AM31" s="389" t="str">
        <f t="shared" si="6"/>
        <v/>
      </c>
      <c r="AN31" s="388" t="str">
        <f t="shared" si="7"/>
        <v/>
      </c>
      <c r="AO31" s="389" t="str">
        <f t="shared" si="8"/>
        <v/>
      </c>
      <c r="AP31" s="424"/>
      <c r="AQ31" s="424"/>
      <c r="AR31" s="431" t="e">
        <f>VLOOKUP($B31,'acc names'!$C$2:$D$12102,2,FALSE)</f>
        <v>#N/A</v>
      </c>
      <c r="AS31" s="431" t="e">
        <f>VLOOKUP($AQ31,software!$A$1:$B$14605,2,FALSE)</f>
        <v>#N/A</v>
      </c>
      <c r="AT31" s="424"/>
      <c r="AV31" s="424"/>
    </row>
    <row r="32" spans="1:48" s="44" customFormat="1" ht="12.75" x14ac:dyDescent="0.2">
      <c r="A32" s="127"/>
      <c r="B32" s="42"/>
      <c r="C32" s="143"/>
      <c r="D32" s="143"/>
      <c r="E32" s="128"/>
      <c r="F32" s="42"/>
      <c r="G32" s="42"/>
      <c r="H32" s="42"/>
      <c r="I32" s="42"/>
      <c r="J32" s="42"/>
      <c r="K32" s="42"/>
      <c r="L32" s="140"/>
      <c r="M32" s="41"/>
      <c r="N32" s="41"/>
      <c r="O32" s="70"/>
      <c r="P32" s="137"/>
      <c r="Q32" s="71" t="e">
        <f>VLOOKUP(N32,'error categories'!$A$2:$D$54,4,FALSE)</f>
        <v>#N/A</v>
      </c>
      <c r="R32" s="72" t="e">
        <f>VLOOKUP(N32,'error categories'!$A$2:$D$54,3,FALSE)</f>
        <v>#N/A</v>
      </c>
      <c r="S32" s="375"/>
      <c r="T32" s="377"/>
      <c r="U32" s="378">
        <f t="shared" si="0"/>
        <v>0</v>
      </c>
      <c r="V32" s="390"/>
      <c r="W32" s="391"/>
      <c r="X32" s="380"/>
      <c r="Y32" s="395"/>
      <c r="Z32" s="397"/>
      <c r="AA32" s="398"/>
      <c r="AB32" s="399"/>
      <c r="AC32" s="400"/>
      <c r="AD32" s="382">
        <f t="shared" si="2"/>
        <v>0</v>
      </c>
      <c r="AE32" s="383">
        <f t="shared" si="3"/>
        <v>0</v>
      </c>
      <c r="AF32" s="379"/>
      <c r="AG32" s="381"/>
      <c r="AH32" s="379"/>
      <c r="AI32" s="381"/>
      <c r="AJ32" s="384" t="str">
        <f t="shared" si="1"/>
        <v/>
      </c>
      <c r="AK32" s="385" t="str">
        <f t="shared" si="4"/>
        <v/>
      </c>
      <c r="AL32" s="388" t="str">
        <f t="shared" si="5"/>
        <v/>
      </c>
      <c r="AM32" s="389" t="str">
        <f t="shared" si="6"/>
        <v/>
      </c>
      <c r="AN32" s="388" t="str">
        <f t="shared" si="7"/>
        <v/>
      </c>
      <c r="AO32" s="389" t="str">
        <f t="shared" si="8"/>
        <v/>
      </c>
      <c r="AP32" s="424"/>
      <c r="AQ32" s="424"/>
      <c r="AR32" s="431" t="e">
        <f>VLOOKUP($B32,'acc names'!$C$2:$D$12102,2,FALSE)</f>
        <v>#N/A</v>
      </c>
      <c r="AS32" s="431" t="e">
        <f>VLOOKUP($AQ32,software!$A$1:$B$14605,2,FALSE)</f>
        <v>#N/A</v>
      </c>
      <c r="AT32" s="424"/>
      <c r="AV32" s="424"/>
    </row>
    <row r="33" spans="1:48" s="44" customFormat="1" ht="12.75" x14ac:dyDescent="0.2">
      <c r="A33" s="127"/>
      <c r="B33" s="42"/>
      <c r="C33" s="143"/>
      <c r="D33" s="143"/>
      <c r="E33" s="128"/>
      <c r="F33" s="42"/>
      <c r="G33" s="42"/>
      <c r="H33" s="42"/>
      <c r="I33" s="42"/>
      <c r="J33" s="42"/>
      <c r="K33" s="42"/>
      <c r="L33" s="140"/>
      <c r="M33" s="41"/>
      <c r="N33" s="41"/>
      <c r="O33" s="70"/>
      <c r="P33" s="137"/>
      <c r="Q33" s="71" t="e">
        <f>VLOOKUP(N33,'error categories'!$A$2:$D$54,4,FALSE)</f>
        <v>#N/A</v>
      </c>
      <c r="R33" s="72" t="e">
        <f>VLOOKUP(N33,'error categories'!$A$2:$D$54,3,FALSE)</f>
        <v>#N/A</v>
      </c>
      <c r="S33" s="375"/>
      <c r="T33" s="377"/>
      <c r="U33" s="378">
        <f t="shared" si="0"/>
        <v>0</v>
      </c>
      <c r="V33" s="390"/>
      <c r="W33" s="391"/>
      <c r="X33" s="380"/>
      <c r="Y33" s="395"/>
      <c r="Z33" s="397"/>
      <c r="AA33" s="398"/>
      <c r="AB33" s="399"/>
      <c r="AC33" s="400"/>
      <c r="AD33" s="382">
        <f t="shared" si="2"/>
        <v>0</v>
      </c>
      <c r="AE33" s="383">
        <f t="shared" si="3"/>
        <v>0</v>
      </c>
      <c r="AF33" s="379"/>
      <c r="AG33" s="381"/>
      <c r="AH33" s="379"/>
      <c r="AI33" s="381"/>
      <c r="AJ33" s="384" t="str">
        <f t="shared" si="1"/>
        <v/>
      </c>
      <c r="AK33" s="385" t="str">
        <f t="shared" si="4"/>
        <v/>
      </c>
      <c r="AL33" s="388" t="str">
        <f t="shared" si="5"/>
        <v/>
      </c>
      <c r="AM33" s="389" t="str">
        <f t="shared" si="6"/>
        <v/>
      </c>
      <c r="AN33" s="388" t="str">
        <f t="shared" si="7"/>
        <v/>
      </c>
      <c r="AO33" s="389" t="str">
        <f t="shared" si="8"/>
        <v/>
      </c>
      <c r="AP33" s="424"/>
      <c r="AQ33" s="424"/>
      <c r="AR33" s="431" t="e">
        <f>VLOOKUP($B33,'acc names'!$C$2:$D$12102,2,FALSE)</f>
        <v>#N/A</v>
      </c>
      <c r="AS33" s="431" t="e">
        <f>VLOOKUP($AQ33,software!$A$1:$B$14605,2,FALSE)</f>
        <v>#N/A</v>
      </c>
      <c r="AT33" s="424"/>
      <c r="AV33" s="424"/>
    </row>
    <row r="34" spans="1:48" s="44" customFormat="1" ht="12.75" x14ac:dyDescent="0.2">
      <c r="A34" s="127"/>
      <c r="B34" s="42"/>
      <c r="C34" s="143"/>
      <c r="D34" s="143"/>
      <c r="E34" s="128"/>
      <c r="F34" s="42"/>
      <c r="G34" s="42"/>
      <c r="H34" s="42"/>
      <c r="I34" s="42"/>
      <c r="J34" s="42"/>
      <c r="K34" s="42"/>
      <c r="L34" s="140"/>
      <c r="M34" s="41"/>
      <c r="N34" s="41"/>
      <c r="O34" s="70"/>
      <c r="P34" s="137"/>
      <c r="Q34" s="71" t="e">
        <f>VLOOKUP(N34,'error categories'!$A$2:$D$54,4,FALSE)</f>
        <v>#N/A</v>
      </c>
      <c r="R34" s="72" t="e">
        <f>VLOOKUP(N34,'error categories'!$A$2:$D$54,3,FALSE)</f>
        <v>#N/A</v>
      </c>
      <c r="S34" s="375"/>
      <c r="T34" s="377"/>
      <c r="U34" s="378">
        <f t="shared" si="0"/>
        <v>0</v>
      </c>
      <c r="V34" s="390"/>
      <c r="W34" s="391"/>
      <c r="X34" s="380"/>
      <c r="Y34" s="395"/>
      <c r="Z34" s="375"/>
      <c r="AA34" s="396"/>
      <c r="AB34" s="375"/>
      <c r="AC34" s="395"/>
      <c r="AD34" s="382">
        <f t="shared" si="2"/>
        <v>0</v>
      </c>
      <c r="AE34" s="383">
        <f t="shared" si="3"/>
        <v>0</v>
      </c>
      <c r="AF34" s="379"/>
      <c r="AG34" s="381"/>
      <c r="AH34" s="379"/>
      <c r="AI34" s="381"/>
      <c r="AJ34" s="384" t="str">
        <f t="shared" si="1"/>
        <v/>
      </c>
      <c r="AK34" s="385" t="str">
        <f t="shared" si="4"/>
        <v/>
      </c>
      <c r="AL34" s="388" t="str">
        <f t="shared" si="5"/>
        <v/>
      </c>
      <c r="AM34" s="389" t="str">
        <f t="shared" si="6"/>
        <v/>
      </c>
      <c r="AN34" s="388" t="str">
        <f t="shared" si="7"/>
        <v/>
      </c>
      <c r="AO34" s="389" t="str">
        <f t="shared" si="8"/>
        <v/>
      </c>
      <c r="AP34" s="424"/>
      <c r="AQ34" s="424"/>
      <c r="AR34" s="431" t="e">
        <f>VLOOKUP($B34,'acc names'!$C$2:$D$12102,2,FALSE)</f>
        <v>#N/A</v>
      </c>
      <c r="AS34" s="431" t="e">
        <f>VLOOKUP($AQ34,software!$A$1:$B$14605,2,FALSE)</f>
        <v>#N/A</v>
      </c>
      <c r="AT34" s="424"/>
      <c r="AV34" s="424"/>
    </row>
    <row r="35" spans="1:48" s="44" customFormat="1" ht="12.75" x14ac:dyDescent="0.2">
      <c r="A35" s="127"/>
      <c r="B35" s="42"/>
      <c r="C35" s="143"/>
      <c r="D35" s="143"/>
      <c r="E35" s="128"/>
      <c r="F35" s="42"/>
      <c r="G35" s="42"/>
      <c r="H35" s="42"/>
      <c r="I35" s="42"/>
      <c r="J35" s="42"/>
      <c r="K35" s="42"/>
      <c r="L35" s="140"/>
      <c r="M35" s="41"/>
      <c r="N35" s="41"/>
      <c r="O35" s="70"/>
      <c r="P35" s="137"/>
      <c r="Q35" s="71" t="e">
        <f>VLOOKUP(N35,'error categories'!$A$2:$D$54,4,FALSE)</f>
        <v>#N/A</v>
      </c>
      <c r="R35" s="72" t="e">
        <f>VLOOKUP(N35,'error categories'!$A$2:$D$54,3,FALSE)</f>
        <v>#N/A</v>
      </c>
      <c r="S35" s="375"/>
      <c r="T35" s="377"/>
      <c r="U35" s="378">
        <f t="shared" si="0"/>
        <v>0</v>
      </c>
      <c r="V35" s="390"/>
      <c r="W35" s="391"/>
      <c r="X35" s="380"/>
      <c r="Y35" s="395"/>
      <c r="Z35" s="375"/>
      <c r="AA35" s="396"/>
      <c r="AB35" s="375"/>
      <c r="AC35" s="395"/>
      <c r="AD35" s="382">
        <f t="shared" si="2"/>
        <v>0</v>
      </c>
      <c r="AE35" s="383">
        <f t="shared" si="3"/>
        <v>0</v>
      </c>
      <c r="AF35" s="379"/>
      <c r="AG35" s="381"/>
      <c r="AH35" s="379"/>
      <c r="AI35" s="381"/>
      <c r="AJ35" s="384" t="str">
        <f t="shared" si="1"/>
        <v/>
      </c>
      <c r="AK35" s="385" t="str">
        <f t="shared" si="4"/>
        <v/>
      </c>
      <c r="AL35" s="388" t="str">
        <f t="shared" si="5"/>
        <v/>
      </c>
      <c r="AM35" s="389" t="str">
        <f t="shared" si="6"/>
        <v/>
      </c>
      <c r="AN35" s="388" t="str">
        <f t="shared" si="7"/>
        <v/>
      </c>
      <c r="AO35" s="389" t="str">
        <f t="shared" si="8"/>
        <v/>
      </c>
      <c r="AP35" s="424"/>
      <c r="AQ35" s="424"/>
      <c r="AR35" s="431" t="e">
        <f>VLOOKUP($B35,'acc names'!$C$2:$D$12102,2,FALSE)</f>
        <v>#N/A</v>
      </c>
      <c r="AS35" s="431" t="e">
        <f>VLOOKUP($AQ35,software!$A$1:$B$14605,2,FALSE)</f>
        <v>#N/A</v>
      </c>
      <c r="AT35" s="424"/>
      <c r="AV35" s="424"/>
    </row>
    <row r="36" spans="1:48" s="44" customFormat="1" ht="12.75" x14ac:dyDescent="0.2">
      <c r="A36" s="127"/>
      <c r="B36" s="42"/>
      <c r="C36" s="143"/>
      <c r="D36" s="143"/>
      <c r="E36" s="128"/>
      <c r="F36" s="42"/>
      <c r="G36" s="42"/>
      <c r="H36" s="42"/>
      <c r="I36" s="42"/>
      <c r="J36" s="42"/>
      <c r="K36" s="42"/>
      <c r="L36" s="140"/>
      <c r="M36" s="41"/>
      <c r="N36" s="41"/>
      <c r="O36" s="70"/>
      <c r="P36" s="137"/>
      <c r="Q36" s="71" t="e">
        <f>VLOOKUP(N36,'error categories'!$A$2:$D$54,4,FALSE)</f>
        <v>#N/A</v>
      </c>
      <c r="R36" s="72" t="e">
        <f>VLOOKUP(N36,'error categories'!$A$2:$D$54,3,FALSE)</f>
        <v>#N/A</v>
      </c>
      <c r="S36" s="375"/>
      <c r="T36" s="377"/>
      <c r="U36" s="378">
        <f t="shared" si="0"/>
        <v>0</v>
      </c>
      <c r="V36" s="390"/>
      <c r="W36" s="391"/>
      <c r="X36" s="380"/>
      <c r="Y36" s="395"/>
      <c r="Z36" s="397"/>
      <c r="AA36" s="398"/>
      <c r="AB36" s="399"/>
      <c r="AC36" s="400"/>
      <c r="AD36" s="382">
        <f t="shared" si="2"/>
        <v>0</v>
      </c>
      <c r="AE36" s="383">
        <f t="shared" si="3"/>
        <v>0</v>
      </c>
      <c r="AF36" s="379"/>
      <c r="AG36" s="381"/>
      <c r="AH36" s="379"/>
      <c r="AI36" s="381"/>
      <c r="AJ36" s="384" t="str">
        <f t="shared" si="1"/>
        <v/>
      </c>
      <c r="AK36" s="385" t="str">
        <f t="shared" si="4"/>
        <v/>
      </c>
      <c r="AL36" s="388" t="str">
        <f t="shared" si="5"/>
        <v/>
      </c>
      <c r="AM36" s="389" t="str">
        <f t="shared" si="6"/>
        <v/>
      </c>
      <c r="AN36" s="388" t="str">
        <f t="shared" si="7"/>
        <v/>
      </c>
      <c r="AO36" s="389" t="str">
        <f t="shared" si="8"/>
        <v/>
      </c>
      <c r="AP36" s="424"/>
      <c r="AQ36" s="424"/>
      <c r="AR36" s="431" t="e">
        <f>VLOOKUP($B36,'acc names'!$C$2:$D$12102,2,FALSE)</f>
        <v>#N/A</v>
      </c>
      <c r="AS36" s="431" t="e">
        <f>VLOOKUP($AQ36,software!$A$1:$B$14605,2,FALSE)</f>
        <v>#N/A</v>
      </c>
      <c r="AT36" s="424"/>
      <c r="AV36" s="424"/>
    </row>
    <row r="37" spans="1:48" s="44" customFormat="1" ht="12.75" x14ac:dyDescent="0.2">
      <c r="A37" s="127"/>
      <c r="B37" s="42"/>
      <c r="C37" s="143"/>
      <c r="D37" s="143"/>
      <c r="E37" s="128"/>
      <c r="F37" s="42"/>
      <c r="G37" s="42"/>
      <c r="H37" s="42"/>
      <c r="I37" s="42"/>
      <c r="J37" s="42"/>
      <c r="K37" s="42"/>
      <c r="L37" s="140"/>
      <c r="M37" s="41"/>
      <c r="N37" s="41"/>
      <c r="O37" s="70"/>
      <c r="P37" s="137"/>
      <c r="Q37" s="71" t="e">
        <f>VLOOKUP(N37,'error categories'!$A$2:$D$54,4,FALSE)</f>
        <v>#N/A</v>
      </c>
      <c r="R37" s="72" t="e">
        <f>VLOOKUP(N37,'error categories'!$A$2:$D$54,3,FALSE)</f>
        <v>#N/A</v>
      </c>
      <c r="S37" s="375"/>
      <c r="T37" s="377"/>
      <c r="U37" s="378">
        <f t="shared" si="0"/>
        <v>0</v>
      </c>
      <c r="V37" s="390"/>
      <c r="W37" s="391"/>
      <c r="X37" s="380"/>
      <c r="Y37" s="395"/>
      <c r="Z37" s="397"/>
      <c r="AA37" s="398"/>
      <c r="AB37" s="399"/>
      <c r="AC37" s="400"/>
      <c r="AD37" s="382">
        <f t="shared" si="2"/>
        <v>0</v>
      </c>
      <c r="AE37" s="383">
        <f t="shared" si="3"/>
        <v>0</v>
      </c>
      <c r="AF37" s="379"/>
      <c r="AG37" s="381"/>
      <c r="AH37" s="379"/>
      <c r="AI37" s="381"/>
      <c r="AJ37" s="384" t="str">
        <f t="shared" si="1"/>
        <v/>
      </c>
      <c r="AK37" s="385" t="str">
        <f t="shared" si="4"/>
        <v/>
      </c>
      <c r="AL37" s="388" t="str">
        <f t="shared" si="5"/>
        <v/>
      </c>
      <c r="AM37" s="389" t="str">
        <f t="shared" si="6"/>
        <v/>
      </c>
      <c r="AN37" s="388" t="str">
        <f t="shared" si="7"/>
        <v/>
      </c>
      <c r="AO37" s="389" t="str">
        <f t="shared" si="8"/>
        <v/>
      </c>
      <c r="AP37" s="424"/>
      <c r="AQ37" s="424"/>
      <c r="AR37" s="431" t="e">
        <f>VLOOKUP($B37,'acc names'!$C$2:$D$12102,2,FALSE)</f>
        <v>#N/A</v>
      </c>
      <c r="AS37" s="431" t="e">
        <f>VLOOKUP($AQ37,software!$A$1:$B$14605,2,FALSE)</f>
        <v>#N/A</v>
      </c>
      <c r="AT37" s="424"/>
      <c r="AV37" s="424"/>
    </row>
    <row r="38" spans="1:48" s="44" customFormat="1" ht="12.75" x14ac:dyDescent="0.2">
      <c r="A38" s="127"/>
      <c r="B38" s="42"/>
      <c r="C38" s="143"/>
      <c r="D38" s="143"/>
      <c r="E38" s="128"/>
      <c r="F38" s="42"/>
      <c r="G38" s="42"/>
      <c r="H38" s="42"/>
      <c r="I38" s="42"/>
      <c r="J38" s="42"/>
      <c r="K38" s="42"/>
      <c r="L38" s="140"/>
      <c r="M38" s="41"/>
      <c r="N38" s="41"/>
      <c r="O38" s="70"/>
      <c r="P38" s="137"/>
      <c r="Q38" s="71" t="e">
        <f>VLOOKUP(N38,'error categories'!$A$2:$D$54,4,FALSE)</f>
        <v>#N/A</v>
      </c>
      <c r="R38" s="72" t="e">
        <f>VLOOKUP(N38,'error categories'!$A$2:$D$54,3,FALSE)</f>
        <v>#N/A</v>
      </c>
      <c r="S38" s="375"/>
      <c r="T38" s="377"/>
      <c r="U38" s="378">
        <f t="shared" si="0"/>
        <v>0</v>
      </c>
      <c r="V38" s="390"/>
      <c r="W38" s="391"/>
      <c r="X38" s="380"/>
      <c r="Y38" s="395"/>
      <c r="Z38" s="397"/>
      <c r="AA38" s="398"/>
      <c r="AB38" s="399"/>
      <c r="AC38" s="400"/>
      <c r="AD38" s="382">
        <f t="shared" si="2"/>
        <v>0</v>
      </c>
      <c r="AE38" s="383">
        <f t="shared" si="3"/>
        <v>0</v>
      </c>
      <c r="AF38" s="379"/>
      <c r="AG38" s="381"/>
      <c r="AH38" s="379"/>
      <c r="AI38" s="381"/>
      <c r="AJ38" s="384" t="str">
        <f t="shared" si="1"/>
        <v/>
      </c>
      <c r="AK38" s="385" t="str">
        <f t="shared" si="4"/>
        <v/>
      </c>
      <c r="AL38" s="388" t="str">
        <f t="shared" si="5"/>
        <v/>
      </c>
      <c r="AM38" s="389" t="str">
        <f t="shared" si="6"/>
        <v/>
      </c>
      <c r="AN38" s="388" t="str">
        <f t="shared" si="7"/>
        <v/>
      </c>
      <c r="AO38" s="389" t="str">
        <f t="shared" si="8"/>
        <v/>
      </c>
      <c r="AP38" s="424"/>
      <c r="AQ38" s="424"/>
      <c r="AR38" s="431" t="e">
        <f>VLOOKUP($B38,'acc names'!$C$2:$D$12102,2,FALSE)</f>
        <v>#N/A</v>
      </c>
      <c r="AS38" s="431" t="e">
        <f>VLOOKUP($AQ38,software!$A$1:$B$14605,2,FALSE)</f>
        <v>#N/A</v>
      </c>
      <c r="AT38" s="424"/>
      <c r="AV38" s="424"/>
    </row>
    <row r="39" spans="1:48" s="44" customFormat="1" ht="12.75" x14ac:dyDescent="0.2">
      <c r="A39" s="127"/>
      <c r="B39" s="42"/>
      <c r="C39" s="143"/>
      <c r="D39" s="143"/>
      <c r="E39" s="128"/>
      <c r="F39" s="42"/>
      <c r="G39" s="42"/>
      <c r="H39" s="42"/>
      <c r="I39" s="42"/>
      <c r="J39" s="42"/>
      <c r="K39" s="42"/>
      <c r="L39" s="140"/>
      <c r="M39" s="41"/>
      <c r="N39" s="41"/>
      <c r="O39" s="70"/>
      <c r="P39" s="137"/>
      <c r="Q39" s="71" t="e">
        <f>VLOOKUP(N39,'error categories'!$A$2:$D$54,4,FALSE)</f>
        <v>#N/A</v>
      </c>
      <c r="R39" s="72" t="e">
        <f>VLOOKUP(N39,'error categories'!$A$2:$D$54,3,FALSE)</f>
        <v>#N/A</v>
      </c>
      <c r="S39" s="375"/>
      <c r="T39" s="377"/>
      <c r="U39" s="378">
        <f t="shared" si="0"/>
        <v>0</v>
      </c>
      <c r="V39" s="390"/>
      <c r="W39" s="391"/>
      <c r="X39" s="380"/>
      <c r="Y39" s="395"/>
      <c r="Z39" s="397"/>
      <c r="AA39" s="398"/>
      <c r="AB39" s="399"/>
      <c r="AC39" s="400"/>
      <c r="AD39" s="382">
        <f t="shared" si="2"/>
        <v>0</v>
      </c>
      <c r="AE39" s="383">
        <f t="shared" si="3"/>
        <v>0</v>
      </c>
      <c r="AF39" s="379"/>
      <c r="AG39" s="381"/>
      <c r="AH39" s="379"/>
      <c r="AI39" s="381"/>
      <c r="AJ39" s="384" t="str">
        <f t="shared" si="1"/>
        <v/>
      </c>
      <c r="AK39" s="385" t="str">
        <f t="shared" si="4"/>
        <v/>
      </c>
      <c r="AL39" s="388" t="str">
        <f t="shared" si="5"/>
        <v/>
      </c>
      <c r="AM39" s="389" t="str">
        <f t="shared" si="6"/>
        <v/>
      </c>
      <c r="AN39" s="388" t="str">
        <f t="shared" si="7"/>
        <v/>
      </c>
      <c r="AO39" s="389" t="str">
        <f t="shared" si="8"/>
        <v/>
      </c>
      <c r="AP39" s="424"/>
      <c r="AQ39" s="424"/>
      <c r="AR39" s="431" t="e">
        <f>VLOOKUP($B39,'acc names'!$C$2:$D$12102,2,FALSE)</f>
        <v>#N/A</v>
      </c>
      <c r="AS39" s="431" t="e">
        <f>VLOOKUP($AQ39,software!$A$1:$B$14605,2,FALSE)</f>
        <v>#N/A</v>
      </c>
      <c r="AT39" s="424"/>
      <c r="AV39" s="424"/>
    </row>
    <row r="40" spans="1:48" s="44" customFormat="1" ht="12.75" x14ac:dyDescent="0.2">
      <c r="A40" s="127"/>
      <c r="B40" s="42"/>
      <c r="C40" s="143"/>
      <c r="D40" s="143"/>
      <c r="E40" s="128"/>
      <c r="F40" s="42"/>
      <c r="G40" s="42"/>
      <c r="H40" s="42"/>
      <c r="I40" s="42"/>
      <c r="J40" s="42"/>
      <c r="K40" s="42"/>
      <c r="L40" s="140"/>
      <c r="M40" s="41"/>
      <c r="N40" s="41"/>
      <c r="O40" s="70"/>
      <c r="P40" s="137"/>
      <c r="Q40" s="71" t="e">
        <f>VLOOKUP(N40,'error categories'!$A$2:$D$54,4,FALSE)</f>
        <v>#N/A</v>
      </c>
      <c r="R40" s="72" t="e">
        <f>VLOOKUP(N40,'error categories'!$A$2:$D$54,3,FALSE)</f>
        <v>#N/A</v>
      </c>
      <c r="S40" s="375"/>
      <c r="T40" s="377"/>
      <c r="U40" s="378">
        <f t="shared" si="0"/>
        <v>0</v>
      </c>
      <c r="V40" s="390"/>
      <c r="W40" s="391"/>
      <c r="X40" s="380"/>
      <c r="Y40" s="395"/>
      <c r="Z40" s="397"/>
      <c r="AA40" s="398"/>
      <c r="AB40" s="399"/>
      <c r="AC40" s="400"/>
      <c r="AD40" s="382">
        <f t="shared" si="2"/>
        <v>0</v>
      </c>
      <c r="AE40" s="383">
        <f t="shared" si="3"/>
        <v>0</v>
      </c>
      <c r="AF40" s="379"/>
      <c r="AG40" s="381"/>
      <c r="AH40" s="379"/>
      <c r="AI40" s="381"/>
      <c r="AJ40" s="384" t="str">
        <f t="shared" si="1"/>
        <v/>
      </c>
      <c r="AK40" s="385" t="str">
        <f t="shared" si="4"/>
        <v/>
      </c>
      <c r="AL40" s="388" t="str">
        <f t="shared" si="5"/>
        <v/>
      </c>
      <c r="AM40" s="389" t="str">
        <f t="shared" si="6"/>
        <v/>
      </c>
      <c r="AN40" s="388" t="str">
        <f t="shared" si="7"/>
        <v/>
      </c>
      <c r="AO40" s="389" t="str">
        <f t="shared" si="8"/>
        <v/>
      </c>
      <c r="AP40" s="424"/>
      <c r="AQ40" s="424"/>
      <c r="AR40" s="431" t="e">
        <f>VLOOKUP($B40,'acc names'!$C$2:$D$12102,2,FALSE)</f>
        <v>#N/A</v>
      </c>
      <c r="AS40" s="431" t="e">
        <f>VLOOKUP($AQ40,software!$A$1:$B$14605,2,FALSE)</f>
        <v>#N/A</v>
      </c>
      <c r="AT40" s="424"/>
      <c r="AV40" s="424"/>
    </row>
    <row r="41" spans="1:48" s="44" customFormat="1" ht="12.75" x14ac:dyDescent="0.2">
      <c r="A41" s="127"/>
      <c r="B41" s="42"/>
      <c r="C41" s="143"/>
      <c r="D41" s="143"/>
      <c r="E41" s="128"/>
      <c r="F41" s="42"/>
      <c r="G41" s="42"/>
      <c r="H41" s="42"/>
      <c r="I41" s="42"/>
      <c r="J41" s="42"/>
      <c r="K41" s="42"/>
      <c r="L41" s="140"/>
      <c r="M41" s="41"/>
      <c r="N41" s="41"/>
      <c r="O41" s="70"/>
      <c r="P41" s="137"/>
      <c r="Q41" s="71" t="e">
        <f>VLOOKUP(N41,'error categories'!$A$2:$D$54,4,FALSE)</f>
        <v>#N/A</v>
      </c>
      <c r="R41" s="72" t="e">
        <f>VLOOKUP(N41,'error categories'!$A$2:$D$54,3,FALSE)</f>
        <v>#N/A</v>
      </c>
      <c r="S41" s="375"/>
      <c r="T41" s="377"/>
      <c r="U41" s="378">
        <f t="shared" si="0"/>
        <v>0</v>
      </c>
      <c r="V41" s="390"/>
      <c r="W41" s="391"/>
      <c r="X41" s="380"/>
      <c r="Y41" s="395"/>
      <c r="Z41" s="397"/>
      <c r="AA41" s="398"/>
      <c r="AB41" s="399"/>
      <c r="AC41" s="400"/>
      <c r="AD41" s="382">
        <f t="shared" si="2"/>
        <v>0</v>
      </c>
      <c r="AE41" s="383">
        <f t="shared" si="3"/>
        <v>0</v>
      </c>
      <c r="AF41" s="379"/>
      <c r="AG41" s="381"/>
      <c r="AH41" s="379"/>
      <c r="AI41" s="381"/>
      <c r="AJ41" s="384" t="str">
        <f t="shared" si="1"/>
        <v/>
      </c>
      <c r="AK41" s="385" t="str">
        <f t="shared" si="4"/>
        <v/>
      </c>
      <c r="AL41" s="388" t="str">
        <f t="shared" si="5"/>
        <v/>
      </c>
      <c r="AM41" s="389" t="str">
        <f t="shared" si="6"/>
        <v/>
      </c>
      <c r="AN41" s="388" t="str">
        <f t="shared" si="7"/>
        <v/>
      </c>
      <c r="AO41" s="389" t="str">
        <f t="shared" si="8"/>
        <v/>
      </c>
      <c r="AP41" s="424"/>
      <c r="AQ41" s="424"/>
      <c r="AR41" s="431" t="e">
        <f>VLOOKUP($B41,'acc names'!$C$2:$D$12102,2,FALSE)</f>
        <v>#N/A</v>
      </c>
      <c r="AS41" s="431" t="e">
        <f>VLOOKUP($AQ41,software!$A$1:$B$14605,2,FALSE)</f>
        <v>#N/A</v>
      </c>
      <c r="AT41" s="424"/>
      <c r="AV41" s="424"/>
    </row>
    <row r="42" spans="1:48" s="44" customFormat="1" ht="12.75" x14ac:dyDescent="0.2">
      <c r="A42" s="127"/>
      <c r="B42" s="42"/>
      <c r="C42" s="143"/>
      <c r="D42" s="143"/>
      <c r="E42" s="128"/>
      <c r="F42" s="42"/>
      <c r="G42" s="42"/>
      <c r="H42" s="42"/>
      <c r="I42" s="42"/>
      <c r="J42" s="42"/>
      <c r="K42" s="42"/>
      <c r="L42" s="140"/>
      <c r="M42" s="41"/>
      <c r="N42" s="41"/>
      <c r="O42" s="70"/>
      <c r="P42" s="137"/>
      <c r="Q42" s="71" t="e">
        <f>VLOOKUP(N42,'error categories'!$A$2:$D$54,4,FALSE)</f>
        <v>#N/A</v>
      </c>
      <c r="R42" s="72" t="e">
        <f>VLOOKUP(N42,'error categories'!$A$2:$D$54,3,FALSE)</f>
        <v>#N/A</v>
      </c>
      <c r="S42" s="375"/>
      <c r="T42" s="377"/>
      <c r="U42" s="378">
        <f t="shared" si="0"/>
        <v>0</v>
      </c>
      <c r="V42" s="390"/>
      <c r="W42" s="391"/>
      <c r="X42" s="380"/>
      <c r="Y42" s="395"/>
      <c r="Z42" s="397"/>
      <c r="AA42" s="398"/>
      <c r="AB42" s="399"/>
      <c r="AC42" s="400"/>
      <c r="AD42" s="382">
        <f t="shared" si="2"/>
        <v>0</v>
      </c>
      <c r="AE42" s="383">
        <f t="shared" si="3"/>
        <v>0</v>
      </c>
      <c r="AF42" s="379"/>
      <c r="AG42" s="381"/>
      <c r="AH42" s="379"/>
      <c r="AI42" s="381"/>
      <c r="AJ42" s="384" t="str">
        <f t="shared" si="1"/>
        <v/>
      </c>
      <c r="AK42" s="385" t="str">
        <f t="shared" si="4"/>
        <v/>
      </c>
      <c r="AL42" s="388" t="str">
        <f t="shared" si="5"/>
        <v/>
      </c>
      <c r="AM42" s="389" t="str">
        <f t="shared" si="6"/>
        <v/>
      </c>
      <c r="AN42" s="388" t="str">
        <f t="shared" si="7"/>
        <v/>
      </c>
      <c r="AO42" s="389" t="str">
        <f t="shared" si="8"/>
        <v/>
      </c>
      <c r="AP42" s="424"/>
      <c r="AQ42" s="424"/>
      <c r="AR42" s="431" t="e">
        <f>VLOOKUP($B42,'acc names'!$C$2:$D$12102,2,FALSE)</f>
        <v>#N/A</v>
      </c>
      <c r="AS42" s="431" t="e">
        <f>VLOOKUP($AQ42,software!$A$1:$B$14605,2,FALSE)</f>
        <v>#N/A</v>
      </c>
      <c r="AT42" s="424"/>
      <c r="AV42" s="424"/>
    </row>
    <row r="43" spans="1:48" s="44" customFormat="1" ht="12.75" x14ac:dyDescent="0.2">
      <c r="A43" s="127"/>
      <c r="B43" s="42"/>
      <c r="C43" s="143"/>
      <c r="D43" s="143"/>
      <c r="E43" s="128"/>
      <c r="F43" s="42"/>
      <c r="G43" s="42"/>
      <c r="H43" s="42"/>
      <c r="I43" s="42"/>
      <c r="J43" s="42"/>
      <c r="K43" s="42"/>
      <c r="L43" s="140"/>
      <c r="M43" s="41"/>
      <c r="N43" s="41"/>
      <c r="O43" s="70"/>
      <c r="P43" s="137"/>
      <c r="Q43" s="71" t="e">
        <f>VLOOKUP(N43,'error categories'!$A$2:$D$54,4,FALSE)</f>
        <v>#N/A</v>
      </c>
      <c r="R43" s="72" t="e">
        <f>VLOOKUP(N43,'error categories'!$A$2:$D$54,3,FALSE)</f>
        <v>#N/A</v>
      </c>
      <c r="S43" s="375"/>
      <c r="T43" s="377"/>
      <c r="U43" s="378">
        <f t="shared" si="0"/>
        <v>0</v>
      </c>
      <c r="V43" s="390"/>
      <c r="W43" s="391"/>
      <c r="X43" s="380"/>
      <c r="Y43" s="395"/>
      <c r="Z43" s="375"/>
      <c r="AA43" s="396"/>
      <c r="AB43" s="375"/>
      <c r="AC43" s="395"/>
      <c r="AD43" s="382">
        <f t="shared" si="2"/>
        <v>0</v>
      </c>
      <c r="AE43" s="383">
        <f t="shared" si="3"/>
        <v>0</v>
      </c>
      <c r="AF43" s="379"/>
      <c r="AG43" s="381"/>
      <c r="AH43" s="379"/>
      <c r="AI43" s="381"/>
      <c r="AJ43" s="384" t="str">
        <f t="shared" si="1"/>
        <v/>
      </c>
      <c r="AK43" s="385" t="str">
        <f t="shared" si="4"/>
        <v/>
      </c>
      <c r="AL43" s="388" t="str">
        <f t="shared" si="5"/>
        <v/>
      </c>
      <c r="AM43" s="389" t="str">
        <f t="shared" si="6"/>
        <v/>
      </c>
      <c r="AN43" s="388" t="str">
        <f t="shared" si="7"/>
        <v/>
      </c>
      <c r="AO43" s="389" t="str">
        <f t="shared" si="8"/>
        <v/>
      </c>
      <c r="AP43" s="424"/>
      <c r="AQ43" s="424"/>
      <c r="AR43" s="431" t="e">
        <f>VLOOKUP($B43,'acc names'!$C$2:$D$12102,2,FALSE)</f>
        <v>#N/A</v>
      </c>
      <c r="AS43" s="431" t="e">
        <f>VLOOKUP($AQ43,software!$A$1:$B$14605,2,FALSE)</f>
        <v>#N/A</v>
      </c>
      <c r="AT43" s="424"/>
      <c r="AV43" s="424"/>
    </row>
    <row r="44" spans="1:48" s="44" customFormat="1" ht="12.75" x14ac:dyDescent="0.2">
      <c r="A44" s="127"/>
      <c r="B44" s="42"/>
      <c r="C44" s="143"/>
      <c r="D44" s="143"/>
      <c r="E44" s="128"/>
      <c r="F44" s="42"/>
      <c r="G44" s="42"/>
      <c r="H44" s="42"/>
      <c r="I44" s="42"/>
      <c r="J44" s="42"/>
      <c r="K44" s="42"/>
      <c r="L44" s="140"/>
      <c r="M44" s="41"/>
      <c r="N44" s="41"/>
      <c r="O44" s="70"/>
      <c r="P44" s="137"/>
      <c r="Q44" s="71" t="e">
        <f>VLOOKUP(N44,'error categories'!$A$2:$D$54,4,FALSE)</f>
        <v>#N/A</v>
      </c>
      <c r="R44" s="72" t="e">
        <f>VLOOKUP(N44,'error categories'!$A$2:$D$54,3,FALSE)</f>
        <v>#N/A</v>
      </c>
      <c r="S44" s="375"/>
      <c r="T44" s="377"/>
      <c r="U44" s="378">
        <f t="shared" si="0"/>
        <v>0</v>
      </c>
      <c r="V44" s="379"/>
      <c r="W44" s="380"/>
      <c r="X44" s="380"/>
      <c r="Y44" s="395"/>
      <c r="Z44" s="397"/>
      <c r="AA44" s="398"/>
      <c r="AB44" s="399"/>
      <c r="AC44" s="400"/>
      <c r="AD44" s="382">
        <f t="shared" si="2"/>
        <v>0</v>
      </c>
      <c r="AE44" s="383">
        <f t="shared" si="3"/>
        <v>0</v>
      </c>
      <c r="AF44" s="379"/>
      <c r="AG44" s="381"/>
      <c r="AH44" s="379"/>
      <c r="AI44" s="381"/>
      <c r="AJ44" s="384" t="str">
        <f t="shared" si="1"/>
        <v/>
      </c>
      <c r="AK44" s="385" t="str">
        <f t="shared" si="4"/>
        <v/>
      </c>
      <c r="AL44" s="388" t="str">
        <f t="shared" si="5"/>
        <v/>
      </c>
      <c r="AM44" s="389" t="str">
        <f t="shared" si="6"/>
        <v/>
      </c>
      <c r="AN44" s="388" t="str">
        <f t="shared" si="7"/>
        <v/>
      </c>
      <c r="AO44" s="389" t="str">
        <f t="shared" si="8"/>
        <v/>
      </c>
      <c r="AP44" s="424"/>
      <c r="AQ44" s="424"/>
      <c r="AR44" s="431" t="e">
        <f>VLOOKUP($B44,'acc names'!$C$2:$D$12102,2,FALSE)</f>
        <v>#N/A</v>
      </c>
      <c r="AS44" s="431" t="e">
        <f>VLOOKUP($AQ44,software!$A$1:$B$14605,2,FALSE)</f>
        <v>#N/A</v>
      </c>
      <c r="AT44" s="424"/>
      <c r="AV44" s="424"/>
    </row>
    <row r="45" spans="1:48" s="44" customFormat="1" ht="12.75" x14ac:dyDescent="0.2">
      <c r="A45" s="127"/>
      <c r="B45" s="42"/>
      <c r="C45" s="143"/>
      <c r="D45" s="143"/>
      <c r="E45" s="128"/>
      <c r="F45" s="42"/>
      <c r="G45" s="42"/>
      <c r="H45" s="42"/>
      <c r="I45" s="42"/>
      <c r="J45" s="42"/>
      <c r="K45" s="42"/>
      <c r="L45" s="140"/>
      <c r="M45" s="41"/>
      <c r="N45" s="41"/>
      <c r="O45" s="70"/>
      <c r="P45" s="137"/>
      <c r="Q45" s="71" t="e">
        <f>VLOOKUP(N45,'error categories'!$A$2:$D$54,4,FALSE)</f>
        <v>#N/A</v>
      </c>
      <c r="R45" s="72" t="e">
        <f>VLOOKUP(N45,'error categories'!$A$2:$D$54,3,FALSE)</f>
        <v>#N/A</v>
      </c>
      <c r="S45" s="375"/>
      <c r="T45" s="377"/>
      <c r="U45" s="378">
        <f t="shared" si="0"/>
        <v>0</v>
      </c>
      <c r="V45" s="379"/>
      <c r="W45" s="380"/>
      <c r="X45" s="380"/>
      <c r="Y45" s="395"/>
      <c r="Z45" s="397"/>
      <c r="AA45" s="398"/>
      <c r="AB45" s="399"/>
      <c r="AC45" s="400"/>
      <c r="AD45" s="382">
        <f t="shared" si="2"/>
        <v>0</v>
      </c>
      <c r="AE45" s="383">
        <f t="shared" si="3"/>
        <v>0</v>
      </c>
      <c r="AF45" s="379"/>
      <c r="AG45" s="381"/>
      <c r="AH45" s="379"/>
      <c r="AI45" s="381"/>
      <c r="AJ45" s="384" t="str">
        <f t="shared" si="1"/>
        <v/>
      </c>
      <c r="AK45" s="385" t="str">
        <f t="shared" si="4"/>
        <v/>
      </c>
      <c r="AL45" s="388" t="str">
        <f t="shared" si="5"/>
        <v/>
      </c>
      <c r="AM45" s="389" t="str">
        <f t="shared" si="6"/>
        <v/>
      </c>
      <c r="AN45" s="388" t="str">
        <f t="shared" si="7"/>
        <v/>
      </c>
      <c r="AO45" s="389" t="str">
        <f t="shared" si="8"/>
        <v/>
      </c>
      <c r="AP45" s="424"/>
      <c r="AQ45" s="424"/>
      <c r="AR45" s="431" t="e">
        <f>VLOOKUP($B45,'acc names'!$C$2:$D$12102,2,FALSE)</f>
        <v>#N/A</v>
      </c>
      <c r="AS45" s="431" t="e">
        <f>VLOOKUP($AQ45,software!$A$1:$B$14605,2,FALSE)</f>
        <v>#N/A</v>
      </c>
      <c r="AT45" s="424"/>
      <c r="AV45" s="424"/>
    </row>
    <row r="46" spans="1:48" s="44" customFormat="1" ht="12.75" x14ac:dyDescent="0.2">
      <c r="A46" s="127"/>
      <c r="B46" s="42"/>
      <c r="C46" s="143"/>
      <c r="D46" s="143"/>
      <c r="E46" s="128"/>
      <c r="F46" s="42"/>
      <c r="G46" s="42"/>
      <c r="H46" s="42"/>
      <c r="I46" s="42"/>
      <c r="J46" s="42"/>
      <c r="K46" s="42"/>
      <c r="L46" s="140"/>
      <c r="M46" s="41"/>
      <c r="N46" s="41"/>
      <c r="O46" s="70"/>
      <c r="P46" s="137"/>
      <c r="Q46" s="71" t="e">
        <f>VLOOKUP(N46,'error categories'!$A$2:$D$54,4,FALSE)</f>
        <v>#N/A</v>
      </c>
      <c r="R46" s="72" t="e">
        <f>VLOOKUP(N46,'error categories'!$A$2:$D$54,3,FALSE)</f>
        <v>#N/A</v>
      </c>
      <c r="S46" s="375"/>
      <c r="T46" s="377"/>
      <c r="U46" s="378">
        <f t="shared" si="0"/>
        <v>0</v>
      </c>
      <c r="V46" s="390"/>
      <c r="W46" s="391"/>
      <c r="X46" s="380"/>
      <c r="Y46" s="395"/>
      <c r="Z46" s="375"/>
      <c r="AA46" s="396"/>
      <c r="AB46" s="375"/>
      <c r="AC46" s="395"/>
      <c r="AD46" s="382">
        <f t="shared" si="2"/>
        <v>0</v>
      </c>
      <c r="AE46" s="383">
        <f t="shared" si="3"/>
        <v>0</v>
      </c>
      <c r="AF46" s="379"/>
      <c r="AG46" s="381"/>
      <c r="AH46" s="379"/>
      <c r="AI46" s="381"/>
      <c r="AJ46" s="384" t="str">
        <f t="shared" si="1"/>
        <v/>
      </c>
      <c r="AK46" s="385" t="str">
        <f t="shared" si="4"/>
        <v/>
      </c>
      <c r="AL46" s="388" t="str">
        <f t="shared" si="5"/>
        <v/>
      </c>
      <c r="AM46" s="389" t="str">
        <f t="shared" si="6"/>
        <v/>
      </c>
      <c r="AN46" s="388" t="str">
        <f t="shared" si="7"/>
        <v/>
      </c>
      <c r="AO46" s="389" t="str">
        <f t="shared" si="8"/>
        <v/>
      </c>
      <c r="AP46" s="424"/>
      <c r="AQ46" s="424"/>
      <c r="AR46" s="431" t="e">
        <f>VLOOKUP($B46,'acc names'!$C$2:$D$12102,2,FALSE)</f>
        <v>#N/A</v>
      </c>
      <c r="AS46" s="431" t="e">
        <f>VLOOKUP($AQ46,software!$A$1:$B$14605,2,FALSE)</f>
        <v>#N/A</v>
      </c>
      <c r="AT46" s="424"/>
      <c r="AV46" s="424"/>
    </row>
    <row r="47" spans="1:48" s="44" customFormat="1" ht="12.75" x14ac:dyDescent="0.2">
      <c r="A47" s="127"/>
      <c r="B47" s="42"/>
      <c r="C47" s="143"/>
      <c r="D47" s="143"/>
      <c r="E47" s="129"/>
      <c r="F47" s="42"/>
      <c r="G47" s="42"/>
      <c r="H47" s="42"/>
      <c r="I47" s="42"/>
      <c r="J47" s="42"/>
      <c r="K47" s="42"/>
      <c r="L47" s="140"/>
      <c r="M47" s="41"/>
      <c r="N47" s="41"/>
      <c r="O47" s="70"/>
      <c r="P47" s="137"/>
      <c r="Q47" s="71" t="e">
        <f>VLOOKUP(N47,'error categories'!$A$2:$D$54,4,FALSE)</f>
        <v>#N/A</v>
      </c>
      <c r="R47" s="72" t="e">
        <f>VLOOKUP(N47,'error categories'!$A$2:$D$54,3,FALSE)</f>
        <v>#N/A</v>
      </c>
      <c r="S47" s="375"/>
      <c r="T47" s="377"/>
      <c r="U47" s="378">
        <f t="shared" si="0"/>
        <v>0</v>
      </c>
      <c r="V47" s="379"/>
      <c r="W47" s="380"/>
      <c r="X47" s="380"/>
      <c r="Y47" s="395"/>
      <c r="Z47" s="397"/>
      <c r="AA47" s="398"/>
      <c r="AB47" s="399"/>
      <c r="AC47" s="400"/>
      <c r="AD47" s="382">
        <f t="shared" si="2"/>
        <v>0</v>
      </c>
      <c r="AE47" s="383">
        <f t="shared" si="3"/>
        <v>0</v>
      </c>
      <c r="AF47" s="379"/>
      <c r="AG47" s="381"/>
      <c r="AH47" s="379"/>
      <c r="AI47" s="381"/>
      <c r="AJ47" s="384" t="str">
        <f t="shared" si="1"/>
        <v/>
      </c>
      <c r="AK47" s="385" t="str">
        <f t="shared" si="4"/>
        <v/>
      </c>
      <c r="AL47" s="388" t="str">
        <f t="shared" si="5"/>
        <v/>
      </c>
      <c r="AM47" s="389" t="str">
        <f t="shared" si="6"/>
        <v/>
      </c>
      <c r="AN47" s="388" t="str">
        <f t="shared" si="7"/>
        <v/>
      </c>
      <c r="AO47" s="389" t="str">
        <f t="shared" si="8"/>
        <v/>
      </c>
      <c r="AP47" s="424"/>
      <c r="AQ47" s="424"/>
      <c r="AR47" s="431" t="e">
        <f>VLOOKUP($B47,'acc names'!$C$2:$D$12102,2,FALSE)</f>
        <v>#N/A</v>
      </c>
      <c r="AS47" s="431" t="e">
        <f>VLOOKUP($AQ47,software!$A$1:$B$14605,2,FALSE)</f>
        <v>#N/A</v>
      </c>
      <c r="AT47" s="424"/>
      <c r="AV47" s="424"/>
    </row>
    <row r="48" spans="1:48" s="44" customFormat="1" ht="12.75" x14ac:dyDescent="0.2">
      <c r="A48" s="127"/>
      <c r="B48" s="42"/>
      <c r="C48" s="143"/>
      <c r="D48" s="143"/>
      <c r="E48" s="128"/>
      <c r="F48" s="42"/>
      <c r="G48" s="42"/>
      <c r="H48" s="42"/>
      <c r="I48" s="42"/>
      <c r="J48" s="42"/>
      <c r="K48" s="42"/>
      <c r="L48" s="140"/>
      <c r="M48" s="41"/>
      <c r="N48" s="41"/>
      <c r="O48" s="70"/>
      <c r="P48" s="137"/>
      <c r="Q48" s="71" t="e">
        <f>VLOOKUP(N48,'error categories'!$A$2:$D$54,4,FALSE)</f>
        <v>#N/A</v>
      </c>
      <c r="R48" s="72" t="e">
        <f>VLOOKUP(N48,'error categories'!$A$2:$D$54,3,FALSE)</f>
        <v>#N/A</v>
      </c>
      <c r="S48" s="375"/>
      <c r="T48" s="377"/>
      <c r="U48" s="378">
        <f t="shared" si="0"/>
        <v>0</v>
      </c>
      <c r="V48" s="390"/>
      <c r="W48" s="391"/>
      <c r="X48" s="380"/>
      <c r="Y48" s="395"/>
      <c r="Z48" s="375"/>
      <c r="AA48" s="396"/>
      <c r="AB48" s="375"/>
      <c r="AC48" s="395"/>
      <c r="AD48" s="382">
        <f t="shared" si="2"/>
        <v>0</v>
      </c>
      <c r="AE48" s="383">
        <f t="shared" si="3"/>
        <v>0</v>
      </c>
      <c r="AF48" s="379"/>
      <c r="AG48" s="381"/>
      <c r="AH48" s="379"/>
      <c r="AI48" s="381"/>
      <c r="AJ48" s="384" t="str">
        <f t="shared" si="1"/>
        <v/>
      </c>
      <c r="AK48" s="385" t="str">
        <f t="shared" si="4"/>
        <v/>
      </c>
      <c r="AL48" s="388" t="str">
        <f t="shared" si="5"/>
        <v/>
      </c>
      <c r="AM48" s="389" t="str">
        <f t="shared" si="6"/>
        <v/>
      </c>
      <c r="AN48" s="388" t="str">
        <f t="shared" si="7"/>
        <v/>
      </c>
      <c r="AO48" s="389" t="str">
        <f t="shared" si="8"/>
        <v/>
      </c>
      <c r="AP48" s="424"/>
      <c r="AQ48" s="424"/>
      <c r="AR48" s="431" t="e">
        <f>VLOOKUP($B48,'acc names'!$C$2:$D$12102,2,FALSE)</f>
        <v>#N/A</v>
      </c>
      <c r="AS48" s="431" t="e">
        <f>VLOOKUP($AQ48,software!$A$1:$B$14605,2,FALSE)</f>
        <v>#N/A</v>
      </c>
      <c r="AT48" s="424"/>
      <c r="AV48" s="424"/>
    </row>
    <row r="49" spans="1:48" s="44" customFormat="1" ht="12.75" x14ac:dyDescent="0.2">
      <c r="A49" s="127"/>
      <c r="B49" s="42"/>
      <c r="C49" s="143"/>
      <c r="D49" s="143"/>
      <c r="E49" s="128"/>
      <c r="F49" s="42"/>
      <c r="G49" s="42"/>
      <c r="H49" s="42"/>
      <c r="I49" s="42"/>
      <c r="J49" s="42"/>
      <c r="K49" s="42"/>
      <c r="L49" s="140"/>
      <c r="M49" s="41"/>
      <c r="N49" s="41"/>
      <c r="O49" s="70"/>
      <c r="P49" s="137"/>
      <c r="Q49" s="71" t="e">
        <f>VLOOKUP(N49,'error categories'!$A$2:$D$54,4,FALSE)</f>
        <v>#N/A</v>
      </c>
      <c r="R49" s="72" t="e">
        <f>VLOOKUP(N49,'error categories'!$A$2:$D$54,3,FALSE)</f>
        <v>#N/A</v>
      </c>
      <c r="S49" s="375"/>
      <c r="T49" s="377"/>
      <c r="U49" s="378">
        <f t="shared" si="0"/>
        <v>0</v>
      </c>
      <c r="V49" s="379"/>
      <c r="W49" s="380"/>
      <c r="X49" s="380"/>
      <c r="Y49" s="395"/>
      <c r="Z49" s="375"/>
      <c r="AA49" s="396"/>
      <c r="AB49" s="375"/>
      <c r="AC49" s="395"/>
      <c r="AD49" s="382">
        <f t="shared" si="2"/>
        <v>0</v>
      </c>
      <c r="AE49" s="383">
        <f t="shared" si="3"/>
        <v>0</v>
      </c>
      <c r="AF49" s="379"/>
      <c r="AG49" s="381"/>
      <c r="AH49" s="379"/>
      <c r="AI49" s="381"/>
      <c r="AJ49" s="384" t="str">
        <f t="shared" si="1"/>
        <v/>
      </c>
      <c r="AK49" s="385" t="str">
        <f t="shared" si="4"/>
        <v/>
      </c>
      <c r="AL49" s="388" t="str">
        <f t="shared" si="5"/>
        <v/>
      </c>
      <c r="AM49" s="389" t="str">
        <f t="shared" si="6"/>
        <v/>
      </c>
      <c r="AN49" s="388" t="str">
        <f t="shared" si="7"/>
        <v/>
      </c>
      <c r="AO49" s="389" t="str">
        <f t="shared" si="8"/>
        <v/>
      </c>
      <c r="AP49" s="424"/>
      <c r="AQ49" s="424"/>
      <c r="AR49" s="431" t="e">
        <f>VLOOKUP($B49,'acc names'!$C$2:$D$12102,2,FALSE)</f>
        <v>#N/A</v>
      </c>
      <c r="AS49" s="431" t="e">
        <f>VLOOKUP($AQ49,software!$A$1:$B$14605,2,FALSE)</f>
        <v>#N/A</v>
      </c>
      <c r="AT49" s="424"/>
      <c r="AV49" s="424"/>
    </row>
    <row r="50" spans="1:48" s="44" customFormat="1" ht="12.75" x14ac:dyDescent="0.2">
      <c r="A50" s="127"/>
      <c r="B50" s="42"/>
      <c r="C50" s="143"/>
      <c r="D50" s="143"/>
      <c r="E50" s="128"/>
      <c r="F50" s="42"/>
      <c r="G50" s="42"/>
      <c r="H50" s="42"/>
      <c r="I50" s="42"/>
      <c r="J50" s="42"/>
      <c r="K50" s="42"/>
      <c r="L50" s="140"/>
      <c r="M50" s="41"/>
      <c r="N50" s="41"/>
      <c r="O50" s="70"/>
      <c r="P50" s="137"/>
      <c r="Q50" s="71" t="e">
        <f>VLOOKUP(N50,'error categories'!$A$2:$D$54,4,FALSE)</f>
        <v>#N/A</v>
      </c>
      <c r="R50" s="72" t="e">
        <f>VLOOKUP(N50,'error categories'!$A$2:$D$54,3,FALSE)</f>
        <v>#N/A</v>
      </c>
      <c r="S50" s="375"/>
      <c r="T50" s="377"/>
      <c r="U50" s="378">
        <f t="shared" si="0"/>
        <v>0</v>
      </c>
      <c r="V50" s="390"/>
      <c r="W50" s="391"/>
      <c r="X50" s="380"/>
      <c r="Y50" s="395"/>
      <c r="Z50" s="397"/>
      <c r="AA50" s="398"/>
      <c r="AB50" s="399"/>
      <c r="AC50" s="400"/>
      <c r="AD50" s="382">
        <f t="shared" si="2"/>
        <v>0</v>
      </c>
      <c r="AE50" s="383">
        <f t="shared" si="3"/>
        <v>0</v>
      </c>
      <c r="AF50" s="379"/>
      <c r="AG50" s="381"/>
      <c r="AH50" s="379"/>
      <c r="AI50" s="381"/>
      <c r="AJ50" s="384" t="str">
        <f t="shared" si="1"/>
        <v/>
      </c>
      <c r="AK50" s="385" t="str">
        <f t="shared" si="4"/>
        <v/>
      </c>
      <c r="AL50" s="388" t="str">
        <f t="shared" si="5"/>
        <v/>
      </c>
      <c r="AM50" s="389" t="str">
        <f t="shared" si="6"/>
        <v/>
      </c>
      <c r="AN50" s="388" t="str">
        <f t="shared" si="7"/>
        <v/>
      </c>
      <c r="AO50" s="389" t="str">
        <f t="shared" si="8"/>
        <v/>
      </c>
      <c r="AP50" s="424"/>
      <c r="AQ50" s="424"/>
      <c r="AR50" s="431" t="e">
        <f>VLOOKUP($B50,'acc names'!$C$2:$D$12102,2,FALSE)</f>
        <v>#N/A</v>
      </c>
      <c r="AS50" s="431" t="e">
        <f>VLOOKUP($AQ50,software!$A$1:$B$14605,2,FALSE)</f>
        <v>#N/A</v>
      </c>
      <c r="AT50" s="424"/>
      <c r="AV50" s="424"/>
    </row>
    <row r="51" spans="1:48" s="44" customFormat="1" ht="12.75" x14ac:dyDescent="0.2">
      <c r="A51" s="127"/>
      <c r="B51" s="42"/>
      <c r="C51" s="143"/>
      <c r="D51" s="143"/>
      <c r="E51" s="128"/>
      <c r="F51" s="42"/>
      <c r="G51" s="42"/>
      <c r="H51" s="42"/>
      <c r="I51" s="42"/>
      <c r="J51" s="42"/>
      <c r="K51" s="42"/>
      <c r="L51" s="140"/>
      <c r="M51" s="41"/>
      <c r="N51" s="41"/>
      <c r="O51" s="70"/>
      <c r="P51" s="137"/>
      <c r="Q51" s="71" t="e">
        <f>VLOOKUP(N51,'error categories'!$A$2:$D$54,4,FALSE)</f>
        <v>#N/A</v>
      </c>
      <c r="R51" s="72" t="e">
        <f>VLOOKUP(N51,'error categories'!$A$2:$D$54,3,FALSE)</f>
        <v>#N/A</v>
      </c>
      <c r="S51" s="375"/>
      <c r="T51" s="377"/>
      <c r="U51" s="378">
        <f t="shared" si="0"/>
        <v>0</v>
      </c>
      <c r="V51" s="379"/>
      <c r="W51" s="380"/>
      <c r="X51" s="380"/>
      <c r="Y51" s="395"/>
      <c r="Z51" s="397"/>
      <c r="AA51" s="398"/>
      <c r="AB51" s="399"/>
      <c r="AC51" s="400"/>
      <c r="AD51" s="382">
        <f t="shared" si="2"/>
        <v>0</v>
      </c>
      <c r="AE51" s="383">
        <f t="shared" si="3"/>
        <v>0</v>
      </c>
      <c r="AF51" s="379"/>
      <c r="AG51" s="381"/>
      <c r="AH51" s="379"/>
      <c r="AI51" s="381"/>
      <c r="AJ51" s="384" t="str">
        <f t="shared" si="1"/>
        <v/>
      </c>
      <c r="AK51" s="385" t="str">
        <f t="shared" si="4"/>
        <v/>
      </c>
      <c r="AL51" s="388" t="str">
        <f t="shared" si="5"/>
        <v/>
      </c>
      <c r="AM51" s="389" t="str">
        <f t="shared" si="6"/>
        <v/>
      </c>
      <c r="AN51" s="388" t="str">
        <f t="shared" si="7"/>
        <v/>
      </c>
      <c r="AO51" s="389" t="str">
        <f t="shared" si="8"/>
        <v/>
      </c>
      <c r="AP51" s="424"/>
      <c r="AQ51" s="424"/>
      <c r="AR51" s="431" t="e">
        <f>VLOOKUP($B51,'acc names'!$C$2:$D$12102,2,FALSE)</f>
        <v>#N/A</v>
      </c>
      <c r="AS51" s="431" t="e">
        <f>VLOOKUP($AQ51,software!$A$1:$B$14605,2,FALSE)</f>
        <v>#N/A</v>
      </c>
      <c r="AT51" s="424"/>
      <c r="AV51" s="424"/>
    </row>
    <row r="52" spans="1:48" s="44" customFormat="1" ht="12.75" x14ac:dyDescent="0.2">
      <c r="A52" s="127"/>
      <c r="B52" s="42"/>
      <c r="C52" s="143"/>
      <c r="D52" s="143"/>
      <c r="E52" s="128"/>
      <c r="F52" s="42"/>
      <c r="G52" s="42"/>
      <c r="H52" s="42"/>
      <c r="I52" s="42"/>
      <c r="J52" s="42"/>
      <c r="K52" s="42"/>
      <c r="L52" s="140"/>
      <c r="M52" s="41"/>
      <c r="N52" s="41"/>
      <c r="O52" s="70"/>
      <c r="P52" s="137"/>
      <c r="Q52" s="71" t="e">
        <f>VLOOKUP(N52,'error categories'!$A$2:$D$54,4,FALSE)</f>
        <v>#N/A</v>
      </c>
      <c r="R52" s="72" t="e">
        <f>VLOOKUP(N52,'error categories'!$A$2:$D$54,3,FALSE)</f>
        <v>#N/A</v>
      </c>
      <c r="S52" s="375"/>
      <c r="T52" s="377"/>
      <c r="U52" s="378">
        <f t="shared" si="0"/>
        <v>0</v>
      </c>
      <c r="V52" s="390"/>
      <c r="W52" s="391"/>
      <c r="X52" s="380"/>
      <c r="Y52" s="395"/>
      <c r="Z52" s="397"/>
      <c r="AA52" s="398"/>
      <c r="AB52" s="399"/>
      <c r="AC52" s="400"/>
      <c r="AD52" s="382">
        <f t="shared" si="2"/>
        <v>0</v>
      </c>
      <c r="AE52" s="383">
        <f t="shared" si="3"/>
        <v>0</v>
      </c>
      <c r="AF52" s="379"/>
      <c r="AG52" s="381"/>
      <c r="AH52" s="379"/>
      <c r="AI52" s="381"/>
      <c r="AJ52" s="384" t="str">
        <f t="shared" si="1"/>
        <v/>
      </c>
      <c r="AK52" s="385" t="str">
        <f t="shared" si="4"/>
        <v/>
      </c>
      <c r="AL52" s="388" t="str">
        <f t="shared" si="5"/>
        <v/>
      </c>
      <c r="AM52" s="389" t="str">
        <f t="shared" si="6"/>
        <v/>
      </c>
      <c r="AN52" s="388" t="str">
        <f t="shared" si="7"/>
        <v/>
      </c>
      <c r="AO52" s="389" t="str">
        <f t="shared" si="8"/>
        <v/>
      </c>
      <c r="AP52" s="424"/>
      <c r="AQ52" s="424"/>
      <c r="AR52" s="431" t="e">
        <f>VLOOKUP($B52,'acc names'!$C$2:$D$12102,2,FALSE)</f>
        <v>#N/A</v>
      </c>
      <c r="AS52" s="431" t="e">
        <f>VLOOKUP($AQ52,software!$A$1:$B$14605,2,FALSE)</f>
        <v>#N/A</v>
      </c>
      <c r="AT52" s="424"/>
      <c r="AV52" s="424"/>
    </row>
    <row r="53" spans="1:48" s="44" customFormat="1" ht="12.75" x14ac:dyDescent="0.2">
      <c r="A53" s="127"/>
      <c r="B53" s="42"/>
      <c r="C53" s="143"/>
      <c r="D53" s="143"/>
      <c r="E53" s="128"/>
      <c r="F53" s="42"/>
      <c r="G53" s="42"/>
      <c r="H53" s="42"/>
      <c r="I53" s="42"/>
      <c r="J53" s="42"/>
      <c r="K53" s="42"/>
      <c r="L53" s="140"/>
      <c r="M53" s="41"/>
      <c r="N53" s="41"/>
      <c r="O53" s="70"/>
      <c r="P53" s="137"/>
      <c r="Q53" s="71" t="e">
        <f>VLOOKUP(N53,'error categories'!$A$2:$D$54,4,FALSE)</f>
        <v>#N/A</v>
      </c>
      <c r="R53" s="72" t="e">
        <f>VLOOKUP(N53,'error categories'!$A$2:$D$54,3,FALSE)</f>
        <v>#N/A</v>
      </c>
      <c r="S53" s="375"/>
      <c r="T53" s="377"/>
      <c r="U53" s="378">
        <f t="shared" si="0"/>
        <v>0</v>
      </c>
      <c r="V53" s="390"/>
      <c r="W53" s="391"/>
      <c r="X53" s="380"/>
      <c r="Y53" s="395"/>
      <c r="Z53" s="397"/>
      <c r="AA53" s="398"/>
      <c r="AB53" s="399"/>
      <c r="AC53" s="400"/>
      <c r="AD53" s="382">
        <f t="shared" si="2"/>
        <v>0</v>
      </c>
      <c r="AE53" s="383">
        <f t="shared" si="3"/>
        <v>0</v>
      </c>
      <c r="AF53" s="379"/>
      <c r="AG53" s="381"/>
      <c r="AH53" s="379"/>
      <c r="AI53" s="381"/>
      <c r="AJ53" s="384" t="str">
        <f t="shared" si="1"/>
        <v/>
      </c>
      <c r="AK53" s="385" t="str">
        <f t="shared" si="4"/>
        <v/>
      </c>
      <c r="AL53" s="388" t="str">
        <f t="shared" si="5"/>
        <v/>
      </c>
      <c r="AM53" s="389" t="str">
        <f t="shared" si="6"/>
        <v/>
      </c>
      <c r="AN53" s="388" t="str">
        <f t="shared" si="7"/>
        <v/>
      </c>
      <c r="AO53" s="389" t="str">
        <f t="shared" si="8"/>
        <v/>
      </c>
      <c r="AP53" s="424"/>
      <c r="AQ53" s="424"/>
      <c r="AR53" s="431" t="e">
        <f>VLOOKUP($B53,'acc names'!$C$2:$D$12102,2,FALSE)</f>
        <v>#N/A</v>
      </c>
      <c r="AS53" s="431" t="e">
        <f>VLOOKUP($AQ53,software!$A$1:$B$14605,2,FALSE)</f>
        <v>#N/A</v>
      </c>
      <c r="AT53" s="424"/>
      <c r="AV53" s="424"/>
    </row>
    <row r="54" spans="1:48" s="44" customFormat="1" ht="12.75" x14ac:dyDescent="0.2">
      <c r="A54" s="127"/>
      <c r="B54" s="42"/>
      <c r="C54" s="143"/>
      <c r="D54" s="143"/>
      <c r="E54" s="128"/>
      <c r="F54" s="42"/>
      <c r="G54" s="42"/>
      <c r="H54" s="42"/>
      <c r="I54" s="42"/>
      <c r="J54" s="42"/>
      <c r="K54" s="42"/>
      <c r="L54" s="140"/>
      <c r="M54" s="41"/>
      <c r="N54" s="41"/>
      <c r="O54" s="70"/>
      <c r="P54" s="137"/>
      <c r="Q54" s="71" t="e">
        <f>VLOOKUP(N54,'error categories'!$A$2:$D$54,4,FALSE)</f>
        <v>#N/A</v>
      </c>
      <c r="R54" s="72" t="e">
        <f>VLOOKUP(N54,'error categories'!$A$2:$D$54,3,FALSE)</f>
        <v>#N/A</v>
      </c>
      <c r="S54" s="375"/>
      <c r="T54" s="377"/>
      <c r="U54" s="378">
        <f t="shared" si="0"/>
        <v>0</v>
      </c>
      <c r="V54" s="390"/>
      <c r="W54" s="391"/>
      <c r="X54" s="380"/>
      <c r="Y54" s="395"/>
      <c r="Z54" s="397"/>
      <c r="AA54" s="398"/>
      <c r="AB54" s="399"/>
      <c r="AC54" s="400"/>
      <c r="AD54" s="382">
        <f t="shared" si="2"/>
        <v>0</v>
      </c>
      <c r="AE54" s="383">
        <f t="shared" si="3"/>
        <v>0</v>
      </c>
      <c r="AF54" s="379"/>
      <c r="AG54" s="381"/>
      <c r="AH54" s="379"/>
      <c r="AI54" s="381"/>
      <c r="AJ54" s="384" t="str">
        <f t="shared" si="1"/>
        <v/>
      </c>
      <c r="AK54" s="385" t="str">
        <f t="shared" si="4"/>
        <v/>
      </c>
      <c r="AL54" s="388" t="str">
        <f t="shared" si="5"/>
        <v/>
      </c>
      <c r="AM54" s="389" t="str">
        <f t="shared" si="6"/>
        <v/>
      </c>
      <c r="AN54" s="388" t="str">
        <f t="shared" si="7"/>
        <v/>
      </c>
      <c r="AO54" s="389" t="str">
        <f t="shared" si="8"/>
        <v/>
      </c>
      <c r="AP54" s="424"/>
      <c r="AQ54" s="424"/>
      <c r="AR54" s="431" t="e">
        <f>VLOOKUP($B54,'acc names'!$C$2:$D$12102,2,FALSE)</f>
        <v>#N/A</v>
      </c>
      <c r="AS54" s="431" t="e">
        <f>VLOOKUP($AQ54,software!$A$1:$B$14605,2,FALSE)</f>
        <v>#N/A</v>
      </c>
      <c r="AT54" s="424"/>
      <c r="AV54" s="424"/>
    </row>
    <row r="55" spans="1:48" s="44" customFormat="1" ht="12.75" x14ac:dyDescent="0.2">
      <c r="A55" s="127"/>
      <c r="B55" s="42"/>
      <c r="C55" s="143"/>
      <c r="D55" s="143"/>
      <c r="E55" s="128"/>
      <c r="F55" s="42"/>
      <c r="G55" s="42"/>
      <c r="H55" s="42"/>
      <c r="I55" s="42"/>
      <c r="J55" s="42"/>
      <c r="K55" s="42"/>
      <c r="L55" s="140"/>
      <c r="M55" s="41"/>
      <c r="N55" s="41"/>
      <c r="O55" s="70"/>
      <c r="P55" s="137"/>
      <c r="Q55" s="71" t="e">
        <f>VLOOKUP(N55,'error categories'!$A$2:$D$54,4,FALSE)</f>
        <v>#N/A</v>
      </c>
      <c r="R55" s="72" t="e">
        <f>VLOOKUP(N55,'error categories'!$A$2:$D$54,3,FALSE)</f>
        <v>#N/A</v>
      </c>
      <c r="S55" s="375"/>
      <c r="T55" s="377"/>
      <c r="U55" s="378">
        <f t="shared" si="0"/>
        <v>0</v>
      </c>
      <c r="V55" s="390"/>
      <c r="W55" s="391"/>
      <c r="X55" s="380"/>
      <c r="Y55" s="395"/>
      <c r="Z55" s="375"/>
      <c r="AA55" s="396"/>
      <c r="AB55" s="375"/>
      <c r="AC55" s="400"/>
      <c r="AD55" s="382">
        <f t="shared" si="2"/>
        <v>0</v>
      </c>
      <c r="AE55" s="383">
        <f t="shared" si="3"/>
        <v>0</v>
      </c>
      <c r="AF55" s="379"/>
      <c r="AG55" s="381"/>
      <c r="AH55" s="379"/>
      <c r="AI55" s="381"/>
      <c r="AJ55" s="384" t="str">
        <f t="shared" si="1"/>
        <v/>
      </c>
      <c r="AK55" s="385" t="str">
        <f t="shared" si="4"/>
        <v/>
      </c>
      <c r="AL55" s="388" t="str">
        <f t="shared" si="5"/>
        <v/>
      </c>
      <c r="AM55" s="389" t="str">
        <f t="shared" si="6"/>
        <v/>
      </c>
      <c r="AN55" s="388" t="str">
        <f t="shared" si="7"/>
        <v/>
      </c>
      <c r="AO55" s="389" t="str">
        <f t="shared" si="8"/>
        <v/>
      </c>
      <c r="AP55" s="424"/>
      <c r="AQ55" s="424"/>
      <c r="AR55" s="431" t="e">
        <f>VLOOKUP($B55,'acc names'!$C$2:$D$12102,2,FALSE)</f>
        <v>#N/A</v>
      </c>
      <c r="AS55" s="431" t="e">
        <f>VLOOKUP($AQ55,software!$A$1:$B$14605,2,FALSE)</f>
        <v>#N/A</v>
      </c>
      <c r="AT55" s="424"/>
      <c r="AV55" s="424"/>
    </row>
    <row r="56" spans="1:48" s="44" customFormat="1" ht="12.75" x14ac:dyDescent="0.2">
      <c r="A56" s="127"/>
      <c r="B56" s="42"/>
      <c r="C56" s="143"/>
      <c r="D56" s="143"/>
      <c r="E56" s="128"/>
      <c r="F56" s="42"/>
      <c r="G56" s="42"/>
      <c r="H56" s="42"/>
      <c r="I56" s="42"/>
      <c r="J56" s="42"/>
      <c r="K56" s="42"/>
      <c r="L56" s="140"/>
      <c r="M56" s="41"/>
      <c r="N56" s="41"/>
      <c r="O56" s="70"/>
      <c r="P56" s="137"/>
      <c r="Q56" s="71" t="e">
        <f>VLOOKUP(N56,'error categories'!$A$2:$D$54,4,FALSE)</f>
        <v>#N/A</v>
      </c>
      <c r="R56" s="72" t="e">
        <f>VLOOKUP(N56,'error categories'!$A$2:$D$54,3,FALSE)</f>
        <v>#N/A</v>
      </c>
      <c r="S56" s="375"/>
      <c r="T56" s="377"/>
      <c r="U56" s="378">
        <f t="shared" si="0"/>
        <v>0</v>
      </c>
      <c r="V56" s="390"/>
      <c r="W56" s="391"/>
      <c r="X56" s="380"/>
      <c r="Y56" s="395"/>
      <c r="Z56" s="375"/>
      <c r="AA56" s="396"/>
      <c r="AB56" s="375"/>
      <c r="AC56" s="394"/>
      <c r="AD56" s="382">
        <f t="shared" si="2"/>
        <v>0</v>
      </c>
      <c r="AE56" s="383">
        <f t="shared" si="3"/>
        <v>0</v>
      </c>
      <c r="AF56" s="379"/>
      <c r="AG56" s="381"/>
      <c r="AH56" s="379"/>
      <c r="AI56" s="381"/>
      <c r="AJ56" s="384" t="str">
        <f t="shared" si="1"/>
        <v/>
      </c>
      <c r="AK56" s="385" t="str">
        <f t="shared" si="4"/>
        <v/>
      </c>
      <c r="AL56" s="388" t="str">
        <f t="shared" si="5"/>
        <v/>
      </c>
      <c r="AM56" s="389" t="str">
        <f t="shared" si="6"/>
        <v/>
      </c>
      <c r="AN56" s="388" t="str">
        <f t="shared" si="7"/>
        <v/>
      </c>
      <c r="AO56" s="389" t="str">
        <f t="shared" si="8"/>
        <v/>
      </c>
      <c r="AP56" s="424"/>
      <c r="AQ56" s="424"/>
      <c r="AR56" s="431" t="e">
        <f>VLOOKUP($B56,'acc names'!$C$2:$D$12102,2,FALSE)</f>
        <v>#N/A</v>
      </c>
      <c r="AS56" s="431" t="e">
        <f>VLOOKUP($AQ56,software!$A$1:$B$14605,2,FALSE)</f>
        <v>#N/A</v>
      </c>
      <c r="AT56" s="424"/>
      <c r="AV56" s="424"/>
    </row>
    <row r="57" spans="1:48" s="44" customFormat="1" ht="12.75" x14ac:dyDescent="0.2">
      <c r="A57" s="127"/>
      <c r="B57" s="42"/>
      <c r="C57" s="143"/>
      <c r="D57" s="143"/>
      <c r="E57" s="128"/>
      <c r="F57" s="42"/>
      <c r="G57" s="42"/>
      <c r="H57" s="42"/>
      <c r="I57" s="42"/>
      <c r="J57" s="42"/>
      <c r="K57" s="42"/>
      <c r="L57" s="140"/>
      <c r="M57" s="41"/>
      <c r="N57" s="41"/>
      <c r="O57" s="70"/>
      <c r="P57" s="137"/>
      <c r="Q57" s="71" t="e">
        <f>VLOOKUP(N57,'error categories'!$A$2:$D$54,4,FALSE)</f>
        <v>#N/A</v>
      </c>
      <c r="R57" s="72" t="e">
        <f>VLOOKUP(N57,'error categories'!$A$2:$D$54,3,FALSE)</f>
        <v>#N/A</v>
      </c>
      <c r="S57" s="375"/>
      <c r="T57" s="377"/>
      <c r="U57" s="378">
        <f t="shared" si="0"/>
        <v>0</v>
      </c>
      <c r="V57" s="390"/>
      <c r="W57" s="391"/>
      <c r="X57" s="380"/>
      <c r="Y57" s="395"/>
      <c r="Z57" s="397"/>
      <c r="AA57" s="398"/>
      <c r="AB57" s="399"/>
      <c r="AC57" s="394"/>
      <c r="AD57" s="382">
        <f t="shared" si="2"/>
        <v>0</v>
      </c>
      <c r="AE57" s="383">
        <f t="shared" si="3"/>
        <v>0</v>
      </c>
      <c r="AF57" s="379"/>
      <c r="AG57" s="381"/>
      <c r="AH57" s="379"/>
      <c r="AI57" s="381"/>
      <c r="AJ57" s="384" t="str">
        <f t="shared" si="1"/>
        <v/>
      </c>
      <c r="AK57" s="385" t="str">
        <f t="shared" si="4"/>
        <v/>
      </c>
      <c r="AL57" s="388" t="str">
        <f t="shared" si="5"/>
        <v/>
      </c>
      <c r="AM57" s="389" t="str">
        <f t="shared" si="6"/>
        <v/>
      </c>
      <c r="AN57" s="388" t="str">
        <f t="shared" si="7"/>
        <v/>
      </c>
      <c r="AO57" s="389" t="str">
        <f t="shared" si="8"/>
        <v/>
      </c>
      <c r="AP57" s="424"/>
      <c r="AQ57" s="424"/>
      <c r="AR57" s="431" t="e">
        <f>VLOOKUP($B57,'acc names'!$C$2:$D$12102,2,FALSE)</f>
        <v>#N/A</v>
      </c>
      <c r="AS57" s="431" t="e">
        <f>VLOOKUP($AQ57,software!$A$1:$B$14605,2,FALSE)</f>
        <v>#N/A</v>
      </c>
      <c r="AT57" s="424"/>
      <c r="AV57" s="424"/>
    </row>
    <row r="58" spans="1:48" s="44" customFormat="1" ht="12.75" x14ac:dyDescent="0.2">
      <c r="A58" s="127"/>
      <c r="B58" s="42"/>
      <c r="C58" s="143"/>
      <c r="D58" s="143"/>
      <c r="E58" s="128"/>
      <c r="F58" s="42"/>
      <c r="G58" s="42"/>
      <c r="H58" s="42"/>
      <c r="I58" s="42"/>
      <c r="J58" s="42"/>
      <c r="K58" s="42"/>
      <c r="L58" s="140"/>
      <c r="M58" s="41"/>
      <c r="N58" s="41"/>
      <c r="O58" s="70"/>
      <c r="P58" s="137"/>
      <c r="Q58" s="71" t="e">
        <f>VLOOKUP(N58,'error categories'!$A$2:$D$54,4,FALSE)</f>
        <v>#N/A</v>
      </c>
      <c r="R58" s="72" t="e">
        <f>VLOOKUP(N58,'error categories'!$A$2:$D$54,3,FALSE)</f>
        <v>#N/A</v>
      </c>
      <c r="S58" s="375"/>
      <c r="T58" s="377"/>
      <c r="U58" s="378">
        <f t="shared" si="0"/>
        <v>0</v>
      </c>
      <c r="V58" s="390"/>
      <c r="W58" s="391"/>
      <c r="X58" s="380"/>
      <c r="Y58" s="395"/>
      <c r="Z58" s="375"/>
      <c r="AA58" s="396"/>
      <c r="AB58" s="375"/>
      <c r="AC58" s="394"/>
      <c r="AD58" s="382">
        <f t="shared" si="2"/>
        <v>0</v>
      </c>
      <c r="AE58" s="383">
        <f t="shared" si="3"/>
        <v>0</v>
      </c>
      <c r="AF58" s="379"/>
      <c r="AG58" s="381"/>
      <c r="AH58" s="379"/>
      <c r="AI58" s="381"/>
      <c r="AJ58" s="384" t="str">
        <f t="shared" si="1"/>
        <v/>
      </c>
      <c r="AK58" s="385" t="str">
        <f t="shared" si="4"/>
        <v/>
      </c>
      <c r="AL58" s="388" t="str">
        <f t="shared" si="5"/>
        <v/>
      </c>
      <c r="AM58" s="389" t="str">
        <f t="shared" si="6"/>
        <v/>
      </c>
      <c r="AN58" s="388" t="str">
        <f t="shared" si="7"/>
        <v/>
      </c>
      <c r="AO58" s="389" t="str">
        <f t="shared" si="8"/>
        <v/>
      </c>
      <c r="AP58" s="424"/>
      <c r="AQ58" s="424"/>
      <c r="AR58" s="431" t="e">
        <f>VLOOKUP($B58,'acc names'!$C$2:$D$12102,2,FALSE)</f>
        <v>#N/A</v>
      </c>
      <c r="AS58" s="431" t="e">
        <f>VLOOKUP($AQ58,software!$A$1:$B$14605,2,FALSE)</f>
        <v>#N/A</v>
      </c>
      <c r="AT58" s="424"/>
      <c r="AV58" s="424"/>
    </row>
    <row r="59" spans="1:48" s="44" customFormat="1" ht="12.75" x14ac:dyDescent="0.2">
      <c r="A59" s="127"/>
      <c r="B59" s="42"/>
      <c r="C59" s="143"/>
      <c r="D59" s="143"/>
      <c r="E59" s="128"/>
      <c r="F59" s="42"/>
      <c r="G59" s="42"/>
      <c r="H59" s="42"/>
      <c r="I59" s="42"/>
      <c r="J59" s="42"/>
      <c r="K59" s="42"/>
      <c r="L59" s="140"/>
      <c r="M59" s="41"/>
      <c r="N59" s="41"/>
      <c r="O59" s="70"/>
      <c r="P59" s="137"/>
      <c r="Q59" s="71" t="e">
        <f>VLOOKUP(N59,'error categories'!$A$2:$D$54,4,FALSE)</f>
        <v>#N/A</v>
      </c>
      <c r="R59" s="72" t="e">
        <f>VLOOKUP(N59,'error categories'!$A$2:$D$54,3,FALSE)</f>
        <v>#N/A</v>
      </c>
      <c r="S59" s="375"/>
      <c r="T59" s="377"/>
      <c r="U59" s="378">
        <f t="shared" si="0"/>
        <v>0</v>
      </c>
      <c r="V59" s="390"/>
      <c r="W59" s="391"/>
      <c r="X59" s="380"/>
      <c r="Y59" s="395"/>
      <c r="Z59" s="375"/>
      <c r="AA59" s="396"/>
      <c r="AB59" s="375"/>
      <c r="AC59" s="394"/>
      <c r="AD59" s="382">
        <f t="shared" si="2"/>
        <v>0</v>
      </c>
      <c r="AE59" s="383">
        <f t="shared" si="3"/>
        <v>0</v>
      </c>
      <c r="AF59" s="379"/>
      <c r="AG59" s="381"/>
      <c r="AH59" s="379"/>
      <c r="AI59" s="381"/>
      <c r="AJ59" s="384" t="str">
        <f t="shared" si="1"/>
        <v/>
      </c>
      <c r="AK59" s="385" t="str">
        <f t="shared" si="4"/>
        <v/>
      </c>
      <c r="AL59" s="388" t="str">
        <f t="shared" si="5"/>
        <v/>
      </c>
      <c r="AM59" s="389" t="str">
        <f t="shared" si="6"/>
        <v/>
      </c>
      <c r="AN59" s="388" t="str">
        <f t="shared" si="7"/>
        <v/>
      </c>
      <c r="AO59" s="389" t="str">
        <f t="shared" si="8"/>
        <v/>
      </c>
      <c r="AP59" s="424"/>
      <c r="AQ59" s="424"/>
      <c r="AR59" s="431" t="e">
        <f>VLOOKUP($B59,'acc names'!$C$2:$D$12102,2,FALSE)</f>
        <v>#N/A</v>
      </c>
      <c r="AS59" s="431" t="e">
        <f>VLOOKUP($AQ59,software!$A$1:$B$14605,2,FALSE)</f>
        <v>#N/A</v>
      </c>
      <c r="AT59" s="424"/>
      <c r="AV59" s="424"/>
    </row>
    <row r="60" spans="1:48" s="44" customFormat="1" ht="12.75" x14ac:dyDescent="0.2">
      <c r="A60" s="127"/>
      <c r="B60" s="42"/>
      <c r="C60" s="143"/>
      <c r="D60" s="143"/>
      <c r="E60" s="128"/>
      <c r="F60" s="42"/>
      <c r="G60" s="42"/>
      <c r="H60" s="42"/>
      <c r="I60" s="42"/>
      <c r="J60" s="42"/>
      <c r="K60" s="42"/>
      <c r="L60" s="140"/>
      <c r="M60" s="41"/>
      <c r="N60" s="41"/>
      <c r="O60" s="70"/>
      <c r="P60" s="137"/>
      <c r="Q60" s="71" t="e">
        <f>VLOOKUP(N60,'error categories'!$A$2:$D$54,4,FALSE)</f>
        <v>#N/A</v>
      </c>
      <c r="R60" s="72" t="e">
        <f>VLOOKUP(N60,'error categories'!$A$2:$D$54,3,FALSE)</f>
        <v>#N/A</v>
      </c>
      <c r="S60" s="375"/>
      <c r="T60" s="377"/>
      <c r="U60" s="378">
        <f t="shared" si="0"/>
        <v>0</v>
      </c>
      <c r="V60" s="390"/>
      <c r="W60" s="391"/>
      <c r="X60" s="380"/>
      <c r="Y60" s="395"/>
      <c r="Z60" s="397"/>
      <c r="AA60" s="398"/>
      <c r="AB60" s="399"/>
      <c r="AC60" s="394"/>
      <c r="AD60" s="382">
        <f t="shared" si="2"/>
        <v>0</v>
      </c>
      <c r="AE60" s="383">
        <f t="shared" si="3"/>
        <v>0</v>
      </c>
      <c r="AF60" s="379"/>
      <c r="AG60" s="381"/>
      <c r="AH60" s="379"/>
      <c r="AI60" s="381"/>
      <c r="AJ60" s="384" t="str">
        <f t="shared" si="1"/>
        <v/>
      </c>
      <c r="AK60" s="385" t="str">
        <f t="shared" si="4"/>
        <v/>
      </c>
      <c r="AL60" s="388" t="str">
        <f t="shared" si="5"/>
        <v/>
      </c>
      <c r="AM60" s="389" t="str">
        <f t="shared" si="6"/>
        <v/>
      </c>
      <c r="AN60" s="388" t="str">
        <f t="shared" si="7"/>
        <v/>
      </c>
      <c r="AO60" s="389" t="str">
        <f t="shared" si="8"/>
        <v/>
      </c>
      <c r="AP60" s="424"/>
      <c r="AQ60" s="424"/>
      <c r="AR60" s="431" t="e">
        <f>VLOOKUP($B60,'acc names'!$C$2:$D$12102,2,FALSE)</f>
        <v>#N/A</v>
      </c>
      <c r="AS60" s="431" t="e">
        <f>VLOOKUP($AQ60,software!$A$1:$B$14605,2,FALSE)</f>
        <v>#N/A</v>
      </c>
      <c r="AT60" s="424"/>
      <c r="AV60" s="424"/>
    </row>
    <row r="61" spans="1:48" s="44" customFormat="1" ht="12.75" x14ac:dyDescent="0.2">
      <c r="A61" s="127"/>
      <c r="B61" s="42"/>
      <c r="C61" s="143"/>
      <c r="D61" s="143"/>
      <c r="E61" s="128"/>
      <c r="F61" s="42"/>
      <c r="G61" s="42"/>
      <c r="H61" s="42"/>
      <c r="I61" s="42"/>
      <c r="J61" s="42"/>
      <c r="K61" s="42"/>
      <c r="L61" s="140"/>
      <c r="M61" s="41"/>
      <c r="N61" s="41"/>
      <c r="O61" s="70"/>
      <c r="P61" s="137"/>
      <c r="Q61" s="71" t="e">
        <f>VLOOKUP(N61,'error categories'!$A$2:$D$54,4,FALSE)</f>
        <v>#N/A</v>
      </c>
      <c r="R61" s="72" t="e">
        <f>VLOOKUP(N61,'error categories'!$A$2:$D$54,3,FALSE)</f>
        <v>#N/A</v>
      </c>
      <c r="S61" s="375"/>
      <c r="T61" s="377"/>
      <c r="U61" s="378">
        <f t="shared" si="0"/>
        <v>0</v>
      </c>
      <c r="V61" s="379"/>
      <c r="W61" s="380"/>
      <c r="X61" s="380"/>
      <c r="Y61" s="395"/>
      <c r="Z61" s="397"/>
      <c r="AA61" s="398"/>
      <c r="AB61" s="399"/>
      <c r="AC61" s="380"/>
      <c r="AD61" s="382">
        <f t="shared" si="2"/>
        <v>0</v>
      </c>
      <c r="AE61" s="383">
        <f t="shared" si="3"/>
        <v>0</v>
      </c>
      <c r="AF61" s="379"/>
      <c r="AG61" s="381"/>
      <c r="AH61" s="379"/>
      <c r="AI61" s="381"/>
      <c r="AJ61" s="384" t="str">
        <f t="shared" si="1"/>
        <v/>
      </c>
      <c r="AK61" s="385" t="str">
        <f t="shared" si="4"/>
        <v/>
      </c>
      <c r="AL61" s="388" t="str">
        <f t="shared" si="5"/>
        <v/>
      </c>
      <c r="AM61" s="389" t="str">
        <f t="shared" si="6"/>
        <v/>
      </c>
      <c r="AN61" s="388" t="str">
        <f t="shared" si="7"/>
        <v/>
      </c>
      <c r="AO61" s="389" t="str">
        <f t="shared" si="8"/>
        <v/>
      </c>
      <c r="AP61" s="424"/>
      <c r="AQ61" s="424"/>
      <c r="AR61" s="431" t="e">
        <f>VLOOKUP($B61,'acc names'!$C$2:$D$12102,2,FALSE)</f>
        <v>#N/A</v>
      </c>
      <c r="AS61" s="431" t="e">
        <f>VLOOKUP($AQ61,software!$A$1:$B$14605,2,FALSE)</f>
        <v>#N/A</v>
      </c>
      <c r="AT61" s="424"/>
      <c r="AV61" s="424"/>
    </row>
    <row r="62" spans="1:48" s="44" customFormat="1" ht="12.75" x14ac:dyDescent="0.2">
      <c r="A62" s="127"/>
      <c r="B62" s="42"/>
      <c r="C62" s="143"/>
      <c r="D62" s="143"/>
      <c r="E62" s="128"/>
      <c r="F62" s="42"/>
      <c r="G62" s="42"/>
      <c r="H62" s="42"/>
      <c r="I62" s="42"/>
      <c r="J62" s="42"/>
      <c r="K62" s="42"/>
      <c r="L62" s="140"/>
      <c r="M62" s="41"/>
      <c r="N62" s="41"/>
      <c r="O62" s="70"/>
      <c r="P62" s="137"/>
      <c r="Q62" s="71" t="e">
        <f>VLOOKUP(N62,'error categories'!$A$2:$D$54,4,FALSE)</f>
        <v>#N/A</v>
      </c>
      <c r="R62" s="72" t="e">
        <f>VLOOKUP(N62,'error categories'!$A$2:$D$54,3,FALSE)</f>
        <v>#N/A</v>
      </c>
      <c r="S62" s="375"/>
      <c r="T62" s="377"/>
      <c r="U62" s="378">
        <f t="shared" si="0"/>
        <v>0</v>
      </c>
      <c r="V62" s="390"/>
      <c r="W62" s="391"/>
      <c r="X62" s="380"/>
      <c r="Y62" s="395"/>
      <c r="Z62" s="397"/>
      <c r="AA62" s="398"/>
      <c r="AB62" s="399"/>
      <c r="AC62" s="394"/>
      <c r="AD62" s="382">
        <f t="shared" si="2"/>
        <v>0</v>
      </c>
      <c r="AE62" s="383">
        <f t="shared" si="3"/>
        <v>0</v>
      </c>
      <c r="AF62" s="379"/>
      <c r="AG62" s="381"/>
      <c r="AH62" s="379"/>
      <c r="AI62" s="381"/>
      <c r="AJ62" s="384" t="str">
        <f t="shared" si="1"/>
        <v/>
      </c>
      <c r="AK62" s="385" t="str">
        <f t="shared" si="4"/>
        <v/>
      </c>
      <c r="AL62" s="388" t="str">
        <f t="shared" si="5"/>
        <v/>
      </c>
      <c r="AM62" s="389" t="str">
        <f t="shared" si="6"/>
        <v/>
      </c>
      <c r="AN62" s="388" t="str">
        <f t="shared" si="7"/>
        <v/>
      </c>
      <c r="AO62" s="389" t="str">
        <f t="shared" si="8"/>
        <v/>
      </c>
      <c r="AP62" s="424"/>
      <c r="AQ62" s="424"/>
      <c r="AR62" s="431" t="e">
        <f>VLOOKUP($B62,'acc names'!$C$2:$D$12102,2,FALSE)</f>
        <v>#N/A</v>
      </c>
      <c r="AS62" s="431" t="e">
        <f>VLOOKUP($AQ62,software!$A$1:$B$14605,2,FALSE)</f>
        <v>#N/A</v>
      </c>
      <c r="AT62" s="424"/>
      <c r="AV62" s="424"/>
    </row>
    <row r="63" spans="1:48" s="44" customFormat="1" ht="12.75" x14ac:dyDescent="0.2">
      <c r="A63" s="127"/>
      <c r="B63" s="42"/>
      <c r="C63" s="143"/>
      <c r="D63" s="143"/>
      <c r="E63" s="128"/>
      <c r="F63" s="42"/>
      <c r="G63" s="42"/>
      <c r="H63" s="42"/>
      <c r="I63" s="42"/>
      <c r="J63" s="42"/>
      <c r="K63" s="42"/>
      <c r="L63" s="140"/>
      <c r="M63" s="41"/>
      <c r="N63" s="41"/>
      <c r="O63" s="70"/>
      <c r="P63" s="137"/>
      <c r="Q63" s="71" t="e">
        <f>VLOOKUP(N63,'error categories'!$A$2:$D$54,4,FALSE)</f>
        <v>#N/A</v>
      </c>
      <c r="R63" s="72" t="e">
        <f>VLOOKUP(N63,'error categories'!$A$2:$D$54,3,FALSE)</f>
        <v>#N/A</v>
      </c>
      <c r="S63" s="375"/>
      <c r="T63" s="377"/>
      <c r="U63" s="378">
        <f t="shared" si="0"/>
        <v>0</v>
      </c>
      <c r="V63" s="379"/>
      <c r="W63" s="380"/>
      <c r="X63" s="380"/>
      <c r="Y63" s="395"/>
      <c r="Z63" s="397"/>
      <c r="AA63" s="398"/>
      <c r="AB63" s="399"/>
      <c r="AC63" s="380"/>
      <c r="AD63" s="382">
        <f t="shared" si="2"/>
        <v>0</v>
      </c>
      <c r="AE63" s="383">
        <f t="shared" si="3"/>
        <v>0</v>
      </c>
      <c r="AF63" s="379"/>
      <c r="AG63" s="381"/>
      <c r="AH63" s="379"/>
      <c r="AI63" s="381"/>
      <c r="AJ63" s="384" t="str">
        <f t="shared" si="1"/>
        <v/>
      </c>
      <c r="AK63" s="385" t="str">
        <f t="shared" si="4"/>
        <v/>
      </c>
      <c r="AL63" s="388" t="str">
        <f t="shared" si="5"/>
        <v/>
      </c>
      <c r="AM63" s="389" t="str">
        <f t="shared" si="6"/>
        <v/>
      </c>
      <c r="AN63" s="388" t="str">
        <f t="shared" si="7"/>
        <v/>
      </c>
      <c r="AO63" s="389" t="str">
        <f t="shared" si="8"/>
        <v/>
      </c>
      <c r="AP63" s="424"/>
      <c r="AQ63" s="424"/>
      <c r="AR63" s="431" t="e">
        <f>VLOOKUP($B63,'acc names'!$C$2:$D$12102,2,FALSE)</f>
        <v>#N/A</v>
      </c>
      <c r="AS63" s="431" t="e">
        <f>VLOOKUP($AQ63,software!$A$1:$B$14605,2,FALSE)</f>
        <v>#N/A</v>
      </c>
      <c r="AT63" s="424"/>
      <c r="AV63" s="424"/>
    </row>
    <row r="64" spans="1:48" s="44" customFormat="1" ht="12.75" x14ac:dyDescent="0.2">
      <c r="A64" s="127"/>
      <c r="B64" s="42"/>
      <c r="C64" s="143"/>
      <c r="D64" s="143"/>
      <c r="E64" s="128"/>
      <c r="F64" s="42"/>
      <c r="G64" s="42"/>
      <c r="H64" s="42"/>
      <c r="I64" s="42"/>
      <c r="J64" s="42"/>
      <c r="K64" s="42"/>
      <c r="L64" s="140"/>
      <c r="M64" s="41"/>
      <c r="N64" s="41"/>
      <c r="O64" s="70"/>
      <c r="P64" s="137"/>
      <c r="Q64" s="71" t="e">
        <f>VLOOKUP(N64,'error categories'!$A$2:$D$54,4,FALSE)</f>
        <v>#N/A</v>
      </c>
      <c r="R64" s="72" t="e">
        <f>VLOOKUP(N64,'error categories'!$A$2:$D$54,3,FALSE)</f>
        <v>#N/A</v>
      </c>
      <c r="S64" s="375"/>
      <c r="T64" s="377"/>
      <c r="U64" s="378">
        <f t="shared" si="0"/>
        <v>0</v>
      </c>
      <c r="V64" s="390"/>
      <c r="W64" s="391"/>
      <c r="X64" s="380"/>
      <c r="Y64" s="395"/>
      <c r="Z64" s="397"/>
      <c r="AA64" s="398"/>
      <c r="AB64" s="399"/>
      <c r="AC64" s="394"/>
      <c r="AD64" s="382">
        <f t="shared" si="2"/>
        <v>0</v>
      </c>
      <c r="AE64" s="383">
        <f t="shared" si="3"/>
        <v>0</v>
      </c>
      <c r="AF64" s="379"/>
      <c r="AG64" s="381"/>
      <c r="AH64" s="379"/>
      <c r="AI64" s="381"/>
      <c r="AJ64" s="384" t="str">
        <f t="shared" si="1"/>
        <v/>
      </c>
      <c r="AK64" s="385" t="str">
        <f t="shared" si="4"/>
        <v/>
      </c>
      <c r="AL64" s="388" t="str">
        <f t="shared" si="5"/>
        <v/>
      </c>
      <c r="AM64" s="389" t="str">
        <f t="shared" si="6"/>
        <v/>
      </c>
      <c r="AN64" s="388" t="str">
        <f t="shared" si="7"/>
        <v/>
      </c>
      <c r="AO64" s="389" t="str">
        <f t="shared" si="8"/>
        <v/>
      </c>
      <c r="AP64" s="424"/>
      <c r="AQ64" s="424"/>
      <c r="AR64" s="431" t="e">
        <f>VLOOKUP($B64,'acc names'!$C$2:$D$12102,2,FALSE)</f>
        <v>#N/A</v>
      </c>
      <c r="AS64" s="431" t="e">
        <f>VLOOKUP($AQ64,software!$A$1:$B$14605,2,FALSE)</f>
        <v>#N/A</v>
      </c>
      <c r="AT64" s="424"/>
      <c r="AV64" s="424"/>
    </row>
    <row r="65" spans="1:48" s="44" customFormat="1" ht="12.75" x14ac:dyDescent="0.2">
      <c r="A65" s="127"/>
      <c r="B65" s="42"/>
      <c r="C65" s="143"/>
      <c r="D65" s="143"/>
      <c r="E65" s="128"/>
      <c r="F65" s="42"/>
      <c r="G65" s="42"/>
      <c r="H65" s="42"/>
      <c r="I65" s="42"/>
      <c r="J65" s="42"/>
      <c r="K65" s="42"/>
      <c r="L65" s="140"/>
      <c r="M65" s="41"/>
      <c r="N65" s="41"/>
      <c r="O65" s="70"/>
      <c r="P65" s="137"/>
      <c r="Q65" s="71" t="e">
        <f>VLOOKUP(N65,'error categories'!$A$2:$D$54,4,FALSE)</f>
        <v>#N/A</v>
      </c>
      <c r="R65" s="72" t="e">
        <f>VLOOKUP(N65,'error categories'!$A$2:$D$54,3,FALSE)</f>
        <v>#N/A</v>
      </c>
      <c r="S65" s="375"/>
      <c r="T65" s="377"/>
      <c r="U65" s="378">
        <f t="shared" si="0"/>
        <v>0</v>
      </c>
      <c r="V65" s="390"/>
      <c r="W65" s="391"/>
      <c r="X65" s="380"/>
      <c r="Y65" s="395"/>
      <c r="Z65" s="397"/>
      <c r="AA65" s="398"/>
      <c r="AB65" s="399"/>
      <c r="AC65" s="394"/>
      <c r="AD65" s="382">
        <f t="shared" si="2"/>
        <v>0</v>
      </c>
      <c r="AE65" s="383">
        <f t="shared" si="3"/>
        <v>0</v>
      </c>
      <c r="AF65" s="379"/>
      <c r="AG65" s="381"/>
      <c r="AH65" s="379"/>
      <c r="AI65" s="381"/>
      <c r="AJ65" s="384" t="str">
        <f t="shared" si="1"/>
        <v/>
      </c>
      <c r="AK65" s="385" t="str">
        <f t="shared" si="4"/>
        <v/>
      </c>
      <c r="AL65" s="388" t="str">
        <f t="shared" si="5"/>
        <v/>
      </c>
      <c r="AM65" s="389" t="str">
        <f t="shared" si="6"/>
        <v/>
      </c>
      <c r="AN65" s="388" t="str">
        <f t="shared" si="7"/>
        <v/>
      </c>
      <c r="AO65" s="389" t="str">
        <f t="shared" si="8"/>
        <v/>
      </c>
      <c r="AP65" s="424"/>
      <c r="AQ65" s="424"/>
      <c r="AR65" s="431" t="e">
        <f>VLOOKUP($B65,'acc names'!$C$2:$D$12102,2,FALSE)</f>
        <v>#N/A</v>
      </c>
      <c r="AS65" s="431" t="e">
        <f>VLOOKUP($AQ65,software!$A$1:$B$14605,2,FALSE)</f>
        <v>#N/A</v>
      </c>
      <c r="AT65" s="424"/>
      <c r="AV65" s="424"/>
    </row>
    <row r="66" spans="1:48" s="44" customFormat="1" ht="12.75" x14ac:dyDescent="0.2">
      <c r="A66" s="127"/>
      <c r="B66" s="42"/>
      <c r="C66" s="143"/>
      <c r="D66" s="143"/>
      <c r="E66" s="128"/>
      <c r="F66" s="42"/>
      <c r="G66" s="42"/>
      <c r="H66" s="42"/>
      <c r="I66" s="42"/>
      <c r="J66" s="42"/>
      <c r="K66" s="42"/>
      <c r="L66" s="140"/>
      <c r="M66" s="41"/>
      <c r="N66" s="41"/>
      <c r="O66" s="70"/>
      <c r="P66" s="137"/>
      <c r="Q66" s="71" t="e">
        <f>VLOOKUP(N66,'error categories'!$A$2:$D$54,4,FALSE)</f>
        <v>#N/A</v>
      </c>
      <c r="R66" s="72" t="e">
        <f>VLOOKUP(N66,'error categories'!$A$2:$D$54,3,FALSE)</f>
        <v>#N/A</v>
      </c>
      <c r="S66" s="375"/>
      <c r="T66" s="377"/>
      <c r="U66" s="378">
        <f t="shared" si="0"/>
        <v>0</v>
      </c>
      <c r="V66" s="390"/>
      <c r="W66" s="391"/>
      <c r="X66" s="380"/>
      <c r="Y66" s="395"/>
      <c r="Z66" s="397"/>
      <c r="AA66" s="398"/>
      <c r="AB66" s="399"/>
      <c r="AC66" s="394"/>
      <c r="AD66" s="382">
        <f t="shared" si="2"/>
        <v>0</v>
      </c>
      <c r="AE66" s="383">
        <f t="shared" si="3"/>
        <v>0</v>
      </c>
      <c r="AF66" s="379"/>
      <c r="AG66" s="381"/>
      <c r="AH66" s="379"/>
      <c r="AI66" s="381"/>
      <c r="AJ66" s="384" t="str">
        <f t="shared" si="1"/>
        <v/>
      </c>
      <c r="AK66" s="385" t="str">
        <f t="shared" si="4"/>
        <v/>
      </c>
      <c r="AL66" s="388" t="str">
        <f t="shared" si="5"/>
        <v/>
      </c>
      <c r="AM66" s="389" t="str">
        <f t="shared" si="6"/>
        <v/>
      </c>
      <c r="AN66" s="388" t="str">
        <f t="shared" si="7"/>
        <v/>
      </c>
      <c r="AO66" s="389" t="str">
        <f t="shared" si="8"/>
        <v/>
      </c>
      <c r="AP66" s="424"/>
      <c r="AQ66" s="424"/>
      <c r="AR66" s="431" t="e">
        <f>VLOOKUP($B66,'acc names'!$C$2:$D$12102,2,FALSE)</f>
        <v>#N/A</v>
      </c>
      <c r="AS66" s="431" t="e">
        <f>VLOOKUP($AQ66,software!$A$1:$B$14605,2,FALSE)</f>
        <v>#N/A</v>
      </c>
      <c r="AT66" s="424"/>
      <c r="AV66" s="424"/>
    </row>
    <row r="67" spans="1:48" s="44" customFormat="1" ht="12.75" x14ac:dyDescent="0.2">
      <c r="A67" s="127"/>
      <c r="B67" s="42"/>
      <c r="C67" s="143"/>
      <c r="D67" s="143"/>
      <c r="E67" s="128"/>
      <c r="F67" s="42"/>
      <c r="G67" s="42"/>
      <c r="H67" s="42"/>
      <c r="I67" s="42"/>
      <c r="J67" s="42"/>
      <c r="K67" s="42"/>
      <c r="L67" s="140"/>
      <c r="M67" s="41"/>
      <c r="N67" s="41"/>
      <c r="O67" s="70"/>
      <c r="P67" s="137"/>
      <c r="Q67" s="71" t="e">
        <f>VLOOKUP(N67,'error categories'!$A$2:$D$54,4,FALSE)</f>
        <v>#N/A</v>
      </c>
      <c r="R67" s="72" t="e">
        <f>VLOOKUP(N67,'error categories'!$A$2:$D$54,3,FALSE)</f>
        <v>#N/A</v>
      </c>
      <c r="S67" s="375"/>
      <c r="T67" s="377"/>
      <c r="U67" s="378">
        <f t="shared" si="0"/>
        <v>0</v>
      </c>
      <c r="V67" s="379"/>
      <c r="W67" s="380"/>
      <c r="X67" s="380"/>
      <c r="Y67" s="395"/>
      <c r="Z67" s="375"/>
      <c r="AA67" s="396"/>
      <c r="AB67" s="375"/>
      <c r="AC67" s="395"/>
      <c r="AD67" s="382">
        <f t="shared" si="2"/>
        <v>0</v>
      </c>
      <c r="AE67" s="383">
        <f t="shared" si="3"/>
        <v>0</v>
      </c>
      <c r="AF67" s="379"/>
      <c r="AG67" s="381"/>
      <c r="AH67" s="379"/>
      <c r="AI67" s="381"/>
      <c r="AJ67" s="384" t="str">
        <f t="shared" si="1"/>
        <v/>
      </c>
      <c r="AK67" s="385" t="str">
        <f t="shared" si="4"/>
        <v/>
      </c>
      <c r="AL67" s="388" t="str">
        <f t="shared" si="5"/>
        <v/>
      </c>
      <c r="AM67" s="389" t="str">
        <f t="shared" si="6"/>
        <v/>
      </c>
      <c r="AN67" s="388" t="str">
        <f t="shared" si="7"/>
        <v/>
      </c>
      <c r="AO67" s="389" t="str">
        <f t="shared" si="8"/>
        <v/>
      </c>
      <c r="AP67" s="424"/>
      <c r="AQ67" s="424"/>
      <c r="AR67" s="431" t="e">
        <f>VLOOKUP($B67,'acc names'!$C$2:$D$12102,2,FALSE)</f>
        <v>#N/A</v>
      </c>
      <c r="AS67" s="431" t="e">
        <f>VLOOKUP($AQ67,software!$A$1:$B$14605,2,FALSE)</f>
        <v>#N/A</v>
      </c>
      <c r="AT67" s="424"/>
      <c r="AV67" s="424"/>
    </row>
    <row r="68" spans="1:48" s="44" customFormat="1" ht="12.75" x14ac:dyDescent="0.2">
      <c r="A68" s="127"/>
      <c r="B68" s="42"/>
      <c r="C68" s="143"/>
      <c r="D68" s="143"/>
      <c r="E68" s="128"/>
      <c r="F68" s="42"/>
      <c r="G68" s="42"/>
      <c r="H68" s="42"/>
      <c r="I68" s="42"/>
      <c r="J68" s="42"/>
      <c r="K68" s="42"/>
      <c r="L68" s="140"/>
      <c r="M68" s="41"/>
      <c r="N68" s="41"/>
      <c r="O68" s="70"/>
      <c r="P68" s="137"/>
      <c r="Q68" s="71" t="e">
        <f>VLOOKUP(N68,'error categories'!$A$2:$D$54,4,FALSE)</f>
        <v>#N/A</v>
      </c>
      <c r="R68" s="72" t="e">
        <f>VLOOKUP(N68,'error categories'!$A$2:$D$54,3,FALSE)</f>
        <v>#N/A</v>
      </c>
      <c r="S68" s="375"/>
      <c r="T68" s="377"/>
      <c r="U68" s="378">
        <f t="shared" ref="U68:U131" si="9">S68-T68</f>
        <v>0</v>
      </c>
      <c r="V68" s="390"/>
      <c r="W68" s="391"/>
      <c r="X68" s="380"/>
      <c r="Y68" s="395"/>
      <c r="Z68" s="375"/>
      <c r="AA68" s="396"/>
      <c r="AB68" s="375"/>
      <c r="AC68" s="395"/>
      <c r="AD68" s="382">
        <f t="shared" si="2"/>
        <v>0</v>
      </c>
      <c r="AE68" s="383">
        <f t="shared" si="3"/>
        <v>0</v>
      </c>
      <c r="AF68" s="379"/>
      <c r="AG68" s="381"/>
      <c r="AH68" s="379"/>
      <c r="AI68" s="381"/>
      <c r="AJ68" s="384" t="str">
        <f t="shared" ref="AJ68:AJ131" si="10">IF(E68="","",IF(AND(U68=1,(Y68+AA68+AD68+AE68+AG68+AI68)=0),"VU",Y68+AA68+AD68+AE68+AG68+AI68))</f>
        <v/>
      </c>
      <c r="AK68" s="385" t="str">
        <f t="shared" si="4"/>
        <v/>
      </c>
      <c r="AL68" s="388" t="str">
        <f t="shared" si="5"/>
        <v/>
      </c>
      <c r="AM68" s="389" t="str">
        <f t="shared" si="6"/>
        <v/>
      </c>
      <c r="AN68" s="388" t="str">
        <f t="shared" si="7"/>
        <v/>
      </c>
      <c r="AO68" s="389" t="str">
        <f t="shared" si="8"/>
        <v/>
      </c>
      <c r="AP68" s="424"/>
      <c r="AQ68" s="424"/>
      <c r="AR68" s="431" t="e">
        <f>VLOOKUP($B68,'acc names'!$C$2:$D$12102,2,FALSE)</f>
        <v>#N/A</v>
      </c>
      <c r="AS68" s="431" t="e">
        <f>VLOOKUP($AQ68,software!$A$1:$B$14605,2,FALSE)</f>
        <v>#N/A</v>
      </c>
      <c r="AT68" s="424"/>
      <c r="AV68" s="424"/>
    </row>
    <row r="69" spans="1:48" s="44" customFormat="1" ht="12.75" x14ac:dyDescent="0.2">
      <c r="A69" s="127"/>
      <c r="B69" s="42"/>
      <c r="C69" s="143"/>
      <c r="D69" s="143"/>
      <c r="E69" s="128"/>
      <c r="F69" s="42"/>
      <c r="G69" s="42"/>
      <c r="H69" s="42"/>
      <c r="I69" s="42"/>
      <c r="J69" s="42"/>
      <c r="K69" s="42"/>
      <c r="L69" s="140"/>
      <c r="M69" s="41"/>
      <c r="N69" s="41"/>
      <c r="O69" s="70"/>
      <c r="P69" s="137"/>
      <c r="Q69" s="71" t="e">
        <f>VLOOKUP(N69,'error categories'!$A$2:$D$54,4,FALSE)</f>
        <v>#N/A</v>
      </c>
      <c r="R69" s="72" t="e">
        <f>VLOOKUP(N69,'error categories'!$A$2:$D$54,3,FALSE)</f>
        <v>#N/A</v>
      </c>
      <c r="S69" s="375"/>
      <c r="T69" s="377"/>
      <c r="U69" s="378">
        <f t="shared" si="9"/>
        <v>0</v>
      </c>
      <c r="V69" s="390"/>
      <c r="W69" s="391"/>
      <c r="X69" s="380"/>
      <c r="Y69" s="395"/>
      <c r="Z69" s="397"/>
      <c r="AA69" s="398"/>
      <c r="AB69" s="399"/>
      <c r="AC69" s="400"/>
      <c r="AD69" s="382">
        <f t="shared" si="2"/>
        <v>0</v>
      </c>
      <c r="AE69" s="383">
        <f t="shared" si="3"/>
        <v>0</v>
      </c>
      <c r="AF69" s="379"/>
      <c r="AG69" s="381"/>
      <c r="AH69" s="379"/>
      <c r="AI69" s="381"/>
      <c r="AJ69" s="384" t="str">
        <f t="shared" si="10"/>
        <v/>
      </c>
      <c r="AK69" s="385" t="str">
        <f t="shared" ref="AK69:AK132" si="11">IF(OR(AJ69="",AJ69="VU"),"",ABS(AJ69))</f>
        <v/>
      </c>
      <c r="AL69" s="388" t="str">
        <f t="shared" ref="AL69:AL132" si="12">IF(OR(AJ69="VU",AJ69="",AJ69=0,AJ69&lt;0),"",AJ69)</f>
        <v/>
      </c>
      <c r="AM69" s="389" t="str">
        <f t="shared" ref="AM69:AM132" si="13">IF(OR(AJ69="VU",AJ69="",AJ69=0,AJ69&gt;0),"",AJ69)</f>
        <v/>
      </c>
      <c r="AN69" s="388" t="str">
        <f t="shared" ref="AN69:AN132" si="14">IF(AL69="","",1)</f>
        <v/>
      </c>
      <c r="AO69" s="389" t="str">
        <f t="shared" ref="AO69:AO132" si="15">IF(AM69="","",1)</f>
        <v/>
      </c>
      <c r="AP69" s="424"/>
      <c r="AQ69" s="424"/>
      <c r="AR69" s="431" t="e">
        <f>VLOOKUP($B69,'acc names'!$C$2:$D$12102,2,FALSE)</f>
        <v>#N/A</v>
      </c>
      <c r="AS69" s="431" t="e">
        <f>VLOOKUP($AQ69,software!$A$1:$B$14605,2,FALSE)</f>
        <v>#N/A</v>
      </c>
      <c r="AT69" s="424"/>
      <c r="AV69" s="424"/>
    </row>
    <row r="70" spans="1:48" s="44" customFormat="1" ht="12.75" x14ac:dyDescent="0.2">
      <c r="A70" s="127"/>
      <c r="B70" s="42"/>
      <c r="C70" s="143"/>
      <c r="D70" s="143"/>
      <c r="E70" s="128"/>
      <c r="F70" s="42"/>
      <c r="G70" s="42"/>
      <c r="H70" s="42"/>
      <c r="I70" s="42"/>
      <c r="J70" s="42"/>
      <c r="K70" s="42"/>
      <c r="L70" s="140"/>
      <c r="M70" s="41"/>
      <c r="N70" s="41"/>
      <c r="O70" s="70"/>
      <c r="P70" s="137"/>
      <c r="Q70" s="71" t="e">
        <f>VLOOKUP(N70,'error categories'!$A$2:$D$54,4,FALSE)</f>
        <v>#N/A</v>
      </c>
      <c r="R70" s="72" t="e">
        <f>VLOOKUP(N70,'error categories'!$A$2:$D$54,3,FALSE)</f>
        <v>#N/A</v>
      </c>
      <c r="S70" s="375"/>
      <c r="T70" s="377"/>
      <c r="U70" s="378">
        <f t="shared" si="9"/>
        <v>0</v>
      </c>
      <c r="V70" s="390"/>
      <c r="W70" s="391"/>
      <c r="X70" s="380"/>
      <c r="Y70" s="395"/>
      <c r="Z70" s="397"/>
      <c r="AA70" s="398"/>
      <c r="AB70" s="399"/>
      <c r="AC70" s="400"/>
      <c r="AD70" s="382">
        <f t="shared" ref="AD70:AD133" si="16">AB70*-900</f>
        <v>0</v>
      </c>
      <c r="AE70" s="383">
        <f t="shared" ref="AE70:AE133" si="17">AC70*-880</f>
        <v>0</v>
      </c>
      <c r="AF70" s="379"/>
      <c r="AG70" s="381"/>
      <c r="AH70" s="379"/>
      <c r="AI70" s="381"/>
      <c r="AJ70" s="384" t="str">
        <f t="shared" si="10"/>
        <v/>
      </c>
      <c r="AK70" s="385" t="str">
        <f t="shared" si="11"/>
        <v/>
      </c>
      <c r="AL70" s="388" t="str">
        <f t="shared" si="12"/>
        <v/>
      </c>
      <c r="AM70" s="389" t="str">
        <f t="shared" si="13"/>
        <v/>
      </c>
      <c r="AN70" s="388" t="str">
        <f t="shared" si="14"/>
        <v/>
      </c>
      <c r="AO70" s="389" t="str">
        <f t="shared" si="15"/>
        <v/>
      </c>
      <c r="AP70" s="424"/>
      <c r="AQ70" s="424"/>
      <c r="AR70" s="431" t="e">
        <f>VLOOKUP($B70,'acc names'!$C$2:$D$12102,2,FALSE)</f>
        <v>#N/A</v>
      </c>
      <c r="AS70" s="431" t="e">
        <f>VLOOKUP($AQ70,software!$A$1:$B$14605,2,FALSE)</f>
        <v>#N/A</v>
      </c>
      <c r="AT70" s="424"/>
      <c r="AV70" s="424"/>
    </row>
    <row r="71" spans="1:48" s="44" customFormat="1" ht="12.75" x14ac:dyDescent="0.2">
      <c r="A71" s="127"/>
      <c r="B71" s="42"/>
      <c r="C71" s="143"/>
      <c r="D71" s="143"/>
      <c r="E71" s="128"/>
      <c r="F71" s="42"/>
      <c r="G71" s="42"/>
      <c r="H71" s="42"/>
      <c r="I71" s="42"/>
      <c r="J71" s="42"/>
      <c r="K71" s="42"/>
      <c r="L71" s="140"/>
      <c r="M71" s="41"/>
      <c r="N71" s="41"/>
      <c r="O71" s="70"/>
      <c r="P71" s="137"/>
      <c r="Q71" s="71" t="e">
        <f>VLOOKUP(N71,'error categories'!$A$2:$D$54,4,FALSE)</f>
        <v>#N/A</v>
      </c>
      <c r="R71" s="72" t="e">
        <f>VLOOKUP(N71,'error categories'!$A$2:$D$54,3,FALSE)</f>
        <v>#N/A</v>
      </c>
      <c r="S71" s="375"/>
      <c r="T71" s="377"/>
      <c r="U71" s="378">
        <f t="shared" si="9"/>
        <v>0</v>
      </c>
      <c r="V71" s="379"/>
      <c r="W71" s="380"/>
      <c r="X71" s="380"/>
      <c r="Y71" s="395"/>
      <c r="Z71" s="397"/>
      <c r="AA71" s="398"/>
      <c r="AB71" s="399"/>
      <c r="AC71" s="400"/>
      <c r="AD71" s="382">
        <f t="shared" si="16"/>
        <v>0</v>
      </c>
      <c r="AE71" s="383">
        <f t="shared" si="17"/>
        <v>0</v>
      </c>
      <c r="AF71" s="379"/>
      <c r="AG71" s="381"/>
      <c r="AH71" s="379"/>
      <c r="AI71" s="381"/>
      <c r="AJ71" s="384" t="str">
        <f t="shared" si="10"/>
        <v/>
      </c>
      <c r="AK71" s="385" t="str">
        <f t="shared" si="11"/>
        <v/>
      </c>
      <c r="AL71" s="388" t="str">
        <f t="shared" si="12"/>
        <v/>
      </c>
      <c r="AM71" s="389" t="str">
        <f t="shared" si="13"/>
        <v/>
      </c>
      <c r="AN71" s="388" t="str">
        <f t="shared" si="14"/>
        <v/>
      </c>
      <c r="AO71" s="389" t="str">
        <f t="shared" si="15"/>
        <v/>
      </c>
      <c r="AP71" s="424"/>
      <c r="AQ71" s="424"/>
      <c r="AR71" s="431" t="e">
        <f>VLOOKUP($B71,'acc names'!$C$2:$D$12102,2,FALSE)</f>
        <v>#N/A</v>
      </c>
      <c r="AS71" s="431" t="e">
        <f>VLOOKUP($AQ71,software!$A$1:$B$14605,2,FALSE)</f>
        <v>#N/A</v>
      </c>
      <c r="AT71" s="424"/>
      <c r="AV71" s="424"/>
    </row>
    <row r="72" spans="1:48" s="44" customFormat="1" ht="12.75" x14ac:dyDescent="0.2">
      <c r="A72" s="127"/>
      <c r="B72" s="42"/>
      <c r="C72" s="143"/>
      <c r="D72" s="143"/>
      <c r="E72" s="128"/>
      <c r="F72" s="42"/>
      <c r="G72" s="42"/>
      <c r="H72" s="42"/>
      <c r="I72" s="42"/>
      <c r="J72" s="42"/>
      <c r="K72" s="42"/>
      <c r="L72" s="140"/>
      <c r="M72" s="41"/>
      <c r="N72" s="41"/>
      <c r="O72" s="70"/>
      <c r="P72" s="137"/>
      <c r="Q72" s="71" t="e">
        <f>VLOOKUP(N72,'error categories'!$A$2:$D$54,4,FALSE)</f>
        <v>#N/A</v>
      </c>
      <c r="R72" s="72" t="e">
        <f>VLOOKUP(N72,'error categories'!$A$2:$D$54,3,FALSE)</f>
        <v>#N/A</v>
      </c>
      <c r="S72" s="375"/>
      <c r="T72" s="377"/>
      <c r="U72" s="378">
        <f t="shared" si="9"/>
        <v>0</v>
      </c>
      <c r="V72" s="390"/>
      <c r="W72" s="391"/>
      <c r="X72" s="380"/>
      <c r="Y72" s="395"/>
      <c r="Z72" s="397"/>
      <c r="AA72" s="398"/>
      <c r="AB72" s="399"/>
      <c r="AC72" s="400"/>
      <c r="AD72" s="382">
        <f t="shared" si="16"/>
        <v>0</v>
      </c>
      <c r="AE72" s="383">
        <f t="shared" si="17"/>
        <v>0</v>
      </c>
      <c r="AF72" s="379"/>
      <c r="AG72" s="381"/>
      <c r="AH72" s="379"/>
      <c r="AI72" s="381"/>
      <c r="AJ72" s="384" t="str">
        <f t="shared" si="10"/>
        <v/>
      </c>
      <c r="AK72" s="385" t="str">
        <f t="shared" si="11"/>
        <v/>
      </c>
      <c r="AL72" s="388" t="str">
        <f t="shared" si="12"/>
        <v/>
      </c>
      <c r="AM72" s="389" t="str">
        <f t="shared" si="13"/>
        <v/>
      </c>
      <c r="AN72" s="388" t="str">
        <f t="shared" si="14"/>
        <v/>
      </c>
      <c r="AO72" s="389" t="str">
        <f t="shared" si="15"/>
        <v/>
      </c>
      <c r="AP72" s="424"/>
      <c r="AQ72" s="424"/>
      <c r="AR72" s="431" t="e">
        <f>VLOOKUP($B72,'acc names'!$C$2:$D$12102,2,FALSE)</f>
        <v>#N/A</v>
      </c>
      <c r="AS72" s="431" t="e">
        <f>VLOOKUP($AQ72,software!$A$1:$B$14605,2,FALSE)</f>
        <v>#N/A</v>
      </c>
      <c r="AT72" s="424"/>
      <c r="AV72" s="424"/>
    </row>
    <row r="73" spans="1:48" s="44" customFormat="1" ht="12.75" x14ac:dyDescent="0.2">
      <c r="A73" s="127"/>
      <c r="B73" s="42"/>
      <c r="C73" s="143"/>
      <c r="D73" s="143"/>
      <c r="E73" s="128"/>
      <c r="F73" s="42"/>
      <c r="G73" s="42"/>
      <c r="H73" s="42"/>
      <c r="I73" s="42"/>
      <c r="J73" s="42"/>
      <c r="K73" s="42"/>
      <c r="L73" s="140"/>
      <c r="M73" s="41"/>
      <c r="N73" s="41"/>
      <c r="O73" s="70"/>
      <c r="P73" s="137"/>
      <c r="Q73" s="71" t="e">
        <f>VLOOKUP(N73,'error categories'!$A$2:$D$54,4,FALSE)</f>
        <v>#N/A</v>
      </c>
      <c r="R73" s="72" t="e">
        <f>VLOOKUP(N73,'error categories'!$A$2:$D$54,3,FALSE)</f>
        <v>#N/A</v>
      </c>
      <c r="S73" s="375"/>
      <c r="T73" s="377"/>
      <c r="U73" s="378">
        <f t="shared" si="9"/>
        <v>0</v>
      </c>
      <c r="V73" s="379"/>
      <c r="W73" s="380"/>
      <c r="X73" s="380"/>
      <c r="Y73" s="395"/>
      <c r="Z73" s="397"/>
      <c r="AA73" s="398"/>
      <c r="AB73" s="399"/>
      <c r="AC73" s="400"/>
      <c r="AD73" s="382">
        <f t="shared" si="16"/>
        <v>0</v>
      </c>
      <c r="AE73" s="383">
        <f t="shared" si="17"/>
        <v>0</v>
      </c>
      <c r="AF73" s="379"/>
      <c r="AG73" s="381"/>
      <c r="AH73" s="379"/>
      <c r="AI73" s="381"/>
      <c r="AJ73" s="384" t="str">
        <f t="shared" si="10"/>
        <v/>
      </c>
      <c r="AK73" s="385" t="str">
        <f t="shared" si="11"/>
        <v/>
      </c>
      <c r="AL73" s="388" t="str">
        <f t="shared" si="12"/>
        <v/>
      </c>
      <c r="AM73" s="389" t="str">
        <f t="shared" si="13"/>
        <v/>
      </c>
      <c r="AN73" s="388" t="str">
        <f t="shared" si="14"/>
        <v/>
      </c>
      <c r="AO73" s="389" t="str">
        <f t="shared" si="15"/>
        <v/>
      </c>
      <c r="AP73" s="424"/>
      <c r="AQ73" s="424"/>
      <c r="AR73" s="431" t="e">
        <f>VLOOKUP($B73,'acc names'!$C$2:$D$12102,2,FALSE)</f>
        <v>#N/A</v>
      </c>
      <c r="AS73" s="431" t="e">
        <f>VLOOKUP($AQ73,software!$A$1:$B$14605,2,FALSE)</f>
        <v>#N/A</v>
      </c>
      <c r="AT73" s="424"/>
      <c r="AV73" s="424"/>
    </row>
    <row r="74" spans="1:48" s="44" customFormat="1" ht="12.75" x14ac:dyDescent="0.2">
      <c r="A74" s="127"/>
      <c r="B74" s="42"/>
      <c r="C74" s="143"/>
      <c r="D74" s="143"/>
      <c r="E74" s="128"/>
      <c r="F74" s="42"/>
      <c r="G74" s="42"/>
      <c r="H74" s="42"/>
      <c r="I74" s="42"/>
      <c r="J74" s="42"/>
      <c r="K74" s="42"/>
      <c r="L74" s="140"/>
      <c r="M74" s="41"/>
      <c r="N74" s="41"/>
      <c r="O74" s="70"/>
      <c r="P74" s="137"/>
      <c r="Q74" s="71" t="e">
        <f>VLOOKUP(N74,'error categories'!$A$2:$D$54,4,FALSE)</f>
        <v>#N/A</v>
      </c>
      <c r="R74" s="72" t="e">
        <f>VLOOKUP(N74,'error categories'!$A$2:$D$54,3,FALSE)</f>
        <v>#N/A</v>
      </c>
      <c r="S74" s="375"/>
      <c r="T74" s="377"/>
      <c r="U74" s="378">
        <f t="shared" si="9"/>
        <v>0</v>
      </c>
      <c r="V74" s="379"/>
      <c r="W74" s="380"/>
      <c r="X74" s="380"/>
      <c r="Y74" s="395"/>
      <c r="Z74" s="397"/>
      <c r="AA74" s="398"/>
      <c r="AB74" s="399"/>
      <c r="AC74" s="400"/>
      <c r="AD74" s="382">
        <f t="shared" si="16"/>
        <v>0</v>
      </c>
      <c r="AE74" s="383">
        <f t="shared" si="17"/>
        <v>0</v>
      </c>
      <c r="AF74" s="379"/>
      <c r="AG74" s="381"/>
      <c r="AH74" s="379"/>
      <c r="AI74" s="381"/>
      <c r="AJ74" s="384" t="str">
        <f t="shared" si="10"/>
        <v/>
      </c>
      <c r="AK74" s="385" t="str">
        <f t="shared" si="11"/>
        <v/>
      </c>
      <c r="AL74" s="388" t="str">
        <f t="shared" si="12"/>
        <v/>
      </c>
      <c r="AM74" s="389" t="str">
        <f t="shared" si="13"/>
        <v/>
      </c>
      <c r="AN74" s="388" t="str">
        <f t="shared" si="14"/>
        <v/>
      </c>
      <c r="AO74" s="389" t="str">
        <f t="shared" si="15"/>
        <v/>
      </c>
      <c r="AP74" s="424"/>
      <c r="AQ74" s="424"/>
      <c r="AR74" s="431" t="e">
        <f>VLOOKUP($B74,'acc names'!$C$2:$D$12102,2,FALSE)</f>
        <v>#N/A</v>
      </c>
      <c r="AS74" s="431" t="e">
        <f>VLOOKUP($AQ74,software!$A$1:$B$14605,2,FALSE)</f>
        <v>#N/A</v>
      </c>
      <c r="AT74" s="424"/>
      <c r="AV74" s="424"/>
    </row>
    <row r="75" spans="1:48" s="44" customFormat="1" ht="12.75" x14ac:dyDescent="0.2">
      <c r="A75" s="127"/>
      <c r="B75" s="42"/>
      <c r="C75" s="143"/>
      <c r="D75" s="143"/>
      <c r="E75" s="128"/>
      <c r="F75" s="42"/>
      <c r="G75" s="42"/>
      <c r="H75" s="42"/>
      <c r="I75" s="42"/>
      <c r="J75" s="42"/>
      <c r="K75" s="42"/>
      <c r="L75" s="140"/>
      <c r="M75" s="41"/>
      <c r="N75" s="41"/>
      <c r="O75" s="70"/>
      <c r="P75" s="137"/>
      <c r="Q75" s="71" t="e">
        <f>VLOOKUP(N75,'error categories'!$A$2:$D$54,4,FALSE)</f>
        <v>#N/A</v>
      </c>
      <c r="R75" s="72" t="e">
        <f>VLOOKUP(N75,'error categories'!$A$2:$D$54,3,FALSE)</f>
        <v>#N/A</v>
      </c>
      <c r="S75" s="375"/>
      <c r="T75" s="377"/>
      <c r="U75" s="378">
        <f t="shared" si="9"/>
        <v>0</v>
      </c>
      <c r="V75" s="390"/>
      <c r="W75" s="391"/>
      <c r="X75" s="380"/>
      <c r="Y75" s="395"/>
      <c r="Z75" s="397"/>
      <c r="AA75" s="398"/>
      <c r="AB75" s="399"/>
      <c r="AC75" s="400"/>
      <c r="AD75" s="382">
        <f t="shared" si="16"/>
        <v>0</v>
      </c>
      <c r="AE75" s="383">
        <f t="shared" si="17"/>
        <v>0</v>
      </c>
      <c r="AF75" s="379"/>
      <c r="AG75" s="381"/>
      <c r="AH75" s="379"/>
      <c r="AI75" s="381"/>
      <c r="AJ75" s="384" t="str">
        <f t="shared" si="10"/>
        <v/>
      </c>
      <c r="AK75" s="385" t="str">
        <f t="shared" si="11"/>
        <v/>
      </c>
      <c r="AL75" s="388" t="str">
        <f t="shared" si="12"/>
        <v/>
      </c>
      <c r="AM75" s="389" t="str">
        <f t="shared" si="13"/>
        <v/>
      </c>
      <c r="AN75" s="388" t="str">
        <f t="shared" si="14"/>
        <v/>
      </c>
      <c r="AO75" s="389" t="str">
        <f t="shared" si="15"/>
        <v/>
      </c>
      <c r="AP75" s="424"/>
      <c r="AQ75" s="424"/>
      <c r="AR75" s="431" t="e">
        <f>VLOOKUP($B75,'acc names'!$C$2:$D$12102,2,FALSE)</f>
        <v>#N/A</v>
      </c>
      <c r="AS75" s="431" t="e">
        <f>VLOOKUP($AQ75,software!$A$1:$B$14605,2,FALSE)</f>
        <v>#N/A</v>
      </c>
      <c r="AT75" s="424"/>
      <c r="AV75" s="424"/>
    </row>
    <row r="76" spans="1:48" s="44" customFormat="1" ht="12.75" x14ac:dyDescent="0.2">
      <c r="A76" s="127"/>
      <c r="B76" s="42"/>
      <c r="C76" s="143"/>
      <c r="D76" s="143"/>
      <c r="E76" s="128"/>
      <c r="F76" s="42"/>
      <c r="G76" s="42"/>
      <c r="H76" s="42"/>
      <c r="I76" s="42"/>
      <c r="J76" s="42"/>
      <c r="K76" s="42"/>
      <c r="L76" s="140"/>
      <c r="M76" s="41"/>
      <c r="N76" s="41"/>
      <c r="O76" s="70"/>
      <c r="P76" s="137"/>
      <c r="Q76" s="71" t="e">
        <f>VLOOKUP(N76,'error categories'!$A$2:$D$54,4,FALSE)</f>
        <v>#N/A</v>
      </c>
      <c r="R76" s="72" t="e">
        <f>VLOOKUP(N76,'error categories'!$A$2:$D$54,3,FALSE)</f>
        <v>#N/A</v>
      </c>
      <c r="S76" s="375"/>
      <c r="T76" s="377"/>
      <c r="U76" s="378">
        <f t="shared" si="9"/>
        <v>0</v>
      </c>
      <c r="V76" s="390"/>
      <c r="W76" s="391"/>
      <c r="X76" s="380"/>
      <c r="Y76" s="395"/>
      <c r="Z76" s="375"/>
      <c r="AA76" s="396"/>
      <c r="AB76" s="375"/>
      <c r="AC76" s="395"/>
      <c r="AD76" s="382">
        <f t="shared" si="16"/>
        <v>0</v>
      </c>
      <c r="AE76" s="383">
        <f t="shared" si="17"/>
        <v>0</v>
      </c>
      <c r="AF76" s="379"/>
      <c r="AG76" s="381"/>
      <c r="AH76" s="379"/>
      <c r="AI76" s="381"/>
      <c r="AJ76" s="384" t="str">
        <f t="shared" si="10"/>
        <v/>
      </c>
      <c r="AK76" s="385" t="str">
        <f t="shared" si="11"/>
        <v/>
      </c>
      <c r="AL76" s="388" t="str">
        <f t="shared" si="12"/>
        <v/>
      </c>
      <c r="AM76" s="389" t="str">
        <f t="shared" si="13"/>
        <v/>
      </c>
      <c r="AN76" s="388" t="str">
        <f t="shared" si="14"/>
        <v/>
      </c>
      <c r="AO76" s="389" t="str">
        <f t="shared" si="15"/>
        <v/>
      </c>
      <c r="AP76" s="424"/>
      <c r="AQ76" s="424"/>
      <c r="AR76" s="431" t="e">
        <f>VLOOKUP($B76,'acc names'!$C$2:$D$12102,2,FALSE)</f>
        <v>#N/A</v>
      </c>
      <c r="AS76" s="431" t="e">
        <f>VLOOKUP($AQ76,software!$A$1:$B$14605,2,FALSE)</f>
        <v>#N/A</v>
      </c>
      <c r="AT76" s="424"/>
      <c r="AV76" s="424"/>
    </row>
    <row r="77" spans="1:48" s="44" customFormat="1" ht="12.75" x14ac:dyDescent="0.2">
      <c r="A77" s="127"/>
      <c r="B77" s="42"/>
      <c r="C77" s="143"/>
      <c r="D77" s="143"/>
      <c r="E77" s="128"/>
      <c r="F77" s="42"/>
      <c r="G77" s="42"/>
      <c r="H77" s="42"/>
      <c r="I77" s="42"/>
      <c r="J77" s="42"/>
      <c r="K77" s="42"/>
      <c r="L77" s="140"/>
      <c r="M77" s="41"/>
      <c r="N77" s="41"/>
      <c r="O77" s="70"/>
      <c r="P77" s="137"/>
      <c r="Q77" s="71" t="e">
        <f>VLOOKUP(N77,'error categories'!$A$2:$D$54,4,FALSE)</f>
        <v>#N/A</v>
      </c>
      <c r="R77" s="72" t="e">
        <f>VLOOKUP(N77,'error categories'!$A$2:$D$54,3,FALSE)</f>
        <v>#N/A</v>
      </c>
      <c r="S77" s="375"/>
      <c r="T77" s="377"/>
      <c r="U77" s="378">
        <f t="shared" si="9"/>
        <v>0</v>
      </c>
      <c r="V77" s="379"/>
      <c r="W77" s="380"/>
      <c r="X77" s="380"/>
      <c r="Y77" s="395"/>
      <c r="Z77" s="397"/>
      <c r="AA77" s="398"/>
      <c r="AB77" s="399"/>
      <c r="AC77" s="400"/>
      <c r="AD77" s="382">
        <f t="shared" si="16"/>
        <v>0</v>
      </c>
      <c r="AE77" s="383">
        <f t="shared" si="17"/>
        <v>0</v>
      </c>
      <c r="AF77" s="379"/>
      <c r="AG77" s="381"/>
      <c r="AH77" s="379"/>
      <c r="AI77" s="381"/>
      <c r="AJ77" s="384" t="str">
        <f t="shared" si="10"/>
        <v/>
      </c>
      <c r="AK77" s="385" t="str">
        <f t="shared" si="11"/>
        <v/>
      </c>
      <c r="AL77" s="388" t="str">
        <f t="shared" si="12"/>
        <v/>
      </c>
      <c r="AM77" s="389" t="str">
        <f t="shared" si="13"/>
        <v/>
      </c>
      <c r="AN77" s="388" t="str">
        <f t="shared" si="14"/>
        <v/>
      </c>
      <c r="AO77" s="389" t="str">
        <f t="shared" si="15"/>
        <v/>
      </c>
      <c r="AP77" s="424"/>
      <c r="AQ77" s="424"/>
      <c r="AR77" s="431" t="e">
        <f>VLOOKUP($B77,'acc names'!$C$2:$D$12102,2,FALSE)</f>
        <v>#N/A</v>
      </c>
      <c r="AS77" s="431" t="e">
        <f>VLOOKUP($AQ77,software!$A$1:$B$14605,2,FALSE)</f>
        <v>#N/A</v>
      </c>
      <c r="AT77" s="424"/>
      <c r="AV77" s="424"/>
    </row>
    <row r="78" spans="1:48" s="44" customFormat="1" ht="12.75" x14ac:dyDescent="0.2">
      <c r="A78" s="127"/>
      <c r="B78" s="42"/>
      <c r="C78" s="143"/>
      <c r="D78" s="143"/>
      <c r="E78" s="128"/>
      <c r="F78" s="42"/>
      <c r="G78" s="42"/>
      <c r="H78" s="42"/>
      <c r="I78" s="42"/>
      <c r="J78" s="42"/>
      <c r="K78" s="42"/>
      <c r="L78" s="140"/>
      <c r="M78" s="41"/>
      <c r="N78" s="41"/>
      <c r="O78" s="70"/>
      <c r="P78" s="137"/>
      <c r="Q78" s="71" t="e">
        <f>VLOOKUP(N78,'error categories'!$A$2:$D$54,4,FALSE)</f>
        <v>#N/A</v>
      </c>
      <c r="R78" s="72" t="e">
        <f>VLOOKUP(N78,'error categories'!$A$2:$D$54,3,FALSE)</f>
        <v>#N/A</v>
      </c>
      <c r="S78" s="375"/>
      <c r="T78" s="377"/>
      <c r="U78" s="378">
        <f t="shared" si="9"/>
        <v>0</v>
      </c>
      <c r="V78" s="390"/>
      <c r="W78" s="391"/>
      <c r="X78" s="380"/>
      <c r="Y78" s="395"/>
      <c r="Z78" s="375"/>
      <c r="AA78" s="396"/>
      <c r="AB78" s="375"/>
      <c r="AC78" s="395"/>
      <c r="AD78" s="382">
        <f t="shared" si="16"/>
        <v>0</v>
      </c>
      <c r="AE78" s="383">
        <f t="shared" si="17"/>
        <v>0</v>
      </c>
      <c r="AF78" s="379"/>
      <c r="AG78" s="381"/>
      <c r="AH78" s="379"/>
      <c r="AI78" s="381"/>
      <c r="AJ78" s="384" t="str">
        <f t="shared" si="10"/>
        <v/>
      </c>
      <c r="AK78" s="385" t="str">
        <f t="shared" si="11"/>
        <v/>
      </c>
      <c r="AL78" s="388" t="str">
        <f t="shared" si="12"/>
        <v/>
      </c>
      <c r="AM78" s="389" t="str">
        <f t="shared" si="13"/>
        <v/>
      </c>
      <c r="AN78" s="388" t="str">
        <f t="shared" si="14"/>
        <v/>
      </c>
      <c r="AO78" s="389" t="str">
        <f t="shared" si="15"/>
        <v/>
      </c>
      <c r="AP78" s="424"/>
      <c r="AQ78" s="424"/>
      <c r="AR78" s="431" t="e">
        <f>VLOOKUP($B78,'acc names'!$C$2:$D$12102,2,FALSE)</f>
        <v>#N/A</v>
      </c>
      <c r="AS78" s="431" t="e">
        <f>VLOOKUP($AQ78,software!$A$1:$B$14605,2,FALSE)</f>
        <v>#N/A</v>
      </c>
      <c r="AT78" s="424"/>
      <c r="AV78" s="424"/>
    </row>
    <row r="79" spans="1:48" s="44" customFormat="1" ht="12.75" x14ac:dyDescent="0.2">
      <c r="A79" s="127"/>
      <c r="B79" s="42"/>
      <c r="C79" s="143"/>
      <c r="D79" s="143"/>
      <c r="E79" s="128"/>
      <c r="F79" s="42"/>
      <c r="G79" s="42"/>
      <c r="H79" s="42"/>
      <c r="I79" s="42"/>
      <c r="J79" s="42"/>
      <c r="K79" s="42"/>
      <c r="L79" s="140"/>
      <c r="M79" s="41"/>
      <c r="N79" s="41"/>
      <c r="O79" s="70"/>
      <c r="P79" s="137"/>
      <c r="Q79" s="71" t="e">
        <f>VLOOKUP(N79,'error categories'!$A$2:$D$54,4,FALSE)</f>
        <v>#N/A</v>
      </c>
      <c r="R79" s="72" t="e">
        <f>VLOOKUP(N79,'error categories'!$A$2:$D$54,3,FALSE)</f>
        <v>#N/A</v>
      </c>
      <c r="S79" s="375"/>
      <c r="T79" s="377"/>
      <c r="U79" s="378">
        <f t="shared" si="9"/>
        <v>0</v>
      </c>
      <c r="V79" s="379"/>
      <c r="W79" s="380"/>
      <c r="X79" s="380"/>
      <c r="Y79" s="395"/>
      <c r="Z79" s="397"/>
      <c r="AA79" s="398"/>
      <c r="AB79" s="399"/>
      <c r="AC79" s="400"/>
      <c r="AD79" s="382">
        <f t="shared" si="16"/>
        <v>0</v>
      </c>
      <c r="AE79" s="383">
        <f t="shared" si="17"/>
        <v>0</v>
      </c>
      <c r="AF79" s="379"/>
      <c r="AG79" s="381"/>
      <c r="AH79" s="379"/>
      <c r="AI79" s="381"/>
      <c r="AJ79" s="384" t="str">
        <f t="shared" si="10"/>
        <v/>
      </c>
      <c r="AK79" s="385" t="str">
        <f t="shared" si="11"/>
        <v/>
      </c>
      <c r="AL79" s="388" t="str">
        <f t="shared" si="12"/>
        <v/>
      </c>
      <c r="AM79" s="389" t="str">
        <f t="shared" si="13"/>
        <v/>
      </c>
      <c r="AN79" s="388" t="str">
        <f t="shared" si="14"/>
        <v/>
      </c>
      <c r="AO79" s="389" t="str">
        <f t="shared" si="15"/>
        <v/>
      </c>
      <c r="AP79" s="424"/>
      <c r="AQ79" s="424"/>
      <c r="AR79" s="431" t="e">
        <f>VLOOKUP($B79,'acc names'!$C$2:$D$12102,2,FALSE)</f>
        <v>#N/A</v>
      </c>
      <c r="AS79" s="431" t="e">
        <f>VLOOKUP($AQ79,software!$A$1:$B$14605,2,FALSE)</f>
        <v>#N/A</v>
      </c>
      <c r="AT79" s="424"/>
      <c r="AV79" s="424"/>
    </row>
    <row r="80" spans="1:48" s="44" customFormat="1" ht="12.75" x14ac:dyDescent="0.2">
      <c r="A80" s="127"/>
      <c r="B80" s="42"/>
      <c r="C80" s="143"/>
      <c r="D80" s="143"/>
      <c r="E80" s="128"/>
      <c r="F80" s="42"/>
      <c r="G80" s="42"/>
      <c r="H80" s="42"/>
      <c r="I80" s="42"/>
      <c r="J80" s="42"/>
      <c r="K80" s="42"/>
      <c r="L80" s="140"/>
      <c r="M80" s="41"/>
      <c r="N80" s="41"/>
      <c r="O80" s="70"/>
      <c r="P80" s="137"/>
      <c r="Q80" s="71" t="e">
        <f>VLOOKUP(N80,'error categories'!$A$2:$D$54,4,FALSE)</f>
        <v>#N/A</v>
      </c>
      <c r="R80" s="72" t="e">
        <f>VLOOKUP(N80,'error categories'!$A$2:$D$54,3,FALSE)</f>
        <v>#N/A</v>
      </c>
      <c r="S80" s="375"/>
      <c r="T80" s="377"/>
      <c r="U80" s="378">
        <f t="shared" si="9"/>
        <v>0</v>
      </c>
      <c r="V80" s="390"/>
      <c r="W80" s="391"/>
      <c r="X80" s="380"/>
      <c r="Y80" s="395"/>
      <c r="Z80" s="397"/>
      <c r="AA80" s="398"/>
      <c r="AB80" s="399"/>
      <c r="AC80" s="400"/>
      <c r="AD80" s="382">
        <f t="shared" si="16"/>
        <v>0</v>
      </c>
      <c r="AE80" s="383">
        <f t="shared" si="17"/>
        <v>0</v>
      </c>
      <c r="AF80" s="379"/>
      <c r="AG80" s="381"/>
      <c r="AH80" s="379"/>
      <c r="AI80" s="381"/>
      <c r="AJ80" s="384" t="str">
        <f t="shared" si="10"/>
        <v/>
      </c>
      <c r="AK80" s="385" t="str">
        <f t="shared" si="11"/>
        <v/>
      </c>
      <c r="AL80" s="388" t="str">
        <f t="shared" si="12"/>
        <v/>
      </c>
      <c r="AM80" s="389" t="str">
        <f t="shared" si="13"/>
        <v/>
      </c>
      <c r="AN80" s="388" t="str">
        <f t="shared" si="14"/>
        <v/>
      </c>
      <c r="AO80" s="389" t="str">
        <f t="shared" si="15"/>
        <v/>
      </c>
      <c r="AP80" s="424"/>
      <c r="AQ80" s="424"/>
      <c r="AR80" s="431" t="e">
        <f>VLOOKUP($B80,'acc names'!$C$2:$D$12102,2,FALSE)</f>
        <v>#N/A</v>
      </c>
      <c r="AS80" s="431" t="e">
        <f>VLOOKUP($AQ80,software!$A$1:$B$14605,2,FALSE)</f>
        <v>#N/A</v>
      </c>
      <c r="AT80" s="424"/>
      <c r="AV80" s="424"/>
    </row>
    <row r="81" spans="1:48" s="44" customFormat="1" ht="12.75" x14ac:dyDescent="0.2">
      <c r="A81" s="127"/>
      <c r="B81" s="42"/>
      <c r="C81" s="143"/>
      <c r="D81" s="143"/>
      <c r="E81" s="128"/>
      <c r="F81" s="42"/>
      <c r="G81" s="42"/>
      <c r="H81" s="42"/>
      <c r="I81" s="42"/>
      <c r="J81" s="42"/>
      <c r="K81" s="42"/>
      <c r="L81" s="140"/>
      <c r="M81" s="41"/>
      <c r="N81" s="41"/>
      <c r="O81" s="70"/>
      <c r="P81" s="137"/>
      <c r="Q81" s="71" t="e">
        <f>VLOOKUP(N81,'error categories'!$A$2:$D$54,4,FALSE)</f>
        <v>#N/A</v>
      </c>
      <c r="R81" s="72" t="e">
        <f>VLOOKUP(N81,'error categories'!$A$2:$D$54,3,FALSE)</f>
        <v>#N/A</v>
      </c>
      <c r="S81" s="375"/>
      <c r="T81" s="377"/>
      <c r="U81" s="378">
        <f t="shared" si="9"/>
        <v>0</v>
      </c>
      <c r="V81" s="390"/>
      <c r="W81" s="391"/>
      <c r="X81" s="380"/>
      <c r="Y81" s="395"/>
      <c r="Z81" s="397"/>
      <c r="AA81" s="398"/>
      <c r="AB81" s="399"/>
      <c r="AC81" s="400"/>
      <c r="AD81" s="382">
        <f t="shared" si="16"/>
        <v>0</v>
      </c>
      <c r="AE81" s="383">
        <f t="shared" si="17"/>
        <v>0</v>
      </c>
      <c r="AF81" s="379"/>
      <c r="AG81" s="381"/>
      <c r="AH81" s="379"/>
      <c r="AI81" s="381"/>
      <c r="AJ81" s="384" t="str">
        <f t="shared" si="10"/>
        <v/>
      </c>
      <c r="AK81" s="385" t="str">
        <f t="shared" si="11"/>
        <v/>
      </c>
      <c r="AL81" s="388" t="str">
        <f t="shared" si="12"/>
        <v/>
      </c>
      <c r="AM81" s="389" t="str">
        <f t="shared" si="13"/>
        <v/>
      </c>
      <c r="AN81" s="388" t="str">
        <f t="shared" si="14"/>
        <v/>
      </c>
      <c r="AO81" s="389" t="str">
        <f t="shared" si="15"/>
        <v/>
      </c>
      <c r="AP81" s="424"/>
      <c r="AQ81" s="424"/>
      <c r="AR81" s="431" t="e">
        <f>VLOOKUP($B81,'acc names'!$C$2:$D$12102,2,FALSE)</f>
        <v>#N/A</v>
      </c>
      <c r="AS81" s="431" t="e">
        <f>VLOOKUP($AQ81,software!$A$1:$B$14605,2,FALSE)</f>
        <v>#N/A</v>
      </c>
      <c r="AT81" s="424"/>
      <c r="AV81" s="424"/>
    </row>
    <row r="82" spans="1:48" s="44" customFormat="1" ht="12.75" x14ac:dyDescent="0.2">
      <c r="A82" s="127"/>
      <c r="B82" s="42"/>
      <c r="C82" s="143"/>
      <c r="D82" s="143"/>
      <c r="E82" s="128"/>
      <c r="F82" s="42"/>
      <c r="G82" s="42"/>
      <c r="H82" s="42"/>
      <c r="I82" s="42"/>
      <c r="J82" s="42"/>
      <c r="K82" s="42"/>
      <c r="L82" s="140"/>
      <c r="M82" s="41"/>
      <c r="N82" s="41"/>
      <c r="O82" s="70"/>
      <c r="P82" s="137"/>
      <c r="Q82" s="71" t="e">
        <f>VLOOKUP(N82,'error categories'!$A$2:$D$54,4,FALSE)</f>
        <v>#N/A</v>
      </c>
      <c r="R82" s="72" t="e">
        <f>VLOOKUP(N82,'error categories'!$A$2:$D$54,3,FALSE)</f>
        <v>#N/A</v>
      </c>
      <c r="S82" s="375"/>
      <c r="T82" s="377"/>
      <c r="U82" s="378">
        <f t="shared" si="9"/>
        <v>0</v>
      </c>
      <c r="V82" s="390"/>
      <c r="W82" s="391"/>
      <c r="X82" s="380"/>
      <c r="Y82" s="395"/>
      <c r="Z82" s="397"/>
      <c r="AA82" s="398"/>
      <c r="AB82" s="399"/>
      <c r="AC82" s="400"/>
      <c r="AD82" s="382">
        <f t="shared" si="16"/>
        <v>0</v>
      </c>
      <c r="AE82" s="383">
        <f t="shared" si="17"/>
        <v>0</v>
      </c>
      <c r="AF82" s="379"/>
      <c r="AG82" s="381"/>
      <c r="AH82" s="379"/>
      <c r="AI82" s="381"/>
      <c r="AJ82" s="384" t="str">
        <f t="shared" si="10"/>
        <v/>
      </c>
      <c r="AK82" s="385" t="str">
        <f t="shared" si="11"/>
        <v/>
      </c>
      <c r="AL82" s="388" t="str">
        <f t="shared" si="12"/>
        <v/>
      </c>
      <c r="AM82" s="389" t="str">
        <f t="shared" si="13"/>
        <v/>
      </c>
      <c r="AN82" s="388" t="str">
        <f t="shared" si="14"/>
        <v/>
      </c>
      <c r="AO82" s="389" t="str">
        <f t="shared" si="15"/>
        <v/>
      </c>
      <c r="AP82" s="424"/>
      <c r="AQ82" s="424"/>
      <c r="AR82" s="431" t="e">
        <f>VLOOKUP($B82,'acc names'!$C$2:$D$12102,2,FALSE)</f>
        <v>#N/A</v>
      </c>
      <c r="AS82" s="431" t="e">
        <f>VLOOKUP($AQ82,software!$A$1:$B$14605,2,FALSE)</f>
        <v>#N/A</v>
      </c>
      <c r="AT82" s="424"/>
      <c r="AV82" s="424"/>
    </row>
    <row r="83" spans="1:48" s="44" customFormat="1" ht="12.75" x14ac:dyDescent="0.2">
      <c r="A83" s="127"/>
      <c r="B83" s="42"/>
      <c r="C83" s="143"/>
      <c r="D83" s="143"/>
      <c r="E83" s="128"/>
      <c r="F83" s="42"/>
      <c r="G83" s="42"/>
      <c r="H83" s="42"/>
      <c r="I83" s="42"/>
      <c r="J83" s="42"/>
      <c r="K83" s="42"/>
      <c r="L83" s="140"/>
      <c r="M83" s="41"/>
      <c r="N83" s="41"/>
      <c r="O83" s="70"/>
      <c r="P83" s="137"/>
      <c r="Q83" s="71" t="e">
        <f>VLOOKUP(N83,'error categories'!$A$2:$D$54,4,FALSE)</f>
        <v>#N/A</v>
      </c>
      <c r="R83" s="72" t="e">
        <f>VLOOKUP(N83,'error categories'!$A$2:$D$54,3,FALSE)</f>
        <v>#N/A</v>
      </c>
      <c r="S83" s="375"/>
      <c r="T83" s="377"/>
      <c r="U83" s="378">
        <f t="shared" si="9"/>
        <v>0</v>
      </c>
      <c r="V83" s="390"/>
      <c r="W83" s="391"/>
      <c r="X83" s="380"/>
      <c r="Y83" s="395"/>
      <c r="Z83" s="397"/>
      <c r="AA83" s="398"/>
      <c r="AB83" s="399"/>
      <c r="AC83" s="400"/>
      <c r="AD83" s="382">
        <f t="shared" si="16"/>
        <v>0</v>
      </c>
      <c r="AE83" s="383">
        <f t="shared" si="17"/>
        <v>0</v>
      </c>
      <c r="AF83" s="379"/>
      <c r="AG83" s="381"/>
      <c r="AH83" s="379"/>
      <c r="AI83" s="381"/>
      <c r="AJ83" s="384" t="str">
        <f t="shared" si="10"/>
        <v/>
      </c>
      <c r="AK83" s="385" t="str">
        <f t="shared" si="11"/>
        <v/>
      </c>
      <c r="AL83" s="388" t="str">
        <f t="shared" si="12"/>
        <v/>
      </c>
      <c r="AM83" s="389" t="str">
        <f t="shared" si="13"/>
        <v/>
      </c>
      <c r="AN83" s="388" t="str">
        <f t="shared" si="14"/>
        <v/>
      </c>
      <c r="AO83" s="389" t="str">
        <f t="shared" si="15"/>
        <v/>
      </c>
      <c r="AP83" s="424"/>
      <c r="AQ83" s="424"/>
      <c r="AR83" s="431" t="e">
        <f>VLOOKUP($B83,'acc names'!$C$2:$D$12102,2,FALSE)</f>
        <v>#N/A</v>
      </c>
      <c r="AS83" s="431" t="e">
        <f>VLOOKUP($AQ83,software!$A$1:$B$14605,2,FALSE)</f>
        <v>#N/A</v>
      </c>
      <c r="AT83" s="424"/>
      <c r="AV83" s="424"/>
    </row>
    <row r="84" spans="1:48" s="44" customFormat="1" ht="12.75" x14ac:dyDescent="0.2">
      <c r="A84" s="127"/>
      <c r="B84" s="42"/>
      <c r="C84" s="143"/>
      <c r="D84" s="143"/>
      <c r="E84" s="128"/>
      <c r="F84" s="42"/>
      <c r="G84" s="42"/>
      <c r="H84" s="42"/>
      <c r="I84" s="42"/>
      <c r="J84" s="42"/>
      <c r="K84" s="42"/>
      <c r="L84" s="140"/>
      <c r="M84" s="41"/>
      <c r="N84" s="41"/>
      <c r="O84" s="70"/>
      <c r="P84" s="137"/>
      <c r="Q84" s="71" t="e">
        <f>VLOOKUP(N84,'error categories'!$A$2:$D$54,4,FALSE)</f>
        <v>#N/A</v>
      </c>
      <c r="R84" s="72" t="e">
        <f>VLOOKUP(N84,'error categories'!$A$2:$D$54,3,FALSE)</f>
        <v>#N/A</v>
      </c>
      <c r="S84" s="375"/>
      <c r="T84" s="377"/>
      <c r="U84" s="378">
        <f t="shared" si="9"/>
        <v>0</v>
      </c>
      <c r="V84" s="390"/>
      <c r="W84" s="391"/>
      <c r="X84" s="380"/>
      <c r="Y84" s="395"/>
      <c r="Z84" s="397"/>
      <c r="AA84" s="398"/>
      <c r="AB84" s="399"/>
      <c r="AC84" s="400"/>
      <c r="AD84" s="382">
        <f t="shared" si="16"/>
        <v>0</v>
      </c>
      <c r="AE84" s="383">
        <f t="shared" si="17"/>
        <v>0</v>
      </c>
      <c r="AF84" s="379"/>
      <c r="AG84" s="381"/>
      <c r="AH84" s="379"/>
      <c r="AI84" s="381"/>
      <c r="AJ84" s="384" t="str">
        <f t="shared" si="10"/>
        <v/>
      </c>
      <c r="AK84" s="385" t="str">
        <f t="shared" si="11"/>
        <v/>
      </c>
      <c r="AL84" s="388" t="str">
        <f t="shared" si="12"/>
        <v/>
      </c>
      <c r="AM84" s="389" t="str">
        <f t="shared" si="13"/>
        <v/>
      </c>
      <c r="AN84" s="388" t="str">
        <f t="shared" si="14"/>
        <v/>
      </c>
      <c r="AO84" s="389" t="str">
        <f t="shared" si="15"/>
        <v/>
      </c>
      <c r="AP84" s="424"/>
      <c r="AQ84" s="424"/>
      <c r="AR84" s="431" t="e">
        <f>VLOOKUP($B84,'acc names'!$C$2:$D$12102,2,FALSE)</f>
        <v>#N/A</v>
      </c>
      <c r="AS84" s="431" t="e">
        <f>VLOOKUP($AQ84,software!$A$1:$B$14605,2,FALSE)</f>
        <v>#N/A</v>
      </c>
      <c r="AT84" s="424"/>
      <c r="AV84" s="424"/>
    </row>
    <row r="85" spans="1:48" s="44" customFormat="1" ht="12.75" x14ac:dyDescent="0.2">
      <c r="A85" s="127"/>
      <c r="B85" s="42"/>
      <c r="C85" s="143"/>
      <c r="D85" s="143"/>
      <c r="E85" s="128"/>
      <c r="F85" s="42"/>
      <c r="G85" s="42"/>
      <c r="H85" s="42"/>
      <c r="I85" s="42"/>
      <c r="J85" s="42"/>
      <c r="K85" s="42"/>
      <c r="L85" s="140"/>
      <c r="M85" s="41"/>
      <c r="N85" s="41"/>
      <c r="O85" s="70"/>
      <c r="P85" s="137"/>
      <c r="Q85" s="71" t="e">
        <f>VLOOKUP(N85,'error categories'!$A$2:$D$54,4,FALSE)</f>
        <v>#N/A</v>
      </c>
      <c r="R85" s="72" t="e">
        <f>VLOOKUP(N85,'error categories'!$A$2:$D$54,3,FALSE)</f>
        <v>#N/A</v>
      </c>
      <c r="S85" s="375"/>
      <c r="T85" s="377"/>
      <c r="U85" s="378">
        <f t="shared" si="9"/>
        <v>0</v>
      </c>
      <c r="V85" s="390"/>
      <c r="W85" s="391"/>
      <c r="X85" s="380"/>
      <c r="Y85" s="395"/>
      <c r="Z85" s="397"/>
      <c r="AA85" s="398"/>
      <c r="AB85" s="399"/>
      <c r="AC85" s="400"/>
      <c r="AD85" s="382">
        <f t="shared" si="16"/>
        <v>0</v>
      </c>
      <c r="AE85" s="383">
        <f t="shared" si="17"/>
        <v>0</v>
      </c>
      <c r="AF85" s="379"/>
      <c r="AG85" s="381"/>
      <c r="AH85" s="379"/>
      <c r="AI85" s="381"/>
      <c r="AJ85" s="384" t="str">
        <f t="shared" si="10"/>
        <v/>
      </c>
      <c r="AK85" s="385" t="str">
        <f t="shared" si="11"/>
        <v/>
      </c>
      <c r="AL85" s="388" t="str">
        <f t="shared" si="12"/>
        <v/>
      </c>
      <c r="AM85" s="389" t="str">
        <f t="shared" si="13"/>
        <v/>
      </c>
      <c r="AN85" s="388" t="str">
        <f t="shared" si="14"/>
        <v/>
      </c>
      <c r="AO85" s="389" t="str">
        <f t="shared" si="15"/>
        <v/>
      </c>
      <c r="AP85" s="424"/>
      <c r="AQ85" s="424"/>
      <c r="AR85" s="431" t="e">
        <f>VLOOKUP($B85,'acc names'!$C$2:$D$12102,2,FALSE)</f>
        <v>#N/A</v>
      </c>
      <c r="AS85" s="431" t="e">
        <f>VLOOKUP($AQ85,software!$A$1:$B$14605,2,FALSE)</f>
        <v>#N/A</v>
      </c>
      <c r="AT85" s="424"/>
      <c r="AV85" s="424"/>
    </row>
    <row r="86" spans="1:48" s="44" customFormat="1" ht="12.75" x14ac:dyDescent="0.2">
      <c r="A86" s="127"/>
      <c r="B86" s="42"/>
      <c r="C86" s="143"/>
      <c r="D86" s="143"/>
      <c r="E86" s="128"/>
      <c r="F86" s="42"/>
      <c r="G86" s="42"/>
      <c r="H86" s="42"/>
      <c r="I86" s="129"/>
      <c r="J86" s="42"/>
      <c r="K86" s="42"/>
      <c r="L86" s="140"/>
      <c r="M86" s="41"/>
      <c r="N86" s="41"/>
      <c r="O86" s="70"/>
      <c r="P86" s="137"/>
      <c r="Q86" s="71" t="e">
        <f>VLOOKUP(N86,'error categories'!$A$2:$D$54,4,FALSE)</f>
        <v>#N/A</v>
      </c>
      <c r="R86" s="72" t="e">
        <f>VLOOKUP(N86,'error categories'!$A$2:$D$54,3,FALSE)</f>
        <v>#N/A</v>
      </c>
      <c r="S86" s="375"/>
      <c r="T86" s="377"/>
      <c r="U86" s="378">
        <f t="shared" si="9"/>
        <v>0</v>
      </c>
      <c r="V86" s="390"/>
      <c r="W86" s="391"/>
      <c r="X86" s="380"/>
      <c r="Y86" s="395"/>
      <c r="Z86" s="375"/>
      <c r="AA86" s="396"/>
      <c r="AB86" s="375"/>
      <c r="AC86" s="395"/>
      <c r="AD86" s="382">
        <f t="shared" si="16"/>
        <v>0</v>
      </c>
      <c r="AE86" s="383">
        <f t="shared" si="17"/>
        <v>0</v>
      </c>
      <c r="AF86" s="379"/>
      <c r="AG86" s="381"/>
      <c r="AH86" s="379"/>
      <c r="AI86" s="381"/>
      <c r="AJ86" s="384" t="str">
        <f t="shared" si="10"/>
        <v/>
      </c>
      <c r="AK86" s="385" t="str">
        <f t="shared" si="11"/>
        <v/>
      </c>
      <c r="AL86" s="388" t="str">
        <f t="shared" si="12"/>
        <v/>
      </c>
      <c r="AM86" s="389" t="str">
        <f t="shared" si="13"/>
        <v/>
      </c>
      <c r="AN86" s="388" t="str">
        <f t="shared" si="14"/>
        <v/>
      </c>
      <c r="AO86" s="389" t="str">
        <f t="shared" si="15"/>
        <v/>
      </c>
      <c r="AP86" s="424"/>
      <c r="AQ86" s="424"/>
      <c r="AR86" s="431" t="e">
        <f>VLOOKUP($B86,'acc names'!$C$2:$D$12102,2,FALSE)</f>
        <v>#N/A</v>
      </c>
      <c r="AS86" s="431" t="e">
        <f>VLOOKUP($AQ86,software!$A$1:$B$14605,2,FALSE)</f>
        <v>#N/A</v>
      </c>
      <c r="AT86" s="424"/>
      <c r="AV86" s="424"/>
    </row>
    <row r="87" spans="1:48" s="44" customFormat="1" ht="12.75" x14ac:dyDescent="0.2">
      <c r="A87" s="127"/>
      <c r="B87" s="42"/>
      <c r="C87" s="143"/>
      <c r="D87" s="143"/>
      <c r="E87" s="128"/>
      <c r="F87" s="42"/>
      <c r="G87" s="42"/>
      <c r="H87" s="42"/>
      <c r="I87" s="42"/>
      <c r="J87" s="42"/>
      <c r="K87" s="42"/>
      <c r="L87" s="140"/>
      <c r="M87" s="41"/>
      <c r="N87" s="41"/>
      <c r="O87" s="70"/>
      <c r="P87" s="137"/>
      <c r="Q87" s="71" t="e">
        <f>VLOOKUP(N87,'error categories'!$A$2:$D$54,4,FALSE)</f>
        <v>#N/A</v>
      </c>
      <c r="R87" s="72" t="e">
        <f>VLOOKUP(N87,'error categories'!$A$2:$D$54,3,FALSE)</f>
        <v>#N/A</v>
      </c>
      <c r="S87" s="375"/>
      <c r="T87" s="377"/>
      <c r="U87" s="378">
        <f t="shared" si="9"/>
        <v>0</v>
      </c>
      <c r="V87" s="390"/>
      <c r="W87" s="391"/>
      <c r="X87" s="380"/>
      <c r="Y87" s="395"/>
      <c r="Z87" s="375"/>
      <c r="AA87" s="396"/>
      <c r="AB87" s="375"/>
      <c r="AC87" s="395"/>
      <c r="AD87" s="382">
        <f t="shared" si="16"/>
        <v>0</v>
      </c>
      <c r="AE87" s="383">
        <f t="shared" si="17"/>
        <v>0</v>
      </c>
      <c r="AF87" s="379"/>
      <c r="AG87" s="381"/>
      <c r="AH87" s="379"/>
      <c r="AI87" s="381"/>
      <c r="AJ87" s="384" t="str">
        <f t="shared" si="10"/>
        <v/>
      </c>
      <c r="AK87" s="385" t="str">
        <f t="shared" si="11"/>
        <v/>
      </c>
      <c r="AL87" s="388" t="str">
        <f t="shared" si="12"/>
        <v/>
      </c>
      <c r="AM87" s="389" t="str">
        <f t="shared" si="13"/>
        <v/>
      </c>
      <c r="AN87" s="388" t="str">
        <f t="shared" si="14"/>
        <v/>
      </c>
      <c r="AO87" s="389" t="str">
        <f t="shared" si="15"/>
        <v/>
      </c>
      <c r="AP87" s="424"/>
      <c r="AQ87" s="424"/>
      <c r="AR87" s="431" t="e">
        <f>VLOOKUP($B87,'acc names'!$C$2:$D$12102,2,FALSE)</f>
        <v>#N/A</v>
      </c>
      <c r="AS87" s="431" t="e">
        <f>VLOOKUP($AQ87,software!$A$1:$B$14605,2,FALSE)</f>
        <v>#N/A</v>
      </c>
      <c r="AT87" s="424"/>
      <c r="AV87" s="424"/>
    </row>
    <row r="88" spans="1:48" s="44" customFormat="1" ht="12.75" x14ac:dyDescent="0.2">
      <c r="A88" s="127"/>
      <c r="B88" s="42"/>
      <c r="C88" s="143"/>
      <c r="D88" s="143"/>
      <c r="E88" s="128"/>
      <c r="F88" s="42"/>
      <c r="G88" s="42"/>
      <c r="H88" s="42"/>
      <c r="I88" s="42"/>
      <c r="J88" s="42"/>
      <c r="K88" s="42"/>
      <c r="L88" s="140"/>
      <c r="M88" s="41"/>
      <c r="N88" s="41"/>
      <c r="O88" s="70"/>
      <c r="P88" s="137"/>
      <c r="Q88" s="71" t="e">
        <f>VLOOKUP(N88,'error categories'!$A$2:$D$54,4,FALSE)</f>
        <v>#N/A</v>
      </c>
      <c r="R88" s="72" t="e">
        <f>VLOOKUP(N88,'error categories'!$A$2:$D$54,3,FALSE)</f>
        <v>#N/A</v>
      </c>
      <c r="S88" s="375"/>
      <c r="T88" s="377"/>
      <c r="U88" s="378">
        <f t="shared" si="9"/>
        <v>0</v>
      </c>
      <c r="V88" s="390"/>
      <c r="W88" s="391"/>
      <c r="X88" s="380"/>
      <c r="Y88" s="395"/>
      <c r="Z88" s="397"/>
      <c r="AA88" s="398"/>
      <c r="AB88" s="399"/>
      <c r="AC88" s="400"/>
      <c r="AD88" s="382">
        <f t="shared" si="16"/>
        <v>0</v>
      </c>
      <c r="AE88" s="383">
        <f t="shared" si="17"/>
        <v>0</v>
      </c>
      <c r="AF88" s="379"/>
      <c r="AG88" s="381"/>
      <c r="AH88" s="379"/>
      <c r="AI88" s="381"/>
      <c r="AJ88" s="384" t="str">
        <f t="shared" si="10"/>
        <v/>
      </c>
      <c r="AK88" s="385" t="str">
        <f t="shared" si="11"/>
        <v/>
      </c>
      <c r="AL88" s="388" t="str">
        <f t="shared" si="12"/>
        <v/>
      </c>
      <c r="AM88" s="389" t="str">
        <f t="shared" si="13"/>
        <v/>
      </c>
      <c r="AN88" s="388" t="str">
        <f t="shared" si="14"/>
        <v/>
      </c>
      <c r="AO88" s="389" t="str">
        <f t="shared" si="15"/>
        <v/>
      </c>
      <c r="AP88" s="424"/>
      <c r="AQ88" s="424"/>
      <c r="AR88" s="431" t="e">
        <f>VLOOKUP($B88,'acc names'!$C$2:$D$12102,2,FALSE)</f>
        <v>#N/A</v>
      </c>
      <c r="AS88" s="431" t="e">
        <f>VLOOKUP($AQ88,software!$A$1:$B$14605,2,FALSE)</f>
        <v>#N/A</v>
      </c>
      <c r="AT88" s="424"/>
      <c r="AV88" s="424"/>
    </row>
    <row r="89" spans="1:48" s="44" customFormat="1" ht="12.75" x14ac:dyDescent="0.2">
      <c r="A89" s="127"/>
      <c r="B89" s="42"/>
      <c r="C89" s="143"/>
      <c r="D89" s="143"/>
      <c r="E89" s="128"/>
      <c r="F89" s="42"/>
      <c r="G89" s="42"/>
      <c r="H89" s="42"/>
      <c r="I89" s="130"/>
      <c r="J89" s="130"/>
      <c r="K89" s="42"/>
      <c r="L89" s="140"/>
      <c r="M89" s="41"/>
      <c r="N89" s="41"/>
      <c r="O89" s="70"/>
      <c r="P89" s="137"/>
      <c r="Q89" s="71" t="e">
        <f>VLOOKUP(N89,'error categories'!$A$2:$D$54,4,FALSE)</f>
        <v>#N/A</v>
      </c>
      <c r="R89" s="72" t="e">
        <f>VLOOKUP(N89,'error categories'!$A$2:$D$54,3,FALSE)</f>
        <v>#N/A</v>
      </c>
      <c r="S89" s="375"/>
      <c r="T89" s="377"/>
      <c r="U89" s="378">
        <f t="shared" si="9"/>
        <v>0</v>
      </c>
      <c r="V89" s="390"/>
      <c r="W89" s="391"/>
      <c r="X89" s="380"/>
      <c r="Y89" s="395"/>
      <c r="Z89" s="397"/>
      <c r="AA89" s="398"/>
      <c r="AB89" s="399"/>
      <c r="AC89" s="400"/>
      <c r="AD89" s="382">
        <f t="shared" si="16"/>
        <v>0</v>
      </c>
      <c r="AE89" s="383">
        <f t="shared" si="17"/>
        <v>0</v>
      </c>
      <c r="AF89" s="379"/>
      <c r="AG89" s="381"/>
      <c r="AH89" s="379"/>
      <c r="AI89" s="381"/>
      <c r="AJ89" s="384" t="str">
        <f t="shared" si="10"/>
        <v/>
      </c>
      <c r="AK89" s="385" t="str">
        <f t="shared" si="11"/>
        <v/>
      </c>
      <c r="AL89" s="388" t="str">
        <f t="shared" si="12"/>
        <v/>
      </c>
      <c r="AM89" s="389" t="str">
        <f t="shared" si="13"/>
        <v/>
      </c>
      <c r="AN89" s="388" t="str">
        <f t="shared" si="14"/>
        <v/>
      </c>
      <c r="AO89" s="389" t="str">
        <f t="shared" si="15"/>
        <v/>
      </c>
      <c r="AP89" s="424"/>
      <c r="AQ89" s="424"/>
      <c r="AR89" s="431" t="e">
        <f>VLOOKUP($B89,'acc names'!$C$2:$D$12102,2,FALSE)</f>
        <v>#N/A</v>
      </c>
      <c r="AS89" s="431" t="e">
        <f>VLOOKUP($AQ89,software!$A$1:$B$14605,2,FALSE)</f>
        <v>#N/A</v>
      </c>
      <c r="AT89" s="424"/>
      <c r="AV89" s="424"/>
    </row>
    <row r="90" spans="1:48" s="44" customFormat="1" ht="12.75" x14ac:dyDescent="0.2">
      <c r="A90" s="127"/>
      <c r="B90" s="42"/>
      <c r="C90" s="143"/>
      <c r="D90" s="143"/>
      <c r="E90" s="128"/>
      <c r="F90" s="42"/>
      <c r="G90" s="42"/>
      <c r="H90" s="42"/>
      <c r="I90" s="42"/>
      <c r="J90" s="42"/>
      <c r="K90" s="42"/>
      <c r="L90" s="140"/>
      <c r="M90" s="41"/>
      <c r="N90" s="41"/>
      <c r="O90" s="70"/>
      <c r="P90" s="137"/>
      <c r="Q90" s="71" t="e">
        <f>VLOOKUP(N90,'error categories'!$A$2:$D$54,4,FALSE)</f>
        <v>#N/A</v>
      </c>
      <c r="R90" s="72" t="e">
        <f>VLOOKUP(N90,'error categories'!$A$2:$D$54,3,FALSE)</f>
        <v>#N/A</v>
      </c>
      <c r="S90" s="375"/>
      <c r="T90" s="377"/>
      <c r="U90" s="378">
        <f t="shared" si="9"/>
        <v>0</v>
      </c>
      <c r="V90" s="379"/>
      <c r="W90" s="380"/>
      <c r="X90" s="380"/>
      <c r="Y90" s="395"/>
      <c r="Z90" s="397"/>
      <c r="AA90" s="398"/>
      <c r="AB90" s="399"/>
      <c r="AC90" s="400"/>
      <c r="AD90" s="382">
        <f t="shared" si="16"/>
        <v>0</v>
      </c>
      <c r="AE90" s="383">
        <f t="shared" si="17"/>
        <v>0</v>
      </c>
      <c r="AF90" s="379"/>
      <c r="AG90" s="381"/>
      <c r="AH90" s="379"/>
      <c r="AI90" s="381"/>
      <c r="AJ90" s="384" t="str">
        <f t="shared" si="10"/>
        <v/>
      </c>
      <c r="AK90" s="385" t="str">
        <f t="shared" si="11"/>
        <v/>
      </c>
      <c r="AL90" s="388" t="str">
        <f t="shared" si="12"/>
        <v/>
      </c>
      <c r="AM90" s="389" t="str">
        <f t="shared" si="13"/>
        <v/>
      </c>
      <c r="AN90" s="388" t="str">
        <f t="shared" si="14"/>
        <v/>
      </c>
      <c r="AO90" s="389" t="str">
        <f t="shared" si="15"/>
        <v/>
      </c>
      <c r="AP90" s="424"/>
      <c r="AQ90" s="424"/>
      <c r="AR90" s="431" t="e">
        <f>VLOOKUP($B90,'acc names'!$C$2:$D$12102,2,FALSE)</f>
        <v>#N/A</v>
      </c>
      <c r="AS90" s="431" t="e">
        <f>VLOOKUP($AQ90,software!$A$1:$B$14605,2,FALSE)</f>
        <v>#N/A</v>
      </c>
      <c r="AT90" s="424"/>
      <c r="AV90" s="424"/>
    </row>
    <row r="91" spans="1:48" s="44" customFormat="1" ht="12.75" x14ac:dyDescent="0.2">
      <c r="A91" s="127"/>
      <c r="B91" s="42"/>
      <c r="C91" s="143"/>
      <c r="D91" s="143"/>
      <c r="E91" s="128"/>
      <c r="F91" s="42"/>
      <c r="G91" s="42"/>
      <c r="H91" s="42"/>
      <c r="I91" s="42"/>
      <c r="J91" s="42"/>
      <c r="K91" s="42"/>
      <c r="L91" s="140"/>
      <c r="M91" s="41"/>
      <c r="N91" s="41"/>
      <c r="O91" s="70"/>
      <c r="P91" s="137"/>
      <c r="Q91" s="71" t="e">
        <f>VLOOKUP(N91,'error categories'!$A$2:$D$54,4,FALSE)</f>
        <v>#N/A</v>
      </c>
      <c r="R91" s="72" t="e">
        <f>VLOOKUP(N91,'error categories'!$A$2:$D$54,3,FALSE)</f>
        <v>#N/A</v>
      </c>
      <c r="S91" s="375"/>
      <c r="T91" s="377"/>
      <c r="U91" s="378">
        <f t="shared" si="9"/>
        <v>0</v>
      </c>
      <c r="V91" s="379"/>
      <c r="W91" s="380"/>
      <c r="X91" s="380"/>
      <c r="Y91" s="395"/>
      <c r="Z91" s="397"/>
      <c r="AA91" s="398"/>
      <c r="AB91" s="399"/>
      <c r="AC91" s="400"/>
      <c r="AD91" s="382">
        <f t="shared" si="16"/>
        <v>0</v>
      </c>
      <c r="AE91" s="383">
        <f t="shared" si="17"/>
        <v>0</v>
      </c>
      <c r="AF91" s="379"/>
      <c r="AG91" s="381"/>
      <c r="AH91" s="379"/>
      <c r="AI91" s="381"/>
      <c r="AJ91" s="384" t="str">
        <f t="shared" si="10"/>
        <v/>
      </c>
      <c r="AK91" s="385" t="str">
        <f t="shared" si="11"/>
        <v/>
      </c>
      <c r="AL91" s="388" t="str">
        <f t="shared" si="12"/>
        <v/>
      </c>
      <c r="AM91" s="389" t="str">
        <f t="shared" si="13"/>
        <v/>
      </c>
      <c r="AN91" s="388" t="str">
        <f t="shared" si="14"/>
        <v/>
      </c>
      <c r="AO91" s="389" t="str">
        <f t="shared" si="15"/>
        <v/>
      </c>
      <c r="AP91" s="424"/>
      <c r="AQ91" s="424"/>
      <c r="AR91" s="431" t="e">
        <f>VLOOKUP($B91,'acc names'!$C$2:$D$12102,2,FALSE)</f>
        <v>#N/A</v>
      </c>
      <c r="AS91" s="431" t="e">
        <f>VLOOKUP($AQ91,software!$A$1:$B$14605,2,FALSE)</f>
        <v>#N/A</v>
      </c>
      <c r="AT91" s="424"/>
      <c r="AV91" s="424"/>
    </row>
    <row r="92" spans="1:48" s="44" customFormat="1" ht="12.75" x14ac:dyDescent="0.2">
      <c r="A92" s="127"/>
      <c r="B92" s="42"/>
      <c r="C92" s="143"/>
      <c r="D92" s="143"/>
      <c r="E92" s="128"/>
      <c r="F92" s="42"/>
      <c r="G92" s="42"/>
      <c r="H92" s="42"/>
      <c r="I92" s="42"/>
      <c r="J92" s="42"/>
      <c r="K92" s="42"/>
      <c r="L92" s="140"/>
      <c r="M92" s="41"/>
      <c r="N92" s="41"/>
      <c r="O92" s="70"/>
      <c r="P92" s="137"/>
      <c r="Q92" s="71" t="e">
        <f>VLOOKUP(N92,'error categories'!$A$2:$D$54,4,FALSE)</f>
        <v>#N/A</v>
      </c>
      <c r="R92" s="72" t="e">
        <f>VLOOKUP(N92,'error categories'!$A$2:$D$54,3,FALSE)</f>
        <v>#N/A</v>
      </c>
      <c r="S92" s="375"/>
      <c r="T92" s="377"/>
      <c r="U92" s="378">
        <f t="shared" si="9"/>
        <v>0</v>
      </c>
      <c r="V92" s="390"/>
      <c r="W92" s="391"/>
      <c r="X92" s="380"/>
      <c r="Y92" s="395"/>
      <c r="Z92" s="397"/>
      <c r="AA92" s="398"/>
      <c r="AB92" s="399"/>
      <c r="AC92" s="400"/>
      <c r="AD92" s="382">
        <f t="shared" si="16"/>
        <v>0</v>
      </c>
      <c r="AE92" s="383">
        <f t="shared" si="17"/>
        <v>0</v>
      </c>
      <c r="AF92" s="379"/>
      <c r="AG92" s="381"/>
      <c r="AH92" s="379"/>
      <c r="AI92" s="381"/>
      <c r="AJ92" s="384" t="str">
        <f t="shared" si="10"/>
        <v/>
      </c>
      <c r="AK92" s="385" t="str">
        <f t="shared" si="11"/>
        <v/>
      </c>
      <c r="AL92" s="388" t="str">
        <f t="shared" si="12"/>
        <v/>
      </c>
      <c r="AM92" s="389" t="str">
        <f t="shared" si="13"/>
        <v/>
      </c>
      <c r="AN92" s="388" t="str">
        <f t="shared" si="14"/>
        <v/>
      </c>
      <c r="AO92" s="389" t="str">
        <f t="shared" si="15"/>
        <v/>
      </c>
      <c r="AP92" s="424"/>
      <c r="AQ92" s="424"/>
      <c r="AR92" s="431" t="e">
        <f>VLOOKUP($B92,'acc names'!$C$2:$D$12102,2,FALSE)</f>
        <v>#N/A</v>
      </c>
      <c r="AS92" s="431" t="e">
        <f>VLOOKUP($AQ92,software!$A$1:$B$14605,2,FALSE)</f>
        <v>#N/A</v>
      </c>
      <c r="AT92" s="424"/>
      <c r="AV92" s="424"/>
    </row>
    <row r="93" spans="1:48" s="44" customFormat="1" ht="12.75" x14ac:dyDescent="0.2">
      <c r="A93" s="127"/>
      <c r="B93" s="42"/>
      <c r="C93" s="143"/>
      <c r="D93" s="143"/>
      <c r="E93" s="128"/>
      <c r="F93" s="42"/>
      <c r="G93" s="42"/>
      <c r="H93" s="42"/>
      <c r="I93" s="42"/>
      <c r="J93" s="42"/>
      <c r="K93" s="42"/>
      <c r="L93" s="140"/>
      <c r="M93" s="41"/>
      <c r="N93" s="41"/>
      <c r="O93" s="70"/>
      <c r="P93" s="137"/>
      <c r="Q93" s="71" t="e">
        <f>VLOOKUP(N93,'error categories'!$A$2:$D$54,4,FALSE)</f>
        <v>#N/A</v>
      </c>
      <c r="R93" s="72" t="e">
        <f>VLOOKUP(N93,'error categories'!$A$2:$D$54,3,FALSE)</f>
        <v>#N/A</v>
      </c>
      <c r="S93" s="375"/>
      <c r="T93" s="377"/>
      <c r="U93" s="378">
        <f t="shared" si="9"/>
        <v>0</v>
      </c>
      <c r="V93" s="390"/>
      <c r="W93" s="391"/>
      <c r="X93" s="380"/>
      <c r="Y93" s="395"/>
      <c r="Z93" s="375"/>
      <c r="AA93" s="396"/>
      <c r="AB93" s="375"/>
      <c r="AC93" s="395"/>
      <c r="AD93" s="382">
        <f t="shared" si="16"/>
        <v>0</v>
      </c>
      <c r="AE93" s="383">
        <f t="shared" si="17"/>
        <v>0</v>
      </c>
      <c r="AF93" s="379"/>
      <c r="AG93" s="381"/>
      <c r="AH93" s="379"/>
      <c r="AI93" s="381"/>
      <c r="AJ93" s="384" t="str">
        <f t="shared" si="10"/>
        <v/>
      </c>
      <c r="AK93" s="385" t="str">
        <f t="shared" si="11"/>
        <v/>
      </c>
      <c r="AL93" s="388" t="str">
        <f t="shared" si="12"/>
        <v/>
      </c>
      <c r="AM93" s="389" t="str">
        <f t="shared" si="13"/>
        <v/>
      </c>
      <c r="AN93" s="388" t="str">
        <f t="shared" si="14"/>
        <v/>
      </c>
      <c r="AO93" s="389" t="str">
        <f t="shared" si="15"/>
        <v/>
      </c>
      <c r="AP93" s="424"/>
      <c r="AQ93" s="424"/>
      <c r="AR93" s="431" t="e">
        <f>VLOOKUP($B93,'acc names'!$C$2:$D$12102,2,FALSE)</f>
        <v>#N/A</v>
      </c>
      <c r="AS93" s="431" t="e">
        <f>VLOOKUP($AQ93,software!$A$1:$B$14605,2,FALSE)</f>
        <v>#N/A</v>
      </c>
      <c r="AT93" s="424"/>
      <c r="AV93" s="424"/>
    </row>
    <row r="94" spans="1:48" s="44" customFormat="1" ht="12.75" x14ac:dyDescent="0.2">
      <c r="A94" s="127"/>
      <c r="B94" s="42"/>
      <c r="C94" s="143"/>
      <c r="D94" s="143"/>
      <c r="E94" s="128"/>
      <c r="F94" s="42"/>
      <c r="G94" s="42"/>
      <c r="H94" s="42"/>
      <c r="I94" s="42"/>
      <c r="J94" s="42"/>
      <c r="K94" s="42"/>
      <c r="L94" s="140"/>
      <c r="M94" s="41"/>
      <c r="N94" s="41"/>
      <c r="O94" s="70"/>
      <c r="P94" s="137"/>
      <c r="Q94" s="71" t="e">
        <f>VLOOKUP(N94,'error categories'!$A$2:$D$54,4,FALSE)</f>
        <v>#N/A</v>
      </c>
      <c r="R94" s="72" t="e">
        <f>VLOOKUP(N94,'error categories'!$A$2:$D$54,3,FALSE)</f>
        <v>#N/A</v>
      </c>
      <c r="S94" s="375"/>
      <c r="T94" s="377"/>
      <c r="U94" s="378">
        <f t="shared" si="9"/>
        <v>0</v>
      </c>
      <c r="V94" s="379"/>
      <c r="W94" s="380"/>
      <c r="X94" s="380"/>
      <c r="Y94" s="395"/>
      <c r="Z94" s="375"/>
      <c r="AA94" s="396"/>
      <c r="AB94" s="375"/>
      <c r="AC94" s="400"/>
      <c r="AD94" s="382">
        <f t="shared" si="16"/>
        <v>0</v>
      </c>
      <c r="AE94" s="383">
        <f t="shared" si="17"/>
        <v>0</v>
      </c>
      <c r="AF94" s="379"/>
      <c r="AG94" s="381"/>
      <c r="AH94" s="379"/>
      <c r="AI94" s="381"/>
      <c r="AJ94" s="384" t="str">
        <f t="shared" si="10"/>
        <v/>
      </c>
      <c r="AK94" s="385" t="str">
        <f t="shared" si="11"/>
        <v/>
      </c>
      <c r="AL94" s="388" t="str">
        <f t="shared" si="12"/>
        <v/>
      </c>
      <c r="AM94" s="389" t="str">
        <f t="shared" si="13"/>
        <v/>
      </c>
      <c r="AN94" s="388" t="str">
        <f t="shared" si="14"/>
        <v/>
      </c>
      <c r="AO94" s="389" t="str">
        <f t="shared" si="15"/>
        <v/>
      </c>
      <c r="AP94" s="424"/>
      <c r="AQ94" s="424"/>
      <c r="AR94" s="431" t="e">
        <f>VLOOKUP($B94,'acc names'!$C$2:$D$12102,2,FALSE)</f>
        <v>#N/A</v>
      </c>
      <c r="AS94" s="431" t="e">
        <f>VLOOKUP($AQ94,software!$A$1:$B$14605,2,FALSE)</f>
        <v>#N/A</v>
      </c>
      <c r="AT94" s="424"/>
      <c r="AV94" s="424"/>
    </row>
    <row r="95" spans="1:48" s="44" customFormat="1" ht="12.75" x14ac:dyDescent="0.2">
      <c r="A95" s="127"/>
      <c r="B95" s="42"/>
      <c r="C95" s="143"/>
      <c r="D95" s="143"/>
      <c r="E95" s="128"/>
      <c r="F95" s="42"/>
      <c r="G95" s="42"/>
      <c r="H95" s="42"/>
      <c r="I95" s="42"/>
      <c r="J95" s="42"/>
      <c r="K95" s="42"/>
      <c r="L95" s="140"/>
      <c r="M95" s="41"/>
      <c r="N95" s="41"/>
      <c r="O95" s="70"/>
      <c r="P95" s="137"/>
      <c r="Q95" s="71" t="e">
        <f>VLOOKUP(N95,'error categories'!$A$2:$D$54,4,FALSE)</f>
        <v>#N/A</v>
      </c>
      <c r="R95" s="72" t="e">
        <f>VLOOKUP(N95,'error categories'!$A$2:$D$54,3,FALSE)</f>
        <v>#N/A</v>
      </c>
      <c r="S95" s="375"/>
      <c r="T95" s="377"/>
      <c r="U95" s="378">
        <f t="shared" si="9"/>
        <v>0</v>
      </c>
      <c r="V95" s="379"/>
      <c r="W95" s="380"/>
      <c r="X95" s="380"/>
      <c r="Y95" s="395"/>
      <c r="Z95" s="375"/>
      <c r="AA95" s="396"/>
      <c r="AB95" s="375"/>
      <c r="AC95" s="380"/>
      <c r="AD95" s="382">
        <f t="shared" si="16"/>
        <v>0</v>
      </c>
      <c r="AE95" s="383">
        <f t="shared" si="17"/>
        <v>0</v>
      </c>
      <c r="AF95" s="379"/>
      <c r="AG95" s="381"/>
      <c r="AH95" s="379"/>
      <c r="AI95" s="381"/>
      <c r="AJ95" s="384" t="str">
        <f t="shared" si="10"/>
        <v/>
      </c>
      <c r="AK95" s="385" t="str">
        <f t="shared" si="11"/>
        <v/>
      </c>
      <c r="AL95" s="388" t="str">
        <f t="shared" si="12"/>
        <v/>
      </c>
      <c r="AM95" s="389" t="str">
        <f t="shared" si="13"/>
        <v/>
      </c>
      <c r="AN95" s="388" t="str">
        <f t="shared" si="14"/>
        <v/>
      </c>
      <c r="AO95" s="389" t="str">
        <f t="shared" si="15"/>
        <v/>
      </c>
      <c r="AP95" s="424"/>
      <c r="AQ95" s="424"/>
      <c r="AR95" s="431" t="e">
        <f>VLOOKUP($B95,'acc names'!$C$2:$D$12102,2,FALSE)</f>
        <v>#N/A</v>
      </c>
      <c r="AS95" s="431" t="e">
        <f>VLOOKUP($AQ95,software!$A$1:$B$14605,2,FALSE)</f>
        <v>#N/A</v>
      </c>
      <c r="AT95" s="424"/>
      <c r="AV95" s="424"/>
    </row>
    <row r="96" spans="1:48" s="44" customFormat="1" ht="12.75" x14ac:dyDescent="0.2">
      <c r="A96" s="127"/>
      <c r="B96" s="42"/>
      <c r="C96" s="143"/>
      <c r="D96" s="143"/>
      <c r="E96" s="128"/>
      <c r="F96" s="42"/>
      <c r="G96" s="42"/>
      <c r="H96" s="42"/>
      <c r="I96" s="42"/>
      <c r="J96" s="42"/>
      <c r="K96" s="42"/>
      <c r="L96" s="140"/>
      <c r="M96" s="41"/>
      <c r="N96" s="41"/>
      <c r="O96" s="70"/>
      <c r="P96" s="137"/>
      <c r="Q96" s="71" t="e">
        <f>VLOOKUP(N96,'error categories'!$A$2:$D$54,4,FALSE)</f>
        <v>#N/A</v>
      </c>
      <c r="R96" s="72" t="e">
        <f>VLOOKUP(N96,'error categories'!$A$2:$D$54,3,FALSE)</f>
        <v>#N/A</v>
      </c>
      <c r="S96" s="375"/>
      <c r="T96" s="377"/>
      <c r="U96" s="378">
        <f t="shared" si="9"/>
        <v>0</v>
      </c>
      <c r="V96" s="379"/>
      <c r="W96" s="380"/>
      <c r="X96" s="380"/>
      <c r="Y96" s="395"/>
      <c r="Z96" s="397"/>
      <c r="AA96" s="398"/>
      <c r="AB96" s="399"/>
      <c r="AC96" s="380"/>
      <c r="AD96" s="382">
        <f t="shared" si="16"/>
        <v>0</v>
      </c>
      <c r="AE96" s="383">
        <f t="shared" si="17"/>
        <v>0</v>
      </c>
      <c r="AF96" s="379"/>
      <c r="AG96" s="381"/>
      <c r="AH96" s="379"/>
      <c r="AI96" s="381"/>
      <c r="AJ96" s="384" t="str">
        <f t="shared" si="10"/>
        <v/>
      </c>
      <c r="AK96" s="385" t="str">
        <f t="shared" si="11"/>
        <v/>
      </c>
      <c r="AL96" s="388" t="str">
        <f t="shared" si="12"/>
        <v/>
      </c>
      <c r="AM96" s="389" t="str">
        <f t="shared" si="13"/>
        <v/>
      </c>
      <c r="AN96" s="388" t="str">
        <f t="shared" si="14"/>
        <v/>
      </c>
      <c r="AO96" s="389" t="str">
        <f t="shared" si="15"/>
        <v/>
      </c>
      <c r="AP96" s="424"/>
      <c r="AQ96" s="424"/>
      <c r="AR96" s="431" t="e">
        <f>VLOOKUP($B96,'acc names'!$C$2:$D$12102,2,FALSE)</f>
        <v>#N/A</v>
      </c>
      <c r="AS96" s="431" t="e">
        <f>VLOOKUP($AQ96,software!$A$1:$B$14605,2,FALSE)</f>
        <v>#N/A</v>
      </c>
      <c r="AT96" s="424"/>
      <c r="AV96" s="424"/>
    </row>
    <row r="97" spans="1:48" s="44" customFormat="1" ht="12.75" x14ac:dyDescent="0.2">
      <c r="A97" s="127"/>
      <c r="B97" s="42"/>
      <c r="C97" s="143"/>
      <c r="D97" s="143"/>
      <c r="E97" s="128"/>
      <c r="F97" s="42"/>
      <c r="G97" s="42"/>
      <c r="H97" s="42"/>
      <c r="I97" s="130"/>
      <c r="J97" s="42"/>
      <c r="K97" s="42"/>
      <c r="L97" s="140"/>
      <c r="M97" s="41"/>
      <c r="N97" s="41"/>
      <c r="O97" s="70"/>
      <c r="P97" s="137"/>
      <c r="Q97" s="71" t="e">
        <f>VLOOKUP(N97,'error categories'!$A$2:$D$54,4,FALSE)</f>
        <v>#N/A</v>
      </c>
      <c r="R97" s="72" t="e">
        <f>VLOOKUP(N97,'error categories'!$A$2:$D$54,3,FALSE)</f>
        <v>#N/A</v>
      </c>
      <c r="S97" s="375"/>
      <c r="T97" s="377"/>
      <c r="U97" s="378">
        <f t="shared" si="9"/>
        <v>0</v>
      </c>
      <c r="V97" s="379"/>
      <c r="W97" s="380"/>
      <c r="X97" s="380"/>
      <c r="Y97" s="395"/>
      <c r="Z97" s="397"/>
      <c r="AA97" s="398"/>
      <c r="AB97" s="399"/>
      <c r="AC97" s="380"/>
      <c r="AD97" s="382">
        <f t="shared" si="16"/>
        <v>0</v>
      </c>
      <c r="AE97" s="383">
        <f t="shared" si="17"/>
        <v>0</v>
      </c>
      <c r="AF97" s="379"/>
      <c r="AG97" s="381"/>
      <c r="AH97" s="379"/>
      <c r="AI97" s="381"/>
      <c r="AJ97" s="384" t="str">
        <f t="shared" si="10"/>
        <v/>
      </c>
      <c r="AK97" s="385" t="str">
        <f t="shared" si="11"/>
        <v/>
      </c>
      <c r="AL97" s="388" t="str">
        <f t="shared" si="12"/>
        <v/>
      </c>
      <c r="AM97" s="389" t="str">
        <f t="shared" si="13"/>
        <v/>
      </c>
      <c r="AN97" s="388" t="str">
        <f t="shared" si="14"/>
        <v/>
      </c>
      <c r="AO97" s="389" t="str">
        <f t="shared" si="15"/>
        <v/>
      </c>
      <c r="AP97" s="424"/>
      <c r="AQ97" s="424"/>
      <c r="AR97" s="431" t="e">
        <f>VLOOKUP($B97,'acc names'!$C$2:$D$12102,2,FALSE)</f>
        <v>#N/A</v>
      </c>
      <c r="AS97" s="431" t="e">
        <f>VLOOKUP($AQ97,software!$A$1:$B$14605,2,FALSE)</f>
        <v>#N/A</v>
      </c>
      <c r="AT97" s="424"/>
      <c r="AV97" s="424"/>
    </row>
    <row r="98" spans="1:48" s="44" customFormat="1" ht="12.75" x14ac:dyDescent="0.2">
      <c r="A98" s="127"/>
      <c r="B98" s="42"/>
      <c r="C98" s="143"/>
      <c r="D98" s="143"/>
      <c r="E98" s="128"/>
      <c r="F98" s="42"/>
      <c r="G98" s="42"/>
      <c r="H98" s="42"/>
      <c r="I98" s="42"/>
      <c r="J98" s="42"/>
      <c r="K98" s="42"/>
      <c r="L98" s="140"/>
      <c r="M98" s="41"/>
      <c r="N98" s="41"/>
      <c r="O98" s="70"/>
      <c r="P98" s="137"/>
      <c r="Q98" s="71" t="e">
        <f>VLOOKUP(N98,'error categories'!$A$2:$D$54,4,FALSE)</f>
        <v>#N/A</v>
      </c>
      <c r="R98" s="72" t="e">
        <f>VLOOKUP(N98,'error categories'!$A$2:$D$54,3,FALSE)</f>
        <v>#N/A</v>
      </c>
      <c r="S98" s="375"/>
      <c r="T98" s="377"/>
      <c r="U98" s="378">
        <f t="shared" si="9"/>
        <v>0</v>
      </c>
      <c r="V98" s="379"/>
      <c r="W98" s="380"/>
      <c r="X98" s="380"/>
      <c r="Y98" s="395"/>
      <c r="Z98" s="397"/>
      <c r="AA98" s="398"/>
      <c r="AB98" s="399"/>
      <c r="AC98" s="380"/>
      <c r="AD98" s="382">
        <f t="shared" si="16"/>
        <v>0</v>
      </c>
      <c r="AE98" s="383">
        <f t="shared" si="17"/>
        <v>0</v>
      </c>
      <c r="AF98" s="379"/>
      <c r="AG98" s="381"/>
      <c r="AH98" s="379"/>
      <c r="AI98" s="381"/>
      <c r="AJ98" s="384" t="str">
        <f t="shared" si="10"/>
        <v/>
      </c>
      <c r="AK98" s="385" t="str">
        <f t="shared" si="11"/>
        <v/>
      </c>
      <c r="AL98" s="388" t="str">
        <f t="shared" si="12"/>
        <v/>
      </c>
      <c r="AM98" s="389" t="str">
        <f t="shared" si="13"/>
        <v/>
      </c>
      <c r="AN98" s="388" t="str">
        <f t="shared" si="14"/>
        <v/>
      </c>
      <c r="AO98" s="389" t="str">
        <f t="shared" si="15"/>
        <v/>
      </c>
      <c r="AP98" s="424"/>
      <c r="AQ98" s="424"/>
      <c r="AR98" s="431" t="e">
        <f>VLOOKUP($B98,'acc names'!$C$2:$D$12102,2,FALSE)</f>
        <v>#N/A</v>
      </c>
      <c r="AS98" s="431" t="e">
        <f>VLOOKUP($AQ98,software!$A$1:$B$14605,2,FALSE)</f>
        <v>#N/A</v>
      </c>
      <c r="AT98" s="424"/>
      <c r="AV98" s="424"/>
    </row>
    <row r="99" spans="1:48" s="44" customFormat="1" ht="12.75" x14ac:dyDescent="0.2">
      <c r="A99" s="127"/>
      <c r="B99" s="42"/>
      <c r="C99" s="143"/>
      <c r="D99" s="143"/>
      <c r="E99" s="128"/>
      <c r="F99" s="42"/>
      <c r="G99" s="42"/>
      <c r="H99" s="42"/>
      <c r="I99" s="42"/>
      <c r="J99" s="42"/>
      <c r="K99" s="42"/>
      <c r="L99" s="140"/>
      <c r="M99" s="41"/>
      <c r="N99" s="41"/>
      <c r="O99" s="70"/>
      <c r="P99" s="137"/>
      <c r="Q99" s="71" t="e">
        <f>VLOOKUP(N99,'error categories'!$A$2:$D$54,4,FALSE)</f>
        <v>#N/A</v>
      </c>
      <c r="R99" s="72" t="e">
        <f>VLOOKUP(N99,'error categories'!$A$2:$D$54,3,FALSE)</f>
        <v>#N/A</v>
      </c>
      <c r="S99" s="375"/>
      <c r="T99" s="377"/>
      <c r="U99" s="378">
        <f t="shared" si="9"/>
        <v>0</v>
      </c>
      <c r="V99" s="379"/>
      <c r="W99" s="380"/>
      <c r="X99" s="380"/>
      <c r="Y99" s="395"/>
      <c r="Z99" s="397"/>
      <c r="AA99" s="398"/>
      <c r="AB99" s="399"/>
      <c r="AC99" s="380"/>
      <c r="AD99" s="382">
        <f t="shared" si="16"/>
        <v>0</v>
      </c>
      <c r="AE99" s="383">
        <f t="shared" si="17"/>
        <v>0</v>
      </c>
      <c r="AF99" s="379"/>
      <c r="AG99" s="381"/>
      <c r="AH99" s="379"/>
      <c r="AI99" s="381"/>
      <c r="AJ99" s="384" t="str">
        <f t="shared" si="10"/>
        <v/>
      </c>
      <c r="AK99" s="385" t="str">
        <f t="shared" si="11"/>
        <v/>
      </c>
      <c r="AL99" s="388" t="str">
        <f t="shared" si="12"/>
        <v/>
      </c>
      <c r="AM99" s="389" t="str">
        <f t="shared" si="13"/>
        <v/>
      </c>
      <c r="AN99" s="388" t="str">
        <f t="shared" si="14"/>
        <v/>
      </c>
      <c r="AO99" s="389" t="str">
        <f t="shared" si="15"/>
        <v/>
      </c>
      <c r="AP99" s="424"/>
      <c r="AQ99" s="424"/>
      <c r="AR99" s="431" t="e">
        <f>VLOOKUP($B99,'acc names'!$C$2:$D$12102,2,FALSE)</f>
        <v>#N/A</v>
      </c>
      <c r="AS99" s="431" t="e">
        <f>VLOOKUP($AQ99,software!$A$1:$B$14605,2,FALSE)</f>
        <v>#N/A</v>
      </c>
      <c r="AT99" s="424"/>
      <c r="AV99" s="424"/>
    </row>
    <row r="100" spans="1:48" s="44" customFormat="1" ht="12.75" x14ac:dyDescent="0.2">
      <c r="A100" s="127"/>
      <c r="B100" s="42"/>
      <c r="C100" s="143"/>
      <c r="D100" s="143"/>
      <c r="E100" s="128"/>
      <c r="F100" s="42"/>
      <c r="G100" s="42"/>
      <c r="H100" s="42"/>
      <c r="I100" s="42"/>
      <c r="J100" s="42"/>
      <c r="K100" s="42"/>
      <c r="L100" s="140"/>
      <c r="M100" s="41"/>
      <c r="N100" s="41"/>
      <c r="O100" s="70"/>
      <c r="P100" s="137"/>
      <c r="Q100" s="71" t="e">
        <f>VLOOKUP(N100,'error categories'!$A$2:$D$54,4,FALSE)</f>
        <v>#N/A</v>
      </c>
      <c r="R100" s="72" t="e">
        <f>VLOOKUP(N100,'error categories'!$A$2:$D$54,3,FALSE)</f>
        <v>#N/A</v>
      </c>
      <c r="S100" s="375"/>
      <c r="T100" s="377"/>
      <c r="U100" s="378">
        <f t="shared" si="9"/>
        <v>0</v>
      </c>
      <c r="V100" s="390"/>
      <c r="W100" s="391"/>
      <c r="X100" s="380"/>
      <c r="Y100" s="395"/>
      <c r="Z100" s="397"/>
      <c r="AA100" s="398"/>
      <c r="AB100" s="399"/>
      <c r="AC100" s="394"/>
      <c r="AD100" s="382">
        <f t="shared" si="16"/>
        <v>0</v>
      </c>
      <c r="AE100" s="383">
        <f t="shared" si="17"/>
        <v>0</v>
      </c>
      <c r="AF100" s="379"/>
      <c r="AG100" s="381"/>
      <c r="AH100" s="379"/>
      <c r="AI100" s="381"/>
      <c r="AJ100" s="384" t="str">
        <f t="shared" si="10"/>
        <v/>
      </c>
      <c r="AK100" s="385" t="str">
        <f t="shared" si="11"/>
        <v/>
      </c>
      <c r="AL100" s="388" t="str">
        <f t="shared" si="12"/>
        <v/>
      </c>
      <c r="AM100" s="389" t="str">
        <f t="shared" si="13"/>
        <v/>
      </c>
      <c r="AN100" s="388" t="str">
        <f t="shared" si="14"/>
        <v/>
      </c>
      <c r="AO100" s="389" t="str">
        <f t="shared" si="15"/>
        <v/>
      </c>
      <c r="AP100" s="424"/>
      <c r="AQ100" s="424"/>
      <c r="AR100" s="431" t="e">
        <f>VLOOKUP($B100,'acc names'!$C$2:$D$12102,2,FALSE)</f>
        <v>#N/A</v>
      </c>
      <c r="AS100" s="431" t="e">
        <f>VLOOKUP($AQ100,software!$A$1:$B$14605,2,FALSE)</f>
        <v>#N/A</v>
      </c>
      <c r="AT100" s="424"/>
      <c r="AV100" s="424"/>
    </row>
    <row r="101" spans="1:48" s="44" customFormat="1" ht="12.75" x14ac:dyDescent="0.2">
      <c r="A101" s="127"/>
      <c r="B101" s="42"/>
      <c r="C101" s="143"/>
      <c r="D101" s="143"/>
      <c r="E101" s="128"/>
      <c r="F101" s="42"/>
      <c r="G101" s="42"/>
      <c r="H101" s="42"/>
      <c r="I101" s="42"/>
      <c r="J101" s="42"/>
      <c r="K101" s="42"/>
      <c r="L101" s="140"/>
      <c r="M101" s="41"/>
      <c r="N101" s="41"/>
      <c r="O101" s="70"/>
      <c r="P101" s="137"/>
      <c r="Q101" s="71" t="e">
        <f>VLOOKUP(N101,'error categories'!$A$2:$D$54,4,FALSE)</f>
        <v>#N/A</v>
      </c>
      <c r="R101" s="72" t="e">
        <f>VLOOKUP(N101,'error categories'!$A$2:$D$54,3,FALSE)</f>
        <v>#N/A</v>
      </c>
      <c r="S101" s="375"/>
      <c r="T101" s="377"/>
      <c r="U101" s="378">
        <f t="shared" si="9"/>
        <v>0</v>
      </c>
      <c r="V101" s="379"/>
      <c r="W101" s="380"/>
      <c r="X101" s="380"/>
      <c r="Y101" s="395"/>
      <c r="Z101" s="397"/>
      <c r="AA101" s="398"/>
      <c r="AB101" s="399"/>
      <c r="AC101" s="380"/>
      <c r="AD101" s="382">
        <f t="shared" si="16"/>
        <v>0</v>
      </c>
      <c r="AE101" s="383">
        <f t="shared" si="17"/>
        <v>0</v>
      </c>
      <c r="AF101" s="379"/>
      <c r="AG101" s="381"/>
      <c r="AH101" s="379"/>
      <c r="AI101" s="381"/>
      <c r="AJ101" s="384" t="str">
        <f t="shared" si="10"/>
        <v/>
      </c>
      <c r="AK101" s="385" t="str">
        <f t="shared" si="11"/>
        <v/>
      </c>
      <c r="AL101" s="388" t="str">
        <f t="shared" si="12"/>
        <v/>
      </c>
      <c r="AM101" s="389" t="str">
        <f t="shared" si="13"/>
        <v/>
      </c>
      <c r="AN101" s="388" t="str">
        <f t="shared" si="14"/>
        <v/>
      </c>
      <c r="AO101" s="389" t="str">
        <f t="shared" si="15"/>
        <v/>
      </c>
      <c r="AP101" s="424"/>
      <c r="AQ101" s="424"/>
      <c r="AR101" s="431" t="e">
        <f>VLOOKUP($B101,'acc names'!$C$2:$D$12102,2,FALSE)</f>
        <v>#N/A</v>
      </c>
      <c r="AS101" s="431" t="e">
        <f>VLOOKUP($AQ101,software!$A$1:$B$14605,2,FALSE)</f>
        <v>#N/A</v>
      </c>
      <c r="AT101" s="424"/>
      <c r="AV101" s="424"/>
    </row>
    <row r="102" spans="1:48" s="44" customFormat="1" ht="12.75" x14ac:dyDescent="0.2">
      <c r="A102" s="127"/>
      <c r="B102" s="42"/>
      <c r="C102" s="143"/>
      <c r="D102" s="143"/>
      <c r="E102" s="128"/>
      <c r="F102" s="42"/>
      <c r="G102" s="42"/>
      <c r="H102" s="42"/>
      <c r="I102" s="42"/>
      <c r="J102" s="42"/>
      <c r="K102" s="42"/>
      <c r="L102" s="140"/>
      <c r="M102" s="41"/>
      <c r="N102" s="41"/>
      <c r="O102" s="70"/>
      <c r="P102" s="137"/>
      <c r="Q102" s="71" t="e">
        <f>VLOOKUP(N102,'error categories'!$A$2:$D$54,4,FALSE)</f>
        <v>#N/A</v>
      </c>
      <c r="R102" s="72" t="e">
        <f>VLOOKUP(N102,'error categories'!$A$2:$D$54,3,FALSE)</f>
        <v>#N/A</v>
      </c>
      <c r="S102" s="375"/>
      <c r="T102" s="377"/>
      <c r="U102" s="378">
        <f t="shared" si="9"/>
        <v>0</v>
      </c>
      <c r="V102" s="390"/>
      <c r="W102" s="391"/>
      <c r="X102" s="380"/>
      <c r="Y102" s="395"/>
      <c r="Z102" s="375"/>
      <c r="AA102" s="396"/>
      <c r="AB102" s="375"/>
      <c r="AC102" s="394"/>
      <c r="AD102" s="382">
        <f t="shared" si="16"/>
        <v>0</v>
      </c>
      <c r="AE102" s="383">
        <f t="shared" si="17"/>
        <v>0</v>
      </c>
      <c r="AF102" s="379"/>
      <c r="AG102" s="381"/>
      <c r="AH102" s="379"/>
      <c r="AI102" s="381"/>
      <c r="AJ102" s="384" t="str">
        <f t="shared" si="10"/>
        <v/>
      </c>
      <c r="AK102" s="385" t="str">
        <f t="shared" si="11"/>
        <v/>
      </c>
      <c r="AL102" s="388" t="str">
        <f t="shared" si="12"/>
        <v/>
      </c>
      <c r="AM102" s="389" t="str">
        <f t="shared" si="13"/>
        <v/>
      </c>
      <c r="AN102" s="388" t="str">
        <f t="shared" si="14"/>
        <v/>
      </c>
      <c r="AO102" s="389" t="str">
        <f t="shared" si="15"/>
        <v/>
      </c>
      <c r="AP102" s="424"/>
      <c r="AQ102" s="424"/>
      <c r="AR102" s="431" t="e">
        <f>VLOOKUP($B102,'acc names'!$C$2:$D$12102,2,FALSE)</f>
        <v>#N/A</v>
      </c>
      <c r="AS102" s="431" t="e">
        <f>VLOOKUP($AQ102,software!$A$1:$B$14605,2,FALSE)</f>
        <v>#N/A</v>
      </c>
      <c r="AT102" s="424"/>
      <c r="AV102" s="424"/>
    </row>
    <row r="103" spans="1:48" s="44" customFormat="1" ht="12.75" x14ac:dyDescent="0.2">
      <c r="A103" s="127"/>
      <c r="B103" s="42"/>
      <c r="C103" s="143"/>
      <c r="D103" s="143"/>
      <c r="E103" s="128"/>
      <c r="F103" s="42"/>
      <c r="G103" s="42"/>
      <c r="H103" s="42"/>
      <c r="I103" s="42"/>
      <c r="J103" s="42"/>
      <c r="K103" s="42"/>
      <c r="L103" s="140"/>
      <c r="M103" s="41"/>
      <c r="N103" s="41"/>
      <c r="O103" s="70"/>
      <c r="P103" s="137"/>
      <c r="Q103" s="71" t="e">
        <f>VLOOKUP(N103,'error categories'!$A$2:$D$54,4,FALSE)</f>
        <v>#N/A</v>
      </c>
      <c r="R103" s="72" t="e">
        <f>VLOOKUP(N103,'error categories'!$A$2:$D$54,3,FALSE)</f>
        <v>#N/A</v>
      </c>
      <c r="S103" s="375"/>
      <c r="T103" s="377"/>
      <c r="U103" s="378">
        <f t="shared" si="9"/>
        <v>0</v>
      </c>
      <c r="V103" s="379"/>
      <c r="W103" s="380"/>
      <c r="X103" s="380"/>
      <c r="Y103" s="395"/>
      <c r="Z103" s="375"/>
      <c r="AA103" s="396"/>
      <c r="AB103" s="375"/>
      <c r="AC103" s="380"/>
      <c r="AD103" s="382">
        <f t="shared" si="16"/>
        <v>0</v>
      </c>
      <c r="AE103" s="383">
        <f t="shared" si="17"/>
        <v>0</v>
      </c>
      <c r="AF103" s="379"/>
      <c r="AG103" s="381"/>
      <c r="AH103" s="379"/>
      <c r="AI103" s="381"/>
      <c r="AJ103" s="384" t="str">
        <f t="shared" si="10"/>
        <v/>
      </c>
      <c r="AK103" s="385" t="str">
        <f t="shared" si="11"/>
        <v/>
      </c>
      <c r="AL103" s="388" t="str">
        <f t="shared" si="12"/>
        <v/>
      </c>
      <c r="AM103" s="389" t="str">
        <f t="shared" si="13"/>
        <v/>
      </c>
      <c r="AN103" s="388" t="str">
        <f t="shared" si="14"/>
        <v/>
      </c>
      <c r="AO103" s="389" t="str">
        <f t="shared" si="15"/>
        <v/>
      </c>
      <c r="AP103" s="424"/>
      <c r="AQ103" s="424"/>
      <c r="AR103" s="431" t="e">
        <f>VLOOKUP($B103,'acc names'!$C$2:$D$12102,2,FALSE)</f>
        <v>#N/A</v>
      </c>
      <c r="AS103" s="431" t="e">
        <f>VLOOKUP($AQ103,software!$A$1:$B$14605,2,FALSE)</f>
        <v>#N/A</v>
      </c>
      <c r="AT103" s="424"/>
      <c r="AV103" s="424"/>
    </row>
    <row r="104" spans="1:48" s="44" customFormat="1" ht="12.75" x14ac:dyDescent="0.2">
      <c r="A104" s="127"/>
      <c r="B104" s="42"/>
      <c r="C104" s="143"/>
      <c r="D104" s="143"/>
      <c r="E104" s="128"/>
      <c r="F104" s="42"/>
      <c r="G104" s="42"/>
      <c r="H104" s="42"/>
      <c r="I104" s="42"/>
      <c r="J104" s="42"/>
      <c r="K104" s="42"/>
      <c r="L104" s="140"/>
      <c r="M104" s="41"/>
      <c r="N104" s="41"/>
      <c r="O104" s="70"/>
      <c r="P104" s="137"/>
      <c r="Q104" s="71" t="e">
        <f>VLOOKUP(N104,'error categories'!$A$2:$D$54,4,FALSE)</f>
        <v>#N/A</v>
      </c>
      <c r="R104" s="72" t="e">
        <f>VLOOKUP(N104,'error categories'!$A$2:$D$54,3,FALSE)</f>
        <v>#N/A</v>
      </c>
      <c r="S104" s="375"/>
      <c r="T104" s="377"/>
      <c r="U104" s="378">
        <f t="shared" si="9"/>
        <v>0</v>
      </c>
      <c r="V104" s="379"/>
      <c r="W104" s="380"/>
      <c r="X104" s="380"/>
      <c r="Y104" s="395"/>
      <c r="Z104" s="397"/>
      <c r="AA104" s="398"/>
      <c r="AB104" s="399"/>
      <c r="AC104" s="380"/>
      <c r="AD104" s="382">
        <f t="shared" si="16"/>
        <v>0</v>
      </c>
      <c r="AE104" s="383">
        <f t="shared" si="17"/>
        <v>0</v>
      </c>
      <c r="AF104" s="379"/>
      <c r="AG104" s="381"/>
      <c r="AH104" s="379"/>
      <c r="AI104" s="381"/>
      <c r="AJ104" s="384" t="str">
        <f t="shared" si="10"/>
        <v/>
      </c>
      <c r="AK104" s="385" t="str">
        <f t="shared" si="11"/>
        <v/>
      </c>
      <c r="AL104" s="388" t="str">
        <f t="shared" si="12"/>
        <v/>
      </c>
      <c r="AM104" s="389" t="str">
        <f t="shared" si="13"/>
        <v/>
      </c>
      <c r="AN104" s="388" t="str">
        <f t="shared" si="14"/>
        <v/>
      </c>
      <c r="AO104" s="389" t="str">
        <f t="shared" si="15"/>
        <v/>
      </c>
      <c r="AP104" s="424"/>
      <c r="AQ104" s="424"/>
      <c r="AR104" s="431" t="e">
        <f>VLOOKUP($B104,'acc names'!$C$2:$D$12102,2,FALSE)</f>
        <v>#N/A</v>
      </c>
      <c r="AS104" s="431" t="e">
        <f>VLOOKUP($AQ104,software!$A$1:$B$14605,2,FALSE)</f>
        <v>#N/A</v>
      </c>
      <c r="AT104" s="424"/>
      <c r="AV104" s="424"/>
    </row>
    <row r="105" spans="1:48" s="44" customFormat="1" ht="12.75" x14ac:dyDescent="0.2">
      <c r="A105" s="127"/>
      <c r="B105" s="42"/>
      <c r="C105" s="143"/>
      <c r="D105" s="143"/>
      <c r="E105" s="128"/>
      <c r="F105" s="42"/>
      <c r="G105" s="42"/>
      <c r="H105" s="42"/>
      <c r="I105" s="42"/>
      <c r="J105" s="42"/>
      <c r="K105" s="42"/>
      <c r="L105" s="140"/>
      <c r="M105" s="41"/>
      <c r="N105" s="41"/>
      <c r="O105" s="70"/>
      <c r="P105" s="137"/>
      <c r="Q105" s="71" t="e">
        <f>VLOOKUP(N105,'error categories'!$A$2:$D$54,4,FALSE)</f>
        <v>#N/A</v>
      </c>
      <c r="R105" s="72" t="e">
        <f>VLOOKUP(N105,'error categories'!$A$2:$D$54,3,FALSE)</f>
        <v>#N/A</v>
      </c>
      <c r="S105" s="375"/>
      <c r="T105" s="377"/>
      <c r="U105" s="378">
        <f t="shared" si="9"/>
        <v>0</v>
      </c>
      <c r="V105" s="379"/>
      <c r="W105" s="380"/>
      <c r="X105" s="380"/>
      <c r="Y105" s="395"/>
      <c r="Z105" s="397"/>
      <c r="AA105" s="398"/>
      <c r="AB105" s="399"/>
      <c r="AC105" s="380"/>
      <c r="AD105" s="382">
        <f t="shared" si="16"/>
        <v>0</v>
      </c>
      <c r="AE105" s="383">
        <f t="shared" si="17"/>
        <v>0</v>
      </c>
      <c r="AF105" s="379"/>
      <c r="AG105" s="381"/>
      <c r="AH105" s="379"/>
      <c r="AI105" s="381"/>
      <c r="AJ105" s="384" t="str">
        <f t="shared" si="10"/>
        <v/>
      </c>
      <c r="AK105" s="385" t="str">
        <f t="shared" si="11"/>
        <v/>
      </c>
      <c r="AL105" s="388" t="str">
        <f t="shared" si="12"/>
        <v/>
      </c>
      <c r="AM105" s="389" t="str">
        <f t="shared" si="13"/>
        <v/>
      </c>
      <c r="AN105" s="388" t="str">
        <f t="shared" si="14"/>
        <v/>
      </c>
      <c r="AO105" s="389" t="str">
        <f t="shared" si="15"/>
        <v/>
      </c>
      <c r="AP105" s="424"/>
      <c r="AQ105" s="424"/>
      <c r="AR105" s="431" t="e">
        <f>VLOOKUP($B105,'acc names'!$C$2:$D$12102,2,FALSE)</f>
        <v>#N/A</v>
      </c>
      <c r="AS105" s="431" t="e">
        <f>VLOOKUP($AQ105,software!$A$1:$B$14605,2,FALSE)</f>
        <v>#N/A</v>
      </c>
      <c r="AT105" s="424"/>
      <c r="AV105" s="424"/>
    </row>
    <row r="106" spans="1:48" s="44" customFormat="1" ht="12.75" x14ac:dyDescent="0.2">
      <c r="A106" s="127"/>
      <c r="B106" s="42"/>
      <c r="C106" s="143"/>
      <c r="D106" s="143"/>
      <c r="E106" s="128"/>
      <c r="F106" s="42"/>
      <c r="G106" s="42"/>
      <c r="H106" s="42"/>
      <c r="I106" s="42"/>
      <c r="J106" s="42"/>
      <c r="K106" s="42"/>
      <c r="L106" s="140"/>
      <c r="M106" s="41"/>
      <c r="N106" s="41"/>
      <c r="O106" s="70"/>
      <c r="P106" s="137"/>
      <c r="Q106" s="71" t="e">
        <f>VLOOKUP(N106,'error categories'!$A$2:$D$54,4,FALSE)</f>
        <v>#N/A</v>
      </c>
      <c r="R106" s="72" t="e">
        <f>VLOOKUP(N106,'error categories'!$A$2:$D$54,3,FALSE)</f>
        <v>#N/A</v>
      </c>
      <c r="S106" s="375"/>
      <c r="T106" s="377"/>
      <c r="U106" s="378">
        <f t="shared" si="9"/>
        <v>0</v>
      </c>
      <c r="V106" s="390"/>
      <c r="W106" s="391"/>
      <c r="X106" s="380"/>
      <c r="Y106" s="395"/>
      <c r="Z106" s="397"/>
      <c r="AA106" s="398"/>
      <c r="AB106" s="399"/>
      <c r="AC106" s="394"/>
      <c r="AD106" s="382">
        <f t="shared" si="16"/>
        <v>0</v>
      </c>
      <c r="AE106" s="383">
        <f t="shared" si="17"/>
        <v>0</v>
      </c>
      <c r="AF106" s="379"/>
      <c r="AG106" s="381"/>
      <c r="AH106" s="379"/>
      <c r="AI106" s="381"/>
      <c r="AJ106" s="384" t="str">
        <f t="shared" si="10"/>
        <v/>
      </c>
      <c r="AK106" s="385" t="str">
        <f t="shared" si="11"/>
        <v/>
      </c>
      <c r="AL106" s="388" t="str">
        <f t="shared" si="12"/>
        <v/>
      </c>
      <c r="AM106" s="389" t="str">
        <f t="shared" si="13"/>
        <v/>
      </c>
      <c r="AN106" s="388" t="str">
        <f t="shared" si="14"/>
        <v/>
      </c>
      <c r="AO106" s="389" t="str">
        <f t="shared" si="15"/>
        <v/>
      </c>
      <c r="AP106" s="424"/>
      <c r="AQ106" s="424"/>
      <c r="AR106" s="431" t="e">
        <f>VLOOKUP($B106,'acc names'!$C$2:$D$12102,2,FALSE)</f>
        <v>#N/A</v>
      </c>
      <c r="AS106" s="431" t="e">
        <f>VLOOKUP($AQ106,software!$A$1:$B$14605,2,FALSE)</f>
        <v>#N/A</v>
      </c>
      <c r="AT106" s="424"/>
      <c r="AV106" s="424"/>
    </row>
    <row r="107" spans="1:48" s="44" customFormat="1" ht="12.75" x14ac:dyDescent="0.2">
      <c r="A107" s="127"/>
      <c r="B107" s="42"/>
      <c r="C107" s="143"/>
      <c r="D107" s="143"/>
      <c r="E107" s="128"/>
      <c r="F107" s="42"/>
      <c r="G107" s="42"/>
      <c r="H107" s="42"/>
      <c r="I107" s="42"/>
      <c r="J107" s="42"/>
      <c r="K107" s="42"/>
      <c r="L107" s="140"/>
      <c r="M107" s="41"/>
      <c r="N107" s="41"/>
      <c r="O107" s="70"/>
      <c r="P107" s="137"/>
      <c r="Q107" s="71" t="e">
        <f>VLOOKUP(N107,'error categories'!$A$2:$D$54,4,FALSE)</f>
        <v>#N/A</v>
      </c>
      <c r="R107" s="72" t="e">
        <f>VLOOKUP(N107,'error categories'!$A$2:$D$54,3,FALSE)</f>
        <v>#N/A</v>
      </c>
      <c r="S107" s="375"/>
      <c r="T107" s="377"/>
      <c r="U107" s="378">
        <f t="shared" si="9"/>
        <v>0</v>
      </c>
      <c r="V107" s="390"/>
      <c r="W107" s="391"/>
      <c r="X107" s="380"/>
      <c r="Y107" s="395"/>
      <c r="Z107" s="397"/>
      <c r="AA107" s="398"/>
      <c r="AB107" s="399"/>
      <c r="AC107" s="394"/>
      <c r="AD107" s="382">
        <f t="shared" si="16"/>
        <v>0</v>
      </c>
      <c r="AE107" s="383">
        <f t="shared" si="17"/>
        <v>0</v>
      </c>
      <c r="AF107" s="379"/>
      <c r="AG107" s="381"/>
      <c r="AH107" s="379"/>
      <c r="AI107" s="381"/>
      <c r="AJ107" s="384" t="str">
        <f t="shared" si="10"/>
        <v/>
      </c>
      <c r="AK107" s="385" t="str">
        <f t="shared" si="11"/>
        <v/>
      </c>
      <c r="AL107" s="388" t="str">
        <f t="shared" si="12"/>
        <v/>
      </c>
      <c r="AM107" s="389" t="str">
        <f t="shared" si="13"/>
        <v/>
      </c>
      <c r="AN107" s="388" t="str">
        <f t="shared" si="14"/>
        <v/>
      </c>
      <c r="AO107" s="389" t="str">
        <f t="shared" si="15"/>
        <v/>
      </c>
      <c r="AP107" s="424"/>
      <c r="AQ107" s="424"/>
      <c r="AR107" s="431" t="e">
        <f>VLOOKUP($B107,'acc names'!$C$2:$D$12102,2,FALSE)</f>
        <v>#N/A</v>
      </c>
      <c r="AS107" s="431" t="e">
        <f>VLOOKUP($AQ107,software!$A$1:$B$14605,2,FALSE)</f>
        <v>#N/A</v>
      </c>
      <c r="AT107" s="424"/>
      <c r="AV107" s="424"/>
    </row>
    <row r="108" spans="1:48" s="44" customFormat="1" ht="12.75" x14ac:dyDescent="0.2">
      <c r="A108" s="127"/>
      <c r="B108" s="42"/>
      <c r="C108" s="143"/>
      <c r="D108" s="143"/>
      <c r="E108" s="128"/>
      <c r="F108" s="42"/>
      <c r="G108" s="42"/>
      <c r="H108" s="42"/>
      <c r="I108" s="42"/>
      <c r="J108" s="42"/>
      <c r="K108" s="42"/>
      <c r="L108" s="140"/>
      <c r="M108" s="41"/>
      <c r="N108" s="41"/>
      <c r="O108" s="70"/>
      <c r="P108" s="137"/>
      <c r="Q108" s="71" t="e">
        <f>VLOOKUP(N108,'error categories'!$A$2:$D$54,4,FALSE)</f>
        <v>#N/A</v>
      </c>
      <c r="R108" s="72" t="e">
        <f>VLOOKUP(N108,'error categories'!$A$2:$D$54,3,FALSE)</f>
        <v>#N/A</v>
      </c>
      <c r="S108" s="375"/>
      <c r="T108" s="377"/>
      <c r="U108" s="378">
        <f t="shared" si="9"/>
        <v>0</v>
      </c>
      <c r="V108" s="379"/>
      <c r="W108" s="380"/>
      <c r="X108" s="380"/>
      <c r="Y108" s="395"/>
      <c r="Z108" s="397"/>
      <c r="AA108" s="398"/>
      <c r="AB108" s="399"/>
      <c r="AC108" s="380"/>
      <c r="AD108" s="382">
        <f t="shared" si="16"/>
        <v>0</v>
      </c>
      <c r="AE108" s="383">
        <f t="shared" si="17"/>
        <v>0</v>
      </c>
      <c r="AF108" s="379"/>
      <c r="AG108" s="381"/>
      <c r="AH108" s="379"/>
      <c r="AI108" s="381"/>
      <c r="AJ108" s="384" t="str">
        <f t="shared" si="10"/>
        <v/>
      </c>
      <c r="AK108" s="385" t="str">
        <f t="shared" si="11"/>
        <v/>
      </c>
      <c r="AL108" s="388" t="str">
        <f t="shared" si="12"/>
        <v/>
      </c>
      <c r="AM108" s="389" t="str">
        <f t="shared" si="13"/>
        <v/>
      </c>
      <c r="AN108" s="388" t="str">
        <f t="shared" si="14"/>
        <v/>
      </c>
      <c r="AO108" s="389" t="str">
        <f t="shared" si="15"/>
        <v/>
      </c>
      <c r="AP108" s="424"/>
      <c r="AQ108" s="424"/>
      <c r="AR108" s="431" t="e">
        <f>VLOOKUP($B108,'acc names'!$C$2:$D$12102,2,FALSE)</f>
        <v>#N/A</v>
      </c>
      <c r="AS108" s="431" t="e">
        <f>VLOOKUP($AQ108,software!$A$1:$B$14605,2,FALSE)</f>
        <v>#N/A</v>
      </c>
      <c r="AT108" s="424"/>
      <c r="AV108" s="424"/>
    </row>
    <row r="109" spans="1:48" s="44" customFormat="1" ht="12.75" x14ac:dyDescent="0.2">
      <c r="A109" s="127"/>
      <c r="B109" s="42"/>
      <c r="C109" s="143"/>
      <c r="D109" s="143"/>
      <c r="E109" s="128"/>
      <c r="F109" s="42"/>
      <c r="G109" s="42"/>
      <c r="H109" s="42"/>
      <c r="I109" s="42"/>
      <c r="J109" s="42"/>
      <c r="K109" s="42"/>
      <c r="L109" s="140"/>
      <c r="M109" s="41"/>
      <c r="N109" s="41"/>
      <c r="O109" s="70"/>
      <c r="P109" s="137"/>
      <c r="Q109" s="71" t="e">
        <f>VLOOKUP(N109,'error categories'!$A$2:$D$54,4,FALSE)</f>
        <v>#N/A</v>
      </c>
      <c r="R109" s="72" t="e">
        <f>VLOOKUP(N109,'error categories'!$A$2:$D$54,3,FALSE)</f>
        <v>#N/A</v>
      </c>
      <c r="S109" s="375"/>
      <c r="T109" s="377"/>
      <c r="U109" s="378">
        <f t="shared" si="9"/>
        <v>0</v>
      </c>
      <c r="V109" s="390"/>
      <c r="W109" s="391"/>
      <c r="X109" s="380"/>
      <c r="Y109" s="395"/>
      <c r="Z109" s="397"/>
      <c r="AA109" s="398"/>
      <c r="AB109" s="399"/>
      <c r="AC109" s="394"/>
      <c r="AD109" s="382">
        <f t="shared" si="16"/>
        <v>0</v>
      </c>
      <c r="AE109" s="383">
        <f t="shared" si="17"/>
        <v>0</v>
      </c>
      <c r="AF109" s="379"/>
      <c r="AG109" s="381"/>
      <c r="AH109" s="379"/>
      <c r="AI109" s="381"/>
      <c r="AJ109" s="384" t="str">
        <f t="shared" si="10"/>
        <v/>
      </c>
      <c r="AK109" s="385" t="str">
        <f t="shared" si="11"/>
        <v/>
      </c>
      <c r="AL109" s="388" t="str">
        <f t="shared" si="12"/>
        <v/>
      </c>
      <c r="AM109" s="389" t="str">
        <f t="shared" si="13"/>
        <v/>
      </c>
      <c r="AN109" s="388" t="str">
        <f t="shared" si="14"/>
        <v/>
      </c>
      <c r="AO109" s="389" t="str">
        <f t="shared" si="15"/>
        <v/>
      </c>
      <c r="AP109" s="424"/>
      <c r="AQ109" s="424"/>
      <c r="AR109" s="431" t="e">
        <f>VLOOKUP($B109,'acc names'!$C$2:$D$12102,2,FALSE)</f>
        <v>#N/A</v>
      </c>
      <c r="AS109" s="431" t="e">
        <f>VLOOKUP($AQ109,software!$A$1:$B$14605,2,FALSE)</f>
        <v>#N/A</v>
      </c>
      <c r="AT109" s="424"/>
      <c r="AV109" s="424"/>
    </row>
    <row r="110" spans="1:48" s="44" customFormat="1" ht="12.75" x14ac:dyDescent="0.2">
      <c r="A110" s="127"/>
      <c r="B110" s="42"/>
      <c r="C110" s="143"/>
      <c r="D110" s="143"/>
      <c r="E110" s="128"/>
      <c r="F110" s="42"/>
      <c r="G110" s="42"/>
      <c r="H110" s="42"/>
      <c r="I110" s="42"/>
      <c r="J110" s="42"/>
      <c r="K110" s="42"/>
      <c r="L110" s="140"/>
      <c r="M110" s="41"/>
      <c r="N110" s="41"/>
      <c r="O110" s="70"/>
      <c r="P110" s="137"/>
      <c r="Q110" s="71" t="e">
        <f>VLOOKUP(N110,'error categories'!$A$2:$D$54,4,FALSE)</f>
        <v>#N/A</v>
      </c>
      <c r="R110" s="72" t="e">
        <f>VLOOKUP(N110,'error categories'!$A$2:$D$54,3,FALSE)</f>
        <v>#N/A</v>
      </c>
      <c r="S110" s="375"/>
      <c r="T110" s="377"/>
      <c r="U110" s="378">
        <f t="shared" si="9"/>
        <v>0</v>
      </c>
      <c r="V110" s="390"/>
      <c r="W110" s="391"/>
      <c r="X110" s="380"/>
      <c r="Y110" s="395"/>
      <c r="Z110" s="375"/>
      <c r="AA110" s="396"/>
      <c r="AB110" s="375"/>
      <c r="AC110" s="395"/>
      <c r="AD110" s="382">
        <f t="shared" si="16"/>
        <v>0</v>
      </c>
      <c r="AE110" s="383">
        <f t="shared" si="17"/>
        <v>0</v>
      </c>
      <c r="AF110" s="379"/>
      <c r="AG110" s="381"/>
      <c r="AH110" s="379"/>
      <c r="AI110" s="381"/>
      <c r="AJ110" s="384" t="str">
        <f t="shared" si="10"/>
        <v/>
      </c>
      <c r="AK110" s="385" t="str">
        <f t="shared" si="11"/>
        <v/>
      </c>
      <c r="AL110" s="388" t="str">
        <f t="shared" si="12"/>
        <v/>
      </c>
      <c r="AM110" s="389" t="str">
        <f t="shared" si="13"/>
        <v/>
      </c>
      <c r="AN110" s="388" t="str">
        <f t="shared" si="14"/>
        <v/>
      </c>
      <c r="AO110" s="389" t="str">
        <f t="shared" si="15"/>
        <v/>
      </c>
      <c r="AP110" s="424"/>
      <c r="AQ110" s="424"/>
      <c r="AR110" s="431" t="e">
        <f>VLOOKUP($B110,'acc names'!$C$2:$D$12102,2,FALSE)</f>
        <v>#N/A</v>
      </c>
      <c r="AS110" s="431" t="e">
        <f>VLOOKUP($AQ110,software!$A$1:$B$14605,2,FALSE)</f>
        <v>#N/A</v>
      </c>
      <c r="AT110" s="424"/>
      <c r="AV110" s="424"/>
    </row>
    <row r="111" spans="1:48" s="44" customFormat="1" ht="12.75" x14ac:dyDescent="0.2">
      <c r="A111" s="127"/>
      <c r="B111" s="42"/>
      <c r="C111" s="143"/>
      <c r="D111" s="143"/>
      <c r="E111" s="128"/>
      <c r="F111" s="42"/>
      <c r="G111" s="42"/>
      <c r="H111" s="42"/>
      <c r="I111" s="42"/>
      <c r="J111" s="42"/>
      <c r="K111" s="42"/>
      <c r="L111" s="140"/>
      <c r="M111" s="41"/>
      <c r="N111" s="41"/>
      <c r="O111" s="70"/>
      <c r="P111" s="137"/>
      <c r="Q111" s="71" t="e">
        <f>VLOOKUP(N111,'error categories'!$A$2:$D$54,4,FALSE)</f>
        <v>#N/A</v>
      </c>
      <c r="R111" s="72" t="e">
        <f>VLOOKUP(N111,'error categories'!$A$2:$D$54,3,FALSE)</f>
        <v>#N/A</v>
      </c>
      <c r="S111" s="375"/>
      <c r="T111" s="377"/>
      <c r="U111" s="378">
        <f t="shared" si="9"/>
        <v>0</v>
      </c>
      <c r="V111" s="379"/>
      <c r="W111" s="380"/>
      <c r="X111" s="380"/>
      <c r="Y111" s="395"/>
      <c r="Z111" s="375"/>
      <c r="AA111" s="396"/>
      <c r="AB111" s="375"/>
      <c r="AC111" s="395"/>
      <c r="AD111" s="382">
        <f t="shared" si="16"/>
        <v>0</v>
      </c>
      <c r="AE111" s="383">
        <f t="shared" si="17"/>
        <v>0</v>
      </c>
      <c r="AF111" s="379"/>
      <c r="AG111" s="381"/>
      <c r="AH111" s="379"/>
      <c r="AI111" s="381"/>
      <c r="AJ111" s="384" t="str">
        <f t="shared" si="10"/>
        <v/>
      </c>
      <c r="AK111" s="385" t="str">
        <f t="shared" si="11"/>
        <v/>
      </c>
      <c r="AL111" s="388" t="str">
        <f t="shared" si="12"/>
        <v/>
      </c>
      <c r="AM111" s="389" t="str">
        <f t="shared" si="13"/>
        <v/>
      </c>
      <c r="AN111" s="388" t="str">
        <f t="shared" si="14"/>
        <v/>
      </c>
      <c r="AO111" s="389" t="str">
        <f t="shared" si="15"/>
        <v/>
      </c>
      <c r="AP111" s="424"/>
      <c r="AQ111" s="424"/>
      <c r="AR111" s="431" t="e">
        <f>VLOOKUP($B111,'acc names'!$C$2:$D$12102,2,FALSE)</f>
        <v>#N/A</v>
      </c>
      <c r="AS111" s="431" t="e">
        <f>VLOOKUP($AQ111,software!$A$1:$B$14605,2,FALSE)</f>
        <v>#N/A</v>
      </c>
      <c r="AT111" s="424"/>
      <c r="AV111" s="424"/>
    </row>
    <row r="112" spans="1:48" s="44" customFormat="1" ht="12.75" x14ac:dyDescent="0.2">
      <c r="A112" s="127"/>
      <c r="B112" s="42"/>
      <c r="C112" s="143"/>
      <c r="D112" s="143"/>
      <c r="E112" s="128"/>
      <c r="F112" s="42"/>
      <c r="G112" s="42"/>
      <c r="H112" s="42"/>
      <c r="I112" s="42"/>
      <c r="J112" s="42"/>
      <c r="K112" s="42"/>
      <c r="L112" s="140"/>
      <c r="M112" s="41"/>
      <c r="N112" s="41"/>
      <c r="O112" s="70"/>
      <c r="P112" s="137"/>
      <c r="Q112" s="71" t="e">
        <f>VLOOKUP(N112,'error categories'!$A$2:$D$54,4,FALSE)</f>
        <v>#N/A</v>
      </c>
      <c r="R112" s="72" t="e">
        <f>VLOOKUP(N112,'error categories'!$A$2:$D$54,3,FALSE)</f>
        <v>#N/A</v>
      </c>
      <c r="S112" s="375"/>
      <c r="T112" s="377"/>
      <c r="U112" s="378">
        <f t="shared" si="9"/>
        <v>0</v>
      </c>
      <c r="V112" s="390"/>
      <c r="W112" s="391"/>
      <c r="X112" s="380"/>
      <c r="Y112" s="395"/>
      <c r="Z112" s="397"/>
      <c r="AA112" s="398"/>
      <c r="AB112" s="399"/>
      <c r="AC112" s="400"/>
      <c r="AD112" s="382">
        <f t="shared" si="16"/>
        <v>0</v>
      </c>
      <c r="AE112" s="383">
        <f t="shared" si="17"/>
        <v>0</v>
      </c>
      <c r="AF112" s="379"/>
      <c r="AG112" s="381"/>
      <c r="AH112" s="379"/>
      <c r="AI112" s="381"/>
      <c r="AJ112" s="384" t="str">
        <f t="shared" si="10"/>
        <v/>
      </c>
      <c r="AK112" s="385" t="str">
        <f t="shared" si="11"/>
        <v/>
      </c>
      <c r="AL112" s="388" t="str">
        <f t="shared" si="12"/>
        <v/>
      </c>
      <c r="AM112" s="389" t="str">
        <f t="shared" si="13"/>
        <v/>
      </c>
      <c r="AN112" s="388" t="str">
        <f t="shared" si="14"/>
        <v/>
      </c>
      <c r="AO112" s="389" t="str">
        <f t="shared" si="15"/>
        <v/>
      </c>
      <c r="AP112" s="424"/>
      <c r="AQ112" s="424"/>
      <c r="AR112" s="431" t="e">
        <f>VLOOKUP($B112,'acc names'!$C$2:$D$12102,2,FALSE)</f>
        <v>#N/A</v>
      </c>
      <c r="AS112" s="431" t="e">
        <f>VLOOKUP($AQ112,software!$A$1:$B$14605,2,FALSE)</f>
        <v>#N/A</v>
      </c>
      <c r="AT112" s="424"/>
      <c r="AV112" s="424"/>
    </row>
    <row r="113" spans="1:48" s="44" customFormat="1" ht="12.75" x14ac:dyDescent="0.2">
      <c r="A113" s="127"/>
      <c r="B113" s="42"/>
      <c r="C113" s="143"/>
      <c r="D113" s="143"/>
      <c r="E113" s="128"/>
      <c r="F113" s="42"/>
      <c r="G113" s="42"/>
      <c r="H113" s="42"/>
      <c r="I113" s="42"/>
      <c r="J113" s="42"/>
      <c r="K113" s="42"/>
      <c r="L113" s="140"/>
      <c r="M113" s="41"/>
      <c r="N113" s="41"/>
      <c r="O113" s="70"/>
      <c r="P113" s="137"/>
      <c r="Q113" s="71" t="e">
        <f>VLOOKUP(N113,'error categories'!$A$2:$D$54,4,FALSE)</f>
        <v>#N/A</v>
      </c>
      <c r="R113" s="72" t="e">
        <f>VLOOKUP(N113,'error categories'!$A$2:$D$54,3,FALSE)</f>
        <v>#N/A</v>
      </c>
      <c r="S113" s="375"/>
      <c r="T113" s="377"/>
      <c r="U113" s="378">
        <f t="shared" si="9"/>
        <v>0</v>
      </c>
      <c r="V113" s="390"/>
      <c r="W113" s="391"/>
      <c r="X113" s="380"/>
      <c r="Y113" s="395"/>
      <c r="Z113" s="397"/>
      <c r="AA113" s="398"/>
      <c r="AB113" s="399"/>
      <c r="AC113" s="400"/>
      <c r="AD113" s="382">
        <f t="shared" si="16"/>
        <v>0</v>
      </c>
      <c r="AE113" s="383">
        <f t="shared" si="17"/>
        <v>0</v>
      </c>
      <c r="AF113" s="379"/>
      <c r="AG113" s="381"/>
      <c r="AH113" s="379"/>
      <c r="AI113" s="381"/>
      <c r="AJ113" s="384" t="str">
        <f t="shared" si="10"/>
        <v/>
      </c>
      <c r="AK113" s="385" t="str">
        <f t="shared" si="11"/>
        <v/>
      </c>
      <c r="AL113" s="388" t="str">
        <f t="shared" si="12"/>
        <v/>
      </c>
      <c r="AM113" s="389" t="str">
        <f t="shared" si="13"/>
        <v/>
      </c>
      <c r="AN113" s="388" t="str">
        <f t="shared" si="14"/>
        <v/>
      </c>
      <c r="AO113" s="389" t="str">
        <f t="shared" si="15"/>
        <v/>
      </c>
      <c r="AP113" s="424"/>
      <c r="AQ113" s="424"/>
      <c r="AR113" s="431" t="e">
        <f>VLOOKUP($B113,'acc names'!$C$2:$D$12102,2,FALSE)</f>
        <v>#N/A</v>
      </c>
      <c r="AS113" s="431" t="e">
        <f>VLOOKUP($AQ113,software!$A$1:$B$14605,2,FALSE)</f>
        <v>#N/A</v>
      </c>
      <c r="AT113" s="424"/>
      <c r="AV113" s="424"/>
    </row>
    <row r="114" spans="1:48" s="44" customFormat="1" ht="12.75" x14ac:dyDescent="0.2">
      <c r="A114" s="127"/>
      <c r="B114" s="42"/>
      <c r="C114" s="143"/>
      <c r="D114" s="143"/>
      <c r="E114" s="128"/>
      <c r="F114" s="42"/>
      <c r="G114" s="42"/>
      <c r="H114" s="42"/>
      <c r="I114" s="42"/>
      <c r="J114" s="42"/>
      <c r="K114" s="42"/>
      <c r="L114" s="140"/>
      <c r="M114" s="41"/>
      <c r="N114" s="41"/>
      <c r="O114" s="70"/>
      <c r="P114" s="137"/>
      <c r="Q114" s="71" t="e">
        <f>VLOOKUP(N114,'error categories'!$A$2:$D$54,4,FALSE)</f>
        <v>#N/A</v>
      </c>
      <c r="R114" s="72" t="e">
        <f>VLOOKUP(N114,'error categories'!$A$2:$D$54,3,FALSE)</f>
        <v>#N/A</v>
      </c>
      <c r="S114" s="375"/>
      <c r="T114" s="377"/>
      <c r="U114" s="378">
        <f t="shared" si="9"/>
        <v>0</v>
      </c>
      <c r="V114" s="379"/>
      <c r="W114" s="380"/>
      <c r="X114" s="380"/>
      <c r="Y114" s="395"/>
      <c r="Z114" s="397"/>
      <c r="AA114" s="398"/>
      <c r="AB114" s="399"/>
      <c r="AC114" s="400"/>
      <c r="AD114" s="382">
        <f t="shared" si="16"/>
        <v>0</v>
      </c>
      <c r="AE114" s="383">
        <f t="shared" si="17"/>
        <v>0</v>
      </c>
      <c r="AF114" s="379"/>
      <c r="AG114" s="381"/>
      <c r="AH114" s="379"/>
      <c r="AI114" s="381"/>
      <c r="AJ114" s="384" t="str">
        <f t="shared" si="10"/>
        <v/>
      </c>
      <c r="AK114" s="385" t="str">
        <f t="shared" si="11"/>
        <v/>
      </c>
      <c r="AL114" s="388" t="str">
        <f t="shared" si="12"/>
        <v/>
      </c>
      <c r="AM114" s="389" t="str">
        <f t="shared" si="13"/>
        <v/>
      </c>
      <c r="AN114" s="388" t="str">
        <f t="shared" si="14"/>
        <v/>
      </c>
      <c r="AO114" s="389" t="str">
        <f t="shared" si="15"/>
        <v/>
      </c>
      <c r="AP114" s="424"/>
      <c r="AQ114" s="424"/>
      <c r="AR114" s="431" t="e">
        <f>VLOOKUP($B114,'acc names'!$C$2:$D$12102,2,FALSE)</f>
        <v>#N/A</v>
      </c>
      <c r="AS114" s="431" t="e">
        <f>VLOOKUP($AQ114,software!$A$1:$B$14605,2,FALSE)</f>
        <v>#N/A</v>
      </c>
      <c r="AT114" s="424"/>
      <c r="AV114" s="424"/>
    </row>
    <row r="115" spans="1:48" s="44" customFormat="1" ht="12.75" x14ac:dyDescent="0.2">
      <c r="A115" s="127"/>
      <c r="B115" s="42"/>
      <c r="C115" s="143"/>
      <c r="D115" s="143"/>
      <c r="E115" s="128"/>
      <c r="F115" s="42"/>
      <c r="G115" s="42"/>
      <c r="H115" s="42"/>
      <c r="I115" s="42"/>
      <c r="J115" s="42"/>
      <c r="K115" s="42"/>
      <c r="L115" s="140"/>
      <c r="M115" s="41"/>
      <c r="N115" s="41"/>
      <c r="O115" s="70"/>
      <c r="P115" s="137"/>
      <c r="Q115" s="71" t="e">
        <f>VLOOKUP(N115,'error categories'!$A$2:$D$54,4,FALSE)</f>
        <v>#N/A</v>
      </c>
      <c r="R115" s="72" t="e">
        <f>VLOOKUP(N115,'error categories'!$A$2:$D$54,3,FALSE)</f>
        <v>#N/A</v>
      </c>
      <c r="S115" s="375"/>
      <c r="T115" s="377"/>
      <c r="U115" s="378">
        <f t="shared" si="9"/>
        <v>0</v>
      </c>
      <c r="V115" s="390"/>
      <c r="W115" s="391"/>
      <c r="X115" s="380"/>
      <c r="Y115" s="395"/>
      <c r="Z115" s="397"/>
      <c r="AA115" s="398"/>
      <c r="AB115" s="399"/>
      <c r="AC115" s="400"/>
      <c r="AD115" s="382">
        <f t="shared" si="16"/>
        <v>0</v>
      </c>
      <c r="AE115" s="383">
        <f t="shared" si="17"/>
        <v>0</v>
      </c>
      <c r="AF115" s="379"/>
      <c r="AG115" s="381"/>
      <c r="AH115" s="379"/>
      <c r="AI115" s="381"/>
      <c r="AJ115" s="384" t="str">
        <f t="shared" si="10"/>
        <v/>
      </c>
      <c r="AK115" s="385" t="str">
        <f t="shared" si="11"/>
        <v/>
      </c>
      <c r="AL115" s="388" t="str">
        <f t="shared" si="12"/>
        <v/>
      </c>
      <c r="AM115" s="389" t="str">
        <f t="shared" si="13"/>
        <v/>
      </c>
      <c r="AN115" s="388" t="str">
        <f t="shared" si="14"/>
        <v/>
      </c>
      <c r="AO115" s="389" t="str">
        <f t="shared" si="15"/>
        <v/>
      </c>
      <c r="AP115" s="424"/>
      <c r="AQ115" s="424"/>
      <c r="AR115" s="431" t="e">
        <f>VLOOKUP($B115,'acc names'!$C$2:$D$12102,2,FALSE)</f>
        <v>#N/A</v>
      </c>
      <c r="AS115" s="431" t="e">
        <f>VLOOKUP($AQ115,software!$A$1:$B$14605,2,FALSE)</f>
        <v>#N/A</v>
      </c>
      <c r="AT115" s="424"/>
      <c r="AV115" s="424"/>
    </row>
    <row r="116" spans="1:48" s="44" customFormat="1" ht="12.75" x14ac:dyDescent="0.2">
      <c r="A116" s="127"/>
      <c r="B116" s="42"/>
      <c r="C116" s="143"/>
      <c r="D116" s="143"/>
      <c r="E116" s="128"/>
      <c r="F116" s="42"/>
      <c r="G116" s="42"/>
      <c r="H116" s="42"/>
      <c r="I116" s="42"/>
      <c r="J116" s="42"/>
      <c r="K116" s="42"/>
      <c r="L116" s="140"/>
      <c r="M116" s="41"/>
      <c r="N116" s="41"/>
      <c r="O116" s="70"/>
      <c r="P116" s="137"/>
      <c r="Q116" s="71" t="e">
        <f>VLOOKUP(N116,'error categories'!$A$2:$D$54,4,FALSE)</f>
        <v>#N/A</v>
      </c>
      <c r="R116" s="72" t="e">
        <f>VLOOKUP(N116,'error categories'!$A$2:$D$54,3,FALSE)</f>
        <v>#N/A</v>
      </c>
      <c r="S116" s="375"/>
      <c r="T116" s="377"/>
      <c r="U116" s="378">
        <f t="shared" si="9"/>
        <v>0</v>
      </c>
      <c r="V116" s="390"/>
      <c r="W116" s="391"/>
      <c r="X116" s="380"/>
      <c r="Y116" s="395"/>
      <c r="Z116" s="397"/>
      <c r="AA116" s="398"/>
      <c r="AB116" s="399"/>
      <c r="AC116" s="400"/>
      <c r="AD116" s="382">
        <f t="shared" si="16"/>
        <v>0</v>
      </c>
      <c r="AE116" s="383">
        <f t="shared" si="17"/>
        <v>0</v>
      </c>
      <c r="AF116" s="379"/>
      <c r="AG116" s="381"/>
      <c r="AH116" s="379"/>
      <c r="AI116" s="381"/>
      <c r="AJ116" s="384" t="str">
        <f t="shared" si="10"/>
        <v/>
      </c>
      <c r="AK116" s="385" t="str">
        <f t="shared" si="11"/>
        <v/>
      </c>
      <c r="AL116" s="388" t="str">
        <f t="shared" si="12"/>
        <v/>
      </c>
      <c r="AM116" s="389" t="str">
        <f t="shared" si="13"/>
        <v/>
      </c>
      <c r="AN116" s="388" t="str">
        <f t="shared" si="14"/>
        <v/>
      </c>
      <c r="AO116" s="389" t="str">
        <f t="shared" si="15"/>
        <v/>
      </c>
      <c r="AP116" s="424"/>
      <c r="AQ116" s="424"/>
      <c r="AR116" s="431" t="e">
        <f>VLOOKUP($B116,'acc names'!$C$2:$D$12102,2,FALSE)</f>
        <v>#N/A</v>
      </c>
      <c r="AS116" s="431" t="e">
        <f>VLOOKUP($AQ116,software!$A$1:$B$14605,2,FALSE)</f>
        <v>#N/A</v>
      </c>
      <c r="AT116" s="424"/>
      <c r="AV116" s="424"/>
    </row>
    <row r="117" spans="1:48" s="44" customFormat="1" ht="12.75" x14ac:dyDescent="0.2">
      <c r="A117" s="127"/>
      <c r="B117" s="42"/>
      <c r="C117" s="143"/>
      <c r="D117" s="143"/>
      <c r="E117" s="128"/>
      <c r="F117" s="42"/>
      <c r="G117" s="42"/>
      <c r="H117" s="42"/>
      <c r="I117" s="42"/>
      <c r="J117" s="42"/>
      <c r="K117" s="42"/>
      <c r="L117" s="140"/>
      <c r="M117" s="41"/>
      <c r="N117" s="41"/>
      <c r="O117" s="70"/>
      <c r="P117" s="137"/>
      <c r="Q117" s="71" t="e">
        <f>VLOOKUP(N117,'error categories'!$A$2:$D$54,4,FALSE)</f>
        <v>#N/A</v>
      </c>
      <c r="R117" s="72" t="e">
        <f>VLOOKUP(N117,'error categories'!$A$2:$D$54,3,FALSE)</f>
        <v>#N/A</v>
      </c>
      <c r="S117" s="375"/>
      <c r="T117" s="377"/>
      <c r="U117" s="378">
        <f t="shared" si="9"/>
        <v>0</v>
      </c>
      <c r="V117" s="390"/>
      <c r="W117" s="391"/>
      <c r="X117" s="380"/>
      <c r="Y117" s="395"/>
      <c r="Z117" s="375"/>
      <c r="AA117" s="396"/>
      <c r="AB117" s="375"/>
      <c r="AC117" s="395"/>
      <c r="AD117" s="382">
        <f t="shared" si="16"/>
        <v>0</v>
      </c>
      <c r="AE117" s="383">
        <f t="shared" si="17"/>
        <v>0</v>
      </c>
      <c r="AF117" s="379"/>
      <c r="AG117" s="381"/>
      <c r="AH117" s="379"/>
      <c r="AI117" s="381"/>
      <c r="AJ117" s="384" t="str">
        <f t="shared" si="10"/>
        <v/>
      </c>
      <c r="AK117" s="385" t="str">
        <f t="shared" si="11"/>
        <v/>
      </c>
      <c r="AL117" s="388" t="str">
        <f t="shared" si="12"/>
        <v/>
      </c>
      <c r="AM117" s="389" t="str">
        <f t="shared" si="13"/>
        <v/>
      </c>
      <c r="AN117" s="388" t="str">
        <f t="shared" si="14"/>
        <v/>
      </c>
      <c r="AO117" s="389" t="str">
        <f t="shared" si="15"/>
        <v/>
      </c>
      <c r="AP117" s="424"/>
      <c r="AQ117" s="424"/>
      <c r="AR117" s="431" t="e">
        <f>VLOOKUP($B117,'acc names'!$C$2:$D$12102,2,FALSE)</f>
        <v>#N/A</v>
      </c>
      <c r="AS117" s="431" t="e">
        <f>VLOOKUP($AQ117,software!$A$1:$B$14605,2,FALSE)</f>
        <v>#N/A</v>
      </c>
      <c r="AT117" s="424"/>
      <c r="AV117" s="424"/>
    </row>
    <row r="118" spans="1:48" s="44" customFormat="1" ht="12.75" x14ac:dyDescent="0.2">
      <c r="A118" s="127"/>
      <c r="B118" s="42"/>
      <c r="C118" s="143"/>
      <c r="D118" s="143"/>
      <c r="E118" s="128"/>
      <c r="F118" s="42"/>
      <c r="G118" s="42"/>
      <c r="H118" s="42"/>
      <c r="I118" s="42"/>
      <c r="J118" s="42"/>
      <c r="K118" s="42"/>
      <c r="L118" s="140"/>
      <c r="M118" s="41"/>
      <c r="N118" s="41"/>
      <c r="O118" s="70"/>
      <c r="P118" s="137"/>
      <c r="Q118" s="71" t="e">
        <f>VLOOKUP(N118,'error categories'!$A$2:$D$54,4,FALSE)</f>
        <v>#N/A</v>
      </c>
      <c r="R118" s="72" t="e">
        <f>VLOOKUP(N118,'error categories'!$A$2:$D$54,3,FALSE)</f>
        <v>#N/A</v>
      </c>
      <c r="S118" s="375"/>
      <c r="T118" s="377"/>
      <c r="U118" s="378">
        <f t="shared" si="9"/>
        <v>0</v>
      </c>
      <c r="V118" s="390"/>
      <c r="W118" s="391"/>
      <c r="X118" s="380"/>
      <c r="Y118" s="395"/>
      <c r="Z118" s="375"/>
      <c r="AA118" s="396"/>
      <c r="AB118" s="375"/>
      <c r="AC118" s="400"/>
      <c r="AD118" s="382">
        <f t="shared" si="16"/>
        <v>0</v>
      </c>
      <c r="AE118" s="383">
        <f t="shared" si="17"/>
        <v>0</v>
      </c>
      <c r="AF118" s="379"/>
      <c r="AG118" s="381"/>
      <c r="AH118" s="379"/>
      <c r="AI118" s="381"/>
      <c r="AJ118" s="384" t="str">
        <f t="shared" si="10"/>
        <v/>
      </c>
      <c r="AK118" s="385" t="str">
        <f t="shared" si="11"/>
        <v/>
      </c>
      <c r="AL118" s="388" t="str">
        <f t="shared" si="12"/>
        <v/>
      </c>
      <c r="AM118" s="389" t="str">
        <f t="shared" si="13"/>
        <v/>
      </c>
      <c r="AN118" s="388" t="str">
        <f t="shared" si="14"/>
        <v/>
      </c>
      <c r="AO118" s="389" t="str">
        <f t="shared" si="15"/>
        <v/>
      </c>
      <c r="AP118" s="424"/>
      <c r="AQ118" s="424"/>
      <c r="AR118" s="431" t="e">
        <f>VLOOKUP($B118,'acc names'!$C$2:$D$12102,2,FALSE)</f>
        <v>#N/A</v>
      </c>
      <c r="AS118" s="431" t="e">
        <f>VLOOKUP($AQ118,software!$A$1:$B$14605,2,FALSE)</f>
        <v>#N/A</v>
      </c>
      <c r="AT118" s="424"/>
      <c r="AV118" s="424"/>
    </row>
    <row r="119" spans="1:48" s="44" customFormat="1" ht="12.75" x14ac:dyDescent="0.2">
      <c r="A119" s="127"/>
      <c r="B119" s="42"/>
      <c r="C119" s="143"/>
      <c r="D119" s="143"/>
      <c r="E119" s="128"/>
      <c r="F119" s="42"/>
      <c r="G119" s="42"/>
      <c r="H119" s="42"/>
      <c r="I119" s="42"/>
      <c r="J119" s="42"/>
      <c r="K119" s="42"/>
      <c r="L119" s="140"/>
      <c r="M119" s="41"/>
      <c r="N119" s="41"/>
      <c r="O119" s="70"/>
      <c r="P119" s="137"/>
      <c r="Q119" s="71" t="e">
        <f>VLOOKUP(N119,'error categories'!$A$2:$D$54,4,FALSE)</f>
        <v>#N/A</v>
      </c>
      <c r="R119" s="72" t="e">
        <f>VLOOKUP(N119,'error categories'!$A$2:$D$54,3,FALSE)</f>
        <v>#N/A</v>
      </c>
      <c r="S119" s="375"/>
      <c r="T119" s="377"/>
      <c r="U119" s="378">
        <f t="shared" si="9"/>
        <v>0</v>
      </c>
      <c r="V119" s="390"/>
      <c r="W119" s="391"/>
      <c r="X119" s="380"/>
      <c r="Y119" s="395"/>
      <c r="Z119" s="375"/>
      <c r="AA119" s="396"/>
      <c r="AB119" s="375"/>
      <c r="AC119" s="394"/>
      <c r="AD119" s="382">
        <f t="shared" si="16"/>
        <v>0</v>
      </c>
      <c r="AE119" s="383">
        <f t="shared" si="17"/>
        <v>0</v>
      </c>
      <c r="AF119" s="379"/>
      <c r="AG119" s="381"/>
      <c r="AH119" s="379"/>
      <c r="AI119" s="381"/>
      <c r="AJ119" s="384" t="str">
        <f t="shared" si="10"/>
        <v/>
      </c>
      <c r="AK119" s="385" t="str">
        <f t="shared" si="11"/>
        <v/>
      </c>
      <c r="AL119" s="388" t="str">
        <f t="shared" si="12"/>
        <v/>
      </c>
      <c r="AM119" s="389" t="str">
        <f t="shared" si="13"/>
        <v/>
      </c>
      <c r="AN119" s="388" t="str">
        <f t="shared" si="14"/>
        <v/>
      </c>
      <c r="AO119" s="389" t="str">
        <f t="shared" si="15"/>
        <v/>
      </c>
      <c r="AP119" s="424"/>
      <c r="AQ119" s="424"/>
      <c r="AR119" s="431" t="e">
        <f>VLOOKUP($B119,'acc names'!$C$2:$D$12102,2,FALSE)</f>
        <v>#N/A</v>
      </c>
      <c r="AS119" s="431" t="e">
        <f>VLOOKUP($AQ119,software!$A$1:$B$14605,2,FALSE)</f>
        <v>#N/A</v>
      </c>
      <c r="AT119" s="424"/>
      <c r="AV119" s="424"/>
    </row>
    <row r="120" spans="1:48" s="44" customFormat="1" ht="12.75" x14ac:dyDescent="0.2">
      <c r="A120" s="127"/>
      <c r="B120" s="42"/>
      <c r="C120" s="143"/>
      <c r="D120" s="143"/>
      <c r="E120" s="128"/>
      <c r="F120" s="42"/>
      <c r="G120" s="42"/>
      <c r="H120" s="42"/>
      <c r="I120" s="42"/>
      <c r="J120" s="42"/>
      <c r="K120" s="42"/>
      <c r="L120" s="140"/>
      <c r="M120" s="41"/>
      <c r="N120" s="41"/>
      <c r="O120" s="70"/>
      <c r="P120" s="137"/>
      <c r="Q120" s="71" t="e">
        <f>VLOOKUP(N120,'error categories'!$A$2:$D$54,4,FALSE)</f>
        <v>#N/A</v>
      </c>
      <c r="R120" s="72" t="e">
        <f>VLOOKUP(N120,'error categories'!$A$2:$D$54,3,FALSE)</f>
        <v>#N/A</v>
      </c>
      <c r="S120" s="375"/>
      <c r="T120" s="377"/>
      <c r="U120" s="378">
        <f t="shared" si="9"/>
        <v>0</v>
      </c>
      <c r="V120" s="379"/>
      <c r="W120" s="380"/>
      <c r="X120" s="380"/>
      <c r="Y120" s="395"/>
      <c r="Z120" s="397"/>
      <c r="AA120" s="398"/>
      <c r="AB120" s="399"/>
      <c r="AC120" s="380"/>
      <c r="AD120" s="382">
        <f t="shared" si="16"/>
        <v>0</v>
      </c>
      <c r="AE120" s="383">
        <f t="shared" si="17"/>
        <v>0</v>
      </c>
      <c r="AF120" s="379"/>
      <c r="AG120" s="381"/>
      <c r="AH120" s="379"/>
      <c r="AI120" s="381"/>
      <c r="AJ120" s="384" t="str">
        <f t="shared" si="10"/>
        <v/>
      </c>
      <c r="AK120" s="385" t="str">
        <f t="shared" si="11"/>
        <v/>
      </c>
      <c r="AL120" s="388" t="str">
        <f t="shared" si="12"/>
        <v/>
      </c>
      <c r="AM120" s="389" t="str">
        <f t="shared" si="13"/>
        <v/>
      </c>
      <c r="AN120" s="388" t="str">
        <f t="shared" si="14"/>
        <v/>
      </c>
      <c r="AO120" s="389" t="str">
        <f t="shared" si="15"/>
        <v/>
      </c>
      <c r="AP120" s="424"/>
      <c r="AQ120" s="424"/>
      <c r="AR120" s="431" t="e">
        <f>VLOOKUP($B120,'acc names'!$C$2:$D$12102,2,FALSE)</f>
        <v>#N/A</v>
      </c>
      <c r="AS120" s="431" t="e">
        <f>VLOOKUP($AQ120,software!$A$1:$B$14605,2,FALSE)</f>
        <v>#N/A</v>
      </c>
      <c r="AT120" s="424"/>
      <c r="AV120" s="424"/>
    </row>
    <row r="121" spans="1:48" s="44" customFormat="1" ht="12.75" x14ac:dyDescent="0.2">
      <c r="A121" s="127"/>
      <c r="B121" s="42"/>
      <c r="C121" s="143"/>
      <c r="D121" s="143"/>
      <c r="E121" s="128"/>
      <c r="F121" s="42"/>
      <c r="G121" s="42"/>
      <c r="H121" s="42"/>
      <c r="I121" s="42"/>
      <c r="J121" s="42"/>
      <c r="K121" s="42"/>
      <c r="L121" s="140"/>
      <c r="M121" s="41"/>
      <c r="N121" s="41"/>
      <c r="O121" s="70"/>
      <c r="P121" s="137"/>
      <c r="Q121" s="71" t="e">
        <f>VLOOKUP(N121,'error categories'!$A$2:$D$54,4,FALSE)</f>
        <v>#N/A</v>
      </c>
      <c r="R121" s="72" t="e">
        <f>VLOOKUP(N121,'error categories'!$A$2:$D$54,3,FALSE)</f>
        <v>#N/A</v>
      </c>
      <c r="S121" s="375"/>
      <c r="T121" s="377"/>
      <c r="U121" s="378">
        <f t="shared" si="9"/>
        <v>0</v>
      </c>
      <c r="V121" s="390"/>
      <c r="W121" s="391"/>
      <c r="X121" s="380"/>
      <c r="Y121" s="395"/>
      <c r="Z121" s="397"/>
      <c r="AA121" s="398"/>
      <c r="AB121" s="399"/>
      <c r="AC121" s="394"/>
      <c r="AD121" s="382">
        <f t="shared" si="16"/>
        <v>0</v>
      </c>
      <c r="AE121" s="383">
        <f t="shared" si="17"/>
        <v>0</v>
      </c>
      <c r="AF121" s="379"/>
      <c r="AG121" s="381"/>
      <c r="AH121" s="379"/>
      <c r="AI121" s="381"/>
      <c r="AJ121" s="384" t="str">
        <f t="shared" si="10"/>
        <v/>
      </c>
      <c r="AK121" s="385" t="str">
        <f t="shared" si="11"/>
        <v/>
      </c>
      <c r="AL121" s="388" t="str">
        <f t="shared" si="12"/>
        <v/>
      </c>
      <c r="AM121" s="389" t="str">
        <f t="shared" si="13"/>
        <v/>
      </c>
      <c r="AN121" s="388" t="str">
        <f t="shared" si="14"/>
        <v/>
      </c>
      <c r="AO121" s="389" t="str">
        <f t="shared" si="15"/>
        <v/>
      </c>
      <c r="AP121" s="424"/>
      <c r="AQ121" s="424"/>
      <c r="AR121" s="431" t="e">
        <f>VLOOKUP($B121,'acc names'!$C$2:$D$12102,2,FALSE)</f>
        <v>#N/A</v>
      </c>
      <c r="AS121" s="431" t="e">
        <f>VLOOKUP($AQ121,software!$A$1:$B$14605,2,FALSE)</f>
        <v>#N/A</v>
      </c>
      <c r="AT121" s="424"/>
      <c r="AV121" s="424"/>
    </row>
    <row r="122" spans="1:48" s="44" customFormat="1" ht="12.75" x14ac:dyDescent="0.2">
      <c r="A122" s="127"/>
      <c r="B122" s="42"/>
      <c r="C122" s="143"/>
      <c r="D122" s="143"/>
      <c r="E122" s="128"/>
      <c r="F122" s="42"/>
      <c r="G122" s="42"/>
      <c r="H122" s="42"/>
      <c r="I122" s="42"/>
      <c r="J122" s="42"/>
      <c r="K122" s="42"/>
      <c r="L122" s="140"/>
      <c r="M122" s="41"/>
      <c r="N122" s="41"/>
      <c r="O122" s="70"/>
      <c r="P122" s="137"/>
      <c r="Q122" s="71" t="e">
        <f>VLOOKUP(N122,'error categories'!$A$2:$D$54,4,FALSE)</f>
        <v>#N/A</v>
      </c>
      <c r="R122" s="72" t="e">
        <f>VLOOKUP(N122,'error categories'!$A$2:$D$54,3,FALSE)</f>
        <v>#N/A</v>
      </c>
      <c r="S122" s="375"/>
      <c r="T122" s="377"/>
      <c r="U122" s="378">
        <f t="shared" si="9"/>
        <v>0</v>
      </c>
      <c r="V122" s="379"/>
      <c r="W122" s="380"/>
      <c r="X122" s="380"/>
      <c r="Y122" s="395"/>
      <c r="Z122" s="397"/>
      <c r="AA122" s="398"/>
      <c r="AB122" s="399"/>
      <c r="AC122" s="380"/>
      <c r="AD122" s="382">
        <f t="shared" si="16"/>
        <v>0</v>
      </c>
      <c r="AE122" s="383">
        <f t="shared" si="17"/>
        <v>0</v>
      </c>
      <c r="AF122" s="379"/>
      <c r="AG122" s="381"/>
      <c r="AH122" s="379"/>
      <c r="AI122" s="381"/>
      <c r="AJ122" s="384" t="str">
        <f t="shared" si="10"/>
        <v/>
      </c>
      <c r="AK122" s="385" t="str">
        <f t="shared" si="11"/>
        <v/>
      </c>
      <c r="AL122" s="388" t="str">
        <f t="shared" si="12"/>
        <v/>
      </c>
      <c r="AM122" s="389" t="str">
        <f t="shared" si="13"/>
        <v/>
      </c>
      <c r="AN122" s="388" t="str">
        <f t="shared" si="14"/>
        <v/>
      </c>
      <c r="AO122" s="389" t="str">
        <f t="shared" si="15"/>
        <v/>
      </c>
      <c r="AP122" s="424"/>
      <c r="AQ122" s="424"/>
      <c r="AR122" s="431" t="e">
        <f>VLOOKUP($B122,'acc names'!$C$2:$D$12102,2,FALSE)</f>
        <v>#N/A</v>
      </c>
      <c r="AS122" s="431" t="e">
        <f>VLOOKUP($AQ122,software!$A$1:$B$14605,2,FALSE)</f>
        <v>#N/A</v>
      </c>
      <c r="AT122" s="424"/>
      <c r="AV122" s="424"/>
    </row>
    <row r="123" spans="1:48" s="44" customFormat="1" ht="12.75" x14ac:dyDescent="0.2">
      <c r="A123" s="127"/>
      <c r="B123" s="42"/>
      <c r="C123" s="143"/>
      <c r="D123" s="143"/>
      <c r="E123" s="128"/>
      <c r="F123" s="42"/>
      <c r="G123" s="42"/>
      <c r="H123" s="42"/>
      <c r="I123" s="42"/>
      <c r="J123" s="42"/>
      <c r="K123" s="42"/>
      <c r="L123" s="140"/>
      <c r="M123" s="41"/>
      <c r="N123" s="41"/>
      <c r="O123" s="70"/>
      <c r="P123" s="137"/>
      <c r="Q123" s="71" t="e">
        <f>VLOOKUP(N123,'error categories'!$A$2:$D$54,4,FALSE)</f>
        <v>#N/A</v>
      </c>
      <c r="R123" s="72" t="e">
        <f>VLOOKUP(N123,'error categories'!$A$2:$D$54,3,FALSE)</f>
        <v>#N/A</v>
      </c>
      <c r="S123" s="375"/>
      <c r="T123" s="377"/>
      <c r="U123" s="378">
        <f t="shared" si="9"/>
        <v>0</v>
      </c>
      <c r="V123" s="390"/>
      <c r="W123" s="391"/>
      <c r="X123" s="380"/>
      <c r="Y123" s="395"/>
      <c r="Z123" s="397"/>
      <c r="AA123" s="398"/>
      <c r="AB123" s="399"/>
      <c r="AC123" s="394"/>
      <c r="AD123" s="382">
        <f t="shared" si="16"/>
        <v>0</v>
      </c>
      <c r="AE123" s="383">
        <f t="shared" si="17"/>
        <v>0</v>
      </c>
      <c r="AF123" s="379"/>
      <c r="AG123" s="381"/>
      <c r="AH123" s="379"/>
      <c r="AI123" s="381"/>
      <c r="AJ123" s="384" t="str">
        <f t="shared" si="10"/>
        <v/>
      </c>
      <c r="AK123" s="385" t="str">
        <f t="shared" si="11"/>
        <v/>
      </c>
      <c r="AL123" s="388" t="str">
        <f t="shared" si="12"/>
        <v/>
      </c>
      <c r="AM123" s="389" t="str">
        <f t="shared" si="13"/>
        <v/>
      </c>
      <c r="AN123" s="388" t="str">
        <f t="shared" si="14"/>
        <v/>
      </c>
      <c r="AO123" s="389" t="str">
        <f t="shared" si="15"/>
        <v/>
      </c>
      <c r="AP123" s="424"/>
      <c r="AQ123" s="424"/>
      <c r="AR123" s="431" t="e">
        <f>VLOOKUP($B123,'acc names'!$C$2:$D$12102,2,FALSE)</f>
        <v>#N/A</v>
      </c>
      <c r="AS123" s="431" t="e">
        <f>VLOOKUP($AQ123,software!$A$1:$B$14605,2,FALSE)</f>
        <v>#N/A</v>
      </c>
      <c r="AT123" s="424"/>
      <c r="AV123" s="424"/>
    </row>
    <row r="124" spans="1:48" s="44" customFormat="1" ht="12.75" x14ac:dyDescent="0.2">
      <c r="A124" s="127"/>
      <c r="B124" s="42"/>
      <c r="C124" s="143"/>
      <c r="D124" s="143"/>
      <c r="E124" s="128"/>
      <c r="F124" s="42"/>
      <c r="G124" s="42"/>
      <c r="H124" s="42"/>
      <c r="I124" s="42"/>
      <c r="J124" s="42"/>
      <c r="K124" s="42"/>
      <c r="L124" s="140"/>
      <c r="M124" s="41"/>
      <c r="N124" s="41"/>
      <c r="O124" s="70"/>
      <c r="P124" s="137"/>
      <c r="Q124" s="71" t="e">
        <f>VLOOKUP(N124,'error categories'!$A$2:$D$54,4,FALSE)</f>
        <v>#N/A</v>
      </c>
      <c r="R124" s="72" t="e">
        <f>VLOOKUP(N124,'error categories'!$A$2:$D$54,3,FALSE)</f>
        <v>#N/A</v>
      </c>
      <c r="S124" s="375"/>
      <c r="T124" s="377"/>
      <c r="U124" s="378">
        <f t="shared" si="9"/>
        <v>0</v>
      </c>
      <c r="V124" s="390"/>
      <c r="W124" s="391"/>
      <c r="X124" s="380"/>
      <c r="Y124" s="395"/>
      <c r="Z124" s="397"/>
      <c r="AA124" s="398"/>
      <c r="AB124" s="399"/>
      <c r="AC124" s="394"/>
      <c r="AD124" s="382">
        <f t="shared" si="16"/>
        <v>0</v>
      </c>
      <c r="AE124" s="383">
        <f t="shared" si="17"/>
        <v>0</v>
      </c>
      <c r="AF124" s="379"/>
      <c r="AG124" s="381"/>
      <c r="AH124" s="379"/>
      <c r="AI124" s="381"/>
      <c r="AJ124" s="384" t="str">
        <f t="shared" si="10"/>
        <v/>
      </c>
      <c r="AK124" s="385" t="str">
        <f t="shared" si="11"/>
        <v/>
      </c>
      <c r="AL124" s="388" t="str">
        <f t="shared" si="12"/>
        <v/>
      </c>
      <c r="AM124" s="389" t="str">
        <f t="shared" si="13"/>
        <v/>
      </c>
      <c r="AN124" s="388" t="str">
        <f t="shared" si="14"/>
        <v/>
      </c>
      <c r="AO124" s="389" t="str">
        <f t="shared" si="15"/>
        <v/>
      </c>
      <c r="AP124" s="424"/>
      <c r="AQ124" s="424"/>
      <c r="AR124" s="431" t="e">
        <f>VLOOKUP($B124,'acc names'!$C$2:$D$12102,2,FALSE)</f>
        <v>#N/A</v>
      </c>
      <c r="AS124" s="431" t="e">
        <f>VLOOKUP($AQ124,software!$A$1:$B$14605,2,FALSE)</f>
        <v>#N/A</v>
      </c>
      <c r="AT124" s="424"/>
      <c r="AV124" s="424"/>
    </row>
    <row r="125" spans="1:48" s="44" customFormat="1" ht="12.75" x14ac:dyDescent="0.2">
      <c r="A125" s="127"/>
      <c r="B125" s="42"/>
      <c r="C125" s="143"/>
      <c r="D125" s="143"/>
      <c r="E125" s="128"/>
      <c r="F125" s="42"/>
      <c r="G125" s="42"/>
      <c r="H125" s="42"/>
      <c r="I125" s="42"/>
      <c r="J125" s="42"/>
      <c r="K125" s="42"/>
      <c r="L125" s="140"/>
      <c r="M125" s="41"/>
      <c r="N125" s="41"/>
      <c r="O125" s="70"/>
      <c r="P125" s="137"/>
      <c r="Q125" s="71" t="e">
        <f>VLOOKUP(N125,'error categories'!$A$2:$D$54,4,FALSE)</f>
        <v>#N/A</v>
      </c>
      <c r="R125" s="72" t="e">
        <f>VLOOKUP(N125,'error categories'!$A$2:$D$54,3,FALSE)</f>
        <v>#N/A</v>
      </c>
      <c r="S125" s="375"/>
      <c r="T125" s="377"/>
      <c r="U125" s="378">
        <f t="shared" si="9"/>
        <v>0</v>
      </c>
      <c r="V125" s="390"/>
      <c r="W125" s="391"/>
      <c r="X125" s="380"/>
      <c r="Y125" s="395"/>
      <c r="Z125" s="397"/>
      <c r="AA125" s="398"/>
      <c r="AB125" s="399"/>
      <c r="AC125" s="394"/>
      <c r="AD125" s="382">
        <f t="shared" si="16"/>
        <v>0</v>
      </c>
      <c r="AE125" s="383">
        <f t="shared" si="17"/>
        <v>0</v>
      </c>
      <c r="AF125" s="379"/>
      <c r="AG125" s="381"/>
      <c r="AH125" s="379"/>
      <c r="AI125" s="381"/>
      <c r="AJ125" s="384" t="str">
        <f t="shared" si="10"/>
        <v/>
      </c>
      <c r="AK125" s="385" t="str">
        <f t="shared" si="11"/>
        <v/>
      </c>
      <c r="AL125" s="388" t="str">
        <f t="shared" si="12"/>
        <v/>
      </c>
      <c r="AM125" s="389" t="str">
        <f t="shared" si="13"/>
        <v/>
      </c>
      <c r="AN125" s="388" t="str">
        <f t="shared" si="14"/>
        <v/>
      </c>
      <c r="AO125" s="389" t="str">
        <f t="shared" si="15"/>
        <v/>
      </c>
      <c r="AP125" s="424"/>
      <c r="AQ125" s="424"/>
      <c r="AR125" s="431" t="e">
        <f>VLOOKUP($B125,'acc names'!$C$2:$D$12102,2,FALSE)</f>
        <v>#N/A</v>
      </c>
      <c r="AS125" s="431" t="e">
        <f>VLOOKUP($AQ125,software!$A$1:$B$14605,2,FALSE)</f>
        <v>#N/A</v>
      </c>
      <c r="AT125" s="424"/>
      <c r="AV125" s="424"/>
    </row>
    <row r="126" spans="1:48" s="44" customFormat="1" ht="12.75" x14ac:dyDescent="0.2">
      <c r="A126" s="127"/>
      <c r="B126" s="42"/>
      <c r="C126" s="143"/>
      <c r="D126" s="143"/>
      <c r="E126" s="128"/>
      <c r="F126" s="42"/>
      <c r="G126" s="42"/>
      <c r="H126" s="42"/>
      <c r="I126" s="42"/>
      <c r="J126" s="42"/>
      <c r="K126" s="42"/>
      <c r="L126" s="140"/>
      <c r="M126" s="41"/>
      <c r="N126" s="41"/>
      <c r="O126" s="70"/>
      <c r="P126" s="137"/>
      <c r="Q126" s="71" t="e">
        <f>VLOOKUP(N126,'error categories'!$A$2:$D$54,4,FALSE)</f>
        <v>#N/A</v>
      </c>
      <c r="R126" s="72" t="e">
        <f>VLOOKUP(N126,'error categories'!$A$2:$D$54,3,FALSE)</f>
        <v>#N/A</v>
      </c>
      <c r="S126" s="375"/>
      <c r="T126" s="377"/>
      <c r="U126" s="378">
        <f t="shared" si="9"/>
        <v>0</v>
      </c>
      <c r="V126" s="390"/>
      <c r="W126" s="391"/>
      <c r="X126" s="380"/>
      <c r="Y126" s="395"/>
      <c r="Z126" s="375"/>
      <c r="AA126" s="396"/>
      <c r="AB126" s="375"/>
      <c r="AC126" s="395"/>
      <c r="AD126" s="382">
        <f t="shared" si="16"/>
        <v>0</v>
      </c>
      <c r="AE126" s="383">
        <f t="shared" si="17"/>
        <v>0</v>
      </c>
      <c r="AF126" s="379"/>
      <c r="AG126" s="381"/>
      <c r="AH126" s="379"/>
      <c r="AI126" s="381"/>
      <c r="AJ126" s="384" t="str">
        <f t="shared" si="10"/>
        <v/>
      </c>
      <c r="AK126" s="385" t="str">
        <f t="shared" si="11"/>
        <v/>
      </c>
      <c r="AL126" s="388" t="str">
        <f t="shared" si="12"/>
        <v/>
      </c>
      <c r="AM126" s="389" t="str">
        <f t="shared" si="13"/>
        <v/>
      </c>
      <c r="AN126" s="388" t="str">
        <f t="shared" si="14"/>
        <v/>
      </c>
      <c r="AO126" s="389" t="str">
        <f t="shared" si="15"/>
        <v/>
      </c>
      <c r="AP126" s="424"/>
      <c r="AQ126" s="424"/>
      <c r="AR126" s="431" t="e">
        <f>VLOOKUP($B126,'acc names'!$C$2:$D$12102,2,FALSE)</f>
        <v>#N/A</v>
      </c>
      <c r="AS126" s="431" t="e">
        <f>VLOOKUP($AQ126,software!$A$1:$B$14605,2,FALSE)</f>
        <v>#N/A</v>
      </c>
      <c r="AT126" s="424"/>
      <c r="AV126" s="424"/>
    </row>
    <row r="127" spans="1:48" s="44" customFormat="1" ht="12.75" x14ac:dyDescent="0.2">
      <c r="A127" s="127"/>
      <c r="B127" s="42"/>
      <c r="C127" s="143"/>
      <c r="D127" s="143"/>
      <c r="E127" s="128"/>
      <c r="F127" s="42"/>
      <c r="G127" s="42"/>
      <c r="H127" s="42"/>
      <c r="I127" s="42"/>
      <c r="J127" s="42"/>
      <c r="K127" s="42"/>
      <c r="L127" s="140"/>
      <c r="M127" s="41"/>
      <c r="N127" s="41"/>
      <c r="O127" s="70"/>
      <c r="P127" s="137"/>
      <c r="Q127" s="71" t="e">
        <f>VLOOKUP(N127,'error categories'!$A$2:$D$54,4,FALSE)</f>
        <v>#N/A</v>
      </c>
      <c r="R127" s="72" t="e">
        <f>VLOOKUP(N127,'error categories'!$A$2:$D$54,3,FALSE)</f>
        <v>#N/A</v>
      </c>
      <c r="S127" s="375"/>
      <c r="T127" s="377"/>
      <c r="U127" s="378">
        <f t="shared" si="9"/>
        <v>0</v>
      </c>
      <c r="V127" s="390"/>
      <c r="W127" s="391"/>
      <c r="X127" s="380"/>
      <c r="Y127" s="395"/>
      <c r="Z127" s="375"/>
      <c r="AA127" s="396"/>
      <c r="AB127" s="375"/>
      <c r="AC127" s="395"/>
      <c r="AD127" s="382">
        <f t="shared" si="16"/>
        <v>0</v>
      </c>
      <c r="AE127" s="383">
        <f t="shared" si="17"/>
        <v>0</v>
      </c>
      <c r="AF127" s="379"/>
      <c r="AG127" s="381"/>
      <c r="AH127" s="379"/>
      <c r="AI127" s="381"/>
      <c r="AJ127" s="384" t="str">
        <f t="shared" si="10"/>
        <v/>
      </c>
      <c r="AK127" s="385" t="str">
        <f t="shared" si="11"/>
        <v/>
      </c>
      <c r="AL127" s="388" t="str">
        <f t="shared" si="12"/>
        <v/>
      </c>
      <c r="AM127" s="389" t="str">
        <f t="shared" si="13"/>
        <v/>
      </c>
      <c r="AN127" s="388" t="str">
        <f t="shared" si="14"/>
        <v/>
      </c>
      <c r="AO127" s="389" t="str">
        <f t="shared" si="15"/>
        <v/>
      </c>
      <c r="AP127" s="424"/>
      <c r="AQ127" s="424"/>
      <c r="AR127" s="431" t="e">
        <f>VLOOKUP($B127,'acc names'!$C$2:$D$12102,2,FALSE)</f>
        <v>#N/A</v>
      </c>
      <c r="AS127" s="431" t="e">
        <f>VLOOKUP($AQ127,software!$A$1:$B$14605,2,FALSE)</f>
        <v>#N/A</v>
      </c>
      <c r="AT127" s="424"/>
      <c r="AV127" s="424"/>
    </row>
    <row r="128" spans="1:48" s="44" customFormat="1" ht="12.75" x14ac:dyDescent="0.2">
      <c r="A128" s="127"/>
      <c r="B128" s="42"/>
      <c r="C128" s="143"/>
      <c r="D128" s="143"/>
      <c r="E128" s="128"/>
      <c r="F128" s="42"/>
      <c r="G128" s="42"/>
      <c r="H128" s="42"/>
      <c r="I128" s="42"/>
      <c r="J128" s="42"/>
      <c r="K128" s="42"/>
      <c r="L128" s="140"/>
      <c r="M128" s="41"/>
      <c r="N128" s="41"/>
      <c r="O128" s="70"/>
      <c r="P128" s="137"/>
      <c r="Q128" s="71" t="e">
        <f>VLOOKUP(N128,'error categories'!$A$2:$D$54,4,FALSE)</f>
        <v>#N/A</v>
      </c>
      <c r="R128" s="72" t="e">
        <f>VLOOKUP(N128,'error categories'!$A$2:$D$54,3,FALSE)</f>
        <v>#N/A</v>
      </c>
      <c r="S128" s="375"/>
      <c r="T128" s="377"/>
      <c r="U128" s="378">
        <f t="shared" si="9"/>
        <v>0</v>
      </c>
      <c r="V128" s="379"/>
      <c r="W128" s="380"/>
      <c r="X128" s="380"/>
      <c r="Y128" s="395"/>
      <c r="Z128" s="397"/>
      <c r="AA128" s="398"/>
      <c r="AB128" s="399"/>
      <c r="AC128" s="400"/>
      <c r="AD128" s="382">
        <f t="shared" si="16"/>
        <v>0</v>
      </c>
      <c r="AE128" s="383">
        <f t="shared" si="17"/>
        <v>0</v>
      </c>
      <c r="AF128" s="379"/>
      <c r="AG128" s="381"/>
      <c r="AH128" s="379"/>
      <c r="AI128" s="381"/>
      <c r="AJ128" s="384" t="str">
        <f t="shared" si="10"/>
        <v/>
      </c>
      <c r="AK128" s="385" t="str">
        <f t="shared" si="11"/>
        <v/>
      </c>
      <c r="AL128" s="388" t="str">
        <f t="shared" si="12"/>
        <v/>
      </c>
      <c r="AM128" s="389" t="str">
        <f t="shared" si="13"/>
        <v/>
      </c>
      <c r="AN128" s="388" t="str">
        <f t="shared" si="14"/>
        <v/>
      </c>
      <c r="AO128" s="389" t="str">
        <f t="shared" si="15"/>
        <v/>
      </c>
      <c r="AP128" s="424"/>
      <c r="AQ128" s="424"/>
      <c r="AR128" s="431" t="e">
        <f>VLOOKUP($B128,'acc names'!$C$2:$D$12102,2,FALSE)</f>
        <v>#N/A</v>
      </c>
      <c r="AS128" s="431" t="e">
        <f>VLOOKUP($AQ128,software!$A$1:$B$14605,2,FALSE)</f>
        <v>#N/A</v>
      </c>
      <c r="AT128" s="424"/>
      <c r="AV128" s="424"/>
    </row>
    <row r="129" spans="1:48" s="44" customFormat="1" ht="12.75" x14ac:dyDescent="0.2">
      <c r="A129" s="127"/>
      <c r="B129" s="42"/>
      <c r="C129" s="143"/>
      <c r="D129" s="143"/>
      <c r="E129" s="128"/>
      <c r="F129" s="42"/>
      <c r="G129" s="42"/>
      <c r="H129" s="42"/>
      <c r="I129" s="42"/>
      <c r="J129" s="42"/>
      <c r="K129" s="42"/>
      <c r="L129" s="140"/>
      <c r="M129" s="41"/>
      <c r="N129" s="41"/>
      <c r="O129" s="70"/>
      <c r="P129" s="137"/>
      <c r="Q129" s="71" t="e">
        <f>VLOOKUP(N129,'error categories'!$A$2:$D$54,4,FALSE)</f>
        <v>#N/A</v>
      </c>
      <c r="R129" s="72" t="e">
        <f>VLOOKUP(N129,'error categories'!$A$2:$D$54,3,FALSE)</f>
        <v>#N/A</v>
      </c>
      <c r="S129" s="375"/>
      <c r="T129" s="377"/>
      <c r="U129" s="378">
        <f t="shared" si="9"/>
        <v>0</v>
      </c>
      <c r="V129" s="379"/>
      <c r="W129" s="380"/>
      <c r="X129" s="380"/>
      <c r="Y129" s="395"/>
      <c r="Z129" s="397"/>
      <c r="AA129" s="398"/>
      <c r="AB129" s="399"/>
      <c r="AC129" s="400"/>
      <c r="AD129" s="382">
        <f t="shared" si="16"/>
        <v>0</v>
      </c>
      <c r="AE129" s="383">
        <f t="shared" si="17"/>
        <v>0</v>
      </c>
      <c r="AF129" s="379"/>
      <c r="AG129" s="381"/>
      <c r="AH129" s="379"/>
      <c r="AI129" s="381"/>
      <c r="AJ129" s="384" t="str">
        <f t="shared" si="10"/>
        <v/>
      </c>
      <c r="AK129" s="385" t="str">
        <f t="shared" si="11"/>
        <v/>
      </c>
      <c r="AL129" s="388" t="str">
        <f t="shared" si="12"/>
        <v/>
      </c>
      <c r="AM129" s="389" t="str">
        <f t="shared" si="13"/>
        <v/>
      </c>
      <c r="AN129" s="388" t="str">
        <f t="shared" si="14"/>
        <v/>
      </c>
      <c r="AO129" s="389" t="str">
        <f t="shared" si="15"/>
        <v/>
      </c>
      <c r="AP129" s="424"/>
      <c r="AQ129" s="424"/>
      <c r="AR129" s="431" t="e">
        <f>VLOOKUP($B129,'acc names'!$C$2:$D$12102,2,FALSE)</f>
        <v>#N/A</v>
      </c>
      <c r="AS129" s="431" t="e">
        <f>VLOOKUP($AQ129,software!$A$1:$B$14605,2,FALSE)</f>
        <v>#N/A</v>
      </c>
      <c r="AT129" s="424"/>
      <c r="AV129" s="424"/>
    </row>
    <row r="130" spans="1:48" s="44" customFormat="1" ht="12.75" x14ac:dyDescent="0.2">
      <c r="A130" s="127"/>
      <c r="B130" s="42"/>
      <c r="C130" s="143"/>
      <c r="D130" s="143"/>
      <c r="E130" s="128"/>
      <c r="F130" s="42"/>
      <c r="G130" s="42"/>
      <c r="H130" s="42"/>
      <c r="I130" s="42"/>
      <c r="J130" s="42"/>
      <c r="K130" s="42"/>
      <c r="L130" s="140"/>
      <c r="M130" s="41"/>
      <c r="N130" s="41"/>
      <c r="O130" s="70"/>
      <c r="P130" s="137"/>
      <c r="Q130" s="71" t="e">
        <f>VLOOKUP(N130,'error categories'!$A$2:$D$54,4,FALSE)</f>
        <v>#N/A</v>
      </c>
      <c r="R130" s="72" t="e">
        <f>VLOOKUP(N130,'error categories'!$A$2:$D$54,3,FALSE)</f>
        <v>#N/A</v>
      </c>
      <c r="S130" s="375"/>
      <c r="T130" s="377"/>
      <c r="U130" s="378">
        <f t="shared" si="9"/>
        <v>0</v>
      </c>
      <c r="V130" s="379"/>
      <c r="W130" s="380"/>
      <c r="X130" s="380"/>
      <c r="Y130" s="395"/>
      <c r="Z130" s="397"/>
      <c r="AA130" s="398"/>
      <c r="AB130" s="399"/>
      <c r="AC130" s="400"/>
      <c r="AD130" s="382">
        <f t="shared" si="16"/>
        <v>0</v>
      </c>
      <c r="AE130" s="383">
        <f t="shared" si="17"/>
        <v>0</v>
      </c>
      <c r="AF130" s="379"/>
      <c r="AG130" s="381"/>
      <c r="AH130" s="379"/>
      <c r="AI130" s="381"/>
      <c r="AJ130" s="384" t="str">
        <f t="shared" si="10"/>
        <v/>
      </c>
      <c r="AK130" s="385" t="str">
        <f t="shared" si="11"/>
        <v/>
      </c>
      <c r="AL130" s="388" t="str">
        <f t="shared" si="12"/>
        <v/>
      </c>
      <c r="AM130" s="389" t="str">
        <f t="shared" si="13"/>
        <v/>
      </c>
      <c r="AN130" s="388" t="str">
        <f t="shared" si="14"/>
        <v/>
      </c>
      <c r="AO130" s="389" t="str">
        <f t="shared" si="15"/>
        <v/>
      </c>
      <c r="AP130" s="424"/>
      <c r="AQ130" s="424"/>
      <c r="AR130" s="431" t="e">
        <f>VLOOKUP($B130,'acc names'!$C$2:$D$12102,2,FALSE)</f>
        <v>#N/A</v>
      </c>
      <c r="AS130" s="431" t="e">
        <f>VLOOKUP($AQ130,software!$A$1:$B$14605,2,FALSE)</f>
        <v>#N/A</v>
      </c>
      <c r="AT130" s="424"/>
      <c r="AV130" s="424"/>
    </row>
    <row r="131" spans="1:48" s="44" customFormat="1" ht="12.75" x14ac:dyDescent="0.2">
      <c r="A131" s="127"/>
      <c r="B131" s="42"/>
      <c r="C131" s="143"/>
      <c r="D131" s="143"/>
      <c r="E131" s="128"/>
      <c r="F131" s="42"/>
      <c r="G131" s="42"/>
      <c r="H131" s="42"/>
      <c r="I131" s="42"/>
      <c r="J131" s="42"/>
      <c r="K131" s="42"/>
      <c r="L131" s="140"/>
      <c r="M131" s="41"/>
      <c r="N131" s="41"/>
      <c r="O131" s="70"/>
      <c r="P131" s="137"/>
      <c r="Q131" s="71" t="e">
        <f>VLOOKUP(N131,'error categories'!$A$2:$D$54,4,FALSE)</f>
        <v>#N/A</v>
      </c>
      <c r="R131" s="72" t="e">
        <f>VLOOKUP(N131,'error categories'!$A$2:$D$54,3,FALSE)</f>
        <v>#N/A</v>
      </c>
      <c r="S131" s="375"/>
      <c r="T131" s="377"/>
      <c r="U131" s="378">
        <f t="shared" si="9"/>
        <v>0</v>
      </c>
      <c r="V131" s="379"/>
      <c r="W131" s="380"/>
      <c r="X131" s="380"/>
      <c r="Y131" s="395"/>
      <c r="Z131" s="397"/>
      <c r="AA131" s="398"/>
      <c r="AB131" s="399"/>
      <c r="AC131" s="400"/>
      <c r="AD131" s="382">
        <f t="shared" si="16"/>
        <v>0</v>
      </c>
      <c r="AE131" s="383">
        <f t="shared" si="17"/>
        <v>0</v>
      </c>
      <c r="AF131" s="379"/>
      <c r="AG131" s="381"/>
      <c r="AH131" s="379"/>
      <c r="AI131" s="381"/>
      <c r="AJ131" s="384" t="str">
        <f t="shared" si="10"/>
        <v/>
      </c>
      <c r="AK131" s="385" t="str">
        <f t="shared" si="11"/>
        <v/>
      </c>
      <c r="AL131" s="388" t="str">
        <f t="shared" si="12"/>
        <v/>
      </c>
      <c r="AM131" s="389" t="str">
        <f t="shared" si="13"/>
        <v/>
      </c>
      <c r="AN131" s="388" t="str">
        <f t="shared" si="14"/>
        <v/>
      </c>
      <c r="AO131" s="389" t="str">
        <f t="shared" si="15"/>
        <v/>
      </c>
      <c r="AP131" s="424"/>
      <c r="AQ131" s="424"/>
      <c r="AR131" s="431" t="e">
        <f>VLOOKUP($B131,'acc names'!$C$2:$D$12102,2,FALSE)</f>
        <v>#N/A</v>
      </c>
      <c r="AS131" s="431" t="e">
        <f>VLOOKUP($AQ131,software!$A$1:$B$14605,2,FALSE)</f>
        <v>#N/A</v>
      </c>
      <c r="AT131" s="424"/>
      <c r="AV131" s="424"/>
    </row>
    <row r="132" spans="1:48" s="44" customFormat="1" ht="12.75" x14ac:dyDescent="0.2">
      <c r="A132" s="127"/>
      <c r="B132" s="42"/>
      <c r="C132" s="143"/>
      <c r="D132" s="143"/>
      <c r="E132" s="128"/>
      <c r="F132" s="42"/>
      <c r="G132" s="42"/>
      <c r="H132" s="42"/>
      <c r="I132" s="42"/>
      <c r="J132" s="42"/>
      <c r="K132" s="42"/>
      <c r="L132" s="140"/>
      <c r="M132" s="41"/>
      <c r="N132" s="41"/>
      <c r="O132" s="70"/>
      <c r="P132" s="137"/>
      <c r="Q132" s="71" t="e">
        <f>VLOOKUP(N132,'error categories'!$A$2:$D$54,4,FALSE)</f>
        <v>#N/A</v>
      </c>
      <c r="R132" s="72" t="e">
        <f>VLOOKUP(N132,'error categories'!$A$2:$D$54,3,FALSE)</f>
        <v>#N/A</v>
      </c>
      <c r="S132" s="375"/>
      <c r="T132" s="377"/>
      <c r="U132" s="378">
        <f t="shared" ref="U132:U195" si="18">S132-T132</f>
        <v>0</v>
      </c>
      <c r="V132" s="390"/>
      <c r="W132" s="391"/>
      <c r="X132" s="380"/>
      <c r="Y132" s="395"/>
      <c r="Z132" s="397"/>
      <c r="AA132" s="398"/>
      <c r="AB132" s="399"/>
      <c r="AC132" s="400"/>
      <c r="AD132" s="382">
        <f t="shared" si="16"/>
        <v>0</v>
      </c>
      <c r="AE132" s="383">
        <f t="shared" si="17"/>
        <v>0</v>
      </c>
      <c r="AF132" s="379"/>
      <c r="AG132" s="381"/>
      <c r="AH132" s="379"/>
      <c r="AI132" s="381"/>
      <c r="AJ132" s="384" t="str">
        <f t="shared" ref="AJ132:AJ195" si="19">IF(E132="","",IF(AND(U132=1,(Y132+AA132+AD132+AE132+AG132+AI132)=0),"VU",Y132+AA132+AD132+AE132+AG132+AI132))</f>
        <v/>
      </c>
      <c r="AK132" s="385" t="str">
        <f t="shared" si="11"/>
        <v/>
      </c>
      <c r="AL132" s="388" t="str">
        <f t="shared" si="12"/>
        <v/>
      </c>
      <c r="AM132" s="389" t="str">
        <f t="shared" si="13"/>
        <v/>
      </c>
      <c r="AN132" s="388" t="str">
        <f t="shared" si="14"/>
        <v/>
      </c>
      <c r="AO132" s="389" t="str">
        <f t="shared" si="15"/>
        <v/>
      </c>
      <c r="AP132" s="424"/>
      <c r="AQ132" s="424"/>
      <c r="AR132" s="431" t="e">
        <f>VLOOKUP($B132,'acc names'!$C$2:$D$12102,2,FALSE)</f>
        <v>#N/A</v>
      </c>
      <c r="AS132" s="431" t="e">
        <f>VLOOKUP($AQ132,software!$A$1:$B$14605,2,FALSE)</f>
        <v>#N/A</v>
      </c>
      <c r="AT132" s="424"/>
      <c r="AV132" s="424"/>
    </row>
    <row r="133" spans="1:48" s="44" customFormat="1" ht="12.75" x14ac:dyDescent="0.2">
      <c r="A133" s="127"/>
      <c r="B133" s="42"/>
      <c r="C133" s="143"/>
      <c r="D133" s="143"/>
      <c r="E133" s="128"/>
      <c r="F133" s="42"/>
      <c r="G133" s="42"/>
      <c r="H133" s="42"/>
      <c r="I133" s="42"/>
      <c r="J133" s="42"/>
      <c r="K133" s="42"/>
      <c r="L133" s="140"/>
      <c r="M133" s="41"/>
      <c r="N133" s="41"/>
      <c r="O133" s="70"/>
      <c r="P133" s="137"/>
      <c r="Q133" s="71" t="e">
        <f>VLOOKUP(N133,'error categories'!$A$2:$D$54,4,FALSE)</f>
        <v>#N/A</v>
      </c>
      <c r="R133" s="72" t="e">
        <f>VLOOKUP(N133,'error categories'!$A$2:$D$54,3,FALSE)</f>
        <v>#N/A</v>
      </c>
      <c r="S133" s="375"/>
      <c r="T133" s="377"/>
      <c r="U133" s="378">
        <f t="shared" si="18"/>
        <v>0</v>
      </c>
      <c r="V133" s="390"/>
      <c r="W133" s="391"/>
      <c r="X133" s="380"/>
      <c r="Y133" s="395"/>
      <c r="Z133" s="397"/>
      <c r="AA133" s="398"/>
      <c r="AB133" s="399"/>
      <c r="AC133" s="400"/>
      <c r="AD133" s="382">
        <f t="shared" si="16"/>
        <v>0</v>
      </c>
      <c r="AE133" s="383">
        <f t="shared" si="17"/>
        <v>0</v>
      </c>
      <c r="AF133" s="379"/>
      <c r="AG133" s="381"/>
      <c r="AH133" s="379"/>
      <c r="AI133" s="381"/>
      <c r="AJ133" s="384" t="str">
        <f t="shared" si="19"/>
        <v/>
      </c>
      <c r="AK133" s="385" t="str">
        <f t="shared" ref="AK133:AK196" si="20">IF(OR(AJ133="",AJ133="VU"),"",ABS(AJ133))</f>
        <v/>
      </c>
      <c r="AL133" s="388" t="str">
        <f t="shared" ref="AL133:AL196" si="21">IF(OR(AJ133="VU",AJ133="",AJ133=0,AJ133&lt;0),"",AJ133)</f>
        <v/>
      </c>
      <c r="AM133" s="389" t="str">
        <f t="shared" ref="AM133:AM196" si="22">IF(OR(AJ133="VU",AJ133="",AJ133=0,AJ133&gt;0),"",AJ133)</f>
        <v/>
      </c>
      <c r="AN133" s="388" t="str">
        <f t="shared" ref="AN133:AN196" si="23">IF(AL133="","",1)</f>
        <v/>
      </c>
      <c r="AO133" s="389" t="str">
        <f t="shared" ref="AO133:AO196" si="24">IF(AM133="","",1)</f>
        <v/>
      </c>
      <c r="AP133" s="424"/>
      <c r="AQ133" s="424"/>
      <c r="AR133" s="431" t="e">
        <f>VLOOKUP($B133,'acc names'!$C$2:$D$12102,2,FALSE)</f>
        <v>#N/A</v>
      </c>
      <c r="AS133" s="431" t="e">
        <f>VLOOKUP($AQ133,software!$A$1:$B$14605,2,FALSE)</f>
        <v>#N/A</v>
      </c>
      <c r="AT133" s="424"/>
      <c r="AV133" s="424"/>
    </row>
    <row r="134" spans="1:48" s="44" customFormat="1" ht="12.75" x14ac:dyDescent="0.2">
      <c r="A134" s="127"/>
      <c r="B134" s="42"/>
      <c r="C134" s="143"/>
      <c r="D134" s="143"/>
      <c r="E134" s="128"/>
      <c r="F134" s="42"/>
      <c r="G134" s="42"/>
      <c r="H134" s="42"/>
      <c r="I134" s="42"/>
      <c r="J134" s="42"/>
      <c r="K134" s="42"/>
      <c r="L134" s="140"/>
      <c r="M134" s="41"/>
      <c r="N134" s="41"/>
      <c r="O134" s="70"/>
      <c r="P134" s="137"/>
      <c r="Q134" s="71" t="e">
        <f>VLOOKUP(N134,'error categories'!$A$2:$D$54,4,FALSE)</f>
        <v>#N/A</v>
      </c>
      <c r="R134" s="72" t="e">
        <f>VLOOKUP(N134,'error categories'!$A$2:$D$54,3,FALSE)</f>
        <v>#N/A</v>
      </c>
      <c r="S134" s="375"/>
      <c r="T134" s="377"/>
      <c r="U134" s="378">
        <f t="shared" si="18"/>
        <v>0</v>
      </c>
      <c r="V134" s="390"/>
      <c r="W134" s="391"/>
      <c r="X134" s="380"/>
      <c r="Y134" s="395"/>
      <c r="Z134" s="375"/>
      <c r="AA134" s="396"/>
      <c r="AB134" s="375"/>
      <c r="AC134" s="395"/>
      <c r="AD134" s="382">
        <f t="shared" ref="AD134:AD197" si="25">AB134*-900</f>
        <v>0</v>
      </c>
      <c r="AE134" s="383">
        <f t="shared" ref="AE134:AE197" si="26">AC134*-880</f>
        <v>0</v>
      </c>
      <c r="AF134" s="379"/>
      <c r="AG134" s="396"/>
      <c r="AH134" s="375"/>
      <c r="AI134" s="396"/>
      <c r="AJ134" s="384" t="str">
        <f t="shared" si="19"/>
        <v/>
      </c>
      <c r="AK134" s="385" t="str">
        <f t="shared" si="20"/>
        <v/>
      </c>
      <c r="AL134" s="388" t="str">
        <f t="shared" si="21"/>
        <v/>
      </c>
      <c r="AM134" s="389" t="str">
        <f t="shared" si="22"/>
        <v/>
      </c>
      <c r="AN134" s="388" t="str">
        <f t="shared" si="23"/>
        <v/>
      </c>
      <c r="AO134" s="389" t="str">
        <f t="shared" si="24"/>
        <v/>
      </c>
      <c r="AP134" s="424"/>
      <c r="AQ134" s="424"/>
      <c r="AR134" s="431" t="e">
        <f>VLOOKUP($B134,'acc names'!$C$2:$D$12102,2,FALSE)</f>
        <v>#N/A</v>
      </c>
      <c r="AS134" s="431" t="e">
        <f>VLOOKUP($AQ134,software!$A$1:$B$14605,2,FALSE)</f>
        <v>#N/A</v>
      </c>
      <c r="AT134" s="424"/>
      <c r="AV134" s="424"/>
    </row>
    <row r="135" spans="1:48" s="44" customFormat="1" ht="12.75" x14ac:dyDescent="0.2">
      <c r="A135" s="127"/>
      <c r="B135" s="42"/>
      <c r="C135" s="143"/>
      <c r="D135" s="143"/>
      <c r="E135" s="128"/>
      <c r="F135" s="42"/>
      <c r="G135" s="42"/>
      <c r="H135" s="42"/>
      <c r="I135" s="42"/>
      <c r="J135" s="42"/>
      <c r="K135" s="42"/>
      <c r="L135" s="140"/>
      <c r="M135" s="41"/>
      <c r="N135" s="41"/>
      <c r="O135" s="70"/>
      <c r="P135" s="137"/>
      <c r="Q135" s="71" t="e">
        <f>VLOOKUP(N135,'error categories'!$A$2:$D$54,4,FALSE)</f>
        <v>#N/A</v>
      </c>
      <c r="R135" s="72" t="e">
        <f>VLOOKUP(N135,'error categories'!$A$2:$D$54,3,FALSE)</f>
        <v>#N/A</v>
      </c>
      <c r="S135" s="375"/>
      <c r="T135" s="377"/>
      <c r="U135" s="378">
        <f t="shared" si="18"/>
        <v>0</v>
      </c>
      <c r="V135" s="390"/>
      <c r="W135" s="391"/>
      <c r="X135" s="380"/>
      <c r="Y135" s="395"/>
      <c r="Z135" s="375"/>
      <c r="AA135" s="396"/>
      <c r="AB135" s="375"/>
      <c r="AC135" s="395"/>
      <c r="AD135" s="382">
        <f t="shared" si="25"/>
        <v>0</v>
      </c>
      <c r="AE135" s="383">
        <f t="shared" si="26"/>
        <v>0</v>
      </c>
      <c r="AF135" s="379"/>
      <c r="AG135" s="396"/>
      <c r="AH135" s="375"/>
      <c r="AI135" s="396"/>
      <c r="AJ135" s="384" t="str">
        <f t="shared" si="19"/>
        <v/>
      </c>
      <c r="AK135" s="385" t="str">
        <f t="shared" si="20"/>
        <v/>
      </c>
      <c r="AL135" s="388" t="str">
        <f t="shared" si="21"/>
        <v/>
      </c>
      <c r="AM135" s="389" t="str">
        <f t="shared" si="22"/>
        <v/>
      </c>
      <c r="AN135" s="388" t="str">
        <f t="shared" si="23"/>
        <v/>
      </c>
      <c r="AO135" s="389" t="str">
        <f t="shared" si="24"/>
        <v/>
      </c>
      <c r="AP135" s="424"/>
      <c r="AQ135" s="424"/>
      <c r="AR135" s="431" t="e">
        <f>VLOOKUP($B135,'acc names'!$C$2:$D$12102,2,FALSE)</f>
        <v>#N/A</v>
      </c>
      <c r="AS135" s="431" t="e">
        <f>VLOOKUP($AQ135,software!$A$1:$B$14605,2,FALSE)</f>
        <v>#N/A</v>
      </c>
      <c r="AT135" s="424"/>
      <c r="AV135" s="424"/>
    </row>
    <row r="136" spans="1:48" s="44" customFormat="1" ht="12.75" x14ac:dyDescent="0.2">
      <c r="A136" s="127"/>
      <c r="B136" s="42"/>
      <c r="C136" s="143"/>
      <c r="D136" s="143"/>
      <c r="E136" s="128"/>
      <c r="F136" s="42"/>
      <c r="G136" s="42"/>
      <c r="H136" s="42"/>
      <c r="I136" s="42"/>
      <c r="J136" s="42"/>
      <c r="K136" s="42"/>
      <c r="L136" s="140"/>
      <c r="M136" s="41"/>
      <c r="N136" s="41"/>
      <c r="O136" s="70"/>
      <c r="P136" s="137"/>
      <c r="Q136" s="71" t="e">
        <f>VLOOKUP(N136,'error categories'!$A$2:$D$54,4,FALSE)</f>
        <v>#N/A</v>
      </c>
      <c r="R136" s="72" t="e">
        <f>VLOOKUP(N136,'error categories'!$A$2:$D$54,3,FALSE)</f>
        <v>#N/A</v>
      </c>
      <c r="S136" s="375"/>
      <c r="T136" s="377"/>
      <c r="U136" s="378">
        <f t="shared" si="18"/>
        <v>0</v>
      </c>
      <c r="V136" s="379"/>
      <c r="W136" s="380"/>
      <c r="X136" s="380"/>
      <c r="Y136" s="395"/>
      <c r="Z136" s="397"/>
      <c r="AA136" s="398"/>
      <c r="AB136" s="399"/>
      <c r="AC136" s="400"/>
      <c r="AD136" s="382">
        <f t="shared" si="25"/>
        <v>0</v>
      </c>
      <c r="AE136" s="383">
        <f t="shared" si="26"/>
        <v>0</v>
      </c>
      <c r="AF136" s="379"/>
      <c r="AG136" s="396"/>
      <c r="AH136" s="375"/>
      <c r="AI136" s="396"/>
      <c r="AJ136" s="384" t="str">
        <f t="shared" si="19"/>
        <v/>
      </c>
      <c r="AK136" s="385" t="str">
        <f t="shared" si="20"/>
        <v/>
      </c>
      <c r="AL136" s="388" t="str">
        <f t="shared" si="21"/>
        <v/>
      </c>
      <c r="AM136" s="389" t="str">
        <f t="shared" si="22"/>
        <v/>
      </c>
      <c r="AN136" s="388" t="str">
        <f t="shared" si="23"/>
        <v/>
      </c>
      <c r="AO136" s="389" t="str">
        <f t="shared" si="24"/>
        <v/>
      </c>
      <c r="AP136" s="424"/>
      <c r="AQ136" s="424"/>
      <c r="AR136" s="431" t="e">
        <f>VLOOKUP($B136,'acc names'!$C$2:$D$12102,2,FALSE)</f>
        <v>#N/A</v>
      </c>
      <c r="AS136" s="431" t="e">
        <f>VLOOKUP($AQ136,software!$A$1:$B$14605,2,FALSE)</f>
        <v>#N/A</v>
      </c>
      <c r="AT136" s="424"/>
      <c r="AV136" s="424"/>
    </row>
    <row r="137" spans="1:48" s="44" customFormat="1" ht="12.75" x14ac:dyDescent="0.2">
      <c r="A137" s="127"/>
      <c r="B137" s="42"/>
      <c r="C137" s="143"/>
      <c r="D137" s="143"/>
      <c r="E137" s="128"/>
      <c r="F137" s="42"/>
      <c r="G137" s="42"/>
      <c r="H137" s="42"/>
      <c r="I137" s="42"/>
      <c r="J137" s="42"/>
      <c r="K137" s="42"/>
      <c r="L137" s="140"/>
      <c r="M137" s="41"/>
      <c r="N137" s="41"/>
      <c r="O137" s="70"/>
      <c r="P137" s="137"/>
      <c r="Q137" s="71" t="e">
        <f>VLOOKUP(N137,'error categories'!$A$2:$D$54,4,FALSE)</f>
        <v>#N/A</v>
      </c>
      <c r="R137" s="72" t="e">
        <f>VLOOKUP(N137,'error categories'!$A$2:$D$54,3,FALSE)</f>
        <v>#N/A</v>
      </c>
      <c r="S137" s="375"/>
      <c r="T137" s="377"/>
      <c r="U137" s="378">
        <f t="shared" si="18"/>
        <v>0</v>
      </c>
      <c r="V137" s="379"/>
      <c r="W137" s="380"/>
      <c r="X137" s="380"/>
      <c r="Y137" s="395"/>
      <c r="Z137" s="397"/>
      <c r="AA137" s="398"/>
      <c r="AB137" s="399"/>
      <c r="AC137" s="400"/>
      <c r="AD137" s="382">
        <f t="shared" si="25"/>
        <v>0</v>
      </c>
      <c r="AE137" s="383">
        <f t="shared" si="26"/>
        <v>0</v>
      </c>
      <c r="AF137" s="379"/>
      <c r="AG137" s="396"/>
      <c r="AH137" s="375"/>
      <c r="AI137" s="396"/>
      <c r="AJ137" s="384" t="str">
        <f t="shared" si="19"/>
        <v/>
      </c>
      <c r="AK137" s="385" t="str">
        <f t="shared" si="20"/>
        <v/>
      </c>
      <c r="AL137" s="388" t="str">
        <f t="shared" si="21"/>
        <v/>
      </c>
      <c r="AM137" s="389" t="str">
        <f t="shared" si="22"/>
        <v/>
      </c>
      <c r="AN137" s="388" t="str">
        <f t="shared" si="23"/>
        <v/>
      </c>
      <c r="AO137" s="389" t="str">
        <f t="shared" si="24"/>
        <v/>
      </c>
      <c r="AP137" s="424"/>
      <c r="AQ137" s="424"/>
      <c r="AR137" s="431" t="e">
        <f>VLOOKUP($B137,'acc names'!$C$2:$D$12102,2,FALSE)</f>
        <v>#N/A</v>
      </c>
      <c r="AS137" s="431" t="e">
        <f>VLOOKUP($AQ137,software!$A$1:$B$14605,2,FALSE)</f>
        <v>#N/A</v>
      </c>
      <c r="AT137" s="424"/>
      <c r="AV137" s="424"/>
    </row>
    <row r="138" spans="1:48" s="44" customFormat="1" ht="12.75" x14ac:dyDescent="0.2">
      <c r="A138" s="127"/>
      <c r="B138" s="42"/>
      <c r="C138" s="143"/>
      <c r="D138" s="143"/>
      <c r="E138" s="128"/>
      <c r="F138" s="42"/>
      <c r="G138" s="42"/>
      <c r="H138" s="42"/>
      <c r="I138" s="42"/>
      <c r="J138" s="42"/>
      <c r="K138" s="42"/>
      <c r="L138" s="140"/>
      <c r="M138" s="41"/>
      <c r="N138" s="41"/>
      <c r="O138" s="70"/>
      <c r="P138" s="137"/>
      <c r="Q138" s="71" t="e">
        <f>VLOOKUP(N138,'error categories'!$A$2:$D$54,4,FALSE)</f>
        <v>#N/A</v>
      </c>
      <c r="R138" s="72" t="e">
        <f>VLOOKUP(N138,'error categories'!$A$2:$D$54,3,FALSE)</f>
        <v>#N/A</v>
      </c>
      <c r="S138" s="375"/>
      <c r="T138" s="377"/>
      <c r="U138" s="378">
        <f t="shared" si="18"/>
        <v>0</v>
      </c>
      <c r="V138" s="390"/>
      <c r="W138" s="391"/>
      <c r="X138" s="380"/>
      <c r="Y138" s="395"/>
      <c r="Z138" s="397"/>
      <c r="AA138" s="398"/>
      <c r="AB138" s="399"/>
      <c r="AC138" s="400"/>
      <c r="AD138" s="382">
        <f t="shared" si="25"/>
        <v>0</v>
      </c>
      <c r="AE138" s="383">
        <f t="shared" si="26"/>
        <v>0</v>
      </c>
      <c r="AF138" s="379"/>
      <c r="AG138" s="396"/>
      <c r="AH138" s="375"/>
      <c r="AI138" s="396"/>
      <c r="AJ138" s="384" t="str">
        <f t="shared" si="19"/>
        <v/>
      </c>
      <c r="AK138" s="385" t="str">
        <f t="shared" si="20"/>
        <v/>
      </c>
      <c r="AL138" s="388" t="str">
        <f t="shared" si="21"/>
        <v/>
      </c>
      <c r="AM138" s="389" t="str">
        <f t="shared" si="22"/>
        <v/>
      </c>
      <c r="AN138" s="388" t="str">
        <f t="shared" si="23"/>
        <v/>
      </c>
      <c r="AO138" s="389" t="str">
        <f t="shared" si="24"/>
        <v/>
      </c>
      <c r="AP138" s="424"/>
      <c r="AQ138" s="424"/>
      <c r="AR138" s="431" t="e">
        <f>VLOOKUP($B138,'acc names'!$C$2:$D$12102,2,FALSE)</f>
        <v>#N/A</v>
      </c>
      <c r="AS138" s="431" t="e">
        <f>VLOOKUP($AQ138,software!$A$1:$B$14605,2,FALSE)</f>
        <v>#N/A</v>
      </c>
      <c r="AT138" s="424"/>
      <c r="AV138" s="424"/>
    </row>
    <row r="139" spans="1:48" s="44" customFormat="1" ht="12.75" x14ac:dyDescent="0.2">
      <c r="A139" s="127"/>
      <c r="B139" s="42"/>
      <c r="C139" s="143"/>
      <c r="D139" s="143"/>
      <c r="E139" s="128"/>
      <c r="F139" s="42"/>
      <c r="G139" s="42"/>
      <c r="H139" s="42"/>
      <c r="I139" s="42"/>
      <c r="J139" s="42"/>
      <c r="K139" s="42"/>
      <c r="L139" s="140"/>
      <c r="M139" s="41"/>
      <c r="N139" s="41"/>
      <c r="O139" s="70"/>
      <c r="P139" s="137"/>
      <c r="Q139" s="71" t="e">
        <f>VLOOKUP(N139,'error categories'!$A$2:$D$54,4,FALSE)</f>
        <v>#N/A</v>
      </c>
      <c r="R139" s="72" t="e">
        <f>VLOOKUP(N139,'error categories'!$A$2:$D$54,3,FALSE)</f>
        <v>#N/A</v>
      </c>
      <c r="S139" s="375"/>
      <c r="T139" s="377"/>
      <c r="U139" s="378">
        <f t="shared" si="18"/>
        <v>0</v>
      </c>
      <c r="V139" s="390"/>
      <c r="W139" s="391"/>
      <c r="X139" s="380"/>
      <c r="Y139" s="395"/>
      <c r="Z139" s="397"/>
      <c r="AA139" s="398"/>
      <c r="AB139" s="399"/>
      <c r="AC139" s="400"/>
      <c r="AD139" s="382">
        <f t="shared" si="25"/>
        <v>0</v>
      </c>
      <c r="AE139" s="383">
        <f t="shared" si="26"/>
        <v>0</v>
      </c>
      <c r="AF139" s="379"/>
      <c r="AG139" s="396"/>
      <c r="AH139" s="375"/>
      <c r="AI139" s="396"/>
      <c r="AJ139" s="384" t="str">
        <f t="shared" si="19"/>
        <v/>
      </c>
      <c r="AK139" s="385" t="str">
        <f t="shared" si="20"/>
        <v/>
      </c>
      <c r="AL139" s="388" t="str">
        <f t="shared" si="21"/>
        <v/>
      </c>
      <c r="AM139" s="389" t="str">
        <f t="shared" si="22"/>
        <v/>
      </c>
      <c r="AN139" s="388" t="str">
        <f t="shared" si="23"/>
        <v/>
      </c>
      <c r="AO139" s="389" t="str">
        <f t="shared" si="24"/>
        <v/>
      </c>
      <c r="AP139" s="424"/>
      <c r="AQ139" s="424"/>
      <c r="AR139" s="431" t="e">
        <f>VLOOKUP($B139,'acc names'!$C$2:$D$12102,2,FALSE)</f>
        <v>#N/A</v>
      </c>
      <c r="AS139" s="431" t="e">
        <f>VLOOKUP($AQ139,software!$A$1:$B$14605,2,FALSE)</f>
        <v>#N/A</v>
      </c>
      <c r="AT139" s="424"/>
      <c r="AV139" s="424"/>
    </row>
    <row r="140" spans="1:48" s="44" customFormat="1" ht="12.75" x14ac:dyDescent="0.2">
      <c r="A140" s="127"/>
      <c r="B140" s="42"/>
      <c r="C140" s="143"/>
      <c r="D140" s="143"/>
      <c r="E140" s="128"/>
      <c r="F140" s="42"/>
      <c r="G140" s="42"/>
      <c r="H140" s="42"/>
      <c r="I140" s="42"/>
      <c r="J140" s="42"/>
      <c r="K140" s="42"/>
      <c r="L140" s="140"/>
      <c r="M140" s="41"/>
      <c r="N140" s="41"/>
      <c r="O140" s="70"/>
      <c r="P140" s="137"/>
      <c r="Q140" s="71" t="e">
        <f>VLOOKUP(N140,'error categories'!$A$2:$D$54,4,FALSE)</f>
        <v>#N/A</v>
      </c>
      <c r="R140" s="72" t="e">
        <f>VLOOKUP(N140,'error categories'!$A$2:$D$54,3,FALSE)</f>
        <v>#N/A</v>
      </c>
      <c r="S140" s="375"/>
      <c r="T140" s="377"/>
      <c r="U140" s="378">
        <f t="shared" si="18"/>
        <v>0</v>
      </c>
      <c r="V140" s="390"/>
      <c r="W140" s="391"/>
      <c r="X140" s="380"/>
      <c r="Y140" s="395"/>
      <c r="Z140" s="397"/>
      <c r="AA140" s="398"/>
      <c r="AB140" s="399"/>
      <c r="AC140" s="400"/>
      <c r="AD140" s="382">
        <f t="shared" si="25"/>
        <v>0</v>
      </c>
      <c r="AE140" s="383">
        <f t="shared" si="26"/>
        <v>0</v>
      </c>
      <c r="AF140" s="379"/>
      <c r="AG140" s="396"/>
      <c r="AH140" s="375"/>
      <c r="AI140" s="396"/>
      <c r="AJ140" s="384" t="str">
        <f t="shared" si="19"/>
        <v/>
      </c>
      <c r="AK140" s="385" t="str">
        <f t="shared" si="20"/>
        <v/>
      </c>
      <c r="AL140" s="388" t="str">
        <f t="shared" si="21"/>
        <v/>
      </c>
      <c r="AM140" s="389" t="str">
        <f t="shared" si="22"/>
        <v/>
      </c>
      <c r="AN140" s="388" t="str">
        <f t="shared" si="23"/>
        <v/>
      </c>
      <c r="AO140" s="389" t="str">
        <f t="shared" si="24"/>
        <v/>
      </c>
      <c r="AP140" s="424"/>
      <c r="AQ140" s="424"/>
      <c r="AR140" s="431" t="e">
        <f>VLOOKUP($B140,'acc names'!$C$2:$D$12102,2,FALSE)</f>
        <v>#N/A</v>
      </c>
      <c r="AS140" s="431" t="e">
        <f>VLOOKUP($AQ140,software!$A$1:$B$14605,2,FALSE)</f>
        <v>#N/A</v>
      </c>
      <c r="AT140" s="424"/>
      <c r="AV140" s="424"/>
    </row>
    <row r="141" spans="1:48" s="44" customFormat="1" ht="12.75" x14ac:dyDescent="0.2">
      <c r="A141" s="127"/>
      <c r="B141" s="42"/>
      <c r="C141" s="143"/>
      <c r="D141" s="143"/>
      <c r="E141" s="128"/>
      <c r="F141" s="42"/>
      <c r="G141" s="42"/>
      <c r="H141" s="42"/>
      <c r="I141" s="42"/>
      <c r="J141" s="42"/>
      <c r="K141" s="42"/>
      <c r="L141" s="140"/>
      <c r="M141" s="41"/>
      <c r="N141" s="41"/>
      <c r="O141" s="70"/>
      <c r="P141" s="137"/>
      <c r="Q141" s="71" t="e">
        <f>VLOOKUP(N141,'error categories'!$A$2:$D$54,4,FALSE)</f>
        <v>#N/A</v>
      </c>
      <c r="R141" s="72" t="e">
        <f>VLOOKUP(N141,'error categories'!$A$2:$D$54,3,FALSE)</f>
        <v>#N/A</v>
      </c>
      <c r="S141" s="375"/>
      <c r="T141" s="377"/>
      <c r="U141" s="378">
        <f t="shared" si="18"/>
        <v>0</v>
      </c>
      <c r="V141" s="390"/>
      <c r="W141" s="391"/>
      <c r="X141" s="380"/>
      <c r="Y141" s="395"/>
      <c r="Z141" s="397"/>
      <c r="AA141" s="398"/>
      <c r="AB141" s="399"/>
      <c r="AC141" s="400"/>
      <c r="AD141" s="382">
        <f t="shared" si="25"/>
        <v>0</v>
      </c>
      <c r="AE141" s="383">
        <f t="shared" si="26"/>
        <v>0</v>
      </c>
      <c r="AF141" s="379"/>
      <c r="AG141" s="396"/>
      <c r="AH141" s="375"/>
      <c r="AI141" s="396"/>
      <c r="AJ141" s="384" t="str">
        <f t="shared" si="19"/>
        <v/>
      </c>
      <c r="AK141" s="385" t="str">
        <f t="shared" si="20"/>
        <v/>
      </c>
      <c r="AL141" s="388" t="str">
        <f t="shared" si="21"/>
        <v/>
      </c>
      <c r="AM141" s="389" t="str">
        <f t="shared" si="22"/>
        <v/>
      </c>
      <c r="AN141" s="388" t="str">
        <f t="shared" si="23"/>
        <v/>
      </c>
      <c r="AO141" s="389" t="str">
        <f t="shared" si="24"/>
        <v/>
      </c>
      <c r="AP141" s="424"/>
      <c r="AQ141" s="424"/>
      <c r="AR141" s="431" t="e">
        <f>VLOOKUP($B141,'acc names'!$C$2:$D$12102,2,FALSE)</f>
        <v>#N/A</v>
      </c>
      <c r="AS141" s="431" t="e">
        <f>VLOOKUP($AQ141,software!$A$1:$B$14605,2,FALSE)</f>
        <v>#N/A</v>
      </c>
      <c r="AT141" s="424"/>
      <c r="AV141" s="424"/>
    </row>
    <row r="142" spans="1:48" s="44" customFormat="1" ht="12.75" x14ac:dyDescent="0.2">
      <c r="A142" s="127"/>
      <c r="B142" s="42"/>
      <c r="C142" s="143"/>
      <c r="D142" s="143"/>
      <c r="E142" s="128"/>
      <c r="F142" s="42"/>
      <c r="G142" s="42"/>
      <c r="H142" s="42"/>
      <c r="I142" s="42"/>
      <c r="J142" s="42"/>
      <c r="K142" s="129"/>
      <c r="L142" s="140"/>
      <c r="M142" s="41"/>
      <c r="N142" s="41"/>
      <c r="O142" s="70"/>
      <c r="P142" s="137"/>
      <c r="Q142" s="71" t="e">
        <f>VLOOKUP(N142,'error categories'!$A$2:$D$54,4,FALSE)</f>
        <v>#N/A</v>
      </c>
      <c r="R142" s="72" t="e">
        <f>VLOOKUP(N142,'error categories'!$A$2:$D$54,3,FALSE)</f>
        <v>#N/A</v>
      </c>
      <c r="S142" s="375"/>
      <c r="T142" s="377"/>
      <c r="U142" s="378">
        <f t="shared" si="18"/>
        <v>0</v>
      </c>
      <c r="V142" s="379"/>
      <c r="W142" s="380"/>
      <c r="X142" s="380"/>
      <c r="Y142" s="395"/>
      <c r="Z142" s="397"/>
      <c r="AA142" s="398"/>
      <c r="AB142" s="399"/>
      <c r="AC142" s="400"/>
      <c r="AD142" s="382">
        <f t="shared" si="25"/>
        <v>0</v>
      </c>
      <c r="AE142" s="383">
        <f t="shared" si="26"/>
        <v>0</v>
      </c>
      <c r="AF142" s="379"/>
      <c r="AG142" s="396"/>
      <c r="AH142" s="375"/>
      <c r="AI142" s="396"/>
      <c r="AJ142" s="384" t="str">
        <f t="shared" si="19"/>
        <v/>
      </c>
      <c r="AK142" s="385" t="str">
        <f t="shared" si="20"/>
        <v/>
      </c>
      <c r="AL142" s="388" t="str">
        <f t="shared" si="21"/>
        <v/>
      </c>
      <c r="AM142" s="389" t="str">
        <f t="shared" si="22"/>
        <v/>
      </c>
      <c r="AN142" s="388" t="str">
        <f t="shared" si="23"/>
        <v/>
      </c>
      <c r="AO142" s="389" t="str">
        <f t="shared" si="24"/>
        <v/>
      </c>
      <c r="AP142" s="424"/>
      <c r="AQ142" s="424"/>
      <c r="AR142" s="431" t="e">
        <f>VLOOKUP($B142,'acc names'!$C$2:$D$12102,2,FALSE)</f>
        <v>#N/A</v>
      </c>
      <c r="AS142" s="431" t="e">
        <f>VLOOKUP($AQ142,software!$A$1:$B$14605,2,FALSE)</f>
        <v>#N/A</v>
      </c>
      <c r="AT142" s="424"/>
      <c r="AV142" s="424"/>
    </row>
    <row r="143" spans="1:48" s="44" customFormat="1" ht="12.75" x14ac:dyDescent="0.2">
      <c r="A143" s="127"/>
      <c r="B143" s="42"/>
      <c r="C143" s="143"/>
      <c r="D143" s="143"/>
      <c r="E143" s="128"/>
      <c r="F143" s="42"/>
      <c r="G143" s="42"/>
      <c r="H143" s="42"/>
      <c r="I143" s="42"/>
      <c r="J143" s="42"/>
      <c r="K143" s="42"/>
      <c r="L143" s="140"/>
      <c r="M143" s="41"/>
      <c r="N143" s="41"/>
      <c r="O143" s="70"/>
      <c r="P143" s="137"/>
      <c r="Q143" s="71" t="e">
        <f>VLOOKUP(N143,'error categories'!$A$2:$D$54,4,FALSE)</f>
        <v>#N/A</v>
      </c>
      <c r="R143" s="72" t="e">
        <f>VLOOKUP(N143,'error categories'!$A$2:$D$54,3,FALSE)</f>
        <v>#N/A</v>
      </c>
      <c r="S143" s="375"/>
      <c r="T143" s="377"/>
      <c r="U143" s="378">
        <f t="shared" si="18"/>
        <v>0</v>
      </c>
      <c r="V143" s="390"/>
      <c r="W143" s="391"/>
      <c r="X143" s="380"/>
      <c r="Y143" s="395"/>
      <c r="Z143" s="375"/>
      <c r="AA143" s="396"/>
      <c r="AB143" s="375"/>
      <c r="AC143" s="395"/>
      <c r="AD143" s="382">
        <f t="shared" si="25"/>
        <v>0</v>
      </c>
      <c r="AE143" s="383">
        <f t="shared" si="26"/>
        <v>0</v>
      </c>
      <c r="AF143" s="379"/>
      <c r="AG143" s="396"/>
      <c r="AH143" s="375"/>
      <c r="AI143" s="396"/>
      <c r="AJ143" s="384" t="str">
        <f t="shared" si="19"/>
        <v/>
      </c>
      <c r="AK143" s="385" t="str">
        <f t="shared" si="20"/>
        <v/>
      </c>
      <c r="AL143" s="388" t="str">
        <f t="shared" si="21"/>
        <v/>
      </c>
      <c r="AM143" s="389" t="str">
        <f t="shared" si="22"/>
        <v/>
      </c>
      <c r="AN143" s="388" t="str">
        <f t="shared" si="23"/>
        <v/>
      </c>
      <c r="AO143" s="389" t="str">
        <f t="shared" si="24"/>
        <v/>
      </c>
      <c r="AP143" s="424"/>
      <c r="AQ143" s="424"/>
      <c r="AR143" s="431" t="e">
        <f>VLOOKUP($B143,'acc names'!$C$2:$D$12102,2,FALSE)</f>
        <v>#N/A</v>
      </c>
      <c r="AS143" s="431" t="e">
        <f>VLOOKUP($AQ143,software!$A$1:$B$14605,2,FALSE)</f>
        <v>#N/A</v>
      </c>
      <c r="AT143" s="424"/>
      <c r="AV143" s="424"/>
    </row>
    <row r="144" spans="1:48" s="44" customFormat="1" ht="12.75" x14ac:dyDescent="0.2">
      <c r="A144" s="127"/>
      <c r="B144" s="42"/>
      <c r="C144" s="143"/>
      <c r="D144" s="143"/>
      <c r="E144" s="128"/>
      <c r="F144" s="42"/>
      <c r="G144" s="42"/>
      <c r="H144" s="42"/>
      <c r="I144" s="42"/>
      <c r="J144" s="42"/>
      <c r="K144" s="42"/>
      <c r="L144" s="140"/>
      <c r="M144" s="41"/>
      <c r="N144" s="41"/>
      <c r="O144" s="70"/>
      <c r="P144" s="137"/>
      <c r="Q144" s="71" t="e">
        <f>VLOOKUP(N144,'error categories'!$A$2:$D$54,4,FALSE)</f>
        <v>#N/A</v>
      </c>
      <c r="R144" s="72" t="e">
        <f>VLOOKUP(N144,'error categories'!$A$2:$D$54,3,FALSE)</f>
        <v>#N/A</v>
      </c>
      <c r="S144" s="375"/>
      <c r="T144" s="377"/>
      <c r="U144" s="378">
        <f t="shared" si="18"/>
        <v>0</v>
      </c>
      <c r="V144" s="390"/>
      <c r="W144" s="391"/>
      <c r="X144" s="380"/>
      <c r="Y144" s="395"/>
      <c r="Z144" s="397"/>
      <c r="AA144" s="398"/>
      <c r="AB144" s="399"/>
      <c r="AC144" s="400"/>
      <c r="AD144" s="382">
        <f t="shared" si="25"/>
        <v>0</v>
      </c>
      <c r="AE144" s="383">
        <f t="shared" si="26"/>
        <v>0</v>
      </c>
      <c r="AF144" s="379"/>
      <c r="AG144" s="396"/>
      <c r="AH144" s="375"/>
      <c r="AI144" s="396"/>
      <c r="AJ144" s="384" t="str">
        <f t="shared" si="19"/>
        <v/>
      </c>
      <c r="AK144" s="385" t="str">
        <f t="shared" si="20"/>
        <v/>
      </c>
      <c r="AL144" s="388" t="str">
        <f t="shared" si="21"/>
        <v/>
      </c>
      <c r="AM144" s="389" t="str">
        <f t="shared" si="22"/>
        <v/>
      </c>
      <c r="AN144" s="388" t="str">
        <f t="shared" si="23"/>
        <v/>
      </c>
      <c r="AO144" s="389" t="str">
        <f t="shared" si="24"/>
        <v/>
      </c>
      <c r="AP144" s="424"/>
      <c r="AQ144" s="424"/>
      <c r="AR144" s="431" t="e">
        <f>VLOOKUP($B144,'acc names'!$C$2:$D$12102,2,FALSE)</f>
        <v>#N/A</v>
      </c>
      <c r="AS144" s="431" t="e">
        <f>VLOOKUP($AQ144,software!$A$1:$B$14605,2,FALSE)</f>
        <v>#N/A</v>
      </c>
      <c r="AT144" s="424"/>
      <c r="AV144" s="424"/>
    </row>
    <row r="145" spans="1:48" s="44" customFormat="1" ht="12.75" x14ac:dyDescent="0.2">
      <c r="A145" s="127"/>
      <c r="B145" s="42"/>
      <c r="C145" s="143"/>
      <c r="D145" s="143"/>
      <c r="E145" s="128"/>
      <c r="F145" s="42"/>
      <c r="G145" s="42"/>
      <c r="H145" s="42"/>
      <c r="I145" s="42"/>
      <c r="J145" s="42"/>
      <c r="K145" s="42"/>
      <c r="L145" s="140"/>
      <c r="M145" s="41"/>
      <c r="N145" s="41"/>
      <c r="O145" s="70"/>
      <c r="P145" s="137"/>
      <c r="Q145" s="71" t="e">
        <f>VLOOKUP(N145,'error categories'!$A$2:$D$54,4,FALSE)</f>
        <v>#N/A</v>
      </c>
      <c r="R145" s="72" t="e">
        <f>VLOOKUP(N145,'error categories'!$A$2:$D$54,3,FALSE)</f>
        <v>#N/A</v>
      </c>
      <c r="S145" s="375"/>
      <c r="T145" s="377"/>
      <c r="U145" s="378">
        <f t="shared" si="18"/>
        <v>0</v>
      </c>
      <c r="V145" s="379"/>
      <c r="W145" s="380"/>
      <c r="X145" s="380"/>
      <c r="Y145" s="395"/>
      <c r="Z145" s="397"/>
      <c r="AA145" s="398"/>
      <c r="AB145" s="399"/>
      <c r="AC145" s="400"/>
      <c r="AD145" s="382">
        <f t="shared" si="25"/>
        <v>0</v>
      </c>
      <c r="AE145" s="383">
        <f t="shared" si="26"/>
        <v>0</v>
      </c>
      <c r="AF145" s="379"/>
      <c r="AG145" s="396"/>
      <c r="AH145" s="375"/>
      <c r="AI145" s="396"/>
      <c r="AJ145" s="384" t="str">
        <f t="shared" si="19"/>
        <v/>
      </c>
      <c r="AK145" s="385" t="str">
        <f t="shared" si="20"/>
        <v/>
      </c>
      <c r="AL145" s="388" t="str">
        <f t="shared" si="21"/>
        <v/>
      </c>
      <c r="AM145" s="389" t="str">
        <f t="shared" si="22"/>
        <v/>
      </c>
      <c r="AN145" s="388" t="str">
        <f t="shared" si="23"/>
        <v/>
      </c>
      <c r="AO145" s="389" t="str">
        <f t="shared" si="24"/>
        <v/>
      </c>
      <c r="AP145" s="424"/>
      <c r="AQ145" s="424"/>
      <c r="AR145" s="431" t="e">
        <f>VLOOKUP($B145,'acc names'!$C$2:$D$12102,2,FALSE)</f>
        <v>#N/A</v>
      </c>
      <c r="AS145" s="431" t="e">
        <f>VLOOKUP($AQ145,software!$A$1:$B$14605,2,FALSE)</f>
        <v>#N/A</v>
      </c>
      <c r="AT145" s="424"/>
      <c r="AV145" s="424"/>
    </row>
    <row r="146" spans="1:48" s="44" customFormat="1" ht="12.75" x14ac:dyDescent="0.2">
      <c r="A146" s="127"/>
      <c r="B146" s="42"/>
      <c r="C146" s="143"/>
      <c r="D146" s="143"/>
      <c r="E146" s="128"/>
      <c r="F146" s="42"/>
      <c r="G146" s="42"/>
      <c r="H146" s="42"/>
      <c r="I146" s="42"/>
      <c r="J146" s="42"/>
      <c r="K146" s="42"/>
      <c r="L146" s="140"/>
      <c r="M146" s="41"/>
      <c r="N146" s="41"/>
      <c r="O146" s="70"/>
      <c r="P146" s="137"/>
      <c r="Q146" s="71" t="e">
        <f>VLOOKUP(N146,'error categories'!$A$2:$D$54,4,FALSE)</f>
        <v>#N/A</v>
      </c>
      <c r="R146" s="72" t="e">
        <f>VLOOKUP(N146,'error categories'!$A$2:$D$54,3,FALSE)</f>
        <v>#N/A</v>
      </c>
      <c r="S146" s="375"/>
      <c r="T146" s="377"/>
      <c r="U146" s="378">
        <f t="shared" si="18"/>
        <v>0</v>
      </c>
      <c r="V146" s="379"/>
      <c r="W146" s="380"/>
      <c r="X146" s="380"/>
      <c r="Y146" s="395"/>
      <c r="Z146" s="375"/>
      <c r="AA146" s="396"/>
      <c r="AB146" s="375"/>
      <c r="AC146" s="395"/>
      <c r="AD146" s="382">
        <f t="shared" si="25"/>
        <v>0</v>
      </c>
      <c r="AE146" s="383">
        <f t="shared" si="26"/>
        <v>0</v>
      </c>
      <c r="AF146" s="379"/>
      <c r="AG146" s="396"/>
      <c r="AH146" s="375"/>
      <c r="AI146" s="396"/>
      <c r="AJ146" s="384" t="str">
        <f t="shared" si="19"/>
        <v/>
      </c>
      <c r="AK146" s="385" t="str">
        <f t="shared" si="20"/>
        <v/>
      </c>
      <c r="AL146" s="388" t="str">
        <f t="shared" si="21"/>
        <v/>
      </c>
      <c r="AM146" s="389" t="str">
        <f t="shared" si="22"/>
        <v/>
      </c>
      <c r="AN146" s="388" t="str">
        <f t="shared" si="23"/>
        <v/>
      </c>
      <c r="AO146" s="389" t="str">
        <f t="shared" si="24"/>
        <v/>
      </c>
      <c r="AP146" s="424"/>
      <c r="AQ146" s="424"/>
      <c r="AR146" s="431" t="e">
        <f>VLOOKUP($B146,'acc names'!$C$2:$D$12102,2,FALSE)</f>
        <v>#N/A</v>
      </c>
      <c r="AS146" s="431" t="e">
        <f>VLOOKUP($AQ146,software!$A$1:$B$14605,2,FALSE)</f>
        <v>#N/A</v>
      </c>
      <c r="AT146" s="424"/>
      <c r="AV146" s="424"/>
    </row>
    <row r="147" spans="1:48" s="44" customFormat="1" ht="12.75" x14ac:dyDescent="0.2">
      <c r="A147" s="127"/>
      <c r="B147" s="42"/>
      <c r="C147" s="143"/>
      <c r="D147" s="143"/>
      <c r="E147" s="128"/>
      <c r="F147" s="42"/>
      <c r="G147" s="42"/>
      <c r="H147" s="42"/>
      <c r="I147" s="42"/>
      <c r="J147" s="42"/>
      <c r="K147" s="42"/>
      <c r="L147" s="140"/>
      <c r="M147" s="41"/>
      <c r="N147" s="41"/>
      <c r="O147" s="70"/>
      <c r="P147" s="137"/>
      <c r="Q147" s="71" t="e">
        <f>VLOOKUP(N147,'error categories'!$A$2:$D$54,4,FALSE)</f>
        <v>#N/A</v>
      </c>
      <c r="R147" s="72" t="e">
        <f>VLOOKUP(N147,'error categories'!$A$2:$D$54,3,FALSE)</f>
        <v>#N/A</v>
      </c>
      <c r="S147" s="375"/>
      <c r="T147" s="377"/>
      <c r="U147" s="378">
        <f t="shared" si="18"/>
        <v>0</v>
      </c>
      <c r="V147" s="379"/>
      <c r="W147" s="380"/>
      <c r="X147" s="380"/>
      <c r="Y147" s="395"/>
      <c r="Z147" s="375"/>
      <c r="AA147" s="396"/>
      <c r="AB147" s="375"/>
      <c r="AC147" s="395"/>
      <c r="AD147" s="382">
        <f t="shared" si="25"/>
        <v>0</v>
      </c>
      <c r="AE147" s="383">
        <f t="shared" si="26"/>
        <v>0</v>
      </c>
      <c r="AF147" s="379"/>
      <c r="AG147" s="396"/>
      <c r="AH147" s="375"/>
      <c r="AI147" s="396"/>
      <c r="AJ147" s="384" t="str">
        <f t="shared" si="19"/>
        <v/>
      </c>
      <c r="AK147" s="385" t="str">
        <f t="shared" si="20"/>
        <v/>
      </c>
      <c r="AL147" s="388" t="str">
        <f t="shared" si="21"/>
        <v/>
      </c>
      <c r="AM147" s="389" t="str">
        <f t="shared" si="22"/>
        <v/>
      </c>
      <c r="AN147" s="388" t="str">
        <f t="shared" si="23"/>
        <v/>
      </c>
      <c r="AO147" s="389" t="str">
        <f t="shared" si="24"/>
        <v/>
      </c>
      <c r="AP147" s="424"/>
      <c r="AQ147" s="424"/>
      <c r="AR147" s="431" t="e">
        <f>VLOOKUP($B147,'acc names'!$C$2:$D$12102,2,FALSE)</f>
        <v>#N/A</v>
      </c>
      <c r="AS147" s="431" t="e">
        <f>VLOOKUP($AQ147,software!$A$1:$B$14605,2,FALSE)</f>
        <v>#N/A</v>
      </c>
      <c r="AT147" s="424"/>
      <c r="AV147" s="424"/>
    </row>
    <row r="148" spans="1:48" s="44" customFormat="1" ht="12.75" x14ac:dyDescent="0.2">
      <c r="A148" s="127"/>
      <c r="B148" s="42"/>
      <c r="C148" s="143"/>
      <c r="D148" s="143"/>
      <c r="E148" s="128"/>
      <c r="F148" s="42"/>
      <c r="G148" s="42"/>
      <c r="H148" s="42"/>
      <c r="I148" s="42"/>
      <c r="J148" s="42"/>
      <c r="K148" s="42"/>
      <c r="L148" s="140"/>
      <c r="M148" s="41"/>
      <c r="N148" s="41"/>
      <c r="O148" s="70"/>
      <c r="P148" s="137"/>
      <c r="Q148" s="71" t="e">
        <f>VLOOKUP(N148,'error categories'!$A$2:$D$54,4,FALSE)</f>
        <v>#N/A</v>
      </c>
      <c r="R148" s="72" t="e">
        <f>VLOOKUP(N148,'error categories'!$A$2:$D$54,3,FALSE)</f>
        <v>#N/A</v>
      </c>
      <c r="S148" s="375"/>
      <c r="T148" s="377"/>
      <c r="U148" s="378">
        <f t="shared" si="18"/>
        <v>0</v>
      </c>
      <c r="V148" s="390"/>
      <c r="W148" s="391"/>
      <c r="X148" s="380"/>
      <c r="Y148" s="395"/>
      <c r="Z148" s="397"/>
      <c r="AA148" s="398"/>
      <c r="AB148" s="399"/>
      <c r="AC148" s="400"/>
      <c r="AD148" s="382">
        <f t="shared" si="25"/>
        <v>0</v>
      </c>
      <c r="AE148" s="383">
        <f t="shared" si="26"/>
        <v>0</v>
      </c>
      <c r="AF148" s="379"/>
      <c r="AG148" s="396"/>
      <c r="AH148" s="375"/>
      <c r="AI148" s="396"/>
      <c r="AJ148" s="384" t="str">
        <f t="shared" si="19"/>
        <v/>
      </c>
      <c r="AK148" s="385" t="str">
        <f t="shared" si="20"/>
        <v/>
      </c>
      <c r="AL148" s="388" t="str">
        <f t="shared" si="21"/>
        <v/>
      </c>
      <c r="AM148" s="389" t="str">
        <f t="shared" si="22"/>
        <v/>
      </c>
      <c r="AN148" s="388" t="str">
        <f t="shared" si="23"/>
        <v/>
      </c>
      <c r="AO148" s="389" t="str">
        <f t="shared" si="24"/>
        <v/>
      </c>
      <c r="AP148" s="424"/>
      <c r="AQ148" s="424"/>
      <c r="AR148" s="431" t="e">
        <f>VLOOKUP($B148,'acc names'!$C$2:$D$12102,2,FALSE)</f>
        <v>#N/A</v>
      </c>
      <c r="AS148" s="431" t="e">
        <f>VLOOKUP($AQ148,software!$A$1:$B$14605,2,FALSE)</f>
        <v>#N/A</v>
      </c>
      <c r="AT148" s="424"/>
      <c r="AV148" s="424"/>
    </row>
    <row r="149" spans="1:48" s="44" customFormat="1" ht="12.75" x14ac:dyDescent="0.2">
      <c r="A149" s="127"/>
      <c r="B149" s="42"/>
      <c r="C149" s="143"/>
      <c r="D149" s="143"/>
      <c r="E149" s="128"/>
      <c r="F149" s="42"/>
      <c r="G149" s="42"/>
      <c r="H149" s="42"/>
      <c r="I149" s="42"/>
      <c r="J149" s="42"/>
      <c r="K149" s="42"/>
      <c r="L149" s="140"/>
      <c r="M149" s="41"/>
      <c r="N149" s="41"/>
      <c r="O149" s="70"/>
      <c r="P149" s="137"/>
      <c r="Q149" s="71" t="e">
        <f>VLOOKUP(N149,'error categories'!$A$2:$D$54,4,FALSE)</f>
        <v>#N/A</v>
      </c>
      <c r="R149" s="72" t="e">
        <f>VLOOKUP(N149,'error categories'!$A$2:$D$54,3,FALSE)</f>
        <v>#N/A</v>
      </c>
      <c r="S149" s="375"/>
      <c r="T149" s="377"/>
      <c r="U149" s="378">
        <f t="shared" si="18"/>
        <v>0</v>
      </c>
      <c r="V149" s="390"/>
      <c r="W149" s="391"/>
      <c r="X149" s="380"/>
      <c r="Y149" s="395"/>
      <c r="Z149" s="397"/>
      <c r="AA149" s="398"/>
      <c r="AB149" s="399"/>
      <c r="AC149" s="400"/>
      <c r="AD149" s="382">
        <f t="shared" si="25"/>
        <v>0</v>
      </c>
      <c r="AE149" s="383">
        <f t="shared" si="26"/>
        <v>0</v>
      </c>
      <c r="AF149" s="379"/>
      <c r="AG149" s="396"/>
      <c r="AH149" s="375"/>
      <c r="AI149" s="396"/>
      <c r="AJ149" s="384" t="str">
        <f t="shared" si="19"/>
        <v/>
      </c>
      <c r="AK149" s="385" t="str">
        <f t="shared" si="20"/>
        <v/>
      </c>
      <c r="AL149" s="388" t="str">
        <f t="shared" si="21"/>
        <v/>
      </c>
      <c r="AM149" s="389" t="str">
        <f t="shared" si="22"/>
        <v/>
      </c>
      <c r="AN149" s="388" t="str">
        <f t="shared" si="23"/>
        <v/>
      </c>
      <c r="AO149" s="389" t="str">
        <f t="shared" si="24"/>
        <v/>
      </c>
      <c r="AP149" s="424"/>
      <c r="AQ149" s="424"/>
      <c r="AR149" s="431" t="e">
        <f>VLOOKUP($B149,'acc names'!$C$2:$D$12102,2,FALSE)</f>
        <v>#N/A</v>
      </c>
      <c r="AS149" s="431" t="e">
        <f>VLOOKUP($AQ149,software!$A$1:$B$14605,2,FALSE)</f>
        <v>#N/A</v>
      </c>
      <c r="AT149" s="424"/>
      <c r="AV149" s="424"/>
    </row>
    <row r="150" spans="1:48" s="44" customFormat="1" ht="12.75" x14ac:dyDescent="0.2">
      <c r="A150" s="127"/>
      <c r="B150" s="42"/>
      <c r="C150" s="143"/>
      <c r="D150" s="143"/>
      <c r="E150" s="128"/>
      <c r="F150" s="42"/>
      <c r="G150" s="42"/>
      <c r="H150" s="42"/>
      <c r="I150" s="42"/>
      <c r="J150" s="42"/>
      <c r="K150" s="42"/>
      <c r="L150" s="140"/>
      <c r="M150" s="41"/>
      <c r="N150" s="41"/>
      <c r="O150" s="70"/>
      <c r="P150" s="137"/>
      <c r="Q150" s="71" t="e">
        <f>VLOOKUP(N150,'error categories'!$A$2:$D$54,4,FALSE)</f>
        <v>#N/A</v>
      </c>
      <c r="R150" s="72" t="e">
        <f>VLOOKUP(N150,'error categories'!$A$2:$D$54,3,FALSE)</f>
        <v>#N/A</v>
      </c>
      <c r="S150" s="375"/>
      <c r="T150" s="377"/>
      <c r="U150" s="378">
        <f t="shared" si="18"/>
        <v>0</v>
      </c>
      <c r="V150" s="379"/>
      <c r="W150" s="380"/>
      <c r="X150" s="380"/>
      <c r="Y150" s="395"/>
      <c r="Z150" s="397"/>
      <c r="AA150" s="398"/>
      <c r="AB150" s="399"/>
      <c r="AC150" s="400"/>
      <c r="AD150" s="382">
        <f t="shared" si="25"/>
        <v>0</v>
      </c>
      <c r="AE150" s="383">
        <f t="shared" si="26"/>
        <v>0</v>
      </c>
      <c r="AF150" s="379"/>
      <c r="AG150" s="396"/>
      <c r="AH150" s="375"/>
      <c r="AI150" s="396"/>
      <c r="AJ150" s="384" t="str">
        <f t="shared" si="19"/>
        <v/>
      </c>
      <c r="AK150" s="385" t="str">
        <f t="shared" si="20"/>
        <v/>
      </c>
      <c r="AL150" s="388" t="str">
        <f t="shared" si="21"/>
        <v/>
      </c>
      <c r="AM150" s="389" t="str">
        <f t="shared" si="22"/>
        <v/>
      </c>
      <c r="AN150" s="388" t="str">
        <f t="shared" si="23"/>
        <v/>
      </c>
      <c r="AO150" s="389" t="str">
        <f t="shared" si="24"/>
        <v/>
      </c>
      <c r="AP150" s="424"/>
      <c r="AQ150" s="424"/>
      <c r="AR150" s="431" t="e">
        <f>VLOOKUP($B150,'acc names'!$C$2:$D$12102,2,FALSE)</f>
        <v>#N/A</v>
      </c>
      <c r="AS150" s="431" t="e">
        <f>VLOOKUP($AQ150,software!$A$1:$B$14605,2,FALSE)</f>
        <v>#N/A</v>
      </c>
      <c r="AT150" s="424"/>
      <c r="AV150" s="424"/>
    </row>
    <row r="151" spans="1:48" s="44" customFormat="1" ht="12.75" x14ac:dyDescent="0.2">
      <c r="A151" s="127"/>
      <c r="B151" s="42"/>
      <c r="C151" s="143"/>
      <c r="D151" s="143"/>
      <c r="E151" s="128"/>
      <c r="F151" s="42"/>
      <c r="G151" s="42"/>
      <c r="H151" s="42"/>
      <c r="I151" s="42"/>
      <c r="J151" s="42"/>
      <c r="K151" s="42"/>
      <c r="L151" s="140"/>
      <c r="M151" s="41"/>
      <c r="N151" s="41"/>
      <c r="O151" s="70"/>
      <c r="P151" s="137"/>
      <c r="Q151" s="71" t="e">
        <f>VLOOKUP(N151,'error categories'!$A$2:$D$54,4,FALSE)</f>
        <v>#N/A</v>
      </c>
      <c r="R151" s="72" t="e">
        <f>VLOOKUP(N151,'error categories'!$A$2:$D$54,3,FALSE)</f>
        <v>#N/A</v>
      </c>
      <c r="S151" s="375"/>
      <c r="T151" s="377"/>
      <c r="U151" s="378">
        <f t="shared" si="18"/>
        <v>0</v>
      </c>
      <c r="V151" s="390"/>
      <c r="W151" s="391"/>
      <c r="X151" s="380"/>
      <c r="Y151" s="395"/>
      <c r="Z151" s="397"/>
      <c r="AA151" s="398"/>
      <c r="AB151" s="399"/>
      <c r="AC151" s="400"/>
      <c r="AD151" s="382">
        <f t="shared" si="25"/>
        <v>0</v>
      </c>
      <c r="AE151" s="383">
        <f t="shared" si="26"/>
        <v>0</v>
      </c>
      <c r="AF151" s="379"/>
      <c r="AG151" s="396"/>
      <c r="AH151" s="375"/>
      <c r="AI151" s="396"/>
      <c r="AJ151" s="384" t="str">
        <f t="shared" si="19"/>
        <v/>
      </c>
      <c r="AK151" s="385" t="str">
        <f t="shared" si="20"/>
        <v/>
      </c>
      <c r="AL151" s="388" t="str">
        <f t="shared" si="21"/>
        <v/>
      </c>
      <c r="AM151" s="389" t="str">
        <f t="shared" si="22"/>
        <v/>
      </c>
      <c r="AN151" s="388" t="str">
        <f t="shared" si="23"/>
        <v/>
      </c>
      <c r="AO151" s="389" t="str">
        <f t="shared" si="24"/>
        <v/>
      </c>
      <c r="AP151" s="424"/>
      <c r="AQ151" s="424"/>
      <c r="AR151" s="431" t="e">
        <f>VLOOKUP($B151,'acc names'!$C$2:$D$12102,2,FALSE)</f>
        <v>#N/A</v>
      </c>
      <c r="AS151" s="431" t="e">
        <f>VLOOKUP($AQ151,software!$A$1:$B$14605,2,FALSE)</f>
        <v>#N/A</v>
      </c>
      <c r="AT151" s="424"/>
      <c r="AV151" s="424"/>
    </row>
    <row r="152" spans="1:48" s="44" customFormat="1" ht="12.75" x14ac:dyDescent="0.2">
      <c r="A152" s="127"/>
      <c r="B152" s="42"/>
      <c r="C152" s="143"/>
      <c r="D152" s="143"/>
      <c r="E152" s="128"/>
      <c r="F152" s="42"/>
      <c r="G152" s="42"/>
      <c r="H152" s="42"/>
      <c r="I152" s="42"/>
      <c r="J152" s="42"/>
      <c r="K152" s="42"/>
      <c r="L152" s="140"/>
      <c r="M152" s="41"/>
      <c r="N152" s="41"/>
      <c r="O152" s="70"/>
      <c r="P152" s="137"/>
      <c r="Q152" s="71" t="e">
        <f>VLOOKUP(N152,'error categories'!$A$2:$D$54,4,FALSE)</f>
        <v>#N/A</v>
      </c>
      <c r="R152" s="72" t="e">
        <f>VLOOKUP(N152,'error categories'!$A$2:$D$54,3,FALSE)</f>
        <v>#N/A</v>
      </c>
      <c r="S152" s="375"/>
      <c r="T152" s="377"/>
      <c r="U152" s="378">
        <f t="shared" si="18"/>
        <v>0</v>
      </c>
      <c r="V152" s="379"/>
      <c r="W152" s="380"/>
      <c r="X152" s="380"/>
      <c r="Y152" s="395"/>
      <c r="Z152" s="397"/>
      <c r="AA152" s="398"/>
      <c r="AB152" s="399"/>
      <c r="AC152" s="400"/>
      <c r="AD152" s="382">
        <f t="shared" si="25"/>
        <v>0</v>
      </c>
      <c r="AE152" s="383">
        <f t="shared" si="26"/>
        <v>0</v>
      </c>
      <c r="AF152" s="379"/>
      <c r="AG152" s="381"/>
      <c r="AH152" s="379"/>
      <c r="AI152" s="381"/>
      <c r="AJ152" s="384" t="str">
        <f t="shared" si="19"/>
        <v/>
      </c>
      <c r="AK152" s="385" t="str">
        <f t="shared" si="20"/>
        <v/>
      </c>
      <c r="AL152" s="388" t="str">
        <f t="shared" si="21"/>
        <v/>
      </c>
      <c r="AM152" s="389" t="str">
        <f t="shared" si="22"/>
        <v/>
      </c>
      <c r="AN152" s="388" t="str">
        <f t="shared" si="23"/>
        <v/>
      </c>
      <c r="AO152" s="389" t="str">
        <f t="shared" si="24"/>
        <v/>
      </c>
      <c r="AP152" s="424"/>
      <c r="AQ152" s="424"/>
      <c r="AR152" s="431" t="e">
        <f>VLOOKUP($B152,'acc names'!$C$2:$D$12102,2,FALSE)</f>
        <v>#N/A</v>
      </c>
      <c r="AS152" s="431" t="e">
        <f>VLOOKUP($AQ152,software!$A$1:$B$14605,2,FALSE)</f>
        <v>#N/A</v>
      </c>
      <c r="AT152" s="424"/>
      <c r="AV152" s="424"/>
    </row>
    <row r="153" spans="1:48" s="44" customFormat="1" ht="12.75" x14ac:dyDescent="0.2">
      <c r="A153" s="127"/>
      <c r="B153" s="42"/>
      <c r="C153" s="143"/>
      <c r="D153" s="143"/>
      <c r="E153" s="128"/>
      <c r="F153" s="42"/>
      <c r="G153" s="42"/>
      <c r="H153" s="42"/>
      <c r="I153" s="42"/>
      <c r="J153" s="42"/>
      <c r="K153" s="42"/>
      <c r="L153" s="140"/>
      <c r="M153" s="41"/>
      <c r="N153" s="41"/>
      <c r="O153" s="70"/>
      <c r="P153" s="137"/>
      <c r="Q153" s="71" t="e">
        <f>VLOOKUP(N153,'error categories'!$A$2:$D$54,4,FALSE)</f>
        <v>#N/A</v>
      </c>
      <c r="R153" s="72" t="e">
        <f>VLOOKUP(N153,'error categories'!$A$2:$D$54,3,FALSE)</f>
        <v>#N/A</v>
      </c>
      <c r="S153" s="375"/>
      <c r="T153" s="377"/>
      <c r="U153" s="378">
        <f t="shared" si="18"/>
        <v>0</v>
      </c>
      <c r="V153" s="390"/>
      <c r="W153" s="391"/>
      <c r="X153" s="380"/>
      <c r="Y153" s="395"/>
      <c r="Z153" s="397"/>
      <c r="AA153" s="398"/>
      <c r="AB153" s="399"/>
      <c r="AC153" s="400"/>
      <c r="AD153" s="382">
        <f t="shared" si="25"/>
        <v>0</v>
      </c>
      <c r="AE153" s="383">
        <f t="shared" si="26"/>
        <v>0</v>
      </c>
      <c r="AF153" s="379"/>
      <c r="AG153" s="381"/>
      <c r="AH153" s="379"/>
      <c r="AI153" s="381"/>
      <c r="AJ153" s="384" t="str">
        <f t="shared" si="19"/>
        <v/>
      </c>
      <c r="AK153" s="385" t="str">
        <f t="shared" si="20"/>
        <v/>
      </c>
      <c r="AL153" s="388" t="str">
        <f t="shared" si="21"/>
        <v/>
      </c>
      <c r="AM153" s="389" t="str">
        <f t="shared" si="22"/>
        <v/>
      </c>
      <c r="AN153" s="388" t="str">
        <f t="shared" si="23"/>
        <v/>
      </c>
      <c r="AO153" s="389" t="str">
        <f t="shared" si="24"/>
        <v/>
      </c>
      <c r="AP153" s="424"/>
      <c r="AQ153" s="424"/>
      <c r="AR153" s="431" t="e">
        <f>VLOOKUP($B153,'acc names'!$C$2:$D$12102,2,FALSE)</f>
        <v>#N/A</v>
      </c>
      <c r="AS153" s="431" t="e">
        <f>VLOOKUP($AQ153,software!$A$1:$B$14605,2,FALSE)</f>
        <v>#N/A</v>
      </c>
      <c r="AT153" s="424"/>
      <c r="AV153" s="424"/>
    </row>
    <row r="154" spans="1:48" s="44" customFormat="1" ht="12.75" x14ac:dyDescent="0.2">
      <c r="A154" s="127"/>
      <c r="B154" s="42"/>
      <c r="C154" s="143"/>
      <c r="D154" s="143"/>
      <c r="E154" s="128"/>
      <c r="F154" s="42"/>
      <c r="G154" s="42"/>
      <c r="H154" s="42"/>
      <c r="I154" s="42"/>
      <c r="J154" s="42"/>
      <c r="K154" s="42"/>
      <c r="L154" s="140"/>
      <c r="M154" s="41"/>
      <c r="N154" s="41"/>
      <c r="O154" s="70"/>
      <c r="P154" s="137"/>
      <c r="Q154" s="71" t="e">
        <f>VLOOKUP(N154,'error categories'!$A$2:$D$54,4,FALSE)</f>
        <v>#N/A</v>
      </c>
      <c r="R154" s="72" t="e">
        <f>VLOOKUP(N154,'error categories'!$A$2:$D$54,3,FALSE)</f>
        <v>#N/A</v>
      </c>
      <c r="S154" s="375"/>
      <c r="T154" s="377"/>
      <c r="U154" s="378">
        <f t="shared" si="18"/>
        <v>0</v>
      </c>
      <c r="V154" s="390"/>
      <c r="W154" s="391"/>
      <c r="X154" s="380"/>
      <c r="Y154" s="395"/>
      <c r="Z154" s="397"/>
      <c r="AA154" s="398"/>
      <c r="AB154" s="399"/>
      <c r="AC154" s="400"/>
      <c r="AD154" s="382">
        <f t="shared" si="25"/>
        <v>0</v>
      </c>
      <c r="AE154" s="383">
        <f t="shared" si="26"/>
        <v>0</v>
      </c>
      <c r="AF154" s="379"/>
      <c r="AG154" s="381"/>
      <c r="AH154" s="379"/>
      <c r="AI154" s="381"/>
      <c r="AJ154" s="384" t="str">
        <f t="shared" si="19"/>
        <v/>
      </c>
      <c r="AK154" s="385" t="str">
        <f t="shared" si="20"/>
        <v/>
      </c>
      <c r="AL154" s="388" t="str">
        <f t="shared" si="21"/>
        <v/>
      </c>
      <c r="AM154" s="389" t="str">
        <f t="shared" si="22"/>
        <v/>
      </c>
      <c r="AN154" s="388" t="str">
        <f t="shared" si="23"/>
        <v/>
      </c>
      <c r="AO154" s="389" t="str">
        <f t="shared" si="24"/>
        <v/>
      </c>
      <c r="AP154" s="424"/>
      <c r="AQ154" s="424"/>
      <c r="AR154" s="431" t="e">
        <f>VLOOKUP($B154,'acc names'!$C$2:$D$12102,2,FALSE)</f>
        <v>#N/A</v>
      </c>
      <c r="AS154" s="431" t="e">
        <f>VLOOKUP($AQ154,software!$A$1:$B$14605,2,FALSE)</f>
        <v>#N/A</v>
      </c>
      <c r="AT154" s="424"/>
      <c r="AV154" s="424"/>
    </row>
    <row r="155" spans="1:48" s="44" customFormat="1" ht="12.75" x14ac:dyDescent="0.2">
      <c r="A155" s="127"/>
      <c r="B155" s="42"/>
      <c r="C155" s="143"/>
      <c r="D155" s="143"/>
      <c r="E155" s="128"/>
      <c r="F155" s="42"/>
      <c r="G155" s="42"/>
      <c r="H155" s="42"/>
      <c r="I155" s="42"/>
      <c r="J155" s="42"/>
      <c r="K155" s="42"/>
      <c r="L155" s="140"/>
      <c r="M155" s="41"/>
      <c r="N155" s="41"/>
      <c r="O155" s="70"/>
      <c r="P155" s="137"/>
      <c r="Q155" s="71" t="e">
        <f>VLOOKUP(N155,'error categories'!$A$2:$D$54,4,FALSE)</f>
        <v>#N/A</v>
      </c>
      <c r="R155" s="72" t="e">
        <f>VLOOKUP(N155,'error categories'!$A$2:$D$54,3,FALSE)</f>
        <v>#N/A</v>
      </c>
      <c r="S155" s="375"/>
      <c r="T155" s="377"/>
      <c r="U155" s="378">
        <f t="shared" si="18"/>
        <v>0</v>
      </c>
      <c r="V155" s="390"/>
      <c r="W155" s="391"/>
      <c r="X155" s="380"/>
      <c r="Y155" s="395"/>
      <c r="Z155" s="375"/>
      <c r="AA155" s="396"/>
      <c r="AB155" s="375"/>
      <c r="AC155" s="395"/>
      <c r="AD155" s="382">
        <f t="shared" si="25"/>
        <v>0</v>
      </c>
      <c r="AE155" s="383">
        <f t="shared" si="26"/>
        <v>0</v>
      </c>
      <c r="AF155" s="379"/>
      <c r="AG155" s="381"/>
      <c r="AH155" s="379"/>
      <c r="AI155" s="381"/>
      <c r="AJ155" s="384" t="str">
        <f t="shared" si="19"/>
        <v/>
      </c>
      <c r="AK155" s="385" t="str">
        <f t="shared" si="20"/>
        <v/>
      </c>
      <c r="AL155" s="388" t="str">
        <f t="shared" si="21"/>
        <v/>
      </c>
      <c r="AM155" s="389" t="str">
        <f t="shared" si="22"/>
        <v/>
      </c>
      <c r="AN155" s="388" t="str">
        <f t="shared" si="23"/>
        <v/>
      </c>
      <c r="AO155" s="389" t="str">
        <f t="shared" si="24"/>
        <v/>
      </c>
      <c r="AP155" s="424"/>
      <c r="AQ155" s="424"/>
      <c r="AR155" s="431" t="e">
        <f>VLOOKUP($B155,'acc names'!$C$2:$D$12102,2,FALSE)</f>
        <v>#N/A</v>
      </c>
      <c r="AS155" s="431" t="e">
        <f>VLOOKUP($AQ155,software!$A$1:$B$14605,2,FALSE)</f>
        <v>#N/A</v>
      </c>
      <c r="AT155" s="424"/>
      <c r="AV155" s="424"/>
    </row>
    <row r="156" spans="1:48" s="44" customFormat="1" ht="12.75" x14ac:dyDescent="0.2">
      <c r="A156" s="127"/>
      <c r="B156" s="42"/>
      <c r="C156" s="143"/>
      <c r="D156" s="143"/>
      <c r="E156" s="128"/>
      <c r="F156" s="42"/>
      <c r="G156" s="42"/>
      <c r="H156" s="42"/>
      <c r="I156" s="42"/>
      <c r="J156" s="42"/>
      <c r="K156" s="42"/>
      <c r="L156" s="140"/>
      <c r="M156" s="41"/>
      <c r="N156" s="41"/>
      <c r="O156" s="70"/>
      <c r="P156" s="137"/>
      <c r="Q156" s="71" t="e">
        <f>VLOOKUP(N156,'error categories'!$A$2:$D$54,4,FALSE)</f>
        <v>#N/A</v>
      </c>
      <c r="R156" s="72" t="e">
        <f>VLOOKUP(N156,'error categories'!$A$2:$D$54,3,FALSE)</f>
        <v>#N/A</v>
      </c>
      <c r="S156" s="375"/>
      <c r="T156" s="377"/>
      <c r="U156" s="378">
        <f t="shared" si="18"/>
        <v>0</v>
      </c>
      <c r="V156" s="390"/>
      <c r="W156" s="391"/>
      <c r="X156" s="380"/>
      <c r="Y156" s="395"/>
      <c r="Z156" s="397"/>
      <c r="AA156" s="398"/>
      <c r="AB156" s="399"/>
      <c r="AC156" s="400"/>
      <c r="AD156" s="382">
        <f t="shared" si="25"/>
        <v>0</v>
      </c>
      <c r="AE156" s="383">
        <f t="shared" si="26"/>
        <v>0</v>
      </c>
      <c r="AF156" s="379"/>
      <c r="AG156" s="381"/>
      <c r="AH156" s="379"/>
      <c r="AI156" s="381"/>
      <c r="AJ156" s="384" t="str">
        <f t="shared" si="19"/>
        <v/>
      </c>
      <c r="AK156" s="385" t="str">
        <f t="shared" si="20"/>
        <v/>
      </c>
      <c r="AL156" s="388" t="str">
        <f t="shared" si="21"/>
        <v/>
      </c>
      <c r="AM156" s="389" t="str">
        <f t="shared" si="22"/>
        <v/>
      </c>
      <c r="AN156" s="388" t="str">
        <f t="shared" si="23"/>
        <v/>
      </c>
      <c r="AO156" s="389" t="str">
        <f t="shared" si="24"/>
        <v/>
      </c>
      <c r="AP156" s="424"/>
      <c r="AQ156" s="424"/>
      <c r="AR156" s="431" t="e">
        <f>VLOOKUP($B156,'acc names'!$C$2:$D$12102,2,FALSE)</f>
        <v>#N/A</v>
      </c>
      <c r="AS156" s="431" t="e">
        <f>VLOOKUP($AQ156,software!$A$1:$B$14605,2,FALSE)</f>
        <v>#N/A</v>
      </c>
      <c r="AT156" s="424"/>
      <c r="AV156" s="424"/>
    </row>
    <row r="157" spans="1:48" s="44" customFormat="1" ht="12.75" x14ac:dyDescent="0.2">
      <c r="A157" s="127"/>
      <c r="B157" s="42"/>
      <c r="C157" s="143"/>
      <c r="D157" s="143"/>
      <c r="E157" s="128"/>
      <c r="F157" s="42"/>
      <c r="G157" s="42"/>
      <c r="H157" s="42"/>
      <c r="I157" s="42"/>
      <c r="J157" s="42"/>
      <c r="K157" s="42"/>
      <c r="L157" s="140"/>
      <c r="M157" s="41"/>
      <c r="N157" s="41"/>
      <c r="O157" s="70"/>
      <c r="P157" s="137"/>
      <c r="Q157" s="71" t="e">
        <f>VLOOKUP(N157,'error categories'!$A$2:$D$54,4,FALSE)</f>
        <v>#N/A</v>
      </c>
      <c r="R157" s="72" t="e">
        <f>VLOOKUP(N157,'error categories'!$A$2:$D$54,3,FALSE)</f>
        <v>#N/A</v>
      </c>
      <c r="S157" s="375"/>
      <c r="T157" s="377"/>
      <c r="U157" s="378">
        <f t="shared" si="18"/>
        <v>0</v>
      </c>
      <c r="V157" s="390"/>
      <c r="W157" s="391"/>
      <c r="X157" s="380"/>
      <c r="Y157" s="395"/>
      <c r="Z157" s="397"/>
      <c r="AA157" s="398"/>
      <c r="AB157" s="399"/>
      <c r="AC157" s="400"/>
      <c r="AD157" s="382">
        <f t="shared" si="25"/>
        <v>0</v>
      </c>
      <c r="AE157" s="383">
        <f t="shared" si="26"/>
        <v>0</v>
      </c>
      <c r="AF157" s="379"/>
      <c r="AG157" s="381"/>
      <c r="AH157" s="379"/>
      <c r="AI157" s="381"/>
      <c r="AJ157" s="384" t="str">
        <f t="shared" si="19"/>
        <v/>
      </c>
      <c r="AK157" s="385" t="str">
        <f t="shared" si="20"/>
        <v/>
      </c>
      <c r="AL157" s="388" t="str">
        <f t="shared" si="21"/>
        <v/>
      </c>
      <c r="AM157" s="389" t="str">
        <f t="shared" si="22"/>
        <v/>
      </c>
      <c r="AN157" s="388" t="str">
        <f t="shared" si="23"/>
        <v/>
      </c>
      <c r="AO157" s="389" t="str">
        <f t="shared" si="24"/>
        <v/>
      </c>
      <c r="AP157" s="424"/>
      <c r="AQ157" s="424"/>
      <c r="AR157" s="431" t="e">
        <f>VLOOKUP($B157,'acc names'!$C$2:$D$12102,2,FALSE)</f>
        <v>#N/A</v>
      </c>
      <c r="AS157" s="431" t="e">
        <f>VLOOKUP($AQ157,software!$A$1:$B$14605,2,FALSE)</f>
        <v>#N/A</v>
      </c>
      <c r="AT157" s="424"/>
      <c r="AV157" s="424"/>
    </row>
    <row r="158" spans="1:48" s="44" customFormat="1" ht="12.75" x14ac:dyDescent="0.2">
      <c r="A158" s="127"/>
      <c r="B158" s="42"/>
      <c r="C158" s="143"/>
      <c r="D158" s="143"/>
      <c r="E158" s="128"/>
      <c r="F158" s="42"/>
      <c r="G158" s="42"/>
      <c r="H158" s="42"/>
      <c r="I158" s="42"/>
      <c r="J158" s="42"/>
      <c r="K158" s="42"/>
      <c r="L158" s="140"/>
      <c r="M158" s="41"/>
      <c r="N158" s="41"/>
      <c r="O158" s="70"/>
      <c r="P158" s="137"/>
      <c r="Q158" s="71" t="e">
        <f>VLOOKUP(N158,'error categories'!$A$2:$D$54,4,FALSE)</f>
        <v>#N/A</v>
      </c>
      <c r="R158" s="72" t="e">
        <f>VLOOKUP(N158,'error categories'!$A$2:$D$54,3,FALSE)</f>
        <v>#N/A</v>
      </c>
      <c r="S158" s="375"/>
      <c r="T158" s="377"/>
      <c r="U158" s="378">
        <f t="shared" si="18"/>
        <v>0</v>
      </c>
      <c r="V158" s="390"/>
      <c r="W158" s="391"/>
      <c r="X158" s="380"/>
      <c r="Y158" s="395"/>
      <c r="Z158" s="375"/>
      <c r="AA158" s="396"/>
      <c r="AB158" s="375"/>
      <c r="AC158" s="395"/>
      <c r="AD158" s="382">
        <f t="shared" si="25"/>
        <v>0</v>
      </c>
      <c r="AE158" s="383">
        <f t="shared" si="26"/>
        <v>0</v>
      </c>
      <c r="AF158" s="379"/>
      <c r="AG158" s="381"/>
      <c r="AH158" s="379"/>
      <c r="AI158" s="381"/>
      <c r="AJ158" s="384" t="str">
        <f t="shared" si="19"/>
        <v/>
      </c>
      <c r="AK158" s="385" t="str">
        <f t="shared" si="20"/>
        <v/>
      </c>
      <c r="AL158" s="388" t="str">
        <f t="shared" si="21"/>
        <v/>
      </c>
      <c r="AM158" s="389" t="str">
        <f t="shared" si="22"/>
        <v/>
      </c>
      <c r="AN158" s="388" t="str">
        <f t="shared" si="23"/>
        <v/>
      </c>
      <c r="AO158" s="389" t="str">
        <f t="shared" si="24"/>
        <v/>
      </c>
      <c r="AP158" s="424"/>
      <c r="AQ158" s="424"/>
      <c r="AR158" s="431" t="e">
        <f>VLOOKUP($B158,'acc names'!$C$2:$D$12102,2,FALSE)</f>
        <v>#N/A</v>
      </c>
      <c r="AS158" s="431" t="e">
        <f>VLOOKUP($AQ158,software!$A$1:$B$14605,2,FALSE)</f>
        <v>#N/A</v>
      </c>
      <c r="AT158" s="424"/>
      <c r="AV158" s="424"/>
    </row>
    <row r="159" spans="1:48" s="44" customFormat="1" ht="12.75" x14ac:dyDescent="0.2">
      <c r="A159" s="127"/>
      <c r="B159" s="42"/>
      <c r="C159" s="143"/>
      <c r="D159" s="143"/>
      <c r="E159" s="129"/>
      <c r="F159" s="42"/>
      <c r="G159" s="42"/>
      <c r="H159" s="42"/>
      <c r="I159" s="42"/>
      <c r="J159" s="42"/>
      <c r="K159" s="42"/>
      <c r="L159" s="140"/>
      <c r="M159" s="41"/>
      <c r="N159" s="41"/>
      <c r="O159" s="70"/>
      <c r="P159" s="137"/>
      <c r="Q159" s="71" t="e">
        <f>VLOOKUP(N159,'error categories'!$A$2:$D$54,4,FALSE)</f>
        <v>#N/A</v>
      </c>
      <c r="R159" s="72" t="e">
        <f>VLOOKUP(N159,'error categories'!$A$2:$D$54,3,FALSE)</f>
        <v>#N/A</v>
      </c>
      <c r="S159" s="375"/>
      <c r="T159" s="377"/>
      <c r="U159" s="378">
        <f t="shared" si="18"/>
        <v>0</v>
      </c>
      <c r="V159" s="390"/>
      <c r="W159" s="391"/>
      <c r="X159" s="380"/>
      <c r="Y159" s="395"/>
      <c r="Z159" s="397"/>
      <c r="AA159" s="398"/>
      <c r="AB159" s="399"/>
      <c r="AC159" s="400"/>
      <c r="AD159" s="382">
        <f t="shared" si="25"/>
        <v>0</v>
      </c>
      <c r="AE159" s="383">
        <f t="shared" si="26"/>
        <v>0</v>
      </c>
      <c r="AF159" s="379"/>
      <c r="AG159" s="381"/>
      <c r="AH159" s="379"/>
      <c r="AI159" s="381"/>
      <c r="AJ159" s="384" t="str">
        <f t="shared" si="19"/>
        <v/>
      </c>
      <c r="AK159" s="385" t="str">
        <f t="shared" si="20"/>
        <v/>
      </c>
      <c r="AL159" s="388" t="str">
        <f t="shared" si="21"/>
        <v/>
      </c>
      <c r="AM159" s="389" t="str">
        <f t="shared" si="22"/>
        <v/>
      </c>
      <c r="AN159" s="388" t="str">
        <f t="shared" si="23"/>
        <v/>
      </c>
      <c r="AO159" s="389" t="str">
        <f t="shared" si="24"/>
        <v/>
      </c>
      <c r="AP159" s="424"/>
      <c r="AQ159" s="424"/>
      <c r="AR159" s="431" t="e">
        <f>VLOOKUP($B159,'acc names'!$C$2:$D$12102,2,FALSE)</f>
        <v>#N/A</v>
      </c>
      <c r="AS159" s="431" t="e">
        <f>VLOOKUP($AQ159,software!$A$1:$B$14605,2,FALSE)</f>
        <v>#N/A</v>
      </c>
      <c r="AT159" s="424"/>
      <c r="AV159" s="424"/>
    </row>
    <row r="160" spans="1:48" s="44" customFormat="1" ht="12.75" x14ac:dyDescent="0.2">
      <c r="A160" s="127"/>
      <c r="B160" s="42"/>
      <c r="C160" s="143"/>
      <c r="D160" s="143"/>
      <c r="E160" s="128"/>
      <c r="F160" s="42"/>
      <c r="G160" s="42"/>
      <c r="H160" s="42"/>
      <c r="I160" s="131"/>
      <c r="J160" s="42"/>
      <c r="K160" s="42"/>
      <c r="L160" s="140"/>
      <c r="M160" s="41"/>
      <c r="N160" s="41"/>
      <c r="O160" s="70"/>
      <c r="P160" s="137"/>
      <c r="Q160" s="71" t="e">
        <f>VLOOKUP(N160,'error categories'!$A$2:$D$54,4,FALSE)</f>
        <v>#N/A</v>
      </c>
      <c r="R160" s="72" t="e">
        <f>VLOOKUP(N160,'error categories'!$A$2:$D$54,3,FALSE)</f>
        <v>#N/A</v>
      </c>
      <c r="S160" s="375"/>
      <c r="T160" s="377"/>
      <c r="U160" s="378">
        <f t="shared" si="18"/>
        <v>0</v>
      </c>
      <c r="V160" s="379"/>
      <c r="W160" s="380"/>
      <c r="X160" s="380"/>
      <c r="Y160" s="395"/>
      <c r="Z160" s="375"/>
      <c r="AA160" s="396"/>
      <c r="AB160" s="375"/>
      <c r="AC160" s="400"/>
      <c r="AD160" s="382">
        <f t="shared" si="25"/>
        <v>0</v>
      </c>
      <c r="AE160" s="383">
        <f t="shared" si="26"/>
        <v>0</v>
      </c>
      <c r="AF160" s="379"/>
      <c r="AG160" s="381"/>
      <c r="AH160" s="379"/>
      <c r="AI160" s="381"/>
      <c r="AJ160" s="384" t="str">
        <f t="shared" si="19"/>
        <v/>
      </c>
      <c r="AK160" s="385" t="str">
        <f t="shared" si="20"/>
        <v/>
      </c>
      <c r="AL160" s="388" t="str">
        <f t="shared" si="21"/>
        <v/>
      </c>
      <c r="AM160" s="389" t="str">
        <f t="shared" si="22"/>
        <v/>
      </c>
      <c r="AN160" s="388" t="str">
        <f t="shared" si="23"/>
        <v/>
      </c>
      <c r="AO160" s="389" t="str">
        <f t="shared" si="24"/>
        <v/>
      </c>
      <c r="AP160" s="424"/>
      <c r="AQ160" s="424"/>
      <c r="AR160" s="431" t="e">
        <f>VLOOKUP($B160,'acc names'!$C$2:$D$12102,2,FALSE)</f>
        <v>#N/A</v>
      </c>
      <c r="AS160" s="431" t="e">
        <f>VLOOKUP($AQ160,software!$A$1:$B$14605,2,FALSE)</f>
        <v>#N/A</v>
      </c>
      <c r="AT160" s="424"/>
      <c r="AV160" s="424"/>
    </row>
    <row r="161" spans="1:48" s="44" customFormat="1" ht="12.75" x14ac:dyDescent="0.2">
      <c r="A161" s="127"/>
      <c r="B161" s="42"/>
      <c r="C161" s="143"/>
      <c r="D161" s="143"/>
      <c r="E161" s="128"/>
      <c r="F161" s="42"/>
      <c r="G161" s="42"/>
      <c r="H161" s="42"/>
      <c r="I161" s="131"/>
      <c r="J161" s="42"/>
      <c r="K161" s="42"/>
      <c r="L161" s="140"/>
      <c r="M161" s="41"/>
      <c r="N161" s="41"/>
      <c r="O161" s="70"/>
      <c r="P161" s="137"/>
      <c r="Q161" s="71" t="e">
        <f>VLOOKUP(N161,'error categories'!$A$2:$D$54,4,FALSE)</f>
        <v>#N/A</v>
      </c>
      <c r="R161" s="72" t="e">
        <f>VLOOKUP(N161,'error categories'!$A$2:$D$54,3,FALSE)</f>
        <v>#N/A</v>
      </c>
      <c r="S161" s="375"/>
      <c r="T161" s="377"/>
      <c r="U161" s="378">
        <f t="shared" si="18"/>
        <v>0</v>
      </c>
      <c r="V161" s="379"/>
      <c r="W161" s="380"/>
      <c r="X161" s="380"/>
      <c r="Y161" s="395"/>
      <c r="Z161" s="375"/>
      <c r="AA161" s="396"/>
      <c r="AB161" s="375"/>
      <c r="AC161" s="380"/>
      <c r="AD161" s="382">
        <f t="shared" si="25"/>
        <v>0</v>
      </c>
      <c r="AE161" s="383">
        <f t="shared" si="26"/>
        <v>0</v>
      </c>
      <c r="AF161" s="379"/>
      <c r="AG161" s="381"/>
      <c r="AH161" s="379"/>
      <c r="AI161" s="381"/>
      <c r="AJ161" s="384" t="str">
        <f t="shared" si="19"/>
        <v/>
      </c>
      <c r="AK161" s="385" t="str">
        <f t="shared" si="20"/>
        <v/>
      </c>
      <c r="AL161" s="388" t="str">
        <f t="shared" si="21"/>
        <v/>
      </c>
      <c r="AM161" s="389" t="str">
        <f t="shared" si="22"/>
        <v/>
      </c>
      <c r="AN161" s="388" t="str">
        <f t="shared" si="23"/>
        <v/>
      </c>
      <c r="AO161" s="389" t="str">
        <f t="shared" si="24"/>
        <v/>
      </c>
      <c r="AP161" s="424"/>
      <c r="AQ161" s="424"/>
      <c r="AR161" s="431" t="e">
        <f>VLOOKUP($B161,'acc names'!$C$2:$D$12102,2,FALSE)</f>
        <v>#N/A</v>
      </c>
      <c r="AS161" s="431" t="e">
        <f>VLOOKUP($AQ161,software!$A$1:$B$14605,2,FALSE)</f>
        <v>#N/A</v>
      </c>
      <c r="AT161" s="424"/>
      <c r="AV161" s="424"/>
    </row>
    <row r="162" spans="1:48" s="44" customFormat="1" ht="12.75" x14ac:dyDescent="0.2">
      <c r="A162" s="127"/>
      <c r="B162" s="42"/>
      <c r="C162" s="143"/>
      <c r="D162" s="143"/>
      <c r="E162" s="128"/>
      <c r="F162" s="42"/>
      <c r="G162" s="42"/>
      <c r="H162" s="42"/>
      <c r="I162" s="131"/>
      <c r="J162" s="42"/>
      <c r="K162" s="42"/>
      <c r="L162" s="140"/>
      <c r="M162" s="41"/>
      <c r="N162" s="41"/>
      <c r="O162" s="70"/>
      <c r="P162" s="137"/>
      <c r="Q162" s="71" t="e">
        <f>VLOOKUP(N162,'error categories'!$A$2:$D$54,4,FALSE)</f>
        <v>#N/A</v>
      </c>
      <c r="R162" s="72" t="e">
        <f>VLOOKUP(N162,'error categories'!$A$2:$D$54,3,FALSE)</f>
        <v>#N/A</v>
      </c>
      <c r="S162" s="375"/>
      <c r="T162" s="377"/>
      <c r="U162" s="378">
        <f t="shared" si="18"/>
        <v>0</v>
      </c>
      <c r="V162" s="379"/>
      <c r="W162" s="380"/>
      <c r="X162" s="380"/>
      <c r="Y162" s="395"/>
      <c r="Z162" s="397"/>
      <c r="AA162" s="398"/>
      <c r="AB162" s="399"/>
      <c r="AC162" s="380"/>
      <c r="AD162" s="382">
        <f t="shared" si="25"/>
        <v>0</v>
      </c>
      <c r="AE162" s="383">
        <f t="shared" si="26"/>
        <v>0</v>
      </c>
      <c r="AF162" s="379"/>
      <c r="AG162" s="381"/>
      <c r="AH162" s="379"/>
      <c r="AI162" s="381"/>
      <c r="AJ162" s="384" t="str">
        <f t="shared" si="19"/>
        <v/>
      </c>
      <c r="AK162" s="385" t="str">
        <f t="shared" si="20"/>
        <v/>
      </c>
      <c r="AL162" s="388" t="str">
        <f t="shared" si="21"/>
        <v/>
      </c>
      <c r="AM162" s="389" t="str">
        <f t="shared" si="22"/>
        <v/>
      </c>
      <c r="AN162" s="388" t="str">
        <f t="shared" si="23"/>
        <v/>
      </c>
      <c r="AO162" s="389" t="str">
        <f t="shared" si="24"/>
        <v/>
      </c>
      <c r="AP162" s="424"/>
      <c r="AQ162" s="424"/>
      <c r="AR162" s="431" t="e">
        <f>VLOOKUP($B162,'acc names'!$C$2:$D$12102,2,FALSE)</f>
        <v>#N/A</v>
      </c>
      <c r="AS162" s="431" t="e">
        <f>VLOOKUP($AQ162,software!$A$1:$B$14605,2,FALSE)</f>
        <v>#N/A</v>
      </c>
      <c r="AT162" s="424"/>
      <c r="AV162" s="424"/>
    </row>
    <row r="163" spans="1:48" s="44" customFormat="1" ht="12.75" x14ac:dyDescent="0.2">
      <c r="A163" s="127"/>
      <c r="B163" s="42"/>
      <c r="C163" s="143"/>
      <c r="D163" s="143"/>
      <c r="E163" s="128"/>
      <c r="F163" s="42"/>
      <c r="G163" s="42"/>
      <c r="H163" s="42"/>
      <c r="I163" s="131"/>
      <c r="J163" s="42"/>
      <c r="K163" s="42"/>
      <c r="L163" s="140"/>
      <c r="M163" s="41"/>
      <c r="N163" s="41"/>
      <c r="O163" s="70"/>
      <c r="P163" s="137"/>
      <c r="Q163" s="71" t="e">
        <f>VLOOKUP(N163,'error categories'!$A$2:$D$54,4,FALSE)</f>
        <v>#N/A</v>
      </c>
      <c r="R163" s="72" t="e">
        <f>VLOOKUP(N163,'error categories'!$A$2:$D$54,3,FALSE)</f>
        <v>#N/A</v>
      </c>
      <c r="S163" s="375"/>
      <c r="T163" s="377"/>
      <c r="U163" s="378">
        <f t="shared" si="18"/>
        <v>0</v>
      </c>
      <c r="V163" s="379"/>
      <c r="W163" s="380"/>
      <c r="X163" s="380"/>
      <c r="Y163" s="395"/>
      <c r="Z163" s="397"/>
      <c r="AA163" s="398"/>
      <c r="AB163" s="399"/>
      <c r="AC163" s="380"/>
      <c r="AD163" s="382">
        <f t="shared" si="25"/>
        <v>0</v>
      </c>
      <c r="AE163" s="383">
        <f t="shared" si="26"/>
        <v>0</v>
      </c>
      <c r="AF163" s="379"/>
      <c r="AG163" s="381"/>
      <c r="AH163" s="379"/>
      <c r="AI163" s="381"/>
      <c r="AJ163" s="384" t="str">
        <f t="shared" si="19"/>
        <v/>
      </c>
      <c r="AK163" s="385" t="str">
        <f t="shared" si="20"/>
        <v/>
      </c>
      <c r="AL163" s="388" t="str">
        <f t="shared" si="21"/>
        <v/>
      </c>
      <c r="AM163" s="389" t="str">
        <f t="shared" si="22"/>
        <v/>
      </c>
      <c r="AN163" s="388" t="str">
        <f t="shared" si="23"/>
        <v/>
      </c>
      <c r="AO163" s="389" t="str">
        <f t="shared" si="24"/>
        <v/>
      </c>
      <c r="AP163" s="424"/>
      <c r="AQ163" s="424"/>
      <c r="AR163" s="431" t="e">
        <f>VLOOKUP($B163,'acc names'!$C$2:$D$12102,2,FALSE)</f>
        <v>#N/A</v>
      </c>
      <c r="AS163" s="431" t="e">
        <f>VLOOKUP($AQ163,software!$A$1:$B$14605,2,FALSE)</f>
        <v>#N/A</v>
      </c>
      <c r="AT163" s="424"/>
      <c r="AV163" s="424"/>
    </row>
    <row r="164" spans="1:48" s="44" customFormat="1" ht="12.75" x14ac:dyDescent="0.2">
      <c r="A164" s="127"/>
      <c r="B164" s="42"/>
      <c r="C164" s="143"/>
      <c r="D164" s="143"/>
      <c r="E164" s="128"/>
      <c r="F164" s="42"/>
      <c r="G164" s="42"/>
      <c r="H164" s="42"/>
      <c r="I164" s="131"/>
      <c r="J164" s="42"/>
      <c r="K164" s="42"/>
      <c r="L164" s="140"/>
      <c r="M164" s="41"/>
      <c r="N164" s="41"/>
      <c r="O164" s="70"/>
      <c r="P164" s="137"/>
      <c r="Q164" s="71" t="e">
        <f>VLOOKUP(N164,'error categories'!$A$2:$D$54,4,FALSE)</f>
        <v>#N/A</v>
      </c>
      <c r="R164" s="72" t="e">
        <f>VLOOKUP(N164,'error categories'!$A$2:$D$54,3,FALSE)</f>
        <v>#N/A</v>
      </c>
      <c r="S164" s="375"/>
      <c r="T164" s="377"/>
      <c r="U164" s="378">
        <f t="shared" si="18"/>
        <v>0</v>
      </c>
      <c r="V164" s="379"/>
      <c r="W164" s="380"/>
      <c r="X164" s="380"/>
      <c r="Y164" s="395"/>
      <c r="Z164" s="397"/>
      <c r="AA164" s="398"/>
      <c r="AB164" s="399"/>
      <c r="AC164" s="380"/>
      <c r="AD164" s="382">
        <f t="shared" si="25"/>
        <v>0</v>
      </c>
      <c r="AE164" s="383">
        <f t="shared" si="26"/>
        <v>0</v>
      </c>
      <c r="AF164" s="379"/>
      <c r="AG164" s="381"/>
      <c r="AH164" s="379"/>
      <c r="AI164" s="381"/>
      <c r="AJ164" s="384" t="str">
        <f t="shared" si="19"/>
        <v/>
      </c>
      <c r="AK164" s="385" t="str">
        <f t="shared" si="20"/>
        <v/>
      </c>
      <c r="AL164" s="388" t="str">
        <f t="shared" si="21"/>
        <v/>
      </c>
      <c r="AM164" s="389" t="str">
        <f t="shared" si="22"/>
        <v/>
      </c>
      <c r="AN164" s="388" t="str">
        <f t="shared" si="23"/>
        <v/>
      </c>
      <c r="AO164" s="389" t="str">
        <f t="shared" si="24"/>
        <v/>
      </c>
      <c r="AP164" s="424"/>
      <c r="AQ164" s="424"/>
      <c r="AR164" s="431" t="e">
        <f>VLOOKUP($B164,'acc names'!$C$2:$D$12102,2,FALSE)</f>
        <v>#N/A</v>
      </c>
      <c r="AS164" s="431" t="e">
        <f>VLOOKUP($AQ164,software!$A$1:$B$14605,2,FALSE)</f>
        <v>#N/A</v>
      </c>
      <c r="AT164" s="424"/>
      <c r="AV164" s="424"/>
    </row>
    <row r="165" spans="1:48" s="44" customFormat="1" ht="12.75" x14ac:dyDescent="0.2">
      <c r="A165" s="127"/>
      <c r="B165" s="42"/>
      <c r="C165" s="143"/>
      <c r="D165" s="143"/>
      <c r="E165" s="128"/>
      <c r="F165" s="42"/>
      <c r="G165" s="42"/>
      <c r="H165" s="42"/>
      <c r="I165" s="131"/>
      <c r="J165" s="42"/>
      <c r="K165" s="42"/>
      <c r="L165" s="140"/>
      <c r="M165" s="41"/>
      <c r="N165" s="41"/>
      <c r="O165" s="70"/>
      <c r="P165" s="137"/>
      <c r="Q165" s="71" t="e">
        <f>VLOOKUP(N165,'error categories'!$A$2:$D$54,4,FALSE)</f>
        <v>#N/A</v>
      </c>
      <c r="R165" s="72" t="e">
        <f>VLOOKUP(N165,'error categories'!$A$2:$D$54,3,FALSE)</f>
        <v>#N/A</v>
      </c>
      <c r="S165" s="375"/>
      <c r="T165" s="377"/>
      <c r="U165" s="378">
        <f t="shared" si="18"/>
        <v>0</v>
      </c>
      <c r="V165" s="390"/>
      <c r="W165" s="391"/>
      <c r="X165" s="380"/>
      <c r="Y165" s="395"/>
      <c r="Z165" s="397"/>
      <c r="AA165" s="398"/>
      <c r="AB165" s="399"/>
      <c r="AC165" s="394"/>
      <c r="AD165" s="382">
        <f t="shared" si="25"/>
        <v>0</v>
      </c>
      <c r="AE165" s="383">
        <f t="shared" si="26"/>
        <v>0</v>
      </c>
      <c r="AF165" s="379"/>
      <c r="AG165" s="381"/>
      <c r="AH165" s="379"/>
      <c r="AI165" s="381"/>
      <c r="AJ165" s="384" t="str">
        <f t="shared" si="19"/>
        <v/>
      </c>
      <c r="AK165" s="385" t="str">
        <f t="shared" si="20"/>
        <v/>
      </c>
      <c r="AL165" s="388" t="str">
        <f t="shared" si="21"/>
        <v/>
      </c>
      <c r="AM165" s="389" t="str">
        <f t="shared" si="22"/>
        <v/>
      </c>
      <c r="AN165" s="388" t="str">
        <f t="shared" si="23"/>
        <v/>
      </c>
      <c r="AO165" s="389" t="str">
        <f t="shared" si="24"/>
        <v/>
      </c>
      <c r="AP165" s="424"/>
      <c r="AQ165" s="424"/>
      <c r="AR165" s="431" t="e">
        <f>VLOOKUP($B165,'acc names'!$C$2:$D$12102,2,FALSE)</f>
        <v>#N/A</v>
      </c>
      <c r="AS165" s="431" t="e">
        <f>VLOOKUP($AQ165,software!$A$1:$B$14605,2,FALSE)</f>
        <v>#N/A</v>
      </c>
      <c r="AT165" s="424"/>
      <c r="AV165" s="424"/>
    </row>
    <row r="166" spans="1:48" s="44" customFormat="1" ht="12.75" x14ac:dyDescent="0.2">
      <c r="A166" s="127"/>
      <c r="B166" s="42"/>
      <c r="C166" s="143"/>
      <c r="D166" s="143"/>
      <c r="E166" s="128"/>
      <c r="F166" s="42"/>
      <c r="G166" s="42"/>
      <c r="H166" s="42"/>
      <c r="I166" s="131"/>
      <c r="J166" s="42"/>
      <c r="K166" s="42"/>
      <c r="L166" s="140"/>
      <c r="M166" s="41"/>
      <c r="N166" s="41"/>
      <c r="O166" s="70"/>
      <c r="P166" s="137"/>
      <c r="Q166" s="71" t="e">
        <f>VLOOKUP(N166,'error categories'!$A$2:$D$54,4,FALSE)</f>
        <v>#N/A</v>
      </c>
      <c r="R166" s="72" t="e">
        <f>VLOOKUP(N166,'error categories'!$A$2:$D$54,3,FALSE)</f>
        <v>#N/A</v>
      </c>
      <c r="S166" s="375"/>
      <c r="T166" s="377"/>
      <c r="U166" s="378">
        <f t="shared" si="18"/>
        <v>0</v>
      </c>
      <c r="V166" s="390"/>
      <c r="W166" s="391"/>
      <c r="X166" s="380"/>
      <c r="Y166" s="395"/>
      <c r="Z166" s="397"/>
      <c r="AA166" s="398"/>
      <c r="AB166" s="399"/>
      <c r="AC166" s="394"/>
      <c r="AD166" s="382">
        <f t="shared" si="25"/>
        <v>0</v>
      </c>
      <c r="AE166" s="383">
        <f t="shared" si="26"/>
        <v>0</v>
      </c>
      <c r="AF166" s="379"/>
      <c r="AG166" s="381"/>
      <c r="AH166" s="379"/>
      <c r="AI166" s="381"/>
      <c r="AJ166" s="384" t="str">
        <f t="shared" si="19"/>
        <v/>
      </c>
      <c r="AK166" s="385" t="str">
        <f t="shared" si="20"/>
        <v/>
      </c>
      <c r="AL166" s="388" t="str">
        <f t="shared" si="21"/>
        <v/>
      </c>
      <c r="AM166" s="389" t="str">
        <f t="shared" si="22"/>
        <v/>
      </c>
      <c r="AN166" s="388" t="str">
        <f t="shared" si="23"/>
        <v/>
      </c>
      <c r="AO166" s="389" t="str">
        <f t="shared" si="24"/>
        <v/>
      </c>
      <c r="AP166" s="424"/>
      <c r="AQ166" s="424"/>
      <c r="AR166" s="431" t="e">
        <f>VLOOKUP($B166,'acc names'!$C$2:$D$12102,2,FALSE)</f>
        <v>#N/A</v>
      </c>
      <c r="AS166" s="431" t="e">
        <f>VLOOKUP($AQ166,software!$A$1:$B$14605,2,FALSE)</f>
        <v>#N/A</v>
      </c>
      <c r="AT166" s="424"/>
      <c r="AV166" s="424"/>
    </row>
    <row r="167" spans="1:48" s="44" customFormat="1" ht="12.75" x14ac:dyDescent="0.2">
      <c r="A167" s="127"/>
      <c r="B167" s="42"/>
      <c r="C167" s="143"/>
      <c r="D167" s="143"/>
      <c r="E167" s="128"/>
      <c r="F167" s="42"/>
      <c r="G167" s="42"/>
      <c r="H167" s="42"/>
      <c r="I167" s="131"/>
      <c r="J167" s="42"/>
      <c r="K167" s="42"/>
      <c r="L167" s="140"/>
      <c r="M167" s="41"/>
      <c r="N167" s="41"/>
      <c r="O167" s="70"/>
      <c r="P167" s="137"/>
      <c r="Q167" s="71" t="e">
        <f>VLOOKUP(N167,'error categories'!$A$2:$D$54,4,FALSE)</f>
        <v>#N/A</v>
      </c>
      <c r="R167" s="72" t="e">
        <f>VLOOKUP(N167,'error categories'!$A$2:$D$54,3,FALSE)</f>
        <v>#N/A</v>
      </c>
      <c r="S167" s="375"/>
      <c r="T167" s="377"/>
      <c r="U167" s="378">
        <f t="shared" si="18"/>
        <v>0</v>
      </c>
      <c r="V167" s="390"/>
      <c r="W167" s="391"/>
      <c r="X167" s="380"/>
      <c r="Y167" s="395"/>
      <c r="Z167" s="397"/>
      <c r="AA167" s="398"/>
      <c r="AB167" s="399"/>
      <c r="AC167" s="394"/>
      <c r="AD167" s="382">
        <f t="shared" si="25"/>
        <v>0</v>
      </c>
      <c r="AE167" s="383">
        <f t="shared" si="26"/>
        <v>0</v>
      </c>
      <c r="AF167" s="379"/>
      <c r="AG167" s="381"/>
      <c r="AH167" s="379"/>
      <c r="AI167" s="381"/>
      <c r="AJ167" s="384" t="str">
        <f t="shared" si="19"/>
        <v/>
      </c>
      <c r="AK167" s="385" t="str">
        <f t="shared" si="20"/>
        <v/>
      </c>
      <c r="AL167" s="388" t="str">
        <f t="shared" si="21"/>
        <v/>
      </c>
      <c r="AM167" s="389" t="str">
        <f t="shared" si="22"/>
        <v/>
      </c>
      <c r="AN167" s="388" t="str">
        <f t="shared" si="23"/>
        <v/>
      </c>
      <c r="AO167" s="389" t="str">
        <f t="shared" si="24"/>
        <v/>
      </c>
      <c r="AP167" s="424"/>
      <c r="AQ167" s="424"/>
      <c r="AR167" s="431" t="e">
        <f>VLOOKUP($B167,'acc names'!$C$2:$D$12102,2,FALSE)</f>
        <v>#N/A</v>
      </c>
      <c r="AS167" s="431" t="e">
        <f>VLOOKUP($AQ167,software!$A$1:$B$14605,2,FALSE)</f>
        <v>#N/A</v>
      </c>
      <c r="AT167" s="424"/>
      <c r="AV167" s="424"/>
    </row>
    <row r="168" spans="1:48" s="44" customFormat="1" ht="12.75" x14ac:dyDescent="0.2">
      <c r="A168" s="127"/>
      <c r="B168" s="42"/>
      <c r="C168" s="143"/>
      <c r="D168" s="143"/>
      <c r="E168" s="128"/>
      <c r="F168" s="42"/>
      <c r="G168" s="42"/>
      <c r="H168" s="42"/>
      <c r="I168" s="131"/>
      <c r="J168" s="42"/>
      <c r="K168" s="42"/>
      <c r="L168" s="140"/>
      <c r="M168" s="41"/>
      <c r="N168" s="41"/>
      <c r="O168" s="70"/>
      <c r="P168" s="137"/>
      <c r="Q168" s="71" t="e">
        <f>VLOOKUP(N168,'error categories'!$A$2:$D$54,4,FALSE)</f>
        <v>#N/A</v>
      </c>
      <c r="R168" s="72" t="e">
        <f>VLOOKUP(N168,'error categories'!$A$2:$D$54,3,FALSE)</f>
        <v>#N/A</v>
      </c>
      <c r="S168" s="375"/>
      <c r="T168" s="377"/>
      <c r="U168" s="378">
        <f t="shared" si="18"/>
        <v>0</v>
      </c>
      <c r="V168" s="390"/>
      <c r="W168" s="391"/>
      <c r="X168" s="380"/>
      <c r="Y168" s="395"/>
      <c r="Z168" s="375"/>
      <c r="AA168" s="396"/>
      <c r="AB168" s="375"/>
      <c r="AC168" s="394"/>
      <c r="AD168" s="382">
        <f t="shared" si="25"/>
        <v>0</v>
      </c>
      <c r="AE168" s="383">
        <f t="shared" si="26"/>
        <v>0</v>
      </c>
      <c r="AF168" s="379"/>
      <c r="AG168" s="381"/>
      <c r="AH168" s="379"/>
      <c r="AI168" s="381"/>
      <c r="AJ168" s="384" t="str">
        <f t="shared" si="19"/>
        <v/>
      </c>
      <c r="AK168" s="385" t="str">
        <f t="shared" si="20"/>
        <v/>
      </c>
      <c r="AL168" s="388" t="str">
        <f t="shared" si="21"/>
        <v/>
      </c>
      <c r="AM168" s="389" t="str">
        <f t="shared" si="22"/>
        <v/>
      </c>
      <c r="AN168" s="388" t="str">
        <f t="shared" si="23"/>
        <v/>
      </c>
      <c r="AO168" s="389" t="str">
        <f t="shared" si="24"/>
        <v/>
      </c>
      <c r="AP168" s="424"/>
      <c r="AQ168" s="424"/>
      <c r="AR168" s="431" t="e">
        <f>VLOOKUP($B168,'acc names'!$C$2:$D$12102,2,FALSE)</f>
        <v>#N/A</v>
      </c>
      <c r="AS168" s="431" t="e">
        <f>VLOOKUP($AQ168,software!$A$1:$B$14605,2,FALSE)</f>
        <v>#N/A</v>
      </c>
      <c r="AT168" s="424"/>
      <c r="AV168" s="424"/>
    </row>
    <row r="169" spans="1:48" s="44" customFormat="1" ht="12.75" x14ac:dyDescent="0.2">
      <c r="A169" s="127"/>
      <c r="B169" s="42"/>
      <c r="C169" s="143"/>
      <c r="D169" s="143"/>
      <c r="E169" s="128"/>
      <c r="F169" s="42"/>
      <c r="G169" s="42"/>
      <c r="H169" s="42"/>
      <c r="I169" s="131"/>
      <c r="J169" s="42"/>
      <c r="K169" s="42"/>
      <c r="L169" s="140"/>
      <c r="M169" s="41"/>
      <c r="N169" s="41"/>
      <c r="O169" s="70"/>
      <c r="P169" s="137"/>
      <c r="Q169" s="71" t="e">
        <f>VLOOKUP(N169,'error categories'!$A$2:$D$54,4,FALSE)</f>
        <v>#N/A</v>
      </c>
      <c r="R169" s="72" t="e">
        <f>VLOOKUP(N169,'error categories'!$A$2:$D$54,3,FALSE)</f>
        <v>#N/A</v>
      </c>
      <c r="S169" s="375"/>
      <c r="T169" s="377"/>
      <c r="U169" s="378">
        <f t="shared" si="18"/>
        <v>0</v>
      </c>
      <c r="V169" s="390"/>
      <c r="W169" s="391"/>
      <c r="X169" s="380"/>
      <c r="Y169" s="395"/>
      <c r="Z169" s="397"/>
      <c r="AA169" s="398"/>
      <c r="AB169" s="399"/>
      <c r="AC169" s="394"/>
      <c r="AD169" s="382">
        <f t="shared" si="25"/>
        <v>0</v>
      </c>
      <c r="AE169" s="383">
        <f t="shared" si="26"/>
        <v>0</v>
      </c>
      <c r="AF169" s="379"/>
      <c r="AG169" s="381"/>
      <c r="AH169" s="379"/>
      <c r="AI169" s="381"/>
      <c r="AJ169" s="384" t="str">
        <f t="shared" si="19"/>
        <v/>
      </c>
      <c r="AK169" s="385" t="str">
        <f t="shared" si="20"/>
        <v/>
      </c>
      <c r="AL169" s="388" t="str">
        <f t="shared" si="21"/>
        <v/>
      </c>
      <c r="AM169" s="389" t="str">
        <f t="shared" si="22"/>
        <v/>
      </c>
      <c r="AN169" s="388" t="str">
        <f t="shared" si="23"/>
        <v/>
      </c>
      <c r="AO169" s="389" t="str">
        <f t="shared" si="24"/>
        <v/>
      </c>
      <c r="AP169" s="424"/>
      <c r="AQ169" s="424"/>
      <c r="AR169" s="431" t="e">
        <f>VLOOKUP($B169,'acc names'!$C$2:$D$12102,2,FALSE)</f>
        <v>#N/A</v>
      </c>
      <c r="AS169" s="431" t="e">
        <f>VLOOKUP($AQ169,software!$A$1:$B$14605,2,FALSE)</f>
        <v>#N/A</v>
      </c>
      <c r="AT169" s="424"/>
      <c r="AV169" s="424"/>
    </row>
    <row r="170" spans="1:48" s="44" customFormat="1" ht="12.75" x14ac:dyDescent="0.2">
      <c r="A170" s="127"/>
      <c r="B170" s="42"/>
      <c r="C170" s="143"/>
      <c r="D170" s="143"/>
      <c r="E170" s="128"/>
      <c r="F170" s="42"/>
      <c r="G170" s="42"/>
      <c r="H170" s="42"/>
      <c r="I170" s="131"/>
      <c r="J170" s="42"/>
      <c r="K170" s="42"/>
      <c r="L170" s="140"/>
      <c r="M170" s="41"/>
      <c r="N170" s="41"/>
      <c r="O170" s="70"/>
      <c r="P170" s="137"/>
      <c r="Q170" s="71" t="e">
        <f>VLOOKUP(N170,'error categories'!$A$2:$D$54,4,FALSE)</f>
        <v>#N/A</v>
      </c>
      <c r="R170" s="72" t="e">
        <f>VLOOKUP(N170,'error categories'!$A$2:$D$54,3,FALSE)</f>
        <v>#N/A</v>
      </c>
      <c r="S170" s="375"/>
      <c r="T170" s="377"/>
      <c r="U170" s="378">
        <f t="shared" si="18"/>
        <v>0</v>
      </c>
      <c r="V170" s="390"/>
      <c r="W170" s="391"/>
      <c r="X170" s="380"/>
      <c r="Y170" s="395"/>
      <c r="Z170" s="397"/>
      <c r="AA170" s="398"/>
      <c r="AB170" s="399"/>
      <c r="AC170" s="394"/>
      <c r="AD170" s="382">
        <f t="shared" si="25"/>
        <v>0</v>
      </c>
      <c r="AE170" s="383">
        <f t="shared" si="26"/>
        <v>0</v>
      </c>
      <c r="AF170" s="379"/>
      <c r="AG170" s="381"/>
      <c r="AH170" s="379"/>
      <c r="AI170" s="381"/>
      <c r="AJ170" s="384" t="str">
        <f t="shared" si="19"/>
        <v/>
      </c>
      <c r="AK170" s="385" t="str">
        <f t="shared" si="20"/>
        <v/>
      </c>
      <c r="AL170" s="388" t="str">
        <f t="shared" si="21"/>
        <v/>
      </c>
      <c r="AM170" s="389" t="str">
        <f t="shared" si="22"/>
        <v/>
      </c>
      <c r="AN170" s="388" t="str">
        <f t="shared" si="23"/>
        <v/>
      </c>
      <c r="AO170" s="389" t="str">
        <f t="shared" si="24"/>
        <v/>
      </c>
      <c r="AP170" s="424"/>
      <c r="AQ170" s="424"/>
      <c r="AR170" s="431" t="e">
        <f>VLOOKUP($B170,'acc names'!$C$2:$D$12102,2,FALSE)</f>
        <v>#N/A</v>
      </c>
      <c r="AS170" s="431" t="e">
        <f>VLOOKUP($AQ170,software!$A$1:$B$14605,2,FALSE)</f>
        <v>#N/A</v>
      </c>
      <c r="AT170" s="424"/>
      <c r="AV170" s="424"/>
    </row>
    <row r="171" spans="1:48" s="44" customFormat="1" ht="12.75" x14ac:dyDescent="0.2">
      <c r="A171" s="127"/>
      <c r="B171" s="42"/>
      <c r="C171" s="143"/>
      <c r="D171" s="143"/>
      <c r="E171" s="128"/>
      <c r="F171" s="42"/>
      <c r="G171" s="42"/>
      <c r="H171" s="42"/>
      <c r="I171" s="42"/>
      <c r="J171" s="42"/>
      <c r="K171" s="42"/>
      <c r="L171" s="140"/>
      <c r="M171" s="41"/>
      <c r="N171" s="41"/>
      <c r="O171" s="70"/>
      <c r="P171" s="137"/>
      <c r="Q171" s="71" t="e">
        <f>VLOOKUP(N171,'error categories'!$A$2:$D$54,4,FALSE)</f>
        <v>#N/A</v>
      </c>
      <c r="R171" s="72" t="e">
        <f>VLOOKUP(N171,'error categories'!$A$2:$D$54,3,FALSE)</f>
        <v>#N/A</v>
      </c>
      <c r="S171" s="375"/>
      <c r="T171" s="377"/>
      <c r="U171" s="378">
        <f t="shared" si="18"/>
        <v>0</v>
      </c>
      <c r="V171" s="379"/>
      <c r="W171" s="380"/>
      <c r="X171" s="380"/>
      <c r="Y171" s="395"/>
      <c r="Z171" s="375"/>
      <c r="AA171" s="396"/>
      <c r="AB171" s="375"/>
      <c r="AC171" s="380"/>
      <c r="AD171" s="382">
        <f t="shared" si="25"/>
        <v>0</v>
      </c>
      <c r="AE171" s="383">
        <f t="shared" si="26"/>
        <v>0</v>
      </c>
      <c r="AF171" s="379"/>
      <c r="AG171" s="381"/>
      <c r="AH171" s="379"/>
      <c r="AI171" s="381"/>
      <c r="AJ171" s="384" t="str">
        <f t="shared" si="19"/>
        <v/>
      </c>
      <c r="AK171" s="385" t="str">
        <f t="shared" si="20"/>
        <v/>
      </c>
      <c r="AL171" s="388" t="str">
        <f t="shared" si="21"/>
        <v/>
      </c>
      <c r="AM171" s="389" t="str">
        <f t="shared" si="22"/>
        <v/>
      </c>
      <c r="AN171" s="388" t="str">
        <f t="shared" si="23"/>
        <v/>
      </c>
      <c r="AO171" s="389" t="str">
        <f t="shared" si="24"/>
        <v/>
      </c>
      <c r="AP171" s="424"/>
      <c r="AQ171" s="424"/>
      <c r="AR171" s="431" t="e">
        <f>VLOOKUP($B171,'acc names'!$C$2:$D$12102,2,FALSE)</f>
        <v>#N/A</v>
      </c>
      <c r="AS171" s="431" t="e">
        <f>VLOOKUP($AQ171,software!$A$1:$B$14605,2,FALSE)</f>
        <v>#N/A</v>
      </c>
      <c r="AT171" s="424"/>
      <c r="AV171" s="424"/>
    </row>
    <row r="172" spans="1:48" s="44" customFormat="1" ht="12.75" x14ac:dyDescent="0.2">
      <c r="A172" s="127"/>
      <c r="B172" s="42"/>
      <c r="C172" s="143"/>
      <c r="D172" s="143"/>
      <c r="E172" s="128"/>
      <c r="F172" s="42"/>
      <c r="G172" s="42"/>
      <c r="H172" s="42"/>
      <c r="I172" s="42"/>
      <c r="J172" s="42"/>
      <c r="K172" s="42"/>
      <c r="L172" s="140"/>
      <c r="M172" s="41"/>
      <c r="N172" s="41"/>
      <c r="O172" s="70"/>
      <c r="P172" s="137"/>
      <c r="Q172" s="71" t="e">
        <f>VLOOKUP(N172,'error categories'!$A$2:$D$54,4,FALSE)</f>
        <v>#N/A</v>
      </c>
      <c r="R172" s="72" t="e">
        <f>VLOOKUP(N172,'error categories'!$A$2:$D$54,3,FALSE)</f>
        <v>#N/A</v>
      </c>
      <c r="S172" s="375"/>
      <c r="T172" s="377"/>
      <c r="U172" s="378">
        <f t="shared" si="18"/>
        <v>0</v>
      </c>
      <c r="V172" s="379"/>
      <c r="W172" s="380"/>
      <c r="X172" s="380"/>
      <c r="Y172" s="395"/>
      <c r="Z172" s="375"/>
      <c r="AA172" s="396"/>
      <c r="AB172" s="375"/>
      <c r="AC172" s="380"/>
      <c r="AD172" s="382">
        <f t="shared" si="25"/>
        <v>0</v>
      </c>
      <c r="AE172" s="383">
        <f t="shared" si="26"/>
        <v>0</v>
      </c>
      <c r="AF172" s="379"/>
      <c r="AG172" s="381"/>
      <c r="AH172" s="379"/>
      <c r="AI172" s="381"/>
      <c r="AJ172" s="384" t="str">
        <f t="shared" si="19"/>
        <v/>
      </c>
      <c r="AK172" s="385" t="str">
        <f t="shared" si="20"/>
        <v/>
      </c>
      <c r="AL172" s="388" t="str">
        <f t="shared" si="21"/>
        <v/>
      </c>
      <c r="AM172" s="389" t="str">
        <f t="shared" si="22"/>
        <v/>
      </c>
      <c r="AN172" s="388" t="str">
        <f t="shared" si="23"/>
        <v/>
      </c>
      <c r="AO172" s="389" t="str">
        <f t="shared" si="24"/>
        <v/>
      </c>
      <c r="AP172" s="424"/>
      <c r="AQ172" s="424"/>
      <c r="AR172" s="431" t="e">
        <f>VLOOKUP($B172,'acc names'!$C$2:$D$12102,2,FALSE)</f>
        <v>#N/A</v>
      </c>
      <c r="AS172" s="431" t="e">
        <f>VLOOKUP($AQ172,software!$A$1:$B$14605,2,FALSE)</f>
        <v>#N/A</v>
      </c>
      <c r="AT172" s="424"/>
      <c r="AV172" s="424"/>
    </row>
    <row r="173" spans="1:48" s="44" customFormat="1" ht="12.75" x14ac:dyDescent="0.2">
      <c r="A173" s="127"/>
      <c r="B173" s="42"/>
      <c r="C173" s="143"/>
      <c r="D173" s="143"/>
      <c r="E173" s="128"/>
      <c r="F173" s="42"/>
      <c r="G173" s="42"/>
      <c r="H173" s="42"/>
      <c r="I173" s="42"/>
      <c r="J173" s="42"/>
      <c r="K173" s="42"/>
      <c r="L173" s="140"/>
      <c r="M173" s="41"/>
      <c r="N173" s="41"/>
      <c r="O173" s="70"/>
      <c r="P173" s="137"/>
      <c r="Q173" s="71" t="e">
        <f>VLOOKUP(N173,'error categories'!$A$2:$D$54,4,FALSE)</f>
        <v>#N/A</v>
      </c>
      <c r="R173" s="72" t="e">
        <f>VLOOKUP(N173,'error categories'!$A$2:$D$54,3,FALSE)</f>
        <v>#N/A</v>
      </c>
      <c r="S173" s="375"/>
      <c r="T173" s="377"/>
      <c r="U173" s="378">
        <f t="shared" si="18"/>
        <v>0</v>
      </c>
      <c r="V173" s="390"/>
      <c r="W173" s="391"/>
      <c r="X173" s="380"/>
      <c r="Y173" s="395"/>
      <c r="Z173" s="397"/>
      <c r="AA173" s="398"/>
      <c r="AB173" s="399"/>
      <c r="AC173" s="394"/>
      <c r="AD173" s="382">
        <f t="shared" si="25"/>
        <v>0</v>
      </c>
      <c r="AE173" s="383">
        <f t="shared" si="26"/>
        <v>0</v>
      </c>
      <c r="AF173" s="379"/>
      <c r="AG173" s="381"/>
      <c r="AH173" s="379"/>
      <c r="AI173" s="381"/>
      <c r="AJ173" s="384" t="str">
        <f t="shared" si="19"/>
        <v/>
      </c>
      <c r="AK173" s="385" t="str">
        <f t="shared" si="20"/>
        <v/>
      </c>
      <c r="AL173" s="388" t="str">
        <f t="shared" si="21"/>
        <v/>
      </c>
      <c r="AM173" s="389" t="str">
        <f t="shared" si="22"/>
        <v/>
      </c>
      <c r="AN173" s="388" t="str">
        <f t="shared" si="23"/>
        <v/>
      </c>
      <c r="AO173" s="389" t="str">
        <f t="shared" si="24"/>
        <v/>
      </c>
      <c r="AP173" s="424"/>
      <c r="AQ173" s="424"/>
      <c r="AR173" s="431" t="e">
        <f>VLOOKUP($B173,'acc names'!$C$2:$D$12102,2,FALSE)</f>
        <v>#N/A</v>
      </c>
      <c r="AS173" s="431" t="e">
        <f>VLOOKUP($AQ173,software!$A$1:$B$14605,2,FALSE)</f>
        <v>#N/A</v>
      </c>
      <c r="AT173" s="424"/>
      <c r="AV173" s="424"/>
    </row>
    <row r="174" spans="1:48" s="44" customFormat="1" ht="12.75" x14ac:dyDescent="0.2">
      <c r="A174" s="127"/>
      <c r="B174" s="42"/>
      <c r="C174" s="143"/>
      <c r="D174" s="143"/>
      <c r="E174" s="128"/>
      <c r="F174" s="42"/>
      <c r="G174" s="42"/>
      <c r="H174" s="42"/>
      <c r="I174" s="42"/>
      <c r="J174" s="42"/>
      <c r="K174" s="42"/>
      <c r="L174" s="140"/>
      <c r="M174" s="41"/>
      <c r="N174" s="41"/>
      <c r="O174" s="70"/>
      <c r="P174" s="137"/>
      <c r="Q174" s="71" t="e">
        <f>VLOOKUP(N174,'error categories'!$A$2:$D$54,4,FALSE)</f>
        <v>#N/A</v>
      </c>
      <c r="R174" s="72" t="e">
        <f>VLOOKUP(N174,'error categories'!$A$2:$D$54,3,FALSE)</f>
        <v>#N/A</v>
      </c>
      <c r="S174" s="375"/>
      <c r="T174" s="377"/>
      <c r="U174" s="378">
        <f t="shared" si="18"/>
        <v>0</v>
      </c>
      <c r="V174" s="379"/>
      <c r="W174" s="380"/>
      <c r="X174" s="380"/>
      <c r="Y174" s="395"/>
      <c r="Z174" s="397"/>
      <c r="AA174" s="398"/>
      <c r="AB174" s="399"/>
      <c r="AC174" s="380"/>
      <c r="AD174" s="382">
        <f t="shared" si="25"/>
        <v>0</v>
      </c>
      <c r="AE174" s="383">
        <f t="shared" si="26"/>
        <v>0</v>
      </c>
      <c r="AF174" s="379"/>
      <c r="AG174" s="381"/>
      <c r="AH174" s="379"/>
      <c r="AI174" s="381"/>
      <c r="AJ174" s="384" t="str">
        <f t="shared" si="19"/>
        <v/>
      </c>
      <c r="AK174" s="385" t="str">
        <f t="shared" si="20"/>
        <v/>
      </c>
      <c r="AL174" s="388" t="str">
        <f t="shared" si="21"/>
        <v/>
      </c>
      <c r="AM174" s="389" t="str">
        <f t="shared" si="22"/>
        <v/>
      </c>
      <c r="AN174" s="388" t="str">
        <f t="shared" si="23"/>
        <v/>
      </c>
      <c r="AO174" s="389" t="str">
        <f t="shared" si="24"/>
        <v/>
      </c>
      <c r="AP174" s="424"/>
      <c r="AQ174" s="424"/>
      <c r="AR174" s="431" t="e">
        <f>VLOOKUP($B174,'acc names'!$C$2:$D$12102,2,FALSE)</f>
        <v>#N/A</v>
      </c>
      <c r="AS174" s="431" t="e">
        <f>VLOOKUP($AQ174,software!$A$1:$B$14605,2,FALSE)</f>
        <v>#N/A</v>
      </c>
      <c r="AT174" s="424"/>
      <c r="AV174" s="424"/>
    </row>
    <row r="175" spans="1:48" s="44" customFormat="1" ht="12.75" x14ac:dyDescent="0.2">
      <c r="A175" s="127"/>
      <c r="B175" s="42"/>
      <c r="C175" s="143"/>
      <c r="D175" s="143"/>
      <c r="E175" s="128"/>
      <c r="F175" s="42"/>
      <c r="G175" s="42"/>
      <c r="H175" s="42"/>
      <c r="I175" s="42"/>
      <c r="J175" s="42"/>
      <c r="K175" s="42"/>
      <c r="L175" s="140"/>
      <c r="M175" s="41"/>
      <c r="N175" s="41"/>
      <c r="O175" s="70"/>
      <c r="P175" s="137"/>
      <c r="Q175" s="71" t="e">
        <f>VLOOKUP(N175,'error categories'!$A$2:$D$54,4,FALSE)</f>
        <v>#N/A</v>
      </c>
      <c r="R175" s="72" t="e">
        <f>VLOOKUP(N175,'error categories'!$A$2:$D$54,3,FALSE)</f>
        <v>#N/A</v>
      </c>
      <c r="S175" s="375"/>
      <c r="T175" s="377"/>
      <c r="U175" s="378">
        <f t="shared" si="18"/>
        <v>0</v>
      </c>
      <c r="V175" s="390"/>
      <c r="W175" s="391"/>
      <c r="X175" s="380"/>
      <c r="Y175" s="395"/>
      <c r="Z175" s="397"/>
      <c r="AA175" s="398"/>
      <c r="AB175" s="399"/>
      <c r="AC175" s="394"/>
      <c r="AD175" s="382">
        <f t="shared" si="25"/>
        <v>0</v>
      </c>
      <c r="AE175" s="383">
        <f t="shared" si="26"/>
        <v>0</v>
      </c>
      <c r="AF175" s="379"/>
      <c r="AG175" s="381"/>
      <c r="AH175" s="379"/>
      <c r="AI175" s="381"/>
      <c r="AJ175" s="384" t="str">
        <f t="shared" si="19"/>
        <v/>
      </c>
      <c r="AK175" s="385" t="str">
        <f t="shared" si="20"/>
        <v/>
      </c>
      <c r="AL175" s="388" t="str">
        <f t="shared" si="21"/>
        <v/>
      </c>
      <c r="AM175" s="389" t="str">
        <f t="shared" si="22"/>
        <v/>
      </c>
      <c r="AN175" s="388" t="str">
        <f t="shared" si="23"/>
        <v/>
      </c>
      <c r="AO175" s="389" t="str">
        <f t="shared" si="24"/>
        <v/>
      </c>
      <c r="AP175" s="424"/>
      <c r="AQ175" s="424"/>
      <c r="AR175" s="431" t="e">
        <f>VLOOKUP($B175,'acc names'!$C$2:$D$12102,2,FALSE)</f>
        <v>#N/A</v>
      </c>
      <c r="AS175" s="431" t="e">
        <f>VLOOKUP($AQ175,software!$A$1:$B$14605,2,FALSE)</f>
        <v>#N/A</v>
      </c>
      <c r="AT175" s="424"/>
      <c r="AV175" s="424"/>
    </row>
    <row r="176" spans="1:48" s="44" customFormat="1" ht="12.75" x14ac:dyDescent="0.2">
      <c r="A176" s="127"/>
      <c r="B176" s="42"/>
      <c r="C176" s="143"/>
      <c r="D176" s="143"/>
      <c r="E176" s="128"/>
      <c r="F176" s="42"/>
      <c r="G176" s="42"/>
      <c r="H176" s="42"/>
      <c r="I176" s="42"/>
      <c r="J176" s="42"/>
      <c r="K176" s="42"/>
      <c r="L176" s="140"/>
      <c r="M176" s="41"/>
      <c r="N176" s="41"/>
      <c r="O176" s="70"/>
      <c r="P176" s="137"/>
      <c r="Q176" s="71" t="e">
        <f>VLOOKUP(N176,'error categories'!$A$2:$D$54,4,FALSE)</f>
        <v>#N/A</v>
      </c>
      <c r="R176" s="72" t="e">
        <f>VLOOKUP(N176,'error categories'!$A$2:$D$54,3,FALSE)</f>
        <v>#N/A</v>
      </c>
      <c r="S176" s="375"/>
      <c r="T176" s="377"/>
      <c r="U176" s="378">
        <f t="shared" si="18"/>
        <v>0</v>
      </c>
      <c r="V176" s="390"/>
      <c r="W176" s="391"/>
      <c r="X176" s="380"/>
      <c r="Y176" s="395"/>
      <c r="Z176" s="397"/>
      <c r="AA176" s="398"/>
      <c r="AB176" s="399"/>
      <c r="AC176" s="394"/>
      <c r="AD176" s="382">
        <f t="shared" si="25"/>
        <v>0</v>
      </c>
      <c r="AE176" s="383">
        <f t="shared" si="26"/>
        <v>0</v>
      </c>
      <c r="AF176" s="379"/>
      <c r="AG176" s="381"/>
      <c r="AH176" s="379"/>
      <c r="AI176" s="381"/>
      <c r="AJ176" s="384" t="str">
        <f t="shared" si="19"/>
        <v/>
      </c>
      <c r="AK176" s="385" t="str">
        <f t="shared" si="20"/>
        <v/>
      </c>
      <c r="AL176" s="388" t="str">
        <f t="shared" si="21"/>
        <v/>
      </c>
      <c r="AM176" s="389" t="str">
        <f t="shared" si="22"/>
        <v/>
      </c>
      <c r="AN176" s="388" t="str">
        <f t="shared" si="23"/>
        <v/>
      </c>
      <c r="AO176" s="389" t="str">
        <f t="shared" si="24"/>
        <v/>
      </c>
      <c r="AP176" s="424"/>
      <c r="AQ176" s="424"/>
      <c r="AR176" s="431" t="e">
        <f>VLOOKUP($B176,'acc names'!$C$2:$D$12102,2,FALSE)</f>
        <v>#N/A</v>
      </c>
      <c r="AS176" s="431" t="e">
        <f>VLOOKUP($AQ176,software!$A$1:$B$14605,2,FALSE)</f>
        <v>#N/A</v>
      </c>
      <c r="AT176" s="424"/>
      <c r="AV176" s="424"/>
    </row>
    <row r="177" spans="1:48" s="44" customFormat="1" ht="12.75" x14ac:dyDescent="0.2">
      <c r="A177" s="127"/>
      <c r="B177" s="42"/>
      <c r="C177" s="143"/>
      <c r="D177" s="143"/>
      <c r="E177" s="128"/>
      <c r="F177" s="42"/>
      <c r="G177" s="42"/>
      <c r="H177" s="42"/>
      <c r="I177" s="42"/>
      <c r="J177" s="42"/>
      <c r="K177" s="42"/>
      <c r="L177" s="140"/>
      <c r="M177" s="41"/>
      <c r="N177" s="41"/>
      <c r="O177" s="70"/>
      <c r="P177" s="137"/>
      <c r="Q177" s="71" t="e">
        <f>VLOOKUP(N177,'error categories'!$A$2:$D$54,4,FALSE)</f>
        <v>#N/A</v>
      </c>
      <c r="R177" s="72" t="e">
        <f>VLOOKUP(N177,'error categories'!$A$2:$D$54,3,FALSE)</f>
        <v>#N/A</v>
      </c>
      <c r="S177" s="375"/>
      <c r="T177" s="377"/>
      <c r="U177" s="378">
        <f t="shared" si="18"/>
        <v>0</v>
      </c>
      <c r="V177" s="390"/>
      <c r="W177" s="391"/>
      <c r="X177" s="380"/>
      <c r="Y177" s="395"/>
      <c r="Z177" s="397"/>
      <c r="AA177" s="398"/>
      <c r="AB177" s="399"/>
      <c r="AC177" s="394"/>
      <c r="AD177" s="382">
        <f t="shared" si="25"/>
        <v>0</v>
      </c>
      <c r="AE177" s="383">
        <f t="shared" si="26"/>
        <v>0</v>
      </c>
      <c r="AF177" s="379"/>
      <c r="AG177" s="381"/>
      <c r="AH177" s="379"/>
      <c r="AI177" s="381"/>
      <c r="AJ177" s="384" t="str">
        <f t="shared" si="19"/>
        <v/>
      </c>
      <c r="AK177" s="385" t="str">
        <f t="shared" si="20"/>
        <v/>
      </c>
      <c r="AL177" s="388" t="str">
        <f t="shared" si="21"/>
        <v/>
      </c>
      <c r="AM177" s="389" t="str">
        <f t="shared" si="22"/>
        <v/>
      </c>
      <c r="AN177" s="388" t="str">
        <f t="shared" si="23"/>
        <v/>
      </c>
      <c r="AO177" s="389" t="str">
        <f t="shared" si="24"/>
        <v/>
      </c>
      <c r="AP177" s="424"/>
      <c r="AQ177" s="424"/>
      <c r="AR177" s="431" t="e">
        <f>VLOOKUP($B177,'acc names'!$C$2:$D$12102,2,FALSE)</f>
        <v>#N/A</v>
      </c>
      <c r="AS177" s="431" t="e">
        <f>VLOOKUP($AQ177,software!$A$1:$B$14605,2,FALSE)</f>
        <v>#N/A</v>
      </c>
      <c r="AT177" s="424"/>
      <c r="AV177" s="424"/>
    </row>
    <row r="178" spans="1:48" s="44" customFormat="1" ht="12.75" x14ac:dyDescent="0.2">
      <c r="A178" s="127"/>
      <c r="B178" s="42"/>
      <c r="C178" s="143"/>
      <c r="D178" s="143"/>
      <c r="E178" s="128"/>
      <c r="F178" s="42"/>
      <c r="G178" s="42"/>
      <c r="H178" s="42"/>
      <c r="I178" s="42"/>
      <c r="J178" s="42"/>
      <c r="K178" s="42"/>
      <c r="L178" s="140"/>
      <c r="M178" s="41"/>
      <c r="N178" s="41"/>
      <c r="O178" s="70"/>
      <c r="P178" s="137"/>
      <c r="Q178" s="71" t="e">
        <f>VLOOKUP(N178,'error categories'!$A$2:$D$54,4,FALSE)</f>
        <v>#N/A</v>
      </c>
      <c r="R178" s="72" t="e">
        <f>VLOOKUP(N178,'error categories'!$A$2:$D$54,3,FALSE)</f>
        <v>#N/A</v>
      </c>
      <c r="S178" s="375"/>
      <c r="T178" s="377"/>
      <c r="U178" s="378">
        <f t="shared" si="18"/>
        <v>0</v>
      </c>
      <c r="V178" s="379"/>
      <c r="W178" s="380"/>
      <c r="X178" s="380"/>
      <c r="Y178" s="395"/>
      <c r="Z178" s="397"/>
      <c r="AA178" s="398"/>
      <c r="AB178" s="399"/>
      <c r="AC178" s="380"/>
      <c r="AD178" s="382">
        <f t="shared" si="25"/>
        <v>0</v>
      </c>
      <c r="AE178" s="383">
        <f t="shared" si="26"/>
        <v>0</v>
      </c>
      <c r="AF178" s="379"/>
      <c r="AG178" s="381"/>
      <c r="AH178" s="379"/>
      <c r="AI178" s="381"/>
      <c r="AJ178" s="384" t="str">
        <f t="shared" si="19"/>
        <v/>
      </c>
      <c r="AK178" s="385" t="str">
        <f t="shared" si="20"/>
        <v/>
      </c>
      <c r="AL178" s="388" t="str">
        <f t="shared" si="21"/>
        <v/>
      </c>
      <c r="AM178" s="389" t="str">
        <f t="shared" si="22"/>
        <v/>
      </c>
      <c r="AN178" s="388" t="str">
        <f t="shared" si="23"/>
        <v/>
      </c>
      <c r="AO178" s="389" t="str">
        <f t="shared" si="24"/>
        <v/>
      </c>
      <c r="AP178" s="424"/>
      <c r="AQ178" s="424"/>
      <c r="AR178" s="431" t="e">
        <f>VLOOKUP($B178,'acc names'!$C$2:$D$12102,2,FALSE)</f>
        <v>#N/A</v>
      </c>
      <c r="AS178" s="431" t="e">
        <f>VLOOKUP($AQ178,software!$A$1:$B$14605,2,FALSE)</f>
        <v>#N/A</v>
      </c>
      <c r="AT178" s="424"/>
      <c r="AV178" s="424"/>
    </row>
    <row r="179" spans="1:48" s="44" customFormat="1" ht="12.75" x14ac:dyDescent="0.2">
      <c r="A179" s="127"/>
      <c r="B179" s="42"/>
      <c r="C179" s="143"/>
      <c r="D179" s="143"/>
      <c r="E179" s="128"/>
      <c r="F179" s="42"/>
      <c r="G179" s="42"/>
      <c r="H179" s="42"/>
      <c r="I179" s="42"/>
      <c r="J179" s="42"/>
      <c r="K179" s="42"/>
      <c r="L179" s="140"/>
      <c r="M179" s="41"/>
      <c r="N179" s="41"/>
      <c r="O179" s="70"/>
      <c r="P179" s="137"/>
      <c r="Q179" s="71" t="e">
        <f>VLOOKUP(N179,'error categories'!$A$2:$D$54,4,FALSE)</f>
        <v>#N/A</v>
      </c>
      <c r="R179" s="72" t="e">
        <f>VLOOKUP(N179,'error categories'!$A$2:$D$54,3,FALSE)</f>
        <v>#N/A</v>
      </c>
      <c r="S179" s="375"/>
      <c r="T179" s="377"/>
      <c r="U179" s="378">
        <f t="shared" si="18"/>
        <v>0</v>
      </c>
      <c r="V179" s="379"/>
      <c r="W179" s="380"/>
      <c r="X179" s="380"/>
      <c r="Y179" s="395"/>
      <c r="Z179" s="375"/>
      <c r="AA179" s="396"/>
      <c r="AB179" s="375"/>
      <c r="AC179" s="380"/>
      <c r="AD179" s="382">
        <f t="shared" si="25"/>
        <v>0</v>
      </c>
      <c r="AE179" s="383">
        <f t="shared" si="26"/>
        <v>0</v>
      </c>
      <c r="AF179" s="379"/>
      <c r="AG179" s="381"/>
      <c r="AH179" s="379"/>
      <c r="AI179" s="381"/>
      <c r="AJ179" s="384" t="str">
        <f t="shared" si="19"/>
        <v/>
      </c>
      <c r="AK179" s="385" t="str">
        <f t="shared" si="20"/>
        <v/>
      </c>
      <c r="AL179" s="388" t="str">
        <f t="shared" si="21"/>
        <v/>
      </c>
      <c r="AM179" s="389" t="str">
        <f t="shared" si="22"/>
        <v/>
      </c>
      <c r="AN179" s="388" t="str">
        <f t="shared" si="23"/>
        <v/>
      </c>
      <c r="AO179" s="389" t="str">
        <f t="shared" si="24"/>
        <v/>
      </c>
      <c r="AP179" s="424"/>
      <c r="AQ179" s="424"/>
      <c r="AR179" s="431" t="e">
        <f>VLOOKUP($B179,'acc names'!$C$2:$D$12102,2,FALSE)</f>
        <v>#N/A</v>
      </c>
      <c r="AS179" s="431" t="e">
        <f>VLOOKUP($AQ179,software!$A$1:$B$14605,2,FALSE)</f>
        <v>#N/A</v>
      </c>
      <c r="AT179" s="424"/>
      <c r="AV179" s="424"/>
    </row>
    <row r="180" spans="1:48" s="44" customFormat="1" ht="12.75" x14ac:dyDescent="0.2">
      <c r="A180" s="127"/>
      <c r="B180" s="42"/>
      <c r="C180" s="143"/>
      <c r="D180" s="143"/>
      <c r="E180" s="128"/>
      <c r="F180" s="42"/>
      <c r="G180" s="42"/>
      <c r="H180" s="42"/>
      <c r="I180" s="42"/>
      <c r="J180" s="42"/>
      <c r="K180" s="42"/>
      <c r="L180" s="140"/>
      <c r="M180" s="41"/>
      <c r="N180" s="41"/>
      <c r="O180" s="70"/>
      <c r="P180" s="137"/>
      <c r="Q180" s="71" t="e">
        <f>VLOOKUP(N180,'error categories'!$A$2:$D$54,4,FALSE)</f>
        <v>#N/A</v>
      </c>
      <c r="R180" s="72" t="e">
        <f>VLOOKUP(N180,'error categories'!$A$2:$D$54,3,FALSE)</f>
        <v>#N/A</v>
      </c>
      <c r="S180" s="375"/>
      <c r="T180" s="377"/>
      <c r="U180" s="378">
        <f t="shared" si="18"/>
        <v>0</v>
      </c>
      <c r="V180" s="379"/>
      <c r="W180" s="380"/>
      <c r="X180" s="380"/>
      <c r="Y180" s="395"/>
      <c r="Z180" s="375"/>
      <c r="AA180" s="396"/>
      <c r="AB180" s="375"/>
      <c r="AC180" s="380"/>
      <c r="AD180" s="382">
        <f t="shared" si="25"/>
        <v>0</v>
      </c>
      <c r="AE180" s="383">
        <f t="shared" si="26"/>
        <v>0</v>
      </c>
      <c r="AF180" s="379"/>
      <c r="AG180" s="381"/>
      <c r="AH180" s="379"/>
      <c r="AI180" s="381"/>
      <c r="AJ180" s="384" t="str">
        <f t="shared" si="19"/>
        <v/>
      </c>
      <c r="AK180" s="385" t="str">
        <f t="shared" si="20"/>
        <v/>
      </c>
      <c r="AL180" s="388" t="str">
        <f t="shared" si="21"/>
        <v/>
      </c>
      <c r="AM180" s="389" t="str">
        <f t="shared" si="22"/>
        <v/>
      </c>
      <c r="AN180" s="388" t="str">
        <f t="shared" si="23"/>
        <v/>
      </c>
      <c r="AO180" s="389" t="str">
        <f t="shared" si="24"/>
        <v/>
      </c>
      <c r="AP180" s="424"/>
      <c r="AQ180" s="424"/>
      <c r="AR180" s="431" t="e">
        <f>VLOOKUP($B180,'acc names'!$C$2:$D$12102,2,FALSE)</f>
        <v>#N/A</v>
      </c>
      <c r="AS180" s="431" t="e">
        <f>VLOOKUP($AQ180,software!$A$1:$B$14605,2,FALSE)</f>
        <v>#N/A</v>
      </c>
      <c r="AT180" s="424"/>
      <c r="AV180" s="424"/>
    </row>
    <row r="181" spans="1:48" s="44" customFormat="1" ht="12.75" x14ac:dyDescent="0.2">
      <c r="A181" s="127"/>
      <c r="B181" s="42"/>
      <c r="C181" s="143"/>
      <c r="D181" s="143"/>
      <c r="E181" s="128"/>
      <c r="F181" s="42"/>
      <c r="G181" s="42"/>
      <c r="H181" s="42"/>
      <c r="I181" s="42"/>
      <c r="J181" s="42"/>
      <c r="K181" s="42"/>
      <c r="L181" s="140"/>
      <c r="M181" s="41"/>
      <c r="N181" s="41"/>
      <c r="O181" s="70"/>
      <c r="P181" s="137"/>
      <c r="Q181" s="71" t="e">
        <f>VLOOKUP(N181,'error categories'!$A$2:$D$54,4,FALSE)</f>
        <v>#N/A</v>
      </c>
      <c r="R181" s="72" t="e">
        <f>VLOOKUP(N181,'error categories'!$A$2:$D$54,3,FALSE)</f>
        <v>#N/A</v>
      </c>
      <c r="S181" s="375"/>
      <c r="T181" s="377"/>
      <c r="U181" s="378">
        <f t="shared" si="18"/>
        <v>0</v>
      </c>
      <c r="V181" s="390"/>
      <c r="W181" s="391"/>
      <c r="X181" s="380"/>
      <c r="Y181" s="395"/>
      <c r="Z181" s="397"/>
      <c r="AA181" s="398"/>
      <c r="AB181" s="399"/>
      <c r="AC181" s="394"/>
      <c r="AD181" s="382">
        <f t="shared" si="25"/>
        <v>0</v>
      </c>
      <c r="AE181" s="383">
        <f t="shared" si="26"/>
        <v>0</v>
      </c>
      <c r="AF181" s="379"/>
      <c r="AG181" s="381"/>
      <c r="AH181" s="379"/>
      <c r="AI181" s="381"/>
      <c r="AJ181" s="384" t="str">
        <f t="shared" si="19"/>
        <v/>
      </c>
      <c r="AK181" s="385" t="str">
        <f t="shared" si="20"/>
        <v/>
      </c>
      <c r="AL181" s="388" t="str">
        <f t="shared" si="21"/>
        <v/>
      </c>
      <c r="AM181" s="389" t="str">
        <f t="shared" si="22"/>
        <v/>
      </c>
      <c r="AN181" s="388" t="str">
        <f t="shared" si="23"/>
        <v/>
      </c>
      <c r="AO181" s="389" t="str">
        <f t="shared" si="24"/>
        <v/>
      </c>
      <c r="AP181" s="424"/>
      <c r="AQ181" s="424"/>
      <c r="AR181" s="431" t="e">
        <f>VLOOKUP($B181,'acc names'!$C$2:$D$12102,2,FALSE)</f>
        <v>#N/A</v>
      </c>
      <c r="AS181" s="431" t="e">
        <f>VLOOKUP($AQ181,software!$A$1:$B$14605,2,FALSE)</f>
        <v>#N/A</v>
      </c>
      <c r="AT181" s="424"/>
      <c r="AV181" s="424"/>
    </row>
    <row r="182" spans="1:48" s="44" customFormat="1" ht="12.75" x14ac:dyDescent="0.2">
      <c r="A182" s="127"/>
      <c r="B182" s="42"/>
      <c r="C182" s="143"/>
      <c r="D182" s="143"/>
      <c r="E182" s="128"/>
      <c r="F182" s="42"/>
      <c r="G182" s="42"/>
      <c r="H182" s="42"/>
      <c r="I182" s="42"/>
      <c r="J182" s="42"/>
      <c r="K182" s="42"/>
      <c r="L182" s="140"/>
      <c r="M182" s="41"/>
      <c r="N182" s="41"/>
      <c r="O182" s="70"/>
      <c r="P182" s="137"/>
      <c r="Q182" s="71" t="e">
        <f>VLOOKUP(N182,'error categories'!$A$2:$D$54,4,FALSE)</f>
        <v>#N/A</v>
      </c>
      <c r="R182" s="72" t="e">
        <f>VLOOKUP(N182,'error categories'!$A$2:$D$54,3,FALSE)</f>
        <v>#N/A</v>
      </c>
      <c r="S182" s="375"/>
      <c r="T182" s="377"/>
      <c r="U182" s="378">
        <f t="shared" si="18"/>
        <v>0</v>
      </c>
      <c r="V182" s="390"/>
      <c r="W182" s="391"/>
      <c r="X182" s="380"/>
      <c r="Y182" s="395"/>
      <c r="Z182" s="375"/>
      <c r="AA182" s="396"/>
      <c r="AB182" s="375"/>
      <c r="AC182" s="394"/>
      <c r="AD182" s="382">
        <f t="shared" si="25"/>
        <v>0</v>
      </c>
      <c r="AE182" s="383">
        <f t="shared" si="26"/>
        <v>0</v>
      </c>
      <c r="AF182" s="379"/>
      <c r="AG182" s="381"/>
      <c r="AH182" s="379"/>
      <c r="AI182" s="381"/>
      <c r="AJ182" s="384" t="str">
        <f t="shared" si="19"/>
        <v/>
      </c>
      <c r="AK182" s="385" t="str">
        <f t="shared" si="20"/>
        <v/>
      </c>
      <c r="AL182" s="388" t="str">
        <f t="shared" si="21"/>
        <v/>
      </c>
      <c r="AM182" s="389" t="str">
        <f t="shared" si="22"/>
        <v/>
      </c>
      <c r="AN182" s="388" t="str">
        <f t="shared" si="23"/>
        <v/>
      </c>
      <c r="AO182" s="389" t="str">
        <f t="shared" si="24"/>
        <v/>
      </c>
      <c r="AP182" s="424"/>
      <c r="AQ182" s="424"/>
      <c r="AR182" s="431" t="e">
        <f>VLOOKUP($B182,'acc names'!$C$2:$D$12102,2,FALSE)</f>
        <v>#N/A</v>
      </c>
      <c r="AS182" s="431" t="e">
        <f>VLOOKUP($AQ182,software!$A$1:$B$14605,2,FALSE)</f>
        <v>#N/A</v>
      </c>
      <c r="AT182" s="424"/>
      <c r="AV182" s="424"/>
    </row>
    <row r="183" spans="1:48" s="44" customFormat="1" ht="12.75" x14ac:dyDescent="0.2">
      <c r="A183" s="127"/>
      <c r="B183" s="42"/>
      <c r="C183" s="143"/>
      <c r="D183" s="143"/>
      <c r="E183" s="128"/>
      <c r="F183" s="42"/>
      <c r="G183" s="42"/>
      <c r="H183" s="42"/>
      <c r="I183" s="42"/>
      <c r="J183" s="42"/>
      <c r="K183" s="42"/>
      <c r="L183" s="140"/>
      <c r="M183" s="41"/>
      <c r="N183" s="41"/>
      <c r="O183" s="70"/>
      <c r="P183" s="137"/>
      <c r="Q183" s="71" t="e">
        <f>VLOOKUP(N183,'error categories'!$A$2:$D$54,4,FALSE)</f>
        <v>#N/A</v>
      </c>
      <c r="R183" s="72" t="e">
        <f>VLOOKUP(N183,'error categories'!$A$2:$D$54,3,FALSE)</f>
        <v>#N/A</v>
      </c>
      <c r="S183" s="375"/>
      <c r="T183" s="377"/>
      <c r="U183" s="378">
        <f t="shared" si="18"/>
        <v>0</v>
      </c>
      <c r="V183" s="379"/>
      <c r="W183" s="380"/>
      <c r="X183" s="380"/>
      <c r="Y183" s="395"/>
      <c r="Z183" s="375"/>
      <c r="AA183" s="396"/>
      <c r="AB183" s="375"/>
      <c r="AC183" s="380"/>
      <c r="AD183" s="382">
        <f t="shared" si="25"/>
        <v>0</v>
      </c>
      <c r="AE183" s="383">
        <f t="shared" si="26"/>
        <v>0</v>
      </c>
      <c r="AF183" s="379"/>
      <c r="AG183" s="381"/>
      <c r="AH183" s="379"/>
      <c r="AI183" s="381"/>
      <c r="AJ183" s="384" t="str">
        <f t="shared" si="19"/>
        <v/>
      </c>
      <c r="AK183" s="385" t="str">
        <f t="shared" si="20"/>
        <v/>
      </c>
      <c r="AL183" s="388" t="str">
        <f t="shared" si="21"/>
        <v/>
      </c>
      <c r="AM183" s="389" t="str">
        <f t="shared" si="22"/>
        <v/>
      </c>
      <c r="AN183" s="388" t="str">
        <f t="shared" si="23"/>
        <v/>
      </c>
      <c r="AO183" s="389" t="str">
        <f t="shared" si="24"/>
        <v/>
      </c>
      <c r="AP183" s="424"/>
      <c r="AQ183" s="424"/>
      <c r="AR183" s="431" t="e">
        <f>VLOOKUP($B183,'acc names'!$C$2:$D$12102,2,FALSE)</f>
        <v>#N/A</v>
      </c>
      <c r="AS183" s="431" t="e">
        <f>VLOOKUP($AQ183,software!$A$1:$B$14605,2,FALSE)</f>
        <v>#N/A</v>
      </c>
      <c r="AT183" s="424"/>
      <c r="AV183" s="424"/>
    </row>
    <row r="184" spans="1:48" s="44" customFormat="1" ht="12.75" x14ac:dyDescent="0.2">
      <c r="A184" s="127"/>
      <c r="B184" s="42"/>
      <c r="C184" s="143"/>
      <c r="D184" s="143"/>
      <c r="E184" s="128"/>
      <c r="F184" s="42"/>
      <c r="G184" s="42"/>
      <c r="H184" s="42"/>
      <c r="I184" s="42"/>
      <c r="J184" s="42"/>
      <c r="K184" s="42"/>
      <c r="L184" s="140"/>
      <c r="M184" s="41"/>
      <c r="N184" s="41"/>
      <c r="O184" s="70"/>
      <c r="P184" s="137"/>
      <c r="Q184" s="71" t="e">
        <f>VLOOKUP(N184,'error categories'!$A$2:$D$54,4,FALSE)</f>
        <v>#N/A</v>
      </c>
      <c r="R184" s="72" t="e">
        <f>VLOOKUP(N184,'error categories'!$A$2:$D$54,3,FALSE)</f>
        <v>#N/A</v>
      </c>
      <c r="S184" s="375"/>
      <c r="T184" s="377"/>
      <c r="U184" s="378">
        <f t="shared" si="18"/>
        <v>0</v>
      </c>
      <c r="V184" s="379"/>
      <c r="W184" s="380"/>
      <c r="X184" s="380"/>
      <c r="Y184" s="395"/>
      <c r="Z184" s="397"/>
      <c r="AA184" s="398"/>
      <c r="AB184" s="399"/>
      <c r="AC184" s="380"/>
      <c r="AD184" s="382">
        <f t="shared" si="25"/>
        <v>0</v>
      </c>
      <c r="AE184" s="383">
        <f t="shared" si="26"/>
        <v>0</v>
      </c>
      <c r="AF184" s="379"/>
      <c r="AG184" s="381"/>
      <c r="AH184" s="379"/>
      <c r="AI184" s="381"/>
      <c r="AJ184" s="384" t="str">
        <f t="shared" si="19"/>
        <v/>
      </c>
      <c r="AK184" s="385" t="str">
        <f t="shared" si="20"/>
        <v/>
      </c>
      <c r="AL184" s="388" t="str">
        <f t="shared" si="21"/>
        <v/>
      </c>
      <c r="AM184" s="389" t="str">
        <f t="shared" si="22"/>
        <v/>
      </c>
      <c r="AN184" s="388" t="str">
        <f t="shared" si="23"/>
        <v/>
      </c>
      <c r="AO184" s="389" t="str">
        <f t="shared" si="24"/>
        <v/>
      </c>
      <c r="AP184" s="424"/>
      <c r="AQ184" s="424"/>
      <c r="AR184" s="431" t="e">
        <f>VLOOKUP($B184,'acc names'!$C$2:$D$12102,2,FALSE)</f>
        <v>#N/A</v>
      </c>
      <c r="AS184" s="431" t="e">
        <f>VLOOKUP($AQ184,software!$A$1:$B$14605,2,FALSE)</f>
        <v>#N/A</v>
      </c>
      <c r="AT184" s="424"/>
      <c r="AV184" s="424"/>
    </row>
    <row r="185" spans="1:48" s="44" customFormat="1" ht="12.75" x14ac:dyDescent="0.2">
      <c r="A185" s="127"/>
      <c r="B185" s="42"/>
      <c r="C185" s="143"/>
      <c r="D185" s="143"/>
      <c r="E185" s="128"/>
      <c r="F185" s="42"/>
      <c r="G185" s="42"/>
      <c r="H185" s="42"/>
      <c r="I185" s="42"/>
      <c r="J185" s="42"/>
      <c r="K185" s="42"/>
      <c r="L185" s="140"/>
      <c r="M185" s="41"/>
      <c r="N185" s="41"/>
      <c r="O185" s="70"/>
      <c r="P185" s="137"/>
      <c r="Q185" s="71" t="e">
        <f>VLOOKUP(N185,'error categories'!$A$2:$D$54,4,FALSE)</f>
        <v>#N/A</v>
      </c>
      <c r="R185" s="72" t="e">
        <f>VLOOKUP(N185,'error categories'!$A$2:$D$54,3,FALSE)</f>
        <v>#N/A</v>
      </c>
      <c r="S185" s="375"/>
      <c r="T185" s="377"/>
      <c r="U185" s="378">
        <f t="shared" si="18"/>
        <v>0</v>
      </c>
      <c r="V185" s="379"/>
      <c r="W185" s="380"/>
      <c r="X185" s="380"/>
      <c r="Y185" s="395"/>
      <c r="Z185" s="397"/>
      <c r="AA185" s="398"/>
      <c r="AB185" s="399"/>
      <c r="AC185" s="380"/>
      <c r="AD185" s="382">
        <f t="shared" si="25"/>
        <v>0</v>
      </c>
      <c r="AE185" s="383">
        <f t="shared" si="26"/>
        <v>0</v>
      </c>
      <c r="AF185" s="379"/>
      <c r="AG185" s="381"/>
      <c r="AH185" s="379"/>
      <c r="AI185" s="381"/>
      <c r="AJ185" s="384" t="str">
        <f t="shared" si="19"/>
        <v/>
      </c>
      <c r="AK185" s="385" t="str">
        <f t="shared" si="20"/>
        <v/>
      </c>
      <c r="AL185" s="388" t="str">
        <f t="shared" si="21"/>
        <v/>
      </c>
      <c r="AM185" s="389" t="str">
        <f t="shared" si="22"/>
        <v/>
      </c>
      <c r="AN185" s="388" t="str">
        <f t="shared" si="23"/>
        <v/>
      </c>
      <c r="AO185" s="389" t="str">
        <f t="shared" si="24"/>
        <v/>
      </c>
      <c r="AP185" s="424"/>
      <c r="AQ185" s="424"/>
      <c r="AR185" s="431" t="e">
        <f>VLOOKUP($B185,'acc names'!$C$2:$D$12102,2,FALSE)</f>
        <v>#N/A</v>
      </c>
      <c r="AS185" s="431" t="e">
        <f>VLOOKUP($AQ185,software!$A$1:$B$14605,2,FALSE)</f>
        <v>#N/A</v>
      </c>
      <c r="AT185" s="424"/>
      <c r="AV185" s="424"/>
    </row>
    <row r="186" spans="1:48" s="44" customFormat="1" ht="12.75" x14ac:dyDescent="0.2">
      <c r="A186" s="127"/>
      <c r="B186" s="42"/>
      <c r="C186" s="143"/>
      <c r="D186" s="143"/>
      <c r="E186" s="128"/>
      <c r="F186" s="42"/>
      <c r="G186" s="42"/>
      <c r="H186" s="42"/>
      <c r="I186" s="42"/>
      <c r="J186" s="42"/>
      <c r="K186" s="42"/>
      <c r="L186" s="140"/>
      <c r="M186" s="41"/>
      <c r="N186" s="41"/>
      <c r="O186" s="70"/>
      <c r="P186" s="137"/>
      <c r="Q186" s="71" t="e">
        <f>VLOOKUP(N186,'error categories'!$A$2:$D$54,4,FALSE)</f>
        <v>#N/A</v>
      </c>
      <c r="R186" s="72" t="e">
        <f>VLOOKUP(N186,'error categories'!$A$2:$D$54,3,FALSE)</f>
        <v>#N/A</v>
      </c>
      <c r="S186" s="375"/>
      <c r="T186" s="377"/>
      <c r="U186" s="378">
        <f t="shared" si="18"/>
        <v>0</v>
      </c>
      <c r="V186" s="390"/>
      <c r="W186" s="391"/>
      <c r="X186" s="380"/>
      <c r="Y186" s="395"/>
      <c r="Z186" s="397"/>
      <c r="AA186" s="398"/>
      <c r="AB186" s="399"/>
      <c r="AC186" s="394"/>
      <c r="AD186" s="382">
        <f t="shared" si="25"/>
        <v>0</v>
      </c>
      <c r="AE186" s="383">
        <f t="shared" si="26"/>
        <v>0</v>
      </c>
      <c r="AF186" s="379"/>
      <c r="AG186" s="381"/>
      <c r="AH186" s="379"/>
      <c r="AI186" s="381"/>
      <c r="AJ186" s="384" t="str">
        <f t="shared" si="19"/>
        <v/>
      </c>
      <c r="AK186" s="385" t="str">
        <f t="shared" si="20"/>
        <v/>
      </c>
      <c r="AL186" s="388" t="str">
        <f t="shared" si="21"/>
        <v/>
      </c>
      <c r="AM186" s="389" t="str">
        <f t="shared" si="22"/>
        <v/>
      </c>
      <c r="AN186" s="388" t="str">
        <f t="shared" si="23"/>
        <v/>
      </c>
      <c r="AO186" s="389" t="str">
        <f t="shared" si="24"/>
        <v/>
      </c>
      <c r="AP186" s="424"/>
      <c r="AQ186" s="424"/>
      <c r="AR186" s="431" t="e">
        <f>VLOOKUP($B186,'acc names'!$C$2:$D$12102,2,FALSE)</f>
        <v>#N/A</v>
      </c>
      <c r="AS186" s="431" t="e">
        <f>VLOOKUP($AQ186,software!$A$1:$B$14605,2,FALSE)</f>
        <v>#N/A</v>
      </c>
      <c r="AT186" s="424"/>
      <c r="AV186" s="424"/>
    </row>
    <row r="187" spans="1:48" s="44" customFormat="1" ht="12.75" x14ac:dyDescent="0.2">
      <c r="A187" s="127"/>
      <c r="B187" s="42"/>
      <c r="C187" s="143"/>
      <c r="D187" s="143"/>
      <c r="E187" s="128"/>
      <c r="F187" s="42"/>
      <c r="G187" s="42"/>
      <c r="H187" s="42"/>
      <c r="I187" s="42"/>
      <c r="J187" s="42"/>
      <c r="K187" s="42"/>
      <c r="L187" s="140"/>
      <c r="M187" s="41"/>
      <c r="N187" s="41"/>
      <c r="O187" s="70"/>
      <c r="P187" s="137"/>
      <c r="Q187" s="71" t="e">
        <f>VLOOKUP(N187,'error categories'!$A$2:$D$54,4,FALSE)</f>
        <v>#N/A</v>
      </c>
      <c r="R187" s="72" t="e">
        <f>VLOOKUP(N187,'error categories'!$A$2:$D$54,3,FALSE)</f>
        <v>#N/A</v>
      </c>
      <c r="S187" s="375"/>
      <c r="T187" s="377"/>
      <c r="U187" s="378">
        <f t="shared" si="18"/>
        <v>0</v>
      </c>
      <c r="V187" s="390"/>
      <c r="W187" s="391"/>
      <c r="X187" s="380"/>
      <c r="Y187" s="395"/>
      <c r="Z187" s="397"/>
      <c r="AA187" s="398"/>
      <c r="AB187" s="399"/>
      <c r="AC187" s="394"/>
      <c r="AD187" s="382">
        <f t="shared" si="25"/>
        <v>0</v>
      </c>
      <c r="AE187" s="383">
        <f t="shared" si="26"/>
        <v>0</v>
      </c>
      <c r="AF187" s="379"/>
      <c r="AG187" s="381"/>
      <c r="AH187" s="379"/>
      <c r="AI187" s="381"/>
      <c r="AJ187" s="384" t="str">
        <f t="shared" si="19"/>
        <v/>
      </c>
      <c r="AK187" s="385" t="str">
        <f t="shared" si="20"/>
        <v/>
      </c>
      <c r="AL187" s="388" t="str">
        <f t="shared" si="21"/>
        <v/>
      </c>
      <c r="AM187" s="389" t="str">
        <f t="shared" si="22"/>
        <v/>
      </c>
      <c r="AN187" s="388" t="str">
        <f t="shared" si="23"/>
        <v/>
      </c>
      <c r="AO187" s="389" t="str">
        <f t="shared" si="24"/>
        <v/>
      </c>
      <c r="AP187" s="424"/>
      <c r="AQ187" s="424"/>
      <c r="AR187" s="431" t="e">
        <f>VLOOKUP($B187,'acc names'!$C$2:$D$12102,2,FALSE)</f>
        <v>#N/A</v>
      </c>
      <c r="AS187" s="431" t="e">
        <f>VLOOKUP($AQ187,software!$A$1:$B$14605,2,FALSE)</f>
        <v>#N/A</v>
      </c>
      <c r="AT187" s="424"/>
      <c r="AV187" s="424"/>
    </row>
    <row r="188" spans="1:48" s="44" customFormat="1" ht="12.75" x14ac:dyDescent="0.2">
      <c r="A188" s="127"/>
      <c r="B188" s="42"/>
      <c r="C188" s="143"/>
      <c r="D188" s="143"/>
      <c r="E188" s="128"/>
      <c r="F188" s="42"/>
      <c r="G188" s="42"/>
      <c r="H188" s="42"/>
      <c r="I188" s="42"/>
      <c r="J188" s="42"/>
      <c r="K188" s="42"/>
      <c r="L188" s="140"/>
      <c r="M188" s="41"/>
      <c r="N188" s="41"/>
      <c r="O188" s="70"/>
      <c r="P188" s="137"/>
      <c r="Q188" s="71" t="e">
        <f>VLOOKUP(N188,'error categories'!$A$2:$D$54,4,FALSE)</f>
        <v>#N/A</v>
      </c>
      <c r="R188" s="72" t="e">
        <f>VLOOKUP(N188,'error categories'!$A$2:$D$54,3,FALSE)</f>
        <v>#N/A</v>
      </c>
      <c r="S188" s="375"/>
      <c r="T188" s="377"/>
      <c r="U188" s="378">
        <f t="shared" si="18"/>
        <v>0</v>
      </c>
      <c r="V188" s="379"/>
      <c r="W188" s="380"/>
      <c r="X188" s="380"/>
      <c r="Y188" s="395"/>
      <c r="Z188" s="397"/>
      <c r="AA188" s="398"/>
      <c r="AB188" s="399"/>
      <c r="AC188" s="380"/>
      <c r="AD188" s="382">
        <f t="shared" si="25"/>
        <v>0</v>
      </c>
      <c r="AE188" s="383">
        <f t="shared" si="26"/>
        <v>0</v>
      </c>
      <c r="AF188" s="379"/>
      <c r="AG188" s="381"/>
      <c r="AH188" s="379"/>
      <c r="AI188" s="381"/>
      <c r="AJ188" s="384" t="str">
        <f t="shared" si="19"/>
        <v/>
      </c>
      <c r="AK188" s="385" t="str">
        <f t="shared" si="20"/>
        <v/>
      </c>
      <c r="AL188" s="388" t="str">
        <f t="shared" si="21"/>
        <v/>
      </c>
      <c r="AM188" s="389" t="str">
        <f t="shared" si="22"/>
        <v/>
      </c>
      <c r="AN188" s="388" t="str">
        <f t="shared" si="23"/>
        <v/>
      </c>
      <c r="AO188" s="389" t="str">
        <f t="shared" si="24"/>
        <v/>
      </c>
      <c r="AP188" s="424"/>
      <c r="AQ188" s="424"/>
      <c r="AR188" s="431" t="e">
        <f>VLOOKUP($B188,'acc names'!$C$2:$D$12102,2,FALSE)</f>
        <v>#N/A</v>
      </c>
      <c r="AS188" s="431" t="e">
        <f>VLOOKUP($AQ188,software!$A$1:$B$14605,2,FALSE)</f>
        <v>#N/A</v>
      </c>
      <c r="AT188" s="424"/>
      <c r="AV188" s="424"/>
    </row>
    <row r="189" spans="1:48" s="44" customFormat="1" ht="12.75" x14ac:dyDescent="0.2">
      <c r="A189" s="127"/>
      <c r="B189" s="42"/>
      <c r="C189" s="143"/>
      <c r="D189" s="143"/>
      <c r="E189" s="128"/>
      <c r="F189" s="42"/>
      <c r="G189" s="42"/>
      <c r="H189" s="42"/>
      <c r="I189" s="42"/>
      <c r="J189" s="42"/>
      <c r="K189" s="42"/>
      <c r="L189" s="140"/>
      <c r="M189" s="41"/>
      <c r="N189" s="41"/>
      <c r="O189" s="70"/>
      <c r="P189" s="137"/>
      <c r="Q189" s="71" t="e">
        <f>VLOOKUP(N189,'error categories'!$A$2:$D$54,4,FALSE)</f>
        <v>#N/A</v>
      </c>
      <c r="R189" s="72" t="e">
        <f>VLOOKUP(N189,'error categories'!$A$2:$D$54,3,FALSE)</f>
        <v>#N/A</v>
      </c>
      <c r="S189" s="375"/>
      <c r="T189" s="377"/>
      <c r="U189" s="378">
        <f t="shared" si="18"/>
        <v>0</v>
      </c>
      <c r="V189" s="379"/>
      <c r="W189" s="380"/>
      <c r="X189" s="380"/>
      <c r="Y189" s="395"/>
      <c r="Z189" s="397"/>
      <c r="AA189" s="398"/>
      <c r="AB189" s="399"/>
      <c r="AC189" s="380"/>
      <c r="AD189" s="382">
        <f t="shared" si="25"/>
        <v>0</v>
      </c>
      <c r="AE189" s="383">
        <f t="shared" si="26"/>
        <v>0</v>
      </c>
      <c r="AF189" s="379"/>
      <c r="AG189" s="381"/>
      <c r="AH189" s="379"/>
      <c r="AI189" s="381"/>
      <c r="AJ189" s="384" t="str">
        <f t="shared" si="19"/>
        <v/>
      </c>
      <c r="AK189" s="385" t="str">
        <f t="shared" si="20"/>
        <v/>
      </c>
      <c r="AL189" s="388" t="str">
        <f t="shared" si="21"/>
        <v/>
      </c>
      <c r="AM189" s="389" t="str">
        <f t="shared" si="22"/>
        <v/>
      </c>
      <c r="AN189" s="388" t="str">
        <f t="shared" si="23"/>
        <v/>
      </c>
      <c r="AO189" s="389" t="str">
        <f t="shared" si="24"/>
        <v/>
      </c>
      <c r="AP189" s="424"/>
      <c r="AQ189" s="424"/>
      <c r="AR189" s="431" t="e">
        <f>VLOOKUP($B189,'acc names'!$C$2:$D$12102,2,FALSE)</f>
        <v>#N/A</v>
      </c>
      <c r="AS189" s="431" t="e">
        <f>VLOOKUP($AQ189,software!$A$1:$B$14605,2,FALSE)</f>
        <v>#N/A</v>
      </c>
      <c r="AT189" s="424"/>
      <c r="AV189" s="424"/>
    </row>
    <row r="190" spans="1:48" s="44" customFormat="1" ht="12.75" x14ac:dyDescent="0.2">
      <c r="A190" s="101"/>
      <c r="B190" s="42"/>
      <c r="C190" s="142"/>
      <c r="D190" s="143"/>
      <c r="E190" s="107"/>
      <c r="F190" s="46"/>
      <c r="G190" s="46"/>
      <c r="H190" s="46"/>
      <c r="I190" s="46"/>
      <c r="J190" s="46"/>
      <c r="K190" s="46"/>
      <c r="L190" s="139"/>
      <c r="M190" s="41"/>
      <c r="N190" s="45"/>
      <c r="O190" s="47"/>
      <c r="P190" s="43"/>
      <c r="Q190" s="71" t="e">
        <f>VLOOKUP(N190,'error categories'!$A$2:$D$54,4,FALSE)</f>
        <v>#N/A</v>
      </c>
      <c r="R190" s="72" t="e">
        <f>VLOOKUP(N190,'error categories'!$A$2:$D$54,3,FALSE)</f>
        <v>#N/A</v>
      </c>
      <c r="S190" s="375"/>
      <c r="T190" s="377"/>
      <c r="U190" s="378">
        <f t="shared" si="18"/>
        <v>0</v>
      </c>
      <c r="V190" s="379"/>
      <c r="W190" s="380"/>
      <c r="X190" s="380"/>
      <c r="Y190" s="395"/>
      <c r="Z190" s="375"/>
      <c r="AA190" s="396"/>
      <c r="AB190" s="375"/>
      <c r="AC190" s="380"/>
      <c r="AD190" s="382">
        <f t="shared" si="25"/>
        <v>0</v>
      </c>
      <c r="AE190" s="383">
        <f t="shared" si="26"/>
        <v>0</v>
      </c>
      <c r="AF190" s="379"/>
      <c r="AG190" s="381"/>
      <c r="AH190" s="379"/>
      <c r="AI190" s="381"/>
      <c r="AJ190" s="384" t="str">
        <f t="shared" si="19"/>
        <v/>
      </c>
      <c r="AK190" s="385" t="str">
        <f t="shared" si="20"/>
        <v/>
      </c>
      <c r="AL190" s="388" t="str">
        <f t="shared" si="21"/>
        <v/>
      </c>
      <c r="AM190" s="389" t="str">
        <f t="shared" si="22"/>
        <v/>
      </c>
      <c r="AN190" s="388" t="str">
        <f t="shared" si="23"/>
        <v/>
      </c>
      <c r="AO190" s="389" t="str">
        <f t="shared" si="24"/>
        <v/>
      </c>
      <c r="AP190" s="424"/>
      <c r="AQ190" s="424"/>
      <c r="AR190" s="431" t="e">
        <f>VLOOKUP($B190,'acc names'!$C$2:$D$12102,2,FALSE)</f>
        <v>#N/A</v>
      </c>
      <c r="AS190" s="431" t="e">
        <f>VLOOKUP($AQ190,software!$A$1:$B$14605,2,FALSE)</f>
        <v>#N/A</v>
      </c>
      <c r="AT190" s="424"/>
      <c r="AV190" s="424"/>
    </row>
    <row r="191" spans="1:48" s="44" customFormat="1" ht="12.75" x14ac:dyDescent="0.2">
      <c r="A191" s="101"/>
      <c r="B191" s="42"/>
      <c r="C191" s="142"/>
      <c r="D191" s="143"/>
      <c r="E191" s="107"/>
      <c r="F191" s="46"/>
      <c r="G191" s="46"/>
      <c r="H191" s="46"/>
      <c r="I191" s="46"/>
      <c r="J191" s="46"/>
      <c r="K191" s="46"/>
      <c r="L191" s="139"/>
      <c r="M191" s="41"/>
      <c r="N191" s="45"/>
      <c r="O191" s="47"/>
      <c r="P191" s="43"/>
      <c r="Q191" s="71" t="e">
        <f>VLOOKUP(N191,'error categories'!$A$2:$D$54,4,FALSE)</f>
        <v>#N/A</v>
      </c>
      <c r="R191" s="72" t="e">
        <f>VLOOKUP(N191,'error categories'!$A$2:$D$54,3,FALSE)</f>
        <v>#N/A</v>
      </c>
      <c r="S191" s="374"/>
      <c r="T191" s="377"/>
      <c r="U191" s="378">
        <f t="shared" si="18"/>
        <v>0</v>
      </c>
      <c r="V191" s="390"/>
      <c r="W191" s="391"/>
      <c r="X191" s="380"/>
      <c r="Y191" s="380"/>
      <c r="Z191" s="390"/>
      <c r="AA191" s="392"/>
      <c r="AB191" s="393"/>
      <c r="AC191" s="394"/>
      <c r="AD191" s="382">
        <f t="shared" si="25"/>
        <v>0</v>
      </c>
      <c r="AE191" s="383">
        <f t="shared" si="26"/>
        <v>0</v>
      </c>
      <c r="AF191" s="379"/>
      <c r="AG191" s="381"/>
      <c r="AH191" s="379"/>
      <c r="AI191" s="381"/>
      <c r="AJ191" s="384" t="str">
        <f t="shared" si="19"/>
        <v/>
      </c>
      <c r="AK191" s="385" t="str">
        <f t="shared" si="20"/>
        <v/>
      </c>
      <c r="AL191" s="388" t="str">
        <f t="shared" si="21"/>
        <v/>
      </c>
      <c r="AM191" s="389" t="str">
        <f t="shared" si="22"/>
        <v/>
      </c>
      <c r="AN191" s="388" t="str">
        <f t="shared" si="23"/>
        <v/>
      </c>
      <c r="AO191" s="389" t="str">
        <f t="shared" si="24"/>
        <v/>
      </c>
      <c r="AP191" s="424"/>
      <c r="AQ191" s="424"/>
      <c r="AR191" s="431" t="e">
        <f>VLOOKUP($B191,'acc names'!$C$2:$D$12102,2,FALSE)</f>
        <v>#N/A</v>
      </c>
      <c r="AS191" s="431" t="e">
        <f>VLOOKUP($AQ191,software!$A$1:$B$14605,2,FALSE)</f>
        <v>#N/A</v>
      </c>
      <c r="AT191" s="424"/>
      <c r="AV191" s="424"/>
    </row>
    <row r="192" spans="1:48" s="44" customFormat="1" ht="12.75" x14ac:dyDescent="0.2">
      <c r="A192" s="101"/>
      <c r="B192" s="42"/>
      <c r="C192" s="142"/>
      <c r="D192" s="143"/>
      <c r="E192" s="107"/>
      <c r="F192" s="46"/>
      <c r="G192" s="46"/>
      <c r="H192" s="46"/>
      <c r="I192" s="46"/>
      <c r="J192" s="46"/>
      <c r="K192" s="46"/>
      <c r="L192" s="139"/>
      <c r="M192" s="41"/>
      <c r="N192" s="45"/>
      <c r="O192" s="47"/>
      <c r="P192" s="43"/>
      <c r="Q192" s="71" t="e">
        <f>VLOOKUP(N192,'error categories'!$A$2:$D$54,4,FALSE)</f>
        <v>#N/A</v>
      </c>
      <c r="R192" s="72" t="e">
        <f>VLOOKUP(N192,'error categories'!$A$2:$D$54,3,FALSE)</f>
        <v>#N/A</v>
      </c>
      <c r="S192" s="374"/>
      <c r="T192" s="377"/>
      <c r="U192" s="378">
        <f t="shared" si="18"/>
        <v>0</v>
      </c>
      <c r="V192" s="390"/>
      <c r="W192" s="391"/>
      <c r="X192" s="380"/>
      <c r="Y192" s="380"/>
      <c r="Z192" s="390"/>
      <c r="AA192" s="392"/>
      <c r="AB192" s="393"/>
      <c r="AC192" s="394"/>
      <c r="AD192" s="382">
        <f t="shared" si="25"/>
        <v>0</v>
      </c>
      <c r="AE192" s="383">
        <f t="shared" si="26"/>
        <v>0</v>
      </c>
      <c r="AF192" s="379"/>
      <c r="AG192" s="381"/>
      <c r="AH192" s="379"/>
      <c r="AI192" s="381"/>
      <c r="AJ192" s="384" t="str">
        <f t="shared" si="19"/>
        <v/>
      </c>
      <c r="AK192" s="385" t="str">
        <f t="shared" si="20"/>
        <v/>
      </c>
      <c r="AL192" s="388" t="str">
        <f t="shared" si="21"/>
        <v/>
      </c>
      <c r="AM192" s="389" t="str">
        <f t="shared" si="22"/>
        <v/>
      </c>
      <c r="AN192" s="388" t="str">
        <f t="shared" si="23"/>
        <v/>
      </c>
      <c r="AO192" s="389" t="str">
        <f t="shared" si="24"/>
        <v/>
      </c>
      <c r="AP192" s="424"/>
      <c r="AQ192" s="424"/>
      <c r="AR192" s="431" t="e">
        <f>VLOOKUP($B192,'acc names'!$C$2:$D$12102,2,FALSE)</f>
        <v>#N/A</v>
      </c>
      <c r="AS192" s="431" t="e">
        <f>VLOOKUP($AQ192,software!$A$1:$B$14605,2,FALSE)</f>
        <v>#N/A</v>
      </c>
      <c r="AT192" s="424"/>
      <c r="AV192" s="424"/>
    </row>
    <row r="193" spans="1:48" s="44" customFormat="1" ht="12.75" x14ac:dyDescent="0.2">
      <c r="A193" s="101"/>
      <c r="B193" s="42"/>
      <c r="C193" s="142"/>
      <c r="D193" s="143"/>
      <c r="E193" s="107"/>
      <c r="F193" s="46"/>
      <c r="G193" s="46"/>
      <c r="H193" s="46"/>
      <c r="I193" s="46"/>
      <c r="J193" s="46"/>
      <c r="K193" s="46"/>
      <c r="L193" s="139"/>
      <c r="M193" s="41"/>
      <c r="N193" s="45"/>
      <c r="O193" s="47"/>
      <c r="P193" s="43"/>
      <c r="Q193" s="71" t="e">
        <f>VLOOKUP(N193,'error categories'!$A$2:$D$54,4,FALSE)</f>
        <v>#N/A</v>
      </c>
      <c r="R193" s="72" t="e">
        <f>VLOOKUP(N193,'error categories'!$A$2:$D$54,3,FALSE)</f>
        <v>#N/A</v>
      </c>
      <c r="S193" s="374"/>
      <c r="T193" s="377"/>
      <c r="U193" s="378">
        <f t="shared" si="18"/>
        <v>0</v>
      </c>
      <c r="V193" s="379"/>
      <c r="W193" s="380"/>
      <c r="X193" s="380"/>
      <c r="Y193" s="380"/>
      <c r="Z193" s="379"/>
      <c r="AA193" s="381"/>
      <c r="AB193" s="379"/>
      <c r="AC193" s="380"/>
      <c r="AD193" s="382">
        <f t="shared" si="25"/>
        <v>0</v>
      </c>
      <c r="AE193" s="383">
        <f t="shared" si="26"/>
        <v>0</v>
      </c>
      <c r="AF193" s="379"/>
      <c r="AG193" s="381"/>
      <c r="AH193" s="379"/>
      <c r="AI193" s="381"/>
      <c r="AJ193" s="384" t="str">
        <f t="shared" si="19"/>
        <v/>
      </c>
      <c r="AK193" s="385" t="str">
        <f t="shared" si="20"/>
        <v/>
      </c>
      <c r="AL193" s="388" t="str">
        <f t="shared" si="21"/>
        <v/>
      </c>
      <c r="AM193" s="389" t="str">
        <f t="shared" si="22"/>
        <v/>
      </c>
      <c r="AN193" s="388" t="str">
        <f t="shared" si="23"/>
        <v/>
      </c>
      <c r="AO193" s="389" t="str">
        <f t="shared" si="24"/>
        <v/>
      </c>
      <c r="AP193" s="424"/>
      <c r="AQ193" s="424"/>
      <c r="AR193" s="431" t="e">
        <f>VLOOKUP($B193,'acc names'!$C$2:$D$12102,2,FALSE)</f>
        <v>#N/A</v>
      </c>
      <c r="AS193" s="431" t="e">
        <f>VLOOKUP($AQ193,software!$A$1:$B$14605,2,FALSE)</f>
        <v>#N/A</v>
      </c>
      <c r="AT193" s="424"/>
      <c r="AV193" s="424"/>
    </row>
    <row r="194" spans="1:48" s="44" customFormat="1" ht="12.75" x14ac:dyDescent="0.2">
      <c r="A194" s="101"/>
      <c r="B194" s="42"/>
      <c r="C194" s="142"/>
      <c r="D194" s="143"/>
      <c r="E194" s="107"/>
      <c r="F194" s="46"/>
      <c r="G194" s="46"/>
      <c r="H194" s="46"/>
      <c r="I194" s="46"/>
      <c r="J194" s="46"/>
      <c r="K194" s="46"/>
      <c r="L194" s="139"/>
      <c r="M194" s="41"/>
      <c r="N194" s="45"/>
      <c r="O194" s="47"/>
      <c r="P194" s="43"/>
      <c r="Q194" s="71" t="e">
        <f>VLOOKUP(N194,'error categories'!$A$2:$D$54,4,FALSE)</f>
        <v>#N/A</v>
      </c>
      <c r="R194" s="72" t="e">
        <f>VLOOKUP(N194,'error categories'!$A$2:$D$54,3,FALSE)</f>
        <v>#N/A</v>
      </c>
      <c r="S194" s="374"/>
      <c r="T194" s="377"/>
      <c r="U194" s="378">
        <f t="shared" si="18"/>
        <v>0</v>
      </c>
      <c r="V194" s="379"/>
      <c r="W194" s="380"/>
      <c r="X194" s="380"/>
      <c r="Y194" s="380"/>
      <c r="Z194" s="379"/>
      <c r="AA194" s="381"/>
      <c r="AB194" s="379"/>
      <c r="AC194" s="380"/>
      <c r="AD194" s="382">
        <f t="shared" si="25"/>
        <v>0</v>
      </c>
      <c r="AE194" s="383">
        <f t="shared" si="26"/>
        <v>0</v>
      </c>
      <c r="AF194" s="379"/>
      <c r="AG194" s="381"/>
      <c r="AH194" s="379"/>
      <c r="AI194" s="381"/>
      <c r="AJ194" s="384" t="str">
        <f t="shared" si="19"/>
        <v/>
      </c>
      <c r="AK194" s="385" t="str">
        <f t="shared" si="20"/>
        <v/>
      </c>
      <c r="AL194" s="388" t="str">
        <f t="shared" si="21"/>
        <v/>
      </c>
      <c r="AM194" s="389" t="str">
        <f t="shared" si="22"/>
        <v/>
      </c>
      <c r="AN194" s="388" t="str">
        <f t="shared" si="23"/>
        <v/>
      </c>
      <c r="AO194" s="389" t="str">
        <f t="shared" si="24"/>
        <v/>
      </c>
      <c r="AP194" s="424"/>
      <c r="AQ194" s="424"/>
      <c r="AR194" s="431" t="e">
        <f>VLOOKUP($B194,'acc names'!$C$2:$D$12102,2,FALSE)</f>
        <v>#N/A</v>
      </c>
      <c r="AS194" s="431" t="e">
        <f>VLOOKUP($AQ194,software!$A$1:$B$14605,2,FALSE)</f>
        <v>#N/A</v>
      </c>
      <c r="AT194" s="424"/>
      <c r="AV194" s="424"/>
    </row>
    <row r="195" spans="1:48" s="44" customFormat="1" ht="12.75" x14ac:dyDescent="0.2">
      <c r="A195" s="101"/>
      <c r="B195" s="42"/>
      <c r="C195" s="142"/>
      <c r="D195" s="143"/>
      <c r="E195" s="107"/>
      <c r="F195" s="46"/>
      <c r="G195" s="46"/>
      <c r="H195" s="46"/>
      <c r="I195" s="46"/>
      <c r="J195" s="46"/>
      <c r="K195" s="46"/>
      <c r="L195" s="139"/>
      <c r="M195" s="41"/>
      <c r="N195" s="45"/>
      <c r="O195" s="47"/>
      <c r="P195" s="43"/>
      <c r="Q195" s="71" t="e">
        <f>VLOOKUP(N195,'error categories'!$A$2:$D$54,4,FALSE)</f>
        <v>#N/A</v>
      </c>
      <c r="R195" s="72" t="e">
        <f>VLOOKUP(N195,'error categories'!$A$2:$D$54,3,FALSE)</f>
        <v>#N/A</v>
      </c>
      <c r="S195" s="374"/>
      <c r="T195" s="377"/>
      <c r="U195" s="378">
        <f t="shared" si="18"/>
        <v>0</v>
      </c>
      <c r="V195" s="390"/>
      <c r="W195" s="391"/>
      <c r="X195" s="380"/>
      <c r="Y195" s="380"/>
      <c r="Z195" s="390"/>
      <c r="AA195" s="392"/>
      <c r="AB195" s="393"/>
      <c r="AC195" s="394"/>
      <c r="AD195" s="382">
        <f t="shared" si="25"/>
        <v>0</v>
      </c>
      <c r="AE195" s="383">
        <f t="shared" si="26"/>
        <v>0</v>
      </c>
      <c r="AF195" s="379"/>
      <c r="AG195" s="381"/>
      <c r="AH195" s="379"/>
      <c r="AI195" s="381"/>
      <c r="AJ195" s="384" t="str">
        <f t="shared" si="19"/>
        <v/>
      </c>
      <c r="AK195" s="385" t="str">
        <f t="shared" si="20"/>
        <v/>
      </c>
      <c r="AL195" s="388" t="str">
        <f t="shared" si="21"/>
        <v/>
      </c>
      <c r="AM195" s="389" t="str">
        <f t="shared" si="22"/>
        <v/>
      </c>
      <c r="AN195" s="388" t="str">
        <f t="shared" si="23"/>
        <v/>
      </c>
      <c r="AO195" s="389" t="str">
        <f t="shared" si="24"/>
        <v/>
      </c>
      <c r="AP195" s="424"/>
      <c r="AQ195" s="424"/>
      <c r="AR195" s="431" t="e">
        <f>VLOOKUP($B195,'acc names'!$C$2:$D$12102,2,FALSE)</f>
        <v>#N/A</v>
      </c>
      <c r="AS195" s="431" t="e">
        <f>VLOOKUP($AQ195,software!$A$1:$B$14605,2,FALSE)</f>
        <v>#N/A</v>
      </c>
      <c r="AT195" s="424"/>
      <c r="AV195" s="424"/>
    </row>
    <row r="196" spans="1:48" s="44" customFormat="1" ht="12.75" x14ac:dyDescent="0.2">
      <c r="A196" s="101"/>
      <c r="B196" s="42"/>
      <c r="C196" s="142"/>
      <c r="D196" s="143"/>
      <c r="E196" s="107"/>
      <c r="F196" s="46"/>
      <c r="G196" s="46"/>
      <c r="H196" s="46"/>
      <c r="I196" s="46"/>
      <c r="J196" s="46"/>
      <c r="K196" s="46"/>
      <c r="L196" s="139"/>
      <c r="M196" s="41"/>
      <c r="N196" s="45"/>
      <c r="O196" s="47"/>
      <c r="P196" s="43"/>
      <c r="Q196" s="71" t="e">
        <f>VLOOKUP(N196,'error categories'!$A$2:$D$54,4,FALSE)</f>
        <v>#N/A</v>
      </c>
      <c r="R196" s="72" t="e">
        <f>VLOOKUP(N196,'error categories'!$A$2:$D$54,3,FALSE)</f>
        <v>#N/A</v>
      </c>
      <c r="S196" s="374"/>
      <c r="T196" s="377"/>
      <c r="U196" s="378">
        <f t="shared" ref="U196:U259" si="27">S196-T196</f>
        <v>0</v>
      </c>
      <c r="V196" s="390"/>
      <c r="W196" s="391"/>
      <c r="X196" s="380"/>
      <c r="Y196" s="380"/>
      <c r="Z196" s="390"/>
      <c r="AA196" s="392"/>
      <c r="AB196" s="393"/>
      <c r="AC196" s="394"/>
      <c r="AD196" s="382">
        <f t="shared" si="25"/>
        <v>0</v>
      </c>
      <c r="AE196" s="383">
        <f t="shared" si="26"/>
        <v>0</v>
      </c>
      <c r="AF196" s="379"/>
      <c r="AG196" s="381"/>
      <c r="AH196" s="379"/>
      <c r="AI196" s="381"/>
      <c r="AJ196" s="384" t="str">
        <f t="shared" ref="AJ196:AJ259" si="28">IF(E196="","",IF(AND(U196=1,(Y196+AA196+AD196+AE196+AG196+AI196)=0),"VU",Y196+AA196+AD196+AE196+AG196+AI196))</f>
        <v/>
      </c>
      <c r="AK196" s="385" t="str">
        <f t="shared" si="20"/>
        <v/>
      </c>
      <c r="AL196" s="388" t="str">
        <f t="shared" si="21"/>
        <v/>
      </c>
      <c r="AM196" s="389" t="str">
        <f t="shared" si="22"/>
        <v/>
      </c>
      <c r="AN196" s="388" t="str">
        <f t="shared" si="23"/>
        <v/>
      </c>
      <c r="AO196" s="389" t="str">
        <f t="shared" si="24"/>
        <v/>
      </c>
      <c r="AP196" s="424"/>
      <c r="AQ196" s="424"/>
      <c r="AR196" s="431" t="e">
        <f>VLOOKUP($B196,'acc names'!$C$2:$D$12102,2,FALSE)</f>
        <v>#N/A</v>
      </c>
      <c r="AS196" s="431" t="e">
        <f>VLOOKUP($AQ196,software!$A$1:$B$14605,2,FALSE)</f>
        <v>#N/A</v>
      </c>
      <c r="AT196" s="424"/>
      <c r="AV196" s="424"/>
    </row>
    <row r="197" spans="1:48" s="44" customFormat="1" ht="12.75" x14ac:dyDescent="0.2">
      <c r="A197" s="101"/>
      <c r="B197" s="42"/>
      <c r="C197" s="142"/>
      <c r="D197" s="143"/>
      <c r="E197" s="107"/>
      <c r="F197" s="46"/>
      <c r="G197" s="46"/>
      <c r="H197" s="46"/>
      <c r="I197" s="46"/>
      <c r="J197" s="46"/>
      <c r="K197" s="46"/>
      <c r="L197" s="139"/>
      <c r="M197" s="41"/>
      <c r="N197" s="45"/>
      <c r="O197" s="47"/>
      <c r="P197" s="43"/>
      <c r="Q197" s="71" t="e">
        <f>VLOOKUP(N197,'error categories'!$A$2:$D$54,4,FALSE)</f>
        <v>#N/A</v>
      </c>
      <c r="R197" s="72" t="e">
        <f>VLOOKUP(N197,'error categories'!$A$2:$D$54,3,FALSE)</f>
        <v>#N/A</v>
      </c>
      <c r="S197" s="374"/>
      <c r="T197" s="377"/>
      <c r="U197" s="378">
        <f t="shared" si="27"/>
        <v>0</v>
      </c>
      <c r="V197" s="390"/>
      <c r="W197" s="391"/>
      <c r="X197" s="380"/>
      <c r="Y197" s="380"/>
      <c r="Z197" s="390"/>
      <c r="AA197" s="392"/>
      <c r="AB197" s="393"/>
      <c r="AC197" s="394"/>
      <c r="AD197" s="382">
        <f t="shared" si="25"/>
        <v>0</v>
      </c>
      <c r="AE197" s="383">
        <f t="shared" si="26"/>
        <v>0</v>
      </c>
      <c r="AF197" s="379"/>
      <c r="AG197" s="381"/>
      <c r="AH197" s="379"/>
      <c r="AI197" s="381"/>
      <c r="AJ197" s="384" t="str">
        <f t="shared" si="28"/>
        <v/>
      </c>
      <c r="AK197" s="385" t="str">
        <f t="shared" ref="AK197:AK260" si="29">IF(OR(AJ197="",AJ197="VU"),"",ABS(AJ197))</f>
        <v/>
      </c>
      <c r="AL197" s="388" t="str">
        <f t="shared" ref="AL197:AL260" si="30">IF(OR(AJ197="VU",AJ197="",AJ197=0,AJ197&lt;0),"",AJ197)</f>
        <v/>
      </c>
      <c r="AM197" s="389" t="str">
        <f t="shared" ref="AM197:AM260" si="31">IF(OR(AJ197="VU",AJ197="",AJ197=0,AJ197&gt;0),"",AJ197)</f>
        <v/>
      </c>
      <c r="AN197" s="388" t="str">
        <f t="shared" ref="AN197:AN260" si="32">IF(AL197="","",1)</f>
        <v/>
      </c>
      <c r="AO197" s="389" t="str">
        <f t="shared" ref="AO197:AO260" si="33">IF(AM197="","",1)</f>
        <v/>
      </c>
      <c r="AP197" s="424"/>
      <c r="AQ197" s="424"/>
      <c r="AR197" s="431" t="e">
        <f>VLOOKUP($B197,'acc names'!$C$2:$D$12102,2,FALSE)</f>
        <v>#N/A</v>
      </c>
      <c r="AS197" s="431" t="e">
        <f>VLOOKUP($AQ197,software!$A$1:$B$14605,2,FALSE)</f>
        <v>#N/A</v>
      </c>
      <c r="AT197" s="424"/>
      <c r="AV197" s="424"/>
    </row>
    <row r="198" spans="1:48" s="44" customFormat="1" ht="12.75" x14ac:dyDescent="0.2">
      <c r="A198" s="101"/>
      <c r="B198" s="42"/>
      <c r="C198" s="142"/>
      <c r="D198" s="143"/>
      <c r="E198" s="107"/>
      <c r="F198" s="46"/>
      <c r="G198" s="46"/>
      <c r="H198" s="46"/>
      <c r="I198" s="46"/>
      <c r="J198" s="46"/>
      <c r="K198" s="46"/>
      <c r="L198" s="139"/>
      <c r="M198" s="41"/>
      <c r="N198" s="45"/>
      <c r="O198" s="47"/>
      <c r="P198" s="43"/>
      <c r="Q198" s="71" t="e">
        <f>VLOOKUP(N198,'error categories'!$A$2:$D$54,4,FALSE)</f>
        <v>#N/A</v>
      </c>
      <c r="R198" s="72" t="e">
        <f>VLOOKUP(N198,'error categories'!$A$2:$D$54,3,FALSE)</f>
        <v>#N/A</v>
      </c>
      <c r="S198" s="374"/>
      <c r="T198" s="377"/>
      <c r="U198" s="378">
        <f t="shared" si="27"/>
        <v>0</v>
      </c>
      <c r="V198" s="390"/>
      <c r="W198" s="391"/>
      <c r="X198" s="380"/>
      <c r="Y198" s="380"/>
      <c r="Z198" s="390"/>
      <c r="AA198" s="392"/>
      <c r="AB198" s="393"/>
      <c r="AC198" s="394"/>
      <c r="AD198" s="382">
        <f t="shared" ref="AD198:AD261" si="34">AB198*-900</f>
        <v>0</v>
      </c>
      <c r="AE198" s="383">
        <f t="shared" ref="AE198:AE261" si="35">AC198*-880</f>
        <v>0</v>
      </c>
      <c r="AF198" s="379"/>
      <c r="AG198" s="381"/>
      <c r="AH198" s="379"/>
      <c r="AI198" s="381"/>
      <c r="AJ198" s="384" t="str">
        <f t="shared" si="28"/>
        <v/>
      </c>
      <c r="AK198" s="385" t="str">
        <f t="shared" si="29"/>
        <v/>
      </c>
      <c r="AL198" s="388" t="str">
        <f t="shared" si="30"/>
        <v/>
      </c>
      <c r="AM198" s="389" t="str">
        <f t="shared" si="31"/>
        <v/>
      </c>
      <c r="AN198" s="388" t="str">
        <f t="shared" si="32"/>
        <v/>
      </c>
      <c r="AO198" s="389" t="str">
        <f t="shared" si="33"/>
        <v/>
      </c>
      <c r="AP198" s="424"/>
      <c r="AQ198" s="424"/>
      <c r="AR198" s="431" t="e">
        <f>VLOOKUP($B198,'acc names'!$C$2:$D$12102,2,FALSE)</f>
        <v>#N/A</v>
      </c>
      <c r="AS198" s="431" t="e">
        <f>VLOOKUP($AQ198,software!$A$1:$B$14605,2,FALSE)</f>
        <v>#N/A</v>
      </c>
      <c r="AT198" s="424"/>
      <c r="AV198" s="424"/>
    </row>
    <row r="199" spans="1:48" s="44" customFormat="1" ht="12.75" x14ac:dyDescent="0.2">
      <c r="A199" s="101"/>
      <c r="B199" s="42"/>
      <c r="C199" s="142"/>
      <c r="D199" s="143"/>
      <c r="E199" s="107"/>
      <c r="F199" s="46"/>
      <c r="G199" s="46"/>
      <c r="H199" s="46"/>
      <c r="I199" s="46"/>
      <c r="J199" s="46"/>
      <c r="K199" s="46"/>
      <c r="L199" s="139"/>
      <c r="M199" s="41"/>
      <c r="N199" s="45"/>
      <c r="O199" s="47"/>
      <c r="P199" s="43"/>
      <c r="Q199" s="71" t="e">
        <f>VLOOKUP(N199,'error categories'!$A$2:$D$54,4,FALSE)</f>
        <v>#N/A</v>
      </c>
      <c r="R199" s="72" t="e">
        <f>VLOOKUP(N199,'error categories'!$A$2:$D$54,3,FALSE)</f>
        <v>#N/A</v>
      </c>
      <c r="S199" s="374"/>
      <c r="T199" s="377"/>
      <c r="U199" s="378">
        <f t="shared" si="27"/>
        <v>0</v>
      </c>
      <c r="V199" s="390"/>
      <c r="W199" s="391"/>
      <c r="X199" s="380"/>
      <c r="Y199" s="380"/>
      <c r="Z199" s="390"/>
      <c r="AA199" s="392"/>
      <c r="AB199" s="393"/>
      <c r="AC199" s="394"/>
      <c r="AD199" s="382">
        <f t="shared" si="34"/>
        <v>0</v>
      </c>
      <c r="AE199" s="383">
        <f t="shared" si="35"/>
        <v>0</v>
      </c>
      <c r="AF199" s="379"/>
      <c r="AG199" s="381"/>
      <c r="AH199" s="379"/>
      <c r="AI199" s="381"/>
      <c r="AJ199" s="384" t="str">
        <f t="shared" si="28"/>
        <v/>
      </c>
      <c r="AK199" s="385" t="str">
        <f t="shared" si="29"/>
        <v/>
      </c>
      <c r="AL199" s="388" t="str">
        <f t="shared" si="30"/>
        <v/>
      </c>
      <c r="AM199" s="389" t="str">
        <f t="shared" si="31"/>
        <v/>
      </c>
      <c r="AN199" s="388" t="str">
        <f t="shared" si="32"/>
        <v/>
      </c>
      <c r="AO199" s="389" t="str">
        <f t="shared" si="33"/>
        <v/>
      </c>
      <c r="AP199" s="424"/>
      <c r="AQ199" s="424"/>
      <c r="AR199" s="431" t="e">
        <f>VLOOKUP($B199,'acc names'!$C$2:$D$12102,2,FALSE)</f>
        <v>#N/A</v>
      </c>
      <c r="AS199" s="431" t="e">
        <f>VLOOKUP($AQ199,software!$A$1:$B$14605,2,FALSE)</f>
        <v>#N/A</v>
      </c>
      <c r="AT199" s="424"/>
      <c r="AV199" s="424"/>
    </row>
    <row r="200" spans="1:48" s="44" customFormat="1" ht="12.75" x14ac:dyDescent="0.2">
      <c r="A200" s="101"/>
      <c r="B200" s="42"/>
      <c r="C200" s="142"/>
      <c r="D200" s="143"/>
      <c r="E200" s="107"/>
      <c r="F200" s="46"/>
      <c r="G200" s="46"/>
      <c r="H200" s="46"/>
      <c r="I200" s="46"/>
      <c r="J200" s="46"/>
      <c r="K200" s="46"/>
      <c r="L200" s="139"/>
      <c r="M200" s="41"/>
      <c r="N200" s="45"/>
      <c r="O200" s="47"/>
      <c r="P200" s="43"/>
      <c r="Q200" s="71" t="e">
        <f>VLOOKUP(N200,'error categories'!$A$2:$D$54,4,FALSE)</f>
        <v>#N/A</v>
      </c>
      <c r="R200" s="72" t="e">
        <f>VLOOKUP(N200,'error categories'!$A$2:$D$54,3,FALSE)</f>
        <v>#N/A</v>
      </c>
      <c r="S200" s="374"/>
      <c r="T200" s="377"/>
      <c r="U200" s="378">
        <f t="shared" si="27"/>
        <v>0</v>
      </c>
      <c r="V200" s="390"/>
      <c r="W200" s="391"/>
      <c r="X200" s="380"/>
      <c r="Y200" s="380"/>
      <c r="Z200" s="390"/>
      <c r="AA200" s="392"/>
      <c r="AB200" s="393"/>
      <c r="AC200" s="394"/>
      <c r="AD200" s="382">
        <f t="shared" si="34"/>
        <v>0</v>
      </c>
      <c r="AE200" s="383">
        <f t="shared" si="35"/>
        <v>0</v>
      </c>
      <c r="AF200" s="379"/>
      <c r="AG200" s="381"/>
      <c r="AH200" s="379"/>
      <c r="AI200" s="381"/>
      <c r="AJ200" s="384" t="str">
        <f t="shared" si="28"/>
        <v/>
      </c>
      <c r="AK200" s="385" t="str">
        <f t="shared" si="29"/>
        <v/>
      </c>
      <c r="AL200" s="388" t="str">
        <f t="shared" si="30"/>
        <v/>
      </c>
      <c r="AM200" s="389" t="str">
        <f t="shared" si="31"/>
        <v/>
      </c>
      <c r="AN200" s="388" t="str">
        <f t="shared" si="32"/>
        <v/>
      </c>
      <c r="AO200" s="389" t="str">
        <f t="shared" si="33"/>
        <v/>
      </c>
      <c r="AP200" s="424"/>
      <c r="AQ200" s="424"/>
      <c r="AR200" s="431" t="e">
        <f>VLOOKUP($B200,'acc names'!$C$2:$D$12102,2,FALSE)</f>
        <v>#N/A</v>
      </c>
      <c r="AS200" s="431" t="e">
        <f>VLOOKUP($AQ200,software!$A$1:$B$14605,2,FALSE)</f>
        <v>#N/A</v>
      </c>
      <c r="AT200" s="424"/>
      <c r="AV200" s="424"/>
    </row>
    <row r="201" spans="1:48" s="44" customFormat="1" ht="12.75" x14ac:dyDescent="0.2">
      <c r="A201" s="101"/>
      <c r="B201" s="42"/>
      <c r="C201" s="142"/>
      <c r="D201" s="143"/>
      <c r="E201" s="107"/>
      <c r="F201" s="46"/>
      <c r="G201" s="46"/>
      <c r="H201" s="46"/>
      <c r="I201" s="46"/>
      <c r="J201" s="46"/>
      <c r="K201" s="46"/>
      <c r="L201" s="139"/>
      <c r="M201" s="41"/>
      <c r="N201" s="45"/>
      <c r="O201" s="47"/>
      <c r="P201" s="43"/>
      <c r="Q201" s="71" t="e">
        <f>VLOOKUP(N201,'error categories'!$A$2:$D$54,4,FALSE)</f>
        <v>#N/A</v>
      </c>
      <c r="R201" s="72" t="e">
        <f>VLOOKUP(N201,'error categories'!$A$2:$D$54,3,FALSE)</f>
        <v>#N/A</v>
      </c>
      <c r="S201" s="374"/>
      <c r="T201" s="377"/>
      <c r="U201" s="378">
        <f t="shared" si="27"/>
        <v>0</v>
      </c>
      <c r="V201" s="390"/>
      <c r="W201" s="391"/>
      <c r="X201" s="380"/>
      <c r="Y201" s="380"/>
      <c r="Z201" s="390"/>
      <c r="AA201" s="392"/>
      <c r="AB201" s="393"/>
      <c r="AC201" s="394"/>
      <c r="AD201" s="382">
        <f t="shared" si="34"/>
        <v>0</v>
      </c>
      <c r="AE201" s="383">
        <f t="shared" si="35"/>
        <v>0</v>
      </c>
      <c r="AF201" s="379"/>
      <c r="AG201" s="381"/>
      <c r="AH201" s="379"/>
      <c r="AI201" s="381"/>
      <c r="AJ201" s="384" t="str">
        <f t="shared" si="28"/>
        <v/>
      </c>
      <c r="AK201" s="385" t="str">
        <f t="shared" si="29"/>
        <v/>
      </c>
      <c r="AL201" s="388" t="str">
        <f t="shared" si="30"/>
        <v/>
      </c>
      <c r="AM201" s="389" t="str">
        <f t="shared" si="31"/>
        <v/>
      </c>
      <c r="AN201" s="388" t="str">
        <f t="shared" si="32"/>
        <v/>
      </c>
      <c r="AO201" s="389" t="str">
        <f t="shared" si="33"/>
        <v/>
      </c>
      <c r="AP201" s="424"/>
      <c r="AQ201" s="424"/>
      <c r="AR201" s="431" t="e">
        <f>VLOOKUP($B201,'acc names'!$C$2:$D$12102,2,FALSE)</f>
        <v>#N/A</v>
      </c>
      <c r="AS201" s="431" t="e">
        <f>VLOOKUP($AQ201,software!$A$1:$B$14605,2,FALSE)</f>
        <v>#N/A</v>
      </c>
      <c r="AT201" s="424"/>
      <c r="AV201" s="424"/>
    </row>
    <row r="202" spans="1:48" s="44" customFormat="1" ht="12.75" x14ac:dyDescent="0.2">
      <c r="A202" s="101"/>
      <c r="B202" s="42"/>
      <c r="C202" s="142"/>
      <c r="D202" s="143"/>
      <c r="E202" s="107"/>
      <c r="F202" s="46"/>
      <c r="G202" s="46"/>
      <c r="H202" s="46"/>
      <c r="I202" s="46"/>
      <c r="J202" s="46"/>
      <c r="K202" s="46"/>
      <c r="L202" s="139"/>
      <c r="M202" s="41"/>
      <c r="N202" s="45"/>
      <c r="O202" s="47"/>
      <c r="P202" s="43"/>
      <c r="Q202" s="71" t="e">
        <f>VLOOKUP(N202,'error categories'!$A$2:$D$54,4,FALSE)</f>
        <v>#N/A</v>
      </c>
      <c r="R202" s="72" t="e">
        <f>VLOOKUP(N202,'error categories'!$A$2:$D$54,3,FALSE)</f>
        <v>#N/A</v>
      </c>
      <c r="S202" s="374"/>
      <c r="T202" s="377"/>
      <c r="U202" s="378">
        <f t="shared" si="27"/>
        <v>0</v>
      </c>
      <c r="V202" s="390"/>
      <c r="W202" s="391"/>
      <c r="X202" s="380"/>
      <c r="Y202" s="380"/>
      <c r="Z202" s="390"/>
      <c r="AA202" s="392"/>
      <c r="AB202" s="393"/>
      <c r="AC202" s="394"/>
      <c r="AD202" s="382">
        <f t="shared" si="34"/>
        <v>0</v>
      </c>
      <c r="AE202" s="383">
        <f t="shared" si="35"/>
        <v>0</v>
      </c>
      <c r="AF202" s="379"/>
      <c r="AG202" s="381"/>
      <c r="AH202" s="379"/>
      <c r="AI202" s="381"/>
      <c r="AJ202" s="384" t="str">
        <f t="shared" si="28"/>
        <v/>
      </c>
      <c r="AK202" s="385" t="str">
        <f t="shared" si="29"/>
        <v/>
      </c>
      <c r="AL202" s="388" t="str">
        <f t="shared" si="30"/>
        <v/>
      </c>
      <c r="AM202" s="389" t="str">
        <f t="shared" si="31"/>
        <v/>
      </c>
      <c r="AN202" s="388" t="str">
        <f t="shared" si="32"/>
        <v/>
      </c>
      <c r="AO202" s="389" t="str">
        <f t="shared" si="33"/>
        <v/>
      </c>
      <c r="AP202" s="424"/>
      <c r="AQ202" s="424"/>
      <c r="AR202" s="431" t="e">
        <f>VLOOKUP($B202,'acc names'!$C$2:$D$12102,2,FALSE)</f>
        <v>#N/A</v>
      </c>
      <c r="AS202" s="431" t="e">
        <f>VLOOKUP($AQ202,software!$A$1:$B$14605,2,FALSE)</f>
        <v>#N/A</v>
      </c>
      <c r="AT202" s="424"/>
      <c r="AV202" s="424"/>
    </row>
    <row r="203" spans="1:48" s="44" customFormat="1" ht="12.75" x14ac:dyDescent="0.2">
      <c r="A203" s="101"/>
      <c r="B203" s="42"/>
      <c r="C203" s="142"/>
      <c r="D203" s="143"/>
      <c r="E203" s="107"/>
      <c r="F203" s="46"/>
      <c r="G203" s="46"/>
      <c r="H203" s="46"/>
      <c r="I203" s="46"/>
      <c r="J203" s="46"/>
      <c r="K203" s="46"/>
      <c r="L203" s="139"/>
      <c r="M203" s="41"/>
      <c r="N203" s="45"/>
      <c r="O203" s="47"/>
      <c r="P203" s="43"/>
      <c r="Q203" s="71" t="e">
        <f>VLOOKUP(N203,'error categories'!$A$2:$D$54,4,FALSE)</f>
        <v>#N/A</v>
      </c>
      <c r="R203" s="72" t="e">
        <f>VLOOKUP(N203,'error categories'!$A$2:$D$54,3,FALSE)</f>
        <v>#N/A</v>
      </c>
      <c r="S203" s="374"/>
      <c r="T203" s="377"/>
      <c r="U203" s="378">
        <f t="shared" si="27"/>
        <v>0</v>
      </c>
      <c r="V203" s="390"/>
      <c r="W203" s="391"/>
      <c r="X203" s="380"/>
      <c r="Y203" s="380"/>
      <c r="Z203" s="390"/>
      <c r="AA203" s="392"/>
      <c r="AB203" s="393"/>
      <c r="AC203" s="394"/>
      <c r="AD203" s="382">
        <f t="shared" si="34"/>
        <v>0</v>
      </c>
      <c r="AE203" s="383">
        <f t="shared" si="35"/>
        <v>0</v>
      </c>
      <c r="AF203" s="379"/>
      <c r="AG203" s="381"/>
      <c r="AH203" s="379"/>
      <c r="AI203" s="381"/>
      <c r="AJ203" s="384" t="str">
        <f t="shared" si="28"/>
        <v/>
      </c>
      <c r="AK203" s="385" t="str">
        <f t="shared" si="29"/>
        <v/>
      </c>
      <c r="AL203" s="388" t="str">
        <f t="shared" si="30"/>
        <v/>
      </c>
      <c r="AM203" s="389" t="str">
        <f t="shared" si="31"/>
        <v/>
      </c>
      <c r="AN203" s="388" t="str">
        <f t="shared" si="32"/>
        <v/>
      </c>
      <c r="AO203" s="389" t="str">
        <f t="shared" si="33"/>
        <v/>
      </c>
      <c r="AP203" s="424"/>
      <c r="AQ203" s="424"/>
      <c r="AR203" s="431" t="e">
        <f>VLOOKUP($B203,'acc names'!$C$2:$D$12102,2,FALSE)</f>
        <v>#N/A</v>
      </c>
      <c r="AS203" s="431" t="e">
        <f>VLOOKUP($AQ203,software!$A$1:$B$14605,2,FALSE)</f>
        <v>#N/A</v>
      </c>
      <c r="AT203" s="424"/>
      <c r="AV203" s="424"/>
    </row>
    <row r="204" spans="1:48" s="44" customFormat="1" ht="12.75" x14ac:dyDescent="0.2">
      <c r="A204" s="101"/>
      <c r="B204" s="42"/>
      <c r="C204" s="142"/>
      <c r="D204" s="143"/>
      <c r="E204" s="107"/>
      <c r="F204" s="46"/>
      <c r="G204" s="46"/>
      <c r="H204" s="46"/>
      <c r="I204" s="46"/>
      <c r="J204" s="46"/>
      <c r="K204" s="46"/>
      <c r="L204" s="139"/>
      <c r="M204" s="41"/>
      <c r="N204" s="45"/>
      <c r="O204" s="47"/>
      <c r="P204" s="43"/>
      <c r="Q204" s="71" t="e">
        <f>VLOOKUP(N204,'error categories'!$A$2:$D$54,4,FALSE)</f>
        <v>#N/A</v>
      </c>
      <c r="R204" s="72" t="e">
        <f>VLOOKUP(N204,'error categories'!$A$2:$D$54,3,FALSE)</f>
        <v>#N/A</v>
      </c>
      <c r="S204" s="374"/>
      <c r="T204" s="377"/>
      <c r="U204" s="378">
        <f t="shared" si="27"/>
        <v>0</v>
      </c>
      <c r="V204" s="390"/>
      <c r="W204" s="391"/>
      <c r="X204" s="380"/>
      <c r="Y204" s="380"/>
      <c r="Z204" s="390"/>
      <c r="AA204" s="392"/>
      <c r="AB204" s="393"/>
      <c r="AC204" s="394"/>
      <c r="AD204" s="382">
        <f t="shared" si="34"/>
        <v>0</v>
      </c>
      <c r="AE204" s="383">
        <f t="shared" si="35"/>
        <v>0</v>
      </c>
      <c r="AF204" s="379"/>
      <c r="AG204" s="381"/>
      <c r="AH204" s="379"/>
      <c r="AI204" s="381"/>
      <c r="AJ204" s="384" t="str">
        <f t="shared" si="28"/>
        <v/>
      </c>
      <c r="AK204" s="385" t="str">
        <f t="shared" si="29"/>
        <v/>
      </c>
      <c r="AL204" s="388" t="str">
        <f t="shared" si="30"/>
        <v/>
      </c>
      <c r="AM204" s="389" t="str">
        <f t="shared" si="31"/>
        <v/>
      </c>
      <c r="AN204" s="388" t="str">
        <f t="shared" si="32"/>
        <v/>
      </c>
      <c r="AO204" s="389" t="str">
        <f t="shared" si="33"/>
        <v/>
      </c>
      <c r="AP204" s="424"/>
      <c r="AQ204" s="424"/>
      <c r="AR204" s="431" t="e">
        <f>VLOOKUP($B204,'acc names'!$C$2:$D$12102,2,FALSE)</f>
        <v>#N/A</v>
      </c>
      <c r="AS204" s="431" t="e">
        <f>VLOOKUP($AQ204,software!$A$1:$B$14605,2,FALSE)</f>
        <v>#N/A</v>
      </c>
      <c r="AT204" s="424"/>
      <c r="AV204" s="424"/>
    </row>
    <row r="205" spans="1:48" s="44" customFormat="1" ht="12.75" x14ac:dyDescent="0.2">
      <c r="A205" s="101"/>
      <c r="B205" s="42"/>
      <c r="C205" s="142"/>
      <c r="D205" s="143"/>
      <c r="E205" s="107"/>
      <c r="F205" s="46"/>
      <c r="G205" s="46"/>
      <c r="H205" s="46"/>
      <c r="I205" s="46"/>
      <c r="J205" s="46"/>
      <c r="K205" s="46"/>
      <c r="L205" s="139"/>
      <c r="M205" s="41"/>
      <c r="N205" s="45"/>
      <c r="O205" s="47"/>
      <c r="P205" s="43"/>
      <c r="Q205" s="71" t="e">
        <f>VLOOKUP(N205,'error categories'!$A$2:$D$54,4,FALSE)</f>
        <v>#N/A</v>
      </c>
      <c r="R205" s="72" t="e">
        <f>VLOOKUP(N205,'error categories'!$A$2:$D$54,3,FALSE)</f>
        <v>#N/A</v>
      </c>
      <c r="S205" s="374"/>
      <c r="T205" s="377"/>
      <c r="U205" s="378">
        <f t="shared" si="27"/>
        <v>0</v>
      </c>
      <c r="V205" s="390"/>
      <c r="W205" s="391"/>
      <c r="X205" s="380"/>
      <c r="Y205" s="380"/>
      <c r="Z205" s="390"/>
      <c r="AA205" s="392"/>
      <c r="AB205" s="393"/>
      <c r="AC205" s="394"/>
      <c r="AD205" s="382">
        <f t="shared" si="34"/>
        <v>0</v>
      </c>
      <c r="AE205" s="383">
        <f t="shared" si="35"/>
        <v>0</v>
      </c>
      <c r="AF205" s="379"/>
      <c r="AG205" s="381"/>
      <c r="AH205" s="379"/>
      <c r="AI205" s="381"/>
      <c r="AJ205" s="384" t="str">
        <f t="shared" si="28"/>
        <v/>
      </c>
      <c r="AK205" s="385" t="str">
        <f t="shared" si="29"/>
        <v/>
      </c>
      <c r="AL205" s="388" t="str">
        <f t="shared" si="30"/>
        <v/>
      </c>
      <c r="AM205" s="389" t="str">
        <f t="shared" si="31"/>
        <v/>
      </c>
      <c r="AN205" s="388" t="str">
        <f t="shared" si="32"/>
        <v/>
      </c>
      <c r="AO205" s="389" t="str">
        <f t="shared" si="33"/>
        <v/>
      </c>
      <c r="AP205" s="424"/>
      <c r="AQ205" s="424"/>
      <c r="AR205" s="431" t="e">
        <f>VLOOKUP($B205,'acc names'!$C$2:$D$12102,2,FALSE)</f>
        <v>#N/A</v>
      </c>
      <c r="AS205" s="431" t="e">
        <f>VLOOKUP($AQ205,software!$A$1:$B$14605,2,FALSE)</f>
        <v>#N/A</v>
      </c>
      <c r="AT205" s="424"/>
      <c r="AV205" s="424"/>
    </row>
    <row r="206" spans="1:48" s="44" customFormat="1" ht="12.75" x14ac:dyDescent="0.2">
      <c r="A206" s="101"/>
      <c r="B206" s="42"/>
      <c r="C206" s="142"/>
      <c r="D206" s="143"/>
      <c r="E206" s="107"/>
      <c r="F206" s="46"/>
      <c r="G206" s="46"/>
      <c r="H206" s="46"/>
      <c r="I206" s="46"/>
      <c r="J206" s="46"/>
      <c r="K206" s="46"/>
      <c r="L206" s="139"/>
      <c r="M206" s="41"/>
      <c r="N206" s="45"/>
      <c r="O206" s="47"/>
      <c r="P206" s="43"/>
      <c r="Q206" s="71" t="e">
        <f>VLOOKUP(N206,'error categories'!$A$2:$D$54,4,FALSE)</f>
        <v>#N/A</v>
      </c>
      <c r="R206" s="72" t="e">
        <f>VLOOKUP(N206,'error categories'!$A$2:$D$54,3,FALSE)</f>
        <v>#N/A</v>
      </c>
      <c r="S206" s="374"/>
      <c r="T206" s="377"/>
      <c r="U206" s="378">
        <f t="shared" si="27"/>
        <v>0</v>
      </c>
      <c r="V206" s="390"/>
      <c r="W206" s="391"/>
      <c r="X206" s="380"/>
      <c r="Y206" s="380"/>
      <c r="Z206" s="390"/>
      <c r="AA206" s="392"/>
      <c r="AB206" s="393"/>
      <c r="AC206" s="394"/>
      <c r="AD206" s="382">
        <f t="shared" si="34"/>
        <v>0</v>
      </c>
      <c r="AE206" s="383">
        <f t="shared" si="35"/>
        <v>0</v>
      </c>
      <c r="AF206" s="379"/>
      <c r="AG206" s="381"/>
      <c r="AH206" s="379"/>
      <c r="AI206" s="381"/>
      <c r="AJ206" s="384" t="str">
        <f t="shared" si="28"/>
        <v/>
      </c>
      <c r="AK206" s="385" t="str">
        <f t="shared" si="29"/>
        <v/>
      </c>
      <c r="AL206" s="388" t="str">
        <f t="shared" si="30"/>
        <v/>
      </c>
      <c r="AM206" s="389" t="str">
        <f t="shared" si="31"/>
        <v/>
      </c>
      <c r="AN206" s="388" t="str">
        <f t="shared" si="32"/>
        <v/>
      </c>
      <c r="AO206" s="389" t="str">
        <f t="shared" si="33"/>
        <v/>
      </c>
      <c r="AP206" s="424"/>
      <c r="AQ206" s="424"/>
      <c r="AR206" s="431" t="e">
        <f>VLOOKUP($B206,'acc names'!$C$2:$D$12102,2,FALSE)</f>
        <v>#N/A</v>
      </c>
      <c r="AS206" s="431" t="e">
        <f>VLOOKUP($AQ206,software!$A$1:$B$14605,2,FALSE)</f>
        <v>#N/A</v>
      </c>
      <c r="AT206" s="424"/>
      <c r="AV206" s="424"/>
    </row>
    <row r="207" spans="1:48" s="44" customFormat="1" ht="12.75" x14ac:dyDescent="0.2">
      <c r="A207" s="101"/>
      <c r="B207" s="42"/>
      <c r="C207" s="142"/>
      <c r="D207" s="143"/>
      <c r="E207" s="107"/>
      <c r="F207" s="46"/>
      <c r="G207" s="46"/>
      <c r="H207" s="46"/>
      <c r="I207" s="46"/>
      <c r="J207" s="46"/>
      <c r="K207" s="46"/>
      <c r="L207" s="139"/>
      <c r="M207" s="41"/>
      <c r="N207" s="45"/>
      <c r="O207" s="47"/>
      <c r="P207" s="43"/>
      <c r="Q207" s="71" t="e">
        <f>VLOOKUP(N207,'error categories'!$A$2:$D$54,4,FALSE)</f>
        <v>#N/A</v>
      </c>
      <c r="R207" s="72" t="e">
        <f>VLOOKUP(N207,'error categories'!$A$2:$D$54,3,FALSE)</f>
        <v>#N/A</v>
      </c>
      <c r="S207" s="374"/>
      <c r="T207" s="377"/>
      <c r="U207" s="378">
        <f t="shared" si="27"/>
        <v>0</v>
      </c>
      <c r="V207" s="390"/>
      <c r="W207" s="391"/>
      <c r="X207" s="380"/>
      <c r="Y207" s="380"/>
      <c r="Z207" s="390"/>
      <c r="AA207" s="392"/>
      <c r="AB207" s="393"/>
      <c r="AC207" s="394"/>
      <c r="AD207" s="382">
        <f t="shared" si="34"/>
        <v>0</v>
      </c>
      <c r="AE207" s="383">
        <f t="shared" si="35"/>
        <v>0</v>
      </c>
      <c r="AF207" s="379"/>
      <c r="AG207" s="381"/>
      <c r="AH207" s="379"/>
      <c r="AI207" s="381"/>
      <c r="AJ207" s="384" t="str">
        <f t="shared" si="28"/>
        <v/>
      </c>
      <c r="AK207" s="385" t="str">
        <f t="shared" si="29"/>
        <v/>
      </c>
      <c r="AL207" s="388" t="str">
        <f t="shared" si="30"/>
        <v/>
      </c>
      <c r="AM207" s="389" t="str">
        <f t="shared" si="31"/>
        <v/>
      </c>
      <c r="AN207" s="388" t="str">
        <f t="shared" si="32"/>
        <v/>
      </c>
      <c r="AO207" s="389" t="str">
        <f t="shared" si="33"/>
        <v/>
      </c>
      <c r="AP207" s="424"/>
      <c r="AQ207" s="424"/>
      <c r="AR207" s="431" t="e">
        <f>VLOOKUP($B207,'acc names'!$C$2:$D$12102,2,FALSE)</f>
        <v>#N/A</v>
      </c>
      <c r="AS207" s="431" t="e">
        <f>VLOOKUP($AQ207,software!$A$1:$B$14605,2,FALSE)</f>
        <v>#N/A</v>
      </c>
      <c r="AT207" s="424"/>
      <c r="AV207" s="424"/>
    </row>
    <row r="208" spans="1:48" s="44" customFormat="1" ht="12.75" x14ac:dyDescent="0.2">
      <c r="A208" s="101"/>
      <c r="B208" s="42"/>
      <c r="C208" s="142"/>
      <c r="D208" s="143"/>
      <c r="E208" s="107"/>
      <c r="F208" s="46"/>
      <c r="G208" s="46"/>
      <c r="H208" s="46"/>
      <c r="I208" s="46"/>
      <c r="J208" s="46"/>
      <c r="K208" s="46"/>
      <c r="L208" s="139"/>
      <c r="M208" s="41"/>
      <c r="N208" s="45"/>
      <c r="O208" s="47"/>
      <c r="P208" s="43"/>
      <c r="Q208" s="71" t="e">
        <f>VLOOKUP(N208,'error categories'!$A$2:$D$54,4,FALSE)</f>
        <v>#N/A</v>
      </c>
      <c r="R208" s="72" t="e">
        <f>VLOOKUP(N208,'error categories'!$A$2:$D$54,3,FALSE)</f>
        <v>#N/A</v>
      </c>
      <c r="S208" s="374"/>
      <c r="T208" s="377"/>
      <c r="U208" s="378">
        <f t="shared" si="27"/>
        <v>0</v>
      </c>
      <c r="V208" s="390"/>
      <c r="W208" s="391"/>
      <c r="X208" s="380"/>
      <c r="Y208" s="380"/>
      <c r="Z208" s="390"/>
      <c r="AA208" s="392"/>
      <c r="AB208" s="393"/>
      <c r="AC208" s="394"/>
      <c r="AD208" s="382">
        <f t="shared" si="34"/>
        <v>0</v>
      </c>
      <c r="AE208" s="383">
        <f t="shared" si="35"/>
        <v>0</v>
      </c>
      <c r="AF208" s="379"/>
      <c r="AG208" s="381"/>
      <c r="AH208" s="379"/>
      <c r="AI208" s="381"/>
      <c r="AJ208" s="384" t="str">
        <f t="shared" si="28"/>
        <v/>
      </c>
      <c r="AK208" s="385" t="str">
        <f t="shared" si="29"/>
        <v/>
      </c>
      <c r="AL208" s="388" t="str">
        <f t="shared" si="30"/>
        <v/>
      </c>
      <c r="AM208" s="389" t="str">
        <f t="shared" si="31"/>
        <v/>
      </c>
      <c r="AN208" s="388" t="str">
        <f t="shared" si="32"/>
        <v/>
      </c>
      <c r="AO208" s="389" t="str">
        <f t="shared" si="33"/>
        <v/>
      </c>
      <c r="AP208" s="424"/>
      <c r="AQ208" s="424"/>
      <c r="AR208" s="431" t="e">
        <f>VLOOKUP($B208,'acc names'!$C$2:$D$12102,2,FALSE)</f>
        <v>#N/A</v>
      </c>
      <c r="AS208" s="431" t="e">
        <f>VLOOKUP($AQ208,software!$A$1:$B$14605,2,FALSE)</f>
        <v>#N/A</v>
      </c>
      <c r="AT208" s="424"/>
      <c r="AV208" s="424"/>
    </row>
    <row r="209" spans="1:48" s="44" customFormat="1" ht="12.75" x14ac:dyDescent="0.2">
      <c r="A209" s="101"/>
      <c r="B209" s="42"/>
      <c r="C209" s="142"/>
      <c r="D209" s="143"/>
      <c r="E209" s="107"/>
      <c r="F209" s="46"/>
      <c r="G209" s="46"/>
      <c r="H209" s="46"/>
      <c r="I209" s="46"/>
      <c r="J209" s="46"/>
      <c r="K209" s="46"/>
      <c r="L209" s="139"/>
      <c r="M209" s="41"/>
      <c r="N209" s="45"/>
      <c r="O209" s="47"/>
      <c r="P209" s="43"/>
      <c r="Q209" s="71" t="e">
        <f>VLOOKUP(N209,'error categories'!$A$2:$D$54,4,FALSE)</f>
        <v>#N/A</v>
      </c>
      <c r="R209" s="72" t="e">
        <f>VLOOKUP(N209,'error categories'!$A$2:$D$54,3,FALSE)</f>
        <v>#N/A</v>
      </c>
      <c r="S209" s="374"/>
      <c r="T209" s="377"/>
      <c r="U209" s="378">
        <f t="shared" si="27"/>
        <v>0</v>
      </c>
      <c r="V209" s="379"/>
      <c r="W209" s="380"/>
      <c r="X209" s="380"/>
      <c r="Y209" s="380"/>
      <c r="Z209" s="379"/>
      <c r="AA209" s="381"/>
      <c r="AB209" s="379"/>
      <c r="AC209" s="380"/>
      <c r="AD209" s="382">
        <f t="shared" si="34"/>
        <v>0</v>
      </c>
      <c r="AE209" s="383">
        <f t="shared" si="35"/>
        <v>0</v>
      </c>
      <c r="AF209" s="379"/>
      <c r="AG209" s="381"/>
      <c r="AH209" s="379"/>
      <c r="AI209" s="381"/>
      <c r="AJ209" s="384" t="str">
        <f t="shared" si="28"/>
        <v/>
      </c>
      <c r="AK209" s="385" t="str">
        <f t="shared" si="29"/>
        <v/>
      </c>
      <c r="AL209" s="388" t="str">
        <f t="shared" si="30"/>
        <v/>
      </c>
      <c r="AM209" s="389" t="str">
        <f t="shared" si="31"/>
        <v/>
      </c>
      <c r="AN209" s="388" t="str">
        <f t="shared" si="32"/>
        <v/>
      </c>
      <c r="AO209" s="389" t="str">
        <f t="shared" si="33"/>
        <v/>
      </c>
      <c r="AP209" s="424"/>
      <c r="AQ209" s="424"/>
      <c r="AR209" s="431" t="e">
        <f>VLOOKUP($B209,'acc names'!$C$2:$D$12102,2,FALSE)</f>
        <v>#N/A</v>
      </c>
      <c r="AS209" s="431" t="e">
        <f>VLOOKUP($AQ209,software!$A$1:$B$14605,2,FALSE)</f>
        <v>#N/A</v>
      </c>
      <c r="AT209" s="424"/>
      <c r="AV209" s="424"/>
    </row>
    <row r="210" spans="1:48" s="44" customFormat="1" ht="12.75" x14ac:dyDescent="0.2">
      <c r="A210" s="101"/>
      <c r="B210" s="42"/>
      <c r="C210" s="142"/>
      <c r="D210" s="143"/>
      <c r="E210" s="107"/>
      <c r="F210" s="46"/>
      <c r="G210" s="46"/>
      <c r="H210" s="46"/>
      <c r="I210" s="46"/>
      <c r="J210" s="46"/>
      <c r="K210" s="46"/>
      <c r="L210" s="139"/>
      <c r="M210" s="41"/>
      <c r="N210" s="45"/>
      <c r="O210" s="47"/>
      <c r="P210" s="43"/>
      <c r="Q210" s="71" t="e">
        <f>VLOOKUP(N210,'error categories'!$A$2:$D$54,4,FALSE)</f>
        <v>#N/A</v>
      </c>
      <c r="R210" s="72" t="e">
        <f>VLOOKUP(N210,'error categories'!$A$2:$D$54,3,FALSE)</f>
        <v>#N/A</v>
      </c>
      <c r="S210" s="374"/>
      <c r="T210" s="377"/>
      <c r="U210" s="378">
        <f t="shared" si="27"/>
        <v>0</v>
      </c>
      <c r="V210" s="390"/>
      <c r="W210" s="391"/>
      <c r="X210" s="380"/>
      <c r="Y210" s="380"/>
      <c r="Z210" s="390"/>
      <c r="AA210" s="392"/>
      <c r="AB210" s="393"/>
      <c r="AC210" s="394"/>
      <c r="AD210" s="382">
        <f t="shared" si="34"/>
        <v>0</v>
      </c>
      <c r="AE210" s="383">
        <f t="shared" si="35"/>
        <v>0</v>
      </c>
      <c r="AF210" s="379"/>
      <c r="AG210" s="381"/>
      <c r="AH210" s="379"/>
      <c r="AI210" s="381"/>
      <c r="AJ210" s="384" t="str">
        <f t="shared" si="28"/>
        <v/>
      </c>
      <c r="AK210" s="385" t="str">
        <f t="shared" si="29"/>
        <v/>
      </c>
      <c r="AL210" s="388" t="str">
        <f t="shared" si="30"/>
        <v/>
      </c>
      <c r="AM210" s="389" t="str">
        <f t="shared" si="31"/>
        <v/>
      </c>
      <c r="AN210" s="388" t="str">
        <f t="shared" si="32"/>
        <v/>
      </c>
      <c r="AO210" s="389" t="str">
        <f t="shared" si="33"/>
        <v/>
      </c>
      <c r="AP210" s="424"/>
      <c r="AQ210" s="424"/>
      <c r="AR210" s="431" t="e">
        <f>VLOOKUP($B210,'acc names'!$C$2:$D$12102,2,FALSE)</f>
        <v>#N/A</v>
      </c>
      <c r="AS210" s="431" t="e">
        <f>VLOOKUP($AQ210,software!$A$1:$B$14605,2,FALSE)</f>
        <v>#N/A</v>
      </c>
      <c r="AT210" s="424"/>
      <c r="AV210" s="424"/>
    </row>
    <row r="211" spans="1:48" s="44" customFormat="1" ht="12.75" x14ac:dyDescent="0.2">
      <c r="A211" s="101"/>
      <c r="B211" s="42"/>
      <c r="C211" s="142"/>
      <c r="D211" s="143"/>
      <c r="E211" s="107"/>
      <c r="F211" s="46"/>
      <c r="G211" s="46"/>
      <c r="H211" s="46"/>
      <c r="I211" s="46"/>
      <c r="J211" s="46"/>
      <c r="K211" s="46"/>
      <c r="L211" s="139"/>
      <c r="M211" s="41"/>
      <c r="N211" s="45"/>
      <c r="O211" s="47"/>
      <c r="P211" s="43"/>
      <c r="Q211" s="71" t="e">
        <f>VLOOKUP(N211,'error categories'!$A$2:$D$54,4,FALSE)</f>
        <v>#N/A</v>
      </c>
      <c r="R211" s="72" t="e">
        <f>VLOOKUP(N211,'error categories'!$A$2:$D$54,3,FALSE)</f>
        <v>#N/A</v>
      </c>
      <c r="S211" s="374"/>
      <c r="T211" s="377"/>
      <c r="U211" s="378">
        <f t="shared" si="27"/>
        <v>0</v>
      </c>
      <c r="V211" s="390"/>
      <c r="W211" s="391"/>
      <c r="X211" s="380"/>
      <c r="Y211" s="380"/>
      <c r="Z211" s="390"/>
      <c r="AA211" s="392"/>
      <c r="AB211" s="393"/>
      <c r="AC211" s="394"/>
      <c r="AD211" s="382">
        <f t="shared" si="34"/>
        <v>0</v>
      </c>
      <c r="AE211" s="383">
        <f t="shared" si="35"/>
        <v>0</v>
      </c>
      <c r="AF211" s="379"/>
      <c r="AG211" s="381"/>
      <c r="AH211" s="379"/>
      <c r="AI211" s="381"/>
      <c r="AJ211" s="384" t="str">
        <f t="shared" si="28"/>
        <v/>
      </c>
      <c r="AK211" s="385" t="str">
        <f t="shared" si="29"/>
        <v/>
      </c>
      <c r="AL211" s="388" t="str">
        <f t="shared" si="30"/>
        <v/>
      </c>
      <c r="AM211" s="389" t="str">
        <f t="shared" si="31"/>
        <v/>
      </c>
      <c r="AN211" s="388" t="str">
        <f t="shared" si="32"/>
        <v/>
      </c>
      <c r="AO211" s="389" t="str">
        <f t="shared" si="33"/>
        <v/>
      </c>
      <c r="AP211" s="424"/>
      <c r="AQ211" s="424"/>
      <c r="AR211" s="431" t="e">
        <f>VLOOKUP($B211,'acc names'!$C$2:$D$12102,2,FALSE)</f>
        <v>#N/A</v>
      </c>
      <c r="AS211" s="431" t="e">
        <f>VLOOKUP($AQ211,software!$A$1:$B$14605,2,FALSE)</f>
        <v>#N/A</v>
      </c>
      <c r="AT211" s="424"/>
      <c r="AV211" s="424"/>
    </row>
    <row r="212" spans="1:48" s="44" customFormat="1" ht="12.75" x14ac:dyDescent="0.2">
      <c r="A212" s="101"/>
      <c r="B212" s="42"/>
      <c r="C212" s="142"/>
      <c r="D212" s="143"/>
      <c r="E212" s="107"/>
      <c r="F212" s="46"/>
      <c r="G212" s="46"/>
      <c r="H212" s="46"/>
      <c r="I212" s="46"/>
      <c r="J212" s="46"/>
      <c r="K212" s="46"/>
      <c r="L212" s="139"/>
      <c r="M212" s="41"/>
      <c r="N212" s="45"/>
      <c r="O212" s="47"/>
      <c r="P212" s="43"/>
      <c r="Q212" s="71" t="e">
        <f>VLOOKUP(N212,'error categories'!$A$2:$D$54,4,FALSE)</f>
        <v>#N/A</v>
      </c>
      <c r="R212" s="72" t="e">
        <f>VLOOKUP(N212,'error categories'!$A$2:$D$54,3,FALSE)</f>
        <v>#N/A</v>
      </c>
      <c r="S212" s="374"/>
      <c r="T212" s="377"/>
      <c r="U212" s="378">
        <f t="shared" si="27"/>
        <v>0</v>
      </c>
      <c r="V212" s="390"/>
      <c r="W212" s="391"/>
      <c r="X212" s="380"/>
      <c r="Y212" s="380"/>
      <c r="Z212" s="390"/>
      <c r="AA212" s="392"/>
      <c r="AB212" s="393"/>
      <c r="AC212" s="394"/>
      <c r="AD212" s="382">
        <f t="shared" si="34"/>
        <v>0</v>
      </c>
      <c r="AE212" s="383">
        <f t="shared" si="35"/>
        <v>0</v>
      </c>
      <c r="AF212" s="379"/>
      <c r="AG212" s="381"/>
      <c r="AH212" s="379"/>
      <c r="AI212" s="381"/>
      <c r="AJ212" s="384" t="str">
        <f t="shared" si="28"/>
        <v/>
      </c>
      <c r="AK212" s="385" t="str">
        <f t="shared" si="29"/>
        <v/>
      </c>
      <c r="AL212" s="388" t="str">
        <f t="shared" si="30"/>
        <v/>
      </c>
      <c r="AM212" s="389" t="str">
        <f t="shared" si="31"/>
        <v/>
      </c>
      <c r="AN212" s="388" t="str">
        <f t="shared" si="32"/>
        <v/>
      </c>
      <c r="AO212" s="389" t="str">
        <f t="shared" si="33"/>
        <v/>
      </c>
      <c r="AP212" s="424"/>
      <c r="AQ212" s="424"/>
      <c r="AR212" s="431" t="e">
        <f>VLOOKUP($B212,'acc names'!$C$2:$D$12102,2,FALSE)</f>
        <v>#N/A</v>
      </c>
      <c r="AS212" s="431" t="e">
        <f>VLOOKUP($AQ212,software!$A$1:$B$14605,2,FALSE)</f>
        <v>#N/A</v>
      </c>
      <c r="AT212" s="424"/>
      <c r="AV212" s="424"/>
    </row>
    <row r="213" spans="1:48" s="44" customFormat="1" ht="12.75" x14ac:dyDescent="0.2">
      <c r="A213" s="101"/>
      <c r="B213" s="42"/>
      <c r="C213" s="142"/>
      <c r="D213" s="143"/>
      <c r="E213" s="107"/>
      <c r="F213" s="46"/>
      <c r="G213" s="46"/>
      <c r="H213" s="46"/>
      <c r="I213" s="46"/>
      <c r="J213" s="46"/>
      <c r="K213" s="46"/>
      <c r="L213" s="139"/>
      <c r="M213" s="41"/>
      <c r="N213" s="45"/>
      <c r="O213" s="47"/>
      <c r="P213" s="43"/>
      <c r="Q213" s="71" t="e">
        <f>VLOOKUP(N213,'error categories'!$A$2:$D$54,4,FALSE)</f>
        <v>#N/A</v>
      </c>
      <c r="R213" s="72" t="e">
        <f>VLOOKUP(N213,'error categories'!$A$2:$D$54,3,FALSE)</f>
        <v>#N/A</v>
      </c>
      <c r="S213" s="374"/>
      <c r="T213" s="377"/>
      <c r="U213" s="378">
        <f t="shared" si="27"/>
        <v>0</v>
      </c>
      <c r="V213" s="390"/>
      <c r="W213" s="391"/>
      <c r="X213" s="380"/>
      <c r="Y213" s="380"/>
      <c r="Z213" s="390"/>
      <c r="AA213" s="392"/>
      <c r="AB213" s="393"/>
      <c r="AC213" s="394"/>
      <c r="AD213" s="382">
        <f t="shared" si="34"/>
        <v>0</v>
      </c>
      <c r="AE213" s="383">
        <f t="shared" si="35"/>
        <v>0</v>
      </c>
      <c r="AF213" s="379"/>
      <c r="AG213" s="381"/>
      <c r="AH213" s="379"/>
      <c r="AI213" s="381"/>
      <c r="AJ213" s="384" t="str">
        <f t="shared" si="28"/>
        <v/>
      </c>
      <c r="AK213" s="385" t="str">
        <f t="shared" si="29"/>
        <v/>
      </c>
      <c r="AL213" s="388" t="str">
        <f t="shared" si="30"/>
        <v/>
      </c>
      <c r="AM213" s="389" t="str">
        <f t="shared" si="31"/>
        <v/>
      </c>
      <c r="AN213" s="388" t="str">
        <f t="shared" si="32"/>
        <v/>
      </c>
      <c r="AO213" s="389" t="str">
        <f t="shared" si="33"/>
        <v/>
      </c>
      <c r="AP213" s="424"/>
      <c r="AQ213" s="424"/>
      <c r="AR213" s="431" t="e">
        <f>VLOOKUP($B213,'acc names'!$C$2:$D$12102,2,FALSE)</f>
        <v>#N/A</v>
      </c>
      <c r="AS213" s="431" t="e">
        <f>VLOOKUP($AQ213,software!$A$1:$B$14605,2,FALSE)</f>
        <v>#N/A</v>
      </c>
      <c r="AT213" s="424"/>
      <c r="AV213" s="424"/>
    </row>
    <row r="214" spans="1:48" s="44" customFormat="1" ht="12.75" x14ac:dyDescent="0.2">
      <c r="A214" s="101"/>
      <c r="B214" s="42"/>
      <c r="C214" s="142"/>
      <c r="D214" s="143"/>
      <c r="E214" s="107"/>
      <c r="F214" s="46"/>
      <c r="G214" s="46"/>
      <c r="H214" s="46"/>
      <c r="I214" s="46"/>
      <c r="J214" s="46"/>
      <c r="K214" s="46"/>
      <c r="L214" s="139"/>
      <c r="M214" s="41"/>
      <c r="N214" s="45"/>
      <c r="O214" s="47"/>
      <c r="P214" s="43"/>
      <c r="Q214" s="71" t="e">
        <f>VLOOKUP(N214,'error categories'!$A$2:$D$54,4,FALSE)</f>
        <v>#N/A</v>
      </c>
      <c r="R214" s="72" t="e">
        <f>VLOOKUP(N214,'error categories'!$A$2:$D$54,3,FALSE)</f>
        <v>#N/A</v>
      </c>
      <c r="S214" s="374"/>
      <c r="T214" s="377"/>
      <c r="U214" s="378">
        <f t="shared" si="27"/>
        <v>0</v>
      </c>
      <c r="V214" s="390"/>
      <c r="W214" s="391"/>
      <c r="X214" s="380"/>
      <c r="Y214" s="380"/>
      <c r="Z214" s="390"/>
      <c r="AA214" s="392"/>
      <c r="AB214" s="393"/>
      <c r="AC214" s="394"/>
      <c r="AD214" s="382">
        <f t="shared" si="34"/>
        <v>0</v>
      </c>
      <c r="AE214" s="383">
        <f t="shared" si="35"/>
        <v>0</v>
      </c>
      <c r="AF214" s="379"/>
      <c r="AG214" s="381"/>
      <c r="AH214" s="379"/>
      <c r="AI214" s="381"/>
      <c r="AJ214" s="384" t="str">
        <f t="shared" si="28"/>
        <v/>
      </c>
      <c r="AK214" s="385" t="str">
        <f t="shared" si="29"/>
        <v/>
      </c>
      <c r="AL214" s="388" t="str">
        <f t="shared" si="30"/>
        <v/>
      </c>
      <c r="AM214" s="389" t="str">
        <f t="shared" si="31"/>
        <v/>
      </c>
      <c r="AN214" s="388" t="str">
        <f t="shared" si="32"/>
        <v/>
      </c>
      <c r="AO214" s="389" t="str">
        <f t="shared" si="33"/>
        <v/>
      </c>
      <c r="AP214" s="424"/>
      <c r="AQ214" s="424"/>
      <c r="AR214" s="431" t="e">
        <f>VLOOKUP($B214,'acc names'!$C$2:$D$12102,2,FALSE)</f>
        <v>#N/A</v>
      </c>
      <c r="AS214" s="431" t="e">
        <f>VLOOKUP($AQ214,software!$A$1:$B$14605,2,FALSE)</f>
        <v>#N/A</v>
      </c>
      <c r="AT214" s="424"/>
      <c r="AV214" s="424"/>
    </row>
    <row r="215" spans="1:48" s="44" customFormat="1" ht="12.75" x14ac:dyDescent="0.2">
      <c r="A215" s="101"/>
      <c r="B215" s="42"/>
      <c r="C215" s="142"/>
      <c r="D215" s="143"/>
      <c r="E215" s="107"/>
      <c r="F215" s="46"/>
      <c r="G215" s="46"/>
      <c r="H215" s="46"/>
      <c r="I215" s="46"/>
      <c r="J215" s="46"/>
      <c r="K215" s="46"/>
      <c r="L215" s="139"/>
      <c r="M215" s="41"/>
      <c r="N215" s="45"/>
      <c r="O215" s="47"/>
      <c r="P215" s="43"/>
      <c r="Q215" s="71" t="e">
        <f>VLOOKUP(N215,'error categories'!$A$2:$D$54,4,FALSE)</f>
        <v>#N/A</v>
      </c>
      <c r="R215" s="72" t="e">
        <f>VLOOKUP(N215,'error categories'!$A$2:$D$54,3,FALSE)</f>
        <v>#N/A</v>
      </c>
      <c r="S215" s="374"/>
      <c r="T215" s="377"/>
      <c r="U215" s="378">
        <f t="shared" si="27"/>
        <v>0</v>
      </c>
      <c r="V215" s="390"/>
      <c r="W215" s="391"/>
      <c r="X215" s="380"/>
      <c r="Y215" s="380"/>
      <c r="Z215" s="390"/>
      <c r="AA215" s="392"/>
      <c r="AB215" s="393"/>
      <c r="AC215" s="394"/>
      <c r="AD215" s="382">
        <f t="shared" si="34"/>
        <v>0</v>
      </c>
      <c r="AE215" s="383">
        <f t="shared" si="35"/>
        <v>0</v>
      </c>
      <c r="AF215" s="379"/>
      <c r="AG215" s="381"/>
      <c r="AH215" s="379"/>
      <c r="AI215" s="381"/>
      <c r="AJ215" s="384" t="str">
        <f t="shared" si="28"/>
        <v/>
      </c>
      <c r="AK215" s="385" t="str">
        <f t="shared" si="29"/>
        <v/>
      </c>
      <c r="AL215" s="388" t="str">
        <f t="shared" si="30"/>
        <v/>
      </c>
      <c r="AM215" s="389" t="str">
        <f t="shared" si="31"/>
        <v/>
      </c>
      <c r="AN215" s="388" t="str">
        <f t="shared" si="32"/>
        <v/>
      </c>
      <c r="AO215" s="389" t="str">
        <f t="shared" si="33"/>
        <v/>
      </c>
      <c r="AP215" s="424"/>
      <c r="AQ215" s="424"/>
      <c r="AR215" s="431" t="e">
        <f>VLOOKUP($B215,'acc names'!$C$2:$D$12102,2,FALSE)</f>
        <v>#N/A</v>
      </c>
      <c r="AS215" s="431" t="e">
        <f>VLOOKUP($AQ215,software!$A$1:$B$14605,2,FALSE)</f>
        <v>#N/A</v>
      </c>
      <c r="AT215" s="424"/>
      <c r="AV215" s="424"/>
    </row>
    <row r="216" spans="1:48" s="44" customFormat="1" ht="12.75" x14ac:dyDescent="0.2">
      <c r="A216" s="101"/>
      <c r="B216" s="42"/>
      <c r="C216" s="142"/>
      <c r="D216" s="143"/>
      <c r="E216" s="107"/>
      <c r="F216" s="46"/>
      <c r="G216" s="46"/>
      <c r="H216" s="46"/>
      <c r="I216" s="46"/>
      <c r="J216" s="46"/>
      <c r="K216" s="46"/>
      <c r="L216" s="139"/>
      <c r="M216" s="41"/>
      <c r="N216" s="45"/>
      <c r="O216" s="47"/>
      <c r="P216" s="43"/>
      <c r="Q216" s="71" t="e">
        <f>VLOOKUP(N216,'error categories'!$A$2:$D$54,4,FALSE)</f>
        <v>#N/A</v>
      </c>
      <c r="R216" s="72" t="e">
        <f>VLOOKUP(N216,'error categories'!$A$2:$D$54,3,FALSE)</f>
        <v>#N/A</v>
      </c>
      <c r="S216" s="374"/>
      <c r="T216" s="377"/>
      <c r="U216" s="378">
        <f t="shared" si="27"/>
        <v>0</v>
      </c>
      <c r="V216" s="379"/>
      <c r="W216" s="380"/>
      <c r="X216" s="380"/>
      <c r="Y216" s="380"/>
      <c r="Z216" s="379"/>
      <c r="AA216" s="381"/>
      <c r="AB216" s="379"/>
      <c r="AC216" s="380"/>
      <c r="AD216" s="382">
        <f t="shared" si="34"/>
        <v>0</v>
      </c>
      <c r="AE216" s="383">
        <f t="shared" si="35"/>
        <v>0</v>
      </c>
      <c r="AF216" s="379"/>
      <c r="AG216" s="381"/>
      <c r="AH216" s="379"/>
      <c r="AI216" s="381"/>
      <c r="AJ216" s="384" t="str">
        <f t="shared" si="28"/>
        <v/>
      </c>
      <c r="AK216" s="385" t="str">
        <f t="shared" si="29"/>
        <v/>
      </c>
      <c r="AL216" s="388" t="str">
        <f t="shared" si="30"/>
        <v/>
      </c>
      <c r="AM216" s="389" t="str">
        <f t="shared" si="31"/>
        <v/>
      </c>
      <c r="AN216" s="388" t="str">
        <f t="shared" si="32"/>
        <v/>
      </c>
      <c r="AO216" s="389" t="str">
        <f t="shared" si="33"/>
        <v/>
      </c>
      <c r="AP216" s="424"/>
      <c r="AQ216" s="424"/>
      <c r="AR216" s="431" t="e">
        <f>VLOOKUP($B216,'acc names'!$C$2:$D$12102,2,FALSE)</f>
        <v>#N/A</v>
      </c>
      <c r="AS216" s="431" t="e">
        <f>VLOOKUP($AQ216,software!$A$1:$B$14605,2,FALSE)</f>
        <v>#N/A</v>
      </c>
      <c r="AT216" s="424"/>
      <c r="AV216" s="424"/>
    </row>
    <row r="217" spans="1:48" s="44" customFormat="1" ht="12.75" x14ac:dyDescent="0.2">
      <c r="A217" s="101"/>
      <c r="B217" s="42"/>
      <c r="C217" s="142"/>
      <c r="D217" s="143"/>
      <c r="E217" s="107"/>
      <c r="F217" s="46"/>
      <c r="G217" s="46"/>
      <c r="H217" s="46"/>
      <c r="I217" s="46"/>
      <c r="J217" s="46"/>
      <c r="K217" s="46"/>
      <c r="L217" s="139"/>
      <c r="M217" s="41"/>
      <c r="N217" s="45"/>
      <c r="O217" s="47"/>
      <c r="P217" s="43"/>
      <c r="Q217" s="71" t="e">
        <f>VLOOKUP(N217,'error categories'!$A$2:$D$54,4,FALSE)</f>
        <v>#N/A</v>
      </c>
      <c r="R217" s="72" t="e">
        <f>VLOOKUP(N217,'error categories'!$A$2:$D$54,3,FALSE)</f>
        <v>#N/A</v>
      </c>
      <c r="S217" s="374"/>
      <c r="T217" s="377"/>
      <c r="U217" s="378">
        <f t="shared" si="27"/>
        <v>0</v>
      </c>
      <c r="V217" s="390"/>
      <c r="W217" s="391"/>
      <c r="X217" s="380"/>
      <c r="Y217" s="380"/>
      <c r="Z217" s="390"/>
      <c r="AA217" s="392"/>
      <c r="AB217" s="393"/>
      <c r="AC217" s="394"/>
      <c r="AD217" s="382">
        <f t="shared" si="34"/>
        <v>0</v>
      </c>
      <c r="AE217" s="383">
        <f t="shared" si="35"/>
        <v>0</v>
      </c>
      <c r="AF217" s="379"/>
      <c r="AG217" s="381"/>
      <c r="AH217" s="379"/>
      <c r="AI217" s="381"/>
      <c r="AJ217" s="384" t="str">
        <f t="shared" si="28"/>
        <v/>
      </c>
      <c r="AK217" s="385" t="str">
        <f t="shared" si="29"/>
        <v/>
      </c>
      <c r="AL217" s="388" t="str">
        <f t="shared" si="30"/>
        <v/>
      </c>
      <c r="AM217" s="389" t="str">
        <f t="shared" si="31"/>
        <v/>
      </c>
      <c r="AN217" s="388" t="str">
        <f t="shared" si="32"/>
        <v/>
      </c>
      <c r="AO217" s="389" t="str">
        <f t="shared" si="33"/>
        <v/>
      </c>
      <c r="AP217" s="424"/>
      <c r="AQ217" s="424"/>
      <c r="AR217" s="431" t="e">
        <f>VLOOKUP($B217,'acc names'!$C$2:$D$12102,2,FALSE)</f>
        <v>#N/A</v>
      </c>
      <c r="AS217" s="431" t="e">
        <f>VLOOKUP($AQ217,software!$A$1:$B$14605,2,FALSE)</f>
        <v>#N/A</v>
      </c>
      <c r="AT217" s="424"/>
      <c r="AV217" s="424"/>
    </row>
    <row r="218" spans="1:48" s="44" customFormat="1" ht="12.75" x14ac:dyDescent="0.2">
      <c r="A218" s="101"/>
      <c r="B218" s="42"/>
      <c r="C218" s="142"/>
      <c r="D218" s="143"/>
      <c r="E218" s="107"/>
      <c r="F218" s="46"/>
      <c r="G218" s="46"/>
      <c r="H218" s="46"/>
      <c r="I218" s="46"/>
      <c r="J218" s="46"/>
      <c r="K218" s="46"/>
      <c r="L218" s="139"/>
      <c r="M218" s="41"/>
      <c r="N218" s="45"/>
      <c r="O218" s="47"/>
      <c r="P218" s="43"/>
      <c r="Q218" s="71" t="e">
        <f>VLOOKUP(N218,'error categories'!$A$2:$D$54,4,FALSE)</f>
        <v>#N/A</v>
      </c>
      <c r="R218" s="72" t="e">
        <f>VLOOKUP(N218,'error categories'!$A$2:$D$54,3,FALSE)</f>
        <v>#N/A</v>
      </c>
      <c r="S218" s="374"/>
      <c r="T218" s="377"/>
      <c r="U218" s="378">
        <f t="shared" si="27"/>
        <v>0</v>
      </c>
      <c r="V218" s="379"/>
      <c r="W218" s="380"/>
      <c r="X218" s="380"/>
      <c r="Y218" s="380"/>
      <c r="Z218" s="379"/>
      <c r="AA218" s="381"/>
      <c r="AB218" s="379"/>
      <c r="AC218" s="380"/>
      <c r="AD218" s="382">
        <f t="shared" si="34"/>
        <v>0</v>
      </c>
      <c r="AE218" s="383">
        <f t="shared" si="35"/>
        <v>0</v>
      </c>
      <c r="AF218" s="379"/>
      <c r="AG218" s="381"/>
      <c r="AH218" s="379"/>
      <c r="AI218" s="381"/>
      <c r="AJ218" s="384" t="str">
        <f t="shared" si="28"/>
        <v/>
      </c>
      <c r="AK218" s="385" t="str">
        <f t="shared" si="29"/>
        <v/>
      </c>
      <c r="AL218" s="388" t="str">
        <f t="shared" si="30"/>
        <v/>
      </c>
      <c r="AM218" s="389" t="str">
        <f t="shared" si="31"/>
        <v/>
      </c>
      <c r="AN218" s="388" t="str">
        <f t="shared" si="32"/>
        <v/>
      </c>
      <c r="AO218" s="389" t="str">
        <f t="shared" si="33"/>
        <v/>
      </c>
      <c r="AP218" s="424"/>
      <c r="AQ218" s="424"/>
      <c r="AR218" s="431" t="e">
        <f>VLOOKUP($B218,'acc names'!$C$2:$D$12102,2,FALSE)</f>
        <v>#N/A</v>
      </c>
      <c r="AS218" s="431" t="e">
        <f>VLOOKUP($AQ218,software!$A$1:$B$14605,2,FALSE)</f>
        <v>#N/A</v>
      </c>
      <c r="AT218" s="424"/>
      <c r="AV218" s="424"/>
    </row>
    <row r="219" spans="1:48" s="44" customFormat="1" ht="12.75" x14ac:dyDescent="0.2">
      <c r="A219" s="101"/>
      <c r="B219" s="42"/>
      <c r="C219" s="142"/>
      <c r="D219" s="143"/>
      <c r="E219" s="107"/>
      <c r="F219" s="46"/>
      <c r="G219" s="46"/>
      <c r="H219" s="46"/>
      <c r="I219" s="46"/>
      <c r="J219" s="46"/>
      <c r="K219" s="46"/>
      <c r="L219" s="139"/>
      <c r="M219" s="41"/>
      <c r="N219" s="45"/>
      <c r="O219" s="47"/>
      <c r="P219" s="43"/>
      <c r="Q219" s="71" t="e">
        <f>VLOOKUP(N219,'error categories'!$A$2:$D$54,4,FALSE)</f>
        <v>#N/A</v>
      </c>
      <c r="R219" s="72" t="e">
        <f>VLOOKUP(N219,'error categories'!$A$2:$D$54,3,FALSE)</f>
        <v>#N/A</v>
      </c>
      <c r="S219" s="374"/>
      <c r="T219" s="377"/>
      <c r="U219" s="378">
        <f t="shared" si="27"/>
        <v>0</v>
      </c>
      <c r="V219" s="390"/>
      <c r="W219" s="391"/>
      <c r="X219" s="380"/>
      <c r="Y219" s="380"/>
      <c r="Z219" s="390"/>
      <c r="AA219" s="392"/>
      <c r="AB219" s="393"/>
      <c r="AC219" s="394"/>
      <c r="AD219" s="382">
        <f t="shared" si="34"/>
        <v>0</v>
      </c>
      <c r="AE219" s="383">
        <f t="shared" si="35"/>
        <v>0</v>
      </c>
      <c r="AF219" s="379"/>
      <c r="AG219" s="381"/>
      <c r="AH219" s="379"/>
      <c r="AI219" s="381"/>
      <c r="AJ219" s="384" t="str">
        <f t="shared" si="28"/>
        <v/>
      </c>
      <c r="AK219" s="385" t="str">
        <f t="shared" si="29"/>
        <v/>
      </c>
      <c r="AL219" s="388" t="str">
        <f t="shared" si="30"/>
        <v/>
      </c>
      <c r="AM219" s="389" t="str">
        <f t="shared" si="31"/>
        <v/>
      </c>
      <c r="AN219" s="388" t="str">
        <f t="shared" si="32"/>
        <v/>
      </c>
      <c r="AO219" s="389" t="str">
        <f t="shared" si="33"/>
        <v/>
      </c>
      <c r="AP219" s="424"/>
      <c r="AQ219" s="424"/>
      <c r="AR219" s="431" t="e">
        <f>VLOOKUP($B219,'acc names'!$C$2:$D$12102,2,FALSE)</f>
        <v>#N/A</v>
      </c>
      <c r="AS219" s="431" t="e">
        <f>VLOOKUP($AQ219,software!$A$1:$B$14605,2,FALSE)</f>
        <v>#N/A</v>
      </c>
      <c r="AT219" s="424"/>
      <c r="AV219" s="424"/>
    </row>
    <row r="220" spans="1:48" s="44" customFormat="1" ht="12.75" x14ac:dyDescent="0.2">
      <c r="A220" s="101"/>
      <c r="B220" s="42"/>
      <c r="C220" s="142"/>
      <c r="D220" s="143"/>
      <c r="E220" s="107"/>
      <c r="F220" s="46"/>
      <c r="G220" s="46"/>
      <c r="H220" s="46"/>
      <c r="I220" s="46"/>
      <c r="J220" s="46"/>
      <c r="K220" s="46"/>
      <c r="L220" s="139"/>
      <c r="M220" s="41"/>
      <c r="N220" s="45"/>
      <c r="O220" s="47"/>
      <c r="P220" s="43"/>
      <c r="Q220" s="71" t="e">
        <f>VLOOKUP(N220,'error categories'!$A$2:$D$54,4,FALSE)</f>
        <v>#N/A</v>
      </c>
      <c r="R220" s="72" t="e">
        <f>VLOOKUP(N220,'error categories'!$A$2:$D$54,3,FALSE)</f>
        <v>#N/A</v>
      </c>
      <c r="S220" s="374"/>
      <c r="T220" s="377"/>
      <c r="U220" s="378">
        <f t="shared" si="27"/>
        <v>0</v>
      </c>
      <c r="V220" s="379"/>
      <c r="W220" s="380"/>
      <c r="X220" s="380"/>
      <c r="Y220" s="380"/>
      <c r="Z220" s="379"/>
      <c r="AA220" s="381"/>
      <c r="AB220" s="379"/>
      <c r="AC220" s="380"/>
      <c r="AD220" s="382">
        <f t="shared" si="34"/>
        <v>0</v>
      </c>
      <c r="AE220" s="383">
        <f t="shared" si="35"/>
        <v>0</v>
      </c>
      <c r="AF220" s="379"/>
      <c r="AG220" s="381"/>
      <c r="AH220" s="379"/>
      <c r="AI220" s="381"/>
      <c r="AJ220" s="384" t="str">
        <f t="shared" si="28"/>
        <v/>
      </c>
      <c r="AK220" s="385" t="str">
        <f t="shared" si="29"/>
        <v/>
      </c>
      <c r="AL220" s="388" t="str">
        <f t="shared" si="30"/>
        <v/>
      </c>
      <c r="AM220" s="389" t="str">
        <f t="shared" si="31"/>
        <v/>
      </c>
      <c r="AN220" s="388" t="str">
        <f t="shared" si="32"/>
        <v/>
      </c>
      <c r="AO220" s="389" t="str">
        <f t="shared" si="33"/>
        <v/>
      </c>
      <c r="AP220" s="424"/>
      <c r="AQ220" s="424"/>
      <c r="AR220" s="431" t="e">
        <f>VLOOKUP($B220,'acc names'!$C$2:$D$12102,2,FALSE)</f>
        <v>#N/A</v>
      </c>
      <c r="AS220" s="431" t="e">
        <f>VLOOKUP($AQ220,software!$A$1:$B$14605,2,FALSE)</f>
        <v>#N/A</v>
      </c>
      <c r="AT220" s="424"/>
      <c r="AV220" s="424"/>
    </row>
    <row r="221" spans="1:48" s="44" customFormat="1" ht="12.75" x14ac:dyDescent="0.2">
      <c r="A221" s="101"/>
      <c r="B221" s="42"/>
      <c r="C221" s="142"/>
      <c r="D221" s="143"/>
      <c r="E221" s="107"/>
      <c r="F221" s="46"/>
      <c r="G221" s="46"/>
      <c r="H221" s="46"/>
      <c r="I221" s="46"/>
      <c r="J221" s="46"/>
      <c r="K221" s="46"/>
      <c r="L221" s="139"/>
      <c r="M221" s="41"/>
      <c r="N221" s="45"/>
      <c r="O221" s="47"/>
      <c r="P221" s="43"/>
      <c r="Q221" s="71" t="e">
        <f>VLOOKUP(N221,'error categories'!$A$2:$D$54,4,FALSE)</f>
        <v>#N/A</v>
      </c>
      <c r="R221" s="72" t="e">
        <f>VLOOKUP(N221,'error categories'!$A$2:$D$54,3,FALSE)</f>
        <v>#N/A</v>
      </c>
      <c r="S221" s="374"/>
      <c r="T221" s="377"/>
      <c r="U221" s="378">
        <f t="shared" si="27"/>
        <v>0</v>
      </c>
      <c r="V221" s="390"/>
      <c r="W221" s="391"/>
      <c r="X221" s="380"/>
      <c r="Y221" s="380"/>
      <c r="Z221" s="390"/>
      <c r="AA221" s="392"/>
      <c r="AB221" s="393"/>
      <c r="AC221" s="394"/>
      <c r="AD221" s="382">
        <f t="shared" si="34"/>
        <v>0</v>
      </c>
      <c r="AE221" s="383">
        <f t="shared" si="35"/>
        <v>0</v>
      </c>
      <c r="AF221" s="379"/>
      <c r="AG221" s="381"/>
      <c r="AH221" s="379"/>
      <c r="AI221" s="381"/>
      <c r="AJ221" s="384" t="str">
        <f t="shared" si="28"/>
        <v/>
      </c>
      <c r="AK221" s="385" t="str">
        <f t="shared" si="29"/>
        <v/>
      </c>
      <c r="AL221" s="388" t="str">
        <f t="shared" si="30"/>
        <v/>
      </c>
      <c r="AM221" s="389" t="str">
        <f t="shared" si="31"/>
        <v/>
      </c>
      <c r="AN221" s="388" t="str">
        <f t="shared" si="32"/>
        <v/>
      </c>
      <c r="AO221" s="389" t="str">
        <f t="shared" si="33"/>
        <v/>
      </c>
      <c r="AP221" s="424"/>
      <c r="AQ221" s="424"/>
      <c r="AR221" s="431" t="e">
        <f>VLOOKUP($B221,'acc names'!$C$2:$D$12102,2,FALSE)</f>
        <v>#N/A</v>
      </c>
      <c r="AS221" s="431" t="e">
        <f>VLOOKUP($AQ221,software!$A$1:$B$14605,2,FALSE)</f>
        <v>#N/A</v>
      </c>
      <c r="AT221" s="424"/>
      <c r="AV221" s="424"/>
    </row>
    <row r="222" spans="1:48" s="44" customFormat="1" ht="12.75" x14ac:dyDescent="0.2">
      <c r="A222" s="101"/>
      <c r="B222" s="42"/>
      <c r="C222" s="142"/>
      <c r="D222" s="143"/>
      <c r="E222" s="107"/>
      <c r="F222" s="46"/>
      <c r="G222" s="46"/>
      <c r="H222" s="46"/>
      <c r="I222" s="46"/>
      <c r="J222" s="46"/>
      <c r="K222" s="46"/>
      <c r="L222" s="139"/>
      <c r="M222" s="41"/>
      <c r="N222" s="45"/>
      <c r="O222" s="47"/>
      <c r="P222" s="43"/>
      <c r="Q222" s="71" t="e">
        <f>VLOOKUP(N222,'error categories'!$A$2:$D$54,4,FALSE)</f>
        <v>#N/A</v>
      </c>
      <c r="R222" s="72" t="e">
        <f>VLOOKUP(N222,'error categories'!$A$2:$D$54,3,FALSE)</f>
        <v>#N/A</v>
      </c>
      <c r="S222" s="374"/>
      <c r="T222" s="377"/>
      <c r="U222" s="378">
        <f t="shared" si="27"/>
        <v>0</v>
      </c>
      <c r="V222" s="379"/>
      <c r="W222" s="380"/>
      <c r="X222" s="380"/>
      <c r="Y222" s="380"/>
      <c r="Z222" s="379"/>
      <c r="AA222" s="381"/>
      <c r="AB222" s="379"/>
      <c r="AC222" s="380"/>
      <c r="AD222" s="382">
        <f t="shared" si="34"/>
        <v>0</v>
      </c>
      <c r="AE222" s="383">
        <f t="shared" si="35"/>
        <v>0</v>
      </c>
      <c r="AF222" s="379"/>
      <c r="AG222" s="381"/>
      <c r="AH222" s="379"/>
      <c r="AI222" s="381"/>
      <c r="AJ222" s="384" t="str">
        <f t="shared" si="28"/>
        <v/>
      </c>
      <c r="AK222" s="385" t="str">
        <f t="shared" si="29"/>
        <v/>
      </c>
      <c r="AL222" s="388" t="str">
        <f t="shared" si="30"/>
        <v/>
      </c>
      <c r="AM222" s="389" t="str">
        <f t="shared" si="31"/>
        <v/>
      </c>
      <c r="AN222" s="388" t="str">
        <f t="shared" si="32"/>
        <v/>
      </c>
      <c r="AO222" s="389" t="str">
        <f t="shared" si="33"/>
        <v/>
      </c>
      <c r="AP222" s="424"/>
      <c r="AQ222" s="424"/>
      <c r="AR222" s="431" t="e">
        <f>VLOOKUP($B222,'acc names'!$C$2:$D$12102,2,FALSE)</f>
        <v>#N/A</v>
      </c>
      <c r="AS222" s="431" t="e">
        <f>VLOOKUP($AQ222,software!$A$1:$B$14605,2,FALSE)</f>
        <v>#N/A</v>
      </c>
      <c r="AT222" s="424"/>
      <c r="AV222" s="424"/>
    </row>
    <row r="223" spans="1:48" s="44" customFormat="1" ht="12.75" x14ac:dyDescent="0.2">
      <c r="A223" s="101"/>
      <c r="B223" s="42"/>
      <c r="C223" s="142"/>
      <c r="D223" s="143"/>
      <c r="E223" s="107"/>
      <c r="F223" s="46"/>
      <c r="G223" s="46"/>
      <c r="H223" s="46"/>
      <c r="I223" s="46"/>
      <c r="J223" s="46"/>
      <c r="K223" s="46"/>
      <c r="L223" s="139"/>
      <c r="M223" s="41"/>
      <c r="N223" s="45"/>
      <c r="O223" s="47"/>
      <c r="P223" s="43"/>
      <c r="Q223" s="71" t="e">
        <f>VLOOKUP(N223,'error categories'!$A$2:$D$54,4,FALSE)</f>
        <v>#N/A</v>
      </c>
      <c r="R223" s="72" t="e">
        <f>VLOOKUP(N223,'error categories'!$A$2:$D$54,3,FALSE)</f>
        <v>#N/A</v>
      </c>
      <c r="S223" s="374"/>
      <c r="T223" s="377"/>
      <c r="U223" s="378">
        <f t="shared" si="27"/>
        <v>0</v>
      </c>
      <c r="V223" s="390"/>
      <c r="W223" s="391"/>
      <c r="X223" s="380"/>
      <c r="Y223" s="380"/>
      <c r="Z223" s="390"/>
      <c r="AA223" s="392"/>
      <c r="AB223" s="393"/>
      <c r="AC223" s="394"/>
      <c r="AD223" s="382">
        <f t="shared" si="34"/>
        <v>0</v>
      </c>
      <c r="AE223" s="383">
        <f t="shared" si="35"/>
        <v>0</v>
      </c>
      <c r="AF223" s="379"/>
      <c r="AG223" s="381"/>
      <c r="AH223" s="379"/>
      <c r="AI223" s="381"/>
      <c r="AJ223" s="384" t="str">
        <f t="shared" si="28"/>
        <v/>
      </c>
      <c r="AK223" s="385" t="str">
        <f t="shared" si="29"/>
        <v/>
      </c>
      <c r="AL223" s="388" t="str">
        <f t="shared" si="30"/>
        <v/>
      </c>
      <c r="AM223" s="389" t="str">
        <f t="shared" si="31"/>
        <v/>
      </c>
      <c r="AN223" s="388" t="str">
        <f t="shared" si="32"/>
        <v/>
      </c>
      <c r="AO223" s="389" t="str">
        <f t="shared" si="33"/>
        <v/>
      </c>
      <c r="AP223" s="424"/>
      <c r="AQ223" s="424"/>
      <c r="AR223" s="431" t="e">
        <f>VLOOKUP($B223,'acc names'!$C$2:$D$12102,2,FALSE)</f>
        <v>#N/A</v>
      </c>
      <c r="AS223" s="431" t="e">
        <f>VLOOKUP($AQ223,software!$A$1:$B$14605,2,FALSE)</f>
        <v>#N/A</v>
      </c>
      <c r="AT223" s="424"/>
      <c r="AV223" s="424"/>
    </row>
    <row r="224" spans="1:48" s="44" customFormat="1" ht="12.75" x14ac:dyDescent="0.2">
      <c r="A224" s="101"/>
      <c r="B224" s="42"/>
      <c r="C224" s="142"/>
      <c r="D224" s="143"/>
      <c r="E224" s="107"/>
      <c r="F224" s="46"/>
      <c r="G224" s="46"/>
      <c r="H224" s="46"/>
      <c r="I224" s="46"/>
      <c r="J224" s="46"/>
      <c r="K224" s="46"/>
      <c r="L224" s="139"/>
      <c r="M224" s="41"/>
      <c r="N224" s="45"/>
      <c r="O224" s="47"/>
      <c r="P224" s="43"/>
      <c r="Q224" s="71" t="e">
        <f>VLOOKUP(N224,'error categories'!$A$2:$D$54,4,FALSE)</f>
        <v>#N/A</v>
      </c>
      <c r="R224" s="72" t="e">
        <f>VLOOKUP(N224,'error categories'!$A$2:$D$54,3,FALSE)</f>
        <v>#N/A</v>
      </c>
      <c r="S224" s="374"/>
      <c r="T224" s="377"/>
      <c r="U224" s="378">
        <f t="shared" si="27"/>
        <v>0</v>
      </c>
      <c r="V224" s="379"/>
      <c r="W224" s="380"/>
      <c r="X224" s="380"/>
      <c r="Y224" s="380"/>
      <c r="Z224" s="379"/>
      <c r="AA224" s="381"/>
      <c r="AB224" s="379"/>
      <c r="AC224" s="380"/>
      <c r="AD224" s="382">
        <f t="shared" si="34"/>
        <v>0</v>
      </c>
      <c r="AE224" s="383">
        <f t="shared" si="35"/>
        <v>0</v>
      </c>
      <c r="AF224" s="379"/>
      <c r="AG224" s="381"/>
      <c r="AH224" s="379"/>
      <c r="AI224" s="381"/>
      <c r="AJ224" s="384" t="str">
        <f t="shared" si="28"/>
        <v/>
      </c>
      <c r="AK224" s="385" t="str">
        <f t="shared" si="29"/>
        <v/>
      </c>
      <c r="AL224" s="388" t="str">
        <f t="shared" si="30"/>
        <v/>
      </c>
      <c r="AM224" s="389" t="str">
        <f t="shared" si="31"/>
        <v/>
      </c>
      <c r="AN224" s="388" t="str">
        <f t="shared" si="32"/>
        <v/>
      </c>
      <c r="AO224" s="389" t="str">
        <f t="shared" si="33"/>
        <v/>
      </c>
      <c r="AP224" s="424"/>
      <c r="AQ224" s="424"/>
      <c r="AR224" s="431" t="e">
        <f>VLOOKUP($B224,'acc names'!$C$2:$D$12102,2,FALSE)</f>
        <v>#N/A</v>
      </c>
      <c r="AS224" s="431" t="e">
        <f>VLOOKUP($AQ224,software!$A$1:$B$14605,2,FALSE)</f>
        <v>#N/A</v>
      </c>
      <c r="AT224" s="424"/>
      <c r="AV224" s="424"/>
    </row>
    <row r="225" spans="1:48" s="44" customFormat="1" ht="12.75" x14ac:dyDescent="0.2">
      <c r="A225" s="101"/>
      <c r="B225" s="42"/>
      <c r="C225" s="142"/>
      <c r="D225" s="143"/>
      <c r="E225" s="107"/>
      <c r="F225" s="46"/>
      <c r="G225" s="46"/>
      <c r="H225" s="46"/>
      <c r="I225" s="46"/>
      <c r="J225" s="46"/>
      <c r="K225" s="46"/>
      <c r="L225" s="139"/>
      <c r="M225" s="41"/>
      <c r="N225" s="45"/>
      <c r="O225" s="47"/>
      <c r="P225" s="43"/>
      <c r="Q225" s="71" t="e">
        <f>VLOOKUP(N225,'error categories'!$A$2:$D$54,4,FALSE)</f>
        <v>#N/A</v>
      </c>
      <c r="R225" s="72" t="e">
        <f>VLOOKUP(N225,'error categories'!$A$2:$D$54,3,FALSE)</f>
        <v>#N/A</v>
      </c>
      <c r="S225" s="374"/>
      <c r="T225" s="377"/>
      <c r="U225" s="378">
        <f t="shared" si="27"/>
        <v>0</v>
      </c>
      <c r="V225" s="379"/>
      <c r="W225" s="380"/>
      <c r="X225" s="380"/>
      <c r="Y225" s="380"/>
      <c r="Z225" s="379"/>
      <c r="AA225" s="381"/>
      <c r="AB225" s="379"/>
      <c r="AC225" s="380"/>
      <c r="AD225" s="382">
        <f t="shared" si="34"/>
        <v>0</v>
      </c>
      <c r="AE225" s="383">
        <f t="shared" si="35"/>
        <v>0</v>
      </c>
      <c r="AF225" s="379"/>
      <c r="AG225" s="381"/>
      <c r="AH225" s="379"/>
      <c r="AI225" s="381"/>
      <c r="AJ225" s="384" t="str">
        <f t="shared" si="28"/>
        <v/>
      </c>
      <c r="AK225" s="385" t="str">
        <f t="shared" si="29"/>
        <v/>
      </c>
      <c r="AL225" s="388" t="str">
        <f t="shared" si="30"/>
        <v/>
      </c>
      <c r="AM225" s="389" t="str">
        <f t="shared" si="31"/>
        <v/>
      </c>
      <c r="AN225" s="388" t="str">
        <f t="shared" si="32"/>
        <v/>
      </c>
      <c r="AO225" s="389" t="str">
        <f t="shared" si="33"/>
        <v/>
      </c>
      <c r="AP225" s="424"/>
      <c r="AQ225" s="424"/>
      <c r="AR225" s="431" t="e">
        <f>VLOOKUP($B225,'acc names'!$C$2:$D$12102,2,FALSE)</f>
        <v>#N/A</v>
      </c>
      <c r="AS225" s="431" t="e">
        <f>VLOOKUP($AQ225,software!$A$1:$B$14605,2,FALSE)</f>
        <v>#N/A</v>
      </c>
      <c r="AT225" s="424"/>
      <c r="AV225" s="424"/>
    </row>
    <row r="226" spans="1:48" s="44" customFormat="1" ht="12.75" x14ac:dyDescent="0.2">
      <c r="A226" s="101"/>
      <c r="B226" s="42"/>
      <c r="C226" s="142"/>
      <c r="D226" s="143"/>
      <c r="E226" s="107"/>
      <c r="F226" s="46"/>
      <c r="G226" s="46"/>
      <c r="H226" s="46"/>
      <c r="I226" s="46"/>
      <c r="J226" s="46"/>
      <c r="K226" s="46"/>
      <c r="L226" s="139"/>
      <c r="M226" s="41"/>
      <c r="N226" s="45"/>
      <c r="O226" s="47"/>
      <c r="P226" s="43"/>
      <c r="Q226" s="71" t="e">
        <f>VLOOKUP(N226,'error categories'!$A$2:$D$54,4,FALSE)</f>
        <v>#N/A</v>
      </c>
      <c r="R226" s="72" t="e">
        <f>VLOOKUP(N226,'error categories'!$A$2:$D$54,3,FALSE)</f>
        <v>#N/A</v>
      </c>
      <c r="S226" s="374"/>
      <c r="T226" s="377"/>
      <c r="U226" s="378">
        <f t="shared" si="27"/>
        <v>0</v>
      </c>
      <c r="V226" s="379"/>
      <c r="W226" s="380"/>
      <c r="X226" s="380"/>
      <c r="Y226" s="380"/>
      <c r="Z226" s="379"/>
      <c r="AA226" s="381"/>
      <c r="AB226" s="379"/>
      <c r="AC226" s="380"/>
      <c r="AD226" s="382">
        <f t="shared" si="34"/>
        <v>0</v>
      </c>
      <c r="AE226" s="383">
        <f t="shared" si="35"/>
        <v>0</v>
      </c>
      <c r="AF226" s="379"/>
      <c r="AG226" s="381"/>
      <c r="AH226" s="379"/>
      <c r="AI226" s="381"/>
      <c r="AJ226" s="384" t="str">
        <f t="shared" si="28"/>
        <v/>
      </c>
      <c r="AK226" s="385" t="str">
        <f t="shared" si="29"/>
        <v/>
      </c>
      <c r="AL226" s="388" t="str">
        <f t="shared" si="30"/>
        <v/>
      </c>
      <c r="AM226" s="389" t="str">
        <f t="shared" si="31"/>
        <v/>
      </c>
      <c r="AN226" s="388" t="str">
        <f t="shared" si="32"/>
        <v/>
      </c>
      <c r="AO226" s="389" t="str">
        <f t="shared" si="33"/>
        <v/>
      </c>
      <c r="AP226" s="424"/>
      <c r="AQ226" s="424"/>
      <c r="AR226" s="431" t="e">
        <f>VLOOKUP($B226,'acc names'!$C$2:$D$12102,2,FALSE)</f>
        <v>#N/A</v>
      </c>
      <c r="AS226" s="431" t="e">
        <f>VLOOKUP($AQ226,software!$A$1:$B$14605,2,FALSE)</f>
        <v>#N/A</v>
      </c>
      <c r="AT226" s="424"/>
      <c r="AV226" s="424"/>
    </row>
    <row r="227" spans="1:48" s="44" customFormat="1" ht="12.75" x14ac:dyDescent="0.2">
      <c r="A227" s="101"/>
      <c r="B227" s="42"/>
      <c r="C227" s="142"/>
      <c r="D227" s="143"/>
      <c r="E227" s="107"/>
      <c r="F227" s="46"/>
      <c r="G227" s="46"/>
      <c r="H227" s="46"/>
      <c r="I227" s="46"/>
      <c r="J227" s="46"/>
      <c r="K227" s="46"/>
      <c r="L227" s="139"/>
      <c r="M227" s="41"/>
      <c r="N227" s="45"/>
      <c r="O227" s="47"/>
      <c r="P227" s="43"/>
      <c r="Q227" s="71" t="e">
        <f>VLOOKUP(N227,'error categories'!$A$2:$D$54,4,FALSE)</f>
        <v>#N/A</v>
      </c>
      <c r="R227" s="72" t="e">
        <f>VLOOKUP(N227,'error categories'!$A$2:$D$54,3,FALSE)</f>
        <v>#N/A</v>
      </c>
      <c r="S227" s="374"/>
      <c r="T227" s="377"/>
      <c r="U227" s="378">
        <f t="shared" si="27"/>
        <v>0</v>
      </c>
      <c r="V227" s="390"/>
      <c r="W227" s="391"/>
      <c r="X227" s="380"/>
      <c r="Y227" s="380"/>
      <c r="Z227" s="390"/>
      <c r="AA227" s="392"/>
      <c r="AB227" s="393"/>
      <c r="AC227" s="394"/>
      <c r="AD227" s="382">
        <f t="shared" si="34"/>
        <v>0</v>
      </c>
      <c r="AE227" s="383">
        <f t="shared" si="35"/>
        <v>0</v>
      </c>
      <c r="AF227" s="379"/>
      <c r="AG227" s="381"/>
      <c r="AH227" s="379"/>
      <c r="AI227" s="381"/>
      <c r="AJ227" s="384" t="str">
        <f t="shared" si="28"/>
        <v/>
      </c>
      <c r="AK227" s="385" t="str">
        <f t="shared" si="29"/>
        <v/>
      </c>
      <c r="AL227" s="388" t="str">
        <f t="shared" si="30"/>
        <v/>
      </c>
      <c r="AM227" s="389" t="str">
        <f t="shared" si="31"/>
        <v/>
      </c>
      <c r="AN227" s="388" t="str">
        <f t="shared" si="32"/>
        <v/>
      </c>
      <c r="AO227" s="389" t="str">
        <f t="shared" si="33"/>
        <v/>
      </c>
      <c r="AP227" s="424"/>
      <c r="AQ227" s="424"/>
      <c r="AR227" s="431" t="e">
        <f>VLOOKUP($B227,'acc names'!$C$2:$D$12102,2,FALSE)</f>
        <v>#N/A</v>
      </c>
      <c r="AS227" s="431" t="e">
        <f>VLOOKUP($AQ227,software!$A$1:$B$14605,2,FALSE)</f>
        <v>#N/A</v>
      </c>
      <c r="AT227" s="424"/>
      <c r="AV227" s="424"/>
    </row>
    <row r="228" spans="1:48" s="44" customFormat="1" ht="12.75" x14ac:dyDescent="0.2">
      <c r="A228" s="101"/>
      <c r="B228" s="42"/>
      <c r="C228" s="142"/>
      <c r="D228" s="143"/>
      <c r="E228" s="107"/>
      <c r="F228" s="46"/>
      <c r="G228" s="46"/>
      <c r="H228" s="46"/>
      <c r="I228" s="46"/>
      <c r="J228" s="46"/>
      <c r="K228" s="46"/>
      <c r="L228" s="139"/>
      <c r="M228" s="41"/>
      <c r="N228" s="45"/>
      <c r="O228" s="47"/>
      <c r="P228" s="43"/>
      <c r="Q228" s="71" t="e">
        <f>VLOOKUP(N228,'error categories'!$A$2:$D$54,4,FALSE)</f>
        <v>#N/A</v>
      </c>
      <c r="R228" s="72" t="e">
        <f>VLOOKUP(N228,'error categories'!$A$2:$D$54,3,FALSE)</f>
        <v>#N/A</v>
      </c>
      <c r="S228" s="374"/>
      <c r="T228" s="377"/>
      <c r="U228" s="378">
        <f t="shared" si="27"/>
        <v>0</v>
      </c>
      <c r="V228" s="390"/>
      <c r="W228" s="391"/>
      <c r="X228" s="380"/>
      <c r="Y228" s="380"/>
      <c r="Z228" s="390"/>
      <c r="AA228" s="392"/>
      <c r="AB228" s="393"/>
      <c r="AC228" s="394"/>
      <c r="AD228" s="382">
        <f t="shared" si="34"/>
        <v>0</v>
      </c>
      <c r="AE228" s="383">
        <f t="shared" si="35"/>
        <v>0</v>
      </c>
      <c r="AF228" s="379"/>
      <c r="AG228" s="381"/>
      <c r="AH228" s="379"/>
      <c r="AI228" s="381"/>
      <c r="AJ228" s="384" t="str">
        <f t="shared" si="28"/>
        <v/>
      </c>
      <c r="AK228" s="385" t="str">
        <f t="shared" si="29"/>
        <v/>
      </c>
      <c r="AL228" s="388" t="str">
        <f t="shared" si="30"/>
        <v/>
      </c>
      <c r="AM228" s="389" t="str">
        <f t="shared" si="31"/>
        <v/>
      </c>
      <c r="AN228" s="388" t="str">
        <f t="shared" si="32"/>
        <v/>
      </c>
      <c r="AO228" s="389" t="str">
        <f t="shared" si="33"/>
        <v/>
      </c>
      <c r="AP228" s="424"/>
      <c r="AQ228" s="424"/>
      <c r="AR228" s="431" t="e">
        <f>VLOOKUP($B228,'acc names'!$C$2:$D$12102,2,FALSE)</f>
        <v>#N/A</v>
      </c>
      <c r="AS228" s="431" t="e">
        <f>VLOOKUP($AQ228,software!$A$1:$B$14605,2,FALSE)</f>
        <v>#N/A</v>
      </c>
      <c r="AT228" s="424"/>
      <c r="AV228" s="424"/>
    </row>
    <row r="229" spans="1:48" s="44" customFormat="1" ht="12.75" x14ac:dyDescent="0.2">
      <c r="A229" s="101"/>
      <c r="B229" s="42"/>
      <c r="C229" s="142"/>
      <c r="D229" s="143"/>
      <c r="E229" s="107"/>
      <c r="F229" s="46"/>
      <c r="G229" s="46"/>
      <c r="H229" s="46"/>
      <c r="I229" s="46"/>
      <c r="J229" s="46"/>
      <c r="K229" s="46"/>
      <c r="L229" s="139"/>
      <c r="M229" s="41"/>
      <c r="N229" s="45"/>
      <c r="O229" s="47"/>
      <c r="P229" s="43"/>
      <c r="Q229" s="71" t="e">
        <f>VLOOKUP(N229,'error categories'!$A$2:$D$54,4,FALSE)</f>
        <v>#N/A</v>
      </c>
      <c r="R229" s="72" t="e">
        <f>VLOOKUP(N229,'error categories'!$A$2:$D$54,3,FALSE)</f>
        <v>#N/A</v>
      </c>
      <c r="S229" s="374"/>
      <c r="T229" s="377"/>
      <c r="U229" s="378">
        <f t="shared" si="27"/>
        <v>0</v>
      </c>
      <c r="V229" s="390"/>
      <c r="W229" s="391"/>
      <c r="X229" s="380"/>
      <c r="Y229" s="380"/>
      <c r="Z229" s="390"/>
      <c r="AA229" s="392"/>
      <c r="AB229" s="393"/>
      <c r="AC229" s="394"/>
      <c r="AD229" s="382">
        <f t="shared" si="34"/>
        <v>0</v>
      </c>
      <c r="AE229" s="383">
        <f t="shared" si="35"/>
        <v>0</v>
      </c>
      <c r="AF229" s="379"/>
      <c r="AG229" s="381"/>
      <c r="AH229" s="379"/>
      <c r="AI229" s="381"/>
      <c r="AJ229" s="384" t="str">
        <f t="shared" si="28"/>
        <v/>
      </c>
      <c r="AK229" s="385" t="str">
        <f t="shared" si="29"/>
        <v/>
      </c>
      <c r="AL229" s="388" t="str">
        <f t="shared" si="30"/>
        <v/>
      </c>
      <c r="AM229" s="389" t="str">
        <f t="shared" si="31"/>
        <v/>
      </c>
      <c r="AN229" s="388" t="str">
        <f t="shared" si="32"/>
        <v/>
      </c>
      <c r="AO229" s="389" t="str">
        <f t="shared" si="33"/>
        <v/>
      </c>
      <c r="AP229" s="424"/>
      <c r="AQ229" s="424"/>
      <c r="AR229" s="431" t="e">
        <f>VLOOKUP($B229,'acc names'!$C$2:$D$12102,2,FALSE)</f>
        <v>#N/A</v>
      </c>
      <c r="AS229" s="431" t="e">
        <f>VLOOKUP($AQ229,software!$A$1:$B$14605,2,FALSE)</f>
        <v>#N/A</v>
      </c>
      <c r="AT229" s="424"/>
      <c r="AV229" s="424"/>
    </row>
    <row r="230" spans="1:48" s="44" customFormat="1" ht="12.75" x14ac:dyDescent="0.2">
      <c r="A230" s="101"/>
      <c r="B230" s="42"/>
      <c r="C230" s="142"/>
      <c r="D230" s="143"/>
      <c r="E230" s="107"/>
      <c r="F230" s="46"/>
      <c r="G230" s="46"/>
      <c r="H230" s="46"/>
      <c r="I230" s="46"/>
      <c r="J230" s="46"/>
      <c r="K230" s="46"/>
      <c r="L230" s="139"/>
      <c r="M230" s="41"/>
      <c r="N230" s="45"/>
      <c r="O230" s="47"/>
      <c r="P230" s="43"/>
      <c r="Q230" s="71" t="e">
        <f>VLOOKUP(N230,'error categories'!$A$2:$D$54,4,FALSE)</f>
        <v>#N/A</v>
      </c>
      <c r="R230" s="72" t="e">
        <f>VLOOKUP(N230,'error categories'!$A$2:$D$54,3,FALSE)</f>
        <v>#N/A</v>
      </c>
      <c r="S230" s="374"/>
      <c r="T230" s="377"/>
      <c r="U230" s="378">
        <f t="shared" si="27"/>
        <v>0</v>
      </c>
      <c r="V230" s="379"/>
      <c r="W230" s="380"/>
      <c r="X230" s="380"/>
      <c r="Y230" s="380"/>
      <c r="Z230" s="379"/>
      <c r="AA230" s="381"/>
      <c r="AB230" s="379"/>
      <c r="AC230" s="380"/>
      <c r="AD230" s="382">
        <f t="shared" si="34"/>
        <v>0</v>
      </c>
      <c r="AE230" s="383">
        <f t="shared" si="35"/>
        <v>0</v>
      </c>
      <c r="AF230" s="379"/>
      <c r="AG230" s="381"/>
      <c r="AH230" s="379"/>
      <c r="AI230" s="381"/>
      <c r="AJ230" s="384" t="str">
        <f t="shared" si="28"/>
        <v/>
      </c>
      <c r="AK230" s="385" t="str">
        <f t="shared" si="29"/>
        <v/>
      </c>
      <c r="AL230" s="388" t="str">
        <f t="shared" si="30"/>
        <v/>
      </c>
      <c r="AM230" s="389" t="str">
        <f t="shared" si="31"/>
        <v/>
      </c>
      <c r="AN230" s="388" t="str">
        <f t="shared" si="32"/>
        <v/>
      </c>
      <c r="AO230" s="389" t="str">
        <f t="shared" si="33"/>
        <v/>
      </c>
      <c r="AP230" s="424"/>
      <c r="AQ230" s="424"/>
      <c r="AR230" s="431" t="e">
        <f>VLOOKUP($B230,'acc names'!$C$2:$D$12102,2,FALSE)</f>
        <v>#N/A</v>
      </c>
      <c r="AS230" s="431" t="e">
        <f>VLOOKUP($AQ230,software!$A$1:$B$14605,2,FALSE)</f>
        <v>#N/A</v>
      </c>
      <c r="AT230" s="424"/>
      <c r="AV230" s="424"/>
    </row>
    <row r="231" spans="1:48" s="44" customFormat="1" ht="12.75" x14ac:dyDescent="0.2">
      <c r="A231" s="101"/>
      <c r="B231" s="42"/>
      <c r="C231" s="142"/>
      <c r="D231" s="143"/>
      <c r="E231" s="107"/>
      <c r="F231" s="46"/>
      <c r="G231" s="46"/>
      <c r="H231" s="46"/>
      <c r="I231" s="46"/>
      <c r="J231" s="46"/>
      <c r="K231" s="46"/>
      <c r="L231" s="139"/>
      <c r="M231" s="41"/>
      <c r="N231" s="45"/>
      <c r="O231" s="47"/>
      <c r="P231" s="43"/>
      <c r="Q231" s="71" t="e">
        <f>VLOOKUP(N231,'error categories'!$A$2:$D$54,4,FALSE)</f>
        <v>#N/A</v>
      </c>
      <c r="R231" s="72" t="e">
        <f>VLOOKUP(N231,'error categories'!$A$2:$D$54,3,FALSE)</f>
        <v>#N/A</v>
      </c>
      <c r="S231" s="374"/>
      <c r="T231" s="377"/>
      <c r="U231" s="378">
        <f t="shared" si="27"/>
        <v>0</v>
      </c>
      <c r="V231" s="390"/>
      <c r="W231" s="391"/>
      <c r="X231" s="380"/>
      <c r="Y231" s="380"/>
      <c r="Z231" s="390"/>
      <c r="AA231" s="392"/>
      <c r="AB231" s="393"/>
      <c r="AC231" s="394"/>
      <c r="AD231" s="382">
        <f t="shared" si="34"/>
        <v>0</v>
      </c>
      <c r="AE231" s="383">
        <f t="shared" si="35"/>
        <v>0</v>
      </c>
      <c r="AF231" s="379"/>
      <c r="AG231" s="381"/>
      <c r="AH231" s="379"/>
      <c r="AI231" s="381"/>
      <c r="AJ231" s="384" t="str">
        <f t="shared" si="28"/>
        <v/>
      </c>
      <c r="AK231" s="385" t="str">
        <f t="shared" si="29"/>
        <v/>
      </c>
      <c r="AL231" s="388" t="str">
        <f t="shared" si="30"/>
        <v/>
      </c>
      <c r="AM231" s="389" t="str">
        <f t="shared" si="31"/>
        <v/>
      </c>
      <c r="AN231" s="388" t="str">
        <f t="shared" si="32"/>
        <v/>
      </c>
      <c r="AO231" s="389" t="str">
        <f t="shared" si="33"/>
        <v/>
      </c>
      <c r="AP231" s="424"/>
      <c r="AQ231" s="424"/>
      <c r="AR231" s="431" t="e">
        <f>VLOOKUP($B231,'acc names'!$C$2:$D$12102,2,FALSE)</f>
        <v>#N/A</v>
      </c>
      <c r="AS231" s="431" t="e">
        <f>VLOOKUP($AQ231,software!$A$1:$B$14605,2,FALSE)</f>
        <v>#N/A</v>
      </c>
      <c r="AT231" s="424"/>
      <c r="AV231" s="424"/>
    </row>
    <row r="232" spans="1:48" s="44" customFormat="1" ht="12.75" x14ac:dyDescent="0.2">
      <c r="A232" s="101"/>
      <c r="B232" s="42"/>
      <c r="C232" s="142"/>
      <c r="D232" s="143"/>
      <c r="E232" s="107"/>
      <c r="F232" s="46"/>
      <c r="G232" s="46"/>
      <c r="H232" s="46"/>
      <c r="I232" s="46"/>
      <c r="J232" s="46"/>
      <c r="K232" s="46"/>
      <c r="L232" s="139"/>
      <c r="M232" s="41"/>
      <c r="N232" s="45"/>
      <c r="O232" s="47"/>
      <c r="P232" s="43"/>
      <c r="Q232" s="71" t="e">
        <f>VLOOKUP(N232,'error categories'!$A$2:$D$54,4,FALSE)</f>
        <v>#N/A</v>
      </c>
      <c r="R232" s="72" t="e">
        <f>VLOOKUP(N232,'error categories'!$A$2:$D$54,3,FALSE)</f>
        <v>#N/A</v>
      </c>
      <c r="S232" s="374"/>
      <c r="T232" s="377"/>
      <c r="U232" s="378">
        <f t="shared" si="27"/>
        <v>0</v>
      </c>
      <c r="V232" s="379"/>
      <c r="W232" s="380"/>
      <c r="X232" s="380"/>
      <c r="Y232" s="380"/>
      <c r="Z232" s="379"/>
      <c r="AA232" s="381"/>
      <c r="AB232" s="379"/>
      <c r="AC232" s="380"/>
      <c r="AD232" s="382">
        <f t="shared" si="34"/>
        <v>0</v>
      </c>
      <c r="AE232" s="383">
        <f t="shared" si="35"/>
        <v>0</v>
      </c>
      <c r="AF232" s="379"/>
      <c r="AG232" s="381"/>
      <c r="AH232" s="379"/>
      <c r="AI232" s="381"/>
      <c r="AJ232" s="384" t="str">
        <f t="shared" si="28"/>
        <v/>
      </c>
      <c r="AK232" s="385" t="str">
        <f t="shared" si="29"/>
        <v/>
      </c>
      <c r="AL232" s="388" t="str">
        <f t="shared" si="30"/>
        <v/>
      </c>
      <c r="AM232" s="389" t="str">
        <f t="shared" si="31"/>
        <v/>
      </c>
      <c r="AN232" s="388" t="str">
        <f t="shared" si="32"/>
        <v/>
      </c>
      <c r="AO232" s="389" t="str">
        <f t="shared" si="33"/>
        <v/>
      </c>
      <c r="AP232" s="424"/>
      <c r="AQ232" s="424"/>
      <c r="AR232" s="431" t="e">
        <f>VLOOKUP($B232,'acc names'!$C$2:$D$12102,2,FALSE)</f>
        <v>#N/A</v>
      </c>
      <c r="AS232" s="431" t="e">
        <f>VLOOKUP($AQ232,software!$A$1:$B$14605,2,FALSE)</f>
        <v>#N/A</v>
      </c>
      <c r="AT232" s="424"/>
      <c r="AV232" s="424"/>
    </row>
    <row r="233" spans="1:48" s="44" customFormat="1" ht="12.75" x14ac:dyDescent="0.2">
      <c r="A233" s="101"/>
      <c r="B233" s="42"/>
      <c r="C233" s="142"/>
      <c r="D233" s="143"/>
      <c r="E233" s="107"/>
      <c r="F233" s="46"/>
      <c r="G233" s="46"/>
      <c r="H233" s="46"/>
      <c r="I233" s="46"/>
      <c r="J233" s="46"/>
      <c r="K233" s="46"/>
      <c r="L233" s="139"/>
      <c r="M233" s="41"/>
      <c r="N233" s="45"/>
      <c r="O233" s="47"/>
      <c r="P233" s="43"/>
      <c r="Q233" s="71" t="e">
        <f>VLOOKUP(N233,'error categories'!$A$2:$D$54,4,FALSE)</f>
        <v>#N/A</v>
      </c>
      <c r="R233" s="72" t="e">
        <f>VLOOKUP(N233,'error categories'!$A$2:$D$54,3,FALSE)</f>
        <v>#N/A</v>
      </c>
      <c r="S233" s="374"/>
      <c r="T233" s="377"/>
      <c r="U233" s="378">
        <f t="shared" si="27"/>
        <v>0</v>
      </c>
      <c r="V233" s="379"/>
      <c r="W233" s="380"/>
      <c r="X233" s="380"/>
      <c r="Y233" s="380"/>
      <c r="Z233" s="379"/>
      <c r="AA233" s="381"/>
      <c r="AB233" s="379"/>
      <c r="AC233" s="380"/>
      <c r="AD233" s="382">
        <f t="shared" si="34"/>
        <v>0</v>
      </c>
      <c r="AE233" s="383">
        <f t="shared" si="35"/>
        <v>0</v>
      </c>
      <c r="AF233" s="379"/>
      <c r="AG233" s="381"/>
      <c r="AH233" s="379"/>
      <c r="AI233" s="381"/>
      <c r="AJ233" s="384" t="str">
        <f t="shared" si="28"/>
        <v/>
      </c>
      <c r="AK233" s="385" t="str">
        <f t="shared" si="29"/>
        <v/>
      </c>
      <c r="AL233" s="388" t="str">
        <f t="shared" si="30"/>
        <v/>
      </c>
      <c r="AM233" s="389" t="str">
        <f t="shared" si="31"/>
        <v/>
      </c>
      <c r="AN233" s="388" t="str">
        <f t="shared" si="32"/>
        <v/>
      </c>
      <c r="AO233" s="389" t="str">
        <f t="shared" si="33"/>
        <v/>
      </c>
      <c r="AP233" s="424"/>
      <c r="AQ233" s="424"/>
      <c r="AR233" s="431" t="e">
        <f>VLOOKUP($B233,'acc names'!$C$2:$D$12102,2,FALSE)</f>
        <v>#N/A</v>
      </c>
      <c r="AS233" s="431" t="e">
        <f>VLOOKUP($AQ233,software!$A$1:$B$14605,2,FALSE)</f>
        <v>#N/A</v>
      </c>
      <c r="AT233" s="424"/>
      <c r="AV233" s="424"/>
    </row>
    <row r="234" spans="1:48" s="44" customFormat="1" ht="12.75" x14ac:dyDescent="0.2">
      <c r="A234" s="101"/>
      <c r="B234" s="42"/>
      <c r="C234" s="142"/>
      <c r="D234" s="143"/>
      <c r="E234" s="107"/>
      <c r="F234" s="46"/>
      <c r="G234" s="46"/>
      <c r="H234" s="46"/>
      <c r="I234" s="46"/>
      <c r="J234" s="46"/>
      <c r="K234" s="46"/>
      <c r="L234" s="139"/>
      <c r="M234" s="41"/>
      <c r="N234" s="45"/>
      <c r="O234" s="47"/>
      <c r="P234" s="43"/>
      <c r="Q234" s="71" t="e">
        <f>VLOOKUP(N234,'error categories'!$A$2:$D$54,4,FALSE)</f>
        <v>#N/A</v>
      </c>
      <c r="R234" s="72" t="e">
        <f>VLOOKUP(N234,'error categories'!$A$2:$D$54,3,FALSE)</f>
        <v>#N/A</v>
      </c>
      <c r="S234" s="374"/>
      <c r="T234" s="377"/>
      <c r="U234" s="378">
        <f t="shared" si="27"/>
        <v>0</v>
      </c>
      <c r="V234" s="390"/>
      <c r="W234" s="391"/>
      <c r="X234" s="380"/>
      <c r="Y234" s="380"/>
      <c r="Z234" s="390"/>
      <c r="AA234" s="392"/>
      <c r="AB234" s="393"/>
      <c r="AC234" s="394"/>
      <c r="AD234" s="382">
        <f t="shared" si="34"/>
        <v>0</v>
      </c>
      <c r="AE234" s="383">
        <f t="shared" si="35"/>
        <v>0</v>
      </c>
      <c r="AF234" s="379"/>
      <c r="AG234" s="381"/>
      <c r="AH234" s="379"/>
      <c r="AI234" s="381"/>
      <c r="AJ234" s="384" t="str">
        <f t="shared" si="28"/>
        <v/>
      </c>
      <c r="AK234" s="385" t="str">
        <f t="shared" si="29"/>
        <v/>
      </c>
      <c r="AL234" s="388" t="str">
        <f t="shared" si="30"/>
        <v/>
      </c>
      <c r="AM234" s="389" t="str">
        <f t="shared" si="31"/>
        <v/>
      </c>
      <c r="AN234" s="388" t="str">
        <f t="shared" si="32"/>
        <v/>
      </c>
      <c r="AO234" s="389" t="str">
        <f t="shared" si="33"/>
        <v/>
      </c>
      <c r="AP234" s="424"/>
      <c r="AQ234" s="424"/>
      <c r="AR234" s="431" t="e">
        <f>VLOOKUP($B234,'acc names'!$C$2:$D$12102,2,FALSE)</f>
        <v>#N/A</v>
      </c>
      <c r="AS234" s="431" t="e">
        <f>VLOOKUP($AQ234,software!$A$1:$B$14605,2,FALSE)</f>
        <v>#N/A</v>
      </c>
      <c r="AT234" s="424"/>
      <c r="AV234" s="424"/>
    </row>
    <row r="235" spans="1:48" s="44" customFormat="1" ht="12.75" x14ac:dyDescent="0.2">
      <c r="A235" s="101"/>
      <c r="B235" s="42"/>
      <c r="C235" s="142"/>
      <c r="D235" s="143"/>
      <c r="E235" s="107"/>
      <c r="F235" s="46"/>
      <c r="G235" s="46"/>
      <c r="H235" s="46"/>
      <c r="I235" s="46"/>
      <c r="J235" s="46"/>
      <c r="K235" s="46"/>
      <c r="L235" s="139"/>
      <c r="M235" s="41"/>
      <c r="N235" s="45"/>
      <c r="O235" s="47"/>
      <c r="P235" s="43"/>
      <c r="Q235" s="71" t="e">
        <f>VLOOKUP(N235,'error categories'!$A$2:$D$54,4,FALSE)</f>
        <v>#N/A</v>
      </c>
      <c r="R235" s="72" t="e">
        <f>VLOOKUP(N235,'error categories'!$A$2:$D$54,3,FALSE)</f>
        <v>#N/A</v>
      </c>
      <c r="S235" s="374"/>
      <c r="T235" s="377"/>
      <c r="U235" s="378">
        <f t="shared" si="27"/>
        <v>0</v>
      </c>
      <c r="V235" s="390"/>
      <c r="W235" s="391"/>
      <c r="X235" s="380"/>
      <c r="Y235" s="380"/>
      <c r="Z235" s="390"/>
      <c r="AA235" s="392"/>
      <c r="AB235" s="393"/>
      <c r="AC235" s="394"/>
      <c r="AD235" s="382">
        <f t="shared" si="34"/>
        <v>0</v>
      </c>
      <c r="AE235" s="383">
        <f t="shared" si="35"/>
        <v>0</v>
      </c>
      <c r="AF235" s="379"/>
      <c r="AG235" s="381"/>
      <c r="AH235" s="379"/>
      <c r="AI235" s="381"/>
      <c r="AJ235" s="384" t="str">
        <f t="shared" si="28"/>
        <v/>
      </c>
      <c r="AK235" s="385" t="str">
        <f t="shared" si="29"/>
        <v/>
      </c>
      <c r="AL235" s="388" t="str">
        <f t="shared" si="30"/>
        <v/>
      </c>
      <c r="AM235" s="389" t="str">
        <f t="shared" si="31"/>
        <v/>
      </c>
      <c r="AN235" s="388" t="str">
        <f t="shared" si="32"/>
        <v/>
      </c>
      <c r="AO235" s="389" t="str">
        <f t="shared" si="33"/>
        <v/>
      </c>
      <c r="AP235" s="424"/>
      <c r="AQ235" s="424"/>
      <c r="AR235" s="431" t="e">
        <f>VLOOKUP($B235,'acc names'!$C$2:$D$12102,2,FALSE)</f>
        <v>#N/A</v>
      </c>
      <c r="AS235" s="431" t="e">
        <f>VLOOKUP($AQ235,software!$A$1:$B$14605,2,FALSE)</f>
        <v>#N/A</v>
      </c>
      <c r="AT235" s="424"/>
      <c r="AV235" s="424"/>
    </row>
    <row r="236" spans="1:48" s="44" customFormat="1" ht="12.75" x14ac:dyDescent="0.2">
      <c r="A236" s="101"/>
      <c r="B236" s="42"/>
      <c r="C236" s="142"/>
      <c r="D236" s="143"/>
      <c r="E236" s="107"/>
      <c r="F236" s="46"/>
      <c r="G236" s="46"/>
      <c r="H236" s="46"/>
      <c r="I236" s="46"/>
      <c r="J236" s="46"/>
      <c r="K236" s="46"/>
      <c r="L236" s="139"/>
      <c r="M236" s="41"/>
      <c r="N236" s="45"/>
      <c r="O236" s="47"/>
      <c r="P236" s="43"/>
      <c r="Q236" s="71" t="e">
        <f>VLOOKUP(N236,'error categories'!$A$2:$D$54,4,FALSE)</f>
        <v>#N/A</v>
      </c>
      <c r="R236" s="72" t="e">
        <f>VLOOKUP(N236,'error categories'!$A$2:$D$54,3,FALSE)</f>
        <v>#N/A</v>
      </c>
      <c r="S236" s="374"/>
      <c r="T236" s="377"/>
      <c r="U236" s="378">
        <f t="shared" si="27"/>
        <v>0</v>
      </c>
      <c r="V236" s="379"/>
      <c r="W236" s="380"/>
      <c r="X236" s="380"/>
      <c r="Y236" s="380"/>
      <c r="Z236" s="379"/>
      <c r="AA236" s="381"/>
      <c r="AB236" s="379"/>
      <c r="AC236" s="380"/>
      <c r="AD236" s="382">
        <f t="shared" si="34"/>
        <v>0</v>
      </c>
      <c r="AE236" s="383">
        <f t="shared" si="35"/>
        <v>0</v>
      </c>
      <c r="AF236" s="379"/>
      <c r="AG236" s="381"/>
      <c r="AH236" s="379"/>
      <c r="AI236" s="381"/>
      <c r="AJ236" s="384" t="str">
        <f t="shared" si="28"/>
        <v/>
      </c>
      <c r="AK236" s="385" t="str">
        <f t="shared" si="29"/>
        <v/>
      </c>
      <c r="AL236" s="388" t="str">
        <f t="shared" si="30"/>
        <v/>
      </c>
      <c r="AM236" s="389" t="str">
        <f t="shared" si="31"/>
        <v/>
      </c>
      <c r="AN236" s="388" t="str">
        <f t="shared" si="32"/>
        <v/>
      </c>
      <c r="AO236" s="389" t="str">
        <f t="shared" si="33"/>
        <v/>
      </c>
      <c r="AP236" s="424"/>
      <c r="AQ236" s="424"/>
      <c r="AR236" s="431" t="e">
        <f>VLOOKUP($B236,'acc names'!$C$2:$D$12102,2,FALSE)</f>
        <v>#N/A</v>
      </c>
      <c r="AS236" s="431" t="e">
        <f>VLOOKUP($AQ236,software!$A$1:$B$14605,2,FALSE)</f>
        <v>#N/A</v>
      </c>
      <c r="AT236" s="424"/>
      <c r="AV236" s="424"/>
    </row>
    <row r="237" spans="1:48" s="44" customFormat="1" ht="12.75" x14ac:dyDescent="0.2">
      <c r="A237" s="101"/>
      <c r="B237" s="42"/>
      <c r="C237" s="142"/>
      <c r="D237" s="143"/>
      <c r="E237" s="107"/>
      <c r="F237" s="46"/>
      <c r="G237" s="46"/>
      <c r="H237" s="46"/>
      <c r="I237" s="46"/>
      <c r="J237" s="46"/>
      <c r="K237" s="46"/>
      <c r="L237" s="139"/>
      <c r="M237" s="41"/>
      <c r="N237" s="45"/>
      <c r="O237" s="47"/>
      <c r="P237" s="43"/>
      <c r="Q237" s="71" t="e">
        <f>VLOOKUP(N237,'error categories'!$A$2:$D$54,4,FALSE)</f>
        <v>#N/A</v>
      </c>
      <c r="R237" s="72" t="e">
        <f>VLOOKUP(N237,'error categories'!$A$2:$D$54,3,FALSE)</f>
        <v>#N/A</v>
      </c>
      <c r="S237" s="374"/>
      <c r="T237" s="377"/>
      <c r="U237" s="378">
        <f t="shared" si="27"/>
        <v>0</v>
      </c>
      <c r="V237" s="379"/>
      <c r="W237" s="380"/>
      <c r="X237" s="380"/>
      <c r="Y237" s="380"/>
      <c r="Z237" s="379"/>
      <c r="AA237" s="381"/>
      <c r="AB237" s="379"/>
      <c r="AC237" s="380"/>
      <c r="AD237" s="382">
        <f t="shared" si="34"/>
        <v>0</v>
      </c>
      <c r="AE237" s="383">
        <f t="shared" si="35"/>
        <v>0</v>
      </c>
      <c r="AF237" s="379"/>
      <c r="AG237" s="381"/>
      <c r="AH237" s="379"/>
      <c r="AI237" s="381"/>
      <c r="AJ237" s="384" t="str">
        <f t="shared" si="28"/>
        <v/>
      </c>
      <c r="AK237" s="385" t="str">
        <f t="shared" si="29"/>
        <v/>
      </c>
      <c r="AL237" s="388" t="str">
        <f t="shared" si="30"/>
        <v/>
      </c>
      <c r="AM237" s="389" t="str">
        <f t="shared" si="31"/>
        <v/>
      </c>
      <c r="AN237" s="388" t="str">
        <f t="shared" si="32"/>
        <v/>
      </c>
      <c r="AO237" s="389" t="str">
        <f t="shared" si="33"/>
        <v/>
      </c>
      <c r="AP237" s="424"/>
      <c r="AQ237" s="424"/>
      <c r="AR237" s="431" t="e">
        <f>VLOOKUP($B237,'acc names'!$C$2:$D$12102,2,FALSE)</f>
        <v>#N/A</v>
      </c>
      <c r="AS237" s="431" t="e">
        <f>VLOOKUP($AQ237,software!$A$1:$B$14605,2,FALSE)</f>
        <v>#N/A</v>
      </c>
      <c r="AT237" s="424"/>
      <c r="AV237" s="424"/>
    </row>
    <row r="238" spans="1:48" s="44" customFormat="1" ht="12.75" x14ac:dyDescent="0.2">
      <c r="A238" s="101"/>
      <c r="B238" s="42"/>
      <c r="C238" s="142"/>
      <c r="D238" s="143"/>
      <c r="E238" s="107"/>
      <c r="F238" s="46"/>
      <c r="G238" s="46"/>
      <c r="H238" s="46"/>
      <c r="I238" s="46"/>
      <c r="J238" s="46"/>
      <c r="K238" s="46"/>
      <c r="L238" s="139"/>
      <c r="M238" s="41"/>
      <c r="N238" s="45"/>
      <c r="O238" s="47"/>
      <c r="P238" s="43"/>
      <c r="Q238" s="71" t="e">
        <f>VLOOKUP(N238,'error categories'!$A$2:$D$54,4,FALSE)</f>
        <v>#N/A</v>
      </c>
      <c r="R238" s="72" t="e">
        <f>VLOOKUP(N238,'error categories'!$A$2:$D$54,3,FALSE)</f>
        <v>#N/A</v>
      </c>
      <c r="S238" s="374"/>
      <c r="T238" s="377"/>
      <c r="U238" s="378">
        <f t="shared" si="27"/>
        <v>0</v>
      </c>
      <c r="V238" s="390"/>
      <c r="W238" s="391"/>
      <c r="X238" s="380"/>
      <c r="Y238" s="380"/>
      <c r="Z238" s="390"/>
      <c r="AA238" s="392"/>
      <c r="AB238" s="393"/>
      <c r="AC238" s="394"/>
      <c r="AD238" s="382">
        <f t="shared" si="34"/>
        <v>0</v>
      </c>
      <c r="AE238" s="383">
        <f t="shared" si="35"/>
        <v>0</v>
      </c>
      <c r="AF238" s="379"/>
      <c r="AG238" s="381"/>
      <c r="AH238" s="379"/>
      <c r="AI238" s="381"/>
      <c r="AJ238" s="384" t="str">
        <f t="shared" si="28"/>
        <v/>
      </c>
      <c r="AK238" s="385" t="str">
        <f t="shared" si="29"/>
        <v/>
      </c>
      <c r="AL238" s="388" t="str">
        <f t="shared" si="30"/>
        <v/>
      </c>
      <c r="AM238" s="389" t="str">
        <f t="shared" si="31"/>
        <v/>
      </c>
      <c r="AN238" s="388" t="str">
        <f t="shared" si="32"/>
        <v/>
      </c>
      <c r="AO238" s="389" t="str">
        <f t="shared" si="33"/>
        <v/>
      </c>
      <c r="AP238" s="424"/>
      <c r="AQ238" s="424"/>
      <c r="AR238" s="431" t="e">
        <f>VLOOKUP($B238,'acc names'!$C$2:$D$12102,2,FALSE)</f>
        <v>#N/A</v>
      </c>
      <c r="AS238" s="431" t="e">
        <f>VLOOKUP($AQ238,software!$A$1:$B$14605,2,FALSE)</f>
        <v>#N/A</v>
      </c>
      <c r="AT238" s="424"/>
      <c r="AV238" s="424"/>
    </row>
    <row r="239" spans="1:48" s="44" customFormat="1" ht="12.75" x14ac:dyDescent="0.2">
      <c r="A239" s="101"/>
      <c r="B239" s="42"/>
      <c r="C239" s="142"/>
      <c r="D239" s="143"/>
      <c r="E239" s="107"/>
      <c r="F239" s="46"/>
      <c r="G239" s="46"/>
      <c r="H239" s="46"/>
      <c r="I239" s="46"/>
      <c r="J239" s="46"/>
      <c r="K239" s="46"/>
      <c r="L239" s="139"/>
      <c r="M239" s="41"/>
      <c r="N239" s="45"/>
      <c r="O239" s="47"/>
      <c r="P239" s="43"/>
      <c r="Q239" s="71" t="e">
        <f>VLOOKUP(N239,'error categories'!$A$2:$D$54,4,FALSE)</f>
        <v>#N/A</v>
      </c>
      <c r="R239" s="72" t="e">
        <f>VLOOKUP(N239,'error categories'!$A$2:$D$54,3,FALSE)</f>
        <v>#N/A</v>
      </c>
      <c r="S239" s="374"/>
      <c r="T239" s="377"/>
      <c r="U239" s="378">
        <f t="shared" si="27"/>
        <v>0</v>
      </c>
      <c r="V239" s="390"/>
      <c r="W239" s="391"/>
      <c r="X239" s="380"/>
      <c r="Y239" s="380"/>
      <c r="Z239" s="390"/>
      <c r="AA239" s="392"/>
      <c r="AB239" s="393"/>
      <c r="AC239" s="394"/>
      <c r="AD239" s="382">
        <f t="shared" si="34"/>
        <v>0</v>
      </c>
      <c r="AE239" s="383">
        <f t="shared" si="35"/>
        <v>0</v>
      </c>
      <c r="AF239" s="379"/>
      <c r="AG239" s="381"/>
      <c r="AH239" s="379"/>
      <c r="AI239" s="381"/>
      <c r="AJ239" s="384" t="str">
        <f t="shared" si="28"/>
        <v/>
      </c>
      <c r="AK239" s="385" t="str">
        <f t="shared" si="29"/>
        <v/>
      </c>
      <c r="AL239" s="388" t="str">
        <f t="shared" si="30"/>
        <v/>
      </c>
      <c r="AM239" s="389" t="str">
        <f t="shared" si="31"/>
        <v/>
      </c>
      <c r="AN239" s="388" t="str">
        <f t="shared" si="32"/>
        <v/>
      </c>
      <c r="AO239" s="389" t="str">
        <f t="shared" si="33"/>
        <v/>
      </c>
      <c r="AP239" s="424"/>
      <c r="AQ239" s="424"/>
      <c r="AR239" s="431" t="e">
        <f>VLOOKUP($B239,'acc names'!$C$2:$D$12102,2,FALSE)</f>
        <v>#N/A</v>
      </c>
      <c r="AS239" s="431" t="e">
        <f>VLOOKUP($AQ239,software!$A$1:$B$14605,2,FALSE)</f>
        <v>#N/A</v>
      </c>
      <c r="AT239" s="424"/>
      <c r="AV239" s="424"/>
    </row>
    <row r="240" spans="1:48" s="44" customFormat="1" ht="12.75" x14ac:dyDescent="0.2">
      <c r="A240" s="101"/>
      <c r="B240" s="42"/>
      <c r="C240" s="142"/>
      <c r="D240" s="143"/>
      <c r="E240" s="107"/>
      <c r="F240" s="46"/>
      <c r="G240" s="46"/>
      <c r="H240" s="46"/>
      <c r="I240" s="46"/>
      <c r="J240" s="46"/>
      <c r="K240" s="46"/>
      <c r="L240" s="139"/>
      <c r="M240" s="41"/>
      <c r="N240" s="45"/>
      <c r="O240" s="47"/>
      <c r="P240" s="43"/>
      <c r="Q240" s="71" t="e">
        <f>VLOOKUP(N240,'error categories'!$A$2:$D$54,4,FALSE)</f>
        <v>#N/A</v>
      </c>
      <c r="R240" s="72" t="e">
        <f>VLOOKUP(N240,'error categories'!$A$2:$D$54,3,FALSE)</f>
        <v>#N/A</v>
      </c>
      <c r="S240" s="374"/>
      <c r="T240" s="377"/>
      <c r="U240" s="378">
        <f t="shared" si="27"/>
        <v>0</v>
      </c>
      <c r="V240" s="390"/>
      <c r="W240" s="391"/>
      <c r="X240" s="380"/>
      <c r="Y240" s="380"/>
      <c r="Z240" s="390"/>
      <c r="AA240" s="392"/>
      <c r="AB240" s="393"/>
      <c r="AC240" s="394"/>
      <c r="AD240" s="382">
        <f t="shared" si="34"/>
        <v>0</v>
      </c>
      <c r="AE240" s="383">
        <f t="shared" si="35"/>
        <v>0</v>
      </c>
      <c r="AF240" s="379"/>
      <c r="AG240" s="381"/>
      <c r="AH240" s="379"/>
      <c r="AI240" s="381"/>
      <c r="AJ240" s="384" t="str">
        <f t="shared" si="28"/>
        <v/>
      </c>
      <c r="AK240" s="385" t="str">
        <f t="shared" si="29"/>
        <v/>
      </c>
      <c r="AL240" s="388" t="str">
        <f t="shared" si="30"/>
        <v/>
      </c>
      <c r="AM240" s="389" t="str">
        <f t="shared" si="31"/>
        <v/>
      </c>
      <c r="AN240" s="388" t="str">
        <f t="shared" si="32"/>
        <v/>
      </c>
      <c r="AO240" s="389" t="str">
        <f t="shared" si="33"/>
        <v/>
      </c>
      <c r="AP240" s="424"/>
      <c r="AQ240" s="424"/>
      <c r="AR240" s="431" t="e">
        <f>VLOOKUP($B240,'acc names'!$C$2:$D$12102,2,FALSE)</f>
        <v>#N/A</v>
      </c>
      <c r="AS240" s="431" t="e">
        <f>VLOOKUP($AQ240,software!$A$1:$B$14605,2,FALSE)</f>
        <v>#N/A</v>
      </c>
      <c r="AT240" s="424"/>
      <c r="AV240" s="424"/>
    </row>
    <row r="241" spans="1:48" s="44" customFormat="1" ht="12.75" x14ac:dyDescent="0.2">
      <c r="A241" s="101"/>
      <c r="B241" s="42"/>
      <c r="C241" s="142"/>
      <c r="D241" s="143"/>
      <c r="E241" s="107"/>
      <c r="F241" s="46"/>
      <c r="G241" s="46"/>
      <c r="H241" s="46"/>
      <c r="I241" s="46"/>
      <c r="J241" s="46"/>
      <c r="K241" s="46"/>
      <c r="L241" s="139"/>
      <c r="M241" s="41"/>
      <c r="N241" s="45"/>
      <c r="O241" s="47"/>
      <c r="P241" s="43"/>
      <c r="Q241" s="71" t="e">
        <f>VLOOKUP(N241,'error categories'!$A$2:$D$54,4,FALSE)</f>
        <v>#N/A</v>
      </c>
      <c r="R241" s="72" t="e">
        <f>VLOOKUP(N241,'error categories'!$A$2:$D$54,3,FALSE)</f>
        <v>#N/A</v>
      </c>
      <c r="S241" s="374"/>
      <c r="T241" s="377"/>
      <c r="U241" s="378">
        <f t="shared" si="27"/>
        <v>0</v>
      </c>
      <c r="V241" s="390"/>
      <c r="W241" s="391"/>
      <c r="X241" s="380"/>
      <c r="Y241" s="380"/>
      <c r="Z241" s="390"/>
      <c r="AA241" s="392"/>
      <c r="AB241" s="393"/>
      <c r="AC241" s="394"/>
      <c r="AD241" s="382">
        <f t="shared" si="34"/>
        <v>0</v>
      </c>
      <c r="AE241" s="383">
        <f t="shared" si="35"/>
        <v>0</v>
      </c>
      <c r="AF241" s="379"/>
      <c r="AG241" s="381"/>
      <c r="AH241" s="379"/>
      <c r="AI241" s="381"/>
      <c r="AJ241" s="384" t="str">
        <f t="shared" si="28"/>
        <v/>
      </c>
      <c r="AK241" s="385" t="str">
        <f t="shared" si="29"/>
        <v/>
      </c>
      <c r="AL241" s="388" t="str">
        <f t="shared" si="30"/>
        <v/>
      </c>
      <c r="AM241" s="389" t="str">
        <f t="shared" si="31"/>
        <v/>
      </c>
      <c r="AN241" s="388" t="str">
        <f t="shared" si="32"/>
        <v/>
      </c>
      <c r="AO241" s="389" t="str">
        <f t="shared" si="33"/>
        <v/>
      </c>
      <c r="AP241" s="424"/>
      <c r="AQ241" s="424"/>
      <c r="AR241" s="431" t="e">
        <f>VLOOKUP($B241,'acc names'!$C$2:$D$12102,2,FALSE)</f>
        <v>#N/A</v>
      </c>
      <c r="AS241" s="431" t="e">
        <f>VLOOKUP($AQ241,software!$A$1:$B$14605,2,FALSE)</f>
        <v>#N/A</v>
      </c>
      <c r="AT241" s="424"/>
      <c r="AV241" s="424"/>
    </row>
    <row r="242" spans="1:48" s="44" customFormat="1" ht="12.75" x14ac:dyDescent="0.2">
      <c r="A242" s="101"/>
      <c r="B242" s="42"/>
      <c r="C242" s="142"/>
      <c r="D242" s="143"/>
      <c r="E242" s="107"/>
      <c r="F242" s="46"/>
      <c r="G242" s="46"/>
      <c r="H242" s="46"/>
      <c r="I242" s="46"/>
      <c r="J242" s="46"/>
      <c r="K242" s="46"/>
      <c r="L242" s="139"/>
      <c r="M242" s="41"/>
      <c r="N242" s="45"/>
      <c r="O242" s="47"/>
      <c r="P242" s="43"/>
      <c r="Q242" s="71" t="e">
        <f>VLOOKUP(N242,'error categories'!$A$2:$D$54,4,FALSE)</f>
        <v>#N/A</v>
      </c>
      <c r="R242" s="72" t="e">
        <f>VLOOKUP(N242,'error categories'!$A$2:$D$54,3,FALSE)</f>
        <v>#N/A</v>
      </c>
      <c r="S242" s="374"/>
      <c r="T242" s="377"/>
      <c r="U242" s="378">
        <f t="shared" si="27"/>
        <v>0</v>
      </c>
      <c r="V242" s="390"/>
      <c r="W242" s="391"/>
      <c r="X242" s="380"/>
      <c r="Y242" s="380"/>
      <c r="Z242" s="390"/>
      <c r="AA242" s="392"/>
      <c r="AB242" s="393"/>
      <c r="AC242" s="394"/>
      <c r="AD242" s="382">
        <f t="shared" si="34"/>
        <v>0</v>
      </c>
      <c r="AE242" s="383">
        <f t="shared" si="35"/>
        <v>0</v>
      </c>
      <c r="AF242" s="379"/>
      <c r="AG242" s="381"/>
      <c r="AH242" s="379"/>
      <c r="AI242" s="381"/>
      <c r="AJ242" s="384" t="str">
        <f t="shared" si="28"/>
        <v/>
      </c>
      <c r="AK242" s="385" t="str">
        <f t="shared" si="29"/>
        <v/>
      </c>
      <c r="AL242" s="388" t="str">
        <f t="shared" si="30"/>
        <v/>
      </c>
      <c r="AM242" s="389" t="str">
        <f t="shared" si="31"/>
        <v/>
      </c>
      <c r="AN242" s="388" t="str">
        <f t="shared" si="32"/>
        <v/>
      </c>
      <c r="AO242" s="389" t="str">
        <f t="shared" si="33"/>
        <v/>
      </c>
      <c r="AP242" s="424"/>
      <c r="AQ242" s="424"/>
      <c r="AR242" s="431" t="e">
        <f>VLOOKUP($B242,'acc names'!$C$2:$D$12102,2,FALSE)</f>
        <v>#N/A</v>
      </c>
      <c r="AS242" s="431" t="e">
        <f>VLOOKUP($AQ242,software!$A$1:$B$14605,2,FALSE)</f>
        <v>#N/A</v>
      </c>
      <c r="AT242" s="424"/>
      <c r="AV242" s="424"/>
    </row>
    <row r="243" spans="1:48" s="44" customFormat="1" ht="12.75" x14ac:dyDescent="0.2">
      <c r="A243" s="101"/>
      <c r="B243" s="42"/>
      <c r="C243" s="142"/>
      <c r="D243" s="143"/>
      <c r="E243" s="107"/>
      <c r="F243" s="46"/>
      <c r="G243" s="46"/>
      <c r="H243" s="46"/>
      <c r="I243" s="46"/>
      <c r="J243" s="46"/>
      <c r="K243" s="46"/>
      <c r="L243" s="139"/>
      <c r="M243" s="41"/>
      <c r="N243" s="45"/>
      <c r="O243" s="47"/>
      <c r="P243" s="43"/>
      <c r="Q243" s="71" t="e">
        <f>VLOOKUP(N243,'error categories'!$A$2:$D$54,4,FALSE)</f>
        <v>#N/A</v>
      </c>
      <c r="R243" s="72" t="e">
        <f>VLOOKUP(N243,'error categories'!$A$2:$D$54,3,FALSE)</f>
        <v>#N/A</v>
      </c>
      <c r="S243" s="374"/>
      <c r="T243" s="377"/>
      <c r="U243" s="378">
        <f t="shared" si="27"/>
        <v>0</v>
      </c>
      <c r="V243" s="379"/>
      <c r="W243" s="380"/>
      <c r="X243" s="380"/>
      <c r="Y243" s="380"/>
      <c r="Z243" s="379"/>
      <c r="AA243" s="381"/>
      <c r="AB243" s="379"/>
      <c r="AC243" s="380"/>
      <c r="AD243" s="382">
        <f t="shared" si="34"/>
        <v>0</v>
      </c>
      <c r="AE243" s="383">
        <f t="shared" si="35"/>
        <v>0</v>
      </c>
      <c r="AF243" s="379"/>
      <c r="AG243" s="381"/>
      <c r="AH243" s="379"/>
      <c r="AI243" s="381"/>
      <c r="AJ243" s="384" t="str">
        <f t="shared" si="28"/>
        <v/>
      </c>
      <c r="AK243" s="385" t="str">
        <f t="shared" si="29"/>
        <v/>
      </c>
      <c r="AL243" s="388" t="str">
        <f t="shared" si="30"/>
        <v/>
      </c>
      <c r="AM243" s="389" t="str">
        <f t="shared" si="31"/>
        <v/>
      </c>
      <c r="AN243" s="388" t="str">
        <f t="shared" si="32"/>
        <v/>
      </c>
      <c r="AO243" s="389" t="str">
        <f t="shared" si="33"/>
        <v/>
      </c>
      <c r="AP243" s="424"/>
      <c r="AQ243" s="424"/>
      <c r="AR243" s="431" t="e">
        <f>VLOOKUP($B243,'acc names'!$C$2:$D$12102,2,FALSE)</f>
        <v>#N/A</v>
      </c>
      <c r="AS243" s="431" t="e">
        <f>VLOOKUP($AQ243,software!$A$1:$B$14605,2,FALSE)</f>
        <v>#N/A</v>
      </c>
      <c r="AT243" s="424"/>
      <c r="AV243" s="424"/>
    </row>
    <row r="244" spans="1:48" s="44" customFormat="1" ht="12.75" x14ac:dyDescent="0.2">
      <c r="A244" s="101"/>
      <c r="B244" s="42"/>
      <c r="C244" s="142"/>
      <c r="D244" s="143"/>
      <c r="E244" s="107"/>
      <c r="F244" s="46"/>
      <c r="G244" s="46"/>
      <c r="H244" s="46"/>
      <c r="I244" s="46"/>
      <c r="J244" s="46"/>
      <c r="K244" s="46"/>
      <c r="L244" s="139"/>
      <c r="M244" s="41"/>
      <c r="N244" s="45"/>
      <c r="O244" s="47"/>
      <c r="P244" s="43"/>
      <c r="Q244" s="71" t="e">
        <f>VLOOKUP(N244,'error categories'!$A$2:$D$54,4,FALSE)</f>
        <v>#N/A</v>
      </c>
      <c r="R244" s="72" t="e">
        <f>VLOOKUP(N244,'error categories'!$A$2:$D$54,3,FALSE)</f>
        <v>#N/A</v>
      </c>
      <c r="S244" s="374"/>
      <c r="T244" s="377"/>
      <c r="U244" s="378">
        <f t="shared" si="27"/>
        <v>0</v>
      </c>
      <c r="V244" s="379"/>
      <c r="W244" s="380"/>
      <c r="X244" s="380"/>
      <c r="Y244" s="380"/>
      <c r="Z244" s="379"/>
      <c r="AA244" s="381"/>
      <c r="AB244" s="379"/>
      <c r="AC244" s="380"/>
      <c r="AD244" s="382">
        <f t="shared" si="34"/>
        <v>0</v>
      </c>
      <c r="AE244" s="383">
        <f t="shared" si="35"/>
        <v>0</v>
      </c>
      <c r="AF244" s="379"/>
      <c r="AG244" s="381"/>
      <c r="AH244" s="379"/>
      <c r="AI244" s="381"/>
      <c r="AJ244" s="384" t="str">
        <f t="shared" si="28"/>
        <v/>
      </c>
      <c r="AK244" s="385" t="str">
        <f t="shared" si="29"/>
        <v/>
      </c>
      <c r="AL244" s="388" t="str">
        <f t="shared" si="30"/>
        <v/>
      </c>
      <c r="AM244" s="389" t="str">
        <f t="shared" si="31"/>
        <v/>
      </c>
      <c r="AN244" s="388" t="str">
        <f t="shared" si="32"/>
        <v/>
      </c>
      <c r="AO244" s="389" t="str">
        <f t="shared" si="33"/>
        <v/>
      </c>
      <c r="AP244" s="424"/>
      <c r="AQ244" s="424"/>
      <c r="AR244" s="431" t="e">
        <f>VLOOKUP($B244,'acc names'!$C$2:$D$12102,2,FALSE)</f>
        <v>#N/A</v>
      </c>
      <c r="AS244" s="431" t="e">
        <f>VLOOKUP($AQ244,software!$A$1:$B$14605,2,FALSE)</f>
        <v>#N/A</v>
      </c>
      <c r="AT244" s="424"/>
      <c r="AV244" s="424"/>
    </row>
    <row r="245" spans="1:48" s="44" customFormat="1" ht="12.75" x14ac:dyDescent="0.2">
      <c r="A245" s="101"/>
      <c r="B245" s="42"/>
      <c r="C245" s="142"/>
      <c r="D245" s="143"/>
      <c r="E245" s="107"/>
      <c r="F245" s="46"/>
      <c r="G245" s="46"/>
      <c r="H245" s="46"/>
      <c r="I245" s="46"/>
      <c r="J245" s="46"/>
      <c r="K245" s="46"/>
      <c r="L245" s="139"/>
      <c r="M245" s="41"/>
      <c r="N245" s="45"/>
      <c r="O245" s="47"/>
      <c r="P245" s="43"/>
      <c r="Q245" s="71" t="e">
        <f>VLOOKUP(N245,'error categories'!$A$2:$D$54,4,FALSE)</f>
        <v>#N/A</v>
      </c>
      <c r="R245" s="72" t="e">
        <f>VLOOKUP(N245,'error categories'!$A$2:$D$54,3,FALSE)</f>
        <v>#N/A</v>
      </c>
      <c r="S245" s="374"/>
      <c r="T245" s="377"/>
      <c r="U245" s="378">
        <f t="shared" si="27"/>
        <v>0</v>
      </c>
      <c r="V245" s="379"/>
      <c r="W245" s="380"/>
      <c r="X245" s="380"/>
      <c r="Y245" s="380"/>
      <c r="Z245" s="379"/>
      <c r="AA245" s="381"/>
      <c r="AB245" s="379"/>
      <c r="AC245" s="380"/>
      <c r="AD245" s="382">
        <f t="shared" si="34"/>
        <v>0</v>
      </c>
      <c r="AE245" s="383">
        <f t="shared" si="35"/>
        <v>0</v>
      </c>
      <c r="AF245" s="379"/>
      <c r="AG245" s="381"/>
      <c r="AH245" s="379"/>
      <c r="AI245" s="381"/>
      <c r="AJ245" s="384" t="str">
        <f t="shared" si="28"/>
        <v/>
      </c>
      <c r="AK245" s="385" t="str">
        <f t="shared" si="29"/>
        <v/>
      </c>
      <c r="AL245" s="388" t="str">
        <f t="shared" si="30"/>
        <v/>
      </c>
      <c r="AM245" s="389" t="str">
        <f t="shared" si="31"/>
        <v/>
      </c>
      <c r="AN245" s="388" t="str">
        <f t="shared" si="32"/>
        <v/>
      </c>
      <c r="AO245" s="389" t="str">
        <f t="shared" si="33"/>
        <v/>
      </c>
      <c r="AP245" s="424"/>
      <c r="AQ245" s="424"/>
      <c r="AR245" s="431" t="e">
        <f>VLOOKUP($B245,'acc names'!$C$2:$D$12102,2,FALSE)</f>
        <v>#N/A</v>
      </c>
      <c r="AS245" s="431" t="e">
        <f>VLOOKUP($AQ245,software!$A$1:$B$14605,2,FALSE)</f>
        <v>#N/A</v>
      </c>
      <c r="AT245" s="424"/>
      <c r="AV245" s="424"/>
    </row>
    <row r="246" spans="1:48" s="44" customFormat="1" ht="12.75" x14ac:dyDescent="0.2">
      <c r="A246" s="101"/>
      <c r="B246" s="42"/>
      <c r="C246" s="142"/>
      <c r="D246" s="143"/>
      <c r="E246" s="107"/>
      <c r="F246" s="46"/>
      <c r="G246" s="46"/>
      <c r="H246" s="46"/>
      <c r="I246" s="46"/>
      <c r="J246" s="46"/>
      <c r="K246" s="46"/>
      <c r="L246" s="139"/>
      <c r="M246" s="41"/>
      <c r="N246" s="45"/>
      <c r="O246" s="47"/>
      <c r="P246" s="43"/>
      <c r="Q246" s="71" t="e">
        <f>VLOOKUP(N246,'error categories'!$A$2:$D$54,4,FALSE)</f>
        <v>#N/A</v>
      </c>
      <c r="R246" s="72" t="e">
        <f>VLOOKUP(N246,'error categories'!$A$2:$D$54,3,FALSE)</f>
        <v>#N/A</v>
      </c>
      <c r="S246" s="374"/>
      <c r="T246" s="377"/>
      <c r="U246" s="378">
        <f t="shared" si="27"/>
        <v>0</v>
      </c>
      <c r="V246" s="379"/>
      <c r="W246" s="380"/>
      <c r="X246" s="380"/>
      <c r="Y246" s="380"/>
      <c r="Z246" s="379"/>
      <c r="AA246" s="381"/>
      <c r="AB246" s="379"/>
      <c r="AC246" s="380"/>
      <c r="AD246" s="382">
        <f t="shared" si="34"/>
        <v>0</v>
      </c>
      <c r="AE246" s="383">
        <f t="shared" si="35"/>
        <v>0</v>
      </c>
      <c r="AF246" s="379"/>
      <c r="AG246" s="381"/>
      <c r="AH246" s="379"/>
      <c r="AI246" s="381"/>
      <c r="AJ246" s="384" t="str">
        <f t="shared" si="28"/>
        <v/>
      </c>
      <c r="AK246" s="385" t="str">
        <f t="shared" si="29"/>
        <v/>
      </c>
      <c r="AL246" s="388" t="str">
        <f t="shared" si="30"/>
        <v/>
      </c>
      <c r="AM246" s="389" t="str">
        <f t="shared" si="31"/>
        <v/>
      </c>
      <c r="AN246" s="388" t="str">
        <f t="shared" si="32"/>
        <v/>
      </c>
      <c r="AO246" s="389" t="str">
        <f t="shared" si="33"/>
        <v/>
      </c>
      <c r="AP246" s="424"/>
      <c r="AQ246" s="424"/>
      <c r="AR246" s="431" t="e">
        <f>VLOOKUP($B246,'acc names'!$C$2:$D$12102,2,FALSE)</f>
        <v>#N/A</v>
      </c>
      <c r="AS246" s="431" t="e">
        <f>VLOOKUP($AQ246,software!$A$1:$B$14605,2,FALSE)</f>
        <v>#N/A</v>
      </c>
      <c r="AT246" s="424"/>
      <c r="AV246" s="424"/>
    </row>
    <row r="247" spans="1:48" s="44" customFormat="1" ht="12.75" x14ac:dyDescent="0.2">
      <c r="A247" s="101"/>
      <c r="B247" s="42"/>
      <c r="C247" s="142"/>
      <c r="D247" s="143"/>
      <c r="E247" s="107"/>
      <c r="F247" s="46"/>
      <c r="G247" s="46"/>
      <c r="H247" s="46"/>
      <c r="I247" s="46"/>
      <c r="J247" s="46"/>
      <c r="K247" s="46"/>
      <c r="L247" s="139"/>
      <c r="M247" s="41"/>
      <c r="N247" s="45"/>
      <c r="O247" s="47"/>
      <c r="P247" s="43"/>
      <c r="Q247" s="71" t="e">
        <f>VLOOKUP(N247,'error categories'!$A$2:$D$54,4,FALSE)</f>
        <v>#N/A</v>
      </c>
      <c r="R247" s="72" t="e">
        <f>VLOOKUP(N247,'error categories'!$A$2:$D$54,3,FALSE)</f>
        <v>#N/A</v>
      </c>
      <c r="S247" s="374"/>
      <c r="T247" s="377"/>
      <c r="U247" s="378">
        <f t="shared" si="27"/>
        <v>0</v>
      </c>
      <c r="V247" s="379"/>
      <c r="W247" s="380"/>
      <c r="X247" s="380"/>
      <c r="Y247" s="380"/>
      <c r="Z247" s="379"/>
      <c r="AA247" s="381"/>
      <c r="AB247" s="379"/>
      <c r="AC247" s="380"/>
      <c r="AD247" s="382">
        <f t="shared" si="34"/>
        <v>0</v>
      </c>
      <c r="AE247" s="383">
        <f t="shared" si="35"/>
        <v>0</v>
      </c>
      <c r="AF247" s="379"/>
      <c r="AG247" s="381"/>
      <c r="AH247" s="379"/>
      <c r="AI247" s="381"/>
      <c r="AJ247" s="384" t="str">
        <f t="shared" si="28"/>
        <v/>
      </c>
      <c r="AK247" s="385" t="str">
        <f t="shared" si="29"/>
        <v/>
      </c>
      <c r="AL247" s="388" t="str">
        <f t="shared" si="30"/>
        <v/>
      </c>
      <c r="AM247" s="389" t="str">
        <f t="shared" si="31"/>
        <v/>
      </c>
      <c r="AN247" s="388" t="str">
        <f t="shared" si="32"/>
        <v/>
      </c>
      <c r="AO247" s="389" t="str">
        <f t="shared" si="33"/>
        <v/>
      </c>
      <c r="AP247" s="424"/>
      <c r="AQ247" s="424"/>
      <c r="AR247" s="431" t="e">
        <f>VLOOKUP($B247,'acc names'!$C$2:$D$12102,2,FALSE)</f>
        <v>#N/A</v>
      </c>
      <c r="AS247" s="431" t="e">
        <f>VLOOKUP($AQ247,software!$A$1:$B$14605,2,FALSE)</f>
        <v>#N/A</v>
      </c>
      <c r="AT247" s="424"/>
      <c r="AV247" s="424"/>
    </row>
    <row r="248" spans="1:48" s="44" customFormat="1" ht="12.75" x14ac:dyDescent="0.2">
      <c r="A248" s="101"/>
      <c r="B248" s="42"/>
      <c r="C248" s="142"/>
      <c r="D248" s="143"/>
      <c r="E248" s="107"/>
      <c r="F248" s="46"/>
      <c r="G248" s="46"/>
      <c r="H248" s="46"/>
      <c r="I248" s="46"/>
      <c r="J248" s="46"/>
      <c r="K248" s="46"/>
      <c r="L248" s="139"/>
      <c r="M248" s="41"/>
      <c r="N248" s="45"/>
      <c r="O248" s="47"/>
      <c r="P248" s="43"/>
      <c r="Q248" s="71" t="e">
        <f>VLOOKUP(N248,'error categories'!$A$2:$D$54,4,FALSE)</f>
        <v>#N/A</v>
      </c>
      <c r="R248" s="72" t="e">
        <f>VLOOKUP(N248,'error categories'!$A$2:$D$54,3,FALSE)</f>
        <v>#N/A</v>
      </c>
      <c r="S248" s="374"/>
      <c r="T248" s="377"/>
      <c r="U248" s="378">
        <f t="shared" si="27"/>
        <v>0</v>
      </c>
      <c r="V248" s="379"/>
      <c r="W248" s="380"/>
      <c r="X248" s="380"/>
      <c r="Y248" s="380"/>
      <c r="Z248" s="379"/>
      <c r="AA248" s="381"/>
      <c r="AB248" s="379"/>
      <c r="AC248" s="380"/>
      <c r="AD248" s="382">
        <f t="shared" si="34"/>
        <v>0</v>
      </c>
      <c r="AE248" s="383">
        <f t="shared" si="35"/>
        <v>0</v>
      </c>
      <c r="AF248" s="379"/>
      <c r="AG248" s="381"/>
      <c r="AH248" s="379"/>
      <c r="AI248" s="381"/>
      <c r="AJ248" s="384" t="str">
        <f t="shared" si="28"/>
        <v/>
      </c>
      <c r="AK248" s="385" t="str">
        <f t="shared" si="29"/>
        <v/>
      </c>
      <c r="AL248" s="388" t="str">
        <f t="shared" si="30"/>
        <v/>
      </c>
      <c r="AM248" s="389" t="str">
        <f t="shared" si="31"/>
        <v/>
      </c>
      <c r="AN248" s="388" t="str">
        <f t="shared" si="32"/>
        <v/>
      </c>
      <c r="AO248" s="389" t="str">
        <f t="shared" si="33"/>
        <v/>
      </c>
      <c r="AP248" s="424"/>
      <c r="AQ248" s="424"/>
      <c r="AR248" s="431" t="e">
        <f>VLOOKUP($B248,'acc names'!$C$2:$D$12102,2,FALSE)</f>
        <v>#N/A</v>
      </c>
      <c r="AS248" s="431" t="e">
        <f>VLOOKUP($AQ248,software!$A$1:$B$14605,2,FALSE)</f>
        <v>#N/A</v>
      </c>
      <c r="AT248" s="424"/>
      <c r="AV248" s="424"/>
    </row>
    <row r="249" spans="1:48" s="44" customFormat="1" ht="12.75" x14ac:dyDescent="0.2">
      <c r="A249" s="101"/>
      <c r="B249" s="42"/>
      <c r="C249" s="142"/>
      <c r="D249" s="143"/>
      <c r="E249" s="107"/>
      <c r="F249" s="46"/>
      <c r="G249" s="46"/>
      <c r="H249" s="46"/>
      <c r="I249" s="46"/>
      <c r="J249" s="46"/>
      <c r="K249" s="46"/>
      <c r="L249" s="139"/>
      <c r="M249" s="41"/>
      <c r="N249" s="45"/>
      <c r="O249" s="47"/>
      <c r="P249" s="43"/>
      <c r="Q249" s="71" t="e">
        <f>VLOOKUP(N249,'error categories'!$A$2:$D$54,4,FALSE)</f>
        <v>#N/A</v>
      </c>
      <c r="R249" s="72" t="e">
        <f>VLOOKUP(N249,'error categories'!$A$2:$D$54,3,FALSE)</f>
        <v>#N/A</v>
      </c>
      <c r="S249" s="374"/>
      <c r="T249" s="377"/>
      <c r="U249" s="378">
        <f t="shared" si="27"/>
        <v>0</v>
      </c>
      <c r="V249" s="379"/>
      <c r="W249" s="380"/>
      <c r="X249" s="380"/>
      <c r="Y249" s="380"/>
      <c r="Z249" s="379"/>
      <c r="AA249" s="381"/>
      <c r="AB249" s="379"/>
      <c r="AC249" s="380"/>
      <c r="AD249" s="382">
        <f t="shared" si="34"/>
        <v>0</v>
      </c>
      <c r="AE249" s="383">
        <f t="shared" si="35"/>
        <v>0</v>
      </c>
      <c r="AF249" s="379"/>
      <c r="AG249" s="381"/>
      <c r="AH249" s="379"/>
      <c r="AI249" s="381"/>
      <c r="AJ249" s="384" t="str">
        <f t="shared" si="28"/>
        <v/>
      </c>
      <c r="AK249" s="385" t="str">
        <f t="shared" si="29"/>
        <v/>
      </c>
      <c r="AL249" s="388" t="str">
        <f t="shared" si="30"/>
        <v/>
      </c>
      <c r="AM249" s="389" t="str">
        <f t="shared" si="31"/>
        <v/>
      </c>
      <c r="AN249" s="388" t="str">
        <f t="shared" si="32"/>
        <v/>
      </c>
      <c r="AO249" s="389" t="str">
        <f t="shared" si="33"/>
        <v/>
      </c>
      <c r="AP249" s="424"/>
      <c r="AQ249" s="424"/>
      <c r="AR249" s="431" t="e">
        <f>VLOOKUP($B249,'acc names'!$C$2:$D$12102,2,FALSE)</f>
        <v>#N/A</v>
      </c>
      <c r="AS249" s="431" t="e">
        <f>VLOOKUP($AQ249,software!$A$1:$B$14605,2,FALSE)</f>
        <v>#N/A</v>
      </c>
      <c r="AT249" s="424"/>
      <c r="AV249" s="424"/>
    </row>
    <row r="250" spans="1:48" s="44" customFormat="1" ht="12.75" x14ac:dyDescent="0.2">
      <c r="A250" s="101"/>
      <c r="B250" s="42"/>
      <c r="C250" s="142"/>
      <c r="D250" s="143"/>
      <c r="E250" s="107"/>
      <c r="F250" s="46"/>
      <c r="G250" s="46"/>
      <c r="H250" s="46"/>
      <c r="I250" s="46"/>
      <c r="J250" s="46"/>
      <c r="K250" s="46"/>
      <c r="L250" s="139"/>
      <c r="M250" s="41"/>
      <c r="N250" s="45"/>
      <c r="O250" s="47"/>
      <c r="P250" s="43"/>
      <c r="Q250" s="71" t="e">
        <f>VLOOKUP(N250,'error categories'!$A$2:$D$54,4,FALSE)</f>
        <v>#N/A</v>
      </c>
      <c r="R250" s="72" t="e">
        <f>VLOOKUP(N250,'error categories'!$A$2:$D$54,3,FALSE)</f>
        <v>#N/A</v>
      </c>
      <c r="S250" s="374"/>
      <c r="T250" s="377"/>
      <c r="U250" s="378">
        <f t="shared" si="27"/>
        <v>0</v>
      </c>
      <c r="V250" s="390"/>
      <c r="W250" s="391"/>
      <c r="X250" s="380"/>
      <c r="Y250" s="380"/>
      <c r="Z250" s="390"/>
      <c r="AA250" s="392"/>
      <c r="AB250" s="393"/>
      <c r="AC250" s="394"/>
      <c r="AD250" s="382">
        <f t="shared" si="34"/>
        <v>0</v>
      </c>
      <c r="AE250" s="383">
        <f t="shared" si="35"/>
        <v>0</v>
      </c>
      <c r="AF250" s="379"/>
      <c r="AG250" s="381"/>
      <c r="AH250" s="379"/>
      <c r="AI250" s="381"/>
      <c r="AJ250" s="384" t="str">
        <f t="shared" si="28"/>
        <v/>
      </c>
      <c r="AK250" s="385" t="str">
        <f t="shared" si="29"/>
        <v/>
      </c>
      <c r="AL250" s="388" t="str">
        <f t="shared" si="30"/>
        <v/>
      </c>
      <c r="AM250" s="389" t="str">
        <f t="shared" si="31"/>
        <v/>
      </c>
      <c r="AN250" s="388" t="str">
        <f t="shared" si="32"/>
        <v/>
      </c>
      <c r="AO250" s="389" t="str">
        <f t="shared" si="33"/>
        <v/>
      </c>
      <c r="AP250" s="424"/>
      <c r="AQ250" s="424"/>
      <c r="AR250" s="431" t="e">
        <f>VLOOKUP($B250,'acc names'!$C$2:$D$12102,2,FALSE)</f>
        <v>#N/A</v>
      </c>
      <c r="AS250" s="431" t="e">
        <f>VLOOKUP($AQ250,software!$A$1:$B$14605,2,FALSE)</f>
        <v>#N/A</v>
      </c>
      <c r="AT250" s="424"/>
      <c r="AV250" s="424"/>
    </row>
    <row r="251" spans="1:48" s="44" customFormat="1" ht="12.75" x14ac:dyDescent="0.2">
      <c r="A251" s="101"/>
      <c r="B251" s="42"/>
      <c r="C251" s="142"/>
      <c r="D251" s="143"/>
      <c r="E251" s="107"/>
      <c r="F251" s="46"/>
      <c r="G251" s="46"/>
      <c r="H251" s="46"/>
      <c r="I251" s="46"/>
      <c r="J251" s="46"/>
      <c r="K251" s="46"/>
      <c r="L251" s="139"/>
      <c r="M251" s="41"/>
      <c r="N251" s="45"/>
      <c r="O251" s="47"/>
      <c r="P251" s="43"/>
      <c r="Q251" s="71" t="e">
        <f>VLOOKUP(N251,'error categories'!$A$2:$D$54,4,FALSE)</f>
        <v>#N/A</v>
      </c>
      <c r="R251" s="72" t="e">
        <f>VLOOKUP(N251,'error categories'!$A$2:$D$54,3,FALSE)</f>
        <v>#N/A</v>
      </c>
      <c r="S251" s="374"/>
      <c r="T251" s="377"/>
      <c r="U251" s="378">
        <f t="shared" si="27"/>
        <v>0</v>
      </c>
      <c r="V251" s="379"/>
      <c r="W251" s="380"/>
      <c r="X251" s="380"/>
      <c r="Y251" s="380"/>
      <c r="Z251" s="379"/>
      <c r="AA251" s="381"/>
      <c r="AB251" s="379"/>
      <c r="AC251" s="380"/>
      <c r="AD251" s="382">
        <f t="shared" si="34"/>
        <v>0</v>
      </c>
      <c r="AE251" s="383">
        <f t="shared" si="35"/>
        <v>0</v>
      </c>
      <c r="AF251" s="379"/>
      <c r="AG251" s="381"/>
      <c r="AH251" s="379"/>
      <c r="AI251" s="381"/>
      <c r="AJ251" s="384" t="str">
        <f t="shared" si="28"/>
        <v/>
      </c>
      <c r="AK251" s="385" t="str">
        <f t="shared" si="29"/>
        <v/>
      </c>
      <c r="AL251" s="388" t="str">
        <f t="shared" si="30"/>
        <v/>
      </c>
      <c r="AM251" s="389" t="str">
        <f t="shared" si="31"/>
        <v/>
      </c>
      <c r="AN251" s="388" t="str">
        <f t="shared" si="32"/>
        <v/>
      </c>
      <c r="AO251" s="389" t="str">
        <f t="shared" si="33"/>
        <v/>
      </c>
      <c r="AP251" s="424"/>
      <c r="AQ251" s="424"/>
      <c r="AR251" s="431" t="e">
        <f>VLOOKUP($B251,'acc names'!$C$2:$D$12102,2,FALSE)</f>
        <v>#N/A</v>
      </c>
      <c r="AS251" s="431" t="e">
        <f>VLOOKUP($AQ251,software!$A$1:$B$14605,2,FALSE)</f>
        <v>#N/A</v>
      </c>
      <c r="AT251" s="424"/>
      <c r="AV251" s="424"/>
    </row>
    <row r="252" spans="1:48" s="44" customFormat="1" ht="12.75" x14ac:dyDescent="0.2">
      <c r="A252" s="101"/>
      <c r="B252" s="42"/>
      <c r="C252" s="142"/>
      <c r="D252" s="143"/>
      <c r="E252" s="107"/>
      <c r="F252" s="46"/>
      <c r="G252" s="46"/>
      <c r="H252" s="46"/>
      <c r="I252" s="46"/>
      <c r="J252" s="46"/>
      <c r="K252" s="46"/>
      <c r="L252" s="139"/>
      <c r="M252" s="41"/>
      <c r="N252" s="45"/>
      <c r="O252" s="47"/>
      <c r="P252" s="43"/>
      <c r="Q252" s="71" t="e">
        <f>VLOOKUP(N252,'error categories'!$A$2:$D$54,4,FALSE)</f>
        <v>#N/A</v>
      </c>
      <c r="R252" s="72" t="e">
        <f>VLOOKUP(N252,'error categories'!$A$2:$D$54,3,FALSE)</f>
        <v>#N/A</v>
      </c>
      <c r="S252" s="374"/>
      <c r="T252" s="377"/>
      <c r="U252" s="378">
        <f t="shared" si="27"/>
        <v>0</v>
      </c>
      <c r="V252" s="390"/>
      <c r="W252" s="391"/>
      <c r="X252" s="380"/>
      <c r="Y252" s="380"/>
      <c r="Z252" s="390"/>
      <c r="AA252" s="392"/>
      <c r="AB252" s="393"/>
      <c r="AC252" s="394"/>
      <c r="AD252" s="382">
        <f t="shared" si="34"/>
        <v>0</v>
      </c>
      <c r="AE252" s="383">
        <f t="shared" si="35"/>
        <v>0</v>
      </c>
      <c r="AF252" s="379"/>
      <c r="AG252" s="381"/>
      <c r="AH252" s="379"/>
      <c r="AI252" s="381"/>
      <c r="AJ252" s="384" t="str">
        <f t="shared" si="28"/>
        <v/>
      </c>
      <c r="AK252" s="385" t="str">
        <f t="shared" si="29"/>
        <v/>
      </c>
      <c r="AL252" s="388" t="str">
        <f t="shared" si="30"/>
        <v/>
      </c>
      <c r="AM252" s="389" t="str">
        <f t="shared" si="31"/>
        <v/>
      </c>
      <c r="AN252" s="388" t="str">
        <f t="shared" si="32"/>
        <v/>
      </c>
      <c r="AO252" s="389" t="str">
        <f t="shared" si="33"/>
        <v/>
      </c>
      <c r="AP252" s="424"/>
      <c r="AQ252" s="424"/>
      <c r="AR252" s="431" t="e">
        <f>VLOOKUP($B252,'acc names'!$C$2:$D$12102,2,FALSE)</f>
        <v>#N/A</v>
      </c>
      <c r="AS252" s="431" t="e">
        <f>VLOOKUP($AQ252,software!$A$1:$B$14605,2,FALSE)</f>
        <v>#N/A</v>
      </c>
      <c r="AT252" s="424"/>
      <c r="AV252" s="424"/>
    </row>
    <row r="253" spans="1:48" s="44" customFormat="1" ht="12.75" x14ac:dyDescent="0.2">
      <c r="A253" s="101"/>
      <c r="B253" s="42"/>
      <c r="C253" s="142"/>
      <c r="D253" s="143"/>
      <c r="E253" s="107"/>
      <c r="F253" s="46"/>
      <c r="G253" s="46"/>
      <c r="H253" s="46"/>
      <c r="I253" s="46"/>
      <c r="J253" s="46"/>
      <c r="K253" s="46"/>
      <c r="L253" s="139"/>
      <c r="M253" s="41"/>
      <c r="N253" s="45"/>
      <c r="O253" s="47"/>
      <c r="P253" s="43"/>
      <c r="Q253" s="71" t="e">
        <f>VLOOKUP(N253,'error categories'!$A$2:$D$54,4,FALSE)</f>
        <v>#N/A</v>
      </c>
      <c r="R253" s="72" t="e">
        <f>VLOOKUP(N253,'error categories'!$A$2:$D$54,3,FALSE)</f>
        <v>#N/A</v>
      </c>
      <c r="S253" s="374"/>
      <c r="T253" s="377"/>
      <c r="U253" s="378">
        <f t="shared" si="27"/>
        <v>0</v>
      </c>
      <c r="V253" s="390"/>
      <c r="W253" s="391"/>
      <c r="X253" s="380"/>
      <c r="Y253" s="380"/>
      <c r="Z253" s="390"/>
      <c r="AA253" s="392"/>
      <c r="AB253" s="393"/>
      <c r="AC253" s="394"/>
      <c r="AD253" s="382">
        <f t="shared" si="34"/>
        <v>0</v>
      </c>
      <c r="AE253" s="383">
        <f t="shared" si="35"/>
        <v>0</v>
      </c>
      <c r="AF253" s="379"/>
      <c r="AG253" s="381"/>
      <c r="AH253" s="379"/>
      <c r="AI253" s="381"/>
      <c r="AJ253" s="384" t="str">
        <f t="shared" si="28"/>
        <v/>
      </c>
      <c r="AK253" s="385" t="str">
        <f t="shared" si="29"/>
        <v/>
      </c>
      <c r="AL253" s="388" t="str">
        <f t="shared" si="30"/>
        <v/>
      </c>
      <c r="AM253" s="389" t="str">
        <f t="shared" si="31"/>
        <v/>
      </c>
      <c r="AN253" s="388" t="str">
        <f t="shared" si="32"/>
        <v/>
      </c>
      <c r="AO253" s="389" t="str">
        <f t="shared" si="33"/>
        <v/>
      </c>
      <c r="AP253" s="424"/>
      <c r="AQ253" s="424"/>
      <c r="AR253" s="431" t="e">
        <f>VLOOKUP($B253,'acc names'!$C$2:$D$12102,2,FALSE)</f>
        <v>#N/A</v>
      </c>
      <c r="AS253" s="431" t="e">
        <f>VLOOKUP($AQ253,software!$A$1:$B$14605,2,FALSE)</f>
        <v>#N/A</v>
      </c>
      <c r="AT253" s="424"/>
      <c r="AV253" s="424"/>
    </row>
    <row r="254" spans="1:48" s="44" customFormat="1" ht="12.75" x14ac:dyDescent="0.2">
      <c r="A254" s="101"/>
      <c r="B254" s="42"/>
      <c r="C254" s="142"/>
      <c r="D254" s="143"/>
      <c r="E254" s="107"/>
      <c r="F254" s="46"/>
      <c r="G254" s="46"/>
      <c r="H254" s="46"/>
      <c r="I254" s="46"/>
      <c r="J254" s="46"/>
      <c r="K254" s="46"/>
      <c r="L254" s="139"/>
      <c r="M254" s="41"/>
      <c r="N254" s="45"/>
      <c r="O254" s="47"/>
      <c r="P254" s="43"/>
      <c r="Q254" s="71" t="e">
        <f>VLOOKUP(N254,'error categories'!$A$2:$D$54,4,FALSE)</f>
        <v>#N/A</v>
      </c>
      <c r="R254" s="72" t="e">
        <f>VLOOKUP(N254,'error categories'!$A$2:$D$54,3,FALSE)</f>
        <v>#N/A</v>
      </c>
      <c r="S254" s="374"/>
      <c r="T254" s="377"/>
      <c r="U254" s="378">
        <f t="shared" si="27"/>
        <v>0</v>
      </c>
      <c r="V254" s="390"/>
      <c r="W254" s="391"/>
      <c r="X254" s="380"/>
      <c r="Y254" s="380"/>
      <c r="Z254" s="390"/>
      <c r="AA254" s="392"/>
      <c r="AB254" s="393"/>
      <c r="AC254" s="394"/>
      <c r="AD254" s="382">
        <f t="shared" si="34"/>
        <v>0</v>
      </c>
      <c r="AE254" s="383">
        <f t="shared" si="35"/>
        <v>0</v>
      </c>
      <c r="AF254" s="379"/>
      <c r="AG254" s="381"/>
      <c r="AH254" s="379"/>
      <c r="AI254" s="381"/>
      <c r="AJ254" s="384" t="str">
        <f t="shared" si="28"/>
        <v/>
      </c>
      <c r="AK254" s="385" t="str">
        <f t="shared" si="29"/>
        <v/>
      </c>
      <c r="AL254" s="388" t="str">
        <f t="shared" si="30"/>
        <v/>
      </c>
      <c r="AM254" s="389" t="str">
        <f t="shared" si="31"/>
        <v/>
      </c>
      <c r="AN254" s="388" t="str">
        <f t="shared" si="32"/>
        <v/>
      </c>
      <c r="AO254" s="389" t="str">
        <f t="shared" si="33"/>
        <v/>
      </c>
      <c r="AP254" s="424"/>
      <c r="AQ254" s="424"/>
      <c r="AR254" s="431" t="e">
        <f>VLOOKUP($B254,'acc names'!$C$2:$D$12102,2,FALSE)</f>
        <v>#N/A</v>
      </c>
      <c r="AS254" s="431" t="e">
        <f>VLOOKUP($AQ254,software!$A$1:$B$14605,2,FALSE)</f>
        <v>#N/A</v>
      </c>
      <c r="AT254" s="424"/>
      <c r="AV254" s="424"/>
    </row>
    <row r="255" spans="1:48" s="44" customFormat="1" ht="12.75" x14ac:dyDescent="0.2">
      <c r="A255" s="101"/>
      <c r="B255" s="42"/>
      <c r="C255" s="142"/>
      <c r="D255" s="143"/>
      <c r="E255" s="107"/>
      <c r="F255" s="46"/>
      <c r="G255" s="46"/>
      <c r="H255" s="46"/>
      <c r="I255" s="46"/>
      <c r="J255" s="46"/>
      <c r="K255" s="46"/>
      <c r="L255" s="139"/>
      <c r="M255" s="41"/>
      <c r="N255" s="45"/>
      <c r="O255" s="47"/>
      <c r="P255" s="43"/>
      <c r="Q255" s="71" t="e">
        <f>VLOOKUP(N255,'error categories'!$A$2:$D$54,4,FALSE)</f>
        <v>#N/A</v>
      </c>
      <c r="R255" s="72" t="e">
        <f>VLOOKUP(N255,'error categories'!$A$2:$D$54,3,FALSE)</f>
        <v>#N/A</v>
      </c>
      <c r="S255" s="374"/>
      <c r="T255" s="377"/>
      <c r="U255" s="378">
        <f t="shared" si="27"/>
        <v>0</v>
      </c>
      <c r="V255" s="379"/>
      <c r="W255" s="380"/>
      <c r="X255" s="380"/>
      <c r="Y255" s="380"/>
      <c r="Z255" s="379"/>
      <c r="AA255" s="381"/>
      <c r="AB255" s="379"/>
      <c r="AC255" s="380"/>
      <c r="AD255" s="382">
        <f t="shared" si="34"/>
        <v>0</v>
      </c>
      <c r="AE255" s="383">
        <f t="shared" si="35"/>
        <v>0</v>
      </c>
      <c r="AF255" s="379"/>
      <c r="AG255" s="381"/>
      <c r="AH255" s="379"/>
      <c r="AI255" s="381"/>
      <c r="AJ255" s="384" t="str">
        <f t="shared" si="28"/>
        <v/>
      </c>
      <c r="AK255" s="385" t="str">
        <f t="shared" si="29"/>
        <v/>
      </c>
      <c r="AL255" s="388" t="str">
        <f t="shared" si="30"/>
        <v/>
      </c>
      <c r="AM255" s="389" t="str">
        <f t="shared" si="31"/>
        <v/>
      </c>
      <c r="AN255" s="388" t="str">
        <f t="shared" si="32"/>
        <v/>
      </c>
      <c r="AO255" s="389" t="str">
        <f t="shared" si="33"/>
        <v/>
      </c>
      <c r="AP255" s="424"/>
      <c r="AQ255" s="424"/>
      <c r="AR255" s="431" t="e">
        <f>VLOOKUP($B255,'acc names'!$C$2:$D$12102,2,FALSE)</f>
        <v>#N/A</v>
      </c>
      <c r="AS255" s="431" t="e">
        <f>VLOOKUP($AQ255,software!$A$1:$B$14605,2,FALSE)</f>
        <v>#N/A</v>
      </c>
      <c r="AT255" s="424"/>
      <c r="AV255" s="424"/>
    </row>
    <row r="256" spans="1:48" s="44" customFormat="1" ht="12.75" x14ac:dyDescent="0.2">
      <c r="A256" s="101"/>
      <c r="B256" s="42"/>
      <c r="C256" s="142"/>
      <c r="D256" s="143"/>
      <c r="E256" s="107"/>
      <c r="F256" s="46"/>
      <c r="G256" s="46"/>
      <c r="H256" s="46"/>
      <c r="I256" s="46"/>
      <c r="J256" s="46"/>
      <c r="K256" s="46"/>
      <c r="L256" s="139"/>
      <c r="M256" s="41"/>
      <c r="N256" s="45"/>
      <c r="O256" s="47"/>
      <c r="P256" s="43"/>
      <c r="Q256" s="71" t="e">
        <f>VLOOKUP(N256,'error categories'!$A$2:$D$54,4,FALSE)</f>
        <v>#N/A</v>
      </c>
      <c r="R256" s="72" t="e">
        <f>VLOOKUP(N256,'error categories'!$A$2:$D$54,3,FALSE)</f>
        <v>#N/A</v>
      </c>
      <c r="S256" s="374"/>
      <c r="T256" s="377"/>
      <c r="U256" s="378">
        <f t="shared" si="27"/>
        <v>0</v>
      </c>
      <c r="V256" s="390"/>
      <c r="W256" s="391"/>
      <c r="X256" s="380"/>
      <c r="Y256" s="380"/>
      <c r="Z256" s="390"/>
      <c r="AA256" s="392"/>
      <c r="AB256" s="393"/>
      <c r="AC256" s="394"/>
      <c r="AD256" s="382">
        <f t="shared" si="34"/>
        <v>0</v>
      </c>
      <c r="AE256" s="383">
        <f t="shared" si="35"/>
        <v>0</v>
      </c>
      <c r="AF256" s="379"/>
      <c r="AG256" s="381"/>
      <c r="AH256" s="379"/>
      <c r="AI256" s="381"/>
      <c r="AJ256" s="384" t="str">
        <f t="shared" si="28"/>
        <v/>
      </c>
      <c r="AK256" s="385" t="str">
        <f t="shared" si="29"/>
        <v/>
      </c>
      <c r="AL256" s="388" t="str">
        <f t="shared" si="30"/>
        <v/>
      </c>
      <c r="AM256" s="389" t="str">
        <f t="shared" si="31"/>
        <v/>
      </c>
      <c r="AN256" s="388" t="str">
        <f t="shared" si="32"/>
        <v/>
      </c>
      <c r="AO256" s="389" t="str">
        <f t="shared" si="33"/>
        <v/>
      </c>
      <c r="AP256" s="424"/>
      <c r="AQ256" s="424"/>
      <c r="AR256" s="431" t="e">
        <f>VLOOKUP($B256,'acc names'!$C$2:$D$12102,2,FALSE)</f>
        <v>#N/A</v>
      </c>
      <c r="AS256" s="431" t="e">
        <f>VLOOKUP($AQ256,software!$A$1:$B$14605,2,FALSE)</f>
        <v>#N/A</v>
      </c>
      <c r="AT256" s="424"/>
      <c r="AV256" s="424"/>
    </row>
    <row r="257" spans="1:48" s="44" customFormat="1" ht="12.75" x14ac:dyDescent="0.2">
      <c r="A257" s="101"/>
      <c r="B257" s="42"/>
      <c r="C257" s="142"/>
      <c r="D257" s="143"/>
      <c r="E257" s="107"/>
      <c r="F257" s="46"/>
      <c r="G257" s="46"/>
      <c r="H257" s="46"/>
      <c r="I257" s="46"/>
      <c r="J257" s="46"/>
      <c r="K257" s="46"/>
      <c r="L257" s="139"/>
      <c r="M257" s="41"/>
      <c r="N257" s="45"/>
      <c r="O257" s="47"/>
      <c r="P257" s="43"/>
      <c r="Q257" s="71" t="e">
        <f>VLOOKUP(N257,'error categories'!$A$2:$D$54,4,FALSE)</f>
        <v>#N/A</v>
      </c>
      <c r="R257" s="72" t="e">
        <f>VLOOKUP(N257,'error categories'!$A$2:$D$54,3,FALSE)</f>
        <v>#N/A</v>
      </c>
      <c r="S257" s="374"/>
      <c r="T257" s="377"/>
      <c r="U257" s="378">
        <f t="shared" si="27"/>
        <v>0</v>
      </c>
      <c r="V257" s="390"/>
      <c r="W257" s="391"/>
      <c r="X257" s="380"/>
      <c r="Y257" s="380"/>
      <c r="Z257" s="390"/>
      <c r="AA257" s="392"/>
      <c r="AB257" s="393"/>
      <c r="AC257" s="394"/>
      <c r="AD257" s="382">
        <f t="shared" si="34"/>
        <v>0</v>
      </c>
      <c r="AE257" s="383">
        <f t="shared" si="35"/>
        <v>0</v>
      </c>
      <c r="AF257" s="379"/>
      <c r="AG257" s="381"/>
      <c r="AH257" s="379"/>
      <c r="AI257" s="381"/>
      <c r="AJ257" s="384" t="str">
        <f t="shared" si="28"/>
        <v/>
      </c>
      <c r="AK257" s="385" t="str">
        <f t="shared" si="29"/>
        <v/>
      </c>
      <c r="AL257" s="388" t="str">
        <f t="shared" si="30"/>
        <v/>
      </c>
      <c r="AM257" s="389" t="str">
        <f t="shared" si="31"/>
        <v/>
      </c>
      <c r="AN257" s="388" t="str">
        <f t="shared" si="32"/>
        <v/>
      </c>
      <c r="AO257" s="389" t="str">
        <f t="shared" si="33"/>
        <v/>
      </c>
      <c r="AP257" s="424"/>
      <c r="AQ257" s="424"/>
      <c r="AR257" s="431" t="e">
        <f>VLOOKUP($B257,'acc names'!$C$2:$D$12102,2,FALSE)</f>
        <v>#N/A</v>
      </c>
      <c r="AS257" s="431" t="e">
        <f>VLOOKUP($AQ257,software!$A$1:$B$14605,2,FALSE)</f>
        <v>#N/A</v>
      </c>
      <c r="AT257" s="424"/>
      <c r="AV257" s="424"/>
    </row>
    <row r="258" spans="1:48" s="44" customFormat="1" ht="12.75" x14ac:dyDescent="0.2">
      <c r="A258" s="101"/>
      <c r="B258" s="42"/>
      <c r="C258" s="142"/>
      <c r="D258" s="143"/>
      <c r="E258" s="107"/>
      <c r="F258" s="46"/>
      <c r="G258" s="46"/>
      <c r="H258" s="46"/>
      <c r="I258" s="46"/>
      <c r="J258" s="46"/>
      <c r="K258" s="46"/>
      <c r="L258" s="139"/>
      <c r="M258" s="41"/>
      <c r="N258" s="45"/>
      <c r="O258" s="47"/>
      <c r="P258" s="43"/>
      <c r="Q258" s="71" t="e">
        <f>VLOOKUP(N258,'error categories'!$A$2:$D$54,4,FALSE)</f>
        <v>#N/A</v>
      </c>
      <c r="R258" s="72" t="e">
        <f>VLOOKUP(N258,'error categories'!$A$2:$D$54,3,FALSE)</f>
        <v>#N/A</v>
      </c>
      <c r="S258" s="374"/>
      <c r="T258" s="377"/>
      <c r="U258" s="378">
        <f t="shared" si="27"/>
        <v>0</v>
      </c>
      <c r="V258" s="390"/>
      <c r="W258" s="391"/>
      <c r="X258" s="380"/>
      <c r="Y258" s="380"/>
      <c r="Z258" s="390"/>
      <c r="AA258" s="392"/>
      <c r="AB258" s="393"/>
      <c r="AC258" s="394"/>
      <c r="AD258" s="382">
        <f t="shared" si="34"/>
        <v>0</v>
      </c>
      <c r="AE258" s="383">
        <f t="shared" si="35"/>
        <v>0</v>
      </c>
      <c r="AF258" s="379"/>
      <c r="AG258" s="381"/>
      <c r="AH258" s="379"/>
      <c r="AI258" s="381"/>
      <c r="AJ258" s="384" t="str">
        <f t="shared" si="28"/>
        <v/>
      </c>
      <c r="AK258" s="385" t="str">
        <f t="shared" si="29"/>
        <v/>
      </c>
      <c r="AL258" s="388" t="str">
        <f t="shared" si="30"/>
        <v/>
      </c>
      <c r="AM258" s="389" t="str">
        <f t="shared" si="31"/>
        <v/>
      </c>
      <c r="AN258" s="388" t="str">
        <f t="shared" si="32"/>
        <v/>
      </c>
      <c r="AO258" s="389" t="str">
        <f t="shared" si="33"/>
        <v/>
      </c>
      <c r="AP258" s="424"/>
      <c r="AQ258" s="424"/>
      <c r="AR258" s="431" t="e">
        <f>VLOOKUP($B258,'acc names'!$C$2:$D$12102,2,FALSE)</f>
        <v>#N/A</v>
      </c>
      <c r="AS258" s="431" t="e">
        <f>VLOOKUP($AQ258,software!$A$1:$B$14605,2,FALSE)</f>
        <v>#N/A</v>
      </c>
      <c r="AT258" s="424"/>
      <c r="AV258" s="424"/>
    </row>
    <row r="259" spans="1:48" s="44" customFormat="1" ht="12.75" x14ac:dyDescent="0.2">
      <c r="A259" s="101"/>
      <c r="B259" s="42"/>
      <c r="C259" s="142"/>
      <c r="D259" s="143"/>
      <c r="E259" s="107"/>
      <c r="F259" s="46"/>
      <c r="G259" s="46"/>
      <c r="H259" s="46"/>
      <c r="I259" s="46"/>
      <c r="J259" s="46"/>
      <c r="K259" s="46"/>
      <c r="L259" s="139"/>
      <c r="M259" s="41"/>
      <c r="N259" s="45"/>
      <c r="O259" s="47"/>
      <c r="P259" s="43"/>
      <c r="Q259" s="71" t="e">
        <f>VLOOKUP(N259,'error categories'!$A$2:$D$54,4,FALSE)</f>
        <v>#N/A</v>
      </c>
      <c r="R259" s="72" t="e">
        <f>VLOOKUP(N259,'error categories'!$A$2:$D$54,3,FALSE)</f>
        <v>#N/A</v>
      </c>
      <c r="S259" s="374"/>
      <c r="T259" s="377"/>
      <c r="U259" s="378">
        <f t="shared" si="27"/>
        <v>0</v>
      </c>
      <c r="V259" s="390"/>
      <c r="W259" s="391"/>
      <c r="X259" s="380"/>
      <c r="Y259" s="380"/>
      <c r="Z259" s="390"/>
      <c r="AA259" s="392"/>
      <c r="AB259" s="393"/>
      <c r="AC259" s="394"/>
      <c r="AD259" s="382">
        <f t="shared" si="34"/>
        <v>0</v>
      </c>
      <c r="AE259" s="383">
        <f t="shared" si="35"/>
        <v>0</v>
      </c>
      <c r="AF259" s="379"/>
      <c r="AG259" s="381"/>
      <c r="AH259" s="379"/>
      <c r="AI259" s="381"/>
      <c r="AJ259" s="384" t="str">
        <f t="shared" si="28"/>
        <v/>
      </c>
      <c r="AK259" s="385" t="str">
        <f t="shared" si="29"/>
        <v/>
      </c>
      <c r="AL259" s="388" t="str">
        <f t="shared" si="30"/>
        <v/>
      </c>
      <c r="AM259" s="389" t="str">
        <f t="shared" si="31"/>
        <v/>
      </c>
      <c r="AN259" s="388" t="str">
        <f t="shared" si="32"/>
        <v/>
      </c>
      <c r="AO259" s="389" t="str">
        <f t="shared" si="33"/>
        <v/>
      </c>
      <c r="AP259" s="424"/>
      <c r="AQ259" s="424"/>
      <c r="AR259" s="431" t="e">
        <f>VLOOKUP($B259,'acc names'!$C$2:$D$12102,2,FALSE)</f>
        <v>#N/A</v>
      </c>
      <c r="AS259" s="431" t="e">
        <f>VLOOKUP($AQ259,software!$A$1:$B$14605,2,FALSE)</f>
        <v>#N/A</v>
      </c>
      <c r="AT259" s="424"/>
      <c r="AV259" s="424"/>
    </row>
    <row r="260" spans="1:48" s="44" customFormat="1" ht="12.75" x14ac:dyDescent="0.2">
      <c r="A260" s="101"/>
      <c r="B260" s="42"/>
      <c r="C260" s="142"/>
      <c r="D260" s="143"/>
      <c r="E260" s="107"/>
      <c r="F260" s="46"/>
      <c r="G260" s="46"/>
      <c r="H260" s="46"/>
      <c r="I260" s="46"/>
      <c r="J260" s="46"/>
      <c r="K260" s="46"/>
      <c r="L260" s="139"/>
      <c r="M260" s="41"/>
      <c r="N260" s="45"/>
      <c r="O260" s="47"/>
      <c r="P260" s="43"/>
      <c r="Q260" s="71" t="e">
        <f>VLOOKUP(N260,'error categories'!$A$2:$D$54,4,FALSE)</f>
        <v>#N/A</v>
      </c>
      <c r="R260" s="72" t="e">
        <f>VLOOKUP(N260,'error categories'!$A$2:$D$54,3,FALSE)</f>
        <v>#N/A</v>
      </c>
      <c r="S260" s="374"/>
      <c r="T260" s="377"/>
      <c r="U260" s="378">
        <f t="shared" ref="U260:U323" si="36">S260-T260</f>
        <v>0</v>
      </c>
      <c r="V260" s="390"/>
      <c r="W260" s="391"/>
      <c r="X260" s="380"/>
      <c r="Y260" s="380"/>
      <c r="Z260" s="390"/>
      <c r="AA260" s="392"/>
      <c r="AB260" s="393"/>
      <c r="AC260" s="394"/>
      <c r="AD260" s="382">
        <f t="shared" si="34"/>
        <v>0</v>
      </c>
      <c r="AE260" s="383">
        <f t="shared" si="35"/>
        <v>0</v>
      </c>
      <c r="AF260" s="379"/>
      <c r="AG260" s="381"/>
      <c r="AH260" s="379"/>
      <c r="AI260" s="381"/>
      <c r="AJ260" s="384" t="str">
        <f t="shared" ref="AJ260:AJ323" si="37">IF(E260="","",IF(AND(U260=1,(Y260+AA260+AD260+AE260+AG260+AI260)=0),"VU",Y260+AA260+AD260+AE260+AG260+AI260))</f>
        <v/>
      </c>
      <c r="AK260" s="385" t="str">
        <f t="shared" si="29"/>
        <v/>
      </c>
      <c r="AL260" s="388" t="str">
        <f t="shared" si="30"/>
        <v/>
      </c>
      <c r="AM260" s="389" t="str">
        <f t="shared" si="31"/>
        <v/>
      </c>
      <c r="AN260" s="388" t="str">
        <f t="shared" si="32"/>
        <v/>
      </c>
      <c r="AO260" s="389" t="str">
        <f t="shared" si="33"/>
        <v/>
      </c>
      <c r="AP260" s="424"/>
      <c r="AQ260" s="424"/>
      <c r="AR260" s="431" t="e">
        <f>VLOOKUP($B260,'acc names'!$C$2:$D$12102,2,FALSE)</f>
        <v>#N/A</v>
      </c>
      <c r="AS260" s="431" t="e">
        <f>VLOOKUP($AQ260,software!$A$1:$B$14605,2,FALSE)</f>
        <v>#N/A</v>
      </c>
      <c r="AT260" s="424"/>
      <c r="AV260" s="424"/>
    </row>
    <row r="261" spans="1:48" s="44" customFormat="1" ht="12.75" x14ac:dyDescent="0.2">
      <c r="A261" s="101"/>
      <c r="B261" s="42"/>
      <c r="C261" s="142"/>
      <c r="D261" s="143"/>
      <c r="E261" s="107"/>
      <c r="F261" s="46"/>
      <c r="G261" s="46"/>
      <c r="H261" s="46"/>
      <c r="I261" s="46"/>
      <c r="J261" s="46"/>
      <c r="K261" s="46"/>
      <c r="L261" s="139"/>
      <c r="M261" s="41"/>
      <c r="N261" s="45"/>
      <c r="O261" s="47"/>
      <c r="P261" s="43"/>
      <c r="Q261" s="71" t="e">
        <f>VLOOKUP(N261,'error categories'!$A$2:$D$54,4,FALSE)</f>
        <v>#N/A</v>
      </c>
      <c r="R261" s="72" t="e">
        <f>VLOOKUP(N261,'error categories'!$A$2:$D$54,3,FALSE)</f>
        <v>#N/A</v>
      </c>
      <c r="S261" s="374"/>
      <c r="T261" s="377"/>
      <c r="U261" s="378">
        <f t="shared" si="36"/>
        <v>0</v>
      </c>
      <c r="V261" s="390"/>
      <c r="W261" s="391"/>
      <c r="X261" s="380"/>
      <c r="Y261" s="380"/>
      <c r="Z261" s="390"/>
      <c r="AA261" s="392"/>
      <c r="AB261" s="393"/>
      <c r="AC261" s="394"/>
      <c r="AD261" s="382">
        <f t="shared" si="34"/>
        <v>0</v>
      </c>
      <c r="AE261" s="383">
        <f t="shared" si="35"/>
        <v>0</v>
      </c>
      <c r="AF261" s="379"/>
      <c r="AG261" s="381"/>
      <c r="AH261" s="379"/>
      <c r="AI261" s="381"/>
      <c r="AJ261" s="384" t="str">
        <f t="shared" si="37"/>
        <v/>
      </c>
      <c r="AK261" s="385" t="str">
        <f t="shared" ref="AK261:AK324" si="38">IF(OR(AJ261="",AJ261="VU"),"",ABS(AJ261))</f>
        <v/>
      </c>
      <c r="AL261" s="388" t="str">
        <f t="shared" ref="AL261:AL324" si="39">IF(OR(AJ261="VU",AJ261="",AJ261=0,AJ261&lt;0),"",AJ261)</f>
        <v/>
      </c>
      <c r="AM261" s="389" t="str">
        <f t="shared" ref="AM261:AM324" si="40">IF(OR(AJ261="VU",AJ261="",AJ261=0,AJ261&gt;0),"",AJ261)</f>
        <v/>
      </c>
      <c r="AN261" s="388" t="str">
        <f t="shared" ref="AN261:AN324" si="41">IF(AL261="","",1)</f>
        <v/>
      </c>
      <c r="AO261" s="389" t="str">
        <f t="shared" ref="AO261:AO324" si="42">IF(AM261="","",1)</f>
        <v/>
      </c>
      <c r="AP261" s="424"/>
      <c r="AQ261" s="424"/>
      <c r="AR261" s="431" t="e">
        <f>VLOOKUP($B261,'acc names'!$C$2:$D$12102,2,FALSE)</f>
        <v>#N/A</v>
      </c>
      <c r="AS261" s="431" t="e">
        <f>VLOOKUP($AQ261,software!$A$1:$B$14605,2,FALSE)</f>
        <v>#N/A</v>
      </c>
      <c r="AT261" s="424"/>
      <c r="AV261" s="424"/>
    </row>
    <row r="262" spans="1:48" s="44" customFormat="1" ht="12.75" x14ac:dyDescent="0.2">
      <c r="A262" s="101"/>
      <c r="B262" s="42"/>
      <c r="C262" s="142"/>
      <c r="D262" s="143"/>
      <c r="E262" s="107"/>
      <c r="F262" s="46"/>
      <c r="G262" s="46"/>
      <c r="H262" s="46"/>
      <c r="I262" s="46"/>
      <c r="J262" s="46"/>
      <c r="K262" s="46"/>
      <c r="L262" s="139"/>
      <c r="M262" s="41"/>
      <c r="N262" s="45"/>
      <c r="O262" s="47"/>
      <c r="P262" s="43"/>
      <c r="Q262" s="71" t="e">
        <f>VLOOKUP(N262,'error categories'!$A$2:$D$54,4,FALSE)</f>
        <v>#N/A</v>
      </c>
      <c r="R262" s="72" t="e">
        <f>VLOOKUP(N262,'error categories'!$A$2:$D$54,3,FALSE)</f>
        <v>#N/A</v>
      </c>
      <c r="S262" s="374"/>
      <c r="T262" s="377"/>
      <c r="U262" s="378">
        <f t="shared" si="36"/>
        <v>0</v>
      </c>
      <c r="V262" s="379"/>
      <c r="W262" s="380"/>
      <c r="X262" s="380"/>
      <c r="Y262" s="380"/>
      <c r="Z262" s="379"/>
      <c r="AA262" s="381"/>
      <c r="AB262" s="379"/>
      <c r="AC262" s="380"/>
      <c r="AD262" s="382">
        <f t="shared" ref="AD262:AD325" si="43">AB262*-900</f>
        <v>0</v>
      </c>
      <c r="AE262" s="383">
        <f t="shared" ref="AE262:AE325" si="44">AC262*-880</f>
        <v>0</v>
      </c>
      <c r="AF262" s="379"/>
      <c r="AG262" s="381"/>
      <c r="AH262" s="379"/>
      <c r="AI262" s="381"/>
      <c r="AJ262" s="384" t="str">
        <f t="shared" si="37"/>
        <v/>
      </c>
      <c r="AK262" s="385" t="str">
        <f t="shared" si="38"/>
        <v/>
      </c>
      <c r="AL262" s="388" t="str">
        <f t="shared" si="39"/>
        <v/>
      </c>
      <c r="AM262" s="389" t="str">
        <f t="shared" si="40"/>
        <v/>
      </c>
      <c r="AN262" s="388" t="str">
        <f t="shared" si="41"/>
        <v/>
      </c>
      <c r="AO262" s="389" t="str">
        <f t="shared" si="42"/>
        <v/>
      </c>
      <c r="AP262" s="424"/>
      <c r="AQ262" s="424"/>
      <c r="AR262" s="431" t="e">
        <f>VLOOKUP($B262,'acc names'!$C$2:$D$12102,2,FALSE)</f>
        <v>#N/A</v>
      </c>
      <c r="AS262" s="431" t="e">
        <f>VLOOKUP($AQ262,software!$A$1:$B$14605,2,FALSE)</f>
        <v>#N/A</v>
      </c>
      <c r="AT262" s="424"/>
      <c r="AV262" s="424"/>
    </row>
    <row r="263" spans="1:48" s="44" customFormat="1" ht="12.75" x14ac:dyDescent="0.2">
      <c r="A263" s="101"/>
      <c r="B263" s="42"/>
      <c r="C263" s="142"/>
      <c r="D263" s="143"/>
      <c r="E263" s="107"/>
      <c r="F263" s="46"/>
      <c r="G263" s="46"/>
      <c r="H263" s="46"/>
      <c r="I263" s="46"/>
      <c r="J263" s="46"/>
      <c r="K263" s="46"/>
      <c r="L263" s="139"/>
      <c r="M263" s="41"/>
      <c r="N263" s="45"/>
      <c r="O263" s="47"/>
      <c r="P263" s="43"/>
      <c r="Q263" s="71" t="e">
        <f>VLOOKUP(N263,'error categories'!$A$2:$D$54,4,FALSE)</f>
        <v>#N/A</v>
      </c>
      <c r="R263" s="72" t="e">
        <f>VLOOKUP(N263,'error categories'!$A$2:$D$54,3,FALSE)</f>
        <v>#N/A</v>
      </c>
      <c r="S263" s="374"/>
      <c r="T263" s="377"/>
      <c r="U263" s="378">
        <f t="shared" si="36"/>
        <v>0</v>
      </c>
      <c r="V263" s="390"/>
      <c r="W263" s="391"/>
      <c r="X263" s="380"/>
      <c r="Y263" s="380"/>
      <c r="Z263" s="390"/>
      <c r="AA263" s="392"/>
      <c r="AB263" s="393"/>
      <c r="AC263" s="394"/>
      <c r="AD263" s="382">
        <f t="shared" si="43"/>
        <v>0</v>
      </c>
      <c r="AE263" s="383">
        <f t="shared" si="44"/>
        <v>0</v>
      </c>
      <c r="AF263" s="379"/>
      <c r="AG263" s="381"/>
      <c r="AH263" s="379"/>
      <c r="AI263" s="381"/>
      <c r="AJ263" s="384" t="str">
        <f t="shared" si="37"/>
        <v/>
      </c>
      <c r="AK263" s="385" t="str">
        <f t="shared" si="38"/>
        <v/>
      </c>
      <c r="AL263" s="388" t="str">
        <f t="shared" si="39"/>
        <v/>
      </c>
      <c r="AM263" s="389" t="str">
        <f t="shared" si="40"/>
        <v/>
      </c>
      <c r="AN263" s="388" t="str">
        <f t="shared" si="41"/>
        <v/>
      </c>
      <c r="AO263" s="389" t="str">
        <f t="shared" si="42"/>
        <v/>
      </c>
      <c r="AP263" s="424"/>
      <c r="AQ263" s="424"/>
      <c r="AR263" s="431" t="e">
        <f>VLOOKUP($B263,'acc names'!$C$2:$D$12102,2,FALSE)</f>
        <v>#N/A</v>
      </c>
      <c r="AS263" s="431" t="e">
        <f>VLOOKUP($AQ263,software!$A$1:$B$14605,2,FALSE)</f>
        <v>#N/A</v>
      </c>
      <c r="AT263" s="424"/>
      <c r="AV263" s="424"/>
    </row>
    <row r="264" spans="1:48" s="44" customFormat="1" ht="12.75" x14ac:dyDescent="0.2">
      <c r="A264" s="101"/>
      <c r="B264" s="42"/>
      <c r="C264" s="142"/>
      <c r="D264" s="143"/>
      <c r="E264" s="107"/>
      <c r="F264" s="46"/>
      <c r="G264" s="46"/>
      <c r="H264" s="46"/>
      <c r="I264" s="46"/>
      <c r="J264" s="46"/>
      <c r="K264" s="46"/>
      <c r="L264" s="139"/>
      <c r="M264" s="41"/>
      <c r="N264" s="45"/>
      <c r="O264" s="47"/>
      <c r="P264" s="43"/>
      <c r="Q264" s="71" t="e">
        <f>VLOOKUP(N264,'error categories'!$A$2:$D$54,4,FALSE)</f>
        <v>#N/A</v>
      </c>
      <c r="R264" s="72" t="e">
        <f>VLOOKUP(N264,'error categories'!$A$2:$D$54,3,FALSE)</f>
        <v>#N/A</v>
      </c>
      <c r="S264" s="374"/>
      <c r="T264" s="377"/>
      <c r="U264" s="378">
        <f t="shared" si="36"/>
        <v>0</v>
      </c>
      <c r="V264" s="390"/>
      <c r="W264" s="391"/>
      <c r="X264" s="380"/>
      <c r="Y264" s="380"/>
      <c r="Z264" s="390"/>
      <c r="AA264" s="392"/>
      <c r="AB264" s="393"/>
      <c r="AC264" s="394"/>
      <c r="AD264" s="382">
        <f t="shared" si="43"/>
        <v>0</v>
      </c>
      <c r="AE264" s="383">
        <f t="shared" si="44"/>
        <v>0</v>
      </c>
      <c r="AF264" s="379"/>
      <c r="AG264" s="381"/>
      <c r="AH264" s="379"/>
      <c r="AI264" s="381"/>
      <c r="AJ264" s="384" t="str">
        <f t="shared" si="37"/>
        <v/>
      </c>
      <c r="AK264" s="385" t="str">
        <f t="shared" si="38"/>
        <v/>
      </c>
      <c r="AL264" s="388" t="str">
        <f t="shared" si="39"/>
        <v/>
      </c>
      <c r="AM264" s="389" t="str">
        <f t="shared" si="40"/>
        <v/>
      </c>
      <c r="AN264" s="388" t="str">
        <f t="shared" si="41"/>
        <v/>
      </c>
      <c r="AO264" s="389" t="str">
        <f t="shared" si="42"/>
        <v/>
      </c>
      <c r="AP264" s="424"/>
      <c r="AQ264" s="424"/>
      <c r="AR264" s="431" t="e">
        <f>VLOOKUP($B264,'acc names'!$C$2:$D$12102,2,FALSE)</f>
        <v>#N/A</v>
      </c>
      <c r="AS264" s="431" t="e">
        <f>VLOOKUP($AQ264,software!$A$1:$B$14605,2,FALSE)</f>
        <v>#N/A</v>
      </c>
      <c r="AT264" s="424"/>
      <c r="AV264" s="424"/>
    </row>
    <row r="265" spans="1:48" s="44" customFormat="1" ht="12.75" x14ac:dyDescent="0.2">
      <c r="A265" s="101"/>
      <c r="B265" s="42"/>
      <c r="C265" s="142"/>
      <c r="D265" s="143"/>
      <c r="E265" s="107"/>
      <c r="F265" s="46"/>
      <c r="G265" s="46"/>
      <c r="H265" s="46"/>
      <c r="I265" s="46"/>
      <c r="J265" s="46"/>
      <c r="K265" s="46"/>
      <c r="L265" s="139"/>
      <c r="M265" s="41"/>
      <c r="N265" s="45"/>
      <c r="O265" s="47"/>
      <c r="P265" s="43"/>
      <c r="Q265" s="71" t="e">
        <f>VLOOKUP(N265,'error categories'!$A$2:$D$54,4,FALSE)</f>
        <v>#N/A</v>
      </c>
      <c r="R265" s="72" t="e">
        <f>VLOOKUP(N265,'error categories'!$A$2:$D$54,3,FALSE)</f>
        <v>#N/A</v>
      </c>
      <c r="S265" s="374"/>
      <c r="T265" s="377"/>
      <c r="U265" s="378">
        <f t="shared" si="36"/>
        <v>0</v>
      </c>
      <c r="V265" s="379"/>
      <c r="W265" s="380"/>
      <c r="X265" s="380"/>
      <c r="Y265" s="380"/>
      <c r="Z265" s="379"/>
      <c r="AA265" s="381"/>
      <c r="AB265" s="379"/>
      <c r="AC265" s="380"/>
      <c r="AD265" s="382">
        <f t="shared" si="43"/>
        <v>0</v>
      </c>
      <c r="AE265" s="383">
        <f t="shared" si="44"/>
        <v>0</v>
      </c>
      <c r="AF265" s="379"/>
      <c r="AG265" s="381"/>
      <c r="AH265" s="379"/>
      <c r="AI265" s="381"/>
      <c r="AJ265" s="384" t="str">
        <f t="shared" si="37"/>
        <v/>
      </c>
      <c r="AK265" s="385" t="str">
        <f t="shared" si="38"/>
        <v/>
      </c>
      <c r="AL265" s="388" t="str">
        <f t="shared" si="39"/>
        <v/>
      </c>
      <c r="AM265" s="389" t="str">
        <f t="shared" si="40"/>
        <v/>
      </c>
      <c r="AN265" s="388" t="str">
        <f t="shared" si="41"/>
        <v/>
      </c>
      <c r="AO265" s="389" t="str">
        <f t="shared" si="42"/>
        <v/>
      </c>
      <c r="AP265" s="424"/>
      <c r="AQ265" s="424"/>
      <c r="AR265" s="431" t="e">
        <f>VLOOKUP($B265,'acc names'!$C$2:$D$12102,2,FALSE)</f>
        <v>#N/A</v>
      </c>
      <c r="AS265" s="431" t="e">
        <f>VLOOKUP($AQ265,software!$A$1:$B$14605,2,FALSE)</f>
        <v>#N/A</v>
      </c>
      <c r="AT265" s="424"/>
      <c r="AV265" s="424"/>
    </row>
    <row r="266" spans="1:48" s="44" customFormat="1" ht="12.75" x14ac:dyDescent="0.2">
      <c r="A266" s="101"/>
      <c r="B266" s="42"/>
      <c r="C266" s="142"/>
      <c r="D266" s="143"/>
      <c r="E266" s="107"/>
      <c r="F266" s="46"/>
      <c r="G266" s="46"/>
      <c r="H266" s="46"/>
      <c r="I266" s="46"/>
      <c r="J266" s="46"/>
      <c r="K266" s="46"/>
      <c r="L266" s="139"/>
      <c r="M266" s="41"/>
      <c r="N266" s="45"/>
      <c r="O266" s="47"/>
      <c r="P266" s="43"/>
      <c r="Q266" s="71" t="e">
        <f>VLOOKUP(N266,'error categories'!$A$2:$D$54,4,FALSE)</f>
        <v>#N/A</v>
      </c>
      <c r="R266" s="72" t="e">
        <f>VLOOKUP(N266,'error categories'!$A$2:$D$54,3,FALSE)</f>
        <v>#N/A</v>
      </c>
      <c r="S266" s="374"/>
      <c r="T266" s="377"/>
      <c r="U266" s="378">
        <f t="shared" si="36"/>
        <v>0</v>
      </c>
      <c r="V266" s="390"/>
      <c r="W266" s="391"/>
      <c r="X266" s="380"/>
      <c r="Y266" s="380"/>
      <c r="Z266" s="390"/>
      <c r="AA266" s="392"/>
      <c r="AB266" s="393"/>
      <c r="AC266" s="394"/>
      <c r="AD266" s="382">
        <f t="shared" si="43"/>
        <v>0</v>
      </c>
      <c r="AE266" s="383">
        <f t="shared" si="44"/>
        <v>0</v>
      </c>
      <c r="AF266" s="379"/>
      <c r="AG266" s="381"/>
      <c r="AH266" s="379"/>
      <c r="AI266" s="381"/>
      <c r="AJ266" s="384" t="str">
        <f t="shared" si="37"/>
        <v/>
      </c>
      <c r="AK266" s="385" t="str">
        <f t="shared" si="38"/>
        <v/>
      </c>
      <c r="AL266" s="388" t="str">
        <f t="shared" si="39"/>
        <v/>
      </c>
      <c r="AM266" s="389" t="str">
        <f t="shared" si="40"/>
        <v/>
      </c>
      <c r="AN266" s="388" t="str">
        <f t="shared" si="41"/>
        <v/>
      </c>
      <c r="AO266" s="389" t="str">
        <f t="shared" si="42"/>
        <v/>
      </c>
      <c r="AP266" s="424"/>
      <c r="AQ266" s="424"/>
      <c r="AR266" s="431" t="e">
        <f>VLOOKUP($B266,'acc names'!$C$2:$D$12102,2,FALSE)</f>
        <v>#N/A</v>
      </c>
      <c r="AS266" s="431" t="e">
        <f>VLOOKUP($AQ266,software!$A$1:$B$14605,2,FALSE)</f>
        <v>#N/A</v>
      </c>
      <c r="AT266" s="424"/>
      <c r="AV266" s="424"/>
    </row>
    <row r="267" spans="1:48" s="44" customFormat="1" ht="12.75" x14ac:dyDescent="0.2">
      <c r="A267" s="101"/>
      <c r="B267" s="42"/>
      <c r="C267" s="142"/>
      <c r="D267" s="143"/>
      <c r="E267" s="107"/>
      <c r="F267" s="46"/>
      <c r="G267" s="46"/>
      <c r="H267" s="46"/>
      <c r="I267" s="46"/>
      <c r="J267" s="46"/>
      <c r="K267" s="46"/>
      <c r="L267" s="139"/>
      <c r="M267" s="41"/>
      <c r="N267" s="45"/>
      <c r="O267" s="47"/>
      <c r="P267" s="43"/>
      <c r="Q267" s="71" t="e">
        <f>VLOOKUP(N267,'error categories'!$A$2:$D$54,4,FALSE)</f>
        <v>#N/A</v>
      </c>
      <c r="R267" s="72" t="e">
        <f>VLOOKUP(N267,'error categories'!$A$2:$D$54,3,FALSE)</f>
        <v>#N/A</v>
      </c>
      <c r="S267" s="374"/>
      <c r="T267" s="377"/>
      <c r="U267" s="378">
        <f t="shared" si="36"/>
        <v>0</v>
      </c>
      <c r="V267" s="379"/>
      <c r="W267" s="380"/>
      <c r="X267" s="380"/>
      <c r="Y267" s="380"/>
      <c r="Z267" s="379"/>
      <c r="AA267" s="381"/>
      <c r="AB267" s="379"/>
      <c r="AC267" s="380"/>
      <c r="AD267" s="382">
        <f t="shared" si="43"/>
        <v>0</v>
      </c>
      <c r="AE267" s="383">
        <f t="shared" si="44"/>
        <v>0</v>
      </c>
      <c r="AF267" s="379"/>
      <c r="AG267" s="381"/>
      <c r="AH267" s="379"/>
      <c r="AI267" s="381"/>
      <c r="AJ267" s="384" t="str">
        <f t="shared" si="37"/>
        <v/>
      </c>
      <c r="AK267" s="385" t="str">
        <f t="shared" si="38"/>
        <v/>
      </c>
      <c r="AL267" s="388" t="str">
        <f t="shared" si="39"/>
        <v/>
      </c>
      <c r="AM267" s="389" t="str">
        <f t="shared" si="40"/>
        <v/>
      </c>
      <c r="AN267" s="388" t="str">
        <f t="shared" si="41"/>
        <v/>
      </c>
      <c r="AO267" s="389" t="str">
        <f t="shared" si="42"/>
        <v/>
      </c>
      <c r="AP267" s="424"/>
      <c r="AQ267" s="424"/>
      <c r="AR267" s="431" t="e">
        <f>VLOOKUP($B267,'acc names'!$C$2:$D$12102,2,FALSE)</f>
        <v>#N/A</v>
      </c>
      <c r="AS267" s="431" t="e">
        <f>VLOOKUP($AQ267,software!$A$1:$B$14605,2,FALSE)</f>
        <v>#N/A</v>
      </c>
      <c r="AT267" s="424"/>
      <c r="AV267" s="424"/>
    </row>
    <row r="268" spans="1:48" s="44" customFormat="1" ht="12.75" x14ac:dyDescent="0.2">
      <c r="A268" s="101"/>
      <c r="B268" s="42"/>
      <c r="C268" s="142"/>
      <c r="D268" s="143"/>
      <c r="E268" s="107"/>
      <c r="F268" s="46"/>
      <c r="G268" s="46"/>
      <c r="H268" s="46"/>
      <c r="I268" s="46"/>
      <c r="J268" s="46"/>
      <c r="K268" s="46"/>
      <c r="L268" s="139"/>
      <c r="M268" s="41"/>
      <c r="N268" s="45"/>
      <c r="O268" s="47"/>
      <c r="P268" s="43"/>
      <c r="Q268" s="71" t="e">
        <f>VLOOKUP(N268,'error categories'!$A$2:$D$54,4,FALSE)</f>
        <v>#N/A</v>
      </c>
      <c r="R268" s="72" t="e">
        <f>VLOOKUP(N268,'error categories'!$A$2:$D$54,3,FALSE)</f>
        <v>#N/A</v>
      </c>
      <c r="S268" s="374"/>
      <c r="T268" s="377"/>
      <c r="U268" s="378">
        <f t="shared" si="36"/>
        <v>0</v>
      </c>
      <c r="V268" s="390"/>
      <c r="W268" s="391"/>
      <c r="X268" s="380"/>
      <c r="Y268" s="380"/>
      <c r="Z268" s="390"/>
      <c r="AA268" s="392"/>
      <c r="AB268" s="393"/>
      <c r="AC268" s="394"/>
      <c r="AD268" s="382">
        <f t="shared" si="43"/>
        <v>0</v>
      </c>
      <c r="AE268" s="383">
        <f t="shared" si="44"/>
        <v>0</v>
      </c>
      <c r="AF268" s="379"/>
      <c r="AG268" s="381"/>
      <c r="AH268" s="379"/>
      <c r="AI268" s="381"/>
      <c r="AJ268" s="384" t="str">
        <f t="shared" si="37"/>
        <v/>
      </c>
      <c r="AK268" s="385" t="str">
        <f t="shared" si="38"/>
        <v/>
      </c>
      <c r="AL268" s="388" t="str">
        <f t="shared" si="39"/>
        <v/>
      </c>
      <c r="AM268" s="389" t="str">
        <f t="shared" si="40"/>
        <v/>
      </c>
      <c r="AN268" s="388" t="str">
        <f t="shared" si="41"/>
        <v/>
      </c>
      <c r="AO268" s="389" t="str">
        <f t="shared" si="42"/>
        <v/>
      </c>
      <c r="AP268" s="424"/>
      <c r="AQ268" s="424"/>
      <c r="AR268" s="431" t="e">
        <f>VLOOKUP($B268,'acc names'!$C$2:$D$12102,2,FALSE)</f>
        <v>#N/A</v>
      </c>
      <c r="AS268" s="431" t="e">
        <f>VLOOKUP($AQ268,software!$A$1:$B$14605,2,FALSE)</f>
        <v>#N/A</v>
      </c>
      <c r="AT268" s="424"/>
      <c r="AV268" s="424"/>
    </row>
    <row r="269" spans="1:48" s="44" customFormat="1" ht="12.75" x14ac:dyDescent="0.2">
      <c r="A269" s="101"/>
      <c r="B269" s="42"/>
      <c r="C269" s="142"/>
      <c r="D269" s="143"/>
      <c r="E269" s="107"/>
      <c r="F269" s="46"/>
      <c r="G269" s="46"/>
      <c r="H269" s="46"/>
      <c r="I269" s="46"/>
      <c r="J269" s="46"/>
      <c r="K269" s="46"/>
      <c r="L269" s="139"/>
      <c r="M269" s="41"/>
      <c r="N269" s="45"/>
      <c r="O269" s="47"/>
      <c r="P269" s="43"/>
      <c r="Q269" s="71" t="e">
        <f>VLOOKUP(N269,'error categories'!$A$2:$D$54,4,FALSE)</f>
        <v>#N/A</v>
      </c>
      <c r="R269" s="72" t="e">
        <f>VLOOKUP(N269,'error categories'!$A$2:$D$54,3,FALSE)</f>
        <v>#N/A</v>
      </c>
      <c r="S269" s="374"/>
      <c r="T269" s="377"/>
      <c r="U269" s="378">
        <f t="shared" si="36"/>
        <v>0</v>
      </c>
      <c r="V269" s="390"/>
      <c r="W269" s="391"/>
      <c r="X269" s="380"/>
      <c r="Y269" s="380"/>
      <c r="Z269" s="390"/>
      <c r="AA269" s="392"/>
      <c r="AB269" s="393"/>
      <c r="AC269" s="394"/>
      <c r="AD269" s="382">
        <f t="shared" si="43"/>
        <v>0</v>
      </c>
      <c r="AE269" s="383">
        <f t="shared" si="44"/>
        <v>0</v>
      </c>
      <c r="AF269" s="379"/>
      <c r="AG269" s="381"/>
      <c r="AH269" s="379"/>
      <c r="AI269" s="381"/>
      <c r="AJ269" s="384" t="str">
        <f t="shared" si="37"/>
        <v/>
      </c>
      <c r="AK269" s="385" t="str">
        <f t="shared" si="38"/>
        <v/>
      </c>
      <c r="AL269" s="388" t="str">
        <f t="shared" si="39"/>
        <v/>
      </c>
      <c r="AM269" s="389" t="str">
        <f t="shared" si="40"/>
        <v/>
      </c>
      <c r="AN269" s="388" t="str">
        <f t="shared" si="41"/>
        <v/>
      </c>
      <c r="AO269" s="389" t="str">
        <f t="shared" si="42"/>
        <v/>
      </c>
      <c r="AP269" s="424"/>
      <c r="AQ269" s="424"/>
      <c r="AR269" s="431" t="e">
        <f>VLOOKUP($B269,'acc names'!$C$2:$D$12102,2,FALSE)</f>
        <v>#N/A</v>
      </c>
      <c r="AS269" s="431" t="e">
        <f>VLOOKUP($AQ269,software!$A$1:$B$14605,2,FALSE)</f>
        <v>#N/A</v>
      </c>
      <c r="AT269" s="424"/>
      <c r="AV269" s="424"/>
    </row>
    <row r="270" spans="1:48" s="44" customFormat="1" ht="12.75" x14ac:dyDescent="0.2">
      <c r="A270" s="101"/>
      <c r="B270" s="42"/>
      <c r="C270" s="142"/>
      <c r="D270" s="143"/>
      <c r="E270" s="107"/>
      <c r="F270" s="46"/>
      <c r="G270" s="46"/>
      <c r="H270" s="46"/>
      <c r="I270" s="46"/>
      <c r="J270" s="46"/>
      <c r="K270" s="46"/>
      <c r="L270" s="139"/>
      <c r="M270" s="41"/>
      <c r="N270" s="45"/>
      <c r="O270" s="47"/>
      <c r="P270" s="43"/>
      <c r="Q270" s="71" t="e">
        <f>VLOOKUP(N270,'error categories'!$A$2:$D$54,4,FALSE)</f>
        <v>#N/A</v>
      </c>
      <c r="R270" s="72" t="e">
        <f>VLOOKUP(N270,'error categories'!$A$2:$D$54,3,FALSE)</f>
        <v>#N/A</v>
      </c>
      <c r="S270" s="374"/>
      <c r="T270" s="377"/>
      <c r="U270" s="378">
        <f t="shared" si="36"/>
        <v>0</v>
      </c>
      <c r="V270" s="390"/>
      <c r="W270" s="391"/>
      <c r="X270" s="380"/>
      <c r="Y270" s="380"/>
      <c r="Z270" s="390"/>
      <c r="AA270" s="392"/>
      <c r="AB270" s="393"/>
      <c r="AC270" s="394"/>
      <c r="AD270" s="382">
        <f t="shared" si="43"/>
        <v>0</v>
      </c>
      <c r="AE270" s="383">
        <f t="shared" si="44"/>
        <v>0</v>
      </c>
      <c r="AF270" s="379"/>
      <c r="AG270" s="381"/>
      <c r="AH270" s="379"/>
      <c r="AI270" s="381"/>
      <c r="AJ270" s="384" t="str">
        <f t="shared" si="37"/>
        <v/>
      </c>
      <c r="AK270" s="385" t="str">
        <f t="shared" si="38"/>
        <v/>
      </c>
      <c r="AL270" s="388" t="str">
        <f t="shared" si="39"/>
        <v/>
      </c>
      <c r="AM270" s="389" t="str">
        <f t="shared" si="40"/>
        <v/>
      </c>
      <c r="AN270" s="388" t="str">
        <f t="shared" si="41"/>
        <v/>
      </c>
      <c r="AO270" s="389" t="str">
        <f t="shared" si="42"/>
        <v/>
      </c>
      <c r="AP270" s="424"/>
      <c r="AQ270" s="424"/>
      <c r="AR270" s="431" t="e">
        <f>VLOOKUP($B270,'acc names'!$C$2:$D$12102,2,FALSE)</f>
        <v>#N/A</v>
      </c>
      <c r="AS270" s="431" t="e">
        <f>VLOOKUP($AQ270,software!$A$1:$B$14605,2,FALSE)</f>
        <v>#N/A</v>
      </c>
      <c r="AT270" s="424"/>
      <c r="AV270" s="424"/>
    </row>
    <row r="271" spans="1:48" s="44" customFormat="1" ht="12.75" x14ac:dyDescent="0.2">
      <c r="A271" s="101"/>
      <c r="B271" s="42"/>
      <c r="C271" s="142"/>
      <c r="D271" s="143"/>
      <c r="E271" s="107"/>
      <c r="F271" s="46"/>
      <c r="G271" s="46"/>
      <c r="H271" s="46"/>
      <c r="I271" s="46"/>
      <c r="J271" s="46"/>
      <c r="K271" s="46"/>
      <c r="L271" s="139"/>
      <c r="M271" s="41"/>
      <c r="N271" s="45"/>
      <c r="O271" s="47"/>
      <c r="P271" s="43"/>
      <c r="Q271" s="71" t="e">
        <f>VLOOKUP(N271,'error categories'!$A$2:$D$54,4,FALSE)</f>
        <v>#N/A</v>
      </c>
      <c r="R271" s="72" t="e">
        <f>VLOOKUP(N271,'error categories'!$A$2:$D$54,3,FALSE)</f>
        <v>#N/A</v>
      </c>
      <c r="S271" s="374"/>
      <c r="T271" s="377"/>
      <c r="U271" s="378">
        <f t="shared" si="36"/>
        <v>0</v>
      </c>
      <c r="V271" s="390"/>
      <c r="W271" s="391"/>
      <c r="X271" s="380"/>
      <c r="Y271" s="380"/>
      <c r="Z271" s="390"/>
      <c r="AA271" s="392"/>
      <c r="AB271" s="393"/>
      <c r="AC271" s="394"/>
      <c r="AD271" s="382">
        <f t="shared" si="43"/>
        <v>0</v>
      </c>
      <c r="AE271" s="383">
        <f t="shared" si="44"/>
        <v>0</v>
      </c>
      <c r="AF271" s="379"/>
      <c r="AG271" s="381"/>
      <c r="AH271" s="379"/>
      <c r="AI271" s="381"/>
      <c r="AJ271" s="384" t="str">
        <f t="shared" si="37"/>
        <v/>
      </c>
      <c r="AK271" s="385" t="str">
        <f t="shared" si="38"/>
        <v/>
      </c>
      <c r="AL271" s="388" t="str">
        <f t="shared" si="39"/>
        <v/>
      </c>
      <c r="AM271" s="389" t="str">
        <f t="shared" si="40"/>
        <v/>
      </c>
      <c r="AN271" s="388" t="str">
        <f t="shared" si="41"/>
        <v/>
      </c>
      <c r="AO271" s="389" t="str">
        <f t="shared" si="42"/>
        <v/>
      </c>
      <c r="AP271" s="424"/>
      <c r="AQ271" s="424"/>
      <c r="AR271" s="431" t="e">
        <f>VLOOKUP($B271,'acc names'!$C$2:$D$12102,2,FALSE)</f>
        <v>#N/A</v>
      </c>
      <c r="AS271" s="431" t="e">
        <f>VLOOKUP($AQ271,software!$A$1:$B$14605,2,FALSE)</f>
        <v>#N/A</v>
      </c>
      <c r="AT271" s="424"/>
      <c r="AV271" s="424"/>
    </row>
    <row r="272" spans="1:48" s="44" customFormat="1" ht="12.75" x14ac:dyDescent="0.2">
      <c r="A272" s="101"/>
      <c r="B272" s="42"/>
      <c r="C272" s="142"/>
      <c r="D272" s="143"/>
      <c r="E272" s="107"/>
      <c r="F272" s="46"/>
      <c r="G272" s="46"/>
      <c r="H272" s="46"/>
      <c r="I272" s="46"/>
      <c r="J272" s="46"/>
      <c r="K272" s="46"/>
      <c r="L272" s="139"/>
      <c r="M272" s="41"/>
      <c r="N272" s="45"/>
      <c r="O272" s="47"/>
      <c r="P272" s="43"/>
      <c r="Q272" s="71" t="e">
        <f>VLOOKUP(N272,'error categories'!$A$2:$D$54,4,FALSE)</f>
        <v>#N/A</v>
      </c>
      <c r="R272" s="72" t="e">
        <f>VLOOKUP(N272,'error categories'!$A$2:$D$54,3,FALSE)</f>
        <v>#N/A</v>
      </c>
      <c r="S272" s="374"/>
      <c r="T272" s="377"/>
      <c r="U272" s="378">
        <f t="shared" si="36"/>
        <v>0</v>
      </c>
      <c r="V272" s="379"/>
      <c r="W272" s="380"/>
      <c r="X272" s="380"/>
      <c r="Y272" s="380"/>
      <c r="Z272" s="379"/>
      <c r="AA272" s="381"/>
      <c r="AB272" s="379"/>
      <c r="AC272" s="380"/>
      <c r="AD272" s="382">
        <f t="shared" si="43"/>
        <v>0</v>
      </c>
      <c r="AE272" s="383">
        <f t="shared" si="44"/>
        <v>0</v>
      </c>
      <c r="AF272" s="379"/>
      <c r="AG272" s="381"/>
      <c r="AH272" s="379"/>
      <c r="AI272" s="381"/>
      <c r="AJ272" s="384" t="str">
        <f t="shared" si="37"/>
        <v/>
      </c>
      <c r="AK272" s="385" t="str">
        <f t="shared" si="38"/>
        <v/>
      </c>
      <c r="AL272" s="388" t="str">
        <f t="shared" si="39"/>
        <v/>
      </c>
      <c r="AM272" s="389" t="str">
        <f t="shared" si="40"/>
        <v/>
      </c>
      <c r="AN272" s="388" t="str">
        <f t="shared" si="41"/>
        <v/>
      </c>
      <c r="AO272" s="389" t="str">
        <f t="shared" si="42"/>
        <v/>
      </c>
      <c r="AP272" s="424"/>
      <c r="AQ272" s="424"/>
      <c r="AR272" s="431" t="e">
        <f>VLOOKUP($B272,'acc names'!$C$2:$D$12102,2,FALSE)</f>
        <v>#N/A</v>
      </c>
      <c r="AS272" s="431" t="e">
        <f>VLOOKUP($AQ272,software!$A$1:$B$14605,2,FALSE)</f>
        <v>#N/A</v>
      </c>
      <c r="AT272" s="424"/>
      <c r="AV272" s="424"/>
    </row>
    <row r="273" spans="1:48" s="44" customFormat="1" ht="12.75" x14ac:dyDescent="0.2">
      <c r="A273" s="101"/>
      <c r="B273" s="42"/>
      <c r="C273" s="142"/>
      <c r="D273" s="143"/>
      <c r="E273" s="107"/>
      <c r="F273" s="46"/>
      <c r="G273" s="46"/>
      <c r="H273" s="46"/>
      <c r="I273" s="46"/>
      <c r="J273" s="46"/>
      <c r="K273" s="46"/>
      <c r="L273" s="139"/>
      <c r="M273" s="41"/>
      <c r="N273" s="45"/>
      <c r="O273" s="47"/>
      <c r="P273" s="43"/>
      <c r="Q273" s="71" t="e">
        <f>VLOOKUP(N273,'error categories'!$A$2:$D$54,4,FALSE)</f>
        <v>#N/A</v>
      </c>
      <c r="R273" s="72" t="e">
        <f>VLOOKUP(N273,'error categories'!$A$2:$D$54,3,FALSE)</f>
        <v>#N/A</v>
      </c>
      <c r="S273" s="374"/>
      <c r="T273" s="377"/>
      <c r="U273" s="378">
        <f t="shared" si="36"/>
        <v>0</v>
      </c>
      <c r="V273" s="390"/>
      <c r="W273" s="391"/>
      <c r="X273" s="380"/>
      <c r="Y273" s="380"/>
      <c r="Z273" s="390"/>
      <c r="AA273" s="392"/>
      <c r="AB273" s="393"/>
      <c r="AC273" s="394"/>
      <c r="AD273" s="382">
        <f t="shared" si="43"/>
        <v>0</v>
      </c>
      <c r="AE273" s="383">
        <f t="shared" si="44"/>
        <v>0</v>
      </c>
      <c r="AF273" s="379"/>
      <c r="AG273" s="381"/>
      <c r="AH273" s="379"/>
      <c r="AI273" s="381"/>
      <c r="AJ273" s="384" t="str">
        <f t="shared" si="37"/>
        <v/>
      </c>
      <c r="AK273" s="385" t="str">
        <f t="shared" si="38"/>
        <v/>
      </c>
      <c r="AL273" s="388" t="str">
        <f t="shared" si="39"/>
        <v/>
      </c>
      <c r="AM273" s="389" t="str">
        <f t="shared" si="40"/>
        <v/>
      </c>
      <c r="AN273" s="388" t="str">
        <f t="shared" si="41"/>
        <v/>
      </c>
      <c r="AO273" s="389" t="str">
        <f t="shared" si="42"/>
        <v/>
      </c>
      <c r="AP273" s="424"/>
      <c r="AQ273" s="424"/>
      <c r="AR273" s="431" t="e">
        <f>VLOOKUP($B273,'acc names'!$C$2:$D$12102,2,FALSE)</f>
        <v>#N/A</v>
      </c>
      <c r="AS273" s="431" t="e">
        <f>VLOOKUP($AQ273,software!$A$1:$B$14605,2,FALSE)</f>
        <v>#N/A</v>
      </c>
      <c r="AT273" s="424"/>
      <c r="AV273" s="424"/>
    </row>
    <row r="274" spans="1:48" s="44" customFormat="1" ht="12.75" x14ac:dyDescent="0.2">
      <c r="A274" s="101"/>
      <c r="B274" s="42"/>
      <c r="C274" s="142"/>
      <c r="D274" s="143"/>
      <c r="E274" s="107"/>
      <c r="F274" s="46"/>
      <c r="G274" s="46"/>
      <c r="H274" s="46"/>
      <c r="I274" s="46"/>
      <c r="J274" s="46"/>
      <c r="K274" s="46"/>
      <c r="L274" s="139"/>
      <c r="M274" s="41"/>
      <c r="N274" s="45"/>
      <c r="O274" s="47"/>
      <c r="P274" s="43"/>
      <c r="Q274" s="71" t="e">
        <f>VLOOKUP(N274,'error categories'!$A$2:$D$54,4,FALSE)</f>
        <v>#N/A</v>
      </c>
      <c r="R274" s="72" t="e">
        <f>VLOOKUP(N274,'error categories'!$A$2:$D$54,3,FALSE)</f>
        <v>#N/A</v>
      </c>
      <c r="S274" s="374"/>
      <c r="T274" s="377"/>
      <c r="U274" s="378">
        <f t="shared" si="36"/>
        <v>0</v>
      </c>
      <c r="V274" s="379"/>
      <c r="W274" s="380"/>
      <c r="X274" s="380"/>
      <c r="Y274" s="380"/>
      <c r="Z274" s="379"/>
      <c r="AA274" s="381"/>
      <c r="AB274" s="379"/>
      <c r="AC274" s="380"/>
      <c r="AD274" s="382">
        <f t="shared" si="43"/>
        <v>0</v>
      </c>
      <c r="AE274" s="383">
        <f t="shared" si="44"/>
        <v>0</v>
      </c>
      <c r="AF274" s="379"/>
      <c r="AG274" s="381"/>
      <c r="AH274" s="379"/>
      <c r="AI274" s="381"/>
      <c r="AJ274" s="384" t="str">
        <f t="shared" si="37"/>
        <v/>
      </c>
      <c r="AK274" s="385" t="str">
        <f t="shared" si="38"/>
        <v/>
      </c>
      <c r="AL274" s="388" t="str">
        <f t="shared" si="39"/>
        <v/>
      </c>
      <c r="AM274" s="389" t="str">
        <f t="shared" si="40"/>
        <v/>
      </c>
      <c r="AN274" s="388" t="str">
        <f t="shared" si="41"/>
        <v/>
      </c>
      <c r="AO274" s="389" t="str">
        <f t="shared" si="42"/>
        <v/>
      </c>
      <c r="AP274" s="424"/>
      <c r="AQ274" s="424"/>
      <c r="AR274" s="431" t="e">
        <f>VLOOKUP($B274,'acc names'!$C$2:$D$12102,2,FALSE)</f>
        <v>#N/A</v>
      </c>
      <c r="AS274" s="431" t="e">
        <f>VLOOKUP($AQ274,software!$A$1:$B$14605,2,FALSE)</f>
        <v>#N/A</v>
      </c>
      <c r="AT274" s="424"/>
      <c r="AV274" s="424"/>
    </row>
    <row r="275" spans="1:48" s="44" customFormat="1" ht="12.75" x14ac:dyDescent="0.2">
      <c r="A275" s="101"/>
      <c r="B275" s="42"/>
      <c r="C275" s="142"/>
      <c r="D275" s="143"/>
      <c r="E275" s="107"/>
      <c r="F275" s="46"/>
      <c r="G275" s="46"/>
      <c r="H275" s="46"/>
      <c r="I275" s="46"/>
      <c r="J275" s="46"/>
      <c r="K275" s="46"/>
      <c r="L275" s="139"/>
      <c r="M275" s="41"/>
      <c r="N275" s="45"/>
      <c r="O275" s="47"/>
      <c r="P275" s="43"/>
      <c r="Q275" s="71" t="e">
        <f>VLOOKUP(N275,'error categories'!$A$2:$D$54,4,FALSE)</f>
        <v>#N/A</v>
      </c>
      <c r="R275" s="72" t="e">
        <f>VLOOKUP(N275,'error categories'!$A$2:$D$54,3,FALSE)</f>
        <v>#N/A</v>
      </c>
      <c r="S275" s="374"/>
      <c r="T275" s="377"/>
      <c r="U275" s="378">
        <f t="shared" si="36"/>
        <v>0</v>
      </c>
      <c r="V275" s="379"/>
      <c r="W275" s="380"/>
      <c r="X275" s="380"/>
      <c r="Y275" s="380"/>
      <c r="Z275" s="379"/>
      <c r="AA275" s="381"/>
      <c r="AB275" s="379"/>
      <c r="AC275" s="380"/>
      <c r="AD275" s="382">
        <f t="shared" si="43"/>
        <v>0</v>
      </c>
      <c r="AE275" s="383">
        <f t="shared" si="44"/>
        <v>0</v>
      </c>
      <c r="AF275" s="379"/>
      <c r="AG275" s="381"/>
      <c r="AH275" s="379"/>
      <c r="AI275" s="381"/>
      <c r="AJ275" s="384" t="str">
        <f t="shared" si="37"/>
        <v/>
      </c>
      <c r="AK275" s="385" t="str">
        <f t="shared" si="38"/>
        <v/>
      </c>
      <c r="AL275" s="388" t="str">
        <f t="shared" si="39"/>
        <v/>
      </c>
      <c r="AM275" s="389" t="str">
        <f t="shared" si="40"/>
        <v/>
      </c>
      <c r="AN275" s="388" t="str">
        <f t="shared" si="41"/>
        <v/>
      </c>
      <c r="AO275" s="389" t="str">
        <f t="shared" si="42"/>
        <v/>
      </c>
      <c r="AP275" s="424"/>
      <c r="AQ275" s="424"/>
      <c r="AR275" s="431" t="e">
        <f>VLOOKUP($B275,'acc names'!$C$2:$D$12102,2,FALSE)</f>
        <v>#N/A</v>
      </c>
      <c r="AS275" s="431" t="e">
        <f>VLOOKUP($AQ275,software!$A$1:$B$14605,2,FALSE)</f>
        <v>#N/A</v>
      </c>
      <c r="AT275" s="424"/>
      <c r="AV275" s="424"/>
    </row>
    <row r="276" spans="1:48" s="44" customFormat="1" ht="12.75" x14ac:dyDescent="0.2">
      <c r="A276" s="101"/>
      <c r="B276" s="42"/>
      <c r="C276" s="142"/>
      <c r="D276" s="143"/>
      <c r="E276" s="107"/>
      <c r="F276" s="46"/>
      <c r="G276" s="46"/>
      <c r="H276" s="46"/>
      <c r="I276" s="46"/>
      <c r="J276" s="46"/>
      <c r="K276" s="46"/>
      <c r="L276" s="139"/>
      <c r="M276" s="41"/>
      <c r="N276" s="45"/>
      <c r="O276" s="47"/>
      <c r="P276" s="43"/>
      <c r="Q276" s="71" t="e">
        <f>VLOOKUP(N276,'error categories'!$A$2:$D$54,4,FALSE)</f>
        <v>#N/A</v>
      </c>
      <c r="R276" s="72" t="e">
        <f>VLOOKUP(N276,'error categories'!$A$2:$D$54,3,FALSE)</f>
        <v>#N/A</v>
      </c>
      <c r="S276" s="374"/>
      <c r="T276" s="377"/>
      <c r="U276" s="378">
        <f t="shared" si="36"/>
        <v>0</v>
      </c>
      <c r="V276" s="390"/>
      <c r="W276" s="391"/>
      <c r="X276" s="380"/>
      <c r="Y276" s="380"/>
      <c r="Z276" s="390"/>
      <c r="AA276" s="392"/>
      <c r="AB276" s="393"/>
      <c r="AC276" s="394"/>
      <c r="AD276" s="382">
        <f t="shared" si="43"/>
        <v>0</v>
      </c>
      <c r="AE276" s="383">
        <f t="shared" si="44"/>
        <v>0</v>
      </c>
      <c r="AF276" s="379"/>
      <c r="AG276" s="381"/>
      <c r="AH276" s="379"/>
      <c r="AI276" s="381"/>
      <c r="AJ276" s="384" t="str">
        <f t="shared" si="37"/>
        <v/>
      </c>
      <c r="AK276" s="385" t="str">
        <f t="shared" si="38"/>
        <v/>
      </c>
      <c r="AL276" s="388" t="str">
        <f t="shared" si="39"/>
        <v/>
      </c>
      <c r="AM276" s="389" t="str">
        <f t="shared" si="40"/>
        <v/>
      </c>
      <c r="AN276" s="388" t="str">
        <f t="shared" si="41"/>
        <v/>
      </c>
      <c r="AO276" s="389" t="str">
        <f t="shared" si="42"/>
        <v/>
      </c>
      <c r="AP276" s="424"/>
      <c r="AQ276" s="424"/>
      <c r="AR276" s="431" t="e">
        <f>VLOOKUP($B276,'acc names'!$C$2:$D$12102,2,FALSE)</f>
        <v>#N/A</v>
      </c>
      <c r="AS276" s="431" t="e">
        <f>VLOOKUP($AQ276,software!$A$1:$B$14605,2,FALSE)</f>
        <v>#N/A</v>
      </c>
      <c r="AT276" s="424"/>
      <c r="AV276" s="424"/>
    </row>
    <row r="277" spans="1:48" s="44" customFormat="1" ht="12.75" x14ac:dyDescent="0.2">
      <c r="A277" s="101"/>
      <c r="B277" s="42"/>
      <c r="C277" s="142"/>
      <c r="D277" s="143"/>
      <c r="E277" s="107"/>
      <c r="F277" s="46"/>
      <c r="G277" s="46"/>
      <c r="H277" s="46"/>
      <c r="I277" s="46"/>
      <c r="J277" s="46"/>
      <c r="K277" s="46"/>
      <c r="L277" s="139"/>
      <c r="M277" s="41"/>
      <c r="N277" s="45"/>
      <c r="O277" s="47"/>
      <c r="P277" s="43"/>
      <c r="Q277" s="71" t="e">
        <f>VLOOKUP(N277,'error categories'!$A$2:$D$54,4,FALSE)</f>
        <v>#N/A</v>
      </c>
      <c r="R277" s="72" t="e">
        <f>VLOOKUP(N277,'error categories'!$A$2:$D$54,3,FALSE)</f>
        <v>#N/A</v>
      </c>
      <c r="S277" s="374"/>
      <c r="T277" s="377"/>
      <c r="U277" s="378">
        <f t="shared" si="36"/>
        <v>0</v>
      </c>
      <c r="V277" s="379"/>
      <c r="W277" s="380"/>
      <c r="X277" s="380"/>
      <c r="Y277" s="380"/>
      <c r="Z277" s="379"/>
      <c r="AA277" s="381"/>
      <c r="AB277" s="379"/>
      <c r="AC277" s="380"/>
      <c r="AD277" s="382">
        <f t="shared" si="43"/>
        <v>0</v>
      </c>
      <c r="AE277" s="383">
        <f t="shared" si="44"/>
        <v>0</v>
      </c>
      <c r="AF277" s="379"/>
      <c r="AG277" s="381"/>
      <c r="AH277" s="379"/>
      <c r="AI277" s="381"/>
      <c r="AJ277" s="384" t="str">
        <f t="shared" si="37"/>
        <v/>
      </c>
      <c r="AK277" s="385" t="str">
        <f t="shared" si="38"/>
        <v/>
      </c>
      <c r="AL277" s="388" t="str">
        <f t="shared" si="39"/>
        <v/>
      </c>
      <c r="AM277" s="389" t="str">
        <f t="shared" si="40"/>
        <v/>
      </c>
      <c r="AN277" s="388" t="str">
        <f t="shared" si="41"/>
        <v/>
      </c>
      <c r="AO277" s="389" t="str">
        <f t="shared" si="42"/>
        <v/>
      </c>
      <c r="AP277" s="424"/>
      <c r="AQ277" s="424"/>
      <c r="AR277" s="431" t="e">
        <f>VLOOKUP($B277,'acc names'!$C$2:$D$12102,2,FALSE)</f>
        <v>#N/A</v>
      </c>
      <c r="AS277" s="431" t="e">
        <f>VLOOKUP($AQ277,software!$A$1:$B$14605,2,FALSE)</f>
        <v>#N/A</v>
      </c>
      <c r="AT277" s="424"/>
      <c r="AV277" s="424"/>
    </row>
    <row r="278" spans="1:48" s="44" customFormat="1" ht="12.75" x14ac:dyDescent="0.2">
      <c r="A278" s="101"/>
      <c r="B278" s="42"/>
      <c r="C278" s="142"/>
      <c r="D278" s="143"/>
      <c r="E278" s="107"/>
      <c r="F278" s="46"/>
      <c r="G278" s="46"/>
      <c r="H278" s="46"/>
      <c r="I278" s="46"/>
      <c r="J278" s="46"/>
      <c r="K278" s="46"/>
      <c r="L278" s="139"/>
      <c r="M278" s="41"/>
      <c r="N278" s="45"/>
      <c r="O278" s="47"/>
      <c r="P278" s="43"/>
      <c r="Q278" s="71" t="e">
        <f>VLOOKUP(N278,'error categories'!$A$2:$D$54,4,FALSE)</f>
        <v>#N/A</v>
      </c>
      <c r="R278" s="72" t="e">
        <f>VLOOKUP(N278,'error categories'!$A$2:$D$54,3,FALSE)</f>
        <v>#N/A</v>
      </c>
      <c r="S278" s="374"/>
      <c r="T278" s="377"/>
      <c r="U278" s="378">
        <f t="shared" si="36"/>
        <v>0</v>
      </c>
      <c r="V278" s="390"/>
      <c r="W278" s="391"/>
      <c r="X278" s="380"/>
      <c r="Y278" s="380"/>
      <c r="Z278" s="390"/>
      <c r="AA278" s="392"/>
      <c r="AB278" s="393"/>
      <c r="AC278" s="394"/>
      <c r="AD278" s="382">
        <f t="shared" si="43"/>
        <v>0</v>
      </c>
      <c r="AE278" s="383">
        <f t="shared" si="44"/>
        <v>0</v>
      </c>
      <c r="AF278" s="379"/>
      <c r="AG278" s="381"/>
      <c r="AH278" s="379"/>
      <c r="AI278" s="381"/>
      <c r="AJ278" s="384" t="str">
        <f t="shared" si="37"/>
        <v/>
      </c>
      <c r="AK278" s="385" t="str">
        <f t="shared" si="38"/>
        <v/>
      </c>
      <c r="AL278" s="388" t="str">
        <f t="shared" si="39"/>
        <v/>
      </c>
      <c r="AM278" s="389" t="str">
        <f t="shared" si="40"/>
        <v/>
      </c>
      <c r="AN278" s="388" t="str">
        <f t="shared" si="41"/>
        <v/>
      </c>
      <c r="AO278" s="389" t="str">
        <f t="shared" si="42"/>
        <v/>
      </c>
      <c r="AP278" s="424"/>
      <c r="AQ278" s="424"/>
      <c r="AR278" s="431" t="e">
        <f>VLOOKUP($B278,'acc names'!$C$2:$D$12102,2,FALSE)</f>
        <v>#N/A</v>
      </c>
      <c r="AS278" s="431" t="e">
        <f>VLOOKUP($AQ278,software!$A$1:$B$14605,2,FALSE)</f>
        <v>#N/A</v>
      </c>
      <c r="AT278" s="424"/>
      <c r="AV278" s="424"/>
    </row>
    <row r="279" spans="1:48" s="44" customFormat="1" ht="12.75" x14ac:dyDescent="0.2">
      <c r="A279" s="101"/>
      <c r="B279" s="42"/>
      <c r="C279" s="142"/>
      <c r="D279" s="143"/>
      <c r="E279" s="107"/>
      <c r="F279" s="46"/>
      <c r="G279" s="46"/>
      <c r="H279" s="46"/>
      <c r="I279" s="46"/>
      <c r="J279" s="46"/>
      <c r="K279" s="46"/>
      <c r="L279" s="139"/>
      <c r="M279" s="41"/>
      <c r="N279" s="45"/>
      <c r="O279" s="47"/>
      <c r="P279" s="43"/>
      <c r="Q279" s="71" t="e">
        <f>VLOOKUP(N279,'error categories'!$A$2:$D$54,4,FALSE)</f>
        <v>#N/A</v>
      </c>
      <c r="R279" s="72" t="e">
        <f>VLOOKUP(N279,'error categories'!$A$2:$D$54,3,FALSE)</f>
        <v>#N/A</v>
      </c>
      <c r="S279" s="374"/>
      <c r="T279" s="377"/>
      <c r="U279" s="378">
        <f t="shared" si="36"/>
        <v>0</v>
      </c>
      <c r="V279" s="390"/>
      <c r="W279" s="391"/>
      <c r="X279" s="380"/>
      <c r="Y279" s="380"/>
      <c r="Z279" s="390"/>
      <c r="AA279" s="392"/>
      <c r="AB279" s="393"/>
      <c r="AC279" s="394"/>
      <c r="AD279" s="382">
        <f t="shared" si="43"/>
        <v>0</v>
      </c>
      <c r="AE279" s="383">
        <f t="shared" si="44"/>
        <v>0</v>
      </c>
      <c r="AF279" s="379"/>
      <c r="AG279" s="381"/>
      <c r="AH279" s="379"/>
      <c r="AI279" s="381"/>
      <c r="AJ279" s="384" t="str">
        <f t="shared" si="37"/>
        <v/>
      </c>
      <c r="AK279" s="385" t="str">
        <f t="shared" si="38"/>
        <v/>
      </c>
      <c r="AL279" s="388" t="str">
        <f t="shared" si="39"/>
        <v/>
      </c>
      <c r="AM279" s="389" t="str">
        <f t="shared" si="40"/>
        <v/>
      </c>
      <c r="AN279" s="388" t="str">
        <f t="shared" si="41"/>
        <v/>
      </c>
      <c r="AO279" s="389" t="str">
        <f t="shared" si="42"/>
        <v/>
      </c>
      <c r="AP279" s="424"/>
      <c r="AQ279" s="424"/>
      <c r="AR279" s="431" t="e">
        <f>VLOOKUP($B279,'acc names'!$C$2:$D$12102,2,FALSE)</f>
        <v>#N/A</v>
      </c>
      <c r="AS279" s="431" t="e">
        <f>VLOOKUP($AQ279,software!$A$1:$B$14605,2,FALSE)</f>
        <v>#N/A</v>
      </c>
      <c r="AT279" s="424"/>
      <c r="AV279" s="424"/>
    </row>
    <row r="280" spans="1:48" s="44" customFormat="1" ht="12.75" x14ac:dyDescent="0.2">
      <c r="A280" s="101"/>
      <c r="B280" s="42"/>
      <c r="C280" s="142"/>
      <c r="D280" s="143"/>
      <c r="E280" s="107"/>
      <c r="F280" s="46"/>
      <c r="G280" s="46"/>
      <c r="H280" s="46"/>
      <c r="I280" s="46"/>
      <c r="J280" s="46"/>
      <c r="K280" s="46"/>
      <c r="L280" s="139"/>
      <c r="M280" s="41"/>
      <c r="N280" s="45"/>
      <c r="O280" s="47"/>
      <c r="P280" s="43"/>
      <c r="Q280" s="71" t="e">
        <f>VLOOKUP(N280,'error categories'!$A$2:$D$54,4,FALSE)</f>
        <v>#N/A</v>
      </c>
      <c r="R280" s="72" t="e">
        <f>VLOOKUP(N280,'error categories'!$A$2:$D$54,3,FALSE)</f>
        <v>#N/A</v>
      </c>
      <c r="S280" s="374"/>
      <c r="T280" s="377"/>
      <c r="U280" s="378">
        <f t="shared" si="36"/>
        <v>0</v>
      </c>
      <c r="V280" s="390"/>
      <c r="W280" s="391"/>
      <c r="X280" s="380"/>
      <c r="Y280" s="380"/>
      <c r="Z280" s="390"/>
      <c r="AA280" s="392"/>
      <c r="AB280" s="393"/>
      <c r="AC280" s="394"/>
      <c r="AD280" s="382">
        <f t="shared" si="43"/>
        <v>0</v>
      </c>
      <c r="AE280" s="383">
        <f t="shared" si="44"/>
        <v>0</v>
      </c>
      <c r="AF280" s="379"/>
      <c r="AG280" s="381"/>
      <c r="AH280" s="379"/>
      <c r="AI280" s="381"/>
      <c r="AJ280" s="384" t="str">
        <f t="shared" si="37"/>
        <v/>
      </c>
      <c r="AK280" s="385" t="str">
        <f t="shared" si="38"/>
        <v/>
      </c>
      <c r="AL280" s="388" t="str">
        <f t="shared" si="39"/>
        <v/>
      </c>
      <c r="AM280" s="389" t="str">
        <f t="shared" si="40"/>
        <v/>
      </c>
      <c r="AN280" s="388" t="str">
        <f t="shared" si="41"/>
        <v/>
      </c>
      <c r="AO280" s="389" t="str">
        <f t="shared" si="42"/>
        <v/>
      </c>
      <c r="AP280" s="424"/>
      <c r="AQ280" s="424"/>
      <c r="AR280" s="431" t="e">
        <f>VLOOKUP($B280,'acc names'!$C$2:$D$12102,2,FALSE)</f>
        <v>#N/A</v>
      </c>
      <c r="AS280" s="431" t="e">
        <f>VLOOKUP($AQ280,software!$A$1:$B$14605,2,FALSE)</f>
        <v>#N/A</v>
      </c>
      <c r="AT280" s="424"/>
      <c r="AV280" s="424"/>
    </row>
    <row r="281" spans="1:48" s="44" customFormat="1" ht="12.75" x14ac:dyDescent="0.2">
      <c r="A281" s="101"/>
      <c r="B281" s="42"/>
      <c r="C281" s="142"/>
      <c r="D281" s="143"/>
      <c r="E281" s="107"/>
      <c r="F281" s="46"/>
      <c r="G281" s="46"/>
      <c r="H281" s="46"/>
      <c r="I281" s="46"/>
      <c r="J281" s="46"/>
      <c r="K281" s="46"/>
      <c r="L281" s="139"/>
      <c r="M281" s="41"/>
      <c r="N281" s="45"/>
      <c r="O281" s="47"/>
      <c r="P281" s="43"/>
      <c r="Q281" s="71" t="e">
        <f>VLOOKUP(N281,'error categories'!$A$2:$D$54,4,FALSE)</f>
        <v>#N/A</v>
      </c>
      <c r="R281" s="72" t="e">
        <f>VLOOKUP(N281,'error categories'!$A$2:$D$54,3,FALSE)</f>
        <v>#N/A</v>
      </c>
      <c r="S281" s="374"/>
      <c r="T281" s="377"/>
      <c r="U281" s="378">
        <f t="shared" si="36"/>
        <v>0</v>
      </c>
      <c r="V281" s="379"/>
      <c r="W281" s="380"/>
      <c r="X281" s="380"/>
      <c r="Y281" s="380"/>
      <c r="Z281" s="379"/>
      <c r="AA281" s="381"/>
      <c r="AB281" s="379"/>
      <c r="AC281" s="380"/>
      <c r="AD281" s="382">
        <f t="shared" si="43"/>
        <v>0</v>
      </c>
      <c r="AE281" s="383">
        <f t="shared" si="44"/>
        <v>0</v>
      </c>
      <c r="AF281" s="379"/>
      <c r="AG281" s="381"/>
      <c r="AH281" s="379"/>
      <c r="AI281" s="381"/>
      <c r="AJ281" s="384" t="str">
        <f t="shared" si="37"/>
        <v/>
      </c>
      <c r="AK281" s="385" t="str">
        <f t="shared" si="38"/>
        <v/>
      </c>
      <c r="AL281" s="388" t="str">
        <f t="shared" si="39"/>
        <v/>
      </c>
      <c r="AM281" s="389" t="str">
        <f t="shared" si="40"/>
        <v/>
      </c>
      <c r="AN281" s="388" t="str">
        <f t="shared" si="41"/>
        <v/>
      </c>
      <c r="AO281" s="389" t="str">
        <f t="shared" si="42"/>
        <v/>
      </c>
      <c r="AP281" s="424"/>
      <c r="AQ281" s="424"/>
      <c r="AR281" s="431" t="e">
        <f>VLOOKUP($B281,'acc names'!$C$2:$D$12102,2,FALSE)</f>
        <v>#N/A</v>
      </c>
      <c r="AS281" s="431" t="e">
        <f>VLOOKUP($AQ281,software!$A$1:$B$14605,2,FALSE)</f>
        <v>#N/A</v>
      </c>
      <c r="AT281" s="424"/>
      <c r="AV281" s="424"/>
    </row>
    <row r="282" spans="1:48" s="44" customFormat="1" ht="12.75" x14ac:dyDescent="0.2">
      <c r="A282" s="101"/>
      <c r="B282" s="42"/>
      <c r="C282" s="142"/>
      <c r="D282" s="143"/>
      <c r="E282" s="107"/>
      <c r="F282" s="46"/>
      <c r="G282" s="46"/>
      <c r="H282" s="46"/>
      <c r="I282" s="46"/>
      <c r="J282" s="46"/>
      <c r="K282" s="46"/>
      <c r="L282" s="139"/>
      <c r="M282" s="41"/>
      <c r="N282" s="45"/>
      <c r="O282" s="47"/>
      <c r="P282" s="43"/>
      <c r="Q282" s="71" t="e">
        <f>VLOOKUP(N282,'error categories'!$A$2:$D$54,4,FALSE)</f>
        <v>#N/A</v>
      </c>
      <c r="R282" s="72" t="e">
        <f>VLOOKUP(N282,'error categories'!$A$2:$D$54,3,FALSE)</f>
        <v>#N/A</v>
      </c>
      <c r="S282" s="374"/>
      <c r="T282" s="377"/>
      <c r="U282" s="378">
        <f t="shared" si="36"/>
        <v>0</v>
      </c>
      <c r="V282" s="390"/>
      <c r="W282" s="391"/>
      <c r="X282" s="380"/>
      <c r="Y282" s="380"/>
      <c r="Z282" s="390"/>
      <c r="AA282" s="392"/>
      <c r="AB282" s="393"/>
      <c r="AC282" s="394"/>
      <c r="AD282" s="382">
        <f t="shared" si="43"/>
        <v>0</v>
      </c>
      <c r="AE282" s="383">
        <f t="shared" si="44"/>
        <v>0</v>
      </c>
      <c r="AF282" s="379"/>
      <c r="AG282" s="381"/>
      <c r="AH282" s="379"/>
      <c r="AI282" s="381"/>
      <c r="AJ282" s="384" t="str">
        <f t="shared" si="37"/>
        <v/>
      </c>
      <c r="AK282" s="385" t="str">
        <f t="shared" si="38"/>
        <v/>
      </c>
      <c r="AL282" s="388" t="str">
        <f t="shared" si="39"/>
        <v/>
      </c>
      <c r="AM282" s="389" t="str">
        <f t="shared" si="40"/>
        <v/>
      </c>
      <c r="AN282" s="388" t="str">
        <f t="shared" si="41"/>
        <v/>
      </c>
      <c r="AO282" s="389" t="str">
        <f t="shared" si="42"/>
        <v/>
      </c>
      <c r="AP282" s="424"/>
      <c r="AQ282" s="424"/>
      <c r="AR282" s="431" t="e">
        <f>VLOOKUP($B282,'acc names'!$C$2:$D$12102,2,FALSE)</f>
        <v>#N/A</v>
      </c>
      <c r="AS282" s="431" t="e">
        <f>VLOOKUP($AQ282,software!$A$1:$B$14605,2,FALSE)</f>
        <v>#N/A</v>
      </c>
      <c r="AT282" s="424"/>
      <c r="AV282" s="424"/>
    </row>
    <row r="283" spans="1:48" s="44" customFormat="1" ht="12.75" x14ac:dyDescent="0.2">
      <c r="A283" s="101"/>
      <c r="B283" s="42"/>
      <c r="C283" s="142"/>
      <c r="D283" s="143"/>
      <c r="E283" s="107"/>
      <c r="F283" s="46"/>
      <c r="G283" s="46"/>
      <c r="H283" s="46"/>
      <c r="I283" s="46"/>
      <c r="J283" s="46"/>
      <c r="K283" s="46"/>
      <c r="L283" s="139"/>
      <c r="M283" s="41"/>
      <c r="N283" s="45"/>
      <c r="O283" s="47"/>
      <c r="P283" s="43"/>
      <c r="Q283" s="71" t="e">
        <f>VLOOKUP(N283,'error categories'!$A$2:$D$54,4,FALSE)</f>
        <v>#N/A</v>
      </c>
      <c r="R283" s="72" t="e">
        <f>VLOOKUP(N283,'error categories'!$A$2:$D$54,3,FALSE)</f>
        <v>#N/A</v>
      </c>
      <c r="S283" s="374"/>
      <c r="T283" s="377"/>
      <c r="U283" s="378">
        <f t="shared" si="36"/>
        <v>0</v>
      </c>
      <c r="V283" s="390"/>
      <c r="W283" s="391"/>
      <c r="X283" s="380"/>
      <c r="Y283" s="380"/>
      <c r="Z283" s="390"/>
      <c r="AA283" s="392"/>
      <c r="AB283" s="393"/>
      <c r="AC283" s="394"/>
      <c r="AD283" s="382">
        <f t="shared" si="43"/>
        <v>0</v>
      </c>
      <c r="AE283" s="383">
        <f t="shared" si="44"/>
        <v>0</v>
      </c>
      <c r="AF283" s="379"/>
      <c r="AG283" s="381"/>
      <c r="AH283" s="379"/>
      <c r="AI283" s="381"/>
      <c r="AJ283" s="384" t="str">
        <f t="shared" si="37"/>
        <v/>
      </c>
      <c r="AK283" s="385" t="str">
        <f t="shared" si="38"/>
        <v/>
      </c>
      <c r="AL283" s="388" t="str">
        <f t="shared" si="39"/>
        <v/>
      </c>
      <c r="AM283" s="389" t="str">
        <f t="shared" si="40"/>
        <v/>
      </c>
      <c r="AN283" s="388" t="str">
        <f t="shared" si="41"/>
        <v/>
      </c>
      <c r="AO283" s="389" t="str">
        <f t="shared" si="42"/>
        <v/>
      </c>
      <c r="AP283" s="424"/>
      <c r="AQ283" s="424"/>
      <c r="AR283" s="431" t="e">
        <f>VLOOKUP($B283,'acc names'!$C$2:$D$12102,2,FALSE)</f>
        <v>#N/A</v>
      </c>
      <c r="AS283" s="431" t="e">
        <f>VLOOKUP($AQ283,software!$A$1:$B$14605,2,FALSE)</f>
        <v>#N/A</v>
      </c>
      <c r="AT283" s="424"/>
      <c r="AV283" s="424"/>
    </row>
    <row r="284" spans="1:48" s="44" customFormat="1" ht="12.75" x14ac:dyDescent="0.2">
      <c r="A284" s="101"/>
      <c r="B284" s="42"/>
      <c r="C284" s="142"/>
      <c r="D284" s="143"/>
      <c r="E284" s="107"/>
      <c r="F284" s="46"/>
      <c r="G284" s="46"/>
      <c r="H284" s="46"/>
      <c r="I284" s="46"/>
      <c r="J284" s="46"/>
      <c r="K284" s="46"/>
      <c r="L284" s="139"/>
      <c r="M284" s="41"/>
      <c r="N284" s="45"/>
      <c r="O284" s="47"/>
      <c r="P284" s="43"/>
      <c r="Q284" s="71" t="e">
        <f>VLOOKUP(N284,'error categories'!$A$2:$D$54,4,FALSE)</f>
        <v>#N/A</v>
      </c>
      <c r="R284" s="72" t="e">
        <f>VLOOKUP(N284,'error categories'!$A$2:$D$54,3,FALSE)</f>
        <v>#N/A</v>
      </c>
      <c r="S284" s="374"/>
      <c r="T284" s="377"/>
      <c r="U284" s="378">
        <f t="shared" si="36"/>
        <v>0</v>
      </c>
      <c r="V284" s="390"/>
      <c r="W284" s="391"/>
      <c r="X284" s="380"/>
      <c r="Y284" s="380"/>
      <c r="Z284" s="390"/>
      <c r="AA284" s="392"/>
      <c r="AB284" s="393"/>
      <c r="AC284" s="394"/>
      <c r="AD284" s="382">
        <f t="shared" si="43"/>
        <v>0</v>
      </c>
      <c r="AE284" s="383">
        <f t="shared" si="44"/>
        <v>0</v>
      </c>
      <c r="AF284" s="379"/>
      <c r="AG284" s="381"/>
      <c r="AH284" s="379"/>
      <c r="AI284" s="381"/>
      <c r="AJ284" s="384" t="str">
        <f t="shared" si="37"/>
        <v/>
      </c>
      <c r="AK284" s="385" t="str">
        <f t="shared" si="38"/>
        <v/>
      </c>
      <c r="AL284" s="388" t="str">
        <f t="shared" si="39"/>
        <v/>
      </c>
      <c r="AM284" s="389" t="str">
        <f t="shared" si="40"/>
        <v/>
      </c>
      <c r="AN284" s="388" t="str">
        <f t="shared" si="41"/>
        <v/>
      </c>
      <c r="AO284" s="389" t="str">
        <f t="shared" si="42"/>
        <v/>
      </c>
      <c r="AP284" s="424"/>
      <c r="AQ284" s="424"/>
      <c r="AR284" s="431" t="e">
        <f>VLOOKUP($B284,'acc names'!$C$2:$D$12102,2,FALSE)</f>
        <v>#N/A</v>
      </c>
      <c r="AS284" s="431" t="e">
        <f>VLOOKUP($AQ284,software!$A$1:$B$14605,2,FALSE)</f>
        <v>#N/A</v>
      </c>
      <c r="AT284" s="424"/>
      <c r="AV284" s="424"/>
    </row>
    <row r="285" spans="1:48" s="44" customFormat="1" ht="12.75" x14ac:dyDescent="0.2">
      <c r="A285" s="101"/>
      <c r="B285" s="42"/>
      <c r="C285" s="142"/>
      <c r="D285" s="143"/>
      <c r="E285" s="107"/>
      <c r="F285" s="46"/>
      <c r="G285" s="46"/>
      <c r="H285" s="46"/>
      <c r="I285" s="46"/>
      <c r="J285" s="46"/>
      <c r="K285" s="46"/>
      <c r="L285" s="139"/>
      <c r="M285" s="41"/>
      <c r="N285" s="45"/>
      <c r="O285" s="47"/>
      <c r="P285" s="43"/>
      <c r="Q285" s="71" t="e">
        <f>VLOOKUP(N285,'error categories'!$A$2:$D$54,4,FALSE)</f>
        <v>#N/A</v>
      </c>
      <c r="R285" s="72" t="e">
        <f>VLOOKUP(N285,'error categories'!$A$2:$D$54,3,FALSE)</f>
        <v>#N/A</v>
      </c>
      <c r="S285" s="374"/>
      <c r="T285" s="377"/>
      <c r="U285" s="378">
        <f t="shared" si="36"/>
        <v>0</v>
      </c>
      <c r="V285" s="390"/>
      <c r="W285" s="391"/>
      <c r="X285" s="380"/>
      <c r="Y285" s="380"/>
      <c r="Z285" s="390"/>
      <c r="AA285" s="392"/>
      <c r="AB285" s="393"/>
      <c r="AC285" s="394"/>
      <c r="AD285" s="382">
        <f t="shared" si="43"/>
        <v>0</v>
      </c>
      <c r="AE285" s="383">
        <f t="shared" si="44"/>
        <v>0</v>
      </c>
      <c r="AF285" s="379"/>
      <c r="AG285" s="381"/>
      <c r="AH285" s="379"/>
      <c r="AI285" s="381"/>
      <c r="AJ285" s="384" t="str">
        <f t="shared" si="37"/>
        <v/>
      </c>
      <c r="AK285" s="385" t="str">
        <f t="shared" si="38"/>
        <v/>
      </c>
      <c r="AL285" s="388" t="str">
        <f t="shared" si="39"/>
        <v/>
      </c>
      <c r="AM285" s="389" t="str">
        <f t="shared" si="40"/>
        <v/>
      </c>
      <c r="AN285" s="388" t="str">
        <f t="shared" si="41"/>
        <v/>
      </c>
      <c r="AO285" s="389" t="str">
        <f t="shared" si="42"/>
        <v/>
      </c>
      <c r="AP285" s="424"/>
      <c r="AQ285" s="424"/>
      <c r="AR285" s="431" t="e">
        <f>VLOOKUP($B285,'acc names'!$C$2:$D$12102,2,FALSE)</f>
        <v>#N/A</v>
      </c>
      <c r="AS285" s="431" t="e">
        <f>VLOOKUP($AQ285,software!$A$1:$B$14605,2,FALSE)</f>
        <v>#N/A</v>
      </c>
      <c r="AT285" s="424"/>
      <c r="AV285" s="424"/>
    </row>
    <row r="286" spans="1:48" s="44" customFormat="1" ht="12.75" x14ac:dyDescent="0.2">
      <c r="A286" s="101"/>
      <c r="B286" s="42"/>
      <c r="C286" s="142"/>
      <c r="D286" s="143"/>
      <c r="E286" s="107"/>
      <c r="F286" s="46"/>
      <c r="G286" s="46"/>
      <c r="H286" s="46"/>
      <c r="I286" s="46"/>
      <c r="J286" s="46"/>
      <c r="K286" s="46"/>
      <c r="L286" s="139"/>
      <c r="M286" s="41"/>
      <c r="N286" s="45"/>
      <c r="O286" s="47"/>
      <c r="P286" s="43"/>
      <c r="Q286" s="71" t="e">
        <f>VLOOKUP(N286,'error categories'!$A$2:$D$54,4,FALSE)</f>
        <v>#N/A</v>
      </c>
      <c r="R286" s="72" t="e">
        <f>VLOOKUP(N286,'error categories'!$A$2:$D$54,3,FALSE)</f>
        <v>#N/A</v>
      </c>
      <c r="S286" s="374"/>
      <c r="T286" s="377"/>
      <c r="U286" s="378">
        <f t="shared" si="36"/>
        <v>0</v>
      </c>
      <c r="V286" s="379"/>
      <c r="W286" s="380"/>
      <c r="X286" s="380"/>
      <c r="Y286" s="380"/>
      <c r="Z286" s="379"/>
      <c r="AA286" s="381"/>
      <c r="AB286" s="379"/>
      <c r="AC286" s="380"/>
      <c r="AD286" s="382">
        <f t="shared" si="43"/>
        <v>0</v>
      </c>
      <c r="AE286" s="383">
        <f t="shared" si="44"/>
        <v>0</v>
      </c>
      <c r="AF286" s="379"/>
      <c r="AG286" s="381"/>
      <c r="AH286" s="379"/>
      <c r="AI286" s="381"/>
      <c r="AJ286" s="384" t="str">
        <f t="shared" si="37"/>
        <v/>
      </c>
      <c r="AK286" s="385" t="str">
        <f t="shared" si="38"/>
        <v/>
      </c>
      <c r="AL286" s="388" t="str">
        <f t="shared" si="39"/>
        <v/>
      </c>
      <c r="AM286" s="389" t="str">
        <f t="shared" si="40"/>
        <v/>
      </c>
      <c r="AN286" s="388" t="str">
        <f t="shared" si="41"/>
        <v/>
      </c>
      <c r="AO286" s="389" t="str">
        <f t="shared" si="42"/>
        <v/>
      </c>
      <c r="AP286" s="424"/>
      <c r="AQ286" s="424"/>
      <c r="AR286" s="431" t="e">
        <f>VLOOKUP($B286,'acc names'!$C$2:$D$12102,2,FALSE)</f>
        <v>#N/A</v>
      </c>
      <c r="AS286" s="431" t="e">
        <f>VLOOKUP($AQ286,software!$A$1:$B$14605,2,FALSE)</f>
        <v>#N/A</v>
      </c>
      <c r="AT286" s="424"/>
      <c r="AV286" s="424"/>
    </row>
    <row r="287" spans="1:48" s="44" customFormat="1" ht="12.75" x14ac:dyDescent="0.2">
      <c r="A287" s="101"/>
      <c r="B287" s="42"/>
      <c r="C287" s="142"/>
      <c r="D287" s="143"/>
      <c r="E287" s="107"/>
      <c r="F287" s="46"/>
      <c r="G287" s="46"/>
      <c r="H287" s="46"/>
      <c r="I287" s="46"/>
      <c r="J287" s="46"/>
      <c r="K287" s="46"/>
      <c r="L287" s="139"/>
      <c r="M287" s="41"/>
      <c r="N287" s="45"/>
      <c r="O287" s="47"/>
      <c r="P287" s="43"/>
      <c r="Q287" s="71" t="e">
        <f>VLOOKUP(N287,'error categories'!$A$2:$D$54,4,FALSE)</f>
        <v>#N/A</v>
      </c>
      <c r="R287" s="72" t="e">
        <f>VLOOKUP(N287,'error categories'!$A$2:$D$54,3,FALSE)</f>
        <v>#N/A</v>
      </c>
      <c r="S287" s="374"/>
      <c r="T287" s="377"/>
      <c r="U287" s="378">
        <f t="shared" si="36"/>
        <v>0</v>
      </c>
      <c r="V287" s="379"/>
      <c r="W287" s="380"/>
      <c r="X287" s="380"/>
      <c r="Y287" s="380"/>
      <c r="Z287" s="379"/>
      <c r="AA287" s="381"/>
      <c r="AB287" s="379"/>
      <c r="AC287" s="380"/>
      <c r="AD287" s="382">
        <f t="shared" si="43"/>
        <v>0</v>
      </c>
      <c r="AE287" s="383">
        <f t="shared" si="44"/>
        <v>0</v>
      </c>
      <c r="AF287" s="379"/>
      <c r="AG287" s="381"/>
      <c r="AH287" s="379"/>
      <c r="AI287" s="381"/>
      <c r="AJ287" s="384" t="str">
        <f t="shared" si="37"/>
        <v/>
      </c>
      <c r="AK287" s="385" t="str">
        <f t="shared" si="38"/>
        <v/>
      </c>
      <c r="AL287" s="388" t="str">
        <f t="shared" si="39"/>
        <v/>
      </c>
      <c r="AM287" s="389" t="str">
        <f t="shared" si="40"/>
        <v/>
      </c>
      <c r="AN287" s="388" t="str">
        <f t="shared" si="41"/>
        <v/>
      </c>
      <c r="AO287" s="389" t="str">
        <f t="shared" si="42"/>
        <v/>
      </c>
      <c r="AP287" s="424"/>
      <c r="AQ287" s="424"/>
      <c r="AR287" s="431" t="e">
        <f>VLOOKUP($B287,'acc names'!$C$2:$D$12102,2,FALSE)</f>
        <v>#N/A</v>
      </c>
      <c r="AS287" s="431" t="e">
        <f>VLOOKUP($AQ287,software!$A$1:$B$14605,2,FALSE)</f>
        <v>#N/A</v>
      </c>
      <c r="AT287" s="424"/>
      <c r="AV287" s="424"/>
    </row>
    <row r="288" spans="1:48" s="44" customFormat="1" ht="12.75" x14ac:dyDescent="0.2">
      <c r="A288" s="101"/>
      <c r="B288" s="42"/>
      <c r="C288" s="142"/>
      <c r="D288" s="143"/>
      <c r="E288" s="107"/>
      <c r="F288" s="46"/>
      <c r="G288" s="46"/>
      <c r="H288" s="46"/>
      <c r="I288" s="46"/>
      <c r="J288" s="46"/>
      <c r="K288" s="46"/>
      <c r="L288" s="139"/>
      <c r="M288" s="41"/>
      <c r="N288" s="45"/>
      <c r="O288" s="47"/>
      <c r="P288" s="43"/>
      <c r="Q288" s="71" t="e">
        <f>VLOOKUP(N288,'error categories'!$A$2:$D$54,4,FALSE)</f>
        <v>#N/A</v>
      </c>
      <c r="R288" s="72" t="e">
        <f>VLOOKUP(N288,'error categories'!$A$2:$D$54,3,FALSE)</f>
        <v>#N/A</v>
      </c>
      <c r="S288" s="374"/>
      <c r="T288" s="377"/>
      <c r="U288" s="378">
        <f t="shared" si="36"/>
        <v>0</v>
      </c>
      <c r="V288" s="390"/>
      <c r="W288" s="391"/>
      <c r="X288" s="380"/>
      <c r="Y288" s="380"/>
      <c r="Z288" s="390"/>
      <c r="AA288" s="392"/>
      <c r="AB288" s="393"/>
      <c r="AC288" s="394"/>
      <c r="AD288" s="382">
        <f t="shared" si="43"/>
        <v>0</v>
      </c>
      <c r="AE288" s="383">
        <f t="shared" si="44"/>
        <v>0</v>
      </c>
      <c r="AF288" s="379"/>
      <c r="AG288" s="381"/>
      <c r="AH288" s="379"/>
      <c r="AI288" s="381"/>
      <c r="AJ288" s="384" t="str">
        <f t="shared" si="37"/>
        <v/>
      </c>
      <c r="AK288" s="385" t="str">
        <f t="shared" si="38"/>
        <v/>
      </c>
      <c r="AL288" s="388" t="str">
        <f t="shared" si="39"/>
        <v/>
      </c>
      <c r="AM288" s="389" t="str">
        <f t="shared" si="40"/>
        <v/>
      </c>
      <c r="AN288" s="388" t="str">
        <f t="shared" si="41"/>
        <v/>
      </c>
      <c r="AO288" s="389" t="str">
        <f t="shared" si="42"/>
        <v/>
      </c>
      <c r="AP288" s="424"/>
      <c r="AQ288" s="424"/>
      <c r="AR288" s="431" t="e">
        <f>VLOOKUP($B288,'acc names'!$C$2:$D$12102,2,FALSE)</f>
        <v>#N/A</v>
      </c>
      <c r="AS288" s="431" t="e">
        <f>VLOOKUP($AQ288,software!$A$1:$B$14605,2,FALSE)</f>
        <v>#N/A</v>
      </c>
      <c r="AT288" s="424"/>
      <c r="AV288" s="424"/>
    </row>
    <row r="289" spans="1:48" s="44" customFormat="1" ht="12.75" x14ac:dyDescent="0.2">
      <c r="A289" s="101"/>
      <c r="B289" s="42"/>
      <c r="C289" s="142"/>
      <c r="D289" s="143"/>
      <c r="E289" s="107"/>
      <c r="F289" s="46"/>
      <c r="G289" s="46"/>
      <c r="H289" s="46"/>
      <c r="I289" s="46"/>
      <c r="J289" s="46"/>
      <c r="K289" s="46"/>
      <c r="L289" s="139"/>
      <c r="M289" s="41"/>
      <c r="N289" s="45"/>
      <c r="O289" s="47"/>
      <c r="P289" s="43"/>
      <c r="Q289" s="71" t="e">
        <f>VLOOKUP(N289,'error categories'!$A$2:$D$54,4,FALSE)</f>
        <v>#N/A</v>
      </c>
      <c r="R289" s="72" t="e">
        <f>VLOOKUP(N289,'error categories'!$A$2:$D$54,3,FALSE)</f>
        <v>#N/A</v>
      </c>
      <c r="S289" s="374"/>
      <c r="T289" s="377"/>
      <c r="U289" s="378">
        <f t="shared" si="36"/>
        <v>0</v>
      </c>
      <c r="V289" s="390"/>
      <c r="W289" s="391"/>
      <c r="X289" s="380"/>
      <c r="Y289" s="380"/>
      <c r="Z289" s="390"/>
      <c r="AA289" s="392"/>
      <c r="AB289" s="393"/>
      <c r="AC289" s="394"/>
      <c r="AD289" s="382">
        <f t="shared" si="43"/>
        <v>0</v>
      </c>
      <c r="AE289" s="383">
        <f t="shared" si="44"/>
        <v>0</v>
      </c>
      <c r="AF289" s="379"/>
      <c r="AG289" s="381"/>
      <c r="AH289" s="379"/>
      <c r="AI289" s="381"/>
      <c r="AJ289" s="384" t="str">
        <f t="shared" si="37"/>
        <v/>
      </c>
      <c r="AK289" s="385" t="str">
        <f t="shared" si="38"/>
        <v/>
      </c>
      <c r="AL289" s="388" t="str">
        <f t="shared" si="39"/>
        <v/>
      </c>
      <c r="AM289" s="389" t="str">
        <f t="shared" si="40"/>
        <v/>
      </c>
      <c r="AN289" s="388" t="str">
        <f t="shared" si="41"/>
        <v/>
      </c>
      <c r="AO289" s="389" t="str">
        <f t="shared" si="42"/>
        <v/>
      </c>
      <c r="AP289" s="424"/>
      <c r="AQ289" s="424"/>
      <c r="AR289" s="431" t="e">
        <f>VLOOKUP($B289,'acc names'!$C$2:$D$12102,2,FALSE)</f>
        <v>#N/A</v>
      </c>
      <c r="AS289" s="431" t="e">
        <f>VLOOKUP($AQ289,software!$A$1:$B$14605,2,FALSE)</f>
        <v>#N/A</v>
      </c>
      <c r="AT289" s="424"/>
      <c r="AV289" s="424"/>
    </row>
    <row r="290" spans="1:48" s="44" customFormat="1" ht="12.75" x14ac:dyDescent="0.2">
      <c r="A290" s="101"/>
      <c r="B290" s="42"/>
      <c r="C290" s="142"/>
      <c r="D290" s="143"/>
      <c r="E290" s="107"/>
      <c r="F290" s="46"/>
      <c r="G290" s="46"/>
      <c r="H290" s="46"/>
      <c r="I290" s="46"/>
      <c r="J290" s="46"/>
      <c r="K290" s="46"/>
      <c r="L290" s="139"/>
      <c r="M290" s="41"/>
      <c r="N290" s="45"/>
      <c r="O290" s="47"/>
      <c r="P290" s="43"/>
      <c r="Q290" s="71" t="e">
        <f>VLOOKUP(N290,'error categories'!$A$2:$D$54,4,FALSE)</f>
        <v>#N/A</v>
      </c>
      <c r="R290" s="72" t="e">
        <f>VLOOKUP(N290,'error categories'!$A$2:$D$54,3,FALSE)</f>
        <v>#N/A</v>
      </c>
      <c r="S290" s="374"/>
      <c r="T290" s="377"/>
      <c r="U290" s="378">
        <f t="shared" si="36"/>
        <v>0</v>
      </c>
      <c r="V290" s="390"/>
      <c r="W290" s="391"/>
      <c r="X290" s="380"/>
      <c r="Y290" s="380"/>
      <c r="Z290" s="390"/>
      <c r="AA290" s="392"/>
      <c r="AB290" s="393"/>
      <c r="AC290" s="394"/>
      <c r="AD290" s="382">
        <f t="shared" si="43"/>
        <v>0</v>
      </c>
      <c r="AE290" s="383">
        <f t="shared" si="44"/>
        <v>0</v>
      </c>
      <c r="AF290" s="379"/>
      <c r="AG290" s="381"/>
      <c r="AH290" s="379"/>
      <c r="AI290" s="381"/>
      <c r="AJ290" s="384" t="str">
        <f t="shared" si="37"/>
        <v/>
      </c>
      <c r="AK290" s="385" t="str">
        <f t="shared" si="38"/>
        <v/>
      </c>
      <c r="AL290" s="388" t="str">
        <f t="shared" si="39"/>
        <v/>
      </c>
      <c r="AM290" s="389" t="str">
        <f t="shared" si="40"/>
        <v/>
      </c>
      <c r="AN290" s="388" t="str">
        <f t="shared" si="41"/>
        <v/>
      </c>
      <c r="AO290" s="389" t="str">
        <f t="shared" si="42"/>
        <v/>
      </c>
      <c r="AP290" s="424"/>
      <c r="AQ290" s="424"/>
      <c r="AR290" s="431" t="e">
        <f>VLOOKUP($B290,'acc names'!$C$2:$D$12102,2,FALSE)</f>
        <v>#N/A</v>
      </c>
      <c r="AS290" s="431" t="e">
        <f>VLOOKUP($AQ290,software!$A$1:$B$14605,2,FALSE)</f>
        <v>#N/A</v>
      </c>
      <c r="AT290" s="424"/>
      <c r="AV290" s="424"/>
    </row>
    <row r="291" spans="1:48" s="44" customFormat="1" ht="12.75" x14ac:dyDescent="0.2">
      <c r="A291" s="101"/>
      <c r="B291" s="42"/>
      <c r="C291" s="142"/>
      <c r="D291" s="143"/>
      <c r="E291" s="107"/>
      <c r="F291" s="46"/>
      <c r="G291" s="46"/>
      <c r="H291" s="46"/>
      <c r="I291" s="46"/>
      <c r="J291" s="46"/>
      <c r="K291" s="46"/>
      <c r="L291" s="139"/>
      <c r="M291" s="41"/>
      <c r="N291" s="45"/>
      <c r="O291" s="47"/>
      <c r="P291" s="43"/>
      <c r="Q291" s="71" t="e">
        <f>VLOOKUP(N291,'error categories'!$A$2:$D$54,4,FALSE)</f>
        <v>#N/A</v>
      </c>
      <c r="R291" s="72" t="e">
        <f>VLOOKUP(N291,'error categories'!$A$2:$D$54,3,FALSE)</f>
        <v>#N/A</v>
      </c>
      <c r="S291" s="374"/>
      <c r="T291" s="377"/>
      <c r="U291" s="378">
        <f t="shared" si="36"/>
        <v>0</v>
      </c>
      <c r="V291" s="390"/>
      <c r="W291" s="391"/>
      <c r="X291" s="380"/>
      <c r="Y291" s="380"/>
      <c r="Z291" s="390"/>
      <c r="AA291" s="392"/>
      <c r="AB291" s="393"/>
      <c r="AC291" s="394"/>
      <c r="AD291" s="382">
        <f t="shared" si="43"/>
        <v>0</v>
      </c>
      <c r="AE291" s="383">
        <f t="shared" si="44"/>
        <v>0</v>
      </c>
      <c r="AF291" s="379"/>
      <c r="AG291" s="381"/>
      <c r="AH291" s="379"/>
      <c r="AI291" s="381"/>
      <c r="AJ291" s="384" t="str">
        <f t="shared" si="37"/>
        <v/>
      </c>
      <c r="AK291" s="385" t="str">
        <f t="shared" si="38"/>
        <v/>
      </c>
      <c r="AL291" s="388" t="str">
        <f t="shared" si="39"/>
        <v/>
      </c>
      <c r="AM291" s="389" t="str">
        <f t="shared" si="40"/>
        <v/>
      </c>
      <c r="AN291" s="388" t="str">
        <f t="shared" si="41"/>
        <v/>
      </c>
      <c r="AO291" s="389" t="str">
        <f t="shared" si="42"/>
        <v/>
      </c>
      <c r="AP291" s="424"/>
      <c r="AQ291" s="424"/>
      <c r="AR291" s="431" t="e">
        <f>VLOOKUP($B291,'acc names'!$C$2:$D$12102,2,FALSE)</f>
        <v>#N/A</v>
      </c>
      <c r="AS291" s="431" t="e">
        <f>VLOOKUP($AQ291,software!$A$1:$B$14605,2,FALSE)</f>
        <v>#N/A</v>
      </c>
      <c r="AT291" s="424"/>
      <c r="AV291" s="424"/>
    </row>
    <row r="292" spans="1:48" s="44" customFormat="1" ht="12.75" x14ac:dyDescent="0.2">
      <c r="A292" s="101"/>
      <c r="B292" s="42"/>
      <c r="C292" s="142"/>
      <c r="D292" s="143"/>
      <c r="E292" s="107"/>
      <c r="F292" s="46"/>
      <c r="G292" s="46"/>
      <c r="H292" s="46"/>
      <c r="I292" s="46"/>
      <c r="J292" s="46"/>
      <c r="K292" s="46"/>
      <c r="L292" s="139"/>
      <c r="M292" s="41"/>
      <c r="N292" s="45"/>
      <c r="O292" s="47"/>
      <c r="P292" s="43"/>
      <c r="Q292" s="71" t="e">
        <f>VLOOKUP(N292,'error categories'!$A$2:$D$54,4,FALSE)</f>
        <v>#N/A</v>
      </c>
      <c r="R292" s="72" t="e">
        <f>VLOOKUP(N292,'error categories'!$A$2:$D$54,3,FALSE)</f>
        <v>#N/A</v>
      </c>
      <c r="S292" s="374"/>
      <c r="T292" s="377"/>
      <c r="U292" s="378">
        <f t="shared" si="36"/>
        <v>0</v>
      </c>
      <c r="V292" s="390"/>
      <c r="W292" s="391"/>
      <c r="X292" s="380"/>
      <c r="Y292" s="380"/>
      <c r="Z292" s="390"/>
      <c r="AA292" s="392"/>
      <c r="AB292" s="393"/>
      <c r="AC292" s="394"/>
      <c r="AD292" s="382">
        <f t="shared" si="43"/>
        <v>0</v>
      </c>
      <c r="AE292" s="383">
        <f t="shared" si="44"/>
        <v>0</v>
      </c>
      <c r="AF292" s="379"/>
      <c r="AG292" s="381"/>
      <c r="AH292" s="379"/>
      <c r="AI292" s="381"/>
      <c r="AJ292" s="384" t="str">
        <f t="shared" si="37"/>
        <v/>
      </c>
      <c r="AK292" s="385" t="str">
        <f t="shared" si="38"/>
        <v/>
      </c>
      <c r="AL292" s="388" t="str">
        <f t="shared" si="39"/>
        <v/>
      </c>
      <c r="AM292" s="389" t="str">
        <f t="shared" si="40"/>
        <v/>
      </c>
      <c r="AN292" s="388" t="str">
        <f t="shared" si="41"/>
        <v/>
      </c>
      <c r="AO292" s="389" t="str">
        <f t="shared" si="42"/>
        <v/>
      </c>
      <c r="AP292" s="424"/>
      <c r="AQ292" s="424"/>
      <c r="AR292" s="431" t="e">
        <f>VLOOKUP($B292,'acc names'!$C$2:$D$12102,2,FALSE)</f>
        <v>#N/A</v>
      </c>
      <c r="AS292" s="431" t="e">
        <f>VLOOKUP($AQ292,software!$A$1:$B$14605,2,FALSE)</f>
        <v>#N/A</v>
      </c>
      <c r="AT292" s="424"/>
      <c r="AV292" s="424"/>
    </row>
    <row r="293" spans="1:48" s="44" customFormat="1" ht="12.75" x14ac:dyDescent="0.2">
      <c r="A293" s="101"/>
      <c r="B293" s="42"/>
      <c r="C293" s="142"/>
      <c r="D293" s="143"/>
      <c r="E293" s="107"/>
      <c r="F293" s="46"/>
      <c r="G293" s="46"/>
      <c r="H293" s="46"/>
      <c r="I293" s="46"/>
      <c r="J293" s="46"/>
      <c r="K293" s="46"/>
      <c r="L293" s="139"/>
      <c r="M293" s="41"/>
      <c r="N293" s="45"/>
      <c r="O293" s="47"/>
      <c r="P293" s="43"/>
      <c r="Q293" s="71" t="e">
        <f>VLOOKUP(N293,'error categories'!$A$2:$D$54,4,FALSE)</f>
        <v>#N/A</v>
      </c>
      <c r="R293" s="72" t="e">
        <f>VLOOKUP(N293,'error categories'!$A$2:$D$54,3,FALSE)</f>
        <v>#N/A</v>
      </c>
      <c r="S293" s="374"/>
      <c r="T293" s="377"/>
      <c r="U293" s="378">
        <f t="shared" si="36"/>
        <v>0</v>
      </c>
      <c r="V293" s="390"/>
      <c r="W293" s="391"/>
      <c r="X293" s="380"/>
      <c r="Y293" s="380"/>
      <c r="Z293" s="390"/>
      <c r="AA293" s="392"/>
      <c r="AB293" s="393"/>
      <c r="AC293" s="394"/>
      <c r="AD293" s="382">
        <f t="shared" si="43"/>
        <v>0</v>
      </c>
      <c r="AE293" s="383">
        <f t="shared" si="44"/>
        <v>0</v>
      </c>
      <c r="AF293" s="379"/>
      <c r="AG293" s="381"/>
      <c r="AH293" s="379"/>
      <c r="AI293" s="381"/>
      <c r="AJ293" s="384" t="str">
        <f t="shared" si="37"/>
        <v/>
      </c>
      <c r="AK293" s="385" t="str">
        <f t="shared" si="38"/>
        <v/>
      </c>
      <c r="AL293" s="388" t="str">
        <f t="shared" si="39"/>
        <v/>
      </c>
      <c r="AM293" s="389" t="str">
        <f t="shared" si="40"/>
        <v/>
      </c>
      <c r="AN293" s="388" t="str">
        <f t="shared" si="41"/>
        <v/>
      </c>
      <c r="AO293" s="389" t="str">
        <f t="shared" si="42"/>
        <v/>
      </c>
      <c r="AP293" s="424"/>
      <c r="AQ293" s="424"/>
      <c r="AR293" s="431" t="e">
        <f>VLOOKUP($B293,'acc names'!$C$2:$D$12102,2,FALSE)</f>
        <v>#N/A</v>
      </c>
      <c r="AS293" s="431" t="e">
        <f>VLOOKUP($AQ293,software!$A$1:$B$14605,2,FALSE)</f>
        <v>#N/A</v>
      </c>
      <c r="AT293" s="424"/>
      <c r="AV293" s="424"/>
    </row>
    <row r="294" spans="1:48" s="44" customFormat="1" ht="12.75" x14ac:dyDescent="0.2">
      <c r="A294" s="101"/>
      <c r="B294" s="42"/>
      <c r="C294" s="142"/>
      <c r="D294" s="143"/>
      <c r="E294" s="107"/>
      <c r="F294" s="46"/>
      <c r="G294" s="46"/>
      <c r="H294" s="46"/>
      <c r="I294" s="46"/>
      <c r="J294" s="46"/>
      <c r="K294" s="46"/>
      <c r="L294" s="139"/>
      <c r="M294" s="41"/>
      <c r="N294" s="45"/>
      <c r="O294" s="47"/>
      <c r="P294" s="43"/>
      <c r="Q294" s="71" t="e">
        <f>VLOOKUP(N294,'error categories'!$A$2:$D$54,4,FALSE)</f>
        <v>#N/A</v>
      </c>
      <c r="R294" s="72" t="e">
        <f>VLOOKUP(N294,'error categories'!$A$2:$D$54,3,FALSE)</f>
        <v>#N/A</v>
      </c>
      <c r="S294" s="374"/>
      <c r="T294" s="377"/>
      <c r="U294" s="378">
        <f t="shared" si="36"/>
        <v>0</v>
      </c>
      <c r="V294" s="390"/>
      <c r="W294" s="391"/>
      <c r="X294" s="380"/>
      <c r="Y294" s="380"/>
      <c r="Z294" s="390"/>
      <c r="AA294" s="392"/>
      <c r="AB294" s="393"/>
      <c r="AC294" s="394"/>
      <c r="AD294" s="382">
        <f t="shared" si="43"/>
        <v>0</v>
      </c>
      <c r="AE294" s="383">
        <f t="shared" si="44"/>
        <v>0</v>
      </c>
      <c r="AF294" s="379"/>
      <c r="AG294" s="381"/>
      <c r="AH294" s="379"/>
      <c r="AI294" s="381"/>
      <c r="AJ294" s="384" t="str">
        <f t="shared" si="37"/>
        <v/>
      </c>
      <c r="AK294" s="385" t="str">
        <f t="shared" si="38"/>
        <v/>
      </c>
      <c r="AL294" s="388" t="str">
        <f t="shared" si="39"/>
        <v/>
      </c>
      <c r="AM294" s="389" t="str">
        <f t="shared" si="40"/>
        <v/>
      </c>
      <c r="AN294" s="388" t="str">
        <f t="shared" si="41"/>
        <v/>
      </c>
      <c r="AO294" s="389" t="str">
        <f t="shared" si="42"/>
        <v/>
      </c>
      <c r="AP294" s="424"/>
      <c r="AQ294" s="424"/>
      <c r="AR294" s="431" t="e">
        <f>VLOOKUP($B294,'acc names'!$C$2:$D$12102,2,FALSE)</f>
        <v>#N/A</v>
      </c>
      <c r="AS294" s="431" t="e">
        <f>VLOOKUP($AQ294,software!$A$1:$B$14605,2,FALSE)</f>
        <v>#N/A</v>
      </c>
      <c r="AT294" s="424"/>
      <c r="AV294" s="424"/>
    </row>
    <row r="295" spans="1:48" s="44" customFormat="1" ht="12.75" x14ac:dyDescent="0.2">
      <c r="A295" s="101"/>
      <c r="B295" s="42"/>
      <c r="C295" s="142"/>
      <c r="D295" s="143"/>
      <c r="E295" s="107"/>
      <c r="F295" s="46"/>
      <c r="G295" s="46"/>
      <c r="H295" s="46"/>
      <c r="I295" s="46"/>
      <c r="J295" s="46"/>
      <c r="K295" s="46"/>
      <c r="L295" s="139"/>
      <c r="M295" s="41"/>
      <c r="N295" s="45"/>
      <c r="O295" s="47"/>
      <c r="P295" s="43"/>
      <c r="Q295" s="71" t="e">
        <f>VLOOKUP(N295,'error categories'!$A$2:$D$54,4,FALSE)</f>
        <v>#N/A</v>
      </c>
      <c r="R295" s="72" t="e">
        <f>VLOOKUP(N295,'error categories'!$A$2:$D$54,3,FALSE)</f>
        <v>#N/A</v>
      </c>
      <c r="S295" s="374"/>
      <c r="T295" s="377"/>
      <c r="U295" s="378">
        <f t="shared" si="36"/>
        <v>0</v>
      </c>
      <c r="V295" s="390"/>
      <c r="W295" s="391"/>
      <c r="X295" s="380"/>
      <c r="Y295" s="380"/>
      <c r="Z295" s="390"/>
      <c r="AA295" s="392"/>
      <c r="AB295" s="393"/>
      <c r="AC295" s="394"/>
      <c r="AD295" s="382">
        <f t="shared" si="43"/>
        <v>0</v>
      </c>
      <c r="AE295" s="383">
        <f t="shared" si="44"/>
        <v>0</v>
      </c>
      <c r="AF295" s="379"/>
      <c r="AG295" s="381"/>
      <c r="AH295" s="379"/>
      <c r="AI295" s="381"/>
      <c r="AJ295" s="384" t="str">
        <f t="shared" si="37"/>
        <v/>
      </c>
      <c r="AK295" s="385" t="str">
        <f t="shared" si="38"/>
        <v/>
      </c>
      <c r="AL295" s="388" t="str">
        <f t="shared" si="39"/>
        <v/>
      </c>
      <c r="AM295" s="389" t="str">
        <f t="shared" si="40"/>
        <v/>
      </c>
      <c r="AN295" s="388" t="str">
        <f t="shared" si="41"/>
        <v/>
      </c>
      <c r="AO295" s="389" t="str">
        <f t="shared" si="42"/>
        <v/>
      </c>
      <c r="AP295" s="424"/>
      <c r="AQ295" s="424"/>
      <c r="AR295" s="431" t="e">
        <f>VLOOKUP($B295,'acc names'!$C$2:$D$12102,2,FALSE)</f>
        <v>#N/A</v>
      </c>
      <c r="AS295" s="431" t="e">
        <f>VLOOKUP($AQ295,software!$A$1:$B$14605,2,FALSE)</f>
        <v>#N/A</v>
      </c>
      <c r="AT295" s="424"/>
      <c r="AV295" s="424"/>
    </row>
    <row r="296" spans="1:48" s="44" customFormat="1" ht="12.75" x14ac:dyDescent="0.2">
      <c r="A296" s="101"/>
      <c r="B296" s="42"/>
      <c r="C296" s="142"/>
      <c r="D296" s="143"/>
      <c r="E296" s="107"/>
      <c r="F296" s="46"/>
      <c r="G296" s="46"/>
      <c r="H296" s="46"/>
      <c r="I296" s="46"/>
      <c r="J296" s="46"/>
      <c r="K296" s="46"/>
      <c r="L296" s="139"/>
      <c r="M296" s="41"/>
      <c r="N296" s="45"/>
      <c r="O296" s="47"/>
      <c r="P296" s="43"/>
      <c r="Q296" s="71" t="e">
        <f>VLOOKUP(N296,'error categories'!$A$2:$D$54,4,FALSE)</f>
        <v>#N/A</v>
      </c>
      <c r="R296" s="72" t="e">
        <f>VLOOKUP(N296,'error categories'!$A$2:$D$54,3,FALSE)</f>
        <v>#N/A</v>
      </c>
      <c r="S296" s="374"/>
      <c r="T296" s="377"/>
      <c r="U296" s="378">
        <f t="shared" si="36"/>
        <v>0</v>
      </c>
      <c r="V296" s="390"/>
      <c r="W296" s="391"/>
      <c r="X296" s="380"/>
      <c r="Y296" s="380"/>
      <c r="Z296" s="390"/>
      <c r="AA296" s="392"/>
      <c r="AB296" s="393"/>
      <c r="AC296" s="394"/>
      <c r="AD296" s="382">
        <f t="shared" si="43"/>
        <v>0</v>
      </c>
      <c r="AE296" s="383">
        <f t="shared" si="44"/>
        <v>0</v>
      </c>
      <c r="AF296" s="379"/>
      <c r="AG296" s="381"/>
      <c r="AH296" s="379"/>
      <c r="AI296" s="381"/>
      <c r="AJ296" s="384" t="str">
        <f t="shared" si="37"/>
        <v/>
      </c>
      <c r="AK296" s="385" t="str">
        <f t="shared" si="38"/>
        <v/>
      </c>
      <c r="AL296" s="388" t="str">
        <f t="shared" si="39"/>
        <v/>
      </c>
      <c r="AM296" s="389" t="str">
        <f t="shared" si="40"/>
        <v/>
      </c>
      <c r="AN296" s="388" t="str">
        <f t="shared" si="41"/>
        <v/>
      </c>
      <c r="AO296" s="389" t="str">
        <f t="shared" si="42"/>
        <v/>
      </c>
      <c r="AP296" s="424"/>
      <c r="AQ296" s="424"/>
      <c r="AR296" s="431" t="e">
        <f>VLOOKUP($B296,'acc names'!$C$2:$D$12102,2,FALSE)</f>
        <v>#N/A</v>
      </c>
      <c r="AS296" s="431" t="e">
        <f>VLOOKUP($AQ296,software!$A$1:$B$14605,2,FALSE)</f>
        <v>#N/A</v>
      </c>
      <c r="AT296" s="424"/>
      <c r="AV296" s="424"/>
    </row>
    <row r="297" spans="1:48" s="44" customFormat="1" ht="12.75" x14ac:dyDescent="0.2">
      <c r="A297" s="101"/>
      <c r="B297" s="42"/>
      <c r="C297" s="142"/>
      <c r="D297" s="143"/>
      <c r="E297" s="107"/>
      <c r="F297" s="46"/>
      <c r="G297" s="46"/>
      <c r="H297" s="46"/>
      <c r="I297" s="46"/>
      <c r="J297" s="46"/>
      <c r="K297" s="46"/>
      <c r="L297" s="139"/>
      <c r="M297" s="41"/>
      <c r="N297" s="45"/>
      <c r="O297" s="47"/>
      <c r="P297" s="43"/>
      <c r="Q297" s="71" t="e">
        <f>VLOOKUP(N297,'error categories'!$A$2:$D$54,4,FALSE)</f>
        <v>#N/A</v>
      </c>
      <c r="R297" s="72" t="e">
        <f>VLOOKUP(N297,'error categories'!$A$2:$D$54,3,FALSE)</f>
        <v>#N/A</v>
      </c>
      <c r="S297" s="374"/>
      <c r="T297" s="377"/>
      <c r="U297" s="378">
        <f t="shared" si="36"/>
        <v>0</v>
      </c>
      <c r="V297" s="390"/>
      <c r="W297" s="391"/>
      <c r="X297" s="380"/>
      <c r="Y297" s="380"/>
      <c r="Z297" s="390"/>
      <c r="AA297" s="392"/>
      <c r="AB297" s="393"/>
      <c r="AC297" s="394"/>
      <c r="AD297" s="382">
        <f t="shared" si="43"/>
        <v>0</v>
      </c>
      <c r="AE297" s="383">
        <f t="shared" si="44"/>
        <v>0</v>
      </c>
      <c r="AF297" s="379"/>
      <c r="AG297" s="381"/>
      <c r="AH297" s="379"/>
      <c r="AI297" s="381"/>
      <c r="AJ297" s="384" t="str">
        <f t="shared" si="37"/>
        <v/>
      </c>
      <c r="AK297" s="385" t="str">
        <f t="shared" si="38"/>
        <v/>
      </c>
      <c r="AL297" s="388" t="str">
        <f t="shared" si="39"/>
        <v/>
      </c>
      <c r="AM297" s="389" t="str">
        <f t="shared" si="40"/>
        <v/>
      </c>
      <c r="AN297" s="388" t="str">
        <f t="shared" si="41"/>
        <v/>
      </c>
      <c r="AO297" s="389" t="str">
        <f t="shared" si="42"/>
        <v/>
      </c>
      <c r="AP297" s="424"/>
      <c r="AQ297" s="424"/>
      <c r="AR297" s="431" t="e">
        <f>VLOOKUP($B297,'acc names'!$C$2:$D$12102,2,FALSE)</f>
        <v>#N/A</v>
      </c>
      <c r="AS297" s="431" t="e">
        <f>VLOOKUP($AQ297,software!$A$1:$B$14605,2,FALSE)</f>
        <v>#N/A</v>
      </c>
      <c r="AT297" s="424"/>
      <c r="AV297" s="424"/>
    </row>
    <row r="298" spans="1:48" s="44" customFormat="1" ht="12.75" x14ac:dyDescent="0.2">
      <c r="A298" s="101"/>
      <c r="B298" s="42"/>
      <c r="C298" s="142"/>
      <c r="D298" s="143"/>
      <c r="E298" s="107"/>
      <c r="F298" s="46"/>
      <c r="G298" s="46"/>
      <c r="H298" s="46"/>
      <c r="I298" s="46"/>
      <c r="J298" s="46"/>
      <c r="K298" s="46"/>
      <c r="L298" s="139"/>
      <c r="M298" s="41"/>
      <c r="N298" s="45"/>
      <c r="O298" s="47"/>
      <c r="P298" s="43"/>
      <c r="Q298" s="71" t="e">
        <f>VLOOKUP(N298,'error categories'!$A$2:$D$54,4,FALSE)</f>
        <v>#N/A</v>
      </c>
      <c r="R298" s="72" t="e">
        <f>VLOOKUP(N298,'error categories'!$A$2:$D$54,3,FALSE)</f>
        <v>#N/A</v>
      </c>
      <c r="S298" s="374"/>
      <c r="T298" s="377"/>
      <c r="U298" s="378">
        <f t="shared" si="36"/>
        <v>0</v>
      </c>
      <c r="V298" s="390"/>
      <c r="W298" s="391"/>
      <c r="X298" s="380"/>
      <c r="Y298" s="380"/>
      <c r="Z298" s="390"/>
      <c r="AA298" s="392"/>
      <c r="AB298" s="393"/>
      <c r="AC298" s="394"/>
      <c r="AD298" s="382">
        <f t="shared" si="43"/>
        <v>0</v>
      </c>
      <c r="AE298" s="383">
        <f t="shared" si="44"/>
        <v>0</v>
      </c>
      <c r="AF298" s="379"/>
      <c r="AG298" s="381"/>
      <c r="AH298" s="379"/>
      <c r="AI298" s="381"/>
      <c r="AJ298" s="384" t="str">
        <f t="shared" si="37"/>
        <v/>
      </c>
      <c r="AK298" s="385" t="str">
        <f t="shared" si="38"/>
        <v/>
      </c>
      <c r="AL298" s="388" t="str">
        <f t="shared" si="39"/>
        <v/>
      </c>
      <c r="AM298" s="389" t="str">
        <f t="shared" si="40"/>
        <v/>
      </c>
      <c r="AN298" s="388" t="str">
        <f t="shared" si="41"/>
        <v/>
      </c>
      <c r="AO298" s="389" t="str">
        <f t="shared" si="42"/>
        <v/>
      </c>
      <c r="AP298" s="424"/>
      <c r="AQ298" s="424"/>
      <c r="AR298" s="431" t="e">
        <f>VLOOKUP($B298,'acc names'!$C$2:$D$12102,2,FALSE)</f>
        <v>#N/A</v>
      </c>
      <c r="AS298" s="431" t="e">
        <f>VLOOKUP($AQ298,software!$A$1:$B$14605,2,FALSE)</f>
        <v>#N/A</v>
      </c>
      <c r="AT298" s="424"/>
      <c r="AV298" s="424"/>
    </row>
    <row r="299" spans="1:48" s="44" customFormat="1" ht="12.75" x14ac:dyDescent="0.2">
      <c r="A299" s="101"/>
      <c r="B299" s="42"/>
      <c r="C299" s="142"/>
      <c r="D299" s="143"/>
      <c r="E299" s="107"/>
      <c r="F299" s="46"/>
      <c r="G299" s="46"/>
      <c r="H299" s="46"/>
      <c r="I299" s="46"/>
      <c r="J299" s="46"/>
      <c r="K299" s="46"/>
      <c r="L299" s="139"/>
      <c r="M299" s="41"/>
      <c r="N299" s="45"/>
      <c r="O299" s="47"/>
      <c r="P299" s="43"/>
      <c r="Q299" s="71" t="e">
        <f>VLOOKUP(N299,'error categories'!$A$2:$D$54,4,FALSE)</f>
        <v>#N/A</v>
      </c>
      <c r="R299" s="72" t="e">
        <f>VLOOKUP(N299,'error categories'!$A$2:$D$54,3,FALSE)</f>
        <v>#N/A</v>
      </c>
      <c r="S299" s="374"/>
      <c r="T299" s="377"/>
      <c r="U299" s="378">
        <f t="shared" si="36"/>
        <v>0</v>
      </c>
      <c r="V299" s="390"/>
      <c r="W299" s="391"/>
      <c r="X299" s="380"/>
      <c r="Y299" s="380"/>
      <c r="Z299" s="390"/>
      <c r="AA299" s="392"/>
      <c r="AB299" s="393"/>
      <c r="AC299" s="394"/>
      <c r="AD299" s="382">
        <f t="shared" si="43"/>
        <v>0</v>
      </c>
      <c r="AE299" s="383">
        <f t="shared" si="44"/>
        <v>0</v>
      </c>
      <c r="AF299" s="379"/>
      <c r="AG299" s="381"/>
      <c r="AH299" s="379"/>
      <c r="AI299" s="381"/>
      <c r="AJ299" s="384" t="str">
        <f t="shared" si="37"/>
        <v/>
      </c>
      <c r="AK299" s="385" t="str">
        <f t="shared" si="38"/>
        <v/>
      </c>
      <c r="AL299" s="388" t="str">
        <f t="shared" si="39"/>
        <v/>
      </c>
      <c r="AM299" s="389" t="str">
        <f t="shared" si="40"/>
        <v/>
      </c>
      <c r="AN299" s="388" t="str">
        <f t="shared" si="41"/>
        <v/>
      </c>
      <c r="AO299" s="389" t="str">
        <f t="shared" si="42"/>
        <v/>
      </c>
      <c r="AP299" s="424"/>
      <c r="AQ299" s="424"/>
      <c r="AR299" s="431" t="e">
        <f>VLOOKUP($B299,'acc names'!$C$2:$D$12102,2,FALSE)</f>
        <v>#N/A</v>
      </c>
      <c r="AS299" s="431" t="e">
        <f>VLOOKUP($AQ299,software!$A$1:$B$14605,2,FALSE)</f>
        <v>#N/A</v>
      </c>
      <c r="AT299" s="424"/>
      <c r="AV299" s="424"/>
    </row>
    <row r="300" spans="1:48" s="44" customFormat="1" ht="12.75" x14ac:dyDescent="0.2">
      <c r="A300" s="101"/>
      <c r="B300" s="42"/>
      <c r="C300" s="142"/>
      <c r="D300" s="143"/>
      <c r="E300" s="107"/>
      <c r="F300" s="46"/>
      <c r="G300" s="46"/>
      <c r="H300" s="46"/>
      <c r="I300" s="46"/>
      <c r="J300" s="46"/>
      <c r="K300" s="46"/>
      <c r="L300" s="139"/>
      <c r="M300" s="41"/>
      <c r="N300" s="45"/>
      <c r="O300" s="47"/>
      <c r="P300" s="43"/>
      <c r="Q300" s="71" t="e">
        <f>VLOOKUP(N300,'error categories'!$A$2:$D$54,4,FALSE)</f>
        <v>#N/A</v>
      </c>
      <c r="R300" s="72" t="e">
        <f>VLOOKUP(N300,'error categories'!$A$2:$D$54,3,FALSE)</f>
        <v>#N/A</v>
      </c>
      <c r="S300" s="374"/>
      <c r="T300" s="377"/>
      <c r="U300" s="378">
        <f t="shared" si="36"/>
        <v>0</v>
      </c>
      <c r="V300" s="379"/>
      <c r="W300" s="380"/>
      <c r="X300" s="380"/>
      <c r="Y300" s="380"/>
      <c r="Z300" s="379"/>
      <c r="AA300" s="381"/>
      <c r="AB300" s="379"/>
      <c r="AC300" s="380"/>
      <c r="AD300" s="382">
        <f t="shared" si="43"/>
        <v>0</v>
      </c>
      <c r="AE300" s="383">
        <f t="shared" si="44"/>
        <v>0</v>
      </c>
      <c r="AF300" s="379"/>
      <c r="AG300" s="381"/>
      <c r="AH300" s="379"/>
      <c r="AI300" s="381"/>
      <c r="AJ300" s="384" t="str">
        <f t="shared" si="37"/>
        <v/>
      </c>
      <c r="AK300" s="385" t="str">
        <f t="shared" si="38"/>
        <v/>
      </c>
      <c r="AL300" s="388" t="str">
        <f t="shared" si="39"/>
        <v/>
      </c>
      <c r="AM300" s="389" t="str">
        <f t="shared" si="40"/>
        <v/>
      </c>
      <c r="AN300" s="388" t="str">
        <f t="shared" si="41"/>
        <v/>
      </c>
      <c r="AO300" s="389" t="str">
        <f t="shared" si="42"/>
        <v/>
      </c>
      <c r="AP300" s="424"/>
      <c r="AQ300" s="424"/>
      <c r="AR300" s="431" t="e">
        <f>VLOOKUP($B300,'acc names'!$C$2:$D$12102,2,FALSE)</f>
        <v>#N/A</v>
      </c>
      <c r="AS300" s="431" t="e">
        <f>VLOOKUP($AQ300,software!$A$1:$B$14605,2,FALSE)</f>
        <v>#N/A</v>
      </c>
      <c r="AT300" s="424"/>
      <c r="AV300" s="424"/>
    </row>
    <row r="301" spans="1:48" s="44" customFormat="1" ht="12.75" x14ac:dyDescent="0.2">
      <c r="A301" s="101"/>
      <c r="B301" s="42"/>
      <c r="C301" s="142"/>
      <c r="D301" s="143"/>
      <c r="E301" s="107"/>
      <c r="F301" s="46"/>
      <c r="G301" s="46"/>
      <c r="H301" s="46"/>
      <c r="I301" s="46"/>
      <c r="J301" s="46"/>
      <c r="K301" s="46"/>
      <c r="L301" s="139"/>
      <c r="M301" s="41"/>
      <c r="N301" s="45"/>
      <c r="O301" s="47"/>
      <c r="P301" s="43"/>
      <c r="Q301" s="71" t="e">
        <f>VLOOKUP(N301,'error categories'!$A$2:$D$54,4,FALSE)</f>
        <v>#N/A</v>
      </c>
      <c r="R301" s="72" t="e">
        <f>VLOOKUP(N301,'error categories'!$A$2:$D$54,3,FALSE)</f>
        <v>#N/A</v>
      </c>
      <c r="S301" s="374"/>
      <c r="T301" s="377"/>
      <c r="U301" s="378">
        <f t="shared" si="36"/>
        <v>0</v>
      </c>
      <c r="V301" s="390"/>
      <c r="W301" s="391"/>
      <c r="X301" s="380"/>
      <c r="Y301" s="380"/>
      <c r="Z301" s="390"/>
      <c r="AA301" s="392"/>
      <c r="AB301" s="393"/>
      <c r="AC301" s="394"/>
      <c r="AD301" s="382">
        <f t="shared" si="43"/>
        <v>0</v>
      </c>
      <c r="AE301" s="383">
        <f t="shared" si="44"/>
        <v>0</v>
      </c>
      <c r="AF301" s="379"/>
      <c r="AG301" s="381"/>
      <c r="AH301" s="379"/>
      <c r="AI301" s="381"/>
      <c r="AJ301" s="384" t="str">
        <f t="shared" si="37"/>
        <v/>
      </c>
      <c r="AK301" s="385" t="str">
        <f t="shared" si="38"/>
        <v/>
      </c>
      <c r="AL301" s="388" t="str">
        <f t="shared" si="39"/>
        <v/>
      </c>
      <c r="AM301" s="389" t="str">
        <f t="shared" si="40"/>
        <v/>
      </c>
      <c r="AN301" s="388" t="str">
        <f t="shared" si="41"/>
        <v/>
      </c>
      <c r="AO301" s="389" t="str">
        <f t="shared" si="42"/>
        <v/>
      </c>
      <c r="AP301" s="424"/>
      <c r="AQ301" s="424"/>
      <c r="AR301" s="431" t="e">
        <f>VLOOKUP($B301,'acc names'!$C$2:$D$12102,2,FALSE)</f>
        <v>#N/A</v>
      </c>
      <c r="AS301" s="431" t="e">
        <f>VLOOKUP($AQ301,software!$A$1:$B$14605,2,FALSE)</f>
        <v>#N/A</v>
      </c>
      <c r="AT301" s="424"/>
      <c r="AV301" s="424"/>
    </row>
    <row r="302" spans="1:48" s="44" customFormat="1" ht="12.75" x14ac:dyDescent="0.2">
      <c r="A302" s="101"/>
      <c r="B302" s="42"/>
      <c r="C302" s="142"/>
      <c r="D302" s="143"/>
      <c r="E302" s="107"/>
      <c r="F302" s="46"/>
      <c r="G302" s="46"/>
      <c r="H302" s="46"/>
      <c r="I302" s="46"/>
      <c r="J302" s="46"/>
      <c r="K302" s="46"/>
      <c r="L302" s="139"/>
      <c r="M302" s="41"/>
      <c r="N302" s="45"/>
      <c r="O302" s="47"/>
      <c r="P302" s="43"/>
      <c r="Q302" s="71" t="e">
        <f>VLOOKUP(N302,'error categories'!$A$2:$D$54,4,FALSE)</f>
        <v>#N/A</v>
      </c>
      <c r="R302" s="72" t="e">
        <f>VLOOKUP(N302,'error categories'!$A$2:$D$54,3,FALSE)</f>
        <v>#N/A</v>
      </c>
      <c r="S302" s="374"/>
      <c r="T302" s="377"/>
      <c r="U302" s="378">
        <f t="shared" si="36"/>
        <v>0</v>
      </c>
      <c r="V302" s="390"/>
      <c r="W302" s="391"/>
      <c r="X302" s="380"/>
      <c r="Y302" s="380"/>
      <c r="Z302" s="390"/>
      <c r="AA302" s="392"/>
      <c r="AB302" s="393"/>
      <c r="AC302" s="394"/>
      <c r="AD302" s="382">
        <f t="shared" si="43"/>
        <v>0</v>
      </c>
      <c r="AE302" s="383">
        <f t="shared" si="44"/>
        <v>0</v>
      </c>
      <c r="AF302" s="379"/>
      <c r="AG302" s="381"/>
      <c r="AH302" s="379"/>
      <c r="AI302" s="381"/>
      <c r="AJ302" s="384" t="str">
        <f t="shared" si="37"/>
        <v/>
      </c>
      <c r="AK302" s="385" t="str">
        <f t="shared" si="38"/>
        <v/>
      </c>
      <c r="AL302" s="388" t="str">
        <f t="shared" si="39"/>
        <v/>
      </c>
      <c r="AM302" s="389" t="str">
        <f t="shared" si="40"/>
        <v/>
      </c>
      <c r="AN302" s="388" t="str">
        <f t="shared" si="41"/>
        <v/>
      </c>
      <c r="AO302" s="389" t="str">
        <f t="shared" si="42"/>
        <v/>
      </c>
      <c r="AP302" s="424"/>
      <c r="AQ302" s="424"/>
      <c r="AR302" s="431" t="e">
        <f>VLOOKUP($B302,'acc names'!$C$2:$D$12102,2,FALSE)</f>
        <v>#N/A</v>
      </c>
      <c r="AS302" s="431" t="e">
        <f>VLOOKUP($AQ302,software!$A$1:$B$14605,2,FALSE)</f>
        <v>#N/A</v>
      </c>
      <c r="AT302" s="424"/>
      <c r="AV302" s="424"/>
    </row>
    <row r="303" spans="1:48" s="44" customFormat="1" ht="12.75" x14ac:dyDescent="0.2">
      <c r="A303" s="101"/>
      <c r="B303" s="42"/>
      <c r="C303" s="142"/>
      <c r="D303" s="143"/>
      <c r="E303" s="107"/>
      <c r="F303" s="46"/>
      <c r="G303" s="46"/>
      <c r="H303" s="46"/>
      <c r="I303" s="46"/>
      <c r="J303" s="46"/>
      <c r="K303" s="46"/>
      <c r="L303" s="139"/>
      <c r="M303" s="41"/>
      <c r="N303" s="45"/>
      <c r="O303" s="47"/>
      <c r="P303" s="43"/>
      <c r="Q303" s="71" t="e">
        <f>VLOOKUP(N303,'error categories'!$A$2:$D$54,4,FALSE)</f>
        <v>#N/A</v>
      </c>
      <c r="R303" s="72" t="e">
        <f>VLOOKUP(N303,'error categories'!$A$2:$D$54,3,FALSE)</f>
        <v>#N/A</v>
      </c>
      <c r="S303" s="374"/>
      <c r="T303" s="377"/>
      <c r="U303" s="378">
        <f t="shared" si="36"/>
        <v>0</v>
      </c>
      <c r="V303" s="390"/>
      <c r="W303" s="391"/>
      <c r="X303" s="380"/>
      <c r="Y303" s="380"/>
      <c r="Z303" s="390"/>
      <c r="AA303" s="392"/>
      <c r="AB303" s="393"/>
      <c r="AC303" s="394"/>
      <c r="AD303" s="382">
        <f t="shared" si="43"/>
        <v>0</v>
      </c>
      <c r="AE303" s="383">
        <f t="shared" si="44"/>
        <v>0</v>
      </c>
      <c r="AF303" s="379"/>
      <c r="AG303" s="381"/>
      <c r="AH303" s="379"/>
      <c r="AI303" s="381"/>
      <c r="AJ303" s="384" t="str">
        <f t="shared" si="37"/>
        <v/>
      </c>
      <c r="AK303" s="385" t="str">
        <f t="shared" si="38"/>
        <v/>
      </c>
      <c r="AL303" s="388" t="str">
        <f t="shared" si="39"/>
        <v/>
      </c>
      <c r="AM303" s="389" t="str">
        <f t="shared" si="40"/>
        <v/>
      </c>
      <c r="AN303" s="388" t="str">
        <f t="shared" si="41"/>
        <v/>
      </c>
      <c r="AO303" s="389" t="str">
        <f t="shared" si="42"/>
        <v/>
      </c>
      <c r="AP303" s="424"/>
      <c r="AQ303" s="424"/>
      <c r="AR303" s="431" t="e">
        <f>VLOOKUP($B303,'acc names'!$C$2:$D$12102,2,FALSE)</f>
        <v>#N/A</v>
      </c>
      <c r="AS303" s="431" t="e">
        <f>VLOOKUP($AQ303,software!$A$1:$B$14605,2,FALSE)</f>
        <v>#N/A</v>
      </c>
      <c r="AT303" s="424"/>
      <c r="AV303" s="424"/>
    </row>
    <row r="304" spans="1:48" s="44" customFormat="1" ht="12.75" x14ac:dyDescent="0.2">
      <c r="A304" s="101"/>
      <c r="B304" s="42"/>
      <c r="C304" s="142"/>
      <c r="D304" s="143"/>
      <c r="E304" s="107"/>
      <c r="F304" s="46"/>
      <c r="G304" s="46"/>
      <c r="H304" s="46"/>
      <c r="I304" s="46"/>
      <c r="J304" s="46"/>
      <c r="K304" s="46"/>
      <c r="L304" s="139"/>
      <c r="M304" s="41"/>
      <c r="N304" s="45"/>
      <c r="O304" s="47"/>
      <c r="P304" s="43"/>
      <c r="Q304" s="71" t="e">
        <f>VLOOKUP(N304,'error categories'!$A$2:$D$54,4,FALSE)</f>
        <v>#N/A</v>
      </c>
      <c r="R304" s="72" t="e">
        <f>VLOOKUP(N304,'error categories'!$A$2:$D$54,3,FALSE)</f>
        <v>#N/A</v>
      </c>
      <c r="S304" s="374"/>
      <c r="T304" s="377"/>
      <c r="U304" s="378">
        <f t="shared" si="36"/>
        <v>0</v>
      </c>
      <c r="V304" s="379"/>
      <c r="W304" s="380"/>
      <c r="X304" s="380"/>
      <c r="Y304" s="380"/>
      <c r="Z304" s="379"/>
      <c r="AA304" s="381"/>
      <c r="AB304" s="379"/>
      <c r="AC304" s="380"/>
      <c r="AD304" s="382">
        <f t="shared" si="43"/>
        <v>0</v>
      </c>
      <c r="AE304" s="383">
        <f t="shared" si="44"/>
        <v>0</v>
      </c>
      <c r="AF304" s="379"/>
      <c r="AG304" s="381"/>
      <c r="AH304" s="379"/>
      <c r="AI304" s="381"/>
      <c r="AJ304" s="384" t="str">
        <f t="shared" si="37"/>
        <v/>
      </c>
      <c r="AK304" s="385" t="str">
        <f t="shared" si="38"/>
        <v/>
      </c>
      <c r="AL304" s="388" t="str">
        <f t="shared" si="39"/>
        <v/>
      </c>
      <c r="AM304" s="389" t="str">
        <f t="shared" si="40"/>
        <v/>
      </c>
      <c r="AN304" s="388" t="str">
        <f t="shared" si="41"/>
        <v/>
      </c>
      <c r="AO304" s="389" t="str">
        <f t="shared" si="42"/>
        <v/>
      </c>
      <c r="AP304" s="424"/>
      <c r="AQ304" s="424"/>
      <c r="AR304" s="431" t="e">
        <f>VLOOKUP($B304,'acc names'!$C$2:$D$12102,2,FALSE)</f>
        <v>#N/A</v>
      </c>
      <c r="AS304" s="431" t="e">
        <f>VLOOKUP($AQ304,software!$A$1:$B$14605,2,FALSE)</f>
        <v>#N/A</v>
      </c>
      <c r="AT304" s="424"/>
      <c r="AV304" s="424"/>
    </row>
    <row r="305" spans="1:48" s="44" customFormat="1" ht="12.75" x14ac:dyDescent="0.2">
      <c r="A305" s="101"/>
      <c r="B305" s="42"/>
      <c r="C305" s="142"/>
      <c r="D305" s="143"/>
      <c r="E305" s="107"/>
      <c r="F305" s="46"/>
      <c r="G305" s="46"/>
      <c r="H305" s="46"/>
      <c r="I305" s="46"/>
      <c r="J305" s="46"/>
      <c r="K305" s="46"/>
      <c r="L305" s="139"/>
      <c r="M305" s="41"/>
      <c r="N305" s="45"/>
      <c r="O305" s="47"/>
      <c r="P305" s="43"/>
      <c r="Q305" s="71" t="e">
        <f>VLOOKUP(N305,'error categories'!$A$2:$D$54,4,FALSE)</f>
        <v>#N/A</v>
      </c>
      <c r="R305" s="72" t="e">
        <f>VLOOKUP(N305,'error categories'!$A$2:$D$54,3,FALSE)</f>
        <v>#N/A</v>
      </c>
      <c r="S305" s="374"/>
      <c r="T305" s="377"/>
      <c r="U305" s="378">
        <f t="shared" si="36"/>
        <v>0</v>
      </c>
      <c r="V305" s="390"/>
      <c r="W305" s="391"/>
      <c r="X305" s="380"/>
      <c r="Y305" s="380"/>
      <c r="Z305" s="390"/>
      <c r="AA305" s="392"/>
      <c r="AB305" s="393"/>
      <c r="AC305" s="394"/>
      <c r="AD305" s="382">
        <f t="shared" si="43"/>
        <v>0</v>
      </c>
      <c r="AE305" s="383">
        <f t="shared" si="44"/>
        <v>0</v>
      </c>
      <c r="AF305" s="379"/>
      <c r="AG305" s="381"/>
      <c r="AH305" s="379"/>
      <c r="AI305" s="381"/>
      <c r="AJ305" s="384" t="str">
        <f t="shared" si="37"/>
        <v/>
      </c>
      <c r="AK305" s="385" t="str">
        <f t="shared" si="38"/>
        <v/>
      </c>
      <c r="AL305" s="388" t="str">
        <f t="shared" si="39"/>
        <v/>
      </c>
      <c r="AM305" s="389" t="str">
        <f t="shared" si="40"/>
        <v/>
      </c>
      <c r="AN305" s="388" t="str">
        <f t="shared" si="41"/>
        <v/>
      </c>
      <c r="AO305" s="389" t="str">
        <f t="shared" si="42"/>
        <v/>
      </c>
      <c r="AP305" s="424"/>
      <c r="AQ305" s="424"/>
      <c r="AR305" s="431" t="e">
        <f>VLOOKUP($B305,'acc names'!$C$2:$D$12102,2,FALSE)</f>
        <v>#N/A</v>
      </c>
      <c r="AS305" s="431" t="e">
        <f>VLOOKUP($AQ305,software!$A$1:$B$14605,2,FALSE)</f>
        <v>#N/A</v>
      </c>
      <c r="AT305" s="424"/>
      <c r="AV305" s="424"/>
    </row>
    <row r="306" spans="1:48" s="44" customFormat="1" ht="12.75" x14ac:dyDescent="0.2">
      <c r="A306" s="101"/>
      <c r="B306" s="42"/>
      <c r="C306" s="142"/>
      <c r="D306" s="143"/>
      <c r="E306" s="107"/>
      <c r="F306" s="46"/>
      <c r="G306" s="46"/>
      <c r="H306" s="46"/>
      <c r="I306" s="46"/>
      <c r="J306" s="46"/>
      <c r="K306" s="46"/>
      <c r="L306" s="139"/>
      <c r="M306" s="41"/>
      <c r="N306" s="45"/>
      <c r="O306" s="47"/>
      <c r="P306" s="43"/>
      <c r="Q306" s="71" t="e">
        <f>VLOOKUP(N306,'error categories'!$A$2:$D$54,4,FALSE)</f>
        <v>#N/A</v>
      </c>
      <c r="R306" s="72" t="e">
        <f>VLOOKUP(N306,'error categories'!$A$2:$D$54,3,FALSE)</f>
        <v>#N/A</v>
      </c>
      <c r="S306" s="374"/>
      <c r="T306" s="377"/>
      <c r="U306" s="378">
        <f t="shared" si="36"/>
        <v>0</v>
      </c>
      <c r="V306" s="390"/>
      <c r="W306" s="391"/>
      <c r="X306" s="380"/>
      <c r="Y306" s="380"/>
      <c r="Z306" s="390"/>
      <c r="AA306" s="392"/>
      <c r="AB306" s="393"/>
      <c r="AC306" s="394"/>
      <c r="AD306" s="382">
        <f t="shared" si="43"/>
        <v>0</v>
      </c>
      <c r="AE306" s="383">
        <f t="shared" si="44"/>
        <v>0</v>
      </c>
      <c r="AF306" s="379"/>
      <c r="AG306" s="381"/>
      <c r="AH306" s="379"/>
      <c r="AI306" s="381"/>
      <c r="AJ306" s="384" t="str">
        <f t="shared" si="37"/>
        <v/>
      </c>
      <c r="AK306" s="385" t="str">
        <f t="shared" si="38"/>
        <v/>
      </c>
      <c r="AL306" s="388" t="str">
        <f t="shared" si="39"/>
        <v/>
      </c>
      <c r="AM306" s="389" t="str">
        <f t="shared" si="40"/>
        <v/>
      </c>
      <c r="AN306" s="388" t="str">
        <f t="shared" si="41"/>
        <v/>
      </c>
      <c r="AO306" s="389" t="str">
        <f t="shared" si="42"/>
        <v/>
      </c>
      <c r="AP306" s="424"/>
      <c r="AQ306" s="424"/>
      <c r="AR306" s="431" t="e">
        <f>VLOOKUP($B306,'acc names'!$C$2:$D$12102,2,FALSE)</f>
        <v>#N/A</v>
      </c>
      <c r="AS306" s="431" t="e">
        <f>VLOOKUP($AQ306,software!$A$1:$B$14605,2,FALSE)</f>
        <v>#N/A</v>
      </c>
      <c r="AT306" s="424"/>
      <c r="AV306" s="424"/>
    </row>
    <row r="307" spans="1:48" s="44" customFormat="1" ht="12.75" x14ac:dyDescent="0.2">
      <c r="A307" s="101"/>
      <c r="B307" s="42"/>
      <c r="C307" s="142"/>
      <c r="D307" s="143"/>
      <c r="E307" s="107"/>
      <c r="F307" s="46"/>
      <c r="G307" s="46"/>
      <c r="H307" s="46"/>
      <c r="I307" s="46"/>
      <c r="J307" s="46"/>
      <c r="K307" s="46"/>
      <c r="L307" s="139"/>
      <c r="M307" s="41"/>
      <c r="N307" s="45"/>
      <c r="O307" s="47"/>
      <c r="P307" s="43"/>
      <c r="Q307" s="71" t="e">
        <f>VLOOKUP(N307,'error categories'!$A$2:$D$54,4,FALSE)</f>
        <v>#N/A</v>
      </c>
      <c r="R307" s="72" t="e">
        <f>VLOOKUP(N307,'error categories'!$A$2:$D$54,3,FALSE)</f>
        <v>#N/A</v>
      </c>
      <c r="S307" s="374"/>
      <c r="T307" s="377"/>
      <c r="U307" s="378">
        <f t="shared" si="36"/>
        <v>0</v>
      </c>
      <c r="V307" s="379"/>
      <c r="W307" s="380"/>
      <c r="X307" s="380"/>
      <c r="Y307" s="380"/>
      <c r="Z307" s="379"/>
      <c r="AA307" s="381"/>
      <c r="AB307" s="379"/>
      <c r="AC307" s="380"/>
      <c r="AD307" s="382">
        <f t="shared" si="43"/>
        <v>0</v>
      </c>
      <c r="AE307" s="383">
        <f t="shared" si="44"/>
        <v>0</v>
      </c>
      <c r="AF307" s="379"/>
      <c r="AG307" s="381"/>
      <c r="AH307" s="379"/>
      <c r="AI307" s="381"/>
      <c r="AJ307" s="384" t="str">
        <f t="shared" si="37"/>
        <v/>
      </c>
      <c r="AK307" s="385" t="str">
        <f t="shared" si="38"/>
        <v/>
      </c>
      <c r="AL307" s="388" t="str">
        <f t="shared" si="39"/>
        <v/>
      </c>
      <c r="AM307" s="389" t="str">
        <f t="shared" si="40"/>
        <v/>
      </c>
      <c r="AN307" s="388" t="str">
        <f t="shared" si="41"/>
        <v/>
      </c>
      <c r="AO307" s="389" t="str">
        <f t="shared" si="42"/>
        <v/>
      </c>
      <c r="AP307" s="424"/>
      <c r="AQ307" s="424"/>
      <c r="AR307" s="431" t="e">
        <f>VLOOKUP($B307,'acc names'!$C$2:$D$12102,2,FALSE)</f>
        <v>#N/A</v>
      </c>
      <c r="AS307" s="431" t="e">
        <f>VLOOKUP($AQ307,software!$A$1:$B$14605,2,FALSE)</f>
        <v>#N/A</v>
      </c>
      <c r="AT307" s="424"/>
      <c r="AV307" s="424"/>
    </row>
    <row r="308" spans="1:48" s="44" customFormat="1" ht="12.75" x14ac:dyDescent="0.2">
      <c r="A308" s="101"/>
      <c r="B308" s="42"/>
      <c r="C308" s="142"/>
      <c r="D308" s="143"/>
      <c r="E308" s="107"/>
      <c r="F308" s="46"/>
      <c r="G308" s="46"/>
      <c r="H308" s="46"/>
      <c r="I308" s="46"/>
      <c r="J308" s="46"/>
      <c r="K308" s="46"/>
      <c r="L308" s="139"/>
      <c r="M308" s="41"/>
      <c r="N308" s="45"/>
      <c r="O308" s="47"/>
      <c r="P308" s="43"/>
      <c r="Q308" s="71" t="e">
        <f>VLOOKUP(N308,'error categories'!$A$2:$D$54,4,FALSE)</f>
        <v>#N/A</v>
      </c>
      <c r="R308" s="72" t="e">
        <f>VLOOKUP(N308,'error categories'!$A$2:$D$54,3,FALSE)</f>
        <v>#N/A</v>
      </c>
      <c r="S308" s="374"/>
      <c r="T308" s="377"/>
      <c r="U308" s="378">
        <f t="shared" si="36"/>
        <v>0</v>
      </c>
      <c r="V308" s="390"/>
      <c r="W308" s="391"/>
      <c r="X308" s="380"/>
      <c r="Y308" s="380"/>
      <c r="Z308" s="390"/>
      <c r="AA308" s="392"/>
      <c r="AB308" s="393"/>
      <c r="AC308" s="394"/>
      <c r="AD308" s="382">
        <f t="shared" si="43"/>
        <v>0</v>
      </c>
      <c r="AE308" s="383">
        <f t="shared" si="44"/>
        <v>0</v>
      </c>
      <c r="AF308" s="379"/>
      <c r="AG308" s="381"/>
      <c r="AH308" s="379"/>
      <c r="AI308" s="381"/>
      <c r="AJ308" s="384" t="str">
        <f t="shared" si="37"/>
        <v/>
      </c>
      <c r="AK308" s="385" t="str">
        <f t="shared" si="38"/>
        <v/>
      </c>
      <c r="AL308" s="388" t="str">
        <f t="shared" si="39"/>
        <v/>
      </c>
      <c r="AM308" s="389" t="str">
        <f t="shared" si="40"/>
        <v/>
      </c>
      <c r="AN308" s="388" t="str">
        <f t="shared" si="41"/>
        <v/>
      </c>
      <c r="AO308" s="389" t="str">
        <f t="shared" si="42"/>
        <v/>
      </c>
      <c r="AP308" s="424"/>
      <c r="AQ308" s="424"/>
      <c r="AR308" s="431" t="e">
        <f>VLOOKUP($B308,'acc names'!$C$2:$D$12102,2,FALSE)</f>
        <v>#N/A</v>
      </c>
      <c r="AS308" s="431" t="e">
        <f>VLOOKUP($AQ308,software!$A$1:$B$14605,2,FALSE)</f>
        <v>#N/A</v>
      </c>
      <c r="AT308" s="424"/>
      <c r="AV308" s="424"/>
    </row>
    <row r="309" spans="1:48" s="44" customFormat="1" ht="12.75" x14ac:dyDescent="0.2">
      <c r="A309" s="101"/>
      <c r="B309" s="42"/>
      <c r="C309" s="142"/>
      <c r="D309" s="143"/>
      <c r="E309" s="107"/>
      <c r="F309" s="46"/>
      <c r="G309" s="46"/>
      <c r="H309" s="46"/>
      <c r="I309" s="46"/>
      <c r="J309" s="46"/>
      <c r="K309" s="46"/>
      <c r="L309" s="139"/>
      <c r="M309" s="41"/>
      <c r="N309" s="45"/>
      <c r="O309" s="47"/>
      <c r="P309" s="43"/>
      <c r="Q309" s="71" t="e">
        <f>VLOOKUP(N309,'error categories'!$A$2:$D$54,4,FALSE)</f>
        <v>#N/A</v>
      </c>
      <c r="R309" s="72" t="e">
        <f>VLOOKUP(N309,'error categories'!$A$2:$D$54,3,FALSE)</f>
        <v>#N/A</v>
      </c>
      <c r="S309" s="374"/>
      <c r="T309" s="377"/>
      <c r="U309" s="378">
        <f t="shared" si="36"/>
        <v>0</v>
      </c>
      <c r="V309" s="379"/>
      <c r="W309" s="380"/>
      <c r="X309" s="380"/>
      <c r="Y309" s="380"/>
      <c r="Z309" s="379"/>
      <c r="AA309" s="381"/>
      <c r="AB309" s="379"/>
      <c r="AC309" s="380"/>
      <c r="AD309" s="382">
        <f t="shared" si="43"/>
        <v>0</v>
      </c>
      <c r="AE309" s="383">
        <f t="shared" si="44"/>
        <v>0</v>
      </c>
      <c r="AF309" s="379"/>
      <c r="AG309" s="381"/>
      <c r="AH309" s="379"/>
      <c r="AI309" s="381"/>
      <c r="AJ309" s="384" t="str">
        <f t="shared" si="37"/>
        <v/>
      </c>
      <c r="AK309" s="385" t="str">
        <f t="shared" si="38"/>
        <v/>
      </c>
      <c r="AL309" s="388" t="str">
        <f t="shared" si="39"/>
        <v/>
      </c>
      <c r="AM309" s="389" t="str">
        <f t="shared" si="40"/>
        <v/>
      </c>
      <c r="AN309" s="388" t="str">
        <f t="shared" si="41"/>
        <v/>
      </c>
      <c r="AO309" s="389" t="str">
        <f t="shared" si="42"/>
        <v/>
      </c>
      <c r="AP309" s="424"/>
      <c r="AQ309" s="424"/>
      <c r="AR309" s="431" t="e">
        <f>VLOOKUP($B309,'acc names'!$C$2:$D$12102,2,FALSE)</f>
        <v>#N/A</v>
      </c>
      <c r="AS309" s="431" t="e">
        <f>VLOOKUP($AQ309,software!$A$1:$B$14605,2,FALSE)</f>
        <v>#N/A</v>
      </c>
      <c r="AT309" s="424"/>
      <c r="AV309" s="424"/>
    </row>
    <row r="310" spans="1:48" s="44" customFormat="1" ht="12.75" x14ac:dyDescent="0.2">
      <c r="A310" s="101"/>
      <c r="B310" s="42"/>
      <c r="C310" s="142"/>
      <c r="D310" s="143"/>
      <c r="E310" s="107"/>
      <c r="F310" s="46"/>
      <c r="G310" s="46"/>
      <c r="H310" s="46"/>
      <c r="I310" s="46"/>
      <c r="J310" s="46"/>
      <c r="K310" s="46"/>
      <c r="L310" s="139"/>
      <c r="M310" s="41"/>
      <c r="N310" s="45"/>
      <c r="O310" s="47"/>
      <c r="P310" s="43"/>
      <c r="Q310" s="71" t="e">
        <f>VLOOKUP(N310,'error categories'!$A$2:$D$54,4,FALSE)</f>
        <v>#N/A</v>
      </c>
      <c r="R310" s="72" t="e">
        <f>VLOOKUP(N310,'error categories'!$A$2:$D$54,3,FALSE)</f>
        <v>#N/A</v>
      </c>
      <c r="S310" s="374"/>
      <c r="T310" s="377"/>
      <c r="U310" s="378">
        <f t="shared" si="36"/>
        <v>0</v>
      </c>
      <c r="V310" s="390"/>
      <c r="W310" s="391"/>
      <c r="X310" s="380"/>
      <c r="Y310" s="380"/>
      <c r="Z310" s="390"/>
      <c r="AA310" s="392"/>
      <c r="AB310" s="393"/>
      <c r="AC310" s="394"/>
      <c r="AD310" s="382">
        <f t="shared" si="43"/>
        <v>0</v>
      </c>
      <c r="AE310" s="383">
        <f t="shared" si="44"/>
        <v>0</v>
      </c>
      <c r="AF310" s="379"/>
      <c r="AG310" s="381"/>
      <c r="AH310" s="379"/>
      <c r="AI310" s="381"/>
      <c r="AJ310" s="384" t="str">
        <f t="shared" si="37"/>
        <v/>
      </c>
      <c r="AK310" s="385" t="str">
        <f t="shared" si="38"/>
        <v/>
      </c>
      <c r="AL310" s="388" t="str">
        <f t="shared" si="39"/>
        <v/>
      </c>
      <c r="AM310" s="389" t="str">
        <f t="shared" si="40"/>
        <v/>
      </c>
      <c r="AN310" s="388" t="str">
        <f t="shared" si="41"/>
        <v/>
      </c>
      <c r="AO310" s="389" t="str">
        <f t="shared" si="42"/>
        <v/>
      </c>
      <c r="AP310" s="424"/>
      <c r="AQ310" s="424"/>
      <c r="AR310" s="431" t="e">
        <f>VLOOKUP($B310,'acc names'!$C$2:$D$12102,2,FALSE)</f>
        <v>#N/A</v>
      </c>
      <c r="AS310" s="431" t="e">
        <f>VLOOKUP($AQ310,software!$A$1:$B$14605,2,FALSE)</f>
        <v>#N/A</v>
      </c>
      <c r="AT310" s="424"/>
      <c r="AV310" s="424"/>
    </row>
    <row r="311" spans="1:48" s="44" customFormat="1" ht="12.75" x14ac:dyDescent="0.2">
      <c r="A311" s="101"/>
      <c r="B311" s="42"/>
      <c r="C311" s="142"/>
      <c r="D311" s="143"/>
      <c r="E311" s="107"/>
      <c r="F311" s="46"/>
      <c r="G311" s="46"/>
      <c r="H311" s="46"/>
      <c r="I311" s="46"/>
      <c r="J311" s="46"/>
      <c r="K311" s="46"/>
      <c r="L311" s="139"/>
      <c r="M311" s="41"/>
      <c r="N311" s="45"/>
      <c r="O311" s="47"/>
      <c r="P311" s="43"/>
      <c r="Q311" s="71" t="e">
        <f>VLOOKUP(N311,'error categories'!$A$2:$D$54,4,FALSE)</f>
        <v>#N/A</v>
      </c>
      <c r="R311" s="72" t="e">
        <f>VLOOKUP(N311,'error categories'!$A$2:$D$54,3,FALSE)</f>
        <v>#N/A</v>
      </c>
      <c r="S311" s="374"/>
      <c r="T311" s="377"/>
      <c r="U311" s="378">
        <f t="shared" si="36"/>
        <v>0</v>
      </c>
      <c r="V311" s="390"/>
      <c r="W311" s="391"/>
      <c r="X311" s="380"/>
      <c r="Y311" s="380"/>
      <c r="Z311" s="390"/>
      <c r="AA311" s="392"/>
      <c r="AB311" s="393"/>
      <c r="AC311" s="394"/>
      <c r="AD311" s="382">
        <f t="shared" si="43"/>
        <v>0</v>
      </c>
      <c r="AE311" s="383">
        <f t="shared" si="44"/>
        <v>0</v>
      </c>
      <c r="AF311" s="379"/>
      <c r="AG311" s="381"/>
      <c r="AH311" s="379"/>
      <c r="AI311" s="381"/>
      <c r="AJ311" s="384" t="str">
        <f t="shared" si="37"/>
        <v/>
      </c>
      <c r="AK311" s="385" t="str">
        <f t="shared" si="38"/>
        <v/>
      </c>
      <c r="AL311" s="388" t="str">
        <f t="shared" si="39"/>
        <v/>
      </c>
      <c r="AM311" s="389" t="str">
        <f t="shared" si="40"/>
        <v/>
      </c>
      <c r="AN311" s="388" t="str">
        <f t="shared" si="41"/>
        <v/>
      </c>
      <c r="AO311" s="389" t="str">
        <f t="shared" si="42"/>
        <v/>
      </c>
      <c r="AP311" s="424"/>
      <c r="AQ311" s="424"/>
      <c r="AR311" s="431" t="e">
        <f>VLOOKUP($B311,'acc names'!$C$2:$D$12102,2,FALSE)</f>
        <v>#N/A</v>
      </c>
      <c r="AS311" s="431" t="e">
        <f>VLOOKUP($AQ311,software!$A$1:$B$14605,2,FALSE)</f>
        <v>#N/A</v>
      </c>
      <c r="AT311" s="424"/>
      <c r="AV311" s="424"/>
    </row>
    <row r="312" spans="1:48" s="44" customFormat="1" ht="12.75" x14ac:dyDescent="0.2">
      <c r="A312" s="101"/>
      <c r="B312" s="42"/>
      <c r="C312" s="142"/>
      <c r="D312" s="143"/>
      <c r="E312" s="107"/>
      <c r="F312" s="46"/>
      <c r="G312" s="46"/>
      <c r="H312" s="46"/>
      <c r="I312" s="46"/>
      <c r="J312" s="46"/>
      <c r="K312" s="46"/>
      <c r="L312" s="139"/>
      <c r="M312" s="41"/>
      <c r="N312" s="45"/>
      <c r="O312" s="47"/>
      <c r="P312" s="43"/>
      <c r="Q312" s="71" t="e">
        <f>VLOOKUP(N312,'error categories'!$A$2:$D$54,4,FALSE)</f>
        <v>#N/A</v>
      </c>
      <c r="R312" s="72" t="e">
        <f>VLOOKUP(N312,'error categories'!$A$2:$D$54,3,FALSE)</f>
        <v>#N/A</v>
      </c>
      <c r="S312" s="374"/>
      <c r="T312" s="377"/>
      <c r="U312" s="378">
        <f t="shared" si="36"/>
        <v>0</v>
      </c>
      <c r="V312" s="390"/>
      <c r="W312" s="391"/>
      <c r="X312" s="380"/>
      <c r="Y312" s="380"/>
      <c r="Z312" s="390"/>
      <c r="AA312" s="392"/>
      <c r="AB312" s="393"/>
      <c r="AC312" s="394"/>
      <c r="AD312" s="382">
        <f t="shared" si="43"/>
        <v>0</v>
      </c>
      <c r="AE312" s="383">
        <f t="shared" si="44"/>
        <v>0</v>
      </c>
      <c r="AF312" s="379"/>
      <c r="AG312" s="381"/>
      <c r="AH312" s="379"/>
      <c r="AI312" s="381"/>
      <c r="AJ312" s="384" t="str">
        <f t="shared" si="37"/>
        <v/>
      </c>
      <c r="AK312" s="385" t="str">
        <f t="shared" si="38"/>
        <v/>
      </c>
      <c r="AL312" s="388" t="str">
        <f t="shared" si="39"/>
        <v/>
      </c>
      <c r="AM312" s="389" t="str">
        <f t="shared" si="40"/>
        <v/>
      </c>
      <c r="AN312" s="388" t="str">
        <f t="shared" si="41"/>
        <v/>
      </c>
      <c r="AO312" s="389" t="str">
        <f t="shared" si="42"/>
        <v/>
      </c>
      <c r="AP312" s="424"/>
      <c r="AQ312" s="424"/>
      <c r="AR312" s="431" t="e">
        <f>VLOOKUP($B312,'acc names'!$C$2:$D$12102,2,FALSE)</f>
        <v>#N/A</v>
      </c>
      <c r="AS312" s="431" t="e">
        <f>VLOOKUP($AQ312,software!$A$1:$B$14605,2,FALSE)</f>
        <v>#N/A</v>
      </c>
      <c r="AT312" s="424"/>
      <c r="AV312" s="424"/>
    </row>
    <row r="313" spans="1:48" s="44" customFormat="1" ht="12.75" x14ac:dyDescent="0.2">
      <c r="A313" s="101"/>
      <c r="B313" s="42"/>
      <c r="C313" s="142"/>
      <c r="D313" s="143"/>
      <c r="E313" s="107"/>
      <c r="F313" s="46"/>
      <c r="G313" s="46"/>
      <c r="H313" s="46"/>
      <c r="I313" s="46"/>
      <c r="J313" s="46"/>
      <c r="K313" s="46"/>
      <c r="L313" s="139"/>
      <c r="M313" s="41"/>
      <c r="N313" s="45"/>
      <c r="O313" s="47"/>
      <c r="P313" s="43"/>
      <c r="Q313" s="71" t="e">
        <f>VLOOKUP(N313,'error categories'!$A$2:$D$54,4,FALSE)</f>
        <v>#N/A</v>
      </c>
      <c r="R313" s="72" t="e">
        <f>VLOOKUP(N313,'error categories'!$A$2:$D$54,3,FALSE)</f>
        <v>#N/A</v>
      </c>
      <c r="S313" s="374"/>
      <c r="T313" s="377"/>
      <c r="U313" s="378">
        <f t="shared" si="36"/>
        <v>0</v>
      </c>
      <c r="V313" s="390"/>
      <c r="W313" s="391"/>
      <c r="X313" s="380"/>
      <c r="Y313" s="380"/>
      <c r="Z313" s="390"/>
      <c r="AA313" s="392"/>
      <c r="AB313" s="393"/>
      <c r="AC313" s="394"/>
      <c r="AD313" s="382">
        <f t="shared" si="43"/>
        <v>0</v>
      </c>
      <c r="AE313" s="383">
        <f t="shared" si="44"/>
        <v>0</v>
      </c>
      <c r="AF313" s="379"/>
      <c r="AG313" s="381"/>
      <c r="AH313" s="379"/>
      <c r="AI313" s="381"/>
      <c r="AJ313" s="384" t="str">
        <f t="shared" si="37"/>
        <v/>
      </c>
      <c r="AK313" s="385" t="str">
        <f t="shared" si="38"/>
        <v/>
      </c>
      <c r="AL313" s="388" t="str">
        <f t="shared" si="39"/>
        <v/>
      </c>
      <c r="AM313" s="389" t="str">
        <f t="shared" si="40"/>
        <v/>
      </c>
      <c r="AN313" s="388" t="str">
        <f t="shared" si="41"/>
        <v/>
      </c>
      <c r="AO313" s="389" t="str">
        <f t="shared" si="42"/>
        <v/>
      </c>
      <c r="AP313" s="424"/>
      <c r="AQ313" s="424"/>
      <c r="AR313" s="431" t="e">
        <f>VLOOKUP($B313,'acc names'!$C$2:$D$12102,2,FALSE)</f>
        <v>#N/A</v>
      </c>
      <c r="AS313" s="431" t="e">
        <f>VLOOKUP($AQ313,software!$A$1:$B$14605,2,FALSE)</f>
        <v>#N/A</v>
      </c>
      <c r="AT313" s="424"/>
      <c r="AV313" s="424"/>
    </row>
    <row r="314" spans="1:48" s="44" customFormat="1" ht="12.75" x14ac:dyDescent="0.2">
      <c r="A314" s="101"/>
      <c r="B314" s="42"/>
      <c r="C314" s="142"/>
      <c r="D314" s="143"/>
      <c r="E314" s="107"/>
      <c r="F314" s="46"/>
      <c r="G314" s="46"/>
      <c r="H314" s="46"/>
      <c r="I314" s="46"/>
      <c r="J314" s="46"/>
      <c r="K314" s="46"/>
      <c r="L314" s="139"/>
      <c r="M314" s="41"/>
      <c r="N314" s="45"/>
      <c r="O314" s="47"/>
      <c r="P314" s="43"/>
      <c r="Q314" s="71" t="e">
        <f>VLOOKUP(N314,'error categories'!$A$2:$D$54,4,FALSE)</f>
        <v>#N/A</v>
      </c>
      <c r="R314" s="72" t="e">
        <f>VLOOKUP(N314,'error categories'!$A$2:$D$54,3,FALSE)</f>
        <v>#N/A</v>
      </c>
      <c r="S314" s="374"/>
      <c r="T314" s="377"/>
      <c r="U314" s="378">
        <f t="shared" si="36"/>
        <v>0</v>
      </c>
      <c r="V314" s="379"/>
      <c r="W314" s="380"/>
      <c r="X314" s="380"/>
      <c r="Y314" s="380"/>
      <c r="Z314" s="379"/>
      <c r="AA314" s="381"/>
      <c r="AB314" s="379"/>
      <c r="AC314" s="380"/>
      <c r="AD314" s="382">
        <f t="shared" si="43"/>
        <v>0</v>
      </c>
      <c r="AE314" s="383">
        <f t="shared" si="44"/>
        <v>0</v>
      </c>
      <c r="AF314" s="379"/>
      <c r="AG314" s="381"/>
      <c r="AH314" s="379"/>
      <c r="AI314" s="381"/>
      <c r="AJ314" s="384" t="str">
        <f t="shared" si="37"/>
        <v/>
      </c>
      <c r="AK314" s="385" t="str">
        <f t="shared" si="38"/>
        <v/>
      </c>
      <c r="AL314" s="388" t="str">
        <f t="shared" si="39"/>
        <v/>
      </c>
      <c r="AM314" s="389" t="str">
        <f t="shared" si="40"/>
        <v/>
      </c>
      <c r="AN314" s="388" t="str">
        <f t="shared" si="41"/>
        <v/>
      </c>
      <c r="AO314" s="389" t="str">
        <f t="shared" si="42"/>
        <v/>
      </c>
      <c r="AP314" s="424"/>
      <c r="AQ314" s="424"/>
      <c r="AR314" s="431" t="e">
        <f>VLOOKUP($B314,'acc names'!$C$2:$D$12102,2,FALSE)</f>
        <v>#N/A</v>
      </c>
      <c r="AS314" s="431" t="e">
        <f>VLOOKUP($AQ314,software!$A$1:$B$14605,2,FALSE)</f>
        <v>#N/A</v>
      </c>
      <c r="AT314" s="424"/>
      <c r="AV314" s="424"/>
    </row>
    <row r="315" spans="1:48" s="44" customFormat="1" ht="12.75" x14ac:dyDescent="0.2">
      <c r="A315" s="101"/>
      <c r="B315" s="42"/>
      <c r="C315" s="142"/>
      <c r="D315" s="143"/>
      <c r="E315" s="107"/>
      <c r="F315" s="46"/>
      <c r="G315" s="46"/>
      <c r="H315" s="46"/>
      <c r="I315" s="46"/>
      <c r="J315" s="46"/>
      <c r="K315" s="46"/>
      <c r="L315" s="139"/>
      <c r="M315" s="41"/>
      <c r="N315" s="45"/>
      <c r="O315" s="47"/>
      <c r="P315" s="43"/>
      <c r="Q315" s="71" t="e">
        <f>VLOOKUP(N315,'error categories'!$A$2:$D$54,4,FALSE)</f>
        <v>#N/A</v>
      </c>
      <c r="R315" s="72" t="e">
        <f>VLOOKUP(N315,'error categories'!$A$2:$D$54,3,FALSE)</f>
        <v>#N/A</v>
      </c>
      <c r="S315" s="374"/>
      <c r="T315" s="377"/>
      <c r="U315" s="378">
        <f t="shared" si="36"/>
        <v>0</v>
      </c>
      <c r="V315" s="390"/>
      <c r="W315" s="391"/>
      <c r="X315" s="380"/>
      <c r="Y315" s="380"/>
      <c r="Z315" s="390"/>
      <c r="AA315" s="392"/>
      <c r="AB315" s="393"/>
      <c r="AC315" s="394"/>
      <c r="AD315" s="382">
        <f t="shared" si="43"/>
        <v>0</v>
      </c>
      <c r="AE315" s="383">
        <f t="shared" si="44"/>
        <v>0</v>
      </c>
      <c r="AF315" s="379"/>
      <c r="AG315" s="381"/>
      <c r="AH315" s="379"/>
      <c r="AI315" s="381"/>
      <c r="AJ315" s="384" t="str">
        <f t="shared" si="37"/>
        <v/>
      </c>
      <c r="AK315" s="385" t="str">
        <f t="shared" si="38"/>
        <v/>
      </c>
      <c r="AL315" s="388" t="str">
        <f t="shared" si="39"/>
        <v/>
      </c>
      <c r="AM315" s="389" t="str">
        <f t="shared" si="40"/>
        <v/>
      </c>
      <c r="AN315" s="388" t="str">
        <f t="shared" si="41"/>
        <v/>
      </c>
      <c r="AO315" s="389" t="str">
        <f t="shared" si="42"/>
        <v/>
      </c>
      <c r="AP315" s="424"/>
      <c r="AQ315" s="424"/>
      <c r="AR315" s="431" t="e">
        <f>VLOOKUP($B315,'acc names'!$C$2:$D$12102,2,FALSE)</f>
        <v>#N/A</v>
      </c>
      <c r="AS315" s="431" t="e">
        <f>VLOOKUP($AQ315,software!$A$1:$B$14605,2,FALSE)</f>
        <v>#N/A</v>
      </c>
      <c r="AT315" s="424"/>
      <c r="AV315" s="424"/>
    </row>
    <row r="316" spans="1:48" s="44" customFormat="1" ht="12.75" x14ac:dyDescent="0.2">
      <c r="A316" s="101"/>
      <c r="B316" s="42"/>
      <c r="C316" s="142"/>
      <c r="D316" s="143"/>
      <c r="E316" s="107"/>
      <c r="F316" s="46"/>
      <c r="G316" s="46"/>
      <c r="H316" s="46"/>
      <c r="I316" s="46"/>
      <c r="J316" s="46"/>
      <c r="K316" s="46"/>
      <c r="L316" s="139"/>
      <c r="M316" s="41"/>
      <c r="N316" s="45"/>
      <c r="O316" s="47"/>
      <c r="P316" s="43"/>
      <c r="Q316" s="71" t="e">
        <f>VLOOKUP(N316,'error categories'!$A$2:$D$54,4,FALSE)</f>
        <v>#N/A</v>
      </c>
      <c r="R316" s="72" t="e">
        <f>VLOOKUP(N316,'error categories'!$A$2:$D$54,3,FALSE)</f>
        <v>#N/A</v>
      </c>
      <c r="S316" s="374"/>
      <c r="T316" s="377"/>
      <c r="U316" s="378">
        <f t="shared" si="36"/>
        <v>0</v>
      </c>
      <c r="V316" s="390"/>
      <c r="W316" s="391"/>
      <c r="X316" s="380"/>
      <c r="Y316" s="380"/>
      <c r="Z316" s="390"/>
      <c r="AA316" s="392"/>
      <c r="AB316" s="393"/>
      <c r="AC316" s="394"/>
      <c r="AD316" s="382">
        <f t="shared" si="43"/>
        <v>0</v>
      </c>
      <c r="AE316" s="383">
        <f t="shared" si="44"/>
        <v>0</v>
      </c>
      <c r="AF316" s="379"/>
      <c r="AG316" s="381"/>
      <c r="AH316" s="379"/>
      <c r="AI316" s="381"/>
      <c r="AJ316" s="384" t="str">
        <f t="shared" si="37"/>
        <v/>
      </c>
      <c r="AK316" s="385" t="str">
        <f t="shared" si="38"/>
        <v/>
      </c>
      <c r="AL316" s="388" t="str">
        <f t="shared" si="39"/>
        <v/>
      </c>
      <c r="AM316" s="389" t="str">
        <f t="shared" si="40"/>
        <v/>
      </c>
      <c r="AN316" s="388" t="str">
        <f t="shared" si="41"/>
        <v/>
      </c>
      <c r="AO316" s="389" t="str">
        <f t="shared" si="42"/>
        <v/>
      </c>
      <c r="AP316" s="424"/>
      <c r="AQ316" s="424"/>
      <c r="AR316" s="431" t="e">
        <f>VLOOKUP($B316,'acc names'!$C$2:$D$12102,2,FALSE)</f>
        <v>#N/A</v>
      </c>
      <c r="AS316" s="431" t="e">
        <f>VLOOKUP($AQ316,software!$A$1:$B$14605,2,FALSE)</f>
        <v>#N/A</v>
      </c>
      <c r="AT316" s="424"/>
      <c r="AV316" s="424"/>
    </row>
    <row r="317" spans="1:48" s="44" customFormat="1" ht="12.75" x14ac:dyDescent="0.2">
      <c r="A317" s="101"/>
      <c r="B317" s="42"/>
      <c r="C317" s="142"/>
      <c r="D317" s="143"/>
      <c r="E317" s="107"/>
      <c r="F317" s="46"/>
      <c r="G317" s="46"/>
      <c r="H317" s="46"/>
      <c r="I317" s="46"/>
      <c r="J317" s="46"/>
      <c r="K317" s="46"/>
      <c r="L317" s="139"/>
      <c r="M317" s="41"/>
      <c r="N317" s="45"/>
      <c r="O317" s="47"/>
      <c r="P317" s="43"/>
      <c r="Q317" s="71" t="e">
        <f>VLOOKUP(N317,'error categories'!$A$2:$D$54,4,FALSE)</f>
        <v>#N/A</v>
      </c>
      <c r="R317" s="72" t="e">
        <f>VLOOKUP(N317,'error categories'!$A$2:$D$54,3,FALSE)</f>
        <v>#N/A</v>
      </c>
      <c r="S317" s="374"/>
      <c r="T317" s="377"/>
      <c r="U317" s="378">
        <f t="shared" si="36"/>
        <v>0</v>
      </c>
      <c r="V317" s="379"/>
      <c r="W317" s="380"/>
      <c r="X317" s="380"/>
      <c r="Y317" s="380"/>
      <c r="Z317" s="379"/>
      <c r="AA317" s="381"/>
      <c r="AB317" s="379"/>
      <c r="AC317" s="380"/>
      <c r="AD317" s="382">
        <f t="shared" si="43"/>
        <v>0</v>
      </c>
      <c r="AE317" s="383">
        <f t="shared" si="44"/>
        <v>0</v>
      </c>
      <c r="AF317" s="379"/>
      <c r="AG317" s="381"/>
      <c r="AH317" s="379"/>
      <c r="AI317" s="381"/>
      <c r="AJ317" s="384" t="str">
        <f t="shared" si="37"/>
        <v/>
      </c>
      <c r="AK317" s="385" t="str">
        <f t="shared" si="38"/>
        <v/>
      </c>
      <c r="AL317" s="388" t="str">
        <f t="shared" si="39"/>
        <v/>
      </c>
      <c r="AM317" s="389" t="str">
        <f t="shared" si="40"/>
        <v/>
      </c>
      <c r="AN317" s="388" t="str">
        <f t="shared" si="41"/>
        <v/>
      </c>
      <c r="AO317" s="389" t="str">
        <f t="shared" si="42"/>
        <v/>
      </c>
      <c r="AP317" s="424"/>
      <c r="AQ317" s="424"/>
      <c r="AR317" s="431" t="e">
        <f>VLOOKUP($B317,'acc names'!$C$2:$D$12102,2,FALSE)</f>
        <v>#N/A</v>
      </c>
      <c r="AS317" s="431" t="e">
        <f>VLOOKUP($AQ317,software!$A$1:$B$14605,2,FALSE)</f>
        <v>#N/A</v>
      </c>
      <c r="AT317" s="424"/>
      <c r="AV317" s="424"/>
    </row>
    <row r="318" spans="1:48" s="44" customFormat="1" ht="12.75" x14ac:dyDescent="0.2">
      <c r="A318" s="101"/>
      <c r="B318" s="42"/>
      <c r="C318" s="142"/>
      <c r="D318" s="143"/>
      <c r="E318" s="107"/>
      <c r="F318" s="46"/>
      <c r="G318" s="46"/>
      <c r="H318" s="46"/>
      <c r="I318" s="46"/>
      <c r="J318" s="46"/>
      <c r="K318" s="46"/>
      <c r="L318" s="139"/>
      <c r="M318" s="41"/>
      <c r="N318" s="45"/>
      <c r="O318" s="47"/>
      <c r="P318" s="43"/>
      <c r="Q318" s="71" t="e">
        <f>VLOOKUP(N318,'error categories'!$A$2:$D$54,4,FALSE)</f>
        <v>#N/A</v>
      </c>
      <c r="R318" s="72" t="e">
        <f>VLOOKUP(N318,'error categories'!$A$2:$D$54,3,FALSE)</f>
        <v>#N/A</v>
      </c>
      <c r="S318" s="374"/>
      <c r="T318" s="377"/>
      <c r="U318" s="378">
        <f t="shared" si="36"/>
        <v>0</v>
      </c>
      <c r="V318" s="379"/>
      <c r="W318" s="380"/>
      <c r="X318" s="380"/>
      <c r="Y318" s="380"/>
      <c r="Z318" s="379"/>
      <c r="AA318" s="381"/>
      <c r="AB318" s="379"/>
      <c r="AC318" s="380"/>
      <c r="AD318" s="382">
        <f t="shared" si="43"/>
        <v>0</v>
      </c>
      <c r="AE318" s="383">
        <f t="shared" si="44"/>
        <v>0</v>
      </c>
      <c r="AF318" s="379"/>
      <c r="AG318" s="381"/>
      <c r="AH318" s="379"/>
      <c r="AI318" s="381"/>
      <c r="AJ318" s="384" t="str">
        <f t="shared" si="37"/>
        <v/>
      </c>
      <c r="AK318" s="385" t="str">
        <f t="shared" si="38"/>
        <v/>
      </c>
      <c r="AL318" s="388" t="str">
        <f t="shared" si="39"/>
        <v/>
      </c>
      <c r="AM318" s="389" t="str">
        <f t="shared" si="40"/>
        <v/>
      </c>
      <c r="AN318" s="388" t="str">
        <f t="shared" si="41"/>
        <v/>
      </c>
      <c r="AO318" s="389" t="str">
        <f t="shared" si="42"/>
        <v/>
      </c>
      <c r="AP318" s="424"/>
      <c r="AQ318" s="424"/>
      <c r="AR318" s="431" t="e">
        <f>VLOOKUP($B318,'acc names'!$C$2:$D$12102,2,FALSE)</f>
        <v>#N/A</v>
      </c>
      <c r="AS318" s="431" t="e">
        <f>VLOOKUP($AQ318,software!$A$1:$B$14605,2,FALSE)</f>
        <v>#N/A</v>
      </c>
      <c r="AT318" s="424"/>
      <c r="AV318" s="424"/>
    </row>
    <row r="319" spans="1:48" s="44" customFormat="1" ht="12.75" x14ac:dyDescent="0.2">
      <c r="A319" s="101"/>
      <c r="B319" s="42"/>
      <c r="C319" s="142"/>
      <c r="D319" s="143"/>
      <c r="E319" s="107"/>
      <c r="F319" s="46"/>
      <c r="G319" s="46"/>
      <c r="H319" s="46"/>
      <c r="I319" s="46"/>
      <c r="J319" s="46"/>
      <c r="K319" s="46"/>
      <c r="L319" s="139"/>
      <c r="M319" s="41"/>
      <c r="N319" s="45"/>
      <c r="O319" s="47"/>
      <c r="P319" s="43"/>
      <c r="Q319" s="71" t="e">
        <f>VLOOKUP(N319,'error categories'!$A$2:$D$54,4,FALSE)</f>
        <v>#N/A</v>
      </c>
      <c r="R319" s="72" t="e">
        <f>VLOOKUP(N319,'error categories'!$A$2:$D$54,3,FALSE)</f>
        <v>#N/A</v>
      </c>
      <c r="S319" s="374"/>
      <c r="T319" s="377"/>
      <c r="U319" s="378">
        <f t="shared" si="36"/>
        <v>0</v>
      </c>
      <c r="V319" s="390"/>
      <c r="W319" s="391"/>
      <c r="X319" s="380"/>
      <c r="Y319" s="380"/>
      <c r="Z319" s="390"/>
      <c r="AA319" s="392"/>
      <c r="AB319" s="393"/>
      <c r="AC319" s="394"/>
      <c r="AD319" s="382">
        <f t="shared" si="43"/>
        <v>0</v>
      </c>
      <c r="AE319" s="383">
        <f t="shared" si="44"/>
        <v>0</v>
      </c>
      <c r="AF319" s="379"/>
      <c r="AG319" s="381"/>
      <c r="AH319" s="379"/>
      <c r="AI319" s="381"/>
      <c r="AJ319" s="384" t="str">
        <f t="shared" si="37"/>
        <v/>
      </c>
      <c r="AK319" s="385" t="str">
        <f t="shared" si="38"/>
        <v/>
      </c>
      <c r="AL319" s="388" t="str">
        <f t="shared" si="39"/>
        <v/>
      </c>
      <c r="AM319" s="389" t="str">
        <f t="shared" si="40"/>
        <v/>
      </c>
      <c r="AN319" s="388" t="str">
        <f t="shared" si="41"/>
        <v/>
      </c>
      <c r="AO319" s="389" t="str">
        <f t="shared" si="42"/>
        <v/>
      </c>
      <c r="AP319" s="424"/>
      <c r="AQ319" s="424"/>
      <c r="AR319" s="431" t="e">
        <f>VLOOKUP($B319,'acc names'!$C$2:$D$12102,2,FALSE)</f>
        <v>#N/A</v>
      </c>
      <c r="AS319" s="431" t="e">
        <f>VLOOKUP($AQ319,software!$A$1:$B$14605,2,FALSE)</f>
        <v>#N/A</v>
      </c>
      <c r="AT319" s="424"/>
      <c r="AV319" s="424"/>
    </row>
    <row r="320" spans="1:48" s="44" customFormat="1" ht="12.75" x14ac:dyDescent="0.2">
      <c r="A320" s="101"/>
      <c r="B320" s="42"/>
      <c r="C320" s="142"/>
      <c r="D320" s="143"/>
      <c r="E320" s="107"/>
      <c r="F320" s="46"/>
      <c r="G320" s="46"/>
      <c r="H320" s="46"/>
      <c r="I320" s="46"/>
      <c r="J320" s="46"/>
      <c r="K320" s="46"/>
      <c r="L320" s="139"/>
      <c r="M320" s="41"/>
      <c r="N320" s="45"/>
      <c r="O320" s="47"/>
      <c r="P320" s="43"/>
      <c r="Q320" s="71" t="e">
        <f>VLOOKUP(N320,'error categories'!$A$2:$D$54,4,FALSE)</f>
        <v>#N/A</v>
      </c>
      <c r="R320" s="72" t="e">
        <f>VLOOKUP(N320,'error categories'!$A$2:$D$54,3,FALSE)</f>
        <v>#N/A</v>
      </c>
      <c r="S320" s="374"/>
      <c r="T320" s="377"/>
      <c r="U320" s="378">
        <f t="shared" si="36"/>
        <v>0</v>
      </c>
      <c r="V320" s="379"/>
      <c r="W320" s="380"/>
      <c r="X320" s="380"/>
      <c r="Y320" s="380"/>
      <c r="Z320" s="379"/>
      <c r="AA320" s="381"/>
      <c r="AB320" s="379"/>
      <c r="AC320" s="380"/>
      <c r="AD320" s="382">
        <f t="shared" si="43"/>
        <v>0</v>
      </c>
      <c r="AE320" s="383">
        <f t="shared" si="44"/>
        <v>0</v>
      </c>
      <c r="AF320" s="379"/>
      <c r="AG320" s="381"/>
      <c r="AH320" s="379"/>
      <c r="AI320" s="381"/>
      <c r="AJ320" s="384" t="str">
        <f t="shared" si="37"/>
        <v/>
      </c>
      <c r="AK320" s="385" t="str">
        <f t="shared" si="38"/>
        <v/>
      </c>
      <c r="AL320" s="388" t="str">
        <f t="shared" si="39"/>
        <v/>
      </c>
      <c r="AM320" s="389" t="str">
        <f t="shared" si="40"/>
        <v/>
      </c>
      <c r="AN320" s="388" t="str">
        <f t="shared" si="41"/>
        <v/>
      </c>
      <c r="AO320" s="389" t="str">
        <f t="shared" si="42"/>
        <v/>
      </c>
      <c r="AP320" s="424"/>
      <c r="AQ320" s="424"/>
      <c r="AR320" s="431" t="e">
        <f>VLOOKUP($B320,'acc names'!$C$2:$D$12102,2,FALSE)</f>
        <v>#N/A</v>
      </c>
      <c r="AS320" s="431" t="e">
        <f>VLOOKUP($AQ320,software!$A$1:$B$14605,2,FALSE)</f>
        <v>#N/A</v>
      </c>
      <c r="AT320" s="424"/>
      <c r="AV320" s="424"/>
    </row>
    <row r="321" spans="1:48" s="44" customFormat="1" ht="12.75" x14ac:dyDescent="0.2">
      <c r="A321" s="101"/>
      <c r="B321" s="42"/>
      <c r="C321" s="142"/>
      <c r="D321" s="143"/>
      <c r="E321" s="107"/>
      <c r="F321" s="46"/>
      <c r="G321" s="46"/>
      <c r="H321" s="46"/>
      <c r="I321" s="46"/>
      <c r="J321" s="46"/>
      <c r="K321" s="46"/>
      <c r="L321" s="139"/>
      <c r="M321" s="41"/>
      <c r="N321" s="45"/>
      <c r="O321" s="47"/>
      <c r="P321" s="43"/>
      <c r="Q321" s="71" t="e">
        <f>VLOOKUP(N321,'error categories'!$A$2:$D$54,4,FALSE)</f>
        <v>#N/A</v>
      </c>
      <c r="R321" s="72" t="e">
        <f>VLOOKUP(N321,'error categories'!$A$2:$D$54,3,FALSE)</f>
        <v>#N/A</v>
      </c>
      <c r="S321" s="374"/>
      <c r="T321" s="377"/>
      <c r="U321" s="378">
        <f t="shared" si="36"/>
        <v>0</v>
      </c>
      <c r="V321" s="390"/>
      <c r="W321" s="391"/>
      <c r="X321" s="380"/>
      <c r="Y321" s="380"/>
      <c r="Z321" s="390"/>
      <c r="AA321" s="392"/>
      <c r="AB321" s="393"/>
      <c r="AC321" s="394"/>
      <c r="AD321" s="382">
        <f t="shared" si="43"/>
        <v>0</v>
      </c>
      <c r="AE321" s="383">
        <f t="shared" si="44"/>
        <v>0</v>
      </c>
      <c r="AF321" s="379"/>
      <c r="AG321" s="381"/>
      <c r="AH321" s="379"/>
      <c r="AI321" s="381"/>
      <c r="AJ321" s="384" t="str">
        <f t="shared" si="37"/>
        <v/>
      </c>
      <c r="AK321" s="385" t="str">
        <f t="shared" si="38"/>
        <v/>
      </c>
      <c r="AL321" s="388" t="str">
        <f t="shared" si="39"/>
        <v/>
      </c>
      <c r="AM321" s="389" t="str">
        <f t="shared" si="40"/>
        <v/>
      </c>
      <c r="AN321" s="388" t="str">
        <f t="shared" si="41"/>
        <v/>
      </c>
      <c r="AO321" s="389" t="str">
        <f t="shared" si="42"/>
        <v/>
      </c>
      <c r="AP321" s="424"/>
      <c r="AQ321" s="424"/>
      <c r="AR321" s="431" t="e">
        <f>VLOOKUP($B321,'acc names'!$C$2:$D$12102,2,FALSE)</f>
        <v>#N/A</v>
      </c>
      <c r="AS321" s="431" t="e">
        <f>VLOOKUP($AQ321,software!$A$1:$B$14605,2,FALSE)</f>
        <v>#N/A</v>
      </c>
      <c r="AT321" s="424"/>
      <c r="AV321" s="424"/>
    </row>
    <row r="322" spans="1:48" s="44" customFormat="1" ht="12.75" x14ac:dyDescent="0.2">
      <c r="A322" s="101"/>
      <c r="B322" s="42"/>
      <c r="C322" s="142"/>
      <c r="D322" s="143"/>
      <c r="E322" s="107"/>
      <c r="F322" s="46"/>
      <c r="G322" s="46"/>
      <c r="H322" s="46"/>
      <c r="I322" s="46"/>
      <c r="J322" s="46"/>
      <c r="K322" s="46"/>
      <c r="L322" s="139"/>
      <c r="M322" s="41"/>
      <c r="N322" s="45"/>
      <c r="O322" s="47"/>
      <c r="P322" s="43"/>
      <c r="Q322" s="71" t="e">
        <f>VLOOKUP(N322,'error categories'!$A$2:$D$54,4,FALSE)</f>
        <v>#N/A</v>
      </c>
      <c r="R322" s="72" t="e">
        <f>VLOOKUP(N322,'error categories'!$A$2:$D$54,3,FALSE)</f>
        <v>#N/A</v>
      </c>
      <c r="S322" s="374"/>
      <c r="T322" s="377"/>
      <c r="U322" s="378">
        <f t="shared" si="36"/>
        <v>0</v>
      </c>
      <c r="V322" s="390"/>
      <c r="W322" s="391"/>
      <c r="X322" s="380"/>
      <c r="Y322" s="380"/>
      <c r="Z322" s="390"/>
      <c r="AA322" s="392"/>
      <c r="AB322" s="393"/>
      <c r="AC322" s="394"/>
      <c r="AD322" s="382">
        <f t="shared" si="43"/>
        <v>0</v>
      </c>
      <c r="AE322" s="383">
        <f t="shared" si="44"/>
        <v>0</v>
      </c>
      <c r="AF322" s="379"/>
      <c r="AG322" s="381"/>
      <c r="AH322" s="379"/>
      <c r="AI322" s="381"/>
      <c r="AJ322" s="384" t="str">
        <f t="shared" si="37"/>
        <v/>
      </c>
      <c r="AK322" s="385" t="str">
        <f t="shared" si="38"/>
        <v/>
      </c>
      <c r="AL322" s="388" t="str">
        <f t="shared" si="39"/>
        <v/>
      </c>
      <c r="AM322" s="389" t="str">
        <f t="shared" si="40"/>
        <v/>
      </c>
      <c r="AN322" s="388" t="str">
        <f t="shared" si="41"/>
        <v/>
      </c>
      <c r="AO322" s="389" t="str">
        <f t="shared" si="42"/>
        <v/>
      </c>
      <c r="AP322" s="424"/>
      <c r="AQ322" s="424"/>
      <c r="AR322" s="431" t="e">
        <f>VLOOKUP($B322,'acc names'!$C$2:$D$12102,2,FALSE)</f>
        <v>#N/A</v>
      </c>
      <c r="AS322" s="431" t="e">
        <f>VLOOKUP($AQ322,software!$A$1:$B$14605,2,FALSE)</f>
        <v>#N/A</v>
      </c>
      <c r="AT322" s="424"/>
      <c r="AV322" s="424"/>
    </row>
    <row r="323" spans="1:48" s="44" customFormat="1" ht="12.75" x14ac:dyDescent="0.2">
      <c r="A323" s="101"/>
      <c r="B323" s="42"/>
      <c r="C323" s="142"/>
      <c r="D323" s="143"/>
      <c r="E323" s="107"/>
      <c r="F323" s="46"/>
      <c r="G323" s="46"/>
      <c r="H323" s="46"/>
      <c r="I323" s="46"/>
      <c r="J323" s="46"/>
      <c r="K323" s="46"/>
      <c r="L323" s="139"/>
      <c r="M323" s="41"/>
      <c r="N323" s="45"/>
      <c r="O323" s="47"/>
      <c r="P323" s="43"/>
      <c r="Q323" s="71" t="e">
        <f>VLOOKUP(N323,'error categories'!$A$2:$D$54,4,FALSE)</f>
        <v>#N/A</v>
      </c>
      <c r="R323" s="72" t="e">
        <f>VLOOKUP(N323,'error categories'!$A$2:$D$54,3,FALSE)</f>
        <v>#N/A</v>
      </c>
      <c r="S323" s="374"/>
      <c r="T323" s="377"/>
      <c r="U323" s="378">
        <f t="shared" si="36"/>
        <v>0</v>
      </c>
      <c r="V323" s="379"/>
      <c r="W323" s="380"/>
      <c r="X323" s="380"/>
      <c r="Y323" s="380"/>
      <c r="Z323" s="379"/>
      <c r="AA323" s="381"/>
      <c r="AB323" s="379"/>
      <c r="AC323" s="380"/>
      <c r="AD323" s="382">
        <f t="shared" si="43"/>
        <v>0</v>
      </c>
      <c r="AE323" s="383">
        <f t="shared" si="44"/>
        <v>0</v>
      </c>
      <c r="AF323" s="379"/>
      <c r="AG323" s="381"/>
      <c r="AH323" s="379"/>
      <c r="AI323" s="381"/>
      <c r="AJ323" s="384" t="str">
        <f t="shared" si="37"/>
        <v/>
      </c>
      <c r="AK323" s="385" t="str">
        <f t="shared" si="38"/>
        <v/>
      </c>
      <c r="AL323" s="388" t="str">
        <f t="shared" si="39"/>
        <v/>
      </c>
      <c r="AM323" s="389" t="str">
        <f t="shared" si="40"/>
        <v/>
      </c>
      <c r="AN323" s="388" t="str">
        <f t="shared" si="41"/>
        <v/>
      </c>
      <c r="AO323" s="389" t="str">
        <f t="shared" si="42"/>
        <v/>
      </c>
      <c r="AP323" s="424"/>
      <c r="AQ323" s="424"/>
      <c r="AR323" s="431" t="e">
        <f>VLOOKUP($B323,'acc names'!$C$2:$D$12102,2,FALSE)</f>
        <v>#N/A</v>
      </c>
      <c r="AS323" s="431" t="e">
        <f>VLOOKUP($AQ323,software!$A$1:$B$14605,2,FALSE)</f>
        <v>#N/A</v>
      </c>
      <c r="AT323" s="424"/>
      <c r="AV323" s="424"/>
    </row>
    <row r="324" spans="1:48" s="44" customFormat="1" ht="12.75" x14ac:dyDescent="0.2">
      <c r="A324" s="101"/>
      <c r="B324" s="42"/>
      <c r="C324" s="142"/>
      <c r="D324" s="143"/>
      <c r="E324" s="107"/>
      <c r="F324" s="46"/>
      <c r="G324" s="46"/>
      <c r="H324" s="46"/>
      <c r="I324" s="46"/>
      <c r="J324" s="46"/>
      <c r="K324" s="46"/>
      <c r="L324" s="139"/>
      <c r="M324" s="41"/>
      <c r="N324" s="45"/>
      <c r="O324" s="47"/>
      <c r="P324" s="43"/>
      <c r="Q324" s="71" t="e">
        <f>VLOOKUP(N324,'error categories'!$A$2:$D$54,4,FALSE)</f>
        <v>#N/A</v>
      </c>
      <c r="R324" s="72" t="e">
        <f>VLOOKUP(N324,'error categories'!$A$2:$D$54,3,FALSE)</f>
        <v>#N/A</v>
      </c>
      <c r="S324" s="374"/>
      <c r="T324" s="377"/>
      <c r="U324" s="378">
        <f t="shared" ref="U324:U387" si="45">S324-T324</f>
        <v>0</v>
      </c>
      <c r="V324" s="379"/>
      <c r="W324" s="380"/>
      <c r="X324" s="380"/>
      <c r="Y324" s="380"/>
      <c r="Z324" s="379"/>
      <c r="AA324" s="381"/>
      <c r="AB324" s="379"/>
      <c r="AC324" s="380"/>
      <c r="AD324" s="382">
        <f t="shared" si="43"/>
        <v>0</v>
      </c>
      <c r="AE324" s="383">
        <f t="shared" si="44"/>
        <v>0</v>
      </c>
      <c r="AF324" s="379"/>
      <c r="AG324" s="381"/>
      <c r="AH324" s="379"/>
      <c r="AI324" s="381"/>
      <c r="AJ324" s="384" t="str">
        <f t="shared" ref="AJ324:AJ387" si="46">IF(E324="","",IF(AND(U324=1,(Y324+AA324+AD324+AE324+AG324+AI324)=0),"VU",Y324+AA324+AD324+AE324+AG324+AI324))</f>
        <v/>
      </c>
      <c r="AK324" s="385" t="str">
        <f t="shared" si="38"/>
        <v/>
      </c>
      <c r="AL324" s="388" t="str">
        <f t="shared" si="39"/>
        <v/>
      </c>
      <c r="AM324" s="389" t="str">
        <f t="shared" si="40"/>
        <v/>
      </c>
      <c r="AN324" s="388" t="str">
        <f t="shared" si="41"/>
        <v/>
      </c>
      <c r="AO324" s="389" t="str">
        <f t="shared" si="42"/>
        <v/>
      </c>
      <c r="AP324" s="424"/>
      <c r="AQ324" s="424"/>
      <c r="AR324" s="431" t="e">
        <f>VLOOKUP($B324,'acc names'!$C$2:$D$12102,2,FALSE)</f>
        <v>#N/A</v>
      </c>
      <c r="AS324" s="431" t="e">
        <f>VLOOKUP($AQ324,software!$A$1:$B$14605,2,FALSE)</f>
        <v>#N/A</v>
      </c>
      <c r="AT324" s="424"/>
      <c r="AV324" s="424"/>
    </row>
    <row r="325" spans="1:48" s="44" customFormat="1" ht="12.75" x14ac:dyDescent="0.2">
      <c r="A325" s="101"/>
      <c r="B325" s="42"/>
      <c r="C325" s="142"/>
      <c r="D325" s="143"/>
      <c r="E325" s="107"/>
      <c r="F325" s="46"/>
      <c r="G325" s="46"/>
      <c r="H325" s="46"/>
      <c r="I325" s="46"/>
      <c r="J325" s="46"/>
      <c r="K325" s="46"/>
      <c r="L325" s="139"/>
      <c r="M325" s="41"/>
      <c r="N325" s="45"/>
      <c r="O325" s="47"/>
      <c r="P325" s="43"/>
      <c r="Q325" s="71" t="e">
        <f>VLOOKUP(N325,'error categories'!$A$2:$D$54,4,FALSE)</f>
        <v>#N/A</v>
      </c>
      <c r="R325" s="72" t="e">
        <f>VLOOKUP(N325,'error categories'!$A$2:$D$54,3,FALSE)</f>
        <v>#N/A</v>
      </c>
      <c r="S325" s="374"/>
      <c r="T325" s="377"/>
      <c r="U325" s="378">
        <f t="shared" si="45"/>
        <v>0</v>
      </c>
      <c r="V325" s="379"/>
      <c r="W325" s="380"/>
      <c r="X325" s="380"/>
      <c r="Y325" s="380"/>
      <c r="Z325" s="379"/>
      <c r="AA325" s="381"/>
      <c r="AB325" s="379"/>
      <c r="AC325" s="380"/>
      <c r="AD325" s="382">
        <f t="shared" si="43"/>
        <v>0</v>
      </c>
      <c r="AE325" s="383">
        <f t="shared" si="44"/>
        <v>0</v>
      </c>
      <c r="AF325" s="379"/>
      <c r="AG325" s="381"/>
      <c r="AH325" s="379"/>
      <c r="AI325" s="381"/>
      <c r="AJ325" s="384" t="str">
        <f t="shared" si="46"/>
        <v/>
      </c>
      <c r="AK325" s="385" t="str">
        <f t="shared" ref="AK325:AK388" si="47">IF(OR(AJ325="",AJ325="VU"),"",ABS(AJ325))</f>
        <v/>
      </c>
      <c r="AL325" s="388" t="str">
        <f t="shared" ref="AL325:AL388" si="48">IF(OR(AJ325="VU",AJ325="",AJ325=0,AJ325&lt;0),"",AJ325)</f>
        <v/>
      </c>
      <c r="AM325" s="389" t="str">
        <f t="shared" ref="AM325:AM388" si="49">IF(OR(AJ325="VU",AJ325="",AJ325=0,AJ325&gt;0),"",AJ325)</f>
        <v/>
      </c>
      <c r="AN325" s="388" t="str">
        <f t="shared" ref="AN325:AN388" si="50">IF(AL325="","",1)</f>
        <v/>
      </c>
      <c r="AO325" s="389" t="str">
        <f t="shared" ref="AO325:AO388" si="51">IF(AM325="","",1)</f>
        <v/>
      </c>
      <c r="AP325" s="424"/>
      <c r="AQ325" s="424"/>
      <c r="AR325" s="431" t="e">
        <f>VLOOKUP($B325,'acc names'!$C$2:$D$12102,2,FALSE)</f>
        <v>#N/A</v>
      </c>
      <c r="AS325" s="431" t="e">
        <f>VLOOKUP($AQ325,software!$A$1:$B$14605,2,FALSE)</f>
        <v>#N/A</v>
      </c>
      <c r="AT325" s="424"/>
      <c r="AV325" s="424"/>
    </row>
    <row r="326" spans="1:48" s="44" customFormat="1" ht="12.75" x14ac:dyDescent="0.2">
      <c r="A326" s="101"/>
      <c r="B326" s="42"/>
      <c r="C326" s="142"/>
      <c r="D326" s="143"/>
      <c r="E326" s="107"/>
      <c r="F326" s="46"/>
      <c r="G326" s="46"/>
      <c r="H326" s="46"/>
      <c r="I326" s="46"/>
      <c r="J326" s="46"/>
      <c r="K326" s="46"/>
      <c r="L326" s="139"/>
      <c r="M326" s="41"/>
      <c r="N326" s="45"/>
      <c r="O326" s="47"/>
      <c r="P326" s="43"/>
      <c r="Q326" s="71" t="e">
        <f>VLOOKUP(N326,'error categories'!$A$2:$D$54,4,FALSE)</f>
        <v>#N/A</v>
      </c>
      <c r="R326" s="72" t="e">
        <f>VLOOKUP(N326,'error categories'!$A$2:$D$54,3,FALSE)</f>
        <v>#N/A</v>
      </c>
      <c r="S326" s="374"/>
      <c r="T326" s="377"/>
      <c r="U326" s="378">
        <f t="shared" si="45"/>
        <v>0</v>
      </c>
      <c r="V326" s="379"/>
      <c r="W326" s="380"/>
      <c r="X326" s="380"/>
      <c r="Y326" s="380"/>
      <c r="Z326" s="379"/>
      <c r="AA326" s="381"/>
      <c r="AB326" s="379"/>
      <c r="AC326" s="380"/>
      <c r="AD326" s="382">
        <f t="shared" ref="AD326:AD389" si="52">AB326*-900</f>
        <v>0</v>
      </c>
      <c r="AE326" s="383">
        <f t="shared" ref="AE326:AE389" si="53">AC326*-880</f>
        <v>0</v>
      </c>
      <c r="AF326" s="379"/>
      <c r="AG326" s="381"/>
      <c r="AH326" s="379"/>
      <c r="AI326" s="381"/>
      <c r="AJ326" s="384" t="str">
        <f t="shared" si="46"/>
        <v/>
      </c>
      <c r="AK326" s="385" t="str">
        <f t="shared" si="47"/>
        <v/>
      </c>
      <c r="AL326" s="388" t="str">
        <f t="shared" si="48"/>
        <v/>
      </c>
      <c r="AM326" s="389" t="str">
        <f t="shared" si="49"/>
        <v/>
      </c>
      <c r="AN326" s="388" t="str">
        <f t="shared" si="50"/>
        <v/>
      </c>
      <c r="AO326" s="389" t="str">
        <f t="shared" si="51"/>
        <v/>
      </c>
      <c r="AP326" s="424"/>
      <c r="AQ326" s="424"/>
      <c r="AR326" s="431" t="e">
        <f>VLOOKUP($B326,'acc names'!$C$2:$D$12102,2,FALSE)</f>
        <v>#N/A</v>
      </c>
      <c r="AS326" s="431" t="e">
        <f>VLOOKUP($AQ326,software!$A$1:$B$14605,2,FALSE)</f>
        <v>#N/A</v>
      </c>
      <c r="AT326" s="424"/>
      <c r="AV326" s="424"/>
    </row>
    <row r="327" spans="1:48" s="44" customFormat="1" ht="12.75" x14ac:dyDescent="0.2">
      <c r="A327" s="101"/>
      <c r="B327" s="42"/>
      <c r="C327" s="142"/>
      <c r="D327" s="143"/>
      <c r="E327" s="107"/>
      <c r="F327" s="46"/>
      <c r="G327" s="46"/>
      <c r="H327" s="46"/>
      <c r="I327" s="46"/>
      <c r="J327" s="46"/>
      <c r="K327" s="46"/>
      <c r="L327" s="139"/>
      <c r="M327" s="41"/>
      <c r="N327" s="45"/>
      <c r="O327" s="47"/>
      <c r="P327" s="43"/>
      <c r="Q327" s="71" t="e">
        <f>VLOOKUP(N327,'error categories'!$A$2:$D$54,4,FALSE)</f>
        <v>#N/A</v>
      </c>
      <c r="R327" s="72" t="e">
        <f>VLOOKUP(N327,'error categories'!$A$2:$D$54,3,FALSE)</f>
        <v>#N/A</v>
      </c>
      <c r="S327" s="374"/>
      <c r="T327" s="377"/>
      <c r="U327" s="378">
        <f t="shared" si="45"/>
        <v>0</v>
      </c>
      <c r="V327" s="390"/>
      <c r="W327" s="391"/>
      <c r="X327" s="380"/>
      <c r="Y327" s="380"/>
      <c r="Z327" s="390"/>
      <c r="AA327" s="392"/>
      <c r="AB327" s="393"/>
      <c r="AC327" s="394"/>
      <c r="AD327" s="382">
        <f t="shared" si="52"/>
        <v>0</v>
      </c>
      <c r="AE327" s="383">
        <f t="shared" si="53"/>
        <v>0</v>
      </c>
      <c r="AF327" s="379"/>
      <c r="AG327" s="381"/>
      <c r="AH327" s="379"/>
      <c r="AI327" s="381"/>
      <c r="AJ327" s="384" t="str">
        <f t="shared" si="46"/>
        <v/>
      </c>
      <c r="AK327" s="385" t="str">
        <f t="shared" si="47"/>
        <v/>
      </c>
      <c r="AL327" s="388" t="str">
        <f t="shared" si="48"/>
        <v/>
      </c>
      <c r="AM327" s="389" t="str">
        <f t="shared" si="49"/>
        <v/>
      </c>
      <c r="AN327" s="388" t="str">
        <f t="shared" si="50"/>
        <v/>
      </c>
      <c r="AO327" s="389" t="str">
        <f t="shared" si="51"/>
        <v/>
      </c>
      <c r="AP327" s="424"/>
      <c r="AQ327" s="424"/>
      <c r="AR327" s="431" t="e">
        <f>VLOOKUP($B327,'acc names'!$C$2:$D$12102,2,FALSE)</f>
        <v>#N/A</v>
      </c>
      <c r="AS327" s="431" t="e">
        <f>VLOOKUP($AQ327,software!$A$1:$B$14605,2,FALSE)</f>
        <v>#N/A</v>
      </c>
      <c r="AT327" s="424"/>
      <c r="AV327" s="424"/>
    </row>
    <row r="328" spans="1:48" s="44" customFormat="1" ht="12.75" x14ac:dyDescent="0.2">
      <c r="A328" s="101"/>
      <c r="B328" s="42"/>
      <c r="C328" s="142"/>
      <c r="D328" s="143"/>
      <c r="E328" s="107"/>
      <c r="F328" s="46"/>
      <c r="G328" s="46"/>
      <c r="H328" s="46"/>
      <c r="I328" s="46"/>
      <c r="J328" s="46"/>
      <c r="K328" s="46"/>
      <c r="L328" s="139"/>
      <c r="M328" s="41"/>
      <c r="N328" s="45"/>
      <c r="O328" s="47"/>
      <c r="P328" s="43"/>
      <c r="Q328" s="71" t="e">
        <f>VLOOKUP(N328,'error categories'!$A$2:$D$54,4,FALSE)</f>
        <v>#N/A</v>
      </c>
      <c r="R328" s="72" t="e">
        <f>VLOOKUP(N328,'error categories'!$A$2:$D$54,3,FALSE)</f>
        <v>#N/A</v>
      </c>
      <c r="S328" s="374"/>
      <c r="T328" s="377"/>
      <c r="U328" s="378">
        <f t="shared" si="45"/>
        <v>0</v>
      </c>
      <c r="V328" s="390"/>
      <c r="W328" s="391"/>
      <c r="X328" s="380"/>
      <c r="Y328" s="380"/>
      <c r="Z328" s="390"/>
      <c r="AA328" s="392"/>
      <c r="AB328" s="393"/>
      <c r="AC328" s="394"/>
      <c r="AD328" s="382">
        <f t="shared" si="52"/>
        <v>0</v>
      </c>
      <c r="AE328" s="383">
        <f t="shared" si="53"/>
        <v>0</v>
      </c>
      <c r="AF328" s="379"/>
      <c r="AG328" s="381"/>
      <c r="AH328" s="379"/>
      <c r="AI328" s="381"/>
      <c r="AJ328" s="384" t="str">
        <f t="shared" si="46"/>
        <v/>
      </c>
      <c r="AK328" s="385" t="str">
        <f t="shared" si="47"/>
        <v/>
      </c>
      <c r="AL328" s="388" t="str">
        <f t="shared" si="48"/>
        <v/>
      </c>
      <c r="AM328" s="389" t="str">
        <f t="shared" si="49"/>
        <v/>
      </c>
      <c r="AN328" s="388" t="str">
        <f t="shared" si="50"/>
        <v/>
      </c>
      <c r="AO328" s="389" t="str">
        <f t="shared" si="51"/>
        <v/>
      </c>
      <c r="AP328" s="424"/>
      <c r="AQ328" s="424"/>
      <c r="AR328" s="431" t="e">
        <f>VLOOKUP($B328,'acc names'!$C$2:$D$12102,2,FALSE)</f>
        <v>#N/A</v>
      </c>
      <c r="AS328" s="431" t="e">
        <f>VLOOKUP($AQ328,software!$A$1:$B$14605,2,FALSE)</f>
        <v>#N/A</v>
      </c>
      <c r="AT328" s="424"/>
      <c r="AV328" s="424"/>
    </row>
    <row r="329" spans="1:48" s="44" customFormat="1" ht="12.75" x14ac:dyDescent="0.2">
      <c r="A329" s="101"/>
      <c r="B329" s="42"/>
      <c r="C329" s="142"/>
      <c r="D329" s="143"/>
      <c r="E329" s="107"/>
      <c r="F329" s="46"/>
      <c r="G329" s="46"/>
      <c r="H329" s="46"/>
      <c r="I329" s="46"/>
      <c r="J329" s="46"/>
      <c r="K329" s="46"/>
      <c r="L329" s="139"/>
      <c r="M329" s="41"/>
      <c r="N329" s="45"/>
      <c r="O329" s="47"/>
      <c r="P329" s="43"/>
      <c r="Q329" s="71" t="e">
        <f>VLOOKUP(N329,'error categories'!$A$2:$D$54,4,FALSE)</f>
        <v>#N/A</v>
      </c>
      <c r="R329" s="72" t="e">
        <f>VLOOKUP(N329,'error categories'!$A$2:$D$54,3,FALSE)</f>
        <v>#N/A</v>
      </c>
      <c r="S329" s="374"/>
      <c r="T329" s="377"/>
      <c r="U329" s="378">
        <f t="shared" si="45"/>
        <v>0</v>
      </c>
      <c r="V329" s="390"/>
      <c r="W329" s="391"/>
      <c r="X329" s="380"/>
      <c r="Y329" s="380"/>
      <c r="Z329" s="390"/>
      <c r="AA329" s="392"/>
      <c r="AB329" s="393"/>
      <c r="AC329" s="394"/>
      <c r="AD329" s="382">
        <f t="shared" si="52"/>
        <v>0</v>
      </c>
      <c r="AE329" s="383">
        <f t="shared" si="53"/>
        <v>0</v>
      </c>
      <c r="AF329" s="379"/>
      <c r="AG329" s="381"/>
      <c r="AH329" s="379"/>
      <c r="AI329" s="381"/>
      <c r="AJ329" s="384" t="str">
        <f t="shared" si="46"/>
        <v/>
      </c>
      <c r="AK329" s="385" t="str">
        <f t="shared" si="47"/>
        <v/>
      </c>
      <c r="AL329" s="388" t="str">
        <f t="shared" si="48"/>
        <v/>
      </c>
      <c r="AM329" s="389" t="str">
        <f t="shared" si="49"/>
        <v/>
      </c>
      <c r="AN329" s="388" t="str">
        <f t="shared" si="50"/>
        <v/>
      </c>
      <c r="AO329" s="389" t="str">
        <f t="shared" si="51"/>
        <v/>
      </c>
      <c r="AP329" s="424"/>
      <c r="AQ329" s="424"/>
      <c r="AR329" s="431" t="e">
        <f>VLOOKUP($B329,'acc names'!$C$2:$D$12102,2,FALSE)</f>
        <v>#N/A</v>
      </c>
      <c r="AS329" s="431" t="e">
        <f>VLOOKUP($AQ329,software!$A$1:$B$14605,2,FALSE)</f>
        <v>#N/A</v>
      </c>
      <c r="AT329" s="424"/>
      <c r="AV329" s="424"/>
    </row>
    <row r="330" spans="1:48" s="44" customFormat="1" ht="12.75" x14ac:dyDescent="0.2">
      <c r="A330" s="101"/>
      <c r="B330" s="42"/>
      <c r="C330" s="142"/>
      <c r="D330" s="143"/>
      <c r="E330" s="107"/>
      <c r="F330" s="46"/>
      <c r="G330" s="46"/>
      <c r="H330" s="46"/>
      <c r="I330" s="46"/>
      <c r="J330" s="46"/>
      <c r="K330" s="46"/>
      <c r="L330" s="139"/>
      <c r="M330" s="41"/>
      <c r="N330" s="45"/>
      <c r="O330" s="47"/>
      <c r="P330" s="43"/>
      <c r="Q330" s="71" t="e">
        <f>VLOOKUP(N330,'error categories'!$A$2:$D$54,4,FALSE)</f>
        <v>#N/A</v>
      </c>
      <c r="R330" s="72" t="e">
        <f>VLOOKUP(N330,'error categories'!$A$2:$D$54,3,FALSE)</f>
        <v>#N/A</v>
      </c>
      <c r="S330" s="374"/>
      <c r="T330" s="377"/>
      <c r="U330" s="378">
        <f t="shared" si="45"/>
        <v>0</v>
      </c>
      <c r="V330" s="390"/>
      <c r="W330" s="391"/>
      <c r="X330" s="380"/>
      <c r="Y330" s="380"/>
      <c r="Z330" s="390"/>
      <c r="AA330" s="392"/>
      <c r="AB330" s="393"/>
      <c r="AC330" s="394"/>
      <c r="AD330" s="382">
        <f t="shared" si="52"/>
        <v>0</v>
      </c>
      <c r="AE330" s="383">
        <f t="shared" si="53"/>
        <v>0</v>
      </c>
      <c r="AF330" s="379"/>
      <c r="AG330" s="381"/>
      <c r="AH330" s="379"/>
      <c r="AI330" s="381"/>
      <c r="AJ330" s="384" t="str">
        <f t="shared" si="46"/>
        <v/>
      </c>
      <c r="AK330" s="385" t="str">
        <f t="shared" si="47"/>
        <v/>
      </c>
      <c r="AL330" s="388" t="str">
        <f t="shared" si="48"/>
        <v/>
      </c>
      <c r="AM330" s="389" t="str">
        <f t="shared" si="49"/>
        <v/>
      </c>
      <c r="AN330" s="388" t="str">
        <f t="shared" si="50"/>
        <v/>
      </c>
      <c r="AO330" s="389" t="str">
        <f t="shared" si="51"/>
        <v/>
      </c>
      <c r="AP330" s="424"/>
      <c r="AQ330" s="424"/>
      <c r="AR330" s="431" t="e">
        <f>VLOOKUP($B330,'acc names'!$C$2:$D$12102,2,FALSE)</f>
        <v>#N/A</v>
      </c>
      <c r="AS330" s="431" t="e">
        <f>VLOOKUP($AQ330,software!$A$1:$B$14605,2,FALSE)</f>
        <v>#N/A</v>
      </c>
      <c r="AT330" s="424"/>
      <c r="AV330" s="424"/>
    </row>
    <row r="331" spans="1:48" s="44" customFormat="1" ht="12.75" x14ac:dyDescent="0.2">
      <c r="A331" s="101"/>
      <c r="B331" s="42"/>
      <c r="C331" s="142"/>
      <c r="D331" s="143"/>
      <c r="E331" s="107"/>
      <c r="F331" s="46"/>
      <c r="G331" s="46"/>
      <c r="H331" s="46"/>
      <c r="I331" s="46"/>
      <c r="J331" s="46"/>
      <c r="K331" s="46"/>
      <c r="L331" s="139"/>
      <c r="M331" s="41"/>
      <c r="N331" s="45"/>
      <c r="O331" s="47"/>
      <c r="P331" s="43"/>
      <c r="Q331" s="71" t="e">
        <f>VLOOKUP(N331,'error categories'!$A$2:$D$54,4,FALSE)</f>
        <v>#N/A</v>
      </c>
      <c r="R331" s="72" t="e">
        <f>VLOOKUP(N331,'error categories'!$A$2:$D$54,3,FALSE)</f>
        <v>#N/A</v>
      </c>
      <c r="S331" s="374"/>
      <c r="T331" s="377"/>
      <c r="U331" s="378">
        <f t="shared" si="45"/>
        <v>0</v>
      </c>
      <c r="V331" s="390"/>
      <c r="W331" s="391"/>
      <c r="X331" s="380"/>
      <c r="Y331" s="380"/>
      <c r="Z331" s="390"/>
      <c r="AA331" s="392"/>
      <c r="AB331" s="393"/>
      <c r="AC331" s="394"/>
      <c r="AD331" s="382">
        <f t="shared" si="52"/>
        <v>0</v>
      </c>
      <c r="AE331" s="383">
        <f t="shared" si="53"/>
        <v>0</v>
      </c>
      <c r="AF331" s="379"/>
      <c r="AG331" s="381"/>
      <c r="AH331" s="379"/>
      <c r="AI331" s="381"/>
      <c r="AJ331" s="384" t="str">
        <f t="shared" si="46"/>
        <v/>
      </c>
      <c r="AK331" s="385" t="str">
        <f t="shared" si="47"/>
        <v/>
      </c>
      <c r="AL331" s="388" t="str">
        <f t="shared" si="48"/>
        <v/>
      </c>
      <c r="AM331" s="389" t="str">
        <f t="shared" si="49"/>
        <v/>
      </c>
      <c r="AN331" s="388" t="str">
        <f t="shared" si="50"/>
        <v/>
      </c>
      <c r="AO331" s="389" t="str">
        <f t="shared" si="51"/>
        <v/>
      </c>
      <c r="AP331" s="424"/>
      <c r="AQ331" s="424"/>
      <c r="AR331" s="431" t="e">
        <f>VLOOKUP($B331,'acc names'!$C$2:$D$12102,2,FALSE)</f>
        <v>#N/A</v>
      </c>
      <c r="AS331" s="431" t="e">
        <f>VLOOKUP($AQ331,software!$A$1:$B$14605,2,FALSE)</f>
        <v>#N/A</v>
      </c>
      <c r="AT331" s="424"/>
      <c r="AV331" s="424"/>
    </row>
    <row r="332" spans="1:48" s="44" customFormat="1" ht="12.75" x14ac:dyDescent="0.2">
      <c r="A332" s="101"/>
      <c r="B332" s="42"/>
      <c r="C332" s="142"/>
      <c r="D332" s="143"/>
      <c r="E332" s="107"/>
      <c r="F332" s="46"/>
      <c r="G332" s="46"/>
      <c r="H332" s="46"/>
      <c r="I332" s="46"/>
      <c r="J332" s="46"/>
      <c r="K332" s="46"/>
      <c r="L332" s="139"/>
      <c r="M332" s="41"/>
      <c r="N332" s="45"/>
      <c r="O332" s="47"/>
      <c r="P332" s="43"/>
      <c r="Q332" s="71" t="e">
        <f>VLOOKUP(N332,'error categories'!$A$2:$D$54,4,FALSE)</f>
        <v>#N/A</v>
      </c>
      <c r="R332" s="72" t="e">
        <f>VLOOKUP(N332,'error categories'!$A$2:$D$54,3,FALSE)</f>
        <v>#N/A</v>
      </c>
      <c r="S332" s="374"/>
      <c r="T332" s="377"/>
      <c r="U332" s="378">
        <f t="shared" si="45"/>
        <v>0</v>
      </c>
      <c r="V332" s="390"/>
      <c r="W332" s="391"/>
      <c r="X332" s="380"/>
      <c r="Y332" s="380"/>
      <c r="Z332" s="390"/>
      <c r="AA332" s="392"/>
      <c r="AB332" s="393"/>
      <c r="AC332" s="394"/>
      <c r="AD332" s="382">
        <f t="shared" si="52"/>
        <v>0</v>
      </c>
      <c r="AE332" s="383">
        <f t="shared" si="53"/>
        <v>0</v>
      </c>
      <c r="AF332" s="379"/>
      <c r="AG332" s="381"/>
      <c r="AH332" s="379"/>
      <c r="AI332" s="381"/>
      <c r="AJ332" s="384" t="str">
        <f t="shared" si="46"/>
        <v/>
      </c>
      <c r="AK332" s="385" t="str">
        <f t="shared" si="47"/>
        <v/>
      </c>
      <c r="AL332" s="388" t="str">
        <f t="shared" si="48"/>
        <v/>
      </c>
      <c r="AM332" s="389" t="str">
        <f t="shared" si="49"/>
        <v/>
      </c>
      <c r="AN332" s="388" t="str">
        <f t="shared" si="50"/>
        <v/>
      </c>
      <c r="AO332" s="389" t="str">
        <f t="shared" si="51"/>
        <v/>
      </c>
      <c r="AP332" s="424"/>
      <c r="AQ332" s="424"/>
      <c r="AR332" s="431" t="e">
        <f>VLOOKUP($B332,'acc names'!$C$2:$D$12102,2,FALSE)</f>
        <v>#N/A</v>
      </c>
      <c r="AS332" s="431" t="e">
        <f>VLOOKUP($AQ332,software!$A$1:$B$14605,2,FALSE)</f>
        <v>#N/A</v>
      </c>
      <c r="AT332" s="424"/>
      <c r="AV332" s="424"/>
    </row>
    <row r="333" spans="1:48" s="44" customFormat="1" ht="12.75" x14ac:dyDescent="0.2">
      <c r="A333" s="101"/>
      <c r="B333" s="42"/>
      <c r="C333" s="142"/>
      <c r="D333" s="143"/>
      <c r="E333" s="107"/>
      <c r="F333" s="46"/>
      <c r="G333" s="46"/>
      <c r="H333" s="46"/>
      <c r="I333" s="46"/>
      <c r="J333" s="46"/>
      <c r="K333" s="46"/>
      <c r="L333" s="139"/>
      <c r="M333" s="41"/>
      <c r="N333" s="45"/>
      <c r="O333" s="47"/>
      <c r="P333" s="43"/>
      <c r="Q333" s="71" t="e">
        <f>VLOOKUP(N333,'error categories'!$A$2:$D$54,4,FALSE)</f>
        <v>#N/A</v>
      </c>
      <c r="R333" s="72" t="e">
        <f>VLOOKUP(N333,'error categories'!$A$2:$D$54,3,FALSE)</f>
        <v>#N/A</v>
      </c>
      <c r="S333" s="374"/>
      <c r="T333" s="377"/>
      <c r="U333" s="378">
        <f t="shared" si="45"/>
        <v>0</v>
      </c>
      <c r="V333" s="379"/>
      <c r="W333" s="380"/>
      <c r="X333" s="380"/>
      <c r="Y333" s="380"/>
      <c r="Z333" s="379"/>
      <c r="AA333" s="381"/>
      <c r="AB333" s="379"/>
      <c r="AC333" s="380"/>
      <c r="AD333" s="382">
        <f t="shared" si="52"/>
        <v>0</v>
      </c>
      <c r="AE333" s="383">
        <f t="shared" si="53"/>
        <v>0</v>
      </c>
      <c r="AF333" s="379"/>
      <c r="AG333" s="381"/>
      <c r="AH333" s="379"/>
      <c r="AI333" s="381"/>
      <c r="AJ333" s="384" t="str">
        <f t="shared" si="46"/>
        <v/>
      </c>
      <c r="AK333" s="385" t="str">
        <f t="shared" si="47"/>
        <v/>
      </c>
      <c r="AL333" s="388" t="str">
        <f t="shared" si="48"/>
        <v/>
      </c>
      <c r="AM333" s="389" t="str">
        <f t="shared" si="49"/>
        <v/>
      </c>
      <c r="AN333" s="388" t="str">
        <f t="shared" si="50"/>
        <v/>
      </c>
      <c r="AO333" s="389" t="str">
        <f t="shared" si="51"/>
        <v/>
      </c>
      <c r="AP333" s="424"/>
      <c r="AQ333" s="424"/>
      <c r="AR333" s="431" t="e">
        <f>VLOOKUP($B333,'acc names'!$C$2:$D$12102,2,FALSE)</f>
        <v>#N/A</v>
      </c>
      <c r="AS333" s="431" t="e">
        <f>VLOOKUP($AQ333,software!$A$1:$B$14605,2,FALSE)</f>
        <v>#N/A</v>
      </c>
      <c r="AT333" s="424"/>
      <c r="AV333" s="424"/>
    </row>
    <row r="334" spans="1:48" s="44" customFormat="1" ht="12.75" x14ac:dyDescent="0.2">
      <c r="A334" s="101"/>
      <c r="B334" s="42"/>
      <c r="C334" s="142"/>
      <c r="D334" s="143"/>
      <c r="E334" s="107"/>
      <c r="F334" s="46"/>
      <c r="G334" s="46"/>
      <c r="H334" s="46"/>
      <c r="I334" s="46"/>
      <c r="J334" s="46"/>
      <c r="K334" s="46"/>
      <c r="L334" s="139"/>
      <c r="M334" s="41"/>
      <c r="N334" s="45"/>
      <c r="O334" s="47"/>
      <c r="P334" s="43"/>
      <c r="Q334" s="71" t="e">
        <f>VLOOKUP(N334,'error categories'!$A$2:$D$54,4,FALSE)</f>
        <v>#N/A</v>
      </c>
      <c r="R334" s="72" t="e">
        <f>VLOOKUP(N334,'error categories'!$A$2:$D$54,3,FALSE)</f>
        <v>#N/A</v>
      </c>
      <c r="S334" s="374"/>
      <c r="T334" s="377"/>
      <c r="U334" s="378">
        <f t="shared" si="45"/>
        <v>0</v>
      </c>
      <c r="V334" s="390"/>
      <c r="W334" s="391"/>
      <c r="X334" s="380"/>
      <c r="Y334" s="380"/>
      <c r="Z334" s="390"/>
      <c r="AA334" s="392"/>
      <c r="AB334" s="393"/>
      <c r="AC334" s="394"/>
      <c r="AD334" s="382">
        <f t="shared" si="52"/>
        <v>0</v>
      </c>
      <c r="AE334" s="383">
        <f t="shared" si="53"/>
        <v>0</v>
      </c>
      <c r="AF334" s="379"/>
      <c r="AG334" s="381"/>
      <c r="AH334" s="379"/>
      <c r="AI334" s="381"/>
      <c r="AJ334" s="384" t="str">
        <f t="shared" si="46"/>
        <v/>
      </c>
      <c r="AK334" s="385" t="str">
        <f t="shared" si="47"/>
        <v/>
      </c>
      <c r="AL334" s="388" t="str">
        <f t="shared" si="48"/>
        <v/>
      </c>
      <c r="AM334" s="389" t="str">
        <f t="shared" si="49"/>
        <v/>
      </c>
      <c r="AN334" s="388" t="str">
        <f t="shared" si="50"/>
        <v/>
      </c>
      <c r="AO334" s="389" t="str">
        <f t="shared" si="51"/>
        <v/>
      </c>
      <c r="AP334" s="424"/>
      <c r="AQ334" s="424"/>
      <c r="AR334" s="431" t="e">
        <f>VLOOKUP($B334,'acc names'!$C$2:$D$12102,2,FALSE)</f>
        <v>#N/A</v>
      </c>
      <c r="AS334" s="431" t="e">
        <f>VLOOKUP($AQ334,software!$A$1:$B$14605,2,FALSE)</f>
        <v>#N/A</v>
      </c>
      <c r="AT334" s="424"/>
      <c r="AV334" s="424"/>
    </row>
    <row r="335" spans="1:48" s="44" customFormat="1" ht="12.75" x14ac:dyDescent="0.2">
      <c r="A335" s="101"/>
      <c r="B335" s="42"/>
      <c r="C335" s="142"/>
      <c r="D335" s="143"/>
      <c r="E335" s="107"/>
      <c r="F335" s="46"/>
      <c r="G335" s="46"/>
      <c r="H335" s="46"/>
      <c r="I335" s="46"/>
      <c r="J335" s="46"/>
      <c r="K335" s="46"/>
      <c r="L335" s="139"/>
      <c r="M335" s="41"/>
      <c r="N335" s="45"/>
      <c r="O335" s="47"/>
      <c r="P335" s="43"/>
      <c r="Q335" s="71" t="e">
        <f>VLOOKUP(N335,'error categories'!$A$2:$D$54,4,FALSE)</f>
        <v>#N/A</v>
      </c>
      <c r="R335" s="72" t="e">
        <f>VLOOKUP(N335,'error categories'!$A$2:$D$54,3,FALSE)</f>
        <v>#N/A</v>
      </c>
      <c r="S335" s="374"/>
      <c r="T335" s="377"/>
      <c r="U335" s="378">
        <f t="shared" si="45"/>
        <v>0</v>
      </c>
      <c r="V335" s="390"/>
      <c r="W335" s="391"/>
      <c r="X335" s="380"/>
      <c r="Y335" s="380"/>
      <c r="Z335" s="390"/>
      <c r="AA335" s="392"/>
      <c r="AB335" s="393"/>
      <c r="AC335" s="394"/>
      <c r="AD335" s="382">
        <f t="shared" si="52"/>
        <v>0</v>
      </c>
      <c r="AE335" s="383">
        <f t="shared" si="53"/>
        <v>0</v>
      </c>
      <c r="AF335" s="379"/>
      <c r="AG335" s="381"/>
      <c r="AH335" s="379"/>
      <c r="AI335" s="381"/>
      <c r="AJ335" s="384" t="str">
        <f t="shared" si="46"/>
        <v/>
      </c>
      <c r="AK335" s="385" t="str">
        <f t="shared" si="47"/>
        <v/>
      </c>
      <c r="AL335" s="388" t="str">
        <f t="shared" si="48"/>
        <v/>
      </c>
      <c r="AM335" s="389" t="str">
        <f t="shared" si="49"/>
        <v/>
      </c>
      <c r="AN335" s="388" t="str">
        <f t="shared" si="50"/>
        <v/>
      </c>
      <c r="AO335" s="389" t="str">
        <f t="shared" si="51"/>
        <v/>
      </c>
      <c r="AP335" s="424"/>
      <c r="AQ335" s="424"/>
      <c r="AR335" s="431" t="e">
        <f>VLOOKUP($B335,'acc names'!$C$2:$D$12102,2,FALSE)</f>
        <v>#N/A</v>
      </c>
      <c r="AS335" s="431" t="e">
        <f>VLOOKUP($AQ335,software!$A$1:$B$14605,2,FALSE)</f>
        <v>#N/A</v>
      </c>
      <c r="AT335" s="424"/>
      <c r="AV335" s="424"/>
    </row>
    <row r="336" spans="1:48" s="44" customFormat="1" ht="12.75" x14ac:dyDescent="0.2">
      <c r="A336" s="101"/>
      <c r="B336" s="42"/>
      <c r="C336" s="142"/>
      <c r="D336" s="143"/>
      <c r="E336" s="107"/>
      <c r="F336" s="46"/>
      <c r="G336" s="46"/>
      <c r="H336" s="46"/>
      <c r="I336" s="46"/>
      <c r="J336" s="46"/>
      <c r="K336" s="46"/>
      <c r="L336" s="139"/>
      <c r="M336" s="41"/>
      <c r="N336" s="45"/>
      <c r="O336" s="47"/>
      <c r="P336" s="43"/>
      <c r="Q336" s="71" t="e">
        <f>VLOOKUP(N336,'error categories'!$A$2:$D$54,4,FALSE)</f>
        <v>#N/A</v>
      </c>
      <c r="R336" s="72" t="e">
        <f>VLOOKUP(N336,'error categories'!$A$2:$D$54,3,FALSE)</f>
        <v>#N/A</v>
      </c>
      <c r="S336" s="374"/>
      <c r="T336" s="377"/>
      <c r="U336" s="378">
        <f t="shared" si="45"/>
        <v>0</v>
      </c>
      <c r="V336" s="379"/>
      <c r="W336" s="380"/>
      <c r="X336" s="380"/>
      <c r="Y336" s="380"/>
      <c r="Z336" s="379"/>
      <c r="AA336" s="381"/>
      <c r="AB336" s="379"/>
      <c r="AC336" s="380"/>
      <c r="AD336" s="382">
        <f t="shared" si="52"/>
        <v>0</v>
      </c>
      <c r="AE336" s="383">
        <f t="shared" si="53"/>
        <v>0</v>
      </c>
      <c r="AF336" s="379"/>
      <c r="AG336" s="381"/>
      <c r="AH336" s="379"/>
      <c r="AI336" s="381"/>
      <c r="AJ336" s="384" t="str">
        <f t="shared" si="46"/>
        <v/>
      </c>
      <c r="AK336" s="385" t="str">
        <f t="shared" si="47"/>
        <v/>
      </c>
      <c r="AL336" s="388" t="str">
        <f t="shared" si="48"/>
        <v/>
      </c>
      <c r="AM336" s="389" t="str">
        <f t="shared" si="49"/>
        <v/>
      </c>
      <c r="AN336" s="388" t="str">
        <f t="shared" si="50"/>
        <v/>
      </c>
      <c r="AO336" s="389" t="str">
        <f t="shared" si="51"/>
        <v/>
      </c>
      <c r="AP336" s="424"/>
      <c r="AQ336" s="424"/>
      <c r="AR336" s="431" t="e">
        <f>VLOOKUP($B336,'acc names'!$C$2:$D$12102,2,FALSE)</f>
        <v>#N/A</v>
      </c>
      <c r="AS336" s="431" t="e">
        <f>VLOOKUP($AQ336,software!$A$1:$B$14605,2,FALSE)</f>
        <v>#N/A</v>
      </c>
      <c r="AT336" s="424"/>
      <c r="AV336" s="424"/>
    </row>
    <row r="337" spans="1:48" s="44" customFormat="1" ht="12.75" x14ac:dyDescent="0.2">
      <c r="A337" s="101"/>
      <c r="B337" s="42"/>
      <c r="C337" s="142"/>
      <c r="D337" s="143"/>
      <c r="E337" s="107"/>
      <c r="F337" s="46"/>
      <c r="G337" s="46"/>
      <c r="H337" s="46"/>
      <c r="I337" s="46"/>
      <c r="J337" s="46"/>
      <c r="K337" s="46"/>
      <c r="L337" s="139"/>
      <c r="M337" s="41"/>
      <c r="N337" s="45"/>
      <c r="O337" s="47"/>
      <c r="P337" s="43"/>
      <c r="Q337" s="71" t="e">
        <f>VLOOKUP(N337,'error categories'!$A$2:$D$54,4,FALSE)</f>
        <v>#N/A</v>
      </c>
      <c r="R337" s="72" t="e">
        <f>VLOOKUP(N337,'error categories'!$A$2:$D$54,3,FALSE)</f>
        <v>#N/A</v>
      </c>
      <c r="S337" s="374"/>
      <c r="T337" s="377"/>
      <c r="U337" s="378">
        <f t="shared" si="45"/>
        <v>0</v>
      </c>
      <c r="V337" s="379"/>
      <c r="W337" s="380"/>
      <c r="X337" s="380"/>
      <c r="Y337" s="380"/>
      <c r="Z337" s="379"/>
      <c r="AA337" s="381"/>
      <c r="AB337" s="379"/>
      <c r="AC337" s="380"/>
      <c r="AD337" s="382">
        <f t="shared" si="52"/>
        <v>0</v>
      </c>
      <c r="AE337" s="383">
        <f t="shared" si="53"/>
        <v>0</v>
      </c>
      <c r="AF337" s="379"/>
      <c r="AG337" s="381"/>
      <c r="AH337" s="379"/>
      <c r="AI337" s="381"/>
      <c r="AJ337" s="384" t="str">
        <f t="shared" si="46"/>
        <v/>
      </c>
      <c r="AK337" s="385" t="str">
        <f t="shared" si="47"/>
        <v/>
      </c>
      <c r="AL337" s="388" t="str">
        <f t="shared" si="48"/>
        <v/>
      </c>
      <c r="AM337" s="389" t="str">
        <f t="shared" si="49"/>
        <v/>
      </c>
      <c r="AN337" s="388" t="str">
        <f t="shared" si="50"/>
        <v/>
      </c>
      <c r="AO337" s="389" t="str">
        <f t="shared" si="51"/>
        <v/>
      </c>
      <c r="AP337" s="424"/>
      <c r="AQ337" s="424"/>
      <c r="AR337" s="431" t="e">
        <f>VLOOKUP($B337,'acc names'!$C$2:$D$12102,2,FALSE)</f>
        <v>#N/A</v>
      </c>
      <c r="AS337" s="431" t="e">
        <f>VLOOKUP($AQ337,software!$A$1:$B$14605,2,FALSE)</f>
        <v>#N/A</v>
      </c>
      <c r="AT337" s="424"/>
      <c r="AV337" s="424"/>
    </row>
    <row r="338" spans="1:48" s="44" customFormat="1" ht="12.75" x14ac:dyDescent="0.2">
      <c r="A338" s="101"/>
      <c r="B338" s="42"/>
      <c r="C338" s="142"/>
      <c r="D338" s="143"/>
      <c r="E338" s="107"/>
      <c r="F338" s="46"/>
      <c r="G338" s="46"/>
      <c r="H338" s="46"/>
      <c r="I338" s="46"/>
      <c r="J338" s="46"/>
      <c r="K338" s="46"/>
      <c r="L338" s="139"/>
      <c r="M338" s="41"/>
      <c r="N338" s="45"/>
      <c r="O338" s="47"/>
      <c r="P338" s="43"/>
      <c r="Q338" s="71" t="e">
        <f>VLOOKUP(N338,'error categories'!$A$2:$D$54,4,FALSE)</f>
        <v>#N/A</v>
      </c>
      <c r="R338" s="72" t="e">
        <f>VLOOKUP(N338,'error categories'!$A$2:$D$54,3,FALSE)</f>
        <v>#N/A</v>
      </c>
      <c r="S338" s="374"/>
      <c r="T338" s="377"/>
      <c r="U338" s="378">
        <f t="shared" si="45"/>
        <v>0</v>
      </c>
      <c r="V338" s="390"/>
      <c r="W338" s="391"/>
      <c r="X338" s="380"/>
      <c r="Y338" s="380"/>
      <c r="Z338" s="390"/>
      <c r="AA338" s="392"/>
      <c r="AB338" s="393"/>
      <c r="AC338" s="394"/>
      <c r="AD338" s="382">
        <f t="shared" si="52"/>
        <v>0</v>
      </c>
      <c r="AE338" s="383">
        <f t="shared" si="53"/>
        <v>0</v>
      </c>
      <c r="AF338" s="379"/>
      <c r="AG338" s="381"/>
      <c r="AH338" s="379"/>
      <c r="AI338" s="381"/>
      <c r="AJ338" s="384" t="str">
        <f t="shared" si="46"/>
        <v/>
      </c>
      <c r="AK338" s="385" t="str">
        <f t="shared" si="47"/>
        <v/>
      </c>
      <c r="AL338" s="388" t="str">
        <f t="shared" si="48"/>
        <v/>
      </c>
      <c r="AM338" s="389" t="str">
        <f t="shared" si="49"/>
        <v/>
      </c>
      <c r="AN338" s="388" t="str">
        <f t="shared" si="50"/>
        <v/>
      </c>
      <c r="AO338" s="389" t="str">
        <f t="shared" si="51"/>
        <v/>
      </c>
      <c r="AP338" s="424"/>
      <c r="AQ338" s="424"/>
      <c r="AR338" s="431" t="e">
        <f>VLOOKUP($B338,'acc names'!$C$2:$D$12102,2,FALSE)</f>
        <v>#N/A</v>
      </c>
      <c r="AS338" s="431" t="e">
        <f>VLOOKUP($AQ338,software!$A$1:$B$14605,2,FALSE)</f>
        <v>#N/A</v>
      </c>
      <c r="AT338" s="424"/>
      <c r="AV338" s="424"/>
    </row>
    <row r="339" spans="1:48" s="44" customFormat="1" ht="12.75" x14ac:dyDescent="0.2">
      <c r="A339" s="101"/>
      <c r="B339" s="42"/>
      <c r="C339" s="142"/>
      <c r="D339" s="143"/>
      <c r="E339" s="107"/>
      <c r="F339" s="46"/>
      <c r="G339" s="46"/>
      <c r="H339" s="46"/>
      <c r="I339" s="46"/>
      <c r="J339" s="46"/>
      <c r="K339" s="46"/>
      <c r="L339" s="139"/>
      <c r="M339" s="41"/>
      <c r="N339" s="45"/>
      <c r="O339" s="47"/>
      <c r="P339" s="43"/>
      <c r="Q339" s="71" t="e">
        <f>VLOOKUP(N339,'error categories'!$A$2:$D$54,4,FALSE)</f>
        <v>#N/A</v>
      </c>
      <c r="R339" s="72" t="e">
        <f>VLOOKUP(N339,'error categories'!$A$2:$D$54,3,FALSE)</f>
        <v>#N/A</v>
      </c>
      <c r="S339" s="374"/>
      <c r="T339" s="377"/>
      <c r="U339" s="378">
        <f t="shared" si="45"/>
        <v>0</v>
      </c>
      <c r="V339" s="379"/>
      <c r="W339" s="380"/>
      <c r="X339" s="380"/>
      <c r="Y339" s="380"/>
      <c r="Z339" s="379"/>
      <c r="AA339" s="381"/>
      <c r="AB339" s="379"/>
      <c r="AC339" s="380"/>
      <c r="AD339" s="382">
        <f t="shared" si="52"/>
        <v>0</v>
      </c>
      <c r="AE339" s="383">
        <f t="shared" si="53"/>
        <v>0</v>
      </c>
      <c r="AF339" s="379"/>
      <c r="AG339" s="381"/>
      <c r="AH339" s="379"/>
      <c r="AI339" s="381"/>
      <c r="AJ339" s="384" t="str">
        <f t="shared" si="46"/>
        <v/>
      </c>
      <c r="AK339" s="385" t="str">
        <f t="shared" si="47"/>
        <v/>
      </c>
      <c r="AL339" s="388" t="str">
        <f t="shared" si="48"/>
        <v/>
      </c>
      <c r="AM339" s="389" t="str">
        <f t="shared" si="49"/>
        <v/>
      </c>
      <c r="AN339" s="388" t="str">
        <f t="shared" si="50"/>
        <v/>
      </c>
      <c r="AO339" s="389" t="str">
        <f t="shared" si="51"/>
        <v/>
      </c>
      <c r="AP339" s="424"/>
      <c r="AQ339" s="424"/>
      <c r="AR339" s="431" t="e">
        <f>VLOOKUP($B339,'acc names'!$C$2:$D$12102,2,FALSE)</f>
        <v>#N/A</v>
      </c>
      <c r="AS339" s="431" t="e">
        <f>VLOOKUP($AQ339,software!$A$1:$B$14605,2,FALSE)</f>
        <v>#N/A</v>
      </c>
      <c r="AT339" s="424"/>
      <c r="AV339" s="424"/>
    </row>
    <row r="340" spans="1:48" s="44" customFormat="1" ht="12.75" x14ac:dyDescent="0.2">
      <c r="A340" s="101"/>
      <c r="B340" s="42"/>
      <c r="C340" s="142"/>
      <c r="D340" s="143"/>
      <c r="E340" s="107"/>
      <c r="F340" s="46"/>
      <c r="G340" s="46"/>
      <c r="H340" s="46"/>
      <c r="I340" s="46"/>
      <c r="J340" s="46"/>
      <c r="K340" s="46"/>
      <c r="L340" s="139"/>
      <c r="M340" s="41"/>
      <c r="N340" s="45"/>
      <c r="O340" s="47"/>
      <c r="P340" s="43"/>
      <c r="Q340" s="71" t="e">
        <f>VLOOKUP(N340,'error categories'!$A$2:$D$54,4,FALSE)</f>
        <v>#N/A</v>
      </c>
      <c r="R340" s="72" t="e">
        <f>VLOOKUP(N340,'error categories'!$A$2:$D$54,3,FALSE)</f>
        <v>#N/A</v>
      </c>
      <c r="S340" s="374"/>
      <c r="T340" s="377"/>
      <c r="U340" s="378">
        <f t="shared" si="45"/>
        <v>0</v>
      </c>
      <c r="V340" s="390"/>
      <c r="W340" s="391"/>
      <c r="X340" s="380"/>
      <c r="Y340" s="380"/>
      <c r="Z340" s="390"/>
      <c r="AA340" s="392"/>
      <c r="AB340" s="393"/>
      <c r="AC340" s="394"/>
      <c r="AD340" s="382">
        <f t="shared" si="52"/>
        <v>0</v>
      </c>
      <c r="AE340" s="383">
        <f t="shared" si="53"/>
        <v>0</v>
      </c>
      <c r="AF340" s="379"/>
      <c r="AG340" s="381"/>
      <c r="AH340" s="379"/>
      <c r="AI340" s="381"/>
      <c r="AJ340" s="384" t="str">
        <f t="shared" si="46"/>
        <v/>
      </c>
      <c r="AK340" s="385" t="str">
        <f t="shared" si="47"/>
        <v/>
      </c>
      <c r="AL340" s="388" t="str">
        <f t="shared" si="48"/>
        <v/>
      </c>
      <c r="AM340" s="389" t="str">
        <f t="shared" si="49"/>
        <v/>
      </c>
      <c r="AN340" s="388" t="str">
        <f t="shared" si="50"/>
        <v/>
      </c>
      <c r="AO340" s="389" t="str">
        <f t="shared" si="51"/>
        <v/>
      </c>
      <c r="AP340" s="424"/>
      <c r="AQ340" s="424"/>
      <c r="AR340" s="431" t="e">
        <f>VLOOKUP($B340,'acc names'!$C$2:$D$12102,2,FALSE)</f>
        <v>#N/A</v>
      </c>
      <c r="AS340" s="431" t="e">
        <f>VLOOKUP($AQ340,software!$A$1:$B$14605,2,FALSE)</f>
        <v>#N/A</v>
      </c>
      <c r="AT340" s="424"/>
      <c r="AV340" s="424"/>
    </row>
    <row r="341" spans="1:48" s="44" customFormat="1" ht="12.75" x14ac:dyDescent="0.2">
      <c r="A341" s="101"/>
      <c r="B341" s="42"/>
      <c r="C341" s="142"/>
      <c r="D341" s="143"/>
      <c r="E341" s="107"/>
      <c r="F341" s="46"/>
      <c r="G341" s="46"/>
      <c r="H341" s="46"/>
      <c r="I341" s="46"/>
      <c r="J341" s="46"/>
      <c r="K341" s="46"/>
      <c r="L341" s="139"/>
      <c r="M341" s="41"/>
      <c r="N341" s="45"/>
      <c r="O341" s="47"/>
      <c r="P341" s="43"/>
      <c r="Q341" s="71" t="e">
        <f>VLOOKUP(N341,'error categories'!$A$2:$D$54,4,FALSE)</f>
        <v>#N/A</v>
      </c>
      <c r="R341" s="72" t="e">
        <f>VLOOKUP(N341,'error categories'!$A$2:$D$54,3,FALSE)</f>
        <v>#N/A</v>
      </c>
      <c r="S341" s="374"/>
      <c r="T341" s="377"/>
      <c r="U341" s="378">
        <f t="shared" si="45"/>
        <v>0</v>
      </c>
      <c r="V341" s="390"/>
      <c r="W341" s="391"/>
      <c r="X341" s="380"/>
      <c r="Y341" s="380"/>
      <c r="Z341" s="390"/>
      <c r="AA341" s="392"/>
      <c r="AB341" s="393"/>
      <c r="AC341" s="394"/>
      <c r="AD341" s="382">
        <f t="shared" si="52"/>
        <v>0</v>
      </c>
      <c r="AE341" s="383">
        <f t="shared" si="53"/>
        <v>0</v>
      </c>
      <c r="AF341" s="379"/>
      <c r="AG341" s="381"/>
      <c r="AH341" s="379"/>
      <c r="AI341" s="381"/>
      <c r="AJ341" s="384" t="str">
        <f t="shared" si="46"/>
        <v/>
      </c>
      <c r="AK341" s="385" t="str">
        <f t="shared" si="47"/>
        <v/>
      </c>
      <c r="AL341" s="388" t="str">
        <f t="shared" si="48"/>
        <v/>
      </c>
      <c r="AM341" s="389" t="str">
        <f t="shared" si="49"/>
        <v/>
      </c>
      <c r="AN341" s="388" t="str">
        <f t="shared" si="50"/>
        <v/>
      </c>
      <c r="AO341" s="389" t="str">
        <f t="shared" si="51"/>
        <v/>
      </c>
      <c r="AP341" s="424"/>
      <c r="AQ341" s="424"/>
      <c r="AR341" s="431" t="e">
        <f>VLOOKUP($B341,'acc names'!$C$2:$D$12102,2,FALSE)</f>
        <v>#N/A</v>
      </c>
      <c r="AS341" s="431" t="e">
        <f>VLOOKUP($AQ341,software!$A$1:$B$14605,2,FALSE)</f>
        <v>#N/A</v>
      </c>
      <c r="AT341" s="424"/>
      <c r="AV341" s="424"/>
    </row>
    <row r="342" spans="1:48" s="44" customFormat="1" ht="12.75" x14ac:dyDescent="0.2">
      <c r="A342" s="101"/>
      <c r="B342" s="42"/>
      <c r="C342" s="142"/>
      <c r="D342" s="143"/>
      <c r="E342" s="107"/>
      <c r="F342" s="46"/>
      <c r="G342" s="46"/>
      <c r="H342" s="46"/>
      <c r="I342" s="46"/>
      <c r="J342" s="46"/>
      <c r="K342" s="46"/>
      <c r="L342" s="139"/>
      <c r="M342" s="41"/>
      <c r="N342" s="45"/>
      <c r="O342" s="47"/>
      <c r="P342" s="43"/>
      <c r="Q342" s="71" t="e">
        <f>VLOOKUP(N342,'error categories'!$A$2:$D$54,4,FALSE)</f>
        <v>#N/A</v>
      </c>
      <c r="R342" s="72" t="e">
        <f>VLOOKUP(N342,'error categories'!$A$2:$D$54,3,FALSE)</f>
        <v>#N/A</v>
      </c>
      <c r="S342" s="374"/>
      <c r="T342" s="377"/>
      <c r="U342" s="378">
        <f t="shared" si="45"/>
        <v>0</v>
      </c>
      <c r="V342" s="390"/>
      <c r="W342" s="391"/>
      <c r="X342" s="380"/>
      <c r="Y342" s="380"/>
      <c r="Z342" s="390"/>
      <c r="AA342" s="392"/>
      <c r="AB342" s="393"/>
      <c r="AC342" s="394"/>
      <c r="AD342" s="382">
        <f t="shared" si="52"/>
        <v>0</v>
      </c>
      <c r="AE342" s="383">
        <f t="shared" si="53"/>
        <v>0</v>
      </c>
      <c r="AF342" s="379"/>
      <c r="AG342" s="381"/>
      <c r="AH342" s="379"/>
      <c r="AI342" s="381"/>
      <c r="AJ342" s="384" t="str">
        <f t="shared" si="46"/>
        <v/>
      </c>
      <c r="AK342" s="385" t="str">
        <f t="shared" si="47"/>
        <v/>
      </c>
      <c r="AL342" s="388" t="str">
        <f t="shared" si="48"/>
        <v/>
      </c>
      <c r="AM342" s="389" t="str">
        <f t="shared" si="49"/>
        <v/>
      </c>
      <c r="AN342" s="388" t="str">
        <f t="shared" si="50"/>
        <v/>
      </c>
      <c r="AO342" s="389" t="str">
        <f t="shared" si="51"/>
        <v/>
      </c>
      <c r="AP342" s="424"/>
      <c r="AQ342" s="424"/>
      <c r="AR342" s="431" t="e">
        <f>VLOOKUP($B342,'acc names'!$C$2:$D$12102,2,FALSE)</f>
        <v>#N/A</v>
      </c>
      <c r="AS342" s="431" t="e">
        <f>VLOOKUP($AQ342,software!$A$1:$B$14605,2,FALSE)</f>
        <v>#N/A</v>
      </c>
      <c r="AT342" s="424"/>
      <c r="AV342" s="424"/>
    </row>
    <row r="343" spans="1:48" s="44" customFormat="1" ht="12.75" x14ac:dyDescent="0.2">
      <c r="A343" s="101"/>
      <c r="B343" s="42"/>
      <c r="C343" s="142"/>
      <c r="D343" s="143"/>
      <c r="E343" s="107"/>
      <c r="F343" s="46"/>
      <c r="G343" s="46"/>
      <c r="H343" s="46"/>
      <c r="I343" s="46"/>
      <c r="J343" s="46"/>
      <c r="K343" s="46"/>
      <c r="L343" s="139"/>
      <c r="M343" s="41"/>
      <c r="N343" s="45"/>
      <c r="O343" s="47"/>
      <c r="P343" s="43"/>
      <c r="Q343" s="71" t="e">
        <f>VLOOKUP(N343,'error categories'!$A$2:$D$54,4,FALSE)</f>
        <v>#N/A</v>
      </c>
      <c r="R343" s="72" t="e">
        <f>VLOOKUP(N343,'error categories'!$A$2:$D$54,3,FALSE)</f>
        <v>#N/A</v>
      </c>
      <c r="S343" s="374"/>
      <c r="T343" s="377"/>
      <c r="U343" s="378">
        <f t="shared" si="45"/>
        <v>0</v>
      </c>
      <c r="V343" s="390"/>
      <c r="W343" s="391"/>
      <c r="X343" s="380"/>
      <c r="Y343" s="380"/>
      <c r="Z343" s="390"/>
      <c r="AA343" s="392"/>
      <c r="AB343" s="393"/>
      <c r="AC343" s="394"/>
      <c r="AD343" s="382">
        <f t="shared" si="52"/>
        <v>0</v>
      </c>
      <c r="AE343" s="383">
        <f t="shared" si="53"/>
        <v>0</v>
      </c>
      <c r="AF343" s="379"/>
      <c r="AG343" s="381"/>
      <c r="AH343" s="379"/>
      <c r="AI343" s="381"/>
      <c r="AJ343" s="384" t="str">
        <f t="shared" si="46"/>
        <v/>
      </c>
      <c r="AK343" s="385" t="str">
        <f t="shared" si="47"/>
        <v/>
      </c>
      <c r="AL343" s="388" t="str">
        <f t="shared" si="48"/>
        <v/>
      </c>
      <c r="AM343" s="389" t="str">
        <f t="shared" si="49"/>
        <v/>
      </c>
      <c r="AN343" s="388" t="str">
        <f t="shared" si="50"/>
        <v/>
      </c>
      <c r="AO343" s="389" t="str">
        <f t="shared" si="51"/>
        <v/>
      </c>
      <c r="AP343" s="424"/>
      <c r="AQ343" s="424"/>
      <c r="AR343" s="431" t="e">
        <f>VLOOKUP($B343,'acc names'!$C$2:$D$12102,2,FALSE)</f>
        <v>#N/A</v>
      </c>
      <c r="AS343" s="431" t="e">
        <f>VLOOKUP($AQ343,software!$A$1:$B$14605,2,FALSE)</f>
        <v>#N/A</v>
      </c>
      <c r="AT343" s="424"/>
      <c r="AV343" s="424"/>
    </row>
    <row r="344" spans="1:48" s="44" customFormat="1" ht="12.75" x14ac:dyDescent="0.2">
      <c r="A344" s="101"/>
      <c r="B344" s="42"/>
      <c r="C344" s="142"/>
      <c r="D344" s="143"/>
      <c r="E344" s="107"/>
      <c r="F344" s="46"/>
      <c r="G344" s="46"/>
      <c r="H344" s="46"/>
      <c r="I344" s="46"/>
      <c r="J344" s="46"/>
      <c r="K344" s="46"/>
      <c r="L344" s="139"/>
      <c r="M344" s="41"/>
      <c r="N344" s="45"/>
      <c r="O344" s="47"/>
      <c r="P344" s="43"/>
      <c r="Q344" s="71" t="e">
        <f>VLOOKUP(N344,'error categories'!$A$2:$D$54,4,FALSE)</f>
        <v>#N/A</v>
      </c>
      <c r="R344" s="72" t="e">
        <f>VLOOKUP(N344,'error categories'!$A$2:$D$54,3,FALSE)</f>
        <v>#N/A</v>
      </c>
      <c r="S344" s="374"/>
      <c r="T344" s="377"/>
      <c r="U344" s="378">
        <f t="shared" si="45"/>
        <v>0</v>
      </c>
      <c r="V344" s="379"/>
      <c r="W344" s="380"/>
      <c r="X344" s="380"/>
      <c r="Y344" s="380"/>
      <c r="Z344" s="379"/>
      <c r="AA344" s="381"/>
      <c r="AB344" s="379"/>
      <c r="AC344" s="380"/>
      <c r="AD344" s="382">
        <f t="shared" si="52"/>
        <v>0</v>
      </c>
      <c r="AE344" s="383">
        <f t="shared" si="53"/>
        <v>0</v>
      </c>
      <c r="AF344" s="379"/>
      <c r="AG344" s="381"/>
      <c r="AH344" s="379"/>
      <c r="AI344" s="381"/>
      <c r="AJ344" s="384" t="str">
        <f t="shared" si="46"/>
        <v/>
      </c>
      <c r="AK344" s="385" t="str">
        <f t="shared" si="47"/>
        <v/>
      </c>
      <c r="AL344" s="388" t="str">
        <f t="shared" si="48"/>
        <v/>
      </c>
      <c r="AM344" s="389" t="str">
        <f t="shared" si="49"/>
        <v/>
      </c>
      <c r="AN344" s="388" t="str">
        <f t="shared" si="50"/>
        <v/>
      </c>
      <c r="AO344" s="389" t="str">
        <f t="shared" si="51"/>
        <v/>
      </c>
      <c r="AP344" s="424"/>
      <c r="AQ344" s="424"/>
      <c r="AR344" s="431" t="e">
        <f>VLOOKUP($B344,'acc names'!$C$2:$D$12102,2,FALSE)</f>
        <v>#N/A</v>
      </c>
      <c r="AS344" s="431" t="e">
        <f>VLOOKUP($AQ344,software!$A$1:$B$14605,2,FALSE)</f>
        <v>#N/A</v>
      </c>
      <c r="AT344" s="424"/>
      <c r="AV344" s="424"/>
    </row>
    <row r="345" spans="1:48" s="44" customFormat="1" ht="12.75" x14ac:dyDescent="0.2">
      <c r="A345" s="101"/>
      <c r="B345" s="42"/>
      <c r="C345" s="142"/>
      <c r="D345" s="143"/>
      <c r="E345" s="107"/>
      <c r="F345" s="46"/>
      <c r="G345" s="46"/>
      <c r="H345" s="46"/>
      <c r="I345" s="46"/>
      <c r="J345" s="46"/>
      <c r="K345" s="46"/>
      <c r="L345" s="139"/>
      <c r="M345" s="41"/>
      <c r="N345" s="45"/>
      <c r="O345" s="47"/>
      <c r="P345" s="43"/>
      <c r="Q345" s="71" t="e">
        <f>VLOOKUP(N345,'error categories'!$A$2:$D$54,4,FALSE)</f>
        <v>#N/A</v>
      </c>
      <c r="R345" s="72" t="e">
        <f>VLOOKUP(N345,'error categories'!$A$2:$D$54,3,FALSE)</f>
        <v>#N/A</v>
      </c>
      <c r="S345" s="374"/>
      <c r="T345" s="377"/>
      <c r="U345" s="378">
        <f t="shared" si="45"/>
        <v>0</v>
      </c>
      <c r="V345" s="379"/>
      <c r="W345" s="380"/>
      <c r="X345" s="380"/>
      <c r="Y345" s="380"/>
      <c r="Z345" s="379"/>
      <c r="AA345" s="381"/>
      <c r="AB345" s="379"/>
      <c r="AC345" s="380"/>
      <c r="AD345" s="382">
        <f t="shared" si="52"/>
        <v>0</v>
      </c>
      <c r="AE345" s="383">
        <f t="shared" si="53"/>
        <v>0</v>
      </c>
      <c r="AF345" s="379"/>
      <c r="AG345" s="381"/>
      <c r="AH345" s="379"/>
      <c r="AI345" s="381"/>
      <c r="AJ345" s="384" t="str">
        <f t="shared" si="46"/>
        <v/>
      </c>
      <c r="AK345" s="385" t="str">
        <f t="shared" si="47"/>
        <v/>
      </c>
      <c r="AL345" s="388" t="str">
        <f t="shared" si="48"/>
        <v/>
      </c>
      <c r="AM345" s="389" t="str">
        <f t="shared" si="49"/>
        <v/>
      </c>
      <c r="AN345" s="388" t="str">
        <f t="shared" si="50"/>
        <v/>
      </c>
      <c r="AO345" s="389" t="str">
        <f t="shared" si="51"/>
        <v/>
      </c>
      <c r="AP345" s="424"/>
      <c r="AQ345" s="424"/>
      <c r="AR345" s="431" t="e">
        <f>VLOOKUP($B345,'acc names'!$C$2:$D$12102,2,FALSE)</f>
        <v>#N/A</v>
      </c>
      <c r="AS345" s="431" t="e">
        <f>VLOOKUP($AQ345,software!$A$1:$B$14605,2,FALSE)</f>
        <v>#N/A</v>
      </c>
      <c r="AT345" s="424"/>
      <c r="AV345" s="424"/>
    </row>
    <row r="346" spans="1:48" s="44" customFormat="1" ht="12.75" x14ac:dyDescent="0.2">
      <c r="A346" s="101"/>
      <c r="B346" s="42"/>
      <c r="C346" s="142"/>
      <c r="D346" s="143"/>
      <c r="E346" s="107"/>
      <c r="F346" s="46"/>
      <c r="G346" s="46"/>
      <c r="H346" s="46"/>
      <c r="I346" s="46"/>
      <c r="J346" s="46"/>
      <c r="K346" s="46"/>
      <c r="L346" s="139"/>
      <c r="M346" s="41"/>
      <c r="N346" s="45"/>
      <c r="O346" s="47"/>
      <c r="P346" s="43"/>
      <c r="Q346" s="71" t="e">
        <f>VLOOKUP(N346,'error categories'!$A$2:$D$54,4,FALSE)</f>
        <v>#N/A</v>
      </c>
      <c r="R346" s="72" t="e">
        <f>VLOOKUP(N346,'error categories'!$A$2:$D$54,3,FALSE)</f>
        <v>#N/A</v>
      </c>
      <c r="S346" s="374"/>
      <c r="T346" s="377"/>
      <c r="U346" s="378">
        <f t="shared" si="45"/>
        <v>0</v>
      </c>
      <c r="V346" s="379"/>
      <c r="W346" s="380"/>
      <c r="X346" s="380"/>
      <c r="Y346" s="380"/>
      <c r="Z346" s="379"/>
      <c r="AA346" s="381"/>
      <c r="AB346" s="379"/>
      <c r="AC346" s="380"/>
      <c r="AD346" s="382">
        <f t="shared" si="52"/>
        <v>0</v>
      </c>
      <c r="AE346" s="383">
        <f t="shared" si="53"/>
        <v>0</v>
      </c>
      <c r="AF346" s="379"/>
      <c r="AG346" s="381"/>
      <c r="AH346" s="379"/>
      <c r="AI346" s="381"/>
      <c r="AJ346" s="384" t="str">
        <f t="shared" si="46"/>
        <v/>
      </c>
      <c r="AK346" s="385" t="str">
        <f t="shared" si="47"/>
        <v/>
      </c>
      <c r="AL346" s="388" t="str">
        <f t="shared" si="48"/>
        <v/>
      </c>
      <c r="AM346" s="389" t="str">
        <f t="shared" si="49"/>
        <v/>
      </c>
      <c r="AN346" s="388" t="str">
        <f t="shared" si="50"/>
        <v/>
      </c>
      <c r="AO346" s="389" t="str">
        <f t="shared" si="51"/>
        <v/>
      </c>
      <c r="AP346" s="424"/>
      <c r="AQ346" s="424"/>
      <c r="AR346" s="431" t="e">
        <f>VLOOKUP($B346,'acc names'!$C$2:$D$12102,2,FALSE)</f>
        <v>#N/A</v>
      </c>
      <c r="AS346" s="431" t="e">
        <f>VLOOKUP($AQ346,software!$A$1:$B$14605,2,FALSE)</f>
        <v>#N/A</v>
      </c>
      <c r="AT346" s="424"/>
      <c r="AV346" s="424"/>
    </row>
    <row r="347" spans="1:48" s="44" customFormat="1" ht="12.75" x14ac:dyDescent="0.2">
      <c r="A347" s="101"/>
      <c r="B347" s="42"/>
      <c r="C347" s="142"/>
      <c r="D347" s="143"/>
      <c r="E347" s="107"/>
      <c r="F347" s="46"/>
      <c r="G347" s="46"/>
      <c r="H347" s="46"/>
      <c r="I347" s="46"/>
      <c r="J347" s="46"/>
      <c r="K347" s="46"/>
      <c r="L347" s="139"/>
      <c r="M347" s="41"/>
      <c r="N347" s="45"/>
      <c r="O347" s="47"/>
      <c r="P347" s="43"/>
      <c r="Q347" s="71" t="e">
        <f>VLOOKUP(N347,'error categories'!$A$2:$D$54,4,FALSE)</f>
        <v>#N/A</v>
      </c>
      <c r="R347" s="72" t="e">
        <f>VLOOKUP(N347,'error categories'!$A$2:$D$54,3,FALSE)</f>
        <v>#N/A</v>
      </c>
      <c r="S347" s="374"/>
      <c r="T347" s="377"/>
      <c r="U347" s="378">
        <f t="shared" si="45"/>
        <v>0</v>
      </c>
      <c r="V347" s="379"/>
      <c r="W347" s="380"/>
      <c r="X347" s="380"/>
      <c r="Y347" s="380"/>
      <c r="Z347" s="379"/>
      <c r="AA347" s="381"/>
      <c r="AB347" s="379"/>
      <c r="AC347" s="380"/>
      <c r="AD347" s="382">
        <f t="shared" si="52"/>
        <v>0</v>
      </c>
      <c r="AE347" s="383">
        <f t="shared" si="53"/>
        <v>0</v>
      </c>
      <c r="AF347" s="379"/>
      <c r="AG347" s="381"/>
      <c r="AH347" s="379"/>
      <c r="AI347" s="381"/>
      <c r="AJ347" s="384" t="str">
        <f t="shared" si="46"/>
        <v/>
      </c>
      <c r="AK347" s="385" t="str">
        <f t="shared" si="47"/>
        <v/>
      </c>
      <c r="AL347" s="388" t="str">
        <f t="shared" si="48"/>
        <v/>
      </c>
      <c r="AM347" s="389" t="str">
        <f t="shared" si="49"/>
        <v/>
      </c>
      <c r="AN347" s="388" t="str">
        <f t="shared" si="50"/>
        <v/>
      </c>
      <c r="AO347" s="389" t="str">
        <f t="shared" si="51"/>
        <v/>
      </c>
      <c r="AP347" s="424"/>
      <c r="AQ347" s="424"/>
      <c r="AR347" s="431" t="e">
        <f>VLOOKUP($B347,'acc names'!$C$2:$D$12102,2,FALSE)</f>
        <v>#N/A</v>
      </c>
      <c r="AS347" s="431" t="e">
        <f>VLOOKUP($AQ347,software!$A$1:$B$14605,2,FALSE)</f>
        <v>#N/A</v>
      </c>
      <c r="AT347" s="424"/>
      <c r="AV347" s="424"/>
    </row>
    <row r="348" spans="1:48" s="44" customFormat="1" ht="12.75" x14ac:dyDescent="0.2">
      <c r="A348" s="101"/>
      <c r="B348" s="42"/>
      <c r="C348" s="142"/>
      <c r="D348" s="143"/>
      <c r="E348" s="107"/>
      <c r="F348" s="46"/>
      <c r="G348" s="46"/>
      <c r="H348" s="46"/>
      <c r="I348" s="46"/>
      <c r="J348" s="46"/>
      <c r="K348" s="46"/>
      <c r="L348" s="139"/>
      <c r="M348" s="41"/>
      <c r="N348" s="45"/>
      <c r="O348" s="47"/>
      <c r="P348" s="43"/>
      <c r="Q348" s="71" t="e">
        <f>VLOOKUP(N348,'error categories'!$A$2:$D$54,4,FALSE)</f>
        <v>#N/A</v>
      </c>
      <c r="R348" s="72" t="e">
        <f>VLOOKUP(N348,'error categories'!$A$2:$D$54,3,FALSE)</f>
        <v>#N/A</v>
      </c>
      <c r="S348" s="374"/>
      <c r="T348" s="377"/>
      <c r="U348" s="378">
        <f t="shared" si="45"/>
        <v>0</v>
      </c>
      <c r="V348" s="390"/>
      <c r="W348" s="391"/>
      <c r="X348" s="380"/>
      <c r="Y348" s="380"/>
      <c r="Z348" s="390"/>
      <c r="AA348" s="392"/>
      <c r="AB348" s="393"/>
      <c r="AC348" s="394"/>
      <c r="AD348" s="382">
        <f t="shared" si="52"/>
        <v>0</v>
      </c>
      <c r="AE348" s="383">
        <f t="shared" si="53"/>
        <v>0</v>
      </c>
      <c r="AF348" s="379"/>
      <c r="AG348" s="381"/>
      <c r="AH348" s="379"/>
      <c r="AI348" s="381"/>
      <c r="AJ348" s="384" t="str">
        <f t="shared" si="46"/>
        <v/>
      </c>
      <c r="AK348" s="385" t="str">
        <f t="shared" si="47"/>
        <v/>
      </c>
      <c r="AL348" s="388" t="str">
        <f t="shared" si="48"/>
        <v/>
      </c>
      <c r="AM348" s="389" t="str">
        <f t="shared" si="49"/>
        <v/>
      </c>
      <c r="AN348" s="388" t="str">
        <f t="shared" si="50"/>
        <v/>
      </c>
      <c r="AO348" s="389" t="str">
        <f t="shared" si="51"/>
        <v/>
      </c>
      <c r="AP348" s="424"/>
      <c r="AQ348" s="424"/>
      <c r="AR348" s="431" t="e">
        <f>VLOOKUP($B348,'acc names'!$C$2:$D$12102,2,FALSE)</f>
        <v>#N/A</v>
      </c>
      <c r="AS348" s="431" t="e">
        <f>VLOOKUP($AQ348,software!$A$1:$B$14605,2,FALSE)</f>
        <v>#N/A</v>
      </c>
      <c r="AT348" s="424"/>
      <c r="AV348" s="424"/>
    </row>
    <row r="349" spans="1:48" s="44" customFormat="1" ht="12.75" x14ac:dyDescent="0.2">
      <c r="A349" s="101"/>
      <c r="B349" s="42"/>
      <c r="C349" s="142"/>
      <c r="D349" s="143"/>
      <c r="E349" s="107"/>
      <c r="F349" s="46"/>
      <c r="G349" s="46"/>
      <c r="H349" s="46"/>
      <c r="I349" s="46"/>
      <c r="J349" s="46"/>
      <c r="K349" s="46"/>
      <c r="L349" s="139"/>
      <c r="M349" s="41"/>
      <c r="N349" s="45"/>
      <c r="O349" s="47"/>
      <c r="P349" s="43"/>
      <c r="Q349" s="71" t="e">
        <f>VLOOKUP(N349,'error categories'!$A$2:$D$54,4,FALSE)</f>
        <v>#N/A</v>
      </c>
      <c r="R349" s="72" t="e">
        <f>VLOOKUP(N349,'error categories'!$A$2:$D$54,3,FALSE)</f>
        <v>#N/A</v>
      </c>
      <c r="S349" s="374"/>
      <c r="T349" s="377"/>
      <c r="U349" s="378">
        <f t="shared" si="45"/>
        <v>0</v>
      </c>
      <c r="V349" s="390"/>
      <c r="W349" s="391"/>
      <c r="X349" s="380"/>
      <c r="Y349" s="380"/>
      <c r="Z349" s="390"/>
      <c r="AA349" s="392"/>
      <c r="AB349" s="393"/>
      <c r="AC349" s="394"/>
      <c r="AD349" s="382">
        <f t="shared" si="52"/>
        <v>0</v>
      </c>
      <c r="AE349" s="383">
        <f t="shared" si="53"/>
        <v>0</v>
      </c>
      <c r="AF349" s="379"/>
      <c r="AG349" s="381"/>
      <c r="AH349" s="379"/>
      <c r="AI349" s="381"/>
      <c r="AJ349" s="384" t="str">
        <f t="shared" si="46"/>
        <v/>
      </c>
      <c r="AK349" s="385" t="str">
        <f t="shared" si="47"/>
        <v/>
      </c>
      <c r="AL349" s="388" t="str">
        <f t="shared" si="48"/>
        <v/>
      </c>
      <c r="AM349" s="389" t="str">
        <f t="shared" si="49"/>
        <v/>
      </c>
      <c r="AN349" s="388" t="str">
        <f t="shared" si="50"/>
        <v/>
      </c>
      <c r="AO349" s="389" t="str">
        <f t="shared" si="51"/>
        <v/>
      </c>
      <c r="AP349" s="424"/>
      <c r="AQ349" s="424"/>
      <c r="AR349" s="431" t="e">
        <f>VLOOKUP($B349,'acc names'!$C$2:$D$12102,2,FALSE)</f>
        <v>#N/A</v>
      </c>
      <c r="AS349" s="431" t="e">
        <f>VLOOKUP($AQ349,software!$A$1:$B$14605,2,FALSE)</f>
        <v>#N/A</v>
      </c>
      <c r="AT349" s="424"/>
      <c r="AV349" s="424"/>
    </row>
    <row r="350" spans="1:48" s="44" customFormat="1" ht="12.75" x14ac:dyDescent="0.2">
      <c r="A350" s="101"/>
      <c r="B350" s="42"/>
      <c r="C350" s="142"/>
      <c r="D350" s="143"/>
      <c r="E350" s="107"/>
      <c r="F350" s="46"/>
      <c r="G350" s="46"/>
      <c r="H350" s="46"/>
      <c r="I350" s="46"/>
      <c r="J350" s="46"/>
      <c r="K350" s="46"/>
      <c r="L350" s="139"/>
      <c r="M350" s="41"/>
      <c r="N350" s="45"/>
      <c r="O350" s="47"/>
      <c r="P350" s="43"/>
      <c r="Q350" s="71" t="e">
        <f>VLOOKUP(N350,'error categories'!$A$2:$D$54,4,FALSE)</f>
        <v>#N/A</v>
      </c>
      <c r="R350" s="72" t="e">
        <f>VLOOKUP(N350,'error categories'!$A$2:$D$54,3,FALSE)</f>
        <v>#N/A</v>
      </c>
      <c r="S350" s="374"/>
      <c r="T350" s="377"/>
      <c r="U350" s="378">
        <f t="shared" si="45"/>
        <v>0</v>
      </c>
      <c r="V350" s="390"/>
      <c r="W350" s="391"/>
      <c r="X350" s="380"/>
      <c r="Y350" s="380"/>
      <c r="Z350" s="390"/>
      <c r="AA350" s="392"/>
      <c r="AB350" s="393"/>
      <c r="AC350" s="394"/>
      <c r="AD350" s="382">
        <f t="shared" si="52"/>
        <v>0</v>
      </c>
      <c r="AE350" s="383">
        <f t="shared" si="53"/>
        <v>0</v>
      </c>
      <c r="AF350" s="379"/>
      <c r="AG350" s="381"/>
      <c r="AH350" s="379"/>
      <c r="AI350" s="381"/>
      <c r="AJ350" s="384" t="str">
        <f t="shared" si="46"/>
        <v/>
      </c>
      <c r="AK350" s="385" t="str">
        <f t="shared" si="47"/>
        <v/>
      </c>
      <c r="AL350" s="388" t="str">
        <f t="shared" si="48"/>
        <v/>
      </c>
      <c r="AM350" s="389" t="str">
        <f t="shared" si="49"/>
        <v/>
      </c>
      <c r="AN350" s="388" t="str">
        <f t="shared" si="50"/>
        <v/>
      </c>
      <c r="AO350" s="389" t="str">
        <f t="shared" si="51"/>
        <v/>
      </c>
      <c r="AP350" s="424"/>
      <c r="AQ350" s="424"/>
      <c r="AR350" s="431" t="e">
        <f>VLOOKUP($B350,'acc names'!$C$2:$D$12102,2,FALSE)</f>
        <v>#N/A</v>
      </c>
      <c r="AS350" s="431" t="e">
        <f>VLOOKUP($AQ350,software!$A$1:$B$14605,2,FALSE)</f>
        <v>#N/A</v>
      </c>
      <c r="AT350" s="424"/>
      <c r="AV350" s="424"/>
    </row>
    <row r="351" spans="1:48" s="44" customFormat="1" ht="12.75" x14ac:dyDescent="0.2">
      <c r="A351" s="101"/>
      <c r="B351" s="42"/>
      <c r="C351" s="142"/>
      <c r="D351" s="143"/>
      <c r="E351" s="107"/>
      <c r="F351" s="46"/>
      <c r="G351" s="46"/>
      <c r="H351" s="46"/>
      <c r="I351" s="46"/>
      <c r="J351" s="46"/>
      <c r="K351" s="46"/>
      <c r="L351" s="139"/>
      <c r="M351" s="41"/>
      <c r="N351" s="45"/>
      <c r="O351" s="47"/>
      <c r="P351" s="43"/>
      <c r="Q351" s="71" t="e">
        <f>VLOOKUP(N351,'error categories'!$A$2:$D$54,4,FALSE)</f>
        <v>#N/A</v>
      </c>
      <c r="R351" s="72" t="e">
        <f>VLOOKUP(N351,'error categories'!$A$2:$D$54,3,FALSE)</f>
        <v>#N/A</v>
      </c>
      <c r="S351" s="374"/>
      <c r="T351" s="377"/>
      <c r="U351" s="378">
        <f t="shared" si="45"/>
        <v>0</v>
      </c>
      <c r="V351" s="379"/>
      <c r="W351" s="380"/>
      <c r="X351" s="380"/>
      <c r="Y351" s="380"/>
      <c r="Z351" s="379"/>
      <c r="AA351" s="381"/>
      <c r="AB351" s="379"/>
      <c r="AC351" s="380"/>
      <c r="AD351" s="382">
        <f t="shared" si="52"/>
        <v>0</v>
      </c>
      <c r="AE351" s="383">
        <f t="shared" si="53"/>
        <v>0</v>
      </c>
      <c r="AF351" s="379"/>
      <c r="AG351" s="381"/>
      <c r="AH351" s="379"/>
      <c r="AI351" s="381"/>
      <c r="AJ351" s="384" t="str">
        <f t="shared" si="46"/>
        <v/>
      </c>
      <c r="AK351" s="385" t="str">
        <f t="shared" si="47"/>
        <v/>
      </c>
      <c r="AL351" s="388" t="str">
        <f t="shared" si="48"/>
        <v/>
      </c>
      <c r="AM351" s="389" t="str">
        <f t="shared" si="49"/>
        <v/>
      </c>
      <c r="AN351" s="388" t="str">
        <f t="shared" si="50"/>
        <v/>
      </c>
      <c r="AO351" s="389" t="str">
        <f t="shared" si="51"/>
        <v/>
      </c>
      <c r="AP351" s="424"/>
      <c r="AQ351" s="424"/>
      <c r="AR351" s="431" t="e">
        <f>VLOOKUP($B351,'acc names'!$C$2:$D$12102,2,FALSE)</f>
        <v>#N/A</v>
      </c>
      <c r="AS351" s="431" t="e">
        <f>VLOOKUP($AQ351,software!$A$1:$B$14605,2,FALSE)</f>
        <v>#N/A</v>
      </c>
      <c r="AT351" s="424"/>
      <c r="AV351" s="424"/>
    </row>
    <row r="352" spans="1:48" s="44" customFormat="1" ht="12.75" x14ac:dyDescent="0.2">
      <c r="A352" s="101"/>
      <c r="B352" s="42"/>
      <c r="C352" s="142"/>
      <c r="D352" s="143"/>
      <c r="E352" s="107"/>
      <c r="F352" s="46"/>
      <c r="G352" s="46"/>
      <c r="H352" s="46"/>
      <c r="I352" s="46"/>
      <c r="J352" s="46"/>
      <c r="K352" s="46"/>
      <c r="L352" s="139"/>
      <c r="M352" s="41"/>
      <c r="N352" s="45"/>
      <c r="O352" s="47"/>
      <c r="P352" s="43"/>
      <c r="Q352" s="71" t="e">
        <f>VLOOKUP(N352,'error categories'!$A$2:$D$54,4,FALSE)</f>
        <v>#N/A</v>
      </c>
      <c r="R352" s="72" t="e">
        <f>VLOOKUP(N352,'error categories'!$A$2:$D$54,3,FALSE)</f>
        <v>#N/A</v>
      </c>
      <c r="S352" s="374"/>
      <c r="T352" s="377"/>
      <c r="U352" s="378">
        <f t="shared" si="45"/>
        <v>0</v>
      </c>
      <c r="V352" s="379"/>
      <c r="W352" s="380"/>
      <c r="X352" s="380"/>
      <c r="Y352" s="380"/>
      <c r="Z352" s="379"/>
      <c r="AA352" s="381"/>
      <c r="AB352" s="379"/>
      <c r="AC352" s="380"/>
      <c r="AD352" s="382">
        <f t="shared" si="52"/>
        <v>0</v>
      </c>
      <c r="AE352" s="383">
        <f t="shared" si="53"/>
        <v>0</v>
      </c>
      <c r="AF352" s="379"/>
      <c r="AG352" s="381"/>
      <c r="AH352" s="379"/>
      <c r="AI352" s="381"/>
      <c r="AJ352" s="384" t="str">
        <f t="shared" si="46"/>
        <v/>
      </c>
      <c r="AK352" s="385" t="str">
        <f t="shared" si="47"/>
        <v/>
      </c>
      <c r="AL352" s="388" t="str">
        <f t="shared" si="48"/>
        <v/>
      </c>
      <c r="AM352" s="389" t="str">
        <f t="shared" si="49"/>
        <v/>
      </c>
      <c r="AN352" s="388" t="str">
        <f t="shared" si="50"/>
        <v/>
      </c>
      <c r="AO352" s="389" t="str">
        <f t="shared" si="51"/>
        <v/>
      </c>
      <c r="AP352" s="424"/>
      <c r="AQ352" s="424"/>
      <c r="AR352" s="431" t="e">
        <f>VLOOKUP($B352,'acc names'!$C$2:$D$12102,2,FALSE)</f>
        <v>#N/A</v>
      </c>
      <c r="AS352" s="431" t="e">
        <f>VLOOKUP($AQ352,software!$A$1:$B$14605,2,FALSE)</f>
        <v>#N/A</v>
      </c>
      <c r="AT352" s="424"/>
      <c r="AV352" s="424"/>
    </row>
    <row r="353" spans="1:48" s="44" customFormat="1" ht="12.75" x14ac:dyDescent="0.2">
      <c r="A353" s="101"/>
      <c r="B353" s="42"/>
      <c r="C353" s="142"/>
      <c r="D353" s="143"/>
      <c r="E353" s="107"/>
      <c r="F353" s="46"/>
      <c r="G353" s="46"/>
      <c r="H353" s="46"/>
      <c r="I353" s="46"/>
      <c r="J353" s="46"/>
      <c r="K353" s="46"/>
      <c r="L353" s="139"/>
      <c r="M353" s="41"/>
      <c r="N353" s="45"/>
      <c r="O353" s="47"/>
      <c r="P353" s="43"/>
      <c r="Q353" s="71" t="e">
        <f>VLOOKUP(N353,'error categories'!$A$2:$D$54,4,FALSE)</f>
        <v>#N/A</v>
      </c>
      <c r="R353" s="72" t="e">
        <f>VLOOKUP(N353,'error categories'!$A$2:$D$54,3,FALSE)</f>
        <v>#N/A</v>
      </c>
      <c r="S353" s="374"/>
      <c r="T353" s="377"/>
      <c r="U353" s="378">
        <f t="shared" si="45"/>
        <v>0</v>
      </c>
      <c r="V353" s="390"/>
      <c r="W353" s="391"/>
      <c r="X353" s="380"/>
      <c r="Y353" s="380"/>
      <c r="Z353" s="390"/>
      <c r="AA353" s="392"/>
      <c r="AB353" s="393"/>
      <c r="AC353" s="394"/>
      <c r="AD353" s="382">
        <f t="shared" si="52"/>
        <v>0</v>
      </c>
      <c r="AE353" s="383">
        <f t="shared" si="53"/>
        <v>0</v>
      </c>
      <c r="AF353" s="379"/>
      <c r="AG353" s="381"/>
      <c r="AH353" s="379"/>
      <c r="AI353" s="381"/>
      <c r="AJ353" s="384" t="str">
        <f t="shared" si="46"/>
        <v/>
      </c>
      <c r="AK353" s="385" t="str">
        <f t="shared" si="47"/>
        <v/>
      </c>
      <c r="AL353" s="388" t="str">
        <f t="shared" si="48"/>
        <v/>
      </c>
      <c r="AM353" s="389" t="str">
        <f t="shared" si="49"/>
        <v/>
      </c>
      <c r="AN353" s="388" t="str">
        <f t="shared" si="50"/>
        <v/>
      </c>
      <c r="AO353" s="389" t="str">
        <f t="shared" si="51"/>
        <v/>
      </c>
      <c r="AP353" s="424"/>
      <c r="AQ353" s="424"/>
      <c r="AR353" s="431" t="e">
        <f>VLOOKUP($B353,'acc names'!$C$2:$D$12102,2,FALSE)</f>
        <v>#N/A</v>
      </c>
      <c r="AS353" s="431" t="e">
        <f>VLOOKUP($AQ353,software!$A$1:$B$14605,2,FALSE)</f>
        <v>#N/A</v>
      </c>
      <c r="AT353" s="424"/>
      <c r="AV353" s="424"/>
    </row>
    <row r="354" spans="1:48" s="44" customFormat="1" ht="12.75" x14ac:dyDescent="0.2">
      <c r="A354" s="101"/>
      <c r="B354" s="42"/>
      <c r="C354" s="142"/>
      <c r="D354" s="143"/>
      <c r="E354" s="107"/>
      <c r="F354" s="46"/>
      <c r="G354" s="46"/>
      <c r="H354" s="46"/>
      <c r="I354" s="46"/>
      <c r="J354" s="46"/>
      <c r="K354" s="46"/>
      <c r="L354" s="139"/>
      <c r="M354" s="41"/>
      <c r="N354" s="45"/>
      <c r="O354" s="47"/>
      <c r="P354" s="43"/>
      <c r="Q354" s="71" t="e">
        <f>VLOOKUP(N354,'error categories'!$A$2:$D$54,4,FALSE)</f>
        <v>#N/A</v>
      </c>
      <c r="R354" s="72" t="e">
        <f>VLOOKUP(N354,'error categories'!$A$2:$D$54,3,FALSE)</f>
        <v>#N/A</v>
      </c>
      <c r="S354" s="374"/>
      <c r="T354" s="377"/>
      <c r="U354" s="378">
        <f t="shared" si="45"/>
        <v>0</v>
      </c>
      <c r="V354" s="390"/>
      <c r="W354" s="391"/>
      <c r="X354" s="380"/>
      <c r="Y354" s="380"/>
      <c r="Z354" s="390"/>
      <c r="AA354" s="392"/>
      <c r="AB354" s="393"/>
      <c r="AC354" s="394"/>
      <c r="AD354" s="382">
        <f t="shared" si="52"/>
        <v>0</v>
      </c>
      <c r="AE354" s="383">
        <f t="shared" si="53"/>
        <v>0</v>
      </c>
      <c r="AF354" s="379"/>
      <c r="AG354" s="381"/>
      <c r="AH354" s="379"/>
      <c r="AI354" s="381"/>
      <c r="AJ354" s="384" t="str">
        <f t="shared" si="46"/>
        <v/>
      </c>
      <c r="AK354" s="385" t="str">
        <f t="shared" si="47"/>
        <v/>
      </c>
      <c r="AL354" s="388" t="str">
        <f t="shared" si="48"/>
        <v/>
      </c>
      <c r="AM354" s="389" t="str">
        <f t="shared" si="49"/>
        <v/>
      </c>
      <c r="AN354" s="388" t="str">
        <f t="shared" si="50"/>
        <v/>
      </c>
      <c r="AO354" s="389" t="str">
        <f t="shared" si="51"/>
        <v/>
      </c>
      <c r="AP354" s="424"/>
      <c r="AQ354" s="424"/>
      <c r="AR354" s="431" t="e">
        <f>VLOOKUP($B354,'acc names'!$C$2:$D$12102,2,FALSE)</f>
        <v>#N/A</v>
      </c>
      <c r="AS354" s="431" t="e">
        <f>VLOOKUP($AQ354,software!$A$1:$B$14605,2,FALSE)</f>
        <v>#N/A</v>
      </c>
      <c r="AT354" s="424"/>
      <c r="AV354" s="424"/>
    </row>
    <row r="355" spans="1:48" s="44" customFormat="1" ht="12.75" x14ac:dyDescent="0.2">
      <c r="A355" s="101"/>
      <c r="B355" s="42"/>
      <c r="C355" s="142"/>
      <c r="D355" s="143"/>
      <c r="E355" s="107"/>
      <c r="F355" s="46"/>
      <c r="G355" s="46"/>
      <c r="H355" s="46"/>
      <c r="I355" s="46"/>
      <c r="J355" s="46"/>
      <c r="K355" s="46"/>
      <c r="L355" s="139"/>
      <c r="M355" s="41"/>
      <c r="N355" s="45"/>
      <c r="O355" s="47"/>
      <c r="P355" s="43"/>
      <c r="Q355" s="71" t="e">
        <f>VLOOKUP(N355,'error categories'!$A$2:$D$54,4,FALSE)</f>
        <v>#N/A</v>
      </c>
      <c r="R355" s="72" t="e">
        <f>VLOOKUP(N355,'error categories'!$A$2:$D$54,3,FALSE)</f>
        <v>#N/A</v>
      </c>
      <c r="S355" s="374"/>
      <c r="T355" s="377"/>
      <c r="U355" s="378">
        <f t="shared" si="45"/>
        <v>0</v>
      </c>
      <c r="V355" s="390"/>
      <c r="W355" s="391"/>
      <c r="X355" s="380"/>
      <c r="Y355" s="380"/>
      <c r="Z355" s="390"/>
      <c r="AA355" s="392"/>
      <c r="AB355" s="393"/>
      <c r="AC355" s="394"/>
      <c r="AD355" s="382">
        <f t="shared" si="52"/>
        <v>0</v>
      </c>
      <c r="AE355" s="383">
        <f t="shared" si="53"/>
        <v>0</v>
      </c>
      <c r="AF355" s="379"/>
      <c r="AG355" s="381"/>
      <c r="AH355" s="379"/>
      <c r="AI355" s="381"/>
      <c r="AJ355" s="384" t="str">
        <f t="shared" si="46"/>
        <v/>
      </c>
      <c r="AK355" s="385" t="str">
        <f t="shared" si="47"/>
        <v/>
      </c>
      <c r="AL355" s="388" t="str">
        <f t="shared" si="48"/>
        <v/>
      </c>
      <c r="AM355" s="389" t="str">
        <f t="shared" si="49"/>
        <v/>
      </c>
      <c r="AN355" s="388" t="str">
        <f t="shared" si="50"/>
        <v/>
      </c>
      <c r="AO355" s="389" t="str">
        <f t="shared" si="51"/>
        <v/>
      </c>
      <c r="AP355" s="424"/>
      <c r="AQ355" s="424"/>
      <c r="AR355" s="431" t="e">
        <f>VLOOKUP($B355,'acc names'!$C$2:$D$12102,2,FALSE)</f>
        <v>#N/A</v>
      </c>
      <c r="AS355" s="431" t="e">
        <f>VLOOKUP($AQ355,software!$A$1:$B$14605,2,FALSE)</f>
        <v>#N/A</v>
      </c>
      <c r="AT355" s="424"/>
      <c r="AV355" s="424"/>
    </row>
    <row r="356" spans="1:48" s="44" customFormat="1" ht="12.75" x14ac:dyDescent="0.2">
      <c r="A356" s="101"/>
      <c r="B356" s="42"/>
      <c r="C356" s="142"/>
      <c r="D356" s="143"/>
      <c r="E356" s="107"/>
      <c r="F356" s="46"/>
      <c r="G356" s="46"/>
      <c r="H356" s="46"/>
      <c r="I356" s="46"/>
      <c r="J356" s="46"/>
      <c r="K356" s="46"/>
      <c r="L356" s="139"/>
      <c r="M356" s="41"/>
      <c r="N356" s="45"/>
      <c r="O356" s="47"/>
      <c r="P356" s="43"/>
      <c r="Q356" s="71" t="e">
        <f>VLOOKUP(N356,'error categories'!$A$2:$D$54,4,FALSE)</f>
        <v>#N/A</v>
      </c>
      <c r="R356" s="72" t="e">
        <f>VLOOKUP(N356,'error categories'!$A$2:$D$54,3,FALSE)</f>
        <v>#N/A</v>
      </c>
      <c r="S356" s="374"/>
      <c r="T356" s="377"/>
      <c r="U356" s="378">
        <f t="shared" si="45"/>
        <v>0</v>
      </c>
      <c r="V356" s="390"/>
      <c r="W356" s="391"/>
      <c r="X356" s="380"/>
      <c r="Y356" s="380"/>
      <c r="Z356" s="390"/>
      <c r="AA356" s="392"/>
      <c r="AB356" s="393"/>
      <c r="AC356" s="394"/>
      <c r="AD356" s="382">
        <f t="shared" si="52"/>
        <v>0</v>
      </c>
      <c r="AE356" s="383">
        <f t="shared" si="53"/>
        <v>0</v>
      </c>
      <c r="AF356" s="379"/>
      <c r="AG356" s="381"/>
      <c r="AH356" s="379"/>
      <c r="AI356" s="381"/>
      <c r="AJ356" s="384" t="str">
        <f t="shared" si="46"/>
        <v/>
      </c>
      <c r="AK356" s="385" t="str">
        <f t="shared" si="47"/>
        <v/>
      </c>
      <c r="AL356" s="388" t="str">
        <f t="shared" si="48"/>
        <v/>
      </c>
      <c r="AM356" s="389" t="str">
        <f t="shared" si="49"/>
        <v/>
      </c>
      <c r="AN356" s="388" t="str">
        <f t="shared" si="50"/>
        <v/>
      </c>
      <c r="AO356" s="389" t="str">
        <f t="shared" si="51"/>
        <v/>
      </c>
      <c r="AP356" s="424"/>
      <c r="AQ356" s="424"/>
      <c r="AR356" s="431" t="e">
        <f>VLOOKUP($B356,'acc names'!$C$2:$D$12102,2,FALSE)</f>
        <v>#N/A</v>
      </c>
      <c r="AS356" s="431" t="e">
        <f>VLOOKUP($AQ356,software!$A$1:$B$14605,2,FALSE)</f>
        <v>#N/A</v>
      </c>
      <c r="AT356" s="424"/>
      <c r="AV356" s="424"/>
    </row>
    <row r="357" spans="1:48" s="44" customFormat="1" ht="12.75" x14ac:dyDescent="0.2">
      <c r="A357" s="101"/>
      <c r="B357" s="42"/>
      <c r="C357" s="142"/>
      <c r="D357" s="143"/>
      <c r="E357" s="107"/>
      <c r="F357" s="46"/>
      <c r="G357" s="46"/>
      <c r="H357" s="46"/>
      <c r="I357" s="46"/>
      <c r="J357" s="46"/>
      <c r="K357" s="46"/>
      <c r="L357" s="139"/>
      <c r="M357" s="41"/>
      <c r="N357" s="45"/>
      <c r="O357" s="47"/>
      <c r="P357" s="43"/>
      <c r="Q357" s="71" t="e">
        <f>VLOOKUP(N357,'error categories'!$A$2:$D$54,4,FALSE)</f>
        <v>#N/A</v>
      </c>
      <c r="R357" s="72" t="e">
        <f>VLOOKUP(N357,'error categories'!$A$2:$D$54,3,FALSE)</f>
        <v>#N/A</v>
      </c>
      <c r="S357" s="374"/>
      <c r="T357" s="377"/>
      <c r="U357" s="378">
        <f t="shared" si="45"/>
        <v>0</v>
      </c>
      <c r="V357" s="390"/>
      <c r="W357" s="391"/>
      <c r="X357" s="380"/>
      <c r="Y357" s="380"/>
      <c r="Z357" s="390"/>
      <c r="AA357" s="392"/>
      <c r="AB357" s="393"/>
      <c r="AC357" s="394"/>
      <c r="AD357" s="382">
        <f t="shared" si="52"/>
        <v>0</v>
      </c>
      <c r="AE357" s="383">
        <f t="shared" si="53"/>
        <v>0</v>
      </c>
      <c r="AF357" s="379"/>
      <c r="AG357" s="381"/>
      <c r="AH357" s="379"/>
      <c r="AI357" s="381"/>
      <c r="AJ357" s="384" t="str">
        <f t="shared" si="46"/>
        <v/>
      </c>
      <c r="AK357" s="385" t="str">
        <f t="shared" si="47"/>
        <v/>
      </c>
      <c r="AL357" s="388" t="str">
        <f t="shared" si="48"/>
        <v/>
      </c>
      <c r="AM357" s="389" t="str">
        <f t="shared" si="49"/>
        <v/>
      </c>
      <c r="AN357" s="388" t="str">
        <f t="shared" si="50"/>
        <v/>
      </c>
      <c r="AO357" s="389" t="str">
        <f t="shared" si="51"/>
        <v/>
      </c>
      <c r="AP357" s="424"/>
      <c r="AQ357" s="424"/>
      <c r="AR357" s="431" t="e">
        <f>VLOOKUP($B357,'acc names'!$C$2:$D$12102,2,FALSE)</f>
        <v>#N/A</v>
      </c>
      <c r="AS357" s="431" t="e">
        <f>VLOOKUP($AQ357,software!$A$1:$B$14605,2,FALSE)</f>
        <v>#N/A</v>
      </c>
      <c r="AT357" s="424"/>
      <c r="AV357" s="424"/>
    </row>
    <row r="358" spans="1:48" s="44" customFormat="1" ht="12.75" x14ac:dyDescent="0.2">
      <c r="A358" s="101"/>
      <c r="B358" s="42"/>
      <c r="C358" s="142"/>
      <c r="D358" s="143"/>
      <c r="E358" s="107"/>
      <c r="F358" s="46"/>
      <c r="G358" s="46"/>
      <c r="H358" s="46"/>
      <c r="I358" s="46"/>
      <c r="J358" s="46"/>
      <c r="K358" s="46"/>
      <c r="L358" s="139"/>
      <c r="M358" s="41"/>
      <c r="N358" s="45"/>
      <c r="O358" s="47"/>
      <c r="P358" s="43"/>
      <c r="Q358" s="71" t="e">
        <f>VLOOKUP(N358,'error categories'!$A$2:$D$54,4,FALSE)</f>
        <v>#N/A</v>
      </c>
      <c r="R358" s="72" t="e">
        <f>VLOOKUP(N358,'error categories'!$A$2:$D$54,3,FALSE)</f>
        <v>#N/A</v>
      </c>
      <c r="S358" s="374"/>
      <c r="T358" s="377"/>
      <c r="U358" s="378">
        <f t="shared" si="45"/>
        <v>0</v>
      </c>
      <c r="V358" s="390"/>
      <c r="W358" s="391"/>
      <c r="X358" s="380"/>
      <c r="Y358" s="380"/>
      <c r="Z358" s="390"/>
      <c r="AA358" s="392"/>
      <c r="AB358" s="393"/>
      <c r="AC358" s="394"/>
      <c r="AD358" s="382">
        <f t="shared" si="52"/>
        <v>0</v>
      </c>
      <c r="AE358" s="383">
        <f t="shared" si="53"/>
        <v>0</v>
      </c>
      <c r="AF358" s="379"/>
      <c r="AG358" s="381"/>
      <c r="AH358" s="379"/>
      <c r="AI358" s="381"/>
      <c r="AJ358" s="384" t="str">
        <f t="shared" si="46"/>
        <v/>
      </c>
      <c r="AK358" s="385" t="str">
        <f t="shared" si="47"/>
        <v/>
      </c>
      <c r="AL358" s="388" t="str">
        <f t="shared" si="48"/>
        <v/>
      </c>
      <c r="AM358" s="389" t="str">
        <f t="shared" si="49"/>
        <v/>
      </c>
      <c r="AN358" s="388" t="str">
        <f t="shared" si="50"/>
        <v/>
      </c>
      <c r="AO358" s="389" t="str">
        <f t="shared" si="51"/>
        <v/>
      </c>
      <c r="AP358" s="424"/>
      <c r="AQ358" s="424"/>
      <c r="AR358" s="431" t="e">
        <f>VLOOKUP($B358,'acc names'!$C$2:$D$12102,2,FALSE)</f>
        <v>#N/A</v>
      </c>
      <c r="AS358" s="431" t="e">
        <f>VLOOKUP($AQ358,software!$A$1:$B$14605,2,FALSE)</f>
        <v>#N/A</v>
      </c>
      <c r="AT358" s="424"/>
      <c r="AV358" s="424"/>
    </row>
    <row r="359" spans="1:48" s="44" customFormat="1" ht="12.75" x14ac:dyDescent="0.2">
      <c r="A359" s="101"/>
      <c r="B359" s="42"/>
      <c r="C359" s="142"/>
      <c r="D359" s="143"/>
      <c r="E359" s="107"/>
      <c r="F359" s="46"/>
      <c r="G359" s="46"/>
      <c r="H359" s="46"/>
      <c r="I359" s="46"/>
      <c r="J359" s="46"/>
      <c r="K359" s="46"/>
      <c r="L359" s="139"/>
      <c r="M359" s="41"/>
      <c r="N359" s="45"/>
      <c r="O359" s="47"/>
      <c r="P359" s="43"/>
      <c r="Q359" s="71" t="e">
        <f>VLOOKUP(N359,'error categories'!$A$2:$D$54,4,FALSE)</f>
        <v>#N/A</v>
      </c>
      <c r="R359" s="72" t="e">
        <f>VLOOKUP(N359,'error categories'!$A$2:$D$54,3,FALSE)</f>
        <v>#N/A</v>
      </c>
      <c r="S359" s="374"/>
      <c r="T359" s="377"/>
      <c r="U359" s="378">
        <f t="shared" si="45"/>
        <v>0</v>
      </c>
      <c r="V359" s="390"/>
      <c r="W359" s="391"/>
      <c r="X359" s="380"/>
      <c r="Y359" s="380"/>
      <c r="Z359" s="390"/>
      <c r="AA359" s="392"/>
      <c r="AB359" s="393"/>
      <c r="AC359" s="394"/>
      <c r="AD359" s="382">
        <f t="shared" si="52"/>
        <v>0</v>
      </c>
      <c r="AE359" s="383">
        <f t="shared" si="53"/>
        <v>0</v>
      </c>
      <c r="AF359" s="379"/>
      <c r="AG359" s="381"/>
      <c r="AH359" s="379"/>
      <c r="AI359" s="381"/>
      <c r="AJ359" s="384" t="str">
        <f t="shared" si="46"/>
        <v/>
      </c>
      <c r="AK359" s="385" t="str">
        <f t="shared" si="47"/>
        <v/>
      </c>
      <c r="AL359" s="388" t="str">
        <f t="shared" si="48"/>
        <v/>
      </c>
      <c r="AM359" s="389" t="str">
        <f t="shared" si="49"/>
        <v/>
      </c>
      <c r="AN359" s="388" t="str">
        <f t="shared" si="50"/>
        <v/>
      </c>
      <c r="AO359" s="389" t="str">
        <f t="shared" si="51"/>
        <v/>
      </c>
      <c r="AP359" s="424"/>
      <c r="AQ359" s="424"/>
      <c r="AR359" s="431" t="e">
        <f>VLOOKUP($B359,'acc names'!$C$2:$D$12102,2,FALSE)</f>
        <v>#N/A</v>
      </c>
      <c r="AS359" s="431" t="e">
        <f>VLOOKUP($AQ359,software!$A$1:$B$14605,2,FALSE)</f>
        <v>#N/A</v>
      </c>
      <c r="AT359" s="424"/>
      <c r="AV359" s="424"/>
    </row>
    <row r="360" spans="1:48" s="44" customFormat="1" ht="12.75" x14ac:dyDescent="0.2">
      <c r="A360" s="101"/>
      <c r="B360" s="42"/>
      <c r="C360" s="142"/>
      <c r="D360" s="143"/>
      <c r="E360" s="107"/>
      <c r="F360" s="42"/>
      <c r="G360" s="42"/>
      <c r="H360" s="42"/>
      <c r="I360" s="42"/>
      <c r="J360" s="42"/>
      <c r="K360" s="42"/>
      <c r="L360" s="140"/>
      <c r="M360" s="41"/>
      <c r="N360" s="41"/>
      <c r="O360" s="70"/>
      <c r="P360" s="137"/>
      <c r="Q360" s="71" t="e">
        <f>VLOOKUP(N360,'error categories'!$A$2:$D$54,4,FALSE)</f>
        <v>#N/A</v>
      </c>
      <c r="R360" s="72" t="e">
        <f>VLOOKUP(N360,'error categories'!$A$2:$D$54,3,FALSE)</f>
        <v>#N/A</v>
      </c>
      <c r="S360" s="374"/>
      <c r="T360" s="377"/>
      <c r="U360" s="378">
        <f t="shared" si="45"/>
        <v>0</v>
      </c>
      <c r="V360" s="390"/>
      <c r="W360" s="391"/>
      <c r="X360" s="380"/>
      <c r="Y360" s="380"/>
      <c r="Z360" s="390"/>
      <c r="AA360" s="392"/>
      <c r="AB360" s="393"/>
      <c r="AC360" s="394"/>
      <c r="AD360" s="382">
        <f t="shared" si="52"/>
        <v>0</v>
      </c>
      <c r="AE360" s="383">
        <f t="shared" si="53"/>
        <v>0</v>
      </c>
      <c r="AF360" s="379"/>
      <c r="AG360" s="381"/>
      <c r="AH360" s="379"/>
      <c r="AI360" s="381"/>
      <c r="AJ360" s="384" t="str">
        <f t="shared" si="46"/>
        <v/>
      </c>
      <c r="AK360" s="385" t="str">
        <f t="shared" si="47"/>
        <v/>
      </c>
      <c r="AL360" s="388" t="str">
        <f t="shared" si="48"/>
        <v/>
      </c>
      <c r="AM360" s="389" t="str">
        <f t="shared" si="49"/>
        <v/>
      </c>
      <c r="AN360" s="388" t="str">
        <f t="shared" si="50"/>
        <v/>
      </c>
      <c r="AO360" s="389" t="str">
        <f t="shared" si="51"/>
        <v/>
      </c>
      <c r="AP360" s="424"/>
      <c r="AQ360" s="424"/>
      <c r="AR360" s="431" t="e">
        <f>VLOOKUP($B360,'acc names'!$C$2:$D$12102,2,FALSE)</f>
        <v>#N/A</v>
      </c>
      <c r="AS360" s="431" t="e">
        <f>VLOOKUP($AQ360,software!$A$1:$B$14605,2,FALSE)</f>
        <v>#N/A</v>
      </c>
      <c r="AT360" s="424"/>
      <c r="AV360" s="424"/>
    </row>
    <row r="361" spans="1:48" s="44" customFormat="1" ht="12.75" x14ac:dyDescent="0.2">
      <c r="A361" s="101"/>
      <c r="B361" s="42"/>
      <c r="C361" s="142"/>
      <c r="D361" s="143"/>
      <c r="E361" s="107"/>
      <c r="F361" s="46"/>
      <c r="G361" s="46"/>
      <c r="H361" s="46"/>
      <c r="I361" s="46"/>
      <c r="J361" s="46"/>
      <c r="K361" s="46"/>
      <c r="L361" s="139"/>
      <c r="M361" s="41"/>
      <c r="N361" s="45"/>
      <c r="O361" s="47"/>
      <c r="P361" s="43"/>
      <c r="Q361" s="71" t="e">
        <f>VLOOKUP(N361,'error categories'!$A$2:$D$54,4,FALSE)</f>
        <v>#N/A</v>
      </c>
      <c r="R361" s="72" t="e">
        <f>VLOOKUP(N361,'error categories'!$A$2:$D$54,3,FALSE)</f>
        <v>#N/A</v>
      </c>
      <c r="S361" s="374"/>
      <c r="T361" s="377"/>
      <c r="U361" s="378">
        <f t="shared" si="45"/>
        <v>0</v>
      </c>
      <c r="V361" s="390"/>
      <c r="W361" s="391"/>
      <c r="X361" s="380"/>
      <c r="Y361" s="380"/>
      <c r="Z361" s="390"/>
      <c r="AA361" s="392"/>
      <c r="AB361" s="393"/>
      <c r="AC361" s="394"/>
      <c r="AD361" s="382">
        <f t="shared" si="52"/>
        <v>0</v>
      </c>
      <c r="AE361" s="383">
        <f t="shared" si="53"/>
        <v>0</v>
      </c>
      <c r="AF361" s="379"/>
      <c r="AG361" s="381"/>
      <c r="AH361" s="379"/>
      <c r="AI361" s="381"/>
      <c r="AJ361" s="384" t="str">
        <f t="shared" si="46"/>
        <v/>
      </c>
      <c r="AK361" s="385" t="str">
        <f t="shared" si="47"/>
        <v/>
      </c>
      <c r="AL361" s="388" t="str">
        <f t="shared" si="48"/>
        <v/>
      </c>
      <c r="AM361" s="389" t="str">
        <f t="shared" si="49"/>
        <v/>
      </c>
      <c r="AN361" s="388" t="str">
        <f t="shared" si="50"/>
        <v/>
      </c>
      <c r="AO361" s="389" t="str">
        <f t="shared" si="51"/>
        <v/>
      </c>
      <c r="AP361" s="424"/>
      <c r="AQ361" s="424"/>
      <c r="AR361" s="431" t="e">
        <f>VLOOKUP($B361,'acc names'!$C$2:$D$12102,2,FALSE)</f>
        <v>#N/A</v>
      </c>
      <c r="AS361" s="431" t="e">
        <f>VLOOKUP($AQ361,software!$A$1:$B$14605,2,FALSE)</f>
        <v>#N/A</v>
      </c>
      <c r="AT361" s="424"/>
      <c r="AV361" s="424"/>
    </row>
    <row r="362" spans="1:48" s="44" customFormat="1" ht="12.75" x14ac:dyDescent="0.2">
      <c r="A362" s="101"/>
      <c r="B362" s="42"/>
      <c r="C362" s="142"/>
      <c r="D362" s="143"/>
      <c r="E362" s="107"/>
      <c r="F362" s="46"/>
      <c r="G362" s="46"/>
      <c r="H362" s="46"/>
      <c r="I362" s="46"/>
      <c r="J362" s="46"/>
      <c r="K362" s="46"/>
      <c r="L362" s="139"/>
      <c r="M362" s="41"/>
      <c r="N362" s="45"/>
      <c r="O362" s="47"/>
      <c r="P362" s="43"/>
      <c r="Q362" s="71" t="e">
        <f>VLOOKUP(N362,'error categories'!$A$2:$D$54,4,FALSE)</f>
        <v>#N/A</v>
      </c>
      <c r="R362" s="72" t="e">
        <f>VLOOKUP(N362,'error categories'!$A$2:$D$54,3,FALSE)</f>
        <v>#N/A</v>
      </c>
      <c r="S362" s="374"/>
      <c r="T362" s="377"/>
      <c r="U362" s="378">
        <f t="shared" si="45"/>
        <v>0</v>
      </c>
      <c r="V362" s="390"/>
      <c r="W362" s="391"/>
      <c r="X362" s="380"/>
      <c r="Y362" s="380"/>
      <c r="Z362" s="390"/>
      <c r="AA362" s="392"/>
      <c r="AB362" s="393"/>
      <c r="AC362" s="394"/>
      <c r="AD362" s="382">
        <f t="shared" si="52"/>
        <v>0</v>
      </c>
      <c r="AE362" s="383">
        <f t="shared" si="53"/>
        <v>0</v>
      </c>
      <c r="AF362" s="379"/>
      <c r="AG362" s="381"/>
      <c r="AH362" s="379"/>
      <c r="AI362" s="381"/>
      <c r="AJ362" s="384" t="str">
        <f t="shared" si="46"/>
        <v/>
      </c>
      <c r="AK362" s="385" t="str">
        <f t="shared" si="47"/>
        <v/>
      </c>
      <c r="AL362" s="388" t="str">
        <f t="shared" si="48"/>
        <v/>
      </c>
      <c r="AM362" s="389" t="str">
        <f t="shared" si="49"/>
        <v/>
      </c>
      <c r="AN362" s="388" t="str">
        <f t="shared" si="50"/>
        <v/>
      </c>
      <c r="AO362" s="389" t="str">
        <f t="shared" si="51"/>
        <v/>
      </c>
      <c r="AP362" s="424"/>
      <c r="AQ362" s="424"/>
      <c r="AR362" s="431" t="e">
        <f>VLOOKUP($B362,'acc names'!$C$2:$D$12102,2,FALSE)</f>
        <v>#N/A</v>
      </c>
      <c r="AS362" s="431" t="e">
        <f>VLOOKUP($AQ362,software!$A$1:$B$14605,2,FALSE)</f>
        <v>#N/A</v>
      </c>
      <c r="AT362" s="424"/>
      <c r="AV362" s="424"/>
    </row>
    <row r="363" spans="1:48" s="44" customFormat="1" ht="12.75" x14ac:dyDescent="0.2">
      <c r="A363" s="101"/>
      <c r="B363" s="42"/>
      <c r="C363" s="142"/>
      <c r="D363" s="143"/>
      <c r="E363" s="107"/>
      <c r="F363" s="46"/>
      <c r="G363" s="46"/>
      <c r="H363" s="46"/>
      <c r="I363" s="46"/>
      <c r="J363" s="46"/>
      <c r="K363" s="46"/>
      <c r="L363" s="139"/>
      <c r="M363" s="41"/>
      <c r="N363" s="45"/>
      <c r="O363" s="47"/>
      <c r="P363" s="43"/>
      <c r="Q363" s="71" t="e">
        <f>VLOOKUP(N363,'error categories'!$A$2:$D$54,4,FALSE)</f>
        <v>#N/A</v>
      </c>
      <c r="R363" s="72" t="e">
        <f>VLOOKUP(N363,'error categories'!$A$2:$D$54,3,FALSE)</f>
        <v>#N/A</v>
      </c>
      <c r="S363" s="374"/>
      <c r="T363" s="377"/>
      <c r="U363" s="378">
        <f t="shared" si="45"/>
        <v>0</v>
      </c>
      <c r="V363" s="390"/>
      <c r="W363" s="391"/>
      <c r="X363" s="380"/>
      <c r="Y363" s="380"/>
      <c r="Z363" s="390"/>
      <c r="AA363" s="392"/>
      <c r="AB363" s="393"/>
      <c r="AC363" s="394"/>
      <c r="AD363" s="382">
        <f t="shared" si="52"/>
        <v>0</v>
      </c>
      <c r="AE363" s="383">
        <f t="shared" si="53"/>
        <v>0</v>
      </c>
      <c r="AF363" s="379"/>
      <c r="AG363" s="381"/>
      <c r="AH363" s="379"/>
      <c r="AI363" s="381"/>
      <c r="AJ363" s="384" t="str">
        <f t="shared" si="46"/>
        <v/>
      </c>
      <c r="AK363" s="385" t="str">
        <f t="shared" si="47"/>
        <v/>
      </c>
      <c r="AL363" s="388" t="str">
        <f t="shared" si="48"/>
        <v/>
      </c>
      <c r="AM363" s="389" t="str">
        <f t="shared" si="49"/>
        <v/>
      </c>
      <c r="AN363" s="388" t="str">
        <f t="shared" si="50"/>
        <v/>
      </c>
      <c r="AO363" s="389" t="str">
        <f t="shared" si="51"/>
        <v/>
      </c>
      <c r="AP363" s="424"/>
      <c r="AQ363" s="424"/>
      <c r="AR363" s="431" t="e">
        <f>VLOOKUP($B363,'acc names'!$C$2:$D$12102,2,FALSE)</f>
        <v>#N/A</v>
      </c>
      <c r="AS363" s="431" t="e">
        <f>VLOOKUP($AQ363,software!$A$1:$B$14605,2,FALSE)</f>
        <v>#N/A</v>
      </c>
      <c r="AT363" s="424"/>
      <c r="AV363" s="424"/>
    </row>
    <row r="364" spans="1:48" s="44" customFormat="1" ht="12.75" x14ac:dyDescent="0.2">
      <c r="A364" s="101"/>
      <c r="B364" s="42"/>
      <c r="C364" s="142"/>
      <c r="D364" s="143"/>
      <c r="E364" s="107"/>
      <c r="F364" s="46"/>
      <c r="G364" s="46"/>
      <c r="H364" s="46"/>
      <c r="I364" s="46"/>
      <c r="J364" s="46"/>
      <c r="K364" s="46"/>
      <c r="L364" s="139"/>
      <c r="M364" s="41"/>
      <c r="N364" s="45"/>
      <c r="O364" s="47"/>
      <c r="P364" s="43"/>
      <c r="Q364" s="71" t="e">
        <f>VLOOKUP(N364,'error categories'!$A$2:$D$54,4,FALSE)</f>
        <v>#N/A</v>
      </c>
      <c r="R364" s="72" t="e">
        <f>VLOOKUP(N364,'error categories'!$A$2:$D$54,3,FALSE)</f>
        <v>#N/A</v>
      </c>
      <c r="S364" s="374"/>
      <c r="T364" s="377"/>
      <c r="U364" s="378">
        <f t="shared" si="45"/>
        <v>0</v>
      </c>
      <c r="V364" s="390"/>
      <c r="W364" s="391"/>
      <c r="X364" s="380"/>
      <c r="Y364" s="380"/>
      <c r="Z364" s="390"/>
      <c r="AA364" s="392"/>
      <c r="AB364" s="393"/>
      <c r="AC364" s="394"/>
      <c r="AD364" s="382">
        <f t="shared" si="52"/>
        <v>0</v>
      </c>
      <c r="AE364" s="383">
        <f t="shared" si="53"/>
        <v>0</v>
      </c>
      <c r="AF364" s="379"/>
      <c r="AG364" s="381"/>
      <c r="AH364" s="379"/>
      <c r="AI364" s="381"/>
      <c r="AJ364" s="384" t="str">
        <f t="shared" si="46"/>
        <v/>
      </c>
      <c r="AK364" s="385" t="str">
        <f t="shared" si="47"/>
        <v/>
      </c>
      <c r="AL364" s="388" t="str">
        <f t="shared" si="48"/>
        <v/>
      </c>
      <c r="AM364" s="389" t="str">
        <f t="shared" si="49"/>
        <v/>
      </c>
      <c r="AN364" s="388" t="str">
        <f t="shared" si="50"/>
        <v/>
      </c>
      <c r="AO364" s="389" t="str">
        <f t="shared" si="51"/>
        <v/>
      </c>
      <c r="AP364" s="424"/>
      <c r="AQ364" s="424"/>
      <c r="AR364" s="431" t="e">
        <f>VLOOKUP($B364,'acc names'!$C$2:$D$12102,2,FALSE)</f>
        <v>#N/A</v>
      </c>
      <c r="AS364" s="431" t="e">
        <f>VLOOKUP($AQ364,software!$A$1:$B$14605,2,FALSE)</f>
        <v>#N/A</v>
      </c>
      <c r="AT364" s="424"/>
      <c r="AV364" s="424"/>
    </row>
    <row r="365" spans="1:48" s="44" customFormat="1" ht="12.75" x14ac:dyDescent="0.2">
      <c r="A365" s="101"/>
      <c r="B365" s="42"/>
      <c r="C365" s="142"/>
      <c r="D365" s="143"/>
      <c r="E365" s="107"/>
      <c r="F365" s="46"/>
      <c r="G365" s="46"/>
      <c r="H365" s="46"/>
      <c r="I365" s="46"/>
      <c r="J365" s="46"/>
      <c r="K365" s="46"/>
      <c r="L365" s="139"/>
      <c r="M365" s="41"/>
      <c r="N365" s="45"/>
      <c r="O365" s="47"/>
      <c r="P365" s="43"/>
      <c r="Q365" s="71" t="e">
        <f>VLOOKUP(N365,'error categories'!$A$2:$D$54,4,FALSE)</f>
        <v>#N/A</v>
      </c>
      <c r="R365" s="72" t="e">
        <f>VLOOKUP(N365,'error categories'!$A$2:$D$54,3,FALSE)</f>
        <v>#N/A</v>
      </c>
      <c r="S365" s="374"/>
      <c r="T365" s="377"/>
      <c r="U365" s="378">
        <f t="shared" si="45"/>
        <v>0</v>
      </c>
      <c r="V365" s="379"/>
      <c r="W365" s="380"/>
      <c r="X365" s="380"/>
      <c r="Y365" s="380"/>
      <c r="Z365" s="379"/>
      <c r="AA365" s="381"/>
      <c r="AB365" s="379"/>
      <c r="AC365" s="380"/>
      <c r="AD365" s="382">
        <f t="shared" si="52"/>
        <v>0</v>
      </c>
      <c r="AE365" s="383">
        <f t="shared" si="53"/>
        <v>0</v>
      </c>
      <c r="AF365" s="379"/>
      <c r="AG365" s="381"/>
      <c r="AH365" s="379"/>
      <c r="AI365" s="381"/>
      <c r="AJ365" s="384" t="str">
        <f t="shared" si="46"/>
        <v/>
      </c>
      <c r="AK365" s="385" t="str">
        <f t="shared" si="47"/>
        <v/>
      </c>
      <c r="AL365" s="388" t="str">
        <f t="shared" si="48"/>
        <v/>
      </c>
      <c r="AM365" s="389" t="str">
        <f t="shared" si="49"/>
        <v/>
      </c>
      <c r="AN365" s="388" t="str">
        <f t="shared" si="50"/>
        <v/>
      </c>
      <c r="AO365" s="389" t="str">
        <f t="shared" si="51"/>
        <v/>
      </c>
      <c r="AP365" s="424"/>
      <c r="AQ365" s="424"/>
      <c r="AR365" s="431" t="e">
        <f>VLOOKUP($B365,'acc names'!$C$2:$D$12102,2,FALSE)</f>
        <v>#N/A</v>
      </c>
      <c r="AS365" s="431" t="e">
        <f>VLOOKUP($AQ365,software!$A$1:$B$14605,2,FALSE)</f>
        <v>#N/A</v>
      </c>
      <c r="AT365" s="424"/>
      <c r="AV365" s="424"/>
    </row>
    <row r="366" spans="1:48" s="44" customFormat="1" ht="12.75" x14ac:dyDescent="0.2">
      <c r="A366" s="101"/>
      <c r="B366" s="42"/>
      <c r="C366" s="142"/>
      <c r="D366" s="143"/>
      <c r="E366" s="107"/>
      <c r="F366" s="46"/>
      <c r="G366" s="46"/>
      <c r="H366" s="46"/>
      <c r="I366" s="46"/>
      <c r="J366" s="46"/>
      <c r="K366" s="46"/>
      <c r="L366" s="139"/>
      <c r="M366" s="41"/>
      <c r="N366" s="45"/>
      <c r="O366" s="47"/>
      <c r="P366" s="43"/>
      <c r="Q366" s="71" t="e">
        <f>VLOOKUP(N366,'error categories'!$A$2:$D$54,4,FALSE)</f>
        <v>#N/A</v>
      </c>
      <c r="R366" s="72" t="e">
        <f>VLOOKUP(N366,'error categories'!$A$2:$D$54,3,FALSE)</f>
        <v>#N/A</v>
      </c>
      <c r="S366" s="374"/>
      <c r="T366" s="377"/>
      <c r="U366" s="378">
        <f t="shared" si="45"/>
        <v>0</v>
      </c>
      <c r="V366" s="390"/>
      <c r="W366" s="391"/>
      <c r="X366" s="380"/>
      <c r="Y366" s="380"/>
      <c r="Z366" s="390"/>
      <c r="AA366" s="392"/>
      <c r="AB366" s="393"/>
      <c r="AC366" s="394"/>
      <c r="AD366" s="382">
        <f t="shared" si="52"/>
        <v>0</v>
      </c>
      <c r="AE366" s="383">
        <f t="shared" si="53"/>
        <v>0</v>
      </c>
      <c r="AF366" s="379"/>
      <c r="AG366" s="381"/>
      <c r="AH366" s="379"/>
      <c r="AI366" s="381"/>
      <c r="AJ366" s="384" t="str">
        <f t="shared" si="46"/>
        <v/>
      </c>
      <c r="AK366" s="385" t="str">
        <f t="shared" si="47"/>
        <v/>
      </c>
      <c r="AL366" s="388" t="str">
        <f t="shared" si="48"/>
        <v/>
      </c>
      <c r="AM366" s="389" t="str">
        <f t="shared" si="49"/>
        <v/>
      </c>
      <c r="AN366" s="388" t="str">
        <f t="shared" si="50"/>
        <v/>
      </c>
      <c r="AO366" s="389" t="str">
        <f t="shared" si="51"/>
        <v/>
      </c>
      <c r="AP366" s="424"/>
      <c r="AQ366" s="424"/>
      <c r="AR366" s="431" t="e">
        <f>VLOOKUP($B366,'acc names'!$C$2:$D$12102,2,FALSE)</f>
        <v>#N/A</v>
      </c>
      <c r="AS366" s="431" t="e">
        <f>VLOOKUP($AQ366,software!$A$1:$B$14605,2,FALSE)</f>
        <v>#N/A</v>
      </c>
      <c r="AT366" s="424"/>
      <c r="AV366" s="424"/>
    </row>
    <row r="367" spans="1:48" s="44" customFormat="1" ht="12.75" x14ac:dyDescent="0.2">
      <c r="A367" s="101"/>
      <c r="B367" s="42"/>
      <c r="C367" s="142"/>
      <c r="D367" s="143"/>
      <c r="E367" s="107"/>
      <c r="F367" s="46"/>
      <c r="G367" s="46"/>
      <c r="H367" s="46"/>
      <c r="I367" s="46"/>
      <c r="J367" s="46"/>
      <c r="K367" s="46"/>
      <c r="L367" s="139"/>
      <c r="M367" s="41"/>
      <c r="N367" s="45"/>
      <c r="O367" s="47"/>
      <c r="P367" s="43"/>
      <c r="Q367" s="71" t="e">
        <f>VLOOKUP(N367,'error categories'!$A$2:$D$54,4,FALSE)</f>
        <v>#N/A</v>
      </c>
      <c r="R367" s="72" t="e">
        <f>VLOOKUP(N367,'error categories'!$A$2:$D$54,3,FALSE)</f>
        <v>#N/A</v>
      </c>
      <c r="S367" s="374"/>
      <c r="T367" s="377"/>
      <c r="U367" s="378">
        <f t="shared" si="45"/>
        <v>0</v>
      </c>
      <c r="V367" s="379"/>
      <c r="W367" s="380"/>
      <c r="X367" s="380"/>
      <c r="Y367" s="380"/>
      <c r="Z367" s="379"/>
      <c r="AA367" s="381"/>
      <c r="AB367" s="379"/>
      <c r="AC367" s="380"/>
      <c r="AD367" s="382">
        <f t="shared" si="52"/>
        <v>0</v>
      </c>
      <c r="AE367" s="383">
        <f t="shared" si="53"/>
        <v>0</v>
      </c>
      <c r="AF367" s="379"/>
      <c r="AG367" s="381"/>
      <c r="AH367" s="379"/>
      <c r="AI367" s="381"/>
      <c r="AJ367" s="384" t="str">
        <f t="shared" si="46"/>
        <v/>
      </c>
      <c r="AK367" s="385" t="str">
        <f t="shared" si="47"/>
        <v/>
      </c>
      <c r="AL367" s="388" t="str">
        <f t="shared" si="48"/>
        <v/>
      </c>
      <c r="AM367" s="389" t="str">
        <f t="shared" si="49"/>
        <v/>
      </c>
      <c r="AN367" s="388" t="str">
        <f t="shared" si="50"/>
        <v/>
      </c>
      <c r="AO367" s="389" t="str">
        <f t="shared" si="51"/>
        <v/>
      </c>
      <c r="AP367" s="424"/>
      <c r="AQ367" s="424"/>
      <c r="AR367" s="431" t="e">
        <f>VLOOKUP($B367,'acc names'!$C$2:$D$12102,2,FALSE)</f>
        <v>#N/A</v>
      </c>
      <c r="AS367" s="431" t="e">
        <f>VLOOKUP($AQ367,software!$A$1:$B$14605,2,FALSE)</f>
        <v>#N/A</v>
      </c>
      <c r="AT367" s="424"/>
      <c r="AV367" s="424"/>
    </row>
    <row r="368" spans="1:48" s="44" customFormat="1" ht="12.75" x14ac:dyDescent="0.2">
      <c r="A368" s="101"/>
      <c r="B368" s="42"/>
      <c r="C368" s="142"/>
      <c r="D368" s="143"/>
      <c r="E368" s="107"/>
      <c r="F368" s="46"/>
      <c r="G368" s="46"/>
      <c r="H368" s="46"/>
      <c r="I368" s="46"/>
      <c r="J368" s="46"/>
      <c r="K368" s="46"/>
      <c r="L368" s="139"/>
      <c r="M368" s="41"/>
      <c r="N368" s="45"/>
      <c r="O368" s="47"/>
      <c r="P368" s="43"/>
      <c r="Q368" s="71" t="e">
        <f>VLOOKUP(N368,'error categories'!$A$2:$D$54,4,FALSE)</f>
        <v>#N/A</v>
      </c>
      <c r="R368" s="72" t="e">
        <f>VLOOKUP(N368,'error categories'!$A$2:$D$54,3,FALSE)</f>
        <v>#N/A</v>
      </c>
      <c r="S368" s="374"/>
      <c r="T368" s="377"/>
      <c r="U368" s="378">
        <f t="shared" si="45"/>
        <v>0</v>
      </c>
      <c r="V368" s="390"/>
      <c r="W368" s="391"/>
      <c r="X368" s="380"/>
      <c r="Y368" s="380"/>
      <c r="Z368" s="390"/>
      <c r="AA368" s="392"/>
      <c r="AB368" s="393"/>
      <c r="AC368" s="394"/>
      <c r="AD368" s="382">
        <f t="shared" si="52"/>
        <v>0</v>
      </c>
      <c r="AE368" s="383">
        <f t="shared" si="53"/>
        <v>0</v>
      </c>
      <c r="AF368" s="379"/>
      <c r="AG368" s="381"/>
      <c r="AH368" s="379"/>
      <c r="AI368" s="381"/>
      <c r="AJ368" s="384" t="str">
        <f t="shared" si="46"/>
        <v/>
      </c>
      <c r="AK368" s="385" t="str">
        <f t="shared" si="47"/>
        <v/>
      </c>
      <c r="AL368" s="388" t="str">
        <f t="shared" si="48"/>
        <v/>
      </c>
      <c r="AM368" s="389" t="str">
        <f t="shared" si="49"/>
        <v/>
      </c>
      <c r="AN368" s="388" t="str">
        <f t="shared" si="50"/>
        <v/>
      </c>
      <c r="AO368" s="389" t="str">
        <f t="shared" si="51"/>
        <v/>
      </c>
      <c r="AP368" s="424"/>
      <c r="AQ368" s="424"/>
      <c r="AR368" s="431" t="e">
        <f>VLOOKUP($B368,'acc names'!$C$2:$D$12102,2,FALSE)</f>
        <v>#N/A</v>
      </c>
      <c r="AS368" s="431" t="e">
        <f>VLOOKUP($AQ368,software!$A$1:$B$14605,2,FALSE)</f>
        <v>#N/A</v>
      </c>
      <c r="AT368" s="424"/>
      <c r="AV368" s="424"/>
    </row>
    <row r="369" spans="1:48" s="44" customFormat="1" ht="12.75" x14ac:dyDescent="0.2">
      <c r="A369" s="101"/>
      <c r="B369" s="42"/>
      <c r="C369" s="142"/>
      <c r="D369" s="143"/>
      <c r="E369" s="107"/>
      <c r="F369" s="46"/>
      <c r="G369" s="46"/>
      <c r="H369" s="46"/>
      <c r="I369" s="46"/>
      <c r="J369" s="46"/>
      <c r="K369" s="46"/>
      <c r="L369" s="139"/>
      <c r="M369" s="41"/>
      <c r="N369" s="45"/>
      <c r="O369" s="47"/>
      <c r="P369" s="43"/>
      <c r="Q369" s="71" t="e">
        <f>VLOOKUP(N369,'error categories'!$A$2:$D$54,4,FALSE)</f>
        <v>#N/A</v>
      </c>
      <c r="R369" s="72" t="e">
        <f>VLOOKUP(N369,'error categories'!$A$2:$D$54,3,FALSE)</f>
        <v>#N/A</v>
      </c>
      <c r="S369" s="374"/>
      <c r="T369" s="377"/>
      <c r="U369" s="378">
        <f t="shared" si="45"/>
        <v>0</v>
      </c>
      <c r="V369" s="390"/>
      <c r="W369" s="391"/>
      <c r="X369" s="380"/>
      <c r="Y369" s="380"/>
      <c r="Z369" s="390"/>
      <c r="AA369" s="392"/>
      <c r="AB369" s="393"/>
      <c r="AC369" s="394"/>
      <c r="AD369" s="382">
        <f t="shared" si="52"/>
        <v>0</v>
      </c>
      <c r="AE369" s="383">
        <f t="shared" si="53"/>
        <v>0</v>
      </c>
      <c r="AF369" s="379"/>
      <c r="AG369" s="381"/>
      <c r="AH369" s="379"/>
      <c r="AI369" s="381"/>
      <c r="AJ369" s="384" t="str">
        <f t="shared" si="46"/>
        <v/>
      </c>
      <c r="AK369" s="385" t="str">
        <f t="shared" si="47"/>
        <v/>
      </c>
      <c r="AL369" s="388" t="str">
        <f t="shared" si="48"/>
        <v/>
      </c>
      <c r="AM369" s="389" t="str">
        <f t="shared" si="49"/>
        <v/>
      </c>
      <c r="AN369" s="388" t="str">
        <f t="shared" si="50"/>
        <v/>
      </c>
      <c r="AO369" s="389" t="str">
        <f t="shared" si="51"/>
        <v/>
      </c>
      <c r="AP369" s="424"/>
      <c r="AQ369" s="424"/>
      <c r="AR369" s="431" t="e">
        <f>VLOOKUP($B369,'acc names'!$C$2:$D$12102,2,FALSE)</f>
        <v>#N/A</v>
      </c>
      <c r="AS369" s="431" t="e">
        <f>VLOOKUP($AQ369,software!$A$1:$B$14605,2,FALSE)</f>
        <v>#N/A</v>
      </c>
      <c r="AT369" s="424"/>
      <c r="AV369" s="424"/>
    </row>
    <row r="370" spans="1:48" s="44" customFormat="1" ht="12.75" x14ac:dyDescent="0.2">
      <c r="A370" s="101"/>
      <c r="B370" s="42"/>
      <c r="C370" s="142"/>
      <c r="D370" s="143"/>
      <c r="E370" s="107"/>
      <c r="F370" s="46"/>
      <c r="G370" s="46"/>
      <c r="H370" s="46"/>
      <c r="I370" s="46"/>
      <c r="J370" s="46"/>
      <c r="K370" s="46"/>
      <c r="L370" s="139"/>
      <c r="M370" s="41"/>
      <c r="N370" s="45"/>
      <c r="O370" s="47"/>
      <c r="P370" s="43"/>
      <c r="Q370" s="71" t="e">
        <f>VLOOKUP(N370,'error categories'!$A$2:$D$54,4,FALSE)</f>
        <v>#N/A</v>
      </c>
      <c r="R370" s="72" t="e">
        <f>VLOOKUP(N370,'error categories'!$A$2:$D$54,3,FALSE)</f>
        <v>#N/A</v>
      </c>
      <c r="S370" s="374"/>
      <c r="T370" s="377"/>
      <c r="U370" s="378">
        <f t="shared" si="45"/>
        <v>0</v>
      </c>
      <c r="V370" s="390"/>
      <c r="W370" s="391"/>
      <c r="X370" s="380"/>
      <c r="Y370" s="380"/>
      <c r="Z370" s="390"/>
      <c r="AA370" s="392"/>
      <c r="AB370" s="393"/>
      <c r="AC370" s="394"/>
      <c r="AD370" s="382">
        <f t="shared" si="52"/>
        <v>0</v>
      </c>
      <c r="AE370" s="383">
        <f t="shared" si="53"/>
        <v>0</v>
      </c>
      <c r="AF370" s="379"/>
      <c r="AG370" s="381"/>
      <c r="AH370" s="379"/>
      <c r="AI370" s="381"/>
      <c r="AJ370" s="384" t="str">
        <f t="shared" si="46"/>
        <v/>
      </c>
      <c r="AK370" s="385" t="str">
        <f t="shared" si="47"/>
        <v/>
      </c>
      <c r="AL370" s="388" t="str">
        <f t="shared" si="48"/>
        <v/>
      </c>
      <c r="AM370" s="389" t="str">
        <f t="shared" si="49"/>
        <v/>
      </c>
      <c r="AN370" s="388" t="str">
        <f t="shared" si="50"/>
        <v/>
      </c>
      <c r="AO370" s="389" t="str">
        <f t="shared" si="51"/>
        <v/>
      </c>
      <c r="AP370" s="424"/>
      <c r="AQ370" s="424"/>
      <c r="AR370" s="431" t="e">
        <f>VLOOKUP($B370,'acc names'!$C$2:$D$12102,2,FALSE)</f>
        <v>#N/A</v>
      </c>
      <c r="AS370" s="431" t="e">
        <f>VLOOKUP($AQ370,software!$A$1:$B$14605,2,FALSE)</f>
        <v>#N/A</v>
      </c>
      <c r="AT370" s="424"/>
      <c r="AV370" s="424"/>
    </row>
    <row r="371" spans="1:48" s="44" customFormat="1" ht="12.75" x14ac:dyDescent="0.2">
      <c r="A371" s="101"/>
      <c r="B371" s="42"/>
      <c r="C371" s="142"/>
      <c r="D371" s="143"/>
      <c r="E371" s="107"/>
      <c r="F371" s="46"/>
      <c r="G371" s="46"/>
      <c r="H371" s="46"/>
      <c r="I371" s="46"/>
      <c r="J371" s="46"/>
      <c r="K371" s="46"/>
      <c r="L371" s="139"/>
      <c r="M371" s="41"/>
      <c r="N371" s="45"/>
      <c r="O371" s="47"/>
      <c r="P371" s="43"/>
      <c r="Q371" s="71" t="e">
        <f>VLOOKUP(N371,'error categories'!$A$2:$D$54,4,FALSE)</f>
        <v>#N/A</v>
      </c>
      <c r="R371" s="72" t="e">
        <f>VLOOKUP(N371,'error categories'!$A$2:$D$54,3,FALSE)</f>
        <v>#N/A</v>
      </c>
      <c r="S371" s="374"/>
      <c r="T371" s="377"/>
      <c r="U371" s="378">
        <f t="shared" si="45"/>
        <v>0</v>
      </c>
      <c r="V371" s="390"/>
      <c r="W371" s="391"/>
      <c r="X371" s="380"/>
      <c r="Y371" s="380"/>
      <c r="Z371" s="390"/>
      <c r="AA371" s="392"/>
      <c r="AB371" s="393"/>
      <c r="AC371" s="394"/>
      <c r="AD371" s="382">
        <f t="shared" si="52"/>
        <v>0</v>
      </c>
      <c r="AE371" s="383">
        <f t="shared" si="53"/>
        <v>0</v>
      </c>
      <c r="AF371" s="379"/>
      <c r="AG371" s="381"/>
      <c r="AH371" s="379"/>
      <c r="AI371" s="381"/>
      <c r="AJ371" s="384" t="str">
        <f t="shared" si="46"/>
        <v/>
      </c>
      <c r="AK371" s="385" t="str">
        <f t="shared" si="47"/>
        <v/>
      </c>
      <c r="AL371" s="388" t="str">
        <f t="shared" si="48"/>
        <v/>
      </c>
      <c r="AM371" s="389" t="str">
        <f t="shared" si="49"/>
        <v/>
      </c>
      <c r="AN371" s="388" t="str">
        <f t="shared" si="50"/>
        <v/>
      </c>
      <c r="AO371" s="389" t="str">
        <f t="shared" si="51"/>
        <v/>
      </c>
      <c r="AP371" s="424"/>
      <c r="AQ371" s="424"/>
      <c r="AR371" s="431" t="e">
        <f>VLOOKUP($B371,'acc names'!$C$2:$D$12102,2,FALSE)</f>
        <v>#N/A</v>
      </c>
      <c r="AS371" s="431" t="e">
        <f>VLOOKUP($AQ371,software!$A$1:$B$14605,2,FALSE)</f>
        <v>#N/A</v>
      </c>
      <c r="AT371" s="424"/>
      <c r="AV371" s="424"/>
    </row>
    <row r="372" spans="1:48" s="44" customFormat="1" ht="12.75" x14ac:dyDescent="0.2">
      <c r="A372" s="101"/>
      <c r="B372" s="42"/>
      <c r="C372" s="142"/>
      <c r="D372" s="143"/>
      <c r="E372" s="107"/>
      <c r="F372" s="46"/>
      <c r="G372" s="46"/>
      <c r="H372" s="46"/>
      <c r="I372" s="46"/>
      <c r="J372" s="46"/>
      <c r="K372" s="46"/>
      <c r="L372" s="139"/>
      <c r="M372" s="41"/>
      <c r="N372" s="45"/>
      <c r="O372" s="47"/>
      <c r="P372" s="43"/>
      <c r="Q372" s="71" t="e">
        <f>VLOOKUP(N372,'error categories'!$A$2:$D$54,4,FALSE)</f>
        <v>#N/A</v>
      </c>
      <c r="R372" s="72" t="e">
        <f>VLOOKUP(N372,'error categories'!$A$2:$D$54,3,FALSE)</f>
        <v>#N/A</v>
      </c>
      <c r="S372" s="374"/>
      <c r="T372" s="377"/>
      <c r="U372" s="378">
        <f t="shared" si="45"/>
        <v>0</v>
      </c>
      <c r="V372" s="390"/>
      <c r="W372" s="391"/>
      <c r="X372" s="380"/>
      <c r="Y372" s="380"/>
      <c r="Z372" s="390"/>
      <c r="AA372" s="392"/>
      <c r="AB372" s="393"/>
      <c r="AC372" s="394"/>
      <c r="AD372" s="382">
        <f t="shared" si="52"/>
        <v>0</v>
      </c>
      <c r="AE372" s="383">
        <f t="shared" si="53"/>
        <v>0</v>
      </c>
      <c r="AF372" s="379"/>
      <c r="AG372" s="381"/>
      <c r="AH372" s="379"/>
      <c r="AI372" s="381"/>
      <c r="AJ372" s="384" t="str">
        <f t="shared" si="46"/>
        <v/>
      </c>
      <c r="AK372" s="385" t="str">
        <f t="shared" si="47"/>
        <v/>
      </c>
      <c r="AL372" s="388" t="str">
        <f t="shared" si="48"/>
        <v/>
      </c>
      <c r="AM372" s="389" t="str">
        <f t="shared" si="49"/>
        <v/>
      </c>
      <c r="AN372" s="388" t="str">
        <f t="shared" si="50"/>
        <v/>
      </c>
      <c r="AO372" s="389" t="str">
        <f t="shared" si="51"/>
        <v/>
      </c>
      <c r="AP372" s="424"/>
      <c r="AQ372" s="424"/>
      <c r="AR372" s="431" t="e">
        <f>VLOOKUP($B372,'acc names'!$C$2:$D$12102,2,FALSE)</f>
        <v>#N/A</v>
      </c>
      <c r="AS372" s="431" t="e">
        <f>VLOOKUP($AQ372,software!$A$1:$B$14605,2,FALSE)</f>
        <v>#N/A</v>
      </c>
      <c r="AT372" s="424"/>
      <c r="AV372" s="424"/>
    </row>
    <row r="373" spans="1:48" s="44" customFormat="1" ht="12.75" x14ac:dyDescent="0.2">
      <c r="A373" s="101"/>
      <c r="B373" s="42"/>
      <c r="C373" s="142"/>
      <c r="D373" s="143"/>
      <c r="E373" s="107"/>
      <c r="F373" s="46"/>
      <c r="G373" s="46"/>
      <c r="H373" s="46"/>
      <c r="I373" s="46"/>
      <c r="J373" s="46"/>
      <c r="K373" s="46"/>
      <c r="L373" s="139"/>
      <c r="M373" s="41"/>
      <c r="N373" s="45"/>
      <c r="O373" s="47"/>
      <c r="P373" s="43"/>
      <c r="Q373" s="71" t="e">
        <f>VLOOKUP(N373,'error categories'!$A$2:$D$54,4,FALSE)</f>
        <v>#N/A</v>
      </c>
      <c r="R373" s="72" t="e">
        <f>VLOOKUP(N373,'error categories'!$A$2:$D$54,3,FALSE)</f>
        <v>#N/A</v>
      </c>
      <c r="S373" s="374"/>
      <c r="T373" s="377"/>
      <c r="U373" s="378">
        <f t="shared" si="45"/>
        <v>0</v>
      </c>
      <c r="V373" s="390"/>
      <c r="W373" s="391"/>
      <c r="X373" s="380"/>
      <c r="Y373" s="380"/>
      <c r="Z373" s="390"/>
      <c r="AA373" s="392"/>
      <c r="AB373" s="393"/>
      <c r="AC373" s="394"/>
      <c r="AD373" s="382">
        <f t="shared" si="52"/>
        <v>0</v>
      </c>
      <c r="AE373" s="383">
        <f t="shared" si="53"/>
        <v>0</v>
      </c>
      <c r="AF373" s="379"/>
      <c r="AG373" s="381"/>
      <c r="AH373" s="379"/>
      <c r="AI373" s="381"/>
      <c r="AJ373" s="384" t="str">
        <f t="shared" si="46"/>
        <v/>
      </c>
      <c r="AK373" s="385" t="str">
        <f t="shared" si="47"/>
        <v/>
      </c>
      <c r="AL373" s="388" t="str">
        <f t="shared" si="48"/>
        <v/>
      </c>
      <c r="AM373" s="389" t="str">
        <f t="shared" si="49"/>
        <v/>
      </c>
      <c r="AN373" s="388" t="str">
        <f t="shared" si="50"/>
        <v/>
      </c>
      <c r="AO373" s="389" t="str">
        <f t="shared" si="51"/>
        <v/>
      </c>
      <c r="AP373" s="424"/>
      <c r="AQ373" s="424"/>
      <c r="AR373" s="431" t="e">
        <f>VLOOKUP($B373,'acc names'!$C$2:$D$12102,2,FALSE)</f>
        <v>#N/A</v>
      </c>
      <c r="AS373" s="431" t="e">
        <f>VLOOKUP($AQ373,software!$A$1:$B$14605,2,FALSE)</f>
        <v>#N/A</v>
      </c>
      <c r="AT373" s="424"/>
      <c r="AV373" s="424"/>
    </row>
    <row r="374" spans="1:48" s="44" customFormat="1" ht="12.75" x14ac:dyDescent="0.2">
      <c r="A374" s="101"/>
      <c r="B374" s="42"/>
      <c r="C374" s="142"/>
      <c r="D374" s="143"/>
      <c r="E374" s="107"/>
      <c r="F374" s="46"/>
      <c r="G374" s="46"/>
      <c r="H374" s="46"/>
      <c r="I374" s="46"/>
      <c r="J374" s="46"/>
      <c r="K374" s="46"/>
      <c r="L374" s="139"/>
      <c r="M374" s="41"/>
      <c r="N374" s="45"/>
      <c r="O374" s="47"/>
      <c r="P374" s="43"/>
      <c r="Q374" s="71" t="e">
        <f>VLOOKUP(N374,'error categories'!$A$2:$D$54,4,FALSE)</f>
        <v>#N/A</v>
      </c>
      <c r="R374" s="72" t="e">
        <f>VLOOKUP(N374,'error categories'!$A$2:$D$54,3,FALSE)</f>
        <v>#N/A</v>
      </c>
      <c r="S374" s="374"/>
      <c r="T374" s="377"/>
      <c r="U374" s="378">
        <f t="shared" si="45"/>
        <v>0</v>
      </c>
      <c r="V374" s="390"/>
      <c r="W374" s="391"/>
      <c r="X374" s="380"/>
      <c r="Y374" s="380"/>
      <c r="Z374" s="390"/>
      <c r="AA374" s="392"/>
      <c r="AB374" s="393"/>
      <c r="AC374" s="394"/>
      <c r="AD374" s="382">
        <f t="shared" si="52"/>
        <v>0</v>
      </c>
      <c r="AE374" s="383">
        <f t="shared" si="53"/>
        <v>0</v>
      </c>
      <c r="AF374" s="379"/>
      <c r="AG374" s="381"/>
      <c r="AH374" s="379"/>
      <c r="AI374" s="381"/>
      <c r="AJ374" s="384" t="str">
        <f t="shared" si="46"/>
        <v/>
      </c>
      <c r="AK374" s="385" t="str">
        <f t="shared" si="47"/>
        <v/>
      </c>
      <c r="AL374" s="388" t="str">
        <f t="shared" si="48"/>
        <v/>
      </c>
      <c r="AM374" s="389" t="str">
        <f t="shared" si="49"/>
        <v/>
      </c>
      <c r="AN374" s="388" t="str">
        <f t="shared" si="50"/>
        <v/>
      </c>
      <c r="AO374" s="389" t="str">
        <f t="shared" si="51"/>
        <v/>
      </c>
      <c r="AP374" s="424"/>
      <c r="AQ374" s="424"/>
      <c r="AR374" s="431" t="e">
        <f>VLOOKUP($B374,'acc names'!$C$2:$D$12102,2,FALSE)</f>
        <v>#N/A</v>
      </c>
      <c r="AS374" s="431" t="e">
        <f>VLOOKUP($AQ374,software!$A$1:$B$14605,2,FALSE)</f>
        <v>#N/A</v>
      </c>
      <c r="AT374" s="424"/>
      <c r="AV374" s="424"/>
    </row>
    <row r="375" spans="1:48" s="44" customFormat="1" ht="12.75" x14ac:dyDescent="0.2">
      <c r="A375" s="101"/>
      <c r="B375" s="42"/>
      <c r="C375" s="142"/>
      <c r="D375" s="143"/>
      <c r="E375" s="107"/>
      <c r="F375" s="46"/>
      <c r="G375" s="46"/>
      <c r="H375" s="46"/>
      <c r="I375" s="46"/>
      <c r="J375" s="46"/>
      <c r="K375" s="46"/>
      <c r="L375" s="139"/>
      <c r="M375" s="41"/>
      <c r="N375" s="45"/>
      <c r="O375" s="47"/>
      <c r="P375" s="43"/>
      <c r="Q375" s="71" t="e">
        <f>VLOOKUP(N375,'error categories'!$A$2:$D$54,4,FALSE)</f>
        <v>#N/A</v>
      </c>
      <c r="R375" s="72" t="e">
        <f>VLOOKUP(N375,'error categories'!$A$2:$D$54,3,FALSE)</f>
        <v>#N/A</v>
      </c>
      <c r="S375" s="374"/>
      <c r="T375" s="377"/>
      <c r="U375" s="378">
        <f t="shared" si="45"/>
        <v>0</v>
      </c>
      <c r="V375" s="390"/>
      <c r="W375" s="391"/>
      <c r="X375" s="380"/>
      <c r="Y375" s="380"/>
      <c r="Z375" s="390"/>
      <c r="AA375" s="392"/>
      <c r="AB375" s="393"/>
      <c r="AC375" s="394"/>
      <c r="AD375" s="382">
        <f t="shared" si="52"/>
        <v>0</v>
      </c>
      <c r="AE375" s="383">
        <f t="shared" si="53"/>
        <v>0</v>
      </c>
      <c r="AF375" s="379"/>
      <c r="AG375" s="381"/>
      <c r="AH375" s="379"/>
      <c r="AI375" s="381"/>
      <c r="AJ375" s="384" t="str">
        <f t="shared" si="46"/>
        <v/>
      </c>
      <c r="AK375" s="385" t="str">
        <f t="shared" si="47"/>
        <v/>
      </c>
      <c r="AL375" s="388" t="str">
        <f t="shared" si="48"/>
        <v/>
      </c>
      <c r="AM375" s="389" t="str">
        <f t="shared" si="49"/>
        <v/>
      </c>
      <c r="AN375" s="388" t="str">
        <f t="shared" si="50"/>
        <v/>
      </c>
      <c r="AO375" s="389" t="str">
        <f t="shared" si="51"/>
        <v/>
      </c>
      <c r="AP375" s="424"/>
      <c r="AQ375" s="424"/>
      <c r="AR375" s="431" t="e">
        <f>VLOOKUP($B375,'acc names'!$C$2:$D$12102,2,FALSE)</f>
        <v>#N/A</v>
      </c>
      <c r="AS375" s="431" t="e">
        <f>VLOOKUP($AQ375,software!$A$1:$B$14605,2,FALSE)</f>
        <v>#N/A</v>
      </c>
      <c r="AT375" s="424"/>
      <c r="AV375" s="424"/>
    </row>
    <row r="376" spans="1:48" s="44" customFormat="1" ht="12.75" x14ac:dyDescent="0.2">
      <c r="A376" s="101"/>
      <c r="B376" s="42"/>
      <c r="C376" s="142"/>
      <c r="D376" s="143"/>
      <c r="E376" s="107"/>
      <c r="F376" s="46"/>
      <c r="G376" s="46"/>
      <c r="H376" s="46"/>
      <c r="I376" s="46"/>
      <c r="J376" s="46"/>
      <c r="K376" s="46"/>
      <c r="L376" s="139"/>
      <c r="M376" s="41"/>
      <c r="N376" s="45"/>
      <c r="O376" s="47"/>
      <c r="P376" s="43"/>
      <c r="Q376" s="71" t="e">
        <f>VLOOKUP(N376,'error categories'!$A$2:$D$54,4,FALSE)</f>
        <v>#N/A</v>
      </c>
      <c r="R376" s="72" t="e">
        <f>VLOOKUP(N376,'error categories'!$A$2:$D$54,3,FALSE)</f>
        <v>#N/A</v>
      </c>
      <c r="S376" s="374"/>
      <c r="T376" s="377"/>
      <c r="U376" s="378">
        <f t="shared" si="45"/>
        <v>0</v>
      </c>
      <c r="V376" s="379"/>
      <c r="W376" s="380"/>
      <c r="X376" s="380"/>
      <c r="Y376" s="380"/>
      <c r="Z376" s="379"/>
      <c r="AA376" s="381"/>
      <c r="AB376" s="379"/>
      <c r="AC376" s="380"/>
      <c r="AD376" s="382">
        <f t="shared" si="52"/>
        <v>0</v>
      </c>
      <c r="AE376" s="383">
        <f t="shared" si="53"/>
        <v>0</v>
      </c>
      <c r="AF376" s="379"/>
      <c r="AG376" s="381"/>
      <c r="AH376" s="379"/>
      <c r="AI376" s="381"/>
      <c r="AJ376" s="384" t="str">
        <f t="shared" si="46"/>
        <v/>
      </c>
      <c r="AK376" s="385" t="str">
        <f t="shared" si="47"/>
        <v/>
      </c>
      <c r="AL376" s="388" t="str">
        <f t="shared" si="48"/>
        <v/>
      </c>
      <c r="AM376" s="389" t="str">
        <f t="shared" si="49"/>
        <v/>
      </c>
      <c r="AN376" s="388" t="str">
        <f t="shared" si="50"/>
        <v/>
      </c>
      <c r="AO376" s="389" t="str">
        <f t="shared" si="51"/>
        <v/>
      </c>
      <c r="AP376" s="424"/>
      <c r="AQ376" s="424"/>
      <c r="AR376" s="431" t="e">
        <f>VLOOKUP($B376,'acc names'!$C$2:$D$12102,2,FALSE)</f>
        <v>#N/A</v>
      </c>
      <c r="AS376" s="431" t="e">
        <f>VLOOKUP($AQ376,software!$A$1:$B$14605,2,FALSE)</f>
        <v>#N/A</v>
      </c>
      <c r="AT376" s="424"/>
      <c r="AV376" s="424"/>
    </row>
    <row r="377" spans="1:48" s="44" customFormat="1" ht="12.75" x14ac:dyDescent="0.2">
      <c r="A377" s="101"/>
      <c r="B377" s="42"/>
      <c r="C377" s="142"/>
      <c r="D377" s="143"/>
      <c r="E377" s="107"/>
      <c r="F377" s="46"/>
      <c r="G377" s="46"/>
      <c r="H377" s="46"/>
      <c r="I377" s="46"/>
      <c r="J377" s="46"/>
      <c r="K377" s="46"/>
      <c r="L377" s="139"/>
      <c r="M377" s="41"/>
      <c r="N377" s="45"/>
      <c r="O377" s="47"/>
      <c r="P377" s="43"/>
      <c r="Q377" s="71" t="e">
        <f>VLOOKUP(N377,'error categories'!$A$2:$D$54,4,FALSE)</f>
        <v>#N/A</v>
      </c>
      <c r="R377" s="72" t="e">
        <f>VLOOKUP(N377,'error categories'!$A$2:$D$54,3,FALSE)</f>
        <v>#N/A</v>
      </c>
      <c r="S377" s="374"/>
      <c r="T377" s="377"/>
      <c r="U377" s="378">
        <f t="shared" si="45"/>
        <v>0</v>
      </c>
      <c r="V377" s="390"/>
      <c r="W377" s="391"/>
      <c r="X377" s="380"/>
      <c r="Y377" s="380"/>
      <c r="Z377" s="390"/>
      <c r="AA377" s="392"/>
      <c r="AB377" s="393"/>
      <c r="AC377" s="394"/>
      <c r="AD377" s="382">
        <f t="shared" si="52"/>
        <v>0</v>
      </c>
      <c r="AE377" s="383">
        <f t="shared" si="53"/>
        <v>0</v>
      </c>
      <c r="AF377" s="379"/>
      <c r="AG377" s="381"/>
      <c r="AH377" s="379"/>
      <c r="AI377" s="381"/>
      <c r="AJ377" s="384" t="str">
        <f t="shared" si="46"/>
        <v/>
      </c>
      <c r="AK377" s="385" t="str">
        <f t="shared" si="47"/>
        <v/>
      </c>
      <c r="AL377" s="388" t="str">
        <f t="shared" si="48"/>
        <v/>
      </c>
      <c r="AM377" s="389" t="str">
        <f t="shared" si="49"/>
        <v/>
      </c>
      <c r="AN377" s="388" t="str">
        <f t="shared" si="50"/>
        <v/>
      </c>
      <c r="AO377" s="389" t="str">
        <f t="shared" si="51"/>
        <v/>
      </c>
      <c r="AP377" s="424"/>
      <c r="AQ377" s="424"/>
      <c r="AR377" s="431" t="e">
        <f>VLOOKUP($B377,'acc names'!$C$2:$D$12102,2,FALSE)</f>
        <v>#N/A</v>
      </c>
      <c r="AS377" s="431" t="e">
        <f>VLOOKUP($AQ377,software!$A$1:$B$14605,2,FALSE)</f>
        <v>#N/A</v>
      </c>
      <c r="AT377" s="424"/>
      <c r="AV377" s="424"/>
    </row>
    <row r="378" spans="1:48" s="44" customFormat="1" ht="12.75" x14ac:dyDescent="0.2">
      <c r="A378" s="101"/>
      <c r="B378" s="42"/>
      <c r="C378" s="142"/>
      <c r="D378" s="143"/>
      <c r="E378" s="107"/>
      <c r="F378" s="46"/>
      <c r="G378" s="46"/>
      <c r="H378" s="46"/>
      <c r="I378" s="46"/>
      <c r="J378" s="46"/>
      <c r="K378" s="46"/>
      <c r="L378" s="139"/>
      <c r="M378" s="41"/>
      <c r="N378" s="45"/>
      <c r="O378" s="47"/>
      <c r="P378" s="43"/>
      <c r="Q378" s="71" t="e">
        <f>VLOOKUP(N378,'error categories'!$A$2:$D$54,4,FALSE)</f>
        <v>#N/A</v>
      </c>
      <c r="R378" s="72" t="e">
        <f>VLOOKUP(N378,'error categories'!$A$2:$D$54,3,FALSE)</f>
        <v>#N/A</v>
      </c>
      <c r="S378" s="374"/>
      <c r="T378" s="377"/>
      <c r="U378" s="378">
        <f t="shared" si="45"/>
        <v>0</v>
      </c>
      <c r="V378" s="379"/>
      <c r="W378" s="380"/>
      <c r="X378" s="380"/>
      <c r="Y378" s="380"/>
      <c r="Z378" s="379"/>
      <c r="AA378" s="381"/>
      <c r="AB378" s="379"/>
      <c r="AC378" s="380"/>
      <c r="AD378" s="382">
        <f t="shared" si="52"/>
        <v>0</v>
      </c>
      <c r="AE378" s="383">
        <f t="shared" si="53"/>
        <v>0</v>
      </c>
      <c r="AF378" s="379"/>
      <c r="AG378" s="381"/>
      <c r="AH378" s="379"/>
      <c r="AI378" s="381"/>
      <c r="AJ378" s="384" t="str">
        <f t="shared" si="46"/>
        <v/>
      </c>
      <c r="AK378" s="385" t="str">
        <f t="shared" si="47"/>
        <v/>
      </c>
      <c r="AL378" s="388" t="str">
        <f t="shared" si="48"/>
        <v/>
      </c>
      <c r="AM378" s="389" t="str">
        <f t="shared" si="49"/>
        <v/>
      </c>
      <c r="AN378" s="388" t="str">
        <f t="shared" si="50"/>
        <v/>
      </c>
      <c r="AO378" s="389" t="str">
        <f t="shared" si="51"/>
        <v/>
      </c>
      <c r="AP378" s="424"/>
      <c r="AQ378" s="424"/>
      <c r="AR378" s="431" t="e">
        <f>VLOOKUP($B378,'acc names'!$C$2:$D$12102,2,FALSE)</f>
        <v>#N/A</v>
      </c>
      <c r="AS378" s="431" t="e">
        <f>VLOOKUP($AQ378,software!$A$1:$B$14605,2,FALSE)</f>
        <v>#N/A</v>
      </c>
      <c r="AT378" s="424"/>
      <c r="AV378" s="424"/>
    </row>
    <row r="379" spans="1:48" s="44" customFormat="1" ht="12.75" x14ac:dyDescent="0.2">
      <c r="A379" s="101"/>
      <c r="B379" s="42"/>
      <c r="C379" s="142"/>
      <c r="D379" s="143"/>
      <c r="E379" s="107"/>
      <c r="F379" s="46"/>
      <c r="G379" s="46"/>
      <c r="H379" s="46"/>
      <c r="I379" s="46"/>
      <c r="J379" s="46"/>
      <c r="K379" s="46"/>
      <c r="L379" s="139"/>
      <c r="M379" s="41"/>
      <c r="N379" s="45"/>
      <c r="O379" s="47"/>
      <c r="P379" s="43"/>
      <c r="Q379" s="71" t="e">
        <f>VLOOKUP(N379,'error categories'!$A$2:$D$54,4,FALSE)</f>
        <v>#N/A</v>
      </c>
      <c r="R379" s="72" t="e">
        <f>VLOOKUP(N379,'error categories'!$A$2:$D$54,3,FALSE)</f>
        <v>#N/A</v>
      </c>
      <c r="S379" s="374"/>
      <c r="T379" s="377"/>
      <c r="U379" s="378">
        <f t="shared" si="45"/>
        <v>0</v>
      </c>
      <c r="V379" s="379"/>
      <c r="W379" s="380"/>
      <c r="X379" s="380"/>
      <c r="Y379" s="380"/>
      <c r="Z379" s="379"/>
      <c r="AA379" s="381"/>
      <c r="AB379" s="379"/>
      <c r="AC379" s="380"/>
      <c r="AD379" s="382">
        <f t="shared" si="52"/>
        <v>0</v>
      </c>
      <c r="AE379" s="383">
        <f t="shared" si="53"/>
        <v>0</v>
      </c>
      <c r="AF379" s="379"/>
      <c r="AG379" s="381"/>
      <c r="AH379" s="379"/>
      <c r="AI379" s="381"/>
      <c r="AJ379" s="384" t="str">
        <f t="shared" si="46"/>
        <v/>
      </c>
      <c r="AK379" s="385" t="str">
        <f t="shared" si="47"/>
        <v/>
      </c>
      <c r="AL379" s="388" t="str">
        <f t="shared" si="48"/>
        <v/>
      </c>
      <c r="AM379" s="389" t="str">
        <f t="shared" si="49"/>
        <v/>
      </c>
      <c r="AN379" s="388" t="str">
        <f t="shared" si="50"/>
        <v/>
      </c>
      <c r="AO379" s="389" t="str">
        <f t="shared" si="51"/>
        <v/>
      </c>
      <c r="AP379" s="424"/>
      <c r="AQ379" s="424"/>
      <c r="AR379" s="431" t="e">
        <f>VLOOKUP($B379,'acc names'!$C$2:$D$12102,2,FALSE)</f>
        <v>#N/A</v>
      </c>
      <c r="AS379" s="431" t="e">
        <f>VLOOKUP($AQ379,software!$A$1:$B$14605,2,FALSE)</f>
        <v>#N/A</v>
      </c>
      <c r="AT379" s="424"/>
      <c r="AV379" s="424"/>
    </row>
    <row r="380" spans="1:48" s="44" customFormat="1" ht="12.75" x14ac:dyDescent="0.2">
      <c r="A380" s="101"/>
      <c r="B380" s="42"/>
      <c r="C380" s="142"/>
      <c r="D380" s="143"/>
      <c r="E380" s="107"/>
      <c r="F380" s="46"/>
      <c r="G380" s="46"/>
      <c r="H380" s="46"/>
      <c r="I380" s="46"/>
      <c r="J380" s="46"/>
      <c r="K380" s="46"/>
      <c r="L380" s="139"/>
      <c r="M380" s="41"/>
      <c r="N380" s="45"/>
      <c r="O380" s="47"/>
      <c r="P380" s="43"/>
      <c r="Q380" s="71" t="e">
        <f>VLOOKUP(N380,'error categories'!$A$2:$D$54,4,FALSE)</f>
        <v>#N/A</v>
      </c>
      <c r="R380" s="72" t="e">
        <f>VLOOKUP(N380,'error categories'!$A$2:$D$54,3,FALSE)</f>
        <v>#N/A</v>
      </c>
      <c r="S380" s="374"/>
      <c r="T380" s="377"/>
      <c r="U380" s="378">
        <f t="shared" si="45"/>
        <v>0</v>
      </c>
      <c r="V380" s="379"/>
      <c r="W380" s="380"/>
      <c r="X380" s="380"/>
      <c r="Y380" s="380"/>
      <c r="Z380" s="379"/>
      <c r="AA380" s="381"/>
      <c r="AB380" s="379"/>
      <c r="AC380" s="380"/>
      <c r="AD380" s="382">
        <f t="shared" si="52"/>
        <v>0</v>
      </c>
      <c r="AE380" s="383">
        <f t="shared" si="53"/>
        <v>0</v>
      </c>
      <c r="AF380" s="379"/>
      <c r="AG380" s="381"/>
      <c r="AH380" s="379"/>
      <c r="AI380" s="381"/>
      <c r="AJ380" s="384" t="str">
        <f t="shared" si="46"/>
        <v/>
      </c>
      <c r="AK380" s="385" t="str">
        <f t="shared" si="47"/>
        <v/>
      </c>
      <c r="AL380" s="388" t="str">
        <f t="shared" si="48"/>
        <v/>
      </c>
      <c r="AM380" s="389" t="str">
        <f t="shared" si="49"/>
        <v/>
      </c>
      <c r="AN380" s="388" t="str">
        <f t="shared" si="50"/>
        <v/>
      </c>
      <c r="AO380" s="389" t="str">
        <f t="shared" si="51"/>
        <v/>
      </c>
      <c r="AP380" s="424"/>
      <c r="AQ380" s="424"/>
      <c r="AR380" s="431" t="e">
        <f>VLOOKUP($B380,'acc names'!$C$2:$D$12102,2,FALSE)</f>
        <v>#N/A</v>
      </c>
      <c r="AS380" s="431" t="e">
        <f>VLOOKUP($AQ380,software!$A$1:$B$14605,2,FALSE)</f>
        <v>#N/A</v>
      </c>
      <c r="AT380" s="424"/>
      <c r="AV380" s="424"/>
    </row>
    <row r="381" spans="1:48" s="44" customFormat="1" ht="12.75" x14ac:dyDescent="0.2">
      <c r="A381" s="101"/>
      <c r="B381" s="42"/>
      <c r="C381" s="142"/>
      <c r="D381" s="143"/>
      <c r="E381" s="107"/>
      <c r="F381" s="46"/>
      <c r="G381" s="46"/>
      <c r="H381" s="46"/>
      <c r="I381" s="46"/>
      <c r="J381" s="46"/>
      <c r="K381" s="46"/>
      <c r="L381" s="139"/>
      <c r="M381" s="41"/>
      <c r="N381" s="45"/>
      <c r="O381" s="47"/>
      <c r="P381" s="43"/>
      <c r="Q381" s="71" t="e">
        <f>VLOOKUP(N381,'error categories'!$A$2:$D$54,4,FALSE)</f>
        <v>#N/A</v>
      </c>
      <c r="R381" s="72" t="e">
        <f>VLOOKUP(N381,'error categories'!$A$2:$D$54,3,FALSE)</f>
        <v>#N/A</v>
      </c>
      <c r="S381" s="374"/>
      <c r="T381" s="377"/>
      <c r="U381" s="378">
        <f t="shared" si="45"/>
        <v>0</v>
      </c>
      <c r="V381" s="379"/>
      <c r="W381" s="380"/>
      <c r="X381" s="380"/>
      <c r="Y381" s="380"/>
      <c r="Z381" s="379"/>
      <c r="AA381" s="381"/>
      <c r="AB381" s="379"/>
      <c r="AC381" s="380"/>
      <c r="AD381" s="382">
        <f t="shared" si="52"/>
        <v>0</v>
      </c>
      <c r="AE381" s="383">
        <f t="shared" si="53"/>
        <v>0</v>
      </c>
      <c r="AF381" s="379"/>
      <c r="AG381" s="381"/>
      <c r="AH381" s="379"/>
      <c r="AI381" s="381"/>
      <c r="AJ381" s="384" t="str">
        <f t="shared" si="46"/>
        <v/>
      </c>
      <c r="AK381" s="385" t="str">
        <f t="shared" si="47"/>
        <v/>
      </c>
      <c r="AL381" s="388" t="str">
        <f t="shared" si="48"/>
        <v/>
      </c>
      <c r="AM381" s="389" t="str">
        <f t="shared" si="49"/>
        <v/>
      </c>
      <c r="AN381" s="388" t="str">
        <f t="shared" si="50"/>
        <v/>
      </c>
      <c r="AO381" s="389" t="str">
        <f t="shared" si="51"/>
        <v/>
      </c>
      <c r="AP381" s="424"/>
      <c r="AQ381" s="424"/>
      <c r="AR381" s="431" t="e">
        <f>VLOOKUP($B381,'acc names'!$C$2:$D$12102,2,FALSE)</f>
        <v>#N/A</v>
      </c>
      <c r="AS381" s="431" t="e">
        <f>VLOOKUP($AQ381,software!$A$1:$B$14605,2,FALSE)</f>
        <v>#N/A</v>
      </c>
      <c r="AT381" s="424"/>
      <c r="AV381" s="424"/>
    </row>
    <row r="382" spans="1:48" s="44" customFormat="1" ht="12.75" x14ac:dyDescent="0.2">
      <c r="A382" s="101"/>
      <c r="B382" s="42"/>
      <c r="C382" s="142"/>
      <c r="D382" s="143"/>
      <c r="E382" s="107"/>
      <c r="F382" s="46"/>
      <c r="G382" s="46"/>
      <c r="H382" s="46"/>
      <c r="I382" s="46"/>
      <c r="J382" s="46"/>
      <c r="K382" s="46"/>
      <c r="L382" s="139"/>
      <c r="M382" s="41"/>
      <c r="N382" s="45"/>
      <c r="O382" s="47"/>
      <c r="P382" s="43"/>
      <c r="Q382" s="71" t="e">
        <f>VLOOKUP(N382,'error categories'!$A$2:$D$54,4,FALSE)</f>
        <v>#N/A</v>
      </c>
      <c r="R382" s="72" t="e">
        <f>VLOOKUP(N382,'error categories'!$A$2:$D$54,3,FALSE)</f>
        <v>#N/A</v>
      </c>
      <c r="S382" s="374"/>
      <c r="T382" s="377"/>
      <c r="U382" s="378">
        <f t="shared" si="45"/>
        <v>0</v>
      </c>
      <c r="V382" s="379"/>
      <c r="W382" s="380"/>
      <c r="X382" s="380"/>
      <c r="Y382" s="380"/>
      <c r="Z382" s="379"/>
      <c r="AA382" s="381"/>
      <c r="AB382" s="379"/>
      <c r="AC382" s="380"/>
      <c r="AD382" s="382">
        <f t="shared" si="52"/>
        <v>0</v>
      </c>
      <c r="AE382" s="383">
        <f t="shared" si="53"/>
        <v>0</v>
      </c>
      <c r="AF382" s="379"/>
      <c r="AG382" s="381"/>
      <c r="AH382" s="379"/>
      <c r="AI382" s="381"/>
      <c r="AJ382" s="384" t="str">
        <f t="shared" si="46"/>
        <v/>
      </c>
      <c r="AK382" s="385" t="str">
        <f t="shared" si="47"/>
        <v/>
      </c>
      <c r="AL382" s="388" t="str">
        <f t="shared" si="48"/>
        <v/>
      </c>
      <c r="AM382" s="389" t="str">
        <f t="shared" si="49"/>
        <v/>
      </c>
      <c r="AN382" s="388" t="str">
        <f t="shared" si="50"/>
        <v/>
      </c>
      <c r="AO382" s="389" t="str">
        <f t="shared" si="51"/>
        <v/>
      </c>
      <c r="AP382" s="424"/>
      <c r="AQ382" s="424"/>
      <c r="AR382" s="431" t="e">
        <f>VLOOKUP($B382,'acc names'!$C$2:$D$12102,2,FALSE)</f>
        <v>#N/A</v>
      </c>
      <c r="AS382" s="431" t="e">
        <f>VLOOKUP($AQ382,software!$A$1:$B$14605,2,FALSE)</f>
        <v>#N/A</v>
      </c>
      <c r="AT382" s="424"/>
      <c r="AV382" s="424"/>
    </row>
    <row r="383" spans="1:48" s="44" customFormat="1" ht="12.75" x14ac:dyDescent="0.2">
      <c r="A383" s="101"/>
      <c r="B383" s="42"/>
      <c r="C383" s="142"/>
      <c r="D383" s="143"/>
      <c r="E383" s="107"/>
      <c r="F383" s="46"/>
      <c r="G383" s="46"/>
      <c r="H383" s="46"/>
      <c r="I383" s="46"/>
      <c r="J383" s="46"/>
      <c r="K383" s="46"/>
      <c r="L383" s="139"/>
      <c r="M383" s="41"/>
      <c r="N383" s="45"/>
      <c r="O383" s="47"/>
      <c r="P383" s="43"/>
      <c r="Q383" s="71" t="e">
        <f>VLOOKUP(N383,'error categories'!$A$2:$D$54,4,FALSE)</f>
        <v>#N/A</v>
      </c>
      <c r="R383" s="72" t="e">
        <f>VLOOKUP(N383,'error categories'!$A$2:$D$54,3,FALSE)</f>
        <v>#N/A</v>
      </c>
      <c r="S383" s="374"/>
      <c r="T383" s="377"/>
      <c r="U383" s="378">
        <f t="shared" si="45"/>
        <v>0</v>
      </c>
      <c r="V383" s="390"/>
      <c r="W383" s="391"/>
      <c r="X383" s="380"/>
      <c r="Y383" s="380"/>
      <c r="Z383" s="390"/>
      <c r="AA383" s="392"/>
      <c r="AB383" s="393"/>
      <c r="AC383" s="394"/>
      <c r="AD383" s="382">
        <f t="shared" si="52"/>
        <v>0</v>
      </c>
      <c r="AE383" s="383">
        <f t="shared" si="53"/>
        <v>0</v>
      </c>
      <c r="AF383" s="379"/>
      <c r="AG383" s="381"/>
      <c r="AH383" s="379"/>
      <c r="AI383" s="381"/>
      <c r="AJ383" s="384" t="str">
        <f t="shared" si="46"/>
        <v/>
      </c>
      <c r="AK383" s="385" t="str">
        <f t="shared" si="47"/>
        <v/>
      </c>
      <c r="AL383" s="388" t="str">
        <f t="shared" si="48"/>
        <v/>
      </c>
      <c r="AM383" s="389" t="str">
        <f t="shared" si="49"/>
        <v/>
      </c>
      <c r="AN383" s="388" t="str">
        <f t="shared" si="50"/>
        <v/>
      </c>
      <c r="AO383" s="389" t="str">
        <f t="shared" si="51"/>
        <v/>
      </c>
      <c r="AP383" s="424"/>
      <c r="AQ383" s="424"/>
      <c r="AR383" s="431" t="e">
        <f>VLOOKUP($B383,'acc names'!$C$2:$D$12102,2,FALSE)</f>
        <v>#N/A</v>
      </c>
      <c r="AS383" s="431" t="e">
        <f>VLOOKUP($AQ383,software!$A$1:$B$14605,2,FALSE)</f>
        <v>#N/A</v>
      </c>
      <c r="AT383" s="424"/>
      <c r="AV383" s="424"/>
    </row>
    <row r="384" spans="1:48" s="44" customFormat="1" ht="12.75" x14ac:dyDescent="0.2">
      <c r="A384" s="101"/>
      <c r="B384" s="42"/>
      <c r="C384" s="142"/>
      <c r="D384" s="143"/>
      <c r="E384" s="107"/>
      <c r="F384" s="46"/>
      <c r="G384" s="46"/>
      <c r="H384" s="46"/>
      <c r="I384" s="46"/>
      <c r="J384" s="46"/>
      <c r="K384" s="46"/>
      <c r="L384" s="139"/>
      <c r="M384" s="41"/>
      <c r="N384" s="45"/>
      <c r="O384" s="47"/>
      <c r="P384" s="43"/>
      <c r="Q384" s="71" t="e">
        <f>VLOOKUP(N384,'error categories'!$A$2:$D$54,4,FALSE)</f>
        <v>#N/A</v>
      </c>
      <c r="R384" s="72" t="e">
        <f>VLOOKUP(N384,'error categories'!$A$2:$D$54,3,FALSE)</f>
        <v>#N/A</v>
      </c>
      <c r="S384" s="374"/>
      <c r="T384" s="377"/>
      <c r="U384" s="378">
        <f t="shared" si="45"/>
        <v>0</v>
      </c>
      <c r="V384" s="390"/>
      <c r="W384" s="391"/>
      <c r="X384" s="380"/>
      <c r="Y384" s="380"/>
      <c r="Z384" s="390"/>
      <c r="AA384" s="392"/>
      <c r="AB384" s="393"/>
      <c r="AC384" s="394"/>
      <c r="AD384" s="382">
        <f t="shared" si="52"/>
        <v>0</v>
      </c>
      <c r="AE384" s="383">
        <f t="shared" si="53"/>
        <v>0</v>
      </c>
      <c r="AF384" s="379"/>
      <c r="AG384" s="381"/>
      <c r="AH384" s="379"/>
      <c r="AI384" s="381"/>
      <c r="AJ384" s="384" t="str">
        <f t="shared" si="46"/>
        <v/>
      </c>
      <c r="AK384" s="385" t="str">
        <f t="shared" si="47"/>
        <v/>
      </c>
      <c r="AL384" s="388" t="str">
        <f t="shared" si="48"/>
        <v/>
      </c>
      <c r="AM384" s="389" t="str">
        <f t="shared" si="49"/>
        <v/>
      </c>
      <c r="AN384" s="388" t="str">
        <f t="shared" si="50"/>
        <v/>
      </c>
      <c r="AO384" s="389" t="str">
        <f t="shared" si="51"/>
        <v/>
      </c>
      <c r="AP384" s="424"/>
      <c r="AQ384" s="424"/>
      <c r="AR384" s="431" t="e">
        <f>VLOOKUP($B384,'acc names'!$C$2:$D$12102,2,FALSE)</f>
        <v>#N/A</v>
      </c>
      <c r="AS384" s="431" t="e">
        <f>VLOOKUP($AQ384,software!$A$1:$B$14605,2,FALSE)</f>
        <v>#N/A</v>
      </c>
      <c r="AT384" s="424"/>
      <c r="AV384" s="424"/>
    </row>
    <row r="385" spans="1:48" s="44" customFormat="1" ht="12.75" x14ac:dyDescent="0.2">
      <c r="A385" s="101"/>
      <c r="B385" s="42"/>
      <c r="C385" s="142"/>
      <c r="D385" s="143"/>
      <c r="E385" s="107"/>
      <c r="F385" s="46"/>
      <c r="G385" s="46"/>
      <c r="H385" s="46"/>
      <c r="I385" s="46"/>
      <c r="J385" s="46"/>
      <c r="K385" s="46"/>
      <c r="L385" s="139"/>
      <c r="M385" s="41"/>
      <c r="N385" s="45"/>
      <c r="O385" s="47"/>
      <c r="P385" s="43"/>
      <c r="Q385" s="71" t="e">
        <f>VLOOKUP(N385,'error categories'!$A$2:$D$54,4,FALSE)</f>
        <v>#N/A</v>
      </c>
      <c r="R385" s="72" t="e">
        <f>VLOOKUP(N385,'error categories'!$A$2:$D$54,3,FALSE)</f>
        <v>#N/A</v>
      </c>
      <c r="S385" s="374"/>
      <c r="T385" s="377"/>
      <c r="U385" s="378">
        <f t="shared" si="45"/>
        <v>0</v>
      </c>
      <c r="V385" s="390"/>
      <c r="W385" s="391"/>
      <c r="X385" s="380"/>
      <c r="Y385" s="380"/>
      <c r="Z385" s="390"/>
      <c r="AA385" s="392"/>
      <c r="AB385" s="393"/>
      <c r="AC385" s="394"/>
      <c r="AD385" s="382">
        <f t="shared" si="52"/>
        <v>0</v>
      </c>
      <c r="AE385" s="383">
        <f t="shared" si="53"/>
        <v>0</v>
      </c>
      <c r="AF385" s="379"/>
      <c r="AG385" s="381"/>
      <c r="AH385" s="379"/>
      <c r="AI385" s="381"/>
      <c r="AJ385" s="384" t="str">
        <f t="shared" si="46"/>
        <v/>
      </c>
      <c r="AK385" s="385" t="str">
        <f t="shared" si="47"/>
        <v/>
      </c>
      <c r="AL385" s="388" t="str">
        <f t="shared" si="48"/>
        <v/>
      </c>
      <c r="AM385" s="389" t="str">
        <f t="shared" si="49"/>
        <v/>
      </c>
      <c r="AN385" s="388" t="str">
        <f t="shared" si="50"/>
        <v/>
      </c>
      <c r="AO385" s="389" t="str">
        <f t="shared" si="51"/>
        <v/>
      </c>
      <c r="AP385" s="424"/>
      <c r="AQ385" s="424"/>
      <c r="AR385" s="431" t="e">
        <f>VLOOKUP($B385,'acc names'!$C$2:$D$12102,2,FALSE)</f>
        <v>#N/A</v>
      </c>
      <c r="AS385" s="431" t="e">
        <f>VLOOKUP($AQ385,software!$A$1:$B$14605,2,FALSE)</f>
        <v>#N/A</v>
      </c>
      <c r="AT385" s="424"/>
      <c r="AV385" s="424"/>
    </row>
    <row r="386" spans="1:48" s="44" customFormat="1" ht="12.75" x14ac:dyDescent="0.2">
      <c r="A386" s="101"/>
      <c r="B386" s="42"/>
      <c r="C386" s="142"/>
      <c r="D386" s="143"/>
      <c r="E386" s="107"/>
      <c r="F386" s="46"/>
      <c r="G386" s="46"/>
      <c r="H386" s="46"/>
      <c r="I386" s="46"/>
      <c r="J386" s="46"/>
      <c r="K386" s="46"/>
      <c r="L386" s="139"/>
      <c r="M386" s="41"/>
      <c r="N386" s="45"/>
      <c r="O386" s="47"/>
      <c r="P386" s="43"/>
      <c r="Q386" s="71" t="e">
        <f>VLOOKUP(N386,'error categories'!$A$2:$D$54,4,FALSE)</f>
        <v>#N/A</v>
      </c>
      <c r="R386" s="72" t="e">
        <f>VLOOKUP(N386,'error categories'!$A$2:$D$54,3,FALSE)</f>
        <v>#N/A</v>
      </c>
      <c r="S386" s="374"/>
      <c r="T386" s="377"/>
      <c r="U386" s="378">
        <f t="shared" si="45"/>
        <v>0</v>
      </c>
      <c r="V386" s="379"/>
      <c r="W386" s="380"/>
      <c r="X386" s="380"/>
      <c r="Y386" s="380"/>
      <c r="Z386" s="379"/>
      <c r="AA386" s="381"/>
      <c r="AB386" s="379"/>
      <c r="AC386" s="380"/>
      <c r="AD386" s="382">
        <f t="shared" si="52"/>
        <v>0</v>
      </c>
      <c r="AE386" s="383">
        <f t="shared" si="53"/>
        <v>0</v>
      </c>
      <c r="AF386" s="379"/>
      <c r="AG386" s="381"/>
      <c r="AH386" s="379"/>
      <c r="AI386" s="381"/>
      <c r="AJ386" s="384" t="str">
        <f t="shared" si="46"/>
        <v/>
      </c>
      <c r="AK386" s="385" t="str">
        <f t="shared" si="47"/>
        <v/>
      </c>
      <c r="AL386" s="388" t="str">
        <f t="shared" si="48"/>
        <v/>
      </c>
      <c r="AM386" s="389" t="str">
        <f t="shared" si="49"/>
        <v/>
      </c>
      <c r="AN386" s="388" t="str">
        <f t="shared" si="50"/>
        <v/>
      </c>
      <c r="AO386" s="389" t="str">
        <f t="shared" si="51"/>
        <v/>
      </c>
      <c r="AP386" s="424"/>
      <c r="AQ386" s="424"/>
      <c r="AR386" s="431" t="e">
        <f>VLOOKUP($B386,'acc names'!$C$2:$D$12102,2,FALSE)</f>
        <v>#N/A</v>
      </c>
      <c r="AS386" s="431" t="e">
        <f>VLOOKUP($AQ386,software!$A$1:$B$14605,2,FALSE)</f>
        <v>#N/A</v>
      </c>
      <c r="AT386" s="424"/>
      <c r="AV386" s="424"/>
    </row>
    <row r="387" spans="1:48" s="44" customFormat="1" ht="12.75" x14ac:dyDescent="0.2">
      <c r="A387" s="101"/>
      <c r="B387" s="42"/>
      <c r="C387" s="142"/>
      <c r="D387" s="143"/>
      <c r="E387" s="107"/>
      <c r="F387" s="46"/>
      <c r="G387" s="46"/>
      <c r="H387" s="46"/>
      <c r="I387" s="46"/>
      <c r="J387" s="46"/>
      <c r="K387" s="46"/>
      <c r="L387" s="139"/>
      <c r="M387" s="41"/>
      <c r="N387" s="45"/>
      <c r="O387" s="47"/>
      <c r="P387" s="43"/>
      <c r="Q387" s="71" t="e">
        <f>VLOOKUP(N387,'error categories'!$A$2:$D$54,4,FALSE)</f>
        <v>#N/A</v>
      </c>
      <c r="R387" s="72" t="e">
        <f>VLOOKUP(N387,'error categories'!$A$2:$D$54,3,FALSE)</f>
        <v>#N/A</v>
      </c>
      <c r="S387" s="374"/>
      <c r="T387" s="377"/>
      <c r="U387" s="378">
        <f t="shared" si="45"/>
        <v>0</v>
      </c>
      <c r="V387" s="390"/>
      <c r="W387" s="391"/>
      <c r="X387" s="380"/>
      <c r="Y387" s="380"/>
      <c r="Z387" s="390"/>
      <c r="AA387" s="392"/>
      <c r="AB387" s="393"/>
      <c r="AC387" s="394"/>
      <c r="AD387" s="382">
        <f t="shared" si="52"/>
        <v>0</v>
      </c>
      <c r="AE387" s="383">
        <f t="shared" si="53"/>
        <v>0</v>
      </c>
      <c r="AF387" s="379"/>
      <c r="AG387" s="381"/>
      <c r="AH387" s="379"/>
      <c r="AI387" s="381"/>
      <c r="AJ387" s="384" t="str">
        <f t="shared" si="46"/>
        <v/>
      </c>
      <c r="AK387" s="385" t="str">
        <f t="shared" si="47"/>
        <v/>
      </c>
      <c r="AL387" s="388" t="str">
        <f t="shared" si="48"/>
        <v/>
      </c>
      <c r="AM387" s="389" t="str">
        <f t="shared" si="49"/>
        <v/>
      </c>
      <c r="AN387" s="388" t="str">
        <f t="shared" si="50"/>
        <v/>
      </c>
      <c r="AO387" s="389" t="str">
        <f t="shared" si="51"/>
        <v/>
      </c>
      <c r="AP387" s="424"/>
      <c r="AQ387" s="424"/>
      <c r="AR387" s="431" t="e">
        <f>VLOOKUP($B387,'acc names'!$C$2:$D$12102,2,FALSE)</f>
        <v>#N/A</v>
      </c>
      <c r="AS387" s="431" t="e">
        <f>VLOOKUP($AQ387,software!$A$1:$B$14605,2,FALSE)</f>
        <v>#N/A</v>
      </c>
      <c r="AT387" s="424"/>
      <c r="AV387" s="424"/>
    </row>
    <row r="388" spans="1:48" s="44" customFormat="1" ht="12.75" x14ac:dyDescent="0.2">
      <c r="A388" s="101"/>
      <c r="B388" s="42"/>
      <c r="C388" s="142"/>
      <c r="D388" s="143"/>
      <c r="E388" s="107"/>
      <c r="F388" s="46"/>
      <c r="G388" s="46"/>
      <c r="H388" s="46"/>
      <c r="I388" s="46"/>
      <c r="J388" s="46"/>
      <c r="K388" s="46"/>
      <c r="L388" s="139"/>
      <c r="M388" s="41"/>
      <c r="N388" s="45"/>
      <c r="O388" s="47"/>
      <c r="P388" s="43"/>
      <c r="Q388" s="71" t="e">
        <f>VLOOKUP(N388,'error categories'!$A$2:$D$54,4,FALSE)</f>
        <v>#N/A</v>
      </c>
      <c r="R388" s="72" t="e">
        <f>VLOOKUP(N388,'error categories'!$A$2:$D$54,3,FALSE)</f>
        <v>#N/A</v>
      </c>
      <c r="S388" s="374"/>
      <c r="T388" s="377"/>
      <c r="U388" s="378">
        <f t="shared" ref="U388:U451" si="54">S388-T388</f>
        <v>0</v>
      </c>
      <c r="V388" s="390"/>
      <c r="W388" s="391"/>
      <c r="X388" s="380"/>
      <c r="Y388" s="380"/>
      <c r="Z388" s="390"/>
      <c r="AA388" s="392"/>
      <c r="AB388" s="393"/>
      <c r="AC388" s="394"/>
      <c r="AD388" s="382">
        <f t="shared" si="52"/>
        <v>0</v>
      </c>
      <c r="AE388" s="383">
        <f t="shared" si="53"/>
        <v>0</v>
      </c>
      <c r="AF388" s="379"/>
      <c r="AG388" s="381"/>
      <c r="AH388" s="379"/>
      <c r="AI388" s="381"/>
      <c r="AJ388" s="384" t="str">
        <f t="shared" ref="AJ388:AJ451" si="55">IF(E388="","",IF(AND(U388=1,(Y388+AA388+AD388+AE388+AG388+AI388)=0),"VU",Y388+AA388+AD388+AE388+AG388+AI388))</f>
        <v/>
      </c>
      <c r="AK388" s="385" t="str">
        <f t="shared" si="47"/>
        <v/>
      </c>
      <c r="AL388" s="388" t="str">
        <f t="shared" si="48"/>
        <v/>
      </c>
      <c r="AM388" s="389" t="str">
        <f t="shared" si="49"/>
        <v/>
      </c>
      <c r="AN388" s="388" t="str">
        <f t="shared" si="50"/>
        <v/>
      </c>
      <c r="AO388" s="389" t="str">
        <f t="shared" si="51"/>
        <v/>
      </c>
      <c r="AP388" s="424"/>
      <c r="AQ388" s="424"/>
      <c r="AR388" s="431" t="e">
        <f>VLOOKUP($B388,'acc names'!$C$2:$D$12102,2,FALSE)</f>
        <v>#N/A</v>
      </c>
      <c r="AS388" s="431" t="e">
        <f>VLOOKUP($AQ388,software!$A$1:$B$14605,2,FALSE)</f>
        <v>#N/A</v>
      </c>
      <c r="AT388" s="424"/>
      <c r="AV388" s="424"/>
    </row>
    <row r="389" spans="1:48" s="44" customFormat="1" ht="12.75" x14ac:dyDescent="0.2">
      <c r="A389" s="101"/>
      <c r="B389" s="42"/>
      <c r="C389" s="142"/>
      <c r="D389" s="143"/>
      <c r="E389" s="107"/>
      <c r="F389" s="46"/>
      <c r="G389" s="46"/>
      <c r="H389" s="46"/>
      <c r="I389" s="46"/>
      <c r="J389" s="46"/>
      <c r="K389" s="46"/>
      <c r="L389" s="139"/>
      <c r="M389" s="41"/>
      <c r="N389" s="45"/>
      <c r="O389" s="47"/>
      <c r="P389" s="43"/>
      <c r="Q389" s="71" t="e">
        <f>VLOOKUP(N389,'error categories'!$A$2:$D$54,4,FALSE)</f>
        <v>#N/A</v>
      </c>
      <c r="R389" s="72" t="e">
        <f>VLOOKUP(N389,'error categories'!$A$2:$D$54,3,FALSE)</f>
        <v>#N/A</v>
      </c>
      <c r="S389" s="374"/>
      <c r="T389" s="377"/>
      <c r="U389" s="378">
        <f t="shared" si="54"/>
        <v>0</v>
      </c>
      <c r="V389" s="390"/>
      <c r="W389" s="391"/>
      <c r="X389" s="380"/>
      <c r="Y389" s="380"/>
      <c r="Z389" s="390"/>
      <c r="AA389" s="392"/>
      <c r="AB389" s="393"/>
      <c r="AC389" s="394"/>
      <c r="AD389" s="382">
        <f t="shared" si="52"/>
        <v>0</v>
      </c>
      <c r="AE389" s="383">
        <f t="shared" si="53"/>
        <v>0</v>
      </c>
      <c r="AF389" s="379"/>
      <c r="AG389" s="381"/>
      <c r="AH389" s="379"/>
      <c r="AI389" s="381"/>
      <c r="AJ389" s="384" t="str">
        <f t="shared" si="55"/>
        <v/>
      </c>
      <c r="AK389" s="385" t="str">
        <f t="shared" ref="AK389:AK452" si="56">IF(OR(AJ389="",AJ389="VU"),"",ABS(AJ389))</f>
        <v/>
      </c>
      <c r="AL389" s="388" t="str">
        <f t="shared" ref="AL389:AL452" si="57">IF(OR(AJ389="VU",AJ389="",AJ389=0,AJ389&lt;0),"",AJ389)</f>
        <v/>
      </c>
      <c r="AM389" s="389" t="str">
        <f t="shared" ref="AM389:AM452" si="58">IF(OR(AJ389="VU",AJ389="",AJ389=0,AJ389&gt;0),"",AJ389)</f>
        <v/>
      </c>
      <c r="AN389" s="388" t="str">
        <f t="shared" ref="AN389:AN452" si="59">IF(AL389="","",1)</f>
        <v/>
      </c>
      <c r="AO389" s="389" t="str">
        <f t="shared" ref="AO389:AO452" si="60">IF(AM389="","",1)</f>
        <v/>
      </c>
      <c r="AP389" s="424"/>
      <c r="AQ389" s="424"/>
      <c r="AR389" s="431" t="e">
        <f>VLOOKUP($B389,'acc names'!$C$2:$D$12102,2,FALSE)</f>
        <v>#N/A</v>
      </c>
      <c r="AS389" s="431" t="e">
        <f>VLOOKUP($AQ389,software!$A$1:$B$14605,2,FALSE)</f>
        <v>#N/A</v>
      </c>
      <c r="AT389" s="424"/>
      <c r="AV389" s="424"/>
    </row>
    <row r="390" spans="1:48" s="44" customFormat="1" ht="12.75" x14ac:dyDescent="0.2">
      <c r="A390" s="101"/>
      <c r="B390" s="42"/>
      <c r="C390" s="142"/>
      <c r="D390" s="143"/>
      <c r="E390" s="107"/>
      <c r="F390" s="46"/>
      <c r="G390" s="46"/>
      <c r="H390" s="46"/>
      <c r="I390" s="46"/>
      <c r="J390" s="46"/>
      <c r="K390" s="46"/>
      <c r="L390" s="139"/>
      <c r="M390" s="41"/>
      <c r="N390" s="45"/>
      <c r="O390" s="47"/>
      <c r="P390" s="43"/>
      <c r="Q390" s="71" t="e">
        <f>VLOOKUP(N390,'error categories'!$A$2:$D$54,4,FALSE)</f>
        <v>#N/A</v>
      </c>
      <c r="R390" s="72" t="e">
        <f>VLOOKUP(N390,'error categories'!$A$2:$D$54,3,FALSE)</f>
        <v>#N/A</v>
      </c>
      <c r="S390" s="374"/>
      <c r="T390" s="377"/>
      <c r="U390" s="378">
        <f t="shared" si="54"/>
        <v>0</v>
      </c>
      <c r="V390" s="390"/>
      <c r="W390" s="391"/>
      <c r="X390" s="380"/>
      <c r="Y390" s="380"/>
      <c r="Z390" s="390"/>
      <c r="AA390" s="392"/>
      <c r="AB390" s="393"/>
      <c r="AC390" s="394"/>
      <c r="AD390" s="382">
        <f t="shared" ref="AD390:AD453" si="61">AB390*-900</f>
        <v>0</v>
      </c>
      <c r="AE390" s="383">
        <f t="shared" ref="AE390:AE453" si="62">AC390*-880</f>
        <v>0</v>
      </c>
      <c r="AF390" s="379"/>
      <c r="AG390" s="381"/>
      <c r="AH390" s="379"/>
      <c r="AI390" s="381"/>
      <c r="AJ390" s="384" t="str">
        <f t="shared" si="55"/>
        <v/>
      </c>
      <c r="AK390" s="385" t="str">
        <f t="shared" si="56"/>
        <v/>
      </c>
      <c r="AL390" s="388" t="str">
        <f t="shared" si="57"/>
        <v/>
      </c>
      <c r="AM390" s="389" t="str">
        <f t="shared" si="58"/>
        <v/>
      </c>
      <c r="AN390" s="388" t="str">
        <f t="shared" si="59"/>
        <v/>
      </c>
      <c r="AO390" s="389" t="str">
        <f t="shared" si="60"/>
        <v/>
      </c>
      <c r="AP390" s="424"/>
      <c r="AQ390" s="424"/>
      <c r="AR390" s="431" t="e">
        <f>VLOOKUP($B390,'acc names'!$C$2:$D$12102,2,FALSE)</f>
        <v>#N/A</v>
      </c>
      <c r="AS390" s="431" t="e">
        <f>VLOOKUP($AQ390,software!$A$1:$B$14605,2,FALSE)</f>
        <v>#N/A</v>
      </c>
      <c r="AT390" s="424"/>
      <c r="AV390" s="424"/>
    </row>
    <row r="391" spans="1:48" s="44" customFormat="1" ht="12.75" x14ac:dyDescent="0.2">
      <c r="A391" s="101"/>
      <c r="B391" s="42"/>
      <c r="C391" s="142"/>
      <c r="D391" s="143"/>
      <c r="E391" s="107"/>
      <c r="F391" s="46"/>
      <c r="G391" s="46"/>
      <c r="H391" s="46"/>
      <c r="I391" s="46"/>
      <c r="J391" s="46"/>
      <c r="K391" s="46"/>
      <c r="L391" s="139"/>
      <c r="M391" s="41"/>
      <c r="N391" s="45"/>
      <c r="O391" s="47"/>
      <c r="P391" s="43"/>
      <c r="Q391" s="71" t="e">
        <f>VLOOKUP(N391,'error categories'!$A$2:$D$54,4,FALSE)</f>
        <v>#N/A</v>
      </c>
      <c r="R391" s="72" t="e">
        <f>VLOOKUP(N391,'error categories'!$A$2:$D$54,3,FALSE)</f>
        <v>#N/A</v>
      </c>
      <c r="S391" s="374"/>
      <c r="T391" s="377"/>
      <c r="U391" s="378">
        <f t="shared" si="54"/>
        <v>0</v>
      </c>
      <c r="V391" s="390"/>
      <c r="W391" s="391"/>
      <c r="X391" s="380"/>
      <c r="Y391" s="380"/>
      <c r="Z391" s="390"/>
      <c r="AA391" s="392"/>
      <c r="AB391" s="393"/>
      <c r="AC391" s="394"/>
      <c r="AD391" s="382">
        <f t="shared" si="61"/>
        <v>0</v>
      </c>
      <c r="AE391" s="383">
        <f t="shared" si="62"/>
        <v>0</v>
      </c>
      <c r="AF391" s="379"/>
      <c r="AG391" s="381"/>
      <c r="AH391" s="379"/>
      <c r="AI391" s="381"/>
      <c r="AJ391" s="384" t="str">
        <f t="shared" si="55"/>
        <v/>
      </c>
      <c r="AK391" s="385" t="str">
        <f t="shared" si="56"/>
        <v/>
      </c>
      <c r="AL391" s="388" t="str">
        <f t="shared" si="57"/>
        <v/>
      </c>
      <c r="AM391" s="389" t="str">
        <f t="shared" si="58"/>
        <v/>
      </c>
      <c r="AN391" s="388" t="str">
        <f t="shared" si="59"/>
        <v/>
      </c>
      <c r="AO391" s="389" t="str">
        <f t="shared" si="60"/>
        <v/>
      </c>
      <c r="AP391" s="424"/>
      <c r="AQ391" s="424"/>
      <c r="AR391" s="431" t="e">
        <f>VLOOKUP($B391,'acc names'!$C$2:$D$12102,2,FALSE)</f>
        <v>#N/A</v>
      </c>
      <c r="AS391" s="431" t="e">
        <f>VLOOKUP($AQ391,software!$A$1:$B$14605,2,FALSE)</f>
        <v>#N/A</v>
      </c>
      <c r="AT391" s="424"/>
      <c r="AV391" s="424"/>
    </row>
    <row r="392" spans="1:48" s="44" customFormat="1" ht="12.75" x14ac:dyDescent="0.2">
      <c r="A392" s="101"/>
      <c r="B392" s="42"/>
      <c r="C392" s="142"/>
      <c r="D392" s="143"/>
      <c r="E392" s="107"/>
      <c r="F392" s="46"/>
      <c r="G392" s="46"/>
      <c r="H392" s="46"/>
      <c r="I392" s="46"/>
      <c r="J392" s="46"/>
      <c r="K392" s="46"/>
      <c r="L392" s="139"/>
      <c r="M392" s="41"/>
      <c r="N392" s="45"/>
      <c r="O392" s="47"/>
      <c r="P392" s="43"/>
      <c r="Q392" s="71" t="e">
        <f>VLOOKUP(N392,'error categories'!$A$2:$D$54,4,FALSE)</f>
        <v>#N/A</v>
      </c>
      <c r="R392" s="72" t="e">
        <f>VLOOKUP(N392,'error categories'!$A$2:$D$54,3,FALSE)</f>
        <v>#N/A</v>
      </c>
      <c r="S392" s="374"/>
      <c r="T392" s="377"/>
      <c r="U392" s="378">
        <f t="shared" si="54"/>
        <v>0</v>
      </c>
      <c r="V392" s="390"/>
      <c r="W392" s="391"/>
      <c r="X392" s="380"/>
      <c r="Y392" s="380"/>
      <c r="Z392" s="390"/>
      <c r="AA392" s="392"/>
      <c r="AB392" s="393"/>
      <c r="AC392" s="394"/>
      <c r="AD392" s="382">
        <f t="shared" si="61"/>
        <v>0</v>
      </c>
      <c r="AE392" s="383">
        <f t="shared" si="62"/>
        <v>0</v>
      </c>
      <c r="AF392" s="379"/>
      <c r="AG392" s="381"/>
      <c r="AH392" s="379"/>
      <c r="AI392" s="381"/>
      <c r="AJ392" s="384" t="str">
        <f t="shared" si="55"/>
        <v/>
      </c>
      <c r="AK392" s="385" t="str">
        <f t="shared" si="56"/>
        <v/>
      </c>
      <c r="AL392" s="388" t="str">
        <f t="shared" si="57"/>
        <v/>
      </c>
      <c r="AM392" s="389" t="str">
        <f t="shared" si="58"/>
        <v/>
      </c>
      <c r="AN392" s="388" t="str">
        <f t="shared" si="59"/>
        <v/>
      </c>
      <c r="AO392" s="389" t="str">
        <f t="shared" si="60"/>
        <v/>
      </c>
      <c r="AP392" s="424"/>
      <c r="AQ392" s="424"/>
      <c r="AR392" s="431" t="e">
        <f>VLOOKUP($B392,'acc names'!$C$2:$D$12102,2,FALSE)</f>
        <v>#N/A</v>
      </c>
      <c r="AS392" s="431" t="e">
        <f>VLOOKUP($AQ392,software!$A$1:$B$14605,2,FALSE)</f>
        <v>#N/A</v>
      </c>
      <c r="AT392" s="424"/>
      <c r="AV392" s="424"/>
    </row>
    <row r="393" spans="1:48" s="44" customFormat="1" ht="12.75" x14ac:dyDescent="0.2">
      <c r="A393" s="101"/>
      <c r="B393" s="42"/>
      <c r="C393" s="142"/>
      <c r="D393" s="143"/>
      <c r="E393" s="107"/>
      <c r="F393" s="46"/>
      <c r="G393" s="46"/>
      <c r="H393" s="46"/>
      <c r="I393" s="46"/>
      <c r="J393" s="46"/>
      <c r="K393" s="46"/>
      <c r="L393" s="139"/>
      <c r="M393" s="41"/>
      <c r="N393" s="45"/>
      <c r="O393" s="47"/>
      <c r="P393" s="43"/>
      <c r="Q393" s="71" t="e">
        <f>VLOOKUP(N393,'error categories'!$A$2:$D$54,4,FALSE)</f>
        <v>#N/A</v>
      </c>
      <c r="R393" s="72" t="e">
        <f>VLOOKUP(N393,'error categories'!$A$2:$D$54,3,FALSE)</f>
        <v>#N/A</v>
      </c>
      <c r="S393" s="374"/>
      <c r="T393" s="377"/>
      <c r="U393" s="378">
        <f t="shared" si="54"/>
        <v>0</v>
      </c>
      <c r="V393" s="379"/>
      <c r="W393" s="380"/>
      <c r="X393" s="380"/>
      <c r="Y393" s="380"/>
      <c r="Z393" s="379"/>
      <c r="AA393" s="381"/>
      <c r="AB393" s="379"/>
      <c r="AC393" s="380"/>
      <c r="AD393" s="382">
        <f t="shared" si="61"/>
        <v>0</v>
      </c>
      <c r="AE393" s="383">
        <f t="shared" si="62"/>
        <v>0</v>
      </c>
      <c r="AF393" s="379"/>
      <c r="AG393" s="381"/>
      <c r="AH393" s="379"/>
      <c r="AI393" s="381"/>
      <c r="AJ393" s="384" t="str">
        <f t="shared" si="55"/>
        <v/>
      </c>
      <c r="AK393" s="385" t="str">
        <f t="shared" si="56"/>
        <v/>
      </c>
      <c r="AL393" s="388" t="str">
        <f t="shared" si="57"/>
        <v/>
      </c>
      <c r="AM393" s="389" t="str">
        <f t="shared" si="58"/>
        <v/>
      </c>
      <c r="AN393" s="388" t="str">
        <f t="shared" si="59"/>
        <v/>
      </c>
      <c r="AO393" s="389" t="str">
        <f t="shared" si="60"/>
        <v/>
      </c>
      <c r="AP393" s="424"/>
      <c r="AQ393" s="424"/>
      <c r="AR393" s="431" t="e">
        <f>VLOOKUP($B393,'acc names'!$C$2:$D$12102,2,FALSE)</f>
        <v>#N/A</v>
      </c>
      <c r="AS393" s="431" t="e">
        <f>VLOOKUP($AQ393,software!$A$1:$B$14605,2,FALSE)</f>
        <v>#N/A</v>
      </c>
      <c r="AT393" s="424"/>
      <c r="AV393" s="424"/>
    </row>
    <row r="394" spans="1:48" s="44" customFormat="1" ht="12.75" x14ac:dyDescent="0.2">
      <c r="A394" s="101"/>
      <c r="B394" s="42"/>
      <c r="C394" s="142"/>
      <c r="D394" s="143"/>
      <c r="E394" s="107"/>
      <c r="F394" s="46"/>
      <c r="G394" s="46"/>
      <c r="H394" s="46"/>
      <c r="I394" s="46"/>
      <c r="J394" s="46"/>
      <c r="K394" s="46"/>
      <c r="L394" s="139"/>
      <c r="M394" s="41"/>
      <c r="N394" s="45"/>
      <c r="O394" s="47"/>
      <c r="P394" s="43"/>
      <c r="Q394" s="71" t="e">
        <f>VLOOKUP(N394,'error categories'!$A$2:$D$54,4,FALSE)</f>
        <v>#N/A</v>
      </c>
      <c r="R394" s="72" t="e">
        <f>VLOOKUP(N394,'error categories'!$A$2:$D$54,3,FALSE)</f>
        <v>#N/A</v>
      </c>
      <c r="S394" s="374"/>
      <c r="T394" s="377"/>
      <c r="U394" s="378">
        <f t="shared" si="54"/>
        <v>0</v>
      </c>
      <c r="V394" s="390"/>
      <c r="W394" s="391"/>
      <c r="X394" s="380"/>
      <c r="Y394" s="380"/>
      <c r="Z394" s="390"/>
      <c r="AA394" s="392"/>
      <c r="AB394" s="393"/>
      <c r="AC394" s="394"/>
      <c r="AD394" s="382">
        <f t="shared" si="61"/>
        <v>0</v>
      </c>
      <c r="AE394" s="383">
        <f t="shared" si="62"/>
        <v>0</v>
      </c>
      <c r="AF394" s="379"/>
      <c r="AG394" s="381"/>
      <c r="AH394" s="379"/>
      <c r="AI394" s="381"/>
      <c r="AJ394" s="384" t="str">
        <f t="shared" si="55"/>
        <v/>
      </c>
      <c r="AK394" s="385" t="str">
        <f t="shared" si="56"/>
        <v/>
      </c>
      <c r="AL394" s="388" t="str">
        <f t="shared" si="57"/>
        <v/>
      </c>
      <c r="AM394" s="389" t="str">
        <f t="shared" si="58"/>
        <v/>
      </c>
      <c r="AN394" s="388" t="str">
        <f t="shared" si="59"/>
        <v/>
      </c>
      <c r="AO394" s="389" t="str">
        <f t="shared" si="60"/>
        <v/>
      </c>
      <c r="AP394" s="424"/>
      <c r="AQ394" s="424"/>
      <c r="AR394" s="431" t="e">
        <f>VLOOKUP($B394,'acc names'!$C$2:$D$12102,2,FALSE)</f>
        <v>#N/A</v>
      </c>
      <c r="AS394" s="431" t="e">
        <f>VLOOKUP($AQ394,software!$A$1:$B$14605,2,FALSE)</f>
        <v>#N/A</v>
      </c>
      <c r="AT394" s="424"/>
      <c r="AV394" s="424"/>
    </row>
    <row r="395" spans="1:48" s="44" customFormat="1" ht="12.75" x14ac:dyDescent="0.2">
      <c r="A395" s="101"/>
      <c r="B395" s="42"/>
      <c r="C395" s="142"/>
      <c r="D395" s="143"/>
      <c r="E395" s="107"/>
      <c r="F395" s="46"/>
      <c r="G395" s="46"/>
      <c r="H395" s="46"/>
      <c r="I395" s="46"/>
      <c r="J395" s="46"/>
      <c r="K395" s="46"/>
      <c r="L395" s="139"/>
      <c r="M395" s="41"/>
      <c r="N395" s="45"/>
      <c r="O395" s="47"/>
      <c r="P395" s="43"/>
      <c r="Q395" s="71" t="e">
        <f>VLOOKUP(N395,'error categories'!$A$2:$D$54,4,FALSE)</f>
        <v>#N/A</v>
      </c>
      <c r="R395" s="72" t="e">
        <f>VLOOKUP(N395,'error categories'!$A$2:$D$54,3,FALSE)</f>
        <v>#N/A</v>
      </c>
      <c r="S395" s="374"/>
      <c r="T395" s="377"/>
      <c r="U395" s="378">
        <f t="shared" si="54"/>
        <v>0</v>
      </c>
      <c r="V395" s="379"/>
      <c r="W395" s="380"/>
      <c r="X395" s="380"/>
      <c r="Y395" s="380"/>
      <c r="Z395" s="379"/>
      <c r="AA395" s="381"/>
      <c r="AB395" s="379"/>
      <c r="AC395" s="380"/>
      <c r="AD395" s="382">
        <f t="shared" si="61"/>
        <v>0</v>
      </c>
      <c r="AE395" s="383">
        <f t="shared" si="62"/>
        <v>0</v>
      </c>
      <c r="AF395" s="379"/>
      <c r="AG395" s="381"/>
      <c r="AH395" s="379"/>
      <c r="AI395" s="381"/>
      <c r="AJ395" s="384" t="str">
        <f t="shared" si="55"/>
        <v/>
      </c>
      <c r="AK395" s="385" t="str">
        <f t="shared" si="56"/>
        <v/>
      </c>
      <c r="AL395" s="388" t="str">
        <f t="shared" si="57"/>
        <v/>
      </c>
      <c r="AM395" s="389" t="str">
        <f t="shared" si="58"/>
        <v/>
      </c>
      <c r="AN395" s="388" t="str">
        <f t="shared" si="59"/>
        <v/>
      </c>
      <c r="AO395" s="389" t="str">
        <f t="shared" si="60"/>
        <v/>
      </c>
      <c r="AP395" s="424"/>
      <c r="AQ395" s="424"/>
      <c r="AR395" s="431" t="e">
        <f>VLOOKUP($B395,'acc names'!$C$2:$D$12102,2,FALSE)</f>
        <v>#N/A</v>
      </c>
      <c r="AS395" s="431" t="e">
        <f>VLOOKUP($AQ395,software!$A$1:$B$14605,2,FALSE)</f>
        <v>#N/A</v>
      </c>
      <c r="AT395" s="424"/>
      <c r="AV395" s="424"/>
    </row>
    <row r="396" spans="1:48" s="44" customFormat="1" ht="12.75" x14ac:dyDescent="0.2">
      <c r="A396" s="101"/>
      <c r="B396" s="42"/>
      <c r="C396" s="142"/>
      <c r="D396" s="143"/>
      <c r="E396" s="107"/>
      <c r="F396" s="46"/>
      <c r="G396" s="46"/>
      <c r="H396" s="46"/>
      <c r="I396" s="46"/>
      <c r="J396" s="46"/>
      <c r="K396" s="46"/>
      <c r="L396" s="139"/>
      <c r="M396" s="41"/>
      <c r="N396" s="45"/>
      <c r="O396" s="47"/>
      <c r="P396" s="43"/>
      <c r="Q396" s="71" t="e">
        <f>VLOOKUP(N396,'error categories'!$A$2:$D$54,4,FALSE)</f>
        <v>#N/A</v>
      </c>
      <c r="R396" s="72" t="e">
        <f>VLOOKUP(N396,'error categories'!$A$2:$D$54,3,FALSE)</f>
        <v>#N/A</v>
      </c>
      <c r="S396" s="374"/>
      <c r="T396" s="377"/>
      <c r="U396" s="378">
        <f t="shared" si="54"/>
        <v>0</v>
      </c>
      <c r="V396" s="390"/>
      <c r="W396" s="391"/>
      <c r="X396" s="380"/>
      <c r="Y396" s="380"/>
      <c r="Z396" s="390"/>
      <c r="AA396" s="392"/>
      <c r="AB396" s="393"/>
      <c r="AC396" s="394"/>
      <c r="AD396" s="382">
        <f t="shared" si="61"/>
        <v>0</v>
      </c>
      <c r="AE396" s="383">
        <f t="shared" si="62"/>
        <v>0</v>
      </c>
      <c r="AF396" s="379"/>
      <c r="AG396" s="381"/>
      <c r="AH396" s="379"/>
      <c r="AI396" s="381"/>
      <c r="AJ396" s="384" t="str">
        <f t="shared" si="55"/>
        <v/>
      </c>
      <c r="AK396" s="385" t="str">
        <f t="shared" si="56"/>
        <v/>
      </c>
      <c r="AL396" s="388" t="str">
        <f t="shared" si="57"/>
        <v/>
      </c>
      <c r="AM396" s="389" t="str">
        <f t="shared" si="58"/>
        <v/>
      </c>
      <c r="AN396" s="388" t="str">
        <f t="shared" si="59"/>
        <v/>
      </c>
      <c r="AO396" s="389" t="str">
        <f t="shared" si="60"/>
        <v/>
      </c>
      <c r="AP396" s="424"/>
      <c r="AQ396" s="424"/>
      <c r="AR396" s="431" t="e">
        <f>VLOOKUP($B396,'acc names'!$C$2:$D$12102,2,FALSE)</f>
        <v>#N/A</v>
      </c>
      <c r="AS396" s="431" t="e">
        <f>VLOOKUP($AQ396,software!$A$1:$B$14605,2,FALSE)</f>
        <v>#N/A</v>
      </c>
      <c r="AT396" s="424"/>
      <c r="AV396" s="424"/>
    </row>
    <row r="397" spans="1:48" s="44" customFormat="1" ht="12.75" x14ac:dyDescent="0.2">
      <c r="A397" s="101"/>
      <c r="B397" s="42"/>
      <c r="C397" s="142"/>
      <c r="D397" s="143"/>
      <c r="E397" s="107"/>
      <c r="F397" s="46"/>
      <c r="G397" s="46"/>
      <c r="H397" s="46"/>
      <c r="I397" s="46"/>
      <c r="J397" s="46"/>
      <c r="K397" s="46"/>
      <c r="L397" s="139"/>
      <c r="M397" s="41"/>
      <c r="N397" s="45"/>
      <c r="O397" s="47"/>
      <c r="P397" s="43"/>
      <c r="Q397" s="71" t="e">
        <f>VLOOKUP(N397,'error categories'!$A$2:$D$54,4,FALSE)</f>
        <v>#N/A</v>
      </c>
      <c r="R397" s="72" t="e">
        <f>VLOOKUP(N397,'error categories'!$A$2:$D$54,3,FALSE)</f>
        <v>#N/A</v>
      </c>
      <c r="S397" s="374"/>
      <c r="T397" s="377"/>
      <c r="U397" s="378">
        <f t="shared" si="54"/>
        <v>0</v>
      </c>
      <c r="V397" s="379"/>
      <c r="W397" s="380"/>
      <c r="X397" s="380"/>
      <c r="Y397" s="380"/>
      <c r="Z397" s="379"/>
      <c r="AA397" s="381"/>
      <c r="AB397" s="379"/>
      <c r="AC397" s="380"/>
      <c r="AD397" s="382">
        <f t="shared" si="61"/>
        <v>0</v>
      </c>
      <c r="AE397" s="383">
        <f t="shared" si="62"/>
        <v>0</v>
      </c>
      <c r="AF397" s="379"/>
      <c r="AG397" s="381"/>
      <c r="AH397" s="379"/>
      <c r="AI397" s="381"/>
      <c r="AJ397" s="384" t="str">
        <f t="shared" si="55"/>
        <v/>
      </c>
      <c r="AK397" s="385" t="str">
        <f t="shared" si="56"/>
        <v/>
      </c>
      <c r="AL397" s="388" t="str">
        <f t="shared" si="57"/>
        <v/>
      </c>
      <c r="AM397" s="389" t="str">
        <f t="shared" si="58"/>
        <v/>
      </c>
      <c r="AN397" s="388" t="str">
        <f t="shared" si="59"/>
        <v/>
      </c>
      <c r="AO397" s="389" t="str">
        <f t="shared" si="60"/>
        <v/>
      </c>
      <c r="AP397" s="424"/>
      <c r="AQ397" s="424"/>
      <c r="AR397" s="431" t="e">
        <f>VLOOKUP($B397,'acc names'!$C$2:$D$12102,2,FALSE)</f>
        <v>#N/A</v>
      </c>
      <c r="AS397" s="431" t="e">
        <f>VLOOKUP($AQ397,software!$A$1:$B$14605,2,FALSE)</f>
        <v>#N/A</v>
      </c>
      <c r="AT397" s="424"/>
      <c r="AV397" s="424"/>
    </row>
    <row r="398" spans="1:48" s="44" customFormat="1" ht="12.75" x14ac:dyDescent="0.2">
      <c r="A398" s="101"/>
      <c r="B398" s="42"/>
      <c r="C398" s="142"/>
      <c r="D398" s="143"/>
      <c r="E398" s="107"/>
      <c r="F398" s="46"/>
      <c r="G398" s="46"/>
      <c r="H398" s="46"/>
      <c r="I398" s="46"/>
      <c r="J398" s="46"/>
      <c r="K398" s="46"/>
      <c r="L398" s="139"/>
      <c r="M398" s="41"/>
      <c r="N398" s="45"/>
      <c r="O398" s="47"/>
      <c r="P398" s="43"/>
      <c r="Q398" s="71" t="e">
        <f>VLOOKUP(N398,'error categories'!$A$2:$D$54,4,FALSE)</f>
        <v>#N/A</v>
      </c>
      <c r="R398" s="72" t="e">
        <f>VLOOKUP(N398,'error categories'!$A$2:$D$54,3,FALSE)</f>
        <v>#N/A</v>
      </c>
      <c r="S398" s="374"/>
      <c r="T398" s="377"/>
      <c r="U398" s="378">
        <f t="shared" si="54"/>
        <v>0</v>
      </c>
      <c r="V398" s="390"/>
      <c r="W398" s="391"/>
      <c r="X398" s="380"/>
      <c r="Y398" s="380"/>
      <c r="Z398" s="390"/>
      <c r="AA398" s="392"/>
      <c r="AB398" s="393"/>
      <c r="AC398" s="394"/>
      <c r="AD398" s="382">
        <f t="shared" si="61"/>
        <v>0</v>
      </c>
      <c r="AE398" s="383">
        <f t="shared" si="62"/>
        <v>0</v>
      </c>
      <c r="AF398" s="379"/>
      <c r="AG398" s="381"/>
      <c r="AH398" s="379"/>
      <c r="AI398" s="381"/>
      <c r="AJ398" s="384" t="str">
        <f t="shared" si="55"/>
        <v/>
      </c>
      <c r="AK398" s="385" t="str">
        <f t="shared" si="56"/>
        <v/>
      </c>
      <c r="AL398" s="388" t="str">
        <f t="shared" si="57"/>
        <v/>
      </c>
      <c r="AM398" s="389" t="str">
        <f t="shared" si="58"/>
        <v/>
      </c>
      <c r="AN398" s="388" t="str">
        <f t="shared" si="59"/>
        <v/>
      </c>
      <c r="AO398" s="389" t="str">
        <f t="shared" si="60"/>
        <v/>
      </c>
      <c r="AP398" s="424"/>
      <c r="AQ398" s="424"/>
      <c r="AR398" s="431" t="e">
        <f>VLOOKUP($B398,'acc names'!$C$2:$D$12102,2,FALSE)</f>
        <v>#N/A</v>
      </c>
      <c r="AS398" s="431" t="e">
        <f>VLOOKUP($AQ398,software!$A$1:$B$14605,2,FALSE)</f>
        <v>#N/A</v>
      </c>
      <c r="AT398" s="424"/>
      <c r="AV398" s="424"/>
    </row>
    <row r="399" spans="1:48" s="44" customFormat="1" ht="12.75" x14ac:dyDescent="0.2">
      <c r="A399" s="101"/>
      <c r="B399" s="42"/>
      <c r="C399" s="142"/>
      <c r="D399" s="143"/>
      <c r="E399" s="107"/>
      <c r="F399" s="46"/>
      <c r="G399" s="46"/>
      <c r="H399" s="46"/>
      <c r="I399" s="46"/>
      <c r="J399" s="46"/>
      <c r="K399" s="46"/>
      <c r="L399" s="139"/>
      <c r="M399" s="41"/>
      <c r="N399" s="45"/>
      <c r="O399" s="47"/>
      <c r="P399" s="43"/>
      <c r="Q399" s="71" t="e">
        <f>VLOOKUP(N399,'error categories'!$A$2:$D$54,4,FALSE)</f>
        <v>#N/A</v>
      </c>
      <c r="R399" s="72" t="e">
        <f>VLOOKUP(N399,'error categories'!$A$2:$D$54,3,FALSE)</f>
        <v>#N/A</v>
      </c>
      <c r="S399" s="374"/>
      <c r="T399" s="377"/>
      <c r="U399" s="378">
        <f t="shared" si="54"/>
        <v>0</v>
      </c>
      <c r="V399" s="390"/>
      <c r="W399" s="391"/>
      <c r="X399" s="380"/>
      <c r="Y399" s="380"/>
      <c r="Z399" s="390"/>
      <c r="AA399" s="392"/>
      <c r="AB399" s="393"/>
      <c r="AC399" s="394"/>
      <c r="AD399" s="382">
        <f t="shared" si="61"/>
        <v>0</v>
      </c>
      <c r="AE399" s="383">
        <f t="shared" si="62"/>
        <v>0</v>
      </c>
      <c r="AF399" s="379"/>
      <c r="AG399" s="381"/>
      <c r="AH399" s="379"/>
      <c r="AI399" s="381"/>
      <c r="AJ399" s="384" t="str">
        <f t="shared" si="55"/>
        <v/>
      </c>
      <c r="AK399" s="385" t="str">
        <f t="shared" si="56"/>
        <v/>
      </c>
      <c r="AL399" s="388" t="str">
        <f t="shared" si="57"/>
        <v/>
      </c>
      <c r="AM399" s="389" t="str">
        <f t="shared" si="58"/>
        <v/>
      </c>
      <c r="AN399" s="388" t="str">
        <f t="shared" si="59"/>
        <v/>
      </c>
      <c r="AO399" s="389" t="str">
        <f t="shared" si="60"/>
        <v/>
      </c>
      <c r="AP399" s="424"/>
      <c r="AQ399" s="424"/>
      <c r="AR399" s="431" t="e">
        <f>VLOOKUP($B399,'acc names'!$C$2:$D$12102,2,FALSE)</f>
        <v>#N/A</v>
      </c>
      <c r="AS399" s="431" t="e">
        <f>VLOOKUP($AQ399,software!$A$1:$B$14605,2,FALSE)</f>
        <v>#N/A</v>
      </c>
      <c r="AT399" s="424"/>
      <c r="AV399" s="424"/>
    </row>
    <row r="400" spans="1:48" s="44" customFormat="1" ht="12.75" x14ac:dyDescent="0.2">
      <c r="A400" s="101"/>
      <c r="B400" s="42"/>
      <c r="C400" s="142"/>
      <c r="D400" s="143"/>
      <c r="E400" s="107"/>
      <c r="F400" s="46"/>
      <c r="G400" s="46"/>
      <c r="H400" s="46"/>
      <c r="I400" s="46"/>
      <c r="J400" s="46"/>
      <c r="K400" s="46"/>
      <c r="L400" s="139"/>
      <c r="M400" s="41"/>
      <c r="N400" s="45"/>
      <c r="O400" s="47"/>
      <c r="P400" s="43"/>
      <c r="Q400" s="71" t="e">
        <f>VLOOKUP(N400,'error categories'!$A$2:$D$54,4,FALSE)</f>
        <v>#N/A</v>
      </c>
      <c r="R400" s="72" t="e">
        <f>VLOOKUP(N400,'error categories'!$A$2:$D$54,3,FALSE)</f>
        <v>#N/A</v>
      </c>
      <c r="S400" s="374"/>
      <c r="T400" s="377"/>
      <c r="U400" s="378">
        <f t="shared" si="54"/>
        <v>0</v>
      </c>
      <c r="V400" s="390"/>
      <c r="W400" s="391"/>
      <c r="X400" s="380"/>
      <c r="Y400" s="380"/>
      <c r="Z400" s="390"/>
      <c r="AA400" s="392"/>
      <c r="AB400" s="393"/>
      <c r="AC400" s="394"/>
      <c r="AD400" s="382">
        <f t="shared" si="61"/>
        <v>0</v>
      </c>
      <c r="AE400" s="383">
        <f t="shared" si="62"/>
        <v>0</v>
      </c>
      <c r="AF400" s="379"/>
      <c r="AG400" s="381"/>
      <c r="AH400" s="379"/>
      <c r="AI400" s="381"/>
      <c r="AJ400" s="384" t="str">
        <f t="shared" si="55"/>
        <v/>
      </c>
      <c r="AK400" s="385" t="str">
        <f t="shared" si="56"/>
        <v/>
      </c>
      <c r="AL400" s="388" t="str">
        <f t="shared" si="57"/>
        <v/>
      </c>
      <c r="AM400" s="389" t="str">
        <f t="shared" si="58"/>
        <v/>
      </c>
      <c r="AN400" s="388" t="str">
        <f t="shared" si="59"/>
        <v/>
      </c>
      <c r="AO400" s="389" t="str">
        <f t="shared" si="60"/>
        <v/>
      </c>
      <c r="AP400" s="424"/>
      <c r="AQ400" s="424"/>
      <c r="AR400" s="431" t="e">
        <f>VLOOKUP($B400,'acc names'!$C$2:$D$12102,2,FALSE)</f>
        <v>#N/A</v>
      </c>
      <c r="AS400" s="431" t="e">
        <f>VLOOKUP($AQ400,software!$A$1:$B$14605,2,FALSE)</f>
        <v>#N/A</v>
      </c>
      <c r="AT400" s="424"/>
      <c r="AV400" s="424"/>
    </row>
    <row r="401" spans="1:48" s="44" customFormat="1" ht="12.75" x14ac:dyDescent="0.2">
      <c r="A401" s="101"/>
      <c r="B401" s="42"/>
      <c r="C401" s="142"/>
      <c r="D401" s="143"/>
      <c r="E401" s="107"/>
      <c r="F401" s="46"/>
      <c r="G401" s="46"/>
      <c r="H401" s="46"/>
      <c r="I401" s="46"/>
      <c r="J401" s="46"/>
      <c r="K401" s="46"/>
      <c r="L401" s="139"/>
      <c r="M401" s="41"/>
      <c r="N401" s="45"/>
      <c r="O401" s="47"/>
      <c r="P401" s="43"/>
      <c r="Q401" s="71" t="e">
        <f>VLOOKUP(N401,'error categories'!$A$2:$D$54,4,FALSE)</f>
        <v>#N/A</v>
      </c>
      <c r="R401" s="72" t="e">
        <f>VLOOKUP(N401,'error categories'!$A$2:$D$54,3,FALSE)</f>
        <v>#N/A</v>
      </c>
      <c r="S401" s="374"/>
      <c r="T401" s="377"/>
      <c r="U401" s="378">
        <f t="shared" si="54"/>
        <v>0</v>
      </c>
      <c r="V401" s="379"/>
      <c r="W401" s="380"/>
      <c r="X401" s="380"/>
      <c r="Y401" s="380"/>
      <c r="Z401" s="379"/>
      <c r="AA401" s="381"/>
      <c r="AB401" s="379"/>
      <c r="AC401" s="380"/>
      <c r="AD401" s="382">
        <f t="shared" si="61"/>
        <v>0</v>
      </c>
      <c r="AE401" s="383">
        <f t="shared" si="62"/>
        <v>0</v>
      </c>
      <c r="AF401" s="379"/>
      <c r="AG401" s="381"/>
      <c r="AH401" s="379"/>
      <c r="AI401" s="381"/>
      <c r="AJ401" s="384" t="str">
        <f t="shared" si="55"/>
        <v/>
      </c>
      <c r="AK401" s="385" t="str">
        <f t="shared" si="56"/>
        <v/>
      </c>
      <c r="AL401" s="388" t="str">
        <f t="shared" si="57"/>
        <v/>
      </c>
      <c r="AM401" s="389" t="str">
        <f t="shared" si="58"/>
        <v/>
      </c>
      <c r="AN401" s="388" t="str">
        <f t="shared" si="59"/>
        <v/>
      </c>
      <c r="AO401" s="389" t="str">
        <f t="shared" si="60"/>
        <v/>
      </c>
      <c r="AP401" s="424"/>
      <c r="AQ401" s="424"/>
      <c r="AR401" s="431" t="e">
        <f>VLOOKUP($B401,'acc names'!$C$2:$D$12102,2,FALSE)</f>
        <v>#N/A</v>
      </c>
      <c r="AS401" s="431" t="e">
        <f>VLOOKUP($AQ401,software!$A$1:$B$14605,2,FALSE)</f>
        <v>#N/A</v>
      </c>
      <c r="AT401" s="424"/>
      <c r="AV401" s="424"/>
    </row>
    <row r="402" spans="1:48" s="44" customFormat="1" ht="12.75" x14ac:dyDescent="0.2">
      <c r="A402" s="101"/>
      <c r="B402" s="42"/>
      <c r="C402" s="142"/>
      <c r="D402" s="143"/>
      <c r="E402" s="107"/>
      <c r="F402" s="46"/>
      <c r="G402" s="46"/>
      <c r="H402" s="46"/>
      <c r="I402" s="46"/>
      <c r="J402" s="46"/>
      <c r="K402" s="46"/>
      <c r="L402" s="139"/>
      <c r="M402" s="41"/>
      <c r="N402" s="45"/>
      <c r="O402" s="47"/>
      <c r="P402" s="43"/>
      <c r="Q402" s="71" t="e">
        <f>VLOOKUP(N402,'error categories'!$A$2:$D$54,4,FALSE)</f>
        <v>#N/A</v>
      </c>
      <c r="R402" s="72" t="e">
        <f>VLOOKUP(N402,'error categories'!$A$2:$D$54,3,FALSE)</f>
        <v>#N/A</v>
      </c>
      <c r="S402" s="374"/>
      <c r="T402" s="377"/>
      <c r="U402" s="378">
        <f t="shared" si="54"/>
        <v>0</v>
      </c>
      <c r="V402" s="390"/>
      <c r="W402" s="391"/>
      <c r="X402" s="380"/>
      <c r="Y402" s="380"/>
      <c r="Z402" s="390"/>
      <c r="AA402" s="392"/>
      <c r="AB402" s="393"/>
      <c r="AC402" s="394"/>
      <c r="AD402" s="382">
        <f t="shared" si="61"/>
        <v>0</v>
      </c>
      <c r="AE402" s="383">
        <f t="shared" si="62"/>
        <v>0</v>
      </c>
      <c r="AF402" s="379"/>
      <c r="AG402" s="381"/>
      <c r="AH402" s="379"/>
      <c r="AI402" s="381"/>
      <c r="AJ402" s="384" t="str">
        <f t="shared" si="55"/>
        <v/>
      </c>
      <c r="AK402" s="385" t="str">
        <f t="shared" si="56"/>
        <v/>
      </c>
      <c r="AL402" s="388" t="str">
        <f t="shared" si="57"/>
        <v/>
      </c>
      <c r="AM402" s="389" t="str">
        <f t="shared" si="58"/>
        <v/>
      </c>
      <c r="AN402" s="388" t="str">
        <f t="shared" si="59"/>
        <v/>
      </c>
      <c r="AO402" s="389" t="str">
        <f t="shared" si="60"/>
        <v/>
      </c>
      <c r="AP402" s="424"/>
      <c r="AQ402" s="424"/>
      <c r="AR402" s="431" t="e">
        <f>VLOOKUP($B402,'acc names'!$C$2:$D$12102,2,FALSE)</f>
        <v>#N/A</v>
      </c>
      <c r="AS402" s="431" t="e">
        <f>VLOOKUP($AQ402,software!$A$1:$B$14605,2,FALSE)</f>
        <v>#N/A</v>
      </c>
      <c r="AT402" s="424"/>
      <c r="AV402" s="424"/>
    </row>
    <row r="403" spans="1:48" s="44" customFormat="1" ht="12.75" x14ac:dyDescent="0.2">
      <c r="A403" s="101"/>
      <c r="B403" s="42"/>
      <c r="C403" s="142"/>
      <c r="D403" s="143"/>
      <c r="E403" s="107"/>
      <c r="F403" s="46"/>
      <c r="G403" s="46"/>
      <c r="H403" s="46"/>
      <c r="I403" s="46"/>
      <c r="J403" s="46"/>
      <c r="K403" s="46"/>
      <c r="L403" s="139"/>
      <c r="M403" s="41"/>
      <c r="N403" s="45"/>
      <c r="O403" s="47"/>
      <c r="P403" s="43"/>
      <c r="Q403" s="71" t="e">
        <f>VLOOKUP(N403,'error categories'!$A$2:$D$54,4,FALSE)</f>
        <v>#N/A</v>
      </c>
      <c r="R403" s="72" t="e">
        <f>VLOOKUP(N403,'error categories'!$A$2:$D$54,3,FALSE)</f>
        <v>#N/A</v>
      </c>
      <c r="S403" s="374"/>
      <c r="T403" s="377"/>
      <c r="U403" s="378">
        <f t="shared" si="54"/>
        <v>0</v>
      </c>
      <c r="V403" s="379"/>
      <c r="W403" s="380"/>
      <c r="X403" s="380"/>
      <c r="Y403" s="380"/>
      <c r="Z403" s="379"/>
      <c r="AA403" s="381"/>
      <c r="AB403" s="379"/>
      <c r="AC403" s="380"/>
      <c r="AD403" s="382">
        <f t="shared" si="61"/>
        <v>0</v>
      </c>
      <c r="AE403" s="383">
        <f t="shared" si="62"/>
        <v>0</v>
      </c>
      <c r="AF403" s="379"/>
      <c r="AG403" s="381"/>
      <c r="AH403" s="379"/>
      <c r="AI403" s="381"/>
      <c r="AJ403" s="384" t="str">
        <f t="shared" si="55"/>
        <v/>
      </c>
      <c r="AK403" s="385" t="str">
        <f t="shared" si="56"/>
        <v/>
      </c>
      <c r="AL403" s="388" t="str">
        <f t="shared" si="57"/>
        <v/>
      </c>
      <c r="AM403" s="389" t="str">
        <f t="shared" si="58"/>
        <v/>
      </c>
      <c r="AN403" s="388" t="str">
        <f t="shared" si="59"/>
        <v/>
      </c>
      <c r="AO403" s="389" t="str">
        <f t="shared" si="60"/>
        <v/>
      </c>
      <c r="AP403" s="424"/>
      <c r="AQ403" s="424"/>
      <c r="AR403" s="431" t="e">
        <f>VLOOKUP($B403,'acc names'!$C$2:$D$12102,2,FALSE)</f>
        <v>#N/A</v>
      </c>
      <c r="AS403" s="431" t="e">
        <f>VLOOKUP($AQ403,software!$A$1:$B$14605,2,FALSE)</f>
        <v>#N/A</v>
      </c>
      <c r="AT403" s="424"/>
      <c r="AV403" s="424"/>
    </row>
    <row r="404" spans="1:48" s="44" customFormat="1" ht="12.75" x14ac:dyDescent="0.2">
      <c r="A404" s="101"/>
      <c r="B404" s="42"/>
      <c r="C404" s="142"/>
      <c r="D404" s="143"/>
      <c r="E404" s="107"/>
      <c r="F404" s="46"/>
      <c r="G404" s="46"/>
      <c r="H404" s="46"/>
      <c r="I404" s="46"/>
      <c r="J404" s="46"/>
      <c r="K404" s="46"/>
      <c r="L404" s="139"/>
      <c r="M404" s="41"/>
      <c r="N404" s="45"/>
      <c r="O404" s="47"/>
      <c r="P404" s="43"/>
      <c r="Q404" s="71" t="e">
        <f>VLOOKUP(N404,'error categories'!$A$2:$D$54,4,FALSE)</f>
        <v>#N/A</v>
      </c>
      <c r="R404" s="72" t="e">
        <f>VLOOKUP(N404,'error categories'!$A$2:$D$54,3,FALSE)</f>
        <v>#N/A</v>
      </c>
      <c r="S404" s="374"/>
      <c r="T404" s="377"/>
      <c r="U404" s="378">
        <f t="shared" si="54"/>
        <v>0</v>
      </c>
      <c r="V404" s="379"/>
      <c r="W404" s="380"/>
      <c r="X404" s="380"/>
      <c r="Y404" s="380"/>
      <c r="Z404" s="379"/>
      <c r="AA404" s="381"/>
      <c r="AB404" s="379"/>
      <c r="AC404" s="380"/>
      <c r="AD404" s="382">
        <f t="shared" si="61"/>
        <v>0</v>
      </c>
      <c r="AE404" s="383">
        <f t="shared" si="62"/>
        <v>0</v>
      </c>
      <c r="AF404" s="379"/>
      <c r="AG404" s="381"/>
      <c r="AH404" s="379"/>
      <c r="AI404" s="381"/>
      <c r="AJ404" s="384" t="str">
        <f t="shared" si="55"/>
        <v/>
      </c>
      <c r="AK404" s="385" t="str">
        <f t="shared" si="56"/>
        <v/>
      </c>
      <c r="AL404" s="388" t="str">
        <f t="shared" si="57"/>
        <v/>
      </c>
      <c r="AM404" s="389" t="str">
        <f t="shared" si="58"/>
        <v/>
      </c>
      <c r="AN404" s="388" t="str">
        <f t="shared" si="59"/>
        <v/>
      </c>
      <c r="AO404" s="389" t="str">
        <f t="shared" si="60"/>
        <v/>
      </c>
      <c r="AP404" s="424"/>
      <c r="AQ404" s="424"/>
      <c r="AR404" s="431" t="e">
        <f>VLOOKUP($B404,'acc names'!$C$2:$D$12102,2,FALSE)</f>
        <v>#N/A</v>
      </c>
      <c r="AS404" s="431" t="e">
        <f>VLOOKUP($AQ404,software!$A$1:$B$14605,2,FALSE)</f>
        <v>#N/A</v>
      </c>
      <c r="AT404" s="424"/>
      <c r="AV404" s="424"/>
    </row>
    <row r="405" spans="1:48" s="44" customFormat="1" ht="12.75" x14ac:dyDescent="0.2">
      <c r="A405" s="101"/>
      <c r="B405" s="42"/>
      <c r="C405" s="142"/>
      <c r="D405" s="143"/>
      <c r="E405" s="107"/>
      <c r="F405" s="46"/>
      <c r="G405" s="46"/>
      <c r="H405" s="46"/>
      <c r="I405" s="46"/>
      <c r="J405" s="46"/>
      <c r="K405" s="46"/>
      <c r="L405" s="139"/>
      <c r="M405" s="41"/>
      <c r="N405" s="45"/>
      <c r="O405" s="47"/>
      <c r="P405" s="43"/>
      <c r="Q405" s="71" t="e">
        <f>VLOOKUP(N405,'error categories'!$A$2:$D$54,4,FALSE)</f>
        <v>#N/A</v>
      </c>
      <c r="R405" s="72" t="e">
        <f>VLOOKUP(N405,'error categories'!$A$2:$D$54,3,FALSE)</f>
        <v>#N/A</v>
      </c>
      <c r="S405" s="374"/>
      <c r="T405" s="377"/>
      <c r="U405" s="378">
        <f t="shared" si="54"/>
        <v>0</v>
      </c>
      <c r="V405" s="390"/>
      <c r="W405" s="391"/>
      <c r="X405" s="380"/>
      <c r="Y405" s="380"/>
      <c r="Z405" s="390"/>
      <c r="AA405" s="392"/>
      <c r="AB405" s="393"/>
      <c r="AC405" s="394"/>
      <c r="AD405" s="382">
        <f t="shared" si="61"/>
        <v>0</v>
      </c>
      <c r="AE405" s="383">
        <f t="shared" si="62"/>
        <v>0</v>
      </c>
      <c r="AF405" s="379"/>
      <c r="AG405" s="381"/>
      <c r="AH405" s="379"/>
      <c r="AI405" s="381"/>
      <c r="AJ405" s="384" t="str">
        <f t="shared" si="55"/>
        <v/>
      </c>
      <c r="AK405" s="385" t="str">
        <f t="shared" si="56"/>
        <v/>
      </c>
      <c r="AL405" s="388" t="str">
        <f t="shared" si="57"/>
        <v/>
      </c>
      <c r="AM405" s="389" t="str">
        <f t="shared" si="58"/>
        <v/>
      </c>
      <c r="AN405" s="388" t="str">
        <f t="shared" si="59"/>
        <v/>
      </c>
      <c r="AO405" s="389" t="str">
        <f t="shared" si="60"/>
        <v/>
      </c>
      <c r="AP405" s="424"/>
      <c r="AQ405" s="424"/>
      <c r="AR405" s="431" t="e">
        <f>VLOOKUP($B405,'acc names'!$C$2:$D$12102,2,FALSE)</f>
        <v>#N/A</v>
      </c>
      <c r="AS405" s="431" t="e">
        <f>VLOOKUP($AQ405,software!$A$1:$B$14605,2,FALSE)</f>
        <v>#N/A</v>
      </c>
      <c r="AT405" s="424"/>
      <c r="AV405" s="424"/>
    </row>
    <row r="406" spans="1:48" s="44" customFormat="1" ht="12.75" x14ac:dyDescent="0.2">
      <c r="A406" s="101"/>
      <c r="B406" s="42"/>
      <c r="C406" s="142"/>
      <c r="D406" s="143"/>
      <c r="E406" s="107"/>
      <c r="F406" s="46"/>
      <c r="G406" s="46"/>
      <c r="H406" s="46"/>
      <c r="I406" s="46"/>
      <c r="J406" s="46"/>
      <c r="K406" s="46"/>
      <c r="L406" s="139"/>
      <c r="M406" s="41"/>
      <c r="N406" s="45"/>
      <c r="O406" s="47"/>
      <c r="P406" s="43"/>
      <c r="Q406" s="71" t="e">
        <f>VLOOKUP(N406,'error categories'!$A$2:$D$54,4,FALSE)</f>
        <v>#N/A</v>
      </c>
      <c r="R406" s="72" t="e">
        <f>VLOOKUP(N406,'error categories'!$A$2:$D$54,3,FALSE)</f>
        <v>#N/A</v>
      </c>
      <c r="S406" s="374"/>
      <c r="T406" s="377"/>
      <c r="U406" s="378">
        <f t="shared" si="54"/>
        <v>0</v>
      </c>
      <c r="V406" s="390"/>
      <c r="W406" s="391"/>
      <c r="X406" s="380"/>
      <c r="Y406" s="380"/>
      <c r="Z406" s="390"/>
      <c r="AA406" s="392"/>
      <c r="AB406" s="393"/>
      <c r="AC406" s="394"/>
      <c r="AD406" s="382">
        <f t="shared" si="61"/>
        <v>0</v>
      </c>
      <c r="AE406" s="383">
        <f t="shared" si="62"/>
        <v>0</v>
      </c>
      <c r="AF406" s="379"/>
      <c r="AG406" s="381"/>
      <c r="AH406" s="379"/>
      <c r="AI406" s="381"/>
      <c r="AJ406" s="384" t="str">
        <f t="shared" si="55"/>
        <v/>
      </c>
      <c r="AK406" s="385" t="str">
        <f t="shared" si="56"/>
        <v/>
      </c>
      <c r="AL406" s="388" t="str">
        <f t="shared" si="57"/>
        <v/>
      </c>
      <c r="AM406" s="389" t="str">
        <f t="shared" si="58"/>
        <v/>
      </c>
      <c r="AN406" s="388" t="str">
        <f t="shared" si="59"/>
        <v/>
      </c>
      <c r="AO406" s="389" t="str">
        <f t="shared" si="60"/>
        <v/>
      </c>
      <c r="AP406" s="424"/>
      <c r="AQ406" s="424"/>
      <c r="AR406" s="431" t="e">
        <f>VLOOKUP($B406,'acc names'!$C$2:$D$12102,2,FALSE)</f>
        <v>#N/A</v>
      </c>
      <c r="AS406" s="431" t="e">
        <f>VLOOKUP($AQ406,software!$A$1:$B$14605,2,FALSE)</f>
        <v>#N/A</v>
      </c>
      <c r="AT406" s="424"/>
      <c r="AV406" s="424"/>
    </row>
    <row r="407" spans="1:48" s="44" customFormat="1" ht="12.75" x14ac:dyDescent="0.2">
      <c r="A407" s="101"/>
      <c r="B407" s="42"/>
      <c r="C407" s="142"/>
      <c r="D407" s="143"/>
      <c r="E407" s="107"/>
      <c r="F407" s="46"/>
      <c r="G407" s="46"/>
      <c r="H407" s="46"/>
      <c r="I407" s="46"/>
      <c r="J407" s="46"/>
      <c r="K407" s="46"/>
      <c r="L407" s="139"/>
      <c r="M407" s="41"/>
      <c r="N407" s="45"/>
      <c r="O407" s="47"/>
      <c r="P407" s="43"/>
      <c r="Q407" s="71" t="e">
        <f>VLOOKUP(N407,'error categories'!$A$2:$D$54,4,FALSE)</f>
        <v>#N/A</v>
      </c>
      <c r="R407" s="72" t="e">
        <f>VLOOKUP(N407,'error categories'!$A$2:$D$54,3,FALSE)</f>
        <v>#N/A</v>
      </c>
      <c r="S407" s="374"/>
      <c r="T407" s="377"/>
      <c r="U407" s="378">
        <f t="shared" si="54"/>
        <v>0</v>
      </c>
      <c r="V407" s="390"/>
      <c r="W407" s="391"/>
      <c r="X407" s="380"/>
      <c r="Y407" s="380"/>
      <c r="Z407" s="390"/>
      <c r="AA407" s="392"/>
      <c r="AB407" s="393"/>
      <c r="AC407" s="394"/>
      <c r="AD407" s="382">
        <f t="shared" si="61"/>
        <v>0</v>
      </c>
      <c r="AE407" s="383">
        <f t="shared" si="62"/>
        <v>0</v>
      </c>
      <c r="AF407" s="379"/>
      <c r="AG407" s="381"/>
      <c r="AH407" s="379"/>
      <c r="AI407" s="381"/>
      <c r="AJ407" s="384" t="str">
        <f t="shared" si="55"/>
        <v/>
      </c>
      <c r="AK407" s="385" t="str">
        <f t="shared" si="56"/>
        <v/>
      </c>
      <c r="AL407" s="388" t="str">
        <f t="shared" si="57"/>
        <v/>
      </c>
      <c r="AM407" s="389" t="str">
        <f t="shared" si="58"/>
        <v/>
      </c>
      <c r="AN407" s="388" t="str">
        <f t="shared" si="59"/>
        <v/>
      </c>
      <c r="AO407" s="389" t="str">
        <f t="shared" si="60"/>
        <v/>
      </c>
      <c r="AP407" s="424"/>
      <c r="AQ407" s="424"/>
      <c r="AR407" s="431" t="e">
        <f>VLOOKUP($B407,'acc names'!$C$2:$D$12102,2,FALSE)</f>
        <v>#N/A</v>
      </c>
      <c r="AS407" s="431" t="e">
        <f>VLOOKUP($AQ407,software!$A$1:$B$14605,2,FALSE)</f>
        <v>#N/A</v>
      </c>
      <c r="AT407" s="424"/>
      <c r="AV407" s="424"/>
    </row>
    <row r="408" spans="1:48" s="44" customFormat="1" ht="12.75" x14ac:dyDescent="0.2">
      <c r="A408" s="101"/>
      <c r="B408" s="42"/>
      <c r="C408" s="142"/>
      <c r="D408" s="143"/>
      <c r="E408" s="107"/>
      <c r="F408" s="46"/>
      <c r="G408" s="46"/>
      <c r="H408" s="46"/>
      <c r="I408" s="46"/>
      <c r="J408" s="46"/>
      <c r="K408" s="46"/>
      <c r="L408" s="139"/>
      <c r="M408" s="41"/>
      <c r="N408" s="45"/>
      <c r="O408" s="47"/>
      <c r="P408" s="43"/>
      <c r="Q408" s="71" t="e">
        <f>VLOOKUP(N408,'error categories'!$A$2:$D$54,4,FALSE)</f>
        <v>#N/A</v>
      </c>
      <c r="R408" s="72" t="e">
        <f>VLOOKUP(N408,'error categories'!$A$2:$D$54,3,FALSE)</f>
        <v>#N/A</v>
      </c>
      <c r="S408" s="374"/>
      <c r="T408" s="377"/>
      <c r="U408" s="378">
        <f t="shared" si="54"/>
        <v>0</v>
      </c>
      <c r="V408" s="390"/>
      <c r="W408" s="391"/>
      <c r="X408" s="380"/>
      <c r="Y408" s="380"/>
      <c r="Z408" s="390"/>
      <c r="AA408" s="392"/>
      <c r="AB408" s="393"/>
      <c r="AC408" s="394"/>
      <c r="AD408" s="382">
        <f t="shared" si="61"/>
        <v>0</v>
      </c>
      <c r="AE408" s="383">
        <f t="shared" si="62"/>
        <v>0</v>
      </c>
      <c r="AF408" s="379"/>
      <c r="AG408" s="381"/>
      <c r="AH408" s="379"/>
      <c r="AI408" s="381"/>
      <c r="AJ408" s="384" t="str">
        <f t="shared" si="55"/>
        <v/>
      </c>
      <c r="AK408" s="385" t="str">
        <f t="shared" si="56"/>
        <v/>
      </c>
      <c r="AL408" s="388" t="str">
        <f t="shared" si="57"/>
        <v/>
      </c>
      <c r="AM408" s="389" t="str">
        <f t="shared" si="58"/>
        <v/>
      </c>
      <c r="AN408" s="388" t="str">
        <f t="shared" si="59"/>
        <v/>
      </c>
      <c r="AO408" s="389" t="str">
        <f t="shared" si="60"/>
        <v/>
      </c>
      <c r="AP408" s="424"/>
      <c r="AQ408" s="424"/>
      <c r="AR408" s="431" t="e">
        <f>VLOOKUP($B408,'acc names'!$C$2:$D$12102,2,FALSE)</f>
        <v>#N/A</v>
      </c>
      <c r="AS408" s="431" t="e">
        <f>VLOOKUP($AQ408,software!$A$1:$B$14605,2,FALSE)</f>
        <v>#N/A</v>
      </c>
      <c r="AT408" s="424"/>
      <c r="AV408" s="424"/>
    </row>
    <row r="409" spans="1:48" s="44" customFormat="1" ht="12.75" x14ac:dyDescent="0.2">
      <c r="A409" s="101"/>
      <c r="B409" s="42"/>
      <c r="C409" s="142"/>
      <c r="D409" s="143"/>
      <c r="E409" s="107"/>
      <c r="F409" s="46"/>
      <c r="G409" s="46"/>
      <c r="H409" s="46"/>
      <c r="I409" s="46"/>
      <c r="J409" s="46"/>
      <c r="K409" s="46"/>
      <c r="L409" s="139"/>
      <c r="M409" s="41"/>
      <c r="N409" s="45"/>
      <c r="O409" s="47"/>
      <c r="P409" s="43"/>
      <c r="Q409" s="71" t="e">
        <f>VLOOKUP(N409,'error categories'!$A$2:$D$54,4,FALSE)</f>
        <v>#N/A</v>
      </c>
      <c r="R409" s="72" t="e">
        <f>VLOOKUP(N409,'error categories'!$A$2:$D$54,3,FALSE)</f>
        <v>#N/A</v>
      </c>
      <c r="S409" s="374"/>
      <c r="T409" s="377"/>
      <c r="U409" s="378">
        <f t="shared" si="54"/>
        <v>0</v>
      </c>
      <c r="V409" s="390"/>
      <c r="W409" s="391"/>
      <c r="X409" s="380"/>
      <c r="Y409" s="380"/>
      <c r="Z409" s="390"/>
      <c r="AA409" s="392"/>
      <c r="AB409" s="393"/>
      <c r="AC409" s="394"/>
      <c r="AD409" s="382">
        <f t="shared" si="61"/>
        <v>0</v>
      </c>
      <c r="AE409" s="383">
        <f t="shared" si="62"/>
        <v>0</v>
      </c>
      <c r="AF409" s="379"/>
      <c r="AG409" s="381"/>
      <c r="AH409" s="379"/>
      <c r="AI409" s="381"/>
      <c r="AJ409" s="384" t="str">
        <f t="shared" si="55"/>
        <v/>
      </c>
      <c r="AK409" s="385" t="str">
        <f t="shared" si="56"/>
        <v/>
      </c>
      <c r="AL409" s="388" t="str">
        <f t="shared" si="57"/>
        <v/>
      </c>
      <c r="AM409" s="389" t="str">
        <f t="shared" si="58"/>
        <v/>
      </c>
      <c r="AN409" s="388" t="str">
        <f t="shared" si="59"/>
        <v/>
      </c>
      <c r="AO409" s="389" t="str">
        <f t="shared" si="60"/>
        <v/>
      </c>
      <c r="AP409" s="424"/>
      <c r="AQ409" s="424"/>
      <c r="AR409" s="431" t="e">
        <f>VLOOKUP($B409,'acc names'!$C$2:$D$12102,2,FALSE)</f>
        <v>#N/A</v>
      </c>
      <c r="AS409" s="431" t="e">
        <f>VLOOKUP($AQ409,software!$A$1:$B$14605,2,FALSE)</f>
        <v>#N/A</v>
      </c>
      <c r="AT409" s="424"/>
      <c r="AV409" s="424"/>
    </row>
    <row r="410" spans="1:48" s="44" customFormat="1" ht="12.75" x14ac:dyDescent="0.2">
      <c r="A410" s="101"/>
      <c r="B410" s="42"/>
      <c r="C410" s="142"/>
      <c r="D410" s="143"/>
      <c r="E410" s="107"/>
      <c r="F410" s="46"/>
      <c r="G410" s="46"/>
      <c r="H410" s="46"/>
      <c r="I410" s="46"/>
      <c r="J410" s="46"/>
      <c r="K410" s="46"/>
      <c r="L410" s="139"/>
      <c r="M410" s="41"/>
      <c r="N410" s="45"/>
      <c r="O410" s="47"/>
      <c r="P410" s="43"/>
      <c r="Q410" s="71" t="e">
        <f>VLOOKUP(N410,'error categories'!$A$2:$D$54,4,FALSE)</f>
        <v>#N/A</v>
      </c>
      <c r="R410" s="72" t="e">
        <f>VLOOKUP(N410,'error categories'!$A$2:$D$54,3,FALSE)</f>
        <v>#N/A</v>
      </c>
      <c r="S410" s="374"/>
      <c r="T410" s="377"/>
      <c r="U410" s="378">
        <f t="shared" si="54"/>
        <v>0</v>
      </c>
      <c r="V410" s="379"/>
      <c r="W410" s="380"/>
      <c r="X410" s="380"/>
      <c r="Y410" s="380"/>
      <c r="Z410" s="379"/>
      <c r="AA410" s="381"/>
      <c r="AB410" s="379"/>
      <c r="AC410" s="380"/>
      <c r="AD410" s="382">
        <f t="shared" si="61"/>
        <v>0</v>
      </c>
      <c r="AE410" s="383">
        <f t="shared" si="62"/>
        <v>0</v>
      </c>
      <c r="AF410" s="379"/>
      <c r="AG410" s="381"/>
      <c r="AH410" s="379"/>
      <c r="AI410" s="381"/>
      <c r="AJ410" s="384" t="str">
        <f t="shared" si="55"/>
        <v/>
      </c>
      <c r="AK410" s="385" t="str">
        <f t="shared" si="56"/>
        <v/>
      </c>
      <c r="AL410" s="388" t="str">
        <f t="shared" si="57"/>
        <v/>
      </c>
      <c r="AM410" s="389" t="str">
        <f t="shared" si="58"/>
        <v/>
      </c>
      <c r="AN410" s="388" t="str">
        <f t="shared" si="59"/>
        <v/>
      </c>
      <c r="AO410" s="389" t="str">
        <f t="shared" si="60"/>
        <v/>
      </c>
      <c r="AP410" s="424"/>
      <c r="AQ410" s="424"/>
      <c r="AR410" s="431" t="e">
        <f>VLOOKUP($B410,'acc names'!$C$2:$D$12102,2,FALSE)</f>
        <v>#N/A</v>
      </c>
      <c r="AS410" s="431" t="e">
        <f>VLOOKUP($AQ410,software!$A$1:$B$14605,2,FALSE)</f>
        <v>#N/A</v>
      </c>
      <c r="AT410" s="424"/>
      <c r="AV410" s="424"/>
    </row>
    <row r="411" spans="1:48" s="44" customFormat="1" ht="12.75" x14ac:dyDescent="0.2">
      <c r="A411" s="101"/>
      <c r="B411" s="42"/>
      <c r="C411" s="142"/>
      <c r="D411" s="143"/>
      <c r="E411" s="107"/>
      <c r="F411" s="46"/>
      <c r="G411" s="46"/>
      <c r="H411" s="46"/>
      <c r="I411" s="46"/>
      <c r="J411" s="46"/>
      <c r="K411" s="46"/>
      <c r="L411" s="139"/>
      <c r="M411" s="41"/>
      <c r="N411" s="45"/>
      <c r="O411" s="47"/>
      <c r="P411" s="43"/>
      <c r="Q411" s="71" t="e">
        <f>VLOOKUP(N411,'error categories'!$A$2:$D$54,4,FALSE)</f>
        <v>#N/A</v>
      </c>
      <c r="R411" s="72" t="e">
        <f>VLOOKUP(N411,'error categories'!$A$2:$D$54,3,FALSE)</f>
        <v>#N/A</v>
      </c>
      <c r="S411" s="374"/>
      <c r="T411" s="377"/>
      <c r="U411" s="378">
        <f t="shared" si="54"/>
        <v>0</v>
      </c>
      <c r="V411" s="390"/>
      <c r="W411" s="391"/>
      <c r="X411" s="380"/>
      <c r="Y411" s="380"/>
      <c r="Z411" s="390"/>
      <c r="AA411" s="392"/>
      <c r="AB411" s="393"/>
      <c r="AC411" s="394"/>
      <c r="AD411" s="382">
        <f t="shared" si="61"/>
        <v>0</v>
      </c>
      <c r="AE411" s="383">
        <f t="shared" si="62"/>
        <v>0</v>
      </c>
      <c r="AF411" s="379"/>
      <c r="AG411" s="381"/>
      <c r="AH411" s="379"/>
      <c r="AI411" s="381"/>
      <c r="AJ411" s="384" t="str">
        <f t="shared" si="55"/>
        <v/>
      </c>
      <c r="AK411" s="385" t="str">
        <f t="shared" si="56"/>
        <v/>
      </c>
      <c r="AL411" s="388" t="str">
        <f t="shared" si="57"/>
        <v/>
      </c>
      <c r="AM411" s="389" t="str">
        <f t="shared" si="58"/>
        <v/>
      </c>
      <c r="AN411" s="388" t="str">
        <f t="shared" si="59"/>
        <v/>
      </c>
      <c r="AO411" s="389" t="str">
        <f t="shared" si="60"/>
        <v/>
      </c>
      <c r="AP411" s="424"/>
      <c r="AQ411" s="424"/>
      <c r="AR411" s="431" t="e">
        <f>VLOOKUP($B411,'acc names'!$C$2:$D$12102,2,FALSE)</f>
        <v>#N/A</v>
      </c>
      <c r="AS411" s="431" t="e">
        <f>VLOOKUP($AQ411,software!$A$1:$B$14605,2,FALSE)</f>
        <v>#N/A</v>
      </c>
      <c r="AT411" s="424"/>
      <c r="AV411" s="424"/>
    </row>
    <row r="412" spans="1:48" s="44" customFormat="1" ht="12.75" x14ac:dyDescent="0.2">
      <c r="A412" s="101"/>
      <c r="B412" s="42"/>
      <c r="C412" s="142"/>
      <c r="D412" s="143"/>
      <c r="E412" s="107"/>
      <c r="F412" s="46"/>
      <c r="G412" s="46"/>
      <c r="H412" s="46"/>
      <c r="I412" s="46"/>
      <c r="J412" s="46"/>
      <c r="K412" s="46"/>
      <c r="L412" s="139"/>
      <c r="M412" s="41"/>
      <c r="N412" s="45"/>
      <c r="O412" s="47"/>
      <c r="P412" s="43"/>
      <c r="Q412" s="71" t="e">
        <f>VLOOKUP(N412,'error categories'!$A$2:$D$54,4,FALSE)</f>
        <v>#N/A</v>
      </c>
      <c r="R412" s="72" t="e">
        <f>VLOOKUP(N412,'error categories'!$A$2:$D$54,3,FALSE)</f>
        <v>#N/A</v>
      </c>
      <c r="S412" s="374"/>
      <c r="T412" s="377"/>
      <c r="U412" s="378">
        <f t="shared" si="54"/>
        <v>0</v>
      </c>
      <c r="V412" s="390"/>
      <c r="W412" s="391"/>
      <c r="X412" s="380"/>
      <c r="Y412" s="380"/>
      <c r="Z412" s="390"/>
      <c r="AA412" s="392"/>
      <c r="AB412" s="393"/>
      <c r="AC412" s="394"/>
      <c r="AD412" s="382">
        <f t="shared" si="61"/>
        <v>0</v>
      </c>
      <c r="AE412" s="383">
        <f t="shared" si="62"/>
        <v>0</v>
      </c>
      <c r="AF412" s="379"/>
      <c r="AG412" s="381"/>
      <c r="AH412" s="379"/>
      <c r="AI412" s="381"/>
      <c r="AJ412" s="384" t="str">
        <f t="shared" si="55"/>
        <v/>
      </c>
      <c r="AK412" s="385" t="str">
        <f t="shared" si="56"/>
        <v/>
      </c>
      <c r="AL412" s="388" t="str">
        <f t="shared" si="57"/>
        <v/>
      </c>
      <c r="AM412" s="389" t="str">
        <f t="shared" si="58"/>
        <v/>
      </c>
      <c r="AN412" s="388" t="str">
        <f t="shared" si="59"/>
        <v/>
      </c>
      <c r="AO412" s="389" t="str">
        <f t="shared" si="60"/>
        <v/>
      </c>
      <c r="AP412" s="424"/>
      <c r="AQ412" s="424"/>
      <c r="AR412" s="431" t="e">
        <f>VLOOKUP($B412,'acc names'!$C$2:$D$12102,2,FALSE)</f>
        <v>#N/A</v>
      </c>
      <c r="AS412" s="431" t="e">
        <f>VLOOKUP($AQ412,software!$A$1:$B$14605,2,FALSE)</f>
        <v>#N/A</v>
      </c>
      <c r="AT412" s="424"/>
      <c r="AV412" s="424"/>
    </row>
    <row r="413" spans="1:48" s="44" customFormat="1" ht="12.75" x14ac:dyDescent="0.2">
      <c r="A413" s="101"/>
      <c r="B413" s="42"/>
      <c r="C413" s="142"/>
      <c r="D413" s="143"/>
      <c r="E413" s="107"/>
      <c r="F413" s="46"/>
      <c r="G413" s="46"/>
      <c r="H413" s="46"/>
      <c r="I413" s="46"/>
      <c r="J413" s="46"/>
      <c r="K413" s="46"/>
      <c r="L413" s="139"/>
      <c r="M413" s="41"/>
      <c r="N413" s="45"/>
      <c r="O413" s="47"/>
      <c r="P413" s="43"/>
      <c r="Q413" s="71" t="e">
        <f>VLOOKUP(N413,'error categories'!$A$2:$D$54,4,FALSE)</f>
        <v>#N/A</v>
      </c>
      <c r="R413" s="72" t="e">
        <f>VLOOKUP(N413,'error categories'!$A$2:$D$54,3,FALSE)</f>
        <v>#N/A</v>
      </c>
      <c r="S413" s="374"/>
      <c r="T413" s="377"/>
      <c r="U413" s="378">
        <f t="shared" si="54"/>
        <v>0</v>
      </c>
      <c r="V413" s="379"/>
      <c r="W413" s="380"/>
      <c r="X413" s="380"/>
      <c r="Y413" s="380"/>
      <c r="Z413" s="379"/>
      <c r="AA413" s="381"/>
      <c r="AB413" s="379"/>
      <c r="AC413" s="380"/>
      <c r="AD413" s="382">
        <f t="shared" si="61"/>
        <v>0</v>
      </c>
      <c r="AE413" s="383">
        <f t="shared" si="62"/>
        <v>0</v>
      </c>
      <c r="AF413" s="379"/>
      <c r="AG413" s="381"/>
      <c r="AH413" s="379"/>
      <c r="AI413" s="381"/>
      <c r="AJ413" s="384" t="str">
        <f t="shared" si="55"/>
        <v/>
      </c>
      <c r="AK413" s="385" t="str">
        <f t="shared" si="56"/>
        <v/>
      </c>
      <c r="AL413" s="388" t="str">
        <f t="shared" si="57"/>
        <v/>
      </c>
      <c r="AM413" s="389" t="str">
        <f t="shared" si="58"/>
        <v/>
      </c>
      <c r="AN413" s="388" t="str">
        <f t="shared" si="59"/>
        <v/>
      </c>
      <c r="AO413" s="389" t="str">
        <f t="shared" si="60"/>
        <v/>
      </c>
      <c r="AP413" s="424"/>
      <c r="AQ413" s="424"/>
      <c r="AR413" s="431" t="e">
        <f>VLOOKUP($B413,'acc names'!$C$2:$D$12102,2,FALSE)</f>
        <v>#N/A</v>
      </c>
      <c r="AS413" s="431" t="e">
        <f>VLOOKUP($AQ413,software!$A$1:$B$14605,2,FALSE)</f>
        <v>#N/A</v>
      </c>
      <c r="AT413" s="424"/>
      <c r="AV413" s="424"/>
    </row>
    <row r="414" spans="1:48" s="44" customFormat="1" ht="12.75" x14ac:dyDescent="0.2">
      <c r="A414" s="101"/>
      <c r="B414" s="42"/>
      <c r="C414" s="142"/>
      <c r="D414" s="143"/>
      <c r="E414" s="107"/>
      <c r="F414" s="46"/>
      <c r="G414" s="46"/>
      <c r="H414" s="46"/>
      <c r="I414" s="46"/>
      <c r="J414" s="46"/>
      <c r="K414" s="46"/>
      <c r="L414" s="139"/>
      <c r="M414" s="41"/>
      <c r="N414" s="45"/>
      <c r="O414" s="47"/>
      <c r="P414" s="43"/>
      <c r="Q414" s="71" t="e">
        <f>VLOOKUP(N414,'error categories'!$A$2:$D$54,4,FALSE)</f>
        <v>#N/A</v>
      </c>
      <c r="R414" s="72" t="e">
        <f>VLOOKUP(N414,'error categories'!$A$2:$D$54,3,FALSE)</f>
        <v>#N/A</v>
      </c>
      <c r="S414" s="374"/>
      <c r="T414" s="377"/>
      <c r="U414" s="378">
        <f t="shared" si="54"/>
        <v>0</v>
      </c>
      <c r="V414" s="379"/>
      <c r="W414" s="380"/>
      <c r="X414" s="380"/>
      <c r="Y414" s="380"/>
      <c r="Z414" s="379"/>
      <c r="AA414" s="381"/>
      <c r="AB414" s="379"/>
      <c r="AC414" s="380"/>
      <c r="AD414" s="382">
        <f t="shared" si="61"/>
        <v>0</v>
      </c>
      <c r="AE414" s="383">
        <f t="shared" si="62"/>
        <v>0</v>
      </c>
      <c r="AF414" s="379"/>
      <c r="AG414" s="381"/>
      <c r="AH414" s="379"/>
      <c r="AI414" s="381"/>
      <c r="AJ414" s="384" t="str">
        <f t="shared" si="55"/>
        <v/>
      </c>
      <c r="AK414" s="385" t="str">
        <f t="shared" si="56"/>
        <v/>
      </c>
      <c r="AL414" s="388" t="str">
        <f t="shared" si="57"/>
        <v/>
      </c>
      <c r="AM414" s="389" t="str">
        <f t="shared" si="58"/>
        <v/>
      </c>
      <c r="AN414" s="388" t="str">
        <f t="shared" si="59"/>
        <v/>
      </c>
      <c r="AO414" s="389" t="str">
        <f t="shared" si="60"/>
        <v/>
      </c>
      <c r="AP414" s="424"/>
      <c r="AQ414" s="424"/>
      <c r="AR414" s="431" t="e">
        <f>VLOOKUP($B414,'acc names'!$C$2:$D$12102,2,FALSE)</f>
        <v>#N/A</v>
      </c>
      <c r="AS414" s="431" t="e">
        <f>VLOOKUP($AQ414,software!$A$1:$B$14605,2,FALSE)</f>
        <v>#N/A</v>
      </c>
      <c r="AT414" s="424"/>
      <c r="AV414" s="424"/>
    </row>
    <row r="415" spans="1:48" s="44" customFormat="1" ht="12.75" x14ac:dyDescent="0.2">
      <c r="A415" s="101"/>
      <c r="B415" s="42"/>
      <c r="C415" s="142"/>
      <c r="D415" s="143"/>
      <c r="E415" s="107"/>
      <c r="F415" s="46"/>
      <c r="G415" s="46"/>
      <c r="H415" s="46"/>
      <c r="I415" s="46"/>
      <c r="J415" s="46"/>
      <c r="K415" s="46"/>
      <c r="L415" s="139"/>
      <c r="M415" s="41"/>
      <c r="N415" s="45"/>
      <c r="O415" s="47"/>
      <c r="P415" s="43"/>
      <c r="Q415" s="71" t="e">
        <f>VLOOKUP(N415,'error categories'!$A$2:$D$54,4,FALSE)</f>
        <v>#N/A</v>
      </c>
      <c r="R415" s="72" t="e">
        <f>VLOOKUP(N415,'error categories'!$A$2:$D$54,3,FALSE)</f>
        <v>#N/A</v>
      </c>
      <c r="S415" s="374"/>
      <c r="T415" s="377"/>
      <c r="U415" s="378">
        <f t="shared" si="54"/>
        <v>0</v>
      </c>
      <c r="V415" s="379"/>
      <c r="W415" s="380"/>
      <c r="X415" s="380"/>
      <c r="Y415" s="380"/>
      <c r="Z415" s="379"/>
      <c r="AA415" s="381"/>
      <c r="AB415" s="379"/>
      <c r="AC415" s="380"/>
      <c r="AD415" s="382">
        <f t="shared" si="61"/>
        <v>0</v>
      </c>
      <c r="AE415" s="383">
        <f t="shared" si="62"/>
        <v>0</v>
      </c>
      <c r="AF415" s="379"/>
      <c r="AG415" s="381"/>
      <c r="AH415" s="379"/>
      <c r="AI415" s="381"/>
      <c r="AJ415" s="384" t="str">
        <f t="shared" si="55"/>
        <v/>
      </c>
      <c r="AK415" s="385" t="str">
        <f t="shared" si="56"/>
        <v/>
      </c>
      <c r="AL415" s="388" t="str">
        <f t="shared" si="57"/>
        <v/>
      </c>
      <c r="AM415" s="389" t="str">
        <f t="shared" si="58"/>
        <v/>
      </c>
      <c r="AN415" s="388" t="str">
        <f t="shared" si="59"/>
        <v/>
      </c>
      <c r="AO415" s="389" t="str">
        <f t="shared" si="60"/>
        <v/>
      </c>
      <c r="AP415" s="424"/>
      <c r="AQ415" s="424"/>
      <c r="AR415" s="431" t="e">
        <f>VLOOKUP($B415,'acc names'!$C$2:$D$12102,2,FALSE)</f>
        <v>#N/A</v>
      </c>
      <c r="AS415" s="431" t="e">
        <f>VLOOKUP($AQ415,software!$A$1:$B$14605,2,FALSE)</f>
        <v>#N/A</v>
      </c>
      <c r="AT415" s="424"/>
      <c r="AV415" s="424"/>
    </row>
    <row r="416" spans="1:48" s="44" customFormat="1" ht="12.75" x14ac:dyDescent="0.2">
      <c r="A416" s="101"/>
      <c r="B416" s="42"/>
      <c r="C416" s="142"/>
      <c r="D416" s="143"/>
      <c r="E416" s="107"/>
      <c r="F416" s="46"/>
      <c r="G416" s="46"/>
      <c r="H416" s="46"/>
      <c r="I416" s="46"/>
      <c r="J416" s="46"/>
      <c r="K416" s="46"/>
      <c r="L416" s="139"/>
      <c r="M416" s="41"/>
      <c r="N416" s="45"/>
      <c r="O416" s="47"/>
      <c r="P416" s="43"/>
      <c r="Q416" s="71" t="e">
        <f>VLOOKUP(N416,'error categories'!$A$2:$D$54,4,FALSE)</f>
        <v>#N/A</v>
      </c>
      <c r="R416" s="72" t="e">
        <f>VLOOKUP(N416,'error categories'!$A$2:$D$54,3,FALSE)</f>
        <v>#N/A</v>
      </c>
      <c r="S416" s="374"/>
      <c r="T416" s="377"/>
      <c r="U416" s="378">
        <f t="shared" si="54"/>
        <v>0</v>
      </c>
      <c r="V416" s="390"/>
      <c r="W416" s="391"/>
      <c r="X416" s="380"/>
      <c r="Y416" s="380"/>
      <c r="Z416" s="390"/>
      <c r="AA416" s="392"/>
      <c r="AB416" s="393"/>
      <c r="AC416" s="394"/>
      <c r="AD416" s="382">
        <f t="shared" si="61"/>
        <v>0</v>
      </c>
      <c r="AE416" s="383">
        <f t="shared" si="62"/>
        <v>0</v>
      </c>
      <c r="AF416" s="379"/>
      <c r="AG416" s="381"/>
      <c r="AH416" s="379"/>
      <c r="AI416" s="381"/>
      <c r="AJ416" s="384" t="str">
        <f t="shared" si="55"/>
        <v/>
      </c>
      <c r="AK416" s="385" t="str">
        <f t="shared" si="56"/>
        <v/>
      </c>
      <c r="AL416" s="388" t="str">
        <f t="shared" si="57"/>
        <v/>
      </c>
      <c r="AM416" s="389" t="str">
        <f t="shared" si="58"/>
        <v/>
      </c>
      <c r="AN416" s="388" t="str">
        <f t="shared" si="59"/>
        <v/>
      </c>
      <c r="AO416" s="389" t="str">
        <f t="shared" si="60"/>
        <v/>
      </c>
      <c r="AP416" s="424"/>
      <c r="AQ416" s="424"/>
      <c r="AR416" s="431" t="e">
        <f>VLOOKUP($B416,'acc names'!$C$2:$D$12102,2,FALSE)</f>
        <v>#N/A</v>
      </c>
      <c r="AS416" s="431" t="e">
        <f>VLOOKUP($AQ416,software!$A$1:$B$14605,2,FALSE)</f>
        <v>#N/A</v>
      </c>
      <c r="AT416" s="424"/>
      <c r="AV416" s="424"/>
    </row>
    <row r="417" spans="1:48" s="44" customFormat="1" ht="12.75" x14ac:dyDescent="0.2">
      <c r="A417" s="101"/>
      <c r="B417" s="42"/>
      <c r="C417" s="142"/>
      <c r="D417" s="143"/>
      <c r="E417" s="107"/>
      <c r="F417" s="46"/>
      <c r="G417" s="46"/>
      <c r="H417" s="46"/>
      <c r="I417" s="46"/>
      <c r="J417" s="46"/>
      <c r="K417" s="46"/>
      <c r="L417" s="139"/>
      <c r="M417" s="41"/>
      <c r="N417" s="45"/>
      <c r="O417" s="47"/>
      <c r="P417" s="43"/>
      <c r="Q417" s="71" t="e">
        <f>VLOOKUP(N417,'error categories'!$A$2:$D$54,4,FALSE)</f>
        <v>#N/A</v>
      </c>
      <c r="R417" s="72" t="e">
        <f>VLOOKUP(N417,'error categories'!$A$2:$D$54,3,FALSE)</f>
        <v>#N/A</v>
      </c>
      <c r="S417" s="374"/>
      <c r="T417" s="377"/>
      <c r="U417" s="378">
        <f t="shared" si="54"/>
        <v>0</v>
      </c>
      <c r="V417" s="379"/>
      <c r="W417" s="380"/>
      <c r="X417" s="380"/>
      <c r="Y417" s="380"/>
      <c r="Z417" s="379"/>
      <c r="AA417" s="381"/>
      <c r="AB417" s="379"/>
      <c r="AC417" s="380"/>
      <c r="AD417" s="382">
        <f t="shared" si="61"/>
        <v>0</v>
      </c>
      <c r="AE417" s="383">
        <f t="shared" si="62"/>
        <v>0</v>
      </c>
      <c r="AF417" s="379"/>
      <c r="AG417" s="381"/>
      <c r="AH417" s="379"/>
      <c r="AI417" s="381"/>
      <c r="AJ417" s="384" t="str">
        <f t="shared" si="55"/>
        <v/>
      </c>
      <c r="AK417" s="385" t="str">
        <f t="shared" si="56"/>
        <v/>
      </c>
      <c r="AL417" s="388" t="str">
        <f t="shared" si="57"/>
        <v/>
      </c>
      <c r="AM417" s="389" t="str">
        <f t="shared" si="58"/>
        <v/>
      </c>
      <c r="AN417" s="388" t="str">
        <f t="shared" si="59"/>
        <v/>
      </c>
      <c r="AO417" s="389" t="str">
        <f t="shared" si="60"/>
        <v/>
      </c>
      <c r="AP417" s="424"/>
      <c r="AQ417" s="424"/>
      <c r="AR417" s="431" t="e">
        <f>VLOOKUP($B417,'acc names'!$C$2:$D$12102,2,FALSE)</f>
        <v>#N/A</v>
      </c>
      <c r="AS417" s="431" t="e">
        <f>VLOOKUP($AQ417,software!$A$1:$B$14605,2,FALSE)</f>
        <v>#N/A</v>
      </c>
      <c r="AT417" s="424"/>
      <c r="AV417" s="424"/>
    </row>
    <row r="418" spans="1:48" s="44" customFormat="1" ht="12.75" x14ac:dyDescent="0.2">
      <c r="A418" s="101"/>
      <c r="B418" s="42"/>
      <c r="C418" s="142"/>
      <c r="D418" s="143"/>
      <c r="E418" s="107"/>
      <c r="F418" s="46"/>
      <c r="G418" s="46"/>
      <c r="H418" s="46"/>
      <c r="I418" s="46"/>
      <c r="J418" s="46"/>
      <c r="K418" s="46"/>
      <c r="L418" s="139"/>
      <c r="M418" s="41"/>
      <c r="N418" s="45"/>
      <c r="O418" s="47"/>
      <c r="P418" s="43"/>
      <c r="Q418" s="71" t="e">
        <f>VLOOKUP(N418,'error categories'!$A$2:$D$54,4,FALSE)</f>
        <v>#N/A</v>
      </c>
      <c r="R418" s="72" t="e">
        <f>VLOOKUP(N418,'error categories'!$A$2:$D$54,3,FALSE)</f>
        <v>#N/A</v>
      </c>
      <c r="S418" s="374"/>
      <c r="T418" s="377"/>
      <c r="U418" s="378">
        <f t="shared" si="54"/>
        <v>0</v>
      </c>
      <c r="V418" s="379"/>
      <c r="W418" s="380"/>
      <c r="X418" s="380"/>
      <c r="Y418" s="380"/>
      <c r="Z418" s="379"/>
      <c r="AA418" s="381"/>
      <c r="AB418" s="379"/>
      <c r="AC418" s="380"/>
      <c r="AD418" s="382">
        <f t="shared" si="61"/>
        <v>0</v>
      </c>
      <c r="AE418" s="383">
        <f t="shared" si="62"/>
        <v>0</v>
      </c>
      <c r="AF418" s="379"/>
      <c r="AG418" s="381"/>
      <c r="AH418" s="379"/>
      <c r="AI418" s="381"/>
      <c r="AJ418" s="384" t="str">
        <f t="shared" si="55"/>
        <v/>
      </c>
      <c r="AK418" s="385" t="str">
        <f t="shared" si="56"/>
        <v/>
      </c>
      <c r="AL418" s="388" t="str">
        <f t="shared" si="57"/>
        <v/>
      </c>
      <c r="AM418" s="389" t="str">
        <f t="shared" si="58"/>
        <v/>
      </c>
      <c r="AN418" s="388" t="str">
        <f t="shared" si="59"/>
        <v/>
      </c>
      <c r="AO418" s="389" t="str">
        <f t="shared" si="60"/>
        <v/>
      </c>
      <c r="AP418" s="424"/>
      <c r="AQ418" s="424"/>
      <c r="AR418" s="431" t="e">
        <f>VLOOKUP($B418,'acc names'!$C$2:$D$12102,2,FALSE)</f>
        <v>#N/A</v>
      </c>
      <c r="AS418" s="431" t="e">
        <f>VLOOKUP($AQ418,software!$A$1:$B$14605,2,FALSE)</f>
        <v>#N/A</v>
      </c>
      <c r="AT418" s="424"/>
      <c r="AV418" s="424"/>
    </row>
    <row r="419" spans="1:48" s="44" customFormat="1" ht="12.75" x14ac:dyDescent="0.2">
      <c r="A419" s="101"/>
      <c r="B419" s="42"/>
      <c r="C419" s="142"/>
      <c r="D419" s="143"/>
      <c r="E419" s="107"/>
      <c r="F419" s="46"/>
      <c r="G419" s="46"/>
      <c r="H419" s="46"/>
      <c r="I419" s="46"/>
      <c r="J419" s="46"/>
      <c r="K419" s="46"/>
      <c r="L419" s="139"/>
      <c r="M419" s="41"/>
      <c r="N419" s="45"/>
      <c r="O419" s="47"/>
      <c r="P419" s="43"/>
      <c r="Q419" s="71" t="e">
        <f>VLOOKUP(N419,'error categories'!$A$2:$D$54,4,FALSE)</f>
        <v>#N/A</v>
      </c>
      <c r="R419" s="72" t="e">
        <f>VLOOKUP(N419,'error categories'!$A$2:$D$54,3,FALSE)</f>
        <v>#N/A</v>
      </c>
      <c r="S419" s="374"/>
      <c r="T419" s="377"/>
      <c r="U419" s="378">
        <f t="shared" si="54"/>
        <v>0</v>
      </c>
      <c r="V419" s="379"/>
      <c r="W419" s="380"/>
      <c r="X419" s="380"/>
      <c r="Y419" s="380"/>
      <c r="Z419" s="379"/>
      <c r="AA419" s="381"/>
      <c r="AB419" s="379"/>
      <c r="AC419" s="380"/>
      <c r="AD419" s="382">
        <f t="shared" si="61"/>
        <v>0</v>
      </c>
      <c r="AE419" s="383">
        <f t="shared" si="62"/>
        <v>0</v>
      </c>
      <c r="AF419" s="379"/>
      <c r="AG419" s="381"/>
      <c r="AH419" s="379"/>
      <c r="AI419" s="381"/>
      <c r="AJ419" s="384" t="str">
        <f t="shared" si="55"/>
        <v/>
      </c>
      <c r="AK419" s="385" t="str">
        <f t="shared" si="56"/>
        <v/>
      </c>
      <c r="AL419" s="388" t="str">
        <f t="shared" si="57"/>
        <v/>
      </c>
      <c r="AM419" s="389" t="str">
        <f t="shared" si="58"/>
        <v/>
      </c>
      <c r="AN419" s="388" t="str">
        <f t="shared" si="59"/>
        <v/>
      </c>
      <c r="AO419" s="389" t="str">
        <f t="shared" si="60"/>
        <v/>
      </c>
      <c r="AP419" s="424"/>
      <c r="AQ419" s="424"/>
      <c r="AR419" s="431" t="e">
        <f>VLOOKUP($B419,'acc names'!$C$2:$D$12102,2,FALSE)</f>
        <v>#N/A</v>
      </c>
      <c r="AS419" s="431" t="e">
        <f>VLOOKUP($AQ419,software!$A$1:$B$14605,2,FALSE)</f>
        <v>#N/A</v>
      </c>
      <c r="AT419" s="424"/>
      <c r="AV419" s="424"/>
    </row>
    <row r="420" spans="1:48" s="44" customFormat="1" ht="12.75" x14ac:dyDescent="0.2">
      <c r="A420" s="101"/>
      <c r="B420" s="42"/>
      <c r="C420" s="142"/>
      <c r="D420" s="143"/>
      <c r="E420" s="107"/>
      <c r="F420" s="46"/>
      <c r="G420" s="46"/>
      <c r="H420" s="46"/>
      <c r="I420" s="46"/>
      <c r="J420" s="46"/>
      <c r="K420" s="46"/>
      <c r="L420" s="139"/>
      <c r="M420" s="41"/>
      <c r="N420" s="45"/>
      <c r="O420" s="47"/>
      <c r="P420" s="43"/>
      <c r="Q420" s="71" t="e">
        <f>VLOOKUP(N420,'error categories'!$A$2:$D$54,4,FALSE)</f>
        <v>#N/A</v>
      </c>
      <c r="R420" s="72" t="e">
        <f>VLOOKUP(N420,'error categories'!$A$2:$D$54,3,FALSE)</f>
        <v>#N/A</v>
      </c>
      <c r="S420" s="374"/>
      <c r="T420" s="377"/>
      <c r="U420" s="378">
        <f t="shared" si="54"/>
        <v>0</v>
      </c>
      <c r="V420" s="390"/>
      <c r="W420" s="391"/>
      <c r="X420" s="380"/>
      <c r="Y420" s="380"/>
      <c r="Z420" s="390"/>
      <c r="AA420" s="392"/>
      <c r="AB420" s="393"/>
      <c r="AC420" s="394"/>
      <c r="AD420" s="382">
        <f t="shared" si="61"/>
        <v>0</v>
      </c>
      <c r="AE420" s="383">
        <f t="shared" si="62"/>
        <v>0</v>
      </c>
      <c r="AF420" s="379"/>
      <c r="AG420" s="381"/>
      <c r="AH420" s="379"/>
      <c r="AI420" s="381"/>
      <c r="AJ420" s="384" t="str">
        <f t="shared" si="55"/>
        <v/>
      </c>
      <c r="AK420" s="385" t="str">
        <f t="shared" si="56"/>
        <v/>
      </c>
      <c r="AL420" s="388" t="str">
        <f t="shared" si="57"/>
        <v/>
      </c>
      <c r="AM420" s="389" t="str">
        <f t="shared" si="58"/>
        <v/>
      </c>
      <c r="AN420" s="388" t="str">
        <f t="shared" si="59"/>
        <v/>
      </c>
      <c r="AO420" s="389" t="str">
        <f t="shared" si="60"/>
        <v/>
      </c>
      <c r="AP420" s="424"/>
      <c r="AQ420" s="424"/>
      <c r="AR420" s="431" t="e">
        <f>VLOOKUP($B420,'acc names'!$C$2:$D$12102,2,FALSE)</f>
        <v>#N/A</v>
      </c>
      <c r="AS420" s="431" t="e">
        <f>VLOOKUP($AQ420,software!$A$1:$B$14605,2,FALSE)</f>
        <v>#N/A</v>
      </c>
      <c r="AT420" s="424"/>
      <c r="AV420" s="424"/>
    </row>
    <row r="421" spans="1:48" s="44" customFormat="1" ht="12.75" x14ac:dyDescent="0.2">
      <c r="A421" s="101"/>
      <c r="B421" s="42"/>
      <c r="C421" s="142"/>
      <c r="D421" s="143"/>
      <c r="E421" s="107"/>
      <c r="F421" s="46"/>
      <c r="G421" s="46"/>
      <c r="H421" s="46"/>
      <c r="I421" s="46"/>
      <c r="J421" s="46"/>
      <c r="K421" s="46"/>
      <c r="L421" s="139"/>
      <c r="M421" s="41"/>
      <c r="N421" s="45"/>
      <c r="O421" s="47"/>
      <c r="P421" s="43"/>
      <c r="Q421" s="71" t="e">
        <f>VLOOKUP(N421,'error categories'!$A$2:$D$54,4,FALSE)</f>
        <v>#N/A</v>
      </c>
      <c r="R421" s="72" t="e">
        <f>VLOOKUP(N421,'error categories'!$A$2:$D$54,3,FALSE)</f>
        <v>#N/A</v>
      </c>
      <c r="S421" s="374"/>
      <c r="T421" s="377"/>
      <c r="U421" s="378">
        <f t="shared" si="54"/>
        <v>0</v>
      </c>
      <c r="V421" s="379"/>
      <c r="W421" s="380"/>
      <c r="X421" s="380"/>
      <c r="Y421" s="380"/>
      <c r="Z421" s="379"/>
      <c r="AA421" s="381"/>
      <c r="AB421" s="379"/>
      <c r="AC421" s="380"/>
      <c r="AD421" s="382">
        <f t="shared" si="61"/>
        <v>0</v>
      </c>
      <c r="AE421" s="383">
        <f t="shared" si="62"/>
        <v>0</v>
      </c>
      <c r="AF421" s="379"/>
      <c r="AG421" s="381"/>
      <c r="AH421" s="379"/>
      <c r="AI421" s="381"/>
      <c r="AJ421" s="384" t="str">
        <f t="shared" si="55"/>
        <v/>
      </c>
      <c r="AK421" s="385" t="str">
        <f t="shared" si="56"/>
        <v/>
      </c>
      <c r="AL421" s="388" t="str">
        <f t="shared" si="57"/>
        <v/>
      </c>
      <c r="AM421" s="389" t="str">
        <f t="shared" si="58"/>
        <v/>
      </c>
      <c r="AN421" s="388" t="str">
        <f t="shared" si="59"/>
        <v/>
      </c>
      <c r="AO421" s="389" t="str">
        <f t="shared" si="60"/>
        <v/>
      </c>
      <c r="AP421" s="424"/>
      <c r="AQ421" s="424"/>
      <c r="AR421" s="431" t="e">
        <f>VLOOKUP($B421,'acc names'!$C$2:$D$12102,2,FALSE)</f>
        <v>#N/A</v>
      </c>
      <c r="AS421" s="431" t="e">
        <f>VLOOKUP($AQ421,software!$A$1:$B$14605,2,FALSE)</f>
        <v>#N/A</v>
      </c>
      <c r="AT421" s="424"/>
      <c r="AV421" s="424"/>
    </row>
    <row r="422" spans="1:48" s="44" customFormat="1" ht="12.75" x14ac:dyDescent="0.2">
      <c r="A422" s="101"/>
      <c r="B422" s="42"/>
      <c r="C422" s="142"/>
      <c r="D422" s="143"/>
      <c r="E422" s="107"/>
      <c r="F422" s="46"/>
      <c r="G422" s="46"/>
      <c r="H422" s="46"/>
      <c r="I422" s="46"/>
      <c r="J422" s="46"/>
      <c r="K422" s="46"/>
      <c r="L422" s="139"/>
      <c r="M422" s="41"/>
      <c r="N422" s="45"/>
      <c r="O422" s="47"/>
      <c r="P422" s="43"/>
      <c r="Q422" s="71" t="e">
        <f>VLOOKUP(N422,'error categories'!$A$2:$D$54,4,FALSE)</f>
        <v>#N/A</v>
      </c>
      <c r="R422" s="72" t="e">
        <f>VLOOKUP(N422,'error categories'!$A$2:$D$54,3,FALSE)</f>
        <v>#N/A</v>
      </c>
      <c r="S422" s="374"/>
      <c r="T422" s="377"/>
      <c r="U422" s="378">
        <f t="shared" si="54"/>
        <v>0</v>
      </c>
      <c r="V422" s="379"/>
      <c r="W422" s="380"/>
      <c r="X422" s="380"/>
      <c r="Y422" s="380"/>
      <c r="Z422" s="379"/>
      <c r="AA422" s="381"/>
      <c r="AB422" s="379"/>
      <c r="AC422" s="380"/>
      <c r="AD422" s="382">
        <f t="shared" si="61"/>
        <v>0</v>
      </c>
      <c r="AE422" s="383">
        <f t="shared" si="62"/>
        <v>0</v>
      </c>
      <c r="AF422" s="379"/>
      <c r="AG422" s="381"/>
      <c r="AH422" s="379"/>
      <c r="AI422" s="381"/>
      <c r="AJ422" s="384" t="str">
        <f t="shared" si="55"/>
        <v/>
      </c>
      <c r="AK422" s="385" t="str">
        <f t="shared" si="56"/>
        <v/>
      </c>
      <c r="AL422" s="388" t="str">
        <f t="shared" si="57"/>
        <v/>
      </c>
      <c r="AM422" s="389" t="str">
        <f t="shared" si="58"/>
        <v/>
      </c>
      <c r="AN422" s="388" t="str">
        <f t="shared" si="59"/>
        <v/>
      </c>
      <c r="AO422" s="389" t="str">
        <f t="shared" si="60"/>
        <v/>
      </c>
      <c r="AP422" s="424"/>
      <c r="AQ422" s="424"/>
      <c r="AR422" s="431" t="e">
        <f>VLOOKUP($B422,'acc names'!$C$2:$D$12102,2,FALSE)</f>
        <v>#N/A</v>
      </c>
      <c r="AS422" s="431" t="e">
        <f>VLOOKUP($AQ422,software!$A$1:$B$14605,2,FALSE)</f>
        <v>#N/A</v>
      </c>
      <c r="AT422" s="424"/>
      <c r="AV422" s="424"/>
    </row>
    <row r="423" spans="1:48" s="44" customFormat="1" ht="12.75" x14ac:dyDescent="0.2">
      <c r="A423" s="101"/>
      <c r="B423" s="42"/>
      <c r="C423" s="142"/>
      <c r="D423" s="143"/>
      <c r="E423" s="107"/>
      <c r="F423" s="46"/>
      <c r="G423" s="46"/>
      <c r="H423" s="46"/>
      <c r="I423" s="46"/>
      <c r="J423" s="46"/>
      <c r="K423" s="46"/>
      <c r="L423" s="139"/>
      <c r="M423" s="41"/>
      <c r="N423" s="45"/>
      <c r="O423" s="47"/>
      <c r="P423" s="43"/>
      <c r="Q423" s="71" t="e">
        <f>VLOOKUP(N423,'error categories'!$A$2:$D$54,4,FALSE)</f>
        <v>#N/A</v>
      </c>
      <c r="R423" s="72" t="e">
        <f>VLOOKUP(N423,'error categories'!$A$2:$D$54,3,FALSE)</f>
        <v>#N/A</v>
      </c>
      <c r="S423" s="374"/>
      <c r="T423" s="377"/>
      <c r="U423" s="378">
        <f t="shared" si="54"/>
        <v>0</v>
      </c>
      <c r="V423" s="379"/>
      <c r="W423" s="380"/>
      <c r="X423" s="380"/>
      <c r="Y423" s="380"/>
      <c r="Z423" s="379"/>
      <c r="AA423" s="381"/>
      <c r="AB423" s="379"/>
      <c r="AC423" s="380"/>
      <c r="AD423" s="382">
        <f t="shared" si="61"/>
        <v>0</v>
      </c>
      <c r="AE423" s="383">
        <f t="shared" si="62"/>
        <v>0</v>
      </c>
      <c r="AF423" s="379"/>
      <c r="AG423" s="381"/>
      <c r="AH423" s="379"/>
      <c r="AI423" s="381"/>
      <c r="AJ423" s="384" t="str">
        <f t="shared" si="55"/>
        <v/>
      </c>
      <c r="AK423" s="385" t="str">
        <f t="shared" si="56"/>
        <v/>
      </c>
      <c r="AL423" s="388" t="str">
        <f t="shared" si="57"/>
        <v/>
      </c>
      <c r="AM423" s="389" t="str">
        <f t="shared" si="58"/>
        <v/>
      </c>
      <c r="AN423" s="388" t="str">
        <f t="shared" si="59"/>
        <v/>
      </c>
      <c r="AO423" s="389" t="str">
        <f t="shared" si="60"/>
        <v/>
      </c>
      <c r="AP423" s="424"/>
      <c r="AQ423" s="424"/>
      <c r="AR423" s="431" t="e">
        <f>VLOOKUP($B423,'acc names'!$C$2:$D$12102,2,FALSE)</f>
        <v>#N/A</v>
      </c>
      <c r="AS423" s="431" t="e">
        <f>VLOOKUP($AQ423,software!$A$1:$B$14605,2,FALSE)</f>
        <v>#N/A</v>
      </c>
      <c r="AT423" s="424"/>
      <c r="AV423" s="424"/>
    </row>
    <row r="424" spans="1:48" s="44" customFormat="1" ht="12.75" x14ac:dyDescent="0.2">
      <c r="A424" s="101"/>
      <c r="B424" s="42"/>
      <c r="C424" s="142"/>
      <c r="D424" s="143"/>
      <c r="E424" s="107"/>
      <c r="F424" s="46"/>
      <c r="G424" s="46"/>
      <c r="H424" s="46"/>
      <c r="I424" s="46"/>
      <c r="J424" s="46"/>
      <c r="K424" s="46"/>
      <c r="L424" s="139"/>
      <c r="M424" s="41"/>
      <c r="N424" s="45"/>
      <c r="O424" s="47"/>
      <c r="P424" s="43"/>
      <c r="Q424" s="71" t="e">
        <f>VLOOKUP(N424,'error categories'!$A$2:$D$54,4,FALSE)</f>
        <v>#N/A</v>
      </c>
      <c r="R424" s="72" t="e">
        <f>VLOOKUP(N424,'error categories'!$A$2:$D$54,3,FALSE)</f>
        <v>#N/A</v>
      </c>
      <c r="S424" s="374"/>
      <c r="T424" s="377"/>
      <c r="U424" s="378">
        <f t="shared" si="54"/>
        <v>0</v>
      </c>
      <c r="V424" s="379"/>
      <c r="W424" s="380"/>
      <c r="X424" s="380"/>
      <c r="Y424" s="380"/>
      <c r="Z424" s="379"/>
      <c r="AA424" s="381"/>
      <c r="AB424" s="379"/>
      <c r="AC424" s="380"/>
      <c r="AD424" s="382">
        <f t="shared" si="61"/>
        <v>0</v>
      </c>
      <c r="AE424" s="383">
        <f t="shared" si="62"/>
        <v>0</v>
      </c>
      <c r="AF424" s="379"/>
      <c r="AG424" s="381"/>
      <c r="AH424" s="379"/>
      <c r="AI424" s="381"/>
      <c r="AJ424" s="384" t="str">
        <f t="shared" si="55"/>
        <v/>
      </c>
      <c r="AK424" s="385" t="str">
        <f t="shared" si="56"/>
        <v/>
      </c>
      <c r="AL424" s="388" t="str">
        <f t="shared" si="57"/>
        <v/>
      </c>
      <c r="AM424" s="389" t="str">
        <f t="shared" si="58"/>
        <v/>
      </c>
      <c r="AN424" s="388" t="str">
        <f t="shared" si="59"/>
        <v/>
      </c>
      <c r="AO424" s="389" t="str">
        <f t="shared" si="60"/>
        <v/>
      </c>
      <c r="AP424" s="424"/>
      <c r="AQ424" s="424"/>
      <c r="AR424" s="431" t="e">
        <f>VLOOKUP($B424,'acc names'!$C$2:$D$12102,2,FALSE)</f>
        <v>#N/A</v>
      </c>
      <c r="AS424" s="431" t="e">
        <f>VLOOKUP($AQ424,software!$A$1:$B$14605,2,FALSE)</f>
        <v>#N/A</v>
      </c>
      <c r="AT424" s="424"/>
      <c r="AV424" s="424"/>
    </row>
    <row r="425" spans="1:48" s="44" customFormat="1" ht="12.75" x14ac:dyDescent="0.2">
      <c r="A425" s="101"/>
      <c r="B425" s="42"/>
      <c r="C425" s="142"/>
      <c r="D425" s="143"/>
      <c r="E425" s="107"/>
      <c r="F425" s="46"/>
      <c r="G425" s="46"/>
      <c r="H425" s="46"/>
      <c r="I425" s="46"/>
      <c r="J425" s="46"/>
      <c r="K425" s="46"/>
      <c r="L425" s="139"/>
      <c r="M425" s="41"/>
      <c r="N425" s="45"/>
      <c r="O425" s="47"/>
      <c r="P425" s="43"/>
      <c r="Q425" s="71" t="e">
        <f>VLOOKUP(N425,'error categories'!$A$2:$D$54,4,FALSE)</f>
        <v>#N/A</v>
      </c>
      <c r="R425" s="72" t="e">
        <f>VLOOKUP(N425,'error categories'!$A$2:$D$54,3,FALSE)</f>
        <v>#N/A</v>
      </c>
      <c r="S425" s="374"/>
      <c r="T425" s="377"/>
      <c r="U425" s="378">
        <f t="shared" si="54"/>
        <v>0</v>
      </c>
      <c r="V425" s="390"/>
      <c r="W425" s="391"/>
      <c r="X425" s="380"/>
      <c r="Y425" s="380"/>
      <c r="Z425" s="390"/>
      <c r="AA425" s="392"/>
      <c r="AB425" s="393"/>
      <c r="AC425" s="394"/>
      <c r="AD425" s="382">
        <f t="shared" si="61"/>
        <v>0</v>
      </c>
      <c r="AE425" s="383">
        <f t="shared" si="62"/>
        <v>0</v>
      </c>
      <c r="AF425" s="379"/>
      <c r="AG425" s="381"/>
      <c r="AH425" s="379"/>
      <c r="AI425" s="381"/>
      <c r="AJ425" s="384" t="str">
        <f t="shared" si="55"/>
        <v/>
      </c>
      <c r="AK425" s="385" t="str">
        <f t="shared" si="56"/>
        <v/>
      </c>
      <c r="AL425" s="388" t="str">
        <f t="shared" si="57"/>
        <v/>
      </c>
      <c r="AM425" s="389" t="str">
        <f t="shared" si="58"/>
        <v/>
      </c>
      <c r="AN425" s="388" t="str">
        <f t="shared" si="59"/>
        <v/>
      </c>
      <c r="AO425" s="389" t="str">
        <f t="shared" si="60"/>
        <v/>
      </c>
      <c r="AP425" s="424"/>
      <c r="AQ425" s="424"/>
      <c r="AR425" s="431" t="e">
        <f>VLOOKUP($B425,'acc names'!$C$2:$D$12102,2,FALSE)</f>
        <v>#N/A</v>
      </c>
      <c r="AS425" s="431" t="e">
        <f>VLOOKUP($AQ425,software!$A$1:$B$14605,2,FALSE)</f>
        <v>#N/A</v>
      </c>
      <c r="AT425" s="424"/>
      <c r="AV425" s="424"/>
    </row>
    <row r="426" spans="1:48" s="44" customFormat="1" ht="12.75" x14ac:dyDescent="0.2">
      <c r="A426" s="101"/>
      <c r="B426" s="42"/>
      <c r="C426" s="142"/>
      <c r="D426" s="143"/>
      <c r="E426" s="107"/>
      <c r="F426" s="46"/>
      <c r="G426" s="46"/>
      <c r="H426" s="46"/>
      <c r="I426" s="46"/>
      <c r="J426" s="46"/>
      <c r="K426" s="46"/>
      <c r="L426" s="139"/>
      <c r="M426" s="41"/>
      <c r="N426" s="45"/>
      <c r="O426" s="47"/>
      <c r="P426" s="43"/>
      <c r="Q426" s="71" t="e">
        <f>VLOOKUP(N426,'error categories'!$A$2:$D$54,4,FALSE)</f>
        <v>#N/A</v>
      </c>
      <c r="R426" s="72" t="e">
        <f>VLOOKUP(N426,'error categories'!$A$2:$D$54,3,FALSE)</f>
        <v>#N/A</v>
      </c>
      <c r="S426" s="374"/>
      <c r="T426" s="377"/>
      <c r="U426" s="378">
        <f t="shared" si="54"/>
        <v>0</v>
      </c>
      <c r="V426" s="390"/>
      <c r="W426" s="391"/>
      <c r="X426" s="380"/>
      <c r="Y426" s="380"/>
      <c r="Z426" s="390"/>
      <c r="AA426" s="392"/>
      <c r="AB426" s="393"/>
      <c r="AC426" s="394"/>
      <c r="AD426" s="382">
        <f t="shared" si="61"/>
        <v>0</v>
      </c>
      <c r="AE426" s="383">
        <f t="shared" si="62"/>
        <v>0</v>
      </c>
      <c r="AF426" s="379"/>
      <c r="AG426" s="381"/>
      <c r="AH426" s="379"/>
      <c r="AI426" s="381"/>
      <c r="AJ426" s="384" t="str">
        <f t="shared" si="55"/>
        <v/>
      </c>
      <c r="AK426" s="385" t="str">
        <f t="shared" si="56"/>
        <v/>
      </c>
      <c r="AL426" s="388" t="str">
        <f t="shared" si="57"/>
        <v/>
      </c>
      <c r="AM426" s="389" t="str">
        <f t="shared" si="58"/>
        <v/>
      </c>
      <c r="AN426" s="388" t="str">
        <f t="shared" si="59"/>
        <v/>
      </c>
      <c r="AO426" s="389" t="str">
        <f t="shared" si="60"/>
        <v/>
      </c>
      <c r="AP426" s="424"/>
      <c r="AQ426" s="424"/>
      <c r="AR426" s="431" t="e">
        <f>VLOOKUP($B426,'acc names'!$C$2:$D$12102,2,FALSE)</f>
        <v>#N/A</v>
      </c>
      <c r="AS426" s="431" t="e">
        <f>VLOOKUP($AQ426,software!$A$1:$B$14605,2,FALSE)</f>
        <v>#N/A</v>
      </c>
      <c r="AT426" s="424"/>
      <c r="AV426" s="424"/>
    </row>
    <row r="427" spans="1:48" s="44" customFormat="1" ht="12.75" x14ac:dyDescent="0.2">
      <c r="A427" s="101"/>
      <c r="B427" s="42"/>
      <c r="C427" s="142"/>
      <c r="D427" s="143"/>
      <c r="E427" s="107"/>
      <c r="F427" s="46"/>
      <c r="G427" s="46"/>
      <c r="H427" s="46"/>
      <c r="I427" s="46"/>
      <c r="J427" s="46"/>
      <c r="K427" s="46"/>
      <c r="L427" s="139"/>
      <c r="M427" s="41"/>
      <c r="N427" s="45"/>
      <c r="O427" s="47"/>
      <c r="P427" s="43"/>
      <c r="Q427" s="71" t="e">
        <f>VLOOKUP(N427,'error categories'!$A$2:$D$54,4,FALSE)</f>
        <v>#N/A</v>
      </c>
      <c r="R427" s="72" t="e">
        <f>VLOOKUP(N427,'error categories'!$A$2:$D$54,3,FALSE)</f>
        <v>#N/A</v>
      </c>
      <c r="S427" s="374"/>
      <c r="T427" s="377"/>
      <c r="U427" s="378">
        <f t="shared" si="54"/>
        <v>0</v>
      </c>
      <c r="V427" s="390"/>
      <c r="W427" s="391"/>
      <c r="X427" s="380"/>
      <c r="Y427" s="380"/>
      <c r="Z427" s="390"/>
      <c r="AA427" s="392"/>
      <c r="AB427" s="393"/>
      <c r="AC427" s="394"/>
      <c r="AD427" s="382">
        <f t="shared" si="61"/>
        <v>0</v>
      </c>
      <c r="AE427" s="383">
        <f t="shared" si="62"/>
        <v>0</v>
      </c>
      <c r="AF427" s="379"/>
      <c r="AG427" s="381"/>
      <c r="AH427" s="379"/>
      <c r="AI427" s="381"/>
      <c r="AJ427" s="384" t="str">
        <f t="shared" si="55"/>
        <v/>
      </c>
      <c r="AK427" s="385" t="str">
        <f t="shared" si="56"/>
        <v/>
      </c>
      <c r="AL427" s="388" t="str">
        <f t="shared" si="57"/>
        <v/>
      </c>
      <c r="AM427" s="389" t="str">
        <f t="shared" si="58"/>
        <v/>
      </c>
      <c r="AN427" s="388" t="str">
        <f t="shared" si="59"/>
        <v/>
      </c>
      <c r="AO427" s="389" t="str">
        <f t="shared" si="60"/>
        <v/>
      </c>
      <c r="AP427" s="424"/>
      <c r="AQ427" s="424"/>
      <c r="AR427" s="431" t="e">
        <f>VLOOKUP($B427,'acc names'!$C$2:$D$12102,2,FALSE)</f>
        <v>#N/A</v>
      </c>
      <c r="AS427" s="431" t="e">
        <f>VLOOKUP($AQ427,software!$A$1:$B$14605,2,FALSE)</f>
        <v>#N/A</v>
      </c>
      <c r="AT427" s="424"/>
      <c r="AV427" s="424"/>
    </row>
    <row r="428" spans="1:48" s="44" customFormat="1" ht="12.75" x14ac:dyDescent="0.2">
      <c r="A428" s="101"/>
      <c r="B428" s="42"/>
      <c r="C428" s="142"/>
      <c r="D428" s="143"/>
      <c r="E428" s="107"/>
      <c r="F428" s="46"/>
      <c r="G428" s="46"/>
      <c r="H428" s="46"/>
      <c r="I428" s="46"/>
      <c r="J428" s="46"/>
      <c r="K428" s="46"/>
      <c r="L428" s="139"/>
      <c r="M428" s="41"/>
      <c r="N428" s="45"/>
      <c r="O428" s="47"/>
      <c r="P428" s="43"/>
      <c r="Q428" s="71" t="e">
        <f>VLOOKUP(N428,'error categories'!$A$2:$D$54,4,FALSE)</f>
        <v>#N/A</v>
      </c>
      <c r="R428" s="72" t="e">
        <f>VLOOKUP(N428,'error categories'!$A$2:$D$54,3,FALSE)</f>
        <v>#N/A</v>
      </c>
      <c r="S428" s="374"/>
      <c r="T428" s="377"/>
      <c r="U428" s="378">
        <f t="shared" si="54"/>
        <v>0</v>
      </c>
      <c r="V428" s="379"/>
      <c r="W428" s="380"/>
      <c r="X428" s="380"/>
      <c r="Y428" s="380"/>
      <c r="Z428" s="379"/>
      <c r="AA428" s="381"/>
      <c r="AB428" s="379"/>
      <c r="AC428" s="380"/>
      <c r="AD428" s="382">
        <f t="shared" si="61"/>
        <v>0</v>
      </c>
      <c r="AE428" s="383">
        <f t="shared" si="62"/>
        <v>0</v>
      </c>
      <c r="AF428" s="379"/>
      <c r="AG428" s="381"/>
      <c r="AH428" s="379"/>
      <c r="AI428" s="381"/>
      <c r="AJ428" s="384" t="str">
        <f t="shared" si="55"/>
        <v/>
      </c>
      <c r="AK428" s="385" t="str">
        <f t="shared" si="56"/>
        <v/>
      </c>
      <c r="AL428" s="388" t="str">
        <f t="shared" si="57"/>
        <v/>
      </c>
      <c r="AM428" s="389" t="str">
        <f t="shared" si="58"/>
        <v/>
      </c>
      <c r="AN428" s="388" t="str">
        <f t="shared" si="59"/>
        <v/>
      </c>
      <c r="AO428" s="389" t="str">
        <f t="shared" si="60"/>
        <v/>
      </c>
      <c r="AP428" s="424"/>
      <c r="AQ428" s="424"/>
      <c r="AR428" s="431" t="e">
        <f>VLOOKUP($B428,'acc names'!$C$2:$D$12102,2,FALSE)</f>
        <v>#N/A</v>
      </c>
      <c r="AS428" s="431" t="e">
        <f>VLOOKUP($AQ428,software!$A$1:$B$14605,2,FALSE)</f>
        <v>#N/A</v>
      </c>
      <c r="AT428" s="424"/>
      <c r="AV428" s="424"/>
    </row>
    <row r="429" spans="1:48" s="44" customFormat="1" ht="12.75" x14ac:dyDescent="0.2">
      <c r="A429" s="101"/>
      <c r="B429" s="42"/>
      <c r="C429" s="142"/>
      <c r="D429" s="143"/>
      <c r="E429" s="107"/>
      <c r="F429" s="46"/>
      <c r="G429" s="46"/>
      <c r="H429" s="46"/>
      <c r="I429" s="46"/>
      <c r="J429" s="46"/>
      <c r="K429" s="46"/>
      <c r="L429" s="139"/>
      <c r="M429" s="41"/>
      <c r="N429" s="45"/>
      <c r="O429" s="47"/>
      <c r="P429" s="43"/>
      <c r="Q429" s="71" t="e">
        <f>VLOOKUP(N429,'error categories'!$A$2:$D$54,4,FALSE)</f>
        <v>#N/A</v>
      </c>
      <c r="R429" s="72" t="e">
        <f>VLOOKUP(N429,'error categories'!$A$2:$D$54,3,FALSE)</f>
        <v>#N/A</v>
      </c>
      <c r="S429" s="374"/>
      <c r="T429" s="377"/>
      <c r="U429" s="378">
        <f t="shared" si="54"/>
        <v>0</v>
      </c>
      <c r="V429" s="390"/>
      <c r="W429" s="391"/>
      <c r="X429" s="380"/>
      <c r="Y429" s="380"/>
      <c r="Z429" s="390"/>
      <c r="AA429" s="392"/>
      <c r="AB429" s="393"/>
      <c r="AC429" s="394"/>
      <c r="AD429" s="382">
        <f t="shared" si="61"/>
        <v>0</v>
      </c>
      <c r="AE429" s="383">
        <f t="shared" si="62"/>
        <v>0</v>
      </c>
      <c r="AF429" s="379"/>
      <c r="AG429" s="381"/>
      <c r="AH429" s="379"/>
      <c r="AI429" s="381"/>
      <c r="AJ429" s="384" t="str">
        <f t="shared" si="55"/>
        <v/>
      </c>
      <c r="AK429" s="385" t="str">
        <f t="shared" si="56"/>
        <v/>
      </c>
      <c r="AL429" s="388" t="str">
        <f t="shared" si="57"/>
        <v/>
      </c>
      <c r="AM429" s="389" t="str">
        <f t="shared" si="58"/>
        <v/>
      </c>
      <c r="AN429" s="388" t="str">
        <f t="shared" si="59"/>
        <v/>
      </c>
      <c r="AO429" s="389" t="str">
        <f t="shared" si="60"/>
        <v/>
      </c>
      <c r="AP429" s="424"/>
      <c r="AQ429" s="424"/>
      <c r="AR429" s="431" t="e">
        <f>VLOOKUP($B429,'acc names'!$C$2:$D$12102,2,FALSE)</f>
        <v>#N/A</v>
      </c>
      <c r="AS429" s="431" t="e">
        <f>VLOOKUP($AQ429,software!$A$1:$B$14605,2,FALSE)</f>
        <v>#N/A</v>
      </c>
      <c r="AT429" s="424"/>
      <c r="AV429" s="424"/>
    </row>
    <row r="430" spans="1:48" s="44" customFormat="1" ht="12.75" x14ac:dyDescent="0.2">
      <c r="A430" s="101"/>
      <c r="B430" s="42"/>
      <c r="C430" s="142"/>
      <c r="D430" s="143"/>
      <c r="E430" s="107"/>
      <c r="F430" s="46"/>
      <c r="G430" s="46"/>
      <c r="H430" s="46"/>
      <c r="I430" s="46"/>
      <c r="J430" s="46"/>
      <c r="K430" s="46"/>
      <c r="L430" s="139"/>
      <c r="M430" s="41"/>
      <c r="N430" s="45"/>
      <c r="O430" s="47"/>
      <c r="P430" s="43"/>
      <c r="Q430" s="71" t="e">
        <f>VLOOKUP(N430,'error categories'!$A$2:$D$54,4,FALSE)</f>
        <v>#N/A</v>
      </c>
      <c r="R430" s="72" t="e">
        <f>VLOOKUP(N430,'error categories'!$A$2:$D$54,3,FALSE)</f>
        <v>#N/A</v>
      </c>
      <c r="S430" s="374"/>
      <c r="T430" s="377"/>
      <c r="U430" s="378">
        <f t="shared" si="54"/>
        <v>0</v>
      </c>
      <c r="V430" s="390"/>
      <c r="W430" s="391"/>
      <c r="X430" s="380"/>
      <c r="Y430" s="380"/>
      <c r="Z430" s="390"/>
      <c r="AA430" s="392"/>
      <c r="AB430" s="393"/>
      <c r="AC430" s="394"/>
      <c r="AD430" s="382">
        <f t="shared" si="61"/>
        <v>0</v>
      </c>
      <c r="AE430" s="383">
        <f t="shared" si="62"/>
        <v>0</v>
      </c>
      <c r="AF430" s="379"/>
      <c r="AG430" s="381"/>
      <c r="AH430" s="379"/>
      <c r="AI430" s="381"/>
      <c r="AJ430" s="384" t="str">
        <f t="shared" si="55"/>
        <v/>
      </c>
      <c r="AK430" s="385" t="str">
        <f t="shared" si="56"/>
        <v/>
      </c>
      <c r="AL430" s="388" t="str">
        <f t="shared" si="57"/>
        <v/>
      </c>
      <c r="AM430" s="389" t="str">
        <f t="shared" si="58"/>
        <v/>
      </c>
      <c r="AN430" s="388" t="str">
        <f t="shared" si="59"/>
        <v/>
      </c>
      <c r="AO430" s="389" t="str">
        <f t="shared" si="60"/>
        <v/>
      </c>
      <c r="AP430" s="424"/>
      <c r="AQ430" s="424"/>
      <c r="AR430" s="431" t="e">
        <f>VLOOKUP($B430,'acc names'!$C$2:$D$12102,2,FALSE)</f>
        <v>#N/A</v>
      </c>
      <c r="AS430" s="431" t="e">
        <f>VLOOKUP($AQ430,software!$A$1:$B$14605,2,FALSE)</f>
        <v>#N/A</v>
      </c>
      <c r="AT430" s="424"/>
      <c r="AV430" s="424"/>
    </row>
    <row r="431" spans="1:48" s="44" customFormat="1" ht="12.75" x14ac:dyDescent="0.2">
      <c r="A431" s="101"/>
      <c r="B431" s="42"/>
      <c r="C431" s="142"/>
      <c r="D431" s="143"/>
      <c r="E431" s="107"/>
      <c r="F431" s="46"/>
      <c r="G431" s="46"/>
      <c r="H431" s="46"/>
      <c r="I431" s="46"/>
      <c r="J431" s="46"/>
      <c r="K431" s="46"/>
      <c r="L431" s="139"/>
      <c r="M431" s="41"/>
      <c r="N431" s="45"/>
      <c r="O431" s="47"/>
      <c r="P431" s="43"/>
      <c r="Q431" s="71" t="e">
        <f>VLOOKUP(N431,'error categories'!$A$2:$D$54,4,FALSE)</f>
        <v>#N/A</v>
      </c>
      <c r="R431" s="72" t="e">
        <f>VLOOKUP(N431,'error categories'!$A$2:$D$54,3,FALSE)</f>
        <v>#N/A</v>
      </c>
      <c r="S431" s="374"/>
      <c r="T431" s="377"/>
      <c r="U431" s="378">
        <f t="shared" si="54"/>
        <v>0</v>
      </c>
      <c r="V431" s="390"/>
      <c r="W431" s="391"/>
      <c r="X431" s="380"/>
      <c r="Y431" s="380"/>
      <c r="Z431" s="390"/>
      <c r="AA431" s="392"/>
      <c r="AB431" s="393"/>
      <c r="AC431" s="394"/>
      <c r="AD431" s="382">
        <f t="shared" si="61"/>
        <v>0</v>
      </c>
      <c r="AE431" s="383">
        <f t="shared" si="62"/>
        <v>0</v>
      </c>
      <c r="AF431" s="379"/>
      <c r="AG431" s="381"/>
      <c r="AH431" s="379"/>
      <c r="AI431" s="381"/>
      <c r="AJ431" s="384" t="str">
        <f t="shared" si="55"/>
        <v/>
      </c>
      <c r="AK431" s="385" t="str">
        <f t="shared" si="56"/>
        <v/>
      </c>
      <c r="AL431" s="388" t="str">
        <f t="shared" si="57"/>
        <v/>
      </c>
      <c r="AM431" s="389" t="str">
        <f t="shared" si="58"/>
        <v/>
      </c>
      <c r="AN431" s="388" t="str">
        <f t="shared" si="59"/>
        <v/>
      </c>
      <c r="AO431" s="389" t="str">
        <f t="shared" si="60"/>
        <v/>
      </c>
      <c r="AP431" s="424"/>
      <c r="AQ431" s="424"/>
      <c r="AR431" s="431" t="e">
        <f>VLOOKUP($B431,'acc names'!$C$2:$D$12102,2,FALSE)</f>
        <v>#N/A</v>
      </c>
      <c r="AS431" s="431" t="e">
        <f>VLOOKUP($AQ431,software!$A$1:$B$14605,2,FALSE)</f>
        <v>#N/A</v>
      </c>
      <c r="AT431" s="424"/>
      <c r="AV431" s="424"/>
    </row>
    <row r="432" spans="1:48" s="44" customFormat="1" ht="12.75" x14ac:dyDescent="0.2">
      <c r="A432" s="101"/>
      <c r="B432" s="42"/>
      <c r="C432" s="142"/>
      <c r="D432" s="143"/>
      <c r="E432" s="107"/>
      <c r="F432" s="46"/>
      <c r="G432" s="46"/>
      <c r="H432" s="46"/>
      <c r="I432" s="46"/>
      <c r="J432" s="46"/>
      <c r="K432" s="46"/>
      <c r="L432" s="139"/>
      <c r="M432" s="41"/>
      <c r="N432" s="45"/>
      <c r="O432" s="47"/>
      <c r="P432" s="43"/>
      <c r="Q432" s="71" t="e">
        <f>VLOOKUP(N432,'error categories'!$A$2:$D$54,4,FALSE)</f>
        <v>#N/A</v>
      </c>
      <c r="R432" s="72" t="e">
        <f>VLOOKUP(N432,'error categories'!$A$2:$D$54,3,FALSE)</f>
        <v>#N/A</v>
      </c>
      <c r="S432" s="374"/>
      <c r="T432" s="377"/>
      <c r="U432" s="378">
        <f t="shared" si="54"/>
        <v>0</v>
      </c>
      <c r="V432" s="390"/>
      <c r="W432" s="391"/>
      <c r="X432" s="380"/>
      <c r="Y432" s="380"/>
      <c r="Z432" s="390"/>
      <c r="AA432" s="392"/>
      <c r="AB432" s="393"/>
      <c r="AC432" s="394"/>
      <c r="AD432" s="382">
        <f t="shared" si="61"/>
        <v>0</v>
      </c>
      <c r="AE432" s="383">
        <f t="shared" si="62"/>
        <v>0</v>
      </c>
      <c r="AF432" s="379"/>
      <c r="AG432" s="381"/>
      <c r="AH432" s="379"/>
      <c r="AI432" s="381"/>
      <c r="AJ432" s="384" t="str">
        <f t="shared" si="55"/>
        <v/>
      </c>
      <c r="AK432" s="385" t="str">
        <f t="shared" si="56"/>
        <v/>
      </c>
      <c r="AL432" s="388" t="str">
        <f t="shared" si="57"/>
        <v/>
      </c>
      <c r="AM432" s="389" t="str">
        <f t="shared" si="58"/>
        <v/>
      </c>
      <c r="AN432" s="388" t="str">
        <f t="shared" si="59"/>
        <v/>
      </c>
      <c r="AO432" s="389" t="str">
        <f t="shared" si="60"/>
        <v/>
      </c>
      <c r="AP432" s="424"/>
      <c r="AQ432" s="424"/>
      <c r="AR432" s="431" t="e">
        <f>VLOOKUP($B432,'acc names'!$C$2:$D$12102,2,FALSE)</f>
        <v>#N/A</v>
      </c>
      <c r="AS432" s="431" t="e">
        <f>VLOOKUP($AQ432,software!$A$1:$B$14605,2,FALSE)</f>
        <v>#N/A</v>
      </c>
      <c r="AT432" s="424"/>
      <c r="AV432" s="424"/>
    </row>
    <row r="433" spans="1:48" s="44" customFormat="1" ht="12.75" x14ac:dyDescent="0.2">
      <c r="A433" s="101"/>
      <c r="B433" s="42"/>
      <c r="C433" s="142"/>
      <c r="D433" s="143"/>
      <c r="E433" s="107"/>
      <c r="F433" s="46"/>
      <c r="G433" s="46"/>
      <c r="H433" s="46"/>
      <c r="I433" s="46"/>
      <c r="J433" s="46"/>
      <c r="K433" s="46"/>
      <c r="L433" s="139"/>
      <c r="M433" s="41"/>
      <c r="N433" s="45"/>
      <c r="O433" s="47"/>
      <c r="P433" s="43"/>
      <c r="Q433" s="71" t="e">
        <f>VLOOKUP(N433,'error categories'!$A$2:$D$54,4,FALSE)</f>
        <v>#N/A</v>
      </c>
      <c r="R433" s="72" t="e">
        <f>VLOOKUP(N433,'error categories'!$A$2:$D$54,3,FALSE)</f>
        <v>#N/A</v>
      </c>
      <c r="S433" s="374"/>
      <c r="T433" s="377"/>
      <c r="U433" s="378">
        <f t="shared" si="54"/>
        <v>0</v>
      </c>
      <c r="V433" s="390"/>
      <c r="W433" s="391"/>
      <c r="X433" s="380"/>
      <c r="Y433" s="380"/>
      <c r="Z433" s="390"/>
      <c r="AA433" s="392"/>
      <c r="AB433" s="393"/>
      <c r="AC433" s="394"/>
      <c r="AD433" s="382">
        <f t="shared" si="61"/>
        <v>0</v>
      </c>
      <c r="AE433" s="383">
        <f t="shared" si="62"/>
        <v>0</v>
      </c>
      <c r="AF433" s="379"/>
      <c r="AG433" s="381"/>
      <c r="AH433" s="379"/>
      <c r="AI433" s="381"/>
      <c r="AJ433" s="384" t="str">
        <f t="shared" si="55"/>
        <v/>
      </c>
      <c r="AK433" s="385" t="str">
        <f t="shared" si="56"/>
        <v/>
      </c>
      <c r="AL433" s="388" t="str">
        <f t="shared" si="57"/>
        <v/>
      </c>
      <c r="AM433" s="389" t="str">
        <f t="shared" si="58"/>
        <v/>
      </c>
      <c r="AN433" s="388" t="str">
        <f t="shared" si="59"/>
        <v/>
      </c>
      <c r="AO433" s="389" t="str">
        <f t="shared" si="60"/>
        <v/>
      </c>
      <c r="AP433" s="424"/>
      <c r="AQ433" s="424"/>
      <c r="AR433" s="431" t="e">
        <f>VLOOKUP($B433,'acc names'!$C$2:$D$12102,2,FALSE)</f>
        <v>#N/A</v>
      </c>
      <c r="AS433" s="431" t="e">
        <f>VLOOKUP($AQ433,software!$A$1:$B$14605,2,FALSE)</f>
        <v>#N/A</v>
      </c>
      <c r="AT433" s="424"/>
      <c r="AV433" s="424"/>
    </row>
    <row r="434" spans="1:48" s="44" customFormat="1" ht="12.75" x14ac:dyDescent="0.2">
      <c r="A434" s="101"/>
      <c r="B434" s="42"/>
      <c r="C434" s="142"/>
      <c r="D434" s="143"/>
      <c r="E434" s="107"/>
      <c r="F434" s="46"/>
      <c r="G434" s="46"/>
      <c r="H434" s="46"/>
      <c r="I434" s="46"/>
      <c r="J434" s="46"/>
      <c r="K434" s="46"/>
      <c r="L434" s="139"/>
      <c r="M434" s="41"/>
      <c r="N434" s="45"/>
      <c r="O434" s="47"/>
      <c r="P434" s="43"/>
      <c r="Q434" s="71" t="e">
        <f>VLOOKUP(N434,'error categories'!$A$2:$D$54,4,FALSE)</f>
        <v>#N/A</v>
      </c>
      <c r="R434" s="72" t="e">
        <f>VLOOKUP(N434,'error categories'!$A$2:$D$54,3,FALSE)</f>
        <v>#N/A</v>
      </c>
      <c r="S434" s="374"/>
      <c r="T434" s="377"/>
      <c r="U434" s="378">
        <f t="shared" si="54"/>
        <v>0</v>
      </c>
      <c r="V434" s="379"/>
      <c r="W434" s="380"/>
      <c r="X434" s="380"/>
      <c r="Y434" s="380"/>
      <c r="Z434" s="379"/>
      <c r="AA434" s="381"/>
      <c r="AB434" s="379"/>
      <c r="AC434" s="380"/>
      <c r="AD434" s="382">
        <f t="shared" si="61"/>
        <v>0</v>
      </c>
      <c r="AE434" s="383">
        <f t="shared" si="62"/>
        <v>0</v>
      </c>
      <c r="AF434" s="379"/>
      <c r="AG434" s="381"/>
      <c r="AH434" s="379"/>
      <c r="AI434" s="381"/>
      <c r="AJ434" s="384" t="str">
        <f t="shared" si="55"/>
        <v/>
      </c>
      <c r="AK434" s="385" t="str">
        <f t="shared" si="56"/>
        <v/>
      </c>
      <c r="AL434" s="388" t="str">
        <f t="shared" si="57"/>
        <v/>
      </c>
      <c r="AM434" s="389" t="str">
        <f t="shared" si="58"/>
        <v/>
      </c>
      <c r="AN434" s="388" t="str">
        <f t="shared" si="59"/>
        <v/>
      </c>
      <c r="AO434" s="389" t="str">
        <f t="shared" si="60"/>
        <v/>
      </c>
      <c r="AP434" s="424"/>
      <c r="AQ434" s="424"/>
      <c r="AR434" s="431" t="e">
        <f>VLOOKUP($B434,'acc names'!$C$2:$D$12102,2,FALSE)</f>
        <v>#N/A</v>
      </c>
      <c r="AS434" s="431" t="e">
        <f>VLOOKUP($AQ434,software!$A$1:$B$14605,2,FALSE)</f>
        <v>#N/A</v>
      </c>
      <c r="AT434" s="424"/>
      <c r="AV434" s="424"/>
    </row>
    <row r="435" spans="1:48" s="44" customFormat="1" ht="12.75" x14ac:dyDescent="0.2">
      <c r="A435" s="101"/>
      <c r="B435" s="42"/>
      <c r="C435" s="142"/>
      <c r="D435" s="143"/>
      <c r="E435" s="107"/>
      <c r="F435" s="46"/>
      <c r="G435" s="46"/>
      <c r="H435" s="46"/>
      <c r="I435" s="46"/>
      <c r="J435" s="46"/>
      <c r="K435" s="46"/>
      <c r="L435" s="139"/>
      <c r="M435" s="41"/>
      <c r="N435" s="45"/>
      <c r="O435" s="47"/>
      <c r="P435" s="43"/>
      <c r="Q435" s="71" t="e">
        <f>VLOOKUP(N435,'error categories'!$A$2:$D$54,4,FALSE)</f>
        <v>#N/A</v>
      </c>
      <c r="R435" s="72" t="e">
        <f>VLOOKUP(N435,'error categories'!$A$2:$D$54,3,FALSE)</f>
        <v>#N/A</v>
      </c>
      <c r="S435" s="374"/>
      <c r="T435" s="377"/>
      <c r="U435" s="378">
        <f t="shared" si="54"/>
        <v>0</v>
      </c>
      <c r="V435" s="390"/>
      <c r="W435" s="391"/>
      <c r="X435" s="380"/>
      <c r="Y435" s="380"/>
      <c r="Z435" s="390"/>
      <c r="AA435" s="392"/>
      <c r="AB435" s="393"/>
      <c r="AC435" s="394"/>
      <c r="AD435" s="382">
        <f t="shared" si="61"/>
        <v>0</v>
      </c>
      <c r="AE435" s="383">
        <f t="shared" si="62"/>
        <v>0</v>
      </c>
      <c r="AF435" s="379"/>
      <c r="AG435" s="381"/>
      <c r="AH435" s="379"/>
      <c r="AI435" s="381"/>
      <c r="AJ435" s="384" t="str">
        <f t="shared" si="55"/>
        <v/>
      </c>
      <c r="AK435" s="385" t="str">
        <f t="shared" si="56"/>
        <v/>
      </c>
      <c r="AL435" s="388" t="str">
        <f t="shared" si="57"/>
        <v/>
      </c>
      <c r="AM435" s="389" t="str">
        <f t="shared" si="58"/>
        <v/>
      </c>
      <c r="AN435" s="388" t="str">
        <f t="shared" si="59"/>
        <v/>
      </c>
      <c r="AO435" s="389" t="str">
        <f t="shared" si="60"/>
        <v/>
      </c>
      <c r="AP435" s="424"/>
      <c r="AQ435" s="424"/>
      <c r="AR435" s="431" t="e">
        <f>VLOOKUP($B435,'acc names'!$C$2:$D$12102,2,FALSE)</f>
        <v>#N/A</v>
      </c>
      <c r="AS435" s="431" t="e">
        <f>VLOOKUP($AQ435,software!$A$1:$B$14605,2,FALSE)</f>
        <v>#N/A</v>
      </c>
      <c r="AT435" s="424"/>
      <c r="AV435" s="424"/>
    </row>
    <row r="436" spans="1:48" s="44" customFormat="1" ht="12.75" x14ac:dyDescent="0.2">
      <c r="A436" s="101"/>
      <c r="B436" s="42"/>
      <c r="C436" s="142"/>
      <c r="D436" s="143"/>
      <c r="E436" s="107"/>
      <c r="F436" s="46"/>
      <c r="G436" s="46"/>
      <c r="H436" s="46"/>
      <c r="I436" s="46"/>
      <c r="J436" s="46"/>
      <c r="K436" s="46"/>
      <c r="L436" s="139"/>
      <c r="M436" s="41"/>
      <c r="N436" s="45"/>
      <c r="O436" s="47"/>
      <c r="P436" s="43"/>
      <c r="Q436" s="71" t="e">
        <f>VLOOKUP(N436,'error categories'!$A$2:$D$54,4,FALSE)</f>
        <v>#N/A</v>
      </c>
      <c r="R436" s="72" t="e">
        <f>VLOOKUP(N436,'error categories'!$A$2:$D$54,3,FALSE)</f>
        <v>#N/A</v>
      </c>
      <c r="S436" s="374"/>
      <c r="T436" s="377"/>
      <c r="U436" s="378">
        <f t="shared" si="54"/>
        <v>0</v>
      </c>
      <c r="V436" s="390"/>
      <c r="W436" s="391"/>
      <c r="X436" s="380"/>
      <c r="Y436" s="380"/>
      <c r="Z436" s="390"/>
      <c r="AA436" s="392"/>
      <c r="AB436" s="393"/>
      <c r="AC436" s="394"/>
      <c r="AD436" s="382">
        <f t="shared" si="61"/>
        <v>0</v>
      </c>
      <c r="AE436" s="383">
        <f t="shared" si="62"/>
        <v>0</v>
      </c>
      <c r="AF436" s="379"/>
      <c r="AG436" s="381"/>
      <c r="AH436" s="379"/>
      <c r="AI436" s="381"/>
      <c r="AJ436" s="384" t="str">
        <f t="shared" si="55"/>
        <v/>
      </c>
      <c r="AK436" s="385" t="str">
        <f t="shared" si="56"/>
        <v/>
      </c>
      <c r="AL436" s="388" t="str">
        <f t="shared" si="57"/>
        <v/>
      </c>
      <c r="AM436" s="389" t="str">
        <f t="shared" si="58"/>
        <v/>
      </c>
      <c r="AN436" s="388" t="str">
        <f t="shared" si="59"/>
        <v/>
      </c>
      <c r="AO436" s="389" t="str">
        <f t="shared" si="60"/>
        <v/>
      </c>
      <c r="AP436" s="424"/>
      <c r="AQ436" s="424"/>
      <c r="AR436" s="431" t="e">
        <f>VLOOKUP($B436,'acc names'!$C$2:$D$12102,2,FALSE)</f>
        <v>#N/A</v>
      </c>
      <c r="AS436" s="431" t="e">
        <f>VLOOKUP($AQ436,software!$A$1:$B$14605,2,FALSE)</f>
        <v>#N/A</v>
      </c>
      <c r="AT436" s="424"/>
      <c r="AV436" s="424"/>
    </row>
    <row r="437" spans="1:48" s="44" customFormat="1" ht="12.75" x14ac:dyDescent="0.2">
      <c r="A437" s="101"/>
      <c r="B437" s="42"/>
      <c r="C437" s="142"/>
      <c r="D437" s="143"/>
      <c r="E437" s="107"/>
      <c r="F437" s="46"/>
      <c r="G437" s="46"/>
      <c r="H437" s="46"/>
      <c r="I437" s="46"/>
      <c r="J437" s="46"/>
      <c r="K437" s="46"/>
      <c r="L437" s="139"/>
      <c r="M437" s="41"/>
      <c r="N437" s="45"/>
      <c r="O437" s="47"/>
      <c r="P437" s="43"/>
      <c r="Q437" s="71" t="e">
        <f>VLOOKUP(N437,'error categories'!$A$2:$D$54,4,FALSE)</f>
        <v>#N/A</v>
      </c>
      <c r="R437" s="72" t="e">
        <f>VLOOKUP(N437,'error categories'!$A$2:$D$54,3,FALSE)</f>
        <v>#N/A</v>
      </c>
      <c r="S437" s="374"/>
      <c r="T437" s="377"/>
      <c r="U437" s="378">
        <f t="shared" si="54"/>
        <v>0</v>
      </c>
      <c r="V437" s="390"/>
      <c r="W437" s="391"/>
      <c r="X437" s="380"/>
      <c r="Y437" s="380"/>
      <c r="Z437" s="390"/>
      <c r="AA437" s="392"/>
      <c r="AB437" s="393"/>
      <c r="AC437" s="394"/>
      <c r="AD437" s="382">
        <f t="shared" si="61"/>
        <v>0</v>
      </c>
      <c r="AE437" s="383">
        <f t="shared" si="62"/>
        <v>0</v>
      </c>
      <c r="AF437" s="379"/>
      <c r="AG437" s="381"/>
      <c r="AH437" s="379"/>
      <c r="AI437" s="381"/>
      <c r="AJ437" s="384" t="str">
        <f t="shared" si="55"/>
        <v/>
      </c>
      <c r="AK437" s="385" t="str">
        <f t="shared" si="56"/>
        <v/>
      </c>
      <c r="AL437" s="388" t="str">
        <f t="shared" si="57"/>
        <v/>
      </c>
      <c r="AM437" s="389" t="str">
        <f t="shared" si="58"/>
        <v/>
      </c>
      <c r="AN437" s="388" t="str">
        <f t="shared" si="59"/>
        <v/>
      </c>
      <c r="AO437" s="389" t="str">
        <f t="shared" si="60"/>
        <v/>
      </c>
      <c r="AP437" s="424"/>
      <c r="AQ437" s="424"/>
      <c r="AR437" s="431" t="e">
        <f>VLOOKUP($B437,'acc names'!$C$2:$D$12102,2,FALSE)</f>
        <v>#N/A</v>
      </c>
      <c r="AS437" s="431" t="e">
        <f>VLOOKUP($AQ437,software!$A$1:$B$14605,2,FALSE)</f>
        <v>#N/A</v>
      </c>
      <c r="AT437" s="424"/>
      <c r="AV437" s="424"/>
    </row>
    <row r="438" spans="1:48" s="44" customFormat="1" ht="12.75" x14ac:dyDescent="0.2">
      <c r="A438" s="101"/>
      <c r="B438" s="42"/>
      <c r="C438" s="142"/>
      <c r="D438" s="143"/>
      <c r="E438" s="107"/>
      <c r="F438" s="46"/>
      <c r="G438" s="46"/>
      <c r="H438" s="46"/>
      <c r="I438" s="46"/>
      <c r="J438" s="46"/>
      <c r="K438" s="46"/>
      <c r="L438" s="139"/>
      <c r="M438" s="41"/>
      <c r="N438" s="45"/>
      <c r="O438" s="47"/>
      <c r="P438" s="43"/>
      <c r="Q438" s="71" t="e">
        <f>VLOOKUP(N438,'error categories'!$A$2:$D$54,4,FALSE)</f>
        <v>#N/A</v>
      </c>
      <c r="R438" s="72" t="e">
        <f>VLOOKUP(N438,'error categories'!$A$2:$D$54,3,FALSE)</f>
        <v>#N/A</v>
      </c>
      <c r="S438" s="374"/>
      <c r="T438" s="377"/>
      <c r="U438" s="378">
        <f t="shared" si="54"/>
        <v>0</v>
      </c>
      <c r="V438" s="390"/>
      <c r="W438" s="391"/>
      <c r="X438" s="380"/>
      <c r="Y438" s="380"/>
      <c r="Z438" s="390"/>
      <c r="AA438" s="392"/>
      <c r="AB438" s="393"/>
      <c r="AC438" s="394"/>
      <c r="AD438" s="382">
        <f t="shared" si="61"/>
        <v>0</v>
      </c>
      <c r="AE438" s="383">
        <f t="shared" si="62"/>
        <v>0</v>
      </c>
      <c r="AF438" s="379"/>
      <c r="AG438" s="381"/>
      <c r="AH438" s="379"/>
      <c r="AI438" s="381"/>
      <c r="AJ438" s="384" t="str">
        <f t="shared" si="55"/>
        <v/>
      </c>
      <c r="AK438" s="385" t="str">
        <f t="shared" si="56"/>
        <v/>
      </c>
      <c r="AL438" s="388" t="str">
        <f t="shared" si="57"/>
        <v/>
      </c>
      <c r="AM438" s="389" t="str">
        <f t="shared" si="58"/>
        <v/>
      </c>
      <c r="AN438" s="388" t="str">
        <f t="shared" si="59"/>
        <v/>
      </c>
      <c r="AO438" s="389" t="str">
        <f t="shared" si="60"/>
        <v/>
      </c>
      <c r="AP438" s="424"/>
      <c r="AQ438" s="424"/>
      <c r="AR438" s="431" t="e">
        <f>VLOOKUP($B438,'acc names'!$C$2:$D$12102,2,FALSE)</f>
        <v>#N/A</v>
      </c>
      <c r="AS438" s="431" t="e">
        <f>VLOOKUP($AQ438,software!$A$1:$B$14605,2,FALSE)</f>
        <v>#N/A</v>
      </c>
      <c r="AT438" s="424"/>
      <c r="AV438" s="424"/>
    </row>
    <row r="439" spans="1:48" s="44" customFormat="1" ht="12.75" x14ac:dyDescent="0.2">
      <c r="A439" s="101"/>
      <c r="B439" s="42"/>
      <c r="C439" s="142"/>
      <c r="D439" s="143"/>
      <c r="E439" s="107"/>
      <c r="F439" s="46"/>
      <c r="G439" s="46"/>
      <c r="H439" s="46"/>
      <c r="I439" s="46"/>
      <c r="J439" s="46"/>
      <c r="K439" s="46"/>
      <c r="L439" s="139"/>
      <c r="M439" s="41"/>
      <c r="N439" s="45"/>
      <c r="O439" s="47"/>
      <c r="P439" s="43"/>
      <c r="Q439" s="71" t="e">
        <f>VLOOKUP(N439,'error categories'!$A$2:$D$54,4,FALSE)</f>
        <v>#N/A</v>
      </c>
      <c r="R439" s="72" t="e">
        <f>VLOOKUP(N439,'error categories'!$A$2:$D$54,3,FALSE)</f>
        <v>#N/A</v>
      </c>
      <c r="S439" s="374"/>
      <c r="T439" s="377"/>
      <c r="U439" s="378">
        <f t="shared" si="54"/>
        <v>0</v>
      </c>
      <c r="V439" s="390"/>
      <c r="W439" s="391"/>
      <c r="X439" s="380"/>
      <c r="Y439" s="380"/>
      <c r="Z439" s="390"/>
      <c r="AA439" s="392"/>
      <c r="AB439" s="393"/>
      <c r="AC439" s="394"/>
      <c r="AD439" s="382">
        <f t="shared" si="61"/>
        <v>0</v>
      </c>
      <c r="AE439" s="383">
        <f t="shared" si="62"/>
        <v>0</v>
      </c>
      <c r="AF439" s="379"/>
      <c r="AG439" s="381"/>
      <c r="AH439" s="379"/>
      <c r="AI439" s="381"/>
      <c r="AJ439" s="384" t="str">
        <f t="shared" si="55"/>
        <v/>
      </c>
      <c r="AK439" s="385" t="str">
        <f t="shared" si="56"/>
        <v/>
      </c>
      <c r="AL439" s="388" t="str">
        <f t="shared" si="57"/>
        <v/>
      </c>
      <c r="AM439" s="389" t="str">
        <f t="shared" si="58"/>
        <v/>
      </c>
      <c r="AN439" s="388" t="str">
        <f t="shared" si="59"/>
        <v/>
      </c>
      <c r="AO439" s="389" t="str">
        <f t="shared" si="60"/>
        <v/>
      </c>
      <c r="AP439" s="424"/>
      <c r="AQ439" s="424"/>
      <c r="AR439" s="431" t="e">
        <f>VLOOKUP($B439,'acc names'!$C$2:$D$12102,2,FALSE)</f>
        <v>#N/A</v>
      </c>
      <c r="AS439" s="431" t="e">
        <f>VLOOKUP($AQ439,software!$A$1:$B$14605,2,FALSE)</f>
        <v>#N/A</v>
      </c>
      <c r="AT439" s="424"/>
      <c r="AV439" s="424"/>
    </row>
    <row r="440" spans="1:48" s="44" customFormat="1" ht="12.75" x14ac:dyDescent="0.2">
      <c r="A440" s="101"/>
      <c r="B440" s="42"/>
      <c r="C440" s="142"/>
      <c r="D440" s="143"/>
      <c r="E440" s="107"/>
      <c r="F440" s="46"/>
      <c r="G440" s="46"/>
      <c r="H440" s="46"/>
      <c r="I440" s="46"/>
      <c r="J440" s="46"/>
      <c r="K440" s="46"/>
      <c r="L440" s="139"/>
      <c r="M440" s="41"/>
      <c r="N440" s="45"/>
      <c r="O440" s="47"/>
      <c r="P440" s="43"/>
      <c r="Q440" s="71" t="e">
        <f>VLOOKUP(N440,'error categories'!$A$2:$D$54,4,FALSE)</f>
        <v>#N/A</v>
      </c>
      <c r="R440" s="72" t="e">
        <f>VLOOKUP(N440,'error categories'!$A$2:$D$54,3,FALSE)</f>
        <v>#N/A</v>
      </c>
      <c r="S440" s="374"/>
      <c r="T440" s="377"/>
      <c r="U440" s="378">
        <f t="shared" si="54"/>
        <v>0</v>
      </c>
      <c r="V440" s="390"/>
      <c r="W440" s="391"/>
      <c r="X440" s="380"/>
      <c r="Y440" s="380"/>
      <c r="Z440" s="390"/>
      <c r="AA440" s="392"/>
      <c r="AB440" s="393"/>
      <c r="AC440" s="394"/>
      <c r="AD440" s="382">
        <f t="shared" si="61"/>
        <v>0</v>
      </c>
      <c r="AE440" s="383">
        <f t="shared" si="62"/>
        <v>0</v>
      </c>
      <c r="AF440" s="379"/>
      <c r="AG440" s="381"/>
      <c r="AH440" s="379"/>
      <c r="AI440" s="381"/>
      <c r="AJ440" s="384" t="str">
        <f t="shared" si="55"/>
        <v/>
      </c>
      <c r="AK440" s="385" t="str">
        <f t="shared" si="56"/>
        <v/>
      </c>
      <c r="AL440" s="388" t="str">
        <f t="shared" si="57"/>
        <v/>
      </c>
      <c r="AM440" s="389" t="str">
        <f t="shared" si="58"/>
        <v/>
      </c>
      <c r="AN440" s="388" t="str">
        <f t="shared" si="59"/>
        <v/>
      </c>
      <c r="AO440" s="389" t="str">
        <f t="shared" si="60"/>
        <v/>
      </c>
      <c r="AP440" s="424"/>
      <c r="AQ440" s="424"/>
      <c r="AR440" s="431" t="e">
        <f>VLOOKUP($B440,'acc names'!$C$2:$D$12102,2,FALSE)</f>
        <v>#N/A</v>
      </c>
      <c r="AS440" s="431" t="e">
        <f>VLOOKUP($AQ440,software!$A$1:$B$14605,2,FALSE)</f>
        <v>#N/A</v>
      </c>
      <c r="AT440" s="424"/>
      <c r="AV440" s="424"/>
    </row>
    <row r="441" spans="1:48" s="44" customFormat="1" ht="12.75" x14ac:dyDescent="0.2">
      <c r="A441" s="101"/>
      <c r="B441" s="42"/>
      <c r="C441" s="142"/>
      <c r="D441" s="143"/>
      <c r="E441" s="107"/>
      <c r="F441" s="46"/>
      <c r="G441" s="46"/>
      <c r="H441" s="46"/>
      <c r="I441" s="46"/>
      <c r="J441" s="46"/>
      <c r="K441" s="46"/>
      <c r="L441" s="139"/>
      <c r="M441" s="41"/>
      <c r="N441" s="45"/>
      <c r="O441" s="47"/>
      <c r="P441" s="43"/>
      <c r="Q441" s="71" t="e">
        <f>VLOOKUP(N441,'error categories'!$A$2:$D$54,4,FALSE)</f>
        <v>#N/A</v>
      </c>
      <c r="R441" s="72" t="e">
        <f>VLOOKUP(N441,'error categories'!$A$2:$D$54,3,FALSE)</f>
        <v>#N/A</v>
      </c>
      <c r="S441" s="374"/>
      <c r="T441" s="377"/>
      <c r="U441" s="378">
        <f t="shared" si="54"/>
        <v>0</v>
      </c>
      <c r="V441" s="390"/>
      <c r="W441" s="391"/>
      <c r="X441" s="380"/>
      <c r="Y441" s="380"/>
      <c r="Z441" s="390"/>
      <c r="AA441" s="392"/>
      <c r="AB441" s="393"/>
      <c r="AC441" s="394"/>
      <c r="AD441" s="382">
        <f t="shared" si="61"/>
        <v>0</v>
      </c>
      <c r="AE441" s="383">
        <f t="shared" si="62"/>
        <v>0</v>
      </c>
      <c r="AF441" s="379"/>
      <c r="AG441" s="381"/>
      <c r="AH441" s="379"/>
      <c r="AI441" s="381"/>
      <c r="AJ441" s="384" t="str">
        <f t="shared" si="55"/>
        <v/>
      </c>
      <c r="AK441" s="385" t="str">
        <f t="shared" si="56"/>
        <v/>
      </c>
      <c r="AL441" s="388" t="str">
        <f t="shared" si="57"/>
        <v/>
      </c>
      <c r="AM441" s="389" t="str">
        <f t="shared" si="58"/>
        <v/>
      </c>
      <c r="AN441" s="388" t="str">
        <f t="shared" si="59"/>
        <v/>
      </c>
      <c r="AO441" s="389" t="str">
        <f t="shared" si="60"/>
        <v/>
      </c>
      <c r="AP441" s="424"/>
      <c r="AQ441" s="424"/>
      <c r="AR441" s="431" t="e">
        <f>VLOOKUP($B441,'acc names'!$C$2:$D$12102,2,FALSE)</f>
        <v>#N/A</v>
      </c>
      <c r="AS441" s="431" t="e">
        <f>VLOOKUP($AQ441,software!$A$1:$B$14605,2,FALSE)</f>
        <v>#N/A</v>
      </c>
      <c r="AT441" s="424"/>
      <c r="AV441" s="424"/>
    </row>
    <row r="442" spans="1:48" s="44" customFormat="1" ht="12.75" x14ac:dyDescent="0.2">
      <c r="A442" s="101"/>
      <c r="B442" s="42"/>
      <c r="C442" s="142"/>
      <c r="D442" s="143"/>
      <c r="E442" s="107"/>
      <c r="F442" s="46"/>
      <c r="G442" s="46"/>
      <c r="H442" s="46"/>
      <c r="I442" s="46"/>
      <c r="J442" s="46"/>
      <c r="K442" s="46"/>
      <c r="L442" s="139"/>
      <c r="M442" s="41"/>
      <c r="N442" s="45"/>
      <c r="O442" s="47"/>
      <c r="P442" s="43"/>
      <c r="Q442" s="71" t="e">
        <f>VLOOKUP(N442,'error categories'!$A$2:$D$54,4,FALSE)</f>
        <v>#N/A</v>
      </c>
      <c r="R442" s="72" t="e">
        <f>VLOOKUP(N442,'error categories'!$A$2:$D$54,3,FALSE)</f>
        <v>#N/A</v>
      </c>
      <c r="S442" s="374"/>
      <c r="T442" s="377"/>
      <c r="U442" s="378">
        <f t="shared" si="54"/>
        <v>0</v>
      </c>
      <c r="V442" s="390"/>
      <c r="W442" s="391"/>
      <c r="X442" s="380"/>
      <c r="Y442" s="380"/>
      <c r="Z442" s="390"/>
      <c r="AA442" s="392"/>
      <c r="AB442" s="393"/>
      <c r="AC442" s="394"/>
      <c r="AD442" s="382">
        <f t="shared" si="61"/>
        <v>0</v>
      </c>
      <c r="AE442" s="383">
        <f t="shared" si="62"/>
        <v>0</v>
      </c>
      <c r="AF442" s="379"/>
      <c r="AG442" s="381"/>
      <c r="AH442" s="379"/>
      <c r="AI442" s="381"/>
      <c r="AJ442" s="384" t="str">
        <f t="shared" si="55"/>
        <v/>
      </c>
      <c r="AK442" s="385" t="str">
        <f t="shared" si="56"/>
        <v/>
      </c>
      <c r="AL442" s="388" t="str">
        <f t="shared" si="57"/>
        <v/>
      </c>
      <c r="AM442" s="389" t="str">
        <f t="shared" si="58"/>
        <v/>
      </c>
      <c r="AN442" s="388" t="str">
        <f t="shared" si="59"/>
        <v/>
      </c>
      <c r="AO442" s="389" t="str">
        <f t="shared" si="60"/>
        <v/>
      </c>
      <c r="AP442" s="424"/>
      <c r="AQ442" s="424"/>
      <c r="AR442" s="431" t="e">
        <f>VLOOKUP($B442,'acc names'!$C$2:$D$12102,2,FALSE)</f>
        <v>#N/A</v>
      </c>
      <c r="AS442" s="431" t="e">
        <f>VLOOKUP($AQ442,software!$A$1:$B$14605,2,FALSE)</f>
        <v>#N/A</v>
      </c>
      <c r="AT442" s="424"/>
      <c r="AV442" s="424"/>
    </row>
    <row r="443" spans="1:48" s="44" customFormat="1" ht="12.75" x14ac:dyDescent="0.2">
      <c r="A443" s="101"/>
      <c r="B443" s="42"/>
      <c r="C443" s="142"/>
      <c r="D443" s="143"/>
      <c r="E443" s="107"/>
      <c r="F443" s="46"/>
      <c r="G443" s="46"/>
      <c r="H443" s="46"/>
      <c r="I443" s="46"/>
      <c r="J443" s="46"/>
      <c r="K443" s="46"/>
      <c r="L443" s="139"/>
      <c r="M443" s="41"/>
      <c r="N443" s="45"/>
      <c r="O443" s="47"/>
      <c r="P443" s="43"/>
      <c r="Q443" s="71" t="e">
        <f>VLOOKUP(N443,'error categories'!$A$2:$D$54,4,FALSE)</f>
        <v>#N/A</v>
      </c>
      <c r="R443" s="72" t="e">
        <f>VLOOKUP(N443,'error categories'!$A$2:$D$54,3,FALSE)</f>
        <v>#N/A</v>
      </c>
      <c r="S443" s="374"/>
      <c r="T443" s="377"/>
      <c r="U443" s="378">
        <f t="shared" si="54"/>
        <v>0</v>
      </c>
      <c r="V443" s="390"/>
      <c r="W443" s="391"/>
      <c r="X443" s="380"/>
      <c r="Y443" s="380"/>
      <c r="Z443" s="390"/>
      <c r="AA443" s="392"/>
      <c r="AB443" s="393"/>
      <c r="AC443" s="394"/>
      <c r="AD443" s="382">
        <f t="shared" si="61"/>
        <v>0</v>
      </c>
      <c r="AE443" s="383">
        <f t="shared" si="62"/>
        <v>0</v>
      </c>
      <c r="AF443" s="379"/>
      <c r="AG443" s="381"/>
      <c r="AH443" s="379"/>
      <c r="AI443" s="381"/>
      <c r="AJ443" s="384" t="str">
        <f t="shared" si="55"/>
        <v/>
      </c>
      <c r="AK443" s="385" t="str">
        <f t="shared" si="56"/>
        <v/>
      </c>
      <c r="AL443" s="388" t="str">
        <f t="shared" si="57"/>
        <v/>
      </c>
      <c r="AM443" s="389" t="str">
        <f t="shared" si="58"/>
        <v/>
      </c>
      <c r="AN443" s="388" t="str">
        <f t="shared" si="59"/>
        <v/>
      </c>
      <c r="AO443" s="389" t="str">
        <f t="shared" si="60"/>
        <v/>
      </c>
      <c r="AP443" s="424"/>
      <c r="AQ443" s="424"/>
      <c r="AR443" s="431" t="e">
        <f>VLOOKUP($B443,'acc names'!$C$2:$D$12102,2,FALSE)</f>
        <v>#N/A</v>
      </c>
      <c r="AS443" s="431" t="e">
        <f>VLOOKUP($AQ443,software!$A$1:$B$14605,2,FALSE)</f>
        <v>#N/A</v>
      </c>
      <c r="AT443" s="424"/>
      <c r="AV443" s="424"/>
    </row>
    <row r="444" spans="1:48" s="44" customFormat="1" ht="12.75" x14ac:dyDescent="0.2">
      <c r="A444" s="101"/>
      <c r="B444" s="42"/>
      <c r="C444" s="142"/>
      <c r="D444" s="143"/>
      <c r="E444" s="107"/>
      <c r="F444" s="46"/>
      <c r="G444" s="46"/>
      <c r="H444" s="46"/>
      <c r="I444" s="46"/>
      <c r="J444" s="46"/>
      <c r="K444" s="46"/>
      <c r="L444" s="139"/>
      <c r="M444" s="41"/>
      <c r="N444" s="45"/>
      <c r="O444" s="47"/>
      <c r="P444" s="43"/>
      <c r="Q444" s="71" t="e">
        <f>VLOOKUP(N444,'error categories'!$A$2:$D$54,4,FALSE)</f>
        <v>#N/A</v>
      </c>
      <c r="R444" s="72" t="e">
        <f>VLOOKUP(N444,'error categories'!$A$2:$D$54,3,FALSE)</f>
        <v>#N/A</v>
      </c>
      <c r="S444" s="374"/>
      <c r="T444" s="377"/>
      <c r="U444" s="378">
        <f t="shared" si="54"/>
        <v>0</v>
      </c>
      <c r="V444" s="379"/>
      <c r="W444" s="380"/>
      <c r="X444" s="380"/>
      <c r="Y444" s="380"/>
      <c r="Z444" s="379"/>
      <c r="AA444" s="381"/>
      <c r="AB444" s="379"/>
      <c r="AC444" s="380"/>
      <c r="AD444" s="382">
        <f t="shared" si="61"/>
        <v>0</v>
      </c>
      <c r="AE444" s="383">
        <f t="shared" si="62"/>
        <v>0</v>
      </c>
      <c r="AF444" s="379"/>
      <c r="AG444" s="381"/>
      <c r="AH444" s="379"/>
      <c r="AI444" s="381"/>
      <c r="AJ444" s="384" t="str">
        <f t="shared" si="55"/>
        <v/>
      </c>
      <c r="AK444" s="385" t="str">
        <f t="shared" si="56"/>
        <v/>
      </c>
      <c r="AL444" s="388" t="str">
        <f t="shared" si="57"/>
        <v/>
      </c>
      <c r="AM444" s="389" t="str">
        <f t="shared" si="58"/>
        <v/>
      </c>
      <c r="AN444" s="388" t="str">
        <f t="shared" si="59"/>
        <v/>
      </c>
      <c r="AO444" s="389" t="str">
        <f t="shared" si="60"/>
        <v/>
      </c>
      <c r="AP444" s="424"/>
      <c r="AQ444" s="424"/>
      <c r="AR444" s="431" t="e">
        <f>VLOOKUP($B444,'acc names'!$C$2:$D$12102,2,FALSE)</f>
        <v>#N/A</v>
      </c>
      <c r="AS444" s="431" t="e">
        <f>VLOOKUP($AQ444,software!$A$1:$B$14605,2,FALSE)</f>
        <v>#N/A</v>
      </c>
      <c r="AT444" s="424"/>
      <c r="AV444" s="424"/>
    </row>
    <row r="445" spans="1:48" s="44" customFormat="1" ht="12.75" x14ac:dyDescent="0.2">
      <c r="A445" s="101"/>
      <c r="B445" s="42"/>
      <c r="C445" s="142"/>
      <c r="D445" s="143"/>
      <c r="E445" s="107"/>
      <c r="F445" s="46"/>
      <c r="G445" s="46"/>
      <c r="H445" s="46"/>
      <c r="I445" s="46"/>
      <c r="J445" s="46"/>
      <c r="K445" s="46"/>
      <c r="L445" s="139"/>
      <c r="M445" s="41"/>
      <c r="N445" s="45"/>
      <c r="O445" s="47"/>
      <c r="P445" s="43"/>
      <c r="Q445" s="71" t="e">
        <f>VLOOKUP(N445,'error categories'!$A$2:$D$54,4,FALSE)</f>
        <v>#N/A</v>
      </c>
      <c r="R445" s="72" t="e">
        <f>VLOOKUP(N445,'error categories'!$A$2:$D$54,3,FALSE)</f>
        <v>#N/A</v>
      </c>
      <c r="S445" s="374"/>
      <c r="T445" s="377"/>
      <c r="U445" s="378">
        <f t="shared" si="54"/>
        <v>0</v>
      </c>
      <c r="V445" s="390"/>
      <c r="W445" s="391"/>
      <c r="X445" s="380"/>
      <c r="Y445" s="380"/>
      <c r="Z445" s="390"/>
      <c r="AA445" s="392"/>
      <c r="AB445" s="393"/>
      <c r="AC445" s="394"/>
      <c r="AD445" s="382">
        <f t="shared" si="61"/>
        <v>0</v>
      </c>
      <c r="AE445" s="383">
        <f t="shared" si="62"/>
        <v>0</v>
      </c>
      <c r="AF445" s="379"/>
      <c r="AG445" s="381"/>
      <c r="AH445" s="379"/>
      <c r="AI445" s="381"/>
      <c r="AJ445" s="384" t="str">
        <f t="shared" si="55"/>
        <v/>
      </c>
      <c r="AK445" s="385" t="str">
        <f t="shared" si="56"/>
        <v/>
      </c>
      <c r="AL445" s="388" t="str">
        <f t="shared" si="57"/>
        <v/>
      </c>
      <c r="AM445" s="389" t="str">
        <f t="shared" si="58"/>
        <v/>
      </c>
      <c r="AN445" s="388" t="str">
        <f t="shared" si="59"/>
        <v/>
      </c>
      <c r="AO445" s="389" t="str">
        <f t="shared" si="60"/>
        <v/>
      </c>
      <c r="AP445" s="424"/>
      <c r="AQ445" s="424"/>
      <c r="AR445" s="431" t="e">
        <f>VLOOKUP($B445,'acc names'!$C$2:$D$12102,2,FALSE)</f>
        <v>#N/A</v>
      </c>
      <c r="AS445" s="431" t="e">
        <f>VLOOKUP($AQ445,software!$A$1:$B$14605,2,FALSE)</f>
        <v>#N/A</v>
      </c>
      <c r="AT445" s="424"/>
      <c r="AV445" s="424"/>
    </row>
    <row r="446" spans="1:48" s="44" customFormat="1" ht="12.75" x14ac:dyDescent="0.2">
      <c r="A446" s="101"/>
      <c r="B446" s="42"/>
      <c r="C446" s="142"/>
      <c r="D446" s="143"/>
      <c r="E446" s="107"/>
      <c r="F446" s="46"/>
      <c r="G446" s="46"/>
      <c r="H446" s="46"/>
      <c r="I446" s="46"/>
      <c r="J446" s="46"/>
      <c r="K446" s="46"/>
      <c r="L446" s="139"/>
      <c r="M446" s="41"/>
      <c r="N446" s="45"/>
      <c r="O446" s="47"/>
      <c r="P446" s="43"/>
      <c r="Q446" s="71" t="e">
        <f>VLOOKUP(N446,'error categories'!$A$2:$D$54,4,FALSE)</f>
        <v>#N/A</v>
      </c>
      <c r="R446" s="72" t="e">
        <f>VLOOKUP(N446,'error categories'!$A$2:$D$54,3,FALSE)</f>
        <v>#N/A</v>
      </c>
      <c r="S446" s="374"/>
      <c r="T446" s="377"/>
      <c r="U446" s="378">
        <f t="shared" si="54"/>
        <v>0</v>
      </c>
      <c r="V446" s="379"/>
      <c r="W446" s="380"/>
      <c r="X446" s="380"/>
      <c r="Y446" s="380"/>
      <c r="Z446" s="379"/>
      <c r="AA446" s="381"/>
      <c r="AB446" s="379"/>
      <c r="AC446" s="380"/>
      <c r="AD446" s="382">
        <f t="shared" si="61"/>
        <v>0</v>
      </c>
      <c r="AE446" s="383">
        <f t="shared" si="62"/>
        <v>0</v>
      </c>
      <c r="AF446" s="379"/>
      <c r="AG446" s="381"/>
      <c r="AH446" s="379"/>
      <c r="AI446" s="381"/>
      <c r="AJ446" s="384" t="str">
        <f t="shared" si="55"/>
        <v/>
      </c>
      <c r="AK446" s="385" t="str">
        <f t="shared" si="56"/>
        <v/>
      </c>
      <c r="AL446" s="388" t="str">
        <f t="shared" si="57"/>
        <v/>
      </c>
      <c r="AM446" s="389" t="str">
        <f t="shared" si="58"/>
        <v/>
      </c>
      <c r="AN446" s="388" t="str">
        <f t="shared" si="59"/>
        <v/>
      </c>
      <c r="AO446" s="389" t="str">
        <f t="shared" si="60"/>
        <v/>
      </c>
      <c r="AP446" s="424"/>
      <c r="AQ446" s="424"/>
      <c r="AR446" s="431" t="e">
        <f>VLOOKUP($B446,'acc names'!$C$2:$D$12102,2,FALSE)</f>
        <v>#N/A</v>
      </c>
      <c r="AS446" s="431" t="e">
        <f>VLOOKUP($AQ446,software!$A$1:$B$14605,2,FALSE)</f>
        <v>#N/A</v>
      </c>
      <c r="AT446" s="424"/>
      <c r="AV446" s="424"/>
    </row>
    <row r="447" spans="1:48" s="44" customFormat="1" ht="12.75" x14ac:dyDescent="0.2">
      <c r="A447" s="101"/>
      <c r="B447" s="42"/>
      <c r="C447" s="142"/>
      <c r="D447" s="143"/>
      <c r="E447" s="107"/>
      <c r="F447" s="46"/>
      <c r="G447" s="46"/>
      <c r="H447" s="46"/>
      <c r="I447" s="46"/>
      <c r="J447" s="46"/>
      <c r="K447" s="46"/>
      <c r="L447" s="139"/>
      <c r="M447" s="41"/>
      <c r="N447" s="45"/>
      <c r="O447" s="47"/>
      <c r="P447" s="43"/>
      <c r="Q447" s="71" t="e">
        <f>VLOOKUP(N447,'error categories'!$A$2:$D$54,4,FALSE)</f>
        <v>#N/A</v>
      </c>
      <c r="R447" s="72" t="e">
        <f>VLOOKUP(N447,'error categories'!$A$2:$D$54,3,FALSE)</f>
        <v>#N/A</v>
      </c>
      <c r="S447" s="374"/>
      <c r="T447" s="377"/>
      <c r="U447" s="378">
        <f t="shared" si="54"/>
        <v>0</v>
      </c>
      <c r="V447" s="379"/>
      <c r="W447" s="380"/>
      <c r="X447" s="380"/>
      <c r="Y447" s="380"/>
      <c r="Z447" s="379"/>
      <c r="AA447" s="381"/>
      <c r="AB447" s="379"/>
      <c r="AC447" s="380"/>
      <c r="AD447" s="382">
        <f t="shared" si="61"/>
        <v>0</v>
      </c>
      <c r="AE447" s="383">
        <f t="shared" si="62"/>
        <v>0</v>
      </c>
      <c r="AF447" s="379"/>
      <c r="AG447" s="381"/>
      <c r="AH447" s="379"/>
      <c r="AI447" s="381"/>
      <c r="AJ447" s="384" t="str">
        <f t="shared" si="55"/>
        <v/>
      </c>
      <c r="AK447" s="385" t="str">
        <f t="shared" si="56"/>
        <v/>
      </c>
      <c r="AL447" s="388" t="str">
        <f t="shared" si="57"/>
        <v/>
      </c>
      <c r="AM447" s="389" t="str">
        <f t="shared" si="58"/>
        <v/>
      </c>
      <c r="AN447" s="388" t="str">
        <f t="shared" si="59"/>
        <v/>
      </c>
      <c r="AO447" s="389" t="str">
        <f t="shared" si="60"/>
        <v/>
      </c>
      <c r="AP447" s="424"/>
      <c r="AQ447" s="424"/>
      <c r="AR447" s="431" t="e">
        <f>VLOOKUP($B447,'acc names'!$C$2:$D$12102,2,FALSE)</f>
        <v>#N/A</v>
      </c>
      <c r="AS447" s="431" t="e">
        <f>VLOOKUP($AQ447,software!$A$1:$B$14605,2,FALSE)</f>
        <v>#N/A</v>
      </c>
      <c r="AT447" s="424"/>
      <c r="AV447" s="424"/>
    </row>
    <row r="448" spans="1:48" s="44" customFormat="1" ht="12.75" x14ac:dyDescent="0.2">
      <c r="A448" s="101"/>
      <c r="B448" s="42"/>
      <c r="C448" s="142"/>
      <c r="D448" s="143"/>
      <c r="E448" s="107"/>
      <c r="F448" s="46"/>
      <c r="G448" s="46"/>
      <c r="H448" s="46"/>
      <c r="I448" s="46"/>
      <c r="J448" s="46"/>
      <c r="K448" s="46"/>
      <c r="L448" s="139"/>
      <c r="M448" s="41"/>
      <c r="N448" s="45"/>
      <c r="O448" s="47"/>
      <c r="P448" s="43"/>
      <c r="Q448" s="71" t="e">
        <f>VLOOKUP(N448,'error categories'!$A$2:$D$54,4,FALSE)</f>
        <v>#N/A</v>
      </c>
      <c r="R448" s="72" t="e">
        <f>VLOOKUP(N448,'error categories'!$A$2:$D$54,3,FALSE)</f>
        <v>#N/A</v>
      </c>
      <c r="S448" s="374"/>
      <c r="T448" s="377"/>
      <c r="U448" s="378">
        <f t="shared" si="54"/>
        <v>0</v>
      </c>
      <c r="V448" s="390"/>
      <c r="W448" s="391"/>
      <c r="X448" s="380"/>
      <c r="Y448" s="380"/>
      <c r="Z448" s="390"/>
      <c r="AA448" s="392"/>
      <c r="AB448" s="393"/>
      <c r="AC448" s="394"/>
      <c r="AD448" s="382">
        <f t="shared" si="61"/>
        <v>0</v>
      </c>
      <c r="AE448" s="383">
        <f t="shared" si="62"/>
        <v>0</v>
      </c>
      <c r="AF448" s="379"/>
      <c r="AG448" s="381"/>
      <c r="AH448" s="379"/>
      <c r="AI448" s="381"/>
      <c r="AJ448" s="384" t="str">
        <f t="shared" si="55"/>
        <v/>
      </c>
      <c r="AK448" s="385" t="str">
        <f t="shared" si="56"/>
        <v/>
      </c>
      <c r="AL448" s="388" t="str">
        <f t="shared" si="57"/>
        <v/>
      </c>
      <c r="AM448" s="389" t="str">
        <f t="shared" si="58"/>
        <v/>
      </c>
      <c r="AN448" s="388" t="str">
        <f t="shared" si="59"/>
        <v/>
      </c>
      <c r="AO448" s="389" t="str">
        <f t="shared" si="60"/>
        <v/>
      </c>
      <c r="AP448" s="424"/>
      <c r="AQ448" s="424"/>
      <c r="AR448" s="431" t="e">
        <f>VLOOKUP($B448,'acc names'!$C$2:$D$12102,2,FALSE)</f>
        <v>#N/A</v>
      </c>
      <c r="AS448" s="431" t="e">
        <f>VLOOKUP($AQ448,software!$A$1:$B$14605,2,FALSE)</f>
        <v>#N/A</v>
      </c>
      <c r="AT448" s="424"/>
      <c r="AV448" s="424"/>
    </row>
    <row r="449" spans="1:48" s="44" customFormat="1" ht="12.75" x14ac:dyDescent="0.2">
      <c r="A449" s="101"/>
      <c r="B449" s="42"/>
      <c r="C449" s="142"/>
      <c r="D449" s="143"/>
      <c r="E449" s="107"/>
      <c r="F449" s="46"/>
      <c r="G449" s="46"/>
      <c r="H449" s="46"/>
      <c r="I449" s="46"/>
      <c r="J449" s="46"/>
      <c r="K449" s="46"/>
      <c r="L449" s="139"/>
      <c r="M449" s="41"/>
      <c r="N449" s="45"/>
      <c r="O449" s="47"/>
      <c r="P449" s="43"/>
      <c r="Q449" s="71" t="e">
        <f>VLOOKUP(N449,'error categories'!$A$2:$D$54,4,FALSE)</f>
        <v>#N/A</v>
      </c>
      <c r="R449" s="72" t="e">
        <f>VLOOKUP(N449,'error categories'!$A$2:$D$54,3,FALSE)</f>
        <v>#N/A</v>
      </c>
      <c r="S449" s="374"/>
      <c r="T449" s="377"/>
      <c r="U449" s="378">
        <f t="shared" si="54"/>
        <v>0</v>
      </c>
      <c r="V449" s="390"/>
      <c r="W449" s="391"/>
      <c r="X449" s="380"/>
      <c r="Y449" s="380"/>
      <c r="Z449" s="390"/>
      <c r="AA449" s="392"/>
      <c r="AB449" s="393"/>
      <c r="AC449" s="394"/>
      <c r="AD449" s="382">
        <f t="shared" si="61"/>
        <v>0</v>
      </c>
      <c r="AE449" s="383">
        <f t="shared" si="62"/>
        <v>0</v>
      </c>
      <c r="AF449" s="379"/>
      <c r="AG449" s="381"/>
      <c r="AH449" s="379"/>
      <c r="AI449" s="381"/>
      <c r="AJ449" s="384" t="str">
        <f t="shared" si="55"/>
        <v/>
      </c>
      <c r="AK449" s="385" t="str">
        <f t="shared" si="56"/>
        <v/>
      </c>
      <c r="AL449" s="388" t="str">
        <f t="shared" si="57"/>
        <v/>
      </c>
      <c r="AM449" s="389" t="str">
        <f t="shared" si="58"/>
        <v/>
      </c>
      <c r="AN449" s="388" t="str">
        <f t="shared" si="59"/>
        <v/>
      </c>
      <c r="AO449" s="389" t="str">
        <f t="shared" si="60"/>
        <v/>
      </c>
      <c r="AP449" s="424"/>
      <c r="AQ449" s="424"/>
      <c r="AR449" s="431" t="e">
        <f>VLOOKUP($B449,'acc names'!$C$2:$D$12102,2,FALSE)</f>
        <v>#N/A</v>
      </c>
      <c r="AS449" s="431" t="e">
        <f>VLOOKUP($AQ449,software!$A$1:$B$14605,2,FALSE)</f>
        <v>#N/A</v>
      </c>
      <c r="AT449" s="424"/>
      <c r="AV449" s="424"/>
    </row>
    <row r="450" spans="1:48" s="44" customFormat="1" ht="12.75" x14ac:dyDescent="0.2">
      <c r="A450" s="101"/>
      <c r="B450" s="42"/>
      <c r="C450" s="142"/>
      <c r="D450" s="143"/>
      <c r="E450" s="107"/>
      <c r="F450" s="46"/>
      <c r="G450" s="46"/>
      <c r="H450" s="46"/>
      <c r="I450" s="46"/>
      <c r="J450" s="46"/>
      <c r="K450" s="46"/>
      <c r="L450" s="139"/>
      <c r="M450" s="41"/>
      <c r="N450" s="45"/>
      <c r="O450" s="47"/>
      <c r="P450" s="43"/>
      <c r="Q450" s="71" t="e">
        <f>VLOOKUP(N450,'error categories'!$A$2:$D$54,4,FALSE)</f>
        <v>#N/A</v>
      </c>
      <c r="R450" s="72" t="e">
        <f>VLOOKUP(N450,'error categories'!$A$2:$D$54,3,FALSE)</f>
        <v>#N/A</v>
      </c>
      <c r="S450" s="374"/>
      <c r="T450" s="377"/>
      <c r="U450" s="378">
        <f t="shared" si="54"/>
        <v>0</v>
      </c>
      <c r="V450" s="390"/>
      <c r="W450" s="391"/>
      <c r="X450" s="380"/>
      <c r="Y450" s="380"/>
      <c r="Z450" s="390"/>
      <c r="AA450" s="392"/>
      <c r="AB450" s="393"/>
      <c r="AC450" s="394"/>
      <c r="AD450" s="382">
        <f t="shared" si="61"/>
        <v>0</v>
      </c>
      <c r="AE450" s="383">
        <f t="shared" si="62"/>
        <v>0</v>
      </c>
      <c r="AF450" s="379"/>
      <c r="AG450" s="381"/>
      <c r="AH450" s="379"/>
      <c r="AI450" s="381"/>
      <c r="AJ450" s="384" t="str">
        <f t="shared" si="55"/>
        <v/>
      </c>
      <c r="AK450" s="385" t="str">
        <f t="shared" si="56"/>
        <v/>
      </c>
      <c r="AL450" s="388" t="str">
        <f t="shared" si="57"/>
        <v/>
      </c>
      <c r="AM450" s="389" t="str">
        <f t="shared" si="58"/>
        <v/>
      </c>
      <c r="AN450" s="388" t="str">
        <f t="shared" si="59"/>
        <v/>
      </c>
      <c r="AO450" s="389" t="str">
        <f t="shared" si="60"/>
        <v/>
      </c>
      <c r="AP450" s="424"/>
      <c r="AQ450" s="424"/>
      <c r="AR450" s="431" t="e">
        <f>VLOOKUP($B450,'acc names'!$C$2:$D$12102,2,FALSE)</f>
        <v>#N/A</v>
      </c>
      <c r="AS450" s="431" t="e">
        <f>VLOOKUP($AQ450,software!$A$1:$B$14605,2,FALSE)</f>
        <v>#N/A</v>
      </c>
      <c r="AT450" s="424"/>
      <c r="AV450" s="424"/>
    </row>
    <row r="451" spans="1:48" s="44" customFormat="1" ht="12.75" x14ac:dyDescent="0.2">
      <c r="A451" s="101"/>
      <c r="B451" s="42"/>
      <c r="C451" s="142"/>
      <c r="D451" s="143"/>
      <c r="E451" s="107"/>
      <c r="F451" s="46"/>
      <c r="G451" s="46"/>
      <c r="H451" s="46"/>
      <c r="I451" s="46"/>
      <c r="J451" s="46"/>
      <c r="K451" s="46"/>
      <c r="L451" s="139"/>
      <c r="M451" s="41"/>
      <c r="N451" s="45"/>
      <c r="O451" s="47"/>
      <c r="P451" s="43"/>
      <c r="Q451" s="71" t="e">
        <f>VLOOKUP(N451,'error categories'!$A$2:$D$54,4,FALSE)</f>
        <v>#N/A</v>
      </c>
      <c r="R451" s="72" t="e">
        <f>VLOOKUP(N451,'error categories'!$A$2:$D$54,3,FALSE)</f>
        <v>#N/A</v>
      </c>
      <c r="S451" s="374"/>
      <c r="T451" s="377"/>
      <c r="U451" s="378">
        <f t="shared" si="54"/>
        <v>0</v>
      </c>
      <c r="V451" s="390"/>
      <c r="W451" s="391"/>
      <c r="X451" s="380"/>
      <c r="Y451" s="380"/>
      <c r="Z451" s="390"/>
      <c r="AA451" s="392"/>
      <c r="AB451" s="393"/>
      <c r="AC451" s="394"/>
      <c r="AD451" s="382">
        <f t="shared" si="61"/>
        <v>0</v>
      </c>
      <c r="AE451" s="383">
        <f t="shared" si="62"/>
        <v>0</v>
      </c>
      <c r="AF451" s="379"/>
      <c r="AG451" s="381"/>
      <c r="AH451" s="379"/>
      <c r="AI451" s="381"/>
      <c r="AJ451" s="384" t="str">
        <f t="shared" si="55"/>
        <v/>
      </c>
      <c r="AK451" s="385" t="str">
        <f t="shared" si="56"/>
        <v/>
      </c>
      <c r="AL451" s="388" t="str">
        <f t="shared" si="57"/>
        <v/>
      </c>
      <c r="AM451" s="389" t="str">
        <f t="shared" si="58"/>
        <v/>
      </c>
      <c r="AN451" s="388" t="str">
        <f t="shared" si="59"/>
        <v/>
      </c>
      <c r="AO451" s="389" t="str">
        <f t="shared" si="60"/>
        <v/>
      </c>
      <c r="AP451" s="424"/>
      <c r="AQ451" s="424"/>
      <c r="AR451" s="431" t="e">
        <f>VLOOKUP($B451,'acc names'!$C$2:$D$12102,2,FALSE)</f>
        <v>#N/A</v>
      </c>
      <c r="AS451" s="431" t="e">
        <f>VLOOKUP($AQ451,software!$A$1:$B$14605,2,FALSE)</f>
        <v>#N/A</v>
      </c>
      <c r="AT451" s="424"/>
      <c r="AV451" s="424"/>
    </row>
    <row r="452" spans="1:48" s="44" customFormat="1" ht="12.75" x14ac:dyDescent="0.2">
      <c r="A452" s="101"/>
      <c r="B452" s="42"/>
      <c r="C452" s="142"/>
      <c r="D452" s="143"/>
      <c r="E452" s="107"/>
      <c r="F452" s="46"/>
      <c r="G452" s="46"/>
      <c r="H452" s="46"/>
      <c r="I452" s="46"/>
      <c r="J452" s="46"/>
      <c r="K452" s="46"/>
      <c r="L452" s="139"/>
      <c r="M452" s="41"/>
      <c r="N452" s="45"/>
      <c r="O452" s="47"/>
      <c r="P452" s="43"/>
      <c r="Q452" s="71" t="e">
        <f>VLOOKUP(N452,'error categories'!$A$2:$D$54,4,FALSE)</f>
        <v>#N/A</v>
      </c>
      <c r="R452" s="72" t="e">
        <f>VLOOKUP(N452,'error categories'!$A$2:$D$54,3,FALSE)</f>
        <v>#N/A</v>
      </c>
      <c r="S452" s="374"/>
      <c r="T452" s="377"/>
      <c r="U452" s="378">
        <f t="shared" ref="U452:U515" si="63">S452-T452</f>
        <v>0</v>
      </c>
      <c r="V452" s="390"/>
      <c r="W452" s="391"/>
      <c r="X452" s="380"/>
      <c r="Y452" s="380"/>
      <c r="Z452" s="390"/>
      <c r="AA452" s="392"/>
      <c r="AB452" s="393"/>
      <c r="AC452" s="394"/>
      <c r="AD452" s="382">
        <f t="shared" si="61"/>
        <v>0</v>
      </c>
      <c r="AE452" s="383">
        <f t="shared" si="62"/>
        <v>0</v>
      </c>
      <c r="AF452" s="379"/>
      <c r="AG452" s="381"/>
      <c r="AH452" s="379"/>
      <c r="AI452" s="381"/>
      <c r="AJ452" s="384" t="str">
        <f t="shared" ref="AJ452:AJ515" si="64">IF(E452="","",IF(AND(U452=1,(Y452+AA452+AD452+AE452+AG452+AI452)=0),"VU",Y452+AA452+AD452+AE452+AG452+AI452))</f>
        <v/>
      </c>
      <c r="AK452" s="385" t="str">
        <f t="shared" si="56"/>
        <v/>
      </c>
      <c r="AL452" s="388" t="str">
        <f t="shared" si="57"/>
        <v/>
      </c>
      <c r="AM452" s="389" t="str">
        <f t="shared" si="58"/>
        <v/>
      </c>
      <c r="AN452" s="388" t="str">
        <f t="shared" si="59"/>
        <v/>
      </c>
      <c r="AO452" s="389" t="str">
        <f t="shared" si="60"/>
        <v/>
      </c>
      <c r="AP452" s="424"/>
      <c r="AQ452" s="424"/>
      <c r="AR452" s="431" t="e">
        <f>VLOOKUP($B452,'acc names'!$C$2:$D$12102,2,FALSE)</f>
        <v>#N/A</v>
      </c>
      <c r="AS452" s="431" t="e">
        <f>VLOOKUP($AQ452,software!$A$1:$B$14605,2,FALSE)</f>
        <v>#N/A</v>
      </c>
      <c r="AT452" s="424"/>
      <c r="AV452" s="424"/>
    </row>
    <row r="453" spans="1:48" s="44" customFormat="1" ht="12.75" x14ac:dyDescent="0.2">
      <c r="A453" s="101"/>
      <c r="B453" s="42"/>
      <c r="C453" s="142"/>
      <c r="D453" s="143"/>
      <c r="E453" s="107"/>
      <c r="F453" s="46"/>
      <c r="G453" s="46"/>
      <c r="H453" s="46"/>
      <c r="I453" s="46"/>
      <c r="J453" s="46"/>
      <c r="K453" s="46"/>
      <c r="L453" s="139"/>
      <c r="M453" s="41"/>
      <c r="N453" s="45"/>
      <c r="O453" s="47"/>
      <c r="P453" s="43"/>
      <c r="Q453" s="71" t="e">
        <f>VLOOKUP(N453,'error categories'!$A$2:$D$54,4,FALSE)</f>
        <v>#N/A</v>
      </c>
      <c r="R453" s="72" t="e">
        <f>VLOOKUP(N453,'error categories'!$A$2:$D$54,3,FALSE)</f>
        <v>#N/A</v>
      </c>
      <c r="S453" s="374"/>
      <c r="T453" s="377"/>
      <c r="U453" s="378">
        <f t="shared" si="63"/>
        <v>0</v>
      </c>
      <c r="V453" s="379"/>
      <c r="W453" s="380"/>
      <c r="X453" s="380"/>
      <c r="Y453" s="380"/>
      <c r="Z453" s="379"/>
      <c r="AA453" s="381"/>
      <c r="AB453" s="379"/>
      <c r="AC453" s="380"/>
      <c r="AD453" s="382">
        <f t="shared" si="61"/>
        <v>0</v>
      </c>
      <c r="AE453" s="383">
        <f t="shared" si="62"/>
        <v>0</v>
      </c>
      <c r="AF453" s="379"/>
      <c r="AG453" s="381"/>
      <c r="AH453" s="379"/>
      <c r="AI453" s="381"/>
      <c r="AJ453" s="384" t="str">
        <f t="shared" si="64"/>
        <v/>
      </c>
      <c r="AK453" s="385" t="str">
        <f t="shared" ref="AK453:AK516" si="65">IF(OR(AJ453="",AJ453="VU"),"",ABS(AJ453))</f>
        <v/>
      </c>
      <c r="AL453" s="388" t="str">
        <f t="shared" ref="AL453:AL516" si="66">IF(OR(AJ453="VU",AJ453="",AJ453=0,AJ453&lt;0),"",AJ453)</f>
        <v/>
      </c>
      <c r="AM453" s="389" t="str">
        <f t="shared" ref="AM453:AM516" si="67">IF(OR(AJ453="VU",AJ453="",AJ453=0,AJ453&gt;0),"",AJ453)</f>
        <v/>
      </c>
      <c r="AN453" s="388" t="str">
        <f t="shared" ref="AN453:AN516" si="68">IF(AL453="","",1)</f>
        <v/>
      </c>
      <c r="AO453" s="389" t="str">
        <f t="shared" ref="AO453:AO516" si="69">IF(AM453="","",1)</f>
        <v/>
      </c>
      <c r="AP453" s="424"/>
      <c r="AQ453" s="424"/>
      <c r="AR453" s="431" t="e">
        <f>VLOOKUP($B453,'acc names'!$C$2:$D$12102,2,FALSE)</f>
        <v>#N/A</v>
      </c>
      <c r="AS453" s="431" t="e">
        <f>VLOOKUP($AQ453,software!$A$1:$B$14605,2,FALSE)</f>
        <v>#N/A</v>
      </c>
      <c r="AT453" s="424"/>
      <c r="AV453" s="424"/>
    </row>
    <row r="454" spans="1:48" s="44" customFormat="1" ht="12.75" x14ac:dyDescent="0.2">
      <c r="A454" s="101"/>
      <c r="B454" s="42"/>
      <c r="C454" s="142"/>
      <c r="D454" s="143"/>
      <c r="E454" s="107"/>
      <c r="F454" s="46"/>
      <c r="G454" s="46"/>
      <c r="H454" s="46"/>
      <c r="I454" s="46"/>
      <c r="J454" s="46"/>
      <c r="K454" s="46"/>
      <c r="L454" s="139"/>
      <c r="M454" s="41"/>
      <c r="N454" s="45"/>
      <c r="O454" s="47"/>
      <c r="P454" s="43"/>
      <c r="Q454" s="71" t="e">
        <f>VLOOKUP(N454,'error categories'!$A$2:$D$54,4,FALSE)</f>
        <v>#N/A</v>
      </c>
      <c r="R454" s="72" t="e">
        <f>VLOOKUP(N454,'error categories'!$A$2:$D$54,3,FALSE)</f>
        <v>#N/A</v>
      </c>
      <c r="S454" s="374"/>
      <c r="T454" s="377"/>
      <c r="U454" s="378">
        <f t="shared" si="63"/>
        <v>0</v>
      </c>
      <c r="V454" s="379"/>
      <c r="W454" s="380"/>
      <c r="X454" s="380"/>
      <c r="Y454" s="380"/>
      <c r="Z454" s="379"/>
      <c r="AA454" s="381"/>
      <c r="AB454" s="379"/>
      <c r="AC454" s="380"/>
      <c r="AD454" s="382">
        <f t="shared" ref="AD454:AD517" si="70">AB454*-900</f>
        <v>0</v>
      </c>
      <c r="AE454" s="383">
        <f t="shared" ref="AE454:AE517" si="71">AC454*-880</f>
        <v>0</v>
      </c>
      <c r="AF454" s="379"/>
      <c r="AG454" s="381"/>
      <c r="AH454" s="379"/>
      <c r="AI454" s="381"/>
      <c r="AJ454" s="384" t="str">
        <f t="shared" si="64"/>
        <v/>
      </c>
      <c r="AK454" s="385" t="str">
        <f t="shared" si="65"/>
        <v/>
      </c>
      <c r="AL454" s="388" t="str">
        <f t="shared" si="66"/>
        <v/>
      </c>
      <c r="AM454" s="389" t="str">
        <f t="shared" si="67"/>
        <v/>
      </c>
      <c r="AN454" s="388" t="str">
        <f t="shared" si="68"/>
        <v/>
      </c>
      <c r="AO454" s="389" t="str">
        <f t="shared" si="69"/>
        <v/>
      </c>
      <c r="AP454" s="424"/>
      <c r="AQ454" s="424"/>
      <c r="AR454" s="431" t="e">
        <f>VLOOKUP($B454,'acc names'!$C$2:$D$12102,2,FALSE)</f>
        <v>#N/A</v>
      </c>
      <c r="AS454" s="431" t="e">
        <f>VLOOKUP($AQ454,software!$A$1:$B$14605,2,FALSE)</f>
        <v>#N/A</v>
      </c>
      <c r="AT454" s="424"/>
      <c r="AV454" s="424"/>
    </row>
    <row r="455" spans="1:48" s="44" customFormat="1" ht="12.75" x14ac:dyDescent="0.2">
      <c r="A455" s="101"/>
      <c r="B455" s="42"/>
      <c r="C455" s="142"/>
      <c r="D455" s="143"/>
      <c r="E455" s="107"/>
      <c r="F455" s="46"/>
      <c r="G455" s="46"/>
      <c r="H455" s="46"/>
      <c r="I455" s="46"/>
      <c r="J455" s="46"/>
      <c r="K455" s="46"/>
      <c r="L455" s="139"/>
      <c r="M455" s="41"/>
      <c r="N455" s="45"/>
      <c r="O455" s="47"/>
      <c r="P455" s="43"/>
      <c r="Q455" s="71" t="e">
        <f>VLOOKUP(N455,'error categories'!$A$2:$D$54,4,FALSE)</f>
        <v>#N/A</v>
      </c>
      <c r="R455" s="72" t="e">
        <f>VLOOKUP(N455,'error categories'!$A$2:$D$54,3,FALSE)</f>
        <v>#N/A</v>
      </c>
      <c r="S455" s="374"/>
      <c r="T455" s="377"/>
      <c r="U455" s="378">
        <f t="shared" si="63"/>
        <v>0</v>
      </c>
      <c r="V455" s="379"/>
      <c r="W455" s="380"/>
      <c r="X455" s="380"/>
      <c r="Y455" s="380"/>
      <c r="Z455" s="379"/>
      <c r="AA455" s="381"/>
      <c r="AB455" s="379"/>
      <c r="AC455" s="380"/>
      <c r="AD455" s="382">
        <f t="shared" si="70"/>
        <v>0</v>
      </c>
      <c r="AE455" s="383">
        <f t="shared" si="71"/>
        <v>0</v>
      </c>
      <c r="AF455" s="379"/>
      <c r="AG455" s="381"/>
      <c r="AH455" s="379"/>
      <c r="AI455" s="381"/>
      <c r="AJ455" s="384" t="str">
        <f t="shared" si="64"/>
        <v/>
      </c>
      <c r="AK455" s="385" t="str">
        <f t="shared" si="65"/>
        <v/>
      </c>
      <c r="AL455" s="388" t="str">
        <f t="shared" si="66"/>
        <v/>
      </c>
      <c r="AM455" s="389" t="str">
        <f t="shared" si="67"/>
        <v/>
      </c>
      <c r="AN455" s="388" t="str">
        <f t="shared" si="68"/>
        <v/>
      </c>
      <c r="AO455" s="389" t="str">
        <f t="shared" si="69"/>
        <v/>
      </c>
      <c r="AP455" s="424"/>
      <c r="AQ455" s="424"/>
      <c r="AR455" s="431" t="e">
        <f>VLOOKUP($B455,'acc names'!$C$2:$D$12102,2,FALSE)</f>
        <v>#N/A</v>
      </c>
      <c r="AS455" s="431" t="e">
        <f>VLOOKUP($AQ455,software!$A$1:$B$14605,2,FALSE)</f>
        <v>#N/A</v>
      </c>
      <c r="AT455" s="424"/>
      <c r="AV455" s="424"/>
    </row>
    <row r="456" spans="1:48" s="44" customFormat="1" ht="12.75" x14ac:dyDescent="0.2">
      <c r="A456" s="101"/>
      <c r="B456" s="42"/>
      <c r="C456" s="142"/>
      <c r="D456" s="143"/>
      <c r="E456" s="107"/>
      <c r="F456" s="46"/>
      <c r="G456" s="46"/>
      <c r="H456" s="46"/>
      <c r="I456" s="46"/>
      <c r="J456" s="46"/>
      <c r="K456" s="46"/>
      <c r="L456" s="139"/>
      <c r="M456" s="41"/>
      <c r="N456" s="45"/>
      <c r="O456" s="47"/>
      <c r="P456" s="43"/>
      <c r="Q456" s="71" t="e">
        <f>VLOOKUP(N456,'error categories'!$A$2:$D$54,4,FALSE)</f>
        <v>#N/A</v>
      </c>
      <c r="R456" s="72" t="e">
        <f>VLOOKUP(N456,'error categories'!$A$2:$D$54,3,FALSE)</f>
        <v>#N/A</v>
      </c>
      <c r="S456" s="374"/>
      <c r="T456" s="377"/>
      <c r="U456" s="378">
        <f t="shared" si="63"/>
        <v>0</v>
      </c>
      <c r="V456" s="390"/>
      <c r="W456" s="391"/>
      <c r="X456" s="380"/>
      <c r="Y456" s="380"/>
      <c r="Z456" s="390"/>
      <c r="AA456" s="392"/>
      <c r="AB456" s="393"/>
      <c r="AC456" s="394"/>
      <c r="AD456" s="382">
        <f t="shared" si="70"/>
        <v>0</v>
      </c>
      <c r="AE456" s="383">
        <f t="shared" si="71"/>
        <v>0</v>
      </c>
      <c r="AF456" s="379"/>
      <c r="AG456" s="381"/>
      <c r="AH456" s="379"/>
      <c r="AI456" s="381"/>
      <c r="AJ456" s="384" t="str">
        <f t="shared" si="64"/>
        <v/>
      </c>
      <c r="AK456" s="385" t="str">
        <f t="shared" si="65"/>
        <v/>
      </c>
      <c r="AL456" s="388" t="str">
        <f t="shared" si="66"/>
        <v/>
      </c>
      <c r="AM456" s="389" t="str">
        <f t="shared" si="67"/>
        <v/>
      </c>
      <c r="AN456" s="388" t="str">
        <f t="shared" si="68"/>
        <v/>
      </c>
      <c r="AO456" s="389" t="str">
        <f t="shared" si="69"/>
        <v/>
      </c>
      <c r="AP456" s="424"/>
      <c r="AQ456" s="424"/>
      <c r="AR456" s="431" t="e">
        <f>VLOOKUP($B456,'acc names'!$C$2:$D$12102,2,FALSE)</f>
        <v>#N/A</v>
      </c>
      <c r="AS456" s="431" t="e">
        <f>VLOOKUP($AQ456,software!$A$1:$B$14605,2,FALSE)</f>
        <v>#N/A</v>
      </c>
      <c r="AT456" s="424"/>
      <c r="AV456" s="424"/>
    </row>
    <row r="457" spans="1:48" s="44" customFormat="1" ht="12.75" x14ac:dyDescent="0.2">
      <c r="A457" s="101"/>
      <c r="B457" s="42"/>
      <c r="C457" s="142"/>
      <c r="D457" s="143"/>
      <c r="E457" s="107"/>
      <c r="F457" s="46"/>
      <c r="G457" s="46"/>
      <c r="H457" s="46"/>
      <c r="I457" s="46"/>
      <c r="J457" s="46"/>
      <c r="K457" s="46"/>
      <c r="L457" s="139"/>
      <c r="M457" s="41"/>
      <c r="N457" s="45"/>
      <c r="O457" s="47"/>
      <c r="P457" s="43"/>
      <c r="Q457" s="71" t="e">
        <f>VLOOKUP(N457,'error categories'!$A$2:$D$54,4,FALSE)</f>
        <v>#N/A</v>
      </c>
      <c r="R457" s="72" t="e">
        <f>VLOOKUP(N457,'error categories'!$A$2:$D$54,3,FALSE)</f>
        <v>#N/A</v>
      </c>
      <c r="S457" s="374"/>
      <c r="T457" s="377"/>
      <c r="U457" s="378">
        <f t="shared" si="63"/>
        <v>0</v>
      </c>
      <c r="V457" s="390"/>
      <c r="W457" s="391"/>
      <c r="X457" s="380"/>
      <c r="Y457" s="380"/>
      <c r="Z457" s="390"/>
      <c r="AA457" s="392"/>
      <c r="AB457" s="393"/>
      <c r="AC457" s="394"/>
      <c r="AD457" s="382">
        <f t="shared" si="70"/>
        <v>0</v>
      </c>
      <c r="AE457" s="383">
        <f t="shared" si="71"/>
        <v>0</v>
      </c>
      <c r="AF457" s="379"/>
      <c r="AG457" s="381"/>
      <c r="AH457" s="379"/>
      <c r="AI457" s="381"/>
      <c r="AJ457" s="384" t="str">
        <f t="shared" si="64"/>
        <v/>
      </c>
      <c r="AK457" s="385" t="str">
        <f t="shared" si="65"/>
        <v/>
      </c>
      <c r="AL457" s="388" t="str">
        <f t="shared" si="66"/>
        <v/>
      </c>
      <c r="AM457" s="389" t="str">
        <f t="shared" si="67"/>
        <v/>
      </c>
      <c r="AN457" s="388" t="str">
        <f t="shared" si="68"/>
        <v/>
      </c>
      <c r="AO457" s="389" t="str">
        <f t="shared" si="69"/>
        <v/>
      </c>
      <c r="AP457" s="424"/>
      <c r="AQ457" s="424"/>
      <c r="AR457" s="431" t="e">
        <f>VLOOKUP($B457,'acc names'!$C$2:$D$12102,2,FALSE)</f>
        <v>#N/A</v>
      </c>
      <c r="AS457" s="431" t="e">
        <f>VLOOKUP($AQ457,software!$A$1:$B$14605,2,FALSE)</f>
        <v>#N/A</v>
      </c>
      <c r="AT457" s="424"/>
      <c r="AV457" s="424"/>
    </row>
    <row r="458" spans="1:48" s="44" customFormat="1" ht="12.75" x14ac:dyDescent="0.2">
      <c r="A458" s="101"/>
      <c r="B458" s="42"/>
      <c r="C458" s="142"/>
      <c r="D458" s="143"/>
      <c r="E458" s="107"/>
      <c r="F458" s="46"/>
      <c r="G458" s="46"/>
      <c r="H458" s="46"/>
      <c r="I458" s="46"/>
      <c r="J458" s="46"/>
      <c r="K458" s="46"/>
      <c r="L458" s="139"/>
      <c r="M458" s="41"/>
      <c r="N458" s="45"/>
      <c r="O458" s="47"/>
      <c r="P458" s="43"/>
      <c r="Q458" s="71" t="e">
        <f>VLOOKUP(N458,'error categories'!$A$2:$D$54,4,FALSE)</f>
        <v>#N/A</v>
      </c>
      <c r="R458" s="72" t="e">
        <f>VLOOKUP(N458,'error categories'!$A$2:$D$54,3,FALSE)</f>
        <v>#N/A</v>
      </c>
      <c r="S458" s="374"/>
      <c r="T458" s="377"/>
      <c r="U458" s="378">
        <f t="shared" si="63"/>
        <v>0</v>
      </c>
      <c r="V458" s="390"/>
      <c r="W458" s="391"/>
      <c r="X458" s="380"/>
      <c r="Y458" s="380"/>
      <c r="Z458" s="390"/>
      <c r="AA458" s="392"/>
      <c r="AB458" s="393"/>
      <c r="AC458" s="394"/>
      <c r="AD458" s="382">
        <f t="shared" si="70"/>
        <v>0</v>
      </c>
      <c r="AE458" s="383">
        <f t="shared" si="71"/>
        <v>0</v>
      </c>
      <c r="AF458" s="379"/>
      <c r="AG458" s="381"/>
      <c r="AH458" s="379"/>
      <c r="AI458" s="381"/>
      <c r="AJ458" s="384" t="str">
        <f t="shared" si="64"/>
        <v/>
      </c>
      <c r="AK458" s="385" t="str">
        <f t="shared" si="65"/>
        <v/>
      </c>
      <c r="AL458" s="388" t="str">
        <f t="shared" si="66"/>
        <v/>
      </c>
      <c r="AM458" s="389" t="str">
        <f t="shared" si="67"/>
        <v/>
      </c>
      <c r="AN458" s="388" t="str">
        <f t="shared" si="68"/>
        <v/>
      </c>
      <c r="AO458" s="389" t="str">
        <f t="shared" si="69"/>
        <v/>
      </c>
      <c r="AP458" s="424"/>
      <c r="AQ458" s="424"/>
      <c r="AR458" s="431" t="e">
        <f>VLOOKUP($B458,'acc names'!$C$2:$D$12102,2,FALSE)</f>
        <v>#N/A</v>
      </c>
      <c r="AS458" s="431" t="e">
        <f>VLOOKUP($AQ458,software!$A$1:$B$14605,2,FALSE)</f>
        <v>#N/A</v>
      </c>
      <c r="AT458" s="424"/>
      <c r="AV458" s="424"/>
    </row>
    <row r="459" spans="1:48" s="44" customFormat="1" ht="12.75" x14ac:dyDescent="0.2">
      <c r="A459" s="101"/>
      <c r="B459" s="42"/>
      <c r="C459" s="142"/>
      <c r="D459" s="143"/>
      <c r="E459" s="107"/>
      <c r="F459" s="46"/>
      <c r="G459" s="46"/>
      <c r="H459" s="46"/>
      <c r="I459" s="46"/>
      <c r="J459" s="46"/>
      <c r="K459" s="46"/>
      <c r="L459" s="139"/>
      <c r="M459" s="41"/>
      <c r="N459" s="45"/>
      <c r="O459" s="47"/>
      <c r="P459" s="43"/>
      <c r="Q459" s="71" t="e">
        <f>VLOOKUP(N459,'error categories'!$A$2:$D$54,4,FALSE)</f>
        <v>#N/A</v>
      </c>
      <c r="R459" s="72" t="e">
        <f>VLOOKUP(N459,'error categories'!$A$2:$D$54,3,FALSE)</f>
        <v>#N/A</v>
      </c>
      <c r="S459" s="374"/>
      <c r="T459" s="377"/>
      <c r="U459" s="378">
        <f t="shared" si="63"/>
        <v>0</v>
      </c>
      <c r="V459" s="390"/>
      <c r="W459" s="391"/>
      <c r="X459" s="380"/>
      <c r="Y459" s="380"/>
      <c r="Z459" s="390"/>
      <c r="AA459" s="392"/>
      <c r="AB459" s="393"/>
      <c r="AC459" s="394"/>
      <c r="AD459" s="382">
        <f t="shared" si="70"/>
        <v>0</v>
      </c>
      <c r="AE459" s="383">
        <f t="shared" si="71"/>
        <v>0</v>
      </c>
      <c r="AF459" s="379"/>
      <c r="AG459" s="381"/>
      <c r="AH459" s="379"/>
      <c r="AI459" s="381"/>
      <c r="AJ459" s="384" t="str">
        <f t="shared" si="64"/>
        <v/>
      </c>
      <c r="AK459" s="385" t="str">
        <f t="shared" si="65"/>
        <v/>
      </c>
      <c r="AL459" s="388" t="str">
        <f t="shared" si="66"/>
        <v/>
      </c>
      <c r="AM459" s="389" t="str">
        <f t="shared" si="67"/>
        <v/>
      </c>
      <c r="AN459" s="388" t="str">
        <f t="shared" si="68"/>
        <v/>
      </c>
      <c r="AO459" s="389" t="str">
        <f t="shared" si="69"/>
        <v/>
      </c>
      <c r="AP459" s="424"/>
      <c r="AQ459" s="424"/>
      <c r="AR459" s="431" t="e">
        <f>VLOOKUP($B459,'acc names'!$C$2:$D$12102,2,FALSE)</f>
        <v>#N/A</v>
      </c>
      <c r="AS459" s="431" t="e">
        <f>VLOOKUP($AQ459,software!$A$1:$B$14605,2,FALSE)</f>
        <v>#N/A</v>
      </c>
      <c r="AT459" s="424"/>
      <c r="AV459" s="424"/>
    </row>
    <row r="460" spans="1:48" s="44" customFormat="1" ht="12.75" x14ac:dyDescent="0.2">
      <c r="A460" s="101"/>
      <c r="B460" s="42"/>
      <c r="C460" s="142"/>
      <c r="D460" s="143"/>
      <c r="E460" s="107"/>
      <c r="F460" s="46"/>
      <c r="G460" s="46"/>
      <c r="H460" s="46"/>
      <c r="I460" s="46"/>
      <c r="J460" s="46"/>
      <c r="K460" s="46"/>
      <c r="L460" s="139"/>
      <c r="M460" s="41"/>
      <c r="N460" s="45"/>
      <c r="O460" s="47"/>
      <c r="P460" s="43"/>
      <c r="Q460" s="71" t="e">
        <f>VLOOKUP(N460,'error categories'!$A$2:$D$54,4,FALSE)</f>
        <v>#N/A</v>
      </c>
      <c r="R460" s="72" t="e">
        <f>VLOOKUP(N460,'error categories'!$A$2:$D$54,3,FALSE)</f>
        <v>#N/A</v>
      </c>
      <c r="S460" s="374"/>
      <c r="T460" s="377"/>
      <c r="U460" s="378">
        <f t="shared" si="63"/>
        <v>0</v>
      </c>
      <c r="V460" s="390"/>
      <c r="W460" s="391"/>
      <c r="X460" s="380"/>
      <c r="Y460" s="380"/>
      <c r="Z460" s="390"/>
      <c r="AA460" s="392"/>
      <c r="AB460" s="393"/>
      <c r="AC460" s="394"/>
      <c r="AD460" s="382">
        <f t="shared" si="70"/>
        <v>0</v>
      </c>
      <c r="AE460" s="383">
        <f t="shared" si="71"/>
        <v>0</v>
      </c>
      <c r="AF460" s="379"/>
      <c r="AG460" s="381"/>
      <c r="AH460" s="379"/>
      <c r="AI460" s="381"/>
      <c r="AJ460" s="384" t="str">
        <f t="shared" si="64"/>
        <v/>
      </c>
      <c r="AK460" s="385" t="str">
        <f t="shared" si="65"/>
        <v/>
      </c>
      <c r="AL460" s="388" t="str">
        <f t="shared" si="66"/>
        <v/>
      </c>
      <c r="AM460" s="389" t="str">
        <f t="shared" si="67"/>
        <v/>
      </c>
      <c r="AN460" s="388" t="str">
        <f t="shared" si="68"/>
        <v/>
      </c>
      <c r="AO460" s="389" t="str">
        <f t="shared" si="69"/>
        <v/>
      </c>
      <c r="AP460" s="424"/>
      <c r="AQ460" s="424"/>
      <c r="AR460" s="431" t="e">
        <f>VLOOKUP($B460,'acc names'!$C$2:$D$12102,2,FALSE)</f>
        <v>#N/A</v>
      </c>
      <c r="AS460" s="431" t="e">
        <f>VLOOKUP($AQ460,software!$A$1:$B$14605,2,FALSE)</f>
        <v>#N/A</v>
      </c>
      <c r="AT460" s="424"/>
      <c r="AV460" s="424"/>
    </row>
    <row r="461" spans="1:48" s="44" customFormat="1" ht="12.75" x14ac:dyDescent="0.2">
      <c r="A461" s="101"/>
      <c r="B461" s="42"/>
      <c r="C461" s="142"/>
      <c r="D461" s="143"/>
      <c r="E461" s="107"/>
      <c r="F461" s="46"/>
      <c r="G461" s="46"/>
      <c r="H461" s="46"/>
      <c r="I461" s="46"/>
      <c r="J461" s="46"/>
      <c r="K461" s="46"/>
      <c r="L461" s="139"/>
      <c r="M461" s="41"/>
      <c r="N461" s="45"/>
      <c r="O461" s="47"/>
      <c r="P461" s="43"/>
      <c r="Q461" s="71" t="e">
        <f>VLOOKUP(N461,'error categories'!$A$2:$D$54,4,FALSE)</f>
        <v>#N/A</v>
      </c>
      <c r="R461" s="72" t="e">
        <f>VLOOKUP(N461,'error categories'!$A$2:$D$54,3,FALSE)</f>
        <v>#N/A</v>
      </c>
      <c r="S461" s="374"/>
      <c r="T461" s="377"/>
      <c r="U461" s="378">
        <f t="shared" si="63"/>
        <v>0</v>
      </c>
      <c r="V461" s="390"/>
      <c r="W461" s="391"/>
      <c r="X461" s="380"/>
      <c r="Y461" s="380"/>
      <c r="Z461" s="390"/>
      <c r="AA461" s="392"/>
      <c r="AB461" s="393"/>
      <c r="AC461" s="394"/>
      <c r="AD461" s="382">
        <f t="shared" si="70"/>
        <v>0</v>
      </c>
      <c r="AE461" s="383">
        <f t="shared" si="71"/>
        <v>0</v>
      </c>
      <c r="AF461" s="379"/>
      <c r="AG461" s="381"/>
      <c r="AH461" s="379"/>
      <c r="AI461" s="381"/>
      <c r="AJ461" s="384" t="str">
        <f t="shared" si="64"/>
        <v/>
      </c>
      <c r="AK461" s="385" t="str">
        <f t="shared" si="65"/>
        <v/>
      </c>
      <c r="AL461" s="388" t="str">
        <f t="shared" si="66"/>
        <v/>
      </c>
      <c r="AM461" s="389" t="str">
        <f t="shared" si="67"/>
        <v/>
      </c>
      <c r="AN461" s="388" t="str">
        <f t="shared" si="68"/>
        <v/>
      </c>
      <c r="AO461" s="389" t="str">
        <f t="shared" si="69"/>
        <v/>
      </c>
      <c r="AP461" s="424"/>
      <c r="AQ461" s="424"/>
      <c r="AR461" s="431" t="e">
        <f>VLOOKUP($B461,'acc names'!$C$2:$D$12102,2,FALSE)</f>
        <v>#N/A</v>
      </c>
      <c r="AS461" s="431" t="e">
        <f>VLOOKUP($AQ461,software!$A$1:$B$14605,2,FALSE)</f>
        <v>#N/A</v>
      </c>
      <c r="AT461" s="424"/>
      <c r="AV461" s="424"/>
    </row>
    <row r="462" spans="1:48" s="44" customFormat="1" ht="12.75" x14ac:dyDescent="0.2">
      <c r="A462" s="101"/>
      <c r="B462" s="42"/>
      <c r="C462" s="142"/>
      <c r="D462" s="143"/>
      <c r="E462" s="107"/>
      <c r="F462" s="46"/>
      <c r="G462" s="46"/>
      <c r="H462" s="46"/>
      <c r="I462" s="46"/>
      <c r="J462" s="46"/>
      <c r="K462" s="46"/>
      <c r="L462" s="139"/>
      <c r="M462" s="41"/>
      <c r="N462" s="45"/>
      <c r="O462" s="47"/>
      <c r="P462" s="43"/>
      <c r="Q462" s="71" t="e">
        <f>VLOOKUP(N462,'error categories'!$A$2:$D$54,4,FALSE)</f>
        <v>#N/A</v>
      </c>
      <c r="R462" s="72" t="e">
        <f>VLOOKUP(N462,'error categories'!$A$2:$D$54,3,FALSE)</f>
        <v>#N/A</v>
      </c>
      <c r="S462" s="374"/>
      <c r="T462" s="377"/>
      <c r="U462" s="378">
        <f t="shared" si="63"/>
        <v>0</v>
      </c>
      <c r="V462" s="390"/>
      <c r="W462" s="391"/>
      <c r="X462" s="380"/>
      <c r="Y462" s="380"/>
      <c r="Z462" s="390"/>
      <c r="AA462" s="392"/>
      <c r="AB462" s="393"/>
      <c r="AC462" s="394"/>
      <c r="AD462" s="382">
        <f t="shared" si="70"/>
        <v>0</v>
      </c>
      <c r="AE462" s="383">
        <f t="shared" si="71"/>
        <v>0</v>
      </c>
      <c r="AF462" s="379"/>
      <c r="AG462" s="381"/>
      <c r="AH462" s="379"/>
      <c r="AI462" s="381"/>
      <c r="AJ462" s="384" t="str">
        <f t="shared" si="64"/>
        <v/>
      </c>
      <c r="AK462" s="385" t="str">
        <f t="shared" si="65"/>
        <v/>
      </c>
      <c r="AL462" s="388" t="str">
        <f t="shared" si="66"/>
        <v/>
      </c>
      <c r="AM462" s="389" t="str">
        <f t="shared" si="67"/>
        <v/>
      </c>
      <c r="AN462" s="388" t="str">
        <f t="shared" si="68"/>
        <v/>
      </c>
      <c r="AO462" s="389" t="str">
        <f t="shared" si="69"/>
        <v/>
      </c>
      <c r="AP462" s="424"/>
      <c r="AQ462" s="424"/>
      <c r="AR462" s="431" t="e">
        <f>VLOOKUP($B462,'acc names'!$C$2:$D$12102,2,FALSE)</f>
        <v>#N/A</v>
      </c>
      <c r="AS462" s="431" t="e">
        <f>VLOOKUP($AQ462,software!$A$1:$B$14605,2,FALSE)</f>
        <v>#N/A</v>
      </c>
      <c r="AT462" s="424"/>
      <c r="AV462" s="424"/>
    </row>
    <row r="463" spans="1:48" s="44" customFormat="1" ht="12.75" x14ac:dyDescent="0.2">
      <c r="A463" s="101"/>
      <c r="B463" s="42"/>
      <c r="C463" s="142"/>
      <c r="D463" s="143"/>
      <c r="E463" s="107"/>
      <c r="F463" s="46"/>
      <c r="G463" s="46"/>
      <c r="H463" s="46"/>
      <c r="I463" s="46"/>
      <c r="J463" s="46"/>
      <c r="K463" s="46"/>
      <c r="L463" s="139"/>
      <c r="M463" s="41"/>
      <c r="N463" s="45"/>
      <c r="O463" s="47"/>
      <c r="P463" s="43"/>
      <c r="Q463" s="71" t="e">
        <f>VLOOKUP(N463,'error categories'!$A$2:$D$54,4,FALSE)</f>
        <v>#N/A</v>
      </c>
      <c r="R463" s="72" t="e">
        <f>VLOOKUP(N463,'error categories'!$A$2:$D$54,3,FALSE)</f>
        <v>#N/A</v>
      </c>
      <c r="S463" s="374"/>
      <c r="T463" s="377"/>
      <c r="U463" s="378">
        <f t="shared" si="63"/>
        <v>0</v>
      </c>
      <c r="V463" s="390"/>
      <c r="W463" s="391"/>
      <c r="X463" s="380"/>
      <c r="Y463" s="380"/>
      <c r="Z463" s="390"/>
      <c r="AA463" s="392"/>
      <c r="AB463" s="393"/>
      <c r="AC463" s="394"/>
      <c r="AD463" s="382">
        <f t="shared" si="70"/>
        <v>0</v>
      </c>
      <c r="AE463" s="383">
        <f t="shared" si="71"/>
        <v>0</v>
      </c>
      <c r="AF463" s="379"/>
      <c r="AG463" s="381"/>
      <c r="AH463" s="379"/>
      <c r="AI463" s="381"/>
      <c r="AJ463" s="384" t="str">
        <f t="shared" si="64"/>
        <v/>
      </c>
      <c r="AK463" s="385" t="str">
        <f t="shared" si="65"/>
        <v/>
      </c>
      <c r="AL463" s="388" t="str">
        <f t="shared" si="66"/>
        <v/>
      </c>
      <c r="AM463" s="389" t="str">
        <f t="shared" si="67"/>
        <v/>
      </c>
      <c r="AN463" s="388" t="str">
        <f t="shared" si="68"/>
        <v/>
      </c>
      <c r="AO463" s="389" t="str">
        <f t="shared" si="69"/>
        <v/>
      </c>
      <c r="AP463" s="424"/>
      <c r="AQ463" s="424"/>
      <c r="AR463" s="431" t="e">
        <f>VLOOKUP($B463,'acc names'!$C$2:$D$12102,2,FALSE)</f>
        <v>#N/A</v>
      </c>
      <c r="AS463" s="431" t="e">
        <f>VLOOKUP($AQ463,software!$A$1:$B$14605,2,FALSE)</f>
        <v>#N/A</v>
      </c>
      <c r="AT463" s="424"/>
      <c r="AV463" s="424"/>
    </row>
    <row r="464" spans="1:48" s="44" customFormat="1" ht="12.75" x14ac:dyDescent="0.2">
      <c r="A464" s="101"/>
      <c r="B464" s="42"/>
      <c r="C464" s="142"/>
      <c r="D464" s="143"/>
      <c r="E464" s="107"/>
      <c r="F464" s="46"/>
      <c r="G464" s="46"/>
      <c r="H464" s="46"/>
      <c r="I464" s="46"/>
      <c r="J464" s="46"/>
      <c r="K464" s="46"/>
      <c r="L464" s="139"/>
      <c r="M464" s="41"/>
      <c r="N464" s="45"/>
      <c r="O464" s="47"/>
      <c r="P464" s="43"/>
      <c r="Q464" s="71" t="e">
        <f>VLOOKUP(N464,'error categories'!$A$2:$D$54,4,FALSE)</f>
        <v>#N/A</v>
      </c>
      <c r="R464" s="72" t="e">
        <f>VLOOKUP(N464,'error categories'!$A$2:$D$54,3,FALSE)</f>
        <v>#N/A</v>
      </c>
      <c r="S464" s="374"/>
      <c r="T464" s="377"/>
      <c r="U464" s="378">
        <f t="shared" si="63"/>
        <v>0</v>
      </c>
      <c r="V464" s="379"/>
      <c r="W464" s="380"/>
      <c r="X464" s="380"/>
      <c r="Y464" s="380"/>
      <c r="Z464" s="379"/>
      <c r="AA464" s="381"/>
      <c r="AB464" s="379"/>
      <c r="AC464" s="380"/>
      <c r="AD464" s="382">
        <f t="shared" si="70"/>
        <v>0</v>
      </c>
      <c r="AE464" s="383">
        <f t="shared" si="71"/>
        <v>0</v>
      </c>
      <c r="AF464" s="379"/>
      <c r="AG464" s="381"/>
      <c r="AH464" s="379"/>
      <c r="AI464" s="381"/>
      <c r="AJ464" s="384" t="str">
        <f t="shared" si="64"/>
        <v/>
      </c>
      <c r="AK464" s="385" t="str">
        <f t="shared" si="65"/>
        <v/>
      </c>
      <c r="AL464" s="388" t="str">
        <f t="shared" si="66"/>
        <v/>
      </c>
      <c r="AM464" s="389" t="str">
        <f t="shared" si="67"/>
        <v/>
      </c>
      <c r="AN464" s="388" t="str">
        <f t="shared" si="68"/>
        <v/>
      </c>
      <c r="AO464" s="389" t="str">
        <f t="shared" si="69"/>
        <v/>
      </c>
      <c r="AP464" s="424"/>
      <c r="AQ464" s="424"/>
      <c r="AR464" s="431" t="e">
        <f>VLOOKUP($B464,'acc names'!$C$2:$D$12102,2,FALSE)</f>
        <v>#N/A</v>
      </c>
      <c r="AS464" s="431" t="e">
        <f>VLOOKUP($AQ464,software!$A$1:$B$14605,2,FALSE)</f>
        <v>#N/A</v>
      </c>
      <c r="AT464" s="424"/>
      <c r="AV464" s="424"/>
    </row>
    <row r="465" spans="1:48" s="44" customFormat="1" ht="12.75" x14ac:dyDescent="0.2">
      <c r="A465" s="101"/>
      <c r="B465" s="42"/>
      <c r="C465" s="142"/>
      <c r="D465" s="143"/>
      <c r="E465" s="107"/>
      <c r="F465" s="46"/>
      <c r="G465" s="46"/>
      <c r="H465" s="46"/>
      <c r="I465" s="46"/>
      <c r="J465" s="46"/>
      <c r="K465" s="46"/>
      <c r="L465" s="139"/>
      <c r="M465" s="41"/>
      <c r="N465" s="45"/>
      <c r="O465" s="47"/>
      <c r="P465" s="43"/>
      <c r="Q465" s="71" t="e">
        <f>VLOOKUP(N465,'error categories'!$A$2:$D$54,4,FALSE)</f>
        <v>#N/A</v>
      </c>
      <c r="R465" s="72" t="e">
        <f>VLOOKUP(N465,'error categories'!$A$2:$D$54,3,FALSE)</f>
        <v>#N/A</v>
      </c>
      <c r="S465" s="374"/>
      <c r="T465" s="377"/>
      <c r="U465" s="378">
        <f t="shared" si="63"/>
        <v>0</v>
      </c>
      <c r="V465" s="390"/>
      <c r="W465" s="391"/>
      <c r="X465" s="380"/>
      <c r="Y465" s="380"/>
      <c r="Z465" s="390"/>
      <c r="AA465" s="392"/>
      <c r="AB465" s="393"/>
      <c r="AC465" s="394"/>
      <c r="AD465" s="382">
        <f t="shared" si="70"/>
        <v>0</v>
      </c>
      <c r="AE465" s="383">
        <f t="shared" si="71"/>
        <v>0</v>
      </c>
      <c r="AF465" s="379"/>
      <c r="AG465" s="381"/>
      <c r="AH465" s="379"/>
      <c r="AI465" s="381"/>
      <c r="AJ465" s="384" t="str">
        <f t="shared" si="64"/>
        <v/>
      </c>
      <c r="AK465" s="385" t="str">
        <f t="shared" si="65"/>
        <v/>
      </c>
      <c r="AL465" s="388" t="str">
        <f t="shared" si="66"/>
        <v/>
      </c>
      <c r="AM465" s="389" t="str">
        <f t="shared" si="67"/>
        <v/>
      </c>
      <c r="AN465" s="388" t="str">
        <f t="shared" si="68"/>
        <v/>
      </c>
      <c r="AO465" s="389" t="str">
        <f t="shared" si="69"/>
        <v/>
      </c>
      <c r="AP465" s="424"/>
      <c r="AQ465" s="424"/>
      <c r="AR465" s="431" t="e">
        <f>VLOOKUP($B465,'acc names'!$C$2:$D$12102,2,FALSE)</f>
        <v>#N/A</v>
      </c>
      <c r="AS465" s="431" t="e">
        <f>VLOOKUP($AQ465,software!$A$1:$B$14605,2,FALSE)</f>
        <v>#N/A</v>
      </c>
      <c r="AT465" s="424"/>
      <c r="AV465" s="424"/>
    </row>
    <row r="466" spans="1:48" s="44" customFormat="1" ht="12.75" x14ac:dyDescent="0.2">
      <c r="A466" s="101"/>
      <c r="B466" s="42"/>
      <c r="C466" s="142"/>
      <c r="D466" s="143"/>
      <c r="E466" s="107"/>
      <c r="F466" s="46"/>
      <c r="G466" s="46"/>
      <c r="H466" s="46"/>
      <c r="I466" s="46"/>
      <c r="J466" s="46"/>
      <c r="K466" s="46"/>
      <c r="L466" s="139"/>
      <c r="M466" s="41"/>
      <c r="N466" s="45"/>
      <c r="O466" s="47"/>
      <c r="P466" s="43"/>
      <c r="Q466" s="71" t="e">
        <f>VLOOKUP(N466,'error categories'!$A$2:$D$54,4,FALSE)</f>
        <v>#N/A</v>
      </c>
      <c r="R466" s="72" t="e">
        <f>VLOOKUP(N466,'error categories'!$A$2:$D$54,3,FALSE)</f>
        <v>#N/A</v>
      </c>
      <c r="S466" s="374"/>
      <c r="T466" s="377"/>
      <c r="U466" s="378">
        <f t="shared" si="63"/>
        <v>0</v>
      </c>
      <c r="V466" s="379"/>
      <c r="W466" s="380"/>
      <c r="X466" s="380"/>
      <c r="Y466" s="380"/>
      <c r="Z466" s="379"/>
      <c r="AA466" s="381"/>
      <c r="AB466" s="379"/>
      <c r="AC466" s="380"/>
      <c r="AD466" s="382">
        <f t="shared" si="70"/>
        <v>0</v>
      </c>
      <c r="AE466" s="383">
        <f t="shared" si="71"/>
        <v>0</v>
      </c>
      <c r="AF466" s="379"/>
      <c r="AG466" s="381"/>
      <c r="AH466" s="379"/>
      <c r="AI466" s="381"/>
      <c r="AJ466" s="384" t="str">
        <f t="shared" si="64"/>
        <v/>
      </c>
      <c r="AK466" s="385" t="str">
        <f t="shared" si="65"/>
        <v/>
      </c>
      <c r="AL466" s="388" t="str">
        <f t="shared" si="66"/>
        <v/>
      </c>
      <c r="AM466" s="389" t="str">
        <f t="shared" si="67"/>
        <v/>
      </c>
      <c r="AN466" s="388" t="str">
        <f t="shared" si="68"/>
        <v/>
      </c>
      <c r="AO466" s="389" t="str">
        <f t="shared" si="69"/>
        <v/>
      </c>
      <c r="AP466" s="424"/>
      <c r="AQ466" s="424"/>
      <c r="AR466" s="431" t="e">
        <f>VLOOKUP($B466,'acc names'!$C$2:$D$12102,2,FALSE)</f>
        <v>#N/A</v>
      </c>
      <c r="AS466" s="431" t="e">
        <f>VLOOKUP($AQ466,software!$A$1:$B$14605,2,FALSE)</f>
        <v>#N/A</v>
      </c>
      <c r="AT466" s="424"/>
      <c r="AV466" s="424"/>
    </row>
    <row r="467" spans="1:48" s="44" customFormat="1" ht="12.75" x14ac:dyDescent="0.2">
      <c r="A467" s="101"/>
      <c r="B467" s="42"/>
      <c r="C467" s="142"/>
      <c r="D467" s="143"/>
      <c r="E467" s="107"/>
      <c r="F467" s="46"/>
      <c r="G467" s="46"/>
      <c r="H467" s="46"/>
      <c r="I467" s="46"/>
      <c r="J467" s="46"/>
      <c r="K467" s="46"/>
      <c r="L467" s="139"/>
      <c r="M467" s="41"/>
      <c r="N467" s="45"/>
      <c r="O467" s="47"/>
      <c r="P467" s="43"/>
      <c r="Q467" s="71" t="e">
        <f>VLOOKUP(N467,'error categories'!$A$2:$D$54,4,FALSE)</f>
        <v>#N/A</v>
      </c>
      <c r="R467" s="72" t="e">
        <f>VLOOKUP(N467,'error categories'!$A$2:$D$54,3,FALSE)</f>
        <v>#N/A</v>
      </c>
      <c r="S467" s="374"/>
      <c r="T467" s="377"/>
      <c r="U467" s="378">
        <f t="shared" si="63"/>
        <v>0</v>
      </c>
      <c r="V467" s="379"/>
      <c r="W467" s="380"/>
      <c r="X467" s="380"/>
      <c r="Y467" s="380"/>
      <c r="Z467" s="379"/>
      <c r="AA467" s="381"/>
      <c r="AB467" s="379"/>
      <c r="AC467" s="380"/>
      <c r="AD467" s="382">
        <f t="shared" si="70"/>
        <v>0</v>
      </c>
      <c r="AE467" s="383">
        <f t="shared" si="71"/>
        <v>0</v>
      </c>
      <c r="AF467" s="379"/>
      <c r="AG467" s="381"/>
      <c r="AH467" s="379"/>
      <c r="AI467" s="381"/>
      <c r="AJ467" s="384" t="str">
        <f t="shared" si="64"/>
        <v/>
      </c>
      <c r="AK467" s="385" t="str">
        <f t="shared" si="65"/>
        <v/>
      </c>
      <c r="AL467" s="388" t="str">
        <f t="shared" si="66"/>
        <v/>
      </c>
      <c r="AM467" s="389" t="str">
        <f t="shared" si="67"/>
        <v/>
      </c>
      <c r="AN467" s="388" t="str">
        <f t="shared" si="68"/>
        <v/>
      </c>
      <c r="AO467" s="389" t="str">
        <f t="shared" si="69"/>
        <v/>
      </c>
      <c r="AP467" s="424"/>
      <c r="AQ467" s="424"/>
      <c r="AR467" s="431" t="e">
        <f>VLOOKUP($B467,'acc names'!$C$2:$D$12102,2,FALSE)</f>
        <v>#N/A</v>
      </c>
      <c r="AS467" s="431" t="e">
        <f>VLOOKUP($AQ467,software!$A$1:$B$14605,2,FALSE)</f>
        <v>#N/A</v>
      </c>
      <c r="AT467" s="424"/>
      <c r="AV467" s="424"/>
    </row>
    <row r="468" spans="1:48" s="44" customFormat="1" ht="12.75" x14ac:dyDescent="0.2">
      <c r="A468" s="101"/>
      <c r="B468" s="42"/>
      <c r="C468" s="142"/>
      <c r="D468" s="143"/>
      <c r="E468" s="107"/>
      <c r="F468" s="46"/>
      <c r="G468" s="46"/>
      <c r="H468" s="46"/>
      <c r="I468" s="46"/>
      <c r="J468" s="46"/>
      <c r="K468" s="46"/>
      <c r="L468" s="139"/>
      <c r="M468" s="41"/>
      <c r="N468" s="45"/>
      <c r="O468" s="47"/>
      <c r="P468" s="43"/>
      <c r="Q468" s="71" t="e">
        <f>VLOOKUP(N468,'error categories'!$A$2:$D$54,4,FALSE)</f>
        <v>#N/A</v>
      </c>
      <c r="R468" s="72" t="e">
        <f>VLOOKUP(N468,'error categories'!$A$2:$D$54,3,FALSE)</f>
        <v>#N/A</v>
      </c>
      <c r="S468" s="374"/>
      <c r="T468" s="377"/>
      <c r="U468" s="378">
        <f t="shared" si="63"/>
        <v>0</v>
      </c>
      <c r="V468" s="379"/>
      <c r="W468" s="380"/>
      <c r="X468" s="380"/>
      <c r="Y468" s="380"/>
      <c r="Z468" s="379"/>
      <c r="AA468" s="381"/>
      <c r="AB468" s="379"/>
      <c r="AC468" s="380"/>
      <c r="AD468" s="382">
        <f t="shared" si="70"/>
        <v>0</v>
      </c>
      <c r="AE468" s="383">
        <f t="shared" si="71"/>
        <v>0</v>
      </c>
      <c r="AF468" s="379"/>
      <c r="AG468" s="381"/>
      <c r="AH468" s="379"/>
      <c r="AI468" s="381"/>
      <c r="AJ468" s="384" t="str">
        <f t="shared" si="64"/>
        <v/>
      </c>
      <c r="AK468" s="385" t="str">
        <f t="shared" si="65"/>
        <v/>
      </c>
      <c r="AL468" s="388" t="str">
        <f t="shared" si="66"/>
        <v/>
      </c>
      <c r="AM468" s="389" t="str">
        <f t="shared" si="67"/>
        <v/>
      </c>
      <c r="AN468" s="388" t="str">
        <f t="shared" si="68"/>
        <v/>
      </c>
      <c r="AO468" s="389" t="str">
        <f t="shared" si="69"/>
        <v/>
      </c>
      <c r="AP468" s="424"/>
      <c r="AQ468" s="424"/>
      <c r="AR468" s="431" t="e">
        <f>VLOOKUP($B468,'acc names'!$C$2:$D$12102,2,FALSE)</f>
        <v>#N/A</v>
      </c>
      <c r="AS468" s="431" t="e">
        <f>VLOOKUP($AQ468,software!$A$1:$B$14605,2,FALSE)</f>
        <v>#N/A</v>
      </c>
      <c r="AT468" s="424"/>
      <c r="AV468" s="424"/>
    </row>
    <row r="469" spans="1:48" s="44" customFormat="1" ht="12.75" x14ac:dyDescent="0.2">
      <c r="A469" s="101"/>
      <c r="B469" s="42"/>
      <c r="C469" s="142"/>
      <c r="D469" s="143"/>
      <c r="E469" s="107"/>
      <c r="F469" s="46"/>
      <c r="G469" s="46"/>
      <c r="H469" s="46"/>
      <c r="I469" s="46"/>
      <c r="J469" s="46"/>
      <c r="K469" s="46"/>
      <c r="L469" s="139"/>
      <c r="M469" s="41"/>
      <c r="N469" s="45"/>
      <c r="O469" s="47"/>
      <c r="P469" s="43"/>
      <c r="Q469" s="71" t="e">
        <f>VLOOKUP(N469,'error categories'!$A$2:$D$54,4,FALSE)</f>
        <v>#N/A</v>
      </c>
      <c r="R469" s="72" t="e">
        <f>VLOOKUP(N469,'error categories'!$A$2:$D$54,3,FALSE)</f>
        <v>#N/A</v>
      </c>
      <c r="S469" s="374"/>
      <c r="T469" s="377"/>
      <c r="U469" s="378">
        <f t="shared" si="63"/>
        <v>0</v>
      </c>
      <c r="V469" s="379"/>
      <c r="W469" s="380"/>
      <c r="X469" s="380"/>
      <c r="Y469" s="380"/>
      <c r="Z469" s="379"/>
      <c r="AA469" s="381"/>
      <c r="AB469" s="379"/>
      <c r="AC469" s="380"/>
      <c r="AD469" s="382">
        <f t="shared" si="70"/>
        <v>0</v>
      </c>
      <c r="AE469" s="383">
        <f t="shared" si="71"/>
        <v>0</v>
      </c>
      <c r="AF469" s="379"/>
      <c r="AG469" s="381"/>
      <c r="AH469" s="379"/>
      <c r="AI469" s="381"/>
      <c r="AJ469" s="384" t="str">
        <f t="shared" si="64"/>
        <v/>
      </c>
      <c r="AK469" s="385" t="str">
        <f t="shared" si="65"/>
        <v/>
      </c>
      <c r="AL469" s="388" t="str">
        <f t="shared" si="66"/>
        <v/>
      </c>
      <c r="AM469" s="389" t="str">
        <f t="shared" si="67"/>
        <v/>
      </c>
      <c r="AN469" s="388" t="str">
        <f t="shared" si="68"/>
        <v/>
      </c>
      <c r="AO469" s="389" t="str">
        <f t="shared" si="69"/>
        <v/>
      </c>
      <c r="AP469" s="424"/>
      <c r="AQ469" s="424"/>
      <c r="AR469" s="431" t="e">
        <f>VLOOKUP($B469,'acc names'!$C$2:$D$12102,2,FALSE)</f>
        <v>#N/A</v>
      </c>
      <c r="AS469" s="431" t="e">
        <f>VLOOKUP($AQ469,software!$A$1:$B$14605,2,FALSE)</f>
        <v>#N/A</v>
      </c>
      <c r="AT469" s="424"/>
      <c r="AV469" s="424"/>
    </row>
    <row r="470" spans="1:48" s="44" customFormat="1" ht="12.75" x14ac:dyDescent="0.2">
      <c r="A470" s="101"/>
      <c r="B470" s="42"/>
      <c r="C470" s="142"/>
      <c r="D470" s="143"/>
      <c r="E470" s="107"/>
      <c r="F470" s="46"/>
      <c r="G470" s="46"/>
      <c r="H470" s="46"/>
      <c r="I470" s="46"/>
      <c r="J470" s="46"/>
      <c r="K470" s="46"/>
      <c r="L470" s="139"/>
      <c r="M470" s="41"/>
      <c r="N470" s="45"/>
      <c r="O470" s="47"/>
      <c r="P470" s="43"/>
      <c r="Q470" s="71" t="e">
        <f>VLOOKUP(N470,'error categories'!$A$2:$D$54,4,FALSE)</f>
        <v>#N/A</v>
      </c>
      <c r="R470" s="72" t="e">
        <f>VLOOKUP(N470,'error categories'!$A$2:$D$54,3,FALSE)</f>
        <v>#N/A</v>
      </c>
      <c r="S470" s="374"/>
      <c r="T470" s="377"/>
      <c r="U470" s="378">
        <f t="shared" si="63"/>
        <v>0</v>
      </c>
      <c r="V470" s="390"/>
      <c r="W470" s="391"/>
      <c r="X470" s="380"/>
      <c r="Y470" s="380"/>
      <c r="Z470" s="390"/>
      <c r="AA470" s="392"/>
      <c r="AB470" s="393"/>
      <c r="AC470" s="394"/>
      <c r="AD470" s="382">
        <f t="shared" si="70"/>
        <v>0</v>
      </c>
      <c r="AE470" s="383">
        <f t="shared" si="71"/>
        <v>0</v>
      </c>
      <c r="AF470" s="379"/>
      <c r="AG470" s="381"/>
      <c r="AH470" s="379"/>
      <c r="AI470" s="381"/>
      <c r="AJ470" s="384" t="str">
        <f t="shared" si="64"/>
        <v/>
      </c>
      <c r="AK470" s="385" t="str">
        <f t="shared" si="65"/>
        <v/>
      </c>
      <c r="AL470" s="388" t="str">
        <f t="shared" si="66"/>
        <v/>
      </c>
      <c r="AM470" s="389" t="str">
        <f t="shared" si="67"/>
        <v/>
      </c>
      <c r="AN470" s="388" t="str">
        <f t="shared" si="68"/>
        <v/>
      </c>
      <c r="AO470" s="389" t="str">
        <f t="shared" si="69"/>
        <v/>
      </c>
      <c r="AP470" s="424"/>
      <c r="AQ470" s="424"/>
      <c r="AR470" s="431" t="e">
        <f>VLOOKUP($B470,'acc names'!$C$2:$D$12102,2,FALSE)</f>
        <v>#N/A</v>
      </c>
      <c r="AS470" s="431" t="e">
        <f>VLOOKUP($AQ470,software!$A$1:$B$14605,2,FALSE)</f>
        <v>#N/A</v>
      </c>
      <c r="AT470" s="424"/>
      <c r="AV470" s="424"/>
    </row>
    <row r="471" spans="1:48" s="44" customFormat="1" ht="12.75" x14ac:dyDescent="0.2">
      <c r="A471" s="101"/>
      <c r="B471" s="42"/>
      <c r="C471" s="142"/>
      <c r="D471" s="143"/>
      <c r="E471" s="107"/>
      <c r="F471" s="46"/>
      <c r="G471" s="46"/>
      <c r="H471" s="46"/>
      <c r="I471" s="46"/>
      <c r="J471" s="46"/>
      <c r="K471" s="46"/>
      <c r="L471" s="139"/>
      <c r="M471" s="41"/>
      <c r="N471" s="45"/>
      <c r="O471" s="47"/>
      <c r="P471" s="43"/>
      <c r="Q471" s="71" t="e">
        <f>VLOOKUP(N471,'error categories'!$A$2:$D$54,4,FALSE)</f>
        <v>#N/A</v>
      </c>
      <c r="R471" s="72" t="e">
        <f>VLOOKUP(N471,'error categories'!$A$2:$D$54,3,FALSE)</f>
        <v>#N/A</v>
      </c>
      <c r="S471" s="374"/>
      <c r="T471" s="377"/>
      <c r="U471" s="378">
        <f t="shared" si="63"/>
        <v>0</v>
      </c>
      <c r="V471" s="390"/>
      <c r="W471" s="391"/>
      <c r="X471" s="380"/>
      <c r="Y471" s="380"/>
      <c r="Z471" s="390"/>
      <c r="AA471" s="392"/>
      <c r="AB471" s="393"/>
      <c r="AC471" s="394"/>
      <c r="AD471" s="382">
        <f t="shared" si="70"/>
        <v>0</v>
      </c>
      <c r="AE471" s="383">
        <f t="shared" si="71"/>
        <v>0</v>
      </c>
      <c r="AF471" s="379"/>
      <c r="AG471" s="381"/>
      <c r="AH471" s="379"/>
      <c r="AI471" s="381"/>
      <c r="AJ471" s="384" t="str">
        <f t="shared" si="64"/>
        <v/>
      </c>
      <c r="AK471" s="385" t="str">
        <f t="shared" si="65"/>
        <v/>
      </c>
      <c r="AL471" s="388" t="str">
        <f t="shared" si="66"/>
        <v/>
      </c>
      <c r="AM471" s="389" t="str">
        <f t="shared" si="67"/>
        <v/>
      </c>
      <c r="AN471" s="388" t="str">
        <f t="shared" si="68"/>
        <v/>
      </c>
      <c r="AO471" s="389" t="str">
        <f t="shared" si="69"/>
        <v/>
      </c>
      <c r="AP471" s="424"/>
      <c r="AQ471" s="424"/>
      <c r="AR471" s="431" t="e">
        <f>VLOOKUP($B471,'acc names'!$C$2:$D$12102,2,FALSE)</f>
        <v>#N/A</v>
      </c>
      <c r="AS471" s="431" t="e">
        <f>VLOOKUP($AQ471,software!$A$1:$B$14605,2,FALSE)</f>
        <v>#N/A</v>
      </c>
      <c r="AT471" s="424"/>
      <c r="AV471" s="424"/>
    </row>
    <row r="472" spans="1:48" s="44" customFormat="1" ht="12.75" x14ac:dyDescent="0.2">
      <c r="A472" s="101"/>
      <c r="B472" s="42"/>
      <c r="C472" s="142"/>
      <c r="D472" s="143"/>
      <c r="E472" s="107"/>
      <c r="F472" s="46"/>
      <c r="G472" s="46"/>
      <c r="H472" s="46"/>
      <c r="I472" s="46"/>
      <c r="J472" s="46"/>
      <c r="K472" s="46"/>
      <c r="L472" s="139"/>
      <c r="M472" s="41"/>
      <c r="N472" s="45"/>
      <c r="O472" s="47"/>
      <c r="P472" s="43"/>
      <c r="Q472" s="71" t="e">
        <f>VLOOKUP(N472,'error categories'!$A$2:$D$54,4,FALSE)</f>
        <v>#N/A</v>
      </c>
      <c r="R472" s="72" t="e">
        <f>VLOOKUP(N472,'error categories'!$A$2:$D$54,3,FALSE)</f>
        <v>#N/A</v>
      </c>
      <c r="S472" s="374"/>
      <c r="T472" s="377"/>
      <c r="U472" s="378">
        <f t="shared" si="63"/>
        <v>0</v>
      </c>
      <c r="V472" s="390"/>
      <c r="W472" s="391"/>
      <c r="X472" s="380"/>
      <c r="Y472" s="380"/>
      <c r="Z472" s="390"/>
      <c r="AA472" s="392"/>
      <c r="AB472" s="393"/>
      <c r="AC472" s="394"/>
      <c r="AD472" s="382">
        <f t="shared" si="70"/>
        <v>0</v>
      </c>
      <c r="AE472" s="383">
        <f t="shared" si="71"/>
        <v>0</v>
      </c>
      <c r="AF472" s="379"/>
      <c r="AG472" s="381"/>
      <c r="AH472" s="379"/>
      <c r="AI472" s="381"/>
      <c r="AJ472" s="384" t="str">
        <f t="shared" si="64"/>
        <v/>
      </c>
      <c r="AK472" s="385" t="str">
        <f t="shared" si="65"/>
        <v/>
      </c>
      <c r="AL472" s="388" t="str">
        <f t="shared" si="66"/>
        <v/>
      </c>
      <c r="AM472" s="389" t="str">
        <f t="shared" si="67"/>
        <v/>
      </c>
      <c r="AN472" s="388" t="str">
        <f t="shared" si="68"/>
        <v/>
      </c>
      <c r="AO472" s="389" t="str">
        <f t="shared" si="69"/>
        <v/>
      </c>
      <c r="AP472" s="424"/>
      <c r="AQ472" s="424"/>
      <c r="AR472" s="431" t="e">
        <f>VLOOKUP($B472,'acc names'!$C$2:$D$12102,2,FALSE)</f>
        <v>#N/A</v>
      </c>
      <c r="AS472" s="431" t="e">
        <f>VLOOKUP($AQ472,software!$A$1:$B$14605,2,FALSE)</f>
        <v>#N/A</v>
      </c>
      <c r="AT472" s="424"/>
      <c r="AV472" s="424"/>
    </row>
    <row r="473" spans="1:48" s="44" customFormat="1" ht="12.75" x14ac:dyDescent="0.2">
      <c r="A473" s="101"/>
      <c r="B473" s="42"/>
      <c r="C473" s="142"/>
      <c r="D473" s="143"/>
      <c r="E473" s="107"/>
      <c r="F473" s="46"/>
      <c r="G473" s="46"/>
      <c r="H473" s="46"/>
      <c r="I473" s="46"/>
      <c r="J473" s="46"/>
      <c r="K473" s="46"/>
      <c r="L473" s="139"/>
      <c r="M473" s="41"/>
      <c r="N473" s="45"/>
      <c r="O473" s="47"/>
      <c r="P473" s="43"/>
      <c r="Q473" s="71" t="e">
        <f>VLOOKUP(N473,'error categories'!$A$2:$D$54,4,FALSE)</f>
        <v>#N/A</v>
      </c>
      <c r="R473" s="72" t="e">
        <f>VLOOKUP(N473,'error categories'!$A$2:$D$54,3,FALSE)</f>
        <v>#N/A</v>
      </c>
      <c r="S473" s="374"/>
      <c r="T473" s="377"/>
      <c r="U473" s="378">
        <f t="shared" si="63"/>
        <v>0</v>
      </c>
      <c r="V473" s="390"/>
      <c r="W473" s="391"/>
      <c r="X473" s="380"/>
      <c r="Y473" s="380"/>
      <c r="Z473" s="390"/>
      <c r="AA473" s="392"/>
      <c r="AB473" s="393"/>
      <c r="AC473" s="394"/>
      <c r="AD473" s="382">
        <f t="shared" si="70"/>
        <v>0</v>
      </c>
      <c r="AE473" s="383">
        <f t="shared" si="71"/>
        <v>0</v>
      </c>
      <c r="AF473" s="379"/>
      <c r="AG473" s="381"/>
      <c r="AH473" s="379"/>
      <c r="AI473" s="381"/>
      <c r="AJ473" s="384" t="str">
        <f t="shared" si="64"/>
        <v/>
      </c>
      <c r="AK473" s="385" t="str">
        <f t="shared" si="65"/>
        <v/>
      </c>
      <c r="AL473" s="388" t="str">
        <f t="shared" si="66"/>
        <v/>
      </c>
      <c r="AM473" s="389" t="str">
        <f t="shared" si="67"/>
        <v/>
      </c>
      <c r="AN473" s="388" t="str">
        <f t="shared" si="68"/>
        <v/>
      </c>
      <c r="AO473" s="389" t="str">
        <f t="shared" si="69"/>
        <v/>
      </c>
      <c r="AP473" s="424"/>
      <c r="AQ473" s="424"/>
      <c r="AR473" s="431" t="e">
        <f>VLOOKUP($B473,'acc names'!$C$2:$D$12102,2,FALSE)</f>
        <v>#N/A</v>
      </c>
      <c r="AS473" s="431" t="e">
        <f>VLOOKUP($AQ473,software!$A$1:$B$14605,2,FALSE)</f>
        <v>#N/A</v>
      </c>
      <c r="AT473" s="424"/>
      <c r="AV473" s="424"/>
    </row>
    <row r="474" spans="1:48" s="44" customFormat="1" ht="12.75" x14ac:dyDescent="0.2">
      <c r="A474" s="101"/>
      <c r="B474" s="42"/>
      <c r="C474" s="142"/>
      <c r="D474" s="143"/>
      <c r="E474" s="107"/>
      <c r="F474" s="46"/>
      <c r="G474" s="46"/>
      <c r="H474" s="46"/>
      <c r="I474" s="46"/>
      <c r="J474" s="46"/>
      <c r="K474" s="46"/>
      <c r="L474" s="139"/>
      <c r="M474" s="41"/>
      <c r="N474" s="45"/>
      <c r="O474" s="47"/>
      <c r="P474" s="43"/>
      <c r="Q474" s="71" t="e">
        <f>VLOOKUP(N474,'error categories'!$A$2:$D$54,4,FALSE)</f>
        <v>#N/A</v>
      </c>
      <c r="R474" s="72" t="e">
        <f>VLOOKUP(N474,'error categories'!$A$2:$D$54,3,FALSE)</f>
        <v>#N/A</v>
      </c>
      <c r="S474" s="374"/>
      <c r="T474" s="377"/>
      <c r="U474" s="378">
        <f t="shared" si="63"/>
        <v>0</v>
      </c>
      <c r="V474" s="390"/>
      <c r="W474" s="391"/>
      <c r="X474" s="380"/>
      <c r="Y474" s="380"/>
      <c r="Z474" s="390"/>
      <c r="AA474" s="392"/>
      <c r="AB474" s="393"/>
      <c r="AC474" s="394"/>
      <c r="AD474" s="382">
        <f t="shared" si="70"/>
        <v>0</v>
      </c>
      <c r="AE474" s="383">
        <f t="shared" si="71"/>
        <v>0</v>
      </c>
      <c r="AF474" s="379"/>
      <c r="AG474" s="381"/>
      <c r="AH474" s="379"/>
      <c r="AI474" s="381"/>
      <c r="AJ474" s="384" t="str">
        <f t="shared" si="64"/>
        <v/>
      </c>
      <c r="AK474" s="385" t="str">
        <f t="shared" si="65"/>
        <v/>
      </c>
      <c r="AL474" s="388" t="str">
        <f t="shared" si="66"/>
        <v/>
      </c>
      <c r="AM474" s="389" t="str">
        <f t="shared" si="67"/>
        <v/>
      </c>
      <c r="AN474" s="388" t="str">
        <f t="shared" si="68"/>
        <v/>
      </c>
      <c r="AO474" s="389" t="str">
        <f t="shared" si="69"/>
        <v/>
      </c>
      <c r="AP474" s="424"/>
      <c r="AQ474" s="424"/>
      <c r="AR474" s="431" t="e">
        <f>VLOOKUP($B474,'acc names'!$C$2:$D$12102,2,FALSE)</f>
        <v>#N/A</v>
      </c>
      <c r="AS474" s="431" t="e">
        <f>VLOOKUP($AQ474,software!$A$1:$B$14605,2,FALSE)</f>
        <v>#N/A</v>
      </c>
      <c r="AT474" s="424"/>
      <c r="AV474" s="424"/>
    </row>
    <row r="475" spans="1:48" s="44" customFormat="1" ht="12.75" x14ac:dyDescent="0.2">
      <c r="A475" s="101"/>
      <c r="B475" s="42"/>
      <c r="C475" s="142"/>
      <c r="D475" s="143"/>
      <c r="E475" s="107"/>
      <c r="F475" s="46"/>
      <c r="G475" s="46"/>
      <c r="H475" s="46"/>
      <c r="I475" s="46"/>
      <c r="J475" s="46"/>
      <c r="K475" s="46"/>
      <c r="L475" s="139"/>
      <c r="M475" s="41"/>
      <c r="N475" s="45"/>
      <c r="O475" s="47"/>
      <c r="P475" s="43"/>
      <c r="Q475" s="71" t="e">
        <f>VLOOKUP(N475,'error categories'!$A$2:$D$54,4,FALSE)</f>
        <v>#N/A</v>
      </c>
      <c r="R475" s="72" t="e">
        <f>VLOOKUP(N475,'error categories'!$A$2:$D$54,3,FALSE)</f>
        <v>#N/A</v>
      </c>
      <c r="S475" s="374"/>
      <c r="T475" s="377"/>
      <c r="U475" s="378">
        <f t="shared" si="63"/>
        <v>0</v>
      </c>
      <c r="V475" s="390"/>
      <c r="W475" s="391"/>
      <c r="X475" s="380"/>
      <c r="Y475" s="380"/>
      <c r="Z475" s="390"/>
      <c r="AA475" s="392"/>
      <c r="AB475" s="393"/>
      <c r="AC475" s="394"/>
      <c r="AD475" s="382">
        <f t="shared" si="70"/>
        <v>0</v>
      </c>
      <c r="AE475" s="383">
        <f t="shared" si="71"/>
        <v>0</v>
      </c>
      <c r="AF475" s="379"/>
      <c r="AG475" s="381"/>
      <c r="AH475" s="379"/>
      <c r="AI475" s="381"/>
      <c r="AJ475" s="384" t="str">
        <f t="shared" si="64"/>
        <v/>
      </c>
      <c r="AK475" s="385" t="str">
        <f t="shared" si="65"/>
        <v/>
      </c>
      <c r="AL475" s="388" t="str">
        <f t="shared" si="66"/>
        <v/>
      </c>
      <c r="AM475" s="389" t="str">
        <f t="shared" si="67"/>
        <v/>
      </c>
      <c r="AN475" s="388" t="str">
        <f t="shared" si="68"/>
        <v/>
      </c>
      <c r="AO475" s="389" t="str">
        <f t="shared" si="69"/>
        <v/>
      </c>
      <c r="AP475" s="424"/>
      <c r="AQ475" s="424"/>
      <c r="AR475" s="431" t="e">
        <f>VLOOKUP($B475,'acc names'!$C$2:$D$12102,2,FALSE)</f>
        <v>#N/A</v>
      </c>
      <c r="AS475" s="431" t="e">
        <f>VLOOKUP($AQ475,software!$A$1:$B$14605,2,FALSE)</f>
        <v>#N/A</v>
      </c>
      <c r="AT475" s="424"/>
      <c r="AV475" s="424"/>
    </row>
    <row r="476" spans="1:48" s="44" customFormat="1" ht="12.75" x14ac:dyDescent="0.2">
      <c r="A476" s="101"/>
      <c r="B476" s="42"/>
      <c r="C476" s="142"/>
      <c r="D476" s="143"/>
      <c r="E476" s="107"/>
      <c r="F476" s="46"/>
      <c r="G476" s="46"/>
      <c r="H476" s="46"/>
      <c r="I476" s="46"/>
      <c r="J476" s="46"/>
      <c r="K476" s="46"/>
      <c r="L476" s="139"/>
      <c r="M476" s="41"/>
      <c r="N476" s="45"/>
      <c r="O476" s="47"/>
      <c r="P476" s="43"/>
      <c r="Q476" s="71" t="e">
        <f>VLOOKUP(N476,'error categories'!$A$2:$D$54,4,FALSE)</f>
        <v>#N/A</v>
      </c>
      <c r="R476" s="72" t="e">
        <f>VLOOKUP(N476,'error categories'!$A$2:$D$54,3,FALSE)</f>
        <v>#N/A</v>
      </c>
      <c r="S476" s="374"/>
      <c r="T476" s="377"/>
      <c r="U476" s="378">
        <f t="shared" si="63"/>
        <v>0</v>
      </c>
      <c r="V476" s="390"/>
      <c r="W476" s="391"/>
      <c r="X476" s="380"/>
      <c r="Y476" s="380"/>
      <c r="Z476" s="390"/>
      <c r="AA476" s="392"/>
      <c r="AB476" s="393"/>
      <c r="AC476" s="394"/>
      <c r="AD476" s="382">
        <f t="shared" si="70"/>
        <v>0</v>
      </c>
      <c r="AE476" s="383">
        <f t="shared" si="71"/>
        <v>0</v>
      </c>
      <c r="AF476" s="379"/>
      <c r="AG476" s="381"/>
      <c r="AH476" s="379"/>
      <c r="AI476" s="381"/>
      <c r="AJ476" s="384" t="str">
        <f t="shared" si="64"/>
        <v/>
      </c>
      <c r="AK476" s="385" t="str">
        <f t="shared" si="65"/>
        <v/>
      </c>
      <c r="AL476" s="388" t="str">
        <f t="shared" si="66"/>
        <v/>
      </c>
      <c r="AM476" s="389" t="str">
        <f t="shared" si="67"/>
        <v/>
      </c>
      <c r="AN476" s="388" t="str">
        <f t="shared" si="68"/>
        <v/>
      </c>
      <c r="AO476" s="389" t="str">
        <f t="shared" si="69"/>
        <v/>
      </c>
      <c r="AP476" s="424"/>
      <c r="AQ476" s="424"/>
      <c r="AR476" s="431" t="e">
        <f>VLOOKUP($B476,'acc names'!$C$2:$D$12102,2,FALSE)</f>
        <v>#N/A</v>
      </c>
      <c r="AS476" s="431" t="e">
        <f>VLOOKUP($AQ476,software!$A$1:$B$14605,2,FALSE)</f>
        <v>#N/A</v>
      </c>
      <c r="AT476" s="424"/>
      <c r="AV476" s="424"/>
    </row>
    <row r="477" spans="1:48" s="44" customFormat="1" ht="12.75" x14ac:dyDescent="0.2">
      <c r="A477" s="101"/>
      <c r="B477" s="42"/>
      <c r="C477" s="142"/>
      <c r="D477" s="143"/>
      <c r="E477" s="107"/>
      <c r="F477" s="46"/>
      <c r="G477" s="46"/>
      <c r="H477" s="46"/>
      <c r="I477" s="46"/>
      <c r="J477" s="46"/>
      <c r="K477" s="46"/>
      <c r="L477" s="139"/>
      <c r="M477" s="41"/>
      <c r="N477" s="45"/>
      <c r="O477" s="47"/>
      <c r="P477" s="43"/>
      <c r="Q477" s="71" t="e">
        <f>VLOOKUP(N477,'error categories'!$A$2:$D$54,4,FALSE)</f>
        <v>#N/A</v>
      </c>
      <c r="R477" s="72" t="e">
        <f>VLOOKUP(N477,'error categories'!$A$2:$D$54,3,FALSE)</f>
        <v>#N/A</v>
      </c>
      <c r="S477" s="374"/>
      <c r="T477" s="377"/>
      <c r="U477" s="378">
        <f t="shared" si="63"/>
        <v>0</v>
      </c>
      <c r="V477" s="390"/>
      <c r="W477" s="391"/>
      <c r="X477" s="380"/>
      <c r="Y477" s="380"/>
      <c r="Z477" s="390"/>
      <c r="AA477" s="392"/>
      <c r="AB477" s="393"/>
      <c r="AC477" s="394"/>
      <c r="AD477" s="382">
        <f t="shared" si="70"/>
        <v>0</v>
      </c>
      <c r="AE477" s="383">
        <f t="shared" si="71"/>
        <v>0</v>
      </c>
      <c r="AF477" s="379"/>
      <c r="AG477" s="381"/>
      <c r="AH477" s="379"/>
      <c r="AI477" s="381"/>
      <c r="AJ477" s="384" t="str">
        <f t="shared" si="64"/>
        <v/>
      </c>
      <c r="AK477" s="385" t="str">
        <f t="shared" si="65"/>
        <v/>
      </c>
      <c r="AL477" s="388" t="str">
        <f t="shared" si="66"/>
        <v/>
      </c>
      <c r="AM477" s="389" t="str">
        <f t="shared" si="67"/>
        <v/>
      </c>
      <c r="AN477" s="388" t="str">
        <f t="shared" si="68"/>
        <v/>
      </c>
      <c r="AO477" s="389" t="str">
        <f t="shared" si="69"/>
        <v/>
      </c>
      <c r="AP477" s="424"/>
      <c r="AQ477" s="424"/>
      <c r="AR477" s="431" t="e">
        <f>VLOOKUP($B477,'acc names'!$C$2:$D$12102,2,FALSE)</f>
        <v>#N/A</v>
      </c>
      <c r="AS477" s="431" t="e">
        <f>VLOOKUP($AQ477,software!$A$1:$B$14605,2,FALSE)</f>
        <v>#N/A</v>
      </c>
      <c r="AT477" s="424"/>
      <c r="AV477" s="424"/>
    </row>
    <row r="478" spans="1:48" s="44" customFormat="1" ht="12.75" x14ac:dyDescent="0.2">
      <c r="A478" s="101"/>
      <c r="B478" s="42"/>
      <c r="C478" s="142"/>
      <c r="D478" s="143"/>
      <c r="E478" s="107"/>
      <c r="F478" s="46"/>
      <c r="G478" s="46"/>
      <c r="H478" s="46"/>
      <c r="I478" s="46"/>
      <c r="J478" s="46"/>
      <c r="K478" s="46"/>
      <c r="L478" s="139"/>
      <c r="M478" s="41"/>
      <c r="N478" s="45"/>
      <c r="O478" s="47"/>
      <c r="P478" s="43"/>
      <c r="Q478" s="71" t="e">
        <f>VLOOKUP(N478,'error categories'!$A$2:$D$54,4,FALSE)</f>
        <v>#N/A</v>
      </c>
      <c r="R478" s="72" t="e">
        <f>VLOOKUP(N478,'error categories'!$A$2:$D$54,3,FALSE)</f>
        <v>#N/A</v>
      </c>
      <c r="S478" s="374"/>
      <c r="T478" s="377"/>
      <c r="U478" s="378">
        <f t="shared" si="63"/>
        <v>0</v>
      </c>
      <c r="V478" s="390"/>
      <c r="W478" s="391"/>
      <c r="X478" s="380"/>
      <c r="Y478" s="380"/>
      <c r="Z478" s="390"/>
      <c r="AA478" s="392"/>
      <c r="AB478" s="393"/>
      <c r="AC478" s="394"/>
      <c r="AD478" s="382">
        <f t="shared" si="70"/>
        <v>0</v>
      </c>
      <c r="AE478" s="383">
        <f t="shared" si="71"/>
        <v>0</v>
      </c>
      <c r="AF478" s="379"/>
      <c r="AG478" s="381"/>
      <c r="AH478" s="379"/>
      <c r="AI478" s="381"/>
      <c r="AJ478" s="384" t="str">
        <f t="shared" si="64"/>
        <v/>
      </c>
      <c r="AK478" s="385" t="str">
        <f t="shared" si="65"/>
        <v/>
      </c>
      <c r="AL478" s="388" t="str">
        <f t="shared" si="66"/>
        <v/>
      </c>
      <c r="AM478" s="389" t="str">
        <f t="shared" si="67"/>
        <v/>
      </c>
      <c r="AN478" s="388" t="str">
        <f t="shared" si="68"/>
        <v/>
      </c>
      <c r="AO478" s="389" t="str">
        <f t="shared" si="69"/>
        <v/>
      </c>
      <c r="AP478" s="424"/>
      <c r="AQ478" s="424"/>
      <c r="AR478" s="431" t="e">
        <f>VLOOKUP($B478,'acc names'!$C$2:$D$12102,2,FALSE)</f>
        <v>#N/A</v>
      </c>
      <c r="AS478" s="431" t="e">
        <f>VLOOKUP($AQ478,software!$A$1:$B$14605,2,FALSE)</f>
        <v>#N/A</v>
      </c>
      <c r="AT478" s="424"/>
      <c r="AV478" s="424"/>
    </row>
    <row r="479" spans="1:48" s="44" customFormat="1" ht="12.75" x14ac:dyDescent="0.2">
      <c r="A479" s="101"/>
      <c r="B479" s="42"/>
      <c r="C479" s="142"/>
      <c r="D479" s="143"/>
      <c r="E479" s="107"/>
      <c r="F479" s="46"/>
      <c r="G479" s="46"/>
      <c r="H479" s="46"/>
      <c r="I479" s="46"/>
      <c r="J479" s="46"/>
      <c r="K479" s="46"/>
      <c r="L479" s="139"/>
      <c r="M479" s="41"/>
      <c r="N479" s="45"/>
      <c r="O479" s="47"/>
      <c r="P479" s="43"/>
      <c r="Q479" s="71" t="e">
        <f>VLOOKUP(N479,'error categories'!$A$2:$D$54,4,FALSE)</f>
        <v>#N/A</v>
      </c>
      <c r="R479" s="72" t="e">
        <f>VLOOKUP(N479,'error categories'!$A$2:$D$54,3,FALSE)</f>
        <v>#N/A</v>
      </c>
      <c r="S479" s="374"/>
      <c r="T479" s="377"/>
      <c r="U479" s="378">
        <f t="shared" si="63"/>
        <v>0</v>
      </c>
      <c r="V479" s="390"/>
      <c r="W479" s="391"/>
      <c r="X479" s="380"/>
      <c r="Y479" s="380"/>
      <c r="Z479" s="390"/>
      <c r="AA479" s="392"/>
      <c r="AB479" s="393"/>
      <c r="AC479" s="394"/>
      <c r="AD479" s="382">
        <f t="shared" si="70"/>
        <v>0</v>
      </c>
      <c r="AE479" s="383">
        <f t="shared" si="71"/>
        <v>0</v>
      </c>
      <c r="AF479" s="379"/>
      <c r="AG479" s="381"/>
      <c r="AH479" s="379"/>
      <c r="AI479" s="381"/>
      <c r="AJ479" s="384" t="str">
        <f t="shared" si="64"/>
        <v/>
      </c>
      <c r="AK479" s="385" t="str">
        <f t="shared" si="65"/>
        <v/>
      </c>
      <c r="AL479" s="388" t="str">
        <f t="shared" si="66"/>
        <v/>
      </c>
      <c r="AM479" s="389" t="str">
        <f t="shared" si="67"/>
        <v/>
      </c>
      <c r="AN479" s="388" t="str">
        <f t="shared" si="68"/>
        <v/>
      </c>
      <c r="AO479" s="389" t="str">
        <f t="shared" si="69"/>
        <v/>
      </c>
      <c r="AP479" s="424"/>
      <c r="AQ479" s="424"/>
      <c r="AR479" s="431" t="e">
        <f>VLOOKUP($B479,'acc names'!$C$2:$D$12102,2,FALSE)</f>
        <v>#N/A</v>
      </c>
      <c r="AS479" s="431" t="e">
        <f>VLOOKUP($AQ479,software!$A$1:$B$14605,2,FALSE)</f>
        <v>#N/A</v>
      </c>
      <c r="AT479" s="424"/>
      <c r="AV479" s="424"/>
    </row>
    <row r="480" spans="1:48" s="44" customFormat="1" ht="12.75" x14ac:dyDescent="0.2">
      <c r="A480" s="101"/>
      <c r="B480" s="42"/>
      <c r="C480" s="142"/>
      <c r="D480" s="143"/>
      <c r="E480" s="107"/>
      <c r="F480" s="46"/>
      <c r="G480" s="46"/>
      <c r="H480" s="46"/>
      <c r="I480" s="46"/>
      <c r="J480" s="46"/>
      <c r="K480" s="46"/>
      <c r="L480" s="139"/>
      <c r="M480" s="41"/>
      <c r="N480" s="45"/>
      <c r="O480" s="47"/>
      <c r="P480" s="43"/>
      <c r="Q480" s="71" t="e">
        <f>VLOOKUP(N480,'error categories'!$A$2:$D$54,4,FALSE)</f>
        <v>#N/A</v>
      </c>
      <c r="R480" s="72" t="e">
        <f>VLOOKUP(N480,'error categories'!$A$2:$D$54,3,FALSE)</f>
        <v>#N/A</v>
      </c>
      <c r="S480" s="374"/>
      <c r="T480" s="377"/>
      <c r="U480" s="378">
        <f t="shared" si="63"/>
        <v>0</v>
      </c>
      <c r="V480" s="390"/>
      <c r="W480" s="391"/>
      <c r="X480" s="380"/>
      <c r="Y480" s="380"/>
      <c r="Z480" s="390"/>
      <c r="AA480" s="392"/>
      <c r="AB480" s="393"/>
      <c r="AC480" s="394"/>
      <c r="AD480" s="382">
        <f t="shared" si="70"/>
        <v>0</v>
      </c>
      <c r="AE480" s="383">
        <f t="shared" si="71"/>
        <v>0</v>
      </c>
      <c r="AF480" s="379"/>
      <c r="AG480" s="381"/>
      <c r="AH480" s="379"/>
      <c r="AI480" s="381"/>
      <c r="AJ480" s="384" t="str">
        <f t="shared" si="64"/>
        <v/>
      </c>
      <c r="AK480" s="385" t="str">
        <f t="shared" si="65"/>
        <v/>
      </c>
      <c r="AL480" s="388" t="str">
        <f t="shared" si="66"/>
        <v/>
      </c>
      <c r="AM480" s="389" t="str">
        <f t="shared" si="67"/>
        <v/>
      </c>
      <c r="AN480" s="388" t="str">
        <f t="shared" si="68"/>
        <v/>
      </c>
      <c r="AO480" s="389" t="str">
        <f t="shared" si="69"/>
        <v/>
      </c>
      <c r="AP480" s="424"/>
      <c r="AQ480" s="424"/>
      <c r="AR480" s="431" t="e">
        <f>VLOOKUP($B480,'acc names'!$C$2:$D$12102,2,FALSE)</f>
        <v>#N/A</v>
      </c>
      <c r="AS480" s="431" t="e">
        <f>VLOOKUP($AQ480,software!$A$1:$B$14605,2,FALSE)</f>
        <v>#N/A</v>
      </c>
      <c r="AT480" s="424"/>
      <c r="AV480" s="424"/>
    </row>
    <row r="481" spans="1:48" s="44" customFormat="1" ht="12.75" x14ac:dyDescent="0.2">
      <c r="A481" s="101"/>
      <c r="B481" s="42"/>
      <c r="C481" s="142"/>
      <c r="D481" s="143"/>
      <c r="E481" s="107"/>
      <c r="F481" s="46"/>
      <c r="G481" s="46"/>
      <c r="H481" s="46"/>
      <c r="I481" s="46"/>
      <c r="J481" s="46"/>
      <c r="K481" s="46"/>
      <c r="L481" s="139"/>
      <c r="M481" s="41"/>
      <c r="N481" s="45"/>
      <c r="O481" s="47"/>
      <c r="P481" s="43"/>
      <c r="Q481" s="71" t="e">
        <f>VLOOKUP(N481,'error categories'!$A$2:$D$54,4,FALSE)</f>
        <v>#N/A</v>
      </c>
      <c r="R481" s="72" t="e">
        <f>VLOOKUP(N481,'error categories'!$A$2:$D$54,3,FALSE)</f>
        <v>#N/A</v>
      </c>
      <c r="S481" s="374"/>
      <c r="T481" s="377"/>
      <c r="U481" s="378">
        <f t="shared" si="63"/>
        <v>0</v>
      </c>
      <c r="V481" s="390"/>
      <c r="W481" s="391"/>
      <c r="X481" s="380"/>
      <c r="Y481" s="380"/>
      <c r="Z481" s="390"/>
      <c r="AA481" s="392"/>
      <c r="AB481" s="393"/>
      <c r="AC481" s="394"/>
      <c r="AD481" s="382">
        <f t="shared" si="70"/>
        <v>0</v>
      </c>
      <c r="AE481" s="383">
        <f t="shared" si="71"/>
        <v>0</v>
      </c>
      <c r="AF481" s="379"/>
      <c r="AG481" s="381"/>
      <c r="AH481" s="379"/>
      <c r="AI481" s="381"/>
      <c r="AJ481" s="384" t="str">
        <f t="shared" si="64"/>
        <v/>
      </c>
      <c r="AK481" s="385" t="str">
        <f t="shared" si="65"/>
        <v/>
      </c>
      <c r="AL481" s="388" t="str">
        <f t="shared" si="66"/>
        <v/>
      </c>
      <c r="AM481" s="389" t="str">
        <f t="shared" si="67"/>
        <v/>
      </c>
      <c r="AN481" s="388" t="str">
        <f t="shared" si="68"/>
        <v/>
      </c>
      <c r="AO481" s="389" t="str">
        <f t="shared" si="69"/>
        <v/>
      </c>
      <c r="AP481" s="424"/>
      <c r="AQ481" s="424"/>
      <c r="AR481" s="431" t="e">
        <f>VLOOKUP($B481,'acc names'!$C$2:$D$12102,2,FALSE)</f>
        <v>#N/A</v>
      </c>
      <c r="AS481" s="431" t="e">
        <f>VLOOKUP($AQ481,software!$A$1:$B$14605,2,FALSE)</f>
        <v>#N/A</v>
      </c>
      <c r="AT481" s="424"/>
      <c r="AV481" s="424"/>
    </row>
    <row r="482" spans="1:48" s="44" customFormat="1" ht="12.75" x14ac:dyDescent="0.2">
      <c r="A482" s="101"/>
      <c r="B482" s="42"/>
      <c r="C482" s="142"/>
      <c r="D482" s="143"/>
      <c r="E482" s="107"/>
      <c r="F482" s="46"/>
      <c r="G482" s="46"/>
      <c r="H482" s="46"/>
      <c r="I482" s="46"/>
      <c r="J482" s="46"/>
      <c r="K482" s="46"/>
      <c r="L482" s="139"/>
      <c r="M482" s="41"/>
      <c r="N482" s="45"/>
      <c r="O482" s="47"/>
      <c r="P482" s="43"/>
      <c r="Q482" s="71" t="e">
        <f>VLOOKUP(N482,'error categories'!$A$2:$D$54,4,FALSE)</f>
        <v>#N/A</v>
      </c>
      <c r="R482" s="72" t="e">
        <f>VLOOKUP(N482,'error categories'!$A$2:$D$54,3,FALSE)</f>
        <v>#N/A</v>
      </c>
      <c r="S482" s="374"/>
      <c r="T482" s="377"/>
      <c r="U482" s="378">
        <f t="shared" si="63"/>
        <v>0</v>
      </c>
      <c r="V482" s="390"/>
      <c r="W482" s="391"/>
      <c r="X482" s="380"/>
      <c r="Y482" s="380"/>
      <c r="Z482" s="390"/>
      <c r="AA482" s="392"/>
      <c r="AB482" s="393"/>
      <c r="AC482" s="394"/>
      <c r="AD482" s="382">
        <f t="shared" si="70"/>
        <v>0</v>
      </c>
      <c r="AE482" s="383">
        <f t="shared" si="71"/>
        <v>0</v>
      </c>
      <c r="AF482" s="379"/>
      <c r="AG482" s="381"/>
      <c r="AH482" s="379"/>
      <c r="AI482" s="381"/>
      <c r="AJ482" s="384" t="str">
        <f t="shared" si="64"/>
        <v/>
      </c>
      <c r="AK482" s="385" t="str">
        <f t="shared" si="65"/>
        <v/>
      </c>
      <c r="AL482" s="388" t="str">
        <f t="shared" si="66"/>
        <v/>
      </c>
      <c r="AM482" s="389" t="str">
        <f t="shared" si="67"/>
        <v/>
      </c>
      <c r="AN482" s="388" t="str">
        <f t="shared" si="68"/>
        <v/>
      </c>
      <c r="AO482" s="389" t="str">
        <f t="shared" si="69"/>
        <v/>
      </c>
      <c r="AP482" s="424"/>
      <c r="AQ482" s="424"/>
      <c r="AR482" s="431" t="e">
        <f>VLOOKUP($B482,'acc names'!$C$2:$D$12102,2,FALSE)</f>
        <v>#N/A</v>
      </c>
      <c r="AS482" s="431" t="e">
        <f>VLOOKUP($AQ482,software!$A$1:$B$14605,2,FALSE)</f>
        <v>#N/A</v>
      </c>
      <c r="AT482" s="424"/>
      <c r="AV482" s="424"/>
    </row>
    <row r="483" spans="1:48" s="44" customFormat="1" ht="12.75" x14ac:dyDescent="0.2">
      <c r="A483" s="101"/>
      <c r="B483" s="42"/>
      <c r="C483" s="142"/>
      <c r="D483" s="143"/>
      <c r="E483" s="107"/>
      <c r="F483" s="46"/>
      <c r="G483" s="46"/>
      <c r="H483" s="46"/>
      <c r="I483" s="46"/>
      <c r="J483" s="46"/>
      <c r="K483" s="46"/>
      <c r="L483" s="139"/>
      <c r="M483" s="41"/>
      <c r="N483" s="45"/>
      <c r="O483" s="47"/>
      <c r="P483" s="43"/>
      <c r="Q483" s="71" t="e">
        <f>VLOOKUP(N483,'error categories'!$A$2:$D$54,4,FALSE)</f>
        <v>#N/A</v>
      </c>
      <c r="R483" s="72" t="e">
        <f>VLOOKUP(N483,'error categories'!$A$2:$D$54,3,FALSE)</f>
        <v>#N/A</v>
      </c>
      <c r="S483" s="374"/>
      <c r="T483" s="377"/>
      <c r="U483" s="378">
        <f t="shared" si="63"/>
        <v>0</v>
      </c>
      <c r="V483" s="390"/>
      <c r="W483" s="391"/>
      <c r="X483" s="380"/>
      <c r="Y483" s="380"/>
      <c r="Z483" s="390"/>
      <c r="AA483" s="392"/>
      <c r="AB483" s="393"/>
      <c r="AC483" s="394"/>
      <c r="AD483" s="382">
        <f t="shared" si="70"/>
        <v>0</v>
      </c>
      <c r="AE483" s="383">
        <f t="shared" si="71"/>
        <v>0</v>
      </c>
      <c r="AF483" s="379"/>
      <c r="AG483" s="381"/>
      <c r="AH483" s="379"/>
      <c r="AI483" s="381"/>
      <c r="AJ483" s="384" t="str">
        <f t="shared" si="64"/>
        <v/>
      </c>
      <c r="AK483" s="385" t="str">
        <f t="shared" si="65"/>
        <v/>
      </c>
      <c r="AL483" s="388" t="str">
        <f t="shared" si="66"/>
        <v/>
      </c>
      <c r="AM483" s="389" t="str">
        <f t="shared" si="67"/>
        <v/>
      </c>
      <c r="AN483" s="388" t="str">
        <f t="shared" si="68"/>
        <v/>
      </c>
      <c r="AO483" s="389" t="str">
        <f t="shared" si="69"/>
        <v/>
      </c>
      <c r="AP483" s="424"/>
      <c r="AQ483" s="424"/>
      <c r="AR483" s="431" t="e">
        <f>VLOOKUP($B483,'acc names'!$C$2:$D$12102,2,FALSE)</f>
        <v>#N/A</v>
      </c>
      <c r="AS483" s="431" t="e">
        <f>VLOOKUP($AQ483,software!$A$1:$B$14605,2,FALSE)</f>
        <v>#N/A</v>
      </c>
      <c r="AT483" s="424"/>
      <c r="AV483" s="424"/>
    </row>
    <row r="484" spans="1:48" s="44" customFormat="1" ht="12.75" x14ac:dyDescent="0.2">
      <c r="A484" s="101"/>
      <c r="B484" s="42"/>
      <c r="C484" s="142"/>
      <c r="D484" s="143"/>
      <c r="E484" s="107"/>
      <c r="F484" s="46"/>
      <c r="G484" s="46"/>
      <c r="H484" s="46"/>
      <c r="I484" s="46"/>
      <c r="J484" s="46"/>
      <c r="K484" s="46"/>
      <c r="L484" s="139"/>
      <c r="M484" s="41"/>
      <c r="N484" s="45"/>
      <c r="O484" s="47"/>
      <c r="P484" s="43"/>
      <c r="Q484" s="71" t="e">
        <f>VLOOKUP(N484,'error categories'!$A$2:$D$54,4,FALSE)</f>
        <v>#N/A</v>
      </c>
      <c r="R484" s="72" t="e">
        <f>VLOOKUP(N484,'error categories'!$A$2:$D$54,3,FALSE)</f>
        <v>#N/A</v>
      </c>
      <c r="S484" s="374"/>
      <c r="T484" s="377"/>
      <c r="U484" s="378">
        <f t="shared" si="63"/>
        <v>0</v>
      </c>
      <c r="V484" s="390"/>
      <c r="W484" s="391"/>
      <c r="X484" s="380"/>
      <c r="Y484" s="380"/>
      <c r="Z484" s="390"/>
      <c r="AA484" s="392"/>
      <c r="AB484" s="393"/>
      <c r="AC484" s="394"/>
      <c r="AD484" s="382">
        <f t="shared" si="70"/>
        <v>0</v>
      </c>
      <c r="AE484" s="383">
        <f t="shared" si="71"/>
        <v>0</v>
      </c>
      <c r="AF484" s="379"/>
      <c r="AG484" s="381"/>
      <c r="AH484" s="379"/>
      <c r="AI484" s="381"/>
      <c r="AJ484" s="384" t="str">
        <f t="shared" si="64"/>
        <v/>
      </c>
      <c r="AK484" s="385" t="str">
        <f t="shared" si="65"/>
        <v/>
      </c>
      <c r="AL484" s="388" t="str">
        <f t="shared" si="66"/>
        <v/>
      </c>
      <c r="AM484" s="389" t="str">
        <f t="shared" si="67"/>
        <v/>
      </c>
      <c r="AN484" s="388" t="str">
        <f t="shared" si="68"/>
        <v/>
      </c>
      <c r="AO484" s="389" t="str">
        <f t="shared" si="69"/>
        <v/>
      </c>
      <c r="AP484" s="424"/>
      <c r="AQ484" s="424"/>
      <c r="AR484" s="431" t="e">
        <f>VLOOKUP($B484,'acc names'!$C$2:$D$12102,2,FALSE)</f>
        <v>#N/A</v>
      </c>
      <c r="AS484" s="431" t="e">
        <f>VLOOKUP($AQ484,software!$A$1:$B$14605,2,FALSE)</f>
        <v>#N/A</v>
      </c>
      <c r="AT484" s="424"/>
      <c r="AV484" s="424"/>
    </row>
    <row r="485" spans="1:48" s="44" customFormat="1" ht="12.75" x14ac:dyDescent="0.2">
      <c r="A485" s="101"/>
      <c r="B485" s="42"/>
      <c r="C485" s="142"/>
      <c r="D485" s="143"/>
      <c r="E485" s="107"/>
      <c r="F485" s="46"/>
      <c r="G485" s="46"/>
      <c r="H485" s="46"/>
      <c r="I485" s="46"/>
      <c r="J485" s="46"/>
      <c r="K485" s="46"/>
      <c r="L485" s="139"/>
      <c r="M485" s="41"/>
      <c r="N485" s="45"/>
      <c r="O485" s="47"/>
      <c r="P485" s="43"/>
      <c r="Q485" s="71" t="e">
        <f>VLOOKUP(N485,'error categories'!$A$2:$D$54,4,FALSE)</f>
        <v>#N/A</v>
      </c>
      <c r="R485" s="72" t="e">
        <f>VLOOKUP(N485,'error categories'!$A$2:$D$54,3,FALSE)</f>
        <v>#N/A</v>
      </c>
      <c r="S485" s="374"/>
      <c r="T485" s="377"/>
      <c r="U485" s="378">
        <f t="shared" si="63"/>
        <v>0</v>
      </c>
      <c r="V485" s="390"/>
      <c r="W485" s="391"/>
      <c r="X485" s="380"/>
      <c r="Y485" s="380"/>
      <c r="Z485" s="390"/>
      <c r="AA485" s="392"/>
      <c r="AB485" s="393"/>
      <c r="AC485" s="394"/>
      <c r="AD485" s="382">
        <f t="shared" si="70"/>
        <v>0</v>
      </c>
      <c r="AE485" s="383">
        <f t="shared" si="71"/>
        <v>0</v>
      </c>
      <c r="AF485" s="379"/>
      <c r="AG485" s="381"/>
      <c r="AH485" s="379"/>
      <c r="AI485" s="381"/>
      <c r="AJ485" s="384" t="str">
        <f t="shared" si="64"/>
        <v/>
      </c>
      <c r="AK485" s="385" t="str">
        <f t="shared" si="65"/>
        <v/>
      </c>
      <c r="AL485" s="388" t="str">
        <f t="shared" si="66"/>
        <v/>
      </c>
      <c r="AM485" s="389" t="str">
        <f t="shared" si="67"/>
        <v/>
      </c>
      <c r="AN485" s="388" t="str">
        <f t="shared" si="68"/>
        <v/>
      </c>
      <c r="AO485" s="389" t="str">
        <f t="shared" si="69"/>
        <v/>
      </c>
      <c r="AP485" s="424"/>
      <c r="AQ485" s="424"/>
      <c r="AR485" s="431" t="e">
        <f>VLOOKUP($B485,'acc names'!$C$2:$D$12102,2,FALSE)</f>
        <v>#N/A</v>
      </c>
      <c r="AS485" s="431" t="e">
        <f>VLOOKUP($AQ485,software!$A$1:$B$14605,2,FALSE)</f>
        <v>#N/A</v>
      </c>
      <c r="AT485" s="424"/>
      <c r="AV485" s="424"/>
    </row>
    <row r="486" spans="1:48" s="44" customFormat="1" ht="12.75" x14ac:dyDescent="0.2">
      <c r="A486" s="101"/>
      <c r="B486" s="42"/>
      <c r="C486" s="142"/>
      <c r="D486" s="143"/>
      <c r="E486" s="107"/>
      <c r="F486" s="46"/>
      <c r="G486" s="46"/>
      <c r="H486" s="46"/>
      <c r="I486" s="46"/>
      <c r="J486" s="46"/>
      <c r="K486" s="46"/>
      <c r="L486" s="139"/>
      <c r="M486" s="41"/>
      <c r="N486" s="45"/>
      <c r="O486" s="47"/>
      <c r="P486" s="43"/>
      <c r="Q486" s="71" t="e">
        <f>VLOOKUP(N486,'error categories'!$A$2:$D$54,4,FALSE)</f>
        <v>#N/A</v>
      </c>
      <c r="R486" s="72" t="e">
        <f>VLOOKUP(N486,'error categories'!$A$2:$D$54,3,FALSE)</f>
        <v>#N/A</v>
      </c>
      <c r="S486" s="374"/>
      <c r="T486" s="377"/>
      <c r="U486" s="378">
        <f t="shared" si="63"/>
        <v>0</v>
      </c>
      <c r="V486" s="390"/>
      <c r="W486" s="391"/>
      <c r="X486" s="380"/>
      <c r="Y486" s="380"/>
      <c r="Z486" s="390"/>
      <c r="AA486" s="392"/>
      <c r="AB486" s="393"/>
      <c r="AC486" s="394"/>
      <c r="AD486" s="382">
        <f t="shared" si="70"/>
        <v>0</v>
      </c>
      <c r="AE486" s="383">
        <f t="shared" si="71"/>
        <v>0</v>
      </c>
      <c r="AF486" s="379"/>
      <c r="AG486" s="381"/>
      <c r="AH486" s="379"/>
      <c r="AI486" s="381"/>
      <c r="AJ486" s="384" t="str">
        <f t="shared" si="64"/>
        <v/>
      </c>
      <c r="AK486" s="385" t="str">
        <f t="shared" si="65"/>
        <v/>
      </c>
      <c r="AL486" s="388" t="str">
        <f t="shared" si="66"/>
        <v/>
      </c>
      <c r="AM486" s="389" t="str">
        <f t="shared" si="67"/>
        <v/>
      </c>
      <c r="AN486" s="388" t="str">
        <f t="shared" si="68"/>
        <v/>
      </c>
      <c r="AO486" s="389" t="str">
        <f t="shared" si="69"/>
        <v/>
      </c>
      <c r="AP486" s="424"/>
      <c r="AQ486" s="424"/>
      <c r="AR486" s="431" t="e">
        <f>VLOOKUP($B486,'acc names'!$C$2:$D$12102,2,FALSE)</f>
        <v>#N/A</v>
      </c>
      <c r="AS486" s="431" t="e">
        <f>VLOOKUP($AQ486,software!$A$1:$B$14605,2,FALSE)</f>
        <v>#N/A</v>
      </c>
      <c r="AT486" s="424"/>
      <c r="AV486" s="424"/>
    </row>
    <row r="487" spans="1:48" s="44" customFormat="1" ht="12.75" x14ac:dyDescent="0.2">
      <c r="A487" s="101"/>
      <c r="B487" s="42"/>
      <c r="C487" s="142"/>
      <c r="D487" s="143"/>
      <c r="E487" s="107"/>
      <c r="F487" s="46"/>
      <c r="G487" s="46"/>
      <c r="H487" s="46"/>
      <c r="I487" s="46"/>
      <c r="J487" s="46"/>
      <c r="K487" s="46"/>
      <c r="L487" s="139"/>
      <c r="M487" s="41"/>
      <c r="N487" s="45"/>
      <c r="O487" s="47"/>
      <c r="P487" s="43"/>
      <c r="Q487" s="71" t="e">
        <f>VLOOKUP(N487,'error categories'!$A$2:$D$54,4,FALSE)</f>
        <v>#N/A</v>
      </c>
      <c r="R487" s="72" t="e">
        <f>VLOOKUP(N487,'error categories'!$A$2:$D$54,3,FALSE)</f>
        <v>#N/A</v>
      </c>
      <c r="S487" s="374"/>
      <c r="T487" s="377"/>
      <c r="U487" s="378">
        <f t="shared" si="63"/>
        <v>0</v>
      </c>
      <c r="V487" s="390"/>
      <c r="W487" s="391"/>
      <c r="X487" s="380"/>
      <c r="Y487" s="380"/>
      <c r="Z487" s="390"/>
      <c r="AA487" s="392"/>
      <c r="AB487" s="393"/>
      <c r="AC487" s="394"/>
      <c r="AD487" s="382">
        <f t="shared" si="70"/>
        <v>0</v>
      </c>
      <c r="AE487" s="383">
        <f t="shared" si="71"/>
        <v>0</v>
      </c>
      <c r="AF487" s="379"/>
      <c r="AG487" s="381"/>
      <c r="AH487" s="379"/>
      <c r="AI487" s="381"/>
      <c r="AJ487" s="384" t="str">
        <f t="shared" si="64"/>
        <v/>
      </c>
      <c r="AK487" s="385" t="str">
        <f t="shared" si="65"/>
        <v/>
      </c>
      <c r="AL487" s="388" t="str">
        <f t="shared" si="66"/>
        <v/>
      </c>
      <c r="AM487" s="389" t="str">
        <f t="shared" si="67"/>
        <v/>
      </c>
      <c r="AN487" s="388" t="str">
        <f t="shared" si="68"/>
        <v/>
      </c>
      <c r="AO487" s="389" t="str">
        <f t="shared" si="69"/>
        <v/>
      </c>
      <c r="AP487" s="424"/>
      <c r="AQ487" s="424"/>
      <c r="AR487" s="431" t="e">
        <f>VLOOKUP($B487,'acc names'!$C$2:$D$12102,2,FALSE)</f>
        <v>#N/A</v>
      </c>
      <c r="AS487" s="431" t="e">
        <f>VLOOKUP($AQ487,software!$A$1:$B$14605,2,FALSE)</f>
        <v>#N/A</v>
      </c>
      <c r="AT487" s="424"/>
      <c r="AV487" s="424"/>
    </row>
    <row r="488" spans="1:48" s="44" customFormat="1" ht="12.75" x14ac:dyDescent="0.2">
      <c r="A488" s="101"/>
      <c r="B488" s="42"/>
      <c r="C488" s="142"/>
      <c r="D488" s="143"/>
      <c r="E488" s="107"/>
      <c r="F488" s="46"/>
      <c r="G488" s="46"/>
      <c r="H488" s="46"/>
      <c r="I488" s="46"/>
      <c r="J488" s="46"/>
      <c r="K488" s="46"/>
      <c r="L488" s="139"/>
      <c r="M488" s="41"/>
      <c r="N488" s="45"/>
      <c r="O488" s="47"/>
      <c r="P488" s="43"/>
      <c r="Q488" s="71" t="e">
        <f>VLOOKUP(N488,'error categories'!$A$2:$D$54,4,FALSE)</f>
        <v>#N/A</v>
      </c>
      <c r="R488" s="72" t="e">
        <f>VLOOKUP(N488,'error categories'!$A$2:$D$54,3,FALSE)</f>
        <v>#N/A</v>
      </c>
      <c r="S488" s="374"/>
      <c r="T488" s="377"/>
      <c r="U488" s="378">
        <f t="shared" si="63"/>
        <v>0</v>
      </c>
      <c r="V488" s="390"/>
      <c r="W488" s="391"/>
      <c r="X488" s="380"/>
      <c r="Y488" s="380"/>
      <c r="Z488" s="390"/>
      <c r="AA488" s="392"/>
      <c r="AB488" s="393"/>
      <c r="AC488" s="394"/>
      <c r="AD488" s="382">
        <f t="shared" si="70"/>
        <v>0</v>
      </c>
      <c r="AE488" s="383">
        <f t="shared" si="71"/>
        <v>0</v>
      </c>
      <c r="AF488" s="379"/>
      <c r="AG488" s="381"/>
      <c r="AH488" s="379"/>
      <c r="AI488" s="381"/>
      <c r="AJ488" s="384" t="str">
        <f t="shared" si="64"/>
        <v/>
      </c>
      <c r="AK488" s="385" t="str">
        <f t="shared" si="65"/>
        <v/>
      </c>
      <c r="AL488" s="388" t="str">
        <f t="shared" si="66"/>
        <v/>
      </c>
      <c r="AM488" s="389" t="str">
        <f t="shared" si="67"/>
        <v/>
      </c>
      <c r="AN488" s="388" t="str">
        <f t="shared" si="68"/>
        <v/>
      </c>
      <c r="AO488" s="389" t="str">
        <f t="shared" si="69"/>
        <v/>
      </c>
      <c r="AP488" s="424"/>
      <c r="AQ488" s="424"/>
      <c r="AR488" s="431" t="e">
        <f>VLOOKUP($B488,'acc names'!$C$2:$D$12102,2,FALSE)</f>
        <v>#N/A</v>
      </c>
      <c r="AS488" s="431" t="e">
        <f>VLOOKUP($AQ488,software!$A$1:$B$14605,2,FALSE)</f>
        <v>#N/A</v>
      </c>
      <c r="AT488" s="424"/>
      <c r="AV488" s="424"/>
    </row>
    <row r="489" spans="1:48" s="44" customFormat="1" ht="12.75" x14ac:dyDescent="0.2">
      <c r="A489" s="101"/>
      <c r="B489" s="42"/>
      <c r="C489" s="142"/>
      <c r="D489" s="143"/>
      <c r="E489" s="107"/>
      <c r="F489" s="46"/>
      <c r="G489" s="46"/>
      <c r="H489" s="46"/>
      <c r="I489" s="46"/>
      <c r="J489" s="46"/>
      <c r="K489" s="46"/>
      <c r="L489" s="139"/>
      <c r="M489" s="41"/>
      <c r="N489" s="45"/>
      <c r="O489" s="47"/>
      <c r="P489" s="43"/>
      <c r="Q489" s="71" t="e">
        <f>VLOOKUP(N489,'error categories'!$A$2:$D$54,4,FALSE)</f>
        <v>#N/A</v>
      </c>
      <c r="R489" s="72" t="e">
        <f>VLOOKUP(N489,'error categories'!$A$2:$D$54,3,FALSE)</f>
        <v>#N/A</v>
      </c>
      <c r="S489" s="374"/>
      <c r="T489" s="377"/>
      <c r="U489" s="378">
        <f t="shared" si="63"/>
        <v>0</v>
      </c>
      <c r="V489" s="390"/>
      <c r="W489" s="391"/>
      <c r="X489" s="380"/>
      <c r="Y489" s="380"/>
      <c r="Z489" s="390"/>
      <c r="AA489" s="392"/>
      <c r="AB489" s="393"/>
      <c r="AC489" s="394"/>
      <c r="AD489" s="382">
        <f t="shared" si="70"/>
        <v>0</v>
      </c>
      <c r="AE489" s="383">
        <f t="shared" si="71"/>
        <v>0</v>
      </c>
      <c r="AF489" s="379"/>
      <c r="AG489" s="381"/>
      <c r="AH489" s="379"/>
      <c r="AI489" s="381"/>
      <c r="AJ489" s="384" t="str">
        <f t="shared" si="64"/>
        <v/>
      </c>
      <c r="AK489" s="385" t="str">
        <f t="shared" si="65"/>
        <v/>
      </c>
      <c r="AL489" s="388" t="str">
        <f t="shared" si="66"/>
        <v/>
      </c>
      <c r="AM489" s="389" t="str">
        <f t="shared" si="67"/>
        <v/>
      </c>
      <c r="AN489" s="388" t="str">
        <f t="shared" si="68"/>
        <v/>
      </c>
      <c r="AO489" s="389" t="str">
        <f t="shared" si="69"/>
        <v/>
      </c>
      <c r="AP489" s="424"/>
      <c r="AQ489" s="424"/>
      <c r="AR489" s="431" t="e">
        <f>VLOOKUP($B489,'acc names'!$C$2:$D$12102,2,FALSE)</f>
        <v>#N/A</v>
      </c>
      <c r="AS489" s="431" t="e">
        <f>VLOOKUP($AQ489,software!$A$1:$B$14605,2,FALSE)</f>
        <v>#N/A</v>
      </c>
      <c r="AT489" s="424"/>
      <c r="AV489" s="424"/>
    </row>
    <row r="490" spans="1:48" s="44" customFormat="1" ht="12.75" x14ac:dyDescent="0.2">
      <c r="A490" s="101"/>
      <c r="B490" s="42"/>
      <c r="C490" s="142"/>
      <c r="D490" s="143"/>
      <c r="E490" s="107"/>
      <c r="F490" s="46"/>
      <c r="G490" s="46"/>
      <c r="H490" s="46"/>
      <c r="I490" s="46"/>
      <c r="J490" s="46"/>
      <c r="K490" s="46"/>
      <c r="L490" s="139"/>
      <c r="M490" s="41"/>
      <c r="N490" s="45"/>
      <c r="O490" s="47"/>
      <c r="P490" s="43"/>
      <c r="Q490" s="71" t="e">
        <f>VLOOKUP(N490,'error categories'!$A$2:$D$54,4,FALSE)</f>
        <v>#N/A</v>
      </c>
      <c r="R490" s="72" t="e">
        <f>VLOOKUP(N490,'error categories'!$A$2:$D$54,3,FALSE)</f>
        <v>#N/A</v>
      </c>
      <c r="S490" s="374"/>
      <c r="T490" s="377"/>
      <c r="U490" s="378">
        <f t="shared" si="63"/>
        <v>0</v>
      </c>
      <c r="V490" s="390"/>
      <c r="W490" s="391"/>
      <c r="X490" s="380"/>
      <c r="Y490" s="380"/>
      <c r="Z490" s="390"/>
      <c r="AA490" s="392"/>
      <c r="AB490" s="393"/>
      <c r="AC490" s="394"/>
      <c r="AD490" s="382">
        <f t="shared" si="70"/>
        <v>0</v>
      </c>
      <c r="AE490" s="383">
        <f t="shared" si="71"/>
        <v>0</v>
      </c>
      <c r="AF490" s="379"/>
      <c r="AG490" s="381"/>
      <c r="AH490" s="379"/>
      <c r="AI490" s="381"/>
      <c r="AJ490" s="384" t="str">
        <f t="shared" si="64"/>
        <v/>
      </c>
      <c r="AK490" s="385" t="str">
        <f t="shared" si="65"/>
        <v/>
      </c>
      <c r="AL490" s="388" t="str">
        <f t="shared" si="66"/>
        <v/>
      </c>
      <c r="AM490" s="389" t="str">
        <f t="shared" si="67"/>
        <v/>
      </c>
      <c r="AN490" s="388" t="str">
        <f t="shared" si="68"/>
        <v/>
      </c>
      <c r="AO490" s="389" t="str">
        <f t="shared" si="69"/>
        <v/>
      </c>
      <c r="AP490" s="424"/>
      <c r="AQ490" s="424"/>
      <c r="AR490" s="431" t="e">
        <f>VLOOKUP($B490,'acc names'!$C$2:$D$12102,2,FALSE)</f>
        <v>#N/A</v>
      </c>
      <c r="AS490" s="431" t="e">
        <f>VLOOKUP($AQ490,software!$A$1:$B$14605,2,FALSE)</f>
        <v>#N/A</v>
      </c>
      <c r="AT490" s="424"/>
      <c r="AV490" s="424"/>
    </row>
    <row r="491" spans="1:48" s="44" customFormat="1" ht="12.75" x14ac:dyDescent="0.2">
      <c r="A491" s="101"/>
      <c r="B491" s="42"/>
      <c r="C491" s="142"/>
      <c r="D491" s="143"/>
      <c r="E491" s="107"/>
      <c r="F491" s="46"/>
      <c r="G491" s="46"/>
      <c r="H491" s="46"/>
      <c r="I491" s="46"/>
      <c r="J491" s="46"/>
      <c r="K491" s="46"/>
      <c r="L491" s="139"/>
      <c r="M491" s="41"/>
      <c r="N491" s="45"/>
      <c r="O491" s="47"/>
      <c r="P491" s="43"/>
      <c r="Q491" s="71" t="e">
        <f>VLOOKUP(N491,'error categories'!$A$2:$D$54,4,FALSE)</f>
        <v>#N/A</v>
      </c>
      <c r="R491" s="72" t="e">
        <f>VLOOKUP(N491,'error categories'!$A$2:$D$54,3,FALSE)</f>
        <v>#N/A</v>
      </c>
      <c r="S491" s="374"/>
      <c r="T491" s="377"/>
      <c r="U491" s="378">
        <f t="shared" si="63"/>
        <v>0</v>
      </c>
      <c r="V491" s="390"/>
      <c r="W491" s="391"/>
      <c r="X491" s="380"/>
      <c r="Y491" s="380"/>
      <c r="Z491" s="390"/>
      <c r="AA491" s="392"/>
      <c r="AB491" s="393"/>
      <c r="AC491" s="394"/>
      <c r="AD491" s="382">
        <f t="shared" si="70"/>
        <v>0</v>
      </c>
      <c r="AE491" s="383">
        <f t="shared" si="71"/>
        <v>0</v>
      </c>
      <c r="AF491" s="379"/>
      <c r="AG491" s="381"/>
      <c r="AH491" s="379"/>
      <c r="AI491" s="381"/>
      <c r="AJ491" s="384" t="str">
        <f t="shared" si="64"/>
        <v/>
      </c>
      <c r="AK491" s="385" t="str">
        <f t="shared" si="65"/>
        <v/>
      </c>
      <c r="AL491" s="388" t="str">
        <f t="shared" si="66"/>
        <v/>
      </c>
      <c r="AM491" s="389" t="str">
        <f t="shared" si="67"/>
        <v/>
      </c>
      <c r="AN491" s="388" t="str">
        <f t="shared" si="68"/>
        <v/>
      </c>
      <c r="AO491" s="389" t="str">
        <f t="shared" si="69"/>
        <v/>
      </c>
      <c r="AP491" s="424"/>
      <c r="AQ491" s="424"/>
      <c r="AR491" s="431" t="e">
        <f>VLOOKUP($B491,'acc names'!$C$2:$D$12102,2,FALSE)</f>
        <v>#N/A</v>
      </c>
      <c r="AS491" s="431" t="e">
        <f>VLOOKUP($AQ491,software!$A$1:$B$14605,2,FALSE)</f>
        <v>#N/A</v>
      </c>
      <c r="AT491" s="424"/>
      <c r="AV491" s="424"/>
    </row>
    <row r="492" spans="1:48" s="44" customFormat="1" ht="12.75" x14ac:dyDescent="0.2">
      <c r="A492" s="101"/>
      <c r="B492" s="42"/>
      <c r="C492" s="142"/>
      <c r="D492" s="143"/>
      <c r="E492" s="107"/>
      <c r="F492" s="46"/>
      <c r="G492" s="46"/>
      <c r="H492" s="46"/>
      <c r="I492" s="46"/>
      <c r="J492" s="46"/>
      <c r="K492" s="46"/>
      <c r="L492" s="139"/>
      <c r="M492" s="41"/>
      <c r="N492" s="45"/>
      <c r="O492" s="47"/>
      <c r="P492" s="43"/>
      <c r="Q492" s="71" t="e">
        <f>VLOOKUP(N492,'error categories'!$A$2:$D$54,4,FALSE)</f>
        <v>#N/A</v>
      </c>
      <c r="R492" s="72" t="e">
        <f>VLOOKUP(N492,'error categories'!$A$2:$D$54,3,FALSE)</f>
        <v>#N/A</v>
      </c>
      <c r="S492" s="374"/>
      <c r="T492" s="377"/>
      <c r="U492" s="378">
        <f t="shared" si="63"/>
        <v>0</v>
      </c>
      <c r="V492" s="390"/>
      <c r="W492" s="391"/>
      <c r="X492" s="380"/>
      <c r="Y492" s="380"/>
      <c r="Z492" s="390"/>
      <c r="AA492" s="392"/>
      <c r="AB492" s="393"/>
      <c r="AC492" s="394"/>
      <c r="AD492" s="382">
        <f t="shared" si="70"/>
        <v>0</v>
      </c>
      <c r="AE492" s="383">
        <f t="shared" si="71"/>
        <v>0</v>
      </c>
      <c r="AF492" s="379"/>
      <c r="AG492" s="381"/>
      <c r="AH492" s="379"/>
      <c r="AI492" s="381"/>
      <c r="AJ492" s="384" t="str">
        <f t="shared" si="64"/>
        <v/>
      </c>
      <c r="AK492" s="385" t="str">
        <f t="shared" si="65"/>
        <v/>
      </c>
      <c r="AL492" s="388" t="str">
        <f t="shared" si="66"/>
        <v/>
      </c>
      <c r="AM492" s="389" t="str">
        <f t="shared" si="67"/>
        <v/>
      </c>
      <c r="AN492" s="388" t="str">
        <f t="shared" si="68"/>
        <v/>
      </c>
      <c r="AO492" s="389" t="str">
        <f t="shared" si="69"/>
        <v/>
      </c>
      <c r="AP492" s="424"/>
      <c r="AQ492" s="424"/>
      <c r="AR492" s="431" t="e">
        <f>VLOOKUP($B492,'acc names'!$C$2:$D$12102,2,FALSE)</f>
        <v>#N/A</v>
      </c>
      <c r="AS492" s="431" t="e">
        <f>VLOOKUP($AQ492,software!$A$1:$B$14605,2,FALSE)</f>
        <v>#N/A</v>
      </c>
      <c r="AT492" s="424"/>
      <c r="AV492" s="424"/>
    </row>
    <row r="493" spans="1:48" s="44" customFormat="1" ht="12.75" x14ac:dyDescent="0.2">
      <c r="A493" s="101"/>
      <c r="B493" s="42"/>
      <c r="C493" s="142"/>
      <c r="D493" s="143"/>
      <c r="E493" s="107"/>
      <c r="F493" s="46"/>
      <c r="G493" s="46"/>
      <c r="H493" s="46"/>
      <c r="I493" s="46"/>
      <c r="J493" s="46"/>
      <c r="K493" s="46"/>
      <c r="L493" s="139"/>
      <c r="M493" s="41"/>
      <c r="N493" s="45"/>
      <c r="O493" s="47"/>
      <c r="P493" s="43"/>
      <c r="Q493" s="71" t="e">
        <f>VLOOKUP(N493,'error categories'!$A$2:$D$54,4,FALSE)</f>
        <v>#N/A</v>
      </c>
      <c r="R493" s="72" t="e">
        <f>VLOOKUP(N493,'error categories'!$A$2:$D$54,3,FALSE)</f>
        <v>#N/A</v>
      </c>
      <c r="S493" s="374"/>
      <c r="T493" s="377"/>
      <c r="U493" s="378">
        <f t="shared" si="63"/>
        <v>0</v>
      </c>
      <c r="V493" s="390"/>
      <c r="W493" s="391"/>
      <c r="X493" s="380"/>
      <c r="Y493" s="380"/>
      <c r="Z493" s="390"/>
      <c r="AA493" s="392"/>
      <c r="AB493" s="393"/>
      <c r="AC493" s="394"/>
      <c r="AD493" s="382">
        <f t="shared" si="70"/>
        <v>0</v>
      </c>
      <c r="AE493" s="383">
        <f t="shared" si="71"/>
        <v>0</v>
      </c>
      <c r="AF493" s="379"/>
      <c r="AG493" s="381"/>
      <c r="AH493" s="379"/>
      <c r="AI493" s="381"/>
      <c r="AJ493" s="384" t="str">
        <f t="shared" si="64"/>
        <v/>
      </c>
      <c r="AK493" s="385" t="str">
        <f t="shared" si="65"/>
        <v/>
      </c>
      <c r="AL493" s="388" t="str">
        <f t="shared" si="66"/>
        <v/>
      </c>
      <c r="AM493" s="389" t="str">
        <f t="shared" si="67"/>
        <v/>
      </c>
      <c r="AN493" s="388" t="str">
        <f t="shared" si="68"/>
        <v/>
      </c>
      <c r="AO493" s="389" t="str">
        <f t="shared" si="69"/>
        <v/>
      </c>
      <c r="AP493" s="424"/>
      <c r="AQ493" s="424"/>
      <c r="AR493" s="431" t="e">
        <f>VLOOKUP($B493,'acc names'!$C$2:$D$12102,2,FALSE)</f>
        <v>#N/A</v>
      </c>
      <c r="AS493" s="431" t="e">
        <f>VLOOKUP($AQ493,software!$A$1:$B$14605,2,FALSE)</f>
        <v>#N/A</v>
      </c>
      <c r="AT493" s="424"/>
      <c r="AV493" s="424"/>
    </row>
    <row r="494" spans="1:48" s="44" customFormat="1" ht="12.75" x14ac:dyDescent="0.2">
      <c r="A494" s="101"/>
      <c r="B494" s="42"/>
      <c r="C494" s="142"/>
      <c r="D494" s="143"/>
      <c r="E494" s="107"/>
      <c r="F494" s="46"/>
      <c r="G494" s="46"/>
      <c r="H494" s="46"/>
      <c r="I494" s="46"/>
      <c r="J494" s="46"/>
      <c r="K494" s="46"/>
      <c r="L494" s="139"/>
      <c r="M494" s="41"/>
      <c r="N494" s="45"/>
      <c r="O494" s="47"/>
      <c r="P494" s="43"/>
      <c r="Q494" s="71" t="e">
        <f>VLOOKUP(N494,'error categories'!$A$2:$D$54,4,FALSE)</f>
        <v>#N/A</v>
      </c>
      <c r="R494" s="72" t="e">
        <f>VLOOKUP(N494,'error categories'!$A$2:$D$54,3,FALSE)</f>
        <v>#N/A</v>
      </c>
      <c r="S494" s="374"/>
      <c r="T494" s="377"/>
      <c r="U494" s="378">
        <f t="shared" si="63"/>
        <v>0</v>
      </c>
      <c r="V494" s="390"/>
      <c r="W494" s="391"/>
      <c r="X494" s="380"/>
      <c r="Y494" s="380"/>
      <c r="Z494" s="390"/>
      <c r="AA494" s="392"/>
      <c r="AB494" s="393"/>
      <c r="AC494" s="394"/>
      <c r="AD494" s="382">
        <f t="shared" si="70"/>
        <v>0</v>
      </c>
      <c r="AE494" s="383">
        <f t="shared" si="71"/>
        <v>0</v>
      </c>
      <c r="AF494" s="379"/>
      <c r="AG494" s="381"/>
      <c r="AH494" s="379"/>
      <c r="AI494" s="381"/>
      <c r="AJ494" s="384" t="str">
        <f t="shared" si="64"/>
        <v/>
      </c>
      <c r="AK494" s="385" t="str">
        <f t="shared" si="65"/>
        <v/>
      </c>
      <c r="AL494" s="388" t="str">
        <f t="shared" si="66"/>
        <v/>
      </c>
      <c r="AM494" s="389" t="str">
        <f t="shared" si="67"/>
        <v/>
      </c>
      <c r="AN494" s="388" t="str">
        <f t="shared" si="68"/>
        <v/>
      </c>
      <c r="AO494" s="389" t="str">
        <f t="shared" si="69"/>
        <v/>
      </c>
      <c r="AP494" s="424"/>
      <c r="AQ494" s="424"/>
      <c r="AR494" s="431" t="e">
        <f>VLOOKUP($B494,'acc names'!$C$2:$D$12102,2,FALSE)</f>
        <v>#N/A</v>
      </c>
      <c r="AS494" s="431" t="e">
        <f>VLOOKUP($AQ494,software!$A$1:$B$14605,2,FALSE)</f>
        <v>#N/A</v>
      </c>
      <c r="AT494" s="424"/>
      <c r="AV494" s="424"/>
    </row>
    <row r="495" spans="1:48" s="44" customFormat="1" ht="12.75" x14ac:dyDescent="0.2">
      <c r="A495" s="101"/>
      <c r="B495" s="42"/>
      <c r="C495" s="142"/>
      <c r="D495" s="143"/>
      <c r="E495" s="107"/>
      <c r="F495" s="46"/>
      <c r="G495" s="46"/>
      <c r="H495" s="46"/>
      <c r="I495" s="46"/>
      <c r="J495" s="46"/>
      <c r="K495" s="46"/>
      <c r="L495" s="139"/>
      <c r="M495" s="41"/>
      <c r="N495" s="45"/>
      <c r="O495" s="47"/>
      <c r="P495" s="43"/>
      <c r="Q495" s="71" t="e">
        <f>VLOOKUP(N495,'error categories'!$A$2:$D$54,4,FALSE)</f>
        <v>#N/A</v>
      </c>
      <c r="R495" s="72" t="e">
        <f>VLOOKUP(N495,'error categories'!$A$2:$D$54,3,FALSE)</f>
        <v>#N/A</v>
      </c>
      <c r="S495" s="374"/>
      <c r="T495" s="377"/>
      <c r="U495" s="378">
        <f t="shared" si="63"/>
        <v>0</v>
      </c>
      <c r="V495" s="390"/>
      <c r="W495" s="391"/>
      <c r="X495" s="380"/>
      <c r="Y495" s="380"/>
      <c r="Z495" s="390"/>
      <c r="AA495" s="392"/>
      <c r="AB495" s="393"/>
      <c r="AC495" s="394"/>
      <c r="AD495" s="382">
        <f t="shared" si="70"/>
        <v>0</v>
      </c>
      <c r="AE495" s="383">
        <f t="shared" si="71"/>
        <v>0</v>
      </c>
      <c r="AF495" s="379"/>
      <c r="AG495" s="381"/>
      <c r="AH495" s="379"/>
      <c r="AI495" s="381"/>
      <c r="AJ495" s="384" t="str">
        <f t="shared" si="64"/>
        <v/>
      </c>
      <c r="AK495" s="385" t="str">
        <f t="shared" si="65"/>
        <v/>
      </c>
      <c r="AL495" s="388" t="str">
        <f t="shared" si="66"/>
        <v/>
      </c>
      <c r="AM495" s="389" t="str">
        <f t="shared" si="67"/>
        <v/>
      </c>
      <c r="AN495" s="388" t="str">
        <f t="shared" si="68"/>
        <v/>
      </c>
      <c r="AO495" s="389" t="str">
        <f t="shared" si="69"/>
        <v/>
      </c>
      <c r="AP495" s="424"/>
      <c r="AQ495" s="424"/>
      <c r="AR495" s="431" t="e">
        <f>VLOOKUP($B495,'acc names'!$C$2:$D$12102,2,FALSE)</f>
        <v>#N/A</v>
      </c>
      <c r="AS495" s="431" t="e">
        <f>VLOOKUP($AQ495,software!$A$1:$B$14605,2,FALSE)</f>
        <v>#N/A</v>
      </c>
      <c r="AT495" s="424"/>
      <c r="AV495" s="424"/>
    </row>
    <row r="496" spans="1:48" s="44" customFormat="1" ht="12.75" x14ac:dyDescent="0.2">
      <c r="A496" s="101"/>
      <c r="B496" s="42"/>
      <c r="C496" s="142"/>
      <c r="D496" s="143"/>
      <c r="E496" s="107"/>
      <c r="F496" s="46"/>
      <c r="G496" s="46"/>
      <c r="H496" s="46"/>
      <c r="I496" s="46"/>
      <c r="J496" s="46"/>
      <c r="K496" s="46"/>
      <c r="L496" s="139"/>
      <c r="M496" s="41"/>
      <c r="N496" s="45"/>
      <c r="O496" s="47"/>
      <c r="P496" s="43"/>
      <c r="Q496" s="71" t="e">
        <f>VLOOKUP(N496,'error categories'!$A$2:$D$54,4,FALSE)</f>
        <v>#N/A</v>
      </c>
      <c r="R496" s="72" t="e">
        <f>VLOOKUP(N496,'error categories'!$A$2:$D$54,3,FALSE)</f>
        <v>#N/A</v>
      </c>
      <c r="S496" s="374"/>
      <c r="T496" s="377"/>
      <c r="U496" s="378">
        <f t="shared" si="63"/>
        <v>0</v>
      </c>
      <c r="V496" s="379"/>
      <c r="W496" s="380"/>
      <c r="X496" s="380"/>
      <c r="Y496" s="380"/>
      <c r="Z496" s="379"/>
      <c r="AA496" s="381"/>
      <c r="AB496" s="379"/>
      <c r="AC496" s="380"/>
      <c r="AD496" s="382">
        <f t="shared" si="70"/>
        <v>0</v>
      </c>
      <c r="AE496" s="383">
        <f t="shared" si="71"/>
        <v>0</v>
      </c>
      <c r="AF496" s="379"/>
      <c r="AG496" s="381"/>
      <c r="AH496" s="379"/>
      <c r="AI496" s="381"/>
      <c r="AJ496" s="384" t="str">
        <f t="shared" si="64"/>
        <v/>
      </c>
      <c r="AK496" s="385" t="str">
        <f t="shared" si="65"/>
        <v/>
      </c>
      <c r="AL496" s="388" t="str">
        <f t="shared" si="66"/>
        <v/>
      </c>
      <c r="AM496" s="389" t="str">
        <f t="shared" si="67"/>
        <v/>
      </c>
      <c r="AN496" s="388" t="str">
        <f t="shared" si="68"/>
        <v/>
      </c>
      <c r="AO496" s="389" t="str">
        <f t="shared" si="69"/>
        <v/>
      </c>
      <c r="AP496" s="424"/>
      <c r="AQ496" s="424"/>
      <c r="AR496" s="431" t="e">
        <f>VLOOKUP($B496,'acc names'!$C$2:$D$12102,2,FALSE)</f>
        <v>#N/A</v>
      </c>
      <c r="AS496" s="431" t="e">
        <f>VLOOKUP($AQ496,software!$A$1:$B$14605,2,FALSE)</f>
        <v>#N/A</v>
      </c>
      <c r="AT496" s="424"/>
      <c r="AV496" s="424"/>
    </row>
    <row r="497" spans="1:48" s="44" customFormat="1" ht="12.75" x14ac:dyDescent="0.2">
      <c r="A497" s="101"/>
      <c r="B497" s="42"/>
      <c r="C497" s="142"/>
      <c r="D497" s="143"/>
      <c r="E497" s="107"/>
      <c r="F497" s="46"/>
      <c r="G497" s="46"/>
      <c r="H497" s="46"/>
      <c r="I497" s="46"/>
      <c r="J497" s="46"/>
      <c r="K497" s="46"/>
      <c r="L497" s="139"/>
      <c r="M497" s="41"/>
      <c r="N497" s="45"/>
      <c r="O497" s="47"/>
      <c r="P497" s="43"/>
      <c r="Q497" s="71" t="e">
        <f>VLOOKUP(N497,'error categories'!$A$2:$D$54,4,FALSE)</f>
        <v>#N/A</v>
      </c>
      <c r="R497" s="72" t="e">
        <f>VLOOKUP(N497,'error categories'!$A$2:$D$54,3,FALSE)</f>
        <v>#N/A</v>
      </c>
      <c r="S497" s="374"/>
      <c r="T497" s="377"/>
      <c r="U497" s="378">
        <f t="shared" si="63"/>
        <v>0</v>
      </c>
      <c r="V497" s="379"/>
      <c r="W497" s="380"/>
      <c r="X497" s="380"/>
      <c r="Y497" s="380"/>
      <c r="Z497" s="379"/>
      <c r="AA497" s="381"/>
      <c r="AB497" s="379"/>
      <c r="AC497" s="380"/>
      <c r="AD497" s="382">
        <f t="shared" si="70"/>
        <v>0</v>
      </c>
      <c r="AE497" s="383">
        <f t="shared" si="71"/>
        <v>0</v>
      </c>
      <c r="AF497" s="379"/>
      <c r="AG497" s="381"/>
      <c r="AH497" s="379"/>
      <c r="AI497" s="381"/>
      <c r="AJ497" s="384" t="str">
        <f t="shared" si="64"/>
        <v/>
      </c>
      <c r="AK497" s="385" t="str">
        <f t="shared" si="65"/>
        <v/>
      </c>
      <c r="AL497" s="388" t="str">
        <f t="shared" si="66"/>
        <v/>
      </c>
      <c r="AM497" s="389" t="str">
        <f t="shared" si="67"/>
        <v/>
      </c>
      <c r="AN497" s="388" t="str">
        <f t="shared" si="68"/>
        <v/>
      </c>
      <c r="AO497" s="389" t="str">
        <f t="shared" si="69"/>
        <v/>
      </c>
      <c r="AP497" s="424"/>
      <c r="AQ497" s="424"/>
      <c r="AR497" s="431" t="e">
        <f>VLOOKUP($B497,'acc names'!$C$2:$D$12102,2,FALSE)</f>
        <v>#N/A</v>
      </c>
      <c r="AS497" s="431" t="e">
        <f>VLOOKUP($AQ497,software!$A$1:$B$14605,2,FALSE)</f>
        <v>#N/A</v>
      </c>
      <c r="AT497" s="424"/>
      <c r="AV497" s="424"/>
    </row>
    <row r="498" spans="1:48" s="44" customFormat="1" ht="12.75" x14ac:dyDescent="0.2">
      <c r="A498" s="101"/>
      <c r="B498" s="42"/>
      <c r="C498" s="142"/>
      <c r="D498" s="143"/>
      <c r="E498" s="107"/>
      <c r="F498" s="46"/>
      <c r="G498" s="46"/>
      <c r="H498" s="46"/>
      <c r="I498" s="46"/>
      <c r="J498" s="46"/>
      <c r="K498" s="46"/>
      <c r="L498" s="139"/>
      <c r="M498" s="41"/>
      <c r="N498" s="45"/>
      <c r="O498" s="47"/>
      <c r="P498" s="43"/>
      <c r="Q498" s="71" t="e">
        <f>VLOOKUP(N498,'error categories'!$A$2:$D$54,4,FALSE)</f>
        <v>#N/A</v>
      </c>
      <c r="R498" s="72" t="e">
        <f>VLOOKUP(N498,'error categories'!$A$2:$D$54,3,FALSE)</f>
        <v>#N/A</v>
      </c>
      <c r="S498" s="374"/>
      <c r="T498" s="377"/>
      <c r="U498" s="378">
        <f t="shared" si="63"/>
        <v>0</v>
      </c>
      <c r="V498" s="379"/>
      <c r="W498" s="380"/>
      <c r="X498" s="380"/>
      <c r="Y498" s="380"/>
      <c r="Z498" s="379"/>
      <c r="AA498" s="381"/>
      <c r="AB498" s="379"/>
      <c r="AC498" s="380"/>
      <c r="AD498" s="382">
        <f t="shared" si="70"/>
        <v>0</v>
      </c>
      <c r="AE498" s="383">
        <f t="shared" si="71"/>
        <v>0</v>
      </c>
      <c r="AF498" s="379"/>
      <c r="AG498" s="381"/>
      <c r="AH498" s="379"/>
      <c r="AI498" s="381"/>
      <c r="AJ498" s="384" t="str">
        <f t="shared" si="64"/>
        <v/>
      </c>
      <c r="AK498" s="385" t="str">
        <f t="shared" si="65"/>
        <v/>
      </c>
      <c r="AL498" s="388" t="str">
        <f t="shared" si="66"/>
        <v/>
      </c>
      <c r="AM498" s="389" t="str">
        <f t="shared" si="67"/>
        <v/>
      </c>
      <c r="AN498" s="388" t="str">
        <f t="shared" si="68"/>
        <v/>
      </c>
      <c r="AO498" s="389" t="str">
        <f t="shared" si="69"/>
        <v/>
      </c>
      <c r="AP498" s="424"/>
      <c r="AQ498" s="424"/>
      <c r="AR498" s="431" t="e">
        <f>VLOOKUP($B498,'acc names'!$C$2:$D$12102,2,FALSE)</f>
        <v>#N/A</v>
      </c>
      <c r="AS498" s="431" t="e">
        <f>VLOOKUP($AQ498,software!$A$1:$B$14605,2,FALSE)</f>
        <v>#N/A</v>
      </c>
      <c r="AT498" s="424"/>
      <c r="AV498" s="424"/>
    </row>
    <row r="499" spans="1:48" s="44" customFormat="1" ht="12.75" x14ac:dyDescent="0.2">
      <c r="A499" s="101"/>
      <c r="B499" s="42"/>
      <c r="C499" s="142"/>
      <c r="D499" s="143"/>
      <c r="E499" s="107"/>
      <c r="F499" s="46"/>
      <c r="G499" s="46"/>
      <c r="H499" s="46"/>
      <c r="I499" s="46"/>
      <c r="J499" s="46"/>
      <c r="K499" s="46"/>
      <c r="L499" s="139"/>
      <c r="M499" s="41"/>
      <c r="N499" s="45"/>
      <c r="O499" s="47"/>
      <c r="P499" s="43"/>
      <c r="Q499" s="71" t="e">
        <f>VLOOKUP(N499,'error categories'!$A$2:$D$54,4,FALSE)</f>
        <v>#N/A</v>
      </c>
      <c r="R499" s="72" t="e">
        <f>VLOOKUP(N499,'error categories'!$A$2:$D$54,3,FALSE)</f>
        <v>#N/A</v>
      </c>
      <c r="S499" s="374"/>
      <c r="T499" s="377"/>
      <c r="U499" s="378">
        <f t="shared" si="63"/>
        <v>0</v>
      </c>
      <c r="V499" s="379"/>
      <c r="W499" s="380"/>
      <c r="X499" s="380"/>
      <c r="Y499" s="380"/>
      <c r="Z499" s="379"/>
      <c r="AA499" s="381"/>
      <c r="AB499" s="379"/>
      <c r="AC499" s="380"/>
      <c r="AD499" s="382">
        <f t="shared" si="70"/>
        <v>0</v>
      </c>
      <c r="AE499" s="383">
        <f t="shared" si="71"/>
        <v>0</v>
      </c>
      <c r="AF499" s="379"/>
      <c r="AG499" s="381"/>
      <c r="AH499" s="379"/>
      <c r="AI499" s="381"/>
      <c r="AJ499" s="384" t="str">
        <f t="shared" si="64"/>
        <v/>
      </c>
      <c r="AK499" s="385" t="str">
        <f t="shared" si="65"/>
        <v/>
      </c>
      <c r="AL499" s="388" t="str">
        <f t="shared" si="66"/>
        <v/>
      </c>
      <c r="AM499" s="389" t="str">
        <f t="shared" si="67"/>
        <v/>
      </c>
      <c r="AN499" s="388" t="str">
        <f t="shared" si="68"/>
        <v/>
      </c>
      <c r="AO499" s="389" t="str">
        <f t="shared" si="69"/>
        <v/>
      </c>
      <c r="AP499" s="424"/>
      <c r="AQ499" s="424"/>
      <c r="AR499" s="431" t="e">
        <f>VLOOKUP($B499,'acc names'!$C$2:$D$12102,2,FALSE)</f>
        <v>#N/A</v>
      </c>
      <c r="AS499" s="431" t="e">
        <f>VLOOKUP($AQ499,software!$A$1:$B$14605,2,FALSE)</f>
        <v>#N/A</v>
      </c>
      <c r="AT499" s="424"/>
      <c r="AV499" s="424"/>
    </row>
    <row r="500" spans="1:48" s="44" customFormat="1" ht="12.75" x14ac:dyDescent="0.2">
      <c r="A500" s="101"/>
      <c r="B500" s="42"/>
      <c r="C500" s="142"/>
      <c r="D500" s="143"/>
      <c r="E500" s="107"/>
      <c r="F500" s="46"/>
      <c r="G500" s="46"/>
      <c r="H500" s="46"/>
      <c r="I500" s="46"/>
      <c r="J500" s="46"/>
      <c r="K500" s="46"/>
      <c r="L500" s="139"/>
      <c r="M500" s="41"/>
      <c r="N500" s="45"/>
      <c r="O500" s="47"/>
      <c r="P500" s="43"/>
      <c r="Q500" s="71" t="e">
        <f>VLOOKUP(N500,'error categories'!$A$2:$D$54,4,FALSE)</f>
        <v>#N/A</v>
      </c>
      <c r="R500" s="72" t="e">
        <f>VLOOKUP(N500,'error categories'!$A$2:$D$54,3,FALSE)</f>
        <v>#N/A</v>
      </c>
      <c r="S500" s="374"/>
      <c r="T500" s="377"/>
      <c r="U500" s="378">
        <f t="shared" si="63"/>
        <v>0</v>
      </c>
      <c r="V500" s="379"/>
      <c r="W500" s="380"/>
      <c r="X500" s="380"/>
      <c r="Y500" s="380"/>
      <c r="Z500" s="379"/>
      <c r="AA500" s="381"/>
      <c r="AB500" s="379"/>
      <c r="AC500" s="380"/>
      <c r="AD500" s="382">
        <f t="shared" si="70"/>
        <v>0</v>
      </c>
      <c r="AE500" s="383">
        <f t="shared" si="71"/>
        <v>0</v>
      </c>
      <c r="AF500" s="379"/>
      <c r="AG500" s="381"/>
      <c r="AH500" s="379"/>
      <c r="AI500" s="381"/>
      <c r="AJ500" s="384" t="str">
        <f t="shared" si="64"/>
        <v/>
      </c>
      <c r="AK500" s="385" t="str">
        <f t="shared" si="65"/>
        <v/>
      </c>
      <c r="AL500" s="388" t="str">
        <f t="shared" si="66"/>
        <v/>
      </c>
      <c r="AM500" s="389" t="str">
        <f t="shared" si="67"/>
        <v/>
      </c>
      <c r="AN500" s="388" t="str">
        <f t="shared" si="68"/>
        <v/>
      </c>
      <c r="AO500" s="389" t="str">
        <f t="shared" si="69"/>
        <v/>
      </c>
      <c r="AP500" s="424"/>
      <c r="AQ500" s="424"/>
      <c r="AR500" s="431" t="e">
        <f>VLOOKUP($B500,'acc names'!$C$2:$D$12102,2,FALSE)</f>
        <v>#N/A</v>
      </c>
      <c r="AS500" s="431" t="e">
        <f>VLOOKUP($AQ500,software!$A$1:$B$14605,2,FALSE)</f>
        <v>#N/A</v>
      </c>
      <c r="AT500" s="424"/>
      <c r="AV500" s="424"/>
    </row>
    <row r="501" spans="1:48" s="44" customFormat="1" ht="12.75" x14ac:dyDescent="0.2">
      <c r="A501" s="101"/>
      <c r="B501" s="42"/>
      <c r="C501" s="142"/>
      <c r="D501" s="143"/>
      <c r="E501" s="107"/>
      <c r="F501" s="46"/>
      <c r="G501" s="46"/>
      <c r="H501" s="46"/>
      <c r="I501" s="46"/>
      <c r="J501" s="46"/>
      <c r="K501" s="46"/>
      <c r="L501" s="139"/>
      <c r="M501" s="41"/>
      <c r="N501" s="45"/>
      <c r="O501" s="47"/>
      <c r="P501" s="43"/>
      <c r="Q501" s="71" t="e">
        <f>VLOOKUP(N501,'error categories'!$A$2:$D$54,4,FALSE)</f>
        <v>#N/A</v>
      </c>
      <c r="R501" s="72" t="e">
        <f>VLOOKUP(N501,'error categories'!$A$2:$D$54,3,FALSE)</f>
        <v>#N/A</v>
      </c>
      <c r="S501" s="374"/>
      <c r="T501" s="377"/>
      <c r="U501" s="378">
        <f t="shared" si="63"/>
        <v>0</v>
      </c>
      <c r="V501" s="379"/>
      <c r="W501" s="380"/>
      <c r="X501" s="380"/>
      <c r="Y501" s="380"/>
      <c r="Z501" s="379"/>
      <c r="AA501" s="381"/>
      <c r="AB501" s="379"/>
      <c r="AC501" s="380"/>
      <c r="AD501" s="382">
        <f t="shared" si="70"/>
        <v>0</v>
      </c>
      <c r="AE501" s="383">
        <f t="shared" si="71"/>
        <v>0</v>
      </c>
      <c r="AF501" s="379"/>
      <c r="AG501" s="381"/>
      <c r="AH501" s="379"/>
      <c r="AI501" s="381"/>
      <c r="AJ501" s="384" t="str">
        <f t="shared" si="64"/>
        <v/>
      </c>
      <c r="AK501" s="385" t="str">
        <f t="shared" si="65"/>
        <v/>
      </c>
      <c r="AL501" s="388" t="str">
        <f t="shared" si="66"/>
        <v/>
      </c>
      <c r="AM501" s="389" t="str">
        <f t="shared" si="67"/>
        <v/>
      </c>
      <c r="AN501" s="388" t="str">
        <f t="shared" si="68"/>
        <v/>
      </c>
      <c r="AO501" s="389" t="str">
        <f t="shared" si="69"/>
        <v/>
      </c>
      <c r="AP501" s="424"/>
      <c r="AQ501" s="424"/>
      <c r="AR501" s="431" t="e">
        <f>VLOOKUP($B501,'acc names'!$C$2:$D$12102,2,FALSE)</f>
        <v>#N/A</v>
      </c>
      <c r="AS501" s="431" t="e">
        <f>VLOOKUP($AQ501,software!$A$1:$B$14605,2,FALSE)</f>
        <v>#N/A</v>
      </c>
      <c r="AT501" s="424"/>
      <c r="AV501" s="424"/>
    </row>
    <row r="502" spans="1:48" s="44" customFormat="1" ht="12.75" x14ac:dyDescent="0.2">
      <c r="A502" s="101"/>
      <c r="B502" s="42"/>
      <c r="C502" s="142"/>
      <c r="D502" s="143"/>
      <c r="E502" s="107"/>
      <c r="F502" s="46"/>
      <c r="G502" s="46"/>
      <c r="H502" s="46"/>
      <c r="I502" s="46"/>
      <c r="J502" s="46"/>
      <c r="K502" s="46"/>
      <c r="L502" s="139"/>
      <c r="M502" s="41"/>
      <c r="N502" s="45"/>
      <c r="O502" s="47"/>
      <c r="P502" s="43"/>
      <c r="Q502" s="71" t="e">
        <f>VLOOKUP(N502,'error categories'!$A$2:$D$54,4,FALSE)</f>
        <v>#N/A</v>
      </c>
      <c r="R502" s="72" t="e">
        <f>VLOOKUP(N502,'error categories'!$A$2:$D$54,3,FALSE)</f>
        <v>#N/A</v>
      </c>
      <c r="S502" s="374"/>
      <c r="T502" s="377"/>
      <c r="U502" s="378">
        <f t="shared" si="63"/>
        <v>0</v>
      </c>
      <c r="V502" s="390"/>
      <c r="W502" s="391"/>
      <c r="X502" s="380"/>
      <c r="Y502" s="380"/>
      <c r="Z502" s="390"/>
      <c r="AA502" s="392"/>
      <c r="AB502" s="393"/>
      <c r="AC502" s="394"/>
      <c r="AD502" s="382">
        <f t="shared" si="70"/>
        <v>0</v>
      </c>
      <c r="AE502" s="383">
        <f t="shared" si="71"/>
        <v>0</v>
      </c>
      <c r="AF502" s="379"/>
      <c r="AG502" s="381"/>
      <c r="AH502" s="379"/>
      <c r="AI502" s="381"/>
      <c r="AJ502" s="384" t="str">
        <f t="shared" si="64"/>
        <v/>
      </c>
      <c r="AK502" s="385" t="str">
        <f t="shared" si="65"/>
        <v/>
      </c>
      <c r="AL502" s="388" t="str">
        <f t="shared" si="66"/>
        <v/>
      </c>
      <c r="AM502" s="389" t="str">
        <f t="shared" si="67"/>
        <v/>
      </c>
      <c r="AN502" s="388" t="str">
        <f t="shared" si="68"/>
        <v/>
      </c>
      <c r="AO502" s="389" t="str">
        <f t="shared" si="69"/>
        <v/>
      </c>
      <c r="AP502" s="424"/>
      <c r="AQ502" s="424"/>
      <c r="AR502" s="431" t="e">
        <f>VLOOKUP($B502,'acc names'!$C$2:$D$12102,2,FALSE)</f>
        <v>#N/A</v>
      </c>
      <c r="AS502" s="431" t="e">
        <f>VLOOKUP($AQ502,software!$A$1:$B$14605,2,FALSE)</f>
        <v>#N/A</v>
      </c>
      <c r="AT502" s="424"/>
      <c r="AV502" s="424"/>
    </row>
    <row r="503" spans="1:48" s="44" customFormat="1" ht="12.75" x14ac:dyDescent="0.2">
      <c r="A503" s="101"/>
      <c r="B503" s="42"/>
      <c r="C503" s="142"/>
      <c r="D503" s="143"/>
      <c r="E503" s="107"/>
      <c r="F503" s="46"/>
      <c r="G503" s="46"/>
      <c r="H503" s="46"/>
      <c r="I503" s="46"/>
      <c r="J503" s="46"/>
      <c r="K503" s="46"/>
      <c r="L503" s="139"/>
      <c r="M503" s="41"/>
      <c r="N503" s="45"/>
      <c r="O503" s="47"/>
      <c r="P503" s="43"/>
      <c r="Q503" s="71" t="e">
        <f>VLOOKUP(N503,'error categories'!$A$2:$D$54,4,FALSE)</f>
        <v>#N/A</v>
      </c>
      <c r="R503" s="72" t="e">
        <f>VLOOKUP(N503,'error categories'!$A$2:$D$54,3,FALSE)</f>
        <v>#N/A</v>
      </c>
      <c r="S503" s="374"/>
      <c r="T503" s="377"/>
      <c r="U503" s="378">
        <f t="shared" si="63"/>
        <v>0</v>
      </c>
      <c r="V503" s="379"/>
      <c r="W503" s="380"/>
      <c r="X503" s="380"/>
      <c r="Y503" s="380"/>
      <c r="Z503" s="379"/>
      <c r="AA503" s="381"/>
      <c r="AB503" s="379"/>
      <c r="AC503" s="380"/>
      <c r="AD503" s="382">
        <f t="shared" si="70"/>
        <v>0</v>
      </c>
      <c r="AE503" s="383">
        <f t="shared" si="71"/>
        <v>0</v>
      </c>
      <c r="AF503" s="379"/>
      <c r="AG503" s="381"/>
      <c r="AH503" s="379"/>
      <c r="AI503" s="381"/>
      <c r="AJ503" s="384" t="str">
        <f t="shared" si="64"/>
        <v/>
      </c>
      <c r="AK503" s="385" t="str">
        <f t="shared" si="65"/>
        <v/>
      </c>
      <c r="AL503" s="388" t="str">
        <f t="shared" si="66"/>
        <v/>
      </c>
      <c r="AM503" s="389" t="str">
        <f t="shared" si="67"/>
        <v/>
      </c>
      <c r="AN503" s="388" t="str">
        <f t="shared" si="68"/>
        <v/>
      </c>
      <c r="AO503" s="389" t="str">
        <f t="shared" si="69"/>
        <v/>
      </c>
      <c r="AP503" s="424"/>
      <c r="AQ503" s="424"/>
      <c r="AR503" s="431" t="e">
        <f>VLOOKUP($B503,'acc names'!$C$2:$D$12102,2,FALSE)</f>
        <v>#N/A</v>
      </c>
      <c r="AS503" s="431" t="e">
        <f>VLOOKUP($AQ503,software!$A$1:$B$14605,2,FALSE)</f>
        <v>#N/A</v>
      </c>
      <c r="AT503" s="424"/>
      <c r="AV503" s="424"/>
    </row>
    <row r="504" spans="1:48" s="44" customFormat="1" ht="12.75" x14ac:dyDescent="0.2">
      <c r="A504" s="101"/>
      <c r="B504" s="42"/>
      <c r="C504" s="142"/>
      <c r="D504" s="143"/>
      <c r="E504" s="107"/>
      <c r="F504" s="46"/>
      <c r="G504" s="46"/>
      <c r="H504" s="46"/>
      <c r="I504" s="46"/>
      <c r="J504" s="46"/>
      <c r="K504" s="46"/>
      <c r="L504" s="139"/>
      <c r="M504" s="41"/>
      <c r="N504" s="45"/>
      <c r="O504" s="47"/>
      <c r="P504" s="43"/>
      <c r="Q504" s="71" t="e">
        <f>VLOOKUP(N504,'error categories'!$A$2:$D$54,4,FALSE)</f>
        <v>#N/A</v>
      </c>
      <c r="R504" s="72" t="e">
        <f>VLOOKUP(N504,'error categories'!$A$2:$D$54,3,FALSE)</f>
        <v>#N/A</v>
      </c>
      <c r="S504" s="374"/>
      <c r="T504" s="377"/>
      <c r="U504" s="378">
        <f t="shared" si="63"/>
        <v>0</v>
      </c>
      <c r="V504" s="390"/>
      <c r="W504" s="391"/>
      <c r="X504" s="380"/>
      <c r="Y504" s="380"/>
      <c r="Z504" s="390"/>
      <c r="AA504" s="392"/>
      <c r="AB504" s="393"/>
      <c r="AC504" s="394"/>
      <c r="AD504" s="382">
        <f t="shared" si="70"/>
        <v>0</v>
      </c>
      <c r="AE504" s="383">
        <f t="shared" si="71"/>
        <v>0</v>
      </c>
      <c r="AF504" s="379"/>
      <c r="AG504" s="381"/>
      <c r="AH504" s="379"/>
      <c r="AI504" s="381"/>
      <c r="AJ504" s="384" t="str">
        <f t="shared" si="64"/>
        <v/>
      </c>
      <c r="AK504" s="385" t="str">
        <f t="shared" si="65"/>
        <v/>
      </c>
      <c r="AL504" s="388" t="str">
        <f t="shared" si="66"/>
        <v/>
      </c>
      <c r="AM504" s="389" t="str">
        <f t="shared" si="67"/>
        <v/>
      </c>
      <c r="AN504" s="388" t="str">
        <f t="shared" si="68"/>
        <v/>
      </c>
      <c r="AO504" s="389" t="str">
        <f t="shared" si="69"/>
        <v/>
      </c>
      <c r="AP504" s="424"/>
      <c r="AQ504" s="424"/>
      <c r="AR504" s="431" t="e">
        <f>VLOOKUP($B504,'acc names'!$C$2:$D$12102,2,FALSE)</f>
        <v>#N/A</v>
      </c>
      <c r="AS504" s="431" t="e">
        <f>VLOOKUP($AQ504,software!$A$1:$B$14605,2,FALSE)</f>
        <v>#N/A</v>
      </c>
      <c r="AT504" s="424"/>
      <c r="AV504" s="424"/>
    </row>
    <row r="505" spans="1:48" s="44" customFormat="1" ht="12.75" x14ac:dyDescent="0.2">
      <c r="A505" s="101"/>
      <c r="B505" s="42"/>
      <c r="C505" s="142"/>
      <c r="D505" s="143"/>
      <c r="E505" s="107"/>
      <c r="F505" s="46"/>
      <c r="G505" s="46"/>
      <c r="H505" s="46"/>
      <c r="I505" s="46"/>
      <c r="J505" s="46"/>
      <c r="K505" s="46"/>
      <c r="L505" s="139"/>
      <c r="M505" s="41"/>
      <c r="N505" s="45"/>
      <c r="O505" s="47"/>
      <c r="P505" s="43"/>
      <c r="Q505" s="71" t="e">
        <f>VLOOKUP(N505,'error categories'!$A$2:$D$54,4,FALSE)</f>
        <v>#N/A</v>
      </c>
      <c r="R505" s="72" t="e">
        <f>VLOOKUP(N505,'error categories'!$A$2:$D$54,3,FALSE)</f>
        <v>#N/A</v>
      </c>
      <c r="S505" s="374"/>
      <c r="T505" s="377"/>
      <c r="U505" s="378">
        <f t="shared" si="63"/>
        <v>0</v>
      </c>
      <c r="V505" s="390"/>
      <c r="W505" s="391"/>
      <c r="X505" s="380"/>
      <c r="Y505" s="380"/>
      <c r="Z505" s="390"/>
      <c r="AA505" s="392"/>
      <c r="AB505" s="393"/>
      <c r="AC505" s="394"/>
      <c r="AD505" s="382">
        <f t="shared" si="70"/>
        <v>0</v>
      </c>
      <c r="AE505" s="383">
        <f t="shared" si="71"/>
        <v>0</v>
      </c>
      <c r="AF505" s="379"/>
      <c r="AG505" s="381"/>
      <c r="AH505" s="379"/>
      <c r="AI505" s="381"/>
      <c r="AJ505" s="384" t="str">
        <f t="shared" si="64"/>
        <v/>
      </c>
      <c r="AK505" s="385" t="str">
        <f t="shared" si="65"/>
        <v/>
      </c>
      <c r="AL505" s="388" t="str">
        <f t="shared" si="66"/>
        <v/>
      </c>
      <c r="AM505" s="389" t="str">
        <f t="shared" si="67"/>
        <v/>
      </c>
      <c r="AN505" s="388" t="str">
        <f t="shared" si="68"/>
        <v/>
      </c>
      <c r="AO505" s="389" t="str">
        <f t="shared" si="69"/>
        <v/>
      </c>
      <c r="AP505" s="424"/>
      <c r="AQ505" s="424"/>
      <c r="AR505" s="431" t="e">
        <f>VLOOKUP($B505,'acc names'!$C$2:$D$12102,2,FALSE)</f>
        <v>#N/A</v>
      </c>
      <c r="AS505" s="431" t="e">
        <f>VLOOKUP($AQ505,software!$A$1:$B$14605,2,FALSE)</f>
        <v>#N/A</v>
      </c>
      <c r="AT505" s="424"/>
      <c r="AV505" s="424"/>
    </row>
    <row r="506" spans="1:48" s="44" customFormat="1" ht="12.75" x14ac:dyDescent="0.2">
      <c r="A506" s="101"/>
      <c r="B506" s="42"/>
      <c r="C506" s="142"/>
      <c r="D506" s="143"/>
      <c r="E506" s="107"/>
      <c r="F506" s="46"/>
      <c r="G506" s="46"/>
      <c r="H506" s="46"/>
      <c r="I506" s="46"/>
      <c r="J506" s="46"/>
      <c r="K506" s="46"/>
      <c r="L506" s="139"/>
      <c r="M506" s="41"/>
      <c r="N506" s="45"/>
      <c r="O506" s="47"/>
      <c r="P506" s="43"/>
      <c r="Q506" s="71" t="e">
        <f>VLOOKUP(N506,'error categories'!$A$2:$D$54,4,FALSE)</f>
        <v>#N/A</v>
      </c>
      <c r="R506" s="72" t="e">
        <f>VLOOKUP(N506,'error categories'!$A$2:$D$54,3,FALSE)</f>
        <v>#N/A</v>
      </c>
      <c r="S506" s="374"/>
      <c r="T506" s="377"/>
      <c r="U506" s="378">
        <f t="shared" si="63"/>
        <v>0</v>
      </c>
      <c r="V506" s="390"/>
      <c r="W506" s="391"/>
      <c r="X506" s="380"/>
      <c r="Y506" s="380"/>
      <c r="Z506" s="390"/>
      <c r="AA506" s="392"/>
      <c r="AB506" s="393"/>
      <c r="AC506" s="394"/>
      <c r="AD506" s="382">
        <f t="shared" si="70"/>
        <v>0</v>
      </c>
      <c r="AE506" s="383">
        <f t="shared" si="71"/>
        <v>0</v>
      </c>
      <c r="AF506" s="379"/>
      <c r="AG506" s="381"/>
      <c r="AH506" s="379"/>
      <c r="AI506" s="381"/>
      <c r="AJ506" s="384" t="str">
        <f t="shared" si="64"/>
        <v/>
      </c>
      <c r="AK506" s="385" t="str">
        <f t="shared" si="65"/>
        <v/>
      </c>
      <c r="AL506" s="388" t="str">
        <f t="shared" si="66"/>
        <v/>
      </c>
      <c r="AM506" s="389" t="str">
        <f t="shared" si="67"/>
        <v/>
      </c>
      <c r="AN506" s="388" t="str">
        <f t="shared" si="68"/>
        <v/>
      </c>
      <c r="AO506" s="389" t="str">
        <f t="shared" si="69"/>
        <v/>
      </c>
      <c r="AP506" s="424"/>
      <c r="AQ506" s="424"/>
      <c r="AR506" s="431" t="e">
        <f>VLOOKUP($B506,'acc names'!$C$2:$D$12102,2,FALSE)</f>
        <v>#N/A</v>
      </c>
      <c r="AS506" s="431" t="e">
        <f>VLOOKUP($AQ506,software!$A$1:$B$14605,2,FALSE)</f>
        <v>#N/A</v>
      </c>
      <c r="AT506" s="424"/>
      <c r="AV506" s="424"/>
    </row>
    <row r="507" spans="1:48" s="44" customFormat="1" ht="12.75" x14ac:dyDescent="0.2">
      <c r="A507" s="101"/>
      <c r="B507" s="42"/>
      <c r="C507" s="142"/>
      <c r="D507" s="143"/>
      <c r="E507" s="107"/>
      <c r="F507" s="46"/>
      <c r="G507" s="46"/>
      <c r="H507" s="46"/>
      <c r="I507" s="46"/>
      <c r="J507" s="46"/>
      <c r="K507" s="46"/>
      <c r="L507" s="139"/>
      <c r="M507" s="41"/>
      <c r="N507" s="45"/>
      <c r="O507" s="47"/>
      <c r="P507" s="43"/>
      <c r="Q507" s="71" t="e">
        <f>VLOOKUP(N507,'error categories'!$A$2:$D$54,4,FALSE)</f>
        <v>#N/A</v>
      </c>
      <c r="R507" s="72" t="e">
        <f>VLOOKUP(N507,'error categories'!$A$2:$D$54,3,FALSE)</f>
        <v>#N/A</v>
      </c>
      <c r="S507" s="374"/>
      <c r="T507" s="377"/>
      <c r="U507" s="378">
        <f t="shared" si="63"/>
        <v>0</v>
      </c>
      <c r="V507" s="379"/>
      <c r="W507" s="380"/>
      <c r="X507" s="380"/>
      <c r="Y507" s="380"/>
      <c r="Z507" s="379"/>
      <c r="AA507" s="381"/>
      <c r="AB507" s="379"/>
      <c r="AC507" s="380"/>
      <c r="AD507" s="382">
        <f t="shared" si="70"/>
        <v>0</v>
      </c>
      <c r="AE507" s="383">
        <f t="shared" si="71"/>
        <v>0</v>
      </c>
      <c r="AF507" s="379"/>
      <c r="AG507" s="381"/>
      <c r="AH507" s="379"/>
      <c r="AI507" s="381"/>
      <c r="AJ507" s="384" t="str">
        <f t="shared" si="64"/>
        <v/>
      </c>
      <c r="AK507" s="385" t="str">
        <f t="shared" si="65"/>
        <v/>
      </c>
      <c r="AL507" s="388" t="str">
        <f t="shared" si="66"/>
        <v/>
      </c>
      <c r="AM507" s="389" t="str">
        <f t="shared" si="67"/>
        <v/>
      </c>
      <c r="AN507" s="388" t="str">
        <f t="shared" si="68"/>
        <v/>
      </c>
      <c r="AO507" s="389" t="str">
        <f t="shared" si="69"/>
        <v/>
      </c>
      <c r="AP507" s="424"/>
      <c r="AQ507" s="424"/>
      <c r="AR507" s="431" t="e">
        <f>VLOOKUP($B507,'acc names'!$C$2:$D$12102,2,FALSE)</f>
        <v>#N/A</v>
      </c>
      <c r="AS507" s="431" t="e">
        <f>VLOOKUP($AQ507,software!$A$1:$B$14605,2,FALSE)</f>
        <v>#N/A</v>
      </c>
      <c r="AT507" s="424"/>
      <c r="AV507" s="424"/>
    </row>
    <row r="508" spans="1:48" s="44" customFormat="1" ht="12.75" x14ac:dyDescent="0.2">
      <c r="A508" s="101"/>
      <c r="B508" s="42"/>
      <c r="C508" s="142"/>
      <c r="D508" s="143"/>
      <c r="E508" s="107"/>
      <c r="F508" s="46"/>
      <c r="G508" s="46"/>
      <c r="H508" s="46"/>
      <c r="I508" s="46"/>
      <c r="J508" s="46"/>
      <c r="K508" s="46"/>
      <c r="L508" s="139"/>
      <c r="M508" s="41"/>
      <c r="N508" s="45"/>
      <c r="O508" s="47"/>
      <c r="P508" s="43"/>
      <c r="Q508" s="71" t="e">
        <f>VLOOKUP(N508,'error categories'!$A$2:$D$54,4,FALSE)</f>
        <v>#N/A</v>
      </c>
      <c r="R508" s="72" t="e">
        <f>VLOOKUP(N508,'error categories'!$A$2:$D$54,3,FALSE)</f>
        <v>#N/A</v>
      </c>
      <c r="S508" s="374"/>
      <c r="T508" s="377"/>
      <c r="U508" s="378">
        <f t="shared" si="63"/>
        <v>0</v>
      </c>
      <c r="V508" s="390"/>
      <c r="W508" s="391"/>
      <c r="X508" s="380"/>
      <c r="Y508" s="380"/>
      <c r="Z508" s="390"/>
      <c r="AA508" s="392"/>
      <c r="AB508" s="393"/>
      <c r="AC508" s="394"/>
      <c r="AD508" s="382">
        <f t="shared" si="70"/>
        <v>0</v>
      </c>
      <c r="AE508" s="383">
        <f t="shared" si="71"/>
        <v>0</v>
      </c>
      <c r="AF508" s="379"/>
      <c r="AG508" s="381"/>
      <c r="AH508" s="379"/>
      <c r="AI508" s="381"/>
      <c r="AJ508" s="384" t="str">
        <f t="shared" si="64"/>
        <v/>
      </c>
      <c r="AK508" s="385" t="str">
        <f t="shared" si="65"/>
        <v/>
      </c>
      <c r="AL508" s="388" t="str">
        <f t="shared" si="66"/>
        <v/>
      </c>
      <c r="AM508" s="389" t="str">
        <f t="shared" si="67"/>
        <v/>
      </c>
      <c r="AN508" s="388" t="str">
        <f t="shared" si="68"/>
        <v/>
      </c>
      <c r="AO508" s="389" t="str">
        <f t="shared" si="69"/>
        <v/>
      </c>
      <c r="AP508" s="424"/>
      <c r="AQ508" s="424"/>
      <c r="AR508" s="431" t="e">
        <f>VLOOKUP($B508,'acc names'!$C$2:$D$12102,2,FALSE)</f>
        <v>#N/A</v>
      </c>
      <c r="AS508" s="431" t="e">
        <f>VLOOKUP($AQ508,software!$A$1:$B$14605,2,FALSE)</f>
        <v>#N/A</v>
      </c>
      <c r="AT508" s="424"/>
      <c r="AV508" s="424"/>
    </row>
    <row r="509" spans="1:48" s="44" customFormat="1" ht="12.75" x14ac:dyDescent="0.2">
      <c r="A509" s="101"/>
      <c r="B509" s="42"/>
      <c r="C509" s="142"/>
      <c r="D509" s="143"/>
      <c r="E509" s="107"/>
      <c r="F509" s="46"/>
      <c r="G509" s="46"/>
      <c r="H509" s="46"/>
      <c r="I509" s="46"/>
      <c r="J509" s="46"/>
      <c r="K509" s="46"/>
      <c r="L509" s="139"/>
      <c r="M509" s="41"/>
      <c r="N509" s="45"/>
      <c r="O509" s="47"/>
      <c r="P509" s="43"/>
      <c r="Q509" s="71" t="e">
        <f>VLOOKUP(N509,'error categories'!$A$2:$D$54,4,FALSE)</f>
        <v>#N/A</v>
      </c>
      <c r="R509" s="72" t="e">
        <f>VLOOKUP(N509,'error categories'!$A$2:$D$54,3,FALSE)</f>
        <v>#N/A</v>
      </c>
      <c r="S509" s="374"/>
      <c r="T509" s="377"/>
      <c r="U509" s="378">
        <f t="shared" si="63"/>
        <v>0</v>
      </c>
      <c r="V509" s="379"/>
      <c r="W509" s="380"/>
      <c r="X509" s="380"/>
      <c r="Y509" s="380"/>
      <c r="Z509" s="379"/>
      <c r="AA509" s="381"/>
      <c r="AB509" s="379"/>
      <c r="AC509" s="380"/>
      <c r="AD509" s="382">
        <f t="shared" si="70"/>
        <v>0</v>
      </c>
      <c r="AE509" s="383">
        <f t="shared" si="71"/>
        <v>0</v>
      </c>
      <c r="AF509" s="379"/>
      <c r="AG509" s="381"/>
      <c r="AH509" s="379"/>
      <c r="AI509" s="381"/>
      <c r="AJ509" s="384" t="str">
        <f t="shared" si="64"/>
        <v/>
      </c>
      <c r="AK509" s="385" t="str">
        <f t="shared" si="65"/>
        <v/>
      </c>
      <c r="AL509" s="388" t="str">
        <f t="shared" si="66"/>
        <v/>
      </c>
      <c r="AM509" s="389" t="str">
        <f t="shared" si="67"/>
        <v/>
      </c>
      <c r="AN509" s="388" t="str">
        <f t="shared" si="68"/>
        <v/>
      </c>
      <c r="AO509" s="389" t="str">
        <f t="shared" si="69"/>
        <v/>
      </c>
      <c r="AP509" s="424"/>
      <c r="AQ509" s="424"/>
      <c r="AR509" s="431" t="e">
        <f>VLOOKUP($B509,'acc names'!$C$2:$D$12102,2,FALSE)</f>
        <v>#N/A</v>
      </c>
      <c r="AS509" s="431" t="e">
        <f>VLOOKUP($AQ509,software!$A$1:$B$14605,2,FALSE)</f>
        <v>#N/A</v>
      </c>
      <c r="AT509" s="424"/>
      <c r="AV509" s="424"/>
    </row>
    <row r="510" spans="1:48" s="44" customFormat="1" ht="12.75" x14ac:dyDescent="0.2">
      <c r="A510" s="101"/>
      <c r="B510" s="42"/>
      <c r="C510" s="142"/>
      <c r="D510" s="143"/>
      <c r="E510" s="107"/>
      <c r="F510" s="46"/>
      <c r="G510" s="46"/>
      <c r="H510" s="46"/>
      <c r="I510" s="46"/>
      <c r="J510" s="46"/>
      <c r="K510" s="46"/>
      <c r="L510" s="139"/>
      <c r="M510" s="41"/>
      <c r="N510" s="45"/>
      <c r="O510" s="47"/>
      <c r="P510" s="43"/>
      <c r="Q510" s="71" t="e">
        <f>VLOOKUP(N510,'error categories'!$A$2:$D$54,4,FALSE)</f>
        <v>#N/A</v>
      </c>
      <c r="R510" s="72" t="e">
        <f>VLOOKUP(N510,'error categories'!$A$2:$D$54,3,FALSE)</f>
        <v>#N/A</v>
      </c>
      <c r="S510" s="374"/>
      <c r="T510" s="377"/>
      <c r="U510" s="378">
        <f t="shared" si="63"/>
        <v>0</v>
      </c>
      <c r="V510" s="379"/>
      <c r="W510" s="380"/>
      <c r="X510" s="380"/>
      <c r="Y510" s="380"/>
      <c r="Z510" s="379"/>
      <c r="AA510" s="381"/>
      <c r="AB510" s="379"/>
      <c r="AC510" s="380"/>
      <c r="AD510" s="382">
        <f t="shared" si="70"/>
        <v>0</v>
      </c>
      <c r="AE510" s="383">
        <f t="shared" si="71"/>
        <v>0</v>
      </c>
      <c r="AF510" s="379"/>
      <c r="AG510" s="381"/>
      <c r="AH510" s="379"/>
      <c r="AI510" s="381"/>
      <c r="AJ510" s="384" t="str">
        <f t="shared" si="64"/>
        <v/>
      </c>
      <c r="AK510" s="385" t="str">
        <f t="shared" si="65"/>
        <v/>
      </c>
      <c r="AL510" s="388" t="str">
        <f t="shared" si="66"/>
        <v/>
      </c>
      <c r="AM510" s="389" t="str">
        <f t="shared" si="67"/>
        <v/>
      </c>
      <c r="AN510" s="388" t="str">
        <f t="shared" si="68"/>
        <v/>
      </c>
      <c r="AO510" s="389" t="str">
        <f t="shared" si="69"/>
        <v/>
      </c>
      <c r="AP510" s="424"/>
      <c r="AQ510" s="424"/>
      <c r="AR510" s="431" t="e">
        <f>VLOOKUP($B510,'acc names'!$C$2:$D$12102,2,FALSE)</f>
        <v>#N/A</v>
      </c>
      <c r="AS510" s="431" t="e">
        <f>VLOOKUP($AQ510,software!$A$1:$B$14605,2,FALSE)</f>
        <v>#N/A</v>
      </c>
      <c r="AT510" s="424"/>
      <c r="AV510" s="424"/>
    </row>
    <row r="511" spans="1:48" s="44" customFormat="1" ht="12.75" x14ac:dyDescent="0.2">
      <c r="A511" s="101"/>
      <c r="B511" s="42"/>
      <c r="C511" s="142"/>
      <c r="D511" s="143"/>
      <c r="E511" s="107"/>
      <c r="F511" s="46"/>
      <c r="G511" s="46"/>
      <c r="H511" s="46"/>
      <c r="I511" s="46"/>
      <c r="J511" s="46"/>
      <c r="K511" s="46"/>
      <c r="L511" s="139"/>
      <c r="M511" s="41"/>
      <c r="N511" s="45"/>
      <c r="O511" s="47"/>
      <c r="P511" s="43"/>
      <c r="Q511" s="71" t="e">
        <f>VLOOKUP(N511,'error categories'!$A$2:$D$54,4,FALSE)</f>
        <v>#N/A</v>
      </c>
      <c r="R511" s="72" t="e">
        <f>VLOOKUP(N511,'error categories'!$A$2:$D$54,3,FALSE)</f>
        <v>#N/A</v>
      </c>
      <c r="S511" s="374"/>
      <c r="T511" s="377"/>
      <c r="U511" s="378">
        <f t="shared" si="63"/>
        <v>0</v>
      </c>
      <c r="V511" s="390"/>
      <c r="W511" s="391"/>
      <c r="X511" s="380"/>
      <c r="Y511" s="380"/>
      <c r="Z511" s="390"/>
      <c r="AA511" s="392"/>
      <c r="AB511" s="393"/>
      <c r="AC511" s="394"/>
      <c r="AD511" s="382">
        <f t="shared" si="70"/>
        <v>0</v>
      </c>
      <c r="AE511" s="383">
        <f t="shared" si="71"/>
        <v>0</v>
      </c>
      <c r="AF511" s="379"/>
      <c r="AG511" s="381"/>
      <c r="AH511" s="379"/>
      <c r="AI511" s="381"/>
      <c r="AJ511" s="384" t="str">
        <f t="shared" si="64"/>
        <v/>
      </c>
      <c r="AK511" s="385" t="str">
        <f t="shared" si="65"/>
        <v/>
      </c>
      <c r="AL511" s="388" t="str">
        <f t="shared" si="66"/>
        <v/>
      </c>
      <c r="AM511" s="389" t="str">
        <f t="shared" si="67"/>
        <v/>
      </c>
      <c r="AN511" s="388" t="str">
        <f t="shared" si="68"/>
        <v/>
      </c>
      <c r="AO511" s="389" t="str">
        <f t="shared" si="69"/>
        <v/>
      </c>
      <c r="AP511" s="424"/>
      <c r="AQ511" s="424"/>
      <c r="AR511" s="431" t="e">
        <f>VLOOKUP($B511,'acc names'!$C$2:$D$12102,2,FALSE)</f>
        <v>#N/A</v>
      </c>
      <c r="AS511" s="431" t="e">
        <f>VLOOKUP($AQ511,software!$A$1:$B$14605,2,FALSE)</f>
        <v>#N/A</v>
      </c>
      <c r="AT511" s="424"/>
      <c r="AV511" s="424"/>
    </row>
    <row r="512" spans="1:48" s="44" customFormat="1" ht="12.75" x14ac:dyDescent="0.2">
      <c r="A512" s="101"/>
      <c r="B512" s="42"/>
      <c r="C512" s="142"/>
      <c r="D512" s="143"/>
      <c r="E512" s="107"/>
      <c r="F512" s="46"/>
      <c r="G512" s="46"/>
      <c r="H512" s="46"/>
      <c r="I512" s="46"/>
      <c r="J512" s="46"/>
      <c r="K512" s="46"/>
      <c r="L512" s="139"/>
      <c r="M512" s="41"/>
      <c r="N512" s="45"/>
      <c r="O512" s="47"/>
      <c r="P512" s="43"/>
      <c r="Q512" s="71" t="e">
        <f>VLOOKUP(N512,'error categories'!$A$2:$D$54,4,FALSE)</f>
        <v>#N/A</v>
      </c>
      <c r="R512" s="72" t="e">
        <f>VLOOKUP(N512,'error categories'!$A$2:$D$54,3,FALSE)</f>
        <v>#N/A</v>
      </c>
      <c r="S512" s="374"/>
      <c r="T512" s="377"/>
      <c r="U512" s="378">
        <f t="shared" si="63"/>
        <v>0</v>
      </c>
      <c r="V512" s="390"/>
      <c r="W512" s="391"/>
      <c r="X512" s="380"/>
      <c r="Y512" s="380"/>
      <c r="Z512" s="390"/>
      <c r="AA512" s="392"/>
      <c r="AB512" s="393"/>
      <c r="AC512" s="394"/>
      <c r="AD512" s="382">
        <f t="shared" si="70"/>
        <v>0</v>
      </c>
      <c r="AE512" s="383">
        <f t="shared" si="71"/>
        <v>0</v>
      </c>
      <c r="AF512" s="379"/>
      <c r="AG512" s="381"/>
      <c r="AH512" s="379"/>
      <c r="AI512" s="381"/>
      <c r="AJ512" s="384" t="str">
        <f t="shared" si="64"/>
        <v/>
      </c>
      <c r="AK512" s="385" t="str">
        <f t="shared" si="65"/>
        <v/>
      </c>
      <c r="AL512" s="388" t="str">
        <f t="shared" si="66"/>
        <v/>
      </c>
      <c r="AM512" s="389" t="str">
        <f t="shared" si="67"/>
        <v/>
      </c>
      <c r="AN512" s="388" t="str">
        <f t="shared" si="68"/>
        <v/>
      </c>
      <c r="AO512" s="389" t="str">
        <f t="shared" si="69"/>
        <v/>
      </c>
      <c r="AP512" s="424"/>
      <c r="AQ512" s="424"/>
      <c r="AR512" s="431" t="e">
        <f>VLOOKUP($B512,'acc names'!$C$2:$D$12102,2,FALSE)</f>
        <v>#N/A</v>
      </c>
      <c r="AS512" s="431" t="e">
        <f>VLOOKUP($AQ512,software!$A$1:$B$14605,2,FALSE)</f>
        <v>#N/A</v>
      </c>
      <c r="AT512" s="424"/>
      <c r="AV512" s="424"/>
    </row>
    <row r="513" spans="1:48" s="44" customFormat="1" ht="12.75" x14ac:dyDescent="0.2">
      <c r="A513" s="101"/>
      <c r="B513" s="42"/>
      <c r="C513" s="142"/>
      <c r="D513" s="143"/>
      <c r="E513" s="107"/>
      <c r="F513" s="46"/>
      <c r="G513" s="46"/>
      <c r="H513" s="46"/>
      <c r="I513" s="46"/>
      <c r="J513" s="46"/>
      <c r="K513" s="46"/>
      <c r="L513" s="139"/>
      <c r="M513" s="41"/>
      <c r="N513" s="45"/>
      <c r="O513" s="47"/>
      <c r="P513" s="43"/>
      <c r="Q513" s="71" t="e">
        <f>VLOOKUP(N513,'error categories'!$A$2:$D$54,4,FALSE)</f>
        <v>#N/A</v>
      </c>
      <c r="R513" s="72" t="e">
        <f>VLOOKUP(N513,'error categories'!$A$2:$D$54,3,FALSE)</f>
        <v>#N/A</v>
      </c>
      <c r="S513" s="374"/>
      <c r="T513" s="377"/>
      <c r="U513" s="378">
        <f t="shared" si="63"/>
        <v>0</v>
      </c>
      <c r="V513" s="390"/>
      <c r="W513" s="391"/>
      <c r="X513" s="380"/>
      <c r="Y513" s="380"/>
      <c r="Z513" s="390"/>
      <c r="AA513" s="392"/>
      <c r="AB513" s="393"/>
      <c r="AC513" s="394"/>
      <c r="AD513" s="382">
        <f t="shared" si="70"/>
        <v>0</v>
      </c>
      <c r="AE513" s="383">
        <f t="shared" si="71"/>
        <v>0</v>
      </c>
      <c r="AF513" s="379"/>
      <c r="AG513" s="381"/>
      <c r="AH513" s="379"/>
      <c r="AI513" s="381"/>
      <c r="AJ513" s="384" t="str">
        <f t="shared" si="64"/>
        <v/>
      </c>
      <c r="AK513" s="385" t="str">
        <f t="shared" si="65"/>
        <v/>
      </c>
      <c r="AL513" s="388" t="str">
        <f t="shared" si="66"/>
        <v/>
      </c>
      <c r="AM513" s="389" t="str">
        <f t="shared" si="67"/>
        <v/>
      </c>
      <c r="AN513" s="388" t="str">
        <f t="shared" si="68"/>
        <v/>
      </c>
      <c r="AO513" s="389" t="str">
        <f t="shared" si="69"/>
        <v/>
      </c>
      <c r="AP513" s="424"/>
      <c r="AQ513" s="424"/>
      <c r="AR513" s="431" t="e">
        <f>VLOOKUP($B513,'acc names'!$C$2:$D$12102,2,FALSE)</f>
        <v>#N/A</v>
      </c>
      <c r="AS513" s="431" t="e">
        <f>VLOOKUP($AQ513,software!$A$1:$B$14605,2,FALSE)</f>
        <v>#N/A</v>
      </c>
      <c r="AT513" s="424"/>
      <c r="AV513" s="424"/>
    </row>
    <row r="514" spans="1:48" s="44" customFormat="1" ht="12.75" x14ac:dyDescent="0.2">
      <c r="A514" s="101"/>
      <c r="B514" s="42"/>
      <c r="C514" s="142"/>
      <c r="D514" s="143"/>
      <c r="E514" s="107"/>
      <c r="F514" s="46"/>
      <c r="G514" s="46"/>
      <c r="H514" s="46"/>
      <c r="I514" s="46"/>
      <c r="J514" s="46"/>
      <c r="K514" s="46"/>
      <c r="L514" s="139"/>
      <c r="M514" s="41"/>
      <c r="N514" s="45"/>
      <c r="O514" s="47"/>
      <c r="P514" s="43"/>
      <c r="Q514" s="71" t="e">
        <f>VLOOKUP(N514,'error categories'!$A$2:$D$54,4,FALSE)</f>
        <v>#N/A</v>
      </c>
      <c r="R514" s="72" t="e">
        <f>VLOOKUP(N514,'error categories'!$A$2:$D$54,3,FALSE)</f>
        <v>#N/A</v>
      </c>
      <c r="S514" s="374"/>
      <c r="T514" s="377"/>
      <c r="U514" s="378">
        <f t="shared" si="63"/>
        <v>0</v>
      </c>
      <c r="V514" s="379"/>
      <c r="W514" s="380"/>
      <c r="X514" s="380"/>
      <c r="Y514" s="380"/>
      <c r="Z514" s="379"/>
      <c r="AA514" s="381"/>
      <c r="AB514" s="379"/>
      <c r="AC514" s="380"/>
      <c r="AD514" s="382">
        <f t="shared" si="70"/>
        <v>0</v>
      </c>
      <c r="AE514" s="383">
        <f t="shared" si="71"/>
        <v>0</v>
      </c>
      <c r="AF514" s="379"/>
      <c r="AG514" s="381"/>
      <c r="AH514" s="379"/>
      <c r="AI514" s="381"/>
      <c r="AJ514" s="384" t="str">
        <f t="shared" si="64"/>
        <v/>
      </c>
      <c r="AK514" s="385" t="str">
        <f t="shared" si="65"/>
        <v/>
      </c>
      <c r="AL514" s="388" t="str">
        <f t="shared" si="66"/>
        <v/>
      </c>
      <c r="AM514" s="389" t="str">
        <f t="shared" si="67"/>
        <v/>
      </c>
      <c r="AN514" s="388" t="str">
        <f t="shared" si="68"/>
        <v/>
      </c>
      <c r="AO514" s="389" t="str">
        <f t="shared" si="69"/>
        <v/>
      </c>
      <c r="AP514" s="424"/>
      <c r="AQ514" s="424"/>
      <c r="AR514" s="431" t="e">
        <f>VLOOKUP($B514,'acc names'!$C$2:$D$12102,2,FALSE)</f>
        <v>#N/A</v>
      </c>
      <c r="AS514" s="431" t="e">
        <f>VLOOKUP($AQ514,software!$A$1:$B$14605,2,FALSE)</f>
        <v>#N/A</v>
      </c>
      <c r="AT514" s="424"/>
      <c r="AV514" s="424"/>
    </row>
    <row r="515" spans="1:48" s="44" customFormat="1" ht="12.75" x14ac:dyDescent="0.2">
      <c r="A515" s="101"/>
      <c r="B515" s="42"/>
      <c r="C515" s="142"/>
      <c r="D515" s="143"/>
      <c r="E515" s="107"/>
      <c r="F515" s="46"/>
      <c r="G515" s="46"/>
      <c r="H515" s="46"/>
      <c r="I515" s="46"/>
      <c r="J515" s="46"/>
      <c r="K515" s="46"/>
      <c r="L515" s="139"/>
      <c r="M515" s="41"/>
      <c r="N515" s="45"/>
      <c r="O515" s="47"/>
      <c r="P515" s="43"/>
      <c r="Q515" s="71" t="e">
        <f>VLOOKUP(N515,'error categories'!$A$2:$D$54,4,FALSE)</f>
        <v>#N/A</v>
      </c>
      <c r="R515" s="72" t="e">
        <f>VLOOKUP(N515,'error categories'!$A$2:$D$54,3,FALSE)</f>
        <v>#N/A</v>
      </c>
      <c r="S515" s="374"/>
      <c r="T515" s="377"/>
      <c r="U515" s="378">
        <f t="shared" si="63"/>
        <v>0</v>
      </c>
      <c r="V515" s="379"/>
      <c r="W515" s="380"/>
      <c r="X515" s="380"/>
      <c r="Y515" s="380"/>
      <c r="Z515" s="379"/>
      <c r="AA515" s="381"/>
      <c r="AB515" s="379"/>
      <c r="AC515" s="380"/>
      <c r="AD515" s="382">
        <f t="shared" si="70"/>
        <v>0</v>
      </c>
      <c r="AE515" s="383">
        <f t="shared" si="71"/>
        <v>0</v>
      </c>
      <c r="AF515" s="379"/>
      <c r="AG515" s="381"/>
      <c r="AH515" s="379"/>
      <c r="AI515" s="381"/>
      <c r="AJ515" s="384" t="str">
        <f t="shared" si="64"/>
        <v/>
      </c>
      <c r="AK515" s="385" t="str">
        <f t="shared" si="65"/>
        <v/>
      </c>
      <c r="AL515" s="388" t="str">
        <f t="shared" si="66"/>
        <v/>
      </c>
      <c r="AM515" s="389" t="str">
        <f t="shared" si="67"/>
        <v/>
      </c>
      <c r="AN515" s="388" t="str">
        <f t="shared" si="68"/>
        <v/>
      </c>
      <c r="AO515" s="389" t="str">
        <f t="shared" si="69"/>
        <v/>
      </c>
      <c r="AP515" s="424"/>
      <c r="AQ515" s="424"/>
      <c r="AR515" s="431" t="e">
        <f>VLOOKUP($B515,'acc names'!$C$2:$D$12102,2,FALSE)</f>
        <v>#N/A</v>
      </c>
      <c r="AS515" s="431" t="e">
        <f>VLOOKUP($AQ515,software!$A$1:$B$14605,2,FALSE)</f>
        <v>#N/A</v>
      </c>
      <c r="AT515" s="424"/>
      <c r="AV515" s="424"/>
    </row>
    <row r="516" spans="1:48" s="44" customFormat="1" ht="12.75" x14ac:dyDescent="0.2">
      <c r="A516" s="101"/>
      <c r="B516" s="42"/>
      <c r="C516" s="142"/>
      <c r="D516" s="143"/>
      <c r="E516" s="107"/>
      <c r="F516" s="46"/>
      <c r="G516" s="46"/>
      <c r="H516" s="46"/>
      <c r="I516" s="46"/>
      <c r="J516" s="46"/>
      <c r="K516" s="46"/>
      <c r="L516" s="139"/>
      <c r="M516" s="41"/>
      <c r="N516" s="45"/>
      <c r="O516" s="47"/>
      <c r="P516" s="43"/>
      <c r="Q516" s="71" t="e">
        <f>VLOOKUP(N516,'error categories'!$A$2:$D$54,4,FALSE)</f>
        <v>#N/A</v>
      </c>
      <c r="R516" s="72" t="e">
        <f>VLOOKUP(N516,'error categories'!$A$2:$D$54,3,FALSE)</f>
        <v>#N/A</v>
      </c>
      <c r="S516" s="374"/>
      <c r="T516" s="377"/>
      <c r="U516" s="378">
        <f t="shared" ref="U516:U579" si="72">S516-T516</f>
        <v>0</v>
      </c>
      <c r="V516" s="379"/>
      <c r="W516" s="380"/>
      <c r="X516" s="380"/>
      <c r="Y516" s="380"/>
      <c r="Z516" s="379"/>
      <c r="AA516" s="381"/>
      <c r="AB516" s="379"/>
      <c r="AC516" s="380"/>
      <c r="AD516" s="382">
        <f t="shared" si="70"/>
        <v>0</v>
      </c>
      <c r="AE516" s="383">
        <f t="shared" si="71"/>
        <v>0</v>
      </c>
      <c r="AF516" s="379"/>
      <c r="AG516" s="381"/>
      <c r="AH516" s="379"/>
      <c r="AI516" s="381"/>
      <c r="AJ516" s="384" t="str">
        <f t="shared" ref="AJ516:AJ579" si="73">IF(E516="","",IF(AND(U516=1,(Y516+AA516+AD516+AE516+AG516+AI516)=0),"VU",Y516+AA516+AD516+AE516+AG516+AI516))</f>
        <v/>
      </c>
      <c r="AK516" s="385" t="str">
        <f t="shared" si="65"/>
        <v/>
      </c>
      <c r="AL516" s="388" t="str">
        <f t="shared" si="66"/>
        <v/>
      </c>
      <c r="AM516" s="389" t="str">
        <f t="shared" si="67"/>
        <v/>
      </c>
      <c r="AN516" s="388" t="str">
        <f t="shared" si="68"/>
        <v/>
      </c>
      <c r="AO516" s="389" t="str">
        <f t="shared" si="69"/>
        <v/>
      </c>
      <c r="AP516" s="424"/>
      <c r="AQ516" s="424"/>
      <c r="AR516" s="431" t="e">
        <f>VLOOKUP($B516,'acc names'!$C$2:$D$12102,2,FALSE)</f>
        <v>#N/A</v>
      </c>
      <c r="AS516" s="431" t="e">
        <f>VLOOKUP($AQ516,software!$A$1:$B$14605,2,FALSE)</f>
        <v>#N/A</v>
      </c>
      <c r="AT516" s="424"/>
      <c r="AV516" s="424"/>
    </row>
    <row r="517" spans="1:48" s="44" customFormat="1" ht="12.75" x14ac:dyDescent="0.2">
      <c r="A517" s="101"/>
      <c r="B517" s="42"/>
      <c r="C517" s="142"/>
      <c r="D517" s="143"/>
      <c r="E517" s="107"/>
      <c r="F517" s="46"/>
      <c r="G517" s="46"/>
      <c r="H517" s="46"/>
      <c r="I517" s="46"/>
      <c r="J517" s="46"/>
      <c r="K517" s="46"/>
      <c r="L517" s="139"/>
      <c r="M517" s="41"/>
      <c r="N517" s="45"/>
      <c r="O517" s="47"/>
      <c r="P517" s="43"/>
      <c r="Q517" s="71" t="e">
        <f>VLOOKUP(N517,'error categories'!$A$2:$D$54,4,FALSE)</f>
        <v>#N/A</v>
      </c>
      <c r="R517" s="72" t="e">
        <f>VLOOKUP(N517,'error categories'!$A$2:$D$54,3,FALSE)</f>
        <v>#N/A</v>
      </c>
      <c r="S517" s="374"/>
      <c r="T517" s="377"/>
      <c r="U517" s="378">
        <f t="shared" si="72"/>
        <v>0</v>
      </c>
      <c r="V517" s="379"/>
      <c r="W517" s="380"/>
      <c r="X517" s="380"/>
      <c r="Y517" s="380"/>
      <c r="Z517" s="379"/>
      <c r="AA517" s="381"/>
      <c r="AB517" s="379"/>
      <c r="AC517" s="380"/>
      <c r="AD517" s="382">
        <f t="shared" si="70"/>
        <v>0</v>
      </c>
      <c r="AE517" s="383">
        <f t="shared" si="71"/>
        <v>0</v>
      </c>
      <c r="AF517" s="379"/>
      <c r="AG517" s="381"/>
      <c r="AH517" s="379"/>
      <c r="AI517" s="381"/>
      <c r="AJ517" s="384" t="str">
        <f t="shared" si="73"/>
        <v/>
      </c>
      <c r="AK517" s="385" t="str">
        <f t="shared" ref="AK517:AK580" si="74">IF(OR(AJ517="",AJ517="VU"),"",ABS(AJ517))</f>
        <v/>
      </c>
      <c r="AL517" s="388" t="str">
        <f t="shared" ref="AL517:AL580" si="75">IF(OR(AJ517="VU",AJ517="",AJ517=0,AJ517&lt;0),"",AJ517)</f>
        <v/>
      </c>
      <c r="AM517" s="389" t="str">
        <f t="shared" ref="AM517:AM580" si="76">IF(OR(AJ517="VU",AJ517="",AJ517=0,AJ517&gt;0),"",AJ517)</f>
        <v/>
      </c>
      <c r="AN517" s="388" t="str">
        <f t="shared" ref="AN517:AN580" si="77">IF(AL517="","",1)</f>
        <v/>
      </c>
      <c r="AO517" s="389" t="str">
        <f t="shared" ref="AO517:AO580" si="78">IF(AM517="","",1)</f>
        <v/>
      </c>
      <c r="AP517" s="424"/>
      <c r="AQ517" s="424"/>
      <c r="AR517" s="431" t="e">
        <f>VLOOKUP($B517,'acc names'!$C$2:$D$12102,2,FALSE)</f>
        <v>#N/A</v>
      </c>
      <c r="AS517" s="431" t="e">
        <f>VLOOKUP($AQ517,software!$A$1:$B$14605,2,FALSE)</f>
        <v>#N/A</v>
      </c>
      <c r="AT517" s="424"/>
      <c r="AV517" s="424"/>
    </row>
    <row r="518" spans="1:48" s="44" customFormat="1" ht="12.75" x14ac:dyDescent="0.2">
      <c r="A518" s="101"/>
      <c r="B518" s="42"/>
      <c r="C518" s="142"/>
      <c r="D518" s="143"/>
      <c r="E518" s="107"/>
      <c r="F518" s="46"/>
      <c r="G518" s="46"/>
      <c r="H518" s="46"/>
      <c r="I518" s="46"/>
      <c r="J518" s="46"/>
      <c r="K518" s="46"/>
      <c r="L518" s="139"/>
      <c r="M518" s="41"/>
      <c r="N518" s="45"/>
      <c r="O518" s="47"/>
      <c r="P518" s="43"/>
      <c r="Q518" s="71" t="e">
        <f>VLOOKUP(N518,'error categories'!$A$2:$D$54,4,FALSE)</f>
        <v>#N/A</v>
      </c>
      <c r="R518" s="72" t="e">
        <f>VLOOKUP(N518,'error categories'!$A$2:$D$54,3,FALSE)</f>
        <v>#N/A</v>
      </c>
      <c r="S518" s="374"/>
      <c r="T518" s="377"/>
      <c r="U518" s="378">
        <f t="shared" si="72"/>
        <v>0</v>
      </c>
      <c r="V518" s="379"/>
      <c r="W518" s="380"/>
      <c r="X518" s="380"/>
      <c r="Y518" s="380"/>
      <c r="Z518" s="379"/>
      <c r="AA518" s="381"/>
      <c r="AB518" s="379"/>
      <c r="AC518" s="380"/>
      <c r="AD518" s="382">
        <f t="shared" ref="AD518:AD581" si="79">AB518*-900</f>
        <v>0</v>
      </c>
      <c r="AE518" s="383">
        <f t="shared" ref="AE518:AE581" si="80">AC518*-880</f>
        <v>0</v>
      </c>
      <c r="AF518" s="379"/>
      <c r="AG518" s="381"/>
      <c r="AH518" s="379"/>
      <c r="AI518" s="381"/>
      <c r="AJ518" s="384" t="str">
        <f t="shared" si="73"/>
        <v/>
      </c>
      <c r="AK518" s="385" t="str">
        <f t="shared" si="74"/>
        <v/>
      </c>
      <c r="AL518" s="388" t="str">
        <f t="shared" si="75"/>
        <v/>
      </c>
      <c r="AM518" s="389" t="str">
        <f t="shared" si="76"/>
        <v/>
      </c>
      <c r="AN518" s="388" t="str">
        <f t="shared" si="77"/>
        <v/>
      </c>
      <c r="AO518" s="389" t="str">
        <f t="shared" si="78"/>
        <v/>
      </c>
      <c r="AP518" s="424"/>
      <c r="AQ518" s="424"/>
      <c r="AR518" s="431" t="e">
        <f>VLOOKUP($B518,'acc names'!$C$2:$D$12102,2,FALSE)</f>
        <v>#N/A</v>
      </c>
      <c r="AS518" s="431" t="e">
        <f>VLOOKUP($AQ518,software!$A$1:$B$14605,2,FALSE)</f>
        <v>#N/A</v>
      </c>
      <c r="AT518" s="424"/>
      <c r="AV518" s="424"/>
    </row>
    <row r="519" spans="1:48" s="44" customFormat="1" ht="12.75" x14ac:dyDescent="0.2">
      <c r="A519" s="101"/>
      <c r="B519" s="42"/>
      <c r="C519" s="142"/>
      <c r="D519" s="143"/>
      <c r="E519" s="107"/>
      <c r="F519" s="46"/>
      <c r="G519" s="46"/>
      <c r="H519" s="46"/>
      <c r="I519" s="46"/>
      <c r="J519" s="46"/>
      <c r="K519" s="46"/>
      <c r="L519" s="139"/>
      <c r="M519" s="41"/>
      <c r="N519" s="45"/>
      <c r="O519" s="47"/>
      <c r="P519" s="43"/>
      <c r="Q519" s="71" t="e">
        <f>VLOOKUP(N519,'error categories'!$A$2:$D$54,4,FALSE)</f>
        <v>#N/A</v>
      </c>
      <c r="R519" s="72" t="e">
        <f>VLOOKUP(N519,'error categories'!$A$2:$D$54,3,FALSE)</f>
        <v>#N/A</v>
      </c>
      <c r="S519" s="374"/>
      <c r="T519" s="377"/>
      <c r="U519" s="378">
        <f t="shared" si="72"/>
        <v>0</v>
      </c>
      <c r="V519" s="390"/>
      <c r="W519" s="391"/>
      <c r="X519" s="380"/>
      <c r="Y519" s="380"/>
      <c r="Z519" s="390"/>
      <c r="AA519" s="392"/>
      <c r="AB519" s="393"/>
      <c r="AC519" s="394"/>
      <c r="AD519" s="382">
        <f t="shared" si="79"/>
        <v>0</v>
      </c>
      <c r="AE519" s="383">
        <f t="shared" si="80"/>
        <v>0</v>
      </c>
      <c r="AF519" s="379"/>
      <c r="AG519" s="381"/>
      <c r="AH519" s="379"/>
      <c r="AI519" s="381"/>
      <c r="AJ519" s="384" t="str">
        <f t="shared" si="73"/>
        <v/>
      </c>
      <c r="AK519" s="385" t="str">
        <f t="shared" si="74"/>
        <v/>
      </c>
      <c r="AL519" s="388" t="str">
        <f t="shared" si="75"/>
        <v/>
      </c>
      <c r="AM519" s="389" t="str">
        <f t="shared" si="76"/>
        <v/>
      </c>
      <c r="AN519" s="388" t="str">
        <f t="shared" si="77"/>
        <v/>
      </c>
      <c r="AO519" s="389" t="str">
        <f t="shared" si="78"/>
        <v/>
      </c>
      <c r="AP519" s="424"/>
      <c r="AQ519" s="424"/>
      <c r="AR519" s="431" t="e">
        <f>VLOOKUP($B519,'acc names'!$C$2:$D$12102,2,FALSE)</f>
        <v>#N/A</v>
      </c>
      <c r="AS519" s="431" t="e">
        <f>VLOOKUP($AQ519,software!$A$1:$B$14605,2,FALSE)</f>
        <v>#N/A</v>
      </c>
      <c r="AT519" s="424"/>
      <c r="AV519" s="424"/>
    </row>
    <row r="520" spans="1:48" s="44" customFormat="1" ht="12.75" x14ac:dyDescent="0.2">
      <c r="A520" s="101"/>
      <c r="B520" s="42"/>
      <c r="C520" s="142"/>
      <c r="D520" s="143"/>
      <c r="E520" s="107"/>
      <c r="F520" s="46"/>
      <c r="G520" s="46"/>
      <c r="H520" s="46"/>
      <c r="I520" s="46"/>
      <c r="J520" s="46"/>
      <c r="K520" s="46"/>
      <c r="L520" s="139"/>
      <c r="M520" s="41"/>
      <c r="N520" s="45"/>
      <c r="O520" s="47"/>
      <c r="P520" s="43"/>
      <c r="Q520" s="71" t="e">
        <f>VLOOKUP(N520,'error categories'!$A$2:$D$54,4,FALSE)</f>
        <v>#N/A</v>
      </c>
      <c r="R520" s="72" t="e">
        <f>VLOOKUP(N520,'error categories'!$A$2:$D$54,3,FALSE)</f>
        <v>#N/A</v>
      </c>
      <c r="S520" s="374"/>
      <c r="T520" s="377"/>
      <c r="U520" s="378">
        <f t="shared" si="72"/>
        <v>0</v>
      </c>
      <c r="V520" s="390"/>
      <c r="W520" s="391"/>
      <c r="X520" s="380"/>
      <c r="Y520" s="380"/>
      <c r="Z520" s="390"/>
      <c r="AA520" s="392"/>
      <c r="AB520" s="393"/>
      <c r="AC520" s="394"/>
      <c r="AD520" s="382">
        <f t="shared" si="79"/>
        <v>0</v>
      </c>
      <c r="AE520" s="383">
        <f t="shared" si="80"/>
        <v>0</v>
      </c>
      <c r="AF520" s="379"/>
      <c r="AG520" s="381"/>
      <c r="AH520" s="379"/>
      <c r="AI520" s="381"/>
      <c r="AJ520" s="384" t="str">
        <f t="shared" si="73"/>
        <v/>
      </c>
      <c r="AK520" s="385" t="str">
        <f t="shared" si="74"/>
        <v/>
      </c>
      <c r="AL520" s="388" t="str">
        <f t="shared" si="75"/>
        <v/>
      </c>
      <c r="AM520" s="389" t="str">
        <f t="shared" si="76"/>
        <v/>
      </c>
      <c r="AN520" s="388" t="str">
        <f t="shared" si="77"/>
        <v/>
      </c>
      <c r="AO520" s="389" t="str">
        <f t="shared" si="78"/>
        <v/>
      </c>
      <c r="AP520" s="424"/>
      <c r="AQ520" s="424"/>
      <c r="AR520" s="431" t="e">
        <f>VLOOKUP($B520,'acc names'!$C$2:$D$12102,2,FALSE)</f>
        <v>#N/A</v>
      </c>
      <c r="AS520" s="431" t="e">
        <f>VLOOKUP($AQ520,software!$A$1:$B$14605,2,FALSE)</f>
        <v>#N/A</v>
      </c>
      <c r="AT520" s="424"/>
      <c r="AV520" s="424"/>
    </row>
    <row r="521" spans="1:48" s="44" customFormat="1" ht="12.75" x14ac:dyDescent="0.2">
      <c r="A521" s="101"/>
      <c r="B521" s="42"/>
      <c r="C521" s="142"/>
      <c r="D521" s="143"/>
      <c r="E521" s="107"/>
      <c r="F521" s="46"/>
      <c r="G521" s="46"/>
      <c r="H521" s="46"/>
      <c r="I521" s="46"/>
      <c r="J521" s="46"/>
      <c r="K521" s="46"/>
      <c r="L521" s="139"/>
      <c r="M521" s="41"/>
      <c r="N521" s="45"/>
      <c r="O521" s="47"/>
      <c r="P521" s="43"/>
      <c r="Q521" s="71" t="e">
        <f>VLOOKUP(N521,'error categories'!$A$2:$D$54,4,FALSE)</f>
        <v>#N/A</v>
      </c>
      <c r="R521" s="72" t="e">
        <f>VLOOKUP(N521,'error categories'!$A$2:$D$54,3,FALSE)</f>
        <v>#N/A</v>
      </c>
      <c r="S521" s="374"/>
      <c r="T521" s="377"/>
      <c r="U521" s="378">
        <f t="shared" si="72"/>
        <v>0</v>
      </c>
      <c r="V521" s="379"/>
      <c r="W521" s="380"/>
      <c r="X521" s="380"/>
      <c r="Y521" s="380"/>
      <c r="Z521" s="379"/>
      <c r="AA521" s="381"/>
      <c r="AB521" s="379"/>
      <c r="AC521" s="380"/>
      <c r="AD521" s="382">
        <f t="shared" si="79"/>
        <v>0</v>
      </c>
      <c r="AE521" s="383">
        <f t="shared" si="80"/>
        <v>0</v>
      </c>
      <c r="AF521" s="379"/>
      <c r="AG521" s="381"/>
      <c r="AH521" s="379"/>
      <c r="AI521" s="381"/>
      <c r="AJ521" s="384" t="str">
        <f t="shared" si="73"/>
        <v/>
      </c>
      <c r="AK521" s="385" t="str">
        <f t="shared" si="74"/>
        <v/>
      </c>
      <c r="AL521" s="388" t="str">
        <f t="shared" si="75"/>
        <v/>
      </c>
      <c r="AM521" s="389" t="str">
        <f t="shared" si="76"/>
        <v/>
      </c>
      <c r="AN521" s="388" t="str">
        <f t="shared" si="77"/>
        <v/>
      </c>
      <c r="AO521" s="389" t="str">
        <f t="shared" si="78"/>
        <v/>
      </c>
      <c r="AP521" s="424"/>
      <c r="AQ521" s="424"/>
      <c r="AR521" s="431" t="e">
        <f>VLOOKUP($B521,'acc names'!$C$2:$D$12102,2,FALSE)</f>
        <v>#N/A</v>
      </c>
      <c r="AS521" s="431" t="e">
        <f>VLOOKUP($AQ521,software!$A$1:$B$14605,2,FALSE)</f>
        <v>#N/A</v>
      </c>
      <c r="AT521" s="424"/>
      <c r="AV521" s="424"/>
    </row>
    <row r="522" spans="1:48" s="44" customFormat="1" ht="12.75" x14ac:dyDescent="0.2">
      <c r="A522" s="101"/>
      <c r="B522" s="42"/>
      <c r="C522" s="142"/>
      <c r="D522" s="143"/>
      <c r="E522" s="107"/>
      <c r="F522" s="46"/>
      <c r="G522" s="46"/>
      <c r="H522" s="46"/>
      <c r="I522" s="46"/>
      <c r="J522" s="46"/>
      <c r="K522" s="46"/>
      <c r="L522" s="139"/>
      <c r="M522" s="41"/>
      <c r="N522" s="45"/>
      <c r="O522" s="47"/>
      <c r="P522" s="43"/>
      <c r="Q522" s="71" t="e">
        <f>VLOOKUP(N522,'error categories'!$A$2:$D$54,4,FALSE)</f>
        <v>#N/A</v>
      </c>
      <c r="R522" s="72" t="e">
        <f>VLOOKUP(N522,'error categories'!$A$2:$D$54,3,FALSE)</f>
        <v>#N/A</v>
      </c>
      <c r="S522" s="374"/>
      <c r="T522" s="377"/>
      <c r="U522" s="378">
        <f t="shared" si="72"/>
        <v>0</v>
      </c>
      <c r="V522" s="379"/>
      <c r="W522" s="380"/>
      <c r="X522" s="380"/>
      <c r="Y522" s="380"/>
      <c r="Z522" s="379"/>
      <c r="AA522" s="381"/>
      <c r="AB522" s="379"/>
      <c r="AC522" s="380"/>
      <c r="AD522" s="382">
        <f t="shared" si="79"/>
        <v>0</v>
      </c>
      <c r="AE522" s="383">
        <f t="shared" si="80"/>
        <v>0</v>
      </c>
      <c r="AF522" s="379"/>
      <c r="AG522" s="381"/>
      <c r="AH522" s="379"/>
      <c r="AI522" s="381"/>
      <c r="AJ522" s="384" t="str">
        <f t="shared" si="73"/>
        <v/>
      </c>
      <c r="AK522" s="385" t="str">
        <f t="shared" si="74"/>
        <v/>
      </c>
      <c r="AL522" s="388" t="str">
        <f t="shared" si="75"/>
        <v/>
      </c>
      <c r="AM522" s="389" t="str">
        <f t="shared" si="76"/>
        <v/>
      </c>
      <c r="AN522" s="388" t="str">
        <f t="shared" si="77"/>
        <v/>
      </c>
      <c r="AO522" s="389" t="str">
        <f t="shared" si="78"/>
        <v/>
      </c>
      <c r="AP522" s="424"/>
      <c r="AQ522" s="424"/>
      <c r="AR522" s="431" t="e">
        <f>VLOOKUP($B522,'acc names'!$C$2:$D$12102,2,FALSE)</f>
        <v>#N/A</v>
      </c>
      <c r="AS522" s="431" t="e">
        <f>VLOOKUP($AQ522,software!$A$1:$B$14605,2,FALSE)</f>
        <v>#N/A</v>
      </c>
      <c r="AT522" s="424"/>
      <c r="AV522" s="424"/>
    </row>
    <row r="523" spans="1:48" s="44" customFormat="1" ht="12.75" x14ac:dyDescent="0.2">
      <c r="A523" s="101"/>
      <c r="B523" s="42"/>
      <c r="C523" s="142"/>
      <c r="D523" s="143"/>
      <c r="E523" s="107"/>
      <c r="F523" s="46"/>
      <c r="G523" s="46"/>
      <c r="H523" s="46"/>
      <c r="I523" s="46"/>
      <c r="J523" s="46"/>
      <c r="K523" s="46"/>
      <c r="L523" s="139"/>
      <c r="M523" s="41"/>
      <c r="N523" s="45"/>
      <c r="O523" s="47"/>
      <c r="P523" s="43"/>
      <c r="Q523" s="71" t="e">
        <f>VLOOKUP(N523,'error categories'!$A$2:$D$54,4,FALSE)</f>
        <v>#N/A</v>
      </c>
      <c r="R523" s="72" t="e">
        <f>VLOOKUP(N523,'error categories'!$A$2:$D$54,3,FALSE)</f>
        <v>#N/A</v>
      </c>
      <c r="S523" s="374"/>
      <c r="T523" s="377"/>
      <c r="U523" s="378">
        <f t="shared" si="72"/>
        <v>0</v>
      </c>
      <c r="V523" s="390"/>
      <c r="W523" s="391"/>
      <c r="X523" s="380"/>
      <c r="Y523" s="380"/>
      <c r="Z523" s="390"/>
      <c r="AA523" s="392"/>
      <c r="AB523" s="393"/>
      <c r="AC523" s="394"/>
      <c r="AD523" s="382">
        <f t="shared" si="79"/>
        <v>0</v>
      </c>
      <c r="AE523" s="383">
        <f t="shared" si="80"/>
        <v>0</v>
      </c>
      <c r="AF523" s="379"/>
      <c r="AG523" s="381"/>
      <c r="AH523" s="379"/>
      <c r="AI523" s="381"/>
      <c r="AJ523" s="384" t="str">
        <f t="shared" si="73"/>
        <v/>
      </c>
      <c r="AK523" s="385" t="str">
        <f t="shared" si="74"/>
        <v/>
      </c>
      <c r="AL523" s="388" t="str">
        <f t="shared" si="75"/>
        <v/>
      </c>
      <c r="AM523" s="389" t="str">
        <f t="shared" si="76"/>
        <v/>
      </c>
      <c r="AN523" s="388" t="str">
        <f t="shared" si="77"/>
        <v/>
      </c>
      <c r="AO523" s="389" t="str">
        <f t="shared" si="78"/>
        <v/>
      </c>
      <c r="AP523" s="424"/>
      <c r="AQ523" s="424"/>
      <c r="AR523" s="431" t="e">
        <f>VLOOKUP($B523,'acc names'!$C$2:$D$12102,2,FALSE)</f>
        <v>#N/A</v>
      </c>
      <c r="AS523" s="431" t="e">
        <f>VLOOKUP($AQ523,software!$A$1:$B$14605,2,FALSE)</f>
        <v>#N/A</v>
      </c>
      <c r="AT523" s="424"/>
      <c r="AV523" s="424"/>
    </row>
    <row r="524" spans="1:48" s="44" customFormat="1" ht="12.75" x14ac:dyDescent="0.2">
      <c r="A524" s="101"/>
      <c r="B524" s="42"/>
      <c r="C524" s="142"/>
      <c r="D524" s="143"/>
      <c r="E524" s="107"/>
      <c r="F524" s="46"/>
      <c r="G524" s="46"/>
      <c r="H524" s="46"/>
      <c r="I524" s="46"/>
      <c r="J524" s="46"/>
      <c r="K524" s="46"/>
      <c r="L524" s="139"/>
      <c r="M524" s="41"/>
      <c r="N524" s="45"/>
      <c r="O524" s="47"/>
      <c r="P524" s="43"/>
      <c r="Q524" s="71" t="e">
        <f>VLOOKUP(N524,'error categories'!$A$2:$D$54,4,FALSE)</f>
        <v>#N/A</v>
      </c>
      <c r="R524" s="72" t="e">
        <f>VLOOKUP(N524,'error categories'!$A$2:$D$54,3,FALSE)</f>
        <v>#N/A</v>
      </c>
      <c r="S524" s="374"/>
      <c r="T524" s="377"/>
      <c r="U524" s="378">
        <f t="shared" si="72"/>
        <v>0</v>
      </c>
      <c r="V524" s="390"/>
      <c r="W524" s="391"/>
      <c r="X524" s="380"/>
      <c r="Y524" s="380"/>
      <c r="Z524" s="390"/>
      <c r="AA524" s="392"/>
      <c r="AB524" s="393"/>
      <c r="AC524" s="394"/>
      <c r="AD524" s="382">
        <f t="shared" si="79"/>
        <v>0</v>
      </c>
      <c r="AE524" s="383">
        <f t="shared" si="80"/>
        <v>0</v>
      </c>
      <c r="AF524" s="379"/>
      <c r="AG524" s="381"/>
      <c r="AH524" s="379"/>
      <c r="AI524" s="381"/>
      <c r="AJ524" s="384" t="str">
        <f t="shared" si="73"/>
        <v/>
      </c>
      <c r="AK524" s="385" t="str">
        <f t="shared" si="74"/>
        <v/>
      </c>
      <c r="AL524" s="388" t="str">
        <f t="shared" si="75"/>
        <v/>
      </c>
      <c r="AM524" s="389" t="str">
        <f t="shared" si="76"/>
        <v/>
      </c>
      <c r="AN524" s="388" t="str">
        <f t="shared" si="77"/>
        <v/>
      </c>
      <c r="AO524" s="389" t="str">
        <f t="shared" si="78"/>
        <v/>
      </c>
      <c r="AP524" s="424"/>
      <c r="AQ524" s="424"/>
      <c r="AR524" s="431" t="e">
        <f>VLOOKUP($B524,'acc names'!$C$2:$D$12102,2,FALSE)</f>
        <v>#N/A</v>
      </c>
      <c r="AS524" s="431" t="e">
        <f>VLOOKUP($AQ524,software!$A$1:$B$14605,2,FALSE)</f>
        <v>#N/A</v>
      </c>
      <c r="AT524" s="424"/>
      <c r="AV524" s="424"/>
    </row>
    <row r="525" spans="1:48" s="44" customFormat="1" ht="12.75" x14ac:dyDescent="0.2">
      <c r="A525" s="101"/>
      <c r="B525" s="42"/>
      <c r="C525" s="142"/>
      <c r="D525" s="143"/>
      <c r="E525" s="107"/>
      <c r="F525" s="46"/>
      <c r="G525" s="46"/>
      <c r="H525" s="46"/>
      <c r="I525" s="46"/>
      <c r="J525" s="46"/>
      <c r="K525" s="46"/>
      <c r="L525" s="139"/>
      <c r="M525" s="41"/>
      <c r="N525" s="45"/>
      <c r="O525" s="47"/>
      <c r="P525" s="43"/>
      <c r="Q525" s="71" t="e">
        <f>VLOOKUP(N525,'error categories'!$A$2:$D$54,4,FALSE)</f>
        <v>#N/A</v>
      </c>
      <c r="R525" s="72" t="e">
        <f>VLOOKUP(N525,'error categories'!$A$2:$D$54,3,FALSE)</f>
        <v>#N/A</v>
      </c>
      <c r="S525" s="374"/>
      <c r="T525" s="377"/>
      <c r="U525" s="378">
        <f t="shared" si="72"/>
        <v>0</v>
      </c>
      <c r="V525" s="390"/>
      <c r="W525" s="391"/>
      <c r="X525" s="380"/>
      <c r="Y525" s="380"/>
      <c r="Z525" s="390"/>
      <c r="AA525" s="392"/>
      <c r="AB525" s="393"/>
      <c r="AC525" s="394"/>
      <c r="AD525" s="382">
        <f t="shared" si="79"/>
        <v>0</v>
      </c>
      <c r="AE525" s="383">
        <f t="shared" si="80"/>
        <v>0</v>
      </c>
      <c r="AF525" s="379"/>
      <c r="AG525" s="381"/>
      <c r="AH525" s="379"/>
      <c r="AI525" s="381"/>
      <c r="AJ525" s="384" t="str">
        <f t="shared" si="73"/>
        <v/>
      </c>
      <c r="AK525" s="385" t="str">
        <f t="shared" si="74"/>
        <v/>
      </c>
      <c r="AL525" s="388" t="str">
        <f t="shared" si="75"/>
        <v/>
      </c>
      <c r="AM525" s="389" t="str">
        <f t="shared" si="76"/>
        <v/>
      </c>
      <c r="AN525" s="388" t="str">
        <f t="shared" si="77"/>
        <v/>
      </c>
      <c r="AO525" s="389" t="str">
        <f t="shared" si="78"/>
        <v/>
      </c>
      <c r="AP525" s="424"/>
      <c r="AQ525" s="424"/>
      <c r="AR525" s="431" t="e">
        <f>VLOOKUP($B525,'acc names'!$C$2:$D$12102,2,FALSE)</f>
        <v>#N/A</v>
      </c>
      <c r="AS525" s="431" t="e">
        <f>VLOOKUP($AQ525,software!$A$1:$B$14605,2,FALSE)</f>
        <v>#N/A</v>
      </c>
      <c r="AT525" s="424"/>
      <c r="AV525" s="424"/>
    </row>
    <row r="526" spans="1:48" s="44" customFormat="1" ht="12.75" x14ac:dyDescent="0.2">
      <c r="A526" s="101"/>
      <c r="B526" s="42"/>
      <c r="C526" s="142"/>
      <c r="D526" s="143"/>
      <c r="E526" s="107"/>
      <c r="F526" s="46"/>
      <c r="G526" s="46"/>
      <c r="H526" s="46"/>
      <c r="I526" s="46"/>
      <c r="J526" s="46"/>
      <c r="K526" s="46"/>
      <c r="L526" s="139"/>
      <c r="M526" s="41"/>
      <c r="N526" s="45"/>
      <c r="O526" s="47"/>
      <c r="P526" s="43"/>
      <c r="Q526" s="71" t="e">
        <f>VLOOKUP(N526,'error categories'!$A$2:$D$54,4,FALSE)</f>
        <v>#N/A</v>
      </c>
      <c r="R526" s="72" t="e">
        <f>VLOOKUP(N526,'error categories'!$A$2:$D$54,3,FALSE)</f>
        <v>#N/A</v>
      </c>
      <c r="S526" s="374"/>
      <c r="T526" s="377"/>
      <c r="U526" s="378">
        <f t="shared" si="72"/>
        <v>0</v>
      </c>
      <c r="V526" s="390"/>
      <c r="W526" s="391"/>
      <c r="X526" s="380"/>
      <c r="Y526" s="380"/>
      <c r="Z526" s="390"/>
      <c r="AA526" s="392"/>
      <c r="AB526" s="393"/>
      <c r="AC526" s="394"/>
      <c r="AD526" s="382">
        <f t="shared" si="79"/>
        <v>0</v>
      </c>
      <c r="AE526" s="383">
        <f t="shared" si="80"/>
        <v>0</v>
      </c>
      <c r="AF526" s="379"/>
      <c r="AG526" s="381"/>
      <c r="AH526" s="379"/>
      <c r="AI526" s="381"/>
      <c r="AJ526" s="384" t="str">
        <f t="shared" si="73"/>
        <v/>
      </c>
      <c r="AK526" s="385" t="str">
        <f t="shared" si="74"/>
        <v/>
      </c>
      <c r="AL526" s="388" t="str">
        <f t="shared" si="75"/>
        <v/>
      </c>
      <c r="AM526" s="389" t="str">
        <f t="shared" si="76"/>
        <v/>
      </c>
      <c r="AN526" s="388" t="str">
        <f t="shared" si="77"/>
        <v/>
      </c>
      <c r="AO526" s="389" t="str">
        <f t="shared" si="78"/>
        <v/>
      </c>
      <c r="AP526" s="424"/>
      <c r="AQ526" s="424"/>
      <c r="AR526" s="431" t="e">
        <f>VLOOKUP($B526,'acc names'!$C$2:$D$12102,2,FALSE)</f>
        <v>#N/A</v>
      </c>
      <c r="AS526" s="431" t="e">
        <f>VLOOKUP($AQ526,software!$A$1:$B$14605,2,FALSE)</f>
        <v>#N/A</v>
      </c>
      <c r="AT526" s="424"/>
      <c r="AV526" s="424"/>
    </row>
    <row r="527" spans="1:48" s="44" customFormat="1" ht="12.75" x14ac:dyDescent="0.2">
      <c r="A527" s="101"/>
      <c r="B527" s="42"/>
      <c r="C527" s="142"/>
      <c r="D527" s="143"/>
      <c r="E527" s="107"/>
      <c r="F527" s="46"/>
      <c r="G527" s="46"/>
      <c r="H527" s="46"/>
      <c r="I527" s="46"/>
      <c r="J527" s="46"/>
      <c r="K527" s="46"/>
      <c r="L527" s="139"/>
      <c r="M527" s="41"/>
      <c r="N527" s="45"/>
      <c r="O527" s="47"/>
      <c r="P527" s="43"/>
      <c r="Q527" s="71" t="e">
        <f>VLOOKUP(N527,'error categories'!$A$2:$D$54,4,FALSE)</f>
        <v>#N/A</v>
      </c>
      <c r="R527" s="72" t="e">
        <f>VLOOKUP(N527,'error categories'!$A$2:$D$54,3,FALSE)</f>
        <v>#N/A</v>
      </c>
      <c r="S527" s="374"/>
      <c r="T527" s="377"/>
      <c r="U527" s="378">
        <f t="shared" si="72"/>
        <v>0</v>
      </c>
      <c r="V527" s="390"/>
      <c r="W527" s="391"/>
      <c r="X527" s="380"/>
      <c r="Y527" s="380"/>
      <c r="Z527" s="390"/>
      <c r="AA527" s="392"/>
      <c r="AB527" s="393"/>
      <c r="AC527" s="394"/>
      <c r="AD527" s="382">
        <f t="shared" si="79"/>
        <v>0</v>
      </c>
      <c r="AE527" s="383">
        <f t="shared" si="80"/>
        <v>0</v>
      </c>
      <c r="AF527" s="379"/>
      <c r="AG527" s="381"/>
      <c r="AH527" s="379"/>
      <c r="AI527" s="381"/>
      <c r="AJ527" s="384" t="str">
        <f t="shared" si="73"/>
        <v/>
      </c>
      <c r="AK527" s="385" t="str">
        <f t="shared" si="74"/>
        <v/>
      </c>
      <c r="AL527" s="388" t="str">
        <f t="shared" si="75"/>
        <v/>
      </c>
      <c r="AM527" s="389" t="str">
        <f t="shared" si="76"/>
        <v/>
      </c>
      <c r="AN527" s="388" t="str">
        <f t="shared" si="77"/>
        <v/>
      </c>
      <c r="AO527" s="389" t="str">
        <f t="shared" si="78"/>
        <v/>
      </c>
      <c r="AP527" s="424"/>
      <c r="AQ527" s="424"/>
      <c r="AR527" s="431" t="e">
        <f>VLOOKUP($B527,'acc names'!$C$2:$D$12102,2,FALSE)</f>
        <v>#N/A</v>
      </c>
      <c r="AS527" s="431" t="e">
        <f>VLOOKUP($AQ527,software!$A$1:$B$14605,2,FALSE)</f>
        <v>#N/A</v>
      </c>
      <c r="AT527" s="424"/>
      <c r="AV527" s="424"/>
    </row>
    <row r="528" spans="1:48" s="44" customFormat="1" ht="12.75" x14ac:dyDescent="0.2">
      <c r="A528" s="101"/>
      <c r="B528" s="42"/>
      <c r="C528" s="142"/>
      <c r="D528" s="143"/>
      <c r="E528" s="107"/>
      <c r="F528" s="46"/>
      <c r="G528" s="46"/>
      <c r="H528" s="46"/>
      <c r="I528" s="46"/>
      <c r="J528" s="46"/>
      <c r="K528" s="46"/>
      <c r="L528" s="139"/>
      <c r="M528" s="41"/>
      <c r="N528" s="45"/>
      <c r="O528" s="47"/>
      <c r="P528" s="43"/>
      <c r="Q528" s="71" t="e">
        <f>VLOOKUP(N528,'error categories'!$A$2:$D$54,4,FALSE)</f>
        <v>#N/A</v>
      </c>
      <c r="R528" s="72" t="e">
        <f>VLOOKUP(N528,'error categories'!$A$2:$D$54,3,FALSE)</f>
        <v>#N/A</v>
      </c>
      <c r="S528" s="374"/>
      <c r="T528" s="377"/>
      <c r="U528" s="378">
        <f t="shared" si="72"/>
        <v>0</v>
      </c>
      <c r="V528" s="379"/>
      <c r="W528" s="380"/>
      <c r="X528" s="380"/>
      <c r="Y528" s="380"/>
      <c r="Z528" s="379"/>
      <c r="AA528" s="381"/>
      <c r="AB528" s="379"/>
      <c r="AC528" s="380"/>
      <c r="AD528" s="382">
        <f t="shared" si="79"/>
        <v>0</v>
      </c>
      <c r="AE528" s="383">
        <f t="shared" si="80"/>
        <v>0</v>
      </c>
      <c r="AF528" s="379"/>
      <c r="AG528" s="381"/>
      <c r="AH528" s="379"/>
      <c r="AI528" s="381"/>
      <c r="AJ528" s="384" t="str">
        <f t="shared" si="73"/>
        <v/>
      </c>
      <c r="AK528" s="385" t="str">
        <f t="shared" si="74"/>
        <v/>
      </c>
      <c r="AL528" s="388" t="str">
        <f t="shared" si="75"/>
        <v/>
      </c>
      <c r="AM528" s="389" t="str">
        <f t="shared" si="76"/>
        <v/>
      </c>
      <c r="AN528" s="388" t="str">
        <f t="shared" si="77"/>
        <v/>
      </c>
      <c r="AO528" s="389" t="str">
        <f t="shared" si="78"/>
        <v/>
      </c>
      <c r="AP528" s="424"/>
      <c r="AQ528" s="424"/>
      <c r="AR528" s="431" t="e">
        <f>VLOOKUP($B528,'acc names'!$C$2:$D$12102,2,FALSE)</f>
        <v>#N/A</v>
      </c>
      <c r="AS528" s="431" t="e">
        <f>VLOOKUP($AQ528,software!$A$1:$B$14605,2,FALSE)</f>
        <v>#N/A</v>
      </c>
      <c r="AT528" s="424"/>
      <c r="AV528" s="424"/>
    </row>
    <row r="529" spans="1:48" s="44" customFormat="1" ht="12.75" x14ac:dyDescent="0.2">
      <c r="A529" s="101"/>
      <c r="B529" s="42"/>
      <c r="C529" s="142"/>
      <c r="D529" s="143"/>
      <c r="E529" s="107"/>
      <c r="F529" s="46"/>
      <c r="G529" s="46"/>
      <c r="H529" s="46"/>
      <c r="I529" s="46"/>
      <c r="J529" s="46"/>
      <c r="K529" s="46"/>
      <c r="L529" s="139"/>
      <c r="M529" s="41"/>
      <c r="N529" s="45"/>
      <c r="O529" s="47"/>
      <c r="P529" s="43"/>
      <c r="Q529" s="71" t="e">
        <f>VLOOKUP(N529,'error categories'!$A$2:$D$54,4,FALSE)</f>
        <v>#N/A</v>
      </c>
      <c r="R529" s="72" t="e">
        <f>VLOOKUP(N529,'error categories'!$A$2:$D$54,3,FALSE)</f>
        <v>#N/A</v>
      </c>
      <c r="S529" s="374"/>
      <c r="T529" s="377"/>
      <c r="U529" s="378">
        <f t="shared" si="72"/>
        <v>0</v>
      </c>
      <c r="V529" s="379"/>
      <c r="W529" s="380"/>
      <c r="X529" s="380"/>
      <c r="Y529" s="380"/>
      <c r="Z529" s="379"/>
      <c r="AA529" s="381"/>
      <c r="AB529" s="379"/>
      <c r="AC529" s="380"/>
      <c r="AD529" s="382">
        <f t="shared" si="79"/>
        <v>0</v>
      </c>
      <c r="AE529" s="383">
        <f t="shared" si="80"/>
        <v>0</v>
      </c>
      <c r="AF529" s="379"/>
      <c r="AG529" s="381"/>
      <c r="AH529" s="379"/>
      <c r="AI529" s="381"/>
      <c r="AJ529" s="384" t="str">
        <f t="shared" si="73"/>
        <v/>
      </c>
      <c r="AK529" s="385" t="str">
        <f t="shared" si="74"/>
        <v/>
      </c>
      <c r="AL529" s="388" t="str">
        <f t="shared" si="75"/>
        <v/>
      </c>
      <c r="AM529" s="389" t="str">
        <f t="shared" si="76"/>
        <v/>
      </c>
      <c r="AN529" s="388" t="str">
        <f t="shared" si="77"/>
        <v/>
      </c>
      <c r="AO529" s="389" t="str">
        <f t="shared" si="78"/>
        <v/>
      </c>
      <c r="AP529" s="424"/>
      <c r="AQ529" s="424"/>
      <c r="AR529" s="431" t="e">
        <f>VLOOKUP($B529,'acc names'!$C$2:$D$12102,2,FALSE)</f>
        <v>#N/A</v>
      </c>
      <c r="AS529" s="431" t="e">
        <f>VLOOKUP($AQ529,software!$A$1:$B$14605,2,FALSE)</f>
        <v>#N/A</v>
      </c>
      <c r="AT529" s="424"/>
      <c r="AV529" s="424"/>
    </row>
    <row r="530" spans="1:48" s="44" customFormat="1" ht="12.75" x14ac:dyDescent="0.2">
      <c r="A530" s="101"/>
      <c r="B530" s="42"/>
      <c r="C530" s="142"/>
      <c r="D530" s="143"/>
      <c r="E530" s="107"/>
      <c r="F530" s="46"/>
      <c r="G530" s="46"/>
      <c r="H530" s="46"/>
      <c r="I530" s="46"/>
      <c r="J530" s="46"/>
      <c r="K530" s="46"/>
      <c r="L530" s="139"/>
      <c r="M530" s="41"/>
      <c r="N530" s="45"/>
      <c r="O530" s="47"/>
      <c r="P530" s="43"/>
      <c r="Q530" s="71" t="e">
        <f>VLOOKUP(N530,'error categories'!$A$2:$D$54,4,FALSE)</f>
        <v>#N/A</v>
      </c>
      <c r="R530" s="72" t="e">
        <f>VLOOKUP(N530,'error categories'!$A$2:$D$54,3,FALSE)</f>
        <v>#N/A</v>
      </c>
      <c r="S530" s="374"/>
      <c r="T530" s="377"/>
      <c r="U530" s="378">
        <f t="shared" si="72"/>
        <v>0</v>
      </c>
      <c r="V530" s="390"/>
      <c r="W530" s="391"/>
      <c r="X530" s="380"/>
      <c r="Y530" s="380"/>
      <c r="Z530" s="390"/>
      <c r="AA530" s="392"/>
      <c r="AB530" s="393"/>
      <c r="AC530" s="394"/>
      <c r="AD530" s="382">
        <f t="shared" si="79"/>
        <v>0</v>
      </c>
      <c r="AE530" s="383">
        <f t="shared" si="80"/>
        <v>0</v>
      </c>
      <c r="AF530" s="379"/>
      <c r="AG530" s="381"/>
      <c r="AH530" s="379"/>
      <c r="AI530" s="381"/>
      <c r="AJ530" s="384" t="str">
        <f t="shared" si="73"/>
        <v/>
      </c>
      <c r="AK530" s="385" t="str">
        <f t="shared" si="74"/>
        <v/>
      </c>
      <c r="AL530" s="388" t="str">
        <f t="shared" si="75"/>
        <v/>
      </c>
      <c r="AM530" s="389" t="str">
        <f t="shared" si="76"/>
        <v/>
      </c>
      <c r="AN530" s="388" t="str">
        <f t="shared" si="77"/>
        <v/>
      </c>
      <c r="AO530" s="389" t="str">
        <f t="shared" si="78"/>
        <v/>
      </c>
      <c r="AP530" s="424"/>
      <c r="AQ530" s="424"/>
      <c r="AR530" s="431" t="e">
        <f>VLOOKUP($B530,'acc names'!$C$2:$D$12102,2,FALSE)</f>
        <v>#N/A</v>
      </c>
      <c r="AS530" s="431" t="e">
        <f>VLOOKUP($AQ530,software!$A$1:$B$14605,2,FALSE)</f>
        <v>#N/A</v>
      </c>
      <c r="AT530" s="424"/>
      <c r="AV530" s="424"/>
    </row>
    <row r="531" spans="1:48" s="44" customFormat="1" ht="12.75" x14ac:dyDescent="0.2">
      <c r="A531" s="101"/>
      <c r="B531" s="42"/>
      <c r="C531" s="142"/>
      <c r="D531" s="143"/>
      <c r="E531" s="107"/>
      <c r="F531" s="46"/>
      <c r="G531" s="46"/>
      <c r="H531" s="46"/>
      <c r="I531" s="46"/>
      <c r="J531" s="46"/>
      <c r="K531" s="46"/>
      <c r="L531" s="139"/>
      <c r="M531" s="41"/>
      <c r="N531" s="45"/>
      <c r="O531" s="47"/>
      <c r="P531" s="43"/>
      <c r="Q531" s="71" t="e">
        <f>VLOOKUP(N531,'error categories'!$A$2:$D$54,4,FALSE)</f>
        <v>#N/A</v>
      </c>
      <c r="R531" s="72" t="e">
        <f>VLOOKUP(N531,'error categories'!$A$2:$D$54,3,FALSE)</f>
        <v>#N/A</v>
      </c>
      <c r="S531" s="374"/>
      <c r="T531" s="377"/>
      <c r="U531" s="378">
        <f t="shared" si="72"/>
        <v>0</v>
      </c>
      <c r="V531" s="390"/>
      <c r="W531" s="391"/>
      <c r="X531" s="380"/>
      <c r="Y531" s="380"/>
      <c r="Z531" s="390"/>
      <c r="AA531" s="392"/>
      <c r="AB531" s="393"/>
      <c r="AC531" s="394"/>
      <c r="AD531" s="382">
        <f t="shared" si="79"/>
        <v>0</v>
      </c>
      <c r="AE531" s="383">
        <f t="shared" si="80"/>
        <v>0</v>
      </c>
      <c r="AF531" s="379"/>
      <c r="AG531" s="381"/>
      <c r="AH531" s="379"/>
      <c r="AI531" s="381"/>
      <c r="AJ531" s="384" t="str">
        <f t="shared" si="73"/>
        <v/>
      </c>
      <c r="AK531" s="385" t="str">
        <f t="shared" si="74"/>
        <v/>
      </c>
      <c r="AL531" s="388" t="str">
        <f t="shared" si="75"/>
        <v/>
      </c>
      <c r="AM531" s="389" t="str">
        <f t="shared" si="76"/>
        <v/>
      </c>
      <c r="AN531" s="388" t="str">
        <f t="shared" si="77"/>
        <v/>
      </c>
      <c r="AO531" s="389" t="str">
        <f t="shared" si="78"/>
        <v/>
      </c>
      <c r="AP531" s="424"/>
      <c r="AQ531" s="424"/>
      <c r="AR531" s="431" t="e">
        <f>VLOOKUP($B531,'acc names'!$C$2:$D$12102,2,FALSE)</f>
        <v>#N/A</v>
      </c>
      <c r="AS531" s="431" t="e">
        <f>VLOOKUP($AQ531,software!$A$1:$B$14605,2,FALSE)</f>
        <v>#N/A</v>
      </c>
      <c r="AT531" s="424"/>
      <c r="AV531" s="424"/>
    </row>
    <row r="532" spans="1:48" s="44" customFormat="1" ht="12.75" x14ac:dyDescent="0.2">
      <c r="A532" s="101"/>
      <c r="B532" s="42"/>
      <c r="C532" s="142"/>
      <c r="D532" s="143"/>
      <c r="E532" s="107"/>
      <c r="F532" s="46"/>
      <c r="G532" s="46"/>
      <c r="H532" s="46"/>
      <c r="I532" s="46"/>
      <c r="J532" s="46"/>
      <c r="K532" s="46"/>
      <c r="L532" s="139"/>
      <c r="M532" s="41"/>
      <c r="N532" s="45"/>
      <c r="O532" s="47"/>
      <c r="P532" s="43"/>
      <c r="Q532" s="71" t="e">
        <f>VLOOKUP(N532,'error categories'!$A$2:$D$54,4,FALSE)</f>
        <v>#N/A</v>
      </c>
      <c r="R532" s="72" t="e">
        <f>VLOOKUP(N532,'error categories'!$A$2:$D$54,3,FALSE)</f>
        <v>#N/A</v>
      </c>
      <c r="S532" s="374"/>
      <c r="T532" s="377"/>
      <c r="U532" s="378">
        <f t="shared" si="72"/>
        <v>0</v>
      </c>
      <c r="V532" s="390"/>
      <c r="W532" s="391"/>
      <c r="X532" s="380"/>
      <c r="Y532" s="380"/>
      <c r="Z532" s="390"/>
      <c r="AA532" s="392"/>
      <c r="AB532" s="393"/>
      <c r="AC532" s="394"/>
      <c r="AD532" s="382">
        <f t="shared" si="79"/>
        <v>0</v>
      </c>
      <c r="AE532" s="383">
        <f t="shared" si="80"/>
        <v>0</v>
      </c>
      <c r="AF532" s="379"/>
      <c r="AG532" s="381"/>
      <c r="AH532" s="379"/>
      <c r="AI532" s="381"/>
      <c r="AJ532" s="384" t="str">
        <f t="shared" si="73"/>
        <v/>
      </c>
      <c r="AK532" s="385" t="str">
        <f t="shared" si="74"/>
        <v/>
      </c>
      <c r="AL532" s="388" t="str">
        <f t="shared" si="75"/>
        <v/>
      </c>
      <c r="AM532" s="389" t="str">
        <f t="shared" si="76"/>
        <v/>
      </c>
      <c r="AN532" s="388" t="str">
        <f t="shared" si="77"/>
        <v/>
      </c>
      <c r="AO532" s="389" t="str">
        <f t="shared" si="78"/>
        <v/>
      </c>
      <c r="AP532" s="424"/>
      <c r="AQ532" s="424"/>
      <c r="AR532" s="431" t="e">
        <f>VLOOKUP($B532,'acc names'!$C$2:$D$12102,2,FALSE)</f>
        <v>#N/A</v>
      </c>
      <c r="AS532" s="431" t="e">
        <f>VLOOKUP($AQ532,software!$A$1:$B$14605,2,FALSE)</f>
        <v>#N/A</v>
      </c>
      <c r="AT532" s="424"/>
      <c r="AV532" s="424"/>
    </row>
    <row r="533" spans="1:48" s="44" customFormat="1" ht="12.75" x14ac:dyDescent="0.2">
      <c r="A533" s="101"/>
      <c r="B533" s="42"/>
      <c r="C533" s="142"/>
      <c r="D533" s="143"/>
      <c r="E533" s="107"/>
      <c r="F533" s="46"/>
      <c r="G533" s="46"/>
      <c r="H533" s="46"/>
      <c r="I533" s="46"/>
      <c r="J533" s="46"/>
      <c r="K533" s="46"/>
      <c r="L533" s="139"/>
      <c r="M533" s="41"/>
      <c r="N533" s="45"/>
      <c r="O533" s="47"/>
      <c r="P533" s="43"/>
      <c r="Q533" s="71" t="e">
        <f>VLOOKUP(N533,'error categories'!$A$2:$D$54,4,FALSE)</f>
        <v>#N/A</v>
      </c>
      <c r="R533" s="72" t="e">
        <f>VLOOKUP(N533,'error categories'!$A$2:$D$54,3,FALSE)</f>
        <v>#N/A</v>
      </c>
      <c r="S533" s="374"/>
      <c r="T533" s="377"/>
      <c r="U533" s="378">
        <f t="shared" si="72"/>
        <v>0</v>
      </c>
      <c r="V533" s="379"/>
      <c r="W533" s="380"/>
      <c r="X533" s="380"/>
      <c r="Y533" s="380"/>
      <c r="Z533" s="379"/>
      <c r="AA533" s="381"/>
      <c r="AB533" s="379"/>
      <c r="AC533" s="380"/>
      <c r="AD533" s="382">
        <f t="shared" si="79"/>
        <v>0</v>
      </c>
      <c r="AE533" s="383">
        <f t="shared" si="80"/>
        <v>0</v>
      </c>
      <c r="AF533" s="379"/>
      <c r="AG533" s="381"/>
      <c r="AH533" s="379"/>
      <c r="AI533" s="381"/>
      <c r="AJ533" s="384" t="str">
        <f t="shared" si="73"/>
        <v/>
      </c>
      <c r="AK533" s="385" t="str">
        <f t="shared" si="74"/>
        <v/>
      </c>
      <c r="AL533" s="388" t="str">
        <f t="shared" si="75"/>
        <v/>
      </c>
      <c r="AM533" s="389" t="str">
        <f t="shared" si="76"/>
        <v/>
      </c>
      <c r="AN533" s="388" t="str">
        <f t="shared" si="77"/>
        <v/>
      </c>
      <c r="AO533" s="389" t="str">
        <f t="shared" si="78"/>
        <v/>
      </c>
      <c r="AP533" s="424"/>
      <c r="AQ533" s="424"/>
      <c r="AR533" s="431" t="e">
        <f>VLOOKUP($B533,'acc names'!$C$2:$D$12102,2,FALSE)</f>
        <v>#N/A</v>
      </c>
      <c r="AS533" s="431" t="e">
        <f>VLOOKUP($AQ533,software!$A$1:$B$14605,2,FALSE)</f>
        <v>#N/A</v>
      </c>
      <c r="AT533" s="424"/>
      <c r="AV533" s="424"/>
    </row>
    <row r="534" spans="1:48" s="44" customFormat="1" ht="12.75" x14ac:dyDescent="0.2">
      <c r="A534" s="101"/>
      <c r="B534" s="42"/>
      <c r="C534" s="142"/>
      <c r="D534" s="143"/>
      <c r="E534" s="107"/>
      <c r="F534" s="46"/>
      <c r="G534" s="46"/>
      <c r="H534" s="46"/>
      <c r="I534" s="46"/>
      <c r="J534" s="46"/>
      <c r="K534" s="46"/>
      <c r="L534" s="139"/>
      <c r="M534" s="41"/>
      <c r="N534" s="45"/>
      <c r="O534" s="47"/>
      <c r="P534" s="43"/>
      <c r="Q534" s="71" t="e">
        <f>VLOOKUP(N534,'error categories'!$A$2:$D$54,4,FALSE)</f>
        <v>#N/A</v>
      </c>
      <c r="R534" s="72" t="e">
        <f>VLOOKUP(N534,'error categories'!$A$2:$D$54,3,FALSE)</f>
        <v>#N/A</v>
      </c>
      <c r="S534" s="374"/>
      <c r="T534" s="377"/>
      <c r="U534" s="378">
        <f t="shared" si="72"/>
        <v>0</v>
      </c>
      <c r="V534" s="379"/>
      <c r="W534" s="380"/>
      <c r="X534" s="380"/>
      <c r="Y534" s="380"/>
      <c r="Z534" s="379"/>
      <c r="AA534" s="381"/>
      <c r="AB534" s="379"/>
      <c r="AC534" s="380"/>
      <c r="AD534" s="382">
        <f t="shared" si="79"/>
        <v>0</v>
      </c>
      <c r="AE534" s="383">
        <f t="shared" si="80"/>
        <v>0</v>
      </c>
      <c r="AF534" s="379"/>
      <c r="AG534" s="381"/>
      <c r="AH534" s="379"/>
      <c r="AI534" s="381"/>
      <c r="AJ534" s="384" t="str">
        <f t="shared" si="73"/>
        <v/>
      </c>
      <c r="AK534" s="385" t="str">
        <f t="shared" si="74"/>
        <v/>
      </c>
      <c r="AL534" s="388" t="str">
        <f t="shared" si="75"/>
        <v/>
      </c>
      <c r="AM534" s="389" t="str">
        <f t="shared" si="76"/>
        <v/>
      </c>
      <c r="AN534" s="388" t="str">
        <f t="shared" si="77"/>
        <v/>
      </c>
      <c r="AO534" s="389" t="str">
        <f t="shared" si="78"/>
        <v/>
      </c>
      <c r="AP534" s="424"/>
      <c r="AQ534" s="424"/>
      <c r="AR534" s="431" t="e">
        <f>VLOOKUP($B534,'acc names'!$C$2:$D$12102,2,FALSE)</f>
        <v>#N/A</v>
      </c>
      <c r="AS534" s="431" t="e">
        <f>VLOOKUP($AQ534,software!$A$1:$B$14605,2,FALSE)</f>
        <v>#N/A</v>
      </c>
      <c r="AT534" s="424"/>
      <c r="AV534" s="424"/>
    </row>
    <row r="535" spans="1:48" s="44" customFormat="1" ht="12.75" x14ac:dyDescent="0.2">
      <c r="A535" s="101"/>
      <c r="B535" s="42"/>
      <c r="C535" s="142"/>
      <c r="D535" s="143"/>
      <c r="E535" s="107"/>
      <c r="F535" s="46"/>
      <c r="G535" s="46"/>
      <c r="H535" s="46"/>
      <c r="I535" s="46"/>
      <c r="J535" s="46"/>
      <c r="K535" s="46"/>
      <c r="L535" s="139"/>
      <c r="M535" s="41"/>
      <c r="N535" s="45"/>
      <c r="O535" s="47"/>
      <c r="P535" s="43"/>
      <c r="Q535" s="71" t="e">
        <f>VLOOKUP(N535,'error categories'!$A$2:$D$54,4,FALSE)</f>
        <v>#N/A</v>
      </c>
      <c r="R535" s="72" t="e">
        <f>VLOOKUP(N535,'error categories'!$A$2:$D$54,3,FALSE)</f>
        <v>#N/A</v>
      </c>
      <c r="S535" s="374"/>
      <c r="T535" s="377"/>
      <c r="U535" s="378">
        <f t="shared" si="72"/>
        <v>0</v>
      </c>
      <c r="V535" s="390"/>
      <c r="W535" s="391"/>
      <c r="X535" s="380"/>
      <c r="Y535" s="380"/>
      <c r="Z535" s="390"/>
      <c r="AA535" s="392"/>
      <c r="AB535" s="393"/>
      <c r="AC535" s="394"/>
      <c r="AD535" s="382">
        <f t="shared" si="79"/>
        <v>0</v>
      </c>
      <c r="AE535" s="383">
        <f t="shared" si="80"/>
        <v>0</v>
      </c>
      <c r="AF535" s="379"/>
      <c r="AG535" s="381"/>
      <c r="AH535" s="379"/>
      <c r="AI535" s="381"/>
      <c r="AJ535" s="384" t="str">
        <f t="shared" si="73"/>
        <v/>
      </c>
      <c r="AK535" s="385" t="str">
        <f t="shared" si="74"/>
        <v/>
      </c>
      <c r="AL535" s="388" t="str">
        <f t="shared" si="75"/>
        <v/>
      </c>
      <c r="AM535" s="389" t="str">
        <f t="shared" si="76"/>
        <v/>
      </c>
      <c r="AN535" s="388" t="str">
        <f t="shared" si="77"/>
        <v/>
      </c>
      <c r="AO535" s="389" t="str">
        <f t="shared" si="78"/>
        <v/>
      </c>
      <c r="AP535" s="424"/>
      <c r="AQ535" s="424"/>
      <c r="AR535" s="431" t="e">
        <f>VLOOKUP($B535,'acc names'!$C$2:$D$12102,2,FALSE)</f>
        <v>#N/A</v>
      </c>
      <c r="AS535" s="431" t="e">
        <f>VLOOKUP($AQ535,software!$A$1:$B$14605,2,FALSE)</f>
        <v>#N/A</v>
      </c>
      <c r="AT535" s="424"/>
      <c r="AV535" s="424"/>
    </row>
    <row r="536" spans="1:48" s="44" customFormat="1" ht="12.75" x14ac:dyDescent="0.2">
      <c r="A536" s="101"/>
      <c r="B536" s="42"/>
      <c r="C536" s="142"/>
      <c r="D536" s="143"/>
      <c r="E536" s="107"/>
      <c r="F536" s="46"/>
      <c r="G536" s="46"/>
      <c r="H536" s="46"/>
      <c r="I536" s="46"/>
      <c r="J536" s="46"/>
      <c r="K536" s="46"/>
      <c r="L536" s="139"/>
      <c r="M536" s="41"/>
      <c r="N536" s="45"/>
      <c r="O536" s="47"/>
      <c r="P536" s="43"/>
      <c r="Q536" s="71" t="e">
        <f>VLOOKUP(N536,'error categories'!$A$2:$D$54,4,FALSE)</f>
        <v>#N/A</v>
      </c>
      <c r="R536" s="72" t="e">
        <f>VLOOKUP(N536,'error categories'!$A$2:$D$54,3,FALSE)</f>
        <v>#N/A</v>
      </c>
      <c r="S536" s="374"/>
      <c r="T536" s="377"/>
      <c r="U536" s="378">
        <f t="shared" si="72"/>
        <v>0</v>
      </c>
      <c r="V536" s="379"/>
      <c r="W536" s="380"/>
      <c r="X536" s="380"/>
      <c r="Y536" s="380"/>
      <c r="Z536" s="379"/>
      <c r="AA536" s="381"/>
      <c r="AB536" s="379"/>
      <c r="AC536" s="380"/>
      <c r="AD536" s="382">
        <f t="shared" si="79"/>
        <v>0</v>
      </c>
      <c r="AE536" s="383">
        <f t="shared" si="80"/>
        <v>0</v>
      </c>
      <c r="AF536" s="379"/>
      <c r="AG536" s="381"/>
      <c r="AH536" s="379"/>
      <c r="AI536" s="381"/>
      <c r="AJ536" s="384" t="str">
        <f t="shared" si="73"/>
        <v/>
      </c>
      <c r="AK536" s="385" t="str">
        <f t="shared" si="74"/>
        <v/>
      </c>
      <c r="AL536" s="388" t="str">
        <f t="shared" si="75"/>
        <v/>
      </c>
      <c r="AM536" s="389" t="str">
        <f t="shared" si="76"/>
        <v/>
      </c>
      <c r="AN536" s="388" t="str">
        <f t="shared" si="77"/>
        <v/>
      </c>
      <c r="AO536" s="389" t="str">
        <f t="shared" si="78"/>
        <v/>
      </c>
      <c r="AP536" s="424"/>
      <c r="AQ536" s="424"/>
      <c r="AR536" s="431" t="e">
        <f>VLOOKUP($B536,'acc names'!$C$2:$D$12102,2,FALSE)</f>
        <v>#N/A</v>
      </c>
      <c r="AS536" s="431" t="e">
        <f>VLOOKUP($AQ536,software!$A$1:$B$14605,2,FALSE)</f>
        <v>#N/A</v>
      </c>
      <c r="AT536" s="424"/>
      <c r="AV536" s="424"/>
    </row>
    <row r="537" spans="1:48" s="44" customFormat="1" ht="12.75" x14ac:dyDescent="0.2">
      <c r="A537" s="101"/>
      <c r="B537" s="42"/>
      <c r="C537" s="142"/>
      <c r="D537" s="143"/>
      <c r="E537" s="107"/>
      <c r="F537" s="46"/>
      <c r="G537" s="46"/>
      <c r="H537" s="46"/>
      <c r="I537" s="46"/>
      <c r="J537" s="46"/>
      <c r="K537" s="46"/>
      <c r="L537" s="139"/>
      <c r="M537" s="41"/>
      <c r="N537" s="45"/>
      <c r="O537" s="47"/>
      <c r="P537" s="43"/>
      <c r="Q537" s="71" t="e">
        <f>VLOOKUP(N537,'error categories'!$A$2:$D$54,4,FALSE)</f>
        <v>#N/A</v>
      </c>
      <c r="R537" s="72" t="e">
        <f>VLOOKUP(N537,'error categories'!$A$2:$D$54,3,FALSE)</f>
        <v>#N/A</v>
      </c>
      <c r="S537" s="374"/>
      <c r="T537" s="377"/>
      <c r="U537" s="378">
        <f t="shared" si="72"/>
        <v>0</v>
      </c>
      <c r="V537" s="390"/>
      <c r="W537" s="391"/>
      <c r="X537" s="380"/>
      <c r="Y537" s="380"/>
      <c r="Z537" s="390"/>
      <c r="AA537" s="392"/>
      <c r="AB537" s="393"/>
      <c r="AC537" s="394"/>
      <c r="AD537" s="382">
        <f t="shared" si="79"/>
        <v>0</v>
      </c>
      <c r="AE537" s="383">
        <f t="shared" si="80"/>
        <v>0</v>
      </c>
      <c r="AF537" s="379"/>
      <c r="AG537" s="381"/>
      <c r="AH537" s="379"/>
      <c r="AI537" s="381"/>
      <c r="AJ537" s="384" t="str">
        <f t="shared" si="73"/>
        <v/>
      </c>
      <c r="AK537" s="385" t="str">
        <f t="shared" si="74"/>
        <v/>
      </c>
      <c r="AL537" s="388" t="str">
        <f t="shared" si="75"/>
        <v/>
      </c>
      <c r="AM537" s="389" t="str">
        <f t="shared" si="76"/>
        <v/>
      </c>
      <c r="AN537" s="388" t="str">
        <f t="shared" si="77"/>
        <v/>
      </c>
      <c r="AO537" s="389" t="str">
        <f t="shared" si="78"/>
        <v/>
      </c>
      <c r="AP537" s="424"/>
      <c r="AQ537" s="424"/>
      <c r="AR537" s="431" t="e">
        <f>VLOOKUP($B537,'acc names'!$C$2:$D$12102,2,FALSE)</f>
        <v>#N/A</v>
      </c>
      <c r="AS537" s="431" t="e">
        <f>VLOOKUP($AQ537,software!$A$1:$B$14605,2,FALSE)</f>
        <v>#N/A</v>
      </c>
      <c r="AT537" s="424"/>
      <c r="AV537" s="424"/>
    </row>
    <row r="538" spans="1:48" s="44" customFormat="1" ht="12.75" x14ac:dyDescent="0.2">
      <c r="A538" s="101"/>
      <c r="B538" s="42"/>
      <c r="C538" s="142"/>
      <c r="D538" s="143"/>
      <c r="E538" s="107"/>
      <c r="F538" s="46"/>
      <c r="G538" s="46"/>
      <c r="H538" s="46"/>
      <c r="I538" s="46"/>
      <c r="J538" s="46"/>
      <c r="K538" s="46"/>
      <c r="L538" s="139"/>
      <c r="M538" s="41"/>
      <c r="N538" s="45"/>
      <c r="O538" s="47"/>
      <c r="P538" s="43"/>
      <c r="Q538" s="71" t="e">
        <f>VLOOKUP(N538,'error categories'!$A$2:$D$54,4,FALSE)</f>
        <v>#N/A</v>
      </c>
      <c r="R538" s="72" t="e">
        <f>VLOOKUP(N538,'error categories'!$A$2:$D$54,3,FALSE)</f>
        <v>#N/A</v>
      </c>
      <c r="S538" s="374"/>
      <c r="T538" s="377"/>
      <c r="U538" s="378">
        <f t="shared" si="72"/>
        <v>0</v>
      </c>
      <c r="V538" s="390"/>
      <c r="W538" s="391"/>
      <c r="X538" s="380"/>
      <c r="Y538" s="380"/>
      <c r="Z538" s="390"/>
      <c r="AA538" s="392"/>
      <c r="AB538" s="393"/>
      <c r="AC538" s="394"/>
      <c r="AD538" s="382">
        <f t="shared" si="79"/>
        <v>0</v>
      </c>
      <c r="AE538" s="383">
        <f t="shared" si="80"/>
        <v>0</v>
      </c>
      <c r="AF538" s="379"/>
      <c r="AG538" s="381"/>
      <c r="AH538" s="379"/>
      <c r="AI538" s="381"/>
      <c r="AJ538" s="384" t="str">
        <f t="shared" si="73"/>
        <v/>
      </c>
      <c r="AK538" s="385" t="str">
        <f t="shared" si="74"/>
        <v/>
      </c>
      <c r="AL538" s="388" t="str">
        <f t="shared" si="75"/>
        <v/>
      </c>
      <c r="AM538" s="389" t="str">
        <f t="shared" si="76"/>
        <v/>
      </c>
      <c r="AN538" s="388" t="str">
        <f t="shared" si="77"/>
        <v/>
      </c>
      <c r="AO538" s="389" t="str">
        <f t="shared" si="78"/>
        <v/>
      </c>
      <c r="AP538" s="424"/>
      <c r="AQ538" s="424"/>
      <c r="AR538" s="431" t="e">
        <f>VLOOKUP($B538,'acc names'!$C$2:$D$12102,2,FALSE)</f>
        <v>#N/A</v>
      </c>
      <c r="AS538" s="431" t="e">
        <f>VLOOKUP($AQ538,software!$A$1:$B$14605,2,FALSE)</f>
        <v>#N/A</v>
      </c>
      <c r="AT538" s="424"/>
      <c r="AV538" s="424"/>
    </row>
    <row r="539" spans="1:48" s="44" customFormat="1" ht="12.75" x14ac:dyDescent="0.2">
      <c r="A539" s="101"/>
      <c r="B539" s="42"/>
      <c r="C539" s="142"/>
      <c r="D539" s="143"/>
      <c r="E539" s="107"/>
      <c r="F539" s="46"/>
      <c r="G539" s="46"/>
      <c r="H539" s="46"/>
      <c r="I539" s="46"/>
      <c r="J539" s="46"/>
      <c r="K539" s="46"/>
      <c r="L539" s="139"/>
      <c r="M539" s="41"/>
      <c r="N539" s="45"/>
      <c r="O539" s="47"/>
      <c r="P539" s="43"/>
      <c r="Q539" s="71" t="e">
        <f>VLOOKUP(N539,'error categories'!$A$2:$D$54,4,FALSE)</f>
        <v>#N/A</v>
      </c>
      <c r="R539" s="72" t="e">
        <f>VLOOKUP(N539,'error categories'!$A$2:$D$54,3,FALSE)</f>
        <v>#N/A</v>
      </c>
      <c r="S539" s="374"/>
      <c r="T539" s="377"/>
      <c r="U539" s="378">
        <f t="shared" si="72"/>
        <v>0</v>
      </c>
      <c r="V539" s="379"/>
      <c r="W539" s="380"/>
      <c r="X539" s="380"/>
      <c r="Y539" s="380"/>
      <c r="Z539" s="379"/>
      <c r="AA539" s="381"/>
      <c r="AB539" s="379"/>
      <c r="AC539" s="380"/>
      <c r="AD539" s="382">
        <f t="shared" si="79"/>
        <v>0</v>
      </c>
      <c r="AE539" s="383">
        <f t="shared" si="80"/>
        <v>0</v>
      </c>
      <c r="AF539" s="379"/>
      <c r="AG539" s="381"/>
      <c r="AH539" s="379"/>
      <c r="AI539" s="381"/>
      <c r="AJ539" s="384" t="str">
        <f t="shared" si="73"/>
        <v/>
      </c>
      <c r="AK539" s="385" t="str">
        <f t="shared" si="74"/>
        <v/>
      </c>
      <c r="AL539" s="388" t="str">
        <f t="shared" si="75"/>
        <v/>
      </c>
      <c r="AM539" s="389" t="str">
        <f t="shared" si="76"/>
        <v/>
      </c>
      <c r="AN539" s="388" t="str">
        <f t="shared" si="77"/>
        <v/>
      </c>
      <c r="AO539" s="389" t="str">
        <f t="shared" si="78"/>
        <v/>
      </c>
      <c r="AP539" s="424"/>
      <c r="AQ539" s="424"/>
      <c r="AR539" s="431" t="e">
        <f>VLOOKUP($B539,'acc names'!$C$2:$D$12102,2,FALSE)</f>
        <v>#N/A</v>
      </c>
      <c r="AS539" s="431" t="e">
        <f>VLOOKUP($AQ539,software!$A$1:$B$14605,2,FALSE)</f>
        <v>#N/A</v>
      </c>
      <c r="AT539" s="424"/>
      <c r="AV539" s="424"/>
    </row>
    <row r="540" spans="1:48" s="44" customFormat="1" ht="12.75" x14ac:dyDescent="0.2">
      <c r="A540" s="101"/>
      <c r="B540" s="42"/>
      <c r="C540" s="142"/>
      <c r="D540" s="143"/>
      <c r="E540" s="107"/>
      <c r="F540" s="46"/>
      <c r="G540" s="46"/>
      <c r="H540" s="46"/>
      <c r="I540" s="46"/>
      <c r="J540" s="46"/>
      <c r="K540" s="46"/>
      <c r="L540" s="139"/>
      <c r="M540" s="41"/>
      <c r="N540" s="45"/>
      <c r="O540" s="47"/>
      <c r="P540" s="43"/>
      <c r="Q540" s="71" t="e">
        <f>VLOOKUP(N540,'error categories'!$A$2:$D$54,4,FALSE)</f>
        <v>#N/A</v>
      </c>
      <c r="R540" s="72" t="e">
        <f>VLOOKUP(N540,'error categories'!$A$2:$D$54,3,FALSE)</f>
        <v>#N/A</v>
      </c>
      <c r="S540" s="374"/>
      <c r="T540" s="377"/>
      <c r="U540" s="378">
        <f t="shared" si="72"/>
        <v>0</v>
      </c>
      <c r="V540" s="379"/>
      <c r="W540" s="380"/>
      <c r="X540" s="380"/>
      <c r="Y540" s="380"/>
      <c r="Z540" s="379"/>
      <c r="AA540" s="381"/>
      <c r="AB540" s="379"/>
      <c r="AC540" s="380"/>
      <c r="AD540" s="382">
        <f t="shared" si="79"/>
        <v>0</v>
      </c>
      <c r="AE540" s="383">
        <f t="shared" si="80"/>
        <v>0</v>
      </c>
      <c r="AF540" s="379"/>
      <c r="AG540" s="381"/>
      <c r="AH540" s="379"/>
      <c r="AI540" s="381"/>
      <c r="AJ540" s="384" t="str">
        <f t="shared" si="73"/>
        <v/>
      </c>
      <c r="AK540" s="385" t="str">
        <f t="shared" si="74"/>
        <v/>
      </c>
      <c r="AL540" s="388" t="str">
        <f t="shared" si="75"/>
        <v/>
      </c>
      <c r="AM540" s="389" t="str">
        <f t="shared" si="76"/>
        <v/>
      </c>
      <c r="AN540" s="388" t="str">
        <f t="shared" si="77"/>
        <v/>
      </c>
      <c r="AO540" s="389" t="str">
        <f t="shared" si="78"/>
        <v/>
      </c>
      <c r="AP540" s="424"/>
      <c r="AQ540" s="424"/>
      <c r="AR540" s="431" t="e">
        <f>VLOOKUP($B540,'acc names'!$C$2:$D$12102,2,FALSE)</f>
        <v>#N/A</v>
      </c>
      <c r="AS540" s="431" t="e">
        <f>VLOOKUP($AQ540,software!$A$1:$B$14605,2,FALSE)</f>
        <v>#N/A</v>
      </c>
      <c r="AT540" s="424"/>
      <c r="AV540" s="424"/>
    </row>
    <row r="541" spans="1:48" s="44" customFormat="1" ht="12.75" x14ac:dyDescent="0.2">
      <c r="A541" s="101"/>
      <c r="B541" s="42"/>
      <c r="C541" s="142"/>
      <c r="D541" s="143"/>
      <c r="E541" s="107"/>
      <c r="F541" s="46"/>
      <c r="G541" s="46"/>
      <c r="H541" s="46"/>
      <c r="I541" s="46"/>
      <c r="J541" s="46"/>
      <c r="K541" s="46"/>
      <c r="L541" s="139"/>
      <c r="M541" s="41"/>
      <c r="N541" s="45"/>
      <c r="O541" s="47"/>
      <c r="P541" s="43"/>
      <c r="Q541" s="71" t="e">
        <f>VLOOKUP(N541,'error categories'!$A$2:$D$54,4,FALSE)</f>
        <v>#N/A</v>
      </c>
      <c r="R541" s="72" t="e">
        <f>VLOOKUP(N541,'error categories'!$A$2:$D$54,3,FALSE)</f>
        <v>#N/A</v>
      </c>
      <c r="S541" s="374"/>
      <c r="T541" s="377"/>
      <c r="U541" s="378">
        <f t="shared" si="72"/>
        <v>0</v>
      </c>
      <c r="V541" s="379"/>
      <c r="W541" s="380"/>
      <c r="X541" s="380"/>
      <c r="Y541" s="380"/>
      <c r="Z541" s="379"/>
      <c r="AA541" s="381"/>
      <c r="AB541" s="379"/>
      <c r="AC541" s="380"/>
      <c r="AD541" s="382">
        <f t="shared" si="79"/>
        <v>0</v>
      </c>
      <c r="AE541" s="383">
        <f t="shared" si="80"/>
        <v>0</v>
      </c>
      <c r="AF541" s="379"/>
      <c r="AG541" s="381"/>
      <c r="AH541" s="379"/>
      <c r="AI541" s="381"/>
      <c r="AJ541" s="384" t="str">
        <f t="shared" si="73"/>
        <v/>
      </c>
      <c r="AK541" s="385" t="str">
        <f t="shared" si="74"/>
        <v/>
      </c>
      <c r="AL541" s="388" t="str">
        <f t="shared" si="75"/>
        <v/>
      </c>
      <c r="AM541" s="389" t="str">
        <f t="shared" si="76"/>
        <v/>
      </c>
      <c r="AN541" s="388" t="str">
        <f t="shared" si="77"/>
        <v/>
      </c>
      <c r="AO541" s="389" t="str">
        <f t="shared" si="78"/>
        <v/>
      </c>
      <c r="AP541" s="424"/>
      <c r="AQ541" s="424"/>
      <c r="AR541" s="431" t="e">
        <f>VLOOKUP($B541,'acc names'!$C$2:$D$12102,2,FALSE)</f>
        <v>#N/A</v>
      </c>
      <c r="AS541" s="431" t="e">
        <f>VLOOKUP($AQ541,software!$A$1:$B$14605,2,FALSE)</f>
        <v>#N/A</v>
      </c>
      <c r="AT541" s="424"/>
      <c r="AV541" s="424"/>
    </row>
    <row r="542" spans="1:48" s="44" customFormat="1" ht="12.75" x14ac:dyDescent="0.2">
      <c r="A542" s="101"/>
      <c r="B542" s="42"/>
      <c r="C542" s="142"/>
      <c r="D542" s="143"/>
      <c r="E542" s="107"/>
      <c r="F542" s="46"/>
      <c r="G542" s="46"/>
      <c r="H542" s="46"/>
      <c r="I542" s="46"/>
      <c r="J542" s="46"/>
      <c r="K542" s="46"/>
      <c r="L542" s="139"/>
      <c r="M542" s="41"/>
      <c r="N542" s="45"/>
      <c r="O542" s="47"/>
      <c r="P542" s="43"/>
      <c r="Q542" s="71" t="e">
        <f>VLOOKUP(N542,'error categories'!$A$2:$D$54,4,FALSE)</f>
        <v>#N/A</v>
      </c>
      <c r="R542" s="72" t="e">
        <f>VLOOKUP(N542,'error categories'!$A$2:$D$54,3,FALSE)</f>
        <v>#N/A</v>
      </c>
      <c r="S542" s="374"/>
      <c r="T542" s="377"/>
      <c r="U542" s="378">
        <f t="shared" si="72"/>
        <v>0</v>
      </c>
      <c r="V542" s="390"/>
      <c r="W542" s="391"/>
      <c r="X542" s="380"/>
      <c r="Y542" s="380"/>
      <c r="Z542" s="390"/>
      <c r="AA542" s="392"/>
      <c r="AB542" s="393"/>
      <c r="AC542" s="394"/>
      <c r="AD542" s="382">
        <f t="shared" si="79"/>
        <v>0</v>
      </c>
      <c r="AE542" s="383">
        <f t="shared" si="80"/>
        <v>0</v>
      </c>
      <c r="AF542" s="379"/>
      <c r="AG542" s="381"/>
      <c r="AH542" s="379"/>
      <c r="AI542" s="381"/>
      <c r="AJ542" s="384" t="str">
        <f t="shared" si="73"/>
        <v/>
      </c>
      <c r="AK542" s="385" t="str">
        <f t="shared" si="74"/>
        <v/>
      </c>
      <c r="AL542" s="388" t="str">
        <f t="shared" si="75"/>
        <v/>
      </c>
      <c r="AM542" s="389" t="str">
        <f t="shared" si="76"/>
        <v/>
      </c>
      <c r="AN542" s="388" t="str">
        <f t="shared" si="77"/>
        <v/>
      </c>
      <c r="AO542" s="389" t="str">
        <f t="shared" si="78"/>
        <v/>
      </c>
      <c r="AP542" s="424"/>
      <c r="AQ542" s="424"/>
      <c r="AR542" s="431" t="e">
        <f>VLOOKUP($B542,'acc names'!$C$2:$D$12102,2,FALSE)</f>
        <v>#N/A</v>
      </c>
      <c r="AS542" s="431" t="e">
        <f>VLOOKUP($AQ542,software!$A$1:$B$14605,2,FALSE)</f>
        <v>#N/A</v>
      </c>
      <c r="AT542" s="424"/>
      <c r="AV542" s="424"/>
    </row>
    <row r="543" spans="1:48" s="44" customFormat="1" ht="12.75" x14ac:dyDescent="0.2">
      <c r="A543" s="101"/>
      <c r="B543" s="42"/>
      <c r="C543" s="142"/>
      <c r="D543" s="143"/>
      <c r="E543" s="107"/>
      <c r="F543" s="46"/>
      <c r="G543" s="46"/>
      <c r="H543" s="46"/>
      <c r="I543" s="46"/>
      <c r="J543" s="46"/>
      <c r="K543" s="46"/>
      <c r="L543" s="139"/>
      <c r="M543" s="41"/>
      <c r="N543" s="45"/>
      <c r="O543" s="47"/>
      <c r="P543" s="43"/>
      <c r="Q543" s="71" t="e">
        <f>VLOOKUP(N543,'error categories'!$A$2:$D$54,4,FALSE)</f>
        <v>#N/A</v>
      </c>
      <c r="R543" s="72" t="e">
        <f>VLOOKUP(N543,'error categories'!$A$2:$D$54,3,FALSE)</f>
        <v>#N/A</v>
      </c>
      <c r="S543" s="374"/>
      <c r="T543" s="377"/>
      <c r="U543" s="378">
        <f t="shared" si="72"/>
        <v>0</v>
      </c>
      <c r="V543" s="390"/>
      <c r="W543" s="391"/>
      <c r="X543" s="380"/>
      <c r="Y543" s="380"/>
      <c r="Z543" s="390"/>
      <c r="AA543" s="392"/>
      <c r="AB543" s="393"/>
      <c r="AC543" s="394"/>
      <c r="AD543" s="382">
        <f t="shared" si="79"/>
        <v>0</v>
      </c>
      <c r="AE543" s="383">
        <f t="shared" si="80"/>
        <v>0</v>
      </c>
      <c r="AF543" s="379"/>
      <c r="AG543" s="381"/>
      <c r="AH543" s="379"/>
      <c r="AI543" s="381"/>
      <c r="AJ543" s="384" t="str">
        <f t="shared" si="73"/>
        <v/>
      </c>
      <c r="AK543" s="385" t="str">
        <f t="shared" si="74"/>
        <v/>
      </c>
      <c r="AL543" s="388" t="str">
        <f t="shared" si="75"/>
        <v/>
      </c>
      <c r="AM543" s="389" t="str">
        <f t="shared" si="76"/>
        <v/>
      </c>
      <c r="AN543" s="388" t="str">
        <f t="shared" si="77"/>
        <v/>
      </c>
      <c r="AO543" s="389" t="str">
        <f t="shared" si="78"/>
        <v/>
      </c>
      <c r="AP543" s="424"/>
      <c r="AQ543" s="424"/>
      <c r="AR543" s="431" t="e">
        <f>VLOOKUP($B543,'acc names'!$C$2:$D$12102,2,FALSE)</f>
        <v>#N/A</v>
      </c>
      <c r="AS543" s="431" t="e">
        <f>VLOOKUP($AQ543,software!$A$1:$B$14605,2,FALSE)</f>
        <v>#N/A</v>
      </c>
      <c r="AT543" s="424"/>
      <c r="AV543" s="424"/>
    </row>
    <row r="544" spans="1:48" s="44" customFormat="1" ht="12.75" x14ac:dyDescent="0.2">
      <c r="A544" s="101"/>
      <c r="B544" s="42"/>
      <c r="C544" s="142"/>
      <c r="D544" s="143"/>
      <c r="E544" s="107"/>
      <c r="F544" s="46"/>
      <c r="G544" s="46"/>
      <c r="H544" s="46"/>
      <c r="I544" s="46"/>
      <c r="J544" s="46"/>
      <c r="K544" s="46"/>
      <c r="L544" s="139"/>
      <c r="M544" s="41"/>
      <c r="N544" s="45"/>
      <c r="O544" s="47"/>
      <c r="P544" s="43"/>
      <c r="Q544" s="71" t="e">
        <f>VLOOKUP(N544,'error categories'!$A$2:$D$54,4,FALSE)</f>
        <v>#N/A</v>
      </c>
      <c r="R544" s="72" t="e">
        <f>VLOOKUP(N544,'error categories'!$A$2:$D$54,3,FALSE)</f>
        <v>#N/A</v>
      </c>
      <c r="S544" s="374"/>
      <c r="T544" s="377"/>
      <c r="U544" s="378">
        <f t="shared" si="72"/>
        <v>0</v>
      </c>
      <c r="V544" s="390"/>
      <c r="W544" s="391"/>
      <c r="X544" s="380"/>
      <c r="Y544" s="380"/>
      <c r="Z544" s="390"/>
      <c r="AA544" s="392"/>
      <c r="AB544" s="393"/>
      <c r="AC544" s="394"/>
      <c r="AD544" s="382">
        <f t="shared" si="79"/>
        <v>0</v>
      </c>
      <c r="AE544" s="383">
        <f t="shared" si="80"/>
        <v>0</v>
      </c>
      <c r="AF544" s="379"/>
      <c r="AG544" s="381"/>
      <c r="AH544" s="379"/>
      <c r="AI544" s="381"/>
      <c r="AJ544" s="384" t="str">
        <f t="shared" si="73"/>
        <v/>
      </c>
      <c r="AK544" s="385" t="str">
        <f t="shared" si="74"/>
        <v/>
      </c>
      <c r="AL544" s="388" t="str">
        <f t="shared" si="75"/>
        <v/>
      </c>
      <c r="AM544" s="389" t="str">
        <f t="shared" si="76"/>
        <v/>
      </c>
      <c r="AN544" s="388" t="str">
        <f t="shared" si="77"/>
        <v/>
      </c>
      <c r="AO544" s="389" t="str">
        <f t="shared" si="78"/>
        <v/>
      </c>
      <c r="AP544" s="424"/>
      <c r="AQ544" s="424"/>
      <c r="AR544" s="431" t="e">
        <f>VLOOKUP($B544,'acc names'!$C$2:$D$12102,2,FALSE)</f>
        <v>#N/A</v>
      </c>
      <c r="AS544" s="431" t="e">
        <f>VLOOKUP($AQ544,software!$A$1:$B$14605,2,FALSE)</f>
        <v>#N/A</v>
      </c>
      <c r="AT544" s="424"/>
      <c r="AV544" s="424"/>
    </row>
    <row r="545" spans="1:48" s="44" customFormat="1" ht="12.75" x14ac:dyDescent="0.2">
      <c r="A545" s="101"/>
      <c r="B545" s="42"/>
      <c r="C545" s="142"/>
      <c r="D545" s="143"/>
      <c r="E545" s="107"/>
      <c r="F545" s="46"/>
      <c r="G545" s="46"/>
      <c r="H545" s="46"/>
      <c r="I545" s="46"/>
      <c r="J545" s="46"/>
      <c r="K545" s="46"/>
      <c r="L545" s="139"/>
      <c r="M545" s="41"/>
      <c r="N545" s="45"/>
      <c r="O545" s="47"/>
      <c r="P545" s="43"/>
      <c r="Q545" s="71" t="e">
        <f>VLOOKUP(N545,'error categories'!$A$2:$D$54,4,FALSE)</f>
        <v>#N/A</v>
      </c>
      <c r="R545" s="72" t="e">
        <f>VLOOKUP(N545,'error categories'!$A$2:$D$54,3,FALSE)</f>
        <v>#N/A</v>
      </c>
      <c r="S545" s="374"/>
      <c r="T545" s="377"/>
      <c r="U545" s="378">
        <f t="shared" si="72"/>
        <v>0</v>
      </c>
      <c r="V545" s="390"/>
      <c r="W545" s="391"/>
      <c r="X545" s="380"/>
      <c r="Y545" s="380"/>
      <c r="Z545" s="390"/>
      <c r="AA545" s="392"/>
      <c r="AB545" s="393"/>
      <c r="AC545" s="394"/>
      <c r="AD545" s="382">
        <f t="shared" si="79"/>
        <v>0</v>
      </c>
      <c r="AE545" s="383">
        <f t="shared" si="80"/>
        <v>0</v>
      </c>
      <c r="AF545" s="379"/>
      <c r="AG545" s="381"/>
      <c r="AH545" s="379"/>
      <c r="AI545" s="381"/>
      <c r="AJ545" s="384" t="str">
        <f t="shared" si="73"/>
        <v/>
      </c>
      <c r="AK545" s="385" t="str">
        <f t="shared" si="74"/>
        <v/>
      </c>
      <c r="AL545" s="388" t="str">
        <f t="shared" si="75"/>
        <v/>
      </c>
      <c r="AM545" s="389" t="str">
        <f t="shared" si="76"/>
        <v/>
      </c>
      <c r="AN545" s="388" t="str">
        <f t="shared" si="77"/>
        <v/>
      </c>
      <c r="AO545" s="389" t="str">
        <f t="shared" si="78"/>
        <v/>
      </c>
      <c r="AP545" s="424"/>
      <c r="AQ545" s="424"/>
      <c r="AR545" s="431" t="e">
        <f>VLOOKUP($B545,'acc names'!$C$2:$D$12102,2,FALSE)</f>
        <v>#N/A</v>
      </c>
      <c r="AS545" s="431" t="e">
        <f>VLOOKUP($AQ545,software!$A$1:$B$14605,2,FALSE)</f>
        <v>#N/A</v>
      </c>
      <c r="AT545" s="424"/>
      <c r="AV545" s="424"/>
    </row>
    <row r="546" spans="1:48" s="44" customFormat="1" ht="12.75" x14ac:dyDescent="0.2">
      <c r="A546" s="101"/>
      <c r="B546" s="42"/>
      <c r="C546" s="142"/>
      <c r="D546" s="143"/>
      <c r="E546" s="107"/>
      <c r="F546" s="46"/>
      <c r="G546" s="46"/>
      <c r="H546" s="46"/>
      <c r="I546" s="46"/>
      <c r="J546" s="46"/>
      <c r="K546" s="46"/>
      <c r="L546" s="139"/>
      <c r="M546" s="41"/>
      <c r="N546" s="45"/>
      <c r="O546" s="47"/>
      <c r="P546" s="43"/>
      <c r="Q546" s="71" t="e">
        <f>VLOOKUP(N546,'error categories'!$A$2:$D$54,4,FALSE)</f>
        <v>#N/A</v>
      </c>
      <c r="R546" s="72" t="e">
        <f>VLOOKUP(N546,'error categories'!$A$2:$D$54,3,FALSE)</f>
        <v>#N/A</v>
      </c>
      <c r="S546" s="374"/>
      <c r="T546" s="377"/>
      <c r="U546" s="378">
        <f t="shared" si="72"/>
        <v>0</v>
      </c>
      <c r="V546" s="390"/>
      <c r="W546" s="391"/>
      <c r="X546" s="380"/>
      <c r="Y546" s="380"/>
      <c r="Z546" s="390"/>
      <c r="AA546" s="392"/>
      <c r="AB546" s="393"/>
      <c r="AC546" s="394"/>
      <c r="AD546" s="382">
        <f t="shared" si="79"/>
        <v>0</v>
      </c>
      <c r="AE546" s="383">
        <f t="shared" si="80"/>
        <v>0</v>
      </c>
      <c r="AF546" s="379"/>
      <c r="AG546" s="381"/>
      <c r="AH546" s="379"/>
      <c r="AI546" s="381"/>
      <c r="AJ546" s="384" t="str">
        <f t="shared" si="73"/>
        <v/>
      </c>
      <c r="AK546" s="385" t="str">
        <f t="shared" si="74"/>
        <v/>
      </c>
      <c r="AL546" s="388" t="str">
        <f t="shared" si="75"/>
        <v/>
      </c>
      <c r="AM546" s="389" t="str">
        <f t="shared" si="76"/>
        <v/>
      </c>
      <c r="AN546" s="388" t="str">
        <f t="shared" si="77"/>
        <v/>
      </c>
      <c r="AO546" s="389" t="str">
        <f t="shared" si="78"/>
        <v/>
      </c>
      <c r="AP546" s="424"/>
      <c r="AQ546" s="424"/>
      <c r="AR546" s="431" t="e">
        <f>VLOOKUP($B546,'acc names'!$C$2:$D$12102,2,FALSE)</f>
        <v>#N/A</v>
      </c>
      <c r="AS546" s="431" t="e">
        <f>VLOOKUP($AQ546,software!$A$1:$B$14605,2,FALSE)</f>
        <v>#N/A</v>
      </c>
      <c r="AT546" s="424"/>
      <c r="AV546" s="424"/>
    </row>
    <row r="547" spans="1:48" s="44" customFormat="1" ht="12.75" x14ac:dyDescent="0.2">
      <c r="A547" s="101"/>
      <c r="B547" s="42"/>
      <c r="C547" s="142"/>
      <c r="D547" s="143"/>
      <c r="E547" s="107"/>
      <c r="F547" s="46"/>
      <c r="G547" s="46"/>
      <c r="H547" s="46"/>
      <c r="I547" s="46"/>
      <c r="J547" s="46"/>
      <c r="K547" s="46"/>
      <c r="L547" s="139"/>
      <c r="M547" s="41"/>
      <c r="N547" s="45"/>
      <c r="O547" s="47"/>
      <c r="P547" s="43"/>
      <c r="Q547" s="71" t="e">
        <f>VLOOKUP(N547,'error categories'!$A$2:$D$54,4,FALSE)</f>
        <v>#N/A</v>
      </c>
      <c r="R547" s="72" t="e">
        <f>VLOOKUP(N547,'error categories'!$A$2:$D$54,3,FALSE)</f>
        <v>#N/A</v>
      </c>
      <c r="S547" s="374"/>
      <c r="T547" s="377"/>
      <c r="U547" s="378">
        <f t="shared" si="72"/>
        <v>0</v>
      </c>
      <c r="V547" s="390"/>
      <c r="W547" s="391"/>
      <c r="X547" s="380"/>
      <c r="Y547" s="380"/>
      <c r="Z547" s="390"/>
      <c r="AA547" s="392"/>
      <c r="AB547" s="393"/>
      <c r="AC547" s="394"/>
      <c r="AD547" s="382">
        <f t="shared" si="79"/>
        <v>0</v>
      </c>
      <c r="AE547" s="383">
        <f t="shared" si="80"/>
        <v>0</v>
      </c>
      <c r="AF547" s="379"/>
      <c r="AG547" s="381"/>
      <c r="AH547" s="379"/>
      <c r="AI547" s="381"/>
      <c r="AJ547" s="384" t="str">
        <f t="shared" si="73"/>
        <v/>
      </c>
      <c r="AK547" s="385" t="str">
        <f t="shared" si="74"/>
        <v/>
      </c>
      <c r="AL547" s="388" t="str">
        <f t="shared" si="75"/>
        <v/>
      </c>
      <c r="AM547" s="389" t="str">
        <f t="shared" si="76"/>
        <v/>
      </c>
      <c r="AN547" s="388" t="str">
        <f t="shared" si="77"/>
        <v/>
      </c>
      <c r="AO547" s="389" t="str">
        <f t="shared" si="78"/>
        <v/>
      </c>
      <c r="AP547" s="424"/>
      <c r="AQ547" s="424"/>
      <c r="AR547" s="431" t="e">
        <f>VLOOKUP($B547,'acc names'!$C$2:$D$12102,2,FALSE)</f>
        <v>#N/A</v>
      </c>
      <c r="AS547" s="431" t="e">
        <f>VLOOKUP($AQ547,software!$A$1:$B$14605,2,FALSE)</f>
        <v>#N/A</v>
      </c>
      <c r="AT547" s="424"/>
      <c r="AV547" s="424"/>
    </row>
    <row r="548" spans="1:48" s="44" customFormat="1" ht="12.75" x14ac:dyDescent="0.2">
      <c r="A548" s="101"/>
      <c r="B548" s="42"/>
      <c r="C548" s="142"/>
      <c r="D548" s="143"/>
      <c r="E548" s="107"/>
      <c r="F548" s="46"/>
      <c r="G548" s="46"/>
      <c r="H548" s="46"/>
      <c r="I548" s="46"/>
      <c r="J548" s="46"/>
      <c r="K548" s="46"/>
      <c r="L548" s="139"/>
      <c r="M548" s="41"/>
      <c r="N548" s="45"/>
      <c r="O548" s="47"/>
      <c r="P548" s="43"/>
      <c r="Q548" s="71" t="e">
        <f>VLOOKUP(N548,'error categories'!$A$2:$D$54,4,FALSE)</f>
        <v>#N/A</v>
      </c>
      <c r="R548" s="72" t="e">
        <f>VLOOKUP(N548,'error categories'!$A$2:$D$54,3,FALSE)</f>
        <v>#N/A</v>
      </c>
      <c r="S548" s="374"/>
      <c r="T548" s="377"/>
      <c r="U548" s="378">
        <f t="shared" si="72"/>
        <v>0</v>
      </c>
      <c r="V548" s="390"/>
      <c r="W548" s="391"/>
      <c r="X548" s="380"/>
      <c r="Y548" s="380"/>
      <c r="Z548" s="390"/>
      <c r="AA548" s="392"/>
      <c r="AB548" s="393"/>
      <c r="AC548" s="394"/>
      <c r="AD548" s="382">
        <f t="shared" si="79"/>
        <v>0</v>
      </c>
      <c r="AE548" s="383">
        <f t="shared" si="80"/>
        <v>0</v>
      </c>
      <c r="AF548" s="379"/>
      <c r="AG548" s="381"/>
      <c r="AH548" s="379"/>
      <c r="AI548" s="381"/>
      <c r="AJ548" s="384" t="str">
        <f t="shared" si="73"/>
        <v/>
      </c>
      <c r="AK548" s="385" t="str">
        <f t="shared" si="74"/>
        <v/>
      </c>
      <c r="AL548" s="388" t="str">
        <f t="shared" si="75"/>
        <v/>
      </c>
      <c r="AM548" s="389" t="str">
        <f t="shared" si="76"/>
        <v/>
      </c>
      <c r="AN548" s="388" t="str">
        <f t="shared" si="77"/>
        <v/>
      </c>
      <c r="AO548" s="389" t="str">
        <f t="shared" si="78"/>
        <v/>
      </c>
      <c r="AP548" s="424"/>
      <c r="AQ548" s="424"/>
      <c r="AR548" s="431" t="e">
        <f>VLOOKUP($B548,'acc names'!$C$2:$D$12102,2,FALSE)</f>
        <v>#N/A</v>
      </c>
      <c r="AS548" s="431" t="e">
        <f>VLOOKUP($AQ548,software!$A$1:$B$14605,2,FALSE)</f>
        <v>#N/A</v>
      </c>
      <c r="AT548" s="424"/>
      <c r="AV548" s="424"/>
    </row>
    <row r="549" spans="1:48" s="44" customFormat="1" ht="12.75" x14ac:dyDescent="0.2">
      <c r="A549" s="101"/>
      <c r="B549" s="42"/>
      <c r="C549" s="142"/>
      <c r="D549" s="143"/>
      <c r="E549" s="107"/>
      <c r="F549" s="46"/>
      <c r="G549" s="46"/>
      <c r="H549" s="46"/>
      <c r="I549" s="46"/>
      <c r="J549" s="46"/>
      <c r="K549" s="46"/>
      <c r="L549" s="139"/>
      <c r="M549" s="41"/>
      <c r="N549" s="45"/>
      <c r="O549" s="47"/>
      <c r="P549" s="43"/>
      <c r="Q549" s="71" t="e">
        <f>VLOOKUP(N549,'error categories'!$A$2:$D$54,4,FALSE)</f>
        <v>#N/A</v>
      </c>
      <c r="R549" s="72" t="e">
        <f>VLOOKUP(N549,'error categories'!$A$2:$D$54,3,FALSE)</f>
        <v>#N/A</v>
      </c>
      <c r="S549" s="374"/>
      <c r="T549" s="377"/>
      <c r="U549" s="378">
        <f t="shared" si="72"/>
        <v>0</v>
      </c>
      <c r="V549" s="390"/>
      <c r="W549" s="391"/>
      <c r="X549" s="380"/>
      <c r="Y549" s="380"/>
      <c r="Z549" s="390"/>
      <c r="AA549" s="392"/>
      <c r="AB549" s="393"/>
      <c r="AC549" s="394"/>
      <c r="AD549" s="382">
        <f t="shared" si="79"/>
        <v>0</v>
      </c>
      <c r="AE549" s="383">
        <f t="shared" si="80"/>
        <v>0</v>
      </c>
      <c r="AF549" s="379"/>
      <c r="AG549" s="381"/>
      <c r="AH549" s="379"/>
      <c r="AI549" s="381"/>
      <c r="AJ549" s="384" t="str">
        <f t="shared" si="73"/>
        <v/>
      </c>
      <c r="AK549" s="385" t="str">
        <f t="shared" si="74"/>
        <v/>
      </c>
      <c r="AL549" s="388" t="str">
        <f t="shared" si="75"/>
        <v/>
      </c>
      <c r="AM549" s="389" t="str">
        <f t="shared" si="76"/>
        <v/>
      </c>
      <c r="AN549" s="388" t="str">
        <f t="shared" si="77"/>
        <v/>
      </c>
      <c r="AO549" s="389" t="str">
        <f t="shared" si="78"/>
        <v/>
      </c>
      <c r="AP549" s="424"/>
      <c r="AQ549" s="424"/>
      <c r="AR549" s="431" t="e">
        <f>VLOOKUP($B549,'acc names'!$C$2:$D$12102,2,FALSE)</f>
        <v>#N/A</v>
      </c>
      <c r="AS549" s="431" t="e">
        <f>VLOOKUP($AQ549,software!$A$1:$B$14605,2,FALSE)</f>
        <v>#N/A</v>
      </c>
      <c r="AT549" s="424"/>
      <c r="AV549" s="424"/>
    </row>
    <row r="550" spans="1:48" s="44" customFormat="1" ht="12.75" x14ac:dyDescent="0.2">
      <c r="A550" s="101"/>
      <c r="B550" s="42"/>
      <c r="C550" s="142"/>
      <c r="D550" s="143"/>
      <c r="E550" s="107"/>
      <c r="F550" s="46"/>
      <c r="G550" s="46"/>
      <c r="H550" s="46"/>
      <c r="I550" s="46"/>
      <c r="J550" s="46"/>
      <c r="K550" s="46"/>
      <c r="L550" s="139"/>
      <c r="M550" s="41"/>
      <c r="N550" s="45"/>
      <c r="O550" s="47"/>
      <c r="P550" s="43"/>
      <c r="Q550" s="71" t="e">
        <f>VLOOKUP(N550,'error categories'!$A$2:$D$54,4,FALSE)</f>
        <v>#N/A</v>
      </c>
      <c r="R550" s="72" t="e">
        <f>VLOOKUP(N550,'error categories'!$A$2:$D$54,3,FALSE)</f>
        <v>#N/A</v>
      </c>
      <c r="S550" s="374"/>
      <c r="T550" s="377"/>
      <c r="U550" s="378">
        <f t="shared" si="72"/>
        <v>0</v>
      </c>
      <c r="V550" s="390"/>
      <c r="W550" s="391"/>
      <c r="X550" s="380"/>
      <c r="Y550" s="380"/>
      <c r="Z550" s="390"/>
      <c r="AA550" s="392"/>
      <c r="AB550" s="393"/>
      <c r="AC550" s="394"/>
      <c r="AD550" s="382">
        <f t="shared" si="79"/>
        <v>0</v>
      </c>
      <c r="AE550" s="383">
        <f t="shared" si="80"/>
        <v>0</v>
      </c>
      <c r="AF550" s="379"/>
      <c r="AG550" s="381"/>
      <c r="AH550" s="379"/>
      <c r="AI550" s="381"/>
      <c r="AJ550" s="384" t="str">
        <f t="shared" si="73"/>
        <v/>
      </c>
      <c r="AK550" s="385" t="str">
        <f t="shared" si="74"/>
        <v/>
      </c>
      <c r="AL550" s="388" t="str">
        <f t="shared" si="75"/>
        <v/>
      </c>
      <c r="AM550" s="389" t="str">
        <f t="shared" si="76"/>
        <v/>
      </c>
      <c r="AN550" s="388" t="str">
        <f t="shared" si="77"/>
        <v/>
      </c>
      <c r="AO550" s="389" t="str">
        <f t="shared" si="78"/>
        <v/>
      </c>
      <c r="AP550" s="424"/>
      <c r="AQ550" s="424"/>
      <c r="AR550" s="431" t="e">
        <f>VLOOKUP($B550,'acc names'!$C$2:$D$12102,2,FALSE)</f>
        <v>#N/A</v>
      </c>
      <c r="AS550" s="431" t="e">
        <f>VLOOKUP($AQ550,software!$A$1:$B$14605,2,FALSE)</f>
        <v>#N/A</v>
      </c>
      <c r="AT550" s="424"/>
      <c r="AV550" s="424"/>
    </row>
    <row r="551" spans="1:48" s="44" customFormat="1" ht="12.75" x14ac:dyDescent="0.2">
      <c r="A551" s="101"/>
      <c r="B551" s="42"/>
      <c r="C551" s="142"/>
      <c r="D551" s="143"/>
      <c r="E551" s="107"/>
      <c r="F551" s="46"/>
      <c r="G551" s="46"/>
      <c r="H551" s="46"/>
      <c r="I551" s="46"/>
      <c r="J551" s="46"/>
      <c r="K551" s="46"/>
      <c r="L551" s="139"/>
      <c r="M551" s="41"/>
      <c r="N551" s="45"/>
      <c r="O551" s="47"/>
      <c r="P551" s="43"/>
      <c r="Q551" s="71" t="e">
        <f>VLOOKUP(N551,'error categories'!$A$2:$D$54,4,FALSE)</f>
        <v>#N/A</v>
      </c>
      <c r="R551" s="72" t="e">
        <f>VLOOKUP(N551,'error categories'!$A$2:$D$54,3,FALSE)</f>
        <v>#N/A</v>
      </c>
      <c r="S551" s="374"/>
      <c r="T551" s="377"/>
      <c r="U551" s="378">
        <f t="shared" si="72"/>
        <v>0</v>
      </c>
      <c r="V551" s="390"/>
      <c r="W551" s="391"/>
      <c r="X551" s="380"/>
      <c r="Y551" s="380"/>
      <c r="Z551" s="390"/>
      <c r="AA551" s="392"/>
      <c r="AB551" s="393"/>
      <c r="AC551" s="394"/>
      <c r="AD551" s="382">
        <f t="shared" si="79"/>
        <v>0</v>
      </c>
      <c r="AE551" s="383">
        <f t="shared" si="80"/>
        <v>0</v>
      </c>
      <c r="AF551" s="379"/>
      <c r="AG551" s="381"/>
      <c r="AH551" s="379"/>
      <c r="AI551" s="381"/>
      <c r="AJ551" s="384" t="str">
        <f t="shared" si="73"/>
        <v/>
      </c>
      <c r="AK551" s="385" t="str">
        <f t="shared" si="74"/>
        <v/>
      </c>
      <c r="AL551" s="388" t="str">
        <f t="shared" si="75"/>
        <v/>
      </c>
      <c r="AM551" s="389" t="str">
        <f t="shared" si="76"/>
        <v/>
      </c>
      <c r="AN551" s="388" t="str">
        <f t="shared" si="77"/>
        <v/>
      </c>
      <c r="AO551" s="389" t="str">
        <f t="shared" si="78"/>
        <v/>
      </c>
      <c r="AP551" s="424"/>
      <c r="AQ551" s="424"/>
      <c r="AR551" s="431" t="e">
        <f>VLOOKUP($B551,'acc names'!$C$2:$D$12102,2,FALSE)</f>
        <v>#N/A</v>
      </c>
      <c r="AS551" s="431" t="e">
        <f>VLOOKUP($AQ551,software!$A$1:$B$14605,2,FALSE)</f>
        <v>#N/A</v>
      </c>
      <c r="AT551" s="424"/>
      <c r="AV551" s="424"/>
    </row>
    <row r="552" spans="1:48" s="44" customFormat="1" ht="12.75" x14ac:dyDescent="0.2">
      <c r="A552" s="101"/>
      <c r="B552" s="42"/>
      <c r="C552" s="142"/>
      <c r="D552" s="143"/>
      <c r="E552" s="107"/>
      <c r="F552" s="46"/>
      <c r="G552" s="46"/>
      <c r="H552" s="46"/>
      <c r="I552" s="46"/>
      <c r="J552" s="46"/>
      <c r="K552" s="46"/>
      <c r="L552" s="139"/>
      <c r="M552" s="41"/>
      <c r="N552" s="45"/>
      <c r="O552" s="47"/>
      <c r="P552" s="43"/>
      <c r="Q552" s="71" t="e">
        <f>VLOOKUP(N552,'error categories'!$A$2:$D$54,4,FALSE)</f>
        <v>#N/A</v>
      </c>
      <c r="R552" s="72" t="e">
        <f>VLOOKUP(N552,'error categories'!$A$2:$D$54,3,FALSE)</f>
        <v>#N/A</v>
      </c>
      <c r="S552" s="374"/>
      <c r="T552" s="377"/>
      <c r="U552" s="378">
        <f t="shared" si="72"/>
        <v>0</v>
      </c>
      <c r="V552" s="390"/>
      <c r="W552" s="391"/>
      <c r="X552" s="380"/>
      <c r="Y552" s="380"/>
      <c r="Z552" s="390"/>
      <c r="AA552" s="392"/>
      <c r="AB552" s="393"/>
      <c r="AC552" s="394"/>
      <c r="AD552" s="382">
        <f t="shared" si="79"/>
        <v>0</v>
      </c>
      <c r="AE552" s="383">
        <f t="shared" si="80"/>
        <v>0</v>
      </c>
      <c r="AF552" s="379"/>
      <c r="AG552" s="381"/>
      <c r="AH552" s="379"/>
      <c r="AI552" s="381"/>
      <c r="AJ552" s="384" t="str">
        <f t="shared" si="73"/>
        <v/>
      </c>
      <c r="AK552" s="385" t="str">
        <f t="shared" si="74"/>
        <v/>
      </c>
      <c r="AL552" s="388" t="str">
        <f t="shared" si="75"/>
        <v/>
      </c>
      <c r="AM552" s="389" t="str">
        <f t="shared" si="76"/>
        <v/>
      </c>
      <c r="AN552" s="388" t="str">
        <f t="shared" si="77"/>
        <v/>
      </c>
      <c r="AO552" s="389" t="str">
        <f t="shared" si="78"/>
        <v/>
      </c>
      <c r="AP552" s="424"/>
      <c r="AQ552" s="424"/>
      <c r="AR552" s="431" t="e">
        <f>VLOOKUP($B552,'acc names'!$C$2:$D$12102,2,FALSE)</f>
        <v>#N/A</v>
      </c>
      <c r="AS552" s="431" t="e">
        <f>VLOOKUP($AQ552,software!$A$1:$B$14605,2,FALSE)</f>
        <v>#N/A</v>
      </c>
      <c r="AT552" s="424"/>
      <c r="AV552" s="424"/>
    </row>
    <row r="553" spans="1:48" s="44" customFormat="1" ht="12.75" x14ac:dyDescent="0.2">
      <c r="A553" s="101"/>
      <c r="B553" s="42"/>
      <c r="C553" s="142"/>
      <c r="D553" s="143"/>
      <c r="E553" s="107"/>
      <c r="F553" s="46"/>
      <c r="G553" s="46"/>
      <c r="H553" s="46"/>
      <c r="I553" s="46"/>
      <c r="J553" s="46"/>
      <c r="K553" s="46"/>
      <c r="L553" s="139"/>
      <c r="M553" s="41"/>
      <c r="N553" s="45"/>
      <c r="O553" s="47"/>
      <c r="P553" s="43"/>
      <c r="Q553" s="71" t="e">
        <f>VLOOKUP(N553,'error categories'!$A$2:$D$54,4,FALSE)</f>
        <v>#N/A</v>
      </c>
      <c r="R553" s="72" t="e">
        <f>VLOOKUP(N553,'error categories'!$A$2:$D$54,3,FALSE)</f>
        <v>#N/A</v>
      </c>
      <c r="S553" s="374"/>
      <c r="T553" s="377"/>
      <c r="U553" s="378">
        <f t="shared" si="72"/>
        <v>0</v>
      </c>
      <c r="V553" s="390"/>
      <c r="W553" s="391"/>
      <c r="X553" s="380"/>
      <c r="Y553" s="380"/>
      <c r="Z553" s="390"/>
      <c r="AA553" s="392"/>
      <c r="AB553" s="393"/>
      <c r="AC553" s="394"/>
      <c r="AD553" s="382">
        <f t="shared" si="79"/>
        <v>0</v>
      </c>
      <c r="AE553" s="383">
        <f t="shared" si="80"/>
        <v>0</v>
      </c>
      <c r="AF553" s="379"/>
      <c r="AG553" s="381"/>
      <c r="AH553" s="379"/>
      <c r="AI553" s="381"/>
      <c r="AJ553" s="384" t="str">
        <f t="shared" si="73"/>
        <v/>
      </c>
      <c r="AK553" s="385" t="str">
        <f t="shared" si="74"/>
        <v/>
      </c>
      <c r="AL553" s="388" t="str">
        <f t="shared" si="75"/>
        <v/>
      </c>
      <c r="AM553" s="389" t="str">
        <f t="shared" si="76"/>
        <v/>
      </c>
      <c r="AN553" s="388" t="str">
        <f t="shared" si="77"/>
        <v/>
      </c>
      <c r="AO553" s="389" t="str">
        <f t="shared" si="78"/>
        <v/>
      </c>
      <c r="AP553" s="424"/>
      <c r="AQ553" s="424"/>
      <c r="AR553" s="431" t="e">
        <f>VLOOKUP($B553,'acc names'!$C$2:$D$12102,2,FALSE)</f>
        <v>#N/A</v>
      </c>
      <c r="AS553" s="431" t="e">
        <f>VLOOKUP($AQ553,software!$A$1:$B$14605,2,FALSE)</f>
        <v>#N/A</v>
      </c>
      <c r="AT553" s="424"/>
      <c r="AV553" s="424"/>
    </row>
    <row r="554" spans="1:48" s="44" customFormat="1" ht="12.75" x14ac:dyDescent="0.2">
      <c r="A554" s="101"/>
      <c r="B554" s="42"/>
      <c r="C554" s="142"/>
      <c r="D554" s="143"/>
      <c r="E554" s="107"/>
      <c r="F554" s="46"/>
      <c r="G554" s="46"/>
      <c r="H554" s="46"/>
      <c r="I554" s="46"/>
      <c r="J554" s="46"/>
      <c r="K554" s="46"/>
      <c r="L554" s="139"/>
      <c r="M554" s="41"/>
      <c r="N554" s="45"/>
      <c r="O554" s="47"/>
      <c r="P554" s="43"/>
      <c r="Q554" s="71" t="e">
        <f>VLOOKUP(N554,'error categories'!$A$2:$D$54,4,FALSE)</f>
        <v>#N/A</v>
      </c>
      <c r="R554" s="72" t="e">
        <f>VLOOKUP(N554,'error categories'!$A$2:$D$54,3,FALSE)</f>
        <v>#N/A</v>
      </c>
      <c r="S554" s="374"/>
      <c r="T554" s="377"/>
      <c r="U554" s="378">
        <f t="shared" si="72"/>
        <v>0</v>
      </c>
      <c r="V554" s="390"/>
      <c r="W554" s="391"/>
      <c r="X554" s="380"/>
      <c r="Y554" s="380"/>
      <c r="Z554" s="390"/>
      <c r="AA554" s="392"/>
      <c r="AB554" s="393"/>
      <c r="AC554" s="394"/>
      <c r="AD554" s="382">
        <f t="shared" si="79"/>
        <v>0</v>
      </c>
      <c r="AE554" s="383">
        <f t="shared" si="80"/>
        <v>0</v>
      </c>
      <c r="AF554" s="379"/>
      <c r="AG554" s="381"/>
      <c r="AH554" s="379"/>
      <c r="AI554" s="381"/>
      <c r="AJ554" s="384" t="str">
        <f t="shared" si="73"/>
        <v/>
      </c>
      <c r="AK554" s="385" t="str">
        <f t="shared" si="74"/>
        <v/>
      </c>
      <c r="AL554" s="388" t="str">
        <f t="shared" si="75"/>
        <v/>
      </c>
      <c r="AM554" s="389" t="str">
        <f t="shared" si="76"/>
        <v/>
      </c>
      <c r="AN554" s="388" t="str">
        <f t="shared" si="77"/>
        <v/>
      </c>
      <c r="AO554" s="389" t="str">
        <f t="shared" si="78"/>
        <v/>
      </c>
      <c r="AP554" s="424"/>
      <c r="AQ554" s="424"/>
      <c r="AR554" s="431" t="e">
        <f>VLOOKUP($B554,'acc names'!$C$2:$D$12102,2,FALSE)</f>
        <v>#N/A</v>
      </c>
      <c r="AS554" s="431" t="e">
        <f>VLOOKUP($AQ554,software!$A$1:$B$14605,2,FALSE)</f>
        <v>#N/A</v>
      </c>
      <c r="AT554" s="424"/>
      <c r="AV554" s="424"/>
    </row>
    <row r="555" spans="1:48" s="44" customFormat="1" ht="12.75" x14ac:dyDescent="0.2">
      <c r="A555" s="101"/>
      <c r="B555" s="42"/>
      <c r="C555" s="142"/>
      <c r="D555" s="143"/>
      <c r="E555" s="107"/>
      <c r="F555" s="46"/>
      <c r="G555" s="46"/>
      <c r="H555" s="46"/>
      <c r="I555" s="46"/>
      <c r="J555" s="46"/>
      <c r="K555" s="46"/>
      <c r="L555" s="139"/>
      <c r="M555" s="41"/>
      <c r="N555" s="45"/>
      <c r="O555" s="47"/>
      <c r="P555" s="43"/>
      <c r="Q555" s="71" t="e">
        <f>VLOOKUP(N555,'error categories'!$A$2:$D$54,4,FALSE)</f>
        <v>#N/A</v>
      </c>
      <c r="R555" s="72" t="e">
        <f>VLOOKUP(N555,'error categories'!$A$2:$D$54,3,FALSE)</f>
        <v>#N/A</v>
      </c>
      <c r="S555" s="374"/>
      <c r="T555" s="377"/>
      <c r="U555" s="378">
        <f t="shared" si="72"/>
        <v>0</v>
      </c>
      <c r="V555" s="390"/>
      <c r="W555" s="391"/>
      <c r="X555" s="380"/>
      <c r="Y555" s="380"/>
      <c r="Z555" s="390"/>
      <c r="AA555" s="392"/>
      <c r="AB555" s="393"/>
      <c r="AC555" s="394"/>
      <c r="AD555" s="382">
        <f t="shared" si="79"/>
        <v>0</v>
      </c>
      <c r="AE555" s="383">
        <f t="shared" si="80"/>
        <v>0</v>
      </c>
      <c r="AF555" s="379"/>
      <c r="AG555" s="381"/>
      <c r="AH555" s="379"/>
      <c r="AI555" s="381"/>
      <c r="AJ555" s="384" t="str">
        <f t="shared" si="73"/>
        <v/>
      </c>
      <c r="AK555" s="385" t="str">
        <f t="shared" si="74"/>
        <v/>
      </c>
      <c r="AL555" s="388" t="str">
        <f t="shared" si="75"/>
        <v/>
      </c>
      <c r="AM555" s="389" t="str">
        <f t="shared" si="76"/>
        <v/>
      </c>
      <c r="AN555" s="388" t="str">
        <f t="shared" si="77"/>
        <v/>
      </c>
      <c r="AO555" s="389" t="str">
        <f t="shared" si="78"/>
        <v/>
      </c>
      <c r="AP555" s="424"/>
      <c r="AQ555" s="424"/>
      <c r="AR555" s="431" t="e">
        <f>VLOOKUP($B555,'acc names'!$C$2:$D$12102,2,FALSE)</f>
        <v>#N/A</v>
      </c>
      <c r="AS555" s="431" t="e">
        <f>VLOOKUP($AQ555,software!$A$1:$B$14605,2,FALSE)</f>
        <v>#N/A</v>
      </c>
      <c r="AT555" s="424"/>
      <c r="AV555" s="424"/>
    </row>
    <row r="556" spans="1:48" s="44" customFormat="1" ht="12.75" x14ac:dyDescent="0.2">
      <c r="A556" s="101"/>
      <c r="B556" s="42"/>
      <c r="C556" s="142"/>
      <c r="D556" s="143"/>
      <c r="E556" s="107"/>
      <c r="F556" s="46"/>
      <c r="G556" s="46"/>
      <c r="H556" s="46"/>
      <c r="I556" s="46"/>
      <c r="J556" s="46"/>
      <c r="K556" s="46"/>
      <c r="L556" s="139"/>
      <c r="M556" s="41"/>
      <c r="N556" s="45"/>
      <c r="O556" s="47"/>
      <c r="P556" s="43"/>
      <c r="Q556" s="71" t="e">
        <f>VLOOKUP(N556,'error categories'!$A$2:$D$54,4,FALSE)</f>
        <v>#N/A</v>
      </c>
      <c r="R556" s="72" t="e">
        <f>VLOOKUP(N556,'error categories'!$A$2:$D$54,3,FALSE)</f>
        <v>#N/A</v>
      </c>
      <c r="S556" s="374"/>
      <c r="T556" s="377"/>
      <c r="U556" s="378">
        <f t="shared" si="72"/>
        <v>0</v>
      </c>
      <c r="V556" s="390"/>
      <c r="W556" s="391"/>
      <c r="X556" s="380"/>
      <c r="Y556" s="380"/>
      <c r="Z556" s="390"/>
      <c r="AA556" s="392"/>
      <c r="AB556" s="393"/>
      <c r="AC556" s="394"/>
      <c r="AD556" s="382">
        <f t="shared" si="79"/>
        <v>0</v>
      </c>
      <c r="AE556" s="383">
        <f t="shared" si="80"/>
        <v>0</v>
      </c>
      <c r="AF556" s="379"/>
      <c r="AG556" s="381"/>
      <c r="AH556" s="379"/>
      <c r="AI556" s="381"/>
      <c r="AJ556" s="384" t="str">
        <f t="shared" si="73"/>
        <v/>
      </c>
      <c r="AK556" s="385" t="str">
        <f t="shared" si="74"/>
        <v/>
      </c>
      <c r="AL556" s="388" t="str">
        <f t="shared" si="75"/>
        <v/>
      </c>
      <c r="AM556" s="389" t="str">
        <f t="shared" si="76"/>
        <v/>
      </c>
      <c r="AN556" s="388" t="str">
        <f t="shared" si="77"/>
        <v/>
      </c>
      <c r="AO556" s="389" t="str">
        <f t="shared" si="78"/>
        <v/>
      </c>
      <c r="AP556" s="424"/>
      <c r="AQ556" s="424"/>
      <c r="AR556" s="431" t="e">
        <f>VLOOKUP($B556,'acc names'!$C$2:$D$12102,2,FALSE)</f>
        <v>#N/A</v>
      </c>
      <c r="AS556" s="431" t="e">
        <f>VLOOKUP($AQ556,software!$A$1:$B$14605,2,FALSE)</f>
        <v>#N/A</v>
      </c>
      <c r="AT556" s="424"/>
      <c r="AV556" s="424"/>
    </row>
    <row r="557" spans="1:48" s="44" customFormat="1" ht="12.75" x14ac:dyDescent="0.2">
      <c r="A557" s="101"/>
      <c r="B557" s="42"/>
      <c r="C557" s="142"/>
      <c r="D557" s="143"/>
      <c r="E557" s="107"/>
      <c r="F557" s="46"/>
      <c r="G557" s="46"/>
      <c r="H557" s="46"/>
      <c r="I557" s="46"/>
      <c r="J557" s="46"/>
      <c r="K557" s="46"/>
      <c r="L557" s="139"/>
      <c r="M557" s="41"/>
      <c r="N557" s="45"/>
      <c r="O557" s="47"/>
      <c r="P557" s="43"/>
      <c r="Q557" s="71" t="e">
        <f>VLOOKUP(N557,'error categories'!$A$2:$D$54,4,FALSE)</f>
        <v>#N/A</v>
      </c>
      <c r="R557" s="72" t="e">
        <f>VLOOKUP(N557,'error categories'!$A$2:$D$54,3,FALSE)</f>
        <v>#N/A</v>
      </c>
      <c r="S557" s="374"/>
      <c r="T557" s="377"/>
      <c r="U557" s="378">
        <f t="shared" si="72"/>
        <v>0</v>
      </c>
      <c r="V557" s="390"/>
      <c r="W557" s="391"/>
      <c r="X557" s="380"/>
      <c r="Y557" s="380"/>
      <c r="Z557" s="390"/>
      <c r="AA557" s="392"/>
      <c r="AB557" s="393"/>
      <c r="AC557" s="394"/>
      <c r="AD557" s="382">
        <f t="shared" si="79"/>
        <v>0</v>
      </c>
      <c r="AE557" s="383">
        <f t="shared" si="80"/>
        <v>0</v>
      </c>
      <c r="AF557" s="379"/>
      <c r="AG557" s="381"/>
      <c r="AH557" s="379"/>
      <c r="AI557" s="381"/>
      <c r="AJ557" s="384" t="str">
        <f t="shared" si="73"/>
        <v/>
      </c>
      <c r="AK557" s="385" t="str">
        <f t="shared" si="74"/>
        <v/>
      </c>
      <c r="AL557" s="388" t="str">
        <f t="shared" si="75"/>
        <v/>
      </c>
      <c r="AM557" s="389" t="str">
        <f t="shared" si="76"/>
        <v/>
      </c>
      <c r="AN557" s="388" t="str">
        <f t="shared" si="77"/>
        <v/>
      </c>
      <c r="AO557" s="389" t="str">
        <f t="shared" si="78"/>
        <v/>
      </c>
      <c r="AP557" s="424"/>
      <c r="AQ557" s="424"/>
      <c r="AR557" s="431" t="e">
        <f>VLOOKUP($B557,'acc names'!$C$2:$D$12102,2,FALSE)</f>
        <v>#N/A</v>
      </c>
      <c r="AS557" s="431" t="e">
        <f>VLOOKUP($AQ557,software!$A$1:$B$14605,2,FALSE)</f>
        <v>#N/A</v>
      </c>
      <c r="AT557" s="424"/>
      <c r="AV557" s="424"/>
    </row>
    <row r="558" spans="1:48" s="44" customFormat="1" ht="12.75" x14ac:dyDescent="0.2">
      <c r="A558" s="101"/>
      <c r="B558" s="42"/>
      <c r="C558" s="142"/>
      <c r="D558" s="143"/>
      <c r="E558" s="107"/>
      <c r="F558" s="46"/>
      <c r="G558" s="46"/>
      <c r="H558" s="46"/>
      <c r="I558" s="46"/>
      <c r="J558" s="46"/>
      <c r="K558" s="46"/>
      <c r="L558" s="139"/>
      <c r="M558" s="41"/>
      <c r="N558" s="45"/>
      <c r="O558" s="47"/>
      <c r="P558" s="43"/>
      <c r="Q558" s="71" t="e">
        <f>VLOOKUP(N558,'error categories'!$A$2:$D$54,4,FALSE)</f>
        <v>#N/A</v>
      </c>
      <c r="R558" s="72" t="e">
        <f>VLOOKUP(N558,'error categories'!$A$2:$D$54,3,FALSE)</f>
        <v>#N/A</v>
      </c>
      <c r="S558" s="374"/>
      <c r="T558" s="377"/>
      <c r="U558" s="378">
        <f t="shared" si="72"/>
        <v>0</v>
      </c>
      <c r="V558" s="390"/>
      <c r="W558" s="391"/>
      <c r="X558" s="380"/>
      <c r="Y558" s="380"/>
      <c r="Z558" s="390"/>
      <c r="AA558" s="392"/>
      <c r="AB558" s="393"/>
      <c r="AC558" s="394"/>
      <c r="AD558" s="382">
        <f t="shared" si="79"/>
        <v>0</v>
      </c>
      <c r="AE558" s="383">
        <f t="shared" si="80"/>
        <v>0</v>
      </c>
      <c r="AF558" s="379"/>
      <c r="AG558" s="381"/>
      <c r="AH558" s="379"/>
      <c r="AI558" s="381"/>
      <c r="AJ558" s="384" t="str">
        <f t="shared" si="73"/>
        <v/>
      </c>
      <c r="AK558" s="385" t="str">
        <f t="shared" si="74"/>
        <v/>
      </c>
      <c r="AL558" s="388" t="str">
        <f t="shared" si="75"/>
        <v/>
      </c>
      <c r="AM558" s="389" t="str">
        <f t="shared" si="76"/>
        <v/>
      </c>
      <c r="AN558" s="388" t="str">
        <f t="shared" si="77"/>
        <v/>
      </c>
      <c r="AO558" s="389" t="str">
        <f t="shared" si="78"/>
        <v/>
      </c>
      <c r="AP558" s="424"/>
      <c r="AQ558" s="424"/>
      <c r="AR558" s="431" t="e">
        <f>VLOOKUP($B558,'acc names'!$C$2:$D$12102,2,FALSE)</f>
        <v>#N/A</v>
      </c>
      <c r="AS558" s="431" t="e">
        <f>VLOOKUP($AQ558,software!$A$1:$B$14605,2,FALSE)</f>
        <v>#N/A</v>
      </c>
      <c r="AT558" s="424"/>
      <c r="AV558" s="424"/>
    </row>
    <row r="559" spans="1:48" s="44" customFormat="1" ht="12.75" x14ac:dyDescent="0.2">
      <c r="A559" s="101"/>
      <c r="B559" s="42"/>
      <c r="C559" s="142"/>
      <c r="D559" s="143"/>
      <c r="E559" s="107"/>
      <c r="F559" s="46"/>
      <c r="G559" s="46"/>
      <c r="H559" s="46"/>
      <c r="I559" s="46"/>
      <c r="J559" s="46"/>
      <c r="K559" s="46"/>
      <c r="L559" s="139"/>
      <c r="M559" s="41"/>
      <c r="N559" s="45"/>
      <c r="O559" s="47"/>
      <c r="P559" s="43"/>
      <c r="Q559" s="71" t="e">
        <f>VLOOKUP(N559,'error categories'!$A$2:$D$54,4,FALSE)</f>
        <v>#N/A</v>
      </c>
      <c r="R559" s="72" t="e">
        <f>VLOOKUP(N559,'error categories'!$A$2:$D$54,3,FALSE)</f>
        <v>#N/A</v>
      </c>
      <c r="S559" s="374"/>
      <c r="T559" s="377"/>
      <c r="U559" s="378">
        <f t="shared" si="72"/>
        <v>0</v>
      </c>
      <c r="V559" s="390"/>
      <c r="W559" s="391"/>
      <c r="X559" s="380"/>
      <c r="Y559" s="380"/>
      <c r="Z559" s="390"/>
      <c r="AA559" s="392"/>
      <c r="AB559" s="393"/>
      <c r="AC559" s="394"/>
      <c r="AD559" s="382">
        <f t="shared" si="79"/>
        <v>0</v>
      </c>
      <c r="AE559" s="383">
        <f t="shared" si="80"/>
        <v>0</v>
      </c>
      <c r="AF559" s="379"/>
      <c r="AG559" s="381"/>
      <c r="AH559" s="379"/>
      <c r="AI559" s="381"/>
      <c r="AJ559" s="384" t="str">
        <f t="shared" si="73"/>
        <v/>
      </c>
      <c r="AK559" s="385" t="str">
        <f t="shared" si="74"/>
        <v/>
      </c>
      <c r="AL559" s="388" t="str">
        <f t="shared" si="75"/>
        <v/>
      </c>
      <c r="AM559" s="389" t="str">
        <f t="shared" si="76"/>
        <v/>
      </c>
      <c r="AN559" s="388" t="str">
        <f t="shared" si="77"/>
        <v/>
      </c>
      <c r="AO559" s="389" t="str">
        <f t="shared" si="78"/>
        <v/>
      </c>
      <c r="AP559" s="424"/>
      <c r="AQ559" s="424"/>
      <c r="AR559" s="431" t="e">
        <f>VLOOKUP($B559,'acc names'!$C$2:$D$12102,2,FALSE)</f>
        <v>#N/A</v>
      </c>
      <c r="AS559" s="431" t="e">
        <f>VLOOKUP($AQ559,software!$A$1:$B$14605,2,FALSE)</f>
        <v>#N/A</v>
      </c>
      <c r="AT559" s="424"/>
      <c r="AV559" s="424"/>
    </row>
    <row r="560" spans="1:48" s="44" customFormat="1" ht="12.75" x14ac:dyDescent="0.2">
      <c r="A560" s="101"/>
      <c r="B560" s="42"/>
      <c r="C560" s="142"/>
      <c r="D560" s="143"/>
      <c r="E560" s="107"/>
      <c r="F560" s="46"/>
      <c r="G560" s="46"/>
      <c r="H560" s="46"/>
      <c r="I560" s="46"/>
      <c r="J560" s="46"/>
      <c r="K560" s="46"/>
      <c r="L560" s="139"/>
      <c r="M560" s="41"/>
      <c r="N560" s="45"/>
      <c r="O560" s="47"/>
      <c r="P560" s="43"/>
      <c r="Q560" s="71" t="e">
        <f>VLOOKUP(N560,'error categories'!$A$2:$D$54,4,FALSE)</f>
        <v>#N/A</v>
      </c>
      <c r="R560" s="72" t="e">
        <f>VLOOKUP(N560,'error categories'!$A$2:$D$54,3,FALSE)</f>
        <v>#N/A</v>
      </c>
      <c r="S560" s="374"/>
      <c r="T560" s="377"/>
      <c r="U560" s="378">
        <f t="shared" si="72"/>
        <v>0</v>
      </c>
      <c r="V560" s="390"/>
      <c r="W560" s="391"/>
      <c r="X560" s="380"/>
      <c r="Y560" s="380"/>
      <c r="Z560" s="390"/>
      <c r="AA560" s="392"/>
      <c r="AB560" s="393"/>
      <c r="AC560" s="394"/>
      <c r="AD560" s="382">
        <f t="shared" si="79"/>
        <v>0</v>
      </c>
      <c r="AE560" s="383">
        <f t="shared" si="80"/>
        <v>0</v>
      </c>
      <c r="AF560" s="379"/>
      <c r="AG560" s="381"/>
      <c r="AH560" s="379"/>
      <c r="AI560" s="381"/>
      <c r="AJ560" s="384" t="str">
        <f t="shared" si="73"/>
        <v/>
      </c>
      <c r="AK560" s="385" t="str">
        <f t="shared" si="74"/>
        <v/>
      </c>
      <c r="AL560" s="388" t="str">
        <f t="shared" si="75"/>
        <v/>
      </c>
      <c r="AM560" s="389" t="str">
        <f t="shared" si="76"/>
        <v/>
      </c>
      <c r="AN560" s="388" t="str">
        <f t="shared" si="77"/>
        <v/>
      </c>
      <c r="AO560" s="389" t="str">
        <f t="shared" si="78"/>
        <v/>
      </c>
      <c r="AP560" s="424"/>
      <c r="AQ560" s="424"/>
      <c r="AR560" s="431" t="e">
        <f>VLOOKUP($B560,'acc names'!$C$2:$D$12102,2,FALSE)</f>
        <v>#N/A</v>
      </c>
      <c r="AS560" s="431" t="e">
        <f>VLOOKUP($AQ560,software!$A$1:$B$14605,2,FALSE)</f>
        <v>#N/A</v>
      </c>
      <c r="AT560" s="424"/>
      <c r="AV560" s="424"/>
    </row>
    <row r="561" spans="1:48" s="44" customFormat="1" ht="12.75" x14ac:dyDescent="0.2">
      <c r="A561" s="101"/>
      <c r="B561" s="42"/>
      <c r="C561" s="142"/>
      <c r="D561" s="143"/>
      <c r="E561" s="107"/>
      <c r="F561" s="46"/>
      <c r="G561" s="46"/>
      <c r="H561" s="46"/>
      <c r="I561" s="46"/>
      <c r="J561" s="46"/>
      <c r="K561" s="46"/>
      <c r="L561" s="139"/>
      <c r="M561" s="41"/>
      <c r="N561" s="45"/>
      <c r="O561" s="47"/>
      <c r="P561" s="43"/>
      <c r="Q561" s="71" t="e">
        <f>VLOOKUP(N561,'error categories'!$A$2:$D$54,4,FALSE)</f>
        <v>#N/A</v>
      </c>
      <c r="R561" s="72" t="e">
        <f>VLOOKUP(N561,'error categories'!$A$2:$D$54,3,FALSE)</f>
        <v>#N/A</v>
      </c>
      <c r="S561" s="374"/>
      <c r="T561" s="377"/>
      <c r="U561" s="378">
        <f t="shared" si="72"/>
        <v>0</v>
      </c>
      <c r="V561" s="390"/>
      <c r="W561" s="391"/>
      <c r="X561" s="380"/>
      <c r="Y561" s="380"/>
      <c r="Z561" s="390"/>
      <c r="AA561" s="392"/>
      <c r="AB561" s="393"/>
      <c r="AC561" s="394"/>
      <c r="AD561" s="382">
        <f t="shared" si="79"/>
        <v>0</v>
      </c>
      <c r="AE561" s="383">
        <f t="shared" si="80"/>
        <v>0</v>
      </c>
      <c r="AF561" s="379"/>
      <c r="AG561" s="381"/>
      <c r="AH561" s="379"/>
      <c r="AI561" s="381"/>
      <c r="AJ561" s="384" t="str">
        <f t="shared" si="73"/>
        <v/>
      </c>
      <c r="AK561" s="385" t="str">
        <f t="shared" si="74"/>
        <v/>
      </c>
      <c r="AL561" s="388" t="str">
        <f t="shared" si="75"/>
        <v/>
      </c>
      <c r="AM561" s="389" t="str">
        <f t="shared" si="76"/>
        <v/>
      </c>
      <c r="AN561" s="388" t="str">
        <f t="shared" si="77"/>
        <v/>
      </c>
      <c r="AO561" s="389" t="str">
        <f t="shared" si="78"/>
        <v/>
      </c>
      <c r="AP561" s="424"/>
      <c r="AQ561" s="424"/>
      <c r="AR561" s="431" t="e">
        <f>VLOOKUP($B561,'acc names'!$C$2:$D$12102,2,FALSE)</f>
        <v>#N/A</v>
      </c>
      <c r="AS561" s="431" t="e">
        <f>VLOOKUP($AQ561,software!$A$1:$B$14605,2,FALSE)</f>
        <v>#N/A</v>
      </c>
      <c r="AT561" s="424"/>
      <c r="AV561" s="424"/>
    </row>
    <row r="562" spans="1:48" s="44" customFormat="1" ht="12.75" x14ac:dyDescent="0.2">
      <c r="A562" s="101"/>
      <c r="B562" s="42"/>
      <c r="C562" s="142"/>
      <c r="D562" s="143"/>
      <c r="E562" s="107"/>
      <c r="F562" s="46"/>
      <c r="G562" s="46"/>
      <c r="H562" s="46"/>
      <c r="I562" s="46"/>
      <c r="J562" s="46"/>
      <c r="K562" s="46"/>
      <c r="L562" s="139"/>
      <c r="M562" s="41"/>
      <c r="N562" s="45"/>
      <c r="O562" s="47"/>
      <c r="P562" s="43"/>
      <c r="Q562" s="71" t="e">
        <f>VLOOKUP(N562,'error categories'!$A$2:$D$54,4,FALSE)</f>
        <v>#N/A</v>
      </c>
      <c r="R562" s="72" t="e">
        <f>VLOOKUP(N562,'error categories'!$A$2:$D$54,3,FALSE)</f>
        <v>#N/A</v>
      </c>
      <c r="S562" s="374"/>
      <c r="T562" s="377"/>
      <c r="U562" s="378">
        <f t="shared" si="72"/>
        <v>0</v>
      </c>
      <c r="V562" s="390"/>
      <c r="W562" s="391"/>
      <c r="X562" s="380"/>
      <c r="Y562" s="380"/>
      <c r="Z562" s="390"/>
      <c r="AA562" s="392"/>
      <c r="AB562" s="393"/>
      <c r="AC562" s="394"/>
      <c r="AD562" s="382">
        <f t="shared" si="79"/>
        <v>0</v>
      </c>
      <c r="AE562" s="383">
        <f t="shared" si="80"/>
        <v>0</v>
      </c>
      <c r="AF562" s="379"/>
      <c r="AG562" s="381"/>
      <c r="AH562" s="379"/>
      <c r="AI562" s="381"/>
      <c r="AJ562" s="384" t="str">
        <f t="shared" si="73"/>
        <v/>
      </c>
      <c r="AK562" s="385" t="str">
        <f t="shared" si="74"/>
        <v/>
      </c>
      <c r="AL562" s="388" t="str">
        <f t="shared" si="75"/>
        <v/>
      </c>
      <c r="AM562" s="389" t="str">
        <f t="shared" si="76"/>
        <v/>
      </c>
      <c r="AN562" s="388" t="str">
        <f t="shared" si="77"/>
        <v/>
      </c>
      <c r="AO562" s="389" t="str">
        <f t="shared" si="78"/>
        <v/>
      </c>
      <c r="AP562" s="424"/>
      <c r="AQ562" s="424"/>
      <c r="AR562" s="431" t="e">
        <f>VLOOKUP($B562,'acc names'!$C$2:$D$12102,2,FALSE)</f>
        <v>#N/A</v>
      </c>
      <c r="AS562" s="431" t="e">
        <f>VLOOKUP($AQ562,software!$A$1:$B$14605,2,FALSE)</f>
        <v>#N/A</v>
      </c>
      <c r="AT562" s="424"/>
      <c r="AV562" s="424"/>
    </row>
    <row r="563" spans="1:48" s="44" customFormat="1" ht="12.75" x14ac:dyDescent="0.2">
      <c r="A563" s="101"/>
      <c r="B563" s="42"/>
      <c r="C563" s="142"/>
      <c r="D563" s="143"/>
      <c r="E563" s="107"/>
      <c r="F563" s="46"/>
      <c r="G563" s="46"/>
      <c r="H563" s="46"/>
      <c r="I563" s="46"/>
      <c r="J563" s="46"/>
      <c r="K563" s="46"/>
      <c r="L563" s="139"/>
      <c r="M563" s="41"/>
      <c r="N563" s="45"/>
      <c r="O563" s="47"/>
      <c r="P563" s="43"/>
      <c r="Q563" s="71" t="e">
        <f>VLOOKUP(N563,'error categories'!$A$2:$D$54,4,FALSE)</f>
        <v>#N/A</v>
      </c>
      <c r="R563" s="72" t="e">
        <f>VLOOKUP(N563,'error categories'!$A$2:$D$54,3,FALSE)</f>
        <v>#N/A</v>
      </c>
      <c r="S563" s="374"/>
      <c r="T563" s="377"/>
      <c r="U563" s="378">
        <f t="shared" si="72"/>
        <v>0</v>
      </c>
      <c r="V563" s="390"/>
      <c r="W563" s="391"/>
      <c r="X563" s="380"/>
      <c r="Y563" s="380"/>
      <c r="Z563" s="390"/>
      <c r="AA563" s="392"/>
      <c r="AB563" s="393"/>
      <c r="AC563" s="394"/>
      <c r="AD563" s="382">
        <f t="shared" si="79"/>
        <v>0</v>
      </c>
      <c r="AE563" s="383">
        <f t="shared" si="80"/>
        <v>0</v>
      </c>
      <c r="AF563" s="379"/>
      <c r="AG563" s="381"/>
      <c r="AH563" s="379"/>
      <c r="AI563" s="381"/>
      <c r="AJ563" s="384" t="str">
        <f t="shared" si="73"/>
        <v/>
      </c>
      <c r="AK563" s="385" t="str">
        <f t="shared" si="74"/>
        <v/>
      </c>
      <c r="AL563" s="388" t="str">
        <f t="shared" si="75"/>
        <v/>
      </c>
      <c r="AM563" s="389" t="str">
        <f t="shared" si="76"/>
        <v/>
      </c>
      <c r="AN563" s="388" t="str">
        <f t="shared" si="77"/>
        <v/>
      </c>
      <c r="AO563" s="389" t="str">
        <f t="shared" si="78"/>
        <v/>
      </c>
      <c r="AP563" s="424"/>
      <c r="AQ563" s="424"/>
      <c r="AR563" s="431" t="e">
        <f>VLOOKUP($B563,'acc names'!$C$2:$D$12102,2,FALSE)</f>
        <v>#N/A</v>
      </c>
      <c r="AS563" s="431" t="e">
        <f>VLOOKUP($AQ563,software!$A$1:$B$14605,2,FALSE)</f>
        <v>#N/A</v>
      </c>
      <c r="AT563" s="424"/>
      <c r="AV563" s="424"/>
    </row>
    <row r="564" spans="1:48" s="44" customFormat="1" ht="12.75" x14ac:dyDescent="0.2">
      <c r="A564" s="101"/>
      <c r="B564" s="42"/>
      <c r="C564" s="142"/>
      <c r="D564" s="143"/>
      <c r="E564" s="107"/>
      <c r="F564" s="46"/>
      <c r="G564" s="46"/>
      <c r="H564" s="46"/>
      <c r="I564" s="46"/>
      <c r="J564" s="46"/>
      <c r="K564" s="46"/>
      <c r="L564" s="139"/>
      <c r="M564" s="41"/>
      <c r="N564" s="45"/>
      <c r="O564" s="47"/>
      <c r="P564" s="43"/>
      <c r="Q564" s="71" t="e">
        <f>VLOOKUP(N564,'error categories'!$A$2:$D$54,4,FALSE)</f>
        <v>#N/A</v>
      </c>
      <c r="R564" s="72" t="e">
        <f>VLOOKUP(N564,'error categories'!$A$2:$D$54,3,FALSE)</f>
        <v>#N/A</v>
      </c>
      <c r="S564" s="374"/>
      <c r="T564" s="377"/>
      <c r="U564" s="378">
        <f t="shared" si="72"/>
        <v>0</v>
      </c>
      <c r="V564" s="390"/>
      <c r="W564" s="391"/>
      <c r="X564" s="380"/>
      <c r="Y564" s="380"/>
      <c r="Z564" s="390"/>
      <c r="AA564" s="392"/>
      <c r="AB564" s="393"/>
      <c r="AC564" s="394"/>
      <c r="AD564" s="382">
        <f t="shared" si="79"/>
        <v>0</v>
      </c>
      <c r="AE564" s="383">
        <f t="shared" si="80"/>
        <v>0</v>
      </c>
      <c r="AF564" s="379"/>
      <c r="AG564" s="381"/>
      <c r="AH564" s="379"/>
      <c r="AI564" s="381"/>
      <c r="AJ564" s="384" t="str">
        <f t="shared" si="73"/>
        <v/>
      </c>
      <c r="AK564" s="385" t="str">
        <f t="shared" si="74"/>
        <v/>
      </c>
      <c r="AL564" s="388" t="str">
        <f t="shared" si="75"/>
        <v/>
      </c>
      <c r="AM564" s="389" t="str">
        <f t="shared" si="76"/>
        <v/>
      </c>
      <c r="AN564" s="388" t="str">
        <f t="shared" si="77"/>
        <v/>
      </c>
      <c r="AO564" s="389" t="str">
        <f t="shared" si="78"/>
        <v/>
      </c>
      <c r="AP564" s="424"/>
      <c r="AQ564" s="424"/>
      <c r="AR564" s="431" t="e">
        <f>VLOOKUP($B564,'acc names'!$C$2:$D$12102,2,FALSE)</f>
        <v>#N/A</v>
      </c>
      <c r="AS564" s="431" t="e">
        <f>VLOOKUP($AQ564,software!$A$1:$B$14605,2,FALSE)</f>
        <v>#N/A</v>
      </c>
      <c r="AT564" s="424"/>
      <c r="AV564" s="424"/>
    </row>
    <row r="565" spans="1:48" s="44" customFormat="1" ht="12.75" x14ac:dyDescent="0.2">
      <c r="A565" s="101"/>
      <c r="B565" s="42"/>
      <c r="C565" s="142"/>
      <c r="D565" s="143"/>
      <c r="E565" s="107"/>
      <c r="F565" s="46"/>
      <c r="G565" s="46"/>
      <c r="H565" s="46"/>
      <c r="I565" s="46"/>
      <c r="J565" s="46"/>
      <c r="K565" s="46"/>
      <c r="L565" s="139"/>
      <c r="M565" s="41"/>
      <c r="N565" s="45"/>
      <c r="O565" s="47"/>
      <c r="P565" s="43"/>
      <c r="Q565" s="71" t="e">
        <f>VLOOKUP(N565,'error categories'!$A$2:$D$54,4,FALSE)</f>
        <v>#N/A</v>
      </c>
      <c r="R565" s="72" t="e">
        <f>VLOOKUP(N565,'error categories'!$A$2:$D$54,3,FALSE)</f>
        <v>#N/A</v>
      </c>
      <c r="S565" s="374"/>
      <c r="T565" s="377"/>
      <c r="U565" s="378">
        <f t="shared" si="72"/>
        <v>0</v>
      </c>
      <c r="V565" s="390"/>
      <c r="W565" s="391"/>
      <c r="X565" s="380"/>
      <c r="Y565" s="380"/>
      <c r="Z565" s="390"/>
      <c r="AA565" s="392"/>
      <c r="AB565" s="393"/>
      <c r="AC565" s="394"/>
      <c r="AD565" s="382">
        <f t="shared" si="79"/>
        <v>0</v>
      </c>
      <c r="AE565" s="383">
        <f t="shared" si="80"/>
        <v>0</v>
      </c>
      <c r="AF565" s="379"/>
      <c r="AG565" s="381"/>
      <c r="AH565" s="379"/>
      <c r="AI565" s="381"/>
      <c r="AJ565" s="384" t="str">
        <f t="shared" si="73"/>
        <v/>
      </c>
      <c r="AK565" s="385" t="str">
        <f t="shared" si="74"/>
        <v/>
      </c>
      <c r="AL565" s="388" t="str">
        <f t="shared" si="75"/>
        <v/>
      </c>
      <c r="AM565" s="389" t="str">
        <f t="shared" si="76"/>
        <v/>
      </c>
      <c r="AN565" s="388" t="str">
        <f t="shared" si="77"/>
        <v/>
      </c>
      <c r="AO565" s="389" t="str">
        <f t="shared" si="78"/>
        <v/>
      </c>
      <c r="AP565" s="424"/>
      <c r="AQ565" s="424"/>
      <c r="AR565" s="431" t="e">
        <f>VLOOKUP($B565,'acc names'!$C$2:$D$12102,2,FALSE)</f>
        <v>#N/A</v>
      </c>
      <c r="AS565" s="431" t="e">
        <f>VLOOKUP($AQ565,software!$A$1:$B$14605,2,FALSE)</f>
        <v>#N/A</v>
      </c>
      <c r="AT565" s="424"/>
      <c r="AV565" s="424"/>
    </row>
    <row r="566" spans="1:48" s="44" customFormat="1" ht="12.75" x14ac:dyDescent="0.2">
      <c r="A566" s="101"/>
      <c r="B566" s="42"/>
      <c r="C566" s="142"/>
      <c r="D566" s="143"/>
      <c r="E566" s="107"/>
      <c r="F566" s="46"/>
      <c r="G566" s="46"/>
      <c r="H566" s="46"/>
      <c r="I566" s="46"/>
      <c r="J566" s="46"/>
      <c r="K566" s="46"/>
      <c r="L566" s="139"/>
      <c r="M566" s="41"/>
      <c r="N566" s="45"/>
      <c r="O566" s="47"/>
      <c r="P566" s="43"/>
      <c r="Q566" s="71" t="e">
        <f>VLOOKUP(N566,'error categories'!$A$2:$D$54,4,FALSE)</f>
        <v>#N/A</v>
      </c>
      <c r="R566" s="72" t="e">
        <f>VLOOKUP(N566,'error categories'!$A$2:$D$54,3,FALSE)</f>
        <v>#N/A</v>
      </c>
      <c r="S566" s="374"/>
      <c r="T566" s="377"/>
      <c r="U566" s="378">
        <f t="shared" si="72"/>
        <v>0</v>
      </c>
      <c r="V566" s="390"/>
      <c r="W566" s="391"/>
      <c r="X566" s="380"/>
      <c r="Y566" s="380"/>
      <c r="Z566" s="390"/>
      <c r="AA566" s="392"/>
      <c r="AB566" s="393"/>
      <c r="AC566" s="394"/>
      <c r="AD566" s="382">
        <f t="shared" si="79"/>
        <v>0</v>
      </c>
      <c r="AE566" s="383">
        <f t="shared" si="80"/>
        <v>0</v>
      </c>
      <c r="AF566" s="379"/>
      <c r="AG566" s="381"/>
      <c r="AH566" s="379"/>
      <c r="AI566" s="381"/>
      <c r="AJ566" s="384" t="str">
        <f t="shared" si="73"/>
        <v/>
      </c>
      <c r="AK566" s="385" t="str">
        <f t="shared" si="74"/>
        <v/>
      </c>
      <c r="AL566" s="388" t="str">
        <f t="shared" si="75"/>
        <v/>
      </c>
      <c r="AM566" s="389" t="str">
        <f t="shared" si="76"/>
        <v/>
      </c>
      <c r="AN566" s="388" t="str">
        <f t="shared" si="77"/>
        <v/>
      </c>
      <c r="AO566" s="389" t="str">
        <f t="shared" si="78"/>
        <v/>
      </c>
      <c r="AP566" s="424"/>
      <c r="AQ566" s="424"/>
      <c r="AR566" s="431" t="e">
        <f>VLOOKUP($B566,'acc names'!$C$2:$D$12102,2,FALSE)</f>
        <v>#N/A</v>
      </c>
      <c r="AS566" s="431" t="e">
        <f>VLOOKUP($AQ566,software!$A$1:$B$14605,2,FALSE)</f>
        <v>#N/A</v>
      </c>
      <c r="AT566" s="424"/>
      <c r="AV566" s="424"/>
    </row>
    <row r="567" spans="1:48" s="44" customFormat="1" ht="12.75" x14ac:dyDescent="0.2">
      <c r="A567" s="101"/>
      <c r="B567" s="42"/>
      <c r="C567" s="142"/>
      <c r="D567" s="143"/>
      <c r="E567" s="107"/>
      <c r="F567" s="46"/>
      <c r="G567" s="46"/>
      <c r="H567" s="46"/>
      <c r="I567" s="46"/>
      <c r="J567" s="46"/>
      <c r="K567" s="46"/>
      <c r="L567" s="139"/>
      <c r="M567" s="41"/>
      <c r="N567" s="45"/>
      <c r="O567" s="47"/>
      <c r="P567" s="43"/>
      <c r="Q567" s="71" t="e">
        <f>VLOOKUP(N567,'error categories'!$A$2:$D$54,4,FALSE)</f>
        <v>#N/A</v>
      </c>
      <c r="R567" s="72" t="e">
        <f>VLOOKUP(N567,'error categories'!$A$2:$D$54,3,FALSE)</f>
        <v>#N/A</v>
      </c>
      <c r="S567" s="374"/>
      <c r="T567" s="377"/>
      <c r="U567" s="378">
        <f t="shared" si="72"/>
        <v>0</v>
      </c>
      <c r="V567" s="390"/>
      <c r="W567" s="391"/>
      <c r="X567" s="380"/>
      <c r="Y567" s="380"/>
      <c r="Z567" s="390"/>
      <c r="AA567" s="392"/>
      <c r="AB567" s="393"/>
      <c r="AC567" s="394"/>
      <c r="AD567" s="382">
        <f t="shared" si="79"/>
        <v>0</v>
      </c>
      <c r="AE567" s="383">
        <f t="shared" si="80"/>
        <v>0</v>
      </c>
      <c r="AF567" s="379"/>
      <c r="AG567" s="381"/>
      <c r="AH567" s="379"/>
      <c r="AI567" s="381"/>
      <c r="AJ567" s="384" t="str">
        <f t="shared" si="73"/>
        <v/>
      </c>
      <c r="AK567" s="385" t="str">
        <f t="shared" si="74"/>
        <v/>
      </c>
      <c r="AL567" s="388" t="str">
        <f t="shared" si="75"/>
        <v/>
      </c>
      <c r="AM567" s="389" t="str">
        <f t="shared" si="76"/>
        <v/>
      </c>
      <c r="AN567" s="388" t="str">
        <f t="shared" si="77"/>
        <v/>
      </c>
      <c r="AO567" s="389" t="str">
        <f t="shared" si="78"/>
        <v/>
      </c>
      <c r="AP567" s="424"/>
      <c r="AQ567" s="424"/>
      <c r="AR567" s="431" t="e">
        <f>VLOOKUP($B567,'acc names'!$C$2:$D$12102,2,FALSE)</f>
        <v>#N/A</v>
      </c>
      <c r="AS567" s="431" t="e">
        <f>VLOOKUP($AQ567,software!$A$1:$B$14605,2,FALSE)</f>
        <v>#N/A</v>
      </c>
      <c r="AT567" s="424"/>
      <c r="AV567" s="424"/>
    </row>
    <row r="568" spans="1:48" s="44" customFormat="1" ht="12.75" x14ac:dyDescent="0.2">
      <c r="A568" s="101"/>
      <c r="B568" s="42"/>
      <c r="C568" s="142"/>
      <c r="D568" s="143"/>
      <c r="E568" s="107"/>
      <c r="F568" s="46"/>
      <c r="G568" s="46"/>
      <c r="H568" s="46"/>
      <c r="I568" s="46"/>
      <c r="J568" s="46"/>
      <c r="K568" s="46"/>
      <c r="L568" s="139"/>
      <c r="M568" s="41"/>
      <c r="N568" s="45"/>
      <c r="O568" s="47"/>
      <c r="P568" s="43"/>
      <c r="Q568" s="71" t="e">
        <f>VLOOKUP(N568,'error categories'!$A$2:$D$54,4,FALSE)</f>
        <v>#N/A</v>
      </c>
      <c r="R568" s="72" t="e">
        <f>VLOOKUP(N568,'error categories'!$A$2:$D$54,3,FALSE)</f>
        <v>#N/A</v>
      </c>
      <c r="S568" s="374"/>
      <c r="T568" s="377"/>
      <c r="U568" s="378">
        <f t="shared" si="72"/>
        <v>0</v>
      </c>
      <c r="V568" s="390"/>
      <c r="W568" s="391"/>
      <c r="X568" s="380"/>
      <c r="Y568" s="380"/>
      <c r="Z568" s="390"/>
      <c r="AA568" s="392"/>
      <c r="AB568" s="393"/>
      <c r="AC568" s="394"/>
      <c r="AD568" s="382">
        <f t="shared" si="79"/>
        <v>0</v>
      </c>
      <c r="AE568" s="383">
        <f t="shared" si="80"/>
        <v>0</v>
      </c>
      <c r="AF568" s="379"/>
      <c r="AG568" s="381"/>
      <c r="AH568" s="379"/>
      <c r="AI568" s="381"/>
      <c r="AJ568" s="384" t="str">
        <f t="shared" si="73"/>
        <v/>
      </c>
      <c r="AK568" s="385" t="str">
        <f t="shared" si="74"/>
        <v/>
      </c>
      <c r="AL568" s="388" t="str">
        <f t="shared" si="75"/>
        <v/>
      </c>
      <c r="AM568" s="389" t="str">
        <f t="shared" si="76"/>
        <v/>
      </c>
      <c r="AN568" s="388" t="str">
        <f t="shared" si="77"/>
        <v/>
      </c>
      <c r="AO568" s="389" t="str">
        <f t="shared" si="78"/>
        <v/>
      </c>
      <c r="AP568" s="424"/>
      <c r="AQ568" s="424"/>
      <c r="AR568" s="431" t="e">
        <f>VLOOKUP($B568,'acc names'!$C$2:$D$12102,2,FALSE)</f>
        <v>#N/A</v>
      </c>
      <c r="AS568" s="431" t="e">
        <f>VLOOKUP($AQ568,software!$A$1:$B$14605,2,FALSE)</f>
        <v>#N/A</v>
      </c>
      <c r="AT568" s="424"/>
      <c r="AV568" s="424"/>
    </row>
    <row r="569" spans="1:48" s="44" customFormat="1" ht="12.75" x14ac:dyDescent="0.2">
      <c r="A569" s="101"/>
      <c r="B569" s="42"/>
      <c r="C569" s="142"/>
      <c r="D569" s="143"/>
      <c r="E569" s="107"/>
      <c r="F569" s="46"/>
      <c r="G569" s="46"/>
      <c r="H569" s="46"/>
      <c r="I569" s="46"/>
      <c r="J569" s="46"/>
      <c r="K569" s="46"/>
      <c r="L569" s="139"/>
      <c r="M569" s="41"/>
      <c r="N569" s="45"/>
      <c r="O569" s="47"/>
      <c r="P569" s="43"/>
      <c r="Q569" s="71" t="e">
        <f>VLOOKUP(N569,'error categories'!$A$2:$D$54,4,FALSE)</f>
        <v>#N/A</v>
      </c>
      <c r="R569" s="72" t="e">
        <f>VLOOKUP(N569,'error categories'!$A$2:$D$54,3,FALSE)</f>
        <v>#N/A</v>
      </c>
      <c r="S569" s="374"/>
      <c r="T569" s="377"/>
      <c r="U569" s="378">
        <f t="shared" si="72"/>
        <v>0</v>
      </c>
      <c r="V569" s="390"/>
      <c r="W569" s="391"/>
      <c r="X569" s="380"/>
      <c r="Y569" s="380"/>
      <c r="Z569" s="390"/>
      <c r="AA569" s="392"/>
      <c r="AB569" s="393"/>
      <c r="AC569" s="394"/>
      <c r="AD569" s="382">
        <f t="shared" si="79"/>
        <v>0</v>
      </c>
      <c r="AE569" s="383">
        <f t="shared" si="80"/>
        <v>0</v>
      </c>
      <c r="AF569" s="379"/>
      <c r="AG569" s="381"/>
      <c r="AH569" s="379"/>
      <c r="AI569" s="381"/>
      <c r="AJ569" s="384" t="str">
        <f t="shared" si="73"/>
        <v/>
      </c>
      <c r="AK569" s="385" t="str">
        <f t="shared" si="74"/>
        <v/>
      </c>
      <c r="AL569" s="388" t="str">
        <f t="shared" si="75"/>
        <v/>
      </c>
      <c r="AM569" s="389" t="str">
        <f t="shared" si="76"/>
        <v/>
      </c>
      <c r="AN569" s="388" t="str">
        <f t="shared" si="77"/>
        <v/>
      </c>
      <c r="AO569" s="389" t="str">
        <f t="shared" si="78"/>
        <v/>
      </c>
      <c r="AP569" s="424"/>
      <c r="AQ569" s="424"/>
      <c r="AR569" s="431" t="e">
        <f>VLOOKUP($B569,'acc names'!$C$2:$D$12102,2,FALSE)</f>
        <v>#N/A</v>
      </c>
      <c r="AS569" s="431" t="e">
        <f>VLOOKUP($AQ569,software!$A$1:$B$14605,2,FALSE)</f>
        <v>#N/A</v>
      </c>
      <c r="AT569" s="424"/>
      <c r="AV569" s="424"/>
    </row>
    <row r="570" spans="1:48" s="44" customFormat="1" ht="12.75" x14ac:dyDescent="0.2">
      <c r="A570" s="101"/>
      <c r="B570" s="42"/>
      <c r="C570" s="142"/>
      <c r="D570" s="143"/>
      <c r="E570" s="107"/>
      <c r="F570" s="46"/>
      <c r="G570" s="46"/>
      <c r="H570" s="46"/>
      <c r="I570" s="46"/>
      <c r="J570" s="46"/>
      <c r="K570" s="46"/>
      <c r="L570" s="139"/>
      <c r="M570" s="41"/>
      <c r="N570" s="45"/>
      <c r="O570" s="47"/>
      <c r="P570" s="43"/>
      <c r="Q570" s="71" t="e">
        <f>VLOOKUP(N570,'error categories'!$A$2:$D$54,4,FALSE)</f>
        <v>#N/A</v>
      </c>
      <c r="R570" s="72" t="e">
        <f>VLOOKUP(N570,'error categories'!$A$2:$D$54,3,FALSE)</f>
        <v>#N/A</v>
      </c>
      <c r="S570" s="374"/>
      <c r="T570" s="377"/>
      <c r="U570" s="378">
        <f t="shared" si="72"/>
        <v>0</v>
      </c>
      <c r="V570" s="390"/>
      <c r="W570" s="391"/>
      <c r="X570" s="380"/>
      <c r="Y570" s="380"/>
      <c r="Z570" s="390"/>
      <c r="AA570" s="392"/>
      <c r="AB570" s="393"/>
      <c r="AC570" s="394"/>
      <c r="AD570" s="382">
        <f t="shared" si="79"/>
        <v>0</v>
      </c>
      <c r="AE570" s="383">
        <f t="shared" si="80"/>
        <v>0</v>
      </c>
      <c r="AF570" s="379"/>
      <c r="AG570" s="381"/>
      <c r="AH570" s="379"/>
      <c r="AI570" s="381"/>
      <c r="AJ570" s="384" t="str">
        <f t="shared" si="73"/>
        <v/>
      </c>
      <c r="AK570" s="385" t="str">
        <f t="shared" si="74"/>
        <v/>
      </c>
      <c r="AL570" s="388" t="str">
        <f t="shared" si="75"/>
        <v/>
      </c>
      <c r="AM570" s="389" t="str">
        <f t="shared" si="76"/>
        <v/>
      </c>
      <c r="AN570" s="388" t="str">
        <f t="shared" si="77"/>
        <v/>
      </c>
      <c r="AO570" s="389" t="str">
        <f t="shared" si="78"/>
        <v/>
      </c>
      <c r="AP570" s="424"/>
      <c r="AQ570" s="424"/>
      <c r="AR570" s="431" t="e">
        <f>VLOOKUP($B570,'acc names'!$C$2:$D$12102,2,FALSE)</f>
        <v>#N/A</v>
      </c>
      <c r="AS570" s="431" t="e">
        <f>VLOOKUP($AQ570,software!$A$1:$B$14605,2,FALSE)</f>
        <v>#N/A</v>
      </c>
      <c r="AT570" s="424"/>
      <c r="AV570" s="424"/>
    </row>
    <row r="571" spans="1:48" s="44" customFormat="1" ht="12.75" x14ac:dyDescent="0.2">
      <c r="A571" s="101"/>
      <c r="B571" s="42"/>
      <c r="C571" s="142"/>
      <c r="D571" s="143"/>
      <c r="E571" s="107"/>
      <c r="F571" s="46"/>
      <c r="G571" s="46"/>
      <c r="H571" s="46"/>
      <c r="I571" s="46"/>
      <c r="J571" s="46"/>
      <c r="K571" s="46"/>
      <c r="L571" s="139"/>
      <c r="M571" s="41"/>
      <c r="N571" s="45"/>
      <c r="O571" s="47"/>
      <c r="P571" s="43"/>
      <c r="Q571" s="71" t="e">
        <f>VLOOKUP(N571,'error categories'!$A$2:$D$54,4,FALSE)</f>
        <v>#N/A</v>
      </c>
      <c r="R571" s="72" t="e">
        <f>VLOOKUP(N571,'error categories'!$A$2:$D$54,3,FALSE)</f>
        <v>#N/A</v>
      </c>
      <c r="S571" s="374"/>
      <c r="T571" s="377"/>
      <c r="U571" s="378">
        <f t="shared" si="72"/>
        <v>0</v>
      </c>
      <c r="V571" s="390"/>
      <c r="W571" s="391"/>
      <c r="X571" s="380"/>
      <c r="Y571" s="380"/>
      <c r="Z571" s="390"/>
      <c r="AA571" s="392"/>
      <c r="AB571" s="393"/>
      <c r="AC571" s="394"/>
      <c r="AD571" s="382">
        <f t="shared" si="79"/>
        <v>0</v>
      </c>
      <c r="AE571" s="383">
        <f t="shared" si="80"/>
        <v>0</v>
      </c>
      <c r="AF571" s="379"/>
      <c r="AG571" s="381"/>
      <c r="AH571" s="379"/>
      <c r="AI571" s="381"/>
      <c r="AJ571" s="384" t="str">
        <f t="shared" si="73"/>
        <v/>
      </c>
      <c r="AK571" s="385" t="str">
        <f t="shared" si="74"/>
        <v/>
      </c>
      <c r="AL571" s="388" t="str">
        <f t="shared" si="75"/>
        <v/>
      </c>
      <c r="AM571" s="389" t="str">
        <f t="shared" si="76"/>
        <v/>
      </c>
      <c r="AN571" s="388" t="str">
        <f t="shared" si="77"/>
        <v/>
      </c>
      <c r="AO571" s="389" t="str">
        <f t="shared" si="78"/>
        <v/>
      </c>
      <c r="AP571" s="424"/>
      <c r="AQ571" s="424"/>
      <c r="AR571" s="431" t="e">
        <f>VLOOKUP($B571,'acc names'!$C$2:$D$12102,2,FALSE)</f>
        <v>#N/A</v>
      </c>
      <c r="AS571" s="431" t="e">
        <f>VLOOKUP($AQ571,software!$A$1:$B$14605,2,FALSE)</f>
        <v>#N/A</v>
      </c>
      <c r="AT571" s="424"/>
      <c r="AV571" s="424"/>
    </row>
    <row r="572" spans="1:48" s="44" customFormat="1" ht="12.75" x14ac:dyDescent="0.2">
      <c r="A572" s="101"/>
      <c r="B572" s="42"/>
      <c r="C572" s="142"/>
      <c r="D572" s="143"/>
      <c r="E572" s="107"/>
      <c r="F572" s="46"/>
      <c r="G572" s="46"/>
      <c r="H572" s="46"/>
      <c r="I572" s="46"/>
      <c r="J572" s="46"/>
      <c r="K572" s="46"/>
      <c r="L572" s="139"/>
      <c r="M572" s="41"/>
      <c r="N572" s="45"/>
      <c r="O572" s="47"/>
      <c r="P572" s="43"/>
      <c r="Q572" s="71" t="e">
        <f>VLOOKUP(N572,'error categories'!$A$2:$D$54,4,FALSE)</f>
        <v>#N/A</v>
      </c>
      <c r="R572" s="72" t="e">
        <f>VLOOKUP(N572,'error categories'!$A$2:$D$54,3,FALSE)</f>
        <v>#N/A</v>
      </c>
      <c r="S572" s="374"/>
      <c r="T572" s="377"/>
      <c r="U572" s="378">
        <f t="shared" si="72"/>
        <v>0</v>
      </c>
      <c r="V572" s="390"/>
      <c r="W572" s="391"/>
      <c r="X572" s="380"/>
      <c r="Y572" s="380"/>
      <c r="Z572" s="390"/>
      <c r="AA572" s="392"/>
      <c r="AB572" s="393"/>
      <c r="AC572" s="394"/>
      <c r="AD572" s="382">
        <f t="shared" si="79"/>
        <v>0</v>
      </c>
      <c r="AE572" s="383">
        <f t="shared" si="80"/>
        <v>0</v>
      </c>
      <c r="AF572" s="379"/>
      <c r="AG572" s="381"/>
      <c r="AH572" s="379"/>
      <c r="AI572" s="381"/>
      <c r="AJ572" s="384" t="str">
        <f t="shared" si="73"/>
        <v/>
      </c>
      <c r="AK572" s="385" t="str">
        <f t="shared" si="74"/>
        <v/>
      </c>
      <c r="AL572" s="388" t="str">
        <f t="shared" si="75"/>
        <v/>
      </c>
      <c r="AM572" s="389" t="str">
        <f t="shared" si="76"/>
        <v/>
      </c>
      <c r="AN572" s="388" t="str">
        <f t="shared" si="77"/>
        <v/>
      </c>
      <c r="AO572" s="389" t="str">
        <f t="shared" si="78"/>
        <v/>
      </c>
      <c r="AP572" s="424"/>
      <c r="AQ572" s="424"/>
      <c r="AR572" s="431" t="e">
        <f>VLOOKUP($B572,'acc names'!$C$2:$D$12102,2,FALSE)</f>
        <v>#N/A</v>
      </c>
      <c r="AS572" s="431" t="e">
        <f>VLOOKUP($AQ572,software!$A$1:$B$14605,2,FALSE)</f>
        <v>#N/A</v>
      </c>
      <c r="AT572" s="424"/>
      <c r="AV572" s="424"/>
    </row>
    <row r="573" spans="1:48" s="44" customFormat="1" ht="12.75" x14ac:dyDescent="0.2">
      <c r="A573" s="101"/>
      <c r="B573" s="42"/>
      <c r="C573" s="142"/>
      <c r="D573" s="143"/>
      <c r="E573" s="107"/>
      <c r="F573" s="46"/>
      <c r="G573" s="46"/>
      <c r="H573" s="46"/>
      <c r="I573" s="46"/>
      <c r="J573" s="46"/>
      <c r="K573" s="46"/>
      <c r="L573" s="139"/>
      <c r="M573" s="41"/>
      <c r="N573" s="45"/>
      <c r="O573" s="47"/>
      <c r="P573" s="43"/>
      <c r="Q573" s="71" t="e">
        <f>VLOOKUP(N573,'error categories'!$A$2:$D$54,4,FALSE)</f>
        <v>#N/A</v>
      </c>
      <c r="R573" s="72" t="e">
        <f>VLOOKUP(N573,'error categories'!$A$2:$D$54,3,FALSE)</f>
        <v>#N/A</v>
      </c>
      <c r="S573" s="374"/>
      <c r="T573" s="377"/>
      <c r="U573" s="378">
        <f t="shared" si="72"/>
        <v>0</v>
      </c>
      <c r="V573" s="390"/>
      <c r="W573" s="391"/>
      <c r="X573" s="380"/>
      <c r="Y573" s="380"/>
      <c r="Z573" s="390"/>
      <c r="AA573" s="392"/>
      <c r="AB573" s="393"/>
      <c r="AC573" s="394"/>
      <c r="AD573" s="382">
        <f t="shared" si="79"/>
        <v>0</v>
      </c>
      <c r="AE573" s="383">
        <f t="shared" si="80"/>
        <v>0</v>
      </c>
      <c r="AF573" s="379"/>
      <c r="AG573" s="381"/>
      <c r="AH573" s="379"/>
      <c r="AI573" s="381"/>
      <c r="AJ573" s="384" t="str">
        <f t="shared" si="73"/>
        <v/>
      </c>
      <c r="AK573" s="385" t="str">
        <f t="shared" si="74"/>
        <v/>
      </c>
      <c r="AL573" s="388" t="str">
        <f t="shared" si="75"/>
        <v/>
      </c>
      <c r="AM573" s="389" t="str">
        <f t="shared" si="76"/>
        <v/>
      </c>
      <c r="AN573" s="388" t="str">
        <f t="shared" si="77"/>
        <v/>
      </c>
      <c r="AO573" s="389" t="str">
        <f t="shared" si="78"/>
        <v/>
      </c>
      <c r="AP573" s="424"/>
      <c r="AQ573" s="424"/>
      <c r="AR573" s="431" t="e">
        <f>VLOOKUP($B573,'acc names'!$C$2:$D$12102,2,FALSE)</f>
        <v>#N/A</v>
      </c>
      <c r="AS573" s="431" t="e">
        <f>VLOOKUP($AQ573,software!$A$1:$B$14605,2,FALSE)</f>
        <v>#N/A</v>
      </c>
      <c r="AT573" s="424"/>
      <c r="AV573" s="424"/>
    </row>
    <row r="574" spans="1:48" s="44" customFormat="1" ht="12.75" x14ac:dyDescent="0.2">
      <c r="A574" s="101"/>
      <c r="B574" s="42"/>
      <c r="C574" s="142"/>
      <c r="D574" s="143"/>
      <c r="E574" s="107"/>
      <c r="F574" s="46"/>
      <c r="G574" s="46"/>
      <c r="H574" s="46"/>
      <c r="I574" s="46"/>
      <c r="J574" s="46"/>
      <c r="K574" s="46"/>
      <c r="L574" s="139"/>
      <c r="M574" s="41"/>
      <c r="N574" s="45"/>
      <c r="O574" s="47"/>
      <c r="P574" s="43"/>
      <c r="Q574" s="71" t="e">
        <f>VLOOKUP(N574,'error categories'!$A$2:$D$54,4,FALSE)</f>
        <v>#N/A</v>
      </c>
      <c r="R574" s="72" t="e">
        <f>VLOOKUP(N574,'error categories'!$A$2:$D$54,3,FALSE)</f>
        <v>#N/A</v>
      </c>
      <c r="S574" s="374"/>
      <c r="T574" s="377"/>
      <c r="U574" s="378">
        <f t="shared" si="72"/>
        <v>0</v>
      </c>
      <c r="V574" s="390"/>
      <c r="W574" s="391"/>
      <c r="X574" s="380"/>
      <c r="Y574" s="380"/>
      <c r="Z574" s="390"/>
      <c r="AA574" s="392"/>
      <c r="AB574" s="393"/>
      <c r="AC574" s="394"/>
      <c r="AD574" s="382">
        <f t="shared" si="79"/>
        <v>0</v>
      </c>
      <c r="AE574" s="383">
        <f t="shared" si="80"/>
        <v>0</v>
      </c>
      <c r="AF574" s="379"/>
      <c r="AG574" s="381"/>
      <c r="AH574" s="379"/>
      <c r="AI574" s="381"/>
      <c r="AJ574" s="384" t="str">
        <f t="shared" si="73"/>
        <v/>
      </c>
      <c r="AK574" s="385" t="str">
        <f t="shared" si="74"/>
        <v/>
      </c>
      <c r="AL574" s="388" t="str">
        <f t="shared" si="75"/>
        <v/>
      </c>
      <c r="AM574" s="389" t="str">
        <f t="shared" si="76"/>
        <v/>
      </c>
      <c r="AN574" s="388" t="str">
        <f t="shared" si="77"/>
        <v/>
      </c>
      <c r="AO574" s="389" t="str">
        <f t="shared" si="78"/>
        <v/>
      </c>
      <c r="AP574" s="424"/>
      <c r="AQ574" s="424"/>
      <c r="AR574" s="431" t="e">
        <f>VLOOKUP($B574,'acc names'!$C$2:$D$12102,2,FALSE)</f>
        <v>#N/A</v>
      </c>
      <c r="AS574" s="431" t="e">
        <f>VLOOKUP($AQ574,software!$A$1:$B$14605,2,FALSE)</f>
        <v>#N/A</v>
      </c>
      <c r="AT574" s="424"/>
      <c r="AV574" s="424"/>
    </row>
    <row r="575" spans="1:48" s="44" customFormat="1" ht="12.75" x14ac:dyDescent="0.2">
      <c r="A575" s="101"/>
      <c r="B575" s="42"/>
      <c r="C575" s="142"/>
      <c r="D575" s="143"/>
      <c r="E575" s="107"/>
      <c r="F575" s="46"/>
      <c r="G575" s="46"/>
      <c r="H575" s="46"/>
      <c r="I575" s="46"/>
      <c r="J575" s="46"/>
      <c r="K575" s="46"/>
      <c r="L575" s="139"/>
      <c r="M575" s="41"/>
      <c r="N575" s="45"/>
      <c r="O575" s="47"/>
      <c r="P575" s="43"/>
      <c r="Q575" s="71" t="e">
        <f>VLOOKUP(N575,'error categories'!$A$2:$D$54,4,FALSE)</f>
        <v>#N/A</v>
      </c>
      <c r="R575" s="72" t="e">
        <f>VLOOKUP(N575,'error categories'!$A$2:$D$54,3,FALSE)</f>
        <v>#N/A</v>
      </c>
      <c r="S575" s="374"/>
      <c r="T575" s="377"/>
      <c r="U575" s="378">
        <f t="shared" si="72"/>
        <v>0</v>
      </c>
      <c r="V575" s="390"/>
      <c r="W575" s="391"/>
      <c r="X575" s="380"/>
      <c r="Y575" s="380"/>
      <c r="Z575" s="390"/>
      <c r="AA575" s="392"/>
      <c r="AB575" s="393"/>
      <c r="AC575" s="394"/>
      <c r="AD575" s="382">
        <f t="shared" si="79"/>
        <v>0</v>
      </c>
      <c r="AE575" s="383">
        <f t="shared" si="80"/>
        <v>0</v>
      </c>
      <c r="AF575" s="379"/>
      <c r="AG575" s="381"/>
      <c r="AH575" s="379"/>
      <c r="AI575" s="381"/>
      <c r="AJ575" s="384" t="str">
        <f t="shared" si="73"/>
        <v/>
      </c>
      <c r="AK575" s="385" t="str">
        <f t="shared" si="74"/>
        <v/>
      </c>
      <c r="AL575" s="388" t="str">
        <f t="shared" si="75"/>
        <v/>
      </c>
      <c r="AM575" s="389" t="str">
        <f t="shared" si="76"/>
        <v/>
      </c>
      <c r="AN575" s="388" t="str">
        <f t="shared" si="77"/>
        <v/>
      </c>
      <c r="AO575" s="389" t="str">
        <f t="shared" si="78"/>
        <v/>
      </c>
      <c r="AP575" s="424"/>
      <c r="AQ575" s="424"/>
      <c r="AR575" s="431" t="e">
        <f>VLOOKUP($B575,'acc names'!$C$2:$D$12102,2,FALSE)</f>
        <v>#N/A</v>
      </c>
      <c r="AS575" s="431" t="e">
        <f>VLOOKUP($AQ575,software!$A$1:$B$14605,2,FALSE)</f>
        <v>#N/A</v>
      </c>
      <c r="AT575" s="424"/>
      <c r="AV575" s="424"/>
    </row>
    <row r="576" spans="1:48" s="44" customFormat="1" ht="12.75" x14ac:dyDescent="0.2">
      <c r="A576" s="101"/>
      <c r="B576" s="42"/>
      <c r="C576" s="142"/>
      <c r="D576" s="143"/>
      <c r="E576" s="107"/>
      <c r="F576" s="46"/>
      <c r="G576" s="46"/>
      <c r="H576" s="46"/>
      <c r="I576" s="46"/>
      <c r="J576" s="46"/>
      <c r="K576" s="46"/>
      <c r="L576" s="139"/>
      <c r="M576" s="41"/>
      <c r="N576" s="45"/>
      <c r="O576" s="47"/>
      <c r="P576" s="43"/>
      <c r="Q576" s="71" t="e">
        <f>VLOOKUP(N576,'error categories'!$A$2:$D$54,4,FALSE)</f>
        <v>#N/A</v>
      </c>
      <c r="R576" s="72" t="e">
        <f>VLOOKUP(N576,'error categories'!$A$2:$D$54,3,FALSE)</f>
        <v>#N/A</v>
      </c>
      <c r="S576" s="374"/>
      <c r="T576" s="377"/>
      <c r="U576" s="378">
        <f t="shared" si="72"/>
        <v>0</v>
      </c>
      <c r="V576" s="390"/>
      <c r="W576" s="391"/>
      <c r="X576" s="380"/>
      <c r="Y576" s="380"/>
      <c r="Z576" s="390"/>
      <c r="AA576" s="392"/>
      <c r="AB576" s="393"/>
      <c r="AC576" s="394"/>
      <c r="AD576" s="382">
        <f t="shared" si="79"/>
        <v>0</v>
      </c>
      <c r="AE576" s="383">
        <f t="shared" si="80"/>
        <v>0</v>
      </c>
      <c r="AF576" s="379"/>
      <c r="AG576" s="381"/>
      <c r="AH576" s="379"/>
      <c r="AI576" s="381"/>
      <c r="AJ576" s="384" t="str">
        <f t="shared" si="73"/>
        <v/>
      </c>
      <c r="AK576" s="385" t="str">
        <f t="shared" si="74"/>
        <v/>
      </c>
      <c r="AL576" s="388" t="str">
        <f t="shared" si="75"/>
        <v/>
      </c>
      <c r="AM576" s="389" t="str">
        <f t="shared" si="76"/>
        <v/>
      </c>
      <c r="AN576" s="388" t="str">
        <f t="shared" si="77"/>
        <v/>
      </c>
      <c r="AO576" s="389" t="str">
        <f t="shared" si="78"/>
        <v/>
      </c>
      <c r="AP576" s="424"/>
      <c r="AQ576" s="424"/>
      <c r="AR576" s="431" t="e">
        <f>VLOOKUP($B576,'acc names'!$C$2:$D$12102,2,FALSE)</f>
        <v>#N/A</v>
      </c>
      <c r="AS576" s="431" t="e">
        <f>VLOOKUP($AQ576,software!$A$1:$B$14605,2,FALSE)</f>
        <v>#N/A</v>
      </c>
      <c r="AT576" s="424"/>
      <c r="AV576" s="424"/>
    </row>
    <row r="577" spans="1:48" s="44" customFormat="1" ht="12.75" x14ac:dyDescent="0.2">
      <c r="A577" s="101"/>
      <c r="B577" s="42"/>
      <c r="C577" s="142"/>
      <c r="D577" s="143"/>
      <c r="E577" s="107"/>
      <c r="F577" s="46"/>
      <c r="G577" s="46"/>
      <c r="H577" s="46"/>
      <c r="I577" s="46"/>
      <c r="J577" s="46"/>
      <c r="K577" s="46"/>
      <c r="L577" s="139"/>
      <c r="M577" s="41"/>
      <c r="N577" s="45"/>
      <c r="O577" s="47"/>
      <c r="P577" s="43"/>
      <c r="Q577" s="71" t="e">
        <f>VLOOKUP(N577,'error categories'!$A$2:$D$54,4,FALSE)</f>
        <v>#N/A</v>
      </c>
      <c r="R577" s="72" t="e">
        <f>VLOOKUP(N577,'error categories'!$A$2:$D$54,3,FALSE)</f>
        <v>#N/A</v>
      </c>
      <c r="S577" s="374"/>
      <c r="T577" s="377"/>
      <c r="U577" s="378">
        <f t="shared" si="72"/>
        <v>0</v>
      </c>
      <c r="V577" s="390"/>
      <c r="W577" s="391"/>
      <c r="X577" s="380"/>
      <c r="Y577" s="380"/>
      <c r="Z577" s="390"/>
      <c r="AA577" s="392"/>
      <c r="AB577" s="393"/>
      <c r="AC577" s="394"/>
      <c r="AD577" s="382">
        <f t="shared" si="79"/>
        <v>0</v>
      </c>
      <c r="AE577" s="383">
        <f t="shared" si="80"/>
        <v>0</v>
      </c>
      <c r="AF577" s="379"/>
      <c r="AG577" s="381"/>
      <c r="AH577" s="379"/>
      <c r="AI577" s="381"/>
      <c r="AJ577" s="384" t="str">
        <f t="shared" si="73"/>
        <v/>
      </c>
      <c r="AK577" s="385" t="str">
        <f t="shared" si="74"/>
        <v/>
      </c>
      <c r="AL577" s="388" t="str">
        <f t="shared" si="75"/>
        <v/>
      </c>
      <c r="AM577" s="389" t="str">
        <f t="shared" si="76"/>
        <v/>
      </c>
      <c r="AN577" s="388" t="str">
        <f t="shared" si="77"/>
        <v/>
      </c>
      <c r="AO577" s="389" t="str">
        <f t="shared" si="78"/>
        <v/>
      </c>
      <c r="AP577" s="424"/>
      <c r="AQ577" s="424"/>
      <c r="AR577" s="431" t="e">
        <f>VLOOKUP($B577,'acc names'!$C$2:$D$12102,2,FALSE)</f>
        <v>#N/A</v>
      </c>
      <c r="AS577" s="431" t="e">
        <f>VLOOKUP($AQ577,software!$A$1:$B$14605,2,FALSE)</f>
        <v>#N/A</v>
      </c>
      <c r="AT577" s="424"/>
      <c r="AV577" s="424"/>
    </row>
    <row r="578" spans="1:48" s="44" customFormat="1" ht="12.75" x14ac:dyDescent="0.2">
      <c r="A578" s="101"/>
      <c r="B578" s="42"/>
      <c r="C578" s="142"/>
      <c r="D578" s="143"/>
      <c r="E578" s="107"/>
      <c r="F578" s="46"/>
      <c r="G578" s="46"/>
      <c r="H578" s="46"/>
      <c r="I578" s="46"/>
      <c r="J578" s="46"/>
      <c r="K578" s="46"/>
      <c r="L578" s="139"/>
      <c r="M578" s="41"/>
      <c r="N578" s="45"/>
      <c r="O578" s="47"/>
      <c r="P578" s="43"/>
      <c r="Q578" s="71" t="e">
        <f>VLOOKUP(N578,'error categories'!$A$2:$D$54,4,FALSE)</f>
        <v>#N/A</v>
      </c>
      <c r="R578" s="72" t="e">
        <f>VLOOKUP(N578,'error categories'!$A$2:$D$54,3,FALSE)</f>
        <v>#N/A</v>
      </c>
      <c r="S578" s="374"/>
      <c r="T578" s="377"/>
      <c r="U578" s="378">
        <f t="shared" si="72"/>
        <v>0</v>
      </c>
      <c r="V578" s="390"/>
      <c r="W578" s="391"/>
      <c r="X578" s="380"/>
      <c r="Y578" s="380"/>
      <c r="Z578" s="390"/>
      <c r="AA578" s="392"/>
      <c r="AB578" s="393"/>
      <c r="AC578" s="394"/>
      <c r="AD578" s="382">
        <f t="shared" si="79"/>
        <v>0</v>
      </c>
      <c r="AE578" s="383">
        <f t="shared" si="80"/>
        <v>0</v>
      </c>
      <c r="AF578" s="379"/>
      <c r="AG578" s="381"/>
      <c r="AH578" s="379"/>
      <c r="AI578" s="381"/>
      <c r="AJ578" s="384" t="str">
        <f t="shared" si="73"/>
        <v/>
      </c>
      <c r="AK578" s="385" t="str">
        <f t="shared" si="74"/>
        <v/>
      </c>
      <c r="AL578" s="388" t="str">
        <f t="shared" si="75"/>
        <v/>
      </c>
      <c r="AM578" s="389" t="str">
        <f t="shared" si="76"/>
        <v/>
      </c>
      <c r="AN578" s="388" t="str">
        <f t="shared" si="77"/>
        <v/>
      </c>
      <c r="AO578" s="389" t="str">
        <f t="shared" si="78"/>
        <v/>
      </c>
      <c r="AP578" s="424"/>
      <c r="AQ578" s="424"/>
      <c r="AR578" s="431" t="e">
        <f>VLOOKUP($B578,'acc names'!$C$2:$D$12102,2,FALSE)</f>
        <v>#N/A</v>
      </c>
      <c r="AS578" s="431" t="e">
        <f>VLOOKUP($AQ578,software!$A$1:$B$14605,2,FALSE)</f>
        <v>#N/A</v>
      </c>
      <c r="AT578" s="424"/>
      <c r="AV578" s="424"/>
    </row>
    <row r="579" spans="1:48" s="44" customFormat="1" ht="12.75" x14ac:dyDescent="0.2">
      <c r="A579" s="101"/>
      <c r="B579" s="42"/>
      <c r="C579" s="142"/>
      <c r="D579" s="143"/>
      <c r="E579" s="107"/>
      <c r="F579" s="46"/>
      <c r="G579" s="46"/>
      <c r="H579" s="46"/>
      <c r="I579" s="46"/>
      <c r="J579" s="46"/>
      <c r="K579" s="46"/>
      <c r="L579" s="139"/>
      <c r="M579" s="41"/>
      <c r="N579" s="45"/>
      <c r="O579" s="47"/>
      <c r="P579" s="43"/>
      <c r="Q579" s="71" t="e">
        <f>VLOOKUP(N579,'error categories'!$A$2:$D$54,4,FALSE)</f>
        <v>#N/A</v>
      </c>
      <c r="R579" s="72" t="e">
        <f>VLOOKUP(N579,'error categories'!$A$2:$D$54,3,FALSE)</f>
        <v>#N/A</v>
      </c>
      <c r="S579" s="374"/>
      <c r="T579" s="377"/>
      <c r="U579" s="378">
        <f t="shared" si="72"/>
        <v>0</v>
      </c>
      <c r="V579" s="390"/>
      <c r="W579" s="391"/>
      <c r="X579" s="380"/>
      <c r="Y579" s="380"/>
      <c r="Z579" s="390"/>
      <c r="AA579" s="392"/>
      <c r="AB579" s="393"/>
      <c r="AC579" s="394"/>
      <c r="AD579" s="382">
        <f t="shared" si="79"/>
        <v>0</v>
      </c>
      <c r="AE579" s="383">
        <f t="shared" si="80"/>
        <v>0</v>
      </c>
      <c r="AF579" s="379"/>
      <c r="AG579" s="381"/>
      <c r="AH579" s="379"/>
      <c r="AI579" s="381"/>
      <c r="AJ579" s="384" t="str">
        <f t="shared" si="73"/>
        <v/>
      </c>
      <c r="AK579" s="385" t="str">
        <f t="shared" si="74"/>
        <v/>
      </c>
      <c r="AL579" s="388" t="str">
        <f t="shared" si="75"/>
        <v/>
      </c>
      <c r="AM579" s="389" t="str">
        <f t="shared" si="76"/>
        <v/>
      </c>
      <c r="AN579" s="388" t="str">
        <f t="shared" si="77"/>
        <v/>
      </c>
      <c r="AO579" s="389" t="str">
        <f t="shared" si="78"/>
        <v/>
      </c>
      <c r="AP579" s="424"/>
      <c r="AQ579" s="424"/>
      <c r="AR579" s="431" t="e">
        <f>VLOOKUP($B579,'acc names'!$C$2:$D$12102,2,FALSE)</f>
        <v>#N/A</v>
      </c>
      <c r="AS579" s="431" t="e">
        <f>VLOOKUP($AQ579,software!$A$1:$B$14605,2,FALSE)</f>
        <v>#N/A</v>
      </c>
      <c r="AT579" s="424"/>
      <c r="AV579" s="424"/>
    </row>
    <row r="580" spans="1:48" s="44" customFormat="1" ht="12.75" x14ac:dyDescent="0.2">
      <c r="A580" s="101"/>
      <c r="B580" s="42"/>
      <c r="C580" s="142"/>
      <c r="D580" s="143"/>
      <c r="E580" s="107"/>
      <c r="F580" s="46"/>
      <c r="G580" s="46"/>
      <c r="H580" s="46"/>
      <c r="I580" s="46"/>
      <c r="J580" s="46"/>
      <c r="K580" s="46"/>
      <c r="L580" s="139"/>
      <c r="M580" s="41"/>
      <c r="N580" s="45"/>
      <c r="O580" s="47"/>
      <c r="P580" s="43"/>
      <c r="Q580" s="71" t="e">
        <f>VLOOKUP(N580,'error categories'!$A$2:$D$54,4,FALSE)</f>
        <v>#N/A</v>
      </c>
      <c r="R580" s="72" t="e">
        <f>VLOOKUP(N580,'error categories'!$A$2:$D$54,3,FALSE)</f>
        <v>#N/A</v>
      </c>
      <c r="S580" s="374"/>
      <c r="T580" s="377"/>
      <c r="U580" s="378">
        <f t="shared" ref="U580:U643" si="81">S580-T580</f>
        <v>0</v>
      </c>
      <c r="V580" s="390"/>
      <c r="W580" s="391"/>
      <c r="X580" s="380"/>
      <c r="Y580" s="380"/>
      <c r="Z580" s="390"/>
      <c r="AA580" s="392"/>
      <c r="AB580" s="393"/>
      <c r="AC580" s="394"/>
      <c r="AD580" s="382">
        <f t="shared" si="79"/>
        <v>0</v>
      </c>
      <c r="AE580" s="383">
        <f t="shared" si="80"/>
        <v>0</v>
      </c>
      <c r="AF580" s="379"/>
      <c r="AG580" s="381"/>
      <c r="AH580" s="379"/>
      <c r="AI580" s="381"/>
      <c r="AJ580" s="384" t="str">
        <f t="shared" ref="AJ580:AJ643" si="82">IF(E580="","",IF(AND(U580=1,(Y580+AA580+AD580+AE580+AG580+AI580)=0),"VU",Y580+AA580+AD580+AE580+AG580+AI580))</f>
        <v/>
      </c>
      <c r="AK580" s="385" t="str">
        <f t="shared" si="74"/>
        <v/>
      </c>
      <c r="AL580" s="388" t="str">
        <f t="shared" si="75"/>
        <v/>
      </c>
      <c r="AM580" s="389" t="str">
        <f t="shared" si="76"/>
        <v/>
      </c>
      <c r="AN580" s="388" t="str">
        <f t="shared" si="77"/>
        <v/>
      </c>
      <c r="AO580" s="389" t="str">
        <f t="shared" si="78"/>
        <v/>
      </c>
      <c r="AP580" s="424"/>
      <c r="AQ580" s="424"/>
      <c r="AR580" s="431" t="e">
        <f>VLOOKUP($B580,'acc names'!$C$2:$D$12102,2,FALSE)</f>
        <v>#N/A</v>
      </c>
      <c r="AS580" s="431" t="e">
        <f>VLOOKUP($AQ580,software!$A$1:$B$14605,2,FALSE)</f>
        <v>#N/A</v>
      </c>
      <c r="AT580" s="424"/>
      <c r="AV580" s="424"/>
    </row>
    <row r="581" spans="1:48" s="44" customFormat="1" ht="12.75" x14ac:dyDescent="0.2">
      <c r="A581" s="101"/>
      <c r="B581" s="42"/>
      <c r="C581" s="142"/>
      <c r="D581" s="143"/>
      <c r="E581" s="107"/>
      <c r="F581" s="46"/>
      <c r="G581" s="46"/>
      <c r="H581" s="46"/>
      <c r="I581" s="46"/>
      <c r="J581" s="46"/>
      <c r="K581" s="46"/>
      <c r="L581" s="139"/>
      <c r="M581" s="41"/>
      <c r="N581" s="45"/>
      <c r="O581" s="47"/>
      <c r="P581" s="43"/>
      <c r="Q581" s="71" t="e">
        <f>VLOOKUP(N581,'error categories'!$A$2:$D$54,4,FALSE)</f>
        <v>#N/A</v>
      </c>
      <c r="R581" s="72" t="e">
        <f>VLOOKUP(N581,'error categories'!$A$2:$D$54,3,FALSE)</f>
        <v>#N/A</v>
      </c>
      <c r="S581" s="374"/>
      <c r="T581" s="377"/>
      <c r="U581" s="378">
        <f t="shared" si="81"/>
        <v>0</v>
      </c>
      <c r="V581" s="390"/>
      <c r="W581" s="391"/>
      <c r="X581" s="380"/>
      <c r="Y581" s="380"/>
      <c r="Z581" s="390"/>
      <c r="AA581" s="392"/>
      <c r="AB581" s="393"/>
      <c r="AC581" s="394"/>
      <c r="AD581" s="382">
        <f t="shared" si="79"/>
        <v>0</v>
      </c>
      <c r="AE581" s="383">
        <f t="shared" si="80"/>
        <v>0</v>
      </c>
      <c r="AF581" s="379"/>
      <c r="AG581" s="381"/>
      <c r="AH581" s="379"/>
      <c r="AI581" s="381"/>
      <c r="AJ581" s="384" t="str">
        <f t="shared" si="82"/>
        <v/>
      </c>
      <c r="AK581" s="385" t="str">
        <f t="shared" ref="AK581:AK644" si="83">IF(OR(AJ581="",AJ581="VU"),"",ABS(AJ581))</f>
        <v/>
      </c>
      <c r="AL581" s="388" t="str">
        <f t="shared" ref="AL581:AL644" si="84">IF(OR(AJ581="VU",AJ581="",AJ581=0,AJ581&lt;0),"",AJ581)</f>
        <v/>
      </c>
      <c r="AM581" s="389" t="str">
        <f t="shared" ref="AM581:AM644" si="85">IF(OR(AJ581="VU",AJ581="",AJ581=0,AJ581&gt;0),"",AJ581)</f>
        <v/>
      </c>
      <c r="AN581" s="388" t="str">
        <f t="shared" ref="AN581:AN644" si="86">IF(AL581="","",1)</f>
        <v/>
      </c>
      <c r="AO581" s="389" t="str">
        <f t="shared" ref="AO581:AO644" si="87">IF(AM581="","",1)</f>
        <v/>
      </c>
      <c r="AP581" s="424"/>
      <c r="AQ581" s="424"/>
      <c r="AR581" s="431" t="e">
        <f>VLOOKUP($B581,'acc names'!$C$2:$D$12102,2,FALSE)</f>
        <v>#N/A</v>
      </c>
      <c r="AS581" s="431" t="e">
        <f>VLOOKUP($AQ581,software!$A$1:$B$14605,2,FALSE)</f>
        <v>#N/A</v>
      </c>
      <c r="AT581" s="424"/>
      <c r="AV581" s="424"/>
    </row>
    <row r="582" spans="1:48" s="44" customFormat="1" ht="12.75" x14ac:dyDescent="0.2">
      <c r="A582" s="101"/>
      <c r="B582" s="42"/>
      <c r="C582" s="142"/>
      <c r="D582" s="143"/>
      <c r="E582" s="107"/>
      <c r="F582" s="46"/>
      <c r="G582" s="46"/>
      <c r="H582" s="46"/>
      <c r="I582" s="46"/>
      <c r="J582" s="46"/>
      <c r="K582" s="46"/>
      <c r="L582" s="139"/>
      <c r="M582" s="41"/>
      <c r="N582" s="45"/>
      <c r="O582" s="47"/>
      <c r="P582" s="43"/>
      <c r="Q582" s="71" t="e">
        <f>VLOOKUP(N582,'error categories'!$A$2:$D$54,4,FALSE)</f>
        <v>#N/A</v>
      </c>
      <c r="R582" s="72" t="e">
        <f>VLOOKUP(N582,'error categories'!$A$2:$D$54,3,FALSE)</f>
        <v>#N/A</v>
      </c>
      <c r="S582" s="374"/>
      <c r="T582" s="377"/>
      <c r="U582" s="378">
        <f t="shared" si="81"/>
        <v>0</v>
      </c>
      <c r="V582" s="390"/>
      <c r="W582" s="391"/>
      <c r="X582" s="380"/>
      <c r="Y582" s="380"/>
      <c r="Z582" s="390"/>
      <c r="AA582" s="392"/>
      <c r="AB582" s="393"/>
      <c r="AC582" s="394"/>
      <c r="AD582" s="382">
        <f t="shared" ref="AD582:AD645" si="88">AB582*-900</f>
        <v>0</v>
      </c>
      <c r="AE582" s="383">
        <f t="shared" ref="AE582:AE645" si="89">AC582*-880</f>
        <v>0</v>
      </c>
      <c r="AF582" s="379"/>
      <c r="AG582" s="381"/>
      <c r="AH582" s="379"/>
      <c r="AI582" s="381"/>
      <c r="AJ582" s="384" t="str">
        <f t="shared" si="82"/>
        <v/>
      </c>
      <c r="AK582" s="385" t="str">
        <f t="shared" si="83"/>
        <v/>
      </c>
      <c r="AL582" s="388" t="str">
        <f t="shared" si="84"/>
        <v/>
      </c>
      <c r="AM582" s="389" t="str">
        <f t="shared" si="85"/>
        <v/>
      </c>
      <c r="AN582" s="388" t="str">
        <f t="shared" si="86"/>
        <v/>
      </c>
      <c r="AO582" s="389" t="str">
        <f t="shared" si="87"/>
        <v/>
      </c>
      <c r="AP582" s="424"/>
      <c r="AQ582" s="424"/>
      <c r="AR582" s="431" t="e">
        <f>VLOOKUP($B582,'acc names'!$C$2:$D$12102,2,FALSE)</f>
        <v>#N/A</v>
      </c>
      <c r="AS582" s="431" t="e">
        <f>VLOOKUP($AQ582,software!$A$1:$B$14605,2,FALSE)</f>
        <v>#N/A</v>
      </c>
      <c r="AT582" s="424"/>
      <c r="AV582" s="424"/>
    </row>
    <row r="583" spans="1:48" s="44" customFormat="1" ht="12.75" x14ac:dyDescent="0.2">
      <c r="A583" s="101"/>
      <c r="B583" s="42"/>
      <c r="C583" s="142"/>
      <c r="D583" s="143"/>
      <c r="E583" s="107"/>
      <c r="F583" s="46"/>
      <c r="G583" s="46"/>
      <c r="H583" s="46"/>
      <c r="I583" s="46"/>
      <c r="J583" s="46"/>
      <c r="K583" s="46"/>
      <c r="L583" s="139"/>
      <c r="M583" s="41"/>
      <c r="N583" s="45"/>
      <c r="O583" s="47"/>
      <c r="P583" s="43"/>
      <c r="Q583" s="71" t="e">
        <f>VLOOKUP(N583,'error categories'!$A$2:$D$54,4,FALSE)</f>
        <v>#N/A</v>
      </c>
      <c r="R583" s="72" t="e">
        <f>VLOOKUP(N583,'error categories'!$A$2:$D$54,3,FALSE)</f>
        <v>#N/A</v>
      </c>
      <c r="S583" s="374"/>
      <c r="T583" s="377"/>
      <c r="U583" s="378">
        <f t="shared" si="81"/>
        <v>0</v>
      </c>
      <c r="V583" s="390"/>
      <c r="W583" s="391"/>
      <c r="X583" s="380"/>
      <c r="Y583" s="380"/>
      <c r="Z583" s="390"/>
      <c r="AA583" s="392"/>
      <c r="AB583" s="393"/>
      <c r="AC583" s="394"/>
      <c r="AD583" s="382">
        <f t="shared" si="88"/>
        <v>0</v>
      </c>
      <c r="AE583" s="383">
        <f t="shared" si="89"/>
        <v>0</v>
      </c>
      <c r="AF583" s="379"/>
      <c r="AG583" s="381"/>
      <c r="AH583" s="379"/>
      <c r="AI583" s="381"/>
      <c r="AJ583" s="384" t="str">
        <f t="shared" si="82"/>
        <v/>
      </c>
      <c r="AK583" s="385" t="str">
        <f t="shared" si="83"/>
        <v/>
      </c>
      <c r="AL583" s="388" t="str">
        <f t="shared" si="84"/>
        <v/>
      </c>
      <c r="AM583" s="389" t="str">
        <f t="shared" si="85"/>
        <v/>
      </c>
      <c r="AN583" s="388" t="str">
        <f t="shared" si="86"/>
        <v/>
      </c>
      <c r="AO583" s="389" t="str">
        <f t="shared" si="87"/>
        <v/>
      </c>
      <c r="AP583" s="424"/>
      <c r="AQ583" s="424"/>
      <c r="AR583" s="431" t="e">
        <f>VLOOKUP($B583,'acc names'!$C$2:$D$12102,2,FALSE)</f>
        <v>#N/A</v>
      </c>
      <c r="AS583" s="431" t="e">
        <f>VLOOKUP($AQ583,software!$A$1:$B$14605,2,FALSE)</f>
        <v>#N/A</v>
      </c>
      <c r="AT583" s="424"/>
      <c r="AV583" s="424"/>
    </row>
    <row r="584" spans="1:48" s="44" customFormat="1" ht="12.75" x14ac:dyDescent="0.2">
      <c r="A584" s="101"/>
      <c r="B584" s="42"/>
      <c r="C584" s="142"/>
      <c r="D584" s="143"/>
      <c r="E584" s="107"/>
      <c r="F584" s="46"/>
      <c r="G584" s="46"/>
      <c r="H584" s="46"/>
      <c r="I584" s="46"/>
      <c r="J584" s="46"/>
      <c r="K584" s="46"/>
      <c r="L584" s="139"/>
      <c r="M584" s="41"/>
      <c r="N584" s="45"/>
      <c r="O584" s="47"/>
      <c r="P584" s="43"/>
      <c r="Q584" s="71" t="e">
        <f>VLOOKUP(N584,'error categories'!$A$2:$D$54,4,FALSE)</f>
        <v>#N/A</v>
      </c>
      <c r="R584" s="72" t="e">
        <f>VLOOKUP(N584,'error categories'!$A$2:$D$54,3,FALSE)</f>
        <v>#N/A</v>
      </c>
      <c r="S584" s="374"/>
      <c r="T584" s="377"/>
      <c r="U584" s="378">
        <f t="shared" si="81"/>
        <v>0</v>
      </c>
      <c r="V584" s="390"/>
      <c r="W584" s="391"/>
      <c r="X584" s="380"/>
      <c r="Y584" s="380"/>
      <c r="Z584" s="390"/>
      <c r="AA584" s="392"/>
      <c r="AB584" s="393"/>
      <c r="AC584" s="394"/>
      <c r="AD584" s="382">
        <f t="shared" si="88"/>
        <v>0</v>
      </c>
      <c r="AE584" s="383">
        <f t="shared" si="89"/>
        <v>0</v>
      </c>
      <c r="AF584" s="379"/>
      <c r="AG584" s="381"/>
      <c r="AH584" s="379"/>
      <c r="AI584" s="381"/>
      <c r="AJ584" s="384" t="str">
        <f t="shared" si="82"/>
        <v/>
      </c>
      <c r="AK584" s="385" t="str">
        <f t="shared" si="83"/>
        <v/>
      </c>
      <c r="AL584" s="388" t="str">
        <f t="shared" si="84"/>
        <v/>
      </c>
      <c r="AM584" s="389" t="str">
        <f t="shared" si="85"/>
        <v/>
      </c>
      <c r="AN584" s="388" t="str">
        <f t="shared" si="86"/>
        <v/>
      </c>
      <c r="AO584" s="389" t="str">
        <f t="shared" si="87"/>
        <v/>
      </c>
      <c r="AP584" s="424"/>
      <c r="AQ584" s="424"/>
      <c r="AR584" s="431" t="e">
        <f>VLOOKUP($B584,'acc names'!$C$2:$D$12102,2,FALSE)</f>
        <v>#N/A</v>
      </c>
      <c r="AS584" s="431" t="e">
        <f>VLOOKUP($AQ584,software!$A$1:$B$14605,2,FALSE)</f>
        <v>#N/A</v>
      </c>
      <c r="AT584" s="424"/>
      <c r="AV584" s="424"/>
    </row>
    <row r="585" spans="1:48" s="44" customFormat="1" ht="12.75" x14ac:dyDescent="0.2">
      <c r="A585" s="101"/>
      <c r="B585" s="42"/>
      <c r="C585" s="142"/>
      <c r="D585" s="143"/>
      <c r="E585" s="107"/>
      <c r="F585" s="46"/>
      <c r="G585" s="46"/>
      <c r="H585" s="46"/>
      <c r="I585" s="46"/>
      <c r="J585" s="46"/>
      <c r="K585" s="46"/>
      <c r="L585" s="139"/>
      <c r="M585" s="41"/>
      <c r="N585" s="45"/>
      <c r="O585" s="47"/>
      <c r="P585" s="43"/>
      <c r="Q585" s="71" t="e">
        <f>VLOOKUP(N585,'error categories'!$A$2:$D$54,4,FALSE)</f>
        <v>#N/A</v>
      </c>
      <c r="R585" s="72" t="e">
        <f>VLOOKUP(N585,'error categories'!$A$2:$D$54,3,FALSE)</f>
        <v>#N/A</v>
      </c>
      <c r="S585" s="374"/>
      <c r="T585" s="377"/>
      <c r="U585" s="378">
        <f t="shared" si="81"/>
        <v>0</v>
      </c>
      <c r="V585" s="390"/>
      <c r="W585" s="391"/>
      <c r="X585" s="380"/>
      <c r="Y585" s="380"/>
      <c r="Z585" s="390"/>
      <c r="AA585" s="392"/>
      <c r="AB585" s="393"/>
      <c r="AC585" s="394"/>
      <c r="AD585" s="382">
        <f t="shared" si="88"/>
        <v>0</v>
      </c>
      <c r="AE585" s="383">
        <f t="shared" si="89"/>
        <v>0</v>
      </c>
      <c r="AF585" s="379"/>
      <c r="AG585" s="381"/>
      <c r="AH585" s="379"/>
      <c r="AI585" s="381"/>
      <c r="AJ585" s="384" t="str">
        <f t="shared" si="82"/>
        <v/>
      </c>
      <c r="AK585" s="385" t="str">
        <f t="shared" si="83"/>
        <v/>
      </c>
      <c r="AL585" s="388" t="str">
        <f t="shared" si="84"/>
        <v/>
      </c>
      <c r="AM585" s="389" t="str">
        <f t="shared" si="85"/>
        <v/>
      </c>
      <c r="AN585" s="388" t="str">
        <f t="shared" si="86"/>
        <v/>
      </c>
      <c r="AO585" s="389" t="str">
        <f t="shared" si="87"/>
        <v/>
      </c>
      <c r="AP585" s="424"/>
      <c r="AQ585" s="424"/>
      <c r="AR585" s="431" t="e">
        <f>VLOOKUP($B585,'acc names'!$C$2:$D$12102,2,FALSE)</f>
        <v>#N/A</v>
      </c>
      <c r="AS585" s="431" t="e">
        <f>VLOOKUP($AQ585,software!$A$1:$B$14605,2,FALSE)</f>
        <v>#N/A</v>
      </c>
      <c r="AT585" s="424"/>
      <c r="AV585" s="424"/>
    </row>
    <row r="586" spans="1:48" s="44" customFormat="1" ht="12.75" x14ac:dyDescent="0.2">
      <c r="A586" s="101"/>
      <c r="B586" s="42"/>
      <c r="C586" s="142"/>
      <c r="D586" s="143"/>
      <c r="E586" s="107"/>
      <c r="F586" s="46"/>
      <c r="G586" s="46"/>
      <c r="H586" s="46"/>
      <c r="I586" s="46"/>
      <c r="J586" s="46"/>
      <c r="K586" s="46"/>
      <c r="L586" s="139"/>
      <c r="M586" s="41"/>
      <c r="N586" s="45"/>
      <c r="O586" s="47"/>
      <c r="P586" s="43"/>
      <c r="Q586" s="71" t="e">
        <f>VLOOKUP(N586,'error categories'!$A$2:$D$54,4,FALSE)</f>
        <v>#N/A</v>
      </c>
      <c r="R586" s="72" t="e">
        <f>VLOOKUP(N586,'error categories'!$A$2:$D$54,3,FALSE)</f>
        <v>#N/A</v>
      </c>
      <c r="S586" s="374"/>
      <c r="T586" s="377"/>
      <c r="U586" s="378">
        <f t="shared" si="81"/>
        <v>0</v>
      </c>
      <c r="V586" s="390"/>
      <c r="W586" s="391"/>
      <c r="X586" s="380"/>
      <c r="Y586" s="380"/>
      <c r="Z586" s="390"/>
      <c r="AA586" s="392"/>
      <c r="AB586" s="393"/>
      <c r="AC586" s="394"/>
      <c r="AD586" s="382">
        <f t="shared" si="88"/>
        <v>0</v>
      </c>
      <c r="AE586" s="383">
        <f t="shared" si="89"/>
        <v>0</v>
      </c>
      <c r="AF586" s="379"/>
      <c r="AG586" s="381"/>
      <c r="AH586" s="379"/>
      <c r="AI586" s="381"/>
      <c r="AJ586" s="384" t="str">
        <f t="shared" si="82"/>
        <v/>
      </c>
      <c r="AK586" s="385" t="str">
        <f t="shared" si="83"/>
        <v/>
      </c>
      <c r="AL586" s="388" t="str">
        <f t="shared" si="84"/>
        <v/>
      </c>
      <c r="AM586" s="389" t="str">
        <f t="shared" si="85"/>
        <v/>
      </c>
      <c r="AN586" s="388" t="str">
        <f t="shared" si="86"/>
        <v/>
      </c>
      <c r="AO586" s="389" t="str">
        <f t="shared" si="87"/>
        <v/>
      </c>
      <c r="AP586" s="424"/>
      <c r="AQ586" s="424"/>
      <c r="AR586" s="431" t="e">
        <f>VLOOKUP($B586,'acc names'!$C$2:$D$12102,2,FALSE)</f>
        <v>#N/A</v>
      </c>
      <c r="AS586" s="431" t="e">
        <f>VLOOKUP($AQ586,software!$A$1:$B$14605,2,FALSE)</f>
        <v>#N/A</v>
      </c>
      <c r="AT586" s="424"/>
      <c r="AV586" s="424"/>
    </row>
    <row r="587" spans="1:48" s="44" customFormat="1" ht="12.75" x14ac:dyDescent="0.2">
      <c r="A587" s="101"/>
      <c r="B587" s="42"/>
      <c r="C587" s="142"/>
      <c r="D587" s="143"/>
      <c r="E587" s="107"/>
      <c r="F587" s="46"/>
      <c r="G587" s="46"/>
      <c r="H587" s="46"/>
      <c r="I587" s="46"/>
      <c r="J587" s="46"/>
      <c r="K587" s="46"/>
      <c r="L587" s="139"/>
      <c r="M587" s="41"/>
      <c r="N587" s="45"/>
      <c r="O587" s="47"/>
      <c r="P587" s="43"/>
      <c r="Q587" s="71" t="e">
        <f>VLOOKUP(N587,'error categories'!$A$2:$D$54,4,FALSE)</f>
        <v>#N/A</v>
      </c>
      <c r="R587" s="72" t="e">
        <f>VLOOKUP(N587,'error categories'!$A$2:$D$54,3,FALSE)</f>
        <v>#N/A</v>
      </c>
      <c r="S587" s="374"/>
      <c r="T587" s="377"/>
      <c r="U587" s="378">
        <f t="shared" si="81"/>
        <v>0</v>
      </c>
      <c r="V587" s="390"/>
      <c r="W587" s="391"/>
      <c r="X587" s="380"/>
      <c r="Y587" s="380"/>
      <c r="Z587" s="390"/>
      <c r="AA587" s="392"/>
      <c r="AB587" s="393"/>
      <c r="AC587" s="394"/>
      <c r="AD587" s="382">
        <f t="shared" si="88"/>
        <v>0</v>
      </c>
      <c r="AE587" s="383">
        <f t="shared" si="89"/>
        <v>0</v>
      </c>
      <c r="AF587" s="379"/>
      <c r="AG587" s="381"/>
      <c r="AH587" s="379"/>
      <c r="AI587" s="381"/>
      <c r="AJ587" s="384" t="str">
        <f t="shared" si="82"/>
        <v/>
      </c>
      <c r="AK587" s="385" t="str">
        <f t="shared" si="83"/>
        <v/>
      </c>
      <c r="AL587" s="388" t="str">
        <f t="shared" si="84"/>
        <v/>
      </c>
      <c r="AM587" s="389" t="str">
        <f t="shared" si="85"/>
        <v/>
      </c>
      <c r="AN587" s="388" t="str">
        <f t="shared" si="86"/>
        <v/>
      </c>
      <c r="AO587" s="389" t="str">
        <f t="shared" si="87"/>
        <v/>
      </c>
      <c r="AP587" s="424"/>
      <c r="AQ587" s="424"/>
      <c r="AR587" s="431" t="e">
        <f>VLOOKUP($B587,'acc names'!$C$2:$D$12102,2,FALSE)</f>
        <v>#N/A</v>
      </c>
      <c r="AS587" s="431" t="e">
        <f>VLOOKUP($AQ587,software!$A$1:$B$14605,2,FALSE)</f>
        <v>#N/A</v>
      </c>
      <c r="AT587" s="424"/>
      <c r="AV587" s="424"/>
    </row>
    <row r="588" spans="1:48" s="44" customFormat="1" ht="12.75" x14ac:dyDescent="0.2">
      <c r="A588" s="101"/>
      <c r="B588" s="42"/>
      <c r="C588" s="142"/>
      <c r="D588" s="143"/>
      <c r="E588" s="107"/>
      <c r="F588" s="46"/>
      <c r="G588" s="46"/>
      <c r="H588" s="46"/>
      <c r="I588" s="46"/>
      <c r="J588" s="46"/>
      <c r="K588" s="46"/>
      <c r="L588" s="139"/>
      <c r="M588" s="41"/>
      <c r="N588" s="45"/>
      <c r="O588" s="47"/>
      <c r="P588" s="43"/>
      <c r="Q588" s="71" t="e">
        <f>VLOOKUP(N588,'error categories'!$A$2:$D$54,4,FALSE)</f>
        <v>#N/A</v>
      </c>
      <c r="R588" s="72" t="e">
        <f>VLOOKUP(N588,'error categories'!$A$2:$D$54,3,FALSE)</f>
        <v>#N/A</v>
      </c>
      <c r="S588" s="374"/>
      <c r="T588" s="377"/>
      <c r="U588" s="378">
        <f t="shared" si="81"/>
        <v>0</v>
      </c>
      <c r="V588" s="390"/>
      <c r="W588" s="391"/>
      <c r="X588" s="380"/>
      <c r="Y588" s="380"/>
      <c r="Z588" s="390"/>
      <c r="AA588" s="392"/>
      <c r="AB588" s="393"/>
      <c r="AC588" s="394"/>
      <c r="AD588" s="382">
        <f t="shared" si="88"/>
        <v>0</v>
      </c>
      <c r="AE588" s="383">
        <f t="shared" si="89"/>
        <v>0</v>
      </c>
      <c r="AF588" s="379"/>
      <c r="AG588" s="381"/>
      <c r="AH588" s="379"/>
      <c r="AI588" s="381"/>
      <c r="AJ588" s="384" t="str">
        <f t="shared" si="82"/>
        <v/>
      </c>
      <c r="AK588" s="385" t="str">
        <f t="shared" si="83"/>
        <v/>
      </c>
      <c r="AL588" s="388" t="str">
        <f t="shared" si="84"/>
        <v/>
      </c>
      <c r="AM588" s="389" t="str">
        <f t="shared" si="85"/>
        <v/>
      </c>
      <c r="AN588" s="388" t="str">
        <f t="shared" si="86"/>
        <v/>
      </c>
      <c r="AO588" s="389" t="str">
        <f t="shared" si="87"/>
        <v/>
      </c>
      <c r="AP588" s="424"/>
      <c r="AQ588" s="424"/>
      <c r="AR588" s="431" t="e">
        <f>VLOOKUP($B588,'acc names'!$C$2:$D$12102,2,FALSE)</f>
        <v>#N/A</v>
      </c>
      <c r="AS588" s="431" t="e">
        <f>VLOOKUP($AQ588,software!$A$1:$B$14605,2,FALSE)</f>
        <v>#N/A</v>
      </c>
      <c r="AT588" s="424"/>
      <c r="AV588" s="424"/>
    </row>
    <row r="589" spans="1:48" s="44" customFormat="1" ht="12.75" x14ac:dyDescent="0.2">
      <c r="A589" s="101"/>
      <c r="B589" s="42"/>
      <c r="C589" s="142"/>
      <c r="D589" s="143"/>
      <c r="E589" s="107"/>
      <c r="F589" s="46"/>
      <c r="G589" s="46"/>
      <c r="H589" s="46"/>
      <c r="I589" s="46"/>
      <c r="J589" s="46"/>
      <c r="K589" s="46"/>
      <c r="L589" s="139"/>
      <c r="M589" s="41"/>
      <c r="N589" s="45"/>
      <c r="O589" s="47"/>
      <c r="P589" s="43"/>
      <c r="Q589" s="71" t="e">
        <f>VLOOKUP(N589,'error categories'!$A$2:$D$54,4,FALSE)</f>
        <v>#N/A</v>
      </c>
      <c r="R589" s="72" t="e">
        <f>VLOOKUP(N589,'error categories'!$A$2:$D$54,3,FALSE)</f>
        <v>#N/A</v>
      </c>
      <c r="S589" s="374"/>
      <c r="T589" s="377"/>
      <c r="U589" s="378">
        <f t="shared" si="81"/>
        <v>0</v>
      </c>
      <c r="V589" s="390"/>
      <c r="W589" s="391"/>
      <c r="X589" s="380"/>
      <c r="Y589" s="380"/>
      <c r="Z589" s="390"/>
      <c r="AA589" s="392"/>
      <c r="AB589" s="393"/>
      <c r="AC589" s="394"/>
      <c r="AD589" s="382">
        <f t="shared" si="88"/>
        <v>0</v>
      </c>
      <c r="AE589" s="383">
        <f t="shared" si="89"/>
        <v>0</v>
      </c>
      <c r="AF589" s="379"/>
      <c r="AG589" s="381"/>
      <c r="AH589" s="379"/>
      <c r="AI589" s="381"/>
      <c r="AJ589" s="384" t="str">
        <f t="shared" si="82"/>
        <v/>
      </c>
      <c r="AK589" s="385" t="str">
        <f t="shared" si="83"/>
        <v/>
      </c>
      <c r="AL589" s="388" t="str">
        <f t="shared" si="84"/>
        <v/>
      </c>
      <c r="AM589" s="389" t="str">
        <f t="shared" si="85"/>
        <v/>
      </c>
      <c r="AN589" s="388" t="str">
        <f t="shared" si="86"/>
        <v/>
      </c>
      <c r="AO589" s="389" t="str">
        <f t="shared" si="87"/>
        <v/>
      </c>
      <c r="AP589" s="424"/>
      <c r="AQ589" s="424"/>
      <c r="AR589" s="431" t="e">
        <f>VLOOKUP($B589,'acc names'!$C$2:$D$12102,2,FALSE)</f>
        <v>#N/A</v>
      </c>
      <c r="AS589" s="431" t="e">
        <f>VLOOKUP($AQ589,software!$A$1:$B$14605,2,FALSE)</f>
        <v>#N/A</v>
      </c>
      <c r="AT589" s="424"/>
      <c r="AV589" s="424"/>
    </row>
    <row r="590" spans="1:48" s="44" customFormat="1" ht="12.75" x14ac:dyDescent="0.2">
      <c r="A590" s="101"/>
      <c r="B590" s="42"/>
      <c r="C590" s="142"/>
      <c r="D590" s="143"/>
      <c r="E590" s="107"/>
      <c r="F590" s="46"/>
      <c r="G590" s="46"/>
      <c r="H590" s="46"/>
      <c r="I590" s="46"/>
      <c r="J590" s="46"/>
      <c r="K590" s="46"/>
      <c r="L590" s="139"/>
      <c r="M590" s="41"/>
      <c r="N590" s="45"/>
      <c r="O590" s="47"/>
      <c r="P590" s="43"/>
      <c r="Q590" s="71" t="e">
        <f>VLOOKUP(N590,'error categories'!$A$2:$D$54,4,FALSE)</f>
        <v>#N/A</v>
      </c>
      <c r="R590" s="72" t="e">
        <f>VLOOKUP(N590,'error categories'!$A$2:$D$54,3,FALSE)</f>
        <v>#N/A</v>
      </c>
      <c r="S590" s="374"/>
      <c r="T590" s="377"/>
      <c r="U590" s="378">
        <f t="shared" si="81"/>
        <v>0</v>
      </c>
      <c r="V590" s="390"/>
      <c r="W590" s="391"/>
      <c r="X590" s="380"/>
      <c r="Y590" s="380"/>
      <c r="Z590" s="390"/>
      <c r="AA590" s="392"/>
      <c r="AB590" s="393"/>
      <c r="AC590" s="394"/>
      <c r="AD590" s="382">
        <f t="shared" si="88"/>
        <v>0</v>
      </c>
      <c r="AE590" s="383">
        <f t="shared" si="89"/>
        <v>0</v>
      </c>
      <c r="AF590" s="379"/>
      <c r="AG590" s="381"/>
      <c r="AH590" s="379"/>
      <c r="AI590" s="381"/>
      <c r="AJ590" s="384" t="str">
        <f t="shared" si="82"/>
        <v/>
      </c>
      <c r="AK590" s="385" t="str">
        <f t="shared" si="83"/>
        <v/>
      </c>
      <c r="AL590" s="388" t="str">
        <f t="shared" si="84"/>
        <v/>
      </c>
      <c r="AM590" s="389" t="str">
        <f t="shared" si="85"/>
        <v/>
      </c>
      <c r="AN590" s="388" t="str">
        <f t="shared" si="86"/>
        <v/>
      </c>
      <c r="AO590" s="389" t="str">
        <f t="shared" si="87"/>
        <v/>
      </c>
      <c r="AP590" s="424"/>
      <c r="AQ590" s="424"/>
      <c r="AR590" s="431" t="e">
        <f>VLOOKUP($B590,'acc names'!$C$2:$D$12102,2,FALSE)</f>
        <v>#N/A</v>
      </c>
      <c r="AS590" s="431" t="e">
        <f>VLOOKUP($AQ590,software!$A$1:$B$14605,2,FALSE)</f>
        <v>#N/A</v>
      </c>
      <c r="AT590" s="424"/>
      <c r="AV590" s="424"/>
    </row>
    <row r="591" spans="1:48" s="44" customFormat="1" ht="12.75" x14ac:dyDescent="0.2">
      <c r="A591" s="101"/>
      <c r="B591" s="42"/>
      <c r="C591" s="142"/>
      <c r="D591" s="143"/>
      <c r="E591" s="107"/>
      <c r="F591" s="46"/>
      <c r="G591" s="46"/>
      <c r="H591" s="46"/>
      <c r="I591" s="46"/>
      <c r="J591" s="46"/>
      <c r="K591" s="46"/>
      <c r="L591" s="139"/>
      <c r="M591" s="41"/>
      <c r="N591" s="45"/>
      <c r="O591" s="47"/>
      <c r="P591" s="43"/>
      <c r="Q591" s="71" t="e">
        <f>VLOOKUP(N591,'error categories'!$A$2:$D$54,4,FALSE)</f>
        <v>#N/A</v>
      </c>
      <c r="R591" s="72" t="e">
        <f>VLOOKUP(N591,'error categories'!$A$2:$D$54,3,FALSE)</f>
        <v>#N/A</v>
      </c>
      <c r="S591" s="374"/>
      <c r="T591" s="377"/>
      <c r="U591" s="378">
        <f t="shared" si="81"/>
        <v>0</v>
      </c>
      <c r="V591" s="390"/>
      <c r="W591" s="391"/>
      <c r="X591" s="380"/>
      <c r="Y591" s="380"/>
      <c r="Z591" s="390"/>
      <c r="AA591" s="392"/>
      <c r="AB591" s="393"/>
      <c r="AC591" s="394"/>
      <c r="AD591" s="382">
        <f t="shared" si="88"/>
        <v>0</v>
      </c>
      <c r="AE591" s="383">
        <f t="shared" si="89"/>
        <v>0</v>
      </c>
      <c r="AF591" s="379"/>
      <c r="AG591" s="381"/>
      <c r="AH591" s="379"/>
      <c r="AI591" s="381"/>
      <c r="AJ591" s="384" t="str">
        <f t="shared" si="82"/>
        <v/>
      </c>
      <c r="AK591" s="385" t="str">
        <f t="shared" si="83"/>
        <v/>
      </c>
      <c r="AL591" s="388" t="str">
        <f t="shared" si="84"/>
        <v/>
      </c>
      <c r="AM591" s="389" t="str">
        <f t="shared" si="85"/>
        <v/>
      </c>
      <c r="AN591" s="388" t="str">
        <f t="shared" si="86"/>
        <v/>
      </c>
      <c r="AO591" s="389" t="str">
        <f t="shared" si="87"/>
        <v/>
      </c>
      <c r="AP591" s="424"/>
      <c r="AQ591" s="424"/>
      <c r="AR591" s="431" t="e">
        <f>VLOOKUP($B591,'acc names'!$C$2:$D$12102,2,FALSE)</f>
        <v>#N/A</v>
      </c>
      <c r="AS591" s="431" t="e">
        <f>VLOOKUP($AQ591,software!$A$1:$B$14605,2,FALSE)</f>
        <v>#N/A</v>
      </c>
      <c r="AT591" s="424"/>
      <c r="AV591" s="424"/>
    </row>
    <row r="592" spans="1:48" s="44" customFormat="1" ht="12.75" x14ac:dyDescent="0.2">
      <c r="A592" s="101"/>
      <c r="B592" s="42"/>
      <c r="C592" s="142"/>
      <c r="D592" s="143"/>
      <c r="E592" s="107"/>
      <c r="F592" s="46"/>
      <c r="G592" s="46"/>
      <c r="H592" s="46"/>
      <c r="I592" s="46"/>
      <c r="J592" s="46"/>
      <c r="K592" s="46"/>
      <c r="L592" s="139"/>
      <c r="M592" s="41"/>
      <c r="N592" s="45"/>
      <c r="O592" s="47"/>
      <c r="P592" s="43"/>
      <c r="Q592" s="71" t="e">
        <f>VLOOKUP(N592,'error categories'!$A$2:$D$54,4,FALSE)</f>
        <v>#N/A</v>
      </c>
      <c r="R592" s="72" t="e">
        <f>VLOOKUP(N592,'error categories'!$A$2:$D$54,3,FALSE)</f>
        <v>#N/A</v>
      </c>
      <c r="S592" s="374"/>
      <c r="T592" s="377"/>
      <c r="U592" s="378">
        <f t="shared" si="81"/>
        <v>0</v>
      </c>
      <c r="V592" s="390"/>
      <c r="W592" s="391"/>
      <c r="X592" s="380"/>
      <c r="Y592" s="380"/>
      <c r="Z592" s="390"/>
      <c r="AA592" s="392"/>
      <c r="AB592" s="393"/>
      <c r="AC592" s="394"/>
      <c r="AD592" s="382">
        <f t="shared" si="88"/>
        <v>0</v>
      </c>
      <c r="AE592" s="383">
        <f t="shared" si="89"/>
        <v>0</v>
      </c>
      <c r="AF592" s="379"/>
      <c r="AG592" s="381"/>
      <c r="AH592" s="379"/>
      <c r="AI592" s="381"/>
      <c r="AJ592" s="384" t="str">
        <f t="shared" si="82"/>
        <v/>
      </c>
      <c r="AK592" s="385" t="str">
        <f t="shared" si="83"/>
        <v/>
      </c>
      <c r="AL592" s="388" t="str">
        <f t="shared" si="84"/>
        <v/>
      </c>
      <c r="AM592" s="389" t="str">
        <f t="shared" si="85"/>
        <v/>
      </c>
      <c r="AN592" s="388" t="str">
        <f t="shared" si="86"/>
        <v/>
      </c>
      <c r="AO592" s="389" t="str">
        <f t="shared" si="87"/>
        <v/>
      </c>
      <c r="AP592" s="424"/>
      <c r="AQ592" s="424"/>
      <c r="AR592" s="431" t="e">
        <f>VLOOKUP($B592,'acc names'!$C$2:$D$12102,2,FALSE)</f>
        <v>#N/A</v>
      </c>
      <c r="AS592" s="431" t="e">
        <f>VLOOKUP($AQ592,software!$A$1:$B$14605,2,FALSE)</f>
        <v>#N/A</v>
      </c>
      <c r="AT592" s="424"/>
      <c r="AV592" s="424"/>
    </row>
    <row r="593" spans="1:48" s="44" customFormat="1" ht="12.75" x14ac:dyDescent="0.2">
      <c r="A593" s="101"/>
      <c r="B593" s="42"/>
      <c r="C593" s="142"/>
      <c r="D593" s="143"/>
      <c r="E593" s="107"/>
      <c r="F593" s="46"/>
      <c r="G593" s="46"/>
      <c r="H593" s="46"/>
      <c r="I593" s="46"/>
      <c r="J593" s="46"/>
      <c r="K593" s="46"/>
      <c r="L593" s="139"/>
      <c r="M593" s="41"/>
      <c r="N593" s="45"/>
      <c r="O593" s="47"/>
      <c r="P593" s="43"/>
      <c r="Q593" s="71" t="e">
        <f>VLOOKUP(N593,'error categories'!$A$2:$D$54,4,FALSE)</f>
        <v>#N/A</v>
      </c>
      <c r="R593" s="72" t="e">
        <f>VLOOKUP(N593,'error categories'!$A$2:$D$54,3,FALSE)</f>
        <v>#N/A</v>
      </c>
      <c r="S593" s="374"/>
      <c r="T593" s="377"/>
      <c r="U593" s="378">
        <f t="shared" si="81"/>
        <v>0</v>
      </c>
      <c r="V593" s="390"/>
      <c r="W593" s="391"/>
      <c r="X593" s="380"/>
      <c r="Y593" s="380"/>
      <c r="Z593" s="390"/>
      <c r="AA593" s="392"/>
      <c r="AB593" s="393"/>
      <c r="AC593" s="394"/>
      <c r="AD593" s="382">
        <f t="shared" si="88"/>
        <v>0</v>
      </c>
      <c r="AE593" s="383">
        <f t="shared" si="89"/>
        <v>0</v>
      </c>
      <c r="AF593" s="379"/>
      <c r="AG593" s="381"/>
      <c r="AH593" s="379"/>
      <c r="AI593" s="381"/>
      <c r="AJ593" s="384" t="str">
        <f t="shared" si="82"/>
        <v/>
      </c>
      <c r="AK593" s="385" t="str">
        <f t="shared" si="83"/>
        <v/>
      </c>
      <c r="AL593" s="388" t="str">
        <f t="shared" si="84"/>
        <v/>
      </c>
      <c r="AM593" s="389" t="str">
        <f t="shared" si="85"/>
        <v/>
      </c>
      <c r="AN593" s="388" t="str">
        <f t="shared" si="86"/>
        <v/>
      </c>
      <c r="AO593" s="389" t="str">
        <f t="shared" si="87"/>
        <v/>
      </c>
      <c r="AP593" s="424"/>
      <c r="AQ593" s="424"/>
      <c r="AR593" s="431" t="e">
        <f>VLOOKUP($B593,'acc names'!$C$2:$D$12102,2,FALSE)</f>
        <v>#N/A</v>
      </c>
      <c r="AS593" s="431" t="e">
        <f>VLOOKUP($AQ593,software!$A$1:$B$14605,2,FALSE)</f>
        <v>#N/A</v>
      </c>
      <c r="AT593" s="424"/>
      <c r="AV593" s="424"/>
    </row>
    <row r="594" spans="1:48" s="44" customFormat="1" ht="12.75" x14ac:dyDescent="0.2">
      <c r="A594" s="101"/>
      <c r="B594" s="42"/>
      <c r="C594" s="142"/>
      <c r="D594" s="143"/>
      <c r="E594" s="107"/>
      <c r="F594" s="46"/>
      <c r="G594" s="46"/>
      <c r="H594" s="46"/>
      <c r="I594" s="46"/>
      <c r="J594" s="46"/>
      <c r="K594" s="46"/>
      <c r="L594" s="139"/>
      <c r="M594" s="41"/>
      <c r="N594" s="45"/>
      <c r="O594" s="47"/>
      <c r="P594" s="43"/>
      <c r="Q594" s="71" t="e">
        <f>VLOOKUP(N594,'error categories'!$A$2:$D$54,4,FALSE)</f>
        <v>#N/A</v>
      </c>
      <c r="R594" s="72" t="e">
        <f>VLOOKUP(N594,'error categories'!$A$2:$D$54,3,FALSE)</f>
        <v>#N/A</v>
      </c>
      <c r="S594" s="374"/>
      <c r="T594" s="377"/>
      <c r="U594" s="378">
        <f t="shared" si="81"/>
        <v>0</v>
      </c>
      <c r="V594" s="390"/>
      <c r="W594" s="391"/>
      <c r="X594" s="380"/>
      <c r="Y594" s="380"/>
      <c r="Z594" s="390"/>
      <c r="AA594" s="392"/>
      <c r="AB594" s="393"/>
      <c r="AC594" s="394"/>
      <c r="AD594" s="382">
        <f t="shared" si="88"/>
        <v>0</v>
      </c>
      <c r="AE594" s="383">
        <f t="shared" si="89"/>
        <v>0</v>
      </c>
      <c r="AF594" s="379"/>
      <c r="AG594" s="381"/>
      <c r="AH594" s="379"/>
      <c r="AI594" s="381"/>
      <c r="AJ594" s="384" t="str">
        <f t="shared" si="82"/>
        <v/>
      </c>
      <c r="AK594" s="385" t="str">
        <f t="shared" si="83"/>
        <v/>
      </c>
      <c r="AL594" s="388" t="str">
        <f t="shared" si="84"/>
        <v/>
      </c>
      <c r="AM594" s="389" t="str">
        <f t="shared" si="85"/>
        <v/>
      </c>
      <c r="AN594" s="388" t="str">
        <f t="shared" si="86"/>
        <v/>
      </c>
      <c r="AO594" s="389" t="str">
        <f t="shared" si="87"/>
        <v/>
      </c>
      <c r="AP594" s="424"/>
      <c r="AQ594" s="424"/>
      <c r="AR594" s="431" t="e">
        <f>VLOOKUP($B594,'acc names'!$C$2:$D$12102,2,FALSE)</f>
        <v>#N/A</v>
      </c>
      <c r="AS594" s="431" t="e">
        <f>VLOOKUP($AQ594,software!$A$1:$B$14605,2,FALSE)</f>
        <v>#N/A</v>
      </c>
      <c r="AT594" s="424"/>
      <c r="AV594" s="424"/>
    </row>
    <row r="595" spans="1:48" s="44" customFormat="1" ht="12.75" x14ac:dyDescent="0.2">
      <c r="A595" s="101"/>
      <c r="B595" s="42"/>
      <c r="C595" s="142"/>
      <c r="D595" s="143"/>
      <c r="E595" s="107"/>
      <c r="F595" s="46"/>
      <c r="G595" s="46"/>
      <c r="H595" s="46"/>
      <c r="I595" s="46"/>
      <c r="J595" s="46"/>
      <c r="K595" s="46"/>
      <c r="L595" s="139"/>
      <c r="M595" s="41"/>
      <c r="N595" s="45"/>
      <c r="O595" s="47"/>
      <c r="P595" s="43"/>
      <c r="Q595" s="71" t="e">
        <f>VLOOKUP(N595,'error categories'!$A$2:$D$54,4,FALSE)</f>
        <v>#N/A</v>
      </c>
      <c r="R595" s="72" t="e">
        <f>VLOOKUP(N595,'error categories'!$A$2:$D$54,3,FALSE)</f>
        <v>#N/A</v>
      </c>
      <c r="S595" s="374"/>
      <c r="T595" s="377"/>
      <c r="U595" s="378">
        <f t="shared" si="81"/>
        <v>0</v>
      </c>
      <c r="V595" s="390"/>
      <c r="W595" s="391"/>
      <c r="X595" s="380"/>
      <c r="Y595" s="380"/>
      <c r="Z595" s="390"/>
      <c r="AA595" s="392"/>
      <c r="AB595" s="393"/>
      <c r="AC595" s="394"/>
      <c r="AD595" s="382">
        <f t="shared" si="88"/>
        <v>0</v>
      </c>
      <c r="AE595" s="383">
        <f t="shared" si="89"/>
        <v>0</v>
      </c>
      <c r="AF595" s="379"/>
      <c r="AG595" s="381"/>
      <c r="AH595" s="379"/>
      <c r="AI595" s="381"/>
      <c r="AJ595" s="384" t="str">
        <f t="shared" si="82"/>
        <v/>
      </c>
      <c r="AK595" s="385" t="str">
        <f t="shared" si="83"/>
        <v/>
      </c>
      <c r="AL595" s="388" t="str">
        <f t="shared" si="84"/>
        <v/>
      </c>
      <c r="AM595" s="389" t="str">
        <f t="shared" si="85"/>
        <v/>
      </c>
      <c r="AN595" s="388" t="str">
        <f t="shared" si="86"/>
        <v/>
      </c>
      <c r="AO595" s="389" t="str">
        <f t="shared" si="87"/>
        <v/>
      </c>
      <c r="AP595" s="424"/>
      <c r="AQ595" s="424"/>
      <c r="AR595" s="431" t="e">
        <f>VLOOKUP($B595,'acc names'!$C$2:$D$12102,2,FALSE)</f>
        <v>#N/A</v>
      </c>
      <c r="AS595" s="431" t="e">
        <f>VLOOKUP($AQ595,software!$A$1:$B$14605,2,FALSE)</f>
        <v>#N/A</v>
      </c>
      <c r="AT595" s="424"/>
      <c r="AV595" s="424"/>
    </row>
    <row r="596" spans="1:48" s="44" customFormat="1" ht="12.75" x14ac:dyDescent="0.2">
      <c r="A596" s="101"/>
      <c r="B596" s="42"/>
      <c r="C596" s="142"/>
      <c r="D596" s="143"/>
      <c r="E596" s="107"/>
      <c r="F596" s="46"/>
      <c r="G596" s="46"/>
      <c r="H596" s="46"/>
      <c r="I596" s="46"/>
      <c r="J596" s="46"/>
      <c r="K596" s="46"/>
      <c r="L596" s="139"/>
      <c r="M596" s="41"/>
      <c r="N596" s="45"/>
      <c r="O596" s="47"/>
      <c r="P596" s="43"/>
      <c r="Q596" s="71" t="e">
        <f>VLOOKUP(N596,'error categories'!$A$2:$D$54,4,FALSE)</f>
        <v>#N/A</v>
      </c>
      <c r="R596" s="72" t="e">
        <f>VLOOKUP(N596,'error categories'!$A$2:$D$54,3,FALSE)</f>
        <v>#N/A</v>
      </c>
      <c r="S596" s="374"/>
      <c r="T596" s="377"/>
      <c r="U596" s="378">
        <f t="shared" si="81"/>
        <v>0</v>
      </c>
      <c r="V596" s="390"/>
      <c r="W596" s="391"/>
      <c r="X596" s="380"/>
      <c r="Y596" s="380"/>
      <c r="Z596" s="390"/>
      <c r="AA596" s="392"/>
      <c r="AB596" s="393"/>
      <c r="AC596" s="394"/>
      <c r="AD596" s="382">
        <f t="shared" si="88"/>
        <v>0</v>
      </c>
      <c r="AE596" s="383">
        <f t="shared" si="89"/>
        <v>0</v>
      </c>
      <c r="AF596" s="379"/>
      <c r="AG596" s="381"/>
      <c r="AH596" s="379"/>
      <c r="AI596" s="381"/>
      <c r="AJ596" s="384" t="str">
        <f t="shared" si="82"/>
        <v/>
      </c>
      <c r="AK596" s="385" t="str">
        <f t="shared" si="83"/>
        <v/>
      </c>
      <c r="AL596" s="388" t="str">
        <f t="shared" si="84"/>
        <v/>
      </c>
      <c r="AM596" s="389" t="str">
        <f t="shared" si="85"/>
        <v/>
      </c>
      <c r="AN596" s="388" t="str">
        <f t="shared" si="86"/>
        <v/>
      </c>
      <c r="AO596" s="389" t="str">
        <f t="shared" si="87"/>
        <v/>
      </c>
      <c r="AP596" s="424"/>
      <c r="AQ596" s="424"/>
      <c r="AR596" s="431" t="e">
        <f>VLOOKUP($B596,'acc names'!$C$2:$D$12102,2,FALSE)</f>
        <v>#N/A</v>
      </c>
      <c r="AS596" s="431" t="e">
        <f>VLOOKUP($AQ596,software!$A$1:$B$14605,2,FALSE)</f>
        <v>#N/A</v>
      </c>
      <c r="AT596" s="424"/>
      <c r="AV596" s="424"/>
    </row>
    <row r="597" spans="1:48" s="44" customFormat="1" ht="12.75" x14ac:dyDescent="0.2">
      <c r="A597" s="101"/>
      <c r="B597" s="42"/>
      <c r="C597" s="142"/>
      <c r="D597" s="143"/>
      <c r="E597" s="107"/>
      <c r="F597" s="46"/>
      <c r="G597" s="46"/>
      <c r="H597" s="46"/>
      <c r="I597" s="46"/>
      <c r="J597" s="46"/>
      <c r="K597" s="46"/>
      <c r="L597" s="139"/>
      <c r="M597" s="41"/>
      <c r="N597" s="45"/>
      <c r="O597" s="47"/>
      <c r="P597" s="43"/>
      <c r="Q597" s="71" t="e">
        <f>VLOOKUP(N597,'error categories'!$A$2:$D$54,4,FALSE)</f>
        <v>#N/A</v>
      </c>
      <c r="R597" s="72" t="e">
        <f>VLOOKUP(N597,'error categories'!$A$2:$D$54,3,FALSE)</f>
        <v>#N/A</v>
      </c>
      <c r="S597" s="374"/>
      <c r="T597" s="377"/>
      <c r="U597" s="378">
        <f t="shared" si="81"/>
        <v>0</v>
      </c>
      <c r="V597" s="390"/>
      <c r="W597" s="391"/>
      <c r="X597" s="380"/>
      <c r="Y597" s="380"/>
      <c r="Z597" s="390"/>
      <c r="AA597" s="392"/>
      <c r="AB597" s="393"/>
      <c r="AC597" s="394"/>
      <c r="AD597" s="382">
        <f t="shared" si="88"/>
        <v>0</v>
      </c>
      <c r="AE597" s="383">
        <f t="shared" si="89"/>
        <v>0</v>
      </c>
      <c r="AF597" s="379"/>
      <c r="AG597" s="381"/>
      <c r="AH597" s="379"/>
      <c r="AI597" s="381"/>
      <c r="AJ597" s="384" t="str">
        <f t="shared" si="82"/>
        <v/>
      </c>
      <c r="AK597" s="385" t="str">
        <f t="shared" si="83"/>
        <v/>
      </c>
      <c r="AL597" s="388" t="str">
        <f t="shared" si="84"/>
        <v/>
      </c>
      <c r="AM597" s="389" t="str">
        <f t="shared" si="85"/>
        <v/>
      </c>
      <c r="AN597" s="388" t="str">
        <f t="shared" si="86"/>
        <v/>
      </c>
      <c r="AO597" s="389" t="str">
        <f t="shared" si="87"/>
        <v/>
      </c>
      <c r="AP597" s="424"/>
      <c r="AQ597" s="424"/>
      <c r="AR597" s="431" t="e">
        <f>VLOOKUP($B597,'acc names'!$C$2:$D$12102,2,FALSE)</f>
        <v>#N/A</v>
      </c>
      <c r="AS597" s="431" t="e">
        <f>VLOOKUP($AQ597,software!$A$1:$B$14605,2,FALSE)</f>
        <v>#N/A</v>
      </c>
      <c r="AT597" s="424"/>
      <c r="AV597" s="424"/>
    </row>
    <row r="598" spans="1:48" s="44" customFormat="1" ht="12.75" x14ac:dyDescent="0.2">
      <c r="A598" s="101"/>
      <c r="B598" s="42"/>
      <c r="C598" s="142"/>
      <c r="D598" s="143"/>
      <c r="E598" s="107"/>
      <c r="F598" s="46"/>
      <c r="G598" s="46"/>
      <c r="H598" s="46"/>
      <c r="I598" s="46"/>
      <c r="J598" s="46"/>
      <c r="K598" s="46"/>
      <c r="L598" s="139"/>
      <c r="M598" s="41"/>
      <c r="N598" s="45"/>
      <c r="O598" s="47"/>
      <c r="P598" s="43"/>
      <c r="Q598" s="71" t="e">
        <f>VLOOKUP(N598,'error categories'!$A$2:$D$54,4,FALSE)</f>
        <v>#N/A</v>
      </c>
      <c r="R598" s="72" t="e">
        <f>VLOOKUP(N598,'error categories'!$A$2:$D$54,3,FALSE)</f>
        <v>#N/A</v>
      </c>
      <c r="S598" s="374"/>
      <c r="T598" s="377"/>
      <c r="U598" s="378">
        <f t="shared" si="81"/>
        <v>0</v>
      </c>
      <c r="V598" s="390"/>
      <c r="W598" s="391"/>
      <c r="X598" s="380"/>
      <c r="Y598" s="380"/>
      <c r="Z598" s="390"/>
      <c r="AA598" s="392"/>
      <c r="AB598" s="393"/>
      <c r="AC598" s="394"/>
      <c r="AD598" s="382">
        <f t="shared" si="88"/>
        <v>0</v>
      </c>
      <c r="AE598" s="383">
        <f t="shared" si="89"/>
        <v>0</v>
      </c>
      <c r="AF598" s="379"/>
      <c r="AG598" s="381"/>
      <c r="AH598" s="379"/>
      <c r="AI598" s="381"/>
      <c r="AJ598" s="384" t="str">
        <f t="shared" si="82"/>
        <v/>
      </c>
      <c r="AK598" s="385" t="str">
        <f t="shared" si="83"/>
        <v/>
      </c>
      <c r="AL598" s="388" t="str">
        <f t="shared" si="84"/>
        <v/>
      </c>
      <c r="AM598" s="389" t="str">
        <f t="shared" si="85"/>
        <v/>
      </c>
      <c r="AN598" s="388" t="str">
        <f t="shared" si="86"/>
        <v/>
      </c>
      <c r="AO598" s="389" t="str">
        <f t="shared" si="87"/>
        <v/>
      </c>
      <c r="AP598" s="424"/>
      <c r="AQ598" s="424"/>
      <c r="AR598" s="431" t="e">
        <f>VLOOKUP($B598,'acc names'!$C$2:$D$12102,2,FALSE)</f>
        <v>#N/A</v>
      </c>
      <c r="AS598" s="431" t="e">
        <f>VLOOKUP($AQ598,software!$A$1:$B$14605,2,FALSE)</f>
        <v>#N/A</v>
      </c>
      <c r="AT598" s="424"/>
      <c r="AV598" s="424"/>
    </row>
    <row r="599" spans="1:48" s="44" customFormat="1" ht="12.75" x14ac:dyDescent="0.2">
      <c r="A599" s="101"/>
      <c r="B599" s="42"/>
      <c r="C599" s="142"/>
      <c r="D599" s="143"/>
      <c r="E599" s="107"/>
      <c r="F599" s="46"/>
      <c r="G599" s="46"/>
      <c r="H599" s="46"/>
      <c r="I599" s="46"/>
      <c r="J599" s="46"/>
      <c r="K599" s="46"/>
      <c r="L599" s="139"/>
      <c r="M599" s="41"/>
      <c r="N599" s="45"/>
      <c r="O599" s="47"/>
      <c r="P599" s="43"/>
      <c r="Q599" s="71" t="e">
        <f>VLOOKUP(N599,'error categories'!$A$2:$D$54,4,FALSE)</f>
        <v>#N/A</v>
      </c>
      <c r="R599" s="72" t="e">
        <f>VLOOKUP(N599,'error categories'!$A$2:$D$54,3,FALSE)</f>
        <v>#N/A</v>
      </c>
      <c r="S599" s="374"/>
      <c r="T599" s="377"/>
      <c r="U599" s="378">
        <f t="shared" si="81"/>
        <v>0</v>
      </c>
      <c r="V599" s="390"/>
      <c r="W599" s="391"/>
      <c r="X599" s="380"/>
      <c r="Y599" s="380"/>
      <c r="Z599" s="390"/>
      <c r="AA599" s="392"/>
      <c r="AB599" s="393"/>
      <c r="AC599" s="394"/>
      <c r="AD599" s="382">
        <f t="shared" si="88"/>
        <v>0</v>
      </c>
      <c r="AE599" s="383">
        <f t="shared" si="89"/>
        <v>0</v>
      </c>
      <c r="AF599" s="379"/>
      <c r="AG599" s="381"/>
      <c r="AH599" s="379"/>
      <c r="AI599" s="381"/>
      <c r="AJ599" s="384" t="str">
        <f t="shared" si="82"/>
        <v/>
      </c>
      <c r="AK599" s="385" t="str">
        <f t="shared" si="83"/>
        <v/>
      </c>
      <c r="AL599" s="388" t="str">
        <f t="shared" si="84"/>
        <v/>
      </c>
      <c r="AM599" s="389" t="str">
        <f t="shared" si="85"/>
        <v/>
      </c>
      <c r="AN599" s="388" t="str">
        <f t="shared" si="86"/>
        <v/>
      </c>
      <c r="AO599" s="389" t="str">
        <f t="shared" si="87"/>
        <v/>
      </c>
      <c r="AP599" s="424"/>
      <c r="AQ599" s="424"/>
      <c r="AR599" s="431" t="e">
        <f>VLOOKUP($B599,'acc names'!$C$2:$D$12102,2,FALSE)</f>
        <v>#N/A</v>
      </c>
      <c r="AS599" s="431" t="e">
        <f>VLOOKUP($AQ599,software!$A$1:$B$14605,2,FALSE)</f>
        <v>#N/A</v>
      </c>
      <c r="AT599" s="424"/>
      <c r="AV599" s="424"/>
    </row>
    <row r="600" spans="1:48" s="44" customFormat="1" ht="12.75" x14ac:dyDescent="0.2">
      <c r="A600" s="101"/>
      <c r="B600" s="42"/>
      <c r="C600" s="142"/>
      <c r="D600" s="143"/>
      <c r="E600" s="107"/>
      <c r="F600" s="46"/>
      <c r="G600" s="46"/>
      <c r="H600" s="46"/>
      <c r="I600" s="46"/>
      <c r="J600" s="46"/>
      <c r="K600" s="46"/>
      <c r="L600" s="139"/>
      <c r="M600" s="41"/>
      <c r="N600" s="45"/>
      <c r="O600" s="47"/>
      <c r="P600" s="43"/>
      <c r="Q600" s="71" t="e">
        <f>VLOOKUP(N600,'error categories'!$A$2:$D$54,4,FALSE)</f>
        <v>#N/A</v>
      </c>
      <c r="R600" s="72" t="e">
        <f>VLOOKUP(N600,'error categories'!$A$2:$D$54,3,FALSE)</f>
        <v>#N/A</v>
      </c>
      <c r="S600" s="374"/>
      <c r="T600" s="377"/>
      <c r="U600" s="378">
        <f t="shared" si="81"/>
        <v>0</v>
      </c>
      <c r="V600" s="390"/>
      <c r="W600" s="391"/>
      <c r="X600" s="380"/>
      <c r="Y600" s="380"/>
      <c r="Z600" s="390"/>
      <c r="AA600" s="392"/>
      <c r="AB600" s="393"/>
      <c r="AC600" s="394"/>
      <c r="AD600" s="382">
        <f t="shared" si="88"/>
        <v>0</v>
      </c>
      <c r="AE600" s="383">
        <f t="shared" si="89"/>
        <v>0</v>
      </c>
      <c r="AF600" s="379"/>
      <c r="AG600" s="381"/>
      <c r="AH600" s="379"/>
      <c r="AI600" s="381"/>
      <c r="AJ600" s="384" t="str">
        <f t="shared" si="82"/>
        <v/>
      </c>
      <c r="AK600" s="385" t="str">
        <f t="shared" si="83"/>
        <v/>
      </c>
      <c r="AL600" s="388" t="str">
        <f t="shared" si="84"/>
        <v/>
      </c>
      <c r="AM600" s="389" t="str">
        <f t="shared" si="85"/>
        <v/>
      </c>
      <c r="AN600" s="388" t="str">
        <f t="shared" si="86"/>
        <v/>
      </c>
      <c r="AO600" s="389" t="str">
        <f t="shared" si="87"/>
        <v/>
      </c>
      <c r="AP600" s="424"/>
      <c r="AQ600" s="424"/>
      <c r="AR600" s="431" t="e">
        <f>VLOOKUP($B600,'acc names'!$C$2:$D$12102,2,FALSE)</f>
        <v>#N/A</v>
      </c>
      <c r="AS600" s="431" t="e">
        <f>VLOOKUP($AQ600,software!$A$1:$B$14605,2,FALSE)</f>
        <v>#N/A</v>
      </c>
      <c r="AT600" s="424"/>
      <c r="AV600" s="424"/>
    </row>
    <row r="601" spans="1:48" s="44" customFormat="1" ht="12.75" x14ac:dyDescent="0.2">
      <c r="A601" s="101"/>
      <c r="B601" s="42"/>
      <c r="C601" s="142"/>
      <c r="D601" s="143"/>
      <c r="E601" s="107"/>
      <c r="F601" s="46"/>
      <c r="G601" s="46"/>
      <c r="H601" s="46"/>
      <c r="I601" s="46"/>
      <c r="J601" s="46"/>
      <c r="K601" s="46"/>
      <c r="L601" s="139"/>
      <c r="M601" s="41"/>
      <c r="N601" s="45"/>
      <c r="O601" s="47"/>
      <c r="P601" s="43"/>
      <c r="Q601" s="71" t="e">
        <f>VLOOKUP(N601,'error categories'!$A$2:$D$54,4,FALSE)</f>
        <v>#N/A</v>
      </c>
      <c r="R601" s="72" t="e">
        <f>VLOOKUP(N601,'error categories'!$A$2:$D$54,3,FALSE)</f>
        <v>#N/A</v>
      </c>
      <c r="S601" s="374"/>
      <c r="T601" s="377"/>
      <c r="U601" s="378">
        <f t="shared" si="81"/>
        <v>0</v>
      </c>
      <c r="V601" s="390"/>
      <c r="W601" s="391"/>
      <c r="X601" s="380"/>
      <c r="Y601" s="380"/>
      <c r="Z601" s="390"/>
      <c r="AA601" s="392"/>
      <c r="AB601" s="393"/>
      <c r="AC601" s="394"/>
      <c r="AD601" s="382">
        <f t="shared" si="88"/>
        <v>0</v>
      </c>
      <c r="AE601" s="383">
        <f t="shared" si="89"/>
        <v>0</v>
      </c>
      <c r="AF601" s="379"/>
      <c r="AG601" s="381"/>
      <c r="AH601" s="379"/>
      <c r="AI601" s="381"/>
      <c r="AJ601" s="384" t="str">
        <f t="shared" si="82"/>
        <v/>
      </c>
      <c r="AK601" s="385" t="str">
        <f t="shared" si="83"/>
        <v/>
      </c>
      <c r="AL601" s="388" t="str">
        <f t="shared" si="84"/>
        <v/>
      </c>
      <c r="AM601" s="389" t="str">
        <f t="shared" si="85"/>
        <v/>
      </c>
      <c r="AN601" s="388" t="str">
        <f t="shared" si="86"/>
        <v/>
      </c>
      <c r="AO601" s="389" t="str">
        <f t="shared" si="87"/>
        <v/>
      </c>
      <c r="AP601" s="424"/>
      <c r="AQ601" s="424"/>
      <c r="AR601" s="431" t="e">
        <f>VLOOKUP($B601,'acc names'!$C$2:$D$12102,2,FALSE)</f>
        <v>#N/A</v>
      </c>
      <c r="AS601" s="431" t="e">
        <f>VLOOKUP($AQ601,software!$A$1:$B$14605,2,FALSE)</f>
        <v>#N/A</v>
      </c>
      <c r="AT601" s="424"/>
      <c r="AV601" s="424"/>
    </row>
    <row r="602" spans="1:48" s="44" customFormat="1" ht="12.75" x14ac:dyDescent="0.2">
      <c r="A602" s="101"/>
      <c r="B602" s="42"/>
      <c r="C602" s="142"/>
      <c r="D602" s="143"/>
      <c r="E602" s="107"/>
      <c r="F602" s="46"/>
      <c r="G602" s="46"/>
      <c r="H602" s="46"/>
      <c r="I602" s="46"/>
      <c r="J602" s="46"/>
      <c r="K602" s="46"/>
      <c r="L602" s="139"/>
      <c r="M602" s="41"/>
      <c r="N602" s="45"/>
      <c r="O602" s="47"/>
      <c r="P602" s="43"/>
      <c r="Q602" s="71" t="e">
        <f>VLOOKUP(N602,'error categories'!$A$2:$D$54,4,FALSE)</f>
        <v>#N/A</v>
      </c>
      <c r="R602" s="72" t="e">
        <f>VLOOKUP(N602,'error categories'!$A$2:$D$54,3,FALSE)</f>
        <v>#N/A</v>
      </c>
      <c r="S602" s="374"/>
      <c r="T602" s="377"/>
      <c r="U602" s="378">
        <f t="shared" si="81"/>
        <v>0</v>
      </c>
      <c r="V602" s="390"/>
      <c r="W602" s="391"/>
      <c r="X602" s="380"/>
      <c r="Y602" s="380"/>
      <c r="Z602" s="390"/>
      <c r="AA602" s="392"/>
      <c r="AB602" s="393"/>
      <c r="AC602" s="394"/>
      <c r="AD602" s="382">
        <f t="shared" si="88"/>
        <v>0</v>
      </c>
      <c r="AE602" s="383">
        <f t="shared" si="89"/>
        <v>0</v>
      </c>
      <c r="AF602" s="379"/>
      <c r="AG602" s="381"/>
      <c r="AH602" s="379"/>
      <c r="AI602" s="381"/>
      <c r="AJ602" s="384" t="str">
        <f t="shared" si="82"/>
        <v/>
      </c>
      <c r="AK602" s="385" t="str">
        <f t="shared" si="83"/>
        <v/>
      </c>
      <c r="AL602" s="388" t="str">
        <f t="shared" si="84"/>
        <v/>
      </c>
      <c r="AM602" s="389" t="str">
        <f t="shared" si="85"/>
        <v/>
      </c>
      <c r="AN602" s="388" t="str">
        <f t="shared" si="86"/>
        <v/>
      </c>
      <c r="AO602" s="389" t="str">
        <f t="shared" si="87"/>
        <v/>
      </c>
      <c r="AP602" s="424"/>
      <c r="AQ602" s="424"/>
      <c r="AR602" s="431" t="e">
        <f>VLOOKUP($B602,'acc names'!$C$2:$D$12102,2,FALSE)</f>
        <v>#N/A</v>
      </c>
      <c r="AS602" s="431" t="e">
        <f>VLOOKUP($AQ602,software!$A$1:$B$14605,2,FALSE)</f>
        <v>#N/A</v>
      </c>
      <c r="AT602" s="424"/>
      <c r="AV602" s="424"/>
    </row>
    <row r="603" spans="1:48" s="44" customFormat="1" ht="12.75" x14ac:dyDescent="0.2">
      <c r="A603" s="101"/>
      <c r="B603" s="42"/>
      <c r="C603" s="142"/>
      <c r="D603" s="143"/>
      <c r="E603" s="107"/>
      <c r="F603" s="46"/>
      <c r="G603" s="46"/>
      <c r="H603" s="46"/>
      <c r="I603" s="46"/>
      <c r="J603" s="46"/>
      <c r="K603" s="46"/>
      <c r="L603" s="139"/>
      <c r="M603" s="41"/>
      <c r="N603" s="45"/>
      <c r="O603" s="47"/>
      <c r="P603" s="43"/>
      <c r="Q603" s="71" t="e">
        <f>VLOOKUP(N603,'error categories'!$A$2:$D$54,4,FALSE)</f>
        <v>#N/A</v>
      </c>
      <c r="R603" s="72" t="e">
        <f>VLOOKUP(N603,'error categories'!$A$2:$D$54,3,FALSE)</f>
        <v>#N/A</v>
      </c>
      <c r="S603" s="374"/>
      <c r="T603" s="377"/>
      <c r="U603" s="378">
        <f t="shared" si="81"/>
        <v>0</v>
      </c>
      <c r="V603" s="390"/>
      <c r="W603" s="391"/>
      <c r="X603" s="380"/>
      <c r="Y603" s="380"/>
      <c r="Z603" s="390"/>
      <c r="AA603" s="392"/>
      <c r="AB603" s="393"/>
      <c r="AC603" s="394"/>
      <c r="AD603" s="382">
        <f t="shared" si="88"/>
        <v>0</v>
      </c>
      <c r="AE603" s="383">
        <f t="shared" si="89"/>
        <v>0</v>
      </c>
      <c r="AF603" s="379"/>
      <c r="AG603" s="381"/>
      <c r="AH603" s="379"/>
      <c r="AI603" s="381"/>
      <c r="AJ603" s="384" t="str">
        <f t="shared" si="82"/>
        <v/>
      </c>
      <c r="AK603" s="385" t="str">
        <f t="shared" si="83"/>
        <v/>
      </c>
      <c r="AL603" s="388" t="str">
        <f t="shared" si="84"/>
        <v/>
      </c>
      <c r="AM603" s="389" t="str">
        <f t="shared" si="85"/>
        <v/>
      </c>
      <c r="AN603" s="388" t="str">
        <f t="shared" si="86"/>
        <v/>
      </c>
      <c r="AO603" s="389" t="str">
        <f t="shared" si="87"/>
        <v/>
      </c>
      <c r="AP603" s="424"/>
      <c r="AQ603" s="424"/>
      <c r="AR603" s="431" t="e">
        <f>VLOOKUP($B603,'acc names'!$C$2:$D$12102,2,FALSE)</f>
        <v>#N/A</v>
      </c>
      <c r="AS603" s="431" t="e">
        <f>VLOOKUP($AQ603,software!$A$1:$B$14605,2,FALSE)</f>
        <v>#N/A</v>
      </c>
      <c r="AT603" s="424"/>
      <c r="AV603" s="424"/>
    </row>
    <row r="604" spans="1:48" s="44" customFormat="1" ht="12.75" x14ac:dyDescent="0.2">
      <c r="A604" s="101"/>
      <c r="B604" s="42"/>
      <c r="C604" s="142"/>
      <c r="D604" s="143"/>
      <c r="E604" s="107"/>
      <c r="F604" s="46"/>
      <c r="G604" s="46"/>
      <c r="H604" s="46"/>
      <c r="I604" s="46"/>
      <c r="J604" s="46"/>
      <c r="K604" s="46"/>
      <c r="L604" s="139"/>
      <c r="M604" s="41"/>
      <c r="N604" s="45"/>
      <c r="O604" s="47"/>
      <c r="P604" s="43"/>
      <c r="Q604" s="71" t="e">
        <f>VLOOKUP(N604,'error categories'!$A$2:$D$54,4,FALSE)</f>
        <v>#N/A</v>
      </c>
      <c r="R604" s="72" t="e">
        <f>VLOOKUP(N604,'error categories'!$A$2:$D$54,3,FALSE)</f>
        <v>#N/A</v>
      </c>
      <c r="S604" s="374"/>
      <c r="T604" s="377"/>
      <c r="U604" s="378">
        <f t="shared" si="81"/>
        <v>0</v>
      </c>
      <c r="V604" s="390"/>
      <c r="W604" s="391"/>
      <c r="X604" s="380"/>
      <c r="Y604" s="380"/>
      <c r="Z604" s="390"/>
      <c r="AA604" s="392"/>
      <c r="AB604" s="393"/>
      <c r="AC604" s="394"/>
      <c r="AD604" s="382">
        <f t="shared" si="88"/>
        <v>0</v>
      </c>
      <c r="AE604" s="383">
        <f t="shared" si="89"/>
        <v>0</v>
      </c>
      <c r="AF604" s="379"/>
      <c r="AG604" s="381"/>
      <c r="AH604" s="379"/>
      <c r="AI604" s="381"/>
      <c r="AJ604" s="384" t="str">
        <f t="shared" si="82"/>
        <v/>
      </c>
      <c r="AK604" s="385" t="str">
        <f t="shared" si="83"/>
        <v/>
      </c>
      <c r="AL604" s="388" t="str">
        <f t="shared" si="84"/>
        <v/>
      </c>
      <c r="AM604" s="389" t="str">
        <f t="shared" si="85"/>
        <v/>
      </c>
      <c r="AN604" s="388" t="str">
        <f t="shared" si="86"/>
        <v/>
      </c>
      <c r="AO604" s="389" t="str">
        <f t="shared" si="87"/>
        <v/>
      </c>
      <c r="AP604" s="424"/>
      <c r="AQ604" s="424"/>
      <c r="AR604" s="431" t="e">
        <f>VLOOKUP($B604,'acc names'!$C$2:$D$12102,2,FALSE)</f>
        <v>#N/A</v>
      </c>
      <c r="AS604" s="431" t="e">
        <f>VLOOKUP($AQ604,software!$A$1:$B$14605,2,FALSE)</f>
        <v>#N/A</v>
      </c>
      <c r="AT604" s="424"/>
      <c r="AV604" s="424"/>
    </row>
    <row r="605" spans="1:48" s="44" customFormat="1" ht="12.75" x14ac:dyDescent="0.2">
      <c r="A605" s="101"/>
      <c r="B605" s="42"/>
      <c r="C605" s="142"/>
      <c r="D605" s="143"/>
      <c r="E605" s="107"/>
      <c r="F605" s="46"/>
      <c r="G605" s="46"/>
      <c r="H605" s="46"/>
      <c r="I605" s="46"/>
      <c r="J605" s="46"/>
      <c r="K605" s="46"/>
      <c r="L605" s="139"/>
      <c r="M605" s="41"/>
      <c r="N605" s="45"/>
      <c r="O605" s="47"/>
      <c r="P605" s="43"/>
      <c r="Q605" s="71" t="e">
        <f>VLOOKUP(N605,'error categories'!$A$2:$D$54,4,FALSE)</f>
        <v>#N/A</v>
      </c>
      <c r="R605" s="72" t="e">
        <f>VLOOKUP(N605,'error categories'!$A$2:$D$54,3,FALSE)</f>
        <v>#N/A</v>
      </c>
      <c r="S605" s="374"/>
      <c r="T605" s="377"/>
      <c r="U605" s="378">
        <f t="shared" si="81"/>
        <v>0</v>
      </c>
      <c r="V605" s="390"/>
      <c r="W605" s="391"/>
      <c r="X605" s="380"/>
      <c r="Y605" s="380"/>
      <c r="Z605" s="390"/>
      <c r="AA605" s="392"/>
      <c r="AB605" s="393"/>
      <c r="AC605" s="394"/>
      <c r="AD605" s="382">
        <f t="shared" si="88"/>
        <v>0</v>
      </c>
      <c r="AE605" s="383">
        <f t="shared" si="89"/>
        <v>0</v>
      </c>
      <c r="AF605" s="379"/>
      <c r="AG605" s="381"/>
      <c r="AH605" s="379"/>
      <c r="AI605" s="381"/>
      <c r="AJ605" s="384" t="str">
        <f t="shared" si="82"/>
        <v/>
      </c>
      <c r="AK605" s="385" t="str">
        <f t="shared" si="83"/>
        <v/>
      </c>
      <c r="AL605" s="388" t="str">
        <f t="shared" si="84"/>
        <v/>
      </c>
      <c r="AM605" s="389" t="str">
        <f t="shared" si="85"/>
        <v/>
      </c>
      <c r="AN605" s="388" t="str">
        <f t="shared" si="86"/>
        <v/>
      </c>
      <c r="AO605" s="389" t="str">
        <f t="shared" si="87"/>
        <v/>
      </c>
      <c r="AP605" s="424"/>
      <c r="AQ605" s="424"/>
      <c r="AR605" s="431" t="e">
        <f>VLOOKUP($B605,'acc names'!$C$2:$D$12102,2,FALSE)</f>
        <v>#N/A</v>
      </c>
      <c r="AS605" s="431" t="e">
        <f>VLOOKUP($AQ605,software!$A$1:$B$14605,2,FALSE)</f>
        <v>#N/A</v>
      </c>
      <c r="AT605" s="424"/>
      <c r="AV605" s="424"/>
    </row>
    <row r="606" spans="1:48" s="44" customFormat="1" ht="12.75" x14ac:dyDescent="0.2">
      <c r="A606" s="101"/>
      <c r="B606" s="42"/>
      <c r="C606" s="142"/>
      <c r="D606" s="143"/>
      <c r="E606" s="107"/>
      <c r="F606" s="46"/>
      <c r="G606" s="46"/>
      <c r="H606" s="46"/>
      <c r="I606" s="46"/>
      <c r="J606" s="46"/>
      <c r="K606" s="46"/>
      <c r="L606" s="139"/>
      <c r="M606" s="41"/>
      <c r="N606" s="45"/>
      <c r="O606" s="47"/>
      <c r="P606" s="43"/>
      <c r="Q606" s="71" t="e">
        <f>VLOOKUP(N606,'error categories'!$A$2:$D$54,4,FALSE)</f>
        <v>#N/A</v>
      </c>
      <c r="R606" s="72" t="e">
        <f>VLOOKUP(N606,'error categories'!$A$2:$D$54,3,FALSE)</f>
        <v>#N/A</v>
      </c>
      <c r="S606" s="374"/>
      <c r="T606" s="377"/>
      <c r="U606" s="378">
        <f t="shared" si="81"/>
        <v>0</v>
      </c>
      <c r="V606" s="390"/>
      <c r="W606" s="391"/>
      <c r="X606" s="380"/>
      <c r="Y606" s="380"/>
      <c r="Z606" s="390"/>
      <c r="AA606" s="392"/>
      <c r="AB606" s="393"/>
      <c r="AC606" s="394"/>
      <c r="AD606" s="382">
        <f t="shared" si="88"/>
        <v>0</v>
      </c>
      <c r="AE606" s="383">
        <f t="shared" si="89"/>
        <v>0</v>
      </c>
      <c r="AF606" s="379"/>
      <c r="AG606" s="381"/>
      <c r="AH606" s="379"/>
      <c r="AI606" s="381"/>
      <c r="AJ606" s="384" t="str">
        <f t="shared" si="82"/>
        <v/>
      </c>
      <c r="AK606" s="385" t="str">
        <f t="shared" si="83"/>
        <v/>
      </c>
      <c r="AL606" s="388" t="str">
        <f t="shared" si="84"/>
        <v/>
      </c>
      <c r="AM606" s="389" t="str">
        <f t="shared" si="85"/>
        <v/>
      </c>
      <c r="AN606" s="388" t="str">
        <f t="shared" si="86"/>
        <v/>
      </c>
      <c r="AO606" s="389" t="str">
        <f t="shared" si="87"/>
        <v/>
      </c>
      <c r="AP606" s="424"/>
      <c r="AQ606" s="424"/>
      <c r="AR606" s="431" t="e">
        <f>VLOOKUP($B606,'acc names'!$C$2:$D$12102,2,FALSE)</f>
        <v>#N/A</v>
      </c>
      <c r="AS606" s="431" t="e">
        <f>VLOOKUP($AQ606,software!$A$1:$B$14605,2,FALSE)</f>
        <v>#N/A</v>
      </c>
      <c r="AT606" s="424"/>
      <c r="AV606" s="424"/>
    </row>
    <row r="607" spans="1:48" s="44" customFormat="1" ht="12.75" x14ac:dyDescent="0.2">
      <c r="A607" s="101"/>
      <c r="B607" s="42"/>
      <c r="C607" s="142"/>
      <c r="D607" s="143"/>
      <c r="E607" s="107"/>
      <c r="F607" s="46"/>
      <c r="G607" s="46"/>
      <c r="H607" s="46"/>
      <c r="I607" s="46"/>
      <c r="J607" s="46"/>
      <c r="K607" s="46"/>
      <c r="L607" s="139"/>
      <c r="M607" s="41"/>
      <c r="N607" s="45"/>
      <c r="O607" s="47"/>
      <c r="P607" s="43"/>
      <c r="Q607" s="71" t="e">
        <f>VLOOKUP(N607,'error categories'!$A$2:$D$54,4,FALSE)</f>
        <v>#N/A</v>
      </c>
      <c r="R607" s="72" t="e">
        <f>VLOOKUP(N607,'error categories'!$A$2:$D$54,3,FALSE)</f>
        <v>#N/A</v>
      </c>
      <c r="S607" s="374"/>
      <c r="T607" s="377"/>
      <c r="U607" s="378">
        <f t="shared" si="81"/>
        <v>0</v>
      </c>
      <c r="V607" s="390"/>
      <c r="W607" s="391"/>
      <c r="X607" s="380"/>
      <c r="Y607" s="380"/>
      <c r="Z607" s="390"/>
      <c r="AA607" s="392"/>
      <c r="AB607" s="393"/>
      <c r="AC607" s="394"/>
      <c r="AD607" s="382">
        <f t="shared" si="88"/>
        <v>0</v>
      </c>
      <c r="AE607" s="383">
        <f t="shared" si="89"/>
        <v>0</v>
      </c>
      <c r="AF607" s="379"/>
      <c r="AG607" s="381"/>
      <c r="AH607" s="379"/>
      <c r="AI607" s="381"/>
      <c r="AJ607" s="384" t="str">
        <f t="shared" si="82"/>
        <v/>
      </c>
      <c r="AK607" s="385" t="str">
        <f t="shared" si="83"/>
        <v/>
      </c>
      <c r="AL607" s="388" t="str">
        <f t="shared" si="84"/>
        <v/>
      </c>
      <c r="AM607" s="389" t="str">
        <f t="shared" si="85"/>
        <v/>
      </c>
      <c r="AN607" s="388" t="str">
        <f t="shared" si="86"/>
        <v/>
      </c>
      <c r="AO607" s="389" t="str">
        <f t="shared" si="87"/>
        <v/>
      </c>
      <c r="AP607" s="424"/>
      <c r="AQ607" s="424"/>
      <c r="AR607" s="431" t="e">
        <f>VLOOKUP($B607,'acc names'!$C$2:$D$12102,2,FALSE)</f>
        <v>#N/A</v>
      </c>
      <c r="AS607" s="431" t="e">
        <f>VLOOKUP($AQ607,software!$A$1:$B$14605,2,FALSE)</f>
        <v>#N/A</v>
      </c>
      <c r="AT607" s="424"/>
      <c r="AV607" s="424"/>
    </row>
    <row r="608" spans="1:48" s="44" customFormat="1" ht="12.75" x14ac:dyDescent="0.2">
      <c r="A608" s="101"/>
      <c r="B608" s="42"/>
      <c r="C608" s="142"/>
      <c r="D608" s="143"/>
      <c r="E608" s="107"/>
      <c r="F608" s="46"/>
      <c r="G608" s="46"/>
      <c r="H608" s="46"/>
      <c r="I608" s="46"/>
      <c r="J608" s="46"/>
      <c r="K608" s="46"/>
      <c r="L608" s="139"/>
      <c r="M608" s="41"/>
      <c r="N608" s="45"/>
      <c r="O608" s="47"/>
      <c r="P608" s="43"/>
      <c r="Q608" s="71" t="e">
        <f>VLOOKUP(N608,'error categories'!$A$2:$D$54,4,FALSE)</f>
        <v>#N/A</v>
      </c>
      <c r="R608" s="72" t="e">
        <f>VLOOKUP(N608,'error categories'!$A$2:$D$54,3,FALSE)</f>
        <v>#N/A</v>
      </c>
      <c r="S608" s="374"/>
      <c r="T608" s="377"/>
      <c r="U608" s="378">
        <f t="shared" si="81"/>
        <v>0</v>
      </c>
      <c r="V608" s="390"/>
      <c r="W608" s="391"/>
      <c r="X608" s="380"/>
      <c r="Y608" s="380"/>
      <c r="Z608" s="390"/>
      <c r="AA608" s="392"/>
      <c r="AB608" s="393"/>
      <c r="AC608" s="394"/>
      <c r="AD608" s="382">
        <f t="shared" si="88"/>
        <v>0</v>
      </c>
      <c r="AE608" s="383">
        <f t="shared" si="89"/>
        <v>0</v>
      </c>
      <c r="AF608" s="379"/>
      <c r="AG608" s="381"/>
      <c r="AH608" s="379"/>
      <c r="AI608" s="381"/>
      <c r="AJ608" s="384" t="str">
        <f t="shared" si="82"/>
        <v/>
      </c>
      <c r="AK608" s="385" t="str">
        <f t="shared" si="83"/>
        <v/>
      </c>
      <c r="AL608" s="388" t="str">
        <f t="shared" si="84"/>
        <v/>
      </c>
      <c r="AM608" s="389" t="str">
        <f t="shared" si="85"/>
        <v/>
      </c>
      <c r="AN608" s="388" t="str">
        <f t="shared" si="86"/>
        <v/>
      </c>
      <c r="AO608" s="389" t="str">
        <f t="shared" si="87"/>
        <v/>
      </c>
      <c r="AP608" s="424"/>
      <c r="AQ608" s="424"/>
      <c r="AR608" s="431" t="e">
        <f>VLOOKUP($B608,'acc names'!$C$2:$D$12102,2,FALSE)</f>
        <v>#N/A</v>
      </c>
      <c r="AS608" s="431" t="e">
        <f>VLOOKUP($AQ608,software!$A$1:$B$14605,2,FALSE)</f>
        <v>#N/A</v>
      </c>
      <c r="AT608" s="424"/>
      <c r="AV608" s="424"/>
    </row>
    <row r="609" spans="1:48" s="44" customFormat="1" ht="12.75" x14ac:dyDescent="0.2">
      <c r="A609" s="101"/>
      <c r="B609" s="42"/>
      <c r="C609" s="142"/>
      <c r="D609" s="143"/>
      <c r="E609" s="107"/>
      <c r="F609" s="46"/>
      <c r="G609" s="46"/>
      <c r="H609" s="46"/>
      <c r="I609" s="46"/>
      <c r="J609" s="46"/>
      <c r="K609" s="46"/>
      <c r="L609" s="139"/>
      <c r="M609" s="41"/>
      <c r="N609" s="45"/>
      <c r="O609" s="47"/>
      <c r="P609" s="43"/>
      <c r="Q609" s="71" t="e">
        <f>VLOOKUP(N609,'error categories'!$A$2:$D$54,4,FALSE)</f>
        <v>#N/A</v>
      </c>
      <c r="R609" s="72" t="e">
        <f>VLOOKUP(N609,'error categories'!$A$2:$D$54,3,FALSE)</f>
        <v>#N/A</v>
      </c>
      <c r="S609" s="374"/>
      <c r="T609" s="377"/>
      <c r="U609" s="378">
        <f t="shared" si="81"/>
        <v>0</v>
      </c>
      <c r="V609" s="390"/>
      <c r="W609" s="391"/>
      <c r="X609" s="380"/>
      <c r="Y609" s="380"/>
      <c r="Z609" s="390"/>
      <c r="AA609" s="392"/>
      <c r="AB609" s="393"/>
      <c r="AC609" s="394"/>
      <c r="AD609" s="382">
        <f t="shared" si="88"/>
        <v>0</v>
      </c>
      <c r="AE609" s="383">
        <f t="shared" si="89"/>
        <v>0</v>
      </c>
      <c r="AF609" s="379"/>
      <c r="AG609" s="381"/>
      <c r="AH609" s="379"/>
      <c r="AI609" s="381"/>
      <c r="AJ609" s="384" t="str">
        <f t="shared" si="82"/>
        <v/>
      </c>
      <c r="AK609" s="385" t="str">
        <f t="shared" si="83"/>
        <v/>
      </c>
      <c r="AL609" s="388" t="str">
        <f t="shared" si="84"/>
        <v/>
      </c>
      <c r="AM609" s="389" t="str">
        <f t="shared" si="85"/>
        <v/>
      </c>
      <c r="AN609" s="388" t="str">
        <f t="shared" si="86"/>
        <v/>
      </c>
      <c r="AO609" s="389" t="str">
        <f t="shared" si="87"/>
        <v/>
      </c>
      <c r="AP609" s="424"/>
      <c r="AQ609" s="424"/>
      <c r="AR609" s="431" t="e">
        <f>VLOOKUP($B609,'acc names'!$C$2:$D$12102,2,FALSE)</f>
        <v>#N/A</v>
      </c>
      <c r="AS609" s="431" t="e">
        <f>VLOOKUP($AQ609,software!$A$1:$B$14605,2,FALSE)</f>
        <v>#N/A</v>
      </c>
      <c r="AT609" s="424"/>
      <c r="AV609" s="424"/>
    </row>
    <row r="610" spans="1:48" s="44" customFormat="1" ht="12.75" x14ac:dyDescent="0.2">
      <c r="A610" s="101"/>
      <c r="B610" s="42"/>
      <c r="C610" s="142"/>
      <c r="D610" s="143"/>
      <c r="E610" s="107"/>
      <c r="F610" s="46"/>
      <c r="G610" s="46"/>
      <c r="H610" s="46"/>
      <c r="I610" s="46"/>
      <c r="J610" s="46"/>
      <c r="K610" s="46"/>
      <c r="L610" s="139"/>
      <c r="M610" s="41"/>
      <c r="N610" s="45"/>
      <c r="O610" s="47"/>
      <c r="P610" s="43"/>
      <c r="Q610" s="71" t="e">
        <f>VLOOKUP(N610,'error categories'!$A$2:$D$54,4,FALSE)</f>
        <v>#N/A</v>
      </c>
      <c r="R610" s="72" t="e">
        <f>VLOOKUP(N610,'error categories'!$A$2:$D$54,3,FALSE)</f>
        <v>#N/A</v>
      </c>
      <c r="S610" s="374"/>
      <c r="T610" s="377"/>
      <c r="U610" s="378">
        <f t="shared" si="81"/>
        <v>0</v>
      </c>
      <c r="V610" s="390"/>
      <c r="W610" s="391"/>
      <c r="X610" s="380"/>
      <c r="Y610" s="380"/>
      <c r="Z610" s="390"/>
      <c r="AA610" s="392"/>
      <c r="AB610" s="393"/>
      <c r="AC610" s="394"/>
      <c r="AD610" s="382">
        <f t="shared" si="88"/>
        <v>0</v>
      </c>
      <c r="AE610" s="383">
        <f t="shared" si="89"/>
        <v>0</v>
      </c>
      <c r="AF610" s="379"/>
      <c r="AG610" s="381"/>
      <c r="AH610" s="379"/>
      <c r="AI610" s="381"/>
      <c r="AJ610" s="384" t="str">
        <f t="shared" si="82"/>
        <v/>
      </c>
      <c r="AK610" s="385" t="str">
        <f t="shared" si="83"/>
        <v/>
      </c>
      <c r="AL610" s="388" t="str">
        <f t="shared" si="84"/>
        <v/>
      </c>
      <c r="AM610" s="389" t="str">
        <f t="shared" si="85"/>
        <v/>
      </c>
      <c r="AN610" s="388" t="str">
        <f t="shared" si="86"/>
        <v/>
      </c>
      <c r="AO610" s="389" t="str">
        <f t="shared" si="87"/>
        <v/>
      </c>
      <c r="AP610" s="424"/>
      <c r="AQ610" s="424"/>
      <c r="AR610" s="431" t="e">
        <f>VLOOKUP($B610,'acc names'!$C$2:$D$12102,2,FALSE)</f>
        <v>#N/A</v>
      </c>
      <c r="AS610" s="431" t="e">
        <f>VLOOKUP($AQ610,software!$A$1:$B$14605,2,FALSE)</f>
        <v>#N/A</v>
      </c>
      <c r="AT610" s="424"/>
      <c r="AV610" s="424"/>
    </row>
    <row r="611" spans="1:48" s="44" customFormat="1" ht="12.75" x14ac:dyDescent="0.2">
      <c r="A611" s="101"/>
      <c r="B611" s="42"/>
      <c r="C611" s="142"/>
      <c r="D611" s="143"/>
      <c r="E611" s="107"/>
      <c r="F611" s="46"/>
      <c r="G611" s="46"/>
      <c r="H611" s="46"/>
      <c r="I611" s="46"/>
      <c r="J611" s="46"/>
      <c r="K611" s="46"/>
      <c r="L611" s="139"/>
      <c r="M611" s="41"/>
      <c r="N611" s="45"/>
      <c r="O611" s="47"/>
      <c r="P611" s="43"/>
      <c r="Q611" s="71" t="e">
        <f>VLOOKUP(N611,'error categories'!$A$2:$D$54,4,FALSE)</f>
        <v>#N/A</v>
      </c>
      <c r="R611" s="72" t="e">
        <f>VLOOKUP(N611,'error categories'!$A$2:$D$54,3,FALSE)</f>
        <v>#N/A</v>
      </c>
      <c r="S611" s="374"/>
      <c r="T611" s="377"/>
      <c r="U611" s="378">
        <f t="shared" si="81"/>
        <v>0</v>
      </c>
      <c r="V611" s="390"/>
      <c r="W611" s="391"/>
      <c r="X611" s="380"/>
      <c r="Y611" s="380"/>
      <c r="Z611" s="390"/>
      <c r="AA611" s="392"/>
      <c r="AB611" s="393"/>
      <c r="AC611" s="394"/>
      <c r="AD611" s="382">
        <f t="shared" si="88"/>
        <v>0</v>
      </c>
      <c r="AE611" s="383">
        <f t="shared" si="89"/>
        <v>0</v>
      </c>
      <c r="AF611" s="379"/>
      <c r="AG611" s="381"/>
      <c r="AH611" s="379"/>
      <c r="AI611" s="381"/>
      <c r="AJ611" s="384" t="str">
        <f t="shared" si="82"/>
        <v/>
      </c>
      <c r="AK611" s="385" t="str">
        <f t="shared" si="83"/>
        <v/>
      </c>
      <c r="AL611" s="388" t="str">
        <f t="shared" si="84"/>
        <v/>
      </c>
      <c r="AM611" s="389" t="str">
        <f t="shared" si="85"/>
        <v/>
      </c>
      <c r="AN611" s="388" t="str">
        <f t="shared" si="86"/>
        <v/>
      </c>
      <c r="AO611" s="389" t="str">
        <f t="shared" si="87"/>
        <v/>
      </c>
      <c r="AP611" s="424"/>
      <c r="AQ611" s="424"/>
      <c r="AR611" s="431" t="e">
        <f>VLOOKUP($B611,'acc names'!$C$2:$D$12102,2,FALSE)</f>
        <v>#N/A</v>
      </c>
      <c r="AS611" s="431" t="e">
        <f>VLOOKUP($AQ611,software!$A$1:$B$14605,2,FALSE)</f>
        <v>#N/A</v>
      </c>
      <c r="AT611" s="424"/>
      <c r="AV611" s="424"/>
    </row>
    <row r="612" spans="1:48" s="44" customFormat="1" ht="12.75" x14ac:dyDescent="0.2">
      <c r="A612" s="101"/>
      <c r="B612" s="42"/>
      <c r="C612" s="142"/>
      <c r="D612" s="143"/>
      <c r="E612" s="107"/>
      <c r="F612" s="46"/>
      <c r="G612" s="46"/>
      <c r="H612" s="46"/>
      <c r="I612" s="46"/>
      <c r="J612" s="46"/>
      <c r="K612" s="46"/>
      <c r="L612" s="139"/>
      <c r="M612" s="41"/>
      <c r="N612" s="45"/>
      <c r="O612" s="47"/>
      <c r="P612" s="43"/>
      <c r="Q612" s="71" t="e">
        <f>VLOOKUP(N612,'error categories'!$A$2:$D$54,4,FALSE)</f>
        <v>#N/A</v>
      </c>
      <c r="R612" s="72" t="e">
        <f>VLOOKUP(N612,'error categories'!$A$2:$D$54,3,FALSE)</f>
        <v>#N/A</v>
      </c>
      <c r="S612" s="374"/>
      <c r="T612" s="377"/>
      <c r="U612" s="378">
        <f t="shared" si="81"/>
        <v>0</v>
      </c>
      <c r="V612" s="390"/>
      <c r="W612" s="391"/>
      <c r="X612" s="380"/>
      <c r="Y612" s="380"/>
      <c r="Z612" s="390"/>
      <c r="AA612" s="392"/>
      <c r="AB612" s="393"/>
      <c r="AC612" s="394"/>
      <c r="AD612" s="382">
        <f t="shared" si="88"/>
        <v>0</v>
      </c>
      <c r="AE612" s="383">
        <f t="shared" si="89"/>
        <v>0</v>
      </c>
      <c r="AF612" s="379"/>
      <c r="AG612" s="381"/>
      <c r="AH612" s="379"/>
      <c r="AI612" s="381"/>
      <c r="AJ612" s="384" t="str">
        <f t="shared" si="82"/>
        <v/>
      </c>
      <c r="AK612" s="385" t="str">
        <f t="shared" si="83"/>
        <v/>
      </c>
      <c r="AL612" s="388" t="str">
        <f t="shared" si="84"/>
        <v/>
      </c>
      <c r="AM612" s="389" t="str">
        <f t="shared" si="85"/>
        <v/>
      </c>
      <c r="AN612" s="388" t="str">
        <f t="shared" si="86"/>
        <v/>
      </c>
      <c r="AO612" s="389" t="str">
        <f t="shared" si="87"/>
        <v/>
      </c>
      <c r="AP612" s="424"/>
      <c r="AQ612" s="424"/>
      <c r="AR612" s="431" t="e">
        <f>VLOOKUP($B612,'acc names'!$C$2:$D$12102,2,FALSE)</f>
        <v>#N/A</v>
      </c>
      <c r="AS612" s="431" t="e">
        <f>VLOOKUP($AQ612,software!$A$1:$B$14605,2,FALSE)</f>
        <v>#N/A</v>
      </c>
      <c r="AT612" s="424"/>
      <c r="AV612" s="424"/>
    </row>
    <row r="613" spans="1:48" s="44" customFormat="1" ht="12.75" x14ac:dyDescent="0.2">
      <c r="A613" s="101"/>
      <c r="B613" s="42"/>
      <c r="C613" s="142"/>
      <c r="D613" s="143"/>
      <c r="E613" s="107"/>
      <c r="F613" s="46"/>
      <c r="G613" s="46"/>
      <c r="H613" s="46"/>
      <c r="I613" s="46"/>
      <c r="J613" s="46"/>
      <c r="K613" s="46"/>
      <c r="L613" s="139"/>
      <c r="M613" s="41"/>
      <c r="N613" s="45"/>
      <c r="O613" s="47"/>
      <c r="P613" s="43"/>
      <c r="Q613" s="71" t="e">
        <f>VLOOKUP(N613,'error categories'!$A$2:$D$54,4,FALSE)</f>
        <v>#N/A</v>
      </c>
      <c r="R613" s="72" t="e">
        <f>VLOOKUP(N613,'error categories'!$A$2:$D$54,3,FALSE)</f>
        <v>#N/A</v>
      </c>
      <c r="S613" s="374"/>
      <c r="T613" s="377"/>
      <c r="U613" s="378">
        <f t="shared" si="81"/>
        <v>0</v>
      </c>
      <c r="V613" s="390"/>
      <c r="W613" s="391"/>
      <c r="X613" s="380"/>
      <c r="Y613" s="380"/>
      <c r="Z613" s="390"/>
      <c r="AA613" s="392"/>
      <c r="AB613" s="393"/>
      <c r="AC613" s="394"/>
      <c r="AD613" s="382">
        <f t="shared" si="88"/>
        <v>0</v>
      </c>
      <c r="AE613" s="383">
        <f t="shared" si="89"/>
        <v>0</v>
      </c>
      <c r="AF613" s="379"/>
      <c r="AG613" s="381"/>
      <c r="AH613" s="379"/>
      <c r="AI613" s="381"/>
      <c r="AJ613" s="384" t="str">
        <f t="shared" si="82"/>
        <v/>
      </c>
      <c r="AK613" s="385" t="str">
        <f t="shared" si="83"/>
        <v/>
      </c>
      <c r="AL613" s="388" t="str">
        <f t="shared" si="84"/>
        <v/>
      </c>
      <c r="AM613" s="389" t="str">
        <f t="shared" si="85"/>
        <v/>
      </c>
      <c r="AN613" s="388" t="str">
        <f t="shared" si="86"/>
        <v/>
      </c>
      <c r="AO613" s="389" t="str">
        <f t="shared" si="87"/>
        <v/>
      </c>
      <c r="AP613" s="424"/>
      <c r="AQ613" s="424"/>
      <c r="AR613" s="431" t="e">
        <f>VLOOKUP($B613,'acc names'!$C$2:$D$12102,2,FALSE)</f>
        <v>#N/A</v>
      </c>
      <c r="AS613" s="431" t="e">
        <f>VLOOKUP($AQ613,software!$A$1:$B$14605,2,FALSE)</f>
        <v>#N/A</v>
      </c>
      <c r="AT613" s="424"/>
      <c r="AV613" s="424"/>
    </row>
    <row r="614" spans="1:48" s="44" customFormat="1" ht="12.75" x14ac:dyDescent="0.2">
      <c r="A614" s="101"/>
      <c r="B614" s="42"/>
      <c r="C614" s="142"/>
      <c r="D614" s="143"/>
      <c r="E614" s="107"/>
      <c r="F614" s="46"/>
      <c r="G614" s="46"/>
      <c r="H614" s="46"/>
      <c r="I614" s="46"/>
      <c r="J614" s="46"/>
      <c r="K614" s="46"/>
      <c r="L614" s="139"/>
      <c r="M614" s="41"/>
      <c r="N614" s="45"/>
      <c r="O614" s="47"/>
      <c r="P614" s="43"/>
      <c r="Q614" s="71" t="e">
        <f>VLOOKUP(N614,'error categories'!$A$2:$D$54,4,FALSE)</f>
        <v>#N/A</v>
      </c>
      <c r="R614" s="72" t="e">
        <f>VLOOKUP(N614,'error categories'!$A$2:$D$54,3,FALSE)</f>
        <v>#N/A</v>
      </c>
      <c r="S614" s="374"/>
      <c r="T614" s="377"/>
      <c r="U614" s="378">
        <f t="shared" si="81"/>
        <v>0</v>
      </c>
      <c r="V614" s="390"/>
      <c r="W614" s="391"/>
      <c r="X614" s="380"/>
      <c r="Y614" s="380"/>
      <c r="Z614" s="390"/>
      <c r="AA614" s="392"/>
      <c r="AB614" s="393"/>
      <c r="AC614" s="394"/>
      <c r="AD614" s="382">
        <f t="shared" si="88"/>
        <v>0</v>
      </c>
      <c r="AE614" s="383">
        <f t="shared" si="89"/>
        <v>0</v>
      </c>
      <c r="AF614" s="379"/>
      <c r="AG614" s="381"/>
      <c r="AH614" s="379"/>
      <c r="AI614" s="381"/>
      <c r="AJ614" s="384" t="str">
        <f t="shared" si="82"/>
        <v/>
      </c>
      <c r="AK614" s="385" t="str">
        <f t="shared" si="83"/>
        <v/>
      </c>
      <c r="AL614" s="388" t="str">
        <f t="shared" si="84"/>
        <v/>
      </c>
      <c r="AM614" s="389" t="str">
        <f t="shared" si="85"/>
        <v/>
      </c>
      <c r="AN614" s="388" t="str">
        <f t="shared" si="86"/>
        <v/>
      </c>
      <c r="AO614" s="389" t="str">
        <f t="shared" si="87"/>
        <v/>
      </c>
      <c r="AP614" s="424"/>
      <c r="AQ614" s="424"/>
      <c r="AR614" s="431" t="e">
        <f>VLOOKUP($B614,'acc names'!$C$2:$D$12102,2,FALSE)</f>
        <v>#N/A</v>
      </c>
      <c r="AS614" s="431" t="e">
        <f>VLOOKUP($AQ614,software!$A$1:$B$14605,2,FALSE)</f>
        <v>#N/A</v>
      </c>
      <c r="AT614" s="424"/>
      <c r="AV614" s="424"/>
    </row>
    <row r="615" spans="1:48" s="44" customFormat="1" ht="12.75" x14ac:dyDescent="0.2">
      <c r="A615" s="101"/>
      <c r="B615" s="42"/>
      <c r="C615" s="142"/>
      <c r="D615" s="143"/>
      <c r="E615" s="107"/>
      <c r="F615" s="46"/>
      <c r="G615" s="46"/>
      <c r="H615" s="46"/>
      <c r="I615" s="46"/>
      <c r="J615" s="46"/>
      <c r="K615" s="46"/>
      <c r="L615" s="139"/>
      <c r="M615" s="41"/>
      <c r="N615" s="45"/>
      <c r="O615" s="47"/>
      <c r="P615" s="43"/>
      <c r="Q615" s="71" t="e">
        <f>VLOOKUP(N615,'error categories'!$A$2:$D$54,4,FALSE)</f>
        <v>#N/A</v>
      </c>
      <c r="R615" s="72" t="e">
        <f>VLOOKUP(N615,'error categories'!$A$2:$D$54,3,FALSE)</f>
        <v>#N/A</v>
      </c>
      <c r="S615" s="374"/>
      <c r="T615" s="377"/>
      <c r="U615" s="378">
        <f t="shared" si="81"/>
        <v>0</v>
      </c>
      <c r="V615" s="390"/>
      <c r="W615" s="391"/>
      <c r="X615" s="380"/>
      <c r="Y615" s="380"/>
      <c r="Z615" s="390"/>
      <c r="AA615" s="392"/>
      <c r="AB615" s="393"/>
      <c r="AC615" s="394"/>
      <c r="AD615" s="382">
        <f t="shared" si="88"/>
        <v>0</v>
      </c>
      <c r="AE615" s="383">
        <f t="shared" si="89"/>
        <v>0</v>
      </c>
      <c r="AF615" s="379"/>
      <c r="AG615" s="381"/>
      <c r="AH615" s="379"/>
      <c r="AI615" s="381"/>
      <c r="AJ615" s="384" t="str">
        <f t="shared" si="82"/>
        <v/>
      </c>
      <c r="AK615" s="385" t="str">
        <f t="shared" si="83"/>
        <v/>
      </c>
      <c r="AL615" s="388" t="str">
        <f t="shared" si="84"/>
        <v/>
      </c>
      <c r="AM615" s="389" t="str">
        <f t="shared" si="85"/>
        <v/>
      </c>
      <c r="AN615" s="388" t="str">
        <f t="shared" si="86"/>
        <v/>
      </c>
      <c r="AO615" s="389" t="str">
        <f t="shared" si="87"/>
        <v/>
      </c>
      <c r="AP615" s="424"/>
      <c r="AQ615" s="424"/>
      <c r="AR615" s="431" t="e">
        <f>VLOOKUP($B615,'acc names'!$C$2:$D$12102,2,FALSE)</f>
        <v>#N/A</v>
      </c>
      <c r="AS615" s="431" t="e">
        <f>VLOOKUP($AQ615,software!$A$1:$B$14605,2,FALSE)</f>
        <v>#N/A</v>
      </c>
      <c r="AT615" s="424"/>
      <c r="AV615" s="424"/>
    </row>
    <row r="616" spans="1:48" s="44" customFormat="1" ht="12.75" x14ac:dyDescent="0.2">
      <c r="A616" s="101"/>
      <c r="B616" s="42"/>
      <c r="C616" s="142"/>
      <c r="D616" s="143"/>
      <c r="E616" s="107"/>
      <c r="F616" s="46"/>
      <c r="G616" s="46"/>
      <c r="H616" s="46"/>
      <c r="I616" s="46"/>
      <c r="J616" s="46"/>
      <c r="K616" s="46"/>
      <c r="L616" s="139"/>
      <c r="M616" s="41"/>
      <c r="N616" s="45"/>
      <c r="O616" s="47"/>
      <c r="P616" s="43"/>
      <c r="Q616" s="71" t="e">
        <f>VLOOKUP(N616,'error categories'!$A$2:$D$54,4,FALSE)</f>
        <v>#N/A</v>
      </c>
      <c r="R616" s="72" t="e">
        <f>VLOOKUP(N616,'error categories'!$A$2:$D$54,3,FALSE)</f>
        <v>#N/A</v>
      </c>
      <c r="S616" s="374"/>
      <c r="T616" s="377"/>
      <c r="U616" s="378">
        <f t="shared" si="81"/>
        <v>0</v>
      </c>
      <c r="V616" s="390"/>
      <c r="W616" s="391"/>
      <c r="X616" s="380"/>
      <c r="Y616" s="380"/>
      <c r="Z616" s="390"/>
      <c r="AA616" s="392"/>
      <c r="AB616" s="393"/>
      <c r="AC616" s="394"/>
      <c r="AD616" s="382">
        <f t="shared" si="88"/>
        <v>0</v>
      </c>
      <c r="AE616" s="383">
        <f t="shared" si="89"/>
        <v>0</v>
      </c>
      <c r="AF616" s="379"/>
      <c r="AG616" s="381"/>
      <c r="AH616" s="379"/>
      <c r="AI616" s="381"/>
      <c r="AJ616" s="384" t="str">
        <f t="shared" si="82"/>
        <v/>
      </c>
      <c r="AK616" s="385" t="str">
        <f t="shared" si="83"/>
        <v/>
      </c>
      <c r="AL616" s="388" t="str">
        <f t="shared" si="84"/>
        <v/>
      </c>
      <c r="AM616" s="389" t="str">
        <f t="shared" si="85"/>
        <v/>
      </c>
      <c r="AN616" s="388" t="str">
        <f t="shared" si="86"/>
        <v/>
      </c>
      <c r="AO616" s="389" t="str">
        <f t="shared" si="87"/>
        <v/>
      </c>
      <c r="AP616" s="424"/>
      <c r="AQ616" s="424"/>
      <c r="AR616" s="431" t="e">
        <f>VLOOKUP($B616,'acc names'!$C$2:$D$12102,2,FALSE)</f>
        <v>#N/A</v>
      </c>
      <c r="AS616" s="431" t="e">
        <f>VLOOKUP($AQ616,software!$A$1:$B$14605,2,FALSE)</f>
        <v>#N/A</v>
      </c>
      <c r="AT616" s="424"/>
      <c r="AV616" s="424"/>
    </row>
    <row r="617" spans="1:48" s="44" customFormat="1" ht="12.75" x14ac:dyDescent="0.2">
      <c r="A617" s="101"/>
      <c r="B617" s="42"/>
      <c r="C617" s="142"/>
      <c r="D617" s="143"/>
      <c r="E617" s="107"/>
      <c r="F617" s="46"/>
      <c r="G617" s="46"/>
      <c r="H617" s="46"/>
      <c r="I617" s="46"/>
      <c r="J617" s="46"/>
      <c r="K617" s="46"/>
      <c r="L617" s="139"/>
      <c r="M617" s="41"/>
      <c r="N617" s="45"/>
      <c r="O617" s="47"/>
      <c r="P617" s="43"/>
      <c r="Q617" s="71" t="e">
        <f>VLOOKUP(N617,'error categories'!$A$2:$D$54,4,FALSE)</f>
        <v>#N/A</v>
      </c>
      <c r="R617" s="72" t="e">
        <f>VLOOKUP(N617,'error categories'!$A$2:$D$54,3,FALSE)</f>
        <v>#N/A</v>
      </c>
      <c r="S617" s="374"/>
      <c r="T617" s="377"/>
      <c r="U617" s="378">
        <f t="shared" si="81"/>
        <v>0</v>
      </c>
      <c r="V617" s="390"/>
      <c r="W617" s="391"/>
      <c r="X617" s="380"/>
      <c r="Y617" s="380"/>
      <c r="Z617" s="390"/>
      <c r="AA617" s="392"/>
      <c r="AB617" s="393"/>
      <c r="AC617" s="394"/>
      <c r="AD617" s="382">
        <f t="shared" si="88"/>
        <v>0</v>
      </c>
      <c r="AE617" s="383">
        <f t="shared" si="89"/>
        <v>0</v>
      </c>
      <c r="AF617" s="379"/>
      <c r="AG617" s="381"/>
      <c r="AH617" s="379"/>
      <c r="AI617" s="381"/>
      <c r="AJ617" s="384" t="str">
        <f t="shared" si="82"/>
        <v/>
      </c>
      <c r="AK617" s="385" t="str">
        <f t="shared" si="83"/>
        <v/>
      </c>
      <c r="AL617" s="388" t="str">
        <f t="shared" si="84"/>
        <v/>
      </c>
      <c r="AM617" s="389" t="str">
        <f t="shared" si="85"/>
        <v/>
      </c>
      <c r="AN617" s="388" t="str">
        <f t="shared" si="86"/>
        <v/>
      </c>
      <c r="AO617" s="389" t="str">
        <f t="shared" si="87"/>
        <v/>
      </c>
      <c r="AP617" s="424"/>
      <c r="AQ617" s="424"/>
      <c r="AR617" s="431" t="e">
        <f>VLOOKUP($B617,'acc names'!$C$2:$D$12102,2,FALSE)</f>
        <v>#N/A</v>
      </c>
      <c r="AS617" s="431" t="e">
        <f>VLOOKUP($AQ617,software!$A$1:$B$14605,2,FALSE)</f>
        <v>#N/A</v>
      </c>
      <c r="AT617" s="424"/>
      <c r="AV617" s="424"/>
    </row>
    <row r="618" spans="1:48" s="44" customFormat="1" ht="12.75" x14ac:dyDescent="0.2">
      <c r="A618" s="101"/>
      <c r="B618" s="42"/>
      <c r="C618" s="142"/>
      <c r="D618" s="143"/>
      <c r="E618" s="107"/>
      <c r="F618" s="46"/>
      <c r="G618" s="46"/>
      <c r="H618" s="46"/>
      <c r="I618" s="46"/>
      <c r="J618" s="46"/>
      <c r="K618" s="46"/>
      <c r="L618" s="139"/>
      <c r="M618" s="41"/>
      <c r="N618" s="45"/>
      <c r="O618" s="47"/>
      <c r="P618" s="43"/>
      <c r="Q618" s="71" t="e">
        <f>VLOOKUP(N618,'error categories'!$A$2:$D$54,4,FALSE)</f>
        <v>#N/A</v>
      </c>
      <c r="R618" s="72" t="e">
        <f>VLOOKUP(N618,'error categories'!$A$2:$D$54,3,FALSE)</f>
        <v>#N/A</v>
      </c>
      <c r="S618" s="374"/>
      <c r="T618" s="377"/>
      <c r="U618" s="378">
        <f t="shared" si="81"/>
        <v>0</v>
      </c>
      <c r="V618" s="390"/>
      <c r="W618" s="391"/>
      <c r="X618" s="380"/>
      <c r="Y618" s="380"/>
      <c r="Z618" s="390"/>
      <c r="AA618" s="392"/>
      <c r="AB618" s="393"/>
      <c r="AC618" s="394"/>
      <c r="AD618" s="382">
        <f t="shared" si="88"/>
        <v>0</v>
      </c>
      <c r="AE618" s="383">
        <f t="shared" si="89"/>
        <v>0</v>
      </c>
      <c r="AF618" s="379"/>
      <c r="AG618" s="381"/>
      <c r="AH618" s="379"/>
      <c r="AI618" s="381"/>
      <c r="AJ618" s="384" t="str">
        <f t="shared" si="82"/>
        <v/>
      </c>
      <c r="AK618" s="385" t="str">
        <f t="shared" si="83"/>
        <v/>
      </c>
      <c r="AL618" s="388" t="str">
        <f t="shared" si="84"/>
        <v/>
      </c>
      <c r="AM618" s="389" t="str">
        <f t="shared" si="85"/>
        <v/>
      </c>
      <c r="AN618" s="388" t="str">
        <f t="shared" si="86"/>
        <v/>
      </c>
      <c r="AO618" s="389" t="str">
        <f t="shared" si="87"/>
        <v/>
      </c>
      <c r="AP618" s="424"/>
      <c r="AQ618" s="424"/>
      <c r="AR618" s="431" t="e">
        <f>VLOOKUP($B618,'acc names'!$C$2:$D$12102,2,FALSE)</f>
        <v>#N/A</v>
      </c>
      <c r="AS618" s="431" t="e">
        <f>VLOOKUP($AQ618,software!$A$1:$B$14605,2,FALSE)</f>
        <v>#N/A</v>
      </c>
      <c r="AT618" s="424"/>
      <c r="AV618" s="424"/>
    </row>
    <row r="619" spans="1:48" s="44" customFormat="1" ht="12.75" x14ac:dyDescent="0.2">
      <c r="A619" s="101"/>
      <c r="B619" s="42"/>
      <c r="C619" s="142"/>
      <c r="D619" s="143"/>
      <c r="E619" s="107"/>
      <c r="F619" s="46"/>
      <c r="G619" s="46"/>
      <c r="H619" s="46"/>
      <c r="I619" s="46"/>
      <c r="J619" s="46"/>
      <c r="K619" s="46"/>
      <c r="L619" s="139"/>
      <c r="M619" s="41"/>
      <c r="N619" s="45"/>
      <c r="O619" s="47"/>
      <c r="P619" s="43"/>
      <c r="Q619" s="71" t="e">
        <f>VLOOKUP(N619,'error categories'!$A$2:$D$54,4,FALSE)</f>
        <v>#N/A</v>
      </c>
      <c r="R619" s="72" t="e">
        <f>VLOOKUP(N619,'error categories'!$A$2:$D$54,3,FALSE)</f>
        <v>#N/A</v>
      </c>
      <c r="S619" s="374"/>
      <c r="T619" s="377"/>
      <c r="U619" s="378">
        <f t="shared" si="81"/>
        <v>0</v>
      </c>
      <c r="V619" s="390"/>
      <c r="W619" s="391"/>
      <c r="X619" s="380"/>
      <c r="Y619" s="380"/>
      <c r="Z619" s="390"/>
      <c r="AA619" s="392"/>
      <c r="AB619" s="393"/>
      <c r="AC619" s="394"/>
      <c r="AD619" s="382">
        <f t="shared" si="88"/>
        <v>0</v>
      </c>
      <c r="AE619" s="383">
        <f t="shared" si="89"/>
        <v>0</v>
      </c>
      <c r="AF619" s="379"/>
      <c r="AG619" s="381"/>
      <c r="AH619" s="379"/>
      <c r="AI619" s="381"/>
      <c r="AJ619" s="384" t="str">
        <f t="shared" si="82"/>
        <v/>
      </c>
      <c r="AK619" s="385" t="str">
        <f t="shared" si="83"/>
        <v/>
      </c>
      <c r="AL619" s="388" t="str">
        <f t="shared" si="84"/>
        <v/>
      </c>
      <c r="AM619" s="389" t="str">
        <f t="shared" si="85"/>
        <v/>
      </c>
      <c r="AN619" s="388" t="str">
        <f t="shared" si="86"/>
        <v/>
      </c>
      <c r="AO619" s="389" t="str">
        <f t="shared" si="87"/>
        <v/>
      </c>
      <c r="AP619" s="424"/>
      <c r="AQ619" s="424"/>
      <c r="AR619" s="431" t="e">
        <f>VLOOKUP($B619,'acc names'!$C$2:$D$12102,2,FALSE)</f>
        <v>#N/A</v>
      </c>
      <c r="AS619" s="431" t="e">
        <f>VLOOKUP($AQ619,software!$A$1:$B$14605,2,FALSE)</f>
        <v>#N/A</v>
      </c>
      <c r="AT619" s="424"/>
      <c r="AV619" s="424"/>
    </row>
    <row r="620" spans="1:48" s="44" customFormat="1" ht="12.75" x14ac:dyDescent="0.2">
      <c r="A620" s="101"/>
      <c r="B620" s="42"/>
      <c r="C620" s="142"/>
      <c r="D620" s="143"/>
      <c r="E620" s="107"/>
      <c r="F620" s="46"/>
      <c r="G620" s="46"/>
      <c r="H620" s="46"/>
      <c r="I620" s="46"/>
      <c r="J620" s="46"/>
      <c r="K620" s="46"/>
      <c r="L620" s="139"/>
      <c r="M620" s="41"/>
      <c r="N620" s="45"/>
      <c r="O620" s="47"/>
      <c r="P620" s="43"/>
      <c r="Q620" s="71" t="e">
        <f>VLOOKUP(N620,'error categories'!$A$2:$D$54,4,FALSE)</f>
        <v>#N/A</v>
      </c>
      <c r="R620" s="72" t="e">
        <f>VLOOKUP(N620,'error categories'!$A$2:$D$54,3,FALSE)</f>
        <v>#N/A</v>
      </c>
      <c r="S620" s="374"/>
      <c r="T620" s="377"/>
      <c r="U620" s="378">
        <f t="shared" si="81"/>
        <v>0</v>
      </c>
      <c r="V620" s="390"/>
      <c r="W620" s="391"/>
      <c r="X620" s="380"/>
      <c r="Y620" s="380"/>
      <c r="Z620" s="390"/>
      <c r="AA620" s="392"/>
      <c r="AB620" s="393"/>
      <c r="AC620" s="394"/>
      <c r="AD620" s="382">
        <f t="shared" si="88"/>
        <v>0</v>
      </c>
      <c r="AE620" s="383">
        <f t="shared" si="89"/>
        <v>0</v>
      </c>
      <c r="AF620" s="379"/>
      <c r="AG620" s="381"/>
      <c r="AH620" s="379"/>
      <c r="AI620" s="381"/>
      <c r="AJ620" s="384" t="str">
        <f t="shared" si="82"/>
        <v/>
      </c>
      <c r="AK620" s="385" t="str">
        <f t="shared" si="83"/>
        <v/>
      </c>
      <c r="AL620" s="388" t="str">
        <f t="shared" si="84"/>
        <v/>
      </c>
      <c r="AM620" s="389" t="str">
        <f t="shared" si="85"/>
        <v/>
      </c>
      <c r="AN620" s="388" t="str">
        <f t="shared" si="86"/>
        <v/>
      </c>
      <c r="AO620" s="389" t="str">
        <f t="shared" si="87"/>
        <v/>
      </c>
      <c r="AP620" s="424"/>
      <c r="AQ620" s="424"/>
      <c r="AR620" s="431" t="e">
        <f>VLOOKUP($B620,'acc names'!$C$2:$D$12102,2,FALSE)</f>
        <v>#N/A</v>
      </c>
      <c r="AS620" s="431" t="e">
        <f>VLOOKUP($AQ620,software!$A$1:$B$14605,2,FALSE)</f>
        <v>#N/A</v>
      </c>
      <c r="AT620" s="424"/>
      <c r="AV620" s="424"/>
    </row>
    <row r="621" spans="1:48" s="44" customFormat="1" ht="12.75" x14ac:dyDescent="0.2">
      <c r="A621" s="101"/>
      <c r="B621" s="42"/>
      <c r="C621" s="142"/>
      <c r="D621" s="143"/>
      <c r="E621" s="107"/>
      <c r="F621" s="46"/>
      <c r="G621" s="46"/>
      <c r="H621" s="46"/>
      <c r="I621" s="46"/>
      <c r="J621" s="46"/>
      <c r="K621" s="46"/>
      <c r="L621" s="139"/>
      <c r="M621" s="41"/>
      <c r="N621" s="45"/>
      <c r="O621" s="47"/>
      <c r="P621" s="43"/>
      <c r="Q621" s="71" t="e">
        <f>VLOOKUP(N621,'error categories'!$A$2:$D$54,4,FALSE)</f>
        <v>#N/A</v>
      </c>
      <c r="R621" s="72" t="e">
        <f>VLOOKUP(N621,'error categories'!$A$2:$D$54,3,FALSE)</f>
        <v>#N/A</v>
      </c>
      <c r="S621" s="374"/>
      <c r="T621" s="377"/>
      <c r="U621" s="378">
        <f t="shared" si="81"/>
        <v>0</v>
      </c>
      <c r="V621" s="390"/>
      <c r="W621" s="391"/>
      <c r="X621" s="380"/>
      <c r="Y621" s="380"/>
      <c r="Z621" s="390"/>
      <c r="AA621" s="392"/>
      <c r="AB621" s="393"/>
      <c r="AC621" s="394"/>
      <c r="AD621" s="382">
        <f t="shared" si="88"/>
        <v>0</v>
      </c>
      <c r="AE621" s="383">
        <f t="shared" si="89"/>
        <v>0</v>
      </c>
      <c r="AF621" s="379"/>
      <c r="AG621" s="381"/>
      <c r="AH621" s="379"/>
      <c r="AI621" s="381"/>
      <c r="AJ621" s="384" t="str">
        <f t="shared" si="82"/>
        <v/>
      </c>
      <c r="AK621" s="385" t="str">
        <f t="shared" si="83"/>
        <v/>
      </c>
      <c r="AL621" s="388" t="str">
        <f t="shared" si="84"/>
        <v/>
      </c>
      <c r="AM621" s="389" t="str">
        <f t="shared" si="85"/>
        <v/>
      </c>
      <c r="AN621" s="388" t="str">
        <f t="shared" si="86"/>
        <v/>
      </c>
      <c r="AO621" s="389" t="str">
        <f t="shared" si="87"/>
        <v/>
      </c>
      <c r="AP621" s="424"/>
      <c r="AQ621" s="424"/>
      <c r="AR621" s="431" t="e">
        <f>VLOOKUP($B621,'acc names'!$C$2:$D$12102,2,FALSE)</f>
        <v>#N/A</v>
      </c>
      <c r="AS621" s="431" t="e">
        <f>VLOOKUP($AQ621,software!$A$1:$B$14605,2,FALSE)</f>
        <v>#N/A</v>
      </c>
      <c r="AT621" s="424"/>
      <c r="AV621" s="424"/>
    </row>
    <row r="622" spans="1:48" s="44" customFormat="1" ht="12.75" x14ac:dyDescent="0.2">
      <c r="A622" s="101"/>
      <c r="B622" s="42"/>
      <c r="C622" s="142"/>
      <c r="D622" s="143"/>
      <c r="E622" s="107"/>
      <c r="F622" s="46"/>
      <c r="G622" s="46"/>
      <c r="H622" s="46"/>
      <c r="I622" s="46"/>
      <c r="J622" s="46"/>
      <c r="K622" s="46"/>
      <c r="L622" s="139"/>
      <c r="M622" s="41"/>
      <c r="N622" s="45"/>
      <c r="O622" s="47"/>
      <c r="P622" s="43"/>
      <c r="Q622" s="71" t="e">
        <f>VLOOKUP(N622,'error categories'!$A$2:$D$54,4,FALSE)</f>
        <v>#N/A</v>
      </c>
      <c r="R622" s="72" t="e">
        <f>VLOOKUP(N622,'error categories'!$A$2:$D$54,3,FALSE)</f>
        <v>#N/A</v>
      </c>
      <c r="S622" s="374"/>
      <c r="T622" s="377"/>
      <c r="U622" s="378">
        <f t="shared" si="81"/>
        <v>0</v>
      </c>
      <c r="V622" s="390"/>
      <c r="W622" s="391"/>
      <c r="X622" s="380"/>
      <c r="Y622" s="380"/>
      <c r="Z622" s="390"/>
      <c r="AA622" s="392"/>
      <c r="AB622" s="393"/>
      <c r="AC622" s="394"/>
      <c r="AD622" s="382">
        <f t="shared" si="88"/>
        <v>0</v>
      </c>
      <c r="AE622" s="383">
        <f t="shared" si="89"/>
        <v>0</v>
      </c>
      <c r="AF622" s="379"/>
      <c r="AG622" s="381"/>
      <c r="AH622" s="379"/>
      <c r="AI622" s="381"/>
      <c r="AJ622" s="384" t="str">
        <f t="shared" si="82"/>
        <v/>
      </c>
      <c r="AK622" s="385" t="str">
        <f t="shared" si="83"/>
        <v/>
      </c>
      <c r="AL622" s="388" t="str">
        <f t="shared" si="84"/>
        <v/>
      </c>
      <c r="AM622" s="389" t="str">
        <f t="shared" si="85"/>
        <v/>
      </c>
      <c r="AN622" s="388" t="str">
        <f t="shared" si="86"/>
        <v/>
      </c>
      <c r="AO622" s="389" t="str">
        <f t="shared" si="87"/>
        <v/>
      </c>
      <c r="AP622" s="424"/>
      <c r="AQ622" s="424"/>
      <c r="AR622" s="431" t="e">
        <f>VLOOKUP($B622,'acc names'!$C$2:$D$12102,2,FALSE)</f>
        <v>#N/A</v>
      </c>
      <c r="AS622" s="431" t="e">
        <f>VLOOKUP($AQ622,software!$A$1:$B$14605,2,FALSE)</f>
        <v>#N/A</v>
      </c>
      <c r="AT622" s="424"/>
      <c r="AV622" s="424"/>
    </row>
    <row r="623" spans="1:48" s="44" customFormat="1" ht="12.75" x14ac:dyDescent="0.2">
      <c r="A623" s="101"/>
      <c r="B623" s="42"/>
      <c r="C623" s="142"/>
      <c r="D623" s="143"/>
      <c r="E623" s="107"/>
      <c r="F623" s="46"/>
      <c r="G623" s="46"/>
      <c r="H623" s="46"/>
      <c r="I623" s="46"/>
      <c r="J623" s="46"/>
      <c r="K623" s="46"/>
      <c r="L623" s="139"/>
      <c r="M623" s="41"/>
      <c r="N623" s="45"/>
      <c r="O623" s="47"/>
      <c r="P623" s="43"/>
      <c r="Q623" s="71" t="e">
        <f>VLOOKUP(N623,'error categories'!$A$2:$D$54,4,FALSE)</f>
        <v>#N/A</v>
      </c>
      <c r="R623" s="72" t="e">
        <f>VLOOKUP(N623,'error categories'!$A$2:$D$54,3,FALSE)</f>
        <v>#N/A</v>
      </c>
      <c r="S623" s="374"/>
      <c r="T623" s="377"/>
      <c r="U623" s="378">
        <f t="shared" si="81"/>
        <v>0</v>
      </c>
      <c r="V623" s="390"/>
      <c r="W623" s="391"/>
      <c r="X623" s="380"/>
      <c r="Y623" s="380"/>
      <c r="Z623" s="390"/>
      <c r="AA623" s="392"/>
      <c r="AB623" s="393"/>
      <c r="AC623" s="394"/>
      <c r="AD623" s="382">
        <f t="shared" si="88"/>
        <v>0</v>
      </c>
      <c r="AE623" s="383">
        <f t="shared" si="89"/>
        <v>0</v>
      </c>
      <c r="AF623" s="379"/>
      <c r="AG623" s="381"/>
      <c r="AH623" s="379"/>
      <c r="AI623" s="381"/>
      <c r="AJ623" s="384" t="str">
        <f t="shared" si="82"/>
        <v/>
      </c>
      <c r="AK623" s="385" t="str">
        <f t="shared" si="83"/>
        <v/>
      </c>
      <c r="AL623" s="388" t="str">
        <f t="shared" si="84"/>
        <v/>
      </c>
      <c r="AM623" s="389" t="str">
        <f t="shared" si="85"/>
        <v/>
      </c>
      <c r="AN623" s="388" t="str">
        <f t="shared" si="86"/>
        <v/>
      </c>
      <c r="AO623" s="389" t="str">
        <f t="shared" si="87"/>
        <v/>
      </c>
      <c r="AP623" s="424"/>
      <c r="AQ623" s="424"/>
      <c r="AR623" s="431" t="e">
        <f>VLOOKUP($B623,'acc names'!$C$2:$D$12102,2,FALSE)</f>
        <v>#N/A</v>
      </c>
      <c r="AS623" s="431" t="e">
        <f>VLOOKUP($AQ623,software!$A$1:$B$14605,2,FALSE)</f>
        <v>#N/A</v>
      </c>
      <c r="AT623" s="424"/>
      <c r="AV623" s="424"/>
    </row>
    <row r="624" spans="1:48" s="44" customFormat="1" ht="12.75" x14ac:dyDescent="0.2">
      <c r="A624" s="101"/>
      <c r="B624" s="42"/>
      <c r="C624" s="142"/>
      <c r="D624" s="143"/>
      <c r="E624" s="107"/>
      <c r="F624" s="46"/>
      <c r="G624" s="46"/>
      <c r="H624" s="46"/>
      <c r="I624" s="46"/>
      <c r="J624" s="46"/>
      <c r="K624" s="46"/>
      <c r="L624" s="139"/>
      <c r="M624" s="41"/>
      <c r="N624" s="45"/>
      <c r="O624" s="47"/>
      <c r="P624" s="43"/>
      <c r="Q624" s="71" t="e">
        <f>VLOOKUP(N624,'error categories'!$A$2:$D$54,4,FALSE)</f>
        <v>#N/A</v>
      </c>
      <c r="R624" s="72" t="e">
        <f>VLOOKUP(N624,'error categories'!$A$2:$D$54,3,FALSE)</f>
        <v>#N/A</v>
      </c>
      <c r="S624" s="374"/>
      <c r="T624" s="377"/>
      <c r="U624" s="378">
        <f t="shared" si="81"/>
        <v>0</v>
      </c>
      <c r="V624" s="390"/>
      <c r="W624" s="391"/>
      <c r="X624" s="380"/>
      <c r="Y624" s="380"/>
      <c r="Z624" s="390"/>
      <c r="AA624" s="392"/>
      <c r="AB624" s="393"/>
      <c r="AC624" s="394"/>
      <c r="AD624" s="382">
        <f t="shared" si="88"/>
        <v>0</v>
      </c>
      <c r="AE624" s="383">
        <f t="shared" si="89"/>
        <v>0</v>
      </c>
      <c r="AF624" s="379"/>
      <c r="AG624" s="381"/>
      <c r="AH624" s="379"/>
      <c r="AI624" s="381"/>
      <c r="AJ624" s="384" t="str">
        <f t="shared" si="82"/>
        <v/>
      </c>
      <c r="AK624" s="385" t="str">
        <f t="shared" si="83"/>
        <v/>
      </c>
      <c r="AL624" s="388" t="str">
        <f t="shared" si="84"/>
        <v/>
      </c>
      <c r="AM624" s="389" t="str">
        <f t="shared" si="85"/>
        <v/>
      </c>
      <c r="AN624" s="388" t="str">
        <f t="shared" si="86"/>
        <v/>
      </c>
      <c r="AO624" s="389" t="str">
        <f t="shared" si="87"/>
        <v/>
      </c>
      <c r="AP624" s="424"/>
      <c r="AQ624" s="424"/>
      <c r="AR624" s="431" t="e">
        <f>VLOOKUP($B624,'acc names'!$C$2:$D$12102,2,FALSE)</f>
        <v>#N/A</v>
      </c>
      <c r="AS624" s="431" t="e">
        <f>VLOOKUP($AQ624,software!$A$1:$B$14605,2,FALSE)</f>
        <v>#N/A</v>
      </c>
      <c r="AT624" s="424"/>
      <c r="AV624" s="424"/>
    </row>
    <row r="625" spans="1:48" s="44" customFormat="1" ht="12.75" x14ac:dyDescent="0.2">
      <c r="A625" s="101"/>
      <c r="B625" s="42"/>
      <c r="C625" s="142"/>
      <c r="D625" s="143"/>
      <c r="E625" s="107"/>
      <c r="F625" s="46"/>
      <c r="G625" s="46"/>
      <c r="H625" s="46"/>
      <c r="I625" s="46"/>
      <c r="J625" s="46"/>
      <c r="K625" s="46"/>
      <c r="L625" s="139"/>
      <c r="M625" s="41"/>
      <c r="N625" s="45"/>
      <c r="O625" s="47"/>
      <c r="P625" s="43"/>
      <c r="Q625" s="71" t="e">
        <f>VLOOKUP(N625,'error categories'!$A$2:$D$54,4,FALSE)</f>
        <v>#N/A</v>
      </c>
      <c r="R625" s="72" t="e">
        <f>VLOOKUP(N625,'error categories'!$A$2:$D$54,3,FALSE)</f>
        <v>#N/A</v>
      </c>
      <c r="S625" s="374"/>
      <c r="T625" s="377"/>
      <c r="U625" s="378">
        <f t="shared" si="81"/>
        <v>0</v>
      </c>
      <c r="V625" s="390"/>
      <c r="W625" s="391"/>
      <c r="X625" s="380"/>
      <c r="Y625" s="380"/>
      <c r="Z625" s="390"/>
      <c r="AA625" s="392"/>
      <c r="AB625" s="393"/>
      <c r="AC625" s="394"/>
      <c r="AD625" s="382">
        <f t="shared" si="88"/>
        <v>0</v>
      </c>
      <c r="AE625" s="383">
        <f t="shared" si="89"/>
        <v>0</v>
      </c>
      <c r="AF625" s="379"/>
      <c r="AG625" s="381"/>
      <c r="AH625" s="379"/>
      <c r="AI625" s="381"/>
      <c r="AJ625" s="384" t="str">
        <f t="shared" si="82"/>
        <v/>
      </c>
      <c r="AK625" s="385" t="str">
        <f t="shared" si="83"/>
        <v/>
      </c>
      <c r="AL625" s="388" t="str">
        <f t="shared" si="84"/>
        <v/>
      </c>
      <c r="AM625" s="389" t="str">
        <f t="shared" si="85"/>
        <v/>
      </c>
      <c r="AN625" s="388" t="str">
        <f t="shared" si="86"/>
        <v/>
      </c>
      <c r="AO625" s="389" t="str">
        <f t="shared" si="87"/>
        <v/>
      </c>
      <c r="AP625" s="424"/>
      <c r="AQ625" s="424"/>
      <c r="AR625" s="431" t="e">
        <f>VLOOKUP($B625,'acc names'!$C$2:$D$12102,2,FALSE)</f>
        <v>#N/A</v>
      </c>
      <c r="AS625" s="431" t="e">
        <f>VLOOKUP($AQ625,software!$A$1:$B$14605,2,FALSE)</f>
        <v>#N/A</v>
      </c>
      <c r="AT625" s="424"/>
      <c r="AV625" s="424"/>
    </row>
    <row r="626" spans="1:48" s="44" customFormat="1" ht="12.75" x14ac:dyDescent="0.2">
      <c r="A626" s="101"/>
      <c r="B626" s="42"/>
      <c r="C626" s="142"/>
      <c r="D626" s="143"/>
      <c r="E626" s="107"/>
      <c r="F626" s="46"/>
      <c r="G626" s="46"/>
      <c r="H626" s="46"/>
      <c r="I626" s="46"/>
      <c r="J626" s="46"/>
      <c r="K626" s="46"/>
      <c r="L626" s="139"/>
      <c r="M626" s="41"/>
      <c r="N626" s="45"/>
      <c r="O626" s="47"/>
      <c r="P626" s="43"/>
      <c r="Q626" s="71" t="e">
        <f>VLOOKUP(N626,'error categories'!$A$2:$D$54,4,FALSE)</f>
        <v>#N/A</v>
      </c>
      <c r="R626" s="72" t="e">
        <f>VLOOKUP(N626,'error categories'!$A$2:$D$54,3,FALSE)</f>
        <v>#N/A</v>
      </c>
      <c r="S626" s="374"/>
      <c r="T626" s="377"/>
      <c r="U626" s="378">
        <f t="shared" si="81"/>
        <v>0</v>
      </c>
      <c r="V626" s="390"/>
      <c r="W626" s="391"/>
      <c r="X626" s="380"/>
      <c r="Y626" s="380"/>
      <c r="Z626" s="390"/>
      <c r="AA626" s="392"/>
      <c r="AB626" s="393"/>
      <c r="AC626" s="394"/>
      <c r="AD626" s="382">
        <f t="shared" si="88"/>
        <v>0</v>
      </c>
      <c r="AE626" s="383">
        <f t="shared" si="89"/>
        <v>0</v>
      </c>
      <c r="AF626" s="379"/>
      <c r="AG626" s="381"/>
      <c r="AH626" s="379"/>
      <c r="AI626" s="381"/>
      <c r="AJ626" s="384" t="str">
        <f t="shared" si="82"/>
        <v/>
      </c>
      <c r="AK626" s="385" t="str">
        <f t="shared" si="83"/>
        <v/>
      </c>
      <c r="AL626" s="388" t="str">
        <f t="shared" si="84"/>
        <v/>
      </c>
      <c r="AM626" s="389" t="str">
        <f t="shared" si="85"/>
        <v/>
      </c>
      <c r="AN626" s="388" t="str">
        <f t="shared" si="86"/>
        <v/>
      </c>
      <c r="AO626" s="389" t="str">
        <f t="shared" si="87"/>
        <v/>
      </c>
      <c r="AP626" s="424"/>
      <c r="AQ626" s="424"/>
      <c r="AR626" s="431" t="e">
        <f>VLOOKUP($B626,'acc names'!$C$2:$D$12102,2,FALSE)</f>
        <v>#N/A</v>
      </c>
      <c r="AS626" s="431" t="e">
        <f>VLOOKUP($AQ626,software!$A$1:$B$14605,2,FALSE)</f>
        <v>#N/A</v>
      </c>
      <c r="AT626" s="424"/>
      <c r="AV626" s="424"/>
    </row>
    <row r="627" spans="1:48" s="44" customFormat="1" ht="12.75" x14ac:dyDescent="0.2">
      <c r="A627" s="101"/>
      <c r="B627" s="42"/>
      <c r="C627" s="142"/>
      <c r="D627" s="143"/>
      <c r="E627" s="107"/>
      <c r="F627" s="46"/>
      <c r="G627" s="46"/>
      <c r="H627" s="46"/>
      <c r="I627" s="46"/>
      <c r="J627" s="46"/>
      <c r="K627" s="46"/>
      <c r="L627" s="139"/>
      <c r="M627" s="41"/>
      <c r="N627" s="45"/>
      <c r="O627" s="47"/>
      <c r="P627" s="43"/>
      <c r="Q627" s="71" t="e">
        <f>VLOOKUP(N627,'error categories'!$A$2:$D$54,4,FALSE)</f>
        <v>#N/A</v>
      </c>
      <c r="R627" s="72" t="e">
        <f>VLOOKUP(N627,'error categories'!$A$2:$D$54,3,FALSE)</f>
        <v>#N/A</v>
      </c>
      <c r="S627" s="374"/>
      <c r="T627" s="377"/>
      <c r="U627" s="378">
        <f t="shared" si="81"/>
        <v>0</v>
      </c>
      <c r="V627" s="390"/>
      <c r="W627" s="391"/>
      <c r="X627" s="380"/>
      <c r="Y627" s="380"/>
      <c r="Z627" s="390"/>
      <c r="AA627" s="392"/>
      <c r="AB627" s="393"/>
      <c r="AC627" s="394"/>
      <c r="AD627" s="382">
        <f t="shared" si="88"/>
        <v>0</v>
      </c>
      <c r="AE627" s="383">
        <f t="shared" si="89"/>
        <v>0</v>
      </c>
      <c r="AF627" s="379"/>
      <c r="AG627" s="381"/>
      <c r="AH627" s="379"/>
      <c r="AI627" s="381"/>
      <c r="AJ627" s="384" t="str">
        <f t="shared" si="82"/>
        <v/>
      </c>
      <c r="AK627" s="385" t="str">
        <f t="shared" si="83"/>
        <v/>
      </c>
      <c r="AL627" s="388" t="str">
        <f t="shared" si="84"/>
        <v/>
      </c>
      <c r="AM627" s="389" t="str">
        <f t="shared" si="85"/>
        <v/>
      </c>
      <c r="AN627" s="388" t="str">
        <f t="shared" si="86"/>
        <v/>
      </c>
      <c r="AO627" s="389" t="str">
        <f t="shared" si="87"/>
        <v/>
      </c>
      <c r="AP627" s="424"/>
      <c r="AQ627" s="424"/>
      <c r="AR627" s="431" t="e">
        <f>VLOOKUP($B627,'acc names'!$C$2:$D$12102,2,FALSE)</f>
        <v>#N/A</v>
      </c>
      <c r="AS627" s="431" t="e">
        <f>VLOOKUP($AQ627,software!$A$1:$B$14605,2,FALSE)</f>
        <v>#N/A</v>
      </c>
      <c r="AT627" s="424"/>
      <c r="AV627" s="424"/>
    </row>
    <row r="628" spans="1:48" s="44" customFormat="1" ht="12.75" x14ac:dyDescent="0.2">
      <c r="A628" s="101"/>
      <c r="B628" s="42"/>
      <c r="C628" s="142"/>
      <c r="D628" s="143"/>
      <c r="E628" s="107"/>
      <c r="F628" s="46"/>
      <c r="G628" s="46"/>
      <c r="H628" s="46"/>
      <c r="I628" s="46"/>
      <c r="J628" s="46"/>
      <c r="K628" s="46"/>
      <c r="L628" s="139"/>
      <c r="M628" s="41"/>
      <c r="N628" s="45"/>
      <c r="O628" s="47"/>
      <c r="P628" s="43"/>
      <c r="Q628" s="71" t="e">
        <f>VLOOKUP(N628,'error categories'!$A$2:$D$54,4,FALSE)</f>
        <v>#N/A</v>
      </c>
      <c r="R628" s="72" t="e">
        <f>VLOOKUP(N628,'error categories'!$A$2:$D$54,3,FALSE)</f>
        <v>#N/A</v>
      </c>
      <c r="S628" s="374"/>
      <c r="T628" s="377"/>
      <c r="U628" s="378">
        <f t="shared" si="81"/>
        <v>0</v>
      </c>
      <c r="V628" s="390"/>
      <c r="W628" s="391"/>
      <c r="X628" s="380"/>
      <c r="Y628" s="380"/>
      <c r="Z628" s="390"/>
      <c r="AA628" s="392"/>
      <c r="AB628" s="393"/>
      <c r="AC628" s="394"/>
      <c r="AD628" s="382">
        <f t="shared" si="88"/>
        <v>0</v>
      </c>
      <c r="AE628" s="383">
        <f t="shared" si="89"/>
        <v>0</v>
      </c>
      <c r="AF628" s="379"/>
      <c r="AG628" s="381"/>
      <c r="AH628" s="379"/>
      <c r="AI628" s="381"/>
      <c r="AJ628" s="384" t="str">
        <f t="shared" si="82"/>
        <v/>
      </c>
      <c r="AK628" s="385" t="str">
        <f t="shared" si="83"/>
        <v/>
      </c>
      <c r="AL628" s="388" t="str">
        <f t="shared" si="84"/>
        <v/>
      </c>
      <c r="AM628" s="389" t="str">
        <f t="shared" si="85"/>
        <v/>
      </c>
      <c r="AN628" s="388" t="str">
        <f t="shared" si="86"/>
        <v/>
      </c>
      <c r="AO628" s="389" t="str">
        <f t="shared" si="87"/>
        <v/>
      </c>
      <c r="AP628" s="424"/>
      <c r="AQ628" s="424"/>
      <c r="AR628" s="431" t="e">
        <f>VLOOKUP($B628,'acc names'!$C$2:$D$12102,2,FALSE)</f>
        <v>#N/A</v>
      </c>
      <c r="AS628" s="431" t="e">
        <f>VLOOKUP($AQ628,software!$A$1:$B$14605,2,FALSE)</f>
        <v>#N/A</v>
      </c>
      <c r="AT628" s="424"/>
      <c r="AV628" s="424"/>
    </row>
    <row r="629" spans="1:48" s="44" customFormat="1" ht="12.75" x14ac:dyDescent="0.2">
      <c r="A629" s="101"/>
      <c r="B629" s="42"/>
      <c r="C629" s="142"/>
      <c r="D629" s="143"/>
      <c r="E629" s="107"/>
      <c r="F629" s="46"/>
      <c r="G629" s="46"/>
      <c r="H629" s="46"/>
      <c r="I629" s="46"/>
      <c r="J629" s="46"/>
      <c r="K629" s="46"/>
      <c r="L629" s="139"/>
      <c r="M629" s="41"/>
      <c r="N629" s="45"/>
      <c r="O629" s="47"/>
      <c r="P629" s="43"/>
      <c r="Q629" s="71" t="e">
        <f>VLOOKUP(N629,'error categories'!$A$2:$D$54,4,FALSE)</f>
        <v>#N/A</v>
      </c>
      <c r="R629" s="72" t="e">
        <f>VLOOKUP(N629,'error categories'!$A$2:$D$54,3,FALSE)</f>
        <v>#N/A</v>
      </c>
      <c r="S629" s="374"/>
      <c r="T629" s="377"/>
      <c r="U629" s="378">
        <f t="shared" si="81"/>
        <v>0</v>
      </c>
      <c r="V629" s="390"/>
      <c r="W629" s="391"/>
      <c r="X629" s="380"/>
      <c r="Y629" s="380"/>
      <c r="Z629" s="390"/>
      <c r="AA629" s="392"/>
      <c r="AB629" s="393"/>
      <c r="AC629" s="394"/>
      <c r="AD629" s="382">
        <f t="shared" si="88"/>
        <v>0</v>
      </c>
      <c r="AE629" s="383">
        <f t="shared" si="89"/>
        <v>0</v>
      </c>
      <c r="AF629" s="379"/>
      <c r="AG629" s="381"/>
      <c r="AH629" s="379"/>
      <c r="AI629" s="381"/>
      <c r="AJ629" s="384" t="str">
        <f t="shared" si="82"/>
        <v/>
      </c>
      <c r="AK629" s="385" t="str">
        <f t="shared" si="83"/>
        <v/>
      </c>
      <c r="AL629" s="388" t="str">
        <f t="shared" si="84"/>
        <v/>
      </c>
      <c r="AM629" s="389" t="str">
        <f t="shared" si="85"/>
        <v/>
      </c>
      <c r="AN629" s="388" t="str">
        <f t="shared" si="86"/>
        <v/>
      </c>
      <c r="AO629" s="389" t="str">
        <f t="shared" si="87"/>
        <v/>
      </c>
      <c r="AP629" s="424"/>
      <c r="AQ629" s="424"/>
      <c r="AR629" s="431" t="e">
        <f>VLOOKUP($B629,'acc names'!$C$2:$D$12102,2,FALSE)</f>
        <v>#N/A</v>
      </c>
      <c r="AS629" s="431" t="e">
        <f>VLOOKUP($AQ629,software!$A$1:$B$14605,2,FALSE)</f>
        <v>#N/A</v>
      </c>
      <c r="AT629" s="424"/>
      <c r="AV629" s="424"/>
    </row>
    <row r="630" spans="1:48" s="44" customFormat="1" ht="12.75" x14ac:dyDescent="0.2">
      <c r="A630" s="101"/>
      <c r="B630" s="42"/>
      <c r="C630" s="142"/>
      <c r="D630" s="143"/>
      <c r="E630" s="107"/>
      <c r="F630" s="46"/>
      <c r="G630" s="46"/>
      <c r="H630" s="46"/>
      <c r="I630" s="46"/>
      <c r="J630" s="46"/>
      <c r="K630" s="46"/>
      <c r="L630" s="139"/>
      <c r="M630" s="41"/>
      <c r="N630" s="45"/>
      <c r="O630" s="47"/>
      <c r="P630" s="43"/>
      <c r="Q630" s="71" t="e">
        <f>VLOOKUP(N630,'error categories'!$A$2:$D$54,4,FALSE)</f>
        <v>#N/A</v>
      </c>
      <c r="R630" s="72" t="e">
        <f>VLOOKUP(N630,'error categories'!$A$2:$D$54,3,FALSE)</f>
        <v>#N/A</v>
      </c>
      <c r="S630" s="374"/>
      <c r="T630" s="377"/>
      <c r="U630" s="378">
        <f t="shared" si="81"/>
        <v>0</v>
      </c>
      <c r="V630" s="390"/>
      <c r="W630" s="391"/>
      <c r="X630" s="380"/>
      <c r="Y630" s="380"/>
      <c r="Z630" s="390"/>
      <c r="AA630" s="392"/>
      <c r="AB630" s="393"/>
      <c r="AC630" s="394"/>
      <c r="AD630" s="382">
        <f t="shared" si="88"/>
        <v>0</v>
      </c>
      <c r="AE630" s="383">
        <f t="shared" si="89"/>
        <v>0</v>
      </c>
      <c r="AF630" s="379"/>
      <c r="AG630" s="381"/>
      <c r="AH630" s="379"/>
      <c r="AI630" s="381"/>
      <c r="AJ630" s="384" t="str">
        <f t="shared" si="82"/>
        <v/>
      </c>
      <c r="AK630" s="385" t="str">
        <f t="shared" si="83"/>
        <v/>
      </c>
      <c r="AL630" s="388" t="str">
        <f t="shared" si="84"/>
        <v/>
      </c>
      <c r="AM630" s="389" t="str">
        <f t="shared" si="85"/>
        <v/>
      </c>
      <c r="AN630" s="388" t="str">
        <f t="shared" si="86"/>
        <v/>
      </c>
      <c r="AO630" s="389" t="str">
        <f t="shared" si="87"/>
        <v/>
      </c>
      <c r="AP630" s="424"/>
      <c r="AQ630" s="424"/>
      <c r="AR630" s="431" t="e">
        <f>VLOOKUP($B630,'acc names'!$C$2:$D$12102,2,FALSE)</f>
        <v>#N/A</v>
      </c>
      <c r="AS630" s="431" t="e">
        <f>VLOOKUP($AQ630,software!$A$1:$B$14605,2,FALSE)</f>
        <v>#N/A</v>
      </c>
      <c r="AT630" s="424"/>
      <c r="AV630" s="424"/>
    </row>
    <row r="631" spans="1:48" s="44" customFormat="1" ht="12.75" x14ac:dyDescent="0.2">
      <c r="A631" s="101"/>
      <c r="B631" s="42"/>
      <c r="C631" s="142"/>
      <c r="D631" s="143"/>
      <c r="E631" s="107"/>
      <c r="F631" s="46"/>
      <c r="G631" s="46"/>
      <c r="H631" s="46"/>
      <c r="I631" s="46"/>
      <c r="J631" s="46"/>
      <c r="K631" s="46"/>
      <c r="L631" s="139"/>
      <c r="M631" s="41"/>
      <c r="N631" s="45"/>
      <c r="O631" s="47"/>
      <c r="P631" s="43"/>
      <c r="Q631" s="71" t="e">
        <f>VLOOKUP(N631,'error categories'!$A$2:$D$54,4,FALSE)</f>
        <v>#N/A</v>
      </c>
      <c r="R631" s="72" t="e">
        <f>VLOOKUP(N631,'error categories'!$A$2:$D$54,3,FALSE)</f>
        <v>#N/A</v>
      </c>
      <c r="S631" s="374"/>
      <c r="T631" s="377"/>
      <c r="U631" s="378">
        <f t="shared" si="81"/>
        <v>0</v>
      </c>
      <c r="V631" s="390"/>
      <c r="W631" s="391"/>
      <c r="X631" s="380"/>
      <c r="Y631" s="380"/>
      <c r="Z631" s="390"/>
      <c r="AA631" s="392"/>
      <c r="AB631" s="393"/>
      <c r="AC631" s="394"/>
      <c r="AD631" s="382">
        <f t="shared" si="88"/>
        <v>0</v>
      </c>
      <c r="AE631" s="383">
        <f t="shared" si="89"/>
        <v>0</v>
      </c>
      <c r="AF631" s="379"/>
      <c r="AG631" s="381"/>
      <c r="AH631" s="379"/>
      <c r="AI631" s="381"/>
      <c r="AJ631" s="384" t="str">
        <f t="shared" si="82"/>
        <v/>
      </c>
      <c r="AK631" s="385" t="str">
        <f t="shared" si="83"/>
        <v/>
      </c>
      <c r="AL631" s="388" t="str">
        <f t="shared" si="84"/>
        <v/>
      </c>
      <c r="AM631" s="389" t="str">
        <f t="shared" si="85"/>
        <v/>
      </c>
      <c r="AN631" s="388" t="str">
        <f t="shared" si="86"/>
        <v/>
      </c>
      <c r="AO631" s="389" t="str">
        <f t="shared" si="87"/>
        <v/>
      </c>
      <c r="AP631" s="424"/>
      <c r="AQ631" s="424"/>
      <c r="AR631" s="431" t="e">
        <f>VLOOKUP($B631,'acc names'!$C$2:$D$12102,2,FALSE)</f>
        <v>#N/A</v>
      </c>
      <c r="AS631" s="431" t="e">
        <f>VLOOKUP($AQ631,software!$A$1:$B$14605,2,FALSE)</f>
        <v>#N/A</v>
      </c>
      <c r="AT631" s="424"/>
      <c r="AV631" s="424"/>
    </row>
    <row r="632" spans="1:48" s="44" customFormat="1" ht="12.75" x14ac:dyDescent="0.2">
      <c r="A632" s="101"/>
      <c r="B632" s="42"/>
      <c r="C632" s="142"/>
      <c r="D632" s="143"/>
      <c r="E632" s="107"/>
      <c r="F632" s="46"/>
      <c r="G632" s="46"/>
      <c r="H632" s="46"/>
      <c r="I632" s="46"/>
      <c r="J632" s="46"/>
      <c r="K632" s="46"/>
      <c r="L632" s="139"/>
      <c r="M632" s="41"/>
      <c r="N632" s="45"/>
      <c r="O632" s="47"/>
      <c r="P632" s="43"/>
      <c r="Q632" s="71" t="e">
        <f>VLOOKUP(N632,'error categories'!$A$2:$D$54,4,FALSE)</f>
        <v>#N/A</v>
      </c>
      <c r="R632" s="72" t="e">
        <f>VLOOKUP(N632,'error categories'!$A$2:$D$54,3,FALSE)</f>
        <v>#N/A</v>
      </c>
      <c r="S632" s="374"/>
      <c r="T632" s="377"/>
      <c r="U632" s="378">
        <f t="shared" si="81"/>
        <v>0</v>
      </c>
      <c r="V632" s="390"/>
      <c r="W632" s="391"/>
      <c r="X632" s="380"/>
      <c r="Y632" s="380"/>
      <c r="Z632" s="390"/>
      <c r="AA632" s="392"/>
      <c r="AB632" s="393"/>
      <c r="AC632" s="394"/>
      <c r="AD632" s="382">
        <f t="shared" si="88"/>
        <v>0</v>
      </c>
      <c r="AE632" s="383">
        <f t="shared" si="89"/>
        <v>0</v>
      </c>
      <c r="AF632" s="379"/>
      <c r="AG632" s="381"/>
      <c r="AH632" s="379"/>
      <c r="AI632" s="381"/>
      <c r="AJ632" s="384" t="str">
        <f t="shared" si="82"/>
        <v/>
      </c>
      <c r="AK632" s="385" t="str">
        <f t="shared" si="83"/>
        <v/>
      </c>
      <c r="AL632" s="388" t="str">
        <f t="shared" si="84"/>
        <v/>
      </c>
      <c r="AM632" s="389" t="str">
        <f t="shared" si="85"/>
        <v/>
      </c>
      <c r="AN632" s="388" t="str">
        <f t="shared" si="86"/>
        <v/>
      </c>
      <c r="AO632" s="389" t="str">
        <f t="shared" si="87"/>
        <v/>
      </c>
      <c r="AP632" s="424"/>
      <c r="AQ632" s="424"/>
      <c r="AR632" s="431" t="e">
        <f>VLOOKUP($B632,'acc names'!$C$2:$D$12102,2,FALSE)</f>
        <v>#N/A</v>
      </c>
      <c r="AS632" s="431" t="e">
        <f>VLOOKUP($AQ632,software!$A$1:$B$14605,2,FALSE)</f>
        <v>#N/A</v>
      </c>
      <c r="AT632" s="424"/>
      <c r="AV632" s="424"/>
    </row>
    <row r="633" spans="1:48" s="44" customFormat="1" ht="12.75" x14ac:dyDescent="0.2">
      <c r="A633" s="101"/>
      <c r="B633" s="42"/>
      <c r="C633" s="142"/>
      <c r="D633" s="143"/>
      <c r="E633" s="107"/>
      <c r="F633" s="46"/>
      <c r="G633" s="46"/>
      <c r="H633" s="46"/>
      <c r="I633" s="46"/>
      <c r="J633" s="46"/>
      <c r="K633" s="46"/>
      <c r="L633" s="139"/>
      <c r="M633" s="41"/>
      <c r="N633" s="45"/>
      <c r="O633" s="47"/>
      <c r="P633" s="43"/>
      <c r="Q633" s="71" t="e">
        <f>VLOOKUP(N633,'error categories'!$A$2:$D$54,4,FALSE)</f>
        <v>#N/A</v>
      </c>
      <c r="R633" s="72" t="e">
        <f>VLOOKUP(N633,'error categories'!$A$2:$D$54,3,FALSE)</f>
        <v>#N/A</v>
      </c>
      <c r="S633" s="374"/>
      <c r="T633" s="377"/>
      <c r="U633" s="378">
        <f t="shared" si="81"/>
        <v>0</v>
      </c>
      <c r="V633" s="390"/>
      <c r="W633" s="391"/>
      <c r="X633" s="380"/>
      <c r="Y633" s="380"/>
      <c r="Z633" s="390"/>
      <c r="AA633" s="392"/>
      <c r="AB633" s="393"/>
      <c r="AC633" s="394"/>
      <c r="AD633" s="382">
        <f t="shared" si="88"/>
        <v>0</v>
      </c>
      <c r="AE633" s="383">
        <f t="shared" si="89"/>
        <v>0</v>
      </c>
      <c r="AF633" s="379"/>
      <c r="AG633" s="381"/>
      <c r="AH633" s="379"/>
      <c r="AI633" s="381"/>
      <c r="AJ633" s="384" t="str">
        <f t="shared" si="82"/>
        <v/>
      </c>
      <c r="AK633" s="385" t="str">
        <f t="shared" si="83"/>
        <v/>
      </c>
      <c r="AL633" s="388" t="str">
        <f t="shared" si="84"/>
        <v/>
      </c>
      <c r="AM633" s="389" t="str">
        <f t="shared" si="85"/>
        <v/>
      </c>
      <c r="AN633" s="388" t="str">
        <f t="shared" si="86"/>
        <v/>
      </c>
      <c r="AO633" s="389" t="str">
        <f t="shared" si="87"/>
        <v/>
      </c>
      <c r="AP633" s="424"/>
      <c r="AQ633" s="424"/>
      <c r="AR633" s="431" t="e">
        <f>VLOOKUP($B633,'acc names'!$C$2:$D$12102,2,FALSE)</f>
        <v>#N/A</v>
      </c>
      <c r="AS633" s="431" t="e">
        <f>VLOOKUP($AQ633,software!$A$1:$B$14605,2,FALSE)</f>
        <v>#N/A</v>
      </c>
      <c r="AT633" s="424"/>
      <c r="AV633" s="424"/>
    </row>
    <row r="634" spans="1:48" s="44" customFormat="1" ht="12.75" x14ac:dyDescent="0.2">
      <c r="A634" s="101"/>
      <c r="B634" s="42"/>
      <c r="C634" s="142"/>
      <c r="D634" s="143"/>
      <c r="E634" s="107"/>
      <c r="F634" s="46"/>
      <c r="G634" s="46"/>
      <c r="H634" s="46"/>
      <c r="I634" s="46"/>
      <c r="J634" s="46"/>
      <c r="K634" s="46"/>
      <c r="L634" s="139"/>
      <c r="M634" s="41"/>
      <c r="N634" s="45"/>
      <c r="O634" s="47"/>
      <c r="P634" s="43"/>
      <c r="Q634" s="71" t="e">
        <f>VLOOKUP(N634,'error categories'!$A$2:$D$54,4,FALSE)</f>
        <v>#N/A</v>
      </c>
      <c r="R634" s="72" t="e">
        <f>VLOOKUP(N634,'error categories'!$A$2:$D$54,3,FALSE)</f>
        <v>#N/A</v>
      </c>
      <c r="S634" s="374"/>
      <c r="T634" s="377"/>
      <c r="U634" s="378">
        <f t="shared" si="81"/>
        <v>0</v>
      </c>
      <c r="V634" s="390"/>
      <c r="W634" s="391"/>
      <c r="X634" s="380"/>
      <c r="Y634" s="380"/>
      <c r="Z634" s="390"/>
      <c r="AA634" s="392"/>
      <c r="AB634" s="393"/>
      <c r="AC634" s="394"/>
      <c r="AD634" s="382">
        <f t="shared" si="88"/>
        <v>0</v>
      </c>
      <c r="AE634" s="383">
        <f t="shared" si="89"/>
        <v>0</v>
      </c>
      <c r="AF634" s="379"/>
      <c r="AG634" s="381"/>
      <c r="AH634" s="379"/>
      <c r="AI634" s="381"/>
      <c r="AJ634" s="384" t="str">
        <f t="shared" si="82"/>
        <v/>
      </c>
      <c r="AK634" s="385" t="str">
        <f t="shared" si="83"/>
        <v/>
      </c>
      <c r="AL634" s="388" t="str">
        <f t="shared" si="84"/>
        <v/>
      </c>
      <c r="AM634" s="389" t="str">
        <f t="shared" si="85"/>
        <v/>
      </c>
      <c r="AN634" s="388" t="str">
        <f t="shared" si="86"/>
        <v/>
      </c>
      <c r="AO634" s="389" t="str">
        <f t="shared" si="87"/>
        <v/>
      </c>
      <c r="AP634" s="424"/>
      <c r="AQ634" s="424"/>
      <c r="AR634" s="431" t="e">
        <f>VLOOKUP($B634,'acc names'!$C$2:$D$12102,2,FALSE)</f>
        <v>#N/A</v>
      </c>
      <c r="AS634" s="431" t="e">
        <f>VLOOKUP($AQ634,software!$A$1:$B$14605,2,FALSE)</f>
        <v>#N/A</v>
      </c>
      <c r="AT634" s="424"/>
      <c r="AV634" s="424"/>
    </row>
    <row r="635" spans="1:48" s="44" customFormat="1" ht="12.75" x14ac:dyDescent="0.2">
      <c r="A635" s="101"/>
      <c r="B635" s="42"/>
      <c r="C635" s="142"/>
      <c r="D635" s="143"/>
      <c r="E635" s="107"/>
      <c r="F635" s="46"/>
      <c r="G635" s="46"/>
      <c r="H635" s="46"/>
      <c r="I635" s="46"/>
      <c r="J635" s="46"/>
      <c r="K635" s="46"/>
      <c r="L635" s="139"/>
      <c r="M635" s="41"/>
      <c r="N635" s="45"/>
      <c r="O635" s="47"/>
      <c r="P635" s="43"/>
      <c r="Q635" s="71" t="e">
        <f>VLOOKUP(N635,'error categories'!$A$2:$D$54,4,FALSE)</f>
        <v>#N/A</v>
      </c>
      <c r="R635" s="72" t="e">
        <f>VLOOKUP(N635,'error categories'!$A$2:$D$54,3,FALSE)</f>
        <v>#N/A</v>
      </c>
      <c r="S635" s="374"/>
      <c r="T635" s="377"/>
      <c r="U635" s="378">
        <f t="shared" si="81"/>
        <v>0</v>
      </c>
      <c r="V635" s="390"/>
      <c r="W635" s="391"/>
      <c r="X635" s="380"/>
      <c r="Y635" s="380"/>
      <c r="Z635" s="390"/>
      <c r="AA635" s="392"/>
      <c r="AB635" s="393"/>
      <c r="AC635" s="394"/>
      <c r="AD635" s="382">
        <f t="shared" si="88"/>
        <v>0</v>
      </c>
      <c r="AE635" s="383">
        <f t="shared" si="89"/>
        <v>0</v>
      </c>
      <c r="AF635" s="379"/>
      <c r="AG635" s="381"/>
      <c r="AH635" s="379"/>
      <c r="AI635" s="381"/>
      <c r="AJ635" s="384" t="str">
        <f t="shared" si="82"/>
        <v/>
      </c>
      <c r="AK635" s="385" t="str">
        <f t="shared" si="83"/>
        <v/>
      </c>
      <c r="AL635" s="388" t="str">
        <f t="shared" si="84"/>
        <v/>
      </c>
      <c r="AM635" s="389" t="str">
        <f t="shared" si="85"/>
        <v/>
      </c>
      <c r="AN635" s="388" t="str">
        <f t="shared" si="86"/>
        <v/>
      </c>
      <c r="AO635" s="389" t="str">
        <f t="shared" si="87"/>
        <v/>
      </c>
      <c r="AP635" s="424"/>
      <c r="AQ635" s="424"/>
      <c r="AR635" s="431" t="e">
        <f>VLOOKUP($B635,'acc names'!$C$2:$D$12102,2,FALSE)</f>
        <v>#N/A</v>
      </c>
      <c r="AS635" s="431" t="e">
        <f>VLOOKUP($AQ635,software!$A$1:$B$14605,2,FALSE)</f>
        <v>#N/A</v>
      </c>
      <c r="AT635" s="424"/>
      <c r="AV635" s="424"/>
    </row>
    <row r="636" spans="1:48" s="44" customFormat="1" ht="12.75" x14ac:dyDescent="0.2">
      <c r="A636" s="101"/>
      <c r="B636" s="42"/>
      <c r="C636" s="142"/>
      <c r="D636" s="143"/>
      <c r="E636" s="107"/>
      <c r="F636" s="46"/>
      <c r="G636" s="46"/>
      <c r="H636" s="46"/>
      <c r="I636" s="46"/>
      <c r="J636" s="46"/>
      <c r="K636" s="46"/>
      <c r="L636" s="139"/>
      <c r="M636" s="41"/>
      <c r="N636" s="45"/>
      <c r="O636" s="47"/>
      <c r="P636" s="43"/>
      <c r="Q636" s="71" t="e">
        <f>VLOOKUP(N636,'error categories'!$A$2:$D$54,4,FALSE)</f>
        <v>#N/A</v>
      </c>
      <c r="R636" s="72" t="e">
        <f>VLOOKUP(N636,'error categories'!$A$2:$D$54,3,FALSE)</f>
        <v>#N/A</v>
      </c>
      <c r="S636" s="374"/>
      <c r="T636" s="377"/>
      <c r="U636" s="378">
        <f t="shared" si="81"/>
        <v>0</v>
      </c>
      <c r="V636" s="390"/>
      <c r="W636" s="391"/>
      <c r="X636" s="380"/>
      <c r="Y636" s="380"/>
      <c r="Z636" s="390"/>
      <c r="AA636" s="392"/>
      <c r="AB636" s="393"/>
      <c r="AC636" s="394"/>
      <c r="AD636" s="382">
        <f t="shared" si="88"/>
        <v>0</v>
      </c>
      <c r="AE636" s="383">
        <f t="shared" si="89"/>
        <v>0</v>
      </c>
      <c r="AF636" s="379"/>
      <c r="AG636" s="381"/>
      <c r="AH636" s="379"/>
      <c r="AI636" s="381"/>
      <c r="AJ636" s="384" t="str">
        <f t="shared" si="82"/>
        <v/>
      </c>
      <c r="AK636" s="385" t="str">
        <f t="shared" si="83"/>
        <v/>
      </c>
      <c r="AL636" s="388" t="str">
        <f t="shared" si="84"/>
        <v/>
      </c>
      <c r="AM636" s="389" t="str">
        <f t="shared" si="85"/>
        <v/>
      </c>
      <c r="AN636" s="388" t="str">
        <f t="shared" si="86"/>
        <v/>
      </c>
      <c r="AO636" s="389" t="str">
        <f t="shared" si="87"/>
        <v/>
      </c>
      <c r="AP636" s="424"/>
      <c r="AQ636" s="424"/>
      <c r="AR636" s="431" t="e">
        <f>VLOOKUP($B636,'acc names'!$C$2:$D$12102,2,FALSE)</f>
        <v>#N/A</v>
      </c>
      <c r="AS636" s="431" t="e">
        <f>VLOOKUP($AQ636,software!$A$1:$B$14605,2,FALSE)</f>
        <v>#N/A</v>
      </c>
      <c r="AT636" s="424"/>
      <c r="AV636" s="424"/>
    </row>
    <row r="637" spans="1:48" s="44" customFormat="1" ht="12.75" x14ac:dyDescent="0.2">
      <c r="A637" s="101"/>
      <c r="B637" s="42"/>
      <c r="C637" s="142"/>
      <c r="D637" s="143"/>
      <c r="E637" s="107"/>
      <c r="F637" s="46"/>
      <c r="G637" s="46"/>
      <c r="H637" s="46"/>
      <c r="I637" s="46"/>
      <c r="J637" s="46"/>
      <c r="K637" s="46"/>
      <c r="L637" s="139"/>
      <c r="M637" s="41"/>
      <c r="N637" s="45"/>
      <c r="O637" s="47"/>
      <c r="P637" s="43"/>
      <c r="Q637" s="71" t="e">
        <f>VLOOKUP(N637,'error categories'!$A$2:$D$54,4,FALSE)</f>
        <v>#N/A</v>
      </c>
      <c r="R637" s="72" t="e">
        <f>VLOOKUP(N637,'error categories'!$A$2:$D$54,3,FALSE)</f>
        <v>#N/A</v>
      </c>
      <c r="S637" s="374"/>
      <c r="T637" s="377"/>
      <c r="U637" s="378">
        <f t="shared" si="81"/>
        <v>0</v>
      </c>
      <c r="V637" s="390"/>
      <c r="W637" s="391"/>
      <c r="X637" s="380"/>
      <c r="Y637" s="380"/>
      <c r="Z637" s="390"/>
      <c r="AA637" s="392"/>
      <c r="AB637" s="393"/>
      <c r="AC637" s="394"/>
      <c r="AD637" s="382">
        <f t="shared" si="88"/>
        <v>0</v>
      </c>
      <c r="AE637" s="383">
        <f t="shared" si="89"/>
        <v>0</v>
      </c>
      <c r="AF637" s="379"/>
      <c r="AG637" s="381"/>
      <c r="AH637" s="379"/>
      <c r="AI637" s="381"/>
      <c r="AJ637" s="384" t="str">
        <f t="shared" si="82"/>
        <v/>
      </c>
      <c r="AK637" s="385" t="str">
        <f t="shared" si="83"/>
        <v/>
      </c>
      <c r="AL637" s="388" t="str">
        <f t="shared" si="84"/>
        <v/>
      </c>
      <c r="AM637" s="389" t="str">
        <f t="shared" si="85"/>
        <v/>
      </c>
      <c r="AN637" s="388" t="str">
        <f t="shared" si="86"/>
        <v/>
      </c>
      <c r="AO637" s="389" t="str">
        <f t="shared" si="87"/>
        <v/>
      </c>
      <c r="AP637" s="424"/>
      <c r="AQ637" s="424"/>
      <c r="AR637" s="431" t="e">
        <f>VLOOKUP($B637,'acc names'!$C$2:$D$12102,2,FALSE)</f>
        <v>#N/A</v>
      </c>
      <c r="AS637" s="431" t="e">
        <f>VLOOKUP($AQ637,software!$A$1:$B$14605,2,FALSE)</f>
        <v>#N/A</v>
      </c>
      <c r="AT637" s="424"/>
      <c r="AV637" s="424"/>
    </row>
    <row r="638" spans="1:48" s="44" customFormat="1" ht="12.75" x14ac:dyDescent="0.2">
      <c r="A638" s="101"/>
      <c r="B638" s="42"/>
      <c r="C638" s="142"/>
      <c r="D638" s="143"/>
      <c r="E638" s="107"/>
      <c r="F638" s="46"/>
      <c r="G638" s="46"/>
      <c r="H638" s="46"/>
      <c r="I638" s="46"/>
      <c r="J638" s="46"/>
      <c r="K638" s="46"/>
      <c r="L638" s="139"/>
      <c r="M638" s="41"/>
      <c r="N638" s="45"/>
      <c r="O638" s="47"/>
      <c r="P638" s="43"/>
      <c r="Q638" s="71" t="e">
        <f>VLOOKUP(N638,'error categories'!$A$2:$D$54,4,FALSE)</f>
        <v>#N/A</v>
      </c>
      <c r="R638" s="72" t="e">
        <f>VLOOKUP(N638,'error categories'!$A$2:$D$54,3,FALSE)</f>
        <v>#N/A</v>
      </c>
      <c r="S638" s="374"/>
      <c r="T638" s="377"/>
      <c r="U638" s="378">
        <f t="shared" si="81"/>
        <v>0</v>
      </c>
      <c r="V638" s="390"/>
      <c r="W638" s="391"/>
      <c r="X638" s="380"/>
      <c r="Y638" s="380"/>
      <c r="Z638" s="390"/>
      <c r="AA638" s="392"/>
      <c r="AB638" s="393"/>
      <c r="AC638" s="394"/>
      <c r="AD638" s="382">
        <f t="shared" si="88"/>
        <v>0</v>
      </c>
      <c r="AE638" s="383">
        <f t="shared" si="89"/>
        <v>0</v>
      </c>
      <c r="AF638" s="379"/>
      <c r="AG638" s="381"/>
      <c r="AH638" s="379"/>
      <c r="AI638" s="381"/>
      <c r="AJ638" s="384" t="str">
        <f t="shared" si="82"/>
        <v/>
      </c>
      <c r="AK638" s="385" t="str">
        <f t="shared" si="83"/>
        <v/>
      </c>
      <c r="AL638" s="388" t="str">
        <f t="shared" si="84"/>
        <v/>
      </c>
      <c r="AM638" s="389" t="str">
        <f t="shared" si="85"/>
        <v/>
      </c>
      <c r="AN638" s="388" t="str">
        <f t="shared" si="86"/>
        <v/>
      </c>
      <c r="AO638" s="389" t="str">
        <f t="shared" si="87"/>
        <v/>
      </c>
      <c r="AP638" s="424"/>
      <c r="AQ638" s="424"/>
      <c r="AR638" s="431" t="e">
        <f>VLOOKUP($B638,'acc names'!$C$2:$D$12102,2,FALSE)</f>
        <v>#N/A</v>
      </c>
      <c r="AS638" s="431" t="e">
        <f>VLOOKUP($AQ638,software!$A$1:$B$14605,2,FALSE)</f>
        <v>#N/A</v>
      </c>
      <c r="AT638" s="424"/>
      <c r="AV638" s="424"/>
    </row>
    <row r="639" spans="1:48" s="44" customFormat="1" ht="12.75" x14ac:dyDescent="0.2">
      <c r="A639" s="101"/>
      <c r="B639" s="42"/>
      <c r="C639" s="142"/>
      <c r="D639" s="143"/>
      <c r="E639" s="107"/>
      <c r="F639" s="46"/>
      <c r="G639" s="46"/>
      <c r="H639" s="46"/>
      <c r="I639" s="46"/>
      <c r="J639" s="46"/>
      <c r="K639" s="46"/>
      <c r="L639" s="139"/>
      <c r="M639" s="41"/>
      <c r="N639" s="45"/>
      <c r="O639" s="47"/>
      <c r="P639" s="43"/>
      <c r="Q639" s="71" t="e">
        <f>VLOOKUP(N639,'error categories'!$A$2:$D$54,4,FALSE)</f>
        <v>#N/A</v>
      </c>
      <c r="R639" s="72" t="e">
        <f>VLOOKUP(N639,'error categories'!$A$2:$D$54,3,FALSE)</f>
        <v>#N/A</v>
      </c>
      <c r="S639" s="374"/>
      <c r="T639" s="377"/>
      <c r="U639" s="378">
        <f t="shared" si="81"/>
        <v>0</v>
      </c>
      <c r="V639" s="390"/>
      <c r="W639" s="391"/>
      <c r="X639" s="380"/>
      <c r="Y639" s="380"/>
      <c r="Z639" s="390"/>
      <c r="AA639" s="392"/>
      <c r="AB639" s="393"/>
      <c r="AC639" s="394"/>
      <c r="AD639" s="382">
        <f t="shared" si="88"/>
        <v>0</v>
      </c>
      <c r="AE639" s="383">
        <f t="shared" si="89"/>
        <v>0</v>
      </c>
      <c r="AF639" s="379"/>
      <c r="AG639" s="381"/>
      <c r="AH639" s="379"/>
      <c r="AI639" s="381"/>
      <c r="AJ639" s="384" t="str">
        <f t="shared" si="82"/>
        <v/>
      </c>
      <c r="AK639" s="385" t="str">
        <f t="shared" si="83"/>
        <v/>
      </c>
      <c r="AL639" s="388" t="str">
        <f t="shared" si="84"/>
        <v/>
      </c>
      <c r="AM639" s="389" t="str">
        <f t="shared" si="85"/>
        <v/>
      </c>
      <c r="AN639" s="388" t="str">
        <f t="shared" si="86"/>
        <v/>
      </c>
      <c r="AO639" s="389" t="str">
        <f t="shared" si="87"/>
        <v/>
      </c>
      <c r="AP639" s="424"/>
      <c r="AQ639" s="424"/>
      <c r="AR639" s="431" t="e">
        <f>VLOOKUP($B639,'acc names'!$C$2:$D$12102,2,FALSE)</f>
        <v>#N/A</v>
      </c>
      <c r="AS639" s="431" t="e">
        <f>VLOOKUP($AQ639,software!$A$1:$B$14605,2,FALSE)</f>
        <v>#N/A</v>
      </c>
      <c r="AT639" s="424"/>
      <c r="AV639" s="424"/>
    </row>
    <row r="640" spans="1:48" s="44" customFormat="1" ht="12.75" x14ac:dyDescent="0.2">
      <c r="A640" s="101"/>
      <c r="B640" s="42"/>
      <c r="C640" s="142"/>
      <c r="D640" s="143"/>
      <c r="E640" s="107"/>
      <c r="F640" s="46"/>
      <c r="G640" s="46"/>
      <c r="H640" s="46"/>
      <c r="I640" s="46"/>
      <c r="J640" s="46"/>
      <c r="K640" s="46"/>
      <c r="L640" s="139"/>
      <c r="M640" s="41"/>
      <c r="N640" s="45"/>
      <c r="O640" s="47"/>
      <c r="P640" s="43"/>
      <c r="Q640" s="71" t="e">
        <f>VLOOKUP(N640,'error categories'!$A$2:$D$54,4,FALSE)</f>
        <v>#N/A</v>
      </c>
      <c r="R640" s="72" t="e">
        <f>VLOOKUP(N640,'error categories'!$A$2:$D$54,3,FALSE)</f>
        <v>#N/A</v>
      </c>
      <c r="S640" s="374"/>
      <c r="T640" s="377"/>
      <c r="U640" s="378">
        <f t="shared" si="81"/>
        <v>0</v>
      </c>
      <c r="V640" s="390"/>
      <c r="W640" s="391"/>
      <c r="X640" s="380"/>
      <c r="Y640" s="380"/>
      <c r="Z640" s="390"/>
      <c r="AA640" s="392"/>
      <c r="AB640" s="393"/>
      <c r="AC640" s="394"/>
      <c r="AD640" s="382">
        <f t="shared" si="88"/>
        <v>0</v>
      </c>
      <c r="AE640" s="383">
        <f t="shared" si="89"/>
        <v>0</v>
      </c>
      <c r="AF640" s="379"/>
      <c r="AG640" s="381"/>
      <c r="AH640" s="379"/>
      <c r="AI640" s="381"/>
      <c r="AJ640" s="384" t="str">
        <f t="shared" si="82"/>
        <v/>
      </c>
      <c r="AK640" s="385" t="str">
        <f t="shared" si="83"/>
        <v/>
      </c>
      <c r="AL640" s="388" t="str">
        <f t="shared" si="84"/>
        <v/>
      </c>
      <c r="AM640" s="389" t="str">
        <f t="shared" si="85"/>
        <v/>
      </c>
      <c r="AN640" s="388" t="str">
        <f t="shared" si="86"/>
        <v/>
      </c>
      <c r="AO640" s="389" t="str">
        <f t="shared" si="87"/>
        <v/>
      </c>
      <c r="AP640" s="424"/>
      <c r="AQ640" s="424"/>
      <c r="AR640" s="431" t="e">
        <f>VLOOKUP($B640,'acc names'!$C$2:$D$12102,2,FALSE)</f>
        <v>#N/A</v>
      </c>
      <c r="AS640" s="431" t="e">
        <f>VLOOKUP($AQ640,software!$A$1:$B$14605,2,FALSE)</f>
        <v>#N/A</v>
      </c>
      <c r="AT640" s="424"/>
      <c r="AV640" s="424"/>
    </row>
    <row r="641" spans="1:48" s="44" customFormat="1" ht="12.75" x14ac:dyDescent="0.2">
      <c r="A641" s="101"/>
      <c r="B641" s="42"/>
      <c r="C641" s="142"/>
      <c r="D641" s="143"/>
      <c r="E641" s="107"/>
      <c r="F641" s="46"/>
      <c r="G641" s="46"/>
      <c r="H641" s="46"/>
      <c r="I641" s="46"/>
      <c r="J641" s="46"/>
      <c r="K641" s="46"/>
      <c r="L641" s="139"/>
      <c r="M641" s="41"/>
      <c r="N641" s="45"/>
      <c r="O641" s="47"/>
      <c r="P641" s="43"/>
      <c r="Q641" s="71" t="e">
        <f>VLOOKUP(N641,'error categories'!$A$2:$D$54,4,FALSE)</f>
        <v>#N/A</v>
      </c>
      <c r="R641" s="72" t="e">
        <f>VLOOKUP(N641,'error categories'!$A$2:$D$54,3,FALSE)</f>
        <v>#N/A</v>
      </c>
      <c r="S641" s="374"/>
      <c r="T641" s="377"/>
      <c r="U641" s="378">
        <f t="shared" si="81"/>
        <v>0</v>
      </c>
      <c r="V641" s="390"/>
      <c r="W641" s="391"/>
      <c r="X641" s="380"/>
      <c r="Y641" s="380"/>
      <c r="Z641" s="390"/>
      <c r="AA641" s="392"/>
      <c r="AB641" s="393"/>
      <c r="AC641" s="394"/>
      <c r="AD641" s="382">
        <f t="shared" si="88"/>
        <v>0</v>
      </c>
      <c r="AE641" s="383">
        <f t="shared" si="89"/>
        <v>0</v>
      </c>
      <c r="AF641" s="379"/>
      <c r="AG641" s="381"/>
      <c r="AH641" s="379"/>
      <c r="AI641" s="381"/>
      <c r="AJ641" s="384" t="str">
        <f t="shared" si="82"/>
        <v/>
      </c>
      <c r="AK641" s="385" t="str">
        <f t="shared" si="83"/>
        <v/>
      </c>
      <c r="AL641" s="388" t="str">
        <f t="shared" si="84"/>
        <v/>
      </c>
      <c r="AM641" s="389" t="str">
        <f t="shared" si="85"/>
        <v/>
      </c>
      <c r="AN641" s="388" t="str">
        <f t="shared" si="86"/>
        <v/>
      </c>
      <c r="AO641" s="389" t="str">
        <f t="shared" si="87"/>
        <v/>
      </c>
      <c r="AP641" s="424"/>
      <c r="AQ641" s="424"/>
      <c r="AR641" s="431" t="e">
        <f>VLOOKUP($B641,'acc names'!$C$2:$D$12102,2,FALSE)</f>
        <v>#N/A</v>
      </c>
      <c r="AS641" s="431" t="e">
        <f>VLOOKUP($AQ641,software!$A$1:$B$14605,2,FALSE)</f>
        <v>#N/A</v>
      </c>
      <c r="AT641" s="424"/>
      <c r="AV641" s="424"/>
    </row>
    <row r="642" spans="1:48" s="44" customFormat="1" ht="12.75" x14ac:dyDescent="0.2">
      <c r="A642" s="101"/>
      <c r="B642" s="42"/>
      <c r="C642" s="142"/>
      <c r="D642" s="143"/>
      <c r="E642" s="107"/>
      <c r="F642" s="46"/>
      <c r="G642" s="46"/>
      <c r="H642" s="46"/>
      <c r="I642" s="46"/>
      <c r="J642" s="46"/>
      <c r="K642" s="46"/>
      <c r="L642" s="139"/>
      <c r="M642" s="41"/>
      <c r="N642" s="45"/>
      <c r="O642" s="47"/>
      <c r="P642" s="43"/>
      <c r="Q642" s="71" t="e">
        <f>VLOOKUP(N642,'error categories'!$A$2:$D$54,4,FALSE)</f>
        <v>#N/A</v>
      </c>
      <c r="R642" s="72" t="e">
        <f>VLOOKUP(N642,'error categories'!$A$2:$D$54,3,FALSE)</f>
        <v>#N/A</v>
      </c>
      <c r="S642" s="374"/>
      <c r="T642" s="377"/>
      <c r="U642" s="378">
        <f t="shared" si="81"/>
        <v>0</v>
      </c>
      <c r="V642" s="390"/>
      <c r="W642" s="391"/>
      <c r="X642" s="380"/>
      <c r="Y642" s="380"/>
      <c r="Z642" s="390"/>
      <c r="AA642" s="392"/>
      <c r="AB642" s="393"/>
      <c r="AC642" s="394"/>
      <c r="AD642" s="382">
        <f t="shared" si="88"/>
        <v>0</v>
      </c>
      <c r="AE642" s="383">
        <f t="shared" si="89"/>
        <v>0</v>
      </c>
      <c r="AF642" s="379"/>
      <c r="AG642" s="381"/>
      <c r="AH642" s="379"/>
      <c r="AI642" s="381"/>
      <c r="AJ642" s="384" t="str">
        <f t="shared" si="82"/>
        <v/>
      </c>
      <c r="AK642" s="385" t="str">
        <f t="shared" si="83"/>
        <v/>
      </c>
      <c r="AL642" s="388" t="str">
        <f t="shared" si="84"/>
        <v/>
      </c>
      <c r="AM642" s="389" t="str">
        <f t="shared" si="85"/>
        <v/>
      </c>
      <c r="AN642" s="388" t="str">
        <f t="shared" si="86"/>
        <v/>
      </c>
      <c r="AO642" s="389" t="str">
        <f t="shared" si="87"/>
        <v/>
      </c>
      <c r="AP642" s="424"/>
      <c r="AQ642" s="424"/>
      <c r="AR642" s="431" t="e">
        <f>VLOOKUP($B642,'acc names'!$C$2:$D$12102,2,FALSE)</f>
        <v>#N/A</v>
      </c>
      <c r="AS642" s="431" t="e">
        <f>VLOOKUP($AQ642,software!$A$1:$B$14605,2,FALSE)</f>
        <v>#N/A</v>
      </c>
      <c r="AT642" s="424"/>
      <c r="AV642" s="424"/>
    </row>
    <row r="643" spans="1:48" s="44" customFormat="1" ht="12.75" x14ac:dyDescent="0.2">
      <c r="A643" s="101"/>
      <c r="B643" s="42"/>
      <c r="C643" s="142"/>
      <c r="D643" s="143"/>
      <c r="E643" s="107"/>
      <c r="F643" s="46"/>
      <c r="G643" s="46"/>
      <c r="H643" s="46"/>
      <c r="I643" s="46"/>
      <c r="J643" s="46"/>
      <c r="K643" s="46"/>
      <c r="L643" s="139"/>
      <c r="M643" s="41"/>
      <c r="N643" s="45"/>
      <c r="O643" s="47"/>
      <c r="P643" s="43"/>
      <c r="Q643" s="71" t="e">
        <f>VLOOKUP(N643,'error categories'!$A$2:$D$54,4,FALSE)</f>
        <v>#N/A</v>
      </c>
      <c r="R643" s="72" t="e">
        <f>VLOOKUP(N643,'error categories'!$A$2:$D$54,3,FALSE)</f>
        <v>#N/A</v>
      </c>
      <c r="S643" s="374"/>
      <c r="T643" s="377"/>
      <c r="U643" s="378">
        <f t="shared" si="81"/>
        <v>0</v>
      </c>
      <c r="V643" s="390"/>
      <c r="W643" s="391"/>
      <c r="X643" s="380"/>
      <c r="Y643" s="380"/>
      <c r="Z643" s="390"/>
      <c r="AA643" s="392"/>
      <c r="AB643" s="393"/>
      <c r="AC643" s="394"/>
      <c r="AD643" s="382">
        <f t="shared" si="88"/>
        <v>0</v>
      </c>
      <c r="AE643" s="383">
        <f t="shared" si="89"/>
        <v>0</v>
      </c>
      <c r="AF643" s="379"/>
      <c r="AG643" s="381"/>
      <c r="AH643" s="379"/>
      <c r="AI643" s="381"/>
      <c r="AJ643" s="384" t="str">
        <f t="shared" si="82"/>
        <v/>
      </c>
      <c r="AK643" s="385" t="str">
        <f t="shared" si="83"/>
        <v/>
      </c>
      <c r="AL643" s="388" t="str">
        <f t="shared" si="84"/>
        <v/>
      </c>
      <c r="AM643" s="389" t="str">
        <f t="shared" si="85"/>
        <v/>
      </c>
      <c r="AN643" s="388" t="str">
        <f t="shared" si="86"/>
        <v/>
      </c>
      <c r="AO643" s="389" t="str">
        <f t="shared" si="87"/>
        <v/>
      </c>
      <c r="AP643" s="424"/>
      <c r="AQ643" s="424"/>
      <c r="AR643" s="431" t="e">
        <f>VLOOKUP($B643,'acc names'!$C$2:$D$12102,2,FALSE)</f>
        <v>#N/A</v>
      </c>
      <c r="AS643" s="431" t="e">
        <f>VLOOKUP($AQ643,software!$A$1:$B$14605,2,FALSE)</f>
        <v>#N/A</v>
      </c>
      <c r="AT643" s="424"/>
      <c r="AV643" s="424"/>
    </row>
    <row r="644" spans="1:48" s="44" customFormat="1" ht="12.75" x14ac:dyDescent="0.2">
      <c r="A644" s="101"/>
      <c r="B644" s="42"/>
      <c r="C644" s="142"/>
      <c r="D644" s="143"/>
      <c r="E644" s="107"/>
      <c r="F644" s="46"/>
      <c r="G644" s="46"/>
      <c r="H644" s="46"/>
      <c r="I644" s="46"/>
      <c r="J644" s="46"/>
      <c r="K644" s="46"/>
      <c r="L644" s="139"/>
      <c r="M644" s="41"/>
      <c r="N644" s="45"/>
      <c r="O644" s="47"/>
      <c r="P644" s="43"/>
      <c r="Q644" s="71" t="e">
        <f>VLOOKUP(N644,'error categories'!$A$2:$D$54,4,FALSE)</f>
        <v>#N/A</v>
      </c>
      <c r="R644" s="72" t="e">
        <f>VLOOKUP(N644,'error categories'!$A$2:$D$54,3,FALSE)</f>
        <v>#N/A</v>
      </c>
      <c r="S644" s="374"/>
      <c r="T644" s="377"/>
      <c r="U644" s="378">
        <f t="shared" ref="U644:U707" si="90">S644-T644</f>
        <v>0</v>
      </c>
      <c r="V644" s="390"/>
      <c r="W644" s="391"/>
      <c r="X644" s="380"/>
      <c r="Y644" s="380"/>
      <c r="Z644" s="390"/>
      <c r="AA644" s="392"/>
      <c r="AB644" s="393"/>
      <c r="AC644" s="394"/>
      <c r="AD644" s="382">
        <f t="shared" si="88"/>
        <v>0</v>
      </c>
      <c r="AE644" s="383">
        <f t="shared" si="89"/>
        <v>0</v>
      </c>
      <c r="AF644" s="379"/>
      <c r="AG644" s="381"/>
      <c r="AH644" s="379"/>
      <c r="AI644" s="381"/>
      <c r="AJ644" s="384" t="str">
        <f t="shared" ref="AJ644:AJ707" si="91">IF(E644="","",IF(AND(U644=1,(Y644+AA644+AD644+AE644+AG644+AI644)=0),"VU",Y644+AA644+AD644+AE644+AG644+AI644))</f>
        <v/>
      </c>
      <c r="AK644" s="385" t="str">
        <f t="shared" si="83"/>
        <v/>
      </c>
      <c r="AL644" s="388" t="str">
        <f t="shared" si="84"/>
        <v/>
      </c>
      <c r="AM644" s="389" t="str">
        <f t="shared" si="85"/>
        <v/>
      </c>
      <c r="AN644" s="388" t="str">
        <f t="shared" si="86"/>
        <v/>
      </c>
      <c r="AO644" s="389" t="str">
        <f t="shared" si="87"/>
        <v/>
      </c>
      <c r="AP644" s="424"/>
      <c r="AQ644" s="424"/>
      <c r="AR644" s="431" t="e">
        <f>VLOOKUP($B644,'acc names'!$C$2:$D$12102,2,FALSE)</f>
        <v>#N/A</v>
      </c>
      <c r="AS644" s="431" t="e">
        <f>VLOOKUP($AQ644,software!$A$1:$B$14605,2,FALSE)</f>
        <v>#N/A</v>
      </c>
      <c r="AT644" s="424"/>
      <c r="AV644" s="424"/>
    </row>
    <row r="645" spans="1:48" s="44" customFormat="1" ht="12.75" x14ac:dyDescent="0.2">
      <c r="A645" s="101"/>
      <c r="B645" s="42"/>
      <c r="C645" s="142"/>
      <c r="D645" s="143"/>
      <c r="E645" s="107"/>
      <c r="F645" s="46"/>
      <c r="G645" s="46"/>
      <c r="H645" s="46"/>
      <c r="I645" s="46"/>
      <c r="J645" s="46"/>
      <c r="K645" s="46"/>
      <c r="L645" s="139"/>
      <c r="M645" s="41"/>
      <c r="N645" s="45"/>
      <c r="O645" s="47"/>
      <c r="P645" s="43"/>
      <c r="Q645" s="71" t="e">
        <f>VLOOKUP(N645,'error categories'!$A$2:$D$54,4,FALSE)</f>
        <v>#N/A</v>
      </c>
      <c r="R645" s="72" t="e">
        <f>VLOOKUP(N645,'error categories'!$A$2:$D$54,3,FALSE)</f>
        <v>#N/A</v>
      </c>
      <c r="S645" s="374"/>
      <c r="T645" s="377"/>
      <c r="U645" s="378">
        <f t="shared" si="90"/>
        <v>0</v>
      </c>
      <c r="V645" s="390"/>
      <c r="W645" s="391"/>
      <c r="X645" s="380"/>
      <c r="Y645" s="380"/>
      <c r="Z645" s="390"/>
      <c r="AA645" s="392"/>
      <c r="AB645" s="393"/>
      <c r="AC645" s="394"/>
      <c r="AD645" s="382">
        <f t="shared" si="88"/>
        <v>0</v>
      </c>
      <c r="AE645" s="383">
        <f t="shared" si="89"/>
        <v>0</v>
      </c>
      <c r="AF645" s="379"/>
      <c r="AG645" s="381"/>
      <c r="AH645" s="379"/>
      <c r="AI645" s="381"/>
      <c r="AJ645" s="384" t="str">
        <f t="shared" si="91"/>
        <v/>
      </c>
      <c r="AK645" s="385" t="str">
        <f t="shared" ref="AK645:AK708" si="92">IF(OR(AJ645="",AJ645="VU"),"",ABS(AJ645))</f>
        <v/>
      </c>
      <c r="AL645" s="388" t="str">
        <f t="shared" ref="AL645:AL708" si="93">IF(OR(AJ645="VU",AJ645="",AJ645=0,AJ645&lt;0),"",AJ645)</f>
        <v/>
      </c>
      <c r="AM645" s="389" t="str">
        <f t="shared" ref="AM645:AM708" si="94">IF(OR(AJ645="VU",AJ645="",AJ645=0,AJ645&gt;0),"",AJ645)</f>
        <v/>
      </c>
      <c r="AN645" s="388" t="str">
        <f t="shared" ref="AN645:AN708" si="95">IF(AL645="","",1)</f>
        <v/>
      </c>
      <c r="AO645" s="389" t="str">
        <f t="shared" ref="AO645:AO708" si="96">IF(AM645="","",1)</f>
        <v/>
      </c>
      <c r="AP645" s="424"/>
      <c r="AQ645" s="424"/>
      <c r="AR645" s="431" t="e">
        <f>VLOOKUP($B645,'acc names'!$C$2:$D$12102,2,FALSE)</f>
        <v>#N/A</v>
      </c>
      <c r="AS645" s="431" t="e">
        <f>VLOOKUP($AQ645,software!$A$1:$B$14605,2,FALSE)</f>
        <v>#N/A</v>
      </c>
      <c r="AT645" s="424"/>
      <c r="AV645" s="424"/>
    </row>
    <row r="646" spans="1:48" s="44" customFormat="1" ht="12.75" x14ac:dyDescent="0.2">
      <c r="A646" s="101"/>
      <c r="B646" s="42"/>
      <c r="C646" s="142"/>
      <c r="D646" s="143"/>
      <c r="E646" s="107"/>
      <c r="F646" s="46"/>
      <c r="G646" s="46"/>
      <c r="H646" s="46"/>
      <c r="I646" s="46"/>
      <c r="J646" s="46"/>
      <c r="K646" s="46"/>
      <c r="L646" s="139"/>
      <c r="M646" s="41"/>
      <c r="N646" s="45"/>
      <c r="O646" s="47"/>
      <c r="P646" s="43"/>
      <c r="Q646" s="71" t="e">
        <f>VLOOKUP(N646,'error categories'!$A$2:$D$54,4,FALSE)</f>
        <v>#N/A</v>
      </c>
      <c r="R646" s="72" t="e">
        <f>VLOOKUP(N646,'error categories'!$A$2:$D$54,3,FALSE)</f>
        <v>#N/A</v>
      </c>
      <c r="S646" s="374"/>
      <c r="T646" s="377"/>
      <c r="U646" s="378">
        <f t="shared" si="90"/>
        <v>0</v>
      </c>
      <c r="V646" s="390"/>
      <c r="W646" s="391"/>
      <c r="X646" s="380"/>
      <c r="Y646" s="380"/>
      <c r="Z646" s="390"/>
      <c r="AA646" s="392"/>
      <c r="AB646" s="393"/>
      <c r="AC646" s="394"/>
      <c r="AD646" s="382">
        <f t="shared" ref="AD646:AD709" si="97">AB646*-900</f>
        <v>0</v>
      </c>
      <c r="AE646" s="383">
        <f t="shared" ref="AE646:AE709" si="98">AC646*-880</f>
        <v>0</v>
      </c>
      <c r="AF646" s="379"/>
      <c r="AG646" s="381"/>
      <c r="AH646" s="379"/>
      <c r="AI646" s="381"/>
      <c r="AJ646" s="384" t="str">
        <f t="shared" si="91"/>
        <v/>
      </c>
      <c r="AK646" s="385" t="str">
        <f t="shared" si="92"/>
        <v/>
      </c>
      <c r="AL646" s="388" t="str">
        <f t="shared" si="93"/>
        <v/>
      </c>
      <c r="AM646" s="389" t="str">
        <f t="shared" si="94"/>
        <v/>
      </c>
      <c r="AN646" s="388" t="str">
        <f t="shared" si="95"/>
        <v/>
      </c>
      <c r="AO646" s="389" t="str">
        <f t="shared" si="96"/>
        <v/>
      </c>
      <c r="AP646" s="424"/>
      <c r="AQ646" s="424"/>
      <c r="AR646" s="431" t="e">
        <f>VLOOKUP($B646,'acc names'!$C$2:$D$12102,2,FALSE)</f>
        <v>#N/A</v>
      </c>
      <c r="AS646" s="431" t="e">
        <f>VLOOKUP($AQ646,software!$A$1:$B$14605,2,FALSE)</f>
        <v>#N/A</v>
      </c>
      <c r="AT646" s="424"/>
      <c r="AV646" s="424"/>
    </row>
    <row r="647" spans="1:48" s="44" customFormat="1" ht="12.75" x14ac:dyDescent="0.2">
      <c r="A647" s="101"/>
      <c r="B647" s="42"/>
      <c r="C647" s="142"/>
      <c r="D647" s="143"/>
      <c r="E647" s="107"/>
      <c r="F647" s="46"/>
      <c r="G647" s="46"/>
      <c r="H647" s="46"/>
      <c r="I647" s="46"/>
      <c r="J647" s="46"/>
      <c r="K647" s="46"/>
      <c r="L647" s="139"/>
      <c r="M647" s="41"/>
      <c r="N647" s="45"/>
      <c r="O647" s="47"/>
      <c r="P647" s="43"/>
      <c r="Q647" s="71" t="e">
        <f>VLOOKUP(N647,'error categories'!$A$2:$D$54,4,FALSE)</f>
        <v>#N/A</v>
      </c>
      <c r="R647" s="72" t="e">
        <f>VLOOKUP(N647,'error categories'!$A$2:$D$54,3,FALSE)</f>
        <v>#N/A</v>
      </c>
      <c r="S647" s="374"/>
      <c r="T647" s="377"/>
      <c r="U647" s="378">
        <f t="shared" si="90"/>
        <v>0</v>
      </c>
      <c r="V647" s="390"/>
      <c r="W647" s="391"/>
      <c r="X647" s="380"/>
      <c r="Y647" s="380"/>
      <c r="Z647" s="390"/>
      <c r="AA647" s="392"/>
      <c r="AB647" s="393"/>
      <c r="AC647" s="394"/>
      <c r="AD647" s="382">
        <f t="shared" si="97"/>
        <v>0</v>
      </c>
      <c r="AE647" s="383">
        <f t="shared" si="98"/>
        <v>0</v>
      </c>
      <c r="AF647" s="379"/>
      <c r="AG647" s="381"/>
      <c r="AH647" s="379"/>
      <c r="AI647" s="381"/>
      <c r="AJ647" s="384" t="str">
        <f t="shared" si="91"/>
        <v/>
      </c>
      <c r="AK647" s="385" t="str">
        <f t="shared" si="92"/>
        <v/>
      </c>
      <c r="AL647" s="388" t="str">
        <f t="shared" si="93"/>
        <v/>
      </c>
      <c r="AM647" s="389" t="str">
        <f t="shared" si="94"/>
        <v/>
      </c>
      <c r="AN647" s="388" t="str">
        <f t="shared" si="95"/>
        <v/>
      </c>
      <c r="AO647" s="389" t="str">
        <f t="shared" si="96"/>
        <v/>
      </c>
      <c r="AP647" s="424"/>
      <c r="AQ647" s="424"/>
      <c r="AR647" s="431" t="e">
        <f>VLOOKUP($B647,'acc names'!$C$2:$D$12102,2,FALSE)</f>
        <v>#N/A</v>
      </c>
      <c r="AS647" s="431" t="e">
        <f>VLOOKUP($AQ647,software!$A$1:$B$14605,2,FALSE)</f>
        <v>#N/A</v>
      </c>
      <c r="AT647" s="424"/>
      <c r="AV647" s="424"/>
    </row>
    <row r="648" spans="1:48" s="44" customFormat="1" ht="12.75" x14ac:dyDescent="0.2">
      <c r="A648" s="101"/>
      <c r="B648" s="42"/>
      <c r="C648" s="142"/>
      <c r="D648" s="143"/>
      <c r="E648" s="107"/>
      <c r="F648" s="46"/>
      <c r="G648" s="46"/>
      <c r="H648" s="46"/>
      <c r="I648" s="46"/>
      <c r="J648" s="46"/>
      <c r="K648" s="46"/>
      <c r="L648" s="139"/>
      <c r="M648" s="41"/>
      <c r="N648" s="45"/>
      <c r="O648" s="47"/>
      <c r="P648" s="43"/>
      <c r="Q648" s="71" t="e">
        <f>VLOOKUP(N648,'error categories'!$A$2:$D$54,4,FALSE)</f>
        <v>#N/A</v>
      </c>
      <c r="R648" s="72" t="e">
        <f>VLOOKUP(N648,'error categories'!$A$2:$D$54,3,FALSE)</f>
        <v>#N/A</v>
      </c>
      <c r="S648" s="374"/>
      <c r="T648" s="377"/>
      <c r="U648" s="378">
        <f t="shared" si="90"/>
        <v>0</v>
      </c>
      <c r="V648" s="390"/>
      <c r="W648" s="391"/>
      <c r="X648" s="380"/>
      <c r="Y648" s="380"/>
      <c r="Z648" s="390"/>
      <c r="AA648" s="392"/>
      <c r="AB648" s="393"/>
      <c r="AC648" s="394"/>
      <c r="AD648" s="382">
        <f t="shared" si="97"/>
        <v>0</v>
      </c>
      <c r="AE648" s="383">
        <f t="shared" si="98"/>
        <v>0</v>
      </c>
      <c r="AF648" s="379"/>
      <c r="AG648" s="381"/>
      <c r="AH648" s="379"/>
      <c r="AI648" s="381"/>
      <c r="AJ648" s="384" t="str">
        <f t="shared" si="91"/>
        <v/>
      </c>
      <c r="AK648" s="385" t="str">
        <f t="shared" si="92"/>
        <v/>
      </c>
      <c r="AL648" s="388" t="str">
        <f t="shared" si="93"/>
        <v/>
      </c>
      <c r="AM648" s="389" t="str">
        <f t="shared" si="94"/>
        <v/>
      </c>
      <c r="AN648" s="388" t="str">
        <f t="shared" si="95"/>
        <v/>
      </c>
      <c r="AO648" s="389" t="str">
        <f t="shared" si="96"/>
        <v/>
      </c>
      <c r="AP648" s="424"/>
      <c r="AQ648" s="424"/>
      <c r="AR648" s="431" t="e">
        <f>VLOOKUP($B648,'acc names'!$C$2:$D$12102,2,FALSE)</f>
        <v>#N/A</v>
      </c>
      <c r="AS648" s="431" t="e">
        <f>VLOOKUP($AQ648,software!$A$1:$B$14605,2,FALSE)</f>
        <v>#N/A</v>
      </c>
      <c r="AT648" s="424"/>
      <c r="AV648" s="424"/>
    </row>
    <row r="649" spans="1:48" s="44" customFormat="1" ht="12.75" x14ac:dyDescent="0.2">
      <c r="A649" s="101"/>
      <c r="B649" s="42"/>
      <c r="C649" s="142"/>
      <c r="D649" s="143"/>
      <c r="E649" s="107"/>
      <c r="F649" s="46"/>
      <c r="G649" s="46"/>
      <c r="H649" s="46"/>
      <c r="I649" s="46"/>
      <c r="J649" s="46"/>
      <c r="K649" s="46"/>
      <c r="L649" s="139"/>
      <c r="M649" s="41"/>
      <c r="N649" s="45"/>
      <c r="O649" s="47"/>
      <c r="P649" s="43"/>
      <c r="Q649" s="71" t="e">
        <f>VLOOKUP(N649,'error categories'!$A$2:$D$54,4,FALSE)</f>
        <v>#N/A</v>
      </c>
      <c r="R649" s="72" t="e">
        <f>VLOOKUP(N649,'error categories'!$A$2:$D$54,3,FALSE)</f>
        <v>#N/A</v>
      </c>
      <c r="S649" s="374"/>
      <c r="T649" s="377"/>
      <c r="U649" s="378">
        <f t="shared" si="90"/>
        <v>0</v>
      </c>
      <c r="V649" s="390"/>
      <c r="W649" s="391"/>
      <c r="X649" s="380"/>
      <c r="Y649" s="380"/>
      <c r="Z649" s="390"/>
      <c r="AA649" s="392"/>
      <c r="AB649" s="393"/>
      <c r="AC649" s="394"/>
      <c r="AD649" s="382">
        <f t="shared" si="97"/>
        <v>0</v>
      </c>
      <c r="AE649" s="383">
        <f t="shared" si="98"/>
        <v>0</v>
      </c>
      <c r="AF649" s="379"/>
      <c r="AG649" s="381"/>
      <c r="AH649" s="379"/>
      <c r="AI649" s="381"/>
      <c r="AJ649" s="384" t="str">
        <f t="shared" si="91"/>
        <v/>
      </c>
      <c r="AK649" s="385" t="str">
        <f t="shared" si="92"/>
        <v/>
      </c>
      <c r="AL649" s="388" t="str">
        <f t="shared" si="93"/>
        <v/>
      </c>
      <c r="AM649" s="389" t="str">
        <f t="shared" si="94"/>
        <v/>
      </c>
      <c r="AN649" s="388" t="str">
        <f t="shared" si="95"/>
        <v/>
      </c>
      <c r="AO649" s="389" t="str">
        <f t="shared" si="96"/>
        <v/>
      </c>
      <c r="AP649" s="424"/>
      <c r="AQ649" s="424"/>
      <c r="AR649" s="431" t="e">
        <f>VLOOKUP($B649,'acc names'!$C$2:$D$12102,2,FALSE)</f>
        <v>#N/A</v>
      </c>
      <c r="AS649" s="431" t="e">
        <f>VLOOKUP($AQ649,software!$A$1:$B$14605,2,FALSE)</f>
        <v>#N/A</v>
      </c>
      <c r="AT649" s="424"/>
      <c r="AV649" s="424"/>
    </row>
    <row r="650" spans="1:48" s="44" customFormat="1" ht="12.75" x14ac:dyDescent="0.2">
      <c r="A650" s="101"/>
      <c r="B650" s="42"/>
      <c r="C650" s="142"/>
      <c r="D650" s="143"/>
      <c r="E650" s="107"/>
      <c r="F650" s="46"/>
      <c r="G650" s="46"/>
      <c r="H650" s="46"/>
      <c r="I650" s="46"/>
      <c r="J650" s="46"/>
      <c r="K650" s="46"/>
      <c r="L650" s="139"/>
      <c r="M650" s="41"/>
      <c r="N650" s="45"/>
      <c r="O650" s="47"/>
      <c r="P650" s="43"/>
      <c r="Q650" s="71" t="e">
        <f>VLOOKUP(N650,'error categories'!$A$2:$D$54,4,FALSE)</f>
        <v>#N/A</v>
      </c>
      <c r="R650" s="72" t="e">
        <f>VLOOKUP(N650,'error categories'!$A$2:$D$54,3,FALSE)</f>
        <v>#N/A</v>
      </c>
      <c r="S650" s="374"/>
      <c r="T650" s="377"/>
      <c r="U650" s="378">
        <f t="shared" si="90"/>
        <v>0</v>
      </c>
      <c r="V650" s="390"/>
      <c r="W650" s="391"/>
      <c r="X650" s="380"/>
      <c r="Y650" s="380"/>
      <c r="Z650" s="390"/>
      <c r="AA650" s="392"/>
      <c r="AB650" s="393"/>
      <c r="AC650" s="394"/>
      <c r="AD650" s="382">
        <f t="shared" si="97"/>
        <v>0</v>
      </c>
      <c r="AE650" s="383">
        <f t="shared" si="98"/>
        <v>0</v>
      </c>
      <c r="AF650" s="379"/>
      <c r="AG650" s="381"/>
      <c r="AH650" s="379"/>
      <c r="AI650" s="381"/>
      <c r="AJ650" s="384" t="str">
        <f t="shared" si="91"/>
        <v/>
      </c>
      <c r="AK650" s="385" t="str">
        <f t="shared" si="92"/>
        <v/>
      </c>
      <c r="AL650" s="388" t="str">
        <f t="shared" si="93"/>
        <v/>
      </c>
      <c r="AM650" s="389" t="str">
        <f t="shared" si="94"/>
        <v/>
      </c>
      <c r="AN650" s="388" t="str">
        <f t="shared" si="95"/>
        <v/>
      </c>
      <c r="AO650" s="389" t="str">
        <f t="shared" si="96"/>
        <v/>
      </c>
      <c r="AP650" s="424"/>
      <c r="AQ650" s="424"/>
      <c r="AR650" s="431" t="e">
        <f>VLOOKUP($B650,'acc names'!$C$2:$D$12102,2,FALSE)</f>
        <v>#N/A</v>
      </c>
      <c r="AS650" s="431" t="e">
        <f>VLOOKUP($AQ650,software!$A$1:$B$14605,2,FALSE)</f>
        <v>#N/A</v>
      </c>
      <c r="AT650" s="424"/>
      <c r="AV650" s="424"/>
    </row>
    <row r="651" spans="1:48" s="44" customFormat="1" ht="12.75" x14ac:dyDescent="0.2">
      <c r="A651" s="101"/>
      <c r="B651" s="42"/>
      <c r="C651" s="142"/>
      <c r="D651" s="143"/>
      <c r="E651" s="107"/>
      <c r="F651" s="46"/>
      <c r="G651" s="46"/>
      <c r="H651" s="46"/>
      <c r="I651" s="46"/>
      <c r="J651" s="46"/>
      <c r="K651" s="46"/>
      <c r="L651" s="139"/>
      <c r="M651" s="41"/>
      <c r="N651" s="45"/>
      <c r="O651" s="47"/>
      <c r="P651" s="43"/>
      <c r="Q651" s="71" t="e">
        <f>VLOOKUP(N651,'error categories'!$A$2:$D$54,4,FALSE)</f>
        <v>#N/A</v>
      </c>
      <c r="R651" s="72" t="e">
        <f>VLOOKUP(N651,'error categories'!$A$2:$D$54,3,FALSE)</f>
        <v>#N/A</v>
      </c>
      <c r="S651" s="374"/>
      <c r="T651" s="377"/>
      <c r="U651" s="378">
        <f t="shared" si="90"/>
        <v>0</v>
      </c>
      <c r="V651" s="390"/>
      <c r="W651" s="391"/>
      <c r="X651" s="380"/>
      <c r="Y651" s="380"/>
      <c r="Z651" s="390"/>
      <c r="AA651" s="392"/>
      <c r="AB651" s="393"/>
      <c r="AC651" s="394"/>
      <c r="AD651" s="382">
        <f t="shared" si="97"/>
        <v>0</v>
      </c>
      <c r="AE651" s="383">
        <f t="shared" si="98"/>
        <v>0</v>
      </c>
      <c r="AF651" s="379"/>
      <c r="AG651" s="381"/>
      <c r="AH651" s="379"/>
      <c r="AI651" s="381"/>
      <c r="AJ651" s="384" t="str">
        <f t="shared" si="91"/>
        <v/>
      </c>
      <c r="AK651" s="385" t="str">
        <f t="shared" si="92"/>
        <v/>
      </c>
      <c r="AL651" s="388" t="str">
        <f t="shared" si="93"/>
        <v/>
      </c>
      <c r="AM651" s="389" t="str">
        <f t="shared" si="94"/>
        <v/>
      </c>
      <c r="AN651" s="388" t="str">
        <f t="shared" si="95"/>
        <v/>
      </c>
      <c r="AO651" s="389" t="str">
        <f t="shared" si="96"/>
        <v/>
      </c>
      <c r="AP651" s="424"/>
      <c r="AQ651" s="424"/>
      <c r="AR651" s="431" t="e">
        <f>VLOOKUP($B651,'acc names'!$C$2:$D$12102,2,FALSE)</f>
        <v>#N/A</v>
      </c>
      <c r="AS651" s="431" t="e">
        <f>VLOOKUP($AQ651,software!$A$1:$B$14605,2,FALSE)</f>
        <v>#N/A</v>
      </c>
      <c r="AT651" s="424"/>
      <c r="AV651" s="424"/>
    </row>
    <row r="652" spans="1:48" s="44" customFormat="1" ht="12.75" x14ac:dyDescent="0.2">
      <c r="A652" s="101"/>
      <c r="B652" s="42"/>
      <c r="C652" s="142"/>
      <c r="D652" s="143"/>
      <c r="E652" s="107"/>
      <c r="F652" s="46"/>
      <c r="G652" s="46"/>
      <c r="H652" s="46"/>
      <c r="I652" s="46"/>
      <c r="J652" s="46"/>
      <c r="K652" s="46"/>
      <c r="L652" s="139"/>
      <c r="M652" s="41"/>
      <c r="N652" s="45"/>
      <c r="O652" s="47"/>
      <c r="P652" s="43"/>
      <c r="Q652" s="71" t="e">
        <f>VLOOKUP(N652,'error categories'!$A$2:$D$54,4,FALSE)</f>
        <v>#N/A</v>
      </c>
      <c r="R652" s="72" t="e">
        <f>VLOOKUP(N652,'error categories'!$A$2:$D$54,3,FALSE)</f>
        <v>#N/A</v>
      </c>
      <c r="S652" s="374"/>
      <c r="T652" s="377"/>
      <c r="U652" s="378">
        <f t="shared" si="90"/>
        <v>0</v>
      </c>
      <c r="V652" s="390"/>
      <c r="W652" s="391"/>
      <c r="X652" s="380"/>
      <c r="Y652" s="380"/>
      <c r="Z652" s="390"/>
      <c r="AA652" s="392"/>
      <c r="AB652" s="393"/>
      <c r="AC652" s="394"/>
      <c r="AD652" s="382">
        <f t="shared" si="97"/>
        <v>0</v>
      </c>
      <c r="AE652" s="383">
        <f t="shared" si="98"/>
        <v>0</v>
      </c>
      <c r="AF652" s="379"/>
      <c r="AG652" s="381"/>
      <c r="AH652" s="379"/>
      <c r="AI652" s="381"/>
      <c r="AJ652" s="384" t="str">
        <f t="shared" si="91"/>
        <v/>
      </c>
      <c r="AK652" s="385" t="str">
        <f t="shared" si="92"/>
        <v/>
      </c>
      <c r="AL652" s="388" t="str">
        <f t="shared" si="93"/>
        <v/>
      </c>
      <c r="AM652" s="389" t="str">
        <f t="shared" si="94"/>
        <v/>
      </c>
      <c r="AN652" s="388" t="str">
        <f t="shared" si="95"/>
        <v/>
      </c>
      <c r="AO652" s="389" t="str">
        <f t="shared" si="96"/>
        <v/>
      </c>
      <c r="AP652" s="424"/>
      <c r="AQ652" s="424"/>
      <c r="AR652" s="431" t="e">
        <f>VLOOKUP($B652,'acc names'!$C$2:$D$12102,2,FALSE)</f>
        <v>#N/A</v>
      </c>
      <c r="AS652" s="431" t="e">
        <f>VLOOKUP($AQ652,software!$A$1:$B$14605,2,FALSE)</f>
        <v>#N/A</v>
      </c>
      <c r="AT652" s="424"/>
      <c r="AV652" s="424"/>
    </row>
    <row r="653" spans="1:48" s="44" customFormat="1" ht="12.75" x14ac:dyDescent="0.2">
      <c r="A653" s="101"/>
      <c r="B653" s="42"/>
      <c r="C653" s="142"/>
      <c r="D653" s="143"/>
      <c r="E653" s="107"/>
      <c r="F653" s="46"/>
      <c r="G653" s="46"/>
      <c r="H653" s="46"/>
      <c r="I653" s="46"/>
      <c r="J653" s="46"/>
      <c r="K653" s="46"/>
      <c r="L653" s="139"/>
      <c r="M653" s="41"/>
      <c r="N653" s="45"/>
      <c r="O653" s="47"/>
      <c r="P653" s="43"/>
      <c r="Q653" s="71" t="e">
        <f>VLOOKUP(N653,'error categories'!$A$2:$D$54,4,FALSE)</f>
        <v>#N/A</v>
      </c>
      <c r="R653" s="72" t="e">
        <f>VLOOKUP(N653,'error categories'!$A$2:$D$54,3,FALSE)</f>
        <v>#N/A</v>
      </c>
      <c r="S653" s="374"/>
      <c r="T653" s="377"/>
      <c r="U653" s="378">
        <f t="shared" si="90"/>
        <v>0</v>
      </c>
      <c r="V653" s="390"/>
      <c r="W653" s="391"/>
      <c r="X653" s="380"/>
      <c r="Y653" s="380"/>
      <c r="Z653" s="390"/>
      <c r="AA653" s="392"/>
      <c r="AB653" s="393"/>
      <c r="AC653" s="394"/>
      <c r="AD653" s="382">
        <f t="shared" si="97"/>
        <v>0</v>
      </c>
      <c r="AE653" s="383">
        <f t="shared" si="98"/>
        <v>0</v>
      </c>
      <c r="AF653" s="379"/>
      <c r="AG653" s="381"/>
      <c r="AH653" s="379"/>
      <c r="AI653" s="381"/>
      <c r="AJ653" s="384" t="str">
        <f t="shared" si="91"/>
        <v/>
      </c>
      <c r="AK653" s="385" t="str">
        <f t="shared" si="92"/>
        <v/>
      </c>
      <c r="AL653" s="388" t="str">
        <f t="shared" si="93"/>
        <v/>
      </c>
      <c r="AM653" s="389" t="str">
        <f t="shared" si="94"/>
        <v/>
      </c>
      <c r="AN653" s="388" t="str">
        <f t="shared" si="95"/>
        <v/>
      </c>
      <c r="AO653" s="389" t="str">
        <f t="shared" si="96"/>
        <v/>
      </c>
      <c r="AP653" s="424"/>
      <c r="AQ653" s="424"/>
      <c r="AR653" s="431" t="e">
        <f>VLOOKUP($B653,'acc names'!$C$2:$D$12102,2,FALSE)</f>
        <v>#N/A</v>
      </c>
      <c r="AS653" s="431" t="e">
        <f>VLOOKUP($AQ653,software!$A$1:$B$14605,2,FALSE)</f>
        <v>#N/A</v>
      </c>
      <c r="AT653" s="424"/>
      <c r="AV653" s="424"/>
    </row>
    <row r="654" spans="1:48" s="44" customFormat="1" ht="12.75" x14ac:dyDescent="0.2">
      <c r="A654" s="101"/>
      <c r="B654" s="42"/>
      <c r="C654" s="142"/>
      <c r="D654" s="143"/>
      <c r="E654" s="107"/>
      <c r="F654" s="46"/>
      <c r="G654" s="46"/>
      <c r="H654" s="46"/>
      <c r="I654" s="46"/>
      <c r="J654" s="46"/>
      <c r="K654" s="46"/>
      <c r="L654" s="139"/>
      <c r="M654" s="41"/>
      <c r="N654" s="45"/>
      <c r="O654" s="47"/>
      <c r="P654" s="43"/>
      <c r="Q654" s="71" t="e">
        <f>VLOOKUP(N654,'error categories'!$A$2:$D$54,4,FALSE)</f>
        <v>#N/A</v>
      </c>
      <c r="R654" s="72" t="e">
        <f>VLOOKUP(N654,'error categories'!$A$2:$D$54,3,FALSE)</f>
        <v>#N/A</v>
      </c>
      <c r="S654" s="374"/>
      <c r="T654" s="377"/>
      <c r="U654" s="378">
        <f t="shared" si="90"/>
        <v>0</v>
      </c>
      <c r="V654" s="390"/>
      <c r="W654" s="391"/>
      <c r="X654" s="380"/>
      <c r="Y654" s="380"/>
      <c r="Z654" s="390"/>
      <c r="AA654" s="392"/>
      <c r="AB654" s="393"/>
      <c r="AC654" s="394"/>
      <c r="AD654" s="382">
        <f t="shared" si="97"/>
        <v>0</v>
      </c>
      <c r="AE654" s="383">
        <f t="shared" si="98"/>
        <v>0</v>
      </c>
      <c r="AF654" s="379"/>
      <c r="AG654" s="381"/>
      <c r="AH654" s="379"/>
      <c r="AI654" s="381"/>
      <c r="AJ654" s="384" t="str">
        <f t="shared" si="91"/>
        <v/>
      </c>
      <c r="AK654" s="385" t="str">
        <f t="shared" si="92"/>
        <v/>
      </c>
      <c r="AL654" s="388" t="str">
        <f t="shared" si="93"/>
        <v/>
      </c>
      <c r="AM654" s="389" t="str">
        <f t="shared" si="94"/>
        <v/>
      </c>
      <c r="AN654" s="388" t="str">
        <f t="shared" si="95"/>
        <v/>
      </c>
      <c r="AO654" s="389" t="str">
        <f t="shared" si="96"/>
        <v/>
      </c>
      <c r="AP654" s="424"/>
      <c r="AQ654" s="424"/>
      <c r="AR654" s="431" t="e">
        <f>VLOOKUP($B654,'acc names'!$C$2:$D$12102,2,FALSE)</f>
        <v>#N/A</v>
      </c>
      <c r="AS654" s="431" t="e">
        <f>VLOOKUP($AQ654,software!$A$1:$B$14605,2,FALSE)</f>
        <v>#N/A</v>
      </c>
      <c r="AT654" s="424"/>
      <c r="AV654" s="424"/>
    </row>
    <row r="655" spans="1:48" s="44" customFormat="1" ht="12.75" x14ac:dyDescent="0.2">
      <c r="A655" s="101"/>
      <c r="B655" s="42"/>
      <c r="C655" s="142"/>
      <c r="D655" s="143"/>
      <c r="E655" s="107"/>
      <c r="F655" s="46"/>
      <c r="G655" s="46"/>
      <c r="H655" s="46"/>
      <c r="I655" s="46"/>
      <c r="J655" s="46"/>
      <c r="K655" s="46"/>
      <c r="L655" s="139"/>
      <c r="M655" s="41"/>
      <c r="N655" s="45"/>
      <c r="O655" s="47"/>
      <c r="P655" s="43"/>
      <c r="Q655" s="71" t="e">
        <f>VLOOKUP(N655,'error categories'!$A$2:$D$54,4,FALSE)</f>
        <v>#N/A</v>
      </c>
      <c r="R655" s="72" t="e">
        <f>VLOOKUP(N655,'error categories'!$A$2:$D$54,3,FALSE)</f>
        <v>#N/A</v>
      </c>
      <c r="S655" s="374"/>
      <c r="T655" s="377"/>
      <c r="U655" s="378">
        <f t="shared" si="90"/>
        <v>0</v>
      </c>
      <c r="V655" s="390"/>
      <c r="W655" s="391"/>
      <c r="X655" s="380"/>
      <c r="Y655" s="380"/>
      <c r="Z655" s="390"/>
      <c r="AA655" s="392"/>
      <c r="AB655" s="393"/>
      <c r="AC655" s="394"/>
      <c r="AD655" s="382">
        <f t="shared" si="97"/>
        <v>0</v>
      </c>
      <c r="AE655" s="383">
        <f t="shared" si="98"/>
        <v>0</v>
      </c>
      <c r="AF655" s="379"/>
      <c r="AG655" s="381"/>
      <c r="AH655" s="379"/>
      <c r="AI655" s="381"/>
      <c r="AJ655" s="384" t="str">
        <f t="shared" si="91"/>
        <v/>
      </c>
      <c r="AK655" s="385" t="str">
        <f t="shared" si="92"/>
        <v/>
      </c>
      <c r="AL655" s="388" t="str">
        <f t="shared" si="93"/>
        <v/>
      </c>
      <c r="AM655" s="389" t="str">
        <f t="shared" si="94"/>
        <v/>
      </c>
      <c r="AN655" s="388" t="str">
        <f t="shared" si="95"/>
        <v/>
      </c>
      <c r="AO655" s="389" t="str">
        <f t="shared" si="96"/>
        <v/>
      </c>
      <c r="AP655" s="424"/>
      <c r="AQ655" s="424"/>
      <c r="AR655" s="431" t="e">
        <f>VLOOKUP($B655,'acc names'!$C$2:$D$12102,2,FALSE)</f>
        <v>#N/A</v>
      </c>
      <c r="AS655" s="431" t="e">
        <f>VLOOKUP($AQ655,software!$A$1:$B$14605,2,FALSE)</f>
        <v>#N/A</v>
      </c>
      <c r="AT655" s="424"/>
      <c r="AV655" s="424"/>
    </row>
    <row r="656" spans="1:48" s="44" customFormat="1" ht="12.75" x14ac:dyDescent="0.2">
      <c r="A656" s="101"/>
      <c r="B656" s="42"/>
      <c r="C656" s="142"/>
      <c r="D656" s="143"/>
      <c r="E656" s="107"/>
      <c r="F656" s="46"/>
      <c r="G656" s="46"/>
      <c r="H656" s="46"/>
      <c r="I656" s="46"/>
      <c r="J656" s="46"/>
      <c r="K656" s="46"/>
      <c r="L656" s="139"/>
      <c r="M656" s="41"/>
      <c r="N656" s="45"/>
      <c r="O656" s="47"/>
      <c r="P656" s="43"/>
      <c r="Q656" s="71" t="e">
        <f>VLOOKUP(N656,'error categories'!$A$2:$D$54,4,FALSE)</f>
        <v>#N/A</v>
      </c>
      <c r="R656" s="72" t="e">
        <f>VLOOKUP(N656,'error categories'!$A$2:$D$54,3,FALSE)</f>
        <v>#N/A</v>
      </c>
      <c r="S656" s="374"/>
      <c r="T656" s="377"/>
      <c r="U656" s="378">
        <f t="shared" si="90"/>
        <v>0</v>
      </c>
      <c r="V656" s="390"/>
      <c r="W656" s="391"/>
      <c r="X656" s="380"/>
      <c r="Y656" s="380"/>
      <c r="Z656" s="390"/>
      <c r="AA656" s="392"/>
      <c r="AB656" s="393"/>
      <c r="AC656" s="394"/>
      <c r="AD656" s="382">
        <f t="shared" si="97"/>
        <v>0</v>
      </c>
      <c r="AE656" s="383">
        <f t="shared" si="98"/>
        <v>0</v>
      </c>
      <c r="AF656" s="379"/>
      <c r="AG656" s="381"/>
      <c r="AH656" s="379"/>
      <c r="AI656" s="381"/>
      <c r="AJ656" s="384" t="str">
        <f t="shared" si="91"/>
        <v/>
      </c>
      <c r="AK656" s="385" t="str">
        <f t="shared" si="92"/>
        <v/>
      </c>
      <c r="AL656" s="388" t="str">
        <f t="shared" si="93"/>
        <v/>
      </c>
      <c r="AM656" s="389" t="str">
        <f t="shared" si="94"/>
        <v/>
      </c>
      <c r="AN656" s="388" t="str">
        <f t="shared" si="95"/>
        <v/>
      </c>
      <c r="AO656" s="389" t="str">
        <f t="shared" si="96"/>
        <v/>
      </c>
      <c r="AP656" s="424"/>
      <c r="AQ656" s="424"/>
      <c r="AR656" s="431" t="e">
        <f>VLOOKUP($B656,'acc names'!$C$2:$D$12102,2,FALSE)</f>
        <v>#N/A</v>
      </c>
      <c r="AS656" s="431" t="e">
        <f>VLOOKUP($AQ656,software!$A$1:$B$14605,2,FALSE)</f>
        <v>#N/A</v>
      </c>
      <c r="AT656" s="424"/>
      <c r="AV656" s="424"/>
    </row>
    <row r="657" spans="1:48" s="44" customFormat="1" ht="12.75" x14ac:dyDescent="0.2">
      <c r="A657" s="101"/>
      <c r="B657" s="42"/>
      <c r="C657" s="142"/>
      <c r="D657" s="143"/>
      <c r="E657" s="107"/>
      <c r="F657" s="46"/>
      <c r="G657" s="46"/>
      <c r="H657" s="46"/>
      <c r="I657" s="46"/>
      <c r="J657" s="46"/>
      <c r="K657" s="46"/>
      <c r="L657" s="139"/>
      <c r="M657" s="41"/>
      <c r="N657" s="45"/>
      <c r="O657" s="47"/>
      <c r="P657" s="43"/>
      <c r="Q657" s="71" t="e">
        <f>VLOOKUP(N657,'error categories'!$A$2:$D$54,4,FALSE)</f>
        <v>#N/A</v>
      </c>
      <c r="R657" s="72" t="e">
        <f>VLOOKUP(N657,'error categories'!$A$2:$D$54,3,FALSE)</f>
        <v>#N/A</v>
      </c>
      <c r="S657" s="374"/>
      <c r="T657" s="377"/>
      <c r="U657" s="378">
        <f t="shared" si="90"/>
        <v>0</v>
      </c>
      <c r="V657" s="390"/>
      <c r="W657" s="391"/>
      <c r="X657" s="380"/>
      <c r="Y657" s="380"/>
      <c r="Z657" s="390"/>
      <c r="AA657" s="392"/>
      <c r="AB657" s="393"/>
      <c r="AC657" s="394"/>
      <c r="AD657" s="382">
        <f t="shared" si="97"/>
        <v>0</v>
      </c>
      <c r="AE657" s="383">
        <f t="shared" si="98"/>
        <v>0</v>
      </c>
      <c r="AF657" s="379"/>
      <c r="AG657" s="381"/>
      <c r="AH657" s="379"/>
      <c r="AI657" s="381"/>
      <c r="AJ657" s="384" t="str">
        <f t="shared" si="91"/>
        <v/>
      </c>
      <c r="AK657" s="385" t="str">
        <f t="shared" si="92"/>
        <v/>
      </c>
      <c r="AL657" s="388" t="str">
        <f t="shared" si="93"/>
        <v/>
      </c>
      <c r="AM657" s="389" t="str">
        <f t="shared" si="94"/>
        <v/>
      </c>
      <c r="AN657" s="388" t="str">
        <f t="shared" si="95"/>
        <v/>
      </c>
      <c r="AO657" s="389" t="str">
        <f t="shared" si="96"/>
        <v/>
      </c>
      <c r="AP657" s="424"/>
      <c r="AQ657" s="424"/>
      <c r="AR657" s="431" t="e">
        <f>VLOOKUP($B657,'acc names'!$C$2:$D$12102,2,FALSE)</f>
        <v>#N/A</v>
      </c>
      <c r="AS657" s="431" t="e">
        <f>VLOOKUP($AQ657,software!$A$1:$B$14605,2,FALSE)</f>
        <v>#N/A</v>
      </c>
      <c r="AT657" s="424"/>
      <c r="AV657" s="424"/>
    </row>
    <row r="658" spans="1:48" s="44" customFormat="1" ht="12.75" x14ac:dyDescent="0.2">
      <c r="A658" s="101"/>
      <c r="B658" s="42"/>
      <c r="C658" s="142"/>
      <c r="D658" s="143"/>
      <c r="E658" s="107"/>
      <c r="F658" s="46"/>
      <c r="G658" s="46"/>
      <c r="H658" s="46"/>
      <c r="I658" s="46"/>
      <c r="J658" s="46"/>
      <c r="K658" s="46"/>
      <c r="L658" s="139"/>
      <c r="M658" s="41"/>
      <c r="N658" s="45"/>
      <c r="O658" s="47"/>
      <c r="P658" s="43"/>
      <c r="Q658" s="71" t="e">
        <f>VLOOKUP(N658,'error categories'!$A$2:$D$54,4,FALSE)</f>
        <v>#N/A</v>
      </c>
      <c r="R658" s="72" t="e">
        <f>VLOOKUP(N658,'error categories'!$A$2:$D$54,3,FALSE)</f>
        <v>#N/A</v>
      </c>
      <c r="S658" s="374"/>
      <c r="T658" s="377"/>
      <c r="U658" s="378">
        <f t="shared" si="90"/>
        <v>0</v>
      </c>
      <c r="V658" s="390"/>
      <c r="W658" s="391"/>
      <c r="X658" s="380"/>
      <c r="Y658" s="380"/>
      <c r="Z658" s="390"/>
      <c r="AA658" s="392"/>
      <c r="AB658" s="393"/>
      <c r="AC658" s="394"/>
      <c r="AD658" s="382">
        <f t="shared" si="97"/>
        <v>0</v>
      </c>
      <c r="AE658" s="383">
        <f t="shared" si="98"/>
        <v>0</v>
      </c>
      <c r="AF658" s="379"/>
      <c r="AG658" s="381"/>
      <c r="AH658" s="379"/>
      <c r="AI658" s="381"/>
      <c r="AJ658" s="384" t="str">
        <f t="shared" si="91"/>
        <v/>
      </c>
      <c r="AK658" s="385" t="str">
        <f t="shared" si="92"/>
        <v/>
      </c>
      <c r="AL658" s="388" t="str">
        <f t="shared" si="93"/>
        <v/>
      </c>
      <c r="AM658" s="389" t="str">
        <f t="shared" si="94"/>
        <v/>
      </c>
      <c r="AN658" s="388" t="str">
        <f t="shared" si="95"/>
        <v/>
      </c>
      <c r="AO658" s="389" t="str">
        <f t="shared" si="96"/>
        <v/>
      </c>
      <c r="AP658" s="424"/>
      <c r="AQ658" s="424"/>
      <c r="AR658" s="431" t="e">
        <f>VLOOKUP($B658,'acc names'!$C$2:$D$12102,2,FALSE)</f>
        <v>#N/A</v>
      </c>
      <c r="AS658" s="431" t="e">
        <f>VLOOKUP($AQ658,software!$A$1:$B$14605,2,FALSE)</f>
        <v>#N/A</v>
      </c>
      <c r="AT658" s="424"/>
      <c r="AV658" s="424"/>
    </row>
    <row r="659" spans="1:48" s="44" customFormat="1" ht="12.75" x14ac:dyDescent="0.2">
      <c r="A659" s="101"/>
      <c r="B659" s="42"/>
      <c r="C659" s="142"/>
      <c r="D659" s="143"/>
      <c r="E659" s="107"/>
      <c r="F659" s="46"/>
      <c r="G659" s="46"/>
      <c r="H659" s="46"/>
      <c r="I659" s="46"/>
      <c r="J659" s="46"/>
      <c r="K659" s="46"/>
      <c r="L659" s="139"/>
      <c r="M659" s="41"/>
      <c r="N659" s="45"/>
      <c r="O659" s="47"/>
      <c r="P659" s="43"/>
      <c r="Q659" s="71" t="e">
        <f>VLOOKUP(N659,'error categories'!$A$2:$D$54,4,FALSE)</f>
        <v>#N/A</v>
      </c>
      <c r="R659" s="72" t="e">
        <f>VLOOKUP(N659,'error categories'!$A$2:$D$54,3,FALSE)</f>
        <v>#N/A</v>
      </c>
      <c r="S659" s="374"/>
      <c r="T659" s="377"/>
      <c r="U659" s="378">
        <f t="shared" si="90"/>
        <v>0</v>
      </c>
      <c r="V659" s="390"/>
      <c r="W659" s="391"/>
      <c r="X659" s="380"/>
      <c r="Y659" s="380"/>
      <c r="Z659" s="390"/>
      <c r="AA659" s="392"/>
      <c r="AB659" s="393"/>
      <c r="AC659" s="394"/>
      <c r="AD659" s="382">
        <f t="shared" si="97"/>
        <v>0</v>
      </c>
      <c r="AE659" s="383">
        <f t="shared" si="98"/>
        <v>0</v>
      </c>
      <c r="AF659" s="379"/>
      <c r="AG659" s="381"/>
      <c r="AH659" s="379"/>
      <c r="AI659" s="381"/>
      <c r="AJ659" s="384" t="str">
        <f t="shared" si="91"/>
        <v/>
      </c>
      <c r="AK659" s="385" t="str">
        <f t="shared" si="92"/>
        <v/>
      </c>
      <c r="AL659" s="388" t="str">
        <f t="shared" si="93"/>
        <v/>
      </c>
      <c r="AM659" s="389" t="str">
        <f t="shared" si="94"/>
        <v/>
      </c>
      <c r="AN659" s="388" t="str">
        <f t="shared" si="95"/>
        <v/>
      </c>
      <c r="AO659" s="389" t="str">
        <f t="shared" si="96"/>
        <v/>
      </c>
      <c r="AP659" s="424"/>
      <c r="AQ659" s="424"/>
      <c r="AR659" s="431" t="e">
        <f>VLOOKUP($B659,'acc names'!$C$2:$D$12102,2,FALSE)</f>
        <v>#N/A</v>
      </c>
      <c r="AS659" s="431" t="e">
        <f>VLOOKUP($AQ659,software!$A$1:$B$14605,2,FALSE)</f>
        <v>#N/A</v>
      </c>
      <c r="AT659" s="424"/>
      <c r="AV659" s="424"/>
    </row>
    <row r="660" spans="1:48" s="44" customFormat="1" ht="12.75" x14ac:dyDescent="0.2">
      <c r="A660" s="101"/>
      <c r="B660" s="42"/>
      <c r="C660" s="142"/>
      <c r="D660" s="143"/>
      <c r="E660" s="107"/>
      <c r="F660" s="46"/>
      <c r="G660" s="46"/>
      <c r="H660" s="46"/>
      <c r="I660" s="46"/>
      <c r="J660" s="46"/>
      <c r="K660" s="46"/>
      <c r="L660" s="139"/>
      <c r="M660" s="41"/>
      <c r="N660" s="45"/>
      <c r="O660" s="47"/>
      <c r="P660" s="43"/>
      <c r="Q660" s="71" t="e">
        <f>VLOOKUP(N660,'error categories'!$A$2:$D$54,4,FALSE)</f>
        <v>#N/A</v>
      </c>
      <c r="R660" s="72" t="e">
        <f>VLOOKUP(N660,'error categories'!$A$2:$D$54,3,FALSE)</f>
        <v>#N/A</v>
      </c>
      <c r="S660" s="374"/>
      <c r="T660" s="377"/>
      <c r="U660" s="378">
        <f t="shared" si="90"/>
        <v>0</v>
      </c>
      <c r="V660" s="390"/>
      <c r="W660" s="391"/>
      <c r="X660" s="380"/>
      <c r="Y660" s="380"/>
      <c r="Z660" s="390"/>
      <c r="AA660" s="392"/>
      <c r="AB660" s="393"/>
      <c r="AC660" s="394"/>
      <c r="AD660" s="382">
        <f t="shared" si="97"/>
        <v>0</v>
      </c>
      <c r="AE660" s="383">
        <f t="shared" si="98"/>
        <v>0</v>
      </c>
      <c r="AF660" s="379"/>
      <c r="AG660" s="381"/>
      <c r="AH660" s="379"/>
      <c r="AI660" s="381"/>
      <c r="AJ660" s="384" t="str">
        <f t="shared" si="91"/>
        <v/>
      </c>
      <c r="AK660" s="385" t="str">
        <f t="shared" si="92"/>
        <v/>
      </c>
      <c r="AL660" s="388" t="str">
        <f t="shared" si="93"/>
        <v/>
      </c>
      <c r="AM660" s="389" t="str">
        <f t="shared" si="94"/>
        <v/>
      </c>
      <c r="AN660" s="388" t="str">
        <f t="shared" si="95"/>
        <v/>
      </c>
      <c r="AO660" s="389" t="str">
        <f t="shared" si="96"/>
        <v/>
      </c>
      <c r="AP660" s="424"/>
      <c r="AQ660" s="424"/>
      <c r="AR660" s="431" t="e">
        <f>VLOOKUP($B660,'acc names'!$C$2:$D$12102,2,FALSE)</f>
        <v>#N/A</v>
      </c>
      <c r="AS660" s="431" t="e">
        <f>VLOOKUP($AQ660,software!$A$1:$B$14605,2,FALSE)</f>
        <v>#N/A</v>
      </c>
      <c r="AT660" s="424"/>
      <c r="AV660" s="424"/>
    </row>
    <row r="661" spans="1:48" s="44" customFormat="1" ht="12.75" x14ac:dyDescent="0.2">
      <c r="A661" s="101"/>
      <c r="B661" s="42"/>
      <c r="C661" s="142"/>
      <c r="D661" s="143"/>
      <c r="E661" s="107"/>
      <c r="F661" s="46"/>
      <c r="G661" s="46"/>
      <c r="H661" s="46"/>
      <c r="I661" s="46"/>
      <c r="J661" s="46"/>
      <c r="K661" s="46"/>
      <c r="L661" s="139"/>
      <c r="M661" s="41"/>
      <c r="N661" s="45"/>
      <c r="O661" s="47"/>
      <c r="P661" s="43"/>
      <c r="Q661" s="71" t="e">
        <f>VLOOKUP(N661,'error categories'!$A$2:$D$54,4,FALSE)</f>
        <v>#N/A</v>
      </c>
      <c r="R661" s="72" t="e">
        <f>VLOOKUP(N661,'error categories'!$A$2:$D$54,3,FALSE)</f>
        <v>#N/A</v>
      </c>
      <c r="S661" s="374"/>
      <c r="T661" s="377"/>
      <c r="U661" s="378">
        <f t="shared" si="90"/>
        <v>0</v>
      </c>
      <c r="V661" s="390"/>
      <c r="W661" s="391"/>
      <c r="X661" s="380"/>
      <c r="Y661" s="380"/>
      <c r="Z661" s="390"/>
      <c r="AA661" s="392"/>
      <c r="AB661" s="393"/>
      <c r="AC661" s="394"/>
      <c r="AD661" s="382">
        <f t="shared" si="97"/>
        <v>0</v>
      </c>
      <c r="AE661" s="383">
        <f t="shared" si="98"/>
        <v>0</v>
      </c>
      <c r="AF661" s="379"/>
      <c r="AG661" s="381"/>
      <c r="AH661" s="379"/>
      <c r="AI661" s="381"/>
      <c r="AJ661" s="384" t="str">
        <f t="shared" si="91"/>
        <v/>
      </c>
      <c r="AK661" s="385" t="str">
        <f t="shared" si="92"/>
        <v/>
      </c>
      <c r="AL661" s="388" t="str">
        <f t="shared" si="93"/>
        <v/>
      </c>
      <c r="AM661" s="389" t="str">
        <f t="shared" si="94"/>
        <v/>
      </c>
      <c r="AN661" s="388" t="str">
        <f t="shared" si="95"/>
        <v/>
      </c>
      <c r="AO661" s="389" t="str">
        <f t="shared" si="96"/>
        <v/>
      </c>
      <c r="AP661" s="424"/>
      <c r="AQ661" s="424"/>
      <c r="AR661" s="431" t="e">
        <f>VLOOKUP($B661,'acc names'!$C$2:$D$12102,2,FALSE)</f>
        <v>#N/A</v>
      </c>
      <c r="AS661" s="431" t="e">
        <f>VLOOKUP($AQ661,software!$A$1:$B$14605,2,FALSE)</f>
        <v>#N/A</v>
      </c>
      <c r="AT661" s="424"/>
      <c r="AV661" s="424"/>
    </row>
    <row r="662" spans="1:48" s="44" customFormat="1" ht="12.75" x14ac:dyDescent="0.2">
      <c r="A662" s="101"/>
      <c r="B662" s="42"/>
      <c r="C662" s="142"/>
      <c r="D662" s="143"/>
      <c r="E662" s="107"/>
      <c r="F662" s="46"/>
      <c r="G662" s="46"/>
      <c r="H662" s="46"/>
      <c r="I662" s="46"/>
      <c r="J662" s="46"/>
      <c r="K662" s="46"/>
      <c r="L662" s="139"/>
      <c r="M662" s="41"/>
      <c r="N662" s="45"/>
      <c r="O662" s="47"/>
      <c r="P662" s="43"/>
      <c r="Q662" s="71" t="e">
        <f>VLOOKUP(N662,'error categories'!$A$2:$D$54,4,FALSE)</f>
        <v>#N/A</v>
      </c>
      <c r="R662" s="72" t="e">
        <f>VLOOKUP(N662,'error categories'!$A$2:$D$54,3,FALSE)</f>
        <v>#N/A</v>
      </c>
      <c r="S662" s="374"/>
      <c r="T662" s="377"/>
      <c r="U662" s="378">
        <f t="shared" si="90"/>
        <v>0</v>
      </c>
      <c r="V662" s="390"/>
      <c r="W662" s="391"/>
      <c r="X662" s="380"/>
      <c r="Y662" s="380"/>
      <c r="Z662" s="390"/>
      <c r="AA662" s="392"/>
      <c r="AB662" s="393"/>
      <c r="AC662" s="394"/>
      <c r="AD662" s="382">
        <f t="shared" si="97"/>
        <v>0</v>
      </c>
      <c r="AE662" s="383">
        <f t="shared" si="98"/>
        <v>0</v>
      </c>
      <c r="AF662" s="379"/>
      <c r="AG662" s="381"/>
      <c r="AH662" s="379"/>
      <c r="AI662" s="381"/>
      <c r="AJ662" s="384" t="str">
        <f t="shared" si="91"/>
        <v/>
      </c>
      <c r="AK662" s="385" t="str">
        <f t="shared" si="92"/>
        <v/>
      </c>
      <c r="AL662" s="388" t="str">
        <f t="shared" si="93"/>
        <v/>
      </c>
      <c r="AM662" s="389" t="str">
        <f t="shared" si="94"/>
        <v/>
      </c>
      <c r="AN662" s="388" t="str">
        <f t="shared" si="95"/>
        <v/>
      </c>
      <c r="AO662" s="389" t="str">
        <f t="shared" si="96"/>
        <v/>
      </c>
      <c r="AP662" s="424"/>
      <c r="AQ662" s="424"/>
      <c r="AR662" s="431" t="e">
        <f>VLOOKUP($B662,'acc names'!$C$2:$D$12102,2,FALSE)</f>
        <v>#N/A</v>
      </c>
      <c r="AS662" s="431" t="e">
        <f>VLOOKUP($AQ662,software!$A$1:$B$14605,2,FALSE)</f>
        <v>#N/A</v>
      </c>
      <c r="AT662" s="424"/>
      <c r="AV662" s="424"/>
    </row>
    <row r="663" spans="1:48" s="44" customFormat="1" ht="12.75" x14ac:dyDescent="0.2">
      <c r="A663" s="101"/>
      <c r="B663" s="42"/>
      <c r="C663" s="142"/>
      <c r="D663" s="143"/>
      <c r="E663" s="107"/>
      <c r="F663" s="46"/>
      <c r="G663" s="46"/>
      <c r="H663" s="46"/>
      <c r="I663" s="46"/>
      <c r="J663" s="46"/>
      <c r="K663" s="46"/>
      <c r="L663" s="139"/>
      <c r="M663" s="41"/>
      <c r="N663" s="45"/>
      <c r="O663" s="47"/>
      <c r="P663" s="43"/>
      <c r="Q663" s="71" t="e">
        <f>VLOOKUP(N663,'error categories'!$A$2:$D$54,4,FALSE)</f>
        <v>#N/A</v>
      </c>
      <c r="R663" s="72" t="e">
        <f>VLOOKUP(N663,'error categories'!$A$2:$D$54,3,FALSE)</f>
        <v>#N/A</v>
      </c>
      <c r="S663" s="374"/>
      <c r="T663" s="377"/>
      <c r="U663" s="378">
        <f t="shared" si="90"/>
        <v>0</v>
      </c>
      <c r="V663" s="390"/>
      <c r="W663" s="391"/>
      <c r="X663" s="380"/>
      <c r="Y663" s="380"/>
      <c r="Z663" s="390"/>
      <c r="AA663" s="392"/>
      <c r="AB663" s="393"/>
      <c r="AC663" s="394"/>
      <c r="AD663" s="382">
        <f t="shared" si="97"/>
        <v>0</v>
      </c>
      <c r="AE663" s="383">
        <f t="shared" si="98"/>
        <v>0</v>
      </c>
      <c r="AF663" s="379"/>
      <c r="AG663" s="381"/>
      <c r="AH663" s="379"/>
      <c r="AI663" s="381"/>
      <c r="AJ663" s="384" t="str">
        <f t="shared" si="91"/>
        <v/>
      </c>
      <c r="AK663" s="385" t="str">
        <f t="shared" si="92"/>
        <v/>
      </c>
      <c r="AL663" s="388" t="str">
        <f t="shared" si="93"/>
        <v/>
      </c>
      <c r="AM663" s="389" t="str">
        <f t="shared" si="94"/>
        <v/>
      </c>
      <c r="AN663" s="388" t="str">
        <f t="shared" si="95"/>
        <v/>
      </c>
      <c r="AO663" s="389" t="str">
        <f t="shared" si="96"/>
        <v/>
      </c>
      <c r="AP663" s="424"/>
      <c r="AQ663" s="424"/>
      <c r="AR663" s="431" t="e">
        <f>VLOOKUP($B663,'acc names'!$C$2:$D$12102,2,FALSE)</f>
        <v>#N/A</v>
      </c>
      <c r="AS663" s="431" t="e">
        <f>VLOOKUP($AQ663,software!$A$1:$B$14605,2,FALSE)</f>
        <v>#N/A</v>
      </c>
      <c r="AT663" s="424"/>
      <c r="AV663" s="424"/>
    </row>
    <row r="664" spans="1:48" s="44" customFormat="1" ht="12.75" x14ac:dyDescent="0.2">
      <c r="A664" s="101"/>
      <c r="B664" s="42"/>
      <c r="C664" s="142"/>
      <c r="D664" s="143"/>
      <c r="E664" s="107"/>
      <c r="F664" s="46"/>
      <c r="G664" s="46"/>
      <c r="H664" s="46"/>
      <c r="I664" s="46"/>
      <c r="J664" s="46"/>
      <c r="K664" s="46"/>
      <c r="L664" s="139"/>
      <c r="M664" s="41"/>
      <c r="N664" s="45"/>
      <c r="O664" s="47"/>
      <c r="P664" s="43"/>
      <c r="Q664" s="71" t="e">
        <f>VLOOKUP(N664,'error categories'!$A$2:$D$54,4,FALSE)</f>
        <v>#N/A</v>
      </c>
      <c r="R664" s="72" t="e">
        <f>VLOOKUP(N664,'error categories'!$A$2:$D$54,3,FALSE)</f>
        <v>#N/A</v>
      </c>
      <c r="S664" s="374"/>
      <c r="T664" s="377"/>
      <c r="U664" s="378">
        <f t="shared" si="90"/>
        <v>0</v>
      </c>
      <c r="V664" s="390"/>
      <c r="W664" s="391"/>
      <c r="X664" s="380"/>
      <c r="Y664" s="380"/>
      <c r="Z664" s="390"/>
      <c r="AA664" s="392"/>
      <c r="AB664" s="393"/>
      <c r="AC664" s="394"/>
      <c r="AD664" s="382">
        <f t="shared" si="97"/>
        <v>0</v>
      </c>
      <c r="AE664" s="383">
        <f t="shared" si="98"/>
        <v>0</v>
      </c>
      <c r="AF664" s="379"/>
      <c r="AG664" s="381"/>
      <c r="AH664" s="379"/>
      <c r="AI664" s="381"/>
      <c r="AJ664" s="384" t="str">
        <f t="shared" si="91"/>
        <v/>
      </c>
      <c r="AK664" s="385" t="str">
        <f t="shared" si="92"/>
        <v/>
      </c>
      <c r="AL664" s="388" t="str">
        <f t="shared" si="93"/>
        <v/>
      </c>
      <c r="AM664" s="389" t="str">
        <f t="shared" si="94"/>
        <v/>
      </c>
      <c r="AN664" s="388" t="str">
        <f t="shared" si="95"/>
        <v/>
      </c>
      <c r="AO664" s="389" t="str">
        <f t="shared" si="96"/>
        <v/>
      </c>
      <c r="AP664" s="424"/>
      <c r="AQ664" s="424"/>
      <c r="AR664" s="431" t="e">
        <f>VLOOKUP($B664,'acc names'!$C$2:$D$12102,2,FALSE)</f>
        <v>#N/A</v>
      </c>
      <c r="AS664" s="431" t="e">
        <f>VLOOKUP($AQ664,software!$A$1:$B$14605,2,FALSE)</f>
        <v>#N/A</v>
      </c>
      <c r="AT664" s="424"/>
      <c r="AV664" s="424"/>
    </row>
    <row r="665" spans="1:48" s="44" customFormat="1" ht="12.75" x14ac:dyDescent="0.2">
      <c r="A665" s="101"/>
      <c r="B665" s="42"/>
      <c r="C665" s="142"/>
      <c r="D665" s="143"/>
      <c r="E665" s="107"/>
      <c r="F665" s="46"/>
      <c r="G665" s="46"/>
      <c r="H665" s="46"/>
      <c r="I665" s="46"/>
      <c r="J665" s="46"/>
      <c r="K665" s="46"/>
      <c r="L665" s="139"/>
      <c r="M665" s="41"/>
      <c r="N665" s="45"/>
      <c r="O665" s="47"/>
      <c r="P665" s="43"/>
      <c r="Q665" s="71" t="e">
        <f>VLOOKUP(N665,'error categories'!$A$2:$D$54,4,FALSE)</f>
        <v>#N/A</v>
      </c>
      <c r="R665" s="72" t="e">
        <f>VLOOKUP(N665,'error categories'!$A$2:$D$54,3,FALSE)</f>
        <v>#N/A</v>
      </c>
      <c r="S665" s="374"/>
      <c r="T665" s="377"/>
      <c r="U665" s="378">
        <f t="shared" si="90"/>
        <v>0</v>
      </c>
      <c r="V665" s="390"/>
      <c r="W665" s="391"/>
      <c r="X665" s="380"/>
      <c r="Y665" s="380"/>
      <c r="Z665" s="390"/>
      <c r="AA665" s="392"/>
      <c r="AB665" s="393"/>
      <c r="AC665" s="394"/>
      <c r="AD665" s="382">
        <f t="shared" si="97"/>
        <v>0</v>
      </c>
      <c r="AE665" s="383">
        <f t="shared" si="98"/>
        <v>0</v>
      </c>
      <c r="AF665" s="379"/>
      <c r="AG665" s="381"/>
      <c r="AH665" s="379"/>
      <c r="AI665" s="381"/>
      <c r="AJ665" s="384" t="str">
        <f t="shared" si="91"/>
        <v/>
      </c>
      <c r="AK665" s="385" t="str">
        <f t="shared" si="92"/>
        <v/>
      </c>
      <c r="AL665" s="388" t="str">
        <f t="shared" si="93"/>
        <v/>
      </c>
      <c r="AM665" s="389" t="str">
        <f t="shared" si="94"/>
        <v/>
      </c>
      <c r="AN665" s="388" t="str">
        <f t="shared" si="95"/>
        <v/>
      </c>
      <c r="AO665" s="389" t="str">
        <f t="shared" si="96"/>
        <v/>
      </c>
      <c r="AP665" s="424"/>
      <c r="AQ665" s="424"/>
      <c r="AR665" s="431" t="e">
        <f>VLOOKUP($B665,'acc names'!$C$2:$D$12102,2,FALSE)</f>
        <v>#N/A</v>
      </c>
      <c r="AS665" s="431" t="e">
        <f>VLOOKUP($AQ665,software!$A$1:$B$14605,2,FALSE)</f>
        <v>#N/A</v>
      </c>
      <c r="AT665" s="424"/>
      <c r="AV665" s="424"/>
    </row>
    <row r="666" spans="1:48" s="44" customFormat="1" ht="12.75" x14ac:dyDescent="0.2">
      <c r="A666" s="101"/>
      <c r="B666" s="42"/>
      <c r="C666" s="142"/>
      <c r="D666" s="143"/>
      <c r="E666" s="107"/>
      <c r="F666" s="46"/>
      <c r="G666" s="46"/>
      <c r="H666" s="46"/>
      <c r="I666" s="46"/>
      <c r="J666" s="46"/>
      <c r="K666" s="46"/>
      <c r="L666" s="139"/>
      <c r="M666" s="41"/>
      <c r="N666" s="45"/>
      <c r="O666" s="47"/>
      <c r="P666" s="43"/>
      <c r="Q666" s="71" t="e">
        <f>VLOOKUP(N666,'error categories'!$A$2:$D$54,4,FALSE)</f>
        <v>#N/A</v>
      </c>
      <c r="R666" s="72" t="e">
        <f>VLOOKUP(N666,'error categories'!$A$2:$D$54,3,FALSE)</f>
        <v>#N/A</v>
      </c>
      <c r="S666" s="374"/>
      <c r="T666" s="377"/>
      <c r="U666" s="378">
        <f t="shared" si="90"/>
        <v>0</v>
      </c>
      <c r="V666" s="390"/>
      <c r="W666" s="391"/>
      <c r="X666" s="380"/>
      <c r="Y666" s="380"/>
      <c r="Z666" s="390"/>
      <c r="AA666" s="392"/>
      <c r="AB666" s="393"/>
      <c r="AC666" s="394"/>
      <c r="AD666" s="382">
        <f t="shared" si="97"/>
        <v>0</v>
      </c>
      <c r="AE666" s="383">
        <f t="shared" si="98"/>
        <v>0</v>
      </c>
      <c r="AF666" s="379"/>
      <c r="AG666" s="381"/>
      <c r="AH666" s="379"/>
      <c r="AI666" s="381"/>
      <c r="AJ666" s="384" t="str">
        <f t="shared" si="91"/>
        <v/>
      </c>
      <c r="AK666" s="385" t="str">
        <f t="shared" si="92"/>
        <v/>
      </c>
      <c r="AL666" s="388" t="str">
        <f t="shared" si="93"/>
        <v/>
      </c>
      <c r="AM666" s="389" t="str">
        <f t="shared" si="94"/>
        <v/>
      </c>
      <c r="AN666" s="388" t="str">
        <f t="shared" si="95"/>
        <v/>
      </c>
      <c r="AO666" s="389" t="str">
        <f t="shared" si="96"/>
        <v/>
      </c>
      <c r="AP666" s="424"/>
      <c r="AQ666" s="424"/>
      <c r="AR666" s="431" t="e">
        <f>VLOOKUP($B666,'acc names'!$C$2:$D$12102,2,FALSE)</f>
        <v>#N/A</v>
      </c>
      <c r="AS666" s="431" t="e">
        <f>VLOOKUP($AQ666,software!$A$1:$B$14605,2,FALSE)</f>
        <v>#N/A</v>
      </c>
      <c r="AT666" s="424"/>
      <c r="AV666" s="424"/>
    </row>
    <row r="667" spans="1:48" s="44" customFormat="1" ht="12.75" x14ac:dyDescent="0.2">
      <c r="A667" s="101"/>
      <c r="B667" s="42"/>
      <c r="C667" s="142"/>
      <c r="D667" s="143"/>
      <c r="E667" s="107"/>
      <c r="F667" s="46"/>
      <c r="G667" s="46"/>
      <c r="H667" s="46"/>
      <c r="I667" s="46"/>
      <c r="J667" s="46"/>
      <c r="K667" s="46"/>
      <c r="L667" s="139"/>
      <c r="M667" s="41"/>
      <c r="N667" s="45"/>
      <c r="O667" s="47"/>
      <c r="P667" s="43"/>
      <c r="Q667" s="71" t="e">
        <f>VLOOKUP(N667,'error categories'!$A$2:$D$54,4,FALSE)</f>
        <v>#N/A</v>
      </c>
      <c r="R667" s="72" t="e">
        <f>VLOOKUP(N667,'error categories'!$A$2:$D$54,3,FALSE)</f>
        <v>#N/A</v>
      </c>
      <c r="S667" s="374"/>
      <c r="T667" s="377"/>
      <c r="U667" s="378">
        <f t="shared" si="90"/>
        <v>0</v>
      </c>
      <c r="V667" s="390"/>
      <c r="W667" s="391"/>
      <c r="X667" s="380"/>
      <c r="Y667" s="380"/>
      <c r="Z667" s="390"/>
      <c r="AA667" s="392"/>
      <c r="AB667" s="393"/>
      <c r="AC667" s="394"/>
      <c r="AD667" s="382">
        <f t="shared" si="97"/>
        <v>0</v>
      </c>
      <c r="AE667" s="383">
        <f t="shared" si="98"/>
        <v>0</v>
      </c>
      <c r="AF667" s="379"/>
      <c r="AG667" s="381"/>
      <c r="AH667" s="379"/>
      <c r="AI667" s="381"/>
      <c r="AJ667" s="384" t="str">
        <f t="shared" si="91"/>
        <v/>
      </c>
      <c r="AK667" s="385" t="str">
        <f t="shared" si="92"/>
        <v/>
      </c>
      <c r="AL667" s="388" t="str">
        <f t="shared" si="93"/>
        <v/>
      </c>
      <c r="AM667" s="389" t="str">
        <f t="shared" si="94"/>
        <v/>
      </c>
      <c r="AN667" s="388" t="str">
        <f t="shared" si="95"/>
        <v/>
      </c>
      <c r="AO667" s="389" t="str">
        <f t="shared" si="96"/>
        <v/>
      </c>
      <c r="AP667" s="424"/>
      <c r="AQ667" s="424"/>
      <c r="AR667" s="431" t="e">
        <f>VLOOKUP($B667,'acc names'!$C$2:$D$12102,2,FALSE)</f>
        <v>#N/A</v>
      </c>
      <c r="AS667" s="431" t="e">
        <f>VLOOKUP($AQ667,software!$A$1:$B$14605,2,FALSE)</f>
        <v>#N/A</v>
      </c>
      <c r="AT667" s="424"/>
      <c r="AV667" s="424"/>
    </row>
    <row r="668" spans="1:48" s="44" customFormat="1" ht="12.75" x14ac:dyDescent="0.2">
      <c r="A668" s="101"/>
      <c r="B668" s="42"/>
      <c r="C668" s="142"/>
      <c r="D668" s="143"/>
      <c r="E668" s="107"/>
      <c r="F668" s="46"/>
      <c r="G668" s="46"/>
      <c r="H668" s="46"/>
      <c r="I668" s="46"/>
      <c r="J668" s="46"/>
      <c r="K668" s="46"/>
      <c r="L668" s="139"/>
      <c r="M668" s="41"/>
      <c r="N668" s="45"/>
      <c r="O668" s="47"/>
      <c r="P668" s="43"/>
      <c r="Q668" s="71" t="e">
        <f>VLOOKUP(N668,'error categories'!$A$2:$D$54,4,FALSE)</f>
        <v>#N/A</v>
      </c>
      <c r="R668" s="72" t="e">
        <f>VLOOKUP(N668,'error categories'!$A$2:$D$54,3,FALSE)</f>
        <v>#N/A</v>
      </c>
      <c r="S668" s="374"/>
      <c r="T668" s="377"/>
      <c r="U668" s="378">
        <f t="shared" si="90"/>
        <v>0</v>
      </c>
      <c r="V668" s="390"/>
      <c r="W668" s="391"/>
      <c r="X668" s="380"/>
      <c r="Y668" s="380"/>
      <c r="Z668" s="390"/>
      <c r="AA668" s="392"/>
      <c r="AB668" s="393"/>
      <c r="AC668" s="394"/>
      <c r="AD668" s="382">
        <f t="shared" si="97"/>
        <v>0</v>
      </c>
      <c r="AE668" s="383">
        <f t="shared" si="98"/>
        <v>0</v>
      </c>
      <c r="AF668" s="379"/>
      <c r="AG668" s="381"/>
      <c r="AH668" s="379"/>
      <c r="AI668" s="381"/>
      <c r="AJ668" s="384" t="str">
        <f t="shared" si="91"/>
        <v/>
      </c>
      <c r="AK668" s="385" t="str">
        <f t="shared" si="92"/>
        <v/>
      </c>
      <c r="AL668" s="388" t="str">
        <f t="shared" si="93"/>
        <v/>
      </c>
      <c r="AM668" s="389" t="str">
        <f t="shared" si="94"/>
        <v/>
      </c>
      <c r="AN668" s="388" t="str">
        <f t="shared" si="95"/>
        <v/>
      </c>
      <c r="AO668" s="389" t="str">
        <f t="shared" si="96"/>
        <v/>
      </c>
      <c r="AP668" s="424"/>
      <c r="AQ668" s="424"/>
      <c r="AR668" s="431" t="e">
        <f>VLOOKUP($B668,'acc names'!$C$2:$D$12102,2,FALSE)</f>
        <v>#N/A</v>
      </c>
      <c r="AS668" s="431" t="e">
        <f>VLOOKUP($AQ668,software!$A$1:$B$14605,2,FALSE)</f>
        <v>#N/A</v>
      </c>
      <c r="AT668" s="424"/>
      <c r="AV668" s="424"/>
    </row>
    <row r="669" spans="1:48" s="44" customFormat="1" ht="12.75" x14ac:dyDescent="0.2">
      <c r="A669" s="101"/>
      <c r="B669" s="42"/>
      <c r="C669" s="142"/>
      <c r="D669" s="143"/>
      <c r="E669" s="107"/>
      <c r="F669" s="46"/>
      <c r="G669" s="46"/>
      <c r="H669" s="46"/>
      <c r="I669" s="46"/>
      <c r="J669" s="46"/>
      <c r="K669" s="46"/>
      <c r="L669" s="139"/>
      <c r="M669" s="41"/>
      <c r="N669" s="45"/>
      <c r="O669" s="47"/>
      <c r="P669" s="43"/>
      <c r="Q669" s="71" t="e">
        <f>VLOOKUP(N669,'error categories'!$A$2:$D$54,4,FALSE)</f>
        <v>#N/A</v>
      </c>
      <c r="R669" s="72" t="e">
        <f>VLOOKUP(N669,'error categories'!$A$2:$D$54,3,FALSE)</f>
        <v>#N/A</v>
      </c>
      <c r="S669" s="374"/>
      <c r="T669" s="377"/>
      <c r="U669" s="378">
        <f t="shared" si="90"/>
        <v>0</v>
      </c>
      <c r="V669" s="390"/>
      <c r="W669" s="391"/>
      <c r="X669" s="380"/>
      <c r="Y669" s="380"/>
      <c r="Z669" s="390"/>
      <c r="AA669" s="392"/>
      <c r="AB669" s="393"/>
      <c r="AC669" s="394"/>
      <c r="AD669" s="382">
        <f t="shared" si="97"/>
        <v>0</v>
      </c>
      <c r="AE669" s="383">
        <f t="shared" si="98"/>
        <v>0</v>
      </c>
      <c r="AF669" s="379"/>
      <c r="AG669" s="381"/>
      <c r="AH669" s="379"/>
      <c r="AI669" s="381"/>
      <c r="AJ669" s="384" t="str">
        <f t="shared" si="91"/>
        <v/>
      </c>
      <c r="AK669" s="385" t="str">
        <f t="shared" si="92"/>
        <v/>
      </c>
      <c r="AL669" s="388" t="str">
        <f t="shared" si="93"/>
        <v/>
      </c>
      <c r="AM669" s="389" t="str">
        <f t="shared" si="94"/>
        <v/>
      </c>
      <c r="AN669" s="388" t="str">
        <f t="shared" si="95"/>
        <v/>
      </c>
      <c r="AO669" s="389" t="str">
        <f t="shared" si="96"/>
        <v/>
      </c>
      <c r="AP669" s="424"/>
      <c r="AQ669" s="424"/>
      <c r="AR669" s="431" t="e">
        <f>VLOOKUP($B669,'acc names'!$C$2:$D$12102,2,FALSE)</f>
        <v>#N/A</v>
      </c>
      <c r="AS669" s="431" t="e">
        <f>VLOOKUP($AQ669,software!$A$1:$B$14605,2,FALSE)</f>
        <v>#N/A</v>
      </c>
      <c r="AT669" s="424"/>
      <c r="AV669" s="424"/>
    </row>
    <row r="670" spans="1:48" s="44" customFormat="1" ht="12.75" x14ac:dyDescent="0.2">
      <c r="A670" s="101"/>
      <c r="B670" s="42"/>
      <c r="C670" s="142"/>
      <c r="D670" s="143"/>
      <c r="E670" s="107"/>
      <c r="F670" s="46"/>
      <c r="G670" s="46"/>
      <c r="H670" s="46"/>
      <c r="I670" s="46"/>
      <c r="J670" s="46"/>
      <c r="K670" s="46"/>
      <c r="L670" s="139"/>
      <c r="M670" s="41"/>
      <c r="N670" s="45"/>
      <c r="O670" s="47"/>
      <c r="P670" s="43"/>
      <c r="Q670" s="71" t="e">
        <f>VLOOKUP(N670,'error categories'!$A$2:$D$54,4,FALSE)</f>
        <v>#N/A</v>
      </c>
      <c r="R670" s="72" t="e">
        <f>VLOOKUP(N670,'error categories'!$A$2:$D$54,3,FALSE)</f>
        <v>#N/A</v>
      </c>
      <c r="S670" s="374"/>
      <c r="T670" s="377"/>
      <c r="U670" s="378">
        <f t="shared" si="90"/>
        <v>0</v>
      </c>
      <c r="V670" s="390"/>
      <c r="W670" s="391"/>
      <c r="X670" s="380"/>
      <c r="Y670" s="380"/>
      <c r="Z670" s="390"/>
      <c r="AA670" s="392"/>
      <c r="AB670" s="393"/>
      <c r="AC670" s="394"/>
      <c r="AD670" s="382">
        <f t="shared" si="97"/>
        <v>0</v>
      </c>
      <c r="AE670" s="383">
        <f t="shared" si="98"/>
        <v>0</v>
      </c>
      <c r="AF670" s="379"/>
      <c r="AG670" s="381"/>
      <c r="AH670" s="379"/>
      <c r="AI670" s="381"/>
      <c r="AJ670" s="384" t="str">
        <f t="shared" si="91"/>
        <v/>
      </c>
      <c r="AK670" s="385" t="str">
        <f t="shared" si="92"/>
        <v/>
      </c>
      <c r="AL670" s="388" t="str">
        <f t="shared" si="93"/>
        <v/>
      </c>
      <c r="AM670" s="389" t="str">
        <f t="shared" si="94"/>
        <v/>
      </c>
      <c r="AN670" s="388" t="str">
        <f t="shared" si="95"/>
        <v/>
      </c>
      <c r="AO670" s="389" t="str">
        <f t="shared" si="96"/>
        <v/>
      </c>
      <c r="AP670" s="424"/>
      <c r="AQ670" s="424"/>
      <c r="AR670" s="431" t="e">
        <f>VLOOKUP($B670,'acc names'!$C$2:$D$12102,2,FALSE)</f>
        <v>#N/A</v>
      </c>
      <c r="AS670" s="431" t="e">
        <f>VLOOKUP($AQ670,software!$A$1:$B$14605,2,FALSE)</f>
        <v>#N/A</v>
      </c>
      <c r="AT670" s="424"/>
      <c r="AV670" s="424"/>
    </row>
    <row r="671" spans="1:48" s="44" customFormat="1" ht="12.75" x14ac:dyDescent="0.2">
      <c r="A671" s="101"/>
      <c r="B671" s="42"/>
      <c r="C671" s="142"/>
      <c r="D671" s="143"/>
      <c r="E671" s="107"/>
      <c r="F671" s="46"/>
      <c r="G671" s="46"/>
      <c r="H671" s="46"/>
      <c r="I671" s="46"/>
      <c r="J671" s="46"/>
      <c r="K671" s="46"/>
      <c r="L671" s="139"/>
      <c r="M671" s="41"/>
      <c r="N671" s="45"/>
      <c r="O671" s="47"/>
      <c r="P671" s="43"/>
      <c r="Q671" s="71" t="e">
        <f>VLOOKUP(N671,'error categories'!$A$2:$D$54,4,FALSE)</f>
        <v>#N/A</v>
      </c>
      <c r="R671" s="72" t="e">
        <f>VLOOKUP(N671,'error categories'!$A$2:$D$54,3,FALSE)</f>
        <v>#N/A</v>
      </c>
      <c r="S671" s="374"/>
      <c r="T671" s="377"/>
      <c r="U671" s="378">
        <f t="shared" si="90"/>
        <v>0</v>
      </c>
      <c r="V671" s="390"/>
      <c r="W671" s="391"/>
      <c r="X671" s="380"/>
      <c r="Y671" s="380"/>
      <c r="Z671" s="390"/>
      <c r="AA671" s="392"/>
      <c r="AB671" s="393"/>
      <c r="AC671" s="394"/>
      <c r="AD671" s="382">
        <f t="shared" si="97"/>
        <v>0</v>
      </c>
      <c r="AE671" s="383">
        <f t="shared" si="98"/>
        <v>0</v>
      </c>
      <c r="AF671" s="379"/>
      <c r="AG671" s="381"/>
      <c r="AH671" s="379"/>
      <c r="AI671" s="381"/>
      <c r="AJ671" s="384" t="str">
        <f t="shared" si="91"/>
        <v/>
      </c>
      <c r="AK671" s="385" t="str">
        <f t="shared" si="92"/>
        <v/>
      </c>
      <c r="AL671" s="388" t="str">
        <f t="shared" si="93"/>
        <v/>
      </c>
      <c r="AM671" s="389" t="str">
        <f t="shared" si="94"/>
        <v/>
      </c>
      <c r="AN671" s="388" t="str">
        <f t="shared" si="95"/>
        <v/>
      </c>
      <c r="AO671" s="389" t="str">
        <f t="shared" si="96"/>
        <v/>
      </c>
      <c r="AP671" s="424"/>
      <c r="AQ671" s="424"/>
      <c r="AR671" s="431" t="e">
        <f>VLOOKUP($B671,'acc names'!$C$2:$D$12102,2,FALSE)</f>
        <v>#N/A</v>
      </c>
      <c r="AS671" s="431" t="e">
        <f>VLOOKUP($AQ671,software!$A$1:$B$14605,2,FALSE)</f>
        <v>#N/A</v>
      </c>
      <c r="AT671" s="424"/>
      <c r="AV671" s="424"/>
    </row>
    <row r="672" spans="1:48" s="44" customFormat="1" ht="12.75" x14ac:dyDescent="0.2">
      <c r="A672" s="101"/>
      <c r="B672" s="42"/>
      <c r="C672" s="142"/>
      <c r="D672" s="143"/>
      <c r="E672" s="107"/>
      <c r="F672" s="46"/>
      <c r="G672" s="46"/>
      <c r="H672" s="46"/>
      <c r="I672" s="46"/>
      <c r="J672" s="46"/>
      <c r="K672" s="46"/>
      <c r="L672" s="139"/>
      <c r="M672" s="41"/>
      <c r="N672" s="45"/>
      <c r="O672" s="47"/>
      <c r="P672" s="43"/>
      <c r="Q672" s="71" t="e">
        <f>VLOOKUP(N672,'error categories'!$A$2:$D$54,4,FALSE)</f>
        <v>#N/A</v>
      </c>
      <c r="R672" s="72" t="e">
        <f>VLOOKUP(N672,'error categories'!$A$2:$D$54,3,FALSE)</f>
        <v>#N/A</v>
      </c>
      <c r="S672" s="374"/>
      <c r="T672" s="377"/>
      <c r="U672" s="378">
        <f t="shared" si="90"/>
        <v>0</v>
      </c>
      <c r="V672" s="390"/>
      <c r="W672" s="391"/>
      <c r="X672" s="380"/>
      <c r="Y672" s="380"/>
      <c r="Z672" s="390"/>
      <c r="AA672" s="392"/>
      <c r="AB672" s="393"/>
      <c r="AC672" s="394"/>
      <c r="AD672" s="382">
        <f t="shared" si="97"/>
        <v>0</v>
      </c>
      <c r="AE672" s="383">
        <f t="shared" si="98"/>
        <v>0</v>
      </c>
      <c r="AF672" s="379"/>
      <c r="AG672" s="381"/>
      <c r="AH672" s="379"/>
      <c r="AI672" s="381"/>
      <c r="AJ672" s="384" t="str">
        <f t="shared" si="91"/>
        <v/>
      </c>
      <c r="AK672" s="385" t="str">
        <f t="shared" si="92"/>
        <v/>
      </c>
      <c r="AL672" s="388" t="str">
        <f t="shared" si="93"/>
        <v/>
      </c>
      <c r="AM672" s="389" t="str">
        <f t="shared" si="94"/>
        <v/>
      </c>
      <c r="AN672" s="388" t="str">
        <f t="shared" si="95"/>
        <v/>
      </c>
      <c r="AO672" s="389" t="str">
        <f t="shared" si="96"/>
        <v/>
      </c>
      <c r="AP672" s="424"/>
      <c r="AQ672" s="424"/>
      <c r="AR672" s="431" t="e">
        <f>VLOOKUP($B672,'acc names'!$C$2:$D$12102,2,FALSE)</f>
        <v>#N/A</v>
      </c>
      <c r="AS672" s="431" t="e">
        <f>VLOOKUP($AQ672,software!$A$1:$B$14605,2,FALSE)</f>
        <v>#N/A</v>
      </c>
      <c r="AT672" s="424"/>
      <c r="AV672" s="424"/>
    </row>
    <row r="673" spans="1:48" s="44" customFormat="1" ht="12.75" x14ac:dyDescent="0.2">
      <c r="A673" s="101"/>
      <c r="B673" s="42"/>
      <c r="C673" s="142"/>
      <c r="D673" s="143"/>
      <c r="E673" s="107"/>
      <c r="F673" s="46"/>
      <c r="G673" s="46"/>
      <c r="H673" s="46"/>
      <c r="I673" s="46"/>
      <c r="J673" s="46"/>
      <c r="K673" s="46"/>
      <c r="L673" s="139"/>
      <c r="M673" s="41"/>
      <c r="N673" s="45"/>
      <c r="O673" s="47"/>
      <c r="P673" s="43"/>
      <c r="Q673" s="71" t="e">
        <f>VLOOKUP(N673,'error categories'!$A$2:$D$54,4,FALSE)</f>
        <v>#N/A</v>
      </c>
      <c r="R673" s="72" t="e">
        <f>VLOOKUP(N673,'error categories'!$A$2:$D$54,3,FALSE)</f>
        <v>#N/A</v>
      </c>
      <c r="S673" s="374"/>
      <c r="T673" s="377"/>
      <c r="U673" s="378">
        <f t="shared" si="90"/>
        <v>0</v>
      </c>
      <c r="V673" s="390"/>
      <c r="W673" s="391"/>
      <c r="X673" s="380"/>
      <c r="Y673" s="380"/>
      <c r="Z673" s="390"/>
      <c r="AA673" s="392"/>
      <c r="AB673" s="393"/>
      <c r="AC673" s="394"/>
      <c r="AD673" s="382">
        <f t="shared" si="97"/>
        <v>0</v>
      </c>
      <c r="AE673" s="383">
        <f t="shared" si="98"/>
        <v>0</v>
      </c>
      <c r="AF673" s="379"/>
      <c r="AG673" s="381"/>
      <c r="AH673" s="379"/>
      <c r="AI673" s="381"/>
      <c r="AJ673" s="384" t="str">
        <f t="shared" si="91"/>
        <v/>
      </c>
      <c r="AK673" s="385" t="str">
        <f t="shared" si="92"/>
        <v/>
      </c>
      <c r="AL673" s="388" t="str">
        <f t="shared" si="93"/>
        <v/>
      </c>
      <c r="AM673" s="389" t="str">
        <f t="shared" si="94"/>
        <v/>
      </c>
      <c r="AN673" s="388" t="str">
        <f t="shared" si="95"/>
        <v/>
      </c>
      <c r="AO673" s="389" t="str">
        <f t="shared" si="96"/>
        <v/>
      </c>
      <c r="AP673" s="424"/>
      <c r="AQ673" s="424"/>
      <c r="AR673" s="431" t="e">
        <f>VLOOKUP($B673,'acc names'!$C$2:$D$12102,2,FALSE)</f>
        <v>#N/A</v>
      </c>
      <c r="AS673" s="431" t="e">
        <f>VLOOKUP($AQ673,software!$A$1:$B$14605,2,FALSE)</f>
        <v>#N/A</v>
      </c>
      <c r="AT673" s="424"/>
      <c r="AV673" s="424"/>
    </row>
    <row r="674" spans="1:48" s="44" customFormat="1" ht="12.75" x14ac:dyDescent="0.2">
      <c r="A674" s="101"/>
      <c r="B674" s="42"/>
      <c r="C674" s="142"/>
      <c r="D674" s="143"/>
      <c r="E674" s="107"/>
      <c r="F674" s="46"/>
      <c r="G674" s="46"/>
      <c r="H674" s="46"/>
      <c r="I674" s="46"/>
      <c r="J674" s="46"/>
      <c r="K674" s="46"/>
      <c r="L674" s="139"/>
      <c r="M674" s="41"/>
      <c r="N674" s="45"/>
      <c r="O674" s="47"/>
      <c r="P674" s="43"/>
      <c r="Q674" s="71" t="e">
        <f>VLOOKUP(N674,'error categories'!$A$2:$D$54,4,FALSE)</f>
        <v>#N/A</v>
      </c>
      <c r="R674" s="72" t="e">
        <f>VLOOKUP(N674,'error categories'!$A$2:$D$54,3,FALSE)</f>
        <v>#N/A</v>
      </c>
      <c r="S674" s="374"/>
      <c r="T674" s="377"/>
      <c r="U674" s="378">
        <f t="shared" si="90"/>
        <v>0</v>
      </c>
      <c r="V674" s="390"/>
      <c r="W674" s="391"/>
      <c r="X674" s="380"/>
      <c r="Y674" s="380"/>
      <c r="Z674" s="390"/>
      <c r="AA674" s="392"/>
      <c r="AB674" s="393"/>
      <c r="AC674" s="394"/>
      <c r="AD674" s="382">
        <f t="shared" si="97"/>
        <v>0</v>
      </c>
      <c r="AE674" s="383">
        <f t="shared" si="98"/>
        <v>0</v>
      </c>
      <c r="AF674" s="379"/>
      <c r="AG674" s="381"/>
      <c r="AH674" s="379"/>
      <c r="AI674" s="381"/>
      <c r="AJ674" s="384" t="str">
        <f t="shared" si="91"/>
        <v/>
      </c>
      <c r="AK674" s="385" t="str">
        <f t="shared" si="92"/>
        <v/>
      </c>
      <c r="AL674" s="388" t="str">
        <f t="shared" si="93"/>
        <v/>
      </c>
      <c r="AM674" s="389" t="str">
        <f t="shared" si="94"/>
        <v/>
      </c>
      <c r="AN674" s="388" t="str">
        <f t="shared" si="95"/>
        <v/>
      </c>
      <c r="AO674" s="389" t="str">
        <f t="shared" si="96"/>
        <v/>
      </c>
      <c r="AP674" s="424"/>
      <c r="AQ674" s="424"/>
      <c r="AR674" s="431" t="e">
        <f>VLOOKUP($B674,'acc names'!$C$2:$D$12102,2,FALSE)</f>
        <v>#N/A</v>
      </c>
      <c r="AS674" s="431" t="e">
        <f>VLOOKUP($AQ674,software!$A$1:$B$14605,2,FALSE)</f>
        <v>#N/A</v>
      </c>
      <c r="AT674" s="424"/>
      <c r="AV674" s="424"/>
    </row>
    <row r="675" spans="1:48" s="44" customFormat="1" ht="12.75" x14ac:dyDescent="0.2">
      <c r="A675" s="101"/>
      <c r="B675" s="42"/>
      <c r="C675" s="142"/>
      <c r="D675" s="143"/>
      <c r="E675" s="107"/>
      <c r="F675" s="46"/>
      <c r="G675" s="46"/>
      <c r="H675" s="46"/>
      <c r="I675" s="46"/>
      <c r="J675" s="46"/>
      <c r="K675" s="46"/>
      <c r="L675" s="139"/>
      <c r="M675" s="41"/>
      <c r="N675" s="45"/>
      <c r="O675" s="47"/>
      <c r="P675" s="43"/>
      <c r="Q675" s="71" t="e">
        <f>VLOOKUP(N675,'error categories'!$A$2:$D$54,4,FALSE)</f>
        <v>#N/A</v>
      </c>
      <c r="R675" s="72" t="e">
        <f>VLOOKUP(N675,'error categories'!$A$2:$D$54,3,FALSE)</f>
        <v>#N/A</v>
      </c>
      <c r="S675" s="374"/>
      <c r="T675" s="377"/>
      <c r="U675" s="378">
        <f t="shared" si="90"/>
        <v>0</v>
      </c>
      <c r="V675" s="390"/>
      <c r="W675" s="391"/>
      <c r="X675" s="380"/>
      <c r="Y675" s="380"/>
      <c r="Z675" s="390"/>
      <c r="AA675" s="392"/>
      <c r="AB675" s="393"/>
      <c r="AC675" s="394"/>
      <c r="AD675" s="382">
        <f t="shared" si="97"/>
        <v>0</v>
      </c>
      <c r="AE675" s="383">
        <f t="shared" si="98"/>
        <v>0</v>
      </c>
      <c r="AF675" s="379"/>
      <c r="AG675" s="381"/>
      <c r="AH675" s="379"/>
      <c r="AI675" s="381"/>
      <c r="AJ675" s="384" t="str">
        <f t="shared" si="91"/>
        <v/>
      </c>
      <c r="AK675" s="385" t="str">
        <f t="shared" si="92"/>
        <v/>
      </c>
      <c r="AL675" s="388" t="str">
        <f t="shared" si="93"/>
        <v/>
      </c>
      <c r="AM675" s="389" t="str">
        <f t="shared" si="94"/>
        <v/>
      </c>
      <c r="AN675" s="388" t="str">
        <f t="shared" si="95"/>
        <v/>
      </c>
      <c r="AO675" s="389" t="str">
        <f t="shared" si="96"/>
        <v/>
      </c>
      <c r="AP675" s="424"/>
      <c r="AQ675" s="424"/>
      <c r="AR675" s="431" t="e">
        <f>VLOOKUP($B675,'acc names'!$C$2:$D$12102,2,FALSE)</f>
        <v>#N/A</v>
      </c>
      <c r="AS675" s="431" t="e">
        <f>VLOOKUP($AQ675,software!$A$1:$B$14605,2,FALSE)</f>
        <v>#N/A</v>
      </c>
      <c r="AT675" s="424"/>
      <c r="AV675" s="424"/>
    </row>
    <row r="676" spans="1:48" s="44" customFormat="1" ht="12.75" x14ac:dyDescent="0.2">
      <c r="A676" s="101"/>
      <c r="B676" s="42"/>
      <c r="C676" s="142"/>
      <c r="D676" s="143"/>
      <c r="E676" s="107"/>
      <c r="F676" s="46"/>
      <c r="G676" s="46"/>
      <c r="H676" s="46"/>
      <c r="I676" s="46"/>
      <c r="J676" s="46"/>
      <c r="K676" s="46"/>
      <c r="L676" s="139"/>
      <c r="M676" s="41"/>
      <c r="N676" s="45"/>
      <c r="O676" s="47"/>
      <c r="P676" s="43"/>
      <c r="Q676" s="71" t="e">
        <f>VLOOKUP(N676,'error categories'!$A$2:$D$54,4,FALSE)</f>
        <v>#N/A</v>
      </c>
      <c r="R676" s="72" t="e">
        <f>VLOOKUP(N676,'error categories'!$A$2:$D$54,3,FALSE)</f>
        <v>#N/A</v>
      </c>
      <c r="S676" s="374"/>
      <c r="T676" s="377"/>
      <c r="U676" s="378">
        <f t="shared" si="90"/>
        <v>0</v>
      </c>
      <c r="V676" s="390"/>
      <c r="W676" s="391"/>
      <c r="X676" s="380"/>
      <c r="Y676" s="380"/>
      <c r="Z676" s="390"/>
      <c r="AA676" s="392"/>
      <c r="AB676" s="393"/>
      <c r="AC676" s="394"/>
      <c r="AD676" s="382">
        <f t="shared" si="97"/>
        <v>0</v>
      </c>
      <c r="AE676" s="383">
        <f t="shared" si="98"/>
        <v>0</v>
      </c>
      <c r="AF676" s="379"/>
      <c r="AG676" s="381"/>
      <c r="AH676" s="379"/>
      <c r="AI676" s="381"/>
      <c r="AJ676" s="384" t="str">
        <f t="shared" si="91"/>
        <v/>
      </c>
      <c r="AK676" s="385" t="str">
        <f t="shared" si="92"/>
        <v/>
      </c>
      <c r="AL676" s="388" t="str">
        <f t="shared" si="93"/>
        <v/>
      </c>
      <c r="AM676" s="389" t="str">
        <f t="shared" si="94"/>
        <v/>
      </c>
      <c r="AN676" s="388" t="str">
        <f t="shared" si="95"/>
        <v/>
      </c>
      <c r="AO676" s="389" t="str">
        <f t="shared" si="96"/>
        <v/>
      </c>
      <c r="AP676" s="424"/>
      <c r="AQ676" s="424"/>
      <c r="AR676" s="431" t="e">
        <f>VLOOKUP($B676,'acc names'!$C$2:$D$12102,2,FALSE)</f>
        <v>#N/A</v>
      </c>
      <c r="AS676" s="431" t="e">
        <f>VLOOKUP($AQ676,software!$A$1:$B$14605,2,FALSE)</f>
        <v>#N/A</v>
      </c>
      <c r="AT676" s="424"/>
      <c r="AV676" s="424"/>
    </row>
    <row r="677" spans="1:48" s="44" customFormat="1" ht="12.75" x14ac:dyDescent="0.2">
      <c r="A677" s="101"/>
      <c r="B677" s="42"/>
      <c r="C677" s="142"/>
      <c r="D677" s="143"/>
      <c r="E677" s="107"/>
      <c r="F677" s="46"/>
      <c r="G677" s="46"/>
      <c r="H677" s="46"/>
      <c r="I677" s="46"/>
      <c r="J677" s="46"/>
      <c r="K677" s="46"/>
      <c r="L677" s="139"/>
      <c r="M677" s="41"/>
      <c r="N677" s="45"/>
      <c r="O677" s="47"/>
      <c r="P677" s="43"/>
      <c r="Q677" s="71" t="e">
        <f>VLOOKUP(N677,'error categories'!$A$2:$D$54,4,FALSE)</f>
        <v>#N/A</v>
      </c>
      <c r="R677" s="72" t="e">
        <f>VLOOKUP(N677,'error categories'!$A$2:$D$54,3,FALSE)</f>
        <v>#N/A</v>
      </c>
      <c r="S677" s="374"/>
      <c r="T677" s="377"/>
      <c r="U677" s="378">
        <f t="shared" si="90"/>
        <v>0</v>
      </c>
      <c r="V677" s="390"/>
      <c r="W677" s="391"/>
      <c r="X677" s="380"/>
      <c r="Y677" s="380"/>
      <c r="Z677" s="390"/>
      <c r="AA677" s="392"/>
      <c r="AB677" s="393"/>
      <c r="AC677" s="394"/>
      <c r="AD677" s="382">
        <f t="shared" si="97"/>
        <v>0</v>
      </c>
      <c r="AE677" s="383">
        <f t="shared" si="98"/>
        <v>0</v>
      </c>
      <c r="AF677" s="379"/>
      <c r="AG677" s="381"/>
      <c r="AH677" s="379"/>
      <c r="AI677" s="381"/>
      <c r="AJ677" s="384" t="str">
        <f t="shared" si="91"/>
        <v/>
      </c>
      <c r="AK677" s="385" t="str">
        <f t="shared" si="92"/>
        <v/>
      </c>
      <c r="AL677" s="388" t="str">
        <f t="shared" si="93"/>
        <v/>
      </c>
      <c r="AM677" s="389" t="str">
        <f t="shared" si="94"/>
        <v/>
      </c>
      <c r="AN677" s="388" t="str">
        <f t="shared" si="95"/>
        <v/>
      </c>
      <c r="AO677" s="389" t="str">
        <f t="shared" si="96"/>
        <v/>
      </c>
      <c r="AP677" s="424"/>
      <c r="AQ677" s="424"/>
      <c r="AR677" s="431" t="e">
        <f>VLOOKUP($B677,'acc names'!$C$2:$D$12102,2,FALSE)</f>
        <v>#N/A</v>
      </c>
      <c r="AS677" s="431" t="e">
        <f>VLOOKUP($AQ677,software!$A$1:$B$14605,2,FALSE)</f>
        <v>#N/A</v>
      </c>
      <c r="AT677" s="424"/>
      <c r="AV677" s="424"/>
    </row>
    <row r="678" spans="1:48" s="44" customFormat="1" ht="12.75" x14ac:dyDescent="0.2">
      <c r="A678" s="101"/>
      <c r="B678" s="42"/>
      <c r="C678" s="142"/>
      <c r="D678" s="143"/>
      <c r="E678" s="107"/>
      <c r="F678" s="46"/>
      <c r="G678" s="46"/>
      <c r="H678" s="46"/>
      <c r="I678" s="46"/>
      <c r="J678" s="46"/>
      <c r="K678" s="46"/>
      <c r="L678" s="139"/>
      <c r="M678" s="41"/>
      <c r="N678" s="45"/>
      <c r="O678" s="47"/>
      <c r="P678" s="43"/>
      <c r="Q678" s="71" t="e">
        <f>VLOOKUP(N678,'error categories'!$A$2:$D$54,4,FALSE)</f>
        <v>#N/A</v>
      </c>
      <c r="R678" s="72" t="e">
        <f>VLOOKUP(N678,'error categories'!$A$2:$D$54,3,FALSE)</f>
        <v>#N/A</v>
      </c>
      <c r="S678" s="374"/>
      <c r="T678" s="377"/>
      <c r="U678" s="378">
        <f t="shared" si="90"/>
        <v>0</v>
      </c>
      <c r="V678" s="390"/>
      <c r="W678" s="391"/>
      <c r="X678" s="380"/>
      <c r="Y678" s="380"/>
      <c r="Z678" s="390"/>
      <c r="AA678" s="392"/>
      <c r="AB678" s="393"/>
      <c r="AC678" s="394"/>
      <c r="AD678" s="382">
        <f t="shared" si="97"/>
        <v>0</v>
      </c>
      <c r="AE678" s="383">
        <f t="shared" si="98"/>
        <v>0</v>
      </c>
      <c r="AF678" s="379"/>
      <c r="AG678" s="381"/>
      <c r="AH678" s="379"/>
      <c r="AI678" s="381"/>
      <c r="AJ678" s="384" t="str">
        <f t="shared" si="91"/>
        <v/>
      </c>
      <c r="AK678" s="385" t="str">
        <f t="shared" si="92"/>
        <v/>
      </c>
      <c r="AL678" s="388" t="str">
        <f t="shared" si="93"/>
        <v/>
      </c>
      <c r="AM678" s="389" t="str">
        <f t="shared" si="94"/>
        <v/>
      </c>
      <c r="AN678" s="388" t="str">
        <f t="shared" si="95"/>
        <v/>
      </c>
      <c r="AO678" s="389" t="str">
        <f t="shared" si="96"/>
        <v/>
      </c>
      <c r="AP678" s="424"/>
      <c r="AQ678" s="424"/>
      <c r="AR678" s="431" t="e">
        <f>VLOOKUP($B678,'acc names'!$C$2:$D$12102,2,FALSE)</f>
        <v>#N/A</v>
      </c>
      <c r="AS678" s="431" t="e">
        <f>VLOOKUP($AQ678,software!$A$1:$B$14605,2,FALSE)</f>
        <v>#N/A</v>
      </c>
      <c r="AT678" s="424"/>
      <c r="AV678" s="424"/>
    </row>
    <row r="679" spans="1:48" s="44" customFormat="1" ht="12.75" x14ac:dyDescent="0.2">
      <c r="A679" s="101"/>
      <c r="B679" s="42"/>
      <c r="C679" s="142"/>
      <c r="D679" s="143"/>
      <c r="E679" s="107"/>
      <c r="F679" s="46"/>
      <c r="G679" s="46"/>
      <c r="H679" s="46"/>
      <c r="I679" s="46"/>
      <c r="J679" s="46"/>
      <c r="K679" s="46"/>
      <c r="L679" s="139"/>
      <c r="M679" s="41"/>
      <c r="N679" s="45"/>
      <c r="O679" s="47"/>
      <c r="P679" s="43"/>
      <c r="Q679" s="71" t="e">
        <f>VLOOKUP(N679,'error categories'!$A$2:$D$54,4,FALSE)</f>
        <v>#N/A</v>
      </c>
      <c r="R679" s="72" t="e">
        <f>VLOOKUP(N679,'error categories'!$A$2:$D$54,3,FALSE)</f>
        <v>#N/A</v>
      </c>
      <c r="S679" s="374"/>
      <c r="T679" s="377"/>
      <c r="U679" s="378">
        <f t="shared" si="90"/>
        <v>0</v>
      </c>
      <c r="V679" s="390"/>
      <c r="W679" s="391"/>
      <c r="X679" s="380"/>
      <c r="Y679" s="380"/>
      <c r="Z679" s="390"/>
      <c r="AA679" s="392"/>
      <c r="AB679" s="393"/>
      <c r="AC679" s="394"/>
      <c r="AD679" s="382">
        <f t="shared" si="97"/>
        <v>0</v>
      </c>
      <c r="AE679" s="383">
        <f t="shared" si="98"/>
        <v>0</v>
      </c>
      <c r="AF679" s="379"/>
      <c r="AG679" s="381"/>
      <c r="AH679" s="379"/>
      <c r="AI679" s="381"/>
      <c r="AJ679" s="384" t="str">
        <f t="shared" si="91"/>
        <v/>
      </c>
      <c r="AK679" s="385" t="str">
        <f t="shared" si="92"/>
        <v/>
      </c>
      <c r="AL679" s="388" t="str">
        <f t="shared" si="93"/>
        <v/>
      </c>
      <c r="AM679" s="389" t="str">
        <f t="shared" si="94"/>
        <v/>
      </c>
      <c r="AN679" s="388" t="str">
        <f t="shared" si="95"/>
        <v/>
      </c>
      <c r="AO679" s="389" t="str">
        <f t="shared" si="96"/>
        <v/>
      </c>
      <c r="AP679" s="424"/>
      <c r="AQ679" s="424"/>
      <c r="AR679" s="431" t="e">
        <f>VLOOKUP($B679,'acc names'!$C$2:$D$12102,2,FALSE)</f>
        <v>#N/A</v>
      </c>
      <c r="AS679" s="431" t="e">
        <f>VLOOKUP($AQ679,software!$A$1:$B$14605,2,FALSE)</f>
        <v>#N/A</v>
      </c>
      <c r="AT679" s="424"/>
      <c r="AV679" s="424"/>
    </row>
    <row r="680" spans="1:48" s="44" customFormat="1" ht="12.75" x14ac:dyDescent="0.2">
      <c r="A680" s="101"/>
      <c r="B680" s="42"/>
      <c r="C680" s="142"/>
      <c r="D680" s="143"/>
      <c r="E680" s="107"/>
      <c r="F680" s="46"/>
      <c r="G680" s="46"/>
      <c r="H680" s="46"/>
      <c r="I680" s="46"/>
      <c r="J680" s="46"/>
      <c r="K680" s="46"/>
      <c r="L680" s="139"/>
      <c r="M680" s="41"/>
      <c r="N680" s="45"/>
      <c r="O680" s="47"/>
      <c r="P680" s="43"/>
      <c r="Q680" s="71" t="e">
        <f>VLOOKUP(N680,'error categories'!$A$2:$D$54,4,FALSE)</f>
        <v>#N/A</v>
      </c>
      <c r="R680" s="72" t="e">
        <f>VLOOKUP(N680,'error categories'!$A$2:$D$54,3,FALSE)</f>
        <v>#N/A</v>
      </c>
      <c r="S680" s="374"/>
      <c r="T680" s="377"/>
      <c r="U680" s="378">
        <f t="shared" si="90"/>
        <v>0</v>
      </c>
      <c r="V680" s="390"/>
      <c r="W680" s="391"/>
      <c r="X680" s="380"/>
      <c r="Y680" s="380"/>
      <c r="Z680" s="390"/>
      <c r="AA680" s="392"/>
      <c r="AB680" s="393"/>
      <c r="AC680" s="394"/>
      <c r="AD680" s="382">
        <f t="shared" si="97"/>
        <v>0</v>
      </c>
      <c r="AE680" s="383">
        <f t="shared" si="98"/>
        <v>0</v>
      </c>
      <c r="AF680" s="379"/>
      <c r="AG680" s="381"/>
      <c r="AH680" s="379"/>
      <c r="AI680" s="381"/>
      <c r="AJ680" s="384" t="str">
        <f t="shared" si="91"/>
        <v/>
      </c>
      <c r="AK680" s="385" t="str">
        <f t="shared" si="92"/>
        <v/>
      </c>
      <c r="AL680" s="388" t="str">
        <f t="shared" si="93"/>
        <v/>
      </c>
      <c r="AM680" s="389" t="str">
        <f t="shared" si="94"/>
        <v/>
      </c>
      <c r="AN680" s="388" t="str">
        <f t="shared" si="95"/>
        <v/>
      </c>
      <c r="AO680" s="389" t="str">
        <f t="shared" si="96"/>
        <v/>
      </c>
      <c r="AP680" s="424"/>
      <c r="AQ680" s="424"/>
      <c r="AR680" s="431" t="e">
        <f>VLOOKUP($B680,'acc names'!$C$2:$D$12102,2,FALSE)</f>
        <v>#N/A</v>
      </c>
      <c r="AS680" s="431" t="e">
        <f>VLOOKUP($AQ680,software!$A$1:$B$14605,2,FALSE)</f>
        <v>#N/A</v>
      </c>
      <c r="AT680" s="424"/>
      <c r="AV680" s="424"/>
    </row>
    <row r="681" spans="1:48" s="44" customFormat="1" ht="12.75" x14ac:dyDescent="0.2">
      <c r="A681" s="101"/>
      <c r="B681" s="42"/>
      <c r="C681" s="142"/>
      <c r="D681" s="143"/>
      <c r="E681" s="107"/>
      <c r="F681" s="46"/>
      <c r="G681" s="46"/>
      <c r="H681" s="46"/>
      <c r="I681" s="46"/>
      <c r="J681" s="46"/>
      <c r="K681" s="46"/>
      <c r="L681" s="139"/>
      <c r="M681" s="41"/>
      <c r="N681" s="45"/>
      <c r="O681" s="47"/>
      <c r="P681" s="43"/>
      <c r="Q681" s="71" t="e">
        <f>VLOOKUP(N681,'error categories'!$A$2:$D$54,4,FALSE)</f>
        <v>#N/A</v>
      </c>
      <c r="R681" s="72" t="e">
        <f>VLOOKUP(N681,'error categories'!$A$2:$D$54,3,FALSE)</f>
        <v>#N/A</v>
      </c>
      <c r="S681" s="374"/>
      <c r="T681" s="377"/>
      <c r="U681" s="378">
        <f t="shared" si="90"/>
        <v>0</v>
      </c>
      <c r="V681" s="390"/>
      <c r="W681" s="391"/>
      <c r="X681" s="380"/>
      <c r="Y681" s="380"/>
      <c r="Z681" s="390"/>
      <c r="AA681" s="392"/>
      <c r="AB681" s="393"/>
      <c r="AC681" s="394"/>
      <c r="AD681" s="382">
        <f t="shared" si="97"/>
        <v>0</v>
      </c>
      <c r="AE681" s="383">
        <f t="shared" si="98"/>
        <v>0</v>
      </c>
      <c r="AF681" s="379"/>
      <c r="AG681" s="381"/>
      <c r="AH681" s="379"/>
      <c r="AI681" s="381"/>
      <c r="AJ681" s="384" t="str">
        <f t="shared" si="91"/>
        <v/>
      </c>
      <c r="AK681" s="385" t="str">
        <f t="shared" si="92"/>
        <v/>
      </c>
      <c r="AL681" s="388" t="str">
        <f t="shared" si="93"/>
        <v/>
      </c>
      <c r="AM681" s="389" t="str">
        <f t="shared" si="94"/>
        <v/>
      </c>
      <c r="AN681" s="388" t="str">
        <f t="shared" si="95"/>
        <v/>
      </c>
      <c r="AO681" s="389" t="str">
        <f t="shared" si="96"/>
        <v/>
      </c>
      <c r="AP681" s="424"/>
      <c r="AQ681" s="424"/>
      <c r="AR681" s="431" t="e">
        <f>VLOOKUP($B681,'acc names'!$C$2:$D$12102,2,FALSE)</f>
        <v>#N/A</v>
      </c>
      <c r="AS681" s="431" t="e">
        <f>VLOOKUP($AQ681,software!$A$1:$B$14605,2,FALSE)</f>
        <v>#N/A</v>
      </c>
      <c r="AT681" s="424"/>
      <c r="AV681" s="424"/>
    </row>
    <row r="682" spans="1:48" s="44" customFormat="1" ht="12.75" x14ac:dyDescent="0.2">
      <c r="A682" s="101"/>
      <c r="B682" s="42"/>
      <c r="C682" s="142"/>
      <c r="D682" s="143"/>
      <c r="E682" s="107"/>
      <c r="F682" s="46"/>
      <c r="G682" s="46"/>
      <c r="H682" s="46"/>
      <c r="I682" s="46"/>
      <c r="J682" s="46"/>
      <c r="K682" s="46"/>
      <c r="L682" s="139"/>
      <c r="M682" s="41"/>
      <c r="N682" s="45"/>
      <c r="O682" s="47"/>
      <c r="P682" s="43"/>
      <c r="Q682" s="71" t="e">
        <f>VLOOKUP(N682,'error categories'!$A$2:$D$54,4,FALSE)</f>
        <v>#N/A</v>
      </c>
      <c r="R682" s="72" t="e">
        <f>VLOOKUP(N682,'error categories'!$A$2:$D$54,3,FALSE)</f>
        <v>#N/A</v>
      </c>
      <c r="S682" s="374"/>
      <c r="T682" s="377"/>
      <c r="U682" s="378">
        <f t="shared" si="90"/>
        <v>0</v>
      </c>
      <c r="V682" s="390"/>
      <c r="W682" s="391"/>
      <c r="X682" s="380"/>
      <c r="Y682" s="380"/>
      <c r="Z682" s="390"/>
      <c r="AA682" s="392"/>
      <c r="AB682" s="393"/>
      <c r="AC682" s="394"/>
      <c r="AD682" s="382">
        <f t="shared" si="97"/>
        <v>0</v>
      </c>
      <c r="AE682" s="383">
        <f t="shared" si="98"/>
        <v>0</v>
      </c>
      <c r="AF682" s="379"/>
      <c r="AG682" s="381"/>
      <c r="AH682" s="379"/>
      <c r="AI682" s="381"/>
      <c r="AJ682" s="384" t="str">
        <f t="shared" si="91"/>
        <v/>
      </c>
      <c r="AK682" s="385" t="str">
        <f t="shared" si="92"/>
        <v/>
      </c>
      <c r="AL682" s="388" t="str">
        <f t="shared" si="93"/>
        <v/>
      </c>
      <c r="AM682" s="389" t="str">
        <f t="shared" si="94"/>
        <v/>
      </c>
      <c r="AN682" s="388" t="str">
        <f t="shared" si="95"/>
        <v/>
      </c>
      <c r="AO682" s="389" t="str">
        <f t="shared" si="96"/>
        <v/>
      </c>
      <c r="AP682" s="424"/>
      <c r="AQ682" s="424"/>
      <c r="AR682" s="431" t="e">
        <f>VLOOKUP($B682,'acc names'!$C$2:$D$12102,2,FALSE)</f>
        <v>#N/A</v>
      </c>
      <c r="AS682" s="431" t="e">
        <f>VLOOKUP($AQ682,software!$A$1:$B$14605,2,FALSE)</f>
        <v>#N/A</v>
      </c>
      <c r="AT682" s="424"/>
      <c r="AV682" s="424"/>
    </row>
    <row r="683" spans="1:48" s="44" customFormat="1" ht="12.75" x14ac:dyDescent="0.2">
      <c r="A683" s="101"/>
      <c r="B683" s="42"/>
      <c r="C683" s="142"/>
      <c r="D683" s="143"/>
      <c r="E683" s="107"/>
      <c r="F683" s="46"/>
      <c r="G683" s="46"/>
      <c r="H683" s="46"/>
      <c r="I683" s="46"/>
      <c r="J683" s="46"/>
      <c r="K683" s="46"/>
      <c r="L683" s="139"/>
      <c r="M683" s="41"/>
      <c r="N683" s="45"/>
      <c r="O683" s="47"/>
      <c r="P683" s="43"/>
      <c r="Q683" s="71" t="e">
        <f>VLOOKUP(N683,'error categories'!$A$2:$D$54,4,FALSE)</f>
        <v>#N/A</v>
      </c>
      <c r="R683" s="72" t="e">
        <f>VLOOKUP(N683,'error categories'!$A$2:$D$54,3,FALSE)</f>
        <v>#N/A</v>
      </c>
      <c r="S683" s="374"/>
      <c r="T683" s="377"/>
      <c r="U683" s="378">
        <f t="shared" si="90"/>
        <v>0</v>
      </c>
      <c r="V683" s="390"/>
      <c r="W683" s="391"/>
      <c r="X683" s="380"/>
      <c r="Y683" s="380"/>
      <c r="Z683" s="390"/>
      <c r="AA683" s="392"/>
      <c r="AB683" s="393"/>
      <c r="AC683" s="394"/>
      <c r="AD683" s="382">
        <f t="shared" si="97"/>
        <v>0</v>
      </c>
      <c r="AE683" s="383">
        <f t="shared" si="98"/>
        <v>0</v>
      </c>
      <c r="AF683" s="379"/>
      <c r="AG683" s="381"/>
      <c r="AH683" s="379"/>
      <c r="AI683" s="381"/>
      <c r="AJ683" s="384" t="str">
        <f t="shared" si="91"/>
        <v/>
      </c>
      <c r="AK683" s="385" t="str">
        <f t="shared" si="92"/>
        <v/>
      </c>
      <c r="AL683" s="388" t="str">
        <f t="shared" si="93"/>
        <v/>
      </c>
      <c r="AM683" s="389" t="str">
        <f t="shared" si="94"/>
        <v/>
      </c>
      <c r="AN683" s="388" t="str">
        <f t="shared" si="95"/>
        <v/>
      </c>
      <c r="AO683" s="389" t="str">
        <f t="shared" si="96"/>
        <v/>
      </c>
      <c r="AP683" s="424"/>
      <c r="AQ683" s="424"/>
      <c r="AR683" s="431" t="e">
        <f>VLOOKUP($B683,'acc names'!$C$2:$D$12102,2,FALSE)</f>
        <v>#N/A</v>
      </c>
      <c r="AS683" s="431" t="e">
        <f>VLOOKUP($AQ683,software!$A$1:$B$14605,2,FALSE)</f>
        <v>#N/A</v>
      </c>
      <c r="AT683" s="424"/>
      <c r="AV683" s="424"/>
    </row>
    <row r="684" spans="1:48" s="44" customFormat="1" ht="12.75" x14ac:dyDescent="0.2">
      <c r="A684" s="101"/>
      <c r="B684" s="42"/>
      <c r="C684" s="142"/>
      <c r="D684" s="143"/>
      <c r="E684" s="107"/>
      <c r="F684" s="46"/>
      <c r="G684" s="46"/>
      <c r="H684" s="46"/>
      <c r="I684" s="46"/>
      <c r="J684" s="46"/>
      <c r="K684" s="46"/>
      <c r="L684" s="139"/>
      <c r="M684" s="41"/>
      <c r="N684" s="45"/>
      <c r="O684" s="47"/>
      <c r="P684" s="43"/>
      <c r="Q684" s="71" t="e">
        <f>VLOOKUP(N684,'error categories'!$A$2:$D$54,4,FALSE)</f>
        <v>#N/A</v>
      </c>
      <c r="R684" s="72" t="e">
        <f>VLOOKUP(N684,'error categories'!$A$2:$D$54,3,FALSE)</f>
        <v>#N/A</v>
      </c>
      <c r="S684" s="374"/>
      <c r="T684" s="377"/>
      <c r="U684" s="378">
        <f t="shared" si="90"/>
        <v>0</v>
      </c>
      <c r="V684" s="390"/>
      <c r="W684" s="391"/>
      <c r="X684" s="380"/>
      <c r="Y684" s="380"/>
      <c r="Z684" s="390"/>
      <c r="AA684" s="392"/>
      <c r="AB684" s="393"/>
      <c r="AC684" s="394"/>
      <c r="AD684" s="382">
        <f t="shared" si="97"/>
        <v>0</v>
      </c>
      <c r="AE684" s="383">
        <f t="shared" si="98"/>
        <v>0</v>
      </c>
      <c r="AF684" s="379"/>
      <c r="AG684" s="381"/>
      <c r="AH684" s="379"/>
      <c r="AI684" s="381"/>
      <c r="AJ684" s="384" t="str">
        <f t="shared" si="91"/>
        <v/>
      </c>
      <c r="AK684" s="385" t="str">
        <f t="shared" si="92"/>
        <v/>
      </c>
      <c r="AL684" s="388" t="str">
        <f t="shared" si="93"/>
        <v/>
      </c>
      <c r="AM684" s="389" t="str">
        <f t="shared" si="94"/>
        <v/>
      </c>
      <c r="AN684" s="388" t="str">
        <f t="shared" si="95"/>
        <v/>
      </c>
      <c r="AO684" s="389" t="str">
        <f t="shared" si="96"/>
        <v/>
      </c>
      <c r="AP684" s="424"/>
      <c r="AQ684" s="424"/>
      <c r="AR684" s="431" t="e">
        <f>VLOOKUP($B684,'acc names'!$C$2:$D$12102,2,FALSE)</f>
        <v>#N/A</v>
      </c>
      <c r="AS684" s="431" t="e">
        <f>VLOOKUP($AQ684,software!$A$1:$B$14605,2,FALSE)</f>
        <v>#N/A</v>
      </c>
      <c r="AT684" s="424"/>
      <c r="AV684" s="424"/>
    </row>
    <row r="685" spans="1:48" s="44" customFormat="1" ht="12.75" x14ac:dyDescent="0.2">
      <c r="A685" s="101"/>
      <c r="B685" s="42"/>
      <c r="C685" s="142"/>
      <c r="D685" s="143"/>
      <c r="E685" s="107"/>
      <c r="F685" s="46"/>
      <c r="G685" s="46"/>
      <c r="H685" s="46"/>
      <c r="I685" s="46"/>
      <c r="J685" s="46"/>
      <c r="K685" s="46"/>
      <c r="L685" s="139"/>
      <c r="M685" s="41"/>
      <c r="N685" s="45"/>
      <c r="O685" s="47"/>
      <c r="P685" s="43"/>
      <c r="Q685" s="71" t="e">
        <f>VLOOKUP(N685,'error categories'!$A$2:$D$54,4,FALSE)</f>
        <v>#N/A</v>
      </c>
      <c r="R685" s="72" t="e">
        <f>VLOOKUP(N685,'error categories'!$A$2:$D$54,3,FALSE)</f>
        <v>#N/A</v>
      </c>
      <c r="S685" s="374"/>
      <c r="T685" s="377"/>
      <c r="U685" s="378">
        <f t="shared" si="90"/>
        <v>0</v>
      </c>
      <c r="V685" s="390"/>
      <c r="W685" s="391"/>
      <c r="X685" s="380"/>
      <c r="Y685" s="380"/>
      <c r="Z685" s="390"/>
      <c r="AA685" s="392"/>
      <c r="AB685" s="393"/>
      <c r="AC685" s="394"/>
      <c r="AD685" s="382">
        <f t="shared" si="97"/>
        <v>0</v>
      </c>
      <c r="AE685" s="383">
        <f t="shared" si="98"/>
        <v>0</v>
      </c>
      <c r="AF685" s="379"/>
      <c r="AG685" s="381"/>
      <c r="AH685" s="379"/>
      <c r="AI685" s="381"/>
      <c r="AJ685" s="384" t="str">
        <f t="shared" si="91"/>
        <v/>
      </c>
      <c r="AK685" s="385" t="str">
        <f t="shared" si="92"/>
        <v/>
      </c>
      <c r="AL685" s="388" t="str">
        <f t="shared" si="93"/>
        <v/>
      </c>
      <c r="AM685" s="389" t="str">
        <f t="shared" si="94"/>
        <v/>
      </c>
      <c r="AN685" s="388" t="str">
        <f t="shared" si="95"/>
        <v/>
      </c>
      <c r="AO685" s="389" t="str">
        <f t="shared" si="96"/>
        <v/>
      </c>
      <c r="AP685" s="424"/>
      <c r="AQ685" s="424"/>
      <c r="AR685" s="431" t="e">
        <f>VLOOKUP($B685,'acc names'!$C$2:$D$12102,2,FALSE)</f>
        <v>#N/A</v>
      </c>
      <c r="AS685" s="431" t="e">
        <f>VLOOKUP($AQ685,software!$A$1:$B$14605,2,FALSE)</f>
        <v>#N/A</v>
      </c>
      <c r="AT685" s="424"/>
      <c r="AV685" s="424"/>
    </row>
    <row r="686" spans="1:48" s="44" customFormat="1" ht="12.75" x14ac:dyDescent="0.2">
      <c r="A686" s="101"/>
      <c r="B686" s="42"/>
      <c r="C686" s="142"/>
      <c r="D686" s="143"/>
      <c r="E686" s="107"/>
      <c r="F686" s="46"/>
      <c r="G686" s="46"/>
      <c r="H686" s="46"/>
      <c r="I686" s="46"/>
      <c r="J686" s="46"/>
      <c r="K686" s="46"/>
      <c r="L686" s="139"/>
      <c r="M686" s="41"/>
      <c r="N686" s="45"/>
      <c r="O686" s="47"/>
      <c r="P686" s="43"/>
      <c r="Q686" s="71" t="e">
        <f>VLOOKUP(N686,'error categories'!$A$2:$D$54,4,FALSE)</f>
        <v>#N/A</v>
      </c>
      <c r="R686" s="72" t="e">
        <f>VLOOKUP(N686,'error categories'!$A$2:$D$54,3,FALSE)</f>
        <v>#N/A</v>
      </c>
      <c r="S686" s="374"/>
      <c r="T686" s="377"/>
      <c r="U686" s="378">
        <f t="shared" si="90"/>
        <v>0</v>
      </c>
      <c r="V686" s="390"/>
      <c r="W686" s="391"/>
      <c r="X686" s="380"/>
      <c r="Y686" s="380"/>
      <c r="Z686" s="390"/>
      <c r="AA686" s="392"/>
      <c r="AB686" s="393"/>
      <c r="AC686" s="394"/>
      <c r="AD686" s="382">
        <f t="shared" si="97"/>
        <v>0</v>
      </c>
      <c r="AE686" s="383">
        <f t="shared" si="98"/>
        <v>0</v>
      </c>
      <c r="AF686" s="379"/>
      <c r="AG686" s="381"/>
      <c r="AH686" s="379"/>
      <c r="AI686" s="381"/>
      <c r="AJ686" s="384" t="str">
        <f t="shared" si="91"/>
        <v/>
      </c>
      <c r="AK686" s="385" t="str">
        <f t="shared" si="92"/>
        <v/>
      </c>
      <c r="AL686" s="388" t="str">
        <f t="shared" si="93"/>
        <v/>
      </c>
      <c r="AM686" s="389" t="str">
        <f t="shared" si="94"/>
        <v/>
      </c>
      <c r="AN686" s="388" t="str">
        <f t="shared" si="95"/>
        <v/>
      </c>
      <c r="AO686" s="389" t="str">
        <f t="shared" si="96"/>
        <v/>
      </c>
      <c r="AP686" s="424"/>
      <c r="AQ686" s="424"/>
      <c r="AR686" s="431" t="e">
        <f>VLOOKUP($B686,'acc names'!$C$2:$D$12102,2,FALSE)</f>
        <v>#N/A</v>
      </c>
      <c r="AS686" s="431" t="e">
        <f>VLOOKUP($AQ686,software!$A$1:$B$14605,2,FALSE)</f>
        <v>#N/A</v>
      </c>
      <c r="AT686" s="424"/>
      <c r="AV686" s="424"/>
    </row>
    <row r="687" spans="1:48" s="44" customFormat="1" ht="12.75" x14ac:dyDescent="0.2">
      <c r="A687" s="101"/>
      <c r="B687" s="42"/>
      <c r="C687" s="142"/>
      <c r="D687" s="143"/>
      <c r="E687" s="107"/>
      <c r="F687" s="46"/>
      <c r="G687" s="46"/>
      <c r="H687" s="46"/>
      <c r="I687" s="46"/>
      <c r="J687" s="46"/>
      <c r="K687" s="46"/>
      <c r="L687" s="139"/>
      <c r="M687" s="41"/>
      <c r="N687" s="45"/>
      <c r="O687" s="47"/>
      <c r="P687" s="43"/>
      <c r="Q687" s="71" t="e">
        <f>VLOOKUP(N687,'error categories'!$A$2:$D$54,4,FALSE)</f>
        <v>#N/A</v>
      </c>
      <c r="R687" s="72" t="e">
        <f>VLOOKUP(N687,'error categories'!$A$2:$D$54,3,FALSE)</f>
        <v>#N/A</v>
      </c>
      <c r="S687" s="374"/>
      <c r="T687" s="377"/>
      <c r="U687" s="378">
        <f t="shared" si="90"/>
        <v>0</v>
      </c>
      <c r="V687" s="390"/>
      <c r="W687" s="391"/>
      <c r="X687" s="380"/>
      <c r="Y687" s="380"/>
      <c r="Z687" s="390"/>
      <c r="AA687" s="392"/>
      <c r="AB687" s="393"/>
      <c r="AC687" s="394"/>
      <c r="AD687" s="382">
        <f t="shared" si="97"/>
        <v>0</v>
      </c>
      <c r="AE687" s="383">
        <f t="shared" si="98"/>
        <v>0</v>
      </c>
      <c r="AF687" s="379"/>
      <c r="AG687" s="381"/>
      <c r="AH687" s="379"/>
      <c r="AI687" s="381"/>
      <c r="AJ687" s="384" t="str">
        <f t="shared" si="91"/>
        <v/>
      </c>
      <c r="AK687" s="385" t="str">
        <f t="shared" si="92"/>
        <v/>
      </c>
      <c r="AL687" s="388" t="str">
        <f t="shared" si="93"/>
        <v/>
      </c>
      <c r="AM687" s="389" t="str">
        <f t="shared" si="94"/>
        <v/>
      </c>
      <c r="AN687" s="388" t="str">
        <f t="shared" si="95"/>
        <v/>
      </c>
      <c r="AO687" s="389" t="str">
        <f t="shared" si="96"/>
        <v/>
      </c>
      <c r="AP687" s="424"/>
      <c r="AQ687" s="424"/>
      <c r="AR687" s="431" t="e">
        <f>VLOOKUP($B687,'acc names'!$C$2:$D$12102,2,FALSE)</f>
        <v>#N/A</v>
      </c>
      <c r="AS687" s="431" t="e">
        <f>VLOOKUP($AQ687,software!$A$1:$B$14605,2,FALSE)</f>
        <v>#N/A</v>
      </c>
      <c r="AT687" s="424"/>
      <c r="AV687" s="424"/>
    </row>
    <row r="688" spans="1:48" s="44" customFormat="1" ht="12.75" x14ac:dyDescent="0.2">
      <c r="A688" s="101"/>
      <c r="B688" s="42"/>
      <c r="C688" s="142"/>
      <c r="D688" s="143"/>
      <c r="E688" s="107"/>
      <c r="F688" s="46"/>
      <c r="G688" s="46"/>
      <c r="H688" s="46"/>
      <c r="I688" s="46"/>
      <c r="J688" s="46"/>
      <c r="K688" s="46"/>
      <c r="L688" s="139"/>
      <c r="M688" s="41"/>
      <c r="N688" s="45"/>
      <c r="O688" s="47"/>
      <c r="P688" s="43"/>
      <c r="Q688" s="71" t="e">
        <f>VLOOKUP(N688,'error categories'!$A$2:$D$54,4,FALSE)</f>
        <v>#N/A</v>
      </c>
      <c r="R688" s="72" t="e">
        <f>VLOOKUP(N688,'error categories'!$A$2:$D$54,3,FALSE)</f>
        <v>#N/A</v>
      </c>
      <c r="S688" s="374"/>
      <c r="T688" s="377"/>
      <c r="U688" s="378">
        <f t="shared" si="90"/>
        <v>0</v>
      </c>
      <c r="V688" s="390"/>
      <c r="W688" s="391"/>
      <c r="X688" s="380"/>
      <c r="Y688" s="380"/>
      <c r="Z688" s="390"/>
      <c r="AA688" s="392"/>
      <c r="AB688" s="393"/>
      <c r="AC688" s="394"/>
      <c r="AD688" s="382">
        <f t="shared" si="97"/>
        <v>0</v>
      </c>
      <c r="AE688" s="383">
        <f t="shared" si="98"/>
        <v>0</v>
      </c>
      <c r="AF688" s="379"/>
      <c r="AG688" s="381"/>
      <c r="AH688" s="379"/>
      <c r="AI688" s="381"/>
      <c r="AJ688" s="384" t="str">
        <f t="shared" si="91"/>
        <v/>
      </c>
      <c r="AK688" s="385" t="str">
        <f t="shared" si="92"/>
        <v/>
      </c>
      <c r="AL688" s="388" t="str">
        <f t="shared" si="93"/>
        <v/>
      </c>
      <c r="AM688" s="389" t="str">
        <f t="shared" si="94"/>
        <v/>
      </c>
      <c r="AN688" s="388" t="str">
        <f t="shared" si="95"/>
        <v/>
      </c>
      <c r="AO688" s="389" t="str">
        <f t="shared" si="96"/>
        <v/>
      </c>
      <c r="AP688" s="424"/>
      <c r="AQ688" s="424"/>
      <c r="AR688" s="431" t="e">
        <f>VLOOKUP($B688,'acc names'!$C$2:$D$12102,2,FALSE)</f>
        <v>#N/A</v>
      </c>
      <c r="AS688" s="431" t="e">
        <f>VLOOKUP($AQ688,software!$A$1:$B$14605,2,FALSE)</f>
        <v>#N/A</v>
      </c>
      <c r="AT688" s="424"/>
      <c r="AV688" s="424"/>
    </row>
    <row r="689" spans="1:48" s="44" customFormat="1" ht="12.75" x14ac:dyDescent="0.2">
      <c r="A689" s="101"/>
      <c r="B689" s="42"/>
      <c r="C689" s="142"/>
      <c r="D689" s="143"/>
      <c r="E689" s="107"/>
      <c r="F689" s="46"/>
      <c r="G689" s="46"/>
      <c r="H689" s="46"/>
      <c r="I689" s="46"/>
      <c r="J689" s="46"/>
      <c r="K689" s="46"/>
      <c r="L689" s="139"/>
      <c r="M689" s="41"/>
      <c r="N689" s="45"/>
      <c r="O689" s="47"/>
      <c r="P689" s="43"/>
      <c r="Q689" s="71" t="e">
        <f>VLOOKUP(N689,'error categories'!$A$2:$D$54,4,FALSE)</f>
        <v>#N/A</v>
      </c>
      <c r="R689" s="72" t="e">
        <f>VLOOKUP(N689,'error categories'!$A$2:$D$54,3,FALSE)</f>
        <v>#N/A</v>
      </c>
      <c r="S689" s="374"/>
      <c r="T689" s="377"/>
      <c r="U689" s="378">
        <f t="shared" si="90"/>
        <v>0</v>
      </c>
      <c r="V689" s="390"/>
      <c r="W689" s="391"/>
      <c r="X689" s="380"/>
      <c r="Y689" s="380"/>
      <c r="Z689" s="390"/>
      <c r="AA689" s="392"/>
      <c r="AB689" s="393"/>
      <c r="AC689" s="394"/>
      <c r="AD689" s="382">
        <f t="shared" si="97"/>
        <v>0</v>
      </c>
      <c r="AE689" s="383">
        <f t="shared" si="98"/>
        <v>0</v>
      </c>
      <c r="AF689" s="379"/>
      <c r="AG689" s="381"/>
      <c r="AH689" s="379"/>
      <c r="AI689" s="381"/>
      <c r="AJ689" s="384" t="str">
        <f t="shared" si="91"/>
        <v/>
      </c>
      <c r="AK689" s="385" t="str">
        <f t="shared" si="92"/>
        <v/>
      </c>
      <c r="AL689" s="388" t="str">
        <f t="shared" si="93"/>
        <v/>
      </c>
      <c r="AM689" s="389" t="str">
        <f t="shared" si="94"/>
        <v/>
      </c>
      <c r="AN689" s="388" t="str">
        <f t="shared" si="95"/>
        <v/>
      </c>
      <c r="AO689" s="389" t="str">
        <f t="shared" si="96"/>
        <v/>
      </c>
      <c r="AP689" s="424"/>
      <c r="AQ689" s="424"/>
      <c r="AR689" s="431" t="e">
        <f>VLOOKUP($B689,'acc names'!$C$2:$D$12102,2,FALSE)</f>
        <v>#N/A</v>
      </c>
      <c r="AS689" s="431" t="e">
        <f>VLOOKUP($AQ689,software!$A$1:$B$14605,2,FALSE)</f>
        <v>#N/A</v>
      </c>
      <c r="AT689" s="424"/>
      <c r="AV689" s="424"/>
    </row>
    <row r="690" spans="1:48" s="44" customFormat="1" ht="12.75" x14ac:dyDescent="0.2">
      <c r="A690" s="101"/>
      <c r="B690" s="42"/>
      <c r="C690" s="142"/>
      <c r="D690" s="143"/>
      <c r="E690" s="107"/>
      <c r="F690" s="46"/>
      <c r="G690" s="46"/>
      <c r="H690" s="46"/>
      <c r="I690" s="46"/>
      <c r="J690" s="46"/>
      <c r="K690" s="46"/>
      <c r="L690" s="139"/>
      <c r="M690" s="41"/>
      <c r="N690" s="45"/>
      <c r="O690" s="47"/>
      <c r="P690" s="43"/>
      <c r="Q690" s="71" t="e">
        <f>VLOOKUP(N690,'error categories'!$A$2:$D$54,4,FALSE)</f>
        <v>#N/A</v>
      </c>
      <c r="R690" s="72" t="e">
        <f>VLOOKUP(N690,'error categories'!$A$2:$D$54,3,FALSE)</f>
        <v>#N/A</v>
      </c>
      <c r="S690" s="374"/>
      <c r="T690" s="377"/>
      <c r="U690" s="378">
        <f t="shared" si="90"/>
        <v>0</v>
      </c>
      <c r="V690" s="390"/>
      <c r="W690" s="391"/>
      <c r="X690" s="380"/>
      <c r="Y690" s="380"/>
      <c r="Z690" s="390"/>
      <c r="AA690" s="392"/>
      <c r="AB690" s="393"/>
      <c r="AC690" s="394"/>
      <c r="AD690" s="382">
        <f t="shared" si="97"/>
        <v>0</v>
      </c>
      <c r="AE690" s="383">
        <f t="shared" si="98"/>
        <v>0</v>
      </c>
      <c r="AF690" s="379"/>
      <c r="AG690" s="381"/>
      <c r="AH690" s="379"/>
      <c r="AI690" s="381"/>
      <c r="AJ690" s="384" t="str">
        <f t="shared" si="91"/>
        <v/>
      </c>
      <c r="AK690" s="385" t="str">
        <f t="shared" si="92"/>
        <v/>
      </c>
      <c r="AL690" s="388" t="str">
        <f t="shared" si="93"/>
        <v/>
      </c>
      <c r="AM690" s="389" t="str">
        <f t="shared" si="94"/>
        <v/>
      </c>
      <c r="AN690" s="388" t="str">
        <f t="shared" si="95"/>
        <v/>
      </c>
      <c r="AO690" s="389" t="str">
        <f t="shared" si="96"/>
        <v/>
      </c>
      <c r="AP690" s="424"/>
      <c r="AQ690" s="424"/>
      <c r="AR690" s="431" t="e">
        <f>VLOOKUP($B690,'acc names'!$C$2:$D$12102,2,FALSE)</f>
        <v>#N/A</v>
      </c>
      <c r="AS690" s="431" t="e">
        <f>VLOOKUP($AQ690,software!$A$1:$B$14605,2,FALSE)</f>
        <v>#N/A</v>
      </c>
      <c r="AT690" s="424"/>
      <c r="AV690" s="424"/>
    </row>
    <row r="691" spans="1:48" s="44" customFormat="1" ht="12.75" x14ac:dyDescent="0.2">
      <c r="A691" s="101"/>
      <c r="B691" s="42"/>
      <c r="C691" s="142"/>
      <c r="D691" s="143"/>
      <c r="E691" s="107"/>
      <c r="F691" s="46"/>
      <c r="G691" s="46"/>
      <c r="H691" s="46"/>
      <c r="I691" s="46"/>
      <c r="J691" s="46"/>
      <c r="K691" s="46"/>
      <c r="L691" s="139"/>
      <c r="M691" s="41"/>
      <c r="N691" s="45"/>
      <c r="O691" s="47"/>
      <c r="P691" s="43"/>
      <c r="Q691" s="71" t="e">
        <f>VLOOKUP(N691,'error categories'!$A$2:$D$54,4,FALSE)</f>
        <v>#N/A</v>
      </c>
      <c r="R691" s="72" t="e">
        <f>VLOOKUP(N691,'error categories'!$A$2:$D$54,3,FALSE)</f>
        <v>#N/A</v>
      </c>
      <c r="S691" s="374"/>
      <c r="T691" s="377"/>
      <c r="U691" s="378">
        <f t="shared" si="90"/>
        <v>0</v>
      </c>
      <c r="V691" s="390"/>
      <c r="W691" s="391"/>
      <c r="X691" s="380"/>
      <c r="Y691" s="380"/>
      <c r="Z691" s="390"/>
      <c r="AA691" s="392"/>
      <c r="AB691" s="393"/>
      <c r="AC691" s="394"/>
      <c r="AD691" s="382">
        <f t="shared" si="97"/>
        <v>0</v>
      </c>
      <c r="AE691" s="383">
        <f t="shared" si="98"/>
        <v>0</v>
      </c>
      <c r="AF691" s="379"/>
      <c r="AG691" s="381"/>
      <c r="AH691" s="379"/>
      <c r="AI691" s="381"/>
      <c r="AJ691" s="384" t="str">
        <f t="shared" si="91"/>
        <v/>
      </c>
      <c r="AK691" s="385" t="str">
        <f t="shared" si="92"/>
        <v/>
      </c>
      <c r="AL691" s="388" t="str">
        <f t="shared" si="93"/>
        <v/>
      </c>
      <c r="AM691" s="389" t="str">
        <f t="shared" si="94"/>
        <v/>
      </c>
      <c r="AN691" s="388" t="str">
        <f t="shared" si="95"/>
        <v/>
      </c>
      <c r="AO691" s="389" t="str">
        <f t="shared" si="96"/>
        <v/>
      </c>
      <c r="AP691" s="424"/>
      <c r="AQ691" s="424"/>
      <c r="AR691" s="431" t="e">
        <f>VLOOKUP($B691,'acc names'!$C$2:$D$12102,2,FALSE)</f>
        <v>#N/A</v>
      </c>
      <c r="AS691" s="431" t="e">
        <f>VLOOKUP($AQ691,software!$A$1:$B$14605,2,FALSE)</f>
        <v>#N/A</v>
      </c>
      <c r="AT691" s="424"/>
      <c r="AV691" s="424"/>
    </row>
    <row r="692" spans="1:48" s="44" customFormat="1" ht="12.75" x14ac:dyDescent="0.2">
      <c r="A692" s="101"/>
      <c r="B692" s="42"/>
      <c r="C692" s="142"/>
      <c r="D692" s="143"/>
      <c r="E692" s="107"/>
      <c r="F692" s="46"/>
      <c r="G692" s="46"/>
      <c r="H692" s="46"/>
      <c r="I692" s="46"/>
      <c r="J692" s="46"/>
      <c r="K692" s="46"/>
      <c r="L692" s="139"/>
      <c r="M692" s="41"/>
      <c r="N692" s="45"/>
      <c r="O692" s="47"/>
      <c r="P692" s="43"/>
      <c r="Q692" s="71" t="e">
        <f>VLOOKUP(N692,'error categories'!$A$2:$D$54,4,FALSE)</f>
        <v>#N/A</v>
      </c>
      <c r="R692" s="72" t="e">
        <f>VLOOKUP(N692,'error categories'!$A$2:$D$54,3,FALSE)</f>
        <v>#N/A</v>
      </c>
      <c r="S692" s="374"/>
      <c r="T692" s="377"/>
      <c r="U692" s="378">
        <f t="shared" si="90"/>
        <v>0</v>
      </c>
      <c r="V692" s="390"/>
      <c r="W692" s="391"/>
      <c r="X692" s="380"/>
      <c r="Y692" s="380"/>
      <c r="Z692" s="390"/>
      <c r="AA692" s="392"/>
      <c r="AB692" s="393"/>
      <c r="AC692" s="394"/>
      <c r="AD692" s="382">
        <f t="shared" si="97"/>
        <v>0</v>
      </c>
      <c r="AE692" s="383">
        <f t="shared" si="98"/>
        <v>0</v>
      </c>
      <c r="AF692" s="379"/>
      <c r="AG692" s="381"/>
      <c r="AH692" s="379"/>
      <c r="AI692" s="381"/>
      <c r="AJ692" s="384" t="str">
        <f t="shared" si="91"/>
        <v/>
      </c>
      <c r="AK692" s="385" t="str">
        <f t="shared" si="92"/>
        <v/>
      </c>
      <c r="AL692" s="388" t="str">
        <f t="shared" si="93"/>
        <v/>
      </c>
      <c r="AM692" s="389" t="str">
        <f t="shared" si="94"/>
        <v/>
      </c>
      <c r="AN692" s="388" t="str">
        <f t="shared" si="95"/>
        <v/>
      </c>
      <c r="AO692" s="389" t="str">
        <f t="shared" si="96"/>
        <v/>
      </c>
      <c r="AP692" s="424"/>
      <c r="AQ692" s="424"/>
      <c r="AR692" s="431" t="e">
        <f>VLOOKUP($B692,'acc names'!$C$2:$D$12102,2,FALSE)</f>
        <v>#N/A</v>
      </c>
      <c r="AS692" s="431" t="e">
        <f>VLOOKUP($AQ692,software!$A$1:$B$14605,2,FALSE)</f>
        <v>#N/A</v>
      </c>
      <c r="AT692" s="424"/>
      <c r="AV692" s="424"/>
    </row>
    <row r="693" spans="1:48" s="44" customFormat="1" ht="12.75" x14ac:dyDescent="0.2">
      <c r="A693" s="101"/>
      <c r="B693" s="42"/>
      <c r="C693" s="142"/>
      <c r="D693" s="143"/>
      <c r="E693" s="107"/>
      <c r="F693" s="46"/>
      <c r="G693" s="46"/>
      <c r="H693" s="46"/>
      <c r="I693" s="46"/>
      <c r="J693" s="46"/>
      <c r="K693" s="46"/>
      <c r="L693" s="139"/>
      <c r="M693" s="41"/>
      <c r="N693" s="45"/>
      <c r="O693" s="47"/>
      <c r="P693" s="43"/>
      <c r="Q693" s="71" t="e">
        <f>VLOOKUP(N693,'error categories'!$A$2:$D$54,4,FALSE)</f>
        <v>#N/A</v>
      </c>
      <c r="R693" s="72" t="e">
        <f>VLOOKUP(N693,'error categories'!$A$2:$D$54,3,FALSE)</f>
        <v>#N/A</v>
      </c>
      <c r="S693" s="374"/>
      <c r="T693" s="377"/>
      <c r="U693" s="378">
        <f t="shared" si="90"/>
        <v>0</v>
      </c>
      <c r="V693" s="390"/>
      <c r="W693" s="391"/>
      <c r="X693" s="380"/>
      <c r="Y693" s="380"/>
      <c r="Z693" s="390"/>
      <c r="AA693" s="392"/>
      <c r="AB693" s="393"/>
      <c r="AC693" s="394"/>
      <c r="AD693" s="382">
        <f t="shared" si="97"/>
        <v>0</v>
      </c>
      <c r="AE693" s="383">
        <f t="shared" si="98"/>
        <v>0</v>
      </c>
      <c r="AF693" s="379"/>
      <c r="AG693" s="381"/>
      <c r="AH693" s="379"/>
      <c r="AI693" s="381"/>
      <c r="AJ693" s="384" t="str">
        <f t="shared" si="91"/>
        <v/>
      </c>
      <c r="AK693" s="385" t="str">
        <f t="shared" si="92"/>
        <v/>
      </c>
      <c r="AL693" s="388" t="str">
        <f t="shared" si="93"/>
        <v/>
      </c>
      <c r="AM693" s="389" t="str">
        <f t="shared" si="94"/>
        <v/>
      </c>
      <c r="AN693" s="388" t="str">
        <f t="shared" si="95"/>
        <v/>
      </c>
      <c r="AO693" s="389" t="str">
        <f t="shared" si="96"/>
        <v/>
      </c>
      <c r="AP693" s="424"/>
      <c r="AQ693" s="424"/>
      <c r="AR693" s="431" t="e">
        <f>VLOOKUP($B693,'acc names'!$C$2:$D$12102,2,FALSE)</f>
        <v>#N/A</v>
      </c>
      <c r="AS693" s="431" t="e">
        <f>VLOOKUP($AQ693,software!$A$1:$B$14605,2,FALSE)</f>
        <v>#N/A</v>
      </c>
      <c r="AT693" s="424"/>
      <c r="AV693" s="424"/>
    </row>
    <row r="694" spans="1:48" s="44" customFormat="1" ht="12.75" x14ac:dyDescent="0.2">
      <c r="A694" s="101"/>
      <c r="B694" s="42"/>
      <c r="C694" s="142"/>
      <c r="D694" s="143"/>
      <c r="E694" s="107"/>
      <c r="F694" s="46"/>
      <c r="G694" s="46"/>
      <c r="H694" s="46"/>
      <c r="I694" s="46"/>
      <c r="J694" s="46"/>
      <c r="K694" s="46"/>
      <c r="L694" s="139"/>
      <c r="M694" s="41"/>
      <c r="N694" s="45"/>
      <c r="O694" s="47"/>
      <c r="P694" s="43"/>
      <c r="Q694" s="71" t="e">
        <f>VLOOKUP(N694,'error categories'!$A$2:$D$54,4,FALSE)</f>
        <v>#N/A</v>
      </c>
      <c r="R694" s="72" t="e">
        <f>VLOOKUP(N694,'error categories'!$A$2:$D$54,3,FALSE)</f>
        <v>#N/A</v>
      </c>
      <c r="S694" s="374"/>
      <c r="T694" s="377"/>
      <c r="U694" s="378">
        <f t="shared" si="90"/>
        <v>0</v>
      </c>
      <c r="V694" s="390"/>
      <c r="W694" s="391"/>
      <c r="X694" s="380"/>
      <c r="Y694" s="380"/>
      <c r="Z694" s="390"/>
      <c r="AA694" s="392"/>
      <c r="AB694" s="393"/>
      <c r="AC694" s="394"/>
      <c r="AD694" s="382">
        <f t="shared" si="97"/>
        <v>0</v>
      </c>
      <c r="AE694" s="383">
        <f t="shared" si="98"/>
        <v>0</v>
      </c>
      <c r="AF694" s="379"/>
      <c r="AG694" s="381"/>
      <c r="AH694" s="379"/>
      <c r="AI694" s="381"/>
      <c r="AJ694" s="384" t="str">
        <f t="shared" si="91"/>
        <v/>
      </c>
      <c r="AK694" s="385" t="str">
        <f t="shared" si="92"/>
        <v/>
      </c>
      <c r="AL694" s="388" t="str">
        <f t="shared" si="93"/>
        <v/>
      </c>
      <c r="AM694" s="389" t="str">
        <f t="shared" si="94"/>
        <v/>
      </c>
      <c r="AN694" s="388" t="str">
        <f t="shared" si="95"/>
        <v/>
      </c>
      <c r="AO694" s="389" t="str">
        <f t="shared" si="96"/>
        <v/>
      </c>
      <c r="AP694" s="424"/>
      <c r="AQ694" s="424"/>
      <c r="AR694" s="431" t="e">
        <f>VLOOKUP($B694,'acc names'!$C$2:$D$12102,2,FALSE)</f>
        <v>#N/A</v>
      </c>
      <c r="AS694" s="431" t="e">
        <f>VLOOKUP($AQ694,software!$A$1:$B$14605,2,FALSE)</f>
        <v>#N/A</v>
      </c>
      <c r="AT694" s="424"/>
      <c r="AV694" s="424"/>
    </row>
    <row r="695" spans="1:48" s="44" customFormat="1" ht="12.75" x14ac:dyDescent="0.2">
      <c r="A695" s="101"/>
      <c r="B695" s="42"/>
      <c r="C695" s="142"/>
      <c r="D695" s="143"/>
      <c r="E695" s="107"/>
      <c r="F695" s="46"/>
      <c r="G695" s="46"/>
      <c r="H695" s="46"/>
      <c r="I695" s="46"/>
      <c r="J695" s="46"/>
      <c r="K695" s="46"/>
      <c r="L695" s="139"/>
      <c r="M695" s="41"/>
      <c r="N695" s="45"/>
      <c r="O695" s="47"/>
      <c r="P695" s="43"/>
      <c r="Q695" s="71" t="e">
        <f>VLOOKUP(N695,'error categories'!$A$2:$D$54,4,FALSE)</f>
        <v>#N/A</v>
      </c>
      <c r="R695" s="72" t="e">
        <f>VLOOKUP(N695,'error categories'!$A$2:$D$54,3,FALSE)</f>
        <v>#N/A</v>
      </c>
      <c r="S695" s="374"/>
      <c r="T695" s="377"/>
      <c r="U695" s="378">
        <f t="shared" si="90"/>
        <v>0</v>
      </c>
      <c r="V695" s="390"/>
      <c r="W695" s="391"/>
      <c r="X695" s="380"/>
      <c r="Y695" s="380"/>
      <c r="Z695" s="390"/>
      <c r="AA695" s="392"/>
      <c r="AB695" s="393"/>
      <c r="AC695" s="394"/>
      <c r="AD695" s="382">
        <f t="shared" si="97"/>
        <v>0</v>
      </c>
      <c r="AE695" s="383">
        <f t="shared" si="98"/>
        <v>0</v>
      </c>
      <c r="AF695" s="379"/>
      <c r="AG695" s="381"/>
      <c r="AH695" s="379"/>
      <c r="AI695" s="381"/>
      <c r="AJ695" s="384" t="str">
        <f t="shared" si="91"/>
        <v/>
      </c>
      <c r="AK695" s="385" t="str">
        <f t="shared" si="92"/>
        <v/>
      </c>
      <c r="AL695" s="388" t="str">
        <f t="shared" si="93"/>
        <v/>
      </c>
      <c r="AM695" s="389" t="str">
        <f t="shared" si="94"/>
        <v/>
      </c>
      <c r="AN695" s="388" t="str">
        <f t="shared" si="95"/>
        <v/>
      </c>
      <c r="AO695" s="389" t="str">
        <f t="shared" si="96"/>
        <v/>
      </c>
      <c r="AP695" s="424"/>
      <c r="AQ695" s="424"/>
      <c r="AR695" s="431" t="e">
        <f>VLOOKUP($B695,'acc names'!$C$2:$D$12102,2,FALSE)</f>
        <v>#N/A</v>
      </c>
      <c r="AS695" s="431" t="e">
        <f>VLOOKUP($AQ695,software!$A$1:$B$14605,2,FALSE)</f>
        <v>#N/A</v>
      </c>
      <c r="AT695" s="424"/>
      <c r="AV695" s="424"/>
    </row>
    <row r="696" spans="1:48" s="44" customFormat="1" ht="12.75" x14ac:dyDescent="0.2">
      <c r="A696" s="101"/>
      <c r="B696" s="42"/>
      <c r="C696" s="142"/>
      <c r="D696" s="143"/>
      <c r="E696" s="107"/>
      <c r="F696" s="46"/>
      <c r="G696" s="46"/>
      <c r="H696" s="46"/>
      <c r="I696" s="46"/>
      <c r="J696" s="46"/>
      <c r="K696" s="46"/>
      <c r="L696" s="139"/>
      <c r="M696" s="41"/>
      <c r="N696" s="45"/>
      <c r="O696" s="47"/>
      <c r="P696" s="43"/>
      <c r="Q696" s="71" t="e">
        <f>VLOOKUP(N696,'error categories'!$A$2:$D$54,4,FALSE)</f>
        <v>#N/A</v>
      </c>
      <c r="R696" s="72" t="e">
        <f>VLOOKUP(N696,'error categories'!$A$2:$D$54,3,FALSE)</f>
        <v>#N/A</v>
      </c>
      <c r="S696" s="374"/>
      <c r="T696" s="377"/>
      <c r="U696" s="378">
        <f t="shared" si="90"/>
        <v>0</v>
      </c>
      <c r="V696" s="390"/>
      <c r="W696" s="391"/>
      <c r="X696" s="380"/>
      <c r="Y696" s="380"/>
      <c r="Z696" s="390"/>
      <c r="AA696" s="392"/>
      <c r="AB696" s="393"/>
      <c r="AC696" s="394"/>
      <c r="AD696" s="382">
        <f t="shared" si="97"/>
        <v>0</v>
      </c>
      <c r="AE696" s="383">
        <f t="shared" si="98"/>
        <v>0</v>
      </c>
      <c r="AF696" s="379"/>
      <c r="AG696" s="381"/>
      <c r="AH696" s="379"/>
      <c r="AI696" s="381"/>
      <c r="AJ696" s="384" t="str">
        <f t="shared" si="91"/>
        <v/>
      </c>
      <c r="AK696" s="385" t="str">
        <f t="shared" si="92"/>
        <v/>
      </c>
      <c r="AL696" s="388" t="str">
        <f t="shared" si="93"/>
        <v/>
      </c>
      <c r="AM696" s="389" t="str">
        <f t="shared" si="94"/>
        <v/>
      </c>
      <c r="AN696" s="388" t="str">
        <f t="shared" si="95"/>
        <v/>
      </c>
      <c r="AO696" s="389" t="str">
        <f t="shared" si="96"/>
        <v/>
      </c>
      <c r="AP696" s="424"/>
      <c r="AQ696" s="424"/>
      <c r="AR696" s="431" t="e">
        <f>VLOOKUP($B696,'acc names'!$C$2:$D$12102,2,FALSE)</f>
        <v>#N/A</v>
      </c>
      <c r="AS696" s="431" t="e">
        <f>VLOOKUP($AQ696,software!$A$1:$B$14605,2,FALSE)</f>
        <v>#N/A</v>
      </c>
      <c r="AT696" s="424"/>
      <c r="AV696" s="424"/>
    </row>
    <row r="697" spans="1:48" s="44" customFormat="1" ht="12.75" x14ac:dyDescent="0.2">
      <c r="A697" s="101"/>
      <c r="B697" s="42"/>
      <c r="C697" s="142"/>
      <c r="D697" s="143"/>
      <c r="E697" s="107"/>
      <c r="F697" s="46"/>
      <c r="G697" s="46"/>
      <c r="H697" s="46"/>
      <c r="I697" s="46"/>
      <c r="J697" s="46"/>
      <c r="K697" s="46"/>
      <c r="L697" s="139"/>
      <c r="M697" s="41"/>
      <c r="N697" s="45"/>
      <c r="O697" s="47"/>
      <c r="P697" s="43"/>
      <c r="Q697" s="71" t="e">
        <f>VLOOKUP(N697,'error categories'!$A$2:$D$54,4,FALSE)</f>
        <v>#N/A</v>
      </c>
      <c r="R697" s="72" t="e">
        <f>VLOOKUP(N697,'error categories'!$A$2:$D$54,3,FALSE)</f>
        <v>#N/A</v>
      </c>
      <c r="S697" s="374"/>
      <c r="T697" s="377"/>
      <c r="U697" s="378">
        <f t="shared" si="90"/>
        <v>0</v>
      </c>
      <c r="V697" s="390"/>
      <c r="W697" s="391"/>
      <c r="X697" s="380"/>
      <c r="Y697" s="380"/>
      <c r="Z697" s="390"/>
      <c r="AA697" s="392"/>
      <c r="AB697" s="393"/>
      <c r="AC697" s="394"/>
      <c r="AD697" s="382">
        <f t="shared" si="97"/>
        <v>0</v>
      </c>
      <c r="AE697" s="383">
        <f t="shared" si="98"/>
        <v>0</v>
      </c>
      <c r="AF697" s="379"/>
      <c r="AG697" s="381"/>
      <c r="AH697" s="379"/>
      <c r="AI697" s="381"/>
      <c r="AJ697" s="384" t="str">
        <f t="shared" si="91"/>
        <v/>
      </c>
      <c r="AK697" s="385" t="str">
        <f t="shared" si="92"/>
        <v/>
      </c>
      <c r="AL697" s="388" t="str">
        <f t="shared" si="93"/>
        <v/>
      </c>
      <c r="AM697" s="389" t="str">
        <f t="shared" si="94"/>
        <v/>
      </c>
      <c r="AN697" s="388" t="str">
        <f t="shared" si="95"/>
        <v/>
      </c>
      <c r="AO697" s="389" t="str">
        <f t="shared" si="96"/>
        <v/>
      </c>
      <c r="AP697" s="424"/>
      <c r="AQ697" s="424"/>
      <c r="AR697" s="431" t="e">
        <f>VLOOKUP($B697,'acc names'!$C$2:$D$12102,2,FALSE)</f>
        <v>#N/A</v>
      </c>
      <c r="AS697" s="431" t="e">
        <f>VLOOKUP($AQ697,software!$A$1:$B$14605,2,FALSE)</f>
        <v>#N/A</v>
      </c>
      <c r="AT697" s="424"/>
      <c r="AV697" s="424"/>
    </row>
    <row r="698" spans="1:48" s="44" customFormat="1" ht="12.75" x14ac:dyDescent="0.2">
      <c r="A698" s="101"/>
      <c r="B698" s="42"/>
      <c r="C698" s="142"/>
      <c r="D698" s="143"/>
      <c r="E698" s="107"/>
      <c r="F698" s="46"/>
      <c r="G698" s="46"/>
      <c r="H698" s="46"/>
      <c r="I698" s="46"/>
      <c r="J698" s="46"/>
      <c r="K698" s="46"/>
      <c r="L698" s="139"/>
      <c r="M698" s="41"/>
      <c r="N698" s="45"/>
      <c r="O698" s="47"/>
      <c r="P698" s="43"/>
      <c r="Q698" s="71" t="e">
        <f>VLOOKUP(N698,'error categories'!$A$2:$D$54,4,FALSE)</f>
        <v>#N/A</v>
      </c>
      <c r="R698" s="72" t="e">
        <f>VLOOKUP(N698,'error categories'!$A$2:$D$54,3,FALSE)</f>
        <v>#N/A</v>
      </c>
      <c r="S698" s="374"/>
      <c r="T698" s="377"/>
      <c r="U698" s="378">
        <f t="shared" si="90"/>
        <v>0</v>
      </c>
      <c r="V698" s="390"/>
      <c r="W698" s="391"/>
      <c r="X698" s="380"/>
      <c r="Y698" s="380"/>
      <c r="Z698" s="390"/>
      <c r="AA698" s="392"/>
      <c r="AB698" s="393"/>
      <c r="AC698" s="394"/>
      <c r="AD698" s="382">
        <f t="shared" si="97"/>
        <v>0</v>
      </c>
      <c r="AE698" s="383">
        <f t="shared" si="98"/>
        <v>0</v>
      </c>
      <c r="AF698" s="379"/>
      <c r="AG698" s="381"/>
      <c r="AH698" s="379"/>
      <c r="AI698" s="381"/>
      <c r="AJ698" s="384" t="str">
        <f t="shared" si="91"/>
        <v/>
      </c>
      <c r="AK698" s="385" t="str">
        <f t="shared" si="92"/>
        <v/>
      </c>
      <c r="AL698" s="388" t="str">
        <f t="shared" si="93"/>
        <v/>
      </c>
      <c r="AM698" s="389" t="str">
        <f t="shared" si="94"/>
        <v/>
      </c>
      <c r="AN698" s="388" t="str">
        <f t="shared" si="95"/>
        <v/>
      </c>
      <c r="AO698" s="389" t="str">
        <f t="shared" si="96"/>
        <v/>
      </c>
      <c r="AP698" s="424"/>
      <c r="AQ698" s="424"/>
      <c r="AR698" s="431" t="e">
        <f>VLOOKUP($B698,'acc names'!$C$2:$D$12102,2,FALSE)</f>
        <v>#N/A</v>
      </c>
      <c r="AS698" s="431" t="e">
        <f>VLOOKUP($AQ698,software!$A$1:$B$14605,2,FALSE)</f>
        <v>#N/A</v>
      </c>
      <c r="AT698" s="424"/>
      <c r="AV698" s="424"/>
    </row>
    <row r="699" spans="1:48" s="44" customFormat="1" ht="12.75" x14ac:dyDescent="0.2">
      <c r="A699" s="101"/>
      <c r="B699" s="42"/>
      <c r="C699" s="142"/>
      <c r="D699" s="143"/>
      <c r="E699" s="107"/>
      <c r="F699" s="46"/>
      <c r="G699" s="46"/>
      <c r="H699" s="46"/>
      <c r="I699" s="46"/>
      <c r="J699" s="46"/>
      <c r="K699" s="46"/>
      <c r="L699" s="139"/>
      <c r="M699" s="41"/>
      <c r="N699" s="45"/>
      <c r="O699" s="47"/>
      <c r="P699" s="43"/>
      <c r="Q699" s="71" t="e">
        <f>VLOOKUP(N699,'error categories'!$A$2:$D$54,4,FALSE)</f>
        <v>#N/A</v>
      </c>
      <c r="R699" s="72" t="e">
        <f>VLOOKUP(N699,'error categories'!$A$2:$D$54,3,FALSE)</f>
        <v>#N/A</v>
      </c>
      <c r="S699" s="374"/>
      <c r="T699" s="377"/>
      <c r="U699" s="378">
        <f t="shared" si="90"/>
        <v>0</v>
      </c>
      <c r="V699" s="390"/>
      <c r="W699" s="391"/>
      <c r="X699" s="380"/>
      <c r="Y699" s="380"/>
      <c r="Z699" s="390"/>
      <c r="AA699" s="392"/>
      <c r="AB699" s="393"/>
      <c r="AC699" s="394"/>
      <c r="AD699" s="382">
        <f t="shared" si="97"/>
        <v>0</v>
      </c>
      <c r="AE699" s="383">
        <f t="shared" si="98"/>
        <v>0</v>
      </c>
      <c r="AF699" s="379"/>
      <c r="AG699" s="381"/>
      <c r="AH699" s="379"/>
      <c r="AI699" s="381"/>
      <c r="AJ699" s="384" t="str">
        <f t="shared" si="91"/>
        <v/>
      </c>
      <c r="AK699" s="385" t="str">
        <f t="shared" si="92"/>
        <v/>
      </c>
      <c r="AL699" s="388" t="str">
        <f t="shared" si="93"/>
        <v/>
      </c>
      <c r="AM699" s="389" t="str">
        <f t="shared" si="94"/>
        <v/>
      </c>
      <c r="AN699" s="388" t="str">
        <f t="shared" si="95"/>
        <v/>
      </c>
      <c r="AO699" s="389" t="str">
        <f t="shared" si="96"/>
        <v/>
      </c>
      <c r="AP699" s="424"/>
      <c r="AQ699" s="424"/>
      <c r="AR699" s="431" t="e">
        <f>VLOOKUP($B699,'acc names'!$C$2:$D$12102,2,FALSE)</f>
        <v>#N/A</v>
      </c>
      <c r="AS699" s="431" t="e">
        <f>VLOOKUP($AQ699,software!$A$1:$B$14605,2,FALSE)</f>
        <v>#N/A</v>
      </c>
      <c r="AT699" s="424"/>
      <c r="AV699" s="424"/>
    </row>
    <row r="700" spans="1:48" s="44" customFormat="1" ht="12.75" x14ac:dyDescent="0.2">
      <c r="A700" s="101"/>
      <c r="B700" s="42"/>
      <c r="C700" s="142"/>
      <c r="D700" s="143"/>
      <c r="E700" s="107"/>
      <c r="F700" s="46"/>
      <c r="G700" s="46"/>
      <c r="H700" s="46"/>
      <c r="I700" s="46"/>
      <c r="J700" s="46"/>
      <c r="K700" s="46"/>
      <c r="L700" s="139"/>
      <c r="M700" s="41"/>
      <c r="N700" s="45"/>
      <c r="O700" s="47"/>
      <c r="P700" s="43"/>
      <c r="Q700" s="71" t="e">
        <f>VLOOKUP(N700,'error categories'!$A$2:$D$54,4,FALSE)</f>
        <v>#N/A</v>
      </c>
      <c r="R700" s="72" t="e">
        <f>VLOOKUP(N700,'error categories'!$A$2:$D$54,3,FALSE)</f>
        <v>#N/A</v>
      </c>
      <c r="S700" s="374"/>
      <c r="T700" s="377"/>
      <c r="U700" s="378">
        <f t="shared" si="90"/>
        <v>0</v>
      </c>
      <c r="V700" s="390"/>
      <c r="W700" s="391"/>
      <c r="X700" s="380"/>
      <c r="Y700" s="380"/>
      <c r="Z700" s="390"/>
      <c r="AA700" s="392"/>
      <c r="AB700" s="393"/>
      <c r="AC700" s="394"/>
      <c r="AD700" s="382">
        <f t="shared" si="97"/>
        <v>0</v>
      </c>
      <c r="AE700" s="383">
        <f t="shared" si="98"/>
        <v>0</v>
      </c>
      <c r="AF700" s="379"/>
      <c r="AG700" s="381"/>
      <c r="AH700" s="379"/>
      <c r="AI700" s="381"/>
      <c r="AJ700" s="384" t="str">
        <f t="shared" si="91"/>
        <v/>
      </c>
      <c r="AK700" s="385" t="str">
        <f t="shared" si="92"/>
        <v/>
      </c>
      <c r="AL700" s="388" t="str">
        <f t="shared" si="93"/>
        <v/>
      </c>
      <c r="AM700" s="389" t="str">
        <f t="shared" si="94"/>
        <v/>
      </c>
      <c r="AN700" s="388" t="str">
        <f t="shared" si="95"/>
        <v/>
      </c>
      <c r="AO700" s="389" t="str">
        <f t="shared" si="96"/>
        <v/>
      </c>
      <c r="AP700" s="424"/>
      <c r="AQ700" s="424"/>
      <c r="AR700" s="431" t="e">
        <f>VLOOKUP($B700,'acc names'!$C$2:$D$12102,2,FALSE)</f>
        <v>#N/A</v>
      </c>
      <c r="AS700" s="431" t="e">
        <f>VLOOKUP($AQ700,software!$A$1:$B$14605,2,FALSE)</f>
        <v>#N/A</v>
      </c>
      <c r="AT700" s="424"/>
      <c r="AV700" s="424"/>
    </row>
    <row r="701" spans="1:48" s="44" customFormat="1" ht="12.75" x14ac:dyDescent="0.2">
      <c r="A701" s="101"/>
      <c r="B701" s="42"/>
      <c r="C701" s="142"/>
      <c r="D701" s="143"/>
      <c r="E701" s="107"/>
      <c r="F701" s="46"/>
      <c r="G701" s="46"/>
      <c r="H701" s="46"/>
      <c r="I701" s="46"/>
      <c r="J701" s="46"/>
      <c r="K701" s="46"/>
      <c r="L701" s="139"/>
      <c r="M701" s="41"/>
      <c r="N701" s="45"/>
      <c r="O701" s="47"/>
      <c r="P701" s="43"/>
      <c r="Q701" s="71" t="e">
        <f>VLOOKUP(N701,'error categories'!$A$2:$D$54,4,FALSE)</f>
        <v>#N/A</v>
      </c>
      <c r="R701" s="72" t="e">
        <f>VLOOKUP(N701,'error categories'!$A$2:$D$54,3,FALSE)</f>
        <v>#N/A</v>
      </c>
      <c r="S701" s="374"/>
      <c r="T701" s="377"/>
      <c r="U701" s="378">
        <f t="shared" si="90"/>
        <v>0</v>
      </c>
      <c r="V701" s="390"/>
      <c r="W701" s="391"/>
      <c r="X701" s="380"/>
      <c r="Y701" s="380"/>
      <c r="Z701" s="390"/>
      <c r="AA701" s="392"/>
      <c r="AB701" s="393"/>
      <c r="AC701" s="394"/>
      <c r="AD701" s="382">
        <f t="shared" si="97"/>
        <v>0</v>
      </c>
      <c r="AE701" s="383">
        <f t="shared" si="98"/>
        <v>0</v>
      </c>
      <c r="AF701" s="379"/>
      <c r="AG701" s="381"/>
      <c r="AH701" s="379"/>
      <c r="AI701" s="381"/>
      <c r="AJ701" s="384" t="str">
        <f t="shared" si="91"/>
        <v/>
      </c>
      <c r="AK701" s="385" t="str">
        <f t="shared" si="92"/>
        <v/>
      </c>
      <c r="AL701" s="388" t="str">
        <f t="shared" si="93"/>
        <v/>
      </c>
      <c r="AM701" s="389" t="str">
        <f t="shared" si="94"/>
        <v/>
      </c>
      <c r="AN701" s="388" t="str">
        <f t="shared" si="95"/>
        <v/>
      </c>
      <c r="AO701" s="389" t="str">
        <f t="shared" si="96"/>
        <v/>
      </c>
      <c r="AP701" s="424"/>
      <c r="AQ701" s="424"/>
      <c r="AR701" s="431" t="e">
        <f>VLOOKUP($B701,'acc names'!$C$2:$D$12102,2,FALSE)</f>
        <v>#N/A</v>
      </c>
      <c r="AS701" s="431" t="e">
        <f>VLOOKUP($AQ701,software!$A$1:$B$14605,2,FALSE)</f>
        <v>#N/A</v>
      </c>
      <c r="AT701" s="424"/>
      <c r="AV701" s="424"/>
    </row>
    <row r="702" spans="1:48" s="44" customFormat="1" ht="12.75" x14ac:dyDescent="0.2">
      <c r="A702" s="101"/>
      <c r="B702" s="42"/>
      <c r="C702" s="142"/>
      <c r="D702" s="143"/>
      <c r="E702" s="107"/>
      <c r="F702" s="46"/>
      <c r="G702" s="46"/>
      <c r="H702" s="46"/>
      <c r="I702" s="46"/>
      <c r="J702" s="46"/>
      <c r="K702" s="46"/>
      <c r="L702" s="139"/>
      <c r="M702" s="41"/>
      <c r="N702" s="45"/>
      <c r="O702" s="47"/>
      <c r="P702" s="43"/>
      <c r="Q702" s="71" t="e">
        <f>VLOOKUP(N702,'error categories'!$A$2:$D$54,4,FALSE)</f>
        <v>#N/A</v>
      </c>
      <c r="R702" s="72" t="e">
        <f>VLOOKUP(N702,'error categories'!$A$2:$D$54,3,FALSE)</f>
        <v>#N/A</v>
      </c>
      <c r="S702" s="374"/>
      <c r="T702" s="377"/>
      <c r="U702" s="378">
        <f t="shared" si="90"/>
        <v>0</v>
      </c>
      <c r="V702" s="390"/>
      <c r="W702" s="391"/>
      <c r="X702" s="380"/>
      <c r="Y702" s="380"/>
      <c r="Z702" s="390"/>
      <c r="AA702" s="392"/>
      <c r="AB702" s="393"/>
      <c r="AC702" s="394"/>
      <c r="AD702" s="382">
        <f t="shared" si="97"/>
        <v>0</v>
      </c>
      <c r="AE702" s="383">
        <f t="shared" si="98"/>
        <v>0</v>
      </c>
      <c r="AF702" s="379"/>
      <c r="AG702" s="381"/>
      <c r="AH702" s="379"/>
      <c r="AI702" s="381"/>
      <c r="AJ702" s="384" t="str">
        <f t="shared" si="91"/>
        <v/>
      </c>
      <c r="AK702" s="385" t="str">
        <f t="shared" si="92"/>
        <v/>
      </c>
      <c r="AL702" s="388" t="str">
        <f t="shared" si="93"/>
        <v/>
      </c>
      <c r="AM702" s="389" t="str">
        <f t="shared" si="94"/>
        <v/>
      </c>
      <c r="AN702" s="388" t="str">
        <f t="shared" si="95"/>
        <v/>
      </c>
      <c r="AO702" s="389" t="str">
        <f t="shared" si="96"/>
        <v/>
      </c>
      <c r="AP702" s="424"/>
      <c r="AQ702" s="424"/>
      <c r="AR702" s="431" t="e">
        <f>VLOOKUP($B702,'acc names'!$C$2:$D$12102,2,FALSE)</f>
        <v>#N/A</v>
      </c>
      <c r="AS702" s="431" t="e">
        <f>VLOOKUP($AQ702,software!$A$1:$B$14605,2,FALSE)</f>
        <v>#N/A</v>
      </c>
      <c r="AT702" s="424"/>
      <c r="AV702" s="424"/>
    </row>
    <row r="703" spans="1:48" s="44" customFormat="1" ht="12.75" x14ac:dyDescent="0.2">
      <c r="A703" s="101"/>
      <c r="B703" s="42"/>
      <c r="C703" s="142"/>
      <c r="D703" s="143"/>
      <c r="E703" s="107"/>
      <c r="F703" s="46"/>
      <c r="G703" s="46"/>
      <c r="H703" s="46"/>
      <c r="I703" s="46"/>
      <c r="J703" s="46"/>
      <c r="K703" s="46"/>
      <c r="L703" s="139"/>
      <c r="M703" s="41"/>
      <c r="N703" s="45"/>
      <c r="O703" s="47"/>
      <c r="P703" s="43"/>
      <c r="Q703" s="71" t="e">
        <f>VLOOKUP(N703,'error categories'!$A$2:$D$54,4,FALSE)</f>
        <v>#N/A</v>
      </c>
      <c r="R703" s="72" t="e">
        <f>VLOOKUP(N703,'error categories'!$A$2:$D$54,3,FALSE)</f>
        <v>#N/A</v>
      </c>
      <c r="S703" s="374"/>
      <c r="T703" s="377"/>
      <c r="U703" s="378">
        <f t="shared" si="90"/>
        <v>0</v>
      </c>
      <c r="V703" s="390"/>
      <c r="W703" s="391"/>
      <c r="X703" s="380"/>
      <c r="Y703" s="380"/>
      <c r="Z703" s="390"/>
      <c r="AA703" s="392"/>
      <c r="AB703" s="393"/>
      <c r="AC703" s="394"/>
      <c r="AD703" s="382">
        <f t="shared" si="97"/>
        <v>0</v>
      </c>
      <c r="AE703" s="383">
        <f t="shared" si="98"/>
        <v>0</v>
      </c>
      <c r="AF703" s="379"/>
      <c r="AG703" s="381"/>
      <c r="AH703" s="379"/>
      <c r="AI703" s="381"/>
      <c r="AJ703" s="384" t="str">
        <f t="shared" si="91"/>
        <v/>
      </c>
      <c r="AK703" s="385" t="str">
        <f t="shared" si="92"/>
        <v/>
      </c>
      <c r="AL703" s="388" t="str">
        <f t="shared" si="93"/>
        <v/>
      </c>
      <c r="AM703" s="389" t="str">
        <f t="shared" si="94"/>
        <v/>
      </c>
      <c r="AN703" s="388" t="str">
        <f t="shared" si="95"/>
        <v/>
      </c>
      <c r="AO703" s="389" t="str">
        <f t="shared" si="96"/>
        <v/>
      </c>
      <c r="AP703" s="424"/>
      <c r="AQ703" s="424"/>
      <c r="AR703" s="431" t="e">
        <f>VLOOKUP($B703,'acc names'!$C$2:$D$12102,2,FALSE)</f>
        <v>#N/A</v>
      </c>
      <c r="AS703" s="431" t="e">
        <f>VLOOKUP($AQ703,software!$A$1:$B$14605,2,FALSE)</f>
        <v>#N/A</v>
      </c>
      <c r="AT703" s="424"/>
      <c r="AV703" s="424"/>
    </row>
    <row r="704" spans="1:48" s="44" customFormat="1" ht="12.75" x14ac:dyDescent="0.2">
      <c r="A704" s="101"/>
      <c r="B704" s="42"/>
      <c r="C704" s="142"/>
      <c r="D704" s="143"/>
      <c r="E704" s="107"/>
      <c r="F704" s="46"/>
      <c r="G704" s="46"/>
      <c r="H704" s="46"/>
      <c r="I704" s="46"/>
      <c r="J704" s="46"/>
      <c r="K704" s="46"/>
      <c r="L704" s="139"/>
      <c r="M704" s="41"/>
      <c r="N704" s="45"/>
      <c r="O704" s="47"/>
      <c r="P704" s="43"/>
      <c r="Q704" s="71" t="e">
        <f>VLOOKUP(N704,'error categories'!$A$2:$D$54,4,FALSE)</f>
        <v>#N/A</v>
      </c>
      <c r="R704" s="72" t="e">
        <f>VLOOKUP(N704,'error categories'!$A$2:$D$54,3,FALSE)</f>
        <v>#N/A</v>
      </c>
      <c r="S704" s="374"/>
      <c r="T704" s="377"/>
      <c r="U704" s="378">
        <f t="shared" si="90"/>
        <v>0</v>
      </c>
      <c r="V704" s="390"/>
      <c r="W704" s="391"/>
      <c r="X704" s="380"/>
      <c r="Y704" s="380"/>
      <c r="Z704" s="390"/>
      <c r="AA704" s="392"/>
      <c r="AB704" s="393"/>
      <c r="AC704" s="394"/>
      <c r="AD704" s="382">
        <f t="shared" si="97"/>
        <v>0</v>
      </c>
      <c r="AE704" s="383">
        <f t="shared" si="98"/>
        <v>0</v>
      </c>
      <c r="AF704" s="379"/>
      <c r="AG704" s="381"/>
      <c r="AH704" s="379"/>
      <c r="AI704" s="381"/>
      <c r="AJ704" s="384" t="str">
        <f t="shared" si="91"/>
        <v/>
      </c>
      <c r="AK704" s="385" t="str">
        <f t="shared" si="92"/>
        <v/>
      </c>
      <c r="AL704" s="388" t="str">
        <f t="shared" si="93"/>
        <v/>
      </c>
      <c r="AM704" s="389" t="str">
        <f t="shared" si="94"/>
        <v/>
      </c>
      <c r="AN704" s="388" t="str">
        <f t="shared" si="95"/>
        <v/>
      </c>
      <c r="AO704" s="389" t="str">
        <f t="shared" si="96"/>
        <v/>
      </c>
      <c r="AP704" s="424"/>
      <c r="AQ704" s="424"/>
      <c r="AR704" s="431" t="e">
        <f>VLOOKUP($B704,'acc names'!$C$2:$D$12102,2,FALSE)</f>
        <v>#N/A</v>
      </c>
      <c r="AS704" s="431" t="e">
        <f>VLOOKUP($AQ704,software!$A$1:$B$14605,2,FALSE)</f>
        <v>#N/A</v>
      </c>
      <c r="AT704" s="424"/>
      <c r="AV704" s="424"/>
    </row>
    <row r="705" spans="1:48" s="44" customFormat="1" ht="12.75" x14ac:dyDescent="0.2">
      <c r="A705" s="101"/>
      <c r="B705" s="42"/>
      <c r="C705" s="142"/>
      <c r="D705" s="143"/>
      <c r="E705" s="107"/>
      <c r="F705" s="46"/>
      <c r="G705" s="46"/>
      <c r="H705" s="46"/>
      <c r="I705" s="46"/>
      <c r="J705" s="46"/>
      <c r="K705" s="46"/>
      <c r="L705" s="139"/>
      <c r="M705" s="41"/>
      <c r="N705" s="45"/>
      <c r="O705" s="47"/>
      <c r="P705" s="43"/>
      <c r="Q705" s="71" t="e">
        <f>VLOOKUP(N705,'error categories'!$A$2:$D$54,4,FALSE)</f>
        <v>#N/A</v>
      </c>
      <c r="R705" s="72" t="e">
        <f>VLOOKUP(N705,'error categories'!$A$2:$D$54,3,FALSE)</f>
        <v>#N/A</v>
      </c>
      <c r="S705" s="374"/>
      <c r="T705" s="377"/>
      <c r="U705" s="378">
        <f t="shared" si="90"/>
        <v>0</v>
      </c>
      <c r="V705" s="390"/>
      <c r="W705" s="391"/>
      <c r="X705" s="380"/>
      <c r="Y705" s="380"/>
      <c r="Z705" s="390"/>
      <c r="AA705" s="392"/>
      <c r="AB705" s="393"/>
      <c r="AC705" s="394"/>
      <c r="AD705" s="382">
        <f t="shared" si="97"/>
        <v>0</v>
      </c>
      <c r="AE705" s="383">
        <f t="shared" si="98"/>
        <v>0</v>
      </c>
      <c r="AF705" s="379"/>
      <c r="AG705" s="381"/>
      <c r="AH705" s="379"/>
      <c r="AI705" s="381"/>
      <c r="AJ705" s="384" t="str">
        <f t="shared" si="91"/>
        <v/>
      </c>
      <c r="AK705" s="385" t="str">
        <f t="shared" si="92"/>
        <v/>
      </c>
      <c r="AL705" s="388" t="str">
        <f t="shared" si="93"/>
        <v/>
      </c>
      <c r="AM705" s="389" t="str">
        <f t="shared" si="94"/>
        <v/>
      </c>
      <c r="AN705" s="388" t="str">
        <f t="shared" si="95"/>
        <v/>
      </c>
      <c r="AO705" s="389" t="str">
        <f t="shared" si="96"/>
        <v/>
      </c>
      <c r="AP705" s="424"/>
      <c r="AQ705" s="424"/>
      <c r="AR705" s="431" t="e">
        <f>VLOOKUP($B705,'acc names'!$C$2:$D$12102,2,FALSE)</f>
        <v>#N/A</v>
      </c>
      <c r="AS705" s="431" t="e">
        <f>VLOOKUP($AQ705,software!$A$1:$B$14605,2,FALSE)</f>
        <v>#N/A</v>
      </c>
      <c r="AT705" s="424"/>
      <c r="AV705" s="424"/>
    </row>
    <row r="706" spans="1:48" s="44" customFormat="1" ht="12.75" x14ac:dyDescent="0.2">
      <c r="A706" s="101"/>
      <c r="B706" s="42"/>
      <c r="C706" s="142"/>
      <c r="D706" s="143"/>
      <c r="E706" s="107"/>
      <c r="F706" s="46"/>
      <c r="G706" s="46"/>
      <c r="H706" s="46"/>
      <c r="I706" s="46"/>
      <c r="J706" s="46"/>
      <c r="K706" s="46"/>
      <c r="L706" s="139"/>
      <c r="M706" s="41"/>
      <c r="N706" s="45"/>
      <c r="O706" s="47"/>
      <c r="P706" s="43"/>
      <c r="Q706" s="71" t="e">
        <f>VLOOKUP(N706,'error categories'!$A$2:$D$54,4,FALSE)</f>
        <v>#N/A</v>
      </c>
      <c r="R706" s="72" t="e">
        <f>VLOOKUP(N706,'error categories'!$A$2:$D$54,3,FALSE)</f>
        <v>#N/A</v>
      </c>
      <c r="S706" s="374"/>
      <c r="T706" s="377"/>
      <c r="U706" s="378">
        <f t="shared" si="90"/>
        <v>0</v>
      </c>
      <c r="V706" s="390"/>
      <c r="W706" s="391"/>
      <c r="X706" s="380"/>
      <c r="Y706" s="380"/>
      <c r="Z706" s="390"/>
      <c r="AA706" s="392"/>
      <c r="AB706" s="393"/>
      <c r="AC706" s="394"/>
      <c r="AD706" s="382">
        <f t="shared" si="97"/>
        <v>0</v>
      </c>
      <c r="AE706" s="383">
        <f t="shared" si="98"/>
        <v>0</v>
      </c>
      <c r="AF706" s="379"/>
      <c r="AG706" s="381"/>
      <c r="AH706" s="379"/>
      <c r="AI706" s="381"/>
      <c r="AJ706" s="384" t="str">
        <f t="shared" si="91"/>
        <v/>
      </c>
      <c r="AK706" s="385" t="str">
        <f t="shared" si="92"/>
        <v/>
      </c>
      <c r="AL706" s="388" t="str">
        <f t="shared" si="93"/>
        <v/>
      </c>
      <c r="AM706" s="389" t="str">
        <f t="shared" si="94"/>
        <v/>
      </c>
      <c r="AN706" s="388" t="str">
        <f t="shared" si="95"/>
        <v/>
      </c>
      <c r="AO706" s="389" t="str">
        <f t="shared" si="96"/>
        <v/>
      </c>
      <c r="AP706" s="424"/>
      <c r="AQ706" s="424"/>
      <c r="AR706" s="431" t="e">
        <f>VLOOKUP($B706,'acc names'!$C$2:$D$12102,2,FALSE)</f>
        <v>#N/A</v>
      </c>
      <c r="AS706" s="431" t="e">
        <f>VLOOKUP($AQ706,software!$A$1:$B$14605,2,FALSE)</f>
        <v>#N/A</v>
      </c>
      <c r="AT706" s="424"/>
      <c r="AV706" s="424"/>
    </row>
    <row r="707" spans="1:48" s="44" customFormat="1" ht="12.75" x14ac:dyDescent="0.2">
      <c r="A707" s="101"/>
      <c r="B707" s="42"/>
      <c r="C707" s="142"/>
      <c r="D707" s="143"/>
      <c r="E707" s="107"/>
      <c r="F707" s="46"/>
      <c r="G707" s="46"/>
      <c r="H707" s="46"/>
      <c r="I707" s="46"/>
      <c r="J707" s="46"/>
      <c r="K707" s="46"/>
      <c r="L707" s="139"/>
      <c r="M707" s="41"/>
      <c r="N707" s="45"/>
      <c r="O707" s="47"/>
      <c r="P707" s="43"/>
      <c r="Q707" s="71" t="e">
        <f>VLOOKUP(N707,'error categories'!$A$2:$D$54,4,FALSE)</f>
        <v>#N/A</v>
      </c>
      <c r="R707" s="72" t="e">
        <f>VLOOKUP(N707,'error categories'!$A$2:$D$54,3,FALSE)</f>
        <v>#N/A</v>
      </c>
      <c r="S707" s="374"/>
      <c r="T707" s="377"/>
      <c r="U707" s="378">
        <f t="shared" si="90"/>
        <v>0</v>
      </c>
      <c r="V707" s="390"/>
      <c r="W707" s="391"/>
      <c r="X707" s="380"/>
      <c r="Y707" s="380"/>
      <c r="Z707" s="390"/>
      <c r="AA707" s="392"/>
      <c r="AB707" s="393"/>
      <c r="AC707" s="394"/>
      <c r="AD707" s="382">
        <f t="shared" si="97"/>
        <v>0</v>
      </c>
      <c r="AE707" s="383">
        <f t="shared" si="98"/>
        <v>0</v>
      </c>
      <c r="AF707" s="379"/>
      <c r="AG707" s="381"/>
      <c r="AH707" s="379"/>
      <c r="AI707" s="381"/>
      <c r="AJ707" s="384" t="str">
        <f t="shared" si="91"/>
        <v/>
      </c>
      <c r="AK707" s="385" t="str">
        <f t="shared" si="92"/>
        <v/>
      </c>
      <c r="AL707" s="388" t="str">
        <f t="shared" si="93"/>
        <v/>
      </c>
      <c r="AM707" s="389" t="str">
        <f t="shared" si="94"/>
        <v/>
      </c>
      <c r="AN707" s="388" t="str">
        <f t="shared" si="95"/>
        <v/>
      </c>
      <c r="AO707" s="389" t="str">
        <f t="shared" si="96"/>
        <v/>
      </c>
      <c r="AP707" s="424"/>
      <c r="AQ707" s="424"/>
      <c r="AR707" s="431" t="e">
        <f>VLOOKUP($B707,'acc names'!$C$2:$D$12102,2,FALSE)</f>
        <v>#N/A</v>
      </c>
      <c r="AS707" s="431" t="e">
        <f>VLOOKUP($AQ707,software!$A$1:$B$14605,2,FALSE)</f>
        <v>#N/A</v>
      </c>
      <c r="AT707" s="424"/>
      <c r="AV707" s="424"/>
    </row>
    <row r="708" spans="1:48" s="44" customFormat="1" ht="12.75" x14ac:dyDescent="0.2">
      <c r="A708" s="101"/>
      <c r="B708" s="42"/>
      <c r="C708" s="142"/>
      <c r="D708" s="143"/>
      <c r="E708" s="107"/>
      <c r="F708" s="46"/>
      <c r="G708" s="46"/>
      <c r="H708" s="46"/>
      <c r="I708" s="46"/>
      <c r="J708" s="46"/>
      <c r="K708" s="46"/>
      <c r="L708" s="139"/>
      <c r="M708" s="41"/>
      <c r="N708" s="45"/>
      <c r="O708" s="47"/>
      <c r="P708" s="43"/>
      <c r="Q708" s="71" t="e">
        <f>VLOOKUP(N708,'error categories'!$A$2:$D$54,4,FALSE)</f>
        <v>#N/A</v>
      </c>
      <c r="R708" s="72" t="e">
        <f>VLOOKUP(N708,'error categories'!$A$2:$D$54,3,FALSE)</f>
        <v>#N/A</v>
      </c>
      <c r="S708" s="374"/>
      <c r="T708" s="377"/>
      <c r="U708" s="378">
        <f t="shared" ref="U708:U771" si="99">S708-T708</f>
        <v>0</v>
      </c>
      <c r="V708" s="390"/>
      <c r="W708" s="391"/>
      <c r="X708" s="380"/>
      <c r="Y708" s="380"/>
      <c r="Z708" s="390"/>
      <c r="AA708" s="392"/>
      <c r="AB708" s="393"/>
      <c r="AC708" s="394"/>
      <c r="AD708" s="382">
        <f t="shared" si="97"/>
        <v>0</v>
      </c>
      <c r="AE708" s="383">
        <f t="shared" si="98"/>
        <v>0</v>
      </c>
      <c r="AF708" s="379"/>
      <c r="AG708" s="381"/>
      <c r="AH708" s="379"/>
      <c r="AI708" s="381"/>
      <c r="AJ708" s="384" t="str">
        <f t="shared" ref="AJ708:AJ771" si="100">IF(E708="","",IF(AND(U708=1,(Y708+AA708+AD708+AE708+AG708+AI708)=0),"VU",Y708+AA708+AD708+AE708+AG708+AI708))</f>
        <v/>
      </c>
      <c r="AK708" s="385" t="str">
        <f t="shared" si="92"/>
        <v/>
      </c>
      <c r="AL708" s="388" t="str">
        <f t="shared" si="93"/>
        <v/>
      </c>
      <c r="AM708" s="389" t="str">
        <f t="shared" si="94"/>
        <v/>
      </c>
      <c r="AN708" s="388" t="str">
        <f t="shared" si="95"/>
        <v/>
      </c>
      <c r="AO708" s="389" t="str">
        <f t="shared" si="96"/>
        <v/>
      </c>
      <c r="AP708" s="424"/>
      <c r="AQ708" s="424"/>
      <c r="AR708" s="431" t="e">
        <f>VLOOKUP($B708,'acc names'!$C$2:$D$12102,2,FALSE)</f>
        <v>#N/A</v>
      </c>
      <c r="AS708" s="431" t="e">
        <f>VLOOKUP($AQ708,software!$A$1:$B$14605,2,FALSE)</f>
        <v>#N/A</v>
      </c>
      <c r="AT708" s="424"/>
      <c r="AV708" s="424"/>
    </row>
    <row r="709" spans="1:48" s="44" customFormat="1" ht="12.75" x14ac:dyDescent="0.2">
      <c r="A709" s="101"/>
      <c r="B709" s="42"/>
      <c r="C709" s="142"/>
      <c r="D709" s="143"/>
      <c r="E709" s="107"/>
      <c r="F709" s="46"/>
      <c r="G709" s="46"/>
      <c r="H709" s="46"/>
      <c r="I709" s="46"/>
      <c r="J709" s="46"/>
      <c r="K709" s="46"/>
      <c r="L709" s="139"/>
      <c r="M709" s="41"/>
      <c r="N709" s="45"/>
      <c r="O709" s="47"/>
      <c r="P709" s="43"/>
      <c r="Q709" s="71" t="e">
        <f>VLOOKUP(N709,'error categories'!$A$2:$D$54,4,FALSE)</f>
        <v>#N/A</v>
      </c>
      <c r="R709" s="72" t="e">
        <f>VLOOKUP(N709,'error categories'!$A$2:$D$54,3,FALSE)</f>
        <v>#N/A</v>
      </c>
      <c r="S709" s="374"/>
      <c r="T709" s="377"/>
      <c r="U709" s="378">
        <f t="shared" si="99"/>
        <v>0</v>
      </c>
      <c r="V709" s="390"/>
      <c r="W709" s="391"/>
      <c r="X709" s="380"/>
      <c r="Y709" s="380"/>
      <c r="Z709" s="390"/>
      <c r="AA709" s="392"/>
      <c r="AB709" s="393"/>
      <c r="AC709" s="394"/>
      <c r="AD709" s="382">
        <f t="shared" si="97"/>
        <v>0</v>
      </c>
      <c r="AE709" s="383">
        <f t="shared" si="98"/>
        <v>0</v>
      </c>
      <c r="AF709" s="379"/>
      <c r="AG709" s="381"/>
      <c r="AH709" s="379"/>
      <c r="AI709" s="381"/>
      <c r="AJ709" s="384" t="str">
        <f t="shared" si="100"/>
        <v/>
      </c>
      <c r="AK709" s="385" t="str">
        <f t="shared" ref="AK709:AK772" si="101">IF(OR(AJ709="",AJ709="VU"),"",ABS(AJ709))</f>
        <v/>
      </c>
      <c r="AL709" s="388" t="str">
        <f t="shared" ref="AL709:AL772" si="102">IF(OR(AJ709="VU",AJ709="",AJ709=0,AJ709&lt;0),"",AJ709)</f>
        <v/>
      </c>
      <c r="AM709" s="389" t="str">
        <f t="shared" ref="AM709:AM772" si="103">IF(OR(AJ709="VU",AJ709="",AJ709=0,AJ709&gt;0),"",AJ709)</f>
        <v/>
      </c>
      <c r="AN709" s="388" t="str">
        <f t="shared" ref="AN709:AN772" si="104">IF(AL709="","",1)</f>
        <v/>
      </c>
      <c r="AO709" s="389" t="str">
        <f t="shared" ref="AO709:AO772" si="105">IF(AM709="","",1)</f>
        <v/>
      </c>
      <c r="AP709" s="424"/>
      <c r="AQ709" s="424"/>
      <c r="AR709" s="431" t="e">
        <f>VLOOKUP($B709,'acc names'!$C$2:$D$12102,2,FALSE)</f>
        <v>#N/A</v>
      </c>
      <c r="AS709" s="431" t="e">
        <f>VLOOKUP($AQ709,software!$A$1:$B$14605,2,FALSE)</f>
        <v>#N/A</v>
      </c>
      <c r="AT709" s="424"/>
      <c r="AV709" s="424"/>
    </row>
    <row r="710" spans="1:48" s="44" customFormat="1" ht="12.75" x14ac:dyDescent="0.2">
      <c r="A710" s="101"/>
      <c r="B710" s="42"/>
      <c r="C710" s="142"/>
      <c r="D710" s="143"/>
      <c r="E710" s="107"/>
      <c r="F710" s="46"/>
      <c r="G710" s="46"/>
      <c r="H710" s="46"/>
      <c r="I710" s="46"/>
      <c r="J710" s="46"/>
      <c r="K710" s="46"/>
      <c r="L710" s="139"/>
      <c r="M710" s="41"/>
      <c r="N710" s="45"/>
      <c r="O710" s="47"/>
      <c r="P710" s="43"/>
      <c r="Q710" s="71" t="e">
        <f>VLOOKUP(N710,'error categories'!$A$2:$D$54,4,FALSE)</f>
        <v>#N/A</v>
      </c>
      <c r="R710" s="72" t="e">
        <f>VLOOKUP(N710,'error categories'!$A$2:$D$54,3,FALSE)</f>
        <v>#N/A</v>
      </c>
      <c r="S710" s="374"/>
      <c r="T710" s="377"/>
      <c r="U710" s="378">
        <f t="shared" si="99"/>
        <v>0</v>
      </c>
      <c r="V710" s="390"/>
      <c r="W710" s="391"/>
      <c r="X710" s="380"/>
      <c r="Y710" s="380"/>
      <c r="Z710" s="390"/>
      <c r="AA710" s="392"/>
      <c r="AB710" s="393"/>
      <c r="AC710" s="394"/>
      <c r="AD710" s="382">
        <f t="shared" ref="AD710:AD773" si="106">AB710*-900</f>
        <v>0</v>
      </c>
      <c r="AE710" s="383">
        <f t="shared" ref="AE710:AE773" si="107">AC710*-880</f>
        <v>0</v>
      </c>
      <c r="AF710" s="379"/>
      <c r="AG710" s="381"/>
      <c r="AH710" s="379"/>
      <c r="AI710" s="381"/>
      <c r="AJ710" s="384" t="str">
        <f t="shared" si="100"/>
        <v/>
      </c>
      <c r="AK710" s="385" t="str">
        <f t="shared" si="101"/>
        <v/>
      </c>
      <c r="AL710" s="388" t="str">
        <f t="shared" si="102"/>
        <v/>
      </c>
      <c r="AM710" s="389" t="str">
        <f t="shared" si="103"/>
        <v/>
      </c>
      <c r="AN710" s="388" t="str">
        <f t="shared" si="104"/>
        <v/>
      </c>
      <c r="AO710" s="389" t="str">
        <f t="shared" si="105"/>
        <v/>
      </c>
      <c r="AP710" s="424"/>
      <c r="AQ710" s="424"/>
      <c r="AR710" s="431" t="e">
        <f>VLOOKUP($B710,'acc names'!$C$2:$D$12102,2,FALSE)</f>
        <v>#N/A</v>
      </c>
      <c r="AS710" s="431" t="e">
        <f>VLOOKUP($AQ710,software!$A$1:$B$14605,2,FALSE)</f>
        <v>#N/A</v>
      </c>
      <c r="AT710" s="424"/>
      <c r="AV710" s="424"/>
    </row>
    <row r="711" spans="1:48" s="44" customFormat="1" ht="12.75" x14ac:dyDescent="0.2">
      <c r="A711" s="101"/>
      <c r="B711" s="42"/>
      <c r="C711" s="142"/>
      <c r="D711" s="143"/>
      <c r="E711" s="107"/>
      <c r="F711" s="46"/>
      <c r="G711" s="46"/>
      <c r="H711" s="46"/>
      <c r="I711" s="46"/>
      <c r="J711" s="46"/>
      <c r="K711" s="46"/>
      <c r="L711" s="139"/>
      <c r="M711" s="41"/>
      <c r="N711" s="45"/>
      <c r="O711" s="47"/>
      <c r="P711" s="43"/>
      <c r="Q711" s="71" t="e">
        <f>VLOOKUP(N711,'error categories'!$A$2:$D$54,4,FALSE)</f>
        <v>#N/A</v>
      </c>
      <c r="R711" s="72" t="e">
        <f>VLOOKUP(N711,'error categories'!$A$2:$D$54,3,FALSE)</f>
        <v>#N/A</v>
      </c>
      <c r="S711" s="374"/>
      <c r="T711" s="377"/>
      <c r="U711" s="378">
        <f t="shared" si="99"/>
        <v>0</v>
      </c>
      <c r="V711" s="390"/>
      <c r="W711" s="391"/>
      <c r="X711" s="380"/>
      <c r="Y711" s="380"/>
      <c r="Z711" s="390"/>
      <c r="AA711" s="392"/>
      <c r="AB711" s="393"/>
      <c r="AC711" s="394"/>
      <c r="AD711" s="382">
        <f t="shared" si="106"/>
        <v>0</v>
      </c>
      <c r="AE711" s="383">
        <f t="shared" si="107"/>
        <v>0</v>
      </c>
      <c r="AF711" s="379"/>
      <c r="AG711" s="381"/>
      <c r="AH711" s="379"/>
      <c r="AI711" s="381"/>
      <c r="AJ711" s="384" t="str">
        <f t="shared" si="100"/>
        <v/>
      </c>
      <c r="AK711" s="385" t="str">
        <f t="shared" si="101"/>
        <v/>
      </c>
      <c r="AL711" s="388" t="str">
        <f t="shared" si="102"/>
        <v/>
      </c>
      <c r="AM711" s="389" t="str">
        <f t="shared" si="103"/>
        <v/>
      </c>
      <c r="AN711" s="388" t="str">
        <f t="shared" si="104"/>
        <v/>
      </c>
      <c r="AO711" s="389" t="str">
        <f t="shared" si="105"/>
        <v/>
      </c>
      <c r="AP711" s="424"/>
      <c r="AQ711" s="424"/>
      <c r="AR711" s="431" t="e">
        <f>VLOOKUP($B711,'acc names'!$C$2:$D$12102,2,FALSE)</f>
        <v>#N/A</v>
      </c>
      <c r="AS711" s="431" t="e">
        <f>VLOOKUP($AQ711,software!$A$1:$B$14605,2,FALSE)</f>
        <v>#N/A</v>
      </c>
      <c r="AT711" s="424"/>
      <c r="AV711" s="424"/>
    </row>
    <row r="712" spans="1:48" s="44" customFormat="1" ht="12.75" x14ac:dyDescent="0.2">
      <c r="A712" s="101"/>
      <c r="B712" s="42"/>
      <c r="C712" s="142"/>
      <c r="D712" s="143"/>
      <c r="E712" s="107"/>
      <c r="F712" s="46"/>
      <c r="G712" s="46"/>
      <c r="H712" s="46"/>
      <c r="I712" s="46"/>
      <c r="J712" s="46"/>
      <c r="K712" s="46"/>
      <c r="L712" s="139"/>
      <c r="M712" s="41"/>
      <c r="N712" s="45"/>
      <c r="O712" s="47"/>
      <c r="P712" s="43"/>
      <c r="Q712" s="71" t="e">
        <f>VLOOKUP(N712,'error categories'!$A$2:$D$54,4,FALSE)</f>
        <v>#N/A</v>
      </c>
      <c r="R712" s="72" t="e">
        <f>VLOOKUP(N712,'error categories'!$A$2:$D$54,3,FALSE)</f>
        <v>#N/A</v>
      </c>
      <c r="S712" s="374"/>
      <c r="T712" s="377"/>
      <c r="U712" s="378">
        <f t="shared" si="99"/>
        <v>0</v>
      </c>
      <c r="V712" s="390"/>
      <c r="W712" s="391"/>
      <c r="X712" s="380"/>
      <c r="Y712" s="380"/>
      <c r="Z712" s="390"/>
      <c r="AA712" s="392"/>
      <c r="AB712" s="393"/>
      <c r="AC712" s="394"/>
      <c r="AD712" s="382">
        <f t="shared" si="106"/>
        <v>0</v>
      </c>
      <c r="AE712" s="383">
        <f t="shared" si="107"/>
        <v>0</v>
      </c>
      <c r="AF712" s="379"/>
      <c r="AG712" s="381"/>
      <c r="AH712" s="379"/>
      <c r="AI712" s="381"/>
      <c r="AJ712" s="384" t="str">
        <f t="shared" si="100"/>
        <v/>
      </c>
      <c r="AK712" s="385" t="str">
        <f t="shared" si="101"/>
        <v/>
      </c>
      <c r="AL712" s="388" t="str">
        <f t="shared" si="102"/>
        <v/>
      </c>
      <c r="AM712" s="389" t="str">
        <f t="shared" si="103"/>
        <v/>
      </c>
      <c r="AN712" s="388" t="str">
        <f t="shared" si="104"/>
        <v/>
      </c>
      <c r="AO712" s="389" t="str">
        <f t="shared" si="105"/>
        <v/>
      </c>
      <c r="AP712" s="424"/>
      <c r="AQ712" s="424"/>
      <c r="AR712" s="431" t="e">
        <f>VLOOKUP($B712,'acc names'!$C$2:$D$12102,2,FALSE)</f>
        <v>#N/A</v>
      </c>
      <c r="AS712" s="431" t="e">
        <f>VLOOKUP($AQ712,software!$A$1:$B$14605,2,FALSE)</f>
        <v>#N/A</v>
      </c>
      <c r="AT712" s="424"/>
      <c r="AV712" s="424"/>
    </row>
    <row r="713" spans="1:48" s="44" customFormat="1" ht="12.75" x14ac:dyDescent="0.2">
      <c r="A713" s="101"/>
      <c r="B713" s="42"/>
      <c r="C713" s="142"/>
      <c r="D713" s="143"/>
      <c r="E713" s="107"/>
      <c r="F713" s="46"/>
      <c r="G713" s="46"/>
      <c r="H713" s="46"/>
      <c r="I713" s="46"/>
      <c r="J713" s="46"/>
      <c r="K713" s="46"/>
      <c r="L713" s="139"/>
      <c r="M713" s="41"/>
      <c r="N713" s="45"/>
      <c r="O713" s="47"/>
      <c r="P713" s="43"/>
      <c r="Q713" s="71" t="e">
        <f>VLOOKUP(N713,'error categories'!$A$2:$D$54,4,FALSE)</f>
        <v>#N/A</v>
      </c>
      <c r="R713" s="72" t="e">
        <f>VLOOKUP(N713,'error categories'!$A$2:$D$54,3,FALSE)</f>
        <v>#N/A</v>
      </c>
      <c r="S713" s="374"/>
      <c r="T713" s="377"/>
      <c r="U713" s="378">
        <f t="shared" si="99"/>
        <v>0</v>
      </c>
      <c r="V713" s="390"/>
      <c r="W713" s="391"/>
      <c r="X713" s="380"/>
      <c r="Y713" s="380"/>
      <c r="Z713" s="390"/>
      <c r="AA713" s="392"/>
      <c r="AB713" s="393"/>
      <c r="AC713" s="394"/>
      <c r="AD713" s="382">
        <f t="shared" si="106"/>
        <v>0</v>
      </c>
      <c r="AE713" s="383">
        <f t="shared" si="107"/>
        <v>0</v>
      </c>
      <c r="AF713" s="379"/>
      <c r="AG713" s="381"/>
      <c r="AH713" s="379"/>
      <c r="AI713" s="381"/>
      <c r="AJ713" s="384" t="str">
        <f t="shared" si="100"/>
        <v/>
      </c>
      <c r="AK713" s="385" t="str">
        <f t="shared" si="101"/>
        <v/>
      </c>
      <c r="AL713" s="388" t="str">
        <f t="shared" si="102"/>
        <v/>
      </c>
      <c r="AM713" s="389" t="str">
        <f t="shared" si="103"/>
        <v/>
      </c>
      <c r="AN713" s="388" t="str">
        <f t="shared" si="104"/>
        <v/>
      </c>
      <c r="AO713" s="389" t="str">
        <f t="shared" si="105"/>
        <v/>
      </c>
      <c r="AP713" s="424"/>
      <c r="AQ713" s="424"/>
      <c r="AR713" s="431" t="e">
        <f>VLOOKUP($B713,'acc names'!$C$2:$D$12102,2,FALSE)</f>
        <v>#N/A</v>
      </c>
      <c r="AS713" s="431" t="e">
        <f>VLOOKUP($AQ713,software!$A$1:$B$14605,2,FALSE)</f>
        <v>#N/A</v>
      </c>
      <c r="AT713" s="424"/>
      <c r="AV713" s="424"/>
    </row>
    <row r="714" spans="1:48" s="44" customFormat="1" ht="12.75" x14ac:dyDescent="0.2">
      <c r="A714" s="101"/>
      <c r="B714" s="42"/>
      <c r="C714" s="142"/>
      <c r="D714" s="143"/>
      <c r="E714" s="107"/>
      <c r="F714" s="46"/>
      <c r="G714" s="46"/>
      <c r="H714" s="46"/>
      <c r="I714" s="46"/>
      <c r="J714" s="46"/>
      <c r="K714" s="46"/>
      <c r="L714" s="139"/>
      <c r="M714" s="41"/>
      <c r="N714" s="45"/>
      <c r="O714" s="47"/>
      <c r="P714" s="43"/>
      <c r="Q714" s="71" t="e">
        <f>VLOOKUP(N714,'error categories'!$A$2:$D$54,4,FALSE)</f>
        <v>#N/A</v>
      </c>
      <c r="R714" s="72" t="e">
        <f>VLOOKUP(N714,'error categories'!$A$2:$D$54,3,FALSE)</f>
        <v>#N/A</v>
      </c>
      <c r="S714" s="374"/>
      <c r="T714" s="377"/>
      <c r="U714" s="378">
        <f t="shared" si="99"/>
        <v>0</v>
      </c>
      <c r="V714" s="390"/>
      <c r="W714" s="391"/>
      <c r="X714" s="380"/>
      <c r="Y714" s="380"/>
      <c r="Z714" s="390"/>
      <c r="AA714" s="392"/>
      <c r="AB714" s="393"/>
      <c r="AC714" s="394"/>
      <c r="AD714" s="382">
        <f t="shared" si="106"/>
        <v>0</v>
      </c>
      <c r="AE714" s="383">
        <f t="shared" si="107"/>
        <v>0</v>
      </c>
      <c r="AF714" s="379"/>
      <c r="AG714" s="381"/>
      <c r="AH714" s="379"/>
      <c r="AI714" s="381"/>
      <c r="AJ714" s="384" t="str">
        <f t="shared" si="100"/>
        <v/>
      </c>
      <c r="AK714" s="385" t="str">
        <f t="shared" si="101"/>
        <v/>
      </c>
      <c r="AL714" s="388" t="str">
        <f t="shared" si="102"/>
        <v/>
      </c>
      <c r="AM714" s="389" t="str">
        <f t="shared" si="103"/>
        <v/>
      </c>
      <c r="AN714" s="388" t="str">
        <f t="shared" si="104"/>
        <v/>
      </c>
      <c r="AO714" s="389" t="str">
        <f t="shared" si="105"/>
        <v/>
      </c>
      <c r="AP714" s="424"/>
      <c r="AQ714" s="424"/>
      <c r="AR714" s="431" t="e">
        <f>VLOOKUP($B714,'acc names'!$C$2:$D$12102,2,FALSE)</f>
        <v>#N/A</v>
      </c>
      <c r="AS714" s="431" t="e">
        <f>VLOOKUP($AQ714,software!$A$1:$B$14605,2,FALSE)</f>
        <v>#N/A</v>
      </c>
      <c r="AT714" s="424"/>
      <c r="AV714" s="424"/>
    </row>
    <row r="715" spans="1:48" s="44" customFormat="1" ht="12.75" x14ac:dyDescent="0.2">
      <c r="A715" s="101"/>
      <c r="B715" s="42"/>
      <c r="C715" s="142"/>
      <c r="D715" s="143"/>
      <c r="E715" s="107"/>
      <c r="F715" s="46"/>
      <c r="G715" s="46"/>
      <c r="H715" s="46"/>
      <c r="I715" s="46"/>
      <c r="J715" s="46"/>
      <c r="K715" s="46"/>
      <c r="L715" s="139"/>
      <c r="M715" s="41"/>
      <c r="N715" s="45"/>
      <c r="O715" s="47"/>
      <c r="P715" s="43"/>
      <c r="Q715" s="71" t="e">
        <f>VLOOKUP(N715,'error categories'!$A$2:$D$54,4,FALSE)</f>
        <v>#N/A</v>
      </c>
      <c r="R715" s="72" t="e">
        <f>VLOOKUP(N715,'error categories'!$A$2:$D$54,3,FALSE)</f>
        <v>#N/A</v>
      </c>
      <c r="S715" s="374"/>
      <c r="T715" s="377"/>
      <c r="U715" s="378">
        <f t="shared" si="99"/>
        <v>0</v>
      </c>
      <c r="V715" s="390"/>
      <c r="W715" s="391"/>
      <c r="X715" s="380"/>
      <c r="Y715" s="380"/>
      <c r="Z715" s="390"/>
      <c r="AA715" s="392"/>
      <c r="AB715" s="393"/>
      <c r="AC715" s="394"/>
      <c r="AD715" s="382">
        <f t="shared" si="106"/>
        <v>0</v>
      </c>
      <c r="AE715" s="383">
        <f t="shared" si="107"/>
        <v>0</v>
      </c>
      <c r="AF715" s="379"/>
      <c r="AG715" s="381"/>
      <c r="AH715" s="379"/>
      <c r="AI715" s="381"/>
      <c r="AJ715" s="384" t="str">
        <f t="shared" si="100"/>
        <v/>
      </c>
      <c r="AK715" s="385" t="str">
        <f t="shared" si="101"/>
        <v/>
      </c>
      <c r="AL715" s="388" t="str">
        <f t="shared" si="102"/>
        <v/>
      </c>
      <c r="AM715" s="389" t="str">
        <f t="shared" si="103"/>
        <v/>
      </c>
      <c r="AN715" s="388" t="str">
        <f t="shared" si="104"/>
        <v/>
      </c>
      <c r="AO715" s="389" t="str">
        <f t="shared" si="105"/>
        <v/>
      </c>
      <c r="AP715" s="424"/>
      <c r="AQ715" s="424"/>
      <c r="AR715" s="431" t="e">
        <f>VLOOKUP($B715,'acc names'!$C$2:$D$12102,2,FALSE)</f>
        <v>#N/A</v>
      </c>
      <c r="AS715" s="431" t="e">
        <f>VLOOKUP($AQ715,software!$A$1:$B$14605,2,FALSE)</f>
        <v>#N/A</v>
      </c>
      <c r="AT715" s="424"/>
      <c r="AV715" s="424"/>
    </row>
    <row r="716" spans="1:48" s="44" customFormat="1" ht="12.75" x14ac:dyDescent="0.2">
      <c r="A716" s="101"/>
      <c r="B716" s="42"/>
      <c r="C716" s="142"/>
      <c r="D716" s="143"/>
      <c r="E716" s="107"/>
      <c r="F716" s="46"/>
      <c r="G716" s="46"/>
      <c r="H716" s="46"/>
      <c r="I716" s="46"/>
      <c r="J716" s="46"/>
      <c r="K716" s="46"/>
      <c r="L716" s="139"/>
      <c r="M716" s="41"/>
      <c r="N716" s="45"/>
      <c r="O716" s="47"/>
      <c r="P716" s="43"/>
      <c r="Q716" s="71" t="e">
        <f>VLOOKUP(N716,'error categories'!$A$2:$D$54,4,FALSE)</f>
        <v>#N/A</v>
      </c>
      <c r="R716" s="72" t="e">
        <f>VLOOKUP(N716,'error categories'!$A$2:$D$54,3,FALSE)</f>
        <v>#N/A</v>
      </c>
      <c r="S716" s="374"/>
      <c r="T716" s="377"/>
      <c r="U716" s="378">
        <f t="shared" si="99"/>
        <v>0</v>
      </c>
      <c r="V716" s="390"/>
      <c r="W716" s="391"/>
      <c r="X716" s="380"/>
      <c r="Y716" s="380"/>
      <c r="Z716" s="390"/>
      <c r="AA716" s="392"/>
      <c r="AB716" s="393"/>
      <c r="AC716" s="394"/>
      <c r="AD716" s="382">
        <f t="shared" si="106"/>
        <v>0</v>
      </c>
      <c r="AE716" s="383">
        <f t="shared" si="107"/>
        <v>0</v>
      </c>
      <c r="AF716" s="379"/>
      <c r="AG716" s="381"/>
      <c r="AH716" s="379"/>
      <c r="AI716" s="381"/>
      <c r="AJ716" s="384" t="str">
        <f t="shared" si="100"/>
        <v/>
      </c>
      <c r="AK716" s="385" t="str">
        <f t="shared" si="101"/>
        <v/>
      </c>
      <c r="AL716" s="388" t="str">
        <f t="shared" si="102"/>
        <v/>
      </c>
      <c r="AM716" s="389" t="str">
        <f t="shared" si="103"/>
        <v/>
      </c>
      <c r="AN716" s="388" t="str">
        <f t="shared" si="104"/>
        <v/>
      </c>
      <c r="AO716" s="389" t="str">
        <f t="shared" si="105"/>
        <v/>
      </c>
      <c r="AP716" s="424"/>
      <c r="AQ716" s="424"/>
      <c r="AR716" s="431" t="e">
        <f>VLOOKUP($B716,'acc names'!$C$2:$D$12102,2,FALSE)</f>
        <v>#N/A</v>
      </c>
      <c r="AS716" s="431" t="e">
        <f>VLOOKUP($AQ716,software!$A$1:$B$14605,2,FALSE)</f>
        <v>#N/A</v>
      </c>
      <c r="AT716" s="424"/>
      <c r="AV716" s="424"/>
    </row>
    <row r="717" spans="1:48" s="44" customFormat="1" ht="12.75" x14ac:dyDescent="0.2">
      <c r="A717" s="101"/>
      <c r="B717" s="42"/>
      <c r="C717" s="142"/>
      <c r="D717" s="143"/>
      <c r="E717" s="107"/>
      <c r="F717" s="46"/>
      <c r="G717" s="46"/>
      <c r="H717" s="46"/>
      <c r="I717" s="46"/>
      <c r="J717" s="46"/>
      <c r="K717" s="46"/>
      <c r="L717" s="139"/>
      <c r="M717" s="41"/>
      <c r="N717" s="45"/>
      <c r="O717" s="47"/>
      <c r="P717" s="43"/>
      <c r="Q717" s="71" t="e">
        <f>VLOOKUP(N717,'error categories'!$A$2:$D$54,4,FALSE)</f>
        <v>#N/A</v>
      </c>
      <c r="R717" s="72" t="e">
        <f>VLOOKUP(N717,'error categories'!$A$2:$D$54,3,FALSE)</f>
        <v>#N/A</v>
      </c>
      <c r="S717" s="374"/>
      <c r="T717" s="377"/>
      <c r="U717" s="378">
        <f t="shared" si="99"/>
        <v>0</v>
      </c>
      <c r="V717" s="390"/>
      <c r="W717" s="391"/>
      <c r="X717" s="380"/>
      <c r="Y717" s="380"/>
      <c r="Z717" s="390"/>
      <c r="AA717" s="392"/>
      <c r="AB717" s="393"/>
      <c r="AC717" s="394"/>
      <c r="AD717" s="382">
        <f t="shared" si="106"/>
        <v>0</v>
      </c>
      <c r="AE717" s="383">
        <f t="shared" si="107"/>
        <v>0</v>
      </c>
      <c r="AF717" s="379"/>
      <c r="AG717" s="381"/>
      <c r="AH717" s="379"/>
      <c r="AI717" s="381"/>
      <c r="AJ717" s="384" t="str">
        <f t="shared" si="100"/>
        <v/>
      </c>
      <c r="AK717" s="385" t="str">
        <f t="shared" si="101"/>
        <v/>
      </c>
      <c r="AL717" s="388" t="str">
        <f t="shared" si="102"/>
        <v/>
      </c>
      <c r="AM717" s="389" t="str">
        <f t="shared" si="103"/>
        <v/>
      </c>
      <c r="AN717" s="388" t="str">
        <f t="shared" si="104"/>
        <v/>
      </c>
      <c r="AO717" s="389" t="str">
        <f t="shared" si="105"/>
        <v/>
      </c>
      <c r="AP717" s="424"/>
      <c r="AQ717" s="424"/>
      <c r="AR717" s="431" t="e">
        <f>VLOOKUP($B717,'acc names'!$C$2:$D$12102,2,FALSE)</f>
        <v>#N/A</v>
      </c>
      <c r="AS717" s="431" t="e">
        <f>VLOOKUP($AQ717,software!$A$1:$B$14605,2,FALSE)</f>
        <v>#N/A</v>
      </c>
      <c r="AT717" s="424"/>
      <c r="AV717" s="424"/>
    </row>
    <row r="718" spans="1:48" s="44" customFormat="1" ht="12.75" x14ac:dyDescent="0.2">
      <c r="A718" s="101"/>
      <c r="B718" s="42"/>
      <c r="C718" s="142"/>
      <c r="D718" s="143"/>
      <c r="E718" s="107"/>
      <c r="F718" s="46"/>
      <c r="G718" s="46"/>
      <c r="H718" s="46"/>
      <c r="I718" s="46"/>
      <c r="J718" s="46"/>
      <c r="K718" s="46"/>
      <c r="L718" s="139"/>
      <c r="M718" s="41"/>
      <c r="N718" s="45"/>
      <c r="O718" s="47"/>
      <c r="P718" s="43"/>
      <c r="Q718" s="71" t="e">
        <f>VLOOKUP(N718,'error categories'!$A$2:$D$54,4,FALSE)</f>
        <v>#N/A</v>
      </c>
      <c r="R718" s="72" t="e">
        <f>VLOOKUP(N718,'error categories'!$A$2:$D$54,3,FALSE)</f>
        <v>#N/A</v>
      </c>
      <c r="S718" s="374"/>
      <c r="T718" s="377"/>
      <c r="U718" s="378">
        <f t="shared" si="99"/>
        <v>0</v>
      </c>
      <c r="V718" s="390"/>
      <c r="W718" s="391"/>
      <c r="X718" s="380"/>
      <c r="Y718" s="380"/>
      <c r="Z718" s="390"/>
      <c r="AA718" s="392"/>
      <c r="AB718" s="393"/>
      <c r="AC718" s="394"/>
      <c r="AD718" s="382">
        <f t="shared" si="106"/>
        <v>0</v>
      </c>
      <c r="AE718" s="383">
        <f t="shared" si="107"/>
        <v>0</v>
      </c>
      <c r="AF718" s="379"/>
      <c r="AG718" s="381"/>
      <c r="AH718" s="379"/>
      <c r="AI718" s="381"/>
      <c r="AJ718" s="384" t="str">
        <f t="shared" si="100"/>
        <v/>
      </c>
      <c r="AK718" s="385" t="str">
        <f t="shared" si="101"/>
        <v/>
      </c>
      <c r="AL718" s="388" t="str">
        <f t="shared" si="102"/>
        <v/>
      </c>
      <c r="AM718" s="389" t="str">
        <f t="shared" si="103"/>
        <v/>
      </c>
      <c r="AN718" s="388" t="str">
        <f t="shared" si="104"/>
        <v/>
      </c>
      <c r="AO718" s="389" t="str">
        <f t="shared" si="105"/>
        <v/>
      </c>
      <c r="AP718" s="424"/>
      <c r="AQ718" s="424"/>
      <c r="AR718" s="431" t="e">
        <f>VLOOKUP($B718,'acc names'!$C$2:$D$12102,2,FALSE)</f>
        <v>#N/A</v>
      </c>
      <c r="AS718" s="431" t="e">
        <f>VLOOKUP($AQ718,software!$A$1:$B$14605,2,FALSE)</f>
        <v>#N/A</v>
      </c>
      <c r="AT718" s="424"/>
      <c r="AV718" s="424"/>
    </row>
    <row r="719" spans="1:48" s="44" customFormat="1" ht="12.75" x14ac:dyDescent="0.2">
      <c r="A719" s="101"/>
      <c r="B719" s="42"/>
      <c r="C719" s="142"/>
      <c r="D719" s="143"/>
      <c r="E719" s="107"/>
      <c r="F719" s="46"/>
      <c r="G719" s="46"/>
      <c r="H719" s="46"/>
      <c r="I719" s="46"/>
      <c r="J719" s="46"/>
      <c r="K719" s="46"/>
      <c r="L719" s="139"/>
      <c r="M719" s="41"/>
      <c r="N719" s="45"/>
      <c r="O719" s="47"/>
      <c r="P719" s="43"/>
      <c r="Q719" s="71" t="e">
        <f>VLOOKUP(N719,'error categories'!$A$2:$D$54,4,FALSE)</f>
        <v>#N/A</v>
      </c>
      <c r="R719" s="72" t="e">
        <f>VLOOKUP(N719,'error categories'!$A$2:$D$54,3,FALSE)</f>
        <v>#N/A</v>
      </c>
      <c r="S719" s="374"/>
      <c r="T719" s="377"/>
      <c r="U719" s="378">
        <f t="shared" si="99"/>
        <v>0</v>
      </c>
      <c r="V719" s="390"/>
      <c r="W719" s="391"/>
      <c r="X719" s="380"/>
      <c r="Y719" s="380"/>
      <c r="Z719" s="390"/>
      <c r="AA719" s="392"/>
      <c r="AB719" s="393"/>
      <c r="AC719" s="394"/>
      <c r="AD719" s="382">
        <f t="shared" si="106"/>
        <v>0</v>
      </c>
      <c r="AE719" s="383">
        <f t="shared" si="107"/>
        <v>0</v>
      </c>
      <c r="AF719" s="379"/>
      <c r="AG719" s="381"/>
      <c r="AH719" s="379"/>
      <c r="AI719" s="381"/>
      <c r="AJ719" s="384" t="str">
        <f t="shared" si="100"/>
        <v/>
      </c>
      <c r="AK719" s="385" t="str">
        <f t="shared" si="101"/>
        <v/>
      </c>
      <c r="AL719" s="388" t="str">
        <f t="shared" si="102"/>
        <v/>
      </c>
      <c r="AM719" s="389" t="str">
        <f t="shared" si="103"/>
        <v/>
      </c>
      <c r="AN719" s="388" t="str">
        <f t="shared" si="104"/>
        <v/>
      </c>
      <c r="AO719" s="389" t="str">
        <f t="shared" si="105"/>
        <v/>
      </c>
      <c r="AP719" s="424"/>
      <c r="AQ719" s="424"/>
      <c r="AR719" s="431" t="e">
        <f>VLOOKUP($B719,'acc names'!$C$2:$D$12102,2,FALSE)</f>
        <v>#N/A</v>
      </c>
      <c r="AS719" s="431" t="e">
        <f>VLOOKUP($AQ719,software!$A$1:$B$14605,2,FALSE)</f>
        <v>#N/A</v>
      </c>
      <c r="AT719" s="424"/>
      <c r="AV719" s="424"/>
    </row>
    <row r="720" spans="1:48" s="44" customFormat="1" ht="12.75" x14ac:dyDescent="0.2">
      <c r="A720" s="101"/>
      <c r="B720" s="42"/>
      <c r="C720" s="142"/>
      <c r="D720" s="143"/>
      <c r="E720" s="107"/>
      <c r="F720" s="46"/>
      <c r="G720" s="46"/>
      <c r="H720" s="46"/>
      <c r="I720" s="46"/>
      <c r="J720" s="46"/>
      <c r="K720" s="46"/>
      <c r="L720" s="139"/>
      <c r="M720" s="41"/>
      <c r="N720" s="45"/>
      <c r="O720" s="47"/>
      <c r="P720" s="43"/>
      <c r="Q720" s="71" t="e">
        <f>VLOOKUP(N720,'error categories'!$A$2:$D$54,4,FALSE)</f>
        <v>#N/A</v>
      </c>
      <c r="R720" s="72" t="e">
        <f>VLOOKUP(N720,'error categories'!$A$2:$D$54,3,FALSE)</f>
        <v>#N/A</v>
      </c>
      <c r="S720" s="374"/>
      <c r="T720" s="377"/>
      <c r="U720" s="378">
        <f t="shared" si="99"/>
        <v>0</v>
      </c>
      <c r="V720" s="390"/>
      <c r="W720" s="391"/>
      <c r="X720" s="380"/>
      <c r="Y720" s="380"/>
      <c r="Z720" s="390"/>
      <c r="AA720" s="392"/>
      <c r="AB720" s="393"/>
      <c r="AC720" s="394"/>
      <c r="AD720" s="382">
        <f t="shared" si="106"/>
        <v>0</v>
      </c>
      <c r="AE720" s="383">
        <f t="shared" si="107"/>
        <v>0</v>
      </c>
      <c r="AF720" s="379"/>
      <c r="AG720" s="381"/>
      <c r="AH720" s="379"/>
      <c r="AI720" s="381"/>
      <c r="AJ720" s="384" t="str">
        <f t="shared" si="100"/>
        <v/>
      </c>
      <c r="AK720" s="385" t="str">
        <f t="shared" si="101"/>
        <v/>
      </c>
      <c r="AL720" s="388" t="str">
        <f t="shared" si="102"/>
        <v/>
      </c>
      <c r="AM720" s="389" t="str">
        <f t="shared" si="103"/>
        <v/>
      </c>
      <c r="AN720" s="388" t="str">
        <f t="shared" si="104"/>
        <v/>
      </c>
      <c r="AO720" s="389" t="str">
        <f t="shared" si="105"/>
        <v/>
      </c>
      <c r="AP720" s="424"/>
      <c r="AQ720" s="424"/>
      <c r="AR720" s="431" t="e">
        <f>VLOOKUP($B720,'acc names'!$C$2:$D$12102,2,FALSE)</f>
        <v>#N/A</v>
      </c>
      <c r="AS720" s="431" t="e">
        <f>VLOOKUP($AQ720,software!$A$1:$B$14605,2,FALSE)</f>
        <v>#N/A</v>
      </c>
      <c r="AT720" s="424"/>
      <c r="AV720" s="424"/>
    </row>
    <row r="721" spans="1:48" s="44" customFormat="1" ht="12.75" x14ac:dyDescent="0.2">
      <c r="A721" s="101"/>
      <c r="B721" s="42"/>
      <c r="C721" s="142"/>
      <c r="D721" s="143"/>
      <c r="E721" s="107"/>
      <c r="F721" s="46"/>
      <c r="G721" s="46"/>
      <c r="H721" s="46"/>
      <c r="I721" s="46"/>
      <c r="J721" s="46"/>
      <c r="K721" s="46"/>
      <c r="L721" s="139"/>
      <c r="M721" s="41"/>
      <c r="N721" s="45"/>
      <c r="O721" s="47"/>
      <c r="P721" s="43"/>
      <c r="Q721" s="71" t="e">
        <f>VLOOKUP(N721,'error categories'!$A$2:$D$54,4,FALSE)</f>
        <v>#N/A</v>
      </c>
      <c r="R721" s="72" t="e">
        <f>VLOOKUP(N721,'error categories'!$A$2:$D$54,3,FALSE)</f>
        <v>#N/A</v>
      </c>
      <c r="S721" s="374"/>
      <c r="T721" s="377"/>
      <c r="U721" s="378">
        <f t="shared" si="99"/>
        <v>0</v>
      </c>
      <c r="V721" s="390"/>
      <c r="W721" s="391"/>
      <c r="X721" s="380"/>
      <c r="Y721" s="380"/>
      <c r="Z721" s="390"/>
      <c r="AA721" s="392"/>
      <c r="AB721" s="393"/>
      <c r="AC721" s="394"/>
      <c r="AD721" s="382">
        <f t="shared" si="106"/>
        <v>0</v>
      </c>
      <c r="AE721" s="383">
        <f t="shared" si="107"/>
        <v>0</v>
      </c>
      <c r="AF721" s="379"/>
      <c r="AG721" s="381"/>
      <c r="AH721" s="379"/>
      <c r="AI721" s="381"/>
      <c r="AJ721" s="384" t="str">
        <f t="shared" si="100"/>
        <v/>
      </c>
      <c r="AK721" s="385" t="str">
        <f t="shared" si="101"/>
        <v/>
      </c>
      <c r="AL721" s="388" t="str">
        <f t="shared" si="102"/>
        <v/>
      </c>
      <c r="AM721" s="389" t="str">
        <f t="shared" si="103"/>
        <v/>
      </c>
      <c r="AN721" s="388" t="str">
        <f t="shared" si="104"/>
        <v/>
      </c>
      <c r="AO721" s="389" t="str">
        <f t="shared" si="105"/>
        <v/>
      </c>
      <c r="AP721" s="424"/>
      <c r="AQ721" s="424"/>
      <c r="AR721" s="431" t="e">
        <f>VLOOKUP($B721,'acc names'!$C$2:$D$12102,2,FALSE)</f>
        <v>#N/A</v>
      </c>
      <c r="AS721" s="431" t="e">
        <f>VLOOKUP($AQ721,software!$A$1:$B$14605,2,FALSE)</f>
        <v>#N/A</v>
      </c>
      <c r="AT721" s="424"/>
      <c r="AV721" s="424"/>
    </row>
    <row r="722" spans="1:48" s="44" customFormat="1" ht="12.75" x14ac:dyDescent="0.2">
      <c r="A722" s="101"/>
      <c r="B722" s="42"/>
      <c r="C722" s="142"/>
      <c r="D722" s="143"/>
      <c r="E722" s="107"/>
      <c r="F722" s="46"/>
      <c r="G722" s="46"/>
      <c r="H722" s="46"/>
      <c r="I722" s="46"/>
      <c r="J722" s="46"/>
      <c r="K722" s="46"/>
      <c r="L722" s="139"/>
      <c r="M722" s="41"/>
      <c r="N722" s="45"/>
      <c r="O722" s="47"/>
      <c r="P722" s="43"/>
      <c r="Q722" s="71" t="e">
        <f>VLOOKUP(N722,'error categories'!$A$2:$D$54,4,FALSE)</f>
        <v>#N/A</v>
      </c>
      <c r="R722" s="72" t="e">
        <f>VLOOKUP(N722,'error categories'!$A$2:$D$54,3,FALSE)</f>
        <v>#N/A</v>
      </c>
      <c r="S722" s="374"/>
      <c r="T722" s="377"/>
      <c r="U722" s="378">
        <f t="shared" si="99"/>
        <v>0</v>
      </c>
      <c r="V722" s="390"/>
      <c r="W722" s="391"/>
      <c r="X722" s="380"/>
      <c r="Y722" s="380"/>
      <c r="Z722" s="390"/>
      <c r="AA722" s="392"/>
      <c r="AB722" s="393"/>
      <c r="AC722" s="394"/>
      <c r="AD722" s="382">
        <f t="shared" si="106"/>
        <v>0</v>
      </c>
      <c r="AE722" s="383">
        <f t="shared" si="107"/>
        <v>0</v>
      </c>
      <c r="AF722" s="379"/>
      <c r="AG722" s="381"/>
      <c r="AH722" s="379"/>
      <c r="AI722" s="381"/>
      <c r="AJ722" s="384" t="str">
        <f t="shared" si="100"/>
        <v/>
      </c>
      <c r="AK722" s="385" t="str">
        <f t="shared" si="101"/>
        <v/>
      </c>
      <c r="AL722" s="388" t="str">
        <f t="shared" si="102"/>
        <v/>
      </c>
      <c r="AM722" s="389" t="str">
        <f t="shared" si="103"/>
        <v/>
      </c>
      <c r="AN722" s="388" t="str">
        <f t="shared" si="104"/>
        <v/>
      </c>
      <c r="AO722" s="389" t="str">
        <f t="shared" si="105"/>
        <v/>
      </c>
      <c r="AP722" s="424"/>
      <c r="AQ722" s="424"/>
      <c r="AR722" s="431" t="e">
        <f>VLOOKUP($B722,'acc names'!$C$2:$D$12102,2,FALSE)</f>
        <v>#N/A</v>
      </c>
      <c r="AS722" s="431" t="e">
        <f>VLOOKUP($AQ722,software!$A$1:$B$14605,2,FALSE)</f>
        <v>#N/A</v>
      </c>
      <c r="AT722" s="424"/>
      <c r="AV722" s="424"/>
    </row>
    <row r="723" spans="1:48" s="44" customFormat="1" ht="12.75" x14ac:dyDescent="0.2">
      <c r="A723" s="101"/>
      <c r="B723" s="42"/>
      <c r="C723" s="142"/>
      <c r="D723" s="143"/>
      <c r="E723" s="107"/>
      <c r="F723" s="46"/>
      <c r="G723" s="46"/>
      <c r="H723" s="46"/>
      <c r="I723" s="46"/>
      <c r="J723" s="46"/>
      <c r="K723" s="46"/>
      <c r="L723" s="139"/>
      <c r="M723" s="41"/>
      <c r="N723" s="45"/>
      <c r="O723" s="47"/>
      <c r="P723" s="43"/>
      <c r="Q723" s="71" t="e">
        <f>VLOOKUP(N723,'error categories'!$A$2:$D$54,4,FALSE)</f>
        <v>#N/A</v>
      </c>
      <c r="R723" s="72" t="e">
        <f>VLOOKUP(N723,'error categories'!$A$2:$D$54,3,FALSE)</f>
        <v>#N/A</v>
      </c>
      <c r="S723" s="374"/>
      <c r="T723" s="377"/>
      <c r="U723" s="378">
        <f t="shared" si="99"/>
        <v>0</v>
      </c>
      <c r="V723" s="390"/>
      <c r="W723" s="391"/>
      <c r="X723" s="380"/>
      <c r="Y723" s="380"/>
      <c r="Z723" s="390"/>
      <c r="AA723" s="392"/>
      <c r="AB723" s="393"/>
      <c r="AC723" s="394"/>
      <c r="AD723" s="382">
        <f t="shared" si="106"/>
        <v>0</v>
      </c>
      <c r="AE723" s="383">
        <f t="shared" si="107"/>
        <v>0</v>
      </c>
      <c r="AF723" s="379"/>
      <c r="AG723" s="381"/>
      <c r="AH723" s="379"/>
      <c r="AI723" s="381"/>
      <c r="AJ723" s="384" t="str">
        <f t="shared" si="100"/>
        <v/>
      </c>
      <c r="AK723" s="385" t="str">
        <f t="shared" si="101"/>
        <v/>
      </c>
      <c r="AL723" s="388" t="str">
        <f t="shared" si="102"/>
        <v/>
      </c>
      <c r="AM723" s="389" t="str">
        <f t="shared" si="103"/>
        <v/>
      </c>
      <c r="AN723" s="388" t="str">
        <f t="shared" si="104"/>
        <v/>
      </c>
      <c r="AO723" s="389" t="str">
        <f t="shared" si="105"/>
        <v/>
      </c>
      <c r="AP723" s="424"/>
      <c r="AQ723" s="424"/>
      <c r="AR723" s="431" t="e">
        <f>VLOOKUP($B723,'acc names'!$C$2:$D$12102,2,FALSE)</f>
        <v>#N/A</v>
      </c>
      <c r="AS723" s="431" t="e">
        <f>VLOOKUP($AQ723,software!$A$1:$B$14605,2,FALSE)</f>
        <v>#N/A</v>
      </c>
      <c r="AT723" s="424"/>
      <c r="AV723" s="424"/>
    </row>
    <row r="724" spans="1:48" s="44" customFormat="1" ht="12.75" x14ac:dyDescent="0.2">
      <c r="A724" s="101"/>
      <c r="B724" s="42"/>
      <c r="C724" s="142"/>
      <c r="D724" s="143"/>
      <c r="E724" s="107"/>
      <c r="F724" s="46"/>
      <c r="G724" s="46"/>
      <c r="H724" s="46"/>
      <c r="I724" s="46"/>
      <c r="J724" s="46"/>
      <c r="K724" s="46"/>
      <c r="L724" s="139"/>
      <c r="M724" s="41"/>
      <c r="N724" s="45"/>
      <c r="O724" s="47"/>
      <c r="P724" s="43"/>
      <c r="Q724" s="71" t="e">
        <f>VLOOKUP(N724,'error categories'!$A$2:$D$54,4,FALSE)</f>
        <v>#N/A</v>
      </c>
      <c r="R724" s="72" t="e">
        <f>VLOOKUP(N724,'error categories'!$A$2:$D$54,3,FALSE)</f>
        <v>#N/A</v>
      </c>
      <c r="S724" s="374"/>
      <c r="T724" s="377"/>
      <c r="U724" s="378">
        <f t="shared" si="99"/>
        <v>0</v>
      </c>
      <c r="V724" s="390"/>
      <c r="W724" s="391"/>
      <c r="X724" s="380"/>
      <c r="Y724" s="380"/>
      <c r="Z724" s="390"/>
      <c r="AA724" s="392"/>
      <c r="AB724" s="393"/>
      <c r="AC724" s="394"/>
      <c r="AD724" s="382">
        <f t="shared" si="106"/>
        <v>0</v>
      </c>
      <c r="AE724" s="383">
        <f t="shared" si="107"/>
        <v>0</v>
      </c>
      <c r="AF724" s="379"/>
      <c r="AG724" s="381"/>
      <c r="AH724" s="379"/>
      <c r="AI724" s="381"/>
      <c r="AJ724" s="384" t="str">
        <f t="shared" si="100"/>
        <v/>
      </c>
      <c r="AK724" s="385" t="str">
        <f t="shared" si="101"/>
        <v/>
      </c>
      <c r="AL724" s="388" t="str">
        <f t="shared" si="102"/>
        <v/>
      </c>
      <c r="AM724" s="389" t="str">
        <f t="shared" si="103"/>
        <v/>
      </c>
      <c r="AN724" s="388" t="str">
        <f t="shared" si="104"/>
        <v/>
      </c>
      <c r="AO724" s="389" t="str">
        <f t="shared" si="105"/>
        <v/>
      </c>
      <c r="AP724" s="424"/>
      <c r="AQ724" s="424"/>
      <c r="AR724" s="431" t="e">
        <f>VLOOKUP($B724,'acc names'!$C$2:$D$12102,2,FALSE)</f>
        <v>#N/A</v>
      </c>
      <c r="AS724" s="431" t="e">
        <f>VLOOKUP($AQ724,software!$A$1:$B$14605,2,FALSE)</f>
        <v>#N/A</v>
      </c>
      <c r="AT724" s="424"/>
      <c r="AV724" s="424"/>
    </row>
    <row r="725" spans="1:48" s="44" customFormat="1" ht="12.75" x14ac:dyDescent="0.2">
      <c r="A725" s="101"/>
      <c r="B725" s="42"/>
      <c r="C725" s="142"/>
      <c r="D725" s="143"/>
      <c r="E725" s="107"/>
      <c r="F725" s="46"/>
      <c r="G725" s="46"/>
      <c r="H725" s="46"/>
      <c r="I725" s="46"/>
      <c r="J725" s="46"/>
      <c r="K725" s="46"/>
      <c r="L725" s="139"/>
      <c r="M725" s="41"/>
      <c r="N725" s="45"/>
      <c r="O725" s="47"/>
      <c r="P725" s="43"/>
      <c r="Q725" s="71" t="e">
        <f>VLOOKUP(N725,'error categories'!$A$2:$D$54,4,FALSE)</f>
        <v>#N/A</v>
      </c>
      <c r="R725" s="72" t="e">
        <f>VLOOKUP(N725,'error categories'!$A$2:$D$54,3,FALSE)</f>
        <v>#N/A</v>
      </c>
      <c r="S725" s="374"/>
      <c r="T725" s="377"/>
      <c r="U725" s="378">
        <f t="shared" si="99"/>
        <v>0</v>
      </c>
      <c r="V725" s="390"/>
      <c r="W725" s="391"/>
      <c r="X725" s="380"/>
      <c r="Y725" s="380"/>
      <c r="Z725" s="390"/>
      <c r="AA725" s="392"/>
      <c r="AB725" s="393"/>
      <c r="AC725" s="394"/>
      <c r="AD725" s="382">
        <f t="shared" si="106"/>
        <v>0</v>
      </c>
      <c r="AE725" s="383">
        <f t="shared" si="107"/>
        <v>0</v>
      </c>
      <c r="AF725" s="379"/>
      <c r="AG725" s="381"/>
      <c r="AH725" s="379"/>
      <c r="AI725" s="381"/>
      <c r="AJ725" s="384" t="str">
        <f t="shared" si="100"/>
        <v/>
      </c>
      <c r="AK725" s="385" t="str">
        <f t="shared" si="101"/>
        <v/>
      </c>
      <c r="AL725" s="388" t="str">
        <f t="shared" si="102"/>
        <v/>
      </c>
      <c r="AM725" s="389" t="str">
        <f t="shared" si="103"/>
        <v/>
      </c>
      <c r="AN725" s="388" t="str">
        <f t="shared" si="104"/>
        <v/>
      </c>
      <c r="AO725" s="389" t="str">
        <f t="shared" si="105"/>
        <v/>
      </c>
      <c r="AP725" s="424"/>
      <c r="AQ725" s="424"/>
      <c r="AR725" s="431" t="e">
        <f>VLOOKUP($B725,'acc names'!$C$2:$D$12102,2,FALSE)</f>
        <v>#N/A</v>
      </c>
      <c r="AS725" s="431" t="e">
        <f>VLOOKUP($AQ725,software!$A$1:$B$14605,2,FALSE)</f>
        <v>#N/A</v>
      </c>
      <c r="AT725" s="424"/>
      <c r="AV725" s="424"/>
    </row>
    <row r="726" spans="1:48" s="44" customFormat="1" ht="12.75" x14ac:dyDescent="0.2">
      <c r="A726" s="101"/>
      <c r="B726" s="42"/>
      <c r="C726" s="142"/>
      <c r="D726" s="143"/>
      <c r="E726" s="107"/>
      <c r="F726" s="46"/>
      <c r="G726" s="46"/>
      <c r="H726" s="46"/>
      <c r="I726" s="46"/>
      <c r="J726" s="46"/>
      <c r="K726" s="46"/>
      <c r="L726" s="139"/>
      <c r="M726" s="41"/>
      <c r="N726" s="45"/>
      <c r="O726" s="47"/>
      <c r="P726" s="43"/>
      <c r="Q726" s="71" t="e">
        <f>VLOOKUP(N726,'error categories'!$A$2:$D$54,4,FALSE)</f>
        <v>#N/A</v>
      </c>
      <c r="R726" s="72" t="e">
        <f>VLOOKUP(N726,'error categories'!$A$2:$D$54,3,FALSE)</f>
        <v>#N/A</v>
      </c>
      <c r="S726" s="374"/>
      <c r="T726" s="377"/>
      <c r="U726" s="378">
        <f t="shared" si="99"/>
        <v>0</v>
      </c>
      <c r="V726" s="390"/>
      <c r="W726" s="391"/>
      <c r="X726" s="380"/>
      <c r="Y726" s="380"/>
      <c r="Z726" s="390"/>
      <c r="AA726" s="392"/>
      <c r="AB726" s="393"/>
      <c r="AC726" s="394"/>
      <c r="AD726" s="382">
        <f t="shared" si="106"/>
        <v>0</v>
      </c>
      <c r="AE726" s="383">
        <f t="shared" si="107"/>
        <v>0</v>
      </c>
      <c r="AF726" s="379"/>
      <c r="AG726" s="381"/>
      <c r="AH726" s="379"/>
      <c r="AI726" s="381"/>
      <c r="AJ726" s="384" t="str">
        <f t="shared" si="100"/>
        <v/>
      </c>
      <c r="AK726" s="385" t="str">
        <f t="shared" si="101"/>
        <v/>
      </c>
      <c r="AL726" s="388" t="str">
        <f t="shared" si="102"/>
        <v/>
      </c>
      <c r="AM726" s="389" t="str">
        <f t="shared" si="103"/>
        <v/>
      </c>
      <c r="AN726" s="388" t="str">
        <f t="shared" si="104"/>
        <v/>
      </c>
      <c r="AO726" s="389" t="str">
        <f t="shared" si="105"/>
        <v/>
      </c>
      <c r="AP726" s="424"/>
      <c r="AQ726" s="424"/>
      <c r="AR726" s="431" t="e">
        <f>VLOOKUP($B726,'acc names'!$C$2:$D$12102,2,FALSE)</f>
        <v>#N/A</v>
      </c>
      <c r="AS726" s="431" t="e">
        <f>VLOOKUP($AQ726,software!$A$1:$B$14605,2,FALSE)</f>
        <v>#N/A</v>
      </c>
      <c r="AT726" s="424"/>
      <c r="AV726" s="424"/>
    </row>
    <row r="727" spans="1:48" s="44" customFormat="1" ht="12.75" x14ac:dyDescent="0.2">
      <c r="A727" s="101"/>
      <c r="B727" s="42"/>
      <c r="C727" s="142"/>
      <c r="D727" s="143"/>
      <c r="E727" s="107"/>
      <c r="F727" s="46"/>
      <c r="G727" s="46"/>
      <c r="H727" s="46"/>
      <c r="I727" s="46"/>
      <c r="J727" s="46"/>
      <c r="K727" s="46"/>
      <c r="L727" s="139"/>
      <c r="M727" s="41"/>
      <c r="N727" s="45"/>
      <c r="O727" s="47"/>
      <c r="P727" s="43"/>
      <c r="Q727" s="71" t="e">
        <f>VLOOKUP(N727,'error categories'!$A$2:$D$54,4,FALSE)</f>
        <v>#N/A</v>
      </c>
      <c r="R727" s="72" t="e">
        <f>VLOOKUP(N727,'error categories'!$A$2:$D$54,3,FALSE)</f>
        <v>#N/A</v>
      </c>
      <c r="S727" s="374"/>
      <c r="T727" s="377"/>
      <c r="U727" s="378">
        <f t="shared" si="99"/>
        <v>0</v>
      </c>
      <c r="V727" s="390"/>
      <c r="W727" s="391"/>
      <c r="X727" s="380"/>
      <c r="Y727" s="380"/>
      <c r="Z727" s="390"/>
      <c r="AA727" s="392"/>
      <c r="AB727" s="393"/>
      <c r="AC727" s="394"/>
      <c r="AD727" s="382">
        <f t="shared" si="106"/>
        <v>0</v>
      </c>
      <c r="AE727" s="383">
        <f t="shared" si="107"/>
        <v>0</v>
      </c>
      <c r="AF727" s="379"/>
      <c r="AG727" s="381"/>
      <c r="AH727" s="379"/>
      <c r="AI727" s="381"/>
      <c r="AJ727" s="384" t="str">
        <f t="shared" si="100"/>
        <v/>
      </c>
      <c r="AK727" s="385" t="str">
        <f t="shared" si="101"/>
        <v/>
      </c>
      <c r="AL727" s="388" t="str">
        <f t="shared" si="102"/>
        <v/>
      </c>
      <c r="AM727" s="389" t="str">
        <f t="shared" si="103"/>
        <v/>
      </c>
      <c r="AN727" s="388" t="str">
        <f t="shared" si="104"/>
        <v/>
      </c>
      <c r="AO727" s="389" t="str">
        <f t="shared" si="105"/>
        <v/>
      </c>
      <c r="AP727" s="424"/>
      <c r="AQ727" s="424"/>
      <c r="AR727" s="431" t="e">
        <f>VLOOKUP($B727,'acc names'!$C$2:$D$12102,2,FALSE)</f>
        <v>#N/A</v>
      </c>
      <c r="AS727" s="431" t="e">
        <f>VLOOKUP($AQ727,software!$A$1:$B$14605,2,FALSE)</f>
        <v>#N/A</v>
      </c>
      <c r="AT727" s="424"/>
      <c r="AV727" s="424"/>
    </row>
    <row r="728" spans="1:48" s="44" customFormat="1" ht="12.75" x14ac:dyDescent="0.2">
      <c r="A728" s="101"/>
      <c r="B728" s="42"/>
      <c r="C728" s="142"/>
      <c r="D728" s="143"/>
      <c r="E728" s="107"/>
      <c r="F728" s="46"/>
      <c r="G728" s="46"/>
      <c r="H728" s="46"/>
      <c r="I728" s="46"/>
      <c r="J728" s="46"/>
      <c r="K728" s="46"/>
      <c r="L728" s="139"/>
      <c r="M728" s="41"/>
      <c r="N728" s="45"/>
      <c r="O728" s="47"/>
      <c r="P728" s="43"/>
      <c r="Q728" s="71" t="e">
        <f>VLOOKUP(N728,'error categories'!$A$2:$D$54,4,FALSE)</f>
        <v>#N/A</v>
      </c>
      <c r="R728" s="72" t="e">
        <f>VLOOKUP(N728,'error categories'!$A$2:$D$54,3,FALSE)</f>
        <v>#N/A</v>
      </c>
      <c r="S728" s="374"/>
      <c r="T728" s="377"/>
      <c r="U728" s="378">
        <f t="shared" si="99"/>
        <v>0</v>
      </c>
      <c r="V728" s="390"/>
      <c r="W728" s="391"/>
      <c r="X728" s="380"/>
      <c r="Y728" s="380"/>
      <c r="Z728" s="390"/>
      <c r="AA728" s="392"/>
      <c r="AB728" s="393"/>
      <c r="AC728" s="394"/>
      <c r="AD728" s="382">
        <f t="shared" si="106"/>
        <v>0</v>
      </c>
      <c r="AE728" s="383">
        <f t="shared" si="107"/>
        <v>0</v>
      </c>
      <c r="AF728" s="379"/>
      <c r="AG728" s="381"/>
      <c r="AH728" s="379"/>
      <c r="AI728" s="381"/>
      <c r="AJ728" s="384" t="str">
        <f t="shared" si="100"/>
        <v/>
      </c>
      <c r="AK728" s="385" t="str">
        <f t="shared" si="101"/>
        <v/>
      </c>
      <c r="AL728" s="388" t="str">
        <f t="shared" si="102"/>
        <v/>
      </c>
      <c r="AM728" s="389" t="str">
        <f t="shared" si="103"/>
        <v/>
      </c>
      <c r="AN728" s="388" t="str">
        <f t="shared" si="104"/>
        <v/>
      </c>
      <c r="AO728" s="389" t="str">
        <f t="shared" si="105"/>
        <v/>
      </c>
      <c r="AP728" s="424"/>
      <c r="AQ728" s="424"/>
      <c r="AR728" s="431" t="e">
        <f>VLOOKUP($B728,'acc names'!$C$2:$D$12102,2,FALSE)</f>
        <v>#N/A</v>
      </c>
      <c r="AS728" s="431" t="e">
        <f>VLOOKUP($AQ728,software!$A$1:$B$14605,2,FALSE)</f>
        <v>#N/A</v>
      </c>
      <c r="AT728" s="424"/>
      <c r="AV728" s="424"/>
    </row>
    <row r="729" spans="1:48" s="44" customFormat="1" ht="12.75" x14ac:dyDescent="0.2">
      <c r="A729" s="101"/>
      <c r="B729" s="42"/>
      <c r="C729" s="142"/>
      <c r="D729" s="143"/>
      <c r="E729" s="107"/>
      <c r="F729" s="46"/>
      <c r="G729" s="46"/>
      <c r="H729" s="46"/>
      <c r="I729" s="46"/>
      <c r="J729" s="46"/>
      <c r="K729" s="46"/>
      <c r="L729" s="139"/>
      <c r="M729" s="41"/>
      <c r="N729" s="45"/>
      <c r="O729" s="47"/>
      <c r="P729" s="43"/>
      <c r="Q729" s="71" t="e">
        <f>VLOOKUP(N729,'error categories'!$A$2:$D$54,4,FALSE)</f>
        <v>#N/A</v>
      </c>
      <c r="R729" s="72" t="e">
        <f>VLOOKUP(N729,'error categories'!$A$2:$D$54,3,FALSE)</f>
        <v>#N/A</v>
      </c>
      <c r="S729" s="374"/>
      <c r="T729" s="377"/>
      <c r="U729" s="378">
        <f t="shared" si="99"/>
        <v>0</v>
      </c>
      <c r="V729" s="390"/>
      <c r="W729" s="391"/>
      <c r="X729" s="380"/>
      <c r="Y729" s="380"/>
      <c r="Z729" s="390"/>
      <c r="AA729" s="392"/>
      <c r="AB729" s="393"/>
      <c r="AC729" s="394"/>
      <c r="AD729" s="382">
        <f t="shared" si="106"/>
        <v>0</v>
      </c>
      <c r="AE729" s="383">
        <f t="shared" si="107"/>
        <v>0</v>
      </c>
      <c r="AF729" s="379"/>
      <c r="AG729" s="381"/>
      <c r="AH729" s="379"/>
      <c r="AI729" s="381"/>
      <c r="AJ729" s="384" t="str">
        <f t="shared" si="100"/>
        <v/>
      </c>
      <c r="AK729" s="385" t="str">
        <f t="shared" si="101"/>
        <v/>
      </c>
      <c r="AL729" s="388" t="str">
        <f t="shared" si="102"/>
        <v/>
      </c>
      <c r="AM729" s="389" t="str">
        <f t="shared" si="103"/>
        <v/>
      </c>
      <c r="AN729" s="388" t="str">
        <f t="shared" si="104"/>
        <v/>
      </c>
      <c r="AO729" s="389" t="str">
        <f t="shared" si="105"/>
        <v/>
      </c>
      <c r="AP729" s="424"/>
      <c r="AQ729" s="424"/>
      <c r="AR729" s="431" t="e">
        <f>VLOOKUP($B729,'acc names'!$C$2:$D$12102,2,FALSE)</f>
        <v>#N/A</v>
      </c>
      <c r="AS729" s="431" t="e">
        <f>VLOOKUP($AQ729,software!$A$1:$B$14605,2,FALSE)</f>
        <v>#N/A</v>
      </c>
      <c r="AT729" s="424"/>
      <c r="AV729" s="424"/>
    </row>
    <row r="730" spans="1:48" s="44" customFormat="1" ht="12.75" x14ac:dyDescent="0.2">
      <c r="A730" s="101"/>
      <c r="B730" s="42"/>
      <c r="C730" s="142"/>
      <c r="D730" s="143"/>
      <c r="E730" s="107"/>
      <c r="F730" s="46"/>
      <c r="G730" s="46"/>
      <c r="H730" s="46"/>
      <c r="I730" s="46"/>
      <c r="J730" s="46"/>
      <c r="K730" s="46"/>
      <c r="L730" s="139"/>
      <c r="M730" s="41"/>
      <c r="N730" s="45"/>
      <c r="O730" s="47"/>
      <c r="P730" s="43"/>
      <c r="Q730" s="71" t="e">
        <f>VLOOKUP(N730,'error categories'!$A$2:$D$54,4,FALSE)</f>
        <v>#N/A</v>
      </c>
      <c r="R730" s="72" t="e">
        <f>VLOOKUP(N730,'error categories'!$A$2:$D$54,3,FALSE)</f>
        <v>#N/A</v>
      </c>
      <c r="S730" s="374"/>
      <c r="T730" s="377"/>
      <c r="U730" s="378">
        <f t="shared" si="99"/>
        <v>0</v>
      </c>
      <c r="V730" s="390"/>
      <c r="W730" s="391"/>
      <c r="X730" s="380"/>
      <c r="Y730" s="380"/>
      <c r="Z730" s="390"/>
      <c r="AA730" s="392"/>
      <c r="AB730" s="393"/>
      <c r="AC730" s="394"/>
      <c r="AD730" s="382">
        <f t="shared" si="106"/>
        <v>0</v>
      </c>
      <c r="AE730" s="383">
        <f t="shared" si="107"/>
        <v>0</v>
      </c>
      <c r="AF730" s="379"/>
      <c r="AG730" s="381"/>
      <c r="AH730" s="379"/>
      <c r="AI730" s="381"/>
      <c r="AJ730" s="384" t="str">
        <f t="shared" si="100"/>
        <v/>
      </c>
      <c r="AK730" s="385" t="str">
        <f t="shared" si="101"/>
        <v/>
      </c>
      <c r="AL730" s="388" t="str">
        <f t="shared" si="102"/>
        <v/>
      </c>
      <c r="AM730" s="389" t="str">
        <f t="shared" si="103"/>
        <v/>
      </c>
      <c r="AN730" s="388" t="str">
        <f t="shared" si="104"/>
        <v/>
      </c>
      <c r="AO730" s="389" t="str">
        <f t="shared" si="105"/>
        <v/>
      </c>
      <c r="AP730" s="424"/>
      <c r="AQ730" s="424"/>
      <c r="AR730" s="431" t="e">
        <f>VLOOKUP($B730,'acc names'!$C$2:$D$12102,2,FALSE)</f>
        <v>#N/A</v>
      </c>
      <c r="AS730" s="431" t="e">
        <f>VLOOKUP($AQ730,software!$A$1:$B$14605,2,FALSE)</f>
        <v>#N/A</v>
      </c>
      <c r="AT730" s="424"/>
      <c r="AV730" s="424"/>
    </row>
    <row r="731" spans="1:48" s="44" customFormat="1" ht="12.75" x14ac:dyDescent="0.2">
      <c r="A731" s="101"/>
      <c r="B731" s="42"/>
      <c r="C731" s="142"/>
      <c r="D731" s="143"/>
      <c r="E731" s="107"/>
      <c r="F731" s="46"/>
      <c r="G731" s="46"/>
      <c r="H731" s="46"/>
      <c r="I731" s="46"/>
      <c r="J731" s="46"/>
      <c r="K731" s="46"/>
      <c r="L731" s="139"/>
      <c r="M731" s="41"/>
      <c r="N731" s="45"/>
      <c r="O731" s="47"/>
      <c r="P731" s="43"/>
      <c r="Q731" s="71" t="e">
        <f>VLOOKUP(N731,'error categories'!$A$2:$D$54,4,FALSE)</f>
        <v>#N/A</v>
      </c>
      <c r="R731" s="72" t="e">
        <f>VLOOKUP(N731,'error categories'!$A$2:$D$54,3,FALSE)</f>
        <v>#N/A</v>
      </c>
      <c r="S731" s="374"/>
      <c r="T731" s="377"/>
      <c r="U731" s="378">
        <f t="shared" si="99"/>
        <v>0</v>
      </c>
      <c r="V731" s="390"/>
      <c r="W731" s="391"/>
      <c r="X731" s="380"/>
      <c r="Y731" s="380"/>
      <c r="Z731" s="390"/>
      <c r="AA731" s="392"/>
      <c r="AB731" s="393"/>
      <c r="AC731" s="394"/>
      <c r="AD731" s="382">
        <f t="shared" si="106"/>
        <v>0</v>
      </c>
      <c r="AE731" s="383">
        <f t="shared" si="107"/>
        <v>0</v>
      </c>
      <c r="AF731" s="379"/>
      <c r="AG731" s="381"/>
      <c r="AH731" s="379"/>
      <c r="AI731" s="381"/>
      <c r="AJ731" s="384" t="str">
        <f t="shared" si="100"/>
        <v/>
      </c>
      <c r="AK731" s="385" t="str">
        <f t="shared" si="101"/>
        <v/>
      </c>
      <c r="AL731" s="388" t="str">
        <f t="shared" si="102"/>
        <v/>
      </c>
      <c r="AM731" s="389" t="str">
        <f t="shared" si="103"/>
        <v/>
      </c>
      <c r="AN731" s="388" t="str">
        <f t="shared" si="104"/>
        <v/>
      </c>
      <c r="AO731" s="389" t="str">
        <f t="shared" si="105"/>
        <v/>
      </c>
      <c r="AP731" s="424"/>
      <c r="AQ731" s="424"/>
      <c r="AR731" s="431" t="e">
        <f>VLOOKUP($B731,'acc names'!$C$2:$D$12102,2,FALSE)</f>
        <v>#N/A</v>
      </c>
      <c r="AS731" s="431" t="e">
        <f>VLOOKUP($AQ731,software!$A$1:$B$14605,2,FALSE)</f>
        <v>#N/A</v>
      </c>
      <c r="AT731" s="424"/>
      <c r="AV731" s="424"/>
    </row>
    <row r="732" spans="1:48" s="44" customFormat="1" ht="12.75" x14ac:dyDescent="0.2">
      <c r="A732" s="101"/>
      <c r="B732" s="42"/>
      <c r="C732" s="142"/>
      <c r="D732" s="143"/>
      <c r="E732" s="107"/>
      <c r="F732" s="46"/>
      <c r="G732" s="46"/>
      <c r="H732" s="46"/>
      <c r="I732" s="46"/>
      <c r="J732" s="46"/>
      <c r="K732" s="46"/>
      <c r="L732" s="139"/>
      <c r="M732" s="41"/>
      <c r="N732" s="45"/>
      <c r="O732" s="47"/>
      <c r="P732" s="43"/>
      <c r="Q732" s="71" t="e">
        <f>VLOOKUP(N732,'error categories'!$A$2:$D$54,4,FALSE)</f>
        <v>#N/A</v>
      </c>
      <c r="R732" s="72" t="e">
        <f>VLOOKUP(N732,'error categories'!$A$2:$D$54,3,FALSE)</f>
        <v>#N/A</v>
      </c>
      <c r="S732" s="374"/>
      <c r="T732" s="377"/>
      <c r="U732" s="378">
        <f t="shared" si="99"/>
        <v>0</v>
      </c>
      <c r="V732" s="390"/>
      <c r="W732" s="391"/>
      <c r="X732" s="380"/>
      <c r="Y732" s="380"/>
      <c r="Z732" s="390"/>
      <c r="AA732" s="392"/>
      <c r="AB732" s="393"/>
      <c r="AC732" s="394"/>
      <c r="AD732" s="382">
        <f t="shared" si="106"/>
        <v>0</v>
      </c>
      <c r="AE732" s="383">
        <f t="shared" si="107"/>
        <v>0</v>
      </c>
      <c r="AF732" s="379"/>
      <c r="AG732" s="381"/>
      <c r="AH732" s="379"/>
      <c r="AI732" s="381"/>
      <c r="AJ732" s="384" t="str">
        <f t="shared" si="100"/>
        <v/>
      </c>
      <c r="AK732" s="385" t="str">
        <f t="shared" si="101"/>
        <v/>
      </c>
      <c r="AL732" s="388" t="str">
        <f t="shared" si="102"/>
        <v/>
      </c>
      <c r="AM732" s="389" t="str">
        <f t="shared" si="103"/>
        <v/>
      </c>
      <c r="AN732" s="388" t="str">
        <f t="shared" si="104"/>
        <v/>
      </c>
      <c r="AO732" s="389" t="str">
        <f t="shared" si="105"/>
        <v/>
      </c>
      <c r="AP732" s="424"/>
      <c r="AQ732" s="424"/>
      <c r="AR732" s="431" t="e">
        <f>VLOOKUP($B732,'acc names'!$C$2:$D$12102,2,FALSE)</f>
        <v>#N/A</v>
      </c>
      <c r="AS732" s="431" t="e">
        <f>VLOOKUP($AQ732,software!$A$1:$B$14605,2,FALSE)</f>
        <v>#N/A</v>
      </c>
      <c r="AT732" s="424"/>
      <c r="AV732" s="424"/>
    </row>
    <row r="733" spans="1:48" s="44" customFormat="1" ht="12.75" x14ac:dyDescent="0.2">
      <c r="A733" s="101"/>
      <c r="B733" s="42"/>
      <c r="C733" s="142"/>
      <c r="D733" s="143"/>
      <c r="E733" s="107"/>
      <c r="F733" s="46"/>
      <c r="G733" s="46"/>
      <c r="H733" s="46"/>
      <c r="I733" s="46"/>
      <c r="J733" s="46"/>
      <c r="K733" s="46"/>
      <c r="L733" s="139"/>
      <c r="M733" s="41"/>
      <c r="N733" s="45"/>
      <c r="O733" s="47"/>
      <c r="P733" s="43"/>
      <c r="Q733" s="71" t="e">
        <f>VLOOKUP(N733,'error categories'!$A$2:$D$54,4,FALSE)</f>
        <v>#N/A</v>
      </c>
      <c r="R733" s="72" t="e">
        <f>VLOOKUP(N733,'error categories'!$A$2:$D$54,3,FALSE)</f>
        <v>#N/A</v>
      </c>
      <c r="S733" s="374"/>
      <c r="T733" s="377"/>
      <c r="U733" s="378">
        <f t="shared" si="99"/>
        <v>0</v>
      </c>
      <c r="V733" s="390"/>
      <c r="W733" s="391"/>
      <c r="X733" s="380"/>
      <c r="Y733" s="380"/>
      <c r="Z733" s="390"/>
      <c r="AA733" s="392"/>
      <c r="AB733" s="393"/>
      <c r="AC733" s="394"/>
      <c r="AD733" s="382">
        <f t="shared" si="106"/>
        <v>0</v>
      </c>
      <c r="AE733" s="383">
        <f t="shared" si="107"/>
        <v>0</v>
      </c>
      <c r="AF733" s="379"/>
      <c r="AG733" s="381"/>
      <c r="AH733" s="379"/>
      <c r="AI733" s="381"/>
      <c r="AJ733" s="384" t="str">
        <f t="shared" si="100"/>
        <v/>
      </c>
      <c r="AK733" s="385" t="str">
        <f t="shared" si="101"/>
        <v/>
      </c>
      <c r="AL733" s="388" t="str">
        <f t="shared" si="102"/>
        <v/>
      </c>
      <c r="AM733" s="389" t="str">
        <f t="shared" si="103"/>
        <v/>
      </c>
      <c r="AN733" s="388" t="str">
        <f t="shared" si="104"/>
        <v/>
      </c>
      <c r="AO733" s="389" t="str">
        <f t="shared" si="105"/>
        <v/>
      </c>
      <c r="AP733" s="424"/>
      <c r="AQ733" s="424"/>
      <c r="AR733" s="431" t="e">
        <f>VLOOKUP($B733,'acc names'!$C$2:$D$12102,2,FALSE)</f>
        <v>#N/A</v>
      </c>
      <c r="AS733" s="431" t="e">
        <f>VLOOKUP($AQ733,software!$A$1:$B$14605,2,FALSE)</f>
        <v>#N/A</v>
      </c>
      <c r="AT733" s="424"/>
      <c r="AV733" s="424"/>
    </row>
    <row r="734" spans="1:48" s="44" customFormat="1" ht="12.75" x14ac:dyDescent="0.2">
      <c r="A734" s="101"/>
      <c r="B734" s="42"/>
      <c r="C734" s="142"/>
      <c r="D734" s="143"/>
      <c r="E734" s="107"/>
      <c r="F734" s="46"/>
      <c r="G734" s="46"/>
      <c r="H734" s="46"/>
      <c r="I734" s="46"/>
      <c r="J734" s="46"/>
      <c r="K734" s="46"/>
      <c r="L734" s="139"/>
      <c r="M734" s="41"/>
      <c r="N734" s="45"/>
      <c r="O734" s="47"/>
      <c r="P734" s="43"/>
      <c r="Q734" s="71" t="e">
        <f>VLOOKUP(N734,'error categories'!$A$2:$D$54,4,FALSE)</f>
        <v>#N/A</v>
      </c>
      <c r="R734" s="72" t="e">
        <f>VLOOKUP(N734,'error categories'!$A$2:$D$54,3,FALSE)</f>
        <v>#N/A</v>
      </c>
      <c r="S734" s="374"/>
      <c r="T734" s="377"/>
      <c r="U734" s="378">
        <f t="shared" si="99"/>
        <v>0</v>
      </c>
      <c r="V734" s="390"/>
      <c r="W734" s="391"/>
      <c r="X734" s="380"/>
      <c r="Y734" s="380"/>
      <c r="Z734" s="390"/>
      <c r="AA734" s="392"/>
      <c r="AB734" s="393"/>
      <c r="AC734" s="394"/>
      <c r="AD734" s="382">
        <f t="shared" si="106"/>
        <v>0</v>
      </c>
      <c r="AE734" s="383">
        <f t="shared" si="107"/>
        <v>0</v>
      </c>
      <c r="AF734" s="379"/>
      <c r="AG734" s="381"/>
      <c r="AH734" s="379"/>
      <c r="AI734" s="381"/>
      <c r="AJ734" s="384" t="str">
        <f t="shared" si="100"/>
        <v/>
      </c>
      <c r="AK734" s="385" t="str">
        <f t="shared" si="101"/>
        <v/>
      </c>
      <c r="AL734" s="388" t="str">
        <f t="shared" si="102"/>
        <v/>
      </c>
      <c r="AM734" s="389" t="str">
        <f t="shared" si="103"/>
        <v/>
      </c>
      <c r="AN734" s="388" t="str">
        <f t="shared" si="104"/>
        <v/>
      </c>
      <c r="AO734" s="389" t="str">
        <f t="shared" si="105"/>
        <v/>
      </c>
      <c r="AP734" s="424"/>
      <c r="AQ734" s="424"/>
      <c r="AR734" s="431" t="e">
        <f>VLOOKUP($B734,'acc names'!$C$2:$D$12102,2,FALSE)</f>
        <v>#N/A</v>
      </c>
      <c r="AS734" s="431" t="e">
        <f>VLOOKUP($AQ734,software!$A$1:$B$14605,2,FALSE)</f>
        <v>#N/A</v>
      </c>
      <c r="AT734" s="424"/>
      <c r="AV734" s="424"/>
    </row>
    <row r="735" spans="1:48" s="44" customFormat="1" ht="12.75" x14ac:dyDescent="0.2">
      <c r="A735" s="101"/>
      <c r="B735" s="42"/>
      <c r="C735" s="142"/>
      <c r="D735" s="143"/>
      <c r="E735" s="107"/>
      <c r="F735" s="46"/>
      <c r="G735" s="46"/>
      <c r="H735" s="46"/>
      <c r="I735" s="46"/>
      <c r="J735" s="46"/>
      <c r="K735" s="46"/>
      <c r="L735" s="139"/>
      <c r="M735" s="41"/>
      <c r="N735" s="45"/>
      <c r="O735" s="47"/>
      <c r="P735" s="43"/>
      <c r="Q735" s="71" t="e">
        <f>VLOOKUP(N735,'error categories'!$A$2:$D$54,4,FALSE)</f>
        <v>#N/A</v>
      </c>
      <c r="R735" s="72" t="e">
        <f>VLOOKUP(N735,'error categories'!$A$2:$D$54,3,FALSE)</f>
        <v>#N/A</v>
      </c>
      <c r="S735" s="374"/>
      <c r="T735" s="377"/>
      <c r="U735" s="378">
        <f t="shared" si="99"/>
        <v>0</v>
      </c>
      <c r="V735" s="390"/>
      <c r="W735" s="391"/>
      <c r="X735" s="380"/>
      <c r="Y735" s="380"/>
      <c r="Z735" s="390"/>
      <c r="AA735" s="392"/>
      <c r="AB735" s="393"/>
      <c r="AC735" s="394"/>
      <c r="AD735" s="382">
        <f t="shared" si="106"/>
        <v>0</v>
      </c>
      <c r="AE735" s="383">
        <f t="shared" si="107"/>
        <v>0</v>
      </c>
      <c r="AF735" s="379"/>
      <c r="AG735" s="381"/>
      <c r="AH735" s="379"/>
      <c r="AI735" s="381"/>
      <c r="AJ735" s="384" t="str">
        <f t="shared" si="100"/>
        <v/>
      </c>
      <c r="AK735" s="385" t="str">
        <f t="shared" si="101"/>
        <v/>
      </c>
      <c r="AL735" s="388" t="str">
        <f t="shared" si="102"/>
        <v/>
      </c>
      <c r="AM735" s="389" t="str">
        <f t="shared" si="103"/>
        <v/>
      </c>
      <c r="AN735" s="388" t="str">
        <f t="shared" si="104"/>
        <v/>
      </c>
      <c r="AO735" s="389" t="str">
        <f t="shared" si="105"/>
        <v/>
      </c>
      <c r="AP735" s="424"/>
      <c r="AQ735" s="424"/>
      <c r="AR735" s="431" t="e">
        <f>VLOOKUP($B735,'acc names'!$C$2:$D$12102,2,FALSE)</f>
        <v>#N/A</v>
      </c>
      <c r="AS735" s="431" t="e">
        <f>VLOOKUP($AQ735,software!$A$1:$B$14605,2,FALSE)</f>
        <v>#N/A</v>
      </c>
      <c r="AT735" s="424"/>
      <c r="AV735" s="424"/>
    </row>
    <row r="736" spans="1:48" s="44" customFormat="1" ht="12.75" x14ac:dyDescent="0.2">
      <c r="A736" s="101"/>
      <c r="B736" s="42"/>
      <c r="C736" s="142"/>
      <c r="D736" s="143"/>
      <c r="E736" s="107"/>
      <c r="F736" s="46"/>
      <c r="G736" s="46"/>
      <c r="H736" s="46"/>
      <c r="I736" s="46"/>
      <c r="J736" s="46"/>
      <c r="K736" s="46"/>
      <c r="L736" s="139"/>
      <c r="M736" s="41"/>
      <c r="N736" s="45"/>
      <c r="O736" s="47"/>
      <c r="P736" s="43"/>
      <c r="Q736" s="71" t="e">
        <f>VLOOKUP(N736,'error categories'!$A$2:$D$54,4,FALSE)</f>
        <v>#N/A</v>
      </c>
      <c r="R736" s="72" t="e">
        <f>VLOOKUP(N736,'error categories'!$A$2:$D$54,3,FALSE)</f>
        <v>#N/A</v>
      </c>
      <c r="S736" s="374"/>
      <c r="T736" s="377"/>
      <c r="U736" s="378">
        <f t="shared" si="99"/>
        <v>0</v>
      </c>
      <c r="V736" s="390"/>
      <c r="W736" s="391"/>
      <c r="X736" s="380"/>
      <c r="Y736" s="380"/>
      <c r="Z736" s="390"/>
      <c r="AA736" s="392"/>
      <c r="AB736" s="393"/>
      <c r="AC736" s="394"/>
      <c r="AD736" s="382">
        <f t="shared" si="106"/>
        <v>0</v>
      </c>
      <c r="AE736" s="383">
        <f t="shared" si="107"/>
        <v>0</v>
      </c>
      <c r="AF736" s="379"/>
      <c r="AG736" s="381"/>
      <c r="AH736" s="379"/>
      <c r="AI736" s="381"/>
      <c r="AJ736" s="384" t="str">
        <f t="shared" si="100"/>
        <v/>
      </c>
      <c r="AK736" s="385" t="str">
        <f t="shared" si="101"/>
        <v/>
      </c>
      <c r="AL736" s="388" t="str">
        <f t="shared" si="102"/>
        <v/>
      </c>
      <c r="AM736" s="389" t="str">
        <f t="shared" si="103"/>
        <v/>
      </c>
      <c r="AN736" s="388" t="str">
        <f t="shared" si="104"/>
        <v/>
      </c>
      <c r="AO736" s="389" t="str">
        <f t="shared" si="105"/>
        <v/>
      </c>
      <c r="AP736" s="424"/>
      <c r="AQ736" s="424"/>
      <c r="AR736" s="431" t="e">
        <f>VLOOKUP($B736,'acc names'!$C$2:$D$12102,2,FALSE)</f>
        <v>#N/A</v>
      </c>
      <c r="AS736" s="431" t="e">
        <f>VLOOKUP($AQ736,software!$A$1:$B$14605,2,FALSE)</f>
        <v>#N/A</v>
      </c>
      <c r="AT736" s="424"/>
      <c r="AV736" s="424"/>
    </row>
    <row r="737" spans="1:48" s="44" customFormat="1" ht="12.75" x14ac:dyDescent="0.2">
      <c r="A737" s="101"/>
      <c r="B737" s="42"/>
      <c r="C737" s="142"/>
      <c r="D737" s="143"/>
      <c r="E737" s="107"/>
      <c r="F737" s="46"/>
      <c r="G737" s="46"/>
      <c r="H737" s="46"/>
      <c r="I737" s="46"/>
      <c r="J737" s="46"/>
      <c r="K737" s="46"/>
      <c r="L737" s="139"/>
      <c r="M737" s="41"/>
      <c r="N737" s="45"/>
      <c r="O737" s="47"/>
      <c r="P737" s="43"/>
      <c r="Q737" s="71" t="e">
        <f>VLOOKUP(N737,'error categories'!$A$2:$D$54,4,FALSE)</f>
        <v>#N/A</v>
      </c>
      <c r="R737" s="72" t="e">
        <f>VLOOKUP(N737,'error categories'!$A$2:$D$54,3,FALSE)</f>
        <v>#N/A</v>
      </c>
      <c r="S737" s="374"/>
      <c r="T737" s="377"/>
      <c r="U737" s="378">
        <f t="shared" si="99"/>
        <v>0</v>
      </c>
      <c r="V737" s="390"/>
      <c r="W737" s="391"/>
      <c r="X737" s="380"/>
      <c r="Y737" s="380"/>
      <c r="Z737" s="390"/>
      <c r="AA737" s="392"/>
      <c r="AB737" s="393"/>
      <c r="AC737" s="394"/>
      <c r="AD737" s="382">
        <f t="shared" si="106"/>
        <v>0</v>
      </c>
      <c r="AE737" s="383">
        <f t="shared" si="107"/>
        <v>0</v>
      </c>
      <c r="AF737" s="379"/>
      <c r="AG737" s="381"/>
      <c r="AH737" s="379"/>
      <c r="AI737" s="381"/>
      <c r="AJ737" s="384" t="str">
        <f t="shared" si="100"/>
        <v/>
      </c>
      <c r="AK737" s="385" t="str">
        <f t="shared" si="101"/>
        <v/>
      </c>
      <c r="AL737" s="388" t="str">
        <f t="shared" si="102"/>
        <v/>
      </c>
      <c r="AM737" s="389" t="str">
        <f t="shared" si="103"/>
        <v/>
      </c>
      <c r="AN737" s="388" t="str">
        <f t="shared" si="104"/>
        <v/>
      </c>
      <c r="AO737" s="389" t="str">
        <f t="shared" si="105"/>
        <v/>
      </c>
      <c r="AP737" s="424"/>
      <c r="AQ737" s="424"/>
      <c r="AR737" s="431" t="e">
        <f>VLOOKUP($B737,'acc names'!$C$2:$D$12102,2,FALSE)</f>
        <v>#N/A</v>
      </c>
      <c r="AS737" s="431" t="e">
        <f>VLOOKUP($AQ737,software!$A$1:$B$14605,2,FALSE)</f>
        <v>#N/A</v>
      </c>
      <c r="AT737" s="424"/>
      <c r="AV737" s="424"/>
    </row>
    <row r="738" spans="1:48" s="44" customFormat="1" ht="12.75" x14ac:dyDescent="0.2">
      <c r="A738" s="101"/>
      <c r="B738" s="42"/>
      <c r="C738" s="142"/>
      <c r="D738" s="143"/>
      <c r="E738" s="107"/>
      <c r="F738" s="46"/>
      <c r="G738" s="46"/>
      <c r="H738" s="46"/>
      <c r="I738" s="46"/>
      <c r="J738" s="46"/>
      <c r="K738" s="46"/>
      <c r="L738" s="139"/>
      <c r="M738" s="41"/>
      <c r="N738" s="45"/>
      <c r="O738" s="47"/>
      <c r="P738" s="43"/>
      <c r="Q738" s="71" t="e">
        <f>VLOOKUP(N738,'error categories'!$A$2:$D$54,4,FALSE)</f>
        <v>#N/A</v>
      </c>
      <c r="R738" s="72" t="e">
        <f>VLOOKUP(N738,'error categories'!$A$2:$D$54,3,FALSE)</f>
        <v>#N/A</v>
      </c>
      <c r="S738" s="374"/>
      <c r="T738" s="377"/>
      <c r="U738" s="378">
        <f t="shared" si="99"/>
        <v>0</v>
      </c>
      <c r="V738" s="390"/>
      <c r="W738" s="391"/>
      <c r="X738" s="380"/>
      <c r="Y738" s="380"/>
      <c r="Z738" s="390"/>
      <c r="AA738" s="392"/>
      <c r="AB738" s="393"/>
      <c r="AC738" s="394"/>
      <c r="AD738" s="382">
        <f t="shared" si="106"/>
        <v>0</v>
      </c>
      <c r="AE738" s="383">
        <f t="shared" si="107"/>
        <v>0</v>
      </c>
      <c r="AF738" s="379"/>
      <c r="AG738" s="381"/>
      <c r="AH738" s="379"/>
      <c r="AI738" s="381"/>
      <c r="AJ738" s="384" t="str">
        <f t="shared" si="100"/>
        <v/>
      </c>
      <c r="AK738" s="385" t="str">
        <f t="shared" si="101"/>
        <v/>
      </c>
      <c r="AL738" s="388" t="str">
        <f t="shared" si="102"/>
        <v/>
      </c>
      <c r="AM738" s="389" t="str">
        <f t="shared" si="103"/>
        <v/>
      </c>
      <c r="AN738" s="388" t="str">
        <f t="shared" si="104"/>
        <v/>
      </c>
      <c r="AO738" s="389" t="str">
        <f t="shared" si="105"/>
        <v/>
      </c>
      <c r="AP738" s="424"/>
      <c r="AQ738" s="424"/>
      <c r="AR738" s="431" t="e">
        <f>VLOOKUP($B738,'acc names'!$C$2:$D$12102,2,FALSE)</f>
        <v>#N/A</v>
      </c>
      <c r="AS738" s="431" t="e">
        <f>VLOOKUP($AQ738,software!$A$1:$B$14605,2,FALSE)</f>
        <v>#N/A</v>
      </c>
      <c r="AT738" s="424"/>
      <c r="AV738" s="424"/>
    </row>
    <row r="739" spans="1:48" s="44" customFormat="1" ht="12.75" x14ac:dyDescent="0.2">
      <c r="A739" s="101"/>
      <c r="B739" s="42"/>
      <c r="C739" s="142"/>
      <c r="D739" s="143"/>
      <c r="E739" s="107"/>
      <c r="F739" s="46"/>
      <c r="G739" s="46"/>
      <c r="H739" s="46"/>
      <c r="I739" s="46"/>
      <c r="J739" s="46"/>
      <c r="K739" s="46"/>
      <c r="L739" s="139"/>
      <c r="M739" s="41"/>
      <c r="N739" s="45"/>
      <c r="O739" s="47"/>
      <c r="P739" s="43"/>
      <c r="Q739" s="71" t="e">
        <f>VLOOKUP(N739,'error categories'!$A$2:$D$54,4,FALSE)</f>
        <v>#N/A</v>
      </c>
      <c r="R739" s="72" t="e">
        <f>VLOOKUP(N739,'error categories'!$A$2:$D$54,3,FALSE)</f>
        <v>#N/A</v>
      </c>
      <c r="S739" s="374"/>
      <c r="T739" s="377"/>
      <c r="U739" s="378">
        <f t="shared" si="99"/>
        <v>0</v>
      </c>
      <c r="V739" s="390"/>
      <c r="W739" s="391"/>
      <c r="X739" s="380"/>
      <c r="Y739" s="380"/>
      <c r="Z739" s="390"/>
      <c r="AA739" s="392"/>
      <c r="AB739" s="393"/>
      <c r="AC739" s="394"/>
      <c r="AD739" s="382">
        <f t="shared" si="106"/>
        <v>0</v>
      </c>
      <c r="AE739" s="383">
        <f t="shared" si="107"/>
        <v>0</v>
      </c>
      <c r="AF739" s="379"/>
      <c r="AG739" s="381"/>
      <c r="AH739" s="379"/>
      <c r="AI739" s="381"/>
      <c r="AJ739" s="384" t="str">
        <f t="shared" si="100"/>
        <v/>
      </c>
      <c r="AK739" s="385" t="str">
        <f t="shared" si="101"/>
        <v/>
      </c>
      <c r="AL739" s="388" t="str">
        <f t="shared" si="102"/>
        <v/>
      </c>
      <c r="AM739" s="389" t="str">
        <f t="shared" si="103"/>
        <v/>
      </c>
      <c r="AN739" s="388" t="str">
        <f t="shared" si="104"/>
        <v/>
      </c>
      <c r="AO739" s="389" t="str">
        <f t="shared" si="105"/>
        <v/>
      </c>
      <c r="AP739" s="424"/>
      <c r="AQ739" s="424"/>
      <c r="AR739" s="431" t="e">
        <f>VLOOKUP($B739,'acc names'!$C$2:$D$12102,2,FALSE)</f>
        <v>#N/A</v>
      </c>
      <c r="AS739" s="431" t="e">
        <f>VLOOKUP($AQ739,software!$A$1:$B$14605,2,FALSE)</f>
        <v>#N/A</v>
      </c>
      <c r="AT739" s="424"/>
      <c r="AV739" s="424"/>
    </row>
    <row r="740" spans="1:48" s="44" customFormat="1" ht="12.75" x14ac:dyDescent="0.2">
      <c r="A740" s="101"/>
      <c r="B740" s="42"/>
      <c r="C740" s="142"/>
      <c r="D740" s="143"/>
      <c r="E740" s="107"/>
      <c r="F740" s="46"/>
      <c r="G740" s="46"/>
      <c r="H740" s="46"/>
      <c r="I740" s="46"/>
      <c r="J740" s="46"/>
      <c r="K740" s="46"/>
      <c r="L740" s="139"/>
      <c r="M740" s="41"/>
      <c r="N740" s="45"/>
      <c r="O740" s="47"/>
      <c r="P740" s="43"/>
      <c r="Q740" s="71" t="e">
        <f>VLOOKUP(N740,'error categories'!$A$2:$D$54,4,FALSE)</f>
        <v>#N/A</v>
      </c>
      <c r="R740" s="72" t="e">
        <f>VLOOKUP(N740,'error categories'!$A$2:$D$54,3,FALSE)</f>
        <v>#N/A</v>
      </c>
      <c r="S740" s="374"/>
      <c r="T740" s="377"/>
      <c r="U740" s="378">
        <f t="shared" si="99"/>
        <v>0</v>
      </c>
      <c r="V740" s="390"/>
      <c r="W740" s="391"/>
      <c r="X740" s="380"/>
      <c r="Y740" s="380"/>
      <c r="Z740" s="390"/>
      <c r="AA740" s="392"/>
      <c r="AB740" s="393"/>
      <c r="AC740" s="394"/>
      <c r="AD740" s="382">
        <f t="shared" si="106"/>
        <v>0</v>
      </c>
      <c r="AE740" s="383">
        <f t="shared" si="107"/>
        <v>0</v>
      </c>
      <c r="AF740" s="379"/>
      <c r="AG740" s="381"/>
      <c r="AH740" s="379"/>
      <c r="AI740" s="381"/>
      <c r="AJ740" s="384" t="str">
        <f t="shared" si="100"/>
        <v/>
      </c>
      <c r="AK740" s="385" t="str">
        <f t="shared" si="101"/>
        <v/>
      </c>
      <c r="AL740" s="388" t="str">
        <f t="shared" si="102"/>
        <v/>
      </c>
      <c r="AM740" s="389" t="str">
        <f t="shared" si="103"/>
        <v/>
      </c>
      <c r="AN740" s="388" t="str">
        <f t="shared" si="104"/>
        <v/>
      </c>
      <c r="AO740" s="389" t="str">
        <f t="shared" si="105"/>
        <v/>
      </c>
      <c r="AP740" s="424"/>
      <c r="AQ740" s="424"/>
      <c r="AR740" s="431" t="e">
        <f>VLOOKUP($B740,'acc names'!$C$2:$D$12102,2,FALSE)</f>
        <v>#N/A</v>
      </c>
      <c r="AS740" s="431" t="e">
        <f>VLOOKUP($AQ740,software!$A$1:$B$14605,2,FALSE)</f>
        <v>#N/A</v>
      </c>
      <c r="AT740" s="424"/>
      <c r="AV740" s="424"/>
    </row>
    <row r="741" spans="1:48" s="44" customFormat="1" ht="12.75" x14ac:dyDescent="0.2">
      <c r="A741" s="101"/>
      <c r="B741" s="42"/>
      <c r="C741" s="142"/>
      <c r="D741" s="143"/>
      <c r="E741" s="107"/>
      <c r="F741" s="46"/>
      <c r="G741" s="46"/>
      <c r="H741" s="46"/>
      <c r="I741" s="46"/>
      <c r="J741" s="46"/>
      <c r="K741" s="46"/>
      <c r="L741" s="139"/>
      <c r="M741" s="41"/>
      <c r="N741" s="45"/>
      <c r="O741" s="47"/>
      <c r="P741" s="43"/>
      <c r="Q741" s="71" t="e">
        <f>VLOOKUP(N741,'error categories'!$A$2:$D$54,4,FALSE)</f>
        <v>#N/A</v>
      </c>
      <c r="R741" s="72" t="e">
        <f>VLOOKUP(N741,'error categories'!$A$2:$D$54,3,FALSE)</f>
        <v>#N/A</v>
      </c>
      <c r="S741" s="374"/>
      <c r="T741" s="377"/>
      <c r="U741" s="378">
        <f t="shared" si="99"/>
        <v>0</v>
      </c>
      <c r="V741" s="390"/>
      <c r="W741" s="391"/>
      <c r="X741" s="380"/>
      <c r="Y741" s="380"/>
      <c r="Z741" s="390"/>
      <c r="AA741" s="392"/>
      <c r="AB741" s="393"/>
      <c r="AC741" s="394"/>
      <c r="AD741" s="382">
        <f t="shared" si="106"/>
        <v>0</v>
      </c>
      <c r="AE741" s="383">
        <f t="shared" si="107"/>
        <v>0</v>
      </c>
      <c r="AF741" s="379"/>
      <c r="AG741" s="381"/>
      <c r="AH741" s="379"/>
      <c r="AI741" s="381"/>
      <c r="AJ741" s="384" t="str">
        <f t="shared" si="100"/>
        <v/>
      </c>
      <c r="AK741" s="385" t="str">
        <f t="shared" si="101"/>
        <v/>
      </c>
      <c r="AL741" s="388" t="str">
        <f t="shared" si="102"/>
        <v/>
      </c>
      <c r="AM741" s="389" t="str">
        <f t="shared" si="103"/>
        <v/>
      </c>
      <c r="AN741" s="388" t="str">
        <f t="shared" si="104"/>
        <v/>
      </c>
      <c r="AO741" s="389" t="str">
        <f t="shared" si="105"/>
        <v/>
      </c>
      <c r="AP741" s="424"/>
      <c r="AQ741" s="424"/>
      <c r="AR741" s="431" t="e">
        <f>VLOOKUP($B741,'acc names'!$C$2:$D$12102,2,FALSE)</f>
        <v>#N/A</v>
      </c>
      <c r="AS741" s="431" t="e">
        <f>VLOOKUP($AQ741,software!$A$1:$B$14605,2,FALSE)</f>
        <v>#N/A</v>
      </c>
      <c r="AT741" s="424"/>
      <c r="AV741" s="424"/>
    </row>
    <row r="742" spans="1:48" s="44" customFormat="1" ht="12.75" x14ac:dyDescent="0.2">
      <c r="A742" s="101"/>
      <c r="B742" s="42"/>
      <c r="C742" s="142"/>
      <c r="D742" s="143"/>
      <c r="E742" s="107"/>
      <c r="F742" s="46"/>
      <c r="G742" s="46"/>
      <c r="H742" s="46"/>
      <c r="I742" s="46"/>
      <c r="J742" s="46"/>
      <c r="K742" s="46"/>
      <c r="L742" s="139"/>
      <c r="M742" s="41"/>
      <c r="N742" s="45"/>
      <c r="O742" s="47"/>
      <c r="P742" s="43"/>
      <c r="Q742" s="71" t="e">
        <f>VLOOKUP(N742,'error categories'!$A$2:$D$54,4,FALSE)</f>
        <v>#N/A</v>
      </c>
      <c r="R742" s="72" t="e">
        <f>VLOOKUP(N742,'error categories'!$A$2:$D$54,3,FALSE)</f>
        <v>#N/A</v>
      </c>
      <c r="S742" s="374"/>
      <c r="T742" s="377"/>
      <c r="U742" s="378">
        <f t="shared" si="99"/>
        <v>0</v>
      </c>
      <c r="V742" s="390"/>
      <c r="W742" s="391"/>
      <c r="X742" s="380"/>
      <c r="Y742" s="380"/>
      <c r="Z742" s="390"/>
      <c r="AA742" s="392"/>
      <c r="AB742" s="393"/>
      <c r="AC742" s="394"/>
      <c r="AD742" s="382">
        <f t="shared" si="106"/>
        <v>0</v>
      </c>
      <c r="AE742" s="383">
        <f t="shared" si="107"/>
        <v>0</v>
      </c>
      <c r="AF742" s="379"/>
      <c r="AG742" s="381"/>
      <c r="AH742" s="379"/>
      <c r="AI742" s="381"/>
      <c r="AJ742" s="384" t="str">
        <f t="shared" si="100"/>
        <v/>
      </c>
      <c r="AK742" s="385" t="str">
        <f t="shared" si="101"/>
        <v/>
      </c>
      <c r="AL742" s="388" t="str">
        <f t="shared" si="102"/>
        <v/>
      </c>
      <c r="AM742" s="389" t="str">
        <f t="shared" si="103"/>
        <v/>
      </c>
      <c r="AN742" s="388" t="str">
        <f t="shared" si="104"/>
        <v/>
      </c>
      <c r="AO742" s="389" t="str">
        <f t="shared" si="105"/>
        <v/>
      </c>
      <c r="AP742" s="424"/>
      <c r="AQ742" s="424"/>
      <c r="AR742" s="431" t="e">
        <f>VLOOKUP($B742,'acc names'!$C$2:$D$12102,2,FALSE)</f>
        <v>#N/A</v>
      </c>
      <c r="AS742" s="431" t="e">
        <f>VLOOKUP($AQ742,software!$A$1:$B$14605,2,FALSE)</f>
        <v>#N/A</v>
      </c>
      <c r="AT742" s="424"/>
      <c r="AV742" s="424"/>
    </row>
    <row r="743" spans="1:48" s="44" customFormat="1" ht="12.75" x14ac:dyDescent="0.2">
      <c r="A743" s="101"/>
      <c r="B743" s="42"/>
      <c r="C743" s="142"/>
      <c r="D743" s="143"/>
      <c r="E743" s="107"/>
      <c r="F743" s="46"/>
      <c r="G743" s="46"/>
      <c r="H743" s="46"/>
      <c r="I743" s="46"/>
      <c r="J743" s="46"/>
      <c r="K743" s="46"/>
      <c r="L743" s="139"/>
      <c r="M743" s="41"/>
      <c r="N743" s="45"/>
      <c r="O743" s="47"/>
      <c r="P743" s="43"/>
      <c r="Q743" s="71" t="e">
        <f>VLOOKUP(N743,'error categories'!$A$2:$D$54,4,FALSE)</f>
        <v>#N/A</v>
      </c>
      <c r="R743" s="72" t="e">
        <f>VLOOKUP(N743,'error categories'!$A$2:$D$54,3,FALSE)</f>
        <v>#N/A</v>
      </c>
      <c r="S743" s="374"/>
      <c r="T743" s="377"/>
      <c r="U743" s="378">
        <f t="shared" si="99"/>
        <v>0</v>
      </c>
      <c r="V743" s="390"/>
      <c r="W743" s="391"/>
      <c r="X743" s="380"/>
      <c r="Y743" s="380"/>
      <c r="Z743" s="390"/>
      <c r="AA743" s="392"/>
      <c r="AB743" s="393"/>
      <c r="AC743" s="394"/>
      <c r="AD743" s="382">
        <f t="shared" si="106"/>
        <v>0</v>
      </c>
      <c r="AE743" s="383">
        <f t="shared" si="107"/>
        <v>0</v>
      </c>
      <c r="AF743" s="379"/>
      <c r="AG743" s="381"/>
      <c r="AH743" s="379"/>
      <c r="AI743" s="381"/>
      <c r="AJ743" s="384" t="str">
        <f t="shared" si="100"/>
        <v/>
      </c>
      <c r="AK743" s="385" t="str">
        <f t="shared" si="101"/>
        <v/>
      </c>
      <c r="AL743" s="388" t="str">
        <f t="shared" si="102"/>
        <v/>
      </c>
      <c r="AM743" s="389" t="str">
        <f t="shared" si="103"/>
        <v/>
      </c>
      <c r="AN743" s="388" t="str">
        <f t="shared" si="104"/>
        <v/>
      </c>
      <c r="AO743" s="389" t="str">
        <f t="shared" si="105"/>
        <v/>
      </c>
      <c r="AP743" s="424"/>
      <c r="AQ743" s="424"/>
      <c r="AR743" s="431" t="e">
        <f>VLOOKUP($B743,'acc names'!$C$2:$D$12102,2,FALSE)</f>
        <v>#N/A</v>
      </c>
      <c r="AS743" s="431" t="e">
        <f>VLOOKUP($AQ743,software!$A$1:$B$14605,2,FALSE)</f>
        <v>#N/A</v>
      </c>
      <c r="AT743" s="424"/>
      <c r="AV743" s="424"/>
    </row>
    <row r="744" spans="1:48" s="44" customFormat="1" ht="12.75" x14ac:dyDescent="0.2">
      <c r="A744" s="101"/>
      <c r="B744" s="42"/>
      <c r="C744" s="142"/>
      <c r="D744" s="143"/>
      <c r="E744" s="107"/>
      <c r="F744" s="46"/>
      <c r="G744" s="46"/>
      <c r="H744" s="46"/>
      <c r="I744" s="46"/>
      <c r="J744" s="46"/>
      <c r="K744" s="46"/>
      <c r="L744" s="139"/>
      <c r="M744" s="41"/>
      <c r="N744" s="45"/>
      <c r="O744" s="47"/>
      <c r="P744" s="43"/>
      <c r="Q744" s="71" t="e">
        <f>VLOOKUP(N744,'error categories'!$A$2:$D$54,4,FALSE)</f>
        <v>#N/A</v>
      </c>
      <c r="R744" s="72" t="e">
        <f>VLOOKUP(N744,'error categories'!$A$2:$D$54,3,FALSE)</f>
        <v>#N/A</v>
      </c>
      <c r="S744" s="374"/>
      <c r="T744" s="377"/>
      <c r="U744" s="378">
        <f t="shared" si="99"/>
        <v>0</v>
      </c>
      <c r="V744" s="390"/>
      <c r="W744" s="391"/>
      <c r="X744" s="380"/>
      <c r="Y744" s="380"/>
      <c r="Z744" s="390"/>
      <c r="AA744" s="392"/>
      <c r="AB744" s="393"/>
      <c r="AC744" s="394"/>
      <c r="AD744" s="382">
        <f t="shared" si="106"/>
        <v>0</v>
      </c>
      <c r="AE744" s="383">
        <f t="shared" si="107"/>
        <v>0</v>
      </c>
      <c r="AF744" s="379"/>
      <c r="AG744" s="381"/>
      <c r="AH744" s="379"/>
      <c r="AI744" s="381"/>
      <c r="AJ744" s="384" t="str">
        <f t="shared" si="100"/>
        <v/>
      </c>
      <c r="AK744" s="385" t="str">
        <f t="shared" si="101"/>
        <v/>
      </c>
      <c r="AL744" s="388" t="str">
        <f t="shared" si="102"/>
        <v/>
      </c>
      <c r="AM744" s="389" t="str">
        <f t="shared" si="103"/>
        <v/>
      </c>
      <c r="AN744" s="388" t="str">
        <f t="shared" si="104"/>
        <v/>
      </c>
      <c r="AO744" s="389" t="str">
        <f t="shared" si="105"/>
        <v/>
      </c>
      <c r="AP744" s="424"/>
      <c r="AQ744" s="424"/>
      <c r="AR744" s="431" t="e">
        <f>VLOOKUP($B744,'acc names'!$C$2:$D$12102,2,FALSE)</f>
        <v>#N/A</v>
      </c>
      <c r="AS744" s="431" t="e">
        <f>VLOOKUP($AQ744,software!$A$1:$B$14605,2,FALSE)</f>
        <v>#N/A</v>
      </c>
      <c r="AT744" s="424"/>
      <c r="AV744" s="424"/>
    </row>
    <row r="745" spans="1:48" s="44" customFormat="1" ht="12.75" x14ac:dyDescent="0.2">
      <c r="A745" s="101"/>
      <c r="B745" s="42"/>
      <c r="C745" s="142"/>
      <c r="D745" s="143"/>
      <c r="E745" s="107"/>
      <c r="F745" s="46"/>
      <c r="G745" s="46"/>
      <c r="H745" s="46"/>
      <c r="I745" s="46"/>
      <c r="J745" s="46"/>
      <c r="K745" s="46"/>
      <c r="L745" s="139"/>
      <c r="M745" s="41"/>
      <c r="N745" s="45"/>
      <c r="O745" s="47"/>
      <c r="P745" s="43"/>
      <c r="Q745" s="71" t="e">
        <f>VLOOKUP(N745,'error categories'!$A$2:$D$54,4,FALSE)</f>
        <v>#N/A</v>
      </c>
      <c r="R745" s="72" t="e">
        <f>VLOOKUP(N745,'error categories'!$A$2:$D$54,3,FALSE)</f>
        <v>#N/A</v>
      </c>
      <c r="S745" s="374"/>
      <c r="T745" s="377"/>
      <c r="U745" s="378">
        <f t="shared" si="99"/>
        <v>0</v>
      </c>
      <c r="V745" s="390"/>
      <c r="W745" s="391"/>
      <c r="X745" s="380"/>
      <c r="Y745" s="380"/>
      <c r="Z745" s="390"/>
      <c r="AA745" s="392"/>
      <c r="AB745" s="393"/>
      <c r="AC745" s="394"/>
      <c r="AD745" s="382">
        <f t="shared" si="106"/>
        <v>0</v>
      </c>
      <c r="AE745" s="383">
        <f t="shared" si="107"/>
        <v>0</v>
      </c>
      <c r="AF745" s="379"/>
      <c r="AG745" s="381"/>
      <c r="AH745" s="379"/>
      <c r="AI745" s="381"/>
      <c r="AJ745" s="384" t="str">
        <f t="shared" si="100"/>
        <v/>
      </c>
      <c r="AK745" s="385" t="str">
        <f t="shared" si="101"/>
        <v/>
      </c>
      <c r="AL745" s="388" t="str">
        <f t="shared" si="102"/>
        <v/>
      </c>
      <c r="AM745" s="389" t="str">
        <f t="shared" si="103"/>
        <v/>
      </c>
      <c r="AN745" s="388" t="str">
        <f t="shared" si="104"/>
        <v/>
      </c>
      <c r="AO745" s="389" t="str">
        <f t="shared" si="105"/>
        <v/>
      </c>
      <c r="AP745" s="424"/>
      <c r="AQ745" s="424"/>
      <c r="AR745" s="431" t="e">
        <f>VLOOKUP($B745,'acc names'!$C$2:$D$12102,2,FALSE)</f>
        <v>#N/A</v>
      </c>
      <c r="AS745" s="431" t="e">
        <f>VLOOKUP($AQ745,software!$A$1:$B$14605,2,FALSE)</f>
        <v>#N/A</v>
      </c>
      <c r="AT745" s="424"/>
      <c r="AV745" s="424"/>
    </row>
    <row r="746" spans="1:48" s="44" customFormat="1" ht="12.75" x14ac:dyDescent="0.2">
      <c r="A746" s="101"/>
      <c r="B746" s="42"/>
      <c r="C746" s="142"/>
      <c r="D746" s="143"/>
      <c r="E746" s="107"/>
      <c r="F746" s="46"/>
      <c r="G746" s="46"/>
      <c r="H746" s="46"/>
      <c r="I746" s="46"/>
      <c r="J746" s="46"/>
      <c r="K746" s="46"/>
      <c r="L746" s="139"/>
      <c r="M746" s="41"/>
      <c r="N746" s="45"/>
      <c r="O746" s="47"/>
      <c r="P746" s="43"/>
      <c r="Q746" s="71" t="e">
        <f>VLOOKUP(N746,'error categories'!$A$2:$D$54,4,FALSE)</f>
        <v>#N/A</v>
      </c>
      <c r="R746" s="72" t="e">
        <f>VLOOKUP(N746,'error categories'!$A$2:$D$54,3,FALSE)</f>
        <v>#N/A</v>
      </c>
      <c r="S746" s="374"/>
      <c r="T746" s="377"/>
      <c r="U746" s="378">
        <f t="shared" si="99"/>
        <v>0</v>
      </c>
      <c r="V746" s="390"/>
      <c r="W746" s="391"/>
      <c r="X746" s="380"/>
      <c r="Y746" s="380"/>
      <c r="Z746" s="390"/>
      <c r="AA746" s="392"/>
      <c r="AB746" s="393"/>
      <c r="AC746" s="394"/>
      <c r="AD746" s="382">
        <f t="shared" si="106"/>
        <v>0</v>
      </c>
      <c r="AE746" s="383">
        <f t="shared" si="107"/>
        <v>0</v>
      </c>
      <c r="AF746" s="379"/>
      <c r="AG746" s="381"/>
      <c r="AH746" s="379"/>
      <c r="AI746" s="381"/>
      <c r="AJ746" s="384" t="str">
        <f t="shared" si="100"/>
        <v/>
      </c>
      <c r="AK746" s="385" t="str">
        <f t="shared" si="101"/>
        <v/>
      </c>
      <c r="AL746" s="388" t="str">
        <f t="shared" si="102"/>
        <v/>
      </c>
      <c r="AM746" s="389" t="str">
        <f t="shared" si="103"/>
        <v/>
      </c>
      <c r="AN746" s="388" t="str">
        <f t="shared" si="104"/>
        <v/>
      </c>
      <c r="AO746" s="389" t="str">
        <f t="shared" si="105"/>
        <v/>
      </c>
      <c r="AP746" s="424"/>
      <c r="AQ746" s="424"/>
      <c r="AR746" s="431" t="e">
        <f>VLOOKUP($B746,'acc names'!$C$2:$D$12102,2,FALSE)</f>
        <v>#N/A</v>
      </c>
      <c r="AS746" s="431" t="e">
        <f>VLOOKUP($AQ746,software!$A$1:$B$14605,2,FALSE)</f>
        <v>#N/A</v>
      </c>
      <c r="AT746" s="424"/>
      <c r="AV746" s="424"/>
    </row>
    <row r="747" spans="1:48" s="44" customFormat="1" ht="12.75" x14ac:dyDescent="0.2">
      <c r="A747" s="101"/>
      <c r="B747" s="42"/>
      <c r="C747" s="142"/>
      <c r="D747" s="143"/>
      <c r="E747" s="107"/>
      <c r="F747" s="46"/>
      <c r="G747" s="46"/>
      <c r="H747" s="46"/>
      <c r="I747" s="46"/>
      <c r="J747" s="46"/>
      <c r="K747" s="46"/>
      <c r="L747" s="139"/>
      <c r="M747" s="41"/>
      <c r="N747" s="45"/>
      <c r="O747" s="47"/>
      <c r="P747" s="43"/>
      <c r="Q747" s="71" t="e">
        <f>VLOOKUP(N747,'error categories'!$A$2:$D$54,4,FALSE)</f>
        <v>#N/A</v>
      </c>
      <c r="R747" s="72" t="e">
        <f>VLOOKUP(N747,'error categories'!$A$2:$D$54,3,FALSE)</f>
        <v>#N/A</v>
      </c>
      <c r="S747" s="374"/>
      <c r="T747" s="377"/>
      <c r="U747" s="378">
        <f t="shared" si="99"/>
        <v>0</v>
      </c>
      <c r="V747" s="390"/>
      <c r="W747" s="391"/>
      <c r="X747" s="380"/>
      <c r="Y747" s="380"/>
      <c r="Z747" s="390"/>
      <c r="AA747" s="392"/>
      <c r="AB747" s="393"/>
      <c r="AC747" s="394"/>
      <c r="AD747" s="382">
        <f t="shared" si="106"/>
        <v>0</v>
      </c>
      <c r="AE747" s="383">
        <f t="shared" si="107"/>
        <v>0</v>
      </c>
      <c r="AF747" s="379"/>
      <c r="AG747" s="381"/>
      <c r="AH747" s="379"/>
      <c r="AI747" s="381"/>
      <c r="AJ747" s="384" t="str">
        <f t="shared" si="100"/>
        <v/>
      </c>
      <c r="AK747" s="385" t="str">
        <f t="shared" si="101"/>
        <v/>
      </c>
      <c r="AL747" s="388" t="str">
        <f t="shared" si="102"/>
        <v/>
      </c>
      <c r="AM747" s="389" t="str">
        <f t="shared" si="103"/>
        <v/>
      </c>
      <c r="AN747" s="388" t="str">
        <f t="shared" si="104"/>
        <v/>
      </c>
      <c r="AO747" s="389" t="str">
        <f t="shared" si="105"/>
        <v/>
      </c>
      <c r="AP747" s="424"/>
      <c r="AQ747" s="424"/>
      <c r="AR747" s="431" t="e">
        <f>VLOOKUP($B747,'acc names'!$C$2:$D$12102,2,FALSE)</f>
        <v>#N/A</v>
      </c>
      <c r="AS747" s="431" t="e">
        <f>VLOOKUP($AQ747,software!$A$1:$B$14605,2,FALSE)</f>
        <v>#N/A</v>
      </c>
      <c r="AT747" s="424"/>
      <c r="AV747" s="424"/>
    </row>
    <row r="748" spans="1:48" s="44" customFormat="1" ht="12.75" x14ac:dyDescent="0.2">
      <c r="A748" s="101"/>
      <c r="B748" s="42"/>
      <c r="C748" s="142"/>
      <c r="D748" s="143"/>
      <c r="E748" s="107"/>
      <c r="F748" s="46"/>
      <c r="G748" s="46"/>
      <c r="H748" s="46"/>
      <c r="I748" s="46"/>
      <c r="J748" s="46"/>
      <c r="K748" s="46"/>
      <c r="L748" s="139"/>
      <c r="M748" s="41"/>
      <c r="N748" s="45"/>
      <c r="O748" s="47"/>
      <c r="P748" s="43"/>
      <c r="Q748" s="71" t="e">
        <f>VLOOKUP(N748,'error categories'!$A$2:$D$54,4,FALSE)</f>
        <v>#N/A</v>
      </c>
      <c r="R748" s="72" t="e">
        <f>VLOOKUP(N748,'error categories'!$A$2:$D$54,3,FALSE)</f>
        <v>#N/A</v>
      </c>
      <c r="S748" s="374"/>
      <c r="T748" s="377"/>
      <c r="U748" s="378">
        <f t="shared" si="99"/>
        <v>0</v>
      </c>
      <c r="V748" s="390"/>
      <c r="W748" s="391"/>
      <c r="X748" s="380"/>
      <c r="Y748" s="380"/>
      <c r="Z748" s="390"/>
      <c r="AA748" s="392"/>
      <c r="AB748" s="393"/>
      <c r="AC748" s="394"/>
      <c r="AD748" s="382">
        <f t="shared" si="106"/>
        <v>0</v>
      </c>
      <c r="AE748" s="383">
        <f t="shared" si="107"/>
        <v>0</v>
      </c>
      <c r="AF748" s="379"/>
      <c r="AG748" s="381"/>
      <c r="AH748" s="379"/>
      <c r="AI748" s="381"/>
      <c r="AJ748" s="384" t="str">
        <f t="shared" si="100"/>
        <v/>
      </c>
      <c r="AK748" s="385" t="str">
        <f t="shared" si="101"/>
        <v/>
      </c>
      <c r="AL748" s="388" t="str">
        <f t="shared" si="102"/>
        <v/>
      </c>
      <c r="AM748" s="389" t="str">
        <f t="shared" si="103"/>
        <v/>
      </c>
      <c r="AN748" s="388" t="str">
        <f t="shared" si="104"/>
        <v/>
      </c>
      <c r="AO748" s="389" t="str">
        <f t="shared" si="105"/>
        <v/>
      </c>
      <c r="AP748" s="424"/>
      <c r="AQ748" s="424"/>
      <c r="AR748" s="431" t="e">
        <f>VLOOKUP($B748,'acc names'!$C$2:$D$12102,2,FALSE)</f>
        <v>#N/A</v>
      </c>
      <c r="AS748" s="431" t="e">
        <f>VLOOKUP($AQ748,software!$A$1:$B$14605,2,FALSE)</f>
        <v>#N/A</v>
      </c>
      <c r="AT748" s="424"/>
      <c r="AV748" s="424"/>
    </row>
    <row r="749" spans="1:48" s="44" customFormat="1" ht="12.75" x14ac:dyDescent="0.2">
      <c r="A749" s="101"/>
      <c r="B749" s="42"/>
      <c r="C749" s="142"/>
      <c r="D749" s="143"/>
      <c r="E749" s="107"/>
      <c r="F749" s="46"/>
      <c r="G749" s="46"/>
      <c r="H749" s="46"/>
      <c r="I749" s="46"/>
      <c r="J749" s="46"/>
      <c r="K749" s="46"/>
      <c r="L749" s="139"/>
      <c r="M749" s="41"/>
      <c r="N749" s="45"/>
      <c r="O749" s="47"/>
      <c r="P749" s="43"/>
      <c r="Q749" s="71" t="e">
        <f>VLOOKUP(N749,'error categories'!$A$2:$D$54,4,FALSE)</f>
        <v>#N/A</v>
      </c>
      <c r="R749" s="72" t="e">
        <f>VLOOKUP(N749,'error categories'!$A$2:$D$54,3,FALSE)</f>
        <v>#N/A</v>
      </c>
      <c r="S749" s="374"/>
      <c r="T749" s="377"/>
      <c r="U749" s="378">
        <f t="shared" si="99"/>
        <v>0</v>
      </c>
      <c r="V749" s="390"/>
      <c r="W749" s="391"/>
      <c r="X749" s="380"/>
      <c r="Y749" s="380"/>
      <c r="Z749" s="390"/>
      <c r="AA749" s="392"/>
      <c r="AB749" s="393"/>
      <c r="AC749" s="394"/>
      <c r="AD749" s="382">
        <f t="shared" si="106"/>
        <v>0</v>
      </c>
      <c r="AE749" s="383">
        <f t="shared" si="107"/>
        <v>0</v>
      </c>
      <c r="AF749" s="379"/>
      <c r="AG749" s="381"/>
      <c r="AH749" s="379"/>
      <c r="AI749" s="381"/>
      <c r="AJ749" s="384" t="str">
        <f t="shared" si="100"/>
        <v/>
      </c>
      <c r="AK749" s="385" t="str">
        <f t="shared" si="101"/>
        <v/>
      </c>
      <c r="AL749" s="388" t="str">
        <f t="shared" si="102"/>
        <v/>
      </c>
      <c r="AM749" s="389" t="str">
        <f t="shared" si="103"/>
        <v/>
      </c>
      <c r="AN749" s="388" t="str">
        <f t="shared" si="104"/>
        <v/>
      </c>
      <c r="AO749" s="389" t="str">
        <f t="shared" si="105"/>
        <v/>
      </c>
      <c r="AP749" s="424"/>
      <c r="AQ749" s="424"/>
      <c r="AR749" s="431" t="e">
        <f>VLOOKUP($B749,'acc names'!$C$2:$D$12102,2,FALSE)</f>
        <v>#N/A</v>
      </c>
      <c r="AS749" s="431" t="e">
        <f>VLOOKUP($AQ749,software!$A$1:$B$14605,2,FALSE)</f>
        <v>#N/A</v>
      </c>
      <c r="AT749" s="424"/>
      <c r="AV749" s="424"/>
    </row>
    <row r="750" spans="1:48" s="44" customFormat="1" ht="12.75" x14ac:dyDescent="0.2">
      <c r="A750" s="101"/>
      <c r="B750" s="42"/>
      <c r="C750" s="142"/>
      <c r="D750" s="143"/>
      <c r="E750" s="107"/>
      <c r="F750" s="46"/>
      <c r="G750" s="46"/>
      <c r="H750" s="46"/>
      <c r="I750" s="46"/>
      <c r="J750" s="46"/>
      <c r="K750" s="46"/>
      <c r="L750" s="139"/>
      <c r="M750" s="41"/>
      <c r="N750" s="45"/>
      <c r="O750" s="47"/>
      <c r="P750" s="43"/>
      <c r="Q750" s="71" t="e">
        <f>VLOOKUP(N750,'error categories'!$A$2:$D$54,4,FALSE)</f>
        <v>#N/A</v>
      </c>
      <c r="R750" s="72" t="e">
        <f>VLOOKUP(N750,'error categories'!$A$2:$D$54,3,FALSE)</f>
        <v>#N/A</v>
      </c>
      <c r="S750" s="374"/>
      <c r="T750" s="377"/>
      <c r="U750" s="378">
        <f t="shared" si="99"/>
        <v>0</v>
      </c>
      <c r="V750" s="390"/>
      <c r="W750" s="391"/>
      <c r="X750" s="380"/>
      <c r="Y750" s="380"/>
      <c r="Z750" s="390"/>
      <c r="AA750" s="392"/>
      <c r="AB750" s="393"/>
      <c r="AC750" s="394"/>
      <c r="AD750" s="382">
        <f t="shared" si="106"/>
        <v>0</v>
      </c>
      <c r="AE750" s="383">
        <f t="shared" si="107"/>
        <v>0</v>
      </c>
      <c r="AF750" s="379"/>
      <c r="AG750" s="381"/>
      <c r="AH750" s="379"/>
      <c r="AI750" s="381"/>
      <c r="AJ750" s="384" t="str">
        <f t="shared" si="100"/>
        <v/>
      </c>
      <c r="AK750" s="385" t="str">
        <f t="shared" si="101"/>
        <v/>
      </c>
      <c r="AL750" s="388" t="str">
        <f t="shared" si="102"/>
        <v/>
      </c>
      <c r="AM750" s="389" t="str">
        <f t="shared" si="103"/>
        <v/>
      </c>
      <c r="AN750" s="388" t="str">
        <f t="shared" si="104"/>
        <v/>
      </c>
      <c r="AO750" s="389" t="str">
        <f t="shared" si="105"/>
        <v/>
      </c>
      <c r="AP750" s="424"/>
      <c r="AQ750" s="424"/>
      <c r="AR750" s="431" t="e">
        <f>VLOOKUP($B750,'acc names'!$C$2:$D$12102,2,FALSE)</f>
        <v>#N/A</v>
      </c>
      <c r="AS750" s="431" t="e">
        <f>VLOOKUP($AQ750,software!$A$1:$B$14605,2,FALSE)</f>
        <v>#N/A</v>
      </c>
      <c r="AT750" s="424"/>
      <c r="AV750" s="424"/>
    </row>
    <row r="751" spans="1:48" s="44" customFormat="1" ht="12.75" x14ac:dyDescent="0.2">
      <c r="A751" s="101"/>
      <c r="B751" s="42"/>
      <c r="C751" s="142"/>
      <c r="D751" s="143"/>
      <c r="E751" s="107"/>
      <c r="F751" s="46"/>
      <c r="G751" s="46"/>
      <c r="H751" s="46"/>
      <c r="I751" s="46"/>
      <c r="J751" s="46"/>
      <c r="K751" s="46"/>
      <c r="L751" s="139"/>
      <c r="M751" s="41"/>
      <c r="N751" s="45"/>
      <c r="O751" s="47"/>
      <c r="P751" s="43"/>
      <c r="Q751" s="71" t="e">
        <f>VLOOKUP(N751,'error categories'!$A$2:$D$54,4,FALSE)</f>
        <v>#N/A</v>
      </c>
      <c r="R751" s="72" t="e">
        <f>VLOOKUP(N751,'error categories'!$A$2:$D$54,3,FALSE)</f>
        <v>#N/A</v>
      </c>
      <c r="S751" s="374"/>
      <c r="T751" s="377"/>
      <c r="U751" s="378">
        <f t="shared" si="99"/>
        <v>0</v>
      </c>
      <c r="V751" s="390"/>
      <c r="W751" s="391"/>
      <c r="X751" s="380"/>
      <c r="Y751" s="380"/>
      <c r="Z751" s="390"/>
      <c r="AA751" s="392"/>
      <c r="AB751" s="393"/>
      <c r="AC751" s="394"/>
      <c r="AD751" s="382">
        <f t="shared" si="106"/>
        <v>0</v>
      </c>
      <c r="AE751" s="383">
        <f t="shared" si="107"/>
        <v>0</v>
      </c>
      <c r="AF751" s="379"/>
      <c r="AG751" s="381"/>
      <c r="AH751" s="379"/>
      <c r="AI751" s="381"/>
      <c r="AJ751" s="384" t="str">
        <f t="shared" si="100"/>
        <v/>
      </c>
      <c r="AK751" s="385" t="str">
        <f t="shared" si="101"/>
        <v/>
      </c>
      <c r="AL751" s="388" t="str">
        <f t="shared" si="102"/>
        <v/>
      </c>
      <c r="AM751" s="389" t="str">
        <f t="shared" si="103"/>
        <v/>
      </c>
      <c r="AN751" s="388" t="str">
        <f t="shared" si="104"/>
        <v/>
      </c>
      <c r="AO751" s="389" t="str">
        <f t="shared" si="105"/>
        <v/>
      </c>
      <c r="AP751" s="424"/>
      <c r="AQ751" s="424"/>
      <c r="AR751" s="431" t="e">
        <f>VLOOKUP($B751,'acc names'!$C$2:$D$12102,2,FALSE)</f>
        <v>#N/A</v>
      </c>
      <c r="AS751" s="431" t="e">
        <f>VLOOKUP($AQ751,software!$A$1:$B$14605,2,FALSE)</f>
        <v>#N/A</v>
      </c>
      <c r="AT751" s="424"/>
      <c r="AV751" s="424"/>
    </row>
    <row r="752" spans="1:48" s="44" customFormat="1" ht="12.75" x14ac:dyDescent="0.2">
      <c r="A752" s="101"/>
      <c r="B752" s="42"/>
      <c r="C752" s="142"/>
      <c r="D752" s="143"/>
      <c r="E752" s="107"/>
      <c r="F752" s="46"/>
      <c r="G752" s="46"/>
      <c r="H752" s="46"/>
      <c r="I752" s="46"/>
      <c r="J752" s="46"/>
      <c r="K752" s="46"/>
      <c r="L752" s="139"/>
      <c r="M752" s="41"/>
      <c r="N752" s="45"/>
      <c r="O752" s="47"/>
      <c r="P752" s="43"/>
      <c r="Q752" s="71" t="e">
        <f>VLOOKUP(N752,'error categories'!$A$2:$D$54,4,FALSE)</f>
        <v>#N/A</v>
      </c>
      <c r="R752" s="72" t="e">
        <f>VLOOKUP(N752,'error categories'!$A$2:$D$54,3,FALSE)</f>
        <v>#N/A</v>
      </c>
      <c r="S752" s="374"/>
      <c r="T752" s="377"/>
      <c r="U752" s="378">
        <f t="shared" si="99"/>
        <v>0</v>
      </c>
      <c r="V752" s="390"/>
      <c r="W752" s="391"/>
      <c r="X752" s="380"/>
      <c r="Y752" s="380"/>
      <c r="Z752" s="390"/>
      <c r="AA752" s="392"/>
      <c r="AB752" s="393"/>
      <c r="AC752" s="394"/>
      <c r="AD752" s="382">
        <f t="shared" si="106"/>
        <v>0</v>
      </c>
      <c r="AE752" s="383">
        <f t="shared" si="107"/>
        <v>0</v>
      </c>
      <c r="AF752" s="379"/>
      <c r="AG752" s="381"/>
      <c r="AH752" s="379"/>
      <c r="AI752" s="381"/>
      <c r="AJ752" s="384" t="str">
        <f t="shared" si="100"/>
        <v/>
      </c>
      <c r="AK752" s="385" t="str">
        <f t="shared" si="101"/>
        <v/>
      </c>
      <c r="AL752" s="388" t="str">
        <f t="shared" si="102"/>
        <v/>
      </c>
      <c r="AM752" s="389" t="str">
        <f t="shared" si="103"/>
        <v/>
      </c>
      <c r="AN752" s="388" t="str">
        <f t="shared" si="104"/>
        <v/>
      </c>
      <c r="AO752" s="389" t="str">
        <f t="shared" si="105"/>
        <v/>
      </c>
      <c r="AP752" s="424"/>
      <c r="AQ752" s="424"/>
      <c r="AR752" s="431" t="e">
        <f>VLOOKUP($B752,'acc names'!$C$2:$D$12102,2,FALSE)</f>
        <v>#N/A</v>
      </c>
      <c r="AS752" s="431" t="e">
        <f>VLOOKUP($AQ752,software!$A$1:$B$14605,2,FALSE)</f>
        <v>#N/A</v>
      </c>
      <c r="AT752" s="424"/>
      <c r="AV752" s="424"/>
    </row>
    <row r="753" spans="1:48" s="44" customFormat="1" ht="12.75" x14ac:dyDescent="0.2">
      <c r="A753" s="101"/>
      <c r="B753" s="42"/>
      <c r="C753" s="142"/>
      <c r="D753" s="143"/>
      <c r="E753" s="107"/>
      <c r="F753" s="46"/>
      <c r="G753" s="46"/>
      <c r="H753" s="46"/>
      <c r="I753" s="46"/>
      <c r="J753" s="46"/>
      <c r="K753" s="46"/>
      <c r="L753" s="139"/>
      <c r="M753" s="41"/>
      <c r="N753" s="45"/>
      <c r="O753" s="47"/>
      <c r="P753" s="43"/>
      <c r="Q753" s="71" t="e">
        <f>VLOOKUP(N753,'error categories'!$A$2:$D$54,4,FALSE)</f>
        <v>#N/A</v>
      </c>
      <c r="R753" s="72" t="e">
        <f>VLOOKUP(N753,'error categories'!$A$2:$D$54,3,FALSE)</f>
        <v>#N/A</v>
      </c>
      <c r="S753" s="374"/>
      <c r="T753" s="377"/>
      <c r="U753" s="378">
        <f t="shared" si="99"/>
        <v>0</v>
      </c>
      <c r="V753" s="390"/>
      <c r="W753" s="391"/>
      <c r="X753" s="380"/>
      <c r="Y753" s="380"/>
      <c r="Z753" s="390"/>
      <c r="AA753" s="392"/>
      <c r="AB753" s="393"/>
      <c r="AC753" s="394"/>
      <c r="AD753" s="382">
        <f t="shared" si="106"/>
        <v>0</v>
      </c>
      <c r="AE753" s="383">
        <f t="shared" si="107"/>
        <v>0</v>
      </c>
      <c r="AF753" s="379"/>
      <c r="AG753" s="381"/>
      <c r="AH753" s="379"/>
      <c r="AI753" s="381"/>
      <c r="AJ753" s="384" t="str">
        <f t="shared" si="100"/>
        <v/>
      </c>
      <c r="AK753" s="385" t="str">
        <f t="shared" si="101"/>
        <v/>
      </c>
      <c r="AL753" s="388" t="str">
        <f t="shared" si="102"/>
        <v/>
      </c>
      <c r="AM753" s="389" t="str">
        <f t="shared" si="103"/>
        <v/>
      </c>
      <c r="AN753" s="388" t="str">
        <f t="shared" si="104"/>
        <v/>
      </c>
      <c r="AO753" s="389" t="str">
        <f t="shared" si="105"/>
        <v/>
      </c>
      <c r="AP753" s="424"/>
      <c r="AQ753" s="424"/>
      <c r="AR753" s="431" t="e">
        <f>VLOOKUP($B753,'acc names'!$C$2:$D$12102,2,FALSE)</f>
        <v>#N/A</v>
      </c>
      <c r="AS753" s="431" t="e">
        <f>VLOOKUP($AQ753,software!$A$1:$B$14605,2,FALSE)</f>
        <v>#N/A</v>
      </c>
      <c r="AT753" s="424"/>
      <c r="AV753" s="424"/>
    </row>
    <row r="754" spans="1:48" s="44" customFormat="1" ht="12.75" x14ac:dyDescent="0.2">
      <c r="A754" s="101"/>
      <c r="B754" s="42"/>
      <c r="C754" s="142"/>
      <c r="D754" s="143"/>
      <c r="E754" s="107"/>
      <c r="F754" s="46"/>
      <c r="G754" s="46"/>
      <c r="H754" s="46"/>
      <c r="I754" s="46"/>
      <c r="J754" s="46"/>
      <c r="K754" s="46"/>
      <c r="L754" s="139"/>
      <c r="M754" s="41"/>
      <c r="N754" s="45"/>
      <c r="O754" s="47"/>
      <c r="P754" s="43"/>
      <c r="Q754" s="71" t="e">
        <f>VLOOKUP(N754,'error categories'!$A$2:$D$54,4,FALSE)</f>
        <v>#N/A</v>
      </c>
      <c r="R754" s="72" t="e">
        <f>VLOOKUP(N754,'error categories'!$A$2:$D$54,3,FALSE)</f>
        <v>#N/A</v>
      </c>
      <c r="S754" s="374"/>
      <c r="T754" s="377"/>
      <c r="U754" s="378">
        <f t="shared" si="99"/>
        <v>0</v>
      </c>
      <c r="V754" s="390"/>
      <c r="W754" s="391"/>
      <c r="X754" s="380"/>
      <c r="Y754" s="380"/>
      <c r="Z754" s="390"/>
      <c r="AA754" s="392"/>
      <c r="AB754" s="393"/>
      <c r="AC754" s="394"/>
      <c r="AD754" s="382">
        <f t="shared" si="106"/>
        <v>0</v>
      </c>
      <c r="AE754" s="383">
        <f t="shared" si="107"/>
        <v>0</v>
      </c>
      <c r="AF754" s="379"/>
      <c r="AG754" s="381"/>
      <c r="AH754" s="379"/>
      <c r="AI754" s="381"/>
      <c r="AJ754" s="384" t="str">
        <f t="shared" si="100"/>
        <v/>
      </c>
      <c r="AK754" s="385" t="str">
        <f t="shared" si="101"/>
        <v/>
      </c>
      <c r="AL754" s="388" t="str">
        <f t="shared" si="102"/>
        <v/>
      </c>
      <c r="AM754" s="389" t="str">
        <f t="shared" si="103"/>
        <v/>
      </c>
      <c r="AN754" s="388" t="str">
        <f t="shared" si="104"/>
        <v/>
      </c>
      <c r="AO754" s="389" t="str">
        <f t="shared" si="105"/>
        <v/>
      </c>
      <c r="AP754" s="424"/>
      <c r="AQ754" s="424"/>
      <c r="AR754" s="431" t="e">
        <f>VLOOKUP($B754,'acc names'!$C$2:$D$12102,2,FALSE)</f>
        <v>#N/A</v>
      </c>
      <c r="AS754" s="431" t="e">
        <f>VLOOKUP($AQ754,software!$A$1:$B$14605,2,FALSE)</f>
        <v>#N/A</v>
      </c>
      <c r="AT754" s="424"/>
      <c r="AV754" s="424"/>
    </row>
    <row r="755" spans="1:48" s="44" customFormat="1" ht="12.75" x14ac:dyDescent="0.2">
      <c r="A755" s="101"/>
      <c r="B755" s="42"/>
      <c r="C755" s="142"/>
      <c r="D755" s="143"/>
      <c r="E755" s="107"/>
      <c r="F755" s="46"/>
      <c r="G755" s="46"/>
      <c r="H755" s="46"/>
      <c r="I755" s="46"/>
      <c r="J755" s="46"/>
      <c r="K755" s="46"/>
      <c r="L755" s="139"/>
      <c r="M755" s="41"/>
      <c r="N755" s="45"/>
      <c r="O755" s="47"/>
      <c r="P755" s="43"/>
      <c r="Q755" s="71" t="e">
        <f>VLOOKUP(N755,'error categories'!$A$2:$D$54,4,FALSE)</f>
        <v>#N/A</v>
      </c>
      <c r="R755" s="72" t="e">
        <f>VLOOKUP(N755,'error categories'!$A$2:$D$54,3,FALSE)</f>
        <v>#N/A</v>
      </c>
      <c r="S755" s="374"/>
      <c r="T755" s="377"/>
      <c r="U755" s="378">
        <f t="shared" si="99"/>
        <v>0</v>
      </c>
      <c r="V755" s="390"/>
      <c r="W755" s="391"/>
      <c r="X755" s="380"/>
      <c r="Y755" s="380"/>
      <c r="Z755" s="390"/>
      <c r="AA755" s="392"/>
      <c r="AB755" s="393"/>
      <c r="AC755" s="394"/>
      <c r="AD755" s="382">
        <f t="shared" si="106"/>
        <v>0</v>
      </c>
      <c r="AE755" s="383">
        <f t="shared" si="107"/>
        <v>0</v>
      </c>
      <c r="AF755" s="379"/>
      <c r="AG755" s="381"/>
      <c r="AH755" s="379"/>
      <c r="AI755" s="381"/>
      <c r="AJ755" s="384" t="str">
        <f t="shared" si="100"/>
        <v/>
      </c>
      <c r="AK755" s="385" t="str">
        <f t="shared" si="101"/>
        <v/>
      </c>
      <c r="AL755" s="388" t="str">
        <f t="shared" si="102"/>
        <v/>
      </c>
      <c r="AM755" s="389" t="str">
        <f t="shared" si="103"/>
        <v/>
      </c>
      <c r="AN755" s="388" t="str">
        <f t="shared" si="104"/>
        <v/>
      </c>
      <c r="AO755" s="389" t="str">
        <f t="shared" si="105"/>
        <v/>
      </c>
      <c r="AP755" s="424"/>
      <c r="AQ755" s="424"/>
      <c r="AR755" s="431" t="e">
        <f>VLOOKUP($B755,'acc names'!$C$2:$D$12102,2,FALSE)</f>
        <v>#N/A</v>
      </c>
      <c r="AS755" s="431" t="e">
        <f>VLOOKUP($AQ755,software!$A$1:$B$14605,2,FALSE)</f>
        <v>#N/A</v>
      </c>
      <c r="AT755" s="424"/>
      <c r="AV755" s="424"/>
    </row>
    <row r="756" spans="1:48" s="44" customFormat="1" ht="12.75" x14ac:dyDescent="0.2">
      <c r="A756" s="101"/>
      <c r="B756" s="42"/>
      <c r="C756" s="142"/>
      <c r="D756" s="143"/>
      <c r="E756" s="107"/>
      <c r="F756" s="46"/>
      <c r="G756" s="46"/>
      <c r="H756" s="46"/>
      <c r="I756" s="46"/>
      <c r="J756" s="46"/>
      <c r="K756" s="46"/>
      <c r="L756" s="139"/>
      <c r="M756" s="41"/>
      <c r="N756" s="45"/>
      <c r="O756" s="47"/>
      <c r="P756" s="43"/>
      <c r="Q756" s="71" t="e">
        <f>VLOOKUP(N756,'error categories'!$A$2:$D$54,4,FALSE)</f>
        <v>#N/A</v>
      </c>
      <c r="R756" s="72" t="e">
        <f>VLOOKUP(N756,'error categories'!$A$2:$D$54,3,FALSE)</f>
        <v>#N/A</v>
      </c>
      <c r="S756" s="374"/>
      <c r="T756" s="377"/>
      <c r="U756" s="378">
        <f t="shared" si="99"/>
        <v>0</v>
      </c>
      <c r="V756" s="390"/>
      <c r="W756" s="391"/>
      <c r="X756" s="380"/>
      <c r="Y756" s="380"/>
      <c r="Z756" s="390"/>
      <c r="AA756" s="392"/>
      <c r="AB756" s="393"/>
      <c r="AC756" s="394"/>
      <c r="AD756" s="382">
        <f t="shared" si="106"/>
        <v>0</v>
      </c>
      <c r="AE756" s="383">
        <f t="shared" si="107"/>
        <v>0</v>
      </c>
      <c r="AF756" s="379"/>
      <c r="AG756" s="381"/>
      <c r="AH756" s="379"/>
      <c r="AI756" s="381"/>
      <c r="AJ756" s="384" t="str">
        <f t="shared" si="100"/>
        <v/>
      </c>
      <c r="AK756" s="385" t="str">
        <f t="shared" si="101"/>
        <v/>
      </c>
      <c r="AL756" s="388" t="str">
        <f t="shared" si="102"/>
        <v/>
      </c>
      <c r="AM756" s="389" t="str">
        <f t="shared" si="103"/>
        <v/>
      </c>
      <c r="AN756" s="388" t="str">
        <f t="shared" si="104"/>
        <v/>
      </c>
      <c r="AO756" s="389" t="str">
        <f t="shared" si="105"/>
        <v/>
      </c>
      <c r="AP756" s="424"/>
      <c r="AQ756" s="424"/>
      <c r="AR756" s="431" t="e">
        <f>VLOOKUP($B756,'acc names'!$C$2:$D$12102,2,FALSE)</f>
        <v>#N/A</v>
      </c>
      <c r="AS756" s="431" t="e">
        <f>VLOOKUP($AQ756,software!$A$1:$B$14605,2,FALSE)</f>
        <v>#N/A</v>
      </c>
      <c r="AT756" s="424"/>
      <c r="AV756" s="424"/>
    </row>
    <row r="757" spans="1:48" s="44" customFormat="1" ht="12.75" x14ac:dyDescent="0.2">
      <c r="A757" s="101"/>
      <c r="B757" s="42"/>
      <c r="C757" s="142"/>
      <c r="D757" s="143"/>
      <c r="E757" s="107"/>
      <c r="F757" s="46"/>
      <c r="G757" s="46"/>
      <c r="H757" s="46"/>
      <c r="I757" s="46"/>
      <c r="J757" s="46"/>
      <c r="K757" s="46"/>
      <c r="L757" s="139"/>
      <c r="M757" s="41"/>
      <c r="N757" s="45"/>
      <c r="O757" s="47"/>
      <c r="P757" s="43"/>
      <c r="Q757" s="71" t="e">
        <f>VLOOKUP(N757,'error categories'!$A$2:$D$54,4,FALSE)</f>
        <v>#N/A</v>
      </c>
      <c r="R757" s="72" t="e">
        <f>VLOOKUP(N757,'error categories'!$A$2:$D$54,3,FALSE)</f>
        <v>#N/A</v>
      </c>
      <c r="S757" s="374"/>
      <c r="T757" s="377"/>
      <c r="U757" s="378">
        <f t="shared" si="99"/>
        <v>0</v>
      </c>
      <c r="V757" s="390"/>
      <c r="W757" s="391"/>
      <c r="X757" s="380"/>
      <c r="Y757" s="380"/>
      <c r="Z757" s="390"/>
      <c r="AA757" s="392"/>
      <c r="AB757" s="393"/>
      <c r="AC757" s="394"/>
      <c r="AD757" s="382">
        <f t="shared" si="106"/>
        <v>0</v>
      </c>
      <c r="AE757" s="383">
        <f t="shared" si="107"/>
        <v>0</v>
      </c>
      <c r="AF757" s="379"/>
      <c r="AG757" s="381"/>
      <c r="AH757" s="379"/>
      <c r="AI757" s="381"/>
      <c r="AJ757" s="384" t="str">
        <f t="shared" si="100"/>
        <v/>
      </c>
      <c r="AK757" s="385" t="str">
        <f t="shared" si="101"/>
        <v/>
      </c>
      <c r="AL757" s="388" t="str">
        <f t="shared" si="102"/>
        <v/>
      </c>
      <c r="AM757" s="389" t="str">
        <f t="shared" si="103"/>
        <v/>
      </c>
      <c r="AN757" s="388" t="str">
        <f t="shared" si="104"/>
        <v/>
      </c>
      <c r="AO757" s="389" t="str">
        <f t="shared" si="105"/>
        <v/>
      </c>
      <c r="AP757" s="424"/>
      <c r="AQ757" s="424"/>
      <c r="AR757" s="431" t="e">
        <f>VLOOKUP($B757,'acc names'!$C$2:$D$12102,2,FALSE)</f>
        <v>#N/A</v>
      </c>
      <c r="AS757" s="431" t="e">
        <f>VLOOKUP($AQ757,software!$A$1:$B$14605,2,FALSE)</f>
        <v>#N/A</v>
      </c>
      <c r="AT757" s="424"/>
      <c r="AV757" s="424"/>
    </row>
    <row r="758" spans="1:48" s="44" customFormat="1" ht="12.75" x14ac:dyDescent="0.2">
      <c r="A758" s="101"/>
      <c r="B758" s="42"/>
      <c r="C758" s="142"/>
      <c r="D758" s="143"/>
      <c r="E758" s="107"/>
      <c r="F758" s="46"/>
      <c r="G758" s="46"/>
      <c r="H758" s="46"/>
      <c r="I758" s="46"/>
      <c r="J758" s="46"/>
      <c r="K758" s="46"/>
      <c r="L758" s="139"/>
      <c r="M758" s="41"/>
      <c r="N758" s="45"/>
      <c r="O758" s="47"/>
      <c r="P758" s="43"/>
      <c r="Q758" s="71" t="e">
        <f>VLOOKUP(N758,'error categories'!$A$2:$D$54,4,FALSE)</f>
        <v>#N/A</v>
      </c>
      <c r="R758" s="72" t="e">
        <f>VLOOKUP(N758,'error categories'!$A$2:$D$54,3,FALSE)</f>
        <v>#N/A</v>
      </c>
      <c r="S758" s="374"/>
      <c r="T758" s="377"/>
      <c r="U758" s="378">
        <f t="shared" si="99"/>
        <v>0</v>
      </c>
      <c r="V758" s="390"/>
      <c r="W758" s="391"/>
      <c r="X758" s="380"/>
      <c r="Y758" s="380"/>
      <c r="Z758" s="390"/>
      <c r="AA758" s="392"/>
      <c r="AB758" s="393"/>
      <c r="AC758" s="394"/>
      <c r="AD758" s="382">
        <f t="shared" si="106"/>
        <v>0</v>
      </c>
      <c r="AE758" s="383">
        <f t="shared" si="107"/>
        <v>0</v>
      </c>
      <c r="AF758" s="379"/>
      <c r="AG758" s="381"/>
      <c r="AH758" s="379"/>
      <c r="AI758" s="381"/>
      <c r="AJ758" s="384" t="str">
        <f t="shared" si="100"/>
        <v/>
      </c>
      <c r="AK758" s="385" t="str">
        <f t="shared" si="101"/>
        <v/>
      </c>
      <c r="AL758" s="388" t="str">
        <f t="shared" si="102"/>
        <v/>
      </c>
      <c r="AM758" s="389" t="str">
        <f t="shared" si="103"/>
        <v/>
      </c>
      <c r="AN758" s="388" t="str">
        <f t="shared" si="104"/>
        <v/>
      </c>
      <c r="AO758" s="389" t="str">
        <f t="shared" si="105"/>
        <v/>
      </c>
      <c r="AP758" s="424"/>
      <c r="AQ758" s="424"/>
      <c r="AR758" s="431" t="e">
        <f>VLOOKUP($B758,'acc names'!$C$2:$D$12102,2,FALSE)</f>
        <v>#N/A</v>
      </c>
      <c r="AS758" s="431" t="e">
        <f>VLOOKUP($AQ758,software!$A$1:$B$14605,2,FALSE)</f>
        <v>#N/A</v>
      </c>
      <c r="AT758" s="424"/>
      <c r="AV758" s="424"/>
    </row>
    <row r="759" spans="1:48" s="44" customFormat="1" ht="12.75" x14ac:dyDescent="0.2">
      <c r="A759" s="101"/>
      <c r="B759" s="42"/>
      <c r="C759" s="142"/>
      <c r="D759" s="143"/>
      <c r="E759" s="107"/>
      <c r="F759" s="46"/>
      <c r="G759" s="46"/>
      <c r="H759" s="46"/>
      <c r="I759" s="46"/>
      <c r="J759" s="46"/>
      <c r="K759" s="46"/>
      <c r="L759" s="139"/>
      <c r="M759" s="41"/>
      <c r="N759" s="45"/>
      <c r="O759" s="47"/>
      <c r="P759" s="43"/>
      <c r="Q759" s="71" t="e">
        <f>VLOOKUP(N759,'error categories'!$A$2:$D$54,4,FALSE)</f>
        <v>#N/A</v>
      </c>
      <c r="R759" s="72" t="e">
        <f>VLOOKUP(N759,'error categories'!$A$2:$D$54,3,FALSE)</f>
        <v>#N/A</v>
      </c>
      <c r="S759" s="374"/>
      <c r="T759" s="377"/>
      <c r="U759" s="378">
        <f t="shared" si="99"/>
        <v>0</v>
      </c>
      <c r="V759" s="390"/>
      <c r="W759" s="391"/>
      <c r="X759" s="380"/>
      <c r="Y759" s="380"/>
      <c r="Z759" s="390"/>
      <c r="AA759" s="392"/>
      <c r="AB759" s="393"/>
      <c r="AC759" s="394"/>
      <c r="AD759" s="382">
        <f t="shared" si="106"/>
        <v>0</v>
      </c>
      <c r="AE759" s="383">
        <f t="shared" si="107"/>
        <v>0</v>
      </c>
      <c r="AF759" s="379"/>
      <c r="AG759" s="381"/>
      <c r="AH759" s="379"/>
      <c r="AI759" s="381"/>
      <c r="AJ759" s="384" t="str">
        <f t="shared" si="100"/>
        <v/>
      </c>
      <c r="AK759" s="385" t="str">
        <f t="shared" si="101"/>
        <v/>
      </c>
      <c r="AL759" s="388" t="str">
        <f t="shared" si="102"/>
        <v/>
      </c>
      <c r="AM759" s="389" t="str">
        <f t="shared" si="103"/>
        <v/>
      </c>
      <c r="AN759" s="388" t="str">
        <f t="shared" si="104"/>
        <v/>
      </c>
      <c r="AO759" s="389" t="str">
        <f t="shared" si="105"/>
        <v/>
      </c>
      <c r="AP759" s="424"/>
      <c r="AQ759" s="424"/>
      <c r="AR759" s="431" t="e">
        <f>VLOOKUP($B759,'acc names'!$C$2:$D$12102,2,FALSE)</f>
        <v>#N/A</v>
      </c>
      <c r="AS759" s="431" t="e">
        <f>VLOOKUP($AQ759,software!$A$1:$B$14605,2,FALSE)</f>
        <v>#N/A</v>
      </c>
      <c r="AT759" s="424"/>
      <c r="AV759" s="424"/>
    </row>
    <row r="760" spans="1:48" s="44" customFormat="1" ht="12.75" x14ac:dyDescent="0.2">
      <c r="A760" s="101"/>
      <c r="B760" s="42"/>
      <c r="C760" s="142"/>
      <c r="D760" s="143"/>
      <c r="E760" s="107"/>
      <c r="F760" s="46"/>
      <c r="G760" s="46"/>
      <c r="H760" s="46"/>
      <c r="I760" s="46"/>
      <c r="J760" s="46"/>
      <c r="K760" s="46"/>
      <c r="L760" s="139"/>
      <c r="M760" s="41"/>
      <c r="N760" s="45"/>
      <c r="O760" s="47"/>
      <c r="P760" s="43"/>
      <c r="Q760" s="71" t="e">
        <f>VLOOKUP(N760,'error categories'!$A$2:$D$54,4,FALSE)</f>
        <v>#N/A</v>
      </c>
      <c r="R760" s="72" t="e">
        <f>VLOOKUP(N760,'error categories'!$A$2:$D$54,3,FALSE)</f>
        <v>#N/A</v>
      </c>
      <c r="S760" s="374"/>
      <c r="T760" s="377"/>
      <c r="U760" s="378">
        <f t="shared" si="99"/>
        <v>0</v>
      </c>
      <c r="V760" s="390"/>
      <c r="W760" s="391"/>
      <c r="X760" s="380"/>
      <c r="Y760" s="380"/>
      <c r="Z760" s="390"/>
      <c r="AA760" s="392"/>
      <c r="AB760" s="393"/>
      <c r="AC760" s="394"/>
      <c r="AD760" s="382">
        <f t="shared" si="106"/>
        <v>0</v>
      </c>
      <c r="AE760" s="383">
        <f t="shared" si="107"/>
        <v>0</v>
      </c>
      <c r="AF760" s="379"/>
      <c r="AG760" s="381"/>
      <c r="AH760" s="379"/>
      <c r="AI760" s="381"/>
      <c r="AJ760" s="384" t="str">
        <f t="shared" si="100"/>
        <v/>
      </c>
      <c r="AK760" s="385" t="str">
        <f t="shared" si="101"/>
        <v/>
      </c>
      <c r="AL760" s="388" t="str">
        <f t="shared" si="102"/>
        <v/>
      </c>
      <c r="AM760" s="389" t="str">
        <f t="shared" si="103"/>
        <v/>
      </c>
      <c r="AN760" s="388" t="str">
        <f t="shared" si="104"/>
        <v/>
      </c>
      <c r="AO760" s="389" t="str">
        <f t="shared" si="105"/>
        <v/>
      </c>
      <c r="AP760" s="424"/>
      <c r="AQ760" s="424"/>
      <c r="AR760" s="431" t="e">
        <f>VLOOKUP($B760,'acc names'!$C$2:$D$12102,2,FALSE)</f>
        <v>#N/A</v>
      </c>
      <c r="AS760" s="431" t="e">
        <f>VLOOKUP($AQ760,software!$A$1:$B$14605,2,FALSE)</f>
        <v>#N/A</v>
      </c>
      <c r="AT760" s="424"/>
      <c r="AV760" s="424"/>
    </row>
    <row r="761" spans="1:48" s="44" customFormat="1" ht="12.75" x14ac:dyDescent="0.2">
      <c r="A761" s="101"/>
      <c r="B761" s="42"/>
      <c r="C761" s="142"/>
      <c r="D761" s="143"/>
      <c r="E761" s="107"/>
      <c r="F761" s="46"/>
      <c r="G761" s="46"/>
      <c r="H761" s="46"/>
      <c r="I761" s="46"/>
      <c r="J761" s="46"/>
      <c r="K761" s="46"/>
      <c r="L761" s="139"/>
      <c r="M761" s="41"/>
      <c r="N761" s="45"/>
      <c r="O761" s="47"/>
      <c r="P761" s="43"/>
      <c r="Q761" s="71" t="e">
        <f>VLOOKUP(N761,'error categories'!$A$2:$D$54,4,FALSE)</f>
        <v>#N/A</v>
      </c>
      <c r="R761" s="72" t="e">
        <f>VLOOKUP(N761,'error categories'!$A$2:$D$54,3,FALSE)</f>
        <v>#N/A</v>
      </c>
      <c r="S761" s="374"/>
      <c r="T761" s="377"/>
      <c r="U761" s="378">
        <f t="shared" si="99"/>
        <v>0</v>
      </c>
      <c r="V761" s="390"/>
      <c r="W761" s="391"/>
      <c r="X761" s="380"/>
      <c r="Y761" s="380"/>
      <c r="Z761" s="390"/>
      <c r="AA761" s="392"/>
      <c r="AB761" s="393"/>
      <c r="AC761" s="394"/>
      <c r="AD761" s="382">
        <f t="shared" si="106"/>
        <v>0</v>
      </c>
      <c r="AE761" s="383">
        <f t="shared" si="107"/>
        <v>0</v>
      </c>
      <c r="AF761" s="379"/>
      <c r="AG761" s="381"/>
      <c r="AH761" s="379"/>
      <c r="AI761" s="381"/>
      <c r="AJ761" s="384" t="str">
        <f t="shared" si="100"/>
        <v/>
      </c>
      <c r="AK761" s="385" t="str">
        <f t="shared" si="101"/>
        <v/>
      </c>
      <c r="AL761" s="388" t="str">
        <f t="shared" si="102"/>
        <v/>
      </c>
      <c r="AM761" s="389" t="str">
        <f t="shared" si="103"/>
        <v/>
      </c>
      <c r="AN761" s="388" t="str">
        <f t="shared" si="104"/>
        <v/>
      </c>
      <c r="AO761" s="389" t="str">
        <f t="shared" si="105"/>
        <v/>
      </c>
      <c r="AP761" s="424"/>
      <c r="AQ761" s="424"/>
      <c r="AR761" s="431" t="e">
        <f>VLOOKUP($B761,'acc names'!$C$2:$D$12102,2,FALSE)</f>
        <v>#N/A</v>
      </c>
      <c r="AS761" s="431" t="e">
        <f>VLOOKUP($AQ761,software!$A$1:$B$14605,2,FALSE)</f>
        <v>#N/A</v>
      </c>
      <c r="AT761" s="424"/>
      <c r="AV761" s="424"/>
    </row>
    <row r="762" spans="1:48" s="44" customFormat="1" ht="12.75" x14ac:dyDescent="0.2">
      <c r="A762" s="101"/>
      <c r="B762" s="42"/>
      <c r="C762" s="142"/>
      <c r="D762" s="143"/>
      <c r="E762" s="107"/>
      <c r="F762" s="46"/>
      <c r="G762" s="46"/>
      <c r="H762" s="46"/>
      <c r="I762" s="46"/>
      <c r="J762" s="46"/>
      <c r="K762" s="46"/>
      <c r="L762" s="139"/>
      <c r="M762" s="41"/>
      <c r="N762" s="45"/>
      <c r="O762" s="47"/>
      <c r="P762" s="43"/>
      <c r="Q762" s="71" t="e">
        <f>VLOOKUP(N762,'error categories'!$A$2:$D$54,4,FALSE)</f>
        <v>#N/A</v>
      </c>
      <c r="R762" s="72" t="e">
        <f>VLOOKUP(N762,'error categories'!$A$2:$D$54,3,FALSE)</f>
        <v>#N/A</v>
      </c>
      <c r="S762" s="374"/>
      <c r="T762" s="377"/>
      <c r="U762" s="378">
        <f t="shared" si="99"/>
        <v>0</v>
      </c>
      <c r="V762" s="390"/>
      <c r="W762" s="391"/>
      <c r="X762" s="380"/>
      <c r="Y762" s="380"/>
      <c r="Z762" s="390"/>
      <c r="AA762" s="392"/>
      <c r="AB762" s="393"/>
      <c r="AC762" s="394"/>
      <c r="AD762" s="382">
        <f t="shared" si="106"/>
        <v>0</v>
      </c>
      <c r="AE762" s="383">
        <f t="shared" si="107"/>
        <v>0</v>
      </c>
      <c r="AF762" s="379"/>
      <c r="AG762" s="381"/>
      <c r="AH762" s="379"/>
      <c r="AI762" s="381"/>
      <c r="AJ762" s="384" t="str">
        <f t="shared" si="100"/>
        <v/>
      </c>
      <c r="AK762" s="385" t="str">
        <f t="shared" si="101"/>
        <v/>
      </c>
      <c r="AL762" s="388" t="str">
        <f t="shared" si="102"/>
        <v/>
      </c>
      <c r="AM762" s="389" t="str">
        <f t="shared" si="103"/>
        <v/>
      </c>
      <c r="AN762" s="388" t="str">
        <f t="shared" si="104"/>
        <v/>
      </c>
      <c r="AO762" s="389" t="str">
        <f t="shared" si="105"/>
        <v/>
      </c>
      <c r="AP762" s="424"/>
      <c r="AQ762" s="424"/>
      <c r="AR762" s="431" t="e">
        <f>VLOOKUP($B762,'acc names'!$C$2:$D$12102,2,FALSE)</f>
        <v>#N/A</v>
      </c>
      <c r="AS762" s="431" t="e">
        <f>VLOOKUP($AQ762,software!$A$1:$B$14605,2,FALSE)</f>
        <v>#N/A</v>
      </c>
      <c r="AT762" s="424"/>
      <c r="AV762" s="424"/>
    </row>
    <row r="763" spans="1:48" s="44" customFormat="1" ht="12.75" x14ac:dyDescent="0.2">
      <c r="A763" s="101"/>
      <c r="B763" s="42"/>
      <c r="C763" s="142"/>
      <c r="D763" s="143"/>
      <c r="E763" s="107"/>
      <c r="F763" s="46"/>
      <c r="G763" s="46"/>
      <c r="H763" s="46"/>
      <c r="I763" s="46"/>
      <c r="J763" s="46"/>
      <c r="K763" s="46"/>
      <c r="L763" s="139"/>
      <c r="M763" s="41"/>
      <c r="N763" s="45"/>
      <c r="O763" s="47"/>
      <c r="P763" s="43"/>
      <c r="Q763" s="71" t="e">
        <f>VLOOKUP(N763,'error categories'!$A$2:$D$54,4,FALSE)</f>
        <v>#N/A</v>
      </c>
      <c r="R763" s="72" t="e">
        <f>VLOOKUP(N763,'error categories'!$A$2:$D$54,3,FALSE)</f>
        <v>#N/A</v>
      </c>
      <c r="S763" s="374"/>
      <c r="T763" s="377"/>
      <c r="U763" s="378">
        <f t="shared" si="99"/>
        <v>0</v>
      </c>
      <c r="V763" s="390"/>
      <c r="W763" s="391"/>
      <c r="X763" s="380"/>
      <c r="Y763" s="380"/>
      <c r="Z763" s="390"/>
      <c r="AA763" s="392"/>
      <c r="AB763" s="393"/>
      <c r="AC763" s="394"/>
      <c r="AD763" s="382">
        <f t="shared" si="106"/>
        <v>0</v>
      </c>
      <c r="AE763" s="383">
        <f t="shared" si="107"/>
        <v>0</v>
      </c>
      <c r="AF763" s="379"/>
      <c r="AG763" s="381"/>
      <c r="AH763" s="379"/>
      <c r="AI763" s="381"/>
      <c r="AJ763" s="384" t="str">
        <f t="shared" si="100"/>
        <v/>
      </c>
      <c r="AK763" s="385" t="str">
        <f t="shared" si="101"/>
        <v/>
      </c>
      <c r="AL763" s="388" t="str">
        <f t="shared" si="102"/>
        <v/>
      </c>
      <c r="AM763" s="389" t="str">
        <f t="shared" si="103"/>
        <v/>
      </c>
      <c r="AN763" s="388" t="str">
        <f t="shared" si="104"/>
        <v/>
      </c>
      <c r="AO763" s="389" t="str">
        <f t="shared" si="105"/>
        <v/>
      </c>
      <c r="AP763" s="424"/>
      <c r="AQ763" s="424"/>
      <c r="AR763" s="431" t="e">
        <f>VLOOKUP($B763,'acc names'!$C$2:$D$12102,2,FALSE)</f>
        <v>#N/A</v>
      </c>
      <c r="AS763" s="431" t="e">
        <f>VLOOKUP($AQ763,software!$A$1:$B$14605,2,FALSE)</f>
        <v>#N/A</v>
      </c>
      <c r="AT763" s="424"/>
      <c r="AV763" s="424"/>
    </row>
    <row r="764" spans="1:48" s="44" customFormat="1" ht="12.75" x14ac:dyDescent="0.2">
      <c r="A764" s="101"/>
      <c r="B764" s="42"/>
      <c r="C764" s="142"/>
      <c r="D764" s="143"/>
      <c r="E764" s="107"/>
      <c r="F764" s="46"/>
      <c r="G764" s="46"/>
      <c r="H764" s="46"/>
      <c r="I764" s="46"/>
      <c r="J764" s="46"/>
      <c r="K764" s="46"/>
      <c r="L764" s="139"/>
      <c r="M764" s="41"/>
      <c r="N764" s="45"/>
      <c r="O764" s="47"/>
      <c r="P764" s="43"/>
      <c r="Q764" s="71" t="e">
        <f>VLOOKUP(N764,'error categories'!$A$2:$D$54,4,FALSE)</f>
        <v>#N/A</v>
      </c>
      <c r="R764" s="72" t="e">
        <f>VLOOKUP(N764,'error categories'!$A$2:$D$54,3,FALSE)</f>
        <v>#N/A</v>
      </c>
      <c r="S764" s="374"/>
      <c r="T764" s="377"/>
      <c r="U764" s="378">
        <f t="shared" si="99"/>
        <v>0</v>
      </c>
      <c r="V764" s="390"/>
      <c r="W764" s="391"/>
      <c r="X764" s="380"/>
      <c r="Y764" s="380"/>
      <c r="Z764" s="390"/>
      <c r="AA764" s="392"/>
      <c r="AB764" s="393"/>
      <c r="AC764" s="394"/>
      <c r="AD764" s="382">
        <f t="shared" si="106"/>
        <v>0</v>
      </c>
      <c r="AE764" s="383">
        <f t="shared" si="107"/>
        <v>0</v>
      </c>
      <c r="AF764" s="379"/>
      <c r="AG764" s="381"/>
      <c r="AH764" s="379"/>
      <c r="AI764" s="381"/>
      <c r="AJ764" s="384" t="str">
        <f t="shared" si="100"/>
        <v/>
      </c>
      <c r="AK764" s="385" t="str">
        <f t="shared" si="101"/>
        <v/>
      </c>
      <c r="AL764" s="388" t="str">
        <f t="shared" si="102"/>
        <v/>
      </c>
      <c r="AM764" s="389" t="str">
        <f t="shared" si="103"/>
        <v/>
      </c>
      <c r="AN764" s="388" t="str">
        <f t="shared" si="104"/>
        <v/>
      </c>
      <c r="AO764" s="389" t="str">
        <f t="shared" si="105"/>
        <v/>
      </c>
      <c r="AP764" s="424"/>
      <c r="AQ764" s="424"/>
      <c r="AR764" s="431" t="e">
        <f>VLOOKUP($B764,'acc names'!$C$2:$D$12102,2,FALSE)</f>
        <v>#N/A</v>
      </c>
      <c r="AS764" s="431" t="e">
        <f>VLOOKUP($AQ764,software!$A$1:$B$14605,2,FALSE)</f>
        <v>#N/A</v>
      </c>
      <c r="AT764" s="424"/>
      <c r="AV764" s="424"/>
    </row>
    <row r="765" spans="1:48" s="44" customFormat="1" ht="12.75" x14ac:dyDescent="0.2">
      <c r="A765" s="101"/>
      <c r="B765" s="42"/>
      <c r="C765" s="142"/>
      <c r="D765" s="143"/>
      <c r="E765" s="107"/>
      <c r="F765" s="46"/>
      <c r="G765" s="46"/>
      <c r="H765" s="46"/>
      <c r="I765" s="46"/>
      <c r="J765" s="46"/>
      <c r="K765" s="46"/>
      <c r="L765" s="139"/>
      <c r="M765" s="41"/>
      <c r="N765" s="45"/>
      <c r="O765" s="47"/>
      <c r="P765" s="43"/>
      <c r="Q765" s="71" t="e">
        <f>VLOOKUP(N765,'error categories'!$A$2:$D$54,4,FALSE)</f>
        <v>#N/A</v>
      </c>
      <c r="R765" s="72" t="e">
        <f>VLOOKUP(N765,'error categories'!$A$2:$D$54,3,FALSE)</f>
        <v>#N/A</v>
      </c>
      <c r="S765" s="374"/>
      <c r="T765" s="377"/>
      <c r="U765" s="378">
        <f t="shared" si="99"/>
        <v>0</v>
      </c>
      <c r="V765" s="390"/>
      <c r="W765" s="391"/>
      <c r="X765" s="380"/>
      <c r="Y765" s="380"/>
      <c r="Z765" s="390"/>
      <c r="AA765" s="392"/>
      <c r="AB765" s="393"/>
      <c r="AC765" s="394"/>
      <c r="AD765" s="382">
        <f t="shared" si="106"/>
        <v>0</v>
      </c>
      <c r="AE765" s="383">
        <f t="shared" si="107"/>
        <v>0</v>
      </c>
      <c r="AF765" s="379"/>
      <c r="AG765" s="381"/>
      <c r="AH765" s="379"/>
      <c r="AI765" s="381"/>
      <c r="AJ765" s="384" t="str">
        <f t="shared" si="100"/>
        <v/>
      </c>
      <c r="AK765" s="385" t="str">
        <f t="shared" si="101"/>
        <v/>
      </c>
      <c r="AL765" s="388" t="str">
        <f t="shared" si="102"/>
        <v/>
      </c>
      <c r="AM765" s="389" t="str">
        <f t="shared" si="103"/>
        <v/>
      </c>
      <c r="AN765" s="388" t="str">
        <f t="shared" si="104"/>
        <v/>
      </c>
      <c r="AO765" s="389" t="str">
        <f t="shared" si="105"/>
        <v/>
      </c>
      <c r="AP765" s="424"/>
      <c r="AQ765" s="424"/>
      <c r="AR765" s="431" t="e">
        <f>VLOOKUP($B765,'acc names'!$C$2:$D$12102,2,FALSE)</f>
        <v>#N/A</v>
      </c>
      <c r="AS765" s="431" t="e">
        <f>VLOOKUP($AQ765,software!$A$1:$B$14605,2,FALSE)</f>
        <v>#N/A</v>
      </c>
      <c r="AT765" s="424"/>
      <c r="AV765" s="424"/>
    </row>
    <row r="766" spans="1:48" s="44" customFormat="1" ht="12.75" x14ac:dyDescent="0.2">
      <c r="A766" s="101"/>
      <c r="B766" s="42"/>
      <c r="C766" s="142"/>
      <c r="D766" s="143"/>
      <c r="E766" s="107"/>
      <c r="F766" s="46"/>
      <c r="G766" s="46"/>
      <c r="H766" s="46"/>
      <c r="I766" s="46"/>
      <c r="J766" s="46"/>
      <c r="K766" s="46"/>
      <c r="L766" s="139"/>
      <c r="M766" s="41"/>
      <c r="N766" s="45"/>
      <c r="O766" s="47"/>
      <c r="P766" s="43"/>
      <c r="Q766" s="71" t="e">
        <f>VLOOKUP(N766,'error categories'!$A$2:$D$54,4,FALSE)</f>
        <v>#N/A</v>
      </c>
      <c r="R766" s="72" t="e">
        <f>VLOOKUP(N766,'error categories'!$A$2:$D$54,3,FALSE)</f>
        <v>#N/A</v>
      </c>
      <c r="S766" s="374"/>
      <c r="T766" s="377"/>
      <c r="U766" s="378">
        <f t="shared" si="99"/>
        <v>0</v>
      </c>
      <c r="V766" s="390"/>
      <c r="W766" s="391"/>
      <c r="X766" s="380"/>
      <c r="Y766" s="380"/>
      <c r="Z766" s="390"/>
      <c r="AA766" s="392"/>
      <c r="AB766" s="393"/>
      <c r="AC766" s="394"/>
      <c r="AD766" s="382">
        <f t="shared" si="106"/>
        <v>0</v>
      </c>
      <c r="AE766" s="383">
        <f t="shared" si="107"/>
        <v>0</v>
      </c>
      <c r="AF766" s="379"/>
      <c r="AG766" s="381"/>
      <c r="AH766" s="379"/>
      <c r="AI766" s="381"/>
      <c r="AJ766" s="384" t="str">
        <f t="shared" si="100"/>
        <v/>
      </c>
      <c r="AK766" s="385" t="str">
        <f t="shared" si="101"/>
        <v/>
      </c>
      <c r="AL766" s="388" t="str">
        <f t="shared" si="102"/>
        <v/>
      </c>
      <c r="AM766" s="389" t="str">
        <f t="shared" si="103"/>
        <v/>
      </c>
      <c r="AN766" s="388" t="str">
        <f t="shared" si="104"/>
        <v/>
      </c>
      <c r="AO766" s="389" t="str">
        <f t="shared" si="105"/>
        <v/>
      </c>
      <c r="AP766" s="424"/>
      <c r="AQ766" s="424"/>
      <c r="AR766" s="431" t="e">
        <f>VLOOKUP($B766,'acc names'!$C$2:$D$12102,2,FALSE)</f>
        <v>#N/A</v>
      </c>
      <c r="AS766" s="431" t="e">
        <f>VLOOKUP($AQ766,software!$A$1:$B$14605,2,FALSE)</f>
        <v>#N/A</v>
      </c>
      <c r="AT766" s="424"/>
      <c r="AV766" s="424"/>
    </row>
    <row r="767" spans="1:48" s="44" customFormat="1" ht="12.75" x14ac:dyDescent="0.2">
      <c r="A767" s="101"/>
      <c r="B767" s="42"/>
      <c r="C767" s="142"/>
      <c r="D767" s="143"/>
      <c r="E767" s="107"/>
      <c r="F767" s="46"/>
      <c r="G767" s="46"/>
      <c r="H767" s="46"/>
      <c r="I767" s="46"/>
      <c r="J767" s="46"/>
      <c r="K767" s="46"/>
      <c r="L767" s="139"/>
      <c r="M767" s="41"/>
      <c r="N767" s="45"/>
      <c r="O767" s="47"/>
      <c r="P767" s="43"/>
      <c r="Q767" s="71" t="e">
        <f>VLOOKUP(N767,'error categories'!$A$2:$D$54,4,FALSE)</f>
        <v>#N/A</v>
      </c>
      <c r="R767" s="72" t="e">
        <f>VLOOKUP(N767,'error categories'!$A$2:$D$54,3,FALSE)</f>
        <v>#N/A</v>
      </c>
      <c r="S767" s="374"/>
      <c r="T767" s="377"/>
      <c r="U767" s="378">
        <f t="shared" si="99"/>
        <v>0</v>
      </c>
      <c r="V767" s="390"/>
      <c r="W767" s="391"/>
      <c r="X767" s="380"/>
      <c r="Y767" s="380"/>
      <c r="Z767" s="390"/>
      <c r="AA767" s="392"/>
      <c r="AB767" s="393"/>
      <c r="AC767" s="394"/>
      <c r="AD767" s="382">
        <f t="shared" si="106"/>
        <v>0</v>
      </c>
      <c r="AE767" s="383">
        <f t="shared" si="107"/>
        <v>0</v>
      </c>
      <c r="AF767" s="379"/>
      <c r="AG767" s="381"/>
      <c r="AH767" s="379"/>
      <c r="AI767" s="381"/>
      <c r="AJ767" s="384" t="str">
        <f t="shared" si="100"/>
        <v/>
      </c>
      <c r="AK767" s="385" t="str">
        <f t="shared" si="101"/>
        <v/>
      </c>
      <c r="AL767" s="388" t="str">
        <f t="shared" si="102"/>
        <v/>
      </c>
      <c r="AM767" s="389" t="str">
        <f t="shared" si="103"/>
        <v/>
      </c>
      <c r="AN767" s="388" t="str">
        <f t="shared" si="104"/>
        <v/>
      </c>
      <c r="AO767" s="389" t="str">
        <f t="shared" si="105"/>
        <v/>
      </c>
      <c r="AP767" s="424"/>
      <c r="AQ767" s="424"/>
      <c r="AR767" s="431" t="e">
        <f>VLOOKUP($B767,'acc names'!$C$2:$D$12102,2,FALSE)</f>
        <v>#N/A</v>
      </c>
      <c r="AS767" s="431" t="e">
        <f>VLOOKUP($AQ767,software!$A$1:$B$14605,2,FALSE)</f>
        <v>#N/A</v>
      </c>
      <c r="AT767" s="424"/>
      <c r="AV767" s="424"/>
    </row>
    <row r="768" spans="1:48" s="44" customFormat="1" ht="12.75" x14ac:dyDescent="0.2">
      <c r="A768" s="101"/>
      <c r="B768" s="42"/>
      <c r="C768" s="142"/>
      <c r="D768" s="143"/>
      <c r="E768" s="107"/>
      <c r="F768" s="46"/>
      <c r="G768" s="46"/>
      <c r="H768" s="46"/>
      <c r="I768" s="46"/>
      <c r="J768" s="46"/>
      <c r="K768" s="46"/>
      <c r="L768" s="139"/>
      <c r="M768" s="41"/>
      <c r="N768" s="45"/>
      <c r="O768" s="47"/>
      <c r="P768" s="43"/>
      <c r="Q768" s="71" t="e">
        <f>VLOOKUP(N768,'error categories'!$A$2:$D$54,4,FALSE)</f>
        <v>#N/A</v>
      </c>
      <c r="R768" s="72" t="e">
        <f>VLOOKUP(N768,'error categories'!$A$2:$D$54,3,FALSE)</f>
        <v>#N/A</v>
      </c>
      <c r="S768" s="374"/>
      <c r="T768" s="377"/>
      <c r="U768" s="378">
        <f t="shared" si="99"/>
        <v>0</v>
      </c>
      <c r="V768" s="390"/>
      <c r="W768" s="391"/>
      <c r="X768" s="380"/>
      <c r="Y768" s="380"/>
      <c r="Z768" s="390"/>
      <c r="AA768" s="392"/>
      <c r="AB768" s="393"/>
      <c r="AC768" s="394"/>
      <c r="AD768" s="382">
        <f t="shared" si="106"/>
        <v>0</v>
      </c>
      <c r="AE768" s="383">
        <f t="shared" si="107"/>
        <v>0</v>
      </c>
      <c r="AF768" s="379"/>
      <c r="AG768" s="381"/>
      <c r="AH768" s="379"/>
      <c r="AI768" s="381"/>
      <c r="AJ768" s="384" t="str">
        <f t="shared" si="100"/>
        <v/>
      </c>
      <c r="AK768" s="385" t="str">
        <f t="shared" si="101"/>
        <v/>
      </c>
      <c r="AL768" s="388" t="str">
        <f t="shared" si="102"/>
        <v/>
      </c>
      <c r="AM768" s="389" t="str">
        <f t="shared" si="103"/>
        <v/>
      </c>
      <c r="AN768" s="388" t="str">
        <f t="shared" si="104"/>
        <v/>
      </c>
      <c r="AO768" s="389" t="str">
        <f t="shared" si="105"/>
        <v/>
      </c>
      <c r="AP768" s="424"/>
      <c r="AQ768" s="424"/>
      <c r="AR768" s="431" t="e">
        <f>VLOOKUP($B768,'acc names'!$C$2:$D$12102,2,FALSE)</f>
        <v>#N/A</v>
      </c>
      <c r="AS768" s="431" t="e">
        <f>VLOOKUP($AQ768,software!$A$1:$B$14605,2,FALSE)</f>
        <v>#N/A</v>
      </c>
      <c r="AT768" s="424"/>
      <c r="AV768" s="424"/>
    </row>
    <row r="769" spans="1:48" s="44" customFormat="1" ht="12.75" x14ac:dyDescent="0.2">
      <c r="A769" s="101"/>
      <c r="B769" s="42"/>
      <c r="C769" s="142"/>
      <c r="D769" s="143"/>
      <c r="E769" s="107"/>
      <c r="F769" s="46"/>
      <c r="G769" s="46"/>
      <c r="H769" s="46"/>
      <c r="I769" s="46"/>
      <c r="J769" s="46"/>
      <c r="K769" s="46"/>
      <c r="L769" s="139"/>
      <c r="M769" s="41"/>
      <c r="N769" s="45"/>
      <c r="O769" s="47"/>
      <c r="P769" s="43"/>
      <c r="Q769" s="71" t="e">
        <f>VLOOKUP(N769,'error categories'!$A$2:$D$54,4,FALSE)</f>
        <v>#N/A</v>
      </c>
      <c r="R769" s="72" t="e">
        <f>VLOOKUP(N769,'error categories'!$A$2:$D$54,3,FALSE)</f>
        <v>#N/A</v>
      </c>
      <c r="S769" s="374"/>
      <c r="T769" s="377"/>
      <c r="U769" s="378">
        <f t="shared" si="99"/>
        <v>0</v>
      </c>
      <c r="V769" s="390"/>
      <c r="W769" s="391"/>
      <c r="X769" s="380"/>
      <c r="Y769" s="380"/>
      <c r="Z769" s="390"/>
      <c r="AA769" s="392"/>
      <c r="AB769" s="393"/>
      <c r="AC769" s="394"/>
      <c r="AD769" s="382">
        <f t="shared" si="106"/>
        <v>0</v>
      </c>
      <c r="AE769" s="383">
        <f t="shared" si="107"/>
        <v>0</v>
      </c>
      <c r="AF769" s="379"/>
      <c r="AG769" s="381"/>
      <c r="AH769" s="379"/>
      <c r="AI769" s="381"/>
      <c r="AJ769" s="384" t="str">
        <f t="shared" si="100"/>
        <v/>
      </c>
      <c r="AK769" s="385" t="str">
        <f t="shared" si="101"/>
        <v/>
      </c>
      <c r="AL769" s="388" t="str">
        <f t="shared" si="102"/>
        <v/>
      </c>
      <c r="AM769" s="389" t="str">
        <f t="shared" si="103"/>
        <v/>
      </c>
      <c r="AN769" s="388" t="str">
        <f t="shared" si="104"/>
        <v/>
      </c>
      <c r="AO769" s="389" t="str">
        <f t="shared" si="105"/>
        <v/>
      </c>
      <c r="AP769" s="424"/>
      <c r="AQ769" s="424"/>
      <c r="AR769" s="431" t="e">
        <f>VLOOKUP($B769,'acc names'!$C$2:$D$12102,2,FALSE)</f>
        <v>#N/A</v>
      </c>
      <c r="AS769" s="431" t="e">
        <f>VLOOKUP($AQ769,software!$A$1:$B$14605,2,FALSE)</f>
        <v>#N/A</v>
      </c>
      <c r="AT769" s="424"/>
      <c r="AV769" s="424"/>
    </row>
    <row r="770" spans="1:48" s="44" customFormat="1" ht="12.75" x14ac:dyDescent="0.2">
      <c r="A770" s="101"/>
      <c r="B770" s="42"/>
      <c r="C770" s="142"/>
      <c r="D770" s="143"/>
      <c r="E770" s="107"/>
      <c r="F770" s="46"/>
      <c r="G770" s="46"/>
      <c r="H770" s="46"/>
      <c r="I770" s="46"/>
      <c r="J770" s="46"/>
      <c r="K770" s="46"/>
      <c r="L770" s="139"/>
      <c r="M770" s="41"/>
      <c r="N770" s="45"/>
      <c r="O770" s="47"/>
      <c r="P770" s="43"/>
      <c r="Q770" s="71" t="e">
        <f>VLOOKUP(N770,'error categories'!$A$2:$D$54,4,FALSE)</f>
        <v>#N/A</v>
      </c>
      <c r="R770" s="72" t="e">
        <f>VLOOKUP(N770,'error categories'!$A$2:$D$54,3,FALSE)</f>
        <v>#N/A</v>
      </c>
      <c r="S770" s="374"/>
      <c r="T770" s="377"/>
      <c r="U770" s="378">
        <f t="shared" si="99"/>
        <v>0</v>
      </c>
      <c r="V770" s="390"/>
      <c r="W770" s="391"/>
      <c r="X770" s="380"/>
      <c r="Y770" s="380"/>
      <c r="Z770" s="390"/>
      <c r="AA770" s="392"/>
      <c r="AB770" s="393"/>
      <c r="AC770" s="394"/>
      <c r="AD770" s="382">
        <f t="shared" si="106"/>
        <v>0</v>
      </c>
      <c r="AE770" s="383">
        <f t="shared" si="107"/>
        <v>0</v>
      </c>
      <c r="AF770" s="379"/>
      <c r="AG770" s="381"/>
      <c r="AH770" s="379"/>
      <c r="AI770" s="381"/>
      <c r="AJ770" s="384" t="str">
        <f t="shared" si="100"/>
        <v/>
      </c>
      <c r="AK770" s="385" t="str">
        <f t="shared" si="101"/>
        <v/>
      </c>
      <c r="AL770" s="388" t="str">
        <f t="shared" si="102"/>
        <v/>
      </c>
      <c r="AM770" s="389" t="str">
        <f t="shared" si="103"/>
        <v/>
      </c>
      <c r="AN770" s="388" t="str">
        <f t="shared" si="104"/>
        <v/>
      </c>
      <c r="AO770" s="389" t="str">
        <f t="shared" si="105"/>
        <v/>
      </c>
      <c r="AP770" s="424"/>
      <c r="AQ770" s="424"/>
      <c r="AR770" s="431" t="e">
        <f>VLOOKUP($B770,'acc names'!$C$2:$D$12102,2,FALSE)</f>
        <v>#N/A</v>
      </c>
      <c r="AS770" s="431" t="e">
        <f>VLOOKUP($AQ770,software!$A$1:$B$14605,2,FALSE)</f>
        <v>#N/A</v>
      </c>
      <c r="AT770" s="424"/>
      <c r="AV770" s="424"/>
    </row>
    <row r="771" spans="1:48" s="44" customFormat="1" ht="12.75" x14ac:dyDescent="0.2">
      <c r="A771" s="101"/>
      <c r="B771" s="42"/>
      <c r="C771" s="142"/>
      <c r="D771" s="143"/>
      <c r="E771" s="107"/>
      <c r="F771" s="46"/>
      <c r="G771" s="46"/>
      <c r="H771" s="46"/>
      <c r="I771" s="46"/>
      <c r="J771" s="46"/>
      <c r="K771" s="46"/>
      <c r="L771" s="139"/>
      <c r="M771" s="41"/>
      <c r="N771" s="45"/>
      <c r="O771" s="47"/>
      <c r="P771" s="43"/>
      <c r="Q771" s="71" t="e">
        <f>VLOOKUP(N771,'error categories'!$A$2:$D$54,4,FALSE)</f>
        <v>#N/A</v>
      </c>
      <c r="R771" s="72" t="e">
        <f>VLOOKUP(N771,'error categories'!$A$2:$D$54,3,FALSE)</f>
        <v>#N/A</v>
      </c>
      <c r="S771" s="374"/>
      <c r="T771" s="377"/>
      <c r="U771" s="378">
        <f t="shared" si="99"/>
        <v>0</v>
      </c>
      <c r="V771" s="390"/>
      <c r="W771" s="391"/>
      <c r="X771" s="380"/>
      <c r="Y771" s="380"/>
      <c r="Z771" s="390"/>
      <c r="AA771" s="392"/>
      <c r="AB771" s="393"/>
      <c r="AC771" s="394"/>
      <c r="AD771" s="382">
        <f t="shared" si="106"/>
        <v>0</v>
      </c>
      <c r="AE771" s="383">
        <f t="shared" si="107"/>
        <v>0</v>
      </c>
      <c r="AF771" s="379"/>
      <c r="AG771" s="381"/>
      <c r="AH771" s="379"/>
      <c r="AI771" s="381"/>
      <c r="AJ771" s="384" t="str">
        <f t="shared" si="100"/>
        <v/>
      </c>
      <c r="AK771" s="385" t="str">
        <f t="shared" si="101"/>
        <v/>
      </c>
      <c r="AL771" s="388" t="str">
        <f t="shared" si="102"/>
        <v/>
      </c>
      <c r="AM771" s="389" t="str">
        <f t="shared" si="103"/>
        <v/>
      </c>
      <c r="AN771" s="388" t="str">
        <f t="shared" si="104"/>
        <v/>
      </c>
      <c r="AO771" s="389" t="str">
        <f t="shared" si="105"/>
        <v/>
      </c>
      <c r="AP771" s="424"/>
      <c r="AQ771" s="424"/>
      <c r="AR771" s="431" t="e">
        <f>VLOOKUP($B771,'acc names'!$C$2:$D$12102,2,FALSE)</f>
        <v>#N/A</v>
      </c>
      <c r="AS771" s="431" t="e">
        <f>VLOOKUP($AQ771,software!$A$1:$B$14605,2,FALSE)</f>
        <v>#N/A</v>
      </c>
      <c r="AT771" s="424"/>
      <c r="AV771" s="424"/>
    </row>
    <row r="772" spans="1:48" s="44" customFormat="1" ht="12.75" x14ac:dyDescent="0.2">
      <c r="A772" s="101"/>
      <c r="B772" s="42"/>
      <c r="C772" s="142"/>
      <c r="D772" s="143"/>
      <c r="E772" s="107"/>
      <c r="F772" s="46"/>
      <c r="G772" s="46"/>
      <c r="H772" s="46"/>
      <c r="I772" s="46"/>
      <c r="J772" s="46"/>
      <c r="K772" s="46"/>
      <c r="L772" s="139"/>
      <c r="M772" s="41"/>
      <c r="N772" s="45"/>
      <c r="O772" s="47"/>
      <c r="P772" s="43"/>
      <c r="Q772" s="71" t="e">
        <f>VLOOKUP(N772,'error categories'!$A$2:$D$54,4,FALSE)</f>
        <v>#N/A</v>
      </c>
      <c r="R772" s="72" t="e">
        <f>VLOOKUP(N772,'error categories'!$A$2:$D$54,3,FALSE)</f>
        <v>#N/A</v>
      </c>
      <c r="S772" s="374"/>
      <c r="T772" s="377"/>
      <c r="U772" s="378">
        <f t="shared" ref="U772:U835" si="108">S772-T772</f>
        <v>0</v>
      </c>
      <c r="V772" s="390"/>
      <c r="W772" s="391"/>
      <c r="X772" s="380"/>
      <c r="Y772" s="380"/>
      <c r="Z772" s="390"/>
      <c r="AA772" s="392"/>
      <c r="AB772" s="393"/>
      <c r="AC772" s="394"/>
      <c r="AD772" s="382">
        <f t="shared" si="106"/>
        <v>0</v>
      </c>
      <c r="AE772" s="383">
        <f t="shared" si="107"/>
        <v>0</v>
      </c>
      <c r="AF772" s="379"/>
      <c r="AG772" s="381"/>
      <c r="AH772" s="379"/>
      <c r="AI772" s="381"/>
      <c r="AJ772" s="384" t="str">
        <f t="shared" ref="AJ772:AJ835" si="109">IF(E772="","",IF(AND(U772=1,(Y772+AA772+AD772+AE772+AG772+AI772)=0),"VU",Y772+AA772+AD772+AE772+AG772+AI772))</f>
        <v/>
      </c>
      <c r="AK772" s="385" t="str">
        <f t="shared" si="101"/>
        <v/>
      </c>
      <c r="AL772" s="388" t="str">
        <f t="shared" si="102"/>
        <v/>
      </c>
      <c r="AM772" s="389" t="str">
        <f t="shared" si="103"/>
        <v/>
      </c>
      <c r="AN772" s="388" t="str">
        <f t="shared" si="104"/>
        <v/>
      </c>
      <c r="AO772" s="389" t="str">
        <f t="shared" si="105"/>
        <v/>
      </c>
      <c r="AP772" s="424"/>
      <c r="AQ772" s="424"/>
      <c r="AR772" s="431" t="e">
        <f>VLOOKUP($B772,'acc names'!$C$2:$D$12102,2,FALSE)</f>
        <v>#N/A</v>
      </c>
      <c r="AS772" s="431" t="e">
        <f>VLOOKUP($AQ772,software!$A$1:$B$14605,2,FALSE)</f>
        <v>#N/A</v>
      </c>
      <c r="AT772" s="424"/>
      <c r="AV772" s="424"/>
    </row>
    <row r="773" spans="1:48" s="44" customFormat="1" ht="12.75" x14ac:dyDescent="0.2">
      <c r="A773" s="101"/>
      <c r="B773" s="42"/>
      <c r="C773" s="142"/>
      <c r="D773" s="143"/>
      <c r="E773" s="107"/>
      <c r="F773" s="46"/>
      <c r="G773" s="46"/>
      <c r="H773" s="46"/>
      <c r="I773" s="46"/>
      <c r="J773" s="46"/>
      <c r="K773" s="46"/>
      <c r="L773" s="139"/>
      <c r="M773" s="41"/>
      <c r="N773" s="45"/>
      <c r="O773" s="47"/>
      <c r="P773" s="43"/>
      <c r="Q773" s="71" t="e">
        <f>VLOOKUP(N773,'error categories'!$A$2:$D$54,4,FALSE)</f>
        <v>#N/A</v>
      </c>
      <c r="R773" s="72" t="e">
        <f>VLOOKUP(N773,'error categories'!$A$2:$D$54,3,FALSE)</f>
        <v>#N/A</v>
      </c>
      <c r="S773" s="374"/>
      <c r="T773" s="377"/>
      <c r="U773" s="378">
        <f t="shared" si="108"/>
        <v>0</v>
      </c>
      <c r="V773" s="390"/>
      <c r="W773" s="391"/>
      <c r="X773" s="380"/>
      <c r="Y773" s="380"/>
      <c r="Z773" s="390"/>
      <c r="AA773" s="392"/>
      <c r="AB773" s="393"/>
      <c r="AC773" s="394"/>
      <c r="AD773" s="382">
        <f t="shared" si="106"/>
        <v>0</v>
      </c>
      <c r="AE773" s="383">
        <f t="shared" si="107"/>
        <v>0</v>
      </c>
      <c r="AF773" s="379"/>
      <c r="AG773" s="381"/>
      <c r="AH773" s="379"/>
      <c r="AI773" s="381"/>
      <c r="AJ773" s="384" t="str">
        <f t="shared" si="109"/>
        <v/>
      </c>
      <c r="AK773" s="385" t="str">
        <f t="shared" ref="AK773:AK836" si="110">IF(OR(AJ773="",AJ773="VU"),"",ABS(AJ773))</f>
        <v/>
      </c>
      <c r="AL773" s="388" t="str">
        <f t="shared" ref="AL773:AL836" si="111">IF(OR(AJ773="VU",AJ773="",AJ773=0,AJ773&lt;0),"",AJ773)</f>
        <v/>
      </c>
      <c r="AM773" s="389" t="str">
        <f t="shared" ref="AM773:AM836" si="112">IF(OR(AJ773="VU",AJ773="",AJ773=0,AJ773&gt;0),"",AJ773)</f>
        <v/>
      </c>
      <c r="AN773" s="388" t="str">
        <f t="shared" ref="AN773:AN836" si="113">IF(AL773="","",1)</f>
        <v/>
      </c>
      <c r="AO773" s="389" t="str">
        <f t="shared" ref="AO773:AO836" si="114">IF(AM773="","",1)</f>
        <v/>
      </c>
      <c r="AP773" s="424"/>
      <c r="AQ773" s="424"/>
      <c r="AR773" s="431" t="e">
        <f>VLOOKUP($B773,'acc names'!$C$2:$D$12102,2,FALSE)</f>
        <v>#N/A</v>
      </c>
      <c r="AS773" s="431" t="e">
        <f>VLOOKUP($AQ773,software!$A$1:$B$14605,2,FALSE)</f>
        <v>#N/A</v>
      </c>
      <c r="AT773" s="424"/>
      <c r="AV773" s="424"/>
    </row>
    <row r="774" spans="1:48" s="44" customFormat="1" ht="12.75" x14ac:dyDescent="0.2">
      <c r="A774" s="101"/>
      <c r="B774" s="42"/>
      <c r="C774" s="142"/>
      <c r="D774" s="143"/>
      <c r="E774" s="107"/>
      <c r="F774" s="46"/>
      <c r="G774" s="46"/>
      <c r="H774" s="46"/>
      <c r="I774" s="46"/>
      <c r="J774" s="46"/>
      <c r="K774" s="46"/>
      <c r="L774" s="139"/>
      <c r="M774" s="41"/>
      <c r="N774" s="45"/>
      <c r="O774" s="47"/>
      <c r="P774" s="43"/>
      <c r="Q774" s="71" t="e">
        <f>VLOOKUP(N774,'error categories'!$A$2:$D$54,4,FALSE)</f>
        <v>#N/A</v>
      </c>
      <c r="R774" s="72" t="e">
        <f>VLOOKUP(N774,'error categories'!$A$2:$D$54,3,FALSE)</f>
        <v>#N/A</v>
      </c>
      <c r="S774" s="374"/>
      <c r="T774" s="377"/>
      <c r="U774" s="378">
        <f t="shared" si="108"/>
        <v>0</v>
      </c>
      <c r="V774" s="390"/>
      <c r="W774" s="391"/>
      <c r="X774" s="380"/>
      <c r="Y774" s="380"/>
      <c r="Z774" s="390"/>
      <c r="AA774" s="392"/>
      <c r="AB774" s="393"/>
      <c r="AC774" s="394"/>
      <c r="AD774" s="382">
        <f t="shared" ref="AD774:AD837" si="115">AB774*-900</f>
        <v>0</v>
      </c>
      <c r="AE774" s="383">
        <f t="shared" ref="AE774:AE837" si="116">AC774*-880</f>
        <v>0</v>
      </c>
      <c r="AF774" s="379"/>
      <c r="AG774" s="381"/>
      <c r="AH774" s="379"/>
      <c r="AI774" s="381"/>
      <c r="AJ774" s="384" t="str">
        <f t="shared" si="109"/>
        <v/>
      </c>
      <c r="AK774" s="385" t="str">
        <f t="shared" si="110"/>
        <v/>
      </c>
      <c r="AL774" s="388" t="str">
        <f t="shared" si="111"/>
        <v/>
      </c>
      <c r="AM774" s="389" t="str">
        <f t="shared" si="112"/>
        <v/>
      </c>
      <c r="AN774" s="388" t="str">
        <f t="shared" si="113"/>
        <v/>
      </c>
      <c r="AO774" s="389" t="str">
        <f t="shared" si="114"/>
        <v/>
      </c>
      <c r="AP774" s="424"/>
      <c r="AQ774" s="424"/>
      <c r="AR774" s="431" t="e">
        <f>VLOOKUP($B774,'acc names'!$C$2:$D$12102,2,FALSE)</f>
        <v>#N/A</v>
      </c>
      <c r="AS774" s="431" t="e">
        <f>VLOOKUP($AQ774,software!$A$1:$B$14605,2,FALSE)</f>
        <v>#N/A</v>
      </c>
      <c r="AT774" s="424"/>
      <c r="AV774" s="424"/>
    </row>
    <row r="775" spans="1:48" s="44" customFormat="1" ht="12.75" x14ac:dyDescent="0.2">
      <c r="A775" s="101"/>
      <c r="B775" s="42"/>
      <c r="C775" s="142"/>
      <c r="D775" s="143"/>
      <c r="E775" s="107"/>
      <c r="F775" s="46"/>
      <c r="G775" s="46"/>
      <c r="H775" s="46"/>
      <c r="I775" s="46"/>
      <c r="J775" s="46"/>
      <c r="K775" s="46"/>
      <c r="L775" s="139"/>
      <c r="M775" s="41"/>
      <c r="N775" s="45"/>
      <c r="O775" s="47"/>
      <c r="P775" s="43"/>
      <c r="Q775" s="71" t="e">
        <f>VLOOKUP(N775,'error categories'!$A$2:$D$54,4,FALSE)</f>
        <v>#N/A</v>
      </c>
      <c r="R775" s="72" t="e">
        <f>VLOOKUP(N775,'error categories'!$A$2:$D$54,3,FALSE)</f>
        <v>#N/A</v>
      </c>
      <c r="S775" s="374"/>
      <c r="T775" s="377"/>
      <c r="U775" s="378">
        <f t="shared" si="108"/>
        <v>0</v>
      </c>
      <c r="V775" s="390"/>
      <c r="W775" s="391"/>
      <c r="X775" s="380"/>
      <c r="Y775" s="380"/>
      <c r="Z775" s="390"/>
      <c r="AA775" s="392"/>
      <c r="AB775" s="393"/>
      <c r="AC775" s="394"/>
      <c r="AD775" s="382">
        <f t="shared" si="115"/>
        <v>0</v>
      </c>
      <c r="AE775" s="383">
        <f t="shared" si="116"/>
        <v>0</v>
      </c>
      <c r="AF775" s="379"/>
      <c r="AG775" s="381"/>
      <c r="AH775" s="379"/>
      <c r="AI775" s="381"/>
      <c r="AJ775" s="384" t="str">
        <f t="shared" si="109"/>
        <v/>
      </c>
      <c r="AK775" s="385" t="str">
        <f t="shared" si="110"/>
        <v/>
      </c>
      <c r="AL775" s="388" t="str">
        <f t="shared" si="111"/>
        <v/>
      </c>
      <c r="AM775" s="389" t="str">
        <f t="shared" si="112"/>
        <v/>
      </c>
      <c r="AN775" s="388" t="str">
        <f t="shared" si="113"/>
        <v/>
      </c>
      <c r="AO775" s="389" t="str">
        <f t="shared" si="114"/>
        <v/>
      </c>
      <c r="AP775" s="424"/>
      <c r="AQ775" s="424"/>
      <c r="AR775" s="431" t="e">
        <f>VLOOKUP($B775,'acc names'!$C$2:$D$12102,2,FALSE)</f>
        <v>#N/A</v>
      </c>
      <c r="AS775" s="431" t="e">
        <f>VLOOKUP($AQ775,software!$A$1:$B$14605,2,FALSE)</f>
        <v>#N/A</v>
      </c>
      <c r="AT775" s="424"/>
      <c r="AV775" s="424"/>
    </row>
    <row r="776" spans="1:48" s="44" customFormat="1" ht="12.75" x14ac:dyDescent="0.2">
      <c r="A776" s="101"/>
      <c r="B776" s="42"/>
      <c r="C776" s="142"/>
      <c r="D776" s="143"/>
      <c r="E776" s="107"/>
      <c r="F776" s="46"/>
      <c r="G776" s="46"/>
      <c r="H776" s="46"/>
      <c r="I776" s="46"/>
      <c r="J776" s="46"/>
      <c r="K776" s="46"/>
      <c r="L776" s="139"/>
      <c r="M776" s="41"/>
      <c r="N776" s="45"/>
      <c r="O776" s="47"/>
      <c r="P776" s="43"/>
      <c r="Q776" s="71" t="e">
        <f>VLOOKUP(N776,'error categories'!$A$2:$D$54,4,FALSE)</f>
        <v>#N/A</v>
      </c>
      <c r="R776" s="72" t="e">
        <f>VLOOKUP(N776,'error categories'!$A$2:$D$54,3,FALSE)</f>
        <v>#N/A</v>
      </c>
      <c r="S776" s="374"/>
      <c r="T776" s="377"/>
      <c r="U776" s="378">
        <f t="shared" si="108"/>
        <v>0</v>
      </c>
      <c r="V776" s="390"/>
      <c r="W776" s="391"/>
      <c r="X776" s="380"/>
      <c r="Y776" s="380"/>
      <c r="Z776" s="390"/>
      <c r="AA776" s="392"/>
      <c r="AB776" s="393"/>
      <c r="AC776" s="394"/>
      <c r="AD776" s="382">
        <f t="shared" si="115"/>
        <v>0</v>
      </c>
      <c r="AE776" s="383">
        <f t="shared" si="116"/>
        <v>0</v>
      </c>
      <c r="AF776" s="379"/>
      <c r="AG776" s="381"/>
      <c r="AH776" s="379"/>
      <c r="AI776" s="381"/>
      <c r="AJ776" s="384" t="str">
        <f t="shared" si="109"/>
        <v/>
      </c>
      <c r="AK776" s="385" t="str">
        <f t="shared" si="110"/>
        <v/>
      </c>
      <c r="AL776" s="388" t="str">
        <f t="shared" si="111"/>
        <v/>
      </c>
      <c r="AM776" s="389" t="str">
        <f t="shared" si="112"/>
        <v/>
      </c>
      <c r="AN776" s="388" t="str">
        <f t="shared" si="113"/>
        <v/>
      </c>
      <c r="AO776" s="389" t="str">
        <f t="shared" si="114"/>
        <v/>
      </c>
      <c r="AP776" s="424"/>
      <c r="AQ776" s="424"/>
      <c r="AR776" s="431" t="e">
        <f>VLOOKUP($B776,'acc names'!$C$2:$D$12102,2,FALSE)</f>
        <v>#N/A</v>
      </c>
      <c r="AS776" s="431" t="e">
        <f>VLOOKUP($AQ776,software!$A$1:$B$14605,2,FALSE)</f>
        <v>#N/A</v>
      </c>
      <c r="AT776" s="424"/>
      <c r="AV776" s="424"/>
    </row>
    <row r="777" spans="1:48" s="44" customFormat="1" ht="12.75" x14ac:dyDescent="0.2">
      <c r="A777" s="101"/>
      <c r="B777" s="42"/>
      <c r="C777" s="142"/>
      <c r="D777" s="143"/>
      <c r="E777" s="107"/>
      <c r="F777" s="46"/>
      <c r="G777" s="46"/>
      <c r="H777" s="46"/>
      <c r="I777" s="46"/>
      <c r="J777" s="46"/>
      <c r="K777" s="46"/>
      <c r="L777" s="139"/>
      <c r="M777" s="41"/>
      <c r="N777" s="45"/>
      <c r="O777" s="47"/>
      <c r="P777" s="43"/>
      <c r="Q777" s="71" t="e">
        <f>VLOOKUP(N777,'error categories'!$A$2:$D$54,4,FALSE)</f>
        <v>#N/A</v>
      </c>
      <c r="R777" s="72" t="e">
        <f>VLOOKUP(N777,'error categories'!$A$2:$D$54,3,FALSE)</f>
        <v>#N/A</v>
      </c>
      <c r="S777" s="374"/>
      <c r="T777" s="377"/>
      <c r="U777" s="378">
        <f t="shared" si="108"/>
        <v>0</v>
      </c>
      <c r="V777" s="390"/>
      <c r="W777" s="391"/>
      <c r="X777" s="380"/>
      <c r="Y777" s="380"/>
      <c r="Z777" s="390"/>
      <c r="AA777" s="392"/>
      <c r="AB777" s="393"/>
      <c r="AC777" s="394"/>
      <c r="AD777" s="382">
        <f t="shared" si="115"/>
        <v>0</v>
      </c>
      <c r="AE777" s="383">
        <f t="shared" si="116"/>
        <v>0</v>
      </c>
      <c r="AF777" s="379"/>
      <c r="AG777" s="381"/>
      <c r="AH777" s="379"/>
      <c r="AI777" s="381"/>
      <c r="AJ777" s="384" t="str">
        <f t="shared" si="109"/>
        <v/>
      </c>
      <c r="AK777" s="385" t="str">
        <f t="shared" si="110"/>
        <v/>
      </c>
      <c r="AL777" s="388" t="str">
        <f t="shared" si="111"/>
        <v/>
      </c>
      <c r="AM777" s="389" t="str">
        <f t="shared" si="112"/>
        <v/>
      </c>
      <c r="AN777" s="388" t="str">
        <f t="shared" si="113"/>
        <v/>
      </c>
      <c r="AO777" s="389" t="str">
        <f t="shared" si="114"/>
        <v/>
      </c>
      <c r="AP777" s="424"/>
      <c r="AQ777" s="424"/>
      <c r="AR777" s="431" t="e">
        <f>VLOOKUP($B777,'acc names'!$C$2:$D$12102,2,FALSE)</f>
        <v>#N/A</v>
      </c>
      <c r="AS777" s="431" t="e">
        <f>VLOOKUP($AQ777,software!$A$1:$B$14605,2,FALSE)</f>
        <v>#N/A</v>
      </c>
      <c r="AT777" s="424"/>
      <c r="AV777" s="424"/>
    </row>
    <row r="778" spans="1:48" s="44" customFormat="1" ht="12.75" x14ac:dyDescent="0.2">
      <c r="A778" s="101"/>
      <c r="B778" s="42"/>
      <c r="C778" s="142"/>
      <c r="D778" s="143"/>
      <c r="E778" s="107"/>
      <c r="F778" s="46"/>
      <c r="G778" s="46"/>
      <c r="H778" s="46"/>
      <c r="I778" s="46"/>
      <c r="J778" s="46"/>
      <c r="K778" s="46"/>
      <c r="L778" s="139"/>
      <c r="M778" s="41"/>
      <c r="N778" s="45"/>
      <c r="O778" s="47"/>
      <c r="P778" s="43"/>
      <c r="Q778" s="71" t="e">
        <f>VLOOKUP(N778,'error categories'!$A$2:$D$54,4,FALSE)</f>
        <v>#N/A</v>
      </c>
      <c r="R778" s="72" t="e">
        <f>VLOOKUP(N778,'error categories'!$A$2:$D$54,3,FALSE)</f>
        <v>#N/A</v>
      </c>
      <c r="S778" s="374"/>
      <c r="T778" s="377"/>
      <c r="U778" s="378">
        <f t="shared" si="108"/>
        <v>0</v>
      </c>
      <c r="V778" s="390"/>
      <c r="W778" s="391"/>
      <c r="X778" s="380"/>
      <c r="Y778" s="380"/>
      <c r="Z778" s="390"/>
      <c r="AA778" s="392"/>
      <c r="AB778" s="393"/>
      <c r="AC778" s="394"/>
      <c r="AD778" s="382">
        <f t="shared" si="115"/>
        <v>0</v>
      </c>
      <c r="AE778" s="383">
        <f t="shared" si="116"/>
        <v>0</v>
      </c>
      <c r="AF778" s="379"/>
      <c r="AG778" s="381"/>
      <c r="AH778" s="379"/>
      <c r="AI778" s="381"/>
      <c r="AJ778" s="384" t="str">
        <f t="shared" si="109"/>
        <v/>
      </c>
      <c r="AK778" s="385" t="str">
        <f t="shared" si="110"/>
        <v/>
      </c>
      <c r="AL778" s="388" t="str">
        <f t="shared" si="111"/>
        <v/>
      </c>
      <c r="AM778" s="389" t="str">
        <f t="shared" si="112"/>
        <v/>
      </c>
      <c r="AN778" s="388" t="str">
        <f t="shared" si="113"/>
        <v/>
      </c>
      <c r="AO778" s="389" t="str">
        <f t="shared" si="114"/>
        <v/>
      </c>
      <c r="AP778" s="424"/>
      <c r="AQ778" s="424"/>
      <c r="AR778" s="431" t="e">
        <f>VLOOKUP($B778,'acc names'!$C$2:$D$12102,2,FALSE)</f>
        <v>#N/A</v>
      </c>
      <c r="AS778" s="431" t="e">
        <f>VLOOKUP($AQ778,software!$A$1:$B$14605,2,FALSE)</f>
        <v>#N/A</v>
      </c>
      <c r="AT778" s="424"/>
      <c r="AV778" s="424"/>
    </row>
    <row r="779" spans="1:48" s="44" customFormat="1" ht="12.75" x14ac:dyDescent="0.2">
      <c r="A779" s="101"/>
      <c r="B779" s="42"/>
      <c r="C779" s="142"/>
      <c r="D779" s="143"/>
      <c r="E779" s="107"/>
      <c r="F779" s="46"/>
      <c r="G779" s="46"/>
      <c r="H779" s="46"/>
      <c r="I779" s="46"/>
      <c r="J779" s="46"/>
      <c r="K779" s="46"/>
      <c r="L779" s="139"/>
      <c r="M779" s="41"/>
      <c r="N779" s="45"/>
      <c r="O779" s="47"/>
      <c r="P779" s="43"/>
      <c r="Q779" s="71" t="e">
        <f>VLOOKUP(N779,'error categories'!$A$2:$D$54,4,FALSE)</f>
        <v>#N/A</v>
      </c>
      <c r="R779" s="72" t="e">
        <f>VLOOKUP(N779,'error categories'!$A$2:$D$54,3,FALSE)</f>
        <v>#N/A</v>
      </c>
      <c r="S779" s="374"/>
      <c r="T779" s="377"/>
      <c r="U779" s="378">
        <f t="shared" si="108"/>
        <v>0</v>
      </c>
      <c r="V779" s="390"/>
      <c r="W779" s="391"/>
      <c r="X779" s="380"/>
      <c r="Y779" s="380"/>
      <c r="Z779" s="390"/>
      <c r="AA779" s="392"/>
      <c r="AB779" s="393"/>
      <c r="AC779" s="394"/>
      <c r="AD779" s="382">
        <f t="shared" si="115"/>
        <v>0</v>
      </c>
      <c r="AE779" s="383">
        <f t="shared" si="116"/>
        <v>0</v>
      </c>
      <c r="AF779" s="379"/>
      <c r="AG779" s="381"/>
      <c r="AH779" s="379"/>
      <c r="AI779" s="381"/>
      <c r="AJ779" s="384" t="str">
        <f t="shared" si="109"/>
        <v/>
      </c>
      <c r="AK779" s="385" t="str">
        <f t="shared" si="110"/>
        <v/>
      </c>
      <c r="AL779" s="388" t="str">
        <f t="shared" si="111"/>
        <v/>
      </c>
      <c r="AM779" s="389" t="str">
        <f t="shared" si="112"/>
        <v/>
      </c>
      <c r="AN779" s="388" t="str">
        <f t="shared" si="113"/>
        <v/>
      </c>
      <c r="AO779" s="389" t="str">
        <f t="shared" si="114"/>
        <v/>
      </c>
      <c r="AP779" s="424"/>
      <c r="AQ779" s="424"/>
      <c r="AR779" s="431" t="e">
        <f>VLOOKUP($B779,'acc names'!$C$2:$D$12102,2,FALSE)</f>
        <v>#N/A</v>
      </c>
      <c r="AS779" s="431" t="e">
        <f>VLOOKUP($AQ779,software!$A$1:$B$14605,2,FALSE)</f>
        <v>#N/A</v>
      </c>
      <c r="AT779" s="424"/>
      <c r="AV779" s="424"/>
    </row>
    <row r="780" spans="1:48" s="44" customFormat="1" ht="12.75" x14ac:dyDescent="0.2">
      <c r="A780" s="101"/>
      <c r="B780" s="42"/>
      <c r="C780" s="142"/>
      <c r="D780" s="143"/>
      <c r="E780" s="107"/>
      <c r="F780" s="46"/>
      <c r="G780" s="46"/>
      <c r="H780" s="46"/>
      <c r="I780" s="46"/>
      <c r="J780" s="46"/>
      <c r="K780" s="46"/>
      <c r="L780" s="139"/>
      <c r="M780" s="41"/>
      <c r="N780" s="45"/>
      <c r="O780" s="47"/>
      <c r="P780" s="43"/>
      <c r="Q780" s="71" t="e">
        <f>VLOOKUP(N780,'error categories'!$A$2:$D$54,4,FALSE)</f>
        <v>#N/A</v>
      </c>
      <c r="R780" s="72" t="e">
        <f>VLOOKUP(N780,'error categories'!$A$2:$D$54,3,FALSE)</f>
        <v>#N/A</v>
      </c>
      <c r="S780" s="374"/>
      <c r="T780" s="377"/>
      <c r="U780" s="378">
        <f t="shared" si="108"/>
        <v>0</v>
      </c>
      <c r="V780" s="390"/>
      <c r="W780" s="391"/>
      <c r="X780" s="380"/>
      <c r="Y780" s="380"/>
      <c r="Z780" s="390"/>
      <c r="AA780" s="392"/>
      <c r="AB780" s="393"/>
      <c r="AC780" s="394"/>
      <c r="AD780" s="382">
        <f t="shared" si="115"/>
        <v>0</v>
      </c>
      <c r="AE780" s="383">
        <f t="shared" si="116"/>
        <v>0</v>
      </c>
      <c r="AF780" s="379"/>
      <c r="AG780" s="381"/>
      <c r="AH780" s="379"/>
      <c r="AI780" s="381"/>
      <c r="AJ780" s="384" t="str">
        <f t="shared" si="109"/>
        <v/>
      </c>
      <c r="AK780" s="385" t="str">
        <f t="shared" si="110"/>
        <v/>
      </c>
      <c r="AL780" s="388" t="str">
        <f t="shared" si="111"/>
        <v/>
      </c>
      <c r="AM780" s="389" t="str">
        <f t="shared" si="112"/>
        <v/>
      </c>
      <c r="AN780" s="388" t="str">
        <f t="shared" si="113"/>
        <v/>
      </c>
      <c r="AO780" s="389" t="str">
        <f t="shared" si="114"/>
        <v/>
      </c>
      <c r="AP780" s="424"/>
      <c r="AQ780" s="424"/>
      <c r="AR780" s="431" t="e">
        <f>VLOOKUP($B780,'acc names'!$C$2:$D$12102,2,FALSE)</f>
        <v>#N/A</v>
      </c>
      <c r="AS780" s="431" t="e">
        <f>VLOOKUP($AQ780,software!$A$1:$B$14605,2,FALSE)</f>
        <v>#N/A</v>
      </c>
      <c r="AT780" s="424"/>
      <c r="AV780" s="424"/>
    </row>
    <row r="781" spans="1:48" s="44" customFormat="1" ht="12.75" x14ac:dyDescent="0.2">
      <c r="A781" s="101"/>
      <c r="B781" s="42"/>
      <c r="C781" s="142"/>
      <c r="D781" s="143"/>
      <c r="E781" s="107"/>
      <c r="F781" s="46"/>
      <c r="G781" s="46"/>
      <c r="H781" s="46"/>
      <c r="I781" s="46"/>
      <c r="J781" s="46"/>
      <c r="K781" s="46"/>
      <c r="L781" s="139"/>
      <c r="M781" s="41"/>
      <c r="N781" s="45"/>
      <c r="O781" s="47"/>
      <c r="P781" s="43"/>
      <c r="Q781" s="71" t="e">
        <f>VLOOKUP(N781,'error categories'!$A$2:$D$54,4,FALSE)</f>
        <v>#N/A</v>
      </c>
      <c r="R781" s="72" t="e">
        <f>VLOOKUP(N781,'error categories'!$A$2:$D$54,3,FALSE)</f>
        <v>#N/A</v>
      </c>
      <c r="S781" s="374"/>
      <c r="T781" s="377"/>
      <c r="U781" s="378">
        <f t="shared" si="108"/>
        <v>0</v>
      </c>
      <c r="V781" s="390"/>
      <c r="W781" s="391"/>
      <c r="X781" s="380"/>
      <c r="Y781" s="380"/>
      <c r="Z781" s="390"/>
      <c r="AA781" s="392"/>
      <c r="AB781" s="393"/>
      <c r="AC781" s="394"/>
      <c r="AD781" s="382">
        <f t="shared" si="115"/>
        <v>0</v>
      </c>
      <c r="AE781" s="383">
        <f t="shared" si="116"/>
        <v>0</v>
      </c>
      <c r="AF781" s="379"/>
      <c r="AG781" s="381"/>
      <c r="AH781" s="379"/>
      <c r="AI781" s="381"/>
      <c r="AJ781" s="384" t="str">
        <f t="shared" si="109"/>
        <v/>
      </c>
      <c r="AK781" s="385" t="str">
        <f t="shared" si="110"/>
        <v/>
      </c>
      <c r="AL781" s="388" t="str">
        <f t="shared" si="111"/>
        <v/>
      </c>
      <c r="AM781" s="389" t="str">
        <f t="shared" si="112"/>
        <v/>
      </c>
      <c r="AN781" s="388" t="str">
        <f t="shared" si="113"/>
        <v/>
      </c>
      <c r="AO781" s="389" t="str">
        <f t="shared" si="114"/>
        <v/>
      </c>
      <c r="AP781" s="424"/>
      <c r="AQ781" s="424"/>
      <c r="AR781" s="431" t="e">
        <f>VLOOKUP($B781,'acc names'!$C$2:$D$12102,2,FALSE)</f>
        <v>#N/A</v>
      </c>
      <c r="AS781" s="431" t="e">
        <f>VLOOKUP($AQ781,software!$A$1:$B$14605,2,FALSE)</f>
        <v>#N/A</v>
      </c>
      <c r="AT781" s="424"/>
      <c r="AV781" s="424"/>
    </row>
    <row r="782" spans="1:48" s="44" customFormat="1" ht="12.75" x14ac:dyDescent="0.2">
      <c r="A782" s="101"/>
      <c r="B782" s="42"/>
      <c r="C782" s="142"/>
      <c r="D782" s="143"/>
      <c r="E782" s="107"/>
      <c r="F782" s="46"/>
      <c r="G782" s="46"/>
      <c r="H782" s="46"/>
      <c r="I782" s="46"/>
      <c r="J782" s="46"/>
      <c r="K782" s="46"/>
      <c r="L782" s="139"/>
      <c r="M782" s="41"/>
      <c r="N782" s="45"/>
      <c r="O782" s="47"/>
      <c r="P782" s="43"/>
      <c r="Q782" s="71" t="e">
        <f>VLOOKUP(N782,'error categories'!$A$2:$D$54,4,FALSE)</f>
        <v>#N/A</v>
      </c>
      <c r="R782" s="72" t="e">
        <f>VLOOKUP(N782,'error categories'!$A$2:$D$54,3,FALSE)</f>
        <v>#N/A</v>
      </c>
      <c r="S782" s="374"/>
      <c r="T782" s="377"/>
      <c r="U782" s="378">
        <f t="shared" si="108"/>
        <v>0</v>
      </c>
      <c r="V782" s="390"/>
      <c r="W782" s="391"/>
      <c r="X782" s="380"/>
      <c r="Y782" s="380"/>
      <c r="Z782" s="390"/>
      <c r="AA782" s="392"/>
      <c r="AB782" s="393"/>
      <c r="AC782" s="394"/>
      <c r="AD782" s="382">
        <f t="shared" si="115"/>
        <v>0</v>
      </c>
      <c r="AE782" s="383">
        <f t="shared" si="116"/>
        <v>0</v>
      </c>
      <c r="AF782" s="379"/>
      <c r="AG782" s="381"/>
      <c r="AH782" s="379"/>
      <c r="AI782" s="381"/>
      <c r="AJ782" s="384" t="str">
        <f t="shared" si="109"/>
        <v/>
      </c>
      <c r="AK782" s="385" t="str">
        <f t="shared" si="110"/>
        <v/>
      </c>
      <c r="AL782" s="388" t="str">
        <f t="shared" si="111"/>
        <v/>
      </c>
      <c r="AM782" s="389" t="str">
        <f t="shared" si="112"/>
        <v/>
      </c>
      <c r="AN782" s="388" t="str">
        <f t="shared" si="113"/>
        <v/>
      </c>
      <c r="AO782" s="389" t="str">
        <f t="shared" si="114"/>
        <v/>
      </c>
      <c r="AP782" s="424"/>
      <c r="AQ782" s="424"/>
      <c r="AR782" s="431" t="e">
        <f>VLOOKUP($B782,'acc names'!$C$2:$D$12102,2,FALSE)</f>
        <v>#N/A</v>
      </c>
      <c r="AS782" s="431" t="e">
        <f>VLOOKUP($AQ782,software!$A$1:$B$14605,2,FALSE)</f>
        <v>#N/A</v>
      </c>
      <c r="AT782" s="424"/>
      <c r="AV782" s="424"/>
    </row>
    <row r="783" spans="1:48" s="44" customFormat="1" ht="12.75" x14ac:dyDescent="0.2">
      <c r="A783" s="101"/>
      <c r="B783" s="42"/>
      <c r="C783" s="142"/>
      <c r="D783" s="143"/>
      <c r="E783" s="107"/>
      <c r="F783" s="46"/>
      <c r="G783" s="46"/>
      <c r="H783" s="46"/>
      <c r="I783" s="46"/>
      <c r="J783" s="46"/>
      <c r="K783" s="46"/>
      <c r="L783" s="139"/>
      <c r="M783" s="41"/>
      <c r="N783" s="45"/>
      <c r="O783" s="47"/>
      <c r="P783" s="43"/>
      <c r="Q783" s="71" t="e">
        <f>VLOOKUP(N783,'error categories'!$A$2:$D$54,4,FALSE)</f>
        <v>#N/A</v>
      </c>
      <c r="R783" s="72" t="e">
        <f>VLOOKUP(N783,'error categories'!$A$2:$D$54,3,FALSE)</f>
        <v>#N/A</v>
      </c>
      <c r="S783" s="374"/>
      <c r="T783" s="377"/>
      <c r="U783" s="378">
        <f t="shared" si="108"/>
        <v>0</v>
      </c>
      <c r="V783" s="390"/>
      <c r="W783" s="391"/>
      <c r="X783" s="380"/>
      <c r="Y783" s="380"/>
      <c r="Z783" s="390"/>
      <c r="AA783" s="392"/>
      <c r="AB783" s="393"/>
      <c r="AC783" s="394"/>
      <c r="AD783" s="382">
        <f t="shared" si="115"/>
        <v>0</v>
      </c>
      <c r="AE783" s="383">
        <f t="shared" si="116"/>
        <v>0</v>
      </c>
      <c r="AF783" s="379"/>
      <c r="AG783" s="381"/>
      <c r="AH783" s="379"/>
      <c r="AI783" s="381"/>
      <c r="AJ783" s="384" t="str">
        <f t="shared" si="109"/>
        <v/>
      </c>
      <c r="AK783" s="385" t="str">
        <f t="shared" si="110"/>
        <v/>
      </c>
      <c r="AL783" s="388" t="str">
        <f t="shared" si="111"/>
        <v/>
      </c>
      <c r="AM783" s="389" t="str">
        <f t="shared" si="112"/>
        <v/>
      </c>
      <c r="AN783" s="388" t="str">
        <f t="shared" si="113"/>
        <v/>
      </c>
      <c r="AO783" s="389" t="str">
        <f t="shared" si="114"/>
        <v/>
      </c>
      <c r="AP783" s="424"/>
      <c r="AQ783" s="424"/>
      <c r="AR783" s="431" t="e">
        <f>VLOOKUP($B783,'acc names'!$C$2:$D$12102,2,FALSE)</f>
        <v>#N/A</v>
      </c>
      <c r="AS783" s="431" t="e">
        <f>VLOOKUP($AQ783,software!$A$1:$B$14605,2,FALSE)</f>
        <v>#N/A</v>
      </c>
      <c r="AT783" s="424"/>
      <c r="AV783" s="424"/>
    </row>
    <row r="784" spans="1:48" s="44" customFormat="1" ht="12.75" x14ac:dyDescent="0.2">
      <c r="A784" s="101"/>
      <c r="B784" s="42"/>
      <c r="C784" s="142"/>
      <c r="D784" s="143"/>
      <c r="E784" s="107"/>
      <c r="F784" s="46"/>
      <c r="G784" s="46"/>
      <c r="H784" s="46"/>
      <c r="I784" s="46"/>
      <c r="J784" s="46"/>
      <c r="K784" s="46"/>
      <c r="L784" s="139"/>
      <c r="M784" s="41"/>
      <c r="N784" s="45"/>
      <c r="O784" s="47"/>
      <c r="P784" s="43"/>
      <c r="Q784" s="71" t="e">
        <f>VLOOKUP(N784,'error categories'!$A$2:$D$54,4,FALSE)</f>
        <v>#N/A</v>
      </c>
      <c r="R784" s="72" t="e">
        <f>VLOOKUP(N784,'error categories'!$A$2:$D$54,3,FALSE)</f>
        <v>#N/A</v>
      </c>
      <c r="S784" s="374"/>
      <c r="T784" s="377"/>
      <c r="U784" s="378">
        <f t="shared" si="108"/>
        <v>0</v>
      </c>
      <c r="V784" s="390"/>
      <c r="W784" s="391"/>
      <c r="X784" s="380"/>
      <c r="Y784" s="380"/>
      <c r="Z784" s="390"/>
      <c r="AA784" s="392"/>
      <c r="AB784" s="393"/>
      <c r="AC784" s="394"/>
      <c r="AD784" s="382">
        <f t="shared" si="115"/>
        <v>0</v>
      </c>
      <c r="AE784" s="383">
        <f t="shared" si="116"/>
        <v>0</v>
      </c>
      <c r="AF784" s="379"/>
      <c r="AG784" s="381"/>
      <c r="AH784" s="379"/>
      <c r="AI784" s="381"/>
      <c r="AJ784" s="384" t="str">
        <f t="shared" si="109"/>
        <v/>
      </c>
      <c r="AK784" s="385" t="str">
        <f t="shared" si="110"/>
        <v/>
      </c>
      <c r="AL784" s="388" t="str">
        <f t="shared" si="111"/>
        <v/>
      </c>
      <c r="AM784" s="389" t="str">
        <f t="shared" si="112"/>
        <v/>
      </c>
      <c r="AN784" s="388" t="str">
        <f t="shared" si="113"/>
        <v/>
      </c>
      <c r="AO784" s="389" t="str">
        <f t="shared" si="114"/>
        <v/>
      </c>
      <c r="AP784" s="424"/>
      <c r="AQ784" s="424"/>
      <c r="AR784" s="431" t="e">
        <f>VLOOKUP($B784,'acc names'!$C$2:$D$12102,2,FALSE)</f>
        <v>#N/A</v>
      </c>
      <c r="AS784" s="431" t="e">
        <f>VLOOKUP($AQ784,software!$A$1:$B$14605,2,FALSE)</f>
        <v>#N/A</v>
      </c>
      <c r="AT784" s="424"/>
      <c r="AV784" s="424"/>
    </row>
    <row r="785" spans="1:48" s="44" customFormat="1" ht="12.75" x14ac:dyDescent="0.2">
      <c r="A785" s="101"/>
      <c r="B785" s="42"/>
      <c r="C785" s="142"/>
      <c r="D785" s="143"/>
      <c r="E785" s="107"/>
      <c r="F785" s="46"/>
      <c r="G785" s="46"/>
      <c r="H785" s="46"/>
      <c r="I785" s="46"/>
      <c r="J785" s="46"/>
      <c r="K785" s="46"/>
      <c r="L785" s="139"/>
      <c r="M785" s="41"/>
      <c r="N785" s="45"/>
      <c r="O785" s="47"/>
      <c r="P785" s="43"/>
      <c r="Q785" s="71" t="e">
        <f>VLOOKUP(N785,'error categories'!$A$2:$D$54,4,FALSE)</f>
        <v>#N/A</v>
      </c>
      <c r="R785" s="72" t="e">
        <f>VLOOKUP(N785,'error categories'!$A$2:$D$54,3,FALSE)</f>
        <v>#N/A</v>
      </c>
      <c r="S785" s="374"/>
      <c r="T785" s="377"/>
      <c r="U785" s="378">
        <f t="shared" si="108"/>
        <v>0</v>
      </c>
      <c r="V785" s="390"/>
      <c r="W785" s="391"/>
      <c r="X785" s="380"/>
      <c r="Y785" s="380"/>
      <c r="Z785" s="390"/>
      <c r="AA785" s="392"/>
      <c r="AB785" s="393"/>
      <c r="AC785" s="394"/>
      <c r="AD785" s="382">
        <f t="shared" si="115"/>
        <v>0</v>
      </c>
      <c r="AE785" s="383">
        <f t="shared" si="116"/>
        <v>0</v>
      </c>
      <c r="AF785" s="379"/>
      <c r="AG785" s="381"/>
      <c r="AH785" s="379"/>
      <c r="AI785" s="381"/>
      <c r="AJ785" s="384" t="str">
        <f t="shared" si="109"/>
        <v/>
      </c>
      <c r="AK785" s="385" t="str">
        <f t="shared" si="110"/>
        <v/>
      </c>
      <c r="AL785" s="388" t="str">
        <f t="shared" si="111"/>
        <v/>
      </c>
      <c r="AM785" s="389" t="str">
        <f t="shared" si="112"/>
        <v/>
      </c>
      <c r="AN785" s="388" t="str">
        <f t="shared" si="113"/>
        <v/>
      </c>
      <c r="AO785" s="389" t="str">
        <f t="shared" si="114"/>
        <v/>
      </c>
      <c r="AP785" s="424"/>
      <c r="AQ785" s="424"/>
      <c r="AR785" s="431" t="e">
        <f>VLOOKUP($B785,'acc names'!$C$2:$D$12102,2,FALSE)</f>
        <v>#N/A</v>
      </c>
      <c r="AS785" s="431" t="e">
        <f>VLOOKUP($AQ785,software!$A$1:$B$14605,2,FALSE)</f>
        <v>#N/A</v>
      </c>
      <c r="AT785" s="424"/>
      <c r="AV785" s="424"/>
    </row>
    <row r="786" spans="1:48" s="44" customFormat="1" ht="12.75" x14ac:dyDescent="0.2">
      <c r="A786" s="101"/>
      <c r="B786" s="42"/>
      <c r="C786" s="142"/>
      <c r="D786" s="143"/>
      <c r="E786" s="107"/>
      <c r="F786" s="46"/>
      <c r="G786" s="46"/>
      <c r="H786" s="46"/>
      <c r="I786" s="46"/>
      <c r="J786" s="46"/>
      <c r="K786" s="46"/>
      <c r="L786" s="139"/>
      <c r="M786" s="41"/>
      <c r="N786" s="45"/>
      <c r="O786" s="47"/>
      <c r="P786" s="43"/>
      <c r="Q786" s="71" t="e">
        <f>VLOOKUP(N786,'error categories'!$A$2:$D$54,4,FALSE)</f>
        <v>#N/A</v>
      </c>
      <c r="R786" s="72" t="e">
        <f>VLOOKUP(N786,'error categories'!$A$2:$D$54,3,FALSE)</f>
        <v>#N/A</v>
      </c>
      <c r="S786" s="374"/>
      <c r="T786" s="377"/>
      <c r="U786" s="378">
        <f t="shared" si="108"/>
        <v>0</v>
      </c>
      <c r="V786" s="390"/>
      <c r="W786" s="391"/>
      <c r="X786" s="380"/>
      <c r="Y786" s="380"/>
      <c r="Z786" s="390"/>
      <c r="AA786" s="392"/>
      <c r="AB786" s="393"/>
      <c r="AC786" s="394"/>
      <c r="AD786" s="382">
        <f t="shared" si="115"/>
        <v>0</v>
      </c>
      <c r="AE786" s="383">
        <f t="shared" si="116"/>
        <v>0</v>
      </c>
      <c r="AF786" s="379"/>
      <c r="AG786" s="381"/>
      <c r="AH786" s="379"/>
      <c r="AI786" s="381"/>
      <c r="AJ786" s="384" t="str">
        <f t="shared" si="109"/>
        <v/>
      </c>
      <c r="AK786" s="385" t="str">
        <f t="shared" si="110"/>
        <v/>
      </c>
      <c r="AL786" s="388" t="str">
        <f t="shared" si="111"/>
        <v/>
      </c>
      <c r="AM786" s="389" t="str">
        <f t="shared" si="112"/>
        <v/>
      </c>
      <c r="AN786" s="388" t="str">
        <f t="shared" si="113"/>
        <v/>
      </c>
      <c r="AO786" s="389" t="str">
        <f t="shared" si="114"/>
        <v/>
      </c>
      <c r="AP786" s="424"/>
      <c r="AQ786" s="424"/>
      <c r="AR786" s="431" t="e">
        <f>VLOOKUP($B786,'acc names'!$C$2:$D$12102,2,FALSE)</f>
        <v>#N/A</v>
      </c>
      <c r="AS786" s="431" t="e">
        <f>VLOOKUP($AQ786,software!$A$1:$B$14605,2,FALSE)</f>
        <v>#N/A</v>
      </c>
      <c r="AT786" s="424"/>
      <c r="AV786" s="424"/>
    </row>
    <row r="787" spans="1:48" s="44" customFormat="1" ht="12.75" x14ac:dyDescent="0.2">
      <c r="A787" s="101"/>
      <c r="B787" s="42"/>
      <c r="C787" s="142"/>
      <c r="D787" s="143"/>
      <c r="E787" s="107"/>
      <c r="F787" s="46"/>
      <c r="G787" s="46"/>
      <c r="H787" s="46"/>
      <c r="I787" s="46"/>
      <c r="J787" s="46"/>
      <c r="K787" s="46"/>
      <c r="L787" s="139"/>
      <c r="M787" s="41"/>
      <c r="N787" s="45"/>
      <c r="O787" s="47"/>
      <c r="P787" s="43"/>
      <c r="Q787" s="71" t="e">
        <f>VLOOKUP(N787,'error categories'!$A$2:$D$54,4,FALSE)</f>
        <v>#N/A</v>
      </c>
      <c r="R787" s="72" t="e">
        <f>VLOOKUP(N787,'error categories'!$A$2:$D$54,3,FALSE)</f>
        <v>#N/A</v>
      </c>
      <c r="S787" s="374"/>
      <c r="T787" s="377"/>
      <c r="U787" s="378">
        <f t="shared" si="108"/>
        <v>0</v>
      </c>
      <c r="V787" s="390"/>
      <c r="W787" s="391"/>
      <c r="X787" s="380"/>
      <c r="Y787" s="380"/>
      <c r="Z787" s="390"/>
      <c r="AA787" s="392"/>
      <c r="AB787" s="393"/>
      <c r="AC787" s="394"/>
      <c r="AD787" s="382">
        <f t="shared" si="115"/>
        <v>0</v>
      </c>
      <c r="AE787" s="383">
        <f t="shared" si="116"/>
        <v>0</v>
      </c>
      <c r="AF787" s="379"/>
      <c r="AG787" s="381"/>
      <c r="AH787" s="379"/>
      <c r="AI787" s="381"/>
      <c r="AJ787" s="384" t="str">
        <f t="shared" si="109"/>
        <v/>
      </c>
      <c r="AK787" s="385" t="str">
        <f t="shared" si="110"/>
        <v/>
      </c>
      <c r="AL787" s="388" t="str">
        <f t="shared" si="111"/>
        <v/>
      </c>
      <c r="AM787" s="389" t="str">
        <f t="shared" si="112"/>
        <v/>
      </c>
      <c r="AN787" s="388" t="str">
        <f t="shared" si="113"/>
        <v/>
      </c>
      <c r="AO787" s="389" t="str">
        <f t="shared" si="114"/>
        <v/>
      </c>
      <c r="AP787" s="424"/>
      <c r="AQ787" s="424"/>
      <c r="AR787" s="431" t="e">
        <f>VLOOKUP($B787,'acc names'!$C$2:$D$12102,2,FALSE)</f>
        <v>#N/A</v>
      </c>
      <c r="AS787" s="431" t="e">
        <f>VLOOKUP($AQ787,software!$A$1:$B$14605,2,FALSE)</f>
        <v>#N/A</v>
      </c>
      <c r="AT787" s="424"/>
      <c r="AV787" s="424"/>
    </row>
    <row r="788" spans="1:48" s="44" customFormat="1" ht="12.75" x14ac:dyDescent="0.2">
      <c r="A788" s="101"/>
      <c r="B788" s="42"/>
      <c r="C788" s="142"/>
      <c r="D788" s="143"/>
      <c r="E788" s="107"/>
      <c r="F788" s="46"/>
      <c r="G788" s="46"/>
      <c r="H788" s="46"/>
      <c r="I788" s="46"/>
      <c r="J788" s="46"/>
      <c r="K788" s="46"/>
      <c r="L788" s="139"/>
      <c r="M788" s="41"/>
      <c r="N788" s="45"/>
      <c r="O788" s="47"/>
      <c r="P788" s="43"/>
      <c r="Q788" s="71" t="e">
        <f>VLOOKUP(N788,'error categories'!$A$2:$D$54,4,FALSE)</f>
        <v>#N/A</v>
      </c>
      <c r="R788" s="72" t="e">
        <f>VLOOKUP(N788,'error categories'!$A$2:$D$54,3,FALSE)</f>
        <v>#N/A</v>
      </c>
      <c r="S788" s="374"/>
      <c r="T788" s="377"/>
      <c r="U788" s="378">
        <f t="shared" si="108"/>
        <v>0</v>
      </c>
      <c r="V788" s="390"/>
      <c r="W788" s="391"/>
      <c r="X788" s="380"/>
      <c r="Y788" s="380"/>
      <c r="Z788" s="390"/>
      <c r="AA788" s="392"/>
      <c r="AB788" s="393"/>
      <c r="AC788" s="394"/>
      <c r="AD788" s="382">
        <f t="shared" si="115"/>
        <v>0</v>
      </c>
      <c r="AE788" s="383">
        <f t="shared" si="116"/>
        <v>0</v>
      </c>
      <c r="AF788" s="379"/>
      <c r="AG788" s="381"/>
      <c r="AH788" s="379"/>
      <c r="AI788" s="381"/>
      <c r="AJ788" s="384" t="str">
        <f t="shared" si="109"/>
        <v/>
      </c>
      <c r="AK788" s="385" t="str">
        <f t="shared" si="110"/>
        <v/>
      </c>
      <c r="AL788" s="388" t="str">
        <f t="shared" si="111"/>
        <v/>
      </c>
      <c r="AM788" s="389" t="str">
        <f t="shared" si="112"/>
        <v/>
      </c>
      <c r="AN788" s="388" t="str">
        <f t="shared" si="113"/>
        <v/>
      </c>
      <c r="AO788" s="389" t="str">
        <f t="shared" si="114"/>
        <v/>
      </c>
      <c r="AP788" s="424"/>
      <c r="AQ788" s="424"/>
      <c r="AR788" s="431" t="e">
        <f>VLOOKUP($B788,'acc names'!$C$2:$D$12102,2,FALSE)</f>
        <v>#N/A</v>
      </c>
      <c r="AS788" s="431" t="e">
        <f>VLOOKUP($AQ788,software!$A$1:$B$14605,2,FALSE)</f>
        <v>#N/A</v>
      </c>
      <c r="AT788" s="424"/>
      <c r="AV788" s="424"/>
    </row>
    <row r="789" spans="1:48" s="44" customFormat="1" ht="12.75" x14ac:dyDescent="0.2">
      <c r="A789" s="101"/>
      <c r="B789" s="42"/>
      <c r="C789" s="142"/>
      <c r="D789" s="143"/>
      <c r="E789" s="107"/>
      <c r="F789" s="46"/>
      <c r="G789" s="46"/>
      <c r="H789" s="46"/>
      <c r="I789" s="46"/>
      <c r="J789" s="46"/>
      <c r="K789" s="46"/>
      <c r="L789" s="139"/>
      <c r="M789" s="41"/>
      <c r="N789" s="45"/>
      <c r="O789" s="47"/>
      <c r="P789" s="43"/>
      <c r="Q789" s="71" t="e">
        <f>VLOOKUP(N789,'error categories'!$A$2:$D$54,4,FALSE)</f>
        <v>#N/A</v>
      </c>
      <c r="R789" s="72" t="e">
        <f>VLOOKUP(N789,'error categories'!$A$2:$D$54,3,FALSE)</f>
        <v>#N/A</v>
      </c>
      <c r="S789" s="374"/>
      <c r="T789" s="377"/>
      <c r="U789" s="378">
        <f t="shared" si="108"/>
        <v>0</v>
      </c>
      <c r="V789" s="390"/>
      <c r="W789" s="391"/>
      <c r="X789" s="380"/>
      <c r="Y789" s="380"/>
      <c r="Z789" s="390"/>
      <c r="AA789" s="392"/>
      <c r="AB789" s="393"/>
      <c r="AC789" s="394"/>
      <c r="AD789" s="382">
        <f t="shared" si="115"/>
        <v>0</v>
      </c>
      <c r="AE789" s="383">
        <f t="shared" si="116"/>
        <v>0</v>
      </c>
      <c r="AF789" s="379"/>
      <c r="AG789" s="381"/>
      <c r="AH789" s="379"/>
      <c r="AI789" s="381"/>
      <c r="AJ789" s="384" t="str">
        <f t="shared" si="109"/>
        <v/>
      </c>
      <c r="AK789" s="385" t="str">
        <f t="shared" si="110"/>
        <v/>
      </c>
      <c r="AL789" s="388" t="str">
        <f t="shared" si="111"/>
        <v/>
      </c>
      <c r="AM789" s="389" t="str">
        <f t="shared" si="112"/>
        <v/>
      </c>
      <c r="AN789" s="388" t="str">
        <f t="shared" si="113"/>
        <v/>
      </c>
      <c r="AO789" s="389" t="str">
        <f t="shared" si="114"/>
        <v/>
      </c>
      <c r="AP789" s="424"/>
      <c r="AQ789" s="424"/>
      <c r="AR789" s="431" t="e">
        <f>VLOOKUP($B789,'acc names'!$C$2:$D$12102,2,FALSE)</f>
        <v>#N/A</v>
      </c>
      <c r="AS789" s="431" t="e">
        <f>VLOOKUP($AQ789,software!$A$1:$B$14605,2,FALSE)</f>
        <v>#N/A</v>
      </c>
      <c r="AT789" s="424"/>
      <c r="AV789" s="424"/>
    </row>
    <row r="790" spans="1:48" s="44" customFormat="1" ht="12.75" x14ac:dyDescent="0.2">
      <c r="A790" s="101"/>
      <c r="B790" s="42"/>
      <c r="C790" s="142"/>
      <c r="D790" s="143"/>
      <c r="E790" s="107"/>
      <c r="F790" s="46"/>
      <c r="G790" s="46"/>
      <c r="H790" s="46"/>
      <c r="I790" s="46"/>
      <c r="J790" s="46"/>
      <c r="K790" s="46"/>
      <c r="L790" s="139"/>
      <c r="M790" s="41"/>
      <c r="N790" s="45"/>
      <c r="O790" s="47"/>
      <c r="P790" s="43"/>
      <c r="Q790" s="71" t="e">
        <f>VLOOKUP(N790,'error categories'!$A$2:$D$54,4,FALSE)</f>
        <v>#N/A</v>
      </c>
      <c r="R790" s="72" t="e">
        <f>VLOOKUP(N790,'error categories'!$A$2:$D$54,3,FALSE)</f>
        <v>#N/A</v>
      </c>
      <c r="S790" s="374"/>
      <c r="T790" s="377"/>
      <c r="U790" s="378">
        <f t="shared" si="108"/>
        <v>0</v>
      </c>
      <c r="V790" s="390"/>
      <c r="W790" s="391"/>
      <c r="X790" s="380"/>
      <c r="Y790" s="380"/>
      <c r="Z790" s="390"/>
      <c r="AA790" s="392"/>
      <c r="AB790" s="393"/>
      <c r="AC790" s="394"/>
      <c r="AD790" s="382">
        <f t="shared" si="115"/>
        <v>0</v>
      </c>
      <c r="AE790" s="383">
        <f t="shared" si="116"/>
        <v>0</v>
      </c>
      <c r="AF790" s="379"/>
      <c r="AG790" s="381"/>
      <c r="AH790" s="379"/>
      <c r="AI790" s="381"/>
      <c r="AJ790" s="384" t="str">
        <f t="shared" si="109"/>
        <v/>
      </c>
      <c r="AK790" s="385" t="str">
        <f t="shared" si="110"/>
        <v/>
      </c>
      <c r="AL790" s="388" t="str">
        <f t="shared" si="111"/>
        <v/>
      </c>
      <c r="AM790" s="389" t="str">
        <f t="shared" si="112"/>
        <v/>
      </c>
      <c r="AN790" s="388" t="str">
        <f t="shared" si="113"/>
        <v/>
      </c>
      <c r="AO790" s="389" t="str">
        <f t="shared" si="114"/>
        <v/>
      </c>
      <c r="AP790" s="424"/>
      <c r="AQ790" s="424"/>
      <c r="AR790" s="431" t="e">
        <f>VLOOKUP($B790,'acc names'!$C$2:$D$12102,2,FALSE)</f>
        <v>#N/A</v>
      </c>
      <c r="AS790" s="431" t="e">
        <f>VLOOKUP($AQ790,software!$A$1:$B$14605,2,FALSE)</f>
        <v>#N/A</v>
      </c>
      <c r="AT790" s="424"/>
      <c r="AV790" s="424"/>
    </row>
    <row r="791" spans="1:48" s="44" customFormat="1" ht="12.75" x14ac:dyDescent="0.2">
      <c r="A791" s="101"/>
      <c r="B791" s="42"/>
      <c r="C791" s="142"/>
      <c r="D791" s="143"/>
      <c r="E791" s="107"/>
      <c r="F791" s="46"/>
      <c r="G791" s="46"/>
      <c r="H791" s="46"/>
      <c r="I791" s="46"/>
      <c r="J791" s="46"/>
      <c r="K791" s="46"/>
      <c r="L791" s="139"/>
      <c r="M791" s="41"/>
      <c r="N791" s="45"/>
      <c r="O791" s="47"/>
      <c r="P791" s="43"/>
      <c r="Q791" s="71" t="e">
        <f>VLOOKUP(N791,'error categories'!$A$2:$D$54,4,FALSE)</f>
        <v>#N/A</v>
      </c>
      <c r="R791" s="72" t="e">
        <f>VLOOKUP(N791,'error categories'!$A$2:$D$54,3,FALSE)</f>
        <v>#N/A</v>
      </c>
      <c r="S791" s="374"/>
      <c r="T791" s="377"/>
      <c r="U791" s="378">
        <f t="shared" si="108"/>
        <v>0</v>
      </c>
      <c r="V791" s="390"/>
      <c r="W791" s="391"/>
      <c r="X791" s="380"/>
      <c r="Y791" s="380"/>
      <c r="Z791" s="390"/>
      <c r="AA791" s="392"/>
      <c r="AB791" s="393"/>
      <c r="AC791" s="394"/>
      <c r="AD791" s="382">
        <f t="shared" si="115"/>
        <v>0</v>
      </c>
      <c r="AE791" s="383">
        <f t="shared" si="116"/>
        <v>0</v>
      </c>
      <c r="AF791" s="379"/>
      <c r="AG791" s="381"/>
      <c r="AH791" s="379"/>
      <c r="AI791" s="381"/>
      <c r="AJ791" s="384" t="str">
        <f t="shared" si="109"/>
        <v/>
      </c>
      <c r="AK791" s="385" t="str">
        <f t="shared" si="110"/>
        <v/>
      </c>
      <c r="AL791" s="388" t="str">
        <f t="shared" si="111"/>
        <v/>
      </c>
      <c r="AM791" s="389" t="str">
        <f t="shared" si="112"/>
        <v/>
      </c>
      <c r="AN791" s="388" t="str">
        <f t="shared" si="113"/>
        <v/>
      </c>
      <c r="AO791" s="389" t="str">
        <f t="shared" si="114"/>
        <v/>
      </c>
      <c r="AP791" s="424"/>
      <c r="AQ791" s="424"/>
      <c r="AR791" s="431" t="e">
        <f>VLOOKUP($B791,'acc names'!$C$2:$D$12102,2,FALSE)</f>
        <v>#N/A</v>
      </c>
      <c r="AS791" s="431" t="e">
        <f>VLOOKUP($AQ791,software!$A$1:$B$14605,2,FALSE)</f>
        <v>#N/A</v>
      </c>
      <c r="AT791" s="424"/>
      <c r="AV791" s="424"/>
    </row>
    <row r="792" spans="1:48" s="44" customFormat="1" ht="12.75" x14ac:dyDescent="0.2">
      <c r="A792" s="101"/>
      <c r="B792" s="42"/>
      <c r="C792" s="142"/>
      <c r="D792" s="143"/>
      <c r="E792" s="107"/>
      <c r="F792" s="46"/>
      <c r="G792" s="46"/>
      <c r="H792" s="46"/>
      <c r="I792" s="46"/>
      <c r="J792" s="46"/>
      <c r="K792" s="46"/>
      <c r="L792" s="139"/>
      <c r="M792" s="41"/>
      <c r="N792" s="45"/>
      <c r="O792" s="47"/>
      <c r="P792" s="43"/>
      <c r="Q792" s="71" t="e">
        <f>VLOOKUP(N792,'error categories'!$A$2:$D$54,4,FALSE)</f>
        <v>#N/A</v>
      </c>
      <c r="R792" s="72" t="e">
        <f>VLOOKUP(N792,'error categories'!$A$2:$D$54,3,FALSE)</f>
        <v>#N/A</v>
      </c>
      <c r="S792" s="374"/>
      <c r="T792" s="377"/>
      <c r="U792" s="378">
        <f t="shared" si="108"/>
        <v>0</v>
      </c>
      <c r="V792" s="390"/>
      <c r="W792" s="391"/>
      <c r="X792" s="380"/>
      <c r="Y792" s="380"/>
      <c r="Z792" s="390"/>
      <c r="AA792" s="392"/>
      <c r="AB792" s="393"/>
      <c r="AC792" s="394"/>
      <c r="AD792" s="382">
        <f t="shared" si="115"/>
        <v>0</v>
      </c>
      <c r="AE792" s="383">
        <f t="shared" si="116"/>
        <v>0</v>
      </c>
      <c r="AF792" s="379"/>
      <c r="AG792" s="381"/>
      <c r="AH792" s="379"/>
      <c r="AI792" s="381"/>
      <c r="AJ792" s="384" t="str">
        <f t="shared" si="109"/>
        <v/>
      </c>
      <c r="AK792" s="385" t="str">
        <f t="shared" si="110"/>
        <v/>
      </c>
      <c r="AL792" s="388" t="str">
        <f t="shared" si="111"/>
        <v/>
      </c>
      <c r="AM792" s="389" t="str">
        <f t="shared" si="112"/>
        <v/>
      </c>
      <c r="AN792" s="388" t="str">
        <f t="shared" si="113"/>
        <v/>
      </c>
      <c r="AO792" s="389" t="str">
        <f t="shared" si="114"/>
        <v/>
      </c>
      <c r="AP792" s="424"/>
      <c r="AQ792" s="424"/>
      <c r="AR792" s="431" t="e">
        <f>VLOOKUP($B792,'acc names'!$C$2:$D$12102,2,FALSE)</f>
        <v>#N/A</v>
      </c>
      <c r="AS792" s="431" t="e">
        <f>VLOOKUP($AQ792,software!$A$1:$B$14605,2,FALSE)</f>
        <v>#N/A</v>
      </c>
      <c r="AT792" s="424"/>
      <c r="AV792" s="424"/>
    </row>
    <row r="793" spans="1:48" s="44" customFormat="1" ht="12.75" x14ac:dyDescent="0.2">
      <c r="A793" s="101"/>
      <c r="B793" s="42"/>
      <c r="C793" s="142"/>
      <c r="D793" s="143"/>
      <c r="E793" s="107"/>
      <c r="F793" s="46"/>
      <c r="G793" s="46"/>
      <c r="H793" s="46"/>
      <c r="I793" s="46"/>
      <c r="J793" s="46"/>
      <c r="K793" s="46"/>
      <c r="L793" s="139"/>
      <c r="M793" s="41"/>
      <c r="N793" s="45"/>
      <c r="O793" s="47"/>
      <c r="P793" s="43"/>
      <c r="Q793" s="71" t="e">
        <f>VLOOKUP(N793,'error categories'!$A$2:$D$54,4,FALSE)</f>
        <v>#N/A</v>
      </c>
      <c r="R793" s="72" t="e">
        <f>VLOOKUP(N793,'error categories'!$A$2:$D$54,3,FALSE)</f>
        <v>#N/A</v>
      </c>
      <c r="S793" s="374"/>
      <c r="T793" s="377"/>
      <c r="U793" s="378">
        <f t="shared" si="108"/>
        <v>0</v>
      </c>
      <c r="V793" s="390"/>
      <c r="W793" s="391"/>
      <c r="X793" s="380"/>
      <c r="Y793" s="380"/>
      <c r="Z793" s="390"/>
      <c r="AA793" s="392"/>
      <c r="AB793" s="393"/>
      <c r="AC793" s="394"/>
      <c r="AD793" s="382">
        <f t="shared" si="115"/>
        <v>0</v>
      </c>
      <c r="AE793" s="383">
        <f t="shared" si="116"/>
        <v>0</v>
      </c>
      <c r="AF793" s="379"/>
      <c r="AG793" s="381"/>
      <c r="AH793" s="379"/>
      <c r="AI793" s="381"/>
      <c r="AJ793" s="384" t="str">
        <f t="shared" si="109"/>
        <v/>
      </c>
      <c r="AK793" s="385" t="str">
        <f t="shared" si="110"/>
        <v/>
      </c>
      <c r="AL793" s="388" t="str">
        <f t="shared" si="111"/>
        <v/>
      </c>
      <c r="AM793" s="389" t="str">
        <f t="shared" si="112"/>
        <v/>
      </c>
      <c r="AN793" s="388" t="str">
        <f t="shared" si="113"/>
        <v/>
      </c>
      <c r="AO793" s="389" t="str">
        <f t="shared" si="114"/>
        <v/>
      </c>
      <c r="AP793" s="424"/>
      <c r="AQ793" s="424"/>
      <c r="AR793" s="431" t="e">
        <f>VLOOKUP($B793,'acc names'!$C$2:$D$12102,2,FALSE)</f>
        <v>#N/A</v>
      </c>
      <c r="AS793" s="431" t="e">
        <f>VLOOKUP($AQ793,software!$A$1:$B$14605,2,FALSE)</f>
        <v>#N/A</v>
      </c>
      <c r="AT793" s="424"/>
      <c r="AV793" s="424"/>
    </row>
    <row r="794" spans="1:48" s="44" customFormat="1" ht="12.75" x14ac:dyDescent="0.2">
      <c r="A794" s="101"/>
      <c r="B794" s="42"/>
      <c r="C794" s="142"/>
      <c r="D794" s="143"/>
      <c r="E794" s="107"/>
      <c r="F794" s="46"/>
      <c r="G794" s="46"/>
      <c r="H794" s="46"/>
      <c r="I794" s="46"/>
      <c r="J794" s="46"/>
      <c r="K794" s="46"/>
      <c r="L794" s="139"/>
      <c r="M794" s="41"/>
      <c r="N794" s="45"/>
      <c r="O794" s="47"/>
      <c r="P794" s="43"/>
      <c r="Q794" s="71" t="e">
        <f>VLOOKUP(N794,'error categories'!$A$2:$D$54,4,FALSE)</f>
        <v>#N/A</v>
      </c>
      <c r="R794" s="72" t="e">
        <f>VLOOKUP(N794,'error categories'!$A$2:$D$54,3,FALSE)</f>
        <v>#N/A</v>
      </c>
      <c r="S794" s="374"/>
      <c r="T794" s="377"/>
      <c r="U794" s="378">
        <f t="shared" si="108"/>
        <v>0</v>
      </c>
      <c r="V794" s="390"/>
      <c r="W794" s="391"/>
      <c r="X794" s="380"/>
      <c r="Y794" s="380"/>
      <c r="Z794" s="390"/>
      <c r="AA794" s="392"/>
      <c r="AB794" s="393"/>
      <c r="AC794" s="394"/>
      <c r="AD794" s="382">
        <f t="shared" si="115"/>
        <v>0</v>
      </c>
      <c r="AE794" s="383">
        <f t="shared" si="116"/>
        <v>0</v>
      </c>
      <c r="AF794" s="379"/>
      <c r="AG794" s="381"/>
      <c r="AH794" s="379"/>
      <c r="AI794" s="381"/>
      <c r="AJ794" s="384" t="str">
        <f t="shared" si="109"/>
        <v/>
      </c>
      <c r="AK794" s="385" t="str">
        <f t="shared" si="110"/>
        <v/>
      </c>
      <c r="AL794" s="388" t="str">
        <f t="shared" si="111"/>
        <v/>
      </c>
      <c r="AM794" s="389" t="str">
        <f t="shared" si="112"/>
        <v/>
      </c>
      <c r="AN794" s="388" t="str">
        <f t="shared" si="113"/>
        <v/>
      </c>
      <c r="AO794" s="389" t="str">
        <f t="shared" si="114"/>
        <v/>
      </c>
      <c r="AP794" s="424"/>
      <c r="AQ794" s="424"/>
      <c r="AR794" s="431" t="e">
        <f>VLOOKUP($B794,'acc names'!$C$2:$D$12102,2,FALSE)</f>
        <v>#N/A</v>
      </c>
      <c r="AS794" s="431" t="e">
        <f>VLOOKUP($AQ794,software!$A$1:$B$14605,2,FALSE)</f>
        <v>#N/A</v>
      </c>
      <c r="AT794" s="424"/>
      <c r="AV794" s="424"/>
    </row>
    <row r="795" spans="1:48" s="44" customFormat="1" ht="12.75" x14ac:dyDescent="0.2">
      <c r="A795" s="101"/>
      <c r="B795" s="42"/>
      <c r="C795" s="142"/>
      <c r="D795" s="143"/>
      <c r="E795" s="107"/>
      <c r="F795" s="46"/>
      <c r="G795" s="46"/>
      <c r="H795" s="46"/>
      <c r="I795" s="46"/>
      <c r="J795" s="46"/>
      <c r="K795" s="46"/>
      <c r="L795" s="139"/>
      <c r="M795" s="41"/>
      <c r="N795" s="45"/>
      <c r="O795" s="47"/>
      <c r="P795" s="43"/>
      <c r="Q795" s="71" t="e">
        <f>VLOOKUP(N795,'error categories'!$A$2:$D$54,4,FALSE)</f>
        <v>#N/A</v>
      </c>
      <c r="R795" s="72" t="e">
        <f>VLOOKUP(N795,'error categories'!$A$2:$D$54,3,FALSE)</f>
        <v>#N/A</v>
      </c>
      <c r="S795" s="374"/>
      <c r="T795" s="377"/>
      <c r="U795" s="378">
        <f t="shared" si="108"/>
        <v>0</v>
      </c>
      <c r="V795" s="390"/>
      <c r="W795" s="391"/>
      <c r="X795" s="380"/>
      <c r="Y795" s="380"/>
      <c r="Z795" s="390"/>
      <c r="AA795" s="392"/>
      <c r="AB795" s="393"/>
      <c r="AC795" s="394"/>
      <c r="AD795" s="382">
        <f t="shared" si="115"/>
        <v>0</v>
      </c>
      <c r="AE795" s="383">
        <f t="shared" si="116"/>
        <v>0</v>
      </c>
      <c r="AF795" s="379"/>
      <c r="AG795" s="381"/>
      <c r="AH795" s="379"/>
      <c r="AI795" s="381"/>
      <c r="AJ795" s="384" t="str">
        <f t="shared" si="109"/>
        <v/>
      </c>
      <c r="AK795" s="385" t="str">
        <f t="shared" si="110"/>
        <v/>
      </c>
      <c r="AL795" s="388" t="str">
        <f t="shared" si="111"/>
        <v/>
      </c>
      <c r="AM795" s="389" t="str">
        <f t="shared" si="112"/>
        <v/>
      </c>
      <c r="AN795" s="388" t="str">
        <f t="shared" si="113"/>
        <v/>
      </c>
      <c r="AO795" s="389" t="str">
        <f t="shared" si="114"/>
        <v/>
      </c>
      <c r="AP795" s="424"/>
      <c r="AQ795" s="424"/>
      <c r="AR795" s="431" t="e">
        <f>VLOOKUP($B795,'acc names'!$C$2:$D$12102,2,FALSE)</f>
        <v>#N/A</v>
      </c>
      <c r="AS795" s="431" t="e">
        <f>VLOOKUP($AQ795,software!$A$1:$B$14605,2,FALSE)</f>
        <v>#N/A</v>
      </c>
      <c r="AT795" s="424"/>
      <c r="AV795" s="424"/>
    </row>
    <row r="796" spans="1:48" s="44" customFormat="1" ht="12.75" x14ac:dyDescent="0.2">
      <c r="A796" s="101"/>
      <c r="B796" s="42"/>
      <c r="C796" s="142"/>
      <c r="D796" s="143"/>
      <c r="E796" s="107"/>
      <c r="F796" s="46"/>
      <c r="G796" s="46"/>
      <c r="H796" s="46"/>
      <c r="I796" s="46"/>
      <c r="J796" s="46"/>
      <c r="K796" s="46"/>
      <c r="L796" s="139"/>
      <c r="M796" s="41"/>
      <c r="N796" s="45"/>
      <c r="O796" s="47"/>
      <c r="P796" s="43"/>
      <c r="Q796" s="71" t="e">
        <f>VLOOKUP(N796,'error categories'!$A$2:$D$54,4,FALSE)</f>
        <v>#N/A</v>
      </c>
      <c r="R796" s="72" t="e">
        <f>VLOOKUP(N796,'error categories'!$A$2:$D$54,3,FALSE)</f>
        <v>#N/A</v>
      </c>
      <c r="S796" s="374"/>
      <c r="T796" s="377"/>
      <c r="U796" s="378">
        <f t="shared" si="108"/>
        <v>0</v>
      </c>
      <c r="V796" s="390"/>
      <c r="W796" s="391"/>
      <c r="X796" s="380"/>
      <c r="Y796" s="380"/>
      <c r="Z796" s="390"/>
      <c r="AA796" s="392"/>
      <c r="AB796" s="393"/>
      <c r="AC796" s="394"/>
      <c r="AD796" s="382">
        <f t="shared" si="115"/>
        <v>0</v>
      </c>
      <c r="AE796" s="383">
        <f t="shared" si="116"/>
        <v>0</v>
      </c>
      <c r="AF796" s="379"/>
      <c r="AG796" s="381"/>
      <c r="AH796" s="379"/>
      <c r="AI796" s="381"/>
      <c r="AJ796" s="384" t="str">
        <f t="shared" si="109"/>
        <v/>
      </c>
      <c r="AK796" s="385" t="str">
        <f t="shared" si="110"/>
        <v/>
      </c>
      <c r="AL796" s="388" t="str">
        <f t="shared" si="111"/>
        <v/>
      </c>
      <c r="AM796" s="389" t="str">
        <f t="shared" si="112"/>
        <v/>
      </c>
      <c r="AN796" s="388" t="str">
        <f t="shared" si="113"/>
        <v/>
      </c>
      <c r="AO796" s="389" t="str">
        <f t="shared" si="114"/>
        <v/>
      </c>
      <c r="AP796" s="424"/>
      <c r="AQ796" s="424"/>
      <c r="AR796" s="431" t="e">
        <f>VLOOKUP($B796,'acc names'!$C$2:$D$12102,2,FALSE)</f>
        <v>#N/A</v>
      </c>
      <c r="AS796" s="431" t="e">
        <f>VLOOKUP($AQ796,software!$A$1:$B$14605,2,FALSE)</f>
        <v>#N/A</v>
      </c>
      <c r="AT796" s="424"/>
      <c r="AV796" s="424"/>
    </row>
    <row r="797" spans="1:48" s="44" customFormat="1" ht="12.75" x14ac:dyDescent="0.2">
      <c r="A797" s="101"/>
      <c r="B797" s="42"/>
      <c r="C797" s="142"/>
      <c r="D797" s="143"/>
      <c r="E797" s="107"/>
      <c r="F797" s="46"/>
      <c r="G797" s="46"/>
      <c r="H797" s="46"/>
      <c r="I797" s="46"/>
      <c r="J797" s="46"/>
      <c r="K797" s="46"/>
      <c r="L797" s="139"/>
      <c r="M797" s="41"/>
      <c r="N797" s="45"/>
      <c r="O797" s="47"/>
      <c r="P797" s="43"/>
      <c r="Q797" s="71" t="e">
        <f>VLOOKUP(N797,'error categories'!$A$2:$D$54,4,FALSE)</f>
        <v>#N/A</v>
      </c>
      <c r="R797" s="72" t="e">
        <f>VLOOKUP(N797,'error categories'!$A$2:$D$54,3,FALSE)</f>
        <v>#N/A</v>
      </c>
      <c r="S797" s="374"/>
      <c r="T797" s="377"/>
      <c r="U797" s="378">
        <f t="shared" si="108"/>
        <v>0</v>
      </c>
      <c r="V797" s="390"/>
      <c r="W797" s="391"/>
      <c r="X797" s="380"/>
      <c r="Y797" s="380"/>
      <c r="Z797" s="390"/>
      <c r="AA797" s="392"/>
      <c r="AB797" s="393"/>
      <c r="AC797" s="394"/>
      <c r="AD797" s="382">
        <f t="shared" si="115"/>
        <v>0</v>
      </c>
      <c r="AE797" s="383">
        <f t="shared" si="116"/>
        <v>0</v>
      </c>
      <c r="AF797" s="379"/>
      <c r="AG797" s="381"/>
      <c r="AH797" s="379"/>
      <c r="AI797" s="381"/>
      <c r="AJ797" s="384" t="str">
        <f t="shared" si="109"/>
        <v/>
      </c>
      <c r="AK797" s="385" t="str">
        <f t="shared" si="110"/>
        <v/>
      </c>
      <c r="AL797" s="388" t="str">
        <f t="shared" si="111"/>
        <v/>
      </c>
      <c r="AM797" s="389" t="str">
        <f t="shared" si="112"/>
        <v/>
      </c>
      <c r="AN797" s="388" t="str">
        <f t="shared" si="113"/>
        <v/>
      </c>
      <c r="AO797" s="389" t="str">
        <f t="shared" si="114"/>
        <v/>
      </c>
      <c r="AP797" s="424"/>
      <c r="AQ797" s="424"/>
      <c r="AR797" s="431" t="e">
        <f>VLOOKUP($B797,'acc names'!$C$2:$D$12102,2,FALSE)</f>
        <v>#N/A</v>
      </c>
      <c r="AS797" s="431" t="e">
        <f>VLOOKUP($AQ797,software!$A$1:$B$14605,2,FALSE)</f>
        <v>#N/A</v>
      </c>
      <c r="AT797" s="424"/>
      <c r="AV797" s="424"/>
    </row>
    <row r="798" spans="1:48" s="44" customFormat="1" ht="12.75" x14ac:dyDescent="0.2">
      <c r="A798" s="101"/>
      <c r="B798" s="42"/>
      <c r="C798" s="142"/>
      <c r="D798" s="143"/>
      <c r="E798" s="107"/>
      <c r="F798" s="46"/>
      <c r="G798" s="46"/>
      <c r="H798" s="46"/>
      <c r="I798" s="46"/>
      <c r="J798" s="46"/>
      <c r="K798" s="46"/>
      <c r="L798" s="139"/>
      <c r="M798" s="41"/>
      <c r="N798" s="45"/>
      <c r="O798" s="47"/>
      <c r="P798" s="43"/>
      <c r="Q798" s="71" t="e">
        <f>VLOOKUP(N798,'error categories'!$A$2:$D$54,4,FALSE)</f>
        <v>#N/A</v>
      </c>
      <c r="R798" s="72" t="e">
        <f>VLOOKUP(N798,'error categories'!$A$2:$D$54,3,FALSE)</f>
        <v>#N/A</v>
      </c>
      <c r="S798" s="374"/>
      <c r="T798" s="377"/>
      <c r="U798" s="378">
        <f t="shared" si="108"/>
        <v>0</v>
      </c>
      <c r="V798" s="379"/>
      <c r="W798" s="380"/>
      <c r="X798" s="380"/>
      <c r="Y798" s="380"/>
      <c r="Z798" s="379"/>
      <c r="AA798" s="381"/>
      <c r="AB798" s="379"/>
      <c r="AC798" s="380"/>
      <c r="AD798" s="382">
        <f t="shared" si="115"/>
        <v>0</v>
      </c>
      <c r="AE798" s="383">
        <f t="shared" si="116"/>
        <v>0</v>
      </c>
      <c r="AF798" s="379"/>
      <c r="AG798" s="381"/>
      <c r="AH798" s="379"/>
      <c r="AI798" s="381"/>
      <c r="AJ798" s="384" t="str">
        <f t="shared" si="109"/>
        <v/>
      </c>
      <c r="AK798" s="385" t="str">
        <f t="shared" si="110"/>
        <v/>
      </c>
      <c r="AL798" s="388" t="str">
        <f t="shared" si="111"/>
        <v/>
      </c>
      <c r="AM798" s="389" t="str">
        <f t="shared" si="112"/>
        <v/>
      </c>
      <c r="AN798" s="388" t="str">
        <f t="shared" si="113"/>
        <v/>
      </c>
      <c r="AO798" s="389" t="str">
        <f t="shared" si="114"/>
        <v/>
      </c>
      <c r="AP798" s="424"/>
      <c r="AQ798" s="424"/>
      <c r="AR798" s="431" t="e">
        <f>VLOOKUP($B798,'acc names'!$C$2:$D$12102,2,FALSE)</f>
        <v>#N/A</v>
      </c>
      <c r="AS798" s="431" t="e">
        <f>VLOOKUP($AQ798,software!$A$1:$B$14605,2,FALSE)</f>
        <v>#N/A</v>
      </c>
      <c r="AT798" s="424"/>
      <c r="AV798" s="424"/>
    </row>
    <row r="799" spans="1:48" s="44" customFormat="1" ht="12.75" x14ac:dyDescent="0.2">
      <c r="A799" s="101"/>
      <c r="B799" s="42"/>
      <c r="C799" s="142"/>
      <c r="D799" s="143"/>
      <c r="E799" s="107"/>
      <c r="F799" s="46"/>
      <c r="G799" s="46"/>
      <c r="H799" s="46"/>
      <c r="I799" s="46"/>
      <c r="J799" s="46"/>
      <c r="K799" s="46"/>
      <c r="L799" s="139"/>
      <c r="M799" s="41"/>
      <c r="N799" s="45"/>
      <c r="O799" s="47"/>
      <c r="P799" s="43"/>
      <c r="Q799" s="71" t="e">
        <f>VLOOKUP(N799,'error categories'!$A$2:$D$54,4,FALSE)</f>
        <v>#N/A</v>
      </c>
      <c r="R799" s="72" t="e">
        <f>VLOOKUP(N799,'error categories'!$A$2:$D$54,3,FALSE)</f>
        <v>#N/A</v>
      </c>
      <c r="S799" s="374"/>
      <c r="T799" s="377"/>
      <c r="U799" s="378">
        <f t="shared" si="108"/>
        <v>0</v>
      </c>
      <c r="V799" s="379"/>
      <c r="W799" s="380"/>
      <c r="X799" s="380"/>
      <c r="Y799" s="380"/>
      <c r="Z799" s="379"/>
      <c r="AA799" s="381"/>
      <c r="AB799" s="379"/>
      <c r="AC799" s="380"/>
      <c r="AD799" s="382">
        <f t="shared" si="115"/>
        <v>0</v>
      </c>
      <c r="AE799" s="383">
        <f t="shared" si="116"/>
        <v>0</v>
      </c>
      <c r="AF799" s="379"/>
      <c r="AG799" s="381"/>
      <c r="AH799" s="379"/>
      <c r="AI799" s="381"/>
      <c r="AJ799" s="384" t="str">
        <f t="shared" si="109"/>
        <v/>
      </c>
      <c r="AK799" s="385" t="str">
        <f t="shared" si="110"/>
        <v/>
      </c>
      <c r="AL799" s="388" t="str">
        <f t="shared" si="111"/>
        <v/>
      </c>
      <c r="AM799" s="389" t="str">
        <f t="shared" si="112"/>
        <v/>
      </c>
      <c r="AN799" s="388" t="str">
        <f t="shared" si="113"/>
        <v/>
      </c>
      <c r="AO799" s="389" t="str">
        <f t="shared" si="114"/>
        <v/>
      </c>
      <c r="AP799" s="424"/>
      <c r="AQ799" s="424"/>
      <c r="AR799" s="431" t="e">
        <f>VLOOKUP($B799,'acc names'!$C$2:$D$12102,2,FALSE)</f>
        <v>#N/A</v>
      </c>
      <c r="AS799" s="431" t="e">
        <f>VLOOKUP($AQ799,software!$A$1:$B$14605,2,FALSE)</f>
        <v>#N/A</v>
      </c>
      <c r="AT799" s="424"/>
      <c r="AV799" s="424"/>
    </row>
    <row r="800" spans="1:48" s="44" customFormat="1" ht="12.75" x14ac:dyDescent="0.2">
      <c r="A800" s="101"/>
      <c r="B800" s="42"/>
      <c r="C800" s="142"/>
      <c r="D800" s="143"/>
      <c r="E800" s="107"/>
      <c r="F800" s="46"/>
      <c r="G800" s="46"/>
      <c r="H800" s="46"/>
      <c r="I800" s="46"/>
      <c r="J800" s="46"/>
      <c r="K800" s="46"/>
      <c r="L800" s="139"/>
      <c r="M800" s="41"/>
      <c r="N800" s="45"/>
      <c r="O800" s="47"/>
      <c r="P800" s="43"/>
      <c r="Q800" s="71" t="e">
        <f>VLOOKUP(N800,'error categories'!$A$2:$D$54,4,FALSE)</f>
        <v>#N/A</v>
      </c>
      <c r="R800" s="72" t="e">
        <f>VLOOKUP(N800,'error categories'!$A$2:$D$54,3,FALSE)</f>
        <v>#N/A</v>
      </c>
      <c r="S800" s="374"/>
      <c r="T800" s="377"/>
      <c r="U800" s="378">
        <f t="shared" si="108"/>
        <v>0</v>
      </c>
      <c r="V800" s="379"/>
      <c r="W800" s="380"/>
      <c r="X800" s="380"/>
      <c r="Y800" s="380"/>
      <c r="Z800" s="379"/>
      <c r="AA800" s="381"/>
      <c r="AB800" s="379"/>
      <c r="AC800" s="380"/>
      <c r="AD800" s="382">
        <f t="shared" si="115"/>
        <v>0</v>
      </c>
      <c r="AE800" s="383">
        <f t="shared" si="116"/>
        <v>0</v>
      </c>
      <c r="AF800" s="379"/>
      <c r="AG800" s="381"/>
      <c r="AH800" s="379"/>
      <c r="AI800" s="381"/>
      <c r="AJ800" s="384" t="str">
        <f t="shared" si="109"/>
        <v/>
      </c>
      <c r="AK800" s="385" t="str">
        <f t="shared" si="110"/>
        <v/>
      </c>
      <c r="AL800" s="388" t="str">
        <f t="shared" si="111"/>
        <v/>
      </c>
      <c r="AM800" s="389" t="str">
        <f t="shared" si="112"/>
        <v/>
      </c>
      <c r="AN800" s="388" t="str">
        <f t="shared" si="113"/>
        <v/>
      </c>
      <c r="AO800" s="389" t="str">
        <f t="shared" si="114"/>
        <v/>
      </c>
      <c r="AP800" s="424"/>
      <c r="AQ800" s="424"/>
      <c r="AR800" s="431" t="e">
        <f>VLOOKUP($B800,'acc names'!$C$2:$D$12102,2,FALSE)</f>
        <v>#N/A</v>
      </c>
      <c r="AS800" s="431" t="e">
        <f>VLOOKUP($AQ800,software!$A$1:$B$14605,2,FALSE)</f>
        <v>#N/A</v>
      </c>
      <c r="AT800" s="424"/>
      <c r="AV800" s="424"/>
    </row>
    <row r="801" spans="1:48" s="44" customFormat="1" ht="12.75" x14ac:dyDescent="0.2">
      <c r="A801" s="101"/>
      <c r="B801" s="42"/>
      <c r="C801" s="142"/>
      <c r="D801" s="143"/>
      <c r="E801" s="107"/>
      <c r="F801" s="46"/>
      <c r="G801" s="46"/>
      <c r="H801" s="46"/>
      <c r="I801" s="46"/>
      <c r="J801" s="46"/>
      <c r="K801" s="46"/>
      <c r="L801" s="139"/>
      <c r="M801" s="41"/>
      <c r="N801" s="45"/>
      <c r="O801" s="47"/>
      <c r="P801" s="43"/>
      <c r="Q801" s="71" t="e">
        <f>VLOOKUP(N801,'error categories'!$A$2:$D$54,4,FALSE)</f>
        <v>#N/A</v>
      </c>
      <c r="R801" s="72" t="e">
        <f>VLOOKUP(N801,'error categories'!$A$2:$D$54,3,FALSE)</f>
        <v>#N/A</v>
      </c>
      <c r="S801" s="374"/>
      <c r="T801" s="377"/>
      <c r="U801" s="378">
        <f t="shared" si="108"/>
        <v>0</v>
      </c>
      <c r="V801" s="379"/>
      <c r="W801" s="380"/>
      <c r="X801" s="380"/>
      <c r="Y801" s="380"/>
      <c r="Z801" s="379"/>
      <c r="AA801" s="381"/>
      <c r="AB801" s="379"/>
      <c r="AC801" s="380"/>
      <c r="AD801" s="382">
        <f t="shared" si="115"/>
        <v>0</v>
      </c>
      <c r="AE801" s="383">
        <f t="shared" si="116"/>
        <v>0</v>
      </c>
      <c r="AF801" s="379"/>
      <c r="AG801" s="381"/>
      <c r="AH801" s="379"/>
      <c r="AI801" s="381"/>
      <c r="AJ801" s="384" t="str">
        <f t="shared" si="109"/>
        <v/>
      </c>
      <c r="AK801" s="385" t="str">
        <f t="shared" si="110"/>
        <v/>
      </c>
      <c r="AL801" s="388" t="str">
        <f t="shared" si="111"/>
        <v/>
      </c>
      <c r="AM801" s="389" t="str">
        <f t="shared" si="112"/>
        <v/>
      </c>
      <c r="AN801" s="388" t="str">
        <f t="shared" si="113"/>
        <v/>
      </c>
      <c r="AO801" s="389" t="str">
        <f t="shared" si="114"/>
        <v/>
      </c>
      <c r="AP801" s="424"/>
      <c r="AQ801" s="424"/>
      <c r="AR801" s="431" t="e">
        <f>VLOOKUP($B801,'acc names'!$C$2:$D$12102,2,FALSE)</f>
        <v>#N/A</v>
      </c>
      <c r="AS801" s="431" t="e">
        <f>VLOOKUP($AQ801,software!$A$1:$B$14605,2,FALSE)</f>
        <v>#N/A</v>
      </c>
      <c r="AT801" s="424"/>
      <c r="AV801" s="424"/>
    </row>
    <row r="802" spans="1:48" s="44" customFormat="1" ht="12.75" x14ac:dyDescent="0.2">
      <c r="A802" s="101"/>
      <c r="B802" s="42"/>
      <c r="C802" s="142"/>
      <c r="D802" s="143"/>
      <c r="E802" s="107"/>
      <c r="F802" s="46"/>
      <c r="G802" s="46"/>
      <c r="H802" s="46"/>
      <c r="I802" s="46"/>
      <c r="J802" s="46"/>
      <c r="K802" s="46"/>
      <c r="L802" s="139"/>
      <c r="M802" s="41"/>
      <c r="N802" s="45"/>
      <c r="O802" s="47"/>
      <c r="P802" s="43"/>
      <c r="Q802" s="71" t="e">
        <f>VLOOKUP(N802,'error categories'!$A$2:$D$54,4,FALSE)</f>
        <v>#N/A</v>
      </c>
      <c r="R802" s="72" t="e">
        <f>VLOOKUP(N802,'error categories'!$A$2:$D$54,3,FALSE)</f>
        <v>#N/A</v>
      </c>
      <c r="S802" s="374"/>
      <c r="T802" s="377"/>
      <c r="U802" s="378">
        <f t="shared" si="108"/>
        <v>0</v>
      </c>
      <c r="V802" s="379"/>
      <c r="W802" s="380"/>
      <c r="X802" s="380"/>
      <c r="Y802" s="380"/>
      <c r="Z802" s="379"/>
      <c r="AA802" s="381"/>
      <c r="AB802" s="379"/>
      <c r="AC802" s="380"/>
      <c r="AD802" s="382">
        <f t="shared" si="115"/>
        <v>0</v>
      </c>
      <c r="AE802" s="383">
        <f t="shared" si="116"/>
        <v>0</v>
      </c>
      <c r="AF802" s="379"/>
      <c r="AG802" s="381"/>
      <c r="AH802" s="379"/>
      <c r="AI802" s="381"/>
      <c r="AJ802" s="384" t="str">
        <f t="shared" si="109"/>
        <v/>
      </c>
      <c r="AK802" s="385" t="str">
        <f t="shared" si="110"/>
        <v/>
      </c>
      <c r="AL802" s="388" t="str">
        <f t="shared" si="111"/>
        <v/>
      </c>
      <c r="AM802" s="389" t="str">
        <f t="shared" si="112"/>
        <v/>
      </c>
      <c r="AN802" s="388" t="str">
        <f t="shared" si="113"/>
        <v/>
      </c>
      <c r="AO802" s="389" t="str">
        <f t="shared" si="114"/>
        <v/>
      </c>
      <c r="AP802" s="424"/>
      <c r="AQ802" s="424"/>
      <c r="AR802" s="431" t="e">
        <f>VLOOKUP($B802,'acc names'!$C$2:$D$12102,2,FALSE)</f>
        <v>#N/A</v>
      </c>
      <c r="AS802" s="431" t="e">
        <f>VLOOKUP($AQ802,software!$A$1:$B$14605,2,FALSE)</f>
        <v>#N/A</v>
      </c>
      <c r="AT802" s="424"/>
      <c r="AV802" s="424"/>
    </row>
    <row r="803" spans="1:48" s="44" customFormat="1" ht="12.75" x14ac:dyDescent="0.2">
      <c r="A803" s="101"/>
      <c r="B803" s="42"/>
      <c r="C803" s="142"/>
      <c r="D803" s="143"/>
      <c r="E803" s="107"/>
      <c r="F803" s="46"/>
      <c r="G803" s="46"/>
      <c r="H803" s="46"/>
      <c r="I803" s="46"/>
      <c r="J803" s="46"/>
      <c r="K803" s="46"/>
      <c r="L803" s="139"/>
      <c r="M803" s="41"/>
      <c r="N803" s="45"/>
      <c r="O803" s="47"/>
      <c r="P803" s="43"/>
      <c r="Q803" s="71" t="e">
        <f>VLOOKUP(N803,'error categories'!$A$2:$D$54,4,FALSE)</f>
        <v>#N/A</v>
      </c>
      <c r="R803" s="72" t="e">
        <f>VLOOKUP(N803,'error categories'!$A$2:$D$54,3,FALSE)</f>
        <v>#N/A</v>
      </c>
      <c r="S803" s="374"/>
      <c r="T803" s="377"/>
      <c r="U803" s="378">
        <f t="shared" si="108"/>
        <v>0</v>
      </c>
      <c r="V803" s="379"/>
      <c r="W803" s="380"/>
      <c r="X803" s="380"/>
      <c r="Y803" s="380"/>
      <c r="Z803" s="379"/>
      <c r="AA803" s="381"/>
      <c r="AB803" s="379"/>
      <c r="AC803" s="380"/>
      <c r="AD803" s="382">
        <f t="shared" si="115"/>
        <v>0</v>
      </c>
      <c r="AE803" s="383">
        <f t="shared" si="116"/>
        <v>0</v>
      </c>
      <c r="AF803" s="379"/>
      <c r="AG803" s="381"/>
      <c r="AH803" s="379"/>
      <c r="AI803" s="381"/>
      <c r="AJ803" s="384" t="str">
        <f t="shared" si="109"/>
        <v/>
      </c>
      <c r="AK803" s="385" t="str">
        <f t="shared" si="110"/>
        <v/>
      </c>
      <c r="AL803" s="388" t="str">
        <f t="shared" si="111"/>
        <v/>
      </c>
      <c r="AM803" s="389" t="str">
        <f t="shared" si="112"/>
        <v/>
      </c>
      <c r="AN803" s="388" t="str">
        <f t="shared" si="113"/>
        <v/>
      </c>
      <c r="AO803" s="389" t="str">
        <f t="shared" si="114"/>
        <v/>
      </c>
      <c r="AP803" s="424"/>
      <c r="AQ803" s="424"/>
      <c r="AR803" s="431" t="e">
        <f>VLOOKUP($B803,'acc names'!$C$2:$D$12102,2,FALSE)</f>
        <v>#N/A</v>
      </c>
      <c r="AS803" s="431" t="e">
        <f>VLOOKUP($AQ803,software!$A$1:$B$14605,2,FALSE)</f>
        <v>#N/A</v>
      </c>
      <c r="AT803" s="424"/>
      <c r="AV803" s="424"/>
    </row>
    <row r="804" spans="1:48" s="44" customFormat="1" ht="12.75" x14ac:dyDescent="0.2">
      <c r="A804" s="101"/>
      <c r="B804" s="42"/>
      <c r="C804" s="142"/>
      <c r="D804" s="143"/>
      <c r="E804" s="107"/>
      <c r="F804" s="46"/>
      <c r="G804" s="46"/>
      <c r="H804" s="46"/>
      <c r="I804" s="46"/>
      <c r="J804" s="46"/>
      <c r="K804" s="46"/>
      <c r="L804" s="139"/>
      <c r="M804" s="41"/>
      <c r="N804" s="45"/>
      <c r="O804" s="47"/>
      <c r="P804" s="43"/>
      <c r="Q804" s="71" t="e">
        <f>VLOOKUP(N804,'error categories'!$A$2:$D$54,4,FALSE)</f>
        <v>#N/A</v>
      </c>
      <c r="R804" s="72" t="e">
        <f>VLOOKUP(N804,'error categories'!$A$2:$D$54,3,FALSE)</f>
        <v>#N/A</v>
      </c>
      <c r="S804" s="374"/>
      <c r="T804" s="377"/>
      <c r="U804" s="378">
        <f t="shared" si="108"/>
        <v>0</v>
      </c>
      <c r="V804" s="379"/>
      <c r="W804" s="380"/>
      <c r="X804" s="380"/>
      <c r="Y804" s="380"/>
      <c r="Z804" s="379"/>
      <c r="AA804" s="381"/>
      <c r="AB804" s="379"/>
      <c r="AC804" s="380"/>
      <c r="AD804" s="382">
        <f t="shared" si="115"/>
        <v>0</v>
      </c>
      <c r="AE804" s="383">
        <f t="shared" si="116"/>
        <v>0</v>
      </c>
      <c r="AF804" s="379"/>
      <c r="AG804" s="381"/>
      <c r="AH804" s="379"/>
      <c r="AI804" s="381"/>
      <c r="AJ804" s="384" t="str">
        <f t="shared" si="109"/>
        <v/>
      </c>
      <c r="AK804" s="385" t="str">
        <f t="shared" si="110"/>
        <v/>
      </c>
      <c r="AL804" s="388" t="str">
        <f t="shared" si="111"/>
        <v/>
      </c>
      <c r="AM804" s="389" t="str">
        <f t="shared" si="112"/>
        <v/>
      </c>
      <c r="AN804" s="388" t="str">
        <f t="shared" si="113"/>
        <v/>
      </c>
      <c r="AO804" s="389" t="str">
        <f t="shared" si="114"/>
        <v/>
      </c>
      <c r="AP804" s="424"/>
      <c r="AQ804" s="424"/>
      <c r="AR804" s="431" t="e">
        <f>VLOOKUP($B804,'acc names'!$C$2:$D$12102,2,FALSE)</f>
        <v>#N/A</v>
      </c>
      <c r="AS804" s="431" t="e">
        <f>VLOOKUP($AQ804,software!$A$1:$B$14605,2,FALSE)</f>
        <v>#N/A</v>
      </c>
      <c r="AT804" s="424"/>
      <c r="AV804" s="424"/>
    </row>
    <row r="805" spans="1:48" s="44" customFormat="1" ht="12.75" x14ac:dyDescent="0.2">
      <c r="A805" s="101"/>
      <c r="B805" s="42"/>
      <c r="C805" s="142"/>
      <c r="D805" s="143"/>
      <c r="E805" s="107"/>
      <c r="F805" s="46"/>
      <c r="G805" s="46"/>
      <c r="H805" s="46"/>
      <c r="I805" s="46"/>
      <c r="J805" s="46"/>
      <c r="K805" s="46"/>
      <c r="L805" s="139"/>
      <c r="M805" s="41"/>
      <c r="N805" s="45"/>
      <c r="O805" s="47"/>
      <c r="P805" s="43"/>
      <c r="Q805" s="71" t="e">
        <f>VLOOKUP(N805,'error categories'!$A$2:$D$54,4,FALSE)</f>
        <v>#N/A</v>
      </c>
      <c r="R805" s="72" t="e">
        <f>VLOOKUP(N805,'error categories'!$A$2:$D$54,3,FALSE)</f>
        <v>#N/A</v>
      </c>
      <c r="S805" s="374"/>
      <c r="T805" s="377"/>
      <c r="U805" s="378">
        <f t="shared" si="108"/>
        <v>0</v>
      </c>
      <c r="V805" s="379"/>
      <c r="W805" s="380"/>
      <c r="X805" s="380"/>
      <c r="Y805" s="380"/>
      <c r="Z805" s="379"/>
      <c r="AA805" s="381"/>
      <c r="AB805" s="379"/>
      <c r="AC805" s="380"/>
      <c r="AD805" s="382">
        <f t="shared" si="115"/>
        <v>0</v>
      </c>
      <c r="AE805" s="383">
        <f t="shared" si="116"/>
        <v>0</v>
      </c>
      <c r="AF805" s="379"/>
      <c r="AG805" s="381"/>
      <c r="AH805" s="379"/>
      <c r="AI805" s="381"/>
      <c r="AJ805" s="384" t="str">
        <f t="shared" si="109"/>
        <v/>
      </c>
      <c r="AK805" s="385" t="str">
        <f t="shared" si="110"/>
        <v/>
      </c>
      <c r="AL805" s="388" t="str">
        <f t="shared" si="111"/>
        <v/>
      </c>
      <c r="AM805" s="389" t="str">
        <f t="shared" si="112"/>
        <v/>
      </c>
      <c r="AN805" s="388" t="str">
        <f t="shared" si="113"/>
        <v/>
      </c>
      <c r="AO805" s="389" t="str">
        <f t="shared" si="114"/>
        <v/>
      </c>
      <c r="AP805" s="424"/>
      <c r="AQ805" s="424"/>
      <c r="AR805" s="431" t="e">
        <f>VLOOKUP($B805,'acc names'!$C$2:$D$12102,2,FALSE)</f>
        <v>#N/A</v>
      </c>
      <c r="AS805" s="431" t="e">
        <f>VLOOKUP($AQ805,software!$A$1:$B$14605,2,FALSE)</f>
        <v>#N/A</v>
      </c>
      <c r="AT805" s="424"/>
      <c r="AV805" s="424"/>
    </row>
    <row r="806" spans="1:48" s="44" customFormat="1" ht="12.75" x14ac:dyDescent="0.2">
      <c r="A806" s="101"/>
      <c r="B806" s="42"/>
      <c r="C806" s="142"/>
      <c r="D806" s="143"/>
      <c r="E806" s="107"/>
      <c r="F806" s="46"/>
      <c r="G806" s="46"/>
      <c r="H806" s="46"/>
      <c r="I806" s="46"/>
      <c r="J806" s="46"/>
      <c r="K806" s="46"/>
      <c r="L806" s="139"/>
      <c r="M806" s="41"/>
      <c r="N806" s="45"/>
      <c r="O806" s="47"/>
      <c r="P806" s="43"/>
      <c r="Q806" s="71" t="e">
        <f>VLOOKUP(N806,'error categories'!$A$2:$D$54,4,FALSE)</f>
        <v>#N/A</v>
      </c>
      <c r="R806" s="72" t="e">
        <f>VLOOKUP(N806,'error categories'!$A$2:$D$54,3,FALSE)</f>
        <v>#N/A</v>
      </c>
      <c r="S806" s="374"/>
      <c r="T806" s="377"/>
      <c r="U806" s="378">
        <f t="shared" si="108"/>
        <v>0</v>
      </c>
      <c r="V806" s="379"/>
      <c r="W806" s="380"/>
      <c r="X806" s="380"/>
      <c r="Y806" s="380"/>
      <c r="Z806" s="379"/>
      <c r="AA806" s="381"/>
      <c r="AB806" s="379"/>
      <c r="AC806" s="380"/>
      <c r="AD806" s="382">
        <f t="shared" si="115"/>
        <v>0</v>
      </c>
      <c r="AE806" s="383">
        <f t="shared" si="116"/>
        <v>0</v>
      </c>
      <c r="AF806" s="379"/>
      <c r="AG806" s="381"/>
      <c r="AH806" s="379"/>
      <c r="AI806" s="381"/>
      <c r="AJ806" s="384" t="str">
        <f t="shared" si="109"/>
        <v/>
      </c>
      <c r="AK806" s="385" t="str">
        <f t="shared" si="110"/>
        <v/>
      </c>
      <c r="AL806" s="388" t="str">
        <f t="shared" si="111"/>
        <v/>
      </c>
      <c r="AM806" s="389" t="str">
        <f t="shared" si="112"/>
        <v/>
      </c>
      <c r="AN806" s="388" t="str">
        <f t="shared" si="113"/>
        <v/>
      </c>
      <c r="AO806" s="389" t="str">
        <f t="shared" si="114"/>
        <v/>
      </c>
      <c r="AP806" s="424"/>
      <c r="AQ806" s="424"/>
      <c r="AR806" s="431" t="e">
        <f>VLOOKUP($B806,'acc names'!$C$2:$D$12102,2,FALSE)</f>
        <v>#N/A</v>
      </c>
      <c r="AS806" s="431" t="e">
        <f>VLOOKUP($AQ806,software!$A$1:$B$14605,2,FALSE)</f>
        <v>#N/A</v>
      </c>
      <c r="AT806" s="424"/>
      <c r="AV806" s="424"/>
    </row>
    <row r="807" spans="1:48" s="44" customFormat="1" ht="12.75" x14ac:dyDescent="0.2">
      <c r="A807" s="101"/>
      <c r="B807" s="42"/>
      <c r="C807" s="142"/>
      <c r="D807" s="143"/>
      <c r="E807" s="107"/>
      <c r="F807" s="46"/>
      <c r="G807" s="46"/>
      <c r="H807" s="46"/>
      <c r="I807" s="46"/>
      <c r="J807" s="46"/>
      <c r="K807" s="46"/>
      <c r="L807" s="139"/>
      <c r="M807" s="41"/>
      <c r="N807" s="45"/>
      <c r="O807" s="47"/>
      <c r="P807" s="43"/>
      <c r="Q807" s="71" t="e">
        <f>VLOOKUP(N807,'error categories'!$A$2:$D$54,4,FALSE)</f>
        <v>#N/A</v>
      </c>
      <c r="R807" s="72" t="e">
        <f>VLOOKUP(N807,'error categories'!$A$2:$D$54,3,FALSE)</f>
        <v>#N/A</v>
      </c>
      <c r="S807" s="374"/>
      <c r="T807" s="377"/>
      <c r="U807" s="378">
        <f t="shared" si="108"/>
        <v>0</v>
      </c>
      <c r="V807" s="379"/>
      <c r="W807" s="380"/>
      <c r="X807" s="380"/>
      <c r="Y807" s="380"/>
      <c r="Z807" s="379"/>
      <c r="AA807" s="381"/>
      <c r="AB807" s="379"/>
      <c r="AC807" s="380"/>
      <c r="AD807" s="382">
        <f t="shared" si="115"/>
        <v>0</v>
      </c>
      <c r="AE807" s="383">
        <f t="shared" si="116"/>
        <v>0</v>
      </c>
      <c r="AF807" s="379"/>
      <c r="AG807" s="381"/>
      <c r="AH807" s="379"/>
      <c r="AI807" s="381"/>
      <c r="AJ807" s="384" t="str">
        <f t="shared" si="109"/>
        <v/>
      </c>
      <c r="AK807" s="385" t="str">
        <f t="shared" si="110"/>
        <v/>
      </c>
      <c r="AL807" s="388" t="str">
        <f t="shared" si="111"/>
        <v/>
      </c>
      <c r="AM807" s="389" t="str">
        <f t="shared" si="112"/>
        <v/>
      </c>
      <c r="AN807" s="388" t="str">
        <f t="shared" si="113"/>
        <v/>
      </c>
      <c r="AO807" s="389" t="str">
        <f t="shared" si="114"/>
        <v/>
      </c>
      <c r="AP807" s="424"/>
      <c r="AQ807" s="424"/>
      <c r="AR807" s="431" t="e">
        <f>VLOOKUP($B807,'acc names'!$C$2:$D$12102,2,FALSE)</f>
        <v>#N/A</v>
      </c>
      <c r="AS807" s="431" t="e">
        <f>VLOOKUP($AQ807,software!$A$1:$B$14605,2,FALSE)</f>
        <v>#N/A</v>
      </c>
      <c r="AT807" s="424"/>
      <c r="AV807" s="424"/>
    </row>
    <row r="808" spans="1:48" s="44" customFormat="1" ht="12.75" x14ac:dyDescent="0.2">
      <c r="A808" s="101"/>
      <c r="B808" s="42"/>
      <c r="C808" s="142"/>
      <c r="D808" s="143"/>
      <c r="E808" s="107"/>
      <c r="F808" s="46"/>
      <c r="G808" s="46"/>
      <c r="H808" s="46"/>
      <c r="I808" s="46"/>
      <c r="J808" s="46"/>
      <c r="K808" s="46"/>
      <c r="L808" s="139"/>
      <c r="M808" s="41"/>
      <c r="N808" s="45"/>
      <c r="O808" s="47"/>
      <c r="P808" s="43"/>
      <c r="Q808" s="71" t="e">
        <f>VLOOKUP(N808,'error categories'!$A$2:$D$54,4,FALSE)</f>
        <v>#N/A</v>
      </c>
      <c r="R808" s="72" t="e">
        <f>VLOOKUP(N808,'error categories'!$A$2:$D$54,3,FALSE)</f>
        <v>#N/A</v>
      </c>
      <c r="S808" s="374"/>
      <c r="T808" s="377"/>
      <c r="U808" s="378">
        <f t="shared" si="108"/>
        <v>0</v>
      </c>
      <c r="V808" s="379"/>
      <c r="W808" s="380"/>
      <c r="X808" s="380"/>
      <c r="Y808" s="380"/>
      <c r="Z808" s="379"/>
      <c r="AA808" s="381"/>
      <c r="AB808" s="379"/>
      <c r="AC808" s="380"/>
      <c r="AD808" s="382">
        <f t="shared" si="115"/>
        <v>0</v>
      </c>
      <c r="AE808" s="383">
        <f t="shared" si="116"/>
        <v>0</v>
      </c>
      <c r="AF808" s="379"/>
      <c r="AG808" s="381"/>
      <c r="AH808" s="379"/>
      <c r="AI808" s="381"/>
      <c r="AJ808" s="384" t="str">
        <f t="shared" si="109"/>
        <v/>
      </c>
      <c r="AK808" s="385" t="str">
        <f t="shared" si="110"/>
        <v/>
      </c>
      <c r="AL808" s="388" t="str">
        <f t="shared" si="111"/>
        <v/>
      </c>
      <c r="AM808" s="389" t="str">
        <f t="shared" si="112"/>
        <v/>
      </c>
      <c r="AN808" s="388" t="str">
        <f t="shared" si="113"/>
        <v/>
      </c>
      <c r="AO808" s="389" t="str">
        <f t="shared" si="114"/>
        <v/>
      </c>
      <c r="AP808" s="424"/>
      <c r="AQ808" s="424"/>
      <c r="AR808" s="431" t="e">
        <f>VLOOKUP($B808,'acc names'!$C$2:$D$12102,2,FALSE)</f>
        <v>#N/A</v>
      </c>
      <c r="AS808" s="431" t="e">
        <f>VLOOKUP($AQ808,software!$A$1:$B$14605,2,FALSE)</f>
        <v>#N/A</v>
      </c>
      <c r="AT808" s="424"/>
      <c r="AV808" s="424"/>
    </row>
    <row r="809" spans="1:48" s="44" customFormat="1" ht="12.75" x14ac:dyDescent="0.2">
      <c r="A809" s="101"/>
      <c r="B809" s="42"/>
      <c r="C809" s="142"/>
      <c r="D809" s="143"/>
      <c r="E809" s="107"/>
      <c r="F809" s="46"/>
      <c r="G809" s="46"/>
      <c r="H809" s="46"/>
      <c r="I809" s="46"/>
      <c r="J809" s="46"/>
      <c r="K809" s="46"/>
      <c r="L809" s="139"/>
      <c r="M809" s="41"/>
      <c r="N809" s="45"/>
      <c r="O809" s="47"/>
      <c r="P809" s="43"/>
      <c r="Q809" s="71" t="e">
        <f>VLOOKUP(N809,'error categories'!$A$2:$D$54,4,FALSE)</f>
        <v>#N/A</v>
      </c>
      <c r="R809" s="72" t="e">
        <f>VLOOKUP(N809,'error categories'!$A$2:$D$54,3,FALSE)</f>
        <v>#N/A</v>
      </c>
      <c r="S809" s="374"/>
      <c r="T809" s="377"/>
      <c r="U809" s="378">
        <f t="shared" si="108"/>
        <v>0</v>
      </c>
      <c r="V809" s="379"/>
      <c r="W809" s="380"/>
      <c r="X809" s="380"/>
      <c r="Y809" s="380"/>
      <c r="Z809" s="379"/>
      <c r="AA809" s="381"/>
      <c r="AB809" s="379"/>
      <c r="AC809" s="380"/>
      <c r="AD809" s="382">
        <f t="shared" si="115"/>
        <v>0</v>
      </c>
      <c r="AE809" s="383">
        <f t="shared" si="116"/>
        <v>0</v>
      </c>
      <c r="AF809" s="379"/>
      <c r="AG809" s="381"/>
      <c r="AH809" s="379"/>
      <c r="AI809" s="381"/>
      <c r="AJ809" s="384" t="str">
        <f t="shared" si="109"/>
        <v/>
      </c>
      <c r="AK809" s="385" t="str">
        <f t="shared" si="110"/>
        <v/>
      </c>
      <c r="AL809" s="388" t="str">
        <f t="shared" si="111"/>
        <v/>
      </c>
      <c r="AM809" s="389" t="str">
        <f t="shared" si="112"/>
        <v/>
      </c>
      <c r="AN809" s="388" t="str">
        <f t="shared" si="113"/>
        <v/>
      </c>
      <c r="AO809" s="389" t="str">
        <f t="shared" si="114"/>
        <v/>
      </c>
      <c r="AP809" s="424"/>
      <c r="AQ809" s="424"/>
      <c r="AR809" s="431" t="e">
        <f>VLOOKUP($B809,'acc names'!$C$2:$D$12102,2,FALSE)</f>
        <v>#N/A</v>
      </c>
      <c r="AS809" s="431" t="e">
        <f>VLOOKUP($AQ809,software!$A$1:$B$14605,2,FALSE)</f>
        <v>#N/A</v>
      </c>
      <c r="AT809" s="424"/>
      <c r="AV809" s="424"/>
    </row>
    <row r="810" spans="1:48" s="44" customFormat="1" ht="12.75" x14ac:dyDescent="0.2">
      <c r="A810" s="101"/>
      <c r="B810" s="42"/>
      <c r="C810" s="142"/>
      <c r="D810" s="143"/>
      <c r="E810" s="107"/>
      <c r="F810" s="46"/>
      <c r="G810" s="46"/>
      <c r="H810" s="46"/>
      <c r="I810" s="46"/>
      <c r="J810" s="46"/>
      <c r="K810" s="46"/>
      <c r="L810" s="139"/>
      <c r="M810" s="41"/>
      <c r="N810" s="45"/>
      <c r="O810" s="47"/>
      <c r="P810" s="43"/>
      <c r="Q810" s="71" t="e">
        <f>VLOOKUP(N810,'error categories'!$A$2:$D$54,4,FALSE)</f>
        <v>#N/A</v>
      </c>
      <c r="R810" s="72" t="e">
        <f>VLOOKUP(N810,'error categories'!$A$2:$D$54,3,FALSE)</f>
        <v>#N/A</v>
      </c>
      <c r="S810" s="374"/>
      <c r="T810" s="377"/>
      <c r="U810" s="378">
        <f t="shared" si="108"/>
        <v>0</v>
      </c>
      <c r="V810" s="379"/>
      <c r="W810" s="380"/>
      <c r="X810" s="380"/>
      <c r="Y810" s="380"/>
      <c r="Z810" s="379"/>
      <c r="AA810" s="381"/>
      <c r="AB810" s="379"/>
      <c r="AC810" s="380"/>
      <c r="AD810" s="382">
        <f t="shared" si="115"/>
        <v>0</v>
      </c>
      <c r="AE810" s="383">
        <f t="shared" si="116"/>
        <v>0</v>
      </c>
      <c r="AF810" s="379"/>
      <c r="AG810" s="381"/>
      <c r="AH810" s="379"/>
      <c r="AI810" s="381"/>
      <c r="AJ810" s="384" t="str">
        <f t="shared" si="109"/>
        <v/>
      </c>
      <c r="AK810" s="385" t="str">
        <f t="shared" si="110"/>
        <v/>
      </c>
      <c r="AL810" s="388" t="str">
        <f t="shared" si="111"/>
        <v/>
      </c>
      <c r="AM810" s="389" t="str">
        <f t="shared" si="112"/>
        <v/>
      </c>
      <c r="AN810" s="388" t="str">
        <f t="shared" si="113"/>
        <v/>
      </c>
      <c r="AO810" s="389" t="str">
        <f t="shared" si="114"/>
        <v/>
      </c>
      <c r="AP810" s="424"/>
      <c r="AQ810" s="424"/>
      <c r="AR810" s="431" t="e">
        <f>VLOOKUP($B810,'acc names'!$C$2:$D$12102,2,FALSE)</f>
        <v>#N/A</v>
      </c>
      <c r="AS810" s="431" t="e">
        <f>VLOOKUP($AQ810,software!$A$1:$B$14605,2,FALSE)</f>
        <v>#N/A</v>
      </c>
      <c r="AT810" s="424"/>
      <c r="AV810" s="424"/>
    </row>
    <row r="811" spans="1:48" s="44" customFormat="1" ht="12.75" x14ac:dyDescent="0.2">
      <c r="A811" s="101"/>
      <c r="B811" s="42"/>
      <c r="C811" s="142"/>
      <c r="D811" s="143"/>
      <c r="E811" s="107"/>
      <c r="F811" s="46"/>
      <c r="G811" s="46"/>
      <c r="H811" s="46"/>
      <c r="I811" s="46"/>
      <c r="J811" s="46"/>
      <c r="K811" s="46"/>
      <c r="L811" s="139"/>
      <c r="M811" s="41"/>
      <c r="N811" s="45"/>
      <c r="O811" s="47"/>
      <c r="P811" s="43"/>
      <c r="Q811" s="71" t="e">
        <f>VLOOKUP(N811,'error categories'!$A$2:$D$54,4,FALSE)</f>
        <v>#N/A</v>
      </c>
      <c r="R811" s="72" t="e">
        <f>VLOOKUP(N811,'error categories'!$A$2:$D$54,3,FALSE)</f>
        <v>#N/A</v>
      </c>
      <c r="S811" s="374"/>
      <c r="T811" s="377"/>
      <c r="U811" s="378">
        <f t="shared" si="108"/>
        <v>0</v>
      </c>
      <c r="V811" s="379"/>
      <c r="W811" s="380"/>
      <c r="X811" s="380"/>
      <c r="Y811" s="380"/>
      <c r="Z811" s="379"/>
      <c r="AA811" s="381"/>
      <c r="AB811" s="379"/>
      <c r="AC811" s="380"/>
      <c r="AD811" s="382">
        <f t="shared" si="115"/>
        <v>0</v>
      </c>
      <c r="AE811" s="383">
        <f t="shared" si="116"/>
        <v>0</v>
      </c>
      <c r="AF811" s="379"/>
      <c r="AG811" s="381"/>
      <c r="AH811" s="379"/>
      <c r="AI811" s="381"/>
      <c r="AJ811" s="384" t="str">
        <f t="shared" si="109"/>
        <v/>
      </c>
      <c r="AK811" s="385" t="str">
        <f t="shared" si="110"/>
        <v/>
      </c>
      <c r="AL811" s="388" t="str">
        <f t="shared" si="111"/>
        <v/>
      </c>
      <c r="AM811" s="389" t="str">
        <f t="shared" si="112"/>
        <v/>
      </c>
      <c r="AN811" s="388" t="str">
        <f t="shared" si="113"/>
        <v/>
      </c>
      <c r="AO811" s="389" t="str">
        <f t="shared" si="114"/>
        <v/>
      </c>
      <c r="AP811" s="424"/>
      <c r="AQ811" s="424"/>
      <c r="AR811" s="431" t="e">
        <f>VLOOKUP($B811,'acc names'!$C$2:$D$12102,2,FALSE)</f>
        <v>#N/A</v>
      </c>
      <c r="AS811" s="431" t="e">
        <f>VLOOKUP($AQ811,software!$A$1:$B$14605,2,FALSE)</f>
        <v>#N/A</v>
      </c>
      <c r="AT811" s="424"/>
      <c r="AV811" s="424"/>
    </row>
    <row r="812" spans="1:48" s="44" customFormat="1" ht="12.75" x14ac:dyDescent="0.2">
      <c r="A812" s="101"/>
      <c r="B812" s="42"/>
      <c r="C812" s="142"/>
      <c r="D812" s="143"/>
      <c r="E812" s="107"/>
      <c r="F812" s="46"/>
      <c r="G812" s="46"/>
      <c r="H812" s="46"/>
      <c r="I812" s="46"/>
      <c r="J812" s="46"/>
      <c r="K812" s="46"/>
      <c r="L812" s="139"/>
      <c r="M812" s="41"/>
      <c r="N812" s="45"/>
      <c r="O812" s="47"/>
      <c r="P812" s="43"/>
      <c r="Q812" s="71" t="e">
        <f>VLOOKUP(N812,'error categories'!$A$2:$D$54,4,FALSE)</f>
        <v>#N/A</v>
      </c>
      <c r="R812" s="72" t="e">
        <f>VLOOKUP(N812,'error categories'!$A$2:$D$54,3,FALSE)</f>
        <v>#N/A</v>
      </c>
      <c r="S812" s="374"/>
      <c r="T812" s="377"/>
      <c r="U812" s="378">
        <f t="shared" si="108"/>
        <v>0</v>
      </c>
      <c r="V812" s="379"/>
      <c r="W812" s="380"/>
      <c r="X812" s="380"/>
      <c r="Y812" s="380"/>
      <c r="Z812" s="379"/>
      <c r="AA812" s="381"/>
      <c r="AB812" s="379"/>
      <c r="AC812" s="380"/>
      <c r="AD812" s="382">
        <f t="shared" si="115"/>
        <v>0</v>
      </c>
      <c r="AE812" s="383">
        <f t="shared" si="116"/>
        <v>0</v>
      </c>
      <c r="AF812" s="379"/>
      <c r="AG812" s="381"/>
      <c r="AH812" s="379"/>
      <c r="AI812" s="381"/>
      <c r="AJ812" s="384" t="str">
        <f t="shared" si="109"/>
        <v/>
      </c>
      <c r="AK812" s="385" t="str">
        <f t="shared" si="110"/>
        <v/>
      </c>
      <c r="AL812" s="388" t="str">
        <f t="shared" si="111"/>
        <v/>
      </c>
      <c r="AM812" s="389" t="str">
        <f t="shared" si="112"/>
        <v/>
      </c>
      <c r="AN812" s="388" t="str">
        <f t="shared" si="113"/>
        <v/>
      </c>
      <c r="AO812" s="389" t="str">
        <f t="shared" si="114"/>
        <v/>
      </c>
      <c r="AP812" s="424"/>
      <c r="AQ812" s="424"/>
      <c r="AR812" s="431" t="e">
        <f>VLOOKUP($B812,'acc names'!$C$2:$D$12102,2,FALSE)</f>
        <v>#N/A</v>
      </c>
      <c r="AS812" s="431" t="e">
        <f>VLOOKUP($AQ812,software!$A$1:$B$14605,2,FALSE)</f>
        <v>#N/A</v>
      </c>
      <c r="AT812" s="424"/>
      <c r="AV812" s="424"/>
    </row>
    <row r="813" spans="1:48" s="44" customFormat="1" ht="12.75" x14ac:dyDescent="0.2">
      <c r="A813" s="101"/>
      <c r="B813" s="42"/>
      <c r="C813" s="142"/>
      <c r="D813" s="143"/>
      <c r="E813" s="107"/>
      <c r="F813" s="46"/>
      <c r="G813" s="46"/>
      <c r="H813" s="46"/>
      <c r="I813" s="46"/>
      <c r="J813" s="46"/>
      <c r="K813" s="46"/>
      <c r="L813" s="139"/>
      <c r="M813" s="41"/>
      <c r="N813" s="45"/>
      <c r="O813" s="47"/>
      <c r="P813" s="43"/>
      <c r="Q813" s="71" t="e">
        <f>VLOOKUP(N813,'error categories'!$A$2:$D$54,4,FALSE)</f>
        <v>#N/A</v>
      </c>
      <c r="R813" s="72" t="e">
        <f>VLOOKUP(N813,'error categories'!$A$2:$D$54,3,FALSE)</f>
        <v>#N/A</v>
      </c>
      <c r="S813" s="374"/>
      <c r="T813" s="377"/>
      <c r="U813" s="378">
        <f t="shared" si="108"/>
        <v>0</v>
      </c>
      <c r="V813" s="379"/>
      <c r="W813" s="380"/>
      <c r="X813" s="380"/>
      <c r="Y813" s="380"/>
      <c r="Z813" s="379"/>
      <c r="AA813" s="381"/>
      <c r="AB813" s="379"/>
      <c r="AC813" s="380"/>
      <c r="AD813" s="382">
        <f t="shared" si="115"/>
        <v>0</v>
      </c>
      <c r="AE813" s="383">
        <f t="shared" si="116"/>
        <v>0</v>
      </c>
      <c r="AF813" s="379"/>
      <c r="AG813" s="381"/>
      <c r="AH813" s="379"/>
      <c r="AI813" s="381"/>
      <c r="AJ813" s="384" t="str">
        <f t="shared" si="109"/>
        <v/>
      </c>
      <c r="AK813" s="385" t="str">
        <f t="shared" si="110"/>
        <v/>
      </c>
      <c r="AL813" s="388" t="str">
        <f t="shared" si="111"/>
        <v/>
      </c>
      <c r="AM813" s="389" t="str">
        <f t="shared" si="112"/>
        <v/>
      </c>
      <c r="AN813" s="388" t="str">
        <f t="shared" si="113"/>
        <v/>
      </c>
      <c r="AO813" s="389" t="str">
        <f t="shared" si="114"/>
        <v/>
      </c>
      <c r="AP813" s="424"/>
      <c r="AQ813" s="424"/>
      <c r="AR813" s="431" t="e">
        <f>VLOOKUP($B813,'acc names'!$C$2:$D$12102,2,FALSE)</f>
        <v>#N/A</v>
      </c>
      <c r="AS813" s="431" t="e">
        <f>VLOOKUP($AQ813,software!$A$1:$B$14605,2,FALSE)</f>
        <v>#N/A</v>
      </c>
      <c r="AT813" s="424"/>
      <c r="AV813" s="424"/>
    </row>
    <row r="814" spans="1:48" s="44" customFormat="1" ht="12.75" x14ac:dyDescent="0.2">
      <c r="A814" s="101"/>
      <c r="B814" s="42"/>
      <c r="C814" s="142"/>
      <c r="D814" s="143"/>
      <c r="E814" s="107"/>
      <c r="F814" s="46"/>
      <c r="G814" s="46"/>
      <c r="H814" s="46"/>
      <c r="I814" s="46"/>
      <c r="J814" s="46"/>
      <c r="K814" s="46"/>
      <c r="L814" s="139"/>
      <c r="M814" s="41"/>
      <c r="N814" s="45"/>
      <c r="O814" s="47"/>
      <c r="P814" s="43"/>
      <c r="Q814" s="71" t="e">
        <f>VLOOKUP(N814,'error categories'!$A$2:$D$54,4,FALSE)</f>
        <v>#N/A</v>
      </c>
      <c r="R814" s="72" t="e">
        <f>VLOOKUP(N814,'error categories'!$A$2:$D$54,3,FALSE)</f>
        <v>#N/A</v>
      </c>
      <c r="S814" s="374"/>
      <c r="T814" s="377"/>
      <c r="U814" s="378">
        <f t="shared" si="108"/>
        <v>0</v>
      </c>
      <c r="V814" s="379"/>
      <c r="W814" s="380"/>
      <c r="X814" s="380"/>
      <c r="Y814" s="380"/>
      <c r="Z814" s="379"/>
      <c r="AA814" s="381"/>
      <c r="AB814" s="379"/>
      <c r="AC814" s="380"/>
      <c r="AD814" s="382">
        <f t="shared" si="115"/>
        <v>0</v>
      </c>
      <c r="AE814" s="383">
        <f t="shared" si="116"/>
        <v>0</v>
      </c>
      <c r="AF814" s="379"/>
      <c r="AG814" s="381"/>
      <c r="AH814" s="379"/>
      <c r="AI814" s="381"/>
      <c r="AJ814" s="384" t="str">
        <f t="shared" si="109"/>
        <v/>
      </c>
      <c r="AK814" s="385" t="str">
        <f t="shared" si="110"/>
        <v/>
      </c>
      <c r="AL814" s="388" t="str">
        <f t="shared" si="111"/>
        <v/>
      </c>
      <c r="AM814" s="389" t="str">
        <f t="shared" si="112"/>
        <v/>
      </c>
      <c r="AN814" s="388" t="str">
        <f t="shared" si="113"/>
        <v/>
      </c>
      <c r="AO814" s="389" t="str">
        <f t="shared" si="114"/>
        <v/>
      </c>
      <c r="AP814" s="424"/>
      <c r="AQ814" s="424"/>
      <c r="AR814" s="431" t="e">
        <f>VLOOKUP($B814,'acc names'!$C$2:$D$12102,2,FALSE)</f>
        <v>#N/A</v>
      </c>
      <c r="AS814" s="431" t="e">
        <f>VLOOKUP($AQ814,software!$A$1:$B$14605,2,FALSE)</f>
        <v>#N/A</v>
      </c>
      <c r="AT814" s="424"/>
      <c r="AV814" s="424"/>
    </row>
    <row r="815" spans="1:48" s="44" customFormat="1" ht="12.75" x14ac:dyDescent="0.2">
      <c r="A815" s="101"/>
      <c r="B815" s="42"/>
      <c r="C815" s="142"/>
      <c r="D815" s="143"/>
      <c r="E815" s="107"/>
      <c r="F815" s="46"/>
      <c r="G815" s="46"/>
      <c r="H815" s="46"/>
      <c r="I815" s="46"/>
      <c r="J815" s="46"/>
      <c r="K815" s="46"/>
      <c r="L815" s="139"/>
      <c r="M815" s="41"/>
      <c r="N815" s="45"/>
      <c r="O815" s="47"/>
      <c r="P815" s="43"/>
      <c r="Q815" s="71" t="e">
        <f>VLOOKUP(N815,'error categories'!$A$2:$D$54,4,FALSE)</f>
        <v>#N/A</v>
      </c>
      <c r="R815" s="72" t="e">
        <f>VLOOKUP(N815,'error categories'!$A$2:$D$54,3,FALSE)</f>
        <v>#N/A</v>
      </c>
      <c r="S815" s="374"/>
      <c r="T815" s="377"/>
      <c r="U815" s="378">
        <f t="shared" si="108"/>
        <v>0</v>
      </c>
      <c r="V815" s="379"/>
      <c r="W815" s="380"/>
      <c r="X815" s="380"/>
      <c r="Y815" s="380"/>
      <c r="Z815" s="379"/>
      <c r="AA815" s="381"/>
      <c r="AB815" s="379"/>
      <c r="AC815" s="380"/>
      <c r="AD815" s="382">
        <f t="shared" si="115"/>
        <v>0</v>
      </c>
      <c r="AE815" s="383">
        <f t="shared" si="116"/>
        <v>0</v>
      </c>
      <c r="AF815" s="379"/>
      <c r="AG815" s="381"/>
      <c r="AH815" s="379"/>
      <c r="AI815" s="381"/>
      <c r="AJ815" s="384" t="str">
        <f t="shared" si="109"/>
        <v/>
      </c>
      <c r="AK815" s="385" t="str">
        <f t="shared" si="110"/>
        <v/>
      </c>
      <c r="AL815" s="388" t="str">
        <f t="shared" si="111"/>
        <v/>
      </c>
      <c r="AM815" s="389" t="str">
        <f t="shared" si="112"/>
        <v/>
      </c>
      <c r="AN815" s="388" t="str">
        <f t="shared" si="113"/>
        <v/>
      </c>
      <c r="AO815" s="389" t="str">
        <f t="shared" si="114"/>
        <v/>
      </c>
      <c r="AP815" s="424"/>
      <c r="AQ815" s="424"/>
      <c r="AR815" s="431" t="e">
        <f>VLOOKUP($B815,'acc names'!$C$2:$D$12102,2,FALSE)</f>
        <v>#N/A</v>
      </c>
      <c r="AS815" s="431" t="e">
        <f>VLOOKUP($AQ815,software!$A$1:$B$14605,2,FALSE)</f>
        <v>#N/A</v>
      </c>
      <c r="AT815" s="424"/>
      <c r="AV815" s="424"/>
    </row>
    <row r="816" spans="1:48" s="44" customFormat="1" ht="12.75" x14ac:dyDescent="0.2">
      <c r="A816" s="101"/>
      <c r="B816" s="42"/>
      <c r="C816" s="142"/>
      <c r="D816" s="143"/>
      <c r="E816" s="107"/>
      <c r="F816" s="46"/>
      <c r="G816" s="46"/>
      <c r="H816" s="46"/>
      <c r="I816" s="46"/>
      <c r="J816" s="46"/>
      <c r="K816" s="46"/>
      <c r="L816" s="139"/>
      <c r="M816" s="41"/>
      <c r="N816" s="45"/>
      <c r="O816" s="47"/>
      <c r="P816" s="43"/>
      <c r="Q816" s="71" t="e">
        <f>VLOOKUP(N816,'error categories'!$A$2:$D$54,4,FALSE)</f>
        <v>#N/A</v>
      </c>
      <c r="R816" s="72" t="e">
        <f>VLOOKUP(N816,'error categories'!$A$2:$D$54,3,FALSE)</f>
        <v>#N/A</v>
      </c>
      <c r="S816" s="374"/>
      <c r="T816" s="377"/>
      <c r="U816" s="378">
        <f t="shared" si="108"/>
        <v>0</v>
      </c>
      <c r="V816" s="379"/>
      <c r="W816" s="380"/>
      <c r="X816" s="380"/>
      <c r="Y816" s="380"/>
      <c r="Z816" s="379"/>
      <c r="AA816" s="381"/>
      <c r="AB816" s="379"/>
      <c r="AC816" s="380"/>
      <c r="AD816" s="382">
        <f t="shared" si="115"/>
        <v>0</v>
      </c>
      <c r="AE816" s="383">
        <f t="shared" si="116"/>
        <v>0</v>
      </c>
      <c r="AF816" s="379"/>
      <c r="AG816" s="381"/>
      <c r="AH816" s="379"/>
      <c r="AI816" s="381"/>
      <c r="AJ816" s="384" t="str">
        <f t="shared" si="109"/>
        <v/>
      </c>
      <c r="AK816" s="385" t="str">
        <f t="shared" si="110"/>
        <v/>
      </c>
      <c r="AL816" s="388" t="str">
        <f t="shared" si="111"/>
        <v/>
      </c>
      <c r="AM816" s="389" t="str">
        <f t="shared" si="112"/>
        <v/>
      </c>
      <c r="AN816" s="388" t="str">
        <f t="shared" si="113"/>
        <v/>
      </c>
      <c r="AO816" s="389" t="str">
        <f t="shared" si="114"/>
        <v/>
      </c>
      <c r="AP816" s="424"/>
      <c r="AQ816" s="424"/>
      <c r="AR816" s="431" t="e">
        <f>VLOOKUP($B816,'acc names'!$C$2:$D$12102,2,FALSE)</f>
        <v>#N/A</v>
      </c>
      <c r="AS816" s="431" t="e">
        <f>VLOOKUP($AQ816,software!$A$1:$B$14605,2,FALSE)</f>
        <v>#N/A</v>
      </c>
      <c r="AT816" s="424"/>
      <c r="AV816" s="424"/>
    </row>
    <row r="817" spans="1:48" s="44" customFormat="1" ht="12.75" x14ac:dyDescent="0.2">
      <c r="A817" s="101"/>
      <c r="B817" s="42"/>
      <c r="C817" s="142"/>
      <c r="D817" s="143"/>
      <c r="E817" s="107"/>
      <c r="F817" s="46"/>
      <c r="G817" s="46"/>
      <c r="H817" s="46"/>
      <c r="I817" s="46"/>
      <c r="J817" s="46"/>
      <c r="K817" s="46"/>
      <c r="L817" s="139"/>
      <c r="M817" s="41"/>
      <c r="N817" s="45"/>
      <c r="O817" s="47"/>
      <c r="P817" s="43"/>
      <c r="Q817" s="71" t="e">
        <f>VLOOKUP(N817,'error categories'!$A$2:$D$54,4,FALSE)</f>
        <v>#N/A</v>
      </c>
      <c r="R817" s="72" t="e">
        <f>VLOOKUP(N817,'error categories'!$A$2:$D$54,3,FALSE)</f>
        <v>#N/A</v>
      </c>
      <c r="S817" s="374"/>
      <c r="T817" s="377"/>
      <c r="U817" s="378">
        <f t="shared" si="108"/>
        <v>0</v>
      </c>
      <c r="V817" s="379"/>
      <c r="W817" s="380"/>
      <c r="X817" s="380"/>
      <c r="Y817" s="380"/>
      <c r="Z817" s="379"/>
      <c r="AA817" s="381"/>
      <c r="AB817" s="379"/>
      <c r="AC817" s="380"/>
      <c r="AD817" s="382">
        <f t="shared" si="115"/>
        <v>0</v>
      </c>
      <c r="AE817" s="383">
        <f t="shared" si="116"/>
        <v>0</v>
      </c>
      <c r="AF817" s="379"/>
      <c r="AG817" s="381"/>
      <c r="AH817" s="379"/>
      <c r="AI817" s="381"/>
      <c r="AJ817" s="384" t="str">
        <f t="shared" si="109"/>
        <v/>
      </c>
      <c r="AK817" s="385" t="str">
        <f t="shared" si="110"/>
        <v/>
      </c>
      <c r="AL817" s="388" t="str">
        <f t="shared" si="111"/>
        <v/>
      </c>
      <c r="AM817" s="389" t="str">
        <f t="shared" si="112"/>
        <v/>
      </c>
      <c r="AN817" s="388" t="str">
        <f t="shared" si="113"/>
        <v/>
      </c>
      <c r="AO817" s="389" t="str">
        <f t="shared" si="114"/>
        <v/>
      </c>
      <c r="AP817" s="424"/>
      <c r="AQ817" s="424"/>
      <c r="AR817" s="431" t="e">
        <f>VLOOKUP($B817,'acc names'!$C$2:$D$12102,2,FALSE)</f>
        <v>#N/A</v>
      </c>
      <c r="AS817" s="431" t="e">
        <f>VLOOKUP($AQ817,software!$A$1:$B$14605,2,FALSE)</f>
        <v>#N/A</v>
      </c>
      <c r="AT817" s="424"/>
      <c r="AV817" s="424"/>
    </row>
    <row r="818" spans="1:48" s="44" customFormat="1" ht="12.75" x14ac:dyDescent="0.2">
      <c r="A818" s="101"/>
      <c r="B818" s="42"/>
      <c r="C818" s="142"/>
      <c r="D818" s="143"/>
      <c r="E818" s="107"/>
      <c r="F818" s="46"/>
      <c r="G818" s="46"/>
      <c r="H818" s="46"/>
      <c r="I818" s="46"/>
      <c r="J818" s="46"/>
      <c r="K818" s="46"/>
      <c r="L818" s="139"/>
      <c r="M818" s="41"/>
      <c r="N818" s="45"/>
      <c r="O818" s="47"/>
      <c r="P818" s="43"/>
      <c r="Q818" s="71" t="e">
        <f>VLOOKUP(N818,'error categories'!$A$2:$D$54,4,FALSE)</f>
        <v>#N/A</v>
      </c>
      <c r="R818" s="72" t="e">
        <f>VLOOKUP(N818,'error categories'!$A$2:$D$54,3,FALSE)</f>
        <v>#N/A</v>
      </c>
      <c r="S818" s="374"/>
      <c r="T818" s="377"/>
      <c r="U818" s="378">
        <f t="shared" si="108"/>
        <v>0</v>
      </c>
      <c r="V818" s="379"/>
      <c r="W818" s="380"/>
      <c r="X818" s="380"/>
      <c r="Y818" s="380"/>
      <c r="Z818" s="379"/>
      <c r="AA818" s="381"/>
      <c r="AB818" s="379"/>
      <c r="AC818" s="380"/>
      <c r="AD818" s="382">
        <f t="shared" si="115"/>
        <v>0</v>
      </c>
      <c r="AE818" s="383">
        <f t="shared" si="116"/>
        <v>0</v>
      </c>
      <c r="AF818" s="379"/>
      <c r="AG818" s="381"/>
      <c r="AH818" s="379"/>
      <c r="AI818" s="381"/>
      <c r="AJ818" s="384" t="str">
        <f t="shared" si="109"/>
        <v/>
      </c>
      <c r="AK818" s="385" t="str">
        <f t="shared" si="110"/>
        <v/>
      </c>
      <c r="AL818" s="388" t="str">
        <f t="shared" si="111"/>
        <v/>
      </c>
      <c r="AM818" s="389" t="str">
        <f t="shared" si="112"/>
        <v/>
      </c>
      <c r="AN818" s="388" t="str">
        <f t="shared" si="113"/>
        <v/>
      </c>
      <c r="AO818" s="389" t="str">
        <f t="shared" si="114"/>
        <v/>
      </c>
      <c r="AP818" s="424"/>
      <c r="AQ818" s="424"/>
      <c r="AR818" s="431" t="e">
        <f>VLOOKUP($B818,'acc names'!$C$2:$D$12102,2,FALSE)</f>
        <v>#N/A</v>
      </c>
      <c r="AS818" s="431" t="e">
        <f>VLOOKUP($AQ818,software!$A$1:$B$14605,2,FALSE)</f>
        <v>#N/A</v>
      </c>
      <c r="AT818" s="424"/>
      <c r="AV818" s="424"/>
    </row>
    <row r="819" spans="1:48" s="44" customFormat="1" ht="12.75" x14ac:dyDescent="0.2">
      <c r="A819" s="101"/>
      <c r="B819" s="42"/>
      <c r="C819" s="142"/>
      <c r="D819" s="143"/>
      <c r="E819" s="107"/>
      <c r="F819" s="46"/>
      <c r="G819" s="46"/>
      <c r="H819" s="46"/>
      <c r="I819" s="46"/>
      <c r="J819" s="46"/>
      <c r="K819" s="46"/>
      <c r="L819" s="139"/>
      <c r="M819" s="41"/>
      <c r="N819" s="45"/>
      <c r="O819" s="47"/>
      <c r="P819" s="43"/>
      <c r="Q819" s="71" t="e">
        <f>VLOOKUP(N819,'error categories'!$A$2:$D$54,4,FALSE)</f>
        <v>#N/A</v>
      </c>
      <c r="R819" s="72" t="e">
        <f>VLOOKUP(N819,'error categories'!$A$2:$D$54,3,FALSE)</f>
        <v>#N/A</v>
      </c>
      <c r="S819" s="374"/>
      <c r="T819" s="377"/>
      <c r="U819" s="378">
        <f t="shared" si="108"/>
        <v>0</v>
      </c>
      <c r="V819" s="379"/>
      <c r="W819" s="380"/>
      <c r="X819" s="380"/>
      <c r="Y819" s="380"/>
      <c r="Z819" s="379"/>
      <c r="AA819" s="381"/>
      <c r="AB819" s="379"/>
      <c r="AC819" s="380"/>
      <c r="AD819" s="382">
        <f t="shared" si="115"/>
        <v>0</v>
      </c>
      <c r="AE819" s="383">
        <f t="shared" si="116"/>
        <v>0</v>
      </c>
      <c r="AF819" s="379"/>
      <c r="AG819" s="381"/>
      <c r="AH819" s="379"/>
      <c r="AI819" s="381"/>
      <c r="AJ819" s="384" t="str">
        <f t="shared" si="109"/>
        <v/>
      </c>
      <c r="AK819" s="385" t="str">
        <f t="shared" si="110"/>
        <v/>
      </c>
      <c r="AL819" s="388" t="str">
        <f t="shared" si="111"/>
        <v/>
      </c>
      <c r="AM819" s="389" t="str">
        <f t="shared" si="112"/>
        <v/>
      </c>
      <c r="AN819" s="388" t="str">
        <f t="shared" si="113"/>
        <v/>
      </c>
      <c r="AO819" s="389" t="str">
        <f t="shared" si="114"/>
        <v/>
      </c>
      <c r="AP819" s="424"/>
      <c r="AQ819" s="424"/>
      <c r="AR819" s="431" t="e">
        <f>VLOOKUP($B819,'acc names'!$C$2:$D$12102,2,FALSE)</f>
        <v>#N/A</v>
      </c>
      <c r="AS819" s="431" t="e">
        <f>VLOOKUP($AQ819,software!$A$1:$B$14605,2,FALSE)</f>
        <v>#N/A</v>
      </c>
      <c r="AT819" s="424"/>
      <c r="AV819" s="424"/>
    </row>
    <row r="820" spans="1:48" s="44" customFormat="1" ht="12.75" x14ac:dyDescent="0.2">
      <c r="A820" s="101"/>
      <c r="B820" s="42"/>
      <c r="C820" s="142"/>
      <c r="D820" s="143"/>
      <c r="E820" s="107"/>
      <c r="F820" s="46"/>
      <c r="G820" s="46"/>
      <c r="H820" s="46"/>
      <c r="I820" s="46"/>
      <c r="J820" s="46"/>
      <c r="K820" s="46"/>
      <c r="L820" s="139"/>
      <c r="M820" s="41"/>
      <c r="N820" s="45"/>
      <c r="O820" s="47"/>
      <c r="P820" s="43"/>
      <c r="Q820" s="71" t="e">
        <f>VLOOKUP(N820,'error categories'!$A$2:$D$54,4,FALSE)</f>
        <v>#N/A</v>
      </c>
      <c r="R820" s="72" t="e">
        <f>VLOOKUP(N820,'error categories'!$A$2:$D$54,3,FALSE)</f>
        <v>#N/A</v>
      </c>
      <c r="S820" s="374"/>
      <c r="T820" s="377"/>
      <c r="U820" s="378">
        <f t="shared" si="108"/>
        <v>0</v>
      </c>
      <c r="V820" s="379"/>
      <c r="W820" s="380"/>
      <c r="X820" s="380"/>
      <c r="Y820" s="380"/>
      <c r="Z820" s="379"/>
      <c r="AA820" s="381"/>
      <c r="AB820" s="379"/>
      <c r="AC820" s="380"/>
      <c r="AD820" s="382">
        <f t="shared" si="115"/>
        <v>0</v>
      </c>
      <c r="AE820" s="383">
        <f t="shared" si="116"/>
        <v>0</v>
      </c>
      <c r="AF820" s="379"/>
      <c r="AG820" s="381"/>
      <c r="AH820" s="379"/>
      <c r="AI820" s="381"/>
      <c r="AJ820" s="384" t="str">
        <f t="shared" si="109"/>
        <v/>
      </c>
      <c r="AK820" s="385" t="str">
        <f t="shared" si="110"/>
        <v/>
      </c>
      <c r="AL820" s="388" t="str">
        <f t="shared" si="111"/>
        <v/>
      </c>
      <c r="AM820" s="389" t="str">
        <f t="shared" si="112"/>
        <v/>
      </c>
      <c r="AN820" s="388" t="str">
        <f t="shared" si="113"/>
        <v/>
      </c>
      <c r="AO820" s="389" t="str">
        <f t="shared" si="114"/>
        <v/>
      </c>
      <c r="AP820" s="424"/>
      <c r="AQ820" s="424"/>
      <c r="AR820" s="431" t="e">
        <f>VLOOKUP($B820,'acc names'!$C$2:$D$12102,2,FALSE)</f>
        <v>#N/A</v>
      </c>
      <c r="AS820" s="431" t="e">
        <f>VLOOKUP($AQ820,software!$A$1:$B$14605,2,FALSE)</f>
        <v>#N/A</v>
      </c>
      <c r="AT820" s="424"/>
      <c r="AV820" s="424"/>
    </row>
    <row r="821" spans="1:48" s="44" customFormat="1" ht="12.75" x14ac:dyDescent="0.2">
      <c r="A821" s="101"/>
      <c r="B821" s="42"/>
      <c r="C821" s="142"/>
      <c r="D821" s="143"/>
      <c r="E821" s="107"/>
      <c r="F821" s="46"/>
      <c r="G821" s="46"/>
      <c r="H821" s="46"/>
      <c r="I821" s="46"/>
      <c r="J821" s="46"/>
      <c r="K821" s="46"/>
      <c r="L821" s="139"/>
      <c r="M821" s="41"/>
      <c r="N821" s="45"/>
      <c r="O821" s="47"/>
      <c r="P821" s="43"/>
      <c r="Q821" s="71" t="e">
        <f>VLOOKUP(N821,'error categories'!$A$2:$D$54,4,FALSE)</f>
        <v>#N/A</v>
      </c>
      <c r="R821" s="72" t="e">
        <f>VLOOKUP(N821,'error categories'!$A$2:$D$54,3,FALSE)</f>
        <v>#N/A</v>
      </c>
      <c r="S821" s="374"/>
      <c r="T821" s="377"/>
      <c r="U821" s="378">
        <f t="shared" si="108"/>
        <v>0</v>
      </c>
      <c r="V821" s="379"/>
      <c r="W821" s="380"/>
      <c r="X821" s="380"/>
      <c r="Y821" s="380"/>
      <c r="Z821" s="379"/>
      <c r="AA821" s="381"/>
      <c r="AB821" s="379"/>
      <c r="AC821" s="380"/>
      <c r="AD821" s="382">
        <f t="shared" si="115"/>
        <v>0</v>
      </c>
      <c r="AE821" s="383">
        <f t="shared" si="116"/>
        <v>0</v>
      </c>
      <c r="AF821" s="379"/>
      <c r="AG821" s="381"/>
      <c r="AH821" s="379"/>
      <c r="AI821" s="381"/>
      <c r="AJ821" s="384" t="str">
        <f t="shared" si="109"/>
        <v/>
      </c>
      <c r="AK821" s="385" t="str">
        <f t="shared" si="110"/>
        <v/>
      </c>
      <c r="AL821" s="388" t="str">
        <f t="shared" si="111"/>
        <v/>
      </c>
      <c r="AM821" s="389" t="str">
        <f t="shared" si="112"/>
        <v/>
      </c>
      <c r="AN821" s="388" t="str">
        <f t="shared" si="113"/>
        <v/>
      </c>
      <c r="AO821" s="389" t="str">
        <f t="shared" si="114"/>
        <v/>
      </c>
      <c r="AP821" s="424"/>
      <c r="AQ821" s="424"/>
      <c r="AR821" s="431" t="e">
        <f>VLOOKUP($B821,'acc names'!$C$2:$D$12102,2,FALSE)</f>
        <v>#N/A</v>
      </c>
      <c r="AS821" s="431" t="e">
        <f>VLOOKUP($AQ821,software!$A$1:$B$14605,2,FALSE)</f>
        <v>#N/A</v>
      </c>
      <c r="AT821" s="424"/>
      <c r="AV821" s="424"/>
    </row>
    <row r="822" spans="1:48" s="44" customFormat="1" ht="12.75" x14ac:dyDescent="0.2">
      <c r="A822" s="101"/>
      <c r="B822" s="42"/>
      <c r="C822" s="142"/>
      <c r="D822" s="143"/>
      <c r="E822" s="107"/>
      <c r="F822" s="46"/>
      <c r="G822" s="46"/>
      <c r="H822" s="46"/>
      <c r="I822" s="46"/>
      <c r="J822" s="46"/>
      <c r="K822" s="46"/>
      <c r="L822" s="139"/>
      <c r="M822" s="41"/>
      <c r="N822" s="45"/>
      <c r="O822" s="47"/>
      <c r="P822" s="43"/>
      <c r="Q822" s="71" t="e">
        <f>VLOOKUP(N822,'error categories'!$A$2:$D$54,4,FALSE)</f>
        <v>#N/A</v>
      </c>
      <c r="R822" s="72" t="e">
        <f>VLOOKUP(N822,'error categories'!$A$2:$D$54,3,FALSE)</f>
        <v>#N/A</v>
      </c>
      <c r="S822" s="374"/>
      <c r="T822" s="377"/>
      <c r="U822" s="378">
        <f t="shared" si="108"/>
        <v>0</v>
      </c>
      <c r="V822" s="379"/>
      <c r="W822" s="380"/>
      <c r="X822" s="380"/>
      <c r="Y822" s="380"/>
      <c r="Z822" s="379"/>
      <c r="AA822" s="381"/>
      <c r="AB822" s="379"/>
      <c r="AC822" s="380"/>
      <c r="AD822" s="382">
        <f t="shared" si="115"/>
        <v>0</v>
      </c>
      <c r="AE822" s="383">
        <f t="shared" si="116"/>
        <v>0</v>
      </c>
      <c r="AF822" s="379"/>
      <c r="AG822" s="381"/>
      <c r="AH822" s="379"/>
      <c r="AI822" s="381"/>
      <c r="AJ822" s="384" t="str">
        <f t="shared" si="109"/>
        <v/>
      </c>
      <c r="AK822" s="385" t="str">
        <f t="shared" si="110"/>
        <v/>
      </c>
      <c r="AL822" s="388" t="str">
        <f t="shared" si="111"/>
        <v/>
      </c>
      <c r="AM822" s="389" t="str">
        <f t="shared" si="112"/>
        <v/>
      </c>
      <c r="AN822" s="388" t="str">
        <f t="shared" si="113"/>
        <v/>
      </c>
      <c r="AO822" s="389" t="str">
        <f t="shared" si="114"/>
        <v/>
      </c>
      <c r="AP822" s="424"/>
      <c r="AQ822" s="424"/>
      <c r="AR822" s="431" t="e">
        <f>VLOOKUP($B822,'acc names'!$C$2:$D$12102,2,FALSE)</f>
        <v>#N/A</v>
      </c>
      <c r="AS822" s="431" t="e">
        <f>VLOOKUP($AQ822,software!$A$1:$B$14605,2,FALSE)</f>
        <v>#N/A</v>
      </c>
      <c r="AT822" s="424"/>
      <c r="AV822" s="424"/>
    </row>
    <row r="823" spans="1:48" s="44" customFormat="1" ht="12.75" x14ac:dyDescent="0.2">
      <c r="A823" s="101"/>
      <c r="B823" s="42"/>
      <c r="C823" s="142"/>
      <c r="D823" s="143"/>
      <c r="E823" s="107"/>
      <c r="F823" s="46"/>
      <c r="G823" s="46"/>
      <c r="H823" s="46"/>
      <c r="I823" s="46"/>
      <c r="J823" s="46"/>
      <c r="K823" s="46"/>
      <c r="L823" s="139"/>
      <c r="M823" s="41"/>
      <c r="N823" s="45"/>
      <c r="O823" s="47"/>
      <c r="P823" s="43"/>
      <c r="Q823" s="71" t="e">
        <f>VLOOKUP(N823,'error categories'!$A$2:$D$54,4,FALSE)</f>
        <v>#N/A</v>
      </c>
      <c r="R823" s="72" t="e">
        <f>VLOOKUP(N823,'error categories'!$A$2:$D$54,3,FALSE)</f>
        <v>#N/A</v>
      </c>
      <c r="S823" s="374"/>
      <c r="T823" s="377"/>
      <c r="U823" s="378">
        <f t="shared" si="108"/>
        <v>0</v>
      </c>
      <c r="V823" s="379"/>
      <c r="W823" s="380"/>
      <c r="X823" s="380"/>
      <c r="Y823" s="380"/>
      <c r="Z823" s="379"/>
      <c r="AA823" s="381"/>
      <c r="AB823" s="379"/>
      <c r="AC823" s="380"/>
      <c r="AD823" s="382">
        <f t="shared" si="115"/>
        <v>0</v>
      </c>
      <c r="AE823" s="383">
        <f t="shared" si="116"/>
        <v>0</v>
      </c>
      <c r="AF823" s="379"/>
      <c r="AG823" s="381"/>
      <c r="AH823" s="379"/>
      <c r="AI823" s="381"/>
      <c r="AJ823" s="384" t="str">
        <f t="shared" si="109"/>
        <v/>
      </c>
      <c r="AK823" s="385" t="str">
        <f t="shared" si="110"/>
        <v/>
      </c>
      <c r="AL823" s="388" t="str">
        <f t="shared" si="111"/>
        <v/>
      </c>
      <c r="AM823" s="389" t="str">
        <f t="shared" si="112"/>
        <v/>
      </c>
      <c r="AN823" s="388" t="str">
        <f t="shared" si="113"/>
        <v/>
      </c>
      <c r="AO823" s="389" t="str">
        <f t="shared" si="114"/>
        <v/>
      </c>
      <c r="AP823" s="424"/>
      <c r="AQ823" s="424"/>
      <c r="AR823" s="431" t="e">
        <f>VLOOKUP($B823,'acc names'!$C$2:$D$12102,2,FALSE)</f>
        <v>#N/A</v>
      </c>
      <c r="AS823" s="431" t="e">
        <f>VLOOKUP($AQ823,software!$A$1:$B$14605,2,FALSE)</f>
        <v>#N/A</v>
      </c>
      <c r="AT823" s="424"/>
      <c r="AV823" s="424"/>
    </row>
    <row r="824" spans="1:48" s="44" customFormat="1" ht="12.75" x14ac:dyDescent="0.2">
      <c r="A824" s="101"/>
      <c r="B824" s="42"/>
      <c r="C824" s="142"/>
      <c r="D824" s="143"/>
      <c r="E824" s="107"/>
      <c r="F824" s="46"/>
      <c r="G824" s="46"/>
      <c r="H824" s="46"/>
      <c r="I824" s="46"/>
      <c r="J824" s="46"/>
      <c r="K824" s="46"/>
      <c r="L824" s="139"/>
      <c r="M824" s="41"/>
      <c r="N824" s="45"/>
      <c r="O824" s="47"/>
      <c r="P824" s="43"/>
      <c r="Q824" s="71" t="e">
        <f>VLOOKUP(N824,'error categories'!$A$2:$D$54,4,FALSE)</f>
        <v>#N/A</v>
      </c>
      <c r="R824" s="72" t="e">
        <f>VLOOKUP(N824,'error categories'!$A$2:$D$54,3,FALSE)</f>
        <v>#N/A</v>
      </c>
      <c r="S824" s="374"/>
      <c r="T824" s="377"/>
      <c r="U824" s="378">
        <f t="shared" si="108"/>
        <v>0</v>
      </c>
      <c r="V824" s="379"/>
      <c r="W824" s="380"/>
      <c r="X824" s="380"/>
      <c r="Y824" s="380"/>
      <c r="Z824" s="379"/>
      <c r="AA824" s="381"/>
      <c r="AB824" s="379"/>
      <c r="AC824" s="380"/>
      <c r="AD824" s="382">
        <f t="shared" si="115"/>
        <v>0</v>
      </c>
      <c r="AE824" s="383">
        <f t="shared" si="116"/>
        <v>0</v>
      </c>
      <c r="AF824" s="379"/>
      <c r="AG824" s="381"/>
      <c r="AH824" s="379"/>
      <c r="AI824" s="381"/>
      <c r="AJ824" s="384" t="str">
        <f t="shared" si="109"/>
        <v/>
      </c>
      <c r="AK824" s="385" t="str">
        <f t="shared" si="110"/>
        <v/>
      </c>
      <c r="AL824" s="388" t="str">
        <f t="shared" si="111"/>
        <v/>
      </c>
      <c r="AM824" s="389" t="str">
        <f t="shared" si="112"/>
        <v/>
      </c>
      <c r="AN824" s="388" t="str">
        <f t="shared" si="113"/>
        <v/>
      </c>
      <c r="AO824" s="389" t="str">
        <f t="shared" si="114"/>
        <v/>
      </c>
      <c r="AP824" s="424"/>
      <c r="AQ824" s="424"/>
      <c r="AR824" s="431" t="e">
        <f>VLOOKUP($B824,'acc names'!$C$2:$D$12102,2,FALSE)</f>
        <v>#N/A</v>
      </c>
      <c r="AS824" s="431" t="e">
        <f>VLOOKUP($AQ824,software!$A$1:$B$14605,2,FALSE)</f>
        <v>#N/A</v>
      </c>
      <c r="AT824" s="424"/>
      <c r="AV824" s="424"/>
    </row>
    <row r="825" spans="1:48" s="44" customFormat="1" ht="12.75" x14ac:dyDescent="0.2">
      <c r="A825" s="101"/>
      <c r="B825" s="42"/>
      <c r="C825" s="142"/>
      <c r="D825" s="143"/>
      <c r="E825" s="107"/>
      <c r="F825" s="46"/>
      <c r="G825" s="46"/>
      <c r="H825" s="46"/>
      <c r="I825" s="46"/>
      <c r="J825" s="46"/>
      <c r="K825" s="46"/>
      <c r="L825" s="139"/>
      <c r="M825" s="41"/>
      <c r="N825" s="45"/>
      <c r="O825" s="47"/>
      <c r="P825" s="43"/>
      <c r="Q825" s="71" t="e">
        <f>VLOOKUP(N825,'error categories'!$A$2:$D$54,4,FALSE)</f>
        <v>#N/A</v>
      </c>
      <c r="R825" s="72" t="e">
        <f>VLOOKUP(N825,'error categories'!$A$2:$D$54,3,FALSE)</f>
        <v>#N/A</v>
      </c>
      <c r="S825" s="374"/>
      <c r="T825" s="377"/>
      <c r="U825" s="378">
        <f t="shared" si="108"/>
        <v>0</v>
      </c>
      <c r="V825" s="379"/>
      <c r="W825" s="380"/>
      <c r="X825" s="380"/>
      <c r="Y825" s="380"/>
      <c r="Z825" s="379"/>
      <c r="AA825" s="381"/>
      <c r="AB825" s="379"/>
      <c r="AC825" s="380"/>
      <c r="AD825" s="382">
        <f t="shared" si="115"/>
        <v>0</v>
      </c>
      <c r="AE825" s="383">
        <f t="shared" si="116"/>
        <v>0</v>
      </c>
      <c r="AF825" s="379"/>
      <c r="AG825" s="381"/>
      <c r="AH825" s="379"/>
      <c r="AI825" s="381"/>
      <c r="AJ825" s="384" t="str">
        <f t="shared" si="109"/>
        <v/>
      </c>
      <c r="AK825" s="385" t="str">
        <f t="shared" si="110"/>
        <v/>
      </c>
      <c r="AL825" s="388" t="str">
        <f t="shared" si="111"/>
        <v/>
      </c>
      <c r="AM825" s="389" t="str">
        <f t="shared" si="112"/>
        <v/>
      </c>
      <c r="AN825" s="388" t="str">
        <f t="shared" si="113"/>
        <v/>
      </c>
      <c r="AO825" s="389" t="str">
        <f t="shared" si="114"/>
        <v/>
      </c>
      <c r="AP825" s="424"/>
      <c r="AQ825" s="424"/>
      <c r="AR825" s="431" t="e">
        <f>VLOOKUP($B825,'acc names'!$C$2:$D$12102,2,FALSE)</f>
        <v>#N/A</v>
      </c>
      <c r="AS825" s="431" t="e">
        <f>VLOOKUP($AQ825,software!$A$1:$B$14605,2,FALSE)</f>
        <v>#N/A</v>
      </c>
      <c r="AT825" s="424"/>
      <c r="AV825" s="424"/>
    </row>
    <row r="826" spans="1:48" s="44" customFormat="1" ht="12.75" x14ac:dyDescent="0.2">
      <c r="A826" s="101"/>
      <c r="B826" s="42"/>
      <c r="C826" s="142"/>
      <c r="D826" s="143"/>
      <c r="E826" s="107"/>
      <c r="F826" s="46"/>
      <c r="G826" s="46"/>
      <c r="H826" s="46"/>
      <c r="I826" s="46"/>
      <c r="J826" s="46"/>
      <c r="K826" s="46"/>
      <c r="L826" s="139"/>
      <c r="M826" s="41"/>
      <c r="N826" s="45"/>
      <c r="O826" s="47"/>
      <c r="P826" s="43"/>
      <c r="Q826" s="71" t="e">
        <f>VLOOKUP(N826,'error categories'!$A$2:$D$54,4,FALSE)</f>
        <v>#N/A</v>
      </c>
      <c r="R826" s="72" t="e">
        <f>VLOOKUP(N826,'error categories'!$A$2:$D$54,3,FALSE)</f>
        <v>#N/A</v>
      </c>
      <c r="S826" s="374"/>
      <c r="T826" s="377"/>
      <c r="U826" s="378">
        <f t="shared" si="108"/>
        <v>0</v>
      </c>
      <c r="V826" s="379"/>
      <c r="W826" s="380"/>
      <c r="X826" s="380"/>
      <c r="Y826" s="380"/>
      <c r="Z826" s="379"/>
      <c r="AA826" s="381"/>
      <c r="AB826" s="379"/>
      <c r="AC826" s="380"/>
      <c r="AD826" s="382">
        <f t="shared" si="115"/>
        <v>0</v>
      </c>
      <c r="AE826" s="383">
        <f t="shared" si="116"/>
        <v>0</v>
      </c>
      <c r="AF826" s="379"/>
      <c r="AG826" s="381"/>
      <c r="AH826" s="379"/>
      <c r="AI826" s="381"/>
      <c r="AJ826" s="384" t="str">
        <f t="shared" si="109"/>
        <v/>
      </c>
      <c r="AK826" s="385" t="str">
        <f t="shared" si="110"/>
        <v/>
      </c>
      <c r="AL826" s="388" t="str">
        <f t="shared" si="111"/>
        <v/>
      </c>
      <c r="AM826" s="389" t="str">
        <f t="shared" si="112"/>
        <v/>
      </c>
      <c r="AN826" s="388" t="str">
        <f t="shared" si="113"/>
        <v/>
      </c>
      <c r="AO826" s="389" t="str">
        <f t="shared" si="114"/>
        <v/>
      </c>
      <c r="AP826" s="424"/>
      <c r="AQ826" s="424"/>
      <c r="AR826" s="431" t="e">
        <f>VLOOKUP($B826,'acc names'!$C$2:$D$12102,2,FALSE)</f>
        <v>#N/A</v>
      </c>
      <c r="AS826" s="431" t="e">
        <f>VLOOKUP($AQ826,software!$A$1:$B$14605,2,FALSE)</f>
        <v>#N/A</v>
      </c>
      <c r="AT826" s="424"/>
      <c r="AV826" s="424"/>
    </row>
    <row r="827" spans="1:48" s="44" customFormat="1" ht="12.75" x14ac:dyDescent="0.2">
      <c r="A827" s="101"/>
      <c r="B827" s="42"/>
      <c r="C827" s="142"/>
      <c r="D827" s="143"/>
      <c r="E827" s="107"/>
      <c r="F827" s="46"/>
      <c r="G827" s="46"/>
      <c r="H827" s="46"/>
      <c r="I827" s="46"/>
      <c r="J827" s="46"/>
      <c r="K827" s="46"/>
      <c r="L827" s="139"/>
      <c r="M827" s="41"/>
      <c r="N827" s="45"/>
      <c r="O827" s="47"/>
      <c r="P827" s="43"/>
      <c r="Q827" s="71" t="e">
        <f>VLOOKUP(N827,'error categories'!$A$2:$D$54,4,FALSE)</f>
        <v>#N/A</v>
      </c>
      <c r="R827" s="72" t="e">
        <f>VLOOKUP(N827,'error categories'!$A$2:$D$54,3,FALSE)</f>
        <v>#N/A</v>
      </c>
      <c r="S827" s="374"/>
      <c r="T827" s="377"/>
      <c r="U827" s="378">
        <f t="shared" si="108"/>
        <v>0</v>
      </c>
      <c r="V827" s="379"/>
      <c r="W827" s="380"/>
      <c r="X827" s="380"/>
      <c r="Y827" s="380"/>
      <c r="Z827" s="379"/>
      <c r="AA827" s="381"/>
      <c r="AB827" s="379"/>
      <c r="AC827" s="380"/>
      <c r="AD827" s="382">
        <f t="shared" si="115"/>
        <v>0</v>
      </c>
      <c r="AE827" s="383">
        <f t="shared" si="116"/>
        <v>0</v>
      </c>
      <c r="AF827" s="379"/>
      <c r="AG827" s="381"/>
      <c r="AH827" s="379"/>
      <c r="AI827" s="381"/>
      <c r="AJ827" s="384" t="str">
        <f t="shared" si="109"/>
        <v/>
      </c>
      <c r="AK827" s="385" t="str">
        <f t="shared" si="110"/>
        <v/>
      </c>
      <c r="AL827" s="388" t="str">
        <f t="shared" si="111"/>
        <v/>
      </c>
      <c r="AM827" s="389" t="str">
        <f t="shared" si="112"/>
        <v/>
      </c>
      <c r="AN827" s="388" t="str">
        <f t="shared" si="113"/>
        <v/>
      </c>
      <c r="AO827" s="389" t="str">
        <f t="shared" si="114"/>
        <v/>
      </c>
      <c r="AP827" s="424"/>
      <c r="AQ827" s="424"/>
      <c r="AR827" s="431" t="e">
        <f>VLOOKUP($B827,'acc names'!$C$2:$D$12102,2,FALSE)</f>
        <v>#N/A</v>
      </c>
      <c r="AS827" s="431" t="e">
        <f>VLOOKUP($AQ827,software!$A$1:$B$14605,2,FALSE)</f>
        <v>#N/A</v>
      </c>
      <c r="AT827" s="424"/>
      <c r="AV827" s="424"/>
    </row>
    <row r="828" spans="1:48" s="44" customFormat="1" ht="12.75" x14ac:dyDescent="0.2">
      <c r="A828" s="101"/>
      <c r="B828" s="42"/>
      <c r="C828" s="142"/>
      <c r="D828" s="143"/>
      <c r="E828" s="107"/>
      <c r="F828" s="46"/>
      <c r="G828" s="46"/>
      <c r="H828" s="46"/>
      <c r="I828" s="46"/>
      <c r="J828" s="46"/>
      <c r="K828" s="46"/>
      <c r="L828" s="139"/>
      <c r="M828" s="41"/>
      <c r="N828" s="45"/>
      <c r="O828" s="47"/>
      <c r="P828" s="43"/>
      <c r="Q828" s="71" t="e">
        <f>VLOOKUP(N828,'error categories'!$A$2:$D$54,4,FALSE)</f>
        <v>#N/A</v>
      </c>
      <c r="R828" s="72" t="e">
        <f>VLOOKUP(N828,'error categories'!$A$2:$D$54,3,FALSE)</f>
        <v>#N/A</v>
      </c>
      <c r="S828" s="374"/>
      <c r="T828" s="377"/>
      <c r="U828" s="378">
        <f t="shared" si="108"/>
        <v>0</v>
      </c>
      <c r="V828" s="379"/>
      <c r="W828" s="380"/>
      <c r="X828" s="380"/>
      <c r="Y828" s="380"/>
      <c r="Z828" s="379"/>
      <c r="AA828" s="381"/>
      <c r="AB828" s="379"/>
      <c r="AC828" s="380"/>
      <c r="AD828" s="382">
        <f t="shared" si="115"/>
        <v>0</v>
      </c>
      <c r="AE828" s="383">
        <f t="shared" si="116"/>
        <v>0</v>
      </c>
      <c r="AF828" s="379"/>
      <c r="AG828" s="381"/>
      <c r="AH828" s="379"/>
      <c r="AI828" s="381"/>
      <c r="AJ828" s="384" t="str">
        <f t="shared" si="109"/>
        <v/>
      </c>
      <c r="AK828" s="385" t="str">
        <f t="shared" si="110"/>
        <v/>
      </c>
      <c r="AL828" s="388" t="str">
        <f t="shared" si="111"/>
        <v/>
      </c>
      <c r="AM828" s="389" t="str">
        <f t="shared" si="112"/>
        <v/>
      </c>
      <c r="AN828" s="388" t="str">
        <f t="shared" si="113"/>
        <v/>
      </c>
      <c r="AO828" s="389" t="str">
        <f t="shared" si="114"/>
        <v/>
      </c>
      <c r="AP828" s="424"/>
      <c r="AQ828" s="424"/>
      <c r="AR828" s="431" t="e">
        <f>VLOOKUP($B828,'acc names'!$C$2:$D$12102,2,FALSE)</f>
        <v>#N/A</v>
      </c>
      <c r="AS828" s="431" t="e">
        <f>VLOOKUP($AQ828,software!$A$1:$B$14605,2,FALSE)</f>
        <v>#N/A</v>
      </c>
      <c r="AT828" s="424"/>
      <c r="AV828" s="424"/>
    </row>
    <row r="829" spans="1:48" s="44" customFormat="1" ht="12.75" x14ac:dyDescent="0.2">
      <c r="A829" s="101"/>
      <c r="B829" s="42"/>
      <c r="C829" s="142"/>
      <c r="D829" s="143"/>
      <c r="E829" s="107"/>
      <c r="F829" s="46"/>
      <c r="G829" s="46"/>
      <c r="H829" s="46"/>
      <c r="I829" s="46"/>
      <c r="J829" s="46"/>
      <c r="K829" s="46"/>
      <c r="L829" s="139"/>
      <c r="M829" s="41"/>
      <c r="N829" s="45"/>
      <c r="O829" s="47"/>
      <c r="P829" s="43"/>
      <c r="Q829" s="71" t="e">
        <f>VLOOKUP(N829,'error categories'!$A$2:$D$54,4,FALSE)</f>
        <v>#N/A</v>
      </c>
      <c r="R829" s="72" t="e">
        <f>VLOOKUP(N829,'error categories'!$A$2:$D$54,3,FALSE)</f>
        <v>#N/A</v>
      </c>
      <c r="S829" s="374"/>
      <c r="T829" s="377"/>
      <c r="U829" s="378">
        <f t="shared" si="108"/>
        <v>0</v>
      </c>
      <c r="V829" s="379"/>
      <c r="W829" s="380"/>
      <c r="X829" s="380"/>
      <c r="Y829" s="380"/>
      <c r="Z829" s="379"/>
      <c r="AA829" s="381"/>
      <c r="AB829" s="379"/>
      <c r="AC829" s="380"/>
      <c r="AD829" s="382">
        <f t="shared" si="115"/>
        <v>0</v>
      </c>
      <c r="AE829" s="383">
        <f t="shared" si="116"/>
        <v>0</v>
      </c>
      <c r="AF829" s="379"/>
      <c r="AG829" s="381"/>
      <c r="AH829" s="379"/>
      <c r="AI829" s="381"/>
      <c r="AJ829" s="384" t="str">
        <f t="shared" si="109"/>
        <v/>
      </c>
      <c r="AK829" s="385" t="str">
        <f t="shared" si="110"/>
        <v/>
      </c>
      <c r="AL829" s="388" t="str">
        <f t="shared" si="111"/>
        <v/>
      </c>
      <c r="AM829" s="389" t="str">
        <f t="shared" si="112"/>
        <v/>
      </c>
      <c r="AN829" s="388" t="str">
        <f t="shared" si="113"/>
        <v/>
      </c>
      <c r="AO829" s="389" t="str">
        <f t="shared" si="114"/>
        <v/>
      </c>
      <c r="AP829" s="424"/>
      <c r="AQ829" s="424"/>
      <c r="AR829" s="431" t="e">
        <f>VLOOKUP($B829,'acc names'!$C$2:$D$12102,2,FALSE)</f>
        <v>#N/A</v>
      </c>
      <c r="AS829" s="431" t="e">
        <f>VLOOKUP($AQ829,software!$A$1:$B$14605,2,FALSE)</f>
        <v>#N/A</v>
      </c>
      <c r="AT829" s="424"/>
      <c r="AV829" s="424"/>
    </row>
    <row r="830" spans="1:48" s="44" customFormat="1" ht="12.75" x14ac:dyDescent="0.2">
      <c r="A830" s="101"/>
      <c r="B830" s="42"/>
      <c r="C830" s="142"/>
      <c r="D830" s="143"/>
      <c r="E830" s="107"/>
      <c r="F830" s="46"/>
      <c r="G830" s="46"/>
      <c r="H830" s="46"/>
      <c r="I830" s="46"/>
      <c r="J830" s="46"/>
      <c r="K830" s="46"/>
      <c r="L830" s="139"/>
      <c r="M830" s="41"/>
      <c r="N830" s="45"/>
      <c r="O830" s="47"/>
      <c r="P830" s="43"/>
      <c r="Q830" s="71" t="e">
        <f>VLOOKUP(N830,'error categories'!$A$2:$D$54,4,FALSE)</f>
        <v>#N/A</v>
      </c>
      <c r="R830" s="72" t="e">
        <f>VLOOKUP(N830,'error categories'!$A$2:$D$54,3,FALSE)</f>
        <v>#N/A</v>
      </c>
      <c r="S830" s="374"/>
      <c r="T830" s="377"/>
      <c r="U830" s="378">
        <f t="shared" si="108"/>
        <v>0</v>
      </c>
      <c r="V830" s="379"/>
      <c r="W830" s="380"/>
      <c r="X830" s="380"/>
      <c r="Y830" s="380"/>
      <c r="Z830" s="379"/>
      <c r="AA830" s="381"/>
      <c r="AB830" s="379"/>
      <c r="AC830" s="380"/>
      <c r="AD830" s="382">
        <f t="shared" si="115"/>
        <v>0</v>
      </c>
      <c r="AE830" s="383">
        <f t="shared" si="116"/>
        <v>0</v>
      </c>
      <c r="AF830" s="379"/>
      <c r="AG830" s="381"/>
      <c r="AH830" s="379"/>
      <c r="AI830" s="381"/>
      <c r="AJ830" s="384" t="str">
        <f t="shared" si="109"/>
        <v/>
      </c>
      <c r="AK830" s="385" t="str">
        <f t="shared" si="110"/>
        <v/>
      </c>
      <c r="AL830" s="388" t="str">
        <f t="shared" si="111"/>
        <v/>
      </c>
      <c r="AM830" s="389" t="str">
        <f t="shared" si="112"/>
        <v/>
      </c>
      <c r="AN830" s="388" t="str">
        <f t="shared" si="113"/>
        <v/>
      </c>
      <c r="AO830" s="389" t="str">
        <f t="shared" si="114"/>
        <v/>
      </c>
      <c r="AP830" s="424"/>
      <c r="AQ830" s="424"/>
      <c r="AR830" s="431" t="e">
        <f>VLOOKUP($B830,'acc names'!$C$2:$D$12102,2,FALSE)</f>
        <v>#N/A</v>
      </c>
      <c r="AS830" s="431" t="e">
        <f>VLOOKUP($AQ830,software!$A$1:$B$14605,2,FALSE)</f>
        <v>#N/A</v>
      </c>
      <c r="AT830" s="424"/>
      <c r="AV830" s="424"/>
    </row>
    <row r="831" spans="1:48" s="44" customFormat="1" ht="12.75" x14ac:dyDescent="0.2">
      <c r="A831" s="101"/>
      <c r="B831" s="42"/>
      <c r="C831" s="142"/>
      <c r="D831" s="143"/>
      <c r="E831" s="107"/>
      <c r="F831" s="46"/>
      <c r="G831" s="46"/>
      <c r="H831" s="46"/>
      <c r="I831" s="46"/>
      <c r="J831" s="46"/>
      <c r="K831" s="46"/>
      <c r="L831" s="139"/>
      <c r="M831" s="41"/>
      <c r="N831" s="45"/>
      <c r="O831" s="47"/>
      <c r="P831" s="43"/>
      <c r="Q831" s="71" t="e">
        <f>VLOOKUP(N831,'error categories'!$A$2:$D$54,4,FALSE)</f>
        <v>#N/A</v>
      </c>
      <c r="R831" s="72" t="e">
        <f>VLOOKUP(N831,'error categories'!$A$2:$D$54,3,FALSE)</f>
        <v>#N/A</v>
      </c>
      <c r="S831" s="374"/>
      <c r="T831" s="377"/>
      <c r="U831" s="378">
        <f t="shared" si="108"/>
        <v>0</v>
      </c>
      <c r="V831" s="379"/>
      <c r="W831" s="380"/>
      <c r="X831" s="380"/>
      <c r="Y831" s="380"/>
      <c r="Z831" s="379"/>
      <c r="AA831" s="381"/>
      <c r="AB831" s="379"/>
      <c r="AC831" s="380"/>
      <c r="AD831" s="382">
        <f t="shared" si="115"/>
        <v>0</v>
      </c>
      <c r="AE831" s="383">
        <f t="shared" si="116"/>
        <v>0</v>
      </c>
      <c r="AF831" s="379"/>
      <c r="AG831" s="381"/>
      <c r="AH831" s="379"/>
      <c r="AI831" s="381"/>
      <c r="AJ831" s="384" t="str">
        <f t="shared" si="109"/>
        <v/>
      </c>
      <c r="AK831" s="385" t="str">
        <f t="shared" si="110"/>
        <v/>
      </c>
      <c r="AL831" s="388" t="str">
        <f t="shared" si="111"/>
        <v/>
      </c>
      <c r="AM831" s="389" t="str">
        <f t="shared" si="112"/>
        <v/>
      </c>
      <c r="AN831" s="388" t="str">
        <f t="shared" si="113"/>
        <v/>
      </c>
      <c r="AO831" s="389" t="str">
        <f t="shared" si="114"/>
        <v/>
      </c>
      <c r="AP831" s="424"/>
      <c r="AQ831" s="424"/>
      <c r="AR831" s="431" t="e">
        <f>VLOOKUP($B831,'acc names'!$C$2:$D$12102,2,FALSE)</f>
        <v>#N/A</v>
      </c>
      <c r="AS831" s="431" t="e">
        <f>VLOOKUP($AQ831,software!$A$1:$B$14605,2,FALSE)</f>
        <v>#N/A</v>
      </c>
      <c r="AT831" s="424"/>
      <c r="AV831" s="424"/>
    </row>
    <row r="832" spans="1:48" s="44" customFormat="1" ht="12.75" x14ac:dyDescent="0.2">
      <c r="A832" s="101"/>
      <c r="B832" s="42"/>
      <c r="C832" s="142"/>
      <c r="D832" s="143"/>
      <c r="E832" s="107"/>
      <c r="F832" s="46"/>
      <c r="G832" s="46"/>
      <c r="H832" s="46"/>
      <c r="I832" s="46"/>
      <c r="J832" s="46"/>
      <c r="K832" s="46"/>
      <c r="L832" s="139"/>
      <c r="M832" s="41"/>
      <c r="N832" s="45"/>
      <c r="O832" s="47"/>
      <c r="P832" s="43"/>
      <c r="Q832" s="71" t="e">
        <f>VLOOKUP(N832,'error categories'!$A$2:$D$54,4,FALSE)</f>
        <v>#N/A</v>
      </c>
      <c r="R832" s="72" t="e">
        <f>VLOOKUP(N832,'error categories'!$A$2:$D$54,3,FALSE)</f>
        <v>#N/A</v>
      </c>
      <c r="S832" s="374"/>
      <c r="T832" s="377"/>
      <c r="U832" s="378">
        <f t="shared" si="108"/>
        <v>0</v>
      </c>
      <c r="V832" s="379"/>
      <c r="W832" s="380"/>
      <c r="X832" s="380"/>
      <c r="Y832" s="380"/>
      <c r="Z832" s="379"/>
      <c r="AA832" s="381"/>
      <c r="AB832" s="379"/>
      <c r="AC832" s="380"/>
      <c r="AD832" s="382">
        <f t="shared" si="115"/>
        <v>0</v>
      </c>
      <c r="AE832" s="383">
        <f t="shared" si="116"/>
        <v>0</v>
      </c>
      <c r="AF832" s="379"/>
      <c r="AG832" s="381"/>
      <c r="AH832" s="379"/>
      <c r="AI832" s="381"/>
      <c r="AJ832" s="384" t="str">
        <f t="shared" si="109"/>
        <v/>
      </c>
      <c r="AK832" s="385" t="str">
        <f t="shared" si="110"/>
        <v/>
      </c>
      <c r="AL832" s="388" t="str">
        <f t="shared" si="111"/>
        <v/>
      </c>
      <c r="AM832" s="389" t="str">
        <f t="shared" si="112"/>
        <v/>
      </c>
      <c r="AN832" s="388" t="str">
        <f t="shared" si="113"/>
        <v/>
      </c>
      <c r="AO832" s="389" t="str">
        <f t="shared" si="114"/>
        <v/>
      </c>
      <c r="AP832" s="424"/>
      <c r="AQ832" s="424"/>
      <c r="AR832" s="431" t="e">
        <f>VLOOKUP($B832,'acc names'!$C$2:$D$12102,2,FALSE)</f>
        <v>#N/A</v>
      </c>
      <c r="AS832" s="431" t="e">
        <f>VLOOKUP($AQ832,software!$A$1:$B$14605,2,FALSE)</f>
        <v>#N/A</v>
      </c>
      <c r="AT832" s="424"/>
      <c r="AV832" s="424"/>
    </row>
    <row r="833" spans="1:48" s="44" customFormat="1" ht="12.75" x14ac:dyDescent="0.2">
      <c r="A833" s="101"/>
      <c r="B833" s="42"/>
      <c r="C833" s="142"/>
      <c r="D833" s="143"/>
      <c r="E833" s="107"/>
      <c r="F833" s="46"/>
      <c r="G833" s="46"/>
      <c r="H833" s="46"/>
      <c r="I833" s="46"/>
      <c r="J833" s="46"/>
      <c r="K833" s="46"/>
      <c r="L833" s="139"/>
      <c r="M833" s="41"/>
      <c r="N833" s="45"/>
      <c r="O833" s="47"/>
      <c r="P833" s="43"/>
      <c r="Q833" s="71" t="e">
        <f>VLOOKUP(N833,'error categories'!$A$2:$D$54,4,FALSE)</f>
        <v>#N/A</v>
      </c>
      <c r="R833" s="72" t="e">
        <f>VLOOKUP(N833,'error categories'!$A$2:$D$54,3,FALSE)</f>
        <v>#N/A</v>
      </c>
      <c r="S833" s="374"/>
      <c r="T833" s="377"/>
      <c r="U833" s="378">
        <f t="shared" si="108"/>
        <v>0</v>
      </c>
      <c r="V833" s="379"/>
      <c r="W833" s="380"/>
      <c r="X833" s="380"/>
      <c r="Y833" s="380"/>
      <c r="Z833" s="379"/>
      <c r="AA833" s="381"/>
      <c r="AB833" s="379"/>
      <c r="AC833" s="380"/>
      <c r="AD833" s="382">
        <f t="shared" si="115"/>
        <v>0</v>
      </c>
      <c r="AE833" s="383">
        <f t="shared" si="116"/>
        <v>0</v>
      </c>
      <c r="AF833" s="379"/>
      <c r="AG833" s="381"/>
      <c r="AH833" s="379"/>
      <c r="AI833" s="381"/>
      <c r="AJ833" s="384" t="str">
        <f t="shared" si="109"/>
        <v/>
      </c>
      <c r="AK833" s="385" t="str">
        <f t="shared" si="110"/>
        <v/>
      </c>
      <c r="AL833" s="388" t="str">
        <f t="shared" si="111"/>
        <v/>
      </c>
      <c r="AM833" s="389" t="str">
        <f t="shared" si="112"/>
        <v/>
      </c>
      <c r="AN833" s="388" t="str">
        <f t="shared" si="113"/>
        <v/>
      </c>
      <c r="AO833" s="389" t="str">
        <f t="shared" si="114"/>
        <v/>
      </c>
      <c r="AP833" s="424"/>
      <c r="AQ833" s="424"/>
      <c r="AR833" s="431" t="e">
        <f>VLOOKUP($B833,'acc names'!$C$2:$D$12102,2,FALSE)</f>
        <v>#N/A</v>
      </c>
      <c r="AS833" s="431" t="e">
        <f>VLOOKUP($AQ833,software!$A$1:$B$14605,2,FALSE)</f>
        <v>#N/A</v>
      </c>
      <c r="AT833" s="424"/>
      <c r="AV833" s="424"/>
    </row>
    <row r="834" spans="1:48" s="44" customFormat="1" ht="12.75" x14ac:dyDescent="0.2">
      <c r="A834" s="101"/>
      <c r="B834" s="42"/>
      <c r="C834" s="142"/>
      <c r="D834" s="143"/>
      <c r="E834" s="107"/>
      <c r="F834" s="46"/>
      <c r="G834" s="46"/>
      <c r="H834" s="46"/>
      <c r="I834" s="46"/>
      <c r="J834" s="46"/>
      <c r="K834" s="46"/>
      <c r="L834" s="139"/>
      <c r="M834" s="41"/>
      <c r="N834" s="45"/>
      <c r="O834" s="47"/>
      <c r="P834" s="43"/>
      <c r="Q834" s="71" t="e">
        <f>VLOOKUP(N834,'error categories'!$A$2:$D$54,4,FALSE)</f>
        <v>#N/A</v>
      </c>
      <c r="R834" s="72" t="e">
        <f>VLOOKUP(N834,'error categories'!$A$2:$D$54,3,FALSE)</f>
        <v>#N/A</v>
      </c>
      <c r="S834" s="374"/>
      <c r="T834" s="377"/>
      <c r="U834" s="378">
        <f t="shared" si="108"/>
        <v>0</v>
      </c>
      <c r="V834" s="379"/>
      <c r="W834" s="380"/>
      <c r="X834" s="380"/>
      <c r="Y834" s="380"/>
      <c r="Z834" s="379"/>
      <c r="AA834" s="381"/>
      <c r="AB834" s="379"/>
      <c r="AC834" s="380"/>
      <c r="AD834" s="382">
        <f t="shared" si="115"/>
        <v>0</v>
      </c>
      <c r="AE834" s="383">
        <f t="shared" si="116"/>
        <v>0</v>
      </c>
      <c r="AF834" s="379"/>
      <c r="AG834" s="381"/>
      <c r="AH834" s="379"/>
      <c r="AI834" s="381"/>
      <c r="AJ834" s="384" t="str">
        <f t="shared" si="109"/>
        <v/>
      </c>
      <c r="AK834" s="385" t="str">
        <f t="shared" si="110"/>
        <v/>
      </c>
      <c r="AL834" s="388" t="str">
        <f t="shared" si="111"/>
        <v/>
      </c>
      <c r="AM834" s="389" t="str">
        <f t="shared" si="112"/>
        <v/>
      </c>
      <c r="AN834" s="388" t="str">
        <f t="shared" si="113"/>
        <v/>
      </c>
      <c r="AO834" s="389" t="str">
        <f t="shared" si="114"/>
        <v/>
      </c>
      <c r="AP834" s="424"/>
      <c r="AQ834" s="424"/>
      <c r="AR834" s="431" t="e">
        <f>VLOOKUP($B834,'acc names'!$C$2:$D$12102,2,FALSE)</f>
        <v>#N/A</v>
      </c>
      <c r="AS834" s="431" t="e">
        <f>VLOOKUP($AQ834,software!$A$1:$B$14605,2,FALSE)</f>
        <v>#N/A</v>
      </c>
      <c r="AT834" s="424"/>
      <c r="AV834" s="424"/>
    </row>
    <row r="835" spans="1:48" s="44" customFormat="1" ht="12.75" x14ac:dyDescent="0.2">
      <c r="A835" s="101"/>
      <c r="B835" s="42"/>
      <c r="C835" s="142"/>
      <c r="D835" s="143"/>
      <c r="E835" s="107"/>
      <c r="F835" s="46"/>
      <c r="G835" s="46"/>
      <c r="H835" s="46"/>
      <c r="I835" s="46"/>
      <c r="J835" s="46"/>
      <c r="K835" s="46"/>
      <c r="L835" s="139"/>
      <c r="M835" s="41"/>
      <c r="N835" s="45"/>
      <c r="O835" s="47"/>
      <c r="P835" s="43"/>
      <c r="Q835" s="71" t="e">
        <f>VLOOKUP(N835,'error categories'!$A$2:$D$54,4,FALSE)</f>
        <v>#N/A</v>
      </c>
      <c r="R835" s="72" t="e">
        <f>VLOOKUP(N835,'error categories'!$A$2:$D$54,3,FALSE)</f>
        <v>#N/A</v>
      </c>
      <c r="S835" s="374"/>
      <c r="T835" s="377"/>
      <c r="U835" s="378">
        <f t="shared" si="108"/>
        <v>0</v>
      </c>
      <c r="V835" s="379"/>
      <c r="W835" s="380"/>
      <c r="X835" s="380"/>
      <c r="Y835" s="380"/>
      <c r="Z835" s="379"/>
      <c r="AA835" s="381"/>
      <c r="AB835" s="379"/>
      <c r="AC835" s="380"/>
      <c r="AD835" s="382">
        <f t="shared" si="115"/>
        <v>0</v>
      </c>
      <c r="AE835" s="383">
        <f t="shared" si="116"/>
        <v>0</v>
      </c>
      <c r="AF835" s="379"/>
      <c r="AG835" s="381"/>
      <c r="AH835" s="379"/>
      <c r="AI835" s="381"/>
      <c r="AJ835" s="384" t="str">
        <f t="shared" si="109"/>
        <v/>
      </c>
      <c r="AK835" s="385" t="str">
        <f t="shared" si="110"/>
        <v/>
      </c>
      <c r="AL835" s="388" t="str">
        <f t="shared" si="111"/>
        <v/>
      </c>
      <c r="AM835" s="389" t="str">
        <f t="shared" si="112"/>
        <v/>
      </c>
      <c r="AN835" s="388" t="str">
        <f t="shared" si="113"/>
        <v/>
      </c>
      <c r="AO835" s="389" t="str">
        <f t="shared" si="114"/>
        <v/>
      </c>
      <c r="AP835" s="424"/>
      <c r="AQ835" s="424"/>
      <c r="AR835" s="431" t="e">
        <f>VLOOKUP($B835,'acc names'!$C$2:$D$12102,2,FALSE)</f>
        <v>#N/A</v>
      </c>
      <c r="AS835" s="431" t="e">
        <f>VLOOKUP($AQ835,software!$A$1:$B$14605,2,FALSE)</f>
        <v>#N/A</v>
      </c>
      <c r="AT835" s="424"/>
      <c r="AV835" s="424"/>
    </row>
    <row r="836" spans="1:48" s="44" customFormat="1" ht="12.75" x14ac:dyDescent="0.2">
      <c r="A836" s="101"/>
      <c r="B836" s="42"/>
      <c r="C836" s="142"/>
      <c r="D836" s="143"/>
      <c r="E836" s="107"/>
      <c r="F836" s="46"/>
      <c r="G836" s="46"/>
      <c r="H836" s="46"/>
      <c r="I836" s="46"/>
      <c r="J836" s="46"/>
      <c r="K836" s="46"/>
      <c r="L836" s="139"/>
      <c r="M836" s="41"/>
      <c r="N836" s="45"/>
      <c r="O836" s="47"/>
      <c r="P836" s="43"/>
      <c r="Q836" s="71" t="e">
        <f>VLOOKUP(N836,'error categories'!$A$2:$D$54,4,FALSE)</f>
        <v>#N/A</v>
      </c>
      <c r="R836" s="72" t="e">
        <f>VLOOKUP(N836,'error categories'!$A$2:$D$54,3,FALSE)</f>
        <v>#N/A</v>
      </c>
      <c r="S836" s="374"/>
      <c r="T836" s="377"/>
      <c r="U836" s="378">
        <f t="shared" ref="U836:U899" si="117">S836-T836</f>
        <v>0</v>
      </c>
      <c r="V836" s="379"/>
      <c r="W836" s="380"/>
      <c r="X836" s="380"/>
      <c r="Y836" s="380"/>
      <c r="Z836" s="379"/>
      <c r="AA836" s="381"/>
      <c r="AB836" s="379"/>
      <c r="AC836" s="380"/>
      <c r="AD836" s="382">
        <f t="shared" si="115"/>
        <v>0</v>
      </c>
      <c r="AE836" s="383">
        <f t="shared" si="116"/>
        <v>0</v>
      </c>
      <c r="AF836" s="379"/>
      <c r="AG836" s="381"/>
      <c r="AH836" s="379"/>
      <c r="AI836" s="381"/>
      <c r="AJ836" s="384" t="str">
        <f t="shared" ref="AJ836:AJ899" si="118">IF(E836="","",IF(AND(U836=1,(Y836+AA836+AD836+AE836+AG836+AI836)=0),"VU",Y836+AA836+AD836+AE836+AG836+AI836))</f>
        <v/>
      </c>
      <c r="AK836" s="385" t="str">
        <f t="shared" si="110"/>
        <v/>
      </c>
      <c r="AL836" s="388" t="str">
        <f t="shared" si="111"/>
        <v/>
      </c>
      <c r="AM836" s="389" t="str">
        <f t="shared" si="112"/>
        <v/>
      </c>
      <c r="AN836" s="388" t="str">
        <f t="shared" si="113"/>
        <v/>
      </c>
      <c r="AO836" s="389" t="str">
        <f t="shared" si="114"/>
        <v/>
      </c>
      <c r="AP836" s="424"/>
      <c r="AQ836" s="424"/>
      <c r="AR836" s="431" t="e">
        <f>VLOOKUP($B836,'acc names'!$C$2:$D$12102,2,FALSE)</f>
        <v>#N/A</v>
      </c>
      <c r="AS836" s="431" t="e">
        <f>VLOOKUP($AQ836,software!$A$1:$B$14605,2,FALSE)</f>
        <v>#N/A</v>
      </c>
      <c r="AT836" s="424"/>
      <c r="AV836" s="424"/>
    </row>
    <row r="837" spans="1:48" s="44" customFormat="1" ht="12.75" x14ac:dyDescent="0.2">
      <c r="A837" s="101"/>
      <c r="B837" s="42"/>
      <c r="C837" s="142"/>
      <c r="D837" s="143"/>
      <c r="E837" s="107"/>
      <c r="F837" s="46"/>
      <c r="G837" s="46"/>
      <c r="H837" s="46"/>
      <c r="I837" s="46"/>
      <c r="J837" s="46"/>
      <c r="K837" s="46"/>
      <c r="L837" s="139"/>
      <c r="M837" s="41"/>
      <c r="N837" s="45"/>
      <c r="O837" s="47"/>
      <c r="P837" s="43"/>
      <c r="Q837" s="71" t="e">
        <f>VLOOKUP(N837,'error categories'!$A$2:$D$54,4,FALSE)</f>
        <v>#N/A</v>
      </c>
      <c r="R837" s="72" t="e">
        <f>VLOOKUP(N837,'error categories'!$A$2:$D$54,3,FALSE)</f>
        <v>#N/A</v>
      </c>
      <c r="S837" s="374"/>
      <c r="T837" s="377"/>
      <c r="U837" s="378">
        <f t="shared" si="117"/>
        <v>0</v>
      </c>
      <c r="V837" s="379"/>
      <c r="W837" s="380"/>
      <c r="X837" s="380"/>
      <c r="Y837" s="380"/>
      <c r="Z837" s="379"/>
      <c r="AA837" s="381"/>
      <c r="AB837" s="379"/>
      <c r="AC837" s="380"/>
      <c r="AD837" s="382">
        <f t="shared" si="115"/>
        <v>0</v>
      </c>
      <c r="AE837" s="383">
        <f t="shared" si="116"/>
        <v>0</v>
      </c>
      <c r="AF837" s="379"/>
      <c r="AG837" s="381"/>
      <c r="AH837" s="379"/>
      <c r="AI837" s="381"/>
      <c r="AJ837" s="384" t="str">
        <f t="shared" si="118"/>
        <v/>
      </c>
      <c r="AK837" s="385" t="str">
        <f t="shared" ref="AK837:AK900" si="119">IF(OR(AJ837="",AJ837="VU"),"",ABS(AJ837))</f>
        <v/>
      </c>
      <c r="AL837" s="388" t="str">
        <f t="shared" ref="AL837:AL900" si="120">IF(OR(AJ837="VU",AJ837="",AJ837=0,AJ837&lt;0),"",AJ837)</f>
        <v/>
      </c>
      <c r="AM837" s="389" t="str">
        <f t="shared" ref="AM837:AM900" si="121">IF(OR(AJ837="VU",AJ837="",AJ837=0,AJ837&gt;0),"",AJ837)</f>
        <v/>
      </c>
      <c r="AN837" s="388" t="str">
        <f t="shared" ref="AN837:AN900" si="122">IF(AL837="","",1)</f>
        <v/>
      </c>
      <c r="AO837" s="389" t="str">
        <f t="shared" ref="AO837:AO900" si="123">IF(AM837="","",1)</f>
        <v/>
      </c>
      <c r="AP837" s="424"/>
      <c r="AQ837" s="424"/>
      <c r="AR837" s="431" t="e">
        <f>VLOOKUP($B837,'acc names'!$C$2:$D$12102,2,FALSE)</f>
        <v>#N/A</v>
      </c>
      <c r="AS837" s="431" t="e">
        <f>VLOOKUP($AQ837,software!$A$1:$B$14605,2,FALSE)</f>
        <v>#N/A</v>
      </c>
      <c r="AT837" s="424"/>
      <c r="AV837" s="424"/>
    </row>
    <row r="838" spans="1:48" s="44" customFormat="1" ht="12.75" x14ac:dyDescent="0.2">
      <c r="A838" s="101"/>
      <c r="B838" s="42"/>
      <c r="C838" s="142"/>
      <c r="D838" s="143"/>
      <c r="E838" s="107"/>
      <c r="F838" s="46"/>
      <c r="G838" s="46"/>
      <c r="H838" s="46"/>
      <c r="I838" s="46"/>
      <c r="J838" s="46"/>
      <c r="K838" s="46"/>
      <c r="L838" s="139"/>
      <c r="M838" s="41"/>
      <c r="N838" s="45"/>
      <c r="O838" s="47"/>
      <c r="P838" s="43"/>
      <c r="Q838" s="71" t="e">
        <f>VLOOKUP(N838,'error categories'!$A$2:$D$54,4,FALSE)</f>
        <v>#N/A</v>
      </c>
      <c r="R838" s="72" t="e">
        <f>VLOOKUP(N838,'error categories'!$A$2:$D$54,3,FALSE)</f>
        <v>#N/A</v>
      </c>
      <c r="S838" s="374"/>
      <c r="T838" s="377"/>
      <c r="U838" s="378">
        <f t="shared" si="117"/>
        <v>0</v>
      </c>
      <c r="V838" s="379"/>
      <c r="W838" s="380"/>
      <c r="X838" s="380"/>
      <c r="Y838" s="380"/>
      <c r="Z838" s="379"/>
      <c r="AA838" s="381"/>
      <c r="AB838" s="379"/>
      <c r="AC838" s="380"/>
      <c r="AD838" s="382">
        <f t="shared" ref="AD838:AD901" si="124">AB838*-900</f>
        <v>0</v>
      </c>
      <c r="AE838" s="383">
        <f t="shared" ref="AE838:AE901" si="125">AC838*-880</f>
        <v>0</v>
      </c>
      <c r="AF838" s="379"/>
      <c r="AG838" s="381"/>
      <c r="AH838" s="379"/>
      <c r="AI838" s="381"/>
      <c r="AJ838" s="384" t="str">
        <f t="shared" si="118"/>
        <v/>
      </c>
      <c r="AK838" s="385" t="str">
        <f t="shared" si="119"/>
        <v/>
      </c>
      <c r="AL838" s="388" t="str">
        <f t="shared" si="120"/>
        <v/>
      </c>
      <c r="AM838" s="389" t="str">
        <f t="shared" si="121"/>
        <v/>
      </c>
      <c r="AN838" s="388" t="str">
        <f t="shared" si="122"/>
        <v/>
      </c>
      <c r="AO838" s="389" t="str">
        <f t="shared" si="123"/>
        <v/>
      </c>
      <c r="AP838" s="424"/>
      <c r="AQ838" s="424"/>
      <c r="AR838" s="431" t="e">
        <f>VLOOKUP($B838,'acc names'!$C$2:$D$12102,2,FALSE)</f>
        <v>#N/A</v>
      </c>
      <c r="AS838" s="431" t="e">
        <f>VLOOKUP($AQ838,software!$A$1:$B$14605,2,FALSE)</f>
        <v>#N/A</v>
      </c>
      <c r="AT838" s="424"/>
      <c r="AV838" s="424"/>
    </row>
    <row r="839" spans="1:48" s="44" customFormat="1" ht="12.75" x14ac:dyDescent="0.2">
      <c r="A839" s="101"/>
      <c r="B839" s="42"/>
      <c r="C839" s="142"/>
      <c r="D839" s="143"/>
      <c r="E839" s="107"/>
      <c r="F839" s="46"/>
      <c r="G839" s="46"/>
      <c r="H839" s="46"/>
      <c r="I839" s="46"/>
      <c r="J839" s="46"/>
      <c r="K839" s="46"/>
      <c r="L839" s="139"/>
      <c r="M839" s="41"/>
      <c r="N839" s="45"/>
      <c r="O839" s="47"/>
      <c r="P839" s="43"/>
      <c r="Q839" s="71" t="e">
        <f>VLOOKUP(N839,'error categories'!$A$2:$D$54,4,FALSE)</f>
        <v>#N/A</v>
      </c>
      <c r="R839" s="72" t="e">
        <f>VLOOKUP(N839,'error categories'!$A$2:$D$54,3,FALSE)</f>
        <v>#N/A</v>
      </c>
      <c r="S839" s="374"/>
      <c r="T839" s="377"/>
      <c r="U839" s="378">
        <f t="shared" si="117"/>
        <v>0</v>
      </c>
      <c r="V839" s="379"/>
      <c r="W839" s="380"/>
      <c r="X839" s="380"/>
      <c r="Y839" s="380"/>
      <c r="Z839" s="379"/>
      <c r="AA839" s="381"/>
      <c r="AB839" s="379"/>
      <c r="AC839" s="380"/>
      <c r="AD839" s="382">
        <f t="shared" si="124"/>
        <v>0</v>
      </c>
      <c r="AE839" s="383">
        <f t="shared" si="125"/>
        <v>0</v>
      </c>
      <c r="AF839" s="379"/>
      <c r="AG839" s="381"/>
      <c r="AH839" s="379"/>
      <c r="AI839" s="381"/>
      <c r="AJ839" s="384" t="str">
        <f t="shared" si="118"/>
        <v/>
      </c>
      <c r="AK839" s="385" t="str">
        <f t="shared" si="119"/>
        <v/>
      </c>
      <c r="AL839" s="388" t="str">
        <f t="shared" si="120"/>
        <v/>
      </c>
      <c r="AM839" s="389" t="str">
        <f t="shared" si="121"/>
        <v/>
      </c>
      <c r="AN839" s="388" t="str">
        <f t="shared" si="122"/>
        <v/>
      </c>
      <c r="AO839" s="389" t="str">
        <f t="shared" si="123"/>
        <v/>
      </c>
      <c r="AP839" s="424"/>
      <c r="AQ839" s="424"/>
      <c r="AR839" s="431" t="e">
        <f>VLOOKUP($B839,'acc names'!$C$2:$D$12102,2,FALSE)</f>
        <v>#N/A</v>
      </c>
      <c r="AS839" s="431" t="e">
        <f>VLOOKUP($AQ839,software!$A$1:$B$14605,2,FALSE)</f>
        <v>#N/A</v>
      </c>
      <c r="AT839" s="424"/>
      <c r="AV839" s="424"/>
    </row>
    <row r="840" spans="1:48" s="44" customFormat="1" ht="12.75" x14ac:dyDescent="0.2">
      <c r="A840" s="101"/>
      <c r="B840" s="42"/>
      <c r="C840" s="142"/>
      <c r="D840" s="143"/>
      <c r="E840" s="107"/>
      <c r="F840" s="46"/>
      <c r="G840" s="46"/>
      <c r="H840" s="46"/>
      <c r="I840" s="46"/>
      <c r="J840" s="46"/>
      <c r="K840" s="46"/>
      <c r="L840" s="139"/>
      <c r="M840" s="41"/>
      <c r="N840" s="45"/>
      <c r="O840" s="47"/>
      <c r="P840" s="43"/>
      <c r="Q840" s="71" t="e">
        <f>VLOOKUP(N840,'error categories'!$A$2:$D$54,4,FALSE)</f>
        <v>#N/A</v>
      </c>
      <c r="R840" s="72" t="e">
        <f>VLOOKUP(N840,'error categories'!$A$2:$D$54,3,FALSE)</f>
        <v>#N/A</v>
      </c>
      <c r="S840" s="374"/>
      <c r="T840" s="377"/>
      <c r="U840" s="378">
        <f t="shared" si="117"/>
        <v>0</v>
      </c>
      <c r="V840" s="379"/>
      <c r="W840" s="380"/>
      <c r="X840" s="380"/>
      <c r="Y840" s="380"/>
      <c r="Z840" s="379"/>
      <c r="AA840" s="381"/>
      <c r="AB840" s="379"/>
      <c r="AC840" s="380"/>
      <c r="AD840" s="382">
        <f t="shared" si="124"/>
        <v>0</v>
      </c>
      <c r="AE840" s="383">
        <f t="shared" si="125"/>
        <v>0</v>
      </c>
      <c r="AF840" s="379"/>
      <c r="AG840" s="381"/>
      <c r="AH840" s="379"/>
      <c r="AI840" s="381"/>
      <c r="AJ840" s="384" t="str">
        <f t="shared" si="118"/>
        <v/>
      </c>
      <c r="AK840" s="385" t="str">
        <f t="shared" si="119"/>
        <v/>
      </c>
      <c r="AL840" s="388" t="str">
        <f t="shared" si="120"/>
        <v/>
      </c>
      <c r="AM840" s="389" t="str">
        <f t="shared" si="121"/>
        <v/>
      </c>
      <c r="AN840" s="388" t="str">
        <f t="shared" si="122"/>
        <v/>
      </c>
      <c r="AO840" s="389" t="str">
        <f t="shared" si="123"/>
        <v/>
      </c>
      <c r="AP840" s="424"/>
      <c r="AQ840" s="424"/>
      <c r="AR840" s="431" t="e">
        <f>VLOOKUP($B840,'acc names'!$C$2:$D$12102,2,FALSE)</f>
        <v>#N/A</v>
      </c>
      <c r="AS840" s="431" t="e">
        <f>VLOOKUP($AQ840,software!$A$1:$B$14605,2,FALSE)</f>
        <v>#N/A</v>
      </c>
      <c r="AT840" s="424"/>
      <c r="AV840" s="424"/>
    </row>
    <row r="841" spans="1:48" s="44" customFormat="1" ht="12.75" x14ac:dyDescent="0.2">
      <c r="A841" s="101"/>
      <c r="B841" s="42"/>
      <c r="C841" s="142"/>
      <c r="D841" s="143"/>
      <c r="E841" s="107"/>
      <c r="F841" s="46"/>
      <c r="G841" s="46"/>
      <c r="H841" s="46"/>
      <c r="I841" s="46"/>
      <c r="J841" s="46"/>
      <c r="K841" s="46"/>
      <c r="L841" s="139"/>
      <c r="M841" s="41"/>
      <c r="N841" s="45"/>
      <c r="O841" s="47"/>
      <c r="P841" s="43"/>
      <c r="Q841" s="71" t="e">
        <f>VLOOKUP(N841,'error categories'!$A$2:$D$54,4,FALSE)</f>
        <v>#N/A</v>
      </c>
      <c r="R841" s="72" t="e">
        <f>VLOOKUP(N841,'error categories'!$A$2:$D$54,3,FALSE)</f>
        <v>#N/A</v>
      </c>
      <c r="S841" s="374"/>
      <c r="T841" s="377"/>
      <c r="U841" s="378">
        <f t="shared" si="117"/>
        <v>0</v>
      </c>
      <c r="V841" s="379"/>
      <c r="W841" s="380"/>
      <c r="X841" s="380"/>
      <c r="Y841" s="380"/>
      <c r="Z841" s="379"/>
      <c r="AA841" s="381"/>
      <c r="AB841" s="379"/>
      <c r="AC841" s="380"/>
      <c r="AD841" s="382">
        <f t="shared" si="124"/>
        <v>0</v>
      </c>
      <c r="AE841" s="383">
        <f t="shared" si="125"/>
        <v>0</v>
      </c>
      <c r="AF841" s="379"/>
      <c r="AG841" s="381"/>
      <c r="AH841" s="379"/>
      <c r="AI841" s="381"/>
      <c r="AJ841" s="384" t="str">
        <f t="shared" si="118"/>
        <v/>
      </c>
      <c r="AK841" s="385" t="str">
        <f t="shared" si="119"/>
        <v/>
      </c>
      <c r="AL841" s="388" t="str">
        <f t="shared" si="120"/>
        <v/>
      </c>
      <c r="AM841" s="389" t="str">
        <f t="shared" si="121"/>
        <v/>
      </c>
      <c r="AN841" s="388" t="str">
        <f t="shared" si="122"/>
        <v/>
      </c>
      <c r="AO841" s="389" t="str">
        <f t="shared" si="123"/>
        <v/>
      </c>
      <c r="AP841" s="424"/>
      <c r="AQ841" s="424"/>
      <c r="AR841" s="431" t="e">
        <f>VLOOKUP($B841,'acc names'!$C$2:$D$12102,2,FALSE)</f>
        <v>#N/A</v>
      </c>
      <c r="AS841" s="431" t="e">
        <f>VLOOKUP($AQ841,software!$A$1:$B$14605,2,FALSE)</f>
        <v>#N/A</v>
      </c>
      <c r="AT841" s="424"/>
      <c r="AV841" s="424"/>
    </row>
    <row r="842" spans="1:48" s="44" customFormat="1" ht="12.75" x14ac:dyDescent="0.2">
      <c r="A842" s="101"/>
      <c r="B842" s="42"/>
      <c r="C842" s="142"/>
      <c r="D842" s="143"/>
      <c r="E842" s="107"/>
      <c r="F842" s="46"/>
      <c r="G842" s="46"/>
      <c r="H842" s="46"/>
      <c r="I842" s="46"/>
      <c r="J842" s="46"/>
      <c r="K842" s="46"/>
      <c r="L842" s="139"/>
      <c r="M842" s="41"/>
      <c r="N842" s="45"/>
      <c r="O842" s="47"/>
      <c r="P842" s="43"/>
      <c r="Q842" s="71" t="e">
        <f>VLOOKUP(N842,'error categories'!$A$2:$D$54,4,FALSE)</f>
        <v>#N/A</v>
      </c>
      <c r="R842" s="72" t="e">
        <f>VLOOKUP(N842,'error categories'!$A$2:$D$54,3,FALSE)</f>
        <v>#N/A</v>
      </c>
      <c r="S842" s="374"/>
      <c r="T842" s="377"/>
      <c r="U842" s="378">
        <f t="shared" si="117"/>
        <v>0</v>
      </c>
      <c r="V842" s="379"/>
      <c r="W842" s="380"/>
      <c r="X842" s="380"/>
      <c r="Y842" s="380"/>
      <c r="Z842" s="379"/>
      <c r="AA842" s="381"/>
      <c r="AB842" s="379"/>
      <c r="AC842" s="380"/>
      <c r="AD842" s="382">
        <f t="shared" si="124"/>
        <v>0</v>
      </c>
      <c r="AE842" s="383">
        <f t="shared" si="125"/>
        <v>0</v>
      </c>
      <c r="AF842" s="379"/>
      <c r="AG842" s="381"/>
      <c r="AH842" s="379"/>
      <c r="AI842" s="381"/>
      <c r="AJ842" s="384" t="str">
        <f t="shared" si="118"/>
        <v/>
      </c>
      <c r="AK842" s="385" t="str">
        <f t="shared" si="119"/>
        <v/>
      </c>
      <c r="AL842" s="388" t="str">
        <f t="shared" si="120"/>
        <v/>
      </c>
      <c r="AM842" s="389" t="str">
        <f t="shared" si="121"/>
        <v/>
      </c>
      <c r="AN842" s="388" t="str">
        <f t="shared" si="122"/>
        <v/>
      </c>
      <c r="AO842" s="389" t="str">
        <f t="shared" si="123"/>
        <v/>
      </c>
      <c r="AP842" s="424"/>
      <c r="AQ842" s="424"/>
      <c r="AR842" s="431" t="e">
        <f>VLOOKUP($B842,'acc names'!$C$2:$D$12102,2,FALSE)</f>
        <v>#N/A</v>
      </c>
      <c r="AS842" s="431" t="e">
        <f>VLOOKUP($AQ842,software!$A$1:$B$14605,2,FALSE)</f>
        <v>#N/A</v>
      </c>
      <c r="AT842" s="424"/>
      <c r="AV842" s="424"/>
    </row>
    <row r="843" spans="1:48" s="44" customFormat="1" ht="12.75" x14ac:dyDescent="0.2">
      <c r="A843" s="101"/>
      <c r="B843" s="42"/>
      <c r="C843" s="142"/>
      <c r="D843" s="143"/>
      <c r="E843" s="107"/>
      <c r="F843" s="46"/>
      <c r="G843" s="46"/>
      <c r="H843" s="46"/>
      <c r="I843" s="46"/>
      <c r="J843" s="46"/>
      <c r="K843" s="46"/>
      <c r="L843" s="139"/>
      <c r="M843" s="41"/>
      <c r="N843" s="45"/>
      <c r="O843" s="47"/>
      <c r="P843" s="43"/>
      <c r="Q843" s="71" t="e">
        <f>VLOOKUP(N843,'error categories'!$A$2:$D$54,4,FALSE)</f>
        <v>#N/A</v>
      </c>
      <c r="R843" s="72" t="e">
        <f>VLOOKUP(N843,'error categories'!$A$2:$D$54,3,FALSE)</f>
        <v>#N/A</v>
      </c>
      <c r="S843" s="374"/>
      <c r="T843" s="377"/>
      <c r="U843" s="378">
        <f t="shared" si="117"/>
        <v>0</v>
      </c>
      <c r="V843" s="379"/>
      <c r="W843" s="380"/>
      <c r="X843" s="380"/>
      <c r="Y843" s="380"/>
      <c r="Z843" s="379"/>
      <c r="AA843" s="381"/>
      <c r="AB843" s="379"/>
      <c r="AC843" s="380"/>
      <c r="AD843" s="382">
        <f t="shared" si="124"/>
        <v>0</v>
      </c>
      <c r="AE843" s="383">
        <f t="shared" si="125"/>
        <v>0</v>
      </c>
      <c r="AF843" s="379"/>
      <c r="AG843" s="381"/>
      <c r="AH843" s="379"/>
      <c r="AI843" s="381"/>
      <c r="AJ843" s="384" t="str">
        <f t="shared" si="118"/>
        <v/>
      </c>
      <c r="AK843" s="385" t="str">
        <f t="shared" si="119"/>
        <v/>
      </c>
      <c r="AL843" s="388" t="str">
        <f t="shared" si="120"/>
        <v/>
      </c>
      <c r="AM843" s="389" t="str">
        <f t="shared" si="121"/>
        <v/>
      </c>
      <c r="AN843" s="388" t="str">
        <f t="shared" si="122"/>
        <v/>
      </c>
      <c r="AO843" s="389" t="str">
        <f t="shared" si="123"/>
        <v/>
      </c>
      <c r="AP843" s="424"/>
      <c r="AQ843" s="424"/>
      <c r="AR843" s="431" t="e">
        <f>VLOOKUP($B843,'acc names'!$C$2:$D$12102,2,FALSE)</f>
        <v>#N/A</v>
      </c>
      <c r="AS843" s="431" t="e">
        <f>VLOOKUP($AQ843,software!$A$1:$B$14605,2,FALSE)</f>
        <v>#N/A</v>
      </c>
      <c r="AT843" s="424"/>
      <c r="AV843" s="424"/>
    </row>
    <row r="844" spans="1:48" s="44" customFormat="1" ht="12.75" x14ac:dyDescent="0.2">
      <c r="A844" s="101"/>
      <c r="B844" s="42"/>
      <c r="C844" s="142"/>
      <c r="D844" s="143"/>
      <c r="E844" s="107"/>
      <c r="F844" s="46"/>
      <c r="G844" s="46"/>
      <c r="H844" s="46"/>
      <c r="I844" s="46"/>
      <c r="J844" s="46"/>
      <c r="K844" s="46"/>
      <c r="L844" s="139"/>
      <c r="M844" s="41"/>
      <c r="N844" s="45"/>
      <c r="O844" s="47"/>
      <c r="P844" s="43"/>
      <c r="Q844" s="71" t="e">
        <f>VLOOKUP(N844,'error categories'!$A$2:$D$54,4,FALSE)</f>
        <v>#N/A</v>
      </c>
      <c r="R844" s="72" t="e">
        <f>VLOOKUP(N844,'error categories'!$A$2:$D$54,3,FALSE)</f>
        <v>#N/A</v>
      </c>
      <c r="S844" s="374"/>
      <c r="T844" s="377"/>
      <c r="U844" s="378">
        <f t="shared" si="117"/>
        <v>0</v>
      </c>
      <c r="V844" s="379"/>
      <c r="W844" s="380"/>
      <c r="X844" s="380"/>
      <c r="Y844" s="380"/>
      <c r="Z844" s="379"/>
      <c r="AA844" s="381"/>
      <c r="AB844" s="379"/>
      <c r="AC844" s="380"/>
      <c r="AD844" s="382">
        <f t="shared" si="124"/>
        <v>0</v>
      </c>
      <c r="AE844" s="383">
        <f t="shared" si="125"/>
        <v>0</v>
      </c>
      <c r="AF844" s="379"/>
      <c r="AG844" s="381"/>
      <c r="AH844" s="379"/>
      <c r="AI844" s="381"/>
      <c r="AJ844" s="384" t="str">
        <f t="shared" si="118"/>
        <v/>
      </c>
      <c r="AK844" s="385" t="str">
        <f t="shared" si="119"/>
        <v/>
      </c>
      <c r="AL844" s="388" t="str">
        <f t="shared" si="120"/>
        <v/>
      </c>
      <c r="AM844" s="389" t="str">
        <f t="shared" si="121"/>
        <v/>
      </c>
      <c r="AN844" s="388" t="str">
        <f t="shared" si="122"/>
        <v/>
      </c>
      <c r="AO844" s="389" t="str">
        <f t="shared" si="123"/>
        <v/>
      </c>
      <c r="AP844" s="424"/>
      <c r="AQ844" s="424"/>
      <c r="AR844" s="431" t="e">
        <f>VLOOKUP($B844,'acc names'!$C$2:$D$12102,2,FALSE)</f>
        <v>#N/A</v>
      </c>
      <c r="AS844" s="431" t="e">
        <f>VLOOKUP($AQ844,software!$A$1:$B$14605,2,FALSE)</f>
        <v>#N/A</v>
      </c>
      <c r="AT844" s="424"/>
      <c r="AV844" s="424"/>
    </row>
    <row r="845" spans="1:48" s="44" customFormat="1" ht="12.75" x14ac:dyDescent="0.2">
      <c r="A845" s="101"/>
      <c r="B845" s="42"/>
      <c r="C845" s="142"/>
      <c r="D845" s="143"/>
      <c r="E845" s="107"/>
      <c r="F845" s="46"/>
      <c r="G845" s="46"/>
      <c r="H845" s="46"/>
      <c r="I845" s="46"/>
      <c r="J845" s="46"/>
      <c r="K845" s="46"/>
      <c r="L845" s="139"/>
      <c r="M845" s="41"/>
      <c r="N845" s="45"/>
      <c r="O845" s="47"/>
      <c r="P845" s="43"/>
      <c r="Q845" s="71" t="e">
        <f>VLOOKUP(N845,'error categories'!$A$2:$D$54,4,FALSE)</f>
        <v>#N/A</v>
      </c>
      <c r="R845" s="72" t="e">
        <f>VLOOKUP(N845,'error categories'!$A$2:$D$54,3,FALSE)</f>
        <v>#N/A</v>
      </c>
      <c r="S845" s="374"/>
      <c r="T845" s="377"/>
      <c r="U845" s="378">
        <f t="shared" si="117"/>
        <v>0</v>
      </c>
      <c r="V845" s="379"/>
      <c r="W845" s="380"/>
      <c r="X845" s="380"/>
      <c r="Y845" s="380"/>
      <c r="Z845" s="379"/>
      <c r="AA845" s="381"/>
      <c r="AB845" s="379"/>
      <c r="AC845" s="380"/>
      <c r="AD845" s="382">
        <f t="shared" si="124"/>
        <v>0</v>
      </c>
      <c r="AE845" s="383">
        <f t="shared" si="125"/>
        <v>0</v>
      </c>
      <c r="AF845" s="379"/>
      <c r="AG845" s="381"/>
      <c r="AH845" s="379"/>
      <c r="AI845" s="381"/>
      <c r="AJ845" s="384" t="str">
        <f t="shared" si="118"/>
        <v/>
      </c>
      <c r="AK845" s="385" t="str">
        <f t="shared" si="119"/>
        <v/>
      </c>
      <c r="AL845" s="388" t="str">
        <f t="shared" si="120"/>
        <v/>
      </c>
      <c r="AM845" s="389" t="str">
        <f t="shared" si="121"/>
        <v/>
      </c>
      <c r="AN845" s="388" t="str">
        <f t="shared" si="122"/>
        <v/>
      </c>
      <c r="AO845" s="389" t="str">
        <f t="shared" si="123"/>
        <v/>
      </c>
      <c r="AP845" s="424"/>
      <c r="AQ845" s="424"/>
      <c r="AR845" s="431" t="e">
        <f>VLOOKUP($B845,'acc names'!$C$2:$D$12102,2,FALSE)</f>
        <v>#N/A</v>
      </c>
      <c r="AS845" s="431" t="e">
        <f>VLOOKUP($AQ845,software!$A$1:$B$14605,2,FALSE)</f>
        <v>#N/A</v>
      </c>
      <c r="AT845" s="424"/>
      <c r="AV845" s="424"/>
    </row>
    <row r="846" spans="1:48" s="44" customFormat="1" ht="12.75" x14ac:dyDescent="0.2">
      <c r="A846" s="101"/>
      <c r="B846" s="42"/>
      <c r="C846" s="142"/>
      <c r="D846" s="143"/>
      <c r="E846" s="107"/>
      <c r="F846" s="46"/>
      <c r="G846" s="46"/>
      <c r="H846" s="46"/>
      <c r="I846" s="46"/>
      <c r="J846" s="46"/>
      <c r="K846" s="46"/>
      <c r="L846" s="139"/>
      <c r="M846" s="41"/>
      <c r="N846" s="45"/>
      <c r="O846" s="47"/>
      <c r="P846" s="43"/>
      <c r="Q846" s="71" t="e">
        <f>VLOOKUP(N846,'error categories'!$A$2:$D$54,4,FALSE)</f>
        <v>#N/A</v>
      </c>
      <c r="R846" s="72" t="e">
        <f>VLOOKUP(N846,'error categories'!$A$2:$D$54,3,FALSE)</f>
        <v>#N/A</v>
      </c>
      <c r="S846" s="374"/>
      <c r="T846" s="377"/>
      <c r="U846" s="378">
        <f t="shared" si="117"/>
        <v>0</v>
      </c>
      <c r="V846" s="379"/>
      <c r="W846" s="380"/>
      <c r="X846" s="380"/>
      <c r="Y846" s="380"/>
      <c r="Z846" s="379"/>
      <c r="AA846" s="381"/>
      <c r="AB846" s="379"/>
      <c r="AC846" s="380"/>
      <c r="AD846" s="382">
        <f t="shared" si="124"/>
        <v>0</v>
      </c>
      <c r="AE846" s="383">
        <f t="shared" si="125"/>
        <v>0</v>
      </c>
      <c r="AF846" s="379"/>
      <c r="AG846" s="381"/>
      <c r="AH846" s="379"/>
      <c r="AI846" s="381"/>
      <c r="AJ846" s="384" t="str">
        <f t="shared" si="118"/>
        <v/>
      </c>
      <c r="AK846" s="385" t="str">
        <f t="shared" si="119"/>
        <v/>
      </c>
      <c r="AL846" s="388" t="str">
        <f t="shared" si="120"/>
        <v/>
      </c>
      <c r="AM846" s="389" t="str">
        <f t="shared" si="121"/>
        <v/>
      </c>
      <c r="AN846" s="388" t="str">
        <f t="shared" si="122"/>
        <v/>
      </c>
      <c r="AO846" s="389" t="str">
        <f t="shared" si="123"/>
        <v/>
      </c>
      <c r="AP846" s="424"/>
      <c r="AQ846" s="424"/>
      <c r="AR846" s="431" t="e">
        <f>VLOOKUP($B846,'acc names'!$C$2:$D$12102,2,FALSE)</f>
        <v>#N/A</v>
      </c>
      <c r="AS846" s="431" t="e">
        <f>VLOOKUP($AQ846,software!$A$1:$B$14605,2,FALSE)</f>
        <v>#N/A</v>
      </c>
      <c r="AT846" s="424"/>
      <c r="AV846" s="424"/>
    </row>
    <row r="847" spans="1:48" s="44" customFormat="1" ht="12.75" x14ac:dyDescent="0.2">
      <c r="A847" s="101"/>
      <c r="B847" s="42"/>
      <c r="C847" s="142"/>
      <c r="D847" s="143"/>
      <c r="E847" s="107"/>
      <c r="F847" s="46"/>
      <c r="G847" s="46"/>
      <c r="H847" s="46"/>
      <c r="I847" s="46"/>
      <c r="J847" s="46"/>
      <c r="K847" s="46"/>
      <c r="L847" s="139"/>
      <c r="M847" s="41"/>
      <c r="N847" s="45"/>
      <c r="O847" s="47"/>
      <c r="P847" s="43"/>
      <c r="Q847" s="71" t="e">
        <f>VLOOKUP(N847,'error categories'!$A$2:$D$54,4,FALSE)</f>
        <v>#N/A</v>
      </c>
      <c r="R847" s="72" t="e">
        <f>VLOOKUP(N847,'error categories'!$A$2:$D$54,3,FALSE)</f>
        <v>#N/A</v>
      </c>
      <c r="S847" s="374"/>
      <c r="T847" s="377"/>
      <c r="U847" s="378">
        <f t="shared" si="117"/>
        <v>0</v>
      </c>
      <c r="V847" s="379"/>
      <c r="W847" s="380"/>
      <c r="X847" s="380"/>
      <c r="Y847" s="380"/>
      <c r="Z847" s="379"/>
      <c r="AA847" s="381"/>
      <c r="AB847" s="379"/>
      <c r="AC847" s="380"/>
      <c r="AD847" s="382">
        <f t="shared" si="124"/>
        <v>0</v>
      </c>
      <c r="AE847" s="383">
        <f t="shared" si="125"/>
        <v>0</v>
      </c>
      <c r="AF847" s="379"/>
      <c r="AG847" s="381"/>
      <c r="AH847" s="379"/>
      <c r="AI847" s="381"/>
      <c r="AJ847" s="384" t="str">
        <f t="shared" si="118"/>
        <v/>
      </c>
      <c r="AK847" s="385" t="str">
        <f t="shared" si="119"/>
        <v/>
      </c>
      <c r="AL847" s="388" t="str">
        <f t="shared" si="120"/>
        <v/>
      </c>
      <c r="AM847" s="389" t="str">
        <f t="shared" si="121"/>
        <v/>
      </c>
      <c r="AN847" s="388" t="str">
        <f t="shared" si="122"/>
        <v/>
      </c>
      <c r="AO847" s="389" t="str">
        <f t="shared" si="123"/>
        <v/>
      </c>
      <c r="AP847" s="424"/>
      <c r="AQ847" s="424"/>
      <c r="AR847" s="431" t="e">
        <f>VLOOKUP($B847,'acc names'!$C$2:$D$12102,2,FALSE)</f>
        <v>#N/A</v>
      </c>
      <c r="AS847" s="431" t="e">
        <f>VLOOKUP($AQ847,software!$A$1:$B$14605,2,FALSE)</f>
        <v>#N/A</v>
      </c>
      <c r="AT847" s="424"/>
      <c r="AV847" s="424"/>
    </row>
    <row r="848" spans="1:48" s="44" customFormat="1" ht="12.75" x14ac:dyDescent="0.2">
      <c r="A848" s="101"/>
      <c r="B848" s="42"/>
      <c r="C848" s="142"/>
      <c r="D848" s="143"/>
      <c r="E848" s="107"/>
      <c r="F848" s="46"/>
      <c r="G848" s="46"/>
      <c r="H848" s="46"/>
      <c r="I848" s="46"/>
      <c r="J848" s="46"/>
      <c r="K848" s="46"/>
      <c r="L848" s="139"/>
      <c r="M848" s="41"/>
      <c r="N848" s="45"/>
      <c r="O848" s="47"/>
      <c r="P848" s="43"/>
      <c r="Q848" s="71" t="e">
        <f>VLOOKUP(N848,'error categories'!$A$2:$D$54,4,FALSE)</f>
        <v>#N/A</v>
      </c>
      <c r="R848" s="72" t="e">
        <f>VLOOKUP(N848,'error categories'!$A$2:$D$54,3,FALSE)</f>
        <v>#N/A</v>
      </c>
      <c r="S848" s="374"/>
      <c r="T848" s="377"/>
      <c r="U848" s="378">
        <f t="shared" si="117"/>
        <v>0</v>
      </c>
      <c r="V848" s="379"/>
      <c r="W848" s="380"/>
      <c r="X848" s="380"/>
      <c r="Y848" s="380"/>
      <c r="Z848" s="379"/>
      <c r="AA848" s="381"/>
      <c r="AB848" s="379"/>
      <c r="AC848" s="380"/>
      <c r="AD848" s="382">
        <f t="shared" si="124"/>
        <v>0</v>
      </c>
      <c r="AE848" s="383">
        <f t="shared" si="125"/>
        <v>0</v>
      </c>
      <c r="AF848" s="379"/>
      <c r="AG848" s="381"/>
      <c r="AH848" s="379"/>
      <c r="AI848" s="381"/>
      <c r="AJ848" s="384" t="str">
        <f t="shared" si="118"/>
        <v/>
      </c>
      <c r="AK848" s="385" t="str">
        <f t="shared" si="119"/>
        <v/>
      </c>
      <c r="AL848" s="388" t="str">
        <f t="shared" si="120"/>
        <v/>
      </c>
      <c r="AM848" s="389" t="str">
        <f t="shared" si="121"/>
        <v/>
      </c>
      <c r="AN848" s="388" t="str">
        <f t="shared" si="122"/>
        <v/>
      </c>
      <c r="AO848" s="389" t="str">
        <f t="shared" si="123"/>
        <v/>
      </c>
      <c r="AP848" s="424"/>
      <c r="AQ848" s="424"/>
      <c r="AR848" s="431" t="e">
        <f>VLOOKUP($B848,'acc names'!$C$2:$D$12102,2,FALSE)</f>
        <v>#N/A</v>
      </c>
      <c r="AS848" s="431" t="e">
        <f>VLOOKUP($AQ848,software!$A$1:$B$14605,2,FALSE)</f>
        <v>#N/A</v>
      </c>
      <c r="AT848" s="424"/>
      <c r="AV848" s="424"/>
    </row>
    <row r="849" spans="1:48" s="44" customFormat="1" ht="12.75" x14ac:dyDescent="0.2">
      <c r="A849" s="101"/>
      <c r="B849" s="42"/>
      <c r="C849" s="142"/>
      <c r="D849" s="143"/>
      <c r="E849" s="107"/>
      <c r="F849" s="46"/>
      <c r="G849" s="46"/>
      <c r="H849" s="46"/>
      <c r="I849" s="46"/>
      <c r="J849" s="46"/>
      <c r="K849" s="46"/>
      <c r="L849" s="139"/>
      <c r="M849" s="41"/>
      <c r="N849" s="45"/>
      <c r="O849" s="47"/>
      <c r="P849" s="43"/>
      <c r="Q849" s="71" t="e">
        <f>VLOOKUP(N849,'error categories'!$A$2:$D$54,4,FALSE)</f>
        <v>#N/A</v>
      </c>
      <c r="R849" s="72" t="e">
        <f>VLOOKUP(N849,'error categories'!$A$2:$D$54,3,FALSE)</f>
        <v>#N/A</v>
      </c>
      <c r="S849" s="374"/>
      <c r="T849" s="377"/>
      <c r="U849" s="378">
        <f t="shared" si="117"/>
        <v>0</v>
      </c>
      <c r="V849" s="379"/>
      <c r="W849" s="380"/>
      <c r="X849" s="380"/>
      <c r="Y849" s="380"/>
      <c r="Z849" s="379"/>
      <c r="AA849" s="381"/>
      <c r="AB849" s="379"/>
      <c r="AC849" s="380"/>
      <c r="AD849" s="382">
        <f t="shared" si="124"/>
        <v>0</v>
      </c>
      <c r="AE849" s="383">
        <f t="shared" si="125"/>
        <v>0</v>
      </c>
      <c r="AF849" s="379"/>
      <c r="AG849" s="381"/>
      <c r="AH849" s="379"/>
      <c r="AI849" s="381"/>
      <c r="AJ849" s="384" t="str">
        <f t="shared" si="118"/>
        <v/>
      </c>
      <c r="AK849" s="385" t="str">
        <f t="shared" si="119"/>
        <v/>
      </c>
      <c r="AL849" s="388" t="str">
        <f t="shared" si="120"/>
        <v/>
      </c>
      <c r="AM849" s="389" t="str">
        <f t="shared" si="121"/>
        <v/>
      </c>
      <c r="AN849" s="388" t="str">
        <f t="shared" si="122"/>
        <v/>
      </c>
      <c r="AO849" s="389" t="str">
        <f t="shared" si="123"/>
        <v/>
      </c>
      <c r="AP849" s="424"/>
      <c r="AQ849" s="424"/>
      <c r="AR849" s="431" t="e">
        <f>VLOOKUP($B849,'acc names'!$C$2:$D$12102,2,FALSE)</f>
        <v>#N/A</v>
      </c>
      <c r="AS849" s="431" t="e">
        <f>VLOOKUP($AQ849,software!$A$1:$B$14605,2,FALSE)</f>
        <v>#N/A</v>
      </c>
      <c r="AT849" s="424"/>
      <c r="AV849" s="424"/>
    </row>
    <row r="850" spans="1:48" s="44" customFormat="1" ht="12.75" x14ac:dyDescent="0.2">
      <c r="A850" s="101"/>
      <c r="B850" s="42"/>
      <c r="C850" s="142"/>
      <c r="D850" s="143"/>
      <c r="E850" s="107"/>
      <c r="F850" s="46"/>
      <c r="G850" s="46"/>
      <c r="H850" s="46"/>
      <c r="I850" s="46"/>
      <c r="J850" s="46"/>
      <c r="K850" s="46"/>
      <c r="L850" s="139"/>
      <c r="M850" s="41"/>
      <c r="N850" s="45"/>
      <c r="O850" s="47"/>
      <c r="P850" s="43"/>
      <c r="Q850" s="71" t="e">
        <f>VLOOKUP(N850,'error categories'!$A$2:$D$54,4,FALSE)</f>
        <v>#N/A</v>
      </c>
      <c r="R850" s="72" t="e">
        <f>VLOOKUP(N850,'error categories'!$A$2:$D$54,3,FALSE)</f>
        <v>#N/A</v>
      </c>
      <c r="S850" s="374"/>
      <c r="T850" s="377"/>
      <c r="U850" s="378">
        <f t="shared" si="117"/>
        <v>0</v>
      </c>
      <c r="V850" s="379"/>
      <c r="W850" s="380"/>
      <c r="X850" s="380"/>
      <c r="Y850" s="380"/>
      <c r="Z850" s="379"/>
      <c r="AA850" s="381"/>
      <c r="AB850" s="379"/>
      <c r="AC850" s="380"/>
      <c r="AD850" s="382">
        <f t="shared" si="124"/>
        <v>0</v>
      </c>
      <c r="AE850" s="383">
        <f t="shared" si="125"/>
        <v>0</v>
      </c>
      <c r="AF850" s="379"/>
      <c r="AG850" s="381"/>
      <c r="AH850" s="379"/>
      <c r="AI850" s="381"/>
      <c r="AJ850" s="384" t="str">
        <f t="shared" si="118"/>
        <v/>
      </c>
      <c r="AK850" s="385" t="str">
        <f t="shared" si="119"/>
        <v/>
      </c>
      <c r="AL850" s="388" t="str">
        <f t="shared" si="120"/>
        <v/>
      </c>
      <c r="AM850" s="389" t="str">
        <f t="shared" si="121"/>
        <v/>
      </c>
      <c r="AN850" s="388" t="str">
        <f t="shared" si="122"/>
        <v/>
      </c>
      <c r="AO850" s="389" t="str">
        <f t="shared" si="123"/>
        <v/>
      </c>
      <c r="AP850" s="424"/>
      <c r="AQ850" s="424"/>
      <c r="AR850" s="431" t="e">
        <f>VLOOKUP($B850,'acc names'!$C$2:$D$12102,2,FALSE)</f>
        <v>#N/A</v>
      </c>
      <c r="AS850" s="431" t="e">
        <f>VLOOKUP($AQ850,software!$A$1:$B$14605,2,FALSE)</f>
        <v>#N/A</v>
      </c>
      <c r="AT850" s="424"/>
      <c r="AV850" s="424"/>
    </row>
    <row r="851" spans="1:48" s="44" customFormat="1" ht="12.75" x14ac:dyDescent="0.2">
      <c r="A851" s="101"/>
      <c r="B851" s="42"/>
      <c r="C851" s="142"/>
      <c r="D851" s="143"/>
      <c r="E851" s="107"/>
      <c r="F851" s="46"/>
      <c r="G851" s="46"/>
      <c r="H851" s="46"/>
      <c r="I851" s="46"/>
      <c r="J851" s="46"/>
      <c r="K851" s="46"/>
      <c r="L851" s="139"/>
      <c r="M851" s="41"/>
      <c r="N851" s="45"/>
      <c r="O851" s="47"/>
      <c r="P851" s="43"/>
      <c r="Q851" s="71" t="e">
        <f>VLOOKUP(N851,'error categories'!$A$2:$D$54,4,FALSE)</f>
        <v>#N/A</v>
      </c>
      <c r="R851" s="72" t="e">
        <f>VLOOKUP(N851,'error categories'!$A$2:$D$54,3,FALSE)</f>
        <v>#N/A</v>
      </c>
      <c r="S851" s="374"/>
      <c r="T851" s="377"/>
      <c r="U851" s="378">
        <f t="shared" si="117"/>
        <v>0</v>
      </c>
      <c r="V851" s="379"/>
      <c r="W851" s="380"/>
      <c r="X851" s="380"/>
      <c r="Y851" s="380"/>
      <c r="Z851" s="379"/>
      <c r="AA851" s="381"/>
      <c r="AB851" s="379"/>
      <c r="AC851" s="380"/>
      <c r="AD851" s="382">
        <f t="shared" si="124"/>
        <v>0</v>
      </c>
      <c r="AE851" s="383">
        <f t="shared" si="125"/>
        <v>0</v>
      </c>
      <c r="AF851" s="379"/>
      <c r="AG851" s="381"/>
      <c r="AH851" s="379"/>
      <c r="AI851" s="381"/>
      <c r="AJ851" s="384" t="str">
        <f t="shared" si="118"/>
        <v/>
      </c>
      <c r="AK851" s="385" t="str">
        <f t="shared" si="119"/>
        <v/>
      </c>
      <c r="AL851" s="388" t="str">
        <f t="shared" si="120"/>
        <v/>
      </c>
      <c r="AM851" s="389" t="str">
        <f t="shared" si="121"/>
        <v/>
      </c>
      <c r="AN851" s="388" t="str">
        <f t="shared" si="122"/>
        <v/>
      </c>
      <c r="AO851" s="389" t="str">
        <f t="shared" si="123"/>
        <v/>
      </c>
      <c r="AP851" s="424"/>
      <c r="AQ851" s="424"/>
      <c r="AR851" s="431" t="e">
        <f>VLOOKUP($B851,'acc names'!$C$2:$D$12102,2,FALSE)</f>
        <v>#N/A</v>
      </c>
      <c r="AS851" s="431" t="e">
        <f>VLOOKUP($AQ851,software!$A$1:$B$14605,2,FALSE)</f>
        <v>#N/A</v>
      </c>
      <c r="AT851" s="424"/>
      <c r="AV851" s="424"/>
    </row>
    <row r="852" spans="1:48" s="44" customFormat="1" ht="12.75" x14ac:dyDescent="0.2">
      <c r="A852" s="101"/>
      <c r="B852" s="42"/>
      <c r="C852" s="142"/>
      <c r="D852" s="143"/>
      <c r="E852" s="107"/>
      <c r="F852" s="46"/>
      <c r="G852" s="46"/>
      <c r="H852" s="46"/>
      <c r="I852" s="46"/>
      <c r="J852" s="46"/>
      <c r="K852" s="46"/>
      <c r="L852" s="139"/>
      <c r="M852" s="41"/>
      <c r="N852" s="45"/>
      <c r="O852" s="47"/>
      <c r="P852" s="43"/>
      <c r="Q852" s="71" t="e">
        <f>VLOOKUP(N852,'error categories'!$A$2:$D$54,4,FALSE)</f>
        <v>#N/A</v>
      </c>
      <c r="R852" s="72" t="e">
        <f>VLOOKUP(N852,'error categories'!$A$2:$D$54,3,FALSE)</f>
        <v>#N/A</v>
      </c>
      <c r="S852" s="374"/>
      <c r="T852" s="377"/>
      <c r="U852" s="378">
        <f t="shared" si="117"/>
        <v>0</v>
      </c>
      <c r="V852" s="379"/>
      <c r="W852" s="380"/>
      <c r="X852" s="380"/>
      <c r="Y852" s="380"/>
      <c r="Z852" s="379"/>
      <c r="AA852" s="381"/>
      <c r="AB852" s="379"/>
      <c r="AC852" s="380"/>
      <c r="AD852" s="382">
        <f t="shared" si="124"/>
        <v>0</v>
      </c>
      <c r="AE852" s="383">
        <f t="shared" si="125"/>
        <v>0</v>
      </c>
      <c r="AF852" s="379"/>
      <c r="AG852" s="381"/>
      <c r="AH852" s="379"/>
      <c r="AI852" s="381"/>
      <c r="AJ852" s="384" t="str">
        <f t="shared" si="118"/>
        <v/>
      </c>
      <c r="AK852" s="385" t="str">
        <f t="shared" si="119"/>
        <v/>
      </c>
      <c r="AL852" s="388" t="str">
        <f t="shared" si="120"/>
        <v/>
      </c>
      <c r="AM852" s="389" t="str">
        <f t="shared" si="121"/>
        <v/>
      </c>
      <c r="AN852" s="388" t="str">
        <f t="shared" si="122"/>
        <v/>
      </c>
      <c r="AO852" s="389" t="str">
        <f t="shared" si="123"/>
        <v/>
      </c>
      <c r="AP852" s="424"/>
      <c r="AQ852" s="424"/>
      <c r="AR852" s="431" t="e">
        <f>VLOOKUP($B852,'acc names'!$C$2:$D$12102,2,FALSE)</f>
        <v>#N/A</v>
      </c>
      <c r="AS852" s="431" t="e">
        <f>VLOOKUP($AQ852,software!$A$1:$B$14605,2,FALSE)</f>
        <v>#N/A</v>
      </c>
      <c r="AT852" s="424"/>
      <c r="AV852" s="424"/>
    </row>
    <row r="853" spans="1:48" s="44" customFormat="1" ht="12.75" x14ac:dyDescent="0.2">
      <c r="A853" s="101"/>
      <c r="B853" s="42"/>
      <c r="C853" s="142"/>
      <c r="D853" s="143"/>
      <c r="E853" s="107"/>
      <c r="F853" s="46"/>
      <c r="G853" s="46"/>
      <c r="H853" s="46"/>
      <c r="I853" s="46"/>
      <c r="J853" s="46"/>
      <c r="K853" s="46"/>
      <c r="L853" s="139"/>
      <c r="M853" s="41"/>
      <c r="N853" s="45"/>
      <c r="O853" s="47"/>
      <c r="P853" s="43"/>
      <c r="Q853" s="71" t="e">
        <f>VLOOKUP(N853,'error categories'!$A$2:$D$54,4,FALSE)</f>
        <v>#N/A</v>
      </c>
      <c r="R853" s="72" t="e">
        <f>VLOOKUP(N853,'error categories'!$A$2:$D$54,3,FALSE)</f>
        <v>#N/A</v>
      </c>
      <c r="S853" s="374"/>
      <c r="T853" s="377"/>
      <c r="U853" s="378">
        <f t="shared" si="117"/>
        <v>0</v>
      </c>
      <c r="V853" s="379"/>
      <c r="W853" s="380"/>
      <c r="X853" s="380"/>
      <c r="Y853" s="380"/>
      <c r="Z853" s="379"/>
      <c r="AA853" s="381"/>
      <c r="AB853" s="379"/>
      <c r="AC853" s="380"/>
      <c r="AD853" s="382">
        <f t="shared" si="124"/>
        <v>0</v>
      </c>
      <c r="AE853" s="383">
        <f t="shared" si="125"/>
        <v>0</v>
      </c>
      <c r="AF853" s="379"/>
      <c r="AG853" s="381"/>
      <c r="AH853" s="379"/>
      <c r="AI853" s="381"/>
      <c r="AJ853" s="384" t="str">
        <f t="shared" si="118"/>
        <v/>
      </c>
      <c r="AK853" s="385" t="str">
        <f t="shared" si="119"/>
        <v/>
      </c>
      <c r="AL853" s="388" t="str">
        <f t="shared" si="120"/>
        <v/>
      </c>
      <c r="AM853" s="389" t="str">
        <f t="shared" si="121"/>
        <v/>
      </c>
      <c r="AN853" s="388" t="str">
        <f t="shared" si="122"/>
        <v/>
      </c>
      <c r="AO853" s="389" t="str">
        <f t="shared" si="123"/>
        <v/>
      </c>
      <c r="AP853" s="424"/>
      <c r="AQ853" s="424"/>
      <c r="AR853" s="431" t="e">
        <f>VLOOKUP($B853,'acc names'!$C$2:$D$12102,2,FALSE)</f>
        <v>#N/A</v>
      </c>
      <c r="AS853" s="431" t="e">
        <f>VLOOKUP($AQ853,software!$A$1:$B$14605,2,FALSE)</f>
        <v>#N/A</v>
      </c>
      <c r="AT853" s="424"/>
      <c r="AV853" s="424"/>
    </row>
    <row r="854" spans="1:48" s="44" customFormat="1" ht="12.75" x14ac:dyDescent="0.2">
      <c r="A854" s="101"/>
      <c r="B854" s="42"/>
      <c r="C854" s="142"/>
      <c r="D854" s="143"/>
      <c r="E854" s="107"/>
      <c r="F854" s="46"/>
      <c r="G854" s="46"/>
      <c r="H854" s="46"/>
      <c r="I854" s="46"/>
      <c r="J854" s="46"/>
      <c r="K854" s="46"/>
      <c r="L854" s="139"/>
      <c r="M854" s="41"/>
      <c r="N854" s="45"/>
      <c r="O854" s="47"/>
      <c r="P854" s="43"/>
      <c r="Q854" s="71" t="e">
        <f>VLOOKUP(N854,'error categories'!$A$2:$D$54,4,FALSE)</f>
        <v>#N/A</v>
      </c>
      <c r="R854" s="72" t="e">
        <f>VLOOKUP(N854,'error categories'!$A$2:$D$54,3,FALSE)</f>
        <v>#N/A</v>
      </c>
      <c r="S854" s="374"/>
      <c r="T854" s="377"/>
      <c r="U854" s="378">
        <f t="shared" si="117"/>
        <v>0</v>
      </c>
      <c r="V854" s="379"/>
      <c r="W854" s="380"/>
      <c r="X854" s="380"/>
      <c r="Y854" s="380"/>
      <c r="Z854" s="379"/>
      <c r="AA854" s="381"/>
      <c r="AB854" s="379"/>
      <c r="AC854" s="380"/>
      <c r="AD854" s="382">
        <f t="shared" si="124"/>
        <v>0</v>
      </c>
      <c r="AE854" s="383">
        <f t="shared" si="125"/>
        <v>0</v>
      </c>
      <c r="AF854" s="379"/>
      <c r="AG854" s="381"/>
      <c r="AH854" s="379"/>
      <c r="AI854" s="381"/>
      <c r="AJ854" s="384" t="str">
        <f t="shared" si="118"/>
        <v/>
      </c>
      <c r="AK854" s="385" t="str">
        <f t="shared" si="119"/>
        <v/>
      </c>
      <c r="AL854" s="388" t="str">
        <f t="shared" si="120"/>
        <v/>
      </c>
      <c r="AM854" s="389" t="str">
        <f t="shared" si="121"/>
        <v/>
      </c>
      <c r="AN854" s="388" t="str">
        <f t="shared" si="122"/>
        <v/>
      </c>
      <c r="AO854" s="389" t="str">
        <f t="shared" si="123"/>
        <v/>
      </c>
      <c r="AP854" s="424"/>
      <c r="AQ854" s="424"/>
      <c r="AR854" s="431" t="e">
        <f>VLOOKUP($B854,'acc names'!$C$2:$D$12102,2,FALSE)</f>
        <v>#N/A</v>
      </c>
      <c r="AS854" s="431" t="e">
        <f>VLOOKUP($AQ854,software!$A$1:$B$14605,2,FALSE)</f>
        <v>#N/A</v>
      </c>
      <c r="AT854" s="424"/>
      <c r="AV854" s="424"/>
    </row>
    <row r="855" spans="1:48" s="44" customFormat="1" ht="12.75" x14ac:dyDescent="0.2">
      <c r="A855" s="101"/>
      <c r="B855" s="42"/>
      <c r="C855" s="142"/>
      <c r="D855" s="143"/>
      <c r="E855" s="107"/>
      <c r="F855" s="46"/>
      <c r="G855" s="46"/>
      <c r="H855" s="46"/>
      <c r="I855" s="46"/>
      <c r="J855" s="46"/>
      <c r="K855" s="46"/>
      <c r="L855" s="139"/>
      <c r="M855" s="41"/>
      <c r="N855" s="45"/>
      <c r="O855" s="47"/>
      <c r="P855" s="43"/>
      <c r="Q855" s="71" t="e">
        <f>VLOOKUP(N855,'error categories'!$A$2:$D$54,4,FALSE)</f>
        <v>#N/A</v>
      </c>
      <c r="R855" s="72" t="e">
        <f>VLOOKUP(N855,'error categories'!$A$2:$D$54,3,FALSE)</f>
        <v>#N/A</v>
      </c>
      <c r="S855" s="374"/>
      <c r="T855" s="377"/>
      <c r="U855" s="378">
        <f t="shared" si="117"/>
        <v>0</v>
      </c>
      <c r="V855" s="379"/>
      <c r="W855" s="380"/>
      <c r="X855" s="380"/>
      <c r="Y855" s="380"/>
      <c r="Z855" s="379"/>
      <c r="AA855" s="381"/>
      <c r="AB855" s="379"/>
      <c r="AC855" s="380"/>
      <c r="AD855" s="382">
        <f t="shared" si="124"/>
        <v>0</v>
      </c>
      <c r="AE855" s="383">
        <f t="shared" si="125"/>
        <v>0</v>
      </c>
      <c r="AF855" s="379"/>
      <c r="AG855" s="381"/>
      <c r="AH855" s="379"/>
      <c r="AI855" s="381"/>
      <c r="AJ855" s="384" t="str">
        <f t="shared" si="118"/>
        <v/>
      </c>
      <c r="AK855" s="385" t="str">
        <f t="shared" si="119"/>
        <v/>
      </c>
      <c r="AL855" s="388" t="str">
        <f t="shared" si="120"/>
        <v/>
      </c>
      <c r="AM855" s="389" t="str">
        <f t="shared" si="121"/>
        <v/>
      </c>
      <c r="AN855" s="388" t="str">
        <f t="shared" si="122"/>
        <v/>
      </c>
      <c r="AO855" s="389" t="str">
        <f t="shared" si="123"/>
        <v/>
      </c>
      <c r="AP855" s="424"/>
      <c r="AQ855" s="424"/>
      <c r="AR855" s="431" t="e">
        <f>VLOOKUP($B855,'acc names'!$C$2:$D$12102,2,FALSE)</f>
        <v>#N/A</v>
      </c>
      <c r="AS855" s="431" t="e">
        <f>VLOOKUP($AQ855,software!$A$1:$B$14605,2,FALSE)</f>
        <v>#N/A</v>
      </c>
      <c r="AT855" s="424"/>
      <c r="AV855" s="424"/>
    </row>
    <row r="856" spans="1:48" s="44" customFormat="1" ht="12.75" x14ac:dyDescent="0.2">
      <c r="A856" s="101"/>
      <c r="B856" s="42"/>
      <c r="C856" s="142"/>
      <c r="D856" s="143"/>
      <c r="E856" s="107"/>
      <c r="F856" s="46"/>
      <c r="G856" s="46"/>
      <c r="H856" s="46"/>
      <c r="I856" s="46"/>
      <c r="J856" s="46"/>
      <c r="K856" s="46"/>
      <c r="L856" s="139"/>
      <c r="M856" s="41"/>
      <c r="N856" s="45"/>
      <c r="O856" s="47"/>
      <c r="P856" s="43"/>
      <c r="Q856" s="71" t="e">
        <f>VLOOKUP(N856,'error categories'!$A$2:$D$54,4,FALSE)</f>
        <v>#N/A</v>
      </c>
      <c r="R856" s="72" t="e">
        <f>VLOOKUP(N856,'error categories'!$A$2:$D$54,3,FALSE)</f>
        <v>#N/A</v>
      </c>
      <c r="S856" s="374"/>
      <c r="T856" s="377"/>
      <c r="U856" s="378">
        <f t="shared" si="117"/>
        <v>0</v>
      </c>
      <c r="V856" s="379"/>
      <c r="W856" s="380"/>
      <c r="X856" s="380"/>
      <c r="Y856" s="380"/>
      <c r="Z856" s="379"/>
      <c r="AA856" s="381"/>
      <c r="AB856" s="379"/>
      <c r="AC856" s="380"/>
      <c r="AD856" s="382">
        <f t="shared" si="124"/>
        <v>0</v>
      </c>
      <c r="AE856" s="383">
        <f t="shared" si="125"/>
        <v>0</v>
      </c>
      <c r="AF856" s="379"/>
      <c r="AG856" s="381"/>
      <c r="AH856" s="379"/>
      <c r="AI856" s="381"/>
      <c r="AJ856" s="384" t="str">
        <f t="shared" si="118"/>
        <v/>
      </c>
      <c r="AK856" s="385" t="str">
        <f t="shared" si="119"/>
        <v/>
      </c>
      <c r="AL856" s="388" t="str">
        <f t="shared" si="120"/>
        <v/>
      </c>
      <c r="AM856" s="389" t="str">
        <f t="shared" si="121"/>
        <v/>
      </c>
      <c r="AN856" s="388" t="str">
        <f t="shared" si="122"/>
        <v/>
      </c>
      <c r="AO856" s="389" t="str">
        <f t="shared" si="123"/>
        <v/>
      </c>
      <c r="AP856" s="424"/>
      <c r="AQ856" s="424"/>
      <c r="AR856" s="431" t="e">
        <f>VLOOKUP($B856,'acc names'!$C$2:$D$12102,2,FALSE)</f>
        <v>#N/A</v>
      </c>
      <c r="AS856" s="431" t="e">
        <f>VLOOKUP($AQ856,software!$A$1:$B$14605,2,FALSE)</f>
        <v>#N/A</v>
      </c>
      <c r="AT856" s="424"/>
      <c r="AV856" s="424"/>
    </row>
    <row r="857" spans="1:48" s="44" customFormat="1" ht="12.75" x14ac:dyDescent="0.2">
      <c r="A857" s="101"/>
      <c r="B857" s="42"/>
      <c r="C857" s="142"/>
      <c r="D857" s="143"/>
      <c r="E857" s="107"/>
      <c r="F857" s="46"/>
      <c r="G857" s="46"/>
      <c r="H857" s="46"/>
      <c r="I857" s="46"/>
      <c r="J857" s="46"/>
      <c r="K857" s="46"/>
      <c r="L857" s="139"/>
      <c r="M857" s="41"/>
      <c r="N857" s="45"/>
      <c r="O857" s="47"/>
      <c r="P857" s="43"/>
      <c r="Q857" s="71" t="e">
        <f>VLOOKUP(N857,'error categories'!$A$2:$D$54,4,FALSE)</f>
        <v>#N/A</v>
      </c>
      <c r="R857" s="72" t="e">
        <f>VLOOKUP(N857,'error categories'!$A$2:$D$54,3,FALSE)</f>
        <v>#N/A</v>
      </c>
      <c r="S857" s="374"/>
      <c r="T857" s="377"/>
      <c r="U857" s="378">
        <f t="shared" si="117"/>
        <v>0</v>
      </c>
      <c r="V857" s="379"/>
      <c r="W857" s="380"/>
      <c r="X857" s="380"/>
      <c r="Y857" s="380"/>
      <c r="Z857" s="379"/>
      <c r="AA857" s="381"/>
      <c r="AB857" s="379"/>
      <c r="AC857" s="380"/>
      <c r="AD857" s="382">
        <f t="shared" si="124"/>
        <v>0</v>
      </c>
      <c r="AE857" s="383">
        <f t="shared" si="125"/>
        <v>0</v>
      </c>
      <c r="AF857" s="379"/>
      <c r="AG857" s="381"/>
      <c r="AH857" s="379"/>
      <c r="AI857" s="381"/>
      <c r="AJ857" s="384" t="str">
        <f t="shared" si="118"/>
        <v/>
      </c>
      <c r="AK857" s="385" t="str">
        <f t="shared" si="119"/>
        <v/>
      </c>
      <c r="AL857" s="388" t="str">
        <f t="shared" si="120"/>
        <v/>
      </c>
      <c r="AM857" s="389" t="str">
        <f t="shared" si="121"/>
        <v/>
      </c>
      <c r="AN857" s="388" t="str">
        <f t="shared" si="122"/>
        <v/>
      </c>
      <c r="AO857" s="389" t="str">
        <f t="shared" si="123"/>
        <v/>
      </c>
      <c r="AP857" s="424"/>
      <c r="AQ857" s="424"/>
      <c r="AR857" s="431" t="e">
        <f>VLOOKUP($B857,'acc names'!$C$2:$D$12102,2,FALSE)</f>
        <v>#N/A</v>
      </c>
      <c r="AS857" s="431" t="e">
        <f>VLOOKUP($AQ857,software!$A$1:$B$14605,2,FALSE)</f>
        <v>#N/A</v>
      </c>
      <c r="AT857" s="424"/>
      <c r="AV857" s="424"/>
    </row>
    <row r="858" spans="1:48" s="44" customFormat="1" ht="12.75" x14ac:dyDescent="0.2">
      <c r="A858" s="101"/>
      <c r="B858" s="42"/>
      <c r="C858" s="142"/>
      <c r="D858" s="143"/>
      <c r="E858" s="107"/>
      <c r="F858" s="46"/>
      <c r="G858" s="46"/>
      <c r="H858" s="46"/>
      <c r="I858" s="46"/>
      <c r="J858" s="46"/>
      <c r="K858" s="46"/>
      <c r="L858" s="139"/>
      <c r="M858" s="41"/>
      <c r="N858" s="45"/>
      <c r="O858" s="47"/>
      <c r="P858" s="43"/>
      <c r="Q858" s="71" t="e">
        <f>VLOOKUP(N858,'error categories'!$A$2:$D$54,4,FALSE)</f>
        <v>#N/A</v>
      </c>
      <c r="R858" s="72" t="e">
        <f>VLOOKUP(N858,'error categories'!$A$2:$D$54,3,FALSE)</f>
        <v>#N/A</v>
      </c>
      <c r="S858" s="374"/>
      <c r="T858" s="377"/>
      <c r="U858" s="378">
        <f t="shared" si="117"/>
        <v>0</v>
      </c>
      <c r="V858" s="379"/>
      <c r="W858" s="380"/>
      <c r="X858" s="380"/>
      <c r="Y858" s="380"/>
      <c r="Z858" s="379"/>
      <c r="AA858" s="381"/>
      <c r="AB858" s="379"/>
      <c r="AC858" s="380"/>
      <c r="AD858" s="382">
        <f t="shared" si="124"/>
        <v>0</v>
      </c>
      <c r="AE858" s="383">
        <f t="shared" si="125"/>
        <v>0</v>
      </c>
      <c r="AF858" s="379"/>
      <c r="AG858" s="381"/>
      <c r="AH858" s="379"/>
      <c r="AI858" s="381"/>
      <c r="AJ858" s="384" t="str">
        <f t="shared" si="118"/>
        <v/>
      </c>
      <c r="AK858" s="385" t="str">
        <f t="shared" si="119"/>
        <v/>
      </c>
      <c r="AL858" s="388" t="str">
        <f t="shared" si="120"/>
        <v/>
      </c>
      <c r="AM858" s="389" t="str">
        <f t="shared" si="121"/>
        <v/>
      </c>
      <c r="AN858" s="388" t="str">
        <f t="shared" si="122"/>
        <v/>
      </c>
      <c r="AO858" s="389" t="str">
        <f t="shared" si="123"/>
        <v/>
      </c>
      <c r="AP858" s="424"/>
      <c r="AQ858" s="424"/>
      <c r="AR858" s="431" t="e">
        <f>VLOOKUP($B858,'acc names'!$C$2:$D$12102,2,FALSE)</f>
        <v>#N/A</v>
      </c>
      <c r="AS858" s="431" t="e">
        <f>VLOOKUP($AQ858,software!$A$1:$B$14605,2,FALSE)</f>
        <v>#N/A</v>
      </c>
      <c r="AT858" s="424"/>
      <c r="AV858" s="424"/>
    </row>
    <row r="859" spans="1:48" s="44" customFormat="1" ht="12.75" x14ac:dyDescent="0.2">
      <c r="A859" s="101"/>
      <c r="B859" s="42"/>
      <c r="C859" s="142"/>
      <c r="D859" s="143"/>
      <c r="E859" s="107"/>
      <c r="F859" s="46"/>
      <c r="G859" s="46"/>
      <c r="H859" s="46"/>
      <c r="I859" s="46"/>
      <c r="J859" s="46"/>
      <c r="K859" s="46"/>
      <c r="L859" s="139"/>
      <c r="M859" s="41"/>
      <c r="N859" s="45"/>
      <c r="O859" s="47"/>
      <c r="P859" s="43"/>
      <c r="Q859" s="71" t="e">
        <f>VLOOKUP(N859,'error categories'!$A$2:$D$54,4,FALSE)</f>
        <v>#N/A</v>
      </c>
      <c r="R859" s="72" t="e">
        <f>VLOOKUP(N859,'error categories'!$A$2:$D$54,3,FALSE)</f>
        <v>#N/A</v>
      </c>
      <c r="S859" s="374"/>
      <c r="T859" s="377"/>
      <c r="U859" s="378">
        <f t="shared" si="117"/>
        <v>0</v>
      </c>
      <c r="V859" s="379"/>
      <c r="W859" s="380"/>
      <c r="X859" s="380"/>
      <c r="Y859" s="380"/>
      <c r="Z859" s="379"/>
      <c r="AA859" s="381"/>
      <c r="AB859" s="379"/>
      <c r="AC859" s="380"/>
      <c r="AD859" s="382">
        <f t="shared" si="124"/>
        <v>0</v>
      </c>
      <c r="AE859" s="383">
        <f t="shared" si="125"/>
        <v>0</v>
      </c>
      <c r="AF859" s="379"/>
      <c r="AG859" s="381"/>
      <c r="AH859" s="379"/>
      <c r="AI859" s="381"/>
      <c r="AJ859" s="384" t="str">
        <f t="shared" si="118"/>
        <v/>
      </c>
      <c r="AK859" s="385" t="str">
        <f t="shared" si="119"/>
        <v/>
      </c>
      <c r="AL859" s="388" t="str">
        <f t="shared" si="120"/>
        <v/>
      </c>
      <c r="AM859" s="389" t="str">
        <f t="shared" si="121"/>
        <v/>
      </c>
      <c r="AN859" s="388" t="str">
        <f t="shared" si="122"/>
        <v/>
      </c>
      <c r="AO859" s="389" t="str">
        <f t="shared" si="123"/>
        <v/>
      </c>
      <c r="AP859" s="424"/>
      <c r="AQ859" s="424"/>
      <c r="AR859" s="431" t="e">
        <f>VLOOKUP($B859,'acc names'!$C$2:$D$12102,2,FALSE)</f>
        <v>#N/A</v>
      </c>
      <c r="AS859" s="431" t="e">
        <f>VLOOKUP($AQ859,software!$A$1:$B$14605,2,FALSE)</f>
        <v>#N/A</v>
      </c>
      <c r="AT859" s="424"/>
      <c r="AV859" s="424"/>
    </row>
    <row r="860" spans="1:48" s="44" customFormat="1" ht="12.75" x14ac:dyDescent="0.2">
      <c r="A860" s="101"/>
      <c r="B860" s="42"/>
      <c r="C860" s="142"/>
      <c r="D860" s="143"/>
      <c r="E860" s="107"/>
      <c r="F860" s="46"/>
      <c r="G860" s="46"/>
      <c r="H860" s="46"/>
      <c r="I860" s="46"/>
      <c r="J860" s="46"/>
      <c r="K860" s="46"/>
      <c r="L860" s="139"/>
      <c r="M860" s="41"/>
      <c r="N860" s="45"/>
      <c r="O860" s="47"/>
      <c r="P860" s="43"/>
      <c r="Q860" s="71" t="e">
        <f>VLOOKUP(N860,'error categories'!$A$2:$D$54,4,FALSE)</f>
        <v>#N/A</v>
      </c>
      <c r="R860" s="72" t="e">
        <f>VLOOKUP(N860,'error categories'!$A$2:$D$54,3,FALSE)</f>
        <v>#N/A</v>
      </c>
      <c r="S860" s="374"/>
      <c r="T860" s="377"/>
      <c r="U860" s="378">
        <f t="shared" si="117"/>
        <v>0</v>
      </c>
      <c r="V860" s="379"/>
      <c r="W860" s="380"/>
      <c r="X860" s="380"/>
      <c r="Y860" s="380"/>
      <c r="Z860" s="379"/>
      <c r="AA860" s="381"/>
      <c r="AB860" s="379"/>
      <c r="AC860" s="380"/>
      <c r="AD860" s="382">
        <f t="shared" si="124"/>
        <v>0</v>
      </c>
      <c r="AE860" s="383">
        <f t="shared" si="125"/>
        <v>0</v>
      </c>
      <c r="AF860" s="379"/>
      <c r="AG860" s="381"/>
      <c r="AH860" s="379"/>
      <c r="AI860" s="381"/>
      <c r="AJ860" s="384" t="str">
        <f t="shared" si="118"/>
        <v/>
      </c>
      <c r="AK860" s="385" t="str">
        <f t="shared" si="119"/>
        <v/>
      </c>
      <c r="AL860" s="388" t="str">
        <f t="shared" si="120"/>
        <v/>
      </c>
      <c r="AM860" s="389" t="str">
        <f t="shared" si="121"/>
        <v/>
      </c>
      <c r="AN860" s="388" t="str">
        <f t="shared" si="122"/>
        <v/>
      </c>
      <c r="AO860" s="389" t="str">
        <f t="shared" si="123"/>
        <v/>
      </c>
      <c r="AP860" s="424"/>
      <c r="AQ860" s="424"/>
      <c r="AR860" s="431" t="e">
        <f>VLOOKUP($B860,'acc names'!$C$2:$D$12102,2,FALSE)</f>
        <v>#N/A</v>
      </c>
      <c r="AS860" s="431" t="e">
        <f>VLOOKUP($AQ860,software!$A$1:$B$14605,2,FALSE)</f>
        <v>#N/A</v>
      </c>
      <c r="AT860" s="424"/>
      <c r="AV860" s="424"/>
    </row>
    <row r="861" spans="1:48" s="44" customFormat="1" ht="12.75" x14ac:dyDescent="0.2">
      <c r="A861" s="101"/>
      <c r="B861" s="42"/>
      <c r="C861" s="142"/>
      <c r="D861" s="143"/>
      <c r="E861" s="107"/>
      <c r="F861" s="46"/>
      <c r="G861" s="46"/>
      <c r="H861" s="46"/>
      <c r="I861" s="46"/>
      <c r="J861" s="46"/>
      <c r="K861" s="46"/>
      <c r="L861" s="139"/>
      <c r="M861" s="41"/>
      <c r="N861" s="45"/>
      <c r="O861" s="47"/>
      <c r="P861" s="43"/>
      <c r="Q861" s="71" t="e">
        <f>VLOOKUP(N861,'error categories'!$A$2:$D$54,4,FALSE)</f>
        <v>#N/A</v>
      </c>
      <c r="R861" s="72" t="e">
        <f>VLOOKUP(N861,'error categories'!$A$2:$D$54,3,FALSE)</f>
        <v>#N/A</v>
      </c>
      <c r="S861" s="374"/>
      <c r="T861" s="377"/>
      <c r="U861" s="378">
        <f t="shared" si="117"/>
        <v>0</v>
      </c>
      <c r="V861" s="379"/>
      <c r="W861" s="380"/>
      <c r="X861" s="380"/>
      <c r="Y861" s="380"/>
      <c r="Z861" s="379"/>
      <c r="AA861" s="381"/>
      <c r="AB861" s="379"/>
      <c r="AC861" s="380"/>
      <c r="AD861" s="382">
        <f t="shared" si="124"/>
        <v>0</v>
      </c>
      <c r="AE861" s="383">
        <f t="shared" si="125"/>
        <v>0</v>
      </c>
      <c r="AF861" s="379"/>
      <c r="AG861" s="381"/>
      <c r="AH861" s="379"/>
      <c r="AI861" s="381"/>
      <c r="AJ861" s="384" t="str">
        <f t="shared" si="118"/>
        <v/>
      </c>
      <c r="AK861" s="385" t="str">
        <f t="shared" si="119"/>
        <v/>
      </c>
      <c r="AL861" s="388" t="str">
        <f t="shared" si="120"/>
        <v/>
      </c>
      <c r="AM861" s="389" t="str">
        <f t="shared" si="121"/>
        <v/>
      </c>
      <c r="AN861" s="388" t="str">
        <f t="shared" si="122"/>
        <v/>
      </c>
      <c r="AO861" s="389" t="str">
        <f t="shared" si="123"/>
        <v/>
      </c>
      <c r="AP861" s="424"/>
      <c r="AQ861" s="424"/>
      <c r="AR861" s="431" t="e">
        <f>VLOOKUP($B861,'acc names'!$C$2:$D$12102,2,FALSE)</f>
        <v>#N/A</v>
      </c>
      <c r="AS861" s="431" t="e">
        <f>VLOOKUP($AQ861,software!$A$1:$B$14605,2,FALSE)</f>
        <v>#N/A</v>
      </c>
      <c r="AT861" s="424"/>
      <c r="AV861" s="424"/>
    </row>
    <row r="862" spans="1:48" s="44" customFormat="1" ht="12.75" x14ac:dyDescent="0.2">
      <c r="A862" s="101"/>
      <c r="B862" s="42"/>
      <c r="C862" s="142"/>
      <c r="D862" s="143"/>
      <c r="E862" s="107"/>
      <c r="F862" s="46"/>
      <c r="G862" s="46"/>
      <c r="H862" s="46"/>
      <c r="I862" s="46"/>
      <c r="J862" s="46"/>
      <c r="K862" s="46"/>
      <c r="L862" s="139"/>
      <c r="M862" s="41"/>
      <c r="N862" s="45"/>
      <c r="O862" s="47"/>
      <c r="P862" s="43"/>
      <c r="Q862" s="71" t="e">
        <f>VLOOKUP(N862,'error categories'!$A$2:$D$54,4,FALSE)</f>
        <v>#N/A</v>
      </c>
      <c r="R862" s="72" t="e">
        <f>VLOOKUP(N862,'error categories'!$A$2:$D$54,3,FALSE)</f>
        <v>#N/A</v>
      </c>
      <c r="S862" s="374"/>
      <c r="T862" s="377"/>
      <c r="U862" s="378">
        <f t="shared" si="117"/>
        <v>0</v>
      </c>
      <c r="V862" s="379"/>
      <c r="W862" s="380"/>
      <c r="X862" s="380"/>
      <c r="Y862" s="380"/>
      <c r="Z862" s="379"/>
      <c r="AA862" s="381"/>
      <c r="AB862" s="379"/>
      <c r="AC862" s="380"/>
      <c r="AD862" s="382">
        <f t="shared" si="124"/>
        <v>0</v>
      </c>
      <c r="AE862" s="383">
        <f t="shared" si="125"/>
        <v>0</v>
      </c>
      <c r="AF862" s="379"/>
      <c r="AG862" s="381"/>
      <c r="AH862" s="379"/>
      <c r="AI862" s="381"/>
      <c r="AJ862" s="384" t="str">
        <f t="shared" si="118"/>
        <v/>
      </c>
      <c r="AK862" s="385" t="str">
        <f t="shared" si="119"/>
        <v/>
      </c>
      <c r="AL862" s="388" t="str">
        <f t="shared" si="120"/>
        <v/>
      </c>
      <c r="AM862" s="389" t="str">
        <f t="shared" si="121"/>
        <v/>
      </c>
      <c r="AN862" s="388" t="str">
        <f t="shared" si="122"/>
        <v/>
      </c>
      <c r="AO862" s="389" t="str">
        <f t="shared" si="123"/>
        <v/>
      </c>
      <c r="AP862" s="424"/>
      <c r="AQ862" s="424"/>
      <c r="AR862" s="431" t="e">
        <f>VLOOKUP($B862,'acc names'!$C$2:$D$12102,2,FALSE)</f>
        <v>#N/A</v>
      </c>
      <c r="AS862" s="431" t="e">
        <f>VLOOKUP($AQ862,software!$A$1:$B$14605,2,FALSE)</f>
        <v>#N/A</v>
      </c>
      <c r="AT862" s="424"/>
      <c r="AV862" s="424"/>
    </row>
    <row r="863" spans="1:48" s="44" customFormat="1" ht="12.75" x14ac:dyDescent="0.2">
      <c r="A863" s="101"/>
      <c r="B863" s="42"/>
      <c r="C863" s="142"/>
      <c r="D863" s="143"/>
      <c r="E863" s="107"/>
      <c r="F863" s="46"/>
      <c r="G863" s="46"/>
      <c r="H863" s="46"/>
      <c r="I863" s="46"/>
      <c r="J863" s="46"/>
      <c r="K863" s="46"/>
      <c r="L863" s="139"/>
      <c r="M863" s="41"/>
      <c r="N863" s="45"/>
      <c r="O863" s="47"/>
      <c r="P863" s="43"/>
      <c r="Q863" s="71" t="e">
        <f>VLOOKUP(N863,'error categories'!$A$2:$D$54,4,FALSE)</f>
        <v>#N/A</v>
      </c>
      <c r="R863" s="72" t="e">
        <f>VLOOKUP(N863,'error categories'!$A$2:$D$54,3,FALSE)</f>
        <v>#N/A</v>
      </c>
      <c r="S863" s="374"/>
      <c r="T863" s="377"/>
      <c r="U863" s="378">
        <f t="shared" si="117"/>
        <v>0</v>
      </c>
      <c r="V863" s="379"/>
      <c r="W863" s="380"/>
      <c r="X863" s="380"/>
      <c r="Y863" s="380"/>
      <c r="Z863" s="379"/>
      <c r="AA863" s="381"/>
      <c r="AB863" s="379"/>
      <c r="AC863" s="380"/>
      <c r="AD863" s="382">
        <f t="shared" si="124"/>
        <v>0</v>
      </c>
      <c r="AE863" s="383">
        <f t="shared" si="125"/>
        <v>0</v>
      </c>
      <c r="AF863" s="379"/>
      <c r="AG863" s="381"/>
      <c r="AH863" s="379"/>
      <c r="AI863" s="381"/>
      <c r="AJ863" s="384" t="str">
        <f t="shared" si="118"/>
        <v/>
      </c>
      <c r="AK863" s="385" t="str">
        <f t="shared" si="119"/>
        <v/>
      </c>
      <c r="AL863" s="388" t="str">
        <f t="shared" si="120"/>
        <v/>
      </c>
      <c r="AM863" s="389" t="str">
        <f t="shared" si="121"/>
        <v/>
      </c>
      <c r="AN863" s="388" t="str">
        <f t="shared" si="122"/>
        <v/>
      </c>
      <c r="AO863" s="389" t="str">
        <f t="shared" si="123"/>
        <v/>
      </c>
      <c r="AP863" s="424"/>
      <c r="AQ863" s="424"/>
      <c r="AR863" s="431" t="e">
        <f>VLOOKUP($B863,'acc names'!$C$2:$D$12102,2,FALSE)</f>
        <v>#N/A</v>
      </c>
      <c r="AS863" s="431" t="e">
        <f>VLOOKUP($AQ863,software!$A$1:$B$14605,2,FALSE)</f>
        <v>#N/A</v>
      </c>
      <c r="AT863" s="424"/>
      <c r="AV863" s="424"/>
    </row>
    <row r="864" spans="1:48" s="44" customFormat="1" ht="12.75" x14ac:dyDescent="0.2">
      <c r="A864" s="101"/>
      <c r="B864" s="42"/>
      <c r="C864" s="142"/>
      <c r="D864" s="143"/>
      <c r="E864" s="107"/>
      <c r="F864" s="46"/>
      <c r="G864" s="46"/>
      <c r="H864" s="46"/>
      <c r="I864" s="46"/>
      <c r="J864" s="46"/>
      <c r="K864" s="46"/>
      <c r="L864" s="139"/>
      <c r="M864" s="41"/>
      <c r="N864" s="45"/>
      <c r="O864" s="47"/>
      <c r="P864" s="43"/>
      <c r="Q864" s="71" t="e">
        <f>VLOOKUP(N864,'error categories'!$A$2:$D$54,4,FALSE)</f>
        <v>#N/A</v>
      </c>
      <c r="R864" s="72" t="e">
        <f>VLOOKUP(N864,'error categories'!$A$2:$D$54,3,FALSE)</f>
        <v>#N/A</v>
      </c>
      <c r="S864" s="374"/>
      <c r="T864" s="377"/>
      <c r="U864" s="378">
        <f t="shared" si="117"/>
        <v>0</v>
      </c>
      <c r="V864" s="379"/>
      <c r="W864" s="380"/>
      <c r="X864" s="380"/>
      <c r="Y864" s="380"/>
      <c r="Z864" s="379"/>
      <c r="AA864" s="381"/>
      <c r="AB864" s="379"/>
      <c r="AC864" s="380"/>
      <c r="AD864" s="382">
        <f t="shared" si="124"/>
        <v>0</v>
      </c>
      <c r="AE864" s="383">
        <f t="shared" si="125"/>
        <v>0</v>
      </c>
      <c r="AF864" s="379"/>
      <c r="AG864" s="381"/>
      <c r="AH864" s="379"/>
      <c r="AI864" s="381"/>
      <c r="AJ864" s="384" t="str">
        <f t="shared" si="118"/>
        <v/>
      </c>
      <c r="AK864" s="385" t="str">
        <f t="shared" si="119"/>
        <v/>
      </c>
      <c r="AL864" s="388" t="str">
        <f t="shared" si="120"/>
        <v/>
      </c>
      <c r="AM864" s="389" t="str">
        <f t="shared" si="121"/>
        <v/>
      </c>
      <c r="AN864" s="388" t="str">
        <f t="shared" si="122"/>
        <v/>
      </c>
      <c r="AO864" s="389" t="str">
        <f t="shared" si="123"/>
        <v/>
      </c>
      <c r="AP864" s="424"/>
      <c r="AQ864" s="424"/>
      <c r="AR864" s="431" t="e">
        <f>VLOOKUP($B864,'acc names'!$C$2:$D$12102,2,FALSE)</f>
        <v>#N/A</v>
      </c>
      <c r="AS864" s="431" t="e">
        <f>VLOOKUP($AQ864,software!$A$1:$B$14605,2,FALSE)</f>
        <v>#N/A</v>
      </c>
      <c r="AT864" s="424"/>
      <c r="AV864" s="424"/>
    </row>
    <row r="865" spans="1:48" s="44" customFormat="1" ht="12.75" x14ac:dyDescent="0.2">
      <c r="A865" s="101"/>
      <c r="B865" s="42"/>
      <c r="C865" s="142"/>
      <c r="D865" s="143"/>
      <c r="E865" s="107"/>
      <c r="F865" s="46"/>
      <c r="G865" s="46"/>
      <c r="H865" s="46"/>
      <c r="I865" s="46"/>
      <c r="J865" s="46"/>
      <c r="K865" s="46"/>
      <c r="L865" s="139"/>
      <c r="M865" s="41"/>
      <c r="N865" s="45"/>
      <c r="O865" s="47"/>
      <c r="P865" s="43"/>
      <c r="Q865" s="71" t="e">
        <f>VLOOKUP(N865,'error categories'!$A$2:$D$54,4,FALSE)</f>
        <v>#N/A</v>
      </c>
      <c r="R865" s="72" t="e">
        <f>VLOOKUP(N865,'error categories'!$A$2:$D$54,3,FALSE)</f>
        <v>#N/A</v>
      </c>
      <c r="S865" s="374"/>
      <c r="T865" s="377"/>
      <c r="U865" s="378">
        <f t="shared" si="117"/>
        <v>0</v>
      </c>
      <c r="V865" s="379"/>
      <c r="W865" s="380"/>
      <c r="X865" s="380"/>
      <c r="Y865" s="380"/>
      <c r="Z865" s="379"/>
      <c r="AA865" s="381"/>
      <c r="AB865" s="379"/>
      <c r="AC865" s="380"/>
      <c r="AD865" s="382">
        <f t="shared" si="124"/>
        <v>0</v>
      </c>
      <c r="AE865" s="383">
        <f t="shared" si="125"/>
        <v>0</v>
      </c>
      <c r="AF865" s="379"/>
      <c r="AG865" s="381"/>
      <c r="AH865" s="379"/>
      <c r="AI865" s="381"/>
      <c r="AJ865" s="384" t="str">
        <f t="shared" si="118"/>
        <v/>
      </c>
      <c r="AK865" s="385" t="str">
        <f t="shared" si="119"/>
        <v/>
      </c>
      <c r="AL865" s="388" t="str">
        <f t="shared" si="120"/>
        <v/>
      </c>
      <c r="AM865" s="389" t="str">
        <f t="shared" si="121"/>
        <v/>
      </c>
      <c r="AN865" s="388" t="str">
        <f t="shared" si="122"/>
        <v/>
      </c>
      <c r="AO865" s="389" t="str">
        <f t="shared" si="123"/>
        <v/>
      </c>
      <c r="AP865" s="424"/>
      <c r="AQ865" s="424"/>
      <c r="AR865" s="431" t="e">
        <f>VLOOKUP($B865,'acc names'!$C$2:$D$12102,2,FALSE)</f>
        <v>#N/A</v>
      </c>
      <c r="AS865" s="431" t="e">
        <f>VLOOKUP($AQ865,software!$A$1:$B$14605,2,FALSE)</f>
        <v>#N/A</v>
      </c>
      <c r="AT865" s="424"/>
      <c r="AV865" s="424"/>
    </row>
    <row r="866" spans="1:48" s="44" customFormat="1" ht="12.75" x14ac:dyDescent="0.2">
      <c r="A866" s="101"/>
      <c r="B866" s="42"/>
      <c r="C866" s="142"/>
      <c r="D866" s="143"/>
      <c r="E866" s="107"/>
      <c r="F866" s="46"/>
      <c r="G866" s="46"/>
      <c r="H866" s="46"/>
      <c r="I866" s="46"/>
      <c r="J866" s="46"/>
      <c r="K866" s="46"/>
      <c r="L866" s="139"/>
      <c r="M866" s="41"/>
      <c r="N866" s="45"/>
      <c r="O866" s="47"/>
      <c r="P866" s="43"/>
      <c r="Q866" s="71" t="e">
        <f>VLOOKUP(N866,'error categories'!$A$2:$D$54,4,FALSE)</f>
        <v>#N/A</v>
      </c>
      <c r="R866" s="72" t="e">
        <f>VLOOKUP(N866,'error categories'!$A$2:$D$54,3,FALSE)</f>
        <v>#N/A</v>
      </c>
      <c r="S866" s="374"/>
      <c r="T866" s="377"/>
      <c r="U866" s="378">
        <f t="shared" si="117"/>
        <v>0</v>
      </c>
      <c r="V866" s="379"/>
      <c r="W866" s="380"/>
      <c r="X866" s="380"/>
      <c r="Y866" s="380"/>
      <c r="Z866" s="379"/>
      <c r="AA866" s="381"/>
      <c r="AB866" s="379"/>
      <c r="AC866" s="380"/>
      <c r="AD866" s="382">
        <f t="shared" si="124"/>
        <v>0</v>
      </c>
      <c r="AE866" s="383">
        <f t="shared" si="125"/>
        <v>0</v>
      </c>
      <c r="AF866" s="379"/>
      <c r="AG866" s="381"/>
      <c r="AH866" s="379"/>
      <c r="AI866" s="381"/>
      <c r="AJ866" s="384" t="str">
        <f t="shared" si="118"/>
        <v/>
      </c>
      <c r="AK866" s="385" t="str">
        <f t="shared" si="119"/>
        <v/>
      </c>
      <c r="AL866" s="388" t="str">
        <f t="shared" si="120"/>
        <v/>
      </c>
      <c r="AM866" s="389" t="str">
        <f t="shared" si="121"/>
        <v/>
      </c>
      <c r="AN866" s="388" t="str">
        <f t="shared" si="122"/>
        <v/>
      </c>
      <c r="AO866" s="389" t="str">
        <f t="shared" si="123"/>
        <v/>
      </c>
      <c r="AP866" s="424"/>
      <c r="AQ866" s="424"/>
      <c r="AR866" s="431" t="e">
        <f>VLOOKUP($B866,'acc names'!$C$2:$D$12102,2,FALSE)</f>
        <v>#N/A</v>
      </c>
      <c r="AS866" s="431" t="e">
        <f>VLOOKUP($AQ866,software!$A$1:$B$14605,2,FALSE)</f>
        <v>#N/A</v>
      </c>
      <c r="AT866" s="424"/>
      <c r="AV866" s="424"/>
    </row>
    <row r="867" spans="1:48" s="44" customFormat="1" ht="12.75" x14ac:dyDescent="0.2">
      <c r="A867" s="101"/>
      <c r="B867" s="42"/>
      <c r="C867" s="142"/>
      <c r="D867" s="143"/>
      <c r="E867" s="107"/>
      <c r="F867" s="46"/>
      <c r="G867" s="46"/>
      <c r="H867" s="46"/>
      <c r="I867" s="46"/>
      <c r="J867" s="46"/>
      <c r="K867" s="46"/>
      <c r="L867" s="139"/>
      <c r="M867" s="41"/>
      <c r="N867" s="45"/>
      <c r="O867" s="47"/>
      <c r="P867" s="43"/>
      <c r="Q867" s="71" t="e">
        <f>VLOOKUP(N867,'error categories'!$A$2:$D$54,4,FALSE)</f>
        <v>#N/A</v>
      </c>
      <c r="R867" s="72" t="e">
        <f>VLOOKUP(N867,'error categories'!$A$2:$D$54,3,FALSE)</f>
        <v>#N/A</v>
      </c>
      <c r="S867" s="374"/>
      <c r="T867" s="377"/>
      <c r="U867" s="378">
        <f t="shared" si="117"/>
        <v>0</v>
      </c>
      <c r="V867" s="379"/>
      <c r="W867" s="380"/>
      <c r="X867" s="380"/>
      <c r="Y867" s="380"/>
      <c r="Z867" s="379"/>
      <c r="AA867" s="381"/>
      <c r="AB867" s="379"/>
      <c r="AC867" s="380"/>
      <c r="AD867" s="382">
        <f t="shared" si="124"/>
        <v>0</v>
      </c>
      <c r="AE867" s="383">
        <f t="shared" si="125"/>
        <v>0</v>
      </c>
      <c r="AF867" s="379"/>
      <c r="AG867" s="381"/>
      <c r="AH867" s="379"/>
      <c r="AI867" s="381"/>
      <c r="AJ867" s="384" t="str">
        <f t="shared" si="118"/>
        <v/>
      </c>
      <c r="AK867" s="385" t="str">
        <f t="shared" si="119"/>
        <v/>
      </c>
      <c r="AL867" s="388" t="str">
        <f t="shared" si="120"/>
        <v/>
      </c>
      <c r="AM867" s="389" t="str">
        <f t="shared" si="121"/>
        <v/>
      </c>
      <c r="AN867" s="388" t="str">
        <f t="shared" si="122"/>
        <v/>
      </c>
      <c r="AO867" s="389" t="str">
        <f t="shared" si="123"/>
        <v/>
      </c>
      <c r="AP867" s="424"/>
      <c r="AQ867" s="424"/>
      <c r="AR867" s="431" t="e">
        <f>VLOOKUP($B867,'acc names'!$C$2:$D$12102,2,FALSE)</f>
        <v>#N/A</v>
      </c>
      <c r="AS867" s="431" t="e">
        <f>VLOOKUP($AQ867,software!$A$1:$B$14605,2,FALSE)</f>
        <v>#N/A</v>
      </c>
      <c r="AT867" s="424"/>
      <c r="AV867" s="424"/>
    </row>
    <row r="868" spans="1:48" s="44" customFormat="1" ht="12.75" x14ac:dyDescent="0.2">
      <c r="A868" s="101"/>
      <c r="B868" s="42"/>
      <c r="C868" s="142"/>
      <c r="D868" s="143"/>
      <c r="E868" s="107"/>
      <c r="F868" s="46"/>
      <c r="G868" s="46"/>
      <c r="H868" s="46"/>
      <c r="I868" s="46"/>
      <c r="J868" s="46"/>
      <c r="K868" s="46"/>
      <c r="L868" s="139"/>
      <c r="M868" s="41"/>
      <c r="N868" s="45"/>
      <c r="O868" s="47"/>
      <c r="P868" s="43"/>
      <c r="Q868" s="71" t="e">
        <f>VLOOKUP(N868,'error categories'!$A$2:$D$54,4,FALSE)</f>
        <v>#N/A</v>
      </c>
      <c r="R868" s="72" t="e">
        <f>VLOOKUP(N868,'error categories'!$A$2:$D$54,3,FALSE)</f>
        <v>#N/A</v>
      </c>
      <c r="S868" s="374"/>
      <c r="T868" s="377"/>
      <c r="U868" s="378">
        <f t="shared" si="117"/>
        <v>0</v>
      </c>
      <c r="V868" s="379"/>
      <c r="W868" s="380"/>
      <c r="X868" s="380"/>
      <c r="Y868" s="380"/>
      <c r="Z868" s="379"/>
      <c r="AA868" s="381"/>
      <c r="AB868" s="379"/>
      <c r="AC868" s="380"/>
      <c r="AD868" s="382">
        <f t="shared" si="124"/>
        <v>0</v>
      </c>
      <c r="AE868" s="383">
        <f t="shared" si="125"/>
        <v>0</v>
      </c>
      <c r="AF868" s="379"/>
      <c r="AG868" s="381"/>
      <c r="AH868" s="379"/>
      <c r="AI868" s="381"/>
      <c r="AJ868" s="384" t="str">
        <f t="shared" si="118"/>
        <v/>
      </c>
      <c r="AK868" s="385" t="str">
        <f t="shared" si="119"/>
        <v/>
      </c>
      <c r="AL868" s="388" t="str">
        <f t="shared" si="120"/>
        <v/>
      </c>
      <c r="AM868" s="389" t="str">
        <f t="shared" si="121"/>
        <v/>
      </c>
      <c r="AN868" s="388" t="str">
        <f t="shared" si="122"/>
        <v/>
      </c>
      <c r="AO868" s="389" t="str">
        <f t="shared" si="123"/>
        <v/>
      </c>
      <c r="AP868" s="424"/>
      <c r="AQ868" s="424"/>
      <c r="AR868" s="431" t="e">
        <f>VLOOKUP($B868,'acc names'!$C$2:$D$12102,2,FALSE)</f>
        <v>#N/A</v>
      </c>
      <c r="AS868" s="431" t="e">
        <f>VLOOKUP($AQ868,software!$A$1:$B$14605,2,FALSE)</f>
        <v>#N/A</v>
      </c>
      <c r="AT868" s="424"/>
      <c r="AV868" s="424"/>
    </row>
    <row r="869" spans="1:48" s="44" customFormat="1" ht="12.75" x14ac:dyDescent="0.2">
      <c r="A869" s="101"/>
      <c r="B869" s="42"/>
      <c r="C869" s="142"/>
      <c r="D869" s="143"/>
      <c r="E869" s="107"/>
      <c r="F869" s="46"/>
      <c r="G869" s="46"/>
      <c r="H869" s="46"/>
      <c r="I869" s="46"/>
      <c r="J869" s="46"/>
      <c r="K869" s="46"/>
      <c r="L869" s="139"/>
      <c r="M869" s="41"/>
      <c r="N869" s="45"/>
      <c r="O869" s="47"/>
      <c r="P869" s="43"/>
      <c r="Q869" s="71" t="e">
        <f>VLOOKUP(N869,'error categories'!$A$2:$D$54,4,FALSE)</f>
        <v>#N/A</v>
      </c>
      <c r="R869" s="72" t="e">
        <f>VLOOKUP(N869,'error categories'!$A$2:$D$54,3,FALSE)</f>
        <v>#N/A</v>
      </c>
      <c r="S869" s="374"/>
      <c r="T869" s="377"/>
      <c r="U869" s="378">
        <f t="shared" si="117"/>
        <v>0</v>
      </c>
      <c r="V869" s="379"/>
      <c r="W869" s="380"/>
      <c r="X869" s="380"/>
      <c r="Y869" s="380"/>
      <c r="Z869" s="379"/>
      <c r="AA869" s="381"/>
      <c r="AB869" s="379"/>
      <c r="AC869" s="380"/>
      <c r="AD869" s="382">
        <f t="shared" si="124"/>
        <v>0</v>
      </c>
      <c r="AE869" s="383">
        <f t="shared" si="125"/>
        <v>0</v>
      </c>
      <c r="AF869" s="379"/>
      <c r="AG869" s="381"/>
      <c r="AH869" s="379"/>
      <c r="AI869" s="381"/>
      <c r="AJ869" s="384" t="str">
        <f t="shared" si="118"/>
        <v/>
      </c>
      <c r="AK869" s="385" t="str">
        <f t="shared" si="119"/>
        <v/>
      </c>
      <c r="AL869" s="388" t="str">
        <f t="shared" si="120"/>
        <v/>
      </c>
      <c r="AM869" s="389" t="str">
        <f t="shared" si="121"/>
        <v/>
      </c>
      <c r="AN869" s="388" t="str">
        <f t="shared" si="122"/>
        <v/>
      </c>
      <c r="AO869" s="389" t="str">
        <f t="shared" si="123"/>
        <v/>
      </c>
      <c r="AP869" s="424"/>
      <c r="AQ869" s="424"/>
      <c r="AR869" s="431" t="e">
        <f>VLOOKUP($B869,'acc names'!$C$2:$D$12102,2,FALSE)</f>
        <v>#N/A</v>
      </c>
      <c r="AS869" s="431" t="e">
        <f>VLOOKUP($AQ869,software!$A$1:$B$14605,2,FALSE)</f>
        <v>#N/A</v>
      </c>
      <c r="AT869" s="424"/>
      <c r="AV869" s="424"/>
    </row>
    <row r="870" spans="1:48" s="44" customFormat="1" ht="12.75" x14ac:dyDescent="0.2">
      <c r="A870" s="101"/>
      <c r="B870" s="42"/>
      <c r="C870" s="142"/>
      <c r="D870" s="143"/>
      <c r="E870" s="107"/>
      <c r="F870" s="46"/>
      <c r="G870" s="46"/>
      <c r="H870" s="46"/>
      <c r="I870" s="46"/>
      <c r="J870" s="46"/>
      <c r="K870" s="46"/>
      <c r="L870" s="139"/>
      <c r="M870" s="41"/>
      <c r="N870" s="45"/>
      <c r="O870" s="47"/>
      <c r="P870" s="43"/>
      <c r="Q870" s="71" t="e">
        <f>VLOOKUP(N870,'error categories'!$A$2:$D$54,4,FALSE)</f>
        <v>#N/A</v>
      </c>
      <c r="R870" s="72" t="e">
        <f>VLOOKUP(N870,'error categories'!$A$2:$D$54,3,FALSE)</f>
        <v>#N/A</v>
      </c>
      <c r="S870" s="374"/>
      <c r="T870" s="377"/>
      <c r="U870" s="378">
        <f t="shared" si="117"/>
        <v>0</v>
      </c>
      <c r="V870" s="379"/>
      <c r="W870" s="380"/>
      <c r="X870" s="380"/>
      <c r="Y870" s="380"/>
      <c r="Z870" s="379"/>
      <c r="AA870" s="381"/>
      <c r="AB870" s="379"/>
      <c r="AC870" s="380"/>
      <c r="AD870" s="382">
        <f t="shared" si="124"/>
        <v>0</v>
      </c>
      <c r="AE870" s="383">
        <f t="shared" si="125"/>
        <v>0</v>
      </c>
      <c r="AF870" s="379"/>
      <c r="AG870" s="381"/>
      <c r="AH870" s="379"/>
      <c r="AI870" s="381"/>
      <c r="AJ870" s="384" t="str">
        <f t="shared" si="118"/>
        <v/>
      </c>
      <c r="AK870" s="385" t="str">
        <f t="shared" si="119"/>
        <v/>
      </c>
      <c r="AL870" s="388" t="str">
        <f t="shared" si="120"/>
        <v/>
      </c>
      <c r="AM870" s="389" t="str">
        <f t="shared" si="121"/>
        <v/>
      </c>
      <c r="AN870" s="388" t="str">
        <f t="shared" si="122"/>
        <v/>
      </c>
      <c r="AO870" s="389" t="str">
        <f t="shared" si="123"/>
        <v/>
      </c>
      <c r="AP870" s="424"/>
      <c r="AQ870" s="424"/>
      <c r="AR870" s="431" t="e">
        <f>VLOOKUP($B870,'acc names'!$C$2:$D$12102,2,FALSE)</f>
        <v>#N/A</v>
      </c>
      <c r="AS870" s="431" t="e">
        <f>VLOOKUP($AQ870,software!$A$1:$B$14605,2,FALSE)</f>
        <v>#N/A</v>
      </c>
      <c r="AT870" s="424"/>
      <c r="AV870" s="424"/>
    </row>
    <row r="871" spans="1:48" s="44" customFormat="1" ht="12.75" x14ac:dyDescent="0.2">
      <c r="A871" s="101"/>
      <c r="B871" s="42"/>
      <c r="C871" s="142"/>
      <c r="D871" s="143"/>
      <c r="E871" s="107"/>
      <c r="F871" s="46"/>
      <c r="G871" s="46"/>
      <c r="H871" s="46"/>
      <c r="I871" s="46"/>
      <c r="J871" s="46"/>
      <c r="K871" s="46"/>
      <c r="L871" s="139"/>
      <c r="M871" s="41"/>
      <c r="N871" s="45"/>
      <c r="O871" s="47"/>
      <c r="P871" s="43"/>
      <c r="Q871" s="71" t="e">
        <f>VLOOKUP(N871,'error categories'!$A$2:$D$54,4,FALSE)</f>
        <v>#N/A</v>
      </c>
      <c r="R871" s="72" t="e">
        <f>VLOOKUP(N871,'error categories'!$A$2:$D$54,3,FALSE)</f>
        <v>#N/A</v>
      </c>
      <c r="S871" s="374"/>
      <c r="T871" s="377"/>
      <c r="U871" s="378">
        <f t="shared" si="117"/>
        <v>0</v>
      </c>
      <c r="V871" s="379"/>
      <c r="W871" s="380"/>
      <c r="X871" s="380"/>
      <c r="Y871" s="380"/>
      <c r="Z871" s="379"/>
      <c r="AA871" s="381"/>
      <c r="AB871" s="379"/>
      <c r="AC871" s="380"/>
      <c r="AD871" s="382">
        <f t="shared" si="124"/>
        <v>0</v>
      </c>
      <c r="AE871" s="383">
        <f t="shared" si="125"/>
        <v>0</v>
      </c>
      <c r="AF871" s="379"/>
      <c r="AG871" s="381"/>
      <c r="AH871" s="379"/>
      <c r="AI871" s="381"/>
      <c r="AJ871" s="384" t="str">
        <f t="shared" si="118"/>
        <v/>
      </c>
      <c r="AK871" s="385" t="str">
        <f t="shared" si="119"/>
        <v/>
      </c>
      <c r="AL871" s="388" t="str">
        <f t="shared" si="120"/>
        <v/>
      </c>
      <c r="AM871" s="389" t="str">
        <f t="shared" si="121"/>
        <v/>
      </c>
      <c r="AN871" s="388" t="str">
        <f t="shared" si="122"/>
        <v/>
      </c>
      <c r="AO871" s="389" t="str">
        <f t="shared" si="123"/>
        <v/>
      </c>
      <c r="AP871" s="424"/>
      <c r="AQ871" s="424"/>
      <c r="AR871" s="431" t="e">
        <f>VLOOKUP($B871,'acc names'!$C$2:$D$12102,2,FALSE)</f>
        <v>#N/A</v>
      </c>
      <c r="AS871" s="431" t="e">
        <f>VLOOKUP($AQ871,software!$A$1:$B$14605,2,FALSE)</f>
        <v>#N/A</v>
      </c>
      <c r="AT871" s="424"/>
      <c r="AV871" s="424"/>
    </row>
    <row r="872" spans="1:48" s="44" customFormat="1" ht="12.75" x14ac:dyDescent="0.2">
      <c r="A872" s="101"/>
      <c r="B872" s="42"/>
      <c r="C872" s="142"/>
      <c r="D872" s="143"/>
      <c r="E872" s="107"/>
      <c r="F872" s="46"/>
      <c r="G872" s="46"/>
      <c r="H872" s="46"/>
      <c r="I872" s="46"/>
      <c r="J872" s="46"/>
      <c r="K872" s="46"/>
      <c r="L872" s="139"/>
      <c r="M872" s="41"/>
      <c r="N872" s="45"/>
      <c r="O872" s="47"/>
      <c r="P872" s="43"/>
      <c r="Q872" s="71" t="e">
        <f>VLOOKUP(N872,'error categories'!$A$2:$D$54,4,FALSE)</f>
        <v>#N/A</v>
      </c>
      <c r="R872" s="72" t="e">
        <f>VLOOKUP(N872,'error categories'!$A$2:$D$54,3,FALSE)</f>
        <v>#N/A</v>
      </c>
      <c r="S872" s="374"/>
      <c r="T872" s="377"/>
      <c r="U872" s="378">
        <f t="shared" si="117"/>
        <v>0</v>
      </c>
      <c r="V872" s="379"/>
      <c r="W872" s="380"/>
      <c r="X872" s="380"/>
      <c r="Y872" s="380"/>
      <c r="Z872" s="379"/>
      <c r="AA872" s="381"/>
      <c r="AB872" s="379"/>
      <c r="AC872" s="380"/>
      <c r="AD872" s="382">
        <f t="shared" si="124"/>
        <v>0</v>
      </c>
      <c r="AE872" s="383">
        <f t="shared" si="125"/>
        <v>0</v>
      </c>
      <c r="AF872" s="379"/>
      <c r="AG872" s="381"/>
      <c r="AH872" s="379"/>
      <c r="AI872" s="381"/>
      <c r="AJ872" s="384" t="str">
        <f t="shared" si="118"/>
        <v/>
      </c>
      <c r="AK872" s="385" t="str">
        <f t="shared" si="119"/>
        <v/>
      </c>
      <c r="AL872" s="388" t="str">
        <f t="shared" si="120"/>
        <v/>
      </c>
      <c r="AM872" s="389" t="str">
        <f t="shared" si="121"/>
        <v/>
      </c>
      <c r="AN872" s="388" t="str">
        <f t="shared" si="122"/>
        <v/>
      </c>
      <c r="AO872" s="389" t="str">
        <f t="shared" si="123"/>
        <v/>
      </c>
      <c r="AP872" s="424"/>
      <c r="AQ872" s="424"/>
      <c r="AR872" s="431" t="e">
        <f>VLOOKUP($B872,'acc names'!$C$2:$D$12102,2,FALSE)</f>
        <v>#N/A</v>
      </c>
      <c r="AS872" s="431" t="e">
        <f>VLOOKUP($AQ872,software!$A$1:$B$14605,2,FALSE)</f>
        <v>#N/A</v>
      </c>
      <c r="AT872" s="424"/>
      <c r="AV872" s="424"/>
    </row>
    <row r="873" spans="1:48" s="44" customFormat="1" ht="12.75" x14ac:dyDescent="0.2">
      <c r="A873" s="101"/>
      <c r="B873" s="42"/>
      <c r="C873" s="142"/>
      <c r="D873" s="143"/>
      <c r="E873" s="107"/>
      <c r="F873" s="46"/>
      <c r="G873" s="46"/>
      <c r="H873" s="46"/>
      <c r="I873" s="46"/>
      <c r="J873" s="46"/>
      <c r="K873" s="46"/>
      <c r="L873" s="139"/>
      <c r="M873" s="41"/>
      <c r="N873" s="45"/>
      <c r="O873" s="47"/>
      <c r="P873" s="43"/>
      <c r="Q873" s="71" t="e">
        <f>VLOOKUP(N873,'error categories'!$A$2:$D$54,4,FALSE)</f>
        <v>#N/A</v>
      </c>
      <c r="R873" s="72" t="e">
        <f>VLOOKUP(N873,'error categories'!$A$2:$D$54,3,FALSE)</f>
        <v>#N/A</v>
      </c>
      <c r="S873" s="374"/>
      <c r="T873" s="377"/>
      <c r="U873" s="378">
        <f t="shared" si="117"/>
        <v>0</v>
      </c>
      <c r="V873" s="379"/>
      <c r="W873" s="380"/>
      <c r="X873" s="380"/>
      <c r="Y873" s="380"/>
      <c r="Z873" s="379"/>
      <c r="AA873" s="381"/>
      <c r="AB873" s="379"/>
      <c r="AC873" s="380"/>
      <c r="AD873" s="382">
        <f t="shared" si="124"/>
        <v>0</v>
      </c>
      <c r="AE873" s="383">
        <f t="shared" si="125"/>
        <v>0</v>
      </c>
      <c r="AF873" s="379"/>
      <c r="AG873" s="381"/>
      <c r="AH873" s="379"/>
      <c r="AI873" s="381"/>
      <c r="AJ873" s="384" t="str">
        <f t="shared" si="118"/>
        <v/>
      </c>
      <c r="AK873" s="385" t="str">
        <f t="shared" si="119"/>
        <v/>
      </c>
      <c r="AL873" s="388" t="str">
        <f t="shared" si="120"/>
        <v/>
      </c>
      <c r="AM873" s="389" t="str">
        <f t="shared" si="121"/>
        <v/>
      </c>
      <c r="AN873" s="388" t="str">
        <f t="shared" si="122"/>
        <v/>
      </c>
      <c r="AO873" s="389" t="str">
        <f t="shared" si="123"/>
        <v/>
      </c>
      <c r="AP873" s="424"/>
      <c r="AQ873" s="424"/>
      <c r="AR873" s="431" t="e">
        <f>VLOOKUP($B873,'acc names'!$C$2:$D$12102,2,FALSE)</f>
        <v>#N/A</v>
      </c>
      <c r="AS873" s="431" t="e">
        <f>VLOOKUP($AQ873,software!$A$1:$B$14605,2,FALSE)</f>
        <v>#N/A</v>
      </c>
      <c r="AT873" s="424"/>
      <c r="AV873" s="424"/>
    </row>
    <row r="874" spans="1:48" s="44" customFormat="1" ht="12.75" x14ac:dyDescent="0.2">
      <c r="A874" s="101"/>
      <c r="B874" s="42"/>
      <c r="C874" s="142"/>
      <c r="D874" s="143"/>
      <c r="E874" s="107"/>
      <c r="F874" s="46"/>
      <c r="G874" s="46"/>
      <c r="H874" s="46"/>
      <c r="I874" s="46"/>
      <c r="J874" s="46"/>
      <c r="K874" s="46"/>
      <c r="L874" s="139"/>
      <c r="M874" s="41"/>
      <c r="N874" s="45"/>
      <c r="O874" s="47"/>
      <c r="P874" s="43"/>
      <c r="Q874" s="71" t="e">
        <f>VLOOKUP(N874,'error categories'!$A$2:$D$54,4,FALSE)</f>
        <v>#N/A</v>
      </c>
      <c r="R874" s="72" t="e">
        <f>VLOOKUP(N874,'error categories'!$A$2:$D$54,3,FALSE)</f>
        <v>#N/A</v>
      </c>
      <c r="S874" s="374"/>
      <c r="T874" s="377"/>
      <c r="U874" s="378">
        <f t="shared" si="117"/>
        <v>0</v>
      </c>
      <c r="V874" s="379"/>
      <c r="W874" s="380"/>
      <c r="X874" s="380"/>
      <c r="Y874" s="380"/>
      <c r="Z874" s="379"/>
      <c r="AA874" s="381"/>
      <c r="AB874" s="379"/>
      <c r="AC874" s="380"/>
      <c r="AD874" s="382">
        <f t="shared" si="124"/>
        <v>0</v>
      </c>
      <c r="AE874" s="383">
        <f t="shared" si="125"/>
        <v>0</v>
      </c>
      <c r="AF874" s="379"/>
      <c r="AG874" s="381"/>
      <c r="AH874" s="379"/>
      <c r="AI874" s="381"/>
      <c r="AJ874" s="384" t="str">
        <f t="shared" si="118"/>
        <v/>
      </c>
      <c r="AK874" s="385" t="str">
        <f t="shared" si="119"/>
        <v/>
      </c>
      <c r="AL874" s="388" t="str">
        <f t="shared" si="120"/>
        <v/>
      </c>
      <c r="AM874" s="389" t="str">
        <f t="shared" si="121"/>
        <v/>
      </c>
      <c r="AN874" s="388" t="str">
        <f t="shared" si="122"/>
        <v/>
      </c>
      <c r="AO874" s="389" t="str">
        <f t="shared" si="123"/>
        <v/>
      </c>
      <c r="AP874" s="424"/>
      <c r="AQ874" s="424"/>
      <c r="AR874" s="431" t="e">
        <f>VLOOKUP($B874,'acc names'!$C$2:$D$12102,2,FALSE)</f>
        <v>#N/A</v>
      </c>
      <c r="AS874" s="431" t="e">
        <f>VLOOKUP($AQ874,software!$A$1:$B$14605,2,FALSE)</f>
        <v>#N/A</v>
      </c>
      <c r="AT874" s="424"/>
      <c r="AV874" s="424"/>
    </row>
    <row r="875" spans="1:48" s="44" customFormat="1" ht="12.75" x14ac:dyDescent="0.2">
      <c r="A875" s="101"/>
      <c r="B875" s="42"/>
      <c r="C875" s="142"/>
      <c r="D875" s="143"/>
      <c r="E875" s="107"/>
      <c r="F875" s="46"/>
      <c r="G875" s="46"/>
      <c r="H875" s="46"/>
      <c r="I875" s="46"/>
      <c r="J875" s="46"/>
      <c r="K875" s="46"/>
      <c r="L875" s="139"/>
      <c r="M875" s="41"/>
      <c r="N875" s="45"/>
      <c r="O875" s="47"/>
      <c r="P875" s="43"/>
      <c r="Q875" s="71" t="e">
        <f>VLOOKUP(N875,'error categories'!$A$2:$D$54,4,FALSE)</f>
        <v>#N/A</v>
      </c>
      <c r="R875" s="72" t="e">
        <f>VLOOKUP(N875,'error categories'!$A$2:$D$54,3,FALSE)</f>
        <v>#N/A</v>
      </c>
      <c r="S875" s="374"/>
      <c r="T875" s="377"/>
      <c r="U875" s="378">
        <f t="shared" si="117"/>
        <v>0</v>
      </c>
      <c r="V875" s="379"/>
      <c r="W875" s="380"/>
      <c r="X875" s="380"/>
      <c r="Y875" s="380"/>
      <c r="Z875" s="379"/>
      <c r="AA875" s="381"/>
      <c r="AB875" s="379"/>
      <c r="AC875" s="380"/>
      <c r="AD875" s="382">
        <f t="shared" si="124"/>
        <v>0</v>
      </c>
      <c r="AE875" s="383">
        <f t="shared" si="125"/>
        <v>0</v>
      </c>
      <c r="AF875" s="379"/>
      <c r="AG875" s="381"/>
      <c r="AH875" s="379"/>
      <c r="AI875" s="381"/>
      <c r="AJ875" s="384" t="str">
        <f t="shared" si="118"/>
        <v/>
      </c>
      <c r="AK875" s="385" t="str">
        <f t="shared" si="119"/>
        <v/>
      </c>
      <c r="AL875" s="388" t="str">
        <f t="shared" si="120"/>
        <v/>
      </c>
      <c r="AM875" s="389" t="str">
        <f t="shared" si="121"/>
        <v/>
      </c>
      <c r="AN875" s="388" t="str">
        <f t="shared" si="122"/>
        <v/>
      </c>
      <c r="AO875" s="389" t="str">
        <f t="shared" si="123"/>
        <v/>
      </c>
      <c r="AP875" s="424"/>
      <c r="AQ875" s="424"/>
      <c r="AR875" s="431" t="e">
        <f>VLOOKUP($B875,'acc names'!$C$2:$D$12102,2,FALSE)</f>
        <v>#N/A</v>
      </c>
      <c r="AS875" s="431" t="e">
        <f>VLOOKUP($AQ875,software!$A$1:$B$14605,2,FALSE)</f>
        <v>#N/A</v>
      </c>
      <c r="AT875" s="424"/>
      <c r="AV875" s="424"/>
    </row>
    <row r="876" spans="1:48" s="44" customFormat="1" ht="12.75" x14ac:dyDescent="0.2">
      <c r="A876" s="101"/>
      <c r="B876" s="42"/>
      <c r="C876" s="142"/>
      <c r="D876" s="143"/>
      <c r="E876" s="107"/>
      <c r="F876" s="46"/>
      <c r="G876" s="46"/>
      <c r="H876" s="46"/>
      <c r="I876" s="46"/>
      <c r="J876" s="46"/>
      <c r="K876" s="46"/>
      <c r="L876" s="139"/>
      <c r="M876" s="41"/>
      <c r="N876" s="45"/>
      <c r="O876" s="47"/>
      <c r="P876" s="43"/>
      <c r="Q876" s="71" t="e">
        <f>VLOOKUP(N876,'error categories'!$A$2:$D$54,4,FALSE)</f>
        <v>#N/A</v>
      </c>
      <c r="R876" s="72" t="e">
        <f>VLOOKUP(N876,'error categories'!$A$2:$D$54,3,FALSE)</f>
        <v>#N/A</v>
      </c>
      <c r="S876" s="374"/>
      <c r="T876" s="377"/>
      <c r="U876" s="378">
        <f t="shared" si="117"/>
        <v>0</v>
      </c>
      <c r="V876" s="379"/>
      <c r="W876" s="380"/>
      <c r="X876" s="380"/>
      <c r="Y876" s="380"/>
      <c r="Z876" s="379"/>
      <c r="AA876" s="381"/>
      <c r="AB876" s="379"/>
      <c r="AC876" s="380"/>
      <c r="AD876" s="382">
        <f t="shared" si="124"/>
        <v>0</v>
      </c>
      <c r="AE876" s="383">
        <f t="shared" si="125"/>
        <v>0</v>
      </c>
      <c r="AF876" s="379"/>
      <c r="AG876" s="381"/>
      <c r="AH876" s="379"/>
      <c r="AI876" s="381"/>
      <c r="AJ876" s="384" t="str">
        <f t="shared" si="118"/>
        <v/>
      </c>
      <c r="AK876" s="385" t="str">
        <f t="shared" si="119"/>
        <v/>
      </c>
      <c r="AL876" s="388" t="str">
        <f t="shared" si="120"/>
        <v/>
      </c>
      <c r="AM876" s="389" t="str">
        <f t="shared" si="121"/>
        <v/>
      </c>
      <c r="AN876" s="388" t="str">
        <f t="shared" si="122"/>
        <v/>
      </c>
      <c r="AO876" s="389" t="str">
        <f t="shared" si="123"/>
        <v/>
      </c>
      <c r="AP876" s="424"/>
      <c r="AQ876" s="424"/>
      <c r="AR876" s="431" t="e">
        <f>VLOOKUP($B876,'acc names'!$C$2:$D$12102,2,FALSE)</f>
        <v>#N/A</v>
      </c>
      <c r="AS876" s="431" t="e">
        <f>VLOOKUP($AQ876,software!$A$1:$B$14605,2,FALSE)</f>
        <v>#N/A</v>
      </c>
      <c r="AT876" s="424"/>
      <c r="AV876" s="424"/>
    </row>
    <row r="877" spans="1:48" s="44" customFormat="1" ht="12.75" x14ac:dyDescent="0.2">
      <c r="A877" s="101"/>
      <c r="B877" s="42"/>
      <c r="C877" s="142"/>
      <c r="D877" s="143"/>
      <c r="E877" s="107"/>
      <c r="F877" s="46"/>
      <c r="G877" s="46"/>
      <c r="H877" s="46"/>
      <c r="I877" s="46"/>
      <c r="J877" s="46"/>
      <c r="K877" s="46"/>
      <c r="L877" s="139"/>
      <c r="M877" s="41"/>
      <c r="N877" s="45"/>
      <c r="O877" s="47"/>
      <c r="P877" s="43"/>
      <c r="Q877" s="71" t="e">
        <f>VLOOKUP(N877,'error categories'!$A$2:$D$54,4,FALSE)</f>
        <v>#N/A</v>
      </c>
      <c r="R877" s="72" t="e">
        <f>VLOOKUP(N877,'error categories'!$A$2:$D$54,3,FALSE)</f>
        <v>#N/A</v>
      </c>
      <c r="S877" s="374"/>
      <c r="T877" s="377"/>
      <c r="U877" s="378">
        <f t="shared" si="117"/>
        <v>0</v>
      </c>
      <c r="V877" s="379"/>
      <c r="W877" s="380"/>
      <c r="X877" s="380"/>
      <c r="Y877" s="380"/>
      <c r="Z877" s="379"/>
      <c r="AA877" s="381"/>
      <c r="AB877" s="379"/>
      <c r="AC877" s="380"/>
      <c r="AD877" s="382">
        <f t="shared" si="124"/>
        <v>0</v>
      </c>
      <c r="AE877" s="383">
        <f t="shared" si="125"/>
        <v>0</v>
      </c>
      <c r="AF877" s="379"/>
      <c r="AG877" s="381"/>
      <c r="AH877" s="379"/>
      <c r="AI877" s="381"/>
      <c r="AJ877" s="384" t="str">
        <f t="shared" si="118"/>
        <v/>
      </c>
      <c r="AK877" s="385" t="str">
        <f t="shared" si="119"/>
        <v/>
      </c>
      <c r="AL877" s="388" t="str">
        <f t="shared" si="120"/>
        <v/>
      </c>
      <c r="AM877" s="389" t="str">
        <f t="shared" si="121"/>
        <v/>
      </c>
      <c r="AN877" s="388" t="str">
        <f t="shared" si="122"/>
        <v/>
      </c>
      <c r="AO877" s="389" t="str">
        <f t="shared" si="123"/>
        <v/>
      </c>
      <c r="AP877" s="424"/>
      <c r="AQ877" s="424"/>
      <c r="AR877" s="431" t="e">
        <f>VLOOKUP($B877,'acc names'!$C$2:$D$12102,2,FALSE)</f>
        <v>#N/A</v>
      </c>
      <c r="AS877" s="431" t="e">
        <f>VLOOKUP($AQ877,software!$A$1:$B$14605,2,FALSE)</f>
        <v>#N/A</v>
      </c>
      <c r="AT877" s="424"/>
      <c r="AV877" s="424"/>
    </row>
    <row r="878" spans="1:48" s="44" customFormat="1" ht="12.75" x14ac:dyDescent="0.2">
      <c r="A878" s="101"/>
      <c r="B878" s="42"/>
      <c r="C878" s="142"/>
      <c r="D878" s="143"/>
      <c r="E878" s="107"/>
      <c r="F878" s="46"/>
      <c r="G878" s="46"/>
      <c r="H878" s="46"/>
      <c r="I878" s="46"/>
      <c r="J878" s="46"/>
      <c r="K878" s="46"/>
      <c r="L878" s="139"/>
      <c r="M878" s="41"/>
      <c r="N878" s="45"/>
      <c r="O878" s="47"/>
      <c r="P878" s="43"/>
      <c r="Q878" s="71" t="e">
        <f>VLOOKUP(N878,'error categories'!$A$2:$D$54,4,FALSE)</f>
        <v>#N/A</v>
      </c>
      <c r="R878" s="72" t="e">
        <f>VLOOKUP(N878,'error categories'!$A$2:$D$54,3,FALSE)</f>
        <v>#N/A</v>
      </c>
      <c r="S878" s="374"/>
      <c r="T878" s="377"/>
      <c r="U878" s="378">
        <f t="shared" si="117"/>
        <v>0</v>
      </c>
      <c r="V878" s="379"/>
      <c r="W878" s="380"/>
      <c r="X878" s="380"/>
      <c r="Y878" s="380"/>
      <c r="Z878" s="379"/>
      <c r="AA878" s="381"/>
      <c r="AB878" s="379"/>
      <c r="AC878" s="380"/>
      <c r="AD878" s="382">
        <f t="shared" si="124"/>
        <v>0</v>
      </c>
      <c r="AE878" s="383">
        <f t="shared" si="125"/>
        <v>0</v>
      </c>
      <c r="AF878" s="379"/>
      <c r="AG878" s="381"/>
      <c r="AH878" s="379"/>
      <c r="AI878" s="381"/>
      <c r="AJ878" s="384" t="str">
        <f t="shared" si="118"/>
        <v/>
      </c>
      <c r="AK878" s="385" t="str">
        <f t="shared" si="119"/>
        <v/>
      </c>
      <c r="AL878" s="388" t="str">
        <f t="shared" si="120"/>
        <v/>
      </c>
      <c r="AM878" s="389" t="str">
        <f t="shared" si="121"/>
        <v/>
      </c>
      <c r="AN878" s="388" t="str">
        <f t="shared" si="122"/>
        <v/>
      </c>
      <c r="AO878" s="389" t="str">
        <f t="shared" si="123"/>
        <v/>
      </c>
      <c r="AP878" s="424"/>
      <c r="AQ878" s="424"/>
      <c r="AR878" s="431" t="e">
        <f>VLOOKUP($B878,'acc names'!$C$2:$D$12102,2,FALSE)</f>
        <v>#N/A</v>
      </c>
      <c r="AS878" s="431" t="e">
        <f>VLOOKUP($AQ878,software!$A$1:$B$14605,2,FALSE)</f>
        <v>#N/A</v>
      </c>
      <c r="AT878" s="424"/>
      <c r="AV878" s="424"/>
    </row>
    <row r="879" spans="1:48" s="44" customFormat="1" ht="12.75" x14ac:dyDescent="0.2">
      <c r="A879" s="101"/>
      <c r="B879" s="42"/>
      <c r="C879" s="142"/>
      <c r="D879" s="143"/>
      <c r="E879" s="107"/>
      <c r="F879" s="46"/>
      <c r="G879" s="46"/>
      <c r="H879" s="46"/>
      <c r="I879" s="46"/>
      <c r="J879" s="46"/>
      <c r="K879" s="46"/>
      <c r="L879" s="139"/>
      <c r="M879" s="41"/>
      <c r="N879" s="45"/>
      <c r="O879" s="47"/>
      <c r="P879" s="43"/>
      <c r="Q879" s="71" t="e">
        <f>VLOOKUP(N879,'error categories'!$A$2:$D$54,4,FALSE)</f>
        <v>#N/A</v>
      </c>
      <c r="R879" s="72" t="e">
        <f>VLOOKUP(N879,'error categories'!$A$2:$D$54,3,FALSE)</f>
        <v>#N/A</v>
      </c>
      <c r="S879" s="374"/>
      <c r="T879" s="377"/>
      <c r="U879" s="378">
        <f t="shared" si="117"/>
        <v>0</v>
      </c>
      <c r="V879" s="379"/>
      <c r="W879" s="380"/>
      <c r="X879" s="380"/>
      <c r="Y879" s="380"/>
      <c r="Z879" s="379"/>
      <c r="AA879" s="381"/>
      <c r="AB879" s="379"/>
      <c r="AC879" s="380"/>
      <c r="AD879" s="382">
        <f t="shared" si="124"/>
        <v>0</v>
      </c>
      <c r="AE879" s="383">
        <f t="shared" si="125"/>
        <v>0</v>
      </c>
      <c r="AF879" s="379"/>
      <c r="AG879" s="381"/>
      <c r="AH879" s="379"/>
      <c r="AI879" s="381"/>
      <c r="AJ879" s="384" t="str">
        <f t="shared" si="118"/>
        <v/>
      </c>
      <c r="AK879" s="385" t="str">
        <f t="shared" si="119"/>
        <v/>
      </c>
      <c r="AL879" s="388" t="str">
        <f t="shared" si="120"/>
        <v/>
      </c>
      <c r="AM879" s="389" t="str">
        <f t="shared" si="121"/>
        <v/>
      </c>
      <c r="AN879" s="388" t="str">
        <f t="shared" si="122"/>
        <v/>
      </c>
      <c r="AO879" s="389" t="str">
        <f t="shared" si="123"/>
        <v/>
      </c>
      <c r="AP879" s="424"/>
      <c r="AQ879" s="424"/>
      <c r="AR879" s="431" t="e">
        <f>VLOOKUP($B879,'acc names'!$C$2:$D$12102,2,FALSE)</f>
        <v>#N/A</v>
      </c>
      <c r="AS879" s="431" t="e">
        <f>VLOOKUP($AQ879,software!$A$1:$B$14605,2,FALSE)</f>
        <v>#N/A</v>
      </c>
      <c r="AT879" s="424"/>
      <c r="AV879" s="424"/>
    </row>
    <row r="880" spans="1:48" s="44" customFormat="1" ht="12.75" x14ac:dyDescent="0.2">
      <c r="A880" s="101"/>
      <c r="B880" s="42"/>
      <c r="C880" s="142"/>
      <c r="D880" s="143"/>
      <c r="E880" s="107"/>
      <c r="F880" s="46"/>
      <c r="G880" s="46"/>
      <c r="H880" s="46"/>
      <c r="I880" s="46"/>
      <c r="J880" s="46"/>
      <c r="K880" s="46"/>
      <c r="L880" s="139"/>
      <c r="M880" s="41"/>
      <c r="N880" s="45"/>
      <c r="O880" s="47"/>
      <c r="P880" s="43"/>
      <c r="Q880" s="71" t="e">
        <f>VLOOKUP(N880,'error categories'!$A$2:$D$54,4,FALSE)</f>
        <v>#N/A</v>
      </c>
      <c r="R880" s="72" t="e">
        <f>VLOOKUP(N880,'error categories'!$A$2:$D$54,3,FALSE)</f>
        <v>#N/A</v>
      </c>
      <c r="S880" s="374"/>
      <c r="T880" s="377"/>
      <c r="U880" s="378">
        <f t="shared" si="117"/>
        <v>0</v>
      </c>
      <c r="V880" s="379"/>
      <c r="W880" s="380"/>
      <c r="X880" s="380"/>
      <c r="Y880" s="380"/>
      <c r="Z880" s="379"/>
      <c r="AA880" s="381"/>
      <c r="AB880" s="379"/>
      <c r="AC880" s="380"/>
      <c r="AD880" s="382">
        <f t="shared" si="124"/>
        <v>0</v>
      </c>
      <c r="AE880" s="383">
        <f t="shared" si="125"/>
        <v>0</v>
      </c>
      <c r="AF880" s="379"/>
      <c r="AG880" s="381"/>
      <c r="AH880" s="379"/>
      <c r="AI880" s="381"/>
      <c r="AJ880" s="384" t="str">
        <f t="shared" si="118"/>
        <v/>
      </c>
      <c r="AK880" s="385" t="str">
        <f t="shared" si="119"/>
        <v/>
      </c>
      <c r="AL880" s="388" t="str">
        <f t="shared" si="120"/>
        <v/>
      </c>
      <c r="AM880" s="389" t="str">
        <f t="shared" si="121"/>
        <v/>
      </c>
      <c r="AN880" s="388" t="str">
        <f t="shared" si="122"/>
        <v/>
      </c>
      <c r="AO880" s="389" t="str">
        <f t="shared" si="123"/>
        <v/>
      </c>
      <c r="AP880" s="424"/>
      <c r="AQ880" s="424"/>
      <c r="AR880" s="431" t="e">
        <f>VLOOKUP($B880,'acc names'!$C$2:$D$12102,2,FALSE)</f>
        <v>#N/A</v>
      </c>
      <c r="AS880" s="431" t="e">
        <f>VLOOKUP($AQ880,software!$A$1:$B$14605,2,FALSE)</f>
        <v>#N/A</v>
      </c>
      <c r="AT880" s="424"/>
      <c r="AV880" s="424"/>
    </row>
    <row r="881" spans="1:48" s="44" customFormat="1" ht="12.75" x14ac:dyDescent="0.2">
      <c r="A881" s="101"/>
      <c r="B881" s="42"/>
      <c r="C881" s="142"/>
      <c r="D881" s="143"/>
      <c r="E881" s="107"/>
      <c r="F881" s="46"/>
      <c r="G881" s="46"/>
      <c r="H881" s="46"/>
      <c r="I881" s="46"/>
      <c r="J881" s="46"/>
      <c r="K881" s="46"/>
      <c r="L881" s="139"/>
      <c r="M881" s="41"/>
      <c r="N881" s="45"/>
      <c r="O881" s="47"/>
      <c r="P881" s="43"/>
      <c r="Q881" s="71" t="e">
        <f>VLOOKUP(N881,'error categories'!$A$2:$D$54,4,FALSE)</f>
        <v>#N/A</v>
      </c>
      <c r="R881" s="72" t="e">
        <f>VLOOKUP(N881,'error categories'!$A$2:$D$54,3,FALSE)</f>
        <v>#N/A</v>
      </c>
      <c r="S881" s="374"/>
      <c r="T881" s="377"/>
      <c r="U881" s="378">
        <f t="shared" si="117"/>
        <v>0</v>
      </c>
      <c r="V881" s="379"/>
      <c r="W881" s="380"/>
      <c r="X881" s="380"/>
      <c r="Y881" s="380"/>
      <c r="Z881" s="379"/>
      <c r="AA881" s="381"/>
      <c r="AB881" s="379"/>
      <c r="AC881" s="380"/>
      <c r="AD881" s="382">
        <f t="shared" si="124"/>
        <v>0</v>
      </c>
      <c r="AE881" s="383">
        <f t="shared" si="125"/>
        <v>0</v>
      </c>
      <c r="AF881" s="379"/>
      <c r="AG881" s="381"/>
      <c r="AH881" s="379"/>
      <c r="AI881" s="381"/>
      <c r="AJ881" s="384" t="str">
        <f t="shared" si="118"/>
        <v/>
      </c>
      <c r="AK881" s="385" t="str">
        <f t="shared" si="119"/>
        <v/>
      </c>
      <c r="AL881" s="388" t="str">
        <f t="shared" si="120"/>
        <v/>
      </c>
      <c r="AM881" s="389" t="str">
        <f t="shared" si="121"/>
        <v/>
      </c>
      <c r="AN881" s="388" t="str">
        <f t="shared" si="122"/>
        <v/>
      </c>
      <c r="AO881" s="389" t="str">
        <f t="shared" si="123"/>
        <v/>
      </c>
      <c r="AP881" s="424"/>
      <c r="AQ881" s="424"/>
      <c r="AR881" s="431" t="e">
        <f>VLOOKUP($B881,'acc names'!$C$2:$D$12102,2,FALSE)</f>
        <v>#N/A</v>
      </c>
      <c r="AS881" s="431" t="e">
        <f>VLOOKUP($AQ881,software!$A$1:$B$14605,2,FALSE)</f>
        <v>#N/A</v>
      </c>
      <c r="AT881" s="424"/>
      <c r="AV881" s="424"/>
    </row>
    <row r="882" spans="1:48" s="44" customFormat="1" ht="12.75" x14ac:dyDescent="0.2">
      <c r="A882" s="101"/>
      <c r="B882" s="42"/>
      <c r="C882" s="142"/>
      <c r="D882" s="143"/>
      <c r="E882" s="107"/>
      <c r="F882" s="46"/>
      <c r="G882" s="46"/>
      <c r="H882" s="46"/>
      <c r="I882" s="46"/>
      <c r="J882" s="46"/>
      <c r="K882" s="46"/>
      <c r="L882" s="139"/>
      <c r="M882" s="41"/>
      <c r="N882" s="45"/>
      <c r="O882" s="47"/>
      <c r="P882" s="43"/>
      <c r="Q882" s="71" t="e">
        <f>VLOOKUP(N882,'error categories'!$A$2:$D$54,4,FALSE)</f>
        <v>#N/A</v>
      </c>
      <c r="R882" s="72" t="e">
        <f>VLOOKUP(N882,'error categories'!$A$2:$D$54,3,FALSE)</f>
        <v>#N/A</v>
      </c>
      <c r="S882" s="374"/>
      <c r="T882" s="377"/>
      <c r="U882" s="378">
        <f t="shared" si="117"/>
        <v>0</v>
      </c>
      <c r="V882" s="379"/>
      <c r="W882" s="380"/>
      <c r="X882" s="380"/>
      <c r="Y882" s="380"/>
      <c r="Z882" s="379"/>
      <c r="AA882" s="381"/>
      <c r="AB882" s="379"/>
      <c r="AC882" s="380"/>
      <c r="AD882" s="382">
        <f t="shared" si="124"/>
        <v>0</v>
      </c>
      <c r="AE882" s="383">
        <f t="shared" si="125"/>
        <v>0</v>
      </c>
      <c r="AF882" s="379"/>
      <c r="AG882" s="381"/>
      <c r="AH882" s="379"/>
      <c r="AI882" s="381"/>
      <c r="AJ882" s="384" t="str">
        <f t="shared" si="118"/>
        <v/>
      </c>
      <c r="AK882" s="385" t="str">
        <f t="shared" si="119"/>
        <v/>
      </c>
      <c r="AL882" s="388" t="str">
        <f t="shared" si="120"/>
        <v/>
      </c>
      <c r="AM882" s="389" t="str">
        <f t="shared" si="121"/>
        <v/>
      </c>
      <c r="AN882" s="388" t="str">
        <f t="shared" si="122"/>
        <v/>
      </c>
      <c r="AO882" s="389" t="str">
        <f t="shared" si="123"/>
        <v/>
      </c>
      <c r="AP882" s="424"/>
      <c r="AQ882" s="424"/>
      <c r="AR882" s="431" t="e">
        <f>VLOOKUP($B882,'acc names'!$C$2:$D$12102,2,FALSE)</f>
        <v>#N/A</v>
      </c>
      <c r="AS882" s="431" t="e">
        <f>VLOOKUP($AQ882,software!$A$1:$B$14605,2,FALSE)</f>
        <v>#N/A</v>
      </c>
      <c r="AT882" s="424"/>
      <c r="AV882" s="424"/>
    </row>
    <row r="883" spans="1:48" s="44" customFormat="1" ht="12.75" x14ac:dyDescent="0.2">
      <c r="A883" s="101"/>
      <c r="B883" s="42"/>
      <c r="C883" s="142"/>
      <c r="D883" s="143"/>
      <c r="E883" s="107"/>
      <c r="F883" s="46"/>
      <c r="G883" s="46"/>
      <c r="H883" s="46"/>
      <c r="I883" s="46"/>
      <c r="J883" s="46"/>
      <c r="K883" s="46"/>
      <c r="L883" s="139"/>
      <c r="M883" s="41"/>
      <c r="N883" s="45"/>
      <c r="O883" s="47"/>
      <c r="P883" s="43"/>
      <c r="Q883" s="71" t="e">
        <f>VLOOKUP(N883,'error categories'!$A$2:$D$54,4,FALSE)</f>
        <v>#N/A</v>
      </c>
      <c r="R883" s="72" t="e">
        <f>VLOOKUP(N883,'error categories'!$A$2:$D$54,3,FALSE)</f>
        <v>#N/A</v>
      </c>
      <c r="S883" s="374"/>
      <c r="T883" s="377"/>
      <c r="U883" s="378">
        <f t="shared" si="117"/>
        <v>0</v>
      </c>
      <c r="V883" s="379"/>
      <c r="W883" s="380"/>
      <c r="X883" s="380"/>
      <c r="Y883" s="380"/>
      <c r="Z883" s="379"/>
      <c r="AA883" s="381"/>
      <c r="AB883" s="379"/>
      <c r="AC883" s="380"/>
      <c r="AD883" s="382">
        <f t="shared" si="124"/>
        <v>0</v>
      </c>
      <c r="AE883" s="383">
        <f t="shared" si="125"/>
        <v>0</v>
      </c>
      <c r="AF883" s="379"/>
      <c r="AG883" s="381"/>
      <c r="AH883" s="379"/>
      <c r="AI883" s="381"/>
      <c r="AJ883" s="384" t="str">
        <f t="shared" si="118"/>
        <v/>
      </c>
      <c r="AK883" s="385" t="str">
        <f t="shared" si="119"/>
        <v/>
      </c>
      <c r="AL883" s="388" t="str">
        <f t="shared" si="120"/>
        <v/>
      </c>
      <c r="AM883" s="389" t="str">
        <f t="shared" si="121"/>
        <v/>
      </c>
      <c r="AN883" s="388" t="str">
        <f t="shared" si="122"/>
        <v/>
      </c>
      <c r="AO883" s="389" t="str">
        <f t="shared" si="123"/>
        <v/>
      </c>
      <c r="AP883" s="424"/>
      <c r="AQ883" s="424"/>
      <c r="AR883" s="431" t="e">
        <f>VLOOKUP($B883,'acc names'!$C$2:$D$12102,2,FALSE)</f>
        <v>#N/A</v>
      </c>
      <c r="AS883" s="431" t="e">
        <f>VLOOKUP($AQ883,software!$A$1:$B$14605,2,FALSE)</f>
        <v>#N/A</v>
      </c>
      <c r="AT883" s="424"/>
      <c r="AV883" s="424"/>
    </row>
    <row r="884" spans="1:48" s="44" customFormat="1" ht="12.75" x14ac:dyDescent="0.2">
      <c r="A884" s="101"/>
      <c r="B884" s="42"/>
      <c r="C884" s="142"/>
      <c r="D884" s="143"/>
      <c r="E884" s="107"/>
      <c r="F884" s="46"/>
      <c r="G884" s="46"/>
      <c r="H884" s="46"/>
      <c r="I884" s="46"/>
      <c r="J884" s="46"/>
      <c r="K884" s="46"/>
      <c r="L884" s="139"/>
      <c r="M884" s="41"/>
      <c r="N884" s="45"/>
      <c r="O884" s="47"/>
      <c r="P884" s="43"/>
      <c r="Q884" s="71" t="e">
        <f>VLOOKUP(N884,'error categories'!$A$2:$D$54,4,FALSE)</f>
        <v>#N/A</v>
      </c>
      <c r="R884" s="72" t="e">
        <f>VLOOKUP(N884,'error categories'!$A$2:$D$54,3,FALSE)</f>
        <v>#N/A</v>
      </c>
      <c r="S884" s="374"/>
      <c r="T884" s="377"/>
      <c r="U884" s="378">
        <f t="shared" si="117"/>
        <v>0</v>
      </c>
      <c r="V884" s="379"/>
      <c r="W884" s="380"/>
      <c r="X884" s="380"/>
      <c r="Y884" s="380"/>
      <c r="Z884" s="379"/>
      <c r="AA884" s="381"/>
      <c r="AB884" s="379"/>
      <c r="AC884" s="380"/>
      <c r="AD884" s="382">
        <f t="shared" si="124"/>
        <v>0</v>
      </c>
      <c r="AE884" s="383">
        <f t="shared" si="125"/>
        <v>0</v>
      </c>
      <c r="AF884" s="379"/>
      <c r="AG884" s="381"/>
      <c r="AH884" s="379"/>
      <c r="AI884" s="381"/>
      <c r="AJ884" s="384" t="str">
        <f t="shared" si="118"/>
        <v/>
      </c>
      <c r="AK884" s="385" t="str">
        <f t="shared" si="119"/>
        <v/>
      </c>
      <c r="AL884" s="388" t="str">
        <f t="shared" si="120"/>
        <v/>
      </c>
      <c r="AM884" s="389" t="str">
        <f t="shared" si="121"/>
        <v/>
      </c>
      <c r="AN884" s="388" t="str">
        <f t="shared" si="122"/>
        <v/>
      </c>
      <c r="AO884" s="389" t="str">
        <f t="shared" si="123"/>
        <v/>
      </c>
      <c r="AP884" s="424"/>
      <c r="AQ884" s="424"/>
      <c r="AR884" s="431" t="e">
        <f>VLOOKUP($B884,'acc names'!$C$2:$D$12102,2,FALSE)</f>
        <v>#N/A</v>
      </c>
      <c r="AS884" s="431" t="e">
        <f>VLOOKUP($AQ884,software!$A$1:$B$14605,2,FALSE)</f>
        <v>#N/A</v>
      </c>
      <c r="AT884" s="424"/>
      <c r="AV884" s="424"/>
    </row>
    <row r="885" spans="1:48" s="44" customFormat="1" ht="12.75" x14ac:dyDescent="0.2">
      <c r="A885" s="101"/>
      <c r="B885" s="42"/>
      <c r="C885" s="142"/>
      <c r="D885" s="143"/>
      <c r="E885" s="107"/>
      <c r="F885" s="46"/>
      <c r="G885" s="46"/>
      <c r="H885" s="46"/>
      <c r="I885" s="46"/>
      <c r="J885" s="46"/>
      <c r="K885" s="46"/>
      <c r="L885" s="139"/>
      <c r="M885" s="41"/>
      <c r="N885" s="45"/>
      <c r="O885" s="47"/>
      <c r="P885" s="43"/>
      <c r="Q885" s="71" t="e">
        <f>VLOOKUP(N885,'error categories'!$A$2:$D$54,4,FALSE)</f>
        <v>#N/A</v>
      </c>
      <c r="R885" s="72" t="e">
        <f>VLOOKUP(N885,'error categories'!$A$2:$D$54,3,FALSE)</f>
        <v>#N/A</v>
      </c>
      <c r="S885" s="374"/>
      <c r="T885" s="377"/>
      <c r="U885" s="378">
        <f t="shared" si="117"/>
        <v>0</v>
      </c>
      <c r="V885" s="379"/>
      <c r="W885" s="380"/>
      <c r="X885" s="380"/>
      <c r="Y885" s="380"/>
      <c r="Z885" s="379"/>
      <c r="AA885" s="381"/>
      <c r="AB885" s="379"/>
      <c r="AC885" s="380"/>
      <c r="AD885" s="382">
        <f t="shared" si="124"/>
        <v>0</v>
      </c>
      <c r="AE885" s="383">
        <f t="shared" si="125"/>
        <v>0</v>
      </c>
      <c r="AF885" s="379"/>
      <c r="AG885" s="381"/>
      <c r="AH885" s="379"/>
      <c r="AI885" s="381"/>
      <c r="AJ885" s="384" t="str">
        <f t="shared" si="118"/>
        <v/>
      </c>
      <c r="AK885" s="385" t="str">
        <f t="shared" si="119"/>
        <v/>
      </c>
      <c r="AL885" s="388" t="str">
        <f t="shared" si="120"/>
        <v/>
      </c>
      <c r="AM885" s="389" t="str">
        <f t="shared" si="121"/>
        <v/>
      </c>
      <c r="AN885" s="388" t="str">
        <f t="shared" si="122"/>
        <v/>
      </c>
      <c r="AO885" s="389" t="str">
        <f t="shared" si="123"/>
        <v/>
      </c>
      <c r="AP885" s="424"/>
      <c r="AQ885" s="424"/>
      <c r="AR885" s="431" t="e">
        <f>VLOOKUP($B885,'acc names'!$C$2:$D$12102,2,FALSE)</f>
        <v>#N/A</v>
      </c>
      <c r="AS885" s="431" t="e">
        <f>VLOOKUP($AQ885,software!$A$1:$B$14605,2,FALSE)</f>
        <v>#N/A</v>
      </c>
      <c r="AT885" s="424"/>
      <c r="AV885" s="424"/>
    </row>
    <row r="886" spans="1:48" s="44" customFormat="1" ht="12.75" x14ac:dyDescent="0.2">
      <c r="A886" s="101"/>
      <c r="B886" s="42"/>
      <c r="C886" s="142"/>
      <c r="D886" s="143"/>
      <c r="E886" s="107"/>
      <c r="F886" s="46"/>
      <c r="G886" s="46"/>
      <c r="H886" s="46"/>
      <c r="I886" s="46"/>
      <c r="J886" s="46"/>
      <c r="K886" s="46"/>
      <c r="L886" s="139"/>
      <c r="M886" s="41"/>
      <c r="N886" s="45"/>
      <c r="O886" s="47"/>
      <c r="P886" s="43"/>
      <c r="Q886" s="71" t="e">
        <f>VLOOKUP(N886,'error categories'!$A$2:$D$54,4,FALSE)</f>
        <v>#N/A</v>
      </c>
      <c r="R886" s="72" t="e">
        <f>VLOOKUP(N886,'error categories'!$A$2:$D$54,3,FALSE)</f>
        <v>#N/A</v>
      </c>
      <c r="S886" s="374"/>
      <c r="T886" s="377"/>
      <c r="U886" s="378">
        <f t="shared" si="117"/>
        <v>0</v>
      </c>
      <c r="V886" s="379"/>
      <c r="W886" s="380"/>
      <c r="X886" s="380"/>
      <c r="Y886" s="380"/>
      <c r="Z886" s="379"/>
      <c r="AA886" s="381"/>
      <c r="AB886" s="379"/>
      <c r="AC886" s="380"/>
      <c r="AD886" s="382">
        <f t="shared" si="124"/>
        <v>0</v>
      </c>
      <c r="AE886" s="383">
        <f t="shared" si="125"/>
        <v>0</v>
      </c>
      <c r="AF886" s="379"/>
      <c r="AG886" s="381"/>
      <c r="AH886" s="379"/>
      <c r="AI886" s="381"/>
      <c r="AJ886" s="384" t="str">
        <f t="shared" si="118"/>
        <v/>
      </c>
      <c r="AK886" s="385" t="str">
        <f t="shared" si="119"/>
        <v/>
      </c>
      <c r="AL886" s="388" t="str">
        <f t="shared" si="120"/>
        <v/>
      </c>
      <c r="AM886" s="389" t="str">
        <f t="shared" si="121"/>
        <v/>
      </c>
      <c r="AN886" s="388" t="str">
        <f t="shared" si="122"/>
        <v/>
      </c>
      <c r="AO886" s="389" t="str">
        <f t="shared" si="123"/>
        <v/>
      </c>
      <c r="AP886" s="424"/>
      <c r="AQ886" s="424"/>
      <c r="AR886" s="431" t="e">
        <f>VLOOKUP($B886,'acc names'!$C$2:$D$12102,2,FALSE)</f>
        <v>#N/A</v>
      </c>
      <c r="AS886" s="431" t="e">
        <f>VLOOKUP($AQ886,software!$A$1:$B$14605,2,FALSE)</f>
        <v>#N/A</v>
      </c>
      <c r="AT886" s="424"/>
      <c r="AV886" s="424"/>
    </row>
    <row r="887" spans="1:48" s="44" customFormat="1" ht="12.75" x14ac:dyDescent="0.2">
      <c r="A887" s="101"/>
      <c r="B887" s="42"/>
      <c r="C887" s="142"/>
      <c r="D887" s="143"/>
      <c r="E887" s="107"/>
      <c r="F887" s="46"/>
      <c r="G887" s="46"/>
      <c r="H887" s="46"/>
      <c r="I887" s="46"/>
      <c r="J887" s="46"/>
      <c r="K887" s="46"/>
      <c r="L887" s="139"/>
      <c r="M887" s="41"/>
      <c r="N887" s="45"/>
      <c r="O887" s="47"/>
      <c r="P887" s="43"/>
      <c r="Q887" s="71" t="e">
        <f>VLOOKUP(N887,'error categories'!$A$2:$D$54,4,FALSE)</f>
        <v>#N/A</v>
      </c>
      <c r="R887" s="72" t="e">
        <f>VLOOKUP(N887,'error categories'!$A$2:$D$54,3,FALSE)</f>
        <v>#N/A</v>
      </c>
      <c r="S887" s="374"/>
      <c r="T887" s="377"/>
      <c r="U887" s="378">
        <f t="shared" si="117"/>
        <v>0</v>
      </c>
      <c r="V887" s="379"/>
      <c r="W887" s="380"/>
      <c r="X887" s="380"/>
      <c r="Y887" s="380"/>
      <c r="Z887" s="379"/>
      <c r="AA887" s="381"/>
      <c r="AB887" s="379"/>
      <c r="AC887" s="380"/>
      <c r="AD887" s="382">
        <f t="shared" si="124"/>
        <v>0</v>
      </c>
      <c r="AE887" s="383">
        <f t="shared" si="125"/>
        <v>0</v>
      </c>
      <c r="AF887" s="379"/>
      <c r="AG887" s="381"/>
      <c r="AH887" s="379"/>
      <c r="AI887" s="381"/>
      <c r="AJ887" s="384" t="str">
        <f t="shared" si="118"/>
        <v/>
      </c>
      <c r="AK887" s="385" t="str">
        <f t="shared" si="119"/>
        <v/>
      </c>
      <c r="AL887" s="388" t="str">
        <f t="shared" si="120"/>
        <v/>
      </c>
      <c r="AM887" s="389" t="str">
        <f t="shared" si="121"/>
        <v/>
      </c>
      <c r="AN887" s="388" t="str">
        <f t="shared" si="122"/>
        <v/>
      </c>
      <c r="AO887" s="389" t="str">
        <f t="shared" si="123"/>
        <v/>
      </c>
      <c r="AP887" s="424"/>
      <c r="AQ887" s="424"/>
      <c r="AR887" s="431" t="e">
        <f>VLOOKUP($B887,'acc names'!$C$2:$D$12102,2,FALSE)</f>
        <v>#N/A</v>
      </c>
      <c r="AS887" s="431" t="e">
        <f>VLOOKUP($AQ887,software!$A$1:$B$14605,2,FALSE)</f>
        <v>#N/A</v>
      </c>
      <c r="AT887" s="424"/>
      <c r="AV887" s="424"/>
    </row>
    <row r="888" spans="1:48" s="44" customFormat="1" ht="12.75" x14ac:dyDescent="0.2">
      <c r="A888" s="101"/>
      <c r="B888" s="42"/>
      <c r="C888" s="142"/>
      <c r="D888" s="143"/>
      <c r="E888" s="107"/>
      <c r="F888" s="46"/>
      <c r="G888" s="46"/>
      <c r="H888" s="46"/>
      <c r="I888" s="46"/>
      <c r="J888" s="46"/>
      <c r="K888" s="46"/>
      <c r="L888" s="139"/>
      <c r="M888" s="41"/>
      <c r="N888" s="45"/>
      <c r="O888" s="47"/>
      <c r="P888" s="43"/>
      <c r="Q888" s="71" t="e">
        <f>VLOOKUP(N888,'error categories'!$A$2:$D$54,4,FALSE)</f>
        <v>#N/A</v>
      </c>
      <c r="R888" s="72" t="e">
        <f>VLOOKUP(N888,'error categories'!$A$2:$D$54,3,FALSE)</f>
        <v>#N/A</v>
      </c>
      <c r="S888" s="374"/>
      <c r="T888" s="377"/>
      <c r="U888" s="378">
        <f t="shared" si="117"/>
        <v>0</v>
      </c>
      <c r="V888" s="379"/>
      <c r="W888" s="380"/>
      <c r="X888" s="380"/>
      <c r="Y888" s="380"/>
      <c r="Z888" s="379"/>
      <c r="AA888" s="381"/>
      <c r="AB888" s="379"/>
      <c r="AC888" s="380"/>
      <c r="AD888" s="382">
        <f t="shared" si="124"/>
        <v>0</v>
      </c>
      <c r="AE888" s="383">
        <f t="shared" si="125"/>
        <v>0</v>
      </c>
      <c r="AF888" s="379"/>
      <c r="AG888" s="381"/>
      <c r="AH888" s="379"/>
      <c r="AI888" s="381"/>
      <c r="AJ888" s="384" t="str">
        <f t="shared" si="118"/>
        <v/>
      </c>
      <c r="AK888" s="385" t="str">
        <f t="shared" si="119"/>
        <v/>
      </c>
      <c r="AL888" s="388" t="str">
        <f t="shared" si="120"/>
        <v/>
      </c>
      <c r="AM888" s="389" t="str">
        <f t="shared" si="121"/>
        <v/>
      </c>
      <c r="AN888" s="388" t="str">
        <f t="shared" si="122"/>
        <v/>
      </c>
      <c r="AO888" s="389" t="str">
        <f t="shared" si="123"/>
        <v/>
      </c>
      <c r="AP888" s="424"/>
      <c r="AQ888" s="424"/>
      <c r="AR888" s="431" t="e">
        <f>VLOOKUP($B888,'acc names'!$C$2:$D$12102,2,FALSE)</f>
        <v>#N/A</v>
      </c>
      <c r="AS888" s="431" t="e">
        <f>VLOOKUP($AQ888,software!$A$1:$B$14605,2,FALSE)</f>
        <v>#N/A</v>
      </c>
      <c r="AT888" s="424"/>
      <c r="AV888" s="424"/>
    </row>
    <row r="889" spans="1:48" s="44" customFormat="1" ht="12.75" x14ac:dyDescent="0.2">
      <c r="A889" s="101"/>
      <c r="B889" s="42"/>
      <c r="C889" s="142"/>
      <c r="D889" s="143"/>
      <c r="E889" s="107"/>
      <c r="F889" s="46"/>
      <c r="G889" s="46"/>
      <c r="H889" s="46"/>
      <c r="I889" s="46"/>
      <c r="J889" s="46"/>
      <c r="K889" s="46"/>
      <c r="L889" s="139"/>
      <c r="M889" s="41"/>
      <c r="N889" s="45"/>
      <c r="O889" s="47"/>
      <c r="P889" s="43"/>
      <c r="Q889" s="71" t="e">
        <f>VLOOKUP(N889,'error categories'!$A$2:$D$54,4,FALSE)</f>
        <v>#N/A</v>
      </c>
      <c r="R889" s="72" t="e">
        <f>VLOOKUP(N889,'error categories'!$A$2:$D$54,3,FALSE)</f>
        <v>#N/A</v>
      </c>
      <c r="S889" s="374"/>
      <c r="T889" s="377"/>
      <c r="U889" s="378">
        <f t="shared" si="117"/>
        <v>0</v>
      </c>
      <c r="V889" s="379"/>
      <c r="W889" s="380"/>
      <c r="X889" s="380"/>
      <c r="Y889" s="380"/>
      <c r="Z889" s="379"/>
      <c r="AA889" s="381"/>
      <c r="AB889" s="379"/>
      <c r="AC889" s="380"/>
      <c r="AD889" s="382">
        <f t="shared" si="124"/>
        <v>0</v>
      </c>
      <c r="AE889" s="383">
        <f t="shared" si="125"/>
        <v>0</v>
      </c>
      <c r="AF889" s="379"/>
      <c r="AG889" s="381"/>
      <c r="AH889" s="379"/>
      <c r="AI889" s="381"/>
      <c r="AJ889" s="384" t="str">
        <f t="shared" si="118"/>
        <v/>
      </c>
      <c r="AK889" s="385" t="str">
        <f t="shared" si="119"/>
        <v/>
      </c>
      <c r="AL889" s="388" t="str">
        <f t="shared" si="120"/>
        <v/>
      </c>
      <c r="AM889" s="389" t="str">
        <f t="shared" si="121"/>
        <v/>
      </c>
      <c r="AN889" s="388" t="str">
        <f t="shared" si="122"/>
        <v/>
      </c>
      <c r="AO889" s="389" t="str">
        <f t="shared" si="123"/>
        <v/>
      </c>
      <c r="AP889" s="424"/>
      <c r="AQ889" s="424"/>
      <c r="AR889" s="431" t="e">
        <f>VLOOKUP($B889,'acc names'!$C$2:$D$12102,2,FALSE)</f>
        <v>#N/A</v>
      </c>
      <c r="AS889" s="431" t="e">
        <f>VLOOKUP($AQ889,software!$A$1:$B$14605,2,FALSE)</f>
        <v>#N/A</v>
      </c>
      <c r="AT889" s="424"/>
      <c r="AV889" s="424"/>
    </row>
    <row r="890" spans="1:48" s="44" customFormat="1" ht="12.75" x14ac:dyDescent="0.2">
      <c r="A890" s="101"/>
      <c r="B890" s="42"/>
      <c r="C890" s="142"/>
      <c r="D890" s="143"/>
      <c r="E890" s="107"/>
      <c r="F890" s="46"/>
      <c r="G890" s="46"/>
      <c r="H890" s="46"/>
      <c r="I890" s="46"/>
      <c r="J890" s="46"/>
      <c r="K890" s="46"/>
      <c r="L890" s="139"/>
      <c r="M890" s="41"/>
      <c r="N890" s="45"/>
      <c r="O890" s="47"/>
      <c r="P890" s="43"/>
      <c r="Q890" s="71" t="e">
        <f>VLOOKUP(N890,'error categories'!$A$2:$D$54,4,FALSE)</f>
        <v>#N/A</v>
      </c>
      <c r="R890" s="72" t="e">
        <f>VLOOKUP(N890,'error categories'!$A$2:$D$54,3,FALSE)</f>
        <v>#N/A</v>
      </c>
      <c r="S890" s="374"/>
      <c r="T890" s="377"/>
      <c r="U890" s="378">
        <f t="shared" si="117"/>
        <v>0</v>
      </c>
      <c r="V890" s="379"/>
      <c r="W890" s="380"/>
      <c r="X890" s="380"/>
      <c r="Y890" s="380"/>
      <c r="Z890" s="379"/>
      <c r="AA890" s="381"/>
      <c r="AB890" s="379"/>
      <c r="AC890" s="380"/>
      <c r="AD890" s="382">
        <f t="shared" si="124"/>
        <v>0</v>
      </c>
      <c r="AE890" s="383">
        <f t="shared" si="125"/>
        <v>0</v>
      </c>
      <c r="AF890" s="379"/>
      <c r="AG890" s="381"/>
      <c r="AH890" s="379"/>
      <c r="AI890" s="381"/>
      <c r="AJ890" s="384" t="str">
        <f t="shared" si="118"/>
        <v/>
      </c>
      <c r="AK890" s="385" t="str">
        <f t="shared" si="119"/>
        <v/>
      </c>
      <c r="AL890" s="388" t="str">
        <f t="shared" si="120"/>
        <v/>
      </c>
      <c r="AM890" s="389" t="str">
        <f t="shared" si="121"/>
        <v/>
      </c>
      <c r="AN890" s="388" t="str">
        <f t="shared" si="122"/>
        <v/>
      </c>
      <c r="AO890" s="389" t="str">
        <f t="shared" si="123"/>
        <v/>
      </c>
      <c r="AP890" s="424"/>
      <c r="AQ890" s="424"/>
      <c r="AR890" s="431" t="e">
        <f>VLOOKUP($B890,'acc names'!$C$2:$D$12102,2,FALSE)</f>
        <v>#N/A</v>
      </c>
      <c r="AS890" s="431" t="e">
        <f>VLOOKUP($AQ890,software!$A$1:$B$14605,2,FALSE)</f>
        <v>#N/A</v>
      </c>
      <c r="AT890" s="424"/>
      <c r="AV890" s="424"/>
    </row>
    <row r="891" spans="1:48" s="44" customFormat="1" ht="12.75" x14ac:dyDescent="0.2">
      <c r="A891" s="101"/>
      <c r="B891" s="42"/>
      <c r="C891" s="142"/>
      <c r="D891" s="143"/>
      <c r="E891" s="107"/>
      <c r="F891" s="46"/>
      <c r="G891" s="46"/>
      <c r="H891" s="46"/>
      <c r="I891" s="46"/>
      <c r="J891" s="46"/>
      <c r="K891" s="46"/>
      <c r="L891" s="139"/>
      <c r="M891" s="41"/>
      <c r="N891" s="45"/>
      <c r="O891" s="47"/>
      <c r="P891" s="43"/>
      <c r="Q891" s="71" t="e">
        <f>VLOOKUP(N891,'error categories'!$A$2:$D$54,4,FALSE)</f>
        <v>#N/A</v>
      </c>
      <c r="R891" s="72" t="e">
        <f>VLOOKUP(N891,'error categories'!$A$2:$D$54,3,FALSE)</f>
        <v>#N/A</v>
      </c>
      <c r="S891" s="374"/>
      <c r="T891" s="377"/>
      <c r="U891" s="378">
        <f t="shared" si="117"/>
        <v>0</v>
      </c>
      <c r="V891" s="379"/>
      <c r="W891" s="380"/>
      <c r="X891" s="380"/>
      <c r="Y891" s="380"/>
      <c r="Z891" s="379"/>
      <c r="AA891" s="381"/>
      <c r="AB891" s="379"/>
      <c r="AC891" s="380"/>
      <c r="AD891" s="382">
        <f t="shared" si="124"/>
        <v>0</v>
      </c>
      <c r="AE891" s="383">
        <f t="shared" si="125"/>
        <v>0</v>
      </c>
      <c r="AF891" s="379"/>
      <c r="AG891" s="381"/>
      <c r="AH891" s="379"/>
      <c r="AI891" s="381"/>
      <c r="AJ891" s="384" t="str">
        <f t="shared" si="118"/>
        <v/>
      </c>
      <c r="AK891" s="385" t="str">
        <f t="shared" si="119"/>
        <v/>
      </c>
      <c r="AL891" s="388" t="str">
        <f t="shared" si="120"/>
        <v/>
      </c>
      <c r="AM891" s="389" t="str">
        <f t="shared" si="121"/>
        <v/>
      </c>
      <c r="AN891" s="388" t="str">
        <f t="shared" si="122"/>
        <v/>
      </c>
      <c r="AO891" s="389" t="str">
        <f t="shared" si="123"/>
        <v/>
      </c>
      <c r="AP891" s="424"/>
      <c r="AQ891" s="424"/>
      <c r="AR891" s="431" t="e">
        <f>VLOOKUP($B891,'acc names'!$C$2:$D$12102,2,FALSE)</f>
        <v>#N/A</v>
      </c>
      <c r="AS891" s="431" t="e">
        <f>VLOOKUP($AQ891,software!$A$1:$B$14605,2,FALSE)</f>
        <v>#N/A</v>
      </c>
      <c r="AT891" s="424"/>
      <c r="AV891" s="424"/>
    </row>
    <row r="892" spans="1:48" s="44" customFormat="1" ht="12.75" x14ac:dyDescent="0.2">
      <c r="A892" s="101"/>
      <c r="B892" s="42"/>
      <c r="C892" s="142"/>
      <c r="D892" s="143"/>
      <c r="E892" s="107"/>
      <c r="F892" s="46"/>
      <c r="G892" s="46"/>
      <c r="H892" s="46"/>
      <c r="I892" s="46"/>
      <c r="J892" s="46"/>
      <c r="K892" s="46"/>
      <c r="L892" s="139"/>
      <c r="M892" s="41"/>
      <c r="N892" s="45"/>
      <c r="O892" s="47"/>
      <c r="P892" s="43"/>
      <c r="Q892" s="71" t="e">
        <f>VLOOKUP(N892,'error categories'!$A$2:$D$54,4,FALSE)</f>
        <v>#N/A</v>
      </c>
      <c r="R892" s="72" t="e">
        <f>VLOOKUP(N892,'error categories'!$A$2:$D$54,3,FALSE)</f>
        <v>#N/A</v>
      </c>
      <c r="S892" s="374"/>
      <c r="T892" s="377"/>
      <c r="U892" s="378">
        <f t="shared" si="117"/>
        <v>0</v>
      </c>
      <c r="V892" s="379"/>
      <c r="W892" s="380"/>
      <c r="X892" s="380"/>
      <c r="Y892" s="380"/>
      <c r="Z892" s="379"/>
      <c r="AA892" s="381"/>
      <c r="AB892" s="379"/>
      <c r="AC892" s="380"/>
      <c r="AD892" s="382">
        <f t="shared" si="124"/>
        <v>0</v>
      </c>
      <c r="AE892" s="383">
        <f t="shared" si="125"/>
        <v>0</v>
      </c>
      <c r="AF892" s="379"/>
      <c r="AG892" s="381"/>
      <c r="AH892" s="379"/>
      <c r="AI892" s="381"/>
      <c r="AJ892" s="384" t="str">
        <f t="shared" si="118"/>
        <v/>
      </c>
      <c r="AK892" s="385" t="str">
        <f t="shared" si="119"/>
        <v/>
      </c>
      <c r="AL892" s="388" t="str">
        <f t="shared" si="120"/>
        <v/>
      </c>
      <c r="AM892" s="389" t="str">
        <f t="shared" si="121"/>
        <v/>
      </c>
      <c r="AN892" s="388" t="str">
        <f t="shared" si="122"/>
        <v/>
      </c>
      <c r="AO892" s="389" t="str">
        <f t="shared" si="123"/>
        <v/>
      </c>
      <c r="AP892" s="424"/>
      <c r="AQ892" s="424"/>
      <c r="AR892" s="431" t="e">
        <f>VLOOKUP($B892,'acc names'!$C$2:$D$12102,2,FALSE)</f>
        <v>#N/A</v>
      </c>
      <c r="AS892" s="431" t="e">
        <f>VLOOKUP($AQ892,software!$A$1:$B$14605,2,FALSE)</f>
        <v>#N/A</v>
      </c>
      <c r="AT892" s="424"/>
      <c r="AV892" s="424"/>
    </row>
    <row r="893" spans="1:48" s="44" customFormat="1" ht="12.75" x14ac:dyDescent="0.2">
      <c r="A893" s="101"/>
      <c r="B893" s="42"/>
      <c r="C893" s="142"/>
      <c r="D893" s="143"/>
      <c r="E893" s="107"/>
      <c r="F893" s="46"/>
      <c r="G893" s="46"/>
      <c r="H893" s="46"/>
      <c r="I893" s="46"/>
      <c r="J893" s="46"/>
      <c r="K893" s="46"/>
      <c r="L893" s="139"/>
      <c r="M893" s="41"/>
      <c r="N893" s="45"/>
      <c r="O893" s="47"/>
      <c r="P893" s="43"/>
      <c r="Q893" s="71" t="e">
        <f>VLOOKUP(N893,'error categories'!$A$2:$D$54,4,FALSE)</f>
        <v>#N/A</v>
      </c>
      <c r="R893" s="72" t="e">
        <f>VLOOKUP(N893,'error categories'!$A$2:$D$54,3,FALSE)</f>
        <v>#N/A</v>
      </c>
      <c r="S893" s="374"/>
      <c r="T893" s="377"/>
      <c r="U893" s="378">
        <f t="shared" si="117"/>
        <v>0</v>
      </c>
      <c r="V893" s="379"/>
      <c r="W893" s="380"/>
      <c r="X893" s="380"/>
      <c r="Y893" s="380"/>
      <c r="Z893" s="379"/>
      <c r="AA893" s="381"/>
      <c r="AB893" s="379"/>
      <c r="AC893" s="380"/>
      <c r="AD893" s="382">
        <f t="shared" si="124"/>
        <v>0</v>
      </c>
      <c r="AE893" s="383">
        <f t="shared" si="125"/>
        <v>0</v>
      </c>
      <c r="AF893" s="379"/>
      <c r="AG893" s="381"/>
      <c r="AH893" s="379"/>
      <c r="AI893" s="381"/>
      <c r="AJ893" s="384" t="str">
        <f t="shared" si="118"/>
        <v/>
      </c>
      <c r="AK893" s="385" t="str">
        <f t="shared" si="119"/>
        <v/>
      </c>
      <c r="AL893" s="388" t="str">
        <f t="shared" si="120"/>
        <v/>
      </c>
      <c r="AM893" s="389" t="str">
        <f t="shared" si="121"/>
        <v/>
      </c>
      <c r="AN893" s="388" t="str">
        <f t="shared" si="122"/>
        <v/>
      </c>
      <c r="AO893" s="389" t="str">
        <f t="shared" si="123"/>
        <v/>
      </c>
      <c r="AP893" s="424"/>
      <c r="AQ893" s="424"/>
      <c r="AR893" s="431" t="e">
        <f>VLOOKUP($B893,'acc names'!$C$2:$D$12102,2,FALSE)</f>
        <v>#N/A</v>
      </c>
      <c r="AS893" s="431" t="e">
        <f>VLOOKUP($AQ893,software!$A$1:$B$14605,2,FALSE)</f>
        <v>#N/A</v>
      </c>
      <c r="AT893" s="424"/>
      <c r="AV893" s="424"/>
    </row>
    <row r="894" spans="1:48" s="44" customFormat="1" ht="12.75" x14ac:dyDescent="0.2">
      <c r="A894" s="101"/>
      <c r="B894" s="42"/>
      <c r="C894" s="142"/>
      <c r="D894" s="143"/>
      <c r="E894" s="107"/>
      <c r="F894" s="46"/>
      <c r="G894" s="46"/>
      <c r="H894" s="46"/>
      <c r="I894" s="46"/>
      <c r="J894" s="46"/>
      <c r="K894" s="46"/>
      <c r="L894" s="139"/>
      <c r="M894" s="41"/>
      <c r="N894" s="45"/>
      <c r="O894" s="47"/>
      <c r="P894" s="43"/>
      <c r="Q894" s="71" t="e">
        <f>VLOOKUP(N894,'error categories'!$A$2:$D$54,4,FALSE)</f>
        <v>#N/A</v>
      </c>
      <c r="R894" s="72" t="e">
        <f>VLOOKUP(N894,'error categories'!$A$2:$D$54,3,FALSE)</f>
        <v>#N/A</v>
      </c>
      <c r="S894" s="374"/>
      <c r="T894" s="377"/>
      <c r="U894" s="378">
        <f t="shared" si="117"/>
        <v>0</v>
      </c>
      <c r="V894" s="379"/>
      <c r="W894" s="380"/>
      <c r="X894" s="380"/>
      <c r="Y894" s="380"/>
      <c r="Z894" s="379"/>
      <c r="AA894" s="381"/>
      <c r="AB894" s="379"/>
      <c r="AC894" s="380"/>
      <c r="AD894" s="382">
        <f t="shared" si="124"/>
        <v>0</v>
      </c>
      <c r="AE894" s="383">
        <f t="shared" si="125"/>
        <v>0</v>
      </c>
      <c r="AF894" s="379"/>
      <c r="AG894" s="381"/>
      <c r="AH894" s="379"/>
      <c r="AI894" s="381"/>
      <c r="AJ894" s="384" t="str">
        <f t="shared" si="118"/>
        <v/>
      </c>
      <c r="AK894" s="385" t="str">
        <f t="shared" si="119"/>
        <v/>
      </c>
      <c r="AL894" s="388" t="str">
        <f t="shared" si="120"/>
        <v/>
      </c>
      <c r="AM894" s="389" t="str">
        <f t="shared" si="121"/>
        <v/>
      </c>
      <c r="AN894" s="388" t="str">
        <f t="shared" si="122"/>
        <v/>
      </c>
      <c r="AO894" s="389" t="str">
        <f t="shared" si="123"/>
        <v/>
      </c>
      <c r="AP894" s="424"/>
      <c r="AQ894" s="424"/>
      <c r="AR894" s="431" t="e">
        <f>VLOOKUP($B894,'acc names'!$C$2:$D$12102,2,FALSE)</f>
        <v>#N/A</v>
      </c>
      <c r="AS894" s="431" t="e">
        <f>VLOOKUP($AQ894,software!$A$1:$B$14605,2,FALSE)</f>
        <v>#N/A</v>
      </c>
      <c r="AT894" s="424"/>
      <c r="AV894" s="424"/>
    </row>
    <row r="895" spans="1:48" s="44" customFormat="1" ht="12.75" x14ac:dyDescent="0.2">
      <c r="A895" s="101"/>
      <c r="B895" s="42"/>
      <c r="C895" s="142"/>
      <c r="D895" s="143"/>
      <c r="E895" s="107"/>
      <c r="F895" s="46"/>
      <c r="G895" s="46"/>
      <c r="H895" s="46"/>
      <c r="I895" s="46"/>
      <c r="J895" s="46"/>
      <c r="K895" s="46"/>
      <c r="L895" s="139"/>
      <c r="M895" s="41"/>
      <c r="N895" s="45"/>
      <c r="O895" s="47"/>
      <c r="P895" s="43"/>
      <c r="Q895" s="71" t="e">
        <f>VLOOKUP(N895,'error categories'!$A$2:$D$54,4,FALSE)</f>
        <v>#N/A</v>
      </c>
      <c r="R895" s="72" t="e">
        <f>VLOOKUP(N895,'error categories'!$A$2:$D$54,3,FALSE)</f>
        <v>#N/A</v>
      </c>
      <c r="S895" s="374"/>
      <c r="T895" s="377"/>
      <c r="U895" s="378">
        <f t="shared" si="117"/>
        <v>0</v>
      </c>
      <c r="V895" s="379"/>
      <c r="W895" s="380"/>
      <c r="X895" s="380"/>
      <c r="Y895" s="380"/>
      <c r="Z895" s="379"/>
      <c r="AA895" s="381"/>
      <c r="AB895" s="379"/>
      <c r="AC895" s="380"/>
      <c r="AD895" s="382">
        <f t="shared" si="124"/>
        <v>0</v>
      </c>
      <c r="AE895" s="383">
        <f t="shared" si="125"/>
        <v>0</v>
      </c>
      <c r="AF895" s="379"/>
      <c r="AG895" s="381"/>
      <c r="AH895" s="379"/>
      <c r="AI895" s="381"/>
      <c r="AJ895" s="384" t="str">
        <f t="shared" si="118"/>
        <v/>
      </c>
      <c r="AK895" s="385" t="str">
        <f t="shared" si="119"/>
        <v/>
      </c>
      <c r="AL895" s="388" t="str">
        <f t="shared" si="120"/>
        <v/>
      </c>
      <c r="AM895" s="389" t="str">
        <f t="shared" si="121"/>
        <v/>
      </c>
      <c r="AN895" s="388" t="str">
        <f t="shared" si="122"/>
        <v/>
      </c>
      <c r="AO895" s="389" t="str">
        <f t="shared" si="123"/>
        <v/>
      </c>
      <c r="AP895" s="424"/>
      <c r="AQ895" s="424"/>
      <c r="AR895" s="431" t="e">
        <f>VLOOKUP($B895,'acc names'!$C$2:$D$12102,2,FALSE)</f>
        <v>#N/A</v>
      </c>
      <c r="AS895" s="431" t="e">
        <f>VLOOKUP($AQ895,software!$A$1:$B$14605,2,FALSE)</f>
        <v>#N/A</v>
      </c>
      <c r="AT895" s="424"/>
      <c r="AV895" s="424"/>
    </row>
    <row r="896" spans="1:48" s="44" customFormat="1" ht="12.75" x14ac:dyDescent="0.2">
      <c r="A896" s="101"/>
      <c r="B896" s="42"/>
      <c r="C896" s="142"/>
      <c r="D896" s="143"/>
      <c r="E896" s="107"/>
      <c r="F896" s="46"/>
      <c r="G896" s="46"/>
      <c r="H896" s="46"/>
      <c r="I896" s="46"/>
      <c r="J896" s="46"/>
      <c r="K896" s="46"/>
      <c r="L896" s="139"/>
      <c r="M896" s="41"/>
      <c r="N896" s="45"/>
      <c r="O896" s="47"/>
      <c r="P896" s="43"/>
      <c r="Q896" s="71" t="e">
        <f>VLOOKUP(N896,'error categories'!$A$2:$D$54,4,FALSE)</f>
        <v>#N/A</v>
      </c>
      <c r="R896" s="72" t="e">
        <f>VLOOKUP(N896,'error categories'!$A$2:$D$54,3,FALSE)</f>
        <v>#N/A</v>
      </c>
      <c r="S896" s="374"/>
      <c r="T896" s="377"/>
      <c r="U896" s="378">
        <f t="shared" si="117"/>
        <v>0</v>
      </c>
      <c r="V896" s="379"/>
      <c r="W896" s="380"/>
      <c r="X896" s="380"/>
      <c r="Y896" s="380"/>
      <c r="Z896" s="379"/>
      <c r="AA896" s="381"/>
      <c r="AB896" s="379"/>
      <c r="AC896" s="380"/>
      <c r="AD896" s="382">
        <f t="shared" si="124"/>
        <v>0</v>
      </c>
      <c r="AE896" s="383">
        <f t="shared" si="125"/>
        <v>0</v>
      </c>
      <c r="AF896" s="379"/>
      <c r="AG896" s="381"/>
      <c r="AH896" s="379"/>
      <c r="AI896" s="381"/>
      <c r="AJ896" s="384" t="str">
        <f t="shared" si="118"/>
        <v/>
      </c>
      <c r="AK896" s="385" t="str">
        <f t="shared" si="119"/>
        <v/>
      </c>
      <c r="AL896" s="388" t="str">
        <f t="shared" si="120"/>
        <v/>
      </c>
      <c r="AM896" s="389" t="str">
        <f t="shared" si="121"/>
        <v/>
      </c>
      <c r="AN896" s="388" t="str">
        <f t="shared" si="122"/>
        <v/>
      </c>
      <c r="AO896" s="389" t="str">
        <f t="shared" si="123"/>
        <v/>
      </c>
      <c r="AP896" s="424"/>
      <c r="AQ896" s="424"/>
      <c r="AR896" s="431" t="e">
        <f>VLOOKUP($B896,'acc names'!$C$2:$D$12102,2,FALSE)</f>
        <v>#N/A</v>
      </c>
      <c r="AS896" s="431" t="e">
        <f>VLOOKUP($AQ896,software!$A$1:$B$14605,2,FALSE)</f>
        <v>#N/A</v>
      </c>
      <c r="AT896" s="424"/>
      <c r="AV896" s="424"/>
    </row>
    <row r="897" spans="1:48" s="44" customFormat="1" ht="12.75" x14ac:dyDescent="0.2">
      <c r="A897" s="101"/>
      <c r="B897" s="42"/>
      <c r="C897" s="142"/>
      <c r="D897" s="143"/>
      <c r="E897" s="107"/>
      <c r="F897" s="46"/>
      <c r="G897" s="46"/>
      <c r="H897" s="46"/>
      <c r="I897" s="46"/>
      <c r="J897" s="46"/>
      <c r="K897" s="46"/>
      <c r="L897" s="139"/>
      <c r="M897" s="41"/>
      <c r="N897" s="45"/>
      <c r="O897" s="47"/>
      <c r="P897" s="43"/>
      <c r="Q897" s="71" t="e">
        <f>VLOOKUP(N897,'error categories'!$A$2:$D$54,4,FALSE)</f>
        <v>#N/A</v>
      </c>
      <c r="R897" s="72" t="e">
        <f>VLOOKUP(N897,'error categories'!$A$2:$D$54,3,FALSE)</f>
        <v>#N/A</v>
      </c>
      <c r="S897" s="374"/>
      <c r="T897" s="377"/>
      <c r="U897" s="378">
        <f t="shared" si="117"/>
        <v>0</v>
      </c>
      <c r="V897" s="379"/>
      <c r="W897" s="380"/>
      <c r="X897" s="380"/>
      <c r="Y897" s="380"/>
      <c r="Z897" s="379"/>
      <c r="AA897" s="381"/>
      <c r="AB897" s="379"/>
      <c r="AC897" s="380"/>
      <c r="AD897" s="382">
        <f t="shared" si="124"/>
        <v>0</v>
      </c>
      <c r="AE897" s="383">
        <f t="shared" si="125"/>
        <v>0</v>
      </c>
      <c r="AF897" s="379"/>
      <c r="AG897" s="381"/>
      <c r="AH897" s="379"/>
      <c r="AI897" s="381"/>
      <c r="AJ897" s="384" t="str">
        <f t="shared" si="118"/>
        <v/>
      </c>
      <c r="AK897" s="385" t="str">
        <f t="shared" si="119"/>
        <v/>
      </c>
      <c r="AL897" s="388" t="str">
        <f t="shared" si="120"/>
        <v/>
      </c>
      <c r="AM897" s="389" t="str">
        <f t="shared" si="121"/>
        <v/>
      </c>
      <c r="AN897" s="388" t="str">
        <f t="shared" si="122"/>
        <v/>
      </c>
      <c r="AO897" s="389" t="str">
        <f t="shared" si="123"/>
        <v/>
      </c>
      <c r="AP897" s="424"/>
      <c r="AQ897" s="424"/>
      <c r="AR897" s="431" t="e">
        <f>VLOOKUP($B897,'acc names'!$C$2:$D$12102,2,FALSE)</f>
        <v>#N/A</v>
      </c>
      <c r="AS897" s="431" t="e">
        <f>VLOOKUP($AQ897,software!$A$1:$B$14605,2,FALSE)</f>
        <v>#N/A</v>
      </c>
      <c r="AT897" s="424"/>
      <c r="AV897" s="424"/>
    </row>
    <row r="898" spans="1:48" s="44" customFormat="1" ht="12.75" x14ac:dyDescent="0.2">
      <c r="A898" s="101"/>
      <c r="B898" s="42"/>
      <c r="C898" s="142"/>
      <c r="D898" s="143"/>
      <c r="E898" s="107"/>
      <c r="F898" s="46"/>
      <c r="G898" s="46"/>
      <c r="H898" s="46"/>
      <c r="I898" s="46"/>
      <c r="J898" s="46"/>
      <c r="K898" s="46"/>
      <c r="L898" s="139"/>
      <c r="M898" s="41"/>
      <c r="N898" s="45"/>
      <c r="O898" s="47"/>
      <c r="P898" s="43"/>
      <c r="Q898" s="71" t="e">
        <f>VLOOKUP(N898,'error categories'!$A$2:$D$54,4,FALSE)</f>
        <v>#N/A</v>
      </c>
      <c r="R898" s="72" t="e">
        <f>VLOOKUP(N898,'error categories'!$A$2:$D$54,3,FALSE)</f>
        <v>#N/A</v>
      </c>
      <c r="S898" s="374"/>
      <c r="T898" s="377"/>
      <c r="U898" s="378">
        <f t="shared" si="117"/>
        <v>0</v>
      </c>
      <c r="V898" s="379"/>
      <c r="W898" s="380"/>
      <c r="X898" s="380"/>
      <c r="Y898" s="380"/>
      <c r="Z898" s="379"/>
      <c r="AA898" s="381"/>
      <c r="AB898" s="379"/>
      <c r="AC898" s="380"/>
      <c r="AD898" s="382">
        <f t="shared" si="124"/>
        <v>0</v>
      </c>
      <c r="AE898" s="383">
        <f t="shared" si="125"/>
        <v>0</v>
      </c>
      <c r="AF898" s="379"/>
      <c r="AG898" s="381"/>
      <c r="AH898" s="379"/>
      <c r="AI898" s="381"/>
      <c r="AJ898" s="384" t="str">
        <f t="shared" si="118"/>
        <v/>
      </c>
      <c r="AK898" s="385" t="str">
        <f t="shared" si="119"/>
        <v/>
      </c>
      <c r="AL898" s="388" t="str">
        <f t="shared" si="120"/>
        <v/>
      </c>
      <c r="AM898" s="389" t="str">
        <f t="shared" si="121"/>
        <v/>
      </c>
      <c r="AN898" s="388" t="str">
        <f t="shared" si="122"/>
        <v/>
      </c>
      <c r="AO898" s="389" t="str">
        <f t="shared" si="123"/>
        <v/>
      </c>
      <c r="AP898" s="424"/>
      <c r="AQ898" s="424"/>
      <c r="AR898" s="431" t="e">
        <f>VLOOKUP($B898,'acc names'!$C$2:$D$12102,2,FALSE)</f>
        <v>#N/A</v>
      </c>
      <c r="AS898" s="431" t="e">
        <f>VLOOKUP($AQ898,software!$A$1:$B$14605,2,FALSE)</f>
        <v>#N/A</v>
      </c>
      <c r="AT898" s="424"/>
      <c r="AV898" s="424"/>
    </row>
    <row r="899" spans="1:48" s="44" customFormat="1" ht="12.75" x14ac:dyDescent="0.2">
      <c r="A899" s="101"/>
      <c r="B899" s="42"/>
      <c r="C899" s="142"/>
      <c r="D899" s="143"/>
      <c r="E899" s="107"/>
      <c r="F899" s="46"/>
      <c r="G899" s="46"/>
      <c r="H899" s="46"/>
      <c r="I899" s="46"/>
      <c r="J899" s="46"/>
      <c r="K899" s="46"/>
      <c r="L899" s="139"/>
      <c r="M899" s="41"/>
      <c r="N899" s="45"/>
      <c r="O899" s="47"/>
      <c r="P899" s="43"/>
      <c r="Q899" s="71" t="e">
        <f>VLOOKUP(N899,'error categories'!$A$2:$D$54,4,FALSE)</f>
        <v>#N/A</v>
      </c>
      <c r="R899" s="72" t="e">
        <f>VLOOKUP(N899,'error categories'!$A$2:$D$54,3,FALSE)</f>
        <v>#N/A</v>
      </c>
      <c r="S899" s="374"/>
      <c r="T899" s="377"/>
      <c r="U899" s="378">
        <f t="shared" si="117"/>
        <v>0</v>
      </c>
      <c r="V899" s="379"/>
      <c r="W899" s="380"/>
      <c r="X899" s="380"/>
      <c r="Y899" s="380"/>
      <c r="Z899" s="379"/>
      <c r="AA899" s="381"/>
      <c r="AB899" s="379"/>
      <c r="AC899" s="380"/>
      <c r="AD899" s="382">
        <f t="shared" si="124"/>
        <v>0</v>
      </c>
      <c r="AE899" s="383">
        <f t="shared" si="125"/>
        <v>0</v>
      </c>
      <c r="AF899" s="379"/>
      <c r="AG899" s="381"/>
      <c r="AH899" s="379"/>
      <c r="AI899" s="381"/>
      <c r="AJ899" s="384" t="str">
        <f t="shared" si="118"/>
        <v/>
      </c>
      <c r="AK899" s="385" t="str">
        <f t="shared" si="119"/>
        <v/>
      </c>
      <c r="AL899" s="388" t="str">
        <f t="shared" si="120"/>
        <v/>
      </c>
      <c r="AM899" s="389" t="str">
        <f t="shared" si="121"/>
        <v/>
      </c>
      <c r="AN899" s="388" t="str">
        <f t="shared" si="122"/>
        <v/>
      </c>
      <c r="AO899" s="389" t="str">
        <f t="shared" si="123"/>
        <v/>
      </c>
      <c r="AP899" s="424"/>
      <c r="AQ899" s="424"/>
      <c r="AR899" s="431" t="e">
        <f>VLOOKUP($B899,'acc names'!$C$2:$D$12102,2,FALSE)</f>
        <v>#N/A</v>
      </c>
      <c r="AS899" s="431" t="e">
        <f>VLOOKUP($AQ899,software!$A$1:$B$14605,2,FALSE)</f>
        <v>#N/A</v>
      </c>
      <c r="AT899" s="424"/>
      <c r="AV899" s="424"/>
    </row>
    <row r="900" spans="1:48" s="44" customFormat="1" ht="12.75" x14ac:dyDescent="0.2">
      <c r="A900" s="101"/>
      <c r="B900" s="42"/>
      <c r="C900" s="142"/>
      <c r="D900" s="143"/>
      <c r="E900" s="107"/>
      <c r="F900" s="46"/>
      <c r="G900" s="46"/>
      <c r="H900" s="46"/>
      <c r="I900" s="46"/>
      <c r="J900" s="46"/>
      <c r="K900" s="46"/>
      <c r="L900" s="139"/>
      <c r="M900" s="41"/>
      <c r="N900" s="45"/>
      <c r="O900" s="47"/>
      <c r="P900" s="43"/>
      <c r="Q900" s="71" t="e">
        <f>VLOOKUP(N900,'error categories'!$A$2:$D$54,4,FALSE)</f>
        <v>#N/A</v>
      </c>
      <c r="R900" s="72" t="e">
        <f>VLOOKUP(N900,'error categories'!$A$2:$D$54,3,FALSE)</f>
        <v>#N/A</v>
      </c>
      <c r="S900" s="374"/>
      <c r="T900" s="377"/>
      <c r="U900" s="378">
        <f t="shared" ref="U900:U963" si="126">S900-T900</f>
        <v>0</v>
      </c>
      <c r="V900" s="379"/>
      <c r="W900" s="380"/>
      <c r="X900" s="380"/>
      <c r="Y900" s="380"/>
      <c r="Z900" s="379"/>
      <c r="AA900" s="381"/>
      <c r="AB900" s="379"/>
      <c r="AC900" s="380"/>
      <c r="AD900" s="382">
        <f t="shared" si="124"/>
        <v>0</v>
      </c>
      <c r="AE900" s="383">
        <f t="shared" si="125"/>
        <v>0</v>
      </c>
      <c r="AF900" s="379"/>
      <c r="AG900" s="381"/>
      <c r="AH900" s="379"/>
      <c r="AI900" s="381"/>
      <c r="AJ900" s="384" t="str">
        <f t="shared" ref="AJ900:AJ963" si="127">IF(E900="","",IF(AND(U900=1,(Y900+AA900+AD900+AE900+AG900+AI900)=0),"VU",Y900+AA900+AD900+AE900+AG900+AI900))</f>
        <v/>
      </c>
      <c r="AK900" s="385" t="str">
        <f t="shared" si="119"/>
        <v/>
      </c>
      <c r="AL900" s="388" t="str">
        <f t="shared" si="120"/>
        <v/>
      </c>
      <c r="AM900" s="389" t="str">
        <f t="shared" si="121"/>
        <v/>
      </c>
      <c r="AN900" s="388" t="str">
        <f t="shared" si="122"/>
        <v/>
      </c>
      <c r="AO900" s="389" t="str">
        <f t="shared" si="123"/>
        <v/>
      </c>
      <c r="AP900" s="424"/>
      <c r="AQ900" s="424"/>
      <c r="AR900" s="431" t="e">
        <f>VLOOKUP($B900,'acc names'!$C$2:$D$12102,2,FALSE)</f>
        <v>#N/A</v>
      </c>
      <c r="AS900" s="431" t="e">
        <f>VLOOKUP($AQ900,software!$A$1:$B$14605,2,FALSE)</f>
        <v>#N/A</v>
      </c>
      <c r="AT900" s="424"/>
      <c r="AV900" s="424"/>
    </row>
    <row r="901" spans="1:48" s="44" customFormat="1" ht="12.75" x14ac:dyDescent="0.2">
      <c r="A901" s="101"/>
      <c r="B901" s="42"/>
      <c r="C901" s="142"/>
      <c r="D901" s="143"/>
      <c r="E901" s="107"/>
      <c r="F901" s="46"/>
      <c r="G901" s="46"/>
      <c r="H901" s="46"/>
      <c r="I901" s="46"/>
      <c r="J901" s="46"/>
      <c r="K901" s="46"/>
      <c r="L901" s="139"/>
      <c r="M901" s="41"/>
      <c r="N901" s="45"/>
      <c r="O901" s="47"/>
      <c r="P901" s="43"/>
      <c r="Q901" s="71" t="e">
        <f>VLOOKUP(N901,'error categories'!$A$2:$D$54,4,FALSE)</f>
        <v>#N/A</v>
      </c>
      <c r="R901" s="72" t="e">
        <f>VLOOKUP(N901,'error categories'!$A$2:$D$54,3,FALSE)</f>
        <v>#N/A</v>
      </c>
      <c r="S901" s="374"/>
      <c r="T901" s="377"/>
      <c r="U901" s="378">
        <f t="shared" si="126"/>
        <v>0</v>
      </c>
      <c r="V901" s="379"/>
      <c r="W901" s="380"/>
      <c r="X901" s="380"/>
      <c r="Y901" s="380"/>
      <c r="Z901" s="379"/>
      <c r="AA901" s="381"/>
      <c r="AB901" s="379"/>
      <c r="AC901" s="380"/>
      <c r="AD901" s="382">
        <f t="shared" si="124"/>
        <v>0</v>
      </c>
      <c r="AE901" s="383">
        <f t="shared" si="125"/>
        <v>0</v>
      </c>
      <c r="AF901" s="379"/>
      <c r="AG901" s="381"/>
      <c r="AH901" s="379"/>
      <c r="AI901" s="381"/>
      <c r="AJ901" s="384" t="str">
        <f t="shared" si="127"/>
        <v/>
      </c>
      <c r="AK901" s="385" t="str">
        <f t="shared" ref="AK901:AK964" si="128">IF(OR(AJ901="",AJ901="VU"),"",ABS(AJ901))</f>
        <v/>
      </c>
      <c r="AL901" s="388" t="str">
        <f t="shared" ref="AL901:AL964" si="129">IF(OR(AJ901="VU",AJ901="",AJ901=0,AJ901&lt;0),"",AJ901)</f>
        <v/>
      </c>
      <c r="AM901" s="389" t="str">
        <f t="shared" ref="AM901:AM964" si="130">IF(OR(AJ901="VU",AJ901="",AJ901=0,AJ901&gt;0),"",AJ901)</f>
        <v/>
      </c>
      <c r="AN901" s="388" t="str">
        <f t="shared" ref="AN901:AN964" si="131">IF(AL901="","",1)</f>
        <v/>
      </c>
      <c r="AO901" s="389" t="str">
        <f t="shared" ref="AO901:AO964" si="132">IF(AM901="","",1)</f>
        <v/>
      </c>
      <c r="AP901" s="424"/>
      <c r="AQ901" s="424"/>
      <c r="AR901" s="431" t="e">
        <f>VLOOKUP($B901,'acc names'!$C$2:$D$12102,2,FALSE)</f>
        <v>#N/A</v>
      </c>
      <c r="AS901" s="431" t="e">
        <f>VLOOKUP($AQ901,software!$A$1:$B$14605,2,FALSE)</f>
        <v>#N/A</v>
      </c>
      <c r="AT901" s="424"/>
      <c r="AV901" s="424"/>
    </row>
    <row r="902" spans="1:48" s="44" customFormat="1" ht="12.75" x14ac:dyDescent="0.2">
      <c r="A902" s="101"/>
      <c r="B902" s="42"/>
      <c r="C902" s="142"/>
      <c r="D902" s="143"/>
      <c r="E902" s="107"/>
      <c r="F902" s="46"/>
      <c r="G902" s="46"/>
      <c r="H902" s="46"/>
      <c r="I902" s="46"/>
      <c r="J902" s="46"/>
      <c r="K902" s="46"/>
      <c r="L902" s="139"/>
      <c r="M902" s="41"/>
      <c r="N902" s="45"/>
      <c r="O902" s="47"/>
      <c r="P902" s="43"/>
      <c r="Q902" s="71" t="e">
        <f>VLOOKUP(N902,'error categories'!$A$2:$D$54,4,FALSE)</f>
        <v>#N/A</v>
      </c>
      <c r="R902" s="72" t="e">
        <f>VLOOKUP(N902,'error categories'!$A$2:$D$54,3,FALSE)</f>
        <v>#N/A</v>
      </c>
      <c r="S902" s="374"/>
      <c r="T902" s="377"/>
      <c r="U902" s="378">
        <f t="shared" si="126"/>
        <v>0</v>
      </c>
      <c r="V902" s="379"/>
      <c r="W902" s="380"/>
      <c r="X902" s="380"/>
      <c r="Y902" s="380"/>
      <c r="Z902" s="379"/>
      <c r="AA902" s="381"/>
      <c r="AB902" s="379"/>
      <c r="AC902" s="380"/>
      <c r="AD902" s="382">
        <f t="shared" ref="AD902:AD965" si="133">AB902*-900</f>
        <v>0</v>
      </c>
      <c r="AE902" s="383">
        <f t="shared" ref="AE902:AE965" si="134">AC902*-880</f>
        <v>0</v>
      </c>
      <c r="AF902" s="379"/>
      <c r="AG902" s="381"/>
      <c r="AH902" s="379"/>
      <c r="AI902" s="381"/>
      <c r="AJ902" s="384" t="str">
        <f t="shared" si="127"/>
        <v/>
      </c>
      <c r="AK902" s="385" t="str">
        <f t="shared" si="128"/>
        <v/>
      </c>
      <c r="AL902" s="388" t="str">
        <f t="shared" si="129"/>
        <v/>
      </c>
      <c r="AM902" s="389" t="str">
        <f t="shared" si="130"/>
        <v/>
      </c>
      <c r="AN902" s="388" t="str">
        <f t="shared" si="131"/>
        <v/>
      </c>
      <c r="AO902" s="389" t="str">
        <f t="shared" si="132"/>
        <v/>
      </c>
      <c r="AP902" s="424"/>
      <c r="AQ902" s="424"/>
      <c r="AR902" s="431" t="e">
        <f>VLOOKUP($B902,'acc names'!$C$2:$D$12102,2,FALSE)</f>
        <v>#N/A</v>
      </c>
      <c r="AS902" s="431" t="e">
        <f>VLOOKUP($AQ902,software!$A$1:$B$14605,2,FALSE)</f>
        <v>#N/A</v>
      </c>
      <c r="AT902" s="424"/>
      <c r="AV902" s="424"/>
    </row>
    <row r="903" spans="1:48" s="44" customFormat="1" ht="12.75" x14ac:dyDescent="0.2">
      <c r="A903" s="101"/>
      <c r="B903" s="42"/>
      <c r="C903" s="142"/>
      <c r="D903" s="143"/>
      <c r="E903" s="107"/>
      <c r="F903" s="46"/>
      <c r="G903" s="46"/>
      <c r="H903" s="46"/>
      <c r="I903" s="46"/>
      <c r="J903" s="46"/>
      <c r="K903" s="46"/>
      <c r="L903" s="139"/>
      <c r="M903" s="41"/>
      <c r="N903" s="45"/>
      <c r="O903" s="47"/>
      <c r="P903" s="43"/>
      <c r="Q903" s="71" t="e">
        <f>VLOOKUP(N903,'error categories'!$A$2:$D$54,4,FALSE)</f>
        <v>#N/A</v>
      </c>
      <c r="R903" s="72" t="e">
        <f>VLOOKUP(N903,'error categories'!$A$2:$D$54,3,FALSE)</f>
        <v>#N/A</v>
      </c>
      <c r="S903" s="374"/>
      <c r="T903" s="377"/>
      <c r="U903" s="378">
        <f t="shared" si="126"/>
        <v>0</v>
      </c>
      <c r="V903" s="379"/>
      <c r="W903" s="380"/>
      <c r="X903" s="380"/>
      <c r="Y903" s="380"/>
      <c r="Z903" s="379"/>
      <c r="AA903" s="381"/>
      <c r="AB903" s="379"/>
      <c r="AC903" s="380"/>
      <c r="AD903" s="382">
        <f t="shared" si="133"/>
        <v>0</v>
      </c>
      <c r="AE903" s="383">
        <f t="shared" si="134"/>
        <v>0</v>
      </c>
      <c r="AF903" s="379"/>
      <c r="AG903" s="381"/>
      <c r="AH903" s="379"/>
      <c r="AI903" s="381"/>
      <c r="AJ903" s="384" t="str">
        <f t="shared" si="127"/>
        <v/>
      </c>
      <c r="AK903" s="385" t="str">
        <f t="shared" si="128"/>
        <v/>
      </c>
      <c r="AL903" s="388" t="str">
        <f t="shared" si="129"/>
        <v/>
      </c>
      <c r="AM903" s="389" t="str">
        <f t="shared" si="130"/>
        <v/>
      </c>
      <c r="AN903" s="388" t="str">
        <f t="shared" si="131"/>
        <v/>
      </c>
      <c r="AO903" s="389" t="str">
        <f t="shared" si="132"/>
        <v/>
      </c>
      <c r="AP903" s="424"/>
      <c r="AQ903" s="424"/>
      <c r="AR903" s="431" t="e">
        <f>VLOOKUP($B903,'acc names'!$C$2:$D$12102,2,FALSE)</f>
        <v>#N/A</v>
      </c>
      <c r="AS903" s="431" t="e">
        <f>VLOOKUP($AQ903,software!$A$1:$B$14605,2,FALSE)</f>
        <v>#N/A</v>
      </c>
      <c r="AT903" s="424"/>
      <c r="AV903" s="424"/>
    </row>
    <row r="904" spans="1:48" s="44" customFormat="1" ht="12.75" x14ac:dyDescent="0.2">
      <c r="A904" s="101"/>
      <c r="B904" s="42"/>
      <c r="C904" s="142"/>
      <c r="D904" s="143"/>
      <c r="E904" s="107"/>
      <c r="F904" s="46"/>
      <c r="G904" s="46"/>
      <c r="H904" s="46"/>
      <c r="I904" s="46"/>
      <c r="J904" s="46"/>
      <c r="K904" s="46"/>
      <c r="L904" s="139"/>
      <c r="M904" s="41"/>
      <c r="N904" s="45"/>
      <c r="O904" s="47"/>
      <c r="P904" s="43"/>
      <c r="Q904" s="71" t="e">
        <f>VLOOKUP(N904,'error categories'!$A$2:$D$54,4,FALSE)</f>
        <v>#N/A</v>
      </c>
      <c r="R904" s="72" t="e">
        <f>VLOOKUP(N904,'error categories'!$A$2:$D$54,3,FALSE)</f>
        <v>#N/A</v>
      </c>
      <c r="S904" s="374"/>
      <c r="T904" s="377"/>
      <c r="U904" s="378">
        <f t="shared" si="126"/>
        <v>0</v>
      </c>
      <c r="V904" s="379"/>
      <c r="W904" s="380"/>
      <c r="X904" s="380"/>
      <c r="Y904" s="380"/>
      <c r="Z904" s="379"/>
      <c r="AA904" s="381"/>
      <c r="AB904" s="379"/>
      <c r="AC904" s="380"/>
      <c r="AD904" s="382">
        <f t="shared" si="133"/>
        <v>0</v>
      </c>
      <c r="AE904" s="383">
        <f t="shared" si="134"/>
        <v>0</v>
      </c>
      <c r="AF904" s="379"/>
      <c r="AG904" s="381"/>
      <c r="AH904" s="379"/>
      <c r="AI904" s="381"/>
      <c r="AJ904" s="384" t="str">
        <f t="shared" si="127"/>
        <v/>
      </c>
      <c r="AK904" s="385" t="str">
        <f t="shared" si="128"/>
        <v/>
      </c>
      <c r="AL904" s="388" t="str">
        <f t="shared" si="129"/>
        <v/>
      </c>
      <c r="AM904" s="389" t="str">
        <f t="shared" si="130"/>
        <v/>
      </c>
      <c r="AN904" s="388" t="str">
        <f t="shared" si="131"/>
        <v/>
      </c>
      <c r="AO904" s="389" t="str">
        <f t="shared" si="132"/>
        <v/>
      </c>
      <c r="AP904" s="424"/>
      <c r="AQ904" s="424"/>
      <c r="AR904" s="431" t="e">
        <f>VLOOKUP($B904,'acc names'!$C$2:$D$12102,2,FALSE)</f>
        <v>#N/A</v>
      </c>
      <c r="AS904" s="431" t="e">
        <f>VLOOKUP($AQ904,software!$A$1:$B$14605,2,FALSE)</f>
        <v>#N/A</v>
      </c>
      <c r="AT904" s="424"/>
      <c r="AV904" s="424"/>
    </row>
    <row r="905" spans="1:48" s="44" customFormat="1" ht="12.75" x14ac:dyDescent="0.2">
      <c r="A905" s="101"/>
      <c r="B905" s="42"/>
      <c r="C905" s="142"/>
      <c r="D905" s="143"/>
      <c r="E905" s="107"/>
      <c r="F905" s="46"/>
      <c r="G905" s="46"/>
      <c r="H905" s="46"/>
      <c r="I905" s="46"/>
      <c r="J905" s="46"/>
      <c r="K905" s="46"/>
      <c r="L905" s="139"/>
      <c r="M905" s="41"/>
      <c r="N905" s="45"/>
      <c r="O905" s="47"/>
      <c r="P905" s="43"/>
      <c r="Q905" s="71" t="e">
        <f>VLOOKUP(N905,'error categories'!$A$2:$D$54,4,FALSE)</f>
        <v>#N/A</v>
      </c>
      <c r="R905" s="72" t="e">
        <f>VLOOKUP(N905,'error categories'!$A$2:$D$54,3,FALSE)</f>
        <v>#N/A</v>
      </c>
      <c r="S905" s="374"/>
      <c r="T905" s="377"/>
      <c r="U905" s="378">
        <f t="shared" si="126"/>
        <v>0</v>
      </c>
      <c r="V905" s="379"/>
      <c r="W905" s="380"/>
      <c r="X905" s="380"/>
      <c r="Y905" s="380"/>
      <c r="Z905" s="379"/>
      <c r="AA905" s="381"/>
      <c r="AB905" s="379"/>
      <c r="AC905" s="380"/>
      <c r="AD905" s="382">
        <f t="shared" si="133"/>
        <v>0</v>
      </c>
      <c r="AE905" s="383">
        <f t="shared" si="134"/>
        <v>0</v>
      </c>
      <c r="AF905" s="379"/>
      <c r="AG905" s="381"/>
      <c r="AH905" s="379"/>
      <c r="AI905" s="381"/>
      <c r="AJ905" s="384" t="str">
        <f t="shared" si="127"/>
        <v/>
      </c>
      <c r="AK905" s="385" t="str">
        <f t="shared" si="128"/>
        <v/>
      </c>
      <c r="AL905" s="388" t="str">
        <f t="shared" si="129"/>
        <v/>
      </c>
      <c r="AM905" s="389" t="str">
        <f t="shared" si="130"/>
        <v/>
      </c>
      <c r="AN905" s="388" t="str">
        <f t="shared" si="131"/>
        <v/>
      </c>
      <c r="AO905" s="389" t="str">
        <f t="shared" si="132"/>
        <v/>
      </c>
      <c r="AP905" s="424"/>
      <c r="AQ905" s="424"/>
      <c r="AR905" s="431" t="e">
        <f>VLOOKUP($B905,'acc names'!$C$2:$D$12102,2,FALSE)</f>
        <v>#N/A</v>
      </c>
      <c r="AS905" s="431" t="e">
        <f>VLOOKUP($AQ905,software!$A$1:$B$14605,2,FALSE)</f>
        <v>#N/A</v>
      </c>
      <c r="AT905" s="424"/>
      <c r="AV905" s="424"/>
    </row>
    <row r="906" spans="1:48" s="44" customFormat="1" ht="12.75" x14ac:dyDescent="0.2">
      <c r="A906" s="101"/>
      <c r="B906" s="42"/>
      <c r="C906" s="142"/>
      <c r="D906" s="143"/>
      <c r="E906" s="107"/>
      <c r="F906" s="46"/>
      <c r="G906" s="46"/>
      <c r="H906" s="46"/>
      <c r="I906" s="46"/>
      <c r="J906" s="46"/>
      <c r="K906" s="46"/>
      <c r="L906" s="139"/>
      <c r="M906" s="41"/>
      <c r="N906" s="45"/>
      <c r="O906" s="47"/>
      <c r="P906" s="43"/>
      <c r="Q906" s="71" t="e">
        <f>VLOOKUP(N906,'error categories'!$A$2:$D$54,4,FALSE)</f>
        <v>#N/A</v>
      </c>
      <c r="R906" s="72" t="e">
        <f>VLOOKUP(N906,'error categories'!$A$2:$D$54,3,FALSE)</f>
        <v>#N/A</v>
      </c>
      <c r="S906" s="374"/>
      <c r="T906" s="377"/>
      <c r="U906" s="378">
        <f t="shared" si="126"/>
        <v>0</v>
      </c>
      <c r="V906" s="379"/>
      <c r="W906" s="380"/>
      <c r="X906" s="380"/>
      <c r="Y906" s="380"/>
      <c r="Z906" s="379"/>
      <c r="AA906" s="381"/>
      <c r="AB906" s="379"/>
      <c r="AC906" s="380"/>
      <c r="AD906" s="382">
        <f t="shared" si="133"/>
        <v>0</v>
      </c>
      <c r="AE906" s="383">
        <f t="shared" si="134"/>
        <v>0</v>
      </c>
      <c r="AF906" s="379"/>
      <c r="AG906" s="381"/>
      <c r="AH906" s="379"/>
      <c r="AI906" s="381"/>
      <c r="AJ906" s="384" t="str">
        <f t="shared" si="127"/>
        <v/>
      </c>
      <c r="AK906" s="385" t="str">
        <f t="shared" si="128"/>
        <v/>
      </c>
      <c r="AL906" s="388" t="str">
        <f t="shared" si="129"/>
        <v/>
      </c>
      <c r="AM906" s="389" t="str">
        <f t="shared" si="130"/>
        <v/>
      </c>
      <c r="AN906" s="388" t="str">
        <f t="shared" si="131"/>
        <v/>
      </c>
      <c r="AO906" s="389" t="str">
        <f t="shared" si="132"/>
        <v/>
      </c>
      <c r="AP906" s="424"/>
      <c r="AQ906" s="424"/>
      <c r="AR906" s="431" t="e">
        <f>VLOOKUP($B906,'acc names'!$C$2:$D$12102,2,FALSE)</f>
        <v>#N/A</v>
      </c>
      <c r="AS906" s="431" t="e">
        <f>VLOOKUP($AQ906,software!$A$1:$B$14605,2,FALSE)</f>
        <v>#N/A</v>
      </c>
      <c r="AT906" s="424"/>
      <c r="AV906" s="424"/>
    </row>
    <row r="907" spans="1:48" s="44" customFormat="1" ht="12.75" x14ac:dyDescent="0.2">
      <c r="A907" s="101"/>
      <c r="B907" s="42"/>
      <c r="C907" s="142"/>
      <c r="D907" s="143"/>
      <c r="E907" s="107"/>
      <c r="F907" s="46"/>
      <c r="G907" s="46"/>
      <c r="H907" s="46"/>
      <c r="I907" s="46"/>
      <c r="J907" s="46"/>
      <c r="K907" s="46"/>
      <c r="L907" s="139"/>
      <c r="M907" s="41"/>
      <c r="N907" s="45"/>
      <c r="O907" s="47"/>
      <c r="P907" s="43"/>
      <c r="Q907" s="71" t="e">
        <f>VLOOKUP(N907,'error categories'!$A$2:$D$54,4,FALSE)</f>
        <v>#N/A</v>
      </c>
      <c r="R907" s="72" t="e">
        <f>VLOOKUP(N907,'error categories'!$A$2:$D$54,3,FALSE)</f>
        <v>#N/A</v>
      </c>
      <c r="S907" s="374"/>
      <c r="T907" s="377"/>
      <c r="U907" s="378">
        <f t="shared" si="126"/>
        <v>0</v>
      </c>
      <c r="V907" s="379"/>
      <c r="W907" s="380"/>
      <c r="X907" s="380"/>
      <c r="Y907" s="380"/>
      <c r="Z907" s="379"/>
      <c r="AA907" s="381"/>
      <c r="AB907" s="379"/>
      <c r="AC907" s="380"/>
      <c r="AD907" s="382">
        <f t="shared" si="133"/>
        <v>0</v>
      </c>
      <c r="AE907" s="383">
        <f t="shared" si="134"/>
        <v>0</v>
      </c>
      <c r="AF907" s="379"/>
      <c r="AG907" s="381"/>
      <c r="AH907" s="379"/>
      <c r="AI907" s="381"/>
      <c r="AJ907" s="384" t="str">
        <f t="shared" si="127"/>
        <v/>
      </c>
      <c r="AK907" s="385" t="str">
        <f t="shared" si="128"/>
        <v/>
      </c>
      <c r="AL907" s="388" t="str">
        <f t="shared" si="129"/>
        <v/>
      </c>
      <c r="AM907" s="389" t="str">
        <f t="shared" si="130"/>
        <v/>
      </c>
      <c r="AN907" s="388" t="str">
        <f t="shared" si="131"/>
        <v/>
      </c>
      <c r="AO907" s="389" t="str">
        <f t="shared" si="132"/>
        <v/>
      </c>
      <c r="AP907" s="424"/>
      <c r="AQ907" s="424"/>
      <c r="AR907" s="431" t="e">
        <f>VLOOKUP($B907,'acc names'!$C$2:$D$12102,2,FALSE)</f>
        <v>#N/A</v>
      </c>
      <c r="AS907" s="431" t="e">
        <f>VLOOKUP($AQ907,software!$A$1:$B$14605,2,FALSE)</f>
        <v>#N/A</v>
      </c>
      <c r="AT907" s="424"/>
      <c r="AV907" s="424"/>
    </row>
    <row r="908" spans="1:48" s="44" customFormat="1" ht="12.75" x14ac:dyDescent="0.2">
      <c r="A908" s="101"/>
      <c r="B908" s="42"/>
      <c r="C908" s="142"/>
      <c r="D908" s="143"/>
      <c r="E908" s="107"/>
      <c r="F908" s="46"/>
      <c r="G908" s="46"/>
      <c r="H908" s="46"/>
      <c r="I908" s="46"/>
      <c r="J908" s="46"/>
      <c r="K908" s="46"/>
      <c r="L908" s="139"/>
      <c r="M908" s="41"/>
      <c r="N908" s="45"/>
      <c r="O908" s="47"/>
      <c r="P908" s="43"/>
      <c r="Q908" s="71" t="e">
        <f>VLOOKUP(N908,'error categories'!$A$2:$D$54,4,FALSE)</f>
        <v>#N/A</v>
      </c>
      <c r="R908" s="72" t="e">
        <f>VLOOKUP(N908,'error categories'!$A$2:$D$54,3,FALSE)</f>
        <v>#N/A</v>
      </c>
      <c r="S908" s="374"/>
      <c r="T908" s="377"/>
      <c r="U908" s="378">
        <f t="shared" si="126"/>
        <v>0</v>
      </c>
      <c r="V908" s="379"/>
      <c r="W908" s="380"/>
      <c r="X908" s="380"/>
      <c r="Y908" s="380"/>
      <c r="Z908" s="379"/>
      <c r="AA908" s="381"/>
      <c r="AB908" s="379"/>
      <c r="AC908" s="380"/>
      <c r="AD908" s="382">
        <f t="shared" si="133"/>
        <v>0</v>
      </c>
      <c r="AE908" s="383">
        <f t="shared" si="134"/>
        <v>0</v>
      </c>
      <c r="AF908" s="379"/>
      <c r="AG908" s="381"/>
      <c r="AH908" s="379"/>
      <c r="AI908" s="381"/>
      <c r="AJ908" s="384" t="str">
        <f t="shared" si="127"/>
        <v/>
      </c>
      <c r="AK908" s="385" t="str">
        <f t="shared" si="128"/>
        <v/>
      </c>
      <c r="AL908" s="388" t="str">
        <f t="shared" si="129"/>
        <v/>
      </c>
      <c r="AM908" s="389" t="str">
        <f t="shared" si="130"/>
        <v/>
      </c>
      <c r="AN908" s="388" t="str">
        <f t="shared" si="131"/>
        <v/>
      </c>
      <c r="AO908" s="389" t="str">
        <f t="shared" si="132"/>
        <v/>
      </c>
      <c r="AP908" s="424"/>
      <c r="AQ908" s="424"/>
      <c r="AR908" s="431" t="e">
        <f>VLOOKUP($B908,'acc names'!$C$2:$D$12102,2,FALSE)</f>
        <v>#N/A</v>
      </c>
      <c r="AS908" s="431" t="e">
        <f>VLOOKUP($AQ908,software!$A$1:$B$14605,2,FALSE)</f>
        <v>#N/A</v>
      </c>
      <c r="AT908" s="424"/>
      <c r="AV908" s="424"/>
    </row>
    <row r="909" spans="1:48" s="44" customFormat="1" ht="12.75" x14ac:dyDescent="0.2">
      <c r="A909" s="101"/>
      <c r="B909" s="42"/>
      <c r="C909" s="142"/>
      <c r="D909" s="143"/>
      <c r="E909" s="107"/>
      <c r="F909" s="46"/>
      <c r="G909" s="46"/>
      <c r="H909" s="46"/>
      <c r="I909" s="46"/>
      <c r="J909" s="46"/>
      <c r="K909" s="46"/>
      <c r="L909" s="139"/>
      <c r="M909" s="41"/>
      <c r="N909" s="45"/>
      <c r="O909" s="47"/>
      <c r="P909" s="43"/>
      <c r="Q909" s="71" t="e">
        <f>VLOOKUP(N909,'error categories'!$A$2:$D$54,4,FALSE)</f>
        <v>#N/A</v>
      </c>
      <c r="R909" s="72" t="e">
        <f>VLOOKUP(N909,'error categories'!$A$2:$D$54,3,FALSE)</f>
        <v>#N/A</v>
      </c>
      <c r="S909" s="374"/>
      <c r="T909" s="377"/>
      <c r="U909" s="378">
        <f t="shared" si="126"/>
        <v>0</v>
      </c>
      <c r="V909" s="379"/>
      <c r="W909" s="380"/>
      <c r="X909" s="380"/>
      <c r="Y909" s="380"/>
      <c r="Z909" s="379"/>
      <c r="AA909" s="381"/>
      <c r="AB909" s="379"/>
      <c r="AC909" s="380"/>
      <c r="AD909" s="382">
        <f t="shared" si="133"/>
        <v>0</v>
      </c>
      <c r="AE909" s="383">
        <f t="shared" si="134"/>
        <v>0</v>
      </c>
      <c r="AF909" s="379"/>
      <c r="AG909" s="381"/>
      <c r="AH909" s="379"/>
      <c r="AI909" s="381"/>
      <c r="AJ909" s="384" t="str">
        <f t="shared" si="127"/>
        <v/>
      </c>
      <c r="AK909" s="385" t="str">
        <f t="shared" si="128"/>
        <v/>
      </c>
      <c r="AL909" s="388" t="str">
        <f t="shared" si="129"/>
        <v/>
      </c>
      <c r="AM909" s="389" t="str">
        <f t="shared" si="130"/>
        <v/>
      </c>
      <c r="AN909" s="388" t="str">
        <f t="shared" si="131"/>
        <v/>
      </c>
      <c r="AO909" s="389" t="str">
        <f t="shared" si="132"/>
        <v/>
      </c>
      <c r="AP909" s="424"/>
      <c r="AQ909" s="424"/>
      <c r="AR909" s="431" t="e">
        <f>VLOOKUP($B909,'acc names'!$C$2:$D$12102,2,FALSE)</f>
        <v>#N/A</v>
      </c>
      <c r="AS909" s="431" t="e">
        <f>VLOOKUP($AQ909,software!$A$1:$B$14605,2,FALSE)</f>
        <v>#N/A</v>
      </c>
      <c r="AT909" s="424"/>
      <c r="AV909" s="424"/>
    </row>
    <row r="910" spans="1:48" s="44" customFormat="1" ht="12.75" x14ac:dyDescent="0.2">
      <c r="A910" s="101"/>
      <c r="B910" s="42"/>
      <c r="C910" s="142"/>
      <c r="D910" s="143"/>
      <c r="E910" s="107"/>
      <c r="F910" s="46"/>
      <c r="G910" s="46"/>
      <c r="H910" s="46"/>
      <c r="I910" s="46"/>
      <c r="J910" s="46"/>
      <c r="K910" s="46"/>
      <c r="L910" s="139"/>
      <c r="M910" s="41"/>
      <c r="N910" s="45"/>
      <c r="O910" s="47"/>
      <c r="P910" s="43"/>
      <c r="Q910" s="71" t="e">
        <f>VLOOKUP(N910,'error categories'!$A$2:$D$54,4,FALSE)</f>
        <v>#N/A</v>
      </c>
      <c r="R910" s="72" t="e">
        <f>VLOOKUP(N910,'error categories'!$A$2:$D$54,3,FALSE)</f>
        <v>#N/A</v>
      </c>
      <c r="S910" s="374"/>
      <c r="T910" s="377"/>
      <c r="U910" s="378">
        <f t="shared" si="126"/>
        <v>0</v>
      </c>
      <c r="V910" s="379"/>
      <c r="W910" s="380"/>
      <c r="X910" s="380"/>
      <c r="Y910" s="380"/>
      <c r="Z910" s="379"/>
      <c r="AA910" s="381"/>
      <c r="AB910" s="379"/>
      <c r="AC910" s="380"/>
      <c r="AD910" s="382">
        <f t="shared" si="133"/>
        <v>0</v>
      </c>
      <c r="AE910" s="383">
        <f t="shared" si="134"/>
        <v>0</v>
      </c>
      <c r="AF910" s="379"/>
      <c r="AG910" s="381"/>
      <c r="AH910" s="379"/>
      <c r="AI910" s="381"/>
      <c r="AJ910" s="384" t="str">
        <f t="shared" si="127"/>
        <v/>
      </c>
      <c r="AK910" s="385" t="str">
        <f t="shared" si="128"/>
        <v/>
      </c>
      <c r="AL910" s="388" t="str">
        <f t="shared" si="129"/>
        <v/>
      </c>
      <c r="AM910" s="389" t="str">
        <f t="shared" si="130"/>
        <v/>
      </c>
      <c r="AN910" s="388" t="str">
        <f t="shared" si="131"/>
        <v/>
      </c>
      <c r="AO910" s="389" t="str">
        <f t="shared" si="132"/>
        <v/>
      </c>
      <c r="AP910" s="424"/>
      <c r="AQ910" s="424"/>
      <c r="AR910" s="431" t="e">
        <f>VLOOKUP($B910,'acc names'!$C$2:$D$12102,2,FALSE)</f>
        <v>#N/A</v>
      </c>
      <c r="AS910" s="431" t="e">
        <f>VLOOKUP($AQ910,software!$A$1:$B$14605,2,FALSE)</f>
        <v>#N/A</v>
      </c>
      <c r="AT910" s="424"/>
      <c r="AV910" s="424"/>
    </row>
    <row r="911" spans="1:48" s="44" customFormat="1" ht="12.75" x14ac:dyDescent="0.2">
      <c r="A911" s="101"/>
      <c r="B911" s="42"/>
      <c r="C911" s="142"/>
      <c r="D911" s="143"/>
      <c r="E911" s="107"/>
      <c r="F911" s="46"/>
      <c r="G911" s="46"/>
      <c r="H911" s="46"/>
      <c r="I911" s="46"/>
      <c r="J911" s="46"/>
      <c r="K911" s="46"/>
      <c r="L911" s="139"/>
      <c r="M911" s="41"/>
      <c r="N911" s="45"/>
      <c r="O911" s="47"/>
      <c r="P911" s="43"/>
      <c r="Q911" s="71" t="e">
        <f>VLOOKUP(N911,'error categories'!$A$2:$D$54,4,FALSE)</f>
        <v>#N/A</v>
      </c>
      <c r="R911" s="72" t="e">
        <f>VLOOKUP(N911,'error categories'!$A$2:$D$54,3,FALSE)</f>
        <v>#N/A</v>
      </c>
      <c r="S911" s="374"/>
      <c r="T911" s="377"/>
      <c r="U911" s="378">
        <f t="shared" si="126"/>
        <v>0</v>
      </c>
      <c r="V911" s="379"/>
      <c r="W911" s="380"/>
      <c r="X911" s="380"/>
      <c r="Y911" s="380"/>
      <c r="Z911" s="379"/>
      <c r="AA911" s="381"/>
      <c r="AB911" s="379"/>
      <c r="AC911" s="380"/>
      <c r="AD911" s="382">
        <f t="shared" si="133"/>
        <v>0</v>
      </c>
      <c r="AE911" s="383">
        <f t="shared" si="134"/>
        <v>0</v>
      </c>
      <c r="AF911" s="379"/>
      <c r="AG911" s="381"/>
      <c r="AH911" s="379"/>
      <c r="AI911" s="381"/>
      <c r="AJ911" s="384" t="str">
        <f t="shared" si="127"/>
        <v/>
      </c>
      <c r="AK911" s="385" t="str">
        <f t="shared" si="128"/>
        <v/>
      </c>
      <c r="AL911" s="388" t="str">
        <f t="shared" si="129"/>
        <v/>
      </c>
      <c r="AM911" s="389" t="str">
        <f t="shared" si="130"/>
        <v/>
      </c>
      <c r="AN911" s="388" t="str">
        <f t="shared" si="131"/>
        <v/>
      </c>
      <c r="AO911" s="389" t="str">
        <f t="shared" si="132"/>
        <v/>
      </c>
      <c r="AP911" s="424"/>
      <c r="AQ911" s="424"/>
      <c r="AR911" s="431" t="e">
        <f>VLOOKUP($B911,'acc names'!$C$2:$D$12102,2,FALSE)</f>
        <v>#N/A</v>
      </c>
      <c r="AS911" s="431" t="e">
        <f>VLOOKUP($AQ911,software!$A$1:$B$14605,2,FALSE)</f>
        <v>#N/A</v>
      </c>
      <c r="AT911" s="424"/>
      <c r="AV911" s="424"/>
    </row>
    <row r="912" spans="1:48" s="44" customFormat="1" ht="12.75" x14ac:dyDescent="0.2">
      <c r="A912" s="101"/>
      <c r="B912" s="42"/>
      <c r="C912" s="142"/>
      <c r="D912" s="143"/>
      <c r="E912" s="107"/>
      <c r="F912" s="46"/>
      <c r="G912" s="46"/>
      <c r="H912" s="46"/>
      <c r="I912" s="46"/>
      <c r="J912" s="46"/>
      <c r="K912" s="46"/>
      <c r="L912" s="139"/>
      <c r="M912" s="41"/>
      <c r="N912" s="45"/>
      <c r="O912" s="47"/>
      <c r="P912" s="43"/>
      <c r="Q912" s="71" t="e">
        <f>VLOOKUP(N912,'error categories'!$A$2:$D$54,4,FALSE)</f>
        <v>#N/A</v>
      </c>
      <c r="R912" s="72" t="e">
        <f>VLOOKUP(N912,'error categories'!$A$2:$D$54,3,FALSE)</f>
        <v>#N/A</v>
      </c>
      <c r="S912" s="374"/>
      <c r="T912" s="377"/>
      <c r="U912" s="378">
        <f t="shared" si="126"/>
        <v>0</v>
      </c>
      <c r="V912" s="379"/>
      <c r="W912" s="380"/>
      <c r="X912" s="380"/>
      <c r="Y912" s="380"/>
      <c r="Z912" s="379"/>
      <c r="AA912" s="381"/>
      <c r="AB912" s="379"/>
      <c r="AC912" s="380"/>
      <c r="AD912" s="382">
        <f t="shared" si="133"/>
        <v>0</v>
      </c>
      <c r="AE912" s="383">
        <f t="shared" si="134"/>
        <v>0</v>
      </c>
      <c r="AF912" s="379"/>
      <c r="AG912" s="381"/>
      <c r="AH912" s="379"/>
      <c r="AI912" s="381"/>
      <c r="AJ912" s="384" t="str">
        <f t="shared" si="127"/>
        <v/>
      </c>
      <c r="AK912" s="385" t="str">
        <f t="shared" si="128"/>
        <v/>
      </c>
      <c r="AL912" s="388" t="str">
        <f t="shared" si="129"/>
        <v/>
      </c>
      <c r="AM912" s="389" t="str">
        <f t="shared" si="130"/>
        <v/>
      </c>
      <c r="AN912" s="388" t="str">
        <f t="shared" si="131"/>
        <v/>
      </c>
      <c r="AO912" s="389" t="str">
        <f t="shared" si="132"/>
        <v/>
      </c>
      <c r="AP912" s="424"/>
      <c r="AQ912" s="424"/>
      <c r="AR912" s="431" t="e">
        <f>VLOOKUP($B912,'acc names'!$C$2:$D$12102,2,FALSE)</f>
        <v>#N/A</v>
      </c>
      <c r="AS912" s="431" t="e">
        <f>VLOOKUP($AQ912,software!$A$1:$B$14605,2,FALSE)</f>
        <v>#N/A</v>
      </c>
      <c r="AT912" s="424"/>
      <c r="AV912" s="424"/>
    </row>
    <row r="913" spans="1:48" s="44" customFormat="1" ht="12.75" x14ac:dyDescent="0.2">
      <c r="A913" s="101"/>
      <c r="B913" s="42"/>
      <c r="C913" s="142"/>
      <c r="D913" s="143"/>
      <c r="E913" s="107"/>
      <c r="F913" s="46"/>
      <c r="G913" s="46"/>
      <c r="H913" s="46"/>
      <c r="I913" s="46"/>
      <c r="J913" s="46"/>
      <c r="K913" s="46"/>
      <c r="L913" s="139"/>
      <c r="M913" s="41"/>
      <c r="N913" s="45"/>
      <c r="O913" s="47"/>
      <c r="P913" s="43"/>
      <c r="Q913" s="71" t="e">
        <f>VLOOKUP(N913,'error categories'!$A$2:$D$54,4,FALSE)</f>
        <v>#N/A</v>
      </c>
      <c r="R913" s="72" t="e">
        <f>VLOOKUP(N913,'error categories'!$A$2:$D$54,3,FALSE)</f>
        <v>#N/A</v>
      </c>
      <c r="S913" s="374"/>
      <c r="T913" s="377"/>
      <c r="U913" s="378">
        <f t="shared" si="126"/>
        <v>0</v>
      </c>
      <c r="V913" s="379"/>
      <c r="W913" s="380"/>
      <c r="X913" s="380"/>
      <c r="Y913" s="380"/>
      <c r="Z913" s="379"/>
      <c r="AA913" s="381"/>
      <c r="AB913" s="379"/>
      <c r="AC913" s="380"/>
      <c r="AD913" s="382">
        <f t="shared" si="133"/>
        <v>0</v>
      </c>
      <c r="AE913" s="383">
        <f t="shared" si="134"/>
        <v>0</v>
      </c>
      <c r="AF913" s="379"/>
      <c r="AG913" s="381"/>
      <c r="AH913" s="379"/>
      <c r="AI913" s="381"/>
      <c r="AJ913" s="384" t="str">
        <f t="shared" si="127"/>
        <v/>
      </c>
      <c r="AK913" s="385" t="str">
        <f t="shared" si="128"/>
        <v/>
      </c>
      <c r="AL913" s="388" t="str">
        <f t="shared" si="129"/>
        <v/>
      </c>
      <c r="AM913" s="389" t="str">
        <f t="shared" si="130"/>
        <v/>
      </c>
      <c r="AN913" s="388" t="str">
        <f t="shared" si="131"/>
        <v/>
      </c>
      <c r="AO913" s="389" t="str">
        <f t="shared" si="132"/>
        <v/>
      </c>
      <c r="AP913" s="424"/>
      <c r="AQ913" s="424"/>
      <c r="AR913" s="431" t="e">
        <f>VLOOKUP($B913,'acc names'!$C$2:$D$12102,2,FALSE)</f>
        <v>#N/A</v>
      </c>
      <c r="AS913" s="431" t="e">
        <f>VLOOKUP($AQ913,software!$A$1:$B$14605,2,FALSE)</f>
        <v>#N/A</v>
      </c>
      <c r="AT913" s="424"/>
      <c r="AV913" s="424"/>
    </row>
    <row r="914" spans="1:48" s="44" customFormat="1" ht="12.75" x14ac:dyDescent="0.2">
      <c r="A914" s="101"/>
      <c r="B914" s="42"/>
      <c r="C914" s="142"/>
      <c r="D914" s="143"/>
      <c r="E914" s="107"/>
      <c r="F914" s="46"/>
      <c r="G914" s="46"/>
      <c r="H914" s="46"/>
      <c r="I914" s="46"/>
      <c r="J914" s="46"/>
      <c r="K914" s="46"/>
      <c r="L914" s="139"/>
      <c r="M914" s="41"/>
      <c r="N914" s="45"/>
      <c r="O914" s="47"/>
      <c r="P914" s="43"/>
      <c r="Q914" s="71" t="e">
        <f>VLOOKUP(N914,'error categories'!$A$2:$D$54,4,FALSE)</f>
        <v>#N/A</v>
      </c>
      <c r="R914" s="72" t="e">
        <f>VLOOKUP(N914,'error categories'!$A$2:$D$54,3,FALSE)</f>
        <v>#N/A</v>
      </c>
      <c r="S914" s="374"/>
      <c r="T914" s="377"/>
      <c r="U914" s="378">
        <f t="shared" si="126"/>
        <v>0</v>
      </c>
      <c r="V914" s="379"/>
      <c r="W914" s="380"/>
      <c r="X914" s="380"/>
      <c r="Y914" s="380"/>
      <c r="Z914" s="379"/>
      <c r="AA914" s="381"/>
      <c r="AB914" s="379"/>
      <c r="AC914" s="380"/>
      <c r="AD914" s="382">
        <f t="shared" si="133"/>
        <v>0</v>
      </c>
      <c r="AE914" s="383">
        <f t="shared" si="134"/>
        <v>0</v>
      </c>
      <c r="AF914" s="379"/>
      <c r="AG914" s="381"/>
      <c r="AH914" s="379"/>
      <c r="AI914" s="381"/>
      <c r="AJ914" s="384" t="str">
        <f t="shared" si="127"/>
        <v/>
      </c>
      <c r="AK914" s="385" t="str">
        <f t="shared" si="128"/>
        <v/>
      </c>
      <c r="AL914" s="388" t="str">
        <f t="shared" si="129"/>
        <v/>
      </c>
      <c r="AM914" s="389" t="str">
        <f t="shared" si="130"/>
        <v/>
      </c>
      <c r="AN914" s="388" t="str">
        <f t="shared" si="131"/>
        <v/>
      </c>
      <c r="AO914" s="389" t="str">
        <f t="shared" si="132"/>
        <v/>
      </c>
      <c r="AP914" s="424"/>
      <c r="AQ914" s="424"/>
      <c r="AR914" s="431" t="e">
        <f>VLOOKUP($B914,'acc names'!$C$2:$D$12102,2,FALSE)</f>
        <v>#N/A</v>
      </c>
      <c r="AS914" s="431" t="e">
        <f>VLOOKUP($AQ914,software!$A$1:$B$14605,2,FALSE)</f>
        <v>#N/A</v>
      </c>
      <c r="AT914" s="424"/>
      <c r="AV914" s="424"/>
    </row>
    <row r="915" spans="1:48" s="44" customFormat="1" ht="12.75" x14ac:dyDescent="0.2">
      <c r="A915" s="101"/>
      <c r="B915" s="42"/>
      <c r="C915" s="142"/>
      <c r="D915" s="143"/>
      <c r="E915" s="107"/>
      <c r="F915" s="46"/>
      <c r="G915" s="46"/>
      <c r="H915" s="46"/>
      <c r="I915" s="46"/>
      <c r="J915" s="46"/>
      <c r="K915" s="46"/>
      <c r="L915" s="139"/>
      <c r="M915" s="41"/>
      <c r="N915" s="45"/>
      <c r="O915" s="47"/>
      <c r="P915" s="43"/>
      <c r="Q915" s="71" t="e">
        <f>VLOOKUP(N915,'error categories'!$A$2:$D$54,4,FALSE)</f>
        <v>#N/A</v>
      </c>
      <c r="R915" s="72" t="e">
        <f>VLOOKUP(N915,'error categories'!$A$2:$D$54,3,FALSE)</f>
        <v>#N/A</v>
      </c>
      <c r="S915" s="374"/>
      <c r="T915" s="377"/>
      <c r="U915" s="378">
        <f t="shared" si="126"/>
        <v>0</v>
      </c>
      <c r="V915" s="379"/>
      <c r="W915" s="380"/>
      <c r="X915" s="380"/>
      <c r="Y915" s="380"/>
      <c r="Z915" s="379"/>
      <c r="AA915" s="381"/>
      <c r="AB915" s="379"/>
      <c r="AC915" s="380"/>
      <c r="AD915" s="382">
        <f t="shared" si="133"/>
        <v>0</v>
      </c>
      <c r="AE915" s="383">
        <f t="shared" si="134"/>
        <v>0</v>
      </c>
      <c r="AF915" s="379"/>
      <c r="AG915" s="381"/>
      <c r="AH915" s="379"/>
      <c r="AI915" s="381"/>
      <c r="AJ915" s="384" t="str">
        <f t="shared" si="127"/>
        <v/>
      </c>
      <c r="AK915" s="385" t="str">
        <f t="shared" si="128"/>
        <v/>
      </c>
      <c r="AL915" s="388" t="str">
        <f t="shared" si="129"/>
        <v/>
      </c>
      <c r="AM915" s="389" t="str">
        <f t="shared" si="130"/>
        <v/>
      </c>
      <c r="AN915" s="388" t="str">
        <f t="shared" si="131"/>
        <v/>
      </c>
      <c r="AO915" s="389" t="str">
        <f t="shared" si="132"/>
        <v/>
      </c>
      <c r="AP915" s="424"/>
      <c r="AQ915" s="424"/>
      <c r="AR915" s="431" t="e">
        <f>VLOOKUP($B915,'acc names'!$C$2:$D$12102,2,FALSE)</f>
        <v>#N/A</v>
      </c>
      <c r="AS915" s="431" t="e">
        <f>VLOOKUP($AQ915,software!$A$1:$B$14605,2,FALSE)</f>
        <v>#N/A</v>
      </c>
      <c r="AT915" s="424"/>
      <c r="AV915" s="424"/>
    </row>
    <row r="916" spans="1:48" s="44" customFormat="1" ht="12.75" x14ac:dyDescent="0.2">
      <c r="A916" s="101"/>
      <c r="B916" s="42"/>
      <c r="C916" s="142"/>
      <c r="D916" s="143"/>
      <c r="E916" s="107"/>
      <c r="F916" s="46"/>
      <c r="G916" s="46"/>
      <c r="H916" s="46"/>
      <c r="I916" s="46"/>
      <c r="J916" s="46"/>
      <c r="K916" s="46"/>
      <c r="L916" s="139"/>
      <c r="M916" s="41"/>
      <c r="N916" s="45"/>
      <c r="O916" s="47"/>
      <c r="P916" s="43"/>
      <c r="Q916" s="71" t="e">
        <f>VLOOKUP(N916,'error categories'!$A$2:$D$54,4,FALSE)</f>
        <v>#N/A</v>
      </c>
      <c r="R916" s="72" t="e">
        <f>VLOOKUP(N916,'error categories'!$A$2:$D$54,3,FALSE)</f>
        <v>#N/A</v>
      </c>
      <c r="S916" s="374"/>
      <c r="T916" s="377"/>
      <c r="U916" s="378">
        <f t="shared" si="126"/>
        <v>0</v>
      </c>
      <c r="V916" s="379"/>
      <c r="W916" s="380"/>
      <c r="X916" s="380"/>
      <c r="Y916" s="380"/>
      <c r="Z916" s="379"/>
      <c r="AA916" s="381"/>
      <c r="AB916" s="379"/>
      <c r="AC916" s="380"/>
      <c r="AD916" s="382">
        <f t="shared" si="133"/>
        <v>0</v>
      </c>
      <c r="AE916" s="383">
        <f t="shared" si="134"/>
        <v>0</v>
      </c>
      <c r="AF916" s="379"/>
      <c r="AG916" s="381"/>
      <c r="AH916" s="379"/>
      <c r="AI916" s="381"/>
      <c r="AJ916" s="384" t="str">
        <f t="shared" si="127"/>
        <v/>
      </c>
      <c r="AK916" s="385" t="str">
        <f t="shared" si="128"/>
        <v/>
      </c>
      <c r="AL916" s="388" t="str">
        <f t="shared" si="129"/>
        <v/>
      </c>
      <c r="AM916" s="389" t="str">
        <f t="shared" si="130"/>
        <v/>
      </c>
      <c r="AN916" s="388" t="str">
        <f t="shared" si="131"/>
        <v/>
      </c>
      <c r="AO916" s="389" t="str">
        <f t="shared" si="132"/>
        <v/>
      </c>
      <c r="AP916" s="424"/>
      <c r="AQ916" s="424"/>
      <c r="AR916" s="431" t="e">
        <f>VLOOKUP($B916,'acc names'!$C$2:$D$12102,2,FALSE)</f>
        <v>#N/A</v>
      </c>
      <c r="AS916" s="431" t="e">
        <f>VLOOKUP($AQ916,software!$A$1:$B$14605,2,FALSE)</f>
        <v>#N/A</v>
      </c>
      <c r="AT916" s="424"/>
      <c r="AV916" s="424"/>
    </row>
    <row r="917" spans="1:48" s="44" customFormat="1" ht="12.75" x14ac:dyDescent="0.2">
      <c r="A917" s="101"/>
      <c r="B917" s="42"/>
      <c r="C917" s="142"/>
      <c r="D917" s="143"/>
      <c r="E917" s="107"/>
      <c r="F917" s="46"/>
      <c r="G917" s="46"/>
      <c r="H917" s="46"/>
      <c r="I917" s="46"/>
      <c r="J917" s="46"/>
      <c r="K917" s="46"/>
      <c r="L917" s="139"/>
      <c r="M917" s="41"/>
      <c r="N917" s="45"/>
      <c r="O917" s="47"/>
      <c r="P917" s="43"/>
      <c r="Q917" s="71" t="e">
        <f>VLOOKUP(N917,'error categories'!$A$2:$D$54,4,FALSE)</f>
        <v>#N/A</v>
      </c>
      <c r="R917" s="72" t="e">
        <f>VLOOKUP(N917,'error categories'!$A$2:$D$54,3,FALSE)</f>
        <v>#N/A</v>
      </c>
      <c r="S917" s="374"/>
      <c r="T917" s="377"/>
      <c r="U917" s="378">
        <f t="shared" si="126"/>
        <v>0</v>
      </c>
      <c r="V917" s="379"/>
      <c r="W917" s="380"/>
      <c r="X917" s="380"/>
      <c r="Y917" s="380"/>
      <c r="Z917" s="379"/>
      <c r="AA917" s="381"/>
      <c r="AB917" s="379"/>
      <c r="AC917" s="380"/>
      <c r="AD917" s="382">
        <f t="shared" si="133"/>
        <v>0</v>
      </c>
      <c r="AE917" s="383">
        <f t="shared" si="134"/>
        <v>0</v>
      </c>
      <c r="AF917" s="379"/>
      <c r="AG917" s="381"/>
      <c r="AH917" s="379"/>
      <c r="AI917" s="381"/>
      <c r="AJ917" s="384" t="str">
        <f t="shared" si="127"/>
        <v/>
      </c>
      <c r="AK917" s="385" t="str">
        <f t="shared" si="128"/>
        <v/>
      </c>
      <c r="AL917" s="388" t="str">
        <f t="shared" si="129"/>
        <v/>
      </c>
      <c r="AM917" s="389" t="str">
        <f t="shared" si="130"/>
        <v/>
      </c>
      <c r="AN917" s="388" t="str">
        <f t="shared" si="131"/>
        <v/>
      </c>
      <c r="AO917" s="389" t="str">
        <f t="shared" si="132"/>
        <v/>
      </c>
      <c r="AP917" s="424"/>
      <c r="AQ917" s="424"/>
      <c r="AR917" s="431" t="e">
        <f>VLOOKUP($B917,'acc names'!$C$2:$D$12102,2,FALSE)</f>
        <v>#N/A</v>
      </c>
      <c r="AS917" s="431" t="e">
        <f>VLOOKUP($AQ917,software!$A$1:$B$14605,2,FALSE)</f>
        <v>#N/A</v>
      </c>
      <c r="AT917" s="424"/>
      <c r="AV917" s="424"/>
    </row>
    <row r="918" spans="1:48" s="44" customFormat="1" ht="12.75" x14ac:dyDescent="0.2">
      <c r="A918" s="101"/>
      <c r="B918" s="42"/>
      <c r="C918" s="142"/>
      <c r="D918" s="143"/>
      <c r="E918" s="107"/>
      <c r="F918" s="46"/>
      <c r="G918" s="46"/>
      <c r="H918" s="46"/>
      <c r="I918" s="46"/>
      <c r="J918" s="46"/>
      <c r="K918" s="46"/>
      <c r="L918" s="139"/>
      <c r="M918" s="41"/>
      <c r="N918" s="45"/>
      <c r="O918" s="47"/>
      <c r="P918" s="43"/>
      <c r="Q918" s="71" t="e">
        <f>VLOOKUP(N918,'error categories'!$A$2:$D$54,4,FALSE)</f>
        <v>#N/A</v>
      </c>
      <c r="R918" s="72" t="e">
        <f>VLOOKUP(N918,'error categories'!$A$2:$D$54,3,FALSE)</f>
        <v>#N/A</v>
      </c>
      <c r="S918" s="374"/>
      <c r="T918" s="377"/>
      <c r="U918" s="378">
        <f t="shared" si="126"/>
        <v>0</v>
      </c>
      <c r="V918" s="379"/>
      <c r="W918" s="380"/>
      <c r="X918" s="380"/>
      <c r="Y918" s="380"/>
      <c r="Z918" s="379"/>
      <c r="AA918" s="381"/>
      <c r="AB918" s="379"/>
      <c r="AC918" s="380"/>
      <c r="AD918" s="382">
        <f t="shared" si="133"/>
        <v>0</v>
      </c>
      <c r="AE918" s="383">
        <f t="shared" si="134"/>
        <v>0</v>
      </c>
      <c r="AF918" s="379"/>
      <c r="AG918" s="381"/>
      <c r="AH918" s="379"/>
      <c r="AI918" s="381"/>
      <c r="AJ918" s="384" t="str">
        <f t="shared" si="127"/>
        <v/>
      </c>
      <c r="AK918" s="385" t="str">
        <f t="shared" si="128"/>
        <v/>
      </c>
      <c r="AL918" s="388" t="str">
        <f t="shared" si="129"/>
        <v/>
      </c>
      <c r="AM918" s="389" t="str">
        <f t="shared" si="130"/>
        <v/>
      </c>
      <c r="AN918" s="388" t="str">
        <f t="shared" si="131"/>
        <v/>
      </c>
      <c r="AO918" s="389" t="str">
        <f t="shared" si="132"/>
        <v/>
      </c>
      <c r="AP918" s="424"/>
      <c r="AQ918" s="424"/>
      <c r="AR918" s="431" t="e">
        <f>VLOOKUP($B918,'acc names'!$C$2:$D$12102,2,FALSE)</f>
        <v>#N/A</v>
      </c>
      <c r="AS918" s="431" t="e">
        <f>VLOOKUP($AQ918,software!$A$1:$B$14605,2,FALSE)</f>
        <v>#N/A</v>
      </c>
      <c r="AT918" s="424"/>
      <c r="AV918" s="424"/>
    </row>
    <row r="919" spans="1:48" s="44" customFormat="1" ht="12.75" x14ac:dyDescent="0.2">
      <c r="A919" s="101"/>
      <c r="B919" s="42"/>
      <c r="C919" s="142"/>
      <c r="D919" s="143"/>
      <c r="E919" s="107"/>
      <c r="F919" s="46"/>
      <c r="G919" s="46"/>
      <c r="H919" s="46"/>
      <c r="I919" s="46"/>
      <c r="J919" s="46"/>
      <c r="K919" s="46"/>
      <c r="L919" s="139"/>
      <c r="M919" s="41"/>
      <c r="N919" s="45"/>
      <c r="O919" s="47"/>
      <c r="P919" s="43"/>
      <c r="Q919" s="71" t="e">
        <f>VLOOKUP(N919,'error categories'!$A$2:$D$54,4,FALSE)</f>
        <v>#N/A</v>
      </c>
      <c r="R919" s="72" t="e">
        <f>VLOOKUP(N919,'error categories'!$A$2:$D$54,3,FALSE)</f>
        <v>#N/A</v>
      </c>
      <c r="S919" s="374"/>
      <c r="T919" s="377"/>
      <c r="U919" s="378">
        <f t="shared" si="126"/>
        <v>0</v>
      </c>
      <c r="V919" s="379"/>
      <c r="W919" s="380"/>
      <c r="X919" s="380"/>
      <c r="Y919" s="380"/>
      <c r="Z919" s="379"/>
      <c r="AA919" s="381"/>
      <c r="AB919" s="379"/>
      <c r="AC919" s="380"/>
      <c r="AD919" s="382">
        <f t="shared" si="133"/>
        <v>0</v>
      </c>
      <c r="AE919" s="383">
        <f t="shared" si="134"/>
        <v>0</v>
      </c>
      <c r="AF919" s="379"/>
      <c r="AG919" s="381"/>
      <c r="AH919" s="379"/>
      <c r="AI919" s="381"/>
      <c r="AJ919" s="384" t="str">
        <f t="shared" si="127"/>
        <v/>
      </c>
      <c r="AK919" s="385" t="str">
        <f t="shared" si="128"/>
        <v/>
      </c>
      <c r="AL919" s="388" t="str">
        <f t="shared" si="129"/>
        <v/>
      </c>
      <c r="AM919" s="389" t="str">
        <f t="shared" si="130"/>
        <v/>
      </c>
      <c r="AN919" s="388" t="str">
        <f t="shared" si="131"/>
        <v/>
      </c>
      <c r="AO919" s="389" t="str">
        <f t="shared" si="132"/>
        <v/>
      </c>
      <c r="AP919" s="424"/>
      <c r="AQ919" s="424"/>
      <c r="AR919" s="431" t="e">
        <f>VLOOKUP($B919,'acc names'!$C$2:$D$12102,2,FALSE)</f>
        <v>#N/A</v>
      </c>
      <c r="AS919" s="431" t="e">
        <f>VLOOKUP($AQ919,software!$A$1:$B$14605,2,FALSE)</f>
        <v>#N/A</v>
      </c>
      <c r="AT919" s="424"/>
      <c r="AV919" s="424"/>
    </row>
    <row r="920" spans="1:48" s="44" customFormat="1" ht="12.75" x14ac:dyDescent="0.2">
      <c r="A920" s="101"/>
      <c r="B920" s="42"/>
      <c r="C920" s="142"/>
      <c r="D920" s="143"/>
      <c r="E920" s="107"/>
      <c r="F920" s="46"/>
      <c r="G920" s="46"/>
      <c r="H920" s="46"/>
      <c r="I920" s="46"/>
      <c r="J920" s="46"/>
      <c r="K920" s="46"/>
      <c r="L920" s="139"/>
      <c r="M920" s="41"/>
      <c r="N920" s="45"/>
      <c r="O920" s="47"/>
      <c r="P920" s="43"/>
      <c r="Q920" s="71" t="e">
        <f>VLOOKUP(N920,'error categories'!$A$2:$D$54,4,FALSE)</f>
        <v>#N/A</v>
      </c>
      <c r="R920" s="72" t="e">
        <f>VLOOKUP(N920,'error categories'!$A$2:$D$54,3,FALSE)</f>
        <v>#N/A</v>
      </c>
      <c r="S920" s="374"/>
      <c r="T920" s="377"/>
      <c r="U920" s="378">
        <f t="shared" si="126"/>
        <v>0</v>
      </c>
      <c r="V920" s="379"/>
      <c r="W920" s="380"/>
      <c r="X920" s="380"/>
      <c r="Y920" s="380"/>
      <c r="Z920" s="379"/>
      <c r="AA920" s="381"/>
      <c r="AB920" s="379"/>
      <c r="AC920" s="380"/>
      <c r="AD920" s="382">
        <f t="shared" si="133"/>
        <v>0</v>
      </c>
      <c r="AE920" s="383">
        <f t="shared" si="134"/>
        <v>0</v>
      </c>
      <c r="AF920" s="379"/>
      <c r="AG920" s="381"/>
      <c r="AH920" s="379"/>
      <c r="AI920" s="381"/>
      <c r="AJ920" s="384" t="str">
        <f t="shared" si="127"/>
        <v/>
      </c>
      <c r="AK920" s="385" t="str">
        <f t="shared" si="128"/>
        <v/>
      </c>
      <c r="AL920" s="388" t="str">
        <f t="shared" si="129"/>
        <v/>
      </c>
      <c r="AM920" s="389" t="str">
        <f t="shared" si="130"/>
        <v/>
      </c>
      <c r="AN920" s="388" t="str">
        <f t="shared" si="131"/>
        <v/>
      </c>
      <c r="AO920" s="389" t="str">
        <f t="shared" si="132"/>
        <v/>
      </c>
      <c r="AP920" s="424"/>
      <c r="AQ920" s="424"/>
      <c r="AR920" s="431" t="e">
        <f>VLOOKUP($B920,'acc names'!$C$2:$D$12102,2,FALSE)</f>
        <v>#N/A</v>
      </c>
      <c r="AS920" s="431" t="e">
        <f>VLOOKUP($AQ920,software!$A$1:$B$14605,2,FALSE)</f>
        <v>#N/A</v>
      </c>
      <c r="AT920" s="424"/>
      <c r="AV920" s="424"/>
    </row>
    <row r="921" spans="1:48" s="44" customFormat="1" ht="12.75" x14ac:dyDescent="0.2">
      <c r="A921" s="101"/>
      <c r="B921" s="42"/>
      <c r="C921" s="142"/>
      <c r="D921" s="143"/>
      <c r="E921" s="107"/>
      <c r="F921" s="46"/>
      <c r="G921" s="46"/>
      <c r="H921" s="46"/>
      <c r="I921" s="46"/>
      <c r="J921" s="46"/>
      <c r="K921" s="46"/>
      <c r="L921" s="139"/>
      <c r="M921" s="41"/>
      <c r="N921" s="45"/>
      <c r="O921" s="47"/>
      <c r="P921" s="43"/>
      <c r="Q921" s="71" t="e">
        <f>VLOOKUP(N921,'error categories'!$A$2:$D$54,4,FALSE)</f>
        <v>#N/A</v>
      </c>
      <c r="R921" s="72" t="e">
        <f>VLOOKUP(N921,'error categories'!$A$2:$D$54,3,FALSE)</f>
        <v>#N/A</v>
      </c>
      <c r="S921" s="374"/>
      <c r="T921" s="377"/>
      <c r="U921" s="378">
        <f t="shared" si="126"/>
        <v>0</v>
      </c>
      <c r="V921" s="379"/>
      <c r="W921" s="380"/>
      <c r="X921" s="380"/>
      <c r="Y921" s="380"/>
      <c r="Z921" s="379"/>
      <c r="AA921" s="381"/>
      <c r="AB921" s="379"/>
      <c r="AC921" s="380"/>
      <c r="AD921" s="382">
        <f t="shared" si="133"/>
        <v>0</v>
      </c>
      <c r="AE921" s="383">
        <f t="shared" si="134"/>
        <v>0</v>
      </c>
      <c r="AF921" s="379"/>
      <c r="AG921" s="381"/>
      <c r="AH921" s="379"/>
      <c r="AI921" s="381"/>
      <c r="AJ921" s="384" t="str">
        <f t="shared" si="127"/>
        <v/>
      </c>
      <c r="AK921" s="385" t="str">
        <f t="shared" si="128"/>
        <v/>
      </c>
      <c r="AL921" s="388" t="str">
        <f t="shared" si="129"/>
        <v/>
      </c>
      <c r="AM921" s="389" t="str">
        <f t="shared" si="130"/>
        <v/>
      </c>
      <c r="AN921" s="388" t="str">
        <f t="shared" si="131"/>
        <v/>
      </c>
      <c r="AO921" s="389" t="str">
        <f t="shared" si="132"/>
        <v/>
      </c>
      <c r="AP921" s="424"/>
      <c r="AQ921" s="424"/>
      <c r="AR921" s="431" t="e">
        <f>VLOOKUP($B921,'acc names'!$C$2:$D$12102,2,FALSE)</f>
        <v>#N/A</v>
      </c>
      <c r="AS921" s="431" t="e">
        <f>VLOOKUP($AQ921,software!$A$1:$B$14605,2,FALSE)</f>
        <v>#N/A</v>
      </c>
      <c r="AT921" s="424"/>
      <c r="AV921" s="424"/>
    </row>
    <row r="922" spans="1:48" s="44" customFormat="1" ht="12.75" x14ac:dyDescent="0.2">
      <c r="A922" s="101"/>
      <c r="B922" s="42"/>
      <c r="C922" s="142"/>
      <c r="D922" s="143"/>
      <c r="E922" s="107"/>
      <c r="F922" s="46"/>
      <c r="G922" s="46"/>
      <c r="H922" s="46"/>
      <c r="I922" s="46"/>
      <c r="J922" s="46"/>
      <c r="K922" s="46"/>
      <c r="L922" s="139"/>
      <c r="M922" s="41"/>
      <c r="N922" s="45"/>
      <c r="O922" s="47"/>
      <c r="P922" s="43"/>
      <c r="Q922" s="71" t="e">
        <f>VLOOKUP(N922,'error categories'!$A$2:$D$54,4,FALSE)</f>
        <v>#N/A</v>
      </c>
      <c r="R922" s="72" t="e">
        <f>VLOOKUP(N922,'error categories'!$A$2:$D$54,3,FALSE)</f>
        <v>#N/A</v>
      </c>
      <c r="S922" s="374"/>
      <c r="T922" s="377"/>
      <c r="U922" s="378">
        <f t="shared" si="126"/>
        <v>0</v>
      </c>
      <c r="V922" s="379"/>
      <c r="W922" s="380"/>
      <c r="X922" s="380"/>
      <c r="Y922" s="380"/>
      <c r="Z922" s="379"/>
      <c r="AA922" s="381"/>
      <c r="AB922" s="379"/>
      <c r="AC922" s="380"/>
      <c r="AD922" s="382">
        <f t="shared" si="133"/>
        <v>0</v>
      </c>
      <c r="AE922" s="383">
        <f t="shared" si="134"/>
        <v>0</v>
      </c>
      <c r="AF922" s="379"/>
      <c r="AG922" s="381"/>
      <c r="AH922" s="379"/>
      <c r="AI922" s="381"/>
      <c r="AJ922" s="384" t="str">
        <f t="shared" si="127"/>
        <v/>
      </c>
      <c r="AK922" s="385" t="str">
        <f t="shared" si="128"/>
        <v/>
      </c>
      <c r="AL922" s="388" t="str">
        <f t="shared" si="129"/>
        <v/>
      </c>
      <c r="AM922" s="389" t="str">
        <f t="shared" si="130"/>
        <v/>
      </c>
      <c r="AN922" s="388" t="str">
        <f t="shared" si="131"/>
        <v/>
      </c>
      <c r="AO922" s="389" t="str">
        <f t="shared" si="132"/>
        <v/>
      </c>
      <c r="AP922" s="424"/>
      <c r="AQ922" s="424"/>
      <c r="AR922" s="431" t="e">
        <f>VLOOKUP($B922,'acc names'!$C$2:$D$12102,2,FALSE)</f>
        <v>#N/A</v>
      </c>
      <c r="AS922" s="431" t="e">
        <f>VLOOKUP($AQ922,software!$A$1:$B$14605,2,FALSE)</f>
        <v>#N/A</v>
      </c>
      <c r="AT922" s="424"/>
      <c r="AV922" s="424"/>
    </row>
    <row r="923" spans="1:48" s="44" customFormat="1" ht="12.75" x14ac:dyDescent="0.2">
      <c r="A923" s="101"/>
      <c r="B923" s="42"/>
      <c r="C923" s="142"/>
      <c r="D923" s="143"/>
      <c r="E923" s="107"/>
      <c r="F923" s="46"/>
      <c r="G923" s="46"/>
      <c r="H923" s="46"/>
      <c r="I923" s="46"/>
      <c r="J923" s="46"/>
      <c r="K923" s="46"/>
      <c r="L923" s="139"/>
      <c r="M923" s="41"/>
      <c r="N923" s="45"/>
      <c r="O923" s="47"/>
      <c r="P923" s="43"/>
      <c r="Q923" s="71" t="e">
        <f>VLOOKUP(N923,'error categories'!$A$2:$D$54,4,FALSE)</f>
        <v>#N/A</v>
      </c>
      <c r="R923" s="72" t="e">
        <f>VLOOKUP(N923,'error categories'!$A$2:$D$54,3,FALSE)</f>
        <v>#N/A</v>
      </c>
      <c r="S923" s="374"/>
      <c r="T923" s="377"/>
      <c r="U923" s="378">
        <f t="shared" si="126"/>
        <v>0</v>
      </c>
      <c r="V923" s="379"/>
      <c r="W923" s="380"/>
      <c r="X923" s="380"/>
      <c r="Y923" s="380"/>
      <c r="Z923" s="379"/>
      <c r="AA923" s="381"/>
      <c r="AB923" s="379"/>
      <c r="AC923" s="380"/>
      <c r="AD923" s="382">
        <f t="shared" si="133"/>
        <v>0</v>
      </c>
      <c r="AE923" s="383">
        <f t="shared" si="134"/>
        <v>0</v>
      </c>
      <c r="AF923" s="379"/>
      <c r="AG923" s="381"/>
      <c r="AH923" s="379"/>
      <c r="AI923" s="381"/>
      <c r="AJ923" s="384" t="str">
        <f t="shared" si="127"/>
        <v/>
      </c>
      <c r="AK923" s="385" t="str">
        <f t="shared" si="128"/>
        <v/>
      </c>
      <c r="AL923" s="388" t="str">
        <f t="shared" si="129"/>
        <v/>
      </c>
      <c r="AM923" s="389" t="str">
        <f t="shared" si="130"/>
        <v/>
      </c>
      <c r="AN923" s="388" t="str">
        <f t="shared" si="131"/>
        <v/>
      </c>
      <c r="AO923" s="389" t="str">
        <f t="shared" si="132"/>
        <v/>
      </c>
      <c r="AP923" s="424"/>
      <c r="AQ923" s="424"/>
      <c r="AR923" s="431" t="e">
        <f>VLOOKUP($B923,'acc names'!$C$2:$D$12102,2,FALSE)</f>
        <v>#N/A</v>
      </c>
      <c r="AS923" s="431" t="e">
        <f>VLOOKUP($AQ923,software!$A$1:$B$14605,2,FALSE)</f>
        <v>#N/A</v>
      </c>
      <c r="AT923" s="424"/>
      <c r="AV923" s="424"/>
    </row>
    <row r="924" spans="1:48" s="44" customFormat="1" ht="12.75" x14ac:dyDescent="0.2">
      <c r="A924" s="101"/>
      <c r="B924" s="42"/>
      <c r="C924" s="142"/>
      <c r="D924" s="143"/>
      <c r="E924" s="107"/>
      <c r="F924" s="46"/>
      <c r="G924" s="46"/>
      <c r="H924" s="46"/>
      <c r="I924" s="46"/>
      <c r="J924" s="46"/>
      <c r="K924" s="46"/>
      <c r="L924" s="139"/>
      <c r="M924" s="41"/>
      <c r="N924" s="45"/>
      <c r="O924" s="47"/>
      <c r="P924" s="43"/>
      <c r="Q924" s="71" t="e">
        <f>VLOOKUP(N924,'error categories'!$A$2:$D$54,4,FALSE)</f>
        <v>#N/A</v>
      </c>
      <c r="R924" s="72" t="e">
        <f>VLOOKUP(N924,'error categories'!$A$2:$D$54,3,FALSE)</f>
        <v>#N/A</v>
      </c>
      <c r="S924" s="374"/>
      <c r="T924" s="377"/>
      <c r="U924" s="378">
        <f t="shared" si="126"/>
        <v>0</v>
      </c>
      <c r="V924" s="379"/>
      <c r="W924" s="380"/>
      <c r="X924" s="380"/>
      <c r="Y924" s="380"/>
      <c r="Z924" s="379"/>
      <c r="AA924" s="381"/>
      <c r="AB924" s="379"/>
      <c r="AC924" s="380"/>
      <c r="AD924" s="382">
        <f t="shared" si="133"/>
        <v>0</v>
      </c>
      <c r="AE924" s="383">
        <f t="shared" si="134"/>
        <v>0</v>
      </c>
      <c r="AF924" s="379"/>
      <c r="AG924" s="381"/>
      <c r="AH924" s="379"/>
      <c r="AI924" s="381"/>
      <c r="AJ924" s="384" t="str">
        <f t="shared" si="127"/>
        <v/>
      </c>
      <c r="AK924" s="385" t="str">
        <f t="shared" si="128"/>
        <v/>
      </c>
      <c r="AL924" s="388" t="str">
        <f t="shared" si="129"/>
        <v/>
      </c>
      <c r="AM924" s="389" t="str">
        <f t="shared" si="130"/>
        <v/>
      </c>
      <c r="AN924" s="388" t="str">
        <f t="shared" si="131"/>
        <v/>
      </c>
      <c r="AO924" s="389" t="str">
        <f t="shared" si="132"/>
        <v/>
      </c>
      <c r="AP924" s="424"/>
      <c r="AQ924" s="424"/>
      <c r="AR924" s="431" t="e">
        <f>VLOOKUP($B924,'acc names'!$C$2:$D$12102,2,FALSE)</f>
        <v>#N/A</v>
      </c>
      <c r="AS924" s="431" t="e">
        <f>VLOOKUP($AQ924,software!$A$1:$B$14605,2,FALSE)</f>
        <v>#N/A</v>
      </c>
      <c r="AT924" s="424"/>
      <c r="AV924" s="424"/>
    </row>
    <row r="925" spans="1:48" s="44" customFormat="1" ht="12.75" x14ac:dyDescent="0.2">
      <c r="A925" s="101"/>
      <c r="B925" s="42"/>
      <c r="C925" s="142"/>
      <c r="D925" s="143"/>
      <c r="E925" s="107"/>
      <c r="F925" s="46"/>
      <c r="G925" s="46"/>
      <c r="H925" s="46"/>
      <c r="I925" s="46"/>
      <c r="J925" s="46"/>
      <c r="K925" s="46"/>
      <c r="L925" s="139"/>
      <c r="M925" s="41"/>
      <c r="N925" s="45"/>
      <c r="O925" s="47"/>
      <c r="P925" s="43"/>
      <c r="Q925" s="71" t="e">
        <f>VLOOKUP(N925,'error categories'!$A$2:$D$54,4,FALSE)</f>
        <v>#N/A</v>
      </c>
      <c r="R925" s="72" t="e">
        <f>VLOOKUP(N925,'error categories'!$A$2:$D$54,3,FALSE)</f>
        <v>#N/A</v>
      </c>
      <c r="S925" s="374"/>
      <c r="T925" s="377"/>
      <c r="U925" s="378">
        <f t="shared" si="126"/>
        <v>0</v>
      </c>
      <c r="V925" s="379"/>
      <c r="W925" s="380"/>
      <c r="X925" s="380"/>
      <c r="Y925" s="380"/>
      <c r="Z925" s="379"/>
      <c r="AA925" s="381"/>
      <c r="AB925" s="379"/>
      <c r="AC925" s="380"/>
      <c r="AD925" s="382">
        <f t="shared" si="133"/>
        <v>0</v>
      </c>
      <c r="AE925" s="383">
        <f t="shared" si="134"/>
        <v>0</v>
      </c>
      <c r="AF925" s="379"/>
      <c r="AG925" s="381"/>
      <c r="AH925" s="379"/>
      <c r="AI925" s="381"/>
      <c r="AJ925" s="384" t="str">
        <f t="shared" si="127"/>
        <v/>
      </c>
      <c r="AK925" s="385" t="str">
        <f t="shared" si="128"/>
        <v/>
      </c>
      <c r="AL925" s="388" t="str">
        <f t="shared" si="129"/>
        <v/>
      </c>
      <c r="AM925" s="389" t="str">
        <f t="shared" si="130"/>
        <v/>
      </c>
      <c r="AN925" s="388" t="str">
        <f t="shared" si="131"/>
        <v/>
      </c>
      <c r="AO925" s="389" t="str">
        <f t="shared" si="132"/>
        <v/>
      </c>
      <c r="AP925" s="424"/>
      <c r="AQ925" s="424"/>
      <c r="AR925" s="431" t="e">
        <f>VLOOKUP($B925,'acc names'!$C$2:$D$12102,2,FALSE)</f>
        <v>#N/A</v>
      </c>
      <c r="AS925" s="431" t="e">
        <f>VLOOKUP($AQ925,software!$A$1:$B$14605,2,FALSE)</f>
        <v>#N/A</v>
      </c>
      <c r="AT925" s="424"/>
      <c r="AV925" s="424"/>
    </row>
    <row r="926" spans="1:48" s="44" customFormat="1" ht="12.75" x14ac:dyDescent="0.2">
      <c r="A926" s="101"/>
      <c r="B926" s="42"/>
      <c r="C926" s="142"/>
      <c r="D926" s="143"/>
      <c r="E926" s="107"/>
      <c r="F926" s="46"/>
      <c r="G926" s="46"/>
      <c r="H926" s="46"/>
      <c r="I926" s="46"/>
      <c r="J926" s="46"/>
      <c r="K926" s="46"/>
      <c r="L926" s="139"/>
      <c r="M926" s="41"/>
      <c r="N926" s="45"/>
      <c r="O926" s="47"/>
      <c r="P926" s="43"/>
      <c r="Q926" s="71" t="e">
        <f>VLOOKUP(N926,'error categories'!$A$2:$D$54,4,FALSE)</f>
        <v>#N/A</v>
      </c>
      <c r="R926" s="72" t="e">
        <f>VLOOKUP(N926,'error categories'!$A$2:$D$54,3,FALSE)</f>
        <v>#N/A</v>
      </c>
      <c r="S926" s="374"/>
      <c r="T926" s="377"/>
      <c r="U926" s="378">
        <f t="shared" si="126"/>
        <v>0</v>
      </c>
      <c r="V926" s="379"/>
      <c r="W926" s="380"/>
      <c r="X926" s="380"/>
      <c r="Y926" s="380"/>
      <c r="Z926" s="379"/>
      <c r="AA926" s="381"/>
      <c r="AB926" s="379"/>
      <c r="AC926" s="380"/>
      <c r="AD926" s="382">
        <f t="shared" si="133"/>
        <v>0</v>
      </c>
      <c r="AE926" s="383">
        <f t="shared" si="134"/>
        <v>0</v>
      </c>
      <c r="AF926" s="379"/>
      <c r="AG926" s="381"/>
      <c r="AH926" s="379"/>
      <c r="AI926" s="381"/>
      <c r="AJ926" s="384" t="str">
        <f t="shared" si="127"/>
        <v/>
      </c>
      <c r="AK926" s="385" t="str">
        <f t="shared" si="128"/>
        <v/>
      </c>
      <c r="AL926" s="388" t="str">
        <f t="shared" si="129"/>
        <v/>
      </c>
      <c r="AM926" s="389" t="str">
        <f t="shared" si="130"/>
        <v/>
      </c>
      <c r="AN926" s="388" t="str">
        <f t="shared" si="131"/>
        <v/>
      </c>
      <c r="AO926" s="389" t="str">
        <f t="shared" si="132"/>
        <v/>
      </c>
      <c r="AP926" s="424"/>
      <c r="AQ926" s="424"/>
      <c r="AR926" s="431" t="e">
        <f>VLOOKUP($B926,'acc names'!$C$2:$D$12102,2,FALSE)</f>
        <v>#N/A</v>
      </c>
      <c r="AS926" s="431" t="e">
        <f>VLOOKUP($AQ926,software!$A$1:$B$14605,2,FALSE)</f>
        <v>#N/A</v>
      </c>
      <c r="AT926" s="424"/>
      <c r="AV926" s="424"/>
    </row>
    <row r="927" spans="1:48" s="44" customFormat="1" ht="12.75" x14ac:dyDescent="0.2">
      <c r="A927" s="101"/>
      <c r="B927" s="42"/>
      <c r="C927" s="142"/>
      <c r="D927" s="143"/>
      <c r="E927" s="107"/>
      <c r="F927" s="46"/>
      <c r="G927" s="46"/>
      <c r="H927" s="46"/>
      <c r="I927" s="46"/>
      <c r="J927" s="46"/>
      <c r="K927" s="46"/>
      <c r="L927" s="139"/>
      <c r="M927" s="41"/>
      <c r="N927" s="45"/>
      <c r="O927" s="47"/>
      <c r="P927" s="43"/>
      <c r="Q927" s="71" t="e">
        <f>VLOOKUP(N927,'error categories'!$A$2:$D$54,4,FALSE)</f>
        <v>#N/A</v>
      </c>
      <c r="R927" s="72" t="e">
        <f>VLOOKUP(N927,'error categories'!$A$2:$D$54,3,FALSE)</f>
        <v>#N/A</v>
      </c>
      <c r="S927" s="374"/>
      <c r="T927" s="377"/>
      <c r="U927" s="378">
        <f t="shared" si="126"/>
        <v>0</v>
      </c>
      <c r="V927" s="379"/>
      <c r="W927" s="380"/>
      <c r="X927" s="380"/>
      <c r="Y927" s="380"/>
      <c r="Z927" s="379"/>
      <c r="AA927" s="381"/>
      <c r="AB927" s="379"/>
      <c r="AC927" s="380"/>
      <c r="AD927" s="382">
        <f t="shared" si="133"/>
        <v>0</v>
      </c>
      <c r="AE927" s="383">
        <f t="shared" si="134"/>
        <v>0</v>
      </c>
      <c r="AF927" s="379"/>
      <c r="AG927" s="381"/>
      <c r="AH927" s="379"/>
      <c r="AI927" s="381"/>
      <c r="AJ927" s="384" t="str">
        <f t="shared" si="127"/>
        <v/>
      </c>
      <c r="AK927" s="385" t="str">
        <f t="shared" si="128"/>
        <v/>
      </c>
      <c r="AL927" s="388" t="str">
        <f t="shared" si="129"/>
        <v/>
      </c>
      <c r="AM927" s="389" t="str">
        <f t="shared" si="130"/>
        <v/>
      </c>
      <c r="AN927" s="388" t="str">
        <f t="shared" si="131"/>
        <v/>
      </c>
      <c r="AO927" s="389" t="str">
        <f t="shared" si="132"/>
        <v/>
      </c>
      <c r="AP927" s="424"/>
      <c r="AQ927" s="424"/>
      <c r="AR927" s="431" t="e">
        <f>VLOOKUP($B927,'acc names'!$C$2:$D$12102,2,FALSE)</f>
        <v>#N/A</v>
      </c>
      <c r="AS927" s="431" t="e">
        <f>VLOOKUP($AQ927,software!$A$1:$B$14605,2,FALSE)</f>
        <v>#N/A</v>
      </c>
      <c r="AT927" s="424"/>
      <c r="AV927" s="424"/>
    </row>
    <row r="928" spans="1:48" s="44" customFormat="1" ht="12.75" x14ac:dyDescent="0.2">
      <c r="A928" s="101"/>
      <c r="B928" s="42"/>
      <c r="C928" s="142"/>
      <c r="D928" s="143"/>
      <c r="E928" s="107"/>
      <c r="F928" s="46"/>
      <c r="G928" s="46"/>
      <c r="H928" s="46"/>
      <c r="I928" s="46"/>
      <c r="J928" s="46"/>
      <c r="K928" s="46"/>
      <c r="L928" s="139"/>
      <c r="M928" s="41"/>
      <c r="N928" s="45"/>
      <c r="O928" s="47"/>
      <c r="P928" s="43"/>
      <c r="Q928" s="71" t="e">
        <f>VLOOKUP(N928,'error categories'!$A$2:$D$54,4,FALSE)</f>
        <v>#N/A</v>
      </c>
      <c r="R928" s="72" t="e">
        <f>VLOOKUP(N928,'error categories'!$A$2:$D$54,3,FALSE)</f>
        <v>#N/A</v>
      </c>
      <c r="S928" s="374"/>
      <c r="T928" s="377"/>
      <c r="U928" s="378">
        <f t="shared" si="126"/>
        <v>0</v>
      </c>
      <c r="V928" s="379"/>
      <c r="W928" s="380"/>
      <c r="X928" s="380"/>
      <c r="Y928" s="380"/>
      <c r="Z928" s="379"/>
      <c r="AA928" s="381"/>
      <c r="AB928" s="379"/>
      <c r="AC928" s="380"/>
      <c r="AD928" s="382">
        <f t="shared" si="133"/>
        <v>0</v>
      </c>
      <c r="AE928" s="383">
        <f t="shared" si="134"/>
        <v>0</v>
      </c>
      <c r="AF928" s="379"/>
      <c r="AG928" s="381"/>
      <c r="AH928" s="379"/>
      <c r="AI928" s="381"/>
      <c r="AJ928" s="384" t="str">
        <f t="shared" si="127"/>
        <v/>
      </c>
      <c r="AK928" s="385" t="str">
        <f t="shared" si="128"/>
        <v/>
      </c>
      <c r="AL928" s="388" t="str">
        <f t="shared" si="129"/>
        <v/>
      </c>
      <c r="AM928" s="389" t="str">
        <f t="shared" si="130"/>
        <v/>
      </c>
      <c r="AN928" s="388" t="str">
        <f t="shared" si="131"/>
        <v/>
      </c>
      <c r="AO928" s="389" t="str">
        <f t="shared" si="132"/>
        <v/>
      </c>
      <c r="AP928" s="424"/>
      <c r="AQ928" s="424"/>
      <c r="AR928" s="431" t="e">
        <f>VLOOKUP($B928,'acc names'!$C$2:$D$12102,2,FALSE)</f>
        <v>#N/A</v>
      </c>
      <c r="AS928" s="431" t="e">
        <f>VLOOKUP($AQ928,software!$A$1:$B$14605,2,FALSE)</f>
        <v>#N/A</v>
      </c>
      <c r="AT928" s="424"/>
      <c r="AV928" s="424"/>
    </row>
    <row r="929" spans="1:48" s="44" customFormat="1" ht="12.75" x14ac:dyDescent="0.2">
      <c r="A929" s="101"/>
      <c r="B929" s="42"/>
      <c r="C929" s="142"/>
      <c r="D929" s="143"/>
      <c r="E929" s="107"/>
      <c r="F929" s="46"/>
      <c r="G929" s="46"/>
      <c r="H929" s="46"/>
      <c r="I929" s="46"/>
      <c r="J929" s="46"/>
      <c r="K929" s="46"/>
      <c r="L929" s="139"/>
      <c r="M929" s="41"/>
      <c r="N929" s="45"/>
      <c r="O929" s="47"/>
      <c r="P929" s="43"/>
      <c r="Q929" s="71" t="e">
        <f>VLOOKUP(N929,'error categories'!$A$2:$D$54,4,FALSE)</f>
        <v>#N/A</v>
      </c>
      <c r="R929" s="72" t="e">
        <f>VLOOKUP(N929,'error categories'!$A$2:$D$54,3,FALSE)</f>
        <v>#N/A</v>
      </c>
      <c r="S929" s="374"/>
      <c r="T929" s="377"/>
      <c r="U929" s="378">
        <f t="shared" si="126"/>
        <v>0</v>
      </c>
      <c r="V929" s="379"/>
      <c r="W929" s="380"/>
      <c r="X929" s="380"/>
      <c r="Y929" s="380"/>
      <c r="Z929" s="379"/>
      <c r="AA929" s="381"/>
      <c r="AB929" s="379"/>
      <c r="AC929" s="380"/>
      <c r="AD929" s="382">
        <f t="shared" si="133"/>
        <v>0</v>
      </c>
      <c r="AE929" s="383">
        <f t="shared" si="134"/>
        <v>0</v>
      </c>
      <c r="AF929" s="379"/>
      <c r="AG929" s="381"/>
      <c r="AH929" s="379"/>
      <c r="AI929" s="381"/>
      <c r="AJ929" s="384" t="str">
        <f t="shared" si="127"/>
        <v/>
      </c>
      <c r="AK929" s="385" t="str">
        <f t="shared" si="128"/>
        <v/>
      </c>
      <c r="AL929" s="388" t="str">
        <f t="shared" si="129"/>
        <v/>
      </c>
      <c r="AM929" s="389" t="str">
        <f t="shared" si="130"/>
        <v/>
      </c>
      <c r="AN929" s="388" t="str">
        <f t="shared" si="131"/>
        <v/>
      </c>
      <c r="AO929" s="389" t="str">
        <f t="shared" si="132"/>
        <v/>
      </c>
      <c r="AP929" s="424"/>
      <c r="AQ929" s="424"/>
      <c r="AR929" s="431" t="e">
        <f>VLOOKUP($B929,'acc names'!$C$2:$D$12102,2,FALSE)</f>
        <v>#N/A</v>
      </c>
      <c r="AS929" s="431" t="e">
        <f>VLOOKUP($AQ929,software!$A$1:$B$14605,2,FALSE)</f>
        <v>#N/A</v>
      </c>
      <c r="AT929" s="424"/>
      <c r="AV929" s="424"/>
    </row>
    <row r="930" spans="1:48" s="44" customFormat="1" ht="12.75" x14ac:dyDescent="0.2">
      <c r="A930" s="101"/>
      <c r="B930" s="42"/>
      <c r="C930" s="142"/>
      <c r="D930" s="143"/>
      <c r="E930" s="107"/>
      <c r="F930" s="46"/>
      <c r="G930" s="46"/>
      <c r="H930" s="46"/>
      <c r="I930" s="46"/>
      <c r="J930" s="46"/>
      <c r="K930" s="46"/>
      <c r="L930" s="139"/>
      <c r="M930" s="41"/>
      <c r="N930" s="45"/>
      <c r="O930" s="47"/>
      <c r="P930" s="43"/>
      <c r="Q930" s="71" t="e">
        <f>VLOOKUP(N930,'error categories'!$A$2:$D$54,4,FALSE)</f>
        <v>#N/A</v>
      </c>
      <c r="R930" s="72" t="e">
        <f>VLOOKUP(N930,'error categories'!$A$2:$D$54,3,FALSE)</f>
        <v>#N/A</v>
      </c>
      <c r="S930" s="374"/>
      <c r="T930" s="377"/>
      <c r="U930" s="378">
        <f t="shared" si="126"/>
        <v>0</v>
      </c>
      <c r="V930" s="379"/>
      <c r="W930" s="380"/>
      <c r="X930" s="380"/>
      <c r="Y930" s="380"/>
      <c r="Z930" s="379"/>
      <c r="AA930" s="381"/>
      <c r="AB930" s="379"/>
      <c r="AC930" s="380"/>
      <c r="AD930" s="382">
        <f t="shared" si="133"/>
        <v>0</v>
      </c>
      <c r="AE930" s="383">
        <f t="shared" si="134"/>
        <v>0</v>
      </c>
      <c r="AF930" s="379"/>
      <c r="AG930" s="381"/>
      <c r="AH930" s="379"/>
      <c r="AI930" s="381"/>
      <c r="AJ930" s="384" t="str">
        <f t="shared" si="127"/>
        <v/>
      </c>
      <c r="AK930" s="385" t="str">
        <f t="shared" si="128"/>
        <v/>
      </c>
      <c r="AL930" s="388" t="str">
        <f t="shared" si="129"/>
        <v/>
      </c>
      <c r="AM930" s="389" t="str">
        <f t="shared" si="130"/>
        <v/>
      </c>
      <c r="AN930" s="388" t="str">
        <f t="shared" si="131"/>
        <v/>
      </c>
      <c r="AO930" s="389" t="str">
        <f t="shared" si="132"/>
        <v/>
      </c>
      <c r="AP930" s="424"/>
      <c r="AQ930" s="424"/>
      <c r="AR930" s="431" t="e">
        <f>VLOOKUP($B930,'acc names'!$C$2:$D$12102,2,FALSE)</f>
        <v>#N/A</v>
      </c>
      <c r="AS930" s="431" t="e">
        <f>VLOOKUP($AQ930,software!$A$1:$B$14605,2,FALSE)</f>
        <v>#N/A</v>
      </c>
      <c r="AT930" s="424"/>
      <c r="AV930" s="424"/>
    </row>
    <row r="931" spans="1:48" s="44" customFormat="1" ht="12.75" x14ac:dyDescent="0.2">
      <c r="A931" s="101"/>
      <c r="B931" s="42"/>
      <c r="C931" s="142"/>
      <c r="D931" s="143"/>
      <c r="E931" s="107"/>
      <c r="F931" s="46"/>
      <c r="G931" s="46"/>
      <c r="H931" s="46"/>
      <c r="I931" s="46"/>
      <c r="J931" s="46"/>
      <c r="K931" s="46"/>
      <c r="L931" s="139"/>
      <c r="M931" s="41"/>
      <c r="N931" s="45"/>
      <c r="O931" s="47"/>
      <c r="P931" s="43"/>
      <c r="Q931" s="71" t="e">
        <f>VLOOKUP(N931,'error categories'!$A$2:$D$54,4,FALSE)</f>
        <v>#N/A</v>
      </c>
      <c r="R931" s="72" t="e">
        <f>VLOOKUP(N931,'error categories'!$A$2:$D$54,3,FALSE)</f>
        <v>#N/A</v>
      </c>
      <c r="S931" s="374"/>
      <c r="T931" s="377"/>
      <c r="U931" s="378">
        <f t="shared" si="126"/>
        <v>0</v>
      </c>
      <c r="V931" s="379"/>
      <c r="W931" s="380"/>
      <c r="X931" s="380"/>
      <c r="Y931" s="380"/>
      <c r="Z931" s="379"/>
      <c r="AA931" s="381"/>
      <c r="AB931" s="379"/>
      <c r="AC931" s="380"/>
      <c r="AD931" s="382">
        <f t="shared" si="133"/>
        <v>0</v>
      </c>
      <c r="AE931" s="383">
        <f t="shared" si="134"/>
        <v>0</v>
      </c>
      <c r="AF931" s="379"/>
      <c r="AG931" s="381"/>
      <c r="AH931" s="379"/>
      <c r="AI931" s="381"/>
      <c r="AJ931" s="384" t="str">
        <f t="shared" si="127"/>
        <v/>
      </c>
      <c r="AK931" s="385" t="str">
        <f t="shared" si="128"/>
        <v/>
      </c>
      <c r="AL931" s="388" t="str">
        <f t="shared" si="129"/>
        <v/>
      </c>
      <c r="AM931" s="389" t="str">
        <f t="shared" si="130"/>
        <v/>
      </c>
      <c r="AN931" s="388" t="str">
        <f t="shared" si="131"/>
        <v/>
      </c>
      <c r="AO931" s="389" t="str">
        <f t="shared" si="132"/>
        <v/>
      </c>
      <c r="AP931" s="424"/>
      <c r="AQ931" s="424"/>
      <c r="AR931" s="431" t="e">
        <f>VLOOKUP($B931,'acc names'!$C$2:$D$12102,2,FALSE)</f>
        <v>#N/A</v>
      </c>
      <c r="AS931" s="431" t="e">
        <f>VLOOKUP($AQ931,software!$A$1:$B$14605,2,FALSE)</f>
        <v>#N/A</v>
      </c>
      <c r="AT931" s="424"/>
      <c r="AV931" s="424"/>
    </row>
    <row r="932" spans="1:48" s="44" customFormat="1" ht="12.75" x14ac:dyDescent="0.2">
      <c r="A932" s="101"/>
      <c r="B932" s="42"/>
      <c r="C932" s="142"/>
      <c r="D932" s="143"/>
      <c r="E932" s="107"/>
      <c r="F932" s="46"/>
      <c r="G932" s="46"/>
      <c r="H932" s="46"/>
      <c r="I932" s="46"/>
      <c r="J932" s="46"/>
      <c r="K932" s="46"/>
      <c r="L932" s="139"/>
      <c r="M932" s="41"/>
      <c r="N932" s="45"/>
      <c r="O932" s="47"/>
      <c r="P932" s="43"/>
      <c r="Q932" s="71" t="e">
        <f>VLOOKUP(N932,'error categories'!$A$2:$D$54,4,FALSE)</f>
        <v>#N/A</v>
      </c>
      <c r="R932" s="72" t="e">
        <f>VLOOKUP(N932,'error categories'!$A$2:$D$54,3,FALSE)</f>
        <v>#N/A</v>
      </c>
      <c r="S932" s="374"/>
      <c r="T932" s="377"/>
      <c r="U932" s="378">
        <f t="shared" si="126"/>
        <v>0</v>
      </c>
      <c r="V932" s="379"/>
      <c r="W932" s="380"/>
      <c r="X932" s="380"/>
      <c r="Y932" s="380"/>
      <c r="Z932" s="379"/>
      <c r="AA932" s="381"/>
      <c r="AB932" s="379"/>
      <c r="AC932" s="380"/>
      <c r="AD932" s="382">
        <f t="shared" si="133"/>
        <v>0</v>
      </c>
      <c r="AE932" s="383">
        <f t="shared" si="134"/>
        <v>0</v>
      </c>
      <c r="AF932" s="379"/>
      <c r="AG932" s="381"/>
      <c r="AH932" s="379"/>
      <c r="AI932" s="381"/>
      <c r="AJ932" s="384" t="str">
        <f t="shared" si="127"/>
        <v/>
      </c>
      <c r="AK932" s="385" t="str">
        <f t="shared" si="128"/>
        <v/>
      </c>
      <c r="AL932" s="388" t="str">
        <f t="shared" si="129"/>
        <v/>
      </c>
      <c r="AM932" s="389" t="str">
        <f t="shared" si="130"/>
        <v/>
      </c>
      <c r="AN932" s="388" t="str">
        <f t="shared" si="131"/>
        <v/>
      </c>
      <c r="AO932" s="389" t="str">
        <f t="shared" si="132"/>
        <v/>
      </c>
      <c r="AP932" s="424"/>
      <c r="AQ932" s="424"/>
      <c r="AR932" s="431" t="e">
        <f>VLOOKUP($B932,'acc names'!$C$2:$D$12102,2,FALSE)</f>
        <v>#N/A</v>
      </c>
      <c r="AS932" s="431" t="e">
        <f>VLOOKUP($AQ932,software!$A$1:$B$14605,2,FALSE)</f>
        <v>#N/A</v>
      </c>
      <c r="AT932" s="424"/>
      <c r="AV932" s="424"/>
    </row>
    <row r="933" spans="1:48" s="44" customFormat="1" ht="12.75" x14ac:dyDescent="0.2">
      <c r="A933" s="101"/>
      <c r="B933" s="42"/>
      <c r="C933" s="142"/>
      <c r="D933" s="143"/>
      <c r="E933" s="107"/>
      <c r="F933" s="46"/>
      <c r="G933" s="46"/>
      <c r="H933" s="46"/>
      <c r="I933" s="46"/>
      <c r="J933" s="46"/>
      <c r="K933" s="46"/>
      <c r="L933" s="139"/>
      <c r="M933" s="41"/>
      <c r="N933" s="45"/>
      <c r="O933" s="47"/>
      <c r="P933" s="43"/>
      <c r="Q933" s="71" t="e">
        <f>VLOOKUP(N933,'error categories'!$A$2:$D$54,4,FALSE)</f>
        <v>#N/A</v>
      </c>
      <c r="R933" s="72" t="e">
        <f>VLOOKUP(N933,'error categories'!$A$2:$D$54,3,FALSE)</f>
        <v>#N/A</v>
      </c>
      <c r="S933" s="374"/>
      <c r="T933" s="377"/>
      <c r="U933" s="378">
        <f t="shared" si="126"/>
        <v>0</v>
      </c>
      <c r="V933" s="379"/>
      <c r="W933" s="380"/>
      <c r="X933" s="380"/>
      <c r="Y933" s="380"/>
      <c r="Z933" s="379"/>
      <c r="AA933" s="381"/>
      <c r="AB933" s="379"/>
      <c r="AC933" s="380"/>
      <c r="AD933" s="382">
        <f t="shared" si="133"/>
        <v>0</v>
      </c>
      <c r="AE933" s="383">
        <f t="shared" si="134"/>
        <v>0</v>
      </c>
      <c r="AF933" s="379"/>
      <c r="AG933" s="381"/>
      <c r="AH933" s="379"/>
      <c r="AI933" s="381"/>
      <c r="AJ933" s="384" t="str">
        <f t="shared" si="127"/>
        <v/>
      </c>
      <c r="AK933" s="385" t="str">
        <f t="shared" si="128"/>
        <v/>
      </c>
      <c r="AL933" s="388" t="str">
        <f t="shared" si="129"/>
        <v/>
      </c>
      <c r="AM933" s="389" t="str">
        <f t="shared" si="130"/>
        <v/>
      </c>
      <c r="AN933" s="388" t="str">
        <f t="shared" si="131"/>
        <v/>
      </c>
      <c r="AO933" s="389" t="str">
        <f t="shared" si="132"/>
        <v/>
      </c>
      <c r="AP933" s="424"/>
      <c r="AQ933" s="424"/>
      <c r="AR933" s="431" t="e">
        <f>VLOOKUP($B933,'acc names'!$C$2:$D$12102,2,FALSE)</f>
        <v>#N/A</v>
      </c>
      <c r="AS933" s="431" t="e">
        <f>VLOOKUP($AQ933,software!$A$1:$B$14605,2,FALSE)</f>
        <v>#N/A</v>
      </c>
      <c r="AT933" s="424"/>
      <c r="AV933" s="424"/>
    </row>
    <row r="934" spans="1:48" s="44" customFormat="1" ht="12.75" x14ac:dyDescent="0.2">
      <c r="A934" s="101"/>
      <c r="B934" s="42"/>
      <c r="C934" s="142"/>
      <c r="D934" s="143"/>
      <c r="E934" s="107"/>
      <c r="F934" s="46"/>
      <c r="G934" s="46"/>
      <c r="H934" s="46"/>
      <c r="I934" s="46"/>
      <c r="J934" s="46"/>
      <c r="K934" s="46"/>
      <c r="L934" s="139"/>
      <c r="M934" s="41"/>
      <c r="N934" s="45"/>
      <c r="O934" s="47"/>
      <c r="P934" s="43"/>
      <c r="Q934" s="71" t="e">
        <f>VLOOKUP(N934,'error categories'!$A$2:$D$54,4,FALSE)</f>
        <v>#N/A</v>
      </c>
      <c r="R934" s="72" t="e">
        <f>VLOOKUP(N934,'error categories'!$A$2:$D$54,3,FALSE)</f>
        <v>#N/A</v>
      </c>
      <c r="S934" s="374"/>
      <c r="T934" s="377"/>
      <c r="U934" s="378">
        <f t="shared" si="126"/>
        <v>0</v>
      </c>
      <c r="V934" s="379"/>
      <c r="W934" s="380"/>
      <c r="X934" s="380"/>
      <c r="Y934" s="380"/>
      <c r="Z934" s="379"/>
      <c r="AA934" s="381"/>
      <c r="AB934" s="379"/>
      <c r="AC934" s="380"/>
      <c r="AD934" s="382">
        <f t="shared" si="133"/>
        <v>0</v>
      </c>
      <c r="AE934" s="383">
        <f t="shared" si="134"/>
        <v>0</v>
      </c>
      <c r="AF934" s="379"/>
      <c r="AG934" s="381"/>
      <c r="AH934" s="379"/>
      <c r="AI934" s="381"/>
      <c r="AJ934" s="384" t="str">
        <f t="shared" si="127"/>
        <v/>
      </c>
      <c r="AK934" s="385" t="str">
        <f t="shared" si="128"/>
        <v/>
      </c>
      <c r="AL934" s="388" t="str">
        <f t="shared" si="129"/>
        <v/>
      </c>
      <c r="AM934" s="389" t="str">
        <f t="shared" si="130"/>
        <v/>
      </c>
      <c r="AN934" s="388" t="str">
        <f t="shared" si="131"/>
        <v/>
      </c>
      <c r="AO934" s="389" t="str">
        <f t="shared" si="132"/>
        <v/>
      </c>
      <c r="AP934" s="424"/>
      <c r="AQ934" s="424"/>
      <c r="AR934" s="431" t="e">
        <f>VLOOKUP($B934,'acc names'!$C$2:$D$12102,2,FALSE)</f>
        <v>#N/A</v>
      </c>
      <c r="AS934" s="431" t="e">
        <f>VLOOKUP($AQ934,software!$A$1:$B$14605,2,FALSE)</f>
        <v>#N/A</v>
      </c>
      <c r="AT934" s="424"/>
      <c r="AV934" s="424"/>
    </row>
    <row r="935" spans="1:48" s="44" customFormat="1" ht="12.75" x14ac:dyDescent="0.2">
      <c r="A935" s="101"/>
      <c r="B935" s="42"/>
      <c r="C935" s="142"/>
      <c r="D935" s="143"/>
      <c r="E935" s="107"/>
      <c r="F935" s="46"/>
      <c r="G935" s="46"/>
      <c r="H935" s="46"/>
      <c r="I935" s="46"/>
      <c r="J935" s="46"/>
      <c r="K935" s="46"/>
      <c r="L935" s="139"/>
      <c r="M935" s="41"/>
      <c r="N935" s="45"/>
      <c r="O935" s="47"/>
      <c r="P935" s="43"/>
      <c r="Q935" s="71" t="e">
        <f>VLOOKUP(N935,'error categories'!$A$2:$D$54,4,FALSE)</f>
        <v>#N/A</v>
      </c>
      <c r="R935" s="72" t="e">
        <f>VLOOKUP(N935,'error categories'!$A$2:$D$54,3,FALSE)</f>
        <v>#N/A</v>
      </c>
      <c r="S935" s="374"/>
      <c r="T935" s="377"/>
      <c r="U935" s="378">
        <f t="shared" si="126"/>
        <v>0</v>
      </c>
      <c r="V935" s="379"/>
      <c r="W935" s="380"/>
      <c r="X935" s="380"/>
      <c r="Y935" s="380"/>
      <c r="Z935" s="379"/>
      <c r="AA935" s="381"/>
      <c r="AB935" s="379"/>
      <c r="AC935" s="380"/>
      <c r="AD935" s="382">
        <f t="shared" si="133"/>
        <v>0</v>
      </c>
      <c r="AE935" s="383">
        <f t="shared" si="134"/>
        <v>0</v>
      </c>
      <c r="AF935" s="379"/>
      <c r="AG935" s="381"/>
      <c r="AH935" s="379"/>
      <c r="AI935" s="381"/>
      <c r="AJ935" s="384" t="str">
        <f t="shared" si="127"/>
        <v/>
      </c>
      <c r="AK935" s="385" t="str">
        <f t="shared" si="128"/>
        <v/>
      </c>
      <c r="AL935" s="388" t="str">
        <f t="shared" si="129"/>
        <v/>
      </c>
      <c r="AM935" s="389" t="str">
        <f t="shared" si="130"/>
        <v/>
      </c>
      <c r="AN935" s="388" t="str">
        <f t="shared" si="131"/>
        <v/>
      </c>
      <c r="AO935" s="389" t="str">
        <f t="shared" si="132"/>
        <v/>
      </c>
      <c r="AP935" s="424"/>
      <c r="AQ935" s="424"/>
      <c r="AR935" s="431" t="e">
        <f>VLOOKUP($B935,'acc names'!$C$2:$D$12102,2,FALSE)</f>
        <v>#N/A</v>
      </c>
      <c r="AS935" s="431" t="e">
        <f>VLOOKUP($AQ935,software!$A$1:$B$14605,2,FALSE)</f>
        <v>#N/A</v>
      </c>
      <c r="AT935" s="424"/>
      <c r="AV935" s="424"/>
    </row>
    <row r="936" spans="1:48" s="44" customFormat="1" ht="12.75" x14ac:dyDescent="0.2">
      <c r="A936" s="101"/>
      <c r="B936" s="42"/>
      <c r="C936" s="142"/>
      <c r="D936" s="143"/>
      <c r="E936" s="107"/>
      <c r="F936" s="46"/>
      <c r="G936" s="46"/>
      <c r="H936" s="46"/>
      <c r="I936" s="46"/>
      <c r="J936" s="46"/>
      <c r="K936" s="46"/>
      <c r="L936" s="139"/>
      <c r="M936" s="41"/>
      <c r="N936" s="45"/>
      <c r="O936" s="47"/>
      <c r="P936" s="43"/>
      <c r="Q936" s="71" t="e">
        <f>VLOOKUP(N936,'error categories'!$A$2:$D$54,4,FALSE)</f>
        <v>#N/A</v>
      </c>
      <c r="R936" s="72" t="e">
        <f>VLOOKUP(N936,'error categories'!$A$2:$D$54,3,FALSE)</f>
        <v>#N/A</v>
      </c>
      <c r="S936" s="374"/>
      <c r="T936" s="377"/>
      <c r="U936" s="378">
        <f t="shared" si="126"/>
        <v>0</v>
      </c>
      <c r="V936" s="379"/>
      <c r="W936" s="380"/>
      <c r="X936" s="380"/>
      <c r="Y936" s="380"/>
      <c r="Z936" s="379"/>
      <c r="AA936" s="381"/>
      <c r="AB936" s="379"/>
      <c r="AC936" s="380"/>
      <c r="AD936" s="382">
        <f t="shared" si="133"/>
        <v>0</v>
      </c>
      <c r="AE936" s="383">
        <f t="shared" si="134"/>
        <v>0</v>
      </c>
      <c r="AF936" s="379"/>
      <c r="AG936" s="381"/>
      <c r="AH936" s="379"/>
      <c r="AI936" s="381"/>
      <c r="AJ936" s="384" t="str">
        <f t="shared" si="127"/>
        <v/>
      </c>
      <c r="AK936" s="385" t="str">
        <f t="shared" si="128"/>
        <v/>
      </c>
      <c r="AL936" s="388" t="str">
        <f t="shared" si="129"/>
        <v/>
      </c>
      <c r="AM936" s="389" t="str">
        <f t="shared" si="130"/>
        <v/>
      </c>
      <c r="AN936" s="388" t="str">
        <f t="shared" si="131"/>
        <v/>
      </c>
      <c r="AO936" s="389" t="str">
        <f t="shared" si="132"/>
        <v/>
      </c>
      <c r="AP936" s="424"/>
      <c r="AQ936" s="424"/>
      <c r="AR936" s="431" t="e">
        <f>VLOOKUP($B936,'acc names'!$C$2:$D$12102,2,FALSE)</f>
        <v>#N/A</v>
      </c>
      <c r="AS936" s="431" t="e">
        <f>VLOOKUP($AQ936,software!$A$1:$B$14605,2,FALSE)</f>
        <v>#N/A</v>
      </c>
      <c r="AT936" s="424"/>
      <c r="AV936" s="424"/>
    </row>
    <row r="937" spans="1:48" s="44" customFormat="1" ht="12.75" x14ac:dyDescent="0.2">
      <c r="A937" s="101"/>
      <c r="B937" s="42"/>
      <c r="C937" s="142"/>
      <c r="D937" s="143"/>
      <c r="E937" s="107"/>
      <c r="F937" s="46"/>
      <c r="G937" s="46"/>
      <c r="H937" s="46"/>
      <c r="I937" s="46"/>
      <c r="J937" s="46"/>
      <c r="K937" s="46"/>
      <c r="L937" s="139"/>
      <c r="M937" s="41"/>
      <c r="N937" s="45"/>
      <c r="O937" s="47"/>
      <c r="P937" s="43"/>
      <c r="Q937" s="71" t="e">
        <f>VLOOKUP(N937,'error categories'!$A$2:$D$54,4,FALSE)</f>
        <v>#N/A</v>
      </c>
      <c r="R937" s="72" t="e">
        <f>VLOOKUP(N937,'error categories'!$A$2:$D$54,3,FALSE)</f>
        <v>#N/A</v>
      </c>
      <c r="S937" s="374"/>
      <c r="T937" s="377"/>
      <c r="U937" s="378">
        <f t="shared" si="126"/>
        <v>0</v>
      </c>
      <c r="V937" s="379"/>
      <c r="W937" s="380"/>
      <c r="X937" s="380"/>
      <c r="Y937" s="380"/>
      <c r="Z937" s="379"/>
      <c r="AA937" s="381"/>
      <c r="AB937" s="379"/>
      <c r="AC937" s="380"/>
      <c r="AD937" s="382">
        <f t="shared" si="133"/>
        <v>0</v>
      </c>
      <c r="AE937" s="383">
        <f t="shared" si="134"/>
        <v>0</v>
      </c>
      <c r="AF937" s="379"/>
      <c r="AG937" s="381"/>
      <c r="AH937" s="379"/>
      <c r="AI937" s="381"/>
      <c r="AJ937" s="384" t="str">
        <f t="shared" si="127"/>
        <v/>
      </c>
      <c r="AK937" s="385" t="str">
        <f t="shared" si="128"/>
        <v/>
      </c>
      <c r="AL937" s="388" t="str">
        <f t="shared" si="129"/>
        <v/>
      </c>
      <c r="AM937" s="389" t="str">
        <f t="shared" si="130"/>
        <v/>
      </c>
      <c r="AN937" s="388" t="str">
        <f t="shared" si="131"/>
        <v/>
      </c>
      <c r="AO937" s="389" t="str">
        <f t="shared" si="132"/>
        <v/>
      </c>
      <c r="AP937" s="424"/>
      <c r="AQ937" s="424"/>
      <c r="AR937" s="431" t="e">
        <f>VLOOKUP($B937,'acc names'!$C$2:$D$12102,2,FALSE)</f>
        <v>#N/A</v>
      </c>
      <c r="AS937" s="431" t="e">
        <f>VLOOKUP($AQ937,software!$A$1:$B$14605,2,FALSE)</f>
        <v>#N/A</v>
      </c>
      <c r="AT937" s="424"/>
      <c r="AV937" s="424"/>
    </row>
    <row r="938" spans="1:48" s="44" customFormat="1" ht="12.75" x14ac:dyDescent="0.2">
      <c r="A938" s="101"/>
      <c r="B938" s="42"/>
      <c r="C938" s="142"/>
      <c r="D938" s="143"/>
      <c r="E938" s="107"/>
      <c r="F938" s="46"/>
      <c r="G938" s="46"/>
      <c r="H938" s="46"/>
      <c r="I938" s="46"/>
      <c r="J938" s="46"/>
      <c r="K938" s="46"/>
      <c r="L938" s="139"/>
      <c r="M938" s="41"/>
      <c r="N938" s="45"/>
      <c r="O938" s="47"/>
      <c r="P938" s="43"/>
      <c r="Q938" s="71" t="e">
        <f>VLOOKUP(N938,'error categories'!$A$2:$D$54,4,FALSE)</f>
        <v>#N/A</v>
      </c>
      <c r="R938" s="72" t="e">
        <f>VLOOKUP(N938,'error categories'!$A$2:$D$54,3,FALSE)</f>
        <v>#N/A</v>
      </c>
      <c r="S938" s="374"/>
      <c r="T938" s="377"/>
      <c r="U938" s="378">
        <f t="shared" si="126"/>
        <v>0</v>
      </c>
      <c r="V938" s="379"/>
      <c r="W938" s="380"/>
      <c r="X938" s="380"/>
      <c r="Y938" s="380"/>
      <c r="Z938" s="379"/>
      <c r="AA938" s="381"/>
      <c r="AB938" s="379"/>
      <c r="AC938" s="380"/>
      <c r="AD938" s="382">
        <f t="shared" si="133"/>
        <v>0</v>
      </c>
      <c r="AE938" s="383">
        <f t="shared" si="134"/>
        <v>0</v>
      </c>
      <c r="AF938" s="379"/>
      <c r="AG938" s="381"/>
      <c r="AH938" s="379"/>
      <c r="AI938" s="381"/>
      <c r="AJ938" s="384" t="str">
        <f t="shared" si="127"/>
        <v/>
      </c>
      <c r="AK938" s="385" t="str">
        <f t="shared" si="128"/>
        <v/>
      </c>
      <c r="AL938" s="388" t="str">
        <f t="shared" si="129"/>
        <v/>
      </c>
      <c r="AM938" s="389" t="str">
        <f t="shared" si="130"/>
        <v/>
      </c>
      <c r="AN938" s="388" t="str">
        <f t="shared" si="131"/>
        <v/>
      </c>
      <c r="AO938" s="389" t="str">
        <f t="shared" si="132"/>
        <v/>
      </c>
      <c r="AP938" s="424"/>
      <c r="AQ938" s="424"/>
      <c r="AR938" s="431" t="e">
        <f>VLOOKUP($B938,'acc names'!$C$2:$D$12102,2,FALSE)</f>
        <v>#N/A</v>
      </c>
      <c r="AS938" s="431" t="e">
        <f>VLOOKUP($AQ938,software!$A$1:$B$14605,2,FALSE)</f>
        <v>#N/A</v>
      </c>
      <c r="AT938" s="424"/>
      <c r="AV938" s="424"/>
    </row>
    <row r="939" spans="1:48" s="44" customFormat="1" ht="12.75" x14ac:dyDescent="0.2">
      <c r="A939" s="101"/>
      <c r="B939" s="42"/>
      <c r="C939" s="142"/>
      <c r="D939" s="143"/>
      <c r="E939" s="107"/>
      <c r="F939" s="46"/>
      <c r="G939" s="46"/>
      <c r="H939" s="46"/>
      <c r="I939" s="46"/>
      <c r="J939" s="46"/>
      <c r="K939" s="46"/>
      <c r="L939" s="139"/>
      <c r="M939" s="41"/>
      <c r="N939" s="45"/>
      <c r="O939" s="47"/>
      <c r="P939" s="43"/>
      <c r="Q939" s="71" t="e">
        <f>VLOOKUP(N939,'error categories'!$A$2:$D$54,4,FALSE)</f>
        <v>#N/A</v>
      </c>
      <c r="R939" s="72" t="e">
        <f>VLOOKUP(N939,'error categories'!$A$2:$D$54,3,FALSE)</f>
        <v>#N/A</v>
      </c>
      <c r="S939" s="374"/>
      <c r="T939" s="377"/>
      <c r="U939" s="378">
        <f t="shared" si="126"/>
        <v>0</v>
      </c>
      <c r="V939" s="379"/>
      <c r="W939" s="380"/>
      <c r="X939" s="380"/>
      <c r="Y939" s="380"/>
      <c r="Z939" s="379"/>
      <c r="AA939" s="381"/>
      <c r="AB939" s="379"/>
      <c r="AC939" s="380"/>
      <c r="AD939" s="382">
        <f t="shared" si="133"/>
        <v>0</v>
      </c>
      <c r="AE939" s="383">
        <f t="shared" si="134"/>
        <v>0</v>
      </c>
      <c r="AF939" s="379"/>
      <c r="AG939" s="381"/>
      <c r="AH939" s="379"/>
      <c r="AI939" s="381"/>
      <c r="AJ939" s="384" t="str">
        <f t="shared" si="127"/>
        <v/>
      </c>
      <c r="AK939" s="385" t="str">
        <f t="shared" si="128"/>
        <v/>
      </c>
      <c r="AL939" s="388" t="str">
        <f t="shared" si="129"/>
        <v/>
      </c>
      <c r="AM939" s="389" t="str">
        <f t="shared" si="130"/>
        <v/>
      </c>
      <c r="AN939" s="388" t="str">
        <f t="shared" si="131"/>
        <v/>
      </c>
      <c r="AO939" s="389" t="str">
        <f t="shared" si="132"/>
        <v/>
      </c>
      <c r="AP939" s="424"/>
      <c r="AQ939" s="424"/>
      <c r="AR939" s="431" t="e">
        <f>VLOOKUP($B939,'acc names'!$C$2:$D$12102,2,FALSE)</f>
        <v>#N/A</v>
      </c>
      <c r="AS939" s="431" t="e">
        <f>VLOOKUP($AQ939,software!$A$1:$B$14605,2,FALSE)</f>
        <v>#N/A</v>
      </c>
      <c r="AT939" s="424"/>
      <c r="AV939" s="424"/>
    </row>
    <row r="940" spans="1:48" s="44" customFormat="1" ht="12.75" x14ac:dyDescent="0.2">
      <c r="A940" s="101"/>
      <c r="B940" s="42"/>
      <c r="C940" s="142"/>
      <c r="D940" s="143"/>
      <c r="E940" s="107"/>
      <c r="F940" s="46"/>
      <c r="G940" s="46"/>
      <c r="H940" s="46"/>
      <c r="I940" s="46"/>
      <c r="J940" s="46"/>
      <c r="K940" s="46"/>
      <c r="L940" s="139"/>
      <c r="M940" s="41"/>
      <c r="N940" s="45"/>
      <c r="O940" s="47"/>
      <c r="P940" s="43"/>
      <c r="Q940" s="71" t="e">
        <f>VLOOKUP(N940,'error categories'!$A$2:$D$54,4,FALSE)</f>
        <v>#N/A</v>
      </c>
      <c r="R940" s="72" t="e">
        <f>VLOOKUP(N940,'error categories'!$A$2:$D$54,3,FALSE)</f>
        <v>#N/A</v>
      </c>
      <c r="S940" s="374"/>
      <c r="T940" s="377"/>
      <c r="U940" s="378">
        <f t="shared" si="126"/>
        <v>0</v>
      </c>
      <c r="V940" s="379"/>
      <c r="W940" s="380"/>
      <c r="X940" s="380"/>
      <c r="Y940" s="380"/>
      <c r="Z940" s="379"/>
      <c r="AA940" s="381"/>
      <c r="AB940" s="379"/>
      <c r="AC940" s="380"/>
      <c r="AD940" s="382">
        <f t="shared" si="133"/>
        <v>0</v>
      </c>
      <c r="AE940" s="383">
        <f t="shared" si="134"/>
        <v>0</v>
      </c>
      <c r="AF940" s="379"/>
      <c r="AG940" s="381"/>
      <c r="AH940" s="379"/>
      <c r="AI940" s="381"/>
      <c r="AJ940" s="384" t="str">
        <f t="shared" si="127"/>
        <v/>
      </c>
      <c r="AK940" s="385" t="str">
        <f t="shared" si="128"/>
        <v/>
      </c>
      <c r="AL940" s="388" t="str">
        <f t="shared" si="129"/>
        <v/>
      </c>
      <c r="AM940" s="389" t="str">
        <f t="shared" si="130"/>
        <v/>
      </c>
      <c r="AN940" s="388" t="str">
        <f t="shared" si="131"/>
        <v/>
      </c>
      <c r="AO940" s="389" t="str">
        <f t="shared" si="132"/>
        <v/>
      </c>
      <c r="AP940" s="424"/>
      <c r="AQ940" s="424"/>
      <c r="AR940" s="431" t="e">
        <f>VLOOKUP($B940,'acc names'!$C$2:$D$12102,2,FALSE)</f>
        <v>#N/A</v>
      </c>
      <c r="AS940" s="431" t="e">
        <f>VLOOKUP($AQ940,software!$A$1:$B$14605,2,FALSE)</f>
        <v>#N/A</v>
      </c>
      <c r="AT940" s="424"/>
      <c r="AV940" s="424"/>
    </row>
    <row r="941" spans="1:48" s="44" customFormat="1" ht="12.75" x14ac:dyDescent="0.2">
      <c r="A941" s="101"/>
      <c r="B941" s="42"/>
      <c r="C941" s="142"/>
      <c r="D941" s="143"/>
      <c r="E941" s="107"/>
      <c r="F941" s="46"/>
      <c r="G941" s="46"/>
      <c r="H941" s="46"/>
      <c r="I941" s="46"/>
      <c r="J941" s="46"/>
      <c r="K941" s="46"/>
      <c r="L941" s="139"/>
      <c r="M941" s="41"/>
      <c r="N941" s="45"/>
      <c r="O941" s="47"/>
      <c r="P941" s="43"/>
      <c r="Q941" s="71" t="e">
        <f>VLOOKUP(N941,'error categories'!$A$2:$D$54,4,FALSE)</f>
        <v>#N/A</v>
      </c>
      <c r="R941" s="72" t="e">
        <f>VLOOKUP(N941,'error categories'!$A$2:$D$54,3,FALSE)</f>
        <v>#N/A</v>
      </c>
      <c r="S941" s="374"/>
      <c r="T941" s="377"/>
      <c r="U941" s="378">
        <f t="shared" si="126"/>
        <v>0</v>
      </c>
      <c r="V941" s="379"/>
      <c r="W941" s="380"/>
      <c r="X941" s="380"/>
      <c r="Y941" s="380"/>
      <c r="Z941" s="379"/>
      <c r="AA941" s="381"/>
      <c r="AB941" s="379"/>
      <c r="AC941" s="380"/>
      <c r="AD941" s="382">
        <f t="shared" si="133"/>
        <v>0</v>
      </c>
      <c r="AE941" s="383">
        <f t="shared" si="134"/>
        <v>0</v>
      </c>
      <c r="AF941" s="379"/>
      <c r="AG941" s="381"/>
      <c r="AH941" s="379"/>
      <c r="AI941" s="381"/>
      <c r="AJ941" s="384" t="str">
        <f t="shared" si="127"/>
        <v/>
      </c>
      <c r="AK941" s="385" t="str">
        <f t="shared" si="128"/>
        <v/>
      </c>
      <c r="AL941" s="388" t="str">
        <f t="shared" si="129"/>
        <v/>
      </c>
      <c r="AM941" s="389" t="str">
        <f t="shared" si="130"/>
        <v/>
      </c>
      <c r="AN941" s="388" t="str">
        <f t="shared" si="131"/>
        <v/>
      </c>
      <c r="AO941" s="389" t="str">
        <f t="shared" si="132"/>
        <v/>
      </c>
      <c r="AP941" s="424"/>
      <c r="AQ941" s="424"/>
      <c r="AR941" s="431" t="e">
        <f>VLOOKUP($B941,'acc names'!$C$2:$D$12102,2,FALSE)</f>
        <v>#N/A</v>
      </c>
      <c r="AS941" s="431" t="e">
        <f>VLOOKUP($AQ941,software!$A$1:$B$14605,2,FALSE)</f>
        <v>#N/A</v>
      </c>
      <c r="AT941" s="424"/>
      <c r="AV941" s="424"/>
    </row>
    <row r="942" spans="1:48" s="44" customFormat="1" ht="12.75" x14ac:dyDescent="0.2">
      <c r="A942" s="101"/>
      <c r="B942" s="42"/>
      <c r="C942" s="142"/>
      <c r="D942" s="143"/>
      <c r="E942" s="107"/>
      <c r="F942" s="46"/>
      <c r="G942" s="46"/>
      <c r="H942" s="46"/>
      <c r="I942" s="46"/>
      <c r="J942" s="46"/>
      <c r="K942" s="46"/>
      <c r="L942" s="139"/>
      <c r="M942" s="41"/>
      <c r="N942" s="45"/>
      <c r="O942" s="47"/>
      <c r="P942" s="43"/>
      <c r="Q942" s="71" t="e">
        <f>VLOOKUP(N942,'error categories'!$A$2:$D$54,4,FALSE)</f>
        <v>#N/A</v>
      </c>
      <c r="R942" s="72" t="e">
        <f>VLOOKUP(N942,'error categories'!$A$2:$D$54,3,FALSE)</f>
        <v>#N/A</v>
      </c>
      <c r="S942" s="374"/>
      <c r="T942" s="377"/>
      <c r="U942" s="378">
        <f t="shared" si="126"/>
        <v>0</v>
      </c>
      <c r="V942" s="379"/>
      <c r="W942" s="380"/>
      <c r="X942" s="380"/>
      <c r="Y942" s="380"/>
      <c r="Z942" s="379"/>
      <c r="AA942" s="381"/>
      <c r="AB942" s="379"/>
      <c r="AC942" s="380"/>
      <c r="AD942" s="382">
        <f t="shared" si="133"/>
        <v>0</v>
      </c>
      <c r="AE942" s="383">
        <f t="shared" si="134"/>
        <v>0</v>
      </c>
      <c r="AF942" s="379"/>
      <c r="AG942" s="381"/>
      <c r="AH942" s="379"/>
      <c r="AI942" s="381"/>
      <c r="AJ942" s="384" t="str">
        <f t="shared" si="127"/>
        <v/>
      </c>
      <c r="AK942" s="385" t="str">
        <f t="shared" si="128"/>
        <v/>
      </c>
      <c r="AL942" s="388" t="str">
        <f t="shared" si="129"/>
        <v/>
      </c>
      <c r="AM942" s="389" t="str">
        <f t="shared" si="130"/>
        <v/>
      </c>
      <c r="AN942" s="388" t="str">
        <f t="shared" si="131"/>
        <v/>
      </c>
      <c r="AO942" s="389" t="str">
        <f t="shared" si="132"/>
        <v/>
      </c>
      <c r="AP942" s="424"/>
      <c r="AQ942" s="424"/>
      <c r="AR942" s="431" t="e">
        <f>VLOOKUP($B942,'acc names'!$C$2:$D$12102,2,FALSE)</f>
        <v>#N/A</v>
      </c>
      <c r="AS942" s="431" t="e">
        <f>VLOOKUP($AQ942,software!$A$1:$B$14605,2,FALSE)</f>
        <v>#N/A</v>
      </c>
      <c r="AT942" s="424"/>
      <c r="AV942" s="424"/>
    </row>
    <row r="943" spans="1:48" s="44" customFormat="1" ht="12.75" x14ac:dyDescent="0.2">
      <c r="A943" s="101"/>
      <c r="B943" s="42"/>
      <c r="C943" s="142"/>
      <c r="D943" s="143"/>
      <c r="E943" s="107"/>
      <c r="F943" s="46"/>
      <c r="G943" s="46"/>
      <c r="H943" s="46"/>
      <c r="I943" s="46"/>
      <c r="J943" s="46"/>
      <c r="K943" s="46"/>
      <c r="L943" s="139"/>
      <c r="M943" s="41"/>
      <c r="N943" s="45"/>
      <c r="O943" s="47"/>
      <c r="P943" s="43"/>
      <c r="Q943" s="71" t="e">
        <f>VLOOKUP(N943,'error categories'!$A$2:$D$54,4,FALSE)</f>
        <v>#N/A</v>
      </c>
      <c r="R943" s="72" t="e">
        <f>VLOOKUP(N943,'error categories'!$A$2:$D$54,3,FALSE)</f>
        <v>#N/A</v>
      </c>
      <c r="S943" s="374"/>
      <c r="T943" s="377"/>
      <c r="U943" s="378">
        <f t="shared" si="126"/>
        <v>0</v>
      </c>
      <c r="V943" s="379"/>
      <c r="W943" s="380"/>
      <c r="X943" s="380"/>
      <c r="Y943" s="380"/>
      <c r="Z943" s="379"/>
      <c r="AA943" s="381"/>
      <c r="AB943" s="379"/>
      <c r="AC943" s="380"/>
      <c r="AD943" s="382">
        <f t="shared" si="133"/>
        <v>0</v>
      </c>
      <c r="AE943" s="383">
        <f t="shared" si="134"/>
        <v>0</v>
      </c>
      <c r="AF943" s="379"/>
      <c r="AG943" s="381"/>
      <c r="AH943" s="379"/>
      <c r="AI943" s="381"/>
      <c r="AJ943" s="384" t="str">
        <f t="shared" si="127"/>
        <v/>
      </c>
      <c r="AK943" s="385" t="str">
        <f t="shared" si="128"/>
        <v/>
      </c>
      <c r="AL943" s="388" t="str">
        <f t="shared" si="129"/>
        <v/>
      </c>
      <c r="AM943" s="389" t="str">
        <f t="shared" si="130"/>
        <v/>
      </c>
      <c r="AN943" s="388" t="str">
        <f t="shared" si="131"/>
        <v/>
      </c>
      <c r="AO943" s="389" t="str">
        <f t="shared" si="132"/>
        <v/>
      </c>
      <c r="AP943" s="424"/>
      <c r="AQ943" s="424"/>
      <c r="AR943" s="431" t="e">
        <f>VLOOKUP($B943,'acc names'!$C$2:$D$12102,2,FALSE)</f>
        <v>#N/A</v>
      </c>
      <c r="AS943" s="431" t="e">
        <f>VLOOKUP($AQ943,software!$A$1:$B$14605,2,FALSE)</f>
        <v>#N/A</v>
      </c>
      <c r="AT943" s="424"/>
      <c r="AV943" s="424"/>
    </row>
    <row r="944" spans="1:48" s="44" customFormat="1" ht="12.75" x14ac:dyDescent="0.2">
      <c r="A944" s="101"/>
      <c r="B944" s="42"/>
      <c r="C944" s="142"/>
      <c r="D944" s="143"/>
      <c r="E944" s="107"/>
      <c r="F944" s="46"/>
      <c r="G944" s="46"/>
      <c r="H944" s="46"/>
      <c r="I944" s="46"/>
      <c r="J944" s="46"/>
      <c r="K944" s="46"/>
      <c r="L944" s="139"/>
      <c r="M944" s="41"/>
      <c r="N944" s="45"/>
      <c r="O944" s="47"/>
      <c r="P944" s="43"/>
      <c r="Q944" s="71" t="e">
        <f>VLOOKUP(N944,'error categories'!$A$2:$D$54,4,FALSE)</f>
        <v>#N/A</v>
      </c>
      <c r="R944" s="72" t="e">
        <f>VLOOKUP(N944,'error categories'!$A$2:$D$54,3,FALSE)</f>
        <v>#N/A</v>
      </c>
      <c r="S944" s="374"/>
      <c r="T944" s="377"/>
      <c r="U944" s="378">
        <f t="shared" si="126"/>
        <v>0</v>
      </c>
      <c r="V944" s="379"/>
      <c r="W944" s="380"/>
      <c r="X944" s="380"/>
      <c r="Y944" s="380"/>
      <c r="Z944" s="379"/>
      <c r="AA944" s="381"/>
      <c r="AB944" s="379"/>
      <c r="AC944" s="380"/>
      <c r="AD944" s="382">
        <f t="shared" si="133"/>
        <v>0</v>
      </c>
      <c r="AE944" s="383">
        <f t="shared" si="134"/>
        <v>0</v>
      </c>
      <c r="AF944" s="379"/>
      <c r="AG944" s="381"/>
      <c r="AH944" s="379"/>
      <c r="AI944" s="381"/>
      <c r="AJ944" s="384" t="str">
        <f t="shared" si="127"/>
        <v/>
      </c>
      <c r="AK944" s="385" t="str">
        <f t="shared" si="128"/>
        <v/>
      </c>
      <c r="AL944" s="388" t="str">
        <f t="shared" si="129"/>
        <v/>
      </c>
      <c r="AM944" s="389" t="str">
        <f t="shared" si="130"/>
        <v/>
      </c>
      <c r="AN944" s="388" t="str">
        <f t="shared" si="131"/>
        <v/>
      </c>
      <c r="AO944" s="389" t="str">
        <f t="shared" si="132"/>
        <v/>
      </c>
      <c r="AP944" s="424"/>
      <c r="AQ944" s="424"/>
      <c r="AR944" s="431" t="e">
        <f>VLOOKUP($B944,'acc names'!$C$2:$D$12102,2,FALSE)</f>
        <v>#N/A</v>
      </c>
      <c r="AS944" s="431" t="e">
        <f>VLOOKUP($AQ944,software!$A$1:$B$14605,2,FALSE)</f>
        <v>#N/A</v>
      </c>
      <c r="AT944" s="424"/>
      <c r="AV944" s="424"/>
    </row>
    <row r="945" spans="1:48" s="44" customFormat="1" ht="12.75" x14ac:dyDescent="0.2">
      <c r="A945" s="101"/>
      <c r="B945" s="42"/>
      <c r="C945" s="142"/>
      <c r="D945" s="143"/>
      <c r="E945" s="107"/>
      <c r="F945" s="46"/>
      <c r="G945" s="46"/>
      <c r="H945" s="46"/>
      <c r="I945" s="46"/>
      <c r="J945" s="46"/>
      <c r="K945" s="46"/>
      <c r="L945" s="139"/>
      <c r="M945" s="41"/>
      <c r="N945" s="45"/>
      <c r="O945" s="47"/>
      <c r="P945" s="43"/>
      <c r="Q945" s="71" t="e">
        <f>VLOOKUP(N945,'error categories'!$A$2:$D$54,4,FALSE)</f>
        <v>#N/A</v>
      </c>
      <c r="R945" s="72" t="e">
        <f>VLOOKUP(N945,'error categories'!$A$2:$D$54,3,FALSE)</f>
        <v>#N/A</v>
      </c>
      <c r="S945" s="374"/>
      <c r="T945" s="377"/>
      <c r="U945" s="378">
        <f t="shared" si="126"/>
        <v>0</v>
      </c>
      <c r="V945" s="379"/>
      <c r="W945" s="380"/>
      <c r="X945" s="380"/>
      <c r="Y945" s="380"/>
      <c r="Z945" s="379"/>
      <c r="AA945" s="381"/>
      <c r="AB945" s="379"/>
      <c r="AC945" s="380"/>
      <c r="AD945" s="382">
        <f t="shared" si="133"/>
        <v>0</v>
      </c>
      <c r="AE945" s="383">
        <f t="shared" si="134"/>
        <v>0</v>
      </c>
      <c r="AF945" s="379"/>
      <c r="AG945" s="381"/>
      <c r="AH945" s="379"/>
      <c r="AI945" s="381"/>
      <c r="AJ945" s="384" t="str">
        <f t="shared" si="127"/>
        <v/>
      </c>
      <c r="AK945" s="385" t="str">
        <f t="shared" si="128"/>
        <v/>
      </c>
      <c r="AL945" s="388" t="str">
        <f t="shared" si="129"/>
        <v/>
      </c>
      <c r="AM945" s="389" t="str">
        <f t="shared" si="130"/>
        <v/>
      </c>
      <c r="AN945" s="388" t="str">
        <f t="shared" si="131"/>
        <v/>
      </c>
      <c r="AO945" s="389" t="str">
        <f t="shared" si="132"/>
        <v/>
      </c>
      <c r="AP945" s="424"/>
      <c r="AQ945" s="424"/>
      <c r="AR945" s="431" t="e">
        <f>VLOOKUP($B945,'acc names'!$C$2:$D$12102,2,FALSE)</f>
        <v>#N/A</v>
      </c>
      <c r="AS945" s="431" t="e">
        <f>VLOOKUP($AQ945,software!$A$1:$B$14605,2,FALSE)</f>
        <v>#N/A</v>
      </c>
      <c r="AT945" s="424"/>
      <c r="AV945" s="424"/>
    </row>
    <row r="946" spans="1:48" s="44" customFormat="1" ht="12.75" x14ac:dyDescent="0.2">
      <c r="A946" s="101"/>
      <c r="B946" s="42"/>
      <c r="C946" s="142"/>
      <c r="D946" s="143"/>
      <c r="E946" s="107"/>
      <c r="F946" s="46"/>
      <c r="G946" s="46"/>
      <c r="H946" s="46"/>
      <c r="I946" s="46"/>
      <c r="J946" s="46"/>
      <c r="K946" s="46"/>
      <c r="L946" s="139"/>
      <c r="M946" s="41"/>
      <c r="N946" s="45"/>
      <c r="O946" s="47"/>
      <c r="P946" s="43"/>
      <c r="Q946" s="71" t="e">
        <f>VLOOKUP(N946,'error categories'!$A$2:$D$54,4,FALSE)</f>
        <v>#N/A</v>
      </c>
      <c r="R946" s="72" t="e">
        <f>VLOOKUP(N946,'error categories'!$A$2:$D$54,3,FALSE)</f>
        <v>#N/A</v>
      </c>
      <c r="S946" s="374"/>
      <c r="T946" s="377"/>
      <c r="U946" s="378">
        <f t="shared" si="126"/>
        <v>0</v>
      </c>
      <c r="V946" s="379"/>
      <c r="W946" s="380"/>
      <c r="X946" s="380"/>
      <c r="Y946" s="380"/>
      <c r="Z946" s="379"/>
      <c r="AA946" s="381"/>
      <c r="AB946" s="379"/>
      <c r="AC946" s="380"/>
      <c r="AD946" s="382">
        <f t="shared" si="133"/>
        <v>0</v>
      </c>
      <c r="AE946" s="383">
        <f t="shared" si="134"/>
        <v>0</v>
      </c>
      <c r="AF946" s="379"/>
      <c r="AG946" s="381"/>
      <c r="AH946" s="379"/>
      <c r="AI946" s="381"/>
      <c r="AJ946" s="384" t="str">
        <f t="shared" si="127"/>
        <v/>
      </c>
      <c r="AK946" s="385" t="str">
        <f t="shared" si="128"/>
        <v/>
      </c>
      <c r="AL946" s="388" t="str">
        <f t="shared" si="129"/>
        <v/>
      </c>
      <c r="AM946" s="389" t="str">
        <f t="shared" si="130"/>
        <v/>
      </c>
      <c r="AN946" s="388" t="str">
        <f t="shared" si="131"/>
        <v/>
      </c>
      <c r="AO946" s="389" t="str">
        <f t="shared" si="132"/>
        <v/>
      </c>
      <c r="AP946" s="424"/>
      <c r="AQ946" s="424"/>
      <c r="AR946" s="431" t="e">
        <f>VLOOKUP($B946,'acc names'!$C$2:$D$12102,2,FALSE)</f>
        <v>#N/A</v>
      </c>
      <c r="AS946" s="431" t="e">
        <f>VLOOKUP($AQ946,software!$A$1:$B$14605,2,FALSE)</f>
        <v>#N/A</v>
      </c>
      <c r="AT946" s="424"/>
      <c r="AV946" s="424"/>
    </row>
    <row r="947" spans="1:48" s="44" customFormat="1" ht="12.75" x14ac:dyDescent="0.2">
      <c r="A947" s="101"/>
      <c r="B947" s="42"/>
      <c r="C947" s="142"/>
      <c r="D947" s="143"/>
      <c r="E947" s="107"/>
      <c r="F947" s="46"/>
      <c r="G947" s="46"/>
      <c r="H947" s="46"/>
      <c r="I947" s="46"/>
      <c r="J947" s="46"/>
      <c r="K947" s="46"/>
      <c r="L947" s="139"/>
      <c r="M947" s="41"/>
      <c r="N947" s="45"/>
      <c r="O947" s="47"/>
      <c r="P947" s="43"/>
      <c r="Q947" s="71" t="e">
        <f>VLOOKUP(N947,'error categories'!$A$2:$D$54,4,FALSE)</f>
        <v>#N/A</v>
      </c>
      <c r="R947" s="72" t="e">
        <f>VLOOKUP(N947,'error categories'!$A$2:$D$54,3,FALSE)</f>
        <v>#N/A</v>
      </c>
      <c r="S947" s="374"/>
      <c r="T947" s="377"/>
      <c r="U947" s="378">
        <f t="shared" si="126"/>
        <v>0</v>
      </c>
      <c r="V947" s="379"/>
      <c r="W947" s="380"/>
      <c r="X947" s="380"/>
      <c r="Y947" s="380"/>
      <c r="Z947" s="379"/>
      <c r="AA947" s="381"/>
      <c r="AB947" s="379"/>
      <c r="AC947" s="380"/>
      <c r="AD947" s="382">
        <f t="shared" si="133"/>
        <v>0</v>
      </c>
      <c r="AE947" s="383">
        <f t="shared" si="134"/>
        <v>0</v>
      </c>
      <c r="AF947" s="379"/>
      <c r="AG947" s="381"/>
      <c r="AH947" s="379"/>
      <c r="AI947" s="381"/>
      <c r="AJ947" s="384" t="str">
        <f t="shared" si="127"/>
        <v/>
      </c>
      <c r="AK947" s="385" t="str">
        <f t="shared" si="128"/>
        <v/>
      </c>
      <c r="AL947" s="388" t="str">
        <f t="shared" si="129"/>
        <v/>
      </c>
      <c r="AM947" s="389" t="str">
        <f t="shared" si="130"/>
        <v/>
      </c>
      <c r="AN947" s="388" t="str">
        <f t="shared" si="131"/>
        <v/>
      </c>
      <c r="AO947" s="389" t="str">
        <f t="shared" si="132"/>
        <v/>
      </c>
      <c r="AP947" s="424"/>
      <c r="AQ947" s="424"/>
      <c r="AR947" s="431" t="e">
        <f>VLOOKUP($B947,'acc names'!$C$2:$D$12102,2,FALSE)</f>
        <v>#N/A</v>
      </c>
      <c r="AS947" s="431" t="e">
        <f>VLOOKUP($AQ947,software!$A$1:$B$14605,2,FALSE)</f>
        <v>#N/A</v>
      </c>
      <c r="AT947" s="424"/>
      <c r="AV947" s="424"/>
    </row>
    <row r="948" spans="1:48" s="44" customFormat="1" ht="12.75" x14ac:dyDescent="0.2">
      <c r="A948" s="101"/>
      <c r="B948" s="42"/>
      <c r="C948" s="142"/>
      <c r="D948" s="143"/>
      <c r="E948" s="107"/>
      <c r="F948" s="46"/>
      <c r="G948" s="46"/>
      <c r="H948" s="46"/>
      <c r="I948" s="46"/>
      <c r="J948" s="46"/>
      <c r="K948" s="46"/>
      <c r="L948" s="139"/>
      <c r="M948" s="41"/>
      <c r="N948" s="45"/>
      <c r="O948" s="47"/>
      <c r="P948" s="43"/>
      <c r="Q948" s="71" t="e">
        <f>VLOOKUP(N948,'error categories'!$A$2:$D$54,4,FALSE)</f>
        <v>#N/A</v>
      </c>
      <c r="R948" s="72" t="e">
        <f>VLOOKUP(N948,'error categories'!$A$2:$D$54,3,FALSE)</f>
        <v>#N/A</v>
      </c>
      <c r="S948" s="374"/>
      <c r="T948" s="377"/>
      <c r="U948" s="378">
        <f t="shared" si="126"/>
        <v>0</v>
      </c>
      <c r="V948" s="379"/>
      <c r="W948" s="380"/>
      <c r="X948" s="380"/>
      <c r="Y948" s="380"/>
      <c r="Z948" s="379"/>
      <c r="AA948" s="381"/>
      <c r="AB948" s="379"/>
      <c r="AC948" s="380"/>
      <c r="AD948" s="382">
        <f t="shared" si="133"/>
        <v>0</v>
      </c>
      <c r="AE948" s="383">
        <f t="shared" si="134"/>
        <v>0</v>
      </c>
      <c r="AF948" s="379"/>
      <c r="AG948" s="381"/>
      <c r="AH948" s="379"/>
      <c r="AI948" s="381"/>
      <c r="AJ948" s="384" t="str">
        <f t="shared" si="127"/>
        <v/>
      </c>
      <c r="AK948" s="385" t="str">
        <f t="shared" si="128"/>
        <v/>
      </c>
      <c r="AL948" s="388" t="str">
        <f t="shared" si="129"/>
        <v/>
      </c>
      <c r="AM948" s="389" t="str">
        <f t="shared" si="130"/>
        <v/>
      </c>
      <c r="AN948" s="388" t="str">
        <f t="shared" si="131"/>
        <v/>
      </c>
      <c r="AO948" s="389" t="str">
        <f t="shared" si="132"/>
        <v/>
      </c>
      <c r="AP948" s="424"/>
      <c r="AQ948" s="424"/>
      <c r="AR948" s="431" t="e">
        <f>VLOOKUP($B948,'acc names'!$C$2:$D$12102,2,FALSE)</f>
        <v>#N/A</v>
      </c>
      <c r="AS948" s="431" t="e">
        <f>VLOOKUP($AQ948,software!$A$1:$B$14605,2,FALSE)</f>
        <v>#N/A</v>
      </c>
      <c r="AT948" s="424"/>
      <c r="AV948" s="424"/>
    </row>
    <row r="949" spans="1:48" s="44" customFormat="1" ht="12.75" x14ac:dyDescent="0.2">
      <c r="A949" s="101"/>
      <c r="B949" s="42"/>
      <c r="C949" s="142"/>
      <c r="D949" s="143"/>
      <c r="E949" s="107"/>
      <c r="F949" s="46"/>
      <c r="G949" s="46"/>
      <c r="H949" s="46"/>
      <c r="I949" s="46"/>
      <c r="J949" s="46"/>
      <c r="K949" s="46"/>
      <c r="L949" s="139"/>
      <c r="M949" s="41"/>
      <c r="N949" s="45"/>
      <c r="O949" s="47"/>
      <c r="P949" s="43"/>
      <c r="Q949" s="71" t="e">
        <f>VLOOKUP(N949,'error categories'!$A$2:$D$54,4,FALSE)</f>
        <v>#N/A</v>
      </c>
      <c r="R949" s="72" t="e">
        <f>VLOOKUP(N949,'error categories'!$A$2:$D$54,3,FALSE)</f>
        <v>#N/A</v>
      </c>
      <c r="S949" s="374"/>
      <c r="T949" s="377"/>
      <c r="U949" s="378">
        <f t="shared" si="126"/>
        <v>0</v>
      </c>
      <c r="V949" s="379"/>
      <c r="W949" s="380"/>
      <c r="X949" s="380"/>
      <c r="Y949" s="380"/>
      <c r="Z949" s="379"/>
      <c r="AA949" s="381"/>
      <c r="AB949" s="379"/>
      <c r="AC949" s="380"/>
      <c r="AD949" s="382">
        <f t="shared" si="133"/>
        <v>0</v>
      </c>
      <c r="AE949" s="383">
        <f t="shared" si="134"/>
        <v>0</v>
      </c>
      <c r="AF949" s="379"/>
      <c r="AG949" s="381"/>
      <c r="AH949" s="379"/>
      <c r="AI949" s="381"/>
      <c r="AJ949" s="384" t="str">
        <f t="shared" si="127"/>
        <v/>
      </c>
      <c r="AK949" s="385" t="str">
        <f t="shared" si="128"/>
        <v/>
      </c>
      <c r="AL949" s="388" t="str">
        <f t="shared" si="129"/>
        <v/>
      </c>
      <c r="AM949" s="389" t="str">
        <f t="shared" si="130"/>
        <v/>
      </c>
      <c r="AN949" s="388" t="str">
        <f t="shared" si="131"/>
        <v/>
      </c>
      <c r="AO949" s="389" t="str">
        <f t="shared" si="132"/>
        <v/>
      </c>
      <c r="AP949" s="424"/>
      <c r="AQ949" s="424"/>
      <c r="AR949" s="431" t="e">
        <f>VLOOKUP($B949,'acc names'!$C$2:$D$12102,2,FALSE)</f>
        <v>#N/A</v>
      </c>
      <c r="AS949" s="431" t="e">
        <f>VLOOKUP($AQ949,software!$A$1:$B$14605,2,FALSE)</f>
        <v>#N/A</v>
      </c>
      <c r="AT949" s="424"/>
      <c r="AV949" s="424"/>
    </row>
    <row r="950" spans="1:48" s="44" customFormat="1" ht="12.75" x14ac:dyDescent="0.2">
      <c r="A950" s="101"/>
      <c r="B950" s="42"/>
      <c r="C950" s="142"/>
      <c r="D950" s="143"/>
      <c r="E950" s="107"/>
      <c r="F950" s="46"/>
      <c r="G950" s="46"/>
      <c r="H950" s="46"/>
      <c r="I950" s="46"/>
      <c r="J950" s="46"/>
      <c r="K950" s="46"/>
      <c r="L950" s="139"/>
      <c r="M950" s="41"/>
      <c r="N950" s="45"/>
      <c r="O950" s="47"/>
      <c r="P950" s="43"/>
      <c r="Q950" s="71" t="e">
        <f>VLOOKUP(N950,'error categories'!$A$2:$D$54,4,FALSE)</f>
        <v>#N/A</v>
      </c>
      <c r="R950" s="72" t="e">
        <f>VLOOKUP(N950,'error categories'!$A$2:$D$54,3,FALSE)</f>
        <v>#N/A</v>
      </c>
      <c r="S950" s="374"/>
      <c r="T950" s="377"/>
      <c r="U950" s="378">
        <f t="shared" si="126"/>
        <v>0</v>
      </c>
      <c r="V950" s="379"/>
      <c r="W950" s="380"/>
      <c r="X950" s="380"/>
      <c r="Y950" s="380"/>
      <c r="Z950" s="379"/>
      <c r="AA950" s="381"/>
      <c r="AB950" s="379"/>
      <c r="AC950" s="380"/>
      <c r="AD950" s="382">
        <f t="shared" si="133"/>
        <v>0</v>
      </c>
      <c r="AE950" s="383">
        <f t="shared" si="134"/>
        <v>0</v>
      </c>
      <c r="AF950" s="379"/>
      <c r="AG950" s="381"/>
      <c r="AH950" s="379"/>
      <c r="AI950" s="381"/>
      <c r="AJ950" s="384" t="str">
        <f t="shared" si="127"/>
        <v/>
      </c>
      <c r="AK950" s="385" t="str">
        <f t="shared" si="128"/>
        <v/>
      </c>
      <c r="AL950" s="388" t="str">
        <f t="shared" si="129"/>
        <v/>
      </c>
      <c r="AM950" s="389" t="str">
        <f t="shared" si="130"/>
        <v/>
      </c>
      <c r="AN950" s="388" t="str">
        <f t="shared" si="131"/>
        <v/>
      </c>
      <c r="AO950" s="389" t="str">
        <f t="shared" si="132"/>
        <v/>
      </c>
      <c r="AP950" s="424"/>
      <c r="AQ950" s="424"/>
      <c r="AR950" s="431" t="e">
        <f>VLOOKUP($B950,'acc names'!$C$2:$D$12102,2,FALSE)</f>
        <v>#N/A</v>
      </c>
      <c r="AS950" s="431" t="e">
        <f>VLOOKUP($AQ950,software!$A$1:$B$14605,2,FALSE)</f>
        <v>#N/A</v>
      </c>
      <c r="AT950" s="424"/>
      <c r="AV950" s="424"/>
    </row>
    <row r="951" spans="1:48" s="44" customFormat="1" ht="12.75" x14ac:dyDescent="0.2">
      <c r="A951" s="101"/>
      <c r="B951" s="42"/>
      <c r="C951" s="142"/>
      <c r="D951" s="143"/>
      <c r="E951" s="107"/>
      <c r="F951" s="46"/>
      <c r="G951" s="46"/>
      <c r="H951" s="46"/>
      <c r="I951" s="46"/>
      <c r="J951" s="46"/>
      <c r="K951" s="46"/>
      <c r="L951" s="139"/>
      <c r="M951" s="41"/>
      <c r="N951" s="45"/>
      <c r="O951" s="47"/>
      <c r="P951" s="43"/>
      <c r="Q951" s="71" t="e">
        <f>VLOOKUP(N951,'error categories'!$A$2:$D$54,4,FALSE)</f>
        <v>#N/A</v>
      </c>
      <c r="R951" s="72" t="e">
        <f>VLOOKUP(N951,'error categories'!$A$2:$D$54,3,FALSE)</f>
        <v>#N/A</v>
      </c>
      <c r="S951" s="374"/>
      <c r="T951" s="377"/>
      <c r="U951" s="378">
        <f t="shared" si="126"/>
        <v>0</v>
      </c>
      <c r="V951" s="379"/>
      <c r="W951" s="380"/>
      <c r="X951" s="380"/>
      <c r="Y951" s="380"/>
      <c r="Z951" s="379"/>
      <c r="AA951" s="381"/>
      <c r="AB951" s="379"/>
      <c r="AC951" s="380"/>
      <c r="AD951" s="382">
        <f t="shared" si="133"/>
        <v>0</v>
      </c>
      <c r="AE951" s="383">
        <f t="shared" si="134"/>
        <v>0</v>
      </c>
      <c r="AF951" s="379"/>
      <c r="AG951" s="381"/>
      <c r="AH951" s="379"/>
      <c r="AI951" s="381"/>
      <c r="AJ951" s="384" t="str">
        <f t="shared" si="127"/>
        <v/>
      </c>
      <c r="AK951" s="385" t="str">
        <f t="shared" si="128"/>
        <v/>
      </c>
      <c r="AL951" s="388" t="str">
        <f t="shared" si="129"/>
        <v/>
      </c>
      <c r="AM951" s="389" t="str">
        <f t="shared" si="130"/>
        <v/>
      </c>
      <c r="AN951" s="388" t="str">
        <f t="shared" si="131"/>
        <v/>
      </c>
      <c r="AO951" s="389" t="str">
        <f t="shared" si="132"/>
        <v/>
      </c>
      <c r="AP951" s="424"/>
      <c r="AQ951" s="424"/>
      <c r="AR951" s="431" t="e">
        <f>VLOOKUP($B951,'acc names'!$C$2:$D$12102,2,FALSE)</f>
        <v>#N/A</v>
      </c>
      <c r="AS951" s="431" t="e">
        <f>VLOOKUP($AQ951,software!$A$1:$B$14605,2,FALSE)</f>
        <v>#N/A</v>
      </c>
      <c r="AT951" s="424"/>
      <c r="AV951" s="424"/>
    </row>
    <row r="952" spans="1:48" s="44" customFormat="1" ht="12.75" x14ac:dyDescent="0.2">
      <c r="A952" s="101"/>
      <c r="B952" s="42"/>
      <c r="C952" s="142"/>
      <c r="D952" s="143"/>
      <c r="E952" s="107"/>
      <c r="F952" s="46"/>
      <c r="G952" s="46"/>
      <c r="H952" s="46"/>
      <c r="I952" s="46"/>
      <c r="J952" s="46"/>
      <c r="K952" s="46"/>
      <c r="L952" s="139"/>
      <c r="M952" s="41"/>
      <c r="N952" s="45"/>
      <c r="O952" s="47"/>
      <c r="P952" s="43"/>
      <c r="Q952" s="71" t="e">
        <f>VLOOKUP(N952,'error categories'!$A$2:$D$54,4,FALSE)</f>
        <v>#N/A</v>
      </c>
      <c r="R952" s="72" t="e">
        <f>VLOOKUP(N952,'error categories'!$A$2:$D$54,3,FALSE)</f>
        <v>#N/A</v>
      </c>
      <c r="S952" s="374"/>
      <c r="T952" s="377"/>
      <c r="U952" s="378">
        <f t="shared" si="126"/>
        <v>0</v>
      </c>
      <c r="V952" s="379"/>
      <c r="W952" s="380"/>
      <c r="X952" s="380"/>
      <c r="Y952" s="380"/>
      <c r="Z952" s="379"/>
      <c r="AA952" s="381"/>
      <c r="AB952" s="379"/>
      <c r="AC952" s="380"/>
      <c r="AD952" s="382">
        <f t="shared" si="133"/>
        <v>0</v>
      </c>
      <c r="AE952" s="383">
        <f t="shared" si="134"/>
        <v>0</v>
      </c>
      <c r="AF952" s="379"/>
      <c r="AG952" s="381"/>
      <c r="AH952" s="379"/>
      <c r="AI952" s="381"/>
      <c r="AJ952" s="384" t="str">
        <f t="shared" si="127"/>
        <v/>
      </c>
      <c r="AK952" s="385" t="str">
        <f t="shared" si="128"/>
        <v/>
      </c>
      <c r="AL952" s="388" t="str">
        <f t="shared" si="129"/>
        <v/>
      </c>
      <c r="AM952" s="389" t="str">
        <f t="shared" si="130"/>
        <v/>
      </c>
      <c r="AN952" s="388" t="str">
        <f t="shared" si="131"/>
        <v/>
      </c>
      <c r="AO952" s="389" t="str">
        <f t="shared" si="132"/>
        <v/>
      </c>
      <c r="AP952" s="424"/>
      <c r="AQ952" s="424"/>
      <c r="AR952" s="431" t="e">
        <f>VLOOKUP($B952,'acc names'!$C$2:$D$12102,2,FALSE)</f>
        <v>#N/A</v>
      </c>
      <c r="AS952" s="431" t="e">
        <f>VLOOKUP($AQ952,software!$A$1:$B$14605,2,FALSE)</f>
        <v>#N/A</v>
      </c>
      <c r="AT952" s="424"/>
      <c r="AV952" s="424"/>
    </row>
    <row r="953" spans="1:48" s="44" customFormat="1" ht="12.75" x14ac:dyDescent="0.2">
      <c r="A953" s="101"/>
      <c r="B953" s="42"/>
      <c r="C953" s="142"/>
      <c r="D953" s="143"/>
      <c r="E953" s="107"/>
      <c r="F953" s="46"/>
      <c r="G953" s="46"/>
      <c r="H953" s="46"/>
      <c r="I953" s="46"/>
      <c r="J953" s="46"/>
      <c r="K953" s="46"/>
      <c r="L953" s="139"/>
      <c r="M953" s="41"/>
      <c r="N953" s="45"/>
      <c r="O953" s="47"/>
      <c r="P953" s="43"/>
      <c r="Q953" s="71" t="e">
        <f>VLOOKUP(N953,'error categories'!$A$2:$D$54,4,FALSE)</f>
        <v>#N/A</v>
      </c>
      <c r="R953" s="72" t="e">
        <f>VLOOKUP(N953,'error categories'!$A$2:$D$54,3,FALSE)</f>
        <v>#N/A</v>
      </c>
      <c r="S953" s="374"/>
      <c r="T953" s="377"/>
      <c r="U953" s="378">
        <f t="shared" si="126"/>
        <v>0</v>
      </c>
      <c r="V953" s="379"/>
      <c r="W953" s="380"/>
      <c r="X953" s="380"/>
      <c r="Y953" s="380"/>
      <c r="Z953" s="379"/>
      <c r="AA953" s="381"/>
      <c r="AB953" s="379"/>
      <c r="AC953" s="380"/>
      <c r="AD953" s="382">
        <f t="shared" si="133"/>
        <v>0</v>
      </c>
      <c r="AE953" s="383">
        <f t="shared" si="134"/>
        <v>0</v>
      </c>
      <c r="AF953" s="379"/>
      <c r="AG953" s="381"/>
      <c r="AH953" s="379"/>
      <c r="AI953" s="381"/>
      <c r="AJ953" s="384" t="str">
        <f t="shared" si="127"/>
        <v/>
      </c>
      <c r="AK953" s="385" t="str">
        <f t="shared" si="128"/>
        <v/>
      </c>
      <c r="AL953" s="388" t="str">
        <f t="shared" si="129"/>
        <v/>
      </c>
      <c r="AM953" s="389" t="str">
        <f t="shared" si="130"/>
        <v/>
      </c>
      <c r="AN953" s="388" t="str">
        <f t="shared" si="131"/>
        <v/>
      </c>
      <c r="AO953" s="389" t="str">
        <f t="shared" si="132"/>
        <v/>
      </c>
      <c r="AP953" s="424"/>
      <c r="AQ953" s="424"/>
      <c r="AR953" s="431" t="e">
        <f>VLOOKUP($B953,'acc names'!$C$2:$D$12102,2,FALSE)</f>
        <v>#N/A</v>
      </c>
      <c r="AS953" s="431" t="e">
        <f>VLOOKUP($AQ953,software!$A$1:$B$14605,2,FALSE)</f>
        <v>#N/A</v>
      </c>
      <c r="AT953" s="424"/>
      <c r="AV953" s="424"/>
    </row>
    <row r="954" spans="1:48" s="44" customFormat="1" ht="12.75" x14ac:dyDescent="0.2">
      <c r="A954" s="101"/>
      <c r="B954" s="42"/>
      <c r="C954" s="142"/>
      <c r="D954" s="143"/>
      <c r="E954" s="107"/>
      <c r="F954" s="46"/>
      <c r="G954" s="46"/>
      <c r="H954" s="46"/>
      <c r="I954" s="46"/>
      <c r="J954" s="46"/>
      <c r="K954" s="46"/>
      <c r="L954" s="139"/>
      <c r="M954" s="41"/>
      <c r="N954" s="45"/>
      <c r="O954" s="47"/>
      <c r="P954" s="43"/>
      <c r="Q954" s="71" t="e">
        <f>VLOOKUP(N954,'error categories'!$A$2:$D$54,4,FALSE)</f>
        <v>#N/A</v>
      </c>
      <c r="R954" s="72" t="e">
        <f>VLOOKUP(N954,'error categories'!$A$2:$D$54,3,FALSE)</f>
        <v>#N/A</v>
      </c>
      <c r="S954" s="374"/>
      <c r="T954" s="377"/>
      <c r="U954" s="378">
        <f t="shared" si="126"/>
        <v>0</v>
      </c>
      <c r="V954" s="379"/>
      <c r="W954" s="380"/>
      <c r="X954" s="380"/>
      <c r="Y954" s="380"/>
      <c r="Z954" s="379"/>
      <c r="AA954" s="381"/>
      <c r="AB954" s="379"/>
      <c r="AC954" s="380"/>
      <c r="AD954" s="382">
        <f t="shared" si="133"/>
        <v>0</v>
      </c>
      <c r="AE954" s="383">
        <f t="shared" si="134"/>
        <v>0</v>
      </c>
      <c r="AF954" s="379"/>
      <c r="AG954" s="381"/>
      <c r="AH954" s="379"/>
      <c r="AI954" s="381"/>
      <c r="AJ954" s="384" t="str">
        <f t="shared" si="127"/>
        <v/>
      </c>
      <c r="AK954" s="385" t="str">
        <f t="shared" si="128"/>
        <v/>
      </c>
      <c r="AL954" s="388" t="str">
        <f t="shared" si="129"/>
        <v/>
      </c>
      <c r="AM954" s="389" t="str">
        <f t="shared" si="130"/>
        <v/>
      </c>
      <c r="AN954" s="388" t="str">
        <f t="shared" si="131"/>
        <v/>
      </c>
      <c r="AO954" s="389" t="str">
        <f t="shared" si="132"/>
        <v/>
      </c>
      <c r="AP954" s="424"/>
      <c r="AQ954" s="424"/>
      <c r="AR954" s="431" t="e">
        <f>VLOOKUP($B954,'acc names'!$C$2:$D$12102,2,FALSE)</f>
        <v>#N/A</v>
      </c>
      <c r="AS954" s="431" t="e">
        <f>VLOOKUP($AQ954,software!$A$1:$B$14605,2,FALSE)</f>
        <v>#N/A</v>
      </c>
      <c r="AT954" s="424"/>
      <c r="AV954" s="424"/>
    </row>
    <row r="955" spans="1:48" s="44" customFormat="1" ht="12.75" x14ac:dyDescent="0.2">
      <c r="A955" s="101"/>
      <c r="B955" s="42"/>
      <c r="C955" s="142"/>
      <c r="D955" s="143"/>
      <c r="E955" s="107"/>
      <c r="F955" s="46"/>
      <c r="G955" s="46"/>
      <c r="H955" s="46"/>
      <c r="I955" s="46"/>
      <c r="J955" s="46"/>
      <c r="K955" s="46"/>
      <c r="L955" s="139"/>
      <c r="M955" s="41"/>
      <c r="N955" s="45"/>
      <c r="O955" s="47"/>
      <c r="P955" s="43"/>
      <c r="Q955" s="71" t="e">
        <f>VLOOKUP(N955,'error categories'!$A$2:$D$54,4,FALSE)</f>
        <v>#N/A</v>
      </c>
      <c r="R955" s="72" t="e">
        <f>VLOOKUP(N955,'error categories'!$A$2:$D$54,3,FALSE)</f>
        <v>#N/A</v>
      </c>
      <c r="S955" s="374"/>
      <c r="T955" s="377"/>
      <c r="U955" s="378">
        <f t="shared" si="126"/>
        <v>0</v>
      </c>
      <c r="V955" s="379"/>
      <c r="W955" s="380"/>
      <c r="X955" s="380"/>
      <c r="Y955" s="380"/>
      <c r="Z955" s="379"/>
      <c r="AA955" s="381"/>
      <c r="AB955" s="379"/>
      <c r="AC955" s="380"/>
      <c r="AD955" s="382">
        <f t="shared" si="133"/>
        <v>0</v>
      </c>
      <c r="AE955" s="383">
        <f t="shared" si="134"/>
        <v>0</v>
      </c>
      <c r="AF955" s="379"/>
      <c r="AG955" s="381"/>
      <c r="AH955" s="379"/>
      <c r="AI955" s="381"/>
      <c r="AJ955" s="384" t="str">
        <f t="shared" si="127"/>
        <v/>
      </c>
      <c r="AK955" s="385" t="str">
        <f t="shared" si="128"/>
        <v/>
      </c>
      <c r="AL955" s="388" t="str">
        <f t="shared" si="129"/>
        <v/>
      </c>
      <c r="AM955" s="389" t="str">
        <f t="shared" si="130"/>
        <v/>
      </c>
      <c r="AN955" s="388" t="str">
        <f t="shared" si="131"/>
        <v/>
      </c>
      <c r="AO955" s="389" t="str">
        <f t="shared" si="132"/>
        <v/>
      </c>
      <c r="AP955" s="424"/>
      <c r="AQ955" s="424"/>
      <c r="AR955" s="431" t="e">
        <f>VLOOKUP($B955,'acc names'!$C$2:$D$12102,2,FALSE)</f>
        <v>#N/A</v>
      </c>
      <c r="AS955" s="431" t="e">
        <f>VLOOKUP($AQ955,software!$A$1:$B$14605,2,FALSE)</f>
        <v>#N/A</v>
      </c>
      <c r="AT955" s="424"/>
      <c r="AV955" s="424"/>
    </row>
    <row r="956" spans="1:48" s="44" customFormat="1" ht="12.75" x14ac:dyDescent="0.2">
      <c r="A956" s="101"/>
      <c r="B956" s="42"/>
      <c r="C956" s="142"/>
      <c r="D956" s="143"/>
      <c r="E956" s="107"/>
      <c r="F956" s="46"/>
      <c r="G956" s="46"/>
      <c r="H956" s="46"/>
      <c r="I956" s="46"/>
      <c r="J956" s="46"/>
      <c r="K956" s="46"/>
      <c r="L956" s="139"/>
      <c r="M956" s="41"/>
      <c r="N956" s="45"/>
      <c r="O956" s="47"/>
      <c r="P956" s="43"/>
      <c r="Q956" s="71" t="e">
        <f>VLOOKUP(N956,'error categories'!$A$2:$D$54,4,FALSE)</f>
        <v>#N/A</v>
      </c>
      <c r="R956" s="72" t="e">
        <f>VLOOKUP(N956,'error categories'!$A$2:$D$54,3,FALSE)</f>
        <v>#N/A</v>
      </c>
      <c r="S956" s="374"/>
      <c r="T956" s="377"/>
      <c r="U956" s="378">
        <f t="shared" si="126"/>
        <v>0</v>
      </c>
      <c r="V956" s="379"/>
      <c r="W956" s="380"/>
      <c r="X956" s="380"/>
      <c r="Y956" s="380"/>
      <c r="Z956" s="379"/>
      <c r="AA956" s="381"/>
      <c r="AB956" s="379"/>
      <c r="AC956" s="380"/>
      <c r="AD956" s="382">
        <f t="shared" si="133"/>
        <v>0</v>
      </c>
      <c r="AE956" s="383">
        <f t="shared" si="134"/>
        <v>0</v>
      </c>
      <c r="AF956" s="379"/>
      <c r="AG956" s="381"/>
      <c r="AH956" s="379"/>
      <c r="AI956" s="381"/>
      <c r="AJ956" s="384" t="str">
        <f t="shared" si="127"/>
        <v/>
      </c>
      <c r="AK956" s="385" t="str">
        <f t="shared" si="128"/>
        <v/>
      </c>
      <c r="AL956" s="388" t="str">
        <f t="shared" si="129"/>
        <v/>
      </c>
      <c r="AM956" s="389" t="str">
        <f t="shared" si="130"/>
        <v/>
      </c>
      <c r="AN956" s="388" t="str">
        <f t="shared" si="131"/>
        <v/>
      </c>
      <c r="AO956" s="389" t="str">
        <f t="shared" si="132"/>
        <v/>
      </c>
      <c r="AP956" s="424"/>
      <c r="AQ956" s="424"/>
      <c r="AR956" s="431" t="e">
        <f>VLOOKUP($B956,'acc names'!$C$2:$D$12102,2,FALSE)</f>
        <v>#N/A</v>
      </c>
      <c r="AS956" s="431" t="e">
        <f>VLOOKUP($AQ956,software!$A$1:$B$14605,2,FALSE)</f>
        <v>#N/A</v>
      </c>
      <c r="AT956" s="424"/>
      <c r="AV956" s="424"/>
    </row>
    <row r="957" spans="1:48" s="44" customFormat="1" ht="12.75" x14ac:dyDescent="0.2">
      <c r="A957" s="101"/>
      <c r="B957" s="42"/>
      <c r="C957" s="142"/>
      <c r="D957" s="143"/>
      <c r="E957" s="107"/>
      <c r="F957" s="46"/>
      <c r="G957" s="46"/>
      <c r="H957" s="46"/>
      <c r="I957" s="46"/>
      <c r="J957" s="46"/>
      <c r="K957" s="46"/>
      <c r="L957" s="139"/>
      <c r="M957" s="41"/>
      <c r="N957" s="45"/>
      <c r="O957" s="47"/>
      <c r="P957" s="43"/>
      <c r="Q957" s="71" t="e">
        <f>VLOOKUP(N957,'error categories'!$A$2:$D$54,4,FALSE)</f>
        <v>#N/A</v>
      </c>
      <c r="R957" s="72" t="e">
        <f>VLOOKUP(N957,'error categories'!$A$2:$D$54,3,FALSE)</f>
        <v>#N/A</v>
      </c>
      <c r="S957" s="374"/>
      <c r="T957" s="377"/>
      <c r="U957" s="378">
        <f t="shared" si="126"/>
        <v>0</v>
      </c>
      <c r="V957" s="379"/>
      <c r="W957" s="380"/>
      <c r="X957" s="380"/>
      <c r="Y957" s="380"/>
      <c r="Z957" s="379"/>
      <c r="AA957" s="381"/>
      <c r="AB957" s="379"/>
      <c r="AC957" s="380"/>
      <c r="AD957" s="382">
        <f t="shared" si="133"/>
        <v>0</v>
      </c>
      <c r="AE957" s="383">
        <f t="shared" si="134"/>
        <v>0</v>
      </c>
      <c r="AF957" s="379"/>
      <c r="AG957" s="381"/>
      <c r="AH957" s="379"/>
      <c r="AI957" s="381"/>
      <c r="AJ957" s="384" t="str">
        <f t="shared" si="127"/>
        <v/>
      </c>
      <c r="AK957" s="385" t="str">
        <f t="shared" si="128"/>
        <v/>
      </c>
      <c r="AL957" s="388" t="str">
        <f t="shared" si="129"/>
        <v/>
      </c>
      <c r="AM957" s="389" t="str">
        <f t="shared" si="130"/>
        <v/>
      </c>
      <c r="AN957" s="388" t="str">
        <f t="shared" si="131"/>
        <v/>
      </c>
      <c r="AO957" s="389" t="str">
        <f t="shared" si="132"/>
        <v/>
      </c>
      <c r="AP957" s="424"/>
      <c r="AQ957" s="424"/>
      <c r="AR957" s="431" t="e">
        <f>VLOOKUP($B957,'acc names'!$C$2:$D$12102,2,FALSE)</f>
        <v>#N/A</v>
      </c>
      <c r="AS957" s="431" t="e">
        <f>VLOOKUP($AQ957,software!$A$1:$B$14605,2,FALSE)</f>
        <v>#N/A</v>
      </c>
      <c r="AT957" s="424"/>
      <c r="AV957" s="424"/>
    </row>
    <row r="958" spans="1:48" s="44" customFormat="1" ht="12.75" x14ac:dyDescent="0.2">
      <c r="A958" s="101"/>
      <c r="B958" s="42"/>
      <c r="C958" s="142"/>
      <c r="D958" s="143"/>
      <c r="E958" s="107"/>
      <c r="F958" s="46"/>
      <c r="G958" s="46"/>
      <c r="H958" s="46"/>
      <c r="I958" s="46"/>
      <c r="J958" s="46"/>
      <c r="K958" s="46"/>
      <c r="L958" s="139"/>
      <c r="M958" s="41"/>
      <c r="N958" s="45"/>
      <c r="O958" s="47"/>
      <c r="P958" s="43"/>
      <c r="Q958" s="71" t="e">
        <f>VLOOKUP(N958,'error categories'!$A$2:$D$54,4,FALSE)</f>
        <v>#N/A</v>
      </c>
      <c r="R958" s="72" t="e">
        <f>VLOOKUP(N958,'error categories'!$A$2:$D$54,3,FALSE)</f>
        <v>#N/A</v>
      </c>
      <c r="S958" s="374"/>
      <c r="T958" s="377"/>
      <c r="U958" s="378">
        <f t="shared" si="126"/>
        <v>0</v>
      </c>
      <c r="V958" s="379"/>
      <c r="W958" s="380"/>
      <c r="X958" s="380"/>
      <c r="Y958" s="380"/>
      <c r="Z958" s="379"/>
      <c r="AA958" s="381"/>
      <c r="AB958" s="379"/>
      <c r="AC958" s="380"/>
      <c r="AD958" s="382">
        <f t="shared" si="133"/>
        <v>0</v>
      </c>
      <c r="AE958" s="383">
        <f t="shared" si="134"/>
        <v>0</v>
      </c>
      <c r="AF958" s="379"/>
      <c r="AG958" s="381"/>
      <c r="AH958" s="379"/>
      <c r="AI958" s="381"/>
      <c r="AJ958" s="384" t="str">
        <f t="shared" si="127"/>
        <v/>
      </c>
      <c r="AK958" s="385" t="str">
        <f t="shared" si="128"/>
        <v/>
      </c>
      <c r="AL958" s="388" t="str">
        <f t="shared" si="129"/>
        <v/>
      </c>
      <c r="AM958" s="389" t="str">
        <f t="shared" si="130"/>
        <v/>
      </c>
      <c r="AN958" s="388" t="str">
        <f t="shared" si="131"/>
        <v/>
      </c>
      <c r="AO958" s="389" t="str">
        <f t="shared" si="132"/>
        <v/>
      </c>
      <c r="AP958" s="424"/>
      <c r="AQ958" s="424"/>
      <c r="AR958" s="431" t="e">
        <f>VLOOKUP($B958,'acc names'!$C$2:$D$12102,2,FALSE)</f>
        <v>#N/A</v>
      </c>
      <c r="AS958" s="431" t="e">
        <f>VLOOKUP($AQ958,software!$A$1:$B$14605,2,FALSE)</f>
        <v>#N/A</v>
      </c>
      <c r="AT958" s="424"/>
      <c r="AV958" s="424"/>
    </row>
    <row r="959" spans="1:48" s="44" customFormat="1" ht="12.75" x14ac:dyDescent="0.2">
      <c r="A959" s="101"/>
      <c r="B959" s="42"/>
      <c r="C959" s="142"/>
      <c r="D959" s="143"/>
      <c r="E959" s="107"/>
      <c r="F959" s="46"/>
      <c r="G959" s="46"/>
      <c r="H959" s="46"/>
      <c r="I959" s="46"/>
      <c r="J959" s="46"/>
      <c r="K959" s="46"/>
      <c r="L959" s="139"/>
      <c r="M959" s="41"/>
      <c r="N959" s="45"/>
      <c r="O959" s="47"/>
      <c r="P959" s="43"/>
      <c r="Q959" s="71" t="e">
        <f>VLOOKUP(N959,'error categories'!$A$2:$D$54,4,FALSE)</f>
        <v>#N/A</v>
      </c>
      <c r="R959" s="72" t="e">
        <f>VLOOKUP(N959,'error categories'!$A$2:$D$54,3,FALSE)</f>
        <v>#N/A</v>
      </c>
      <c r="S959" s="374"/>
      <c r="T959" s="377"/>
      <c r="U959" s="378">
        <f t="shared" si="126"/>
        <v>0</v>
      </c>
      <c r="V959" s="379"/>
      <c r="W959" s="380"/>
      <c r="X959" s="380"/>
      <c r="Y959" s="380"/>
      <c r="Z959" s="379"/>
      <c r="AA959" s="381"/>
      <c r="AB959" s="379"/>
      <c r="AC959" s="380"/>
      <c r="AD959" s="382">
        <f t="shared" si="133"/>
        <v>0</v>
      </c>
      <c r="AE959" s="383">
        <f t="shared" si="134"/>
        <v>0</v>
      </c>
      <c r="AF959" s="379"/>
      <c r="AG959" s="381"/>
      <c r="AH959" s="379"/>
      <c r="AI959" s="381"/>
      <c r="AJ959" s="384" t="str">
        <f t="shared" si="127"/>
        <v/>
      </c>
      <c r="AK959" s="385" t="str">
        <f t="shared" si="128"/>
        <v/>
      </c>
      <c r="AL959" s="388" t="str">
        <f t="shared" si="129"/>
        <v/>
      </c>
      <c r="AM959" s="389" t="str">
        <f t="shared" si="130"/>
        <v/>
      </c>
      <c r="AN959" s="388" t="str">
        <f t="shared" si="131"/>
        <v/>
      </c>
      <c r="AO959" s="389" t="str">
        <f t="shared" si="132"/>
        <v/>
      </c>
      <c r="AP959" s="424"/>
      <c r="AQ959" s="424"/>
      <c r="AR959" s="431" t="e">
        <f>VLOOKUP($B959,'acc names'!$C$2:$D$12102,2,FALSE)</f>
        <v>#N/A</v>
      </c>
      <c r="AS959" s="431" t="e">
        <f>VLOOKUP($AQ959,software!$A$1:$B$14605,2,FALSE)</f>
        <v>#N/A</v>
      </c>
      <c r="AT959" s="424"/>
      <c r="AV959" s="424"/>
    </row>
    <row r="960" spans="1:48" s="44" customFormat="1" ht="12.75" x14ac:dyDescent="0.2">
      <c r="A960" s="101"/>
      <c r="B960" s="42"/>
      <c r="C960" s="142"/>
      <c r="D960" s="143"/>
      <c r="E960" s="107"/>
      <c r="F960" s="46"/>
      <c r="G960" s="46"/>
      <c r="H960" s="46"/>
      <c r="I960" s="46"/>
      <c r="J960" s="46"/>
      <c r="K960" s="46"/>
      <c r="L960" s="139"/>
      <c r="M960" s="41"/>
      <c r="N960" s="45"/>
      <c r="O960" s="47"/>
      <c r="P960" s="43"/>
      <c r="Q960" s="71" t="e">
        <f>VLOOKUP(N960,'error categories'!$A$2:$D$54,4,FALSE)</f>
        <v>#N/A</v>
      </c>
      <c r="R960" s="72" t="e">
        <f>VLOOKUP(N960,'error categories'!$A$2:$D$54,3,FALSE)</f>
        <v>#N/A</v>
      </c>
      <c r="S960" s="374"/>
      <c r="T960" s="377"/>
      <c r="U960" s="378">
        <f t="shared" si="126"/>
        <v>0</v>
      </c>
      <c r="V960" s="379"/>
      <c r="W960" s="380"/>
      <c r="X960" s="380"/>
      <c r="Y960" s="380"/>
      <c r="Z960" s="379"/>
      <c r="AA960" s="381"/>
      <c r="AB960" s="379"/>
      <c r="AC960" s="380"/>
      <c r="AD960" s="382">
        <f t="shared" si="133"/>
        <v>0</v>
      </c>
      <c r="AE960" s="383">
        <f t="shared" si="134"/>
        <v>0</v>
      </c>
      <c r="AF960" s="379"/>
      <c r="AG960" s="381"/>
      <c r="AH960" s="379"/>
      <c r="AI960" s="381"/>
      <c r="AJ960" s="384" t="str">
        <f t="shared" si="127"/>
        <v/>
      </c>
      <c r="AK960" s="385" t="str">
        <f t="shared" si="128"/>
        <v/>
      </c>
      <c r="AL960" s="388" t="str">
        <f t="shared" si="129"/>
        <v/>
      </c>
      <c r="AM960" s="389" t="str">
        <f t="shared" si="130"/>
        <v/>
      </c>
      <c r="AN960" s="388" t="str">
        <f t="shared" si="131"/>
        <v/>
      </c>
      <c r="AO960" s="389" t="str">
        <f t="shared" si="132"/>
        <v/>
      </c>
      <c r="AP960" s="424"/>
      <c r="AQ960" s="424"/>
      <c r="AR960" s="431" t="e">
        <f>VLOOKUP($B960,'acc names'!$C$2:$D$12102,2,FALSE)</f>
        <v>#N/A</v>
      </c>
      <c r="AS960" s="431" t="e">
        <f>VLOOKUP($AQ960,software!$A$1:$B$14605,2,FALSE)</f>
        <v>#N/A</v>
      </c>
      <c r="AT960" s="424"/>
      <c r="AV960" s="424"/>
    </row>
    <row r="961" spans="1:48" s="44" customFormat="1" ht="12.75" x14ac:dyDescent="0.2">
      <c r="A961" s="101"/>
      <c r="B961" s="42"/>
      <c r="C961" s="142"/>
      <c r="D961" s="143"/>
      <c r="E961" s="107"/>
      <c r="F961" s="46"/>
      <c r="G961" s="46"/>
      <c r="H961" s="46"/>
      <c r="I961" s="46"/>
      <c r="J961" s="46"/>
      <c r="K961" s="46"/>
      <c r="L961" s="139"/>
      <c r="M961" s="41"/>
      <c r="N961" s="45"/>
      <c r="O961" s="47"/>
      <c r="P961" s="43"/>
      <c r="Q961" s="71" t="e">
        <f>VLOOKUP(N961,'error categories'!$A$2:$D$54,4,FALSE)</f>
        <v>#N/A</v>
      </c>
      <c r="R961" s="72" t="e">
        <f>VLOOKUP(N961,'error categories'!$A$2:$D$54,3,FALSE)</f>
        <v>#N/A</v>
      </c>
      <c r="S961" s="374"/>
      <c r="T961" s="377"/>
      <c r="U961" s="378">
        <f t="shared" si="126"/>
        <v>0</v>
      </c>
      <c r="V961" s="379"/>
      <c r="W961" s="380"/>
      <c r="X961" s="380"/>
      <c r="Y961" s="380"/>
      <c r="Z961" s="379"/>
      <c r="AA961" s="381"/>
      <c r="AB961" s="379"/>
      <c r="AC961" s="380"/>
      <c r="AD961" s="382">
        <f t="shared" si="133"/>
        <v>0</v>
      </c>
      <c r="AE961" s="383">
        <f t="shared" si="134"/>
        <v>0</v>
      </c>
      <c r="AF961" s="379"/>
      <c r="AG961" s="381"/>
      <c r="AH961" s="379"/>
      <c r="AI961" s="381"/>
      <c r="AJ961" s="384" t="str">
        <f t="shared" si="127"/>
        <v/>
      </c>
      <c r="AK961" s="385" t="str">
        <f t="shared" si="128"/>
        <v/>
      </c>
      <c r="AL961" s="388" t="str">
        <f t="shared" si="129"/>
        <v/>
      </c>
      <c r="AM961" s="389" t="str">
        <f t="shared" si="130"/>
        <v/>
      </c>
      <c r="AN961" s="388" t="str">
        <f t="shared" si="131"/>
        <v/>
      </c>
      <c r="AO961" s="389" t="str">
        <f t="shared" si="132"/>
        <v/>
      </c>
      <c r="AP961" s="424"/>
      <c r="AQ961" s="424"/>
      <c r="AR961" s="431" t="e">
        <f>VLOOKUP($B961,'acc names'!$C$2:$D$12102,2,FALSE)</f>
        <v>#N/A</v>
      </c>
      <c r="AS961" s="431" t="e">
        <f>VLOOKUP($AQ961,software!$A$1:$B$14605,2,FALSE)</f>
        <v>#N/A</v>
      </c>
      <c r="AT961" s="424"/>
      <c r="AV961" s="424"/>
    </row>
    <row r="962" spans="1:48" s="44" customFormat="1" ht="12.75" x14ac:dyDescent="0.2">
      <c r="A962" s="101"/>
      <c r="B962" s="42"/>
      <c r="C962" s="142"/>
      <c r="D962" s="143"/>
      <c r="E962" s="107"/>
      <c r="F962" s="46"/>
      <c r="G962" s="46"/>
      <c r="H962" s="46"/>
      <c r="I962" s="46"/>
      <c r="J962" s="46"/>
      <c r="K962" s="46"/>
      <c r="L962" s="139"/>
      <c r="M962" s="41"/>
      <c r="N962" s="45"/>
      <c r="O962" s="47"/>
      <c r="P962" s="43"/>
      <c r="Q962" s="71" t="e">
        <f>VLOOKUP(N962,'error categories'!$A$2:$D$54,4,FALSE)</f>
        <v>#N/A</v>
      </c>
      <c r="R962" s="72" t="e">
        <f>VLOOKUP(N962,'error categories'!$A$2:$D$54,3,FALSE)</f>
        <v>#N/A</v>
      </c>
      <c r="S962" s="374"/>
      <c r="T962" s="377"/>
      <c r="U962" s="378">
        <f t="shared" si="126"/>
        <v>0</v>
      </c>
      <c r="V962" s="379"/>
      <c r="W962" s="380"/>
      <c r="X962" s="380"/>
      <c r="Y962" s="380"/>
      <c r="Z962" s="379"/>
      <c r="AA962" s="381"/>
      <c r="AB962" s="379"/>
      <c r="AC962" s="380"/>
      <c r="AD962" s="382">
        <f t="shared" si="133"/>
        <v>0</v>
      </c>
      <c r="AE962" s="383">
        <f t="shared" si="134"/>
        <v>0</v>
      </c>
      <c r="AF962" s="379"/>
      <c r="AG962" s="381"/>
      <c r="AH962" s="379"/>
      <c r="AI962" s="381"/>
      <c r="AJ962" s="384" t="str">
        <f t="shared" si="127"/>
        <v/>
      </c>
      <c r="AK962" s="385" t="str">
        <f t="shared" si="128"/>
        <v/>
      </c>
      <c r="AL962" s="388" t="str">
        <f t="shared" si="129"/>
        <v/>
      </c>
      <c r="AM962" s="389" t="str">
        <f t="shared" si="130"/>
        <v/>
      </c>
      <c r="AN962" s="388" t="str">
        <f t="shared" si="131"/>
        <v/>
      </c>
      <c r="AO962" s="389" t="str">
        <f t="shared" si="132"/>
        <v/>
      </c>
      <c r="AP962" s="424"/>
      <c r="AQ962" s="424"/>
      <c r="AR962" s="431" t="e">
        <f>VLOOKUP($B962,'acc names'!$C$2:$D$12102,2,FALSE)</f>
        <v>#N/A</v>
      </c>
      <c r="AS962" s="431" t="e">
        <f>VLOOKUP($AQ962,software!$A$1:$B$14605,2,FALSE)</f>
        <v>#N/A</v>
      </c>
      <c r="AT962" s="424"/>
      <c r="AV962" s="424"/>
    </row>
    <row r="963" spans="1:48" s="44" customFormat="1" ht="12.75" x14ac:dyDescent="0.2">
      <c r="A963" s="101"/>
      <c r="B963" s="42"/>
      <c r="C963" s="142"/>
      <c r="D963" s="143"/>
      <c r="E963" s="107"/>
      <c r="F963" s="46"/>
      <c r="G963" s="46"/>
      <c r="H963" s="46"/>
      <c r="I963" s="46"/>
      <c r="J963" s="46"/>
      <c r="K963" s="46"/>
      <c r="L963" s="139"/>
      <c r="M963" s="41"/>
      <c r="N963" s="45"/>
      <c r="O963" s="47"/>
      <c r="P963" s="43"/>
      <c r="Q963" s="71" t="e">
        <f>VLOOKUP(N963,'error categories'!$A$2:$D$54,4,FALSE)</f>
        <v>#N/A</v>
      </c>
      <c r="R963" s="72" t="e">
        <f>VLOOKUP(N963,'error categories'!$A$2:$D$54,3,FALSE)</f>
        <v>#N/A</v>
      </c>
      <c r="S963" s="374"/>
      <c r="T963" s="377"/>
      <c r="U963" s="378">
        <f t="shared" si="126"/>
        <v>0</v>
      </c>
      <c r="V963" s="379"/>
      <c r="W963" s="380"/>
      <c r="X963" s="380"/>
      <c r="Y963" s="380"/>
      <c r="Z963" s="379"/>
      <c r="AA963" s="381"/>
      <c r="AB963" s="379"/>
      <c r="AC963" s="380"/>
      <c r="AD963" s="382">
        <f t="shared" si="133"/>
        <v>0</v>
      </c>
      <c r="AE963" s="383">
        <f t="shared" si="134"/>
        <v>0</v>
      </c>
      <c r="AF963" s="379"/>
      <c r="AG963" s="381"/>
      <c r="AH963" s="379"/>
      <c r="AI963" s="381"/>
      <c r="AJ963" s="384" t="str">
        <f t="shared" si="127"/>
        <v/>
      </c>
      <c r="AK963" s="385" t="str">
        <f t="shared" si="128"/>
        <v/>
      </c>
      <c r="AL963" s="388" t="str">
        <f t="shared" si="129"/>
        <v/>
      </c>
      <c r="AM963" s="389" t="str">
        <f t="shared" si="130"/>
        <v/>
      </c>
      <c r="AN963" s="388" t="str">
        <f t="shared" si="131"/>
        <v/>
      </c>
      <c r="AO963" s="389" t="str">
        <f t="shared" si="132"/>
        <v/>
      </c>
      <c r="AP963" s="424"/>
      <c r="AQ963" s="424"/>
      <c r="AR963" s="431" t="e">
        <f>VLOOKUP($B963,'acc names'!$C$2:$D$12102,2,FALSE)</f>
        <v>#N/A</v>
      </c>
      <c r="AS963" s="431" t="e">
        <f>VLOOKUP($AQ963,software!$A$1:$B$14605,2,FALSE)</f>
        <v>#N/A</v>
      </c>
      <c r="AT963" s="424"/>
      <c r="AV963" s="424"/>
    </row>
    <row r="964" spans="1:48" s="44" customFormat="1" ht="12.75" x14ac:dyDescent="0.2">
      <c r="A964" s="101"/>
      <c r="B964" s="42"/>
      <c r="C964" s="142"/>
      <c r="D964" s="143"/>
      <c r="E964" s="107"/>
      <c r="F964" s="46"/>
      <c r="G964" s="46"/>
      <c r="H964" s="46"/>
      <c r="I964" s="46"/>
      <c r="J964" s="46"/>
      <c r="K964" s="46"/>
      <c r="L964" s="139"/>
      <c r="M964" s="41"/>
      <c r="N964" s="45"/>
      <c r="O964" s="47"/>
      <c r="P964" s="43"/>
      <c r="Q964" s="71" t="e">
        <f>VLOOKUP(N964,'error categories'!$A$2:$D$54,4,FALSE)</f>
        <v>#N/A</v>
      </c>
      <c r="R964" s="72" t="e">
        <f>VLOOKUP(N964,'error categories'!$A$2:$D$54,3,FALSE)</f>
        <v>#N/A</v>
      </c>
      <c r="S964" s="374"/>
      <c r="T964" s="377"/>
      <c r="U964" s="378">
        <f t="shared" ref="U964:U1027" si="135">S964-T964</f>
        <v>0</v>
      </c>
      <c r="V964" s="379"/>
      <c r="W964" s="380"/>
      <c r="X964" s="380"/>
      <c r="Y964" s="380"/>
      <c r="Z964" s="379"/>
      <c r="AA964" s="381"/>
      <c r="AB964" s="379"/>
      <c r="AC964" s="380"/>
      <c r="AD964" s="382">
        <f t="shared" si="133"/>
        <v>0</v>
      </c>
      <c r="AE964" s="383">
        <f t="shared" si="134"/>
        <v>0</v>
      </c>
      <c r="AF964" s="379"/>
      <c r="AG964" s="381"/>
      <c r="AH964" s="379"/>
      <c r="AI964" s="381"/>
      <c r="AJ964" s="384" t="str">
        <f t="shared" ref="AJ964:AJ1027" si="136">IF(E964="","",IF(AND(U964=1,(Y964+AA964+AD964+AE964+AG964+AI964)=0),"VU",Y964+AA964+AD964+AE964+AG964+AI964))</f>
        <v/>
      </c>
      <c r="AK964" s="385" t="str">
        <f t="shared" si="128"/>
        <v/>
      </c>
      <c r="AL964" s="388" t="str">
        <f t="shared" si="129"/>
        <v/>
      </c>
      <c r="AM964" s="389" t="str">
        <f t="shared" si="130"/>
        <v/>
      </c>
      <c r="AN964" s="388" t="str">
        <f t="shared" si="131"/>
        <v/>
      </c>
      <c r="AO964" s="389" t="str">
        <f t="shared" si="132"/>
        <v/>
      </c>
      <c r="AP964" s="424"/>
      <c r="AQ964" s="424"/>
      <c r="AR964" s="431" t="e">
        <f>VLOOKUP($B964,'acc names'!$C$2:$D$12102,2,FALSE)</f>
        <v>#N/A</v>
      </c>
      <c r="AS964" s="431" t="e">
        <f>VLOOKUP($AQ964,software!$A$1:$B$14605,2,FALSE)</f>
        <v>#N/A</v>
      </c>
      <c r="AT964" s="424"/>
      <c r="AV964" s="424"/>
    </row>
    <row r="965" spans="1:48" s="44" customFormat="1" ht="12.75" x14ac:dyDescent="0.2">
      <c r="A965" s="101"/>
      <c r="B965" s="42"/>
      <c r="C965" s="142"/>
      <c r="D965" s="143"/>
      <c r="E965" s="107"/>
      <c r="F965" s="46"/>
      <c r="G965" s="46"/>
      <c r="H965" s="46"/>
      <c r="I965" s="46"/>
      <c r="J965" s="46"/>
      <c r="K965" s="46"/>
      <c r="L965" s="139"/>
      <c r="M965" s="41"/>
      <c r="N965" s="45"/>
      <c r="O965" s="47"/>
      <c r="P965" s="43"/>
      <c r="Q965" s="71" t="e">
        <f>VLOOKUP(N965,'error categories'!$A$2:$D$54,4,FALSE)</f>
        <v>#N/A</v>
      </c>
      <c r="R965" s="72" t="e">
        <f>VLOOKUP(N965,'error categories'!$A$2:$D$54,3,FALSE)</f>
        <v>#N/A</v>
      </c>
      <c r="S965" s="374"/>
      <c r="T965" s="377"/>
      <c r="U965" s="378">
        <f t="shared" si="135"/>
        <v>0</v>
      </c>
      <c r="V965" s="379"/>
      <c r="W965" s="380"/>
      <c r="X965" s="380"/>
      <c r="Y965" s="380"/>
      <c r="Z965" s="379"/>
      <c r="AA965" s="381"/>
      <c r="AB965" s="379"/>
      <c r="AC965" s="380"/>
      <c r="AD965" s="382">
        <f t="shared" si="133"/>
        <v>0</v>
      </c>
      <c r="AE965" s="383">
        <f t="shared" si="134"/>
        <v>0</v>
      </c>
      <c r="AF965" s="379"/>
      <c r="AG965" s="381"/>
      <c r="AH965" s="379"/>
      <c r="AI965" s="381"/>
      <c r="AJ965" s="384" t="str">
        <f t="shared" si="136"/>
        <v/>
      </c>
      <c r="AK965" s="385" t="str">
        <f t="shared" ref="AK965:AK1028" si="137">IF(OR(AJ965="",AJ965="VU"),"",ABS(AJ965))</f>
        <v/>
      </c>
      <c r="AL965" s="388" t="str">
        <f t="shared" ref="AL965:AL1028" si="138">IF(OR(AJ965="VU",AJ965="",AJ965=0,AJ965&lt;0),"",AJ965)</f>
        <v/>
      </c>
      <c r="AM965" s="389" t="str">
        <f t="shared" ref="AM965:AM1028" si="139">IF(OR(AJ965="VU",AJ965="",AJ965=0,AJ965&gt;0),"",AJ965)</f>
        <v/>
      </c>
      <c r="AN965" s="388" t="str">
        <f t="shared" ref="AN965:AN1028" si="140">IF(AL965="","",1)</f>
        <v/>
      </c>
      <c r="AO965" s="389" t="str">
        <f t="shared" ref="AO965:AO1028" si="141">IF(AM965="","",1)</f>
        <v/>
      </c>
      <c r="AP965" s="424"/>
      <c r="AQ965" s="424"/>
      <c r="AR965" s="431" t="e">
        <f>VLOOKUP($B965,'acc names'!$C$2:$D$12102,2,FALSE)</f>
        <v>#N/A</v>
      </c>
      <c r="AS965" s="431" t="e">
        <f>VLOOKUP($AQ965,software!$A$1:$B$14605,2,FALSE)</f>
        <v>#N/A</v>
      </c>
      <c r="AT965" s="424"/>
      <c r="AV965" s="424"/>
    </row>
    <row r="966" spans="1:48" s="44" customFormat="1" ht="12.75" x14ac:dyDescent="0.2">
      <c r="A966" s="101"/>
      <c r="B966" s="42"/>
      <c r="C966" s="142"/>
      <c r="D966" s="143"/>
      <c r="E966" s="107"/>
      <c r="F966" s="46"/>
      <c r="G966" s="46"/>
      <c r="H966" s="46"/>
      <c r="I966" s="46"/>
      <c r="J966" s="46"/>
      <c r="K966" s="46"/>
      <c r="L966" s="139"/>
      <c r="M966" s="41"/>
      <c r="N966" s="45"/>
      <c r="O966" s="47"/>
      <c r="P966" s="43"/>
      <c r="Q966" s="71" t="e">
        <f>VLOOKUP(N966,'error categories'!$A$2:$D$54,4,FALSE)</f>
        <v>#N/A</v>
      </c>
      <c r="R966" s="72" t="e">
        <f>VLOOKUP(N966,'error categories'!$A$2:$D$54,3,FALSE)</f>
        <v>#N/A</v>
      </c>
      <c r="S966" s="374"/>
      <c r="T966" s="377"/>
      <c r="U966" s="378">
        <f t="shared" si="135"/>
        <v>0</v>
      </c>
      <c r="V966" s="379"/>
      <c r="W966" s="380"/>
      <c r="X966" s="380"/>
      <c r="Y966" s="380"/>
      <c r="Z966" s="379"/>
      <c r="AA966" s="381"/>
      <c r="AB966" s="379"/>
      <c r="AC966" s="380"/>
      <c r="AD966" s="382">
        <f t="shared" ref="AD966:AD1029" si="142">AB966*-900</f>
        <v>0</v>
      </c>
      <c r="AE966" s="383">
        <f t="shared" ref="AE966:AE1029" si="143">AC966*-880</f>
        <v>0</v>
      </c>
      <c r="AF966" s="379"/>
      <c r="AG966" s="381"/>
      <c r="AH966" s="379"/>
      <c r="AI966" s="381"/>
      <c r="AJ966" s="384" t="str">
        <f t="shared" si="136"/>
        <v/>
      </c>
      <c r="AK966" s="385" t="str">
        <f t="shared" si="137"/>
        <v/>
      </c>
      <c r="AL966" s="388" t="str">
        <f t="shared" si="138"/>
        <v/>
      </c>
      <c r="AM966" s="389" t="str">
        <f t="shared" si="139"/>
        <v/>
      </c>
      <c r="AN966" s="388" t="str">
        <f t="shared" si="140"/>
        <v/>
      </c>
      <c r="AO966" s="389" t="str">
        <f t="shared" si="141"/>
        <v/>
      </c>
      <c r="AP966" s="424"/>
      <c r="AQ966" s="424"/>
      <c r="AR966" s="431" t="e">
        <f>VLOOKUP($B966,'acc names'!$C$2:$D$12102,2,FALSE)</f>
        <v>#N/A</v>
      </c>
      <c r="AS966" s="431" t="e">
        <f>VLOOKUP($AQ966,software!$A$1:$B$14605,2,FALSE)</f>
        <v>#N/A</v>
      </c>
      <c r="AT966" s="424"/>
      <c r="AV966" s="424"/>
    </row>
    <row r="967" spans="1:48" s="44" customFormat="1" ht="12.75" x14ac:dyDescent="0.2">
      <c r="A967" s="101"/>
      <c r="B967" s="42"/>
      <c r="C967" s="142"/>
      <c r="D967" s="143"/>
      <c r="E967" s="107"/>
      <c r="F967" s="46"/>
      <c r="G967" s="46"/>
      <c r="H967" s="46"/>
      <c r="I967" s="46"/>
      <c r="J967" s="46"/>
      <c r="K967" s="46"/>
      <c r="L967" s="139"/>
      <c r="M967" s="41"/>
      <c r="N967" s="45"/>
      <c r="O967" s="47"/>
      <c r="P967" s="43"/>
      <c r="Q967" s="71" t="e">
        <f>VLOOKUP(N967,'error categories'!$A$2:$D$54,4,FALSE)</f>
        <v>#N/A</v>
      </c>
      <c r="R967" s="72" t="e">
        <f>VLOOKUP(N967,'error categories'!$A$2:$D$54,3,FALSE)</f>
        <v>#N/A</v>
      </c>
      <c r="S967" s="374"/>
      <c r="T967" s="377"/>
      <c r="U967" s="378">
        <f t="shared" si="135"/>
        <v>0</v>
      </c>
      <c r="V967" s="379"/>
      <c r="W967" s="380"/>
      <c r="X967" s="380"/>
      <c r="Y967" s="380"/>
      <c r="Z967" s="379"/>
      <c r="AA967" s="381"/>
      <c r="AB967" s="379"/>
      <c r="AC967" s="380"/>
      <c r="AD967" s="382">
        <f t="shared" si="142"/>
        <v>0</v>
      </c>
      <c r="AE967" s="383">
        <f t="shared" si="143"/>
        <v>0</v>
      </c>
      <c r="AF967" s="379"/>
      <c r="AG967" s="381"/>
      <c r="AH967" s="379"/>
      <c r="AI967" s="381"/>
      <c r="AJ967" s="384" t="str">
        <f t="shared" si="136"/>
        <v/>
      </c>
      <c r="AK967" s="385" t="str">
        <f t="shared" si="137"/>
        <v/>
      </c>
      <c r="AL967" s="388" t="str">
        <f t="shared" si="138"/>
        <v/>
      </c>
      <c r="AM967" s="389" t="str">
        <f t="shared" si="139"/>
        <v/>
      </c>
      <c r="AN967" s="388" t="str">
        <f t="shared" si="140"/>
        <v/>
      </c>
      <c r="AO967" s="389" t="str">
        <f t="shared" si="141"/>
        <v/>
      </c>
      <c r="AP967" s="424"/>
      <c r="AQ967" s="424"/>
      <c r="AR967" s="431" t="e">
        <f>VLOOKUP($B967,'acc names'!$C$2:$D$12102,2,FALSE)</f>
        <v>#N/A</v>
      </c>
      <c r="AS967" s="431" t="e">
        <f>VLOOKUP($AQ967,software!$A$1:$B$14605,2,FALSE)</f>
        <v>#N/A</v>
      </c>
      <c r="AT967" s="424"/>
      <c r="AV967" s="424"/>
    </row>
    <row r="968" spans="1:48" s="44" customFormat="1" ht="12.75" x14ac:dyDescent="0.2">
      <c r="A968" s="101"/>
      <c r="B968" s="42"/>
      <c r="C968" s="142"/>
      <c r="D968" s="143"/>
      <c r="E968" s="107"/>
      <c r="F968" s="46"/>
      <c r="G968" s="46"/>
      <c r="H968" s="46"/>
      <c r="I968" s="46"/>
      <c r="J968" s="46"/>
      <c r="K968" s="46"/>
      <c r="L968" s="139"/>
      <c r="M968" s="41"/>
      <c r="N968" s="45"/>
      <c r="O968" s="47"/>
      <c r="P968" s="43"/>
      <c r="Q968" s="71" t="e">
        <f>VLOOKUP(N968,'error categories'!$A$2:$D$54,4,FALSE)</f>
        <v>#N/A</v>
      </c>
      <c r="R968" s="72" t="e">
        <f>VLOOKUP(N968,'error categories'!$A$2:$D$54,3,FALSE)</f>
        <v>#N/A</v>
      </c>
      <c r="S968" s="374"/>
      <c r="T968" s="377"/>
      <c r="U968" s="378">
        <f t="shared" si="135"/>
        <v>0</v>
      </c>
      <c r="V968" s="379"/>
      <c r="W968" s="380"/>
      <c r="X968" s="380"/>
      <c r="Y968" s="380"/>
      <c r="Z968" s="379"/>
      <c r="AA968" s="381"/>
      <c r="AB968" s="379"/>
      <c r="AC968" s="380"/>
      <c r="AD968" s="382">
        <f t="shared" si="142"/>
        <v>0</v>
      </c>
      <c r="AE968" s="383">
        <f t="shared" si="143"/>
        <v>0</v>
      </c>
      <c r="AF968" s="379"/>
      <c r="AG968" s="381"/>
      <c r="AH968" s="379"/>
      <c r="AI968" s="381"/>
      <c r="AJ968" s="384" t="str">
        <f t="shared" si="136"/>
        <v/>
      </c>
      <c r="AK968" s="385" t="str">
        <f t="shared" si="137"/>
        <v/>
      </c>
      <c r="AL968" s="388" t="str">
        <f t="shared" si="138"/>
        <v/>
      </c>
      <c r="AM968" s="389" t="str">
        <f t="shared" si="139"/>
        <v/>
      </c>
      <c r="AN968" s="388" t="str">
        <f t="shared" si="140"/>
        <v/>
      </c>
      <c r="AO968" s="389" t="str">
        <f t="shared" si="141"/>
        <v/>
      </c>
      <c r="AP968" s="424"/>
      <c r="AQ968" s="424"/>
      <c r="AR968" s="431" t="e">
        <f>VLOOKUP($B968,'acc names'!$C$2:$D$12102,2,FALSE)</f>
        <v>#N/A</v>
      </c>
      <c r="AS968" s="431" t="e">
        <f>VLOOKUP($AQ968,software!$A$1:$B$14605,2,FALSE)</f>
        <v>#N/A</v>
      </c>
      <c r="AT968" s="424"/>
      <c r="AV968" s="424"/>
    </row>
    <row r="969" spans="1:48" s="44" customFormat="1" ht="12.75" x14ac:dyDescent="0.2">
      <c r="A969" s="101"/>
      <c r="B969" s="42"/>
      <c r="C969" s="142"/>
      <c r="D969" s="143"/>
      <c r="E969" s="107"/>
      <c r="F969" s="46"/>
      <c r="G969" s="46"/>
      <c r="H969" s="46"/>
      <c r="I969" s="46"/>
      <c r="J969" s="46"/>
      <c r="K969" s="46"/>
      <c r="L969" s="139"/>
      <c r="M969" s="41"/>
      <c r="N969" s="45"/>
      <c r="O969" s="47"/>
      <c r="P969" s="43"/>
      <c r="Q969" s="71" t="e">
        <f>VLOOKUP(N969,'error categories'!$A$2:$D$54,4,FALSE)</f>
        <v>#N/A</v>
      </c>
      <c r="R969" s="72" t="e">
        <f>VLOOKUP(N969,'error categories'!$A$2:$D$54,3,FALSE)</f>
        <v>#N/A</v>
      </c>
      <c r="S969" s="374"/>
      <c r="T969" s="377"/>
      <c r="U969" s="378">
        <f t="shared" si="135"/>
        <v>0</v>
      </c>
      <c r="V969" s="379"/>
      <c r="W969" s="380"/>
      <c r="X969" s="380"/>
      <c r="Y969" s="380"/>
      <c r="Z969" s="379"/>
      <c r="AA969" s="381"/>
      <c r="AB969" s="379"/>
      <c r="AC969" s="380"/>
      <c r="AD969" s="382">
        <f t="shared" si="142"/>
        <v>0</v>
      </c>
      <c r="AE969" s="383">
        <f t="shared" si="143"/>
        <v>0</v>
      </c>
      <c r="AF969" s="379"/>
      <c r="AG969" s="381"/>
      <c r="AH969" s="379"/>
      <c r="AI969" s="381"/>
      <c r="AJ969" s="384" t="str">
        <f t="shared" si="136"/>
        <v/>
      </c>
      <c r="AK969" s="385" t="str">
        <f t="shared" si="137"/>
        <v/>
      </c>
      <c r="AL969" s="388" t="str">
        <f t="shared" si="138"/>
        <v/>
      </c>
      <c r="AM969" s="389" t="str">
        <f t="shared" si="139"/>
        <v/>
      </c>
      <c r="AN969" s="388" t="str">
        <f t="shared" si="140"/>
        <v/>
      </c>
      <c r="AO969" s="389" t="str">
        <f t="shared" si="141"/>
        <v/>
      </c>
      <c r="AP969" s="424"/>
      <c r="AQ969" s="424"/>
      <c r="AR969" s="431" t="e">
        <f>VLOOKUP($B969,'acc names'!$C$2:$D$12102,2,FALSE)</f>
        <v>#N/A</v>
      </c>
      <c r="AS969" s="431" t="e">
        <f>VLOOKUP($AQ969,software!$A$1:$B$14605,2,FALSE)</f>
        <v>#N/A</v>
      </c>
      <c r="AT969" s="424"/>
      <c r="AV969" s="424"/>
    </row>
    <row r="970" spans="1:48" s="44" customFormat="1" ht="12.75" x14ac:dyDescent="0.2">
      <c r="A970" s="101"/>
      <c r="B970" s="42"/>
      <c r="C970" s="142"/>
      <c r="D970" s="143"/>
      <c r="E970" s="107"/>
      <c r="F970" s="46"/>
      <c r="G970" s="46"/>
      <c r="H970" s="46"/>
      <c r="I970" s="46"/>
      <c r="J970" s="46"/>
      <c r="K970" s="46"/>
      <c r="L970" s="139"/>
      <c r="M970" s="41"/>
      <c r="N970" s="45"/>
      <c r="O970" s="47"/>
      <c r="P970" s="43"/>
      <c r="Q970" s="71" t="e">
        <f>VLOOKUP(N970,'error categories'!$A$2:$D$54,4,FALSE)</f>
        <v>#N/A</v>
      </c>
      <c r="R970" s="72" t="e">
        <f>VLOOKUP(N970,'error categories'!$A$2:$D$54,3,FALSE)</f>
        <v>#N/A</v>
      </c>
      <c r="S970" s="374"/>
      <c r="T970" s="377"/>
      <c r="U970" s="378">
        <f t="shared" si="135"/>
        <v>0</v>
      </c>
      <c r="V970" s="379"/>
      <c r="W970" s="380"/>
      <c r="X970" s="380"/>
      <c r="Y970" s="380"/>
      <c r="Z970" s="379"/>
      <c r="AA970" s="381"/>
      <c r="AB970" s="379"/>
      <c r="AC970" s="380"/>
      <c r="AD970" s="382">
        <f t="shared" si="142"/>
        <v>0</v>
      </c>
      <c r="AE970" s="383">
        <f t="shared" si="143"/>
        <v>0</v>
      </c>
      <c r="AF970" s="379"/>
      <c r="AG970" s="381"/>
      <c r="AH970" s="379"/>
      <c r="AI970" s="381"/>
      <c r="AJ970" s="384" t="str">
        <f t="shared" si="136"/>
        <v/>
      </c>
      <c r="AK970" s="385" t="str">
        <f t="shared" si="137"/>
        <v/>
      </c>
      <c r="AL970" s="388" t="str">
        <f t="shared" si="138"/>
        <v/>
      </c>
      <c r="AM970" s="389" t="str">
        <f t="shared" si="139"/>
        <v/>
      </c>
      <c r="AN970" s="388" t="str">
        <f t="shared" si="140"/>
        <v/>
      </c>
      <c r="AO970" s="389" t="str">
        <f t="shared" si="141"/>
        <v/>
      </c>
      <c r="AP970" s="424"/>
      <c r="AQ970" s="424"/>
      <c r="AR970" s="431" t="e">
        <f>VLOOKUP($B970,'acc names'!$C$2:$D$12102,2,FALSE)</f>
        <v>#N/A</v>
      </c>
      <c r="AS970" s="431" t="e">
        <f>VLOOKUP($AQ970,software!$A$1:$B$14605,2,FALSE)</f>
        <v>#N/A</v>
      </c>
      <c r="AT970" s="424"/>
      <c r="AV970" s="424"/>
    </row>
    <row r="971" spans="1:48" s="44" customFormat="1" ht="12.75" x14ac:dyDescent="0.2">
      <c r="A971" s="101"/>
      <c r="B971" s="42"/>
      <c r="C971" s="142"/>
      <c r="D971" s="143"/>
      <c r="E971" s="107"/>
      <c r="F971" s="46"/>
      <c r="G971" s="46"/>
      <c r="H971" s="46"/>
      <c r="I971" s="46"/>
      <c r="J971" s="46"/>
      <c r="K971" s="46"/>
      <c r="L971" s="139"/>
      <c r="M971" s="41"/>
      <c r="N971" s="45"/>
      <c r="O971" s="47"/>
      <c r="P971" s="43"/>
      <c r="Q971" s="71" t="e">
        <f>VLOOKUP(N971,'error categories'!$A$2:$D$54,4,FALSE)</f>
        <v>#N/A</v>
      </c>
      <c r="R971" s="72" t="e">
        <f>VLOOKUP(N971,'error categories'!$A$2:$D$54,3,FALSE)</f>
        <v>#N/A</v>
      </c>
      <c r="S971" s="374"/>
      <c r="T971" s="377"/>
      <c r="U971" s="378">
        <f t="shared" si="135"/>
        <v>0</v>
      </c>
      <c r="V971" s="379"/>
      <c r="W971" s="380"/>
      <c r="X971" s="380"/>
      <c r="Y971" s="380"/>
      <c r="Z971" s="379"/>
      <c r="AA971" s="381"/>
      <c r="AB971" s="379"/>
      <c r="AC971" s="380"/>
      <c r="AD971" s="382">
        <f t="shared" si="142"/>
        <v>0</v>
      </c>
      <c r="AE971" s="383">
        <f t="shared" si="143"/>
        <v>0</v>
      </c>
      <c r="AF971" s="379"/>
      <c r="AG971" s="381"/>
      <c r="AH971" s="379"/>
      <c r="AI971" s="381"/>
      <c r="AJ971" s="384" t="str">
        <f t="shared" si="136"/>
        <v/>
      </c>
      <c r="AK971" s="385" t="str">
        <f t="shared" si="137"/>
        <v/>
      </c>
      <c r="AL971" s="388" t="str">
        <f t="shared" si="138"/>
        <v/>
      </c>
      <c r="AM971" s="389" t="str">
        <f t="shared" si="139"/>
        <v/>
      </c>
      <c r="AN971" s="388" t="str">
        <f t="shared" si="140"/>
        <v/>
      </c>
      <c r="AO971" s="389" t="str">
        <f t="shared" si="141"/>
        <v/>
      </c>
      <c r="AP971" s="424"/>
      <c r="AQ971" s="424"/>
      <c r="AR971" s="431" t="e">
        <f>VLOOKUP($B971,'acc names'!$C$2:$D$12102,2,FALSE)</f>
        <v>#N/A</v>
      </c>
      <c r="AS971" s="431" t="e">
        <f>VLOOKUP($AQ971,software!$A$1:$B$14605,2,FALSE)</f>
        <v>#N/A</v>
      </c>
      <c r="AT971" s="424"/>
      <c r="AV971" s="424"/>
    </row>
    <row r="972" spans="1:48" s="44" customFormat="1" ht="12.75" x14ac:dyDescent="0.2">
      <c r="A972" s="101"/>
      <c r="B972" s="42"/>
      <c r="C972" s="142"/>
      <c r="D972" s="143"/>
      <c r="E972" s="107"/>
      <c r="F972" s="46"/>
      <c r="G972" s="46"/>
      <c r="H972" s="46"/>
      <c r="I972" s="46"/>
      <c r="J972" s="46"/>
      <c r="K972" s="46"/>
      <c r="L972" s="139"/>
      <c r="M972" s="41"/>
      <c r="N972" s="45"/>
      <c r="O972" s="47"/>
      <c r="P972" s="43"/>
      <c r="Q972" s="71" t="e">
        <f>VLOOKUP(N972,'error categories'!$A$2:$D$54,4,FALSE)</f>
        <v>#N/A</v>
      </c>
      <c r="R972" s="72" t="e">
        <f>VLOOKUP(N972,'error categories'!$A$2:$D$54,3,FALSE)</f>
        <v>#N/A</v>
      </c>
      <c r="S972" s="374"/>
      <c r="T972" s="377"/>
      <c r="U972" s="378">
        <f t="shared" si="135"/>
        <v>0</v>
      </c>
      <c r="V972" s="379"/>
      <c r="W972" s="380"/>
      <c r="X972" s="380"/>
      <c r="Y972" s="380"/>
      <c r="Z972" s="379"/>
      <c r="AA972" s="381"/>
      <c r="AB972" s="379"/>
      <c r="AC972" s="380"/>
      <c r="AD972" s="382">
        <f t="shared" si="142"/>
        <v>0</v>
      </c>
      <c r="AE972" s="383">
        <f t="shared" si="143"/>
        <v>0</v>
      </c>
      <c r="AF972" s="379"/>
      <c r="AG972" s="381"/>
      <c r="AH972" s="379"/>
      <c r="AI972" s="381"/>
      <c r="AJ972" s="384" t="str">
        <f t="shared" si="136"/>
        <v/>
      </c>
      <c r="AK972" s="385" t="str">
        <f t="shared" si="137"/>
        <v/>
      </c>
      <c r="AL972" s="388" t="str">
        <f t="shared" si="138"/>
        <v/>
      </c>
      <c r="AM972" s="389" t="str">
        <f t="shared" si="139"/>
        <v/>
      </c>
      <c r="AN972" s="388" t="str">
        <f t="shared" si="140"/>
        <v/>
      </c>
      <c r="AO972" s="389" t="str">
        <f t="shared" si="141"/>
        <v/>
      </c>
      <c r="AP972" s="424"/>
      <c r="AQ972" s="424"/>
      <c r="AR972" s="431" t="e">
        <f>VLOOKUP($B972,'acc names'!$C$2:$D$12102,2,FALSE)</f>
        <v>#N/A</v>
      </c>
      <c r="AS972" s="431" t="e">
        <f>VLOOKUP($AQ972,software!$A$1:$B$14605,2,FALSE)</f>
        <v>#N/A</v>
      </c>
      <c r="AT972" s="424"/>
      <c r="AV972" s="424"/>
    </row>
    <row r="973" spans="1:48" s="44" customFormat="1" ht="12.75" x14ac:dyDescent="0.2">
      <c r="A973" s="101"/>
      <c r="B973" s="42"/>
      <c r="C973" s="142"/>
      <c r="D973" s="143"/>
      <c r="E973" s="107"/>
      <c r="F973" s="46"/>
      <c r="G973" s="46"/>
      <c r="H973" s="46"/>
      <c r="I973" s="46"/>
      <c r="J973" s="46"/>
      <c r="K973" s="46"/>
      <c r="L973" s="139"/>
      <c r="M973" s="41"/>
      <c r="N973" s="45"/>
      <c r="O973" s="47"/>
      <c r="P973" s="43"/>
      <c r="Q973" s="71" t="e">
        <f>VLOOKUP(N973,'error categories'!$A$2:$D$54,4,FALSE)</f>
        <v>#N/A</v>
      </c>
      <c r="R973" s="72" t="e">
        <f>VLOOKUP(N973,'error categories'!$A$2:$D$54,3,FALSE)</f>
        <v>#N/A</v>
      </c>
      <c r="S973" s="374"/>
      <c r="T973" s="377"/>
      <c r="U973" s="378">
        <f t="shared" si="135"/>
        <v>0</v>
      </c>
      <c r="V973" s="379"/>
      <c r="W973" s="380"/>
      <c r="X973" s="380"/>
      <c r="Y973" s="380"/>
      <c r="Z973" s="379"/>
      <c r="AA973" s="381"/>
      <c r="AB973" s="379"/>
      <c r="AC973" s="380"/>
      <c r="AD973" s="382">
        <f t="shared" si="142"/>
        <v>0</v>
      </c>
      <c r="AE973" s="383">
        <f t="shared" si="143"/>
        <v>0</v>
      </c>
      <c r="AF973" s="379"/>
      <c r="AG973" s="381"/>
      <c r="AH973" s="379"/>
      <c r="AI973" s="381"/>
      <c r="AJ973" s="384" t="str">
        <f t="shared" si="136"/>
        <v/>
      </c>
      <c r="AK973" s="385" t="str">
        <f t="shared" si="137"/>
        <v/>
      </c>
      <c r="AL973" s="388" t="str">
        <f t="shared" si="138"/>
        <v/>
      </c>
      <c r="AM973" s="389" t="str">
        <f t="shared" si="139"/>
        <v/>
      </c>
      <c r="AN973" s="388" t="str">
        <f t="shared" si="140"/>
        <v/>
      </c>
      <c r="AO973" s="389" t="str">
        <f t="shared" si="141"/>
        <v/>
      </c>
      <c r="AP973" s="424"/>
      <c r="AQ973" s="424"/>
      <c r="AR973" s="431" t="e">
        <f>VLOOKUP($B973,'acc names'!$C$2:$D$12102,2,FALSE)</f>
        <v>#N/A</v>
      </c>
      <c r="AS973" s="431" t="e">
        <f>VLOOKUP($AQ973,software!$A$1:$B$14605,2,FALSE)</f>
        <v>#N/A</v>
      </c>
      <c r="AT973" s="424"/>
      <c r="AV973" s="424"/>
    </row>
    <row r="974" spans="1:48" s="44" customFormat="1" ht="12.75" x14ac:dyDescent="0.2">
      <c r="A974" s="101"/>
      <c r="B974" s="42"/>
      <c r="C974" s="142"/>
      <c r="D974" s="143"/>
      <c r="E974" s="107"/>
      <c r="F974" s="46"/>
      <c r="G974" s="46"/>
      <c r="H974" s="46"/>
      <c r="I974" s="46"/>
      <c r="J974" s="46"/>
      <c r="K974" s="46"/>
      <c r="L974" s="139"/>
      <c r="M974" s="41"/>
      <c r="N974" s="45"/>
      <c r="O974" s="47"/>
      <c r="P974" s="43"/>
      <c r="Q974" s="71" t="e">
        <f>VLOOKUP(N974,'error categories'!$A$2:$D$54,4,FALSE)</f>
        <v>#N/A</v>
      </c>
      <c r="R974" s="72" t="e">
        <f>VLOOKUP(N974,'error categories'!$A$2:$D$54,3,FALSE)</f>
        <v>#N/A</v>
      </c>
      <c r="S974" s="374"/>
      <c r="T974" s="377"/>
      <c r="U974" s="378">
        <f t="shared" si="135"/>
        <v>0</v>
      </c>
      <c r="V974" s="379"/>
      <c r="W974" s="380"/>
      <c r="X974" s="380"/>
      <c r="Y974" s="380"/>
      <c r="Z974" s="379"/>
      <c r="AA974" s="381"/>
      <c r="AB974" s="379"/>
      <c r="AC974" s="380"/>
      <c r="AD974" s="382">
        <f t="shared" si="142"/>
        <v>0</v>
      </c>
      <c r="AE974" s="383">
        <f t="shared" si="143"/>
        <v>0</v>
      </c>
      <c r="AF974" s="379"/>
      <c r="AG974" s="381"/>
      <c r="AH974" s="379"/>
      <c r="AI974" s="381"/>
      <c r="AJ974" s="384" t="str">
        <f t="shared" si="136"/>
        <v/>
      </c>
      <c r="AK974" s="385" t="str">
        <f t="shared" si="137"/>
        <v/>
      </c>
      <c r="AL974" s="388" t="str">
        <f t="shared" si="138"/>
        <v/>
      </c>
      <c r="AM974" s="389" t="str">
        <f t="shared" si="139"/>
        <v/>
      </c>
      <c r="AN974" s="388" t="str">
        <f t="shared" si="140"/>
        <v/>
      </c>
      <c r="AO974" s="389" t="str">
        <f t="shared" si="141"/>
        <v/>
      </c>
      <c r="AP974" s="424"/>
      <c r="AQ974" s="424"/>
      <c r="AR974" s="431" t="e">
        <f>VLOOKUP($B974,'acc names'!$C$2:$D$12102,2,FALSE)</f>
        <v>#N/A</v>
      </c>
      <c r="AS974" s="431" t="e">
        <f>VLOOKUP($AQ974,software!$A$1:$B$14605,2,FALSE)</f>
        <v>#N/A</v>
      </c>
      <c r="AT974" s="424"/>
      <c r="AV974" s="424"/>
    </row>
    <row r="975" spans="1:48" s="44" customFormat="1" ht="12.75" x14ac:dyDescent="0.2">
      <c r="A975" s="101"/>
      <c r="B975" s="42"/>
      <c r="C975" s="142"/>
      <c r="D975" s="143"/>
      <c r="E975" s="107"/>
      <c r="F975" s="46"/>
      <c r="G975" s="46"/>
      <c r="H975" s="46"/>
      <c r="I975" s="46"/>
      <c r="J975" s="46"/>
      <c r="K975" s="46"/>
      <c r="L975" s="139"/>
      <c r="M975" s="41"/>
      <c r="N975" s="45"/>
      <c r="O975" s="47"/>
      <c r="P975" s="43"/>
      <c r="Q975" s="71" t="e">
        <f>VLOOKUP(N975,'error categories'!$A$2:$D$54,4,FALSE)</f>
        <v>#N/A</v>
      </c>
      <c r="R975" s="72" t="e">
        <f>VLOOKUP(N975,'error categories'!$A$2:$D$54,3,FALSE)</f>
        <v>#N/A</v>
      </c>
      <c r="S975" s="374"/>
      <c r="T975" s="377"/>
      <c r="U975" s="378">
        <f t="shared" si="135"/>
        <v>0</v>
      </c>
      <c r="V975" s="379"/>
      <c r="W975" s="380"/>
      <c r="X975" s="380"/>
      <c r="Y975" s="380"/>
      <c r="Z975" s="379"/>
      <c r="AA975" s="381"/>
      <c r="AB975" s="379"/>
      <c r="AC975" s="380"/>
      <c r="AD975" s="382">
        <f t="shared" si="142"/>
        <v>0</v>
      </c>
      <c r="AE975" s="383">
        <f t="shared" si="143"/>
        <v>0</v>
      </c>
      <c r="AF975" s="379"/>
      <c r="AG975" s="381"/>
      <c r="AH975" s="379"/>
      <c r="AI975" s="381"/>
      <c r="AJ975" s="384" t="str">
        <f t="shared" si="136"/>
        <v/>
      </c>
      <c r="AK975" s="385" t="str">
        <f t="shared" si="137"/>
        <v/>
      </c>
      <c r="AL975" s="388" t="str">
        <f t="shared" si="138"/>
        <v/>
      </c>
      <c r="AM975" s="389" t="str">
        <f t="shared" si="139"/>
        <v/>
      </c>
      <c r="AN975" s="388" t="str">
        <f t="shared" si="140"/>
        <v/>
      </c>
      <c r="AO975" s="389" t="str">
        <f t="shared" si="141"/>
        <v/>
      </c>
      <c r="AP975" s="424"/>
      <c r="AQ975" s="424"/>
      <c r="AR975" s="431" t="e">
        <f>VLOOKUP($B975,'acc names'!$C$2:$D$12102,2,FALSE)</f>
        <v>#N/A</v>
      </c>
      <c r="AS975" s="431" t="e">
        <f>VLOOKUP($AQ975,software!$A$1:$B$14605,2,FALSE)</f>
        <v>#N/A</v>
      </c>
      <c r="AT975" s="424"/>
      <c r="AV975" s="424"/>
    </row>
    <row r="976" spans="1:48" s="44" customFormat="1" ht="12.75" x14ac:dyDescent="0.2">
      <c r="A976" s="101"/>
      <c r="B976" s="42"/>
      <c r="C976" s="142"/>
      <c r="D976" s="143"/>
      <c r="E976" s="107"/>
      <c r="F976" s="46"/>
      <c r="G976" s="46"/>
      <c r="H976" s="46"/>
      <c r="I976" s="46"/>
      <c r="J976" s="46"/>
      <c r="K976" s="46"/>
      <c r="L976" s="139"/>
      <c r="M976" s="41"/>
      <c r="N976" s="45"/>
      <c r="O976" s="47"/>
      <c r="P976" s="43"/>
      <c r="Q976" s="71" t="e">
        <f>VLOOKUP(N976,'error categories'!$A$2:$D$54,4,FALSE)</f>
        <v>#N/A</v>
      </c>
      <c r="R976" s="72" t="e">
        <f>VLOOKUP(N976,'error categories'!$A$2:$D$54,3,FALSE)</f>
        <v>#N/A</v>
      </c>
      <c r="S976" s="374"/>
      <c r="T976" s="377"/>
      <c r="U976" s="378">
        <f t="shared" si="135"/>
        <v>0</v>
      </c>
      <c r="V976" s="379"/>
      <c r="W976" s="380"/>
      <c r="X976" s="380"/>
      <c r="Y976" s="380"/>
      <c r="Z976" s="379"/>
      <c r="AA976" s="381"/>
      <c r="AB976" s="379"/>
      <c r="AC976" s="380"/>
      <c r="AD976" s="382">
        <f t="shared" si="142"/>
        <v>0</v>
      </c>
      <c r="AE976" s="383">
        <f t="shared" si="143"/>
        <v>0</v>
      </c>
      <c r="AF976" s="379"/>
      <c r="AG976" s="381"/>
      <c r="AH976" s="379"/>
      <c r="AI976" s="381"/>
      <c r="AJ976" s="384" t="str">
        <f t="shared" si="136"/>
        <v/>
      </c>
      <c r="AK976" s="385" t="str">
        <f t="shared" si="137"/>
        <v/>
      </c>
      <c r="AL976" s="388" t="str">
        <f t="shared" si="138"/>
        <v/>
      </c>
      <c r="AM976" s="389" t="str">
        <f t="shared" si="139"/>
        <v/>
      </c>
      <c r="AN976" s="388" t="str">
        <f t="shared" si="140"/>
        <v/>
      </c>
      <c r="AO976" s="389" t="str">
        <f t="shared" si="141"/>
        <v/>
      </c>
      <c r="AP976" s="424"/>
      <c r="AQ976" s="424"/>
      <c r="AR976" s="431" t="e">
        <f>VLOOKUP($B976,'acc names'!$C$2:$D$12102,2,FALSE)</f>
        <v>#N/A</v>
      </c>
      <c r="AS976" s="431" t="e">
        <f>VLOOKUP($AQ976,software!$A$1:$B$14605,2,FALSE)</f>
        <v>#N/A</v>
      </c>
      <c r="AT976" s="424"/>
      <c r="AV976" s="424"/>
    </row>
    <row r="977" spans="1:48" s="44" customFormat="1" ht="12.75" x14ac:dyDescent="0.2">
      <c r="A977" s="101"/>
      <c r="B977" s="42"/>
      <c r="C977" s="142"/>
      <c r="D977" s="143"/>
      <c r="E977" s="107"/>
      <c r="F977" s="46"/>
      <c r="G977" s="46"/>
      <c r="H977" s="46"/>
      <c r="I977" s="46"/>
      <c r="J977" s="46"/>
      <c r="K977" s="46"/>
      <c r="L977" s="139"/>
      <c r="M977" s="41"/>
      <c r="N977" s="45"/>
      <c r="O977" s="47"/>
      <c r="P977" s="43"/>
      <c r="Q977" s="71" t="e">
        <f>VLOOKUP(N977,'error categories'!$A$2:$D$54,4,FALSE)</f>
        <v>#N/A</v>
      </c>
      <c r="R977" s="72" t="e">
        <f>VLOOKUP(N977,'error categories'!$A$2:$D$54,3,FALSE)</f>
        <v>#N/A</v>
      </c>
      <c r="S977" s="374"/>
      <c r="T977" s="377"/>
      <c r="U977" s="378">
        <f t="shared" si="135"/>
        <v>0</v>
      </c>
      <c r="V977" s="379"/>
      <c r="W977" s="380"/>
      <c r="X977" s="380"/>
      <c r="Y977" s="380"/>
      <c r="Z977" s="379"/>
      <c r="AA977" s="381"/>
      <c r="AB977" s="379"/>
      <c r="AC977" s="380"/>
      <c r="AD977" s="382">
        <f t="shared" si="142"/>
        <v>0</v>
      </c>
      <c r="AE977" s="383">
        <f t="shared" si="143"/>
        <v>0</v>
      </c>
      <c r="AF977" s="379"/>
      <c r="AG977" s="381"/>
      <c r="AH977" s="379"/>
      <c r="AI977" s="381"/>
      <c r="AJ977" s="384" t="str">
        <f t="shared" si="136"/>
        <v/>
      </c>
      <c r="AK977" s="385" t="str">
        <f t="shared" si="137"/>
        <v/>
      </c>
      <c r="AL977" s="388" t="str">
        <f t="shared" si="138"/>
        <v/>
      </c>
      <c r="AM977" s="389" t="str">
        <f t="shared" si="139"/>
        <v/>
      </c>
      <c r="AN977" s="388" t="str">
        <f t="shared" si="140"/>
        <v/>
      </c>
      <c r="AO977" s="389" t="str">
        <f t="shared" si="141"/>
        <v/>
      </c>
      <c r="AP977" s="424"/>
      <c r="AQ977" s="424"/>
      <c r="AR977" s="431" t="e">
        <f>VLOOKUP($B977,'acc names'!$C$2:$D$12102,2,FALSE)</f>
        <v>#N/A</v>
      </c>
      <c r="AS977" s="431" t="e">
        <f>VLOOKUP($AQ977,software!$A$1:$B$14605,2,FALSE)</f>
        <v>#N/A</v>
      </c>
      <c r="AT977" s="424"/>
      <c r="AV977" s="424"/>
    </row>
    <row r="978" spans="1:48" s="44" customFormat="1" ht="12.75" x14ac:dyDescent="0.2">
      <c r="A978" s="101"/>
      <c r="B978" s="42"/>
      <c r="C978" s="142"/>
      <c r="D978" s="143"/>
      <c r="E978" s="107"/>
      <c r="F978" s="46"/>
      <c r="G978" s="46"/>
      <c r="H978" s="46"/>
      <c r="I978" s="46"/>
      <c r="J978" s="46"/>
      <c r="K978" s="46"/>
      <c r="L978" s="139"/>
      <c r="M978" s="41"/>
      <c r="N978" s="45"/>
      <c r="O978" s="47"/>
      <c r="P978" s="43"/>
      <c r="Q978" s="71" t="e">
        <f>VLOOKUP(N978,'error categories'!$A$2:$D$54,4,FALSE)</f>
        <v>#N/A</v>
      </c>
      <c r="R978" s="72" t="e">
        <f>VLOOKUP(N978,'error categories'!$A$2:$D$54,3,FALSE)</f>
        <v>#N/A</v>
      </c>
      <c r="S978" s="374"/>
      <c r="T978" s="377"/>
      <c r="U978" s="378">
        <f t="shared" si="135"/>
        <v>0</v>
      </c>
      <c r="V978" s="379"/>
      <c r="W978" s="380"/>
      <c r="X978" s="380"/>
      <c r="Y978" s="380"/>
      <c r="Z978" s="379"/>
      <c r="AA978" s="381"/>
      <c r="AB978" s="379"/>
      <c r="AC978" s="380"/>
      <c r="AD978" s="382">
        <f t="shared" si="142"/>
        <v>0</v>
      </c>
      <c r="AE978" s="383">
        <f t="shared" si="143"/>
        <v>0</v>
      </c>
      <c r="AF978" s="379"/>
      <c r="AG978" s="381"/>
      <c r="AH978" s="379"/>
      <c r="AI978" s="381"/>
      <c r="AJ978" s="384" t="str">
        <f t="shared" si="136"/>
        <v/>
      </c>
      <c r="AK978" s="385" t="str">
        <f t="shared" si="137"/>
        <v/>
      </c>
      <c r="AL978" s="388" t="str">
        <f t="shared" si="138"/>
        <v/>
      </c>
      <c r="AM978" s="389" t="str">
        <f t="shared" si="139"/>
        <v/>
      </c>
      <c r="AN978" s="388" t="str">
        <f t="shared" si="140"/>
        <v/>
      </c>
      <c r="AO978" s="389" t="str">
        <f t="shared" si="141"/>
        <v/>
      </c>
      <c r="AP978" s="424"/>
      <c r="AQ978" s="424"/>
      <c r="AR978" s="431" t="e">
        <f>VLOOKUP($B978,'acc names'!$C$2:$D$12102,2,FALSE)</f>
        <v>#N/A</v>
      </c>
      <c r="AS978" s="431" t="e">
        <f>VLOOKUP($AQ978,software!$A$1:$B$14605,2,FALSE)</f>
        <v>#N/A</v>
      </c>
      <c r="AT978" s="424"/>
      <c r="AV978" s="424"/>
    </row>
    <row r="979" spans="1:48" s="44" customFormat="1" ht="12.75" x14ac:dyDescent="0.2">
      <c r="A979" s="101"/>
      <c r="B979" s="42"/>
      <c r="C979" s="142"/>
      <c r="D979" s="143"/>
      <c r="E979" s="107"/>
      <c r="F979" s="46"/>
      <c r="G979" s="46"/>
      <c r="H979" s="46"/>
      <c r="I979" s="46"/>
      <c r="J979" s="46"/>
      <c r="K979" s="46"/>
      <c r="L979" s="139"/>
      <c r="M979" s="41"/>
      <c r="N979" s="45"/>
      <c r="O979" s="47"/>
      <c r="P979" s="43"/>
      <c r="Q979" s="71" t="e">
        <f>VLOOKUP(N979,'error categories'!$A$2:$D$54,4,FALSE)</f>
        <v>#N/A</v>
      </c>
      <c r="R979" s="72" t="e">
        <f>VLOOKUP(N979,'error categories'!$A$2:$D$54,3,FALSE)</f>
        <v>#N/A</v>
      </c>
      <c r="S979" s="374"/>
      <c r="T979" s="377"/>
      <c r="U979" s="378">
        <f t="shared" si="135"/>
        <v>0</v>
      </c>
      <c r="V979" s="379"/>
      <c r="W979" s="380"/>
      <c r="X979" s="380"/>
      <c r="Y979" s="380"/>
      <c r="Z979" s="379"/>
      <c r="AA979" s="381"/>
      <c r="AB979" s="379"/>
      <c r="AC979" s="380"/>
      <c r="AD979" s="382">
        <f t="shared" si="142"/>
        <v>0</v>
      </c>
      <c r="AE979" s="383">
        <f t="shared" si="143"/>
        <v>0</v>
      </c>
      <c r="AF979" s="379"/>
      <c r="AG979" s="381"/>
      <c r="AH979" s="379"/>
      <c r="AI979" s="381"/>
      <c r="AJ979" s="384" t="str">
        <f t="shared" si="136"/>
        <v/>
      </c>
      <c r="AK979" s="385" t="str">
        <f t="shared" si="137"/>
        <v/>
      </c>
      <c r="AL979" s="388" t="str">
        <f t="shared" si="138"/>
        <v/>
      </c>
      <c r="AM979" s="389" t="str">
        <f t="shared" si="139"/>
        <v/>
      </c>
      <c r="AN979" s="388" t="str">
        <f t="shared" si="140"/>
        <v/>
      </c>
      <c r="AO979" s="389" t="str">
        <f t="shared" si="141"/>
        <v/>
      </c>
      <c r="AP979" s="424"/>
      <c r="AQ979" s="424"/>
      <c r="AR979" s="431" t="e">
        <f>VLOOKUP($B979,'acc names'!$C$2:$D$12102,2,FALSE)</f>
        <v>#N/A</v>
      </c>
      <c r="AS979" s="431" t="e">
        <f>VLOOKUP($AQ979,software!$A$1:$B$14605,2,FALSE)</f>
        <v>#N/A</v>
      </c>
      <c r="AT979" s="424"/>
      <c r="AV979" s="424"/>
    </row>
    <row r="980" spans="1:48" s="44" customFormat="1" ht="12.75" x14ac:dyDescent="0.2">
      <c r="A980" s="101"/>
      <c r="B980" s="42"/>
      <c r="C980" s="142"/>
      <c r="D980" s="143"/>
      <c r="E980" s="107"/>
      <c r="F980" s="46"/>
      <c r="G980" s="46"/>
      <c r="H980" s="46"/>
      <c r="I980" s="46"/>
      <c r="J980" s="46"/>
      <c r="K980" s="46"/>
      <c r="L980" s="139"/>
      <c r="M980" s="41"/>
      <c r="N980" s="45"/>
      <c r="O980" s="47"/>
      <c r="P980" s="43"/>
      <c r="Q980" s="71" t="e">
        <f>VLOOKUP(N980,'error categories'!$A$2:$D$54,4,FALSE)</f>
        <v>#N/A</v>
      </c>
      <c r="R980" s="72" t="e">
        <f>VLOOKUP(N980,'error categories'!$A$2:$D$54,3,FALSE)</f>
        <v>#N/A</v>
      </c>
      <c r="S980" s="374"/>
      <c r="T980" s="377"/>
      <c r="U980" s="378">
        <f t="shared" si="135"/>
        <v>0</v>
      </c>
      <c r="V980" s="379"/>
      <c r="W980" s="380"/>
      <c r="X980" s="380"/>
      <c r="Y980" s="380"/>
      <c r="Z980" s="379"/>
      <c r="AA980" s="381"/>
      <c r="AB980" s="379"/>
      <c r="AC980" s="380"/>
      <c r="AD980" s="382">
        <f t="shared" si="142"/>
        <v>0</v>
      </c>
      <c r="AE980" s="383">
        <f t="shared" si="143"/>
        <v>0</v>
      </c>
      <c r="AF980" s="379"/>
      <c r="AG980" s="381"/>
      <c r="AH980" s="379"/>
      <c r="AI980" s="381"/>
      <c r="AJ980" s="384" t="str">
        <f t="shared" si="136"/>
        <v/>
      </c>
      <c r="AK980" s="385" t="str">
        <f t="shared" si="137"/>
        <v/>
      </c>
      <c r="AL980" s="388" t="str">
        <f t="shared" si="138"/>
        <v/>
      </c>
      <c r="AM980" s="389" t="str">
        <f t="shared" si="139"/>
        <v/>
      </c>
      <c r="AN980" s="388" t="str">
        <f t="shared" si="140"/>
        <v/>
      </c>
      <c r="AO980" s="389" t="str">
        <f t="shared" si="141"/>
        <v/>
      </c>
      <c r="AP980" s="424"/>
      <c r="AQ980" s="424"/>
      <c r="AR980" s="431" t="e">
        <f>VLOOKUP($B980,'acc names'!$C$2:$D$12102,2,FALSE)</f>
        <v>#N/A</v>
      </c>
      <c r="AS980" s="431" t="e">
        <f>VLOOKUP($AQ980,software!$A$1:$B$14605,2,FALSE)</f>
        <v>#N/A</v>
      </c>
      <c r="AT980" s="424"/>
      <c r="AV980" s="424"/>
    </row>
    <row r="981" spans="1:48" s="44" customFormat="1" ht="12.75" x14ac:dyDescent="0.2">
      <c r="A981" s="101"/>
      <c r="B981" s="42"/>
      <c r="C981" s="142"/>
      <c r="D981" s="143"/>
      <c r="E981" s="107"/>
      <c r="F981" s="46"/>
      <c r="G981" s="46"/>
      <c r="H981" s="46"/>
      <c r="I981" s="46"/>
      <c r="J981" s="46"/>
      <c r="K981" s="46"/>
      <c r="L981" s="139"/>
      <c r="M981" s="41"/>
      <c r="N981" s="45"/>
      <c r="O981" s="47"/>
      <c r="P981" s="43"/>
      <c r="Q981" s="71" t="e">
        <f>VLOOKUP(N981,'error categories'!$A$2:$D$54,4,FALSE)</f>
        <v>#N/A</v>
      </c>
      <c r="R981" s="72" t="e">
        <f>VLOOKUP(N981,'error categories'!$A$2:$D$54,3,FALSE)</f>
        <v>#N/A</v>
      </c>
      <c r="S981" s="374"/>
      <c r="T981" s="377"/>
      <c r="U981" s="378">
        <f t="shared" si="135"/>
        <v>0</v>
      </c>
      <c r="V981" s="379"/>
      <c r="W981" s="380"/>
      <c r="X981" s="380"/>
      <c r="Y981" s="380"/>
      <c r="Z981" s="379"/>
      <c r="AA981" s="381"/>
      <c r="AB981" s="379"/>
      <c r="AC981" s="380"/>
      <c r="AD981" s="382">
        <f t="shared" si="142"/>
        <v>0</v>
      </c>
      <c r="AE981" s="383">
        <f t="shared" si="143"/>
        <v>0</v>
      </c>
      <c r="AF981" s="379"/>
      <c r="AG981" s="381"/>
      <c r="AH981" s="379"/>
      <c r="AI981" s="381"/>
      <c r="AJ981" s="384" t="str">
        <f t="shared" si="136"/>
        <v/>
      </c>
      <c r="AK981" s="385" t="str">
        <f t="shared" si="137"/>
        <v/>
      </c>
      <c r="AL981" s="388" t="str">
        <f t="shared" si="138"/>
        <v/>
      </c>
      <c r="AM981" s="389" t="str">
        <f t="shared" si="139"/>
        <v/>
      </c>
      <c r="AN981" s="388" t="str">
        <f t="shared" si="140"/>
        <v/>
      </c>
      <c r="AO981" s="389" t="str">
        <f t="shared" si="141"/>
        <v/>
      </c>
      <c r="AP981" s="424"/>
      <c r="AQ981" s="424"/>
      <c r="AR981" s="431" t="e">
        <f>VLOOKUP($B981,'acc names'!$C$2:$D$12102,2,FALSE)</f>
        <v>#N/A</v>
      </c>
      <c r="AS981" s="431" t="e">
        <f>VLOOKUP($AQ981,software!$A$1:$B$14605,2,FALSE)</f>
        <v>#N/A</v>
      </c>
      <c r="AT981" s="424"/>
      <c r="AV981" s="424"/>
    </row>
    <row r="982" spans="1:48" s="44" customFormat="1" ht="12.75" x14ac:dyDescent="0.2">
      <c r="A982" s="101"/>
      <c r="B982" s="42"/>
      <c r="C982" s="142"/>
      <c r="D982" s="143"/>
      <c r="E982" s="107"/>
      <c r="F982" s="46"/>
      <c r="G982" s="46"/>
      <c r="H982" s="46"/>
      <c r="I982" s="46"/>
      <c r="J982" s="46"/>
      <c r="K982" s="46"/>
      <c r="L982" s="139"/>
      <c r="M982" s="41"/>
      <c r="N982" s="45"/>
      <c r="O982" s="47"/>
      <c r="P982" s="43"/>
      <c r="Q982" s="71" t="e">
        <f>VLOOKUP(N982,'error categories'!$A$2:$D$54,4,FALSE)</f>
        <v>#N/A</v>
      </c>
      <c r="R982" s="72" t="e">
        <f>VLOOKUP(N982,'error categories'!$A$2:$D$54,3,FALSE)</f>
        <v>#N/A</v>
      </c>
      <c r="S982" s="374"/>
      <c r="T982" s="377"/>
      <c r="U982" s="378">
        <f t="shared" si="135"/>
        <v>0</v>
      </c>
      <c r="V982" s="379"/>
      <c r="W982" s="380"/>
      <c r="X982" s="380"/>
      <c r="Y982" s="380"/>
      <c r="Z982" s="379"/>
      <c r="AA982" s="381"/>
      <c r="AB982" s="379"/>
      <c r="AC982" s="380"/>
      <c r="AD982" s="382">
        <f t="shared" si="142"/>
        <v>0</v>
      </c>
      <c r="AE982" s="383">
        <f t="shared" si="143"/>
        <v>0</v>
      </c>
      <c r="AF982" s="379"/>
      <c r="AG982" s="381"/>
      <c r="AH982" s="379"/>
      <c r="AI982" s="381"/>
      <c r="AJ982" s="384" t="str">
        <f t="shared" si="136"/>
        <v/>
      </c>
      <c r="AK982" s="385" t="str">
        <f t="shared" si="137"/>
        <v/>
      </c>
      <c r="AL982" s="388" t="str">
        <f t="shared" si="138"/>
        <v/>
      </c>
      <c r="AM982" s="389" t="str">
        <f t="shared" si="139"/>
        <v/>
      </c>
      <c r="AN982" s="388" t="str">
        <f t="shared" si="140"/>
        <v/>
      </c>
      <c r="AO982" s="389" t="str">
        <f t="shared" si="141"/>
        <v/>
      </c>
      <c r="AP982" s="424"/>
      <c r="AQ982" s="424"/>
      <c r="AR982" s="431" t="e">
        <f>VLOOKUP($B982,'acc names'!$C$2:$D$12102,2,FALSE)</f>
        <v>#N/A</v>
      </c>
      <c r="AS982" s="431" t="e">
        <f>VLOOKUP($AQ982,software!$A$1:$B$14605,2,FALSE)</f>
        <v>#N/A</v>
      </c>
      <c r="AT982" s="424"/>
      <c r="AV982" s="424"/>
    </row>
    <row r="983" spans="1:48" s="44" customFormat="1" ht="12.75" x14ac:dyDescent="0.2">
      <c r="A983" s="101"/>
      <c r="B983" s="42"/>
      <c r="C983" s="142"/>
      <c r="D983" s="143"/>
      <c r="E983" s="107"/>
      <c r="F983" s="46"/>
      <c r="G983" s="46"/>
      <c r="H983" s="46"/>
      <c r="I983" s="46"/>
      <c r="J983" s="46"/>
      <c r="K983" s="46"/>
      <c r="L983" s="139"/>
      <c r="M983" s="41"/>
      <c r="N983" s="45"/>
      <c r="O983" s="47"/>
      <c r="P983" s="43"/>
      <c r="Q983" s="71" t="e">
        <f>VLOOKUP(N983,'error categories'!$A$2:$D$54,4,FALSE)</f>
        <v>#N/A</v>
      </c>
      <c r="R983" s="72" t="e">
        <f>VLOOKUP(N983,'error categories'!$A$2:$D$54,3,FALSE)</f>
        <v>#N/A</v>
      </c>
      <c r="S983" s="374"/>
      <c r="T983" s="377"/>
      <c r="U983" s="378">
        <f t="shared" si="135"/>
        <v>0</v>
      </c>
      <c r="V983" s="379"/>
      <c r="W983" s="380"/>
      <c r="X983" s="380"/>
      <c r="Y983" s="380"/>
      <c r="Z983" s="379"/>
      <c r="AA983" s="381"/>
      <c r="AB983" s="379"/>
      <c r="AC983" s="380"/>
      <c r="AD983" s="382">
        <f t="shared" si="142"/>
        <v>0</v>
      </c>
      <c r="AE983" s="383">
        <f t="shared" si="143"/>
        <v>0</v>
      </c>
      <c r="AF983" s="379"/>
      <c r="AG983" s="381"/>
      <c r="AH983" s="379"/>
      <c r="AI983" s="381"/>
      <c r="AJ983" s="384" t="str">
        <f t="shared" si="136"/>
        <v/>
      </c>
      <c r="AK983" s="385" t="str">
        <f t="shared" si="137"/>
        <v/>
      </c>
      <c r="AL983" s="388" t="str">
        <f t="shared" si="138"/>
        <v/>
      </c>
      <c r="AM983" s="389" t="str">
        <f t="shared" si="139"/>
        <v/>
      </c>
      <c r="AN983" s="388" t="str">
        <f t="shared" si="140"/>
        <v/>
      </c>
      <c r="AO983" s="389" t="str">
        <f t="shared" si="141"/>
        <v/>
      </c>
      <c r="AP983" s="424"/>
      <c r="AQ983" s="424"/>
      <c r="AR983" s="431" t="e">
        <f>VLOOKUP($B983,'acc names'!$C$2:$D$12102,2,FALSE)</f>
        <v>#N/A</v>
      </c>
      <c r="AS983" s="431" t="e">
        <f>VLOOKUP($AQ983,software!$A$1:$B$14605,2,FALSE)</f>
        <v>#N/A</v>
      </c>
      <c r="AT983" s="424"/>
      <c r="AV983" s="424"/>
    </row>
    <row r="984" spans="1:48" s="44" customFormat="1" ht="12.75" x14ac:dyDescent="0.2">
      <c r="A984" s="101"/>
      <c r="B984" s="42"/>
      <c r="C984" s="142"/>
      <c r="D984" s="143"/>
      <c r="E984" s="107"/>
      <c r="F984" s="46"/>
      <c r="G984" s="46"/>
      <c r="H984" s="46"/>
      <c r="I984" s="46"/>
      <c r="J984" s="46"/>
      <c r="K984" s="46"/>
      <c r="L984" s="139"/>
      <c r="M984" s="41"/>
      <c r="N984" s="45"/>
      <c r="O984" s="47"/>
      <c r="P984" s="43"/>
      <c r="Q984" s="71" t="e">
        <f>VLOOKUP(N984,'error categories'!$A$2:$D$54,4,FALSE)</f>
        <v>#N/A</v>
      </c>
      <c r="R984" s="72" t="e">
        <f>VLOOKUP(N984,'error categories'!$A$2:$D$54,3,FALSE)</f>
        <v>#N/A</v>
      </c>
      <c r="S984" s="374"/>
      <c r="T984" s="377"/>
      <c r="U984" s="378">
        <f t="shared" si="135"/>
        <v>0</v>
      </c>
      <c r="V984" s="379"/>
      <c r="W984" s="380"/>
      <c r="X984" s="380"/>
      <c r="Y984" s="380"/>
      <c r="Z984" s="379"/>
      <c r="AA984" s="381"/>
      <c r="AB984" s="379"/>
      <c r="AC984" s="380"/>
      <c r="AD984" s="382">
        <f t="shared" si="142"/>
        <v>0</v>
      </c>
      <c r="AE984" s="383">
        <f t="shared" si="143"/>
        <v>0</v>
      </c>
      <c r="AF984" s="379"/>
      <c r="AG984" s="381"/>
      <c r="AH984" s="379"/>
      <c r="AI984" s="381"/>
      <c r="AJ984" s="384" t="str">
        <f t="shared" si="136"/>
        <v/>
      </c>
      <c r="AK984" s="385" t="str">
        <f t="shared" si="137"/>
        <v/>
      </c>
      <c r="AL984" s="388" t="str">
        <f t="shared" si="138"/>
        <v/>
      </c>
      <c r="AM984" s="389" t="str">
        <f t="shared" si="139"/>
        <v/>
      </c>
      <c r="AN984" s="388" t="str">
        <f t="shared" si="140"/>
        <v/>
      </c>
      <c r="AO984" s="389" t="str">
        <f t="shared" si="141"/>
        <v/>
      </c>
      <c r="AP984" s="424"/>
      <c r="AQ984" s="424"/>
      <c r="AR984" s="431" t="e">
        <f>VLOOKUP($B984,'acc names'!$C$2:$D$12102,2,FALSE)</f>
        <v>#N/A</v>
      </c>
      <c r="AS984" s="431" t="e">
        <f>VLOOKUP($AQ984,software!$A$1:$B$14605,2,FALSE)</f>
        <v>#N/A</v>
      </c>
      <c r="AT984" s="424"/>
      <c r="AV984" s="424"/>
    </row>
    <row r="985" spans="1:48" s="44" customFormat="1" ht="12.75" x14ac:dyDescent="0.2">
      <c r="A985" s="101"/>
      <c r="B985" s="42"/>
      <c r="C985" s="142"/>
      <c r="D985" s="143"/>
      <c r="E985" s="107"/>
      <c r="F985" s="46"/>
      <c r="G985" s="46"/>
      <c r="H985" s="46"/>
      <c r="I985" s="46"/>
      <c r="J985" s="46"/>
      <c r="K985" s="46"/>
      <c r="L985" s="139"/>
      <c r="M985" s="41"/>
      <c r="N985" s="45"/>
      <c r="O985" s="47"/>
      <c r="P985" s="43"/>
      <c r="Q985" s="71" t="e">
        <f>VLOOKUP(N985,'error categories'!$A$2:$D$54,4,FALSE)</f>
        <v>#N/A</v>
      </c>
      <c r="R985" s="72" t="e">
        <f>VLOOKUP(N985,'error categories'!$A$2:$D$54,3,FALSE)</f>
        <v>#N/A</v>
      </c>
      <c r="S985" s="374"/>
      <c r="T985" s="377"/>
      <c r="U985" s="378">
        <f t="shared" si="135"/>
        <v>0</v>
      </c>
      <c r="V985" s="379"/>
      <c r="W985" s="380"/>
      <c r="X985" s="380"/>
      <c r="Y985" s="380"/>
      <c r="Z985" s="379"/>
      <c r="AA985" s="381"/>
      <c r="AB985" s="379"/>
      <c r="AC985" s="380"/>
      <c r="AD985" s="382">
        <f t="shared" si="142"/>
        <v>0</v>
      </c>
      <c r="AE985" s="383">
        <f t="shared" si="143"/>
        <v>0</v>
      </c>
      <c r="AF985" s="379"/>
      <c r="AG985" s="381"/>
      <c r="AH985" s="379"/>
      <c r="AI985" s="381"/>
      <c r="AJ985" s="384" t="str">
        <f t="shared" si="136"/>
        <v/>
      </c>
      <c r="AK985" s="385" t="str">
        <f t="shared" si="137"/>
        <v/>
      </c>
      <c r="AL985" s="388" t="str">
        <f t="shared" si="138"/>
        <v/>
      </c>
      <c r="AM985" s="389" t="str">
        <f t="shared" si="139"/>
        <v/>
      </c>
      <c r="AN985" s="388" t="str">
        <f t="shared" si="140"/>
        <v/>
      </c>
      <c r="AO985" s="389" t="str">
        <f t="shared" si="141"/>
        <v/>
      </c>
      <c r="AP985" s="424"/>
      <c r="AQ985" s="424"/>
      <c r="AR985" s="431" t="e">
        <f>VLOOKUP($B985,'acc names'!$C$2:$D$12102,2,FALSE)</f>
        <v>#N/A</v>
      </c>
      <c r="AS985" s="431" t="e">
        <f>VLOOKUP($AQ985,software!$A$1:$B$14605,2,FALSE)</f>
        <v>#N/A</v>
      </c>
      <c r="AT985" s="424"/>
      <c r="AV985" s="424"/>
    </row>
    <row r="986" spans="1:48" s="44" customFormat="1" ht="12.75" x14ac:dyDescent="0.2">
      <c r="A986" s="101"/>
      <c r="B986" s="42"/>
      <c r="C986" s="142"/>
      <c r="D986" s="143"/>
      <c r="E986" s="107"/>
      <c r="F986" s="46"/>
      <c r="G986" s="46"/>
      <c r="H986" s="46"/>
      <c r="I986" s="46"/>
      <c r="J986" s="46"/>
      <c r="K986" s="46"/>
      <c r="L986" s="139"/>
      <c r="M986" s="41"/>
      <c r="N986" s="45"/>
      <c r="O986" s="47"/>
      <c r="P986" s="43"/>
      <c r="Q986" s="71" t="e">
        <f>VLOOKUP(N986,'error categories'!$A$2:$D$54,4,FALSE)</f>
        <v>#N/A</v>
      </c>
      <c r="R986" s="72" t="e">
        <f>VLOOKUP(N986,'error categories'!$A$2:$D$54,3,FALSE)</f>
        <v>#N/A</v>
      </c>
      <c r="S986" s="374"/>
      <c r="T986" s="377"/>
      <c r="U986" s="378">
        <f t="shared" si="135"/>
        <v>0</v>
      </c>
      <c r="V986" s="379"/>
      <c r="W986" s="380"/>
      <c r="X986" s="380"/>
      <c r="Y986" s="380"/>
      <c r="Z986" s="379"/>
      <c r="AA986" s="381"/>
      <c r="AB986" s="379"/>
      <c r="AC986" s="380"/>
      <c r="AD986" s="382">
        <f t="shared" si="142"/>
        <v>0</v>
      </c>
      <c r="AE986" s="383">
        <f t="shared" si="143"/>
        <v>0</v>
      </c>
      <c r="AF986" s="379"/>
      <c r="AG986" s="381"/>
      <c r="AH986" s="379"/>
      <c r="AI986" s="381"/>
      <c r="AJ986" s="384" t="str">
        <f t="shared" si="136"/>
        <v/>
      </c>
      <c r="AK986" s="385" t="str">
        <f t="shared" si="137"/>
        <v/>
      </c>
      <c r="AL986" s="388" t="str">
        <f t="shared" si="138"/>
        <v/>
      </c>
      <c r="AM986" s="389" t="str">
        <f t="shared" si="139"/>
        <v/>
      </c>
      <c r="AN986" s="388" t="str">
        <f t="shared" si="140"/>
        <v/>
      </c>
      <c r="AO986" s="389" t="str">
        <f t="shared" si="141"/>
        <v/>
      </c>
      <c r="AP986" s="424"/>
      <c r="AQ986" s="424"/>
      <c r="AR986" s="431" t="e">
        <f>VLOOKUP($B986,'acc names'!$C$2:$D$12102,2,FALSE)</f>
        <v>#N/A</v>
      </c>
      <c r="AS986" s="431" t="e">
        <f>VLOOKUP($AQ986,software!$A$1:$B$14605,2,FALSE)</f>
        <v>#N/A</v>
      </c>
      <c r="AT986" s="424"/>
      <c r="AV986" s="424"/>
    </row>
    <row r="987" spans="1:48" s="44" customFormat="1" ht="12.75" x14ac:dyDescent="0.2">
      <c r="A987" s="101"/>
      <c r="B987" s="42"/>
      <c r="C987" s="142"/>
      <c r="D987" s="143"/>
      <c r="E987" s="107"/>
      <c r="F987" s="46"/>
      <c r="G987" s="46"/>
      <c r="H987" s="46"/>
      <c r="I987" s="46"/>
      <c r="J987" s="46"/>
      <c r="K987" s="46"/>
      <c r="L987" s="139"/>
      <c r="M987" s="41"/>
      <c r="N987" s="45"/>
      <c r="O987" s="47"/>
      <c r="P987" s="43"/>
      <c r="Q987" s="71" t="e">
        <f>VLOOKUP(N987,'error categories'!$A$2:$D$54,4,FALSE)</f>
        <v>#N/A</v>
      </c>
      <c r="R987" s="72" t="e">
        <f>VLOOKUP(N987,'error categories'!$A$2:$D$54,3,FALSE)</f>
        <v>#N/A</v>
      </c>
      <c r="S987" s="374"/>
      <c r="T987" s="377"/>
      <c r="U987" s="378">
        <f t="shared" si="135"/>
        <v>0</v>
      </c>
      <c r="V987" s="379"/>
      <c r="W987" s="380"/>
      <c r="X987" s="380"/>
      <c r="Y987" s="380"/>
      <c r="Z987" s="379"/>
      <c r="AA987" s="381"/>
      <c r="AB987" s="379"/>
      <c r="AC987" s="380"/>
      <c r="AD987" s="382">
        <f t="shared" si="142"/>
        <v>0</v>
      </c>
      <c r="AE987" s="383">
        <f t="shared" si="143"/>
        <v>0</v>
      </c>
      <c r="AF987" s="379"/>
      <c r="AG987" s="381"/>
      <c r="AH987" s="379"/>
      <c r="AI987" s="381"/>
      <c r="AJ987" s="384" t="str">
        <f t="shared" si="136"/>
        <v/>
      </c>
      <c r="AK987" s="385" t="str">
        <f t="shared" si="137"/>
        <v/>
      </c>
      <c r="AL987" s="388" t="str">
        <f t="shared" si="138"/>
        <v/>
      </c>
      <c r="AM987" s="389" t="str">
        <f t="shared" si="139"/>
        <v/>
      </c>
      <c r="AN987" s="388" t="str">
        <f t="shared" si="140"/>
        <v/>
      </c>
      <c r="AO987" s="389" t="str">
        <f t="shared" si="141"/>
        <v/>
      </c>
      <c r="AP987" s="424"/>
      <c r="AQ987" s="424"/>
      <c r="AR987" s="431" t="e">
        <f>VLOOKUP($B987,'acc names'!$C$2:$D$12102,2,FALSE)</f>
        <v>#N/A</v>
      </c>
      <c r="AS987" s="431" t="e">
        <f>VLOOKUP($AQ987,software!$A$1:$B$14605,2,FALSE)</f>
        <v>#N/A</v>
      </c>
      <c r="AT987" s="424"/>
      <c r="AV987" s="424"/>
    </row>
    <row r="988" spans="1:48" s="44" customFormat="1" ht="12.75" x14ac:dyDescent="0.2">
      <c r="A988" s="101"/>
      <c r="B988" s="42"/>
      <c r="C988" s="142"/>
      <c r="D988" s="143"/>
      <c r="E988" s="107"/>
      <c r="F988" s="46"/>
      <c r="G988" s="46"/>
      <c r="H988" s="46"/>
      <c r="I988" s="46"/>
      <c r="J988" s="46"/>
      <c r="K988" s="46"/>
      <c r="L988" s="139"/>
      <c r="M988" s="41"/>
      <c r="N988" s="45"/>
      <c r="O988" s="47"/>
      <c r="P988" s="43"/>
      <c r="Q988" s="71" t="e">
        <f>VLOOKUP(N988,'error categories'!$A$2:$D$54,4,FALSE)</f>
        <v>#N/A</v>
      </c>
      <c r="R988" s="72" t="e">
        <f>VLOOKUP(N988,'error categories'!$A$2:$D$54,3,FALSE)</f>
        <v>#N/A</v>
      </c>
      <c r="S988" s="374"/>
      <c r="T988" s="377"/>
      <c r="U988" s="378">
        <f t="shared" si="135"/>
        <v>0</v>
      </c>
      <c r="V988" s="379"/>
      <c r="W988" s="380"/>
      <c r="X988" s="380"/>
      <c r="Y988" s="380"/>
      <c r="Z988" s="379"/>
      <c r="AA988" s="381"/>
      <c r="AB988" s="379"/>
      <c r="AC988" s="380"/>
      <c r="AD988" s="382">
        <f t="shared" si="142"/>
        <v>0</v>
      </c>
      <c r="AE988" s="383">
        <f t="shared" si="143"/>
        <v>0</v>
      </c>
      <c r="AF988" s="379"/>
      <c r="AG988" s="381"/>
      <c r="AH988" s="379"/>
      <c r="AI988" s="381"/>
      <c r="AJ988" s="384" t="str">
        <f t="shared" si="136"/>
        <v/>
      </c>
      <c r="AK988" s="385" t="str">
        <f t="shared" si="137"/>
        <v/>
      </c>
      <c r="AL988" s="388" t="str">
        <f t="shared" si="138"/>
        <v/>
      </c>
      <c r="AM988" s="389" t="str">
        <f t="shared" si="139"/>
        <v/>
      </c>
      <c r="AN988" s="388" t="str">
        <f t="shared" si="140"/>
        <v/>
      </c>
      <c r="AO988" s="389" t="str">
        <f t="shared" si="141"/>
        <v/>
      </c>
      <c r="AP988" s="424"/>
      <c r="AQ988" s="424"/>
      <c r="AR988" s="431" t="e">
        <f>VLOOKUP($B988,'acc names'!$C$2:$D$12102,2,FALSE)</f>
        <v>#N/A</v>
      </c>
      <c r="AS988" s="431" t="e">
        <f>VLOOKUP($AQ988,software!$A$1:$B$14605,2,FALSE)</f>
        <v>#N/A</v>
      </c>
      <c r="AT988" s="424"/>
      <c r="AV988" s="424"/>
    </row>
    <row r="989" spans="1:48" s="44" customFormat="1" ht="12.75" x14ac:dyDescent="0.2">
      <c r="A989" s="101"/>
      <c r="B989" s="42"/>
      <c r="C989" s="142"/>
      <c r="D989" s="143"/>
      <c r="E989" s="107"/>
      <c r="F989" s="46"/>
      <c r="G989" s="46"/>
      <c r="H989" s="46"/>
      <c r="I989" s="46"/>
      <c r="J989" s="46"/>
      <c r="K989" s="46"/>
      <c r="L989" s="139"/>
      <c r="M989" s="41"/>
      <c r="N989" s="45"/>
      <c r="O989" s="47"/>
      <c r="P989" s="43"/>
      <c r="Q989" s="71" t="e">
        <f>VLOOKUP(N989,'error categories'!$A$2:$D$54,4,FALSE)</f>
        <v>#N/A</v>
      </c>
      <c r="R989" s="72" t="e">
        <f>VLOOKUP(N989,'error categories'!$A$2:$D$54,3,FALSE)</f>
        <v>#N/A</v>
      </c>
      <c r="S989" s="374"/>
      <c r="T989" s="377"/>
      <c r="U989" s="378">
        <f t="shared" si="135"/>
        <v>0</v>
      </c>
      <c r="V989" s="379"/>
      <c r="W989" s="380"/>
      <c r="X989" s="380"/>
      <c r="Y989" s="380"/>
      <c r="Z989" s="379"/>
      <c r="AA989" s="381"/>
      <c r="AB989" s="379"/>
      <c r="AC989" s="380"/>
      <c r="AD989" s="382">
        <f t="shared" si="142"/>
        <v>0</v>
      </c>
      <c r="AE989" s="383">
        <f t="shared" si="143"/>
        <v>0</v>
      </c>
      <c r="AF989" s="379"/>
      <c r="AG989" s="381"/>
      <c r="AH989" s="379"/>
      <c r="AI989" s="381"/>
      <c r="AJ989" s="384" t="str">
        <f t="shared" si="136"/>
        <v/>
      </c>
      <c r="AK989" s="385" t="str">
        <f t="shared" si="137"/>
        <v/>
      </c>
      <c r="AL989" s="388" t="str">
        <f t="shared" si="138"/>
        <v/>
      </c>
      <c r="AM989" s="389" t="str">
        <f t="shared" si="139"/>
        <v/>
      </c>
      <c r="AN989" s="388" t="str">
        <f t="shared" si="140"/>
        <v/>
      </c>
      <c r="AO989" s="389" t="str">
        <f t="shared" si="141"/>
        <v/>
      </c>
      <c r="AP989" s="424"/>
      <c r="AQ989" s="424"/>
      <c r="AR989" s="431" t="e">
        <f>VLOOKUP($B989,'acc names'!$C$2:$D$12102,2,FALSE)</f>
        <v>#N/A</v>
      </c>
      <c r="AS989" s="431" t="e">
        <f>VLOOKUP($AQ989,software!$A$1:$B$14605,2,FALSE)</f>
        <v>#N/A</v>
      </c>
      <c r="AT989" s="424"/>
      <c r="AV989" s="424"/>
    </row>
    <row r="990" spans="1:48" s="44" customFormat="1" ht="12.75" x14ac:dyDescent="0.2">
      <c r="A990" s="101"/>
      <c r="B990" s="42"/>
      <c r="C990" s="142"/>
      <c r="D990" s="143"/>
      <c r="E990" s="107"/>
      <c r="F990" s="46"/>
      <c r="G990" s="46"/>
      <c r="H990" s="46"/>
      <c r="I990" s="46"/>
      <c r="J990" s="46"/>
      <c r="K990" s="46"/>
      <c r="L990" s="139"/>
      <c r="M990" s="41"/>
      <c r="N990" s="45"/>
      <c r="O990" s="47"/>
      <c r="P990" s="43"/>
      <c r="Q990" s="71" t="e">
        <f>VLOOKUP(N990,'error categories'!$A$2:$D$54,4,FALSE)</f>
        <v>#N/A</v>
      </c>
      <c r="R990" s="72" t="e">
        <f>VLOOKUP(N990,'error categories'!$A$2:$D$54,3,FALSE)</f>
        <v>#N/A</v>
      </c>
      <c r="S990" s="374"/>
      <c r="T990" s="377"/>
      <c r="U990" s="378">
        <f t="shared" si="135"/>
        <v>0</v>
      </c>
      <c r="V990" s="379"/>
      <c r="W990" s="380"/>
      <c r="X990" s="380"/>
      <c r="Y990" s="380"/>
      <c r="Z990" s="379"/>
      <c r="AA990" s="381"/>
      <c r="AB990" s="379"/>
      <c r="AC990" s="380"/>
      <c r="AD990" s="382">
        <f t="shared" si="142"/>
        <v>0</v>
      </c>
      <c r="AE990" s="383">
        <f t="shared" si="143"/>
        <v>0</v>
      </c>
      <c r="AF990" s="379"/>
      <c r="AG990" s="381"/>
      <c r="AH990" s="379"/>
      <c r="AI990" s="381"/>
      <c r="AJ990" s="384" t="str">
        <f t="shared" si="136"/>
        <v/>
      </c>
      <c r="AK990" s="385" t="str">
        <f t="shared" si="137"/>
        <v/>
      </c>
      <c r="AL990" s="388" t="str">
        <f t="shared" si="138"/>
        <v/>
      </c>
      <c r="AM990" s="389" t="str">
        <f t="shared" si="139"/>
        <v/>
      </c>
      <c r="AN990" s="388" t="str">
        <f t="shared" si="140"/>
        <v/>
      </c>
      <c r="AO990" s="389" t="str">
        <f t="shared" si="141"/>
        <v/>
      </c>
      <c r="AP990" s="424"/>
      <c r="AQ990" s="424"/>
      <c r="AR990" s="431" t="e">
        <f>VLOOKUP($B990,'acc names'!$C$2:$D$12102,2,FALSE)</f>
        <v>#N/A</v>
      </c>
      <c r="AS990" s="431" t="e">
        <f>VLOOKUP($AQ990,software!$A$1:$B$14605,2,FALSE)</f>
        <v>#N/A</v>
      </c>
      <c r="AT990" s="424"/>
      <c r="AV990" s="424"/>
    </row>
    <row r="991" spans="1:48" s="44" customFormat="1" ht="12.75" x14ac:dyDescent="0.2">
      <c r="A991" s="101"/>
      <c r="B991" s="42"/>
      <c r="C991" s="142"/>
      <c r="D991" s="143"/>
      <c r="E991" s="107"/>
      <c r="F991" s="46"/>
      <c r="G991" s="46"/>
      <c r="H991" s="46"/>
      <c r="I991" s="46"/>
      <c r="J991" s="46"/>
      <c r="K991" s="46"/>
      <c r="L991" s="139"/>
      <c r="M991" s="41"/>
      <c r="N991" s="45"/>
      <c r="O991" s="47"/>
      <c r="P991" s="43"/>
      <c r="Q991" s="71" t="e">
        <f>VLOOKUP(N991,'error categories'!$A$2:$D$54,4,FALSE)</f>
        <v>#N/A</v>
      </c>
      <c r="R991" s="72" t="e">
        <f>VLOOKUP(N991,'error categories'!$A$2:$D$54,3,FALSE)</f>
        <v>#N/A</v>
      </c>
      <c r="S991" s="374"/>
      <c r="T991" s="377"/>
      <c r="U991" s="378">
        <f t="shared" si="135"/>
        <v>0</v>
      </c>
      <c r="V991" s="379"/>
      <c r="W991" s="380"/>
      <c r="X991" s="380"/>
      <c r="Y991" s="380"/>
      <c r="Z991" s="379"/>
      <c r="AA991" s="381"/>
      <c r="AB991" s="379"/>
      <c r="AC991" s="380"/>
      <c r="AD991" s="382">
        <f t="shared" si="142"/>
        <v>0</v>
      </c>
      <c r="AE991" s="383">
        <f t="shared" si="143"/>
        <v>0</v>
      </c>
      <c r="AF991" s="379"/>
      <c r="AG991" s="381"/>
      <c r="AH991" s="379"/>
      <c r="AI991" s="381"/>
      <c r="AJ991" s="384" t="str">
        <f t="shared" si="136"/>
        <v/>
      </c>
      <c r="AK991" s="385" t="str">
        <f t="shared" si="137"/>
        <v/>
      </c>
      <c r="AL991" s="388" t="str">
        <f t="shared" si="138"/>
        <v/>
      </c>
      <c r="AM991" s="389" t="str">
        <f t="shared" si="139"/>
        <v/>
      </c>
      <c r="AN991" s="388" t="str">
        <f t="shared" si="140"/>
        <v/>
      </c>
      <c r="AO991" s="389" t="str">
        <f t="shared" si="141"/>
        <v/>
      </c>
      <c r="AP991" s="424"/>
      <c r="AQ991" s="424"/>
      <c r="AR991" s="431" t="e">
        <f>VLOOKUP($B991,'acc names'!$C$2:$D$12102,2,FALSE)</f>
        <v>#N/A</v>
      </c>
      <c r="AS991" s="431" t="e">
        <f>VLOOKUP($AQ991,software!$A$1:$B$14605,2,FALSE)</f>
        <v>#N/A</v>
      </c>
      <c r="AT991" s="424"/>
      <c r="AV991" s="424"/>
    </row>
    <row r="992" spans="1:48" s="44" customFormat="1" ht="12.75" x14ac:dyDescent="0.2">
      <c r="A992" s="101"/>
      <c r="B992" s="42"/>
      <c r="C992" s="142"/>
      <c r="D992" s="143"/>
      <c r="E992" s="107"/>
      <c r="F992" s="46"/>
      <c r="G992" s="46"/>
      <c r="H992" s="46"/>
      <c r="I992" s="46"/>
      <c r="J992" s="46"/>
      <c r="K992" s="46"/>
      <c r="L992" s="139"/>
      <c r="M992" s="41"/>
      <c r="N992" s="45"/>
      <c r="O992" s="47"/>
      <c r="P992" s="43"/>
      <c r="Q992" s="71" t="e">
        <f>VLOOKUP(N992,'error categories'!$A$2:$D$54,4,FALSE)</f>
        <v>#N/A</v>
      </c>
      <c r="R992" s="72" t="e">
        <f>VLOOKUP(N992,'error categories'!$A$2:$D$54,3,FALSE)</f>
        <v>#N/A</v>
      </c>
      <c r="S992" s="374"/>
      <c r="T992" s="377"/>
      <c r="U992" s="378">
        <f t="shared" si="135"/>
        <v>0</v>
      </c>
      <c r="V992" s="379"/>
      <c r="W992" s="380"/>
      <c r="X992" s="380"/>
      <c r="Y992" s="380"/>
      <c r="Z992" s="379"/>
      <c r="AA992" s="381"/>
      <c r="AB992" s="379"/>
      <c r="AC992" s="380"/>
      <c r="AD992" s="382">
        <f t="shared" si="142"/>
        <v>0</v>
      </c>
      <c r="AE992" s="383">
        <f t="shared" si="143"/>
        <v>0</v>
      </c>
      <c r="AF992" s="379"/>
      <c r="AG992" s="381"/>
      <c r="AH992" s="379"/>
      <c r="AI992" s="381"/>
      <c r="AJ992" s="384" t="str">
        <f t="shared" si="136"/>
        <v/>
      </c>
      <c r="AK992" s="385" t="str">
        <f t="shared" si="137"/>
        <v/>
      </c>
      <c r="AL992" s="388" t="str">
        <f t="shared" si="138"/>
        <v/>
      </c>
      <c r="AM992" s="389" t="str">
        <f t="shared" si="139"/>
        <v/>
      </c>
      <c r="AN992" s="388" t="str">
        <f t="shared" si="140"/>
        <v/>
      </c>
      <c r="AO992" s="389" t="str">
        <f t="shared" si="141"/>
        <v/>
      </c>
      <c r="AP992" s="424"/>
      <c r="AQ992" s="424"/>
      <c r="AR992" s="431" t="e">
        <f>VLOOKUP($B992,'acc names'!$C$2:$D$12102,2,FALSE)</f>
        <v>#N/A</v>
      </c>
      <c r="AS992" s="431" t="e">
        <f>VLOOKUP($AQ992,software!$A$1:$B$14605,2,FALSE)</f>
        <v>#N/A</v>
      </c>
      <c r="AT992" s="424"/>
      <c r="AV992" s="424"/>
    </row>
    <row r="993" spans="1:48" s="44" customFormat="1" ht="12.75" x14ac:dyDescent="0.2">
      <c r="A993" s="101"/>
      <c r="B993" s="42"/>
      <c r="C993" s="142"/>
      <c r="D993" s="143"/>
      <c r="E993" s="107"/>
      <c r="F993" s="46"/>
      <c r="G993" s="46"/>
      <c r="H993" s="46"/>
      <c r="I993" s="46"/>
      <c r="J993" s="46"/>
      <c r="K993" s="46"/>
      <c r="L993" s="139"/>
      <c r="M993" s="41"/>
      <c r="N993" s="45"/>
      <c r="O993" s="47"/>
      <c r="P993" s="43"/>
      <c r="Q993" s="71" t="e">
        <f>VLOOKUP(N993,'error categories'!$A$2:$D$54,4,FALSE)</f>
        <v>#N/A</v>
      </c>
      <c r="R993" s="72" t="e">
        <f>VLOOKUP(N993,'error categories'!$A$2:$D$54,3,FALSE)</f>
        <v>#N/A</v>
      </c>
      <c r="S993" s="374"/>
      <c r="T993" s="377"/>
      <c r="U993" s="378">
        <f t="shared" si="135"/>
        <v>0</v>
      </c>
      <c r="V993" s="379"/>
      <c r="W993" s="380"/>
      <c r="X993" s="380"/>
      <c r="Y993" s="380"/>
      <c r="Z993" s="379"/>
      <c r="AA993" s="381"/>
      <c r="AB993" s="379"/>
      <c r="AC993" s="380"/>
      <c r="AD993" s="382">
        <f t="shared" si="142"/>
        <v>0</v>
      </c>
      <c r="AE993" s="383">
        <f t="shared" si="143"/>
        <v>0</v>
      </c>
      <c r="AF993" s="379"/>
      <c r="AG993" s="381"/>
      <c r="AH993" s="379"/>
      <c r="AI993" s="381"/>
      <c r="AJ993" s="384" t="str">
        <f t="shared" si="136"/>
        <v/>
      </c>
      <c r="AK993" s="385" t="str">
        <f t="shared" si="137"/>
        <v/>
      </c>
      <c r="AL993" s="388" t="str">
        <f t="shared" si="138"/>
        <v/>
      </c>
      <c r="AM993" s="389" t="str">
        <f t="shared" si="139"/>
        <v/>
      </c>
      <c r="AN993" s="388" t="str">
        <f t="shared" si="140"/>
        <v/>
      </c>
      <c r="AO993" s="389" t="str">
        <f t="shared" si="141"/>
        <v/>
      </c>
      <c r="AP993" s="424"/>
      <c r="AQ993" s="424"/>
      <c r="AR993" s="431" t="e">
        <f>VLOOKUP($B993,'acc names'!$C$2:$D$12102,2,FALSE)</f>
        <v>#N/A</v>
      </c>
      <c r="AS993" s="431" t="e">
        <f>VLOOKUP($AQ993,software!$A$1:$B$14605,2,FALSE)</f>
        <v>#N/A</v>
      </c>
      <c r="AT993" s="424"/>
      <c r="AV993" s="424"/>
    </row>
    <row r="994" spans="1:48" s="44" customFormat="1" ht="12.75" x14ac:dyDescent="0.2">
      <c r="A994" s="101"/>
      <c r="B994" s="42"/>
      <c r="C994" s="142"/>
      <c r="D994" s="143"/>
      <c r="E994" s="107"/>
      <c r="F994" s="46"/>
      <c r="G994" s="46"/>
      <c r="H994" s="46"/>
      <c r="I994" s="46"/>
      <c r="J994" s="46"/>
      <c r="K994" s="46"/>
      <c r="L994" s="139"/>
      <c r="M994" s="41"/>
      <c r="N994" s="45"/>
      <c r="O994" s="47"/>
      <c r="P994" s="43"/>
      <c r="Q994" s="71" t="e">
        <f>VLOOKUP(N994,'error categories'!$A$2:$D$54,4,FALSE)</f>
        <v>#N/A</v>
      </c>
      <c r="R994" s="72" t="e">
        <f>VLOOKUP(N994,'error categories'!$A$2:$D$54,3,FALSE)</f>
        <v>#N/A</v>
      </c>
      <c r="S994" s="374"/>
      <c r="T994" s="377"/>
      <c r="U994" s="378">
        <f t="shared" si="135"/>
        <v>0</v>
      </c>
      <c r="V994" s="379"/>
      <c r="W994" s="380"/>
      <c r="X994" s="380"/>
      <c r="Y994" s="380"/>
      <c r="Z994" s="379"/>
      <c r="AA994" s="381"/>
      <c r="AB994" s="379"/>
      <c r="AC994" s="380"/>
      <c r="AD994" s="382">
        <f t="shared" si="142"/>
        <v>0</v>
      </c>
      <c r="AE994" s="383">
        <f t="shared" si="143"/>
        <v>0</v>
      </c>
      <c r="AF994" s="379"/>
      <c r="AG994" s="381"/>
      <c r="AH994" s="379"/>
      <c r="AI994" s="381"/>
      <c r="AJ994" s="384" t="str">
        <f t="shared" si="136"/>
        <v/>
      </c>
      <c r="AK994" s="385" t="str">
        <f t="shared" si="137"/>
        <v/>
      </c>
      <c r="AL994" s="388" t="str">
        <f t="shared" si="138"/>
        <v/>
      </c>
      <c r="AM994" s="389" t="str">
        <f t="shared" si="139"/>
        <v/>
      </c>
      <c r="AN994" s="388" t="str">
        <f t="shared" si="140"/>
        <v/>
      </c>
      <c r="AO994" s="389" t="str">
        <f t="shared" si="141"/>
        <v/>
      </c>
      <c r="AP994" s="424"/>
      <c r="AQ994" s="424"/>
      <c r="AR994" s="431" t="e">
        <f>VLOOKUP($B994,'acc names'!$C$2:$D$12102,2,FALSE)</f>
        <v>#N/A</v>
      </c>
      <c r="AS994" s="431" t="e">
        <f>VLOOKUP($AQ994,software!$A$1:$B$14605,2,FALSE)</f>
        <v>#N/A</v>
      </c>
      <c r="AT994" s="424"/>
      <c r="AV994" s="424"/>
    </row>
    <row r="995" spans="1:48" s="44" customFormat="1" ht="12.75" x14ac:dyDescent="0.2">
      <c r="A995" s="101"/>
      <c r="B995" s="42"/>
      <c r="C995" s="142"/>
      <c r="D995" s="143"/>
      <c r="E995" s="107"/>
      <c r="F995" s="46"/>
      <c r="G995" s="46"/>
      <c r="H995" s="46"/>
      <c r="I995" s="46"/>
      <c r="J995" s="46"/>
      <c r="K995" s="46"/>
      <c r="L995" s="139"/>
      <c r="M995" s="41"/>
      <c r="N995" s="45"/>
      <c r="O995" s="47"/>
      <c r="P995" s="43"/>
      <c r="Q995" s="71" t="e">
        <f>VLOOKUP(N995,'error categories'!$A$2:$D$54,4,FALSE)</f>
        <v>#N/A</v>
      </c>
      <c r="R995" s="72" t="e">
        <f>VLOOKUP(N995,'error categories'!$A$2:$D$54,3,FALSE)</f>
        <v>#N/A</v>
      </c>
      <c r="S995" s="374"/>
      <c r="T995" s="377"/>
      <c r="U995" s="378">
        <f t="shared" si="135"/>
        <v>0</v>
      </c>
      <c r="V995" s="379"/>
      <c r="W995" s="380"/>
      <c r="X995" s="380"/>
      <c r="Y995" s="380"/>
      <c r="Z995" s="379"/>
      <c r="AA995" s="381"/>
      <c r="AB995" s="379"/>
      <c r="AC995" s="380"/>
      <c r="AD995" s="382">
        <f t="shared" si="142"/>
        <v>0</v>
      </c>
      <c r="AE995" s="383">
        <f t="shared" si="143"/>
        <v>0</v>
      </c>
      <c r="AF995" s="379"/>
      <c r="AG995" s="381"/>
      <c r="AH995" s="379"/>
      <c r="AI995" s="381"/>
      <c r="AJ995" s="384" t="str">
        <f t="shared" si="136"/>
        <v/>
      </c>
      <c r="AK995" s="385" t="str">
        <f t="shared" si="137"/>
        <v/>
      </c>
      <c r="AL995" s="388" t="str">
        <f t="shared" si="138"/>
        <v/>
      </c>
      <c r="AM995" s="389" t="str">
        <f t="shared" si="139"/>
        <v/>
      </c>
      <c r="AN995" s="388" t="str">
        <f t="shared" si="140"/>
        <v/>
      </c>
      <c r="AO995" s="389" t="str">
        <f t="shared" si="141"/>
        <v/>
      </c>
      <c r="AP995" s="424"/>
      <c r="AQ995" s="424"/>
      <c r="AR995" s="431" t="e">
        <f>VLOOKUP($B995,'acc names'!$C$2:$D$12102,2,FALSE)</f>
        <v>#N/A</v>
      </c>
      <c r="AS995" s="431" t="e">
        <f>VLOOKUP($AQ995,software!$A$1:$B$14605,2,FALSE)</f>
        <v>#N/A</v>
      </c>
      <c r="AT995" s="424"/>
      <c r="AV995" s="424"/>
    </row>
    <row r="996" spans="1:48" s="44" customFormat="1" ht="12.75" x14ac:dyDescent="0.2">
      <c r="A996" s="101"/>
      <c r="B996" s="42"/>
      <c r="C996" s="142"/>
      <c r="D996" s="143"/>
      <c r="E996" s="107"/>
      <c r="F996" s="46"/>
      <c r="G996" s="46"/>
      <c r="H996" s="46"/>
      <c r="I996" s="46"/>
      <c r="J996" s="46"/>
      <c r="K996" s="46"/>
      <c r="L996" s="139"/>
      <c r="M996" s="41"/>
      <c r="N996" s="45"/>
      <c r="O996" s="47"/>
      <c r="P996" s="43"/>
      <c r="Q996" s="71" t="e">
        <f>VLOOKUP(N996,'error categories'!$A$2:$D$54,4,FALSE)</f>
        <v>#N/A</v>
      </c>
      <c r="R996" s="72" t="e">
        <f>VLOOKUP(N996,'error categories'!$A$2:$D$54,3,FALSE)</f>
        <v>#N/A</v>
      </c>
      <c r="S996" s="374"/>
      <c r="T996" s="377"/>
      <c r="U996" s="378">
        <f t="shared" si="135"/>
        <v>0</v>
      </c>
      <c r="V996" s="379"/>
      <c r="W996" s="380"/>
      <c r="X996" s="380"/>
      <c r="Y996" s="380"/>
      <c r="Z996" s="379"/>
      <c r="AA996" s="381"/>
      <c r="AB996" s="379"/>
      <c r="AC996" s="380"/>
      <c r="AD996" s="382">
        <f t="shared" si="142"/>
        <v>0</v>
      </c>
      <c r="AE996" s="383">
        <f t="shared" si="143"/>
        <v>0</v>
      </c>
      <c r="AF996" s="379"/>
      <c r="AG996" s="381"/>
      <c r="AH996" s="379"/>
      <c r="AI996" s="381"/>
      <c r="AJ996" s="384" t="str">
        <f t="shared" si="136"/>
        <v/>
      </c>
      <c r="AK996" s="385" t="str">
        <f t="shared" si="137"/>
        <v/>
      </c>
      <c r="AL996" s="388" t="str">
        <f t="shared" si="138"/>
        <v/>
      </c>
      <c r="AM996" s="389" t="str">
        <f t="shared" si="139"/>
        <v/>
      </c>
      <c r="AN996" s="388" t="str">
        <f t="shared" si="140"/>
        <v/>
      </c>
      <c r="AO996" s="389" t="str">
        <f t="shared" si="141"/>
        <v/>
      </c>
      <c r="AP996" s="424"/>
      <c r="AQ996" s="424"/>
      <c r="AR996" s="431" t="e">
        <f>VLOOKUP($B996,'acc names'!$C$2:$D$12102,2,FALSE)</f>
        <v>#N/A</v>
      </c>
      <c r="AS996" s="431" t="e">
        <f>VLOOKUP($AQ996,software!$A$1:$B$14605,2,FALSE)</f>
        <v>#N/A</v>
      </c>
      <c r="AT996" s="424"/>
      <c r="AV996" s="424"/>
    </row>
    <row r="997" spans="1:48" s="44" customFormat="1" ht="12.75" x14ac:dyDescent="0.2">
      <c r="A997" s="101"/>
      <c r="B997" s="42"/>
      <c r="C997" s="142"/>
      <c r="D997" s="143"/>
      <c r="E997" s="107"/>
      <c r="F997" s="46"/>
      <c r="G997" s="46"/>
      <c r="H997" s="46"/>
      <c r="I997" s="46"/>
      <c r="J997" s="46"/>
      <c r="K997" s="46"/>
      <c r="L997" s="139"/>
      <c r="M997" s="41"/>
      <c r="N997" s="45"/>
      <c r="O997" s="47"/>
      <c r="P997" s="43"/>
      <c r="Q997" s="71" t="e">
        <f>VLOOKUP(N997,'error categories'!$A$2:$D$54,4,FALSE)</f>
        <v>#N/A</v>
      </c>
      <c r="R997" s="72" t="e">
        <f>VLOOKUP(N997,'error categories'!$A$2:$D$54,3,FALSE)</f>
        <v>#N/A</v>
      </c>
      <c r="S997" s="374"/>
      <c r="T997" s="377"/>
      <c r="U997" s="378">
        <f t="shared" si="135"/>
        <v>0</v>
      </c>
      <c r="V997" s="379"/>
      <c r="W997" s="380"/>
      <c r="X997" s="380"/>
      <c r="Y997" s="380"/>
      <c r="Z997" s="379"/>
      <c r="AA997" s="381"/>
      <c r="AB997" s="379"/>
      <c r="AC997" s="380"/>
      <c r="AD997" s="382">
        <f t="shared" si="142"/>
        <v>0</v>
      </c>
      <c r="AE997" s="383">
        <f t="shared" si="143"/>
        <v>0</v>
      </c>
      <c r="AF997" s="379"/>
      <c r="AG997" s="381"/>
      <c r="AH997" s="379"/>
      <c r="AI997" s="381"/>
      <c r="AJ997" s="384" t="str">
        <f t="shared" si="136"/>
        <v/>
      </c>
      <c r="AK997" s="385" t="str">
        <f t="shared" si="137"/>
        <v/>
      </c>
      <c r="AL997" s="388" t="str">
        <f t="shared" si="138"/>
        <v/>
      </c>
      <c r="AM997" s="389" t="str">
        <f t="shared" si="139"/>
        <v/>
      </c>
      <c r="AN997" s="388" t="str">
        <f t="shared" si="140"/>
        <v/>
      </c>
      <c r="AO997" s="389" t="str">
        <f t="shared" si="141"/>
        <v/>
      </c>
      <c r="AP997" s="424"/>
      <c r="AQ997" s="424"/>
      <c r="AR997" s="431" t="e">
        <f>VLOOKUP($B997,'acc names'!$C$2:$D$12102,2,FALSE)</f>
        <v>#N/A</v>
      </c>
      <c r="AS997" s="431" t="e">
        <f>VLOOKUP($AQ997,software!$A$1:$B$14605,2,FALSE)</f>
        <v>#N/A</v>
      </c>
      <c r="AT997" s="424"/>
      <c r="AV997" s="424"/>
    </row>
    <row r="998" spans="1:48" ht="12.75" x14ac:dyDescent="0.2">
      <c r="A998" s="101"/>
      <c r="B998" s="42"/>
      <c r="C998" s="142"/>
      <c r="D998" s="143"/>
      <c r="E998" s="107"/>
      <c r="F998" s="46"/>
      <c r="G998" s="46"/>
      <c r="H998" s="46"/>
      <c r="I998" s="46"/>
      <c r="J998" s="46"/>
      <c r="K998" s="46"/>
      <c r="L998" s="139"/>
      <c r="M998" s="41"/>
      <c r="N998" s="45"/>
      <c r="O998" s="47"/>
      <c r="P998" s="43"/>
      <c r="Q998" s="71" t="e">
        <f>VLOOKUP(N998,'error categories'!$A$2:$D$54,4,FALSE)</f>
        <v>#N/A</v>
      </c>
      <c r="R998" s="72" t="e">
        <f>VLOOKUP(N998,'error categories'!$A$2:$D$54,3,FALSE)</f>
        <v>#N/A</v>
      </c>
      <c r="S998" s="374"/>
      <c r="T998" s="377"/>
      <c r="U998" s="378">
        <f t="shared" si="135"/>
        <v>0</v>
      </c>
      <c r="V998" s="379"/>
      <c r="W998" s="380"/>
      <c r="X998" s="380"/>
      <c r="Y998" s="380"/>
      <c r="Z998" s="379"/>
      <c r="AA998" s="381"/>
      <c r="AB998" s="379"/>
      <c r="AC998" s="380"/>
      <c r="AD998" s="382">
        <f t="shared" si="142"/>
        <v>0</v>
      </c>
      <c r="AE998" s="383">
        <f t="shared" si="143"/>
        <v>0</v>
      </c>
      <c r="AF998" s="379"/>
      <c r="AG998" s="381"/>
      <c r="AH998" s="379"/>
      <c r="AI998" s="381"/>
      <c r="AJ998" s="384" t="str">
        <f t="shared" si="136"/>
        <v/>
      </c>
      <c r="AK998" s="385" t="str">
        <f t="shared" si="137"/>
        <v/>
      </c>
      <c r="AL998" s="388" t="str">
        <f t="shared" si="138"/>
        <v/>
      </c>
      <c r="AM998" s="389" t="str">
        <f t="shared" si="139"/>
        <v/>
      </c>
      <c r="AN998" s="388" t="str">
        <f t="shared" si="140"/>
        <v/>
      </c>
      <c r="AO998" s="389" t="str">
        <f t="shared" si="141"/>
        <v/>
      </c>
      <c r="AP998" s="423"/>
      <c r="AQ998" s="423"/>
      <c r="AR998" s="431" t="e">
        <f>VLOOKUP($B998,'acc names'!$C$2:$D$12102,2,FALSE)</f>
        <v>#N/A</v>
      </c>
      <c r="AS998" s="431" t="e">
        <f>VLOOKUP($AQ998,software!$A$1:$B$14605,2,FALSE)</f>
        <v>#N/A</v>
      </c>
      <c r="AT998" s="423"/>
      <c r="AV998" s="423"/>
    </row>
    <row r="999" spans="1:48" ht="12.75" x14ac:dyDescent="0.2">
      <c r="A999" s="101"/>
      <c r="B999" s="42"/>
      <c r="C999" s="142"/>
      <c r="D999" s="143"/>
      <c r="E999" s="107"/>
      <c r="F999" s="46"/>
      <c r="G999" s="46"/>
      <c r="H999" s="46"/>
      <c r="I999" s="46"/>
      <c r="J999" s="46"/>
      <c r="K999" s="46"/>
      <c r="L999" s="139"/>
      <c r="M999" s="41"/>
      <c r="N999" s="45"/>
      <c r="O999" s="47"/>
      <c r="P999" s="43"/>
      <c r="Q999" s="71" t="e">
        <f>VLOOKUP(N999,'error categories'!$A$2:$D$54,4,FALSE)</f>
        <v>#N/A</v>
      </c>
      <c r="R999" s="72" t="e">
        <f>VLOOKUP(N999,'error categories'!$A$2:$D$54,3,FALSE)</f>
        <v>#N/A</v>
      </c>
      <c r="S999" s="374"/>
      <c r="T999" s="377"/>
      <c r="U999" s="378">
        <f t="shared" si="135"/>
        <v>0</v>
      </c>
      <c r="V999" s="379"/>
      <c r="W999" s="380"/>
      <c r="X999" s="380"/>
      <c r="Y999" s="380"/>
      <c r="Z999" s="379"/>
      <c r="AA999" s="381"/>
      <c r="AB999" s="379"/>
      <c r="AC999" s="380"/>
      <c r="AD999" s="382">
        <f t="shared" si="142"/>
        <v>0</v>
      </c>
      <c r="AE999" s="383">
        <f t="shared" si="143"/>
        <v>0</v>
      </c>
      <c r="AF999" s="379"/>
      <c r="AG999" s="381"/>
      <c r="AH999" s="379"/>
      <c r="AI999" s="381"/>
      <c r="AJ999" s="384" t="str">
        <f t="shared" si="136"/>
        <v/>
      </c>
      <c r="AK999" s="385" t="str">
        <f t="shared" si="137"/>
        <v/>
      </c>
      <c r="AL999" s="388" t="str">
        <f t="shared" si="138"/>
        <v/>
      </c>
      <c r="AM999" s="389" t="str">
        <f t="shared" si="139"/>
        <v/>
      </c>
      <c r="AN999" s="388" t="str">
        <f t="shared" si="140"/>
        <v/>
      </c>
      <c r="AO999" s="389" t="str">
        <f t="shared" si="141"/>
        <v/>
      </c>
      <c r="AP999" s="423"/>
      <c r="AQ999" s="423"/>
      <c r="AR999" s="431" t="e">
        <f>VLOOKUP($B999,'acc names'!$C$2:$D$12102,2,FALSE)</f>
        <v>#N/A</v>
      </c>
      <c r="AS999" s="431" t="e">
        <f>VLOOKUP($AQ999,software!$A$1:$B$14605,2,FALSE)</f>
        <v>#N/A</v>
      </c>
      <c r="AT999" s="423"/>
      <c r="AV999" s="423"/>
    </row>
    <row r="1000" spans="1:48" ht="12.75" x14ac:dyDescent="0.2">
      <c r="A1000" s="101"/>
      <c r="B1000" s="42"/>
      <c r="C1000" s="142"/>
      <c r="D1000" s="143"/>
      <c r="E1000" s="107"/>
      <c r="F1000" s="46"/>
      <c r="G1000" s="46"/>
      <c r="H1000" s="46"/>
      <c r="I1000" s="46"/>
      <c r="J1000" s="46"/>
      <c r="K1000" s="46"/>
      <c r="L1000" s="139"/>
      <c r="M1000" s="41"/>
      <c r="N1000" s="45"/>
      <c r="O1000" s="47"/>
      <c r="P1000" s="43"/>
      <c r="Q1000" s="71" t="e">
        <f>VLOOKUP(N1000,'error categories'!$A$2:$D$54,4,FALSE)</f>
        <v>#N/A</v>
      </c>
      <c r="R1000" s="72" t="e">
        <f>VLOOKUP(N1000,'error categories'!$A$2:$D$54,3,FALSE)</f>
        <v>#N/A</v>
      </c>
      <c r="S1000" s="374"/>
      <c r="T1000" s="377"/>
      <c r="U1000" s="378">
        <f t="shared" si="135"/>
        <v>0</v>
      </c>
      <c r="V1000" s="379"/>
      <c r="W1000" s="380"/>
      <c r="X1000" s="380"/>
      <c r="Y1000" s="380"/>
      <c r="Z1000" s="379"/>
      <c r="AA1000" s="381"/>
      <c r="AB1000" s="379"/>
      <c r="AC1000" s="380"/>
      <c r="AD1000" s="382">
        <f t="shared" si="142"/>
        <v>0</v>
      </c>
      <c r="AE1000" s="383">
        <f t="shared" si="143"/>
        <v>0</v>
      </c>
      <c r="AF1000" s="379"/>
      <c r="AG1000" s="381"/>
      <c r="AH1000" s="379"/>
      <c r="AI1000" s="381"/>
      <c r="AJ1000" s="384" t="str">
        <f t="shared" si="136"/>
        <v/>
      </c>
      <c r="AK1000" s="385" t="str">
        <f t="shared" si="137"/>
        <v/>
      </c>
      <c r="AL1000" s="388" t="str">
        <f t="shared" si="138"/>
        <v/>
      </c>
      <c r="AM1000" s="389" t="str">
        <f t="shared" si="139"/>
        <v/>
      </c>
      <c r="AN1000" s="388" t="str">
        <f t="shared" si="140"/>
        <v/>
      </c>
      <c r="AO1000" s="389" t="str">
        <f t="shared" si="141"/>
        <v/>
      </c>
      <c r="AP1000" s="423"/>
      <c r="AQ1000" s="423"/>
      <c r="AR1000" s="431" t="e">
        <f>VLOOKUP($B1000,'acc names'!$C$2:$D$12102,2,FALSE)</f>
        <v>#N/A</v>
      </c>
      <c r="AS1000" s="431" t="e">
        <f>VLOOKUP($AQ1000,software!$A$1:$B$14605,2,FALSE)</f>
        <v>#N/A</v>
      </c>
      <c r="AT1000" s="423"/>
      <c r="AV1000" s="423"/>
    </row>
    <row r="1001" spans="1:48" ht="12.75" x14ac:dyDescent="0.2">
      <c r="A1001" s="101"/>
      <c r="B1001" s="42"/>
      <c r="C1001" s="142"/>
      <c r="D1001" s="143"/>
      <c r="E1001" s="107"/>
      <c r="F1001" s="46"/>
      <c r="G1001" s="46"/>
      <c r="H1001" s="46"/>
      <c r="I1001" s="46"/>
      <c r="J1001" s="46"/>
      <c r="K1001" s="46"/>
      <c r="L1001" s="139"/>
      <c r="M1001" s="41"/>
      <c r="N1001" s="45"/>
      <c r="O1001" s="47"/>
      <c r="P1001" s="43"/>
      <c r="Q1001" s="71" t="e">
        <f>VLOOKUP(N1001,'error categories'!$A$2:$D$54,4,FALSE)</f>
        <v>#N/A</v>
      </c>
      <c r="R1001" s="72" t="e">
        <f>VLOOKUP(N1001,'error categories'!$A$2:$D$54,3,FALSE)</f>
        <v>#N/A</v>
      </c>
      <c r="S1001" s="374"/>
      <c r="T1001" s="377"/>
      <c r="U1001" s="378">
        <f t="shared" si="135"/>
        <v>0</v>
      </c>
      <c r="V1001" s="379"/>
      <c r="W1001" s="380"/>
      <c r="X1001" s="380"/>
      <c r="Y1001" s="380"/>
      <c r="Z1001" s="379"/>
      <c r="AA1001" s="381"/>
      <c r="AB1001" s="379"/>
      <c r="AC1001" s="380"/>
      <c r="AD1001" s="382">
        <f t="shared" si="142"/>
        <v>0</v>
      </c>
      <c r="AE1001" s="383">
        <f t="shared" si="143"/>
        <v>0</v>
      </c>
      <c r="AF1001" s="379"/>
      <c r="AG1001" s="381"/>
      <c r="AH1001" s="379"/>
      <c r="AI1001" s="381"/>
      <c r="AJ1001" s="384" t="str">
        <f t="shared" si="136"/>
        <v/>
      </c>
      <c r="AK1001" s="385" t="str">
        <f t="shared" si="137"/>
        <v/>
      </c>
      <c r="AL1001" s="388" t="str">
        <f t="shared" si="138"/>
        <v/>
      </c>
      <c r="AM1001" s="389" t="str">
        <f t="shared" si="139"/>
        <v/>
      </c>
      <c r="AN1001" s="388" t="str">
        <f t="shared" si="140"/>
        <v/>
      </c>
      <c r="AO1001" s="389" t="str">
        <f t="shared" si="141"/>
        <v/>
      </c>
      <c r="AP1001" s="423"/>
      <c r="AQ1001" s="423"/>
      <c r="AR1001" s="431" t="e">
        <f>VLOOKUP($B1001,'acc names'!$C$2:$D$12102,2,FALSE)</f>
        <v>#N/A</v>
      </c>
      <c r="AS1001" s="431" t="e">
        <f>VLOOKUP($AQ1001,software!$A$1:$B$14605,2,FALSE)</f>
        <v>#N/A</v>
      </c>
      <c r="AT1001" s="423"/>
      <c r="AV1001" s="423"/>
    </row>
    <row r="1002" spans="1:48" ht="12.75" x14ac:dyDescent="0.2">
      <c r="A1002" s="101"/>
      <c r="B1002" s="42"/>
      <c r="C1002" s="142"/>
      <c r="D1002" s="143"/>
      <c r="E1002" s="107"/>
      <c r="F1002" s="46"/>
      <c r="G1002" s="46"/>
      <c r="H1002" s="46"/>
      <c r="I1002" s="46"/>
      <c r="J1002" s="46"/>
      <c r="K1002" s="46"/>
      <c r="L1002" s="139"/>
      <c r="M1002" s="41"/>
      <c r="N1002" s="45"/>
      <c r="O1002" s="47"/>
      <c r="P1002" s="43"/>
      <c r="Q1002" s="71" t="e">
        <f>VLOOKUP(N1002,'error categories'!$A$2:$D$54,4,FALSE)</f>
        <v>#N/A</v>
      </c>
      <c r="R1002" s="72" t="e">
        <f>VLOOKUP(N1002,'error categories'!$A$2:$D$54,3,FALSE)</f>
        <v>#N/A</v>
      </c>
      <c r="S1002" s="374"/>
      <c r="T1002" s="377"/>
      <c r="U1002" s="378">
        <f t="shared" si="135"/>
        <v>0</v>
      </c>
      <c r="V1002" s="379"/>
      <c r="W1002" s="380"/>
      <c r="X1002" s="380"/>
      <c r="Y1002" s="380"/>
      <c r="Z1002" s="379"/>
      <c r="AA1002" s="381"/>
      <c r="AB1002" s="379"/>
      <c r="AC1002" s="380"/>
      <c r="AD1002" s="382">
        <f t="shared" si="142"/>
        <v>0</v>
      </c>
      <c r="AE1002" s="383">
        <f t="shared" si="143"/>
        <v>0</v>
      </c>
      <c r="AF1002" s="379"/>
      <c r="AG1002" s="381"/>
      <c r="AH1002" s="379"/>
      <c r="AI1002" s="381"/>
      <c r="AJ1002" s="384" t="str">
        <f t="shared" si="136"/>
        <v/>
      </c>
      <c r="AK1002" s="385" t="str">
        <f t="shared" si="137"/>
        <v/>
      </c>
      <c r="AL1002" s="388" t="str">
        <f t="shared" si="138"/>
        <v/>
      </c>
      <c r="AM1002" s="389" t="str">
        <f t="shared" si="139"/>
        <v/>
      </c>
      <c r="AN1002" s="388" t="str">
        <f t="shared" si="140"/>
        <v/>
      </c>
      <c r="AO1002" s="389" t="str">
        <f t="shared" si="141"/>
        <v/>
      </c>
      <c r="AP1002" s="423"/>
      <c r="AQ1002" s="423"/>
      <c r="AR1002" s="431" t="e">
        <f>VLOOKUP($B1002,'acc names'!$C$2:$D$12102,2,FALSE)</f>
        <v>#N/A</v>
      </c>
      <c r="AS1002" s="431" t="e">
        <f>VLOOKUP($AQ1002,software!$A$1:$B$14605,2,FALSE)</f>
        <v>#N/A</v>
      </c>
      <c r="AT1002" s="423"/>
      <c r="AV1002" s="423"/>
    </row>
    <row r="1003" spans="1:48" ht="12.75" x14ac:dyDescent="0.2">
      <c r="A1003" s="101"/>
      <c r="B1003" s="42"/>
      <c r="C1003" s="142"/>
      <c r="D1003" s="143"/>
      <c r="E1003" s="107"/>
      <c r="F1003" s="46"/>
      <c r="G1003" s="46"/>
      <c r="H1003" s="46"/>
      <c r="I1003" s="46"/>
      <c r="J1003" s="46"/>
      <c r="K1003" s="46"/>
      <c r="L1003" s="139"/>
      <c r="M1003" s="41"/>
      <c r="N1003" s="45"/>
      <c r="O1003" s="47"/>
      <c r="P1003" s="43"/>
      <c r="Q1003" s="71" t="e">
        <f>VLOOKUP(N1003,'error categories'!$A$2:$D$54,4,FALSE)</f>
        <v>#N/A</v>
      </c>
      <c r="R1003" s="72" t="e">
        <f>VLOOKUP(N1003,'error categories'!$A$2:$D$54,3,FALSE)</f>
        <v>#N/A</v>
      </c>
      <c r="S1003" s="374"/>
      <c r="T1003" s="377"/>
      <c r="U1003" s="378">
        <f t="shared" si="135"/>
        <v>0</v>
      </c>
      <c r="V1003" s="379"/>
      <c r="W1003" s="380"/>
      <c r="X1003" s="380"/>
      <c r="Y1003" s="380"/>
      <c r="Z1003" s="379"/>
      <c r="AA1003" s="381"/>
      <c r="AB1003" s="379"/>
      <c r="AC1003" s="380"/>
      <c r="AD1003" s="382">
        <f t="shared" si="142"/>
        <v>0</v>
      </c>
      <c r="AE1003" s="383">
        <f t="shared" si="143"/>
        <v>0</v>
      </c>
      <c r="AF1003" s="379"/>
      <c r="AG1003" s="381"/>
      <c r="AH1003" s="379"/>
      <c r="AI1003" s="381"/>
      <c r="AJ1003" s="384" t="str">
        <f t="shared" si="136"/>
        <v/>
      </c>
      <c r="AK1003" s="385" t="str">
        <f t="shared" si="137"/>
        <v/>
      </c>
      <c r="AL1003" s="388" t="str">
        <f t="shared" si="138"/>
        <v/>
      </c>
      <c r="AM1003" s="389" t="str">
        <f t="shared" si="139"/>
        <v/>
      </c>
      <c r="AN1003" s="388" t="str">
        <f t="shared" si="140"/>
        <v/>
      </c>
      <c r="AO1003" s="389" t="str">
        <f t="shared" si="141"/>
        <v/>
      </c>
      <c r="AP1003" s="423"/>
      <c r="AQ1003" s="423"/>
      <c r="AR1003" s="431" t="e">
        <f>VLOOKUP($B1003,'acc names'!$C$2:$D$12102,2,FALSE)</f>
        <v>#N/A</v>
      </c>
      <c r="AS1003" s="431" t="e">
        <f>VLOOKUP($AQ1003,software!$A$1:$B$14605,2,FALSE)</f>
        <v>#N/A</v>
      </c>
      <c r="AT1003" s="423"/>
      <c r="AV1003" s="423"/>
    </row>
    <row r="1004" spans="1:48" ht="12.75" x14ac:dyDescent="0.2">
      <c r="A1004" s="101"/>
      <c r="B1004" s="42"/>
      <c r="C1004" s="142"/>
      <c r="D1004" s="143"/>
      <c r="E1004" s="107"/>
      <c r="F1004" s="46"/>
      <c r="G1004" s="46"/>
      <c r="H1004" s="46"/>
      <c r="I1004" s="46"/>
      <c r="J1004" s="46"/>
      <c r="K1004" s="46"/>
      <c r="L1004" s="139"/>
      <c r="M1004" s="41"/>
      <c r="N1004" s="45"/>
      <c r="O1004" s="47"/>
      <c r="P1004" s="43"/>
      <c r="Q1004" s="71" t="e">
        <f>VLOOKUP(N1004,'error categories'!$A$2:$D$54,4,FALSE)</f>
        <v>#N/A</v>
      </c>
      <c r="R1004" s="72" t="e">
        <f>VLOOKUP(N1004,'error categories'!$A$2:$D$54,3,FALSE)</f>
        <v>#N/A</v>
      </c>
      <c r="S1004" s="374"/>
      <c r="T1004" s="377"/>
      <c r="U1004" s="378">
        <f t="shared" si="135"/>
        <v>0</v>
      </c>
      <c r="V1004" s="379"/>
      <c r="W1004" s="380"/>
      <c r="X1004" s="380"/>
      <c r="Y1004" s="380"/>
      <c r="Z1004" s="379"/>
      <c r="AA1004" s="381"/>
      <c r="AB1004" s="379"/>
      <c r="AC1004" s="380"/>
      <c r="AD1004" s="382">
        <f t="shared" si="142"/>
        <v>0</v>
      </c>
      <c r="AE1004" s="383">
        <f t="shared" si="143"/>
        <v>0</v>
      </c>
      <c r="AF1004" s="379"/>
      <c r="AG1004" s="381"/>
      <c r="AH1004" s="379"/>
      <c r="AI1004" s="381"/>
      <c r="AJ1004" s="384" t="str">
        <f t="shared" si="136"/>
        <v/>
      </c>
      <c r="AK1004" s="385" t="str">
        <f t="shared" si="137"/>
        <v/>
      </c>
      <c r="AL1004" s="388" t="str">
        <f t="shared" si="138"/>
        <v/>
      </c>
      <c r="AM1004" s="389" t="str">
        <f t="shared" si="139"/>
        <v/>
      </c>
      <c r="AN1004" s="388" t="str">
        <f t="shared" si="140"/>
        <v/>
      </c>
      <c r="AO1004" s="389" t="str">
        <f t="shared" si="141"/>
        <v/>
      </c>
      <c r="AP1004" s="423"/>
      <c r="AQ1004" s="423"/>
      <c r="AR1004" s="431" t="e">
        <f>VLOOKUP($B1004,'acc names'!$C$2:$D$12102,2,FALSE)</f>
        <v>#N/A</v>
      </c>
      <c r="AS1004" s="431" t="e">
        <f>VLOOKUP($AQ1004,software!$A$1:$B$14605,2,FALSE)</f>
        <v>#N/A</v>
      </c>
      <c r="AT1004" s="423"/>
      <c r="AV1004" s="423"/>
    </row>
    <row r="1005" spans="1:48" ht="12.75" x14ac:dyDescent="0.2">
      <c r="A1005" s="101"/>
      <c r="B1005" s="42"/>
      <c r="C1005" s="142"/>
      <c r="D1005" s="143"/>
      <c r="E1005" s="107"/>
      <c r="F1005" s="46"/>
      <c r="G1005" s="46"/>
      <c r="H1005" s="46"/>
      <c r="I1005" s="46"/>
      <c r="J1005" s="46"/>
      <c r="K1005" s="46"/>
      <c r="L1005" s="139"/>
      <c r="M1005" s="41"/>
      <c r="N1005" s="45"/>
      <c r="O1005" s="47"/>
      <c r="P1005" s="43"/>
      <c r="Q1005" s="71" t="e">
        <f>VLOOKUP(N1005,'error categories'!$A$2:$D$54,4,FALSE)</f>
        <v>#N/A</v>
      </c>
      <c r="R1005" s="72" t="e">
        <f>VLOOKUP(N1005,'error categories'!$A$2:$D$54,3,FALSE)</f>
        <v>#N/A</v>
      </c>
      <c r="S1005" s="374"/>
      <c r="T1005" s="377"/>
      <c r="U1005" s="378">
        <f t="shared" si="135"/>
        <v>0</v>
      </c>
      <c r="V1005" s="379"/>
      <c r="W1005" s="380"/>
      <c r="X1005" s="380"/>
      <c r="Y1005" s="380"/>
      <c r="Z1005" s="379"/>
      <c r="AA1005" s="381"/>
      <c r="AB1005" s="379"/>
      <c r="AC1005" s="380"/>
      <c r="AD1005" s="382">
        <f t="shared" si="142"/>
        <v>0</v>
      </c>
      <c r="AE1005" s="383">
        <f t="shared" si="143"/>
        <v>0</v>
      </c>
      <c r="AF1005" s="379"/>
      <c r="AG1005" s="381"/>
      <c r="AH1005" s="379"/>
      <c r="AI1005" s="381"/>
      <c r="AJ1005" s="384" t="str">
        <f t="shared" si="136"/>
        <v/>
      </c>
      <c r="AK1005" s="385" t="str">
        <f t="shared" si="137"/>
        <v/>
      </c>
      <c r="AL1005" s="388" t="str">
        <f t="shared" si="138"/>
        <v/>
      </c>
      <c r="AM1005" s="389" t="str">
        <f t="shared" si="139"/>
        <v/>
      </c>
      <c r="AN1005" s="388" t="str">
        <f t="shared" si="140"/>
        <v/>
      </c>
      <c r="AO1005" s="389" t="str">
        <f t="shared" si="141"/>
        <v/>
      </c>
      <c r="AP1005" s="423"/>
      <c r="AQ1005" s="423"/>
      <c r="AR1005" s="431" t="e">
        <f>VLOOKUP($B1005,'acc names'!$C$2:$D$12102,2,FALSE)</f>
        <v>#N/A</v>
      </c>
      <c r="AS1005" s="431" t="e">
        <f>VLOOKUP($AQ1005,software!$A$1:$B$14605,2,FALSE)</f>
        <v>#N/A</v>
      </c>
      <c r="AT1005" s="423"/>
      <c r="AV1005" s="423"/>
    </row>
    <row r="1006" spans="1:48" ht="12.75" x14ac:dyDescent="0.2">
      <c r="A1006" s="101"/>
      <c r="B1006" s="42"/>
      <c r="C1006" s="142"/>
      <c r="D1006" s="143"/>
      <c r="E1006" s="107"/>
      <c r="F1006" s="46"/>
      <c r="G1006" s="46"/>
      <c r="H1006" s="46"/>
      <c r="I1006" s="46"/>
      <c r="J1006" s="46"/>
      <c r="K1006" s="46"/>
      <c r="L1006" s="139"/>
      <c r="M1006" s="41"/>
      <c r="N1006" s="45"/>
      <c r="O1006" s="47"/>
      <c r="P1006" s="43"/>
      <c r="Q1006" s="71" t="e">
        <f>VLOOKUP(N1006,'error categories'!$A$2:$D$54,4,FALSE)</f>
        <v>#N/A</v>
      </c>
      <c r="R1006" s="72" t="e">
        <f>VLOOKUP(N1006,'error categories'!$A$2:$D$54,3,FALSE)</f>
        <v>#N/A</v>
      </c>
      <c r="S1006" s="374"/>
      <c r="T1006" s="377"/>
      <c r="U1006" s="378">
        <f t="shared" si="135"/>
        <v>0</v>
      </c>
      <c r="V1006" s="379"/>
      <c r="W1006" s="380"/>
      <c r="X1006" s="380"/>
      <c r="Y1006" s="380"/>
      <c r="Z1006" s="379"/>
      <c r="AA1006" s="381"/>
      <c r="AB1006" s="379"/>
      <c r="AC1006" s="380"/>
      <c r="AD1006" s="382">
        <f t="shared" si="142"/>
        <v>0</v>
      </c>
      <c r="AE1006" s="383">
        <f t="shared" si="143"/>
        <v>0</v>
      </c>
      <c r="AF1006" s="379"/>
      <c r="AG1006" s="381"/>
      <c r="AH1006" s="379"/>
      <c r="AI1006" s="381"/>
      <c r="AJ1006" s="384" t="str">
        <f t="shared" si="136"/>
        <v/>
      </c>
      <c r="AK1006" s="385" t="str">
        <f t="shared" si="137"/>
        <v/>
      </c>
      <c r="AL1006" s="388" t="str">
        <f t="shared" si="138"/>
        <v/>
      </c>
      <c r="AM1006" s="389" t="str">
        <f t="shared" si="139"/>
        <v/>
      </c>
      <c r="AN1006" s="388" t="str">
        <f t="shared" si="140"/>
        <v/>
      </c>
      <c r="AO1006" s="389" t="str">
        <f t="shared" si="141"/>
        <v/>
      </c>
      <c r="AP1006" s="423"/>
      <c r="AQ1006" s="423"/>
      <c r="AR1006" s="431" t="e">
        <f>VLOOKUP($B1006,'acc names'!$C$2:$D$12102,2,FALSE)</f>
        <v>#N/A</v>
      </c>
      <c r="AS1006" s="431" t="e">
        <f>VLOOKUP($AQ1006,software!$A$1:$B$14605,2,FALSE)</f>
        <v>#N/A</v>
      </c>
      <c r="AT1006" s="423"/>
      <c r="AV1006" s="423"/>
    </row>
    <row r="1007" spans="1:48" ht="12.75" x14ac:dyDescent="0.2">
      <c r="A1007" s="101"/>
      <c r="B1007" s="42"/>
      <c r="C1007" s="142"/>
      <c r="D1007" s="143"/>
      <c r="E1007" s="107"/>
      <c r="F1007" s="46"/>
      <c r="G1007" s="46"/>
      <c r="H1007" s="46"/>
      <c r="I1007" s="46"/>
      <c r="J1007" s="46"/>
      <c r="K1007" s="46"/>
      <c r="L1007" s="139"/>
      <c r="M1007" s="41"/>
      <c r="N1007" s="45"/>
      <c r="O1007" s="47"/>
      <c r="P1007" s="43"/>
      <c r="Q1007" s="71" t="e">
        <f>VLOOKUP(N1007,'error categories'!$A$2:$D$54,4,FALSE)</f>
        <v>#N/A</v>
      </c>
      <c r="R1007" s="72" t="e">
        <f>VLOOKUP(N1007,'error categories'!$A$2:$D$54,3,FALSE)</f>
        <v>#N/A</v>
      </c>
      <c r="S1007" s="374"/>
      <c r="T1007" s="377"/>
      <c r="U1007" s="378">
        <f t="shared" si="135"/>
        <v>0</v>
      </c>
      <c r="V1007" s="379"/>
      <c r="W1007" s="380"/>
      <c r="X1007" s="380"/>
      <c r="Y1007" s="380"/>
      <c r="Z1007" s="379"/>
      <c r="AA1007" s="381"/>
      <c r="AB1007" s="379"/>
      <c r="AC1007" s="380"/>
      <c r="AD1007" s="382">
        <f t="shared" si="142"/>
        <v>0</v>
      </c>
      <c r="AE1007" s="383">
        <f t="shared" si="143"/>
        <v>0</v>
      </c>
      <c r="AF1007" s="379"/>
      <c r="AG1007" s="381"/>
      <c r="AH1007" s="379"/>
      <c r="AI1007" s="381"/>
      <c r="AJ1007" s="384" t="str">
        <f t="shared" si="136"/>
        <v/>
      </c>
      <c r="AK1007" s="385" t="str">
        <f t="shared" si="137"/>
        <v/>
      </c>
      <c r="AL1007" s="388" t="str">
        <f t="shared" si="138"/>
        <v/>
      </c>
      <c r="AM1007" s="389" t="str">
        <f t="shared" si="139"/>
        <v/>
      </c>
      <c r="AN1007" s="388" t="str">
        <f t="shared" si="140"/>
        <v/>
      </c>
      <c r="AO1007" s="389" t="str">
        <f t="shared" si="141"/>
        <v/>
      </c>
      <c r="AP1007" s="423"/>
      <c r="AQ1007" s="423"/>
      <c r="AR1007" s="431" t="e">
        <f>VLOOKUP($B1007,'acc names'!$C$2:$D$12102,2,FALSE)</f>
        <v>#N/A</v>
      </c>
      <c r="AS1007" s="431" t="e">
        <f>VLOOKUP($AQ1007,software!$A$1:$B$14605,2,FALSE)</f>
        <v>#N/A</v>
      </c>
      <c r="AT1007" s="423"/>
      <c r="AV1007" s="423"/>
    </row>
    <row r="1008" spans="1:48" ht="12.75" x14ac:dyDescent="0.2">
      <c r="A1008" s="101"/>
      <c r="B1008" s="42"/>
      <c r="C1008" s="142"/>
      <c r="D1008" s="143"/>
      <c r="E1008" s="107"/>
      <c r="F1008" s="46"/>
      <c r="G1008" s="46"/>
      <c r="H1008" s="46"/>
      <c r="I1008" s="46"/>
      <c r="J1008" s="46"/>
      <c r="K1008" s="46"/>
      <c r="L1008" s="139"/>
      <c r="M1008" s="41"/>
      <c r="N1008" s="45"/>
      <c r="O1008" s="47"/>
      <c r="P1008" s="43"/>
      <c r="Q1008" s="71" t="e">
        <f>VLOOKUP(N1008,'error categories'!$A$2:$D$54,4,FALSE)</f>
        <v>#N/A</v>
      </c>
      <c r="R1008" s="72" t="e">
        <f>VLOOKUP(N1008,'error categories'!$A$2:$D$54,3,FALSE)</f>
        <v>#N/A</v>
      </c>
      <c r="S1008" s="374"/>
      <c r="T1008" s="377"/>
      <c r="U1008" s="378">
        <f t="shared" si="135"/>
        <v>0</v>
      </c>
      <c r="V1008" s="379"/>
      <c r="W1008" s="380"/>
      <c r="X1008" s="380"/>
      <c r="Y1008" s="380"/>
      <c r="Z1008" s="379"/>
      <c r="AA1008" s="381"/>
      <c r="AB1008" s="379"/>
      <c r="AC1008" s="380"/>
      <c r="AD1008" s="382">
        <f t="shared" si="142"/>
        <v>0</v>
      </c>
      <c r="AE1008" s="383">
        <f t="shared" si="143"/>
        <v>0</v>
      </c>
      <c r="AF1008" s="379"/>
      <c r="AG1008" s="381"/>
      <c r="AH1008" s="379"/>
      <c r="AI1008" s="381"/>
      <c r="AJ1008" s="384" t="str">
        <f t="shared" si="136"/>
        <v/>
      </c>
      <c r="AK1008" s="385" t="str">
        <f t="shared" si="137"/>
        <v/>
      </c>
      <c r="AL1008" s="388" t="str">
        <f t="shared" si="138"/>
        <v/>
      </c>
      <c r="AM1008" s="389" t="str">
        <f t="shared" si="139"/>
        <v/>
      </c>
      <c r="AN1008" s="388" t="str">
        <f t="shared" si="140"/>
        <v/>
      </c>
      <c r="AO1008" s="389" t="str">
        <f t="shared" si="141"/>
        <v/>
      </c>
      <c r="AP1008" s="423"/>
      <c r="AQ1008" s="423"/>
      <c r="AR1008" s="431" t="e">
        <f>VLOOKUP($B1008,'acc names'!$C$2:$D$12102,2,FALSE)</f>
        <v>#N/A</v>
      </c>
      <c r="AS1008" s="431" t="e">
        <f>VLOOKUP($AQ1008,software!$A$1:$B$14605,2,FALSE)</f>
        <v>#N/A</v>
      </c>
      <c r="AT1008" s="423"/>
      <c r="AV1008" s="423"/>
    </row>
    <row r="1009" spans="1:48" ht="12.75" x14ac:dyDescent="0.2">
      <c r="A1009" s="101"/>
      <c r="B1009" s="42"/>
      <c r="C1009" s="142"/>
      <c r="D1009" s="143"/>
      <c r="E1009" s="107"/>
      <c r="F1009" s="46"/>
      <c r="G1009" s="46"/>
      <c r="H1009" s="46"/>
      <c r="I1009" s="46"/>
      <c r="J1009" s="46"/>
      <c r="K1009" s="46"/>
      <c r="L1009" s="139"/>
      <c r="M1009" s="41"/>
      <c r="N1009" s="45"/>
      <c r="O1009" s="47"/>
      <c r="P1009" s="43"/>
      <c r="Q1009" s="71" t="e">
        <f>VLOOKUP(N1009,'error categories'!$A$2:$D$54,4,FALSE)</f>
        <v>#N/A</v>
      </c>
      <c r="R1009" s="72" t="e">
        <f>VLOOKUP(N1009,'error categories'!$A$2:$D$54,3,FALSE)</f>
        <v>#N/A</v>
      </c>
      <c r="S1009" s="374"/>
      <c r="T1009" s="377"/>
      <c r="U1009" s="378">
        <f t="shared" si="135"/>
        <v>0</v>
      </c>
      <c r="V1009" s="379"/>
      <c r="W1009" s="380"/>
      <c r="X1009" s="380"/>
      <c r="Y1009" s="380"/>
      <c r="Z1009" s="379"/>
      <c r="AA1009" s="381"/>
      <c r="AB1009" s="379"/>
      <c r="AC1009" s="380"/>
      <c r="AD1009" s="382">
        <f t="shared" si="142"/>
        <v>0</v>
      </c>
      <c r="AE1009" s="383">
        <f t="shared" si="143"/>
        <v>0</v>
      </c>
      <c r="AF1009" s="379"/>
      <c r="AG1009" s="381"/>
      <c r="AH1009" s="379"/>
      <c r="AI1009" s="381"/>
      <c r="AJ1009" s="384" t="str">
        <f t="shared" si="136"/>
        <v/>
      </c>
      <c r="AK1009" s="385" t="str">
        <f t="shared" si="137"/>
        <v/>
      </c>
      <c r="AL1009" s="388" t="str">
        <f t="shared" si="138"/>
        <v/>
      </c>
      <c r="AM1009" s="389" t="str">
        <f t="shared" si="139"/>
        <v/>
      </c>
      <c r="AN1009" s="388" t="str">
        <f t="shared" si="140"/>
        <v/>
      </c>
      <c r="AO1009" s="389" t="str">
        <f t="shared" si="141"/>
        <v/>
      </c>
      <c r="AP1009" s="423"/>
      <c r="AQ1009" s="423"/>
      <c r="AR1009" s="431" t="e">
        <f>VLOOKUP($B1009,'acc names'!$C$2:$D$12102,2,FALSE)</f>
        <v>#N/A</v>
      </c>
      <c r="AS1009" s="431" t="e">
        <f>VLOOKUP($AQ1009,software!$A$1:$B$14605,2,FALSE)</f>
        <v>#N/A</v>
      </c>
      <c r="AT1009" s="423"/>
      <c r="AV1009" s="423"/>
    </row>
    <row r="1010" spans="1:48" ht="12.75" x14ac:dyDescent="0.2">
      <c r="A1010" s="101"/>
      <c r="B1010" s="42"/>
      <c r="C1010" s="142"/>
      <c r="D1010" s="143"/>
      <c r="E1010" s="107"/>
      <c r="F1010" s="46"/>
      <c r="G1010" s="46"/>
      <c r="H1010" s="46"/>
      <c r="I1010" s="46"/>
      <c r="J1010" s="46"/>
      <c r="K1010" s="46"/>
      <c r="L1010" s="139"/>
      <c r="M1010" s="41"/>
      <c r="N1010" s="45"/>
      <c r="O1010" s="47"/>
      <c r="P1010" s="43"/>
      <c r="Q1010" s="71" t="e">
        <f>VLOOKUP(N1010,'error categories'!$A$2:$D$54,4,FALSE)</f>
        <v>#N/A</v>
      </c>
      <c r="R1010" s="72" t="e">
        <f>VLOOKUP(N1010,'error categories'!$A$2:$D$54,3,FALSE)</f>
        <v>#N/A</v>
      </c>
      <c r="S1010" s="374"/>
      <c r="T1010" s="377"/>
      <c r="U1010" s="378">
        <f t="shared" si="135"/>
        <v>0</v>
      </c>
      <c r="V1010" s="379"/>
      <c r="W1010" s="380"/>
      <c r="X1010" s="380"/>
      <c r="Y1010" s="380"/>
      <c r="Z1010" s="379"/>
      <c r="AA1010" s="381"/>
      <c r="AB1010" s="379"/>
      <c r="AC1010" s="380"/>
      <c r="AD1010" s="382">
        <f t="shared" si="142"/>
        <v>0</v>
      </c>
      <c r="AE1010" s="383">
        <f t="shared" si="143"/>
        <v>0</v>
      </c>
      <c r="AF1010" s="379"/>
      <c r="AG1010" s="381"/>
      <c r="AH1010" s="379"/>
      <c r="AI1010" s="381"/>
      <c r="AJ1010" s="384" t="str">
        <f t="shared" si="136"/>
        <v/>
      </c>
      <c r="AK1010" s="385" t="str">
        <f t="shared" si="137"/>
        <v/>
      </c>
      <c r="AL1010" s="388" t="str">
        <f t="shared" si="138"/>
        <v/>
      </c>
      <c r="AM1010" s="389" t="str">
        <f t="shared" si="139"/>
        <v/>
      </c>
      <c r="AN1010" s="388" t="str">
        <f t="shared" si="140"/>
        <v/>
      </c>
      <c r="AO1010" s="389" t="str">
        <f t="shared" si="141"/>
        <v/>
      </c>
      <c r="AP1010" s="423"/>
      <c r="AQ1010" s="423"/>
      <c r="AR1010" s="431" t="e">
        <f>VLOOKUP($B1010,'acc names'!$C$2:$D$12102,2,FALSE)</f>
        <v>#N/A</v>
      </c>
      <c r="AS1010" s="431" t="e">
        <f>VLOOKUP($AQ1010,software!$A$1:$B$14605,2,FALSE)</f>
        <v>#N/A</v>
      </c>
      <c r="AT1010" s="423"/>
      <c r="AV1010" s="423"/>
    </row>
    <row r="1011" spans="1:48" ht="12.75" x14ac:dyDescent="0.2">
      <c r="A1011" s="101"/>
      <c r="B1011" s="42"/>
      <c r="C1011" s="142"/>
      <c r="D1011" s="143"/>
      <c r="E1011" s="107"/>
      <c r="F1011" s="46"/>
      <c r="G1011" s="46"/>
      <c r="H1011" s="46"/>
      <c r="I1011" s="46"/>
      <c r="J1011" s="46"/>
      <c r="K1011" s="46"/>
      <c r="L1011" s="139"/>
      <c r="M1011" s="41"/>
      <c r="N1011" s="45"/>
      <c r="O1011" s="47"/>
      <c r="P1011" s="43"/>
      <c r="Q1011" s="71" t="e">
        <f>VLOOKUP(N1011,'error categories'!$A$2:$D$54,4,FALSE)</f>
        <v>#N/A</v>
      </c>
      <c r="R1011" s="72" t="e">
        <f>VLOOKUP(N1011,'error categories'!$A$2:$D$54,3,FALSE)</f>
        <v>#N/A</v>
      </c>
      <c r="S1011" s="374"/>
      <c r="T1011" s="377"/>
      <c r="U1011" s="378">
        <f t="shared" si="135"/>
        <v>0</v>
      </c>
      <c r="V1011" s="379"/>
      <c r="W1011" s="380"/>
      <c r="X1011" s="380"/>
      <c r="Y1011" s="380"/>
      <c r="Z1011" s="379"/>
      <c r="AA1011" s="381"/>
      <c r="AB1011" s="379"/>
      <c r="AC1011" s="380"/>
      <c r="AD1011" s="382">
        <f t="shared" si="142"/>
        <v>0</v>
      </c>
      <c r="AE1011" s="383">
        <f t="shared" si="143"/>
        <v>0</v>
      </c>
      <c r="AF1011" s="379"/>
      <c r="AG1011" s="381"/>
      <c r="AH1011" s="379"/>
      <c r="AI1011" s="381"/>
      <c r="AJ1011" s="384" t="str">
        <f t="shared" si="136"/>
        <v/>
      </c>
      <c r="AK1011" s="385" t="str">
        <f t="shared" si="137"/>
        <v/>
      </c>
      <c r="AL1011" s="388" t="str">
        <f t="shared" si="138"/>
        <v/>
      </c>
      <c r="AM1011" s="389" t="str">
        <f t="shared" si="139"/>
        <v/>
      </c>
      <c r="AN1011" s="388" t="str">
        <f t="shared" si="140"/>
        <v/>
      </c>
      <c r="AO1011" s="389" t="str">
        <f t="shared" si="141"/>
        <v/>
      </c>
      <c r="AP1011" s="423"/>
      <c r="AQ1011" s="423"/>
      <c r="AR1011" s="431" t="e">
        <f>VLOOKUP($B1011,'acc names'!$C$2:$D$12102,2,FALSE)</f>
        <v>#N/A</v>
      </c>
      <c r="AS1011" s="431" t="e">
        <f>VLOOKUP($AQ1011,software!$A$1:$B$14605,2,FALSE)</f>
        <v>#N/A</v>
      </c>
      <c r="AT1011" s="423"/>
      <c r="AV1011" s="423"/>
    </row>
    <row r="1012" spans="1:48" ht="12.75" x14ac:dyDescent="0.2">
      <c r="A1012" s="101"/>
      <c r="B1012" s="42"/>
      <c r="C1012" s="142"/>
      <c r="D1012" s="143"/>
      <c r="E1012" s="107"/>
      <c r="F1012" s="46"/>
      <c r="G1012" s="46"/>
      <c r="H1012" s="46"/>
      <c r="I1012" s="46"/>
      <c r="J1012" s="46"/>
      <c r="K1012" s="46"/>
      <c r="L1012" s="139"/>
      <c r="M1012" s="41"/>
      <c r="N1012" s="45"/>
      <c r="O1012" s="47"/>
      <c r="P1012" s="43"/>
      <c r="Q1012" s="71" t="e">
        <f>VLOOKUP(N1012,'error categories'!$A$2:$D$54,4,FALSE)</f>
        <v>#N/A</v>
      </c>
      <c r="R1012" s="72" t="e">
        <f>VLOOKUP(N1012,'error categories'!$A$2:$D$54,3,FALSE)</f>
        <v>#N/A</v>
      </c>
      <c r="S1012" s="374"/>
      <c r="T1012" s="377"/>
      <c r="U1012" s="378">
        <f t="shared" si="135"/>
        <v>0</v>
      </c>
      <c r="V1012" s="379"/>
      <c r="W1012" s="380"/>
      <c r="X1012" s="380"/>
      <c r="Y1012" s="380"/>
      <c r="Z1012" s="379"/>
      <c r="AA1012" s="381"/>
      <c r="AB1012" s="379"/>
      <c r="AC1012" s="380"/>
      <c r="AD1012" s="382">
        <f t="shared" si="142"/>
        <v>0</v>
      </c>
      <c r="AE1012" s="383">
        <f t="shared" si="143"/>
        <v>0</v>
      </c>
      <c r="AF1012" s="379"/>
      <c r="AG1012" s="381"/>
      <c r="AH1012" s="379"/>
      <c r="AI1012" s="381"/>
      <c r="AJ1012" s="384" t="str">
        <f t="shared" si="136"/>
        <v/>
      </c>
      <c r="AK1012" s="385" t="str">
        <f t="shared" si="137"/>
        <v/>
      </c>
      <c r="AL1012" s="388" t="str">
        <f t="shared" si="138"/>
        <v/>
      </c>
      <c r="AM1012" s="389" t="str">
        <f t="shared" si="139"/>
        <v/>
      </c>
      <c r="AN1012" s="388" t="str">
        <f t="shared" si="140"/>
        <v/>
      </c>
      <c r="AO1012" s="389" t="str">
        <f t="shared" si="141"/>
        <v/>
      </c>
      <c r="AP1012" s="423"/>
      <c r="AQ1012" s="423"/>
      <c r="AR1012" s="431" t="e">
        <f>VLOOKUP($B1012,'acc names'!$C$2:$D$12102,2,FALSE)</f>
        <v>#N/A</v>
      </c>
      <c r="AS1012" s="431" t="e">
        <f>VLOOKUP($AQ1012,software!$A$1:$B$14605,2,FALSE)</f>
        <v>#N/A</v>
      </c>
      <c r="AT1012" s="423"/>
      <c r="AV1012" s="423"/>
    </row>
    <row r="1013" spans="1:48" ht="12.75" x14ac:dyDescent="0.2">
      <c r="A1013" s="101"/>
      <c r="B1013" s="42"/>
      <c r="C1013" s="142"/>
      <c r="D1013" s="143"/>
      <c r="E1013" s="107"/>
      <c r="F1013" s="46"/>
      <c r="G1013" s="46"/>
      <c r="H1013" s="46"/>
      <c r="I1013" s="46"/>
      <c r="J1013" s="46"/>
      <c r="K1013" s="46"/>
      <c r="L1013" s="139"/>
      <c r="M1013" s="41"/>
      <c r="N1013" s="45"/>
      <c r="O1013" s="47"/>
      <c r="P1013" s="43"/>
      <c r="Q1013" s="71" t="e">
        <f>VLOOKUP(N1013,'error categories'!$A$2:$D$54,4,FALSE)</f>
        <v>#N/A</v>
      </c>
      <c r="R1013" s="72" t="e">
        <f>VLOOKUP(N1013,'error categories'!$A$2:$D$54,3,FALSE)</f>
        <v>#N/A</v>
      </c>
      <c r="S1013" s="374"/>
      <c r="T1013" s="377"/>
      <c r="U1013" s="378">
        <f t="shared" si="135"/>
        <v>0</v>
      </c>
      <c r="V1013" s="379"/>
      <c r="W1013" s="380"/>
      <c r="X1013" s="380"/>
      <c r="Y1013" s="380"/>
      <c r="Z1013" s="379"/>
      <c r="AA1013" s="381"/>
      <c r="AB1013" s="379"/>
      <c r="AC1013" s="380"/>
      <c r="AD1013" s="382">
        <f t="shared" si="142"/>
        <v>0</v>
      </c>
      <c r="AE1013" s="383">
        <f t="shared" si="143"/>
        <v>0</v>
      </c>
      <c r="AF1013" s="379"/>
      <c r="AG1013" s="381"/>
      <c r="AH1013" s="379"/>
      <c r="AI1013" s="381"/>
      <c r="AJ1013" s="384" t="str">
        <f t="shared" si="136"/>
        <v/>
      </c>
      <c r="AK1013" s="385" t="str">
        <f t="shared" si="137"/>
        <v/>
      </c>
      <c r="AL1013" s="388" t="str">
        <f t="shared" si="138"/>
        <v/>
      </c>
      <c r="AM1013" s="389" t="str">
        <f t="shared" si="139"/>
        <v/>
      </c>
      <c r="AN1013" s="388" t="str">
        <f t="shared" si="140"/>
        <v/>
      </c>
      <c r="AO1013" s="389" t="str">
        <f t="shared" si="141"/>
        <v/>
      </c>
      <c r="AP1013" s="423"/>
      <c r="AQ1013" s="423"/>
      <c r="AR1013" s="431" t="e">
        <f>VLOOKUP($B1013,'acc names'!$C$2:$D$12102,2,FALSE)</f>
        <v>#N/A</v>
      </c>
      <c r="AS1013" s="431" t="e">
        <f>VLOOKUP($AQ1013,software!$A$1:$B$14605,2,FALSE)</f>
        <v>#N/A</v>
      </c>
      <c r="AT1013" s="423"/>
      <c r="AV1013" s="423"/>
    </row>
    <row r="1014" spans="1:48" ht="12.75" x14ac:dyDescent="0.2">
      <c r="A1014" s="101"/>
      <c r="B1014" s="42"/>
      <c r="C1014" s="142"/>
      <c r="D1014" s="143"/>
      <c r="E1014" s="107"/>
      <c r="F1014" s="46"/>
      <c r="G1014" s="46"/>
      <c r="H1014" s="46"/>
      <c r="I1014" s="46"/>
      <c r="J1014" s="46"/>
      <c r="K1014" s="46"/>
      <c r="L1014" s="139"/>
      <c r="M1014" s="41"/>
      <c r="N1014" s="45"/>
      <c r="O1014" s="47"/>
      <c r="P1014" s="43"/>
      <c r="Q1014" s="71" t="e">
        <f>VLOOKUP(N1014,'error categories'!$A$2:$D$54,4,FALSE)</f>
        <v>#N/A</v>
      </c>
      <c r="R1014" s="72" t="e">
        <f>VLOOKUP(N1014,'error categories'!$A$2:$D$54,3,FALSE)</f>
        <v>#N/A</v>
      </c>
      <c r="S1014" s="374"/>
      <c r="T1014" s="377"/>
      <c r="U1014" s="378">
        <f t="shared" si="135"/>
        <v>0</v>
      </c>
      <c r="V1014" s="379"/>
      <c r="W1014" s="380"/>
      <c r="X1014" s="380"/>
      <c r="Y1014" s="380"/>
      <c r="Z1014" s="379"/>
      <c r="AA1014" s="381"/>
      <c r="AB1014" s="379"/>
      <c r="AC1014" s="380"/>
      <c r="AD1014" s="382">
        <f t="shared" si="142"/>
        <v>0</v>
      </c>
      <c r="AE1014" s="383">
        <f t="shared" si="143"/>
        <v>0</v>
      </c>
      <c r="AF1014" s="379"/>
      <c r="AG1014" s="381"/>
      <c r="AH1014" s="379"/>
      <c r="AI1014" s="381"/>
      <c r="AJ1014" s="384" t="str">
        <f t="shared" si="136"/>
        <v/>
      </c>
      <c r="AK1014" s="385" t="str">
        <f t="shared" si="137"/>
        <v/>
      </c>
      <c r="AL1014" s="388" t="str">
        <f t="shared" si="138"/>
        <v/>
      </c>
      <c r="AM1014" s="389" t="str">
        <f t="shared" si="139"/>
        <v/>
      </c>
      <c r="AN1014" s="388" t="str">
        <f t="shared" si="140"/>
        <v/>
      </c>
      <c r="AO1014" s="389" t="str">
        <f t="shared" si="141"/>
        <v/>
      </c>
      <c r="AP1014" s="423"/>
      <c r="AQ1014" s="423"/>
      <c r="AR1014" s="431" t="e">
        <f>VLOOKUP($B1014,'acc names'!$C$2:$D$12102,2,FALSE)</f>
        <v>#N/A</v>
      </c>
      <c r="AS1014" s="431" t="e">
        <f>VLOOKUP($AQ1014,software!$A$1:$B$14605,2,FALSE)</f>
        <v>#N/A</v>
      </c>
      <c r="AT1014" s="423"/>
      <c r="AV1014" s="423"/>
    </row>
    <row r="1015" spans="1:48" ht="12.75" x14ac:dyDescent="0.2">
      <c r="A1015" s="101"/>
      <c r="B1015" s="42"/>
      <c r="C1015" s="142"/>
      <c r="D1015" s="143"/>
      <c r="E1015" s="107"/>
      <c r="F1015" s="46"/>
      <c r="G1015" s="46"/>
      <c r="H1015" s="46"/>
      <c r="I1015" s="46"/>
      <c r="J1015" s="46"/>
      <c r="K1015" s="46"/>
      <c r="L1015" s="139"/>
      <c r="M1015" s="41"/>
      <c r="N1015" s="45"/>
      <c r="O1015" s="47"/>
      <c r="P1015" s="43"/>
      <c r="Q1015" s="71" t="e">
        <f>VLOOKUP(N1015,'error categories'!$A$2:$D$54,4,FALSE)</f>
        <v>#N/A</v>
      </c>
      <c r="R1015" s="72" t="e">
        <f>VLOOKUP(N1015,'error categories'!$A$2:$D$54,3,FALSE)</f>
        <v>#N/A</v>
      </c>
      <c r="S1015" s="374"/>
      <c r="T1015" s="377"/>
      <c r="U1015" s="378">
        <f t="shared" si="135"/>
        <v>0</v>
      </c>
      <c r="V1015" s="379"/>
      <c r="W1015" s="380"/>
      <c r="X1015" s="380"/>
      <c r="Y1015" s="380"/>
      <c r="Z1015" s="379"/>
      <c r="AA1015" s="381"/>
      <c r="AB1015" s="379"/>
      <c r="AC1015" s="380"/>
      <c r="AD1015" s="382">
        <f t="shared" si="142"/>
        <v>0</v>
      </c>
      <c r="AE1015" s="383">
        <f t="shared" si="143"/>
        <v>0</v>
      </c>
      <c r="AF1015" s="379"/>
      <c r="AG1015" s="381"/>
      <c r="AH1015" s="379"/>
      <c r="AI1015" s="381"/>
      <c r="AJ1015" s="384" t="str">
        <f t="shared" si="136"/>
        <v/>
      </c>
      <c r="AK1015" s="385" t="str">
        <f t="shared" si="137"/>
        <v/>
      </c>
      <c r="AL1015" s="388" t="str">
        <f t="shared" si="138"/>
        <v/>
      </c>
      <c r="AM1015" s="389" t="str">
        <f t="shared" si="139"/>
        <v/>
      </c>
      <c r="AN1015" s="388" t="str">
        <f t="shared" si="140"/>
        <v/>
      </c>
      <c r="AO1015" s="389" t="str">
        <f t="shared" si="141"/>
        <v/>
      </c>
      <c r="AP1015" s="423"/>
      <c r="AQ1015" s="423"/>
      <c r="AR1015" s="431" t="e">
        <f>VLOOKUP($B1015,'acc names'!$C$2:$D$12102,2,FALSE)</f>
        <v>#N/A</v>
      </c>
      <c r="AS1015" s="431" t="e">
        <f>VLOOKUP($AQ1015,software!$A$1:$B$14605,2,FALSE)</f>
        <v>#N/A</v>
      </c>
      <c r="AT1015" s="423"/>
      <c r="AV1015" s="423"/>
    </row>
    <row r="1016" spans="1:48" ht="12.75" x14ac:dyDescent="0.2">
      <c r="A1016" s="101"/>
      <c r="B1016" s="42"/>
      <c r="C1016" s="142"/>
      <c r="D1016" s="143"/>
      <c r="E1016" s="107"/>
      <c r="F1016" s="46"/>
      <c r="G1016" s="46"/>
      <c r="H1016" s="46"/>
      <c r="I1016" s="46"/>
      <c r="J1016" s="46"/>
      <c r="K1016" s="46"/>
      <c r="L1016" s="139"/>
      <c r="M1016" s="41"/>
      <c r="N1016" s="45"/>
      <c r="O1016" s="47"/>
      <c r="P1016" s="43"/>
      <c r="Q1016" s="71" t="e">
        <f>VLOOKUP(N1016,'error categories'!$A$2:$D$54,4,FALSE)</f>
        <v>#N/A</v>
      </c>
      <c r="R1016" s="72" t="e">
        <f>VLOOKUP(N1016,'error categories'!$A$2:$D$54,3,FALSE)</f>
        <v>#N/A</v>
      </c>
      <c r="S1016" s="374"/>
      <c r="T1016" s="377"/>
      <c r="U1016" s="378">
        <f t="shared" si="135"/>
        <v>0</v>
      </c>
      <c r="V1016" s="379"/>
      <c r="W1016" s="380"/>
      <c r="X1016" s="380"/>
      <c r="Y1016" s="380"/>
      <c r="Z1016" s="379"/>
      <c r="AA1016" s="381"/>
      <c r="AB1016" s="379"/>
      <c r="AC1016" s="380"/>
      <c r="AD1016" s="382">
        <f t="shared" si="142"/>
        <v>0</v>
      </c>
      <c r="AE1016" s="383">
        <f t="shared" si="143"/>
        <v>0</v>
      </c>
      <c r="AF1016" s="379"/>
      <c r="AG1016" s="381"/>
      <c r="AH1016" s="379"/>
      <c r="AI1016" s="381"/>
      <c r="AJ1016" s="384" t="str">
        <f t="shared" si="136"/>
        <v/>
      </c>
      <c r="AK1016" s="385" t="str">
        <f t="shared" si="137"/>
        <v/>
      </c>
      <c r="AL1016" s="388" t="str">
        <f t="shared" si="138"/>
        <v/>
      </c>
      <c r="AM1016" s="389" t="str">
        <f t="shared" si="139"/>
        <v/>
      </c>
      <c r="AN1016" s="388" t="str">
        <f t="shared" si="140"/>
        <v/>
      </c>
      <c r="AO1016" s="389" t="str">
        <f t="shared" si="141"/>
        <v/>
      </c>
      <c r="AP1016" s="423"/>
      <c r="AQ1016" s="423"/>
      <c r="AR1016" s="431" t="e">
        <f>VLOOKUP($B1016,'acc names'!$C$2:$D$12102,2,FALSE)</f>
        <v>#N/A</v>
      </c>
      <c r="AS1016" s="431" t="e">
        <f>VLOOKUP($AQ1016,software!$A$1:$B$14605,2,FALSE)</f>
        <v>#N/A</v>
      </c>
      <c r="AT1016" s="423"/>
      <c r="AV1016" s="423"/>
    </row>
    <row r="1017" spans="1:48" ht="12.75" x14ac:dyDescent="0.2">
      <c r="A1017" s="101"/>
      <c r="B1017" s="42"/>
      <c r="C1017" s="142"/>
      <c r="D1017" s="143"/>
      <c r="E1017" s="107"/>
      <c r="F1017" s="46"/>
      <c r="G1017" s="46"/>
      <c r="H1017" s="46"/>
      <c r="I1017" s="46"/>
      <c r="J1017" s="46"/>
      <c r="K1017" s="46"/>
      <c r="L1017" s="139"/>
      <c r="M1017" s="41"/>
      <c r="N1017" s="45"/>
      <c r="O1017" s="47"/>
      <c r="P1017" s="43"/>
      <c r="Q1017" s="71" t="e">
        <f>VLOOKUP(N1017,'error categories'!$A$2:$D$54,4,FALSE)</f>
        <v>#N/A</v>
      </c>
      <c r="R1017" s="72" t="e">
        <f>VLOOKUP(N1017,'error categories'!$A$2:$D$54,3,FALSE)</f>
        <v>#N/A</v>
      </c>
      <c r="S1017" s="374"/>
      <c r="T1017" s="377"/>
      <c r="U1017" s="378">
        <f t="shared" si="135"/>
        <v>0</v>
      </c>
      <c r="V1017" s="379"/>
      <c r="W1017" s="380"/>
      <c r="X1017" s="380"/>
      <c r="Y1017" s="380"/>
      <c r="Z1017" s="379"/>
      <c r="AA1017" s="381"/>
      <c r="AB1017" s="379"/>
      <c r="AC1017" s="380"/>
      <c r="AD1017" s="382">
        <f t="shared" si="142"/>
        <v>0</v>
      </c>
      <c r="AE1017" s="383">
        <f t="shared" si="143"/>
        <v>0</v>
      </c>
      <c r="AF1017" s="379"/>
      <c r="AG1017" s="381"/>
      <c r="AH1017" s="379"/>
      <c r="AI1017" s="381"/>
      <c r="AJ1017" s="384" t="str">
        <f t="shared" si="136"/>
        <v/>
      </c>
      <c r="AK1017" s="385" t="str">
        <f t="shared" si="137"/>
        <v/>
      </c>
      <c r="AL1017" s="388" t="str">
        <f t="shared" si="138"/>
        <v/>
      </c>
      <c r="AM1017" s="389" t="str">
        <f t="shared" si="139"/>
        <v/>
      </c>
      <c r="AN1017" s="388" t="str">
        <f t="shared" si="140"/>
        <v/>
      </c>
      <c r="AO1017" s="389" t="str">
        <f t="shared" si="141"/>
        <v/>
      </c>
      <c r="AP1017" s="423"/>
      <c r="AQ1017" s="423"/>
      <c r="AR1017" s="431" t="e">
        <f>VLOOKUP($B1017,'acc names'!$C$2:$D$12102,2,FALSE)</f>
        <v>#N/A</v>
      </c>
      <c r="AS1017" s="431" t="e">
        <f>VLOOKUP($AQ1017,software!$A$1:$B$14605,2,FALSE)</f>
        <v>#N/A</v>
      </c>
      <c r="AT1017" s="423"/>
      <c r="AV1017" s="423"/>
    </row>
    <row r="1018" spans="1:48" ht="12.75" x14ac:dyDescent="0.2">
      <c r="A1018" s="101"/>
      <c r="B1018" s="42"/>
      <c r="C1018" s="142"/>
      <c r="D1018" s="143"/>
      <c r="E1018" s="107"/>
      <c r="F1018" s="46"/>
      <c r="G1018" s="46"/>
      <c r="H1018" s="46"/>
      <c r="I1018" s="46"/>
      <c r="J1018" s="46"/>
      <c r="K1018" s="46"/>
      <c r="L1018" s="139"/>
      <c r="M1018" s="41"/>
      <c r="N1018" s="45"/>
      <c r="O1018" s="47"/>
      <c r="P1018" s="43"/>
      <c r="Q1018" s="71" t="e">
        <f>VLOOKUP(N1018,'error categories'!$A$2:$D$54,4,FALSE)</f>
        <v>#N/A</v>
      </c>
      <c r="R1018" s="72" t="e">
        <f>VLOOKUP(N1018,'error categories'!$A$2:$D$54,3,FALSE)</f>
        <v>#N/A</v>
      </c>
      <c r="S1018" s="374"/>
      <c r="T1018" s="377"/>
      <c r="U1018" s="378">
        <f t="shared" si="135"/>
        <v>0</v>
      </c>
      <c r="V1018" s="379"/>
      <c r="W1018" s="380"/>
      <c r="X1018" s="380"/>
      <c r="Y1018" s="380"/>
      <c r="Z1018" s="379"/>
      <c r="AA1018" s="381"/>
      <c r="AB1018" s="379"/>
      <c r="AC1018" s="380"/>
      <c r="AD1018" s="382">
        <f t="shared" si="142"/>
        <v>0</v>
      </c>
      <c r="AE1018" s="383">
        <f t="shared" si="143"/>
        <v>0</v>
      </c>
      <c r="AF1018" s="379"/>
      <c r="AG1018" s="381"/>
      <c r="AH1018" s="379"/>
      <c r="AI1018" s="381"/>
      <c r="AJ1018" s="384" t="str">
        <f t="shared" si="136"/>
        <v/>
      </c>
      <c r="AK1018" s="385" t="str">
        <f t="shared" si="137"/>
        <v/>
      </c>
      <c r="AL1018" s="388" t="str">
        <f t="shared" si="138"/>
        <v/>
      </c>
      <c r="AM1018" s="389" t="str">
        <f t="shared" si="139"/>
        <v/>
      </c>
      <c r="AN1018" s="388" t="str">
        <f t="shared" si="140"/>
        <v/>
      </c>
      <c r="AO1018" s="389" t="str">
        <f t="shared" si="141"/>
        <v/>
      </c>
      <c r="AP1018" s="423"/>
      <c r="AQ1018" s="423"/>
      <c r="AR1018" s="431" t="e">
        <f>VLOOKUP($B1018,'acc names'!$C$2:$D$12102,2,FALSE)</f>
        <v>#N/A</v>
      </c>
      <c r="AS1018" s="431" t="e">
        <f>VLOOKUP($AQ1018,software!$A$1:$B$14605,2,FALSE)</f>
        <v>#N/A</v>
      </c>
      <c r="AT1018" s="423"/>
      <c r="AV1018" s="423"/>
    </row>
    <row r="1019" spans="1:48" ht="12.75" x14ac:dyDescent="0.2">
      <c r="A1019" s="101"/>
      <c r="B1019" s="42"/>
      <c r="C1019" s="142"/>
      <c r="D1019" s="143"/>
      <c r="E1019" s="107"/>
      <c r="F1019" s="46"/>
      <c r="G1019" s="46"/>
      <c r="H1019" s="46"/>
      <c r="I1019" s="46"/>
      <c r="J1019" s="46"/>
      <c r="K1019" s="46"/>
      <c r="L1019" s="139"/>
      <c r="M1019" s="41"/>
      <c r="N1019" s="45"/>
      <c r="O1019" s="47"/>
      <c r="P1019" s="43"/>
      <c r="Q1019" s="71" t="e">
        <f>VLOOKUP(N1019,'error categories'!$A$2:$D$54,4,FALSE)</f>
        <v>#N/A</v>
      </c>
      <c r="R1019" s="72" t="e">
        <f>VLOOKUP(N1019,'error categories'!$A$2:$D$54,3,FALSE)</f>
        <v>#N/A</v>
      </c>
      <c r="S1019" s="374"/>
      <c r="T1019" s="377"/>
      <c r="U1019" s="378">
        <f t="shared" si="135"/>
        <v>0</v>
      </c>
      <c r="V1019" s="379"/>
      <c r="W1019" s="380"/>
      <c r="X1019" s="380"/>
      <c r="Y1019" s="380"/>
      <c r="Z1019" s="379"/>
      <c r="AA1019" s="381"/>
      <c r="AB1019" s="379"/>
      <c r="AC1019" s="380"/>
      <c r="AD1019" s="382">
        <f t="shared" si="142"/>
        <v>0</v>
      </c>
      <c r="AE1019" s="383">
        <f t="shared" si="143"/>
        <v>0</v>
      </c>
      <c r="AF1019" s="379"/>
      <c r="AG1019" s="381"/>
      <c r="AH1019" s="379"/>
      <c r="AI1019" s="381"/>
      <c r="AJ1019" s="384" t="str">
        <f t="shared" si="136"/>
        <v/>
      </c>
      <c r="AK1019" s="385" t="str">
        <f t="shared" si="137"/>
        <v/>
      </c>
      <c r="AL1019" s="388" t="str">
        <f t="shared" si="138"/>
        <v/>
      </c>
      <c r="AM1019" s="389" t="str">
        <f t="shared" si="139"/>
        <v/>
      </c>
      <c r="AN1019" s="388" t="str">
        <f t="shared" si="140"/>
        <v/>
      </c>
      <c r="AO1019" s="389" t="str">
        <f t="shared" si="141"/>
        <v/>
      </c>
      <c r="AP1019" s="423"/>
      <c r="AQ1019" s="423"/>
      <c r="AR1019" s="431" t="e">
        <f>VLOOKUP($B1019,'acc names'!$C$2:$D$12102,2,FALSE)</f>
        <v>#N/A</v>
      </c>
      <c r="AS1019" s="431" t="e">
        <f>VLOOKUP($AQ1019,software!$A$1:$B$14605,2,FALSE)</f>
        <v>#N/A</v>
      </c>
      <c r="AT1019" s="423"/>
      <c r="AV1019" s="423"/>
    </row>
    <row r="1020" spans="1:48" ht="12.75" x14ac:dyDescent="0.2">
      <c r="A1020" s="101"/>
      <c r="B1020" s="42"/>
      <c r="C1020" s="142"/>
      <c r="D1020" s="143"/>
      <c r="E1020" s="107"/>
      <c r="F1020" s="46"/>
      <c r="G1020" s="46"/>
      <c r="H1020" s="46"/>
      <c r="I1020" s="46"/>
      <c r="J1020" s="46"/>
      <c r="K1020" s="46"/>
      <c r="L1020" s="139"/>
      <c r="M1020" s="41"/>
      <c r="N1020" s="45"/>
      <c r="O1020" s="47"/>
      <c r="P1020" s="43"/>
      <c r="Q1020" s="71" t="e">
        <f>VLOOKUP(N1020,'error categories'!$A$2:$D$54,4,FALSE)</f>
        <v>#N/A</v>
      </c>
      <c r="R1020" s="72" t="e">
        <f>VLOOKUP(N1020,'error categories'!$A$2:$D$54,3,FALSE)</f>
        <v>#N/A</v>
      </c>
      <c r="S1020" s="374"/>
      <c r="T1020" s="377"/>
      <c r="U1020" s="378">
        <f t="shared" si="135"/>
        <v>0</v>
      </c>
      <c r="V1020" s="379"/>
      <c r="W1020" s="380"/>
      <c r="X1020" s="380"/>
      <c r="Y1020" s="380"/>
      <c r="Z1020" s="379"/>
      <c r="AA1020" s="381"/>
      <c r="AB1020" s="379"/>
      <c r="AC1020" s="380"/>
      <c r="AD1020" s="382">
        <f t="shared" si="142"/>
        <v>0</v>
      </c>
      <c r="AE1020" s="383">
        <f t="shared" si="143"/>
        <v>0</v>
      </c>
      <c r="AF1020" s="379"/>
      <c r="AG1020" s="381"/>
      <c r="AH1020" s="379"/>
      <c r="AI1020" s="381"/>
      <c r="AJ1020" s="384" t="str">
        <f t="shared" si="136"/>
        <v/>
      </c>
      <c r="AK1020" s="385" t="str">
        <f t="shared" si="137"/>
        <v/>
      </c>
      <c r="AL1020" s="388" t="str">
        <f t="shared" si="138"/>
        <v/>
      </c>
      <c r="AM1020" s="389" t="str">
        <f t="shared" si="139"/>
        <v/>
      </c>
      <c r="AN1020" s="388" t="str">
        <f t="shared" si="140"/>
        <v/>
      </c>
      <c r="AO1020" s="389" t="str">
        <f t="shared" si="141"/>
        <v/>
      </c>
      <c r="AP1020" s="423"/>
      <c r="AQ1020" s="423"/>
      <c r="AR1020" s="431" t="e">
        <f>VLOOKUP($B1020,'acc names'!$C$2:$D$12102,2,FALSE)</f>
        <v>#N/A</v>
      </c>
      <c r="AS1020" s="431" t="e">
        <f>VLOOKUP($AQ1020,software!$A$1:$B$14605,2,FALSE)</f>
        <v>#N/A</v>
      </c>
      <c r="AT1020" s="423"/>
      <c r="AV1020" s="423"/>
    </row>
    <row r="1021" spans="1:48" ht="12.75" x14ac:dyDescent="0.2">
      <c r="A1021" s="101"/>
      <c r="B1021" s="42"/>
      <c r="C1021" s="142"/>
      <c r="D1021" s="143"/>
      <c r="E1021" s="107"/>
      <c r="F1021" s="46"/>
      <c r="G1021" s="46"/>
      <c r="H1021" s="46"/>
      <c r="I1021" s="46"/>
      <c r="J1021" s="46"/>
      <c r="K1021" s="46"/>
      <c r="L1021" s="139"/>
      <c r="M1021" s="41"/>
      <c r="N1021" s="45"/>
      <c r="O1021" s="47"/>
      <c r="P1021" s="43"/>
      <c r="Q1021" s="71" t="e">
        <f>VLOOKUP(N1021,'error categories'!$A$2:$D$54,4,FALSE)</f>
        <v>#N/A</v>
      </c>
      <c r="R1021" s="72" t="e">
        <f>VLOOKUP(N1021,'error categories'!$A$2:$D$54,3,FALSE)</f>
        <v>#N/A</v>
      </c>
      <c r="S1021" s="374"/>
      <c r="T1021" s="377"/>
      <c r="U1021" s="378">
        <f t="shared" si="135"/>
        <v>0</v>
      </c>
      <c r="V1021" s="379"/>
      <c r="W1021" s="380"/>
      <c r="X1021" s="380"/>
      <c r="Y1021" s="380"/>
      <c r="Z1021" s="379"/>
      <c r="AA1021" s="381"/>
      <c r="AB1021" s="379"/>
      <c r="AC1021" s="380"/>
      <c r="AD1021" s="382">
        <f t="shared" si="142"/>
        <v>0</v>
      </c>
      <c r="AE1021" s="383">
        <f t="shared" si="143"/>
        <v>0</v>
      </c>
      <c r="AF1021" s="379"/>
      <c r="AG1021" s="381"/>
      <c r="AH1021" s="379"/>
      <c r="AI1021" s="381"/>
      <c r="AJ1021" s="384" t="str">
        <f t="shared" si="136"/>
        <v/>
      </c>
      <c r="AK1021" s="385" t="str">
        <f t="shared" si="137"/>
        <v/>
      </c>
      <c r="AL1021" s="388" t="str">
        <f t="shared" si="138"/>
        <v/>
      </c>
      <c r="AM1021" s="389" t="str">
        <f t="shared" si="139"/>
        <v/>
      </c>
      <c r="AN1021" s="388" t="str">
        <f t="shared" si="140"/>
        <v/>
      </c>
      <c r="AO1021" s="389" t="str">
        <f t="shared" si="141"/>
        <v/>
      </c>
      <c r="AP1021" s="423"/>
      <c r="AQ1021" s="423"/>
      <c r="AR1021" s="431" t="e">
        <f>VLOOKUP($B1021,'acc names'!$C$2:$D$12102,2,FALSE)</f>
        <v>#N/A</v>
      </c>
      <c r="AS1021" s="431" t="e">
        <f>VLOOKUP($AQ1021,software!$A$1:$B$14605,2,FALSE)</f>
        <v>#N/A</v>
      </c>
      <c r="AT1021" s="423"/>
      <c r="AV1021" s="423"/>
    </row>
    <row r="1022" spans="1:48" ht="12.75" x14ac:dyDescent="0.2">
      <c r="A1022" s="101"/>
      <c r="B1022" s="42"/>
      <c r="C1022" s="142"/>
      <c r="D1022" s="143"/>
      <c r="E1022" s="107"/>
      <c r="F1022" s="46"/>
      <c r="G1022" s="46"/>
      <c r="H1022" s="46"/>
      <c r="I1022" s="46"/>
      <c r="J1022" s="46"/>
      <c r="K1022" s="46"/>
      <c r="L1022" s="139"/>
      <c r="M1022" s="41"/>
      <c r="N1022" s="45"/>
      <c r="O1022" s="47"/>
      <c r="P1022" s="43"/>
      <c r="Q1022" s="71" t="e">
        <f>VLOOKUP(N1022,'error categories'!$A$2:$D$54,4,FALSE)</f>
        <v>#N/A</v>
      </c>
      <c r="R1022" s="72" t="e">
        <f>VLOOKUP(N1022,'error categories'!$A$2:$D$54,3,FALSE)</f>
        <v>#N/A</v>
      </c>
      <c r="S1022" s="374"/>
      <c r="T1022" s="377"/>
      <c r="U1022" s="378">
        <f t="shared" si="135"/>
        <v>0</v>
      </c>
      <c r="V1022" s="379"/>
      <c r="W1022" s="380"/>
      <c r="X1022" s="380"/>
      <c r="Y1022" s="380"/>
      <c r="Z1022" s="379"/>
      <c r="AA1022" s="381"/>
      <c r="AB1022" s="379"/>
      <c r="AC1022" s="380"/>
      <c r="AD1022" s="382">
        <f t="shared" si="142"/>
        <v>0</v>
      </c>
      <c r="AE1022" s="383">
        <f t="shared" si="143"/>
        <v>0</v>
      </c>
      <c r="AF1022" s="379"/>
      <c r="AG1022" s="381"/>
      <c r="AH1022" s="379"/>
      <c r="AI1022" s="381"/>
      <c r="AJ1022" s="384" t="str">
        <f t="shared" si="136"/>
        <v/>
      </c>
      <c r="AK1022" s="385" t="str">
        <f t="shared" si="137"/>
        <v/>
      </c>
      <c r="AL1022" s="388" t="str">
        <f t="shared" si="138"/>
        <v/>
      </c>
      <c r="AM1022" s="389" t="str">
        <f t="shared" si="139"/>
        <v/>
      </c>
      <c r="AN1022" s="388" t="str">
        <f t="shared" si="140"/>
        <v/>
      </c>
      <c r="AO1022" s="389" t="str">
        <f t="shared" si="141"/>
        <v/>
      </c>
      <c r="AP1022" s="423"/>
      <c r="AQ1022" s="423"/>
      <c r="AR1022" s="431" t="e">
        <f>VLOOKUP($B1022,'acc names'!$C$2:$D$12102,2,FALSE)</f>
        <v>#N/A</v>
      </c>
      <c r="AS1022" s="431" t="e">
        <f>VLOOKUP($AQ1022,software!$A$1:$B$14605,2,FALSE)</f>
        <v>#N/A</v>
      </c>
      <c r="AT1022" s="423"/>
      <c r="AV1022" s="423"/>
    </row>
    <row r="1023" spans="1:48" ht="12.75" x14ac:dyDescent="0.2">
      <c r="A1023" s="101"/>
      <c r="B1023" s="42"/>
      <c r="C1023" s="142"/>
      <c r="D1023" s="143"/>
      <c r="E1023" s="107"/>
      <c r="F1023" s="46"/>
      <c r="G1023" s="46"/>
      <c r="H1023" s="46"/>
      <c r="I1023" s="46"/>
      <c r="J1023" s="46"/>
      <c r="K1023" s="46"/>
      <c r="L1023" s="139"/>
      <c r="M1023" s="41"/>
      <c r="N1023" s="45"/>
      <c r="O1023" s="47"/>
      <c r="P1023" s="43"/>
      <c r="Q1023" s="71" t="e">
        <f>VLOOKUP(N1023,'error categories'!$A$2:$D$54,4,FALSE)</f>
        <v>#N/A</v>
      </c>
      <c r="R1023" s="72" t="e">
        <f>VLOOKUP(N1023,'error categories'!$A$2:$D$54,3,FALSE)</f>
        <v>#N/A</v>
      </c>
      <c r="S1023" s="374"/>
      <c r="T1023" s="377"/>
      <c r="U1023" s="378">
        <f t="shared" si="135"/>
        <v>0</v>
      </c>
      <c r="V1023" s="379"/>
      <c r="W1023" s="380"/>
      <c r="X1023" s="380"/>
      <c r="Y1023" s="380"/>
      <c r="Z1023" s="379"/>
      <c r="AA1023" s="381"/>
      <c r="AB1023" s="379"/>
      <c r="AC1023" s="380"/>
      <c r="AD1023" s="382">
        <f t="shared" si="142"/>
        <v>0</v>
      </c>
      <c r="AE1023" s="383">
        <f t="shared" si="143"/>
        <v>0</v>
      </c>
      <c r="AF1023" s="379"/>
      <c r="AG1023" s="381"/>
      <c r="AH1023" s="379"/>
      <c r="AI1023" s="381"/>
      <c r="AJ1023" s="384" t="str">
        <f t="shared" si="136"/>
        <v/>
      </c>
      <c r="AK1023" s="385" t="str">
        <f t="shared" si="137"/>
        <v/>
      </c>
      <c r="AL1023" s="388" t="str">
        <f t="shared" si="138"/>
        <v/>
      </c>
      <c r="AM1023" s="389" t="str">
        <f t="shared" si="139"/>
        <v/>
      </c>
      <c r="AN1023" s="388" t="str">
        <f t="shared" si="140"/>
        <v/>
      </c>
      <c r="AO1023" s="389" t="str">
        <f t="shared" si="141"/>
        <v/>
      </c>
      <c r="AP1023" s="423"/>
      <c r="AQ1023" s="423"/>
      <c r="AR1023" s="431" t="e">
        <f>VLOOKUP($B1023,'acc names'!$C$2:$D$12102,2,FALSE)</f>
        <v>#N/A</v>
      </c>
      <c r="AS1023" s="431" t="e">
        <f>VLOOKUP($AQ1023,software!$A$1:$B$14605,2,FALSE)</f>
        <v>#N/A</v>
      </c>
      <c r="AT1023" s="423"/>
      <c r="AV1023" s="423"/>
    </row>
    <row r="1024" spans="1:48" ht="12.75" x14ac:dyDescent="0.2">
      <c r="A1024" s="101"/>
      <c r="B1024" s="42"/>
      <c r="C1024" s="142"/>
      <c r="D1024" s="143"/>
      <c r="E1024" s="107"/>
      <c r="F1024" s="46"/>
      <c r="G1024" s="46"/>
      <c r="H1024" s="46"/>
      <c r="I1024" s="46"/>
      <c r="J1024" s="46"/>
      <c r="K1024" s="46"/>
      <c r="L1024" s="139"/>
      <c r="M1024" s="41"/>
      <c r="N1024" s="45"/>
      <c r="O1024" s="47"/>
      <c r="P1024" s="43"/>
      <c r="Q1024" s="71" t="e">
        <f>VLOOKUP(N1024,'error categories'!$A$2:$D$54,4,FALSE)</f>
        <v>#N/A</v>
      </c>
      <c r="R1024" s="72" t="e">
        <f>VLOOKUP(N1024,'error categories'!$A$2:$D$54,3,FALSE)</f>
        <v>#N/A</v>
      </c>
      <c r="S1024" s="374"/>
      <c r="T1024" s="377"/>
      <c r="U1024" s="378">
        <f t="shared" si="135"/>
        <v>0</v>
      </c>
      <c r="V1024" s="379"/>
      <c r="W1024" s="380"/>
      <c r="X1024" s="380"/>
      <c r="Y1024" s="380"/>
      <c r="Z1024" s="379"/>
      <c r="AA1024" s="381"/>
      <c r="AB1024" s="379"/>
      <c r="AC1024" s="380"/>
      <c r="AD1024" s="382">
        <f t="shared" si="142"/>
        <v>0</v>
      </c>
      <c r="AE1024" s="383">
        <f t="shared" si="143"/>
        <v>0</v>
      </c>
      <c r="AF1024" s="379"/>
      <c r="AG1024" s="381"/>
      <c r="AH1024" s="379"/>
      <c r="AI1024" s="381"/>
      <c r="AJ1024" s="384" t="str">
        <f t="shared" si="136"/>
        <v/>
      </c>
      <c r="AK1024" s="385" t="str">
        <f t="shared" si="137"/>
        <v/>
      </c>
      <c r="AL1024" s="388" t="str">
        <f t="shared" si="138"/>
        <v/>
      </c>
      <c r="AM1024" s="389" t="str">
        <f t="shared" si="139"/>
        <v/>
      </c>
      <c r="AN1024" s="388" t="str">
        <f t="shared" si="140"/>
        <v/>
      </c>
      <c r="AO1024" s="389" t="str">
        <f t="shared" si="141"/>
        <v/>
      </c>
      <c r="AP1024" s="423"/>
      <c r="AQ1024" s="423"/>
      <c r="AR1024" s="431" t="e">
        <f>VLOOKUP($B1024,'acc names'!$C$2:$D$12102,2,FALSE)</f>
        <v>#N/A</v>
      </c>
      <c r="AS1024" s="431" t="e">
        <f>VLOOKUP($AQ1024,software!$A$1:$B$14605,2,FALSE)</f>
        <v>#N/A</v>
      </c>
      <c r="AT1024" s="423"/>
      <c r="AV1024" s="423"/>
    </row>
    <row r="1025" spans="1:48" ht="12.75" x14ac:dyDescent="0.2">
      <c r="A1025" s="101"/>
      <c r="B1025" s="42"/>
      <c r="C1025" s="142"/>
      <c r="D1025" s="143"/>
      <c r="E1025" s="107"/>
      <c r="F1025" s="46"/>
      <c r="G1025" s="46"/>
      <c r="H1025" s="46"/>
      <c r="I1025" s="46"/>
      <c r="J1025" s="46"/>
      <c r="K1025" s="46"/>
      <c r="L1025" s="139"/>
      <c r="M1025" s="41"/>
      <c r="N1025" s="45"/>
      <c r="O1025" s="47"/>
      <c r="P1025" s="43"/>
      <c r="Q1025" s="71" t="e">
        <f>VLOOKUP(N1025,'error categories'!$A$2:$D$54,4,FALSE)</f>
        <v>#N/A</v>
      </c>
      <c r="R1025" s="72" t="e">
        <f>VLOOKUP(N1025,'error categories'!$A$2:$D$54,3,FALSE)</f>
        <v>#N/A</v>
      </c>
      <c r="S1025" s="374"/>
      <c r="T1025" s="377"/>
      <c r="U1025" s="378">
        <f t="shared" si="135"/>
        <v>0</v>
      </c>
      <c r="V1025" s="379"/>
      <c r="W1025" s="380"/>
      <c r="X1025" s="380"/>
      <c r="Y1025" s="380"/>
      <c r="Z1025" s="379"/>
      <c r="AA1025" s="381"/>
      <c r="AB1025" s="379"/>
      <c r="AC1025" s="380"/>
      <c r="AD1025" s="382">
        <f t="shared" si="142"/>
        <v>0</v>
      </c>
      <c r="AE1025" s="383">
        <f t="shared" si="143"/>
        <v>0</v>
      </c>
      <c r="AF1025" s="379"/>
      <c r="AG1025" s="381"/>
      <c r="AH1025" s="379"/>
      <c r="AI1025" s="381"/>
      <c r="AJ1025" s="384" t="str">
        <f t="shared" si="136"/>
        <v/>
      </c>
      <c r="AK1025" s="385" t="str">
        <f t="shared" si="137"/>
        <v/>
      </c>
      <c r="AL1025" s="388" t="str">
        <f t="shared" si="138"/>
        <v/>
      </c>
      <c r="AM1025" s="389" t="str">
        <f t="shared" si="139"/>
        <v/>
      </c>
      <c r="AN1025" s="388" t="str">
        <f t="shared" si="140"/>
        <v/>
      </c>
      <c r="AO1025" s="389" t="str">
        <f t="shared" si="141"/>
        <v/>
      </c>
      <c r="AP1025" s="423"/>
      <c r="AQ1025" s="423"/>
      <c r="AR1025" s="431" t="e">
        <f>VLOOKUP($B1025,'acc names'!$C$2:$D$12102,2,FALSE)</f>
        <v>#N/A</v>
      </c>
      <c r="AS1025" s="431" t="e">
        <f>VLOOKUP($AQ1025,software!$A$1:$B$14605,2,FALSE)</f>
        <v>#N/A</v>
      </c>
      <c r="AT1025" s="423"/>
      <c r="AV1025" s="423"/>
    </row>
    <row r="1026" spans="1:48" ht="12.75" x14ac:dyDescent="0.2">
      <c r="A1026" s="101"/>
      <c r="B1026" s="42"/>
      <c r="C1026" s="142"/>
      <c r="D1026" s="143"/>
      <c r="E1026" s="107"/>
      <c r="F1026" s="46"/>
      <c r="G1026" s="46"/>
      <c r="H1026" s="46"/>
      <c r="I1026" s="46"/>
      <c r="J1026" s="46"/>
      <c r="K1026" s="46"/>
      <c r="L1026" s="139"/>
      <c r="M1026" s="41"/>
      <c r="N1026" s="45"/>
      <c r="O1026" s="47"/>
      <c r="P1026" s="43"/>
      <c r="Q1026" s="71" t="e">
        <f>VLOOKUP(N1026,'error categories'!$A$2:$D$54,4,FALSE)</f>
        <v>#N/A</v>
      </c>
      <c r="R1026" s="72" t="e">
        <f>VLOOKUP(N1026,'error categories'!$A$2:$D$54,3,FALSE)</f>
        <v>#N/A</v>
      </c>
      <c r="S1026" s="374"/>
      <c r="T1026" s="377"/>
      <c r="U1026" s="378">
        <f t="shared" si="135"/>
        <v>0</v>
      </c>
      <c r="V1026" s="379"/>
      <c r="W1026" s="380"/>
      <c r="X1026" s="380"/>
      <c r="Y1026" s="380"/>
      <c r="Z1026" s="379"/>
      <c r="AA1026" s="381"/>
      <c r="AB1026" s="379"/>
      <c r="AC1026" s="380"/>
      <c r="AD1026" s="382">
        <f t="shared" si="142"/>
        <v>0</v>
      </c>
      <c r="AE1026" s="383">
        <f t="shared" si="143"/>
        <v>0</v>
      </c>
      <c r="AF1026" s="379"/>
      <c r="AG1026" s="381"/>
      <c r="AH1026" s="379"/>
      <c r="AI1026" s="381"/>
      <c r="AJ1026" s="384" t="str">
        <f t="shared" si="136"/>
        <v/>
      </c>
      <c r="AK1026" s="385" t="str">
        <f t="shared" si="137"/>
        <v/>
      </c>
      <c r="AL1026" s="388" t="str">
        <f t="shared" si="138"/>
        <v/>
      </c>
      <c r="AM1026" s="389" t="str">
        <f t="shared" si="139"/>
        <v/>
      </c>
      <c r="AN1026" s="388" t="str">
        <f t="shared" si="140"/>
        <v/>
      </c>
      <c r="AO1026" s="389" t="str">
        <f t="shared" si="141"/>
        <v/>
      </c>
      <c r="AP1026" s="423"/>
      <c r="AQ1026" s="423"/>
      <c r="AR1026" s="431" t="e">
        <f>VLOOKUP($B1026,'acc names'!$C$2:$D$12102,2,FALSE)</f>
        <v>#N/A</v>
      </c>
      <c r="AS1026" s="431" t="e">
        <f>VLOOKUP($AQ1026,software!$A$1:$B$14605,2,FALSE)</f>
        <v>#N/A</v>
      </c>
      <c r="AT1026" s="423"/>
      <c r="AV1026" s="423"/>
    </row>
    <row r="1027" spans="1:48" ht="12.75" x14ac:dyDescent="0.2">
      <c r="A1027" s="101"/>
      <c r="B1027" s="42"/>
      <c r="C1027" s="142"/>
      <c r="D1027" s="143"/>
      <c r="E1027" s="107"/>
      <c r="F1027" s="46"/>
      <c r="G1027" s="46"/>
      <c r="H1027" s="46"/>
      <c r="I1027" s="46"/>
      <c r="J1027" s="46"/>
      <c r="K1027" s="46"/>
      <c r="L1027" s="139"/>
      <c r="M1027" s="41"/>
      <c r="N1027" s="45"/>
      <c r="O1027" s="47"/>
      <c r="P1027" s="43"/>
      <c r="Q1027" s="71" t="e">
        <f>VLOOKUP(N1027,'error categories'!$A$2:$D$54,4,FALSE)</f>
        <v>#N/A</v>
      </c>
      <c r="R1027" s="72" t="e">
        <f>VLOOKUP(N1027,'error categories'!$A$2:$D$54,3,FALSE)</f>
        <v>#N/A</v>
      </c>
      <c r="S1027" s="374"/>
      <c r="T1027" s="377"/>
      <c r="U1027" s="378">
        <f t="shared" si="135"/>
        <v>0</v>
      </c>
      <c r="V1027" s="379"/>
      <c r="W1027" s="380"/>
      <c r="X1027" s="380"/>
      <c r="Y1027" s="380"/>
      <c r="Z1027" s="379"/>
      <c r="AA1027" s="381"/>
      <c r="AB1027" s="379"/>
      <c r="AC1027" s="380"/>
      <c r="AD1027" s="382">
        <f t="shared" si="142"/>
        <v>0</v>
      </c>
      <c r="AE1027" s="383">
        <f t="shared" si="143"/>
        <v>0</v>
      </c>
      <c r="AF1027" s="379"/>
      <c r="AG1027" s="381"/>
      <c r="AH1027" s="379"/>
      <c r="AI1027" s="381"/>
      <c r="AJ1027" s="384" t="str">
        <f t="shared" si="136"/>
        <v/>
      </c>
      <c r="AK1027" s="385" t="str">
        <f t="shared" si="137"/>
        <v/>
      </c>
      <c r="AL1027" s="388" t="str">
        <f t="shared" si="138"/>
        <v/>
      </c>
      <c r="AM1027" s="389" t="str">
        <f t="shared" si="139"/>
        <v/>
      </c>
      <c r="AN1027" s="388" t="str">
        <f t="shared" si="140"/>
        <v/>
      </c>
      <c r="AO1027" s="389" t="str">
        <f t="shared" si="141"/>
        <v/>
      </c>
      <c r="AP1027" s="423"/>
      <c r="AQ1027" s="423"/>
      <c r="AR1027" s="431" t="e">
        <f>VLOOKUP($B1027,'acc names'!$C$2:$D$12102,2,FALSE)</f>
        <v>#N/A</v>
      </c>
      <c r="AS1027" s="431" t="e">
        <f>VLOOKUP($AQ1027,software!$A$1:$B$14605,2,FALSE)</f>
        <v>#N/A</v>
      </c>
      <c r="AT1027" s="423"/>
      <c r="AV1027" s="423"/>
    </row>
    <row r="1028" spans="1:48" ht="12.75" x14ac:dyDescent="0.2">
      <c r="A1028" s="101"/>
      <c r="B1028" s="42"/>
      <c r="C1028" s="142"/>
      <c r="D1028" s="143"/>
      <c r="E1028" s="107"/>
      <c r="F1028" s="46"/>
      <c r="G1028" s="46"/>
      <c r="H1028" s="46"/>
      <c r="I1028" s="46"/>
      <c r="J1028" s="46"/>
      <c r="K1028" s="46"/>
      <c r="L1028" s="139"/>
      <c r="M1028" s="41"/>
      <c r="N1028" s="45"/>
      <c r="O1028" s="47"/>
      <c r="P1028" s="43"/>
      <c r="Q1028" s="71" t="e">
        <f>VLOOKUP(N1028,'error categories'!$A$2:$D$54,4,FALSE)</f>
        <v>#N/A</v>
      </c>
      <c r="R1028" s="72" t="e">
        <f>VLOOKUP(N1028,'error categories'!$A$2:$D$54,3,FALSE)</f>
        <v>#N/A</v>
      </c>
      <c r="S1028" s="374"/>
      <c r="T1028" s="377"/>
      <c r="U1028" s="378">
        <f t="shared" ref="U1028:U1091" si="144">S1028-T1028</f>
        <v>0</v>
      </c>
      <c r="V1028" s="379"/>
      <c r="W1028" s="380"/>
      <c r="X1028" s="380"/>
      <c r="Y1028" s="380"/>
      <c r="Z1028" s="379"/>
      <c r="AA1028" s="381"/>
      <c r="AB1028" s="379"/>
      <c r="AC1028" s="380"/>
      <c r="AD1028" s="382">
        <f t="shared" si="142"/>
        <v>0</v>
      </c>
      <c r="AE1028" s="383">
        <f t="shared" si="143"/>
        <v>0</v>
      </c>
      <c r="AF1028" s="379"/>
      <c r="AG1028" s="381"/>
      <c r="AH1028" s="379"/>
      <c r="AI1028" s="381"/>
      <c r="AJ1028" s="384" t="str">
        <f t="shared" ref="AJ1028:AJ1091" si="145">IF(E1028="","",IF(AND(U1028=1,(Y1028+AA1028+AD1028+AE1028+AG1028+AI1028)=0),"VU",Y1028+AA1028+AD1028+AE1028+AG1028+AI1028))</f>
        <v/>
      </c>
      <c r="AK1028" s="385" t="str">
        <f t="shared" si="137"/>
        <v/>
      </c>
      <c r="AL1028" s="388" t="str">
        <f t="shared" si="138"/>
        <v/>
      </c>
      <c r="AM1028" s="389" t="str">
        <f t="shared" si="139"/>
        <v/>
      </c>
      <c r="AN1028" s="388" t="str">
        <f t="shared" si="140"/>
        <v/>
      </c>
      <c r="AO1028" s="389" t="str">
        <f t="shared" si="141"/>
        <v/>
      </c>
      <c r="AP1028" s="423"/>
      <c r="AQ1028" s="423"/>
      <c r="AR1028" s="431" t="e">
        <f>VLOOKUP($B1028,'acc names'!$C$2:$D$12102,2,FALSE)</f>
        <v>#N/A</v>
      </c>
      <c r="AS1028" s="431" t="e">
        <f>VLOOKUP($AQ1028,software!$A$1:$B$14605,2,FALSE)</f>
        <v>#N/A</v>
      </c>
      <c r="AT1028" s="423"/>
      <c r="AV1028" s="423"/>
    </row>
    <row r="1029" spans="1:48" ht="12.75" x14ac:dyDescent="0.2">
      <c r="A1029" s="101"/>
      <c r="B1029" s="42"/>
      <c r="C1029" s="142"/>
      <c r="D1029" s="143"/>
      <c r="E1029" s="107"/>
      <c r="F1029" s="46"/>
      <c r="G1029" s="46"/>
      <c r="H1029" s="46"/>
      <c r="I1029" s="46"/>
      <c r="J1029" s="46"/>
      <c r="K1029" s="46"/>
      <c r="L1029" s="139"/>
      <c r="M1029" s="41"/>
      <c r="N1029" s="45"/>
      <c r="O1029" s="47"/>
      <c r="P1029" s="43"/>
      <c r="Q1029" s="71" t="e">
        <f>VLOOKUP(N1029,'error categories'!$A$2:$D$54,4,FALSE)</f>
        <v>#N/A</v>
      </c>
      <c r="R1029" s="72" t="e">
        <f>VLOOKUP(N1029,'error categories'!$A$2:$D$54,3,FALSE)</f>
        <v>#N/A</v>
      </c>
      <c r="S1029" s="374"/>
      <c r="T1029" s="377"/>
      <c r="U1029" s="378">
        <f t="shared" si="144"/>
        <v>0</v>
      </c>
      <c r="V1029" s="379"/>
      <c r="W1029" s="380"/>
      <c r="X1029" s="380"/>
      <c r="Y1029" s="380"/>
      <c r="Z1029" s="379"/>
      <c r="AA1029" s="381"/>
      <c r="AB1029" s="379"/>
      <c r="AC1029" s="380"/>
      <c r="AD1029" s="382">
        <f t="shared" si="142"/>
        <v>0</v>
      </c>
      <c r="AE1029" s="383">
        <f t="shared" si="143"/>
        <v>0</v>
      </c>
      <c r="AF1029" s="379"/>
      <c r="AG1029" s="381"/>
      <c r="AH1029" s="379"/>
      <c r="AI1029" s="381"/>
      <c r="AJ1029" s="384" t="str">
        <f t="shared" si="145"/>
        <v/>
      </c>
      <c r="AK1029" s="385" t="str">
        <f t="shared" ref="AK1029:AK1092" si="146">IF(OR(AJ1029="",AJ1029="VU"),"",ABS(AJ1029))</f>
        <v/>
      </c>
      <c r="AL1029" s="388" t="str">
        <f t="shared" ref="AL1029:AL1092" si="147">IF(OR(AJ1029="VU",AJ1029="",AJ1029=0,AJ1029&lt;0),"",AJ1029)</f>
        <v/>
      </c>
      <c r="AM1029" s="389" t="str">
        <f t="shared" ref="AM1029:AM1092" si="148">IF(OR(AJ1029="VU",AJ1029="",AJ1029=0,AJ1029&gt;0),"",AJ1029)</f>
        <v/>
      </c>
      <c r="AN1029" s="388" t="str">
        <f t="shared" ref="AN1029:AN1092" si="149">IF(AL1029="","",1)</f>
        <v/>
      </c>
      <c r="AO1029" s="389" t="str">
        <f t="shared" ref="AO1029:AO1092" si="150">IF(AM1029="","",1)</f>
        <v/>
      </c>
      <c r="AP1029" s="423"/>
      <c r="AQ1029" s="423"/>
      <c r="AR1029" s="431" t="e">
        <f>VLOOKUP($B1029,'acc names'!$C$2:$D$12102,2,FALSE)</f>
        <v>#N/A</v>
      </c>
      <c r="AS1029" s="431" t="e">
        <f>VLOOKUP($AQ1029,software!$A$1:$B$14605,2,FALSE)</f>
        <v>#N/A</v>
      </c>
      <c r="AT1029" s="423"/>
      <c r="AV1029" s="423"/>
    </row>
    <row r="1030" spans="1:48" ht="12.75" x14ac:dyDescent="0.2">
      <c r="A1030" s="101"/>
      <c r="B1030" s="42"/>
      <c r="C1030" s="142"/>
      <c r="D1030" s="143"/>
      <c r="E1030" s="107"/>
      <c r="F1030" s="46"/>
      <c r="G1030" s="46"/>
      <c r="H1030" s="46"/>
      <c r="I1030" s="46"/>
      <c r="J1030" s="46"/>
      <c r="K1030" s="46"/>
      <c r="L1030" s="139"/>
      <c r="M1030" s="41"/>
      <c r="N1030" s="45"/>
      <c r="O1030" s="47"/>
      <c r="P1030" s="43"/>
      <c r="Q1030" s="71" t="e">
        <f>VLOOKUP(N1030,'error categories'!$A$2:$D$54,4,FALSE)</f>
        <v>#N/A</v>
      </c>
      <c r="R1030" s="72" t="e">
        <f>VLOOKUP(N1030,'error categories'!$A$2:$D$54,3,FALSE)</f>
        <v>#N/A</v>
      </c>
      <c r="S1030" s="374"/>
      <c r="T1030" s="377"/>
      <c r="U1030" s="378">
        <f t="shared" si="144"/>
        <v>0</v>
      </c>
      <c r="V1030" s="379"/>
      <c r="W1030" s="380"/>
      <c r="X1030" s="380"/>
      <c r="Y1030" s="380"/>
      <c r="Z1030" s="379"/>
      <c r="AA1030" s="381"/>
      <c r="AB1030" s="379"/>
      <c r="AC1030" s="380"/>
      <c r="AD1030" s="382">
        <f t="shared" ref="AD1030:AD1093" si="151">AB1030*-900</f>
        <v>0</v>
      </c>
      <c r="AE1030" s="383">
        <f t="shared" ref="AE1030:AE1093" si="152">AC1030*-880</f>
        <v>0</v>
      </c>
      <c r="AF1030" s="379"/>
      <c r="AG1030" s="381"/>
      <c r="AH1030" s="379"/>
      <c r="AI1030" s="381"/>
      <c r="AJ1030" s="384" t="str">
        <f t="shared" si="145"/>
        <v/>
      </c>
      <c r="AK1030" s="385" t="str">
        <f t="shared" si="146"/>
        <v/>
      </c>
      <c r="AL1030" s="388" t="str">
        <f t="shared" si="147"/>
        <v/>
      </c>
      <c r="AM1030" s="389" t="str">
        <f t="shared" si="148"/>
        <v/>
      </c>
      <c r="AN1030" s="388" t="str">
        <f t="shared" si="149"/>
        <v/>
      </c>
      <c r="AO1030" s="389" t="str">
        <f t="shared" si="150"/>
        <v/>
      </c>
      <c r="AP1030" s="423"/>
      <c r="AQ1030" s="423"/>
      <c r="AR1030" s="431" t="e">
        <f>VLOOKUP($B1030,'acc names'!$C$2:$D$12102,2,FALSE)</f>
        <v>#N/A</v>
      </c>
      <c r="AS1030" s="431" t="e">
        <f>VLOOKUP($AQ1030,software!$A$1:$B$14605,2,FALSE)</f>
        <v>#N/A</v>
      </c>
      <c r="AT1030" s="423"/>
      <c r="AV1030" s="423"/>
    </row>
    <row r="1031" spans="1:48" ht="12.75" x14ac:dyDescent="0.2">
      <c r="A1031" s="101"/>
      <c r="B1031" s="42"/>
      <c r="C1031" s="142"/>
      <c r="D1031" s="143"/>
      <c r="E1031" s="107"/>
      <c r="F1031" s="46"/>
      <c r="G1031" s="46"/>
      <c r="H1031" s="46"/>
      <c r="I1031" s="46"/>
      <c r="J1031" s="46"/>
      <c r="K1031" s="46"/>
      <c r="L1031" s="139"/>
      <c r="M1031" s="41"/>
      <c r="N1031" s="45"/>
      <c r="O1031" s="47"/>
      <c r="P1031" s="43"/>
      <c r="Q1031" s="71" t="e">
        <f>VLOOKUP(N1031,'error categories'!$A$2:$D$54,4,FALSE)</f>
        <v>#N/A</v>
      </c>
      <c r="R1031" s="72" t="e">
        <f>VLOOKUP(N1031,'error categories'!$A$2:$D$54,3,FALSE)</f>
        <v>#N/A</v>
      </c>
      <c r="S1031" s="374"/>
      <c r="T1031" s="377"/>
      <c r="U1031" s="378">
        <f t="shared" si="144"/>
        <v>0</v>
      </c>
      <c r="V1031" s="379"/>
      <c r="W1031" s="380"/>
      <c r="X1031" s="380"/>
      <c r="Y1031" s="380"/>
      <c r="Z1031" s="379"/>
      <c r="AA1031" s="381"/>
      <c r="AB1031" s="379"/>
      <c r="AC1031" s="380"/>
      <c r="AD1031" s="382">
        <f t="shared" si="151"/>
        <v>0</v>
      </c>
      <c r="AE1031" s="383">
        <f t="shared" si="152"/>
        <v>0</v>
      </c>
      <c r="AF1031" s="379"/>
      <c r="AG1031" s="381"/>
      <c r="AH1031" s="379"/>
      <c r="AI1031" s="381"/>
      <c r="AJ1031" s="384" t="str">
        <f t="shared" si="145"/>
        <v/>
      </c>
      <c r="AK1031" s="385" t="str">
        <f t="shared" si="146"/>
        <v/>
      </c>
      <c r="AL1031" s="388" t="str">
        <f t="shared" si="147"/>
        <v/>
      </c>
      <c r="AM1031" s="389" t="str">
        <f t="shared" si="148"/>
        <v/>
      </c>
      <c r="AN1031" s="388" t="str">
        <f t="shared" si="149"/>
        <v/>
      </c>
      <c r="AO1031" s="389" t="str">
        <f t="shared" si="150"/>
        <v/>
      </c>
      <c r="AP1031" s="423"/>
      <c r="AQ1031" s="423"/>
      <c r="AR1031" s="431" t="e">
        <f>VLOOKUP($B1031,'acc names'!$C$2:$D$12102,2,FALSE)</f>
        <v>#N/A</v>
      </c>
      <c r="AS1031" s="431" t="e">
        <f>VLOOKUP($AQ1031,software!$A$1:$B$14605,2,FALSE)</f>
        <v>#N/A</v>
      </c>
      <c r="AT1031" s="423"/>
      <c r="AV1031" s="423"/>
    </row>
    <row r="1032" spans="1:48" ht="12.75" x14ac:dyDescent="0.2">
      <c r="A1032" s="101"/>
      <c r="B1032" s="42"/>
      <c r="C1032" s="142"/>
      <c r="D1032" s="143"/>
      <c r="E1032" s="107"/>
      <c r="F1032" s="46"/>
      <c r="G1032" s="46"/>
      <c r="H1032" s="46"/>
      <c r="I1032" s="46"/>
      <c r="J1032" s="46"/>
      <c r="K1032" s="46"/>
      <c r="L1032" s="139"/>
      <c r="M1032" s="41"/>
      <c r="N1032" s="45"/>
      <c r="O1032" s="47"/>
      <c r="P1032" s="43"/>
      <c r="Q1032" s="71" t="e">
        <f>VLOOKUP(N1032,'error categories'!$A$2:$D$54,4,FALSE)</f>
        <v>#N/A</v>
      </c>
      <c r="R1032" s="72" t="e">
        <f>VLOOKUP(N1032,'error categories'!$A$2:$D$54,3,FALSE)</f>
        <v>#N/A</v>
      </c>
      <c r="S1032" s="374"/>
      <c r="T1032" s="377"/>
      <c r="U1032" s="378">
        <f t="shared" si="144"/>
        <v>0</v>
      </c>
      <c r="V1032" s="379"/>
      <c r="W1032" s="380"/>
      <c r="X1032" s="380"/>
      <c r="Y1032" s="380"/>
      <c r="Z1032" s="379"/>
      <c r="AA1032" s="381"/>
      <c r="AB1032" s="379"/>
      <c r="AC1032" s="380"/>
      <c r="AD1032" s="382">
        <f t="shared" si="151"/>
        <v>0</v>
      </c>
      <c r="AE1032" s="383">
        <f t="shared" si="152"/>
        <v>0</v>
      </c>
      <c r="AF1032" s="379"/>
      <c r="AG1032" s="381"/>
      <c r="AH1032" s="379"/>
      <c r="AI1032" s="381"/>
      <c r="AJ1032" s="384" t="str">
        <f t="shared" si="145"/>
        <v/>
      </c>
      <c r="AK1032" s="385" t="str">
        <f t="shared" si="146"/>
        <v/>
      </c>
      <c r="AL1032" s="388" t="str">
        <f t="shared" si="147"/>
        <v/>
      </c>
      <c r="AM1032" s="389" t="str">
        <f t="shared" si="148"/>
        <v/>
      </c>
      <c r="AN1032" s="388" t="str">
        <f t="shared" si="149"/>
        <v/>
      </c>
      <c r="AO1032" s="389" t="str">
        <f t="shared" si="150"/>
        <v/>
      </c>
      <c r="AP1032" s="423"/>
      <c r="AQ1032" s="423"/>
      <c r="AR1032" s="431" t="e">
        <f>VLOOKUP($B1032,'acc names'!$C$2:$D$12102,2,FALSE)</f>
        <v>#N/A</v>
      </c>
      <c r="AS1032" s="431" t="e">
        <f>VLOOKUP($AQ1032,software!$A$1:$B$14605,2,FALSE)</f>
        <v>#N/A</v>
      </c>
      <c r="AT1032" s="423"/>
      <c r="AV1032" s="423"/>
    </row>
    <row r="1033" spans="1:48" ht="12.75" x14ac:dyDescent="0.2">
      <c r="A1033" s="101"/>
      <c r="B1033" s="42"/>
      <c r="C1033" s="142"/>
      <c r="D1033" s="143"/>
      <c r="E1033" s="107"/>
      <c r="F1033" s="46"/>
      <c r="G1033" s="46"/>
      <c r="H1033" s="46"/>
      <c r="I1033" s="46"/>
      <c r="J1033" s="46"/>
      <c r="K1033" s="46"/>
      <c r="L1033" s="139"/>
      <c r="M1033" s="41"/>
      <c r="N1033" s="45"/>
      <c r="O1033" s="47"/>
      <c r="P1033" s="43"/>
      <c r="Q1033" s="71" t="e">
        <f>VLOOKUP(N1033,'error categories'!$A$2:$D$54,4,FALSE)</f>
        <v>#N/A</v>
      </c>
      <c r="R1033" s="72" t="e">
        <f>VLOOKUP(N1033,'error categories'!$A$2:$D$54,3,FALSE)</f>
        <v>#N/A</v>
      </c>
      <c r="S1033" s="374"/>
      <c r="T1033" s="377"/>
      <c r="U1033" s="378">
        <f t="shared" si="144"/>
        <v>0</v>
      </c>
      <c r="V1033" s="379"/>
      <c r="W1033" s="380"/>
      <c r="X1033" s="380"/>
      <c r="Y1033" s="380"/>
      <c r="Z1033" s="379"/>
      <c r="AA1033" s="381"/>
      <c r="AB1033" s="379"/>
      <c r="AC1033" s="380"/>
      <c r="AD1033" s="382">
        <f t="shared" si="151"/>
        <v>0</v>
      </c>
      <c r="AE1033" s="383">
        <f t="shared" si="152"/>
        <v>0</v>
      </c>
      <c r="AF1033" s="379"/>
      <c r="AG1033" s="381"/>
      <c r="AH1033" s="379"/>
      <c r="AI1033" s="381"/>
      <c r="AJ1033" s="384" t="str">
        <f t="shared" si="145"/>
        <v/>
      </c>
      <c r="AK1033" s="385" t="str">
        <f t="shared" si="146"/>
        <v/>
      </c>
      <c r="AL1033" s="388" t="str">
        <f t="shared" si="147"/>
        <v/>
      </c>
      <c r="AM1033" s="389" t="str">
        <f t="shared" si="148"/>
        <v/>
      </c>
      <c r="AN1033" s="388" t="str">
        <f t="shared" si="149"/>
        <v/>
      </c>
      <c r="AO1033" s="389" t="str">
        <f t="shared" si="150"/>
        <v/>
      </c>
      <c r="AP1033" s="423"/>
      <c r="AQ1033" s="423"/>
      <c r="AR1033" s="431" t="e">
        <f>VLOOKUP($B1033,'acc names'!$C$2:$D$12102,2,FALSE)</f>
        <v>#N/A</v>
      </c>
      <c r="AS1033" s="431" t="e">
        <f>VLOOKUP($AQ1033,software!$A$1:$B$14605,2,FALSE)</f>
        <v>#N/A</v>
      </c>
      <c r="AT1033" s="423"/>
      <c r="AV1033" s="423"/>
    </row>
    <row r="1034" spans="1:48" ht="12.75" x14ac:dyDescent="0.2">
      <c r="A1034" s="101"/>
      <c r="B1034" s="42"/>
      <c r="C1034" s="142"/>
      <c r="D1034" s="143"/>
      <c r="E1034" s="107"/>
      <c r="F1034" s="46"/>
      <c r="G1034" s="46"/>
      <c r="H1034" s="46"/>
      <c r="I1034" s="46"/>
      <c r="J1034" s="46"/>
      <c r="K1034" s="46"/>
      <c r="L1034" s="139"/>
      <c r="M1034" s="41"/>
      <c r="N1034" s="45"/>
      <c r="O1034" s="47"/>
      <c r="P1034" s="43"/>
      <c r="Q1034" s="71" t="e">
        <f>VLOOKUP(N1034,'error categories'!$A$2:$D$54,4,FALSE)</f>
        <v>#N/A</v>
      </c>
      <c r="R1034" s="72" t="e">
        <f>VLOOKUP(N1034,'error categories'!$A$2:$D$54,3,FALSE)</f>
        <v>#N/A</v>
      </c>
      <c r="S1034" s="374"/>
      <c r="T1034" s="377"/>
      <c r="U1034" s="378">
        <f t="shared" si="144"/>
        <v>0</v>
      </c>
      <c r="V1034" s="379"/>
      <c r="W1034" s="380"/>
      <c r="X1034" s="380"/>
      <c r="Y1034" s="380"/>
      <c r="Z1034" s="379"/>
      <c r="AA1034" s="381"/>
      <c r="AB1034" s="379"/>
      <c r="AC1034" s="380"/>
      <c r="AD1034" s="382">
        <f t="shared" si="151"/>
        <v>0</v>
      </c>
      <c r="AE1034" s="383">
        <f t="shared" si="152"/>
        <v>0</v>
      </c>
      <c r="AF1034" s="379"/>
      <c r="AG1034" s="381"/>
      <c r="AH1034" s="379"/>
      <c r="AI1034" s="381"/>
      <c r="AJ1034" s="384" t="str">
        <f t="shared" si="145"/>
        <v/>
      </c>
      <c r="AK1034" s="385" t="str">
        <f t="shared" si="146"/>
        <v/>
      </c>
      <c r="AL1034" s="388" t="str">
        <f t="shared" si="147"/>
        <v/>
      </c>
      <c r="AM1034" s="389" t="str">
        <f t="shared" si="148"/>
        <v/>
      </c>
      <c r="AN1034" s="388" t="str">
        <f t="shared" si="149"/>
        <v/>
      </c>
      <c r="AO1034" s="389" t="str">
        <f t="shared" si="150"/>
        <v/>
      </c>
      <c r="AP1034" s="423"/>
      <c r="AQ1034" s="423"/>
      <c r="AR1034" s="431" t="e">
        <f>VLOOKUP($B1034,'acc names'!$C$2:$D$12102,2,FALSE)</f>
        <v>#N/A</v>
      </c>
      <c r="AS1034" s="431" t="e">
        <f>VLOOKUP($AQ1034,software!$A$1:$B$14605,2,FALSE)</f>
        <v>#N/A</v>
      </c>
      <c r="AT1034" s="423"/>
      <c r="AV1034" s="423"/>
    </row>
    <row r="1035" spans="1:48" ht="12.75" x14ac:dyDescent="0.2">
      <c r="A1035" s="101"/>
      <c r="B1035" s="42"/>
      <c r="C1035" s="142"/>
      <c r="D1035" s="143"/>
      <c r="E1035" s="107"/>
      <c r="F1035" s="46"/>
      <c r="G1035" s="46"/>
      <c r="H1035" s="46"/>
      <c r="I1035" s="46"/>
      <c r="J1035" s="46"/>
      <c r="K1035" s="46"/>
      <c r="L1035" s="139"/>
      <c r="M1035" s="41"/>
      <c r="N1035" s="45"/>
      <c r="O1035" s="47"/>
      <c r="P1035" s="43"/>
      <c r="Q1035" s="71" t="e">
        <f>VLOOKUP(N1035,'error categories'!$A$2:$D$54,4,FALSE)</f>
        <v>#N/A</v>
      </c>
      <c r="R1035" s="72" t="e">
        <f>VLOOKUP(N1035,'error categories'!$A$2:$D$54,3,FALSE)</f>
        <v>#N/A</v>
      </c>
      <c r="S1035" s="374"/>
      <c r="T1035" s="377"/>
      <c r="U1035" s="378">
        <f t="shared" si="144"/>
        <v>0</v>
      </c>
      <c r="V1035" s="379"/>
      <c r="W1035" s="380"/>
      <c r="X1035" s="380"/>
      <c r="Y1035" s="380"/>
      <c r="Z1035" s="379"/>
      <c r="AA1035" s="381"/>
      <c r="AB1035" s="379"/>
      <c r="AC1035" s="380"/>
      <c r="AD1035" s="382">
        <f t="shared" si="151"/>
        <v>0</v>
      </c>
      <c r="AE1035" s="383">
        <f t="shared" si="152"/>
        <v>0</v>
      </c>
      <c r="AF1035" s="379"/>
      <c r="AG1035" s="381"/>
      <c r="AH1035" s="379"/>
      <c r="AI1035" s="381"/>
      <c r="AJ1035" s="384" t="str">
        <f t="shared" si="145"/>
        <v/>
      </c>
      <c r="AK1035" s="385" t="str">
        <f t="shared" si="146"/>
        <v/>
      </c>
      <c r="AL1035" s="388" t="str">
        <f t="shared" si="147"/>
        <v/>
      </c>
      <c r="AM1035" s="389" t="str">
        <f t="shared" si="148"/>
        <v/>
      </c>
      <c r="AN1035" s="388" t="str">
        <f t="shared" si="149"/>
        <v/>
      </c>
      <c r="AO1035" s="389" t="str">
        <f t="shared" si="150"/>
        <v/>
      </c>
      <c r="AP1035" s="423"/>
      <c r="AQ1035" s="423"/>
      <c r="AR1035" s="431" t="e">
        <f>VLOOKUP($B1035,'acc names'!$C$2:$D$12102,2,FALSE)</f>
        <v>#N/A</v>
      </c>
      <c r="AS1035" s="431" t="e">
        <f>VLOOKUP($AQ1035,software!$A$1:$B$14605,2,FALSE)</f>
        <v>#N/A</v>
      </c>
      <c r="AT1035" s="423"/>
      <c r="AV1035" s="423"/>
    </row>
    <row r="1036" spans="1:48" ht="12.75" x14ac:dyDescent="0.2">
      <c r="A1036" s="101"/>
      <c r="B1036" s="42"/>
      <c r="C1036" s="142"/>
      <c r="D1036" s="143"/>
      <c r="E1036" s="107"/>
      <c r="F1036" s="46"/>
      <c r="G1036" s="46"/>
      <c r="H1036" s="46"/>
      <c r="I1036" s="46"/>
      <c r="J1036" s="46"/>
      <c r="K1036" s="46"/>
      <c r="L1036" s="139"/>
      <c r="M1036" s="41"/>
      <c r="N1036" s="45"/>
      <c r="O1036" s="47"/>
      <c r="P1036" s="43"/>
      <c r="Q1036" s="71" t="e">
        <f>VLOOKUP(N1036,'error categories'!$A$2:$D$54,4,FALSE)</f>
        <v>#N/A</v>
      </c>
      <c r="R1036" s="72" t="e">
        <f>VLOOKUP(N1036,'error categories'!$A$2:$D$54,3,FALSE)</f>
        <v>#N/A</v>
      </c>
      <c r="S1036" s="374"/>
      <c r="T1036" s="377"/>
      <c r="U1036" s="378">
        <f t="shared" si="144"/>
        <v>0</v>
      </c>
      <c r="V1036" s="379"/>
      <c r="W1036" s="380"/>
      <c r="X1036" s="380"/>
      <c r="Y1036" s="380"/>
      <c r="Z1036" s="379"/>
      <c r="AA1036" s="381"/>
      <c r="AB1036" s="379"/>
      <c r="AC1036" s="380"/>
      <c r="AD1036" s="382">
        <f t="shared" si="151"/>
        <v>0</v>
      </c>
      <c r="AE1036" s="383">
        <f t="shared" si="152"/>
        <v>0</v>
      </c>
      <c r="AF1036" s="379"/>
      <c r="AG1036" s="381"/>
      <c r="AH1036" s="379"/>
      <c r="AI1036" s="381"/>
      <c r="AJ1036" s="384" t="str">
        <f t="shared" si="145"/>
        <v/>
      </c>
      <c r="AK1036" s="385" t="str">
        <f t="shared" si="146"/>
        <v/>
      </c>
      <c r="AL1036" s="388" t="str">
        <f t="shared" si="147"/>
        <v/>
      </c>
      <c r="AM1036" s="389" t="str">
        <f t="shared" si="148"/>
        <v/>
      </c>
      <c r="AN1036" s="388" t="str">
        <f t="shared" si="149"/>
        <v/>
      </c>
      <c r="AO1036" s="389" t="str">
        <f t="shared" si="150"/>
        <v/>
      </c>
      <c r="AP1036" s="423"/>
      <c r="AQ1036" s="423"/>
      <c r="AR1036" s="431" t="e">
        <f>VLOOKUP($B1036,'acc names'!$C$2:$D$12102,2,FALSE)</f>
        <v>#N/A</v>
      </c>
      <c r="AS1036" s="431" t="e">
        <f>VLOOKUP($AQ1036,software!$A$1:$B$14605,2,FALSE)</f>
        <v>#N/A</v>
      </c>
      <c r="AT1036" s="423"/>
      <c r="AV1036" s="423"/>
    </row>
    <row r="1037" spans="1:48" ht="12.75" x14ac:dyDescent="0.2">
      <c r="A1037" s="101"/>
      <c r="B1037" s="42"/>
      <c r="C1037" s="142"/>
      <c r="D1037" s="143"/>
      <c r="E1037" s="107"/>
      <c r="F1037" s="46"/>
      <c r="G1037" s="46"/>
      <c r="H1037" s="46"/>
      <c r="I1037" s="46"/>
      <c r="J1037" s="46"/>
      <c r="K1037" s="46"/>
      <c r="L1037" s="139"/>
      <c r="M1037" s="41"/>
      <c r="N1037" s="45"/>
      <c r="O1037" s="47"/>
      <c r="P1037" s="43"/>
      <c r="Q1037" s="71" t="e">
        <f>VLOOKUP(N1037,'error categories'!$A$2:$D$54,4,FALSE)</f>
        <v>#N/A</v>
      </c>
      <c r="R1037" s="72" t="e">
        <f>VLOOKUP(N1037,'error categories'!$A$2:$D$54,3,FALSE)</f>
        <v>#N/A</v>
      </c>
      <c r="S1037" s="374"/>
      <c r="T1037" s="377"/>
      <c r="U1037" s="378">
        <f t="shared" si="144"/>
        <v>0</v>
      </c>
      <c r="V1037" s="379"/>
      <c r="W1037" s="380"/>
      <c r="X1037" s="380"/>
      <c r="Y1037" s="380"/>
      <c r="Z1037" s="379"/>
      <c r="AA1037" s="381"/>
      <c r="AB1037" s="379"/>
      <c r="AC1037" s="380"/>
      <c r="AD1037" s="382">
        <f t="shared" si="151"/>
        <v>0</v>
      </c>
      <c r="AE1037" s="383">
        <f t="shared" si="152"/>
        <v>0</v>
      </c>
      <c r="AF1037" s="379"/>
      <c r="AG1037" s="381"/>
      <c r="AH1037" s="379"/>
      <c r="AI1037" s="381"/>
      <c r="AJ1037" s="384" t="str">
        <f t="shared" si="145"/>
        <v/>
      </c>
      <c r="AK1037" s="385" t="str">
        <f t="shared" si="146"/>
        <v/>
      </c>
      <c r="AL1037" s="388" t="str">
        <f t="shared" si="147"/>
        <v/>
      </c>
      <c r="AM1037" s="389" t="str">
        <f t="shared" si="148"/>
        <v/>
      </c>
      <c r="AN1037" s="388" t="str">
        <f t="shared" si="149"/>
        <v/>
      </c>
      <c r="AO1037" s="389" t="str">
        <f t="shared" si="150"/>
        <v/>
      </c>
      <c r="AP1037" s="423"/>
      <c r="AQ1037" s="423"/>
      <c r="AR1037" s="431" t="e">
        <f>VLOOKUP($B1037,'acc names'!$C$2:$D$12102,2,FALSE)</f>
        <v>#N/A</v>
      </c>
      <c r="AS1037" s="431" t="e">
        <f>VLOOKUP($AQ1037,software!$A$1:$B$14605,2,FALSE)</f>
        <v>#N/A</v>
      </c>
      <c r="AT1037" s="423"/>
      <c r="AV1037" s="423"/>
    </row>
    <row r="1038" spans="1:48" ht="12.75" x14ac:dyDescent="0.2">
      <c r="A1038" s="101"/>
      <c r="B1038" s="42"/>
      <c r="C1038" s="142"/>
      <c r="D1038" s="143"/>
      <c r="E1038" s="107"/>
      <c r="F1038" s="46"/>
      <c r="G1038" s="46"/>
      <c r="H1038" s="46"/>
      <c r="I1038" s="46"/>
      <c r="J1038" s="46"/>
      <c r="K1038" s="46"/>
      <c r="L1038" s="139"/>
      <c r="M1038" s="41"/>
      <c r="N1038" s="45"/>
      <c r="O1038" s="47"/>
      <c r="P1038" s="43"/>
      <c r="Q1038" s="71" t="e">
        <f>VLOOKUP(N1038,'error categories'!$A$2:$D$54,4,FALSE)</f>
        <v>#N/A</v>
      </c>
      <c r="R1038" s="72" t="e">
        <f>VLOOKUP(N1038,'error categories'!$A$2:$D$54,3,FALSE)</f>
        <v>#N/A</v>
      </c>
      <c r="S1038" s="374"/>
      <c r="T1038" s="377"/>
      <c r="U1038" s="378">
        <f t="shared" si="144"/>
        <v>0</v>
      </c>
      <c r="V1038" s="379"/>
      <c r="W1038" s="380"/>
      <c r="X1038" s="380"/>
      <c r="Y1038" s="380"/>
      <c r="Z1038" s="379"/>
      <c r="AA1038" s="381"/>
      <c r="AB1038" s="379"/>
      <c r="AC1038" s="380"/>
      <c r="AD1038" s="382">
        <f t="shared" si="151"/>
        <v>0</v>
      </c>
      <c r="AE1038" s="383">
        <f t="shared" si="152"/>
        <v>0</v>
      </c>
      <c r="AF1038" s="379"/>
      <c r="AG1038" s="381"/>
      <c r="AH1038" s="379"/>
      <c r="AI1038" s="381"/>
      <c r="AJ1038" s="384" t="str">
        <f t="shared" si="145"/>
        <v/>
      </c>
      <c r="AK1038" s="385" t="str">
        <f t="shared" si="146"/>
        <v/>
      </c>
      <c r="AL1038" s="388" t="str">
        <f t="shared" si="147"/>
        <v/>
      </c>
      <c r="AM1038" s="389" t="str">
        <f t="shared" si="148"/>
        <v/>
      </c>
      <c r="AN1038" s="388" t="str">
        <f t="shared" si="149"/>
        <v/>
      </c>
      <c r="AO1038" s="389" t="str">
        <f t="shared" si="150"/>
        <v/>
      </c>
      <c r="AP1038" s="423"/>
      <c r="AQ1038" s="423"/>
      <c r="AR1038" s="431" t="e">
        <f>VLOOKUP($B1038,'acc names'!$C$2:$D$12102,2,FALSE)</f>
        <v>#N/A</v>
      </c>
      <c r="AS1038" s="431" t="e">
        <f>VLOOKUP($AQ1038,software!$A$1:$B$14605,2,FALSE)</f>
        <v>#N/A</v>
      </c>
      <c r="AT1038" s="423"/>
      <c r="AV1038" s="423"/>
    </row>
    <row r="1039" spans="1:48" ht="12.75" x14ac:dyDescent="0.2">
      <c r="A1039" s="101"/>
      <c r="B1039" s="42"/>
      <c r="C1039" s="142"/>
      <c r="D1039" s="143"/>
      <c r="E1039" s="107"/>
      <c r="F1039" s="46"/>
      <c r="G1039" s="46"/>
      <c r="H1039" s="46"/>
      <c r="I1039" s="46"/>
      <c r="J1039" s="46"/>
      <c r="K1039" s="46"/>
      <c r="L1039" s="139"/>
      <c r="M1039" s="41"/>
      <c r="N1039" s="45"/>
      <c r="O1039" s="47"/>
      <c r="P1039" s="43"/>
      <c r="Q1039" s="71" t="e">
        <f>VLOOKUP(N1039,'error categories'!$A$2:$D$54,4,FALSE)</f>
        <v>#N/A</v>
      </c>
      <c r="R1039" s="72" t="e">
        <f>VLOOKUP(N1039,'error categories'!$A$2:$D$54,3,FALSE)</f>
        <v>#N/A</v>
      </c>
      <c r="S1039" s="374"/>
      <c r="T1039" s="377"/>
      <c r="U1039" s="378">
        <f t="shared" si="144"/>
        <v>0</v>
      </c>
      <c r="V1039" s="379"/>
      <c r="W1039" s="380"/>
      <c r="X1039" s="380"/>
      <c r="Y1039" s="380"/>
      <c r="Z1039" s="379"/>
      <c r="AA1039" s="381"/>
      <c r="AB1039" s="379"/>
      <c r="AC1039" s="380"/>
      <c r="AD1039" s="382">
        <f t="shared" si="151"/>
        <v>0</v>
      </c>
      <c r="AE1039" s="383">
        <f t="shared" si="152"/>
        <v>0</v>
      </c>
      <c r="AF1039" s="379"/>
      <c r="AG1039" s="381"/>
      <c r="AH1039" s="379"/>
      <c r="AI1039" s="381"/>
      <c r="AJ1039" s="384" t="str">
        <f t="shared" si="145"/>
        <v/>
      </c>
      <c r="AK1039" s="385" t="str">
        <f t="shared" si="146"/>
        <v/>
      </c>
      <c r="AL1039" s="388" t="str">
        <f t="shared" si="147"/>
        <v/>
      </c>
      <c r="AM1039" s="389" t="str">
        <f t="shared" si="148"/>
        <v/>
      </c>
      <c r="AN1039" s="388" t="str">
        <f t="shared" si="149"/>
        <v/>
      </c>
      <c r="AO1039" s="389" t="str">
        <f t="shared" si="150"/>
        <v/>
      </c>
      <c r="AP1039" s="423"/>
      <c r="AQ1039" s="423"/>
      <c r="AR1039" s="431" t="e">
        <f>VLOOKUP($B1039,'acc names'!$C$2:$D$12102,2,FALSE)</f>
        <v>#N/A</v>
      </c>
      <c r="AS1039" s="431" t="e">
        <f>VLOOKUP($AQ1039,software!$A$1:$B$14605,2,FALSE)</f>
        <v>#N/A</v>
      </c>
      <c r="AT1039" s="423"/>
      <c r="AV1039" s="423"/>
    </row>
    <row r="1040" spans="1:48" ht="12.75" x14ac:dyDescent="0.2">
      <c r="A1040" s="101"/>
      <c r="B1040" s="42"/>
      <c r="C1040" s="142"/>
      <c r="D1040" s="143"/>
      <c r="E1040" s="107"/>
      <c r="F1040" s="46"/>
      <c r="G1040" s="46"/>
      <c r="H1040" s="46"/>
      <c r="I1040" s="46"/>
      <c r="J1040" s="46"/>
      <c r="K1040" s="46"/>
      <c r="L1040" s="139"/>
      <c r="M1040" s="41"/>
      <c r="N1040" s="45"/>
      <c r="O1040" s="47"/>
      <c r="P1040" s="43"/>
      <c r="Q1040" s="71" t="e">
        <f>VLOOKUP(N1040,'error categories'!$A$2:$D$54,4,FALSE)</f>
        <v>#N/A</v>
      </c>
      <c r="R1040" s="72" t="e">
        <f>VLOOKUP(N1040,'error categories'!$A$2:$D$54,3,FALSE)</f>
        <v>#N/A</v>
      </c>
      <c r="S1040" s="374"/>
      <c r="T1040" s="377"/>
      <c r="U1040" s="378">
        <f t="shared" si="144"/>
        <v>0</v>
      </c>
      <c r="V1040" s="379"/>
      <c r="W1040" s="380"/>
      <c r="X1040" s="380"/>
      <c r="Y1040" s="380"/>
      <c r="Z1040" s="379"/>
      <c r="AA1040" s="381"/>
      <c r="AB1040" s="379"/>
      <c r="AC1040" s="380"/>
      <c r="AD1040" s="382">
        <f t="shared" si="151"/>
        <v>0</v>
      </c>
      <c r="AE1040" s="383">
        <f t="shared" si="152"/>
        <v>0</v>
      </c>
      <c r="AF1040" s="379"/>
      <c r="AG1040" s="381"/>
      <c r="AH1040" s="379"/>
      <c r="AI1040" s="381"/>
      <c r="AJ1040" s="384" t="str">
        <f t="shared" si="145"/>
        <v/>
      </c>
      <c r="AK1040" s="385" t="str">
        <f t="shared" si="146"/>
        <v/>
      </c>
      <c r="AL1040" s="388" t="str">
        <f t="shared" si="147"/>
        <v/>
      </c>
      <c r="AM1040" s="389" t="str">
        <f t="shared" si="148"/>
        <v/>
      </c>
      <c r="AN1040" s="388" t="str">
        <f t="shared" si="149"/>
        <v/>
      </c>
      <c r="AO1040" s="389" t="str">
        <f t="shared" si="150"/>
        <v/>
      </c>
      <c r="AP1040" s="423"/>
      <c r="AQ1040" s="423"/>
      <c r="AR1040" s="431" t="e">
        <f>VLOOKUP($B1040,'acc names'!$C$2:$D$12102,2,FALSE)</f>
        <v>#N/A</v>
      </c>
      <c r="AS1040" s="431" t="e">
        <f>VLOOKUP($AQ1040,software!$A$1:$B$14605,2,FALSE)</f>
        <v>#N/A</v>
      </c>
      <c r="AT1040" s="423"/>
      <c r="AV1040" s="423"/>
    </row>
    <row r="1041" spans="1:48" ht="12.75" x14ac:dyDescent="0.2">
      <c r="A1041" s="101"/>
      <c r="B1041" s="42"/>
      <c r="C1041" s="142"/>
      <c r="D1041" s="143"/>
      <c r="E1041" s="107"/>
      <c r="F1041" s="46"/>
      <c r="G1041" s="46"/>
      <c r="H1041" s="46"/>
      <c r="I1041" s="46"/>
      <c r="J1041" s="46"/>
      <c r="K1041" s="46"/>
      <c r="L1041" s="139"/>
      <c r="M1041" s="41"/>
      <c r="N1041" s="45"/>
      <c r="O1041" s="47"/>
      <c r="P1041" s="43"/>
      <c r="Q1041" s="71" t="e">
        <f>VLOOKUP(N1041,'error categories'!$A$2:$D$54,4,FALSE)</f>
        <v>#N/A</v>
      </c>
      <c r="R1041" s="72" t="e">
        <f>VLOOKUP(N1041,'error categories'!$A$2:$D$54,3,FALSE)</f>
        <v>#N/A</v>
      </c>
      <c r="S1041" s="374"/>
      <c r="T1041" s="377"/>
      <c r="U1041" s="378">
        <f t="shared" si="144"/>
        <v>0</v>
      </c>
      <c r="V1041" s="379"/>
      <c r="W1041" s="380"/>
      <c r="X1041" s="380"/>
      <c r="Y1041" s="380"/>
      <c r="Z1041" s="379"/>
      <c r="AA1041" s="381"/>
      <c r="AB1041" s="379"/>
      <c r="AC1041" s="380"/>
      <c r="AD1041" s="382">
        <f t="shared" si="151"/>
        <v>0</v>
      </c>
      <c r="AE1041" s="383">
        <f t="shared" si="152"/>
        <v>0</v>
      </c>
      <c r="AF1041" s="379"/>
      <c r="AG1041" s="381"/>
      <c r="AH1041" s="379"/>
      <c r="AI1041" s="381"/>
      <c r="AJ1041" s="384" t="str">
        <f t="shared" si="145"/>
        <v/>
      </c>
      <c r="AK1041" s="385" t="str">
        <f t="shared" si="146"/>
        <v/>
      </c>
      <c r="AL1041" s="388" t="str">
        <f t="shared" si="147"/>
        <v/>
      </c>
      <c r="AM1041" s="389" t="str">
        <f t="shared" si="148"/>
        <v/>
      </c>
      <c r="AN1041" s="388" t="str">
        <f t="shared" si="149"/>
        <v/>
      </c>
      <c r="AO1041" s="389" t="str">
        <f t="shared" si="150"/>
        <v/>
      </c>
      <c r="AP1041" s="423"/>
      <c r="AQ1041" s="423"/>
      <c r="AR1041" s="431" t="e">
        <f>VLOOKUP($B1041,'acc names'!$C$2:$D$12102,2,FALSE)</f>
        <v>#N/A</v>
      </c>
      <c r="AS1041" s="431" t="e">
        <f>VLOOKUP($AQ1041,software!$A$1:$B$14605,2,FALSE)</f>
        <v>#N/A</v>
      </c>
      <c r="AT1041" s="423"/>
      <c r="AV1041" s="423"/>
    </row>
    <row r="1042" spans="1:48" ht="12.75" x14ac:dyDescent="0.2">
      <c r="A1042" s="101"/>
      <c r="B1042" s="42"/>
      <c r="C1042" s="142"/>
      <c r="D1042" s="143"/>
      <c r="E1042" s="107"/>
      <c r="F1042" s="46"/>
      <c r="G1042" s="46"/>
      <c r="H1042" s="46"/>
      <c r="I1042" s="46"/>
      <c r="J1042" s="46"/>
      <c r="K1042" s="46"/>
      <c r="L1042" s="139"/>
      <c r="M1042" s="41"/>
      <c r="N1042" s="45"/>
      <c r="O1042" s="47"/>
      <c r="P1042" s="43"/>
      <c r="Q1042" s="71" t="e">
        <f>VLOOKUP(N1042,'error categories'!$A$2:$D$54,4,FALSE)</f>
        <v>#N/A</v>
      </c>
      <c r="R1042" s="72" t="e">
        <f>VLOOKUP(N1042,'error categories'!$A$2:$D$54,3,FALSE)</f>
        <v>#N/A</v>
      </c>
      <c r="S1042" s="374"/>
      <c r="T1042" s="377"/>
      <c r="U1042" s="378">
        <f t="shared" si="144"/>
        <v>0</v>
      </c>
      <c r="V1042" s="379"/>
      <c r="W1042" s="380"/>
      <c r="X1042" s="380"/>
      <c r="Y1042" s="380"/>
      <c r="Z1042" s="379"/>
      <c r="AA1042" s="381"/>
      <c r="AB1042" s="379"/>
      <c r="AC1042" s="380"/>
      <c r="AD1042" s="382">
        <f t="shared" si="151"/>
        <v>0</v>
      </c>
      <c r="AE1042" s="383">
        <f t="shared" si="152"/>
        <v>0</v>
      </c>
      <c r="AF1042" s="379"/>
      <c r="AG1042" s="381"/>
      <c r="AH1042" s="379"/>
      <c r="AI1042" s="381"/>
      <c r="AJ1042" s="384" t="str">
        <f t="shared" si="145"/>
        <v/>
      </c>
      <c r="AK1042" s="385" t="str">
        <f t="shared" si="146"/>
        <v/>
      </c>
      <c r="AL1042" s="388" t="str">
        <f t="shared" si="147"/>
        <v/>
      </c>
      <c r="AM1042" s="389" t="str">
        <f t="shared" si="148"/>
        <v/>
      </c>
      <c r="AN1042" s="388" t="str">
        <f t="shared" si="149"/>
        <v/>
      </c>
      <c r="AO1042" s="389" t="str">
        <f t="shared" si="150"/>
        <v/>
      </c>
      <c r="AP1042" s="423"/>
      <c r="AQ1042" s="423"/>
      <c r="AR1042" s="431" t="e">
        <f>VLOOKUP($B1042,'acc names'!$C$2:$D$12102,2,FALSE)</f>
        <v>#N/A</v>
      </c>
      <c r="AS1042" s="431" t="e">
        <f>VLOOKUP($AQ1042,software!$A$1:$B$14605,2,FALSE)</f>
        <v>#N/A</v>
      </c>
      <c r="AT1042" s="423"/>
      <c r="AV1042" s="423"/>
    </row>
    <row r="1043" spans="1:48" ht="12.75" x14ac:dyDescent="0.2">
      <c r="A1043" s="101"/>
      <c r="B1043" s="42"/>
      <c r="C1043" s="142"/>
      <c r="D1043" s="143"/>
      <c r="E1043" s="107"/>
      <c r="F1043" s="46"/>
      <c r="G1043" s="46"/>
      <c r="H1043" s="46"/>
      <c r="I1043" s="46"/>
      <c r="J1043" s="46"/>
      <c r="K1043" s="46"/>
      <c r="L1043" s="139"/>
      <c r="M1043" s="41"/>
      <c r="N1043" s="45"/>
      <c r="O1043" s="47"/>
      <c r="P1043" s="43"/>
      <c r="Q1043" s="71" t="e">
        <f>VLOOKUP(N1043,'error categories'!$A$2:$D$54,4,FALSE)</f>
        <v>#N/A</v>
      </c>
      <c r="R1043" s="72" t="e">
        <f>VLOOKUP(N1043,'error categories'!$A$2:$D$54,3,FALSE)</f>
        <v>#N/A</v>
      </c>
      <c r="S1043" s="374"/>
      <c r="T1043" s="377"/>
      <c r="U1043" s="378">
        <f t="shared" si="144"/>
        <v>0</v>
      </c>
      <c r="V1043" s="379"/>
      <c r="W1043" s="380"/>
      <c r="X1043" s="380"/>
      <c r="Y1043" s="380"/>
      <c r="Z1043" s="379"/>
      <c r="AA1043" s="381"/>
      <c r="AB1043" s="379"/>
      <c r="AC1043" s="380"/>
      <c r="AD1043" s="382">
        <f t="shared" si="151"/>
        <v>0</v>
      </c>
      <c r="AE1043" s="383">
        <f t="shared" si="152"/>
        <v>0</v>
      </c>
      <c r="AF1043" s="379"/>
      <c r="AG1043" s="381"/>
      <c r="AH1043" s="379"/>
      <c r="AI1043" s="381"/>
      <c r="AJ1043" s="384" t="str">
        <f t="shared" si="145"/>
        <v/>
      </c>
      <c r="AK1043" s="385" t="str">
        <f t="shared" si="146"/>
        <v/>
      </c>
      <c r="AL1043" s="388" t="str">
        <f t="shared" si="147"/>
        <v/>
      </c>
      <c r="AM1043" s="389" t="str">
        <f t="shared" si="148"/>
        <v/>
      </c>
      <c r="AN1043" s="388" t="str">
        <f t="shared" si="149"/>
        <v/>
      </c>
      <c r="AO1043" s="389" t="str">
        <f t="shared" si="150"/>
        <v/>
      </c>
      <c r="AP1043" s="423"/>
      <c r="AQ1043" s="423"/>
      <c r="AR1043" s="431" t="e">
        <f>VLOOKUP($B1043,'acc names'!$C$2:$D$12102,2,FALSE)</f>
        <v>#N/A</v>
      </c>
      <c r="AS1043" s="431" t="e">
        <f>VLOOKUP($AQ1043,software!$A$1:$B$14605,2,FALSE)</f>
        <v>#N/A</v>
      </c>
      <c r="AT1043" s="423"/>
      <c r="AV1043" s="423"/>
    </row>
    <row r="1044" spans="1:48" ht="12.75" x14ac:dyDescent="0.2">
      <c r="A1044" s="101"/>
      <c r="B1044" s="42"/>
      <c r="C1044" s="142"/>
      <c r="D1044" s="143"/>
      <c r="E1044" s="107"/>
      <c r="F1044" s="46"/>
      <c r="G1044" s="46"/>
      <c r="H1044" s="46"/>
      <c r="I1044" s="46"/>
      <c r="J1044" s="46"/>
      <c r="K1044" s="46"/>
      <c r="L1044" s="139"/>
      <c r="M1044" s="41"/>
      <c r="N1044" s="45"/>
      <c r="O1044" s="47"/>
      <c r="P1044" s="43"/>
      <c r="Q1044" s="71" t="e">
        <f>VLOOKUP(N1044,'error categories'!$A$2:$D$54,4,FALSE)</f>
        <v>#N/A</v>
      </c>
      <c r="R1044" s="72" t="e">
        <f>VLOOKUP(N1044,'error categories'!$A$2:$D$54,3,FALSE)</f>
        <v>#N/A</v>
      </c>
      <c r="S1044" s="374"/>
      <c r="T1044" s="377"/>
      <c r="U1044" s="378">
        <f t="shared" si="144"/>
        <v>0</v>
      </c>
      <c r="V1044" s="379"/>
      <c r="W1044" s="380"/>
      <c r="X1044" s="380"/>
      <c r="Y1044" s="380"/>
      <c r="Z1044" s="379"/>
      <c r="AA1044" s="381"/>
      <c r="AB1044" s="379"/>
      <c r="AC1044" s="380"/>
      <c r="AD1044" s="382">
        <f t="shared" si="151"/>
        <v>0</v>
      </c>
      <c r="AE1044" s="383">
        <f t="shared" si="152"/>
        <v>0</v>
      </c>
      <c r="AF1044" s="379"/>
      <c r="AG1044" s="381"/>
      <c r="AH1044" s="379"/>
      <c r="AI1044" s="381"/>
      <c r="AJ1044" s="384" t="str">
        <f t="shared" si="145"/>
        <v/>
      </c>
      <c r="AK1044" s="385" t="str">
        <f t="shared" si="146"/>
        <v/>
      </c>
      <c r="AL1044" s="388" t="str">
        <f t="shared" si="147"/>
        <v/>
      </c>
      <c r="AM1044" s="389" t="str">
        <f t="shared" si="148"/>
        <v/>
      </c>
      <c r="AN1044" s="388" t="str">
        <f t="shared" si="149"/>
        <v/>
      </c>
      <c r="AO1044" s="389" t="str">
        <f t="shared" si="150"/>
        <v/>
      </c>
      <c r="AP1044" s="423"/>
      <c r="AQ1044" s="423"/>
      <c r="AR1044" s="431" t="e">
        <f>VLOOKUP($B1044,'acc names'!$C$2:$D$12102,2,FALSE)</f>
        <v>#N/A</v>
      </c>
      <c r="AS1044" s="431" t="e">
        <f>VLOOKUP($AQ1044,software!$A$1:$B$14605,2,FALSE)</f>
        <v>#N/A</v>
      </c>
      <c r="AT1044" s="423"/>
      <c r="AV1044" s="423"/>
    </row>
    <row r="1045" spans="1:48" ht="12.75" x14ac:dyDescent="0.2">
      <c r="A1045" s="101"/>
      <c r="B1045" s="42"/>
      <c r="C1045" s="142"/>
      <c r="D1045" s="143"/>
      <c r="E1045" s="107"/>
      <c r="F1045" s="46"/>
      <c r="G1045" s="46"/>
      <c r="H1045" s="46"/>
      <c r="I1045" s="46"/>
      <c r="J1045" s="46"/>
      <c r="K1045" s="46"/>
      <c r="L1045" s="139"/>
      <c r="M1045" s="41"/>
      <c r="N1045" s="45"/>
      <c r="O1045" s="47"/>
      <c r="P1045" s="43"/>
      <c r="Q1045" s="71" t="e">
        <f>VLOOKUP(N1045,'error categories'!$A$2:$D$54,4,FALSE)</f>
        <v>#N/A</v>
      </c>
      <c r="R1045" s="72" t="e">
        <f>VLOOKUP(N1045,'error categories'!$A$2:$D$54,3,FALSE)</f>
        <v>#N/A</v>
      </c>
      <c r="S1045" s="374"/>
      <c r="T1045" s="377"/>
      <c r="U1045" s="378">
        <f t="shared" si="144"/>
        <v>0</v>
      </c>
      <c r="V1045" s="379"/>
      <c r="W1045" s="380"/>
      <c r="X1045" s="380"/>
      <c r="Y1045" s="380"/>
      <c r="Z1045" s="379"/>
      <c r="AA1045" s="381"/>
      <c r="AB1045" s="379"/>
      <c r="AC1045" s="380"/>
      <c r="AD1045" s="382">
        <f t="shared" si="151"/>
        <v>0</v>
      </c>
      <c r="AE1045" s="383">
        <f t="shared" si="152"/>
        <v>0</v>
      </c>
      <c r="AF1045" s="379"/>
      <c r="AG1045" s="381"/>
      <c r="AH1045" s="379"/>
      <c r="AI1045" s="381"/>
      <c r="AJ1045" s="384" t="str">
        <f t="shared" si="145"/>
        <v/>
      </c>
      <c r="AK1045" s="385" t="str">
        <f t="shared" si="146"/>
        <v/>
      </c>
      <c r="AL1045" s="388" t="str">
        <f t="shared" si="147"/>
        <v/>
      </c>
      <c r="AM1045" s="389" t="str">
        <f t="shared" si="148"/>
        <v/>
      </c>
      <c r="AN1045" s="388" t="str">
        <f t="shared" si="149"/>
        <v/>
      </c>
      <c r="AO1045" s="389" t="str">
        <f t="shared" si="150"/>
        <v/>
      </c>
      <c r="AP1045" s="423"/>
      <c r="AQ1045" s="423"/>
      <c r="AR1045" s="431" t="e">
        <f>VLOOKUP($B1045,'acc names'!$C$2:$D$12102,2,FALSE)</f>
        <v>#N/A</v>
      </c>
      <c r="AS1045" s="431" t="e">
        <f>VLOOKUP($AQ1045,software!$A$1:$B$14605,2,FALSE)</f>
        <v>#N/A</v>
      </c>
      <c r="AT1045" s="423"/>
      <c r="AV1045" s="423"/>
    </row>
    <row r="1046" spans="1:48" ht="12.75" x14ac:dyDescent="0.2">
      <c r="A1046" s="101"/>
      <c r="B1046" s="42"/>
      <c r="C1046" s="142"/>
      <c r="D1046" s="143"/>
      <c r="E1046" s="107"/>
      <c r="F1046" s="46"/>
      <c r="G1046" s="46"/>
      <c r="H1046" s="46"/>
      <c r="I1046" s="46"/>
      <c r="J1046" s="46"/>
      <c r="K1046" s="46"/>
      <c r="L1046" s="139"/>
      <c r="M1046" s="41"/>
      <c r="N1046" s="45"/>
      <c r="O1046" s="47"/>
      <c r="P1046" s="43"/>
      <c r="Q1046" s="71" t="e">
        <f>VLOOKUP(N1046,'error categories'!$A$2:$D$54,4,FALSE)</f>
        <v>#N/A</v>
      </c>
      <c r="R1046" s="72" t="e">
        <f>VLOOKUP(N1046,'error categories'!$A$2:$D$54,3,FALSE)</f>
        <v>#N/A</v>
      </c>
      <c r="S1046" s="374"/>
      <c r="T1046" s="377"/>
      <c r="U1046" s="378">
        <f t="shared" si="144"/>
        <v>0</v>
      </c>
      <c r="V1046" s="379"/>
      <c r="W1046" s="380"/>
      <c r="X1046" s="380"/>
      <c r="Y1046" s="380"/>
      <c r="Z1046" s="379"/>
      <c r="AA1046" s="381"/>
      <c r="AB1046" s="379"/>
      <c r="AC1046" s="380"/>
      <c r="AD1046" s="382">
        <f t="shared" si="151"/>
        <v>0</v>
      </c>
      <c r="AE1046" s="383">
        <f t="shared" si="152"/>
        <v>0</v>
      </c>
      <c r="AF1046" s="379"/>
      <c r="AG1046" s="381"/>
      <c r="AH1046" s="379"/>
      <c r="AI1046" s="381"/>
      <c r="AJ1046" s="384" t="str">
        <f t="shared" si="145"/>
        <v/>
      </c>
      <c r="AK1046" s="385" t="str">
        <f t="shared" si="146"/>
        <v/>
      </c>
      <c r="AL1046" s="388" t="str">
        <f t="shared" si="147"/>
        <v/>
      </c>
      <c r="AM1046" s="389" t="str">
        <f t="shared" si="148"/>
        <v/>
      </c>
      <c r="AN1046" s="388" t="str">
        <f t="shared" si="149"/>
        <v/>
      </c>
      <c r="AO1046" s="389" t="str">
        <f t="shared" si="150"/>
        <v/>
      </c>
      <c r="AP1046" s="423"/>
      <c r="AQ1046" s="423"/>
      <c r="AR1046" s="431" t="e">
        <f>VLOOKUP($B1046,'acc names'!$C$2:$D$12102,2,FALSE)</f>
        <v>#N/A</v>
      </c>
      <c r="AS1046" s="431" t="e">
        <f>VLOOKUP($AQ1046,software!$A$1:$B$14605,2,FALSE)</f>
        <v>#N/A</v>
      </c>
      <c r="AT1046" s="423"/>
      <c r="AV1046" s="423"/>
    </row>
    <row r="1047" spans="1:48" ht="12.75" x14ac:dyDescent="0.2">
      <c r="A1047" s="101"/>
      <c r="B1047" s="42"/>
      <c r="C1047" s="142"/>
      <c r="D1047" s="143"/>
      <c r="E1047" s="107"/>
      <c r="F1047" s="46"/>
      <c r="G1047" s="46"/>
      <c r="H1047" s="46"/>
      <c r="I1047" s="46"/>
      <c r="J1047" s="46"/>
      <c r="K1047" s="46"/>
      <c r="L1047" s="139"/>
      <c r="M1047" s="41"/>
      <c r="N1047" s="45"/>
      <c r="O1047" s="47"/>
      <c r="P1047" s="43"/>
      <c r="Q1047" s="71" t="e">
        <f>VLOOKUP(N1047,'error categories'!$A$2:$D$54,4,FALSE)</f>
        <v>#N/A</v>
      </c>
      <c r="R1047" s="72" t="e">
        <f>VLOOKUP(N1047,'error categories'!$A$2:$D$54,3,FALSE)</f>
        <v>#N/A</v>
      </c>
      <c r="S1047" s="374"/>
      <c r="T1047" s="377"/>
      <c r="U1047" s="378">
        <f t="shared" si="144"/>
        <v>0</v>
      </c>
      <c r="V1047" s="379"/>
      <c r="W1047" s="380"/>
      <c r="X1047" s="380"/>
      <c r="Y1047" s="380"/>
      <c r="Z1047" s="379"/>
      <c r="AA1047" s="381"/>
      <c r="AB1047" s="379"/>
      <c r="AC1047" s="380"/>
      <c r="AD1047" s="382">
        <f t="shared" si="151"/>
        <v>0</v>
      </c>
      <c r="AE1047" s="383">
        <f t="shared" si="152"/>
        <v>0</v>
      </c>
      <c r="AF1047" s="379"/>
      <c r="AG1047" s="381"/>
      <c r="AH1047" s="379"/>
      <c r="AI1047" s="381"/>
      <c r="AJ1047" s="384" t="str">
        <f t="shared" si="145"/>
        <v/>
      </c>
      <c r="AK1047" s="385" t="str">
        <f t="shared" si="146"/>
        <v/>
      </c>
      <c r="AL1047" s="388" t="str">
        <f t="shared" si="147"/>
        <v/>
      </c>
      <c r="AM1047" s="389" t="str">
        <f t="shared" si="148"/>
        <v/>
      </c>
      <c r="AN1047" s="388" t="str">
        <f t="shared" si="149"/>
        <v/>
      </c>
      <c r="AO1047" s="389" t="str">
        <f t="shared" si="150"/>
        <v/>
      </c>
      <c r="AP1047" s="423"/>
      <c r="AQ1047" s="423"/>
      <c r="AR1047" s="431" t="e">
        <f>VLOOKUP($B1047,'acc names'!$C$2:$D$12102,2,FALSE)</f>
        <v>#N/A</v>
      </c>
      <c r="AS1047" s="431" t="e">
        <f>VLOOKUP($AQ1047,software!$A$1:$B$14605,2,FALSE)</f>
        <v>#N/A</v>
      </c>
      <c r="AT1047" s="423"/>
      <c r="AV1047" s="423"/>
    </row>
    <row r="1048" spans="1:48" ht="12.75" x14ac:dyDescent="0.2">
      <c r="A1048" s="101"/>
      <c r="B1048" s="42"/>
      <c r="C1048" s="142"/>
      <c r="D1048" s="143"/>
      <c r="E1048" s="107"/>
      <c r="F1048" s="46"/>
      <c r="G1048" s="46"/>
      <c r="H1048" s="46"/>
      <c r="I1048" s="46"/>
      <c r="J1048" s="46"/>
      <c r="K1048" s="46"/>
      <c r="L1048" s="139"/>
      <c r="M1048" s="41"/>
      <c r="N1048" s="45"/>
      <c r="O1048" s="47"/>
      <c r="P1048" s="43"/>
      <c r="Q1048" s="71" t="e">
        <f>VLOOKUP(N1048,'error categories'!$A$2:$D$54,4,FALSE)</f>
        <v>#N/A</v>
      </c>
      <c r="R1048" s="72" t="e">
        <f>VLOOKUP(N1048,'error categories'!$A$2:$D$54,3,FALSE)</f>
        <v>#N/A</v>
      </c>
      <c r="S1048" s="374"/>
      <c r="T1048" s="377"/>
      <c r="U1048" s="378">
        <f t="shared" si="144"/>
        <v>0</v>
      </c>
      <c r="V1048" s="379"/>
      <c r="W1048" s="380"/>
      <c r="X1048" s="380"/>
      <c r="Y1048" s="380"/>
      <c r="Z1048" s="379"/>
      <c r="AA1048" s="381"/>
      <c r="AB1048" s="379"/>
      <c r="AC1048" s="380"/>
      <c r="AD1048" s="382">
        <f t="shared" si="151"/>
        <v>0</v>
      </c>
      <c r="AE1048" s="383">
        <f t="shared" si="152"/>
        <v>0</v>
      </c>
      <c r="AF1048" s="379"/>
      <c r="AG1048" s="381"/>
      <c r="AH1048" s="379"/>
      <c r="AI1048" s="381"/>
      <c r="AJ1048" s="384" t="str">
        <f t="shared" si="145"/>
        <v/>
      </c>
      <c r="AK1048" s="385" t="str">
        <f t="shared" si="146"/>
        <v/>
      </c>
      <c r="AL1048" s="388" t="str">
        <f t="shared" si="147"/>
        <v/>
      </c>
      <c r="AM1048" s="389" t="str">
        <f t="shared" si="148"/>
        <v/>
      </c>
      <c r="AN1048" s="388" t="str">
        <f t="shared" si="149"/>
        <v/>
      </c>
      <c r="AO1048" s="389" t="str">
        <f t="shared" si="150"/>
        <v/>
      </c>
      <c r="AP1048" s="423"/>
      <c r="AQ1048" s="423"/>
      <c r="AR1048" s="431" t="e">
        <f>VLOOKUP($B1048,'acc names'!$C$2:$D$12102,2,FALSE)</f>
        <v>#N/A</v>
      </c>
      <c r="AS1048" s="431" t="e">
        <f>VLOOKUP($AQ1048,software!$A$1:$B$14605,2,FALSE)</f>
        <v>#N/A</v>
      </c>
      <c r="AT1048" s="423"/>
      <c r="AV1048" s="423"/>
    </row>
    <row r="1049" spans="1:48" ht="12.75" x14ac:dyDescent="0.2">
      <c r="A1049" s="101"/>
      <c r="B1049" s="42"/>
      <c r="C1049" s="142"/>
      <c r="D1049" s="143"/>
      <c r="E1049" s="107"/>
      <c r="F1049" s="46"/>
      <c r="G1049" s="46"/>
      <c r="H1049" s="46"/>
      <c r="I1049" s="46"/>
      <c r="J1049" s="46"/>
      <c r="K1049" s="46"/>
      <c r="L1049" s="139"/>
      <c r="M1049" s="41"/>
      <c r="N1049" s="45"/>
      <c r="O1049" s="47"/>
      <c r="P1049" s="43"/>
      <c r="Q1049" s="71" t="e">
        <f>VLOOKUP(N1049,'error categories'!$A$2:$D$54,4,FALSE)</f>
        <v>#N/A</v>
      </c>
      <c r="R1049" s="72" t="e">
        <f>VLOOKUP(N1049,'error categories'!$A$2:$D$54,3,FALSE)</f>
        <v>#N/A</v>
      </c>
      <c r="S1049" s="374"/>
      <c r="T1049" s="377"/>
      <c r="U1049" s="378">
        <f t="shared" si="144"/>
        <v>0</v>
      </c>
      <c r="V1049" s="379"/>
      <c r="W1049" s="380"/>
      <c r="X1049" s="380"/>
      <c r="Y1049" s="380"/>
      <c r="Z1049" s="379"/>
      <c r="AA1049" s="381"/>
      <c r="AB1049" s="379"/>
      <c r="AC1049" s="380"/>
      <c r="AD1049" s="382">
        <f t="shared" si="151"/>
        <v>0</v>
      </c>
      <c r="AE1049" s="383">
        <f t="shared" si="152"/>
        <v>0</v>
      </c>
      <c r="AF1049" s="379"/>
      <c r="AG1049" s="381"/>
      <c r="AH1049" s="379"/>
      <c r="AI1049" s="381"/>
      <c r="AJ1049" s="384" t="str">
        <f t="shared" si="145"/>
        <v/>
      </c>
      <c r="AK1049" s="385" t="str">
        <f t="shared" si="146"/>
        <v/>
      </c>
      <c r="AL1049" s="388" t="str">
        <f t="shared" si="147"/>
        <v/>
      </c>
      <c r="AM1049" s="389" t="str">
        <f t="shared" si="148"/>
        <v/>
      </c>
      <c r="AN1049" s="388" t="str">
        <f t="shared" si="149"/>
        <v/>
      </c>
      <c r="AO1049" s="389" t="str">
        <f t="shared" si="150"/>
        <v/>
      </c>
      <c r="AP1049" s="423"/>
      <c r="AQ1049" s="423"/>
      <c r="AR1049" s="431" t="e">
        <f>VLOOKUP($B1049,'acc names'!$C$2:$D$12102,2,FALSE)</f>
        <v>#N/A</v>
      </c>
      <c r="AS1049" s="431" t="e">
        <f>VLOOKUP($AQ1049,software!$A$1:$B$14605,2,FALSE)</f>
        <v>#N/A</v>
      </c>
      <c r="AT1049" s="423"/>
      <c r="AV1049" s="423"/>
    </row>
    <row r="1050" spans="1:48" ht="12.75" x14ac:dyDescent="0.2">
      <c r="A1050" s="101"/>
      <c r="B1050" s="42"/>
      <c r="C1050" s="142"/>
      <c r="D1050" s="143"/>
      <c r="E1050" s="107"/>
      <c r="F1050" s="46"/>
      <c r="G1050" s="46"/>
      <c r="H1050" s="46"/>
      <c r="I1050" s="46"/>
      <c r="J1050" s="46"/>
      <c r="K1050" s="46"/>
      <c r="L1050" s="139"/>
      <c r="M1050" s="41"/>
      <c r="N1050" s="45"/>
      <c r="O1050" s="47"/>
      <c r="P1050" s="43"/>
      <c r="Q1050" s="71" t="e">
        <f>VLOOKUP(N1050,'error categories'!$A$2:$D$54,4,FALSE)</f>
        <v>#N/A</v>
      </c>
      <c r="R1050" s="72" t="e">
        <f>VLOOKUP(N1050,'error categories'!$A$2:$D$54,3,FALSE)</f>
        <v>#N/A</v>
      </c>
      <c r="S1050" s="374"/>
      <c r="T1050" s="377"/>
      <c r="U1050" s="378">
        <f t="shared" si="144"/>
        <v>0</v>
      </c>
      <c r="V1050" s="379"/>
      <c r="W1050" s="380"/>
      <c r="X1050" s="380"/>
      <c r="Y1050" s="380"/>
      <c r="Z1050" s="379"/>
      <c r="AA1050" s="381"/>
      <c r="AB1050" s="379"/>
      <c r="AC1050" s="380"/>
      <c r="AD1050" s="382">
        <f t="shared" si="151"/>
        <v>0</v>
      </c>
      <c r="AE1050" s="383">
        <f t="shared" si="152"/>
        <v>0</v>
      </c>
      <c r="AF1050" s="379"/>
      <c r="AG1050" s="381"/>
      <c r="AH1050" s="379"/>
      <c r="AI1050" s="381"/>
      <c r="AJ1050" s="384" t="str">
        <f t="shared" si="145"/>
        <v/>
      </c>
      <c r="AK1050" s="385" t="str">
        <f t="shared" si="146"/>
        <v/>
      </c>
      <c r="AL1050" s="388" t="str">
        <f t="shared" si="147"/>
        <v/>
      </c>
      <c r="AM1050" s="389" t="str">
        <f t="shared" si="148"/>
        <v/>
      </c>
      <c r="AN1050" s="388" t="str">
        <f t="shared" si="149"/>
        <v/>
      </c>
      <c r="AO1050" s="389" t="str">
        <f t="shared" si="150"/>
        <v/>
      </c>
      <c r="AP1050" s="423"/>
      <c r="AQ1050" s="423"/>
      <c r="AR1050" s="431" t="e">
        <f>VLOOKUP($B1050,'acc names'!$C$2:$D$12102,2,FALSE)</f>
        <v>#N/A</v>
      </c>
      <c r="AS1050" s="431" t="e">
        <f>VLOOKUP($AQ1050,software!$A$1:$B$14605,2,FALSE)</f>
        <v>#N/A</v>
      </c>
      <c r="AT1050" s="423"/>
      <c r="AV1050" s="423"/>
    </row>
    <row r="1051" spans="1:48" ht="12.75" x14ac:dyDescent="0.2">
      <c r="A1051" s="101"/>
      <c r="B1051" s="42"/>
      <c r="C1051" s="142"/>
      <c r="D1051" s="143"/>
      <c r="E1051" s="107"/>
      <c r="F1051" s="46"/>
      <c r="G1051" s="46"/>
      <c r="H1051" s="46"/>
      <c r="I1051" s="46"/>
      <c r="J1051" s="46"/>
      <c r="K1051" s="46"/>
      <c r="L1051" s="139"/>
      <c r="M1051" s="41"/>
      <c r="N1051" s="45"/>
      <c r="O1051" s="47"/>
      <c r="P1051" s="43"/>
      <c r="Q1051" s="71" t="e">
        <f>VLOOKUP(N1051,'error categories'!$A$2:$D$54,4,FALSE)</f>
        <v>#N/A</v>
      </c>
      <c r="R1051" s="72" t="e">
        <f>VLOOKUP(N1051,'error categories'!$A$2:$D$54,3,FALSE)</f>
        <v>#N/A</v>
      </c>
      <c r="S1051" s="374"/>
      <c r="T1051" s="377"/>
      <c r="U1051" s="378">
        <f t="shared" si="144"/>
        <v>0</v>
      </c>
      <c r="V1051" s="379"/>
      <c r="W1051" s="380"/>
      <c r="X1051" s="380"/>
      <c r="Y1051" s="380"/>
      <c r="Z1051" s="379"/>
      <c r="AA1051" s="381"/>
      <c r="AB1051" s="379"/>
      <c r="AC1051" s="380"/>
      <c r="AD1051" s="382">
        <f t="shared" si="151"/>
        <v>0</v>
      </c>
      <c r="AE1051" s="383">
        <f t="shared" si="152"/>
        <v>0</v>
      </c>
      <c r="AF1051" s="379"/>
      <c r="AG1051" s="381"/>
      <c r="AH1051" s="379"/>
      <c r="AI1051" s="381"/>
      <c r="AJ1051" s="384" t="str">
        <f t="shared" si="145"/>
        <v/>
      </c>
      <c r="AK1051" s="385" t="str">
        <f t="shared" si="146"/>
        <v/>
      </c>
      <c r="AL1051" s="388" t="str">
        <f t="shared" si="147"/>
        <v/>
      </c>
      <c r="AM1051" s="389" t="str">
        <f t="shared" si="148"/>
        <v/>
      </c>
      <c r="AN1051" s="388" t="str">
        <f t="shared" si="149"/>
        <v/>
      </c>
      <c r="AO1051" s="389" t="str">
        <f t="shared" si="150"/>
        <v/>
      </c>
      <c r="AP1051" s="423"/>
      <c r="AQ1051" s="423"/>
      <c r="AR1051" s="431" t="e">
        <f>VLOOKUP($B1051,'acc names'!$C$2:$D$12102,2,FALSE)</f>
        <v>#N/A</v>
      </c>
      <c r="AS1051" s="431" t="e">
        <f>VLOOKUP($AQ1051,software!$A$1:$B$14605,2,FALSE)</f>
        <v>#N/A</v>
      </c>
      <c r="AT1051" s="423"/>
      <c r="AV1051" s="423"/>
    </row>
    <row r="1052" spans="1:48" ht="12.75" x14ac:dyDescent="0.2">
      <c r="A1052" s="101"/>
      <c r="B1052" s="42"/>
      <c r="C1052" s="142"/>
      <c r="D1052" s="143"/>
      <c r="E1052" s="107"/>
      <c r="F1052" s="46"/>
      <c r="G1052" s="46"/>
      <c r="H1052" s="46"/>
      <c r="I1052" s="46"/>
      <c r="J1052" s="46"/>
      <c r="K1052" s="46"/>
      <c r="L1052" s="139"/>
      <c r="M1052" s="41"/>
      <c r="N1052" s="45"/>
      <c r="O1052" s="47"/>
      <c r="P1052" s="43"/>
      <c r="Q1052" s="71" t="e">
        <f>VLOOKUP(N1052,'error categories'!$A$2:$D$54,4,FALSE)</f>
        <v>#N/A</v>
      </c>
      <c r="R1052" s="72" t="e">
        <f>VLOOKUP(N1052,'error categories'!$A$2:$D$54,3,FALSE)</f>
        <v>#N/A</v>
      </c>
      <c r="S1052" s="374"/>
      <c r="T1052" s="377"/>
      <c r="U1052" s="378">
        <f t="shared" si="144"/>
        <v>0</v>
      </c>
      <c r="V1052" s="379"/>
      <c r="W1052" s="380"/>
      <c r="X1052" s="380"/>
      <c r="Y1052" s="380"/>
      <c r="Z1052" s="379"/>
      <c r="AA1052" s="381"/>
      <c r="AB1052" s="379"/>
      <c r="AC1052" s="380"/>
      <c r="AD1052" s="382">
        <f t="shared" si="151"/>
        <v>0</v>
      </c>
      <c r="AE1052" s="383">
        <f t="shared" si="152"/>
        <v>0</v>
      </c>
      <c r="AF1052" s="379"/>
      <c r="AG1052" s="381"/>
      <c r="AH1052" s="379"/>
      <c r="AI1052" s="381"/>
      <c r="AJ1052" s="384" t="str">
        <f t="shared" si="145"/>
        <v/>
      </c>
      <c r="AK1052" s="385" t="str">
        <f t="shared" si="146"/>
        <v/>
      </c>
      <c r="AL1052" s="388" t="str">
        <f t="shared" si="147"/>
        <v/>
      </c>
      <c r="AM1052" s="389" t="str">
        <f t="shared" si="148"/>
        <v/>
      </c>
      <c r="AN1052" s="388" t="str">
        <f t="shared" si="149"/>
        <v/>
      </c>
      <c r="AO1052" s="389" t="str">
        <f t="shared" si="150"/>
        <v/>
      </c>
      <c r="AP1052" s="423"/>
      <c r="AQ1052" s="423"/>
      <c r="AR1052" s="431" t="e">
        <f>VLOOKUP($B1052,'acc names'!$C$2:$D$12102,2,FALSE)</f>
        <v>#N/A</v>
      </c>
      <c r="AS1052" s="431" t="e">
        <f>VLOOKUP($AQ1052,software!$A$1:$B$14605,2,FALSE)</f>
        <v>#N/A</v>
      </c>
      <c r="AT1052" s="423"/>
      <c r="AV1052" s="423"/>
    </row>
    <row r="1053" spans="1:48" ht="12.75" x14ac:dyDescent="0.2">
      <c r="A1053" s="101"/>
      <c r="B1053" s="42"/>
      <c r="C1053" s="142"/>
      <c r="D1053" s="143"/>
      <c r="E1053" s="107"/>
      <c r="F1053" s="46"/>
      <c r="G1053" s="46"/>
      <c r="H1053" s="46"/>
      <c r="I1053" s="46"/>
      <c r="J1053" s="46"/>
      <c r="K1053" s="46"/>
      <c r="L1053" s="139"/>
      <c r="M1053" s="41"/>
      <c r="N1053" s="45"/>
      <c r="O1053" s="47"/>
      <c r="P1053" s="43"/>
      <c r="Q1053" s="71" t="e">
        <f>VLOOKUP(N1053,'error categories'!$A$2:$D$54,4,FALSE)</f>
        <v>#N/A</v>
      </c>
      <c r="R1053" s="72" t="e">
        <f>VLOOKUP(N1053,'error categories'!$A$2:$D$54,3,FALSE)</f>
        <v>#N/A</v>
      </c>
      <c r="S1053" s="374"/>
      <c r="T1053" s="377"/>
      <c r="U1053" s="378">
        <f t="shared" si="144"/>
        <v>0</v>
      </c>
      <c r="V1053" s="379"/>
      <c r="W1053" s="380"/>
      <c r="X1053" s="380"/>
      <c r="Y1053" s="380"/>
      <c r="Z1053" s="379"/>
      <c r="AA1053" s="381"/>
      <c r="AB1053" s="379"/>
      <c r="AC1053" s="380"/>
      <c r="AD1053" s="382">
        <f t="shared" si="151"/>
        <v>0</v>
      </c>
      <c r="AE1053" s="383">
        <f t="shared" si="152"/>
        <v>0</v>
      </c>
      <c r="AF1053" s="379"/>
      <c r="AG1053" s="381"/>
      <c r="AH1053" s="379"/>
      <c r="AI1053" s="381"/>
      <c r="AJ1053" s="384" t="str">
        <f t="shared" si="145"/>
        <v/>
      </c>
      <c r="AK1053" s="385" t="str">
        <f t="shared" si="146"/>
        <v/>
      </c>
      <c r="AL1053" s="388" t="str">
        <f t="shared" si="147"/>
        <v/>
      </c>
      <c r="AM1053" s="389" t="str">
        <f t="shared" si="148"/>
        <v/>
      </c>
      <c r="AN1053" s="388" t="str">
        <f t="shared" si="149"/>
        <v/>
      </c>
      <c r="AO1053" s="389" t="str">
        <f t="shared" si="150"/>
        <v/>
      </c>
      <c r="AP1053" s="423"/>
      <c r="AQ1053" s="423"/>
      <c r="AR1053" s="431" t="e">
        <f>VLOOKUP($B1053,'acc names'!$C$2:$D$12102,2,FALSE)</f>
        <v>#N/A</v>
      </c>
      <c r="AS1053" s="431" t="e">
        <f>VLOOKUP($AQ1053,software!$A$1:$B$14605,2,FALSE)</f>
        <v>#N/A</v>
      </c>
      <c r="AT1053" s="423"/>
      <c r="AV1053" s="423"/>
    </row>
    <row r="1054" spans="1:48" ht="12.75" x14ac:dyDescent="0.2">
      <c r="A1054" s="101"/>
      <c r="B1054" s="42"/>
      <c r="C1054" s="142"/>
      <c r="D1054" s="143"/>
      <c r="E1054" s="107"/>
      <c r="F1054" s="46"/>
      <c r="G1054" s="46"/>
      <c r="H1054" s="46"/>
      <c r="I1054" s="46"/>
      <c r="J1054" s="46"/>
      <c r="K1054" s="46"/>
      <c r="L1054" s="139"/>
      <c r="M1054" s="41"/>
      <c r="N1054" s="45"/>
      <c r="O1054" s="47"/>
      <c r="P1054" s="43"/>
      <c r="Q1054" s="71" t="e">
        <f>VLOOKUP(N1054,'error categories'!$A$2:$D$54,4,FALSE)</f>
        <v>#N/A</v>
      </c>
      <c r="R1054" s="72" t="e">
        <f>VLOOKUP(N1054,'error categories'!$A$2:$D$54,3,FALSE)</f>
        <v>#N/A</v>
      </c>
      <c r="S1054" s="374"/>
      <c r="T1054" s="377"/>
      <c r="U1054" s="378">
        <f t="shared" si="144"/>
        <v>0</v>
      </c>
      <c r="V1054" s="379"/>
      <c r="W1054" s="380"/>
      <c r="X1054" s="380"/>
      <c r="Y1054" s="380"/>
      <c r="Z1054" s="379"/>
      <c r="AA1054" s="381"/>
      <c r="AB1054" s="379"/>
      <c r="AC1054" s="380"/>
      <c r="AD1054" s="382">
        <f t="shared" si="151"/>
        <v>0</v>
      </c>
      <c r="AE1054" s="383">
        <f t="shared" si="152"/>
        <v>0</v>
      </c>
      <c r="AF1054" s="379"/>
      <c r="AG1054" s="381"/>
      <c r="AH1054" s="379"/>
      <c r="AI1054" s="381"/>
      <c r="AJ1054" s="384" t="str">
        <f t="shared" si="145"/>
        <v/>
      </c>
      <c r="AK1054" s="385" t="str">
        <f t="shared" si="146"/>
        <v/>
      </c>
      <c r="AL1054" s="388" t="str">
        <f t="shared" si="147"/>
        <v/>
      </c>
      <c r="AM1054" s="389" t="str">
        <f t="shared" si="148"/>
        <v/>
      </c>
      <c r="AN1054" s="388" t="str">
        <f t="shared" si="149"/>
        <v/>
      </c>
      <c r="AO1054" s="389" t="str">
        <f t="shared" si="150"/>
        <v/>
      </c>
      <c r="AP1054" s="423"/>
      <c r="AQ1054" s="423"/>
      <c r="AR1054" s="431" t="e">
        <f>VLOOKUP($B1054,'acc names'!$C$2:$D$12102,2,FALSE)</f>
        <v>#N/A</v>
      </c>
      <c r="AS1054" s="431" t="e">
        <f>VLOOKUP($AQ1054,software!$A$1:$B$14605,2,FALSE)</f>
        <v>#N/A</v>
      </c>
      <c r="AT1054" s="423"/>
      <c r="AV1054" s="423"/>
    </row>
    <row r="1055" spans="1:48" ht="12.75" x14ac:dyDescent="0.2">
      <c r="A1055" s="101"/>
      <c r="B1055" s="42"/>
      <c r="C1055" s="142"/>
      <c r="D1055" s="143"/>
      <c r="E1055" s="107"/>
      <c r="F1055" s="46"/>
      <c r="G1055" s="46"/>
      <c r="H1055" s="46"/>
      <c r="I1055" s="46"/>
      <c r="J1055" s="46"/>
      <c r="K1055" s="46"/>
      <c r="L1055" s="139"/>
      <c r="M1055" s="41"/>
      <c r="N1055" s="45"/>
      <c r="O1055" s="47"/>
      <c r="P1055" s="43"/>
      <c r="Q1055" s="71" t="e">
        <f>VLOOKUP(N1055,'error categories'!$A$2:$D$54,4,FALSE)</f>
        <v>#N/A</v>
      </c>
      <c r="R1055" s="72" t="e">
        <f>VLOOKUP(N1055,'error categories'!$A$2:$D$54,3,FALSE)</f>
        <v>#N/A</v>
      </c>
      <c r="S1055" s="374"/>
      <c r="T1055" s="377"/>
      <c r="U1055" s="378">
        <f t="shared" si="144"/>
        <v>0</v>
      </c>
      <c r="V1055" s="379"/>
      <c r="W1055" s="380"/>
      <c r="X1055" s="380"/>
      <c r="Y1055" s="380"/>
      <c r="Z1055" s="379"/>
      <c r="AA1055" s="381"/>
      <c r="AB1055" s="379"/>
      <c r="AC1055" s="380"/>
      <c r="AD1055" s="382">
        <f t="shared" si="151"/>
        <v>0</v>
      </c>
      <c r="AE1055" s="383">
        <f t="shared" si="152"/>
        <v>0</v>
      </c>
      <c r="AF1055" s="379"/>
      <c r="AG1055" s="381"/>
      <c r="AH1055" s="379"/>
      <c r="AI1055" s="381"/>
      <c r="AJ1055" s="384" t="str">
        <f t="shared" si="145"/>
        <v/>
      </c>
      <c r="AK1055" s="385" t="str">
        <f t="shared" si="146"/>
        <v/>
      </c>
      <c r="AL1055" s="388" t="str">
        <f t="shared" si="147"/>
        <v/>
      </c>
      <c r="AM1055" s="389" t="str">
        <f t="shared" si="148"/>
        <v/>
      </c>
      <c r="AN1055" s="388" t="str">
        <f t="shared" si="149"/>
        <v/>
      </c>
      <c r="AO1055" s="389" t="str">
        <f t="shared" si="150"/>
        <v/>
      </c>
      <c r="AP1055" s="423"/>
      <c r="AQ1055" s="423"/>
      <c r="AR1055" s="431" t="e">
        <f>VLOOKUP($B1055,'acc names'!$C$2:$D$12102,2,FALSE)</f>
        <v>#N/A</v>
      </c>
      <c r="AS1055" s="431" t="e">
        <f>VLOOKUP($AQ1055,software!$A$1:$B$14605,2,FALSE)</f>
        <v>#N/A</v>
      </c>
      <c r="AT1055" s="423"/>
      <c r="AV1055" s="423"/>
    </row>
    <row r="1056" spans="1:48" ht="12.75" x14ac:dyDescent="0.2">
      <c r="A1056" s="101"/>
      <c r="B1056" s="42"/>
      <c r="C1056" s="142"/>
      <c r="D1056" s="143"/>
      <c r="E1056" s="107"/>
      <c r="F1056" s="46"/>
      <c r="G1056" s="46"/>
      <c r="H1056" s="46"/>
      <c r="I1056" s="46"/>
      <c r="J1056" s="46"/>
      <c r="K1056" s="46"/>
      <c r="L1056" s="139"/>
      <c r="M1056" s="41"/>
      <c r="N1056" s="45"/>
      <c r="O1056" s="47"/>
      <c r="P1056" s="43"/>
      <c r="Q1056" s="71" t="e">
        <f>VLOOKUP(N1056,'error categories'!$A$2:$D$54,4,FALSE)</f>
        <v>#N/A</v>
      </c>
      <c r="R1056" s="72" t="e">
        <f>VLOOKUP(N1056,'error categories'!$A$2:$D$54,3,FALSE)</f>
        <v>#N/A</v>
      </c>
      <c r="S1056" s="374"/>
      <c r="T1056" s="377"/>
      <c r="U1056" s="378">
        <f t="shared" si="144"/>
        <v>0</v>
      </c>
      <c r="V1056" s="379"/>
      <c r="W1056" s="380"/>
      <c r="X1056" s="380"/>
      <c r="Y1056" s="380"/>
      <c r="Z1056" s="379"/>
      <c r="AA1056" s="381"/>
      <c r="AB1056" s="379"/>
      <c r="AC1056" s="380"/>
      <c r="AD1056" s="382">
        <f t="shared" si="151"/>
        <v>0</v>
      </c>
      <c r="AE1056" s="383">
        <f t="shared" si="152"/>
        <v>0</v>
      </c>
      <c r="AF1056" s="379"/>
      <c r="AG1056" s="381"/>
      <c r="AH1056" s="379"/>
      <c r="AI1056" s="381"/>
      <c r="AJ1056" s="384" t="str">
        <f t="shared" si="145"/>
        <v/>
      </c>
      <c r="AK1056" s="385" t="str">
        <f t="shared" si="146"/>
        <v/>
      </c>
      <c r="AL1056" s="388" t="str">
        <f t="shared" si="147"/>
        <v/>
      </c>
      <c r="AM1056" s="389" t="str">
        <f t="shared" si="148"/>
        <v/>
      </c>
      <c r="AN1056" s="388" t="str">
        <f t="shared" si="149"/>
        <v/>
      </c>
      <c r="AO1056" s="389" t="str">
        <f t="shared" si="150"/>
        <v/>
      </c>
      <c r="AP1056" s="423"/>
      <c r="AQ1056" s="423"/>
      <c r="AR1056" s="431" t="e">
        <f>VLOOKUP($B1056,'acc names'!$C$2:$D$12102,2,FALSE)</f>
        <v>#N/A</v>
      </c>
      <c r="AS1056" s="431" t="e">
        <f>VLOOKUP($AQ1056,software!$A$1:$B$14605,2,FALSE)</f>
        <v>#N/A</v>
      </c>
      <c r="AT1056" s="423"/>
      <c r="AV1056" s="423"/>
    </row>
    <row r="1057" spans="1:48" ht="12.75" x14ac:dyDescent="0.2">
      <c r="A1057" s="101"/>
      <c r="B1057" s="42"/>
      <c r="C1057" s="142"/>
      <c r="D1057" s="143"/>
      <c r="E1057" s="107"/>
      <c r="F1057" s="46"/>
      <c r="G1057" s="46"/>
      <c r="H1057" s="46"/>
      <c r="I1057" s="46"/>
      <c r="J1057" s="46"/>
      <c r="K1057" s="46"/>
      <c r="L1057" s="139"/>
      <c r="M1057" s="41"/>
      <c r="N1057" s="45"/>
      <c r="O1057" s="47"/>
      <c r="P1057" s="43"/>
      <c r="Q1057" s="71" t="e">
        <f>VLOOKUP(N1057,'error categories'!$A$2:$D$54,4,FALSE)</f>
        <v>#N/A</v>
      </c>
      <c r="R1057" s="72" t="e">
        <f>VLOOKUP(N1057,'error categories'!$A$2:$D$54,3,FALSE)</f>
        <v>#N/A</v>
      </c>
      <c r="S1057" s="374"/>
      <c r="T1057" s="377"/>
      <c r="U1057" s="378">
        <f t="shared" si="144"/>
        <v>0</v>
      </c>
      <c r="V1057" s="379"/>
      <c r="W1057" s="380"/>
      <c r="X1057" s="380"/>
      <c r="Y1057" s="380"/>
      <c r="Z1057" s="379"/>
      <c r="AA1057" s="381"/>
      <c r="AB1057" s="379"/>
      <c r="AC1057" s="380"/>
      <c r="AD1057" s="382">
        <f t="shared" si="151"/>
        <v>0</v>
      </c>
      <c r="AE1057" s="383">
        <f t="shared" si="152"/>
        <v>0</v>
      </c>
      <c r="AF1057" s="379"/>
      <c r="AG1057" s="381"/>
      <c r="AH1057" s="379"/>
      <c r="AI1057" s="381"/>
      <c r="AJ1057" s="384" t="str">
        <f t="shared" si="145"/>
        <v/>
      </c>
      <c r="AK1057" s="385" t="str">
        <f t="shared" si="146"/>
        <v/>
      </c>
      <c r="AL1057" s="388" t="str">
        <f t="shared" si="147"/>
        <v/>
      </c>
      <c r="AM1057" s="389" t="str">
        <f t="shared" si="148"/>
        <v/>
      </c>
      <c r="AN1057" s="388" t="str">
        <f t="shared" si="149"/>
        <v/>
      </c>
      <c r="AO1057" s="389" t="str">
        <f t="shared" si="150"/>
        <v/>
      </c>
      <c r="AP1057" s="423"/>
      <c r="AQ1057" s="423"/>
      <c r="AR1057" s="431" t="e">
        <f>VLOOKUP($B1057,'acc names'!$C$2:$D$12102,2,FALSE)</f>
        <v>#N/A</v>
      </c>
      <c r="AS1057" s="431" t="e">
        <f>VLOOKUP($AQ1057,software!$A$1:$B$14605,2,FALSE)</f>
        <v>#N/A</v>
      </c>
      <c r="AT1057" s="423"/>
      <c r="AV1057" s="423"/>
    </row>
    <row r="1058" spans="1:48" ht="12.75" x14ac:dyDescent="0.2">
      <c r="A1058" s="101"/>
      <c r="B1058" s="42"/>
      <c r="C1058" s="142"/>
      <c r="D1058" s="143"/>
      <c r="E1058" s="107"/>
      <c r="F1058" s="46"/>
      <c r="G1058" s="46"/>
      <c r="H1058" s="46"/>
      <c r="I1058" s="46"/>
      <c r="J1058" s="46"/>
      <c r="K1058" s="46"/>
      <c r="L1058" s="139"/>
      <c r="M1058" s="41"/>
      <c r="N1058" s="45"/>
      <c r="O1058" s="47"/>
      <c r="P1058" s="43"/>
      <c r="Q1058" s="71" t="e">
        <f>VLOOKUP(N1058,'error categories'!$A$2:$D$54,4,FALSE)</f>
        <v>#N/A</v>
      </c>
      <c r="R1058" s="72" t="e">
        <f>VLOOKUP(N1058,'error categories'!$A$2:$D$54,3,FALSE)</f>
        <v>#N/A</v>
      </c>
      <c r="S1058" s="374"/>
      <c r="T1058" s="377"/>
      <c r="U1058" s="378">
        <f t="shared" si="144"/>
        <v>0</v>
      </c>
      <c r="V1058" s="379"/>
      <c r="W1058" s="380"/>
      <c r="X1058" s="380"/>
      <c r="Y1058" s="380"/>
      <c r="Z1058" s="379"/>
      <c r="AA1058" s="381"/>
      <c r="AB1058" s="379"/>
      <c r="AC1058" s="380"/>
      <c r="AD1058" s="382">
        <f t="shared" si="151"/>
        <v>0</v>
      </c>
      <c r="AE1058" s="383">
        <f t="shared" si="152"/>
        <v>0</v>
      </c>
      <c r="AF1058" s="379"/>
      <c r="AG1058" s="381"/>
      <c r="AH1058" s="379"/>
      <c r="AI1058" s="381"/>
      <c r="AJ1058" s="384" t="str">
        <f t="shared" si="145"/>
        <v/>
      </c>
      <c r="AK1058" s="385" t="str">
        <f t="shared" si="146"/>
        <v/>
      </c>
      <c r="AL1058" s="388" t="str">
        <f t="shared" si="147"/>
        <v/>
      </c>
      <c r="AM1058" s="389" t="str">
        <f t="shared" si="148"/>
        <v/>
      </c>
      <c r="AN1058" s="388" t="str">
        <f t="shared" si="149"/>
        <v/>
      </c>
      <c r="AO1058" s="389" t="str">
        <f t="shared" si="150"/>
        <v/>
      </c>
      <c r="AP1058" s="423"/>
      <c r="AQ1058" s="423"/>
      <c r="AR1058" s="431" t="e">
        <f>VLOOKUP($B1058,'acc names'!$C$2:$D$12102,2,FALSE)</f>
        <v>#N/A</v>
      </c>
      <c r="AS1058" s="431" t="e">
        <f>VLOOKUP($AQ1058,software!$A$1:$B$14605,2,FALSE)</f>
        <v>#N/A</v>
      </c>
      <c r="AT1058" s="423"/>
      <c r="AV1058" s="423"/>
    </row>
    <row r="1059" spans="1:48" ht="12.75" x14ac:dyDescent="0.2">
      <c r="A1059" s="101"/>
      <c r="B1059" s="42"/>
      <c r="C1059" s="142"/>
      <c r="D1059" s="143"/>
      <c r="E1059" s="107"/>
      <c r="F1059" s="46"/>
      <c r="G1059" s="46"/>
      <c r="H1059" s="46"/>
      <c r="I1059" s="46"/>
      <c r="J1059" s="46"/>
      <c r="K1059" s="46"/>
      <c r="L1059" s="139"/>
      <c r="M1059" s="41"/>
      <c r="N1059" s="45"/>
      <c r="O1059" s="47"/>
      <c r="P1059" s="43"/>
      <c r="Q1059" s="71" t="e">
        <f>VLOOKUP(N1059,'error categories'!$A$2:$D$54,4,FALSE)</f>
        <v>#N/A</v>
      </c>
      <c r="R1059" s="72" t="e">
        <f>VLOOKUP(N1059,'error categories'!$A$2:$D$54,3,FALSE)</f>
        <v>#N/A</v>
      </c>
      <c r="S1059" s="374"/>
      <c r="T1059" s="377"/>
      <c r="U1059" s="378">
        <f t="shared" si="144"/>
        <v>0</v>
      </c>
      <c r="V1059" s="379"/>
      <c r="W1059" s="380"/>
      <c r="X1059" s="380"/>
      <c r="Y1059" s="380"/>
      <c r="Z1059" s="379"/>
      <c r="AA1059" s="381"/>
      <c r="AB1059" s="379"/>
      <c r="AC1059" s="380"/>
      <c r="AD1059" s="382">
        <f t="shared" si="151"/>
        <v>0</v>
      </c>
      <c r="AE1059" s="383">
        <f t="shared" si="152"/>
        <v>0</v>
      </c>
      <c r="AF1059" s="379"/>
      <c r="AG1059" s="381"/>
      <c r="AH1059" s="379"/>
      <c r="AI1059" s="381"/>
      <c r="AJ1059" s="384" t="str">
        <f t="shared" si="145"/>
        <v/>
      </c>
      <c r="AK1059" s="385" t="str">
        <f t="shared" si="146"/>
        <v/>
      </c>
      <c r="AL1059" s="388" t="str">
        <f t="shared" si="147"/>
        <v/>
      </c>
      <c r="AM1059" s="389" t="str">
        <f t="shared" si="148"/>
        <v/>
      </c>
      <c r="AN1059" s="388" t="str">
        <f t="shared" si="149"/>
        <v/>
      </c>
      <c r="AO1059" s="389" t="str">
        <f t="shared" si="150"/>
        <v/>
      </c>
      <c r="AP1059" s="423"/>
      <c r="AQ1059" s="423"/>
      <c r="AR1059" s="431" t="e">
        <f>VLOOKUP($B1059,'acc names'!$C$2:$D$12102,2,FALSE)</f>
        <v>#N/A</v>
      </c>
      <c r="AS1059" s="431" t="e">
        <f>VLOOKUP($AQ1059,software!$A$1:$B$14605,2,FALSE)</f>
        <v>#N/A</v>
      </c>
      <c r="AT1059" s="423"/>
      <c r="AV1059" s="423"/>
    </row>
    <row r="1060" spans="1:48" ht="12.75" x14ac:dyDescent="0.2">
      <c r="A1060" s="101"/>
      <c r="B1060" s="42"/>
      <c r="C1060" s="142"/>
      <c r="D1060" s="143"/>
      <c r="E1060" s="107"/>
      <c r="F1060" s="46"/>
      <c r="G1060" s="46"/>
      <c r="H1060" s="46"/>
      <c r="I1060" s="46"/>
      <c r="J1060" s="46"/>
      <c r="K1060" s="46"/>
      <c r="L1060" s="139"/>
      <c r="M1060" s="41"/>
      <c r="N1060" s="45"/>
      <c r="O1060" s="47"/>
      <c r="P1060" s="43"/>
      <c r="Q1060" s="71" t="e">
        <f>VLOOKUP(N1060,'error categories'!$A$2:$D$54,4,FALSE)</f>
        <v>#N/A</v>
      </c>
      <c r="R1060" s="72" t="e">
        <f>VLOOKUP(N1060,'error categories'!$A$2:$D$54,3,FALSE)</f>
        <v>#N/A</v>
      </c>
      <c r="S1060" s="374"/>
      <c r="T1060" s="377"/>
      <c r="U1060" s="378">
        <f t="shared" si="144"/>
        <v>0</v>
      </c>
      <c r="V1060" s="379"/>
      <c r="W1060" s="380"/>
      <c r="X1060" s="380"/>
      <c r="Y1060" s="380"/>
      <c r="Z1060" s="379"/>
      <c r="AA1060" s="381"/>
      <c r="AB1060" s="379"/>
      <c r="AC1060" s="380"/>
      <c r="AD1060" s="382">
        <f t="shared" si="151"/>
        <v>0</v>
      </c>
      <c r="AE1060" s="383">
        <f t="shared" si="152"/>
        <v>0</v>
      </c>
      <c r="AF1060" s="379"/>
      <c r="AG1060" s="381"/>
      <c r="AH1060" s="379"/>
      <c r="AI1060" s="381"/>
      <c r="AJ1060" s="384" t="str">
        <f t="shared" si="145"/>
        <v/>
      </c>
      <c r="AK1060" s="385" t="str">
        <f t="shared" si="146"/>
        <v/>
      </c>
      <c r="AL1060" s="388" t="str">
        <f t="shared" si="147"/>
        <v/>
      </c>
      <c r="AM1060" s="389" t="str">
        <f t="shared" si="148"/>
        <v/>
      </c>
      <c r="AN1060" s="388" t="str">
        <f t="shared" si="149"/>
        <v/>
      </c>
      <c r="AO1060" s="389" t="str">
        <f t="shared" si="150"/>
        <v/>
      </c>
      <c r="AP1060" s="423"/>
      <c r="AQ1060" s="423"/>
      <c r="AR1060" s="431" t="e">
        <f>VLOOKUP($B1060,'acc names'!$C$2:$D$12102,2,FALSE)</f>
        <v>#N/A</v>
      </c>
      <c r="AS1060" s="431" t="e">
        <f>VLOOKUP($AQ1060,software!$A$1:$B$14605,2,FALSE)</f>
        <v>#N/A</v>
      </c>
      <c r="AT1060" s="423"/>
      <c r="AV1060" s="423"/>
    </row>
    <row r="1061" spans="1:48" ht="12.75" x14ac:dyDescent="0.2">
      <c r="A1061" s="101"/>
      <c r="B1061" s="42"/>
      <c r="C1061" s="142"/>
      <c r="D1061" s="143"/>
      <c r="E1061" s="107"/>
      <c r="F1061" s="46"/>
      <c r="G1061" s="46"/>
      <c r="H1061" s="46"/>
      <c r="I1061" s="46"/>
      <c r="J1061" s="46"/>
      <c r="K1061" s="46"/>
      <c r="L1061" s="139"/>
      <c r="M1061" s="41"/>
      <c r="N1061" s="45"/>
      <c r="O1061" s="47"/>
      <c r="P1061" s="43"/>
      <c r="Q1061" s="71" t="e">
        <f>VLOOKUP(N1061,'error categories'!$A$2:$D$54,4,FALSE)</f>
        <v>#N/A</v>
      </c>
      <c r="R1061" s="72" t="e">
        <f>VLOOKUP(N1061,'error categories'!$A$2:$D$54,3,FALSE)</f>
        <v>#N/A</v>
      </c>
      <c r="S1061" s="374"/>
      <c r="T1061" s="377"/>
      <c r="U1061" s="378">
        <f t="shared" si="144"/>
        <v>0</v>
      </c>
      <c r="V1061" s="379"/>
      <c r="W1061" s="380"/>
      <c r="X1061" s="380"/>
      <c r="Y1061" s="380"/>
      <c r="Z1061" s="379"/>
      <c r="AA1061" s="381"/>
      <c r="AB1061" s="379"/>
      <c r="AC1061" s="380"/>
      <c r="AD1061" s="382">
        <f t="shared" si="151"/>
        <v>0</v>
      </c>
      <c r="AE1061" s="383">
        <f t="shared" si="152"/>
        <v>0</v>
      </c>
      <c r="AF1061" s="379"/>
      <c r="AG1061" s="381"/>
      <c r="AH1061" s="379"/>
      <c r="AI1061" s="381"/>
      <c r="AJ1061" s="384" t="str">
        <f t="shared" si="145"/>
        <v/>
      </c>
      <c r="AK1061" s="385" t="str">
        <f t="shared" si="146"/>
        <v/>
      </c>
      <c r="AL1061" s="388" t="str">
        <f t="shared" si="147"/>
        <v/>
      </c>
      <c r="AM1061" s="389" t="str">
        <f t="shared" si="148"/>
        <v/>
      </c>
      <c r="AN1061" s="388" t="str">
        <f t="shared" si="149"/>
        <v/>
      </c>
      <c r="AO1061" s="389" t="str">
        <f t="shared" si="150"/>
        <v/>
      </c>
      <c r="AP1061" s="423"/>
      <c r="AQ1061" s="423"/>
      <c r="AR1061" s="431" t="e">
        <f>VLOOKUP($B1061,'acc names'!$C$2:$D$12102,2,FALSE)</f>
        <v>#N/A</v>
      </c>
      <c r="AS1061" s="431" t="e">
        <f>VLOOKUP($AQ1061,software!$A$1:$B$14605,2,FALSE)</f>
        <v>#N/A</v>
      </c>
      <c r="AT1061" s="423"/>
      <c r="AV1061" s="423"/>
    </row>
    <row r="1062" spans="1:48" ht="12.75" x14ac:dyDescent="0.2">
      <c r="A1062" s="101"/>
      <c r="B1062" s="42"/>
      <c r="C1062" s="142"/>
      <c r="D1062" s="143"/>
      <c r="E1062" s="107"/>
      <c r="F1062" s="46"/>
      <c r="G1062" s="46"/>
      <c r="H1062" s="46"/>
      <c r="I1062" s="46"/>
      <c r="J1062" s="46"/>
      <c r="K1062" s="46"/>
      <c r="L1062" s="139"/>
      <c r="M1062" s="41"/>
      <c r="N1062" s="45"/>
      <c r="O1062" s="47"/>
      <c r="P1062" s="43"/>
      <c r="Q1062" s="71" t="e">
        <f>VLOOKUP(N1062,'error categories'!$A$2:$D$54,4,FALSE)</f>
        <v>#N/A</v>
      </c>
      <c r="R1062" s="72" t="e">
        <f>VLOOKUP(N1062,'error categories'!$A$2:$D$54,3,FALSE)</f>
        <v>#N/A</v>
      </c>
      <c r="S1062" s="374"/>
      <c r="T1062" s="377"/>
      <c r="U1062" s="378">
        <f t="shared" si="144"/>
        <v>0</v>
      </c>
      <c r="V1062" s="379"/>
      <c r="W1062" s="380"/>
      <c r="X1062" s="380"/>
      <c r="Y1062" s="380"/>
      <c r="Z1062" s="379"/>
      <c r="AA1062" s="381"/>
      <c r="AB1062" s="379"/>
      <c r="AC1062" s="380"/>
      <c r="AD1062" s="382">
        <f t="shared" si="151"/>
        <v>0</v>
      </c>
      <c r="AE1062" s="383">
        <f t="shared" si="152"/>
        <v>0</v>
      </c>
      <c r="AF1062" s="379"/>
      <c r="AG1062" s="381"/>
      <c r="AH1062" s="379"/>
      <c r="AI1062" s="381"/>
      <c r="AJ1062" s="384" t="str">
        <f t="shared" si="145"/>
        <v/>
      </c>
      <c r="AK1062" s="385" t="str">
        <f t="shared" si="146"/>
        <v/>
      </c>
      <c r="AL1062" s="388" t="str">
        <f t="shared" si="147"/>
        <v/>
      </c>
      <c r="AM1062" s="389" t="str">
        <f t="shared" si="148"/>
        <v/>
      </c>
      <c r="AN1062" s="388" t="str">
        <f t="shared" si="149"/>
        <v/>
      </c>
      <c r="AO1062" s="389" t="str">
        <f t="shared" si="150"/>
        <v/>
      </c>
      <c r="AP1062" s="423"/>
      <c r="AQ1062" s="423"/>
      <c r="AR1062" s="431" t="e">
        <f>VLOOKUP($B1062,'acc names'!$C$2:$D$12102,2,FALSE)</f>
        <v>#N/A</v>
      </c>
      <c r="AS1062" s="431" t="e">
        <f>VLOOKUP($AQ1062,software!$A$1:$B$14605,2,FALSE)</f>
        <v>#N/A</v>
      </c>
      <c r="AT1062" s="423"/>
      <c r="AV1062" s="423"/>
    </row>
    <row r="1063" spans="1:48" ht="12.75" x14ac:dyDescent="0.2">
      <c r="A1063" s="101"/>
      <c r="B1063" s="42"/>
      <c r="C1063" s="142"/>
      <c r="D1063" s="143"/>
      <c r="E1063" s="107"/>
      <c r="F1063" s="46"/>
      <c r="G1063" s="46"/>
      <c r="H1063" s="46"/>
      <c r="I1063" s="46"/>
      <c r="J1063" s="46"/>
      <c r="K1063" s="46"/>
      <c r="L1063" s="139"/>
      <c r="M1063" s="41"/>
      <c r="N1063" s="45"/>
      <c r="O1063" s="47"/>
      <c r="P1063" s="43"/>
      <c r="Q1063" s="71" t="e">
        <f>VLOOKUP(N1063,'error categories'!$A$2:$D$54,4,FALSE)</f>
        <v>#N/A</v>
      </c>
      <c r="R1063" s="72" t="e">
        <f>VLOOKUP(N1063,'error categories'!$A$2:$D$54,3,FALSE)</f>
        <v>#N/A</v>
      </c>
      <c r="S1063" s="374"/>
      <c r="T1063" s="377"/>
      <c r="U1063" s="378">
        <f t="shared" si="144"/>
        <v>0</v>
      </c>
      <c r="V1063" s="379"/>
      <c r="W1063" s="380"/>
      <c r="X1063" s="380"/>
      <c r="Y1063" s="380"/>
      <c r="Z1063" s="379"/>
      <c r="AA1063" s="381"/>
      <c r="AB1063" s="379"/>
      <c r="AC1063" s="380"/>
      <c r="AD1063" s="382">
        <f t="shared" si="151"/>
        <v>0</v>
      </c>
      <c r="AE1063" s="383">
        <f t="shared" si="152"/>
        <v>0</v>
      </c>
      <c r="AF1063" s="379"/>
      <c r="AG1063" s="381"/>
      <c r="AH1063" s="379"/>
      <c r="AI1063" s="381"/>
      <c r="AJ1063" s="384" t="str">
        <f t="shared" si="145"/>
        <v/>
      </c>
      <c r="AK1063" s="385" t="str">
        <f t="shared" si="146"/>
        <v/>
      </c>
      <c r="AL1063" s="388" t="str">
        <f t="shared" si="147"/>
        <v/>
      </c>
      <c r="AM1063" s="389" t="str">
        <f t="shared" si="148"/>
        <v/>
      </c>
      <c r="AN1063" s="388" t="str">
        <f t="shared" si="149"/>
        <v/>
      </c>
      <c r="AO1063" s="389" t="str">
        <f t="shared" si="150"/>
        <v/>
      </c>
      <c r="AP1063" s="423"/>
      <c r="AQ1063" s="423"/>
      <c r="AR1063" s="431" t="e">
        <f>VLOOKUP($B1063,'acc names'!$C$2:$D$12102,2,FALSE)</f>
        <v>#N/A</v>
      </c>
      <c r="AS1063" s="431" t="e">
        <f>VLOOKUP($AQ1063,software!$A$1:$B$14605,2,FALSE)</f>
        <v>#N/A</v>
      </c>
      <c r="AT1063" s="423"/>
      <c r="AV1063" s="423"/>
    </row>
    <row r="1064" spans="1:48" ht="12.75" x14ac:dyDescent="0.2">
      <c r="A1064" s="101"/>
      <c r="B1064" s="42"/>
      <c r="C1064" s="142"/>
      <c r="D1064" s="143"/>
      <c r="E1064" s="107"/>
      <c r="F1064" s="46"/>
      <c r="G1064" s="46"/>
      <c r="H1064" s="46"/>
      <c r="I1064" s="46"/>
      <c r="J1064" s="46"/>
      <c r="K1064" s="46"/>
      <c r="L1064" s="139"/>
      <c r="M1064" s="41"/>
      <c r="N1064" s="45"/>
      <c r="O1064" s="47"/>
      <c r="P1064" s="43"/>
      <c r="Q1064" s="71" t="e">
        <f>VLOOKUP(N1064,'error categories'!$A$2:$D$54,4,FALSE)</f>
        <v>#N/A</v>
      </c>
      <c r="R1064" s="72" t="e">
        <f>VLOOKUP(N1064,'error categories'!$A$2:$D$54,3,FALSE)</f>
        <v>#N/A</v>
      </c>
      <c r="S1064" s="374"/>
      <c r="T1064" s="377"/>
      <c r="U1064" s="378">
        <f t="shared" si="144"/>
        <v>0</v>
      </c>
      <c r="V1064" s="379"/>
      <c r="W1064" s="380"/>
      <c r="X1064" s="380"/>
      <c r="Y1064" s="380"/>
      <c r="Z1064" s="379"/>
      <c r="AA1064" s="381"/>
      <c r="AB1064" s="379"/>
      <c r="AC1064" s="380"/>
      <c r="AD1064" s="382">
        <f t="shared" si="151"/>
        <v>0</v>
      </c>
      <c r="AE1064" s="383">
        <f t="shared" si="152"/>
        <v>0</v>
      </c>
      <c r="AF1064" s="379"/>
      <c r="AG1064" s="381"/>
      <c r="AH1064" s="379"/>
      <c r="AI1064" s="381"/>
      <c r="AJ1064" s="384" t="str">
        <f t="shared" si="145"/>
        <v/>
      </c>
      <c r="AK1064" s="385" t="str">
        <f t="shared" si="146"/>
        <v/>
      </c>
      <c r="AL1064" s="388" t="str">
        <f t="shared" si="147"/>
        <v/>
      </c>
      <c r="AM1064" s="389" t="str">
        <f t="shared" si="148"/>
        <v/>
      </c>
      <c r="AN1064" s="388" t="str">
        <f t="shared" si="149"/>
        <v/>
      </c>
      <c r="AO1064" s="389" t="str">
        <f t="shared" si="150"/>
        <v/>
      </c>
      <c r="AP1064" s="423"/>
      <c r="AQ1064" s="423"/>
      <c r="AR1064" s="431" t="e">
        <f>VLOOKUP($B1064,'acc names'!$C$2:$D$12102,2,FALSE)</f>
        <v>#N/A</v>
      </c>
      <c r="AS1064" s="431" t="e">
        <f>VLOOKUP($AQ1064,software!$A$1:$B$14605,2,FALSE)</f>
        <v>#N/A</v>
      </c>
      <c r="AT1064" s="423"/>
      <c r="AV1064" s="423"/>
    </row>
    <row r="1065" spans="1:48" ht="12.75" x14ac:dyDescent="0.2">
      <c r="A1065" s="101"/>
      <c r="B1065" s="42"/>
      <c r="C1065" s="142"/>
      <c r="D1065" s="143"/>
      <c r="E1065" s="107"/>
      <c r="F1065" s="46"/>
      <c r="G1065" s="46"/>
      <c r="H1065" s="46"/>
      <c r="I1065" s="46"/>
      <c r="J1065" s="46"/>
      <c r="K1065" s="46"/>
      <c r="L1065" s="139"/>
      <c r="M1065" s="41"/>
      <c r="N1065" s="45"/>
      <c r="O1065" s="47"/>
      <c r="P1065" s="43"/>
      <c r="Q1065" s="71" t="e">
        <f>VLOOKUP(N1065,'error categories'!$A$2:$D$54,4,FALSE)</f>
        <v>#N/A</v>
      </c>
      <c r="R1065" s="72" t="e">
        <f>VLOOKUP(N1065,'error categories'!$A$2:$D$54,3,FALSE)</f>
        <v>#N/A</v>
      </c>
      <c r="S1065" s="374"/>
      <c r="T1065" s="377"/>
      <c r="U1065" s="378">
        <f t="shared" si="144"/>
        <v>0</v>
      </c>
      <c r="V1065" s="379"/>
      <c r="W1065" s="380"/>
      <c r="X1065" s="380"/>
      <c r="Y1065" s="380"/>
      <c r="Z1065" s="379"/>
      <c r="AA1065" s="381"/>
      <c r="AB1065" s="379"/>
      <c r="AC1065" s="380"/>
      <c r="AD1065" s="382">
        <f t="shared" si="151"/>
        <v>0</v>
      </c>
      <c r="AE1065" s="383">
        <f t="shared" si="152"/>
        <v>0</v>
      </c>
      <c r="AF1065" s="379"/>
      <c r="AG1065" s="381"/>
      <c r="AH1065" s="379"/>
      <c r="AI1065" s="381"/>
      <c r="AJ1065" s="384" t="str">
        <f t="shared" si="145"/>
        <v/>
      </c>
      <c r="AK1065" s="385" t="str">
        <f t="shared" si="146"/>
        <v/>
      </c>
      <c r="AL1065" s="388" t="str">
        <f t="shared" si="147"/>
        <v/>
      </c>
      <c r="AM1065" s="389" t="str">
        <f t="shared" si="148"/>
        <v/>
      </c>
      <c r="AN1065" s="388" t="str">
        <f t="shared" si="149"/>
        <v/>
      </c>
      <c r="AO1065" s="389" t="str">
        <f t="shared" si="150"/>
        <v/>
      </c>
      <c r="AP1065" s="423"/>
      <c r="AQ1065" s="423"/>
      <c r="AR1065" s="431" t="e">
        <f>VLOOKUP($B1065,'acc names'!$C$2:$D$12102,2,FALSE)</f>
        <v>#N/A</v>
      </c>
      <c r="AS1065" s="431" t="e">
        <f>VLOOKUP($AQ1065,software!$A$1:$B$14605,2,FALSE)</f>
        <v>#N/A</v>
      </c>
      <c r="AT1065" s="423"/>
      <c r="AV1065" s="423"/>
    </row>
    <row r="1066" spans="1:48" ht="12.75" x14ac:dyDescent="0.2">
      <c r="A1066" s="101"/>
      <c r="B1066" s="42"/>
      <c r="C1066" s="142"/>
      <c r="D1066" s="143"/>
      <c r="E1066" s="107"/>
      <c r="F1066" s="46"/>
      <c r="G1066" s="46"/>
      <c r="H1066" s="46"/>
      <c r="I1066" s="46"/>
      <c r="J1066" s="46"/>
      <c r="K1066" s="46"/>
      <c r="L1066" s="139"/>
      <c r="M1066" s="41"/>
      <c r="N1066" s="45"/>
      <c r="O1066" s="47"/>
      <c r="P1066" s="43"/>
      <c r="Q1066" s="71" t="e">
        <f>VLOOKUP(N1066,'error categories'!$A$2:$D$54,4,FALSE)</f>
        <v>#N/A</v>
      </c>
      <c r="R1066" s="72" t="e">
        <f>VLOOKUP(N1066,'error categories'!$A$2:$D$54,3,FALSE)</f>
        <v>#N/A</v>
      </c>
      <c r="S1066" s="374"/>
      <c r="T1066" s="377"/>
      <c r="U1066" s="378">
        <f t="shared" si="144"/>
        <v>0</v>
      </c>
      <c r="V1066" s="379"/>
      <c r="W1066" s="380"/>
      <c r="X1066" s="380"/>
      <c r="Y1066" s="380"/>
      <c r="Z1066" s="379"/>
      <c r="AA1066" s="381"/>
      <c r="AB1066" s="379"/>
      <c r="AC1066" s="380"/>
      <c r="AD1066" s="382">
        <f t="shared" si="151"/>
        <v>0</v>
      </c>
      <c r="AE1066" s="383">
        <f t="shared" si="152"/>
        <v>0</v>
      </c>
      <c r="AF1066" s="379"/>
      <c r="AG1066" s="381"/>
      <c r="AH1066" s="379"/>
      <c r="AI1066" s="381"/>
      <c r="AJ1066" s="384" t="str">
        <f t="shared" si="145"/>
        <v/>
      </c>
      <c r="AK1066" s="385" t="str">
        <f t="shared" si="146"/>
        <v/>
      </c>
      <c r="AL1066" s="388" t="str">
        <f t="shared" si="147"/>
        <v/>
      </c>
      <c r="AM1066" s="389" t="str">
        <f t="shared" si="148"/>
        <v/>
      </c>
      <c r="AN1066" s="388" t="str">
        <f t="shared" si="149"/>
        <v/>
      </c>
      <c r="AO1066" s="389" t="str">
        <f t="shared" si="150"/>
        <v/>
      </c>
      <c r="AP1066" s="423"/>
      <c r="AQ1066" s="423"/>
      <c r="AR1066" s="431" t="e">
        <f>VLOOKUP($B1066,'acc names'!$C$2:$D$12102,2,FALSE)</f>
        <v>#N/A</v>
      </c>
      <c r="AS1066" s="431" t="e">
        <f>VLOOKUP($AQ1066,software!$A$1:$B$14605,2,FALSE)</f>
        <v>#N/A</v>
      </c>
      <c r="AT1066" s="423"/>
      <c r="AV1066" s="423"/>
    </row>
    <row r="1067" spans="1:48" ht="12.75" x14ac:dyDescent="0.2">
      <c r="A1067" s="101"/>
      <c r="B1067" s="42"/>
      <c r="C1067" s="142"/>
      <c r="D1067" s="143"/>
      <c r="E1067" s="107"/>
      <c r="F1067" s="46"/>
      <c r="G1067" s="46"/>
      <c r="H1067" s="46"/>
      <c r="I1067" s="46"/>
      <c r="J1067" s="46"/>
      <c r="K1067" s="46"/>
      <c r="L1067" s="139"/>
      <c r="M1067" s="41"/>
      <c r="N1067" s="45"/>
      <c r="O1067" s="47"/>
      <c r="P1067" s="43"/>
      <c r="Q1067" s="71" t="e">
        <f>VLOOKUP(N1067,'error categories'!$A$2:$D$54,4,FALSE)</f>
        <v>#N/A</v>
      </c>
      <c r="R1067" s="72" t="e">
        <f>VLOOKUP(N1067,'error categories'!$A$2:$D$54,3,FALSE)</f>
        <v>#N/A</v>
      </c>
      <c r="S1067" s="374"/>
      <c r="T1067" s="377"/>
      <c r="U1067" s="378">
        <f t="shared" si="144"/>
        <v>0</v>
      </c>
      <c r="V1067" s="379"/>
      <c r="W1067" s="380"/>
      <c r="X1067" s="380"/>
      <c r="Y1067" s="380"/>
      <c r="Z1067" s="379"/>
      <c r="AA1067" s="381"/>
      <c r="AB1067" s="379"/>
      <c r="AC1067" s="380"/>
      <c r="AD1067" s="382">
        <f t="shared" si="151"/>
        <v>0</v>
      </c>
      <c r="AE1067" s="383">
        <f t="shared" si="152"/>
        <v>0</v>
      </c>
      <c r="AF1067" s="379"/>
      <c r="AG1067" s="381"/>
      <c r="AH1067" s="379"/>
      <c r="AI1067" s="381"/>
      <c r="AJ1067" s="384" t="str">
        <f t="shared" si="145"/>
        <v/>
      </c>
      <c r="AK1067" s="385" t="str">
        <f t="shared" si="146"/>
        <v/>
      </c>
      <c r="AL1067" s="388" t="str">
        <f t="shared" si="147"/>
        <v/>
      </c>
      <c r="AM1067" s="389" t="str">
        <f t="shared" si="148"/>
        <v/>
      </c>
      <c r="AN1067" s="388" t="str">
        <f t="shared" si="149"/>
        <v/>
      </c>
      <c r="AO1067" s="389" t="str">
        <f t="shared" si="150"/>
        <v/>
      </c>
      <c r="AP1067" s="423"/>
      <c r="AQ1067" s="423"/>
      <c r="AR1067" s="431" t="e">
        <f>VLOOKUP($B1067,'acc names'!$C$2:$D$12102,2,FALSE)</f>
        <v>#N/A</v>
      </c>
      <c r="AS1067" s="431" t="e">
        <f>VLOOKUP($AQ1067,software!$A$1:$B$14605,2,FALSE)</f>
        <v>#N/A</v>
      </c>
      <c r="AT1067" s="423"/>
      <c r="AV1067" s="423"/>
    </row>
    <row r="1068" spans="1:48" ht="12.75" x14ac:dyDescent="0.2">
      <c r="A1068" s="101"/>
      <c r="B1068" s="42"/>
      <c r="C1068" s="142"/>
      <c r="D1068" s="143"/>
      <c r="E1068" s="107"/>
      <c r="F1068" s="46"/>
      <c r="G1068" s="46"/>
      <c r="H1068" s="46"/>
      <c r="I1068" s="46"/>
      <c r="J1068" s="46"/>
      <c r="K1068" s="46"/>
      <c r="L1068" s="139"/>
      <c r="M1068" s="41"/>
      <c r="N1068" s="45"/>
      <c r="O1068" s="47"/>
      <c r="P1068" s="43"/>
      <c r="Q1068" s="71" t="e">
        <f>VLOOKUP(N1068,'error categories'!$A$2:$D$54,4,FALSE)</f>
        <v>#N/A</v>
      </c>
      <c r="R1068" s="72" t="e">
        <f>VLOOKUP(N1068,'error categories'!$A$2:$D$54,3,FALSE)</f>
        <v>#N/A</v>
      </c>
      <c r="S1068" s="374"/>
      <c r="T1068" s="377"/>
      <c r="U1068" s="378">
        <f t="shared" si="144"/>
        <v>0</v>
      </c>
      <c r="V1068" s="379"/>
      <c r="W1068" s="380"/>
      <c r="X1068" s="380"/>
      <c r="Y1068" s="380"/>
      <c r="Z1068" s="379"/>
      <c r="AA1068" s="381"/>
      <c r="AB1068" s="379"/>
      <c r="AC1068" s="380"/>
      <c r="AD1068" s="382">
        <f t="shared" si="151"/>
        <v>0</v>
      </c>
      <c r="AE1068" s="383">
        <f t="shared" si="152"/>
        <v>0</v>
      </c>
      <c r="AF1068" s="379"/>
      <c r="AG1068" s="381"/>
      <c r="AH1068" s="379"/>
      <c r="AI1068" s="381"/>
      <c r="AJ1068" s="384" t="str">
        <f t="shared" si="145"/>
        <v/>
      </c>
      <c r="AK1068" s="385" t="str">
        <f t="shared" si="146"/>
        <v/>
      </c>
      <c r="AL1068" s="388" t="str">
        <f t="shared" si="147"/>
        <v/>
      </c>
      <c r="AM1068" s="389" t="str">
        <f t="shared" si="148"/>
        <v/>
      </c>
      <c r="AN1068" s="388" t="str">
        <f t="shared" si="149"/>
        <v/>
      </c>
      <c r="AO1068" s="389" t="str">
        <f t="shared" si="150"/>
        <v/>
      </c>
      <c r="AP1068" s="423"/>
      <c r="AQ1068" s="423"/>
      <c r="AR1068" s="431" t="e">
        <f>VLOOKUP($B1068,'acc names'!$C$2:$D$12102,2,FALSE)</f>
        <v>#N/A</v>
      </c>
      <c r="AS1068" s="431" t="e">
        <f>VLOOKUP($AQ1068,software!$A$1:$B$14605,2,FALSE)</f>
        <v>#N/A</v>
      </c>
      <c r="AT1068" s="423"/>
      <c r="AV1068" s="423"/>
    </row>
    <row r="1069" spans="1:48" ht="12.75" x14ac:dyDescent="0.2">
      <c r="A1069" s="101"/>
      <c r="B1069" s="42"/>
      <c r="C1069" s="142"/>
      <c r="D1069" s="143"/>
      <c r="E1069" s="107"/>
      <c r="F1069" s="46"/>
      <c r="G1069" s="46"/>
      <c r="H1069" s="46"/>
      <c r="I1069" s="46"/>
      <c r="J1069" s="46"/>
      <c r="K1069" s="46"/>
      <c r="L1069" s="139"/>
      <c r="M1069" s="41"/>
      <c r="N1069" s="45"/>
      <c r="O1069" s="47"/>
      <c r="P1069" s="43"/>
      <c r="Q1069" s="71" t="e">
        <f>VLOOKUP(N1069,'error categories'!$A$2:$D$54,4,FALSE)</f>
        <v>#N/A</v>
      </c>
      <c r="R1069" s="72" t="e">
        <f>VLOOKUP(N1069,'error categories'!$A$2:$D$54,3,FALSE)</f>
        <v>#N/A</v>
      </c>
      <c r="S1069" s="374"/>
      <c r="T1069" s="377"/>
      <c r="U1069" s="378">
        <f t="shared" si="144"/>
        <v>0</v>
      </c>
      <c r="V1069" s="379"/>
      <c r="W1069" s="380"/>
      <c r="X1069" s="380"/>
      <c r="Y1069" s="380"/>
      <c r="Z1069" s="379"/>
      <c r="AA1069" s="381"/>
      <c r="AB1069" s="379"/>
      <c r="AC1069" s="380"/>
      <c r="AD1069" s="382">
        <f t="shared" si="151"/>
        <v>0</v>
      </c>
      <c r="AE1069" s="383">
        <f t="shared" si="152"/>
        <v>0</v>
      </c>
      <c r="AF1069" s="379"/>
      <c r="AG1069" s="381"/>
      <c r="AH1069" s="379"/>
      <c r="AI1069" s="381"/>
      <c r="AJ1069" s="384" t="str">
        <f t="shared" si="145"/>
        <v/>
      </c>
      <c r="AK1069" s="385" t="str">
        <f t="shared" si="146"/>
        <v/>
      </c>
      <c r="AL1069" s="388" t="str">
        <f t="shared" si="147"/>
        <v/>
      </c>
      <c r="AM1069" s="389" t="str">
        <f t="shared" si="148"/>
        <v/>
      </c>
      <c r="AN1069" s="388" t="str">
        <f t="shared" si="149"/>
        <v/>
      </c>
      <c r="AO1069" s="389" t="str">
        <f t="shared" si="150"/>
        <v/>
      </c>
      <c r="AP1069" s="423"/>
      <c r="AQ1069" s="423"/>
      <c r="AR1069" s="431" t="e">
        <f>VLOOKUP($B1069,'acc names'!$C$2:$D$12102,2,FALSE)</f>
        <v>#N/A</v>
      </c>
      <c r="AS1069" s="431" t="e">
        <f>VLOOKUP($AQ1069,software!$A$1:$B$14605,2,FALSE)</f>
        <v>#N/A</v>
      </c>
      <c r="AT1069" s="423"/>
      <c r="AV1069" s="423"/>
    </row>
    <row r="1070" spans="1:48" ht="12.75" x14ac:dyDescent="0.2">
      <c r="A1070" s="101"/>
      <c r="B1070" s="42"/>
      <c r="C1070" s="142"/>
      <c r="D1070" s="143"/>
      <c r="E1070" s="107"/>
      <c r="F1070" s="46"/>
      <c r="G1070" s="46"/>
      <c r="H1070" s="46"/>
      <c r="I1070" s="46"/>
      <c r="J1070" s="46"/>
      <c r="K1070" s="46"/>
      <c r="L1070" s="139"/>
      <c r="M1070" s="41"/>
      <c r="N1070" s="45"/>
      <c r="O1070" s="47"/>
      <c r="P1070" s="43"/>
      <c r="Q1070" s="71" t="e">
        <f>VLOOKUP(N1070,'error categories'!$A$2:$D$54,4,FALSE)</f>
        <v>#N/A</v>
      </c>
      <c r="R1070" s="72" t="e">
        <f>VLOOKUP(N1070,'error categories'!$A$2:$D$54,3,FALSE)</f>
        <v>#N/A</v>
      </c>
      <c r="S1070" s="374"/>
      <c r="T1070" s="377"/>
      <c r="U1070" s="378">
        <f t="shared" si="144"/>
        <v>0</v>
      </c>
      <c r="V1070" s="379"/>
      <c r="W1070" s="380"/>
      <c r="X1070" s="380"/>
      <c r="Y1070" s="380"/>
      <c r="Z1070" s="379"/>
      <c r="AA1070" s="381"/>
      <c r="AB1070" s="379"/>
      <c r="AC1070" s="380"/>
      <c r="AD1070" s="382">
        <f t="shared" si="151"/>
        <v>0</v>
      </c>
      <c r="AE1070" s="383">
        <f t="shared" si="152"/>
        <v>0</v>
      </c>
      <c r="AF1070" s="379"/>
      <c r="AG1070" s="381"/>
      <c r="AH1070" s="379"/>
      <c r="AI1070" s="381"/>
      <c r="AJ1070" s="384" t="str">
        <f t="shared" si="145"/>
        <v/>
      </c>
      <c r="AK1070" s="385" t="str">
        <f t="shared" si="146"/>
        <v/>
      </c>
      <c r="AL1070" s="388" t="str">
        <f t="shared" si="147"/>
        <v/>
      </c>
      <c r="AM1070" s="389" t="str">
        <f t="shared" si="148"/>
        <v/>
      </c>
      <c r="AN1070" s="388" t="str">
        <f t="shared" si="149"/>
        <v/>
      </c>
      <c r="AO1070" s="389" t="str">
        <f t="shared" si="150"/>
        <v/>
      </c>
      <c r="AP1070" s="423"/>
      <c r="AQ1070" s="423"/>
      <c r="AR1070" s="431" t="e">
        <f>VLOOKUP($B1070,'acc names'!$C$2:$D$12102,2,FALSE)</f>
        <v>#N/A</v>
      </c>
      <c r="AS1070" s="431" t="e">
        <f>VLOOKUP($AQ1070,software!$A$1:$B$14605,2,FALSE)</f>
        <v>#N/A</v>
      </c>
      <c r="AT1070" s="423"/>
      <c r="AV1070" s="423"/>
    </row>
    <row r="1071" spans="1:48" ht="12.75" x14ac:dyDescent="0.2">
      <c r="A1071" s="101"/>
      <c r="B1071" s="42"/>
      <c r="C1071" s="142"/>
      <c r="D1071" s="143"/>
      <c r="E1071" s="107"/>
      <c r="F1071" s="46"/>
      <c r="G1071" s="46"/>
      <c r="H1071" s="46"/>
      <c r="I1071" s="46"/>
      <c r="J1071" s="46"/>
      <c r="K1071" s="46"/>
      <c r="L1071" s="139"/>
      <c r="M1071" s="41"/>
      <c r="N1071" s="45"/>
      <c r="O1071" s="47"/>
      <c r="P1071" s="43"/>
      <c r="Q1071" s="71" t="e">
        <f>VLOOKUP(N1071,'error categories'!$A$2:$D$54,4,FALSE)</f>
        <v>#N/A</v>
      </c>
      <c r="R1071" s="72" t="e">
        <f>VLOOKUP(N1071,'error categories'!$A$2:$D$54,3,FALSE)</f>
        <v>#N/A</v>
      </c>
      <c r="S1071" s="374"/>
      <c r="T1071" s="377"/>
      <c r="U1071" s="378">
        <f t="shared" si="144"/>
        <v>0</v>
      </c>
      <c r="V1071" s="379"/>
      <c r="W1071" s="380"/>
      <c r="X1071" s="380"/>
      <c r="Y1071" s="380"/>
      <c r="Z1071" s="379"/>
      <c r="AA1071" s="381"/>
      <c r="AB1071" s="379"/>
      <c r="AC1071" s="380"/>
      <c r="AD1071" s="382">
        <f t="shared" si="151"/>
        <v>0</v>
      </c>
      <c r="AE1071" s="383">
        <f t="shared" si="152"/>
        <v>0</v>
      </c>
      <c r="AF1071" s="379"/>
      <c r="AG1071" s="381"/>
      <c r="AH1071" s="379"/>
      <c r="AI1071" s="381"/>
      <c r="AJ1071" s="384" t="str">
        <f t="shared" si="145"/>
        <v/>
      </c>
      <c r="AK1071" s="385" t="str">
        <f t="shared" si="146"/>
        <v/>
      </c>
      <c r="AL1071" s="388" t="str">
        <f t="shared" si="147"/>
        <v/>
      </c>
      <c r="AM1071" s="389" t="str">
        <f t="shared" si="148"/>
        <v/>
      </c>
      <c r="AN1071" s="388" t="str">
        <f t="shared" si="149"/>
        <v/>
      </c>
      <c r="AO1071" s="389" t="str">
        <f t="shared" si="150"/>
        <v/>
      </c>
      <c r="AP1071" s="423"/>
      <c r="AQ1071" s="423"/>
      <c r="AR1071" s="431" t="e">
        <f>VLOOKUP($B1071,'acc names'!$C$2:$D$12102,2,FALSE)</f>
        <v>#N/A</v>
      </c>
      <c r="AS1071" s="431" t="e">
        <f>VLOOKUP($AQ1071,software!$A$1:$B$14605,2,FALSE)</f>
        <v>#N/A</v>
      </c>
      <c r="AT1071" s="423"/>
      <c r="AV1071" s="423"/>
    </row>
    <row r="1072" spans="1:48" ht="12.75" x14ac:dyDescent="0.2">
      <c r="A1072" s="101"/>
      <c r="B1072" s="42"/>
      <c r="C1072" s="142"/>
      <c r="D1072" s="143"/>
      <c r="E1072" s="107"/>
      <c r="F1072" s="46"/>
      <c r="G1072" s="46"/>
      <c r="H1072" s="46"/>
      <c r="I1072" s="46"/>
      <c r="J1072" s="46"/>
      <c r="K1072" s="46"/>
      <c r="L1072" s="139"/>
      <c r="M1072" s="41"/>
      <c r="N1072" s="45"/>
      <c r="O1072" s="47"/>
      <c r="P1072" s="43"/>
      <c r="Q1072" s="71" t="e">
        <f>VLOOKUP(N1072,'error categories'!$A$2:$D$54,4,FALSE)</f>
        <v>#N/A</v>
      </c>
      <c r="R1072" s="72" t="e">
        <f>VLOOKUP(N1072,'error categories'!$A$2:$D$54,3,FALSE)</f>
        <v>#N/A</v>
      </c>
      <c r="S1072" s="374"/>
      <c r="T1072" s="377"/>
      <c r="U1072" s="378">
        <f t="shared" si="144"/>
        <v>0</v>
      </c>
      <c r="V1072" s="379"/>
      <c r="W1072" s="380"/>
      <c r="X1072" s="380"/>
      <c r="Y1072" s="380"/>
      <c r="Z1072" s="379"/>
      <c r="AA1072" s="381"/>
      <c r="AB1072" s="379"/>
      <c r="AC1072" s="380"/>
      <c r="AD1072" s="382">
        <f t="shared" si="151"/>
        <v>0</v>
      </c>
      <c r="AE1072" s="383">
        <f t="shared" si="152"/>
        <v>0</v>
      </c>
      <c r="AF1072" s="379"/>
      <c r="AG1072" s="381"/>
      <c r="AH1072" s="379"/>
      <c r="AI1072" s="381"/>
      <c r="AJ1072" s="384" t="str">
        <f t="shared" si="145"/>
        <v/>
      </c>
      <c r="AK1072" s="385" t="str">
        <f t="shared" si="146"/>
        <v/>
      </c>
      <c r="AL1072" s="388" t="str">
        <f t="shared" si="147"/>
        <v/>
      </c>
      <c r="AM1072" s="389" t="str">
        <f t="shared" si="148"/>
        <v/>
      </c>
      <c r="AN1072" s="388" t="str">
        <f t="shared" si="149"/>
        <v/>
      </c>
      <c r="AO1072" s="389" t="str">
        <f t="shared" si="150"/>
        <v/>
      </c>
      <c r="AP1072" s="423"/>
      <c r="AQ1072" s="423"/>
      <c r="AR1072" s="431" t="e">
        <f>VLOOKUP($B1072,'acc names'!$C$2:$D$12102,2,FALSE)</f>
        <v>#N/A</v>
      </c>
      <c r="AS1072" s="431" t="e">
        <f>VLOOKUP($AQ1072,software!$A$1:$B$14605,2,FALSE)</f>
        <v>#N/A</v>
      </c>
      <c r="AT1072" s="423"/>
      <c r="AV1072" s="423"/>
    </row>
    <row r="1073" spans="1:48" ht="12.75" x14ac:dyDescent="0.2">
      <c r="A1073" s="101"/>
      <c r="B1073" s="42"/>
      <c r="C1073" s="142"/>
      <c r="D1073" s="143"/>
      <c r="E1073" s="107"/>
      <c r="F1073" s="46"/>
      <c r="G1073" s="46"/>
      <c r="H1073" s="46"/>
      <c r="I1073" s="46"/>
      <c r="J1073" s="46"/>
      <c r="K1073" s="46"/>
      <c r="L1073" s="139"/>
      <c r="M1073" s="41"/>
      <c r="N1073" s="45"/>
      <c r="O1073" s="47"/>
      <c r="P1073" s="43"/>
      <c r="Q1073" s="71" t="e">
        <f>VLOOKUP(N1073,'error categories'!$A$2:$D$54,4,FALSE)</f>
        <v>#N/A</v>
      </c>
      <c r="R1073" s="72" t="e">
        <f>VLOOKUP(N1073,'error categories'!$A$2:$D$54,3,FALSE)</f>
        <v>#N/A</v>
      </c>
      <c r="S1073" s="374"/>
      <c r="T1073" s="377"/>
      <c r="U1073" s="378">
        <f t="shared" si="144"/>
        <v>0</v>
      </c>
      <c r="V1073" s="379"/>
      <c r="W1073" s="380"/>
      <c r="X1073" s="380"/>
      <c r="Y1073" s="380"/>
      <c r="Z1073" s="379"/>
      <c r="AA1073" s="381"/>
      <c r="AB1073" s="379"/>
      <c r="AC1073" s="380"/>
      <c r="AD1073" s="382">
        <f t="shared" si="151"/>
        <v>0</v>
      </c>
      <c r="AE1073" s="383">
        <f t="shared" si="152"/>
        <v>0</v>
      </c>
      <c r="AF1073" s="379"/>
      <c r="AG1073" s="381"/>
      <c r="AH1073" s="379"/>
      <c r="AI1073" s="381"/>
      <c r="AJ1073" s="384" t="str">
        <f t="shared" si="145"/>
        <v/>
      </c>
      <c r="AK1073" s="385" t="str">
        <f t="shared" si="146"/>
        <v/>
      </c>
      <c r="AL1073" s="388" t="str">
        <f t="shared" si="147"/>
        <v/>
      </c>
      <c r="AM1073" s="389" t="str">
        <f t="shared" si="148"/>
        <v/>
      </c>
      <c r="AN1073" s="388" t="str">
        <f t="shared" si="149"/>
        <v/>
      </c>
      <c r="AO1073" s="389" t="str">
        <f t="shared" si="150"/>
        <v/>
      </c>
      <c r="AP1073" s="423"/>
      <c r="AQ1073" s="423"/>
      <c r="AR1073" s="431" t="e">
        <f>VLOOKUP($B1073,'acc names'!$C$2:$D$12102,2,FALSE)</f>
        <v>#N/A</v>
      </c>
      <c r="AS1073" s="431" t="e">
        <f>VLOOKUP($AQ1073,software!$A$1:$B$14605,2,FALSE)</f>
        <v>#N/A</v>
      </c>
      <c r="AT1073" s="423"/>
      <c r="AV1073" s="423"/>
    </row>
    <row r="1074" spans="1:48" ht="12.75" x14ac:dyDescent="0.2">
      <c r="A1074" s="101"/>
      <c r="B1074" s="42"/>
      <c r="C1074" s="142"/>
      <c r="D1074" s="143"/>
      <c r="E1074" s="107"/>
      <c r="F1074" s="46"/>
      <c r="G1074" s="46"/>
      <c r="H1074" s="46"/>
      <c r="I1074" s="46"/>
      <c r="J1074" s="46"/>
      <c r="K1074" s="46"/>
      <c r="L1074" s="139"/>
      <c r="M1074" s="41"/>
      <c r="N1074" s="45"/>
      <c r="O1074" s="47"/>
      <c r="P1074" s="43"/>
      <c r="Q1074" s="71" t="e">
        <f>VLOOKUP(N1074,'error categories'!$A$2:$D$54,4,FALSE)</f>
        <v>#N/A</v>
      </c>
      <c r="R1074" s="72" t="e">
        <f>VLOOKUP(N1074,'error categories'!$A$2:$D$54,3,FALSE)</f>
        <v>#N/A</v>
      </c>
      <c r="S1074" s="374"/>
      <c r="T1074" s="377"/>
      <c r="U1074" s="378">
        <f t="shared" si="144"/>
        <v>0</v>
      </c>
      <c r="V1074" s="379"/>
      <c r="W1074" s="380"/>
      <c r="X1074" s="380"/>
      <c r="Y1074" s="380"/>
      <c r="Z1074" s="379"/>
      <c r="AA1074" s="381"/>
      <c r="AB1074" s="379"/>
      <c r="AC1074" s="380"/>
      <c r="AD1074" s="382">
        <f t="shared" si="151"/>
        <v>0</v>
      </c>
      <c r="AE1074" s="383">
        <f t="shared" si="152"/>
        <v>0</v>
      </c>
      <c r="AF1074" s="379"/>
      <c r="AG1074" s="381"/>
      <c r="AH1074" s="379"/>
      <c r="AI1074" s="381"/>
      <c r="AJ1074" s="384" t="str">
        <f t="shared" si="145"/>
        <v/>
      </c>
      <c r="AK1074" s="385" t="str">
        <f t="shared" si="146"/>
        <v/>
      </c>
      <c r="AL1074" s="388" t="str">
        <f t="shared" si="147"/>
        <v/>
      </c>
      <c r="AM1074" s="389" t="str">
        <f t="shared" si="148"/>
        <v/>
      </c>
      <c r="AN1074" s="388" t="str">
        <f t="shared" si="149"/>
        <v/>
      </c>
      <c r="AO1074" s="389" t="str">
        <f t="shared" si="150"/>
        <v/>
      </c>
      <c r="AP1074" s="423"/>
      <c r="AQ1074" s="423"/>
      <c r="AR1074" s="431" t="e">
        <f>VLOOKUP($B1074,'acc names'!$C$2:$D$12102,2,FALSE)</f>
        <v>#N/A</v>
      </c>
      <c r="AS1074" s="431" t="e">
        <f>VLOOKUP($AQ1074,software!$A$1:$B$14605,2,FALSE)</f>
        <v>#N/A</v>
      </c>
      <c r="AT1074" s="423"/>
      <c r="AV1074" s="423"/>
    </row>
    <row r="1075" spans="1:48" ht="12.75" x14ac:dyDescent="0.2">
      <c r="A1075" s="101"/>
      <c r="B1075" s="42"/>
      <c r="C1075" s="142"/>
      <c r="D1075" s="143"/>
      <c r="E1075" s="107"/>
      <c r="F1075" s="46"/>
      <c r="G1075" s="46"/>
      <c r="H1075" s="46"/>
      <c r="I1075" s="46"/>
      <c r="J1075" s="46"/>
      <c r="K1075" s="46"/>
      <c r="L1075" s="139"/>
      <c r="M1075" s="41"/>
      <c r="N1075" s="45"/>
      <c r="O1075" s="47"/>
      <c r="P1075" s="43"/>
      <c r="Q1075" s="71" t="e">
        <f>VLOOKUP(N1075,'error categories'!$A$2:$D$54,4,FALSE)</f>
        <v>#N/A</v>
      </c>
      <c r="R1075" s="72" t="e">
        <f>VLOOKUP(N1075,'error categories'!$A$2:$D$54,3,FALSE)</f>
        <v>#N/A</v>
      </c>
      <c r="S1075" s="374"/>
      <c r="T1075" s="377"/>
      <c r="U1075" s="378">
        <f t="shared" si="144"/>
        <v>0</v>
      </c>
      <c r="V1075" s="379"/>
      <c r="W1075" s="380"/>
      <c r="X1075" s="380"/>
      <c r="Y1075" s="380"/>
      <c r="Z1075" s="379"/>
      <c r="AA1075" s="381"/>
      <c r="AB1075" s="379"/>
      <c r="AC1075" s="380"/>
      <c r="AD1075" s="382">
        <f t="shared" si="151"/>
        <v>0</v>
      </c>
      <c r="AE1075" s="383">
        <f t="shared" si="152"/>
        <v>0</v>
      </c>
      <c r="AF1075" s="379"/>
      <c r="AG1075" s="381"/>
      <c r="AH1075" s="379"/>
      <c r="AI1075" s="381"/>
      <c r="AJ1075" s="384" t="str">
        <f t="shared" si="145"/>
        <v/>
      </c>
      <c r="AK1075" s="385" t="str">
        <f t="shared" si="146"/>
        <v/>
      </c>
      <c r="AL1075" s="388" t="str">
        <f t="shared" si="147"/>
        <v/>
      </c>
      <c r="AM1075" s="389" t="str">
        <f t="shared" si="148"/>
        <v/>
      </c>
      <c r="AN1075" s="388" t="str">
        <f t="shared" si="149"/>
        <v/>
      </c>
      <c r="AO1075" s="389" t="str">
        <f t="shared" si="150"/>
        <v/>
      </c>
      <c r="AP1075" s="423"/>
      <c r="AQ1075" s="423"/>
      <c r="AR1075" s="431" t="e">
        <f>VLOOKUP($B1075,'acc names'!$C$2:$D$12102,2,FALSE)</f>
        <v>#N/A</v>
      </c>
      <c r="AS1075" s="431" t="e">
        <f>VLOOKUP($AQ1075,software!$A$1:$B$14605,2,FALSE)</f>
        <v>#N/A</v>
      </c>
      <c r="AT1075" s="423"/>
      <c r="AV1075" s="423"/>
    </row>
    <row r="1076" spans="1:48" ht="12.75" x14ac:dyDescent="0.2">
      <c r="A1076" s="101"/>
      <c r="B1076" s="42"/>
      <c r="C1076" s="142"/>
      <c r="D1076" s="143"/>
      <c r="E1076" s="107"/>
      <c r="F1076" s="46"/>
      <c r="G1076" s="46"/>
      <c r="H1076" s="46"/>
      <c r="I1076" s="46"/>
      <c r="J1076" s="46"/>
      <c r="K1076" s="46"/>
      <c r="L1076" s="139"/>
      <c r="M1076" s="41"/>
      <c r="N1076" s="45"/>
      <c r="O1076" s="47"/>
      <c r="P1076" s="43"/>
      <c r="Q1076" s="71" t="e">
        <f>VLOOKUP(N1076,'error categories'!$A$2:$D$54,4,FALSE)</f>
        <v>#N/A</v>
      </c>
      <c r="R1076" s="72" t="e">
        <f>VLOOKUP(N1076,'error categories'!$A$2:$D$54,3,FALSE)</f>
        <v>#N/A</v>
      </c>
      <c r="S1076" s="374"/>
      <c r="T1076" s="377"/>
      <c r="U1076" s="378">
        <f t="shared" si="144"/>
        <v>0</v>
      </c>
      <c r="V1076" s="379"/>
      <c r="W1076" s="380"/>
      <c r="X1076" s="380"/>
      <c r="Y1076" s="380"/>
      <c r="Z1076" s="379"/>
      <c r="AA1076" s="381"/>
      <c r="AB1076" s="379"/>
      <c r="AC1076" s="380"/>
      <c r="AD1076" s="382">
        <f t="shared" si="151"/>
        <v>0</v>
      </c>
      <c r="AE1076" s="383">
        <f t="shared" si="152"/>
        <v>0</v>
      </c>
      <c r="AF1076" s="379"/>
      <c r="AG1076" s="381"/>
      <c r="AH1076" s="379"/>
      <c r="AI1076" s="381"/>
      <c r="AJ1076" s="384" t="str">
        <f t="shared" si="145"/>
        <v/>
      </c>
      <c r="AK1076" s="385" t="str">
        <f t="shared" si="146"/>
        <v/>
      </c>
      <c r="AL1076" s="388" t="str">
        <f t="shared" si="147"/>
        <v/>
      </c>
      <c r="AM1076" s="389" t="str">
        <f t="shared" si="148"/>
        <v/>
      </c>
      <c r="AN1076" s="388" t="str">
        <f t="shared" si="149"/>
        <v/>
      </c>
      <c r="AO1076" s="389" t="str">
        <f t="shared" si="150"/>
        <v/>
      </c>
      <c r="AP1076" s="423"/>
      <c r="AQ1076" s="423"/>
      <c r="AR1076" s="431" t="e">
        <f>VLOOKUP($B1076,'acc names'!$C$2:$D$12102,2,FALSE)</f>
        <v>#N/A</v>
      </c>
      <c r="AS1076" s="431" t="e">
        <f>VLOOKUP($AQ1076,software!$A$1:$B$14605,2,FALSE)</f>
        <v>#N/A</v>
      </c>
      <c r="AT1076" s="423"/>
      <c r="AV1076" s="423"/>
    </row>
    <row r="1077" spans="1:48" ht="12.75" x14ac:dyDescent="0.2">
      <c r="A1077" s="101"/>
      <c r="B1077" s="42"/>
      <c r="C1077" s="142"/>
      <c r="D1077" s="143"/>
      <c r="E1077" s="107"/>
      <c r="F1077" s="46"/>
      <c r="G1077" s="46"/>
      <c r="H1077" s="46"/>
      <c r="I1077" s="46"/>
      <c r="J1077" s="46"/>
      <c r="K1077" s="46"/>
      <c r="L1077" s="139"/>
      <c r="M1077" s="41"/>
      <c r="N1077" s="45"/>
      <c r="O1077" s="47"/>
      <c r="P1077" s="43"/>
      <c r="Q1077" s="71" t="e">
        <f>VLOOKUP(N1077,'error categories'!$A$2:$D$54,4,FALSE)</f>
        <v>#N/A</v>
      </c>
      <c r="R1077" s="72" t="e">
        <f>VLOOKUP(N1077,'error categories'!$A$2:$D$54,3,FALSE)</f>
        <v>#N/A</v>
      </c>
      <c r="S1077" s="374"/>
      <c r="T1077" s="377"/>
      <c r="U1077" s="378">
        <f t="shared" si="144"/>
        <v>0</v>
      </c>
      <c r="V1077" s="379"/>
      <c r="W1077" s="380"/>
      <c r="X1077" s="380"/>
      <c r="Y1077" s="380"/>
      <c r="Z1077" s="379"/>
      <c r="AA1077" s="381"/>
      <c r="AB1077" s="379"/>
      <c r="AC1077" s="380"/>
      <c r="AD1077" s="382">
        <f t="shared" si="151"/>
        <v>0</v>
      </c>
      <c r="AE1077" s="383">
        <f t="shared" si="152"/>
        <v>0</v>
      </c>
      <c r="AF1077" s="379"/>
      <c r="AG1077" s="381"/>
      <c r="AH1077" s="379"/>
      <c r="AI1077" s="381"/>
      <c r="AJ1077" s="384" t="str">
        <f t="shared" si="145"/>
        <v/>
      </c>
      <c r="AK1077" s="385" t="str">
        <f t="shared" si="146"/>
        <v/>
      </c>
      <c r="AL1077" s="388" t="str">
        <f t="shared" si="147"/>
        <v/>
      </c>
      <c r="AM1077" s="389" t="str">
        <f t="shared" si="148"/>
        <v/>
      </c>
      <c r="AN1077" s="388" t="str">
        <f t="shared" si="149"/>
        <v/>
      </c>
      <c r="AO1077" s="389" t="str">
        <f t="shared" si="150"/>
        <v/>
      </c>
      <c r="AP1077" s="423"/>
      <c r="AQ1077" s="423"/>
      <c r="AR1077" s="431" t="e">
        <f>VLOOKUP($B1077,'acc names'!$C$2:$D$12102,2,FALSE)</f>
        <v>#N/A</v>
      </c>
      <c r="AS1077" s="431" t="e">
        <f>VLOOKUP($AQ1077,software!$A$1:$B$14605,2,FALSE)</f>
        <v>#N/A</v>
      </c>
      <c r="AT1077" s="423"/>
      <c r="AV1077" s="423"/>
    </row>
    <row r="1078" spans="1:48" ht="12.75" x14ac:dyDescent="0.2">
      <c r="A1078" s="101"/>
      <c r="B1078" s="42"/>
      <c r="C1078" s="142"/>
      <c r="D1078" s="143"/>
      <c r="E1078" s="107"/>
      <c r="F1078" s="46"/>
      <c r="G1078" s="46"/>
      <c r="H1078" s="46"/>
      <c r="I1078" s="46"/>
      <c r="J1078" s="46"/>
      <c r="K1078" s="46"/>
      <c r="L1078" s="139"/>
      <c r="M1078" s="41"/>
      <c r="N1078" s="45"/>
      <c r="O1078" s="47"/>
      <c r="P1078" s="43"/>
      <c r="Q1078" s="71" t="e">
        <f>VLOOKUP(N1078,'error categories'!$A$2:$D$54,4,FALSE)</f>
        <v>#N/A</v>
      </c>
      <c r="R1078" s="72" t="e">
        <f>VLOOKUP(N1078,'error categories'!$A$2:$D$54,3,FALSE)</f>
        <v>#N/A</v>
      </c>
      <c r="S1078" s="374"/>
      <c r="T1078" s="377"/>
      <c r="U1078" s="378">
        <f t="shared" si="144"/>
        <v>0</v>
      </c>
      <c r="V1078" s="379"/>
      <c r="W1078" s="380"/>
      <c r="X1078" s="380"/>
      <c r="Y1078" s="380"/>
      <c r="Z1078" s="379"/>
      <c r="AA1078" s="381"/>
      <c r="AB1078" s="379"/>
      <c r="AC1078" s="380"/>
      <c r="AD1078" s="382">
        <f t="shared" si="151"/>
        <v>0</v>
      </c>
      <c r="AE1078" s="383">
        <f t="shared" si="152"/>
        <v>0</v>
      </c>
      <c r="AF1078" s="379"/>
      <c r="AG1078" s="381"/>
      <c r="AH1078" s="379"/>
      <c r="AI1078" s="381"/>
      <c r="AJ1078" s="384" t="str">
        <f t="shared" si="145"/>
        <v/>
      </c>
      <c r="AK1078" s="385" t="str">
        <f t="shared" si="146"/>
        <v/>
      </c>
      <c r="AL1078" s="388" t="str">
        <f t="shared" si="147"/>
        <v/>
      </c>
      <c r="AM1078" s="389" t="str">
        <f t="shared" si="148"/>
        <v/>
      </c>
      <c r="AN1078" s="388" t="str">
        <f t="shared" si="149"/>
        <v/>
      </c>
      <c r="AO1078" s="389" t="str">
        <f t="shared" si="150"/>
        <v/>
      </c>
      <c r="AP1078" s="423"/>
      <c r="AQ1078" s="423"/>
      <c r="AR1078" s="431" t="e">
        <f>VLOOKUP($B1078,'acc names'!$C$2:$D$12102,2,FALSE)</f>
        <v>#N/A</v>
      </c>
      <c r="AS1078" s="431" t="e">
        <f>VLOOKUP($AQ1078,software!$A$1:$B$14605,2,FALSE)</f>
        <v>#N/A</v>
      </c>
      <c r="AT1078" s="423"/>
      <c r="AV1078" s="423"/>
    </row>
    <row r="1079" spans="1:48" ht="12.75" x14ac:dyDescent="0.2">
      <c r="A1079" s="101"/>
      <c r="B1079" s="42"/>
      <c r="C1079" s="142"/>
      <c r="D1079" s="143"/>
      <c r="E1079" s="107"/>
      <c r="F1079" s="46"/>
      <c r="G1079" s="46"/>
      <c r="H1079" s="46"/>
      <c r="I1079" s="46"/>
      <c r="J1079" s="46"/>
      <c r="K1079" s="46"/>
      <c r="L1079" s="139"/>
      <c r="M1079" s="41"/>
      <c r="N1079" s="45"/>
      <c r="O1079" s="47"/>
      <c r="P1079" s="43"/>
      <c r="Q1079" s="71" t="e">
        <f>VLOOKUP(N1079,'error categories'!$A$2:$D$54,4,FALSE)</f>
        <v>#N/A</v>
      </c>
      <c r="R1079" s="72" t="e">
        <f>VLOOKUP(N1079,'error categories'!$A$2:$D$54,3,FALSE)</f>
        <v>#N/A</v>
      </c>
      <c r="S1079" s="374"/>
      <c r="T1079" s="377"/>
      <c r="U1079" s="378">
        <f t="shared" si="144"/>
        <v>0</v>
      </c>
      <c r="V1079" s="379"/>
      <c r="W1079" s="380"/>
      <c r="X1079" s="380"/>
      <c r="Y1079" s="380"/>
      <c r="Z1079" s="379"/>
      <c r="AA1079" s="381"/>
      <c r="AB1079" s="379"/>
      <c r="AC1079" s="380"/>
      <c r="AD1079" s="382">
        <f t="shared" si="151"/>
        <v>0</v>
      </c>
      <c r="AE1079" s="383">
        <f t="shared" si="152"/>
        <v>0</v>
      </c>
      <c r="AF1079" s="379"/>
      <c r="AG1079" s="381"/>
      <c r="AH1079" s="379"/>
      <c r="AI1079" s="381"/>
      <c r="AJ1079" s="384" t="str">
        <f t="shared" si="145"/>
        <v/>
      </c>
      <c r="AK1079" s="385" t="str">
        <f t="shared" si="146"/>
        <v/>
      </c>
      <c r="AL1079" s="388" t="str">
        <f t="shared" si="147"/>
        <v/>
      </c>
      <c r="AM1079" s="389" t="str">
        <f t="shared" si="148"/>
        <v/>
      </c>
      <c r="AN1079" s="388" t="str">
        <f t="shared" si="149"/>
        <v/>
      </c>
      <c r="AO1079" s="389" t="str">
        <f t="shared" si="150"/>
        <v/>
      </c>
      <c r="AP1079" s="423"/>
      <c r="AQ1079" s="423"/>
      <c r="AR1079" s="431" t="e">
        <f>VLOOKUP($B1079,'acc names'!$C$2:$D$12102,2,FALSE)</f>
        <v>#N/A</v>
      </c>
      <c r="AS1079" s="431" t="e">
        <f>VLOOKUP($AQ1079,software!$A$1:$B$14605,2,FALSE)</f>
        <v>#N/A</v>
      </c>
      <c r="AT1079" s="423"/>
      <c r="AV1079" s="423"/>
    </row>
    <row r="1080" spans="1:48" ht="12.75" x14ac:dyDescent="0.2">
      <c r="A1080" s="101"/>
      <c r="B1080" s="42"/>
      <c r="C1080" s="142"/>
      <c r="D1080" s="143"/>
      <c r="E1080" s="107"/>
      <c r="F1080" s="46"/>
      <c r="G1080" s="46"/>
      <c r="H1080" s="46"/>
      <c r="I1080" s="46"/>
      <c r="J1080" s="46"/>
      <c r="K1080" s="46"/>
      <c r="L1080" s="139"/>
      <c r="M1080" s="41"/>
      <c r="N1080" s="45"/>
      <c r="O1080" s="47"/>
      <c r="P1080" s="43"/>
      <c r="Q1080" s="71" t="e">
        <f>VLOOKUP(N1080,'error categories'!$A$2:$D$54,4,FALSE)</f>
        <v>#N/A</v>
      </c>
      <c r="R1080" s="72" t="e">
        <f>VLOOKUP(N1080,'error categories'!$A$2:$D$54,3,FALSE)</f>
        <v>#N/A</v>
      </c>
      <c r="S1080" s="374"/>
      <c r="T1080" s="377"/>
      <c r="U1080" s="378">
        <f t="shared" si="144"/>
        <v>0</v>
      </c>
      <c r="V1080" s="379"/>
      <c r="W1080" s="380"/>
      <c r="X1080" s="380"/>
      <c r="Y1080" s="380"/>
      <c r="Z1080" s="379"/>
      <c r="AA1080" s="381"/>
      <c r="AB1080" s="379"/>
      <c r="AC1080" s="380"/>
      <c r="AD1080" s="382">
        <f t="shared" si="151"/>
        <v>0</v>
      </c>
      <c r="AE1080" s="383">
        <f t="shared" si="152"/>
        <v>0</v>
      </c>
      <c r="AF1080" s="379"/>
      <c r="AG1080" s="381"/>
      <c r="AH1080" s="379"/>
      <c r="AI1080" s="381"/>
      <c r="AJ1080" s="384" t="str">
        <f t="shared" si="145"/>
        <v/>
      </c>
      <c r="AK1080" s="385" t="str">
        <f t="shared" si="146"/>
        <v/>
      </c>
      <c r="AL1080" s="388" t="str">
        <f t="shared" si="147"/>
        <v/>
      </c>
      <c r="AM1080" s="389" t="str">
        <f t="shared" si="148"/>
        <v/>
      </c>
      <c r="AN1080" s="388" t="str">
        <f t="shared" si="149"/>
        <v/>
      </c>
      <c r="AO1080" s="389" t="str">
        <f t="shared" si="150"/>
        <v/>
      </c>
      <c r="AP1080" s="423"/>
      <c r="AQ1080" s="423"/>
      <c r="AR1080" s="431" t="e">
        <f>VLOOKUP($B1080,'acc names'!$C$2:$D$12102,2,FALSE)</f>
        <v>#N/A</v>
      </c>
      <c r="AS1080" s="431" t="e">
        <f>VLOOKUP($AQ1080,software!$A$1:$B$14605,2,FALSE)</f>
        <v>#N/A</v>
      </c>
      <c r="AT1080" s="423"/>
      <c r="AV1080" s="423"/>
    </row>
    <row r="1081" spans="1:48" ht="12.75" x14ac:dyDescent="0.2">
      <c r="A1081" s="101"/>
      <c r="B1081" s="42"/>
      <c r="C1081" s="142"/>
      <c r="D1081" s="143"/>
      <c r="E1081" s="107"/>
      <c r="F1081" s="46"/>
      <c r="G1081" s="46"/>
      <c r="H1081" s="46"/>
      <c r="I1081" s="46"/>
      <c r="J1081" s="46"/>
      <c r="K1081" s="46"/>
      <c r="L1081" s="139"/>
      <c r="M1081" s="41"/>
      <c r="N1081" s="45"/>
      <c r="O1081" s="47"/>
      <c r="P1081" s="43"/>
      <c r="Q1081" s="71" t="e">
        <f>VLOOKUP(N1081,'error categories'!$A$2:$D$54,4,FALSE)</f>
        <v>#N/A</v>
      </c>
      <c r="R1081" s="72" t="e">
        <f>VLOOKUP(N1081,'error categories'!$A$2:$D$54,3,FALSE)</f>
        <v>#N/A</v>
      </c>
      <c r="S1081" s="374"/>
      <c r="T1081" s="377"/>
      <c r="U1081" s="378">
        <f t="shared" si="144"/>
        <v>0</v>
      </c>
      <c r="V1081" s="379"/>
      <c r="W1081" s="380"/>
      <c r="X1081" s="380"/>
      <c r="Y1081" s="380"/>
      <c r="Z1081" s="379"/>
      <c r="AA1081" s="381"/>
      <c r="AB1081" s="379"/>
      <c r="AC1081" s="380"/>
      <c r="AD1081" s="382">
        <f t="shared" si="151"/>
        <v>0</v>
      </c>
      <c r="AE1081" s="383">
        <f t="shared" si="152"/>
        <v>0</v>
      </c>
      <c r="AF1081" s="379"/>
      <c r="AG1081" s="381"/>
      <c r="AH1081" s="379"/>
      <c r="AI1081" s="381"/>
      <c r="AJ1081" s="384" t="str">
        <f t="shared" si="145"/>
        <v/>
      </c>
      <c r="AK1081" s="385" t="str">
        <f t="shared" si="146"/>
        <v/>
      </c>
      <c r="AL1081" s="388" t="str">
        <f t="shared" si="147"/>
        <v/>
      </c>
      <c r="AM1081" s="389" t="str">
        <f t="shared" si="148"/>
        <v/>
      </c>
      <c r="AN1081" s="388" t="str">
        <f t="shared" si="149"/>
        <v/>
      </c>
      <c r="AO1081" s="389" t="str">
        <f t="shared" si="150"/>
        <v/>
      </c>
      <c r="AP1081" s="423"/>
      <c r="AQ1081" s="423"/>
      <c r="AR1081" s="431" t="e">
        <f>VLOOKUP($B1081,'acc names'!$C$2:$D$12102,2,FALSE)</f>
        <v>#N/A</v>
      </c>
      <c r="AS1081" s="431" t="e">
        <f>VLOOKUP($AQ1081,software!$A$1:$B$14605,2,FALSE)</f>
        <v>#N/A</v>
      </c>
      <c r="AT1081" s="423"/>
      <c r="AV1081" s="423"/>
    </row>
    <row r="1082" spans="1:48" ht="12.75" x14ac:dyDescent="0.2">
      <c r="A1082" s="101"/>
      <c r="B1082" s="42"/>
      <c r="C1082" s="142"/>
      <c r="D1082" s="143"/>
      <c r="E1082" s="107"/>
      <c r="F1082" s="46"/>
      <c r="G1082" s="46"/>
      <c r="H1082" s="46"/>
      <c r="I1082" s="46"/>
      <c r="J1082" s="46"/>
      <c r="K1082" s="46"/>
      <c r="L1082" s="139"/>
      <c r="M1082" s="41"/>
      <c r="N1082" s="45"/>
      <c r="O1082" s="47"/>
      <c r="P1082" s="43"/>
      <c r="Q1082" s="71" t="e">
        <f>VLOOKUP(N1082,'error categories'!$A$2:$D$54,4,FALSE)</f>
        <v>#N/A</v>
      </c>
      <c r="R1082" s="72" t="e">
        <f>VLOOKUP(N1082,'error categories'!$A$2:$D$54,3,FALSE)</f>
        <v>#N/A</v>
      </c>
      <c r="S1082" s="374"/>
      <c r="T1082" s="377"/>
      <c r="U1082" s="378">
        <f t="shared" si="144"/>
        <v>0</v>
      </c>
      <c r="V1082" s="379"/>
      <c r="W1082" s="380"/>
      <c r="X1082" s="380"/>
      <c r="Y1082" s="380"/>
      <c r="Z1082" s="379"/>
      <c r="AA1082" s="381"/>
      <c r="AB1082" s="379"/>
      <c r="AC1082" s="380"/>
      <c r="AD1082" s="382">
        <f t="shared" si="151"/>
        <v>0</v>
      </c>
      <c r="AE1082" s="383">
        <f t="shared" si="152"/>
        <v>0</v>
      </c>
      <c r="AF1082" s="379"/>
      <c r="AG1082" s="381"/>
      <c r="AH1082" s="379"/>
      <c r="AI1082" s="381"/>
      <c r="AJ1082" s="384" t="str">
        <f t="shared" si="145"/>
        <v/>
      </c>
      <c r="AK1082" s="385" t="str">
        <f t="shared" si="146"/>
        <v/>
      </c>
      <c r="AL1082" s="388" t="str">
        <f t="shared" si="147"/>
        <v/>
      </c>
      <c r="AM1082" s="389" t="str">
        <f t="shared" si="148"/>
        <v/>
      </c>
      <c r="AN1082" s="388" t="str">
        <f t="shared" si="149"/>
        <v/>
      </c>
      <c r="AO1082" s="389" t="str">
        <f t="shared" si="150"/>
        <v/>
      </c>
      <c r="AP1082" s="423"/>
      <c r="AQ1082" s="423"/>
      <c r="AR1082" s="431" t="e">
        <f>VLOOKUP($B1082,'acc names'!$C$2:$D$12102,2,FALSE)</f>
        <v>#N/A</v>
      </c>
      <c r="AS1082" s="431" t="e">
        <f>VLOOKUP($AQ1082,software!$A$1:$B$14605,2,FALSE)</f>
        <v>#N/A</v>
      </c>
      <c r="AT1082" s="423"/>
      <c r="AV1082" s="423"/>
    </row>
    <row r="1083" spans="1:48" ht="12.75" x14ac:dyDescent="0.2">
      <c r="A1083" s="101"/>
      <c r="B1083" s="42"/>
      <c r="C1083" s="142"/>
      <c r="D1083" s="143"/>
      <c r="E1083" s="107"/>
      <c r="F1083" s="46"/>
      <c r="G1083" s="46"/>
      <c r="H1083" s="46"/>
      <c r="I1083" s="46"/>
      <c r="J1083" s="46"/>
      <c r="K1083" s="46"/>
      <c r="L1083" s="139"/>
      <c r="M1083" s="41"/>
      <c r="N1083" s="45"/>
      <c r="O1083" s="47"/>
      <c r="P1083" s="43"/>
      <c r="Q1083" s="71" t="e">
        <f>VLOOKUP(N1083,'error categories'!$A$2:$D$54,4,FALSE)</f>
        <v>#N/A</v>
      </c>
      <c r="R1083" s="72" t="e">
        <f>VLOOKUP(N1083,'error categories'!$A$2:$D$54,3,FALSE)</f>
        <v>#N/A</v>
      </c>
      <c r="S1083" s="374"/>
      <c r="T1083" s="377"/>
      <c r="U1083" s="378">
        <f t="shared" si="144"/>
        <v>0</v>
      </c>
      <c r="V1083" s="379"/>
      <c r="W1083" s="380"/>
      <c r="X1083" s="380"/>
      <c r="Y1083" s="380"/>
      <c r="Z1083" s="379"/>
      <c r="AA1083" s="381"/>
      <c r="AB1083" s="379"/>
      <c r="AC1083" s="380"/>
      <c r="AD1083" s="382">
        <f t="shared" si="151"/>
        <v>0</v>
      </c>
      <c r="AE1083" s="383">
        <f t="shared" si="152"/>
        <v>0</v>
      </c>
      <c r="AF1083" s="379"/>
      <c r="AG1083" s="381"/>
      <c r="AH1083" s="379"/>
      <c r="AI1083" s="381"/>
      <c r="AJ1083" s="384" t="str">
        <f t="shared" si="145"/>
        <v/>
      </c>
      <c r="AK1083" s="385" t="str">
        <f t="shared" si="146"/>
        <v/>
      </c>
      <c r="AL1083" s="388" t="str">
        <f t="shared" si="147"/>
        <v/>
      </c>
      <c r="AM1083" s="389" t="str">
        <f t="shared" si="148"/>
        <v/>
      </c>
      <c r="AN1083" s="388" t="str">
        <f t="shared" si="149"/>
        <v/>
      </c>
      <c r="AO1083" s="389" t="str">
        <f t="shared" si="150"/>
        <v/>
      </c>
      <c r="AP1083" s="423"/>
      <c r="AQ1083" s="423"/>
      <c r="AR1083" s="431" t="e">
        <f>VLOOKUP($B1083,'acc names'!$C$2:$D$12102,2,FALSE)</f>
        <v>#N/A</v>
      </c>
      <c r="AS1083" s="431" t="e">
        <f>VLOOKUP($AQ1083,software!$A$1:$B$14605,2,FALSE)</f>
        <v>#N/A</v>
      </c>
      <c r="AT1083" s="423"/>
      <c r="AV1083" s="423"/>
    </row>
    <row r="1084" spans="1:48" ht="12.75" x14ac:dyDescent="0.2">
      <c r="A1084" s="101"/>
      <c r="B1084" s="42"/>
      <c r="C1084" s="142"/>
      <c r="D1084" s="143"/>
      <c r="E1084" s="107"/>
      <c r="F1084" s="46"/>
      <c r="G1084" s="46"/>
      <c r="H1084" s="46"/>
      <c r="I1084" s="46"/>
      <c r="J1084" s="46"/>
      <c r="K1084" s="46"/>
      <c r="L1084" s="139"/>
      <c r="M1084" s="41"/>
      <c r="N1084" s="45"/>
      <c r="O1084" s="47"/>
      <c r="P1084" s="43"/>
      <c r="Q1084" s="71" t="e">
        <f>VLOOKUP(N1084,'error categories'!$A$2:$D$54,4,FALSE)</f>
        <v>#N/A</v>
      </c>
      <c r="R1084" s="72" t="e">
        <f>VLOOKUP(N1084,'error categories'!$A$2:$D$54,3,FALSE)</f>
        <v>#N/A</v>
      </c>
      <c r="S1084" s="374"/>
      <c r="T1084" s="377"/>
      <c r="U1084" s="378">
        <f t="shared" si="144"/>
        <v>0</v>
      </c>
      <c r="V1084" s="379"/>
      <c r="W1084" s="380"/>
      <c r="X1084" s="380"/>
      <c r="Y1084" s="380"/>
      <c r="Z1084" s="379"/>
      <c r="AA1084" s="381"/>
      <c r="AB1084" s="379"/>
      <c r="AC1084" s="380"/>
      <c r="AD1084" s="382">
        <f t="shared" si="151"/>
        <v>0</v>
      </c>
      <c r="AE1084" s="383">
        <f t="shared" si="152"/>
        <v>0</v>
      </c>
      <c r="AF1084" s="379"/>
      <c r="AG1084" s="381"/>
      <c r="AH1084" s="379"/>
      <c r="AI1084" s="381"/>
      <c r="AJ1084" s="384" t="str">
        <f t="shared" si="145"/>
        <v/>
      </c>
      <c r="AK1084" s="385" t="str">
        <f t="shared" si="146"/>
        <v/>
      </c>
      <c r="AL1084" s="388" t="str">
        <f t="shared" si="147"/>
        <v/>
      </c>
      <c r="AM1084" s="389" t="str">
        <f t="shared" si="148"/>
        <v/>
      </c>
      <c r="AN1084" s="388" t="str">
        <f t="shared" si="149"/>
        <v/>
      </c>
      <c r="AO1084" s="389" t="str">
        <f t="shared" si="150"/>
        <v/>
      </c>
      <c r="AP1084" s="423"/>
      <c r="AQ1084" s="423"/>
      <c r="AR1084" s="431" t="e">
        <f>VLOOKUP($B1084,'acc names'!$C$2:$D$12102,2,FALSE)</f>
        <v>#N/A</v>
      </c>
      <c r="AS1084" s="431" t="e">
        <f>VLOOKUP($AQ1084,software!$A$1:$B$14605,2,FALSE)</f>
        <v>#N/A</v>
      </c>
      <c r="AT1084" s="423"/>
      <c r="AV1084" s="423"/>
    </row>
    <row r="1085" spans="1:48" ht="12.75" x14ac:dyDescent="0.2">
      <c r="A1085" s="101"/>
      <c r="B1085" s="42"/>
      <c r="C1085" s="142"/>
      <c r="D1085" s="143"/>
      <c r="E1085" s="107"/>
      <c r="F1085" s="46"/>
      <c r="G1085" s="46"/>
      <c r="H1085" s="46"/>
      <c r="I1085" s="46"/>
      <c r="J1085" s="46"/>
      <c r="K1085" s="46"/>
      <c r="L1085" s="139"/>
      <c r="M1085" s="41"/>
      <c r="N1085" s="45"/>
      <c r="O1085" s="47"/>
      <c r="P1085" s="43"/>
      <c r="Q1085" s="71" t="e">
        <f>VLOOKUP(N1085,'error categories'!$A$2:$D$54,4,FALSE)</f>
        <v>#N/A</v>
      </c>
      <c r="R1085" s="72" t="e">
        <f>VLOOKUP(N1085,'error categories'!$A$2:$D$54,3,FALSE)</f>
        <v>#N/A</v>
      </c>
      <c r="S1085" s="374"/>
      <c r="T1085" s="377"/>
      <c r="U1085" s="378">
        <f t="shared" si="144"/>
        <v>0</v>
      </c>
      <c r="V1085" s="379"/>
      <c r="W1085" s="380"/>
      <c r="X1085" s="380"/>
      <c r="Y1085" s="380"/>
      <c r="Z1085" s="379"/>
      <c r="AA1085" s="381"/>
      <c r="AB1085" s="379"/>
      <c r="AC1085" s="380"/>
      <c r="AD1085" s="382">
        <f t="shared" si="151"/>
        <v>0</v>
      </c>
      <c r="AE1085" s="383">
        <f t="shared" si="152"/>
        <v>0</v>
      </c>
      <c r="AF1085" s="379"/>
      <c r="AG1085" s="381"/>
      <c r="AH1085" s="379"/>
      <c r="AI1085" s="381"/>
      <c r="AJ1085" s="384" t="str">
        <f t="shared" si="145"/>
        <v/>
      </c>
      <c r="AK1085" s="385" t="str">
        <f t="shared" si="146"/>
        <v/>
      </c>
      <c r="AL1085" s="388" t="str">
        <f t="shared" si="147"/>
        <v/>
      </c>
      <c r="AM1085" s="389" t="str">
        <f t="shared" si="148"/>
        <v/>
      </c>
      <c r="AN1085" s="388" t="str">
        <f t="shared" si="149"/>
        <v/>
      </c>
      <c r="AO1085" s="389" t="str">
        <f t="shared" si="150"/>
        <v/>
      </c>
      <c r="AP1085" s="423"/>
      <c r="AQ1085" s="423"/>
      <c r="AR1085" s="431" t="e">
        <f>VLOOKUP($B1085,'acc names'!$C$2:$D$12102,2,FALSE)</f>
        <v>#N/A</v>
      </c>
      <c r="AS1085" s="431" t="e">
        <f>VLOOKUP($AQ1085,software!$A$1:$B$14605,2,FALSE)</f>
        <v>#N/A</v>
      </c>
      <c r="AT1085" s="423"/>
      <c r="AV1085" s="423"/>
    </row>
    <row r="1086" spans="1:48" ht="12.75" x14ac:dyDescent="0.2">
      <c r="A1086" s="101"/>
      <c r="B1086" s="42"/>
      <c r="C1086" s="142"/>
      <c r="D1086" s="143"/>
      <c r="E1086" s="107"/>
      <c r="F1086" s="46"/>
      <c r="G1086" s="46"/>
      <c r="H1086" s="46"/>
      <c r="I1086" s="46"/>
      <c r="J1086" s="46"/>
      <c r="K1086" s="46"/>
      <c r="L1086" s="139"/>
      <c r="M1086" s="41"/>
      <c r="N1086" s="45"/>
      <c r="O1086" s="47"/>
      <c r="P1086" s="43"/>
      <c r="Q1086" s="71" t="e">
        <f>VLOOKUP(N1086,'error categories'!$A$2:$D$54,4,FALSE)</f>
        <v>#N/A</v>
      </c>
      <c r="R1086" s="72" t="e">
        <f>VLOOKUP(N1086,'error categories'!$A$2:$D$54,3,FALSE)</f>
        <v>#N/A</v>
      </c>
      <c r="S1086" s="374"/>
      <c r="T1086" s="377"/>
      <c r="U1086" s="378">
        <f t="shared" si="144"/>
        <v>0</v>
      </c>
      <c r="V1086" s="379"/>
      <c r="W1086" s="380"/>
      <c r="X1086" s="380"/>
      <c r="Y1086" s="380"/>
      <c r="Z1086" s="379"/>
      <c r="AA1086" s="381"/>
      <c r="AB1086" s="379"/>
      <c r="AC1086" s="380"/>
      <c r="AD1086" s="382">
        <f t="shared" si="151"/>
        <v>0</v>
      </c>
      <c r="AE1086" s="383">
        <f t="shared" si="152"/>
        <v>0</v>
      </c>
      <c r="AF1086" s="379"/>
      <c r="AG1086" s="381"/>
      <c r="AH1086" s="379"/>
      <c r="AI1086" s="381"/>
      <c r="AJ1086" s="384" t="str">
        <f t="shared" si="145"/>
        <v/>
      </c>
      <c r="AK1086" s="385" t="str">
        <f t="shared" si="146"/>
        <v/>
      </c>
      <c r="AL1086" s="388" t="str">
        <f t="shared" si="147"/>
        <v/>
      </c>
      <c r="AM1086" s="389" t="str">
        <f t="shared" si="148"/>
        <v/>
      </c>
      <c r="AN1086" s="388" t="str">
        <f t="shared" si="149"/>
        <v/>
      </c>
      <c r="AO1086" s="389" t="str">
        <f t="shared" si="150"/>
        <v/>
      </c>
      <c r="AP1086" s="423"/>
      <c r="AQ1086" s="423"/>
      <c r="AR1086" s="431" t="e">
        <f>VLOOKUP($B1086,'acc names'!$C$2:$D$12102,2,FALSE)</f>
        <v>#N/A</v>
      </c>
      <c r="AS1086" s="431" t="e">
        <f>VLOOKUP($AQ1086,software!$A$1:$B$14605,2,FALSE)</f>
        <v>#N/A</v>
      </c>
      <c r="AT1086" s="423"/>
      <c r="AV1086" s="423"/>
    </row>
    <row r="1087" spans="1:48" ht="12.75" x14ac:dyDescent="0.2">
      <c r="A1087" s="101"/>
      <c r="B1087" s="42"/>
      <c r="C1087" s="142"/>
      <c r="D1087" s="143"/>
      <c r="E1087" s="107"/>
      <c r="F1087" s="46"/>
      <c r="G1087" s="46"/>
      <c r="H1087" s="46"/>
      <c r="I1087" s="46"/>
      <c r="J1087" s="46"/>
      <c r="K1087" s="46"/>
      <c r="L1087" s="139"/>
      <c r="M1087" s="41"/>
      <c r="N1087" s="45"/>
      <c r="O1087" s="47"/>
      <c r="P1087" s="43"/>
      <c r="Q1087" s="71" t="e">
        <f>VLOOKUP(N1087,'error categories'!$A$2:$D$54,4,FALSE)</f>
        <v>#N/A</v>
      </c>
      <c r="R1087" s="72" t="e">
        <f>VLOOKUP(N1087,'error categories'!$A$2:$D$54,3,FALSE)</f>
        <v>#N/A</v>
      </c>
      <c r="S1087" s="374"/>
      <c r="T1087" s="377"/>
      <c r="U1087" s="378">
        <f t="shared" si="144"/>
        <v>0</v>
      </c>
      <c r="V1087" s="379"/>
      <c r="W1087" s="380"/>
      <c r="X1087" s="380"/>
      <c r="Y1087" s="380"/>
      <c r="Z1087" s="379"/>
      <c r="AA1087" s="381"/>
      <c r="AB1087" s="379"/>
      <c r="AC1087" s="380"/>
      <c r="AD1087" s="382">
        <f t="shared" si="151"/>
        <v>0</v>
      </c>
      <c r="AE1087" s="383">
        <f t="shared" si="152"/>
        <v>0</v>
      </c>
      <c r="AF1087" s="379"/>
      <c r="AG1087" s="381"/>
      <c r="AH1087" s="379"/>
      <c r="AI1087" s="381"/>
      <c r="AJ1087" s="384" t="str">
        <f t="shared" si="145"/>
        <v/>
      </c>
      <c r="AK1087" s="385" t="str">
        <f t="shared" si="146"/>
        <v/>
      </c>
      <c r="AL1087" s="388" t="str">
        <f t="shared" si="147"/>
        <v/>
      </c>
      <c r="AM1087" s="389" t="str">
        <f t="shared" si="148"/>
        <v/>
      </c>
      <c r="AN1087" s="388" t="str">
        <f t="shared" si="149"/>
        <v/>
      </c>
      <c r="AO1087" s="389" t="str">
        <f t="shared" si="150"/>
        <v/>
      </c>
      <c r="AP1087" s="423"/>
      <c r="AQ1087" s="423"/>
      <c r="AR1087" s="431" t="e">
        <f>VLOOKUP($B1087,'acc names'!$C$2:$D$12102,2,FALSE)</f>
        <v>#N/A</v>
      </c>
      <c r="AS1087" s="431" t="e">
        <f>VLOOKUP($AQ1087,software!$A$1:$B$14605,2,FALSE)</f>
        <v>#N/A</v>
      </c>
      <c r="AT1087" s="423"/>
      <c r="AV1087" s="423"/>
    </row>
    <row r="1088" spans="1:48" ht="12.75" x14ac:dyDescent="0.2">
      <c r="A1088" s="101"/>
      <c r="B1088" s="42"/>
      <c r="C1088" s="142"/>
      <c r="D1088" s="143"/>
      <c r="E1088" s="107"/>
      <c r="F1088" s="46"/>
      <c r="G1088" s="46"/>
      <c r="H1088" s="46"/>
      <c r="I1088" s="46"/>
      <c r="J1088" s="46"/>
      <c r="K1088" s="46"/>
      <c r="L1088" s="139"/>
      <c r="M1088" s="41"/>
      <c r="N1088" s="45"/>
      <c r="O1088" s="47"/>
      <c r="P1088" s="43"/>
      <c r="Q1088" s="71" t="e">
        <f>VLOOKUP(N1088,'error categories'!$A$2:$D$54,4,FALSE)</f>
        <v>#N/A</v>
      </c>
      <c r="R1088" s="72" t="e">
        <f>VLOOKUP(N1088,'error categories'!$A$2:$D$54,3,FALSE)</f>
        <v>#N/A</v>
      </c>
      <c r="S1088" s="374"/>
      <c r="T1088" s="377"/>
      <c r="U1088" s="378">
        <f t="shared" si="144"/>
        <v>0</v>
      </c>
      <c r="V1088" s="379"/>
      <c r="W1088" s="380"/>
      <c r="X1088" s="380"/>
      <c r="Y1088" s="380"/>
      <c r="Z1088" s="379"/>
      <c r="AA1088" s="381"/>
      <c r="AB1088" s="379"/>
      <c r="AC1088" s="380"/>
      <c r="AD1088" s="382">
        <f t="shared" si="151"/>
        <v>0</v>
      </c>
      <c r="AE1088" s="383">
        <f t="shared" si="152"/>
        <v>0</v>
      </c>
      <c r="AF1088" s="379"/>
      <c r="AG1088" s="381"/>
      <c r="AH1088" s="379"/>
      <c r="AI1088" s="381"/>
      <c r="AJ1088" s="384" t="str">
        <f t="shared" si="145"/>
        <v/>
      </c>
      <c r="AK1088" s="385" t="str">
        <f t="shared" si="146"/>
        <v/>
      </c>
      <c r="AL1088" s="388" t="str">
        <f t="shared" si="147"/>
        <v/>
      </c>
      <c r="AM1088" s="389" t="str">
        <f t="shared" si="148"/>
        <v/>
      </c>
      <c r="AN1088" s="388" t="str">
        <f t="shared" si="149"/>
        <v/>
      </c>
      <c r="AO1088" s="389" t="str">
        <f t="shared" si="150"/>
        <v/>
      </c>
      <c r="AP1088" s="423"/>
      <c r="AQ1088" s="423"/>
      <c r="AR1088" s="431" t="e">
        <f>VLOOKUP($B1088,'acc names'!$C$2:$D$12102,2,FALSE)</f>
        <v>#N/A</v>
      </c>
      <c r="AS1088" s="431" t="e">
        <f>VLOOKUP($AQ1088,software!$A$1:$B$14605,2,FALSE)</f>
        <v>#N/A</v>
      </c>
      <c r="AT1088" s="423"/>
      <c r="AV1088" s="423"/>
    </row>
    <row r="1089" spans="1:48" ht="12.75" x14ac:dyDescent="0.2">
      <c r="A1089" s="101"/>
      <c r="B1089" s="42"/>
      <c r="C1089" s="142"/>
      <c r="D1089" s="143"/>
      <c r="E1089" s="107"/>
      <c r="F1089" s="46"/>
      <c r="G1089" s="46"/>
      <c r="H1089" s="46"/>
      <c r="I1089" s="46"/>
      <c r="J1089" s="46"/>
      <c r="K1089" s="46"/>
      <c r="L1089" s="139"/>
      <c r="M1089" s="41"/>
      <c r="N1089" s="45"/>
      <c r="O1089" s="47"/>
      <c r="P1089" s="43"/>
      <c r="Q1089" s="71" t="e">
        <f>VLOOKUP(N1089,'error categories'!$A$2:$D$54,4,FALSE)</f>
        <v>#N/A</v>
      </c>
      <c r="R1089" s="72" t="e">
        <f>VLOOKUP(N1089,'error categories'!$A$2:$D$54,3,FALSE)</f>
        <v>#N/A</v>
      </c>
      <c r="S1089" s="374"/>
      <c r="T1089" s="377"/>
      <c r="U1089" s="378">
        <f t="shared" si="144"/>
        <v>0</v>
      </c>
      <c r="V1089" s="379"/>
      <c r="W1089" s="380"/>
      <c r="X1089" s="380"/>
      <c r="Y1089" s="380"/>
      <c r="Z1089" s="379"/>
      <c r="AA1089" s="381"/>
      <c r="AB1089" s="379"/>
      <c r="AC1089" s="380"/>
      <c r="AD1089" s="382">
        <f t="shared" si="151"/>
        <v>0</v>
      </c>
      <c r="AE1089" s="383">
        <f t="shared" si="152"/>
        <v>0</v>
      </c>
      <c r="AF1089" s="379"/>
      <c r="AG1089" s="381"/>
      <c r="AH1089" s="379"/>
      <c r="AI1089" s="381"/>
      <c r="AJ1089" s="384" t="str">
        <f t="shared" si="145"/>
        <v/>
      </c>
      <c r="AK1089" s="385" t="str">
        <f t="shared" si="146"/>
        <v/>
      </c>
      <c r="AL1089" s="388" t="str">
        <f t="shared" si="147"/>
        <v/>
      </c>
      <c r="AM1089" s="389" t="str">
        <f t="shared" si="148"/>
        <v/>
      </c>
      <c r="AN1089" s="388" t="str">
        <f t="shared" si="149"/>
        <v/>
      </c>
      <c r="AO1089" s="389" t="str">
        <f t="shared" si="150"/>
        <v/>
      </c>
      <c r="AP1089" s="423"/>
      <c r="AQ1089" s="423"/>
      <c r="AR1089" s="431" t="e">
        <f>VLOOKUP($B1089,'acc names'!$C$2:$D$12102,2,FALSE)</f>
        <v>#N/A</v>
      </c>
      <c r="AS1089" s="431" t="e">
        <f>VLOOKUP($AQ1089,software!$A$1:$B$14605,2,FALSE)</f>
        <v>#N/A</v>
      </c>
      <c r="AT1089" s="423"/>
      <c r="AV1089" s="423"/>
    </row>
    <row r="1090" spans="1:48" ht="12.75" x14ac:dyDescent="0.2">
      <c r="A1090" s="101"/>
      <c r="B1090" s="42"/>
      <c r="C1090" s="142"/>
      <c r="D1090" s="143"/>
      <c r="E1090" s="107"/>
      <c r="F1090" s="46"/>
      <c r="G1090" s="46"/>
      <c r="H1090" s="46"/>
      <c r="I1090" s="46"/>
      <c r="J1090" s="46"/>
      <c r="K1090" s="46"/>
      <c r="L1090" s="139"/>
      <c r="M1090" s="41"/>
      <c r="N1090" s="45"/>
      <c r="O1090" s="47"/>
      <c r="P1090" s="43"/>
      <c r="Q1090" s="71" t="e">
        <f>VLOOKUP(N1090,'error categories'!$A$2:$D$54,4,FALSE)</f>
        <v>#N/A</v>
      </c>
      <c r="R1090" s="72" t="e">
        <f>VLOOKUP(N1090,'error categories'!$A$2:$D$54,3,FALSE)</f>
        <v>#N/A</v>
      </c>
      <c r="S1090" s="374"/>
      <c r="T1090" s="377"/>
      <c r="U1090" s="378">
        <f t="shared" si="144"/>
        <v>0</v>
      </c>
      <c r="V1090" s="379"/>
      <c r="W1090" s="380"/>
      <c r="X1090" s="380"/>
      <c r="Y1090" s="380"/>
      <c r="Z1090" s="379"/>
      <c r="AA1090" s="381"/>
      <c r="AB1090" s="379"/>
      <c r="AC1090" s="380"/>
      <c r="AD1090" s="382">
        <f t="shared" si="151"/>
        <v>0</v>
      </c>
      <c r="AE1090" s="383">
        <f t="shared" si="152"/>
        <v>0</v>
      </c>
      <c r="AF1090" s="379"/>
      <c r="AG1090" s="381"/>
      <c r="AH1090" s="379"/>
      <c r="AI1090" s="381"/>
      <c r="AJ1090" s="384" t="str">
        <f t="shared" si="145"/>
        <v/>
      </c>
      <c r="AK1090" s="385" t="str">
        <f t="shared" si="146"/>
        <v/>
      </c>
      <c r="AL1090" s="388" t="str">
        <f t="shared" si="147"/>
        <v/>
      </c>
      <c r="AM1090" s="389" t="str">
        <f t="shared" si="148"/>
        <v/>
      </c>
      <c r="AN1090" s="388" t="str">
        <f t="shared" si="149"/>
        <v/>
      </c>
      <c r="AO1090" s="389" t="str">
        <f t="shared" si="150"/>
        <v/>
      </c>
      <c r="AP1090" s="423"/>
      <c r="AQ1090" s="423"/>
      <c r="AR1090" s="431" t="e">
        <f>VLOOKUP($B1090,'acc names'!$C$2:$D$12102,2,FALSE)</f>
        <v>#N/A</v>
      </c>
      <c r="AS1090" s="431" t="e">
        <f>VLOOKUP($AQ1090,software!$A$1:$B$14605,2,FALSE)</f>
        <v>#N/A</v>
      </c>
      <c r="AT1090" s="423"/>
      <c r="AV1090" s="423"/>
    </row>
    <row r="1091" spans="1:48" ht="12.75" x14ac:dyDescent="0.2">
      <c r="A1091" s="101"/>
      <c r="B1091" s="42"/>
      <c r="C1091" s="142"/>
      <c r="D1091" s="143"/>
      <c r="E1091" s="107"/>
      <c r="F1091" s="46"/>
      <c r="G1091" s="46"/>
      <c r="H1091" s="46"/>
      <c r="I1091" s="46"/>
      <c r="J1091" s="46"/>
      <c r="K1091" s="46"/>
      <c r="L1091" s="139"/>
      <c r="M1091" s="41"/>
      <c r="N1091" s="45"/>
      <c r="O1091" s="47"/>
      <c r="P1091" s="43"/>
      <c r="Q1091" s="71" t="e">
        <f>VLOOKUP(N1091,'error categories'!$A$2:$D$54,4,FALSE)</f>
        <v>#N/A</v>
      </c>
      <c r="R1091" s="72" t="e">
        <f>VLOOKUP(N1091,'error categories'!$A$2:$D$54,3,FALSE)</f>
        <v>#N/A</v>
      </c>
      <c r="S1091" s="374"/>
      <c r="T1091" s="377"/>
      <c r="U1091" s="378">
        <f t="shared" si="144"/>
        <v>0</v>
      </c>
      <c r="V1091" s="379"/>
      <c r="W1091" s="380"/>
      <c r="X1091" s="380"/>
      <c r="Y1091" s="380"/>
      <c r="Z1091" s="379"/>
      <c r="AA1091" s="381"/>
      <c r="AB1091" s="379"/>
      <c r="AC1091" s="380"/>
      <c r="AD1091" s="382">
        <f t="shared" si="151"/>
        <v>0</v>
      </c>
      <c r="AE1091" s="383">
        <f t="shared" si="152"/>
        <v>0</v>
      </c>
      <c r="AF1091" s="379"/>
      <c r="AG1091" s="381"/>
      <c r="AH1091" s="379"/>
      <c r="AI1091" s="381"/>
      <c r="AJ1091" s="384" t="str">
        <f t="shared" si="145"/>
        <v/>
      </c>
      <c r="AK1091" s="385" t="str">
        <f t="shared" si="146"/>
        <v/>
      </c>
      <c r="AL1091" s="388" t="str">
        <f t="shared" si="147"/>
        <v/>
      </c>
      <c r="AM1091" s="389" t="str">
        <f t="shared" si="148"/>
        <v/>
      </c>
      <c r="AN1091" s="388" t="str">
        <f t="shared" si="149"/>
        <v/>
      </c>
      <c r="AO1091" s="389" t="str">
        <f t="shared" si="150"/>
        <v/>
      </c>
      <c r="AP1091" s="423"/>
      <c r="AQ1091" s="423"/>
      <c r="AR1091" s="431" t="e">
        <f>VLOOKUP($B1091,'acc names'!$C$2:$D$12102,2,FALSE)</f>
        <v>#N/A</v>
      </c>
      <c r="AS1091" s="431" t="e">
        <f>VLOOKUP($AQ1091,software!$A$1:$B$14605,2,FALSE)</f>
        <v>#N/A</v>
      </c>
      <c r="AT1091" s="423"/>
      <c r="AV1091" s="423"/>
    </row>
    <row r="1092" spans="1:48" ht="12.75" x14ac:dyDescent="0.2">
      <c r="A1092" s="101"/>
      <c r="B1092" s="42"/>
      <c r="C1092" s="142"/>
      <c r="D1092" s="143"/>
      <c r="E1092" s="107"/>
      <c r="F1092" s="46"/>
      <c r="G1092" s="46"/>
      <c r="H1092" s="46"/>
      <c r="I1092" s="46"/>
      <c r="J1092" s="46"/>
      <c r="K1092" s="46"/>
      <c r="L1092" s="139"/>
      <c r="M1092" s="41"/>
      <c r="N1092" s="45"/>
      <c r="O1092" s="47"/>
      <c r="P1092" s="43"/>
      <c r="Q1092" s="71" t="e">
        <f>VLOOKUP(N1092,'error categories'!$A$2:$D$54,4,FALSE)</f>
        <v>#N/A</v>
      </c>
      <c r="R1092" s="72" t="e">
        <f>VLOOKUP(N1092,'error categories'!$A$2:$D$54,3,FALSE)</f>
        <v>#N/A</v>
      </c>
      <c r="S1092" s="374"/>
      <c r="T1092" s="377"/>
      <c r="U1092" s="378">
        <f t="shared" ref="U1092:U1155" si="153">S1092-T1092</f>
        <v>0</v>
      </c>
      <c r="V1092" s="379"/>
      <c r="W1092" s="380"/>
      <c r="X1092" s="380"/>
      <c r="Y1092" s="380"/>
      <c r="Z1092" s="379"/>
      <c r="AA1092" s="381"/>
      <c r="AB1092" s="379"/>
      <c r="AC1092" s="380"/>
      <c r="AD1092" s="382">
        <f t="shared" si="151"/>
        <v>0</v>
      </c>
      <c r="AE1092" s="383">
        <f t="shared" si="152"/>
        <v>0</v>
      </c>
      <c r="AF1092" s="379"/>
      <c r="AG1092" s="381"/>
      <c r="AH1092" s="379"/>
      <c r="AI1092" s="381"/>
      <c r="AJ1092" s="384" t="str">
        <f t="shared" ref="AJ1092:AJ1155" si="154">IF(E1092="","",IF(AND(U1092=1,(Y1092+AA1092+AD1092+AE1092+AG1092+AI1092)=0),"VU",Y1092+AA1092+AD1092+AE1092+AG1092+AI1092))</f>
        <v/>
      </c>
      <c r="AK1092" s="385" t="str">
        <f t="shared" si="146"/>
        <v/>
      </c>
      <c r="AL1092" s="388" t="str">
        <f t="shared" si="147"/>
        <v/>
      </c>
      <c r="AM1092" s="389" t="str">
        <f t="shared" si="148"/>
        <v/>
      </c>
      <c r="AN1092" s="388" t="str">
        <f t="shared" si="149"/>
        <v/>
      </c>
      <c r="AO1092" s="389" t="str">
        <f t="shared" si="150"/>
        <v/>
      </c>
      <c r="AP1092" s="423"/>
      <c r="AQ1092" s="423"/>
      <c r="AR1092" s="431" t="e">
        <f>VLOOKUP($B1092,'acc names'!$C$2:$D$12102,2,FALSE)</f>
        <v>#N/A</v>
      </c>
      <c r="AS1092" s="431" t="e">
        <f>VLOOKUP($AQ1092,software!$A$1:$B$14605,2,FALSE)</f>
        <v>#N/A</v>
      </c>
      <c r="AT1092" s="423"/>
      <c r="AV1092" s="423"/>
    </row>
    <row r="1093" spans="1:48" ht="12.75" x14ac:dyDescent="0.2">
      <c r="A1093" s="101"/>
      <c r="B1093" s="42"/>
      <c r="C1093" s="142"/>
      <c r="D1093" s="143"/>
      <c r="E1093" s="107"/>
      <c r="F1093" s="46"/>
      <c r="G1093" s="46"/>
      <c r="H1093" s="46"/>
      <c r="I1093" s="46"/>
      <c r="J1093" s="46"/>
      <c r="K1093" s="46"/>
      <c r="L1093" s="139"/>
      <c r="M1093" s="41"/>
      <c r="N1093" s="45"/>
      <c r="O1093" s="47"/>
      <c r="P1093" s="43"/>
      <c r="Q1093" s="71" t="e">
        <f>VLOOKUP(N1093,'error categories'!$A$2:$D$54,4,FALSE)</f>
        <v>#N/A</v>
      </c>
      <c r="R1093" s="72" t="e">
        <f>VLOOKUP(N1093,'error categories'!$A$2:$D$54,3,FALSE)</f>
        <v>#N/A</v>
      </c>
      <c r="S1093" s="374"/>
      <c r="T1093" s="377"/>
      <c r="U1093" s="378">
        <f t="shared" si="153"/>
        <v>0</v>
      </c>
      <c r="V1093" s="379"/>
      <c r="W1093" s="380"/>
      <c r="X1093" s="380"/>
      <c r="Y1093" s="380"/>
      <c r="Z1093" s="379"/>
      <c r="AA1093" s="381"/>
      <c r="AB1093" s="379"/>
      <c r="AC1093" s="380"/>
      <c r="AD1093" s="382">
        <f t="shared" si="151"/>
        <v>0</v>
      </c>
      <c r="AE1093" s="383">
        <f t="shared" si="152"/>
        <v>0</v>
      </c>
      <c r="AF1093" s="379"/>
      <c r="AG1093" s="381"/>
      <c r="AH1093" s="379"/>
      <c r="AI1093" s="381"/>
      <c r="AJ1093" s="384" t="str">
        <f t="shared" si="154"/>
        <v/>
      </c>
      <c r="AK1093" s="385" t="str">
        <f t="shared" ref="AK1093:AK1156" si="155">IF(OR(AJ1093="",AJ1093="VU"),"",ABS(AJ1093))</f>
        <v/>
      </c>
      <c r="AL1093" s="388" t="str">
        <f t="shared" ref="AL1093:AL1156" si="156">IF(OR(AJ1093="VU",AJ1093="",AJ1093=0,AJ1093&lt;0),"",AJ1093)</f>
        <v/>
      </c>
      <c r="AM1093" s="389" t="str">
        <f t="shared" ref="AM1093:AM1156" si="157">IF(OR(AJ1093="VU",AJ1093="",AJ1093=0,AJ1093&gt;0),"",AJ1093)</f>
        <v/>
      </c>
      <c r="AN1093" s="388" t="str">
        <f t="shared" ref="AN1093:AN1156" si="158">IF(AL1093="","",1)</f>
        <v/>
      </c>
      <c r="AO1093" s="389" t="str">
        <f t="shared" ref="AO1093:AO1156" si="159">IF(AM1093="","",1)</f>
        <v/>
      </c>
      <c r="AP1093" s="423"/>
      <c r="AQ1093" s="423"/>
      <c r="AR1093" s="431" t="e">
        <f>VLOOKUP($B1093,'acc names'!$C$2:$D$12102,2,FALSE)</f>
        <v>#N/A</v>
      </c>
      <c r="AS1093" s="431" t="e">
        <f>VLOOKUP($AQ1093,software!$A$1:$B$14605,2,FALSE)</f>
        <v>#N/A</v>
      </c>
      <c r="AT1093" s="423"/>
      <c r="AV1093" s="423"/>
    </row>
    <row r="1094" spans="1:48" ht="12.75" x14ac:dyDescent="0.2">
      <c r="A1094" s="101"/>
      <c r="B1094" s="42"/>
      <c r="C1094" s="142"/>
      <c r="D1094" s="143"/>
      <c r="E1094" s="107"/>
      <c r="F1094" s="46"/>
      <c r="G1094" s="46"/>
      <c r="H1094" s="46"/>
      <c r="I1094" s="46"/>
      <c r="J1094" s="46"/>
      <c r="K1094" s="46"/>
      <c r="L1094" s="139"/>
      <c r="M1094" s="41"/>
      <c r="N1094" s="45"/>
      <c r="O1094" s="47"/>
      <c r="P1094" s="43"/>
      <c r="Q1094" s="71" t="e">
        <f>VLOOKUP(N1094,'error categories'!$A$2:$D$54,4,FALSE)</f>
        <v>#N/A</v>
      </c>
      <c r="R1094" s="72" t="e">
        <f>VLOOKUP(N1094,'error categories'!$A$2:$D$54,3,FALSE)</f>
        <v>#N/A</v>
      </c>
      <c r="S1094" s="374"/>
      <c r="T1094" s="377"/>
      <c r="U1094" s="378">
        <f t="shared" si="153"/>
        <v>0</v>
      </c>
      <c r="V1094" s="379"/>
      <c r="W1094" s="380"/>
      <c r="X1094" s="380"/>
      <c r="Y1094" s="380"/>
      <c r="Z1094" s="379"/>
      <c r="AA1094" s="381"/>
      <c r="AB1094" s="379"/>
      <c r="AC1094" s="380"/>
      <c r="AD1094" s="382">
        <f t="shared" ref="AD1094:AD1157" si="160">AB1094*-900</f>
        <v>0</v>
      </c>
      <c r="AE1094" s="383">
        <f t="shared" ref="AE1094:AE1157" si="161">AC1094*-880</f>
        <v>0</v>
      </c>
      <c r="AF1094" s="379"/>
      <c r="AG1094" s="381"/>
      <c r="AH1094" s="379"/>
      <c r="AI1094" s="381"/>
      <c r="AJ1094" s="384" t="str">
        <f t="shared" si="154"/>
        <v/>
      </c>
      <c r="AK1094" s="385" t="str">
        <f t="shared" si="155"/>
        <v/>
      </c>
      <c r="AL1094" s="388" t="str">
        <f t="shared" si="156"/>
        <v/>
      </c>
      <c r="AM1094" s="389" t="str">
        <f t="shared" si="157"/>
        <v/>
      </c>
      <c r="AN1094" s="388" t="str">
        <f t="shared" si="158"/>
        <v/>
      </c>
      <c r="AO1094" s="389" t="str">
        <f t="shared" si="159"/>
        <v/>
      </c>
      <c r="AP1094" s="423"/>
      <c r="AQ1094" s="423"/>
      <c r="AR1094" s="431" t="e">
        <f>VLOOKUP($B1094,'acc names'!$C$2:$D$12102,2,FALSE)</f>
        <v>#N/A</v>
      </c>
      <c r="AS1094" s="431" t="e">
        <f>VLOOKUP($AQ1094,software!$A$1:$B$14605,2,FALSE)</f>
        <v>#N/A</v>
      </c>
      <c r="AT1094" s="423"/>
      <c r="AV1094" s="423"/>
    </row>
    <row r="1095" spans="1:48" ht="12.75" x14ac:dyDescent="0.2">
      <c r="A1095" s="101"/>
      <c r="B1095" s="42"/>
      <c r="C1095" s="142"/>
      <c r="D1095" s="143"/>
      <c r="E1095" s="107"/>
      <c r="F1095" s="46"/>
      <c r="G1095" s="46"/>
      <c r="H1095" s="46"/>
      <c r="I1095" s="46"/>
      <c r="J1095" s="46"/>
      <c r="K1095" s="46"/>
      <c r="L1095" s="139"/>
      <c r="M1095" s="41"/>
      <c r="N1095" s="45"/>
      <c r="O1095" s="47"/>
      <c r="P1095" s="43"/>
      <c r="Q1095" s="71" t="e">
        <f>VLOOKUP(N1095,'error categories'!$A$2:$D$54,4,FALSE)</f>
        <v>#N/A</v>
      </c>
      <c r="R1095" s="72" t="e">
        <f>VLOOKUP(N1095,'error categories'!$A$2:$D$54,3,FALSE)</f>
        <v>#N/A</v>
      </c>
      <c r="S1095" s="374"/>
      <c r="T1095" s="377"/>
      <c r="U1095" s="378">
        <f t="shared" si="153"/>
        <v>0</v>
      </c>
      <c r="V1095" s="379"/>
      <c r="W1095" s="380"/>
      <c r="X1095" s="380"/>
      <c r="Y1095" s="380"/>
      <c r="Z1095" s="379"/>
      <c r="AA1095" s="381"/>
      <c r="AB1095" s="379"/>
      <c r="AC1095" s="380"/>
      <c r="AD1095" s="382">
        <f t="shared" si="160"/>
        <v>0</v>
      </c>
      <c r="AE1095" s="383">
        <f t="shared" si="161"/>
        <v>0</v>
      </c>
      <c r="AF1095" s="379"/>
      <c r="AG1095" s="381"/>
      <c r="AH1095" s="379"/>
      <c r="AI1095" s="381"/>
      <c r="AJ1095" s="384" t="str">
        <f t="shared" si="154"/>
        <v/>
      </c>
      <c r="AK1095" s="385" t="str">
        <f t="shared" si="155"/>
        <v/>
      </c>
      <c r="AL1095" s="388" t="str">
        <f t="shared" si="156"/>
        <v/>
      </c>
      <c r="AM1095" s="389" t="str">
        <f t="shared" si="157"/>
        <v/>
      </c>
      <c r="AN1095" s="388" t="str">
        <f t="shared" si="158"/>
        <v/>
      </c>
      <c r="AO1095" s="389" t="str">
        <f t="shared" si="159"/>
        <v/>
      </c>
      <c r="AP1095" s="423"/>
      <c r="AQ1095" s="423"/>
      <c r="AR1095" s="431" t="e">
        <f>VLOOKUP($B1095,'acc names'!$C$2:$D$12102,2,FALSE)</f>
        <v>#N/A</v>
      </c>
      <c r="AS1095" s="431" t="e">
        <f>VLOOKUP($AQ1095,software!$A$1:$B$14605,2,FALSE)</f>
        <v>#N/A</v>
      </c>
      <c r="AT1095" s="423"/>
      <c r="AV1095" s="423"/>
    </row>
    <row r="1096" spans="1:48" ht="12.75" x14ac:dyDescent="0.2">
      <c r="A1096" s="101"/>
      <c r="B1096" s="42"/>
      <c r="C1096" s="142"/>
      <c r="D1096" s="143"/>
      <c r="E1096" s="107"/>
      <c r="F1096" s="46"/>
      <c r="G1096" s="46"/>
      <c r="H1096" s="46"/>
      <c r="I1096" s="46"/>
      <c r="J1096" s="46"/>
      <c r="K1096" s="46"/>
      <c r="L1096" s="139"/>
      <c r="M1096" s="41"/>
      <c r="N1096" s="45"/>
      <c r="O1096" s="47"/>
      <c r="P1096" s="43"/>
      <c r="Q1096" s="71" t="e">
        <f>VLOOKUP(N1096,'error categories'!$A$2:$D$54,4,FALSE)</f>
        <v>#N/A</v>
      </c>
      <c r="R1096" s="72" t="e">
        <f>VLOOKUP(N1096,'error categories'!$A$2:$D$54,3,FALSE)</f>
        <v>#N/A</v>
      </c>
      <c r="S1096" s="374"/>
      <c r="T1096" s="377"/>
      <c r="U1096" s="378">
        <f t="shared" si="153"/>
        <v>0</v>
      </c>
      <c r="V1096" s="379"/>
      <c r="W1096" s="380"/>
      <c r="X1096" s="380"/>
      <c r="Y1096" s="380"/>
      <c r="Z1096" s="379"/>
      <c r="AA1096" s="381"/>
      <c r="AB1096" s="379"/>
      <c r="AC1096" s="380"/>
      <c r="AD1096" s="382">
        <f t="shared" si="160"/>
        <v>0</v>
      </c>
      <c r="AE1096" s="383">
        <f t="shared" si="161"/>
        <v>0</v>
      </c>
      <c r="AF1096" s="379"/>
      <c r="AG1096" s="381"/>
      <c r="AH1096" s="379"/>
      <c r="AI1096" s="381"/>
      <c r="AJ1096" s="384" t="str">
        <f t="shared" si="154"/>
        <v/>
      </c>
      <c r="AK1096" s="385" t="str">
        <f t="shared" si="155"/>
        <v/>
      </c>
      <c r="AL1096" s="388" t="str">
        <f t="shared" si="156"/>
        <v/>
      </c>
      <c r="AM1096" s="389" t="str">
        <f t="shared" si="157"/>
        <v/>
      </c>
      <c r="AN1096" s="388" t="str">
        <f t="shared" si="158"/>
        <v/>
      </c>
      <c r="AO1096" s="389" t="str">
        <f t="shared" si="159"/>
        <v/>
      </c>
      <c r="AP1096" s="423"/>
      <c r="AQ1096" s="423"/>
      <c r="AR1096" s="431" t="e">
        <f>VLOOKUP($B1096,'acc names'!$C$2:$D$12102,2,FALSE)</f>
        <v>#N/A</v>
      </c>
      <c r="AS1096" s="431" t="e">
        <f>VLOOKUP($AQ1096,software!$A$1:$B$14605,2,FALSE)</f>
        <v>#N/A</v>
      </c>
      <c r="AT1096" s="423"/>
      <c r="AV1096" s="423"/>
    </row>
    <row r="1097" spans="1:48" ht="12.75" x14ac:dyDescent="0.2">
      <c r="A1097" s="101"/>
      <c r="B1097" s="42"/>
      <c r="C1097" s="142"/>
      <c r="D1097" s="143"/>
      <c r="E1097" s="107"/>
      <c r="F1097" s="46"/>
      <c r="G1097" s="46"/>
      <c r="H1097" s="46"/>
      <c r="I1097" s="46"/>
      <c r="J1097" s="46"/>
      <c r="K1097" s="46"/>
      <c r="L1097" s="139"/>
      <c r="M1097" s="41"/>
      <c r="N1097" s="45"/>
      <c r="O1097" s="47"/>
      <c r="P1097" s="43"/>
      <c r="Q1097" s="71" t="e">
        <f>VLOOKUP(N1097,'error categories'!$A$2:$D$54,4,FALSE)</f>
        <v>#N/A</v>
      </c>
      <c r="R1097" s="72" t="e">
        <f>VLOOKUP(N1097,'error categories'!$A$2:$D$54,3,FALSE)</f>
        <v>#N/A</v>
      </c>
      <c r="S1097" s="374"/>
      <c r="T1097" s="377"/>
      <c r="U1097" s="378">
        <f t="shared" si="153"/>
        <v>0</v>
      </c>
      <c r="V1097" s="379"/>
      <c r="W1097" s="380"/>
      <c r="X1097" s="380"/>
      <c r="Y1097" s="380"/>
      <c r="Z1097" s="379"/>
      <c r="AA1097" s="381"/>
      <c r="AB1097" s="379"/>
      <c r="AC1097" s="380"/>
      <c r="AD1097" s="382">
        <f t="shared" si="160"/>
        <v>0</v>
      </c>
      <c r="AE1097" s="383">
        <f t="shared" si="161"/>
        <v>0</v>
      </c>
      <c r="AF1097" s="379"/>
      <c r="AG1097" s="381"/>
      <c r="AH1097" s="379"/>
      <c r="AI1097" s="381"/>
      <c r="AJ1097" s="384" t="str">
        <f t="shared" si="154"/>
        <v/>
      </c>
      <c r="AK1097" s="385" t="str">
        <f t="shared" si="155"/>
        <v/>
      </c>
      <c r="AL1097" s="388" t="str">
        <f t="shared" si="156"/>
        <v/>
      </c>
      <c r="AM1097" s="389" t="str">
        <f t="shared" si="157"/>
        <v/>
      </c>
      <c r="AN1097" s="388" t="str">
        <f t="shared" si="158"/>
        <v/>
      </c>
      <c r="AO1097" s="389" t="str">
        <f t="shared" si="159"/>
        <v/>
      </c>
      <c r="AP1097" s="423"/>
      <c r="AQ1097" s="423"/>
      <c r="AR1097" s="431" t="e">
        <f>VLOOKUP($B1097,'acc names'!$C$2:$D$12102,2,FALSE)</f>
        <v>#N/A</v>
      </c>
      <c r="AS1097" s="431" t="e">
        <f>VLOOKUP($AQ1097,software!$A$1:$B$14605,2,FALSE)</f>
        <v>#N/A</v>
      </c>
      <c r="AT1097" s="423"/>
      <c r="AV1097" s="423"/>
    </row>
    <row r="1098" spans="1:48" ht="12.75" x14ac:dyDescent="0.2">
      <c r="A1098" s="101"/>
      <c r="B1098" s="42"/>
      <c r="C1098" s="142"/>
      <c r="D1098" s="143"/>
      <c r="E1098" s="107"/>
      <c r="F1098" s="46"/>
      <c r="G1098" s="46"/>
      <c r="H1098" s="46"/>
      <c r="I1098" s="46"/>
      <c r="J1098" s="46"/>
      <c r="K1098" s="46"/>
      <c r="L1098" s="139"/>
      <c r="M1098" s="41"/>
      <c r="N1098" s="45"/>
      <c r="O1098" s="47"/>
      <c r="P1098" s="43"/>
      <c r="Q1098" s="71" t="e">
        <f>VLOOKUP(N1098,'error categories'!$A$2:$D$54,4,FALSE)</f>
        <v>#N/A</v>
      </c>
      <c r="R1098" s="72" t="e">
        <f>VLOOKUP(N1098,'error categories'!$A$2:$D$54,3,FALSE)</f>
        <v>#N/A</v>
      </c>
      <c r="S1098" s="374"/>
      <c r="T1098" s="377"/>
      <c r="U1098" s="378">
        <f t="shared" si="153"/>
        <v>0</v>
      </c>
      <c r="V1098" s="379"/>
      <c r="W1098" s="380"/>
      <c r="X1098" s="380"/>
      <c r="Y1098" s="380"/>
      <c r="Z1098" s="379"/>
      <c r="AA1098" s="381"/>
      <c r="AB1098" s="379"/>
      <c r="AC1098" s="380"/>
      <c r="AD1098" s="382">
        <f t="shared" si="160"/>
        <v>0</v>
      </c>
      <c r="AE1098" s="383">
        <f t="shared" si="161"/>
        <v>0</v>
      </c>
      <c r="AF1098" s="379"/>
      <c r="AG1098" s="381"/>
      <c r="AH1098" s="379"/>
      <c r="AI1098" s="381"/>
      <c r="AJ1098" s="384" t="str">
        <f t="shared" si="154"/>
        <v/>
      </c>
      <c r="AK1098" s="385" t="str">
        <f t="shared" si="155"/>
        <v/>
      </c>
      <c r="AL1098" s="388" t="str">
        <f t="shared" si="156"/>
        <v/>
      </c>
      <c r="AM1098" s="389" t="str">
        <f t="shared" si="157"/>
        <v/>
      </c>
      <c r="AN1098" s="388" t="str">
        <f t="shared" si="158"/>
        <v/>
      </c>
      <c r="AO1098" s="389" t="str">
        <f t="shared" si="159"/>
        <v/>
      </c>
      <c r="AP1098" s="423"/>
      <c r="AQ1098" s="423"/>
      <c r="AR1098" s="431" t="e">
        <f>VLOOKUP($B1098,'acc names'!$C$2:$D$12102,2,FALSE)</f>
        <v>#N/A</v>
      </c>
      <c r="AS1098" s="431" t="e">
        <f>VLOOKUP($AQ1098,software!$A$1:$B$14605,2,FALSE)</f>
        <v>#N/A</v>
      </c>
      <c r="AT1098" s="423"/>
      <c r="AV1098" s="423"/>
    </row>
    <row r="1099" spans="1:48" ht="12.75" x14ac:dyDescent="0.2">
      <c r="A1099" s="101"/>
      <c r="B1099" s="42"/>
      <c r="C1099" s="142"/>
      <c r="D1099" s="143"/>
      <c r="E1099" s="107"/>
      <c r="F1099" s="46"/>
      <c r="G1099" s="46"/>
      <c r="H1099" s="46"/>
      <c r="I1099" s="46"/>
      <c r="J1099" s="46"/>
      <c r="K1099" s="46"/>
      <c r="L1099" s="139"/>
      <c r="M1099" s="41"/>
      <c r="N1099" s="45"/>
      <c r="O1099" s="47"/>
      <c r="P1099" s="43"/>
      <c r="Q1099" s="71" t="e">
        <f>VLOOKUP(N1099,'error categories'!$A$2:$D$54,4,FALSE)</f>
        <v>#N/A</v>
      </c>
      <c r="R1099" s="72" t="e">
        <f>VLOOKUP(N1099,'error categories'!$A$2:$D$54,3,FALSE)</f>
        <v>#N/A</v>
      </c>
      <c r="S1099" s="374"/>
      <c r="T1099" s="377"/>
      <c r="U1099" s="378">
        <f t="shared" si="153"/>
        <v>0</v>
      </c>
      <c r="V1099" s="379"/>
      <c r="W1099" s="380"/>
      <c r="X1099" s="380"/>
      <c r="Y1099" s="380"/>
      <c r="Z1099" s="379"/>
      <c r="AA1099" s="381"/>
      <c r="AB1099" s="379"/>
      <c r="AC1099" s="380"/>
      <c r="AD1099" s="382">
        <f t="shared" si="160"/>
        <v>0</v>
      </c>
      <c r="AE1099" s="383">
        <f t="shared" si="161"/>
        <v>0</v>
      </c>
      <c r="AF1099" s="379"/>
      <c r="AG1099" s="381"/>
      <c r="AH1099" s="379"/>
      <c r="AI1099" s="381"/>
      <c r="AJ1099" s="384" t="str">
        <f t="shared" si="154"/>
        <v/>
      </c>
      <c r="AK1099" s="385" t="str">
        <f t="shared" si="155"/>
        <v/>
      </c>
      <c r="AL1099" s="388" t="str">
        <f t="shared" si="156"/>
        <v/>
      </c>
      <c r="AM1099" s="389" t="str">
        <f t="shared" si="157"/>
        <v/>
      </c>
      <c r="AN1099" s="388" t="str">
        <f t="shared" si="158"/>
        <v/>
      </c>
      <c r="AO1099" s="389" t="str">
        <f t="shared" si="159"/>
        <v/>
      </c>
      <c r="AP1099" s="423"/>
      <c r="AQ1099" s="423"/>
      <c r="AR1099" s="431" t="e">
        <f>VLOOKUP($B1099,'acc names'!$C$2:$D$12102,2,FALSE)</f>
        <v>#N/A</v>
      </c>
      <c r="AS1099" s="431" t="e">
        <f>VLOOKUP($AQ1099,software!$A$1:$B$14605,2,FALSE)</f>
        <v>#N/A</v>
      </c>
      <c r="AT1099" s="423"/>
      <c r="AV1099" s="423"/>
    </row>
    <row r="1100" spans="1:48" ht="12.75" x14ac:dyDescent="0.2">
      <c r="A1100" s="101"/>
      <c r="B1100" s="42"/>
      <c r="C1100" s="142"/>
      <c r="D1100" s="143"/>
      <c r="E1100" s="107"/>
      <c r="F1100" s="46"/>
      <c r="G1100" s="46"/>
      <c r="H1100" s="46"/>
      <c r="I1100" s="46"/>
      <c r="J1100" s="46"/>
      <c r="K1100" s="46"/>
      <c r="L1100" s="139"/>
      <c r="M1100" s="41"/>
      <c r="N1100" s="45"/>
      <c r="O1100" s="47"/>
      <c r="P1100" s="43"/>
      <c r="Q1100" s="71" t="e">
        <f>VLOOKUP(N1100,'error categories'!$A$2:$D$54,4,FALSE)</f>
        <v>#N/A</v>
      </c>
      <c r="R1100" s="72" t="e">
        <f>VLOOKUP(N1100,'error categories'!$A$2:$D$54,3,FALSE)</f>
        <v>#N/A</v>
      </c>
      <c r="S1100" s="374"/>
      <c r="T1100" s="377"/>
      <c r="U1100" s="378">
        <f t="shared" si="153"/>
        <v>0</v>
      </c>
      <c r="V1100" s="379"/>
      <c r="W1100" s="380"/>
      <c r="X1100" s="380"/>
      <c r="Y1100" s="380"/>
      <c r="Z1100" s="379"/>
      <c r="AA1100" s="381"/>
      <c r="AB1100" s="379"/>
      <c r="AC1100" s="380"/>
      <c r="AD1100" s="382">
        <f t="shared" si="160"/>
        <v>0</v>
      </c>
      <c r="AE1100" s="383">
        <f t="shared" si="161"/>
        <v>0</v>
      </c>
      <c r="AF1100" s="379"/>
      <c r="AG1100" s="381"/>
      <c r="AH1100" s="379"/>
      <c r="AI1100" s="381"/>
      <c r="AJ1100" s="384" t="str">
        <f t="shared" si="154"/>
        <v/>
      </c>
      <c r="AK1100" s="385" t="str">
        <f t="shared" si="155"/>
        <v/>
      </c>
      <c r="AL1100" s="388" t="str">
        <f t="shared" si="156"/>
        <v/>
      </c>
      <c r="AM1100" s="389" t="str">
        <f t="shared" si="157"/>
        <v/>
      </c>
      <c r="AN1100" s="388" t="str">
        <f t="shared" si="158"/>
        <v/>
      </c>
      <c r="AO1100" s="389" t="str">
        <f t="shared" si="159"/>
        <v/>
      </c>
      <c r="AP1100" s="423"/>
      <c r="AQ1100" s="423"/>
      <c r="AR1100" s="431" t="e">
        <f>VLOOKUP($B1100,'acc names'!$C$2:$D$12102,2,FALSE)</f>
        <v>#N/A</v>
      </c>
      <c r="AS1100" s="431" t="e">
        <f>VLOOKUP($AQ1100,software!$A$1:$B$14605,2,FALSE)</f>
        <v>#N/A</v>
      </c>
      <c r="AT1100" s="423"/>
      <c r="AV1100" s="423"/>
    </row>
    <row r="1101" spans="1:48" ht="12.75" x14ac:dyDescent="0.2">
      <c r="A1101" s="101"/>
      <c r="B1101" s="42"/>
      <c r="C1101" s="142"/>
      <c r="D1101" s="143"/>
      <c r="E1101" s="107"/>
      <c r="F1101" s="46"/>
      <c r="G1101" s="46"/>
      <c r="H1101" s="46"/>
      <c r="I1101" s="46"/>
      <c r="J1101" s="46"/>
      <c r="K1101" s="46"/>
      <c r="L1101" s="139"/>
      <c r="M1101" s="41"/>
      <c r="N1101" s="45"/>
      <c r="O1101" s="47"/>
      <c r="P1101" s="43"/>
      <c r="Q1101" s="71" t="e">
        <f>VLOOKUP(N1101,'error categories'!$A$2:$D$54,4,FALSE)</f>
        <v>#N/A</v>
      </c>
      <c r="R1101" s="72" t="e">
        <f>VLOOKUP(N1101,'error categories'!$A$2:$D$54,3,FALSE)</f>
        <v>#N/A</v>
      </c>
      <c r="S1101" s="374"/>
      <c r="T1101" s="377"/>
      <c r="U1101" s="378">
        <f t="shared" si="153"/>
        <v>0</v>
      </c>
      <c r="V1101" s="379"/>
      <c r="W1101" s="380"/>
      <c r="X1101" s="380"/>
      <c r="Y1101" s="380"/>
      <c r="Z1101" s="379"/>
      <c r="AA1101" s="381"/>
      <c r="AB1101" s="379"/>
      <c r="AC1101" s="380"/>
      <c r="AD1101" s="382">
        <f t="shared" si="160"/>
        <v>0</v>
      </c>
      <c r="AE1101" s="383">
        <f t="shared" si="161"/>
        <v>0</v>
      </c>
      <c r="AF1101" s="379"/>
      <c r="AG1101" s="381"/>
      <c r="AH1101" s="379"/>
      <c r="AI1101" s="381"/>
      <c r="AJ1101" s="384" t="str">
        <f t="shared" si="154"/>
        <v/>
      </c>
      <c r="AK1101" s="385" t="str">
        <f t="shared" si="155"/>
        <v/>
      </c>
      <c r="AL1101" s="388" t="str">
        <f t="shared" si="156"/>
        <v/>
      </c>
      <c r="AM1101" s="389" t="str">
        <f t="shared" si="157"/>
        <v/>
      </c>
      <c r="AN1101" s="388" t="str">
        <f t="shared" si="158"/>
        <v/>
      </c>
      <c r="AO1101" s="389" t="str">
        <f t="shared" si="159"/>
        <v/>
      </c>
      <c r="AP1101" s="423"/>
      <c r="AQ1101" s="423"/>
      <c r="AR1101" s="431" t="e">
        <f>VLOOKUP($B1101,'acc names'!$C$2:$D$12102,2,FALSE)</f>
        <v>#N/A</v>
      </c>
      <c r="AS1101" s="431" t="e">
        <f>VLOOKUP($AQ1101,software!$A$1:$B$14605,2,FALSE)</f>
        <v>#N/A</v>
      </c>
      <c r="AT1101" s="423"/>
      <c r="AV1101" s="423"/>
    </row>
    <row r="1102" spans="1:48" ht="12.75" x14ac:dyDescent="0.2">
      <c r="A1102" s="101"/>
      <c r="B1102" s="42"/>
      <c r="C1102" s="142"/>
      <c r="D1102" s="143"/>
      <c r="E1102" s="107"/>
      <c r="F1102" s="46"/>
      <c r="G1102" s="46"/>
      <c r="H1102" s="46"/>
      <c r="I1102" s="46"/>
      <c r="J1102" s="46"/>
      <c r="K1102" s="46"/>
      <c r="L1102" s="139"/>
      <c r="M1102" s="41"/>
      <c r="N1102" s="45"/>
      <c r="O1102" s="47"/>
      <c r="P1102" s="43"/>
      <c r="Q1102" s="71" t="e">
        <f>VLOOKUP(N1102,'error categories'!$A$2:$D$54,4,FALSE)</f>
        <v>#N/A</v>
      </c>
      <c r="R1102" s="72" t="e">
        <f>VLOOKUP(N1102,'error categories'!$A$2:$D$54,3,FALSE)</f>
        <v>#N/A</v>
      </c>
      <c r="S1102" s="374"/>
      <c r="T1102" s="377"/>
      <c r="U1102" s="378">
        <f t="shared" si="153"/>
        <v>0</v>
      </c>
      <c r="V1102" s="379"/>
      <c r="W1102" s="380"/>
      <c r="X1102" s="380"/>
      <c r="Y1102" s="380"/>
      <c r="Z1102" s="379"/>
      <c r="AA1102" s="381"/>
      <c r="AB1102" s="379"/>
      <c r="AC1102" s="380"/>
      <c r="AD1102" s="382">
        <f t="shared" si="160"/>
        <v>0</v>
      </c>
      <c r="AE1102" s="383">
        <f t="shared" si="161"/>
        <v>0</v>
      </c>
      <c r="AF1102" s="379"/>
      <c r="AG1102" s="381"/>
      <c r="AH1102" s="379"/>
      <c r="AI1102" s="381"/>
      <c r="AJ1102" s="384" t="str">
        <f t="shared" si="154"/>
        <v/>
      </c>
      <c r="AK1102" s="385" t="str">
        <f t="shared" si="155"/>
        <v/>
      </c>
      <c r="AL1102" s="388" t="str">
        <f t="shared" si="156"/>
        <v/>
      </c>
      <c r="AM1102" s="389" t="str">
        <f t="shared" si="157"/>
        <v/>
      </c>
      <c r="AN1102" s="388" t="str">
        <f t="shared" si="158"/>
        <v/>
      </c>
      <c r="AO1102" s="389" t="str">
        <f t="shared" si="159"/>
        <v/>
      </c>
      <c r="AP1102" s="423"/>
      <c r="AQ1102" s="423"/>
      <c r="AR1102" s="431" t="e">
        <f>VLOOKUP($B1102,'acc names'!$C$2:$D$12102,2,FALSE)</f>
        <v>#N/A</v>
      </c>
      <c r="AS1102" s="431" t="e">
        <f>VLOOKUP($AQ1102,software!$A$1:$B$14605,2,FALSE)</f>
        <v>#N/A</v>
      </c>
      <c r="AT1102" s="423"/>
      <c r="AV1102" s="423"/>
    </row>
    <row r="1103" spans="1:48" ht="12.75" x14ac:dyDescent="0.2">
      <c r="A1103" s="101"/>
      <c r="B1103" s="42"/>
      <c r="C1103" s="142"/>
      <c r="D1103" s="143"/>
      <c r="E1103" s="107"/>
      <c r="F1103" s="46"/>
      <c r="G1103" s="46"/>
      <c r="H1103" s="46"/>
      <c r="I1103" s="46"/>
      <c r="J1103" s="46"/>
      <c r="K1103" s="46"/>
      <c r="L1103" s="139"/>
      <c r="M1103" s="41"/>
      <c r="N1103" s="45"/>
      <c r="O1103" s="47"/>
      <c r="P1103" s="43"/>
      <c r="Q1103" s="71" t="e">
        <f>VLOOKUP(N1103,'error categories'!$A$2:$D$54,4,FALSE)</f>
        <v>#N/A</v>
      </c>
      <c r="R1103" s="72" t="e">
        <f>VLOOKUP(N1103,'error categories'!$A$2:$D$54,3,FALSE)</f>
        <v>#N/A</v>
      </c>
      <c r="S1103" s="374"/>
      <c r="T1103" s="377"/>
      <c r="U1103" s="378">
        <f t="shared" si="153"/>
        <v>0</v>
      </c>
      <c r="V1103" s="379"/>
      <c r="W1103" s="380"/>
      <c r="X1103" s="380"/>
      <c r="Y1103" s="380"/>
      <c r="Z1103" s="379"/>
      <c r="AA1103" s="381"/>
      <c r="AB1103" s="379"/>
      <c r="AC1103" s="380"/>
      <c r="AD1103" s="382">
        <f t="shared" si="160"/>
        <v>0</v>
      </c>
      <c r="AE1103" s="383">
        <f t="shared" si="161"/>
        <v>0</v>
      </c>
      <c r="AF1103" s="379"/>
      <c r="AG1103" s="381"/>
      <c r="AH1103" s="379"/>
      <c r="AI1103" s="381"/>
      <c r="AJ1103" s="384" t="str">
        <f t="shared" si="154"/>
        <v/>
      </c>
      <c r="AK1103" s="385" t="str">
        <f t="shared" si="155"/>
        <v/>
      </c>
      <c r="AL1103" s="388" t="str">
        <f t="shared" si="156"/>
        <v/>
      </c>
      <c r="AM1103" s="389" t="str">
        <f t="shared" si="157"/>
        <v/>
      </c>
      <c r="AN1103" s="388" t="str">
        <f t="shared" si="158"/>
        <v/>
      </c>
      <c r="AO1103" s="389" t="str">
        <f t="shared" si="159"/>
        <v/>
      </c>
      <c r="AP1103" s="423"/>
      <c r="AQ1103" s="423"/>
      <c r="AR1103" s="431" t="e">
        <f>VLOOKUP($B1103,'acc names'!$C$2:$D$12102,2,FALSE)</f>
        <v>#N/A</v>
      </c>
      <c r="AS1103" s="431" t="e">
        <f>VLOOKUP($AQ1103,software!$A$1:$B$14605,2,FALSE)</f>
        <v>#N/A</v>
      </c>
      <c r="AT1103" s="423"/>
      <c r="AV1103" s="423"/>
    </row>
    <row r="1104" spans="1:48" ht="12.75" x14ac:dyDescent="0.2">
      <c r="A1104" s="101"/>
      <c r="B1104" s="42"/>
      <c r="C1104" s="142"/>
      <c r="D1104" s="143"/>
      <c r="E1104" s="107"/>
      <c r="F1104" s="46"/>
      <c r="G1104" s="46"/>
      <c r="H1104" s="46"/>
      <c r="I1104" s="46"/>
      <c r="J1104" s="46"/>
      <c r="K1104" s="46"/>
      <c r="L1104" s="139"/>
      <c r="M1104" s="41"/>
      <c r="N1104" s="45"/>
      <c r="O1104" s="47"/>
      <c r="P1104" s="43"/>
      <c r="Q1104" s="71" t="e">
        <f>VLOOKUP(N1104,'error categories'!$A$2:$D$54,4,FALSE)</f>
        <v>#N/A</v>
      </c>
      <c r="R1104" s="72" t="e">
        <f>VLOOKUP(N1104,'error categories'!$A$2:$D$54,3,FALSE)</f>
        <v>#N/A</v>
      </c>
      <c r="S1104" s="374"/>
      <c r="T1104" s="377"/>
      <c r="U1104" s="378">
        <f t="shared" si="153"/>
        <v>0</v>
      </c>
      <c r="V1104" s="379"/>
      <c r="W1104" s="380"/>
      <c r="X1104" s="380"/>
      <c r="Y1104" s="380"/>
      <c r="Z1104" s="379"/>
      <c r="AA1104" s="381"/>
      <c r="AB1104" s="379"/>
      <c r="AC1104" s="380"/>
      <c r="AD1104" s="382">
        <f t="shared" si="160"/>
        <v>0</v>
      </c>
      <c r="AE1104" s="383">
        <f t="shared" si="161"/>
        <v>0</v>
      </c>
      <c r="AF1104" s="379"/>
      <c r="AG1104" s="381"/>
      <c r="AH1104" s="379"/>
      <c r="AI1104" s="381"/>
      <c r="AJ1104" s="384" t="str">
        <f t="shared" si="154"/>
        <v/>
      </c>
      <c r="AK1104" s="385" t="str">
        <f t="shared" si="155"/>
        <v/>
      </c>
      <c r="AL1104" s="388" t="str">
        <f t="shared" si="156"/>
        <v/>
      </c>
      <c r="AM1104" s="389" t="str">
        <f t="shared" si="157"/>
        <v/>
      </c>
      <c r="AN1104" s="388" t="str">
        <f t="shared" si="158"/>
        <v/>
      </c>
      <c r="AO1104" s="389" t="str">
        <f t="shared" si="159"/>
        <v/>
      </c>
      <c r="AP1104" s="423"/>
      <c r="AQ1104" s="423"/>
      <c r="AR1104" s="431" t="e">
        <f>VLOOKUP($B1104,'acc names'!$C$2:$D$12102,2,FALSE)</f>
        <v>#N/A</v>
      </c>
      <c r="AS1104" s="431" t="e">
        <f>VLOOKUP($AQ1104,software!$A$1:$B$14605,2,FALSE)</f>
        <v>#N/A</v>
      </c>
      <c r="AT1104" s="423"/>
      <c r="AV1104" s="423"/>
    </row>
    <row r="1105" spans="1:48" ht="12.75" x14ac:dyDescent="0.2">
      <c r="A1105" s="101"/>
      <c r="B1105" s="42"/>
      <c r="C1105" s="142"/>
      <c r="D1105" s="143"/>
      <c r="E1105" s="107"/>
      <c r="F1105" s="46"/>
      <c r="G1105" s="46"/>
      <c r="H1105" s="46"/>
      <c r="I1105" s="46"/>
      <c r="J1105" s="46"/>
      <c r="K1105" s="46"/>
      <c r="L1105" s="139"/>
      <c r="M1105" s="41"/>
      <c r="N1105" s="45"/>
      <c r="O1105" s="47"/>
      <c r="P1105" s="43"/>
      <c r="Q1105" s="71" t="e">
        <f>VLOOKUP(N1105,'error categories'!$A$2:$D$54,4,FALSE)</f>
        <v>#N/A</v>
      </c>
      <c r="R1105" s="72" t="e">
        <f>VLOOKUP(N1105,'error categories'!$A$2:$D$54,3,FALSE)</f>
        <v>#N/A</v>
      </c>
      <c r="S1105" s="374"/>
      <c r="T1105" s="377"/>
      <c r="U1105" s="378">
        <f t="shared" si="153"/>
        <v>0</v>
      </c>
      <c r="V1105" s="379"/>
      <c r="W1105" s="380"/>
      <c r="X1105" s="380"/>
      <c r="Y1105" s="380"/>
      <c r="Z1105" s="379"/>
      <c r="AA1105" s="381"/>
      <c r="AB1105" s="379"/>
      <c r="AC1105" s="380"/>
      <c r="AD1105" s="382">
        <f t="shared" si="160"/>
        <v>0</v>
      </c>
      <c r="AE1105" s="383">
        <f t="shared" si="161"/>
        <v>0</v>
      </c>
      <c r="AF1105" s="379"/>
      <c r="AG1105" s="381"/>
      <c r="AH1105" s="379"/>
      <c r="AI1105" s="381"/>
      <c r="AJ1105" s="384" t="str">
        <f t="shared" si="154"/>
        <v/>
      </c>
      <c r="AK1105" s="385" t="str">
        <f t="shared" si="155"/>
        <v/>
      </c>
      <c r="AL1105" s="388" t="str">
        <f t="shared" si="156"/>
        <v/>
      </c>
      <c r="AM1105" s="389" t="str">
        <f t="shared" si="157"/>
        <v/>
      </c>
      <c r="AN1105" s="388" t="str">
        <f t="shared" si="158"/>
        <v/>
      </c>
      <c r="AO1105" s="389" t="str">
        <f t="shared" si="159"/>
        <v/>
      </c>
      <c r="AP1105" s="423"/>
      <c r="AQ1105" s="423"/>
      <c r="AR1105" s="431" t="e">
        <f>VLOOKUP($B1105,'acc names'!$C$2:$D$12102,2,FALSE)</f>
        <v>#N/A</v>
      </c>
      <c r="AS1105" s="431" t="e">
        <f>VLOOKUP($AQ1105,software!$A$1:$B$14605,2,FALSE)</f>
        <v>#N/A</v>
      </c>
      <c r="AT1105" s="423"/>
      <c r="AV1105" s="423"/>
    </row>
    <row r="1106" spans="1:48" ht="12.75" x14ac:dyDescent="0.2">
      <c r="A1106" s="101"/>
      <c r="B1106" s="42"/>
      <c r="C1106" s="142"/>
      <c r="D1106" s="143"/>
      <c r="E1106" s="107"/>
      <c r="F1106" s="46"/>
      <c r="G1106" s="46"/>
      <c r="H1106" s="46"/>
      <c r="I1106" s="46"/>
      <c r="J1106" s="46"/>
      <c r="K1106" s="46"/>
      <c r="L1106" s="139"/>
      <c r="M1106" s="41"/>
      <c r="N1106" s="45"/>
      <c r="O1106" s="47"/>
      <c r="P1106" s="43"/>
      <c r="Q1106" s="71" t="e">
        <f>VLOOKUP(N1106,'error categories'!$A$2:$D$54,4,FALSE)</f>
        <v>#N/A</v>
      </c>
      <c r="R1106" s="72" t="e">
        <f>VLOOKUP(N1106,'error categories'!$A$2:$D$54,3,FALSE)</f>
        <v>#N/A</v>
      </c>
      <c r="S1106" s="374"/>
      <c r="T1106" s="377"/>
      <c r="U1106" s="378">
        <f t="shared" si="153"/>
        <v>0</v>
      </c>
      <c r="V1106" s="379"/>
      <c r="W1106" s="380"/>
      <c r="X1106" s="380"/>
      <c r="Y1106" s="380"/>
      <c r="Z1106" s="379"/>
      <c r="AA1106" s="381"/>
      <c r="AB1106" s="379"/>
      <c r="AC1106" s="380"/>
      <c r="AD1106" s="382">
        <f t="shared" si="160"/>
        <v>0</v>
      </c>
      <c r="AE1106" s="383">
        <f t="shared" si="161"/>
        <v>0</v>
      </c>
      <c r="AF1106" s="379"/>
      <c r="AG1106" s="381"/>
      <c r="AH1106" s="379"/>
      <c r="AI1106" s="381"/>
      <c r="AJ1106" s="384" t="str">
        <f t="shared" si="154"/>
        <v/>
      </c>
      <c r="AK1106" s="385" t="str">
        <f t="shared" si="155"/>
        <v/>
      </c>
      <c r="AL1106" s="388" t="str">
        <f t="shared" si="156"/>
        <v/>
      </c>
      <c r="AM1106" s="389" t="str">
        <f t="shared" si="157"/>
        <v/>
      </c>
      <c r="AN1106" s="388" t="str">
        <f t="shared" si="158"/>
        <v/>
      </c>
      <c r="AO1106" s="389" t="str">
        <f t="shared" si="159"/>
        <v/>
      </c>
      <c r="AP1106" s="423"/>
      <c r="AQ1106" s="423"/>
      <c r="AR1106" s="431" t="e">
        <f>VLOOKUP($B1106,'acc names'!$C$2:$D$12102,2,FALSE)</f>
        <v>#N/A</v>
      </c>
      <c r="AS1106" s="431" t="e">
        <f>VLOOKUP($AQ1106,software!$A$1:$B$14605,2,FALSE)</f>
        <v>#N/A</v>
      </c>
      <c r="AT1106" s="423"/>
      <c r="AV1106" s="423"/>
    </row>
    <row r="1107" spans="1:48" ht="12.75" x14ac:dyDescent="0.2">
      <c r="A1107" s="101"/>
      <c r="B1107" s="42"/>
      <c r="C1107" s="142"/>
      <c r="D1107" s="143"/>
      <c r="E1107" s="107"/>
      <c r="F1107" s="46"/>
      <c r="G1107" s="46"/>
      <c r="H1107" s="46"/>
      <c r="I1107" s="46"/>
      <c r="J1107" s="46"/>
      <c r="K1107" s="46"/>
      <c r="L1107" s="139"/>
      <c r="M1107" s="41"/>
      <c r="N1107" s="45"/>
      <c r="O1107" s="47"/>
      <c r="P1107" s="43"/>
      <c r="Q1107" s="71" t="e">
        <f>VLOOKUP(N1107,'error categories'!$A$2:$D$54,4,FALSE)</f>
        <v>#N/A</v>
      </c>
      <c r="R1107" s="72" t="e">
        <f>VLOOKUP(N1107,'error categories'!$A$2:$D$54,3,FALSE)</f>
        <v>#N/A</v>
      </c>
      <c r="S1107" s="374"/>
      <c r="T1107" s="377"/>
      <c r="U1107" s="378">
        <f t="shared" si="153"/>
        <v>0</v>
      </c>
      <c r="V1107" s="379"/>
      <c r="W1107" s="380"/>
      <c r="X1107" s="380"/>
      <c r="Y1107" s="380"/>
      <c r="Z1107" s="379"/>
      <c r="AA1107" s="381"/>
      <c r="AB1107" s="379"/>
      <c r="AC1107" s="380"/>
      <c r="AD1107" s="382">
        <f t="shared" si="160"/>
        <v>0</v>
      </c>
      <c r="AE1107" s="383">
        <f t="shared" si="161"/>
        <v>0</v>
      </c>
      <c r="AF1107" s="379"/>
      <c r="AG1107" s="381"/>
      <c r="AH1107" s="379"/>
      <c r="AI1107" s="381"/>
      <c r="AJ1107" s="384" t="str">
        <f t="shared" si="154"/>
        <v/>
      </c>
      <c r="AK1107" s="385" t="str">
        <f t="shared" si="155"/>
        <v/>
      </c>
      <c r="AL1107" s="388" t="str">
        <f t="shared" si="156"/>
        <v/>
      </c>
      <c r="AM1107" s="389" t="str">
        <f t="shared" si="157"/>
        <v/>
      </c>
      <c r="AN1107" s="388" t="str">
        <f t="shared" si="158"/>
        <v/>
      </c>
      <c r="AO1107" s="389" t="str">
        <f t="shared" si="159"/>
        <v/>
      </c>
      <c r="AP1107" s="423"/>
      <c r="AQ1107" s="423"/>
      <c r="AR1107" s="431" t="e">
        <f>VLOOKUP($B1107,'acc names'!$C$2:$D$12102,2,FALSE)</f>
        <v>#N/A</v>
      </c>
      <c r="AS1107" s="431" t="e">
        <f>VLOOKUP($AQ1107,software!$A$1:$B$14605,2,FALSE)</f>
        <v>#N/A</v>
      </c>
      <c r="AT1107" s="423"/>
      <c r="AV1107" s="423"/>
    </row>
    <row r="1108" spans="1:48" ht="12.75" x14ac:dyDescent="0.2">
      <c r="A1108" s="101"/>
      <c r="B1108" s="42"/>
      <c r="C1108" s="142"/>
      <c r="D1108" s="143"/>
      <c r="E1108" s="107"/>
      <c r="F1108" s="46"/>
      <c r="G1108" s="46"/>
      <c r="H1108" s="46"/>
      <c r="I1108" s="46"/>
      <c r="J1108" s="46"/>
      <c r="K1108" s="46"/>
      <c r="L1108" s="139"/>
      <c r="M1108" s="41"/>
      <c r="N1108" s="45"/>
      <c r="O1108" s="47"/>
      <c r="P1108" s="43"/>
      <c r="Q1108" s="71" t="e">
        <f>VLOOKUP(N1108,'error categories'!$A$2:$D$54,4,FALSE)</f>
        <v>#N/A</v>
      </c>
      <c r="R1108" s="72" t="e">
        <f>VLOOKUP(N1108,'error categories'!$A$2:$D$54,3,FALSE)</f>
        <v>#N/A</v>
      </c>
      <c r="S1108" s="374"/>
      <c r="T1108" s="377"/>
      <c r="U1108" s="378">
        <f t="shared" si="153"/>
        <v>0</v>
      </c>
      <c r="V1108" s="379"/>
      <c r="W1108" s="380"/>
      <c r="X1108" s="380"/>
      <c r="Y1108" s="380"/>
      <c r="Z1108" s="379"/>
      <c r="AA1108" s="381"/>
      <c r="AB1108" s="379"/>
      <c r="AC1108" s="380"/>
      <c r="AD1108" s="382">
        <f t="shared" si="160"/>
        <v>0</v>
      </c>
      <c r="AE1108" s="383">
        <f t="shared" si="161"/>
        <v>0</v>
      </c>
      <c r="AF1108" s="379"/>
      <c r="AG1108" s="381"/>
      <c r="AH1108" s="379"/>
      <c r="AI1108" s="381"/>
      <c r="AJ1108" s="384" t="str">
        <f t="shared" si="154"/>
        <v/>
      </c>
      <c r="AK1108" s="385" t="str">
        <f t="shared" si="155"/>
        <v/>
      </c>
      <c r="AL1108" s="388" t="str">
        <f t="shared" si="156"/>
        <v/>
      </c>
      <c r="AM1108" s="389" t="str">
        <f t="shared" si="157"/>
        <v/>
      </c>
      <c r="AN1108" s="388" t="str">
        <f t="shared" si="158"/>
        <v/>
      </c>
      <c r="AO1108" s="389" t="str">
        <f t="shared" si="159"/>
        <v/>
      </c>
      <c r="AP1108" s="423"/>
      <c r="AQ1108" s="423"/>
      <c r="AR1108" s="431" t="e">
        <f>VLOOKUP($B1108,'acc names'!$C$2:$D$12102,2,FALSE)</f>
        <v>#N/A</v>
      </c>
      <c r="AS1108" s="431" t="e">
        <f>VLOOKUP($AQ1108,software!$A$1:$B$14605,2,FALSE)</f>
        <v>#N/A</v>
      </c>
      <c r="AT1108" s="423"/>
      <c r="AV1108" s="423"/>
    </row>
    <row r="1109" spans="1:48" ht="12.75" x14ac:dyDescent="0.2">
      <c r="A1109" s="101"/>
      <c r="B1109" s="42"/>
      <c r="C1109" s="142"/>
      <c r="D1109" s="143"/>
      <c r="E1109" s="107"/>
      <c r="F1109" s="46"/>
      <c r="G1109" s="46"/>
      <c r="H1109" s="46"/>
      <c r="I1109" s="46"/>
      <c r="J1109" s="46"/>
      <c r="K1109" s="46"/>
      <c r="L1109" s="139"/>
      <c r="M1109" s="41"/>
      <c r="N1109" s="45"/>
      <c r="O1109" s="47"/>
      <c r="P1109" s="43"/>
      <c r="Q1109" s="71" t="e">
        <f>VLOOKUP(N1109,'error categories'!$A$2:$D$54,4,FALSE)</f>
        <v>#N/A</v>
      </c>
      <c r="R1109" s="72" t="e">
        <f>VLOOKUP(N1109,'error categories'!$A$2:$D$54,3,FALSE)</f>
        <v>#N/A</v>
      </c>
      <c r="S1109" s="374"/>
      <c r="T1109" s="377"/>
      <c r="U1109" s="378">
        <f t="shared" si="153"/>
        <v>0</v>
      </c>
      <c r="V1109" s="379"/>
      <c r="W1109" s="380"/>
      <c r="X1109" s="380"/>
      <c r="Y1109" s="380"/>
      <c r="Z1109" s="379"/>
      <c r="AA1109" s="381"/>
      <c r="AB1109" s="379"/>
      <c r="AC1109" s="380"/>
      <c r="AD1109" s="382">
        <f t="shared" si="160"/>
        <v>0</v>
      </c>
      <c r="AE1109" s="383">
        <f t="shared" si="161"/>
        <v>0</v>
      </c>
      <c r="AF1109" s="379"/>
      <c r="AG1109" s="381"/>
      <c r="AH1109" s="379"/>
      <c r="AI1109" s="381"/>
      <c r="AJ1109" s="384" t="str">
        <f t="shared" si="154"/>
        <v/>
      </c>
      <c r="AK1109" s="385" t="str">
        <f t="shared" si="155"/>
        <v/>
      </c>
      <c r="AL1109" s="388" t="str">
        <f t="shared" si="156"/>
        <v/>
      </c>
      <c r="AM1109" s="389" t="str">
        <f t="shared" si="157"/>
        <v/>
      </c>
      <c r="AN1109" s="388" t="str">
        <f t="shared" si="158"/>
        <v/>
      </c>
      <c r="AO1109" s="389" t="str">
        <f t="shared" si="159"/>
        <v/>
      </c>
      <c r="AP1109" s="423"/>
      <c r="AQ1109" s="423"/>
      <c r="AR1109" s="431" t="e">
        <f>VLOOKUP($B1109,'acc names'!$C$2:$D$12102,2,FALSE)</f>
        <v>#N/A</v>
      </c>
      <c r="AS1109" s="431" t="e">
        <f>VLOOKUP($AQ1109,software!$A$1:$B$14605,2,FALSE)</f>
        <v>#N/A</v>
      </c>
      <c r="AT1109" s="423"/>
      <c r="AV1109" s="423"/>
    </row>
    <row r="1110" spans="1:48" ht="12.75" x14ac:dyDescent="0.2">
      <c r="A1110" s="101"/>
      <c r="B1110" s="42"/>
      <c r="C1110" s="142"/>
      <c r="D1110" s="143"/>
      <c r="E1110" s="107"/>
      <c r="F1110" s="46"/>
      <c r="G1110" s="46"/>
      <c r="H1110" s="46"/>
      <c r="I1110" s="46"/>
      <c r="J1110" s="46"/>
      <c r="K1110" s="46"/>
      <c r="L1110" s="139"/>
      <c r="M1110" s="41"/>
      <c r="N1110" s="45"/>
      <c r="O1110" s="47"/>
      <c r="P1110" s="43"/>
      <c r="Q1110" s="71" t="e">
        <f>VLOOKUP(N1110,'error categories'!$A$2:$D$54,4,FALSE)</f>
        <v>#N/A</v>
      </c>
      <c r="R1110" s="72" t="e">
        <f>VLOOKUP(N1110,'error categories'!$A$2:$D$54,3,FALSE)</f>
        <v>#N/A</v>
      </c>
      <c r="S1110" s="374"/>
      <c r="T1110" s="377"/>
      <c r="U1110" s="378">
        <f t="shared" si="153"/>
        <v>0</v>
      </c>
      <c r="V1110" s="379"/>
      <c r="W1110" s="380"/>
      <c r="X1110" s="380"/>
      <c r="Y1110" s="380"/>
      <c r="Z1110" s="379"/>
      <c r="AA1110" s="381"/>
      <c r="AB1110" s="379"/>
      <c r="AC1110" s="380"/>
      <c r="AD1110" s="382">
        <f t="shared" si="160"/>
        <v>0</v>
      </c>
      <c r="AE1110" s="383">
        <f t="shared" si="161"/>
        <v>0</v>
      </c>
      <c r="AF1110" s="379"/>
      <c r="AG1110" s="381"/>
      <c r="AH1110" s="379"/>
      <c r="AI1110" s="381"/>
      <c r="AJ1110" s="384" t="str">
        <f t="shared" si="154"/>
        <v/>
      </c>
      <c r="AK1110" s="385" t="str">
        <f t="shared" si="155"/>
        <v/>
      </c>
      <c r="AL1110" s="388" t="str">
        <f t="shared" si="156"/>
        <v/>
      </c>
      <c r="AM1110" s="389" t="str">
        <f t="shared" si="157"/>
        <v/>
      </c>
      <c r="AN1110" s="388" t="str">
        <f t="shared" si="158"/>
        <v/>
      </c>
      <c r="AO1110" s="389" t="str">
        <f t="shared" si="159"/>
        <v/>
      </c>
      <c r="AP1110" s="423"/>
      <c r="AQ1110" s="423"/>
      <c r="AR1110" s="431" t="e">
        <f>VLOOKUP($B1110,'acc names'!$C$2:$D$12102,2,FALSE)</f>
        <v>#N/A</v>
      </c>
      <c r="AS1110" s="431" t="e">
        <f>VLOOKUP($AQ1110,software!$A$1:$B$14605,2,FALSE)</f>
        <v>#N/A</v>
      </c>
      <c r="AT1110" s="423"/>
      <c r="AV1110" s="423"/>
    </row>
    <row r="1111" spans="1:48" ht="12.75" x14ac:dyDescent="0.2">
      <c r="A1111" s="101"/>
      <c r="B1111" s="42"/>
      <c r="C1111" s="142"/>
      <c r="D1111" s="143"/>
      <c r="E1111" s="107"/>
      <c r="F1111" s="46"/>
      <c r="G1111" s="46"/>
      <c r="H1111" s="46"/>
      <c r="I1111" s="46"/>
      <c r="J1111" s="46"/>
      <c r="K1111" s="46"/>
      <c r="L1111" s="139"/>
      <c r="M1111" s="41"/>
      <c r="N1111" s="45"/>
      <c r="O1111" s="47"/>
      <c r="P1111" s="43"/>
      <c r="Q1111" s="71" t="e">
        <f>VLOOKUP(N1111,'error categories'!$A$2:$D$54,4,FALSE)</f>
        <v>#N/A</v>
      </c>
      <c r="R1111" s="72" t="e">
        <f>VLOOKUP(N1111,'error categories'!$A$2:$D$54,3,FALSE)</f>
        <v>#N/A</v>
      </c>
      <c r="S1111" s="374"/>
      <c r="T1111" s="377"/>
      <c r="U1111" s="378">
        <f t="shared" si="153"/>
        <v>0</v>
      </c>
      <c r="V1111" s="379"/>
      <c r="W1111" s="380"/>
      <c r="X1111" s="380"/>
      <c r="Y1111" s="380"/>
      <c r="Z1111" s="379"/>
      <c r="AA1111" s="381"/>
      <c r="AB1111" s="379"/>
      <c r="AC1111" s="380"/>
      <c r="AD1111" s="382">
        <f t="shared" si="160"/>
        <v>0</v>
      </c>
      <c r="AE1111" s="383">
        <f t="shared" si="161"/>
        <v>0</v>
      </c>
      <c r="AF1111" s="379"/>
      <c r="AG1111" s="381"/>
      <c r="AH1111" s="379"/>
      <c r="AI1111" s="381"/>
      <c r="AJ1111" s="384" t="str">
        <f t="shared" si="154"/>
        <v/>
      </c>
      <c r="AK1111" s="385" t="str">
        <f t="shared" si="155"/>
        <v/>
      </c>
      <c r="AL1111" s="388" t="str">
        <f t="shared" si="156"/>
        <v/>
      </c>
      <c r="AM1111" s="389" t="str">
        <f t="shared" si="157"/>
        <v/>
      </c>
      <c r="AN1111" s="388" t="str">
        <f t="shared" si="158"/>
        <v/>
      </c>
      <c r="AO1111" s="389" t="str">
        <f t="shared" si="159"/>
        <v/>
      </c>
      <c r="AP1111" s="423"/>
      <c r="AQ1111" s="423"/>
      <c r="AR1111" s="431" t="e">
        <f>VLOOKUP($B1111,'acc names'!$C$2:$D$12102,2,FALSE)</f>
        <v>#N/A</v>
      </c>
      <c r="AS1111" s="431" t="e">
        <f>VLOOKUP($AQ1111,software!$A$1:$B$14605,2,FALSE)</f>
        <v>#N/A</v>
      </c>
      <c r="AT1111" s="423"/>
      <c r="AV1111" s="423"/>
    </row>
    <row r="1112" spans="1:48" ht="12.75" x14ac:dyDescent="0.2">
      <c r="A1112" s="101"/>
      <c r="B1112" s="42"/>
      <c r="C1112" s="142"/>
      <c r="D1112" s="143"/>
      <c r="E1112" s="107"/>
      <c r="F1112" s="46"/>
      <c r="G1112" s="46"/>
      <c r="H1112" s="46"/>
      <c r="I1112" s="46"/>
      <c r="J1112" s="46"/>
      <c r="K1112" s="46"/>
      <c r="L1112" s="139"/>
      <c r="M1112" s="41"/>
      <c r="N1112" s="45"/>
      <c r="O1112" s="47"/>
      <c r="P1112" s="43"/>
      <c r="Q1112" s="71" t="e">
        <f>VLOOKUP(N1112,'error categories'!$A$2:$D$54,4,FALSE)</f>
        <v>#N/A</v>
      </c>
      <c r="R1112" s="72" t="e">
        <f>VLOOKUP(N1112,'error categories'!$A$2:$D$54,3,FALSE)</f>
        <v>#N/A</v>
      </c>
      <c r="S1112" s="374"/>
      <c r="T1112" s="377"/>
      <c r="U1112" s="378">
        <f t="shared" si="153"/>
        <v>0</v>
      </c>
      <c r="V1112" s="379"/>
      <c r="W1112" s="380"/>
      <c r="X1112" s="380"/>
      <c r="Y1112" s="380"/>
      <c r="Z1112" s="379"/>
      <c r="AA1112" s="381"/>
      <c r="AB1112" s="379"/>
      <c r="AC1112" s="380"/>
      <c r="AD1112" s="382">
        <f t="shared" si="160"/>
        <v>0</v>
      </c>
      <c r="AE1112" s="383">
        <f t="shared" si="161"/>
        <v>0</v>
      </c>
      <c r="AF1112" s="379"/>
      <c r="AG1112" s="381"/>
      <c r="AH1112" s="379"/>
      <c r="AI1112" s="381"/>
      <c r="AJ1112" s="384" t="str">
        <f t="shared" si="154"/>
        <v/>
      </c>
      <c r="AK1112" s="385" t="str">
        <f t="shared" si="155"/>
        <v/>
      </c>
      <c r="AL1112" s="388" t="str">
        <f t="shared" si="156"/>
        <v/>
      </c>
      <c r="AM1112" s="389" t="str">
        <f t="shared" si="157"/>
        <v/>
      </c>
      <c r="AN1112" s="388" t="str">
        <f t="shared" si="158"/>
        <v/>
      </c>
      <c r="AO1112" s="389" t="str">
        <f t="shared" si="159"/>
        <v/>
      </c>
      <c r="AP1112" s="423"/>
      <c r="AQ1112" s="423"/>
      <c r="AR1112" s="431" t="e">
        <f>VLOOKUP($B1112,'acc names'!$C$2:$D$12102,2,FALSE)</f>
        <v>#N/A</v>
      </c>
      <c r="AS1112" s="431" t="e">
        <f>VLOOKUP($AQ1112,software!$A$1:$B$14605,2,FALSE)</f>
        <v>#N/A</v>
      </c>
      <c r="AT1112" s="423"/>
      <c r="AV1112" s="423"/>
    </row>
    <row r="1113" spans="1:48" ht="12.75" x14ac:dyDescent="0.2">
      <c r="A1113" s="101"/>
      <c r="B1113" s="42"/>
      <c r="C1113" s="142"/>
      <c r="D1113" s="143"/>
      <c r="E1113" s="107"/>
      <c r="F1113" s="46"/>
      <c r="G1113" s="46"/>
      <c r="H1113" s="46"/>
      <c r="I1113" s="46"/>
      <c r="J1113" s="46"/>
      <c r="K1113" s="46"/>
      <c r="L1113" s="139"/>
      <c r="M1113" s="41"/>
      <c r="N1113" s="45"/>
      <c r="O1113" s="47"/>
      <c r="P1113" s="43"/>
      <c r="Q1113" s="71" t="e">
        <f>VLOOKUP(N1113,'error categories'!$A$2:$D$54,4,FALSE)</f>
        <v>#N/A</v>
      </c>
      <c r="R1113" s="72" t="e">
        <f>VLOOKUP(N1113,'error categories'!$A$2:$D$54,3,FALSE)</f>
        <v>#N/A</v>
      </c>
      <c r="S1113" s="374"/>
      <c r="T1113" s="377"/>
      <c r="U1113" s="378">
        <f t="shared" si="153"/>
        <v>0</v>
      </c>
      <c r="V1113" s="379"/>
      <c r="W1113" s="380"/>
      <c r="X1113" s="380"/>
      <c r="Y1113" s="380"/>
      <c r="Z1113" s="379"/>
      <c r="AA1113" s="381"/>
      <c r="AB1113" s="379"/>
      <c r="AC1113" s="380"/>
      <c r="AD1113" s="382">
        <f t="shared" si="160"/>
        <v>0</v>
      </c>
      <c r="AE1113" s="383">
        <f t="shared" si="161"/>
        <v>0</v>
      </c>
      <c r="AF1113" s="379"/>
      <c r="AG1113" s="381"/>
      <c r="AH1113" s="379"/>
      <c r="AI1113" s="381"/>
      <c r="AJ1113" s="384" t="str">
        <f t="shared" si="154"/>
        <v/>
      </c>
      <c r="AK1113" s="385" t="str">
        <f t="shared" si="155"/>
        <v/>
      </c>
      <c r="AL1113" s="388" t="str">
        <f t="shared" si="156"/>
        <v/>
      </c>
      <c r="AM1113" s="389" t="str">
        <f t="shared" si="157"/>
        <v/>
      </c>
      <c r="AN1113" s="388" t="str">
        <f t="shared" si="158"/>
        <v/>
      </c>
      <c r="AO1113" s="389" t="str">
        <f t="shared" si="159"/>
        <v/>
      </c>
      <c r="AP1113" s="423"/>
      <c r="AQ1113" s="423"/>
      <c r="AR1113" s="431" t="e">
        <f>VLOOKUP($B1113,'acc names'!$C$2:$D$12102,2,FALSE)</f>
        <v>#N/A</v>
      </c>
      <c r="AS1113" s="431" t="e">
        <f>VLOOKUP($AQ1113,software!$A$1:$B$14605,2,FALSE)</f>
        <v>#N/A</v>
      </c>
      <c r="AT1113" s="423"/>
      <c r="AV1113" s="423"/>
    </row>
    <row r="1114" spans="1:48" ht="12.75" x14ac:dyDescent="0.2">
      <c r="A1114" s="101"/>
      <c r="B1114" s="42"/>
      <c r="C1114" s="142"/>
      <c r="D1114" s="143"/>
      <c r="E1114" s="107"/>
      <c r="F1114" s="46"/>
      <c r="G1114" s="46"/>
      <c r="H1114" s="46"/>
      <c r="I1114" s="46"/>
      <c r="J1114" s="46"/>
      <c r="K1114" s="46"/>
      <c r="L1114" s="139"/>
      <c r="M1114" s="41"/>
      <c r="N1114" s="45"/>
      <c r="O1114" s="47"/>
      <c r="P1114" s="43"/>
      <c r="Q1114" s="71" t="e">
        <f>VLOOKUP(N1114,'error categories'!$A$2:$D$54,4,FALSE)</f>
        <v>#N/A</v>
      </c>
      <c r="R1114" s="72" t="e">
        <f>VLOOKUP(N1114,'error categories'!$A$2:$D$54,3,FALSE)</f>
        <v>#N/A</v>
      </c>
      <c r="S1114" s="374"/>
      <c r="T1114" s="377"/>
      <c r="U1114" s="378">
        <f t="shared" si="153"/>
        <v>0</v>
      </c>
      <c r="V1114" s="379"/>
      <c r="W1114" s="380"/>
      <c r="X1114" s="380"/>
      <c r="Y1114" s="380"/>
      <c r="Z1114" s="379"/>
      <c r="AA1114" s="381"/>
      <c r="AB1114" s="379"/>
      <c r="AC1114" s="380"/>
      <c r="AD1114" s="382">
        <f t="shared" si="160"/>
        <v>0</v>
      </c>
      <c r="AE1114" s="383">
        <f t="shared" si="161"/>
        <v>0</v>
      </c>
      <c r="AF1114" s="379"/>
      <c r="AG1114" s="381"/>
      <c r="AH1114" s="379"/>
      <c r="AI1114" s="381"/>
      <c r="AJ1114" s="384" t="str">
        <f t="shared" si="154"/>
        <v/>
      </c>
      <c r="AK1114" s="385" t="str">
        <f t="shared" si="155"/>
        <v/>
      </c>
      <c r="AL1114" s="388" t="str">
        <f t="shared" si="156"/>
        <v/>
      </c>
      <c r="AM1114" s="389" t="str">
        <f t="shared" si="157"/>
        <v/>
      </c>
      <c r="AN1114" s="388" t="str">
        <f t="shared" si="158"/>
        <v/>
      </c>
      <c r="AO1114" s="389" t="str">
        <f t="shared" si="159"/>
        <v/>
      </c>
      <c r="AP1114" s="423"/>
      <c r="AQ1114" s="423"/>
      <c r="AR1114" s="431" t="e">
        <f>VLOOKUP($B1114,'acc names'!$C$2:$D$12102,2,FALSE)</f>
        <v>#N/A</v>
      </c>
      <c r="AS1114" s="431" t="e">
        <f>VLOOKUP($AQ1114,software!$A$1:$B$14605,2,FALSE)</f>
        <v>#N/A</v>
      </c>
      <c r="AT1114" s="423"/>
      <c r="AV1114" s="423"/>
    </row>
    <row r="1115" spans="1:48" ht="12.75" x14ac:dyDescent="0.2">
      <c r="A1115" s="101"/>
      <c r="B1115" s="42"/>
      <c r="C1115" s="142"/>
      <c r="D1115" s="143"/>
      <c r="E1115" s="107"/>
      <c r="F1115" s="46"/>
      <c r="G1115" s="46"/>
      <c r="H1115" s="46"/>
      <c r="I1115" s="46"/>
      <c r="J1115" s="46"/>
      <c r="K1115" s="46"/>
      <c r="L1115" s="139"/>
      <c r="M1115" s="41"/>
      <c r="N1115" s="45"/>
      <c r="O1115" s="47"/>
      <c r="P1115" s="43"/>
      <c r="Q1115" s="71" t="e">
        <f>VLOOKUP(N1115,'error categories'!$A$2:$D$54,4,FALSE)</f>
        <v>#N/A</v>
      </c>
      <c r="R1115" s="72" t="e">
        <f>VLOOKUP(N1115,'error categories'!$A$2:$D$54,3,FALSE)</f>
        <v>#N/A</v>
      </c>
      <c r="S1115" s="374"/>
      <c r="T1115" s="377"/>
      <c r="U1115" s="378">
        <f t="shared" si="153"/>
        <v>0</v>
      </c>
      <c r="V1115" s="379"/>
      <c r="W1115" s="380"/>
      <c r="X1115" s="380"/>
      <c r="Y1115" s="380"/>
      <c r="Z1115" s="379"/>
      <c r="AA1115" s="381"/>
      <c r="AB1115" s="379"/>
      <c r="AC1115" s="380"/>
      <c r="AD1115" s="382">
        <f t="shared" si="160"/>
        <v>0</v>
      </c>
      <c r="AE1115" s="383">
        <f t="shared" si="161"/>
        <v>0</v>
      </c>
      <c r="AF1115" s="379"/>
      <c r="AG1115" s="381"/>
      <c r="AH1115" s="379"/>
      <c r="AI1115" s="381"/>
      <c r="AJ1115" s="384" t="str">
        <f t="shared" si="154"/>
        <v/>
      </c>
      <c r="AK1115" s="385" t="str">
        <f t="shared" si="155"/>
        <v/>
      </c>
      <c r="AL1115" s="388" t="str">
        <f t="shared" si="156"/>
        <v/>
      </c>
      <c r="AM1115" s="389" t="str">
        <f t="shared" si="157"/>
        <v/>
      </c>
      <c r="AN1115" s="388" t="str">
        <f t="shared" si="158"/>
        <v/>
      </c>
      <c r="AO1115" s="389" t="str">
        <f t="shared" si="159"/>
        <v/>
      </c>
      <c r="AP1115" s="423"/>
      <c r="AQ1115" s="423"/>
      <c r="AR1115" s="431" t="e">
        <f>VLOOKUP($B1115,'acc names'!$C$2:$D$12102,2,FALSE)</f>
        <v>#N/A</v>
      </c>
      <c r="AS1115" s="431" t="e">
        <f>VLOOKUP($AQ1115,software!$A$1:$B$14605,2,FALSE)</f>
        <v>#N/A</v>
      </c>
      <c r="AT1115" s="423"/>
      <c r="AV1115" s="423"/>
    </row>
    <row r="1116" spans="1:48" ht="12.75" x14ac:dyDescent="0.2">
      <c r="A1116" s="101"/>
      <c r="B1116" s="42"/>
      <c r="C1116" s="142"/>
      <c r="D1116" s="143"/>
      <c r="E1116" s="107"/>
      <c r="F1116" s="46"/>
      <c r="G1116" s="46"/>
      <c r="H1116" s="46"/>
      <c r="I1116" s="46"/>
      <c r="J1116" s="46"/>
      <c r="K1116" s="46"/>
      <c r="L1116" s="139"/>
      <c r="M1116" s="41"/>
      <c r="N1116" s="45"/>
      <c r="O1116" s="47"/>
      <c r="P1116" s="43"/>
      <c r="Q1116" s="71" t="e">
        <f>VLOOKUP(N1116,'error categories'!$A$2:$D$54,4,FALSE)</f>
        <v>#N/A</v>
      </c>
      <c r="R1116" s="72" t="e">
        <f>VLOOKUP(N1116,'error categories'!$A$2:$D$54,3,FALSE)</f>
        <v>#N/A</v>
      </c>
      <c r="S1116" s="374"/>
      <c r="T1116" s="377"/>
      <c r="U1116" s="378">
        <f t="shared" si="153"/>
        <v>0</v>
      </c>
      <c r="V1116" s="379"/>
      <c r="W1116" s="380"/>
      <c r="X1116" s="380"/>
      <c r="Y1116" s="380"/>
      <c r="Z1116" s="379"/>
      <c r="AA1116" s="381"/>
      <c r="AB1116" s="379"/>
      <c r="AC1116" s="380"/>
      <c r="AD1116" s="382">
        <f t="shared" si="160"/>
        <v>0</v>
      </c>
      <c r="AE1116" s="383">
        <f t="shared" si="161"/>
        <v>0</v>
      </c>
      <c r="AF1116" s="379"/>
      <c r="AG1116" s="381"/>
      <c r="AH1116" s="379"/>
      <c r="AI1116" s="381"/>
      <c r="AJ1116" s="384" t="str">
        <f t="shared" si="154"/>
        <v/>
      </c>
      <c r="AK1116" s="385" t="str">
        <f t="shared" si="155"/>
        <v/>
      </c>
      <c r="AL1116" s="388" t="str">
        <f t="shared" si="156"/>
        <v/>
      </c>
      <c r="AM1116" s="389" t="str">
        <f t="shared" si="157"/>
        <v/>
      </c>
      <c r="AN1116" s="388" t="str">
        <f t="shared" si="158"/>
        <v/>
      </c>
      <c r="AO1116" s="389" t="str">
        <f t="shared" si="159"/>
        <v/>
      </c>
      <c r="AP1116" s="423"/>
      <c r="AQ1116" s="423"/>
      <c r="AR1116" s="431" t="e">
        <f>VLOOKUP($B1116,'acc names'!$C$2:$D$12102,2,FALSE)</f>
        <v>#N/A</v>
      </c>
      <c r="AS1116" s="431" t="e">
        <f>VLOOKUP($AQ1116,software!$A$1:$B$14605,2,FALSE)</f>
        <v>#N/A</v>
      </c>
      <c r="AT1116" s="423"/>
      <c r="AV1116" s="423"/>
    </row>
    <row r="1117" spans="1:48" ht="12.75" x14ac:dyDescent="0.2">
      <c r="A1117" s="101"/>
      <c r="B1117" s="42"/>
      <c r="C1117" s="142"/>
      <c r="D1117" s="143"/>
      <c r="E1117" s="107"/>
      <c r="F1117" s="46"/>
      <c r="G1117" s="46"/>
      <c r="H1117" s="46"/>
      <c r="I1117" s="46"/>
      <c r="J1117" s="46"/>
      <c r="K1117" s="46"/>
      <c r="L1117" s="139"/>
      <c r="M1117" s="41"/>
      <c r="N1117" s="45"/>
      <c r="O1117" s="47"/>
      <c r="P1117" s="43"/>
      <c r="Q1117" s="71" t="e">
        <f>VLOOKUP(N1117,'error categories'!$A$2:$D$54,4,FALSE)</f>
        <v>#N/A</v>
      </c>
      <c r="R1117" s="72" t="e">
        <f>VLOOKUP(N1117,'error categories'!$A$2:$D$54,3,FALSE)</f>
        <v>#N/A</v>
      </c>
      <c r="S1117" s="374"/>
      <c r="T1117" s="377"/>
      <c r="U1117" s="378">
        <f t="shared" si="153"/>
        <v>0</v>
      </c>
      <c r="V1117" s="379"/>
      <c r="W1117" s="380"/>
      <c r="X1117" s="380"/>
      <c r="Y1117" s="380"/>
      <c r="Z1117" s="379"/>
      <c r="AA1117" s="381"/>
      <c r="AB1117" s="379"/>
      <c r="AC1117" s="380"/>
      <c r="AD1117" s="382">
        <f t="shared" si="160"/>
        <v>0</v>
      </c>
      <c r="AE1117" s="383">
        <f t="shared" si="161"/>
        <v>0</v>
      </c>
      <c r="AF1117" s="379"/>
      <c r="AG1117" s="381"/>
      <c r="AH1117" s="379"/>
      <c r="AI1117" s="381"/>
      <c r="AJ1117" s="384" t="str">
        <f t="shared" si="154"/>
        <v/>
      </c>
      <c r="AK1117" s="385" t="str">
        <f t="shared" si="155"/>
        <v/>
      </c>
      <c r="AL1117" s="388" t="str">
        <f t="shared" si="156"/>
        <v/>
      </c>
      <c r="AM1117" s="389" t="str">
        <f t="shared" si="157"/>
        <v/>
      </c>
      <c r="AN1117" s="388" t="str">
        <f t="shared" si="158"/>
        <v/>
      </c>
      <c r="AO1117" s="389" t="str">
        <f t="shared" si="159"/>
        <v/>
      </c>
      <c r="AP1117" s="423"/>
      <c r="AQ1117" s="423"/>
      <c r="AR1117" s="431" t="e">
        <f>VLOOKUP($B1117,'acc names'!$C$2:$D$12102,2,FALSE)</f>
        <v>#N/A</v>
      </c>
      <c r="AS1117" s="431" t="e">
        <f>VLOOKUP($AQ1117,software!$A$1:$B$14605,2,FALSE)</f>
        <v>#N/A</v>
      </c>
      <c r="AT1117" s="423"/>
      <c r="AV1117" s="423"/>
    </row>
    <row r="1118" spans="1:48" ht="12.75" x14ac:dyDescent="0.2">
      <c r="A1118" s="101"/>
      <c r="B1118" s="42"/>
      <c r="C1118" s="142"/>
      <c r="D1118" s="143"/>
      <c r="E1118" s="107"/>
      <c r="F1118" s="46"/>
      <c r="G1118" s="46"/>
      <c r="H1118" s="46"/>
      <c r="I1118" s="46"/>
      <c r="J1118" s="46"/>
      <c r="K1118" s="46"/>
      <c r="L1118" s="139"/>
      <c r="M1118" s="41"/>
      <c r="N1118" s="45"/>
      <c r="O1118" s="47"/>
      <c r="P1118" s="43"/>
      <c r="Q1118" s="71" t="e">
        <f>VLOOKUP(N1118,'error categories'!$A$2:$D$54,4,FALSE)</f>
        <v>#N/A</v>
      </c>
      <c r="R1118" s="72" t="e">
        <f>VLOOKUP(N1118,'error categories'!$A$2:$D$54,3,FALSE)</f>
        <v>#N/A</v>
      </c>
      <c r="S1118" s="374"/>
      <c r="T1118" s="377"/>
      <c r="U1118" s="378">
        <f t="shared" si="153"/>
        <v>0</v>
      </c>
      <c r="V1118" s="379"/>
      <c r="W1118" s="380"/>
      <c r="X1118" s="380"/>
      <c r="Y1118" s="380"/>
      <c r="Z1118" s="379"/>
      <c r="AA1118" s="381"/>
      <c r="AB1118" s="379"/>
      <c r="AC1118" s="380"/>
      <c r="AD1118" s="382">
        <f t="shared" si="160"/>
        <v>0</v>
      </c>
      <c r="AE1118" s="383">
        <f t="shared" si="161"/>
        <v>0</v>
      </c>
      <c r="AF1118" s="379"/>
      <c r="AG1118" s="381"/>
      <c r="AH1118" s="379"/>
      <c r="AI1118" s="381"/>
      <c r="AJ1118" s="384" t="str">
        <f t="shared" si="154"/>
        <v/>
      </c>
      <c r="AK1118" s="385" t="str">
        <f t="shared" si="155"/>
        <v/>
      </c>
      <c r="AL1118" s="388" t="str">
        <f t="shared" si="156"/>
        <v/>
      </c>
      <c r="AM1118" s="389" t="str">
        <f t="shared" si="157"/>
        <v/>
      </c>
      <c r="AN1118" s="388" t="str">
        <f t="shared" si="158"/>
        <v/>
      </c>
      <c r="AO1118" s="389" t="str">
        <f t="shared" si="159"/>
        <v/>
      </c>
      <c r="AP1118" s="423"/>
      <c r="AQ1118" s="423"/>
      <c r="AR1118" s="431" t="e">
        <f>VLOOKUP($B1118,'acc names'!$C$2:$D$12102,2,FALSE)</f>
        <v>#N/A</v>
      </c>
      <c r="AS1118" s="431" t="e">
        <f>VLOOKUP($AQ1118,software!$A$1:$B$14605,2,FALSE)</f>
        <v>#N/A</v>
      </c>
      <c r="AT1118" s="423"/>
      <c r="AV1118" s="423"/>
    </row>
    <row r="1119" spans="1:48" ht="12.75" x14ac:dyDescent="0.2">
      <c r="A1119" s="101"/>
      <c r="B1119" s="42"/>
      <c r="C1119" s="142"/>
      <c r="D1119" s="143"/>
      <c r="E1119" s="107"/>
      <c r="F1119" s="46"/>
      <c r="G1119" s="46"/>
      <c r="H1119" s="46"/>
      <c r="I1119" s="46"/>
      <c r="J1119" s="46"/>
      <c r="K1119" s="46"/>
      <c r="L1119" s="139"/>
      <c r="M1119" s="41"/>
      <c r="N1119" s="45"/>
      <c r="O1119" s="47"/>
      <c r="P1119" s="43"/>
      <c r="Q1119" s="71" t="e">
        <f>VLOOKUP(N1119,'error categories'!$A$2:$D$54,4,FALSE)</f>
        <v>#N/A</v>
      </c>
      <c r="R1119" s="72" t="e">
        <f>VLOOKUP(N1119,'error categories'!$A$2:$D$54,3,FALSE)</f>
        <v>#N/A</v>
      </c>
      <c r="S1119" s="374"/>
      <c r="T1119" s="377"/>
      <c r="U1119" s="378">
        <f t="shared" si="153"/>
        <v>0</v>
      </c>
      <c r="V1119" s="379"/>
      <c r="W1119" s="380"/>
      <c r="X1119" s="380"/>
      <c r="Y1119" s="380"/>
      <c r="Z1119" s="379"/>
      <c r="AA1119" s="381"/>
      <c r="AB1119" s="379"/>
      <c r="AC1119" s="380"/>
      <c r="AD1119" s="382">
        <f t="shared" si="160"/>
        <v>0</v>
      </c>
      <c r="AE1119" s="383">
        <f t="shared" si="161"/>
        <v>0</v>
      </c>
      <c r="AF1119" s="379"/>
      <c r="AG1119" s="381"/>
      <c r="AH1119" s="379"/>
      <c r="AI1119" s="381"/>
      <c r="AJ1119" s="384" t="str">
        <f t="shared" si="154"/>
        <v/>
      </c>
      <c r="AK1119" s="385" t="str">
        <f t="shared" si="155"/>
        <v/>
      </c>
      <c r="AL1119" s="388" t="str">
        <f t="shared" si="156"/>
        <v/>
      </c>
      <c r="AM1119" s="389" t="str">
        <f t="shared" si="157"/>
        <v/>
      </c>
      <c r="AN1119" s="388" t="str">
        <f t="shared" si="158"/>
        <v/>
      </c>
      <c r="AO1119" s="389" t="str">
        <f t="shared" si="159"/>
        <v/>
      </c>
      <c r="AP1119" s="423"/>
      <c r="AQ1119" s="423"/>
      <c r="AR1119" s="431" t="e">
        <f>VLOOKUP($B1119,'acc names'!$C$2:$D$12102,2,FALSE)</f>
        <v>#N/A</v>
      </c>
      <c r="AS1119" s="431" t="e">
        <f>VLOOKUP($AQ1119,software!$A$1:$B$14605,2,FALSE)</f>
        <v>#N/A</v>
      </c>
      <c r="AT1119" s="423"/>
      <c r="AV1119" s="423"/>
    </row>
    <row r="1120" spans="1:48" ht="12.75" x14ac:dyDescent="0.2">
      <c r="A1120" s="101"/>
      <c r="B1120" s="42"/>
      <c r="C1120" s="142"/>
      <c r="D1120" s="143"/>
      <c r="E1120" s="107"/>
      <c r="F1120" s="46"/>
      <c r="G1120" s="46"/>
      <c r="H1120" s="46"/>
      <c r="I1120" s="46"/>
      <c r="J1120" s="46"/>
      <c r="K1120" s="46"/>
      <c r="L1120" s="139"/>
      <c r="M1120" s="41"/>
      <c r="N1120" s="45"/>
      <c r="O1120" s="47"/>
      <c r="P1120" s="43"/>
      <c r="Q1120" s="71" t="e">
        <f>VLOOKUP(N1120,'error categories'!$A$2:$D$54,4,FALSE)</f>
        <v>#N/A</v>
      </c>
      <c r="R1120" s="72" t="e">
        <f>VLOOKUP(N1120,'error categories'!$A$2:$D$54,3,FALSE)</f>
        <v>#N/A</v>
      </c>
      <c r="S1120" s="374"/>
      <c r="T1120" s="377"/>
      <c r="U1120" s="378">
        <f t="shared" si="153"/>
        <v>0</v>
      </c>
      <c r="V1120" s="379"/>
      <c r="W1120" s="380"/>
      <c r="X1120" s="380"/>
      <c r="Y1120" s="380"/>
      <c r="Z1120" s="379"/>
      <c r="AA1120" s="381"/>
      <c r="AB1120" s="379"/>
      <c r="AC1120" s="380"/>
      <c r="AD1120" s="382">
        <f t="shared" si="160"/>
        <v>0</v>
      </c>
      <c r="AE1120" s="383">
        <f t="shared" si="161"/>
        <v>0</v>
      </c>
      <c r="AF1120" s="379"/>
      <c r="AG1120" s="381"/>
      <c r="AH1120" s="379"/>
      <c r="AI1120" s="381"/>
      <c r="AJ1120" s="384" t="str">
        <f t="shared" si="154"/>
        <v/>
      </c>
      <c r="AK1120" s="385" t="str">
        <f t="shared" si="155"/>
        <v/>
      </c>
      <c r="AL1120" s="388" t="str">
        <f t="shared" si="156"/>
        <v/>
      </c>
      <c r="AM1120" s="389" t="str">
        <f t="shared" si="157"/>
        <v/>
      </c>
      <c r="AN1120" s="388" t="str">
        <f t="shared" si="158"/>
        <v/>
      </c>
      <c r="AO1120" s="389" t="str">
        <f t="shared" si="159"/>
        <v/>
      </c>
      <c r="AP1120" s="423"/>
      <c r="AQ1120" s="423"/>
      <c r="AR1120" s="431" t="e">
        <f>VLOOKUP($B1120,'acc names'!$C$2:$D$12102,2,FALSE)</f>
        <v>#N/A</v>
      </c>
      <c r="AS1120" s="431" t="e">
        <f>VLOOKUP($AQ1120,software!$A$1:$B$14605,2,FALSE)</f>
        <v>#N/A</v>
      </c>
      <c r="AT1120" s="423"/>
      <c r="AV1120" s="423"/>
    </row>
    <row r="1121" spans="1:48" ht="12.75" x14ac:dyDescent="0.2">
      <c r="A1121" s="101"/>
      <c r="B1121" s="42"/>
      <c r="C1121" s="142"/>
      <c r="D1121" s="143"/>
      <c r="E1121" s="107"/>
      <c r="F1121" s="46"/>
      <c r="G1121" s="46"/>
      <c r="H1121" s="46"/>
      <c r="I1121" s="46"/>
      <c r="J1121" s="46"/>
      <c r="K1121" s="46"/>
      <c r="L1121" s="139"/>
      <c r="M1121" s="41"/>
      <c r="N1121" s="45"/>
      <c r="O1121" s="47"/>
      <c r="P1121" s="43"/>
      <c r="Q1121" s="71" t="e">
        <f>VLOOKUP(N1121,'error categories'!$A$2:$D$54,4,FALSE)</f>
        <v>#N/A</v>
      </c>
      <c r="R1121" s="72" t="e">
        <f>VLOOKUP(N1121,'error categories'!$A$2:$D$54,3,FALSE)</f>
        <v>#N/A</v>
      </c>
      <c r="S1121" s="374"/>
      <c r="T1121" s="377"/>
      <c r="U1121" s="378">
        <f t="shared" si="153"/>
        <v>0</v>
      </c>
      <c r="V1121" s="379"/>
      <c r="W1121" s="380"/>
      <c r="X1121" s="380"/>
      <c r="Y1121" s="380"/>
      <c r="Z1121" s="379"/>
      <c r="AA1121" s="381"/>
      <c r="AB1121" s="379"/>
      <c r="AC1121" s="380"/>
      <c r="AD1121" s="382">
        <f t="shared" si="160"/>
        <v>0</v>
      </c>
      <c r="AE1121" s="383">
        <f t="shared" si="161"/>
        <v>0</v>
      </c>
      <c r="AF1121" s="379"/>
      <c r="AG1121" s="381"/>
      <c r="AH1121" s="379"/>
      <c r="AI1121" s="381"/>
      <c r="AJ1121" s="384" t="str">
        <f t="shared" si="154"/>
        <v/>
      </c>
      <c r="AK1121" s="385" t="str">
        <f t="shared" si="155"/>
        <v/>
      </c>
      <c r="AL1121" s="388" t="str">
        <f t="shared" si="156"/>
        <v/>
      </c>
      <c r="AM1121" s="389" t="str">
        <f t="shared" si="157"/>
        <v/>
      </c>
      <c r="AN1121" s="388" t="str">
        <f t="shared" si="158"/>
        <v/>
      </c>
      <c r="AO1121" s="389" t="str">
        <f t="shared" si="159"/>
        <v/>
      </c>
      <c r="AP1121" s="423"/>
      <c r="AQ1121" s="423"/>
      <c r="AR1121" s="431" t="e">
        <f>VLOOKUP($B1121,'acc names'!$C$2:$D$12102,2,FALSE)</f>
        <v>#N/A</v>
      </c>
      <c r="AS1121" s="431" t="e">
        <f>VLOOKUP($AQ1121,software!$A$1:$B$14605,2,FALSE)</f>
        <v>#N/A</v>
      </c>
      <c r="AT1121" s="423"/>
      <c r="AV1121" s="423"/>
    </row>
    <row r="1122" spans="1:48" ht="12.75" x14ac:dyDescent="0.2">
      <c r="A1122" s="101"/>
      <c r="B1122" s="42"/>
      <c r="C1122" s="142"/>
      <c r="D1122" s="143"/>
      <c r="E1122" s="107"/>
      <c r="F1122" s="46"/>
      <c r="G1122" s="46"/>
      <c r="H1122" s="46"/>
      <c r="I1122" s="46"/>
      <c r="J1122" s="46"/>
      <c r="K1122" s="46"/>
      <c r="L1122" s="139"/>
      <c r="M1122" s="41"/>
      <c r="N1122" s="45"/>
      <c r="O1122" s="47"/>
      <c r="P1122" s="43"/>
      <c r="Q1122" s="71" t="e">
        <f>VLOOKUP(N1122,'error categories'!$A$2:$D$54,4,FALSE)</f>
        <v>#N/A</v>
      </c>
      <c r="R1122" s="72" t="e">
        <f>VLOOKUP(N1122,'error categories'!$A$2:$D$54,3,FALSE)</f>
        <v>#N/A</v>
      </c>
      <c r="S1122" s="374"/>
      <c r="T1122" s="377"/>
      <c r="U1122" s="378">
        <f t="shared" si="153"/>
        <v>0</v>
      </c>
      <c r="V1122" s="379"/>
      <c r="W1122" s="380"/>
      <c r="X1122" s="380"/>
      <c r="Y1122" s="380"/>
      <c r="Z1122" s="379"/>
      <c r="AA1122" s="381"/>
      <c r="AB1122" s="379"/>
      <c r="AC1122" s="380"/>
      <c r="AD1122" s="382">
        <f t="shared" si="160"/>
        <v>0</v>
      </c>
      <c r="AE1122" s="383">
        <f t="shared" si="161"/>
        <v>0</v>
      </c>
      <c r="AF1122" s="379"/>
      <c r="AG1122" s="381"/>
      <c r="AH1122" s="379"/>
      <c r="AI1122" s="381"/>
      <c r="AJ1122" s="384" t="str">
        <f t="shared" si="154"/>
        <v/>
      </c>
      <c r="AK1122" s="385" t="str">
        <f t="shared" si="155"/>
        <v/>
      </c>
      <c r="AL1122" s="388" t="str">
        <f t="shared" si="156"/>
        <v/>
      </c>
      <c r="AM1122" s="389" t="str">
        <f t="shared" si="157"/>
        <v/>
      </c>
      <c r="AN1122" s="388" t="str">
        <f t="shared" si="158"/>
        <v/>
      </c>
      <c r="AO1122" s="389" t="str">
        <f t="shared" si="159"/>
        <v/>
      </c>
      <c r="AP1122" s="423"/>
      <c r="AQ1122" s="423"/>
      <c r="AR1122" s="431" t="e">
        <f>VLOOKUP($B1122,'acc names'!$C$2:$D$12102,2,FALSE)</f>
        <v>#N/A</v>
      </c>
      <c r="AS1122" s="431" t="e">
        <f>VLOOKUP($AQ1122,software!$A$1:$B$14605,2,FALSE)</f>
        <v>#N/A</v>
      </c>
      <c r="AT1122" s="423"/>
      <c r="AV1122" s="423"/>
    </row>
    <row r="1123" spans="1:48" ht="12.75" x14ac:dyDescent="0.2">
      <c r="A1123" s="101"/>
      <c r="B1123" s="42"/>
      <c r="C1123" s="142"/>
      <c r="D1123" s="143"/>
      <c r="E1123" s="107"/>
      <c r="F1123" s="46"/>
      <c r="G1123" s="46"/>
      <c r="H1123" s="46"/>
      <c r="I1123" s="46"/>
      <c r="J1123" s="46"/>
      <c r="K1123" s="46"/>
      <c r="L1123" s="139"/>
      <c r="M1123" s="41"/>
      <c r="N1123" s="45"/>
      <c r="O1123" s="47"/>
      <c r="P1123" s="43"/>
      <c r="Q1123" s="71" t="e">
        <f>VLOOKUP(N1123,'error categories'!$A$2:$D$54,4,FALSE)</f>
        <v>#N/A</v>
      </c>
      <c r="R1123" s="72" t="e">
        <f>VLOOKUP(N1123,'error categories'!$A$2:$D$54,3,FALSE)</f>
        <v>#N/A</v>
      </c>
      <c r="S1123" s="374"/>
      <c r="T1123" s="377"/>
      <c r="U1123" s="378">
        <f t="shared" si="153"/>
        <v>0</v>
      </c>
      <c r="V1123" s="379"/>
      <c r="W1123" s="380"/>
      <c r="X1123" s="380"/>
      <c r="Y1123" s="380"/>
      <c r="Z1123" s="379"/>
      <c r="AA1123" s="381"/>
      <c r="AB1123" s="379"/>
      <c r="AC1123" s="380"/>
      <c r="AD1123" s="382">
        <f t="shared" si="160"/>
        <v>0</v>
      </c>
      <c r="AE1123" s="383">
        <f t="shared" si="161"/>
        <v>0</v>
      </c>
      <c r="AF1123" s="379"/>
      <c r="AG1123" s="381"/>
      <c r="AH1123" s="379"/>
      <c r="AI1123" s="381"/>
      <c r="AJ1123" s="384" t="str">
        <f t="shared" si="154"/>
        <v/>
      </c>
      <c r="AK1123" s="385" t="str">
        <f t="shared" si="155"/>
        <v/>
      </c>
      <c r="AL1123" s="388" t="str">
        <f t="shared" si="156"/>
        <v/>
      </c>
      <c r="AM1123" s="389" t="str">
        <f t="shared" si="157"/>
        <v/>
      </c>
      <c r="AN1123" s="388" t="str">
        <f t="shared" si="158"/>
        <v/>
      </c>
      <c r="AO1123" s="389" t="str">
        <f t="shared" si="159"/>
        <v/>
      </c>
      <c r="AP1123" s="423"/>
      <c r="AQ1123" s="423"/>
      <c r="AR1123" s="431" t="e">
        <f>VLOOKUP($B1123,'acc names'!$C$2:$D$12102,2,FALSE)</f>
        <v>#N/A</v>
      </c>
      <c r="AS1123" s="431" t="e">
        <f>VLOOKUP($AQ1123,software!$A$1:$B$14605,2,FALSE)</f>
        <v>#N/A</v>
      </c>
      <c r="AT1123" s="423"/>
      <c r="AV1123" s="423"/>
    </row>
    <row r="1124" spans="1:48" ht="12.75" x14ac:dyDescent="0.2">
      <c r="A1124" s="101"/>
      <c r="B1124" s="42"/>
      <c r="C1124" s="142"/>
      <c r="D1124" s="143"/>
      <c r="E1124" s="107"/>
      <c r="F1124" s="46"/>
      <c r="G1124" s="46"/>
      <c r="H1124" s="46"/>
      <c r="I1124" s="46"/>
      <c r="J1124" s="46"/>
      <c r="K1124" s="46"/>
      <c r="L1124" s="139"/>
      <c r="M1124" s="41"/>
      <c r="N1124" s="45"/>
      <c r="O1124" s="47"/>
      <c r="P1124" s="43"/>
      <c r="Q1124" s="71" t="e">
        <f>VLOOKUP(N1124,'error categories'!$A$2:$D$54,4,FALSE)</f>
        <v>#N/A</v>
      </c>
      <c r="R1124" s="72" t="e">
        <f>VLOOKUP(N1124,'error categories'!$A$2:$D$54,3,FALSE)</f>
        <v>#N/A</v>
      </c>
      <c r="S1124" s="374"/>
      <c r="T1124" s="377"/>
      <c r="U1124" s="378">
        <f t="shared" si="153"/>
        <v>0</v>
      </c>
      <c r="V1124" s="379"/>
      <c r="W1124" s="380"/>
      <c r="X1124" s="380"/>
      <c r="Y1124" s="380"/>
      <c r="Z1124" s="379"/>
      <c r="AA1124" s="381"/>
      <c r="AB1124" s="379"/>
      <c r="AC1124" s="380"/>
      <c r="AD1124" s="382">
        <f t="shared" si="160"/>
        <v>0</v>
      </c>
      <c r="AE1124" s="383">
        <f t="shared" si="161"/>
        <v>0</v>
      </c>
      <c r="AF1124" s="379"/>
      <c r="AG1124" s="381"/>
      <c r="AH1124" s="379"/>
      <c r="AI1124" s="381"/>
      <c r="AJ1124" s="384" t="str">
        <f t="shared" si="154"/>
        <v/>
      </c>
      <c r="AK1124" s="385" t="str">
        <f t="shared" si="155"/>
        <v/>
      </c>
      <c r="AL1124" s="388" t="str">
        <f t="shared" si="156"/>
        <v/>
      </c>
      <c r="AM1124" s="389" t="str">
        <f t="shared" si="157"/>
        <v/>
      </c>
      <c r="AN1124" s="388" t="str">
        <f t="shared" si="158"/>
        <v/>
      </c>
      <c r="AO1124" s="389" t="str">
        <f t="shared" si="159"/>
        <v/>
      </c>
      <c r="AP1124" s="423"/>
      <c r="AQ1124" s="423"/>
      <c r="AR1124" s="431" t="e">
        <f>VLOOKUP($B1124,'acc names'!$C$2:$D$12102,2,FALSE)</f>
        <v>#N/A</v>
      </c>
      <c r="AS1124" s="431" t="e">
        <f>VLOOKUP($AQ1124,software!$A$1:$B$14605,2,FALSE)</f>
        <v>#N/A</v>
      </c>
      <c r="AT1124" s="423"/>
      <c r="AV1124" s="423"/>
    </row>
    <row r="1125" spans="1:48" ht="12.75" x14ac:dyDescent="0.2">
      <c r="A1125" s="101"/>
      <c r="B1125" s="42"/>
      <c r="C1125" s="142"/>
      <c r="D1125" s="143"/>
      <c r="E1125" s="107"/>
      <c r="F1125" s="46"/>
      <c r="G1125" s="46"/>
      <c r="H1125" s="46"/>
      <c r="I1125" s="46"/>
      <c r="J1125" s="46"/>
      <c r="K1125" s="46"/>
      <c r="L1125" s="139"/>
      <c r="M1125" s="41"/>
      <c r="N1125" s="45"/>
      <c r="O1125" s="47"/>
      <c r="P1125" s="43"/>
      <c r="Q1125" s="71" t="e">
        <f>VLOOKUP(N1125,'error categories'!$A$2:$D$54,4,FALSE)</f>
        <v>#N/A</v>
      </c>
      <c r="R1125" s="72" t="e">
        <f>VLOOKUP(N1125,'error categories'!$A$2:$D$54,3,FALSE)</f>
        <v>#N/A</v>
      </c>
      <c r="S1125" s="374"/>
      <c r="T1125" s="377"/>
      <c r="U1125" s="378">
        <f t="shared" si="153"/>
        <v>0</v>
      </c>
      <c r="V1125" s="379"/>
      <c r="W1125" s="380"/>
      <c r="X1125" s="380"/>
      <c r="Y1125" s="380"/>
      <c r="Z1125" s="379"/>
      <c r="AA1125" s="381"/>
      <c r="AB1125" s="379"/>
      <c r="AC1125" s="380"/>
      <c r="AD1125" s="382">
        <f t="shared" si="160"/>
        <v>0</v>
      </c>
      <c r="AE1125" s="383">
        <f t="shared" si="161"/>
        <v>0</v>
      </c>
      <c r="AF1125" s="379"/>
      <c r="AG1125" s="381"/>
      <c r="AH1125" s="379"/>
      <c r="AI1125" s="381"/>
      <c r="AJ1125" s="384" t="str">
        <f t="shared" si="154"/>
        <v/>
      </c>
      <c r="AK1125" s="385" t="str">
        <f t="shared" si="155"/>
        <v/>
      </c>
      <c r="AL1125" s="388" t="str">
        <f t="shared" si="156"/>
        <v/>
      </c>
      <c r="AM1125" s="389" t="str">
        <f t="shared" si="157"/>
        <v/>
      </c>
      <c r="AN1125" s="388" t="str">
        <f t="shared" si="158"/>
        <v/>
      </c>
      <c r="AO1125" s="389" t="str">
        <f t="shared" si="159"/>
        <v/>
      </c>
      <c r="AP1125" s="423"/>
      <c r="AQ1125" s="423"/>
      <c r="AR1125" s="431" t="e">
        <f>VLOOKUP($B1125,'acc names'!$C$2:$D$12102,2,FALSE)</f>
        <v>#N/A</v>
      </c>
      <c r="AS1125" s="431" t="e">
        <f>VLOOKUP($AQ1125,software!$A$1:$B$14605,2,FALSE)</f>
        <v>#N/A</v>
      </c>
      <c r="AT1125" s="423"/>
      <c r="AV1125" s="423"/>
    </row>
    <row r="1126" spans="1:48" ht="12.75" x14ac:dyDescent="0.2">
      <c r="A1126" s="101"/>
      <c r="B1126" s="42"/>
      <c r="C1126" s="142"/>
      <c r="D1126" s="143"/>
      <c r="E1126" s="107"/>
      <c r="F1126" s="46"/>
      <c r="G1126" s="46"/>
      <c r="H1126" s="46"/>
      <c r="I1126" s="46"/>
      <c r="J1126" s="46"/>
      <c r="K1126" s="46"/>
      <c r="L1126" s="139"/>
      <c r="M1126" s="41"/>
      <c r="N1126" s="45"/>
      <c r="O1126" s="47"/>
      <c r="P1126" s="43"/>
      <c r="Q1126" s="71" t="e">
        <f>VLOOKUP(N1126,'error categories'!$A$2:$D$54,4,FALSE)</f>
        <v>#N/A</v>
      </c>
      <c r="R1126" s="72" t="e">
        <f>VLOOKUP(N1126,'error categories'!$A$2:$D$54,3,FALSE)</f>
        <v>#N/A</v>
      </c>
      <c r="S1126" s="374"/>
      <c r="T1126" s="377"/>
      <c r="U1126" s="378">
        <f t="shared" si="153"/>
        <v>0</v>
      </c>
      <c r="V1126" s="379"/>
      <c r="W1126" s="380"/>
      <c r="X1126" s="380"/>
      <c r="Y1126" s="380"/>
      <c r="Z1126" s="379"/>
      <c r="AA1126" s="381"/>
      <c r="AB1126" s="379"/>
      <c r="AC1126" s="380"/>
      <c r="AD1126" s="382">
        <f t="shared" si="160"/>
        <v>0</v>
      </c>
      <c r="AE1126" s="383">
        <f t="shared" si="161"/>
        <v>0</v>
      </c>
      <c r="AF1126" s="379"/>
      <c r="AG1126" s="381"/>
      <c r="AH1126" s="379"/>
      <c r="AI1126" s="381"/>
      <c r="AJ1126" s="384" t="str">
        <f t="shared" si="154"/>
        <v/>
      </c>
      <c r="AK1126" s="385" t="str">
        <f t="shared" si="155"/>
        <v/>
      </c>
      <c r="AL1126" s="388" t="str">
        <f t="shared" si="156"/>
        <v/>
      </c>
      <c r="AM1126" s="389" t="str">
        <f t="shared" si="157"/>
        <v/>
      </c>
      <c r="AN1126" s="388" t="str">
        <f t="shared" si="158"/>
        <v/>
      </c>
      <c r="AO1126" s="389" t="str">
        <f t="shared" si="159"/>
        <v/>
      </c>
      <c r="AP1126" s="423"/>
      <c r="AQ1126" s="423"/>
      <c r="AR1126" s="431" t="e">
        <f>VLOOKUP($B1126,'acc names'!$C$2:$D$12102,2,FALSE)</f>
        <v>#N/A</v>
      </c>
      <c r="AS1126" s="431" t="e">
        <f>VLOOKUP($AQ1126,software!$A$1:$B$14605,2,FALSE)</f>
        <v>#N/A</v>
      </c>
      <c r="AT1126" s="423"/>
      <c r="AV1126" s="423"/>
    </row>
    <row r="1127" spans="1:48" ht="12.75" x14ac:dyDescent="0.2">
      <c r="A1127" s="101"/>
      <c r="B1127" s="42"/>
      <c r="C1127" s="142"/>
      <c r="D1127" s="143"/>
      <c r="E1127" s="107"/>
      <c r="F1127" s="46"/>
      <c r="G1127" s="46"/>
      <c r="H1127" s="46"/>
      <c r="I1127" s="46"/>
      <c r="J1127" s="46"/>
      <c r="K1127" s="46"/>
      <c r="L1127" s="139"/>
      <c r="M1127" s="41"/>
      <c r="N1127" s="45"/>
      <c r="O1127" s="47"/>
      <c r="P1127" s="43"/>
      <c r="Q1127" s="71" t="e">
        <f>VLOOKUP(N1127,'error categories'!$A$2:$D$54,4,FALSE)</f>
        <v>#N/A</v>
      </c>
      <c r="R1127" s="72" t="e">
        <f>VLOOKUP(N1127,'error categories'!$A$2:$D$54,3,FALSE)</f>
        <v>#N/A</v>
      </c>
      <c r="S1127" s="374"/>
      <c r="T1127" s="377"/>
      <c r="U1127" s="378">
        <f t="shared" si="153"/>
        <v>0</v>
      </c>
      <c r="V1127" s="379"/>
      <c r="W1127" s="380"/>
      <c r="X1127" s="380"/>
      <c r="Y1127" s="380"/>
      <c r="Z1127" s="379"/>
      <c r="AA1127" s="381"/>
      <c r="AB1127" s="379"/>
      <c r="AC1127" s="380"/>
      <c r="AD1127" s="382">
        <f t="shared" si="160"/>
        <v>0</v>
      </c>
      <c r="AE1127" s="383">
        <f t="shared" si="161"/>
        <v>0</v>
      </c>
      <c r="AF1127" s="379"/>
      <c r="AG1127" s="381"/>
      <c r="AH1127" s="379"/>
      <c r="AI1127" s="381"/>
      <c r="AJ1127" s="384" t="str">
        <f t="shared" si="154"/>
        <v/>
      </c>
      <c r="AK1127" s="385" t="str">
        <f t="shared" si="155"/>
        <v/>
      </c>
      <c r="AL1127" s="388" t="str">
        <f t="shared" si="156"/>
        <v/>
      </c>
      <c r="AM1127" s="389" t="str">
        <f t="shared" si="157"/>
        <v/>
      </c>
      <c r="AN1127" s="388" t="str">
        <f t="shared" si="158"/>
        <v/>
      </c>
      <c r="AO1127" s="389" t="str">
        <f t="shared" si="159"/>
        <v/>
      </c>
      <c r="AP1127" s="423"/>
      <c r="AQ1127" s="423"/>
      <c r="AR1127" s="431" t="e">
        <f>VLOOKUP($B1127,'acc names'!$C$2:$D$12102,2,FALSE)</f>
        <v>#N/A</v>
      </c>
      <c r="AS1127" s="431" t="e">
        <f>VLOOKUP($AQ1127,software!$A$1:$B$14605,2,FALSE)</f>
        <v>#N/A</v>
      </c>
      <c r="AT1127" s="423"/>
      <c r="AV1127" s="423"/>
    </row>
    <row r="1128" spans="1:48" ht="12.75" x14ac:dyDescent="0.2">
      <c r="A1128" s="101"/>
      <c r="B1128" s="42"/>
      <c r="C1128" s="142"/>
      <c r="D1128" s="143"/>
      <c r="E1128" s="107"/>
      <c r="F1128" s="46"/>
      <c r="G1128" s="46"/>
      <c r="H1128" s="46"/>
      <c r="I1128" s="46"/>
      <c r="J1128" s="46"/>
      <c r="K1128" s="46"/>
      <c r="L1128" s="139"/>
      <c r="M1128" s="41"/>
      <c r="N1128" s="45"/>
      <c r="O1128" s="47"/>
      <c r="P1128" s="43"/>
      <c r="Q1128" s="71" t="e">
        <f>VLOOKUP(N1128,'error categories'!$A$2:$D$54,4,FALSE)</f>
        <v>#N/A</v>
      </c>
      <c r="R1128" s="72" t="e">
        <f>VLOOKUP(N1128,'error categories'!$A$2:$D$54,3,FALSE)</f>
        <v>#N/A</v>
      </c>
      <c r="S1128" s="374"/>
      <c r="T1128" s="377"/>
      <c r="U1128" s="378">
        <f t="shared" si="153"/>
        <v>0</v>
      </c>
      <c r="V1128" s="379"/>
      <c r="W1128" s="380"/>
      <c r="X1128" s="380"/>
      <c r="Y1128" s="380"/>
      <c r="Z1128" s="379"/>
      <c r="AA1128" s="381"/>
      <c r="AB1128" s="379"/>
      <c r="AC1128" s="380"/>
      <c r="AD1128" s="382">
        <f t="shared" si="160"/>
        <v>0</v>
      </c>
      <c r="AE1128" s="383">
        <f t="shared" si="161"/>
        <v>0</v>
      </c>
      <c r="AF1128" s="379"/>
      <c r="AG1128" s="381"/>
      <c r="AH1128" s="379"/>
      <c r="AI1128" s="381"/>
      <c r="AJ1128" s="384" t="str">
        <f t="shared" si="154"/>
        <v/>
      </c>
      <c r="AK1128" s="385" t="str">
        <f t="shared" si="155"/>
        <v/>
      </c>
      <c r="AL1128" s="388" t="str">
        <f t="shared" si="156"/>
        <v/>
      </c>
      <c r="AM1128" s="389" t="str">
        <f t="shared" si="157"/>
        <v/>
      </c>
      <c r="AN1128" s="388" t="str">
        <f t="shared" si="158"/>
        <v/>
      </c>
      <c r="AO1128" s="389" t="str">
        <f t="shared" si="159"/>
        <v/>
      </c>
      <c r="AP1128" s="423"/>
      <c r="AQ1128" s="423"/>
      <c r="AR1128" s="431" t="e">
        <f>VLOOKUP($B1128,'acc names'!$C$2:$D$12102,2,FALSE)</f>
        <v>#N/A</v>
      </c>
      <c r="AS1128" s="431" t="e">
        <f>VLOOKUP($AQ1128,software!$A$1:$B$14605,2,FALSE)</f>
        <v>#N/A</v>
      </c>
      <c r="AT1128" s="423"/>
      <c r="AV1128" s="423"/>
    </row>
    <row r="1129" spans="1:48" ht="12.75" x14ac:dyDescent="0.2">
      <c r="A1129" s="101"/>
      <c r="B1129" s="42"/>
      <c r="C1129" s="142"/>
      <c r="D1129" s="143"/>
      <c r="E1129" s="107"/>
      <c r="F1129" s="46"/>
      <c r="G1129" s="46"/>
      <c r="H1129" s="46"/>
      <c r="I1129" s="46"/>
      <c r="J1129" s="46"/>
      <c r="K1129" s="46"/>
      <c r="L1129" s="139"/>
      <c r="M1129" s="41"/>
      <c r="N1129" s="45"/>
      <c r="O1129" s="47"/>
      <c r="P1129" s="43"/>
      <c r="Q1129" s="71" t="e">
        <f>VLOOKUP(N1129,'error categories'!$A$2:$D$54,4,FALSE)</f>
        <v>#N/A</v>
      </c>
      <c r="R1129" s="72" t="e">
        <f>VLOOKUP(N1129,'error categories'!$A$2:$D$54,3,FALSE)</f>
        <v>#N/A</v>
      </c>
      <c r="S1129" s="374"/>
      <c r="T1129" s="377"/>
      <c r="U1129" s="378">
        <f t="shared" si="153"/>
        <v>0</v>
      </c>
      <c r="V1129" s="379"/>
      <c r="W1129" s="380"/>
      <c r="X1129" s="380"/>
      <c r="Y1129" s="380"/>
      <c r="Z1129" s="379"/>
      <c r="AA1129" s="381"/>
      <c r="AB1129" s="379"/>
      <c r="AC1129" s="380"/>
      <c r="AD1129" s="382">
        <f t="shared" si="160"/>
        <v>0</v>
      </c>
      <c r="AE1129" s="383">
        <f t="shared" si="161"/>
        <v>0</v>
      </c>
      <c r="AF1129" s="379"/>
      <c r="AG1129" s="381"/>
      <c r="AH1129" s="379"/>
      <c r="AI1129" s="381"/>
      <c r="AJ1129" s="384" t="str">
        <f t="shared" si="154"/>
        <v/>
      </c>
      <c r="AK1129" s="385" t="str">
        <f t="shared" si="155"/>
        <v/>
      </c>
      <c r="AL1129" s="388" t="str">
        <f t="shared" si="156"/>
        <v/>
      </c>
      <c r="AM1129" s="389" t="str">
        <f t="shared" si="157"/>
        <v/>
      </c>
      <c r="AN1129" s="388" t="str">
        <f t="shared" si="158"/>
        <v/>
      </c>
      <c r="AO1129" s="389" t="str">
        <f t="shared" si="159"/>
        <v/>
      </c>
      <c r="AP1129" s="423"/>
      <c r="AQ1129" s="423"/>
      <c r="AR1129" s="431" t="e">
        <f>VLOOKUP($B1129,'acc names'!$C$2:$D$12102,2,FALSE)</f>
        <v>#N/A</v>
      </c>
      <c r="AS1129" s="431" t="e">
        <f>VLOOKUP($AQ1129,software!$A$1:$B$14605,2,FALSE)</f>
        <v>#N/A</v>
      </c>
      <c r="AT1129" s="423"/>
      <c r="AV1129" s="423"/>
    </row>
    <row r="1130" spans="1:48" ht="12.75" x14ac:dyDescent="0.2">
      <c r="A1130" s="101"/>
      <c r="B1130" s="42"/>
      <c r="C1130" s="142"/>
      <c r="D1130" s="143"/>
      <c r="E1130" s="107"/>
      <c r="F1130" s="46"/>
      <c r="G1130" s="46"/>
      <c r="H1130" s="46"/>
      <c r="I1130" s="46"/>
      <c r="J1130" s="46"/>
      <c r="K1130" s="46"/>
      <c r="L1130" s="139"/>
      <c r="M1130" s="41"/>
      <c r="N1130" s="45"/>
      <c r="O1130" s="47"/>
      <c r="P1130" s="43"/>
      <c r="Q1130" s="71" t="e">
        <f>VLOOKUP(N1130,'error categories'!$A$2:$D$54,4,FALSE)</f>
        <v>#N/A</v>
      </c>
      <c r="R1130" s="72" t="e">
        <f>VLOOKUP(N1130,'error categories'!$A$2:$D$54,3,FALSE)</f>
        <v>#N/A</v>
      </c>
      <c r="S1130" s="374"/>
      <c r="T1130" s="377"/>
      <c r="U1130" s="378">
        <f t="shared" si="153"/>
        <v>0</v>
      </c>
      <c r="V1130" s="379"/>
      <c r="W1130" s="380"/>
      <c r="X1130" s="380"/>
      <c r="Y1130" s="380"/>
      <c r="Z1130" s="379"/>
      <c r="AA1130" s="381"/>
      <c r="AB1130" s="379"/>
      <c r="AC1130" s="380"/>
      <c r="AD1130" s="382">
        <f t="shared" si="160"/>
        <v>0</v>
      </c>
      <c r="AE1130" s="383">
        <f t="shared" si="161"/>
        <v>0</v>
      </c>
      <c r="AF1130" s="379"/>
      <c r="AG1130" s="381"/>
      <c r="AH1130" s="379"/>
      <c r="AI1130" s="381"/>
      <c r="AJ1130" s="384" t="str">
        <f t="shared" si="154"/>
        <v/>
      </c>
      <c r="AK1130" s="385" t="str">
        <f t="shared" si="155"/>
        <v/>
      </c>
      <c r="AL1130" s="388" t="str">
        <f t="shared" si="156"/>
        <v/>
      </c>
      <c r="AM1130" s="389" t="str">
        <f t="shared" si="157"/>
        <v/>
      </c>
      <c r="AN1130" s="388" t="str">
        <f t="shared" si="158"/>
        <v/>
      </c>
      <c r="AO1130" s="389" t="str">
        <f t="shared" si="159"/>
        <v/>
      </c>
      <c r="AP1130" s="423"/>
      <c r="AQ1130" s="423"/>
      <c r="AR1130" s="431" t="e">
        <f>VLOOKUP($B1130,'acc names'!$C$2:$D$12102,2,FALSE)</f>
        <v>#N/A</v>
      </c>
      <c r="AS1130" s="431" t="e">
        <f>VLOOKUP($AQ1130,software!$A$1:$B$14605,2,FALSE)</f>
        <v>#N/A</v>
      </c>
      <c r="AT1130" s="423"/>
      <c r="AV1130" s="423"/>
    </row>
    <row r="1131" spans="1:48" ht="12.75" x14ac:dyDescent="0.2">
      <c r="A1131" s="101"/>
      <c r="B1131" s="42"/>
      <c r="C1131" s="142"/>
      <c r="D1131" s="143"/>
      <c r="E1131" s="107"/>
      <c r="F1131" s="46"/>
      <c r="G1131" s="46"/>
      <c r="H1131" s="46"/>
      <c r="I1131" s="46"/>
      <c r="J1131" s="46"/>
      <c r="K1131" s="46"/>
      <c r="L1131" s="139"/>
      <c r="M1131" s="41"/>
      <c r="N1131" s="45"/>
      <c r="O1131" s="47"/>
      <c r="P1131" s="43"/>
      <c r="Q1131" s="71" t="e">
        <f>VLOOKUP(N1131,'error categories'!$A$2:$D$54,4,FALSE)</f>
        <v>#N/A</v>
      </c>
      <c r="R1131" s="72" t="e">
        <f>VLOOKUP(N1131,'error categories'!$A$2:$D$54,3,FALSE)</f>
        <v>#N/A</v>
      </c>
      <c r="S1131" s="374"/>
      <c r="T1131" s="377"/>
      <c r="U1131" s="378">
        <f t="shared" si="153"/>
        <v>0</v>
      </c>
      <c r="V1131" s="379"/>
      <c r="W1131" s="380"/>
      <c r="X1131" s="380"/>
      <c r="Y1131" s="380"/>
      <c r="Z1131" s="379"/>
      <c r="AA1131" s="381"/>
      <c r="AB1131" s="379"/>
      <c r="AC1131" s="380"/>
      <c r="AD1131" s="382">
        <f t="shared" si="160"/>
        <v>0</v>
      </c>
      <c r="AE1131" s="383">
        <f t="shared" si="161"/>
        <v>0</v>
      </c>
      <c r="AF1131" s="379"/>
      <c r="AG1131" s="381"/>
      <c r="AH1131" s="379"/>
      <c r="AI1131" s="381"/>
      <c r="AJ1131" s="384" t="str">
        <f t="shared" si="154"/>
        <v/>
      </c>
      <c r="AK1131" s="385" t="str">
        <f t="shared" si="155"/>
        <v/>
      </c>
      <c r="AL1131" s="388" t="str">
        <f t="shared" si="156"/>
        <v/>
      </c>
      <c r="AM1131" s="389" t="str">
        <f t="shared" si="157"/>
        <v/>
      </c>
      <c r="AN1131" s="388" t="str">
        <f t="shared" si="158"/>
        <v/>
      </c>
      <c r="AO1131" s="389" t="str">
        <f t="shared" si="159"/>
        <v/>
      </c>
      <c r="AP1131" s="423"/>
      <c r="AQ1131" s="423"/>
      <c r="AR1131" s="431" t="e">
        <f>VLOOKUP($B1131,'acc names'!$C$2:$D$12102,2,FALSE)</f>
        <v>#N/A</v>
      </c>
      <c r="AS1131" s="431" t="e">
        <f>VLOOKUP($AQ1131,software!$A$1:$B$14605,2,FALSE)</f>
        <v>#N/A</v>
      </c>
      <c r="AT1131" s="423"/>
      <c r="AV1131" s="423"/>
    </row>
    <row r="1132" spans="1:48" ht="12.75" x14ac:dyDescent="0.2">
      <c r="A1132" s="101"/>
      <c r="B1132" s="42"/>
      <c r="C1132" s="142"/>
      <c r="D1132" s="143"/>
      <c r="E1132" s="107"/>
      <c r="F1132" s="46"/>
      <c r="G1132" s="46"/>
      <c r="H1132" s="46"/>
      <c r="I1132" s="46"/>
      <c r="J1132" s="46"/>
      <c r="K1132" s="46"/>
      <c r="L1132" s="139"/>
      <c r="M1132" s="41"/>
      <c r="N1132" s="45"/>
      <c r="O1132" s="47"/>
      <c r="P1132" s="43"/>
      <c r="Q1132" s="71" t="e">
        <f>VLOOKUP(N1132,'error categories'!$A$2:$D$54,4,FALSE)</f>
        <v>#N/A</v>
      </c>
      <c r="R1132" s="72" t="e">
        <f>VLOOKUP(N1132,'error categories'!$A$2:$D$54,3,FALSE)</f>
        <v>#N/A</v>
      </c>
      <c r="S1132" s="374"/>
      <c r="T1132" s="377"/>
      <c r="U1132" s="378">
        <f t="shared" si="153"/>
        <v>0</v>
      </c>
      <c r="V1132" s="379"/>
      <c r="W1132" s="380"/>
      <c r="X1132" s="380"/>
      <c r="Y1132" s="380"/>
      <c r="Z1132" s="379"/>
      <c r="AA1132" s="381"/>
      <c r="AB1132" s="379"/>
      <c r="AC1132" s="380"/>
      <c r="AD1132" s="382">
        <f t="shared" si="160"/>
        <v>0</v>
      </c>
      <c r="AE1132" s="383">
        <f t="shared" si="161"/>
        <v>0</v>
      </c>
      <c r="AF1132" s="379"/>
      <c r="AG1132" s="381"/>
      <c r="AH1132" s="379"/>
      <c r="AI1132" s="381"/>
      <c r="AJ1132" s="384" t="str">
        <f t="shared" si="154"/>
        <v/>
      </c>
      <c r="AK1132" s="385" t="str">
        <f t="shared" si="155"/>
        <v/>
      </c>
      <c r="AL1132" s="388" t="str">
        <f t="shared" si="156"/>
        <v/>
      </c>
      <c r="AM1132" s="389" t="str">
        <f t="shared" si="157"/>
        <v/>
      </c>
      <c r="AN1132" s="388" t="str">
        <f t="shared" si="158"/>
        <v/>
      </c>
      <c r="AO1132" s="389" t="str">
        <f t="shared" si="159"/>
        <v/>
      </c>
      <c r="AP1132" s="423"/>
      <c r="AQ1132" s="423"/>
      <c r="AR1132" s="431" t="e">
        <f>VLOOKUP($B1132,'acc names'!$C$2:$D$12102,2,FALSE)</f>
        <v>#N/A</v>
      </c>
      <c r="AS1132" s="431" t="e">
        <f>VLOOKUP($AQ1132,software!$A$1:$B$14605,2,FALSE)</f>
        <v>#N/A</v>
      </c>
      <c r="AT1132" s="423"/>
      <c r="AV1132" s="423"/>
    </row>
    <row r="1133" spans="1:48" ht="12.75" x14ac:dyDescent="0.2">
      <c r="A1133" s="101"/>
      <c r="B1133" s="42"/>
      <c r="C1133" s="142"/>
      <c r="D1133" s="143"/>
      <c r="E1133" s="107"/>
      <c r="F1133" s="46"/>
      <c r="G1133" s="46"/>
      <c r="H1133" s="46"/>
      <c r="I1133" s="46"/>
      <c r="J1133" s="46"/>
      <c r="K1133" s="46"/>
      <c r="L1133" s="139"/>
      <c r="M1133" s="41"/>
      <c r="N1133" s="45"/>
      <c r="O1133" s="47"/>
      <c r="P1133" s="43"/>
      <c r="Q1133" s="71" t="e">
        <f>VLOOKUP(N1133,'error categories'!$A$2:$D$54,4,FALSE)</f>
        <v>#N/A</v>
      </c>
      <c r="R1133" s="72" t="e">
        <f>VLOOKUP(N1133,'error categories'!$A$2:$D$54,3,FALSE)</f>
        <v>#N/A</v>
      </c>
      <c r="S1133" s="374"/>
      <c r="T1133" s="377"/>
      <c r="U1133" s="378">
        <f t="shared" si="153"/>
        <v>0</v>
      </c>
      <c r="V1133" s="379"/>
      <c r="W1133" s="380"/>
      <c r="X1133" s="380"/>
      <c r="Y1133" s="380"/>
      <c r="Z1133" s="379"/>
      <c r="AA1133" s="381"/>
      <c r="AB1133" s="379"/>
      <c r="AC1133" s="380"/>
      <c r="AD1133" s="382">
        <f t="shared" si="160"/>
        <v>0</v>
      </c>
      <c r="AE1133" s="383">
        <f t="shared" si="161"/>
        <v>0</v>
      </c>
      <c r="AF1133" s="379"/>
      <c r="AG1133" s="381"/>
      <c r="AH1133" s="379"/>
      <c r="AI1133" s="381"/>
      <c r="AJ1133" s="384" t="str">
        <f t="shared" si="154"/>
        <v/>
      </c>
      <c r="AK1133" s="385" t="str">
        <f t="shared" si="155"/>
        <v/>
      </c>
      <c r="AL1133" s="388" t="str">
        <f t="shared" si="156"/>
        <v/>
      </c>
      <c r="AM1133" s="389" t="str">
        <f t="shared" si="157"/>
        <v/>
      </c>
      <c r="AN1133" s="388" t="str">
        <f t="shared" si="158"/>
        <v/>
      </c>
      <c r="AO1133" s="389" t="str">
        <f t="shared" si="159"/>
        <v/>
      </c>
      <c r="AP1133" s="423"/>
      <c r="AQ1133" s="423"/>
      <c r="AR1133" s="431" t="e">
        <f>VLOOKUP($B1133,'acc names'!$C$2:$D$12102,2,FALSE)</f>
        <v>#N/A</v>
      </c>
      <c r="AS1133" s="431" t="e">
        <f>VLOOKUP($AQ1133,software!$A$1:$B$14605,2,FALSE)</f>
        <v>#N/A</v>
      </c>
      <c r="AT1133" s="423"/>
      <c r="AV1133" s="423"/>
    </row>
    <row r="1134" spans="1:48" ht="12.75" x14ac:dyDescent="0.2">
      <c r="A1134" s="101"/>
      <c r="B1134" s="42"/>
      <c r="C1134" s="142"/>
      <c r="D1134" s="143"/>
      <c r="E1134" s="107"/>
      <c r="F1134" s="46"/>
      <c r="G1134" s="46"/>
      <c r="H1134" s="46"/>
      <c r="I1134" s="46"/>
      <c r="J1134" s="46"/>
      <c r="K1134" s="46"/>
      <c r="L1134" s="139"/>
      <c r="M1134" s="41"/>
      <c r="N1134" s="45"/>
      <c r="O1134" s="47"/>
      <c r="P1134" s="43"/>
      <c r="Q1134" s="71" t="e">
        <f>VLOOKUP(N1134,'error categories'!$A$2:$D$54,4,FALSE)</f>
        <v>#N/A</v>
      </c>
      <c r="R1134" s="72" t="e">
        <f>VLOOKUP(N1134,'error categories'!$A$2:$D$54,3,FALSE)</f>
        <v>#N/A</v>
      </c>
      <c r="S1134" s="374"/>
      <c r="T1134" s="377"/>
      <c r="U1134" s="378">
        <f t="shared" si="153"/>
        <v>0</v>
      </c>
      <c r="V1134" s="379"/>
      <c r="W1134" s="380"/>
      <c r="X1134" s="380"/>
      <c r="Y1134" s="380"/>
      <c r="Z1134" s="379"/>
      <c r="AA1134" s="381"/>
      <c r="AB1134" s="379"/>
      <c r="AC1134" s="380"/>
      <c r="AD1134" s="382">
        <f t="shared" si="160"/>
        <v>0</v>
      </c>
      <c r="AE1134" s="383">
        <f t="shared" si="161"/>
        <v>0</v>
      </c>
      <c r="AF1134" s="379"/>
      <c r="AG1134" s="381"/>
      <c r="AH1134" s="379"/>
      <c r="AI1134" s="381"/>
      <c r="AJ1134" s="384" t="str">
        <f t="shared" si="154"/>
        <v/>
      </c>
      <c r="AK1134" s="385" t="str">
        <f t="shared" si="155"/>
        <v/>
      </c>
      <c r="AL1134" s="388" t="str">
        <f t="shared" si="156"/>
        <v/>
      </c>
      <c r="AM1134" s="389" t="str">
        <f t="shared" si="157"/>
        <v/>
      </c>
      <c r="AN1134" s="388" t="str">
        <f t="shared" si="158"/>
        <v/>
      </c>
      <c r="AO1134" s="389" t="str">
        <f t="shared" si="159"/>
        <v/>
      </c>
      <c r="AP1134" s="423"/>
      <c r="AQ1134" s="423"/>
      <c r="AR1134" s="431" t="e">
        <f>VLOOKUP($B1134,'acc names'!$C$2:$D$12102,2,FALSE)</f>
        <v>#N/A</v>
      </c>
      <c r="AS1134" s="431" t="e">
        <f>VLOOKUP($AQ1134,software!$A$1:$B$14605,2,FALSE)</f>
        <v>#N/A</v>
      </c>
      <c r="AT1134" s="423"/>
      <c r="AV1134" s="423"/>
    </row>
    <row r="1135" spans="1:48" ht="12.75" x14ac:dyDescent="0.2">
      <c r="A1135" s="101"/>
      <c r="B1135" s="42"/>
      <c r="C1135" s="142"/>
      <c r="D1135" s="143"/>
      <c r="E1135" s="107"/>
      <c r="F1135" s="46"/>
      <c r="G1135" s="46"/>
      <c r="H1135" s="46"/>
      <c r="I1135" s="46"/>
      <c r="J1135" s="46"/>
      <c r="K1135" s="46"/>
      <c r="L1135" s="139"/>
      <c r="M1135" s="41"/>
      <c r="N1135" s="45"/>
      <c r="O1135" s="47"/>
      <c r="P1135" s="43"/>
      <c r="Q1135" s="71" t="e">
        <f>VLOOKUP(N1135,'error categories'!$A$2:$D$54,4,FALSE)</f>
        <v>#N/A</v>
      </c>
      <c r="R1135" s="72" t="e">
        <f>VLOOKUP(N1135,'error categories'!$A$2:$D$54,3,FALSE)</f>
        <v>#N/A</v>
      </c>
      <c r="S1135" s="374"/>
      <c r="T1135" s="377"/>
      <c r="U1135" s="378">
        <f t="shared" si="153"/>
        <v>0</v>
      </c>
      <c r="V1135" s="379"/>
      <c r="W1135" s="380"/>
      <c r="X1135" s="380"/>
      <c r="Y1135" s="380"/>
      <c r="Z1135" s="379"/>
      <c r="AA1135" s="381"/>
      <c r="AB1135" s="379"/>
      <c r="AC1135" s="380"/>
      <c r="AD1135" s="382">
        <f t="shared" si="160"/>
        <v>0</v>
      </c>
      <c r="AE1135" s="383">
        <f t="shared" si="161"/>
        <v>0</v>
      </c>
      <c r="AF1135" s="379"/>
      <c r="AG1135" s="381"/>
      <c r="AH1135" s="379"/>
      <c r="AI1135" s="381"/>
      <c r="AJ1135" s="384" t="str">
        <f t="shared" si="154"/>
        <v/>
      </c>
      <c r="AK1135" s="385" t="str">
        <f t="shared" si="155"/>
        <v/>
      </c>
      <c r="AL1135" s="388" t="str">
        <f t="shared" si="156"/>
        <v/>
      </c>
      <c r="AM1135" s="389" t="str">
        <f t="shared" si="157"/>
        <v/>
      </c>
      <c r="AN1135" s="388" t="str">
        <f t="shared" si="158"/>
        <v/>
      </c>
      <c r="AO1135" s="389" t="str">
        <f t="shared" si="159"/>
        <v/>
      </c>
      <c r="AP1135" s="423"/>
      <c r="AQ1135" s="423"/>
      <c r="AR1135" s="431" t="e">
        <f>VLOOKUP($B1135,'acc names'!$C$2:$D$12102,2,FALSE)</f>
        <v>#N/A</v>
      </c>
      <c r="AS1135" s="431" t="e">
        <f>VLOOKUP($AQ1135,software!$A$1:$B$14605,2,FALSE)</f>
        <v>#N/A</v>
      </c>
      <c r="AT1135" s="423"/>
      <c r="AV1135" s="423"/>
    </row>
    <row r="1136" spans="1:48" ht="12.75" x14ac:dyDescent="0.2">
      <c r="A1136" s="101"/>
      <c r="B1136" s="42"/>
      <c r="C1136" s="142"/>
      <c r="D1136" s="143"/>
      <c r="E1136" s="107"/>
      <c r="F1136" s="46"/>
      <c r="G1136" s="46"/>
      <c r="H1136" s="46"/>
      <c r="I1136" s="46"/>
      <c r="J1136" s="46"/>
      <c r="K1136" s="46"/>
      <c r="L1136" s="139"/>
      <c r="M1136" s="41"/>
      <c r="N1136" s="45"/>
      <c r="O1136" s="47"/>
      <c r="P1136" s="43"/>
      <c r="Q1136" s="71" t="e">
        <f>VLOOKUP(N1136,'error categories'!$A$2:$D$54,4,FALSE)</f>
        <v>#N/A</v>
      </c>
      <c r="R1136" s="72" t="e">
        <f>VLOOKUP(N1136,'error categories'!$A$2:$D$54,3,FALSE)</f>
        <v>#N/A</v>
      </c>
      <c r="S1136" s="374"/>
      <c r="T1136" s="377"/>
      <c r="U1136" s="378">
        <f t="shared" si="153"/>
        <v>0</v>
      </c>
      <c r="V1136" s="379"/>
      <c r="W1136" s="380"/>
      <c r="X1136" s="380"/>
      <c r="Y1136" s="380"/>
      <c r="Z1136" s="379"/>
      <c r="AA1136" s="381"/>
      <c r="AB1136" s="379"/>
      <c r="AC1136" s="380"/>
      <c r="AD1136" s="382">
        <f t="shared" si="160"/>
        <v>0</v>
      </c>
      <c r="AE1136" s="383">
        <f t="shared" si="161"/>
        <v>0</v>
      </c>
      <c r="AF1136" s="379"/>
      <c r="AG1136" s="381"/>
      <c r="AH1136" s="379"/>
      <c r="AI1136" s="381"/>
      <c r="AJ1136" s="384" t="str">
        <f t="shared" si="154"/>
        <v/>
      </c>
      <c r="AK1136" s="385" t="str">
        <f t="shared" si="155"/>
        <v/>
      </c>
      <c r="AL1136" s="388" t="str">
        <f t="shared" si="156"/>
        <v/>
      </c>
      <c r="AM1136" s="389" t="str">
        <f t="shared" si="157"/>
        <v/>
      </c>
      <c r="AN1136" s="388" t="str">
        <f t="shared" si="158"/>
        <v/>
      </c>
      <c r="AO1136" s="389" t="str">
        <f t="shared" si="159"/>
        <v/>
      </c>
      <c r="AP1136" s="423"/>
      <c r="AQ1136" s="423"/>
      <c r="AR1136" s="431" t="e">
        <f>VLOOKUP($B1136,'acc names'!$C$2:$D$12102,2,FALSE)</f>
        <v>#N/A</v>
      </c>
      <c r="AS1136" s="431" t="e">
        <f>VLOOKUP($AQ1136,software!$A$1:$B$14605,2,FALSE)</f>
        <v>#N/A</v>
      </c>
      <c r="AT1136" s="423"/>
      <c r="AV1136" s="423"/>
    </row>
    <row r="1137" spans="1:48" ht="12.75" x14ac:dyDescent="0.2">
      <c r="A1137" s="101"/>
      <c r="B1137" s="42"/>
      <c r="C1137" s="142"/>
      <c r="D1137" s="143"/>
      <c r="E1137" s="107"/>
      <c r="F1137" s="46"/>
      <c r="G1137" s="46"/>
      <c r="H1137" s="46"/>
      <c r="I1137" s="46"/>
      <c r="J1137" s="46"/>
      <c r="K1137" s="46"/>
      <c r="L1137" s="139"/>
      <c r="M1137" s="41"/>
      <c r="N1137" s="45"/>
      <c r="O1137" s="47"/>
      <c r="P1137" s="43"/>
      <c r="Q1137" s="71" t="e">
        <f>VLOOKUP(N1137,'error categories'!$A$2:$D$54,4,FALSE)</f>
        <v>#N/A</v>
      </c>
      <c r="R1137" s="72" t="e">
        <f>VLOOKUP(N1137,'error categories'!$A$2:$D$54,3,FALSE)</f>
        <v>#N/A</v>
      </c>
      <c r="S1137" s="374"/>
      <c r="T1137" s="377"/>
      <c r="U1137" s="378">
        <f t="shared" si="153"/>
        <v>0</v>
      </c>
      <c r="V1137" s="379"/>
      <c r="W1137" s="380"/>
      <c r="X1137" s="380"/>
      <c r="Y1137" s="380"/>
      <c r="Z1137" s="379"/>
      <c r="AA1137" s="381"/>
      <c r="AB1137" s="379"/>
      <c r="AC1137" s="380"/>
      <c r="AD1137" s="382">
        <f t="shared" si="160"/>
        <v>0</v>
      </c>
      <c r="AE1137" s="383">
        <f t="shared" si="161"/>
        <v>0</v>
      </c>
      <c r="AF1137" s="379"/>
      <c r="AG1137" s="381"/>
      <c r="AH1137" s="379"/>
      <c r="AI1137" s="381"/>
      <c r="AJ1137" s="384" t="str">
        <f t="shared" si="154"/>
        <v/>
      </c>
      <c r="AK1137" s="385" t="str">
        <f t="shared" si="155"/>
        <v/>
      </c>
      <c r="AL1137" s="388" t="str">
        <f t="shared" si="156"/>
        <v/>
      </c>
      <c r="AM1137" s="389" t="str">
        <f t="shared" si="157"/>
        <v/>
      </c>
      <c r="AN1137" s="388" t="str">
        <f t="shared" si="158"/>
        <v/>
      </c>
      <c r="AO1137" s="389" t="str">
        <f t="shared" si="159"/>
        <v/>
      </c>
      <c r="AP1137" s="423"/>
      <c r="AQ1137" s="423"/>
      <c r="AR1137" s="431" t="e">
        <f>VLOOKUP($B1137,'acc names'!$C$2:$D$12102,2,FALSE)</f>
        <v>#N/A</v>
      </c>
      <c r="AS1137" s="431" t="e">
        <f>VLOOKUP($AQ1137,software!$A$1:$B$14605,2,FALSE)</f>
        <v>#N/A</v>
      </c>
      <c r="AT1137" s="423"/>
      <c r="AV1137" s="423"/>
    </row>
    <row r="1138" spans="1:48" ht="12.75" x14ac:dyDescent="0.2">
      <c r="A1138" s="101"/>
      <c r="B1138" s="42"/>
      <c r="C1138" s="142"/>
      <c r="D1138" s="143"/>
      <c r="E1138" s="107"/>
      <c r="F1138" s="46"/>
      <c r="G1138" s="46"/>
      <c r="H1138" s="46"/>
      <c r="I1138" s="46"/>
      <c r="J1138" s="46"/>
      <c r="K1138" s="46"/>
      <c r="L1138" s="139"/>
      <c r="M1138" s="41"/>
      <c r="N1138" s="45"/>
      <c r="O1138" s="47"/>
      <c r="P1138" s="43"/>
      <c r="Q1138" s="71" t="e">
        <f>VLOOKUP(N1138,'error categories'!$A$2:$D$54,4,FALSE)</f>
        <v>#N/A</v>
      </c>
      <c r="R1138" s="72" t="e">
        <f>VLOOKUP(N1138,'error categories'!$A$2:$D$54,3,FALSE)</f>
        <v>#N/A</v>
      </c>
      <c r="S1138" s="374"/>
      <c r="T1138" s="377"/>
      <c r="U1138" s="378">
        <f t="shared" si="153"/>
        <v>0</v>
      </c>
      <c r="V1138" s="379"/>
      <c r="W1138" s="380"/>
      <c r="X1138" s="380"/>
      <c r="Y1138" s="380"/>
      <c r="Z1138" s="379"/>
      <c r="AA1138" s="381"/>
      <c r="AB1138" s="379"/>
      <c r="AC1138" s="380"/>
      <c r="AD1138" s="382">
        <f t="shared" si="160"/>
        <v>0</v>
      </c>
      <c r="AE1138" s="383">
        <f t="shared" si="161"/>
        <v>0</v>
      </c>
      <c r="AF1138" s="379"/>
      <c r="AG1138" s="381"/>
      <c r="AH1138" s="379"/>
      <c r="AI1138" s="381"/>
      <c r="AJ1138" s="384" t="str">
        <f t="shared" si="154"/>
        <v/>
      </c>
      <c r="AK1138" s="385" t="str">
        <f t="shared" si="155"/>
        <v/>
      </c>
      <c r="AL1138" s="388" t="str">
        <f t="shared" si="156"/>
        <v/>
      </c>
      <c r="AM1138" s="389" t="str">
        <f t="shared" si="157"/>
        <v/>
      </c>
      <c r="AN1138" s="388" t="str">
        <f t="shared" si="158"/>
        <v/>
      </c>
      <c r="AO1138" s="389" t="str">
        <f t="shared" si="159"/>
        <v/>
      </c>
      <c r="AP1138" s="423"/>
      <c r="AQ1138" s="423"/>
      <c r="AR1138" s="431" t="e">
        <f>VLOOKUP($B1138,'acc names'!$C$2:$D$12102,2,FALSE)</f>
        <v>#N/A</v>
      </c>
      <c r="AS1138" s="431" t="e">
        <f>VLOOKUP($AQ1138,software!$A$1:$B$14605,2,FALSE)</f>
        <v>#N/A</v>
      </c>
      <c r="AT1138" s="423"/>
      <c r="AV1138" s="423"/>
    </row>
    <row r="1139" spans="1:48" ht="12.75" x14ac:dyDescent="0.2">
      <c r="A1139" s="101"/>
      <c r="B1139" s="42"/>
      <c r="C1139" s="142"/>
      <c r="D1139" s="143"/>
      <c r="E1139" s="107"/>
      <c r="F1139" s="46"/>
      <c r="G1139" s="46"/>
      <c r="H1139" s="46"/>
      <c r="I1139" s="46"/>
      <c r="J1139" s="46"/>
      <c r="K1139" s="46"/>
      <c r="L1139" s="139"/>
      <c r="M1139" s="41"/>
      <c r="N1139" s="45"/>
      <c r="O1139" s="47"/>
      <c r="P1139" s="43"/>
      <c r="Q1139" s="71" t="e">
        <f>VLOOKUP(N1139,'error categories'!$A$2:$D$54,4,FALSE)</f>
        <v>#N/A</v>
      </c>
      <c r="R1139" s="72" t="e">
        <f>VLOOKUP(N1139,'error categories'!$A$2:$D$54,3,FALSE)</f>
        <v>#N/A</v>
      </c>
      <c r="S1139" s="374"/>
      <c r="T1139" s="377"/>
      <c r="U1139" s="378">
        <f t="shared" si="153"/>
        <v>0</v>
      </c>
      <c r="V1139" s="379"/>
      <c r="W1139" s="380"/>
      <c r="X1139" s="380"/>
      <c r="Y1139" s="380"/>
      <c r="Z1139" s="379"/>
      <c r="AA1139" s="381"/>
      <c r="AB1139" s="379"/>
      <c r="AC1139" s="380"/>
      <c r="AD1139" s="382">
        <f t="shared" si="160"/>
        <v>0</v>
      </c>
      <c r="AE1139" s="383">
        <f t="shared" si="161"/>
        <v>0</v>
      </c>
      <c r="AF1139" s="379"/>
      <c r="AG1139" s="381"/>
      <c r="AH1139" s="379"/>
      <c r="AI1139" s="381"/>
      <c r="AJ1139" s="384" t="str">
        <f t="shared" si="154"/>
        <v/>
      </c>
      <c r="AK1139" s="385" t="str">
        <f t="shared" si="155"/>
        <v/>
      </c>
      <c r="AL1139" s="388" t="str">
        <f t="shared" si="156"/>
        <v/>
      </c>
      <c r="AM1139" s="389" t="str">
        <f t="shared" si="157"/>
        <v/>
      </c>
      <c r="AN1139" s="388" t="str">
        <f t="shared" si="158"/>
        <v/>
      </c>
      <c r="AO1139" s="389" t="str">
        <f t="shared" si="159"/>
        <v/>
      </c>
      <c r="AP1139" s="423"/>
      <c r="AQ1139" s="423"/>
      <c r="AR1139" s="431" t="e">
        <f>VLOOKUP($B1139,'acc names'!$C$2:$D$12102,2,FALSE)</f>
        <v>#N/A</v>
      </c>
      <c r="AS1139" s="431" t="e">
        <f>VLOOKUP($AQ1139,software!$A$1:$B$14605,2,FALSE)</f>
        <v>#N/A</v>
      </c>
      <c r="AT1139" s="423"/>
      <c r="AV1139" s="423"/>
    </row>
    <row r="1140" spans="1:48" ht="12.75" x14ac:dyDescent="0.2">
      <c r="A1140" s="101"/>
      <c r="B1140" s="42"/>
      <c r="C1140" s="142"/>
      <c r="D1140" s="143"/>
      <c r="E1140" s="107"/>
      <c r="F1140" s="46"/>
      <c r="G1140" s="46"/>
      <c r="H1140" s="46"/>
      <c r="I1140" s="46"/>
      <c r="J1140" s="46"/>
      <c r="K1140" s="46"/>
      <c r="L1140" s="139"/>
      <c r="M1140" s="41"/>
      <c r="N1140" s="45"/>
      <c r="O1140" s="47"/>
      <c r="P1140" s="43"/>
      <c r="Q1140" s="71" t="e">
        <f>VLOOKUP(N1140,'error categories'!$A$2:$D$54,4,FALSE)</f>
        <v>#N/A</v>
      </c>
      <c r="R1140" s="72" t="e">
        <f>VLOOKUP(N1140,'error categories'!$A$2:$D$54,3,FALSE)</f>
        <v>#N/A</v>
      </c>
      <c r="S1140" s="374"/>
      <c r="T1140" s="377"/>
      <c r="U1140" s="378">
        <f t="shared" si="153"/>
        <v>0</v>
      </c>
      <c r="V1140" s="379"/>
      <c r="W1140" s="380"/>
      <c r="X1140" s="380"/>
      <c r="Y1140" s="380"/>
      <c r="Z1140" s="379"/>
      <c r="AA1140" s="381"/>
      <c r="AB1140" s="379"/>
      <c r="AC1140" s="380"/>
      <c r="AD1140" s="382">
        <f t="shared" si="160"/>
        <v>0</v>
      </c>
      <c r="AE1140" s="383">
        <f t="shared" si="161"/>
        <v>0</v>
      </c>
      <c r="AF1140" s="379"/>
      <c r="AG1140" s="381"/>
      <c r="AH1140" s="379"/>
      <c r="AI1140" s="381"/>
      <c r="AJ1140" s="384" t="str">
        <f t="shared" si="154"/>
        <v/>
      </c>
      <c r="AK1140" s="385" t="str">
        <f t="shared" si="155"/>
        <v/>
      </c>
      <c r="AL1140" s="388" t="str">
        <f t="shared" si="156"/>
        <v/>
      </c>
      <c r="AM1140" s="389" t="str">
        <f t="shared" si="157"/>
        <v/>
      </c>
      <c r="AN1140" s="388" t="str">
        <f t="shared" si="158"/>
        <v/>
      </c>
      <c r="AO1140" s="389" t="str">
        <f t="shared" si="159"/>
        <v/>
      </c>
      <c r="AP1140" s="423"/>
      <c r="AQ1140" s="423"/>
      <c r="AR1140" s="431" t="e">
        <f>VLOOKUP($B1140,'acc names'!$C$2:$D$12102,2,FALSE)</f>
        <v>#N/A</v>
      </c>
      <c r="AS1140" s="431" t="e">
        <f>VLOOKUP($AQ1140,software!$A$1:$B$14605,2,FALSE)</f>
        <v>#N/A</v>
      </c>
      <c r="AT1140" s="423"/>
      <c r="AV1140" s="423"/>
    </row>
    <row r="1141" spans="1:48" ht="12.75" x14ac:dyDescent="0.2">
      <c r="A1141" s="101"/>
      <c r="B1141" s="42"/>
      <c r="C1141" s="142"/>
      <c r="D1141" s="143"/>
      <c r="E1141" s="107"/>
      <c r="F1141" s="46"/>
      <c r="G1141" s="46"/>
      <c r="H1141" s="46"/>
      <c r="I1141" s="46"/>
      <c r="J1141" s="46"/>
      <c r="K1141" s="46"/>
      <c r="L1141" s="139"/>
      <c r="M1141" s="41"/>
      <c r="N1141" s="45"/>
      <c r="O1141" s="47"/>
      <c r="P1141" s="43"/>
      <c r="Q1141" s="71" t="e">
        <f>VLOOKUP(N1141,'error categories'!$A$2:$D$54,4,FALSE)</f>
        <v>#N/A</v>
      </c>
      <c r="R1141" s="72" t="e">
        <f>VLOOKUP(N1141,'error categories'!$A$2:$D$54,3,FALSE)</f>
        <v>#N/A</v>
      </c>
      <c r="S1141" s="374"/>
      <c r="T1141" s="377"/>
      <c r="U1141" s="378">
        <f t="shared" si="153"/>
        <v>0</v>
      </c>
      <c r="V1141" s="379"/>
      <c r="W1141" s="380"/>
      <c r="X1141" s="380"/>
      <c r="Y1141" s="380"/>
      <c r="Z1141" s="379"/>
      <c r="AA1141" s="381"/>
      <c r="AB1141" s="379"/>
      <c r="AC1141" s="380"/>
      <c r="AD1141" s="382">
        <f t="shared" si="160"/>
        <v>0</v>
      </c>
      <c r="AE1141" s="383">
        <f t="shared" si="161"/>
        <v>0</v>
      </c>
      <c r="AF1141" s="379"/>
      <c r="AG1141" s="381"/>
      <c r="AH1141" s="379"/>
      <c r="AI1141" s="381"/>
      <c r="AJ1141" s="384" t="str">
        <f t="shared" si="154"/>
        <v/>
      </c>
      <c r="AK1141" s="385" t="str">
        <f t="shared" si="155"/>
        <v/>
      </c>
      <c r="AL1141" s="388" t="str">
        <f t="shared" si="156"/>
        <v/>
      </c>
      <c r="AM1141" s="389" t="str">
        <f t="shared" si="157"/>
        <v/>
      </c>
      <c r="AN1141" s="388" t="str">
        <f t="shared" si="158"/>
        <v/>
      </c>
      <c r="AO1141" s="389" t="str">
        <f t="shared" si="159"/>
        <v/>
      </c>
      <c r="AP1141" s="423"/>
      <c r="AQ1141" s="423"/>
      <c r="AR1141" s="431" t="e">
        <f>VLOOKUP($B1141,'acc names'!$C$2:$D$12102,2,FALSE)</f>
        <v>#N/A</v>
      </c>
      <c r="AS1141" s="431" t="e">
        <f>VLOOKUP($AQ1141,software!$A$1:$B$14605,2,FALSE)</f>
        <v>#N/A</v>
      </c>
      <c r="AT1141" s="423"/>
      <c r="AV1141" s="423"/>
    </row>
    <row r="1142" spans="1:48" ht="12.75" x14ac:dyDescent="0.2">
      <c r="A1142" s="101"/>
      <c r="B1142" s="42"/>
      <c r="C1142" s="142"/>
      <c r="D1142" s="143"/>
      <c r="E1142" s="107"/>
      <c r="F1142" s="46"/>
      <c r="G1142" s="46"/>
      <c r="H1142" s="46"/>
      <c r="I1142" s="46"/>
      <c r="J1142" s="46"/>
      <c r="K1142" s="46"/>
      <c r="L1142" s="139"/>
      <c r="M1142" s="41"/>
      <c r="N1142" s="45"/>
      <c r="O1142" s="47"/>
      <c r="P1142" s="43"/>
      <c r="Q1142" s="71" t="e">
        <f>VLOOKUP(N1142,'error categories'!$A$2:$D$54,4,FALSE)</f>
        <v>#N/A</v>
      </c>
      <c r="R1142" s="72" t="e">
        <f>VLOOKUP(N1142,'error categories'!$A$2:$D$54,3,FALSE)</f>
        <v>#N/A</v>
      </c>
      <c r="S1142" s="374"/>
      <c r="T1142" s="377"/>
      <c r="U1142" s="378">
        <f t="shared" si="153"/>
        <v>0</v>
      </c>
      <c r="V1142" s="379"/>
      <c r="W1142" s="380"/>
      <c r="X1142" s="380"/>
      <c r="Y1142" s="380"/>
      <c r="Z1142" s="379"/>
      <c r="AA1142" s="381"/>
      <c r="AB1142" s="379"/>
      <c r="AC1142" s="380"/>
      <c r="AD1142" s="382">
        <f t="shared" si="160"/>
        <v>0</v>
      </c>
      <c r="AE1142" s="383">
        <f t="shared" si="161"/>
        <v>0</v>
      </c>
      <c r="AF1142" s="379"/>
      <c r="AG1142" s="381"/>
      <c r="AH1142" s="379"/>
      <c r="AI1142" s="381"/>
      <c r="AJ1142" s="384" t="str">
        <f t="shared" si="154"/>
        <v/>
      </c>
      <c r="AK1142" s="385" t="str">
        <f t="shared" si="155"/>
        <v/>
      </c>
      <c r="AL1142" s="388" t="str">
        <f t="shared" si="156"/>
        <v/>
      </c>
      <c r="AM1142" s="389" t="str">
        <f t="shared" si="157"/>
        <v/>
      </c>
      <c r="AN1142" s="388" t="str">
        <f t="shared" si="158"/>
        <v/>
      </c>
      <c r="AO1142" s="389" t="str">
        <f t="shared" si="159"/>
        <v/>
      </c>
      <c r="AP1142" s="423"/>
      <c r="AQ1142" s="423"/>
      <c r="AR1142" s="431" t="e">
        <f>VLOOKUP($B1142,'acc names'!$C$2:$D$12102,2,FALSE)</f>
        <v>#N/A</v>
      </c>
      <c r="AS1142" s="431" t="e">
        <f>VLOOKUP($AQ1142,software!$A$1:$B$14605,2,FALSE)</f>
        <v>#N/A</v>
      </c>
      <c r="AT1142" s="423"/>
      <c r="AV1142" s="423"/>
    </row>
    <row r="1143" spans="1:48" ht="12.75" x14ac:dyDescent="0.2">
      <c r="A1143" s="101"/>
      <c r="B1143" s="42"/>
      <c r="C1143" s="142"/>
      <c r="D1143" s="143"/>
      <c r="E1143" s="107"/>
      <c r="F1143" s="46"/>
      <c r="G1143" s="46"/>
      <c r="H1143" s="46"/>
      <c r="I1143" s="46"/>
      <c r="J1143" s="46"/>
      <c r="K1143" s="46"/>
      <c r="L1143" s="139"/>
      <c r="M1143" s="41"/>
      <c r="N1143" s="45"/>
      <c r="O1143" s="47"/>
      <c r="P1143" s="43"/>
      <c r="Q1143" s="71" t="e">
        <f>VLOOKUP(N1143,'error categories'!$A$2:$D$54,4,FALSE)</f>
        <v>#N/A</v>
      </c>
      <c r="R1143" s="72" t="e">
        <f>VLOOKUP(N1143,'error categories'!$A$2:$D$54,3,FALSE)</f>
        <v>#N/A</v>
      </c>
      <c r="S1143" s="374"/>
      <c r="T1143" s="377"/>
      <c r="U1143" s="378">
        <f t="shared" si="153"/>
        <v>0</v>
      </c>
      <c r="V1143" s="379"/>
      <c r="W1143" s="380"/>
      <c r="X1143" s="380"/>
      <c r="Y1143" s="380"/>
      <c r="Z1143" s="379"/>
      <c r="AA1143" s="381"/>
      <c r="AB1143" s="379"/>
      <c r="AC1143" s="380"/>
      <c r="AD1143" s="382">
        <f t="shared" si="160"/>
        <v>0</v>
      </c>
      <c r="AE1143" s="383">
        <f t="shared" si="161"/>
        <v>0</v>
      </c>
      <c r="AF1143" s="379"/>
      <c r="AG1143" s="381"/>
      <c r="AH1143" s="379"/>
      <c r="AI1143" s="381"/>
      <c r="AJ1143" s="384" t="str">
        <f t="shared" si="154"/>
        <v/>
      </c>
      <c r="AK1143" s="385" t="str">
        <f t="shared" si="155"/>
        <v/>
      </c>
      <c r="AL1143" s="388" t="str">
        <f t="shared" si="156"/>
        <v/>
      </c>
      <c r="AM1143" s="389" t="str">
        <f t="shared" si="157"/>
        <v/>
      </c>
      <c r="AN1143" s="388" t="str">
        <f t="shared" si="158"/>
        <v/>
      </c>
      <c r="AO1143" s="389" t="str">
        <f t="shared" si="159"/>
        <v/>
      </c>
      <c r="AP1143" s="423"/>
      <c r="AQ1143" s="423"/>
      <c r="AR1143" s="431" t="e">
        <f>VLOOKUP($B1143,'acc names'!$C$2:$D$12102,2,FALSE)</f>
        <v>#N/A</v>
      </c>
      <c r="AS1143" s="431" t="e">
        <f>VLOOKUP($AQ1143,software!$A$1:$B$14605,2,FALSE)</f>
        <v>#N/A</v>
      </c>
      <c r="AT1143" s="423"/>
      <c r="AV1143" s="423"/>
    </row>
    <row r="1144" spans="1:48" ht="12.75" x14ac:dyDescent="0.2">
      <c r="A1144" s="101"/>
      <c r="B1144" s="42"/>
      <c r="C1144" s="142"/>
      <c r="D1144" s="143"/>
      <c r="E1144" s="107"/>
      <c r="F1144" s="46"/>
      <c r="G1144" s="46"/>
      <c r="H1144" s="46"/>
      <c r="I1144" s="46"/>
      <c r="J1144" s="46"/>
      <c r="K1144" s="46"/>
      <c r="L1144" s="139"/>
      <c r="M1144" s="41"/>
      <c r="N1144" s="45"/>
      <c r="O1144" s="47"/>
      <c r="P1144" s="43"/>
      <c r="Q1144" s="71" t="e">
        <f>VLOOKUP(N1144,'error categories'!$A$2:$D$54,4,FALSE)</f>
        <v>#N/A</v>
      </c>
      <c r="R1144" s="72" t="e">
        <f>VLOOKUP(N1144,'error categories'!$A$2:$D$54,3,FALSE)</f>
        <v>#N/A</v>
      </c>
      <c r="S1144" s="374"/>
      <c r="T1144" s="377"/>
      <c r="U1144" s="378">
        <f t="shared" si="153"/>
        <v>0</v>
      </c>
      <c r="V1144" s="379"/>
      <c r="W1144" s="380"/>
      <c r="X1144" s="380"/>
      <c r="Y1144" s="380"/>
      <c r="Z1144" s="379"/>
      <c r="AA1144" s="381"/>
      <c r="AB1144" s="379"/>
      <c r="AC1144" s="380"/>
      <c r="AD1144" s="382">
        <f t="shared" si="160"/>
        <v>0</v>
      </c>
      <c r="AE1144" s="383">
        <f t="shared" si="161"/>
        <v>0</v>
      </c>
      <c r="AF1144" s="379"/>
      <c r="AG1144" s="381"/>
      <c r="AH1144" s="379"/>
      <c r="AI1144" s="381"/>
      <c r="AJ1144" s="384" t="str">
        <f t="shared" si="154"/>
        <v/>
      </c>
      <c r="AK1144" s="385" t="str">
        <f t="shared" si="155"/>
        <v/>
      </c>
      <c r="AL1144" s="388" t="str">
        <f t="shared" si="156"/>
        <v/>
      </c>
      <c r="AM1144" s="389" t="str">
        <f t="shared" si="157"/>
        <v/>
      </c>
      <c r="AN1144" s="388" t="str">
        <f t="shared" si="158"/>
        <v/>
      </c>
      <c r="AO1144" s="389" t="str">
        <f t="shared" si="159"/>
        <v/>
      </c>
      <c r="AP1144" s="423"/>
      <c r="AQ1144" s="423"/>
      <c r="AR1144" s="431" t="e">
        <f>VLOOKUP($B1144,'acc names'!$C$2:$D$12102,2,FALSE)</f>
        <v>#N/A</v>
      </c>
      <c r="AS1144" s="431" t="e">
        <f>VLOOKUP($AQ1144,software!$A$1:$B$14605,2,FALSE)</f>
        <v>#N/A</v>
      </c>
      <c r="AT1144" s="423"/>
      <c r="AV1144" s="423"/>
    </row>
    <row r="1145" spans="1:48" ht="12.75" x14ac:dyDescent="0.2">
      <c r="A1145" s="101"/>
      <c r="B1145" s="42"/>
      <c r="C1145" s="142"/>
      <c r="D1145" s="143"/>
      <c r="E1145" s="107"/>
      <c r="F1145" s="46"/>
      <c r="G1145" s="46"/>
      <c r="H1145" s="46"/>
      <c r="I1145" s="46"/>
      <c r="J1145" s="46"/>
      <c r="K1145" s="46"/>
      <c r="L1145" s="139"/>
      <c r="M1145" s="41"/>
      <c r="N1145" s="45"/>
      <c r="O1145" s="47"/>
      <c r="P1145" s="43"/>
      <c r="Q1145" s="71" t="e">
        <f>VLOOKUP(N1145,'error categories'!$A$2:$D$54,4,FALSE)</f>
        <v>#N/A</v>
      </c>
      <c r="R1145" s="72" t="e">
        <f>VLOOKUP(N1145,'error categories'!$A$2:$D$54,3,FALSE)</f>
        <v>#N/A</v>
      </c>
      <c r="S1145" s="374"/>
      <c r="T1145" s="377"/>
      <c r="U1145" s="378">
        <f t="shared" si="153"/>
        <v>0</v>
      </c>
      <c r="V1145" s="379"/>
      <c r="W1145" s="380"/>
      <c r="X1145" s="380"/>
      <c r="Y1145" s="380"/>
      <c r="Z1145" s="379"/>
      <c r="AA1145" s="381"/>
      <c r="AB1145" s="379"/>
      <c r="AC1145" s="380"/>
      <c r="AD1145" s="382">
        <f t="shared" si="160"/>
        <v>0</v>
      </c>
      <c r="AE1145" s="383">
        <f t="shared" si="161"/>
        <v>0</v>
      </c>
      <c r="AF1145" s="379"/>
      <c r="AG1145" s="381"/>
      <c r="AH1145" s="379"/>
      <c r="AI1145" s="381"/>
      <c r="AJ1145" s="384" t="str">
        <f t="shared" si="154"/>
        <v/>
      </c>
      <c r="AK1145" s="385" t="str">
        <f t="shared" si="155"/>
        <v/>
      </c>
      <c r="AL1145" s="388" t="str">
        <f t="shared" si="156"/>
        <v/>
      </c>
      <c r="AM1145" s="389" t="str">
        <f t="shared" si="157"/>
        <v/>
      </c>
      <c r="AN1145" s="388" t="str">
        <f t="shared" si="158"/>
        <v/>
      </c>
      <c r="AO1145" s="389" t="str">
        <f t="shared" si="159"/>
        <v/>
      </c>
      <c r="AP1145" s="423"/>
      <c r="AQ1145" s="423"/>
      <c r="AR1145" s="431" t="e">
        <f>VLOOKUP($B1145,'acc names'!$C$2:$D$12102,2,FALSE)</f>
        <v>#N/A</v>
      </c>
      <c r="AS1145" s="431" t="e">
        <f>VLOOKUP($AQ1145,software!$A$1:$B$14605,2,FALSE)</f>
        <v>#N/A</v>
      </c>
      <c r="AT1145" s="423"/>
      <c r="AV1145" s="423"/>
    </row>
    <row r="1146" spans="1:48" ht="12.75" x14ac:dyDescent="0.2">
      <c r="A1146" s="101"/>
      <c r="B1146" s="42"/>
      <c r="C1146" s="142"/>
      <c r="D1146" s="143"/>
      <c r="E1146" s="107"/>
      <c r="F1146" s="46"/>
      <c r="G1146" s="46"/>
      <c r="H1146" s="46"/>
      <c r="I1146" s="46"/>
      <c r="J1146" s="46"/>
      <c r="K1146" s="46"/>
      <c r="L1146" s="139"/>
      <c r="M1146" s="41"/>
      <c r="N1146" s="45"/>
      <c r="O1146" s="47"/>
      <c r="P1146" s="43"/>
      <c r="Q1146" s="71" t="e">
        <f>VLOOKUP(N1146,'error categories'!$A$2:$D$54,4,FALSE)</f>
        <v>#N/A</v>
      </c>
      <c r="R1146" s="72" t="e">
        <f>VLOOKUP(N1146,'error categories'!$A$2:$D$54,3,FALSE)</f>
        <v>#N/A</v>
      </c>
      <c r="S1146" s="374"/>
      <c r="T1146" s="377"/>
      <c r="U1146" s="378">
        <f t="shared" si="153"/>
        <v>0</v>
      </c>
      <c r="V1146" s="379"/>
      <c r="W1146" s="380"/>
      <c r="X1146" s="380"/>
      <c r="Y1146" s="380"/>
      <c r="Z1146" s="379"/>
      <c r="AA1146" s="381"/>
      <c r="AB1146" s="379"/>
      <c r="AC1146" s="380"/>
      <c r="AD1146" s="382">
        <f t="shared" si="160"/>
        <v>0</v>
      </c>
      <c r="AE1146" s="383">
        <f t="shared" si="161"/>
        <v>0</v>
      </c>
      <c r="AF1146" s="379"/>
      <c r="AG1146" s="381"/>
      <c r="AH1146" s="379"/>
      <c r="AI1146" s="381"/>
      <c r="AJ1146" s="384" t="str">
        <f t="shared" si="154"/>
        <v/>
      </c>
      <c r="AK1146" s="385" t="str">
        <f t="shared" si="155"/>
        <v/>
      </c>
      <c r="AL1146" s="388" t="str">
        <f t="shared" si="156"/>
        <v/>
      </c>
      <c r="AM1146" s="389" t="str">
        <f t="shared" si="157"/>
        <v/>
      </c>
      <c r="AN1146" s="388" t="str">
        <f t="shared" si="158"/>
        <v/>
      </c>
      <c r="AO1146" s="389" t="str">
        <f t="shared" si="159"/>
        <v/>
      </c>
      <c r="AP1146" s="423"/>
      <c r="AQ1146" s="423"/>
      <c r="AR1146" s="431" t="e">
        <f>VLOOKUP($B1146,'acc names'!$C$2:$D$12102,2,FALSE)</f>
        <v>#N/A</v>
      </c>
      <c r="AS1146" s="431" t="e">
        <f>VLOOKUP($AQ1146,software!$A$1:$B$14605,2,FALSE)</f>
        <v>#N/A</v>
      </c>
      <c r="AT1146" s="423"/>
      <c r="AV1146" s="423"/>
    </row>
    <row r="1147" spans="1:48" ht="12.75" x14ac:dyDescent="0.2">
      <c r="A1147" s="101"/>
      <c r="B1147" s="42"/>
      <c r="C1147" s="142"/>
      <c r="D1147" s="143"/>
      <c r="E1147" s="107"/>
      <c r="F1147" s="46"/>
      <c r="G1147" s="46"/>
      <c r="H1147" s="46"/>
      <c r="I1147" s="46"/>
      <c r="J1147" s="46"/>
      <c r="K1147" s="46"/>
      <c r="L1147" s="139"/>
      <c r="M1147" s="41"/>
      <c r="N1147" s="45"/>
      <c r="O1147" s="47"/>
      <c r="P1147" s="43"/>
      <c r="Q1147" s="71" t="e">
        <f>VLOOKUP(N1147,'error categories'!$A$2:$D$54,4,FALSE)</f>
        <v>#N/A</v>
      </c>
      <c r="R1147" s="72" t="e">
        <f>VLOOKUP(N1147,'error categories'!$A$2:$D$54,3,FALSE)</f>
        <v>#N/A</v>
      </c>
      <c r="S1147" s="374"/>
      <c r="T1147" s="377"/>
      <c r="U1147" s="378">
        <f t="shared" si="153"/>
        <v>0</v>
      </c>
      <c r="V1147" s="379"/>
      <c r="W1147" s="380"/>
      <c r="X1147" s="380"/>
      <c r="Y1147" s="380"/>
      <c r="Z1147" s="379"/>
      <c r="AA1147" s="381"/>
      <c r="AB1147" s="379"/>
      <c r="AC1147" s="380"/>
      <c r="AD1147" s="382">
        <f t="shared" si="160"/>
        <v>0</v>
      </c>
      <c r="AE1147" s="383">
        <f t="shared" si="161"/>
        <v>0</v>
      </c>
      <c r="AF1147" s="379"/>
      <c r="AG1147" s="381"/>
      <c r="AH1147" s="379"/>
      <c r="AI1147" s="381"/>
      <c r="AJ1147" s="384" t="str">
        <f t="shared" si="154"/>
        <v/>
      </c>
      <c r="AK1147" s="385" t="str">
        <f t="shared" si="155"/>
        <v/>
      </c>
      <c r="AL1147" s="388" t="str">
        <f t="shared" si="156"/>
        <v/>
      </c>
      <c r="AM1147" s="389" t="str">
        <f t="shared" si="157"/>
        <v/>
      </c>
      <c r="AN1147" s="388" t="str">
        <f t="shared" si="158"/>
        <v/>
      </c>
      <c r="AO1147" s="389" t="str">
        <f t="shared" si="159"/>
        <v/>
      </c>
      <c r="AP1147" s="423"/>
      <c r="AQ1147" s="423"/>
      <c r="AR1147" s="431" t="e">
        <f>VLOOKUP($B1147,'acc names'!$C$2:$D$12102,2,FALSE)</f>
        <v>#N/A</v>
      </c>
      <c r="AS1147" s="431" t="e">
        <f>VLOOKUP($AQ1147,software!$A$1:$B$14605,2,FALSE)</f>
        <v>#N/A</v>
      </c>
      <c r="AT1147" s="423"/>
      <c r="AV1147" s="423"/>
    </row>
    <row r="1148" spans="1:48" ht="12.75" x14ac:dyDescent="0.2">
      <c r="A1148" s="101"/>
      <c r="B1148" s="42"/>
      <c r="C1148" s="142"/>
      <c r="D1148" s="143"/>
      <c r="E1148" s="107"/>
      <c r="F1148" s="46"/>
      <c r="G1148" s="46"/>
      <c r="H1148" s="46"/>
      <c r="I1148" s="46"/>
      <c r="J1148" s="46"/>
      <c r="K1148" s="46"/>
      <c r="L1148" s="139"/>
      <c r="M1148" s="41"/>
      <c r="N1148" s="45"/>
      <c r="O1148" s="47"/>
      <c r="P1148" s="43"/>
      <c r="Q1148" s="71" t="e">
        <f>VLOOKUP(N1148,'error categories'!$A$2:$D$54,4,FALSE)</f>
        <v>#N/A</v>
      </c>
      <c r="R1148" s="72" t="e">
        <f>VLOOKUP(N1148,'error categories'!$A$2:$D$54,3,FALSE)</f>
        <v>#N/A</v>
      </c>
      <c r="S1148" s="374"/>
      <c r="T1148" s="377"/>
      <c r="U1148" s="378">
        <f t="shared" si="153"/>
        <v>0</v>
      </c>
      <c r="V1148" s="379"/>
      <c r="W1148" s="380"/>
      <c r="X1148" s="380"/>
      <c r="Y1148" s="380"/>
      <c r="Z1148" s="379"/>
      <c r="AA1148" s="381"/>
      <c r="AB1148" s="379"/>
      <c r="AC1148" s="380"/>
      <c r="AD1148" s="382">
        <f t="shared" si="160"/>
        <v>0</v>
      </c>
      <c r="AE1148" s="383">
        <f t="shared" si="161"/>
        <v>0</v>
      </c>
      <c r="AF1148" s="379"/>
      <c r="AG1148" s="381"/>
      <c r="AH1148" s="379"/>
      <c r="AI1148" s="381"/>
      <c r="AJ1148" s="384" t="str">
        <f t="shared" si="154"/>
        <v/>
      </c>
      <c r="AK1148" s="385" t="str">
        <f t="shared" si="155"/>
        <v/>
      </c>
      <c r="AL1148" s="388" t="str">
        <f t="shared" si="156"/>
        <v/>
      </c>
      <c r="AM1148" s="389" t="str">
        <f t="shared" si="157"/>
        <v/>
      </c>
      <c r="AN1148" s="388" t="str">
        <f t="shared" si="158"/>
        <v/>
      </c>
      <c r="AO1148" s="389" t="str">
        <f t="shared" si="159"/>
        <v/>
      </c>
      <c r="AP1148" s="423"/>
      <c r="AQ1148" s="423"/>
      <c r="AR1148" s="431" t="e">
        <f>VLOOKUP($B1148,'acc names'!$C$2:$D$12102,2,FALSE)</f>
        <v>#N/A</v>
      </c>
      <c r="AS1148" s="431" t="e">
        <f>VLOOKUP($AQ1148,software!$A$1:$B$14605,2,FALSE)</f>
        <v>#N/A</v>
      </c>
      <c r="AT1148" s="423"/>
      <c r="AV1148" s="423"/>
    </row>
    <row r="1149" spans="1:48" ht="12.75" x14ac:dyDescent="0.2">
      <c r="A1149" s="101"/>
      <c r="B1149" s="42"/>
      <c r="C1149" s="142"/>
      <c r="D1149" s="143"/>
      <c r="E1149" s="107"/>
      <c r="F1149" s="46"/>
      <c r="G1149" s="46"/>
      <c r="H1149" s="46"/>
      <c r="I1149" s="46"/>
      <c r="J1149" s="46"/>
      <c r="K1149" s="46"/>
      <c r="L1149" s="139"/>
      <c r="M1149" s="41"/>
      <c r="N1149" s="45"/>
      <c r="O1149" s="47"/>
      <c r="P1149" s="43"/>
      <c r="Q1149" s="71" t="e">
        <f>VLOOKUP(N1149,'error categories'!$A$2:$D$54,4,FALSE)</f>
        <v>#N/A</v>
      </c>
      <c r="R1149" s="72" t="e">
        <f>VLOOKUP(N1149,'error categories'!$A$2:$D$54,3,FALSE)</f>
        <v>#N/A</v>
      </c>
      <c r="S1149" s="374"/>
      <c r="T1149" s="377"/>
      <c r="U1149" s="378">
        <f t="shared" si="153"/>
        <v>0</v>
      </c>
      <c r="V1149" s="379"/>
      <c r="W1149" s="380"/>
      <c r="X1149" s="380"/>
      <c r="Y1149" s="380"/>
      <c r="Z1149" s="379"/>
      <c r="AA1149" s="381"/>
      <c r="AB1149" s="379"/>
      <c r="AC1149" s="380"/>
      <c r="AD1149" s="382">
        <f t="shared" si="160"/>
        <v>0</v>
      </c>
      <c r="AE1149" s="383">
        <f t="shared" si="161"/>
        <v>0</v>
      </c>
      <c r="AF1149" s="379"/>
      <c r="AG1149" s="381"/>
      <c r="AH1149" s="379"/>
      <c r="AI1149" s="381"/>
      <c r="AJ1149" s="384" t="str">
        <f t="shared" si="154"/>
        <v/>
      </c>
      <c r="AK1149" s="385" t="str">
        <f t="shared" si="155"/>
        <v/>
      </c>
      <c r="AL1149" s="388" t="str">
        <f t="shared" si="156"/>
        <v/>
      </c>
      <c r="AM1149" s="389" t="str">
        <f t="shared" si="157"/>
        <v/>
      </c>
      <c r="AN1149" s="388" t="str">
        <f t="shared" si="158"/>
        <v/>
      </c>
      <c r="AO1149" s="389" t="str">
        <f t="shared" si="159"/>
        <v/>
      </c>
      <c r="AP1149" s="423"/>
      <c r="AQ1149" s="423"/>
      <c r="AR1149" s="431" t="e">
        <f>VLOOKUP($B1149,'acc names'!$C$2:$D$12102,2,FALSE)</f>
        <v>#N/A</v>
      </c>
      <c r="AS1149" s="431" t="e">
        <f>VLOOKUP($AQ1149,software!$A$1:$B$14605,2,FALSE)</f>
        <v>#N/A</v>
      </c>
      <c r="AT1149" s="423"/>
      <c r="AV1149" s="423"/>
    </row>
    <row r="1150" spans="1:48" ht="12.75" x14ac:dyDescent="0.2">
      <c r="A1150" s="101"/>
      <c r="B1150" s="42"/>
      <c r="C1150" s="142"/>
      <c r="D1150" s="143"/>
      <c r="E1150" s="107"/>
      <c r="F1150" s="46"/>
      <c r="G1150" s="46"/>
      <c r="H1150" s="46"/>
      <c r="I1150" s="46"/>
      <c r="J1150" s="46"/>
      <c r="K1150" s="46"/>
      <c r="L1150" s="139"/>
      <c r="M1150" s="41"/>
      <c r="N1150" s="45"/>
      <c r="O1150" s="47"/>
      <c r="P1150" s="43"/>
      <c r="Q1150" s="71" t="e">
        <f>VLOOKUP(N1150,'error categories'!$A$2:$D$54,4,FALSE)</f>
        <v>#N/A</v>
      </c>
      <c r="R1150" s="72" t="e">
        <f>VLOOKUP(N1150,'error categories'!$A$2:$D$54,3,FALSE)</f>
        <v>#N/A</v>
      </c>
      <c r="S1150" s="374"/>
      <c r="T1150" s="377"/>
      <c r="U1150" s="378">
        <f t="shared" si="153"/>
        <v>0</v>
      </c>
      <c r="V1150" s="379"/>
      <c r="W1150" s="380"/>
      <c r="X1150" s="380"/>
      <c r="Y1150" s="380"/>
      <c r="Z1150" s="379"/>
      <c r="AA1150" s="381"/>
      <c r="AB1150" s="379"/>
      <c r="AC1150" s="380"/>
      <c r="AD1150" s="382">
        <f t="shared" si="160"/>
        <v>0</v>
      </c>
      <c r="AE1150" s="383">
        <f t="shared" si="161"/>
        <v>0</v>
      </c>
      <c r="AF1150" s="379"/>
      <c r="AG1150" s="381"/>
      <c r="AH1150" s="379"/>
      <c r="AI1150" s="381"/>
      <c r="AJ1150" s="384" t="str">
        <f t="shared" si="154"/>
        <v/>
      </c>
      <c r="AK1150" s="385" t="str">
        <f t="shared" si="155"/>
        <v/>
      </c>
      <c r="AL1150" s="388" t="str">
        <f t="shared" si="156"/>
        <v/>
      </c>
      <c r="AM1150" s="389" t="str">
        <f t="shared" si="157"/>
        <v/>
      </c>
      <c r="AN1150" s="388" t="str">
        <f t="shared" si="158"/>
        <v/>
      </c>
      <c r="AO1150" s="389" t="str">
        <f t="shared" si="159"/>
        <v/>
      </c>
      <c r="AP1150" s="423"/>
      <c r="AQ1150" s="423"/>
      <c r="AR1150" s="431" t="e">
        <f>VLOOKUP($B1150,'acc names'!$C$2:$D$12102,2,FALSE)</f>
        <v>#N/A</v>
      </c>
      <c r="AS1150" s="431" t="e">
        <f>VLOOKUP($AQ1150,software!$A$1:$B$14605,2,FALSE)</f>
        <v>#N/A</v>
      </c>
      <c r="AT1150" s="423"/>
      <c r="AV1150" s="423"/>
    </row>
    <row r="1151" spans="1:48" ht="12.75" x14ac:dyDescent="0.2">
      <c r="A1151" s="101"/>
      <c r="B1151" s="42"/>
      <c r="C1151" s="142"/>
      <c r="D1151" s="143"/>
      <c r="E1151" s="107"/>
      <c r="F1151" s="46"/>
      <c r="G1151" s="46"/>
      <c r="H1151" s="46"/>
      <c r="I1151" s="46"/>
      <c r="J1151" s="46"/>
      <c r="K1151" s="46"/>
      <c r="L1151" s="139"/>
      <c r="M1151" s="41"/>
      <c r="N1151" s="45"/>
      <c r="O1151" s="47"/>
      <c r="P1151" s="43"/>
      <c r="Q1151" s="71" t="e">
        <f>VLOOKUP(N1151,'error categories'!$A$2:$D$54,4,FALSE)</f>
        <v>#N/A</v>
      </c>
      <c r="R1151" s="72" t="e">
        <f>VLOOKUP(N1151,'error categories'!$A$2:$D$54,3,FALSE)</f>
        <v>#N/A</v>
      </c>
      <c r="S1151" s="374"/>
      <c r="T1151" s="377"/>
      <c r="U1151" s="378">
        <f t="shared" si="153"/>
        <v>0</v>
      </c>
      <c r="V1151" s="379"/>
      <c r="W1151" s="380"/>
      <c r="X1151" s="380"/>
      <c r="Y1151" s="380"/>
      <c r="Z1151" s="379"/>
      <c r="AA1151" s="381"/>
      <c r="AB1151" s="379"/>
      <c r="AC1151" s="380"/>
      <c r="AD1151" s="382">
        <f t="shared" si="160"/>
        <v>0</v>
      </c>
      <c r="AE1151" s="383">
        <f t="shared" si="161"/>
        <v>0</v>
      </c>
      <c r="AF1151" s="379"/>
      <c r="AG1151" s="381"/>
      <c r="AH1151" s="379"/>
      <c r="AI1151" s="381"/>
      <c r="AJ1151" s="384" t="str">
        <f t="shared" si="154"/>
        <v/>
      </c>
      <c r="AK1151" s="385" t="str">
        <f t="shared" si="155"/>
        <v/>
      </c>
      <c r="AL1151" s="388" t="str">
        <f t="shared" si="156"/>
        <v/>
      </c>
      <c r="AM1151" s="389" t="str">
        <f t="shared" si="157"/>
        <v/>
      </c>
      <c r="AN1151" s="388" t="str">
        <f t="shared" si="158"/>
        <v/>
      </c>
      <c r="AO1151" s="389" t="str">
        <f t="shared" si="159"/>
        <v/>
      </c>
      <c r="AP1151" s="423"/>
      <c r="AQ1151" s="423"/>
      <c r="AR1151" s="431" t="e">
        <f>VLOOKUP($B1151,'acc names'!$C$2:$D$12102,2,FALSE)</f>
        <v>#N/A</v>
      </c>
      <c r="AS1151" s="431" t="e">
        <f>VLOOKUP($AQ1151,software!$A$1:$B$14605,2,FALSE)</f>
        <v>#N/A</v>
      </c>
      <c r="AT1151" s="423"/>
      <c r="AV1151" s="423"/>
    </row>
    <row r="1152" spans="1:48" ht="12.75" x14ac:dyDescent="0.2">
      <c r="A1152" s="101"/>
      <c r="B1152" s="42"/>
      <c r="C1152" s="142"/>
      <c r="D1152" s="143"/>
      <c r="E1152" s="107"/>
      <c r="F1152" s="46"/>
      <c r="G1152" s="46"/>
      <c r="H1152" s="46"/>
      <c r="I1152" s="46"/>
      <c r="J1152" s="46"/>
      <c r="K1152" s="46"/>
      <c r="L1152" s="139"/>
      <c r="M1152" s="41"/>
      <c r="N1152" s="45"/>
      <c r="O1152" s="47"/>
      <c r="P1152" s="43"/>
      <c r="Q1152" s="71" t="e">
        <f>VLOOKUP(N1152,'error categories'!$A$2:$D$54,4,FALSE)</f>
        <v>#N/A</v>
      </c>
      <c r="R1152" s="72" t="e">
        <f>VLOOKUP(N1152,'error categories'!$A$2:$D$54,3,FALSE)</f>
        <v>#N/A</v>
      </c>
      <c r="S1152" s="374"/>
      <c r="T1152" s="377"/>
      <c r="U1152" s="378">
        <f t="shared" si="153"/>
        <v>0</v>
      </c>
      <c r="V1152" s="379"/>
      <c r="W1152" s="380"/>
      <c r="X1152" s="380"/>
      <c r="Y1152" s="380"/>
      <c r="Z1152" s="379"/>
      <c r="AA1152" s="381"/>
      <c r="AB1152" s="379"/>
      <c r="AC1152" s="380"/>
      <c r="AD1152" s="382">
        <f t="shared" si="160"/>
        <v>0</v>
      </c>
      <c r="AE1152" s="383">
        <f t="shared" si="161"/>
        <v>0</v>
      </c>
      <c r="AF1152" s="379"/>
      <c r="AG1152" s="381"/>
      <c r="AH1152" s="379"/>
      <c r="AI1152" s="381"/>
      <c r="AJ1152" s="384" t="str">
        <f t="shared" si="154"/>
        <v/>
      </c>
      <c r="AK1152" s="385" t="str">
        <f t="shared" si="155"/>
        <v/>
      </c>
      <c r="AL1152" s="388" t="str">
        <f t="shared" si="156"/>
        <v/>
      </c>
      <c r="AM1152" s="389" t="str">
        <f t="shared" si="157"/>
        <v/>
      </c>
      <c r="AN1152" s="388" t="str">
        <f t="shared" si="158"/>
        <v/>
      </c>
      <c r="AO1152" s="389" t="str">
        <f t="shared" si="159"/>
        <v/>
      </c>
      <c r="AP1152" s="423"/>
      <c r="AQ1152" s="423"/>
      <c r="AR1152" s="431" t="e">
        <f>VLOOKUP($B1152,'acc names'!$C$2:$D$12102,2,FALSE)</f>
        <v>#N/A</v>
      </c>
      <c r="AS1152" s="431" t="e">
        <f>VLOOKUP($AQ1152,software!$A$1:$B$14605,2,FALSE)</f>
        <v>#N/A</v>
      </c>
      <c r="AT1152" s="423"/>
      <c r="AV1152" s="423"/>
    </row>
    <row r="1153" spans="1:48" ht="12.75" x14ac:dyDescent="0.2">
      <c r="A1153" s="101"/>
      <c r="B1153" s="42"/>
      <c r="C1153" s="142"/>
      <c r="D1153" s="143"/>
      <c r="E1153" s="107"/>
      <c r="F1153" s="46"/>
      <c r="G1153" s="46"/>
      <c r="H1153" s="46"/>
      <c r="I1153" s="46"/>
      <c r="J1153" s="46"/>
      <c r="K1153" s="46"/>
      <c r="L1153" s="139"/>
      <c r="M1153" s="41"/>
      <c r="N1153" s="45"/>
      <c r="O1153" s="47"/>
      <c r="P1153" s="43"/>
      <c r="Q1153" s="71" t="e">
        <f>VLOOKUP(N1153,'error categories'!$A$2:$D$54,4,FALSE)</f>
        <v>#N/A</v>
      </c>
      <c r="R1153" s="72" t="e">
        <f>VLOOKUP(N1153,'error categories'!$A$2:$D$54,3,FALSE)</f>
        <v>#N/A</v>
      </c>
      <c r="S1153" s="374"/>
      <c r="T1153" s="377"/>
      <c r="U1153" s="378">
        <f t="shared" si="153"/>
        <v>0</v>
      </c>
      <c r="V1153" s="379"/>
      <c r="W1153" s="380"/>
      <c r="X1153" s="380"/>
      <c r="Y1153" s="380"/>
      <c r="Z1153" s="379"/>
      <c r="AA1153" s="381"/>
      <c r="AB1153" s="379"/>
      <c r="AC1153" s="380"/>
      <c r="AD1153" s="382">
        <f t="shared" si="160"/>
        <v>0</v>
      </c>
      <c r="AE1153" s="383">
        <f t="shared" si="161"/>
        <v>0</v>
      </c>
      <c r="AF1153" s="379"/>
      <c r="AG1153" s="381"/>
      <c r="AH1153" s="379"/>
      <c r="AI1153" s="381"/>
      <c r="AJ1153" s="384" t="str">
        <f t="shared" si="154"/>
        <v/>
      </c>
      <c r="AK1153" s="385" t="str">
        <f t="shared" si="155"/>
        <v/>
      </c>
      <c r="AL1153" s="388" t="str">
        <f t="shared" si="156"/>
        <v/>
      </c>
      <c r="AM1153" s="389" t="str">
        <f t="shared" si="157"/>
        <v/>
      </c>
      <c r="AN1153" s="388" t="str">
        <f t="shared" si="158"/>
        <v/>
      </c>
      <c r="AO1153" s="389" t="str">
        <f t="shared" si="159"/>
        <v/>
      </c>
      <c r="AP1153" s="423"/>
      <c r="AQ1153" s="423"/>
      <c r="AR1153" s="431" t="e">
        <f>VLOOKUP($B1153,'acc names'!$C$2:$D$12102,2,FALSE)</f>
        <v>#N/A</v>
      </c>
      <c r="AS1153" s="431" t="e">
        <f>VLOOKUP($AQ1153,software!$A$1:$B$14605,2,FALSE)</f>
        <v>#N/A</v>
      </c>
      <c r="AT1153" s="423"/>
      <c r="AV1153" s="423"/>
    </row>
    <row r="1154" spans="1:48" ht="12.75" x14ac:dyDescent="0.2">
      <c r="A1154" s="101"/>
      <c r="B1154" s="42"/>
      <c r="C1154" s="142"/>
      <c r="D1154" s="143"/>
      <c r="E1154" s="107"/>
      <c r="F1154" s="46"/>
      <c r="G1154" s="46"/>
      <c r="H1154" s="46"/>
      <c r="I1154" s="46"/>
      <c r="J1154" s="46"/>
      <c r="K1154" s="46"/>
      <c r="L1154" s="139"/>
      <c r="M1154" s="41"/>
      <c r="N1154" s="45"/>
      <c r="O1154" s="47"/>
      <c r="P1154" s="43"/>
      <c r="Q1154" s="71" t="e">
        <f>VLOOKUP(N1154,'error categories'!$A$2:$D$54,4,FALSE)</f>
        <v>#N/A</v>
      </c>
      <c r="R1154" s="72" t="e">
        <f>VLOOKUP(N1154,'error categories'!$A$2:$D$54,3,FALSE)</f>
        <v>#N/A</v>
      </c>
      <c r="S1154" s="374"/>
      <c r="T1154" s="377"/>
      <c r="U1154" s="378">
        <f t="shared" si="153"/>
        <v>0</v>
      </c>
      <c r="V1154" s="379"/>
      <c r="W1154" s="380"/>
      <c r="X1154" s="380"/>
      <c r="Y1154" s="380"/>
      <c r="Z1154" s="379"/>
      <c r="AA1154" s="381"/>
      <c r="AB1154" s="379"/>
      <c r="AC1154" s="380"/>
      <c r="AD1154" s="382">
        <f t="shared" si="160"/>
        <v>0</v>
      </c>
      <c r="AE1154" s="383">
        <f t="shared" si="161"/>
        <v>0</v>
      </c>
      <c r="AF1154" s="379"/>
      <c r="AG1154" s="381"/>
      <c r="AH1154" s="379"/>
      <c r="AI1154" s="381"/>
      <c r="AJ1154" s="384" t="str">
        <f t="shared" si="154"/>
        <v/>
      </c>
      <c r="AK1154" s="385" t="str">
        <f t="shared" si="155"/>
        <v/>
      </c>
      <c r="AL1154" s="388" t="str">
        <f t="shared" si="156"/>
        <v/>
      </c>
      <c r="AM1154" s="389" t="str">
        <f t="shared" si="157"/>
        <v/>
      </c>
      <c r="AN1154" s="388" t="str">
        <f t="shared" si="158"/>
        <v/>
      </c>
      <c r="AO1154" s="389" t="str">
        <f t="shared" si="159"/>
        <v/>
      </c>
      <c r="AP1154" s="423"/>
      <c r="AQ1154" s="423"/>
      <c r="AR1154" s="431" t="e">
        <f>VLOOKUP($B1154,'acc names'!$C$2:$D$12102,2,FALSE)</f>
        <v>#N/A</v>
      </c>
      <c r="AS1154" s="431" t="e">
        <f>VLOOKUP($AQ1154,software!$A$1:$B$14605,2,FALSE)</f>
        <v>#N/A</v>
      </c>
      <c r="AT1154" s="423"/>
      <c r="AV1154" s="423"/>
    </row>
    <row r="1155" spans="1:48" ht="12.75" x14ac:dyDescent="0.2">
      <c r="A1155" s="101"/>
      <c r="B1155" s="42"/>
      <c r="C1155" s="142"/>
      <c r="D1155" s="143"/>
      <c r="E1155" s="107"/>
      <c r="F1155" s="46"/>
      <c r="G1155" s="46"/>
      <c r="H1155" s="46"/>
      <c r="I1155" s="46"/>
      <c r="J1155" s="46"/>
      <c r="K1155" s="46"/>
      <c r="L1155" s="139"/>
      <c r="M1155" s="41"/>
      <c r="N1155" s="45"/>
      <c r="O1155" s="47"/>
      <c r="P1155" s="43"/>
      <c r="Q1155" s="71" t="e">
        <f>VLOOKUP(N1155,'error categories'!$A$2:$D$54,4,FALSE)</f>
        <v>#N/A</v>
      </c>
      <c r="R1155" s="72" t="e">
        <f>VLOOKUP(N1155,'error categories'!$A$2:$D$54,3,FALSE)</f>
        <v>#N/A</v>
      </c>
      <c r="S1155" s="374"/>
      <c r="T1155" s="377"/>
      <c r="U1155" s="378">
        <f t="shared" si="153"/>
        <v>0</v>
      </c>
      <c r="V1155" s="379"/>
      <c r="W1155" s="380"/>
      <c r="X1155" s="380"/>
      <c r="Y1155" s="380"/>
      <c r="Z1155" s="379"/>
      <c r="AA1155" s="381"/>
      <c r="AB1155" s="379"/>
      <c r="AC1155" s="380"/>
      <c r="AD1155" s="382">
        <f t="shared" si="160"/>
        <v>0</v>
      </c>
      <c r="AE1155" s="383">
        <f t="shared" si="161"/>
        <v>0</v>
      </c>
      <c r="AF1155" s="379"/>
      <c r="AG1155" s="381"/>
      <c r="AH1155" s="379"/>
      <c r="AI1155" s="381"/>
      <c r="AJ1155" s="384" t="str">
        <f t="shared" si="154"/>
        <v/>
      </c>
      <c r="AK1155" s="385" t="str">
        <f t="shared" si="155"/>
        <v/>
      </c>
      <c r="AL1155" s="388" t="str">
        <f t="shared" si="156"/>
        <v/>
      </c>
      <c r="AM1155" s="389" t="str">
        <f t="shared" si="157"/>
        <v/>
      </c>
      <c r="AN1155" s="388" t="str">
        <f t="shared" si="158"/>
        <v/>
      </c>
      <c r="AO1155" s="389" t="str">
        <f t="shared" si="159"/>
        <v/>
      </c>
      <c r="AP1155" s="423"/>
      <c r="AQ1155" s="423"/>
      <c r="AR1155" s="431" t="e">
        <f>VLOOKUP($B1155,'acc names'!$C$2:$D$12102,2,FALSE)</f>
        <v>#N/A</v>
      </c>
      <c r="AS1155" s="431" t="e">
        <f>VLOOKUP($AQ1155,software!$A$1:$B$14605,2,FALSE)</f>
        <v>#N/A</v>
      </c>
      <c r="AT1155" s="423"/>
      <c r="AV1155" s="423"/>
    </row>
    <row r="1156" spans="1:48" ht="12.75" x14ac:dyDescent="0.2">
      <c r="A1156" s="101"/>
      <c r="B1156" s="42"/>
      <c r="C1156" s="142"/>
      <c r="D1156" s="143"/>
      <c r="E1156" s="107"/>
      <c r="F1156" s="46"/>
      <c r="G1156" s="46"/>
      <c r="H1156" s="46"/>
      <c r="I1156" s="46"/>
      <c r="J1156" s="46"/>
      <c r="K1156" s="46"/>
      <c r="L1156" s="139"/>
      <c r="M1156" s="41"/>
      <c r="N1156" s="45"/>
      <c r="O1156" s="47"/>
      <c r="P1156" s="43"/>
      <c r="Q1156" s="71" t="e">
        <f>VLOOKUP(N1156,'error categories'!$A$2:$D$54,4,FALSE)</f>
        <v>#N/A</v>
      </c>
      <c r="R1156" s="72" t="e">
        <f>VLOOKUP(N1156,'error categories'!$A$2:$D$54,3,FALSE)</f>
        <v>#N/A</v>
      </c>
      <c r="S1156" s="374"/>
      <c r="T1156" s="377"/>
      <c r="U1156" s="378">
        <f t="shared" ref="U1156:U1219" si="162">S1156-T1156</f>
        <v>0</v>
      </c>
      <c r="V1156" s="379"/>
      <c r="W1156" s="380"/>
      <c r="X1156" s="380"/>
      <c r="Y1156" s="380"/>
      <c r="Z1156" s="379"/>
      <c r="AA1156" s="381"/>
      <c r="AB1156" s="379"/>
      <c r="AC1156" s="380"/>
      <c r="AD1156" s="382">
        <f t="shared" si="160"/>
        <v>0</v>
      </c>
      <c r="AE1156" s="383">
        <f t="shared" si="161"/>
        <v>0</v>
      </c>
      <c r="AF1156" s="379"/>
      <c r="AG1156" s="381"/>
      <c r="AH1156" s="379"/>
      <c r="AI1156" s="381"/>
      <c r="AJ1156" s="384" t="str">
        <f t="shared" ref="AJ1156:AJ1219" si="163">IF(E1156="","",IF(AND(U1156=1,(Y1156+AA1156+AD1156+AE1156+AG1156+AI1156)=0),"VU",Y1156+AA1156+AD1156+AE1156+AG1156+AI1156))</f>
        <v/>
      </c>
      <c r="AK1156" s="385" t="str">
        <f t="shared" si="155"/>
        <v/>
      </c>
      <c r="AL1156" s="388" t="str">
        <f t="shared" si="156"/>
        <v/>
      </c>
      <c r="AM1156" s="389" t="str">
        <f t="shared" si="157"/>
        <v/>
      </c>
      <c r="AN1156" s="388" t="str">
        <f t="shared" si="158"/>
        <v/>
      </c>
      <c r="AO1156" s="389" t="str">
        <f t="shared" si="159"/>
        <v/>
      </c>
      <c r="AP1156" s="423"/>
      <c r="AQ1156" s="423"/>
      <c r="AR1156" s="431" t="e">
        <f>VLOOKUP($B1156,'acc names'!$C$2:$D$12102,2,FALSE)</f>
        <v>#N/A</v>
      </c>
      <c r="AS1156" s="431" t="e">
        <f>VLOOKUP($AQ1156,software!$A$1:$B$14605,2,FALSE)</f>
        <v>#N/A</v>
      </c>
      <c r="AT1156" s="423"/>
      <c r="AV1156" s="423"/>
    </row>
    <row r="1157" spans="1:48" ht="12.75" x14ac:dyDescent="0.2">
      <c r="A1157" s="101"/>
      <c r="B1157" s="42"/>
      <c r="C1157" s="142"/>
      <c r="D1157" s="143"/>
      <c r="E1157" s="107"/>
      <c r="F1157" s="46"/>
      <c r="G1157" s="46"/>
      <c r="H1157" s="46"/>
      <c r="I1157" s="46"/>
      <c r="J1157" s="46"/>
      <c r="K1157" s="46"/>
      <c r="L1157" s="139"/>
      <c r="M1157" s="41"/>
      <c r="N1157" s="45"/>
      <c r="O1157" s="47"/>
      <c r="P1157" s="43"/>
      <c r="Q1157" s="71" t="e">
        <f>VLOOKUP(N1157,'error categories'!$A$2:$D$54,4,FALSE)</f>
        <v>#N/A</v>
      </c>
      <c r="R1157" s="72" t="e">
        <f>VLOOKUP(N1157,'error categories'!$A$2:$D$54,3,FALSE)</f>
        <v>#N/A</v>
      </c>
      <c r="S1157" s="374"/>
      <c r="T1157" s="377"/>
      <c r="U1157" s="378">
        <f t="shared" si="162"/>
        <v>0</v>
      </c>
      <c r="V1157" s="379"/>
      <c r="W1157" s="380"/>
      <c r="X1157" s="380"/>
      <c r="Y1157" s="380"/>
      <c r="Z1157" s="379"/>
      <c r="AA1157" s="381"/>
      <c r="AB1157" s="379"/>
      <c r="AC1157" s="380"/>
      <c r="AD1157" s="382">
        <f t="shared" si="160"/>
        <v>0</v>
      </c>
      <c r="AE1157" s="383">
        <f t="shared" si="161"/>
        <v>0</v>
      </c>
      <c r="AF1157" s="379"/>
      <c r="AG1157" s="381"/>
      <c r="AH1157" s="379"/>
      <c r="AI1157" s="381"/>
      <c r="AJ1157" s="384" t="str">
        <f t="shared" si="163"/>
        <v/>
      </c>
      <c r="AK1157" s="385" t="str">
        <f t="shared" ref="AK1157:AK1220" si="164">IF(OR(AJ1157="",AJ1157="VU"),"",ABS(AJ1157))</f>
        <v/>
      </c>
      <c r="AL1157" s="388" t="str">
        <f t="shared" ref="AL1157:AL1220" si="165">IF(OR(AJ1157="VU",AJ1157="",AJ1157=0,AJ1157&lt;0),"",AJ1157)</f>
        <v/>
      </c>
      <c r="AM1157" s="389" t="str">
        <f t="shared" ref="AM1157:AM1220" si="166">IF(OR(AJ1157="VU",AJ1157="",AJ1157=0,AJ1157&gt;0),"",AJ1157)</f>
        <v/>
      </c>
      <c r="AN1157" s="388" t="str">
        <f t="shared" ref="AN1157:AN1220" si="167">IF(AL1157="","",1)</f>
        <v/>
      </c>
      <c r="AO1157" s="389" t="str">
        <f t="shared" ref="AO1157:AO1220" si="168">IF(AM1157="","",1)</f>
        <v/>
      </c>
      <c r="AP1157" s="423"/>
      <c r="AQ1157" s="423"/>
      <c r="AR1157" s="431" t="e">
        <f>VLOOKUP($B1157,'acc names'!$C$2:$D$12102,2,FALSE)</f>
        <v>#N/A</v>
      </c>
      <c r="AS1157" s="431" t="e">
        <f>VLOOKUP($AQ1157,software!$A$1:$B$14605,2,FALSE)</f>
        <v>#N/A</v>
      </c>
      <c r="AT1157" s="423"/>
      <c r="AV1157" s="423"/>
    </row>
    <row r="1158" spans="1:48" ht="12.75" x14ac:dyDescent="0.2">
      <c r="A1158" s="101"/>
      <c r="B1158" s="42"/>
      <c r="C1158" s="142"/>
      <c r="D1158" s="143"/>
      <c r="E1158" s="107"/>
      <c r="F1158" s="46"/>
      <c r="G1158" s="46"/>
      <c r="H1158" s="46"/>
      <c r="I1158" s="46"/>
      <c r="J1158" s="46"/>
      <c r="K1158" s="46"/>
      <c r="L1158" s="139"/>
      <c r="M1158" s="41"/>
      <c r="N1158" s="45"/>
      <c r="O1158" s="47"/>
      <c r="P1158" s="43"/>
      <c r="Q1158" s="71" t="e">
        <f>VLOOKUP(N1158,'error categories'!$A$2:$D$54,4,FALSE)</f>
        <v>#N/A</v>
      </c>
      <c r="R1158" s="72" t="e">
        <f>VLOOKUP(N1158,'error categories'!$A$2:$D$54,3,FALSE)</f>
        <v>#N/A</v>
      </c>
      <c r="S1158" s="374"/>
      <c r="T1158" s="377"/>
      <c r="U1158" s="378">
        <f t="shared" si="162"/>
        <v>0</v>
      </c>
      <c r="V1158" s="379"/>
      <c r="W1158" s="380"/>
      <c r="X1158" s="380"/>
      <c r="Y1158" s="380"/>
      <c r="Z1158" s="379"/>
      <c r="AA1158" s="381"/>
      <c r="AB1158" s="379"/>
      <c r="AC1158" s="380"/>
      <c r="AD1158" s="382">
        <f t="shared" ref="AD1158:AD1221" si="169">AB1158*-900</f>
        <v>0</v>
      </c>
      <c r="AE1158" s="383">
        <f t="shared" ref="AE1158:AE1221" si="170">AC1158*-880</f>
        <v>0</v>
      </c>
      <c r="AF1158" s="379"/>
      <c r="AG1158" s="381"/>
      <c r="AH1158" s="379"/>
      <c r="AI1158" s="381"/>
      <c r="AJ1158" s="384" t="str">
        <f t="shared" si="163"/>
        <v/>
      </c>
      <c r="AK1158" s="385" t="str">
        <f t="shared" si="164"/>
        <v/>
      </c>
      <c r="AL1158" s="388" t="str">
        <f t="shared" si="165"/>
        <v/>
      </c>
      <c r="AM1158" s="389" t="str">
        <f t="shared" si="166"/>
        <v/>
      </c>
      <c r="AN1158" s="388" t="str">
        <f t="shared" si="167"/>
        <v/>
      </c>
      <c r="AO1158" s="389" t="str">
        <f t="shared" si="168"/>
        <v/>
      </c>
      <c r="AP1158" s="423"/>
      <c r="AQ1158" s="423"/>
      <c r="AR1158" s="431" t="e">
        <f>VLOOKUP($B1158,'acc names'!$C$2:$D$12102,2,FALSE)</f>
        <v>#N/A</v>
      </c>
      <c r="AS1158" s="431" t="e">
        <f>VLOOKUP($AQ1158,software!$A$1:$B$14605,2,FALSE)</f>
        <v>#N/A</v>
      </c>
      <c r="AT1158" s="423"/>
      <c r="AV1158" s="423"/>
    </row>
    <row r="1159" spans="1:48" ht="12.75" x14ac:dyDescent="0.2">
      <c r="A1159" s="101"/>
      <c r="B1159" s="42"/>
      <c r="C1159" s="142"/>
      <c r="D1159" s="143"/>
      <c r="E1159" s="107"/>
      <c r="F1159" s="46"/>
      <c r="G1159" s="46"/>
      <c r="H1159" s="46"/>
      <c r="I1159" s="46"/>
      <c r="J1159" s="46"/>
      <c r="K1159" s="46"/>
      <c r="L1159" s="139"/>
      <c r="M1159" s="41"/>
      <c r="N1159" s="45"/>
      <c r="O1159" s="47"/>
      <c r="P1159" s="43"/>
      <c r="Q1159" s="71" t="e">
        <f>VLOOKUP(N1159,'error categories'!$A$2:$D$54,4,FALSE)</f>
        <v>#N/A</v>
      </c>
      <c r="R1159" s="72" t="e">
        <f>VLOOKUP(N1159,'error categories'!$A$2:$D$54,3,FALSE)</f>
        <v>#N/A</v>
      </c>
      <c r="S1159" s="374"/>
      <c r="T1159" s="377"/>
      <c r="U1159" s="378">
        <f t="shared" si="162"/>
        <v>0</v>
      </c>
      <c r="V1159" s="379"/>
      <c r="W1159" s="380"/>
      <c r="X1159" s="380"/>
      <c r="Y1159" s="380"/>
      <c r="Z1159" s="379"/>
      <c r="AA1159" s="381"/>
      <c r="AB1159" s="379"/>
      <c r="AC1159" s="380"/>
      <c r="AD1159" s="382">
        <f t="shared" si="169"/>
        <v>0</v>
      </c>
      <c r="AE1159" s="383">
        <f t="shared" si="170"/>
        <v>0</v>
      </c>
      <c r="AF1159" s="379"/>
      <c r="AG1159" s="381"/>
      <c r="AH1159" s="379"/>
      <c r="AI1159" s="381"/>
      <c r="AJ1159" s="384" t="str">
        <f t="shared" si="163"/>
        <v/>
      </c>
      <c r="AK1159" s="385" t="str">
        <f t="shared" si="164"/>
        <v/>
      </c>
      <c r="AL1159" s="388" t="str">
        <f t="shared" si="165"/>
        <v/>
      </c>
      <c r="AM1159" s="389" t="str">
        <f t="shared" si="166"/>
        <v/>
      </c>
      <c r="AN1159" s="388" t="str">
        <f t="shared" si="167"/>
        <v/>
      </c>
      <c r="AO1159" s="389" t="str">
        <f t="shared" si="168"/>
        <v/>
      </c>
      <c r="AP1159" s="423"/>
      <c r="AQ1159" s="423"/>
      <c r="AR1159" s="431" t="e">
        <f>VLOOKUP($B1159,'acc names'!$C$2:$D$12102,2,FALSE)</f>
        <v>#N/A</v>
      </c>
      <c r="AS1159" s="431" t="e">
        <f>VLOOKUP($AQ1159,software!$A$1:$B$14605,2,FALSE)</f>
        <v>#N/A</v>
      </c>
      <c r="AT1159" s="423"/>
      <c r="AV1159" s="423"/>
    </row>
    <row r="1160" spans="1:48" ht="12.75" x14ac:dyDescent="0.2">
      <c r="A1160" s="101"/>
      <c r="B1160" s="42"/>
      <c r="C1160" s="142"/>
      <c r="D1160" s="143"/>
      <c r="E1160" s="107"/>
      <c r="F1160" s="46"/>
      <c r="G1160" s="46"/>
      <c r="H1160" s="46"/>
      <c r="I1160" s="46"/>
      <c r="J1160" s="46"/>
      <c r="K1160" s="46"/>
      <c r="L1160" s="139"/>
      <c r="M1160" s="41"/>
      <c r="N1160" s="45"/>
      <c r="O1160" s="47"/>
      <c r="P1160" s="43"/>
      <c r="Q1160" s="71" t="e">
        <f>VLOOKUP(N1160,'error categories'!$A$2:$D$54,4,FALSE)</f>
        <v>#N/A</v>
      </c>
      <c r="R1160" s="72" t="e">
        <f>VLOOKUP(N1160,'error categories'!$A$2:$D$54,3,FALSE)</f>
        <v>#N/A</v>
      </c>
      <c r="S1160" s="374"/>
      <c r="T1160" s="377"/>
      <c r="U1160" s="378">
        <f t="shared" si="162"/>
        <v>0</v>
      </c>
      <c r="V1160" s="379"/>
      <c r="W1160" s="380"/>
      <c r="X1160" s="380"/>
      <c r="Y1160" s="380"/>
      <c r="Z1160" s="379"/>
      <c r="AA1160" s="381"/>
      <c r="AB1160" s="379"/>
      <c r="AC1160" s="380"/>
      <c r="AD1160" s="382">
        <f t="shared" si="169"/>
        <v>0</v>
      </c>
      <c r="AE1160" s="383">
        <f t="shared" si="170"/>
        <v>0</v>
      </c>
      <c r="AF1160" s="379"/>
      <c r="AG1160" s="381"/>
      <c r="AH1160" s="379"/>
      <c r="AI1160" s="381"/>
      <c r="AJ1160" s="384" t="str">
        <f t="shared" si="163"/>
        <v/>
      </c>
      <c r="AK1160" s="385" t="str">
        <f t="shared" si="164"/>
        <v/>
      </c>
      <c r="AL1160" s="388" t="str">
        <f t="shared" si="165"/>
        <v/>
      </c>
      <c r="AM1160" s="389" t="str">
        <f t="shared" si="166"/>
        <v/>
      </c>
      <c r="AN1160" s="388" t="str">
        <f t="shared" si="167"/>
        <v/>
      </c>
      <c r="AO1160" s="389" t="str">
        <f t="shared" si="168"/>
        <v/>
      </c>
      <c r="AP1160" s="423"/>
      <c r="AQ1160" s="423"/>
      <c r="AR1160" s="431" t="e">
        <f>VLOOKUP($B1160,'acc names'!$C$2:$D$12102,2,FALSE)</f>
        <v>#N/A</v>
      </c>
      <c r="AS1160" s="431" t="e">
        <f>VLOOKUP($AQ1160,software!$A$1:$B$14605,2,FALSE)</f>
        <v>#N/A</v>
      </c>
      <c r="AT1160" s="423"/>
      <c r="AV1160" s="423"/>
    </row>
    <row r="1161" spans="1:48" ht="12.75" x14ac:dyDescent="0.2">
      <c r="A1161" s="101"/>
      <c r="B1161" s="42"/>
      <c r="C1161" s="142"/>
      <c r="D1161" s="143"/>
      <c r="E1161" s="107"/>
      <c r="F1161" s="46"/>
      <c r="G1161" s="46"/>
      <c r="H1161" s="46"/>
      <c r="I1161" s="46"/>
      <c r="J1161" s="46"/>
      <c r="K1161" s="46"/>
      <c r="L1161" s="139"/>
      <c r="M1161" s="41"/>
      <c r="N1161" s="45"/>
      <c r="O1161" s="47"/>
      <c r="P1161" s="43"/>
      <c r="Q1161" s="71" t="e">
        <f>VLOOKUP(N1161,'error categories'!$A$2:$D$54,4,FALSE)</f>
        <v>#N/A</v>
      </c>
      <c r="R1161" s="72" t="e">
        <f>VLOOKUP(N1161,'error categories'!$A$2:$D$54,3,FALSE)</f>
        <v>#N/A</v>
      </c>
      <c r="S1161" s="374"/>
      <c r="T1161" s="377"/>
      <c r="U1161" s="378">
        <f t="shared" si="162"/>
        <v>0</v>
      </c>
      <c r="V1161" s="379"/>
      <c r="W1161" s="380"/>
      <c r="X1161" s="380"/>
      <c r="Y1161" s="380"/>
      <c r="Z1161" s="379"/>
      <c r="AA1161" s="381"/>
      <c r="AB1161" s="379"/>
      <c r="AC1161" s="380"/>
      <c r="AD1161" s="382">
        <f t="shared" si="169"/>
        <v>0</v>
      </c>
      <c r="AE1161" s="383">
        <f t="shared" si="170"/>
        <v>0</v>
      </c>
      <c r="AF1161" s="379"/>
      <c r="AG1161" s="381"/>
      <c r="AH1161" s="379"/>
      <c r="AI1161" s="381"/>
      <c r="AJ1161" s="384" t="str">
        <f t="shared" si="163"/>
        <v/>
      </c>
      <c r="AK1161" s="385" t="str">
        <f t="shared" si="164"/>
        <v/>
      </c>
      <c r="AL1161" s="388" t="str">
        <f t="shared" si="165"/>
        <v/>
      </c>
      <c r="AM1161" s="389" t="str">
        <f t="shared" si="166"/>
        <v/>
      </c>
      <c r="AN1161" s="388" t="str">
        <f t="shared" si="167"/>
        <v/>
      </c>
      <c r="AO1161" s="389" t="str">
        <f t="shared" si="168"/>
        <v/>
      </c>
      <c r="AP1161" s="423"/>
      <c r="AQ1161" s="423"/>
      <c r="AR1161" s="431" t="e">
        <f>VLOOKUP($B1161,'acc names'!$C$2:$D$12102,2,FALSE)</f>
        <v>#N/A</v>
      </c>
      <c r="AS1161" s="431" t="e">
        <f>VLOOKUP($AQ1161,software!$A$1:$B$14605,2,FALSE)</f>
        <v>#N/A</v>
      </c>
      <c r="AT1161" s="423"/>
      <c r="AV1161" s="423"/>
    </row>
    <row r="1162" spans="1:48" ht="12.75" x14ac:dyDescent="0.2">
      <c r="A1162" s="101"/>
      <c r="B1162" s="42"/>
      <c r="C1162" s="142"/>
      <c r="D1162" s="143"/>
      <c r="E1162" s="107"/>
      <c r="F1162" s="46"/>
      <c r="G1162" s="46"/>
      <c r="H1162" s="46"/>
      <c r="I1162" s="46"/>
      <c r="J1162" s="46"/>
      <c r="K1162" s="46"/>
      <c r="L1162" s="139"/>
      <c r="M1162" s="41"/>
      <c r="N1162" s="45"/>
      <c r="O1162" s="47"/>
      <c r="P1162" s="43"/>
      <c r="Q1162" s="71" t="e">
        <f>VLOOKUP(N1162,'error categories'!$A$2:$D$54,4,FALSE)</f>
        <v>#N/A</v>
      </c>
      <c r="R1162" s="72" t="e">
        <f>VLOOKUP(N1162,'error categories'!$A$2:$D$54,3,FALSE)</f>
        <v>#N/A</v>
      </c>
      <c r="S1162" s="374"/>
      <c r="T1162" s="377"/>
      <c r="U1162" s="378">
        <f t="shared" si="162"/>
        <v>0</v>
      </c>
      <c r="V1162" s="379"/>
      <c r="W1162" s="380"/>
      <c r="X1162" s="380"/>
      <c r="Y1162" s="380"/>
      <c r="Z1162" s="379"/>
      <c r="AA1162" s="381"/>
      <c r="AB1162" s="379"/>
      <c r="AC1162" s="380"/>
      <c r="AD1162" s="382">
        <f t="shared" si="169"/>
        <v>0</v>
      </c>
      <c r="AE1162" s="383">
        <f t="shared" si="170"/>
        <v>0</v>
      </c>
      <c r="AF1162" s="379"/>
      <c r="AG1162" s="381"/>
      <c r="AH1162" s="379"/>
      <c r="AI1162" s="381"/>
      <c r="AJ1162" s="384" t="str">
        <f t="shared" si="163"/>
        <v/>
      </c>
      <c r="AK1162" s="385" t="str">
        <f t="shared" si="164"/>
        <v/>
      </c>
      <c r="AL1162" s="388" t="str">
        <f t="shared" si="165"/>
        <v/>
      </c>
      <c r="AM1162" s="389" t="str">
        <f t="shared" si="166"/>
        <v/>
      </c>
      <c r="AN1162" s="388" t="str">
        <f t="shared" si="167"/>
        <v/>
      </c>
      <c r="AO1162" s="389" t="str">
        <f t="shared" si="168"/>
        <v/>
      </c>
      <c r="AP1162" s="423"/>
      <c r="AQ1162" s="423"/>
      <c r="AR1162" s="431" t="e">
        <f>VLOOKUP($B1162,'acc names'!$C$2:$D$12102,2,FALSE)</f>
        <v>#N/A</v>
      </c>
      <c r="AS1162" s="431" t="e">
        <f>VLOOKUP($AQ1162,software!$A$1:$B$14605,2,FALSE)</f>
        <v>#N/A</v>
      </c>
      <c r="AT1162" s="423"/>
      <c r="AV1162" s="423"/>
    </row>
    <row r="1163" spans="1:48" ht="12.75" x14ac:dyDescent="0.2">
      <c r="A1163" s="101"/>
      <c r="B1163" s="42"/>
      <c r="C1163" s="142"/>
      <c r="D1163" s="143"/>
      <c r="E1163" s="107"/>
      <c r="F1163" s="46"/>
      <c r="G1163" s="46"/>
      <c r="H1163" s="46"/>
      <c r="I1163" s="46"/>
      <c r="J1163" s="46"/>
      <c r="K1163" s="46"/>
      <c r="L1163" s="139"/>
      <c r="M1163" s="41"/>
      <c r="N1163" s="45"/>
      <c r="O1163" s="47"/>
      <c r="P1163" s="43"/>
      <c r="Q1163" s="71" t="e">
        <f>VLOOKUP(N1163,'error categories'!$A$2:$D$54,4,FALSE)</f>
        <v>#N/A</v>
      </c>
      <c r="R1163" s="72" t="e">
        <f>VLOOKUP(N1163,'error categories'!$A$2:$D$54,3,FALSE)</f>
        <v>#N/A</v>
      </c>
      <c r="S1163" s="374"/>
      <c r="T1163" s="377"/>
      <c r="U1163" s="378">
        <f t="shared" si="162"/>
        <v>0</v>
      </c>
      <c r="V1163" s="379"/>
      <c r="W1163" s="380"/>
      <c r="X1163" s="380"/>
      <c r="Y1163" s="380"/>
      <c r="Z1163" s="379"/>
      <c r="AA1163" s="381"/>
      <c r="AB1163" s="379"/>
      <c r="AC1163" s="380"/>
      <c r="AD1163" s="382">
        <f t="shared" si="169"/>
        <v>0</v>
      </c>
      <c r="AE1163" s="383">
        <f t="shared" si="170"/>
        <v>0</v>
      </c>
      <c r="AF1163" s="379"/>
      <c r="AG1163" s="381"/>
      <c r="AH1163" s="379"/>
      <c r="AI1163" s="381"/>
      <c r="AJ1163" s="384" t="str">
        <f t="shared" si="163"/>
        <v/>
      </c>
      <c r="AK1163" s="385" t="str">
        <f t="shared" si="164"/>
        <v/>
      </c>
      <c r="AL1163" s="388" t="str">
        <f t="shared" si="165"/>
        <v/>
      </c>
      <c r="AM1163" s="389" t="str">
        <f t="shared" si="166"/>
        <v/>
      </c>
      <c r="AN1163" s="388" t="str">
        <f t="shared" si="167"/>
        <v/>
      </c>
      <c r="AO1163" s="389" t="str">
        <f t="shared" si="168"/>
        <v/>
      </c>
      <c r="AP1163" s="423"/>
      <c r="AQ1163" s="423"/>
      <c r="AR1163" s="431" t="e">
        <f>VLOOKUP($B1163,'acc names'!$C$2:$D$12102,2,FALSE)</f>
        <v>#N/A</v>
      </c>
      <c r="AS1163" s="431" t="e">
        <f>VLOOKUP($AQ1163,software!$A$1:$B$14605,2,FALSE)</f>
        <v>#N/A</v>
      </c>
      <c r="AT1163" s="423"/>
      <c r="AV1163" s="423"/>
    </row>
    <row r="1164" spans="1:48" ht="12.75" x14ac:dyDescent="0.2">
      <c r="A1164" s="101"/>
      <c r="B1164" s="42"/>
      <c r="C1164" s="142"/>
      <c r="D1164" s="143"/>
      <c r="E1164" s="107"/>
      <c r="F1164" s="46"/>
      <c r="G1164" s="46"/>
      <c r="H1164" s="46"/>
      <c r="I1164" s="46"/>
      <c r="J1164" s="46"/>
      <c r="K1164" s="46"/>
      <c r="L1164" s="139"/>
      <c r="M1164" s="41"/>
      <c r="N1164" s="45"/>
      <c r="O1164" s="47"/>
      <c r="P1164" s="43"/>
      <c r="Q1164" s="71" t="e">
        <f>VLOOKUP(N1164,'error categories'!$A$2:$D$54,4,FALSE)</f>
        <v>#N/A</v>
      </c>
      <c r="R1164" s="72" t="e">
        <f>VLOOKUP(N1164,'error categories'!$A$2:$D$54,3,FALSE)</f>
        <v>#N/A</v>
      </c>
      <c r="S1164" s="374"/>
      <c r="T1164" s="377"/>
      <c r="U1164" s="378">
        <f t="shared" si="162"/>
        <v>0</v>
      </c>
      <c r="V1164" s="379"/>
      <c r="W1164" s="380"/>
      <c r="X1164" s="380"/>
      <c r="Y1164" s="380"/>
      <c r="Z1164" s="379"/>
      <c r="AA1164" s="381"/>
      <c r="AB1164" s="379"/>
      <c r="AC1164" s="380"/>
      <c r="AD1164" s="382">
        <f t="shared" si="169"/>
        <v>0</v>
      </c>
      <c r="AE1164" s="383">
        <f t="shared" si="170"/>
        <v>0</v>
      </c>
      <c r="AF1164" s="379"/>
      <c r="AG1164" s="381"/>
      <c r="AH1164" s="379"/>
      <c r="AI1164" s="381"/>
      <c r="AJ1164" s="384" t="str">
        <f t="shared" si="163"/>
        <v/>
      </c>
      <c r="AK1164" s="385" t="str">
        <f t="shared" si="164"/>
        <v/>
      </c>
      <c r="AL1164" s="388" t="str">
        <f t="shared" si="165"/>
        <v/>
      </c>
      <c r="AM1164" s="389" t="str">
        <f t="shared" si="166"/>
        <v/>
      </c>
      <c r="AN1164" s="388" t="str">
        <f t="shared" si="167"/>
        <v/>
      </c>
      <c r="AO1164" s="389" t="str">
        <f t="shared" si="168"/>
        <v/>
      </c>
      <c r="AP1164" s="423"/>
      <c r="AQ1164" s="423"/>
      <c r="AR1164" s="431" t="e">
        <f>VLOOKUP($B1164,'acc names'!$C$2:$D$12102,2,FALSE)</f>
        <v>#N/A</v>
      </c>
      <c r="AS1164" s="431" t="e">
        <f>VLOOKUP($AQ1164,software!$A$1:$B$14605,2,FALSE)</f>
        <v>#N/A</v>
      </c>
      <c r="AT1164" s="423"/>
      <c r="AV1164" s="423"/>
    </row>
    <row r="1165" spans="1:48" ht="12.75" x14ac:dyDescent="0.2">
      <c r="A1165" s="101"/>
      <c r="B1165" s="42"/>
      <c r="C1165" s="142"/>
      <c r="D1165" s="143"/>
      <c r="E1165" s="107"/>
      <c r="F1165" s="46"/>
      <c r="G1165" s="46"/>
      <c r="H1165" s="46"/>
      <c r="I1165" s="46"/>
      <c r="J1165" s="46"/>
      <c r="K1165" s="46"/>
      <c r="L1165" s="139"/>
      <c r="M1165" s="41"/>
      <c r="N1165" s="45"/>
      <c r="O1165" s="47"/>
      <c r="P1165" s="43"/>
      <c r="Q1165" s="71" t="e">
        <f>VLOOKUP(N1165,'error categories'!$A$2:$D$54,4,FALSE)</f>
        <v>#N/A</v>
      </c>
      <c r="R1165" s="72" t="e">
        <f>VLOOKUP(N1165,'error categories'!$A$2:$D$54,3,FALSE)</f>
        <v>#N/A</v>
      </c>
      <c r="S1165" s="374"/>
      <c r="T1165" s="377"/>
      <c r="U1165" s="378">
        <f t="shared" si="162"/>
        <v>0</v>
      </c>
      <c r="V1165" s="379"/>
      <c r="W1165" s="380"/>
      <c r="X1165" s="380"/>
      <c r="Y1165" s="380"/>
      <c r="Z1165" s="379"/>
      <c r="AA1165" s="381"/>
      <c r="AB1165" s="379"/>
      <c r="AC1165" s="380"/>
      <c r="AD1165" s="382">
        <f t="shared" si="169"/>
        <v>0</v>
      </c>
      <c r="AE1165" s="383">
        <f t="shared" si="170"/>
        <v>0</v>
      </c>
      <c r="AF1165" s="379"/>
      <c r="AG1165" s="381"/>
      <c r="AH1165" s="379"/>
      <c r="AI1165" s="381"/>
      <c r="AJ1165" s="384" t="str">
        <f t="shared" si="163"/>
        <v/>
      </c>
      <c r="AK1165" s="385" t="str">
        <f t="shared" si="164"/>
        <v/>
      </c>
      <c r="AL1165" s="388" t="str">
        <f t="shared" si="165"/>
        <v/>
      </c>
      <c r="AM1165" s="389" t="str">
        <f t="shared" si="166"/>
        <v/>
      </c>
      <c r="AN1165" s="388" t="str">
        <f t="shared" si="167"/>
        <v/>
      </c>
      <c r="AO1165" s="389" t="str">
        <f t="shared" si="168"/>
        <v/>
      </c>
      <c r="AP1165" s="423"/>
      <c r="AQ1165" s="423"/>
      <c r="AR1165" s="431" t="e">
        <f>VLOOKUP($B1165,'acc names'!$C$2:$D$12102,2,FALSE)</f>
        <v>#N/A</v>
      </c>
      <c r="AS1165" s="431" t="e">
        <f>VLOOKUP($AQ1165,software!$A$1:$B$14605,2,FALSE)</f>
        <v>#N/A</v>
      </c>
      <c r="AT1165" s="423"/>
      <c r="AV1165" s="423"/>
    </row>
    <row r="1166" spans="1:48" ht="12.75" x14ac:dyDescent="0.2">
      <c r="A1166" s="101"/>
      <c r="B1166" s="42"/>
      <c r="C1166" s="142"/>
      <c r="D1166" s="143"/>
      <c r="E1166" s="107"/>
      <c r="F1166" s="46"/>
      <c r="G1166" s="46"/>
      <c r="H1166" s="46"/>
      <c r="I1166" s="46"/>
      <c r="J1166" s="46"/>
      <c r="K1166" s="46"/>
      <c r="L1166" s="139"/>
      <c r="M1166" s="41"/>
      <c r="N1166" s="45"/>
      <c r="O1166" s="47"/>
      <c r="P1166" s="43"/>
      <c r="Q1166" s="71" t="e">
        <f>VLOOKUP(N1166,'error categories'!$A$2:$D$54,4,FALSE)</f>
        <v>#N/A</v>
      </c>
      <c r="R1166" s="72" t="e">
        <f>VLOOKUP(N1166,'error categories'!$A$2:$D$54,3,FALSE)</f>
        <v>#N/A</v>
      </c>
      <c r="S1166" s="374"/>
      <c r="T1166" s="377"/>
      <c r="U1166" s="378">
        <f t="shared" si="162"/>
        <v>0</v>
      </c>
      <c r="V1166" s="379"/>
      <c r="W1166" s="380"/>
      <c r="X1166" s="380"/>
      <c r="Y1166" s="380"/>
      <c r="Z1166" s="379"/>
      <c r="AA1166" s="381"/>
      <c r="AB1166" s="379"/>
      <c r="AC1166" s="380"/>
      <c r="AD1166" s="382">
        <f t="shared" si="169"/>
        <v>0</v>
      </c>
      <c r="AE1166" s="383">
        <f t="shared" si="170"/>
        <v>0</v>
      </c>
      <c r="AF1166" s="379"/>
      <c r="AG1166" s="381"/>
      <c r="AH1166" s="379"/>
      <c r="AI1166" s="381"/>
      <c r="AJ1166" s="384" t="str">
        <f t="shared" si="163"/>
        <v/>
      </c>
      <c r="AK1166" s="385" t="str">
        <f t="shared" si="164"/>
        <v/>
      </c>
      <c r="AL1166" s="388" t="str">
        <f t="shared" si="165"/>
        <v/>
      </c>
      <c r="AM1166" s="389" t="str">
        <f t="shared" si="166"/>
        <v/>
      </c>
      <c r="AN1166" s="388" t="str">
        <f t="shared" si="167"/>
        <v/>
      </c>
      <c r="AO1166" s="389" t="str">
        <f t="shared" si="168"/>
        <v/>
      </c>
      <c r="AP1166" s="423"/>
      <c r="AQ1166" s="423"/>
      <c r="AR1166" s="431" t="e">
        <f>VLOOKUP($B1166,'acc names'!$C$2:$D$12102,2,FALSE)</f>
        <v>#N/A</v>
      </c>
      <c r="AS1166" s="431" t="e">
        <f>VLOOKUP($AQ1166,software!$A$1:$B$14605,2,FALSE)</f>
        <v>#N/A</v>
      </c>
      <c r="AT1166" s="423"/>
      <c r="AV1166" s="423"/>
    </row>
    <row r="1167" spans="1:48" ht="12.75" x14ac:dyDescent="0.2">
      <c r="A1167" s="101"/>
      <c r="B1167" s="42"/>
      <c r="C1167" s="142"/>
      <c r="D1167" s="143"/>
      <c r="E1167" s="107"/>
      <c r="F1167" s="46"/>
      <c r="G1167" s="46"/>
      <c r="H1167" s="46"/>
      <c r="I1167" s="46"/>
      <c r="J1167" s="46"/>
      <c r="K1167" s="46"/>
      <c r="L1167" s="139"/>
      <c r="M1167" s="41"/>
      <c r="N1167" s="45"/>
      <c r="O1167" s="47"/>
      <c r="P1167" s="43"/>
      <c r="Q1167" s="71" t="e">
        <f>VLOOKUP(N1167,'error categories'!$A$2:$D$54,4,FALSE)</f>
        <v>#N/A</v>
      </c>
      <c r="R1167" s="72" t="e">
        <f>VLOOKUP(N1167,'error categories'!$A$2:$D$54,3,FALSE)</f>
        <v>#N/A</v>
      </c>
      <c r="S1167" s="374"/>
      <c r="T1167" s="377"/>
      <c r="U1167" s="378">
        <f t="shared" si="162"/>
        <v>0</v>
      </c>
      <c r="V1167" s="379"/>
      <c r="W1167" s="380"/>
      <c r="X1167" s="380"/>
      <c r="Y1167" s="380"/>
      <c r="Z1167" s="379"/>
      <c r="AA1167" s="381"/>
      <c r="AB1167" s="379"/>
      <c r="AC1167" s="380"/>
      <c r="AD1167" s="382">
        <f t="shared" si="169"/>
        <v>0</v>
      </c>
      <c r="AE1167" s="383">
        <f t="shared" si="170"/>
        <v>0</v>
      </c>
      <c r="AF1167" s="379"/>
      <c r="AG1167" s="381"/>
      <c r="AH1167" s="379"/>
      <c r="AI1167" s="381"/>
      <c r="AJ1167" s="384" t="str">
        <f t="shared" si="163"/>
        <v/>
      </c>
      <c r="AK1167" s="385" t="str">
        <f t="shared" si="164"/>
        <v/>
      </c>
      <c r="AL1167" s="388" t="str">
        <f t="shared" si="165"/>
        <v/>
      </c>
      <c r="AM1167" s="389" t="str">
        <f t="shared" si="166"/>
        <v/>
      </c>
      <c r="AN1167" s="388" t="str">
        <f t="shared" si="167"/>
        <v/>
      </c>
      <c r="AO1167" s="389" t="str">
        <f t="shared" si="168"/>
        <v/>
      </c>
      <c r="AP1167" s="423"/>
      <c r="AQ1167" s="423"/>
      <c r="AR1167" s="431" t="e">
        <f>VLOOKUP($B1167,'acc names'!$C$2:$D$12102,2,FALSE)</f>
        <v>#N/A</v>
      </c>
      <c r="AS1167" s="431" t="e">
        <f>VLOOKUP($AQ1167,software!$A$1:$B$14605,2,FALSE)</f>
        <v>#N/A</v>
      </c>
      <c r="AT1167" s="423"/>
      <c r="AV1167" s="423"/>
    </row>
    <row r="1168" spans="1:48" ht="12.75" x14ac:dyDescent="0.2">
      <c r="A1168" s="101"/>
      <c r="B1168" s="42"/>
      <c r="C1168" s="142"/>
      <c r="D1168" s="143"/>
      <c r="E1168" s="107"/>
      <c r="F1168" s="46"/>
      <c r="G1168" s="46"/>
      <c r="H1168" s="46"/>
      <c r="I1168" s="46"/>
      <c r="J1168" s="46"/>
      <c r="K1168" s="46"/>
      <c r="L1168" s="139"/>
      <c r="M1168" s="41"/>
      <c r="N1168" s="45"/>
      <c r="O1168" s="47"/>
      <c r="P1168" s="43"/>
      <c r="Q1168" s="71" t="e">
        <f>VLOOKUP(N1168,'error categories'!$A$2:$D$54,4,FALSE)</f>
        <v>#N/A</v>
      </c>
      <c r="R1168" s="72" t="e">
        <f>VLOOKUP(N1168,'error categories'!$A$2:$D$54,3,FALSE)</f>
        <v>#N/A</v>
      </c>
      <c r="S1168" s="374"/>
      <c r="T1168" s="377"/>
      <c r="U1168" s="378">
        <f t="shared" si="162"/>
        <v>0</v>
      </c>
      <c r="V1168" s="379"/>
      <c r="W1168" s="380"/>
      <c r="X1168" s="380"/>
      <c r="Y1168" s="380"/>
      <c r="Z1168" s="379"/>
      <c r="AA1168" s="381"/>
      <c r="AB1168" s="379"/>
      <c r="AC1168" s="380"/>
      <c r="AD1168" s="382">
        <f t="shared" si="169"/>
        <v>0</v>
      </c>
      <c r="AE1168" s="383">
        <f t="shared" si="170"/>
        <v>0</v>
      </c>
      <c r="AF1168" s="379"/>
      <c r="AG1168" s="381"/>
      <c r="AH1168" s="379"/>
      <c r="AI1168" s="381"/>
      <c r="AJ1168" s="384" t="str">
        <f t="shared" si="163"/>
        <v/>
      </c>
      <c r="AK1168" s="385" t="str">
        <f t="shared" si="164"/>
        <v/>
      </c>
      <c r="AL1168" s="388" t="str">
        <f t="shared" si="165"/>
        <v/>
      </c>
      <c r="AM1168" s="389" t="str">
        <f t="shared" si="166"/>
        <v/>
      </c>
      <c r="AN1168" s="388" t="str">
        <f t="shared" si="167"/>
        <v/>
      </c>
      <c r="AO1168" s="389" t="str">
        <f t="shared" si="168"/>
        <v/>
      </c>
      <c r="AP1168" s="423"/>
      <c r="AQ1168" s="423"/>
      <c r="AR1168" s="431" t="e">
        <f>VLOOKUP($B1168,'acc names'!$C$2:$D$12102,2,FALSE)</f>
        <v>#N/A</v>
      </c>
      <c r="AS1168" s="431" t="e">
        <f>VLOOKUP($AQ1168,software!$A$1:$B$14605,2,FALSE)</f>
        <v>#N/A</v>
      </c>
      <c r="AT1168" s="423"/>
      <c r="AV1168" s="423"/>
    </row>
    <row r="1169" spans="1:48" ht="12.75" x14ac:dyDescent="0.2">
      <c r="A1169" s="101"/>
      <c r="B1169" s="42"/>
      <c r="C1169" s="142"/>
      <c r="D1169" s="143"/>
      <c r="E1169" s="107"/>
      <c r="F1169" s="46"/>
      <c r="G1169" s="46"/>
      <c r="H1169" s="46"/>
      <c r="I1169" s="46"/>
      <c r="J1169" s="46"/>
      <c r="K1169" s="46"/>
      <c r="L1169" s="139"/>
      <c r="M1169" s="41"/>
      <c r="N1169" s="45"/>
      <c r="O1169" s="47"/>
      <c r="P1169" s="43"/>
      <c r="Q1169" s="71" t="e">
        <f>VLOOKUP(N1169,'error categories'!$A$2:$D$54,4,FALSE)</f>
        <v>#N/A</v>
      </c>
      <c r="R1169" s="72" t="e">
        <f>VLOOKUP(N1169,'error categories'!$A$2:$D$54,3,FALSE)</f>
        <v>#N/A</v>
      </c>
      <c r="S1169" s="374"/>
      <c r="T1169" s="377"/>
      <c r="U1169" s="378">
        <f t="shared" si="162"/>
        <v>0</v>
      </c>
      <c r="V1169" s="379"/>
      <c r="W1169" s="380"/>
      <c r="X1169" s="380"/>
      <c r="Y1169" s="380"/>
      <c r="Z1169" s="379"/>
      <c r="AA1169" s="381"/>
      <c r="AB1169" s="379"/>
      <c r="AC1169" s="380"/>
      <c r="AD1169" s="382">
        <f t="shared" si="169"/>
        <v>0</v>
      </c>
      <c r="AE1169" s="383">
        <f t="shared" si="170"/>
        <v>0</v>
      </c>
      <c r="AF1169" s="379"/>
      <c r="AG1169" s="381"/>
      <c r="AH1169" s="379"/>
      <c r="AI1169" s="381"/>
      <c r="AJ1169" s="384" t="str">
        <f t="shared" si="163"/>
        <v/>
      </c>
      <c r="AK1169" s="385" t="str">
        <f t="shared" si="164"/>
        <v/>
      </c>
      <c r="AL1169" s="388" t="str">
        <f t="shared" si="165"/>
        <v/>
      </c>
      <c r="AM1169" s="389" t="str">
        <f t="shared" si="166"/>
        <v/>
      </c>
      <c r="AN1169" s="388" t="str">
        <f t="shared" si="167"/>
        <v/>
      </c>
      <c r="AO1169" s="389" t="str">
        <f t="shared" si="168"/>
        <v/>
      </c>
      <c r="AP1169" s="423"/>
      <c r="AQ1169" s="423"/>
      <c r="AR1169" s="431" t="e">
        <f>VLOOKUP($B1169,'acc names'!$C$2:$D$12102,2,FALSE)</f>
        <v>#N/A</v>
      </c>
      <c r="AS1169" s="431" t="e">
        <f>VLOOKUP($AQ1169,software!$A$1:$B$14605,2,FALSE)</f>
        <v>#N/A</v>
      </c>
      <c r="AT1169" s="423"/>
      <c r="AV1169" s="423"/>
    </row>
    <row r="1170" spans="1:48" ht="12.75" x14ac:dyDescent="0.2">
      <c r="A1170" s="101"/>
      <c r="B1170" s="42"/>
      <c r="C1170" s="142"/>
      <c r="D1170" s="143"/>
      <c r="E1170" s="107"/>
      <c r="F1170" s="46"/>
      <c r="G1170" s="46"/>
      <c r="H1170" s="46"/>
      <c r="I1170" s="46"/>
      <c r="J1170" s="46"/>
      <c r="K1170" s="46"/>
      <c r="L1170" s="139"/>
      <c r="M1170" s="41"/>
      <c r="N1170" s="45"/>
      <c r="O1170" s="47"/>
      <c r="P1170" s="43"/>
      <c r="Q1170" s="71" t="e">
        <f>VLOOKUP(N1170,'error categories'!$A$2:$D$54,4,FALSE)</f>
        <v>#N/A</v>
      </c>
      <c r="R1170" s="72" t="e">
        <f>VLOOKUP(N1170,'error categories'!$A$2:$D$54,3,FALSE)</f>
        <v>#N/A</v>
      </c>
      <c r="S1170" s="374"/>
      <c r="T1170" s="377"/>
      <c r="U1170" s="378">
        <f t="shared" si="162"/>
        <v>0</v>
      </c>
      <c r="V1170" s="379"/>
      <c r="W1170" s="380"/>
      <c r="X1170" s="380"/>
      <c r="Y1170" s="380"/>
      <c r="Z1170" s="379"/>
      <c r="AA1170" s="381"/>
      <c r="AB1170" s="379"/>
      <c r="AC1170" s="380"/>
      <c r="AD1170" s="382">
        <f t="shared" si="169"/>
        <v>0</v>
      </c>
      <c r="AE1170" s="383">
        <f t="shared" si="170"/>
        <v>0</v>
      </c>
      <c r="AF1170" s="379"/>
      <c r="AG1170" s="381"/>
      <c r="AH1170" s="379"/>
      <c r="AI1170" s="381"/>
      <c r="AJ1170" s="384" t="str">
        <f t="shared" si="163"/>
        <v/>
      </c>
      <c r="AK1170" s="385" t="str">
        <f t="shared" si="164"/>
        <v/>
      </c>
      <c r="AL1170" s="388" t="str">
        <f t="shared" si="165"/>
        <v/>
      </c>
      <c r="AM1170" s="389" t="str">
        <f t="shared" si="166"/>
        <v/>
      </c>
      <c r="AN1170" s="388" t="str">
        <f t="shared" si="167"/>
        <v/>
      </c>
      <c r="AO1170" s="389" t="str">
        <f t="shared" si="168"/>
        <v/>
      </c>
      <c r="AP1170" s="423"/>
      <c r="AQ1170" s="423"/>
      <c r="AR1170" s="431" t="e">
        <f>VLOOKUP($B1170,'acc names'!$C$2:$D$12102,2,FALSE)</f>
        <v>#N/A</v>
      </c>
      <c r="AS1170" s="431" t="e">
        <f>VLOOKUP($AQ1170,software!$A$1:$B$14605,2,FALSE)</f>
        <v>#N/A</v>
      </c>
      <c r="AT1170" s="423"/>
      <c r="AV1170" s="423"/>
    </row>
    <row r="1171" spans="1:48" ht="12.75" x14ac:dyDescent="0.2">
      <c r="A1171" s="101"/>
      <c r="B1171" s="42"/>
      <c r="C1171" s="142"/>
      <c r="D1171" s="143"/>
      <c r="E1171" s="107"/>
      <c r="F1171" s="46"/>
      <c r="G1171" s="46"/>
      <c r="H1171" s="46"/>
      <c r="I1171" s="46"/>
      <c r="J1171" s="46"/>
      <c r="K1171" s="46"/>
      <c r="L1171" s="139"/>
      <c r="M1171" s="41"/>
      <c r="N1171" s="45"/>
      <c r="O1171" s="47"/>
      <c r="P1171" s="43"/>
      <c r="Q1171" s="71" t="e">
        <f>VLOOKUP(N1171,'error categories'!$A$2:$D$54,4,FALSE)</f>
        <v>#N/A</v>
      </c>
      <c r="R1171" s="72" t="e">
        <f>VLOOKUP(N1171,'error categories'!$A$2:$D$54,3,FALSE)</f>
        <v>#N/A</v>
      </c>
      <c r="S1171" s="374"/>
      <c r="T1171" s="377"/>
      <c r="U1171" s="378">
        <f t="shared" si="162"/>
        <v>0</v>
      </c>
      <c r="V1171" s="379"/>
      <c r="W1171" s="380"/>
      <c r="X1171" s="380"/>
      <c r="Y1171" s="380"/>
      <c r="Z1171" s="379"/>
      <c r="AA1171" s="381"/>
      <c r="AB1171" s="379"/>
      <c r="AC1171" s="380"/>
      <c r="AD1171" s="382">
        <f t="shared" si="169"/>
        <v>0</v>
      </c>
      <c r="AE1171" s="383">
        <f t="shared" si="170"/>
        <v>0</v>
      </c>
      <c r="AF1171" s="379"/>
      <c r="AG1171" s="381"/>
      <c r="AH1171" s="379"/>
      <c r="AI1171" s="381"/>
      <c r="AJ1171" s="384" t="str">
        <f t="shared" si="163"/>
        <v/>
      </c>
      <c r="AK1171" s="385" t="str">
        <f t="shared" si="164"/>
        <v/>
      </c>
      <c r="AL1171" s="388" t="str">
        <f t="shared" si="165"/>
        <v/>
      </c>
      <c r="AM1171" s="389" t="str">
        <f t="shared" si="166"/>
        <v/>
      </c>
      <c r="AN1171" s="388" t="str">
        <f t="shared" si="167"/>
        <v/>
      </c>
      <c r="AO1171" s="389" t="str">
        <f t="shared" si="168"/>
        <v/>
      </c>
      <c r="AP1171" s="423"/>
      <c r="AQ1171" s="423"/>
      <c r="AR1171" s="431" t="e">
        <f>VLOOKUP($B1171,'acc names'!$C$2:$D$12102,2,FALSE)</f>
        <v>#N/A</v>
      </c>
      <c r="AS1171" s="431" t="e">
        <f>VLOOKUP($AQ1171,software!$A$1:$B$14605,2,FALSE)</f>
        <v>#N/A</v>
      </c>
      <c r="AT1171" s="423"/>
      <c r="AV1171" s="423"/>
    </row>
    <row r="1172" spans="1:48" ht="12.75" x14ac:dyDescent="0.2">
      <c r="A1172" s="101"/>
      <c r="B1172" s="42"/>
      <c r="C1172" s="142"/>
      <c r="D1172" s="143"/>
      <c r="E1172" s="107"/>
      <c r="F1172" s="46"/>
      <c r="G1172" s="46"/>
      <c r="H1172" s="46"/>
      <c r="I1172" s="46"/>
      <c r="J1172" s="46"/>
      <c r="K1172" s="46"/>
      <c r="L1172" s="139"/>
      <c r="M1172" s="41"/>
      <c r="N1172" s="45"/>
      <c r="O1172" s="47"/>
      <c r="P1172" s="43"/>
      <c r="Q1172" s="71" t="e">
        <f>VLOOKUP(N1172,'error categories'!$A$2:$D$54,4,FALSE)</f>
        <v>#N/A</v>
      </c>
      <c r="R1172" s="72" t="e">
        <f>VLOOKUP(N1172,'error categories'!$A$2:$D$54,3,FALSE)</f>
        <v>#N/A</v>
      </c>
      <c r="S1172" s="374"/>
      <c r="T1172" s="377"/>
      <c r="U1172" s="378">
        <f t="shared" si="162"/>
        <v>0</v>
      </c>
      <c r="V1172" s="379"/>
      <c r="W1172" s="380"/>
      <c r="X1172" s="380"/>
      <c r="Y1172" s="380"/>
      <c r="Z1172" s="379"/>
      <c r="AA1172" s="381"/>
      <c r="AB1172" s="379"/>
      <c r="AC1172" s="380"/>
      <c r="AD1172" s="382">
        <f t="shared" si="169"/>
        <v>0</v>
      </c>
      <c r="AE1172" s="383">
        <f t="shared" si="170"/>
        <v>0</v>
      </c>
      <c r="AF1172" s="379"/>
      <c r="AG1172" s="381"/>
      <c r="AH1172" s="379"/>
      <c r="AI1172" s="381"/>
      <c r="AJ1172" s="384" t="str">
        <f t="shared" si="163"/>
        <v/>
      </c>
      <c r="AK1172" s="385" t="str">
        <f t="shared" si="164"/>
        <v/>
      </c>
      <c r="AL1172" s="388" t="str">
        <f t="shared" si="165"/>
        <v/>
      </c>
      <c r="AM1172" s="389" t="str">
        <f t="shared" si="166"/>
        <v/>
      </c>
      <c r="AN1172" s="388" t="str">
        <f t="shared" si="167"/>
        <v/>
      </c>
      <c r="AO1172" s="389" t="str">
        <f t="shared" si="168"/>
        <v/>
      </c>
      <c r="AP1172" s="423"/>
      <c r="AQ1172" s="423"/>
      <c r="AR1172" s="431" t="e">
        <f>VLOOKUP($B1172,'acc names'!$C$2:$D$12102,2,FALSE)</f>
        <v>#N/A</v>
      </c>
      <c r="AS1172" s="431" t="e">
        <f>VLOOKUP($AQ1172,software!$A$1:$B$14605,2,FALSE)</f>
        <v>#N/A</v>
      </c>
      <c r="AT1172" s="423"/>
      <c r="AV1172" s="423"/>
    </row>
    <row r="1173" spans="1:48" ht="12.75" x14ac:dyDescent="0.2">
      <c r="A1173" s="101"/>
      <c r="B1173" s="42"/>
      <c r="C1173" s="142"/>
      <c r="D1173" s="143"/>
      <c r="E1173" s="107"/>
      <c r="F1173" s="46"/>
      <c r="G1173" s="46"/>
      <c r="H1173" s="46"/>
      <c r="I1173" s="46"/>
      <c r="J1173" s="46"/>
      <c r="K1173" s="46"/>
      <c r="L1173" s="139"/>
      <c r="M1173" s="41"/>
      <c r="N1173" s="45"/>
      <c r="O1173" s="47"/>
      <c r="P1173" s="43"/>
      <c r="Q1173" s="71" t="e">
        <f>VLOOKUP(N1173,'error categories'!$A$2:$D$54,4,FALSE)</f>
        <v>#N/A</v>
      </c>
      <c r="R1173" s="72" t="e">
        <f>VLOOKUP(N1173,'error categories'!$A$2:$D$54,3,FALSE)</f>
        <v>#N/A</v>
      </c>
      <c r="S1173" s="374"/>
      <c r="T1173" s="377"/>
      <c r="U1173" s="378">
        <f t="shared" si="162"/>
        <v>0</v>
      </c>
      <c r="V1173" s="379"/>
      <c r="W1173" s="380"/>
      <c r="X1173" s="380"/>
      <c r="Y1173" s="380"/>
      <c r="Z1173" s="379"/>
      <c r="AA1173" s="381"/>
      <c r="AB1173" s="379"/>
      <c r="AC1173" s="380"/>
      <c r="AD1173" s="382">
        <f t="shared" si="169"/>
        <v>0</v>
      </c>
      <c r="AE1173" s="383">
        <f t="shared" si="170"/>
        <v>0</v>
      </c>
      <c r="AF1173" s="379"/>
      <c r="AG1173" s="381"/>
      <c r="AH1173" s="379"/>
      <c r="AI1173" s="381"/>
      <c r="AJ1173" s="384" t="str">
        <f t="shared" si="163"/>
        <v/>
      </c>
      <c r="AK1173" s="385" t="str">
        <f t="shared" si="164"/>
        <v/>
      </c>
      <c r="AL1173" s="388" t="str">
        <f t="shared" si="165"/>
        <v/>
      </c>
      <c r="AM1173" s="389" t="str">
        <f t="shared" si="166"/>
        <v/>
      </c>
      <c r="AN1173" s="388" t="str">
        <f t="shared" si="167"/>
        <v/>
      </c>
      <c r="AO1173" s="389" t="str">
        <f t="shared" si="168"/>
        <v/>
      </c>
      <c r="AP1173" s="423"/>
      <c r="AQ1173" s="423"/>
      <c r="AR1173" s="431" t="e">
        <f>VLOOKUP($B1173,'acc names'!$C$2:$D$12102,2,FALSE)</f>
        <v>#N/A</v>
      </c>
      <c r="AS1173" s="431" t="e">
        <f>VLOOKUP($AQ1173,software!$A$1:$B$14605,2,FALSE)</f>
        <v>#N/A</v>
      </c>
      <c r="AT1173" s="423"/>
      <c r="AV1173" s="423"/>
    </row>
    <row r="1174" spans="1:48" ht="12.75" x14ac:dyDescent="0.2">
      <c r="A1174" s="101"/>
      <c r="B1174" s="42"/>
      <c r="C1174" s="142"/>
      <c r="D1174" s="143"/>
      <c r="E1174" s="107"/>
      <c r="F1174" s="46"/>
      <c r="G1174" s="46"/>
      <c r="H1174" s="46"/>
      <c r="I1174" s="46"/>
      <c r="J1174" s="46"/>
      <c r="K1174" s="46"/>
      <c r="L1174" s="139"/>
      <c r="M1174" s="41"/>
      <c r="N1174" s="45"/>
      <c r="O1174" s="47"/>
      <c r="P1174" s="43"/>
      <c r="Q1174" s="71" t="e">
        <f>VLOOKUP(N1174,'error categories'!$A$2:$D$54,4,FALSE)</f>
        <v>#N/A</v>
      </c>
      <c r="R1174" s="72" t="e">
        <f>VLOOKUP(N1174,'error categories'!$A$2:$D$54,3,FALSE)</f>
        <v>#N/A</v>
      </c>
      <c r="S1174" s="374"/>
      <c r="T1174" s="377"/>
      <c r="U1174" s="378">
        <f t="shared" si="162"/>
        <v>0</v>
      </c>
      <c r="V1174" s="379"/>
      <c r="W1174" s="380"/>
      <c r="X1174" s="380"/>
      <c r="Y1174" s="380"/>
      <c r="Z1174" s="379"/>
      <c r="AA1174" s="381"/>
      <c r="AB1174" s="379"/>
      <c r="AC1174" s="380"/>
      <c r="AD1174" s="382">
        <f t="shared" si="169"/>
        <v>0</v>
      </c>
      <c r="AE1174" s="383">
        <f t="shared" si="170"/>
        <v>0</v>
      </c>
      <c r="AF1174" s="379"/>
      <c r="AG1174" s="381"/>
      <c r="AH1174" s="379"/>
      <c r="AI1174" s="381"/>
      <c r="AJ1174" s="384" t="str">
        <f t="shared" si="163"/>
        <v/>
      </c>
      <c r="AK1174" s="385" t="str">
        <f t="shared" si="164"/>
        <v/>
      </c>
      <c r="AL1174" s="388" t="str">
        <f t="shared" si="165"/>
        <v/>
      </c>
      <c r="AM1174" s="389" t="str">
        <f t="shared" si="166"/>
        <v/>
      </c>
      <c r="AN1174" s="388" t="str">
        <f t="shared" si="167"/>
        <v/>
      </c>
      <c r="AO1174" s="389" t="str">
        <f t="shared" si="168"/>
        <v/>
      </c>
      <c r="AP1174" s="423"/>
      <c r="AQ1174" s="423"/>
      <c r="AR1174" s="431" t="e">
        <f>VLOOKUP($B1174,'acc names'!$C$2:$D$12102,2,FALSE)</f>
        <v>#N/A</v>
      </c>
      <c r="AS1174" s="431" t="e">
        <f>VLOOKUP($AQ1174,software!$A$1:$B$14605,2,FALSE)</f>
        <v>#N/A</v>
      </c>
      <c r="AT1174" s="423"/>
      <c r="AV1174" s="423"/>
    </row>
    <row r="1175" spans="1:48" ht="12.75" x14ac:dyDescent="0.2">
      <c r="A1175" s="101"/>
      <c r="B1175" s="42"/>
      <c r="C1175" s="142"/>
      <c r="D1175" s="143"/>
      <c r="E1175" s="107"/>
      <c r="F1175" s="46"/>
      <c r="G1175" s="46"/>
      <c r="H1175" s="46"/>
      <c r="I1175" s="46"/>
      <c r="J1175" s="46"/>
      <c r="K1175" s="46"/>
      <c r="L1175" s="139"/>
      <c r="M1175" s="41"/>
      <c r="N1175" s="45"/>
      <c r="O1175" s="47"/>
      <c r="P1175" s="43"/>
      <c r="Q1175" s="71" t="e">
        <f>VLOOKUP(N1175,'error categories'!$A$2:$D$54,4,FALSE)</f>
        <v>#N/A</v>
      </c>
      <c r="R1175" s="72" t="e">
        <f>VLOOKUP(N1175,'error categories'!$A$2:$D$54,3,FALSE)</f>
        <v>#N/A</v>
      </c>
      <c r="S1175" s="374"/>
      <c r="T1175" s="377"/>
      <c r="U1175" s="378">
        <f t="shared" si="162"/>
        <v>0</v>
      </c>
      <c r="V1175" s="379"/>
      <c r="W1175" s="380"/>
      <c r="X1175" s="380"/>
      <c r="Y1175" s="380"/>
      <c r="Z1175" s="379"/>
      <c r="AA1175" s="381"/>
      <c r="AB1175" s="379"/>
      <c r="AC1175" s="380"/>
      <c r="AD1175" s="382">
        <f t="shared" si="169"/>
        <v>0</v>
      </c>
      <c r="AE1175" s="383">
        <f t="shared" si="170"/>
        <v>0</v>
      </c>
      <c r="AF1175" s="379"/>
      <c r="AG1175" s="381"/>
      <c r="AH1175" s="379"/>
      <c r="AI1175" s="381"/>
      <c r="AJ1175" s="384" t="str">
        <f t="shared" si="163"/>
        <v/>
      </c>
      <c r="AK1175" s="385" t="str">
        <f t="shared" si="164"/>
        <v/>
      </c>
      <c r="AL1175" s="388" t="str">
        <f t="shared" si="165"/>
        <v/>
      </c>
      <c r="AM1175" s="389" t="str">
        <f t="shared" si="166"/>
        <v/>
      </c>
      <c r="AN1175" s="388" t="str">
        <f t="shared" si="167"/>
        <v/>
      </c>
      <c r="AO1175" s="389" t="str">
        <f t="shared" si="168"/>
        <v/>
      </c>
      <c r="AP1175" s="423"/>
      <c r="AQ1175" s="423"/>
      <c r="AR1175" s="431" t="e">
        <f>VLOOKUP($B1175,'acc names'!$C$2:$D$12102,2,FALSE)</f>
        <v>#N/A</v>
      </c>
      <c r="AS1175" s="431" t="e">
        <f>VLOOKUP($AQ1175,software!$A$1:$B$14605,2,FALSE)</f>
        <v>#N/A</v>
      </c>
      <c r="AT1175" s="423"/>
      <c r="AV1175" s="423"/>
    </row>
    <row r="1176" spans="1:48" ht="12.75" x14ac:dyDescent="0.2">
      <c r="A1176" s="101"/>
      <c r="B1176" s="42"/>
      <c r="C1176" s="142"/>
      <c r="D1176" s="143"/>
      <c r="E1176" s="107"/>
      <c r="F1176" s="46"/>
      <c r="G1176" s="46"/>
      <c r="H1176" s="46"/>
      <c r="I1176" s="46"/>
      <c r="J1176" s="46"/>
      <c r="K1176" s="46"/>
      <c r="L1176" s="139"/>
      <c r="M1176" s="41"/>
      <c r="N1176" s="45"/>
      <c r="O1176" s="47"/>
      <c r="P1176" s="43"/>
      <c r="Q1176" s="71" t="e">
        <f>VLOOKUP(N1176,'error categories'!$A$2:$D$54,4,FALSE)</f>
        <v>#N/A</v>
      </c>
      <c r="R1176" s="72" t="e">
        <f>VLOOKUP(N1176,'error categories'!$A$2:$D$54,3,FALSE)</f>
        <v>#N/A</v>
      </c>
      <c r="S1176" s="374"/>
      <c r="T1176" s="377"/>
      <c r="U1176" s="378">
        <f t="shared" si="162"/>
        <v>0</v>
      </c>
      <c r="V1176" s="379"/>
      <c r="W1176" s="380"/>
      <c r="X1176" s="380"/>
      <c r="Y1176" s="380"/>
      <c r="Z1176" s="379"/>
      <c r="AA1176" s="381"/>
      <c r="AB1176" s="379"/>
      <c r="AC1176" s="380"/>
      <c r="AD1176" s="382">
        <f t="shared" si="169"/>
        <v>0</v>
      </c>
      <c r="AE1176" s="383">
        <f t="shared" si="170"/>
        <v>0</v>
      </c>
      <c r="AF1176" s="379"/>
      <c r="AG1176" s="381"/>
      <c r="AH1176" s="379"/>
      <c r="AI1176" s="381"/>
      <c r="AJ1176" s="384" t="str">
        <f t="shared" si="163"/>
        <v/>
      </c>
      <c r="AK1176" s="385" t="str">
        <f t="shared" si="164"/>
        <v/>
      </c>
      <c r="AL1176" s="388" t="str">
        <f t="shared" si="165"/>
        <v/>
      </c>
      <c r="AM1176" s="389" t="str">
        <f t="shared" si="166"/>
        <v/>
      </c>
      <c r="AN1176" s="388" t="str">
        <f t="shared" si="167"/>
        <v/>
      </c>
      <c r="AO1176" s="389" t="str">
        <f t="shared" si="168"/>
        <v/>
      </c>
      <c r="AP1176" s="423"/>
      <c r="AQ1176" s="423"/>
      <c r="AR1176" s="431" t="e">
        <f>VLOOKUP($B1176,'acc names'!$C$2:$D$12102,2,FALSE)</f>
        <v>#N/A</v>
      </c>
      <c r="AS1176" s="431" t="e">
        <f>VLOOKUP($AQ1176,software!$A$1:$B$14605,2,FALSE)</f>
        <v>#N/A</v>
      </c>
      <c r="AT1176" s="423"/>
      <c r="AV1176" s="423"/>
    </row>
    <row r="1177" spans="1:48" ht="12.75" x14ac:dyDescent="0.2">
      <c r="A1177" s="101"/>
      <c r="B1177" s="42"/>
      <c r="C1177" s="142"/>
      <c r="D1177" s="143"/>
      <c r="E1177" s="107"/>
      <c r="F1177" s="46"/>
      <c r="G1177" s="46"/>
      <c r="H1177" s="46"/>
      <c r="I1177" s="46"/>
      <c r="J1177" s="46"/>
      <c r="K1177" s="46"/>
      <c r="L1177" s="139"/>
      <c r="M1177" s="41"/>
      <c r="N1177" s="45"/>
      <c r="O1177" s="47"/>
      <c r="P1177" s="43"/>
      <c r="Q1177" s="71" t="e">
        <f>VLOOKUP(N1177,'error categories'!$A$2:$D$54,4,FALSE)</f>
        <v>#N/A</v>
      </c>
      <c r="R1177" s="72" t="e">
        <f>VLOOKUP(N1177,'error categories'!$A$2:$D$54,3,FALSE)</f>
        <v>#N/A</v>
      </c>
      <c r="S1177" s="374"/>
      <c r="T1177" s="377"/>
      <c r="U1177" s="378">
        <f t="shared" si="162"/>
        <v>0</v>
      </c>
      <c r="V1177" s="379"/>
      <c r="W1177" s="380"/>
      <c r="X1177" s="380"/>
      <c r="Y1177" s="380"/>
      <c r="Z1177" s="379"/>
      <c r="AA1177" s="381"/>
      <c r="AB1177" s="379"/>
      <c r="AC1177" s="380"/>
      <c r="AD1177" s="382">
        <f t="shared" si="169"/>
        <v>0</v>
      </c>
      <c r="AE1177" s="383">
        <f t="shared" si="170"/>
        <v>0</v>
      </c>
      <c r="AF1177" s="379"/>
      <c r="AG1177" s="381"/>
      <c r="AH1177" s="379"/>
      <c r="AI1177" s="381"/>
      <c r="AJ1177" s="384" t="str">
        <f t="shared" si="163"/>
        <v/>
      </c>
      <c r="AK1177" s="385" t="str">
        <f t="shared" si="164"/>
        <v/>
      </c>
      <c r="AL1177" s="388" t="str">
        <f t="shared" si="165"/>
        <v/>
      </c>
      <c r="AM1177" s="389" t="str">
        <f t="shared" si="166"/>
        <v/>
      </c>
      <c r="AN1177" s="388" t="str">
        <f t="shared" si="167"/>
        <v/>
      </c>
      <c r="AO1177" s="389" t="str">
        <f t="shared" si="168"/>
        <v/>
      </c>
      <c r="AP1177" s="423"/>
      <c r="AQ1177" s="423"/>
      <c r="AR1177" s="431" t="e">
        <f>VLOOKUP($B1177,'acc names'!$C$2:$D$12102,2,FALSE)</f>
        <v>#N/A</v>
      </c>
      <c r="AS1177" s="431" t="e">
        <f>VLOOKUP($AQ1177,software!$A$1:$B$14605,2,FALSE)</f>
        <v>#N/A</v>
      </c>
      <c r="AT1177" s="423"/>
      <c r="AV1177" s="423"/>
    </row>
    <row r="1178" spans="1:48" ht="12.75" x14ac:dyDescent="0.2">
      <c r="A1178" s="101"/>
      <c r="B1178" s="42"/>
      <c r="C1178" s="142"/>
      <c r="D1178" s="143"/>
      <c r="E1178" s="107"/>
      <c r="F1178" s="46"/>
      <c r="G1178" s="46"/>
      <c r="H1178" s="46"/>
      <c r="I1178" s="46"/>
      <c r="J1178" s="46"/>
      <c r="K1178" s="46"/>
      <c r="L1178" s="139"/>
      <c r="M1178" s="41"/>
      <c r="N1178" s="45"/>
      <c r="O1178" s="47"/>
      <c r="P1178" s="43"/>
      <c r="Q1178" s="71" t="e">
        <f>VLOOKUP(N1178,'error categories'!$A$2:$D$54,4,FALSE)</f>
        <v>#N/A</v>
      </c>
      <c r="R1178" s="72" t="e">
        <f>VLOOKUP(N1178,'error categories'!$A$2:$D$54,3,FALSE)</f>
        <v>#N/A</v>
      </c>
      <c r="S1178" s="374"/>
      <c r="T1178" s="377"/>
      <c r="U1178" s="378">
        <f t="shared" si="162"/>
        <v>0</v>
      </c>
      <c r="V1178" s="379"/>
      <c r="W1178" s="380"/>
      <c r="X1178" s="380"/>
      <c r="Y1178" s="380"/>
      <c r="Z1178" s="379"/>
      <c r="AA1178" s="381"/>
      <c r="AB1178" s="379"/>
      <c r="AC1178" s="380"/>
      <c r="AD1178" s="382">
        <f t="shared" si="169"/>
        <v>0</v>
      </c>
      <c r="AE1178" s="383">
        <f t="shared" si="170"/>
        <v>0</v>
      </c>
      <c r="AF1178" s="379"/>
      <c r="AG1178" s="381"/>
      <c r="AH1178" s="379"/>
      <c r="AI1178" s="381"/>
      <c r="AJ1178" s="384" t="str">
        <f t="shared" si="163"/>
        <v/>
      </c>
      <c r="AK1178" s="385" t="str">
        <f t="shared" si="164"/>
        <v/>
      </c>
      <c r="AL1178" s="388" t="str">
        <f t="shared" si="165"/>
        <v/>
      </c>
      <c r="AM1178" s="389" t="str">
        <f t="shared" si="166"/>
        <v/>
      </c>
      <c r="AN1178" s="388" t="str">
        <f t="shared" si="167"/>
        <v/>
      </c>
      <c r="AO1178" s="389" t="str">
        <f t="shared" si="168"/>
        <v/>
      </c>
      <c r="AP1178" s="423"/>
      <c r="AQ1178" s="423"/>
      <c r="AR1178" s="431" t="e">
        <f>VLOOKUP($B1178,'acc names'!$C$2:$D$12102,2,FALSE)</f>
        <v>#N/A</v>
      </c>
      <c r="AS1178" s="431" t="e">
        <f>VLOOKUP($AQ1178,software!$A$1:$B$14605,2,FALSE)</f>
        <v>#N/A</v>
      </c>
      <c r="AT1178" s="423"/>
      <c r="AV1178" s="423"/>
    </row>
    <row r="1179" spans="1:48" ht="12.75" x14ac:dyDescent="0.2">
      <c r="A1179" s="101"/>
      <c r="B1179" s="42"/>
      <c r="C1179" s="142"/>
      <c r="D1179" s="143"/>
      <c r="E1179" s="107"/>
      <c r="F1179" s="46"/>
      <c r="G1179" s="46"/>
      <c r="H1179" s="46"/>
      <c r="I1179" s="46"/>
      <c r="J1179" s="46"/>
      <c r="K1179" s="46"/>
      <c r="L1179" s="139"/>
      <c r="M1179" s="41"/>
      <c r="N1179" s="45"/>
      <c r="O1179" s="47"/>
      <c r="P1179" s="43"/>
      <c r="Q1179" s="71" t="e">
        <f>VLOOKUP(N1179,'error categories'!$A$2:$D$54,4,FALSE)</f>
        <v>#N/A</v>
      </c>
      <c r="R1179" s="72" t="e">
        <f>VLOOKUP(N1179,'error categories'!$A$2:$D$54,3,FALSE)</f>
        <v>#N/A</v>
      </c>
      <c r="S1179" s="374"/>
      <c r="T1179" s="377"/>
      <c r="U1179" s="378">
        <f t="shared" si="162"/>
        <v>0</v>
      </c>
      <c r="V1179" s="379"/>
      <c r="W1179" s="380"/>
      <c r="X1179" s="380"/>
      <c r="Y1179" s="380"/>
      <c r="Z1179" s="379"/>
      <c r="AA1179" s="381"/>
      <c r="AB1179" s="379"/>
      <c r="AC1179" s="380"/>
      <c r="AD1179" s="382">
        <f t="shared" si="169"/>
        <v>0</v>
      </c>
      <c r="AE1179" s="383">
        <f t="shared" si="170"/>
        <v>0</v>
      </c>
      <c r="AF1179" s="379"/>
      <c r="AG1179" s="381"/>
      <c r="AH1179" s="379"/>
      <c r="AI1179" s="381"/>
      <c r="AJ1179" s="384" t="str">
        <f t="shared" si="163"/>
        <v/>
      </c>
      <c r="AK1179" s="385" t="str">
        <f t="shared" si="164"/>
        <v/>
      </c>
      <c r="AL1179" s="388" t="str">
        <f t="shared" si="165"/>
        <v/>
      </c>
      <c r="AM1179" s="389" t="str">
        <f t="shared" si="166"/>
        <v/>
      </c>
      <c r="AN1179" s="388" t="str">
        <f t="shared" si="167"/>
        <v/>
      </c>
      <c r="AO1179" s="389" t="str">
        <f t="shared" si="168"/>
        <v/>
      </c>
      <c r="AP1179" s="423"/>
      <c r="AQ1179" s="423"/>
      <c r="AR1179" s="431" t="e">
        <f>VLOOKUP($B1179,'acc names'!$C$2:$D$12102,2,FALSE)</f>
        <v>#N/A</v>
      </c>
      <c r="AS1179" s="431" t="e">
        <f>VLOOKUP($AQ1179,software!$A$1:$B$14605,2,FALSE)</f>
        <v>#N/A</v>
      </c>
      <c r="AT1179" s="423"/>
      <c r="AV1179" s="423"/>
    </row>
    <row r="1180" spans="1:48" ht="12.75" x14ac:dyDescent="0.2">
      <c r="A1180" s="101"/>
      <c r="B1180" s="42"/>
      <c r="C1180" s="142"/>
      <c r="D1180" s="143"/>
      <c r="E1180" s="107"/>
      <c r="F1180" s="46"/>
      <c r="G1180" s="46"/>
      <c r="H1180" s="46"/>
      <c r="I1180" s="46"/>
      <c r="J1180" s="46"/>
      <c r="K1180" s="46"/>
      <c r="L1180" s="139"/>
      <c r="M1180" s="41"/>
      <c r="N1180" s="45"/>
      <c r="O1180" s="47"/>
      <c r="P1180" s="43"/>
      <c r="Q1180" s="71" t="e">
        <f>VLOOKUP(N1180,'error categories'!$A$2:$D$54,4,FALSE)</f>
        <v>#N/A</v>
      </c>
      <c r="R1180" s="72" t="e">
        <f>VLOOKUP(N1180,'error categories'!$A$2:$D$54,3,FALSE)</f>
        <v>#N/A</v>
      </c>
      <c r="S1180" s="374"/>
      <c r="T1180" s="377"/>
      <c r="U1180" s="378">
        <f t="shared" si="162"/>
        <v>0</v>
      </c>
      <c r="V1180" s="379"/>
      <c r="W1180" s="380"/>
      <c r="X1180" s="380"/>
      <c r="Y1180" s="380"/>
      <c r="Z1180" s="379"/>
      <c r="AA1180" s="381"/>
      <c r="AB1180" s="379"/>
      <c r="AC1180" s="380"/>
      <c r="AD1180" s="382">
        <f t="shared" si="169"/>
        <v>0</v>
      </c>
      <c r="AE1180" s="383">
        <f t="shared" si="170"/>
        <v>0</v>
      </c>
      <c r="AF1180" s="379"/>
      <c r="AG1180" s="381"/>
      <c r="AH1180" s="379"/>
      <c r="AI1180" s="381"/>
      <c r="AJ1180" s="384" t="str">
        <f t="shared" si="163"/>
        <v/>
      </c>
      <c r="AK1180" s="385" t="str">
        <f t="shared" si="164"/>
        <v/>
      </c>
      <c r="AL1180" s="388" t="str">
        <f t="shared" si="165"/>
        <v/>
      </c>
      <c r="AM1180" s="389" t="str">
        <f t="shared" si="166"/>
        <v/>
      </c>
      <c r="AN1180" s="388" t="str">
        <f t="shared" si="167"/>
        <v/>
      </c>
      <c r="AO1180" s="389" t="str">
        <f t="shared" si="168"/>
        <v/>
      </c>
      <c r="AP1180" s="423"/>
      <c r="AQ1180" s="423"/>
      <c r="AR1180" s="431" t="e">
        <f>VLOOKUP($B1180,'acc names'!$C$2:$D$12102,2,FALSE)</f>
        <v>#N/A</v>
      </c>
      <c r="AS1180" s="431" t="e">
        <f>VLOOKUP($AQ1180,software!$A$1:$B$14605,2,FALSE)</f>
        <v>#N/A</v>
      </c>
      <c r="AT1180" s="423"/>
      <c r="AV1180" s="423"/>
    </row>
    <row r="1181" spans="1:48" ht="12.75" x14ac:dyDescent="0.2">
      <c r="A1181" s="101"/>
      <c r="B1181" s="42"/>
      <c r="C1181" s="142"/>
      <c r="D1181" s="143"/>
      <c r="E1181" s="107"/>
      <c r="F1181" s="46"/>
      <c r="G1181" s="46"/>
      <c r="H1181" s="46"/>
      <c r="I1181" s="46"/>
      <c r="J1181" s="46"/>
      <c r="K1181" s="46"/>
      <c r="L1181" s="139"/>
      <c r="M1181" s="41"/>
      <c r="N1181" s="45"/>
      <c r="O1181" s="47"/>
      <c r="P1181" s="43"/>
      <c r="Q1181" s="71" t="e">
        <f>VLOOKUP(N1181,'error categories'!$A$2:$D$54,4,FALSE)</f>
        <v>#N/A</v>
      </c>
      <c r="R1181" s="72" t="e">
        <f>VLOOKUP(N1181,'error categories'!$A$2:$D$54,3,FALSE)</f>
        <v>#N/A</v>
      </c>
      <c r="S1181" s="374"/>
      <c r="T1181" s="377"/>
      <c r="U1181" s="378">
        <f t="shared" si="162"/>
        <v>0</v>
      </c>
      <c r="V1181" s="379"/>
      <c r="W1181" s="380"/>
      <c r="X1181" s="380"/>
      <c r="Y1181" s="380"/>
      <c r="Z1181" s="379"/>
      <c r="AA1181" s="381"/>
      <c r="AB1181" s="379"/>
      <c r="AC1181" s="380"/>
      <c r="AD1181" s="382">
        <f t="shared" si="169"/>
        <v>0</v>
      </c>
      <c r="AE1181" s="383">
        <f t="shared" si="170"/>
        <v>0</v>
      </c>
      <c r="AF1181" s="379"/>
      <c r="AG1181" s="381"/>
      <c r="AH1181" s="379"/>
      <c r="AI1181" s="381"/>
      <c r="AJ1181" s="384" t="str">
        <f t="shared" si="163"/>
        <v/>
      </c>
      <c r="AK1181" s="385" t="str">
        <f t="shared" si="164"/>
        <v/>
      </c>
      <c r="AL1181" s="388" t="str">
        <f t="shared" si="165"/>
        <v/>
      </c>
      <c r="AM1181" s="389" t="str">
        <f t="shared" si="166"/>
        <v/>
      </c>
      <c r="AN1181" s="388" t="str">
        <f t="shared" si="167"/>
        <v/>
      </c>
      <c r="AO1181" s="389" t="str">
        <f t="shared" si="168"/>
        <v/>
      </c>
      <c r="AP1181" s="423"/>
      <c r="AQ1181" s="423"/>
      <c r="AR1181" s="431" t="e">
        <f>VLOOKUP($B1181,'acc names'!$C$2:$D$12102,2,FALSE)</f>
        <v>#N/A</v>
      </c>
      <c r="AS1181" s="431" t="e">
        <f>VLOOKUP($AQ1181,software!$A$1:$B$14605,2,FALSE)</f>
        <v>#N/A</v>
      </c>
      <c r="AT1181" s="423"/>
      <c r="AV1181" s="423"/>
    </row>
    <row r="1182" spans="1:48" ht="12.75" x14ac:dyDescent="0.2">
      <c r="A1182" s="101"/>
      <c r="B1182" s="42"/>
      <c r="C1182" s="142"/>
      <c r="D1182" s="143"/>
      <c r="E1182" s="107"/>
      <c r="F1182" s="46"/>
      <c r="G1182" s="46"/>
      <c r="H1182" s="46"/>
      <c r="I1182" s="46"/>
      <c r="J1182" s="46"/>
      <c r="K1182" s="46"/>
      <c r="L1182" s="139"/>
      <c r="M1182" s="41"/>
      <c r="N1182" s="45"/>
      <c r="O1182" s="47"/>
      <c r="P1182" s="43"/>
      <c r="Q1182" s="71" t="e">
        <f>VLOOKUP(N1182,'error categories'!$A$2:$D$54,4,FALSE)</f>
        <v>#N/A</v>
      </c>
      <c r="R1182" s="72" t="e">
        <f>VLOOKUP(N1182,'error categories'!$A$2:$D$54,3,FALSE)</f>
        <v>#N/A</v>
      </c>
      <c r="S1182" s="374"/>
      <c r="T1182" s="377"/>
      <c r="U1182" s="378">
        <f t="shared" si="162"/>
        <v>0</v>
      </c>
      <c r="V1182" s="379"/>
      <c r="W1182" s="380"/>
      <c r="X1182" s="380"/>
      <c r="Y1182" s="380"/>
      <c r="Z1182" s="379"/>
      <c r="AA1182" s="381"/>
      <c r="AB1182" s="379"/>
      <c r="AC1182" s="380"/>
      <c r="AD1182" s="382">
        <f t="shared" si="169"/>
        <v>0</v>
      </c>
      <c r="AE1182" s="383">
        <f t="shared" si="170"/>
        <v>0</v>
      </c>
      <c r="AF1182" s="379"/>
      <c r="AG1182" s="381"/>
      <c r="AH1182" s="379"/>
      <c r="AI1182" s="381"/>
      <c r="AJ1182" s="384" t="str">
        <f t="shared" si="163"/>
        <v/>
      </c>
      <c r="AK1182" s="385" t="str">
        <f t="shared" si="164"/>
        <v/>
      </c>
      <c r="AL1182" s="388" t="str">
        <f t="shared" si="165"/>
        <v/>
      </c>
      <c r="AM1182" s="389" t="str">
        <f t="shared" si="166"/>
        <v/>
      </c>
      <c r="AN1182" s="388" t="str">
        <f t="shared" si="167"/>
        <v/>
      </c>
      <c r="AO1182" s="389" t="str">
        <f t="shared" si="168"/>
        <v/>
      </c>
      <c r="AP1182" s="423"/>
      <c r="AQ1182" s="423"/>
      <c r="AR1182" s="431" t="e">
        <f>VLOOKUP($B1182,'acc names'!$C$2:$D$12102,2,FALSE)</f>
        <v>#N/A</v>
      </c>
      <c r="AS1182" s="431" t="e">
        <f>VLOOKUP($AQ1182,software!$A$1:$B$14605,2,FALSE)</f>
        <v>#N/A</v>
      </c>
      <c r="AT1182" s="423"/>
      <c r="AV1182" s="423"/>
    </row>
    <row r="1183" spans="1:48" ht="12.75" x14ac:dyDescent="0.2">
      <c r="A1183" s="101"/>
      <c r="B1183" s="42"/>
      <c r="C1183" s="142"/>
      <c r="D1183" s="143"/>
      <c r="E1183" s="107"/>
      <c r="F1183" s="46"/>
      <c r="G1183" s="46"/>
      <c r="H1183" s="46"/>
      <c r="I1183" s="46"/>
      <c r="J1183" s="46"/>
      <c r="K1183" s="46"/>
      <c r="L1183" s="139"/>
      <c r="M1183" s="41"/>
      <c r="N1183" s="45"/>
      <c r="O1183" s="47"/>
      <c r="P1183" s="43"/>
      <c r="Q1183" s="71" t="e">
        <f>VLOOKUP(N1183,'error categories'!$A$2:$D$54,4,FALSE)</f>
        <v>#N/A</v>
      </c>
      <c r="R1183" s="72" t="e">
        <f>VLOOKUP(N1183,'error categories'!$A$2:$D$54,3,FALSE)</f>
        <v>#N/A</v>
      </c>
      <c r="S1183" s="374"/>
      <c r="T1183" s="377"/>
      <c r="U1183" s="378">
        <f t="shared" si="162"/>
        <v>0</v>
      </c>
      <c r="V1183" s="379"/>
      <c r="W1183" s="380"/>
      <c r="X1183" s="380"/>
      <c r="Y1183" s="380"/>
      <c r="Z1183" s="379"/>
      <c r="AA1183" s="381"/>
      <c r="AB1183" s="379"/>
      <c r="AC1183" s="380"/>
      <c r="AD1183" s="382">
        <f t="shared" si="169"/>
        <v>0</v>
      </c>
      <c r="AE1183" s="383">
        <f t="shared" si="170"/>
        <v>0</v>
      </c>
      <c r="AF1183" s="379"/>
      <c r="AG1183" s="381"/>
      <c r="AH1183" s="379"/>
      <c r="AI1183" s="381"/>
      <c r="AJ1183" s="384" t="str">
        <f t="shared" si="163"/>
        <v/>
      </c>
      <c r="AK1183" s="385" t="str">
        <f t="shared" si="164"/>
        <v/>
      </c>
      <c r="AL1183" s="388" t="str">
        <f t="shared" si="165"/>
        <v/>
      </c>
      <c r="AM1183" s="389" t="str">
        <f t="shared" si="166"/>
        <v/>
      </c>
      <c r="AN1183" s="388" t="str">
        <f t="shared" si="167"/>
        <v/>
      </c>
      <c r="AO1183" s="389" t="str">
        <f t="shared" si="168"/>
        <v/>
      </c>
      <c r="AP1183" s="423"/>
      <c r="AQ1183" s="423"/>
      <c r="AR1183" s="431" t="e">
        <f>VLOOKUP($B1183,'acc names'!$C$2:$D$12102,2,FALSE)</f>
        <v>#N/A</v>
      </c>
      <c r="AS1183" s="431" t="e">
        <f>VLOOKUP($AQ1183,software!$A$1:$B$14605,2,FALSE)</f>
        <v>#N/A</v>
      </c>
      <c r="AT1183" s="423"/>
      <c r="AV1183" s="423"/>
    </row>
    <row r="1184" spans="1:48" ht="12.75" x14ac:dyDescent="0.2">
      <c r="A1184" s="101"/>
      <c r="B1184" s="42"/>
      <c r="C1184" s="142"/>
      <c r="D1184" s="143"/>
      <c r="E1184" s="107"/>
      <c r="F1184" s="46"/>
      <c r="G1184" s="46"/>
      <c r="H1184" s="46"/>
      <c r="I1184" s="46"/>
      <c r="J1184" s="46"/>
      <c r="K1184" s="46"/>
      <c r="L1184" s="139"/>
      <c r="M1184" s="41"/>
      <c r="N1184" s="45"/>
      <c r="O1184" s="47"/>
      <c r="P1184" s="43"/>
      <c r="Q1184" s="71" t="e">
        <f>VLOOKUP(N1184,'error categories'!$A$2:$D$54,4,FALSE)</f>
        <v>#N/A</v>
      </c>
      <c r="R1184" s="72" t="e">
        <f>VLOOKUP(N1184,'error categories'!$A$2:$D$54,3,FALSE)</f>
        <v>#N/A</v>
      </c>
      <c r="S1184" s="374"/>
      <c r="T1184" s="377"/>
      <c r="U1184" s="378">
        <f t="shared" si="162"/>
        <v>0</v>
      </c>
      <c r="V1184" s="379"/>
      <c r="W1184" s="380"/>
      <c r="X1184" s="380"/>
      <c r="Y1184" s="380"/>
      <c r="Z1184" s="379"/>
      <c r="AA1184" s="381"/>
      <c r="AB1184" s="379"/>
      <c r="AC1184" s="380"/>
      <c r="AD1184" s="382">
        <f t="shared" si="169"/>
        <v>0</v>
      </c>
      <c r="AE1184" s="383">
        <f t="shared" si="170"/>
        <v>0</v>
      </c>
      <c r="AF1184" s="379"/>
      <c r="AG1184" s="381"/>
      <c r="AH1184" s="379"/>
      <c r="AI1184" s="381"/>
      <c r="AJ1184" s="384" t="str">
        <f t="shared" si="163"/>
        <v/>
      </c>
      <c r="AK1184" s="385" t="str">
        <f t="shared" si="164"/>
        <v/>
      </c>
      <c r="AL1184" s="388" t="str">
        <f t="shared" si="165"/>
        <v/>
      </c>
      <c r="AM1184" s="389" t="str">
        <f t="shared" si="166"/>
        <v/>
      </c>
      <c r="AN1184" s="388" t="str">
        <f t="shared" si="167"/>
        <v/>
      </c>
      <c r="AO1184" s="389" t="str">
        <f t="shared" si="168"/>
        <v/>
      </c>
      <c r="AP1184" s="423"/>
      <c r="AQ1184" s="423"/>
      <c r="AR1184" s="431" t="e">
        <f>VLOOKUP($B1184,'acc names'!$C$2:$D$12102,2,FALSE)</f>
        <v>#N/A</v>
      </c>
      <c r="AS1184" s="431" t="e">
        <f>VLOOKUP($AQ1184,software!$A$1:$B$14605,2,FALSE)</f>
        <v>#N/A</v>
      </c>
      <c r="AT1184" s="423"/>
      <c r="AV1184" s="423"/>
    </row>
    <row r="1185" spans="1:48" ht="12.75" x14ac:dyDescent="0.2">
      <c r="A1185" s="101"/>
      <c r="B1185" s="42"/>
      <c r="C1185" s="142"/>
      <c r="D1185" s="143"/>
      <c r="E1185" s="107"/>
      <c r="F1185" s="46"/>
      <c r="G1185" s="46"/>
      <c r="H1185" s="46"/>
      <c r="I1185" s="46"/>
      <c r="J1185" s="46"/>
      <c r="K1185" s="46"/>
      <c r="L1185" s="139"/>
      <c r="M1185" s="41"/>
      <c r="N1185" s="45"/>
      <c r="O1185" s="47"/>
      <c r="P1185" s="43"/>
      <c r="Q1185" s="71" t="e">
        <f>VLOOKUP(N1185,'error categories'!$A$2:$D$54,4,FALSE)</f>
        <v>#N/A</v>
      </c>
      <c r="R1185" s="72" t="e">
        <f>VLOOKUP(N1185,'error categories'!$A$2:$D$54,3,FALSE)</f>
        <v>#N/A</v>
      </c>
      <c r="S1185" s="374"/>
      <c r="T1185" s="377"/>
      <c r="U1185" s="378">
        <f t="shared" si="162"/>
        <v>0</v>
      </c>
      <c r="V1185" s="379"/>
      <c r="W1185" s="380"/>
      <c r="X1185" s="380"/>
      <c r="Y1185" s="380"/>
      <c r="Z1185" s="379"/>
      <c r="AA1185" s="381"/>
      <c r="AB1185" s="379"/>
      <c r="AC1185" s="380"/>
      <c r="AD1185" s="382">
        <f t="shared" si="169"/>
        <v>0</v>
      </c>
      <c r="AE1185" s="383">
        <f t="shared" si="170"/>
        <v>0</v>
      </c>
      <c r="AF1185" s="379"/>
      <c r="AG1185" s="381"/>
      <c r="AH1185" s="379"/>
      <c r="AI1185" s="381"/>
      <c r="AJ1185" s="384" t="str">
        <f t="shared" si="163"/>
        <v/>
      </c>
      <c r="AK1185" s="385" t="str">
        <f t="shared" si="164"/>
        <v/>
      </c>
      <c r="AL1185" s="388" t="str">
        <f t="shared" si="165"/>
        <v/>
      </c>
      <c r="AM1185" s="389" t="str">
        <f t="shared" si="166"/>
        <v/>
      </c>
      <c r="AN1185" s="388" t="str">
        <f t="shared" si="167"/>
        <v/>
      </c>
      <c r="AO1185" s="389" t="str">
        <f t="shared" si="168"/>
        <v/>
      </c>
      <c r="AP1185" s="423"/>
      <c r="AQ1185" s="423"/>
      <c r="AR1185" s="431" t="e">
        <f>VLOOKUP($B1185,'acc names'!$C$2:$D$12102,2,FALSE)</f>
        <v>#N/A</v>
      </c>
      <c r="AS1185" s="431" t="e">
        <f>VLOOKUP($AQ1185,software!$A$1:$B$14605,2,FALSE)</f>
        <v>#N/A</v>
      </c>
      <c r="AT1185" s="423"/>
      <c r="AV1185" s="423"/>
    </row>
    <row r="1186" spans="1:48" ht="12.75" x14ac:dyDescent="0.2">
      <c r="A1186" s="101"/>
      <c r="B1186" s="42"/>
      <c r="C1186" s="142"/>
      <c r="D1186" s="143"/>
      <c r="E1186" s="107"/>
      <c r="F1186" s="46"/>
      <c r="G1186" s="46"/>
      <c r="H1186" s="46"/>
      <c r="I1186" s="46"/>
      <c r="J1186" s="46"/>
      <c r="K1186" s="46"/>
      <c r="L1186" s="139"/>
      <c r="M1186" s="41"/>
      <c r="N1186" s="45"/>
      <c r="O1186" s="47"/>
      <c r="P1186" s="43"/>
      <c r="Q1186" s="71" t="e">
        <f>VLOOKUP(N1186,'error categories'!$A$2:$D$54,4,FALSE)</f>
        <v>#N/A</v>
      </c>
      <c r="R1186" s="72" t="e">
        <f>VLOOKUP(N1186,'error categories'!$A$2:$D$54,3,FALSE)</f>
        <v>#N/A</v>
      </c>
      <c r="S1186" s="374"/>
      <c r="T1186" s="377"/>
      <c r="U1186" s="378">
        <f t="shared" si="162"/>
        <v>0</v>
      </c>
      <c r="V1186" s="379"/>
      <c r="W1186" s="380"/>
      <c r="X1186" s="380"/>
      <c r="Y1186" s="380"/>
      <c r="Z1186" s="379"/>
      <c r="AA1186" s="381"/>
      <c r="AB1186" s="379"/>
      <c r="AC1186" s="380"/>
      <c r="AD1186" s="382">
        <f t="shared" si="169"/>
        <v>0</v>
      </c>
      <c r="AE1186" s="383">
        <f t="shared" si="170"/>
        <v>0</v>
      </c>
      <c r="AF1186" s="379"/>
      <c r="AG1186" s="381"/>
      <c r="AH1186" s="379"/>
      <c r="AI1186" s="381"/>
      <c r="AJ1186" s="384" t="str">
        <f t="shared" si="163"/>
        <v/>
      </c>
      <c r="AK1186" s="385" t="str">
        <f t="shared" si="164"/>
        <v/>
      </c>
      <c r="AL1186" s="388" t="str">
        <f t="shared" si="165"/>
        <v/>
      </c>
      <c r="AM1186" s="389" t="str">
        <f t="shared" si="166"/>
        <v/>
      </c>
      <c r="AN1186" s="388" t="str">
        <f t="shared" si="167"/>
        <v/>
      </c>
      <c r="AO1186" s="389" t="str">
        <f t="shared" si="168"/>
        <v/>
      </c>
      <c r="AP1186" s="423"/>
      <c r="AQ1186" s="423"/>
      <c r="AR1186" s="431" t="e">
        <f>VLOOKUP($B1186,'acc names'!$C$2:$D$12102,2,FALSE)</f>
        <v>#N/A</v>
      </c>
      <c r="AS1186" s="431" t="e">
        <f>VLOOKUP($AQ1186,software!$A$1:$B$14605,2,FALSE)</f>
        <v>#N/A</v>
      </c>
      <c r="AT1186" s="423"/>
      <c r="AV1186" s="423"/>
    </row>
    <row r="1187" spans="1:48" ht="12.75" x14ac:dyDescent="0.2">
      <c r="A1187" s="101"/>
      <c r="B1187" s="42"/>
      <c r="C1187" s="142"/>
      <c r="D1187" s="143"/>
      <c r="E1187" s="107"/>
      <c r="F1187" s="46"/>
      <c r="G1187" s="46"/>
      <c r="H1187" s="46"/>
      <c r="I1187" s="46"/>
      <c r="J1187" s="46"/>
      <c r="K1187" s="46"/>
      <c r="L1187" s="139"/>
      <c r="M1187" s="41"/>
      <c r="N1187" s="45"/>
      <c r="O1187" s="47"/>
      <c r="P1187" s="43"/>
      <c r="Q1187" s="71" t="e">
        <f>VLOOKUP(N1187,'error categories'!$A$2:$D$54,4,FALSE)</f>
        <v>#N/A</v>
      </c>
      <c r="R1187" s="72" t="e">
        <f>VLOOKUP(N1187,'error categories'!$A$2:$D$54,3,FALSE)</f>
        <v>#N/A</v>
      </c>
      <c r="S1187" s="374"/>
      <c r="T1187" s="377"/>
      <c r="U1187" s="378">
        <f t="shared" si="162"/>
        <v>0</v>
      </c>
      <c r="V1187" s="379"/>
      <c r="W1187" s="380"/>
      <c r="X1187" s="380"/>
      <c r="Y1187" s="380"/>
      <c r="Z1187" s="379"/>
      <c r="AA1187" s="381"/>
      <c r="AB1187" s="379"/>
      <c r="AC1187" s="380"/>
      <c r="AD1187" s="382">
        <f t="shared" si="169"/>
        <v>0</v>
      </c>
      <c r="AE1187" s="383">
        <f t="shared" si="170"/>
        <v>0</v>
      </c>
      <c r="AF1187" s="379"/>
      <c r="AG1187" s="381"/>
      <c r="AH1187" s="379"/>
      <c r="AI1187" s="381"/>
      <c r="AJ1187" s="384" t="str">
        <f t="shared" si="163"/>
        <v/>
      </c>
      <c r="AK1187" s="385" t="str">
        <f t="shared" si="164"/>
        <v/>
      </c>
      <c r="AL1187" s="388" t="str">
        <f t="shared" si="165"/>
        <v/>
      </c>
      <c r="AM1187" s="389" t="str">
        <f t="shared" si="166"/>
        <v/>
      </c>
      <c r="AN1187" s="388" t="str">
        <f t="shared" si="167"/>
        <v/>
      </c>
      <c r="AO1187" s="389" t="str">
        <f t="shared" si="168"/>
        <v/>
      </c>
      <c r="AP1187" s="423"/>
      <c r="AQ1187" s="423"/>
      <c r="AR1187" s="431" t="e">
        <f>VLOOKUP($B1187,'acc names'!$C$2:$D$12102,2,FALSE)</f>
        <v>#N/A</v>
      </c>
      <c r="AS1187" s="431" t="e">
        <f>VLOOKUP($AQ1187,software!$A$1:$B$14605,2,FALSE)</f>
        <v>#N/A</v>
      </c>
      <c r="AT1187" s="423"/>
      <c r="AV1187" s="423"/>
    </row>
    <row r="1188" spans="1:48" ht="12.75" x14ac:dyDescent="0.2">
      <c r="A1188" s="101"/>
      <c r="B1188" s="42"/>
      <c r="C1188" s="142"/>
      <c r="D1188" s="143"/>
      <c r="E1188" s="107"/>
      <c r="F1188" s="46"/>
      <c r="G1188" s="46"/>
      <c r="H1188" s="46"/>
      <c r="I1188" s="46"/>
      <c r="J1188" s="46"/>
      <c r="K1188" s="46"/>
      <c r="L1188" s="139"/>
      <c r="M1188" s="41"/>
      <c r="N1188" s="45"/>
      <c r="O1188" s="47"/>
      <c r="P1188" s="43"/>
      <c r="Q1188" s="71" t="e">
        <f>VLOOKUP(N1188,'error categories'!$A$2:$D$54,4,FALSE)</f>
        <v>#N/A</v>
      </c>
      <c r="R1188" s="72" t="e">
        <f>VLOOKUP(N1188,'error categories'!$A$2:$D$54,3,FALSE)</f>
        <v>#N/A</v>
      </c>
      <c r="S1188" s="374"/>
      <c r="T1188" s="377"/>
      <c r="U1188" s="378">
        <f t="shared" si="162"/>
        <v>0</v>
      </c>
      <c r="V1188" s="379"/>
      <c r="W1188" s="380"/>
      <c r="X1188" s="380"/>
      <c r="Y1188" s="380"/>
      <c r="Z1188" s="379"/>
      <c r="AA1188" s="381"/>
      <c r="AB1188" s="379"/>
      <c r="AC1188" s="380"/>
      <c r="AD1188" s="382">
        <f t="shared" si="169"/>
        <v>0</v>
      </c>
      <c r="AE1188" s="383">
        <f t="shared" si="170"/>
        <v>0</v>
      </c>
      <c r="AF1188" s="379"/>
      <c r="AG1188" s="381"/>
      <c r="AH1188" s="379"/>
      <c r="AI1188" s="381"/>
      <c r="AJ1188" s="384" t="str">
        <f t="shared" si="163"/>
        <v/>
      </c>
      <c r="AK1188" s="385" t="str">
        <f t="shared" si="164"/>
        <v/>
      </c>
      <c r="AL1188" s="388" t="str">
        <f t="shared" si="165"/>
        <v/>
      </c>
      <c r="AM1188" s="389" t="str">
        <f t="shared" si="166"/>
        <v/>
      </c>
      <c r="AN1188" s="388" t="str">
        <f t="shared" si="167"/>
        <v/>
      </c>
      <c r="AO1188" s="389" t="str">
        <f t="shared" si="168"/>
        <v/>
      </c>
      <c r="AP1188" s="423"/>
      <c r="AQ1188" s="423"/>
      <c r="AR1188" s="431" t="e">
        <f>VLOOKUP($B1188,'acc names'!$C$2:$D$12102,2,FALSE)</f>
        <v>#N/A</v>
      </c>
      <c r="AS1188" s="431" t="e">
        <f>VLOOKUP($AQ1188,software!$A$1:$B$14605,2,FALSE)</f>
        <v>#N/A</v>
      </c>
      <c r="AT1188" s="423"/>
      <c r="AV1188" s="423"/>
    </row>
    <row r="1189" spans="1:48" ht="12.75" x14ac:dyDescent="0.2">
      <c r="A1189" s="101"/>
      <c r="B1189" s="42"/>
      <c r="C1189" s="142"/>
      <c r="D1189" s="143"/>
      <c r="E1189" s="107"/>
      <c r="F1189" s="46"/>
      <c r="G1189" s="46"/>
      <c r="H1189" s="46"/>
      <c r="I1189" s="46"/>
      <c r="J1189" s="46"/>
      <c r="K1189" s="46"/>
      <c r="L1189" s="139"/>
      <c r="M1189" s="41"/>
      <c r="N1189" s="45"/>
      <c r="O1189" s="47"/>
      <c r="P1189" s="43"/>
      <c r="Q1189" s="71" t="e">
        <f>VLOOKUP(N1189,'error categories'!$A$2:$D$54,4,FALSE)</f>
        <v>#N/A</v>
      </c>
      <c r="R1189" s="72" t="e">
        <f>VLOOKUP(N1189,'error categories'!$A$2:$D$54,3,FALSE)</f>
        <v>#N/A</v>
      </c>
      <c r="S1189" s="374"/>
      <c r="T1189" s="377"/>
      <c r="U1189" s="378">
        <f t="shared" si="162"/>
        <v>0</v>
      </c>
      <c r="V1189" s="379"/>
      <c r="W1189" s="380"/>
      <c r="X1189" s="380"/>
      <c r="Y1189" s="380"/>
      <c r="Z1189" s="379"/>
      <c r="AA1189" s="381"/>
      <c r="AB1189" s="379"/>
      <c r="AC1189" s="380"/>
      <c r="AD1189" s="382">
        <f t="shared" si="169"/>
        <v>0</v>
      </c>
      <c r="AE1189" s="383">
        <f t="shared" si="170"/>
        <v>0</v>
      </c>
      <c r="AF1189" s="379"/>
      <c r="AG1189" s="381"/>
      <c r="AH1189" s="379"/>
      <c r="AI1189" s="381"/>
      <c r="AJ1189" s="384" t="str">
        <f t="shared" si="163"/>
        <v/>
      </c>
      <c r="AK1189" s="385" t="str">
        <f t="shared" si="164"/>
        <v/>
      </c>
      <c r="AL1189" s="388" t="str">
        <f t="shared" si="165"/>
        <v/>
      </c>
      <c r="AM1189" s="389" t="str">
        <f t="shared" si="166"/>
        <v/>
      </c>
      <c r="AN1189" s="388" t="str">
        <f t="shared" si="167"/>
        <v/>
      </c>
      <c r="AO1189" s="389" t="str">
        <f t="shared" si="168"/>
        <v/>
      </c>
      <c r="AP1189" s="423"/>
      <c r="AQ1189" s="423"/>
      <c r="AR1189" s="431" t="e">
        <f>VLOOKUP($B1189,'acc names'!$C$2:$D$12102,2,FALSE)</f>
        <v>#N/A</v>
      </c>
      <c r="AS1189" s="431" t="e">
        <f>VLOOKUP($AQ1189,software!$A$1:$B$14605,2,FALSE)</f>
        <v>#N/A</v>
      </c>
      <c r="AT1189" s="423"/>
      <c r="AV1189" s="423"/>
    </row>
    <row r="1190" spans="1:48" ht="12.75" x14ac:dyDescent="0.2">
      <c r="A1190" s="101"/>
      <c r="B1190" s="42"/>
      <c r="C1190" s="142"/>
      <c r="D1190" s="143"/>
      <c r="E1190" s="107"/>
      <c r="F1190" s="46"/>
      <c r="G1190" s="46"/>
      <c r="H1190" s="46"/>
      <c r="I1190" s="46"/>
      <c r="J1190" s="46"/>
      <c r="K1190" s="46"/>
      <c r="L1190" s="139"/>
      <c r="M1190" s="41"/>
      <c r="N1190" s="45"/>
      <c r="O1190" s="47"/>
      <c r="P1190" s="43"/>
      <c r="Q1190" s="71" t="e">
        <f>VLOOKUP(N1190,'error categories'!$A$2:$D$54,4,FALSE)</f>
        <v>#N/A</v>
      </c>
      <c r="R1190" s="72" t="e">
        <f>VLOOKUP(N1190,'error categories'!$A$2:$D$54,3,FALSE)</f>
        <v>#N/A</v>
      </c>
      <c r="S1190" s="374"/>
      <c r="T1190" s="377"/>
      <c r="U1190" s="378">
        <f t="shared" si="162"/>
        <v>0</v>
      </c>
      <c r="V1190" s="379"/>
      <c r="W1190" s="380"/>
      <c r="X1190" s="380"/>
      <c r="Y1190" s="380"/>
      <c r="Z1190" s="379"/>
      <c r="AA1190" s="381"/>
      <c r="AB1190" s="379"/>
      <c r="AC1190" s="380"/>
      <c r="AD1190" s="382">
        <f t="shared" si="169"/>
        <v>0</v>
      </c>
      <c r="AE1190" s="383">
        <f t="shared" si="170"/>
        <v>0</v>
      </c>
      <c r="AF1190" s="379"/>
      <c r="AG1190" s="381"/>
      <c r="AH1190" s="379"/>
      <c r="AI1190" s="381"/>
      <c r="AJ1190" s="384" t="str">
        <f t="shared" si="163"/>
        <v/>
      </c>
      <c r="AK1190" s="385" t="str">
        <f t="shared" si="164"/>
        <v/>
      </c>
      <c r="AL1190" s="388" t="str">
        <f t="shared" si="165"/>
        <v/>
      </c>
      <c r="AM1190" s="389" t="str">
        <f t="shared" si="166"/>
        <v/>
      </c>
      <c r="AN1190" s="388" t="str">
        <f t="shared" si="167"/>
        <v/>
      </c>
      <c r="AO1190" s="389" t="str">
        <f t="shared" si="168"/>
        <v/>
      </c>
      <c r="AP1190" s="423"/>
      <c r="AQ1190" s="423"/>
      <c r="AR1190" s="431" t="e">
        <f>VLOOKUP($B1190,'acc names'!$C$2:$D$12102,2,FALSE)</f>
        <v>#N/A</v>
      </c>
      <c r="AS1190" s="431" t="e">
        <f>VLOOKUP($AQ1190,software!$A$1:$B$14605,2,FALSE)</f>
        <v>#N/A</v>
      </c>
      <c r="AT1190" s="423"/>
      <c r="AV1190" s="423"/>
    </row>
    <row r="1191" spans="1:48" ht="12.75" x14ac:dyDescent="0.2">
      <c r="A1191" s="101"/>
      <c r="B1191" s="42"/>
      <c r="C1191" s="142"/>
      <c r="D1191" s="143"/>
      <c r="E1191" s="107"/>
      <c r="F1191" s="46"/>
      <c r="G1191" s="46"/>
      <c r="H1191" s="46"/>
      <c r="I1191" s="46"/>
      <c r="J1191" s="46"/>
      <c r="K1191" s="46"/>
      <c r="L1191" s="139"/>
      <c r="M1191" s="41"/>
      <c r="N1191" s="45"/>
      <c r="O1191" s="47"/>
      <c r="P1191" s="43"/>
      <c r="Q1191" s="71" t="e">
        <f>VLOOKUP(N1191,'error categories'!$A$2:$D$54,4,FALSE)</f>
        <v>#N/A</v>
      </c>
      <c r="R1191" s="72" t="e">
        <f>VLOOKUP(N1191,'error categories'!$A$2:$D$54,3,FALSE)</f>
        <v>#N/A</v>
      </c>
      <c r="S1191" s="374"/>
      <c r="T1191" s="377"/>
      <c r="U1191" s="378">
        <f t="shared" si="162"/>
        <v>0</v>
      </c>
      <c r="V1191" s="379"/>
      <c r="W1191" s="380"/>
      <c r="X1191" s="380"/>
      <c r="Y1191" s="380"/>
      <c r="Z1191" s="379"/>
      <c r="AA1191" s="381"/>
      <c r="AB1191" s="379"/>
      <c r="AC1191" s="380"/>
      <c r="AD1191" s="382">
        <f t="shared" si="169"/>
        <v>0</v>
      </c>
      <c r="AE1191" s="383">
        <f t="shared" si="170"/>
        <v>0</v>
      </c>
      <c r="AF1191" s="379"/>
      <c r="AG1191" s="381"/>
      <c r="AH1191" s="379"/>
      <c r="AI1191" s="381"/>
      <c r="AJ1191" s="384" t="str">
        <f t="shared" si="163"/>
        <v/>
      </c>
      <c r="AK1191" s="385" t="str">
        <f t="shared" si="164"/>
        <v/>
      </c>
      <c r="AL1191" s="388" t="str">
        <f t="shared" si="165"/>
        <v/>
      </c>
      <c r="AM1191" s="389" t="str">
        <f t="shared" si="166"/>
        <v/>
      </c>
      <c r="AN1191" s="388" t="str">
        <f t="shared" si="167"/>
        <v/>
      </c>
      <c r="AO1191" s="389" t="str">
        <f t="shared" si="168"/>
        <v/>
      </c>
      <c r="AP1191" s="423"/>
      <c r="AQ1191" s="423"/>
      <c r="AR1191" s="431" t="e">
        <f>VLOOKUP($B1191,'acc names'!$C$2:$D$12102,2,FALSE)</f>
        <v>#N/A</v>
      </c>
      <c r="AS1191" s="431" t="e">
        <f>VLOOKUP($AQ1191,software!$A$1:$B$14605,2,FALSE)</f>
        <v>#N/A</v>
      </c>
      <c r="AT1191" s="423"/>
      <c r="AV1191" s="423"/>
    </row>
    <row r="1192" spans="1:48" ht="12.75" x14ac:dyDescent="0.2">
      <c r="A1192" s="101"/>
      <c r="B1192" s="42"/>
      <c r="C1192" s="142"/>
      <c r="D1192" s="143"/>
      <c r="E1192" s="107"/>
      <c r="F1192" s="46"/>
      <c r="G1192" s="46"/>
      <c r="H1192" s="46"/>
      <c r="I1192" s="46"/>
      <c r="J1192" s="46"/>
      <c r="K1192" s="46"/>
      <c r="L1192" s="139"/>
      <c r="M1192" s="41"/>
      <c r="N1192" s="45"/>
      <c r="O1192" s="47"/>
      <c r="P1192" s="43"/>
      <c r="Q1192" s="71" t="e">
        <f>VLOOKUP(N1192,'error categories'!$A$2:$D$54,4,FALSE)</f>
        <v>#N/A</v>
      </c>
      <c r="R1192" s="72" t="e">
        <f>VLOOKUP(N1192,'error categories'!$A$2:$D$54,3,FALSE)</f>
        <v>#N/A</v>
      </c>
      <c r="S1192" s="374"/>
      <c r="T1192" s="377"/>
      <c r="U1192" s="378">
        <f t="shared" si="162"/>
        <v>0</v>
      </c>
      <c r="V1192" s="379"/>
      <c r="W1192" s="380"/>
      <c r="X1192" s="380"/>
      <c r="Y1192" s="380"/>
      <c r="Z1192" s="379"/>
      <c r="AA1192" s="381"/>
      <c r="AB1192" s="379"/>
      <c r="AC1192" s="380"/>
      <c r="AD1192" s="382">
        <f t="shared" si="169"/>
        <v>0</v>
      </c>
      <c r="AE1192" s="383">
        <f t="shared" si="170"/>
        <v>0</v>
      </c>
      <c r="AF1192" s="379"/>
      <c r="AG1192" s="381"/>
      <c r="AH1192" s="379"/>
      <c r="AI1192" s="381"/>
      <c r="AJ1192" s="384" t="str">
        <f t="shared" si="163"/>
        <v/>
      </c>
      <c r="AK1192" s="385" t="str">
        <f t="shared" si="164"/>
        <v/>
      </c>
      <c r="AL1192" s="388" t="str">
        <f t="shared" si="165"/>
        <v/>
      </c>
      <c r="AM1192" s="389" t="str">
        <f t="shared" si="166"/>
        <v/>
      </c>
      <c r="AN1192" s="388" t="str">
        <f t="shared" si="167"/>
        <v/>
      </c>
      <c r="AO1192" s="389" t="str">
        <f t="shared" si="168"/>
        <v/>
      </c>
      <c r="AP1192" s="423"/>
      <c r="AQ1192" s="423"/>
      <c r="AR1192" s="431" t="e">
        <f>VLOOKUP($B1192,'acc names'!$C$2:$D$12102,2,FALSE)</f>
        <v>#N/A</v>
      </c>
      <c r="AS1192" s="431" t="e">
        <f>VLOOKUP($AQ1192,software!$A$1:$B$14605,2,FALSE)</f>
        <v>#N/A</v>
      </c>
      <c r="AT1192" s="423"/>
      <c r="AV1192" s="423"/>
    </row>
    <row r="1193" spans="1:48" ht="12.75" x14ac:dyDescent="0.2">
      <c r="A1193" s="101"/>
      <c r="B1193" s="42"/>
      <c r="C1193" s="142"/>
      <c r="D1193" s="143"/>
      <c r="E1193" s="107"/>
      <c r="F1193" s="46"/>
      <c r="G1193" s="46"/>
      <c r="H1193" s="46"/>
      <c r="I1193" s="46"/>
      <c r="J1193" s="46"/>
      <c r="K1193" s="46"/>
      <c r="L1193" s="139"/>
      <c r="M1193" s="41"/>
      <c r="N1193" s="45"/>
      <c r="O1193" s="47"/>
      <c r="P1193" s="43"/>
      <c r="Q1193" s="71" t="e">
        <f>VLOOKUP(N1193,'error categories'!$A$2:$D$54,4,FALSE)</f>
        <v>#N/A</v>
      </c>
      <c r="R1193" s="72" t="e">
        <f>VLOOKUP(N1193,'error categories'!$A$2:$D$54,3,FALSE)</f>
        <v>#N/A</v>
      </c>
      <c r="S1193" s="374"/>
      <c r="T1193" s="377"/>
      <c r="U1193" s="378">
        <f t="shared" si="162"/>
        <v>0</v>
      </c>
      <c r="V1193" s="379"/>
      <c r="W1193" s="380"/>
      <c r="X1193" s="380"/>
      <c r="Y1193" s="380"/>
      <c r="Z1193" s="379"/>
      <c r="AA1193" s="381"/>
      <c r="AB1193" s="379"/>
      <c r="AC1193" s="380"/>
      <c r="AD1193" s="382">
        <f t="shared" si="169"/>
        <v>0</v>
      </c>
      <c r="AE1193" s="383">
        <f t="shared" si="170"/>
        <v>0</v>
      </c>
      <c r="AF1193" s="379"/>
      <c r="AG1193" s="381"/>
      <c r="AH1193" s="379"/>
      <c r="AI1193" s="381"/>
      <c r="AJ1193" s="384" t="str">
        <f t="shared" si="163"/>
        <v/>
      </c>
      <c r="AK1193" s="385" t="str">
        <f t="shared" si="164"/>
        <v/>
      </c>
      <c r="AL1193" s="388" t="str">
        <f t="shared" si="165"/>
        <v/>
      </c>
      <c r="AM1193" s="389" t="str">
        <f t="shared" si="166"/>
        <v/>
      </c>
      <c r="AN1193" s="388" t="str">
        <f t="shared" si="167"/>
        <v/>
      </c>
      <c r="AO1193" s="389" t="str">
        <f t="shared" si="168"/>
        <v/>
      </c>
      <c r="AP1193" s="423"/>
      <c r="AQ1193" s="423"/>
      <c r="AR1193" s="431" t="e">
        <f>VLOOKUP($B1193,'acc names'!$C$2:$D$12102,2,FALSE)</f>
        <v>#N/A</v>
      </c>
      <c r="AS1193" s="431" t="e">
        <f>VLOOKUP($AQ1193,software!$A$1:$B$14605,2,FALSE)</f>
        <v>#N/A</v>
      </c>
      <c r="AT1193" s="423"/>
      <c r="AV1193" s="423"/>
    </row>
    <row r="1194" spans="1:48" ht="12.75" x14ac:dyDescent="0.2">
      <c r="A1194" s="101"/>
      <c r="B1194" s="42"/>
      <c r="C1194" s="142"/>
      <c r="D1194" s="143"/>
      <c r="E1194" s="107"/>
      <c r="F1194" s="46"/>
      <c r="G1194" s="46"/>
      <c r="H1194" s="46"/>
      <c r="I1194" s="46"/>
      <c r="J1194" s="46"/>
      <c r="K1194" s="46"/>
      <c r="L1194" s="139"/>
      <c r="M1194" s="41"/>
      <c r="N1194" s="45"/>
      <c r="O1194" s="47"/>
      <c r="P1194" s="43"/>
      <c r="Q1194" s="71" t="e">
        <f>VLOOKUP(N1194,'error categories'!$A$2:$D$54,4,FALSE)</f>
        <v>#N/A</v>
      </c>
      <c r="R1194" s="72" t="e">
        <f>VLOOKUP(N1194,'error categories'!$A$2:$D$54,3,FALSE)</f>
        <v>#N/A</v>
      </c>
      <c r="S1194" s="374"/>
      <c r="T1194" s="377"/>
      <c r="U1194" s="378">
        <f t="shared" si="162"/>
        <v>0</v>
      </c>
      <c r="V1194" s="379"/>
      <c r="W1194" s="380"/>
      <c r="X1194" s="380"/>
      <c r="Y1194" s="380"/>
      <c r="Z1194" s="379"/>
      <c r="AA1194" s="381"/>
      <c r="AB1194" s="379"/>
      <c r="AC1194" s="380"/>
      <c r="AD1194" s="382">
        <f t="shared" si="169"/>
        <v>0</v>
      </c>
      <c r="AE1194" s="383">
        <f t="shared" si="170"/>
        <v>0</v>
      </c>
      <c r="AF1194" s="379"/>
      <c r="AG1194" s="381"/>
      <c r="AH1194" s="379"/>
      <c r="AI1194" s="381"/>
      <c r="AJ1194" s="384" t="str">
        <f t="shared" si="163"/>
        <v/>
      </c>
      <c r="AK1194" s="385" t="str">
        <f t="shared" si="164"/>
        <v/>
      </c>
      <c r="AL1194" s="388" t="str">
        <f t="shared" si="165"/>
        <v/>
      </c>
      <c r="AM1194" s="389" t="str">
        <f t="shared" si="166"/>
        <v/>
      </c>
      <c r="AN1194" s="388" t="str">
        <f t="shared" si="167"/>
        <v/>
      </c>
      <c r="AO1194" s="389" t="str">
        <f t="shared" si="168"/>
        <v/>
      </c>
      <c r="AP1194" s="423"/>
      <c r="AQ1194" s="423"/>
      <c r="AR1194" s="431" t="e">
        <f>VLOOKUP($B1194,'acc names'!$C$2:$D$12102,2,FALSE)</f>
        <v>#N/A</v>
      </c>
      <c r="AS1194" s="431" t="e">
        <f>VLOOKUP($AQ1194,software!$A$1:$B$14605,2,FALSE)</f>
        <v>#N/A</v>
      </c>
      <c r="AT1194" s="423"/>
      <c r="AV1194" s="423"/>
    </row>
    <row r="1195" spans="1:48" ht="12.75" x14ac:dyDescent="0.2">
      <c r="A1195" s="101"/>
      <c r="B1195" s="42"/>
      <c r="C1195" s="142"/>
      <c r="D1195" s="143"/>
      <c r="E1195" s="107"/>
      <c r="F1195" s="46"/>
      <c r="G1195" s="46"/>
      <c r="H1195" s="46"/>
      <c r="I1195" s="46"/>
      <c r="J1195" s="46"/>
      <c r="K1195" s="46"/>
      <c r="L1195" s="139"/>
      <c r="M1195" s="41"/>
      <c r="N1195" s="45"/>
      <c r="O1195" s="47"/>
      <c r="P1195" s="43"/>
      <c r="Q1195" s="71" t="e">
        <f>VLOOKUP(N1195,'error categories'!$A$2:$D$54,4,FALSE)</f>
        <v>#N/A</v>
      </c>
      <c r="R1195" s="72" t="e">
        <f>VLOOKUP(N1195,'error categories'!$A$2:$D$54,3,FALSE)</f>
        <v>#N/A</v>
      </c>
      <c r="S1195" s="374"/>
      <c r="T1195" s="377"/>
      <c r="U1195" s="378">
        <f t="shared" si="162"/>
        <v>0</v>
      </c>
      <c r="V1195" s="379"/>
      <c r="W1195" s="380"/>
      <c r="X1195" s="380"/>
      <c r="Y1195" s="380"/>
      <c r="Z1195" s="379"/>
      <c r="AA1195" s="381"/>
      <c r="AB1195" s="379"/>
      <c r="AC1195" s="380"/>
      <c r="AD1195" s="382">
        <f t="shared" si="169"/>
        <v>0</v>
      </c>
      <c r="AE1195" s="383">
        <f t="shared" si="170"/>
        <v>0</v>
      </c>
      <c r="AF1195" s="379"/>
      <c r="AG1195" s="381"/>
      <c r="AH1195" s="379"/>
      <c r="AI1195" s="381"/>
      <c r="AJ1195" s="384" t="str">
        <f t="shared" si="163"/>
        <v/>
      </c>
      <c r="AK1195" s="385" t="str">
        <f t="shared" si="164"/>
        <v/>
      </c>
      <c r="AL1195" s="388" t="str">
        <f t="shared" si="165"/>
        <v/>
      </c>
      <c r="AM1195" s="389" t="str">
        <f t="shared" si="166"/>
        <v/>
      </c>
      <c r="AN1195" s="388" t="str">
        <f t="shared" si="167"/>
        <v/>
      </c>
      <c r="AO1195" s="389" t="str">
        <f t="shared" si="168"/>
        <v/>
      </c>
      <c r="AP1195" s="423"/>
      <c r="AQ1195" s="423"/>
      <c r="AR1195" s="431" t="e">
        <f>VLOOKUP($B1195,'acc names'!$C$2:$D$12102,2,FALSE)</f>
        <v>#N/A</v>
      </c>
      <c r="AS1195" s="431" t="e">
        <f>VLOOKUP($AQ1195,software!$A$1:$B$14605,2,FALSE)</f>
        <v>#N/A</v>
      </c>
      <c r="AT1195" s="423"/>
      <c r="AV1195" s="423"/>
    </row>
    <row r="1196" spans="1:48" ht="12.75" x14ac:dyDescent="0.2">
      <c r="A1196" s="101"/>
      <c r="B1196" s="42"/>
      <c r="C1196" s="142"/>
      <c r="D1196" s="143"/>
      <c r="E1196" s="107"/>
      <c r="F1196" s="46"/>
      <c r="G1196" s="46"/>
      <c r="H1196" s="46"/>
      <c r="I1196" s="46"/>
      <c r="J1196" s="46"/>
      <c r="K1196" s="46"/>
      <c r="L1196" s="139"/>
      <c r="M1196" s="41"/>
      <c r="N1196" s="45"/>
      <c r="O1196" s="47"/>
      <c r="P1196" s="43"/>
      <c r="Q1196" s="71" t="e">
        <f>VLOOKUP(N1196,'error categories'!$A$2:$D$54,4,FALSE)</f>
        <v>#N/A</v>
      </c>
      <c r="R1196" s="72" t="e">
        <f>VLOOKUP(N1196,'error categories'!$A$2:$D$54,3,FALSE)</f>
        <v>#N/A</v>
      </c>
      <c r="S1196" s="374"/>
      <c r="T1196" s="377"/>
      <c r="U1196" s="378">
        <f t="shared" si="162"/>
        <v>0</v>
      </c>
      <c r="V1196" s="379"/>
      <c r="W1196" s="380"/>
      <c r="X1196" s="380"/>
      <c r="Y1196" s="380"/>
      <c r="Z1196" s="379"/>
      <c r="AA1196" s="381"/>
      <c r="AB1196" s="379"/>
      <c r="AC1196" s="380"/>
      <c r="AD1196" s="382">
        <f t="shared" si="169"/>
        <v>0</v>
      </c>
      <c r="AE1196" s="383">
        <f t="shared" si="170"/>
        <v>0</v>
      </c>
      <c r="AF1196" s="379"/>
      <c r="AG1196" s="381"/>
      <c r="AH1196" s="379"/>
      <c r="AI1196" s="381"/>
      <c r="AJ1196" s="384" t="str">
        <f t="shared" si="163"/>
        <v/>
      </c>
      <c r="AK1196" s="385" t="str">
        <f t="shared" si="164"/>
        <v/>
      </c>
      <c r="AL1196" s="388" t="str">
        <f t="shared" si="165"/>
        <v/>
      </c>
      <c r="AM1196" s="389" t="str">
        <f t="shared" si="166"/>
        <v/>
      </c>
      <c r="AN1196" s="388" t="str">
        <f t="shared" si="167"/>
        <v/>
      </c>
      <c r="AO1196" s="389" t="str">
        <f t="shared" si="168"/>
        <v/>
      </c>
      <c r="AP1196" s="423"/>
      <c r="AQ1196" s="423"/>
      <c r="AR1196" s="431" t="e">
        <f>VLOOKUP($B1196,'acc names'!$C$2:$D$12102,2,FALSE)</f>
        <v>#N/A</v>
      </c>
      <c r="AS1196" s="431" t="e">
        <f>VLOOKUP($AQ1196,software!$A$1:$B$14605,2,FALSE)</f>
        <v>#N/A</v>
      </c>
      <c r="AT1196" s="423"/>
      <c r="AV1196" s="423"/>
    </row>
    <row r="1197" spans="1:48" ht="12.75" x14ac:dyDescent="0.2">
      <c r="A1197" s="101"/>
      <c r="B1197" s="42"/>
      <c r="C1197" s="142"/>
      <c r="D1197" s="143"/>
      <c r="E1197" s="107"/>
      <c r="F1197" s="46"/>
      <c r="G1197" s="46"/>
      <c r="H1197" s="46"/>
      <c r="I1197" s="46"/>
      <c r="J1197" s="46"/>
      <c r="K1197" s="46"/>
      <c r="L1197" s="139"/>
      <c r="M1197" s="41"/>
      <c r="N1197" s="45"/>
      <c r="O1197" s="47"/>
      <c r="P1197" s="43"/>
      <c r="Q1197" s="71" t="e">
        <f>VLOOKUP(N1197,'error categories'!$A$2:$D$54,4,FALSE)</f>
        <v>#N/A</v>
      </c>
      <c r="R1197" s="72" t="e">
        <f>VLOOKUP(N1197,'error categories'!$A$2:$D$54,3,FALSE)</f>
        <v>#N/A</v>
      </c>
      <c r="S1197" s="374"/>
      <c r="T1197" s="377"/>
      <c r="U1197" s="378">
        <f t="shared" si="162"/>
        <v>0</v>
      </c>
      <c r="V1197" s="379"/>
      <c r="W1197" s="380"/>
      <c r="X1197" s="380"/>
      <c r="Y1197" s="380"/>
      <c r="Z1197" s="379"/>
      <c r="AA1197" s="381"/>
      <c r="AB1197" s="379"/>
      <c r="AC1197" s="380"/>
      <c r="AD1197" s="382">
        <f t="shared" si="169"/>
        <v>0</v>
      </c>
      <c r="AE1197" s="383">
        <f t="shared" si="170"/>
        <v>0</v>
      </c>
      <c r="AF1197" s="379"/>
      <c r="AG1197" s="381"/>
      <c r="AH1197" s="379"/>
      <c r="AI1197" s="381"/>
      <c r="AJ1197" s="384" t="str">
        <f t="shared" si="163"/>
        <v/>
      </c>
      <c r="AK1197" s="385" t="str">
        <f t="shared" si="164"/>
        <v/>
      </c>
      <c r="AL1197" s="388" t="str">
        <f t="shared" si="165"/>
        <v/>
      </c>
      <c r="AM1197" s="389" t="str">
        <f t="shared" si="166"/>
        <v/>
      </c>
      <c r="AN1197" s="388" t="str">
        <f t="shared" si="167"/>
        <v/>
      </c>
      <c r="AO1197" s="389" t="str">
        <f t="shared" si="168"/>
        <v/>
      </c>
      <c r="AP1197" s="423"/>
      <c r="AQ1197" s="423"/>
      <c r="AR1197" s="431" t="e">
        <f>VLOOKUP($B1197,'acc names'!$C$2:$D$12102,2,FALSE)</f>
        <v>#N/A</v>
      </c>
      <c r="AS1197" s="431" t="e">
        <f>VLOOKUP($AQ1197,software!$A$1:$B$14605,2,FALSE)</f>
        <v>#N/A</v>
      </c>
      <c r="AT1197" s="423"/>
      <c r="AV1197" s="423"/>
    </row>
    <row r="1198" spans="1:48" ht="12.75" x14ac:dyDescent="0.2">
      <c r="A1198" s="101"/>
      <c r="B1198" s="42"/>
      <c r="C1198" s="142"/>
      <c r="D1198" s="143"/>
      <c r="E1198" s="107"/>
      <c r="F1198" s="46"/>
      <c r="G1198" s="46"/>
      <c r="H1198" s="46"/>
      <c r="I1198" s="46"/>
      <c r="J1198" s="46"/>
      <c r="K1198" s="46"/>
      <c r="L1198" s="139"/>
      <c r="M1198" s="41"/>
      <c r="N1198" s="45"/>
      <c r="O1198" s="47"/>
      <c r="P1198" s="43"/>
      <c r="Q1198" s="71" t="e">
        <f>VLOOKUP(N1198,'error categories'!$A$2:$D$54,4,FALSE)</f>
        <v>#N/A</v>
      </c>
      <c r="R1198" s="72" t="e">
        <f>VLOOKUP(N1198,'error categories'!$A$2:$D$54,3,FALSE)</f>
        <v>#N/A</v>
      </c>
      <c r="S1198" s="374"/>
      <c r="T1198" s="377"/>
      <c r="U1198" s="378">
        <f t="shared" si="162"/>
        <v>0</v>
      </c>
      <c r="V1198" s="379"/>
      <c r="W1198" s="380"/>
      <c r="X1198" s="380"/>
      <c r="Y1198" s="380"/>
      <c r="Z1198" s="379"/>
      <c r="AA1198" s="381"/>
      <c r="AB1198" s="379"/>
      <c r="AC1198" s="380"/>
      <c r="AD1198" s="382">
        <f t="shared" si="169"/>
        <v>0</v>
      </c>
      <c r="AE1198" s="383">
        <f t="shared" si="170"/>
        <v>0</v>
      </c>
      <c r="AF1198" s="379"/>
      <c r="AG1198" s="381"/>
      <c r="AH1198" s="379"/>
      <c r="AI1198" s="381"/>
      <c r="AJ1198" s="384" t="str">
        <f t="shared" si="163"/>
        <v/>
      </c>
      <c r="AK1198" s="385" t="str">
        <f t="shared" si="164"/>
        <v/>
      </c>
      <c r="AL1198" s="388" t="str">
        <f t="shared" si="165"/>
        <v/>
      </c>
      <c r="AM1198" s="389" t="str">
        <f t="shared" si="166"/>
        <v/>
      </c>
      <c r="AN1198" s="388" t="str">
        <f t="shared" si="167"/>
        <v/>
      </c>
      <c r="AO1198" s="389" t="str">
        <f t="shared" si="168"/>
        <v/>
      </c>
      <c r="AP1198" s="423"/>
      <c r="AQ1198" s="423"/>
      <c r="AR1198" s="431" t="e">
        <f>VLOOKUP($B1198,'acc names'!$C$2:$D$12102,2,FALSE)</f>
        <v>#N/A</v>
      </c>
      <c r="AS1198" s="431" t="e">
        <f>VLOOKUP($AQ1198,software!$A$1:$B$14605,2,FALSE)</f>
        <v>#N/A</v>
      </c>
      <c r="AT1198" s="423"/>
      <c r="AV1198" s="423"/>
    </row>
    <row r="1199" spans="1:48" ht="12.75" x14ac:dyDescent="0.2">
      <c r="A1199" s="101"/>
      <c r="B1199" s="42"/>
      <c r="C1199" s="142"/>
      <c r="D1199" s="143"/>
      <c r="E1199" s="107"/>
      <c r="F1199" s="46"/>
      <c r="G1199" s="46"/>
      <c r="H1199" s="46"/>
      <c r="I1199" s="46"/>
      <c r="J1199" s="46"/>
      <c r="K1199" s="46"/>
      <c r="L1199" s="139"/>
      <c r="M1199" s="41"/>
      <c r="N1199" s="45"/>
      <c r="O1199" s="47"/>
      <c r="P1199" s="43"/>
      <c r="Q1199" s="71" t="e">
        <f>VLOOKUP(N1199,'error categories'!$A$2:$D$54,4,FALSE)</f>
        <v>#N/A</v>
      </c>
      <c r="R1199" s="72" t="e">
        <f>VLOOKUP(N1199,'error categories'!$A$2:$D$54,3,FALSE)</f>
        <v>#N/A</v>
      </c>
      <c r="S1199" s="374"/>
      <c r="T1199" s="377"/>
      <c r="U1199" s="378">
        <f t="shared" si="162"/>
        <v>0</v>
      </c>
      <c r="V1199" s="379"/>
      <c r="W1199" s="380"/>
      <c r="X1199" s="380"/>
      <c r="Y1199" s="380"/>
      <c r="Z1199" s="379"/>
      <c r="AA1199" s="381"/>
      <c r="AB1199" s="379"/>
      <c r="AC1199" s="380"/>
      <c r="AD1199" s="382">
        <f t="shared" si="169"/>
        <v>0</v>
      </c>
      <c r="AE1199" s="383">
        <f t="shared" si="170"/>
        <v>0</v>
      </c>
      <c r="AF1199" s="379"/>
      <c r="AG1199" s="381"/>
      <c r="AH1199" s="379"/>
      <c r="AI1199" s="381"/>
      <c r="AJ1199" s="384" t="str">
        <f t="shared" si="163"/>
        <v/>
      </c>
      <c r="AK1199" s="385" t="str">
        <f t="shared" si="164"/>
        <v/>
      </c>
      <c r="AL1199" s="388" t="str">
        <f t="shared" si="165"/>
        <v/>
      </c>
      <c r="AM1199" s="389" t="str">
        <f t="shared" si="166"/>
        <v/>
      </c>
      <c r="AN1199" s="388" t="str">
        <f t="shared" si="167"/>
        <v/>
      </c>
      <c r="AO1199" s="389" t="str">
        <f t="shared" si="168"/>
        <v/>
      </c>
      <c r="AP1199" s="423"/>
      <c r="AQ1199" s="423"/>
      <c r="AR1199" s="431" t="e">
        <f>VLOOKUP($B1199,'acc names'!$C$2:$D$12102,2,FALSE)</f>
        <v>#N/A</v>
      </c>
      <c r="AS1199" s="431" t="e">
        <f>VLOOKUP($AQ1199,software!$A$1:$B$14605,2,FALSE)</f>
        <v>#N/A</v>
      </c>
      <c r="AT1199" s="423"/>
      <c r="AV1199" s="423"/>
    </row>
    <row r="1200" spans="1:48" ht="12.75" x14ac:dyDescent="0.2">
      <c r="A1200" s="101"/>
      <c r="B1200" s="42"/>
      <c r="C1200" s="142"/>
      <c r="D1200" s="143"/>
      <c r="E1200" s="107"/>
      <c r="F1200" s="46"/>
      <c r="G1200" s="46"/>
      <c r="H1200" s="46"/>
      <c r="I1200" s="46"/>
      <c r="J1200" s="46"/>
      <c r="K1200" s="46"/>
      <c r="L1200" s="139"/>
      <c r="M1200" s="41"/>
      <c r="N1200" s="45"/>
      <c r="O1200" s="47"/>
      <c r="P1200" s="43"/>
      <c r="Q1200" s="71" t="e">
        <f>VLOOKUP(N1200,'error categories'!$A$2:$D$54,4,FALSE)</f>
        <v>#N/A</v>
      </c>
      <c r="R1200" s="72" t="e">
        <f>VLOOKUP(N1200,'error categories'!$A$2:$D$54,3,FALSE)</f>
        <v>#N/A</v>
      </c>
      <c r="S1200" s="374"/>
      <c r="T1200" s="377"/>
      <c r="U1200" s="378">
        <f t="shared" si="162"/>
        <v>0</v>
      </c>
      <c r="V1200" s="379"/>
      <c r="W1200" s="380"/>
      <c r="X1200" s="380"/>
      <c r="Y1200" s="380"/>
      <c r="Z1200" s="379"/>
      <c r="AA1200" s="381"/>
      <c r="AB1200" s="379"/>
      <c r="AC1200" s="380"/>
      <c r="AD1200" s="382">
        <f t="shared" si="169"/>
        <v>0</v>
      </c>
      <c r="AE1200" s="383">
        <f t="shared" si="170"/>
        <v>0</v>
      </c>
      <c r="AF1200" s="379"/>
      <c r="AG1200" s="381"/>
      <c r="AH1200" s="379"/>
      <c r="AI1200" s="381"/>
      <c r="AJ1200" s="384" t="str">
        <f t="shared" si="163"/>
        <v/>
      </c>
      <c r="AK1200" s="385" t="str">
        <f t="shared" si="164"/>
        <v/>
      </c>
      <c r="AL1200" s="388" t="str">
        <f t="shared" si="165"/>
        <v/>
      </c>
      <c r="AM1200" s="389" t="str">
        <f t="shared" si="166"/>
        <v/>
      </c>
      <c r="AN1200" s="388" t="str">
        <f t="shared" si="167"/>
        <v/>
      </c>
      <c r="AO1200" s="389" t="str">
        <f t="shared" si="168"/>
        <v/>
      </c>
      <c r="AP1200" s="423"/>
      <c r="AQ1200" s="423"/>
      <c r="AR1200" s="431" t="e">
        <f>VLOOKUP($B1200,'acc names'!$C$2:$D$12102,2,FALSE)</f>
        <v>#N/A</v>
      </c>
      <c r="AS1200" s="431" t="e">
        <f>VLOOKUP($AQ1200,software!$A$1:$B$14605,2,FALSE)</f>
        <v>#N/A</v>
      </c>
      <c r="AT1200" s="423"/>
      <c r="AV1200" s="423"/>
    </row>
    <row r="1201" spans="1:48" ht="12.75" x14ac:dyDescent="0.2">
      <c r="A1201" s="101"/>
      <c r="B1201" s="42"/>
      <c r="C1201" s="142"/>
      <c r="D1201" s="143"/>
      <c r="E1201" s="107"/>
      <c r="F1201" s="46"/>
      <c r="G1201" s="46"/>
      <c r="H1201" s="46"/>
      <c r="I1201" s="46"/>
      <c r="J1201" s="46"/>
      <c r="K1201" s="46"/>
      <c r="L1201" s="139"/>
      <c r="M1201" s="41"/>
      <c r="N1201" s="45"/>
      <c r="O1201" s="47"/>
      <c r="P1201" s="43"/>
      <c r="Q1201" s="71" t="e">
        <f>VLOOKUP(N1201,'error categories'!$A$2:$D$54,4,FALSE)</f>
        <v>#N/A</v>
      </c>
      <c r="R1201" s="72" t="e">
        <f>VLOOKUP(N1201,'error categories'!$A$2:$D$54,3,FALSE)</f>
        <v>#N/A</v>
      </c>
      <c r="S1201" s="374"/>
      <c r="T1201" s="377"/>
      <c r="U1201" s="378">
        <f t="shared" si="162"/>
        <v>0</v>
      </c>
      <c r="V1201" s="379"/>
      <c r="W1201" s="380"/>
      <c r="X1201" s="380"/>
      <c r="Y1201" s="380"/>
      <c r="Z1201" s="379"/>
      <c r="AA1201" s="381"/>
      <c r="AB1201" s="379"/>
      <c r="AC1201" s="380"/>
      <c r="AD1201" s="382">
        <f t="shared" si="169"/>
        <v>0</v>
      </c>
      <c r="AE1201" s="383">
        <f t="shared" si="170"/>
        <v>0</v>
      </c>
      <c r="AF1201" s="379"/>
      <c r="AG1201" s="381"/>
      <c r="AH1201" s="379"/>
      <c r="AI1201" s="381"/>
      <c r="AJ1201" s="384" t="str">
        <f t="shared" si="163"/>
        <v/>
      </c>
      <c r="AK1201" s="385" t="str">
        <f t="shared" si="164"/>
        <v/>
      </c>
      <c r="AL1201" s="388" t="str">
        <f t="shared" si="165"/>
        <v/>
      </c>
      <c r="AM1201" s="389" t="str">
        <f t="shared" si="166"/>
        <v/>
      </c>
      <c r="AN1201" s="388" t="str">
        <f t="shared" si="167"/>
        <v/>
      </c>
      <c r="AO1201" s="389" t="str">
        <f t="shared" si="168"/>
        <v/>
      </c>
      <c r="AP1201" s="423"/>
      <c r="AQ1201" s="423"/>
      <c r="AR1201" s="431" t="e">
        <f>VLOOKUP($B1201,'acc names'!$C$2:$D$12102,2,FALSE)</f>
        <v>#N/A</v>
      </c>
      <c r="AS1201" s="431" t="e">
        <f>VLOOKUP($AQ1201,software!$A$1:$B$14605,2,FALSE)</f>
        <v>#N/A</v>
      </c>
      <c r="AT1201" s="423"/>
      <c r="AV1201" s="423"/>
    </row>
    <row r="1202" spans="1:48" ht="12.75" x14ac:dyDescent="0.2">
      <c r="A1202" s="101"/>
      <c r="B1202" s="42"/>
      <c r="C1202" s="142"/>
      <c r="D1202" s="143"/>
      <c r="E1202" s="107"/>
      <c r="F1202" s="46"/>
      <c r="G1202" s="46"/>
      <c r="H1202" s="46"/>
      <c r="I1202" s="46"/>
      <c r="J1202" s="46"/>
      <c r="K1202" s="46"/>
      <c r="L1202" s="139"/>
      <c r="M1202" s="41"/>
      <c r="N1202" s="45"/>
      <c r="O1202" s="47"/>
      <c r="P1202" s="43"/>
      <c r="Q1202" s="71" t="e">
        <f>VLOOKUP(N1202,'error categories'!$A$2:$D$54,4,FALSE)</f>
        <v>#N/A</v>
      </c>
      <c r="R1202" s="72" t="e">
        <f>VLOOKUP(N1202,'error categories'!$A$2:$D$54,3,FALSE)</f>
        <v>#N/A</v>
      </c>
      <c r="S1202" s="374"/>
      <c r="T1202" s="377"/>
      <c r="U1202" s="378">
        <f t="shared" si="162"/>
        <v>0</v>
      </c>
      <c r="V1202" s="379"/>
      <c r="W1202" s="380"/>
      <c r="X1202" s="380"/>
      <c r="Y1202" s="380"/>
      <c r="Z1202" s="379"/>
      <c r="AA1202" s="381"/>
      <c r="AB1202" s="379"/>
      <c r="AC1202" s="380"/>
      <c r="AD1202" s="382">
        <f t="shared" si="169"/>
        <v>0</v>
      </c>
      <c r="AE1202" s="383">
        <f t="shared" si="170"/>
        <v>0</v>
      </c>
      <c r="AF1202" s="379"/>
      <c r="AG1202" s="381"/>
      <c r="AH1202" s="379"/>
      <c r="AI1202" s="381"/>
      <c r="AJ1202" s="384" t="str">
        <f t="shared" si="163"/>
        <v/>
      </c>
      <c r="AK1202" s="385" t="str">
        <f t="shared" si="164"/>
        <v/>
      </c>
      <c r="AL1202" s="388" t="str">
        <f t="shared" si="165"/>
        <v/>
      </c>
      <c r="AM1202" s="389" t="str">
        <f t="shared" si="166"/>
        <v/>
      </c>
      <c r="AN1202" s="388" t="str">
        <f t="shared" si="167"/>
        <v/>
      </c>
      <c r="AO1202" s="389" t="str">
        <f t="shared" si="168"/>
        <v/>
      </c>
      <c r="AP1202" s="423"/>
      <c r="AQ1202" s="423"/>
      <c r="AR1202" s="431" t="e">
        <f>VLOOKUP($B1202,'acc names'!$C$2:$D$12102,2,FALSE)</f>
        <v>#N/A</v>
      </c>
      <c r="AS1202" s="431" t="e">
        <f>VLOOKUP($AQ1202,software!$A$1:$B$14605,2,FALSE)</f>
        <v>#N/A</v>
      </c>
      <c r="AT1202" s="423"/>
      <c r="AV1202" s="423"/>
    </row>
    <row r="1203" spans="1:48" ht="12.75" x14ac:dyDescent="0.2">
      <c r="A1203" s="101"/>
      <c r="B1203" s="42"/>
      <c r="C1203" s="142"/>
      <c r="D1203" s="143"/>
      <c r="E1203" s="107"/>
      <c r="F1203" s="46"/>
      <c r="G1203" s="46"/>
      <c r="H1203" s="46"/>
      <c r="I1203" s="46"/>
      <c r="J1203" s="46"/>
      <c r="K1203" s="46"/>
      <c r="L1203" s="139"/>
      <c r="M1203" s="41"/>
      <c r="N1203" s="45"/>
      <c r="O1203" s="47"/>
      <c r="P1203" s="43"/>
      <c r="Q1203" s="71" t="e">
        <f>VLOOKUP(N1203,'error categories'!$A$2:$D$54,4,FALSE)</f>
        <v>#N/A</v>
      </c>
      <c r="R1203" s="72" t="e">
        <f>VLOOKUP(N1203,'error categories'!$A$2:$D$54,3,FALSE)</f>
        <v>#N/A</v>
      </c>
      <c r="S1203" s="374"/>
      <c r="T1203" s="377"/>
      <c r="U1203" s="378">
        <f t="shared" si="162"/>
        <v>0</v>
      </c>
      <c r="V1203" s="379"/>
      <c r="W1203" s="380"/>
      <c r="X1203" s="380"/>
      <c r="Y1203" s="380"/>
      <c r="Z1203" s="379"/>
      <c r="AA1203" s="381"/>
      <c r="AB1203" s="379"/>
      <c r="AC1203" s="380"/>
      <c r="AD1203" s="382">
        <f t="shared" si="169"/>
        <v>0</v>
      </c>
      <c r="AE1203" s="383">
        <f t="shared" si="170"/>
        <v>0</v>
      </c>
      <c r="AF1203" s="379"/>
      <c r="AG1203" s="381"/>
      <c r="AH1203" s="379"/>
      <c r="AI1203" s="381"/>
      <c r="AJ1203" s="384" t="str">
        <f t="shared" si="163"/>
        <v/>
      </c>
      <c r="AK1203" s="385" t="str">
        <f t="shared" si="164"/>
        <v/>
      </c>
      <c r="AL1203" s="388" t="str">
        <f t="shared" si="165"/>
        <v/>
      </c>
      <c r="AM1203" s="389" t="str">
        <f t="shared" si="166"/>
        <v/>
      </c>
      <c r="AN1203" s="388" t="str">
        <f t="shared" si="167"/>
        <v/>
      </c>
      <c r="AO1203" s="389" t="str">
        <f t="shared" si="168"/>
        <v/>
      </c>
      <c r="AP1203" s="423"/>
      <c r="AQ1203" s="423"/>
      <c r="AR1203" s="431" t="e">
        <f>VLOOKUP($B1203,'acc names'!$C$2:$D$12102,2,FALSE)</f>
        <v>#N/A</v>
      </c>
      <c r="AS1203" s="431" t="e">
        <f>VLOOKUP($AQ1203,software!$A$1:$B$14605,2,FALSE)</f>
        <v>#N/A</v>
      </c>
      <c r="AT1203" s="423"/>
      <c r="AV1203" s="423"/>
    </row>
    <row r="1204" spans="1:48" ht="12.75" x14ac:dyDescent="0.2">
      <c r="A1204" s="101"/>
      <c r="B1204" s="42"/>
      <c r="C1204" s="142"/>
      <c r="D1204" s="143"/>
      <c r="E1204" s="107"/>
      <c r="F1204" s="46"/>
      <c r="G1204" s="46"/>
      <c r="H1204" s="46"/>
      <c r="I1204" s="46"/>
      <c r="J1204" s="46"/>
      <c r="K1204" s="46"/>
      <c r="L1204" s="139"/>
      <c r="M1204" s="41"/>
      <c r="N1204" s="45"/>
      <c r="O1204" s="47"/>
      <c r="P1204" s="43"/>
      <c r="Q1204" s="71" t="e">
        <f>VLOOKUP(N1204,'error categories'!$A$2:$D$54,4,FALSE)</f>
        <v>#N/A</v>
      </c>
      <c r="R1204" s="72" t="e">
        <f>VLOOKUP(N1204,'error categories'!$A$2:$D$54,3,FALSE)</f>
        <v>#N/A</v>
      </c>
      <c r="S1204" s="374"/>
      <c r="T1204" s="377"/>
      <c r="U1204" s="378">
        <f t="shared" si="162"/>
        <v>0</v>
      </c>
      <c r="V1204" s="379"/>
      <c r="W1204" s="380"/>
      <c r="X1204" s="380"/>
      <c r="Y1204" s="380"/>
      <c r="Z1204" s="379"/>
      <c r="AA1204" s="381"/>
      <c r="AB1204" s="379"/>
      <c r="AC1204" s="380"/>
      <c r="AD1204" s="382">
        <f t="shared" si="169"/>
        <v>0</v>
      </c>
      <c r="AE1204" s="383">
        <f t="shared" si="170"/>
        <v>0</v>
      </c>
      <c r="AF1204" s="379"/>
      <c r="AG1204" s="381"/>
      <c r="AH1204" s="379"/>
      <c r="AI1204" s="381"/>
      <c r="AJ1204" s="384" t="str">
        <f t="shared" si="163"/>
        <v/>
      </c>
      <c r="AK1204" s="385" t="str">
        <f t="shared" si="164"/>
        <v/>
      </c>
      <c r="AL1204" s="388" t="str">
        <f t="shared" si="165"/>
        <v/>
      </c>
      <c r="AM1204" s="389" t="str">
        <f t="shared" si="166"/>
        <v/>
      </c>
      <c r="AN1204" s="388" t="str">
        <f t="shared" si="167"/>
        <v/>
      </c>
      <c r="AO1204" s="389" t="str">
        <f t="shared" si="168"/>
        <v/>
      </c>
      <c r="AP1204" s="423"/>
      <c r="AQ1204" s="423"/>
      <c r="AR1204" s="431" t="e">
        <f>VLOOKUP($B1204,'acc names'!$C$2:$D$12102,2,FALSE)</f>
        <v>#N/A</v>
      </c>
      <c r="AS1204" s="431" t="e">
        <f>VLOOKUP($AQ1204,software!$A$1:$B$14605,2,FALSE)</f>
        <v>#N/A</v>
      </c>
      <c r="AT1204" s="423"/>
      <c r="AV1204" s="423"/>
    </row>
    <row r="1205" spans="1:48" ht="12.75" x14ac:dyDescent="0.2">
      <c r="A1205" s="101"/>
      <c r="B1205" s="42"/>
      <c r="C1205" s="142"/>
      <c r="D1205" s="143"/>
      <c r="E1205" s="107"/>
      <c r="F1205" s="46"/>
      <c r="G1205" s="46"/>
      <c r="H1205" s="46"/>
      <c r="I1205" s="46"/>
      <c r="J1205" s="46"/>
      <c r="K1205" s="46"/>
      <c r="L1205" s="139"/>
      <c r="M1205" s="41"/>
      <c r="N1205" s="45"/>
      <c r="O1205" s="47"/>
      <c r="P1205" s="43"/>
      <c r="Q1205" s="71" t="e">
        <f>VLOOKUP(N1205,'error categories'!$A$2:$D$54,4,FALSE)</f>
        <v>#N/A</v>
      </c>
      <c r="R1205" s="72" t="e">
        <f>VLOOKUP(N1205,'error categories'!$A$2:$D$54,3,FALSE)</f>
        <v>#N/A</v>
      </c>
      <c r="S1205" s="374"/>
      <c r="T1205" s="377"/>
      <c r="U1205" s="378">
        <f t="shared" si="162"/>
        <v>0</v>
      </c>
      <c r="V1205" s="379"/>
      <c r="W1205" s="380"/>
      <c r="X1205" s="380"/>
      <c r="Y1205" s="380"/>
      <c r="Z1205" s="379"/>
      <c r="AA1205" s="381"/>
      <c r="AB1205" s="379"/>
      <c r="AC1205" s="380"/>
      <c r="AD1205" s="382">
        <f t="shared" si="169"/>
        <v>0</v>
      </c>
      <c r="AE1205" s="383">
        <f t="shared" si="170"/>
        <v>0</v>
      </c>
      <c r="AF1205" s="379"/>
      <c r="AG1205" s="381"/>
      <c r="AH1205" s="379"/>
      <c r="AI1205" s="381"/>
      <c r="AJ1205" s="384" t="str">
        <f t="shared" si="163"/>
        <v/>
      </c>
      <c r="AK1205" s="385" t="str">
        <f t="shared" si="164"/>
        <v/>
      </c>
      <c r="AL1205" s="388" t="str">
        <f t="shared" si="165"/>
        <v/>
      </c>
      <c r="AM1205" s="389" t="str">
        <f t="shared" si="166"/>
        <v/>
      </c>
      <c r="AN1205" s="388" t="str">
        <f t="shared" si="167"/>
        <v/>
      </c>
      <c r="AO1205" s="389" t="str">
        <f t="shared" si="168"/>
        <v/>
      </c>
      <c r="AP1205" s="423"/>
      <c r="AQ1205" s="423"/>
      <c r="AR1205" s="431" t="e">
        <f>VLOOKUP($B1205,'acc names'!$C$2:$D$12102,2,FALSE)</f>
        <v>#N/A</v>
      </c>
      <c r="AS1205" s="431" t="e">
        <f>VLOOKUP($AQ1205,software!$A$1:$B$14605,2,FALSE)</f>
        <v>#N/A</v>
      </c>
      <c r="AT1205" s="423"/>
      <c r="AV1205" s="423"/>
    </row>
    <row r="1206" spans="1:48" ht="12.75" x14ac:dyDescent="0.2">
      <c r="A1206" s="101"/>
      <c r="B1206" s="42"/>
      <c r="C1206" s="142"/>
      <c r="D1206" s="143"/>
      <c r="E1206" s="107"/>
      <c r="F1206" s="46"/>
      <c r="G1206" s="46"/>
      <c r="H1206" s="46"/>
      <c r="I1206" s="46"/>
      <c r="J1206" s="46"/>
      <c r="K1206" s="46"/>
      <c r="L1206" s="139"/>
      <c r="M1206" s="41"/>
      <c r="N1206" s="45"/>
      <c r="O1206" s="47"/>
      <c r="P1206" s="43"/>
      <c r="Q1206" s="71" t="e">
        <f>VLOOKUP(N1206,'error categories'!$A$2:$D$54,4,FALSE)</f>
        <v>#N/A</v>
      </c>
      <c r="R1206" s="72" t="e">
        <f>VLOOKUP(N1206,'error categories'!$A$2:$D$54,3,FALSE)</f>
        <v>#N/A</v>
      </c>
      <c r="S1206" s="374"/>
      <c r="T1206" s="377"/>
      <c r="U1206" s="378">
        <f t="shared" si="162"/>
        <v>0</v>
      </c>
      <c r="V1206" s="379"/>
      <c r="W1206" s="380"/>
      <c r="X1206" s="380"/>
      <c r="Y1206" s="380"/>
      <c r="Z1206" s="379"/>
      <c r="AA1206" s="381"/>
      <c r="AB1206" s="379"/>
      <c r="AC1206" s="380"/>
      <c r="AD1206" s="382">
        <f t="shared" si="169"/>
        <v>0</v>
      </c>
      <c r="AE1206" s="383">
        <f t="shared" si="170"/>
        <v>0</v>
      </c>
      <c r="AF1206" s="379"/>
      <c r="AG1206" s="381"/>
      <c r="AH1206" s="379"/>
      <c r="AI1206" s="381"/>
      <c r="AJ1206" s="384" t="str">
        <f t="shared" si="163"/>
        <v/>
      </c>
      <c r="AK1206" s="385" t="str">
        <f t="shared" si="164"/>
        <v/>
      </c>
      <c r="AL1206" s="388" t="str">
        <f t="shared" si="165"/>
        <v/>
      </c>
      <c r="AM1206" s="389" t="str">
        <f t="shared" si="166"/>
        <v/>
      </c>
      <c r="AN1206" s="388" t="str">
        <f t="shared" si="167"/>
        <v/>
      </c>
      <c r="AO1206" s="389" t="str">
        <f t="shared" si="168"/>
        <v/>
      </c>
      <c r="AP1206" s="423"/>
      <c r="AQ1206" s="423"/>
      <c r="AR1206" s="431" t="e">
        <f>VLOOKUP($B1206,'acc names'!$C$2:$D$12102,2,FALSE)</f>
        <v>#N/A</v>
      </c>
      <c r="AS1206" s="431" t="e">
        <f>VLOOKUP($AQ1206,software!$A$1:$B$14605,2,FALSE)</f>
        <v>#N/A</v>
      </c>
      <c r="AT1206" s="423"/>
      <c r="AV1206" s="423"/>
    </row>
    <row r="1207" spans="1:48" ht="12.75" x14ac:dyDescent="0.2">
      <c r="A1207" s="101"/>
      <c r="B1207" s="42"/>
      <c r="C1207" s="142"/>
      <c r="D1207" s="143"/>
      <c r="E1207" s="107"/>
      <c r="F1207" s="46"/>
      <c r="G1207" s="46"/>
      <c r="H1207" s="46"/>
      <c r="I1207" s="46"/>
      <c r="J1207" s="46"/>
      <c r="K1207" s="46"/>
      <c r="L1207" s="139"/>
      <c r="M1207" s="41"/>
      <c r="N1207" s="45"/>
      <c r="O1207" s="47"/>
      <c r="P1207" s="43"/>
      <c r="Q1207" s="71" t="e">
        <f>VLOOKUP(N1207,'error categories'!$A$2:$D$54,4,FALSE)</f>
        <v>#N/A</v>
      </c>
      <c r="R1207" s="72" t="e">
        <f>VLOOKUP(N1207,'error categories'!$A$2:$D$54,3,FALSE)</f>
        <v>#N/A</v>
      </c>
      <c r="S1207" s="374"/>
      <c r="T1207" s="377"/>
      <c r="U1207" s="378">
        <f t="shared" si="162"/>
        <v>0</v>
      </c>
      <c r="V1207" s="379"/>
      <c r="W1207" s="380"/>
      <c r="X1207" s="380"/>
      <c r="Y1207" s="380"/>
      <c r="Z1207" s="379"/>
      <c r="AA1207" s="381"/>
      <c r="AB1207" s="379"/>
      <c r="AC1207" s="380"/>
      <c r="AD1207" s="382">
        <f t="shared" si="169"/>
        <v>0</v>
      </c>
      <c r="AE1207" s="383">
        <f t="shared" si="170"/>
        <v>0</v>
      </c>
      <c r="AF1207" s="379"/>
      <c r="AG1207" s="381"/>
      <c r="AH1207" s="379"/>
      <c r="AI1207" s="381"/>
      <c r="AJ1207" s="384" t="str">
        <f t="shared" si="163"/>
        <v/>
      </c>
      <c r="AK1207" s="385" t="str">
        <f t="shared" si="164"/>
        <v/>
      </c>
      <c r="AL1207" s="388" t="str">
        <f t="shared" si="165"/>
        <v/>
      </c>
      <c r="AM1207" s="389" t="str">
        <f t="shared" si="166"/>
        <v/>
      </c>
      <c r="AN1207" s="388" t="str">
        <f t="shared" si="167"/>
        <v/>
      </c>
      <c r="AO1207" s="389" t="str">
        <f t="shared" si="168"/>
        <v/>
      </c>
      <c r="AP1207" s="423"/>
      <c r="AQ1207" s="423"/>
      <c r="AR1207" s="431" t="e">
        <f>VLOOKUP($B1207,'acc names'!$C$2:$D$12102,2,FALSE)</f>
        <v>#N/A</v>
      </c>
      <c r="AS1207" s="431" t="e">
        <f>VLOOKUP($AQ1207,software!$A$1:$B$14605,2,FALSE)</f>
        <v>#N/A</v>
      </c>
      <c r="AT1207" s="423"/>
      <c r="AV1207" s="423"/>
    </row>
    <row r="1208" spans="1:48" ht="12.75" x14ac:dyDescent="0.2">
      <c r="A1208" s="101"/>
      <c r="B1208" s="42"/>
      <c r="C1208" s="142"/>
      <c r="D1208" s="143"/>
      <c r="E1208" s="107"/>
      <c r="F1208" s="46"/>
      <c r="G1208" s="46"/>
      <c r="H1208" s="46"/>
      <c r="I1208" s="46"/>
      <c r="J1208" s="46"/>
      <c r="K1208" s="46"/>
      <c r="L1208" s="139"/>
      <c r="M1208" s="41"/>
      <c r="N1208" s="45"/>
      <c r="O1208" s="47"/>
      <c r="P1208" s="43"/>
      <c r="Q1208" s="71" t="e">
        <f>VLOOKUP(N1208,'error categories'!$A$2:$D$54,4,FALSE)</f>
        <v>#N/A</v>
      </c>
      <c r="R1208" s="72" t="e">
        <f>VLOOKUP(N1208,'error categories'!$A$2:$D$54,3,FALSE)</f>
        <v>#N/A</v>
      </c>
      <c r="S1208" s="374"/>
      <c r="T1208" s="377"/>
      <c r="U1208" s="378">
        <f t="shared" si="162"/>
        <v>0</v>
      </c>
      <c r="V1208" s="379"/>
      <c r="W1208" s="380"/>
      <c r="X1208" s="380"/>
      <c r="Y1208" s="380"/>
      <c r="Z1208" s="379"/>
      <c r="AA1208" s="381"/>
      <c r="AB1208" s="379"/>
      <c r="AC1208" s="380"/>
      <c r="AD1208" s="382">
        <f t="shared" si="169"/>
        <v>0</v>
      </c>
      <c r="AE1208" s="383">
        <f t="shared" si="170"/>
        <v>0</v>
      </c>
      <c r="AF1208" s="379"/>
      <c r="AG1208" s="381"/>
      <c r="AH1208" s="379"/>
      <c r="AI1208" s="381"/>
      <c r="AJ1208" s="384" t="str">
        <f t="shared" si="163"/>
        <v/>
      </c>
      <c r="AK1208" s="385" t="str">
        <f t="shared" si="164"/>
        <v/>
      </c>
      <c r="AL1208" s="388" t="str">
        <f t="shared" si="165"/>
        <v/>
      </c>
      <c r="AM1208" s="389" t="str">
        <f t="shared" si="166"/>
        <v/>
      </c>
      <c r="AN1208" s="388" t="str">
        <f t="shared" si="167"/>
        <v/>
      </c>
      <c r="AO1208" s="389" t="str">
        <f t="shared" si="168"/>
        <v/>
      </c>
      <c r="AP1208" s="423"/>
      <c r="AQ1208" s="423"/>
      <c r="AR1208" s="431" t="e">
        <f>VLOOKUP($B1208,'acc names'!$C$2:$D$12102,2,FALSE)</f>
        <v>#N/A</v>
      </c>
      <c r="AS1208" s="431" t="e">
        <f>VLOOKUP($AQ1208,software!$A$1:$B$14605,2,FALSE)</f>
        <v>#N/A</v>
      </c>
      <c r="AT1208" s="423"/>
      <c r="AV1208" s="423"/>
    </row>
    <row r="1209" spans="1:48" ht="12.75" x14ac:dyDescent="0.2">
      <c r="A1209" s="101"/>
      <c r="B1209" s="42"/>
      <c r="C1209" s="142"/>
      <c r="D1209" s="143"/>
      <c r="E1209" s="107"/>
      <c r="F1209" s="46"/>
      <c r="G1209" s="46"/>
      <c r="H1209" s="46"/>
      <c r="I1209" s="46"/>
      <c r="J1209" s="46"/>
      <c r="K1209" s="46"/>
      <c r="L1209" s="139"/>
      <c r="M1209" s="41"/>
      <c r="N1209" s="45"/>
      <c r="O1209" s="47"/>
      <c r="P1209" s="43"/>
      <c r="Q1209" s="71" t="e">
        <f>VLOOKUP(N1209,'error categories'!$A$2:$D$54,4,FALSE)</f>
        <v>#N/A</v>
      </c>
      <c r="R1209" s="72" t="e">
        <f>VLOOKUP(N1209,'error categories'!$A$2:$D$54,3,FALSE)</f>
        <v>#N/A</v>
      </c>
      <c r="S1209" s="374"/>
      <c r="T1209" s="377"/>
      <c r="U1209" s="378">
        <f t="shared" si="162"/>
        <v>0</v>
      </c>
      <c r="V1209" s="379"/>
      <c r="W1209" s="380"/>
      <c r="X1209" s="380"/>
      <c r="Y1209" s="380"/>
      <c r="Z1209" s="379"/>
      <c r="AA1209" s="381"/>
      <c r="AB1209" s="379"/>
      <c r="AC1209" s="380"/>
      <c r="AD1209" s="382">
        <f t="shared" si="169"/>
        <v>0</v>
      </c>
      <c r="AE1209" s="383">
        <f t="shared" si="170"/>
        <v>0</v>
      </c>
      <c r="AF1209" s="379"/>
      <c r="AG1209" s="381"/>
      <c r="AH1209" s="379"/>
      <c r="AI1209" s="381"/>
      <c r="AJ1209" s="384" t="str">
        <f t="shared" si="163"/>
        <v/>
      </c>
      <c r="AK1209" s="385" t="str">
        <f t="shared" si="164"/>
        <v/>
      </c>
      <c r="AL1209" s="388" t="str">
        <f t="shared" si="165"/>
        <v/>
      </c>
      <c r="AM1209" s="389" t="str">
        <f t="shared" si="166"/>
        <v/>
      </c>
      <c r="AN1209" s="388" t="str">
        <f t="shared" si="167"/>
        <v/>
      </c>
      <c r="AO1209" s="389" t="str">
        <f t="shared" si="168"/>
        <v/>
      </c>
      <c r="AP1209" s="423"/>
      <c r="AQ1209" s="423"/>
      <c r="AR1209" s="431" t="e">
        <f>VLOOKUP($B1209,'acc names'!$C$2:$D$12102,2,FALSE)</f>
        <v>#N/A</v>
      </c>
      <c r="AS1209" s="431" t="e">
        <f>VLOOKUP($AQ1209,software!$A$1:$B$14605,2,FALSE)</f>
        <v>#N/A</v>
      </c>
      <c r="AT1209" s="423"/>
      <c r="AV1209" s="423"/>
    </row>
    <row r="1210" spans="1:48" ht="12.75" x14ac:dyDescent="0.2">
      <c r="A1210" s="101"/>
      <c r="B1210" s="42"/>
      <c r="C1210" s="142"/>
      <c r="D1210" s="143"/>
      <c r="E1210" s="107"/>
      <c r="F1210" s="46"/>
      <c r="G1210" s="46"/>
      <c r="H1210" s="46"/>
      <c r="I1210" s="46"/>
      <c r="J1210" s="46"/>
      <c r="K1210" s="46"/>
      <c r="L1210" s="139"/>
      <c r="M1210" s="41"/>
      <c r="N1210" s="45"/>
      <c r="O1210" s="47"/>
      <c r="P1210" s="43"/>
      <c r="Q1210" s="71" t="e">
        <f>VLOOKUP(N1210,'error categories'!$A$2:$D$54,4,FALSE)</f>
        <v>#N/A</v>
      </c>
      <c r="R1210" s="72" t="e">
        <f>VLOOKUP(N1210,'error categories'!$A$2:$D$54,3,FALSE)</f>
        <v>#N/A</v>
      </c>
      <c r="S1210" s="374"/>
      <c r="T1210" s="377"/>
      <c r="U1210" s="378">
        <f t="shared" si="162"/>
        <v>0</v>
      </c>
      <c r="V1210" s="379"/>
      <c r="W1210" s="380"/>
      <c r="X1210" s="380"/>
      <c r="Y1210" s="380"/>
      <c r="Z1210" s="379"/>
      <c r="AA1210" s="381"/>
      <c r="AB1210" s="379"/>
      <c r="AC1210" s="380"/>
      <c r="AD1210" s="382">
        <f t="shared" si="169"/>
        <v>0</v>
      </c>
      <c r="AE1210" s="383">
        <f t="shared" si="170"/>
        <v>0</v>
      </c>
      <c r="AF1210" s="379"/>
      <c r="AG1210" s="381"/>
      <c r="AH1210" s="379"/>
      <c r="AI1210" s="381"/>
      <c r="AJ1210" s="384" t="str">
        <f t="shared" si="163"/>
        <v/>
      </c>
      <c r="AK1210" s="385" t="str">
        <f t="shared" si="164"/>
        <v/>
      </c>
      <c r="AL1210" s="388" t="str">
        <f t="shared" si="165"/>
        <v/>
      </c>
      <c r="AM1210" s="389" t="str">
        <f t="shared" si="166"/>
        <v/>
      </c>
      <c r="AN1210" s="388" t="str">
        <f t="shared" si="167"/>
        <v/>
      </c>
      <c r="AO1210" s="389" t="str">
        <f t="shared" si="168"/>
        <v/>
      </c>
      <c r="AP1210" s="423"/>
      <c r="AQ1210" s="423"/>
      <c r="AR1210" s="431" t="e">
        <f>VLOOKUP($B1210,'acc names'!$C$2:$D$12102,2,FALSE)</f>
        <v>#N/A</v>
      </c>
      <c r="AS1210" s="431" t="e">
        <f>VLOOKUP($AQ1210,software!$A$1:$B$14605,2,FALSE)</f>
        <v>#N/A</v>
      </c>
      <c r="AT1210" s="423"/>
      <c r="AV1210" s="423"/>
    </row>
    <row r="1211" spans="1:48" ht="12.75" x14ac:dyDescent="0.2">
      <c r="A1211" s="101"/>
      <c r="B1211" s="42"/>
      <c r="C1211" s="142"/>
      <c r="D1211" s="143"/>
      <c r="E1211" s="107"/>
      <c r="F1211" s="46"/>
      <c r="G1211" s="46"/>
      <c r="H1211" s="46"/>
      <c r="I1211" s="46"/>
      <c r="J1211" s="46"/>
      <c r="K1211" s="46"/>
      <c r="L1211" s="139"/>
      <c r="M1211" s="41"/>
      <c r="N1211" s="45"/>
      <c r="O1211" s="47"/>
      <c r="P1211" s="43"/>
      <c r="Q1211" s="71" t="e">
        <f>VLOOKUP(N1211,'error categories'!$A$2:$D$54,4,FALSE)</f>
        <v>#N/A</v>
      </c>
      <c r="R1211" s="72" t="e">
        <f>VLOOKUP(N1211,'error categories'!$A$2:$D$54,3,FALSE)</f>
        <v>#N/A</v>
      </c>
      <c r="S1211" s="374"/>
      <c r="T1211" s="377"/>
      <c r="U1211" s="378">
        <f t="shared" si="162"/>
        <v>0</v>
      </c>
      <c r="V1211" s="379"/>
      <c r="W1211" s="380"/>
      <c r="X1211" s="380"/>
      <c r="Y1211" s="380"/>
      <c r="Z1211" s="379"/>
      <c r="AA1211" s="381"/>
      <c r="AB1211" s="379"/>
      <c r="AC1211" s="380"/>
      <c r="AD1211" s="382">
        <f t="shared" si="169"/>
        <v>0</v>
      </c>
      <c r="AE1211" s="383">
        <f t="shared" si="170"/>
        <v>0</v>
      </c>
      <c r="AF1211" s="379"/>
      <c r="AG1211" s="381"/>
      <c r="AH1211" s="379"/>
      <c r="AI1211" s="381"/>
      <c r="AJ1211" s="384" t="str">
        <f t="shared" si="163"/>
        <v/>
      </c>
      <c r="AK1211" s="385" t="str">
        <f t="shared" si="164"/>
        <v/>
      </c>
      <c r="AL1211" s="388" t="str">
        <f t="shared" si="165"/>
        <v/>
      </c>
      <c r="AM1211" s="389" t="str">
        <f t="shared" si="166"/>
        <v/>
      </c>
      <c r="AN1211" s="388" t="str">
        <f t="shared" si="167"/>
        <v/>
      </c>
      <c r="AO1211" s="389" t="str">
        <f t="shared" si="168"/>
        <v/>
      </c>
      <c r="AP1211" s="423"/>
      <c r="AQ1211" s="423"/>
      <c r="AR1211" s="431" t="e">
        <f>VLOOKUP($B1211,'acc names'!$C$2:$D$12102,2,FALSE)</f>
        <v>#N/A</v>
      </c>
      <c r="AS1211" s="431" t="e">
        <f>VLOOKUP($AQ1211,software!$A$1:$B$14605,2,FALSE)</f>
        <v>#N/A</v>
      </c>
      <c r="AT1211" s="423"/>
      <c r="AV1211" s="423"/>
    </row>
    <row r="1212" spans="1:48" ht="12.75" x14ac:dyDescent="0.2">
      <c r="A1212" s="101"/>
      <c r="B1212" s="42"/>
      <c r="C1212" s="142"/>
      <c r="D1212" s="143"/>
      <c r="E1212" s="107"/>
      <c r="F1212" s="46"/>
      <c r="G1212" s="46"/>
      <c r="H1212" s="46"/>
      <c r="I1212" s="46"/>
      <c r="J1212" s="46"/>
      <c r="K1212" s="46"/>
      <c r="L1212" s="139"/>
      <c r="M1212" s="41"/>
      <c r="N1212" s="45"/>
      <c r="O1212" s="47"/>
      <c r="P1212" s="43"/>
      <c r="Q1212" s="71" t="e">
        <f>VLOOKUP(N1212,'error categories'!$A$2:$D$54,4,FALSE)</f>
        <v>#N/A</v>
      </c>
      <c r="R1212" s="72" t="e">
        <f>VLOOKUP(N1212,'error categories'!$A$2:$D$54,3,FALSE)</f>
        <v>#N/A</v>
      </c>
      <c r="S1212" s="374"/>
      <c r="T1212" s="377"/>
      <c r="U1212" s="378">
        <f t="shared" si="162"/>
        <v>0</v>
      </c>
      <c r="V1212" s="379"/>
      <c r="W1212" s="380"/>
      <c r="X1212" s="380"/>
      <c r="Y1212" s="380"/>
      <c r="Z1212" s="379"/>
      <c r="AA1212" s="381"/>
      <c r="AB1212" s="379"/>
      <c r="AC1212" s="380"/>
      <c r="AD1212" s="382">
        <f t="shared" si="169"/>
        <v>0</v>
      </c>
      <c r="AE1212" s="383">
        <f t="shared" si="170"/>
        <v>0</v>
      </c>
      <c r="AF1212" s="379"/>
      <c r="AG1212" s="381"/>
      <c r="AH1212" s="379"/>
      <c r="AI1212" s="381"/>
      <c r="AJ1212" s="384" t="str">
        <f t="shared" si="163"/>
        <v/>
      </c>
      <c r="AK1212" s="385" t="str">
        <f t="shared" si="164"/>
        <v/>
      </c>
      <c r="AL1212" s="388" t="str">
        <f t="shared" si="165"/>
        <v/>
      </c>
      <c r="AM1212" s="389" t="str">
        <f t="shared" si="166"/>
        <v/>
      </c>
      <c r="AN1212" s="388" t="str">
        <f t="shared" si="167"/>
        <v/>
      </c>
      <c r="AO1212" s="389" t="str">
        <f t="shared" si="168"/>
        <v/>
      </c>
      <c r="AP1212" s="423"/>
      <c r="AQ1212" s="423"/>
      <c r="AR1212" s="431" t="e">
        <f>VLOOKUP($B1212,'acc names'!$C$2:$D$12102,2,FALSE)</f>
        <v>#N/A</v>
      </c>
      <c r="AS1212" s="431" t="e">
        <f>VLOOKUP($AQ1212,software!$A$1:$B$14605,2,FALSE)</f>
        <v>#N/A</v>
      </c>
      <c r="AT1212" s="423"/>
      <c r="AV1212" s="423"/>
    </row>
    <row r="1213" spans="1:48" ht="12.75" x14ac:dyDescent="0.2">
      <c r="A1213" s="101"/>
      <c r="B1213" s="42"/>
      <c r="C1213" s="142"/>
      <c r="D1213" s="143"/>
      <c r="E1213" s="107"/>
      <c r="F1213" s="46"/>
      <c r="G1213" s="46"/>
      <c r="H1213" s="46"/>
      <c r="I1213" s="46"/>
      <c r="J1213" s="46"/>
      <c r="K1213" s="46"/>
      <c r="L1213" s="139"/>
      <c r="M1213" s="41"/>
      <c r="N1213" s="45"/>
      <c r="O1213" s="47"/>
      <c r="P1213" s="43"/>
      <c r="Q1213" s="71" t="e">
        <f>VLOOKUP(N1213,'error categories'!$A$2:$D$54,4,FALSE)</f>
        <v>#N/A</v>
      </c>
      <c r="R1213" s="72" t="e">
        <f>VLOOKUP(N1213,'error categories'!$A$2:$D$54,3,FALSE)</f>
        <v>#N/A</v>
      </c>
      <c r="S1213" s="374"/>
      <c r="T1213" s="377"/>
      <c r="U1213" s="378">
        <f t="shared" si="162"/>
        <v>0</v>
      </c>
      <c r="V1213" s="379"/>
      <c r="W1213" s="380"/>
      <c r="X1213" s="380"/>
      <c r="Y1213" s="380"/>
      <c r="Z1213" s="379"/>
      <c r="AA1213" s="381"/>
      <c r="AB1213" s="379"/>
      <c r="AC1213" s="380"/>
      <c r="AD1213" s="382">
        <f t="shared" si="169"/>
        <v>0</v>
      </c>
      <c r="AE1213" s="383">
        <f t="shared" si="170"/>
        <v>0</v>
      </c>
      <c r="AF1213" s="379"/>
      <c r="AG1213" s="381"/>
      <c r="AH1213" s="379"/>
      <c r="AI1213" s="381"/>
      <c r="AJ1213" s="384" t="str">
        <f t="shared" si="163"/>
        <v/>
      </c>
      <c r="AK1213" s="385" t="str">
        <f t="shared" si="164"/>
        <v/>
      </c>
      <c r="AL1213" s="388" t="str">
        <f t="shared" si="165"/>
        <v/>
      </c>
      <c r="AM1213" s="389" t="str">
        <f t="shared" si="166"/>
        <v/>
      </c>
      <c r="AN1213" s="388" t="str">
        <f t="shared" si="167"/>
        <v/>
      </c>
      <c r="AO1213" s="389" t="str">
        <f t="shared" si="168"/>
        <v/>
      </c>
      <c r="AP1213" s="423"/>
      <c r="AQ1213" s="423"/>
      <c r="AR1213" s="431" t="e">
        <f>VLOOKUP($B1213,'acc names'!$C$2:$D$12102,2,FALSE)</f>
        <v>#N/A</v>
      </c>
      <c r="AS1213" s="431" t="e">
        <f>VLOOKUP($AQ1213,software!$A$1:$B$14605,2,FALSE)</f>
        <v>#N/A</v>
      </c>
      <c r="AT1213" s="423"/>
      <c r="AV1213" s="423"/>
    </row>
    <row r="1214" spans="1:48" ht="12.75" x14ac:dyDescent="0.2">
      <c r="A1214" s="101"/>
      <c r="B1214" s="42"/>
      <c r="C1214" s="142"/>
      <c r="D1214" s="143"/>
      <c r="E1214" s="107"/>
      <c r="F1214" s="46"/>
      <c r="G1214" s="46"/>
      <c r="H1214" s="46"/>
      <c r="I1214" s="46"/>
      <c r="J1214" s="46"/>
      <c r="K1214" s="46"/>
      <c r="L1214" s="139"/>
      <c r="M1214" s="41"/>
      <c r="N1214" s="45"/>
      <c r="O1214" s="47"/>
      <c r="P1214" s="43"/>
      <c r="Q1214" s="71" t="e">
        <f>VLOOKUP(N1214,'error categories'!$A$2:$D$54,4,FALSE)</f>
        <v>#N/A</v>
      </c>
      <c r="R1214" s="72" t="e">
        <f>VLOOKUP(N1214,'error categories'!$A$2:$D$54,3,FALSE)</f>
        <v>#N/A</v>
      </c>
      <c r="S1214" s="374"/>
      <c r="T1214" s="377"/>
      <c r="U1214" s="378">
        <f t="shared" si="162"/>
        <v>0</v>
      </c>
      <c r="V1214" s="379"/>
      <c r="W1214" s="380"/>
      <c r="X1214" s="380"/>
      <c r="Y1214" s="380"/>
      <c r="Z1214" s="379"/>
      <c r="AA1214" s="381"/>
      <c r="AB1214" s="379"/>
      <c r="AC1214" s="380"/>
      <c r="AD1214" s="382">
        <f t="shared" si="169"/>
        <v>0</v>
      </c>
      <c r="AE1214" s="383">
        <f t="shared" si="170"/>
        <v>0</v>
      </c>
      <c r="AF1214" s="379"/>
      <c r="AG1214" s="381"/>
      <c r="AH1214" s="379"/>
      <c r="AI1214" s="381"/>
      <c r="AJ1214" s="384" t="str">
        <f t="shared" si="163"/>
        <v/>
      </c>
      <c r="AK1214" s="385" t="str">
        <f t="shared" si="164"/>
        <v/>
      </c>
      <c r="AL1214" s="388" t="str">
        <f t="shared" si="165"/>
        <v/>
      </c>
      <c r="AM1214" s="389" t="str">
        <f t="shared" si="166"/>
        <v/>
      </c>
      <c r="AN1214" s="388" t="str">
        <f t="shared" si="167"/>
        <v/>
      </c>
      <c r="AO1214" s="389" t="str">
        <f t="shared" si="168"/>
        <v/>
      </c>
      <c r="AP1214" s="423"/>
      <c r="AQ1214" s="423"/>
      <c r="AR1214" s="431" t="e">
        <f>VLOOKUP($B1214,'acc names'!$C$2:$D$12102,2,FALSE)</f>
        <v>#N/A</v>
      </c>
      <c r="AS1214" s="431" t="e">
        <f>VLOOKUP($AQ1214,software!$A$1:$B$14605,2,FALSE)</f>
        <v>#N/A</v>
      </c>
      <c r="AT1214" s="423"/>
      <c r="AV1214" s="423"/>
    </row>
    <row r="1215" spans="1:48" ht="12.75" x14ac:dyDescent="0.2">
      <c r="A1215" s="101"/>
      <c r="B1215" s="42"/>
      <c r="C1215" s="142"/>
      <c r="D1215" s="143"/>
      <c r="E1215" s="107"/>
      <c r="F1215" s="46"/>
      <c r="G1215" s="46"/>
      <c r="H1215" s="46"/>
      <c r="I1215" s="46"/>
      <c r="J1215" s="46"/>
      <c r="K1215" s="46"/>
      <c r="L1215" s="139"/>
      <c r="M1215" s="41"/>
      <c r="N1215" s="45"/>
      <c r="O1215" s="47"/>
      <c r="P1215" s="43"/>
      <c r="Q1215" s="71" t="e">
        <f>VLOOKUP(N1215,'error categories'!$A$2:$D$54,4,FALSE)</f>
        <v>#N/A</v>
      </c>
      <c r="R1215" s="72" t="e">
        <f>VLOOKUP(N1215,'error categories'!$A$2:$D$54,3,FALSE)</f>
        <v>#N/A</v>
      </c>
      <c r="S1215" s="374"/>
      <c r="T1215" s="377"/>
      <c r="U1215" s="378">
        <f t="shared" si="162"/>
        <v>0</v>
      </c>
      <c r="V1215" s="379"/>
      <c r="W1215" s="380"/>
      <c r="X1215" s="380"/>
      <c r="Y1215" s="380"/>
      <c r="Z1215" s="379"/>
      <c r="AA1215" s="381"/>
      <c r="AB1215" s="379"/>
      <c r="AC1215" s="380"/>
      <c r="AD1215" s="382">
        <f t="shared" si="169"/>
        <v>0</v>
      </c>
      <c r="AE1215" s="383">
        <f t="shared" si="170"/>
        <v>0</v>
      </c>
      <c r="AF1215" s="379"/>
      <c r="AG1215" s="381"/>
      <c r="AH1215" s="379"/>
      <c r="AI1215" s="381"/>
      <c r="AJ1215" s="384" t="str">
        <f t="shared" si="163"/>
        <v/>
      </c>
      <c r="AK1215" s="385" t="str">
        <f t="shared" si="164"/>
        <v/>
      </c>
      <c r="AL1215" s="388" t="str">
        <f t="shared" si="165"/>
        <v/>
      </c>
      <c r="AM1215" s="389" t="str">
        <f t="shared" si="166"/>
        <v/>
      </c>
      <c r="AN1215" s="388" t="str">
        <f t="shared" si="167"/>
        <v/>
      </c>
      <c r="AO1215" s="389" t="str">
        <f t="shared" si="168"/>
        <v/>
      </c>
      <c r="AP1215" s="423"/>
      <c r="AQ1215" s="423"/>
      <c r="AR1215" s="431" t="e">
        <f>VLOOKUP($B1215,'acc names'!$C$2:$D$12102,2,FALSE)</f>
        <v>#N/A</v>
      </c>
      <c r="AS1215" s="431" t="e">
        <f>VLOOKUP($AQ1215,software!$A$1:$B$14605,2,FALSE)</f>
        <v>#N/A</v>
      </c>
      <c r="AT1215" s="423"/>
      <c r="AV1215" s="423"/>
    </row>
    <row r="1216" spans="1:48" ht="12.75" x14ac:dyDescent="0.2">
      <c r="A1216" s="101"/>
      <c r="B1216" s="42"/>
      <c r="C1216" s="142"/>
      <c r="D1216" s="143"/>
      <c r="E1216" s="107"/>
      <c r="F1216" s="46"/>
      <c r="G1216" s="46"/>
      <c r="H1216" s="46"/>
      <c r="I1216" s="46"/>
      <c r="J1216" s="46"/>
      <c r="K1216" s="46"/>
      <c r="L1216" s="139"/>
      <c r="M1216" s="41"/>
      <c r="N1216" s="45"/>
      <c r="O1216" s="47"/>
      <c r="P1216" s="43"/>
      <c r="Q1216" s="71" t="e">
        <f>VLOOKUP(N1216,'error categories'!$A$2:$D$54,4,FALSE)</f>
        <v>#N/A</v>
      </c>
      <c r="R1216" s="72" t="e">
        <f>VLOOKUP(N1216,'error categories'!$A$2:$D$54,3,FALSE)</f>
        <v>#N/A</v>
      </c>
      <c r="S1216" s="374"/>
      <c r="T1216" s="377"/>
      <c r="U1216" s="378">
        <f t="shared" si="162"/>
        <v>0</v>
      </c>
      <c r="V1216" s="379"/>
      <c r="W1216" s="380"/>
      <c r="X1216" s="380"/>
      <c r="Y1216" s="380"/>
      <c r="Z1216" s="379"/>
      <c r="AA1216" s="381"/>
      <c r="AB1216" s="379"/>
      <c r="AC1216" s="380"/>
      <c r="AD1216" s="382">
        <f t="shared" si="169"/>
        <v>0</v>
      </c>
      <c r="AE1216" s="383">
        <f t="shared" si="170"/>
        <v>0</v>
      </c>
      <c r="AF1216" s="379"/>
      <c r="AG1216" s="381"/>
      <c r="AH1216" s="379"/>
      <c r="AI1216" s="381"/>
      <c r="AJ1216" s="384" t="str">
        <f t="shared" si="163"/>
        <v/>
      </c>
      <c r="AK1216" s="385" t="str">
        <f t="shared" si="164"/>
        <v/>
      </c>
      <c r="AL1216" s="388" t="str">
        <f t="shared" si="165"/>
        <v/>
      </c>
      <c r="AM1216" s="389" t="str">
        <f t="shared" si="166"/>
        <v/>
      </c>
      <c r="AN1216" s="388" t="str">
        <f t="shared" si="167"/>
        <v/>
      </c>
      <c r="AO1216" s="389" t="str">
        <f t="shared" si="168"/>
        <v/>
      </c>
      <c r="AP1216" s="423"/>
      <c r="AQ1216" s="423"/>
      <c r="AR1216" s="431" t="e">
        <f>VLOOKUP($B1216,'acc names'!$C$2:$D$12102,2,FALSE)</f>
        <v>#N/A</v>
      </c>
      <c r="AS1216" s="431" t="e">
        <f>VLOOKUP($AQ1216,software!$A$1:$B$14605,2,FALSE)</f>
        <v>#N/A</v>
      </c>
      <c r="AT1216" s="423"/>
      <c r="AV1216" s="423"/>
    </row>
    <row r="1217" spans="1:48" ht="12.75" x14ac:dyDescent="0.2">
      <c r="A1217" s="101"/>
      <c r="B1217" s="42"/>
      <c r="C1217" s="142"/>
      <c r="D1217" s="143"/>
      <c r="E1217" s="107"/>
      <c r="F1217" s="46"/>
      <c r="G1217" s="46"/>
      <c r="H1217" s="46"/>
      <c r="I1217" s="46"/>
      <c r="J1217" s="46"/>
      <c r="K1217" s="46"/>
      <c r="L1217" s="139"/>
      <c r="M1217" s="41"/>
      <c r="N1217" s="45"/>
      <c r="O1217" s="47"/>
      <c r="P1217" s="43"/>
      <c r="Q1217" s="71" t="e">
        <f>VLOOKUP(N1217,'error categories'!$A$2:$D$54,4,FALSE)</f>
        <v>#N/A</v>
      </c>
      <c r="R1217" s="72" t="e">
        <f>VLOOKUP(N1217,'error categories'!$A$2:$D$54,3,FALSE)</f>
        <v>#N/A</v>
      </c>
      <c r="S1217" s="374"/>
      <c r="T1217" s="377"/>
      <c r="U1217" s="378">
        <f t="shared" si="162"/>
        <v>0</v>
      </c>
      <c r="V1217" s="379"/>
      <c r="W1217" s="380"/>
      <c r="X1217" s="380"/>
      <c r="Y1217" s="380"/>
      <c r="Z1217" s="379"/>
      <c r="AA1217" s="381"/>
      <c r="AB1217" s="379"/>
      <c r="AC1217" s="380"/>
      <c r="AD1217" s="382">
        <f t="shared" si="169"/>
        <v>0</v>
      </c>
      <c r="AE1217" s="383">
        <f t="shared" si="170"/>
        <v>0</v>
      </c>
      <c r="AF1217" s="379"/>
      <c r="AG1217" s="381"/>
      <c r="AH1217" s="379"/>
      <c r="AI1217" s="381"/>
      <c r="AJ1217" s="384" t="str">
        <f t="shared" si="163"/>
        <v/>
      </c>
      <c r="AK1217" s="385" t="str">
        <f t="shared" si="164"/>
        <v/>
      </c>
      <c r="AL1217" s="388" t="str">
        <f t="shared" si="165"/>
        <v/>
      </c>
      <c r="AM1217" s="389" t="str">
        <f t="shared" si="166"/>
        <v/>
      </c>
      <c r="AN1217" s="388" t="str">
        <f t="shared" si="167"/>
        <v/>
      </c>
      <c r="AO1217" s="389" t="str">
        <f t="shared" si="168"/>
        <v/>
      </c>
      <c r="AP1217" s="423"/>
      <c r="AQ1217" s="423"/>
      <c r="AR1217" s="431" t="e">
        <f>VLOOKUP($B1217,'acc names'!$C$2:$D$12102,2,FALSE)</f>
        <v>#N/A</v>
      </c>
      <c r="AS1217" s="431" t="e">
        <f>VLOOKUP($AQ1217,software!$A$1:$B$14605,2,FALSE)</f>
        <v>#N/A</v>
      </c>
      <c r="AT1217" s="423"/>
      <c r="AV1217" s="423"/>
    </row>
    <row r="1218" spans="1:48" ht="12.75" x14ac:dyDescent="0.2">
      <c r="A1218" s="101"/>
      <c r="B1218" s="42"/>
      <c r="C1218" s="142"/>
      <c r="D1218" s="143"/>
      <c r="E1218" s="107"/>
      <c r="F1218" s="46"/>
      <c r="G1218" s="46"/>
      <c r="H1218" s="46"/>
      <c r="I1218" s="46"/>
      <c r="J1218" s="46"/>
      <c r="K1218" s="46"/>
      <c r="L1218" s="139"/>
      <c r="M1218" s="41"/>
      <c r="N1218" s="45"/>
      <c r="O1218" s="47"/>
      <c r="P1218" s="43"/>
      <c r="Q1218" s="71" t="e">
        <f>VLOOKUP(N1218,'error categories'!$A$2:$D$54,4,FALSE)</f>
        <v>#N/A</v>
      </c>
      <c r="R1218" s="72" t="e">
        <f>VLOOKUP(N1218,'error categories'!$A$2:$D$54,3,FALSE)</f>
        <v>#N/A</v>
      </c>
      <c r="S1218" s="374"/>
      <c r="T1218" s="377"/>
      <c r="U1218" s="378">
        <f t="shared" si="162"/>
        <v>0</v>
      </c>
      <c r="V1218" s="379"/>
      <c r="W1218" s="380"/>
      <c r="X1218" s="380"/>
      <c r="Y1218" s="380"/>
      <c r="Z1218" s="379"/>
      <c r="AA1218" s="381"/>
      <c r="AB1218" s="379"/>
      <c r="AC1218" s="380"/>
      <c r="AD1218" s="382">
        <f t="shared" si="169"/>
        <v>0</v>
      </c>
      <c r="AE1218" s="383">
        <f t="shared" si="170"/>
        <v>0</v>
      </c>
      <c r="AF1218" s="379"/>
      <c r="AG1218" s="381"/>
      <c r="AH1218" s="379"/>
      <c r="AI1218" s="381"/>
      <c r="AJ1218" s="384" t="str">
        <f t="shared" si="163"/>
        <v/>
      </c>
      <c r="AK1218" s="385" t="str">
        <f t="shared" si="164"/>
        <v/>
      </c>
      <c r="AL1218" s="388" t="str">
        <f t="shared" si="165"/>
        <v/>
      </c>
      <c r="AM1218" s="389" t="str">
        <f t="shared" si="166"/>
        <v/>
      </c>
      <c r="AN1218" s="388" t="str">
        <f t="shared" si="167"/>
        <v/>
      </c>
      <c r="AO1218" s="389" t="str">
        <f t="shared" si="168"/>
        <v/>
      </c>
      <c r="AP1218" s="423"/>
      <c r="AQ1218" s="423"/>
      <c r="AR1218" s="431" t="e">
        <f>VLOOKUP($B1218,'acc names'!$C$2:$D$12102,2,FALSE)</f>
        <v>#N/A</v>
      </c>
      <c r="AS1218" s="431" t="e">
        <f>VLOOKUP($AQ1218,software!$A$1:$B$14605,2,FALSE)</f>
        <v>#N/A</v>
      </c>
      <c r="AT1218" s="423"/>
      <c r="AV1218" s="423"/>
    </row>
    <row r="1219" spans="1:48" ht="12.75" x14ac:dyDescent="0.2">
      <c r="A1219" s="101"/>
      <c r="B1219" s="42"/>
      <c r="C1219" s="142"/>
      <c r="D1219" s="143"/>
      <c r="E1219" s="107"/>
      <c r="F1219" s="46"/>
      <c r="G1219" s="46"/>
      <c r="H1219" s="46"/>
      <c r="I1219" s="46"/>
      <c r="J1219" s="46"/>
      <c r="K1219" s="46"/>
      <c r="L1219" s="139"/>
      <c r="M1219" s="41"/>
      <c r="N1219" s="45"/>
      <c r="O1219" s="47"/>
      <c r="P1219" s="43"/>
      <c r="Q1219" s="71" t="e">
        <f>VLOOKUP(N1219,'error categories'!$A$2:$D$54,4,FALSE)</f>
        <v>#N/A</v>
      </c>
      <c r="R1219" s="72" t="e">
        <f>VLOOKUP(N1219,'error categories'!$A$2:$D$54,3,FALSE)</f>
        <v>#N/A</v>
      </c>
      <c r="S1219" s="374"/>
      <c r="T1219" s="377"/>
      <c r="U1219" s="378">
        <f t="shared" si="162"/>
        <v>0</v>
      </c>
      <c r="V1219" s="379"/>
      <c r="W1219" s="380"/>
      <c r="X1219" s="380"/>
      <c r="Y1219" s="380"/>
      <c r="Z1219" s="379"/>
      <c r="AA1219" s="381"/>
      <c r="AB1219" s="379"/>
      <c r="AC1219" s="380"/>
      <c r="AD1219" s="382">
        <f t="shared" si="169"/>
        <v>0</v>
      </c>
      <c r="AE1219" s="383">
        <f t="shared" si="170"/>
        <v>0</v>
      </c>
      <c r="AF1219" s="379"/>
      <c r="AG1219" s="381"/>
      <c r="AH1219" s="379"/>
      <c r="AI1219" s="381"/>
      <c r="AJ1219" s="384" t="str">
        <f t="shared" si="163"/>
        <v/>
      </c>
      <c r="AK1219" s="385" t="str">
        <f t="shared" si="164"/>
        <v/>
      </c>
      <c r="AL1219" s="388" t="str">
        <f t="shared" si="165"/>
        <v/>
      </c>
      <c r="AM1219" s="389" t="str">
        <f t="shared" si="166"/>
        <v/>
      </c>
      <c r="AN1219" s="388" t="str">
        <f t="shared" si="167"/>
        <v/>
      </c>
      <c r="AO1219" s="389" t="str">
        <f t="shared" si="168"/>
        <v/>
      </c>
      <c r="AP1219" s="423"/>
      <c r="AQ1219" s="423"/>
      <c r="AR1219" s="431" t="e">
        <f>VLOOKUP($B1219,'acc names'!$C$2:$D$12102,2,FALSE)</f>
        <v>#N/A</v>
      </c>
      <c r="AS1219" s="431" t="e">
        <f>VLOOKUP($AQ1219,software!$A$1:$B$14605,2,FALSE)</f>
        <v>#N/A</v>
      </c>
      <c r="AT1219" s="423"/>
      <c r="AV1219" s="423"/>
    </row>
    <row r="1220" spans="1:48" ht="12.75" x14ac:dyDescent="0.2">
      <c r="A1220" s="101"/>
      <c r="B1220" s="42"/>
      <c r="C1220" s="142"/>
      <c r="D1220" s="143"/>
      <c r="E1220" s="107"/>
      <c r="F1220" s="46"/>
      <c r="G1220" s="46"/>
      <c r="H1220" s="46"/>
      <c r="I1220" s="46"/>
      <c r="J1220" s="46"/>
      <c r="K1220" s="46"/>
      <c r="L1220" s="139"/>
      <c r="M1220" s="41"/>
      <c r="N1220" s="45"/>
      <c r="O1220" s="47"/>
      <c r="P1220" s="43"/>
      <c r="Q1220" s="71" t="e">
        <f>VLOOKUP(N1220,'error categories'!$A$2:$D$54,4,FALSE)</f>
        <v>#N/A</v>
      </c>
      <c r="R1220" s="72" t="e">
        <f>VLOOKUP(N1220,'error categories'!$A$2:$D$54,3,FALSE)</f>
        <v>#N/A</v>
      </c>
      <c r="S1220" s="374"/>
      <c r="T1220" s="377"/>
      <c r="U1220" s="378">
        <f t="shared" ref="U1220:U1283" si="171">S1220-T1220</f>
        <v>0</v>
      </c>
      <c r="V1220" s="379"/>
      <c r="W1220" s="380"/>
      <c r="X1220" s="380"/>
      <c r="Y1220" s="380"/>
      <c r="Z1220" s="379"/>
      <c r="AA1220" s="381"/>
      <c r="AB1220" s="379"/>
      <c r="AC1220" s="380"/>
      <c r="AD1220" s="382">
        <f t="shared" si="169"/>
        <v>0</v>
      </c>
      <c r="AE1220" s="383">
        <f t="shared" si="170"/>
        <v>0</v>
      </c>
      <c r="AF1220" s="379"/>
      <c r="AG1220" s="381"/>
      <c r="AH1220" s="379"/>
      <c r="AI1220" s="381"/>
      <c r="AJ1220" s="384" t="str">
        <f t="shared" ref="AJ1220:AJ1283" si="172">IF(E1220="","",IF(AND(U1220=1,(Y1220+AA1220+AD1220+AE1220+AG1220+AI1220)=0),"VU",Y1220+AA1220+AD1220+AE1220+AG1220+AI1220))</f>
        <v/>
      </c>
      <c r="AK1220" s="385" t="str">
        <f t="shared" si="164"/>
        <v/>
      </c>
      <c r="AL1220" s="388" t="str">
        <f t="shared" si="165"/>
        <v/>
      </c>
      <c r="AM1220" s="389" t="str">
        <f t="shared" si="166"/>
        <v/>
      </c>
      <c r="AN1220" s="388" t="str">
        <f t="shared" si="167"/>
        <v/>
      </c>
      <c r="AO1220" s="389" t="str">
        <f t="shared" si="168"/>
        <v/>
      </c>
      <c r="AP1220" s="423"/>
      <c r="AQ1220" s="423"/>
      <c r="AR1220" s="431" t="e">
        <f>VLOOKUP($B1220,'acc names'!$C$2:$D$12102,2,FALSE)</f>
        <v>#N/A</v>
      </c>
      <c r="AS1220" s="431" t="e">
        <f>VLOOKUP($AQ1220,software!$A$1:$B$14605,2,FALSE)</f>
        <v>#N/A</v>
      </c>
      <c r="AT1220" s="423"/>
      <c r="AV1220" s="423"/>
    </row>
    <row r="1221" spans="1:48" ht="12.75" x14ac:dyDescent="0.2">
      <c r="A1221" s="101"/>
      <c r="B1221" s="42"/>
      <c r="C1221" s="142"/>
      <c r="D1221" s="143"/>
      <c r="E1221" s="107"/>
      <c r="F1221" s="46"/>
      <c r="G1221" s="46"/>
      <c r="H1221" s="46"/>
      <c r="I1221" s="46"/>
      <c r="J1221" s="46"/>
      <c r="K1221" s="46"/>
      <c r="L1221" s="139"/>
      <c r="M1221" s="41"/>
      <c r="N1221" s="45"/>
      <c r="O1221" s="47"/>
      <c r="P1221" s="43"/>
      <c r="Q1221" s="71" t="e">
        <f>VLOOKUP(N1221,'error categories'!$A$2:$D$54,4,FALSE)</f>
        <v>#N/A</v>
      </c>
      <c r="R1221" s="72" t="e">
        <f>VLOOKUP(N1221,'error categories'!$A$2:$D$54,3,FALSE)</f>
        <v>#N/A</v>
      </c>
      <c r="S1221" s="374"/>
      <c r="T1221" s="377"/>
      <c r="U1221" s="378">
        <f t="shared" si="171"/>
        <v>0</v>
      </c>
      <c r="V1221" s="379"/>
      <c r="W1221" s="380"/>
      <c r="X1221" s="380"/>
      <c r="Y1221" s="380"/>
      <c r="Z1221" s="379"/>
      <c r="AA1221" s="381"/>
      <c r="AB1221" s="379"/>
      <c r="AC1221" s="380"/>
      <c r="AD1221" s="382">
        <f t="shared" si="169"/>
        <v>0</v>
      </c>
      <c r="AE1221" s="383">
        <f t="shared" si="170"/>
        <v>0</v>
      </c>
      <c r="AF1221" s="379"/>
      <c r="AG1221" s="381"/>
      <c r="AH1221" s="379"/>
      <c r="AI1221" s="381"/>
      <c r="AJ1221" s="384" t="str">
        <f t="shared" si="172"/>
        <v/>
      </c>
      <c r="AK1221" s="385" t="str">
        <f t="shared" ref="AK1221:AK1284" si="173">IF(OR(AJ1221="",AJ1221="VU"),"",ABS(AJ1221))</f>
        <v/>
      </c>
      <c r="AL1221" s="388" t="str">
        <f t="shared" ref="AL1221:AL1284" si="174">IF(OR(AJ1221="VU",AJ1221="",AJ1221=0,AJ1221&lt;0),"",AJ1221)</f>
        <v/>
      </c>
      <c r="AM1221" s="389" t="str">
        <f t="shared" ref="AM1221:AM1284" si="175">IF(OR(AJ1221="VU",AJ1221="",AJ1221=0,AJ1221&gt;0),"",AJ1221)</f>
        <v/>
      </c>
      <c r="AN1221" s="388" t="str">
        <f t="shared" ref="AN1221:AN1284" si="176">IF(AL1221="","",1)</f>
        <v/>
      </c>
      <c r="AO1221" s="389" t="str">
        <f t="shared" ref="AO1221:AO1284" si="177">IF(AM1221="","",1)</f>
        <v/>
      </c>
      <c r="AP1221" s="423"/>
      <c r="AQ1221" s="423"/>
      <c r="AR1221" s="431" t="e">
        <f>VLOOKUP($B1221,'acc names'!$C$2:$D$12102,2,FALSE)</f>
        <v>#N/A</v>
      </c>
      <c r="AS1221" s="431" t="e">
        <f>VLOOKUP($AQ1221,software!$A$1:$B$14605,2,FALSE)</f>
        <v>#N/A</v>
      </c>
      <c r="AT1221" s="423"/>
      <c r="AV1221" s="423"/>
    </row>
    <row r="1222" spans="1:48" ht="12.75" x14ac:dyDescent="0.2">
      <c r="A1222" s="101"/>
      <c r="B1222" s="42"/>
      <c r="C1222" s="142"/>
      <c r="D1222" s="143"/>
      <c r="E1222" s="107"/>
      <c r="F1222" s="46"/>
      <c r="G1222" s="46"/>
      <c r="H1222" s="46"/>
      <c r="I1222" s="46"/>
      <c r="J1222" s="46"/>
      <c r="K1222" s="46"/>
      <c r="L1222" s="139"/>
      <c r="M1222" s="41"/>
      <c r="N1222" s="45"/>
      <c r="O1222" s="47"/>
      <c r="P1222" s="43"/>
      <c r="Q1222" s="71" t="e">
        <f>VLOOKUP(N1222,'error categories'!$A$2:$D$54,4,FALSE)</f>
        <v>#N/A</v>
      </c>
      <c r="R1222" s="72" t="e">
        <f>VLOOKUP(N1222,'error categories'!$A$2:$D$54,3,FALSE)</f>
        <v>#N/A</v>
      </c>
      <c r="S1222" s="374"/>
      <c r="T1222" s="377"/>
      <c r="U1222" s="378">
        <f t="shared" si="171"/>
        <v>0</v>
      </c>
      <c r="V1222" s="379"/>
      <c r="W1222" s="380"/>
      <c r="X1222" s="380"/>
      <c r="Y1222" s="380"/>
      <c r="Z1222" s="379"/>
      <c r="AA1222" s="381"/>
      <c r="AB1222" s="379"/>
      <c r="AC1222" s="380"/>
      <c r="AD1222" s="382">
        <f t="shared" ref="AD1222:AD1285" si="178">AB1222*-900</f>
        <v>0</v>
      </c>
      <c r="AE1222" s="383">
        <f t="shared" ref="AE1222:AE1285" si="179">AC1222*-880</f>
        <v>0</v>
      </c>
      <c r="AF1222" s="379"/>
      <c r="AG1222" s="381"/>
      <c r="AH1222" s="379"/>
      <c r="AI1222" s="381"/>
      <c r="AJ1222" s="384" t="str">
        <f t="shared" si="172"/>
        <v/>
      </c>
      <c r="AK1222" s="385" t="str">
        <f t="shared" si="173"/>
        <v/>
      </c>
      <c r="AL1222" s="388" t="str">
        <f t="shared" si="174"/>
        <v/>
      </c>
      <c r="AM1222" s="389" t="str">
        <f t="shared" si="175"/>
        <v/>
      </c>
      <c r="AN1222" s="388" t="str">
        <f t="shared" si="176"/>
        <v/>
      </c>
      <c r="AO1222" s="389" t="str">
        <f t="shared" si="177"/>
        <v/>
      </c>
      <c r="AP1222" s="423"/>
      <c r="AQ1222" s="423"/>
      <c r="AR1222" s="431" t="e">
        <f>VLOOKUP($B1222,'acc names'!$C$2:$D$12102,2,FALSE)</f>
        <v>#N/A</v>
      </c>
      <c r="AS1222" s="431" t="e">
        <f>VLOOKUP($AQ1222,software!$A$1:$B$14605,2,FALSE)</f>
        <v>#N/A</v>
      </c>
      <c r="AT1222" s="423"/>
      <c r="AV1222" s="423"/>
    </row>
    <row r="1223" spans="1:48" ht="12.75" x14ac:dyDescent="0.2">
      <c r="A1223" s="101"/>
      <c r="B1223" s="42"/>
      <c r="C1223" s="142"/>
      <c r="D1223" s="143"/>
      <c r="E1223" s="107"/>
      <c r="F1223" s="46"/>
      <c r="G1223" s="46"/>
      <c r="H1223" s="46"/>
      <c r="I1223" s="46"/>
      <c r="J1223" s="46"/>
      <c r="K1223" s="46"/>
      <c r="L1223" s="139"/>
      <c r="M1223" s="41"/>
      <c r="N1223" s="45"/>
      <c r="O1223" s="47"/>
      <c r="P1223" s="43"/>
      <c r="Q1223" s="71" t="e">
        <f>VLOOKUP(N1223,'error categories'!$A$2:$D$54,4,FALSE)</f>
        <v>#N/A</v>
      </c>
      <c r="R1223" s="72" t="e">
        <f>VLOOKUP(N1223,'error categories'!$A$2:$D$54,3,FALSE)</f>
        <v>#N/A</v>
      </c>
      <c r="S1223" s="374"/>
      <c r="T1223" s="377"/>
      <c r="U1223" s="378">
        <f t="shared" si="171"/>
        <v>0</v>
      </c>
      <c r="V1223" s="379"/>
      <c r="W1223" s="380"/>
      <c r="X1223" s="380"/>
      <c r="Y1223" s="380"/>
      <c r="Z1223" s="379"/>
      <c r="AA1223" s="381"/>
      <c r="AB1223" s="379"/>
      <c r="AC1223" s="380"/>
      <c r="AD1223" s="382">
        <f t="shared" si="178"/>
        <v>0</v>
      </c>
      <c r="AE1223" s="383">
        <f t="shared" si="179"/>
        <v>0</v>
      </c>
      <c r="AF1223" s="379"/>
      <c r="AG1223" s="381"/>
      <c r="AH1223" s="379"/>
      <c r="AI1223" s="381"/>
      <c r="AJ1223" s="384" t="str">
        <f t="shared" si="172"/>
        <v/>
      </c>
      <c r="AK1223" s="385" t="str">
        <f t="shared" si="173"/>
        <v/>
      </c>
      <c r="AL1223" s="388" t="str">
        <f t="shared" si="174"/>
        <v/>
      </c>
      <c r="AM1223" s="389" t="str">
        <f t="shared" si="175"/>
        <v/>
      </c>
      <c r="AN1223" s="388" t="str">
        <f t="shared" si="176"/>
        <v/>
      </c>
      <c r="AO1223" s="389" t="str">
        <f t="shared" si="177"/>
        <v/>
      </c>
      <c r="AP1223" s="423"/>
      <c r="AQ1223" s="423"/>
      <c r="AR1223" s="431" t="e">
        <f>VLOOKUP($B1223,'acc names'!$C$2:$D$12102,2,FALSE)</f>
        <v>#N/A</v>
      </c>
      <c r="AS1223" s="431" t="e">
        <f>VLOOKUP($AQ1223,software!$A$1:$B$14605,2,FALSE)</f>
        <v>#N/A</v>
      </c>
      <c r="AT1223" s="423"/>
      <c r="AV1223" s="423"/>
    </row>
    <row r="1224" spans="1:48" ht="12.75" x14ac:dyDescent="0.2">
      <c r="A1224" s="101"/>
      <c r="B1224" s="42"/>
      <c r="C1224" s="142"/>
      <c r="D1224" s="143"/>
      <c r="E1224" s="107"/>
      <c r="F1224" s="46"/>
      <c r="G1224" s="46"/>
      <c r="H1224" s="46"/>
      <c r="I1224" s="46"/>
      <c r="J1224" s="46"/>
      <c r="K1224" s="46"/>
      <c r="L1224" s="139"/>
      <c r="M1224" s="41"/>
      <c r="N1224" s="45"/>
      <c r="O1224" s="47"/>
      <c r="P1224" s="43"/>
      <c r="Q1224" s="71" t="e">
        <f>VLOOKUP(N1224,'error categories'!$A$2:$D$54,4,FALSE)</f>
        <v>#N/A</v>
      </c>
      <c r="R1224" s="72" t="e">
        <f>VLOOKUP(N1224,'error categories'!$A$2:$D$54,3,FALSE)</f>
        <v>#N/A</v>
      </c>
      <c r="S1224" s="374"/>
      <c r="T1224" s="377"/>
      <c r="U1224" s="378">
        <f t="shared" si="171"/>
        <v>0</v>
      </c>
      <c r="V1224" s="379"/>
      <c r="W1224" s="380"/>
      <c r="X1224" s="380"/>
      <c r="Y1224" s="380"/>
      <c r="Z1224" s="379"/>
      <c r="AA1224" s="381"/>
      <c r="AB1224" s="379"/>
      <c r="AC1224" s="380"/>
      <c r="AD1224" s="382">
        <f t="shared" si="178"/>
        <v>0</v>
      </c>
      <c r="AE1224" s="383">
        <f t="shared" si="179"/>
        <v>0</v>
      </c>
      <c r="AF1224" s="379"/>
      <c r="AG1224" s="381"/>
      <c r="AH1224" s="379"/>
      <c r="AI1224" s="381"/>
      <c r="AJ1224" s="384" t="str">
        <f t="shared" si="172"/>
        <v/>
      </c>
      <c r="AK1224" s="385" t="str">
        <f t="shared" si="173"/>
        <v/>
      </c>
      <c r="AL1224" s="388" t="str">
        <f t="shared" si="174"/>
        <v/>
      </c>
      <c r="AM1224" s="389" t="str">
        <f t="shared" si="175"/>
        <v/>
      </c>
      <c r="AN1224" s="388" t="str">
        <f t="shared" si="176"/>
        <v/>
      </c>
      <c r="AO1224" s="389" t="str">
        <f t="shared" si="177"/>
        <v/>
      </c>
      <c r="AP1224" s="423"/>
      <c r="AQ1224" s="423"/>
      <c r="AR1224" s="431" t="e">
        <f>VLOOKUP($B1224,'acc names'!$C$2:$D$12102,2,FALSE)</f>
        <v>#N/A</v>
      </c>
      <c r="AS1224" s="431" t="e">
        <f>VLOOKUP($AQ1224,software!$A$1:$B$14605,2,FALSE)</f>
        <v>#N/A</v>
      </c>
      <c r="AT1224" s="423"/>
      <c r="AV1224" s="423"/>
    </row>
    <row r="1225" spans="1:48" ht="12.75" x14ac:dyDescent="0.2">
      <c r="A1225" s="101"/>
      <c r="B1225" s="42"/>
      <c r="C1225" s="142"/>
      <c r="D1225" s="143"/>
      <c r="E1225" s="107"/>
      <c r="F1225" s="46"/>
      <c r="G1225" s="46"/>
      <c r="H1225" s="46"/>
      <c r="I1225" s="46"/>
      <c r="J1225" s="46"/>
      <c r="K1225" s="46"/>
      <c r="L1225" s="139"/>
      <c r="M1225" s="41"/>
      <c r="N1225" s="45"/>
      <c r="O1225" s="47"/>
      <c r="P1225" s="43"/>
      <c r="Q1225" s="71" t="e">
        <f>VLOOKUP(N1225,'error categories'!$A$2:$D$54,4,FALSE)</f>
        <v>#N/A</v>
      </c>
      <c r="R1225" s="72" t="e">
        <f>VLOOKUP(N1225,'error categories'!$A$2:$D$54,3,FALSE)</f>
        <v>#N/A</v>
      </c>
      <c r="S1225" s="374"/>
      <c r="T1225" s="377"/>
      <c r="U1225" s="378">
        <f t="shared" si="171"/>
        <v>0</v>
      </c>
      <c r="V1225" s="379"/>
      <c r="W1225" s="380"/>
      <c r="X1225" s="380"/>
      <c r="Y1225" s="380"/>
      <c r="Z1225" s="379"/>
      <c r="AA1225" s="381"/>
      <c r="AB1225" s="379"/>
      <c r="AC1225" s="380"/>
      <c r="AD1225" s="382">
        <f t="shared" si="178"/>
        <v>0</v>
      </c>
      <c r="AE1225" s="383">
        <f t="shared" si="179"/>
        <v>0</v>
      </c>
      <c r="AF1225" s="379"/>
      <c r="AG1225" s="381"/>
      <c r="AH1225" s="379"/>
      <c r="AI1225" s="381"/>
      <c r="AJ1225" s="384" t="str">
        <f t="shared" si="172"/>
        <v/>
      </c>
      <c r="AK1225" s="385" t="str">
        <f t="shared" si="173"/>
        <v/>
      </c>
      <c r="AL1225" s="388" t="str">
        <f t="shared" si="174"/>
        <v/>
      </c>
      <c r="AM1225" s="389" t="str">
        <f t="shared" si="175"/>
        <v/>
      </c>
      <c r="AN1225" s="388" t="str">
        <f t="shared" si="176"/>
        <v/>
      </c>
      <c r="AO1225" s="389" t="str">
        <f t="shared" si="177"/>
        <v/>
      </c>
      <c r="AP1225" s="423"/>
      <c r="AQ1225" s="423"/>
      <c r="AR1225" s="431" t="e">
        <f>VLOOKUP($B1225,'acc names'!$C$2:$D$12102,2,FALSE)</f>
        <v>#N/A</v>
      </c>
      <c r="AS1225" s="431" t="e">
        <f>VLOOKUP($AQ1225,software!$A$1:$B$14605,2,FALSE)</f>
        <v>#N/A</v>
      </c>
      <c r="AT1225" s="423"/>
      <c r="AV1225" s="423"/>
    </row>
    <row r="1226" spans="1:48" ht="12.75" x14ac:dyDescent="0.2">
      <c r="A1226" s="101"/>
      <c r="B1226" s="42"/>
      <c r="C1226" s="142"/>
      <c r="D1226" s="143"/>
      <c r="E1226" s="107"/>
      <c r="F1226" s="46"/>
      <c r="G1226" s="46"/>
      <c r="H1226" s="46"/>
      <c r="I1226" s="46"/>
      <c r="J1226" s="46"/>
      <c r="K1226" s="46"/>
      <c r="L1226" s="139"/>
      <c r="M1226" s="41"/>
      <c r="N1226" s="45"/>
      <c r="O1226" s="47"/>
      <c r="P1226" s="43"/>
      <c r="Q1226" s="71" t="e">
        <f>VLOOKUP(N1226,'error categories'!$A$2:$D$54,4,FALSE)</f>
        <v>#N/A</v>
      </c>
      <c r="R1226" s="72" t="e">
        <f>VLOOKUP(N1226,'error categories'!$A$2:$D$54,3,FALSE)</f>
        <v>#N/A</v>
      </c>
      <c r="S1226" s="374"/>
      <c r="T1226" s="377"/>
      <c r="U1226" s="378">
        <f t="shared" si="171"/>
        <v>0</v>
      </c>
      <c r="V1226" s="379"/>
      <c r="W1226" s="380"/>
      <c r="X1226" s="380"/>
      <c r="Y1226" s="380"/>
      <c r="Z1226" s="379"/>
      <c r="AA1226" s="381"/>
      <c r="AB1226" s="379"/>
      <c r="AC1226" s="380"/>
      <c r="AD1226" s="382">
        <f t="shared" si="178"/>
        <v>0</v>
      </c>
      <c r="AE1226" s="383">
        <f t="shared" si="179"/>
        <v>0</v>
      </c>
      <c r="AF1226" s="379"/>
      <c r="AG1226" s="381"/>
      <c r="AH1226" s="379"/>
      <c r="AI1226" s="381"/>
      <c r="AJ1226" s="384" t="str">
        <f t="shared" si="172"/>
        <v/>
      </c>
      <c r="AK1226" s="385" t="str">
        <f t="shared" si="173"/>
        <v/>
      </c>
      <c r="AL1226" s="388" t="str">
        <f t="shared" si="174"/>
        <v/>
      </c>
      <c r="AM1226" s="389" t="str">
        <f t="shared" si="175"/>
        <v/>
      </c>
      <c r="AN1226" s="388" t="str">
        <f t="shared" si="176"/>
        <v/>
      </c>
      <c r="AO1226" s="389" t="str">
        <f t="shared" si="177"/>
        <v/>
      </c>
      <c r="AP1226" s="423"/>
      <c r="AQ1226" s="423"/>
      <c r="AR1226" s="431" t="e">
        <f>VLOOKUP($B1226,'acc names'!$C$2:$D$12102,2,FALSE)</f>
        <v>#N/A</v>
      </c>
      <c r="AS1226" s="431" t="e">
        <f>VLOOKUP($AQ1226,software!$A$1:$B$14605,2,FALSE)</f>
        <v>#N/A</v>
      </c>
      <c r="AT1226" s="423"/>
      <c r="AV1226" s="423"/>
    </row>
    <row r="1227" spans="1:48" ht="12.75" x14ac:dyDescent="0.2">
      <c r="A1227" s="101"/>
      <c r="B1227" s="42"/>
      <c r="C1227" s="142"/>
      <c r="D1227" s="143"/>
      <c r="E1227" s="107"/>
      <c r="F1227" s="46"/>
      <c r="G1227" s="46"/>
      <c r="H1227" s="46"/>
      <c r="I1227" s="46"/>
      <c r="J1227" s="46"/>
      <c r="K1227" s="46"/>
      <c r="L1227" s="139"/>
      <c r="M1227" s="41"/>
      <c r="N1227" s="45"/>
      <c r="O1227" s="47"/>
      <c r="P1227" s="43"/>
      <c r="Q1227" s="71" t="e">
        <f>VLOOKUP(N1227,'error categories'!$A$2:$D$54,4,FALSE)</f>
        <v>#N/A</v>
      </c>
      <c r="R1227" s="72" t="e">
        <f>VLOOKUP(N1227,'error categories'!$A$2:$D$54,3,FALSE)</f>
        <v>#N/A</v>
      </c>
      <c r="S1227" s="374"/>
      <c r="T1227" s="377"/>
      <c r="U1227" s="378">
        <f t="shared" si="171"/>
        <v>0</v>
      </c>
      <c r="V1227" s="379"/>
      <c r="W1227" s="380"/>
      <c r="X1227" s="380"/>
      <c r="Y1227" s="380"/>
      <c r="Z1227" s="379"/>
      <c r="AA1227" s="381"/>
      <c r="AB1227" s="379"/>
      <c r="AC1227" s="380"/>
      <c r="AD1227" s="382">
        <f t="shared" si="178"/>
        <v>0</v>
      </c>
      <c r="AE1227" s="383">
        <f t="shared" si="179"/>
        <v>0</v>
      </c>
      <c r="AF1227" s="379"/>
      <c r="AG1227" s="381"/>
      <c r="AH1227" s="379"/>
      <c r="AI1227" s="381"/>
      <c r="AJ1227" s="384" t="str">
        <f t="shared" si="172"/>
        <v/>
      </c>
      <c r="AK1227" s="385" t="str">
        <f t="shared" si="173"/>
        <v/>
      </c>
      <c r="AL1227" s="388" t="str">
        <f t="shared" si="174"/>
        <v/>
      </c>
      <c r="AM1227" s="389" t="str">
        <f t="shared" si="175"/>
        <v/>
      </c>
      <c r="AN1227" s="388" t="str">
        <f t="shared" si="176"/>
        <v/>
      </c>
      <c r="AO1227" s="389" t="str">
        <f t="shared" si="177"/>
        <v/>
      </c>
      <c r="AP1227" s="423"/>
      <c r="AQ1227" s="423"/>
      <c r="AR1227" s="431" t="e">
        <f>VLOOKUP($B1227,'acc names'!$C$2:$D$12102,2,FALSE)</f>
        <v>#N/A</v>
      </c>
      <c r="AS1227" s="431" t="e">
        <f>VLOOKUP($AQ1227,software!$A$1:$B$14605,2,FALSE)</f>
        <v>#N/A</v>
      </c>
      <c r="AT1227" s="423"/>
      <c r="AV1227" s="423"/>
    </row>
    <row r="1228" spans="1:48" ht="12.75" x14ac:dyDescent="0.2">
      <c r="A1228" s="101"/>
      <c r="B1228" s="42"/>
      <c r="C1228" s="142"/>
      <c r="D1228" s="143"/>
      <c r="E1228" s="107"/>
      <c r="F1228" s="46"/>
      <c r="G1228" s="46"/>
      <c r="H1228" s="46"/>
      <c r="I1228" s="46"/>
      <c r="J1228" s="46"/>
      <c r="K1228" s="46"/>
      <c r="L1228" s="139"/>
      <c r="M1228" s="41"/>
      <c r="N1228" s="45"/>
      <c r="O1228" s="47"/>
      <c r="P1228" s="43"/>
      <c r="Q1228" s="71" t="e">
        <f>VLOOKUP(N1228,'error categories'!$A$2:$D$54,4,FALSE)</f>
        <v>#N/A</v>
      </c>
      <c r="R1228" s="72" t="e">
        <f>VLOOKUP(N1228,'error categories'!$A$2:$D$54,3,FALSE)</f>
        <v>#N/A</v>
      </c>
      <c r="S1228" s="374"/>
      <c r="T1228" s="377"/>
      <c r="U1228" s="378">
        <f t="shared" si="171"/>
        <v>0</v>
      </c>
      <c r="V1228" s="379"/>
      <c r="W1228" s="380"/>
      <c r="X1228" s="380"/>
      <c r="Y1228" s="380"/>
      <c r="Z1228" s="379"/>
      <c r="AA1228" s="381"/>
      <c r="AB1228" s="379"/>
      <c r="AC1228" s="380"/>
      <c r="AD1228" s="382">
        <f t="shared" si="178"/>
        <v>0</v>
      </c>
      <c r="AE1228" s="383">
        <f t="shared" si="179"/>
        <v>0</v>
      </c>
      <c r="AF1228" s="379"/>
      <c r="AG1228" s="381"/>
      <c r="AH1228" s="379"/>
      <c r="AI1228" s="381"/>
      <c r="AJ1228" s="384" t="str">
        <f t="shared" si="172"/>
        <v/>
      </c>
      <c r="AK1228" s="385" t="str">
        <f t="shared" si="173"/>
        <v/>
      </c>
      <c r="AL1228" s="388" t="str">
        <f t="shared" si="174"/>
        <v/>
      </c>
      <c r="AM1228" s="389" t="str">
        <f t="shared" si="175"/>
        <v/>
      </c>
      <c r="AN1228" s="388" t="str">
        <f t="shared" si="176"/>
        <v/>
      </c>
      <c r="AO1228" s="389" t="str">
        <f t="shared" si="177"/>
        <v/>
      </c>
      <c r="AP1228" s="423"/>
      <c r="AQ1228" s="423"/>
      <c r="AR1228" s="431" t="e">
        <f>VLOOKUP($B1228,'acc names'!$C$2:$D$12102,2,FALSE)</f>
        <v>#N/A</v>
      </c>
      <c r="AS1228" s="431" t="e">
        <f>VLOOKUP($AQ1228,software!$A$1:$B$14605,2,FALSE)</f>
        <v>#N/A</v>
      </c>
      <c r="AT1228" s="423"/>
      <c r="AV1228" s="423"/>
    </row>
    <row r="1229" spans="1:48" ht="12.75" x14ac:dyDescent="0.2">
      <c r="A1229" s="101"/>
      <c r="B1229" s="42"/>
      <c r="C1229" s="142"/>
      <c r="D1229" s="143"/>
      <c r="E1229" s="107"/>
      <c r="F1229" s="46"/>
      <c r="G1229" s="46"/>
      <c r="H1229" s="46"/>
      <c r="I1229" s="46"/>
      <c r="J1229" s="46"/>
      <c r="K1229" s="46"/>
      <c r="L1229" s="139"/>
      <c r="M1229" s="41"/>
      <c r="N1229" s="45"/>
      <c r="O1229" s="47"/>
      <c r="P1229" s="43"/>
      <c r="Q1229" s="71" t="e">
        <f>VLOOKUP(N1229,'error categories'!$A$2:$D$54,4,FALSE)</f>
        <v>#N/A</v>
      </c>
      <c r="R1229" s="72" t="e">
        <f>VLOOKUP(N1229,'error categories'!$A$2:$D$54,3,FALSE)</f>
        <v>#N/A</v>
      </c>
      <c r="S1229" s="374"/>
      <c r="T1229" s="377"/>
      <c r="U1229" s="378">
        <f t="shared" si="171"/>
        <v>0</v>
      </c>
      <c r="V1229" s="379"/>
      <c r="W1229" s="380"/>
      <c r="X1229" s="380"/>
      <c r="Y1229" s="380"/>
      <c r="Z1229" s="379"/>
      <c r="AA1229" s="381"/>
      <c r="AB1229" s="379"/>
      <c r="AC1229" s="380"/>
      <c r="AD1229" s="382">
        <f t="shared" si="178"/>
        <v>0</v>
      </c>
      <c r="AE1229" s="383">
        <f t="shared" si="179"/>
        <v>0</v>
      </c>
      <c r="AF1229" s="379"/>
      <c r="AG1229" s="381"/>
      <c r="AH1229" s="379"/>
      <c r="AI1229" s="381"/>
      <c r="AJ1229" s="384" t="str">
        <f t="shared" si="172"/>
        <v/>
      </c>
      <c r="AK1229" s="385" t="str">
        <f t="shared" si="173"/>
        <v/>
      </c>
      <c r="AL1229" s="388" t="str">
        <f t="shared" si="174"/>
        <v/>
      </c>
      <c r="AM1229" s="389" t="str">
        <f t="shared" si="175"/>
        <v/>
      </c>
      <c r="AN1229" s="388" t="str">
        <f t="shared" si="176"/>
        <v/>
      </c>
      <c r="AO1229" s="389" t="str">
        <f t="shared" si="177"/>
        <v/>
      </c>
      <c r="AP1229" s="423"/>
      <c r="AQ1229" s="423"/>
      <c r="AR1229" s="431" t="e">
        <f>VLOOKUP($B1229,'acc names'!$C$2:$D$12102,2,FALSE)</f>
        <v>#N/A</v>
      </c>
      <c r="AS1229" s="431" t="e">
        <f>VLOOKUP($AQ1229,software!$A$1:$B$14605,2,FALSE)</f>
        <v>#N/A</v>
      </c>
      <c r="AT1229" s="423"/>
      <c r="AV1229" s="423"/>
    </row>
    <row r="1230" spans="1:48" ht="12.75" x14ac:dyDescent="0.2">
      <c r="A1230" s="101"/>
      <c r="B1230" s="42"/>
      <c r="C1230" s="142"/>
      <c r="D1230" s="143"/>
      <c r="E1230" s="107"/>
      <c r="F1230" s="46"/>
      <c r="G1230" s="46"/>
      <c r="H1230" s="46"/>
      <c r="I1230" s="46"/>
      <c r="J1230" s="46"/>
      <c r="K1230" s="46"/>
      <c r="L1230" s="139"/>
      <c r="M1230" s="41"/>
      <c r="N1230" s="45"/>
      <c r="O1230" s="47"/>
      <c r="P1230" s="43"/>
      <c r="Q1230" s="71" t="e">
        <f>VLOOKUP(N1230,'error categories'!$A$2:$D$54,4,FALSE)</f>
        <v>#N/A</v>
      </c>
      <c r="R1230" s="72" t="e">
        <f>VLOOKUP(N1230,'error categories'!$A$2:$D$54,3,FALSE)</f>
        <v>#N/A</v>
      </c>
      <c r="S1230" s="374"/>
      <c r="T1230" s="377"/>
      <c r="U1230" s="378">
        <f t="shared" si="171"/>
        <v>0</v>
      </c>
      <c r="V1230" s="379"/>
      <c r="W1230" s="380"/>
      <c r="X1230" s="380"/>
      <c r="Y1230" s="380"/>
      <c r="Z1230" s="379"/>
      <c r="AA1230" s="381"/>
      <c r="AB1230" s="379"/>
      <c r="AC1230" s="380"/>
      <c r="AD1230" s="382">
        <f t="shared" si="178"/>
        <v>0</v>
      </c>
      <c r="AE1230" s="383">
        <f t="shared" si="179"/>
        <v>0</v>
      </c>
      <c r="AF1230" s="379"/>
      <c r="AG1230" s="381"/>
      <c r="AH1230" s="379"/>
      <c r="AI1230" s="381"/>
      <c r="AJ1230" s="384" t="str">
        <f t="shared" si="172"/>
        <v/>
      </c>
      <c r="AK1230" s="385" t="str">
        <f t="shared" si="173"/>
        <v/>
      </c>
      <c r="AL1230" s="388" t="str">
        <f t="shared" si="174"/>
        <v/>
      </c>
      <c r="AM1230" s="389" t="str">
        <f t="shared" si="175"/>
        <v/>
      </c>
      <c r="AN1230" s="388" t="str">
        <f t="shared" si="176"/>
        <v/>
      </c>
      <c r="AO1230" s="389" t="str">
        <f t="shared" si="177"/>
        <v/>
      </c>
      <c r="AP1230" s="423"/>
      <c r="AQ1230" s="423"/>
      <c r="AR1230" s="431" t="e">
        <f>VLOOKUP($B1230,'acc names'!$C$2:$D$12102,2,FALSE)</f>
        <v>#N/A</v>
      </c>
      <c r="AS1230" s="431" t="e">
        <f>VLOOKUP($AQ1230,software!$A$1:$B$14605,2,FALSE)</f>
        <v>#N/A</v>
      </c>
      <c r="AT1230" s="423"/>
      <c r="AV1230" s="423"/>
    </row>
    <row r="1231" spans="1:48" ht="12.75" x14ac:dyDescent="0.2">
      <c r="A1231" s="101"/>
      <c r="B1231" s="42"/>
      <c r="C1231" s="142"/>
      <c r="D1231" s="143"/>
      <c r="E1231" s="107"/>
      <c r="F1231" s="46"/>
      <c r="G1231" s="46"/>
      <c r="H1231" s="46"/>
      <c r="I1231" s="46"/>
      <c r="J1231" s="46"/>
      <c r="K1231" s="46"/>
      <c r="L1231" s="139"/>
      <c r="M1231" s="41"/>
      <c r="N1231" s="45"/>
      <c r="O1231" s="47"/>
      <c r="P1231" s="43"/>
      <c r="Q1231" s="71" t="e">
        <f>VLOOKUP(N1231,'error categories'!$A$2:$D$54,4,FALSE)</f>
        <v>#N/A</v>
      </c>
      <c r="R1231" s="72" t="e">
        <f>VLOOKUP(N1231,'error categories'!$A$2:$D$54,3,FALSE)</f>
        <v>#N/A</v>
      </c>
      <c r="S1231" s="374"/>
      <c r="T1231" s="377"/>
      <c r="U1231" s="378">
        <f t="shared" si="171"/>
        <v>0</v>
      </c>
      <c r="V1231" s="379"/>
      <c r="W1231" s="380"/>
      <c r="X1231" s="380"/>
      <c r="Y1231" s="380"/>
      <c r="Z1231" s="379"/>
      <c r="AA1231" s="381"/>
      <c r="AB1231" s="379"/>
      <c r="AC1231" s="380"/>
      <c r="AD1231" s="382">
        <f t="shared" si="178"/>
        <v>0</v>
      </c>
      <c r="AE1231" s="383">
        <f t="shared" si="179"/>
        <v>0</v>
      </c>
      <c r="AF1231" s="379"/>
      <c r="AG1231" s="381"/>
      <c r="AH1231" s="379"/>
      <c r="AI1231" s="381"/>
      <c r="AJ1231" s="384" t="str">
        <f t="shared" si="172"/>
        <v/>
      </c>
      <c r="AK1231" s="385" t="str">
        <f t="shared" si="173"/>
        <v/>
      </c>
      <c r="AL1231" s="388" t="str">
        <f t="shared" si="174"/>
        <v/>
      </c>
      <c r="AM1231" s="389" t="str">
        <f t="shared" si="175"/>
        <v/>
      </c>
      <c r="AN1231" s="388" t="str">
        <f t="shared" si="176"/>
        <v/>
      </c>
      <c r="AO1231" s="389" t="str">
        <f t="shared" si="177"/>
        <v/>
      </c>
      <c r="AP1231" s="423"/>
      <c r="AQ1231" s="423"/>
      <c r="AR1231" s="431" t="e">
        <f>VLOOKUP($B1231,'acc names'!$C$2:$D$12102,2,FALSE)</f>
        <v>#N/A</v>
      </c>
      <c r="AS1231" s="431" t="e">
        <f>VLOOKUP($AQ1231,software!$A$1:$B$14605,2,FALSE)</f>
        <v>#N/A</v>
      </c>
      <c r="AT1231" s="423"/>
      <c r="AV1231" s="423"/>
    </row>
    <row r="1232" spans="1:48" ht="12.75" x14ac:dyDescent="0.2">
      <c r="A1232" s="101"/>
      <c r="B1232" s="42"/>
      <c r="C1232" s="142"/>
      <c r="D1232" s="143"/>
      <c r="E1232" s="107"/>
      <c r="F1232" s="46"/>
      <c r="G1232" s="46"/>
      <c r="H1232" s="46"/>
      <c r="I1232" s="46"/>
      <c r="J1232" s="46"/>
      <c r="K1232" s="46"/>
      <c r="L1232" s="139"/>
      <c r="M1232" s="41"/>
      <c r="N1232" s="45"/>
      <c r="O1232" s="47"/>
      <c r="P1232" s="43"/>
      <c r="Q1232" s="71" t="e">
        <f>VLOOKUP(N1232,'error categories'!$A$2:$D$54,4,FALSE)</f>
        <v>#N/A</v>
      </c>
      <c r="R1232" s="72" t="e">
        <f>VLOOKUP(N1232,'error categories'!$A$2:$D$54,3,FALSE)</f>
        <v>#N/A</v>
      </c>
      <c r="S1232" s="374"/>
      <c r="T1232" s="377"/>
      <c r="U1232" s="378">
        <f t="shared" si="171"/>
        <v>0</v>
      </c>
      <c r="V1232" s="379"/>
      <c r="W1232" s="380"/>
      <c r="X1232" s="380"/>
      <c r="Y1232" s="380"/>
      <c r="Z1232" s="379"/>
      <c r="AA1232" s="381"/>
      <c r="AB1232" s="379"/>
      <c r="AC1232" s="380"/>
      <c r="AD1232" s="382">
        <f t="shared" si="178"/>
        <v>0</v>
      </c>
      <c r="AE1232" s="383">
        <f t="shared" si="179"/>
        <v>0</v>
      </c>
      <c r="AF1232" s="379"/>
      <c r="AG1232" s="381"/>
      <c r="AH1232" s="379"/>
      <c r="AI1232" s="381"/>
      <c r="AJ1232" s="384" t="str">
        <f t="shared" si="172"/>
        <v/>
      </c>
      <c r="AK1232" s="385" t="str">
        <f t="shared" si="173"/>
        <v/>
      </c>
      <c r="AL1232" s="388" t="str">
        <f t="shared" si="174"/>
        <v/>
      </c>
      <c r="AM1232" s="389" t="str">
        <f t="shared" si="175"/>
        <v/>
      </c>
      <c r="AN1232" s="388" t="str">
        <f t="shared" si="176"/>
        <v/>
      </c>
      <c r="AO1232" s="389" t="str">
        <f t="shared" si="177"/>
        <v/>
      </c>
      <c r="AP1232" s="423"/>
      <c r="AQ1232" s="423"/>
      <c r="AR1232" s="431" t="e">
        <f>VLOOKUP($B1232,'acc names'!$C$2:$D$12102,2,FALSE)</f>
        <v>#N/A</v>
      </c>
      <c r="AS1232" s="431" t="e">
        <f>VLOOKUP($AQ1232,software!$A$1:$B$14605,2,FALSE)</f>
        <v>#N/A</v>
      </c>
      <c r="AT1232" s="423"/>
      <c r="AV1232" s="423"/>
    </row>
    <row r="1233" spans="1:48" ht="12.75" x14ac:dyDescent="0.2">
      <c r="A1233" s="101"/>
      <c r="B1233" s="42"/>
      <c r="C1233" s="142"/>
      <c r="D1233" s="143"/>
      <c r="E1233" s="107"/>
      <c r="F1233" s="46"/>
      <c r="G1233" s="46"/>
      <c r="H1233" s="46"/>
      <c r="I1233" s="46"/>
      <c r="J1233" s="46"/>
      <c r="K1233" s="46"/>
      <c r="L1233" s="139"/>
      <c r="M1233" s="41"/>
      <c r="N1233" s="45"/>
      <c r="O1233" s="47"/>
      <c r="P1233" s="43"/>
      <c r="Q1233" s="71" t="e">
        <f>VLOOKUP(N1233,'error categories'!$A$2:$D$54,4,FALSE)</f>
        <v>#N/A</v>
      </c>
      <c r="R1233" s="72" t="e">
        <f>VLOOKUP(N1233,'error categories'!$A$2:$D$54,3,FALSE)</f>
        <v>#N/A</v>
      </c>
      <c r="S1233" s="374"/>
      <c r="T1233" s="377"/>
      <c r="U1233" s="378">
        <f t="shared" si="171"/>
        <v>0</v>
      </c>
      <c r="V1233" s="379"/>
      <c r="W1233" s="380"/>
      <c r="X1233" s="380"/>
      <c r="Y1233" s="380"/>
      <c r="Z1233" s="379"/>
      <c r="AA1233" s="381"/>
      <c r="AB1233" s="379"/>
      <c r="AC1233" s="380"/>
      <c r="AD1233" s="382">
        <f t="shared" si="178"/>
        <v>0</v>
      </c>
      <c r="AE1233" s="383">
        <f t="shared" si="179"/>
        <v>0</v>
      </c>
      <c r="AF1233" s="379"/>
      <c r="AG1233" s="381"/>
      <c r="AH1233" s="379"/>
      <c r="AI1233" s="381"/>
      <c r="AJ1233" s="384" t="str">
        <f t="shared" si="172"/>
        <v/>
      </c>
      <c r="AK1233" s="385" t="str">
        <f t="shared" si="173"/>
        <v/>
      </c>
      <c r="AL1233" s="388" t="str">
        <f t="shared" si="174"/>
        <v/>
      </c>
      <c r="AM1233" s="389" t="str">
        <f t="shared" si="175"/>
        <v/>
      </c>
      <c r="AN1233" s="388" t="str">
        <f t="shared" si="176"/>
        <v/>
      </c>
      <c r="AO1233" s="389" t="str">
        <f t="shared" si="177"/>
        <v/>
      </c>
      <c r="AP1233" s="423"/>
      <c r="AQ1233" s="423"/>
      <c r="AR1233" s="431" t="e">
        <f>VLOOKUP($B1233,'acc names'!$C$2:$D$12102,2,FALSE)</f>
        <v>#N/A</v>
      </c>
      <c r="AS1233" s="431" t="e">
        <f>VLOOKUP($AQ1233,software!$A$1:$B$14605,2,FALSE)</f>
        <v>#N/A</v>
      </c>
      <c r="AT1233" s="423"/>
      <c r="AV1233" s="423"/>
    </row>
    <row r="1234" spans="1:48" ht="12.75" x14ac:dyDescent="0.2">
      <c r="A1234" s="101"/>
      <c r="B1234" s="42"/>
      <c r="C1234" s="142"/>
      <c r="D1234" s="143"/>
      <c r="E1234" s="107"/>
      <c r="F1234" s="46"/>
      <c r="G1234" s="46"/>
      <c r="H1234" s="46"/>
      <c r="I1234" s="46"/>
      <c r="J1234" s="46"/>
      <c r="K1234" s="46"/>
      <c r="L1234" s="139"/>
      <c r="M1234" s="41"/>
      <c r="N1234" s="45"/>
      <c r="O1234" s="47"/>
      <c r="P1234" s="43"/>
      <c r="Q1234" s="71" t="e">
        <f>VLOOKUP(N1234,'error categories'!$A$2:$D$54,4,FALSE)</f>
        <v>#N/A</v>
      </c>
      <c r="R1234" s="72" t="e">
        <f>VLOOKUP(N1234,'error categories'!$A$2:$D$54,3,FALSE)</f>
        <v>#N/A</v>
      </c>
      <c r="S1234" s="374"/>
      <c r="T1234" s="377"/>
      <c r="U1234" s="378">
        <f t="shared" si="171"/>
        <v>0</v>
      </c>
      <c r="V1234" s="379"/>
      <c r="W1234" s="380"/>
      <c r="X1234" s="380"/>
      <c r="Y1234" s="380"/>
      <c r="Z1234" s="379"/>
      <c r="AA1234" s="381"/>
      <c r="AB1234" s="379"/>
      <c r="AC1234" s="380"/>
      <c r="AD1234" s="382">
        <f t="shared" si="178"/>
        <v>0</v>
      </c>
      <c r="AE1234" s="383">
        <f t="shared" si="179"/>
        <v>0</v>
      </c>
      <c r="AF1234" s="379"/>
      <c r="AG1234" s="381"/>
      <c r="AH1234" s="379"/>
      <c r="AI1234" s="381"/>
      <c r="AJ1234" s="384" t="str">
        <f t="shared" si="172"/>
        <v/>
      </c>
      <c r="AK1234" s="385" t="str">
        <f t="shared" si="173"/>
        <v/>
      </c>
      <c r="AL1234" s="388" t="str">
        <f t="shared" si="174"/>
        <v/>
      </c>
      <c r="AM1234" s="389" t="str">
        <f t="shared" si="175"/>
        <v/>
      </c>
      <c r="AN1234" s="388" t="str">
        <f t="shared" si="176"/>
        <v/>
      </c>
      <c r="AO1234" s="389" t="str">
        <f t="shared" si="177"/>
        <v/>
      </c>
      <c r="AP1234" s="423"/>
      <c r="AQ1234" s="423"/>
      <c r="AR1234" s="431" t="e">
        <f>VLOOKUP($B1234,'acc names'!$C$2:$D$12102,2,FALSE)</f>
        <v>#N/A</v>
      </c>
      <c r="AS1234" s="431" t="e">
        <f>VLOOKUP($AQ1234,software!$A$1:$B$14605,2,FALSE)</f>
        <v>#N/A</v>
      </c>
      <c r="AT1234" s="423"/>
      <c r="AV1234" s="423"/>
    </row>
    <row r="1235" spans="1:48" ht="12.75" x14ac:dyDescent="0.2">
      <c r="A1235" s="101"/>
      <c r="B1235" s="42"/>
      <c r="C1235" s="142"/>
      <c r="D1235" s="143"/>
      <c r="E1235" s="107"/>
      <c r="F1235" s="46"/>
      <c r="G1235" s="46"/>
      <c r="H1235" s="46"/>
      <c r="I1235" s="46"/>
      <c r="J1235" s="46"/>
      <c r="K1235" s="46"/>
      <c r="L1235" s="139"/>
      <c r="M1235" s="41"/>
      <c r="N1235" s="45"/>
      <c r="O1235" s="47"/>
      <c r="P1235" s="43"/>
      <c r="Q1235" s="71" t="e">
        <f>VLOOKUP(N1235,'error categories'!$A$2:$D$54,4,FALSE)</f>
        <v>#N/A</v>
      </c>
      <c r="R1235" s="72" t="e">
        <f>VLOOKUP(N1235,'error categories'!$A$2:$D$54,3,FALSE)</f>
        <v>#N/A</v>
      </c>
      <c r="S1235" s="374"/>
      <c r="T1235" s="377"/>
      <c r="U1235" s="378">
        <f t="shared" si="171"/>
        <v>0</v>
      </c>
      <c r="V1235" s="379"/>
      <c r="W1235" s="380"/>
      <c r="X1235" s="380"/>
      <c r="Y1235" s="380"/>
      <c r="Z1235" s="379"/>
      <c r="AA1235" s="381"/>
      <c r="AB1235" s="379"/>
      <c r="AC1235" s="380"/>
      <c r="AD1235" s="382">
        <f t="shared" si="178"/>
        <v>0</v>
      </c>
      <c r="AE1235" s="383">
        <f t="shared" si="179"/>
        <v>0</v>
      </c>
      <c r="AF1235" s="379"/>
      <c r="AG1235" s="381"/>
      <c r="AH1235" s="379"/>
      <c r="AI1235" s="381"/>
      <c r="AJ1235" s="384" t="str">
        <f t="shared" si="172"/>
        <v/>
      </c>
      <c r="AK1235" s="385" t="str">
        <f t="shared" si="173"/>
        <v/>
      </c>
      <c r="AL1235" s="388" t="str">
        <f t="shared" si="174"/>
        <v/>
      </c>
      <c r="AM1235" s="389" t="str">
        <f t="shared" si="175"/>
        <v/>
      </c>
      <c r="AN1235" s="388" t="str">
        <f t="shared" si="176"/>
        <v/>
      </c>
      <c r="AO1235" s="389" t="str">
        <f t="shared" si="177"/>
        <v/>
      </c>
      <c r="AP1235" s="423"/>
      <c r="AQ1235" s="423"/>
      <c r="AR1235" s="431" t="e">
        <f>VLOOKUP($B1235,'acc names'!$C$2:$D$12102,2,FALSE)</f>
        <v>#N/A</v>
      </c>
      <c r="AS1235" s="431" t="e">
        <f>VLOOKUP($AQ1235,software!$A$1:$B$14605,2,FALSE)</f>
        <v>#N/A</v>
      </c>
      <c r="AT1235" s="423"/>
      <c r="AV1235" s="423"/>
    </row>
    <row r="1236" spans="1:48" ht="12.75" x14ac:dyDescent="0.2">
      <c r="A1236" s="101"/>
      <c r="B1236" s="42"/>
      <c r="C1236" s="142"/>
      <c r="D1236" s="143"/>
      <c r="E1236" s="107"/>
      <c r="F1236" s="46"/>
      <c r="G1236" s="46"/>
      <c r="H1236" s="46"/>
      <c r="I1236" s="46"/>
      <c r="J1236" s="46"/>
      <c r="K1236" s="46"/>
      <c r="L1236" s="139"/>
      <c r="M1236" s="41"/>
      <c r="N1236" s="45"/>
      <c r="O1236" s="47"/>
      <c r="P1236" s="43"/>
      <c r="Q1236" s="71" t="e">
        <f>VLOOKUP(N1236,'error categories'!$A$2:$D$54,4,FALSE)</f>
        <v>#N/A</v>
      </c>
      <c r="R1236" s="72" t="e">
        <f>VLOOKUP(N1236,'error categories'!$A$2:$D$54,3,FALSE)</f>
        <v>#N/A</v>
      </c>
      <c r="S1236" s="374"/>
      <c r="T1236" s="377"/>
      <c r="U1236" s="378">
        <f t="shared" si="171"/>
        <v>0</v>
      </c>
      <c r="V1236" s="379"/>
      <c r="W1236" s="380"/>
      <c r="X1236" s="380"/>
      <c r="Y1236" s="380"/>
      <c r="Z1236" s="379"/>
      <c r="AA1236" s="381"/>
      <c r="AB1236" s="379"/>
      <c r="AC1236" s="380"/>
      <c r="AD1236" s="382">
        <f t="shared" si="178"/>
        <v>0</v>
      </c>
      <c r="AE1236" s="383">
        <f t="shared" si="179"/>
        <v>0</v>
      </c>
      <c r="AF1236" s="379"/>
      <c r="AG1236" s="381"/>
      <c r="AH1236" s="379"/>
      <c r="AI1236" s="381"/>
      <c r="AJ1236" s="384" t="str">
        <f t="shared" si="172"/>
        <v/>
      </c>
      <c r="AK1236" s="385" t="str">
        <f t="shared" si="173"/>
        <v/>
      </c>
      <c r="AL1236" s="388" t="str">
        <f t="shared" si="174"/>
        <v/>
      </c>
      <c r="AM1236" s="389" t="str">
        <f t="shared" si="175"/>
        <v/>
      </c>
      <c r="AN1236" s="388" t="str">
        <f t="shared" si="176"/>
        <v/>
      </c>
      <c r="AO1236" s="389" t="str">
        <f t="shared" si="177"/>
        <v/>
      </c>
      <c r="AP1236" s="423"/>
      <c r="AQ1236" s="423"/>
      <c r="AR1236" s="431" t="e">
        <f>VLOOKUP($B1236,'acc names'!$C$2:$D$12102,2,FALSE)</f>
        <v>#N/A</v>
      </c>
      <c r="AS1236" s="431" t="e">
        <f>VLOOKUP($AQ1236,software!$A$1:$B$14605,2,FALSE)</f>
        <v>#N/A</v>
      </c>
      <c r="AT1236" s="423"/>
      <c r="AV1236" s="423"/>
    </row>
    <row r="1237" spans="1:48" ht="12.75" x14ac:dyDescent="0.2">
      <c r="A1237" s="101"/>
      <c r="B1237" s="42"/>
      <c r="C1237" s="142"/>
      <c r="D1237" s="143"/>
      <c r="E1237" s="107"/>
      <c r="F1237" s="46"/>
      <c r="G1237" s="46"/>
      <c r="H1237" s="46"/>
      <c r="I1237" s="46"/>
      <c r="J1237" s="46"/>
      <c r="K1237" s="46"/>
      <c r="L1237" s="139"/>
      <c r="M1237" s="41"/>
      <c r="N1237" s="45"/>
      <c r="O1237" s="47"/>
      <c r="P1237" s="43"/>
      <c r="Q1237" s="71" t="e">
        <f>VLOOKUP(N1237,'error categories'!$A$2:$D$54,4,FALSE)</f>
        <v>#N/A</v>
      </c>
      <c r="R1237" s="72" t="e">
        <f>VLOOKUP(N1237,'error categories'!$A$2:$D$54,3,FALSE)</f>
        <v>#N/A</v>
      </c>
      <c r="S1237" s="374"/>
      <c r="T1237" s="377"/>
      <c r="U1237" s="378">
        <f t="shared" si="171"/>
        <v>0</v>
      </c>
      <c r="V1237" s="379"/>
      <c r="W1237" s="380"/>
      <c r="X1237" s="380"/>
      <c r="Y1237" s="380"/>
      <c r="Z1237" s="379"/>
      <c r="AA1237" s="381"/>
      <c r="AB1237" s="379"/>
      <c r="AC1237" s="380"/>
      <c r="AD1237" s="382">
        <f t="shared" si="178"/>
        <v>0</v>
      </c>
      <c r="AE1237" s="383">
        <f t="shared" si="179"/>
        <v>0</v>
      </c>
      <c r="AF1237" s="379"/>
      <c r="AG1237" s="381"/>
      <c r="AH1237" s="379"/>
      <c r="AI1237" s="381"/>
      <c r="AJ1237" s="384" t="str">
        <f t="shared" si="172"/>
        <v/>
      </c>
      <c r="AK1237" s="385" t="str">
        <f t="shared" si="173"/>
        <v/>
      </c>
      <c r="AL1237" s="388" t="str">
        <f t="shared" si="174"/>
        <v/>
      </c>
      <c r="AM1237" s="389" t="str">
        <f t="shared" si="175"/>
        <v/>
      </c>
      <c r="AN1237" s="388" t="str">
        <f t="shared" si="176"/>
        <v/>
      </c>
      <c r="AO1237" s="389" t="str">
        <f t="shared" si="177"/>
        <v/>
      </c>
      <c r="AP1237" s="423"/>
      <c r="AQ1237" s="423"/>
      <c r="AR1237" s="431" t="e">
        <f>VLOOKUP($B1237,'acc names'!$C$2:$D$12102,2,FALSE)</f>
        <v>#N/A</v>
      </c>
      <c r="AS1237" s="431" t="e">
        <f>VLOOKUP($AQ1237,software!$A$1:$B$14605,2,FALSE)</f>
        <v>#N/A</v>
      </c>
      <c r="AT1237" s="423"/>
      <c r="AV1237" s="423"/>
    </row>
    <row r="1238" spans="1:48" ht="12.75" x14ac:dyDescent="0.2">
      <c r="A1238" s="101"/>
      <c r="B1238" s="42"/>
      <c r="C1238" s="142"/>
      <c r="D1238" s="143"/>
      <c r="E1238" s="107"/>
      <c r="F1238" s="46"/>
      <c r="G1238" s="46"/>
      <c r="H1238" s="46"/>
      <c r="I1238" s="46"/>
      <c r="J1238" s="46"/>
      <c r="K1238" s="46"/>
      <c r="L1238" s="139"/>
      <c r="M1238" s="41"/>
      <c r="N1238" s="45"/>
      <c r="O1238" s="47"/>
      <c r="P1238" s="43"/>
      <c r="Q1238" s="71" t="e">
        <f>VLOOKUP(N1238,'error categories'!$A$2:$D$54,4,FALSE)</f>
        <v>#N/A</v>
      </c>
      <c r="R1238" s="72" t="e">
        <f>VLOOKUP(N1238,'error categories'!$A$2:$D$54,3,FALSE)</f>
        <v>#N/A</v>
      </c>
      <c r="S1238" s="374"/>
      <c r="T1238" s="377"/>
      <c r="U1238" s="378">
        <f t="shared" si="171"/>
        <v>0</v>
      </c>
      <c r="V1238" s="379"/>
      <c r="W1238" s="380"/>
      <c r="X1238" s="380"/>
      <c r="Y1238" s="380"/>
      <c r="Z1238" s="379"/>
      <c r="AA1238" s="381"/>
      <c r="AB1238" s="379"/>
      <c r="AC1238" s="380"/>
      <c r="AD1238" s="382">
        <f t="shared" si="178"/>
        <v>0</v>
      </c>
      <c r="AE1238" s="383">
        <f t="shared" si="179"/>
        <v>0</v>
      </c>
      <c r="AF1238" s="379"/>
      <c r="AG1238" s="381"/>
      <c r="AH1238" s="379"/>
      <c r="AI1238" s="381"/>
      <c r="AJ1238" s="384" t="str">
        <f t="shared" si="172"/>
        <v/>
      </c>
      <c r="AK1238" s="385" t="str">
        <f t="shared" si="173"/>
        <v/>
      </c>
      <c r="AL1238" s="388" t="str">
        <f t="shared" si="174"/>
        <v/>
      </c>
      <c r="AM1238" s="389" t="str">
        <f t="shared" si="175"/>
        <v/>
      </c>
      <c r="AN1238" s="388" t="str">
        <f t="shared" si="176"/>
        <v/>
      </c>
      <c r="AO1238" s="389" t="str">
        <f t="shared" si="177"/>
        <v/>
      </c>
      <c r="AP1238" s="423"/>
      <c r="AQ1238" s="423"/>
      <c r="AR1238" s="431" t="e">
        <f>VLOOKUP($B1238,'acc names'!$C$2:$D$12102,2,FALSE)</f>
        <v>#N/A</v>
      </c>
      <c r="AS1238" s="431" t="e">
        <f>VLOOKUP($AQ1238,software!$A$1:$B$14605,2,FALSE)</f>
        <v>#N/A</v>
      </c>
      <c r="AT1238" s="423"/>
      <c r="AV1238" s="423"/>
    </row>
    <row r="1239" spans="1:48" ht="12.75" x14ac:dyDescent="0.2">
      <c r="A1239" s="101"/>
      <c r="B1239" s="42"/>
      <c r="C1239" s="142"/>
      <c r="D1239" s="143"/>
      <c r="E1239" s="107"/>
      <c r="F1239" s="46"/>
      <c r="G1239" s="46"/>
      <c r="H1239" s="46"/>
      <c r="I1239" s="46"/>
      <c r="J1239" s="46"/>
      <c r="K1239" s="46"/>
      <c r="L1239" s="139"/>
      <c r="M1239" s="41"/>
      <c r="N1239" s="45"/>
      <c r="O1239" s="47"/>
      <c r="P1239" s="43"/>
      <c r="Q1239" s="71" t="e">
        <f>VLOOKUP(N1239,'error categories'!$A$2:$D$54,4,FALSE)</f>
        <v>#N/A</v>
      </c>
      <c r="R1239" s="72" t="e">
        <f>VLOOKUP(N1239,'error categories'!$A$2:$D$54,3,FALSE)</f>
        <v>#N/A</v>
      </c>
      <c r="S1239" s="374"/>
      <c r="T1239" s="377"/>
      <c r="U1239" s="378">
        <f t="shared" si="171"/>
        <v>0</v>
      </c>
      <c r="V1239" s="379"/>
      <c r="W1239" s="380"/>
      <c r="X1239" s="380"/>
      <c r="Y1239" s="380"/>
      <c r="Z1239" s="379"/>
      <c r="AA1239" s="381"/>
      <c r="AB1239" s="379"/>
      <c r="AC1239" s="380"/>
      <c r="AD1239" s="382">
        <f t="shared" si="178"/>
        <v>0</v>
      </c>
      <c r="AE1239" s="383">
        <f t="shared" si="179"/>
        <v>0</v>
      </c>
      <c r="AF1239" s="379"/>
      <c r="AG1239" s="381"/>
      <c r="AH1239" s="379"/>
      <c r="AI1239" s="381"/>
      <c r="AJ1239" s="384" t="str">
        <f t="shared" si="172"/>
        <v/>
      </c>
      <c r="AK1239" s="385" t="str">
        <f t="shared" si="173"/>
        <v/>
      </c>
      <c r="AL1239" s="388" t="str">
        <f t="shared" si="174"/>
        <v/>
      </c>
      <c r="AM1239" s="389" t="str">
        <f t="shared" si="175"/>
        <v/>
      </c>
      <c r="AN1239" s="388" t="str">
        <f t="shared" si="176"/>
        <v/>
      </c>
      <c r="AO1239" s="389" t="str">
        <f t="shared" si="177"/>
        <v/>
      </c>
      <c r="AP1239" s="423"/>
      <c r="AQ1239" s="423"/>
      <c r="AR1239" s="431" t="e">
        <f>VLOOKUP($B1239,'acc names'!$C$2:$D$12102,2,FALSE)</f>
        <v>#N/A</v>
      </c>
      <c r="AS1239" s="431" t="e">
        <f>VLOOKUP($AQ1239,software!$A$1:$B$14605,2,FALSE)</f>
        <v>#N/A</v>
      </c>
      <c r="AT1239" s="423"/>
      <c r="AV1239" s="423"/>
    </row>
    <row r="1240" spans="1:48" ht="12.75" x14ac:dyDescent="0.2">
      <c r="A1240" s="101"/>
      <c r="B1240" s="42"/>
      <c r="C1240" s="142"/>
      <c r="D1240" s="143"/>
      <c r="E1240" s="107"/>
      <c r="F1240" s="46"/>
      <c r="G1240" s="46"/>
      <c r="H1240" s="46"/>
      <c r="I1240" s="46"/>
      <c r="J1240" s="46"/>
      <c r="K1240" s="46"/>
      <c r="L1240" s="139"/>
      <c r="M1240" s="41"/>
      <c r="N1240" s="45"/>
      <c r="O1240" s="47"/>
      <c r="P1240" s="43"/>
      <c r="Q1240" s="71" t="e">
        <f>VLOOKUP(N1240,'error categories'!$A$2:$D$54,4,FALSE)</f>
        <v>#N/A</v>
      </c>
      <c r="R1240" s="72" t="e">
        <f>VLOOKUP(N1240,'error categories'!$A$2:$D$54,3,FALSE)</f>
        <v>#N/A</v>
      </c>
      <c r="S1240" s="374"/>
      <c r="T1240" s="377"/>
      <c r="U1240" s="378">
        <f t="shared" si="171"/>
        <v>0</v>
      </c>
      <c r="V1240" s="379"/>
      <c r="W1240" s="380"/>
      <c r="X1240" s="380"/>
      <c r="Y1240" s="380"/>
      <c r="Z1240" s="379"/>
      <c r="AA1240" s="381"/>
      <c r="AB1240" s="379"/>
      <c r="AC1240" s="380"/>
      <c r="AD1240" s="382">
        <f t="shared" si="178"/>
        <v>0</v>
      </c>
      <c r="AE1240" s="383">
        <f t="shared" si="179"/>
        <v>0</v>
      </c>
      <c r="AF1240" s="379"/>
      <c r="AG1240" s="381"/>
      <c r="AH1240" s="379"/>
      <c r="AI1240" s="381"/>
      <c r="AJ1240" s="384" t="str">
        <f t="shared" si="172"/>
        <v/>
      </c>
      <c r="AK1240" s="385" t="str">
        <f t="shared" si="173"/>
        <v/>
      </c>
      <c r="AL1240" s="388" t="str">
        <f t="shared" si="174"/>
        <v/>
      </c>
      <c r="AM1240" s="389" t="str">
        <f t="shared" si="175"/>
        <v/>
      </c>
      <c r="AN1240" s="388" t="str">
        <f t="shared" si="176"/>
        <v/>
      </c>
      <c r="AO1240" s="389" t="str">
        <f t="shared" si="177"/>
        <v/>
      </c>
      <c r="AP1240" s="423"/>
      <c r="AQ1240" s="423"/>
      <c r="AR1240" s="431" t="e">
        <f>VLOOKUP($B1240,'acc names'!$C$2:$D$12102,2,FALSE)</f>
        <v>#N/A</v>
      </c>
      <c r="AS1240" s="431" t="e">
        <f>VLOOKUP($AQ1240,software!$A$1:$B$14605,2,FALSE)</f>
        <v>#N/A</v>
      </c>
      <c r="AT1240" s="423"/>
      <c r="AV1240" s="423"/>
    </row>
    <row r="1241" spans="1:48" ht="12.75" x14ac:dyDescent="0.2">
      <c r="A1241" s="101"/>
      <c r="B1241" s="42"/>
      <c r="C1241" s="142"/>
      <c r="D1241" s="143"/>
      <c r="E1241" s="107"/>
      <c r="F1241" s="46"/>
      <c r="G1241" s="46"/>
      <c r="H1241" s="46"/>
      <c r="I1241" s="46"/>
      <c r="J1241" s="46"/>
      <c r="K1241" s="46"/>
      <c r="L1241" s="139"/>
      <c r="M1241" s="41"/>
      <c r="N1241" s="45"/>
      <c r="O1241" s="47"/>
      <c r="P1241" s="43"/>
      <c r="Q1241" s="71" t="e">
        <f>VLOOKUP(N1241,'error categories'!$A$2:$D$54,4,FALSE)</f>
        <v>#N/A</v>
      </c>
      <c r="R1241" s="72" t="e">
        <f>VLOOKUP(N1241,'error categories'!$A$2:$D$54,3,FALSE)</f>
        <v>#N/A</v>
      </c>
      <c r="S1241" s="374"/>
      <c r="T1241" s="377"/>
      <c r="U1241" s="378">
        <f t="shared" si="171"/>
        <v>0</v>
      </c>
      <c r="V1241" s="379"/>
      <c r="W1241" s="380"/>
      <c r="X1241" s="380"/>
      <c r="Y1241" s="380"/>
      <c r="Z1241" s="379"/>
      <c r="AA1241" s="381"/>
      <c r="AB1241" s="379"/>
      <c r="AC1241" s="380"/>
      <c r="AD1241" s="382">
        <f t="shared" si="178"/>
        <v>0</v>
      </c>
      <c r="AE1241" s="383">
        <f t="shared" si="179"/>
        <v>0</v>
      </c>
      <c r="AF1241" s="379"/>
      <c r="AG1241" s="381"/>
      <c r="AH1241" s="379"/>
      <c r="AI1241" s="381"/>
      <c r="AJ1241" s="384" t="str">
        <f t="shared" si="172"/>
        <v/>
      </c>
      <c r="AK1241" s="385" t="str">
        <f t="shared" si="173"/>
        <v/>
      </c>
      <c r="AL1241" s="388" t="str">
        <f t="shared" si="174"/>
        <v/>
      </c>
      <c r="AM1241" s="389" t="str">
        <f t="shared" si="175"/>
        <v/>
      </c>
      <c r="AN1241" s="388" t="str">
        <f t="shared" si="176"/>
        <v/>
      </c>
      <c r="AO1241" s="389" t="str">
        <f t="shared" si="177"/>
        <v/>
      </c>
      <c r="AP1241" s="423"/>
      <c r="AQ1241" s="423"/>
      <c r="AR1241" s="431" t="e">
        <f>VLOOKUP($B1241,'acc names'!$C$2:$D$12102,2,FALSE)</f>
        <v>#N/A</v>
      </c>
      <c r="AS1241" s="431" t="e">
        <f>VLOOKUP($AQ1241,software!$A$1:$B$14605,2,FALSE)</f>
        <v>#N/A</v>
      </c>
      <c r="AT1241" s="423"/>
      <c r="AV1241" s="423"/>
    </row>
    <row r="1242" spans="1:48" ht="12.75" x14ac:dyDescent="0.2">
      <c r="A1242" s="101"/>
      <c r="B1242" s="42"/>
      <c r="C1242" s="142"/>
      <c r="D1242" s="143"/>
      <c r="E1242" s="107"/>
      <c r="F1242" s="46"/>
      <c r="G1242" s="46"/>
      <c r="H1242" s="46"/>
      <c r="I1242" s="46"/>
      <c r="J1242" s="46"/>
      <c r="K1242" s="46"/>
      <c r="L1242" s="139"/>
      <c r="M1242" s="41"/>
      <c r="N1242" s="45"/>
      <c r="O1242" s="47"/>
      <c r="P1242" s="43"/>
      <c r="Q1242" s="71" t="e">
        <f>VLOOKUP(N1242,'error categories'!$A$2:$D$54,4,FALSE)</f>
        <v>#N/A</v>
      </c>
      <c r="R1242" s="72" t="e">
        <f>VLOOKUP(N1242,'error categories'!$A$2:$D$54,3,FALSE)</f>
        <v>#N/A</v>
      </c>
      <c r="S1242" s="374"/>
      <c r="T1242" s="377"/>
      <c r="U1242" s="378">
        <f t="shared" si="171"/>
        <v>0</v>
      </c>
      <c r="V1242" s="379"/>
      <c r="W1242" s="380"/>
      <c r="X1242" s="380"/>
      <c r="Y1242" s="380"/>
      <c r="Z1242" s="379"/>
      <c r="AA1242" s="381"/>
      <c r="AB1242" s="379"/>
      <c r="AC1242" s="380"/>
      <c r="AD1242" s="382">
        <f t="shared" si="178"/>
        <v>0</v>
      </c>
      <c r="AE1242" s="383">
        <f t="shared" si="179"/>
        <v>0</v>
      </c>
      <c r="AF1242" s="379"/>
      <c r="AG1242" s="381"/>
      <c r="AH1242" s="379"/>
      <c r="AI1242" s="381"/>
      <c r="AJ1242" s="384" t="str">
        <f t="shared" si="172"/>
        <v/>
      </c>
      <c r="AK1242" s="385" t="str">
        <f t="shared" si="173"/>
        <v/>
      </c>
      <c r="AL1242" s="388" t="str">
        <f t="shared" si="174"/>
        <v/>
      </c>
      <c r="AM1242" s="389" t="str">
        <f t="shared" si="175"/>
        <v/>
      </c>
      <c r="AN1242" s="388" t="str">
        <f t="shared" si="176"/>
        <v/>
      </c>
      <c r="AO1242" s="389" t="str">
        <f t="shared" si="177"/>
        <v/>
      </c>
      <c r="AP1242" s="423"/>
      <c r="AQ1242" s="423"/>
      <c r="AR1242" s="431" t="e">
        <f>VLOOKUP($B1242,'acc names'!$C$2:$D$12102,2,FALSE)</f>
        <v>#N/A</v>
      </c>
      <c r="AS1242" s="431" t="e">
        <f>VLOOKUP($AQ1242,software!$A$1:$B$14605,2,FALSE)</f>
        <v>#N/A</v>
      </c>
      <c r="AT1242" s="423"/>
      <c r="AV1242" s="423"/>
    </row>
    <row r="1243" spans="1:48" ht="12.75" x14ac:dyDescent="0.2">
      <c r="A1243" s="101"/>
      <c r="B1243" s="42"/>
      <c r="C1243" s="142"/>
      <c r="D1243" s="143"/>
      <c r="E1243" s="107"/>
      <c r="F1243" s="46"/>
      <c r="G1243" s="46"/>
      <c r="H1243" s="46"/>
      <c r="I1243" s="46"/>
      <c r="J1243" s="46"/>
      <c r="K1243" s="46"/>
      <c r="L1243" s="139"/>
      <c r="M1243" s="41"/>
      <c r="N1243" s="45"/>
      <c r="O1243" s="47"/>
      <c r="P1243" s="43"/>
      <c r="Q1243" s="71" t="e">
        <f>VLOOKUP(N1243,'error categories'!$A$2:$D$54,4,FALSE)</f>
        <v>#N/A</v>
      </c>
      <c r="R1243" s="72" t="e">
        <f>VLOOKUP(N1243,'error categories'!$A$2:$D$54,3,FALSE)</f>
        <v>#N/A</v>
      </c>
      <c r="S1243" s="374"/>
      <c r="T1243" s="377"/>
      <c r="U1243" s="378">
        <f t="shared" si="171"/>
        <v>0</v>
      </c>
      <c r="V1243" s="379"/>
      <c r="W1243" s="380"/>
      <c r="X1243" s="380"/>
      <c r="Y1243" s="380"/>
      <c r="Z1243" s="379"/>
      <c r="AA1243" s="381"/>
      <c r="AB1243" s="379"/>
      <c r="AC1243" s="380"/>
      <c r="AD1243" s="382">
        <f t="shared" si="178"/>
        <v>0</v>
      </c>
      <c r="AE1243" s="383">
        <f t="shared" si="179"/>
        <v>0</v>
      </c>
      <c r="AF1243" s="379"/>
      <c r="AG1243" s="381"/>
      <c r="AH1243" s="379"/>
      <c r="AI1243" s="381"/>
      <c r="AJ1243" s="384" t="str">
        <f t="shared" si="172"/>
        <v/>
      </c>
      <c r="AK1243" s="385" t="str">
        <f t="shared" si="173"/>
        <v/>
      </c>
      <c r="AL1243" s="388" t="str">
        <f t="shared" si="174"/>
        <v/>
      </c>
      <c r="AM1243" s="389" t="str">
        <f t="shared" si="175"/>
        <v/>
      </c>
      <c r="AN1243" s="388" t="str">
        <f t="shared" si="176"/>
        <v/>
      </c>
      <c r="AO1243" s="389" t="str">
        <f t="shared" si="177"/>
        <v/>
      </c>
      <c r="AP1243" s="423"/>
      <c r="AQ1243" s="423"/>
      <c r="AR1243" s="431" t="e">
        <f>VLOOKUP($B1243,'acc names'!$C$2:$D$12102,2,FALSE)</f>
        <v>#N/A</v>
      </c>
      <c r="AS1243" s="431" t="e">
        <f>VLOOKUP($AQ1243,software!$A$1:$B$14605,2,FALSE)</f>
        <v>#N/A</v>
      </c>
      <c r="AT1243" s="423"/>
      <c r="AV1243" s="423"/>
    </row>
    <row r="1244" spans="1:48" ht="12.75" x14ac:dyDescent="0.2">
      <c r="A1244" s="101"/>
      <c r="B1244" s="42"/>
      <c r="C1244" s="142"/>
      <c r="D1244" s="143"/>
      <c r="E1244" s="107"/>
      <c r="F1244" s="46"/>
      <c r="G1244" s="46"/>
      <c r="H1244" s="46"/>
      <c r="I1244" s="46"/>
      <c r="J1244" s="46"/>
      <c r="K1244" s="46"/>
      <c r="L1244" s="139"/>
      <c r="M1244" s="41"/>
      <c r="N1244" s="45"/>
      <c r="O1244" s="47"/>
      <c r="P1244" s="43"/>
      <c r="Q1244" s="71" t="e">
        <f>VLOOKUP(N1244,'error categories'!$A$2:$D$54,4,FALSE)</f>
        <v>#N/A</v>
      </c>
      <c r="R1244" s="72" t="e">
        <f>VLOOKUP(N1244,'error categories'!$A$2:$D$54,3,FALSE)</f>
        <v>#N/A</v>
      </c>
      <c r="S1244" s="374"/>
      <c r="T1244" s="377"/>
      <c r="U1244" s="378">
        <f t="shared" si="171"/>
        <v>0</v>
      </c>
      <c r="V1244" s="379"/>
      <c r="W1244" s="380"/>
      <c r="X1244" s="380"/>
      <c r="Y1244" s="380"/>
      <c r="Z1244" s="379"/>
      <c r="AA1244" s="381"/>
      <c r="AB1244" s="379"/>
      <c r="AC1244" s="380"/>
      <c r="AD1244" s="382">
        <f t="shared" si="178"/>
        <v>0</v>
      </c>
      <c r="AE1244" s="383">
        <f t="shared" si="179"/>
        <v>0</v>
      </c>
      <c r="AF1244" s="379"/>
      <c r="AG1244" s="381"/>
      <c r="AH1244" s="379"/>
      <c r="AI1244" s="381"/>
      <c r="AJ1244" s="384" t="str">
        <f t="shared" si="172"/>
        <v/>
      </c>
      <c r="AK1244" s="385" t="str">
        <f t="shared" si="173"/>
        <v/>
      </c>
      <c r="AL1244" s="388" t="str">
        <f t="shared" si="174"/>
        <v/>
      </c>
      <c r="AM1244" s="389" t="str">
        <f t="shared" si="175"/>
        <v/>
      </c>
      <c r="AN1244" s="388" t="str">
        <f t="shared" si="176"/>
        <v/>
      </c>
      <c r="AO1244" s="389" t="str">
        <f t="shared" si="177"/>
        <v/>
      </c>
      <c r="AP1244" s="423"/>
      <c r="AQ1244" s="423"/>
      <c r="AR1244" s="431" t="e">
        <f>VLOOKUP($B1244,'acc names'!$C$2:$D$12102,2,FALSE)</f>
        <v>#N/A</v>
      </c>
      <c r="AS1244" s="431" t="e">
        <f>VLOOKUP($AQ1244,software!$A$1:$B$14605,2,FALSE)</f>
        <v>#N/A</v>
      </c>
      <c r="AT1244" s="423"/>
      <c r="AV1244" s="423"/>
    </row>
    <row r="1245" spans="1:48" ht="12.75" x14ac:dyDescent="0.2">
      <c r="A1245" s="101"/>
      <c r="B1245" s="42"/>
      <c r="C1245" s="142"/>
      <c r="D1245" s="143"/>
      <c r="E1245" s="107"/>
      <c r="F1245" s="46"/>
      <c r="G1245" s="46"/>
      <c r="H1245" s="46"/>
      <c r="I1245" s="46"/>
      <c r="J1245" s="46"/>
      <c r="K1245" s="46"/>
      <c r="L1245" s="139"/>
      <c r="M1245" s="41"/>
      <c r="N1245" s="45"/>
      <c r="O1245" s="47"/>
      <c r="P1245" s="43"/>
      <c r="Q1245" s="71" t="e">
        <f>VLOOKUP(N1245,'error categories'!$A$2:$D$54,4,FALSE)</f>
        <v>#N/A</v>
      </c>
      <c r="R1245" s="72" t="e">
        <f>VLOOKUP(N1245,'error categories'!$A$2:$D$54,3,FALSE)</f>
        <v>#N/A</v>
      </c>
      <c r="S1245" s="374"/>
      <c r="T1245" s="377"/>
      <c r="U1245" s="378">
        <f t="shared" si="171"/>
        <v>0</v>
      </c>
      <c r="V1245" s="379"/>
      <c r="W1245" s="380"/>
      <c r="X1245" s="380"/>
      <c r="Y1245" s="380"/>
      <c r="Z1245" s="379"/>
      <c r="AA1245" s="381"/>
      <c r="AB1245" s="379"/>
      <c r="AC1245" s="380"/>
      <c r="AD1245" s="382">
        <f t="shared" si="178"/>
        <v>0</v>
      </c>
      <c r="AE1245" s="383">
        <f t="shared" si="179"/>
        <v>0</v>
      </c>
      <c r="AF1245" s="379"/>
      <c r="AG1245" s="381"/>
      <c r="AH1245" s="379"/>
      <c r="AI1245" s="381"/>
      <c r="AJ1245" s="384" t="str">
        <f t="shared" si="172"/>
        <v/>
      </c>
      <c r="AK1245" s="385" t="str">
        <f t="shared" si="173"/>
        <v/>
      </c>
      <c r="AL1245" s="388" t="str">
        <f t="shared" si="174"/>
        <v/>
      </c>
      <c r="AM1245" s="389" t="str">
        <f t="shared" si="175"/>
        <v/>
      </c>
      <c r="AN1245" s="388" t="str">
        <f t="shared" si="176"/>
        <v/>
      </c>
      <c r="AO1245" s="389" t="str">
        <f t="shared" si="177"/>
        <v/>
      </c>
      <c r="AP1245" s="423"/>
      <c r="AQ1245" s="423"/>
      <c r="AR1245" s="431" t="e">
        <f>VLOOKUP($B1245,'acc names'!$C$2:$D$12102,2,FALSE)</f>
        <v>#N/A</v>
      </c>
      <c r="AS1245" s="431" t="e">
        <f>VLOOKUP($AQ1245,software!$A$1:$B$14605,2,FALSE)</f>
        <v>#N/A</v>
      </c>
      <c r="AT1245" s="423"/>
      <c r="AV1245" s="423"/>
    </row>
    <row r="1246" spans="1:48" ht="12.75" x14ac:dyDescent="0.2">
      <c r="A1246" s="101"/>
      <c r="B1246" s="42"/>
      <c r="C1246" s="142"/>
      <c r="D1246" s="143"/>
      <c r="E1246" s="107"/>
      <c r="F1246" s="46"/>
      <c r="G1246" s="46"/>
      <c r="H1246" s="46"/>
      <c r="I1246" s="46"/>
      <c r="J1246" s="46"/>
      <c r="K1246" s="46"/>
      <c r="L1246" s="139"/>
      <c r="M1246" s="41"/>
      <c r="N1246" s="45"/>
      <c r="O1246" s="47"/>
      <c r="P1246" s="43"/>
      <c r="Q1246" s="71" t="e">
        <f>VLOOKUP(N1246,'error categories'!$A$2:$D$54,4,FALSE)</f>
        <v>#N/A</v>
      </c>
      <c r="R1246" s="72" t="e">
        <f>VLOOKUP(N1246,'error categories'!$A$2:$D$54,3,FALSE)</f>
        <v>#N/A</v>
      </c>
      <c r="S1246" s="374"/>
      <c r="T1246" s="377"/>
      <c r="U1246" s="378">
        <f t="shared" si="171"/>
        <v>0</v>
      </c>
      <c r="V1246" s="379"/>
      <c r="W1246" s="380"/>
      <c r="X1246" s="380"/>
      <c r="Y1246" s="380"/>
      <c r="Z1246" s="379"/>
      <c r="AA1246" s="381"/>
      <c r="AB1246" s="379"/>
      <c r="AC1246" s="380"/>
      <c r="AD1246" s="382">
        <f t="shared" si="178"/>
        <v>0</v>
      </c>
      <c r="AE1246" s="383">
        <f t="shared" si="179"/>
        <v>0</v>
      </c>
      <c r="AF1246" s="379"/>
      <c r="AG1246" s="381"/>
      <c r="AH1246" s="379"/>
      <c r="AI1246" s="381"/>
      <c r="AJ1246" s="384" t="str">
        <f t="shared" si="172"/>
        <v/>
      </c>
      <c r="AK1246" s="385" t="str">
        <f t="shared" si="173"/>
        <v/>
      </c>
      <c r="AL1246" s="388" t="str">
        <f t="shared" si="174"/>
        <v/>
      </c>
      <c r="AM1246" s="389" t="str">
        <f t="shared" si="175"/>
        <v/>
      </c>
      <c r="AN1246" s="388" t="str">
        <f t="shared" si="176"/>
        <v/>
      </c>
      <c r="AO1246" s="389" t="str">
        <f t="shared" si="177"/>
        <v/>
      </c>
      <c r="AP1246" s="423"/>
      <c r="AQ1246" s="423"/>
      <c r="AR1246" s="431" t="e">
        <f>VLOOKUP($B1246,'acc names'!$C$2:$D$12102,2,FALSE)</f>
        <v>#N/A</v>
      </c>
      <c r="AS1246" s="431" t="e">
        <f>VLOOKUP($AQ1246,software!$A$1:$B$14605,2,FALSE)</f>
        <v>#N/A</v>
      </c>
      <c r="AT1246" s="423"/>
      <c r="AV1246" s="423"/>
    </row>
    <row r="1247" spans="1:48" ht="12.75" x14ac:dyDescent="0.2">
      <c r="A1247" s="101"/>
      <c r="B1247" s="42"/>
      <c r="C1247" s="142"/>
      <c r="D1247" s="143"/>
      <c r="E1247" s="107"/>
      <c r="F1247" s="46"/>
      <c r="G1247" s="46"/>
      <c r="H1247" s="46"/>
      <c r="I1247" s="46"/>
      <c r="J1247" s="46"/>
      <c r="K1247" s="46"/>
      <c r="L1247" s="139"/>
      <c r="M1247" s="41"/>
      <c r="N1247" s="45"/>
      <c r="O1247" s="47"/>
      <c r="P1247" s="43"/>
      <c r="Q1247" s="71" t="e">
        <f>VLOOKUP(N1247,'error categories'!$A$2:$D$54,4,FALSE)</f>
        <v>#N/A</v>
      </c>
      <c r="R1247" s="72" t="e">
        <f>VLOOKUP(N1247,'error categories'!$A$2:$D$54,3,FALSE)</f>
        <v>#N/A</v>
      </c>
      <c r="S1247" s="374"/>
      <c r="T1247" s="377"/>
      <c r="U1247" s="378">
        <f t="shared" si="171"/>
        <v>0</v>
      </c>
      <c r="V1247" s="379"/>
      <c r="W1247" s="380"/>
      <c r="X1247" s="380"/>
      <c r="Y1247" s="380"/>
      <c r="Z1247" s="379"/>
      <c r="AA1247" s="381"/>
      <c r="AB1247" s="379"/>
      <c r="AC1247" s="380"/>
      <c r="AD1247" s="382">
        <f t="shared" si="178"/>
        <v>0</v>
      </c>
      <c r="AE1247" s="383">
        <f t="shared" si="179"/>
        <v>0</v>
      </c>
      <c r="AF1247" s="379"/>
      <c r="AG1247" s="381"/>
      <c r="AH1247" s="379"/>
      <c r="AI1247" s="381"/>
      <c r="AJ1247" s="384" t="str">
        <f t="shared" si="172"/>
        <v/>
      </c>
      <c r="AK1247" s="385" t="str">
        <f t="shared" si="173"/>
        <v/>
      </c>
      <c r="AL1247" s="388" t="str">
        <f t="shared" si="174"/>
        <v/>
      </c>
      <c r="AM1247" s="389" t="str">
        <f t="shared" si="175"/>
        <v/>
      </c>
      <c r="AN1247" s="388" t="str">
        <f t="shared" si="176"/>
        <v/>
      </c>
      <c r="AO1247" s="389" t="str">
        <f t="shared" si="177"/>
        <v/>
      </c>
      <c r="AP1247" s="423"/>
      <c r="AQ1247" s="423"/>
      <c r="AR1247" s="431" t="e">
        <f>VLOOKUP($B1247,'acc names'!$C$2:$D$12102,2,FALSE)</f>
        <v>#N/A</v>
      </c>
      <c r="AS1247" s="431" t="e">
        <f>VLOOKUP($AQ1247,software!$A$1:$B$14605,2,FALSE)</f>
        <v>#N/A</v>
      </c>
      <c r="AT1247" s="423"/>
      <c r="AV1247" s="423"/>
    </row>
    <row r="1248" spans="1:48" ht="12.75" x14ac:dyDescent="0.2">
      <c r="A1248" s="101"/>
      <c r="B1248" s="42"/>
      <c r="C1248" s="142"/>
      <c r="D1248" s="143"/>
      <c r="E1248" s="107"/>
      <c r="F1248" s="46"/>
      <c r="G1248" s="46"/>
      <c r="H1248" s="46"/>
      <c r="I1248" s="46"/>
      <c r="J1248" s="46"/>
      <c r="K1248" s="46"/>
      <c r="L1248" s="139"/>
      <c r="M1248" s="41"/>
      <c r="N1248" s="45"/>
      <c r="O1248" s="47"/>
      <c r="P1248" s="43"/>
      <c r="Q1248" s="71" t="e">
        <f>VLOOKUP(N1248,'error categories'!$A$2:$D$54,4,FALSE)</f>
        <v>#N/A</v>
      </c>
      <c r="R1248" s="72" t="e">
        <f>VLOOKUP(N1248,'error categories'!$A$2:$D$54,3,FALSE)</f>
        <v>#N/A</v>
      </c>
      <c r="S1248" s="374"/>
      <c r="T1248" s="377"/>
      <c r="U1248" s="378">
        <f t="shared" si="171"/>
        <v>0</v>
      </c>
      <c r="V1248" s="379"/>
      <c r="W1248" s="380"/>
      <c r="X1248" s="380"/>
      <c r="Y1248" s="380"/>
      <c r="Z1248" s="379"/>
      <c r="AA1248" s="381"/>
      <c r="AB1248" s="379"/>
      <c r="AC1248" s="380"/>
      <c r="AD1248" s="382">
        <f t="shared" si="178"/>
        <v>0</v>
      </c>
      <c r="AE1248" s="383">
        <f t="shared" si="179"/>
        <v>0</v>
      </c>
      <c r="AF1248" s="379"/>
      <c r="AG1248" s="381"/>
      <c r="AH1248" s="379"/>
      <c r="AI1248" s="381"/>
      <c r="AJ1248" s="384" t="str">
        <f t="shared" si="172"/>
        <v/>
      </c>
      <c r="AK1248" s="385" t="str">
        <f t="shared" si="173"/>
        <v/>
      </c>
      <c r="AL1248" s="388" t="str">
        <f t="shared" si="174"/>
        <v/>
      </c>
      <c r="AM1248" s="389" t="str">
        <f t="shared" si="175"/>
        <v/>
      </c>
      <c r="AN1248" s="388" t="str">
        <f t="shared" si="176"/>
        <v/>
      </c>
      <c r="AO1248" s="389" t="str">
        <f t="shared" si="177"/>
        <v/>
      </c>
      <c r="AP1248" s="423"/>
      <c r="AQ1248" s="423"/>
      <c r="AR1248" s="431" t="e">
        <f>VLOOKUP($B1248,'acc names'!$C$2:$D$12102,2,FALSE)</f>
        <v>#N/A</v>
      </c>
      <c r="AS1248" s="431" t="e">
        <f>VLOOKUP($AQ1248,software!$A$1:$B$14605,2,FALSE)</f>
        <v>#N/A</v>
      </c>
      <c r="AT1248" s="423"/>
      <c r="AV1248" s="423"/>
    </row>
    <row r="1249" spans="1:48" ht="12.75" x14ac:dyDescent="0.2">
      <c r="A1249" s="101"/>
      <c r="B1249" s="42"/>
      <c r="C1249" s="142"/>
      <c r="D1249" s="143"/>
      <c r="E1249" s="107"/>
      <c r="F1249" s="46"/>
      <c r="G1249" s="46"/>
      <c r="H1249" s="46"/>
      <c r="I1249" s="46"/>
      <c r="J1249" s="46"/>
      <c r="K1249" s="46"/>
      <c r="L1249" s="139"/>
      <c r="M1249" s="41"/>
      <c r="N1249" s="45"/>
      <c r="O1249" s="47"/>
      <c r="P1249" s="43"/>
      <c r="Q1249" s="71" t="e">
        <f>VLOOKUP(N1249,'error categories'!$A$2:$D$54,4,FALSE)</f>
        <v>#N/A</v>
      </c>
      <c r="R1249" s="72" t="e">
        <f>VLOOKUP(N1249,'error categories'!$A$2:$D$54,3,FALSE)</f>
        <v>#N/A</v>
      </c>
      <c r="S1249" s="374"/>
      <c r="T1249" s="377"/>
      <c r="U1249" s="378">
        <f t="shared" si="171"/>
        <v>0</v>
      </c>
      <c r="V1249" s="379"/>
      <c r="W1249" s="380"/>
      <c r="X1249" s="380"/>
      <c r="Y1249" s="380"/>
      <c r="Z1249" s="379"/>
      <c r="AA1249" s="381"/>
      <c r="AB1249" s="379"/>
      <c r="AC1249" s="380"/>
      <c r="AD1249" s="382">
        <f t="shared" si="178"/>
        <v>0</v>
      </c>
      <c r="AE1249" s="383">
        <f t="shared" si="179"/>
        <v>0</v>
      </c>
      <c r="AF1249" s="379"/>
      <c r="AG1249" s="381"/>
      <c r="AH1249" s="379"/>
      <c r="AI1249" s="381"/>
      <c r="AJ1249" s="384" t="str">
        <f t="shared" si="172"/>
        <v/>
      </c>
      <c r="AK1249" s="385" t="str">
        <f t="shared" si="173"/>
        <v/>
      </c>
      <c r="AL1249" s="388" t="str">
        <f t="shared" si="174"/>
        <v/>
      </c>
      <c r="AM1249" s="389" t="str">
        <f t="shared" si="175"/>
        <v/>
      </c>
      <c r="AN1249" s="388" t="str">
        <f t="shared" si="176"/>
        <v/>
      </c>
      <c r="AO1249" s="389" t="str">
        <f t="shared" si="177"/>
        <v/>
      </c>
      <c r="AP1249" s="423"/>
      <c r="AQ1249" s="423"/>
      <c r="AR1249" s="431" t="e">
        <f>VLOOKUP($B1249,'acc names'!$C$2:$D$12102,2,FALSE)</f>
        <v>#N/A</v>
      </c>
      <c r="AS1249" s="431" t="e">
        <f>VLOOKUP($AQ1249,software!$A$1:$B$14605,2,FALSE)</f>
        <v>#N/A</v>
      </c>
      <c r="AT1249" s="423"/>
      <c r="AV1249" s="423"/>
    </row>
    <row r="1250" spans="1:48" ht="12.75" x14ac:dyDescent="0.2">
      <c r="A1250" s="101"/>
      <c r="B1250" s="42"/>
      <c r="C1250" s="142"/>
      <c r="D1250" s="143"/>
      <c r="E1250" s="107"/>
      <c r="F1250" s="46"/>
      <c r="G1250" s="46"/>
      <c r="H1250" s="46"/>
      <c r="I1250" s="46"/>
      <c r="J1250" s="46"/>
      <c r="K1250" s="46"/>
      <c r="L1250" s="139"/>
      <c r="M1250" s="41"/>
      <c r="N1250" s="45"/>
      <c r="O1250" s="47"/>
      <c r="P1250" s="43"/>
      <c r="Q1250" s="71" t="e">
        <f>VLOOKUP(N1250,'error categories'!$A$2:$D$54,4,FALSE)</f>
        <v>#N/A</v>
      </c>
      <c r="R1250" s="72" t="e">
        <f>VLOOKUP(N1250,'error categories'!$A$2:$D$54,3,FALSE)</f>
        <v>#N/A</v>
      </c>
      <c r="S1250" s="374"/>
      <c r="T1250" s="377"/>
      <c r="U1250" s="378">
        <f t="shared" si="171"/>
        <v>0</v>
      </c>
      <c r="V1250" s="379"/>
      <c r="W1250" s="380"/>
      <c r="X1250" s="380"/>
      <c r="Y1250" s="380"/>
      <c r="Z1250" s="379"/>
      <c r="AA1250" s="381"/>
      <c r="AB1250" s="379"/>
      <c r="AC1250" s="380"/>
      <c r="AD1250" s="382">
        <f t="shared" si="178"/>
        <v>0</v>
      </c>
      <c r="AE1250" s="383">
        <f t="shared" si="179"/>
        <v>0</v>
      </c>
      <c r="AF1250" s="379"/>
      <c r="AG1250" s="381"/>
      <c r="AH1250" s="379"/>
      <c r="AI1250" s="381"/>
      <c r="AJ1250" s="384" t="str">
        <f t="shared" si="172"/>
        <v/>
      </c>
      <c r="AK1250" s="385" t="str">
        <f t="shared" si="173"/>
        <v/>
      </c>
      <c r="AL1250" s="388" t="str">
        <f t="shared" si="174"/>
        <v/>
      </c>
      <c r="AM1250" s="389" t="str">
        <f t="shared" si="175"/>
        <v/>
      </c>
      <c r="AN1250" s="388" t="str">
        <f t="shared" si="176"/>
        <v/>
      </c>
      <c r="AO1250" s="389" t="str">
        <f t="shared" si="177"/>
        <v/>
      </c>
      <c r="AP1250" s="423"/>
      <c r="AQ1250" s="423"/>
      <c r="AR1250" s="431" t="e">
        <f>VLOOKUP($B1250,'acc names'!$C$2:$D$12102,2,FALSE)</f>
        <v>#N/A</v>
      </c>
      <c r="AS1250" s="431" t="e">
        <f>VLOOKUP($AQ1250,software!$A$1:$B$14605,2,FALSE)</f>
        <v>#N/A</v>
      </c>
      <c r="AT1250" s="423"/>
      <c r="AV1250" s="423"/>
    </row>
    <row r="1251" spans="1:48" ht="12.75" x14ac:dyDescent="0.2">
      <c r="A1251" s="101"/>
      <c r="B1251" s="42"/>
      <c r="C1251" s="142"/>
      <c r="D1251" s="143"/>
      <c r="E1251" s="107"/>
      <c r="F1251" s="46"/>
      <c r="G1251" s="46"/>
      <c r="H1251" s="46"/>
      <c r="I1251" s="46"/>
      <c r="J1251" s="46"/>
      <c r="K1251" s="46"/>
      <c r="L1251" s="139"/>
      <c r="M1251" s="41"/>
      <c r="N1251" s="45"/>
      <c r="O1251" s="47"/>
      <c r="P1251" s="43"/>
      <c r="Q1251" s="71" t="e">
        <f>VLOOKUP(N1251,'error categories'!$A$2:$D$54,4,FALSE)</f>
        <v>#N/A</v>
      </c>
      <c r="R1251" s="72" t="e">
        <f>VLOOKUP(N1251,'error categories'!$A$2:$D$54,3,FALSE)</f>
        <v>#N/A</v>
      </c>
      <c r="S1251" s="374"/>
      <c r="T1251" s="377"/>
      <c r="U1251" s="378">
        <f t="shared" si="171"/>
        <v>0</v>
      </c>
      <c r="V1251" s="379"/>
      <c r="W1251" s="380"/>
      <c r="X1251" s="380"/>
      <c r="Y1251" s="380"/>
      <c r="Z1251" s="379"/>
      <c r="AA1251" s="381"/>
      <c r="AB1251" s="379"/>
      <c r="AC1251" s="380"/>
      <c r="AD1251" s="382">
        <f t="shared" si="178"/>
        <v>0</v>
      </c>
      <c r="AE1251" s="383">
        <f t="shared" si="179"/>
        <v>0</v>
      </c>
      <c r="AF1251" s="379"/>
      <c r="AG1251" s="381"/>
      <c r="AH1251" s="379"/>
      <c r="AI1251" s="381"/>
      <c r="AJ1251" s="384" t="str">
        <f t="shared" si="172"/>
        <v/>
      </c>
      <c r="AK1251" s="385" t="str">
        <f t="shared" si="173"/>
        <v/>
      </c>
      <c r="AL1251" s="388" t="str">
        <f t="shared" si="174"/>
        <v/>
      </c>
      <c r="AM1251" s="389" t="str">
        <f t="shared" si="175"/>
        <v/>
      </c>
      <c r="AN1251" s="388" t="str">
        <f t="shared" si="176"/>
        <v/>
      </c>
      <c r="AO1251" s="389" t="str">
        <f t="shared" si="177"/>
        <v/>
      </c>
      <c r="AP1251" s="423"/>
      <c r="AQ1251" s="423"/>
      <c r="AR1251" s="431" t="e">
        <f>VLOOKUP($B1251,'acc names'!$C$2:$D$12102,2,FALSE)</f>
        <v>#N/A</v>
      </c>
      <c r="AS1251" s="431" t="e">
        <f>VLOOKUP($AQ1251,software!$A$1:$B$14605,2,FALSE)</f>
        <v>#N/A</v>
      </c>
      <c r="AT1251" s="423"/>
      <c r="AV1251" s="423"/>
    </row>
    <row r="1252" spans="1:48" ht="12.75" x14ac:dyDescent="0.2">
      <c r="A1252" s="101"/>
      <c r="B1252" s="42"/>
      <c r="C1252" s="142"/>
      <c r="D1252" s="143"/>
      <c r="E1252" s="107"/>
      <c r="F1252" s="46"/>
      <c r="G1252" s="46"/>
      <c r="H1252" s="46"/>
      <c r="I1252" s="46"/>
      <c r="J1252" s="46"/>
      <c r="K1252" s="46"/>
      <c r="L1252" s="139"/>
      <c r="M1252" s="41"/>
      <c r="N1252" s="45"/>
      <c r="O1252" s="47"/>
      <c r="P1252" s="43"/>
      <c r="Q1252" s="71" t="e">
        <f>VLOOKUP(N1252,'error categories'!$A$2:$D$54,4,FALSE)</f>
        <v>#N/A</v>
      </c>
      <c r="R1252" s="72" t="e">
        <f>VLOOKUP(N1252,'error categories'!$A$2:$D$54,3,FALSE)</f>
        <v>#N/A</v>
      </c>
      <c r="S1252" s="374"/>
      <c r="T1252" s="377"/>
      <c r="U1252" s="378">
        <f t="shared" si="171"/>
        <v>0</v>
      </c>
      <c r="V1252" s="379"/>
      <c r="W1252" s="380"/>
      <c r="X1252" s="380"/>
      <c r="Y1252" s="380"/>
      <c r="Z1252" s="379"/>
      <c r="AA1252" s="381"/>
      <c r="AB1252" s="379"/>
      <c r="AC1252" s="380"/>
      <c r="AD1252" s="382">
        <f t="shared" si="178"/>
        <v>0</v>
      </c>
      <c r="AE1252" s="383">
        <f t="shared" si="179"/>
        <v>0</v>
      </c>
      <c r="AF1252" s="379"/>
      <c r="AG1252" s="381"/>
      <c r="AH1252" s="379"/>
      <c r="AI1252" s="381"/>
      <c r="AJ1252" s="384" t="str">
        <f t="shared" si="172"/>
        <v/>
      </c>
      <c r="AK1252" s="385" t="str">
        <f t="shared" si="173"/>
        <v/>
      </c>
      <c r="AL1252" s="388" t="str">
        <f t="shared" si="174"/>
        <v/>
      </c>
      <c r="AM1252" s="389" t="str">
        <f t="shared" si="175"/>
        <v/>
      </c>
      <c r="AN1252" s="388" t="str">
        <f t="shared" si="176"/>
        <v/>
      </c>
      <c r="AO1252" s="389" t="str">
        <f t="shared" si="177"/>
        <v/>
      </c>
      <c r="AP1252" s="423"/>
      <c r="AQ1252" s="423"/>
      <c r="AR1252" s="431" t="e">
        <f>VLOOKUP($B1252,'acc names'!$C$2:$D$12102,2,FALSE)</f>
        <v>#N/A</v>
      </c>
      <c r="AS1252" s="431" t="e">
        <f>VLOOKUP($AQ1252,software!$A$1:$B$14605,2,FALSE)</f>
        <v>#N/A</v>
      </c>
      <c r="AT1252" s="423"/>
      <c r="AV1252" s="423"/>
    </row>
    <row r="1253" spans="1:48" ht="12.75" x14ac:dyDescent="0.2">
      <c r="A1253" s="101"/>
      <c r="B1253" s="42"/>
      <c r="C1253" s="142"/>
      <c r="D1253" s="143"/>
      <c r="E1253" s="107"/>
      <c r="F1253" s="46"/>
      <c r="G1253" s="46"/>
      <c r="H1253" s="46"/>
      <c r="I1253" s="46"/>
      <c r="J1253" s="46"/>
      <c r="K1253" s="46"/>
      <c r="L1253" s="139"/>
      <c r="M1253" s="41"/>
      <c r="N1253" s="45"/>
      <c r="O1253" s="47"/>
      <c r="P1253" s="43"/>
      <c r="Q1253" s="71" t="e">
        <f>VLOOKUP(N1253,'error categories'!$A$2:$D$54,4,FALSE)</f>
        <v>#N/A</v>
      </c>
      <c r="R1253" s="72" t="e">
        <f>VLOOKUP(N1253,'error categories'!$A$2:$D$54,3,FALSE)</f>
        <v>#N/A</v>
      </c>
      <c r="S1253" s="374"/>
      <c r="T1253" s="377"/>
      <c r="U1253" s="378">
        <f t="shared" si="171"/>
        <v>0</v>
      </c>
      <c r="V1253" s="379"/>
      <c r="W1253" s="380"/>
      <c r="X1253" s="380"/>
      <c r="Y1253" s="380"/>
      <c r="Z1253" s="379"/>
      <c r="AA1253" s="381"/>
      <c r="AB1253" s="379"/>
      <c r="AC1253" s="380"/>
      <c r="AD1253" s="382">
        <f t="shared" si="178"/>
        <v>0</v>
      </c>
      <c r="AE1253" s="383">
        <f t="shared" si="179"/>
        <v>0</v>
      </c>
      <c r="AF1253" s="379"/>
      <c r="AG1253" s="381"/>
      <c r="AH1253" s="379"/>
      <c r="AI1253" s="381"/>
      <c r="AJ1253" s="384" t="str">
        <f t="shared" si="172"/>
        <v/>
      </c>
      <c r="AK1253" s="385" t="str">
        <f t="shared" si="173"/>
        <v/>
      </c>
      <c r="AL1253" s="388" t="str">
        <f t="shared" si="174"/>
        <v/>
      </c>
      <c r="AM1253" s="389" t="str">
        <f t="shared" si="175"/>
        <v/>
      </c>
      <c r="AN1253" s="388" t="str">
        <f t="shared" si="176"/>
        <v/>
      </c>
      <c r="AO1253" s="389" t="str">
        <f t="shared" si="177"/>
        <v/>
      </c>
      <c r="AP1253" s="423"/>
      <c r="AQ1253" s="423"/>
      <c r="AR1253" s="431" t="e">
        <f>VLOOKUP($B1253,'acc names'!$C$2:$D$12102,2,FALSE)</f>
        <v>#N/A</v>
      </c>
      <c r="AS1253" s="431" t="e">
        <f>VLOOKUP($AQ1253,software!$A$1:$B$14605,2,FALSE)</f>
        <v>#N/A</v>
      </c>
      <c r="AT1253" s="423"/>
      <c r="AV1253" s="423"/>
    </row>
    <row r="1254" spans="1:48" ht="12.75" x14ac:dyDescent="0.2">
      <c r="A1254" s="101"/>
      <c r="B1254" s="42"/>
      <c r="C1254" s="142"/>
      <c r="D1254" s="143"/>
      <c r="E1254" s="107"/>
      <c r="F1254" s="46"/>
      <c r="G1254" s="46"/>
      <c r="H1254" s="46"/>
      <c r="I1254" s="46"/>
      <c r="J1254" s="46"/>
      <c r="K1254" s="46"/>
      <c r="L1254" s="139"/>
      <c r="M1254" s="41"/>
      <c r="N1254" s="45"/>
      <c r="O1254" s="47"/>
      <c r="P1254" s="43"/>
      <c r="Q1254" s="71" t="e">
        <f>VLOOKUP(N1254,'error categories'!$A$2:$D$54,4,FALSE)</f>
        <v>#N/A</v>
      </c>
      <c r="R1254" s="72" t="e">
        <f>VLOOKUP(N1254,'error categories'!$A$2:$D$54,3,FALSE)</f>
        <v>#N/A</v>
      </c>
      <c r="S1254" s="374"/>
      <c r="T1254" s="377"/>
      <c r="U1254" s="378">
        <f t="shared" si="171"/>
        <v>0</v>
      </c>
      <c r="V1254" s="379"/>
      <c r="W1254" s="380"/>
      <c r="X1254" s="380"/>
      <c r="Y1254" s="380"/>
      <c r="Z1254" s="379"/>
      <c r="AA1254" s="381"/>
      <c r="AB1254" s="379"/>
      <c r="AC1254" s="380"/>
      <c r="AD1254" s="382">
        <f t="shared" si="178"/>
        <v>0</v>
      </c>
      <c r="AE1254" s="383">
        <f t="shared" si="179"/>
        <v>0</v>
      </c>
      <c r="AF1254" s="379"/>
      <c r="AG1254" s="381"/>
      <c r="AH1254" s="379"/>
      <c r="AI1254" s="381"/>
      <c r="AJ1254" s="384" t="str">
        <f t="shared" si="172"/>
        <v/>
      </c>
      <c r="AK1254" s="385" t="str">
        <f t="shared" si="173"/>
        <v/>
      </c>
      <c r="AL1254" s="388" t="str">
        <f t="shared" si="174"/>
        <v/>
      </c>
      <c r="AM1254" s="389" t="str">
        <f t="shared" si="175"/>
        <v/>
      </c>
      <c r="AN1254" s="388" t="str">
        <f t="shared" si="176"/>
        <v/>
      </c>
      <c r="AO1254" s="389" t="str">
        <f t="shared" si="177"/>
        <v/>
      </c>
      <c r="AP1254" s="423"/>
      <c r="AQ1254" s="423"/>
      <c r="AR1254" s="431" t="e">
        <f>VLOOKUP($B1254,'acc names'!$C$2:$D$12102,2,FALSE)</f>
        <v>#N/A</v>
      </c>
      <c r="AS1254" s="431" t="e">
        <f>VLOOKUP($AQ1254,software!$A$1:$B$14605,2,FALSE)</f>
        <v>#N/A</v>
      </c>
      <c r="AT1254" s="423"/>
      <c r="AV1254" s="423"/>
    </row>
    <row r="1255" spans="1:48" ht="12.75" x14ac:dyDescent="0.2">
      <c r="A1255" s="101"/>
      <c r="B1255" s="42"/>
      <c r="C1255" s="142"/>
      <c r="D1255" s="143"/>
      <c r="E1255" s="107"/>
      <c r="F1255" s="46"/>
      <c r="G1255" s="46"/>
      <c r="H1255" s="46"/>
      <c r="I1255" s="46"/>
      <c r="J1255" s="46"/>
      <c r="K1255" s="46"/>
      <c r="L1255" s="139"/>
      <c r="M1255" s="41"/>
      <c r="N1255" s="45"/>
      <c r="O1255" s="47"/>
      <c r="P1255" s="43"/>
      <c r="Q1255" s="71" t="e">
        <f>VLOOKUP(N1255,'error categories'!$A$2:$D$54,4,FALSE)</f>
        <v>#N/A</v>
      </c>
      <c r="R1255" s="72" t="e">
        <f>VLOOKUP(N1255,'error categories'!$A$2:$D$54,3,FALSE)</f>
        <v>#N/A</v>
      </c>
      <c r="S1255" s="374"/>
      <c r="T1255" s="377"/>
      <c r="U1255" s="378">
        <f t="shared" si="171"/>
        <v>0</v>
      </c>
      <c r="V1255" s="379"/>
      <c r="W1255" s="380"/>
      <c r="X1255" s="380"/>
      <c r="Y1255" s="380"/>
      <c r="Z1255" s="379"/>
      <c r="AA1255" s="381"/>
      <c r="AB1255" s="379"/>
      <c r="AC1255" s="380"/>
      <c r="AD1255" s="382">
        <f t="shared" si="178"/>
        <v>0</v>
      </c>
      <c r="AE1255" s="383">
        <f t="shared" si="179"/>
        <v>0</v>
      </c>
      <c r="AF1255" s="379"/>
      <c r="AG1255" s="381"/>
      <c r="AH1255" s="379"/>
      <c r="AI1255" s="381"/>
      <c r="AJ1255" s="384" t="str">
        <f t="shared" si="172"/>
        <v/>
      </c>
      <c r="AK1255" s="385" t="str">
        <f t="shared" si="173"/>
        <v/>
      </c>
      <c r="AL1255" s="388" t="str">
        <f t="shared" si="174"/>
        <v/>
      </c>
      <c r="AM1255" s="389" t="str">
        <f t="shared" si="175"/>
        <v/>
      </c>
      <c r="AN1255" s="388" t="str">
        <f t="shared" si="176"/>
        <v/>
      </c>
      <c r="AO1255" s="389" t="str">
        <f t="shared" si="177"/>
        <v/>
      </c>
      <c r="AP1255" s="423"/>
      <c r="AQ1255" s="423"/>
      <c r="AR1255" s="431" t="e">
        <f>VLOOKUP($B1255,'acc names'!$C$2:$D$12102,2,FALSE)</f>
        <v>#N/A</v>
      </c>
      <c r="AS1255" s="431" t="e">
        <f>VLOOKUP($AQ1255,software!$A$1:$B$14605,2,FALSE)</f>
        <v>#N/A</v>
      </c>
      <c r="AT1255" s="423"/>
      <c r="AV1255" s="423"/>
    </row>
    <row r="1256" spans="1:48" ht="12.75" x14ac:dyDescent="0.2">
      <c r="A1256" s="101"/>
      <c r="B1256" s="42"/>
      <c r="C1256" s="142"/>
      <c r="D1256" s="143"/>
      <c r="E1256" s="107"/>
      <c r="F1256" s="46"/>
      <c r="G1256" s="46"/>
      <c r="H1256" s="46"/>
      <c r="I1256" s="46"/>
      <c r="J1256" s="46"/>
      <c r="K1256" s="46"/>
      <c r="L1256" s="139"/>
      <c r="M1256" s="41"/>
      <c r="N1256" s="45"/>
      <c r="O1256" s="47"/>
      <c r="P1256" s="43"/>
      <c r="Q1256" s="71" t="e">
        <f>VLOOKUP(N1256,'error categories'!$A$2:$D$54,4,FALSE)</f>
        <v>#N/A</v>
      </c>
      <c r="R1256" s="72" t="e">
        <f>VLOOKUP(N1256,'error categories'!$A$2:$D$54,3,FALSE)</f>
        <v>#N/A</v>
      </c>
      <c r="S1256" s="374"/>
      <c r="T1256" s="377"/>
      <c r="U1256" s="378">
        <f t="shared" si="171"/>
        <v>0</v>
      </c>
      <c r="V1256" s="379"/>
      <c r="W1256" s="380"/>
      <c r="X1256" s="380"/>
      <c r="Y1256" s="380"/>
      <c r="Z1256" s="379"/>
      <c r="AA1256" s="381"/>
      <c r="AB1256" s="379"/>
      <c r="AC1256" s="380"/>
      <c r="AD1256" s="382">
        <f t="shared" si="178"/>
        <v>0</v>
      </c>
      <c r="AE1256" s="383">
        <f t="shared" si="179"/>
        <v>0</v>
      </c>
      <c r="AF1256" s="379"/>
      <c r="AG1256" s="381"/>
      <c r="AH1256" s="379"/>
      <c r="AI1256" s="381"/>
      <c r="AJ1256" s="384" t="str">
        <f t="shared" si="172"/>
        <v/>
      </c>
      <c r="AK1256" s="385" t="str">
        <f t="shared" si="173"/>
        <v/>
      </c>
      <c r="AL1256" s="388" t="str">
        <f t="shared" si="174"/>
        <v/>
      </c>
      <c r="AM1256" s="389" t="str">
        <f t="shared" si="175"/>
        <v/>
      </c>
      <c r="AN1256" s="388" t="str">
        <f t="shared" si="176"/>
        <v/>
      </c>
      <c r="AO1256" s="389" t="str">
        <f t="shared" si="177"/>
        <v/>
      </c>
      <c r="AP1256" s="423"/>
      <c r="AQ1256" s="423"/>
      <c r="AR1256" s="431" t="e">
        <f>VLOOKUP($B1256,'acc names'!$C$2:$D$12102,2,FALSE)</f>
        <v>#N/A</v>
      </c>
      <c r="AS1256" s="431" t="e">
        <f>VLOOKUP($AQ1256,software!$A$1:$B$14605,2,FALSE)</f>
        <v>#N/A</v>
      </c>
      <c r="AT1256" s="423"/>
      <c r="AV1256" s="423"/>
    </row>
    <row r="1257" spans="1:48" ht="12.75" x14ac:dyDescent="0.2">
      <c r="A1257" s="101"/>
      <c r="B1257" s="42"/>
      <c r="C1257" s="142"/>
      <c r="D1257" s="143"/>
      <c r="E1257" s="107"/>
      <c r="F1257" s="46"/>
      <c r="G1257" s="46"/>
      <c r="H1257" s="46"/>
      <c r="I1257" s="46"/>
      <c r="J1257" s="46"/>
      <c r="K1257" s="46"/>
      <c r="L1257" s="139"/>
      <c r="M1257" s="41"/>
      <c r="N1257" s="45"/>
      <c r="O1257" s="47"/>
      <c r="P1257" s="43"/>
      <c r="Q1257" s="71" t="e">
        <f>VLOOKUP(N1257,'error categories'!$A$2:$D$54,4,FALSE)</f>
        <v>#N/A</v>
      </c>
      <c r="R1257" s="72" t="e">
        <f>VLOOKUP(N1257,'error categories'!$A$2:$D$54,3,FALSE)</f>
        <v>#N/A</v>
      </c>
      <c r="S1257" s="374"/>
      <c r="T1257" s="377"/>
      <c r="U1257" s="378">
        <f t="shared" si="171"/>
        <v>0</v>
      </c>
      <c r="V1257" s="379"/>
      <c r="W1257" s="380"/>
      <c r="X1257" s="380"/>
      <c r="Y1257" s="380"/>
      <c r="Z1257" s="379"/>
      <c r="AA1257" s="381"/>
      <c r="AB1257" s="379"/>
      <c r="AC1257" s="380"/>
      <c r="AD1257" s="382">
        <f t="shared" si="178"/>
        <v>0</v>
      </c>
      <c r="AE1257" s="383">
        <f t="shared" si="179"/>
        <v>0</v>
      </c>
      <c r="AF1257" s="379"/>
      <c r="AG1257" s="381"/>
      <c r="AH1257" s="379"/>
      <c r="AI1257" s="381"/>
      <c r="AJ1257" s="384" t="str">
        <f t="shared" si="172"/>
        <v/>
      </c>
      <c r="AK1257" s="385" t="str">
        <f t="shared" si="173"/>
        <v/>
      </c>
      <c r="AL1257" s="388" t="str">
        <f t="shared" si="174"/>
        <v/>
      </c>
      <c r="AM1257" s="389" t="str">
        <f t="shared" si="175"/>
        <v/>
      </c>
      <c r="AN1257" s="388" t="str">
        <f t="shared" si="176"/>
        <v/>
      </c>
      <c r="AO1257" s="389" t="str">
        <f t="shared" si="177"/>
        <v/>
      </c>
      <c r="AP1257" s="423"/>
      <c r="AQ1257" s="423"/>
      <c r="AR1257" s="431" t="e">
        <f>VLOOKUP($B1257,'acc names'!$C$2:$D$12102,2,FALSE)</f>
        <v>#N/A</v>
      </c>
      <c r="AS1257" s="431" t="e">
        <f>VLOOKUP($AQ1257,software!$A$1:$B$14605,2,FALSE)</f>
        <v>#N/A</v>
      </c>
      <c r="AT1257" s="423"/>
      <c r="AV1257" s="423"/>
    </row>
    <row r="1258" spans="1:48" ht="12.75" x14ac:dyDescent="0.2">
      <c r="A1258" s="101"/>
      <c r="B1258" s="42"/>
      <c r="C1258" s="142"/>
      <c r="D1258" s="143"/>
      <c r="E1258" s="107"/>
      <c r="F1258" s="46"/>
      <c r="G1258" s="46"/>
      <c r="H1258" s="46"/>
      <c r="I1258" s="46"/>
      <c r="J1258" s="46"/>
      <c r="K1258" s="46"/>
      <c r="L1258" s="139"/>
      <c r="M1258" s="41"/>
      <c r="N1258" s="45"/>
      <c r="O1258" s="47"/>
      <c r="P1258" s="43"/>
      <c r="Q1258" s="71" t="e">
        <f>VLOOKUP(N1258,'error categories'!$A$2:$D$54,4,FALSE)</f>
        <v>#N/A</v>
      </c>
      <c r="R1258" s="72" t="e">
        <f>VLOOKUP(N1258,'error categories'!$A$2:$D$54,3,FALSE)</f>
        <v>#N/A</v>
      </c>
      <c r="S1258" s="374"/>
      <c r="T1258" s="377"/>
      <c r="U1258" s="378">
        <f t="shared" si="171"/>
        <v>0</v>
      </c>
      <c r="V1258" s="379"/>
      <c r="W1258" s="380"/>
      <c r="X1258" s="380"/>
      <c r="Y1258" s="380"/>
      <c r="Z1258" s="379"/>
      <c r="AA1258" s="381"/>
      <c r="AB1258" s="379"/>
      <c r="AC1258" s="380"/>
      <c r="AD1258" s="382">
        <f t="shared" si="178"/>
        <v>0</v>
      </c>
      <c r="AE1258" s="383">
        <f t="shared" si="179"/>
        <v>0</v>
      </c>
      <c r="AF1258" s="379"/>
      <c r="AG1258" s="381"/>
      <c r="AH1258" s="379"/>
      <c r="AI1258" s="381"/>
      <c r="AJ1258" s="384" t="str">
        <f t="shared" si="172"/>
        <v/>
      </c>
      <c r="AK1258" s="385" t="str">
        <f t="shared" si="173"/>
        <v/>
      </c>
      <c r="AL1258" s="388" t="str">
        <f t="shared" si="174"/>
        <v/>
      </c>
      <c r="AM1258" s="389" t="str">
        <f t="shared" si="175"/>
        <v/>
      </c>
      <c r="AN1258" s="388" t="str">
        <f t="shared" si="176"/>
        <v/>
      </c>
      <c r="AO1258" s="389" t="str">
        <f t="shared" si="177"/>
        <v/>
      </c>
      <c r="AP1258" s="423"/>
      <c r="AQ1258" s="423"/>
      <c r="AR1258" s="431" t="e">
        <f>VLOOKUP($B1258,'acc names'!$C$2:$D$12102,2,FALSE)</f>
        <v>#N/A</v>
      </c>
      <c r="AS1258" s="431" t="e">
        <f>VLOOKUP($AQ1258,software!$A$1:$B$14605,2,FALSE)</f>
        <v>#N/A</v>
      </c>
      <c r="AT1258" s="423"/>
      <c r="AV1258" s="423"/>
    </row>
    <row r="1259" spans="1:48" ht="12.75" x14ac:dyDescent="0.2">
      <c r="A1259" s="101"/>
      <c r="B1259" s="42"/>
      <c r="C1259" s="142"/>
      <c r="D1259" s="143"/>
      <c r="E1259" s="107"/>
      <c r="F1259" s="46"/>
      <c r="G1259" s="46"/>
      <c r="H1259" s="46"/>
      <c r="I1259" s="46"/>
      <c r="J1259" s="46"/>
      <c r="K1259" s="46"/>
      <c r="L1259" s="139"/>
      <c r="M1259" s="41"/>
      <c r="N1259" s="45"/>
      <c r="O1259" s="47"/>
      <c r="P1259" s="43"/>
      <c r="Q1259" s="71" t="e">
        <f>VLOOKUP(N1259,'error categories'!$A$2:$D$54,4,FALSE)</f>
        <v>#N/A</v>
      </c>
      <c r="R1259" s="72" t="e">
        <f>VLOOKUP(N1259,'error categories'!$A$2:$D$54,3,FALSE)</f>
        <v>#N/A</v>
      </c>
      <c r="S1259" s="374"/>
      <c r="T1259" s="377"/>
      <c r="U1259" s="378">
        <f t="shared" si="171"/>
        <v>0</v>
      </c>
      <c r="V1259" s="379"/>
      <c r="W1259" s="380"/>
      <c r="X1259" s="380"/>
      <c r="Y1259" s="380"/>
      <c r="Z1259" s="379"/>
      <c r="AA1259" s="381"/>
      <c r="AB1259" s="379"/>
      <c r="AC1259" s="380"/>
      <c r="AD1259" s="382">
        <f t="shared" si="178"/>
        <v>0</v>
      </c>
      <c r="AE1259" s="383">
        <f t="shared" si="179"/>
        <v>0</v>
      </c>
      <c r="AF1259" s="379"/>
      <c r="AG1259" s="381"/>
      <c r="AH1259" s="379"/>
      <c r="AI1259" s="381"/>
      <c r="AJ1259" s="384" t="str">
        <f t="shared" si="172"/>
        <v/>
      </c>
      <c r="AK1259" s="385" t="str">
        <f t="shared" si="173"/>
        <v/>
      </c>
      <c r="AL1259" s="388" t="str">
        <f t="shared" si="174"/>
        <v/>
      </c>
      <c r="AM1259" s="389" t="str">
        <f t="shared" si="175"/>
        <v/>
      </c>
      <c r="AN1259" s="388" t="str">
        <f t="shared" si="176"/>
        <v/>
      </c>
      <c r="AO1259" s="389" t="str">
        <f t="shared" si="177"/>
        <v/>
      </c>
      <c r="AP1259" s="423"/>
      <c r="AQ1259" s="423"/>
      <c r="AR1259" s="431" t="e">
        <f>VLOOKUP($B1259,'acc names'!$C$2:$D$12102,2,FALSE)</f>
        <v>#N/A</v>
      </c>
      <c r="AS1259" s="431" t="e">
        <f>VLOOKUP($AQ1259,software!$A$1:$B$14605,2,FALSE)</f>
        <v>#N/A</v>
      </c>
      <c r="AT1259" s="423"/>
      <c r="AV1259" s="423"/>
    </row>
    <row r="1260" spans="1:48" ht="12.75" x14ac:dyDescent="0.2">
      <c r="A1260" s="101"/>
      <c r="B1260" s="42"/>
      <c r="C1260" s="142"/>
      <c r="D1260" s="143"/>
      <c r="E1260" s="107"/>
      <c r="F1260" s="46"/>
      <c r="G1260" s="46"/>
      <c r="H1260" s="46"/>
      <c r="I1260" s="46"/>
      <c r="J1260" s="46"/>
      <c r="K1260" s="46"/>
      <c r="L1260" s="139"/>
      <c r="M1260" s="41"/>
      <c r="N1260" s="45"/>
      <c r="O1260" s="47"/>
      <c r="P1260" s="43"/>
      <c r="Q1260" s="71" t="e">
        <f>VLOOKUP(N1260,'error categories'!$A$2:$D$54,4,FALSE)</f>
        <v>#N/A</v>
      </c>
      <c r="R1260" s="72" t="e">
        <f>VLOOKUP(N1260,'error categories'!$A$2:$D$54,3,FALSE)</f>
        <v>#N/A</v>
      </c>
      <c r="S1260" s="374"/>
      <c r="T1260" s="377"/>
      <c r="U1260" s="378">
        <f t="shared" si="171"/>
        <v>0</v>
      </c>
      <c r="V1260" s="379"/>
      <c r="W1260" s="380"/>
      <c r="X1260" s="380"/>
      <c r="Y1260" s="380"/>
      <c r="Z1260" s="379"/>
      <c r="AA1260" s="381"/>
      <c r="AB1260" s="379"/>
      <c r="AC1260" s="380"/>
      <c r="AD1260" s="382">
        <f t="shared" si="178"/>
        <v>0</v>
      </c>
      <c r="AE1260" s="383">
        <f t="shared" si="179"/>
        <v>0</v>
      </c>
      <c r="AF1260" s="379"/>
      <c r="AG1260" s="381"/>
      <c r="AH1260" s="379"/>
      <c r="AI1260" s="381"/>
      <c r="AJ1260" s="384" t="str">
        <f t="shared" si="172"/>
        <v/>
      </c>
      <c r="AK1260" s="385" t="str">
        <f t="shared" si="173"/>
        <v/>
      </c>
      <c r="AL1260" s="388" t="str">
        <f t="shared" si="174"/>
        <v/>
      </c>
      <c r="AM1260" s="389" t="str">
        <f t="shared" si="175"/>
        <v/>
      </c>
      <c r="AN1260" s="388" t="str">
        <f t="shared" si="176"/>
        <v/>
      </c>
      <c r="AO1260" s="389" t="str">
        <f t="shared" si="177"/>
        <v/>
      </c>
      <c r="AP1260" s="423"/>
      <c r="AQ1260" s="423"/>
      <c r="AR1260" s="431" t="e">
        <f>VLOOKUP($B1260,'acc names'!$C$2:$D$12102,2,FALSE)</f>
        <v>#N/A</v>
      </c>
      <c r="AS1260" s="431" t="e">
        <f>VLOOKUP($AQ1260,software!$A$1:$B$14605,2,FALSE)</f>
        <v>#N/A</v>
      </c>
      <c r="AT1260" s="423"/>
      <c r="AV1260" s="423"/>
    </row>
    <row r="1261" spans="1:48" ht="12.75" x14ac:dyDescent="0.2">
      <c r="A1261" s="101"/>
      <c r="B1261" s="42"/>
      <c r="C1261" s="142"/>
      <c r="D1261" s="143"/>
      <c r="E1261" s="107"/>
      <c r="F1261" s="46"/>
      <c r="G1261" s="46"/>
      <c r="H1261" s="46"/>
      <c r="I1261" s="46"/>
      <c r="J1261" s="46"/>
      <c r="K1261" s="46"/>
      <c r="L1261" s="139"/>
      <c r="M1261" s="41"/>
      <c r="N1261" s="45"/>
      <c r="O1261" s="47"/>
      <c r="P1261" s="43"/>
      <c r="Q1261" s="71" t="e">
        <f>VLOOKUP(N1261,'error categories'!$A$2:$D$54,4,FALSE)</f>
        <v>#N/A</v>
      </c>
      <c r="R1261" s="72" t="e">
        <f>VLOOKUP(N1261,'error categories'!$A$2:$D$54,3,FALSE)</f>
        <v>#N/A</v>
      </c>
      <c r="S1261" s="374"/>
      <c r="T1261" s="377"/>
      <c r="U1261" s="378">
        <f t="shared" si="171"/>
        <v>0</v>
      </c>
      <c r="V1261" s="379"/>
      <c r="W1261" s="380"/>
      <c r="X1261" s="380"/>
      <c r="Y1261" s="380"/>
      <c r="Z1261" s="379"/>
      <c r="AA1261" s="381"/>
      <c r="AB1261" s="379"/>
      <c r="AC1261" s="380"/>
      <c r="AD1261" s="382">
        <f t="shared" si="178"/>
        <v>0</v>
      </c>
      <c r="AE1261" s="383">
        <f t="shared" si="179"/>
        <v>0</v>
      </c>
      <c r="AF1261" s="379"/>
      <c r="AG1261" s="381"/>
      <c r="AH1261" s="379"/>
      <c r="AI1261" s="381"/>
      <c r="AJ1261" s="384" t="str">
        <f t="shared" si="172"/>
        <v/>
      </c>
      <c r="AK1261" s="385" t="str">
        <f t="shared" si="173"/>
        <v/>
      </c>
      <c r="AL1261" s="388" t="str">
        <f t="shared" si="174"/>
        <v/>
      </c>
      <c r="AM1261" s="389" t="str">
        <f t="shared" si="175"/>
        <v/>
      </c>
      <c r="AN1261" s="388" t="str">
        <f t="shared" si="176"/>
        <v/>
      </c>
      <c r="AO1261" s="389" t="str">
        <f t="shared" si="177"/>
        <v/>
      </c>
      <c r="AP1261" s="423"/>
      <c r="AQ1261" s="423"/>
      <c r="AR1261" s="431" t="e">
        <f>VLOOKUP($B1261,'acc names'!$C$2:$D$12102,2,FALSE)</f>
        <v>#N/A</v>
      </c>
      <c r="AS1261" s="431" t="e">
        <f>VLOOKUP($AQ1261,software!$A$1:$B$14605,2,FALSE)</f>
        <v>#N/A</v>
      </c>
      <c r="AT1261" s="423"/>
      <c r="AV1261" s="423"/>
    </row>
    <row r="1262" spans="1:48" ht="12.75" x14ac:dyDescent="0.2">
      <c r="A1262" s="101"/>
      <c r="B1262" s="42"/>
      <c r="C1262" s="142"/>
      <c r="D1262" s="143"/>
      <c r="E1262" s="107"/>
      <c r="F1262" s="46"/>
      <c r="G1262" s="46"/>
      <c r="H1262" s="46"/>
      <c r="I1262" s="46"/>
      <c r="J1262" s="46"/>
      <c r="K1262" s="46"/>
      <c r="L1262" s="139"/>
      <c r="M1262" s="41"/>
      <c r="N1262" s="45"/>
      <c r="O1262" s="47"/>
      <c r="P1262" s="43"/>
      <c r="Q1262" s="71" t="e">
        <f>VLOOKUP(N1262,'error categories'!$A$2:$D$54,4,FALSE)</f>
        <v>#N/A</v>
      </c>
      <c r="R1262" s="72" t="e">
        <f>VLOOKUP(N1262,'error categories'!$A$2:$D$54,3,FALSE)</f>
        <v>#N/A</v>
      </c>
      <c r="S1262" s="374"/>
      <c r="T1262" s="377"/>
      <c r="U1262" s="378">
        <f t="shared" si="171"/>
        <v>0</v>
      </c>
      <c r="V1262" s="379"/>
      <c r="W1262" s="380"/>
      <c r="X1262" s="380"/>
      <c r="Y1262" s="380"/>
      <c r="Z1262" s="379"/>
      <c r="AA1262" s="381"/>
      <c r="AB1262" s="379"/>
      <c r="AC1262" s="380"/>
      <c r="AD1262" s="382">
        <f t="shared" si="178"/>
        <v>0</v>
      </c>
      <c r="AE1262" s="383">
        <f t="shared" si="179"/>
        <v>0</v>
      </c>
      <c r="AF1262" s="379"/>
      <c r="AG1262" s="381"/>
      <c r="AH1262" s="379"/>
      <c r="AI1262" s="381"/>
      <c r="AJ1262" s="384" t="str">
        <f t="shared" si="172"/>
        <v/>
      </c>
      <c r="AK1262" s="385" t="str">
        <f t="shared" si="173"/>
        <v/>
      </c>
      <c r="AL1262" s="388" t="str">
        <f t="shared" si="174"/>
        <v/>
      </c>
      <c r="AM1262" s="389" t="str">
        <f t="shared" si="175"/>
        <v/>
      </c>
      <c r="AN1262" s="388" t="str">
        <f t="shared" si="176"/>
        <v/>
      </c>
      <c r="AO1262" s="389" t="str">
        <f t="shared" si="177"/>
        <v/>
      </c>
      <c r="AP1262" s="423"/>
      <c r="AQ1262" s="423"/>
      <c r="AR1262" s="431" t="e">
        <f>VLOOKUP($B1262,'acc names'!$C$2:$D$12102,2,FALSE)</f>
        <v>#N/A</v>
      </c>
      <c r="AS1262" s="431" t="e">
        <f>VLOOKUP($AQ1262,software!$A$1:$B$14605,2,FALSE)</f>
        <v>#N/A</v>
      </c>
      <c r="AT1262" s="423"/>
      <c r="AV1262" s="423"/>
    </row>
    <row r="1263" spans="1:48" ht="12.75" x14ac:dyDescent="0.2">
      <c r="A1263" s="101"/>
      <c r="B1263" s="42"/>
      <c r="C1263" s="142"/>
      <c r="D1263" s="143"/>
      <c r="E1263" s="107"/>
      <c r="F1263" s="46"/>
      <c r="G1263" s="46"/>
      <c r="H1263" s="46"/>
      <c r="I1263" s="46"/>
      <c r="J1263" s="46"/>
      <c r="K1263" s="46"/>
      <c r="L1263" s="139"/>
      <c r="M1263" s="41"/>
      <c r="N1263" s="45"/>
      <c r="O1263" s="47"/>
      <c r="P1263" s="43"/>
      <c r="Q1263" s="71" t="e">
        <f>VLOOKUP(N1263,'error categories'!$A$2:$D$54,4,FALSE)</f>
        <v>#N/A</v>
      </c>
      <c r="R1263" s="72" t="e">
        <f>VLOOKUP(N1263,'error categories'!$A$2:$D$54,3,FALSE)</f>
        <v>#N/A</v>
      </c>
      <c r="S1263" s="374"/>
      <c r="T1263" s="377"/>
      <c r="U1263" s="378">
        <f t="shared" si="171"/>
        <v>0</v>
      </c>
      <c r="V1263" s="379"/>
      <c r="W1263" s="380"/>
      <c r="X1263" s="380"/>
      <c r="Y1263" s="380"/>
      <c r="Z1263" s="379"/>
      <c r="AA1263" s="381"/>
      <c r="AB1263" s="379"/>
      <c r="AC1263" s="380"/>
      <c r="AD1263" s="382">
        <f t="shared" si="178"/>
        <v>0</v>
      </c>
      <c r="AE1263" s="383">
        <f t="shared" si="179"/>
        <v>0</v>
      </c>
      <c r="AF1263" s="379"/>
      <c r="AG1263" s="381"/>
      <c r="AH1263" s="379"/>
      <c r="AI1263" s="381"/>
      <c r="AJ1263" s="384" t="str">
        <f t="shared" si="172"/>
        <v/>
      </c>
      <c r="AK1263" s="385" t="str">
        <f t="shared" si="173"/>
        <v/>
      </c>
      <c r="AL1263" s="388" t="str">
        <f t="shared" si="174"/>
        <v/>
      </c>
      <c r="AM1263" s="389" t="str">
        <f t="shared" si="175"/>
        <v/>
      </c>
      <c r="AN1263" s="388" t="str">
        <f t="shared" si="176"/>
        <v/>
      </c>
      <c r="AO1263" s="389" t="str">
        <f t="shared" si="177"/>
        <v/>
      </c>
      <c r="AP1263" s="423"/>
      <c r="AQ1263" s="423"/>
      <c r="AR1263" s="431" t="e">
        <f>VLOOKUP($B1263,'acc names'!$C$2:$D$12102,2,FALSE)</f>
        <v>#N/A</v>
      </c>
      <c r="AS1263" s="431" t="e">
        <f>VLOOKUP($AQ1263,software!$A$1:$B$14605,2,FALSE)</f>
        <v>#N/A</v>
      </c>
      <c r="AT1263" s="423"/>
      <c r="AV1263" s="423"/>
    </row>
    <row r="1264" spans="1:48" ht="12.75" x14ac:dyDescent="0.2">
      <c r="A1264" s="101"/>
      <c r="B1264" s="42"/>
      <c r="C1264" s="142"/>
      <c r="D1264" s="143"/>
      <c r="E1264" s="107"/>
      <c r="F1264" s="46"/>
      <c r="G1264" s="46"/>
      <c r="H1264" s="46"/>
      <c r="I1264" s="46"/>
      <c r="J1264" s="46"/>
      <c r="K1264" s="46"/>
      <c r="L1264" s="139"/>
      <c r="M1264" s="41"/>
      <c r="N1264" s="45"/>
      <c r="O1264" s="47"/>
      <c r="P1264" s="43"/>
      <c r="Q1264" s="71" t="e">
        <f>VLOOKUP(N1264,'error categories'!$A$2:$D$54,4,FALSE)</f>
        <v>#N/A</v>
      </c>
      <c r="R1264" s="72" t="e">
        <f>VLOOKUP(N1264,'error categories'!$A$2:$D$54,3,FALSE)</f>
        <v>#N/A</v>
      </c>
      <c r="S1264" s="374"/>
      <c r="T1264" s="377"/>
      <c r="U1264" s="378">
        <f t="shared" si="171"/>
        <v>0</v>
      </c>
      <c r="V1264" s="379"/>
      <c r="W1264" s="380"/>
      <c r="X1264" s="380"/>
      <c r="Y1264" s="380"/>
      <c r="Z1264" s="379"/>
      <c r="AA1264" s="381"/>
      <c r="AB1264" s="379"/>
      <c r="AC1264" s="380"/>
      <c r="AD1264" s="382">
        <f t="shared" si="178"/>
        <v>0</v>
      </c>
      <c r="AE1264" s="383">
        <f t="shared" si="179"/>
        <v>0</v>
      </c>
      <c r="AF1264" s="379"/>
      <c r="AG1264" s="381"/>
      <c r="AH1264" s="379"/>
      <c r="AI1264" s="381"/>
      <c r="AJ1264" s="384" t="str">
        <f t="shared" si="172"/>
        <v/>
      </c>
      <c r="AK1264" s="385" t="str">
        <f t="shared" si="173"/>
        <v/>
      </c>
      <c r="AL1264" s="388" t="str">
        <f t="shared" si="174"/>
        <v/>
      </c>
      <c r="AM1264" s="389" t="str">
        <f t="shared" si="175"/>
        <v/>
      </c>
      <c r="AN1264" s="388" t="str">
        <f t="shared" si="176"/>
        <v/>
      </c>
      <c r="AO1264" s="389" t="str">
        <f t="shared" si="177"/>
        <v/>
      </c>
      <c r="AP1264" s="423"/>
      <c r="AQ1264" s="423"/>
      <c r="AR1264" s="431" t="e">
        <f>VLOOKUP($B1264,'acc names'!$C$2:$D$12102,2,FALSE)</f>
        <v>#N/A</v>
      </c>
      <c r="AS1264" s="431" t="e">
        <f>VLOOKUP($AQ1264,software!$A$1:$B$14605,2,FALSE)</f>
        <v>#N/A</v>
      </c>
      <c r="AT1264" s="423"/>
      <c r="AV1264" s="423"/>
    </row>
    <row r="1265" spans="1:48" ht="12.75" x14ac:dyDescent="0.2">
      <c r="A1265" s="101"/>
      <c r="B1265" s="42"/>
      <c r="C1265" s="142"/>
      <c r="D1265" s="143"/>
      <c r="E1265" s="107"/>
      <c r="F1265" s="46"/>
      <c r="G1265" s="46"/>
      <c r="H1265" s="46"/>
      <c r="I1265" s="46"/>
      <c r="J1265" s="46"/>
      <c r="K1265" s="46"/>
      <c r="L1265" s="139"/>
      <c r="M1265" s="41"/>
      <c r="N1265" s="45"/>
      <c r="O1265" s="47"/>
      <c r="P1265" s="43"/>
      <c r="Q1265" s="71" t="e">
        <f>VLOOKUP(N1265,'error categories'!$A$2:$D$54,4,FALSE)</f>
        <v>#N/A</v>
      </c>
      <c r="R1265" s="72" t="e">
        <f>VLOOKUP(N1265,'error categories'!$A$2:$D$54,3,FALSE)</f>
        <v>#N/A</v>
      </c>
      <c r="S1265" s="374"/>
      <c r="T1265" s="377"/>
      <c r="U1265" s="378">
        <f t="shared" si="171"/>
        <v>0</v>
      </c>
      <c r="V1265" s="379"/>
      <c r="W1265" s="380"/>
      <c r="X1265" s="380"/>
      <c r="Y1265" s="380"/>
      <c r="Z1265" s="379"/>
      <c r="AA1265" s="381"/>
      <c r="AB1265" s="379"/>
      <c r="AC1265" s="380"/>
      <c r="AD1265" s="382">
        <f t="shared" si="178"/>
        <v>0</v>
      </c>
      <c r="AE1265" s="383">
        <f t="shared" si="179"/>
        <v>0</v>
      </c>
      <c r="AF1265" s="379"/>
      <c r="AG1265" s="381"/>
      <c r="AH1265" s="379"/>
      <c r="AI1265" s="381"/>
      <c r="AJ1265" s="384" t="str">
        <f t="shared" si="172"/>
        <v/>
      </c>
      <c r="AK1265" s="385" t="str">
        <f t="shared" si="173"/>
        <v/>
      </c>
      <c r="AL1265" s="388" t="str">
        <f t="shared" si="174"/>
        <v/>
      </c>
      <c r="AM1265" s="389" t="str">
        <f t="shared" si="175"/>
        <v/>
      </c>
      <c r="AN1265" s="388" t="str">
        <f t="shared" si="176"/>
        <v/>
      </c>
      <c r="AO1265" s="389" t="str">
        <f t="shared" si="177"/>
        <v/>
      </c>
      <c r="AP1265" s="423"/>
      <c r="AQ1265" s="423"/>
      <c r="AR1265" s="431" t="e">
        <f>VLOOKUP($B1265,'acc names'!$C$2:$D$12102,2,FALSE)</f>
        <v>#N/A</v>
      </c>
      <c r="AS1265" s="431" t="e">
        <f>VLOOKUP($AQ1265,software!$A$1:$B$14605,2,FALSE)</f>
        <v>#N/A</v>
      </c>
      <c r="AT1265" s="423"/>
      <c r="AV1265" s="423"/>
    </row>
    <row r="1266" spans="1:48" ht="12.75" x14ac:dyDescent="0.2">
      <c r="A1266" s="101"/>
      <c r="B1266" s="42"/>
      <c r="C1266" s="142"/>
      <c r="D1266" s="143"/>
      <c r="E1266" s="107"/>
      <c r="F1266" s="46"/>
      <c r="G1266" s="46"/>
      <c r="H1266" s="46"/>
      <c r="I1266" s="46"/>
      <c r="J1266" s="46"/>
      <c r="K1266" s="46"/>
      <c r="L1266" s="139"/>
      <c r="M1266" s="41"/>
      <c r="N1266" s="45"/>
      <c r="O1266" s="47"/>
      <c r="P1266" s="43"/>
      <c r="Q1266" s="71" t="e">
        <f>VLOOKUP(N1266,'error categories'!$A$2:$D$54,4,FALSE)</f>
        <v>#N/A</v>
      </c>
      <c r="R1266" s="72" t="e">
        <f>VLOOKUP(N1266,'error categories'!$A$2:$D$54,3,FALSE)</f>
        <v>#N/A</v>
      </c>
      <c r="S1266" s="374"/>
      <c r="T1266" s="377"/>
      <c r="U1266" s="378">
        <f t="shared" si="171"/>
        <v>0</v>
      </c>
      <c r="V1266" s="379"/>
      <c r="W1266" s="380"/>
      <c r="X1266" s="380"/>
      <c r="Y1266" s="380"/>
      <c r="Z1266" s="379"/>
      <c r="AA1266" s="381"/>
      <c r="AB1266" s="379"/>
      <c r="AC1266" s="380"/>
      <c r="AD1266" s="382">
        <f t="shared" si="178"/>
        <v>0</v>
      </c>
      <c r="AE1266" s="383">
        <f t="shared" si="179"/>
        <v>0</v>
      </c>
      <c r="AF1266" s="379"/>
      <c r="AG1266" s="381"/>
      <c r="AH1266" s="379"/>
      <c r="AI1266" s="381"/>
      <c r="AJ1266" s="384" t="str">
        <f t="shared" si="172"/>
        <v/>
      </c>
      <c r="AK1266" s="385" t="str">
        <f t="shared" si="173"/>
        <v/>
      </c>
      <c r="AL1266" s="388" t="str">
        <f t="shared" si="174"/>
        <v/>
      </c>
      <c r="AM1266" s="389" t="str">
        <f t="shared" si="175"/>
        <v/>
      </c>
      <c r="AN1266" s="388" t="str">
        <f t="shared" si="176"/>
        <v/>
      </c>
      <c r="AO1266" s="389" t="str">
        <f t="shared" si="177"/>
        <v/>
      </c>
      <c r="AP1266" s="423"/>
      <c r="AQ1266" s="423"/>
      <c r="AR1266" s="431" t="e">
        <f>VLOOKUP($B1266,'acc names'!$C$2:$D$12102,2,FALSE)</f>
        <v>#N/A</v>
      </c>
      <c r="AS1266" s="431" t="e">
        <f>VLOOKUP($AQ1266,software!$A$1:$B$14605,2,FALSE)</f>
        <v>#N/A</v>
      </c>
      <c r="AT1266" s="423"/>
      <c r="AV1266" s="423"/>
    </row>
    <row r="1267" spans="1:48" ht="12.75" x14ac:dyDescent="0.2">
      <c r="A1267" s="101"/>
      <c r="B1267" s="42"/>
      <c r="C1267" s="142"/>
      <c r="D1267" s="143"/>
      <c r="E1267" s="107"/>
      <c r="F1267" s="46"/>
      <c r="G1267" s="46"/>
      <c r="H1267" s="46"/>
      <c r="I1267" s="46"/>
      <c r="J1267" s="46"/>
      <c r="K1267" s="46"/>
      <c r="L1267" s="139"/>
      <c r="M1267" s="41"/>
      <c r="N1267" s="45"/>
      <c r="O1267" s="47"/>
      <c r="P1267" s="43"/>
      <c r="Q1267" s="71" t="e">
        <f>VLOOKUP(N1267,'error categories'!$A$2:$D$54,4,FALSE)</f>
        <v>#N/A</v>
      </c>
      <c r="R1267" s="72" t="e">
        <f>VLOOKUP(N1267,'error categories'!$A$2:$D$54,3,FALSE)</f>
        <v>#N/A</v>
      </c>
      <c r="S1267" s="374"/>
      <c r="T1267" s="377"/>
      <c r="U1267" s="378">
        <f t="shared" si="171"/>
        <v>0</v>
      </c>
      <c r="V1267" s="379"/>
      <c r="W1267" s="380"/>
      <c r="X1267" s="380"/>
      <c r="Y1267" s="380"/>
      <c r="Z1267" s="379"/>
      <c r="AA1267" s="381"/>
      <c r="AB1267" s="379"/>
      <c r="AC1267" s="380"/>
      <c r="AD1267" s="382">
        <f t="shared" si="178"/>
        <v>0</v>
      </c>
      <c r="AE1267" s="383">
        <f t="shared" si="179"/>
        <v>0</v>
      </c>
      <c r="AF1267" s="379"/>
      <c r="AG1267" s="381"/>
      <c r="AH1267" s="379"/>
      <c r="AI1267" s="381"/>
      <c r="AJ1267" s="384" t="str">
        <f t="shared" si="172"/>
        <v/>
      </c>
      <c r="AK1267" s="385" t="str">
        <f t="shared" si="173"/>
        <v/>
      </c>
      <c r="AL1267" s="388" t="str">
        <f t="shared" si="174"/>
        <v/>
      </c>
      <c r="AM1267" s="389" t="str">
        <f t="shared" si="175"/>
        <v/>
      </c>
      <c r="AN1267" s="388" t="str">
        <f t="shared" si="176"/>
        <v/>
      </c>
      <c r="AO1267" s="389" t="str">
        <f t="shared" si="177"/>
        <v/>
      </c>
      <c r="AP1267" s="423"/>
      <c r="AQ1267" s="423"/>
      <c r="AR1267" s="431" t="e">
        <f>VLOOKUP($B1267,'acc names'!$C$2:$D$12102,2,FALSE)</f>
        <v>#N/A</v>
      </c>
      <c r="AS1267" s="431" t="e">
        <f>VLOOKUP($AQ1267,software!$A$1:$B$14605,2,FALSE)</f>
        <v>#N/A</v>
      </c>
      <c r="AT1267" s="423"/>
      <c r="AV1267" s="423"/>
    </row>
    <row r="1268" spans="1:48" ht="12.75" x14ac:dyDescent="0.2">
      <c r="A1268" s="101"/>
      <c r="B1268" s="42"/>
      <c r="C1268" s="142"/>
      <c r="D1268" s="143"/>
      <c r="E1268" s="107"/>
      <c r="F1268" s="46"/>
      <c r="G1268" s="46"/>
      <c r="H1268" s="46"/>
      <c r="I1268" s="46"/>
      <c r="J1268" s="46"/>
      <c r="K1268" s="46"/>
      <c r="L1268" s="139"/>
      <c r="M1268" s="41"/>
      <c r="N1268" s="45"/>
      <c r="O1268" s="47"/>
      <c r="P1268" s="43"/>
      <c r="Q1268" s="71" t="e">
        <f>VLOOKUP(N1268,'error categories'!$A$2:$D$54,4,FALSE)</f>
        <v>#N/A</v>
      </c>
      <c r="R1268" s="72" t="e">
        <f>VLOOKUP(N1268,'error categories'!$A$2:$D$54,3,FALSE)</f>
        <v>#N/A</v>
      </c>
      <c r="S1268" s="374"/>
      <c r="T1268" s="377"/>
      <c r="U1268" s="378">
        <f t="shared" si="171"/>
        <v>0</v>
      </c>
      <c r="V1268" s="379"/>
      <c r="W1268" s="380"/>
      <c r="X1268" s="380"/>
      <c r="Y1268" s="380"/>
      <c r="Z1268" s="379"/>
      <c r="AA1268" s="381"/>
      <c r="AB1268" s="379"/>
      <c r="AC1268" s="380"/>
      <c r="AD1268" s="382">
        <f t="shared" si="178"/>
        <v>0</v>
      </c>
      <c r="AE1268" s="383">
        <f t="shared" si="179"/>
        <v>0</v>
      </c>
      <c r="AF1268" s="379"/>
      <c r="AG1268" s="381"/>
      <c r="AH1268" s="379"/>
      <c r="AI1268" s="381"/>
      <c r="AJ1268" s="384" t="str">
        <f t="shared" si="172"/>
        <v/>
      </c>
      <c r="AK1268" s="385" t="str">
        <f t="shared" si="173"/>
        <v/>
      </c>
      <c r="AL1268" s="388" t="str">
        <f t="shared" si="174"/>
        <v/>
      </c>
      <c r="AM1268" s="389" t="str">
        <f t="shared" si="175"/>
        <v/>
      </c>
      <c r="AN1268" s="388" t="str">
        <f t="shared" si="176"/>
        <v/>
      </c>
      <c r="AO1268" s="389" t="str">
        <f t="shared" si="177"/>
        <v/>
      </c>
      <c r="AP1268" s="423"/>
      <c r="AQ1268" s="423"/>
      <c r="AR1268" s="431" t="e">
        <f>VLOOKUP($B1268,'acc names'!$C$2:$D$12102,2,FALSE)</f>
        <v>#N/A</v>
      </c>
      <c r="AS1268" s="431" t="e">
        <f>VLOOKUP($AQ1268,software!$A$1:$B$14605,2,FALSE)</f>
        <v>#N/A</v>
      </c>
      <c r="AT1268" s="423"/>
      <c r="AV1268" s="423"/>
    </row>
    <row r="1269" spans="1:48" ht="12.75" x14ac:dyDescent="0.2">
      <c r="A1269" s="101"/>
      <c r="B1269" s="42"/>
      <c r="C1269" s="142"/>
      <c r="D1269" s="143"/>
      <c r="E1269" s="107"/>
      <c r="F1269" s="46"/>
      <c r="G1269" s="46"/>
      <c r="H1269" s="46"/>
      <c r="I1269" s="46"/>
      <c r="J1269" s="46"/>
      <c r="K1269" s="46"/>
      <c r="L1269" s="139"/>
      <c r="M1269" s="41"/>
      <c r="N1269" s="45"/>
      <c r="O1269" s="47"/>
      <c r="P1269" s="43"/>
      <c r="Q1269" s="71" t="e">
        <f>VLOOKUP(N1269,'error categories'!$A$2:$D$54,4,FALSE)</f>
        <v>#N/A</v>
      </c>
      <c r="R1269" s="72" t="e">
        <f>VLOOKUP(N1269,'error categories'!$A$2:$D$54,3,FALSE)</f>
        <v>#N/A</v>
      </c>
      <c r="S1269" s="374"/>
      <c r="T1269" s="377"/>
      <c r="U1269" s="378">
        <f t="shared" si="171"/>
        <v>0</v>
      </c>
      <c r="V1269" s="379"/>
      <c r="W1269" s="380"/>
      <c r="X1269" s="380"/>
      <c r="Y1269" s="380"/>
      <c r="Z1269" s="379"/>
      <c r="AA1269" s="381"/>
      <c r="AB1269" s="379"/>
      <c r="AC1269" s="380"/>
      <c r="AD1269" s="382">
        <f t="shared" si="178"/>
        <v>0</v>
      </c>
      <c r="AE1269" s="383">
        <f t="shared" si="179"/>
        <v>0</v>
      </c>
      <c r="AF1269" s="379"/>
      <c r="AG1269" s="381"/>
      <c r="AH1269" s="379"/>
      <c r="AI1269" s="381"/>
      <c r="AJ1269" s="384" t="str">
        <f t="shared" si="172"/>
        <v/>
      </c>
      <c r="AK1269" s="385" t="str">
        <f t="shared" si="173"/>
        <v/>
      </c>
      <c r="AL1269" s="388" t="str">
        <f t="shared" si="174"/>
        <v/>
      </c>
      <c r="AM1269" s="389" t="str">
        <f t="shared" si="175"/>
        <v/>
      </c>
      <c r="AN1269" s="388" t="str">
        <f t="shared" si="176"/>
        <v/>
      </c>
      <c r="AO1269" s="389" t="str">
        <f t="shared" si="177"/>
        <v/>
      </c>
      <c r="AP1269" s="423"/>
      <c r="AQ1269" s="423"/>
      <c r="AR1269" s="431" t="e">
        <f>VLOOKUP($B1269,'acc names'!$C$2:$D$12102,2,FALSE)</f>
        <v>#N/A</v>
      </c>
      <c r="AS1269" s="431" t="e">
        <f>VLOOKUP($AQ1269,software!$A$1:$B$14605,2,FALSE)</f>
        <v>#N/A</v>
      </c>
      <c r="AT1269" s="423"/>
      <c r="AV1269" s="423"/>
    </row>
    <row r="1270" spans="1:48" ht="12.75" x14ac:dyDescent="0.2">
      <c r="A1270" s="101"/>
      <c r="B1270" s="42"/>
      <c r="C1270" s="142"/>
      <c r="D1270" s="143"/>
      <c r="E1270" s="107"/>
      <c r="F1270" s="46"/>
      <c r="G1270" s="46"/>
      <c r="H1270" s="46"/>
      <c r="I1270" s="46"/>
      <c r="J1270" s="46"/>
      <c r="K1270" s="46"/>
      <c r="L1270" s="139"/>
      <c r="M1270" s="41"/>
      <c r="N1270" s="45"/>
      <c r="O1270" s="47"/>
      <c r="P1270" s="43"/>
      <c r="Q1270" s="71" t="e">
        <f>VLOOKUP(N1270,'error categories'!$A$2:$D$54,4,FALSE)</f>
        <v>#N/A</v>
      </c>
      <c r="R1270" s="72" t="e">
        <f>VLOOKUP(N1270,'error categories'!$A$2:$D$54,3,FALSE)</f>
        <v>#N/A</v>
      </c>
      <c r="S1270" s="374"/>
      <c r="T1270" s="377"/>
      <c r="U1270" s="378">
        <f t="shared" si="171"/>
        <v>0</v>
      </c>
      <c r="V1270" s="379"/>
      <c r="W1270" s="380"/>
      <c r="X1270" s="380"/>
      <c r="Y1270" s="380"/>
      <c r="Z1270" s="379"/>
      <c r="AA1270" s="381"/>
      <c r="AB1270" s="379"/>
      <c r="AC1270" s="380"/>
      <c r="AD1270" s="382">
        <f t="shared" si="178"/>
        <v>0</v>
      </c>
      <c r="AE1270" s="383">
        <f t="shared" si="179"/>
        <v>0</v>
      </c>
      <c r="AF1270" s="379"/>
      <c r="AG1270" s="381"/>
      <c r="AH1270" s="379"/>
      <c r="AI1270" s="381"/>
      <c r="AJ1270" s="384" t="str">
        <f t="shared" si="172"/>
        <v/>
      </c>
      <c r="AK1270" s="385" t="str">
        <f t="shared" si="173"/>
        <v/>
      </c>
      <c r="AL1270" s="388" t="str">
        <f t="shared" si="174"/>
        <v/>
      </c>
      <c r="AM1270" s="389" t="str">
        <f t="shared" si="175"/>
        <v/>
      </c>
      <c r="AN1270" s="388" t="str">
        <f t="shared" si="176"/>
        <v/>
      </c>
      <c r="AO1270" s="389" t="str">
        <f t="shared" si="177"/>
        <v/>
      </c>
      <c r="AP1270" s="423"/>
      <c r="AQ1270" s="423"/>
      <c r="AR1270" s="431" t="e">
        <f>VLOOKUP($B1270,'acc names'!$C$2:$D$12102,2,FALSE)</f>
        <v>#N/A</v>
      </c>
      <c r="AS1270" s="431" t="e">
        <f>VLOOKUP($AQ1270,software!$A$1:$B$14605,2,FALSE)</f>
        <v>#N/A</v>
      </c>
      <c r="AT1270" s="423"/>
      <c r="AV1270" s="423"/>
    </row>
    <row r="1271" spans="1:48" ht="12.75" x14ac:dyDescent="0.2">
      <c r="A1271" s="101"/>
      <c r="B1271" s="42"/>
      <c r="C1271" s="142"/>
      <c r="D1271" s="143"/>
      <c r="E1271" s="107"/>
      <c r="F1271" s="46"/>
      <c r="G1271" s="46"/>
      <c r="H1271" s="46"/>
      <c r="I1271" s="46"/>
      <c r="J1271" s="46"/>
      <c r="K1271" s="46"/>
      <c r="L1271" s="139"/>
      <c r="M1271" s="41"/>
      <c r="N1271" s="45"/>
      <c r="O1271" s="47"/>
      <c r="P1271" s="43"/>
      <c r="Q1271" s="71" t="e">
        <f>VLOOKUP(N1271,'error categories'!$A$2:$D$54,4,FALSE)</f>
        <v>#N/A</v>
      </c>
      <c r="R1271" s="72" t="e">
        <f>VLOOKUP(N1271,'error categories'!$A$2:$D$54,3,FALSE)</f>
        <v>#N/A</v>
      </c>
      <c r="S1271" s="374"/>
      <c r="T1271" s="377"/>
      <c r="U1271" s="378">
        <f t="shared" si="171"/>
        <v>0</v>
      </c>
      <c r="V1271" s="379"/>
      <c r="W1271" s="380"/>
      <c r="X1271" s="380"/>
      <c r="Y1271" s="380"/>
      <c r="Z1271" s="379"/>
      <c r="AA1271" s="381"/>
      <c r="AB1271" s="379"/>
      <c r="AC1271" s="380"/>
      <c r="AD1271" s="382">
        <f t="shared" si="178"/>
        <v>0</v>
      </c>
      <c r="AE1271" s="383">
        <f t="shared" si="179"/>
        <v>0</v>
      </c>
      <c r="AF1271" s="379"/>
      <c r="AG1271" s="381"/>
      <c r="AH1271" s="379"/>
      <c r="AI1271" s="381"/>
      <c r="AJ1271" s="384" t="str">
        <f t="shared" si="172"/>
        <v/>
      </c>
      <c r="AK1271" s="385" t="str">
        <f t="shared" si="173"/>
        <v/>
      </c>
      <c r="AL1271" s="388" t="str">
        <f t="shared" si="174"/>
        <v/>
      </c>
      <c r="AM1271" s="389" t="str">
        <f t="shared" si="175"/>
        <v/>
      </c>
      <c r="AN1271" s="388" t="str">
        <f t="shared" si="176"/>
        <v/>
      </c>
      <c r="AO1271" s="389" t="str">
        <f t="shared" si="177"/>
        <v/>
      </c>
      <c r="AP1271" s="423"/>
      <c r="AQ1271" s="423"/>
      <c r="AR1271" s="431" t="e">
        <f>VLOOKUP($B1271,'acc names'!$C$2:$D$12102,2,FALSE)</f>
        <v>#N/A</v>
      </c>
      <c r="AS1271" s="431" t="e">
        <f>VLOOKUP($AQ1271,software!$A$1:$B$14605,2,FALSE)</f>
        <v>#N/A</v>
      </c>
      <c r="AT1271" s="423"/>
      <c r="AV1271" s="423"/>
    </row>
    <row r="1272" spans="1:48" ht="12.75" x14ac:dyDescent="0.2">
      <c r="A1272" s="101"/>
      <c r="B1272" s="42"/>
      <c r="C1272" s="142"/>
      <c r="D1272" s="143"/>
      <c r="E1272" s="107"/>
      <c r="F1272" s="46"/>
      <c r="G1272" s="46"/>
      <c r="H1272" s="46"/>
      <c r="I1272" s="46"/>
      <c r="J1272" s="46"/>
      <c r="K1272" s="46"/>
      <c r="L1272" s="139"/>
      <c r="M1272" s="41"/>
      <c r="N1272" s="45"/>
      <c r="O1272" s="47"/>
      <c r="P1272" s="43"/>
      <c r="Q1272" s="71" t="e">
        <f>VLOOKUP(N1272,'error categories'!$A$2:$D$54,4,FALSE)</f>
        <v>#N/A</v>
      </c>
      <c r="R1272" s="72" t="e">
        <f>VLOOKUP(N1272,'error categories'!$A$2:$D$54,3,FALSE)</f>
        <v>#N/A</v>
      </c>
      <c r="S1272" s="374"/>
      <c r="T1272" s="377"/>
      <c r="U1272" s="378">
        <f t="shared" si="171"/>
        <v>0</v>
      </c>
      <c r="V1272" s="379"/>
      <c r="W1272" s="380"/>
      <c r="X1272" s="380"/>
      <c r="Y1272" s="380"/>
      <c r="Z1272" s="379"/>
      <c r="AA1272" s="381"/>
      <c r="AB1272" s="379"/>
      <c r="AC1272" s="380"/>
      <c r="AD1272" s="382">
        <f t="shared" si="178"/>
        <v>0</v>
      </c>
      <c r="AE1272" s="383">
        <f t="shared" si="179"/>
        <v>0</v>
      </c>
      <c r="AF1272" s="379"/>
      <c r="AG1272" s="381"/>
      <c r="AH1272" s="379"/>
      <c r="AI1272" s="381"/>
      <c r="AJ1272" s="384" t="str">
        <f t="shared" si="172"/>
        <v/>
      </c>
      <c r="AK1272" s="385" t="str">
        <f t="shared" si="173"/>
        <v/>
      </c>
      <c r="AL1272" s="388" t="str">
        <f t="shared" si="174"/>
        <v/>
      </c>
      <c r="AM1272" s="389" t="str">
        <f t="shared" si="175"/>
        <v/>
      </c>
      <c r="AN1272" s="388" t="str">
        <f t="shared" si="176"/>
        <v/>
      </c>
      <c r="AO1272" s="389" t="str">
        <f t="shared" si="177"/>
        <v/>
      </c>
      <c r="AP1272" s="423"/>
      <c r="AQ1272" s="423"/>
      <c r="AR1272" s="431" t="e">
        <f>VLOOKUP($B1272,'acc names'!$C$2:$D$12102,2,FALSE)</f>
        <v>#N/A</v>
      </c>
      <c r="AS1272" s="431" t="e">
        <f>VLOOKUP($AQ1272,software!$A$1:$B$14605,2,FALSE)</f>
        <v>#N/A</v>
      </c>
      <c r="AT1272" s="423"/>
      <c r="AV1272" s="423"/>
    </row>
    <row r="1273" spans="1:48" ht="12.75" x14ac:dyDescent="0.2">
      <c r="A1273" s="101"/>
      <c r="B1273" s="42"/>
      <c r="C1273" s="142"/>
      <c r="D1273" s="143"/>
      <c r="E1273" s="107"/>
      <c r="F1273" s="46"/>
      <c r="G1273" s="46"/>
      <c r="H1273" s="46"/>
      <c r="I1273" s="46"/>
      <c r="J1273" s="46"/>
      <c r="K1273" s="46"/>
      <c r="L1273" s="139"/>
      <c r="M1273" s="41"/>
      <c r="N1273" s="45"/>
      <c r="O1273" s="47"/>
      <c r="P1273" s="43"/>
      <c r="Q1273" s="71" t="e">
        <f>VLOOKUP(N1273,'error categories'!$A$2:$D$54,4,FALSE)</f>
        <v>#N/A</v>
      </c>
      <c r="R1273" s="72" t="e">
        <f>VLOOKUP(N1273,'error categories'!$A$2:$D$54,3,FALSE)</f>
        <v>#N/A</v>
      </c>
      <c r="S1273" s="374"/>
      <c r="T1273" s="377"/>
      <c r="U1273" s="378">
        <f t="shared" si="171"/>
        <v>0</v>
      </c>
      <c r="V1273" s="379"/>
      <c r="W1273" s="380"/>
      <c r="X1273" s="380"/>
      <c r="Y1273" s="380"/>
      <c r="Z1273" s="379"/>
      <c r="AA1273" s="381"/>
      <c r="AB1273" s="379"/>
      <c r="AC1273" s="380"/>
      <c r="AD1273" s="382">
        <f t="shared" si="178"/>
        <v>0</v>
      </c>
      <c r="AE1273" s="383">
        <f t="shared" si="179"/>
        <v>0</v>
      </c>
      <c r="AF1273" s="379"/>
      <c r="AG1273" s="381"/>
      <c r="AH1273" s="379"/>
      <c r="AI1273" s="381"/>
      <c r="AJ1273" s="384" t="str">
        <f t="shared" si="172"/>
        <v/>
      </c>
      <c r="AK1273" s="385" t="str">
        <f t="shared" si="173"/>
        <v/>
      </c>
      <c r="AL1273" s="388" t="str">
        <f t="shared" si="174"/>
        <v/>
      </c>
      <c r="AM1273" s="389" t="str">
        <f t="shared" si="175"/>
        <v/>
      </c>
      <c r="AN1273" s="388" t="str">
        <f t="shared" si="176"/>
        <v/>
      </c>
      <c r="AO1273" s="389" t="str">
        <f t="shared" si="177"/>
        <v/>
      </c>
      <c r="AP1273" s="423"/>
      <c r="AQ1273" s="423"/>
      <c r="AR1273" s="431" t="e">
        <f>VLOOKUP($B1273,'acc names'!$C$2:$D$12102,2,FALSE)</f>
        <v>#N/A</v>
      </c>
      <c r="AS1273" s="431" t="e">
        <f>VLOOKUP($AQ1273,software!$A$1:$B$14605,2,FALSE)</f>
        <v>#N/A</v>
      </c>
      <c r="AT1273" s="423"/>
      <c r="AV1273" s="423"/>
    </row>
    <row r="1274" spans="1:48" ht="12.75" x14ac:dyDescent="0.2">
      <c r="A1274" s="101"/>
      <c r="B1274" s="42"/>
      <c r="C1274" s="142"/>
      <c r="D1274" s="143"/>
      <c r="E1274" s="107"/>
      <c r="F1274" s="46"/>
      <c r="G1274" s="46"/>
      <c r="H1274" s="46"/>
      <c r="I1274" s="46"/>
      <c r="J1274" s="46"/>
      <c r="K1274" s="46"/>
      <c r="L1274" s="139"/>
      <c r="M1274" s="41"/>
      <c r="N1274" s="45"/>
      <c r="O1274" s="47"/>
      <c r="P1274" s="43"/>
      <c r="Q1274" s="71" t="e">
        <f>VLOOKUP(N1274,'error categories'!$A$2:$D$54,4,FALSE)</f>
        <v>#N/A</v>
      </c>
      <c r="R1274" s="72" t="e">
        <f>VLOOKUP(N1274,'error categories'!$A$2:$D$54,3,FALSE)</f>
        <v>#N/A</v>
      </c>
      <c r="S1274" s="374"/>
      <c r="T1274" s="377"/>
      <c r="U1274" s="378">
        <f t="shared" si="171"/>
        <v>0</v>
      </c>
      <c r="V1274" s="379"/>
      <c r="W1274" s="380"/>
      <c r="X1274" s="380"/>
      <c r="Y1274" s="380"/>
      <c r="Z1274" s="379"/>
      <c r="AA1274" s="381"/>
      <c r="AB1274" s="379"/>
      <c r="AC1274" s="380"/>
      <c r="AD1274" s="382">
        <f t="shared" si="178"/>
        <v>0</v>
      </c>
      <c r="AE1274" s="383">
        <f t="shared" si="179"/>
        <v>0</v>
      </c>
      <c r="AF1274" s="379"/>
      <c r="AG1274" s="381"/>
      <c r="AH1274" s="379"/>
      <c r="AI1274" s="381"/>
      <c r="AJ1274" s="384" t="str">
        <f t="shared" si="172"/>
        <v/>
      </c>
      <c r="AK1274" s="385" t="str">
        <f t="shared" si="173"/>
        <v/>
      </c>
      <c r="AL1274" s="388" t="str">
        <f t="shared" si="174"/>
        <v/>
      </c>
      <c r="AM1274" s="389" t="str">
        <f t="shared" si="175"/>
        <v/>
      </c>
      <c r="AN1274" s="388" t="str">
        <f t="shared" si="176"/>
        <v/>
      </c>
      <c r="AO1274" s="389" t="str">
        <f t="shared" si="177"/>
        <v/>
      </c>
      <c r="AP1274" s="423"/>
      <c r="AQ1274" s="423"/>
      <c r="AR1274" s="431" t="e">
        <f>VLOOKUP($B1274,'acc names'!$C$2:$D$12102,2,FALSE)</f>
        <v>#N/A</v>
      </c>
      <c r="AS1274" s="431" t="e">
        <f>VLOOKUP($AQ1274,software!$A$1:$B$14605,2,FALSE)</f>
        <v>#N/A</v>
      </c>
      <c r="AT1274" s="423"/>
      <c r="AV1274" s="423"/>
    </row>
    <row r="1275" spans="1:48" ht="12.75" x14ac:dyDescent="0.2">
      <c r="A1275" s="101"/>
      <c r="B1275" s="42"/>
      <c r="C1275" s="142"/>
      <c r="D1275" s="143"/>
      <c r="E1275" s="107"/>
      <c r="F1275" s="46"/>
      <c r="G1275" s="46"/>
      <c r="H1275" s="46"/>
      <c r="I1275" s="46"/>
      <c r="J1275" s="46"/>
      <c r="K1275" s="46"/>
      <c r="L1275" s="139"/>
      <c r="M1275" s="41"/>
      <c r="N1275" s="45"/>
      <c r="O1275" s="47"/>
      <c r="P1275" s="43"/>
      <c r="Q1275" s="71" t="e">
        <f>VLOOKUP(N1275,'error categories'!$A$2:$D$54,4,FALSE)</f>
        <v>#N/A</v>
      </c>
      <c r="R1275" s="72" t="e">
        <f>VLOOKUP(N1275,'error categories'!$A$2:$D$54,3,FALSE)</f>
        <v>#N/A</v>
      </c>
      <c r="S1275" s="374"/>
      <c r="T1275" s="377"/>
      <c r="U1275" s="378">
        <f t="shared" si="171"/>
        <v>0</v>
      </c>
      <c r="V1275" s="379"/>
      <c r="W1275" s="380"/>
      <c r="X1275" s="380"/>
      <c r="Y1275" s="380"/>
      <c r="Z1275" s="379"/>
      <c r="AA1275" s="381"/>
      <c r="AB1275" s="379"/>
      <c r="AC1275" s="380"/>
      <c r="AD1275" s="382">
        <f t="shared" si="178"/>
        <v>0</v>
      </c>
      <c r="AE1275" s="383">
        <f t="shared" si="179"/>
        <v>0</v>
      </c>
      <c r="AF1275" s="379"/>
      <c r="AG1275" s="381"/>
      <c r="AH1275" s="379"/>
      <c r="AI1275" s="381"/>
      <c r="AJ1275" s="384" t="str">
        <f t="shared" si="172"/>
        <v/>
      </c>
      <c r="AK1275" s="385" t="str">
        <f t="shared" si="173"/>
        <v/>
      </c>
      <c r="AL1275" s="388" t="str">
        <f t="shared" si="174"/>
        <v/>
      </c>
      <c r="AM1275" s="389" t="str">
        <f t="shared" si="175"/>
        <v/>
      </c>
      <c r="AN1275" s="388" t="str">
        <f t="shared" si="176"/>
        <v/>
      </c>
      <c r="AO1275" s="389" t="str">
        <f t="shared" si="177"/>
        <v/>
      </c>
      <c r="AP1275" s="423"/>
      <c r="AQ1275" s="423"/>
      <c r="AR1275" s="431" t="e">
        <f>VLOOKUP($B1275,'acc names'!$C$2:$D$12102,2,FALSE)</f>
        <v>#N/A</v>
      </c>
      <c r="AS1275" s="431" t="e">
        <f>VLOOKUP($AQ1275,software!$A$1:$B$14605,2,FALSE)</f>
        <v>#N/A</v>
      </c>
      <c r="AT1275" s="423"/>
      <c r="AV1275" s="423"/>
    </row>
    <row r="1276" spans="1:48" ht="12.75" x14ac:dyDescent="0.2">
      <c r="A1276" s="101"/>
      <c r="B1276" s="42"/>
      <c r="C1276" s="142"/>
      <c r="D1276" s="143"/>
      <c r="E1276" s="107"/>
      <c r="F1276" s="46"/>
      <c r="G1276" s="46"/>
      <c r="H1276" s="46"/>
      <c r="I1276" s="46"/>
      <c r="J1276" s="46"/>
      <c r="K1276" s="46"/>
      <c r="L1276" s="139"/>
      <c r="M1276" s="41"/>
      <c r="N1276" s="45"/>
      <c r="O1276" s="47"/>
      <c r="P1276" s="43"/>
      <c r="Q1276" s="71" t="e">
        <f>VLOOKUP(N1276,'error categories'!$A$2:$D$54,4,FALSE)</f>
        <v>#N/A</v>
      </c>
      <c r="R1276" s="72" t="e">
        <f>VLOOKUP(N1276,'error categories'!$A$2:$D$54,3,FALSE)</f>
        <v>#N/A</v>
      </c>
      <c r="S1276" s="374"/>
      <c r="T1276" s="377"/>
      <c r="U1276" s="378">
        <f t="shared" si="171"/>
        <v>0</v>
      </c>
      <c r="V1276" s="379"/>
      <c r="W1276" s="380"/>
      <c r="X1276" s="380"/>
      <c r="Y1276" s="380"/>
      <c r="Z1276" s="379"/>
      <c r="AA1276" s="381"/>
      <c r="AB1276" s="379"/>
      <c r="AC1276" s="380"/>
      <c r="AD1276" s="382">
        <f t="shared" si="178"/>
        <v>0</v>
      </c>
      <c r="AE1276" s="383">
        <f t="shared" si="179"/>
        <v>0</v>
      </c>
      <c r="AF1276" s="379"/>
      <c r="AG1276" s="381"/>
      <c r="AH1276" s="379"/>
      <c r="AI1276" s="381"/>
      <c r="AJ1276" s="384" t="str">
        <f t="shared" si="172"/>
        <v/>
      </c>
      <c r="AK1276" s="385" t="str">
        <f t="shared" si="173"/>
        <v/>
      </c>
      <c r="AL1276" s="388" t="str">
        <f t="shared" si="174"/>
        <v/>
      </c>
      <c r="AM1276" s="389" t="str">
        <f t="shared" si="175"/>
        <v/>
      </c>
      <c r="AN1276" s="388" t="str">
        <f t="shared" si="176"/>
        <v/>
      </c>
      <c r="AO1276" s="389" t="str">
        <f t="shared" si="177"/>
        <v/>
      </c>
      <c r="AP1276" s="423"/>
      <c r="AQ1276" s="423"/>
      <c r="AR1276" s="431" t="e">
        <f>VLOOKUP($B1276,'acc names'!$C$2:$D$12102,2,FALSE)</f>
        <v>#N/A</v>
      </c>
      <c r="AS1276" s="431" t="e">
        <f>VLOOKUP($AQ1276,software!$A$1:$B$14605,2,FALSE)</f>
        <v>#N/A</v>
      </c>
      <c r="AT1276" s="423"/>
      <c r="AV1276" s="423"/>
    </row>
    <row r="1277" spans="1:48" ht="12.75" x14ac:dyDescent="0.2">
      <c r="A1277" s="101"/>
      <c r="B1277" s="42"/>
      <c r="C1277" s="142"/>
      <c r="D1277" s="143"/>
      <c r="E1277" s="107"/>
      <c r="F1277" s="46"/>
      <c r="G1277" s="46"/>
      <c r="H1277" s="46"/>
      <c r="I1277" s="46"/>
      <c r="J1277" s="46"/>
      <c r="K1277" s="46"/>
      <c r="L1277" s="139"/>
      <c r="M1277" s="41"/>
      <c r="N1277" s="45"/>
      <c r="O1277" s="47"/>
      <c r="P1277" s="43"/>
      <c r="Q1277" s="71" t="e">
        <f>VLOOKUP(N1277,'error categories'!$A$2:$D$54,4,FALSE)</f>
        <v>#N/A</v>
      </c>
      <c r="R1277" s="72" t="e">
        <f>VLOOKUP(N1277,'error categories'!$A$2:$D$54,3,FALSE)</f>
        <v>#N/A</v>
      </c>
      <c r="S1277" s="374"/>
      <c r="T1277" s="377"/>
      <c r="U1277" s="378">
        <f t="shared" si="171"/>
        <v>0</v>
      </c>
      <c r="V1277" s="379"/>
      <c r="W1277" s="380"/>
      <c r="X1277" s="380"/>
      <c r="Y1277" s="380"/>
      <c r="Z1277" s="379"/>
      <c r="AA1277" s="381"/>
      <c r="AB1277" s="379"/>
      <c r="AC1277" s="380"/>
      <c r="AD1277" s="382">
        <f t="shared" si="178"/>
        <v>0</v>
      </c>
      <c r="AE1277" s="383">
        <f t="shared" si="179"/>
        <v>0</v>
      </c>
      <c r="AF1277" s="379"/>
      <c r="AG1277" s="381"/>
      <c r="AH1277" s="379"/>
      <c r="AI1277" s="381"/>
      <c r="AJ1277" s="384" t="str">
        <f t="shared" si="172"/>
        <v/>
      </c>
      <c r="AK1277" s="385" t="str">
        <f t="shared" si="173"/>
        <v/>
      </c>
      <c r="AL1277" s="388" t="str">
        <f t="shared" si="174"/>
        <v/>
      </c>
      <c r="AM1277" s="389" t="str">
        <f t="shared" si="175"/>
        <v/>
      </c>
      <c r="AN1277" s="388" t="str">
        <f t="shared" si="176"/>
        <v/>
      </c>
      <c r="AO1277" s="389" t="str">
        <f t="shared" si="177"/>
        <v/>
      </c>
      <c r="AP1277" s="423"/>
      <c r="AQ1277" s="423"/>
      <c r="AR1277" s="431" t="e">
        <f>VLOOKUP($B1277,'acc names'!$C$2:$D$12102,2,FALSE)</f>
        <v>#N/A</v>
      </c>
      <c r="AS1277" s="431" t="e">
        <f>VLOOKUP($AQ1277,software!$A$1:$B$14605,2,FALSE)</f>
        <v>#N/A</v>
      </c>
      <c r="AT1277" s="423"/>
      <c r="AV1277" s="423"/>
    </row>
    <row r="1278" spans="1:48" ht="12.75" x14ac:dyDescent="0.2">
      <c r="A1278" s="101"/>
      <c r="B1278" s="42"/>
      <c r="C1278" s="142"/>
      <c r="D1278" s="143"/>
      <c r="E1278" s="107"/>
      <c r="F1278" s="46"/>
      <c r="G1278" s="46"/>
      <c r="H1278" s="46"/>
      <c r="I1278" s="46"/>
      <c r="J1278" s="46"/>
      <c r="K1278" s="46"/>
      <c r="L1278" s="139"/>
      <c r="M1278" s="41"/>
      <c r="N1278" s="45"/>
      <c r="O1278" s="47"/>
      <c r="P1278" s="43"/>
      <c r="Q1278" s="71" t="e">
        <f>VLOOKUP(N1278,'error categories'!$A$2:$D$54,4,FALSE)</f>
        <v>#N/A</v>
      </c>
      <c r="R1278" s="72" t="e">
        <f>VLOOKUP(N1278,'error categories'!$A$2:$D$54,3,FALSE)</f>
        <v>#N/A</v>
      </c>
      <c r="S1278" s="374"/>
      <c r="T1278" s="377"/>
      <c r="U1278" s="378">
        <f t="shared" si="171"/>
        <v>0</v>
      </c>
      <c r="V1278" s="379"/>
      <c r="W1278" s="380"/>
      <c r="X1278" s="380"/>
      <c r="Y1278" s="380"/>
      <c r="Z1278" s="379"/>
      <c r="AA1278" s="381"/>
      <c r="AB1278" s="379"/>
      <c r="AC1278" s="380"/>
      <c r="AD1278" s="382">
        <f t="shared" si="178"/>
        <v>0</v>
      </c>
      <c r="AE1278" s="383">
        <f t="shared" si="179"/>
        <v>0</v>
      </c>
      <c r="AF1278" s="379"/>
      <c r="AG1278" s="381"/>
      <c r="AH1278" s="379"/>
      <c r="AI1278" s="381"/>
      <c r="AJ1278" s="384" t="str">
        <f t="shared" si="172"/>
        <v/>
      </c>
      <c r="AK1278" s="385" t="str">
        <f t="shared" si="173"/>
        <v/>
      </c>
      <c r="AL1278" s="388" t="str">
        <f t="shared" si="174"/>
        <v/>
      </c>
      <c r="AM1278" s="389" t="str">
        <f t="shared" si="175"/>
        <v/>
      </c>
      <c r="AN1278" s="388" t="str">
        <f t="shared" si="176"/>
        <v/>
      </c>
      <c r="AO1278" s="389" t="str">
        <f t="shared" si="177"/>
        <v/>
      </c>
      <c r="AP1278" s="423"/>
      <c r="AQ1278" s="423"/>
      <c r="AR1278" s="431" t="e">
        <f>VLOOKUP($B1278,'acc names'!$C$2:$D$12102,2,FALSE)</f>
        <v>#N/A</v>
      </c>
      <c r="AS1278" s="431" t="e">
        <f>VLOOKUP($AQ1278,software!$A$1:$B$14605,2,FALSE)</f>
        <v>#N/A</v>
      </c>
      <c r="AT1278" s="423"/>
      <c r="AV1278" s="423"/>
    </row>
    <row r="1279" spans="1:48" ht="12.75" x14ac:dyDescent="0.2">
      <c r="A1279" s="101"/>
      <c r="B1279" s="42"/>
      <c r="C1279" s="142"/>
      <c r="D1279" s="143"/>
      <c r="E1279" s="107"/>
      <c r="F1279" s="46"/>
      <c r="G1279" s="46"/>
      <c r="H1279" s="46"/>
      <c r="I1279" s="46"/>
      <c r="J1279" s="46"/>
      <c r="K1279" s="46"/>
      <c r="L1279" s="139"/>
      <c r="M1279" s="41"/>
      <c r="N1279" s="45"/>
      <c r="O1279" s="47"/>
      <c r="P1279" s="43"/>
      <c r="Q1279" s="71" t="e">
        <f>VLOOKUP(N1279,'error categories'!$A$2:$D$54,4,FALSE)</f>
        <v>#N/A</v>
      </c>
      <c r="R1279" s="72" t="e">
        <f>VLOOKUP(N1279,'error categories'!$A$2:$D$54,3,FALSE)</f>
        <v>#N/A</v>
      </c>
      <c r="S1279" s="374"/>
      <c r="T1279" s="377"/>
      <c r="U1279" s="378">
        <f t="shared" si="171"/>
        <v>0</v>
      </c>
      <c r="V1279" s="379"/>
      <c r="W1279" s="380"/>
      <c r="X1279" s="380"/>
      <c r="Y1279" s="380"/>
      <c r="Z1279" s="379"/>
      <c r="AA1279" s="381"/>
      <c r="AB1279" s="379"/>
      <c r="AC1279" s="380"/>
      <c r="AD1279" s="382">
        <f t="shared" si="178"/>
        <v>0</v>
      </c>
      <c r="AE1279" s="383">
        <f t="shared" si="179"/>
        <v>0</v>
      </c>
      <c r="AF1279" s="379"/>
      <c r="AG1279" s="381"/>
      <c r="AH1279" s="379"/>
      <c r="AI1279" s="381"/>
      <c r="AJ1279" s="384" t="str">
        <f t="shared" si="172"/>
        <v/>
      </c>
      <c r="AK1279" s="385" t="str">
        <f t="shared" si="173"/>
        <v/>
      </c>
      <c r="AL1279" s="388" t="str">
        <f t="shared" si="174"/>
        <v/>
      </c>
      <c r="AM1279" s="389" t="str">
        <f t="shared" si="175"/>
        <v/>
      </c>
      <c r="AN1279" s="388" t="str">
        <f t="shared" si="176"/>
        <v/>
      </c>
      <c r="AO1279" s="389" t="str">
        <f t="shared" si="177"/>
        <v/>
      </c>
      <c r="AP1279" s="423"/>
      <c r="AQ1279" s="423"/>
      <c r="AR1279" s="431" t="e">
        <f>VLOOKUP($B1279,'acc names'!$C$2:$D$12102,2,FALSE)</f>
        <v>#N/A</v>
      </c>
      <c r="AS1279" s="431" t="e">
        <f>VLOOKUP($AQ1279,software!$A$1:$B$14605,2,FALSE)</f>
        <v>#N/A</v>
      </c>
      <c r="AT1279" s="423"/>
      <c r="AV1279" s="423"/>
    </row>
    <row r="1280" spans="1:48" ht="12.75" x14ac:dyDescent="0.2">
      <c r="A1280" s="101"/>
      <c r="B1280" s="42"/>
      <c r="C1280" s="142"/>
      <c r="D1280" s="143"/>
      <c r="E1280" s="107"/>
      <c r="F1280" s="46"/>
      <c r="G1280" s="46"/>
      <c r="H1280" s="46"/>
      <c r="I1280" s="46"/>
      <c r="J1280" s="46"/>
      <c r="K1280" s="46"/>
      <c r="L1280" s="139"/>
      <c r="M1280" s="41"/>
      <c r="N1280" s="45"/>
      <c r="O1280" s="47"/>
      <c r="P1280" s="43"/>
      <c r="Q1280" s="71" t="e">
        <f>VLOOKUP(N1280,'error categories'!$A$2:$D$54,4,FALSE)</f>
        <v>#N/A</v>
      </c>
      <c r="R1280" s="72" t="e">
        <f>VLOOKUP(N1280,'error categories'!$A$2:$D$54,3,FALSE)</f>
        <v>#N/A</v>
      </c>
      <c r="S1280" s="374"/>
      <c r="T1280" s="377"/>
      <c r="U1280" s="378">
        <f t="shared" si="171"/>
        <v>0</v>
      </c>
      <c r="V1280" s="379"/>
      <c r="W1280" s="380"/>
      <c r="X1280" s="380"/>
      <c r="Y1280" s="380"/>
      <c r="Z1280" s="379"/>
      <c r="AA1280" s="381"/>
      <c r="AB1280" s="379"/>
      <c r="AC1280" s="380"/>
      <c r="AD1280" s="382">
        <f t="shared" si="178"/>
        <v>0</v>
      </c>
      <c r="AE1280" s="383">
        <f t="shared" si="179"/>
        <v>0</v>
      </c>
      <c r="AF1280" s="379"/>
      <c r="AG1280" s="381"/>
      <c r="AH1280" s="379"/>
      <c r="AI1280" s="381"/>
      <c r="AJ1280" s="384" t="str">
        <f t="shared" si="172"/>
        <v/>
      </c>
      <c r="AK1280" s="385" t="str">
        <f t="shared" si="173"/>
        <v/>
      </c>
      <c r="AL1280" s="388" t="str">
        <f t="shared" si="174"/>
        <v/>
      </c>
      <c r="AM1280" s="389" t="str">
        <f t="shared" si="175"/>
        <v/>
      </c>
      <c r="AN1280" s="388" t="str">
        <f t="shared" si="176"/>
        <v/>
      </c>
      <c r="AO1280" s="389" t="str">
        <f t="shared" si="177"/>
        <v/>
      </c>
      <c r="AP1280" s="423"/>
      <c r="AQ1280" s="423"/>
      <c r="AR1280" s="431" t="e">
        <f>VLOOKUP($B1280,'acc names'!$C$2:$D$12102,2,FALSE)</f>
        <v>#N/A</v>
      </c>
      <c r="AS1280" s="431" t="e">
        <f>VLOOKUP($AQ1280,software!$A$1:$B$14605,2,FALSE)</f>
        <v>#N/A</v>
      </c>
      <c r="AT1280" s="423"/>
      <c r="AV1280" s="423"/>
    </row>
    <row r="1281" spans="1:48" ht="12.75" x14ac:dyDescent="0.2">
      <c r="A1281" s="101"/>
      <c r="B1281" s="42"/>
      <c r="C1281" s="142"/>
      <c r="D1281" s="143"/>
      <c r="E1281" s="107"/>
      <c r="F1281" s="46"/>
      <c r="G1281" s="46"/>
      <c r="H1281" s="46"/>
      <c r="I1281" s="46"/>
      <c r="J1281" s="46"/>
      <c r="K1281" s="46"/>
      <c r="L1281" s="139"/>
      <c r="M1281" s="41"/>
      <c r="N1281" s="45"/>
      <c r="O1281" s="47"/>
      <c r="P1281" s="43"/>
      <c r="Q1281" s="71" t="e">
        <f>VLOOKUP(N1281,'error categories'!$A$2:$D$54,4,FALSE)</f>
        <v>#N/A</v>
      </c>
      <c r="R1281" s="72" t="e">
        <f>VLOOKUP(N1281,'error categories'!$A$2:$D$54,3,FALSE)</f>
        <v>#N/A</v>
      </c>
      <c r="S1281" s="374"/>
      <c r="T1281" s="377"/>
      <c r="U1281" s="378">
        <f t="shared" si="171"/>
        <v>0</v>
      </c>
      <c r="V1281" s="379"/>
      <c r="W1281" s="380"/>
      <c r="X1281" s="380"/>
      <c r="Y1281" s="380"/>
      <c r="Z1281" s="379"/>
      <c r="AA1281" s="381"/>
      <c r="AB1281" s="379"/>
      <c r="AC1281" s="380"/>
      <c r="AD1281" s="382">
        <f t="shared" si="178"/>
        <v>0</v>
      </c>
      <c r="AE1281" s="383">
        <f t="shared" si="179"/>
        <v>0</v>
      </c>
      <c r="AF1281" s="379"/>
      <c r="AG1281" s="381"/>
      <c r="AH1281" s="379"/>
      <c r="AI1281" s="381"/>
      <c r="AJ1281" s="384" t="str">
        <f t="shared" si="172"/>
        <v/>
      </c>
      <c r="AK1281" s="385" t="str">
        <f t="shared" si="173"/>
        <v/>
      </c>
      <c r="AL1281" s="388" t="str">
        <f t="shared" si="174"/>
        <v/>
      </c>
      <c r="AM1281" s="389" t="str">
        <f t="shared" si="175"/>
        <v/>
      </c>
      <c r="AN1281" s="388" t="str">
        <f t="shared" si="176"/>
        <v/>
      </c>
      <c r="AO1281" s="389" t="str">
        <f t="shared" si="177"/>
        <v/>
      </c>
      <c r="AP1281" s="423"/>
      <c r="AQ1281" s="423"/>
      <c r="AR1281" s="431" t="e">
        <f>VLOOKUP($B1281,'acc names'!$C$2:$D$12102,2,FALSE)</f>
        <v>#N/A</v>
      </c>
      <c r="AS1281" s="431" t="e">
        <f>VLOOKUP($AQ1281,software!$A$1:$B$14605,2,FALSE)</f>
        <v>#N/A</v>
      </c>
      <c r="AT1281" s="423"/>
      <c r="AV1281" s="423"/>
    </row>
    <row r="1282" spans="1:48" ht="12.75" x14ac:dyDescent="0.2">
      <c r="A1282" s="101"/>
      <c r="B1282" s="42"/>
      <c r="C1282" s="142"/>
      <c r="D1282" s="143"/>
      <c r="E1282" s="107"/>
      <c r="F1282" s="46"/>
      <c r="G1282" s="46"/>
      <c r="H1282" s="46"/>
      <c r="I1282" s="46"/>
      <c r="J1282" s="46"/>
      <c r="K1282" s="46"/>
      <c r="L1282" s="139"/>
      <c r="M1282" s="41"/>
      <c r="N1282" s="45"/>
      <c r="O1282" s="47"/>
      <c r="P1282" s="43"/>
      <c r="Q1282" s="71" t="e">
        <f>VLOOKUP(N1282,'error categories'!$A$2:$D$54,4,FALSE)</f>
        <v>#N/A</v>
      </c>
      <c r="R1282" s="72" t="e">
        <f>VLOOKUP(N1282,'error categories'!$A$2:$D$54,3,FALSE)</f>
        <v>#N/A</v>
      </c>
      <c r="S1282" s="374"/>
      <c r="T1282" s="377"/>
      <c r="U1282" s="378">
        <f t="shared" si="171"/>
        <v>0</v>
      </c>
      <c r="V1282" s="379"/>
      <c r="W1282" s="380"/>
      <c r="X1282" s="380"/>
      <c r="Y1282" s="380"/>
      <c r="Z1282" s="379"/>
      <c r="AA1282" s="381"/>
      <c r="AB1282" s="379"/>
      <c r="AC1282" s="380"/>
      <c r="AD1282" s="382">
        <f t="shared" si="178"/>
        <v>0</v>
      </c>
      <c r="AE1282" s="383">
        <f t="shared" si="179"/>
        <v>0</v>
      </c>
      <c r="AF1282" s="379"/>
      <c r="AG1282" s="381"/>
      <c r="AH1282" s="379"/>
      <c r="AI1282" s="381"/>
      <c r="AJ1282" s="384" t="str">
        <f t="shared" si="172"/>
        <v/>
      </c>
      <c r="AK1282" s="385" t="str">
        <f t="shared" si="173"/>
        <v/>
      </c>
      <c r="AL1282" s="388" t="str">
        <f t="shared" si="174"/>
        <v/>
      </c>
      <c r="AM1282" s="389" t="str">
        <f t="shared" si="175"/>
        <v/>
      </c>
      <c r="AN1282" s="388" t="str">
        <f t="shared" si="176"/>
        <v/>
      </c>
      <c r="AO1282" s="389" t="str">
        <f t="shared" si="177"/>
        <v/>
      </c>
      <c r="AP1282" s="423"/>
      <c r="AQ1282" s="423"/>
      <c r="AR1282" s="431" t="e">
        <f>VLOOKUP($B1282,'acc names'!$C$2:$D$12102,2,FALSE)</f>
        <v>#N/A</v>
      </c>
      <c r="AS1282" s="431" t="e">
        <f>VLOOKUP($AQ1282,software!$A$1:$B$14605,2,FALSE)</f>
        <v>#N/A</v>
      </c>
      <c r="AT1282" s="423"/>
      <c r="AV1282" s="423"/>
    </row>
    <row r="1283" spans="1:48" ht="12.75" x14ac:dyDescent="0.2">
      <c r="A1283" s="101"/>
      <c r="B1283" s="42"/>
      <c r="C1283" s="142"/>
      <c r="D1283" s="143"/>
      <c r="E1283" s="107"/>
      <c r="F1283" s="46"/>
      <c r="G1283" s="46"/>
      <c r="H1283" s="46"/>
      <c r="I1283" s="46"/>
      <c r="J1283" s="46"/>
      <c r="K1283" s="46"/>
      <c r="L1283" s="139"/>
      <c r="M1283" s="41"/>
      <c r="N1283" s="45"/>
      <c r="O1283" s="47"/>
      <c r="P1283" s="43"/>
      <c r="Q1283" s="71" t="e">
        <f>VLOOKUP(N1283,'error categories'!$A$2:$D$54,4,FALSE)</f>
        <v>#N/A</v>
      </c>
      <c r="R1283" s="72" t="e">
        <f>VLOOKUP(N1283,'error categories'!$A$2:$D$54,3,FALSE)</f>
        <v>#N/A</v>
      </c>
      <c r="S1283" s="374"/>
      <c r="T1283" s="377"/>
      <c r="U1283" s="378">
        <f t="shared" si="171"/>
        <v>0</v>
      </c>
      <c r="V1283" s="379"/>
      <c r="W1283" s="380"/>
      <c r="X1283" s="380"/>
      <c r="Y1283" s="380"/>
      <c r="Z1283" s="379"/>
      <c r="AA1283" s="381"/>
      <c r="AB1283" s="379"/>
      <c r="AC1283" s="380"/>
      <c r="AD1283" s="382">
        <f t="shared" si="178"/>
        <v>0</v>
      </c>
      <c r="AE1283" s="383">
        <f t="shared" si="179"/>
        <v>0</v>
      </c>
      <c r="AF1283" s="379"/>
      <c r="AG1283" s="381"/>
      <c r="AH1283" s="379"/>
      <c r="AI1283" s="381"/>
      <c r="AJ1283" s="384" t="str">
        <f t="shared" si="172"/>
        <v/>
      </c>
      <c r="AK1283" s="385" t="str">
        <f t="shared" si="173"/>
        <v/>
      </c>
      <c r="AL1283" s="388" t="str">
        <f t="shared" si="174"/>
        <v/>
      </c>
      <c r="AM1283" s="389" t="str">
        <f t="shared" si="175"/>
        <v/>
      </c>
      <c r="AN1283" s="388" t="str">
        <f t="shared" si="176"/>
        <v/>
      </c>
      <c r="AO1283" s="389" t="str">
        <f t="shared" si="177"/>
        <v/>
      </c>
      <c r="AP1283" s="423"/>
      <c r="AQ1283" s="423"/>
      <c r="AR1283" s="431" t="e">
        <f>VLOOKUP($B1283,'acc names'!$C$2:$D$12102,2,FALSE)</f>
        <v>#N/A</v>
      </c>
      <c r="AS1283" s="431" t="e">
        <f>VLOOKUP($AQ1283,software!$A$1:$B$14605,2,FALSE)</f>
        <v>#N/A</v>
      </c>
      <c r="AT1283" s="423"/>
      <c r="AV1283" s="423"/>
    </row>
    <row r="1284" spans="1:48" ht="12.75" x14ac:dyDescent="0.2">
      <c r="A1284" s="101"/>
      <c r="B1284" s="42"/>
      <c r="C1284" s="142"/>
      <c r="D1284" s="143"/>
      <c r="E1284" s="107"/>
      <c r="F1284" s="46"/>
      <c r="G1284" s="46"/>
      <c r="H1284" s="46"/>
      <c r="I1284" s="46"/>
      <c r="J1284" s="46"/>
      <c r="K1284" s="46"/>
      <c r="L1284" s="139"/>
      <c r="M1284" s="41"/>
      <c r="N1284" s="45"/>
      <c r="O1284" s="47"/>
      <c r="P1284" s="43"/>
      <c r="Q1284" s="71" t="e">
        <f>VLOOKUP(N1284,'error categories'!$A$2:$D$54,4,FALSE)</f>
        <v>#N/A</v>
      </c>
      <c r="R1284" s="72" t="e">
        <f>VLOOKUP(N1284,'error categories'!$A$2:$D$54,3,FALSE)</f>
        <v>#N/A</v>
      </c>
      <c r="S1284" s="374"/>
      <c r="T1284" s="377"/>
      <c r="U1284" s="378">
        <f t="shared" ref="U1284:U1347" si="180">S1284-T1284</f>
        <v>0</v>
      </c>
      <c r="V1284" s="379"/>
      <c r="W1284" s="380"/>
      <c r="X1284" s="380"/>
      <c r="Y1284" s="380"/>
      <c r="Z1284" s="379"/>
      <c r="AA1284" s="381"/>
      <c r="AB1284" s="379"/>
      <c r="AC1284" s="380"/>
      <c r="AD1284" s="382">
        <f t="shared" si="178"/>
        <v>0</v>
      </c>
      <c r="AE1284" s="383">
        <f t="shared" si="179"/>
        <v>0</v>
      </c>
      <c r="AF1284" s="379"/>
      <c r="AG1284" s="381"/>
      <c r="AH1284" s="379"/>
      <c r="AI1284" s="381"/>
      <c r="AJ1284" s="384" t="str">
        <f t="shared" ref="AJ1284:AJ1347" si="181">IF(E1284="","",IF(AND(U1284=1,(Y1284+AA1284+AD1284+AE1284+AG1284+AI1284)=0),"VU",Y1284+AA1284+AD1284+AE1284+AG1284+AI1284))</f>
        <v/>
      </c>
      <c r="AK1284" s="385" t="str">
        <f t="shared" si="173"/>
        <v/>
      </c>
      <c r="AL1284" s="388" t="str">
        <f t="shared" si="174"/>
        <v/>
      </c>
      <c r="AM1284" s="389" t="str">
        <f t="shared" si="175"/>
        <v/>
      </c>
      <c r="AN1284" s="388" t="str">
        <f t="shared" si="176"/>
        <v/>
      </c>
      <c r="AO1284" s="389" t="str">
        <f t="shared" si="177"/>
        <v/>
      </c>
      <c r="AP1284" s="423"/>
      <c r="AQ1284" s="423"/>
      <c r="AR1284" s="431" t="e">
        <f>VLOOKUP($B1284,'acc names'!$C$2:$D$12102,2,FALSE)</f>
        <v>#N/A</v>
      </c>
      <c r="AS1284" s="431" t="e">
        <f>VLOOKUP($AQ1284,software!$A$1:$B$14605,2,FALSE)</f>
        <v>#N/A</v>
      </c>
      <c r="AT1284" s="423"/>
      <c r="AV1284" s="423"/>
    </row>
    <row r="1285" spans="1:48" ht="12.75" x14ac:dyDescent="0.2">
      <c r="A1285" s="101"/>
      <c r="B1285" s="42"/>
      <c r="C1285" s="142"/>
      <c r="D1285" s="143"/>
      <c r="E1285" s="107"/>
      <c r="F1285" s="46"/>
      <c r="G1285" s="46"/>
      <c r="H1285" s="46"/>
      <c r="I1285" s="46"/>
      <c r="J1285" s="46"/>
      <c r="K1285" s="46"/>
      <c r="L1285" s="139"/>
      <c r="M1285" s="41"/>
      <c r="N1285" s="45"/>
      <c r="O1285" s="47"/>
      <c r="P1285" s="43"/>
      <c r="Q1285" s="71" t="e">
        <f>VLOOKUP(N1285,'error categories'!$A$2:$D$54,4,FALSE)</f>
        <v>#N/A</v>
      </c>
      <c r="R1285" s="72" t="e">
        <f>VLOOKUP(N1285,'error categories'!$A$2:$D$54,3,FALSE)</f>
        <v>#N/A</v>
      </c>
      <c r="S1285" s="374"/>
      <c r="T1285" s="377"/>
      <c r="U1285" s="378">
        <f t="shared" si="180"/>
        <v>0</v>
      </c>
      <c r="V1285" s="379"/>
      <c r="W1285" s="380"/>
      <c r="X1285" s="380"/>
      <c r="Y1285" s="380"/>
      <c r="Z1285" s="379"/>
      <c r="AA1285" s="381"/>
      <c r="AB1285" s="379"/>
      <c r="AC1285" s="380"/>
      <c r="AD1285" s="382">
        <f t="shared" si="178"/>
        <v>0</v>
      </c>
      <c r="AE1285" s="383">
        <f t="shared" si="179"/>
        <v>0</v>
      </c>
      <c r="AF1285" s="379"/>
      <c r="AG1285" s="381"/>
      <c r="AH1285" s="379"/>
      <c r="AI1285" s="381"/>
      <c r="AJ1285" s="384" t="str">
        <f t="shared" si="181"/>
        <v/>
      </c>
      <c r="AK1285" s="385" t="str">
        <f t="shared" ref="AK1285:AK1348" si="182">IF(OR(AJ1285="",AJ1285="VU"),"",ABS(AJ1285))</f>
        <v/>
      </c>
      <c r="AL1285" s="388" t="str">
        <f t="shared" ref="AL1285:AL1348" si="183">IF(OR(AJ1285="VU",AJ1285="",AJ1285=0,AJ1285&lt;0),"",AJ1285)</f>
        <v/>
      </c>
      <c r="AM1285" s="389" t="str">
        <f t="shared" ref="AM1285:AM1348" si="184">IF(OR(AJ1285="VU",AJ1285="",AJ1285=0,AJ1285&gt;0),"",AJ1285)</f>
        <v/>
      </c>
      <c r="AN1285" s="388" t="str">
        <f t="shared" ref="AN1285:AN1348" si="185">IF(AL1285="","",1)</f>
        <v/>
      </c>
      <c r="AO1285" s="389" t="str">
        <f t="shared" ref="AO1285:AO1348" si="186">IF(AM1285="","",1)</f>
        <v/>
      </c>
      <c r="AP1285" s="423"/>
      <c r="AQ1285" s="423"/>
      <c r="AR1285" s="431" t="e">
        <f>VLOOKUP($B1285,'acc names'!$C$2:$D$12102,2,FALSE)</f>
        <v>#N/A</v>
      </c>
      <c r="AS1285" s="431" t="e">
        <f>VLOOKUP($AQ1285,software!$A$1:$B$14605,2,FALSE)</f>
        <v>#N/A</v>
      </c>
      <c r="AT1285" s="423"/>
      <c r="AV1285" s="423"/>
    </row>
    <row r="1286" spans="1:48" ht="12.75" x14ac:dyDescent="0.2">
      <c r="A1286" s="101"/>
      <c r="B1286" s="42"/>
      <c r="C1286" s="142"/>
      <c r="D1286" s="143"/>
      <c r="E1286" s="107"/>
      <c r="F1286" s="46"/>
      <c r="G1286" s="46"/>
      <c r="H1286" s="46"/>
      <c r="I1286" s="46"/>
      <c r="J1286" s="46"/>
      <c r="K1286" s="46"/>
      <c r="L1286" s="139"/>
      <c r="M1286" s="41"/>
      <c r="N1286" s="45"/>
      <c r="O1286" s="47"/>
      <c r="P1286" s="43"/>
      <c r="Q1286" s="71" t="e">
        <f>VLOOKUP(N1286,'error categories'!$A$2:$D$54,4,FALSE)</f>
        <v>#N/A</v>
      </c>
      <c r="R1286" s="72" t="e">
        <f>VLOOKUP(N1286,'error categories'!$A$2:$D$54,3,FALSE)</f>
        <v>#N/A</v>
      </c>
      <c r="S1286" s="374"/>
      <c r="T1286" s="377"/>
      <c r="U1286" s="378">
        <f t="shared" si="180"/>
        <v>0</v>
      </c>
      <c r="V1286" s="379"/>
      <c r="W1286" s="380"/>
      <c r="X1286" s="380"/>
      <c r="Y1286" s="380"/>
      <c r="Z1286" s="379"/>
      <c r="AA1286" s="381"/>
      <c r="AB1286" s="379"/>
      <c r="AC1286" s="380"/>
      <c r="AD1286" s="382">
        <f t="shared" ref="AD1286:AD1349" si="187">AB1286*-900</f>
        <v>0</v>
      </c>
      <c r="AE1286" s="383">
        <f t="shared" ref="AE1286:AE1349" si="188">AC1286*-880</f>
        <v>0</v>
      </c>
      <c r="AF1286" s="379"/>
      <c r="AG1286" s="381"/>
      <c r="AH1286" s="379"/>
      <c r="AI1286" s="381"/>
      <c r="AJ1286" s="384" t="str">
        <f t="shared" si="181"/>
        <v/>
      </c>
      <c r="AK1286" s="385" t="str">
        <f t="shared" si="182"/>
        <v/>
      </c>
      <c r="AL1286" s="388" t="str">
        <f t="shared" si="183"/>
        <v/>
      </c>
      <c r="AM1286" s="389" t="str">
        <f t="shared" si="184"/>
        <v/>
      </c>
      <c r="AN1286" s="388" t="str">
        <f t="shared" si="185"/>
        <v/>
      </c>
      <c r="AO1286" s="389" t="str">
        <f t="shared" si="186"/>
        <v/>
      </c>
      <c r="AP1286" s="423"/>
      <c r="AQ1286" s="423"/>
      <c r="AR1286" s="431" t="e">
        <f>VLOOKUP($B1286,'acc names'!$C$2:$D$12102,2,FALSE)</f>
        <v>#N/A</v>
      </c>
      <c r="AS1286" s="431" t="e">
        <f>VLOOKUP($AQ1286,software!$A$1:$B$14605,2,FALSE)</f>
        <v>#N/A</v>
      </c>
      <c r="AT1286" s="423"/>
      <c r="AV1286" s="423"/>
    </row>
    <row r="1287" spans="1:48" ht="12.75" x14ac:dyDescent="0.2">
      <c r="A1287" s="101"/>
      <c r="B1287" s="42"/>
      <c r="C1287" s="142"/>
      <c r="D1287" s="143"/>
      <c r="E1287" s="107"/>
      <c r="F1287" s="46"/>
      <c r="G1287" s="46"/>
      <c r="H1287" s="46"/>
      <c r="I1287" s="46"/>
      <c r="J1287" s="46"/>
      <c r="K1287" s="46"/>
      <c r="L1287" s="139"/>
      <c r="M1287" s="41"/>
      <c r="N1287" s="45"/>
      <c r="O1287" s="47"/>
      <c r="P1287" s="43"/>
      <c r="Q1287" s="71" t="e">
        <f>VLOOKUP(N1287,'error categories'!$A$2:$D$54,4,FALSE)</f>
        <v>#N/A</v>
      </c>
      <c r="R1287" s="72" t="e">
        <f>VLOOKUP(N1287,'error categories'!$A$2:$D$54,3,FALSE)</f>
        <v>#N/A</v>
      </c>
      <c r="S1287" s="374"/>
      <c r="T1287" s="377"/>
      <c r="U1287" s="378">
        <f t="shared" si="180"/>
        <v>0</v>
      </c>
      <c r="V1287" s="379"/>
      <c r="W1287" s="380"/>
      <c r="X1287" s="380"/>
      <c r="Y1287" s="380"/>
      <c r="Z1287" s="379"/>
      <c r="AA1287" s="381"/>
      <c r="AB1287" s="379"/>
      <c r="AC1287" s="380"/>
      <c r="AD1287" s="382">
        <f t="shared" si="187"/>
        <v>0</v>
      </c>
      <c r="AE1287" s="383">
        <f t="shared" si="188"/>
        <v>0</v>
      </c>
      <c r="AF1287" s="379"/>
      <c r="AG1287" s="381"/>
      <c r="AH1287" s="379"/>
      <c r="AI1287" s="381"/>
      <c r="AJ1287" s="384" t="str">
        <f t="shared" si="181"/>
        <v/>
      </c>
      <c r="AK1287" s="385" t="str">
        <f t="shared" si="182"/>
        <v/>
      </c>
      <c r="AL1287" s="388" t="str">
        <f t="shared" si="183"/>
        <v/>
      </c>
      <c r="AM1287" s="389" t="str">
        <f t="shared" si="184"/>
        <v/>
      </c>
      <c r="AN1287" s="388" t="str">
        <f t="shared" si="185"/>
        <v/>
      </c>
      <c r="AO1287" s="389" t="str">
        <f t="shared" si="186"/>
        <v/>
      </c>
      <c r="AP1287" s="423"/>
      <c r="AQ1287" s="423"/>
      <c r="AR1287" s="431" t="e">
        <f>VLOOKUP($B1287,'acc names'!$C$2:$D$12102,2,FALSE)</f>
        <v>#N/A</v>
      </c>
      <c r="AS1287" s="431" t="e">
        <f>VLOOKUP($AQ1287,software!$A$1:$B$14605,2,FALSE)</f>
        <v>#N/A</v>
      </c>
      <c r="AT1287" s="423"/>
      <c r="AV1287" s="423"/>
    </row>
    <row r="1288" spans="1:48" ht="12.75" x14ac:dyDescent="0.2">
      <c r="A1288" s="101"/>
      <c r="B1288" s="42"/>
      <c r="C1288" s="142"/>
      <c r="D1288" s="143"/>
      <c r="E1288" s="107"/>
      <c r="F1288" s="46"/>
      <c r="G1288" s="46"/>
      <c r="H1288" s="46"/>
      <c r="I1288" s="46"/>
      <c r="J1288" s="46"/>
      <c r="K1288" s="46"/>
      <c r="L1288" s="139"/>
      <c r="M1288" s="41"/>
      <c r="N1288" s="45"/>
      <c r="O1288" s="47"/>
      <c r="P1288" s="43"/>
      <c r="Q1288" s="71" t="e">
        <f>VLOOKUP(N1288,'error categories'!$A$2:$D$54,4,FALSE)</f>
        <v>#N/A</v>
      </c>
      <c r="R1288" s="72" t="e">
        <f>VLOOKUP(N1288,'error categories'!$A$2:$D$54,3,FALSE)</f>
        <v>#N/A</v>
      </c>
      <c r="S1288" s="374"/>
      <c r="T1288" s="377"/>
      <c r="U1288" s="378">
        <f t="shared" si="180"/>
        <v>0</v>
      </c>
      <c r="V1288" s="379"/>
      <c r="W1288" s="380"/>
      <c r="X1288" s="380"/>
      <c r="Y1288" s="380"/>
      <c r="Z1288" s="379"/>
      <c r="AA1288" s="381"/>
      <c r="AB1288" s="379"/>
      <c r="AC1288" s="380"/>
      <c r="AD1288" s="382">
        <f t="shared" si="187"/>
        <v>0</v>
      </c>
      <c r="AE1288" s="383">
        <f t="shared" si="188"/>
        <v>0</v>
      </c>
      <c r="AF1288" s="379"/>
      <c r="AG1288" s="381"/>
      <c r="AH1288" s="379"/>
      <c r="AI1288" s="381"/>
      <c r="AJ1288" s="384" t="str">
        <f t="shared" si="181"/>
        <v/>
      </c>
      <c r="AK1288" s="385" t="str">
        <f t="shared" si="182"/>
        <v/>
      </c>
      <c r="AL1288" s="388" t="str">
        <f t="shared" si="183"/>
        <v/>
      </c>
      <c r="AM1288" s="389" t="str">
        <f t="shared" si="184"/>
        <v/>
      </c>
      <c r="AN1288" s="388" t="str">
        <f t="shared" si="185"/>
        <v/>
      </c>
      <c r="AO1288" s="389" t="str">
        <f t="shared" si="186"/>
        <v/>
      </c>
      <c r="AP1288" s="423"/>
      <c r="AQ1288" s="423"/>
      <c r="AR1288" s="431" t="e">
        <f>VLOOKUP($B1288,'acc names'!$C$2:$D$12102,2,FALSE)</f>
        <v>#N/A</v>
      </c>
      <c r="AS1288" s="431" t="e">
        <f>VLOOKUP($AQ1288,software!$A$1:$B$14605,2,FALSE)</f>
        <v>#N/A</v>
      </c>
      <c r="AT1288" s="423"/>
      <c r="AV1288" s="423"/>
    </row>
    <row r="1289" spans="1:48" ht="12.75" x14ac:dyDescent="0.2">
      <c r="A1289" s="101"/>
      <c r="B1289" s="42"/>
      <c r="C1289" s="142"/>
      <c r="D1289" s="143"/>
      <c r="E1289" s="107"/>
      <c r="F1289" s="46"/>
      <c r="G1289" s="46"/>
      <c r="H1289" s="46"/>
      <c r="I1289" s="46"/>
      <c r="J1289" s="46"/>
      <c r="K1289" s="46"/>
      <c r="L1289" s="139"/>
      <c r="M1289" s="41"/>
      <c r="N1289" s="45"/>
      <c r="O1289" s="47"/>
      <c r="P1289" s="43"/>
      <c r="Q1289" s="71" t="e">
        <f>VLOOKUP(N1289,'error categories'!$A$2:$D$54,4,FALSE)</f>
        <v>#N/A</v>
      </c>
      <c r="R1289" s="72" t="e">
        <f>VLOOKUP(N1289,'error categories'!$A$2:$D$54,3,FALSE)</f>
        <v>#N/A</v>
      </c>
      <c r="S1289" s="374"/>
      <c r="T1289" s="377"/>
      <c r="U1289" s="378">
        <f t="shared" si="180"/>
        <v>0</v>
      </c>
      <c r="V1289" s="379"/>
      <c r="W1289" s="380"/>
      <c r="X1289" s="380"/>
      <c r="Y1289" s="380"/>
      <c r="Z1289" s="379"/>
      <c r="AA1289" s="381"/>
      <c r="AB1289" s="379"/>
      <c r="AC1289" s="380"/>
      <c r="AD1289" s="382">
        <f t="shared" si="187"/>
        <v>0</v>
      </c>
      <c r="AE1289" s="383">
        <f t="shared" si="188"/>
        <v>0</v>
      </c>
      <c r="AF1289" s="379"/>
      <c r="AG1289" s="381"/>
      <c r="AH1289" s="379"/>
      <c r="AI1289" s="381"/>
      <c r="AJ1289" s="384" t="str">
        <f t="shared" si="181"/>
        <v/>
      </c>
      <c r="AK1289" s="385" t="str">
        <f t="shared" si="182"/>
        <v/>
      </c>
      <c r="AL1289" s="388" t="str">
        <f t="shared" si="183"/>
        <v/>
      </c>
      <c r="AM1289" s="389" t="str">
        <f t="shared" si="184"/>
        <v/>
      </c>
      <c r="AN1289" s="388" t="str">
        <f t="shared" si="185"/>
        <v/>
      </c>
      <c r="AO1289" s="389" t="str">
        <f t="shared" si="186"/>
        <v/>
      </c>
      <c r="AP1289" s="423"/>
      <c r="AQ1289" s="423"/>
      <c r="AR1289" s="431" t="e">
        <f>VLOOKUP($B1289,'acc names'!$C$2:$D$12102,2,FALSE)</f>
        <v>#N/A</v>
      </c>
      <c r="AS1289" s="431" t="e">
        <f>VLOOKUP($AQ1289,software!$A$1:$B$14605,2,FALSE)</f>
        <v>#N/A</v>
      </c>
      <c r="AT1289" s="423"/>
      <c r="AV1289" s="423"/>
    </row>
    <row r="1290" spans="1:48" ht="12.75" x14ac:dyDescent="0.2">
      <c r="A1290" s="101"/>
      <c r="B1290" s="42"/>
      <c r="C1290" s="142"/>
      <c r="D1290" s="143"/>
      <c r="E1290" s="107"/>
      <c r="F1290" s="46"/>
      <c r="G1290" s="46"/>
      <c r="H1290" s="46"/>
      <c r="I1290" s="46"/>
      <c r="J1290" s="46"/>
      <c r="K1290" s="46"/>
      <c r="L1290" s="139"/>
      <c r="M1290" s="41"/>
      <c r="N1290" s="45"/>
      <c r="O1290" s="47"/>
      <c r="P1290" s="43"/>
      <c r="Q1290" s="71" t="e">
        <f>VLOOKUP(N1290,'error categories'!$A$2:$D$54,4,FALSE)</f>
        <v>#N/A</v>
      </c>
      <c r="R1290" s="72" t="e">
        <f>VLOOKUP(N1290,'error categories'!$A$2:$D$54,3,FALSE)</f>
        <v>#N/A</v>
      </c>
      <c r="S1290" s="374"/>
      <c r="T1290" s="377"/>
      <c r="U1290" s="378">
        <f t="shared" si="180"/>
        <v>0</v>
      </c>
      <c r="V1290" s="379"/>
      <c r="W1290" s="380"/>
      <c r="X1290" s="380"/>
      <c r="Y1290" s="380"/>
      <c r="Z1290" s="379"/>
      <c r="AA1290" s="381"/>
      <c r="AB1290" s="379"/>
      <c r="AC1290" s="380"/>
      <c r="AD1290" s="382">
        <f t="shared" si="187"/>
        <v>0</v>
      </c>
      <c r="AE1290" s="383">
        <f t="shared" si="188"/>
        <v>0</v>
      </c>
      <c r="AF1290" s="379"/>
      <c r="AG1290" s="381"/>
      <c r="AH1290" s="379"/>
      <c r="AI1290" s="381"/>
      <c r="AJ1290" s="384" t="str">
        <f t="shared" si="181"/>
        <v/>
      </c>
      <c r="AK1290" s="385" t="str">
        <f t="shared" si="182"/>
        <v/>
      </c>
      <c r="AL1290" s="388" t="str">
        <f t="shared" si="183"/>
        <v/>
      </c>
      <c r="AM1290" s="389" t="str">
        <f t="shared" si="184"/>
        <v/>
      </c>
      <c r="AN1290" s="388" t="str">
        <f t="shared" si="185"/>
        <v/>
      </c>
      <c r="AO1290" s="389" t="str">
        <f t="shared" si="186"/>
        <v/>
      </c>
      <c r="AP1290" s="423"/>
      <c r="AQ1290" s="423"/>
      <c r="AR1290" s="431" t="e">
        <f>VLOOKUP($B1290,'acc names'!$C$2:$D$12102,2,FALSE)</f>
        <v>#N/A</v>
      </c>
      <c r="AS1290" s="431" t="e">
        <f>VLOOKUP($AQ1290,software!$A$1:$B$14605,2,FALSE)</f>
        <v>#N/A</v>
      </c>
      <c r="AT1290" s="423"/>
      <c r="AV1290" s="423"/>
    </row>
    <row r="1291" spans="1:48" ht="12.75" x14ac:dyDescent="0.2">
      <c r="A1291" s="101"/>
      <c r="B1291" s="42"/>
      <c r="C1291" s="142"/>
      <c r="D1291" s="143"/>
      <c r="E1291" s="107"/>
      <c r="F1291" s="46"/>
      <c r="G1291" s="46"/>
      <c r="H1291" s="46"/>
      <c r="I1291" s="46"/>
      <c r="J1291" s="46"/>
      <c r="K1291" s="46"/>
      <c r="L1291" s="139"/>
      <c r="M1291" s="41"/>
      <c r="N1291" s="45"/>
      <c r="O1291" s="47"/>
      <c r="P1291" s="43"/>
      <c r="Q1291" s="71" t="e">
        <f>VLOOKUP(N1291,'error categories'!$A$2:$D$54,4,FALSE)</f>
        <v>#N/A</v>
      </c>
      <c r="R1291" s="72" t="e">
        <f>VLOOKUP(N1291,'error categories'!$A$2:$D$54,3,FALSE)</f>
        <v>#N/A</v>
      </c>
      <c r="S1291" s="374"/>
      <c r="T1291" s="377"/>
      <c r="U1291" s="378">
        <f t="shared" si="180"/>
        <v>0</v>
      </c>
      <c r="V1291" s="379"/>
      <c r="W1291" s="380"/>
      <c r="X1291" s="380"/>
      <c r="Y1291" s="380"/>
      <c r="Z1291" s="379"/>
      <c r="AA1291" s="381"/>
      <c r="AB1291" s="379"/>
      <c r="AC1291" s="380"/>
      <c r="AD1291" s="382">
        <f t="shared" si="187"/>
        <v>0</v>
      </c>
      <c r="AE1291" s="383">
        <f t="shared" si="188"/>
        <v>0</v>
      </c>
      <c r="AF1291" s="379"/>
      <c r="AG1291" s="381"/>
      <c r="AH1291" s="379"/>
      <c r="AI1291" s="381"/>
      <c r="AJ1291" s="384" t="str">
        <f t="shared" si="181"/>
        <v/>
      </c>
      <c r="AK1291" s="385" t="str">
        <f t="shared" si="182"/>
        <v/>
      </c>
      <c r="AL1291" s="388" t="str">
        <f t="shared" si="183"/>
        <v/>
      </c>
      <c r="AM1291" s="389" t="str">
        <f t="shared" si="184"/>
        <v/>
      </c>
      <c r="AN1291" s="388" t="str">
        <f t="shared" si="185"/>
        <v/>
      </c>
      <c r="AO1291" s="389" t="str">
        <f t="shared" si="186"/>
        <v/>
      </c>
      <c r="AP1291" s="423"/>
      <c r="AQ1291" s="423"/>
      <c r="AR1291" s="431" t="e">
        <f>VLOOKUP($B1291,'acc names'!$C$2:$D$12102,2,FALSE)</f>
        <v>#N/A</v>
      </c>
      <c r="AS1291" s="431" t="e">
        <f>VLOOKUP($AQ1291,software!$A$1:$B$14605,2,FALSE)</f>
        <v>#N/A</v>
      </c>
      <c r="AT1291" s="423"/>
      <c r="AV1291" s="423"/>
    </row>
    <row r="1292" spans="1:48" ht="12.75" x14ac:dyDescent="0.2">
      <c r="A1292" s="101"/>
      <c r="B1292" s="42"/>
      <c r="C1292" s="142"/>
      <c r="D1292" s="143"/>
      <c r="E1292" s="107"/>
      <c r="F1292" s="46"/>
      <c r="G1292" s="46"/>
      <c r="H1292" s="46"/>
      <c r="I1292" s="46"/>
      <c r="J1292" s="46"/>
      <c r="K1292" s="46"/>
      <c r="L1292" s="139"/>
      <c r="M1292" s="41"/>
      <c r="N1292" s="45"/>
      <c r="O1292" s="47"/>
      <c r="P1292" s="43"/>
      <c r="Q1292" s="71" t="e">
        <f>VLOOKUP(N1292,'error categories'!$A$2:$D$54,4,FALSE)</f>
        <v>#N/A</v>
      </c>
      <c r="R1292" s="72" t="e">
        <f>VLOOKUP(N1292,'error categories'!$A$2:$D$54,3,FALSE)</f>
        <v>#N/A</v>
      </c>
      <c r="S1292" s="374"/>
      <c r="T1292" s="377"/>
      <c r="U1292" s="378">
        <f t="shared" si="180"/>
        <v>0</v>
      </c>
      <c r="V1292" s="379"/>
      <c r="W1292" s="380"/>
      <c r="X1292" s="380"/>
      <c r="Y1292" s="380"/>
      <c r="Z1292" s="379"/>
      <c r="AA1292" s="381"/>
      <c r="AB1292" s="379"/>
      <c r="AC1292" s="380"/>
      <c r="AD1292" s="382">
        <f t="shared" si="187"/>
        <v>0</v>
      </c>
      <c r="AE1292" s="383">
        <f t="shared" si="188"/>
        <v>0</v>
      </c>
      <c r="AF1292" s="379"/>
      <c r="AG1292" s="381"/>
      <c r="AH1292" s="379"/>
      <c r="AI1292" s="381"/>
      <c r="AJ1292" s="384" t="str">
        <f t="shared" si="181"/>
        <v/>
      </c>
      <c r="AK1292" s="385" t="str">
        <f t="shared" si="182"/>
        <v/>
      </c>
      <c r="AL1292" s="388" t="str">
        <f t="shared" si="183"/>
        <v/>
      </c>
      <c r="AM1292" s="389" t="str">
        <f t="shared" si="184"/>
        <v/>
      </c>
      <c r="AN1292" s="388" t="str">
        <f t="shared" si="185"/>
        <v/>
      </c>
      <c r="AO1292" s="389" t="str">
        <f t="shared" si="186"/>
        <v/>
      </c>
      <c r="AP1292" s="423"/>
      <c r="AQ1292" s="423"/>
      <c r="AR1292" s="431" t="e">
        <f>VLOOKUP($B1292,'acc names'!$C$2:$D$12102,2,FALSE)</f>
        <v>#N/A</v>
      </c>
      <c r="AS1292" s="431" t="e">
        <f>VLOOKUP($AQ1292,software!$A$1:$B$14605,2,FALSE)</f>
        <v>#N/A</v>
      </c>
      <c r="AT1292" s="423"/>
      <c r="AV1292" s="423"/>
    </row>
    <row r="1293" spans="1:48" ht="12.75" x14ac:dyDescent="0.2">
      <c r="A1293" s="101"/>
      <c r="B1293" s="42"/>
      <c r="C1293" s="142"/>
      <c r="D1293" s="143"/>
      <c r="E1293" s="107"/>
      <c r="F1293" s="46"/>
      <c r="G1293" s="46"/>
      <c r="H1293" s="46"/>
      <c r="I1293" s="46"/>
      <c r="J1293" s="46"/>
      <c r="K1293" s="46"/>
      <c r="L1293" s="139"/>
      <c r="M1293" s="41"/>
      <c r="N1293" s="45"/>
      <c r="O1293" s="47"/>
      <c r="P1293" s="43"/>
      <c r="Q1293" s="71" t="e">
        <f>VLOOKUP(N1293,'error categories'!$A$2:$D$54,4,FALSE)</f>
        <v>#N/A</v>
      </c>
      <c r="R1293" s="72" t="e">
        <f>VLOOKUP(N1293,'error categories'!$A$2:$D$54,3,FALSE)</f>
        <v>#N/A</v>
      </c>
      <c r="S1293" s="374"/>
      <c r="T1293" s="377"/>
      <c r="U1293" s="378">
        <f t="shared" si="180"/>
        <v>0</v>
      </c>
      <c r="V1293" s="379"/>
      <c r="W1293" s="380"/>
      <c r="X1293" s="380"/>
      <c r="Y1293" s="380"/>
      <c r="Z1293" s="379"/>
      <c r="AA1293" s="381"/>
      <c r="AB1293" s="379"/>
      <c r="AC1293" s="380"/>
      <c r="AD1293" s="382">
        <f t="shared" si="187"/>
        <v>0</v>
      </c>
      <c r="AE1293" s="383">
        <f t="shared" si="188"/>
        <v>0</v>
      </c>
      <c r="AF1293" s="379"/>
      <c r="AG1293" s="381"/>
      <c r="AH1293" s="379"/>
      <c r="AI1293" s="381"/>
      <c r="AJ1293" s="384" t="str">
        <f t="shared" si="181"/>
        <v/>
      </c>
      <c r="AK1293" s="385" t="str">
        <f t="shared" si="182"/>
        <v/>
      </c>
      <c r="AL1293" s="388" t="str">
        <f t="shared" si="183"/>
        <v/>
      </c>
      <c r="AM1293" s="389" t="str">
        <f t="shared" si="184"/>
        <v/>
      </c>
      <c r="AN1293" s="388" t="str">
        <f t="shared" si="185"/>
        <v/>
      </c>
      <c r="AO1293" s="389" t="str">
        <f t="shared" si="186"/>
        <v/>
      </c>
      <c r="AP1293" s="423"/>
      <c r="AQ1293" s="423"/>
      <c r="AR1293" s="431" t="e">
        <f>VLOOKUP($B1293,'acc names'!$C$2:$D$12102,2,FALSE)</f>
        <v>#N/A</v>
      </c>
      <c r="AS1293" s="431" t="e">
        <f>VLOOKUP($AQ1293,software!$A$1:$B$14605,2,FALSE)</f>
        <v>#N/A</v>
      </c>
      <c r="AT1293" s="423"/>
      <c r="AV1293" s="423"/>
    </row>
    <row r="1294" spans="1:48" ht="12.75" x14ac:dyDescent="0.2">
      <c r="A1294" s="101"/>
      <c r="B1294" s="42"/>
      <c r="C1294" s="142"/>
      <c r="D1294" s="143"/>
      <c r="E1294" s="107"/>
      <c r="F1294" s="46"/>
      <c r="G1294" s="46"/>
      <c r="H1294" s="46"/>
      <c r="I1294" s="46"/>
      <c r="J1294" s="46"/>
      <c r="K1294" s="46"/>
      <c r="L1294" s="139"/>
      <c r="M1294" s="41"/>
      <c r="N1294" s="45"/>
      <c r="O1294" s="47"/>
      <c r="P1294" s="43"/>
      <c r="Q1294" s="71" t="e">
        <f>VLOOKUP(N1294,'error categories'!$A$2:$D$54,4,FALSE)</f>
        <v>#N/A</v>
      </c>
      <c r="R1294" s="72" t="e">
        <f>VLOOKUP(N1294,'error categories'!$A$2:$D$54,3,FALSE)</f>
        <v>#N/A</v>
      </c>
      <c r="S1294" s="374"/>
      <c r="T1294" s="377"/>
      <c r="U1294" s="378">
        <f t="shared" si="180"/>
        <v>0</v>
      </c>
      <c r="V1294" s="379"/>
      <c r="W1294" s="380"/>
      <c r="X1294" s="380"/>
      <c r="Y1294" s="380"/>
      <c r="Z1294" s="379"/>
      <c r="AA1294" s="381"/>
      <c r="AB1294" s="379"/>
      <c r="AC1294" s="380"/>
      <c r="AD1294" s="382">
        <f t="shared" si="187"/>
        <v>0</v>
      </c>
      <c r="AE1294" s="383">
        <f t="shared" si="188"/>
        <v>0</v>
      </c>
      <c r="AF1294" s="379"/>
      <c r="AG1294" s="381"/>
      <c r="AH1294" s="379"/>
      <c r="AI1294" s="381"/>
      <c r="AJ1294" s="384" t="str">
        <f t="shared" si="181"/>
        <v/>
      </c>
      <c r="AK1294" s="385" t="str">
        <f t="shared" si="182"/>
        <v/>
      </c>
      <c r="AL1294" s="388" t="str">
        <f t="shared" si="183"/>
        <v/>
      </c>
      <c r="AM1294" s="389" t="str">
        <f t="shared" si="184"/>
        <v/>
      </c>
      <c r="AN1294" s="388" t="str">
        <f t="shared" si="185"/>
        <v/>
      </c>
      <c r="AO1294" s="389" t="str">
        <f t="shared" si="186"/>
        <v/>
      </c>
      <c r="AP1294" s="423"/>
      <c r="AQ1294" s="423"/>
      <c r="AR1294" s="431" t="e">
        <f>VLOOKUP($B1294,'acc names'!$C$2:$D$12102,2,FALSE)</f>
        <v>#N/A</v>
      </c>
      <c r="AS1294" s="431" t="e">
        <f>VLOOKUP($AQ1294,software!$A$1:$B$14605,2,FALSE)</f>
        <v>#N/A</v>
      </c>
      <c r="AT1294" s="423"/>
      <c r="AV1294" s="423"/>
    </row>
    <row r="1295" spans="1:48" ht="12.75" x14ac:dyDescent="0.2">
      <c r="A1295" s="101"/>
      <c r="B1295" s="42"/>
      <c r="C1295" s="142"/>
      <c r="D1295" s="143"/>
      <c r="E1295" s="107"/>
      <c r="F1295" s="46"/>
      <c r="G1295" s="46"/>
      <c r="H1295" s="46"/>
      <c r="I1295" s="46"/>
      <c r="J1295" s="46"/>
      <c r="K1295" s="46"/>
      <c r="L1295" s="139"/>
      <c r="M1295" s="41"/>
      <c r="N1295" s="45"/>
      <c r="O1295" s="47"/>
      <c r="P1295" s="43"/>
      <c r="Q1295" s="71" t="e">
        <f>VLOOKUP(N1295,'error categories'!$A$2:$D$54,4,FALSE)</f>
        <v>#N/A</v>
      </c>
      <c r="R1295" s="72" t="e">
        <f>VLOOKUP(N1295,'error categories'!$A$2:$D$54,3,FALSE)</f>
        <v>#N/A</v>
      </c>
      <c r="S1295" s="374"/>
      <c r="T1295" s="377"/>
      <c r="U1295" s="378">
        <f t="shared" si="180"/>
        <v>0</v>
      </c>
      <c r="V1295" s="379"/>
      <c r="W1295" s="380"/>
      <c r="X1295" s="380"/>
      <c r="Y1295" s="380"/>
      <c r="Z1295" s="379"/>
      <c r="AA1295" s="381"/>
      <c r="AB1295" s="379"/>
      <c r="AC1295" s="380"/>
      <c r="AD1295" s="382">
        <f t="shared" si="187"/>
        <v>0</v>
      </c>
      <c r="AE1295" s="383">
        <f t="shared" si="188"/>
        <v>0</v>
      </c>
      <c r="AF1295" s="379"/>
      <c r="AG1295" s="381"/>
      <c r="AH1295" s="379"/>
      <c r="AI1295" s="381"/>
      <c r="AJ1295" s="384" t="str">
        <f t="shared" si="181"/>
        <v/>
      </c>
      <c r="AK1295" s="385" t="str">
        <f t="shared" si="182"/>
        <v/>
      </c>
      <c r="AL1295" s="388" t="str">
        <f t="shared" si="183"/>
        <v/>
      </c>
      <c r="AM1295" s="389" t="str">
        <f t="shared" si="184"/>
        <v/>
      </c>
      <c r="AN1295" s="388" t="str">
        <f t="shared" si="185"/>
        <v/>
      </c>
      <c r="AO1295" s="389" t="str">
        <f t="shared" si="186"/>
        <v/>
      </c>
      <c r="AP1295" s="423"/>
      <c r="AQ1295" s="423"/>
      <c r="AR1295" s="431" t="e">
        <f>VLOOKUP($B1295,'acc names'!$C$2:$D$12102,2,FALSE)</f>
        <v>#N/A</v>
      </c>
      <c r="AS1295" s="431" t="e">
        <f>VLOOKUP($AQ1295,software!$A$1:$B$14605,2,FALSE)</f>
        <v>#N/A</v>
      </c>
      <c r="AT1295" s="423"/>
      <c r="AV1295" s="423"/>
    </row>
    <row r="1296" spans="1:48" ht="12.75" x14ac:dyDescent="0.2">
      <c r="A1296" s="101"/>
      <c r="B1296" s="42"/>
      <c r="C1296" s="142"/>
      <c r="D1296" s="143"/>
      <c r="E1296" s="107"/>
      <c r="F1296" s="46"/>
      <c r="G1296" s="46"/>
      <c r="H1296" s="46"/>
      <c r="I1296" s="46"/>
      <c r="J1296" s="46"/>
      <c r="K1296" s="46"/>
      <c r="L1296" s="139"/>
      <c r="M1296" s="41"/>
      <c r="N1296" s="45"/>
      <c r="O1296" s="47"/>
      <c r="P1296" s="43"/>
      <c r="Q1296" s="71" t="e">
        <f>VLOOKUP(N1296,'error categories'!$A$2:$D$54,4,FALSE)</f>
        <v>#N/A</v>
      </c>
      <c r="R1296" s="72" t="e">
        <f>VLOOKUP(N1296,'error categories'!$A$2:$D$54,3,FALSE)</f>
        <v>#N/A</v>
      </c>
      <c r="S1296" s="374"/>
      <c r="T1296" s="377"/>
      <c r="U1296" s="378">
        <f t="shared" si="180"/>
        <v>0</v>
      </c>
      <c r="V1296" s="379"/>
      <c r="W1296" s="380"/>
      <c r="X1296" s="380"/>
      <c r="Y1296" s="380"/>
      <c r="Z1296" s="379"/>
      <c r="AA1296" s="381"/>
      <c r="AB1296" s="379"/>
      <c r="AC1296" s="380"/>
      <c r="AD1296" s="382">
        <f t="shared" si="187"/>
        <v>0</v>
      </c>
      <c r="AE1296" s="383">
        <f t="shared" si="188"/>
        <v>0</v>
      </c>
      <c r="AF1296" s="379"/>
      <c r="AG1296" s="381"/>
      <c r="AH1296" s="379"/>
      <c r="AI1296" s="381"/>
      <c r="AJ1296" s="384" t="str">
        <f t="shared" si="181"/>
        <v/>
      </c>
      <c r="AK1296" s="385" t="str">
        <f t="shared" si="182"/>
        <v/>
      </c>
      <c r="AL1296" s="388" t="str">
        <f t="shared" si="183"/>
        <v/>
      </c>
      <c r="AM1296" s="389" t="str">
        <f t="shared" si="184"/>
        <v/>
      </c>
      <c r="AN1296" s="388" t="str">
        <f t="shared" si="185"/>
        <v/>
      </c>
      <c r="AO1296" s="389" t="str">
        <f t="shared" si="186"/>
        <v/>
      </c>
      <c r="AP1296" s="423"/>
      <c r="AQ1296" s="423"/>
      <c r="AR1296" s="431" t="e">
        <f>VLOOKUP($B1296,'acc names'!$C$2:$D$12102,2,FALSE)</f>
        <v>#N/A</v>
      </c>
      <c r="AS1296" s="431" t="e">
        <f>VLOOKUP($AQ1296,software!$A$1:$B$14605,2,FALSE)</f>
        <v>#N/A</v>
      </c>
      <c r="AT1296" s="423"/>
      <c r="AV1296" s="423"/>
    </row>
    <row r="1297" spans="1:48" ht="12.75" x14ac:dyDescent="0.2">
      <c r="A1297" s="101"/>
      <c r="B1297" s="42"/>
      <c r="C1297" s="142"/>
      <c r="D1297" s="143"/>
      <c r="E1297" s="107"/>
      <c r="F1297" s="46"/>
      <c r="G1297" s="46"/>
      <c r="H1297" s="46"/>
      <c r="I1297" s="46"/>
      <c r="J1297" s="46"/>
      <c r="K1297" s="46"/>
      <c r="L1297" s="139"/>
      <c r="M1297" s="41"/>
      <c r="N1297" s="45"/>
      <c r="O1297" s="47"/>
      <c r="P1297" s="43"/>
      <c r="Q1297" s="71" t="e">
        <f>VLOOKUP(N1297,'error categories'!$A$2:$D$54,4,FALSE)</f>
        <v>#N/A</v>
      </c>
      <c r="R1297" s="72" t="e">
        <f>VLOOKUP(N1297,'error categories'!$A$2:$D$54,3,FALSE)</f>
        <v>#N/A</v>
      </c>
      <c r="S1297" s="374"/>
      <c r="T1297" s="377"/>
      <c r="U1297" s="378">
        <f t="shared" si="180"/>
        <v>0</v>
      </c>
      <c r="V1297" s="379"/>
      <c r="W1297" s="380"/>
      <c r="X1297" s="380"/>
      <c r="Y1297" s="380"/>
      <c r="Z1297" s="379"/>
      <c r="AA1297" s="381"/>
      <c r="AB1297" s="379"/>
      <c r="AC1297" s="380"/>
      <c r="AD1297" s="382">
        <f t="shared" si="187"/>
        <v>0</v>
      </c>
      <c r="AE1297" s="383">
        <f t="shared" si="188"/>
        <v>0</v>
      </c>
      <c r="AF1297" s="379"/>
      <c r="AG1297" s="381"/>
      <c r="AH1297" s="379"/>
      <c r="AI1297" s="381"/>
      <c r="AJ1297" s="384" t="str">
        <f t="shared" si="181"/>
        <v/>
      </c>
      <c r="AK1297" s="385" t="str">
        <f t="shared" si="182"/>
        <v/>
      </c>
      <c r="AL1297" s="388" t="str">
        <f t="shared" si="183"/>
        <v/>
      </c>
      <c r="AM1297" s="389" t="str">
        <f t="shared" si="184"/>
        <v/>
      </c>
      <c r="AN1297" s="388" t="str">
        <f t="shared" si="185"/>
        <v/>
      </c>
      <c r="AO1297" s="389" t="str">
        <f t="shared" si="186"/>
        <v/>
      </c>
      <c r="AP1297" s="423"/>
      <c r="AQ1297" s="423"/>
      <c r="AR1297" s="431" t="e">
        <f>VLOOKUP($B1297,'acc names'!$C$2:$D$12102,2,FALSE)</f>
        <v>#N/A</v>
      </c>
      <c r="AS1297" s="431" t="e">
        <f>VLOOKUP($AQ1297,software!$A$1:$B$14605,2,FALSE)</f>
        <v>#N/A</v>
      </c>
      <c r="AT1297" s="423"/>
      <c r="AV1297" s="423"/>
    </row>
    <row r="1298" spans="1:48" ht="12.75" x14ac:dyDescent="0.2">
      <c r="A1298" s="101"/>
      <c r="B1298" s="42"/>
      <c r="C1298" s="142"/>
      <c r="D1298" s="143"/>
      <c r="E1298" s="107"/>
      <c r="F1298" s="46"/>
      <c r="G1298" s="46"/>
      <c r="H1298" s="46"/>
      <c r="I1298" s="46"/>
      <c r="J1298" s="46"/>
      <c r="K1298" s="46"/>
      <c r="L1298" s="139"/>
      <c r="M1298" s="41"/>
      <c r="N1298" s="45"/>
      <c r="O1298" s="47"/>
      <c r="P1298" s="43"/>
      <c r="Q1298" s="71" t="e">
        <f>VLOOKUP(N1298,'error categories'!$A$2:$D$54,4,FALSE)</f>
        <v>#N/A</v>
      </c>
      <c r="R1298" s="72" t="e">
        <f>VLOOKUP(N1298,'error categories'!$A$2:$D$54,3,FALSE)</f>
        <v>#N/A</v>
      </c>
      <c r="S1298" s="374"/>
      <c r="T1298" s="377"/>
      <c r="U1298" s="378">
        <f t="shared" si="180"/>
        <v>0</v>
      </c>
      <c r="V1298" s="379"/>
      <c r="W1298" s="380"/>
      <c r="X1298" s="380"/>
      <c r="Y1298" s="380"/>
      <c r="Z1298" s="379"/>
      <c r="AA1298" s="381"/>
      <c r="AB1298" s="379"/>
      <c r="AC1298" s="380"/>
      <c r="AD1298" s="382">
        <f t="shared" si="187"/>
        <v>0</v>
      </c>
      <c r="AE1298" s="383">
        <f t="shared" si="188"/>
        <v>0</v>
      </c>
      <c r="AF1298" s="379"/>
      <c r="AG1298" s="381"/>
      <c r="AH1298" s="379"/>
      <c r="AI1298" s="381"/>
      <c r="AJ1298" s="384" t="str">
        <f t="shared" si="181"/>
        <v/>
      </c>
      <c r="AK1298" s="385" t="str">
        <f t="shared" si="182"/>
        <v/>
      </c>
      <c r="AL1298" s="388" t="str">
        <f t="shared" si="183"/>
        <v/>
      </c>
      <c r="AM1298" s="389" t="str">
        <f t="shared" si="184"/>
        <v/>
      </c>
      <c r="AN1298" s="388" t="str">
        <f t="shared" si="185"/>
        <v/>
      </c>
      <c r="AO1298" s="389" t="str">
        <f t="shared" si="186"/>
        <v/>
      </c>
      <c r="AP1298" s="423"/>
      <c r="AQ1298" s="423"/>
      <c r="AR1298" s="431" t="e">
        <f>VLOOKUP($B1298,'acc names'!$C$2:$D$12102,2,FALSE)</f>
        <v>#N/A</v>
      </c>
      <c r="AS1298" s="431" t="e">
        <f>VLOOKUP($AQ1298,software!$A$1:$B$14605,2,FALSE)</f>
        <v>#N/A</v>
      </c>
      <c r="AT1298" s="423"/>
      <c r="AV1298" s="423"/>
    </row>
    <row r="1299" spans="1:48" ht="12.75" x14ac:dyDescent="0.2">
      <c r="A1299" s="101"/>
      <c r="B1299" s="42"/>
      <c r="C1299" s="142"/>
      <c r="D1299" s="143"/>
      <c r="E1299" s="107"/>
      <c r="F1299" s="46"/>
      <c r="G1299" s="46"/>
      <c r="H1299" s="46"/>
      <c r="I1299" s="46"/>
      <c r="J1299" s="46"/>
      <c r="K1299" s="46"/>
      <c r="L1299" s="139"/>
      <c r="M1299" s="41"/>
      <c r="N1299" s="45"/>
      <c r="O1299" s="47"/>
      <c r="P1299" s="43"/>
      <c r="Q1299" s="71" t="e">
        <f>VLOOKUP(N1299,'error categories'!$A$2:$D$54,4,FALSE)</f>
        <v>#N/A</v>
      </c>
      <c r="R1299" s="72" t="e">
        <f>VLOOKUP(N1299,'error categories'!$A$2:$D$54,3,FALSE)</f>
        <v>#N/A</v>
      </c>
      <c r="S1299" s="374"/>
      <c r="T1299" s="377"/>
      <c r="U1299" s="378">
        <f t="shared" si="180"/>
        <v>0</v>
      </c>
      <c r="V1299" s="379"/>
      <c r="W1299" s="380"/>
      <c r="X1299" s="380"/>
      <c r="Y1299" s="380"/>
      <c r="Z1299" s="379"/>
      <c r="AA1299" s="381"/>
      <c r="AB1299" s="379"/>
      <c r="AC1299" s="380"/>
      <c r="AD1299" s="382">
        <f t="shared" si="187"/>
        <v>0</v>
      </c>
      <c r="AE1299" s="383">
        <f t="shared" si="188"/>
        <v>0</v>
      </c>
      <c r="AF1299" s="379"/>
      <c r="AG1299" s="381"/>
      <c r="AH1299" s="379"/>
      <c r="AI1299" s="381"/>
      <c r="AJ1299" s="384" t="str">
        <f t="shared" si="181"/>
        <v/>
      </c>
      <c r="AK1299" s="385" t="str">
        <f t="shared" si="182"/>
        <v/>
      </c>
      <c r="AL1299" s="388" t="str">
        <f t="shared" si="183"/>
        <v/>
      </c>
      <c r="AM1299" s="389" t="str">
        <f t="shared" si="184"/>
        <v/>
      </c>
      <c r="AN1299" s="388" t="str">
        <f t="shared" si="185"/>
        <v/>
      </c>
      <c r="AO1299" s="389" t="str">
        <f t="shared" si="186"/>
        <v/>
      </c>
      <c r="AP1299" s="423"/>
      <c r="AQ1299" s="423"/>
      <c r="AR1299" s="431" t="e">
        <f>VLOOKUP($B1299,'acc names'!$C$2:$D$12102,2,FALSE)</f>
        <v>#N/A</v>
      </c>
      <c r="AS1299" s="431" t="e">
        <f>VLOOKUP($AQ1299,software!$A$1:$B$14605,2,FALSE)</f>
        <v>#N/A</v>
      </c>
      <c r="AT1299" s="423"/>
      <c r="AV1299" s="423"/>
    </row>
    <row r="1300" spans="1:48" ht="12.75" x14ac:dyDescent="0.2">
      <c r="A1300" s="101"/>
      <c r="B1300" s="42"/>
      <c r="C1300" s="142"/>
      <c r="D1300" s="143"/>
      <c r="E1300" s="107"/>
      <c r="F1300" s="46"/>
      <c r="G1300" s="46"/>
      <c r="H1300" s="46"/>
      <c r="I1300" s="46"/>
      <c r="J1300" s="46"/>
      <c r="K1300" s="46"/>
      <c r="L1300" s="139"/>
      <c r="M1300" s="41"/>
      <c r="N1300" s="45"/>
      <c r="O1300" s="47"/>
      <c r="P1300" s="43"/>
      <c r="Q1300" s="71" t="e">
        <f>VLOOKUP(N1300,'error categories'!$A$2:$D$54,4,FALSE)</f>
        <v>#N/A</v>
      </c>
      <c r="R1300" s="72" t="e">
        <f>VLOOKUP(N1300,'error categories'!$A$2:$D$54,3,FALSE)</f>
        <v>#N/A</v>
      </c>
      <c r="S1300" s="374"/>
      <c r="T1300" s="377"/>
      <c r="U1300" s="378">
        <f t="shared" si="180"/>
        <v>0</v>
      </c>
      <c r="V1300" s="379"/>
      <c r="W1300" s="380"/>
      <c r="X1300" s="380"/>
      <c r="Y1300" s="380"/>
      <c r="Z1300" s="379"/>
      <c r="AA1300" s="381"/>
      <c r="AB1300" s="379"/>
      <c r="AC1300" s="380"/>
      <c r="AD1300" s="382">
        <f t="shared" si="187"/>
        <v>0</v>
      </c>
      <c r="AE1300" s="383">
        <f t="shared" si="188"/>
        <v>0</v>
      </c>
      <c r="AF1300" s="379"/>
      <c r="AG1300" s="381"/>
      <c r="AH1300" s="379"/>
      <c r="AI1300" s="381"/>
      <c r="AJ1300" s="384" t="str">
        <f t="shared" si="181"/>
        <v/>
      </c>
      <c r="AK1300" s="385" t="str">
        <f t="shared" si="182"/>
        <v/>
      </c>
      <c r="AL1300" s="388" t="str">
        <f t="shared" si="183"/>
        <v/>
      </c>
      <c r="AM1300" s="389" t="str">
        <f t="shared" si="184"/>
        <v/>
      </c>
      <c r="AN1300" s="388" t="str">
        <f t="shared" si="185"/>
        <v/>
      </c>
      <c r="AO1300" s="389" t="str">
        <f t="shared" si="186"/>
        <v/>
      </c>
      <c r="AP1300" s="423"/>
      <c r="AQ1300" s="423"/>
      <c r="AR1300" s="431" t="e">
        <f>VLOOKUP($B1300,'acc names'!$C$2:$D$12102,2,FALSE)</f>
        <v>#N/A</v>
      </c>
      <c r="AS1300" s="431" t="e">
        <f>VLOOKUP($AQ1300,software!$A$1:$B$14605,2,FALSE)</f>
        <v>#N/A</v>
      </c>
      <c r="AT1300" s="423"/>
      <c r="AV1300" s="423"/>
    </row>
    <row r="1301" spans="1:48" ht="12.75" x14ac:dyDescent="0.2">
      <c r="A1301" s="101"/>
      <c r="B1301" s="42"/>
      <c r="C1301" s="142"/>
      <c r="D1301" s="143"/>
      <c r="E1301" s="107"/>
      <c r="F1301" s="46"/>
      <c r="G1301" s="46"/>
      <c r="H1301" s="46"/>
      <c r="I1301" s="46"/>
      <c r="J1301" s="46"/>
      <c r="K1301" s="46"/>
      <c r="L1301" s="139"/>
      <c r="M1301" s="41"/>
      <c r="N1301" s="45"/>
      <c r="O1301" s="47"/>
      <c r="P1301" s="43"/>
      <c r="Q1301" s="71" t="e">
        <f>VLOOKUP(N1301,'error categories'!$A$2:$D$54,4,FALSE)</f>
        <v>#N/A</v>
      </c>
      <c r="R1301" s="72" t="e">
        <f>VLOOKUP(N1301,'error categories'!$A$2:$D$54,3,FALSE)</f>
        <v>#N/A</v>
      </c>
      <c r="S1301" s="374"/>
      <c r="T1301" s="377"/>
      <c r="U1301" s="378">
        <f t="shared" si="180"/>
        <v>0</v>
      </c>
      <c r="V1301" s="379"/>
      <c r="W1301" s="380"/>
      <c r="X1301" s="380"/>
      <c r="Y1301" s="380"/>
      <c r="Z1301" s="379"/>
      <c r="AA1301" s="381"/>
      <c r="AB1301" s="379"/>
      <c r="AC1301" s="380"/>
      <c r="AD1301" s="382">
        <f t="shared" si="187"/>
        <v>0</v>
      </c>
      <c r="AE1301" s="383">
        <f t="shared" si="188"/>
        <v>0</v>
      </c>
      <c r="AF1301" s="379"/>
      <c r="AG1301" s="381"/>
      <c r="AH1301" s="379"/>
      <c r="AI1301" s="381"/>
      <c r="AJ1301" s="384" t="str">
        <f t="shared" si="181"/>
        <v/>
      </c>
      <c r="AK1301" s="385" t="str">
        <f t="shared" si="182"/>
        <v/>
      </c>
      <c r="AL1301" s="388" t="str">
        <f t="shared" si="183"/>
        <v/>
      </c>
      <c r="AM1301" s="389" t="str">
        <f t="shared" si="184"/>
        <v/>
      </c>
      <c r="AN1301" s="388" t="str">
        <f t="shared" si="185"/>
        <v/>
      </c>
      <c r="AO1301" s="389" t="str">
        <f t="shared" si="186"/>
        <v/>
      </c>
      <c r="AP1301" s="423"/>
      <c r="AQ1301" s="423"/>
      <c r="AR1301" s="431" t="e">
        <f>VLOOKUP($B1301,'acc names'!$C$2:$D$12102,2,FALSE)</f>
        <v>#N/A</v>
      </c>
      <c r="AS1301" s="431" t="e">
        <f>VLOOKUP($AQ1301,software!$A$1:$B$14605,2,FALSE)</f>
        <v>#N/A</v>
      </c>
      <c r="AT1301" s="423"/>
      <c r="AV1301" s="423"/>
    </row>
    <row r="1302" spans="1:48" ht="12.75" x14ac:dyDescent="0.2">
      <c r="A1302" s="101"/>
      <c r="B1302" s="42"/>
      <c r="C1302" s="142"/>
      <c r="D1302" s="143"/>
      <c r="E1302" s="107"/>
      <c r="F1302" s="46"/>
      <c r="G1302" s="46"/>
      <c r="H1302" s="46"/>
      <c r="I1302" s="46"/>
      <c r="J1302" s="46"/>
      <c r="K1302" s="46"/>
      <c r="L1302" s="139"/>
      <c r="M1302" s="41"/>
      <c r="N1302" s="45"/>
      <c r="O1302" s="47"/>
      <c r="P1302" s="43"/>
      <c r="Q1302" s="71" t="e">
        <f>VLOOKUP(N1302,'error categories'!$A$2:$D$54,4,FALSE)</f>
        <v>#N/A</v>
      </c>
      <c r="R1302" s="72" t="e">
        <f>VLOOKUP(N1302,'error categories'!$A$2:$D$54,3,FALSE)</f>
        <v>#N/A</v>
      </c>
      <c r="S1302" s="374"/>
      <c r="T1302" s="377"/>
      <c r="U1302" s="378">
        <f t="shared" si="180"/>
        <v>0</v>
      </c>
      <c r="V1302" s="379"/>
      <c r="W1302" s="380"/>
      <c r="X1302" s="380"/>
      <c r="Y1302" s="380"/>
      <c r="Z1302" s="379"/>
      <c r="AA1302" s="381"/>
      <c r="AB1302" s="379"/>
      <c r="AC1302" s="380"/>
      <c r="AD1302" s="382">
        <f t="shared" si="187"/>
        <v>0</v>
      </c>
      <c r="AE1302" s="383">
        <f t="shared" si="188"/>
        <v>0</v>
      </c>
      <c r="AF1302" s="379"/>
      <c r="AG1302" s="381"/>
      <c r="AH1302" s="379"/>
      <c r="AI1302" s="381"/>
      <c r="AJ1302" s="384" t="str">
        <f t="shared" si="181"/>
        <v/>
      </c>
      <c r="AK1302" s="385" t="str">
        <f t="shared" si="182"/>
        <v/>
      </c>
      <c r="AL1302" s="388" t="str">
        <f t="shared" si="183"/>
        <v/>
      </c>
      <c r="AM1302" s="389" t="str">
        <f t="shared" si="184"/>
        <v/>
      </c>
      <c r="AN1302" s="388" t="str">
        <f t="shared" si="185"/>
        <v/>
      </c>
      <c r="AO1302" s="389" t="str">
        <f t="shared" si="186"/>
        <v/>
      </c>
      <c r="AP1302" s="423"/>
      <c r="AQ1302" s="423"/>
      <c r="AR1302" s="431" t="e">
        <f>VLOOKUP($B1302,'acc names'!$C$2:$D$12102,2,FALSE)</f>
        <v>#N/A</v>
      </c>
      <c r="AS1302" s="431" t="e">
        <f>VLOOKUP($AQ1302,software!$A$1:$B$14605,2,FALSE)</f>
        <v>#N/A</v>
      </c>
      <c r="AT1302" s="423"/>
      <c r="AV1302" s="423"/>
    </row>
    <row r="1303" spans="1:48" ht="12.75" x14ac:dyDescent="0.2">
      <c r="A1303" s="101"/>
      <c r="B1303" s="42"/>
      <c r="C1303" s="142"/>
      <c r="D1303" s="143"/>
      <c r="E1303" s="107"/>
      <c r="F1303" s="46"/>
      <c r="G1303" s="46"/>
      <c r="H1303" s="46"/>
      <c r="I1303" s="46"/>
      <c r="J1303" s="46"/>
      <c r="K1303" s="46"/>
      <c r="L1303" s="139"/>
      <c r="M1303" s="41"/>
      <c r="N1303" s="45"/>
      <c r="O1303" s="47"/>
      <c r="P1303" s="43"/>
      <c r="Q1303" s="71" t="e">
        <f>VLOOKUP(N1303,'error categories'!$A$2:$D$54,4,FALSE)</f>
        <v>#N/A</v>
      </c>
      <c r="R1303" s="72" t="e">
        <f>VLOOKUP(N1303,'error categories'!$A$2:$D$54,3,FALSE)</f>
        <v>#N/A</v>
      </c>
      <c r="S1303" s="374"/>
      <c r="T1303" s="377"/>
      <c r="U1303" s="378">
        <f t="shared" si="180"/>
        <v>0</v>
      </c>
      <c r="V1303" s="379"/>
      <c r="W1303" s="380"/>
      <c r="X1303" s="380"/>
      <c r="Y1303" s="380"/>
      <c r="Z1303" s="379"/>
      <c r="AA1303" s="381"/>
      <c r="AB1303" s="379"/>
      <c r="AC1303" s="380"/>
      <c r="AD1303" s="382">
        <f t="shared" si="187"/>
        <v>0</v>
      </c>
      <c r="AE1303" s="383">
        <f t="shared" si="188"/>
        <v>0</v>
      </c>
      <c r="AF1303" s="379"/>
      <c r="AG1303" s="381"/>
      <c r="AH1303" s="379"/>
      <c r="AI1303" s="381"/>
      <c r="AJ1303" s="384" t="str">
        <f t="shared" si="181"/>
        <v/>
      </c>
      <c r="AK1303" s="385" t="str">
        <f t="shared" si="182"/>
        <v/>
      </c>
      <c r="AL1303" s="388" t="str">
        <f t="shared" si="183"/>
        <v/>
      </c>
      <c r="AM1303" s="389" t="str">
        <f t="shared" si="184"/>
        <v/>
      </c>
      <c r="AN1303" s="388" t="str">
        <f t="shared" si="185"/>
        <v/>
      </c>
      <c r="AO1303" s="389" t="str">
        <f t="shared" si="186"/>
        <v/>
      </c>
      <c r="AP1303" s="423"/>
      <c r="AQ1303" s="423"/>
      <c r="AR1303" s="431" t="e">
        <f>VLOOKUP($B1303,'acc names'!$C$2:$D$12102,2,FALSE)</f>
        <v>#N/A</v>
      </c>
      <c r="AS1303" s="431" t="e">
        <f>VLOOKUP($AQ1303,software!$A$1:$B$14605,2,FALSE)</f>
        <v>#N/A</v>
      </c>
      <c r="AT1303" s="423"/>
      <c r="AV1303" s="423"/>
    </row>
    <row r="1304" spans="1:48" ht="12.75" x14ac:dyDescent="0.2">
      <c r="A1304" s="101"/>
      <c r="B1304" s="42"/>
      <c r="C1304" s="142"/>
      <c r="D1304" s="143"/>
      <c r="E1304" s="107"/>
      <c r="F1304" s="46"/>
      <c r="G1304" s="46"/>
      <c r="H1304" s="46"/>
      <c r="I1304" s="46"/>
      <c r="J1304" s="46"/>
      <c r="K1304" s="46"/>
      <c r="L1304" s="139"/>
      <c r="M1304" s="41"/>
      <c r="N1304" s="45"/>
      <c r="O1304" s="47"/>
      <c r="P1304" s="43"/>
      <c r="Q1304" s="71" t="e">
        <f>VLOOKUP(N1304,'error categories'!$A$2:$D$54,4,FALSE)</f>
        <v>#N/A</v>
      </c>
      <c r="R1304" s="72" t="e">
        <f>VLOOKUP(N1304,'error categories'!$A$2:$D$54,3,FALSE)</f>
        <v>#N/A</v>
      </c>
      <c r="S1304" s="374"/>
      <c r="T1304" s="377"/>
      <c r="U1304" s="378">
        <f t="shared" si="180"/>
        <v>0</v>
      </c>
      <c r="V1304" s="379"/>
      <c r="W1304" s="380"/>
      <c r="X1304" s="380"/>
      <c r="Y1304" s="380"/>
      <c r="Z1304" s="379"/>
      <c r="AA1304" s="381"/>
      <c r="AB1304" s="379"/>
      <c r="AC1304" s="380"/>
      <c r="AD1304" s="382">
        <f t="shared" si="187"/>
        <v>0</v>
      </c>
      <c r="AE1304" s="383">
        <f t="shared" si="188"/>
        <v>0</v>
      </c>
      <c r="AF1304" s="379"/>
      <c r="AG1304" s="381"/>
      <c r="AH1304" s="379"/>
      <c r="AI1304" s="381"/>
      <c r="AJ1304" s="384" t="str">
        <f t="shared" si="181"/>
        <v/>
      </c>
      <c r="AK1304" s="385" t="str">
        <f t="shared" si="182"/>
        <v/>
      </c>
      <c r="AL1304" s="388" t="str">
        <f t="shared" si="183"/>
        <v/>
      </c>
      <c r="AM1304" s="389" t="str">
        <f t="shared" si="184"/>
        <v/>
      </c>
      <c r="AN1304" s="388" t="str">
        <f t="shared" si="185"/>
        <v/>
      </c>
      <c r="AO1304" s="389" t="str">
        <f t="shared" si="186"/>
        <v/>
      </c>
      <c r="AP1304" s="423"/>
      <c r="AQ1304" s="423"/>
      <c r="AR1304" s="431" t="e">
        <f>VLOOKUP($B1304,'acc names'!$C$2:$D$12102,2,FALSE)</f>
        <v>#N/A</v>
      </c>
      <c r="AS1304" s="431" t="e">
        <f>VLOOKUP($AQ1304,software!$A$1:$B$14605,2,FALSE)</f>
        <v>#N/A</v>
      </c>
      <c r="AT1304" s="423"/>
      <c r="AV1304" s="423"/>
    </row>
    <row r="1305" spans="1:48" ht="12.75" x14ac:dyDescent="0.2">
      <c r="A1305" s="101"/>
      <c r="B1305" s="42"/>
      <c r="C1305" s="142"/>
      <c r="D1305" s="143"/>
      <c r="E1305" s="107"/>
      <c r="F1305" s="46"/>
      <c r="G1305" s="46"/>
      <c r="H1305" s="46"/>
      <c r="I1305" s="46"/>
      <c r="J1305" s="46"/>
      <c r="K1305" s="46"/>
      <c r="L1305" s="139"/>
      <c r="M1305" s="41"/>
      <c r="N1305" s="45"/>
      <c r="O1305" s="47"/>
      <c r="P1305" s="43"/>
      <c r="Q1305" s="71" t="e">
        <f>VLOOKUP(N1305,'error categories'!$A$2:$D$54,4,FALSE)</f>
        <v>#N/A</v>
      </c>
      <c r="R1305" s="72" t="e">
        <f>VLOOKUP(N1305,'error categories'!$A$2:$D$54,3,FALSE)</f>
        <v>#N/A</v>
      </c>
      <c r="S1305" s="374"/>
      <c r="T1305" s="377"/>
      <c r="U1305" s="378">
        <f t="shared" si="180"/>
        <v>0</v>
      </c>
      <c r="V1305" s="379"/>
      <c r="W1305" s="380"/>
      <c r="X1305" s="380"/>
      <c r="Y1305" s="380"/>
      <c r="Z1305" s="379"/>
      <c r="AA1305" s="381"/>
      <c r="AB1305" s="379"/>
      <c r="AC1305" s="380"/>
      <c r="AD1305" s="382">
        <f t="shared" si="187"/>
        <v>0</v>
      </c>
      <c r="AE1305" s="383">
        <f t="shared" si="188"/>
        <v>0</v>
      </c>
      <c r="AF1305" s="379"/>
      <c r="AG1305" s="381"/>
      <c r="AH1305" s="379"/>
      <c r="AI1305" s="381"/>
      <c r="AJ1305" s="384" t="str">
        <f t="shared" si="181"/>
        <v/>
      </c>
      <c r="AK1305" s="385" t="str">
        <f t="shared" si="182"/>
        <v/>
      </c>
      <c r="AL1305" s="388" t="str">
        <f t="shared" si="183"/>
        <v/>
      </c>
      <c r="AM1305" s="389" t="str">
        <f t="shared" si="184"/>
        <v/>
      </c>
      <c r="AN1305" s="388" t="str">
        <f t="shared" si="185"/>
        <v/>
      </c>
      <c r="AO1305" s="389" t="str">
        <f t="shared" si="186"/>
        <v/>
      </c>
      <c r="AP1305" s="423"/>
      <c r="AQ1305" s="423"/>
      <c r="AR1305" s="431" t="e">
        <f>VLOOKUP($B1305,'acc names'!$C$2:$D$12102,2,FALSE)</f>
        <v>#N/A</v>
      </c>
      <c r="AS1305" s="431" t="e">
        <f>VLOOKUP($AQ1305,software!$A$1:$B$14605,2,FALSE)</f>
        <v>#N/A</v>
      </c>
      <c r="AT1305" s="423"/>
      <c r="AV1305" s="423"/>
    </row>
    <row r="1306" spans="1:48" ht="12.75" x14ac:dyDescent="0.2">
      <c r="A1306" s="101"/>
      <c r="B1306" s="42"/>
      <c r="C1306" s="142"/>
      <c r="D1306" s="143"/>
      <c r="E1306" s="107"/>
      <c r="F1306" s="46"/>
      <c r="G1306" s="46"/>
      <c r="H1306" s="46"/>
      <c r="I1306" s="46"/>
      <c r="J1306" s="46"/>
      <c r="K1306" s="46"/>
      <c r="L1306" s="139"/>
      <c r="M1306" s="41"/>
      <c r="N1306" s="45"/>
      <c r="O1306" s="47"/>
      <c r="P1306" s="43"/>
      <c r="Q1306" s="71" t="e">
        <f>VLOOKUP(N1306,'error categories'!$A$2:$D$54,4,FALSE)</f>
        <v>#N/A</v>
      </c>
      <c r="R1306" s="72" t="e">
        <f>VLOOKUP(N1306,'error categories'!$A$2:$D$54,3,FALSE)</f>
        <v>#N/A</v>
      </c>
      <c r="S1306" s="374"/>
      <c r="T1306" s="377"/>
      <c r="U1306" s="378">
        <f t="shared" si="180"/>
        <v>0</v>
      </c>
      <c r="V1306" s="379"/>
      <c r="W1306" s="380"/>
      <c r="X1306" s="380"/>
      <c r="Y1306" s="380"/>
      <c r="Z1306" s="379"/>
      <c r="AA1306" s="381"/>
      <c r="AB1306" s="379"/>
      <c r="AC1306" s="380"/>
      <c r="AD1306" s="382">
        <f t="shared" si="187"/>
        <v>0</v>
      </c>
      <c r="AE1306" s="383">
        <f t="shared" si="188"/>
        <v>0</v>
      </c>
      <c r="AF1306" s="379"/>
      <c r="AG1306" s="381"/>
      <c r="AH1306" s="379"/>
      <c r="AI1306" s="381"/>
      <c r="AJ1306" s="384" t="str">
        <f t="shared" si="181"/>
        <v/>
      </c>
      <c r="AK1306" s="385" t="str">
        <f t="shared" si="182"/>
        <v/>
      </c>
      <c r="AL1306" s="388" t="str">
        <f t="shared" si="183"/>
        <v/>
      </c>
      <c r="AM1306" s="389" t="str">
        <f t="shared" si="184"/>
        <v/>
      </c>
      <c r="AN1306" s="388" t="str">
        <f t="shared" si="185"/>
        <v/>
      </c>
      <c r="AO1306" s="389" t="str">
        <f t="shared" si="186"/>
        <v/>
      </c>
      <c r="AP1306" s="423"/>
      <c r="AQ1306" s="423"/>
      <c r="AR1306" s="431" t="e">
        <f>VLOOKUP($B1306,'acc names'!$C$2:$D$12102,2,FALSE)</f>
        <v>#N/A</v>
      </c>
      <c r="AS1306" s="431" t="e">
        <f>VLOOKUP($AQ1306,software!$A$1:$B$14605,2,FALSE)</f>
        <v>#N/A</v>
      </c>
      <c r="AT1306" s="423"/>
      <c r="AV1306" s="423"/>
    </row>
    <row r="1307" spans="1:48" ht="12.75" x14ac:dyDescent="0.2">
      <c r="A1307" s="101"/>
      <c r="B1307" s="42"/>
      <c r="C1307" s="142"/>
      <c r="D1307" s="143"/>
      <c r="E1307" s="107"/>
      <c r="F1307" s="46"/>
      <c r="G1307" s="46"/>
      <c r="H1307" s="46"/>
      <c r="I1307" s="46"/>
      <c r="J1307" s="46"/>
      <c r="K1307" s="46"/>
      <c r="L1307" s="139"/>
      <c r="M1307" s="41"/>
      <c r="N1307" s="45"/>
      <c r="O1307" s="47"/>
      <c r="P1307" s="43"/>
      <c r="Q1307" s="71" t="e">
        <f>VLOOKUP(N1307,'error categories'!$A$2:$D$54,4,FALSE)</f>
        <v>#N/A</v>
      </c>
      <c r="R1307" s="72" t="e">
        <f>VLOOKUP(N1307,'error categories'!$A$2:$D$54,3,FALSE)</f>
        <v>#N/A</v>
      </c>
      <c r="S1307" s="374"/>
      <c r="T1307" s="377"/>
      <c r="U1307" s="378">
        <f t="shared" si="180"/>
        <v>0</v>
      </c>
      <c r="V1307" s="379"/>
      <c r="W1307" s="380"/>
      <c r="X1307" s="380"/>
      <c r="Y1307" s="380"/>
      <c r="Z1307" s="379"/>
      <c r="AA1307" s="381"/>
      <c r="AB1307" s="379"/>
      <c r="AC1307" s="380"/>
      <c r="AD1307" s="382">
        <f t="shared" si="187"/>
        <v>0</v>
      </c>
      <c r="AE1307" s="383">
        <f t="shared" si="188"/>
        <v>0</v>
      </c>
      <c r="AF1307" s="379"/>
      <c r="AG1307" s="381"/>
      <c r="AH1307" s="379"/>
      <c r="AI1307" s="381"/>
      <c r="AJ1307" s="384" t="str">
        <f t="shared" si="181"/>
        <v/>
      </c>
      <c r="AK1307" s="385" t="str">
        <f t="shared" si="182"/>
        <v/>
      </c>
      <c r="AL1307" s="388" t="str">
        <f t="shared" si="183"/>
        <v/>
      </c>
      <c r="AM1307" s="389" t="str">
        <f t="shared" si="184"/>
        <v/>
      </c>
      <c r="AN1307" s="388" t="str">
        <f t="shared" si="185"/>
        <v/>
      </c>
      <c r="AO1307" s="389" t="str">
        <f t="shared" si="186"/>
        <v/>
      </c>
      <c r="AP1307" s="423"/>
      <c r="AQ1307" s="423"/>
      <c r="AR1307" s="431" t="e">
        <f>VLOOKUP($B1307,'acc names'!$C$2:$D$12102,2,FALSE)</f>
        <v>#N/A</v>
      </c>
      <c r="AS1307" s="431" t="e">
        <f>VLOOKUP($AQ1307,software!$A$1:$B$14605,2,FALSE)</f>
        <v>#N/A</v>
      </c>
      <c r="AT1307" s="423"/>
      <c r="AV1307" s="423"/>
    </row>
    <row r="1308" spans="1:48" ht="12.75" x14ac:dyDescent="0.2">
      <c r="A1308" s="101"/>
      <c r="B1308" s="42"/>
      <c r="C1308" s="142"/>
      <c r="D1308" s="143"/>
      <c r="E1308" s="107"/>
      <c r="F1308" s="46"/>
      <c r="G1308" s="46"/>
      <c r="H1308" s="46"/>
      <c r="I1308" s="46"/>
      <c r="J1308" s="46"/>
      <c r="K1308" s="46"/>
      <c r="L1308" s="139"/>
      <c r="M1308" s="41"/>
      <c r="N1308" s="45"/>
      <c r="O1308" s="47"/>
      <c r="P1308" s="43"/>
      <c r="Q1308" s="71" t="e">
        <f>VLOOKUP(N1308,'error categories'!$A$2:$D$54,4,FALSE)</f>
        <v>#N/A</v>
      </c>
      <c r="R1308" s="72" t="e">
        <f>VLOOKUP(N1308,'error categories'!$A$2:$D$54,3,FALSE)</f>
        <v>#N/A</v>
      </c>
      <c r="S1308" s="374"/>
      <c r="T1308" s="377"/>
      <c r="U1308" s="378">
        <f t="shared" si="180"/>
        <v>0</v>
      </c>
      <c r="V1308" s="379"/>
      <c r="W1308" s="380"/>
      <c r="X1308" s="380"/>
      <c r="Y1308" s="380"/>
      <c r="Z1308" s="379"/>
      <c r="AA1308" s="381"/>
      <c r="AB1308" s="379"/>
      <c r="AC1308" s="380"/>
      <c r="AD1308" s="382">
        <f t="shared" si="187"/>
        <v>0</v>
      </c>
      <c r="AE1308" s="383">
        <f t="shared" si="188"/>
        <v>0</v>
      </c>
      <c r="AF1308" s="379"/>
      <c r="AG1308" s="381"/>
      <c r="AH1308" s="379"/>
      <c r="AI1308" s="381"/>
      <c r="AJ1308" s="384" t="str">
        <f t="shared" si="181"/>
        <v/>
      </c>
      <c r="AK1308" s="385" t="str">
        <f t="shared" si="182"/>
        <v/>
      </c>
      <c r="AL1308" s="388" t="str">
        <f t="shared" si="183"/>
        <v/>
      </c>
      <c r="AM1308" s="389" t="str">
        <f t="shared" si="184"/>
        <v/>
      </c>
      <c r="AN1308" s="388" t="str">
        <f t="shared" si="185"/>
        <v/>
      </c>
      <c r="AO1308" s="389" t="str">
        <f t="shared" si="186"/>
        <v/>
      </c>
      <c r="AP1308" s="423"/>
      <c r="AQ1308" s="423"/>
      <c r="AR1308" s="431" t="e">
        <f>VLOOKUP($B1308,'acc names'!$C$2:$D$12102,2,FALSE)</f>
        <v>#N/A</v>
      </c>
      <c r="AS1308" s="431" t="e">
        <f>VLOOKUP($AQ1308,software!$A$1:$B$14605,2,FALSE)</f>
        <v>#N/A</v>
      </c>
      <c r="AT1308" s="423"/>
      <c r="AV1308" s="423"/>
    </row>
    <row r="1309" spans="1:48" ht="12.75" x14ac:dyDescent="0.2">
      <c r="A1309" s="101"/>
      <c r="B1309" s="42"/>
      <c r="C1309" s="142"/>
      <c r="D1309" s="143"/>
      <c r="E1309" s="107"/>
      <c r="F1309" s="46"/>
      <c r="G1309" s="46"/>
      <c r="H1309" s="46"/>
      <c r="I1309" s="46"/>
      <c r="J1309" s="46"/>
      <c r="K1309" s="46"/>
      <c r="L1309" s="139"/>
      <c r="M1309" s="41"/>
      <c r="N1309" s="45"/>
      <c r="O1309" s="47"/>
      <c r="P1309" s="43"/>
      <c r="Q1309" s="71" t="e">
        <f>VLOOKUP(N1309,'error categories'!$A$2:$D$54,4,FALSE)</f>
        <v>#N/A</v>
      </c>
      <c r="R1309" s="72" t="e">
        <f>VLOOKUP(N1309,'error categories'!$A$2:$D$54,3,FALSE)</f>
        <v>#N/A</v>
      </c>
      <c r="S1309" s="374"/>
      <c r="T1309" s="377"/>
      <c r="U1309" s="378">
        <f t="shared" si="180"/>
        <v>0</v>
      </c>
      <c r="V1309" s="379"/>
      <c r="W1309" s="380"/>
      <c r="X1309" s="380"/>
      <c r="Y1309" s="380"/>
      <c r="Z1309" s="379"/>
      <c r="AA1309" s="381"/>
      <c r="AB1309" s="379"/>
      <c r="AC1309" s="380"/>
      <c r="AD1309" s="382">
        <f t="shared" si="187"/>
        <v>0</v>
      </c>
      <c r="AE1309" s="383">
        <f t="shared" si="188"/>
        <v>0</v>
      </c>
      <c r="AF1309" s="379"/>
      <c r="AG1309" s="381"/>
      <c r="AH1309" s="379"/>
      <c r="AI1309" s="381"/>
      <c r="AJ1309" s="384" t="str">
        <f t="shared" si="181"/>
        <v/>
      </c>
      <c r="AK1309" s="385" t="str">
        <f t="shared" si="182"/>
        <v/>
      </c>
      <c r="AL1309" s="388" t="str">
        <f t="shared" si="183"/>
        <v/>
      </c>
      <c r="AM1309" s="389" t="str">
        <f t="shared" si="184"/>
        <v/>
      </c>
      <c r="AN1309" s="388" t="str">
        <f t="shared" si="185"/>
        <v/>
      </c>
      <c r="AO1309" s="389" t="str">
        <f t="shared" si="186"/>
        <v/>
      </c>
      <c r="AP1309" s="423"/>
      <c r="AQ1309" s="423"/>
      <c r="AR1309" s="431" t="e">
        <f>VLOOKUP($B1309,'acc names'!$C$2:$D$12102,2,FALSE)</f>
        <v>#N/A</v>
      </c>
      <c r="AS1309" s="431" t="e">
        <f>VLOOKUP($AQ1309,software!$A$1:$B$14605,2,FALSE)</f>
        <v>#N/A</v>
      </c>
      <c r="AT1309" s="423"/>
      <c r="AV1309" s="423"/>
    </row>
    <row r="1310" spans="1:48" ht="12.75" x14ac:dyDescent="0.2">
      <c r="A1310" s="101"/>
      <c r="B1310" s="42"/>
      <c r="C1310" s="142"/>
      <c r="D1310" s="143"/>
      <c r="E1310" s="107"/>
      <c r="F1310" s="46"/>
      <c r="G1310" s="46"/>
      <c r="H1310" s="46"/>
      <c r="I1310" s="46"/>
      <c r="J1310" s="46"/>
      <c r="K1310" s="46"/>
      <c r="L1310" s="139"/>
      <c r="M1310" s="41"/>
      <c r="N1310" s="45"/>
      <c r="O1310" s="47"/>
      <c r="P1310" s="43"/>
      <c r="Q1310" s="71" t="e">
        <f>VLOOKUP(N1310,'error categories'!$A$2:$D$54,4,FALSE)</f>
        <v>#N/A</v>
      </c>
      <c r="R1310" s="72" t="e">
        <f>VLOOKUP(N1310,'error categories'!$A$2:$D$54,3,FALSE)</f>
        <v>#N/A</v>
      </c>
      <c r="S1310" s="374"/>
      <c r="T1310" s="377"/>
      <c r="U1310" s="378">
        <f t="shared" si="180"/>
        <v>0</v>
      </c>
      <c r="V1310" s="379"/>
      <c r="W1310" s="380"/>
      <c r="X1310" s="380"/>
      <c r="Y1310" s="380"/>
      <c r="Z1310" s="379"/>
      <c r="AA1310" s="381"/>
      <c r="AB1310" s="379"/>
      <c r="AC1310" s="380"/>
      <c r="AD1310" s="382">
        <f t="shared" si="187"/>
        <v>0</v>
      </c>
      <c r="AE1310" s="383">
        <f t="shared" si="188"/>
        <v>0</v>
      </c>
      <c r="AF1310" s="379"/>
      <c r="AG1310" s="381"/>
      <c r="AH1310" s="379"/>
      <c r="AI1310" s="381"/>
      <c r="AJ1310" s="384" t="str">
        <f t="shared" si="181"/>
        <v/>
      </c>
      <c r="AK1310" s="385" t="str">
        <f t="shared" si="182"/>
        <v/>
      </c>
      <c r="AL1310" s="388" t="str">
        <f t="shared" si="183"/>
        <v/>
      </c>
      <c r="AM1310" s="389" t="str">
        <f t="shared" si="184"/>
        <v/>
      </c>
      <c r="AN1310" s="388" t="str">
        <f t="shared" si="185"/>
        <v/>
      </c>
      <c r="AO1310" s="389" t="str">
        <f t="shared" si="186"/>
        <v/>
      </c>
      <c r="AP1310" s="423"/>
      <c r="AQ1310" s="423"/>
      <c r="AR1310" s="431" t="e">
        <f>VLOOKUP($B1310,'acc names'!$C$2:$D$12102,2,FALSE)</f>
        <v>#N/A</v>
      </c>
      <c r="AS1310" s="431" t="e">
        <f>VLOOKUP($AQ1310,software!$A$1:$B$14605,2,FALSE)</f>
        <v>#N/A</v>
      </c>
      <c r="AT1310" s="423"/>
      <c r="AV1310" s="423"/>
    </row>
    <row r="1311" spans="1:48" ht="12.75" x14ac:dyDescent="0.2">
      <c r="A1311" s="101"/>
      <c r="B1311" s="42"/>
      <c r="C1311" s="142"/>
      <c r="D1311" s="143"/>
      <c r="E1311" s="107"/>
      <c r="F1311" s="46"/>
      <c r="G1311" s="46"/>
      <c r="H1311" s="46"/>
      <c r="I1311" s="46"/>
      <c r="J1311" s="46"/>
      <c r="K1311" s="46"/>
      <c r="L1311" s="139"/>
      <c r="M1311" s="41"/>
      <c r="N1311" s="45"/>
      <c r="O1311" s="47"/>
      <c r="P1311" s="43"/>
      <c r="Q1311" s="71" t="e">
        <f>VLOOKUP(N1311,'error categories'!$A$2:$D$54,4,FALSE)</f>
        <v>#N/A</v>
      </c>
      <c r="R1311" s="72" t="e">
        <f>VLOOKUP(N1311,'error categories'!$A$2:$D$54,3,FALSE)</f>
        <v>#N/A</v>
      </c>
      <c r="S1311" s="374"/>
      <c r="T1311" s="377"/>
      <c r="U1311" s="378">
        <f t="shared" si="180"/>
        <v>0</v>
      </c>
      <c r="V1311" s="379"/>
      <c r="W1311" s="380"/>
      <c r="X1311" s="380"/>
      <c r="Y1311" s="380"/>
      <c r="Z1311" s="379"/>
      <c r="AA1311" s="381"/>
      <c r="AB1311" s="379"/>
      <c r="AC1311" s="380"/>
      <c r="AD1311" s="382">
        <f t="shared" si="187"/>
        <v>0</v>
      </c>
      <c r="AE1311" s="383">
        <f t="shared" si="188"/>
        <v>0</v>
      </c>
      <c r="AF1311" s="379"/>
      <c r="AG1311" s="381"/>
      <c r="AH1311" s="379"/>
      <c r="AI1311" s="381"/>
      <c r="AJ1311" s="384" t="str">
        <f t="shared" si="181"/>
        <v/>
      </c>
      <c r="AK1311" s="385" t="str">
        <f t="shared" si="182"/>
        <v/>
      </c>
      <c r="AL1311" s="388" t="str">
        <f t="shared" si="183"/>
        <v/>
      </c>
      <c r="AM1311" s="389" t="str">
        <f t="shared" si="184"/>
        <v/>
      </c>
      <c r="AN1311" s="388" t="str">
        <f t="shared" si="185"/>
        <v/>
      </c>
      <c r="AO1311" s="389" t="str">
        <f t="shared" si="186"/>
        <v/>
      </c>
      <c r="AP1311" s="423"/>
      <c r="AQ1311" s="423"/>
      <c r="AR1311" s="431" t="e">
        <f>VLOOKUP($B1311,'acc names'!$C$2:$D$12102,2,FALSE)</f>
        <v>#N/A</v>
      </c>
      <c r="AS1311" s="431" t="e">
        <f>VLOOKUP($AQ1311,software!$A$1:$B$14605,2,FALSE)</f>
        <v>#N/A</v>
      </c>
      <c r="AT1311" s="423"/>
      <c r="AV1311" s="423"/>
    </row>
    <row r="1312" spans="1:48" ht="12.75" x14ac:dyDescent="0.2">
      <c r="A1312" s="101"/>
      <c r="B1312" s="42"/>
      <c r="C1312" s="142"/>
      <c r="D1312" s="143"/>
      <c r="E1312" s="107"/>
      <c r="F1312" s="46"/>
      <c r="G1312" s="46"/>
      <c r="H1312" s="46"/>
      <c r="I1312" s="46"/>
      <c r="J1312" s="46"/>
      <c r="K1312" s="46"/>
      <c r="L1312" s="139"/>
      <c r="M1312" s="41"/>
      <c r="N1312" s="45"/>
      <c r="O1312" s="47"/>
      <c r="P1312" s="43"/>
      <c r="Q1312" s="71" t="e">
        <f>VLOOKUP(N1312,'error categories'!$A$2:$D$54,4,FALSE)</f>
        <v>#N/A</v>
      </c>
      <c r="R1312" s="72" t="e">
        <f>VLOOKUP(N1312,'error categories'!$A$2:$D$54,3,FALSE)</f>
        <v>#N/A</v>
      </c>
      <c r="S1312" s="374"/>
      <c r="T1312" s="377"/>
      <c r="U1312" s="378">
        <f t="shared" si="180"/>
        <v>0</v>
      </c>
      <c r="V1312" s="379"/>
      <c r="W1312" s="380"/>
      <c r="X1312" s="380"/>
      <c r="Y1312" s="380"/>
      <c r="Z1312" s="379"/>
      <c r="AA1312" s="381"/>
      <c r="AB1312" s="379"/>
      <c r="AC1312" s="380"/>
      <c r="AD1312" s="382">
        <f t="shared" si="187"/>
        <v>0</v>
      </c>
      <c r="AE1312" s="383">
        <f t="shared" si="188"/>
        <v>0</v>
      </c>
      <c r="AF1312" s="379"/>
      <c r="AG1312" s="381"/>
      <c r="AH1312" s="379"/>
      <c r="AI1312" s="381"/>
      <c r="AJ1312" s="384" t="str">
        <f t="shared" si="181"/>
        <v/>
      </c>
      <c r="AK1312" s="385" t="str">
        <f t="shared" si="182"/>
        <v/>
      </c>
      <c r="AL1312" s="388" t="str">
        <f t="shared" si="183"/>
        <v/>
      </c>
      <c r="AM1312" s="389" t="str">
        <f t="shared" si="184"/>
        <v/>
      </c>
      <c r="AN1312" s="388" t="str">
        <f t="shared" si="185"/>
        <v/>
      </c>
      <c r="AO1312" s="389" t="str">
        <f t="shared" si="186"/>
        <v/>
      </c>
      <c r="AP1312" s="423"/>
      <c r="AQ1312" s="423"/>
      <c r="AR1312" s="431" t="e">
        <f>VLOOKUP($B1312,'acc names'!$C$2:$D$12102,2,FALSE)</f>
        <v>#N/A</v>
      </c>
      <c r="AS1312" s="431" t="e">
        <f>VLOOKUP($AQ1312,software!$A$1:$B$14605,2,FALSE)</f>
        <v>#N/A</v>
      </c>
      <c r="AT1312" s="423"/>
      <c r="AV1312" s="423"/>
    </row>
    <row r="1313" spans="1:48" ht="12.75" x14ac:dyDescent="0.2">
      <c r="A1313" s="101"/>
      <c r="B1313" s="42"/>
      <c r="C1313" s="142"/>
      <c r="D1313" s="143"/>
      <c r="E1313" s="107"/>
      <c r="F1313" s="46"/>
      <c r="G1313" s="46"/>
      <c r="H1313" s="46"/>
      <c r="I1313" s="46"/>
      <c r="J1313" s="46"/>
      <c r="K1313" s="46"/>
      <c r="L1313" s="139"/>
      <c r="M1313" s="41"/>
      <c r="N1313" s="45"/>
      <c r="O1313" s="47"/>
      <c r="P1313" s="43"/>
      <c r="Q1313" s="71" t="e">
        <f>VLOOKUP(N1313,'error categories'!$A$2:$D$54,4,FALSE)</f>
        <v>#N/A</v>
      </c>
      <c r="R1313" s="72" t="e">
        <f>VLOOKUP(N1313,'error categories'!$A$2:$D$54,3,FALSE)</f>
        <v>#N/A</v>
      </c>
      <c r="S1313" s="374"/>
      <c r="T1313" s="377"/>
      <c r="U1313" s="378">
        <f t="shared" si="180"/>
        <v>0</v>
      </c>
      <c r="V1313" s="379"/>
      <c r="W1313" s="380"/>
      <c r="X1313" s="380"/>
      <c r="Y1313" s="380"/>
      <c r="Z1313" s="379"/>
      <c r="AA1313" s="381"/>
      <c r="AB1313" s="379"/>
      <c r="AC1313" s="380"/>
      <c r="AD1313" s="382">
        <f t="shared" si="187"/>
        <v>0</v>
      </c>
      <c r="AE1313" s="383">
        <f t="shared" si="188"/>
        <v>0</v>
      </c>
      <c r="AF1313" s="379"/>
      <c r="AG1313" s="381"/>
      <c r="AH1313" s="379"/>
      <c r="AI1313" s="381"/>
      <c r="AJ1313" s="384" t="str">
        <f t="shared" si="181"/>
        <v/>
      </c>
      <c r="AK1313" s="385" t="str">
        <f t="shared" si="182"/>
        <v/>
      </c>
      <c r="AL1313" s="388" t="str">
        <f t="shared" si="183"/>
        <v/>
      </c>
      <c r="AM1313" s="389" t="str">
        <f t="shared" si="184"/>
        <v/>
      </c>
      <c r="AN1313" s="388" t="str">
        <f t="shared" si="185"/>
        <v/>
      </c>
      <c r="AO1313" s="389" t="str">
        <f t="shared" si="186"/>
        <v/>
      </c>
      <c r="AP1313" s="423"/>
      <c r="AQ1313" s="423"/>
      <c r="AR1313" s="431" t="e">
        <f>VLOOKUP($B1313,'acc names'!$C$2:$D$12102,2,FALSE)</f>
        <v>#N/A</v>
      </c>
      <c r="AS1313" s="431" t="e">
        <f>VLOOKUP($AQ1313,software!$A$1:$B$14605,2,FALSE)</f>
        <v>#N/A</v>
      </c>
      <c r="AT1313" s="423"/>
      <c r="AV1313" s="423"/>
    </row>
    <row r="1314" spans="1:48" ht="12.75" x14ac:dyDescent="0.2">
      <c r="A1314" s="101"/>
      <c r="B1314" s="42"/>
      <c r="C1314" s="142"/>
      <c r="D1314" s="143"/>
      <c r="E1314" s="107"/>
      <c r="F1314" s="46"/>
      <c r="G1314" s="46"/>
      <c r="H1314" s="46"/>
      <c r="I1314" s="46"/>
      <c r="J1314" s="46"/>
      <c r="K1314" s="46"/>
      <c r="L1314" s="139"/>
      <c r="M1314" s="41"/>
      <c r="N1314" s="45"/>
      <c r="O1314" s="47"/>
      <c r="P1314" s="43"/>
      <c r="Q1314" s="71" t="e">
        <f>VLOOKUP(N1314,'error categories'!$A$2:$D$54,4,FALSE)</f>
        <v>#N/A</v>
      </c>
      <c r="R1314" s="72" t="e">
        <f>VLOOKUP(N1314,'error categories'!$A$2:$D$54,3,FALSE)</f>
        <v>#N/A</v>
      </c>
      <c r="S1314" s="374"/>
      <c r="T1314" s="377"/>
      <c r="U1314" s="378">
        <f t="shared" si="180"/>
        <v>0</v>
      </c>
      <c r="V1314" s="379"/>
      <c r="W1314" s="380"/>
      <c r="X1314" s="380"/>
      <c r="Y1314" s="380"/>
      <c r="Z1314" s="379"/>
      <c r="AA1314" s="381"/>
      <c r="AB1314" s="379"/>
      <c r="AC1314" s="380"/>
      <c r="AD1314" s="382">
        <f t="shared" si="187"/>
        <v>0</v>
      </c>
      <c r="AE1314" s="383">
        <f t="shared" si="188"/>
        <v>0</v>
      </c>
      <c r="AF1314" s="379"/>
      <c r="AG1314" s="381"/>
      <c r="AH1314" s="379"/>
      <c r="AI1314" s="381"/>
      <c r="AJ1314" s="384" t="str">
        <f t="shared" si="181"/>
        <v/>
      </c>
      <c r="AK1314" s="385" t="str">
        <f t="shared" si="182"/>
        <v/>
      </c>
      <c r="AL1314" s="388" t="str">
        <f t="shared" si="183"/>
        <v/>
      </c>
      <c r="AM1314" s="389" t="str">
        <f t="shared" si="184"/>
        <v/>
      </c>
      <c r="AN1314" s="388" t="str">
        <f t="shared" si="185"/>
        <v/>
      </c>
      <c r="AO1314" s="389" t="str">
        <f t="shared" si="186"/>
        <v/>
      </c>
      <c r="AP1314" s="423"/>
      <c r="AQ1314" s="423"/>
      <c r="AR1314" s="431" t="e">
        <f>VLOOKUP($B1314,'acc names'!$C$2:$D$12102,2,FALSE)</f>
        <v>#N/A</v>
      </c>
      <c r="AS1314" s="431" t="e">
        <f>VLOOKUP($AQ1314,software!$A$1:$B$14605,2,FALSE)</f>
        <v>#N/A</v>
      </c>
      <c r="AT1314" s="423"/>
      <c r="AV1314" s="423"/>
    </row>
    <row r="1315" spans="1:48" ht="12.75" x14ac:dyDescent="0.2">
      <c r="A1315" s="101"/>
      <c r="B1315" s="42"/>
      <c r="C1315" s="142"/>
      <c r="D1315" s="143"/>
      <c r="E1315" s="107"/>
      <c r="F1315" s="46"/>
      <c r="G1315" s="46"/>
      <c r="H1315" s="46"/>
      <c r="I1315" s="46"/>
      <c r="J1315" s="46"/>
      <c r="K1315" s="46"/>
      <c r="L1315" s="139"/>
      <c r="M1315" s="41"/>
      <c r="N1315" s="45"/>
      <c r="O1315" s="47"/>
      <c r="P1315" s="43"/>
      <c r="Q1315" s="71" t="e">
        <f>VLOOKUP(N1315,'error categories'!$A$2:$D$54,4,FALSE)</f>
        <v>#N/A</v>
      </c>
      <c r="R1315" s="72" t="e">
        <f>VLOOKUP(N1315,'error categories'!$A$2:$D$54,3,FALSE)</f>
        <v>#N/A</v>
      </c>
      <c r="S1315" s="374"/>
      <c r="T1315" s="377"/>
      <c r="U1315" s="378">
        <f t="shared" si="180"/>
        <v>0</v>
      </c>
      <c r="V1315" s="379"/>
      <c r="W1315" s="380"/>
      <c r="X1315" s="380"/>
      <c r="Y1315" s="380"/>
      <c r="Z1315" s="379"/>
      <c r="AA1315" s="381"/>
      <c r="AB1315" s="379"/>
      <c r="AC1315" s="380"/>
      <c r="AD1315" s="382">
        <f t="shared" si="187"/>
        <v>0</v>
      </c>
      <c r="AE1315" s="383">
        <f t="shared" si="188"/>
        <v>0</v>
      </c>
      <c r="AF1315" s="379"/>
      <c r="AG1315" s="381"/>
      <c r="AH1315" s="379"/>
      <c r="AI1315" s="381"/>
      <c r="AJ1315" s="384" t="str">
        <f t="shared" si="181"/>
        <v/>
      </c>
      <c r="AK1315" s="385" t="str">
        <f t="shared" si="182"/>
        <v/>
      </c>
      <c r="AL1315" s="388" t="str">
        <f t="shared" si="183"/>
        <v/>
      </c>
      <c r="AM1315" s="389" t="str">
        <f t="shared" si="184"/>
        <v/>
      </c>
      <c r="AN1315" s="388" t="str">
        <f t="shared" si="185"/>
        <v/>
      </c>
      <c r="AO1315" s="389" t="str">
        <f t="shared" si="186"/>
        <v/>
      </c>
      <c r="AP1315" s="423"/>
      <c r="AQ1315" s="423"/>
      <c r="AR1315" s="431" t="e">
        <f>VLOOKUP($B1315,'acc names'!$C$2:$D$12102,2,FALSE)</f>
        <v>#N/A</v>
      </c>
      <c r="AS1315" s="431" t="e">
        <f>VLOOKUP($AQ1315,software!$A$1:$B$14605,2,FALSE)</f>
        <v>#N/A</v>
      </c>
      <c r="AT1315" s="423"/>
      <c r="AV1315" s="423"/>
    </row>
    <row r="1316" spans="1:48" ht="12.75" x14ac:dyDescent="0.2">
      <c r="A1316" s="101"/>
      <c r="B1316" s="42"/>
      <c r="C1316" s="142"/>
      <c r="D1316" s="143"/>
      <c r="E1316" s="107"/>
      <c r="F1316" s="46"/>
      <c r="G1316" s="46"/>
      <c r="H1316" s="46"/>
      <c r="I1316" s="46"/>
      <c r="J1316" s="46"/>
      <c r="K1316" s="46"/>
      <c r="L1316" s="139"/>
      <c r="M1316" s="41"/>
      <c r="N1316" s="45"/>
      <c r="O1316" s="47"/>
      <c r="P1316" s="43"/>
      <c r="Q1316" s="71" t="e">
        <f>VLOOKUP(N1316,'error categories'!$A$2:$D$54,4,FALSE)</f>
        <v>#N/A</v>
      </c>
      <c r="R1316" s="72" t="e">
        <f>VLOOKUP(N1316,'error categories'!$A$2:$D$54,3,FALSE)</f>
        <v>#N/A</v>
      </c>
      <c r="S1316" s="374"/>
      <c r="T1316" s="377"/>
      <c r="U1316" s="378">
        <f t="shared" si="180"/>
        <v>0</v>
      </c>
      <c r="V1316" s="379"/>
      <c r="W1316" s="380"/>
      <c r="X1316" s="380"/>
      <c r="Y1316" s="380"/>
      <c r="Z1316" s="379"/>
      <c r="AA1316" s="381"/>
      <c r="AB1316" s="379"/>
      <c r="AC1316" s="380"/>
      <c r="AD1316" s="382">
        <f t="shared" si="187"/>
        <v>0</v>
      </c>
      <c r="AE1316" s="383">
        <f t="shared" si="188"/>
        <v>0</v>
      </c>
      <c r="AF1316" s="379"/>
      <c r="AG1316" s="381"/>
      <c r="AH1316" s="379"/>
      <c r="AI1316" s="381"/>
      <c r="AJ1316" s="384" t="str">
        <f t="shared" si="181"/>
        <v/>
      </c>
      <c r="AK1316" s="385" t="str">
        <f t="shared" si="182"/>
        <v/>
      </c>
      <c r="AL1316" s="388" t="str">
        <f t="shared" si="183"/>
        <v/>
      </c>
      <c r="AM1316" s="389" t="str">
        <f t="shared" si="184"/>
        <v/>
      </c>
      <c r="AN1316" s="388" t="str">
        <f t="shared" si="185"/>
        <v/>
      </c>
      <c r="AO1316" s="389" t="str">
        <f t="shared" si="186"/>
        <v/>
      </c>
      <c r="AP1316" s="423"/>
      <c r="AQ1316" s="423"/>
      <c r="AR1316" s="431" t="e">
        <f>VLOOKUP($B1316,'acc names'!$C$2:$D$12102,2,FALSE)</f>
        <v>#N/A</v>
      </c>
      <c r="AS1316" s="431" t="e">
        <f>VLOOKUP($AQ1316,software!$A$1:$B$14605,2,FALSE)</f>
        <v>#N/A</v>
      </c>
      <c r="AT1316" s="423"/>
      <c r="AV1316" s="423"/>
    </row>
    <row r="1317" spans="1:48" ht="12.75" x14ac:dyDescent="0.2">
      <c r="A1317" s="101"/>
      <c r="B1317" s="42"/>
      <c r="C1317" s="142"/>
      <c r="D1317" s="143"/>
      <c r="E1317" s="107"/>
      <c r="F1317" s="46"/>
      <c r="G1317" s="46"/>
      <c r="H1317" s="46"/>
      <c r="I1317" s="46"/>
      <c r="J1317" s="46"/>
      <c r="K1317" s="46"/>
      <c r="L1317" s="139"/>
      <c r="M1317" s="41"/>
      <c r="N1317" s="45"/>
      <c r="O1317" s="47"/>
      <c r="P1317" s="43"/>
      <c r="Q1317" s="71" t="e">
        <f>VLOOKUP(N1317,'error categories'!$A$2:$D$54,4,FALSE)</f>
        <v>#N/A</v>
      </c>
      <c r="R1317" s="72" t="e">
        <f>VLOOKUP(N1317,'error categories'!$A$2:$D$54,3,FALSE)</f>
        <v>#N/A</v>
      </c>
      <c r="S1317" s="374"/>
      <c r="T1317" s="377"/>
      <c r="U1317" s="378">
        <f t="shared" si="180"/>
        <v>0</v>
      </c>
      <c r="V1317" s="379"/>
      <c r="W1317" s="380"/>
      <c r="X1317" s="380"/>
      <c r="Y1317" s="380"/>
      <c r="Z1317" s="379"/>
      <c r="AA1317" s="381"/>
      <c r="AB1317" s="379"/>
      <c r="AC1317" s="380"/>
      <c r="AD1317" s="382">
        <f t="shared" si="187"/>
        <v>0</v>
      </c>
      <c r="AE1317" s="383">
        <f t="shared" si="188"/>
        <v>0</v>
      </c>
      <c r="AF1317" s="379"/>
      <c r="AG1317" s="381"/>
      <c r="AH1317" s="379"/>
      <c r="AI1317" s="381"/>
      <c r="AJ1317" s="384" t="str">
        <f t="shared" si="181"/>
        <v/>
      </c>
      <c r="AK1317" s="385" t="str">
        <f t="shared" si="182"/>
        <v/>
      </c>
      <c r="AL1317" s="388" t="str">
        <f t="shared" si="183"/>
        <v/>
      </c>
      <c r="AM1317" s="389" t="str">
        <f t="shared" si="184"/>
        <v/>
      </c>
      <c r="AN1317" s="388" t="str">
        <f t="shared" si="185"/>
        <v/>
      </c>
      <c r="AO1317" s="389" t="str">
        <f t="shared" si="186"/>
        <v/>
      </c>
      <c r="AP1317" s="423"/>
      <c r="AQ1317" s="423"/>
      <c r="AR1317" s="431" t="e">
        <f>VLOOKUP($B1317,'acc names'!$C$2:$D$12102,2,FALSE)</f>
        <v>#N/A</v>
      </c>
      <c r="AS1317" s="431" t="e">
        <f>VLOOKUP($AQ1317,software!$A$1:$B$14605,2,FALSE)</f>
        <v>#N/A</v>
      </c>
      <c r="AT1317" s="423"/>
      <c r="AV1317" s="423"/>
    </row>
    <row r="1318" spans="1:48" ht="12.75" x14ac:dyDescent="0.2">
      <c r="A1318" s="101"/>
      <c r="B1318" s="42"/>
      <c r="C1318" s="142"/>
      <c r="D1318" s="143"/>
      <c r="E1318" s="107"/>
      <c r="F1318" s="46"/>
      <c r="G1318" s="46"/>
      <c r="H1318" s="46"/>
      <c r="I1318" s="46"/>
      <c r="J1318" s="46"/>
      <c r="K1318" s="46"/>
      <c r="L1318" s="139"/>
      <c r="M1318" s="41"/>
      <c r="N1318" s="45"/>
      <c r="O1318" s="47"/>
      <c r="P1318" s="43"/>
      <c r="Q1318" s="71" t="e">
        <f>VLOOKUP(N1318,'error categories'!$A$2:$D$54,4,FALSE)</f>
        <v>#N/A</v>
      </c>
      <c r="R1318" s="72" t="e">
        <f>VLOOKUP(N1318,'error categories'!$A$2:$D$54,3,FALSE)</f>
        <v>#N/A</v>
      </c>
      <c r="S1318" s="374"/>
      <c r="T1318" s="377"/>
      <c r="U1318" s="378">
        <f t="shared" si="180"/>
        <v>0</v>
      </c>
      <c r="V1318" s="379"/>
      <c r="W1318" s="380"/>
      <c r="X1318" s="380"/>
      <c r="Y1318" s="380"/>
      <c r="Z1318" s="379"/>
      <c r="AA1318" s="381"/>
      <c r="AB1318" s="379"/>
      <c r="AC1318" s="380"/>
      <c r="AD1318" s="382">
        <f t="shared" si="187"/>
        <v>0</v>
      </c>
      <c r="AE1318" s="383">
        <f t="shared" si="188"/>
        <v>0</v>
      </c>
      <c r="AF1318" s="379"/>
      <c r="AG1318" s="381"/>
      <c r="AH1318" s="379"/>
      <c r="AI1318" s="381"/>
      <c r="AJ1318" s="384" t="str">
        <f t="shared" si="181"/>
        <v/>
      </c>
      <c r="AK1318" s="385" t="str">
        <f t="shared" si="182"/>
        <v/>
      </c>
      <c r="AL1318" s="388" t="str">
        <f t="shared" si="183"/>
        <v/>
      </c>
      <c r="AM1318" s="389" t="str">
        <f t="shared" si="184"/>
        <v/>
      </c>
      <c r="AN1318" s="388" t="str">
        <f t="shared" si="185"/>
        <v/>
      </c>
      <c r="AO1318" s="389" t="str">
        <f t="shared" si="186"/>
        <v/>
      </c>
      <c r="AP1318" s="423"/>
      <c r="AQ1318" s="423"/>
      <c r="AR1318" s="431" t="e">
        <f>VLOOKUP($B1318,'acc names'!$C$2:$D$12102,2,FALSE)</f>
        <v>#N/A</v>
      </c>
      <c r="AS1318" s="431" t="e">
        <f>VLOOKUP($AQ1318,software!$A$1:$B$14605,2,FALSE)</f>
        <v>#N/A</v>
      </c>
      <c r="AT1318" s="423"/>
      <c r="AV1318" s="423"/>
    </row>
    <row r="1319" spans="1:48" ht="12.75" x14ac:dyDescent="0.2">
      <c r="A1319" s="101"/>
      <c r="B1319" s="42"/>
      <c r="C1319" s="142"/>
      <c r="D1319" s="143"/>
      <c r="E1319" s="107"/>
      <c r="F1319" s="46"/>
      <c r="G1319" s="46"/>
      <c r="H1319" s="46"/>
      <c r="I1319" s="46"/>
      <c r="J1319" s="46"/>
      <c r="K1319" s="46"/>
      <c r="L1319" s="139"/>
      <c r="M1319" s="41"/>
      <c r="N1319" s="45"/>
      <c r="O1319" s="47"/>
      <c r="P1319" s="43"/>
      <c r="Q1319" s="71" t="e">
        <f>VLOOKUP(N1319,'error categories'!$A$2:$D$54,4,FALSE)</f>
        <v>#N/A</v>
      </c>
      <c r="R1319" s="72" t="e">
        <f>VLOOKUP(N1319,'error categories'!$A$2:$D$54,3,FALSE)</f>
        <v>#N/A</v>
      </c>
      <c r="S1319" s="374"/>
      <c r="T1319" s="377"/>
      <c r="U1319" s="378">
        <f t="shared" si="180"/>
        <v>0</v>
      </c>
      <c r="V1319" s="379"/>
      <c r="W1319" s="380"/>
      <c r="X1319" s="380"/>
      <c r="Y1319" s="380"/>
      <c r="Z1319" s="379"/>
      <c r="AA1319" s="381"/>
      <c r="AB1319" s="379"/>
      <c r="AC1319" s="380"/>
      <c r="AD1319" s="382">
        <f t="shared" si="187"/>
        <v>0</v>
      </c>
      <c r="AE1319" s="383">
        <f t="shared" si="188"/>
        <v>0</v>
      </c>
      <c r="AF1319" s="379"/>
      <c r="AG1319" s="381"/>
      <c r="AH1319" s="379"/>
      <c r="AI1319" s="381"/>
      <c r="AJ1319" s="384" t="str">
        <f t="shared" si="181"/>
        <v/>
      </c>
      <c r="AK1319" s="385" t="str">
        <f t="shared" si="182"/>
        <v/>
      </c>
      <c r="AL1319" s="388" t="str">
        <f t="shared" si="183"/>
        <v/>
      </c>
      <c r="AM1319" s="389" t="str">
        <f t="shared" si="184"/>
        <v/>
      </c>
      <c r="AN1319" s="388" t="str">
        <f t="shared" si="185"/>
        <v/>
      </c>
      <c r="AO1319" s="389" t="str">
        <f t="shared" si="186"/>
        <v/>
      </c>
      <c r="AP1319" s="423"/>
      <c r="AQ1319" s="423"/>
      <c r="AR1319" s="431" t="e">
        <f>VLOOKUP($B1319,'acc names'!$C$2:$D$12102,2,FALSE)</f>
        <v>#N/A</v>
      </c>
      <c r="AS1319" s="431" t="e">
        <f>VLOOKUP($AQ1319,software!$A$1:$B$14605,2,FALSE)</f>
        <v>#N/A</v>
      </c>
      <c r="AT1319" s="423"/>
      <c r="AV1319" s="423"/>
    </row>
    <row r="1320" spans="1:48" ht="12.75" x14ac:dyDescent="0.2">
      <c r="A1320" s="101"/>
      <c r="B1320" s="42"/>
      <c r="C1320" s="142"/>
      <c r="D1320" s="143"/>
      <c r="E1320" s="107"/>
      <c r="F1320" s="46"/>
      <c r="G1320" s="46"/>
      <c r="H1320" s="46"/>
      <c r="I1320" s="46"/>
      <c r="J1320" s="46"/>
      <c r="K1320" s="46"/>
      <c r="L1320" s="139"/>
      <c r="M1320" s="41"/>
      <c r="N1320" s="45"/>
      <c r="O1320" s="47"/>
      <c r="P1320" s="43"/>
      <c r="Q1320" s="71" t="e">
        <f>VLOOKUP(N1320,'error categories'!$A$2:$D$54,4,FALSE)</f>
        <v>#N/A</v>
      </c>
      <c r="R1320" s="72" t="e">
        <f>VLOOKUP(N1320,'error categories'!$A$2:$D$54,3,FALSE)</f>
        <v>#N/A</v>
      </c>
      <c r="S1320" s="374"/>
      <c r="T1320" s="377"/>
      <c r="U1320" s="378">
        <f t="shared" si="180"/>
        <v>0</v>
      </c>
      <c r="V1320" s="379"/>
      <c r="W1320" s="380"/>
      <c r="X1320" s="380"/>
      <c r="Y1320" s="380"/>
      <c r="Z1320" s="379"/>
      <c r="AA1320" s="381"/>
      <c r="AB1320" s="379"/>
      <c r="AC1320" s="380"/>
      <c r="AD1320" s="382">
        <f t="shared" si="187"/>
        <v>0</v>
      </c>
      <c r="AE1320" s="383">
        <f t="shared" si="188"/>
        <v>0</v>
      </c>
      <c r="AF1320" s="379"/>
      <c r="AG1320" s="381"/>
      <c r="AH1320" s="379"/>
      <c r="AI1320" s="381"/>
      <c r="AJ1320" s="384" t="str">
        <f t="shared" si="181"/>
        <v/>
      </c>
      <c r="AK1320" s="385" t="str">
        <f t="shared" si="182"/>
        <v/>
      </c>
      <c r="AL1320" s="388" t="str">
        <f t="shared" si="183"/>
        <v/>
      </c>
      <c r="AM1320" s="389" t="str">
        <f t="shared" si="184"/>
        <v/>
      </c>
      <c r="AN1320" s="388" t="str">
        <f t="shared" si="185"/>
        <v/>
      </c>
      <c r="AO1320" s="389" t="str">
        <f t="shared" si="186"/>
        <v/>
      </c>
      <c r="AP1320" s="423"/>
      <c r="AQ1320" s="423"/>
      <c r="AR1320" s="431" t="e">
        <f>VLOOKUP($B1320,'acc names'!$C$2:$D$12102,2,FALSE)</f>
        <v>#N/A</v>
      </c>
      <c r="AS1320" s="431" t="e">
        <f>VLOOKUP($AQ1320,software!$A$1:$B$14605,2,FALSE)</f>
        <v>#N/A</v>
      </c>
      <c r="AT1320" s="423"/>
      <c r="AV1320" s="423"/>
    </row>
    <row r="1321" spans="1:48" ht="12.75" x14ac:dyDescent="0.2">
      <c r="A1321" s="101"/>
      <c r="B1321" s="42"/>
      <c r="C1321" s="142"/>
      <c r="D1321" s="143"/>
      <c r="E1321" s="107"/>
      <c r="F1321" s="46"/>
      <c r="G1321" s="46"/>
      <c r="H1321" s="46"/>
      <c r="I1321" s="46"/>
      <c r="J1321" s="46"/>
      <c r="K1321" s="46"/>
      <c r="L1321" s="139"/>
      <c r="M1321" s="41"/>
      <c r="N1321" s="45"/>
      <c r="O1321" s="47"/>
      <c r="P1321" s="43"/>
      <c r="Q1321" s="71" t="e">
        <f>VLOOKUP(N1321,'error categories'!$A$2:$D$54,4,FALSE)</f>
        <v>#N/A</v>
      </c>
      <c r="R1321" s="72" t="e">
        <f>VLOOKUP(N1321,'error categories'!$A$2:$D$54,3,FALSE)</f>
        <v>#N/A</v>
      </c>
      <c r="S1321" s="374"/>
      <c r="T1321" s="377"/>
      <c r="U1321" s="378">
        <f t="shared" si="180"/>
        <v>0</v>
      </c>
      <c r="V1321" s="379"/>
      <c r="W1321" s="380"/>
      <c r="X1321" s="380"/>
      <c r="Y1321" s="380"/>
      <c r="Z1321" s="379"/>
      <c r="AA1321" s="381"/>
      <c r="AB1321" s="379"/>
      <c r="AC1321" s="380"/>
      <c r="AD1321" s="382">
        <f t="shared" si="187"/>
        <v>0</v>
      </c>
      <c r="AE1321" s="383">
        <f t="shared" si="188"/>
        <v>0</v>
      </c>
      <c r="AF1321" s="379"/>
      <c r="AG1321" s="381"/>
      <c r="AH1321" s="379"/>
      <c r="AI1321" s="381"/>
      <c r="AJ1321" s="384" t="str">
        <f t="shared" si="181"/>
        <v/>
      </c>
      <c r="AK1321" s="385" t="str">
        <f t="shared" si="182"/>
        <v/>
      </c>
      <c r="AL1321" s="388" t="str">
        <f t="shared" si="183"/>
        <v/>
      </c>
      <c r="AM1321" s="389" t="str">
        <f t="shared" si="184"/>
        <v/>
      </c>
      <c r="AN1321" s="388" t="str">
        <f t="shared" si="185"/>
        <v/>
      </c>
      <c r="AO1321" s="389" t="str">
        <f t="shared" si="186"/>
        <v/>
      </c>
      <c r="AP1321" s="423"/>
      <c r="AQ1321" s="423"/>
      <c r="AR1321" s="431" t="e">
        <f>VLOOKUP($B1321,'acc names'!$C$2:$D$12102,2,FALSE)</f>
        <v>#N/A</v>
      </c>
      <c r="AS1321" s="431" t="e">
        <f>VLOOKUP($AQ1321,software!$A$1:$B$14605,2,FALSE)</f>
        <v>#N/A</v>
      </c>
      <c r="AT1321" s="423"/>
      <c r="AV1321" s="423"/>
    </row>
    <row r="1322" spans="1:48" ht="12.75" x14ac:dyDescent="0.2">
      <c r="A1322" s="101"/>
      <c r="B1322" s="42"/>
      <c r="C1322" s="142"/>
      <c r="D1322" s="143"/>
      <c r="E1322" s="107"/>
      <c r="F1322" s="46"/>
      <c r="G1322" s="46"/>
      <c r="H1322" s="46"/>
      <c r="I1322" s="46"/>
      <c r="J1322" s="46"/>
      <c r="K1322" s="46"/>
      <c r="L1322" s="139"/>
      <c r="M1322" s="41"/>
      <c r="N1322" s="45"/>
      <c r="O1322" s="47"/>
      <c r="P1322" s="43"/>
      <c r="Q1322" s="71" t="e">
        <f>VLOOKUP(N1322,'error categories'!$A$2:$D$54,4,FALSE)</f>
        <v>#N/A</v>
      </c>
      <c r="R1322" s="72" t="e">
        <f>VLOOKUP(N1322,'error categories'!$A$2:$D$54,3,FALSE)</f>
        <v>#N/A</v>
      </c>
      <c r="S1322" s="374"/>
      <c r="T1322" s="377"/>
      <c r="U1322" s="378">
        <f t="shared" si="180"/>
        <v>0</v>
      </c>
      <c r="V1322" s="379"/>
      <c r="W1322" s="380"/>
      <c r="X1322" s="380"/>
      <c r="Y1322" s="380"/>
      <c r="Z1322" s="379"/>
      <c r="AA1322" s="381"/>
      <c r="AB1322" s="379"/>
      <c r="AC1322" s="380"/>
      <c r="AD1322" s="382">
        <f t="shared" si="187"/>
        <v>0</v>
      </c>
      <c r="AE1322" s="383">
        <f t="shared" si="188"/>
        <v>0</v>
      </c>
      <c r="AF1322" s="379"/>
      <c r="AG1322" s="381"/>
      <c r="AH1322" s="379"/>
      <c r="AI1322" s="381"/>
      <c r="AJ1322" s="384" t="str">
        <f t="shared" si="181"/>
        <v/>
      </c>
      <c r="AK1322" s="385" t="str">
        <f t="shared" si="182"/>
        <v/>
      </c>
      <c r="AL1322" s="388" t="str">
        <f t="shared" si="183"/>
        <v/>
      </c>
      <c r="AM1322" s="389" t="str">
        <f t="shared" si="184"/>
        <v/>
      </c>
      <c r="AN1322" s="388" t="str">
        <f t="shared" si="185"/>
        <v/>
      </c>
      <c r="AO1322" s="389" t="str">
        <f t="shared" si="186"/>
        <v/>
      </c>
      <c r="AP1322" s="423"/>
      <c r="AQ1322" s="423"/>
      <c r="AR1322" s="431" t="e">
        <f>VLOOKUP($B1322,'acc names'!$C$2:$D$12102,2,FALSE)</f>
        <v>#N/A</v>
      </c>
      <c r="AS1322" s="431" t="e">
        <f>VLOOKUP($AQ1322,software!$A$1:$B$14605,2,FALSE)</f>
        <v>#N/A</v>
      </c>
      <c r="AT1322" s="423"/>
      <c r="AV1322" s="423"/>
    </row>
    <row r="1323" spans="1:48" ht="12.75" x14ac:dyDescent="0.2">
      <c r="A1323" s="101"/>
      <c r="B1323" s="42"/>
      <c r="C1323" s="142"/>
      <c r="D1323" s="143"/>
      <c r="E1323" s="107"/>
      <c r="F1323" s="46"/>
      <c r="G1323" s="46"/>
      <c r="H1323" s="46"/>
      <c r="I1323" s="46"/>
      <c r="J1323" s="46"/>
      <c r="K1323" s="46"/>
      <c r="L1323" s="139"/>
      <c r="M1323" s="41"/>
      <c r="N1323" s="45"/>
      <c r="O1323" s="47"/>
      <c r="P1323" s="43"/>
      <c r="Q1323" s="71" t="e">
        <f>VLOOKUP(N1323,'error categories'!$A$2:$D$54,4,FALSE)</f>
        <v>#N/A</v>
      </c>
      <c r="R1323" s="72" t="e">
        <f>VLOOKUP(N1323,'error categories'!$A$2:$D$54,3,FALSE)</f>
        <v>#N/A</v>
      </c>
      <c r="S1323" s="374"/>
      <c r="T1323" s="377"/>
      <c r="U1323" s="378">
        <f t="shared" si="180"/>
        <v>0</v>
      </c>
      <c r="V1323" s="379"/>
      <c r="W1323" s="380"/>
      <c r="X1323" s="380"/>
      <c r="Y1323" s="380"/>
      <c r="Z1323" s="379"/>
      <c r="AA1323" s="381"/>
      <c r="AB1323" s="379"/>
      <c r="AC1323" s="380"/>
      <c r="AD1323" s="382">
        <f t="shared" si="187"/>
        <v>0</v>
      </c>
      <c r="AE1323" s="383">
        <f t="shared" si="188"/>
        <v>0</v>
      </c>
      <c r="AF1323" s="379"/>
      <c r="AG1323" s="381"/>
      <c r="AH1323" s="379"/>
      <c r="AI1323" s="381"/>
      <c r="AJ1323" s="384" t="str">
        <f t="shared" si="181"/>
        <v/>
      </c>
      <c r="AK1323" s="385" t="str">
        <f t="shared" si="182"/>
        <v/>
      </c>
      <c r="AL1323" s="388" t="str">
        <f t="shared" si="183"/>
        <v/>
      </c>
      <c r="AM1323" s="389" t="str">
        <f t="shared" si="184"/>
        <v/>
      </c>
      <c r="AN1323" s="388" t="str">
        <f t="shared" si="185"/>
        <v/>
      </c>
      <c r="AO1323" s="389" t="str">
        <f t="shared" si="186"/>
        <v/>
      </c>
      <c r="AP1323" s="423"/>
      <c r="AQ1323" s="423"/>
      <c r="AR1323" s="431" t="e">
        <f>VLOOKUP($B1323,'acc names'!$C$2:$D$12102,2,FALSE)</f>
        <v>#N/A</v>
      </c>
      <c r="AS1323" s="431" t="e">
        <f>VLOOKUP($AQ1323,software!$A$1:$B$14605,2,FALSE)</f>
        <v>#N/A</v>
      </c>
      <c r="AT1323" s="423"/>
      <c r="AV1323" s="423"/>
    </row>
    <row r="1324" spans="1:48" ht="12.75" x14ac:dyDescent="0.2">
      <c r="A1324" s="101"/>
      <c r="B1324" s="42"/>
      <c r="C1324" s="142"/>
      <c r="D1324" s="143"/>
      <c r="E1324" s="107"/>
      <c r="F1324" s="46"/>
      <c r="G1324" s="46"/>
      <c r="H1324" s="46"/>
      <c r="I1324" s="46"/>
      <c r="J1324" s="46"/>
      <c r="K1324" s="46"/>
      <c r="L1324" s="139"/>
      <c r="M1324" s="41"/>
      <c r="N1324" s="45"/>
      <c r="O1324" s="47"/>
      <c r="P1324" s="43"/>
      <c r="Q1324" s="71" t="e">
        <f>VLOOKUP(N1324,'error categories'!$A$2:$D$54,4,FALSE)</f>
        <v>#N/A</v>
      </c>
      <c r="R1324" s="72" t="e">
        <f>VLOOKUP(N1324,'error categories'!$A$2:$D$54,3,FALSE)</f>
        <v>#N/A</v>
      </c>
      <c r="S1324" s="374"/>
      <c r="T1324" s="377"/>
      <c r="U1324" s="378">
        <f t="shared" si="180"/>
        <v>0</v>
      </c>
      <c r="V1324" s="379"/>
      <c r="W1324" s="380"/>
      <c r="X1324" s="380"/>
      <c r="Y1324" s="380"/>
      <c r="Z1324" s="379"/>
      <c r="AA1324" s="381"/>
      <c r="AB1324" s="379"/>
      <c r="AC1324" s="380"/>
      <c r="AD1324" s="382">
        <f t="shared" si="187"/>
        <v>0</v>
      </c>
      <c r="AE1324" s="383">
        <f t="shared" si="188"/>
        <v>0</v>
      </c>
      <c r="AF1324" s="379"/>
      <c r="AG1324" s="381"/>
      <c r="AH1324" s="379"/>
      <c r="AI1324" s="381"/>
      <c r="AJ1324" s="384" t="str">
        <f t="shared" si="181"/>
        <v/>
      </c>
      <c r="AK1324" s="385" t="str">
        <f t="shared" si="182"/>
        <v/>
      </c>
      <c r="AL1324" s="388" t="str">
        <f t="shared" si="183"/>
        <v/>
      </c>
      <c r="AM1324" s="389" t="str">
        <f t="shared" si="184"/>
        <v/>
      </c>
      <c r="AN1324" s="388" t="str">
        <f t="shared" si="185"/>
        <v/>
      </c>
      <c r="AO1324" s="389" t="str">
        <f t="shared" si="186"/>
        <v/>
      </c>
      <c r="AP1324" s="423"/>
      <c r="AQ1324" s="423"/>
      <c r="AR1324" s="431" t="e">
        <f>VLOOKUP($B1324,'acc names'!$C$2:$D$12102,2,FALSE)</f>
        <v>#N/A</v>
      </c>
      <c r="AS1324" s="431" t="e">
        <f>VLOOKUP($AQ1324,software!$A$1:$B$14605,2,FALSE)</f>
        <v>#N/A</v>
      </c>
      <c r="AT1324" s="423"/>
      <c r="AV1324" s="423"/>
    </row>
    <row r="1325" spans="1:48" ht="12.75" x14ac:dyDescent="0.2">
      <c r="A1325" s="101"/>
      <c r="B1325" s="42"/>
      <c r="C1325" s="142"/>
      <c r="D1325" s="143"/>
      <c r="E1325" s="107"/>
      <c r="F1325" s="46"/>
      <c r="G1325" s="46"/>
      <c r="H1325" s="46"/>
      <c r="I1325" s="46"/>
      <c r="J1325" s="46"/>
      <c r="K1325" s="46"/>
      <c r="L1325" s="139"/>
      <c r="M1325" s="41"/>
      <c r="N1325" s="45"/>
      <c r="O1325" s="47"/>
      <c r="P1325" s="43"/>
      <c r="Q1325" s="71" t="e">
        <f>VLOOKUP(N1325,'error categories'!$A$2:$D$54,4,FALSE)</f>
        <v>#N/A</v>
      </c>
      <c r="R1325" s="72" t="e">
        <f>VLOOKUP(N1325,'error categories'!$A$2:$D$54,3,FALSE)</f>
        <v>#N/A</v>
      </c>
      <c r="S1325" s="374"/>
      <c r="T1325" s="377"/>
      <c r="U1325" s="378">
        <f t="shared" si="180"/>
        <v>0</v>
      </c>
      <c r="V1325" s="379"/>
      <c r="W1325" s="380"/>
      <c r="X1325" s="380"/>
      <c r="Y1325" s="380"/>
      <c r="Z1325" s="379"/>
      <c r="AA1325" s="381"/>
      <c r="AB1325" s="379"/>
      <c r="AC1325" s="380"/>
      <c r="AD1325" s="382">
        <f t="shared" si="187"/>
        <v>0</v>
      </c>
      <c r="AE1325" s="383">
        <f t="shared" si="188"/>
        <v>0</v>
      </c>
      <c r="AF1325" s="379"/>
      <c r="AG1325" s="381"/>
      <c r="AH1325" s="379"/>
      <c r="AI1325" s="381"/>
      <c r="AJ1325" s="384" t="str">
        <f t="shared" si="181"/>
        <v/>
      </c>
      <c r="AK1325" s="385" t="str">
        <f t="shared" si="182"/>
        <v/>
      </c>
      <c r="AL1325" s="388" t="str">
        <f t="shared" si="183"/>
        <v/>
      </c>
      <c r="AM1325" s="389" t="str">
        <f t="shared" si="184"/>
        <v/>
      </c>
      <c r="AN1325" s="388" t="str">
        <f t="shared" si="185"/>
        <v/>
      </c>
      <c r="AO1325" s="389" t="str">
        <f t="shared" si="186"/>
        <v/>
      </c>
      <c r="AP1325" s="423"/>
      <c r="AQ1325" s="423"/>
      <c r="AR1325" s="431" t="e">
        <f>VLOOKUP($B1325,'acc names'!$C$2:$D$12102,2,FALSE)</f>
        <v>#N/A</v>
      </c>
      <c r="AS1325" s="431" t="e">
        <f>VLOOKUP($AQ1325,software!$A$1:$B$14605,2,FALSE)</f>
        <v>#N/A</v>
      </c>
      <c r="AT1325" s="423"/>
      <c r="AV1325" s="423"/>
    </row>
    <row r="1326" spans="1:48" ht="12.75" x14ac:dyDescent="0.2">
      <c r="A1326" s="101"/>
      <c r="B1326" s="42"/>
      <c r="C1326" s="142"/>
      <c r="D1326" s="143"/>
      <c r="E1326" s="107"/>
      <c r="F1326" s="46"/>
      <c r="G1326" s="46"/>
      <c r="H1326" s="46"/>
      <c r="I1326" s="46"/>
      <c r="J1326" s="46"/>
      <c r="K1326" s="46"/>
      <c r="L1326" s="139"/>
      <c r="M1326" s="41"/>
      <c r="N1326" s="45"/>
      <c r="O1326" s="47"/>
      <c r="P1326" s="43"/>
      <c r="Q1326" s="71" t="e">
        <f>VLOOKUP(N1326,'error categories'!$A$2:$D$54,4,FALSE)</f>
        <v>#N/A</v>
      </c>
      <c r="R1326" s="72" t="e">
        <f>VLOOKUP(N1326,'error categories'!$A$2:$D$54,3,FALSE)</f>
        <v>#N/A</v>
      </c>
      <c r="S1326" s="374"/>
      <c r="T1326" s="377"/>
      <c r="U1326" s="378">
        <f t="shared" si="180"/>
        <v>0</v>
      </c>
      <c r="V1326" s="379"/>
      <c r="W1326" s="380"/>
      <c r="X1326" s="380"/>
      <c r="Y1326" s="380"/>
      <c r="Z1326" s="379"/>
      <c r="AA1326" s="381"/>
      <c r="AB1326" s="379"/>
      <c r="AC1326" s="380"/>
      <c r="AD1326" s="382">
        <f t="shared" si="187"/>
        <v>0</v>
      </c>
      <c r="AE1326" s="383">
        <f t="shared" si="188"/>
        <v>0</v>
      </c>
      <c r="AF1326" s="379"/>
      <c r="AG1326" s="381"/>
      <c r="AH1326" s="379"/>
      <c r="AI1326" s="381"/>
      <c r="AJ1326" s="384" t="str">
        <f t="shared" si="181"/>
        <v/>
      </c>
      <c r="AK1326" s="385" t="str">
        <f t="shared" si="182"/>
        <v/>
      </c>
      <c r="AL1326" s="388" t="str">
        <f t="shared" si="183"/>
        <v/>
      </c>
      <c r="AM1326" s="389" t="str">
        <f t="shared" si="184"/>
        <v/>
      </c>
      <c r="AN1326" s="388" t="str">
        <f t="shared" si="185"/>
        <v/>
      </c>
      <c r="AO1326" s="389" t="str">
        <f t="shared" si="186"/>
        <v/>
      </c>
      <c r="AP1326" s="423"/>
      <c r="AQ1326" s="423"/>
      <c r="AR1326" s="431" t="e">
        <f>VLOOKUP($B1326,'acc names'!$C$2:$D$12102,2,FALSE)</f>
        <v>#N/A</v>
      </c>
      <c r="AS1326" s="431" t="e">
        <f>VLOOKUP($AQ1326,software!$A$1:$B$14605,2,FALSE)</f>
        <v>#N/A</v>
      </c>
      <c r="AT1326" s="423"/>
      <c r="AV1326" s="423"/>
    </row>
    <row r="1327" spans="1:48" ht="12.75" x14ac:dyDescent="0.2">
      <c r="A1327" s="101"/>
      <c r="B1327" s="42"/>
      <c r="C1327" s="142"/>
      <c r="D1327" s="143"/>
      <c r="E1327" s="107"/>
      <c r="F1327" s="46"/>
      <c r="G1327" s="46"/>
      <c r="H1327" s="46"/>
      <c r="I1327" s="46"/>
      <c r="J1327" s="46"/>
      <c r="K1327" s="46"/>
      <c r="L1327" s="139"/>
      <c r="M1327" s="41"/>
      <c r="N1327" s="45"/>
      <c r="O1327" s="47"/>
      <c r="P1327" s="43"/>
      <c r="Q1327" s="71" t="e">
        <f>VLOOKUP(N1327,'error categories'!$A$2:$D$54,4,FALSE)</f>
        <v>#N/A</v>
      </c>
      <c r="R1327" s="72" t="e">
        <f>VLOOKUP(N1327,'error categories'!$A$2:$D$54,3,FALSE)</f>
        <v>#N/A</v>
      </c>
      <c r="S1327" s="374"/>
      <c r="T1327" s="377"/>
      <c r="U1327" s="378">
        <f t="shared" si="180"/>
        <v>0</v>
      </c>
      <c r="V1327" s="379"/>
      <c r="W1327" s="380"/>
      <c r="X1327" s="380"/>
      <c r="Y1327" s="380"/>
      <c r="Z1327" s="379"/>
      <c r="AA1327" s="381"/>
      <c r="AB1327" s="379"/>
      <c r="AC1327" s="380"/>
      <c r="AD1327" s="382">
        <f t="shared" si="187"/>
        <v>0</v>
      </c>
      <c r="AE1327" s="383">
        <f t="shared" si="188"/>
        <v>0</v>
      </c>
      <c r="AF1327" s="379"/>
      <c r="AG1327" s="381"/>
      <c r="AH1327" s="379"/>
      <c r="AI1327" s="381"/>
      <c r="AJ1327" s="384" t="str">
        <f t="shared" si="181"/>
        <v/>
      </c>
      <c r="AK1327" s="385" t="str">
        <f t="shared" si="182"/>
        <v/>
      </c>
      <c r="AL1327" s="388" t="str">
        <f t="shared" si="183"/>
        <v/>
      </c>
      <c r="AM1327" s="389" t="str">
        <f t="shared" si="184"/>
        <v/>
      </c>
      <c r="AN1327" s="388" t="str">
        <f t="shared" si="185"/>
        <v/>
      </c>
      <c r="AO1327" s="389" t="str">
        <f t="shared" si="186"/>
        <v/>
      </c>
      <c r="AP1327" s="423"/>
      <c r="AQ1327" s="423"/>
      <c r="AR1327" s="431" t="e">
        <f>VLOOKUP($B1327,'acc names'!$C$2:$D$12102,2,FALSE)</f>
        <v>#N/A</v>
      </c>
      <c r="AS1327" s="431" t="e">
        <f>VLOOKUP($AQ1327,software!$A$1:$B$14605,2,FALSE)</f>
        <v>#N/A</v>
      </c>
      <c r="AT1327" s="423"/>
      <c r="AV1327" s="423"/>
    </row>
    <row r="1328" spans="1:48" ht="12.75" x14ac:dyDescent="0.2">
      <c r="A1328" s="101"/>
      <c r="B1328" s="42"/>
      <c r="C1328" s="142"/>
      <c r="D1328" s="143"/>
      <c r="E1328" s="107"/>
      <c r="F1328" s="46"/>
      <c r="G1328" s="46"/>
      <c r="H1328" s="46"/>
      <c r="I1328" s="46"/>
      <c r="J1328" s="46"/>
      <c r="K1328" s="46"/>
      <c r="L1328" s="139"/>
      <c r="M1328" s="41"/>
      <c r="N1328" s="45"/>
      <c r="O1328" s="47"/>
      <c r="P1328" s="43"/>
      <c r="Q1328" s="71" t="e">
        <f>VLOOKUP(N1328,'error categories'!$A$2:$D$54,4,FALSE)</f>
        <v>#N/A</v>
      </c>
      <c r="R1328" s="72" t="e">
        <f>VLOOKUP(N1328,'error categories'!$A$2:$D$54,3,FALSE)</f>
        <v>#N/A</v>
      </c>
      <c r="S1328" s="374"/>
      <c r="T1328" s="377"/>
      <c r="U1328" s="378">
        <f t="shared" si="180"/>
        <v>0</v>
      </c>
      <c r="V1328" s="379"/>
      <c r="W1328" s="380"/>
      <c r="X1328" s="380"/>
      <c r="Y1328" s="380"/>
      <c r="Z1328" s="379"/>
      <c r="AA1328" s="381"/>
      <c r="AB1328" s="379"/>
      <c r="AC1328" s="380"/>
      <c r="AD1328" s="382">
        <f t="shared" si="187"/>
        <v>0</v>
      </c>
      <c r="AE1328" s="383">
        <f t="shared" si="188"/>
        <v>0</v>
      </c>
      <c r="AF1328" s="379"/>
      <c r="AG1328" s="381"/>
      <c r="AH1328" s="379"/>
      <c r="AI1328" s="381"/>
      <c r="AJ1328" s="384" t="str">
        <f t="shared" si="181"/>
        <v/>
      </c>
      <c r="AK1328" s="385" t="str">
        <f t="shared" si="182"/>
        <v/>
      </c>
      <c r="AL1328" s="388" t="str">
        <f t="shared" si="183"/>
        <v/>
      </c>
      <c r="AM1328" s="389" t="str">
        <f t="shared" si="184"/>
        <v/>
      </c>
      <c r="AN1328" s="388" t="str">
        <f t="shared" si="185"/>
        <v/>
      </c>
      <c r="AO1328" s="389" t="str">
        <f t="shared" si="186"/>
        <v/>
      </c>
      <c r="AP1328" s="423"/>
      <c r="AQ1328" s="423"/>
      <c r="AR1328" s="431" t="e">
        <f>VLOOKUP($B1328,'acc names'!$C$2:$D$12102,2,FALSE)</f>
        <v>#N/A</v>
      </c>
      <c r="AS1328" s="431" t="e">
        <f>VLOOKUP($AQ1328,software!$A$1:$B$14605,2,FALSE)</f>
        <v>#N/A</v>
      </c>
      <c r="AT1328" s="423"/>
      <c r="AV1328" s="423"/>
    </row>
    <row r="1329" spans="1:48" ht="12.75" x14ac:dyDescent="0.2">
      <c r="A1329" s="101"/>
      <c r="B1329" s="42"/>
      <c r="C1329" s="142"/>
      <c r="D1329" s="143"/>
      <c r="E1329" s="107"/>
      <c r="F1329" s="46"/>
      <c r="G1329" s="46"/>
      <c r="H1329" s="46"/>
      <c r="I1329" s="46"/>
      <c r="J1329" s="46"/>
      <c r="K1329" s="46"/>
      <c r="L1329" s="139"/>
      <c r="M1329" s="41"/>
      <c r="N1329" s="45"/>
      <c r="O1329" s="47"/>
      <c r="P1329" s="43"/>
      <c r="Q1329" s="71" t="e">
        <f>VLOOKUP(N1329,'error categories'!$A$2:$D$54,4,FALSE)</f>
        <v>#N/A</v>
      </c>
      <c r="R1329" s="72" t="e">
        <f>VLOOKUP(N1329,'error categories'!$A$2:$D$54,3,FALSE)</f>
        <v>#N/A</v>
      </c>
      <c r="S1329" s="374"/>
      <c r="T1329" s="377"/>
      <c r="U1329" s="378">
        <f t="shared" si="180"/>
        <v>0</v>
      </c>
      <c r="V1329" s="379"/>
      <c r="W1329" s="380"/>
      <c r="X1329" s="380"/>
      <c r="Y1329" s="380"/>
      <c r="Z1329" s="379"/>
      <c r="AA1329" s="381"/>
      <c r="AB1329" s="379"/>
      <c r="AC1329" s="380"/>
      <c r="AD1329" s="382">
        <f t="shared" si="187"/>
        <v>0</v>
      </c>
      <c r="AE1329" s="383">
        <f t="shared" si="188"/>
        <v>0</v>
      </c>
      <c r="AF1329" s="379"/>
      <c r="AG1329" s="381"/>
      <c r="AH1329" s="379"/>
      <c r="AI1329" s="381"/>
      <c r="AJ1329" s="384" t="str">
        <f t="shared" si="181"/>
        <v/>
      </c>
      <c r="AK1329" s="385" t="str">
        <f t="shared" si="182"/>
        <v/>
      </c>
      <c r="AL1329" s="388" t="str">
        <f t="shared" si="183"/>
        <v/>
      </c>
      <c r="AM1329" s="389" t="str">
        <f t="shared" si="184"/>
        <v/>
      </c>
      <c r="AN1329" s="388" t="str">
        <f t="shared" si="185"/>
        <v/>
      </c>
      <c r="AO1329" s="389" t="str">
        <f t="shared" si="186"/>
        <v/>
      </c>
      <c r="AP1329" s="423"/>
      <c r="AQ1329" s="423"/>
      <c r="AR1329" s="431" t="e">
        <f>VLOOKUP($B1329,'acc names'!$C$2:$D$12102,2,FALSE)</f>
        <v>#N/A</v>
      </c>
      <c r="AS1329" s="431" t="e">
        <f>VLOOKUP($AQ1329,software!$A$1:$B$14605,2,FALSE)</f>
        <v>#N/A</v>
      </c>
      <c r="AT1329" s="423"/>
      <c r="AV1329" s="423"/>
    </row>
    <row r="1330" spans="1:48" ht="12.75" x14ac:dyDescent="0.2">
      <c r="A1330" s="101"/>
      <c r="B1330" s="42"/>
      <c r="C1330" s="142"/>
      <c r="D1330" s="143"/>
      <c r="E1330" s="107"/>
      <c r="F1330" s="46"/>
      <c r="G1330" s="46"/>
      <c r="H1330" s="46"/>
      <c r="I1330" s="46"/>
      <c r="J1330" s="46"/>
      <c r="K1330" s="46"/>
      <c r="L1330" s="139"/>
      <c r="M1330" s="41"/>
      <c r="N1330" s="45"/>
      <c r="O1330" s="47"/>
      <c r="P1330" s="43"/>
      <c r="Q1330" s="71" t="e">
        <f>VLOOKUP(N1330,'error categories'!$A$2:$D$54,4,FALSE)</f>
        <v>#N/A</v>
      </c>
      <c r="R1330" s="72" t="e">
        <f>VLOOKUP(N1330,'error categories'!$A$2:$D$54,3,FALSE)</f>
        <v>#N/A</v>
      </c>
      <c r="S1330" s="374"/>
      <c r="T1330" s="377"/>
      <c r="U1330" s="378">
        <f t="shared" si="180"/>
        <v>0</v>
      </c>
      <c r="V1330" s="379"/>
      <c r="W1330" s="380"/>
      <c r="X1330" s="380"/>
      <c r="Y1330" s="380"/>
      <c r="Z1330" s="379"/>
      <c r="AA1330" s="381"/>
      <c r="AB1330" s="379"/>
      <c r="AC1330" s="380"/>
      <c r="AD1330" s="382">
        <f t="shared" si="187"/>
        <v>0</v>
      </c>
      <c r="AE1330" s="383">
        <f t="shared" si="188"/>
        <v>0</v>
      </c>
      <c r="AF1330" s="379"/>
      <c r="AG1330" s="381"/>
      <c r="AH1330" s="379"/>
      <c r="AI1330" s="381"/>
      <c r="AJ1330" s="384" t="str">
        <f t="shared" si="181"/>
        <v/>
      </c>
      <c r="AK1330" s="385" t="str">
        <f t="shared" si="182"/>
        <v/>
      </c>
      <c r="AL1330" s="388" t="str">
        <f t="shared" si="183"/>
        <v/>
      </c>
      <c r="AM1330" s="389" t="str">
        <f t="shared" si="184"/>
        <v/>
      </c>
      <c r="AN1330" s="388" t="str">
        <f t="shared" si="185"/>
        <v/>
      </c>
      <c r="AO1330" s="389" t="str">
        <f t="shared" si="186"/>
        <v/>
      </c>
      <c r="AP1330" s="423"/>
      <c r="AQ1330" s="423"/>
      <c r="AR1330" s="431" t="e">
        <f>VLOOKUP($B1330,'acc names'!$C$2:$D$12102,2,FALSE)</f>
        <v>#N/A</v>
      </c>
      <c r="AS1330" s="431" t="e">
        <f>VLOOKUP($AQ1330,software!$A$1:$B$14605,2,FALSE)</f>
        <v>#N/A</v>
      </c>
      <c r="AT1330" s="423"/>
      <c r="AV1330" s="423"/>
    </row>
    <row r="1331" spans="1:48" ht="12.75" x14ac:dyDescent="0.2">
      <c r="A1331" s="101"/>
      <c r="B1331" s="42"/>
      <c r="C1331" s="142"/>
      <c r="D1331" s="143"/>
      <c r="E1331" s="107"/>
      <c r="F1331" s="46"/>
      <c r="G1331" s="46"/>
      <c r="H1331" s="46"/>
      <c r="I1331" s="46"/>
      <c r="J1331" s="46"/>
      <c r="K1331" s="46"/>
      <c r="L1331" s="139"/>
      <c r="M1331" s="41"/>
      <c r="N1331" s="45"/>
      <c r="O1331" s="47"/>
      <c r="P1331" s="43"/>
      <c r="Q1331" s="71" t="e">
        <f>VLOOKUP(N1331,'error categories'!$A$2:$D$54,4,FALSE)</f>
        <v>#N/A</v>
      </c>
      <c r="R1331" s="72" t="e">
        <f>VLOOKUP(N1331,'error categories'!$A$2:$D$54,3,FALSE)</f>
        <v>#N/A</v>
      </c>
      <c r="S1331" s="374"/>
      <c r="T1331" s="377"/>
      <c r="U1331" s="378">
        <f t="shared" si="180"/>
        <v>0</v>
      </c>
      <c r="V1331" s="379"/>
      <c r="W1331" s="380"/>
      <c r="X1331" s="380"/>
      <c r="Y1331" s="380"/>
      <c r="Z1331" s="379"/>
      <c r="AA1331" s="381"/>
      <c r="AB1331" s="379"/>
      <c r="AC1331" s="380"/>
      <c r="AD1331" s="382">
        <f t="shared" si="187"/>
        <v>0</v>
      </c>
      <c r="AE1331" s="383">
        <f t="shared" si="188"/>
        <v>0</v>
      </c>
      <c r="AF1331" s="379"/>
      <c r="AG1331" s="381"/>
      <c r="AH1331" s="379"/>
      <c r="AI1331" s="381"/>
      <c r="AJ1331" s="384" t="str">
        <f t="shared" si="181"/>
        <v/>
      </c>
      <c r="AK1331" s="385" t="str">
        <f t="shared" si="182"/>
        <v/>
      </c>
      <c r="AL1331" s="388" t="str">
        <f t="shared" si="183"/>
        <v/>
      </c>
      <c r="AM1331" s="389" t="str">
        <f t="shared" si="184"/>
        <v/>
      </c>
      <c r="AN1331" s="388" t="str">
        <f t="shared" si="185"/>
        <v/>
      </c>
      <c r="AO1331" s="389" t="str">
        <f t="shared" si="186"/>
        <v/>
      </c>
      <c r="AP1331" s="423"/>
      <c r="AQ1331" s="423"/>
      <c r="AR1331" s="431" t="e">
        <f>VLOOKUP($B1331,'acc names'!$C$2:$D$12102,2,FALSE)</f>
        <v>#N/A</v>
      </c>
      <c r="AS1331" s="431" t="e">
        <f>VLOOKUP($AQ1331,software!$A$1:$B$14605,2,FALSE)</f>
        <v>#N/A</v>
      </c>
      <c r="AT1331" s="423"/>
      <c r="AV1331" s="423"/>
    </row>
    <row r="1332" spans="1:48" ht="12.75" x14ac:dyDescent="0.2">
      <c r="A1332" s="101"/>
      <c r="B1332" s="42"/>
      <c r="C1332" s="142"/>
      <c r="D1332" s="143"/>
      <c r="E1332" s="107"/>
      <c r="F1332" s="46"/>
      <c r="G1332" s="46"/>
      <c r="H1332" s="46"/>
      <c r="I1332" s="46"/>
      <c r="J1332" s="46"/>
      <c r="K1332" s="46"/>
      <c r="L1332" s="139"/>
      <c r="M1332" s="41"/>
      <c r="N1332" s="45"/>
      <c r="O1332" s="47"/>
      <c r="P1332" s="43"/>
      <c r="Q1332" s="71" t="e">
        <f>VLOOKUP(N1332,'error categories'!$A$2:$D$54,4,FALSE)</f>
        <v>#N/A</v>
      </c>
      <c r="R1332" s="72" t="e">
        <f>VLOOKUP(N1332,'error categories'!$A$2:$D$54,3,FALSE)</f>
        <v>#N/A</v>
      </c>
      <c r="S1332" s="374"/>
      <c r="T1332" s="377"/>
      <c r="U1332" s="378">
        <f t="shared" si="180"/>
        <v>0</v>
      </c>
      <c r="V1332" s="379"/>
      <c r="W1332" s="380"/>
      <c r="X1332" s="380"/>
      <c r="Y1332" s="380"/>
      <c r="Z1332" s="379"/>
      <c r="AA1332" s="381"/>
      <c r="AB1332" s="379"/>
      <c r="AC1332" s="380"/>
      <c r="AD1332" s="382">
        <f t="shared" si="187"/>
        <v>0</v>
      </c>
      <c r="AE1332" s="383">
        <f t="shared" si="188"/>
        <v>0</v>
      </c>
      <c r="AF1332" s="379"/>
      <c r="AG1332" s="381"/>
      <c r="AH1332" s="379"/>
      <c r="AI1332" s="381"/>
      <c r="AJ1332" s="384" t="str">
        <f t="shared" si="181"/>
        <v/>
      </c>
      <c r="AK1332" s="385" t="str">
        <f t="shared" si="182"/>
        <v/>
      </c>
      <c r="AL1332" s="388" t="str">
        <f t="shared" si="183"/>
        <v/>
      </c>
      <c r="AM1332" s="389" t="str">
        <f t="shared" si="184"/>
        <v/>
      </c>
      <c r="AN1332" s="388" t="str">
        <f t="shared" si="185"/>
        <v/>
      </c>
      <c r="AO1332" s="389" t="str">
        <f t="shared" si="186"/>
        <v/>
      </c>
      <c r="AP1332" s="423"/>
      <c r="AQ1332" s="423"/>
      <c r="AR1332" s="431" t="e">
        <f>VLOOKUP($B1332,'acc names'!$C$2:$D$12102,2,FALSE)</f>
        <v>#N/A</v>
      </c>
      <c r="AS1332" s="431" t="e">
        <f>VLOOKUP($AQ1332,software!$A$1:$B$14605,2,FALSE)</f>
        <v>#N/A</v>
      </c>
      <c r="AT1332" s="423"/>
      <c r="AV1332" s="423"/>
    </row>
    <row r="1333" spans="1:48" ht="12.75" x14ac:dyDescent="0.2">
      <c r="A1333" s="101"/>
      <c r="B1333" s="42"/>
      <c r="C1333" s="142"/>
      <c r="D1333" s="143"/>
      <c r="E1333" s="107"/>
      <c r="F1333" s="46"/>
      <c r="G1333" s="46"/>
      <c r="H1333" s="46"/>
      <c r="I1333" s="46"/>
      <c r="J1333" s="46"/>
      <c r="K1333" s="46"/>
      <c r="L1333" s="139"/>
      <c r="M1333" s="41"/>
      <c r="N1333" s="45"/>
      <c r="O1333" s="47"/>
      <c r="P1333" s="43"/>
      <c r="Q1333" s="71" t="e">
        <f>VLOOKUP(N1333,'error categories'!$A$2:$D$54,4,FALSE)</f>
        <v>#N/A</v>
      </c>
      <c r="R1333" s="72" t="e">
        <f>VLOOKUP(N1333,'error categories'!$A$2:$D$54,3,FALSE)</f>
        <v>#N/A</v>
      </c>
      <c r="S1333" s="374"/>
      <c r="T1333" s="377"/>
      <c r="U1333" s="378">
        <f t="shared" si="180"/>
        <v>0</v>
      </c>
      <c r="V1333" s="379"/>
      <c r="W1333" s="380"/>
      <c r="X1333" s="380"/>
      <c r="Y1333" s="380"/>
      <c r="Z1333" s="379"/>
      <c r="AA1333" s="381"/>
      <c r="AB1333" s="379"/>
      <c r="AC1333" s="380"/>
      <c r="AD1333" s="382">
        <f t="shared" si="187"/>
        <v>0</v>
      </c>
      <c r="AE1333" s="383">
        <f t="shared" si="188"/>
        <v>0</v>
      </c>
      <c r="AF1333" s="379"/>
      <c r="AG1333" s="381"/>
      <c r="AH1333" s="379"/>
      <c r="AI1333" s="381"/>
      <c r="AJ1333" s="384" t="str">
        <f t="shared" si="181"/>
        <v/>
      </c>
      <c r="AK1333" s="385" t="str">
        <f t="shared" si="182"/>
        <v/>
      </c>
      <c r="AL1333" s="388" t="str">
        <f t="shared" si="183"/>
        <v/>
      </c>
      <c r="AM1333" s="389" t="str">
        <f t="shared" si="184"/>
        <v/>
      </c>
      <c r="AN1333" s="388" t="str">
        <f t="shared" si="185"/>
        <v/>
      </c>
      <c r="AO1333" s="389" t="str">
        <f t="shared" si="186"/>
        <v/>
      </c>
      <c r="AP1333" s="423"/>
      <c r="AQ1333" s="423"/>
      <c r="AR1333" s="431" t="e">
        <f>VLOOKUP($B1333,'acc names'!$C$2:$D$12102,2,FALSE)</f>
        <v>#N/A</v>
      </c>
      <c r="AS1333" s="431" t="e">
        <f>VLOOKUP($AQ1333,software!$A$1:$B$14605,2,FALSE)</f>
        <v>#N/A</v>
      </c>
      <c r="AT1333" s="423"/>
      <c r="AV1333" s="423"/>
    </row>
    <row r="1334" spans="1:48" ht="12.75" x14ac:dyDescent="0.2">
      <c r="A1334" s="101"/>
      <c r="B1334" s="42"/>
      <c r="C1334" s="142"/>
      <c r="D1334" s="143"/>
      <c r="E1334" s="107"/>
      <c r="F1334" s="46"/>
      <c r="G1334" s="46"/>
      <c r="H1334" s="46"/>
      <c r="I1334" s="46"/>
      <c r="J1334" s="46"/>
      <c r="K1334" s="46"/>
      <c r="L1334" s="139"/>
      <c r="M1334" s="41"/>
      <c r="N1334" s="45"/>
      <c r="O1334" s="47"/>
      <c r="P1334" s="43"/>
      <c r="Q1334" s="71" t="e">
        <f>VLOOKUP(N1334,'error categories'!$A$2:$D$54,4,FALSE)</f>
        <v>#N/A</v>
      </c>
      <c r="R1334" s="72" t="e">
        <f>VLOOKUP(N1334,'error categories'!$A$2:$D$54,3,FALSE)</f>
        <v>#N/A</v>
      </c>
      <c r="S1334" s="374"/>
      <c r="T1334" s="377"/>
      <c r="U1334" s="378">
        <f t="shared" si="180"/>
        <v>0</v>
      </c>
      <c r="V1334" s="379"/>
      <c r="W1334" s="380"/>
      <c r="X1334" s="380"/>
      <c r="Y1334" s="380"/>
      <c r="Z1334" s="379"/>
      <c r="AA1334" s="381"/>
      <c r="AB1334" s="379"/>
      <c r="AC1334" s="380"/>
      <c r="AD1334" s="382">
        <f t="shared" si="187"/>
        <v>0</v>
      </c>
      <c r="AE1334" s="383">
        <f t="shared" si="188"/>
        <v>0</v>
      </c>
      <c r="AF1334" s="379"/>
      <c r="AG1334" s="381"/>
      <c r="AH1334" s="379"/>
      <c r="AI1334" s="381"/>
      <c r="AJ1334" s="384" t="str">
        <f t="shared" si="181"/>
        <v/>
      </c>
      <c r="AK1334" s="385" t="str">
        <f t="shared" si="182"/>
        <v/>
      </c>
      <c r="AL1334" s="388" t="str">
        <f t="shared" si="183"/>
        <v/>
      </c>
      <c r="AM1334" s="389" t="str">
        <f t="shared" si="184"/>
        <v/>
      </c>
      <c r="AN1334" s="388" t="str">
        <f t="shared" si="185"/>
        <v/>
      </c>
      <c r="AO1334" s="389" t="str">
        <f t="shared" si="186"/>
        <v/>
      </c>
      <c r="AP1334" s="423"/>
      <c r="AQ1334" s="423"/>
      <c r="AR1334" s="431" t="e">
        <f>VLOOKUP($B1334,'acc names'!$C$2:$D$12102,2,FALSE)</f>
        <v>#N/A</v>
      </c>
      <c r="AS1334" s="431" t="e">
        <f>VLOOKUP($AQ1334,software!$A$1:$B$14605,2,FALSE)</f>
        <v>#N/A</v>
      </c>
      <c r="AT1334" s="423"/>
      <c r="AV1334" s="423"/>
    </row>
    <row r="1335" spans="1:48" ht="12.75" x14ac:dyDescent="0.2">
      <c r="A1335" s="101"/>
      <c r="B1335" s="42"/>
      <c r="C1335" s="142"/>
      <c r="D1335" s="143"/>
      <c r="E1335" s="107"/>
      <c r="F1335" s="46"/>
      <c r="G1335" s="46"/>
      <c r="H1335" s="46"/>
      <c r="I1335" s="46"/>
      <c r="J1335" s="46"/>
      <c r="K1335" s="46"/>
      <c r="L1335" s="139"/>
      <c r="M1335" s="41"/>
      <c r="N1335" s="45"/>
      <c r="O1335" s="47"/>
      <c r="P1335" s="43"/>
      <c r="Q1335" s="71" t="e">
        <f>VLOOKUP(N1335,'error categories'!$A$2:$D$54,4,FALSE)</f>
        <v>#N/A</v>
      </c>
      <c r="R1335" s="72" t="e">
        <f>VLOOKUP(N1335,'error categories'!$A$2:$D$54,3,FALSE)</f>
        <v>#N/A</v>
      </c>
      <c r="S1335" s="374"/>
      <c r="T1335" s="377"/>
      <c r="U1335" s="378">
        <f t="shared" si="180"/>
        <v>0</v>
      </c>
      <c r="V1335" s="379"/>
      <c r="W1335" s="380"/>
      <c r="X1335" s="380"/>
      <c r="Y1335" s="380"/>
      <c r="Z1335" s="379"/>
      <c r="AA1335" s="381"/>
      <c r="AB1335" s="379"/>
      <c r="AC1335" s="380"/>
      <c r="AD1335" s="382">
        <f t="shared" si="187"/>
        <v>0</v>
      </c>
      <c r="AE1335" s="383">
        <f t="shared" si="188"/>
        <v>0</v>
      </c>
      <c r="AF1335" s="379"/>
      <c r="AG1335" s="381"/>
      <c r="AH1335" s="379"/>
      <c r="AI1335" s="381"/>
      <c r="AJ1335" s="384" t="str">
        <f t="shared" si="181"/>
        <v/>
      </c>
      <c r="AK1335" s="385" t="str">
        <f t="shared" si="182"/>
        <v/>
      </c>
      <c r="AL1335" s="388" t="str">
        <f t="shared" si="183"/>
        <v/>
      </c>
      <c r="AM1335" s="389" t="str">
        <f t="shared" si="184"/>
        <v/>
      </c>
      <c r="AN1335" s="388" t="str">
        <f t="shared" si="185"/>
        <v/>
      </c>
      <c r="AO1335" s="389" t="str">
        <f t="shared" si="186"/>
        <v/>
      </c>
      <c r="AP1335" s="423"/>
      <c r="AQ1335" s="423"/>
      <c r="AR1335" s="431" t="e">
        <f>VLOOKUP($B1335,'acc names'!$C$2:$D$12102,2,FALSE)</f>
        <v>#N/A</v>
      </c>
      <c r="AS1335" s="431" t="e">
        <f>VLOOKUP($AQ1335,software!$A$1:$B$14605,2,FALSE)</f>
        <v>#N/A</v>
      </c>
      <c r="AT1335" s="423"/>
      <c r="AV1335" s="423"/>
    </row>
    <row r="1336" spans="1:48" ht="12.75" x14ac:dyDescent="0.2">
      <c r="A1336" s="101"/>
      <c r="B1336" s="42"/>
      <c r="C1336" s="142"/>
      <c r="D1336" s="143"/>
      <c r="E1336" s="107"/>
      <c r="F1336" s="46"/>
      <c r="G1336" s="46"/>
      <c r="H1336" s="46"/>
      <c r="I1336" s="46"/>
      <c r="J1336" s="46"/>
      <c r="K1336" s="46"/>
      <c r="L1336" s="139"/>
      <c r="M1336" s="41"/>
      <c r="N1336" s="45"/>
      <c r="O1336" s="47"/>
      <c r="P1336" s="43"/>
      <c r="Q1336" s="71" t="e">
        <f>VLOOKUP(N1336,'error categories'!$A$2:$D$54,4,FALSE)</f>
        <v>#N/A</v>
      </c>
      <c r="R1336" s="72" t="e">
        <f>VLOOKUP(N1336,'error categories'!$A$2:$D$54,3,FALSE)</f>
        <v>#N/A</v>
      </c>
      <c r="S1336" s="374"/>
      <c r="T1336" s="377"/>
      <c r="U1336" s="378">
        <f t="shared" si="180"/>
        <v>0</v>
      </c>
      <c r="V1336" s="379"/>
      <c r="W1336" s="380"/>
      <c r="X1336" s="380"/>
      <c r="Y1336" s="380"/>
      <c r="Z1336" s="379"/>
      <c r="AA1336" s="381"/>
      <c r="AB1336" s="379"/>
      <c r="AC1336" s="380"/>
      <c r="AD1336" s="382">
        <f t="shared" si="187"/>
        <v>0</v>
      </c>
      <c r="AE1336" s="383">
        <f t="shared" si="188"/>
        <v>0</v>
      </c>
      <c r="AF1336" s="379"/>
      <c r="AG1336" s="381"/>
      <c r="AH1336" s="379"/>
      <c r="AI1336" s="381"/>
      <c r="AJ1336" s="384" t="str">
        <f t="shared" si="181"/>
        <v/>
      </c>
      <c r="AK1336" s="385" t="str">
        <f t="shared" si="182"/>
        <v/>
      </c>
      <c r="AL1336" s="388" t="str">
        <f t="shared" si="183"/>
        <v/>
      </c>
      <c r="AM1336" s="389" t="str">
        <f t="shared" si="184"/>
        <v/>
      </c>
      <c r="AN1336" s="388" t="str">
        <f t="shared" si="185"/>
        <v/>
      </c>
      <c r="AO1336" s="389" t="str">
        <f t="shared" si="186"/>
        <v/>
      </c>
      <c r="AP1336" s="423"/>
      <c r="AQ1336" s="423"/>
      <c r="AR1336" s="431" t="e">
        <f>VLOOKUP($B1336,'acc names'!$C$2:$D$12102,2,FALSE)</f>
        <v>#N/A</v>
      </c>
      <c r="AS1336" s="431" t="e">
        <f>VLOOKUP($AQ1336,software!$A$1:$B$14605,2,FALSE)</f>
        <v>#N/A</v>
      </c>
      <c r="AT1336" s="423"/>
      <c r="AV1336" s="423"/>
    </row>
    <row r="1337" spans="1:48" ht="12.75" x14ac:dyDescent="0.2">
      <c r="A1337" s="101"/>
      <c r="B1337" s="42"/>
      <c r="C1337" s="142"/>
      <c r="D1337" s="143"/>
      <c r="E1337" s="107"/>
      <c r="F1337" s="46"/>
      <c r="G1337" s="46"/>
      <c r="H1337" s="46"/>
      <c r="I1337" s="46"/>
      <c r="J1337" s="46"/>
      <c r="K1337" s="46"/>
      <c r="L1337" s="139"/>
      <c r="M1337" s="41"/>
      <c r="N1337" s="45"/>
      <c r="O1337" s="47"/>
      <c r="P1337" s="43"/>
      <c r="Q1337" s="71" t="e">
        <f>VLOOKUP(N1337,'error categories'!$A$2:$D$54,4,FALSE)</f>
        <v>#N/A</v>
      </c>
      <c r="R1337" s="72" t="e">
        <f>VLOOKUP(N1337,'error categories'!$A$2:$D$54,3,FALSE)</f>
        <v>#N/A</v>
      </c>
      <c r="S1337" s="374"/>
      <c r="T1337" s="377"/>
      <c r="U1337" s="378">
        <f t="shared" si="180"/>
        <v>0</v>
      </c>
      <c r="V1337" s="379"/>
      <c r="W1337" s="380"/>
      <c r="X1337" s="380"/>
      <c r="Y1337" s="380"/>
      <c r="Z1337" s="379"/>
      <c r="AA1337" s="381"/>
      <c r="AB1337" s="379"/>
      <c r="AC1337" s="380"/>
      <c r="AD1337" s="382">
        <f t="shared" si="187"/>
        <v>0</v>
      </c>
      <c r="AE1337" s="383">
        <f t="shared" si="188"/>
        <v>0</v>
      </c>
      <c r="AF1337" s="379"/>
      <c r="AG1337" s="381"/>
      <c r="AH1337" s="379"/>
      <c r="AI1337" s="381"/>
      <c r="AJ1337" s="384" t="str">
        <f t="shared" si="181"/>
        <v/>
      </c>
      <c r="AK1337" s="385" t="str">
        <f t="shared" si="182"/>
        <v/>
      </c>
      <c r="AL1337" s="388" t="str">
        <f t="shared" si="183"/>
        <v/>
      </c>
      <c r="AM1337" s="389" t="str">
        <f t="shared" si="184"/>
        <v/>
      </c>
      <c r="AN1337" s="388" t="str">
        <f t="shared" si="185"/>
        <v/>
      </c>
      <c r="AO1337" s="389" t="str">
        <f t="shared" si="186"/>
        <v/>
      </c>
      <c r="AP1337" s="423"/>
      <c r="AQ1337" s="423"/>
      <c r="AR1337" s="431" t="e">
        <f>VLOOKUP($B1337,'acc names'!$C$2:$D$12102,2,FALSE)</f>
        <v>#N/A</v>
      </c>
      <c r="AS1337" s="431" t="e">
        <f>VLOOKUP($AQ1337,software!$A$1:$B$14605,2,FALSE)</f>
        <v>#N/A</v>
      </c>
      <c r="AT1337" s="423"/>
      <c r="AV1337" s="423"/>
    </row>
    <row r="1338" spans="1:48" ht="12.75" x14ac:dyDescent="0.2">
      <c r="A1338" s="101"/>
      <c r="B1338" s="42"/>
      <c r="C1338" s="142"/>
      <c r="D1338" s="143"/>
      <c r="E1338" s="107"/>
      <c r="F1338" s="46"/>
      <c r="G1338" s="46"/>
      <c r="H1338" s="46"/>
      <c r="I1338" s="46"/>
      <c r="J1338" s="46"/>
      <c r="K1338" s="46"/>
      <c r="L1338" s="139"/>
      <c r="M1338" s="41"/>
      <c r="N1338" s="45"/>
      <c r="O1338" s="47"/>
      <c r="P1338" s="43"/>
      <c r="Q1338" s="71" t="e">
        <f>VLOOKUP(N1338,'error categories'!$A$2:$D$54,4,FALSE)</f>
        <v>#N/A</v>
      </c>
      <c r="R1338" s="72" t="e">
        <f>VLOOKUP(N1338,'error categories'!$A$2:$D$54,3,FALSE)</f>
        <v>#N/A</v>
      </c>
      <c r="S1338" s="374"/>
      <c r="T1338" s="377"/>
      <c r="U1338" s="378">
        <f t="shared" si="180"/>
        <v>0</v>
      </c>
      <c r="V1338" s="379"/>
      <c r="W1338" s="380"/>
      <c r="X1338" s="380"/>
      <c r="Y1338" s="380"/>
      <c r="Z1338" s="379"/>
      <c r="AA1338" s="381"/>
      <c r="AB1338" s="379"/>
      <c r="AC1338" s="380"/>
      <c r="AD1338" s="382">
        <f t="shared" si="187"/>
        <v>0</v>
      </c>
      <c r="AE1338" s="383">
        <f t="shared" si="188"/>
        <v>0</v>
      </c>
      <c r="AF1338" s="379"/>
      <c r="AG1338" s="381"/>
      <c r="AH1338" s="379"/>
      <c r="AI1338" s="381"/>
      <c r="AJ1338" s="384" t="str">
        <f t="shared" si="181"/>
        <v/>
      </c>
      <c r="AK1338" s="385" t="str">
        <f t="shared" si="182"/>
        <v/>
      </c>
      <c r="AL1338" s="388" t="str">
        <f t="shared" si="183"/>
        <v/>
      </c>
      <c r="AM1338" s="389" t="str">
        <f t="shared" si="184"/>
        <v/>
      </c>
      <c r="AN1338" s="388" t="str">
        <f t="shared" si="185"/>
        <v/>
      </c>
      <c r="AO1338" s="389" t="str">
        <f t="shared" si="186"/>
        <v/>
      </c>
      <c r="AP1338" s="423"/>
      <c r="AQ1338" s="423"/>
      <c r="AR1338" s="431" t="e">
        <f>VLOOKUP($B1338,'acc names'!$C$2:$D$12102,2,FALSE)</f>
        <v>#N/A</v>
      </c>
      <c r="AS1338" s="431" t="e">
        <f>VLOOKUP($AQ1338,software!$A$1:$B$14605,2,FALSE)</f>
        <v>#N/A</v>
      </c>
      <c r="AT1338" s="423"/>
      <c r="AV1338" s="423"/>
    </row>
    <row r="1339" spans="1:48" ht="12.75" x14ac:dyDescent="0.2">
      <c r="A1339" s="101"/>
      <c r="B1339" s="42"/>
      <c r="C1339" s="142"/>
      <c r="D1339" s="143"/>
      <c r="E1339" s="107"/>
      <c r="F1339" s="46"/>
      <c r="G1339" s="46"/>
      <c r="H1339" s="46"/>
      <c r="I1339" s="46"/>
      <c r="J1339" s="46"/>
      <c r="K1339" s="46"/>
      <c r="L1339" s="139"/>
      <c r="M1339" s="41"/>
      <c r="N1339" s="45"/>
      <c r="O1339" s="47"/>
      <c r="P1339" s="43"/>
      <c r="Q1339" s="71" t="e">
        <f>VLOOKUP(N1339,'error categories'!$A$2:$D$54,4,FALSE)</f>
        <v>#N/A</v>
      </c>
      <c r="R1339" s="72" t="e">
        <f>VLOOKUP(N1339,'error categories'!$A$2:$D$54,3,FALSE)</f>
        <v>#N/A</v>
      </c>
      <c r="S1339" s="374"/>
      <c r="T1339" s="377"/>
      <c r="U1339" s="378">
        <f t="shared" si="180"/>
        <v>0</v>
      </c>
      <c r="V1339" s="379"/>
      <c r="W1339" s="380"/>
      <c r="X1339" s="380"/>
      <c r="Y1339" s="380"/>
      <c r="Z1339" s="379"/>
      <c r="AA1339" s="381"/>
      <c r="AB1339" s="379"/>
      <c r="AC1339" s="380"/>
      <c r="AD1339" s="382">
        <f t="shared" si="187"/>
        <v>0</v>
      </c>
      <c r="AE1339" s="383">
        <f t="shared" si="188"/>
        <v>0</v>
      </c>
      <c r="AF1339" s="379"/>
      <c r="AG1339" s="381"/>
      <c r="AH1339" s="379"/>
      <c r="AI1339" s="381"/>
      <c r="AJ1339" s="384" t="str">
        <f t="shared" si="181"/>
        <v/>
      </c>
      <c r="AK1339" s="385" t="str">
        <f t="shared" si="182"/>
        <v/>
      </c>
      <c r="AL1339" s="388" t="str">
        <f t="shared" si="183"/>
        <v/>
      </c>
      <c r="AM1339" s="389" t="str">
        <f t="shared" si="184"/>
        <v/>
      </c>
      <c r="AN1339" s="388" t="str">
        <f t="shared" si="185"/>
        <v/>
      </c>
      <c r="AO1339" s="389" t="str">
        <f t="shared" si="186"/>
        <v/>
      </c>
      <c r="AP1339" s="423"/>
      <c r="AQ1339" s="423"/>
      <c r="AR1339" s="431" t="e">
        <f>VLOOKUP($B1339,'acc names'!$C$2:$D$12102,2,FALSE)</f>
        <v>#N/A</v>
      </c>
      <c r="AS1339" s="431" t="e">
        <f>VLOOKUP($AQ1339,software!$A$1:$B$14605,2,FALSE)</f>
        <v>#N/A</v>
      </c>
      <c r="AT1339" s="423"/>
      <c r="AV1339" s="423"/>
    </row>
    <row r="1340" spans="1:48" ht="12.75" x14ac:dyDescent="0.2">
      <c r="A1340" s="101"/>
      <c r="B1340" s="42"/>
      <c r="C1340" s="142"/>
      <c r="D1340" s="143"/>
      <c r="E1340" s="107"/>
      <c r="F1340" s="46"/>
      <c r="G1340" s="46"/>
      <c r="H1340" s="46"/>
      <c r="I1340" s="46"/>
      <c r="J1340" s="46"/>
      <c r="K1340" s="46"/>
      <c r="L1340" s="139"/>
      <c r="M1340" s="41"/>
      <c r="N1340" s="45"/>
      <c r="O1340" s="47"/>
      <c r="P1340" s="43"/>
      <c r="Q1340" s="71" t="e">
        <f>VLOOKUP(N1340,'error categories'!$A$2:$D$54,4,FALSE)</f>
        <v>#N/A</v>
      </c>
      <c r="R1340" s="72" t="e">
        <f>VLOOKUP(N1340,'error categories'!$A$2:$D$54,3,FALSE)</f>
        <v>#N/A</v>
      </c>
      <c r="S1340" s="374"/>
      <c r="T1340" s="377"/>
      <c r="U1340" s="378">
        <f t="shared" si="180"/>
        <v>0</v>
      </c>
      <c r="V1340" s="379"/>
      <c r="W1340" s="380"/>
      <c r="X1340" s="380"/>
      <c r="Y1340" s="380"/>
      <c r="Z1340" s="379"/>
      <c r="AA1340" s="381"/>
      <c r="AB1340" s="379"/>
      <c r="AC1340" s="380"/>
      <c r="AD1340" s="382">
        <f t="shared" si="187"/>
        <v>0</v>
      </c>
      <c r="AE1340" s="383">
        <f t="shared" si="188"/>
        <v>0</v>
      </c>
      <c r="AF1340" s="379"/>
      <c r="AG1340" s="381"/>
      <c r="AH1340" s="379"/>
      <c r="AI1340" s="381"/>
      <c r="AJ1340" s="384" t="str">
        <f t="shared" si="181"/>
        <v/>
      </c>
      <c r="AK1340" s="385" t="str">
        <f t="shared" si="182"/>
        <v/>
      </c>
      <c r="AL1340" s="388" t="str">
        <f t="shared" si="183"/>
        <v/>
      </c>
      <c r="AM1340" s="389" t="str">
        <f t="shared" si="184"/>
        <v/>
      </c>
      <c r="AN1340" s="388" t="str">
        <f t="shared" si="185"/>
        <v/>
      </c>
      <c r="AO1340" s="389" t="str">
        <f t="shared" si="186"/>
        <v/>
      </c>
      <c r="AP1340" s="423"/>
      <c r="AQ1340" s="423"/>
      <c r="AR1340" s="431" t="e">
        <f>VLOOKUP($B1340,'acc names'!$C$2:$D$12102,2,FALSE)</f>
        <v>#N/A</v>
      </c>
      <c r="AS1340" s="431" t="e">
        <f>VLOOKUP($AQ1340,software!$A$1:$B$14605,2,FALSE)</f>
        <v>#N/A</v>
      </c>
      <c r="AT1340" s="423"/>
      <c r="AV1340" s="423"/>
    </row>
    <row r="1341" spans="1:48" ht="12.75" x14ac:dyDescent="0.2">
      <c r="A1341" s="101"/>
      <c r="B1341" s="42"/>
      <c r="C1341" s="142"/>
      <c r="D1341" s="143"/>
      <c r="E1341" s="107"/>
      <c r="F1341" s="46"/>
      <c r="G1341" s="46"/>
      <c r="H1341" s="46"/>
      <c r="I1341" s="46"/>
      <c r="J1341" s="46"/>
      <c r="K1341" s="46"/>
      <c r="L1341" s="139"/>
      <c r="M1341" s="41"/>
      <c r="N1341" s="45"/>
      <c r="O1341" s="47"/>
      <c r="P1341" s="43"/>
      <c r="Q1341" s="71" t="e">
        <f>VLOOKUP(N1341,'error categories'!$A$2:$D$54,4,FALSE)</f>
        <v>#N/A</v>
      </c>
      <c r="R1341" s="72" t="e">
        <f>VLOOKUP(N1341,'error categories'!$A$2:$D$54,3,FALSE)</f>
        <v>#N/A</v>
      </c>
      <c r="S1341" s="374"/>
      <c r="T1341" s="377"/>
      <c r="U1341" s="378">
        <f t="shared" si="180"/>
        <v>0</v>
      </c>
      <c r="V1341" s="379"/>
      <c r="W1341" s="380"/>
      <c r="X1341" s="380"/>
      <c r="Y1341" s="380"/>
      <c r="Z1341" s="379"/>
      <c r="AA1341" s="381"/>
      <c r="AB1341" s="379"/>
      <c r="AC1341" s="380"/>
      <c r="AD1341" s="382">
        <f t="shared" si="187"/>
        <v>0</v>
      </c>
      <c r="AE1341" s="383">
        <f t="shared" si="188"/>
        <v>0</v>
      </c>
      <c r="AF1341" s="379"/>
      <c r="AG1341" s="381"/>
      <c r="AH1341" s="379"/>
      <c r="AI1341" s="381"/>
      <c r="AJ1341" s="384" t="str">
        <f t="shared" si="181"/>
        <v/>
      </c>
      <c r="AK1341" s="385" t="str">
        <f t="shared" si="182"/>
        <v/>
      </c>
      <c r="AL1341" s="388" t="str">
        <f t="shared" si="183"/>
        <v/>
      </c>
      <c r="AM1341" s="389" t="str">
        <f t="shared" si="184"/>
        <v/>
      </c>
      <c r="AN1341" s="388" t="str">
        <f t="shared" si="185"/>
        <v/>
      </c>
      <c r="AO1341" s="389" t="str">
        <f t="shared" si="186"/>
        <v/>
      </c>
      <c r="AP1341" s="423"/>
      <c r="AQ1341" s="423"/>
      <c r="AR1341" s="431" t="e">
        <f>VLOOKUP($B1341,'acc names'!$C$2:$D$12102,2,FALSE)</f>
        <v>#N/A</v>
      </c>
      <c r="AS1341" s="431" t="e">
        <f>VLOOKUP($AQ1341,software!$A$1:$B$14605,2,FALSE)</f>
        <v>#N/A</v>
      </c>
      <c r="AT1341" s="423"/>
      <c r="AV1341" s="423"/>
    </row>
    <row r="1342" spans="1:48" ht="12.75" x14ac:dyDescent="0.2">
      <c r="A1342" s="101"/>
      <c r="B1342" s="42"/>
      <c r="C1342" s="142"/>
      <c r="D1342" s="143"/>
      <c r="E1342" s="107"/>
      <c r="F1342" s="46"/>
      <c r="G1342" s="46"/>
      <c r="H1342" s="46"/>
      <c r="I1342" s="46"/>
      <c r="J1342" s="46"/>
      <c r="K1342" s="46"/>
      <c r="L1342" s="139"/>
      <c r="M1342" s="41"/>
      <c r="N1342" s="45"/>
      <c r="O1342" s="47"/>
      <c r="P1342" s="43"/>
      <c r="Q1342" s="71" t="e">
        <f>VLOOKUP(N1342,'error categories'!$A$2:$D$54,4,FALSE)</f>
        <v>#N/A</v>
      </c>
      <c r="R1342" s="72" t="e">
        <f>VLOOKUP(N1342,'error categories'!$A$2:$D$54,3,FALSE)</f>
        <v>#N/A</v>
      </c>
      <c r="S1342" s="374"/>
      <c r="T1342" s="377"/>
      <c r="U1342" s="378">
        <f t="shared" si="180"/>
        <v>0</v>
      </c>
      <c r="V1342" s="379"/>
      <c r="W1342" s="380"/>
      <c r="X1342" s="380"/>
      <c r="Y1342" s="380"/>
      <c r="Z1342" s="379"/>
      <c r="AA1342" s="381"/>
      <c r="AB1342" s="379"/>
      <c r="AC1342" s="380"/>
      <c r="AD1342" s="382">
        <f t="shared" si="187"/>
        <v>0</v>
      </c>
      <c r="AE1342" s="383">
        <f t="shared" si="188"/>
        <v>0</v>
      </c>
      <c r="AF1342" s="379"/>
      <c r="AG1342" s="381"/>
      <c r="AH1342" s="379"/>
      <c r="AI1342" s="381"/>
      <c r="AJ1342" s="384" t="str">
        <f t="shared" si="181"/>
        <v/>
      </c>
      <c r="AK1342" s="385" t="str">
        <f t="shared" si="182"/>
        <v/>
      </c>
      <c r="AL1342" s="388" t="str">
        <f t="shared" si="183"/>
        <v/>
      </c>
      <c r="AM1342" s="389" t="str">
        <f t="shared" si="184"/>
        <v/>
      </c>
      <c r="AN1342" s="388" t="str">
        <f t="shared" si="185"/>
        <v/>
      </c>
      <c r="AO1342" s="389" t="str">
        <f t="shared" si="186"/>
        <v/>
      </c>
      <c r="AP1342" s="423"/>
      <c r="AQ1342" s="423"/>
      <c r="AR1342" s="431" t="e">
        <f>VLOOKUP($B1342,'acc names'!$C$2:$D$12102,2,FALSE)</f>
        <v>#N/A</v>
      </c>
      <c r="AS1342" s="431" t="e">
        <f>VLOOKUP($AQ1342,software!$A$1:$B$14605,2,FALSE)</f>
        <v>#N/A</v>
      </c>
      <c r="AT1342" s="423"/>
      <c r="AV1342" s="423"/>
    </row>
    <row r="1343" spans="1:48" ht="12.75" x14ac:dyDescent="0.2">
      <c r="A1343" s="101"/>
      <c r="B1343" s="42"/>
      <c r="C1343" s="142"/>
      <c r="D1343" s="143"/>
      <c r="E1343" s="107"/>
      <c r="F1343" s="46"/>
      <c r="G1343" s="46"/>
      <c r="H1343" s="46"/>
      <c r="I1343" s="46"/>
      <c r="J1343" s="46"/>
      <c r="K1343" s="46"/>
      <c r="L1343" s="139"/>
      <c r="M1343" s="41"/>
      <c r="N1343" s="45"/>
      <c r="O1343" s="47"/>
      <c r="P1343" s="43"/>
      <c r="Q1343" s="71" t="e">
        <f>VLOOKUP(N1343,'error categories'!$A$2:$D$54,4,FALSE)</f>
        <v>#N/A</v>
      </c>
      <c r="R1343" s="72" t="e">
        <f>VLOOKUP(N1343,'error categories'!$A$2:$D$54,3,FALSE)</f>
        <v>#N/A</v>
      </c>
      <c r="S1343" s="374"/>
      <c r="T1343" s="377"/>
      <c r="U1343" s="378">
        <f t="shared" si="180"/>
        <v>0</v>
      </c>
      <c r="V1343" s="379"/>
      <c r="W1343" s="380"/>
      <c r="X1343" s="380"/>
      <c r="Y1343" s="380"/>
      <c r="Z1343" s="379"/>
      <c r="AA1343" s="381"/>
      <c r="AB1343" s="379"/>
      <c r="AC1343" s="380"/>
      <c r="AD1343" s="382">
        <f t="shared" si="187"/>
        <v>0</v>
      </c>
      <c r="AE1343" s="383">
        <f t="shared" si="188"/>
        <v>0</v>
      </c>
      <c r="AF1343" s="379"/>
      <c r="AG1343" s="381"/>
      <c r="AH1343" s="379"/>
      <c r="AI1343" s="381"/>
      <c r="AJ1343" s="384" t="str">
        <f t="shared" si="181"/>
        <v/>
      </c>
      <c r="AK1343" s="385" t="str">
        <f t="shared" si="182"/>
        <v/>
      </c>
      <c r="AL1343" s="388" t="str">
        <f t="shared" si="183"/>
        <v/>
      </c>
      <c r="AM1343" s="389" t="str">
        <f t="shared" si="184"/>
        <v/>
      </c>
      <c r="AN1343" s="388" t="str">
        <f t="shared" si="185"/>
        <v/>
      </c>
      <c r="AO1343" s="389" t="str">
        <f t="shared" si="186"/>
        <v/>
      </c>
      <c r="AP1343" s="423"/>
      <c r="AQ1343" s="423"/>
      <c r="AR1343" s="431" t="e">
        <f>VLOOKUP($B1343,'acc names'!$C$2:$D$12102,2,FALSE)</f>
        <v>#N/A</v>
      </c>
      <c r="AS1343" s="431" t="e">
        <f>VLOOKUP($AQ1343,software!$A$1:$B$14605,2,FALSE)</f>
        <v>#N/A</v>
      </c>
      <c r="AT1343" s="423"/>
      <c r="AV1343" s="423"/>
    </row>
    <row r="1344" spans="1:48" ht="12.75" x14ac:dyDescent="0.2">
      <c r="A1344" s="101"/>
      <c r="B1344" s="42"/>
      <c r="C1344" s="142"/>
      <c r="D1344" s="143"/>
      <c r="E1344" s="107"/>
      <c r="F1344" s="46"/>
      <c r="G1344" s="46"/>
      <c r="H1344" s="46"/>
      <c r="I1344" s="46"/>
      <c r="J1344" s="46"/>
      <c r="K1344" s="46"/>
      <c r="L1344" s="139"/>
      <c r="M1344" s="41"/>
      <c r="N1344" s="45"/>
      <c r="O1344" s="47"/>
      <c r="P1344" s="43"/>
      <c r="Q1344" s="71" t="e">
        <f>VLOOKUP(N1344,'error categories'!$A$2:$D$54,4,FALSE)</f>
        <v>#N/A</v>
      </c>
      <c r="R1344" s="72" t="e">
        <f>VLOOKUP(N1344,'error categories'!$A$2:$D$54,3,FALSE)</f>
        <v>#N/A</v>
      </c>
      <c r="S1344" s="374"/>
      <c r="T1344" s="377"/>
      <c r="U1344" s="378">
        <f t="shared" si="180"/>
        <v>0</v>
      </c>
      <c r="V1344" s="379"/>
      <c r="W1344" s="380"/>
      <c r="X1344" s="380"/>
      <c r="Y1344" s="380"/>
      <c r="Z1344" s="379"/>
      <c r="AA1344" s="381"/>
      <c r="AB1344" s="379"/>
      <c r="AC1344" s="380"/>
      <c r="AD1344" s="382">
        <f t="shared" si="187"/>
        <v>0</v>
      </c>
      <c r="AE1344" s="383">
        <f t="shared" si="188"/>
        <v>0</v>
      </c>
      <c r="AF1344" s="379"/>
      <c r="AG1344" s="381"/>
      <c r="AH1344" s="379"/>
      <c r="AI1344" s="381"/>
      <c r="AJ1344" s="384" t="str">
        <f t="shared" si="181"/>
        <v/>
      </c>
      <c r="AK1344" s="385" t="str">
        <f t="shared" si="182"/>
        <v/>
      </c>
      <c r="AL1344" s="388" t="str">
        <f t="shared" si="183"/>
        <v/>
      </c>
      <c r="AM1344" s="389" t="str">
        <f t="shared" si="184"/>
        <v/>
      </c>
      <c r="AN1344" s="388" t="str">
        <f t="shared" si="185"/>
        <v/>
      </c>
      <c r="AO1344" s="389" t="str">
        <f t="shared" si="186"/>
        <v/>
      </c>
      <c r="AP1344" s="423"/>
      <c r="AQ1344" s="423"/>
      <c r="AR1344" s="431" t="e">
        <f>VLOOKUP($B1344,'acc names'!$C$2:$D$12102,2,FALSE)</f>
        <v>#N/A</v>
      </c>
      <c r="AS1344" s="431" t="e">
        <f>VLOOKUP($AQ1344,software!$A$1:$B$14605,2,FALSE)</f>
        <v>#N/A</v>
      </c>
      <c r="AT1344" s="423"/>
      <c r="AV1344" s="423"/>
    </row>
    <row r="1345" spans="1:48" ht="12.75" x14ac:dyDescent="0.2">
      <c r="A1345" s="101"/>
      <c r="B1345" s="42"/>
      <c r="C1345" s="142"/>
      <c r="D1345" s="143"/>
      <c r="E1345" s="107"/>
      <c r="F1345" s="46"/>
      <c r="G1345" s="46"/>
      <c r="H1345" s="46"/>
      <c r="I1345" s="46"/>
      <c r="J1345" s="46"/>
      <c r="K1345" s="46"/>
      <c r="L1345" s="139"/>
      <c r="M1345" s="41"/>
      <c r="N1345" s="45"/>
      <c r="O1345" s="47"/>
      <c r="P1345" s="43"/>
      <c r="Q1345" s="71" t="e">
        <f>VLOOKUP(N1345,'error categories'!$A$2:$D$54,4,FALSE)</f>
        <v>#N/A</v>
      </c>
      <c r="R1345" s="72" t="e">
        <f>VLOOKUP(N1345,'error categories'!$A$2:$D$54,3,FALSE)</f>
        <v>#N/A</v>
      </c>
      <c r="S1345" s="374"/>
      <c r="T1345" s="377"/>
      <c r="U1345" s="378">
        <f t="shared" si="180"/>
        <v>0</v>
      </c>
      <c r="V1345" s="379"/>
      <c r="W1345" s="380"/>
      <c r="X1345" s="380"/>
      <c r="Y1345" s="380"/>
      <c r="Z1345" s="379"/>
      <c r="AA1345" s="381"/>
      <c r="AB1345" s="379"/>
      <c r="AC1345" s="380"/>
      <c r="AD1345" s="382">
        <f t="shared" si="187"/>
        <v>0</v>
      </c>
      <c r="AE1345" s="383">
        <f t="shared" si="188"/>
        <v>0</v>
      </c>
      <c r="AF1345" s="379"/>
      <c r="AG1345" s="381"/>
      <c r="AH1345" s="379"/>
      <c r="AI1345" s="381"/>
      <c r="AJ1345" s="384" t="str">
        <f t="shared" si="181"/>
        <v/>
      </c>
      <c r="AK1345" s="385" t="str">
        <f t="shared" si="182"/>
        <v/>
      </c>
      <c r="AL1345" s="388" t="str">
        <f t="shared" si="183"/>
        <v/>
      </c>
      <c r="AM1345" s="389" t="str">
        <f t="shared" si="184"/>
        <v/>
      </c>
      <c r="AN1345" s="388" t="str">
        <f t="shared" si="185"/>
        <v/>
      </c>
      <c r="AO1345" s="389" t="str">
        <f t="shared" si="186"/>
        <v/>
      </c>
      <c r="AP1345" s="423"/>
      <c r="AQ1345" s="423"/>
      <c r="AR1345" s="431" t="e">
        <f>VLOOKUP($B1345,'acc names'!$C$2:$D$12102,2,FALSE)</f>
        <v>#N/A</v>
      </c>
      <c r="AS1345" s="431" t="e">
        <f>VLOOKUP($AQ1345,software!$A$1:$B$14605,2,FALSE)</f>
        <v>#N/A</v>
      </c>
      <c r="AT1345" s="423"/>
      <c r="AV1345" s="423"/>
    </row>
    <row r="1346" spans="1:48" ht="12.75" x14ac:dyDescent="0.2">
      <c r="A1346" s="101"/>
      <c r="B1346" s="42"/>
      <c r="C1346" s="142"/>
      <c r="D1346" s="143"/>
      <c r="E1346" s="107"/>
      <c r="F1346" s="46"/>
      <c r="G1346" s="46"/>
      <c r="H1346" s="46"/>
      <c r="I1346" s="46"/>
      <c r="J1346" s="46"/>
      <c r="K1346" s="46"/>
      <c r="L1346" s="139"/>
      <c r="M1346" s="41"/>
      <c r="N1346" s="45"/>
      <c r="O1346" s="47"/>
      <c r="P1346" s="43"/>
      <c r="Q1346" s="71" t="e">
        <f>VLOOKUP(N1346,'error categories'!$A$2:$D$54,4,FALSE)</f>
        <v>#N/A</v>
      </c>
      <c r="R1346" s="72" t="e">
        <f>VLOOKUP(N1346,'error categories'!$A$2:$D$54,3,FALSE)</f>
        <v>#N/A</v>
      </c>
      <c r="S1346" s="374"/>
      <c r="T1346" s="377"/>
      <c r="U1346" s="378">
        <f t="shared" si="180"/>
        <v>0</v>
      </c>
      <c r="V1346" s="379"/>
      <c r="W1346" s="380"/>
      <c r="X1346" s="380"/>
      <c r="Y1346" s="380"/>
      <c r="Z1346" s="379"/>
      <c r="AA1346" s="381"/>
      <c r="AB1346" s="379"/>
      <c r="AC1346" s="380"/>
      <c r="AD1346" s="382">
        <f t="shared" si="187"/>
        <v>0</v>
      </c>
      <c r="AE1346" s="383">
        <f t="shared" si="188"/>
        <v>0</v>
      </c>
      <c r="AF1346" s="379"/>
      <c r="AG1346" s="381"/>
      <c r="AH1346" s="379"/>
      <c r="AI1346" s="381"/>
      <c r="AJ1346" s="384" t="str">
        <f t="shared" si="181"/>
        <v/>
      </c>
      <c r="AK1346" s="385" t="str">
        <f t="shared" si="182"/>
        <v/>
      </c>
      <c r="AL1346" s="388" t="str">
        <f t="shared" si="183"/>
        <v/>
      </c>
      <c r="AM1346" s="389" t="str">
        <f t="shared" si="184"/>
        <v/>
      </c>
      <c r="AN1346" s="388" t="str">
        <f t="shared" si="185"/>
        <v/>
      </c>
      <c r="AO1346" s="389" t="str">
        <f t="shared" si="186"/>
        <v/>
      </c>
      <c r="AP1346" s="423"/>
      <c r="AQ1346" s="423"/>
      <c r="AR1346" s="431" t="e">
        <f>VLOOKUP($B1346,'acc names'!$C$2:$D$12102,2,FALSE)</f>
        <v>#N/A</v>
      </c>
      <c r="AS1346" s="431" t="e">
        <f>VLOOKUP($AQ1346,software!$A$1:$B$14605,2,FALSE)</f>
        <v>#N/A</v>
      </c>
      <c r="AT1346" s="423"/>
      <c r="AV1346" s="423"/>
    </row>
    <row r="1347" spans="1:48" ht="12.75" x14ac:dyDescent="0.2">
      <c r="A1347" s="101"/>
      <c r="B1347" s="42"/>
      <c r="C1347" s="142"/>
      <c r="D1347" s="143"/>
      <c r="E1347" s="107"/>
      <c r="F1347" s="46"/>
      <c r="G1347" s="46"/>
      <c r="H1347" s="46"/>
      <c r="I1347" s="46"/>
      <c r="J1347" s="46"/>
      <c r="K1347" s="46"/>
      <c r="L1347" s="139"/>
      <c r="M1347" s="41"/>
      <c r="N1347" s="45"/>
      <c r="O1347" s="47"/>
      <c r="P1347" s="43"/>
      <c r="Q1347" s="71" t="e">
        <f>VLOOKUP(N1347,'error categories'!$A$2:$D$54,4,FALSE)</f>
        <v>#N/A</v>
      </c>
      <c r="R1347" s="72" t="e">
        <f>VLOOKUP(N1347,'error categories'!$A$2:$D$54,3,FALSE)</f>
        <v>#N/A</v>
      </c>
      <c r="S1347" s="374"/>
      <c r="T1347" s="377"/>
      <c r="U1347" s="378">
        <f t="shared" si="180"/>
        <v>0</v>
      </c>
      <c r="V1347" s="379"/>
      <c r="W1347" s="380"/>
      <c r="X1347" s="380"/>
      <c r="Y1347" s="380"/>
      <c r="Z1347" s="379"/>
      <c r="AA1347" s="381"/>
      <c r="AB1347" s="379"/>
      <c r="AC1347" s="380"/>
      <c r="AD1347" s="382">
        <f t="shared" si="187"/>
        <v>0</v>
      </c>
      <c r="AE1347" s="383">
        <f t="shared" si="188"/>
        <v>0</v>
      </c>
      <c r="AF1347" s="379"/>
      <c r="AG1347" s="381"/>
      <c r="AH1347" s="379"/>
      <c r="AI1347" s="381"/>
      <c r="AJ1347" s="384" t="str">
        <f t="shared" si="181"/>
        <v/>
      </c>
      <c r="AK1347" s="385" t="str">
        <f t="shared" si="182"/>
        <v/>
      </c>
      <c r="AL1347" s="388" t="str">
        <f t="shared" si="183"/>
        <v/>
      </c>
      <c r="AM1347" s="389" t="str">
        <f t="shared" si="184"/>
        <v/>
      </c>
      <c r="AN1347" s="388" t="str">
        <f t="shared" si="185"/>
        <v/>
      </c>
      <c r="AO1347" s="389" t="str">
        <f t="shared" si="186"/>
        <v/>
      </c>
      <c r="AP1347" s="423"/>
      <c r="AQ1347" s="423"/>
      <c r="AR1347" s="431" t="e">
        <f>VLOOKUP($B1347,'acc names'!$C$2:$D$12102,2,FALSE)</f>
        <v>#N/A</v>
      </c>
      <c r="AS1347" s="431" t="e">
        <f>VLOOKUP($AQ1347,software!$A$1:$B$14605,2,FALSE)</f>
        <v>#N/A</v>
      </c>
      <c r="AT1347" s="423"/>
      <c r="AV1347" s="423"/>
    </row>
    <row r="1348" spans="1:48" ht="12.75" x14ac:dyDescent="0.2">
      <c r="A1348" s="101"/>
      <c r="B1348" s="42"/>
      <c r="C1348" s="142"/>
      <c r="D1348" s="143"/>
      <c r="E1348" s="107"/>
      <c r="F1348" s="46"/>
      <c r="G1348" s="46"/>
      <c r="H1348" s="46"/>
      <c r="I1348" s="46"/>
      <c r="J1348" s="46"/>
      <c r="K1348" s="46"/>
      <c r="L1348" s="139"/>
      <c r="M1348" s="41"/>
      <c r="N1348" s="45"/>
      <c r="O1348" s="47"/>
      <c r="P1348" s="43"/>
      <c r="Q1348" s="71" t="e">
        <f>VLOOKUP(N1348,'error categories'!$A$2:$D$54,4,FALSE)</f>
        <v>#N/A</v>
      </c>
      <c r="R1348" s="72" t="e">
        <f>VLOOKUP(N1348,'error categories'!$A$2:$D$54,3,FALSE)</f>
        <v>#N/A</v>
      </c>
      <c r="S1348" s="374"/>
      <c r="T1348" s="377"/>
      <c r="U1348" s="378">
        <f t="shared" ref="U1348:U1411" si="189">S1348-T1348</f>
        <v>0</v>
      </c>
      <c r="V1348" s="379"/>
      <c r="W1348" s="380"/>
      <c r="X1348" s="380"/>
      <c r="Y1348" s="380"/>
      <c r="Z1348" s="379"/>
      <c r="AA1348" s="381"/>
      <c r="AB1348" s="379"/>
      <c r="AC1348" s="380"/>
      <c r="AD1348" s="382">
        <f t="shared" si="187"/>
        <v>0</v>
      </c>
      <c r="AE1348" s="383">
        <f t="shared" si="188"/>
        <v>0</v>
      </c>
      <c r="AF1348" s="379"/>
      <c r="AG1348" s="381"/>
      <c r="AH1348" s="379"/>
      <c r="AI1348" s="381"/>
      <c r="AJ1348" s="384" t="str">
        <f t="shared" ref="AJ1348:AJ1411" si="190">IF(E1348="","",IF(AND(U1348=1,(Y1348+AA1348+AD1348+AE1348+AG1348+AI1348)=0),"VU",Y1348+AA1348+AD1348+AE1348+AG1348+AI1348))</f>
        <v/>
      </c>
      <c r="AK1348" s="385" t="str">
        <f t="shared" si="182"/>
        <v/>
      </c>
      <c r="AL1348" s="388" t="str">
        <f t="shared" si="183"/>
        <v/>
      </c>
      <c r="AM1348" s="389" t="str">
        <f t="shared" si="184"/>
        <v/>
      </c>
      <c r="AN1348" s="388" t="str">
        <f t="shared" si="185"/>
        <v/>
      </c>
      <c r="AO1348" s="389" t="str">
        <f t="shared" si="186"/>
        <v/>
      </c>
      <c r="AP1348" s="423"/>
      <c r="AQ1348" s="423"/>
      <c r="AR1348" s="431" t="e">
        <f>VLOOKUP($B1348,'acc names'!$C$2:$D$12102,2,FALSE)</f>
        <v>#N/A</v>
      </c>
      <c r="AS1348" s="431" t="e">
        <f>VLOOKUP($AQ1348,software!$A$1:$B$14605,2,FALSE)</f>
        <v>#N/A</v>
      </c>
      <c r="AT1348" s="423"/>
      <c r="AV1348" s="423"/>
    </row>
    <row r="1349" spans="1:48" ht="12.75" x14ac:dyDescent="0.2">
      <c r="A1349" s="101"/>
      <c r="B1349" s="42"/>
      <c r="C1349" s="142"/>
      <c r="D1349" s="143"/>
      <c r="E1349" s="107"/>
      <c r="F1349" s="46"/>
      <c r="G1349" s="46"/>
      <c r="H1349" s="46"/>
      <c r="I1349" s="46"/>
      <c r="J1349" s="46"/>
      <c r="K1349" s="46"/>
      <c r="L1349" s="139"/>
      <c r="M1349" s="41"/>
      <c r="N1349" s="45"/>
      <c r="O1349" s="47"/>
      <c r="P1349" s="43"/>
      <c r="Q1349" s="71" t="e">
        <f>VLOOKUP(N1349,'error categories'!$A$2:$D$54,4,FALSE)</f>
        <v>#N/A</v>
      </c>
      <c r="R1349" s="72" t="e">
        <f>VLOOKUP(N1349,'error categories'!$A$2:$D$54,3,FALSE)</f>
        <v>#N/A</v>
      </c>
      <c r="S1349" s="374"/>
      <c r="T1349" s="377"/>
      <c r="U1349" s="378">
        <f t="shared" si="189"/>
        <v>0</v>
      </c>
      <c r="V1349" s="379"/>
      <c r="W1349" s="380"/>
      <c r="X1349" s="380"/>
      <c r="Y1349" s="380"/>
      <c r="Z1349" s="379"/>
      <c r="AA1349" s="381"/>
      <c r="AB1349" s="379"/>
      <c r="AC1349" s="380"/>
      <c r="AD1349" s="382">
        <f t="shared" si="187"/>
        <v>0</v>
      </c>
      <c r="AE1349" s="383">
        <f t="shared" si="188"/>
        <v>0</v>
      </c>
      <c r="AF1349" s="379"/>
      <c r="AG1349" s="381"/>
      <c r="AH1349" s="379"/>
      <c r="AI1349" s="381"/>
      <c r="AJ1349" s="384" t="str">
        <f t="shared" si="190"/>
        <v/>
      </c>
      <c r="AK1349" s="385" t="str">
        <f t="shared" ref="AK1349:AK1412" si="191">IF(OR(AJ1349="",AJ1349="VU"),"",ABS(AJ1349))</f>
        <v/>
      </c>
      <c r="AL1349" s="388" t="str">
        <f t="shared" ref="AL1349:AL1412" si="192">IF(OR(AJ1349="VU",AJ1349="",AJ1349=0,AJ1349&lt;0),"",AJ1349)</f>
        <v/>
      </c>
      <c r="AM1349" s="389" t="str">
        <f t="shared" ref="AM1349:AM1412" si="193">IF(OR(AJ1349="VU",AJ1349="",AJ1349=0,AJ1349&gt;0),"",AJ1349)</f>
        <v/>
      </c>
      <c r="AN1349" s="388" t="str">
        <f t="shared" ref="AN1349:AN1412" si="194">IF(AL1349="","",1)</f>
        <v/>
      </c>
      <c r="AO1349" s="389" t="str">
        <f t="shared" ref="AO1349:AO1412" si="195">IF(AM1349="","",1)</f>
        <v/>
      </c>
      <c r="AP1349" s="423"/>
      <c r="AQ1349" s="423"/>
      <c r="AR1349" s="431" t="e">
        <f>VLOOKUP($B1349,'acc names'!$C$2:$D$12102,2,FALSE)</f>
        <v>#N/A</v>
      </c>
      <c r="AS1349" s="431" t="e">
        <f>VLOOKUP($AQ1349,software!$A$1:$B$14605,2,FALSE)</f>
        <v>#N/A</v>
      </c>
      <c r="AT1349" s="423"/>
      <c r="AV1349" s="423"/>
    </row>
    <row r="1350" spans="1:48" ht="12.75" x14ac:dyDescent="0.2">
      <c r="A1350" s="101"/>
      <c r="B1350" s="42"/>
      <c r="C1350" s="142"/>
      <c r="D1350" s="143"/>
      <c r="E1350" s="107"/>
      <c r="F1350" s="46"/>
      <c r="G1350" s="46"/>
      <c r="H1350" s="46"/>
      <c r="I1350" s="46"/>
      <c r="J1350" s="46"/>
      <c r="K1350" s="46"/>
      <c r="L1350" s="139"/>
      <c r="M1350" s="41"/>
      <c r="N1350" s="45"/>
      <c r="O1350" s="47"/>
      <c r="P1350" s="43"/>
      <c r="Q1350" s="71" t="e">
        <f>VLOOKUP(N1350,'error categories'!$A$2:$D$54,4,FALSE)</f>
        <v>#N/A</v>
      </c>
      <c r="R1350" s="72" t="e">
        <f>VLOOKUP(N1350,'error categories'!$A$2:$D$54,3,FALSE)</f>
        <v>#N/A</v>
      </c>
      <c r="S1350" s="374"/>
      <c r="T1350" s="377"/>
      <c r="U1350" s="378">
        <f t="shared" si="189"/>
        <v>0</v>
      </c>
      <c r="V1350" s="379"/>
      <c r="W1350" s="380"/>
      <c r="X1350" s="380"/>
      <c r="Y1350" s="380"/>
      <c r="Z1350" s="379"/>
      <c r="AA1350" s="381"/>
      <c r="AB1350" s="379"/>
      <c r="AC1350" s="380"/>
      <c r="AD1350" s="382">
        <f t="shared" ref="AD1350:AD1413" si="196">AB1350*-900</f>
        <v>0</v>
      </c>
      <c r="AE1350" s="383">
        <f t="shared" ref="AE1350:AE1413" si="197">AC1350*-880</f>
        <v>0</v>
      </c>
      <c r="AF1350" s="379"/>
      <c r="AG1350" s="381"/>
      <c r="AH1350" s="379"/>
      <c r="AI1350" s="381"/>
      <c r="AJ1350" s="384" t="str">
        <f t="shared" si="190"/>
        <v/>
      </c>
      <c r="AK1350" s="385" t="str">
        <f t="shared" si="191"/>
        <v/>
      </c>
      <c r="AL1350" s="388" t="str">
        <f t="shared" si="192"/>
        <v/>
      </c>
      <c r="AM1350" s="389" t="str">
        <f t="shared" si="193"/>
        <v/>
      </c>
      <c r="AN1350" s="388" t="str">
        <f t="shared" si="194"/>
        <v/>
      </c>
      <c r="AO1350" s="389" t="str">
        <f t="shared" si="195"/>
        <v/>
      </c>
      <c r="AP1350" s="423"/>
      <c r="AQ1350" s="423"/>
      <c r="AR1350" s="431" t="e">
        <f>VLOOKUP($B1350,'acc names'!$C$2:$D$12102,2,FALSE)</f>
        <v>#N/A</v>
      </c>
      <c r="AS1350" s="431" t="e">
        <f>VLOOKUP($AQ1350,software!$A$1:$B$14605,2,FALSE)</f>
        <v>#N/A</v>
      </c>
      <c r="AT1350" s="423"/>
      <c r="AV1350" s="423"/>
    </row>
    <row r="1351" spans="1:48" ht="12.75" x14ac:dyDescent="0.2">
      <c r="A1351" s="101"/>
      <c r="B1351" s="42"/>
      <c r="C1351" s="142"/>
      <c r="D1351" s="143"/>
      <c r="E1351" s="107"/>
      <c r="F1351" s="46"/>
      <c r="G1351" s="46"/>
      <c r="H1351" s="46"/>
      <c r="I1351" s="46"/>
      <c r="J1351" s="46"/>
      <c r="K1351" s="46"/>
      <c r="L1351" s="139"/>
      <c r="M1351" s="41"/>
      <c r="N1351" s="45"/>
      <c r="O1351" s="47"/>
      <c r="P1351" s="43"/>
      <c r="Q1351" s="71" t="e">
        <f>VLOOKUP(N1351,'error categories'!$A$2:$D$54,4,FALSE)</f>
        <v>#N/A</v>
      </c>
      <c r="R1351" s="72" t="e">
        <f>VLOOKUP(N1351,'error categories'!$A$2:$D$54,3,FALSE)</f>
        <v>#N/A</v>
      </c>
      <c r="S1351" s="374"/>
      <c r="T1351" s="377"/>
      <c r="U1351" s="378">
        <f t="shared" si="189"/>
        <v>0</v>
      </c>
      <c r="V1351" s="379"/>
      <c r="W1351" s="380"/>
      <c r="X1351" s="380"/>
      <c r="Y1351" s="380"/>
      <c r="Z1351" s="379"/>
      <c r="AA1351" s="381"/>
      <c r="AB1351" s="379"/>
      <c r="AC1351" s="380"/>
      <c r="AD1351" s="382">
        <f t="shared" si="196"/>
        <v>0</v>
      </c>
      <c r="AE1351" s="383">
        <f t="shared" si="197"/>
        <v>0</v>
      </c>
      <c r="AF1351" s="379"/>
      <c r="AG1351" s="381"/>
      <c r="AH1351" s="379"/>
      <c r="AI1351" s="381"/>
      <c r="AJ1351" s="384" t="str">
        <f t="shared" si="190"/>
        <v/>
      </c>
      <c r="AK1351" s="385" t="str">
        <f t="shared" si="191"/>
        <v/>
      </c>
      <c r="AL1351" s="388" t="str">
        <f t="shared" si="192"/>
        <v/>
      </c>
      <c r="AM1351" s="389" t="str">
        <f t="shared" si="193"/>
        <v/>
      </c>
      <c r="AN1351" s="388" t="str">
        <f t="shared" si="194"/>
        <v/>
      </c>
      <c r="AO1351" s="389" t="str">
        <f t="shared" si="195"/>
        <v/>
      </c>
      <c r="AP1351" s="423"/>
      <c r="AQ1351" s="423"/>
      <c r="AR1351" s="431" t="e">
        <f>VLOOKUP($B1351,'acc names'!$C$2:$D$12102,2,FALSE)</f>
        <v>#N/A</v>
      </c>
      <c r="AS1351" s="431" t="e">
        <f>VLOOKUP($AQ1351,software!$A$1:$B$14605,2,FALSE)</f>
        <v>#N/A</v>
      </c>
      <c r="AT1351" s="423"/>
      <c r="AV1351" s="423"/>
    </row>
    <row r="1352" spans="1:48" ht="12.75" x14ac:dyDescent="0.2">
      <c r="A1352" s="101"/>
      <c r="B1352" s="42"/>
      <c r="C1352" s="142"/>
      <c r="D1352" s="143"/>
      <c r="E1352" s="107"/>
      <c r="F1352" s="46"/>
      <c r="G1352" s="46"/>
      <c r="H1352" s="46"/>
      <c r="I1352" s="46"/>
      <c r="J1352" s="46"/>
      <c r="K1352" s="46"/>
      <c r="L1352" s="139"/>
      <c r="M1352" s="41"/>
      <c r="N1352" s="45"/>
      <c r="O1352" s="47"/>
      <c r="P1352" s="43"/>
      <c r="Q1352" s="71" t="e">
        <f>VLOOKUP(N1352,'error categories'!$A$2:$D$54,4,FALSE)</f>
        <v>#N/A</v>
      </c>
      <c r="R1352" s="72" t="e">
        <f>VLOOKUP(N1352,'error categories'!$A$2:$D$54,3,FALSE)</f>
        <v>#N/A</v>
      </c>
      <c r="S1352" s="374"/>
      <c r="T1352" s="377"/>
      <c r="U1352" s="378">
        <f t="shared" si="189"/>
        <v>0</v>
      </c>
      <c r="V1352" s="379"/>
      <c r="W1352" s="380"/>
      <c r="X1352" s="380"/>
      <c r="Y1352" s="380"/>
      <c r="Z1352" s="379"/>
      <c r="AA1352" s="381"/>
      <c r="AB1352" s="379"/>
      <c r="AC1352" s="380"/>
      <c r="AD1352" s="382">
        <f t="shared" si="196"/>
        <v>0</v>
      </c>
      <c r="AE1352" s="383">
        <f t="shared" si="197"/>
        <v>0</v>
      </c>
      <c r="AF1352" s="379"/>
      <c r="AG1352" s="381"/>
      <c r="AH1352" s="379"/>
      <c r="AI1352" s="381"/>
      <c r="AJ1352" s="384" t="str">
        <f t="shared" si="190"/>
        <v/>
      </c>
      <c r="AK1352" s="385" t="str">
        <f t="shared" si="191"/>
        <v/>
      </c>
      <c r="AL1352" s="388" t="str">
        <f t="shared" si="192"/>
        <v/>
      </c>
      <c r="AM1352" s="389" t="str">
        <f t="shared" si="193"/>
        <v/>
      </c>
      <c r="AN1352" s="388" t="str">
        <f t="shared" si="194"/>
        <v/>
      </c>
      <c r="AO1352" s="389" t="str">
        <f t="shared" si="195"/>
        <v/>
      </c>
      <c r="AP1352" s="423"/>
      <c r="AQ1352" s="423"/>
      <c r="AR1352" s="431" t="e">
        <f>VLOOKUP($B1352,'acc names'!$C$2:$D$12102,2,FALSE)</f>
        <v>#N/A</v>
      </c>
      <c r="AS1352" s="431" t="e">
        <f>VLOOKUP($AQ1352,software!$A$1:$B$14605,2,FALSE)</f>
        <v>#N/A</v>
      </c>
      <c r="AT1352" s="423"/>
      <c r="AV1352" s="423"/>
    </row>
    <row r="1353" spans="1:48" ht="12.75" x14ac:dyDescent="0.2">
      <c r="A1353" s="101"/>
      <c r="B1353" s="42"/>
      <c r="C1353" s="142"/>
      <c r="D1353" s="143"/>
      <c r="E1353" s="107"/>
      <c r="F1353" s="46"/>
      <c r="G1353" s="46"/>
      <c r="H1353" s="46"/>
      <c r="I1353" s="46"/>
      <c r="J1353" s="46"/>
      <c r="K1353" s="46"/>
      <c r="L1353" s="139"/>
      <c r="M1353" s="41"/>
      <c r="N1353" s="45"/>
      <c r="O1353" s="47"/>
      <c r="P1353" s="43"/>
      <c r="Q1353" s="71" t="e">
        <f>VLOOKUP(N1353,'error categories'!$A$2:$D$54,4,FALSE)</f>
        <v>#N/A</v>
      </c>
      <c r="R1353" s="72" t="e">
        <f>VLOOKUP(N1353,'error categories'!$A$2:$D$54,3,FALSE)</f>
        <v>#N/A</v>
      </c>
      <c r="S1353" s="374"/>
      <c r="T1353" s="377"/>
      <c r="U1353" s="378">
        <f t="shared" si="189"/>
        <v>0</v>
      </c>
      <c r="V1353" s="379"/>
      <c r="W1353" s="380"/>
      <c r="X1353" s="380"/>
      <c r="Y1353" s="380"/>
      <c r="Z1353" s="379"/>
      <c r="AA1353" s="381"/>
      <c r="AB1353" s="379"/>
      <c r="AC1353" s="380"/>
      <c r="AD1353" s="382">
        <f t="shared" si="196"/>
        <v>0</v>
      </c>
      <c r="AE1353" s="383">
        <f t="shared" si="197"/>
        <v>0</v>
      </c>
      <c r="AF1353" s="379"/>
      <c r="AG1353" s="381"/>
      <c r="AH1353" s="379"/>
      <c r="AI1353" s="381"/>
      <c r="AJ1353" s="384" t="str">
        <f t="shared" si="190"/>
        <v/>
      </c>
      <c r="AK1353" s="385" t="str">
        <f t="shared" si="191"/>
        <v/>
      </c>
      <c r="AL1353" s="388" t="str">
        <f t="shared" si="192"/>
        <v/>
      </c>
      <c r="AM1353" s="389" t="str">
        <f t="shared" si="193"/>
        <v/>
      </c>
      <c r="AN1353" s="388" t="str">
        <f t="shared" si="194"/>
        <v/>
      </c>
      <c r="AO1353" s="389" t="str">
        <f t="shared" si="195"/>
        <v/>
      </c>
      <c r="AP1353" s="423"/>
      <c r="AQ1353" s="423"/>
      <c r="AR1353" s="431" t="e">
        <f>VLOOKUP($B1353,'acc names'!$C$2:$D$12102,2,FALSE)</f>
        <v>#N/A</v>
      </c>
      <c r="AS1353" s="431" t="e">
        <f>VLOOKUP($AQ1353,software!$A$1:$B$14605,2,FALSE)</f>
        <v>#N/A</v>
      </c>
      <c r="AT1353" s="423"/>
      <c r="AV1353" s="423"/>
    </row>
    <row r="1354" spans="1:48" ht="12.75" x14ac:dyDescent="0.2">
      <c r="A1354" s="101"/>
      <c r="B1354" s="42"/>
      <c r="C1354" s="142"/>
      <c r="D1354" s="143"/>
      <c r="E1354" s="107"/>
      <c r="F1354" s="46"/>
      <c r="G1354" s="46"/>
      <c r="H1354" s="46"/>
      <c r="I1354" s="46"/>
      <c r="J1354" s="46"/>
      <c r="K1354" s="46"/>
      <c r="L1354" s="139"/>
      <c r="M1354" s="41"/>
      <c r="N1354" s="45"/>
      <c r="O1354" s="47"/>
      <c r="P1354" s="43"/>
      <c r="Q1354" s="71" t="e">
        <f>VLOOKUP(N1354,'error categories'!$A$2:$D$54,4,FALSE)</f>
        <v>#N/A</v>
      </c>
      <c r="R1354" s="72" t="e">
        <f>VLOOKUP(N1354,'error categories'!$A$2:$D$54,3,FALSE)</f>
        <v>#N/A</v>
      </c>
      <c r="S1354" s="374"/>
      <c r="T1354" s="377"/>
      <c r="U1354" s="378">
        <f t="shared" si="189"/>
        <v>0</v>
      </c>
      <c r="V1354" s="379"/>
      <c r="W1354" s="380"/>
      <c r="X1354" s="380"/>
      <c r="Y1354" s="380"/>
      <c r="Z1354" s="379"/>
      <c r="AA1354" s="381"/>
      <c r="AB1354" s="379"/>
      <c r="AC1354" s="380"/>
      <c r="AD1354" s="382">
        <f t="shared" si="196"/>
        <v>0</v>
      </c>
      <c r="AE1354" s="383">
        <f t="shared" si="197"/>
        <v>0</v>
      </c>
      <c r="AF1354" s="379"/>
      <c r="AG1354" s="381"/>
      <c r="AH1354" s="379"/>
      <c r="AI1354" s="381"/>
      <c r="AJ1354" s="384" t="str">
        <f t="shared" si="190"/>
        <v/>
      </c>
      <c r="AK1354" s="385" t="str">
        <f t="shared" si="191"/>
        <v/>
      </c>
      <c r="AL1354" s="388" t="str">
        <f t="shared" si="192"/>
        <v/>
      </c>
      <c r="AM1354" s="389" t="str">
        <f t="shared" si="193"/>
        <v/>
      </c>
      <c r="AN1354" s="388" t="str">
        <f t="shared" si="194"/>
        <v/>
      </c>
      <c r="AO1354" s="389" t="str">
        <f t="shared" si="195"/>
        <v/>
      </c>
      <c r="AP1354" s="423"/>
      <c r="AQ1354" s="423"/>
      <c r="AR1354" s="431" t="e">
        <f>VLOOKUP($B1354,'acc names'!$C$2:$D$12102,2,FALSE)</f>
        <v>#N/A</v>
      </c>
      <c r="AS1354" s="431" t="e">
        <f>VLOOKUP($AQ1354,software!$A$1:$B$14605,2,FALSE)</f>
        <v>#N/A</v>
      </c>
      <c r="AT1354" s="423"/>
      <c r="AV1354" s="423"/>
    </row>
    <row r="1355" spans="1:48" ht="12.75" x14ac:dyDescent="0.2">
      <c r="A1355" s="101"/>
      <c r="B1355" s="42"/>
      <c r="C1355" s="142"/>
      <c r="D1355" s="143"/>
      <c r="E1355" s="107"/>
      <c r="F1355" s="46"/>
      <c r="G1355" s="46"/>
      <c r="H1355" s="46"/>
      <c r="I1355" s="46"/>
      <c r="J1355" s="46"/>
      <c r="K1355" s="46"/>
      <c r="L1355" s="139"/>
      <c r="M1355" s="41"/>
      <c r="N1355" s="45"/>
      <c r="O1355" s="47"/>
      <c r="P1355" s="43"/>
      <c r="Q1355" s="71" t="e">
        <f>VLOOKUP(N1355,'error categories'!$A$2:$D$54,4,FALSE)</f>
        <v>#N/A</v>
      </c>
      <c r="R1355" s="72" t="e">
        <f>VLOOKUP(N1355,'error categories'!$A$2:$D$54,3,FALSE)</f>
        <v>#N/A</v>
      </c>
      <c r="S1355" s="374"/>
      <c r="T1355" s="377"/>
      <c r="U1355" s="378">
        <f t="shared" si="189"/>
        <v>0</v>
      </c>
      <c r="V1355" s="379"/>
      <c r="W1355" s="380"/>
      <c r="X1355" s="380"/>
      <c r="Y1355" s="380"/>
      <c r="Z1355" s="379"/>
      <c r="AA1355" s="381"/>
      <c r="AB1355" s="379"/>
      <c r="AC1355" s="380"/>
      <c r="AD1355" s="382">
        <f t="shared" si="196"/>
        <v>0</v>
      </c>
      <c r="AE1355" s="383">
        <f t="shared" si="197"/>
        <v>0</v>
      </c>
      <c r="AF1355" s="379"/>
      <c r="AG1355" s="381"/>
      <c r="AH1355" s="379"/>
      <c r="AI1355" s="381"/>
      <c r="AJ1355" s="384" t="str">
        <f t="shared" si="190"/>
        <v/>
      </c>
      <c r="AK1355" s="385" t="str">
        <f t="shared" si="191"/>
        <v/>
      </c>
      <c r="AL1355" s="388" t="str">
        <f t="shared" si="192"/>
        <v/>
      </c>
      <c r="AM1355" s="389" t="str">
        <f t="shared" si="193"/>
        <v/>
      </c>
      <c r="AN1355" s="388" t="str">
        <f t="shared" si="194"/>
        <v/>
      </c>
      <c r="AO1355" s="389" t="str">
        <f t="shared" si="195"/>
        <v/>
      </c>
      <c r="AP1355" s="423"/>
      <c r="AQ1355" s="423"/>
      <c r="AR1355" s="431" t="e">
        <f>VLOOKUP($B1355,'acc names'!$C$2:$D$12102,2,FALSE)</f>
        <v>#N/A</v>
      </c>
      <c r="AS1355" s="431" t="e">
        <f>VLOOKUP($AQ1355,software!$A$1:$B$14605,2,FALSE)</f>
        <v>#N/A</v>
      </c>
      <c r="AT1355" s="423"/>
      <c r="AV1355" s="423"/>
    </row>
    <row r="1356" spans="1:48" ht="12.75" x14ac:dyDescent="0.2">
      <c r="A1356" s="101"/>
      <c r="B1356" s="42"/>
      <c r="C1356" s="142"/>
      <c r="D1356" s="143"/>
      <c r="E1356" s="107"/>
      <c r="F1356" s="46"/>
      <c r="G1356" s="46"/>
      <c r="H1356" s="46"/>
      <c r="I1356" s="46"/>
      <c r="J1356" s="46"/>
      <c r="K1356" s="46"/>
      <c r="L1356" s="139"/>
      <c r="M1356" s="41"/>
      <c r="N1356" s="45"/>
      <c r="O1356" s="47"/>
      <c r="P1356" s="43"/>
      <c r="Q1356" s="71" t="e">
        <f>VLOOKUP(N1356,'error categories'!$A$2:$D$54,4,FALSE)</f>
        <v>#N/A</v>
      </c>
      <c r="R1356" s="72" t="e">
        <f>VLOOKUP(N1356,'error categories'!$A$2:$D$54,3,FALSE)</f>
        <v>#N/A</v>
      </c>
      <c r="S1356" s="374"/>
      <c r="T1356" s="377"/>
      <c r="U1356" s="378">
        <f t="shared" si="189"/>
        <v>0</v>
      </c>
      <c r="V1356" s="379"/>
      <c r="W1356" s="380"/>
      <c r="X1356" s="380"/>
      <c r="Y1356" s="380"/>
      <c r="Z1356" s="379"/>
      <c r="AA1356" s="381"/>
      <c r="AB1356" s="379"/>
      <c r="AC1356" s="380"/>
      <c r="AD1356" s="382">
        <f t="shared" si="196"/>
        <v>0</v>
      </c>
      <c r="AE1356" s="383">
        <f t="shared" si="197"/>
        <v>0</v>
      </c>
      <c r="AF1356" s="379"/>
      <c r="AG1356" s="381"/>
      <c r="AH1356" s="379"/>
      <c r="AI1356" s="381"/>
      <c r="AJ1356" s="384" t="str">
        <f t="shared" si="190"/>
        <v/>
      </c>
      <c r="AK1356" s="385" t="str">
        <f t="shared" si="191"/>
        <v/>
      </c>
      <c r="AL1356" s="388" t="str">
        <f t="shared" si="192"/>
        <v/>
      </c>
      <c r="AM1356" s="389" t="str">
        <f t="shared" si="193"/>
        <v/>
      </c>
      <c r="AN1356" s="388" t="str">
        <f t="shared" si="194"/>
        <v/>
      </c>
      <c r="AO1356" s="389" t="str">
        <f t="shared" si="195"/>
        <v/>
      </c>
      <c r="AP1356" s="423"/>
      <c r="AQ1356" s="423"/>
      <c r="AR1356" s="431" t="e">
        <f>VLOOKUP($B1356,'acc names'!$C$2:$D$12102,2,FALSE)</f>
        <v>#N/A</v>
      </c>
      <c r="AS1356" s="431" t="e">
        <f>VLOOKUP($AQ1356,software!$A$1:$B$14605,2,FALSE)</f>
        <v>#N/A</v>
      </c>
      <c r="AT1356" s="423"/>
      <c r="AV1356" s="423"/>
    </row>
    <row r="1357" spans="1:48" ht="12.75" x14ac:dyDescent="0.2">
      <c r="A1357" s="101"/>
      <c r="B1357" s="42"/>
      <c r="C1357" s="142"/>
      <c r="D1357" s="143"/>
      <c r="E1357" s="107"/>
      <c r="F1357" s="46"/>
      <c r="G1357" s="46"/>
      <c r="H1357" s="46"/>
      <c r="I1357" s="46"/>
      <c r="J1357" s="46"/>
      <c r="K1357" s="46"/>
      <c r="L1357" s="139"/>
      <c r="M1357" s="41"/>
      <c r="N1357" s="45"/>
      <c r="O1357" s="47"/>
      <c r="P1357" s="43"/>
      <c r="Q1357" s="71" t="e">
        <f>VLOOKUP(N1357,'error categories'!$A$2:$D$54,4,FALSE)</f>
        <v>#N/A</v>
      </c>
      <c r="R1357" s="72" t="e">
        <f>VLOOKUP(N1357,'error categories'!$A$2:$D$54,3,FALSE)</f>
        <v>#N/A</v>
      </c>
      <c r="S1357" s="374"/>
      <c r="T1357" s="377"/>
      <c r="U1357" s="378">
        <f t="shared" si="189"/>
        <v>0</v>
      </c>
      <c r="V1357" s="379"/>
      <c r="W1357" s="380"/>
      <c r="X1357" s="380"/>
      <c r="Y1357" s="380"/>
      <c r="Z1357" s="379"/>
      <c r="AA1357" s="381"/>
      <c r="AB1357" s="379"/>
      <c r="AC1357" s="380"/>
      <c r="AD1357" s="382">
        <f t="shared" si="196"/>
        <v>0</v>
      </c>
      <c r="AE1357" s="383">
        <f t="shared" si="197"/>
        <v>0</v>
      </c>
      <c r="AF1357" s="379"/>
      <c r="AG1357" s="381"/>
      <c r="AH1357" s="379"/>
      <c r="AI1357" s="381"/>
      <c r="AJ1357" s="384" t="str">
        <f t="shared" si="190"/>
        <v/>
      </c>
      <c r="AK1357" s="385" t="str">
        <f t="shared" si="191"/>
        <v/>
      </c>
      <c r="AL1357" s="388" t="str">
        <f t="shared" si="192"/>
        <v/>
      </c>
      <c r="AM1357" s="389" t="str">
        <f t="shared" si="193"/>
        <v/>
      </c>
      <c r="AN1357" s="388" t="str">
        <f t="shared" si="194"/>
        <v/>
      </c>
      <c r="AO1357" s="389" t="str">
        <f t="shared" si="195"/>
        <v/>
      </c>
      <c r="AP1357" s="423"/>
      <c r="AQ1357" s="423"/>
      <c r="AR1357" s="431" t="e">
        <f>VLOOKUP($B1357,'acc names'!$C$2:$D$12102,2,FALSE)</f>
        <v>#N/A</v>
      </c>
      <c r="AS1357" s="431" t="e">
        <f>VLOOKUP($AQ1357,software!$A$1:$B$14605,2,FALSE)</f>
        <v>#N/A</v>
      </c>
      <c r="AT1357" s="423"/>
      <c r="AV1357" s="423"/>
    </row>
    <row r="1358" spans="1:48" ht="12.75" x14ac:dyDescent="0.2">
      <c r="A1358" s="101"/>
      <c r="B1358" s="42"/>
      <c r="C1358" s="142"/>
      <c r="D1358" s="143"/>
      <c r="E1358" s="107"/>
      <c r="F1358" s="46"/>
      <c r="G1358" s="46"/>
      <c r="H1358" s="46"/>
      <c r="I1358" s="46"/>
      <c r="J1358" s="46"/>
      <c r="K1358" s="46"/>
      <c r="L1358" s="139"/>
      <c r="M1358" s="41"/>
      <c r="N1358" s="45"/>
      <c r="O1358" s="47"/>
      <c r="P1358" s="43"/>
      <c r="Q1358" s="71" t="e">
        <f>VLOOKUP(N1358,'error categories'!$A$2:$D$54,4,FALSE)</f>
        <v>#N/A</v>
      </c>
      <c r="R1358" s="72" t="e">
        <f>VLOOKUP(N1358,'error categories'!$A$2:$D$54,3,FALSE)</f>
        <v>#N/A</v>
      </c>
      <c r="S1358" s="374"/>
      <c r="T1358" s="377"/>
      <c r="U1358" s="378">
        <f t="shared" si="189"/>
        <v>0</v>
      </c>
      <c r="V1358" s="379"/>
      <c r="W1358" s="380"/>
      <c r="X1358" s="380"/>
      <c r="Y1358" s="380"/>
      <c r="Z1358" s="379"/>
      <c r="AA1358" s="381"/>
      <c r="AB1358" s="379"/>
      <c r="AC1358" s="380"/>
      <c r="AD1358" s="382">
        <f t="shared" si="196"/>
        <v>0</v>
      </c>
      <c r="AE1358" s="383">
        <f t="shared" si="197"/>
        <v>0</v>
      </c>
      <c r="AF1358" s="379"/>
      <c r="AG1358" s="381"/>
      <c r="AH1358" s="379"/>
      <c r="AI1358" s="381"/>
      <c r="AJ1358" s="384" t="str">
        <f t="shared" si="190"/>
        <v/>
      </c>
      <c r="AK1358" s="385" t="str">
        <f t="shared" si="191"/>
        <v/>
      </c>
      <c r="AL1358" s="388" t="str">
        <f t="shared" si="192"/>
        <v/>
      </c>
      <c r="AM1358" s="389" t="str">
        <f t="shared" si="193"/>
        <v/>
      </c>
      <c r="AN1358" s="388" t="str">
        <f t="shared" si="194"/>
        <v/>
      </c>
      <c r="AO1358" s="389" t="str">
        <f t="shared" si="195"/>
        <v/>
      </c>
      <c r="AP1358" s="423"/>
      <c r="AQ1358" s="423"/>
      <c r="AR1358" s="431" t="e">
        <f>VLOOKUP($B1358,'acc names'!$C$2:$D$12102,2,FALSE)</f>
        <v>#N/A</v>
      </c>
      <c r="AS1358" s="431" t="e">
        <f>VLOOKUP($AQ1358,software!$A$1:$B$14605,2,FALSE)</f>
        <v>#N/A</v>
      </c>
      <c r="AT1358" s="423"/>
      <c r="AV1358" s="423"/>
    </row>
    <row r="1359" spans="1:48" ht="12.75" x14ac:dyDescent="0.2">
      <c r="A1359" s="101"/>
      <c r="B1359" s="42"/>
      <c r="C1359" s="142"/>
      <c r="D1359" s="143"/>
      <c r="E1359" s="107"/>
      <c r="F1359" s="46"/>
      <c r="G1359" s="46"/>
      <c r="H1359" s="46"/>
      <c r="I1359" s="46"/>
      <c r="J1359" s="46"/>
      <c r="K1359" s="46"/>
      <c r="L1359" s="139"/>
      <c r="M1359" s="41"/>
      <c r="N1359" s="45"/>
      <c r="O1359" s="47"/>
      <c r="P1359" s="43"/>
      <c r="Q1359" s="71" t="e">
        <f>VLOOKUP(N1359,'error categories'!$A$2:$D$54,4,FALSE)</f>
        <v>#N/A</v>
      </c>
      <c r="R1359" s="72" t="e">
        <f>VLOOKUP(N1359,'error categories'!$A$2:$D$54,3,FALSE)</f>
        <v>#N/A</v>
      </c>
      <c r="S1359" s="374"/>
      <c r="T1359" s="377"/>
      <c r="U1359" s="378">
        <f t="shared" si="189"/>
        <v>0</v>
      </c>
      <c r="V1359" s="379"/>
      <c r="W1359" s="380"/>
      <c r="X1359" s="380"/>
      <c r="Y1359" s="380"/>
      <c r="Z1359" s="379"/>
      <c r="AA1359" s="381"/>
      <c r="AB1359" s="379"/>
      <c r="AC1359" s="380"/>
      <c r="AD1359" s="382">
        <f t="shared" si="196"/>
        <v>0</v>
      </c>
      <c r="AE1359" s="383">
        <f t="shared" si="197"/>
        <v>0</v>
      </c>
      <c r="AF1359" s="379"/>
      <c r="AG1359" s="381"/>
      <c r="AH1359" s="379"/>
      <c r="AI1359" s="381"/>
      <c r="AJ1359" s="384" t="str">
        <f t="shared" si="190"/>
        <v/>
      </c>
      <c r="AK1359" s="385" t="str">
        <f t="shared" si="191"/>
        <v/>
      </c>
      <c r="AL1359" s="388" t="str">
        <f t="shared" si="192"/>
        <v/>
      </c>
      <c r="AM1359" s="389" t="str">
        <f t="shared" si="193"/>
        <v/>
      </c>
      <c r="AN1359" s="388" t="str">
        <f t="shared" si="194"/>
        <v/>
      </c>
      <c r="AO1359" s="389" t="str">
        <f t="shared" si="195"/>
        <v/>
      </c>
      <c r="AP1359" s="423"/>
      <c r="AQ1359" s="423"/>
      <c r="AR1359" s="431" t="e">
        <f>VLOOKUP($B1359,'acc names'!$C$2:$D$12102,2,FALSE)</f>
        <v>#N/A</v>
      </c>
      <c r="AS1359" s="431" t="e">
        <f>VLOOKUP($AQ1359,software!$A$1:$B$14605,2,FALSE)</f>
        <v>#N/A</v>
      </c>
      <c r="AT1359" s="423"/>
      <c r="AV1359" s="423"/>
    </row>
    <row r="1360" spans="1:48" ht="12.75" x14ac:dyDescent="0.2">
      <c r="A1360" s="101"/>
      <c r="B1360" s="42"/>
      <c r="C1360" s="142"/>
      <c r="D1360" s="143"/>
      <c r="E1360" s="107"/>
      <c r="F1360" s="46"/>
      <c r="G1360" s="46"/>
      <c r="H1360" s="46"/>
      <c r="I1360" s="46"/>
      <c r="J1360" s="46"/>
      <c r="K1360" s="46"/>
      <c r="L1360" s="139"/>
      <c r="M1360" s="41"/>
      <c r="N1360" s="45"/>
      <c r="O1360" s="47"/>
      <c r="P1360" s="43"/>
      <c r="Q1360" s="71" t="e">
        <f>VLOOKUP(N1360,'error categories'!$A$2:$D$54,4,FALSE)</f>
        <v>#N/A</v>
      </c>
      <c r="R1360" s="72" t="e">
        <f>VLOOKUP(N1360,'error categories'!$A$2:$D$54,3,FALSE)</f>
        <v>#N/A</v>
      </c>
      <c r="S1360" s="374"/>
      <c r="T1360" s="377"/>
      <c r="U1360" s="378">
        <f t="shared" si="189"/>
        <v>0</v>
      </c>
      <c r="V1360" s="379"/>
      <c r="W1360" s="380"/>
      <c r="X1360" s="380"/>
      <c r="Y1360" s="380"/>
      <c r="Z1360" s="379"/>
      <c r="AA1360" s="381"/>
      <c r="AB1360" s="379"/>
      <c r="AC1360" s="380"/>
      <c r="AD1360" s="382">
        <f t="shared" si="196"/>
        <v>0</v>
      </c>
      <c r="AE1360" s="383">
        <f t="shared" si="197"/>
        <v>0</v>
      </c>
      <c r="AF1360" s="379"/>
      <c r="AG1360" s="381"/>
      <c r="AH1360" s="379"/>
      <c r="AI1360" s="381"/>
      <c r="AJ1360" s="384" t="str">
        <f t="shared" si="190"/>
        <v/>
      </c>
      <c r="AK1360" s="385" t="str">
        <f t="shared" si="191"/>
        <v/>
      </c>
      <c r="AL1360" s="388" t="str">
        <f t="shared" si="192"/>
        <v/>
      </c>
      <c r="AM1360" s="389" t="str">
        <f t="shared" si="193"/>
        <v/>
      </c>
      <c r="AN1360" s="388" t="str">
        <f t="shared" si="194"/>
        <v/>
      </c>
      <c r="AO1360" s="389" t="str">
        <f t="shared" si="195"/>
        <v/>
      </c>
      <c r="AP1360" s="423"/>
      <c r="AQ1360" s="423"/>
      <c r="AR1360" s="431" t="e">
        <f>VLOOKUP($B1360,'acc names'!$C$2:$D$12102,2,FALSE)</f>
        <v>#N/A</v>
      </c>
      <c r="AS1360" s="431" t="e">
        <f>VLOOKUP($AQ1360,software!$A$1:$B$14605,2,FALSE)</f>
        <v>#N/A</v>
      </c>
      <c r="AT1360" s="423"/>
      <c r="AV1360" s="423"/>
    </row>
    <row r="1361" spans="1:48" ht="12.75" x14ac:dyDescent="0.2">
      <c r="A1361" s="101"/>
      <c r="B1361" s="42"/>
      <c r="C1361" s="142"/>
      <c r="D1361" s="143"/>
      <c r="E1361" s="107"/>
      <c r="F1361" s="46"/>
      <c r="G1361" s="46"/>
      <c r="H1361" s="46"/>
      <c r="I1361" s="46"/>
      <c r="J1361" s="46"/>
      <c r="K1361" s="46"/>
      <c r="L1361" s="139"/>
      <c r="M1361" s="41"/>
      <c r="N1361" s="45"/>
      <c r="O1361" s="47"/>
      <c r="P1361" s="43"/>
      <c r="Q1361" s="71" t="e">
        <f>VLOOKUP(N1361,'error categories'!$A$2:$D$54,4,FALSE)</f>
        <v>#N/A</v>
      </c>
      <c r="R1361" s="72" t="e">
        <f>VLOOKUP(N1361,'error categories'!$A$2:$D$54,3,FALSE)</f>
        <v>#N/A</v>
      </c>
      <c r="S1361" s="374"/>
      <c r="T1361" s="377"/>
      <c r="U1361" s="378">
        <f t="shared" si="189"/>
        <v>0</v>
      </c>
      <c r="V1361" s="379"/>
      <c r="W1361" s="380"/>
      <c r="X1361" s="380"/>
      <c r="Y1361" s="380"/>
      <c r="Z1361" s="379"/>
      <c r="AA1361" s="381"/>
      <c r="AB1361" s="379"/>
      <c r="AC1361" s="380"/>
      <c r="AD1361" s="382">
        <f t="shared" si="196"/>
        <v>0</v>
      </c>
      <c r="AE1361" s="383">
        <f t="shared" si="197"/>
        <v>0</v>
      </c>
      <c r="AF1361" s="379"/>
      <c r="AG1361" s="381"/>
      <c r="AH1361" s="379"/>
      <c r="AI1361" s="381"/>
      <c r="AJ1361" s="384" t="str">
        <f t="shared" si="190"/>
        <v/>
      </c>
      <c r="AK1361" s="385" t="str">
        <f t="shared" si="191"/>
        <v/>
      </c>
      <c r="AL1361" s="388" t="str">
        <f t="shared" si="192"/>
        <v/>
      </c>
      <c r="AM1361" s="389" t="str">
        <f t="shared" si="193"/>
        <v/>
      </c>
      <c r="AN1361" s="388" t="str">
        <f t="shared" si="194"/>
        <v/>
      </c>
      <c r="AO1361" s="389" t="str">
        <f t="shared" si="195"/>
        <v/>
      </c>
      <c r="AP1361" s="423"/>
      <c r="AQ1361" s="423"/>
      <c r="AR1361" s="431" t="e">
        <f>VLOOKUP($B1361,'acc names'!$C$2:$D$12102,2,FALSE)</f>
        <v>#N/A</v>
      </c>
      <c r="AS1361" s="431" t="e">
        <f>VLOOKUP($AQ1361,software!$A$1:$B$14605,2,FALSE)</f>
        <v>#N/A</v>
      </c>
      <c r="AT1361" s="423"/>
      <c r="AV1361" s="423"/>
    </row>
    <row r="1362" spans="1:48" ht="12.75" x14ac:dyDescent="0.2">
      <c r="A1362" s="101"/>
      <c r="B1362" s="42"/>
      <c r="C1362" s="142"/>
      <c r="D1362" s="143"/>
      <c r="E1362" s="107"/>
      <c r="F1362" s="46"/>
      <c r="G1362" s="46"/>
      <c r="H1362" s="46"/>
      <c r="I1362" s="46"/>
      <c r="J1362" s="46"/>
      <c r="K1362" s="46"/>
      <c r="L1362" s="139"/>
      <c r="M1362" s="41"/>
      <c r="N1362" s="45"/>
      <c r="O1362" s="47"/>
      <c r="P1362" s="43"/>
      <c r="Q1362" s="71" t="e">
        <f>VLOOKUP(N1362,'error categories'!$A$2:$D$54,4,FALSE)</f>
        <v>#N/A</v>
      </c>
      <c r="R1362" s="72" t="e">
        <f>VLOOKUP(N1362,'error categories'!$A$2:$D$54,3,FALSE)</f>
        <v>#N/A</v>
      </c>
      <c r="S1362" s="374"/>
      <c r="T1362" s="377"/>
      <c r="U1362" s="378">
        <f t="shared" si="189"/>
        <v>0</v>
      </c>
      <c r="V1362" s="379"/>
      <c r="W1362" s="380"/>
      <c r="X1362" s="380"/>
      <c r="Y1362" s="380"/>
      <c r="Z1362" s="379"/>
      <c r="AA1362" s="381"/>
      <c r="AB1362" s="379"/>
      <c r="AC1362" s="380"/>
      <c r="AD1362" s="382">
        <f t="shared" si="196"/>
        <v>0</v>
      </c>
      <c r="AE1362" s="383">
        <f t="shared" si="197"/>
        <v>0</v>
      </c>
      <c r="AF1362" s="379"/>
      <c r="AG1362" s="381"/>
      <c r="AH1362" s="379"/>
      <c r="AI1362" s="381"/>
      <c r="AJ1362" s="384" t="str">
        <f t="shared" si="190"/>
        <v/>
      </c>
      <c r="AK1362" s="385" t="str">
        <f t="shared" si="191"/>
        <v/>
      </c>
      <c r="AL1362" s="388" t="str">
        <f t="shared" si="192"/>
        <v/>
      </c>
      <c r="AM1362" s="389" t="str">
        <f t="shared" si="193"/>
        <v/>
      </c>
      <c r="AN1362" s="388" t="str">
        <f t="shared" si="194"/>
        <v/>
      </c>
      <c r="AO1362" s="389" t="str">
        <f t="shared" si="195"/>
        <v/>
      </c>
      <c r="AP1362" s="423"/>
      <c r="AQ1362" s="423"/>
      <c r="AR1362" s="431" t="e">
        <f>VLOOKUP($B1362,'acc names'!$C$2:$D$12102,2,FALSE)</f>
        <v>#N/A</v>
      </c>
      <c r="AS1362" s="431" t="e">
        <f>VLOOKUP($AQ1362,software!$A$1:$B$14605,2,FALSE)</f>
        <v>#N/A</v>
      </c>
      <c r="AT1362" s="423"/>
      <c r="AV1362" s="423"/>
    </row>
    <row r="1363" spans="1:48" ht="12.75" x14ac:dyDescent="0.2">
      <c r="A1363" s="101"/>
      <c r="B1363" s="42"/>
      <c r="C1363" s="142"/>
      <c r="D1363" s="143"/>
      <c r="E1363" s="107"/>
      <c r="F1363" s="46"/>
      <c r="G1363" s="46"/>
      <c r="H1363" s="46"/>
      <c r="I1363" s="46"/>
      <c r="J1363" s="46"/>
      <c r="K1363" s="46"/>
      <c r="L1363" s="139"/>
      <c r="M1363" s="41"/>
      <c r="N1363" s="45"/>
      <c r="O1363" s="47"/>
      <c r="P1363" s="43"/>
      <c r="Q1363" s="71" t="e">
        <f>VLOOKUP(N1363,'error categories'!$A$2:$D$54,4,FALSE)</f>
        <v>#N/A</v>
      </c>
      <c r="R1363" s="72" t="e">
        <f>VLOOKUP(N1363,'error categories'!$A$2:$D$54,3,FALSE)</f>
        <v>#N/A</v>
      </c>
      <c r="S1363" s="374"/>
      <c r="T1363" s="377"/>
      <c r="U1363" s="378">
        <f t="shared" si="189"/>
        <v>0</v>
      </c>
      <c r="V1363" s="379"/>
      <c r="W1363" s="380"/>
      <c r="X1363" s="380"/>
      <c r="Y1363" s="380"/>
      <c r="Z1363" s="379"/>
      <c r="AA1363" s="381"/>
      <c r="AB1363" s="379"/>
      <c r="AC1363" s="380"/>
      <c r="AD1363" s="382">
        <f t="shared" si="196"/>
        <v>0</v>
      </c>
      <c r="AE1363" s="383">
        <f t="shared" si="197"/>
        <v>0</v>
      </c>
      <c r="AF1363" s="379"/>
      <c r="AG1363" s="381"/>
      <c r="AH1363" s="379"/>
      <c r="AI1363" s="381"/>
      <c r="AJ1363" s="384" t="str">
        <f t="shared" si="190"/>
        <v/>
      </c>
      <c r="AK1363" s="385" t="str">
        <f t="shared" si="191"/>
        <v/>
      </c>
      <c r="AL1363" s="388" t="str">
        <f t="shared" si="192"/>
        <v/>
      </c>
      <c r="AM1363" s="389" t="str">
        <f t="shared" si="193"/>
        <v/>
      </c>
      <c r="AN1363" s="388" t="str">
        <f t="shared" si="194"/>
        <v/>
      </c>
      <c r="AO1363" s="389" t="str">
        <f t="shared" si="195"/>
        <v/>
      </c>
      <c r="AP1363" s="423"/>
      <c r="AQ1363" s="423"/>
      <c r="AR1363" s="431" t="e">
        <f>VLOOKUP($B1363,'acc names'!$C$2:$D$12102,2,FALSE)</f>
        <v>#N/A</v>
      </c>
      <c r="AS1363" s="431" t="e">
        <f>VLOOKUP($AQ1363,software!$A$1:$B$14605,2,FALSE)</f>
        <v>#N/A</v>
      </c>
      <c r="AT1363" s="423"/>
      <c r="AV1363" s="423"/>
    </row>
    <row r="1364" spans="1:48" ht="12.75" x14ac:dyDescent="0.2">
      <c r="A1364" s="101"/>
      <c r="B1364" s="42"/>
      <c r="C1364" s="142"/>
      <c r="D1364" s="143"/>
      <c r="E1364" s="107"/>
      <c r="F1364" s="46"/>
      <c r="G1364" s="46"/>
      <c r="H1364" s="46"/>
      <c r="I1364" s="46"/>
      <c r="J1364" s="46"/>
      <c r="K1364" s="46"/>
      <c r="L1364" s="139"/>
      <c r="M1364" s="41"/>
      <c r="N1364" s="45"/>
      <c r="O1364" s="47"/>
      <c r="P1364" s="43"/>
      <c r="Q1364" s="71" t="e">
        <f>VLOOKUP(N1364,'error categories'!$A$2:$D$54,4,FALSE)</f>
        <v>#N/A</v>
      </c>
      <c r="R1364" s="72" t="e">
        <f>VLOOKUP(N1364,'error categories'!$A$2:$D$54,3,FALSE)</f>
        <v>#N/A</v>
      </c>
      <c r="S1364" s="374"/>
      <c r="T1364" s="377"/>
      <c r="U1364" s="378">
        <f t="shared" si="189"/>
        <v>0</v>
      </c>
      <c r="V1364" s="379"/>
      <c r="W1364" s="380"/>
      <c r="X1364" s="380"/>
      <c r="Y1364" s="380"/>
      <c r="Z1364" s="379"/>
      <c r="AA1364" s="381"/>
      <c r="AB1364" s="379"/>
      <c r="AC1364" s="380"/>
      <c r="AD1364" s="382">
        <f t="shared" si="196"/>
        <v>0</v>
      </c>
      <c r="AE1364" s="383">
        <f t="shared" si="197"/>
        <v>0</v>
      </c>
      <c r="AF1364" s="379"/>
      <c r="AG1364" s="381"/>
      <c r="AH1364" s="379"/>
      <c r="AI1364" s="381"/>
      <c r="AJ1364" s="384" t="str">
        <f t="shared" si="190"/>
        <v/>
      </c>
      <c r="AK1364" s="385" t="str">
        <f t="shared" si="191"/>
        <v/>
      </c>
      <c r="AL1364" s="388" t="str">
        <f t="shared" si="192"/>
        <v/>
      </c>
      <c r="AM1364" s="389" t="str">
        <f t="shared" si="193"/>
        <v/>
      </c>
      <c r="AN1364" s="388" t="str">
        <f t="shared" si="194"/>
        <v/>
      </c>
      <c r="AO1364" s="389" t="str">
        <f t="shared" si="195"/>
        <v/>
      </c>
      <c r="AP1364" s="423"/>
      <c r="AQ1364" s="423"/>
      <c r="AR1364" s="431" t="e">
        <f>VLOOKUP($B1364,'acc names'!$C$2:$D$12102,2,FALSE)</f>
        <v>#N/A</v>
      </c>
      <c r="AS1364" s="431" t="e">
        <f>VLOOKUP($AQ1364,software!$A$1:$B$14605,2,FALSE)</f>
        <v>#N/A</v>
      </c>
      <c r="AT1364" s="423"/>
      <c r="AV1364" s="423"/>
    </row>
    <row r="1365" spans="1:48" ht="12.75" x14ac:dyDescent="0.2">
      <c r="A1365" s="101"/>
      <c r="B1365" s="42"/>
      <c r="C1365" s="142"/>
      <c r="D1365" s="143"/>
      <c r="E1365" s="107"/>
      <c r="F1365" s="46"/>
      <c r="G1365" s="46"/>
      <c r="H1365" s="46"/>
      <c r="I1365" s="46"/>
      <c r="J1365" s="46"/>
      <c r="K1365" s="46"/>
      <c r="L1365" s="139"/>
      <c r="M1365" s="41"/>
      <c r="N1365" s="45"/>
      <c r="O1365" s="47"/>
      <c r="P1365" s="43"/>
      <c r="Q1365" s="71" t="e">
        <f>VLOOKUP(N1365,'error categories'!$A$2:$D$54,4,FALSE)</f>
        <v>#N/A</v>
      </c>
      <c r="R1365" s="72" t="e">
        <f>VLOOKUP(N1365,'error categories'!$A$2:$D$54,3,FALSE)</f>
        <v>#N/A</v>
      </c>
      <c r="S1365" s="374"/>
      <c r="T1365" s="377"/>
      <c r="U1365" s="378">
        <f t="shared" si="189"/>
        <v>0</v>
      </c>
      <c r="V1365" s="379"/>
      <c r="W1365" s="380"/>
      <c r="X1365" s="380"/>
      <c r="Y1365" s="380"/>
      <c r="Z1365" s="379"/>
      <c r="AA1365" s="381"/>
      <c r="AB1365" s="379"/>
      <c r="AC1365" s="380"/>
      <c r="AD1365" s="382">
        <f t="shared" si="196"/>
        <v>0</v>
      </c>
      <c r="AE1365" s="383">
        <f t="shared" si="197"/>
        <v>0</v>
      </c>
      <c r="AF1365" s="379"/>
      <c r="AG1365" s="381"/>
      <c r="AH1365" s="379"/>
      <c r="AI1365" s="381"/>
      <c r="AJ1365" s="384" t="str">
        <f t="shared" si="190"/>
        <v/>
      </c>
      <c r="AK1365" s="385" t="str">
        <f t="shared" si="191"/>
        <v/>
      </c>
      <c r="AL1365" s="388" t="str">
        <f t="shared" si="192"/>
        <v/>
      </c>
      <c r="AM1365" s="389" t="str">
        <f t="shared" si="193"/>
        <v/>
      </c>
      <c r="AN1365" s="388" t="str">
        <f t="shared" si="194"/>
        <v/>
      </c>
      <c r="AO1365" s="389" t="str">
        <f t="shared" si="195"/>
        <v/>
      </c>
      <c r="AP1365" s="423"/>
      <c r="AQ1365" s="423"/>
      <c r="AR1365" s="431" t="e">
        <f>VLOOKUP($B1365,'acc names'!$C$2:$D$12102,2,FALSE)</f>
        <v>#N/A</v>
      </c>
      <c r="AS1365" s="431" t="e">
        <f>VLOOKUP($AQ1365,software!$A$1:$B$14605,2,FALSE)</f>
        <v>#N/A</v>
      </c>
      <c r="AT1365" s="423"/>
      <c r="AV1365" s="423"/>
    </row>
    <row r="1366" spans="1:48" ht="12.75" x14ac:dyDescent="0.2">
      <c r="A1366" s="101"/>
      <c r="B1366" s="42"/>
      <c r="C1366" s="142"/>
      <c r="D1366" s="143"/>
      <c r="E1366" s="107"/>
      <c r="F1366" s="46"/>
      <c r="G1366" s="46"/>
      <c r="H1366" s="46"/>
      <c r="I1366" s="46"/>
      <c r="J1366" s="46"/>
      <c r="K1366" s="46"/>
      <c r="L1366" s="139"/>
      <c r="M1366" s="41"/>
      <c r="N1366" s="45"/>
      <c r="O1366" s="47"/>
      <c r="P1366" s="43"/>
      <c r="Q1366" s="71" t="e">
        <f>VLOOKUP(N1366,'error categories'!$A$2:$D$54,4,FALSE)</f>
        <v>#N/A</v>
      </c>
      <c r="R1366" s="72" t="e">
        <f>VLOOKUP(N1366,'error categories'!$A$2:$D$54,3,FALSE)</f>
        <v>#N/A</v>
      </c>
      <c r="S1366" s="374"/>
      <c r="T1366" s="377"/>
      <c r="U1366" s="378">
        <f t="shared" si="189"/>
        <v>0</v>
      </c>
      <c r="V1366" s="379"/>
      <c r="W1366" s="380"/>
      <c r="X1366" s="380"/>
      <c r="Y1366" s="380"/>
      <c r="Z1366" s="379"/>
      <c r="AA1366" s="381"/>
      <c r="AB1366" s="379"/>
      <c r="AC1366" s="380"/>
      <c r="AD1366" s="382">
        <f t="shared" si="196"/>
        <v>0</v>
      </c>
      <c r="AE1366" s="383">
        <f t="shared" si="197"/>
        <v>0</v>
      </c>
      <c r="AF1366" s="379"/>
      <c r="AG1366" s="381"/>
      <c r="AH1366" s="379"/>
      <c r="AI1366" s="381"/>
      <c r="AJ1366" s="384" t="str">
        <f t="shared" si="190"/>
        <v/>
      </c>
      <c r="AK1366" s="385" t="str">
        <f t="shared" si="191"/>
        <v/>
      </c>
      <c r="AL1366" s="388" t="str">
        <f t="shared" si="192"/>
        <v/>
      </c>
      <c r="AM1366" s="389" t="str">
        <f t="shared" si="193"/>
        <v/>
      </c>
      <c r="AN1366" s="388" t="str">
        <f t="shared" si="194"/>
        <v/>
      </c>
      <c r="AO1366" s="389" t="str">
        <f t="shared" si="195"/>
        <v/>
      </c>
      <c r="AP1366" s="423"/>
      <c r="AQ1366" s="423"/>
      <c r="AR1366" s="431" t="e">
        <f>VLOOKUP($B1366,'acc names'!$C$2:$D$12102,2,FALSE)</f>
        <v>#N/A</v>
      </c>
      <c r="AS1366" s="431" t="e">
        <f>VLOOKUP($AQ1366,software!$A$1:$B$14605,2,FALSE)</f>
        <v>#N/A</v>
      </c>
      <c r="AT1366" s="423"/>
      <c r="AV1366" s="423"/>
    </row>
    <row r="1367" spans="1:48" ht="12.75" x14ac:dyDescent="0.2">
      <c r="A1367" s="101"/>
      <c r="B1367" s="42"/>
      <c r="C1367" s="142"/>
      <c r="D1367" s="143"/>
      <c r="E1367" s="107"/>
      <c r="F1367" s="46"/>
      <c r="G1367" s="46"/>
      <c r="H1367" s="46"/>
      <c r="I1367" s="46"/>
      <c r="J1367" s="46"/>
      <c r="K1367" s="46"/>
      <c r="L1367" s="139"/>
      <c r="M1367" s="41"/>
      <c r="N1367" s="45"/>
      <c r="O1367" s="47"/>
      <c r="P1367" s="43"/>
      <c r="Q1367" s="71" t="e">
        <f>VLOOKUP(N1367,'error categories'!$A$2:$D$54,4,FALSE)</f>
        <v>#N/A</v>
      </c>
      <c r="R1367" s="72" t="e">
        <f>VLOOKUP(N1367,'error categories'!$A$2:$D$54,3,FALSE)</f>
        <v>#N/A</v>
      </c>
      <c r="S1367" s="374"/>
      <c r="T1367" s="377"/>
      <c r="U1367" s="378">
        <f t="shared" si="189"/>
        <v>0</v>
      </c>
      <c r="V1367" s="379"/>
      <c r="W1367" s="380"/>
      <c r="X1367" s="380"/>
      <c r="Y1367" s="380"/>
      <c r="Z1367" s="379"/>
      <c r="AA1367" s="381"/>
      <c r="AB1367" s="379"/>
      <c r="AC1367" s="380"/>
      <c r="AD1367" s="382">
        <f t="shared" si="196"/>
        <v>0</v>
      </c>
      <c r="AE1367" s="383">
        <f t="shared" si="197"/>
        <v>0</v>
      </c>
      <c r="AF1367" s="379"/>
      <c r="AG1367" s="381"/>
      <c r="AH1367" s="379"/>
      <c r="AI1367" s="381"/>
      <c r="AJ1367" s="384" t="str">
        <f t="shared" si="190"/>
        <v/>
      </c>
      <c r="AK1367" s="385" t="str">
        <f t="shared" si="191"/>
        <v/>
      </c>
      <c r="AL1367" s="388" t="str">
        <f t="shared" si="192"/>
        <v/>
      </c>
      <c r="AM1367" s="389" t="str">
        <f t="shared" si="193"/>
        <v/>
      </c>
      <c r="AN1367" s="388" t="str">
        <f t="shared" si="194"/>
        <v/>
      </c>
      <c r="AO1367" s="389" t="str">
        <f t="shared" si="195"/>
        <v/>
      </c>
      <c r="AP1367" s="423"/>
      <c r="AQ1367" s="423"/>
      <c r="AR1367" s="431" t="e">
        <f>VLOOKUP($B1367,'acc names'!$C$2:$D$12102,2,FALSE)</f>
        <v>#N/A</v>
      </c>
      <c r="AS1367" s="431" t="e">
        <f>VLOOKUP($AQ1367,software!$A$1:$B$14605,2,FALSE)</f>
        <v>#N/A</v>
      </c>
      <c r="AT1367" s="423"/>
      <c r="AV1367" s="423"/>
    </row>
    <row r="1368" spans="1:48" ht="12.75" x14ac:dyDescent="0.2">
      <c r="A1368" s="101"/>
      <c r="B1368" s="42"/>
      <c r="C1368" s="142"/>
      <c r="D1368" s="143"/>
      <c r="E1368" s="107"/>
      <c r="F1368" s="46"/>
      <c r="G1368" s="46"/>
      <c r="H1368" s="46"/>
      <c r="I1368" s="46"/>
      <c r="J1368" s="46"/>
      <c r="K1368" s="46"/>
      <c r="L1368" s="139"/>
      <c r="M1368" s="41"/>
      <c r="N1368" s="45"/>
      <c r="O1368" s="47"/>
      <c r="P1368" s="43"/>
      <c r="Q1368" s="71" t="e">
        <f>VLOOKUP(N1368,'error categories'!$A$2:$D$54,4,FALSE)</f>
        <v>#N/A</v>
      </c>
      <c r="R1368" s="72" t="e">
        <f>VLOOKUP(N1368,'error categories'!$A$2:$D$54,3,FALSE)</f>
        <v>#N/A</v>
      </c>
      <c r="S1368" s="374"/>
      <c r="T1368" s="377"/>
      <c r="U1368" s="378">
        <f t="shared" si="189"/>
        <v>0</v>
      </c>
      <c r="V1368" s="379"/>
      <c r="W1368" s="380"/>
      <c r="X1368" s="380"/>
      <c r="Y1368" s="380"/>
      <c r="Z1368" s="379"/>
      <c r="AA1368" s="381"/>
      <c r="AB1368" s="379"/>
      <c r="AC1368" s="380"/>
      <c r="AD1368" s="382">
        <f t="shared" si="196"/>
        <v>0</v>
      </c>
      <c r="AE1368" s="383">
        <f t="shared" si="197"/>
        <v>0</v>
      </c>
      <c r="AF1368" s="379"/>
      <c r="AG1368" s="381"/>
      <c r="AH1368" s="379"/>
      <c r="AI1368" s="381"/>
      <c r="AJ1368" s="384" t="str">
        <f t="shared" si="190"/>
        <v/>
      </c>
      <c r="AK1368" s="385" t="str">
        <f t="shared" si="191"/>
        <v/>
      </c>
      <c r="AL1368" s="388" t="str">
        <f t="shared" si="192"/>
        <v/>
      </c>
      <c r="AM1368" s="389" t="str">
        <f t="shared" si="193"/>
        <v/>
      </c>
      <c r="AN1368" s="388" t="str">
        <f t="shared" si="194"/>
        <v/>
      </c>
      <c r="AO1368" s="389" t="str">
        <f t="shared" si="195"/>
        <v/>
      </c>
      <c r="AP1368" s="423"/>
      <c r="AQ1368" s="423"/>
      <c r="AR1368" s="431" t="e">
        <f>VLOOKUP($B1368,'acc names'!$C$2:$D$12102,2,FALSE)</f>
        <v>#N/A</v>
      </c>
      <c r="AS1368" s="431" t="e">
        <f>VLOOKUP($AQ1368,software!$A$1:$B$14605,2,FALSE)</f>
        <v>#N/A</v>
      </c>
      <c r="AT1368" s="423"/>
      <c r="AV1368" s="423"/>
    </row>
    <row r="1369" spans="1:48" ht="12.75" x14ac:dyDescent="0.2">
      <c r="A1369" s="101"/>
      <c r="B1369" s="42"/>
      <c r="C1369" s="142"/>
      <c r="D1369" s="143"/>
      <c r="E1369" s="107"/>
      <c r="F1369" s="46"/>
      <c r="G1369" s="46"/>
      <c r="H1369" s="46"/>
      <c r="I1369" s="46"/>
      <c r="J1369" s="46"/>
      <c r="K1369" s="46"/>
      <c r="L1369" s="139"/>
      <c r="M1369" s="41"/>
      <c r="N1369" s="45"/>
      <c r="O1369" s="47"/>
      <c r="P1369" s="43"/>
      <c r="Q1369" s="71" t="e">
        <f>VLOOKUP(N1369,'error categories'!$A$2:$D$54,4,FALSE)</f>
        <v>#N/A</v>
      </c>
      <c r="R1369" s="72" t="e">
        <f>VLOOKUP(N1369,'error categories'!$A$2:$D$54,3,FALSE)</f>
        <v>#N/A</v>
      </c>
      <c r="S1369" s="374"/>
      <c r="T1369" s="377"/>
      <c r="U1369" s="378">
        <f t="shared" si="189"/>
        <v>0</v>
      </c>
      <c r="V1369" s="379"/>
      <c r="W1369" s="380"/>
      <c r="X1369" s="380"/>
      <c r="Y1369" s="380"/>
      <c r="Z1369" s="379"/>
      <c r="AA1369" s="381"/>
      <c r="AB1369" s="379"/>
      <c r="AC1369" s="380"/>
      <c r="AD1369" s="382">
        <f t="shared" si="196"/>
        <v>0</v>
      </c>
      <c r="AE1369" s="383">
        <f t="shared" si="197"/>
        <v>0</v>
      </c>
      <c r="AF1369" s="379"/>
      <c r="AG1369" s="381"/>
      <c r="AH1369" s="379"/>
      <c r="AI1369" s="381"/>
      <c r="AJ1369" s="384" t="str">
        <f t="shared" si="190"/>
        <v/>
      </c>
      <c r="AK1369" s="385" t="str">
        <f t="shared" si="191"/>
        <v/>
      </c>
      <c r="AL1369" s="388" t="str">
        <f t="shared" si="192"/>
        <v/>
      </c>
      <c r="AM1369" s="389" t="str">
        <f t="shared" si="193"/>
        <v/>
      </c>
      <c r="AN1369" s="388" t="str">
        <f t="shared" si="194"/>
        <v/>
      </c>
      <c r="AO1369" s="389" t="str">
        <f t="shared" si="195"/>
        <v/>
      </c>
      <c r="AP1369" s="423"/>
      <c r="AQ1369" s="423"/>
      <c r="AR1369" s="431" t="e">
        <f>VLOOKUP($B1369,'acc names'!$C$2:$D$12102,2,FALSE)</f>
        <v>#N/A</v>
      </c>
      <c r="AS1369" s="431" t="e">
        <f>VLOOKUP($AQ1369,software!$A$1:$B$14605,2,FALSE)</f>
        <v>#N/A</v>
      </c>
      <c r="AT1369" s="423"/>
      <c r="AV1369" s="423"/>
    </row>
    <row r="1370" spans="1:48" ht="12.75" x14ac:dyDescent="0.2">
      <c r="A1370" s="101"/>
      <c r="B1370" s="42"/>
      <c r="C1370" s="142"/>
      <c r="D1370" s="143"/>
      <c r="E1370" s="107"/>
      <c r="F1370" s="46"/>
      <c r="G1370" s="46"/>
      <c r="H1370" s="46"/>
      <c r="I1370" s="46"/>
      <c r="J1370" s="46"/>
      <c r="K1370" s="46"/>
      <c r="L1370" s="139"/>
      <c r="M1370" s="41"/>
      <c r="N1370" s="45"/>
      <c r="O1370" s="47"/>
      <c r="P1370" s="43"/>
      <c r="Q1370" s="71" t="e">
        <f>VLOOKUP(N1370,'error categories'!$A$2:$D$54,4,FALSE)</f>
        <v>#N/A</v>
      </c>
      <c r="R1370" s="72" t="e">
        <f>VLOOKUP(N1370,'error categories'!$A$2:$D$54,3,FALSE)</f>
        <v>#N/A</v>
      </c>
      <c r="S1370" s="374"/>
      <c r="T1370" s="377"/>
      <c r="U1370" s="378">
        <f t="shared" si="189"/>
        <v>0</v>
      </c>
      <c r="V1370" s="379"/>
      <c r="W1370" s="380"/>
      <c r="X1370" s="380"/>
      <c r="Y1370" s="380"/>
      <c r="Z1370" s="379"/>
      <c r="AA1370" s="381"/>
      <c r="AB1370" s="379"/>
      <c r="AC1370" s="380"/>
      <c r="AD1370" s="382">
        <f t="shared" si="196"/>
        <v>0</v>
      </c>
      <c r="AE1370" s="383">
        <f t="shared" si="197"/>
        <v>0</v>
      </c>
      <c r="AF1370" s="379"/>
      <c r="AG1370" s="381"/>
      <c r="AH1370" s="379"/>
      <c r="AI1370" s="381"/>
      <c r="AJ1370" s="384" t="str">
        <f t="shared" si="190"/>
        <v/>
      </c>
      <c r="AK1370" s="385" t="str">
        <f t="shared" si="191"/>
        <v/>
      </c>
      <c r="AL1370" s="388" t="str">
        <f t="shared" si="192"/>
        <v/>
      </c>
      <c r="AM1370" s="389" t="str">
        <f t="shared" si="193"/>
        <v/>
      </c>
      <c r="AN1370" s="388" t="str">
        <f t="shared" si="194"/>
        <v/>
      </c>
      <c r="AO1370" s="389" t="str">
        <f t="shared" si="195"/>
        <v/>
      </c>
      <c r="AP1370" s="423"/>
      <c r="AQ1370" s="423"/>
      <c r="AR1370" s="431" t="e">
        <f>VLOOKUP($B1370,'acc names'!$C$2:$D$12102,2,FALSE)</f>
        <v>#N/A</v>
      </c>
      <c r="AS1370" s="431" t="e">
        <f>VLOOKUP($AQ1370,software!$A$1:$B$14605,2,FALSE)</f>
        <v>#N/A</v>
      </c>
      <c r="AT1370" s="423"/>
      <c r="AV1370" s="423"/>
    </row>
    <row r="1371" spans="1:48" ht="12.75" x14ac:dyDescent="0.2">
      <c r="A1371" s="101"/>
      <c r="B1371" s="42"/>
      <c r="C1371" s="142"/>
      <c r="D1371" s="143"/>
      <c r="E1371" s="107"/>
      <c r="F1371" s="46"/>
      <c r="G1371" s="46"/>
      <c r="H1371" s="46"/>
      <c r="I1371" s="46"/>
      <c r="J1371" s="46"/>
      <c r="K1371" s="46"/>
      <c r="L1371" s="139"/>
      <c r="M1371" s="41"/>
      <c r="N1371" s="45"/>
      <c r="O1371" s="47"/>
      <c r="P1371" s="43"/>
      <c r="Q1371" s="71" t="e">
        <f>VLOOKUP(N1371,'error categories'!$A$2:$D$54,4,FALSE)</f>
        <v>#N/A</v>
      </c>
      <c r="R1371" s="72" t="e">
        <f>VLOOKUP(N1371,'error categories'!$A$2:$D$54,3,FALSE)</f>
        <v>#N/A</v>
      </c>
      <c r="S1371" s="374"/>
      <c r="T1371" s="377"/>
      <c r="U1371" s="378">
        <f t="shared" si="189"/>
        <v>0</v>
      </c>
      <c r="V1371" s="379"/>
      <c r="W1371" s="380"/>
      <c r="X1371" s="380"/>
      <c r="Y1371" s="380"/>
      <c r="Z1371" s="379"/>
      <c r="AA1371" s="381"/>
      <c r="AB1371" s="379"/>
      <c r="AC1371" s="380"/>
      <c r="AD1371" s="382">
        <f t="shared" si="196"/>
        <v>0</v>
      </c>
      <c r="AE1371" s="383">
        <f t="shared" si="197"/>
        <v>0</v>
      </c>
      <c r="AF1371" s="379"/>
      <c r="AG1371" s="381"/>
      <c r="AH1371" s="379"/>
      <c r="AI1371" s="381"/>
      <c r="AJ1371" s="384" t="str">
        <f t="shared" si="190"/>
        <v/>
      </c>
      <c r="AK1371" s="385" t="str">
        <f t="shared" si="191"/>
        <v/>
      </c>
      <c r="AL1371" s="388" t="str">
        <f t="shared" si="192"/>
        <v/>
      </c>
      <c r="AM1371" s="389" t="str">
        <f t="shared" si="193"/>
        <v/>
      </c>
      <c r="AN1371" s="388" t="str">
        <f t="shared" si="194"/>
        <v/>
      </c>
      <c r="AO1371" s="389" t="str">
        <f t="shared" si="195"/>
        <v/>
      </c>
      <c r="AP1371" s="423"/>
      <c r="AQ1371" s="423"/>
      <c r="AR1371" s="431" t="e">
        <f>VLOOKUP($B1371,'acc names'!$C$2:$D$12102,2,FALSE)</f>
        <v>#N/A</v>
      </c>
      <c r="AS1371" s="431" t="e">
        <f>VLOOKUP($AQ1371,software!$A$1:$B$14605,2,FALSE)</f>
        <v>#N/A</v>
      </c>
      <c r="AT1371" s="423"/>
      <c r="AV1371" s="423"/>
    </row>
    <row r="1372" spans="1:48" ht="12.75" x14ac:dyDescent="0.2">
      <c r="A1372" s="101"/>
      <c r="B1372" s="42"/>
      <c r="C1372" s="142"/>
      <c r="D1372" s="143"/>
      <c r="E1372" s="107"/>
      <c r="F1372" s="46"/>
      <c r="G1372" s="46"/>
      <c r="H1372" s="46"/>
      <c r="I1372" s="46"/>
      <c r="J1372" s="46"/>
      <c r="K1372" s="46"/>
      <c r="L1372" s="139"/>
      <c r="M1372" s="41"/>
      <c r="N1372" s="45"/>
      <c r="O1372" s="47"/>
      <c r="P1372" s="43"/>
      <c r="Q1372" s="71" t="e">
        <f>VLOOKUP(N1372,'error categories'!$A$2:$D$54,4,FALSE)</f>
        <v>#N/A</v>
      </c>
      <c r="R1372" s="72" t="e">
        <f>VLOOKUP(N1372,'error categories'!$A$2:$D$54,3,FALSE)</f>
        <v>#N/A</v>
      </c>
      <c r="S1372" s="374"/>
      <c r="T1372" s="377"/>
      <c r="U1372" s="378">
        <f t="shared" si="189"/>
        <v>0</v>
      </c>
      <c r="V1372" s="379"/>
      <c r="W1372" s="380"/>
      <c r="X1372" s="380"/>
      <c r="Y1372" s="380"/>
      <c r="Z1372" s="379"/>
      <c r="AA1372" s="381"/>
      <c r="AB1372" s="379"/>
      <c r="AC1372" s="380"/>
      <c r="AD1372" s="382">
        <f t="shared" si="196"/>
        <v>0</v>
      </c>
      <c r="AE1372" s="383">
        <f t="shared" si="197"/>
        <v>0</v>
      </c>
      <c r="AF1372" s="379"/>
      <c r="AG1372" s="381"/>
      <c r="AH1372" s="379"/>
      <c r="AI1372" s="381"/>
      <c r="AJ1372" s="384" t="str">
        <f t="shared" si="190"/>
        <v/>
      </c>
      <c r="AK1372" s="385" t="str">
        <f t="shared" si="191"/>
        <v/>
      </c>
      <c r="AL1372" s="388" t="str">
        <f t="shared" si="192"/>
        <v/>
      </c>
      <c r="AM1372" s="389" t="str">
        <f t="shared" si="193"/>
        <v/>
      </c>
      <c r="AN1372" s="388" t="str">
        <f t="shared" si="194"/>
        <v/>
      </c>
      <c r="AO1372" s="389" t="str">
        <f t="shared" si="195"/>
        <v/>
      </c>
      <c r="AP1372" s="423"/>
      <c r="AQ1372" s="423"/>
      <c r="AR1372" s="431" t="e">
        <f>VLOOKUP($B1372,'acc names'!$C$2:$D$12102,2,FALSE)</f>
        <v>#N/A</v>
      </c>
      <c r="AS1372" s="431" t="e">
        <f>VLOOKUP($AQ1372,software!$A$1:$B$14605,2,FALSE)</f>
        <v>#N/A</v>
      </c>
      <c r="AT1372" s="423"/>
      <c r="AV1372" s="423"/>
    </row>
    <row r="1373" spans="1:48" ht="12.75" x14ac:dyDescent="0.2">
      <c r="A1373" s="101"/>
      <c r="B1373" s="42"/>
      <c r="C1373" s="142"/>
      <c r="D1373" s="143"/>
      <c r="E1373" s="107"/>
      <c r="F1373" s="46"/>
      <c r="G1373" s="46"/>
      <c r="H1373" s="46"/>
      <c r="I1373" s="46"/>
      <c r="J1373" s="46"/>
      <c r="K1373" s="46"/>
      <c r="L1373" s="139"/>
      <c r="M1373" s="41"/>
      <c r="N1373" s="45"/>
      <c r="O1373" s="47"/>
      <c r="P1373" s="43"/>
      <c r="Q1373" s="71" t="e">
        <f>VLOOKUP(N1373,'error categories'!$A$2:$D$54,4,FALSE)</f>
        <v>#N/A</v>
      </c>
      <c r="R1373" s="72" t="e">
        <f>VLOOKUP(N1373,'error categories'!$A$2:$D$54,3,FALSE)</f>
        <v>#N/A</v>
      </c>
      <c r="S1373" s="374"/>
      <c r="T1373" s="377"/>
      <c r="U1373" s="378">
        <f t="shared" si="189"/>
        <v>0</v>
      </c>
      <c r="V1373" s="379"/>
      <c r="W1373" s="380"/>
      <c r="X1373" s="380"/>
      <c r="Y1373" s="380"/>
      <c r="Z1373" s="379"/>
      <c r="AA1373" s="381"/>
      <c r="AB1373" s="379"/>
      <c r="AC1373" s="380"/>
      <c r="AD1373" s="382">
        <f t="shared" si="196"/>
        <v>0</v>
      </c>
      <c r="AE1373" s="383">
        <f t="shared" si="197"/>
        <v>0</v>
      </c>
      <c r="AF1373" s="379"/>
      <c r="AG1373" s="381"/>
      <c r="AH1373" s="379"/>
      <c r="AI1373" s="381"/>
      <c r="AJ1373" s="384" t="str">
        <f t="shared" si="190"/>
        <v/>
      </c>
      <c r="AK1373" s="385" t="str">
        <f t="shared" si="191"/>
        <v/>
      </c>
      <c r="AL1373" s="388" t="str">
        <f t="shared" si="192"/>
        <v/>
      </c>
      <c r="AM1373" s="389" t="str">
        <f t="shared" si="193"/>
        <v/>
      </c>
      <c r="AN1373" s="388" t="str">
        <f t="shared" si="194"/>
        <v/>
      </c>
      <c r="AO1373" s="389" t="str">
        <f t="shared" si="195"/>
        <v/>
      </c>
      <c r="AP1373" s="423"/>
      <c r="AQ1373" s="423"/>
      <c r="AR1373" s="431" t="e">
        <f>VLOOKUP($B1373,'acc names'!$C$2:$D$12102,2,FALSE)</f>
        <v>#N/A</v>
      </c>
      <c r="AS1373" s="431" t="e">
        <f>VLOOKUP($AQ1373,software!$A$1:$B$14605,2,FALSE)</f>
        <v>#N/A</v>
      </c>
      <c r="AT1373" s="423"/>
      <c r="AV1373" s="423"/>
    </row>
    <row r="1374" spans="1:48" ht="12.75" x14ac:dyDescent="0.2">
      <c r="A1374" s="101"/>
      <c r="B1374" s="42"/>
      <c r="C1374" s="142"/>
      <c r="D1374" s="143"/>
      <c r="E1374" s="107"/>
      <c r="F1374" s="46"/>
      <c r="G1374" s="46"/>
      <c r="H1374" s="46"/>
      <c r="I1374" s="46"/>
      <c r="J1374" s="46"/>
      <c r="K1374" s="46"/>
      <c r="L1374" s="139"/>
      <c r="M1374" s="41"/>
      <c r="N1374" s="45"/>
      <c r="O1374" s="47"/>
      <c r="P1374" s="43"/>
      <c r="Q1374" s="71" t="e">
        <f>VLOOKUP(N1374,'error categories'!$A$2:$D$54,4,FALSE)</f>
        <v>#N/A</v>
      </c>
      <c r="R1374" s="72" t="e">
        <f>VLOOKUP(N1374,'error categories'!$A$2:$D$54,3,FALSE)</f>
        <v>#N/A</v>
      </c>
      <c r="S1374" s="374"/>
      <c r="T1374" s="377"/>
      <c r="U1374" s="378">
        <f t="shared" si="189"/>
        <v>0</v>
      </c>
      <c r="V1374" s="379"/>
      <c r="W1374" s="380"/>
      <c r="X1374" s="380"/>
      <c r="Y1374" s="380"/>
      <c r="Z1374" s="379"/>
      <c r="AA1374" s="381"/>
      <c r="AB1374" s="379"/>
      <c r="AC1374" s="380"/>
      <c r="AD1374" s="382">
        <f t="shared" si="196"/>
        <v>0</v>
      </c>
      <c r="AE1374" s="383">
        <f t="shared" si="197"/>
        <v>0</v>
      </c>
      <c r="AF1374" s="379"/>
      <c r="AG1374" s="381"/>
      <c r="AH1374" s="379"/>
      <c r="AI1374" s="381"/>
      <c r="AJ1374" s="384" t="str">
        <f t="shared" si="190"/>
        <v/>
      </c>
      <c r="AK1374" s="385" t="str">
        <f t="shared" si="191"/>
        <v/>
      </c>
      <c r="AL1374" s="388" t="str">
        <f t="shared" si="192"/>
        <v/>
      </c>
      <c r="AM1374" s="389" t="str">
        <f t="shared" si="193"/>
        <v/>
      </c>
      <c r="AN1374" s="388" t="str">
        <f t="shared" si="194"/>
        <v/>
      </c>
      <c r="AO1374" s="389" t="str">
        <f t="shared" si="195"/>
        <v/>
      </c>
      <c r="AP1374" s="423"/>
      <c r="AQ1374" s="423"/>
      <c r="AR1374" s="431" t="e">
        <f>VLOOKUP($B1374,'acc names'!$C$2:$D$12102,2,FALSE)</f>
        <v>#N/A</v>
      </c>
      <c r="AS1374" s="431" t="e">
        <f>VLOOKUP($AQ1374,software!$A$1:$B$14605,2,FALSE)</f>
        <v>#N/A</v>
      </c>
      <c r="AT1374" s="423"/>
      <c r="AV1374" s="423"/>
    </row>
    <row r="1375" spans="1:48" ht="12.75" x14ac:dyDescent="0.2">
      <c r="A1375" s="101"/>
      <c r="B1375" s="42"/>
      <c r="C1375" s="142"/>
      <c r="D1375" s="143"/>
      <c r="E1375" s="107"/>
      <c r="F1375" s="46"/>
      <c r="G1375" s="46"/>
      <c r="H1375" s="46"/>
      <c r="I1375" s="46"/>
      <c r="J1375" s="46"/>
      <c r="K1375" s="46"/>
      <c r="L1375" s="139"/>
      <c r="M1375" s="41"/>
      <c r="N1375" s="45"/>
      <c r="O1375" s="47"/>
      <c r="P1375" s="43"/>
      <c r="Q1375" s="71" t="e">
        <f>VLOOKUP(N1375,'error categories'!$A$2:$D$54,4,FALSE)</f>
        <v>#N/A</v>
      </c>
      <c r="R1375" s="72" t="e">
        <f>VLOOKUP(N1375,'error categories'!$A$2:$D$54,3,FALSE)</f>
        <v>#N/A</v>
      </c>
      <c r="S1375" s="374"/>
      <c r="T1375" s="377"/>
      <c r="U1375" s="378">
        <f t="shared" si="189"/>
        <v>0</v>
      </c>
      <c r="V1375" s="379"/>
      <c r="W1375" s="380"/>
      <c r="X1375" s="380"/>
      <c r="Y1375" s="380"/>
      <c r="Z1375" s="379"/>
      <c r="AA1375" s="381"/>
      <c r="AB1375" s="379"/>
      <c r="AC1375" s="380"/>
      <c r="AD1375" s="382">
        <f t="shared" si="196"/>
        <v>0</v>
      </c>
      <c r="AE1375" s="383">
        <f t="shared" si="197"/>
        <v>0</v>
      </c>
      <c r="AF1375" s="379"/>
      <c r="AG1375" s="381"/>
      <c r="AH1375" s="379"/>
      <c r="AI1375" s="381"/>
      <c r="AJ1375" s="384" t="str">
        <f t="shared" si="190"/>
        <v/>
      </c>
      <c r="AK1375" s="385" t="str">
        <f t="shared" si="191"/>
        <v/>
      </c>
      <c r="AL1375" s="388" t="str">
        <f t="shared" si="192"/>
        <v/>
      </c>
      <c r="AM1375" s="389" t="str">
        <f t="shared" si="193"/>
        <v/>
      </c>
      <c r="AN1375" s="388" t="str">
        <f t="shared" si="194"/>
        <v/>
      </c>
      <c r="AO1375" s="389" t="str">
        <f t="shared" si="195"/>
        <v/>
      </c>
      <c r="AP1375" s="423"/>
      <c r="AQ1375" s="423"/>
      <c r="AR1375" s="431" t="e">
        <f>VLOOKUP($B1375,'acc names'!$C$2:$D$12102,2,FALSE)</f>
        <v>#N/A</v>
      </c>
      <c r="AS1375" s="431" t="e">
        <f>VLOOKUP($AQ1375,software!$A$1:$B$14605,2,FALSE)</f>
        <v>#N/A</v>
      </c>
      <c r="AT1375" s="423"/>
      <c r="AV1375" s="423"/>
    </row>
    <row r="1376" spans="1:48" ht="12.75" x14ac:dyDescent="0.2">
      <c r="A1376" s="101"/>
      <c r="B1376" s="42"/>
      <c r="C1376" s="142"/>
      <c r="D1376" s="143"/>
      <c r="E1376" s="107"/>
      <c r="F1376" s="46"/>
      <c r="G1376" s="46"/>
      <c r="H1376" s="46"/>
      <c r="I1376" s="46"/>
      <c r="J1376" s="46"/>
      <c r="K1376" s="46"/>
      <c r="L1376" s="139"/>
      <c r="M1376" s="41"/>
      <c r="N1376" s="45"/>
      <c r="O1376" s="47"/>
      <c r="P1376" s="43"/>
      <c r="Q1376" s="71" t="e">
        <f>VLOOKUP(N1376,'error categories'!$A$2:$D$54,4,FALSE)</f>
        <v>#N/A</v>
      </c>
      <c r="R1376" s="72" t="e">
        <f>VLOOKUP(N1376,'error categories'!$A$2:$D$54,3,FALSE)</f>
        <v>#N/A</v>
      </c>
      <c r="S1376" s="374"/>
      <c r="T1376" s="377"/>
      <c r="U1376" s="378">
        <f t="shared" si="189"/>
        <v>0</v>
      </c>
      <c r="V1376" s="379"/>
      <c r="W1376" s="380"/>
      <c r="X1376" s="380"/>
      <c r="Y1376" s="380"/>
      <c r="Z1376" s="379"/>
      <c r="AA1376" s="381"/>
      <c r="AB1376" s="379"/>
      <c r="AC1376" s="380"/>
      <c r="AD1376" s="382">
        <f t="shared" si="196"/>
        <v>0</v>
      </c>
      <c r="AE1376" s="383">
        <f t="shared" si="197"/>
        <v>0</v>
      </c>
      <c r="AF1376" s="379"/>
      <c r="AG1376" s="381"/>
      <c r="AH1376" s="379"/>
      <c r="AI1376" s="381"/>
      <c r="AJ1376" s="384" t="str">
        <f t="shared" si="190"/>
        <v/>
      </c>
      <c r="AK1376" s="385" t="str">
        <f t="shared" si="191"/>
        <v/>
      </c>
      <c r="AL1376" s="388" t="str">
        <f t="shared" si="192"/>
        <v/>
      </c>
      <c r="AM1376" s="389" t="str">
        <f t="shared" si="193"/>
        <v/>
      </c>
      <c r="AN1376" s="388" t="str">
        <f t="shared" si="194"/>
        <v/>
      </c>
      <c r="AO1376" s="389" t="str">
        <f t="shared" si="195"/>
        <v/>
      </c>
      <c r="AP1376" s="423"/>
      <c r="AQ1376" s="423"/>
      <c r="AR1376" s="431" t="e">
        <f>VLOOKUP($B1376,'acc names'!$C$2:$D$12102,2,FALSE)</f>
        <v>#N/A</v>
      </c>
      <c r="AS1376" s="431" t="e">
        <f>VLOOKUP($AQ1376,software!$A$1:$B$14605,2,FALSE)</f>
        <v>#N/A</v>
      </c>
      <c r="AT1376" s="423"/>
      <c r="AV1376" s="423"/>
    </row>
    <row r="1377" spans="1:48" ht="12.75" x14ac:dyDescent="0.2">
      <c r="A1377" s="101"/>
      <c r="B1377" s="42"/>
      <c r="C1377" s="142"/>
      <c r="D1377" s="143"/>
      <c r="E1377" s="107"/>
      <c r="F1377" s="46"/>
      <c r="G1377" s="46"/>
      <c r="H1377" s="46"/>
      <c r="I1377" s="46"/>
      <c r="J1377" s="46"/>
      <c r="K1377" s="46"/>
      <c r="L1377" s="139"/>
      <c r="M1377" s="41"/>
      <c r="N1377" s="45"/>
      <c r="O1377" s="47"/>
      <c r="P1377" s="43"/>
      <c r="Q1377" s="71" t="e">
        <f>VLOOKUP(N1377,'error categories'!$A$2:$D$54,4,FALSE)</f>
        <v>#N/A</v>
      </c>
      <c r="R1377" s="72" t="e">
        <f>VLOOKUP(N1377,'error categories'!$A$2:$D$54,3,FALSE)</f>
        <v>#N/A</v>
      </c>
      <c r="S1377" s="374"/>
      <c r="T1377" s="377"/>
      <c r="U1377" s="378">
        <f t="shared" si="189"/>
        <v>0</v>
      </c>
      <c r="V1377" s="379"/>
      <c r="W1377" s="380"/>
      <c r="X1377" s="380"/>
      <c r="Y1377" s="380"/>
      <c r="Z1377" s="379"/>
      <c r="AA1377" s="381"/>
      <c r="AB1377" s="379"/>
      <c r="AC1377" s="380"/>
      <c r="AD1377" s="382">
        <f t="shared" si="196"/>
        <v>0</v>
      </c>
      <c r="AE1377" s="383">
        <f t="shared" si="197"/>
        <v>0</v>
      </c>
      <c r="AF1377" s="379"/>
      <c r="AG1377" s="381"/>
      <c r="AH1377" s="379"/>
      <c r="AI1377" s="381"/>
      <c r="AJ1377" s="384" t="str">
        <f t="shared" si="190"/>
        <v/>
      </c>
      <c r="AK1377" s="385" t="str">
        <f t="shared" si="191"/>
        <v/>
      </c>
      <c r="AL1377" s="388" t="str">
        <f t="shared" si="192"/>
        <v/>
      </c>
      <c r="AM1377" s="389" t="str">
        <f t="shared" si="193"/>
        <v/>
      </c>
      <c r="AN1377" s="388" t="str">
        <f t="shared" si="194"/>
        <v/>
      </c>
      <c r="AO1377" s="389" t="str">
        <f t="shared" si="195"/>
        <v/>
      </c>
      <c r="AP1377" s="423"/>
      <c r="AQ1377" s="423"/>
      <c r="AR1377" s="431" t="e">
        <f>VLOOKUP($B1377,'acc names'!$C$2:$D$12102,2,FALSE)</f>
        <v>#N/A</v>
      </c>
      <c r="AS1377" s="431" t="e">
        <f>VLOOKUP($AQ1377,software!$A$1:$B$14605,2,FALSE)</f>
        <v>#N/A</v>
      </c>
      <c r="AT1377" s="423"/>
      <c r="AV1377" s="423"/>
    </row>
    <row r="1378" spans="1:48" ht="12.75" x14ac:dyDescent="0.2">
      <c r="A1378" s="101"/>
      <c r="B1378" s="42"/>
      <c r="C1378" s="142"/>
      <c r="D1378" s="143"/>
      <c r="E1378" s="107"/>
      <c r="F1378" s="46"/>
      <c r="G1378" s="46"/>
      <c r="H1378" s="46"/>
      <c r="I1378" s="46"/>
      <c r="J1378" s="46"/>
      <c r="K1378" s="46"/>
      <c r="L1378" s="139"/>
      <c r="M1378" s="41"/>
      <c r="N1378" s="45"/>
      <c r="O1378" s="47"/>
      <c r="P1378" s="43"/>
      <c r="Q1378" s="71" t="e">
        <f>VLOOKUP(N1378,'error categories'!$A$2:$D$54,4,FALSE)</f>
        <v>#N/A</v>
      </c>
      <c r="R1378" s="72" t="e">
        <f>VLOOKUP(N1378,'error categories'!$A$2:$D$54,3,FALSE)</f>
        <v>#N/A</v>
      </c>
      <c r="S1378" s="374"/>
      <c r="T1378" s="377"/>
      <c r="U1378" s="378">
        <f t="shared" si="189"/>
        <v>0</v>
      </c>
      <c r="V1378" s="379"/>
      <c r="W1378" s="380"/>
      <c r="X1378" s="380"/>
      <c r="Y1378" s="380"/>
      <c r="Z1378" s="379"/>
      <c r="AA1378" s="381"/>
      <c r="AB1378" s="379"/>
      <c r="AC1378" s="380"/>
      <c r="AD1378" s="382">
        <f t="shared" si="196"/>
        <v>0</v>
      </c>
      <c r="AE1378" s="383">
        <f t="shared" si="197"/>
        <v>0</v>
      </c>
      <c r="AF1378" s="379"/>
      <c r="AG1378" s="381"/>
      <c r="AH1378" s="379"/>
      <c r="AI1378" s="381"/>
      <c r="AJ1378" s="384" t="str">
        <f t="shared" si="190"/>
        <v/>
      </c>
      <c r="AK1378" s="385" t="str">
        <f t="shared" si="191"/>
        <v/>
      </c>
      <c r="AL1378" s="388" t="str">
        <f t="shared" si="192"/>
        <v/>
      </c>
      <c r="AM1378" s="389" t="str">
        <f t="shared" si="193"/>
        <v/>
      </c>
      <c r="AN1378" s="388" t="str">
        <f t="shared" si="194"/>
        <v/>
      </c>
      <c r="AO1378" s="389" t="str">
        <f t="shared" si="195"/>
        <v/>
      </c>
      <c r="AP1378" s="423"/>
      <c r="AQ1378" s="423"/>
      <c r="AR1378" s="431" t="e">
        <f>VLOOKUP($B1378,'acc names'!$C$2:$D$12102,2,FALSE)</f>
        <v>#N/A</v>
      </c>
      <c r="AS1378" s="431" t="e">
        <f>VLOOKUP($AQ1378,software!$A$1:$B$14605,2,FALSE)</f>
        <v>#N/A</v>
      </c>
      <c r="AT1378" s="423"/>
      <c r="AV1378" s="423"/>
    </row>
    <row r="1379" spans="1:48" ht="12.75" x14ac:dyDescent="0.2">
      <c r="A1379" s="101"/>
      <c r="B1379" s="42"/>
      <c r="C1379" s="142"/>
      <c r="D1379" s="143"/>
      <c r="E1379" s="107"/>
      <c r="F1379" s="46"/>
      <c r="G1379" s="46"/>
      <c r="H1379" s="46"/>
      <c r="I1379" s="46"/>
      <c r="J1379" s="46"/>
      <c r="K1379" s="46"/>
      <c r="L1379" s="139"/>
      <c r="M1379" s="41"/>
      <c r="N1379" s="45"/>
      <c r="O1379" s="47"/>
      <c r="P1379" s="43"/>
      <c r="Q1379" s="71" t="e">
        <f>VLOOKUP(N1379,'error categories'!$A$2:$D$54,4,FALSE)</f>
        <v>#N/A</v>
      </c>
      <c r="R1379" s="72" t="e">
        <f>VLOOKUP(N1379,'error categories'!$A$2:$D$54,3,FALSE)</f>
        <v>#N/A</v>
      </c>
      <c r="S1379" s="374"/>
      <c r="T1379" s="377"/>
      <c r="U1379" s="378">
        <f t="shared" si="189"/>
        <v>0</v>
      </c>
      <c r="V1379" s="379"/>
      <c r="W1379" s="380"/>
      <c r="X1379" s="380"/>
      <c r="Y1379" s="380"/>
      <c r="Z1379" s="379"/>
      <c r="AA1379" s="381"/>
      <c r="AB1379" s="379"/>
      <c r="AC1379" s="380"/>
      <c r="AD1379" s="382">
        <f t="shared" si="196"/>
        <v>0</v>
      </c>
      <c r="AE1379" s="383">
        <f t="shared" si="197"/>
        <v>0</v>
      </c>
      <c r="AF1379" s="379"/>
      <c r="AG1379" s="381"/>
      <c r="AH1379" s="379"/>
      <c r="AI1379" s="381"/>
      <c r="AJ1379" s="384" t="str">
        <f t="shared" si="190"/>
        <v/>
      </c>
      <c r="AK1379" s="385" t="str">
        <f t="shared" si="191"/>
        <v/>
      </c>
      <c r="AL1379" s="388" t="str">
        <f t="shared" si="192"/>
        <v/>
      </c>
      <c r="AM1379" s="389" t="str">
        <f t="shared" si="193"/>
        <v/>
      </c>
      <c r="AN1379" s="388" t="str">
        <f t="shared" si="194"/>
        <v/>
      </c>
      <c r="AO1379" s="389" t="str">
        <f t="shared" si="195"/>
        <v/>
      </c>
      <c r="AP1379" s="423"/>
      <c r="AQ1379" s="423"/>
      <c r="AR1379" s="431" t="e">
        <f>VLOOKUP($B1379,'acc names'!$C$2:$D$12102,2,FALSE)</f>
        <v>#N/A</v>
      </c>
      <c r="AS1379" s="431" t="e">
        <f>VLOOKUP($AQ1379,software!$A$1:$B$14605,2,FALSE)</f>
        <v>#N/A</v>
      </c>
      <c r="AT1379" s="423"/>
      <c r="AV1379" s="423"/>
    </row>
    <row r="1380" spans="1:48" ht="12.75" x14ac:dyDescent="0.2">
      <c r="A1380" s="101"/>
      <c r="B1380" s="42"/>
      <c r="C1380" s="142"/>
      <c r="D1380" s="143"/>
      <c r="E1380" s="107"/>
      <c r="F1380" s="46"/>
      <c r="G1380" s="46"/>
      <c r="H1380" s="46"/>
      <c r="I1380" s="46"/>
      <c r="J1380" s="46"/>
      <c r="K1380" s="46"/>
      <c r="L1380" s="139"/>
      <c r="M1380" s="41"/>
      <c r="N1380" s="45"/>
      <c r="O1380" s="47"/>
      <c r="P1380" s="43"/>
      <c r="Q1380" s="71" t="e">
        <f>VLOOKUP(N1380,'error categories'!$A$2:$D$54,4,FALSE)</f>
        <v>#N/A</v>
      </c>
      <c r="R1380" s="72" t="e">
        <f>VLOOKUP(N1380,'error categories'!$A$2:$D$54,3,FALSE)</f>
        <v>#N/A</v>
      </c>
      <c r="S1380" s="374"/>
      <c r="T1380" s="377"/>
      <c r="U1380" s="378">
        <f t="shared" si="189"/>
        <v>0</v>
      </c>
      <c r="V1380" s="379"/>
      <c r="W1380" s="380"/>
      <c r="X1380" s="380"/>
      <c r="Y1380" s="380"/>
      <c r="Z1380" s="379"/>
      <c r="AA1380" s="381"/>
      <c r="AB1380" s="379"/>
      <c r="AC1380" s="380"/>
      <c r="AD1380" s="382">
        <f t="shared" si="196"/>
        <v>0</v>
      </c>
      <c r="AE1380" s="383">
        <f t="shared" si="197"/>
        <v>0</v>
      </c>
      <c r="AF1380" s="379"/>
      <c r="AG1380" s="381"/>
      <c r="AH1380" s="379"/>
      <c r="AI1380" s="381"/>
      <c r="AJ1380" s="384" t="str">
        <f t="shared" si="190"/>
        <v/>
      </c>
      <c r="AK1380" s="385" t="str">
        <f t="shared" si="191"/>
        <v/>
      </c>
      <c r="AL1380" s="388" t="str">
        <f t="shared" si="192"/>
        <v/>
      </c>
      <c r="AM1380" s="389" t="str">
        <f t="shared" si="193"/>
        <v/>
      </c>
      <c r="AN1380" s="388" t="str">
        <f t="shared" si="194"/>
        <v/>
      </c>
      <c r="AO1380" s="389" t="str">
        <f t="shared" si="195"/>
        <v/>
      </c>
      <c r="AP1380" s="423"/>
      <c r="AQ1380" s="423"/>
      <c r="AR1380" s="431" t="e">
        <f>VLOOKUP($B1380,'acc names'!$C$2:$D$12102,2,FALSE)</f>
        <v>#N/A</v>
      </c>
      <c r="AS1380" s="431" t="e">
        <f>VLOOKUP($AQ1380,software!$A$1:$B$14605,2,FALSE)</f>
        <v>#N/A</v>
      </c>
      <c r="AT1380" s="423"/>
      <c r="AV1380" s="423"/>
    </row>
    <row r="1381" spans="1:48" ht="12.75" x14ac:dyDescent="0.2">
      <c r="A1381" s="101"/>
      <c r="B1381" s="42"/>
      <c r="C1381" s="142"/>
      <c r="D1381" s="143"/>
      <c r="E1381" s="107"/>
      <c r="F1381" s="46"/>
      <c r="G1381" s="46"/>
      <c r="H1381" s="46"/>
      <c r="I1381" s="46"/>
      <c r="J1381" s="46"/>
      <c r="K1381" s="46"/>
      <c r="L1381" s="139"/>
      <c r="M1381" s="41"/>
      <c r="N1381" s="45"/>
      <c r="O1381" s="47"/>
      <c r="P1381" s="43"/>
      <c r="Q1381" s="71" t="e">
        <f>VLOOKUP(N1381,'error categories'!$A$2:$D$54,4,FALSE)</f>
        <v>#N/A</v>
      </c>
      <c r="R1381" s="72" t="e">
        <f>VLOOKUP(N1381,'error categories'!$A$2:$D$54,3,FALSE)</f>
        <v>#N/A</v>
      </c>
      <c r="S1381" s="374"/>
      <c r="T1381" s="377"/>
      <c r="U1381" s="378">
        <f t="shared" si="189"/>
        <v>0</v>
      </c>
      <c r="V1381" s="379"/>
      <c r="W1381" s="380"/>
      <c r="X1381" s="380"/>
      <c r="Y1381" s="380"/>
      <c r="Z1381" s="379"/>
      <c r="AA1381" s="381"/>
      <c r="AB1381" s="379"/>
      <c r="AC1381" s="380"/>
      <c r="AD1381" s="382">
        <f t="shared" si="196"/>
        <v>0</v>
      </c>
      <c r="AE1381" s="383">
        <f t="shared" si="197"/>
        <v>0</v>
      </c>
      <c r="AF1381" s="379"/>
      <c r="AG1381" s="381"/>
      <c r="AH1381" s="379"/>
      <c r="AI1381" s="381"/>
      <c r="AJ1381" s="384" t="str">
        <f t="shared" si="190"/>
        <v/>
      </c>
      <c r="AK1381" s="385" t="str">
        <f t="shared" si="191"/>
        <v/>
      </c>
      <c r="AL1381" s="388" t="str">
        <f t="shared" si="192"/>
        <v/>
      </c>
      <c r="AM1381" s="389" t="str">
        <f t="shared" si="193"/>
        <v/>
      </c>
      <c r="AN1381" s="388" t="str">
        <f t="shared" si="194"/>
        <v/>
      </c>
      <c r="AO1381" s="389" t="str">
        <f t="shared" si="195"/>
        <v/>
      </c>
      <c r="AP1381" s="423"/>
      <c r="AQ1381" s="423"/>
      <c r="AR1381" s="431" t="e">
        <f>VLOOKUP($B1381,'acc names'!$C$2:$D$12102,2,FALSE)</f>
        <v>#N/A</v>
      </c>
      <c r="AS1381" s="431" t="e">
        <f>VLOOKUP($AQ1381,software!$A$1:$B$14605,2,FALSE)</f>
        <v>#N/A</v>
      </c>
      <c r="AT1381" s="423"/>
      <c r="AV1381" s="423"/>
    </row>
    <row r="1382" spans="1:48" ht="12.75" x14ac:dyDescent="0.2">
      <c r="A1382" s="101"/>
      <c r="B1382" s="42"/>
      <c r="C1382" s="142"/>
      <c r="D1382" s="143"/>
      <c r="E1382" s="107"/>
      <c r="F1382" s="46"/>
      <c r="G1382" s="46"/>
      <c r="H1382" s="46"/>
      <c r="I1382" s="46"/>
      <c r="J1382" s="46"/>
      <c r="K1382" s="46"/>
      <c r="L1382" s="139"/>
      <c r="M1382" s="41"/>
      <c r="N1382" s="45"/>
      <c r="O1382" s="47"/>
      <c r="P1382" s="43"/>
      <c r="Q1382" s="71" t="e">
        <f>VLOOKUP(N1382,'error categories'!$A$2:$D$54,4,FALSE)</f>
        <v>#N/A</v>
      </c>
      <c r="R1382" s="72" t="e">
        <f>VLOOKUP(N1382,'error categories'!$A$2:$D$54,3,FALSE)</f>
        <v>#N/A</v>
      </c>
      <c r="S1382" s="374"/>
      <c r="T1382" s="377"/>
      <c r="U1382" s="378">
        <f t="shared" si="189"/>
        <v>0</v>
      </c>
      <c r="V1382" s="379"/>
      <c r="W1382" s="380"/>
      <c r="X1382" s="380"/>
      <c r="Y1382" s="380"/>
      <c r="Z1382" s="379"/>
      <c r="AA1382" s="381"/>
      <c r="AB1382" s="379"/>
      <c r="AC1382" s="380"/>
      <c r="AD1382" s="382">
        <f t="shared" si="196"/>
        <v>0</v>
      </c>
      <c r="AE1382" s="383">
        <f t="shared" si="197"/>
        <v>0</v>
      </c>
      <c r="AF1382" s="379"/>
      <c r="AG1382" s="381"/>
      <c r="AH1382" s="379"/>
      <c r="AI1382" s="381"/>
      <c r="AJ1382" s="384" t="str">
        <f t="shared" si="190"/>
        <v/>
      </c>
      <c r="AK1382" s="385" t="str">
        <f t="shared" si="191"/>
        <v/>
      </c>
      <c r="AL1382" s="388" t="str">
        <f t="shared" si="192"/>
        <v/>
      </c>
      <c r="AM1382" s="389" t="str">
        <f t="shared" si="193"/>
        <v/>
      </c>
      <c r="AN1382" s="388" t="str">
        <f t="shared" si="194"/>
        <v/>
      </c>
      <c r="AO1382" s="389" t="str">
        <f t="shared" si="195"/>
        <v/>
      </c>
      <c r="AP1382" s="423"/>
      <c r="AQ1382" s="423"/>
      <c r="AR1382" s="431" t="e">
        <f>VLOOKUP($B1382,'acc names'!$C$2:$D$12102,2,FALSE)</f>
        <v>#N/A</v>
      </c>
      <c r="AS1382" s="431" t="e">
        <f>VLOOKUP($AQ1382,software!$A$1:$B$14605,2,FALSE)</f>
        <v>#N/A</v>
      </c>
      <c r="AT1382" s="423"/>
      <c r="AV1382" s="423"/>
    </row>
    <row r="1383" spans="1:48" ht="12.75" x14ac:dyDescent="0.2">
      <c r="A1383" s="101"/>
      <c r="B1383" s="42"/>
      <c r="C1383" s="142"/>
      <c r="D1383" s="143"/>
      <c r="E1383" s="107"/>
      <c r="F1383" s="46"/>
      <c r="G1383" s="46"/>
      <c r="H1383" s="46"/>
      <c r="I1383" s="46"/>
      <c r="J1383" s="46"/>
      <c r="K1383" s="46"/>
      <c r="L1383" s="139"/>
      <c r="M1383" s="41"/>
      <c r="N1383" s="45"/>
      <c r="O1383" s="47"/>
      <c r="P1383" s="43"/>
      <c r="Q1383" s="71" t="e">
        <f>VLOOKUP(N1383,'error categories'!$A$2:$D$54,4,FALSE)</f>
        <v>#N/A</v>
      </c>
      <c r="R1383" s="72" t="e">
        <f>VLOOKUP(N1383,'error categories'!$A$2:$D$54,3,FALSE)</f>
        <v>#N/A</v>
      </c>
      <c r="S1383" s="374"/>
      <c r="T1383" s="377"/>
      <c r="U1383" s="378">
        <f t="shared" si="189"/>
        <v>0</v>
      </c>
      <c r="V1383" s="379"/>
      <c r="W1383" s="380"/>
      <c r="X1383" s="380"/>
      <c r="Y1383" s="380"/>
      <c r="Z1383" s="379"/>
      <c r="AA1383" s="381"/>
      <c r="AB1383" s="379"/>
      <c r="AC1383" s="380"/>
      <c r="AD1383" s="382">
        <f t="shared" si="196"/>
        <v>0</v>
      </c>
      <c r="AE1383" s="383">
        <f t="shared" si="197"/>
        <v>0</v>
      </c>
      <c r="AF1383" s="379"/>
      <c r="AG1383" s="381"/>
      <c r="AH1383" s="379"/>
      <c r="AI1383" s="381"/>
      <c r="AJ1383" s="384" t="str">
        <f t="shared" si="190"/>
        <v/>
      </c>
      <c r="AK1383" s="385" t="str">
        <f t="shared" si="191"/>
        <v/>
      </c>
      <c r="AL1383" s="388" t="str">
        <f t="shared" si="192"/>
        <v/>
      </c>
      <c r="AM1383" s="389" t="str">
        <f t="shared" si="193"/>
        <v/>
      </c>
      <c r="AN1383" s="388" t="str">
        <f t="shared" si="194"/>
        <v/>
      </c>
      <c r="AO1383" s="389" t="str">
        <f t="shared" si="195"/>
        <v/>
      </c>
      <c r="AP1383" s="423"/>
      <c r="AQ1383" s="423"/>
      <c r="AR1383" s="431" t="e">
        <f>VLOOKUP($B1383,'acc names'!$C$2:$D$12102,2,FALSE)</f>
        <v>#N/A</v>
      </c>
      <c r="AS1383" s="431" t="e">
        <f>VLOOKUP($AQ1383,software!$A$1:$B$14605,2,FALSE)</f>
        <v>#N/A</v>
      </c>
      <c r="AT1383" s="423"/>
      <c r="AV1383" s="423"/>
    </row>
    <row r="1384" spans="1:48" ht="12.75" x14ac:dyDescent="0.2">
      <c r="A1384" s="101"/>
      <c r="B1384" s="42"/>
      <c r="C1384" s="142"/>
      <c r="D1384" s="143"/>
      <c r="E1384" s="107"/>
      <c r="F1384" s="46"/>
      <c r="G1384" s="46"/>
      <c r="H1384" s="46"/>
      <c r="I1384" s="46"/>
      <c r="J1384" s="46"/>
      <c r="K1384" s="46"/>
      <c r="L1384" s="139"/>
      <c r="M1384" s="41"/>
      <c r="N1384" s="45"/>
      <c r="O1384" s="47"/>
      <c r="P1384" s="43"/>
      <c r="Q1384" s="71" t="e">
        <f>VLOOKUP(N1384,'error categories'!$A$2:$D$54,4,FALSE)</f>
        <v>#N/A</v>
      </c>
      <c r="R1384" s="72" t="e">
        <f>VLOOKUP(N1384,'error categories'!$A$2:$D$54,3,FALSE)</f>
        <v>#N/A</v>
      </c>
      <c r="S1384" s="374"/>
      <c r="T1384" s="377"/>
      <c r="U1384" s="378">
        <f t="shared" si="189"/>
        <v>0</v>
      </c>
      <c r="V1384" s="379"/>
      <c r="W1384" s="380"/>
      <c r="X1384" s="380"/>
      <c r="Y1384" s="380"/>
      <c r="Z1384" s="379"/>
      <c r="AA1384" s="381"/>
      <c r="AB1384" s="379"/>
      <c r="AC1384" s="380"/>
      <c r="AD1384" s="382">
        <f t="shared" si="196"/>
        <v>0</v>
      </c>
      <c r="AE1384" s="383">
        <f t="shared" si="197"/>
        <v>0</v>
      </c>
      <c r="AF1384" s="379"/>
      <c r="AG1384" s="381"/>
      <c r="AH1384" s="379"/>
      <c r="AI1384" s="381"/>
      <c r="AJ1384" s="384" t="str">
        <f t="shared" si="190"/>
        <v/>
      </c>
      <c r="AK1384" s="385" t="str">
        <f t="shared" si="191"/>
        <v/>
      </c>
      <c r="AL1384" s="388" t="str">
        <f t="shared" si="192"/>
        <v/>
      </c>
      <c r="AM1384" s="389" t="str">
        <f t="shared" si="193"/>
        <v/>
      </c>
      <c r="AN1384" s="388" t="str">
        <f t="shared" si="194"/>
        <v/>
      </c>
      <c r="AO1384" s="389" t="str">
        <f t="shared" si="195"/>
        <v/>
      </c>
      <c r="AP1384" s="423"/>
      <c r="AQ1384" s="423"/>
      <c r="AR1384" s="431" t="e">
        <f>VLOOKUP($B1384,'acc names'!$C$2:$D$12102,2,FALSE)</f>
        <v>#N/A</v>
      </c>
      <c r="AS1384" s="431" t="e">
        <f>VLOOKUP($AQ1384,software!$A$1:$B$14605,2,FALSE)</f>
        <v>#N/A</v>
      </c>
      <c r="AT1384" s="423"/>
      <c r="AV1384" s="423"/>
    </row>
    <row r="1385" spans="1:48" ht="12.75" x14ac:dyDescent="0.2">
      <c r="A1385" s="101"/>
      <c r="B1385" s="42"/>
      <c r="C1385" s="142"/>
      <c r="D1385" s="143"/>
      <c r="E1385" s="107"/>
      <c r="F1385" s="46"/>
      <c r="G1385" s="46"/>
      <c r="H1385" s="46"/>
      <c r="I1385" s="46"/>
      <c r="J1385" s="46"/>
      <c r="K1385" s="46"/>
      <c r="L1385" s="139"/>
      <c r="M1385" s="41"/>
      <c r="N1385" s="45"/>
      <c r="O1385" s="47"/>
      <c r="P1385" s="43"/>
      <c r="Q1385" s="71" t="e">
        <f>VLOOKUP(N1385,'error categories'!$A$2:$D$54,4,FALSE)</f>
        <v>#N/A</v>
      </c>
      <c r="R1385" s="72" t="e">
        <f>VLOOKUP(N1385,'error categories'!$A$2:$D$54,3,FALSE)</f>
        <v>#N/A</v>
      </c>
      <c r="S1385" s="374"/>
      <c r="T1385" s="377"/>
      <c r="U1385" s="378">
        <f t="shared" si="189"/>
        <v>0</v>
      </c>
      <c r="V1385" s="379"/>
      <c r="W1385" s="380"/>
      <c r="X1385" s="380"/>
      <c r="Y1385" s="380"/>
      <c r="Z1385" s="379"/>
      <c r="AA1385" s="381"/>
      <c r="AB1385" s="379"/>
      <c r="AC1385" s="380"/>
      <c r="AD1385" s="382">
        <f t="shared" si="196"/>
        <v>0</v>
      </c>
      <c r="AE1385" s="383">
        <f t="shared" si="197"/>
        <v>0</v>
      </c>
      <c r="AF1385" s="379"/>
      <c r="AG1385" s="381"/>
      <c r="AH1385" s="379"/>
      <c r="AI1385" s="381"/>
      <c r="AJ1385" s="384" t="str">
        <f t="shared" si="190"/>
        <v/>
      </c>
      <c r="AK1385" s="385" t="str">
        <f t="shared" si="191"/>
        <v/>
      </c>
      <c r="AL1385" s="388" t="str">
        <f t="shared" si="192"/>
        <v/>
      </c>
      <c r="AM1385" s="389" t="str">
        <f t="shared" si="193"/>
        <v/>
      </c>
      <c r="AN1385" s="388" t="str">
        <f t="shared" si="194"/>
        <v/>
      </c>
      <c r="AO1385" s="389" t="str">
        <f t="shared" si="195"/>
        <v/>
      </c>
      <c r="AP1385" s="423"/>
      <c r="AQ1385" s="423"/>
      <c r="AR1385" s="431" t="e">
        <f>VLOOKUP($B1385,'acc names'!$C$2:$D$12102,2,FALSE)</f>
        <v>#N/A</v>
      </c>
      <c r="AS1385" s="431" t="e">
        <f>VLOOKUP($AQ1385,software!$A$1:$B$14605,2,FALSE)</f>
        <v>#N/A</v>
      </c>
      <c r="AT1385" s="423"/>
      <c r="AV1385" s="423"/>
    </row>
    <row r="1386" spans="1:48" ht="12.75" x14ac:dyDescent="0.2">
      <c r="A1386" s="101"/>
      <c r="B1386" s="42"/>
      <c r="C1386" s="142"/>
      <c r="D1386" s="143"/>
      <c r="E1386" s="107"/>
      <c r="F1386" s="46"/>
      <c r="G1386" s="46"/>
      <c r="H1386" s="46"/>
      <c r="I1386" s="46"/>
      <c r="J1386" s="46"/>
      <c r="K1386" s="46"/>
      <c r="L1386" s="139"/>
      <c r="M1386" s="41"/>
      <c r="N1386" s="45"/>
      <c r="O1386" s="47"/>
      <c r="P1386" s="43"/>
      <c r="Q1386" s="71" t="e">
        <f>VLOOKUP(N1386,'error categories'!$A$2:$D$54,4,FALSE)</f>
        <v>#N/A</v>
      </c>
      <c r="R1386" s="72" t="e">
        <f>VLOOKUP(N1386,'error categories'!$A$2:$D$54,3,FALSE)</f>
        <v>#N/A</v>
      </c>
      <c r="S1386" s="374"/>
      <c r="T1386" s="377"/>
      <c r="U1386" s="378">
        <f t="shared" si="189"/>
        <v>0</v>
      </c>
      <c r="V1386" s="379"/>
      <c r="W1386" s="380"/>
      <c r="X1386" s="380"/>
      <c r="Y1386" s="380"/>
      <c r="Z1386" s="379"/>
      <c r="AA1386" s="381"/>
      <c r="AB1386" s="379"/>
      <c r="AC1386" s="380"/>
      <c r="AD1386" s="382">
        <f t="shared" si="196"/>
        <v>0</v>
      </c>
      <c r="AE1386" s="383">
        <f t="shared" si="197"/>
        <v>0</v>
      </c>
      <c r="AF1386" s="379"/>
      <c r="AG1386" s="381"/>
      <c r="AH1386" s="379"/>
      <c r="AI1386" s="381"/>
      <c r="AJ1386" s="384" t="str">
        <f t="shared" si="190"/>
        <v/>
      </c>
      <c r="AK1386" s="385" t="str">
        <f t="shared" si="191"/>
        <v/>
      </c>
      <c r="AL1386" s="388" t="str">
        <f t="shared" si="192"/>
        <v/>
      </c>
      <c r="AM1386" s="389" t="str">
        <f t="shared" si="193"/>
        <v/>
      </c>
      <c r="AN1386" s="388" t="str">
        <f t="shared" si="194"/>
        <v/>
      </c>
      <c r="AO1386" s="389" t="str">
        <f t="shared" si="195"/>
        <v/>
      </c>
      <c r="AP1386" s="423"/>
      <c r="AQ1386" s="423"/>
      <c r="AR1386" s="431" t="e">
        <f>VLOOKUP($B1386,'acc names'!$C$2:$D$12102,2,FALSE)</f>
        <v>#N/A</v>
      </c>
      <c r="AS1386" s="431" t="e">
        <f>VLOOKUP($AQ1386,software!$A$1:$B$14605,2,FALSE)</f>
        <v>#N/A</v>
      </c>
      <c r="AT1386" s="423"/>
      <c r="AV1386" s="423"/>
    </row>
    <row r="1387" spans="1:48" ht="12.75" x14ac:dyDescent="0.2">
      <c r="A1387" s="101"/>
      <c r="B1387" s="42"/>
      <c r="C1387" s="142"/>
      <c r="D1387" s="143"/>
      <c r="E1387" s="107"/>
      <c r="F1387" s="46"/>
      <c r="G1387" s="46"/>
      <c r="H1387" s="46"/>
      <c r="I1387" s="46"/>
      <c r="J1387" s="46"/>
      <c r="K1387" s="46"/>
      <c r="L1387" s="139"/>
      <c r="M1387" s="41"/>
      <c r="N1387" s="45"/>
      <c r="O1387" s="47"/>
      <c r="P1387" s="43"/>
      <c r="Q1387" s="71" t="e">
        <f>VLOOKUP(N1387,'error categories'!$A$2:$D$54,4,FALSE)</f>
        <v>#N/A</v>
      </c>
      <c r="R1387" s="72" t="e">
        <f>VLOOKUP(N1387,'error categories'!$A$2:$D$54,3,FALSE)</f>
        <v>#N/A</v>
      </c>
      <c r="S1387" s="374"/>
      <c r="T1387" s="377"/>
      <c r="U1387" s="378">
        <f t="shared" si="189"/>
        <v>0</v>
      </c>
      <c r="V1387" s="379"/>
      <c r="W1387" s="380"/>
      <c r="X1387" s="380"/>
      <c r="Y1387" s="380"/>
      <c r="Z1387" s="379"/>
      <c r="AA1387" s="381"/>
      <c r="AB1387" s="379"/>
      <c r="AC1387" s="380"/>
      <c r="AD1387" s="382">
        <f t="shared" si="196"/>
        <v>0</v>
      </c>
      <c r="AE1387" s="383">
        <f t="shared" si="197"/>
        <v>0</v>
      </c>
      <c r="AF1387" s="379"/>
      <c r="AG1387" s="381"/>
      <c r="AH1387" s="379"/>
      <c r="AI1387" s="381"/>
      <c r="AJ1387" s="384" t="str">
        <f t="shared" si="190"/>
        <v/>
      </c>
      <c r="AK1387" s="385" t="str">
        <f t="shared" si="191"/>
        <v/>
      </c>
      <c r="AL1387" s="388" t="str">
        <f t="shared" si="192"/>
        <v/>
      </c>
      <c r="AM1387" s="389" t="str">
        <f t="shared" si="193"/>
        <v/>
      </c>
      <c r="AN1387" s="388" t="str">
        <f t="shared" si="194"/>
        <v/>
      </c>
      <c r="AO1387" s="389" t="str">
        <f t="shared" si="195"/>
        <v/>
      </c>
      <c r="AP1387" s="423"/>
      <c r="AQ1387" s="423"/>
      <c r="AR1387" s="431" t="e">
        <f>VLOOKUP($B1387,'acc names'!$C$2:$D$12102,2,FALSE)</f>
        <v>#N/A</v>
      </c>
      <c r="AS1387" s="431" t="e">
        <f>VLOOKUP($AQ1387,software!$A$1:$B$14605,2,FALSE)</f>
        <v>#N/A</v>
      </c>
      <c r="AT1387" s="423"/>
      <c r="AV1387" s="423"/>
    </row>
    <row r="1388" spans="1:48" ht="12.75" x14ac:dyDescent="0.2">
      <c r="A1388" s="101"/>
      <c r="B1388" s="42"/>
      <c r="C1388" s="142"/>
      <c r="D1388" s="143"/>
      <c r="E1388" s="107"/>
      <c r="F1388" s="46"/>
      <c r="G1388" s="46"/>
      <c r="H1388" s="46"/>
      <c r="I1388" s="46"/>
      <c r="J1388" s="46"/>
      <c r="K1388" s="46"/>
      <c r="L1388" s="139"/>
      <c r="M1388" s="41"/>
      <c r="N1388" s="45"/>
      <c r="O1388" s="47"/>
      <c r="P1388" s="43"/>
      <c r="Q1388" s="71" t="e">
        <f>VLOOKUP(N1388,'error categories'!$A$2:$D$54,4,FALSE)</f>
        <v>#N/A</v>
      </c>
      <c r="R1388" s="72" t="e">
        <f>VLOOKUP(N1388,'error categories'!$A$2:$D$54,3,FALSE)</f>
        <v>#N/A</v>
      </c>
      <c r="S1388" s="374"/>
      <c r="T1388" s="377"/>
      <c r="U1388" s="378">
        <f t="shared" si="189"/>
        <v>0</v>
      </c>
      <c r="V1388" s="379"/>
      <c r="W1388" s="380"/>
      <c r="X1388" s="380"/>
      <c r="Y1388" s="380"/>
      <c r="Z1388" s="379"/>
      <c r="AA1388" s="381"/>
      <c r="AB1388" s="379"/>
      <c r="AC1388" s="380"/>
      <c r="AD1388" s="382">
        <f t="shared" si="196"/>
        <v>0</v>
      </c>
      <c r="AE1388" s="383">
        <f t="shared" si="197"/>
        <v>0</v>
      </c>
      <c r="AF1388" s="379"/>
      <c r="AG1388" s="381"/>
      <c r="AH1388" s="379"/>
      <c r="AI1388" s="381"/>
      <c r="AJ1388" s="384" t="str">
        <f t="shared" si="190"/>
        <v/>
      </c>
      <c r="AK1388" s="385" t="str">
        <f t="shared" si="191"/>
        <v/>
      </c>
      <c r="AL1388" s="388" t="str">
        <f t="shared" si="192"/>
        <v/>
      </c>
      <c r="AM1388" s="389" t="str">
        <f t="shared" si="193"/>
        <v/>
      </c>
      <c r="AN1388" s="388" t="str">
        <f t="shared" si="194"/>
        <v/>
      </c>
      <c r="AO1388" s="389" t="str">
        <f t="shared" si="195"/>
        <v/>
      </c>
      <c r="AP1388" s="423"/>
      <c r="AQ1388" s="423"/>
      <c r="AR1388" s="431" t="e">
        <f>VLOOKUP($B1388,'acc names'!$C$2:$D$12102,2,FALSE)</f>
        <v>#N/A</v>
      </c>
      <c r="AS1388" s="431" t="e">
        <f>VLOOKUP($AQ1388,software!$A$1:$B$14605,2,FALSE)</f>
        <v>#N/A</v>
      </c>
      <c r="AT1388" s="423"/>
      <c r="AV1388" s="423"/>
    </row>
    <row r="1389" spans="1:48" ht="12.75" x14ac:dyDescent="0.2">
      <c r="A1389" s="101"/>
      <c r="B1389" s="42"/>
      <c r="C1389" s="142"/>
      <c r="D1389" s="143"/>
      <c r="E1389" s="107"/>
      <c r="F1389" s="46"/>
      <c r="G1389" s="46"/>
      <c r="H1389" s="46"/>
      <c r="I1389" s="46"/>
      <c r="J1389" s="46"/>
      <c r="K1389" s="46"/>
      <c r="L1389" s="139"/>
      <c r="M1389" s="41"/>
      <c r="N1389" s="45"/>
      <c r="O1389" s="47"/>
      <c r="P1389" s="43"/>
      <c r="Q1389" s="71" t="e">
        <f>VLOOKUP(N1389,'error categories'!$A$2:$D$54,4,FALSE)</f>
        <v>#N/A</v>
      </c>
      <c r="R1389" s="72" t="e">
        <f>VLOOKUP(N1389,'error categories'!$A$2:$D$54,3,FALSE)</f>
        <v>#N/A</v>
      </c>
      <c r="S1389" s="374"/>
      <c r="T1389" s="377"/>
      <c r="U1389" s="378">
        <f t="shared" si="189"/>
        <v>0</v>
      </c>
      <c r="V1389" s="379"/>
      <c r="W1389" s="380"/>
      <c r="X1389" s="380"/>
      <c r="Y1389" s="380"/>
      <c r="Z1389" s="379"/>
      <c r="AA1389" s="381"/>
      <c r="AB1389" s="379"/>
      <c r="AC1389" s="380"/>
      <c r="AD1389" s="382">
        <f t="shared" si="196"/>
        <v>0</v>
      </c>
      <c r="AE1389" s="383">
        <f t="shared" si="197"/>
        <v>0</v>
      </c>
      <c r="AF1389" s="379"/>
      <c r="AG1389" s="381"/>
      <c r="AH1389" s="379"/>
      <c r="AI1389" s="381"/>
      <c r="AJ1389" s="384" t="str">
        <f t="shared" si="190"/>
        <v/>
      </c>
      <c r="AK1389" s="385" t="str">
        <f t="shared" si="191"/>
        <v/>
      </c>
      <c r="AL1389" s="388" t="str">
        <f t="shared" si="192"/>
        <v/>
      </c>
      <c r="AM1389" s="389" t="str">
        <f t="shared" si="193"/>
        <v/>
      </c>
      <c r="AN1389" s="388" t="str">
        <f t="shared" si="194"/>
        <v/>
      </c>
      <c r="AO1389" s="389" t="str">
        <f t="shared" si="195"/>
        <v/>
      </c>
      <c r="AP1389" s="423"/>
      <c r="AQ1389" s="423"/>
      <c r="AR1389" s="431" t="e">
        <f>VLOOKUP($B1389,'acc names'!$C$2:$D$12102,2,FALSE)</f>
        <v>#N/A</v>
      </c>
      <c r="AS1389" s="431" t="e">
        <f>VLOOKUP($AQ1389,software!$A$1:$B$14605,2,FALSE)</f>
        <v>#N/A</v>
      </c>
      <c r="AT1389" s="423"/>
      <c r="AV1389" s="423"/>
    </row>
    <row r="1390" spans="1:48" ht="12.75" x14ac:dyDescent="0.2">
      <c r="A1390" s="101"/>
      <c r="B1390" s="42"/>
      <c r="C1390" s="142"/>
      <c r="D1390" s="143"/>
      <c r="E1390" s="107"/>
      <c r="F1390" s="46"/>
      <c r="G1390" s="46"/>
      <c r="H1390" s="46"/>
      <c r="I1390" s="46"/>
      <c r="J1390" s="46"/>
      <c r="K1390" s="46"/>
      <c r="L1390" s="139"/>
      <c r="M1390" s="41"/>
      <c r="N1390" s="45"/>
      <c r="O1390" s="47"/>
      <c r="P1390" s="43"/>
      <c r="Q1390" s="71" t="e">
        <f>VLOOKUP(N1390,'error categories'!$A$2:$D$54,4,FALSE)</f>
        <v>#N/A</v>
      </c>
      <c r="R1390" s="72" t="e">
        <f>VLOOKUP(N1390,'error categories'!$A$2:$D$54,3,FALSE)</f>
        <v>#N/A</v>
      </c>
      <c r="S1390" s="374"/>
      <c r="T1390" s="377"/>
      <c r="U1390" s="378">
        <f t="shared" si="189"/>
        <v>0</v>
      </c>
      <c r="V1390" s="379"/>
      <c r="W1390" s="380"/>
      <c r="X1390" s="380"/>
      <c r="Y1390" s="380"/>
      <c r="Z1390" s="379"/>
      <c r="AA1390" s="381"/>
      <c r="AB1390" s="379"/>
      <c r="AC1390" s="380"/>
      <c r="AD1390" s="382">
        <f t="shared" si="196"/>
        <v>0</v>
      </c>
      <c r="AE1390" s="383">
        <f t="shared" si="197"/>
        <v>0</v>
      </c>
      <c r="AF1390" s="379"/>
      <c r="AG1390" s="381"/>
      <c r="AH1390" s="379"/>
      <c r="AI1390" s="381"/>
      <c r="AJ1390" s="384" t="str">
        <f t="shared" si="190"/>
        <v/>
      </c>
      <c r="AK1390" s="385" t="str">
        <f t="shared" si="191"/>
        <v/>
      </c>
      <c r="AL1390" s="388" t="str">
        <f t="shared" si="192"/>
        <v/>
      </c>
      <c r="AM1390" s="389" t="str">
        <f t="shared" si="193"/>
        <v/>
      </c>
      <c r="AN1390" s="388" t="str">
        <f t="shared" si="194"/>
        <v/>
      </c>
      <c r="AO1390" s="389" t="str">
        <f t="shared" si="195"/>
        <v/>
      </c>
      <c r="AP1390" s="423"/>
      <c r="AQ1390" s="423"/>
      <c r="AR1390" s="431" t="e">
        <f>VLOOKUP($B1390,'acc names'!$C$2:$D$12102,2,FALSE)</f>
        <v>#N/A</v>
      </c>
      <c r="AS1390" s="431" t="e">
        <f>VLOOKUP($AQ1390,software!$A$1:$B$14605,2,FALSE)</f>
        <v>#N/A</v>
      </c>
      <c r="AT1390" s="423"/>
      <c r="AV1390" s="423"/>
    </row>
    <row r="1391" spans="1:48" ht="12.75" x14ac:dyDescent="0.2">
      <c r="A1391" s="101"/>
      <c r="B1391" s="42"/>
      <c r="C1391" s="142"/>
      <c r="D1391" s="143"/>
      <c r="E1391" s="107"/>
      <c r="F1391" s="46"/>
      <c r="G1391" s="46"/>
      <c r="H1391" s="46"/>
      <c r="I1391" s="46"/>
      <c r="J1391" s="46"/>
      <c r="K1391" s="46"/>
      <c r="L1391" s="139"/>
      <c r="M1391" s="41"/>
      <c r="N1391" s="45"/>
      <c r="O1391" s="47"/>
      <c r="P1391" s="43"/>
      <c r="Q1391" s="71" t="e">
        <f>VLOOKUP(N1391,'error categories'!$A$2:$D$54,4,FALSE)</f>
        <v>#N/A</v>
      </c>
      <c r="R1391" s="72" t="e">
        <f>VLOOKUP(N1391,'error categories'!$A$2:$D$54,3,FALSE)</f>
        <v>#N/A</v>
      </c>
      <c r="S1391" s="374"/>
      <c r="T1391" s="377"/>
      <c r="U1391" s="378">
        <f t="shared" si="189"/>
        <v>0</v>
      </c>
      <c r="V1391" s="379"/>
      <c r="W1391" s="380"/>
      <c r="X1391" s="380"/>
      <c r="Y1391" s="380"/>
      <c r="Z1391" s="379"/>
      <c r="AA1391" s="381"/>
      <c r="AB1391" s="379"/>
      <c r="AC1391" s="380"/>
      <c r="AD1391" s="382">
        <f t="shared" si="196"/>
        <v>0</v>
      </c>
      <c r="AE1391" s="383">
        <f t="shared" si="197"/>
        <v>0</v>
      </c>
      <c r="AF1391" s="379"/>
      <c r="AG1391" s="381"/>
      <c r="AH1391" s="379"/>
      <c r="AI1391" s="381"/>
      <c r="AJ1391" s="384" t="str">
        <f t="shared" si="190"/>
        <v/>
      </c>
      <c r="AK1391" s="385" t="str">
        <f t="shared" si="191"/>
        <v/>
      </c>
      <c r="AL1391" s="388" t="str">
        <f t="shared" si="192"/>
        <v/>
      </c>
      <c r="AM1391" s="389" t="str">
        <f t="shared" si="193"/>
        <v/>
      </c>
      <c r="AN1391" s="388" t="str">
        <f t="shared" si="194"/>
        <v/>
      </c>
      <c r="AO1391" s="389" t="str">
        <f t="shared" si="195"/>
        <v/>
      </c>
      <c r="AP1391" s="423"/>
      <c r="AQ1391" s="423"/>
      <c r="AR1391" s="431" t="e">
        <f>VLOOKUP($B1391,'acc names'!$C$2:$D$12102,2,FALSE)</f>
        <v>#N/A</v>
      </c>
      <c r="AS1391" s="431" t="e">
        <f>VLOOKUP($AQ1391,software!$A$1:$B$14605,2,FALSE)</f>
        <v>#N/A</v>
      </c>
      <c r="AT1391" s="423"/>
      <c r="AV1391" s="423"/>
    </row>
    <row r="1392" spans="1:48" ht="12.75" x14ac:dyDescent="0.2">
      <c r="A1392" s="101"/>
      <c r="B1392" s="42"/>
      <c r="C1392" s="142"/>
      <c r="D1392" s="143"/>
      <c r="E1392" s="107"/>
      <c r="F1392" s="46"/>
      <c r="G1392" s="46"/>
      <c r="H1392" s="46"/>
      <c r="I1392" s="46"/>
      <c r="J1392" s="46"/>
      <c r="K1392" s="46"/>
      <c r="L1392" s="139"/>
      <c r="M1392" s="41"/>
      <c r="N1392" s="45"/>
      <c r="O1392" s="47"/>
      <c r="P1392" s="43"/>
      <c r="Q1392" s="71" t="e">
        <f>VLOOKUP(N1392,'error categories'!$A$2:$D$54,4,FALSE)</f>
        <v>#N/A</v>
      </c>
      <c r="R1392" s="72" t="e">
        <f>VLOOKUP(N1392,'error categories'!$A$2:$D$54,3,FALSE)</f>
        <v>#N/A</v>
      </c>
      <c r="S1392" s="374"/>
      <c r="T1392" s="377"/>
      <c r="U1392" s="378">
        <f t="shared" si="189"/>
        <v>0</v>
      </c>
      <c r="V1392" s="379"/>
      <c r="W1392" s="380"/>
      <c r="X1392" s="380"/>
      <c r="Y1392" s="380"/>
      <c r="Z1392" s="379"/>
      <c r="AA1392" s="381"/>
      <c r="AB1392" s="379"/>
      <c r="AC1392" s="380"/>
      <c r="AD1392" s="382">
        <f t="shared" si="196"/>
        <v>0</v>
      </c>
      <c r="AE1392" s="383">
        <f t="shared" si="197"/>
        <v>0</v>
      </c>
      <c r="AF1392" s="379"/>
      <c r="AG1392" s="381"/>
      <c r="AH1392" s="379"/>
      <c r="AI1392" s="381"/>
      <c r="AJ1392" s="384" t="str">
        <f t="shared" si="190"/>
        <v/>
      </c>
      <c r="AK1392" s="385" t="str">
        <f t="shared" si="191"/>
        <v/>
      </c>
      <c r="AL1392" s="388" t="str">
        <f t="shared" si="192"/>
        <v/>
      </c>
      <c r="AM1392" s="389" t="str">
        <f t="shared" si="193"/>
        <v/>
      </c>
      <c r="AN1392" s="388" t="str">
        <f t="shared" si="194"/>
        <v/>
      </c>
      <c r="AO1392" s="389" t="str">
        <f t="shared" si="195"/>
        <v/>
      </c>
      <c r="AP1392" s="423"/>
      <c r="AQ1392" s="423"/>
      <c r="AR1392" s="431" t="e">
        <f>VLOOKUP($B1392,'acc names'!$C$2:$D$12102,2,FALSE)</f>
        <v>#N/A</v>
      </c>
      <c r="AS1392" s="431" t="e">
        <f>VLOOKUP($AQ1392,software!$A$1:$B$14605,2,FALSE)</f>
        <v>#N/A</v>
      </c>
      <c r="AT1392" s="423"/>
      <c r="AV1392" s="423"/>
    </row>
    <row r="1393" spans="1:48" ht="12.75" x14ac:dyDescent="0.2">
      <c r="A1393" s="101"/>
      <c r="B1393" s="42"/>
      <c r="C1393" s="142"/>
      <c r="D1393" s="143"/>
      <c r="E1393" s="107"/>
      <c r="F1393" s="46"/>
      <c r="G1393" s="46"/>
      <c r="H1393" s="46"/>
      <c r="I1393" s="46"/>
      <c r="J1393" s="46"/>
      <c r="K1393" s="46"/>
      <c r="L1393" s="139"/>
      <c r="M1393" s="41"/>
      <c r="N1393" s="45"/>
      <c r="O1393" s="47"/>
      <c r="P1393" s="43"/>
      <c r="Q1393" s="71" t="e">
        <f>VLOOKUP(N1393,'error categories'!$A$2:$D$54,4,FALSE)</f>
        <v>#N/A</v>
      </c>
      <c r="R1393" s="72" t="e">
        <f>VLOOKUP(N1393,'error categories'!$A$2:$D$54,3,FALSE)</f>
        <v>#N/A</v>
      </c>
      <c r="S1393" s="374"/>
      <c r="T1393" s="377"/>
      <c r="U1393" s="378">
        <f t="shared" si="189"/>
        <v>0</v>
      </c>
      <c r="V1393" s="379"/>
      <c r="W1393" s="380"/>
      <c r="X1393" s="380"/>
      <c r="Y1393" s="380"/>
      <c r="Z1393" s="379"/>
      <c r="AA1393" s="381"/>
      <c r="AB1393" s="379"/>
      <c r="AC1393" s="380"/>
      <c r="AD1393" s="382">
        <f t="shared" si="196"/>
        <v>0</v>
      </c>
      <c r="AE1393" s="383">
        <f t="shared" si="197"/>
        <v>0</v>
      </c>
      <c r="AF1393" s="379"/>
      <c r="AG1393" s="381"/>
      <c r="AH1393" s="379"/>
      <c r="AI1393" s="381"/>
      <c r="AJ1393" s="384" t="str">
        <f t="shared" si="190"/>
        <v/>
      </c>
      <c r="AK1393" s="385" t="str">
        <f t="shared" si="191"/>
        <v/>
      </c>
      <c r="AL1393" s="388" t="str">
        <f t="shared" si="192"/>
        <v/>
      </c>
      <c r="AM1393" s="389" t="str">
        <f t="shared" si="193"/>
        <v/>
      </c>
      <c r="AN1393" s="388" t="str">
        <f t="shared" si="194"/>
        <v/>
      </c>
      <c r="AO1393" s="389" t="str">
        <f t="shared" si="195"/>
        <v/>
      </c>
      <c r="AP1393" s="423"/>
      <c r="AQ1393" s="423"/>
      <c r="AR1393" s="431" t="e">
        <f>VLOOKUP($B1393,'acc names'!$C$2:$D$12102,2,FALSE)</f>
        <v>#N/A</v>
      </c>
      <c r="AS1393" s="431" t="e">
        <f>VLOOKUP($AQ1393,software!$A$1:$B$14605,2,FALSE)</f>
        <v>#N/A</v>
      </c>
      <c r="AT1393" s="423"/>
      <c r="AV1393" s="423"/>
    </row>
    <row r="1394" spans="1:48" ht="12.75" x14ac:dyDescent="0.2">
      <c r="A1394" s="101"/>
      <c r="B1394" s="42"/>
      <c r="C1394" s="142"/>
      <c r="D1394" s="143"/>
      <c r="E1394" s="107"/>
      <c r="F1394" s="46"/>
      <c r="G1394" s="46"/>
      <c r="H1394" s="46"/>
      <c r="I1394" s="46"/>
      <c r="J1394" s="46"/>
      <c r="K1394" s="46"/>
      <c r="L1394" s="139"/>
      <c r="M1394" s="41"/>
      <c r="N1394" s="45"/>
      <c r="O1394" s="47"/>
      <c r="P1394" s="43"/>
      <c r="Q1394" s="71" t="e">
        <f>VLOOKUP(N1394,'error categories'!$A$2:$D$54,4,FALSE)</f>
        <v>#N/A</v>
      </c>
      <c r="R1394" s="72" t="e">
        <f>VLOOKUP(N1394,'error categories'!$A$2:$D$54,3,FALSE)</f>
        <v>#N/A</v>
      </c>
      <c r="S1394" s="374"/>
      <c r="T1394" s="377"/>
      <c r="U1394" s="378">
        <f t="shared" si="189"/>
        <v>0</v>
      </c>
      <c r="V1394" s="379"/>
      <c r="W1394" s="380"/>
      <c r="X1394" s="380"/>
      <c r="Y1394" s="380"/>
      <c r="Z1394" s="379"/>
      <c r="AA1394" s="381"/>
      <c r="AB1394" s="379"/>
      <c r="AC1394" s="380"/>
      <c r="AD1394" s="382">
        <f t="shared" si="196"/>
        <v>0</v>
      </c>
      <c r="AE1394" s="383">
        <f t="shared" si="197"/>
        <v>0</v>
      </c>
      <c r="AF1394" s="379"/>
      <c r="AG1394" s="381"/>
      <c r="AH1394" s="379"/>
      <c r="AI1394" s="381"/>
      <c r="AJ1394" s="384" t="str">
        <f t="shared" si="190"/>
        <v/>
      </c>
      <c r="AK1394" s="385" t="str">
        <f t="shared" si="191"/>
        <v/>
      </c>
      <c r="AL1394" s="388" t="str">
        <f t="shared" si="192"/>
        <v/>
      </c>
      <c r="AM1394" s="389" t="str">
        <f t="shared" si="193"/>
        <v/>
      </c>
      <c r="AN1394" s="388" t="str">
        <f t="shared" si="194"/>
        <v/>
      </c>
      <c r="AO1394" s="389" t="str">
        <f t="shared" si="195"/>
        <v/>
      </c>
      <c r="AP1394" s="423"/>
      <c r="AQ1394" s="423"/>
      <c r="AR1394" s="431" t="e">
        <f>VLOOKUP($B1394,'acc names'!$C$2:$D$12102,2,FALSE)</f>
        <v>#N/A</v>
      </c>
      <c r="AS1394" s="431" t="e">
        <f>VLOOKUP($AQ1394,software!$A$1:$B$14605,2,FALSE)</f>
        <v>#N/A</v>
      </c>
      <c r="AT1394" s="423"/>
      <c r="AV1394" s="423"/>
    </row>
    <row r="1395" spans="1:48" ht="12.75" x14ac:dyDescent="0.2">
      <c r="A1395" s="101"/>
      <c r="B1395" s="42"/>
      <c r="C1395" s="142"/>
      <c r="D1395" s="143"/>
      <c r="E1395" s="107"/>
      <c r="F1395" s="46"/>
      <c r="G1395" s="46"/>
      <c r="H1395" s="46"/>
      <c r="I1395" s="46"/>
      <c r="J1395" s="46"/>
      <c r="K1395" s="46"/>
      <c r="L1395" s="139"/>
      <c r="M1395" s="41"/>
      <c r="N1395" s="45"/>
      <c r="O1395" s="47"/>
      <c r="P1395" s="43"/>
      <c r="Q1395" s="71" t="e">
        <f>VLOOKUP(N1395,'error categories'!$A$2:$D$54,4,FALSE)</f>
        <v>#N/A</v>
      </c>
      <c r="R1395" s="72" t="e">
        <f>VLOOKUP(N1395,'error categories'!$A$2:$D$54,3,FALSE)</f>
        <v>#N/A</v>
      </c>
      <c r="S1395" s="374"/>
      <c r="T1395" s="377"/>
      <c r="U1395" s="378">
        <f t="shared" si="189"/>
        <v>0</v>
      </c>
      <c r="V1395" s="379"/>
      <c r="W1395" s="380"/>
      <c r="X1395" s="380"/>
      <c r="Y1395" s="380"/>
      <c r="Z1395" s="379"/>
      <c r="AA1395" s="381"/>
      <c r="AB1395" s="379"/>
      <c r="AC1395" s="380"/>
      <c r="AD1395" s="382">
        <f t="shared" si="196"/>
        <v>0</v>
      </c>
      <c r="AE1395" s="383">
        <f t="shared" si="197"/>
        <v>0</v>
      </c>
      <c r="AF1395" s="379"/>
      <c r="AG1395" s="381"/>
      <c r="AH1395" s="379"/>
      <c r="AI1395" s="381"/>
      <c r="AJ1395" s="384" t="str">
        <f t="shared" si="190"/>
        <v/>
      </c>
      <c r="AK1395" s="385" t="str">
        <f t="shared" si="191"/>
        <v/>
      </c>
      <c r="AL1395" s="388" t="str">
        <f t="shared" si="192"/>
        <v/>
      </c>
      <c r="AM1395" s="389" t="str">
        <f t="shared" si="193"/>
        <v/>
      </c>
      <c r="AN1395" s="388" t="str">
        <f t="shared" si="194"/>
        <v/>
      </c>
      <c r="AO1395" s="389" t="str">
        <f t="shared" si="195"/>
        <v/>
      </c>
      <c r="AP1395" s="423"/>
      <c r="AQ1395" s="423"/>
      <c r="AR1395" s="431" t="e">
        <f>VLOOKUP($B1395,'acc names'!$C$2:$D$12102,2,FALSE)</f>
        <v>#N/A</v>
      </c>
      <c r="AS1395" s="431" t="e">
        <f>VLOOKUP($AQ1395,software!$A$1:$B$14605,2,FALSE)</f>
        <v>#N/A</v>
      </c>
      <c r="AT1395" s="423"/>
      <c r="AV1395" s="423"/>
    </row>
    <row r="1396" spans="1:48" ht="12.75" x14ac:dyDescent="0.2">
      <c r="A1396" s="101"/>
      <c r="B1396" s="42"/>
      <c r="C1396" s="142"/>
      <c r="D1396" s="143"/>
      <c r="E1396" s="107"/>
      <c r="F1396" s="46"/>
      <c r="G1396" s="46"/>
      <c r="H1396" s="46"/>
      <c r="I1396" s="46"/>
      <c r="J1396" s="46"/>
      <c r="K1396" s="46"/>
      <c r="L1396" s="139"/>
      <c r="M1396" s="41"/>
      <c r="N1396" s="45"/>
      <c r="O1396" s="47"/>
      <c r="P1396" s="43"/>
      <c r="Q1396" s="71" t="e">
        <f>VLOOKUP(N1396,'error categories'!$A$2:$D$54,4,FALSE)</f>
        <v>#N/A</v>
      </c>
      <c r="R1396" s="72" t="e">
        <f>VLOOKUP(N1396,'error categories'!$A$2:$D$54,3,FALSE)</f>
        <v>#N/A</v>
      </c>
      <c r="S1396" s="374"/>
      <c r="T1396" s="377"/>
      <c r="U1396" s="378">
        <f t="shared" si="189"/>
        <v>0</v>
      </c>
      <c r="V1396" s="379"/>
      <c r="W1396" s="380"/>
      <c r="X1396" s="380"/>
      <c r="Y1396" s="380"/>
      <c r="Z1396" s="379"/>
      <c r="AA1396" s="381"/>
      <c r="AB1396" s="379"/>
      <c r="AC1396" s="380"/>
      <c r="AD1396" s="382">
        <f t="shared" si="196"/>
        <v>0</v>
      </c>
      <c r="AE1396" s="383">
        <f t="shared" si="197"/>
        <v>0</v>
      </c>
      <c r="AF1396" s="379"/>
      <c r="AG1396" s="381"/>
      <c r="AH1396" s="379"/>
      <c r="AI1396" s="381"/>
      <c r="AJ1396" s="384" t="str">
        <f t="shared" si="190"/>
        <v/>
      </c>
      <c r="AK1396" s="385" t="str">
        <f t="shared" si="191"/>
        <v/>
      </c>
      <c r="AL1396" s="388" t="str">
        <f t="shared" si="192"/>
        <v/>
      </c>
      <c r="AM1396" s="389" t="str">
        <f t="shared" si="193"/>
        <v/>
      </c>
      <c r="AN1396" s="388" t="str">
        <f t="shared" si="194"/>
        <v/>
      </c>
      <c r="AO1396" s="389" t="str">
        <f t="shared" si="195"/>
        <v/>
      </c>
      <c r="AP1396" s="423"/>
      <c r="AQ1396" s="423"/>
      <c r="AR1396" s="431" t="e">
        <f>VLOOKUP($B1396,'acc names'!$C$2:$D$12102,2,FALSE)</f>
        <v>#N/A</v>
      </c>
      <c r="AS1396" s="431" t="e">
        <f>VLOOKUP($AQ1396,software!$A$1:$B$14605,2,FALSE)</f>
        <v>#N/A</v>
      </c>
      <c r="AT1396" s="423"/>
      <c r="AV1396" s="423"/>
    </row>
    <row r="1397" spans="1:48" ht="12.75" x14ac:dyDescent="0.2">
      <c r="A1397" s="101"/>
      <c r="B1397" s="42"/>
      <c r="C1397" s="142"/>
      <c r="D1397" s="143"/>
      <c r="E1397" s="107"/>
      <c r="F1397" s="46"/>
      <c r="G1397" s="46"/>
      <c r="H1397" s="46"/>
      <c r="I1397" s="46"/>
      <c r="J1397" s="46"/>
      <c r="K1397" s="46"/>
      <c r="L1397" s="139"/>
      <c r="M1397" s="41"/>
      <c r="N1397" s="45"/>
      <c r="O1397" s="47"/>
      <c r="P1397" s="43"/>
      <c r="Q1397" s="71" t="e">
        <f>VLOOKUP(N1397,'error categories'!$A$2:$D$54,4,FALSE)</f>
        <v>#N/A</v>
      </c>
      <c r="R1397" s="72" t="e">
        <f>VLOOKUP(N1397,'error categories'!$A$2:$D$54,3,FALSE)</f>
        <v>#N/A</v>
      </c>
      <c r="S1397" s="374"/>
      <c r="T1397" s="377"/>
      <c r="U1397" s="378">
        <f t="shared" si="189"/>
        <v>0</v>
      </c>
      <c r="V1397" s="379"/>
      <c r="W1397" s="380"/>
      <c r="X1397" s="380"/>
      <c r="Y1397" s="380"/>
      <c r="Z1397" s="379"/>
      <c r="AA1397" s="381"/>
      <c r="AB1397" s="379"/>
      <c r="AC1397" s="380"/>
      <c r="AD1397" s="382">
        <f t="shared" si="196"/>
        <v>0</v>
      </c>
      <c r="AE1397" s="383">
        <f t="shared" si="197"/>
        <v>0</v>
      </c>
      <c r="AF1397" s="379"/>
      <c r="AG1397" s="381"/>
      <c r="AH1397" s="379"/>
      <c r="AI1397" s="381"/>
      <c r="AJ1397" s="384" t="str">
        <f t="shared" si="190"/>
        <v/>
      </c>
      <c r="AK1397" s="385" t="str">
        <f t="shared" si="191"/>
        <v/>
      </c>
      <c r="AL1397" s="388" t="str">
        <f t="shared" si="192"/>
        <v/>
      </c>
      <c r="AM1397" s="389" t="str">
        <f t="shared" si="193"/>
        <v/>
      </c>
      <c r="AN1397" s="388" t="str">
        <f t="shared" si="194"/>
        <v/>
      </c>
      <c r="AO1397" s="389" t="str">
        <f t="shared" si="195"/>
        <v/>
      </c>
      <c r="AP1397" s="423"/>
      <c r="AQ1397" s="423"/>
      <c r="AR1397" s="431" t="e">
        <f>VLOOKUP($B1397,'acc names'!$C$2:$D$12102,2,FALSE)</f>
        <v>#N/A</v>
      </c>
      <c r="AS1397" s="431" t="e">
        <f>VLOOKUP($AQ1397,software!$A$1:$B$14605,2,FALSE)</f>
        <v>#N/A</v>
      </c>
      <c r="AT1397" s="423"/>
      <c r="AV1397" s="423"/>
    </row>
    <row r="1398" spans="1:48" ht="12.75" x14ac:dyDescent="0.2">
      <c r="A1398" s="101"/>
      <c r="B1398" s="42"/>
      <c r="C1398" s="142"/>
      <c r="D1398" s="143"/>
      <c r="E1398" s="107"/>
      <c r="F1398" s="46"/>
      <c r="G1398" s="46"/>
      <c r="H1398" s="46"/>
      <c r="I1398" s="46"/>
      <c r="J1398" s="46"/>
      <c r="K1398" s="46"/>
      <c r="L1398" s="139"/>
      <c r="M1398" s="41"/>
      <c r="N1398" s="45"/>
      <c r="O1398" s="47"/>
      <c r="P1398" s="43"/>
      <c r="Q1398" s="71" t="e">
        <f>VLOOKUP(N1398,'error categories'!$A$2:$D$54,4,FALSE)</f>
        <v>#N/A</v>
      </c>
      <c r="R1398" s="72" t="e">
        <f>VLOOKUP(N1398,'error categories'!$A$2:$D$54,3,FALSE)</f>
        <v>#N/A</v>
      </c>
      <c r="S1398" s="374"/>
      <c r="T1398" s="377"/>
      <c r="U1398" s="378">
        <f t="shared" si="189"/>
        <v>0</v>
      </c>
      <c r="V1398" s="379"/>
      <c r="W1398" s="380"/>
      <c r="X1398" s="380"/>
      <c r="Y1398" s="380"/>
      <c r="Z1398" s="379"/>
      <c r="AA1398" s="381"/>
      <c r="AB1398" s="379"/>
      <c r="AC1398" s="380"/>
      <c r="AD1398" s="382">
        <f t="shared" si="196"/>
        <v>0</v>
      </c>
      <c r="AE1398" s="383">
        <f t="shared" si="197"/>
        <v>0</v>
      </c>
      <c r="AF1398" s="379"/>
      <c r="AG1398" s="381"/>
      <c r="AH1398" s="379"/>
      <c r="AI1398" s="381"/>
      <c r="AJ1398" s="384" t="str">
        <f t="shared" si="190"/>
        <v/>
      </c>
      <c r="AK1398" s="385" t="str">
        <f t="shared" si="191"/>
        <v/>
      </c>
      <c r="AL1398" s="388" t="str">
        <f t="shared" si="192"/>
        <v/>
      </c>
      <c r="AM1398" s="389" t="str">
        <f t="shared" si="193"/>
        <v/>
      </c>
      <c r="AN1398" s="388" t="str">
        <f t="shared" si="194"/>
        <v/>
      </c>
      <c r="AO1398" s="389" t="str">
        <f t="shared" si="195"/>
        <v/>
      </c>
      <c r="AP1398" s="423"/>
      <c r="AQ1398" s="423"/>
      <c r="AR1398" s="431" t="e">
        <f>VLOOKUP($B1398,'acc names'!$C$2:$D$12102,2,FALSE)</f>
        <v>#N/A</v>
      </c>
      <c r="AS1398" s="431" t="e">
        <f>VLOOKUP($AQ1398,software!$A$1:$B$14605,2,FALSE)</f>
        <v>#N/A</v>
      </c>
      <c r="AT1398" s="423"/>
      <c r="AV1398" s="423"/>
    </row>
    <row r="1399" spans="1:48" ht="12.75" x14ac:dyDescent="0.2">
      <c r="A1399" s="101"/>
      <c r="B1399" s="42"/>
      <c r="C1399" s="142"/>
      <c r="D1399" s="143"/>
      <c r="E1399" s="107"/>
      <c r="F1399" s="46"/>
      <c r="G1399" s="46"/>
      <c r="H1399" s="46"/>
      <c r="I1399" s="46"/>
      <c r="J1399" s="46"/>
      <c r="K1399" s="46"/>
      <c r="L1399" s="139"/>
      <c r="M1399" s="41"/>
      <c r="N1399" s="45"/>
      <c r="O1399" s="47"/>
      <c r="P1399" s="43"/>
      <c r="Q1399" s="71" t="e">
        <f>VLOOKUP(N1399,'error categories'!$A$2:$D$54,4,FALSE)</f>
        <v>#N/A</v>
      </c>
      <c r="R1399" s="72" t="e">
        <f>VLOOKUP(N1399,'error categories'!$A$2:$D$54,3,FALSE)</f>
        <v>#N/A</v>
      </c>
      <c r="S1399" s="374"/>
      <c r="T1399" s="377"/>
      <c r="U1399" s="378">
        <f t="shared" si="189"/>
        <v>0</v>
      </c>
      <c r="V1399" s="379"/>
      <c r="W1399" s="380"/>
      <c r="X1399" s="380"/>
      <c r="Y1399" s="380"/>
      <c r="Z1399" s="379"/>
      <c r="AA1399" s="381"/>
      <c r="AB1399" s="379"/>
      <c r="AC1399" s="380"/>
      <c r="AD1399" s="382">
        <f t="shared" si="196"/>
        <v>0</v>
      </c>
      <c r="AE1399" s="383">
        <f t="shared" si="197"/>
        <v>0</v>
      </c>
      <c r="AF1399" s="379"/>
      <c r="AG1399" s="381"/>
      <c r="AH1399" s="379"/>
      <c r="AI1399" s="381"/>
      <c r="AJ1399" s="384" t="str">
        <f t="shared" si="190"/>
        <v/>
      </c>
      <c r="AK1399" s="385" t="str">
        <f t="shared" si="191"/>
        <v/>
      </c>
      <c r="AL1399" s="388" t="str">
        <f t="shared" si="192"/>
        <v/>
      </c>
      <c r="AM1399" s="389" t="str">
        <f t="shared" si="193"/>
        <v/>
      </c>
      <c r="AN1399" s="388" t="str">
        <f t="shared" si="194"/>
        <v/>
      </c>
      <c r="AO1399" s="389" t="str">
        <f t="shared" si="195"/>
        <v/>
      </c>
      <c r="AP1399" s="423"/>
      <c r="AQ1399" s="423"/>
      <c r="AR1399" s="431" t="e">
        <f>VLOOKUP($B1399,'acc names'!$C$2:$D$12102,2,FALSE)</f>
        <v>#N/A</v>
      </c>
      <c r="AS1399" s="431" t="e">
        <f>VLOOKUP($AQ1399,software!$A$1:$B$14605,2,FALSE)</f>
        <v>#N/A</v>
      </c>
      <c r="AT1399" s="423"/>
      <c r="AV1399" s="423"/>
    </row>
    <row r="1400" spans="1:48" ht="12.75" x14ac:dyDescent="0.2">
      <c r="A1400" s="101"/>
      <c r="B1400" s="42"/>
      <c r="C1400" s="142"/>
      <c r="D1400" s="143"/>
      <c r="E1400" s="107"/>
      <c r="F1400" s="46"/>
      <c r="G1400" s="46"/>
      <c r="H1400" s="46"/>
      <c r="I1400" s="46"/>
      <c r="J1400" s="46"/>
      <c r="K1400" s="46"/>
      <c r="L1400" s="139"/>
      <c r="M1400" s="41"/>
      <c r="N1400" s="45"/>
      <c r="O1400" s="47"/>
      <c r="P1400" s="43"/>
      <c r="Q1400" s="71" t="e">
        <f>VLOOKUP(N1400,'error categories'!$A$2:$D$54,4,FALSE)</f>
        <v>#N/A</v>
      </c>
      <c r="R1400" s="72" t="e">
        <f>VLOOKUP(N1400,'error categories'!$A$2:$D$54,3,FALSE)</f>
        <v>#N/A</v>
      </c>
      <c r="S1400" s="374"/>
      <c r="T1400" s="377"/>
      <c r="U1400" s="378">
        <f t="shared" si="189"/>
        <v>0</v>
      </c>
      <c r="V1400" s="379"/>
      <c r="W1400" s="380"/>
      <c r="X1400" s="380"/>
      <c r="Y1400" s="380"/>
      <c r="Z1400" s="379"/>
      <c r="AA1400" s="381"/>
      <c r="AB1400" s="379"/>
      <c r="AC1400" s="380"/>
      <c r="AD1400" s="382">
        <f t="shared" si="196"/>
        <v>0</v>
      </c>
      <c r="AE1400" s="383">
        <f t="shared" si="197"/>
        <v>0</v>
      </c>
      <c r="AF1400" s="379"/>
      <c r="AG1400" s="381"/>
      <c r="AH1400" s="379"/>
      <c r="AI1400" s="381"/>
      <c r="AJ1400" s="384" t="str">
        <f t="shared" si="190"/>
        <v/>
      </c>
      <c r="AK1400" s="385" t="str">
        <f t="shared" si="191"/>
        <v/>
      </c>
      <c r="AL1400" s="388" t="str">
        <f t="shared" si="192"/>
        <v/>
      </c>
      <c r="AM1400" s="389" t="str">
        <f t="shared" si="193"/>
        <v/>
      </c>
      <c r="AN1400" s="388" t="str">
        <f t="shared" si="194"/>
        <v/>
      </c>
      <c r="AO1400" s="389" t="str">
        <f t="shared" si="195"/>
        <v/>
      </c>
      <c r="AP1400" s="423"/>
      <c r="AQ1400" s="423"/>
      <c r="AR1400" s="431" t="e">
        <f>VLOOKUP($B1400,'acc names'!$C$2:$D$12102,2,FALSE)</f>
        <v>#N/A</v>
      </c>
      <c r="AS1400" s="431" t="e">
        <f>VLOOKUP($AQ1400,software!$A$1:$B$14605,2,FALSE)</f>
        <v>#N/A</v>
      </c>
      <c r="AT1400" s="423"/>
      <c r="AV1400" s="423"/>
    </row>
    <row r="1401" spans="1:48" ht="12.75" x14ac:dyDescent="0.2">
      <c r="A1401" s="101"/>
      <c r="B1401" s="42"/>
      <c r="C1401" s="142"/>
      <c r="D1401" s="143"/>
      <c r="E1401" s="107"/>
      <c r="F1401" s="46"/>
      <c r="G1401" s="46"/>
      <c r="H1401" s="46"/>
      <c r="I1401" s="46"/>
      <c r="J1401" s="46"/>
      <c r="K1401" s="46"/>
      <c r="L1401" s="139"/>
      <c r="M1401" s="41"/>
      <c r="N1401" s="45"/>
      <c r="O1401" s="47"/>
      <c r="P1401" s="43"/>
      <c r="Q1401" s="71" t="e">
        <f>VLOOKUP(N1401,'error categories'!$A$2:$D$54,4,FALSE)</f>
        <v>#N/A</v>
      </c>
      <c r="R1401" s="72" t="e">
        <f>VLOOKUP(N1401,'error categories'!$A$2:$D$54,3,FALSE)</f>
        <v>#N/A</v>
      </c>
      <c r="S1401" s="374"/>
      <c r="T1401" s="377"/>
      <c r="U1401" s="378">
        <f t="shared" si="189"/>
        <v>0</v>
      </c>
      <c r="V1401" s="379"/>
      <c r="W1401" s="380"/>
      <c r="X1401" s="380"/>
      <c r="Y1401" s="380"/>
      <c r="Z1401" s="379"/>
      <c r="AA1401" s="381"/>
      <c r="AB1401" s="379"/>
      <c r="AC1401" s="380"/>
      <c r="AD1401" s="382">
        <f t="shared" si="196"/>
        <v>0</v>
      </c>
      <c r="AE1401" s="383">
        <f t="shared" si="197"/>
        <v>0</v>
      </c>
      <c r="AF1401" s="379"/>
      <c r="AG1401" s="381"/>
      <c r="AH1401" s="379"/>
      <c r="AI1401" s="381"/>
      <c r="AJ1401" s="384" t="str">
        <f t="shared" si="190"/>
        <v/>
      </c>
      <c r="AK1401" s="385" t="str">
        <f t="shared" si="191"/>
        <v/>
      </c>
      <c r="AL1401" s="388" t="str">
        <f t="shared" si="192"/>
        <v/>
      </c>
      <c r="AM1401" s="389" t="str">
        <f t="shared" si="193"/>
        <v/>
      </c>
      <c r="AN1401" s="388" t="str">
        <f t="shared" si="194"/>
        <v/>
      </c>
      <c r="AO1401" s="389" t="str">
        <f t="shared" si="195"/>
        <v/>
      </c>
      <c r="AP1401" s="423"/>
      <c r="AQ1401" s="423"/>
      <c r="AR1401" s="431" t="e">
        <f>VLOOKUP($B1401,'acc names'!$C$2:$D$12102,2,FALSE)</f>
        <v>#N/A</v>
      </c>
      <c r="AS1401" s="431" t="e">
        <f>VLOOKUP($AQ1401,software!$A$1:$B$14605,2,FALSE)</f>
        <v>#N/A</v>
      </c>
      <c r="AT1401" s="423"/>
      <c r="AV1401" s="423"/>
    </row>
    <row r="1402" spans="1:48" ht="12.75" x14ac:dyDescent="0.2">
      <c r="A1402" s="101"/>
      <c r="B1402" s="42"/>
      <c r="C1402" s="142"/>
      <c r="D1402" s="143"/>
      <c r="E1402" s="107"/>
      <c r="F1402" s="46"/>
      <c r="G1402" s="46"/>
      <c r="H1402" s="46"/>
      <c r="I1402" s="46"/>
      <c r="J1402" s="46"/>
      <c r="K1402" s="46"/>
      <c r="L1402" s="139"/>
      <c r="M1402" s="41"/>
      <c r="N1402" s="45"/>
      <c r="O1402" s="47"/>
      <c r="P1402" s="43"/>
      <c r="Q1402" s="71" t="e">
        <f>VLOOKUP(N1402,'error categories'!$A$2:$D$54,4,FALSE)</f>
        <v>#N/A</v>
      </c>
      <c r="R1402" s="72" t="e">
        <f>VLOOKUP(N1402,'error categories'!$A$2:$D$54,3,FALSE)</f>
        <v>#N/A</v>
      </c>
      <c r="S1402" s="374"/>
      <c r="T1402" s="377"/>
      <c r="U1402" s="378">
        <f t="shared" si="189"/>
        <v>0</v>
      </c>
      <c r="V1402" s="379"/>
      <c r="W1402" s="380"/>
      <c r="X1402" s="380"/>
      <c r="Y1402" s="380"/>
      <c r="Z1402" s="379"/>
      <c r="AA1402" s="381"/>
      <c r="AB1402" s="379"/>
      <c r="AC1402" s="380"/>
      <c r="AD1402" s="382">
        <f t="shared" si="196"/>
        <v>0</v>
      </c>
      <c r="AE1402" s="383">
        <f t="shared" si="197"/>
        <v>0</v>
      </c>
      <c r="AF1402" s="379"/>
      <c r="AG1402" s="381"/>
      <c r="AH1402" s="379"/>
      <c r="AI1402" s="381"/>
      <c r="AJ1402" s="384" t="str">
        <f t="shared" si="190"/>
        <v/>
      </c>
      <c r="AK1402" s="385" t="str">
        <f t="shared" si="191"/>
        <v/>
      </c>
      <c r="AL1402" s="388" t="str">
        <f t="shared" si="192"/>
        <v/>
      </c>
      <c r="AM1402" s="389" t="str">
        <f t="shared" si="193"/>
        <v/>
      </c>
      <c r="AN1402" s="388" t="str">
        <f t="shared" si="194"/>
        <v/>
      </c>
      <c r="AO1402" s="389" t="str">
        <f t="shared" si="195"/>
        <v/>
      </c>
      <c r="AP1402" s="423"/>
      <c r="AQ1402" s="423"/>
      <c r="AR1402" s="431" t="e">
        <f>VLOOKUP($B1402,'acc names'!$C$2:$D$12102,2,FALSE)</f>
        <v>#N/A</v>
      </c>
      <c r="AS1402" s="431" t="e">
        <f>VLOOKUP($AQ1402,software!$A$1:$B$14605,2,FALSE)</f>
        <v>#N/A</v>
      </c>
      <c r="AT1402" s="423"/>
      <c r="AV1402" s="423"/>
    </row>
    <row r="1403" spans="1:48" ht="12.75" x14ac:dyDescent="0.2">
      <c r="A1403" s="101"/>
      <c r="B1403" s="42"/>
      <c r="C1403" s="142"/>
      <c r="D1403" s="143"/>
      <c r="E1403" s="107"/>
      <c r="F1403" s="46"/>
      <c r="G1403" s="46"/>
      <c r="H1403" s="46"/>
      <c r="I1403" s="46"/>
      <c r="J1403" s="46"/>
      <c r="K1403" s="46"/>
      <c r="L1403" s="139"/>
      <c r="M1403" s="41"/>
      <c r="N1403" s="45"/>
      <c r="O1403" s="47"/>
      <c r="P1403" s="43"/>
      <c r="Q1403" s="71" t="e">
        <f>VLOOKUP(N1403,'error categories'!$A$2:$D$54,4,FALSE)</f>
        <v>#N/A</v>
      </c>
      <c r="R1403" s="72" t="e">
        <f>VLOOKUP(N1403,'error categories'!$A$2:$D$54,3,FALSE)</f>
        <v>#N/A</v>
      </c>
      <c r="S1403" s="374"/>
      <c r="T1403" s="377"/>
      <c r="U1403" s="378">
        <f t="shared" si="189"/>
        <v>0</v>
      </c>
      <c r="V1403" s="379"/>
      <c r="W1403" s="380"/>
      <c r="X1403" s="380"/>
      <c r="Y1403" s="380"/>
      <c r="Z1403" s="379"/>
      <c r="AA1403" s="381"/>
      <c r="AB1403" s="379"/>
      <c r="AC1403" s="380"/>
      <c r="AD1403" s="382">
        <f t="shared" si="196"/>
        <v>0</v>
      </c>
      <c r="AE1403" s="383">
        <f t="shared" si="197"/>
        <v>0</v>
      </c>
      <c r="AF1403" s="379"/>
      <c r="AG1403" s="381"/>
      <c r="AH1403" s="379"/>
      <c r="AI1403" s="381"/>
      <c r="AJ1403" s="384" t="str">
        <f t="shared" si="190"/>
        <v/>
      </c>
      <c r="AK1403" s="385" t="str">
        <f t="shared" si="191"/>
        <v/>
      </c>
      <c r="AL1403" s="388" t="str">
        <f t="shared" si="192"/>
        <v/>
      </c>
      <c r="AM1403" s="389" t="str">
        <f t="shared" si="193"/>
        <v/>
      </c>
      <c r="AN1403" s="388" t="str">
        <f t="shared" si="194"/>
        <v/>
      </c>
      <c r="AO1403" s="389" t="str">
        <f t="shared" si="195"/>
        <v/>
      </c>
      <c r="AP1403" s="423"/>
      <c r="AQ1403" s="423"/>
      <c r="AR1403" s="431" t="e">
        <f>VLOOKUP($B1403,'acc names'!$C$2:$D$12102,2,FALSE)</f>
        <v>#N/A</v>
      </c>
      <c r="AS1403" s="431" t="e">
        <f>VLOOKUP($AQ1403,software!$A$1:$B$14605,2,FALSE)</f>
        <v>#N/A</v>
      </c>
      <c r="AT1403" s="423"/>
      <c r="AV1403" s="423"/>
    </row>
    <row r="1404" spans="1:48" ht="12.75" x14ac:dyDescent="0.2">
      <c r="A1404" s="101"/>
      <c r="B1404" s="42"/>
      <c r="C1404" s="142"/>
      <c r="D1404" s="143"/>
      <c r="E1404" s="107"/>
      <c r="F1404" s="46"/>
      <c r="G1404" s="46"/>
      <c r="H1404" s="46"/>
      <c r="I1404" s="46"/>
      <c r="J1404" s="46"/>
      <c r="K1404" s="46"/>
      <c r="L1404" s="139"/>
      <c r="M1404" s="41"/>
      <c r="N1404" s="45"/>
      <c r="O1404" s="47"/>
      <c r="P1404" s="43"/>
      <c r="Q1404" s="71" t="e">
        <f>VLOOKUP(N1404,'error categories'!$A$2:$D$54,4,FALSE)</f>
        <v>#N/A</v>
      </c>
      <c r="R1404" s="72" t="e">
        <f>VLOOKUP(N1404,'error categories'!$A$2:$D$54,3,FALSE)</f>
        <v>#N/A</v>
      </c>
      <c r="S1404" s="374"/>
      <c r="T1404" s="377"/>
      <c r="U1404" s="378">
        <f t="shared" si="189"/>
        <v>0</v>
      </c>
      <c r="V1404" s="379"/>
      <c r="W1404" s="380"/>
      <c r="X1404" s="380"/>
      <c r="Y1404" s="380"/>
      <c r="Z1404" s="379"/>
      <c r="AA1404" s="381"/>
      <c r="AB1404" s="379"/>
      <c r="AC1404" s="380"/>
      <c r="AD1404" s="382">
        <f t="shared" si="196"/>
        <v>0</v>
      </c>
      <c r="AE1404" s="383">
        <f t="shared" si="197"/>
        <v>0</v>
      </c>
      <c r="AF1404" s="379"/>
      <c r="AG1404" s="381"/>
      <c r="AH1404" s="379"/>
      <c r="AI1404" s="381"/>
      <c r="AJ1404" s="384" t="str">
        <f t="shared" si="190"/>
        <v/>
      </c>
      <c r="AK1404" s="385" t="str">
        <f t="shared" si="191"/>
        <v/>
      </c>
      <c r="AL1404" s="388" t="str">
        <f t="shared" si="192"/>
        <v/>
      </c>
      <c r="AM1404" s="389" t="str">
        <f t="shared" si="193"/>
        <v/>
      </c>
      <c r="AN1404" s="388" t="str">
        <f t="shared" si="194"/>
        <v/>
      </c>
      <c r="AO1404" s="389" t="str">
        <f t="shared" si="195"/>
        <v/>
      </c>
      <c r="AP1404" s="423"/>
      <c r="AQ1404" s="423"/>
      <c r="AR1404" s="431" t="e">
        <f>VLOOKUP($B1404,'acc names'!$C$2:$D$12102,2,FALSE)</f>
        <v>#N/A</v>
      </c>
      <c r="AS1404" s="431" t="e">
        <f>VLOOKUP($AQ1404,software!$A$1:$B$14605,2,FALSE)</f>
        <v>#N/A</v>
      </c>
      <c r="AT1404" s="423"/>
      <c r="AV1404" s="423"/>
    </row>
    <row r="1405" spans="1:48" ht="12.75" x14ac:dyDescent="0.2">
      <c r="A1405" s="101"/>
      <c r="B1405" s="42"/>
      <c r="C1405" s="142"/>
      <c r="D1405" s="143"/>
      <c r="E1405" s="107"/>
      <c r="F1405" s="46"/>
      <c r="G1405" s="46"/>
      <c r="H1405" s="46"/>
      <c r="I1405" s="46"/>
      <c r="J1405" s="46"/>
      <c r="K1405" s="46"/>
      <c r="L1405" s="139"/>
      <c r="M1405" s="41"/>
      <c r="N1405" s="45"/>
      <c r="O1405" s="47"/>
      <c r="P1405" s="43"/>
      <c r="Q1405" s="71" t="e">
        <f>VLOOKUP(N1405,'error categories'!$A$2:$D$54,4,FALSE)</f>
        <v>#N/A</v>
      </c>
      <c r="R1405" s="72" t="e">
        <f>VLOOKUP(N1405,'error categories'!$A$2:$D$54,3,FALSE)</f>
        <v>#N/A</v>
      </c>
      <c r="S1405" s="374"/>
      <c r="T1405" s="377"/>
      <c r="U1405" s="378">
        <f t="shared" si="189"/>
        <v>0</v>
      </c>
      <c r="V1405" s="379"/>
      <c r="W1405" s="380"/>
      <c r="X1405" s="380"/>
      <c r="Y1405" s="380"/>
      <c r="Z1405" s="379"/>
      <c r="AA1405" s="381"/>
      <c r="AB1405" s="379"/>
      <c r="AC1405" s="380"/>
      <c r="AD1405" s="382">
        <f t="shared" si="196"/>
        <v>0</v>
      </c>
      <c r="AE1405" s="383">
        <f t="shared" si="197"/>
        <v>0</v>
      </c>
      <c r="AF1405" s="379"/>
      <c r="AG1405" s="381"/>
      <c r="AH1405" s="379"/>
      <c r="AI1405" s="381"/>
      <c r="AJ1405" s="384" t="str">
        <f t="shared" si="190"/>
        <v/>
      </c>
      <c r="AK1405" s="385" t="str">
        <f t="shared" si="191"/>
        <v/>
      </c>
      <c r="AL1405" s="388" t="str">
        <f t="shared" si="192"/>
        <v/>
      </c>
      <c r="AM1405" s="389" t="str">
        <f t="shared" si="193"/>
        <v/>
      </c>
      <c r="AN1405" s="388" t="str">
        <f t="shared" si="194"/>
        <v/>
      </c>
      <c r="AO1405" s="389" t="str">
        <f t="shared" si="195"/>
        <v/>
      </c>
      <c r="AP1405" s="423"/>
      <c r="AQ1405" s="423"/>
      <c r="AR1405" s="431" t="e">
        <f>VLOOKUP($B1405,'acc names'!$C$2:$D$12102,2,FALSE)</f>
        <v>#N/A</v>
      </c>
      <c r="AS1405" s="431" t="e">
        <f>VLOOKUP($AQ1405,software!$A$1:$B$14605,2,FALSE)</f>
        <v>#N/A</v>
      </c>
      <c r="AT1405" s="423"/>
      <c r="AV1405" s="423"/>
    </row>
    <row r="1406" spans="1:48" ht="12.75" x14ac:dyDescent="0.2">
      <c r="A1406" s="101"/>
      <c r="B1406" s="42"/>
      <c r="C1406" s="142"/>
      <c r="D1406" s="143"/>
      <c r="E1406" s="107"/>
      <c r="F1406" s="46"/>
      <c r="G1406" s="46"/>
      <c r="H1406" s="46"/>
      <c r="I1406" s="46"/>
      <c r="J1406" s="46"/>
      <c r="K1406" s="46"/>
      <c r="L1406" s="139"/>
      <c r="M1406" s="41"/>
      <c r="N1406" s="45"/>
      <c r="O1406" s="47"/>
      <c r="P1406" s="43"/>
      <c r="Q1406" s="71" t="e">
        <f>VLOOKUP(N1406,'error categories'!$A$2:$D$54,4,FALSE)</f>
        <v>#N/A</v>
      </c>
      <c r="R1406" s="72" t="e">
        <f>VLOOKUP(N1406,'error categories'!$A$2:$D$54,3,FALSE)</f>
        <v>#N/A</v>
      </c>
      <c r="S1406" s="374"/>
      <c r="T1406" s="377"/>
      <c r="U1406" s="378">
        <f t="shared" si="189"/>
        <v>0</v>
      </c>
      <c r="V1406" s="379"/>
      <c r="W1406" s="380"/>
      <c r="X1406" s="380"/>
      <c r="Y1406" s="380"/>
      <c r="Z1406" s="379"/>
      <c r="AA1406" s="381"/>
      <c r="AB1406" s="379"/>
      <c r="AC1406" s="380"/>
      <c r="AD1406" s="382">
        <f t="shared" si="196"/>
        <v>0</v>
      </c>
      <c r="AE1406" s="383">
        <f t="shared" si="197"/>
        <v>0</v>
      </c>
      <c r="AF1406" s="379"/>
      <c r="AG1406" s="381"/>
      <c r="AH1406" s="379"/>
      <c r="AI1406" s="381"/>
      <c r="AJ1406" s="384" t="str">
        <f t="shared" si="190"/>
        <v/>
      </c>
      <c r="AK1406" s="385" t="str">
        <f t="shared" si="191"/>
        <v/>
      </c>
      <c r="AL1406" s="388" t="str">
        <f t="shared" si="192"/>
        <v/>
      </c>
      <c r="AM1406" s="389" t="str">
        <f t="shared" si="193"/>
        <v/>
      </c>
      <c r="AN1406" s="388" t="str">
        <f t="shared" si="194"/>
        <v/>
      </c>
      <c r="AO1406" s="389" t="str">
        <f t="shared" si="195"/>
        <v/>
      </c>
      <c r="AP1406" s="423"/>
      <c r="AQ1406" s="423"/>
      <c r="AR1406" s="431" t="e">
        <f>VLOOKUP($B1406,'acc names'!$C$2:$D$12102,2,FALSE)</f>
        <v>#N/A</v>
      </c>
      <c r="AS1406" s="431" t="e">
        <f>VLOOKUP($AQ1406,software!$A$1:$B$14605,2,FALSE)</f>
        <v>#N/A</v>
      </c>
      <c r="AT1406" s="423"/>
      <c r="AV1406" s="423"/>
    </row>
    <row r="1407" spans="1:48" ht="12.75" x14ac:dyDescent="0.2">
      <c r="A1407" s="101"/>
      <c r="B1407" s="42"/>
      <c r="C1407" s="142"/>
      <c r="D1407" s="143"/>
      <c r="E1407" s="107"/>
      <c r="F1407" s="46"/>
      <c r="G1407" s="46"/>
      <c r="H1407" s="46"/>
      <c r="I1407" s="46"/>
      <c r="J1407" s="46"/>
      <c r="K1407" s="46"/>
      <c r="L1407" s="139"/>
      <c r="M1407" s="41"/>
      <c r="N1407" s="45"/>
      <c r="O1407" s="47"/>
      <c r="P1407" s="43"/>
      <c r="Q1407" s="71" t="e">
        <f>VLOOKUP(N1407,'error categories'!$A$2:$D$54,4,FALSE)</f>
        <v>#N/A</v>
      </c>
      <c r="R1407" s="72" t="e">
        <f>VLOOKUP(N1407,'error categories'!$A$2:$D$54,3,FALSE)</f>
        <v>#N/A</v>
      </c>
      <c r="S1407" s="374"/>
      <c r="T1407" s="377"/>
      <c r="U1407" s="378">
        <f t="shared" si="189"/>
        <v>0</v>
      </c>
      <c r="V1407" s="379"/>
      <c r="W1407" s="380"/>
      <c r="X1407" s="380"/>
      <c r="Y1407" s="380"/>
      <c r="Z1407" s="379"/>
      <c r="AA1407" s="381"/>
      <c r="AB1407" s="379"/>
      <c r="AC1407" s="380"/>
      <c r="AD1407" s="382">
        <f t="shared" si="196"/>
        <v>0</v>
      </c>
      <c r="AE1407" s="383">
        <f t="shared" si="197"/>
        <v>0</v>
      </c>
      <c r="AF1407" s="379"/>
      <c r="AG1407" s="381"/>
      <c r="AH1407" s="379"/>
      <c r="AI1407" s="381"/>
      <c r="AJ1407" s="384" t="str">
        <f t="shared" si="190"/>
        <v/>
      </c>
      <c r="AK1407" s="385" t="str">
        <f t="shared" si="191"/>
        <v/>
      </c>
      <c r="AL1407" s="388" t="str">
        <f t="shared" si="192"/>
        <v/>
      </c>
      <c r="AM1407" s="389" t="str">
        <f t="shared" si="193"/>
        <v/>
      </c>
      <c r="AN1407" s="388" t="str">
        <f t="shared" si="194"/>
        <v/>
      </c>
      <c r="AO1407" s="389" t="str">
        <f t="shared" si="195"/>
        <v/>
      </c>
      <c r="AP1407" s="423"/>
      <c r="AQ1407" s="423"/>
      <c r="AR1407" s="431" t="e">
        <f>VLOOKUP($B1407,'acc names'!$C$2:$D$12102,2,FALSE)</f>
        <v>#N/A</v>
      </c>
      <c r="AS1407" s="431" t="e">
        <f>VLOOKUP($AQ1407,software!$A$1:$B$14605,2,FALSE)</f>
        <v>#N/A</v>
      </c>
      <c r="AT1407" s="423"/>
      <c r="AV1407" s="423"/>
    </row>
    <row r="1408" spans="1:48" ht="12.75" x14ac:dyDescent="0.2">
      <c r="A1408" s="101"/>
      <c r="B1408" s="42"/>
      <c r="C1408" s="142"/>
      <c r="D1408" s="143"/>
      <c r="E1408" s="107"/>
      <c r="F1408" s="46"/>
      <c r="G1408" s="46"/>
      <c r="H1408" s="46"/>
      <c r="I1408" s="46"/>
      <c r="J1408" s="46"/>
      <c r="K1408" s="46"/>
      <c r="L1408" s="139"/>
      <c r="M1408" s="41"/>
      <c r="N1408" s="45"/>
      <c r="O1408" s="47"/>
      <c r="P1408" s="43"/>
      <c r="Q1408" s="71" t="e">
        <f>VLOOKUP(N1408,'error categories'!$A$2:$D$54,4,FALSE)</f>
        <v>#N/A</v>
      </c>
      <c r="R1408" s="72" t="e">
        <f>VLOOKUP(N1408,'error categories'!$A$2:$D$54,3,FALSE)</f>
        <v>#N/A</v>
      </c>
      <c r="S1408" s="374"/>
      <c r="T1408" s="377"/>
      <c r="U1408" s="378">
        <f t="shared" si="189"/>
        <v>0</v>
      </c>
      <c r="V1408" s="379"/>
      <c r="W1408" s="380"/>
      <c r="X1408" s="380"/>
      <c r="Y1408" s="380"/>
      <c r="Z1408" s="379"/>
      <c r="AA1408" s="381"/>
      <c r="AB1408" s="379"/>
      <c r="AC1408" s="380"/>
      <c r="AD1408" s="382">
        <f t="shared" si="196"/>
        <v>0</v>
      </c>
      <c r="AE1408" s="383">
        <f t="shared" si="197"/>
        <v>0</v>
      </c>
      <c r="AF1408" s="379"/>
      <c r="AG1408" s="381"/>
      <c r="AH1408" s="379"/>
      <c r="AI1408" s="381"/>
      <c r="AJ1408" s="384" t="str">
        <f t="shared" si="190"/>
        <v/>
      </c>
      <c r="AK1408" s="385" t="str">
        <f t="shared" si="191"/>
        <v/>
      </c>
      <c r="AL1408" s="388" t="str">
        <f t="shared" si="192"/>
        <v/>
      </c>
      <c r="AM1408" s="389" t="str">
        <f t="shared" si="193"/>
        <v/>
      </c>
      <c r="AN1408" s="388" t="str">
        <f t="shared" si="194"/>
        <v/>
      </c>
      <c r="AO1408" s="389" t="str">
        <f t="shared" si="195"/>
        <v/>
      </c>
      <c r="AP1408" s="423"/>
      <c r="AQ1408" s="423"/>
      <c r="AR1408" s="431" t="e">
        <f>VLOOKUP($B1408,'acc names'!$C$2:$D$12102,2,FALSE)</f>
        <v>#N/A</v>
      </c>
      <c r="AS1408" s="431" t="e">
        <f>VLOOKUP($AQ1408,software!$A$1:$B$14605,2,FALSE)</f>
        <v>#N/A</v>
      </c>
      <c r="AT1408" s="423"/>
      <c r="AV1408" s="423"/>
    </row>
    <row r="1409" spans="1:48" ht="12.75" x14ac:dyDescent="0.2">
      <c r="A1409" s="101"/>
      <c r="B1409" s="42"/>
      <c r="C1409" s="142"/>
      <c r="D1409" s="143"/>
      <c r="E1409" s="107"/>
      <c r="F1409" s="46"/>
      <c r="G1409" s="46"/>
      <c r="H1409" s="46"/>
      <c r="I1409" s="46"/>
      <c r="J1409" s="46"/>
      <c r="K1409" s="46"/>
      <c r="L1409" s="139"/>
      <c r="M1409" s="41"/>
      <c r="N1409" s="45"/>
      <c r="O1409" s="47"/>
      <c r="P1409" s="43"/>
      <c r="Q1409" s="71" t="e">
        <f>VLOOKUP(N1409,'error categories'!$A$2:$D$54,4,FALSE)</f>
        <v>#N/A</v>
      </c>
      <c r="R1409" s="72" t="e">
        <f>VLOOKUP(N1409,'error categories'!$A$2:$D$54,3,FALSE)</f>
        <v>#N/A</v>
      </c>
      <c r="S1409" s="374"/>
      <c r="T1409" s="377"/>
      <c r="U1409" s="378">
        <f t="shared" si="189"/>
        <v>0</v>
      </c>
      <c r="V1409" s="379"/>
      <c r="W1409" s="380"/>
      <c r="X1409" s="380"/>
      <c r="Y1409" s="380"/>
      <c r="Z1409" s="379"/>
      <c r="AA1409" s="381"/>
      <c r="AB1409" s="379"/>
      <c r="AC1409" s="380"/>
      <c r="AD1409" s="382">
        <f t="shared" si="196"/>
        <v>0</v>
      </c>
      <c r="AE1409" s="383">
        <f t="shared" si="197"/>
        <v>0</v>
      </c>
      <c r="AF1409" s="379"/>
      <c r="AG1409" s="381"/>
      <c r="AH1409" s="379"/>
      <c r="AI1409" s="381"/>
      <c r="AJ1409" s="384" t="str">
        <f t="shared" si="190"/>
        <v/>
      </c>
      <c r="AK1409" s="385" t="str">
        <f t="shared" si="191"/>
        <v/>
      </c>
      <c r="AL1409" s="388" t="str">
        <f t="shared" si="192"/>
        <v/>
      </c>
      <c r="AM1409" s="389" t="str">
        <f t="shared" si="193"/>
        <v/>
      </c>
      <c r="AN1409" s="388" t="str">
        <f t="shared" si="194"/>
        <v/>
      </c>
      <c r="AO1409" s="389" t="str">
        <f t="shared" si="195"/>
        <v/>
      </c>
      <c r="AP1409" s="423"/>
      <c r="AQ1409" s="423"/>
      <c r="AR1409" s="431" t="e">
        <f>VLOOKUP($B1409,'acc names'!$C$2:$D$12102,2,FALSE)</f>
        <v>#N/A</v>
      </c>
      <c r="AS1409" s="431" t="e">
        <f>VLOOKUP($AQ1409,software!$A$1:$B$14605,2,FALSE)</f>
        <v>#N/A</v>
      </c>
      <c r="AT1409" s="423"/>
      <c r="AV1409" s="423"/>
    </row>
    <row r="1410" spans="1:48" ht="12.75" x14ac:dyDescent="0.2">
      <c r="A1410" s="101"/>
      <c r="B1410" s="42"/>
      <c r="C1410" s="142"/>
      <c r="D1410" s="143"/>
      <c r="E1410" s="107"/>
      <c r="F1410" s="46"/>
      <c r="G1410" s="46"/>
      <c r="H1410" s="46"/>
      <c r="I1410" s="46"/>
      <c r="J1410" s="46"/>
      <c r="K1410" s="46"/>
      <c r="L1410" s="139"/>
      <c r="M1410" s="41"/>
      <c r="N1410" s="45"/>
      <c r="O1410" s="47"/>
      <c r="P1410" s="43"/>
      <c r="Q1410" s="71" t="e">
        <f>VLOOKUP(N1410,'error categories'!$A$2:$D$54,4,FALSE)</f>
        <v>#N/A</v>
      </c>
      <c r="R1410" s="72" t="e">
        <f>VLOOKUP(N1410,'error categories'!$A$2:$D$54,3,FALSE)</f>
        <v>#N/A</v>
      </c>
      <c r="S1410" s="374"/>
      <c r="T1410" s="377"/>
      <c r="U1410" s="378">
        <f t="shared" si="189"/>
        <v>0</v>
      </c>
      <c r="V1410" s="379"/>
      <c r="W1410" s="380"/>
      <c r="X1410" s="380"/>
      <c r="Y1410" s="380"/>
      <c r="Z1410" s="379"/>
      <c r="AA1410" s="381"/>
      <c r="AB1410" s="379"/>
      <c r="AC1410" s="380"/>
      <c r="AD1410" s="382">
        <f t="shared" si="196"/>
        <v>0</v>
      </c>
      <c r="AE1410" s="383">
        <f t="shared" si="197"/>
        <v>0</v>
      </c>
      <c r="AF1410" s="379"/>
      <c r="AG1410" s="381"/>
      <c r="AH1410" s="379"/>
      <c r="AI1410" s="381"/>
      <c r="AJ1410" s="384" t="str">
        <f t="shared" si="190"/>
        <v/>
      </c>
      <c r="AK1410" s="385" t="str">
        <f t="shared" si="191"/>
        <v/>
      </c>
      <c r="AL1410" s="388" t="str">
        <f t="shared" si="192"/>
        <v/>
      </c>
      <c r="AM1410" s="389" t="str">
        <f t="shared" si="193"/>
        <v/>
      </c>
      <c r="AN1410" s="388" t="str">
        <f t="shared" si="194"/>
        <v/>
      </c>
      <c r="AO1410" s="389" t="str">
        <f t="shared" si="195"/>
        <v/>
      </c>
      <c r="AP1410" s="423"/>
      <c r="AQ1410" s="423"/>
      <c r="AR1410" s="431" t="e">
        <f>VLOOKUP($B1410,'acc names'!$C$2:$D$12102,2,FALSE)</f>
        <v>#N/A</v>
      </c>
      <c r="AS1410" s="431" t="e">
        <f>VLOOKUP($AQ1410,software!$A$1:$B$14605,2,FALSE)</f>
        <v>#N/A</v>
      </c>
      <c r="AT1410" s="423"/>
      <c r="AV1410" s="423"/>
    </row>
    <row r="1411" spans="1:48" ht="12.75" x14ac:dyDescent="0.2">
      <c r="A1411" s="101"/>
      <c r="B1411" s="42"/>
      <c r="C1411" s="142"/>
      <c r="D1411" s="143"/>
      <c r="E1411" s="107"/>
      <c r="F1411" s="46"/>
      <c r="G1411" s="46"/>
      <c r="H1411" s="46"/>
      <c r="I1411" s="46"/>
      <c r="J1411" s="46"/>
      <c r="K1411" s="46"/>
      <c r="L1411" s="139"/>
      <c r="M1411" s="41"/>
      <c r="N1411" s="45"/>
      <c r="O1411" s="47"/>
      <c r="P1411" s="43"/>
      <c r="Q1411" s="71" t="e">
        <f>VLOOKUP(N1411,'error categories'!$A$2:$D$54,4,FALSE)</f>
        <v>#N/A</v>
      </c>
      <c r="R1411" s="72" t="e">
        <f>VLOOKUP(N1411,'error categories'!$A$2:$D$54,3,FALSE)</f>
        <v>#N/A</v>
      </c>
      <c r="S1411" s="374"/>
      <c r="T1411" s="377"/>
      <c r="U1411" s="378">
        <f t="shared" si="189"/>
        <v>0</v>
      </c>
      <c r="V1411" s="379"/>
      <c r="W1411" s="380"/>
      <c r="X1411" s="380"/>
      <c r="Y1411" s="380"/>
      <c r="Z1411" s="379"/>
      <c r="AA1411" s="381"/>
      <c r="AB1411" s="379"/>
      <c r="AC1411" s="380"/>
      <c r="AD1411" s="382">
        <f t="shared" si="196"/>
        <v>0</v>
      </c>
      <c r="AE1411" s="383">
        <f t="shared" si="197"/>
        <v>0</v>
      </c>
      <c r="AF1411" s="379"/>
      <c r="AG1411" s="381"/>
      <c r="AH1411" s="379"/>
      <c r="AI1411" s="381"/>
      <c r="AJ1411" s="384" t="str">
        <f t="shared" si="190"/>
        <v/>
      </c>
      <c r="AK1411" s="385" t="str">
        <f t="shared" si="191"/>
        <v/>
      </c>
      <c r="AL1411" s="388" t="str">
        <f t="shared" si="192"/>
        <v/>
      </c>
      <c r="AM1411" s="389" t="str">
        <f t="shared" si="193"/>
        <v/>
      </c>
      <c r="AN1411" s="388" t="str">
        <f t="shared" si="194"/>
        <v/>
      </c>
      <c r="AO1411" s="389" t="str">
        <f t="shared" si="195"/>
        <v/>
      </c>
      <c r="AP1411" s="423"/>
      <c r="AQ1411" s="423"/>
      <c r="AR1411" s="431" t="e">
        <f>VLOOKUP($B1411,'acc names'!$C$2:$D$12102,2,FALSE)</f>
        <v>#N/A</v>
      </c>
      <c r="AS1411" s="431" t="e">
        <f>VLOOKUP($AQ1411,software!$A$1:$B$14605,2,FALSE)</f>
        <v>#N/A</v>
      </c>
      <c r="AT1411" s="423"/>
      <c r="AV1411" s="423"/>
    </row>
    <row r="1412" spans="1:48" ht="12.75" x14ac:dyDescent="0.2">
      <c r="A1412" s="101"/>
      <c r="B1412" s="42"/>
      <c r="C1412" s="142"/>
      <c r="D1412" s="143"/>
      <c r="E1412" s="107"/>
      <c r="F1412" s="46"/>
      <c r="G1412" s="46"/>
      <c r="H1412" s="46"/>
      <c r="I1412" s="46"/>
      <c r="J1412" s="46"/>
      <c r="K1412" s="46"/>
      <c r="L1412" s="139"/>
      <c r="M1412" s="41"/>
      <c r="N1412" s="45"/>
      <c r="O1412" s="47"/>
      <c r="P1412" s="43"/>
      <c r="Q1412" s="71" t="e">
        <f>VLOOKUP(N1412,'error categories'!$A$2:$D$54,4,FALSE)</f>
        <v>#N/A</v>
      </c>
      <c r="R1412" s="72" t="e">
        <f>VLOOKUP(N1412,'error categories'!$A$2:$D$54,3,FALSE)</f>
        <v>#N/A</v>
      </c>
      <c r="S1412" s="374"/>
      <c r="T1412" s="377"/>
      <c r="U1412" s="378">
        <f t="shared" ref="U1412:U1475" si="198">S1412-T1412</f>
        <v>0</v>
      </c>
      <c r="V1412" s="379"/>
      <c r="W1412" s="380"/>
      <c r="X1412" s="380"/>
      <c r="Y1412" s="380"/>
      <c r="Z1412" s="379"/>
      <c r="AA1412" s="381"/>
      <c r="AB1412" s="379"/>
      <c r="AC1412" s="380"/>
      <c r="AD1412" s="382">
        <f t="shared" si="196"/>
        <v>0</v>
      </c>
      <c r="AE1412" s="383">
        <f t="shared" si="197"/>
        <v>0</v>
      </c>
      <c r="AF1412" s="379"/>
      <c r="AG1412" s="381"/>
      <c r="AH1412" s="379"/>
      <c r="AI1412" s="381"/>
      <c r="AJ1412" s="384" t="str">
        <f t="shared" ref="AJ1412:AJ1475" si="199">IF(E1412="","",IF(AND(U1412=1,(Y1412+AA1412+AD1412+AE1412+AG1412+AI1412)=0),"VU",Y1412+AA1412+AD1412+AE1412+AG1412+AI1412))</f>
        <v/>
      </c>
      <c r="AK1412" s="385" t="str">
        <f t="shared" si="191"/>
        <v/>
      </c>
      <c r="AL1412" s="388" t="str">
        <f t="shared" si="192"/>
        <v/>
      </c>
      <c r="AM1412" s="389" t="str">
        <f t="shared" si="193"/>
        <v/>
      </c>
      <c r="AN1412" s="388" t="str">
        <f t="shared" si="194"/>
        <v/>
      </c>
      <c r="AO1412" s="389" t="str">
        <f t="shared" si="195"/>
        <v/>
      </c>
      <c r="AP1412" s="423"/>
      <c r="AQ1412" s="423"/>
      <c r="AR1412" s="431" t="e">
        <f>VLOOKUP($B1412,'acc names'!$C$2:$D$12102,2,FALSE)</f>
        <v>#N/A</v>
      </c>
      <c r="AS1412" s="431" t="e">
        <f>VLOOKUP($AQ1412,software!$A$1:$B$14605,2,FALSE)</f>
        <v>#N/A</v>
      </c>
      <c r="AT1412" s="423"/>
      <c r="AV1412" s="423"/>
    </row>
    <row r="1413" spans="1:48" ht="12.75" x14ac:dyDescent="0.2">
      <c r="A1413" s="101"/>
      <c r="B1413" s="42"/>
      <c r="C1413" s="142"/>
      <c r="D1413" s="143"/>
      <c r="E1413" s="107"/>
      <c r="F1413" s="46"/>
      <c r="G1413" s="46"/>
      <c r="H1413" s="46"/>
      <c r="I1413" s="46"/>
      <c r="J1413" s="46"/>
      <c r="K1413" s="46"/>
      <c r="L1413" s="139"/>
      <c r="M1413" s="41"/>
      <c r="N1413" s="45"/>
      <c r="O1413" s="47"/>
      <c r="P1413" s="43"/>
      <c r="Q1413" s="71" t="e">
        <f>VLOOKUP(N1413,'error categories'!$A$2:$D$54,4,FALSE)</f>
        <v>#N/A</v>
      </c>
      <c r="R1413" s="72" t="e">
        <f>VLOOKUP(N1413,'error categories'!$A$2:$D$54,3,FALSE)</f>
        <v>#N/A</v>
      </c>
      <c r="S1413" s="374"/>
      <c r="T1413" s="377"/>
      <c r="U1413" s="378">
        <f t="shared" si="198"/>
        <v>0</v>
      </c>
      <c r="V1413" s="379"/>
      <c r="W1413" s="380"/>
      <c r="X1413" s="380"/>
      <c r="Y1413" s="380"/>
      <c r="Z1413" s="379"/>
      <c r="AA1413" s="381"/>
      <c r="AB1413" s="379"/>
      <c r="AC1413" s="380"/>
      <c r="AD1413" s="382">
        <f t="shared" si="196"/>
        <v>0</v>
      </c>
      <c r="AE1413" s="383">
        <f t="shared" si="197"/>
        <v>0</v>
      </c>
      <c r="AF1413" s="379"/>
      <c r="AG1413" s="381"/>
      <c r="AH1413" s="379"/>
      <c r="AI1413" s="381"/>
      <c r="AJ1413" s="384" t="str">
        <f t="shared" si="199"/>
        <v/>
      </c>
      <c r="AK1413" s="385" t="str">
        <f t="shared" ref="AK1413:AK1476" si="200">IF(OR(AJ1413="",AJ1413="VU"),"",ABS(AJ1413))</f>
        <v/>
      </c>
      <c r="AL1413" s="388" t="str">
        <f t="shared" ref="AL1413:AL1476" si="201">IF(OR(AJ1413="VU",AJ1413="",AJ1413=0,AJ1413&lt;0),"",AJ1413)</f>
        <v/>
      </c>
      <c r="AM1413" s="389" t="str">
        <f t="shared" ref="AM1413:AM1476" si="202">IF(OR(AJ1413="VU",AJ1413="",AJ1413=0,AJ1413&gt;0),"",AJ1413)</f>
        <v/>
      </c>
      <c r="AN1413" s="388" t="str">
        <f t="shared" ref="AN1413:AN1476" si="203">IF(AL1413="","",1)</f>
        <v/>
      </c>
      <c r="AO1413" s="389" t="str">
        <f t="shared" ref="AO1413:AO1476" si="204">IF(AM1413="","",1)</f>
        <v/>
      </c>
      <c r="AP1413" s="423"/>
      <c r="AQ1413" s="423"/>
      <c r="AR1413" s="431" t="e">
        <f>VLOOKUP($B1413,'acc names'!$C$2:$D$12102,2,FALSE)</f>
        <v>#N/A</v>
      </c>
      <c r="AS1413" s="431" t="e">
        <f>VLOOKUP($AQ1413,software!$A$1:$B$14605,2,FALSE)</f>
        <v>#N/A</v>
      </c>
      <c r="AT1413" s="423"/>
      <c r="AV1413" s="423"/>
    </row>
    <row r="1414" spans="1:48" ht="12.75" x14ac:dyDescent="0.2">
      <c r="A1414" s="101"/>
      <c r="B1414" s="42"/>
      <c r="C1414" s="142"/>
      <c r="D1414" s="143"/>
      <c r="E1414" s="107"/>
      <c r="F1414" s="46"/>
      <c r="G1414" s="46"/>
      <c r="H1414" s="46"/>
      <c r="I1414" s="46"/>
      <c r="J1414" s="46"/>
      <c r="K1414" s="46"/>
      <c r="L1414" s="139"/>
      <c r="M1414" s="41"/>
      <c r="N1414" s="45"/>
      <c r="O1414" s="47"/>
      <c r="P1414" s="43"/>
      <c r="Q1414" s="71" t="e">
        <f>VLOOKUP(N1414,'error categories'!$A$2:$D$54,4,FALSE)</f>
        <v>#N/A</v>
      </c>
      <c r="R1414" s="72" t="e">
        <f>VLOOKUP(N1414,'error categories'!$A$2:$D$54,3,FALSE)</f>
        <v>#N/A</v>
      </c>
      <c r="S1414" s="374"/>
      <c r="T1414" s="377"/>
      <c r="U1414" s="378">
        <f t="shared" si="198"/>
        <v>0</v>
      </c>
      <c r="V1414" s="379"/>
      <c r="W1414" s="380"/>
      <c r="X1414" s="380"/>
      <c r="Y1414" s="380"/>
      <c r="Z1414" s="379"/>
      <c r="AA1414" s="381"/>
      <c r="AB1414" s="379"/>
      <c r="AC1414" s="380"/>
      <c r="AD1414" s="382">
        <f t="shared" ref="AD1414:AD1477" si="205">AB1414*-900</f>
        <v>0</v>
      </c>
      <c r="AE1414" s="383">
        <f t="shared" ref="AE1414:AE1477" si="206">AC1414*-880</f>
        <v>0</v>
      </c>
      <c r="AF1414" s="379"/>
      <c r="AG1414" s="381"/>
      <c r="AH1414" s="379"/>
      <c r="AI1414" s="381"/>
      <c r="AJ1414" s="384" t="str">
        <f t="shared" si="199"/>
        <v/>
      </c>
      <c r="AK1414" s="385" t="str">
        <f t="shared" si="200"/>
        <v/>
      </c>
      <c r="AL1414" s="388" t="str">
        <f t="shared" si="201"/>
        <v/>
      </c>
      <c r="AM1414" s="389" t="str">
        <f t="shared" si="202"/>
        <v/>
      </c>
      <c r="AN1414" s="388" t="str">
        <f t="shared" si="203"/>
        <v/>
      </c>
      <c r="AO1414" s="389" t="str">
        <f t="shared" si="204"/>
        <v/>
      </c>
      <c r="AP1414" s="423"/>
      <c r="AQ1414" s="423"/>
      <c r="AR1414" s="431" t="e">
        <f>VLOOKUP($B1414,'acc names'!$C$2:$D$12102,2,FALSE)</f>
        <v>#N/A</v>
      </c>
      <c r="AS1414" s="431" t="e">
        <f>VLOOKUP($AQ1414,software!$A$1:$B$14605,2,FALSE)</f>
        <v>#N/A</v>
      </c>
      <c r="AT1414" s="423"/>
      <c r="AV1414" s="423"/>
    </row>
    <row r="1415" spans="1:48" ht="12.75" x14ac:dyDescent="0.2">
      <c r="A1415" s="101"/>
      <c r="B1415" s="42"/>
      <c r="C1415" s="142"/>
      <c r="D1415" s="143"/>
      <c r="E1415" s="107"/>
      <c r="F1415" s="46"/>
      <c r="G1415" s="46"/>
      <c r="H1415" s="46"/>
      <c r="I1415" s="46"/>
      <c r="J1415" s="46"/>
      <c r="K1415" s="46"/>
      <c r="L1415" s="139"/>
      <c r="M1415" s="41"/>
      <c r="N1415" s="45"/>
      <c r="O1415" s="47"/>
      <c r="P1415" s="43"/>
      <c r="Q1415" s="71" t="e">
        <f>VLOOKUP(N1415,'error categories'!$A$2:$D$54,4,FALSE)</f>
        <v>#N/A</v>
      </c>
      <c r="R1415" s="72" t="e">
        <f>VLOOKUP(N1415,'error categories'!$A$2:$D$54,3,FALSE)</f>
        <v>#N/A</v>
      </c>
      <c r="S1415" s="374"/>
      <c r="T1415" s="377"/>
      <c r="U1415" s="378">
        <f t="shared" si="198"/>
        <v>0</v>
      </c>
      <c r="V1415" s="379"/>
      <c r="W1415" s="380"/>
      <c r="X1415" s="380"/>
      <c r="Y1415" s="380"/>
      <c r="Z1415" s="379"/>
      <c r="AA1415" s="381"/>
      <c r="AB1415" s="379"/>
      <c r="AC1415" s="380"/>
      <c r="AD1415" s="382">
        <f t="shared" si="205"/>
        <v>0</v>
      </c>
      <c r="AE1415" s="383">
        <f t="shared" si="206"/>
        <v>0</v>
      </c>
      <c r="AF1415" s="379"/>
      <c r="AG1415" s="381"/>
      <c r="AH1415" s="379"/>
      <c r="AI1415" s="381"/>
      <c r="AJ1415" s="384" t="str">
        <f t="shared" si="199"/>
        <v/>
      </c>
      <c r="AK1415" s="385" t="str">
        <f t="shared" si="200"/>
        <v/>
      </c>
      <c r="AL1415" s="388" t="str">
        <f t="shared" si="201"/>
        <v/>
      </c>
      <c r="AM1415" s="389" t="str">
        <f t="shared" si="202"/>
        <v/>
      </c>
      <c r="AN1415" s="388" t="str">
        <f t="shared" si="203"/>
        <v/>
      </c>
      <c r="AO1415" s="389" t="str">
        <f t="shared" si="204"/>
        <v/>
      </c>
      <c r="AP1415" s="423"/>
      <c r="AQ1415" s="423"/>
      <c r="AR1415" s="431" t="e">
        <f>VLOOKUP($B1415,'acc names'!$C$2:$D$12102,2,FALSE)</f>
        <v>#N/A</v>
      </c>
      <c r="AS1415" s="431" t="e">
        <f>VLOOKUP($AQ1415,software!$A$1:$B$14605,2,FALSE)</f>
        <v>#N/A</v>
      </c>
      <c r="AT1415" s="423"/>
      <c r="AV1415" s="423"/>
    </row>
    <row r="1416" spans="1:48" ht="12.75" x14ac:dyDescent="0.2">
      <c r="A1416" s="101"/>
      <c r="B1416" s="42"/>
      <c r="C1416" s="142"/>
      <c r="D1416" s="143"/>
      <c r="E1416" s="107"/>
      <c r="F1416" s="46"/>
      <c r="G1416" s="46"/>
      <c r="H1416" s="46"/>
      <c r="I1416" s="46"/>
      <c r="J1416" s="46"/>
      <c r="K1416" s="46"/>
      <c r="L1416" s="139"/>
      <c r="M1416" s="41"/>
      <c r="N1416" s="45"/>
      <c r="O1416" s="47"/>
      <c r="P1416" s="43"/>
      <c r="Q1416" s="71" t="e">
        <f>VLOOKUP(N1416,'error categories'!$A$2:$D$54,4,FALSE)</f>
        <v>#N/A</v>
      </c>
      <c r="R1416" s="72" t="e">
        <f>VLOOKUP(N1416,'error categories'!$A$2:$D$54,3,FALSE)</f>
        <v>#N/A</v>
      </c>
      <c r="S1416" s="374"/>
      <c r="T1416" s="377"/>
      <c r="U1416" s="378">
        <f t="shared" si="198"/>
        <v>0</v>
      </c>
      <c r="V1416" s="379"/>
      <c r="W1416" s="380"/>
      <c r="X1416" s="380"/>
      <c r="Y1416" s="380"/>
      <c r="Z1416" s="379"/>
      <c r="AA1416" s="381"/>
      <c r="AB1416" s="379"/>
      <c r="AC1416" s="380"/>
      <c r="AD1416" s="382">
        <f t="shared" si="205"/>
        <v>0</v>
      </c>
      <c r="AE1416" s="383">
        <f t="shared" si="206"/>
        <v>0</v>
      </c>
      <c r="AF1416" s="379"/>
      <c r="AG1416" s="381"/>
      <c r="AH1416" s="379"/>
      <c r="AI1416" s="381"/>
      <c r="AJ1416" s="384" t="str">
        <f t="shared" si="199"/>
        <v/>
      </c>
      <c r="AK1416" s="385" t="str">
        <f t="shared" si="200"/>
        <v/>
      </c>
      <c r="AL1416" s="388" t="str">
        <f t="shared" si="201"/>
        <v/>
      </c>
      <c r="AM1416" s="389" t="str">
        <f t="shared" si="202"/>
        <v/>
      </c>
      <c r="AN1416" s="388" t="str">
        <f t="shared" si="203"/>
        <v/>
      </c>
      <c r="AO1416" s="389" t="str">
        <f t="shared" si="204"/>
        <v/>
      </c>
      <c r="AP1416" s="423"/>
      <c r="AQ1416" s="423"/>
      <c r="AR1416" s="431" t="e">
        <f>VLOOKUP($B1416,'acc names'!$C$2:$D$12102,2,FALSE)</f>
        <v>#N/A</v>
      </c>
      <c r="AS1416" s="431" t="e">
        <f>VLOOKUP($AQ1416,software!$A$1:$B$14605,2,FALSE)</f>
        <v>#N/A</v>
      </c>
      <c r="AT1416" s="423"/>
      <c r="AV1416" s="423"/>
    </row>
    <row r="1417" spans="1:48" ht="12.75" x14ac:dyDescent="0.2">
      <c r="A1417" s="101"/>
      <c r="B1417" s="42"/>
      <c r="C1417" s="142"/>
      <c r="D1417" s="143"/>
      <c r="E1417" s="107"/>
      <c r="F1417" s="46"/>
      <c r="G1417" s="46"/>
      <c r="H1417" s="46"/>
      <c r="I1417" s="46"/>
      <c r="J1417" s="46"/>
      <c r="K1417" s="46"/>
      <c r="L1417" s="139"/>
      <c r="M1417" s="41"/>
      <c r="N1417" s="45"/>
      <c r="O1417" s="47"/>
      <c r="P1417" s="43"/>
      <c r="Q1417" s="71" t="e">
        <f>VLOOKUP(N1417,'error categories'!$A$2:$D$54,4,FALSE)</f>
        <v>#N/A</v>
      </c>
      <c r="R1417" s="72" t="e">
        <f>VLOOKUP(N1417,'error categories'!$A$2:$D$54,3,FALSE)</f>
        <v>#N/A</v>
      </c>
      <c r="S1417" s="374"/>
      <c r="T1417" s="377"/>
      <c r="U1417" s="378">
        <f t="shared" si="198"/>
        <v>0</v>
      </c>
      <c r="V1417" s="379"/>
      <c r="W1417" s="380"/>
      <c r="X1417" s="380"/>
      <c r="Y1417" s="380"/>
      <c r="Z1417" s="379"/>
      <c r="AA1417" s="381"/>
      <c r="AB1417" s="379"/>
      <c r="AC1417" s="380"/>
      <c r="AD1417" s="382">
        <f t="shared" si="205"/>
        <v>0</v>
      </c>
      <c r="AE1417" s="383">
        <f t="shared" si="206"/>
        <v>0</v>
      </c>
      <c r="AF1417" s="379"/>
      <c r="AG1417" s="381"/>
      <c r="AH1417" s="379"/>
      <c r="AI1417" s="381"/>
      <c r="AJ1417" s="384" t="str">
        <f t="shared" si="199"/>
        <v/>
      </c>
      <c r="AK1417" s="385" t="str">
        <f t="shared" si="200"/>
        <v/>
      </c>
      <c r="AL1417" s="388" t="str">
        <f t="shared" si="201"/>
        <v/>
      </c>
      <c r="AM1417" s="389" t="str">
        <f t="shared" si="202"/>
        <v/>
      </c>
      <c r="AN1417" s="388" t="str">
        <f t="shared" si="203"/>
        <v/>
      </c>
      <c r="AO1417" s="389" t="str">
        <f t="shared" si="204"/>
        <v/>
      </c>
      <c r="AP1417" s="423"/>
      <c r="AQ1417" s="423"/>
      <c r="AR1417" s="431" t="e">
        <f>VLOOKUP($B1417,'acc names'!$C$2:$D$12102,2,FALSE)</f>
        <v>#N/A</v>
      </c>
      <c r="AS1417" s="431" t="e">
        <f>VLOOKUP($AQ1417,software!$A$1:$B$14605,2,FALSE)</f>
        <v>#N/A</v>
      </c>
      <c r="AT1417" s="423"/>
      <c r="AV1417" s="423"/>
    </row>
    <row r="1418" spans="1:48" ht="12.75" x14ac:dyDescent="0.2">
      <c r="A1418" s="101"/>
      <c r="B1418" s="42"/>
      <c r="C1418" s="142"/>
      <c r="D1418" s="143"/>
      <c r="E1418" s="107"/>
      <c r="F1418" s="46"/>
      <c r="G1418" s="46"/>
      <c r="H1418" s="46"/>
      <c r="I1418" s="46"/>
      <c r="J1418" s="46"/>
      <c r="K1418" s="46"/>
      <c r="L1418" s="139"/>
      <c r="M1418" s="41"/>
      <c r="N1418" s="45"/>
      <c r="O1418" s="47"/>
      <c r="P1418" s="43"/>
      <c r="Q1418" s="71" t="e">
        <f>VLOOKUP(N1418,'error categories'!$A$2:$D$54,4,FALSE)</f>
        <v>#N/A</v>
      </c>
      <c r="R1418" s="72" t="e">
        <f>VLOOKUP(N1418,'error categories'!$A$2:$D$54,3,FALSE)</f>
        <v>#N/A</v>
      </c>
      <c r="S1418" s="374"/>
      <c r="T1418" s="377"/>
      <c r="U1418" s="378">
        <f t="shared" si="198"/>
        <v>0</v>
      </c>
      <c r="V1418" s="379"/>
      <c r="W1418" s="380"/>
      <c r="X1418" s="380"/>
      <c r="Y1418" s="380"/>
      <c r="Z1418" s="379"/>
      <c r="AA1418" s="381"/>
      <c r="AB1418" s="379"/>
      <c r="AC1418" s="380"/>
      <c r="AD1418" s="382">
        <f t="shared" si="205"/>
        <v>0</v>
      </c>
      <c r="AE1418" s="383">
        <f t="shared" si="206"/>
        <v>0</v>
      </c>
      <c r="AF1418" s="379"/>
      <c r="AG1418" s="381"/>
      <c r="AH1418" s="379"/>
      <c r="AI1418" s="381"/>
      <c r="AJ1418" s="384" t="str">
        <f t="shared" si="199"/>
        <v/>
      </c>
      <c r="AK1418" s="385" t="str">
        <f t="shared" si="200"/>
        <v/>
      </c>
      <c r="AL1418" s="388" t="str">
        <f t="shared" si="201"/>
        <v/>
      </c>
      <c r="AM1418" s="389" t="str">
        <f t="shared" si="202"/>
        <v/>
      </c>
      <c r="AN1418" s="388" t="str">
        <f t="shared" si="203"/>
        <v/>
      </c>
      <c r="AO1418" s="389" t="str">
        <f t="shared" si="204"/>
        <v/>
      </c>
      <c r="AP1418" s="423"/>
      <c r="AQ1418" s="423"/>
      <c r="AR1418" s="431" t="e">
        <f>VLOOKUP($B1418,'acc names'!$C$2:$D$12102,2,FALSE)</f>
        <v>#N/A</v>
      </c>
      <c r="AS1418" s="431" t="e">
        <f>VLOOKUP($AQ1418,software!$A$1:$B$14605,2,FALSE)</f>
        <v>#N/A</v>
      </c>
      <c r="AT1418" s="423"/>
      <c r="AV1418" s="423"/>
    </row>
    <row r="1419" spans="1:48" ht="12.75" x14ac:dyDescent="0.2">
      <c r="A1419" s="101"/>
      <c r="B1419" s="42"/>
      <c r="C1419" s="142"/>
      <c r="D1419" s="143"/>
      <c r="E1419" s="107"/>
      <c r="F1419" s="46"/>
      <c r="G1419" s="46"/>
      <c r="H1419" s="46"/>
      <c r="I1419" s="46"/>
      <c r="J1419" s="46"/>
      <c r="K1419" s="46"/>
      <c r="L1419" s="139"/>
      <c r="M1419" s="41"/>
      <c r="N1419" s="45"/>
      <c r="O1419" s="47"/>
      <c r="P1419" s="43"/>
      <c r="Q1419" s="71" t="e">
        <f>VLOOKUP(N1419,'error categories'!$A$2:$D$54,4,FALSE)</f>
        <v>#N/A</v>
      </c>
      <c r="R1419" s="72" t="e">
        <f>VLOOKUP(N1419,'error categories'!$A$2:$D$54,3,FALSE)</f>
        <v>#N/A</v>
      </c>
      <c r="S1419" s="374"/>
      <c r="T1419" s="377"/>
      <c r="U1419" s="378">
        <f t="shared" si="198"/>
        <v>0</v>
      </c>
      <c r="V1419" s="379"/>
      <c r="W1419" s="380"/>
      <c r="X1419" s="380"/>
      <c r="Y1419" s="380"/>
      <c r="Z1419" s="379"/>
      <c r="AA1419" s="381"/>
      <c r="AB1419" s="379"/>
      <c r="AC1419" s="380"/>
      <c r="AD1419" s="382">
        <f t="shared" si="205"/>
        <v>0</v>
      </c>
      <c r="AE1419" s="383">
        <f t="shared" si="206"/>
        <v>0</v>
      </c>
      <c r="AF1419" s="379"/>
      <c r="AG1419" s="381"/>
      <c r="AH1419" s="379"/>
      <c r="AI1419" s="381"/>
      <c r="AJ1419" s="384" t="str">
        <f t="shared" si="199"/>
        <v/>
      </c>
      <c r="AK1419" s="385" t="str">
        <f t="shared" si="200"/>
        <v/>
      </c>
      <c r="AL1419" s="388" t="str">
        <f t="shared" si="201"/>
        <v/>
      </c>
      <c r="AM1419" s="389" t="str">
        <f t="shared" si="202"/>
        <v/>
      </c>
      <c r="AN1419" s="388" t="str">
        <f t="shared" si="203"/>
        <v/>
      </c>
      <c r="AO1419" s="389" t="str">
        <f t="shared" si="204"/>
        <v/>
      </c>
      <c r="AP1419" s="423"/>
      <c r="AQ1419" s="423"/>
      <c r="AR1419" s="431" t="e">
        <f>VLOOKUP($B1419,'acc names'!$C$2:$D$12102,2,FALSE)</f>
        <v>#N/A</v>
      </c>
      <c r="AS1419" s="431" t="e">
        <f>VLOOKUP($AQ1419,software!$A$1:$B$14605,2,FALSE)</f>
        <v>#N/A</v>
      </c>
      <c r="AT1419" s="423"/>
      <c r="AV1419" s="423"/>
    </row>
    <row r="1420" spans="1:48" ht="12.75" x14ac:dyDescent="0.2">
      <c r="A1420" s="101"/>
      <c r="B1420" s="42"/>
      <c r="C1420" s="142"/>
      <c r="D1420" s="143"/>
      <c r="E1420" s="107"/>
      <c r="F1420" s="46"/>
      <c r="G1420" s="46"/>
      <c r="H1420" s="46"/>
      <c r="I1420" s="46"/>
      <c r="J1420" s="46"/>
      <c r="K1420" s="46"/>
      <c r="L1420" s="139"/>
      <c r="M1420" s="41"/>
      <c r="N1420" s="45"/>
      <c r="O1420" s="47"/>
      <c r="P1420" s="43"/>
      <c r="Q1420" s="71" t="e">
        <f>VLOOKUP(N1420,'error categories'!$A$2:$D$54,4,FALSE)</f>
        <v>#N/A</v>
      </c>
      <c r="R1420" s="72" t="e">
        <f>VLOOKUP(N1420,'error categories'!$A$2:$D$54,3,FALSE)</f>
        <v>#N/A</v>
      </c>
      <c r="S1420" s="374"/>
      <c r="T1420" s="377"/>
      <c r="U1420" s="378">
        <f t="shared" si="198"/>
        <v>0</v>
      </c>
      <c r="V1420" s="379"/>
      <c r="W1420" s="380"/>
      <c r="X1420" s="380"/>
      <c r="Y1420" s="380"/>
      <c r="Z1420" s="379"/>
      <c r="AA1420" s="381"/>
      <c r="AB1420" s="379"/>
      <c r="AC1420" s="380"/>
      <c r="AD1420" s="382">
        <f t="shared" si="205"/>
        <v>0</v>
      </c>
      <c r="AE1420" s="383">
        <f t="shared" si="206"/>
        <v>0</v>
      </c>
      <c r="AF1420" s="379"/>
      <c r="AG1420" s="381"/>
      <c r="AH1420" s="379"/>
      <c r="AI1420" s="381"/>
      <c r="AJ1420" s="384" t="str">
        <f t="shared" si="199"/>
        <v/>
      </c>
      <c r="AK1420" s="385" t="str">
        <f t="shared" si="200"/>
        <v/>
      </c>
      <c r="AL1420" s="388" t="str">
        <f t="shared" si="201"/>
        <v/>
      </c>
      <c r="AM1420" s="389" t="str">
        <f t="shared" si="202"/>
        <v/>
      </c>
      <c r="AN1420" s="388" t="str">
        <f t="shared" si="203"/>
        <v/>
      </c>
      <c r="AO1420" s="389" t="str">
        <f t="shared" si="204"/>
        <v/>
      </c>
      <c r="AP1420" s="423"/>
      <c r="AQ1420" s="423"/>
      <c r="AR1420" s="431" t="e">
        <f>VLOOKUP($B1420,'acc names'!$C$2:$D$12102,2,FALSE)</f>
        <v>#N/A</v>
      </c>
      <c r="AS1420" s="431" t="e">
        <f>VLOOKUP($AQ1420,software!$A$1:$B$14605,2,FALSE)</f>
        <v>#N/A</v>
      </c>
      <c r="AT1420" s="423"/>
      <c r="AV1420" s="423"/>
    </row>
    <row r="1421" spans="1:48" ht="12.75" x14ac:dyDescent="0.2">
      <c r="A1421" s="101"/>
      <c r="B1421" s="42"/>
      <c r="C1421" s="142"/>
      <c r="D1421" s="143"/>
      <c r="E1421" s="107"/>
      <c r="F1421" s="46"/>
      <c r="G1421" s="46"/>
      <c r="H1421" s="46"/>
      <c r="I1421" s="46"/>
      <c r="J1421" s="46"/>
      <c r="K1421" s="46"/>
      <c r="L1421" s="139"/>
      <c r="M1421" s="41"/>
      <c r="N1421" s="45"/>
      <c r="O1421" s="47"/>
      <c r="P1421" s="43"/>
      <c r="Q1421" s="71" t="e">
        <f>VLOOKUP(N1421,'error categories'!$A$2:$D$54,4,FALSE)</f>
        <v>#N/A</v>
      </c>
      <c r="R1421" s="72" t="e">
        <f>VLOOKUP(N1421,'error categories'!$A$2:$D$54,3,FALSE)</f>
        <v>#N/A</v>
      </c>
      <c r="S1421" s="374"/>
      <c r="T1421" s="377"/>
      <c r="U1421" s="378">
        <f t="shared" si="198"/>
        <v>0</v>
      </c>
      <c r="V1421" s="379"/>
      <c r="W1421" s="380"/>
      <c r="X1421" s="380"/>
      <c r="Y1421" s="380"/>
      <c r="Z1421" s="379"/>
      <c r="AA1421" s="381"/>
      <c r="AB1421" s="379"/>
      <c r="AC1421" s="380"/>
      <c r="AD1421" s="382">
        <f t="shared" si="205"/>
        <v>0</v>
      </c>
      <c r="AE1421" s="383">
        <f t="shared" si="206"/>
        <v>0</v>
      </c>
      <c r="AF1421" s="379"/>
      <c r="AG1421" s="381"/>
      <c r="AH1421" s="379"/>
      <c r="AI1421" s="381"/>
      <c r="AJ1421" s="384" t="str">
        <f t="shared" si="199"/>
        <v/>
      </c>
      <c r="AK1421" s="385" t="str">
        <f t="shared" si="200"/>
        <v/>
      </c>
      <c r="AL1421" s="388" t="str">
        <f t="shared" si="201"/>
        <v/>
      </c>
      <c r="AM1421" s="389" t="str">
        <f t="shared" si="202"/>
        <v/>
      </c>
      <c r="AN1421" s="388" t="str">
        <f t="shared" si="203"/>
        <v/>
      </c>
      <c r="AO1421" s="389" t="str">
        <f t="shared" si="204"/>
        <v/>
      </c>
      <c r="AP1421" s="423"/>
      <c r="AQ1421" s="423"/>
      <c r="AR1421" s="431" t="e">
        <f>VLOOKUP($B1421,'acc names'!$C$2:$D$12102,2,FALSE)</f>
        <v>#N/A</v>
      </c>
      <c r="AS1421" s="431" t="e">
        <f>VLOOKUP($AQ1421,software!$A$1:$B$14605,2,FALSE)</f>
        <v>#N/A</v>
      </c>
      <c r="AT1421" s="423"/>
      <c r="AV1421" s="423"/>
    </row>
    <row r="1422" spans="1:48" ht="12.75" x14ac:dyDescent="0.2">
      <c r="A1422" s="101"/>
      <c r="B1422" s="42"/>
      <c r="C1422" s="142"/>
      <c r="D1422" s="143"/>
      <c r="E1422" s="107"/>
      <c r="F1422" s="46"/>
      <c r="G1422" s="46"/>
      <c r="H1422" s="46"/>
      <c r="I1422" s="46"/>
      <c r="J1422" s="46"/>
      <c r="K1422" s="46"/>
      <c r="L1422" s="139"/>
      <c r="M1422" s="41"/>
      <c r="N1422" s="45"/>
      <c r="O1422" s="47"/>
      <c r="P1422" s="43"/>
      <c r="Q1422" s="71" t="e">
        <f>VLOOKUP(N1422,'error categories'!$A$2:$D$54,4,FALSE)</f>
        <v>#N/A</v>
      </c>
      <c r="R1422" s="72" t="e">
        <f>VLOOKUP(N1422,'error categories'!$A$2:$D$54,3,FALSE)</f>
        <v>#N/A</v>
      </c>
      <c r="S1422" s="374"/>
      <c r="T1422" s="377"/>
      <c r="U1422" s="378">
        <f t="shared" si="198"/>
        <v>0</v>
      </c>
      <c r="V1422" s="379"/>
      <c r="W1422" s="380"/>
      <c r="X1422" s="380"/>
      <c r="Y1422" s="380"/>
      <c r="Z1422" s="379"/>
      <c r="AA1422" s="381"/>
      <c r="AB1422" s="379"/>
      <c r="AC1422" s="380"/>
      <c r="AD1422" s="382">
        <f t="shared" si="205"/>
        <v>0</v>
      </c>
      <c r="AE1422" s="383">
        <f t="shared" si="206"/>
        <v>0</v>
      </c>
      <c r="AF1422" s="379"/>
      <c r="AG1422" s="381"/>
      <c r="AH1422" s="379"/>
      <c r="AI1422" s="381"/>
      <c r="AJ1422" s="384" t="str">
        <f t="shared" si="199"/>
        <v/>
      </c>
      <c r="AK1422" s="385" t="str">
        <f t="shared" si="200"/>
        <v/>
      </c>
      <c r="AL1422" s="388" t="str">
        <f t="shared" si="201"/>
        <v/>
      </c>
      <c r="AM1422" s="389" t="str">
        <f t="shared" si="202"/>
        <v/>
      </c>
      <c r="AN1422" s="388" t="str">
        <f t="shared" si="203"/>
        <v/>
      </c>
      <c r="AO1422" s="389" t="str">
        <f t="shared" si="204"/>
        <v/>
      </c>
      <c r="AP1422" s="423"/>
      <c r="AQ1422" s="423"/>
      <c r="AR1422" s="431" t="e">
        <f>VLOOKUP($B1422,'acc names'!$C$2:$D$12102,2,FALSE)</f>
        <v>#N/A</v>
      </c>
      <c r="AS1422" s="431" t="e">
        <f>VLOOKUP($AQ1422,software!$A$1:$B$14605,2,FALSE)</f>
        <v>#N/A</v>
      </c>
      <c r="AT1422" s="423"/>
      <c r="AV1422" s="423"/>
    </row>
    <row r="1423" spans="1:48" ht="12.75" x14ac:dyDescent="0.2">
      <c r="A1423" s="101"/>
      <c r="B1423" s="42"/>
      <c r="C1423" s="142"/>
      <c r="D1423" s="143"/>
      <c r="E1423" s="107"/>
      <c r="F1423" s="46"/>
      <c r="G1423" s="46"/>
      <c r="H1423" s="46"/>
      <c r="I1423" s="46"/>
      <c r="J1423" s="46"/>
      <c r="K1423" s="46"/>
      <c r="L1423" s="139"/>
      <c r="M1423" s="41"/>
      <c r="N1423" s="45"/>
      <c r="O1423" s="47"/>
      <c r="P1423" s="43"/>
      <c r="Q1423" s="71" t="e">
        <f>VLOOKUP(N1423,'error categories'!$A$2:$D$54,4,FALSE)</f>
        <v>#N/A</v>
      </c>
      <c r="R1423" s="72" t="e">
        <f>VLOOKUP(N1423,'error categories'!$A$2:$D$54,3,FALSE)</f>
        <v>#N/A</v>
      </c>
      <c r="S1423" s="374"/>
      <c r="T1423" s="377"/>
      <c r="U1423" s="378">
        <f t="shared" si="198"/>
        <v>0</v>
      </c>
      <c r="V1423" s="379"/>
      <c r="W1423" s="380"/>
      <c r="X1423" s="380"/>
      <c r="Y1423" s="380"/>
      <c r="Z1423" s="379"/>
      <c r="AA1423" s="381"/>
      <c r="AB1423" s="379"/>
      <c r="AC1423" s="380"/>
      <c r="AD1423" s="382">
        <f t="shared" si="205"/>
        <v>0</v>
      </c>
      <c r="AE1423" s="383">
        <f t="shared" si="206"/>
        <v>0</v>
      </c>
      <c r="AF1423" s="379"/>
      <c r="AG1423" s="381"/>
      <c r="AH1423" s="379"/>
      <c r="AI1423" s="381"/>
      <c r="AJ1423" s="384" t="str">
        <f t="shared" si="199"/>
        <v/>
      </c>
      <c r="AK1423" s="385" t="str">
        <f t="shared" si="200"/>
        <v/>
      </c>
      <c r="AL1423" s="388" t="str">
        <f t="shared" si="201"/>
        <v/>
      </c>
      <c r="AM1423" s="389" t="str">
        <f t="shared" si="202"/>
        <v/>
      </c>
      <c r="AN1423" s="388" t="str">
        <f t="shared" si="203"/>
        <v/>
      </c>
      <c r="AO1423" s="389" t="str">
        <f t="shared" si="204"/>
        <v/>
      </c>
      <c r="AP1423" s="423"/>
      <c r="AQ1423" s="423"/>
      <c r="AR1423" s="431" t="e">
        <f>VLOOKUP($B1423,'acc names'!$C$2:$D$12102,2,FALSE)</f>
        <v>#N/A</v>
      </c>
      <c r="AS1423" s="431" t="e">
        <f>VLOOKUP($AQ1423,software!$A$1:$B$14605,2,FALSE)</f>
        <v>#N/A</v>
      </c>
      <c r="AT1423" s="423"/>
      <c r="AV1423" s="423"/>
    </row>
    <row r="1424" spans="1:48" ht="12.75" x14ac:dyDescent="0.2">
      <c r="A1424" s="101"/>
      <c r="B1424" s="42"/>
      <c r="C1424" s="142"/>
      <c r="D1424" s="143"/>
      <c r="E1424" s="107"/>
      <c r="F1424" s="46"/>
      <c r="G1424" s="46"/>
      <c r="H1424" s="46"/>
      <c r="I1424" s="46"/>
      <c r="J1424" s="46"/>
      <c r="K1424" s="46"/>
      <c r="L1424" s="139"/>
      <c r="M1424" s="41"/>
      <c r="N1424" s="45"/>
      <c r="O1424" s="47"/>
      <c r="P1424" s="43"/>
      <c r="Q1424" s="71" t="e">
        <f>VLOOKUP(N1424,'error categories'!$A$2:$D$54,4,FALSE)</f>
        <v>#N/A</v>
      </c>
      <c r="R1424" s="72" t="e">
        <f>VLOOKUP(N1424,'error categories'!$A$2:$D$54,3,FALSE)</f>
        <v>#N/A</v>
      </c>
      <c r="S1424" s="374"/>
      <c r="T1424" s="377"/>
      <c r="U1424" s="378">
        <f t="shared" si="198"/>
        <v>0</v>
      </c>
      <c r="V1424" s="379"/>
      <c r="W1424" s="380"/>
      <c r="X1424" s="380"/>
      <c r="Y1424" s="380"/>
      <c r="Z1424" s="379"/>
      <c r="AA1424" s="381"/>
      <c r="AB1424" s="379"/>
      <c r="AC1424" s="380"/>
      <c r="AD1424" s="382">
        <f t="shared" si="205"/>
        <v>0</v>
      </c>
      <c r="AE1424" s="383">
        <f t="shared" si="206"/>
        <v>0</v>
      </c>
      <c r="AF1424" s="379"/>
      <c r="AG1424" s="381"/>
      <c r="AH1424" s="379"/>
      <c r="AI1424" s="381"/>
      <c r="AJ1424" s="384" t="str">
        <f t="shared" si="199"/>
        <v/>
      </c>
      <c r="AK1424" s="385" t="str">
        <f t="shared" si="200"/>
        <v/>
      </c>
      <c r="AL1424" s="388" t="str">
        <f t="shared" si="201"/>
        <v/>
      </c>
      <c r="AM1424" s="389" t="str">
        <f t="shared" si="202"/>
        <v/>
      </c>
      <c r="AN1424" s="388" t="str">
        <f t="shared" si="203"/>
        <v/>
      </c>
      <c r="AO1424" s="389" t="str">
        <f t="shared" si="204"/>
        <v/>
      </c>
      <c r="AP1424" s="423"/>
      <c r="AQ1424" s="423"/>
      <c r="AR1424" s="431" t="e">
        <f>VLOOKUP($B1424,'acc names'!$C$2:$D$12102,2,FALSE)</f>
        <v>#N/A</v>
      </c>
      <c r="AS1424" s="431" t="e">
        <f>VLOOKUP($AQ1424,software!$A$1:$B$14605,2,FALSE)</f>
        <v>#N/A</v>
      </c>
      <c r="AT1424" s="423"/>
      <c r="AV1424" s="423"/>
    </row>
    <row r="1425" spans="1:48" ht="12.75" x14ac:dyDescent="0.2">
      <c r="A1425" s="101"/>
      <c r="B1425" s="42"/>
      <c r="C1425" s="142"/>
      <c r="D1425" s="143"/>
      <c r="E1425" s="107"/>
      <c r="F1425" s="46"/>
      <c r="G1425" s="46"/>
      <c r="H1425" s="46"/>
      <c r="I1425" s="46"/>
      <c r="J1425" s="46"/>
      <c r="K1425" s="46"/>
      <c r="L1425" s="139"/>
      <c r="M1425" s="41"/>
      <c r="N1425" s="45"/>
      <c r="O1425" s="47"/>
      <c r="P1425" s="43"/>
      <c r="Q1425" s="71" t="e">
        <f>VLOOKUP(N1425,'error categories'!$A$2:$D$54,4,FALSE)</f>
        <v>#N/A</v>
      </c>
      <c r="R1425" s="72" t="e">
        <f>VLOOKUP(N1425,'error categories'!$A$2:$D$54,3,FALSE)</f>
        <v>#N/A</v>
      </c>
      <c r="S1425" s="374"/>
      <c r="T1425" s="377"/>
      <c r="U1425" s="378">
        <f t="shared" si="198"/>
        <v>0</v>
      </c>
      <c r="V1425" s="379"/>
      <c r="W1425" s="380"/>
      <c r="X1425" s="380"/>
      <c r="Y1425" s="380"/>
      <c r="Z1425" s="379"/>
      <c r="AA1425" s="381"/>
      <c r="AB1425" s="379"/>
      <c r="AC1425" s="380"/>
      <c r="AD1425" s="382">
        <f t="shared" si="205"/>
        <v>0</v>
      </c>
      <c r="AE1425" s="383">
        <f t="shared" si="206"/>
        <v>0</v>
      </c>
      <c r="AF1425" s="379"/>
      <c r="AG1425" s="381"/>
      <c r="AH1425" s="379"/>
      <c r="AI1425" s="381"/>
      <c r="AJ1425" s="384" t="str">
        <f t="shared" si="199"/>
        <v/>
      </c>
      <c r="AK1425" s="385" t="str">
        <f t="shared" si="200"/>
        <v/>
      </c>
      <c r="AL1425" s="388" t="str">
        <f t="shared" si="201"/>
        <v/>
      </c>
      <c r="AM1425" s="389" t="str">
        <f t="shared" si="202"/>
        <v/>
      </c>
      <c r="AN1425" s="388" t="str">
        <f t="shared" si="203"/>
        <v/>
      </c>
      <c r="AO1425" s="389" t="str">
        <f t="shared" si="204"/>
        <v/>
      </c>
      <c r="AP1425" s="423"/>
      <c r="AQ1425" s="423"/>
      <c r="AR1425" s="431" t="e">
        <f>VLOOKUP($B1425,'acc names'!$C$2:$D$12102,2,FALSE)</f>
        <v>#N/A</v>
      </c>
      <c r="AS1425" s="431" t="e">
        <f>VLOOKUP($AQ1425,software!$A$1:$B$14605,2,FALSE)</f>
        <v>#N/A</v>
      </c>
      <c r="AT1425" s="423"/>
      <c r="AV1425" s="423"/>
    </row>
    <row r="1426" spans="1:48" ht="12.75" x14ac:dyDescent="0.2">
      <c r="A1426" s="101"/>
      <c r="B1426" s="42"/>
      <c r="C1426" s="142"/>
      <c r="D1426" s="143"/>
      <c r="E1426" s="107"/>
      <c r="F1426" s="46"/>
      <c r="G1426" s="46"/>
      <c r="H1426" s="46"/>
      <c r="I1426" s="46"/>
      <c r="J1426" s="46"/>
      <c r="K1426" s="46"/>
      <c r="L1426" s="139"/>
      <c r="M1426" s="41"/>
      <c r="N1426" s="45"/>
      <c r="O1426" s="47"/>
      <c r="P1426" s="43"/>
      <c r="Q1426" s="71" t="e">
        <f>VLOOKUP(N1426,'error categories'!$A$2:$D$54,4,FALSE)</f>
        <v>#N/A</v>
      </c>
      <c r="R1426" s="72" t="e">
        <f>VLOOKUP(N1426,'error categories'!$A$2:$D$54,3,FALSE)</f>
        <v>#N/A</v>
      </c>
      <c r="S1426" s="374"/>
      <c r="T1426" s="377"/>
      <c r="U1426" s="378">
        <f t="shared" si="198"/>
        <v>0</v>
      </c>
      <c r="V1426" s="379"/>
      <c r="W1426" s="380"/>
      <c r="X1426" s="380"/>
      <c r="Y1426" s="380"/>
      <c r="Z1426" s="379"/>
      <c r="AA1426" s="381"/>
      <c r="AB1426" s="379"/>
      <c r="AC1426" s="380"/>
      <c r="AD1426" s="382">
        <f t="shared" si="205"/>
        <v>0</v>
      </c>
      <c r="AE1426" s="383">
        <f t="shared" si="206"/>
        <v>0</v>
      </c>
      <c r="AF1426" s="379"/>
      <c r="AG1426" s="381"/>
      <c r="AH1426" s="379"/>
      <c r="AI1426" s="381"/>
      <c r="AJ1426" s="384" t="str">
        <f t="shared" si="199"/>
        <v/>
      </c>
      <c r="AK1426" s="385" t="str">
        <f t="shared" si="200"/>
        <v/>
      </c>
      <c r="AL1426" s="388" t="str">
        <f t="shared" si="201"/>
        <v/>
      </c>
      <c r="AM1426" s="389" t="str">
        <f t="shared" si="202"/>
        <v/>
      </c>
      <c r="AN1426" s="388" t="str">
        <f t="shared" si="203"/>
        <v/>
      </c>
      <c r="AO1426" s="389" t="str">
        <f t="shared" si="204"/>
        <v/>
      </c>
      <c r="AP1426" s="423"/>
      <c r="AQ1426" s="423"/>
      <c r="AR1426" s="431" t="e">
        <f>VLOOKUP($B1426,'acc names'!$C$2:$D$12102,2,FALSE)</f>
        <v>#N/A</v>
      </c>
      <c r="AS1426" s="431" t="e">
        <f>VLOOKUP($AQ1426,software!$A$1:$B$14605,2,FALSE)</f>
        <v>#N/A</v>
      </c>
      <c r="AT1426" s="423"/>
      <c r="AV1426" s="423"/>
    </row>
    <row r="1427" spans="1:48" ht="12.75" x14ac:dyDescent="0.2">
      <c r="A1427" s="101"/>
      <c r="B1427" s="42"/>
      <c r="C1427" s="142"/>
      <c r="D1427" s="143"/>
      <c r="E1427" s="107"/>
      <c r="F1427" s="46"/>
      <c r="G1427" s="46"/>
      <c r="H1427" s="46"/>
      <c r="I1427" s="46"/>
      <c r="J1427" s="46"/>
      <c r="K1427" s="46"/>
      <c r="L1427" s="139"/>
      <c r="M1427" s="41"/>
      <c r="N1427" s="45"/>
      <c r="O1427" s="47"/>
      <c r="P1427" s="43"/>
      <c r="Q1427" s="71" t="e">
        <f>VLOOKUP(N1427,'error categories'!$A$2:$D$54,4,FALSE)</f>
        <v>#N/A</v>
      </c>
      <c r="R1427" s="72" t="e">
        <f>VLOOKUP(N1427,'error categories'!$A$2:$D$54,3,FALSE)</f>
        <v>#N/A</v>
      </c>
      <c r="S1427" s="374"/>
      <c r="T1427" s="377"/>
      <c r="U1427" s="378">
        <f t="shared" si="198"/>
        <v>0</v>
      </c>
      <c r="V1427" s="379"/>
      <c r="W1427" s="380"/>
      <c r="X1427" s="380"/>
      <c r="Y1427" s="380"/>
      <c r="Z1427" s="379"/>
      <c r="AA1427" s="381"/>
      <c r="AB1427" s="379"/>
      <c r="AC1427" s="380"/>
      <c r="AD1427" s="382">
        <f t="shared" si="205"/>
        <v>0</v>
      </c>
      <c r="AE1427" s="383">
        <f t="shared" si="206"/>
        <v>0</v>
      </c>
      <c r="AF1427" s="379"/>
      <c r="AG1427" s="381"/>
      <c r="AH1427" s="379"/>
      <c r="AI1427" s="381"/>
      <c r="AJ1427" s="384" t="str">
        <f t="shared" si="199"/>
        <v/>
      </c>
      <c r="AK1427" s="385" t="str">
        <f t="shared" si="200"/>
        <v/>
      </c>
      <c r="AL1427" s="388" t="str">
        <f t="shared" si="201"/>
        <v/>
      </c>
      <c r="AM1427" s="389" t="str">
        <f t="shared" si="202"/>
        <v/>
      </c>
      <c r="AN1427" s="388" t="str">
        <f t="shared" si="203"/>
        <v/>
      </c>
      <c r="AO1427" s="389" t="str">
        <f t="shared" si="204"/>
        <v/>
      </c>
      <c r="AP1427" s="423"/>
      <c r="AQ1427" s="423"/>
      <c r="AR1427" s="431" t="e">
        <f>VLOOKUP($B1427,'acc names'!$C$2:$D$12102,2,FALSE)</f>
        <v>#N/A</v>
      </c>
      <c r="AS1427" s="431" t="e">
        <f>VLOOKUP($AQ1427,software!$A$1:$B$14605,2,FALSE)</f>
        <v>#N/A</v>
      </c>
      <c r="AT1427" s="423"/>
      <c r="AV1427" s="423"/>
    </row>
    <row r="1428" spans="1:48" ht="12.75" x14ac:dyDescent="0.2">
      <c r="A1428" s="101"/>
      <c r="B1428" s="42"/>
      <c r="C1428" s="142"/>
      <c r="D1428" s="143"/>
      <c r="E1428" s="107"/>
      <c r="F1428" s="46"/>
      <c r="G1428" s="46"/>
      <c r="H1428" s="46"/>
      <c r="I1428" s="46"/>
      <c r="J1428" s="46"/>
      <c r="K1428" s="46"/>
      <c r="L1428" s="139"/>
      <c r="M1428" s="41"/>
      <c r="N1428" s="45"/>
      <c r="O1428" s="47"/>
      <c r="P1428" s="43"/>
      <c r="Q1428" s="71" t="e">
        <f>VLOOKUP(N1428,'error categories'!$A$2:$D$54,4,FALSE)</f>
        <v>#N/A</v>
      </c>
      <c r="R1428" s="72" t="e">
        <f>VLOOKUP(N1428,'error categories'!$A$2:$D$54,3,FALSE)</f>
        <v>#N/A</v>
      </c>
      <c r="S1428" s="374"/>
      <c r="T1428" s="377"/>
      <c r="U1428" s="378">
        <f t="shared" si="198"/>
        <v>0</v>
      </c>
      <c r="V1428" s="379"/>
      <c r="W1428" s="380"/>
      <c r="X1428" s="380"/>
      <c r="Y1428" s="380"/>
      <c r="Z1428" s="379"/>
      <c r="AA1428" s="381"/>
      <c r="AB1428" s="379"/>
      <c r="AC1428" s="380"/>
      <c r="AD1428" s="382">
        <f t="shared" si="205"/>
        <v>0</v>
      </c>
      <c r="AE1428" s="383">
        <f t="shared" si="206"/>
        <v>0</v>
      </c>
      <c r="AF1428" s="379"/>
      <c r="AG1428" s="381"/>
      <c r="AH1428" s="379"/>
      <c r="AI1428" s="381"/>
      <c r="AJ1428" s="384" t="str">
        <f t="shared" si="199"/>
        <v/>
      </c>
      <c r="AK1428" s="385" t="str">
        <f t="shared" si="200"/>
        <v/>
      </c>
      <c r="AL1428" s="388" t="str">
        <f t="shared" si="201"/>
        <v/>
      </c>
      <c r="AM1428" s="389" t="str">
        <f t="shared" si="202"/>
        <v/>
      </c>
      <c r="AN1428" s="388" t="str">
        <f t="shared" si="203"/>
        <v/>
      </c>
      <c r="AO1428" s="389" t="str">
        <f t="shared" si="204"/>
        <v/>
      </c>
      <c r="AP1428" s="423"/>
      <c r="AQ1428" s="423"/>
      <c r="AR1428" s="431" t="e">
        <f>VLOOKUP($B1428,'acc names'!$C$2:$D$12102,2,FALSE)</f>
        <v>#N/A</v>
      </c>
      <c r="AS1428" s="431" t="e">
        <f>VLOOKUP($AQ1428,software!$A$1:$B$14605,2,FALSE)</f>
        <v>#N/A</v>
      </c>
      <c r="AT1428" s="423"/>
      <c r="AV1428" s="423"/>
    </row>
    <row r="1429" spans="1:48" ht="12.75" x14ac:dyDescent="0.2">
      <c r="A1429" s="101"/>
      <c r="B1429" s="42"/>
      <c r="C1429" s="142"/>
      <c r="D1429" s="143"/>
      <c r="E1429" s="107"/>
      <c r="F1429" s="46"/>
      <c r="G1429" s="46"/>
      <c r="H1429" s="46"/>
      <c r="I1429" s="46"/>
      <c r="J1429" s="46"/>
      <c r="K1429" s="46"/>
      <c r="L1429" s="139"/>
      <c r="M1429" s="41"/>
      <c r="N1429" s="45"/>
      <c r="O1429" s="47"/>
      <c r="P1429" s="43"/>
      <c r="Q1429" s="71" t="e">
        <f>VLOOKUP(N1429,'error categories'!$A$2:$D$54,4,FALSE)</f>
        <v>#N/A</v>
      </c>
      <c r="R1429" s="72" t="e">
        <f>VLOOKUP(N1429,'error categories'!$A$2:$D$54,3,FALSE)</f>
        <v>#N/A</v>
      </c>
      <c r="S1429" s="374"/>
      <c r="T1429" s="377"/>
      <c r="U1429" s="378">
        <f t="shared" si="198"/>
        <v>0</v>
      </c>
      <c r="V1429" s="379"/>
      <c r="W1429" s="380"/>
      <c r="X1429" s="380"/>
      <c r="Y1429" s="380"/>
      <c r="Z1429" s="379"/>
      <c r="AA1429" s="381"/>
      <c r="AB1429" s="379"/>
      <c r="AC1429" s="380"/>
      <c r="AD1429" s="382">
        <f t="shared" si="205"/>
        <v>0</v>
      </c>
      <c r="AE1429" s="383">
        <f t="shared" si="206"/>
        <v>0</v>
      </c>
      <c r="AF1429" s="379"/>
      <c r="AG1429" s="381"/>
      <c r="AH1429" s="379"/>
      <c r="AI1429" s="381"/>
      <c r="AJ1429" s="384" t="str">
        <f t="shared" si="199"/>
        <v/>
      </c>
      <c r="AK1429" s="385" t="str">
        <f t="shared" si="200"/>
        <v/>
      </c>
      <c r="AL1429" s="388" t="str">
        <f t="shared" si="201"/>
        <v/>
      </c>
      <c r="AM1429" s="389" t="str">
        <f t="shared" si="202"/>
        <v/>
      </c>
      <c r="AN1429" s="388" t="str">
        <f t="shared" si="203"/>
        <v/>
      </c>
      <c r="AO1429" s="389" t="str">
        <f t="shared" si="204"/>
        <v/>
      </c>
      <c r="AP1429" s="423"/>
      <c r="AQ1429" s="423"/>
      <c r="AR1429" s="431" t="e">
        <f>VLOOKUP($B1429,'acc names'!$C$2:$D$12102,2,FALSE)</f>
        <v>#N/A</v>
      </c>
      <c r="AS1429" s="431" t="e">
        <f>VLOOKUP($AQ1429,software!$A$1:$B$14605,2,FALSE)</f>
        <v>#N/A</v>
      </c>
      <c r="AT1429" s="423"/>
      <c r="AV1429" s="423"/>
    </row>
    <row r="1430" spans="1:48" ht="12.75" x14ac:dyDescent="0.2">
      <c r="A1430" s="101"/>
      <c r="B1430" s="42"/>
      <c r="C1430" s="142"/>
      <c r="D1430" s="143"/>
      <c r="E1430" s="107"/>
      <c r="F1430" s="46"/>
      <c r="G1430" s="46"/>
      <c r="H1430" s="46"/>
      <c r="I1430" s="46"/>
      <c r="J1430" s="46"/>
      <c r="K1430" s="46"/>
      <c r="L1430" s="139"/>
      <c r="M1430" s="41"/>
      <c r="N1430" s="45"/>
      <c r="O1430" s="47"/>
      <c r="P1430" s="43"/>
      <c r="Q1430" s="71" t="e">
        <f>VLOOKUP(N1430,'error categories'!$A$2:$D$54,4,FALSE)</f>
        <v>#N/A</v>
      </c>
      <c r="R1430" s="72" t="e">
        <f>VLOOKUP(N1430,'error categories'!$A$2:$D$54,3,FALSE)</f>
        <v>#N/A</v>
      </c>
      <c r="S1430" s="374"/>
      <c r="T1430" s="377"/>
      <c r="U1430" s="378">
        <f t="shared" si="198"/>
        <v>0</v>
      </c>
      <c r="V1430" s="379"/>
      <c r="W1430" s="380"/>
      <c r="X1430" s="380"/>
      <c r="Y1430" s="380"/>
      <c r="Z1430" s="379"/>
      <c r="AA1430" s="381"/>
      <c r="AB1430" s="379"/>
      <c r="AC1430" s="380"/>
      <c r="AD1430" s="382">
        <f t="shared" si="205"/>
        <v>0</v>
      </c>
      <c r="AE1430" s="383">
        <f t="shared" si="206"/>
        <v>0</v>
      </c>
      <c r="AF1430" s="379"/>
      <c r="AG1430" s="381"/>
      <c r="AH1430" s="379"/>
      <c r="AI1430" s="381"/>
      <c r="AJ1430" s="384" t="str">
        <f t="shared" si="199"/>
        <v/>
      </c>
      <c r="AK1430" s="385" t="str">
        <f t="shared" si="200"/>
        <v/>
      </c>
      <c r="AL1430" s="388" t="str">
        <f t="shared" si="201"/>
        <v/>
      </c>
      <c r="AM1430" s="389" t="str">
        <f t="shared" si="202"/>
        <v/>
      </c>
      <c r="AN1430" s="388" t="str">
        <f t="shared" si="203"/>
        <v/>
      </c>
      <c r="AO1430" s="389" t="str">
        <f t="shared" si="204"/>
        <v/>
      </c>
      <c r="AP1430" s="423"/>
      <c r="AQ1430" s="423"/>
      <c r="AR1430" s="431" t="e">
        <f>VLOOKUP($B1430,'acc names'!$C$2:$D$12102,2,FALSE)</f>
        <v>#N/A</v>
      </c>
      <c r="AS1430" s="431" t="e">
        <f>VLOOKUP($AQ1430,software!$A$1:$B$14605,2,FALSE)</f>
        <v>#N/A</v>
      </c>
      <c r="AT1430" s="423"/>
      <c r="AV1430" s="423"/>
    </row>
    <row r="1431" spans="1:48" ht="12.75" x14ac:dyDescent="0.2">
      <c r="A1431" s="101"/>
      <c r="B1431" s="42"/>
      <c r="C1431" s="142"/>
      <c r="D1431" s="143"/>
      <c r="E1431" s="107"/>
      <c r="F1431" s="46"/>
      <c r="G1431" s="46"/>
      <c r="H1431" s="46"/>
      <c r="I1431" s="46"/>
      <c r="J1431" s="46"/>
      <c r="K1431" s="46"/>
      <c r="L1431" s="139"/>
      <c r="M1431" s="41"/>
      <c r="N1431" s="45"/>
      <c r="O1431" s="47"/>
      <c r="P1431" s="43"/>
      <c r="Q1431" s="71" t="e">
        <f>VLOOKUP(N1431,'error categories'!$A$2:$D$54,4,FALSE)</f>
        <v>#N/A</v>
      </c>
      <c r="R1431" s="72" t="e">
        <f>VLOOKUP(N1431,'error categories'!$A$2:$D$54,3,FALSE)</f>
        <v>#N/A</v>
      </c>
      <c r="S1431" s="374"/>
      <c r="T1431" s="377"/>
      <c r="U1431" s="378">
        <f t="shared" si="198"/>
        <v>0</v>
      </c>
      <c r="V1431" s="379"/>
      <c r="W1431" s="380"/>
      <c r="X1431" s="380"/>
      <c r="Y1431" s="380"/>
      <c r="Z1431" s="379"/>
      <c r="AA1431" s="381"/>
      <c r="AB1431" s="379"/>
      <c r="AC1431" s="380"/>
      <c r="AD1431" s="382">
        <f t="shared" si="205"/>
        <v>0</v>
      </c>
      <c r="AE1431" s="383">
        <f t="shared" si="206"/>
        <v>0</v>
      </c>
      <c r="AF1431" s="379"/>
      <c r="AG1431" s="381"/>
      <c r="AH1431" s="379"/>
      <c r="AI1431" s="381"/>
      <c r="AJ1431" s="384" t="str">
        <f t="shared" si="199"/>
        <v/>
      </c>
      <c r="AK1431" s="385" t="str">
        <f t="shared" si="200"/>
        <v/>
      </c>
      <c r="AL1431" s="388" t="str">
        <f t="shared" si="201"/>
        <v/>
      </c>
      <c r="AM1431" s="389" t="str">
        <f t="shared" si="202"/>
        <v/>
      </c>
      <c r="AN1431" s="388" t="str">
        <f t="shared" si="203"/>
        <v/>
      </c>
      <c r="AO1431" s="389" t="str">
        <f t="shared" si="204"/>
        <v/>
      </c>
      <c r="AP1431" s="423"/>
      <c r="AQ1431" s="423"/>
      <c r="AR1431" s="431" t="e">
        <f>VLOOKUP($B1431,'acc names'!$C$2:$D$12102,2,FALSE)</f>
        <v>#N/A</v>
      </c>
      <c r="AS1431" s="431" t="e">
        <f>VLOOKUP($AQ1431,software!$A$1:$B$14605,2,FALSE)</f>
        <v>#N/A</v>
      </c>
      <c r="AT1431" s="423"/>
      <c r="AV1431" s="423"/>
    </row>
    <row r="1432" spans="1:48" ht="12.75" x14ac:dyDescent="0.2">
      <c r="A1432" s="101"/>
      <c r="B1432" s="42"/>
      <c r="C1432" s="142"/>
      <c r="D1432" s="143"/>
      <c r="E1432" s="107"/>
      <c r="F1432" s="46"/>
      <c r="G1432" s="46"/>
      <c r="H1432" s="46"/>
      <c r="I1432" s="46"/>
      <c r="J1432" s="46"/>
      <c r="K1432" s="46"/>
      <c r="L1432" s="139"/>
      <c r="M1432" s="41"/>
      <c r="N1432" s="45"/>
      <c r="O1432" s="47"/>
      <c r="P1432" s="43"/>
      <c r="Q1432" s="71" t="e">
        <f>VLOOKUP(N1432,'error categories'!$A$2:$D$54,4,FALSE)</f>
        <v>#N/A</v>
      </c>
      <c r="R1432" s="72" t="e">
        <f>VLOOKUP(N1432,'error categories'!$A$2:$D$54,3,FALSE)</f>
        <v>#N/A</v>
      </c>
      <c r="S1432" s="374"/>
      <c r="T1432" s="377"/>
      <c r="U1432" s="378">
        <f t="shared" si="198"/>
        <v>0</v>
      </c>
      <c r="V1432" s="379"/>
      <c r="W1432" s="380"/>
      <c r="X1432" s="380"/>
      <c r="Y1432" s="380"/>
      <c r="Z1432" s="379"/>
      <c r="AA1432" s="381"/>
      <c r="AB1432" s="379"/>
      <c r="AC1432" s="380"/>
      <c r="AD1432" s="382">
        <f t="shared" si="205"/>
        <v>0</v>
      </c>
      <c r="AE1432" s="383">
        <f t="shared" si="206"/>
        <v>0</v>
      </c>
      <c r="AF1432" s="379"/>
      <c r="AG1432" s="381"/>
      <c r="AH1432" s="379"/>
      <c r="AI1432" s="381"/>
      <c r="AJ1432" s="384" t="str">
        <f t="shared" si="199"/>
        <v/>
      </c>
      <c r="AK1432" s="385" t="str">
        <f t="shared" si="200"/>
        <v/>
      </c>
      <c r="AL1432" s="388" t="str">
        <f t="shared" si="201"/>
        <v/>
      </c>
      <c r="AM1432" s="389" t="str">
        <f t="shared" si="202"/>
        <v/>
      </c>
      <c r="AN1432" s="388" t="str">
        <f t="shared" si="203"/>
        <v/>
      </c>
      <c r="AO1432" s="389" t="str">
        <f t="shared" si="204"/>
        <v/>
      </c>
      <c r="AP1432" s="423"/>
      <c r="AQ1432" s="423"/>
      <c r="AR1432" s="431" t="e">
        <f>VLOOKUP($B1432,'acc names'!$C$2:$D$12102,2,FALSE)</f>
        <v>#N/A</v>
      </c>
      <c r="AS1432" s="431" t="e">
        <f>VLOOKUP($AQ1432,software!$A$1:$B$14605,2,FALSE)</f>
        <v>#N/A</v>
      </c>
      <c r="AT1432" s="423"/>
      <c r="AV1432" s="423"/>
    </row>
    <row r="1433" spans="1:48" ht="12.75" x14ac:dyDescent="0.2">
      <c r="A1433" s="101"/>
      <c r="B1433" s="42"/>
      <c r="C1433" s="142"/>
      <c r="D1433" s="143"/>
      <c r="E1433" s="107"/>
      <c r="F1433" s="46"/>
      <c r="G1433" s="46"/>
      <c r="H1433" s="46"/>
      <c r="I1433" s="46"/>
      <c r="J1433" s="46"/>
      <c r="K1433" s="46"/>
      <c r="L1433" s="139"/>
      <c r="M1433" s="41"/>
      <c r="N1433" s="45"/>
      <c r="O1433" s="47"/>
      <c r="P1433" s="43"/>
      <c r="Q1433" s="71" t="e">
        <f>VLOOKUP(N1433,'error categories'!$A$2:$D$54,4,FALSE)</f>
        <v>#N/A</v>
      </c>
      <c r="R1433" s="72" t="e">
        <f>VLOOKUP(N1433,'error categories'!$A$2:$D$54,3,FALSE)</f>
        <v>#N/A</v>
      </c>
      <c r="S1433" s="374"/>
      <c r="T1433" s="377"/>
      <c r="U1433" s="378">
        <f t="shared" si="198"/>
        <v>0</v>
      </c>
      <c r="V1433" s="379"/>
      <c r="W1433" s="380"/>
      <c r="X1433" s="380"/>
      <c r="Y1433" s="380"/>
      <c r="Z1433" s="379"/>
      <c r="AA1433" s="381"/>
      <c r="AB1433" s="379"/>
      <c r="AC1433" s="380"/>
      <c r="AD1433" s="382">
        <f t="shared" si="205"/>
        <v>0</v>
      </c>
      <c r="AE1433" s="383">
        <f t="shared" si="206"/>
        <v>0</v>
      </c>
      <c r="AF1433" s="379"/>
      <c r="AG1433" s="381"/>
      <c r="AH1433" s="379"/>
      <c r="AI1433" s="381"/>
      <c r="AJ1433" s="384" t="str">
        <f t="shared" si="199"/>
        <v/>
      </c>
      <c r="AK1433" s="385" t="str">
        <f t="shared" si="200"/>
        <v/>
      </c>
      <c r="AL1433" s="388" t="str">
        <f t="shared" si="201"/>
        <v/>
      </c>
      <c r="AM1433" s="389" t="str">
        <f t="shared" si="202"/>
        <v/>
      </c>
      <c r="AN1433" s="388" t="str">
        <f t="shared" si="203"/>
        <v/>
      </c>
      <c r="AO1433" s="389" t="str">
        <f t="shared" si="204"/>
        <v/>
      </c>
      <c r="AP1433" s="423"/>
      <c r="AQ1433" s="423"/>
      <c r="AR1433" s="431" t="e">
        <f>VLOOKUP($B1433,'acc names'!$C$2:$D$12102,2,FALSE)</f>
        <v>#N/A</v>
      </c>
      <c r="AS1433" s="431" t="e">
        <f>VLOOKUP($AQ1433,software!$A$1:$B$14605,2,FALSE)</f>
        <v>#N/A</v>
      </c>
      <c r="AT1433" s="423"/>
      <c r="AV1433" s="423"/>
    </row>
    <row r="1434" spans="1:48" ht="12.75" x14ac:dyDescent="0.2">
      <c r="A1434" s="101"/>
      <c r="B1434" s="42"/>
      <c r="C1434" s="142"/>
      <c r="D1434" s="143"/>
      <c r="E1434" s="107"/>
      <c r="F1434" s="46"/>
      <c r="G1434" s="46"/>
      <c r="H1434" s="46"/>
      <c r="I1434" s="46"/>
      <c r="J1434" s="46"/>
      <c r="K1434" s="46"/>
      <c r="L1434" s="139"/>
      <c r="M1434" s="41"/>
      <c r="N1434" s="45"/>
      <c r="O1434" s="47"/>
      <c r="P1434" s="43"/>
      <c r="Q1434" s="71" t="e">
        <f>VLOOKUP(N1434,'error categories'!$A$2:$D$54,4,FALSE)</f>
        <v>#N/A</v>
      </c>
      <c r="R1434" s="72" t="e">
        <f>VLOOKUP(N1434,'error categories'!$A$2:$D$54,3,FALSE)</f>
        <v>#N/A</v>
      </c>
      <c r="S1434" s="374"/>
      <c r="T1434" s="377"/>
      <c r="U1434" s="378">
        <f t="shared" si="198"/>
        <v>0</v>
      </c>
      <c r="V1434" s="379"/>
      <c r="W1434" s="380"/>
      <c r="X1434" s="380"/>
      <c r="Y1434" s="380"/>
      <c r="Z1434" s="379"/>
      <c r="AA1434" s="381"/>
      <c r="AB1434" s="379"/>
      <c r="AC1434" s="380"/>
      <c r="AD1434" s="382">
        <f t="shared" si="205"/>
        <v>0</v>
      </c>
      <c r="AE1434" s="383">
        <f t="shared" si="206"/>
        <v>0</v>
      </c>
      <c r="AF1434" s="379"/>
      <c r="AG1434" s="381"/>
      <c r="AH1434" s="379"/>
      <c r="AI1434" s="381"/>
      <c r="AJ1434" s="384" t="str">
        <f t="shared" si="199"/>
        <v/>
      </c>
      <c r="AK1434" s="385" t="str">
        <f t="shared" si="200"/>
        <v/>
      </c>
      <c r="AL1434" s="388" t="str">
        <f t="shared" si="201"/>
        <v/>
      </c>
      <c r="AM1434" s="389" t="str">
        <f t="shared" si="202"/>
        <v/>
      </c>
      <c r="AN1434" s="388" t="str">
        <f t="shared" si="203"/>
        <v/>
      </c>
      <c r="AO1434" s="389" t="str">
        <f t="shared" si="204"/>
        <v/>
      </c>
      <c r="AP1434" s="423"/>
      <c r="AQ1434" s="423"/>
      <c r="AR1434" s="431" t="e">
        <f>VLOOKUP($B1434,'acc names'!$C$2:$D$12102,2,FALSE)</f>
        <v>#N/A</v>
      </c>
      <c r="AS1434" s="431" t="e">
        <f>VLOOKUP($AQ1434,software!$A$1:$B$14605,2,FALSE)</f>
        <v>#N/A</v>
      </c>
      <c r="AT1434" s="423"/>
      <c r="AV1434" s="423"/>
    </row>
    <row r="1435" spans="1:48" ht="12.75" x14ac:dyDescent="0.2">
      <c r="A1435" s="101"/>
      <c r="B1435" s="42"/>
      <c r="C1435" s="142"/>
      <c r="D1435" s="143"/>
      <c r="E1435" s="107"/>
      <c r="F1435" s="46"/>
      <c r="G1435" s="46"/>
      <c r="H1435" s="46"/>
      <c r="I1435" s="46"/>
      <c r="J1435" s="46"/>
      <c r="K1435" s="46"/>
      <c r="L1435" s="139"/>
      <c r="M1435" s="41"/>
      <c r="N1435" s="45"/>
      <c r="O1435" s="47"/>
      <c r="P1435" s="43"/>
      <c r="Q1435" s="71" t="e">
        <f>VLOOKUP(N1435,'error categories'!$A$2:$D$54,4,FALSE)</f>
        <v>#N/A</v>
      </c>
      <c r="R1435" s="72" t="e">
        <f>VLOOKUP(N1435,'error categories'!$A$2:$D$54,3,FALSE)</f>
        <v>#N/A</v>
      </c>
      <c r="S1435" s="374"/>
      <c r="T1435" s="377"/>
      <c r="U1435" s="378">
        <f t="shared" si="198"/>
        <v>0</v>
      </c>
      <c r="V1435" s="379"/>
      <c r="W1435" s="380"/>
      <c r="X1435" s="380"/>
      <c r="Y1435" s="380"/>
      <c r="Z1435" s="379"/>
      <c r="AA1435" s="381"/>
      <c r="AB1435" s="379"/>
      <c r="AC1435" s="380"/>
      <c r="AD1435" s="382">
        <f t="shared" si="205"/>
        <v>0</v>
      </c>
      <c r="AE1435" s="383">
        <f t="shared" si="206"/>
        <v>0</v>
      </c>
      <c r="AF1435" s="379"/>
      <c r="AG1435" s="381"/>
      <c r="AH1435" s="379"/>
      <c r="AI1435" s="381"/>
      <c r="AJ1435" s="384" t="str">
        <f t="shared" si="199"/>
        <v/>
      </c>
      <c r="AK1435" s="385" t="str">
        <f t="shared" si="200"/>
        <v/>
      </c>
      <c r="AL1435" s="388" t="str">
        <f t="shared" si="201"/>
        <v/>
      </c>
      <c r="AM1435" s="389" t="str">
        <f t="shared" si="202"/>
        <v/>
      </c>
      <c r="AN1435" s="388" t="str">
        <f t="shared" si="203"/>
        <v/>
      </c>
      <c r="AO1435" s="389" t="str">
        <f t="shared" si="204"/>
        <v/>
      </c>
      <c r="AP1435" s="423"/>
      <c r="AQ1435" s="423"/>
      <c r="AR1435" s="431" t="e">
        <f>VLOOKUP($B1435,'acc names'!$C$2:$D$12102,2,FALSE)</f>
        <v>#N/A</v>
      </c>
      <c r="AS1435" s="431" t="e">
        <f>VLOOKUP($AQ1435,software!$A$1:$B$14605,2,FALSE)</f>
        <v>#N/A</v>
      </c>
      <c r="AT1435" s="423"/>
      <c r="AV1435" s="423"/>
    </row>
    <row r="1436" spans="1:48" ht="12.75" x14ac:dyDescent="0.2">
      <c r="A1436" s="101"/>
      <c r="B1436" s="42"/>
      <c r="C1436" s="142"/>
      <c r="D1436" s="143"/>
      <c r="E1436" s="107"/>
      <c r="F1436" s="46"/>
      <c r="G1436" s="46"/>
      <c r="H1436" s="46"/>
      <c r="I1436" s="46"/>
      <c r="J1436" s="46"/>
      <c r="K1436" s="46"/>
      <c r="L1436" s="139"/>
      <c r="M1436" s="41"/>
      <c r="N1436" s="45"/>
      <c r="O1436" s="47"/>
      <c r="P1436" s="43"/>
      <c r="Q1436" s="71" t="e">
        <f>VLOOKUP(N1436,'error categories'!$A$2:$D$54,4,FALSE)</f>
        <v>#N/A</v>
      </c>
      <c r="R1436" s="72" t="e">
        <f>VLOOKUP(N1436,'error categories'!$A$2:$D$54,3,FALSE)</f>
        <v>#N/A</v>
      </c>
      <c r="S1436" s="374"/>
      <c r="T1436" s="377"/>
      <c r="U1436" s="378">
        <f t="shared" si="198"/>
        <v>0</v>
      </c>
      <c r="V1436" s="379"/>
      <c r="W1436" s="380"/>
      <c r="X1436" s="380"/>
      <c r="Y1436" s="380"/>
      <c r="Z1436" s="379"/>
      <c r="AA1436" s="381"/>
      <c r="AB1436" s="379"/>
      <c r="AC1436" s="380"/>
      <c r="AD1436" s="382">
        <f t="shared" si="205"/>
        <v>0</v>
      </c>
      <c r="AE1436" s="383">
        <f t="shared" si="206"/>
        <v>0</v>
      </c>
      <c r="AF1436" s="379"/>
      <c r="AG1436" s="381"/>
      <c r="AH1436" s="379"/>
      <c r="AI1436" s="381"/>
      <c r="AJ1436" s="384" t="str">
        <f t="shared" si="199"/>
        <v/>
      </c>
      <c r="AK1436" s="385" t="str">
        <f t="shared" si="200"/>
        <v/>
      </c>
      <c r="AL1436" s="388" t="str">
        <f t="shared" si="201"/>
        <v/>
      </c>
      <c r="AM1436" s="389" t="str">
        <f t="shared" si="202"/>
        <v/>
      </c>
      <c r="AN1436" s="388" t="str">
        <f t="shared" si="203"/>
        <v/>
      </c>
      <c r="AO1436" s="389" t="str">
        <f t="shared" si="204"/>
        <v/>
      </c>
      <c r="AP1436" s="423"/>
      <c r="AQ1436" s="423"/>
      <c r="AR1436" s="431" t="e">
        <f>VLOOKUP($B1436,'acc names'!$C$2:$D$12102,2,FALSE)</f>
        <v>#N/A</v>
      </c>
      <c r="AS1436" s="431" t="e">
        <f>VLOOKUP($AQ1436,software!$A$1:$B$14605,2,FALSE)</f>
        <v>#N/A</v>
      </c>
      <c r="AT1436" s="423"/>
      <c r="AV1436" s="423"/>
    </row>
    <row r="1437" spans="1:48" ht="12.75" x14ac:dyDescent="0.2">
      <c r="A1437" s="101"/>
      <c r="B1437" s="42"/>
      <c r="C1437" s="142"/>
      <c r="D1437" s="143"/>
      <c r="E1437" s="107"/>
      <c r="F1437" s="46"/>
      <c r="G1437" s="46"/>
      <c r="H1437" s="46"/>
      <c r="I1437" s="46"/>
      <c r="J1437" s="46"/>
      <c r="K1437" s="46"/>
      <c r="L1437" s="139"/>
      <c r="M1437" s="41"/>
      <c r="N1437" s="45"/>
      <c r="O1437" s="47"/>
      <c r="P1437" s="43"/>
      <c r="Q1437" s="71" t="e">
        <f>VLOOKUP(N1437,'error categories'!$A$2:$D$54,4,FALSE)</f>
        <v>#N/A</v>
      </c>
      <c r="R1437" s="72" t="e">
        <f>VLOOKUP(N1437,'error categories'!$A$2:$D$54,3,FALSE)</f>
        <v>#N/A</v>
      </c>
      <c r="S1437" s="374"/>
      <c r="T1437" s="377"/>
      <c r="U1437" s="378">
        <f t="shared" si="198"/>
        <v>0</v>
      </c>
      <c r="V1437" s="379"/>
      <c r="W1437" s="380"/>
      <c r="X1437" s="380"/>
      <c r="Y1437" s="380"/>
      <c r="Z1437" s="379"/>
      <c r="AA1437" s="381"/>
      <c r="AB1437" s="379"/>
      <c r="AC1437" s="380"/>
      <c r="AD1437" s="382">
        <f t="shared" si="205"/>
        <v>0</v>
      </c>
      <c r="AE1437" s="383">
        <f t="shared" si="206"/>
        <v>0</v>
      </c>
      <c r="AF1437" s="379"/>
      <c r="AG1437" s="381"/>
      <c r="AH1437" s="379"/>
      <c r="AI1437" s="381"/>
      <c r="AJ1437" s="384" t="str">
        <f t="shared" si="199"/>
        <v/>
      </c>
      <c r="AK1437" s="385" t="str">
        <f t="shared" si="200"/>
        <v/>
      </c>
      <c r="AL1437" s="388" t="str">
        <f t="shared" si="201"/>
        <v/>
      </c>
      <c r="AM1437" s="389" t="str">
        <f t="shared" si="202"/>
        <v/>
      </c>
      <c r="AN1437" s="388" t="str">
        <f t="shared" si="203"/>
        <v/>
      </c>
      <c r="AO1437" s="389" t="str">
        <f t="shared" si="204"/>
        <v/>
      </c>
      <c r="AP1437" s="423"/>
      <c r="AQ1437" s="423"/>
      <c r="AR1437" s="431" t="e">
        <f>VLOOKUP($B1437,'acc names'!$C$2:$D$12102,2,FALSE)</f>
        <v>#N/A</v>
      </c>
      <c r="AS1437" s="431" t="e">
        <f>VLOOKUP($AQ1437,software!$A$1:$B$14605,2,FALSE)</f>
        <v>#N/A</v>
      </c>
      <c r="AT1437" s="423"/>
      <c r="AV1437" s="423"/>
    </row>
    <row r="1438" spans="1:48" ht="12.75" x14ac:dyDescent="0.2">
      <c r="A1438" s="101"/>
      <c r="B1438" s="42"/>
      <c r="C1438" s="142"/>
      <c r="D1438" s="143"/>
      <c r="E1438" s="107"/>
      <c r="F1438" s="46"/>
      <c r="G1438" s="46"/>
      <c r="H1438" s="46"/>
      <c r="I1438" s="46"/>
      <c r="J1438" s="46"/>
      <c r="K1438" s="46"/>
      <c r="L1438" s="139"/>
      <c r="M1438" s="41"/>
      <c r="N1438" s="45"/>
      <c r="O1438" s="47"/>
      <c r="P1438" s="43"/>
      <c r="Q1438" s="71" t="e">
        <f>VLOOKUP(N1438,'error categories'!$A$2:$D$54,4,FALSE)</f>
        <v>#N/A</v>
      </c>
      <c r="R1438" s="72" t="e">
        <f>VLOOKUP(N1438,'error categories'!$A$2:$D$54,3,FALSE)</f>
        <v>#N/A</v>
      </c>
      <c r="S1438" s="374"/>
      <c r="T1438" s="377"/>
      <c r="U1438" s="378">
        <f t="shared" si="198"/>
        <v>0</v>
      </c>
      <c r="V1438" s="379"/>
      <c r="W1438" s="380"/>
      <c r="X1438" s="380"/>
      <c r="Y1438" s="380"/>
      <c r="Z1438" s="379"/>
      <c r="AA1438" s="381"/>
      <c r="AB1438" s="379"/>
      <c r="AC1438" s="380"/>
      <c r="AD1438" s="382">
        <f t="shared" si="205"/>
        <v>0</v>
      </c>
      <c r="AE1438" s="383">
        <f t="shared" si="206"/>
        <v>0</v>
      </c>
      <c r="AF1438" s="379"/>
      <c r="AG1438" s="381"/>
      <c r="AH1438" s="379"/>
      <c r="AI1438" s="381"/>
      <c r="AJ1438" s="384" t="str">
        <f t="shared" si="199"/>
        <v/>
      </c>
      <c r="AK1438" s="385" t="str">
        <f t="shared" si="200"/>
        <v/>
      </c>
      <c r="AL1438" s="388" t="str">
        <f t="shared" si="201"/>
        <v/>
      </c>
      <c r="AM1438" s="389" t="str">
        <f t="shared" si="202"/>
        <v/>
      </c>
      <c r="AN1438" s="388" t="str">
        <f t="shared" si="203"/>
        <v/>
      </c>
      <c r="AO1438" s="389" t="str">
        <f t="shared" si="204"/>
        <v/>
      </c>
      <c r="AP1438" s="423"/>
      <c r="AQ1438" s="423"/>
      <c r="AR1438" s="431" t="e">
        <f>VLOOKUP($B1438,'acc names'!$C$2:$D$12102,2,FALSE)</f>
        <v>#N/A</v>
      </c>
      <c r="AS1438" s="431" t="e">
        <f>VLOOKUP($AQ1438,software!$A$1:$B$14605,2,FALSE)</f>
        <v>#N/A</v>
      </c>
      <c r="AT1438" s="423"/>
      <c r="AV1438" s="423"/>
    </row>
    <row r="1439" spans="1:48" ht="12.75" x14ac:dyDescent="0.2">
      <c r="A1439" s="101"/>
      <c r="B1439" s="42"/>
      <c r="C1439" s="142"/>
      <c r="D1439" s="143"/>
      <c r="E1439" s="107"/>
      <c r="F1439" s="46"/>
      <c r="G1439" s="46"/>
      <c r="H1439" s="46"/>
      <c r="I1439" s="46"/>
      <c r="J1439" s="46"/>
      <c r="K1439" s="46"/>
      <c r="L1439" s="139"/>
      <c r="M1439" s="41"/>
      <c r="N1439" s="45"/>
      <c r="O1439" s="47"/>
      <c r="P1439" s="43"/>
      <c r="Q1439" s="71" t="e">
        <f>VLOOKUP(N1439,'error categories'!$A$2:$D$54,4,FALSE)</f>
        <v>#N/A</v>
      </c>
      <c r="R1439" s="72" t="e">
        <f>VLOOKUP(N1439,'error categories'!$A$2:$D$54,3,FALSE)</f>
        <v>#N/A</v>
      </c>
      <c r="S1439" s="374"/>
      <c r="T1439" s="377"/>
      <c r="U1439" s="378">
        <f t="shared" si="198"/>
        <v>0</v>
      </c>
      <c r="V1439" s="379"/>
      <c r="W1439" s="380"/>
      <c r="X1439" s="380"/>
      <c r="Y1439" s="380"/>
      <c r="Z1439" s="379"/>
      <c r="AA1439" s="381"/>
      <c r="AB1439" s="379"/>
      <c r="AC1439" s="380"/>
      <c r="AD1439" s="382">
        <f t="shared" si="205"/>
        <v>0</v>
      </c>
      <c r="AE1439" s="383">
        <f t="shared" si="206"/>
        <v>0</v>
      </c>
      <c r="AF1439" s="379"/>
      <c r="AG1439" s="381"/>
      <c r="AH1439" s="379"/>
      <c r="AI1439" s="381"/>
      <c r="AJ1439" s="384" t="str">
        <f t="shared" si="199"/>
        <v/>
      </c>
      <c r="AK1439" s="385" t="str">
        <f t="shared" si="200"/>
        <v/>
      </c>
      <c r="AL1439" s="388" t="str">
        <f t="shared" si="201"/>
        <v/>
      </c>
      <c r="AM1439" s="389" t="str">
        <f t="shared" si="202"/>
        <v/>
      </c>
      <c r="AN1439" s="388" t="str">
        <f t="shared" si="203"/>
        <v/>
      </c>
      <c r="AO1439" s="389" t="str">
        <f t="shared" si="204"/>
        <v/>
      </c>
      <c r="AP1439" s="423"/>
      <c r="AQ1439" s="423"/>
      <c r="AR1439" s="431" t="e">
        <f>VLOOKUP($B1439,'acc names'!$C$2:$D$12102,2,FALSE)</f>
        <v>#N/A</v>
      </c>
      <c r="AS1439" s="431" t="e">
        <f>VLOOKUP($AQ1439,software!$A$1:$B$14605,2,FALSE)</f>
        <v>#N/A</v>
      </c>
      <c r="AT1439" s="423"/>
      <c r="AV1439" s="423"/>
    </row>
    <row r="1440" spans="1:48" ht="12.75" x14ac:dyDescent="0.2">
      <c r="A1440" s="101"/>
      <c r="B1440" s="42"/>
      <c r="C1440" s="142"/>
      <c r="D1440" s="143"/>
      <c r="E1440" s="107"/>
      <c r="F1440" s="46"/>
      <c r="G1440" s="46"/>
      <c r="H1440" s="46"/>
      <c r="I1440" s="46"/>
      <c r="J1440" s="46"/>
      <c r="K1440" s="46"/>
      <c r="L1440" s="139"/>
      <c r="M1440" s="41"/>
      <c r="N1440" s="45"/>
      <c r="O1440" s="47"/>
      <c r="P1440" s="43"/>
      <c r="Q1440" s="71" t="e">
        <f>VLOOKUP(N1440,'error categories'!$A$2:$D$54,4,FALSE)</f>
        <v>#N/A</v>
      </c>
      <c r="R1440" s="72" t="e">
        <f>VLOOKUP(N1440,'error categories'!$A$2:$D$54,3,FALSE)</f>
        <v>#N/A</v>
      </c>
      <c r="S1440" s="374"/>
      <c r="T1440" s="377"/>
      <c r="U1440" s="378">
        <f t="shared" si="198"/>
        <v>0</v>
      </c>
      <c r="V1440" s="379"/>
      <c r="W1440" s="380"/>
      <c r="X1440" s="380"/>
      <c r="Y1440" s="380"/>
      <c r="Z1440" s="379"/>
      <c r="AA1440" s="381"/>
      <c r="AB1440" s="379"/>
      <c r="AC1440" s="380"/>
      <c r="AD1440" s="382">
        <f t="shared" si="205"/>
        <v>0</v>
      </c>
      <c r="AE1440" s="383">
        <f t="shared" si="206"/>
        <v>0</v>
      </c>
      <c r="AF1440" s="379"/>
      <c r="AG1440" s="381"/>
      <c r="AH1440" s="379"/>
      <c r="AI1440" s="381"/>
      <c r="AJ1440" s="384" t="str">
        <f t="shared" si="199"/>
        <v/>
      </c>
      <c r="AK1440" s="385" t="str">
        <f t="shared" si="200"/>
        <v/>
      </c>
      <c r="AL1440" s="388" t="str">
        <f t="shared" si="201"/>
        <v/>
      </c>
      <c r="AM1440" s="389" t="str">
        <f t="shared" si="202"/>
        <v/>
      </c>
      <c r="AN1440" s="388" t="str">
        <f t="shared" si="203"/>
        <v/>
      </c>
      <c r="AO1440" s="389" t="str">
        <f t="shared" si="204"/>
        <v/>
      </c>
      <c r="AP1440" s="423"/>
      <c r="AQ1440" s="423"/>
      <c r="AR1440" s="431" t="e">
        <f>VLOOKUP($B1440,'acc names'!$C$2:$D$12102,2,FALSE)</f>
        <v>#N/A</v>
      </c>
      <c r="AS1440" s="431" t="e">
        <f>VLOOKUP($AQ1440,software!$A$1:$B$14605,2,FALSE)</f>
        <v>#N/A</v>
      </c>
      <c r="AT1440" s="423"/>
      <c r="AV1440" s="423"/>
    </row>
    <row r="1441" spans="1:48" ht="12.75" x14ac:dyDescent="0.2">
      <c r="A1441" s="101"/>
      <c r="B1441" s="42"/>
      <c r="C1441" s="142"/>
      <c r="D1441" s="143"/>
      <c r="E1441" s="107"/>
      <c r="F1441" s="46"/>
      <c r="G1441" s="46"/>
      <c r="H1441" s="46"/>
      <c r="I1441" s="46"/>
      <c r="J1441" s="46"/>
      <c r="K1441" s="46"/>
      <c r="L1441" s="139"/>
      <c r="M1441" s="41"/>
      <c r="N1441" s="45"/>
      <c r="O1441" s="47"/>
      <c r="P1441" s="43"/>
      <c r="Q1441" s="71" t="e">
        <f>VLOOKUP(N1441,'error categories'!$A$2:$D$54,4,FALSE)</f>
        <v>#N/A</v>
      </c>
      <c r="R1441" s="72" t="e">
        <f>VLOOKUP(N1441,'error categories'!$A$2:$D$54,3,FALSE)</f>
        <v>#N/A</v>
      </c>
      <c r="S1441" s="374"/>
      <c r="T1441" s="377"/>
      <c r="U1441" s="378">
        <f t="shared" si="198"/>
        <v>0</v>
      </c>
      <c r="V1441" s="379"/>
      <c r="W1441" s="380"/>
      <c r="X1441" s="380"/>
      <c r="Y1441" s="380"/>
      <c r="Z1441" s="379"/>
      <c r="AA1441" s="381"/>
      <c r="AB1441" s="379"/>
      <c r="AC1441" s="380"/>
      <c r="AD1441" s="382">
        <f t="shared" si="205"/>
        <v>0</v>
      </c>
      <c r="AE1441" s="383">
        <f t="shared" si="206"/>
        <v>0</v>
      </c>
      <c r="AF1441" s="379"/>
      <c r="AG1441" s="381"/>
      <c r="AH1441" s="379"/>
      <c r="AI1441" s="381"/>
      <c r="AJ1441" s="384" t="str">
        <f t="shared" si="199"/>
        <v/>
      </c>
      <c r="AK1441" s="385" t="str">
        <f t="shared" si="200"/>
        <v/>
      </c>
      <c r="AL1441" s="388" t="str">
        <f t="shared" si="201"/>
        <v/>
      </c>
      <c r="AM1441" s="389" t="str">
        <f t="shared" si="202"/>
        <v/>
      </c>
      <c r="AN1441" s="388" t="str">
        <f t="shared" si="203"/>
        <v/>
      </c>
      <c r="AO1441" s="389" t="str">
        <f t="shared" si="204"/>
        <v/>
      </c>
      <c r="AP1441" s="423"/>
      <c r="AQ1441" s="423"/>
      <c r="AR1441" s="431" t="e">
        <f>VLOOKUP($B1441,'acc names'!$C$2:$D$12102,2,FALSE)</f>
        <v>#N/A</v>
      </c>
      <c r="AS1441" s="431" t="e">
        <f>VLOOKUP($AQ1441,software!$A$1:$B$14605,2,FALSE)</f>
        <v>#N/A</v>
      </c>
      <c r="AT1441" s="423"/>
      <c r="AV1441" s="423"/>
    </row>
    <row r="1442" spans="1:48" ht="12.75" x14ac:dyDescent="0.2">
      <c r="A1442" s="101"/>
      <c r="B1442" s="42"/>
      <c r="C1442" s="142"/>
      <c r="D1442" s="143"/>
      <c r="E1442" s="107"/>
      <c r="F1442" s="46"/>
      <c r="G1442" s="46"/>
      <c r="H1442" s="46"/>
      <c r="I1442" s="46"/>
      <c r="J1442" s="46"/>
      <c r="K1442" s="46"/>
      <c r="L1442" s="139"/>
      <c r="M1442" s="41"/>
      <c r="N1442" s="45"/>
      <c r="O1442" s="47"/>
      <c r="P1442" s="43"/>
      <c r="Q1442" s="71" t="e">
        <f>VLOOKUP(N1442,'error categories'!$A$2:$D$54,4,FALSE)</f>
        <v>#N/A</v>
      </c>
      <c r="R1442" s="72" t="e">
        <f>VLOOKUP(N1442,'error categories'!$A$2:$D$54,3,FALSE)</f>
        <v>#N/A</v>
      </c>
      <c r="S1442" s="374"/>
      <c r="T1442" s="377"/>
      <c r="U1442" s="378">
        <f t="shared" si="198"/>
        <v>0</v>
      </c>
      <c r="V1442" s="379"/>
      <c r="W1442" s="380"/>
      <c r="X1442" s="380"/>
      <c r="Y1442" s="380"/>
      <c r="Z1442" s="379"/>
      <c r="AA1442" s="381"/>
      <c r="AB1442" s="379"/>
      <c r="AC1442" s="380"/>
      <c r="AD1442" s="382">
        <f t="shared" si="205"/>
        <v>0</v>
      </c>
      <c r="AE1442" s="383">
        <f t="shared" si="206"/>
        <v>0</v>
      </c>
      <c r="AF1442" s="379"/>
      <c r="AG1442" s="381"/>
      <c r="AH1442" s="379"/>
      <c r="AI1442" s="381"/>
      <c r="AJ1442" s="384" t="str">
        <f t="shared" si="199"/>
        <v/>
      </c>
      <c r="AK1442" s="385" t="str">
        <f t="shared" si="200"/>
        <v/>
      </c>
      <c r="AL1442" s="388" t="str">
        <f t="shared" si="201"/>
        <v/>
      </c>
      <c r="AM1442" s="389" t="str">
        <f t="shared" si="202"/>
        <v/>
      </c>
      <c r="AN1442" s="388" t="str">
        <f t="shared" si="203"/>
        <v/>
      </c>
      <c r="AO1442" s="389" t="str">
        <f t="shared" si="204"/>
        <v/>
      </c>
      <c r="AP1442" s="423"/>
      <c r="AQ1442" s="423"/>
      <c r="AR1442" s="431" t="e">
        <f>VLOOKUP($B1442,'acc names'!$C$2:$D$12102,2,FALSE)</f>
        <v>#N/A</v>
      </c>
      <c r="AS1442" s="431" t="e">
        <f>VLOOKUP($AQ1442,software!$A$1:$B$14605,2,FALSE)</f>
        <v>#N/A</v>
      </c>
      <c r="AT1442" s="423"/>
      <c r="AV1442" s="423"/>
    </row>
    <row r="1443" spans="1:48" ht="12.75" x14ac:dyDescent="0.2">
      <c r="A1443" s="103"/>
      <c r="B1443" s="42"/>
      <c r="C1443" s="142"/>
      <c r="D1443" s="143"/>
      <c r="E1443" s="107"/>
      <c r="F1443" s="46"/>
      <c r="G1443" s="46"/>
      <c r="H1443" s="46"/>
      <c r="I1443" s="46"/>
      <c r="J1443" s="46"/>
      <c r="K1443" s="46"/>
      <c r="L1443" s="139"/>
      <c r="M1443" s="41"/>
      <c r="N1443" s="45"/>
      <c r="O1443" s="47"/>
      <c r="P1443" s="43"/>
      <c r="Q1443" s="71" t="e">
        <f>VLOOKUP(N1443,'error categories'!$A$2:$D$54,4,FALSE)</f>
        <v>#N/A</v>
      </c>
      <c r="R1443" s="72" t="e">
        <f>VLOOKUP(N1443,'error categories'!$A$2:$D$54,3,FALSE)</f>
        <v>#N/A</v>
      </c>
      <c r="S1443" s="374"/>
      <c r="T1443" s="377"/>
      <c r="U1443" s="378">
        <f t="shared" si="198"/>
        <v>0</v>
      </c>
      <c r="V1443" s="379"/>
      <c r="W1443" s="380"/>
      <c r="X1443" s="380"/>
      <c r="Y1443" s="380"/>
      <c r="Z1443" s="379"/>
      <c r="AA1443" s="381"/>
      <c r="AB1443" s="379"/>
      <c r="AC1443" s="380"/>
      <c r="AD1443" s="382">
        <f t="shared" si="205"/>
        <v>0</v>
      </c>
      <c r="AE1443" s="383">
        <f t="shared" si="206"/>
        <v>0</v>
      </c>
      <c r="AF1443" s="379"/>
      <c r="AG1443" s="381"/>
      <c r="AH1443" s="379"/>
      <c r="AI1443" s="381"/>
      <c r="AJ1443" s="384" t="str">
        <f t="shared" si="199"/>
        <v/>
      </c>
      <c r="AK1443" s="385" t="str">
        <f t="shared" si="200"/>
        <v/>
      </c>
      <c r="AL1443" s="388" t="str">
        <f t="shared" si="201"/>
        <v/>
      </c>
      <c r="AM1443" s="389" t="str">
        <f t="shared" si="202"/>
        <v/>
      </c>
      <c r="AN1443" s="388" t="str">
        <f t="shared" si="203"/>
        <v/>
      </c>
      <c r="AO1443" s="389" t="str">
        <f t="shared" si="204"/>
        <v/>
      </c>
      <c r="AP1443" s="423"/>
      <c r="AQ1443" s="423"/>
      <c r="AR1443" s="431" t="e">
        <f>VLOOKUP($B1443,'acc names'!$C$2:$D$12102,2,FALSE)</f>
        <v>#N/A</v>
      </c>
      <c r="AS1443" s="431" t="e">
        <f>VLOOKUP($AQ1443,software!$A$1:$B$14605,2,FALSE)</f>
        <v>#N/A</v>
      </c>
      <c r="AT1443" s="423"/>
      <c r="AV1443" s="423"/>
    </row>
    <row r="1444" spans="1:48" ht="12.75" x14ac:dyDescent="0.2">
      <c r="A1444" s="103"/>
      <c r="B1444" s="42"/>
      <c r="C1444" s="142"/>
      <c r="D1444" s="143"/>
      <c r="E1444" s="107"/>
      <c r="F1444" s="46"/>
      <c r="G1444" s="46"/>
      <c r="H1444" s="46"/>
      <c r="I1444" s="46"/>
      <c r="J1444" s="46"/>
      <c r="K1444" s="46"/>
      <c r="L1444" s="139"/>
      <c r="M1444" s="41"/>
      <c r="N1444" s="45"/>
      <c r="O1444" s="47"/>
      <c r="P1444" s="43"/>
      <c r="Q1444" s="71" t="e">
        <f>VLOOKUP(N1444,'error categories'!$A$2:$D$54,4,FALSE)</f>
        <v>#N/A</v>
      </c>
      <c r="R1444" s="72" t="e">
        <f>VLOOKUP(N1444,'error categories'!$A$2:$D$54,3,FALSE)</f>
        <v>#N/A</v>
      </c>
      <c r="S1444" s="374"/>
      <c r="T1444" s="377"/>
      <c r="U1444" s="378">
        <f t="shared" si="198"/>
        <v>0</v>
      </c>
      <c r="V1444" s="379"/>
      <c r="W1444" s="380"/>
      <c r="X1444" s="380"/>
      <c r="Y1444" s="380"/>
      <c r="Z1444" s="379"/>
      <c r="AA1444" s="381"/>
      <c r="AB1444" s="379"/>
      <c r="AC1444" s="380"/>
      <c r="AD1444" s="382">
        <f t="shared" si="205"/>
        <v>0</v>
      </c>
      <c r="AE1444" s="383">
        <f t="shared" si="206"/>
        <v>0</v>
      </c>
      <c r="AF1444" s="379"/>
      <c r="AG1444" s="381"/>
      <c r="AH1444" s="379"/>
      <c r="AI1444" s="381"/>
      <c r="AJ1444" s="384" t="str">
        <f t="shared" si="199"/>
        <v/>
      </c>
      <c r="AK1444" s="385" t="str">
        <f t="shared" si="200"/>
        <v/>
      </c>
      <c r="AL1444" s="388" t="str">
        <f t="shared" si="201"/>
        <v/>
      </c>
      <c r="AM1444" s="389" t="str">
        <f t="shared" si="202"/>
        <v/>
      </c>
      <c r="AN1444" s="388" t="str">
        <f t="shared" si="203"/>
        <v/>
      </c>
      <c r="AO1444" s="389" t="str">
        <f t="shared" si="204"/>
        <v/>
      </c>
      <c r="AP1444" s="423"/>
      <c r="AQ1444" s="423"/>
      <c r="AR1444" s="431" t="e">
        <f>VLOOKUP($B1444,'acc names'!$C$2:$D$12102,2,FALSE)</f>
        <v>#N/A</v>
      </c>
      <c r="AS1444" s="431" t="e">
        <f>VLOOKUP($AQ1444,software!$A$1:$B$14605,2,FALSE)</f>
        <v>#N/A</v>
      </c>
      <c r="AT1444" s="423"/>
      <c r="AV1444" s="423"/>
    </row>
    <row r="1445" spans="1:48" ht="12.75" x14ac:dyDescent="0.2">
      <c r="A1445" s="103"/>
      <c r="B1445" s="42"/>
      <c r="C1445" s="142"/>
      <c r="D1445" s="143"/>
      <c r="E1445" s="107"/>
      <c r="F1445" s="46"/>
      <c r="G1445" s="46"/>
      <c r="H1445" s="46"/>
      <c r="I1445" s="46"/>
      <c r="J1445" s="46"/>
      <c r="K1445" s="46"/>
      <c r="L1445" s="139"/>
      <c r="M1445" s="41"/>
      <c r="N1445" s="45"/>
      <c r="O1445" s="47"/>
      <c r="P1445" s="43"/>
      <c r="Q1445" s="71" t="e">
        <f>VLOOKUP(N1445,'error categories'!$A$2:$D$54,4,FALSE)</f>
        <v>#N/A</v>
      </c>
      <c r="R1445" s="72" t="e">
        <f>VLOOKUP(N1445,'error categories'!$A$2:$D$54,3,FALSE)</f>
        <v>#N/A</v>
      </c>
      <c r="S1445" s="374"/>
      <c r="T1445" s="377"/>
      <c r="U1445" s="378">
        <f t="shared" si="198"/>
        <v>0</v>
      </c>
      <c r="V1445" s="379"/>
      <c r="W1445" s="380"/>
      <c r="X1445" s="380"/>
      <c r="Y1445" s="380"/>
      <c r="Z1445" s="379"/>
      <c r="AA1445" s="381"/>
      <c r="AB1445" s="379"/>
      <c r="AC1445" s="380"/>
      <c r="AD1445" s="382">
        <f t="shared" si="205"/>
        <v>0</v>
      </c>
      <c r="AE1445" s="383">
        <f t="shared" si="206"/>
        <v>0</v>
      </c>
      <c r="AF1445" s="379"/>
      <c r="AG1445" s="381"/>
      <c r="AH1445" s="379"/>
      <c r="AI1445" s="381"/>
      <c r="AJ1445" s="384" t="str">
        <f t="shared" si="199"/>
        <v/>
      </c>
      <c r="AK1445" s="385" t="str">
        <f t="shared" si="200"/>
        <v/>
      </c>
      <c r="AL1445" s="388" t="str">
        <f t="shared" si="201"/>
        <v/>
      </c>
      <c r="AM1445" s="389" t="str">
        <f t="shared" si="202"/>
        <v/>
      </c>
      <c r="AN1445" s="388" t="str">
        <f t="shared" si="203"/>
        <v/>
      </c>
      <c r="AO1445" s="389" t="str">
        <f t="shared" si="204"/>
        <v/>
      </c>
      <c r="AP1445" s="423"/>
      <c r="AQ1445" s="423"/>
      <c r="AR1445" s="431" t="e">
        <f>VLOOKUP($B1445,'acc names'!$C$2:$D$12102,2,FALSE)</f>
        <v>#N/A</v>
      </c>
      <c r="AS1445" s="431" t="e">
        <f>VLOOKUP($AQ1445,software!$A$1:$B$14605,2,FALSE)</f>
        <v>#N/A</v>
      </c>
      <c r="AT1445" s="423"/>
      <c r="AV1445" s="423"/>
    </row>
    <row r="1446" spans="1:48" ht="12.75" x14ac:dyDescent="0.2">
      <c r="A1446" s="103"/>
      <c r="B1446" s="42"/>
      <c r="C1446" s="142"/>
      <c r="D1446" s="143"/>
      <c r="E1446" s="107"/>
      <c r="F1446" s="46"/>
      <c r="G1446" s="46"/>
      <c r="H1446" s="46"/>
      <c r="I1446" s="46"/>
      <c r="J1446" s="46"/>
      <c r="K1446" s="46"/>
      <c r="L1446" s="139"/>
      <c r="M1446" s="41"/>
      <c r="N1446" s="45"/>
      <c r="O1446" s="47"/>
      <c r="P1446" s="43"/>
      <c r="Q1446" s="71" t="e">
        <f>VLOOKUP(N1446,'error categories'!$A$2:$D$54,4,FALSE)</f>
        <v>#N/A</v>
      </c>
      <c r="R1446" s="72" t="e">
        <f>VLOOKUP(N1446,'error categories'!$A$2:$D$54,3,FALSE)</f>
        <v>#N/A</v>
      </c>
      <c r="S1446" s="374"/>
      <c r="T1446" s="377"/>
      <c r="U1446" s="378">
        <f t="shared" si="198"/>
        <v>0</v>
      </c>
      <c r="V1446" s="379"/>
      <c r="W1446" s="380"/>
      <c r="X1446" s="380"/>
      <c r="Y1446" s="380"/>
      <c r="Z1446" s="379"/>
      <c r="AA1446" s="381"/>
      <c r="AB1446" s="379"/>
      <c r="AC1446" s="380"/>
      <c r="AD1446" s="382">
        <f t="shared" si="205"/>
        <v>0</v>
      </c>
      <c r="AE1446" s="383">
        <f t="shared" si="206"/>
        <v>0</v>
      </c>
      <c r="AF1446" s="379"/>
      <c r="AG1446" s="381"/>
      <c r="AH1446" s="379"/>
      <c r="AI1446" s="381"/>
      <c r="AJ1446" s="384" t="str">
        <f t="shared" si="199"/>
        <v/>
      </c>
      <c r="AK1446" s="385" t="str">
        <f t="shared" si="200"/>
        <v/>
      </c>
      <c r="AL1446" s="388" t="str">
        <f t="shared" si="201"/>
        <v/>
      </c>
      <c r="AM1446" s="389" t="str">
        <f t="shared" si="202"/>
        <v/>
      </c>
      <c r="AN1446" s="388" t="str">
        <f t="shared" si="203"/>
        <v/>
      </c>
      <c r="AO1446" s="389" t="str">
        <f t="shared" si="204"/>
        <v/>
      </c>
      <c r="AP1446" s="423"/>
      <c r="AQ1446" s="423"/>
      <c r="AR1446" s="431" t="e">
        <f>VLOOKUP($B1446,'acc names'!$C$2:$D$12102,2,FALSE)</f>
        <v>#N/A</v>
      </c>
      <c r="AS1446" s="431" t="e">
        <f>VLOOKUP($AQ1446,software!$A$1:$B$14605,2,FALSE)</f>
        <v>#N/A</v>
      </c>
      <c r="AT1446" s="423"/>
      <c r="AV1446" s="423"/>
    </row>
    <row r="1447" spans="1:48" ht="12.75" x14ac:dyDescent="0.2">
      <c r="A1447" s="103"/>
      <c r="B1447" s="42"/>
      <c r="C1447" s="142"/>
      <c r="D1447" s="143"/>
      <c r="E1447" s="107"/>
      <c r="F1447" s="46"/>
      <c r="G1447" s="46"/>
      <c r="H1447" s="46"/>
      <c r="I1447" s="46"/>
      <c r="J1447" s="46"/>
      <c r="K1447" s="46"/>
      <c r="L1447" s="139"/>
      <c r="M1447" s="41"/>
      <c r="N1447" s="45"/>
      <c r="O1447" s="47"/>
      <c r="P1447" s="43"/>
      <c r="Q1447" s="71" t="e">
        <f>VLOOKUP(N1447,'error categories'!$A$2:$D$54,4,FALSE)</f>
        <v>#N/A</v>
      </c>
      <c r="R1447" s="72" t="e">
        <f>VLOOKUP(N1447,'error categories'!$A$2:$D$54,3,FALSE)</f>
        <v>#N/A</v>
      </c>
      <c r="S1447" s="374"/>
      <c r="T1447" s="377"/>
      <c r="U1447" s="378">
        <f t="shared" si="198"/>
        <v>0</v>
      </c>
      <c r="V1447" s="379"/>
      <c r="W1447" s="380"/>
      <c r="X1447" s="380"/>
      <c r="Y1447" s="380"/>
      <c r="Z1447" s="379"/>
      <c r="AA1447" s="381"/>
      <c r="AB1447" s="379"/>
      <c r="AC1447" s="380"/>
      <c r="AD1447" s="382">
        <f t="shared" si="205"/>
        <v>0</v>
      </c>
      <c r="AE1447" s="383">
        <f t="shared" si="206"/>
        <v>0</v>
      </c>
      <c r="AF1447" s="379"/>
      <c r="AG1447" s="381"/>
      <c r="AH1447" s="379"/>
      <c r="AI1447" s="381"/>
      <c r="AJ1447" s="384" t="str">
        <f t="shared" si="199"/>
        <v/>
      </c>
      <c r="AK1447" s="385" t="str">
        <f t="shared" si="200"/>
        <v/>
      </c>
      <c r="AL1447" s="388" t="str">
        <f t="shared" si="201"/>
        <v/>
      </c>
      <c r="AM1447" s="389" t="str">
        <f t="shared" si="202"/>
        <v/>
      </c>
      <c r="AN1447" s="388" t="str">
        <f t="shared" si="203"/>
        <v/>
      </c>
      <c r="AO1447" s="389" t="str">
        <f t="shared" si="204"/>
        <v/>
      </c>
      <c r="AP1447" s="423"/>
      <c r="AQ1447" s="423"/>
      <c r="AR1447" s="431" t="e">
        <f>VLOOKUP($B1447,'acc names'!$C$2:$D$12102,2,FALSE)</f>
        <v>#N/A</v>
      </c>
      <c r="AS1447" s="431" t="e">
        <f>VLOOKUP($AQ1447,software!$A$1:$B$14605,2,FALSE)</f>
        <v>#N/A</v>
      </c>
      <c r="AT1447" s="423"/>
      <c r="AV1447" s="423"/>
    </row>
    <row r="1448" spans="1:48" ht="12.75" x14ac:dyDescent="0.2">
      <c r="A1448" s="103"/>
      <c r="B1448" s="42"/>
      <c r="C1448" s="142"/>
      <c r="D1448" s="143"/>
      <c r="E1448" s="107"/>
      <c r="F1448" s="46"/>
      <c r="G1448" s="46"/>
      <c r="H1448" s="46"/>
      <c r="I1448" s="46"/>
      <c r="J1448" s="46"/>
      <c r="K1448" s="46"/>
      <c r="L1448" s="139"/>
      <c r="M1448" s="41"/>
      <c r="N1448" s="45"/>
      <c r="O1448" s="47"/>
      <c r="P1448" s="43"/>
      <c r="Q1448" s="71" t="e">
        <f>VLOOKUP(N1448,'error categories'!$A$2:$D$54,4,FALSE)</f>
        <v>#N/A</v>
      </c>
      <c r="R1448" s="72" t="e">
        <f>VLOOKUP(N1448,'error categories'!$A$2:$D$54,3,FALSE)</f>
        <v>#N/A</v>
      </c>
      <c r="S1448" s="374"/>
      <c r="T1448" s="377"/>
      <c r="U1448" s="378">
        <f t="shared" si="198"/>
        <v>0</v>
      </c>
      <c r="V1448" s="379"/>
      <c r="W1448" s="380"/>
      <c r="X1448" s="380"/>
      <c r="Y1448" s="380"/>
      <c r="Z1448" s="379"/>
      <c r="AA1448" s="381"/>
      <c r="AB1448" s="379"/>
      <c r="AC1448" s="380"/>
      <c r="AD1448" s="382">
        <f t="shared" si="205"/>
        <v>0</v>
      </c>
      <c r="AE1448" s="383">
        <f t="shared" si="206"/>
        <v>0</v>
      </c>
      <c r="AF1448" s="379"/>
      <c r="AG1448" s="381"/>
      <c r="AH1448" s="379"/>
      <c r="AI1448" s="381"/>
      <c r="AJ1448" s="384" t="str">
        <f t="shared" si="199"/>
        <v/>
      </c>
      <c r="AK1448" s="385" t="str">
        <f t="shared" si="200"/>
        <v/>
      </c>
      <c r="AL1448" s="388" t="str">
        <f t="shared" si="201"/>
        <v/>
      </c>
      <c r="AM1448" s="389" t="str">
        <f t="shared" si="202"/>
        <v/>
      </c>
      <c r="AN1448" s="388" t="str">
        <f t="shared" si="203"/>
        <v/>
      </c>
      <c r="AO1448" s="389" t="str">
        <f t="shared" si="204"/>
        <v/>
      </c>
      <c r="AP1448" s="423"/>
      <c r="AQ1448" s="423"/>
      <c r="AR1448" s="431" t="e">
        <f>VLOOKUP($B1448,'acc names'!$C$2:$D$12102,2,FALSE)</f>
        <v>#N/A</v>
      </c>
      <c r="AS1448" s="431" t="e">
        <f>VLOOKUP($AQ1448,software!$A$1:$B$14605,2,FALSE)</f>
        <v>#N/A</v>
      </c>
      <c r="AT1448" s="423"/>
      <c r="AV1448" s="423"/>
    </row>
    <row r="1449" spans="1:48" ht="12.75" x14ac:dyDescent="0.2">
      <c r="A1449" s="103"/>
      <c r="B1449" s="42"/>
      <c r="C1449" s="142"/>
      <c r="D1449" s="143"/>
      <c r="E1449" s="107"/>
      <c r="F1449" s="46"/>
      <c r="G1449" s="46"/>
      <c r="H1449" s="46"/>
      <c r="I1449" s="46"/>
      <c r="J1449" s="46"/>
      <c r="K1449" s="46"/>
      <c r="L1449" s="139"/>
      <c r="M1449" s="41"/>
      <c r="N1449" s="45"/>
      <c r="O1449" s="47"/>
      <c r="P1449" s="43"/>
      <c r="Q1449" s="71" t="e">
        <f>VLOOKUP(N1449,'error categories'!$A$2:$D$54,4,FALSE)</f>
        <v>#N/A</v>
      </c>
      <c r="R1449" s="72" t="e">
        <f>VLOOKUP(N1449,'error categories'!$A$2:$D$54,3,FALSE)</f>
        <v>#N/A</v>
      </c>
      <c r="S1449" s="374"/>
      <c r="T1449" s="377"/>
      <c r="U1449" s="378">
        <f t="shared" si="198"/>
        <v>0</v>
      </c>
      <c r="V1449" s="379"/>
      <c r="W1449" s="380"/>
      <c r="X1449" s="380"/>
      <c r="Y1449" s="380"/>
      <c r="Z1449" s="379"/>
      <c r="AA1449" s="381"/>
      <c r="AB1449" s="379"/>
      <c r="AC1449" s="380"/>
      <c r="AD1449" s="382">
        <f t="shared" si="205"/>
        <v>0</v>
      </c>
      <c r="AE1449" s="383">
        <f t="shared" si="206"/>
        <v>0</v>
      </c>
      <c r="AF1449" s="379"/>
      <c r="AG1449" s="381"/>
      <c r="AH1449" s="379"/>
      <c r="AI1449" s="381"/>
      <c r="AJ1449" s="384" t="str">
        <f t="shared" si="199"/>
        <v/>
      </c>
      <c r="AK1449" s="385" t="str">
        <f t="shared" si="200"/>
        <v/>
      </c>
      <c r="AL1449" s="388" t="str">
        <f t="shared" si="201"/>
        <v/>
      </c>
      <c r="AM1449" s="389" t="str">
        <f t="shared" si="202"/>
        <v/>
      </c>
      <c r="AN1449" s="388" t="str">
        <f t="shared" si="203"/>
        <v/>
      </c>
      <c r="AO1449" s="389" t="str">
        <f t="shared" si="204"/>
        <v/>
      </c>
      <c r="AP1449" s="423"/>
      <c r="AQ1449" s="423"/>
      <c r="AR1449" s="431" t="e">
        <f>VLOOKUP($B1449,'acc names'!$C$2:$D$12102,2,FALSE)</f>
        <v>#N/A</v>
      </c>
      <c r="AS1449" s="431" t="e">
        <f>VLOOKUP($AQ1449,software!$A$1:$B$14605,2,FALSE)</f>
        <v>#N/A</v>
      </c>
      <c r="AT1449" s="423"/>
      <c r="AV1449" s="423"/>
    </row>
    <row r="1450" spans="1:48" ht="12.75" x14ac:dyDescent="0.2">
      <c r="A1450" s="103"/>
      <c r="B1450" s="42"/>
      <c r="C1450" s="142"/>
      <c r="D1450" s="143"/>
      <c r="E1450" s="107"/>
      <c r="F1450" s="46"/>
      <c r="G1450" s="46"/>
      <c r="H1450" s="46"/>
      <c r="I1450" s="46"/>
      <c r="J1450" s="46"/>
      <c r="K1450" s="46"/>
      <c r="L1450" s="139"/>
      <c r="M1450" s="41"/>
      <c r="N1450" s="45"/>
      <c r="O1450" s="47"/>
      <c r="P1450" s="43"/>
      <c r="Q1450" s="71" t="e">
        <f>VLOOKUP(N1450,'error categories'!$A$2:$D$54,4,FALSE)</f>
        <v>#N/A</v>
      </c>
      <c r="R1450" s="72" t="e">
        <f>VLOOKUP(N1450,'error categories'!$A$2:$D$54,3,FALSE)</f>
        <v>#N/A</v>
      </c>
      <c r="S1450" s="374"/>
      <c r="T1450" s="377"/>
      <c r="U1450" s="378">
        <f t="shared" si="198"/>
        <v>0</v>
      </c>
      <c r="V1450" s="379"/>
      <c r="W1450" s="380"/>
      <c r="X1450" s="380"/>
      <c r="Y1450" s="380"/>
      <c r="Z1450" s="379"/>
      <c r="AA1450" s="381"/>
      <c r="AB1450" s="379"/>
      <c r="AC1450" s="380"/>
      <c r="AD1450" s="382">
        <f t="shared" si="205"/>
        <v>0</v>
      </c>
      <c r="AE1450" s="383">
        <f t="shared" si="206"/>
        <v>0</v>
      </c>
      <c r="AF1450" s="379"/>
      <c r="AG1450" s="381"/>
      <c r="AH1450" s="379"/>
      <c r="AI1450" s="381"/>
      <c r="AJ1450" s="384" t="str">
        <f t="shared" si="199"/>
        <v/>
      </c>
      <c r="AK1450" s="385" t="str">
        <f t="shared" si="200"/>
        <v/>
      </c>
      <c r="AL1450" s="388" t="str">
        <f t="shared" si="201"/>
        <v/>
      </c>
      <c r="AM1450" s="389" t="str">
        <f t="shared" si="202"/>
        <v/>
      </c>
      <c r="AN1450" s="388" t="str">
        <f t="shared" si="203"/>
        <v/>
      </c>
      <c r="AO1450" s="389" t="str">
        <f t="shared" si="204"/>
        <v/>
      </c>
      <c r="AP1450" s="423"/>
      <c r="AQ1450" s="423"/>
      <c r="AR1450" s="431" t="e">
        <f>VLOOKUP($B1450,'acc names'!$C$2:$D$12102,2,FALSE)</f>
        <v>#N/A</v>
      </c>
      <c r="AS1450" s="431" t="e">
        <f>VLOOKUP($AQ1450,software!$A$1:$B$14605,2,FALSE)</f>
        <v>#N/A</v>
      </c>
      <c r="AT1450" s="423"/>
      <c r="AV1450" s="423"/>
    </row>
    <row r="1451" spans="1:48" ht="12.75" x14ac:dyDescent="0.2">
      <c r="A1451" s="103"/>
      <c r="B1451" s="42"/>
      <c r="C1451" s="142"/>
      <c r="D1451" s="143"/>
      <c r="E1451" s="107"/>
      <c r="F1451" s="46"/>
      <c r="G1451" s="46"/>
      <c r="H1451" s="46"/>
      <c r="I1451" s="46"/>
      <c r="J1451" s="46"/>
      <c r="K1451" s="46"/>
      <c r="L1451" s="139"/>
      <c r="M1451" s="41"/>
      <c r="N1451" s="45"/>
      <c r="O1451" s="47"/>
      <c r="P1451" s="43"/>
      <c r="Q1451" s="71" t="e">
        <f>VLOOKUP(N1451,'error categories'!$A$2:$D$54,4,FALSE)</f>
        <v>#N/A</v>
      </c>
      <c r="R1451" s="72" t="e">
        <f>VLOOKUP(N1451,'error categories'!$A$2:$D$54,3,FALSE)</f>
        <v>#N/A</v>
      </c>
      <c r="S1451" s="374"/>
      <c r="T1451" s="377"/>
      <c r="U1451" s="378">
        <f t="shared" si="198"/>
        <v>0</v>
      </c>
      <c r="V1451" s="379"/>
      <c r="W1451" s="380"/>
      <c r="X1451" s="380"/>
      <c r="Y1451" s="380"/>
      <c r="Z1451" s="379"/>
      <c r="AA1451" s="381"/>
      <c r="AB1451" s="379"/>
      <c r="AC1451" s="380"/>
      <c r="AD1451" s="382">
        <f t="shared" si="205"/>
        <v>0</v>
      </c>
      <c r="AE1451" s="383">
        <f t="shared" si="206"/>
        <v>0</v>
      </c>
      <c r="AF1451" s="379"/>
      <c r="AG1451" s="381"/>
      <c r="AH1451" s="379"/>
      <c r="AI1451" s="381"/>
      <c r="AJ1451" s="384" t="str">
        <f t="shared" si="199"/>
        <v/>
      </c>
      <c r="AK1451" s="385" t="str">
        <f t="shared" si="200"/>
        <v/>
      </c>
      <c r="AL1451" s="388" t="str">
        <f t="shared" si="201"/>
        <v/>
      </c>
      <c r="AM1451" s="389" t="str">
        <f t="shared" si="202"/>
        <v/>
      </c>
      <c r="AN1451" s="388" t="str">
        <f t="shared" si="203"/>
        <v/>
      </c>
      <c r="AO1451" s="389" t="str">
        <f t="shared" si="204"/>
        <v/>
      </c>
      <c r="AP1451" s="423"/>
      <c r="AQ1451" s="423"/>
      <c r="AR1451" s="431" t="e">
        <f>VLOOKUP($B1451,'acc names'!$C$2:$D$12102,2,FALSE)</f>
        <v>#N/A</v>
      </c>
      <c r="AS1451" s="431" t="e">
        <f>VLOOKUP($AQ1451,software!$A$1:$B$14605,2,FALSE)</f>
        <v>#N/A</v>
      </c>
      <c r="AT1451" s="423"/>
      <c r="AV1451" s="423"/>
    </row>
    <row r="1452" spans="1:48" ht="12.75" x14ac:dyDescent="0.2">
      <c r="A1452" s="103"/>
      <c r="B1452" s="42"/>
      <c r="C1452" s="142"/>
      <c r="D1452" s="143"/>
      <c r="E1452" s="107"/>
      <c r="F1452" s="46"/>
      <c r="G1452" s="46"/>
      <c r="H1452" s="46"/>
      <c r="I1452" s="46"/>
      <c r="J1452" s="46"/>
      <c r="K1452" s="46"/>
      <c r="L1452" s="139"/>
      <c r="M1452" s="41"/>
      <c r="N1452" s="45"/>
      <c r="O1452" s="47"/>
      <c r="P1452" s="43"/>
      <c r="Q1452" s="71" t="e">
        <f>VLOOKUP(N1452,'error categories'!$A$2:$D$54,4,FALSE)</f>
        <v>#N/A</v>
      </c>
      <c r="R1452" s="72" t="e">
        <f>VLOOKUP(N1452,'error categories'!$A$2:$D$54,3,FALSE)</f>
        <v>#N/A</v>
      </c>
      <c r="S1452" s="374"/>
      <c r="T1452" s="377"/>
      <c r="U1452" s="378">
        <f t="shared" si="198"/>
        <v>0</v>
      </c>
      <c r="V1452" s="379"/>
      <c r="W1452" s="380"/>
      <c r="X1452" s="380"/>
      <c r="Y1452" s="380"/>
      <c r="Z1452" s="379"/>
      <c r="AA1452" s="381"/>
      <c r="AB1452" s="379"/>
      <c r="AC1452" s="380"/>
      <c r="AD1452" s="382">
        <f t="shared" si="205"/>
        <v>0</v>
      </c>
      <c r="AE1452" s="383">
        <f t="shared" si="206"/>
        <v>0</v>
      </c>
      <c r="AF1452" s="379"/>
      <c r="AG1452" s="381"/>
      <c r="AH1452" s="379"/>
      <c r="AI1452" s="381"/>
      <c r="AJ1452" s="384" t="str">
        <f t="shared" si="199"/>
        <v/>
      </c>
      <c r="AK1452" s="385" t="str">
        <f t="shared" si="200"/>
        <v/>
      </c>
      <c r="AL1452" s="388" t="str">
        <f t="shared" si="201"/>
        <v/>
      </c>
      <c r="AM1452" s="389" t="str">
        <f t="shared" si="202"/>
        <v/>
      </c>
      <c r="AN1452" s="388" t="str">
        <f t="shared" si="203"/>
        <v/>
      </c>
      <c r="AO1452" s="389" t="str">
        <f t="shared" si="204"/>
        <v/>
      </c>
      <c r="AP1452" s="423"/>
      <c r="AQ1452" s="423"/>
      <c r="AR1452" s="431" t="e">
        <f>VLOOKUP($B1452,'acc names'!$C$2:$D$12102,2,FALSE)</f>
        <v>#N/A</v>
      </c>
      <c r="AS1452" s="431" t="e">
        <f>VLOOKUP($AQ1452,software!$A$1:$B$14605,2,FALSE)</f>
        <v>#N/A</v>
      </c>
      <c r="AT1452" s="423"/>
      <c r="AV1452" s="423"/>
    </row>
    <row r="1453" spans="1:48" ht="12.75" x14ac:dyDescent="0.2">
      <c r="A1453" s="103"/>
      <c r="B1453" s="42"/>
      <c r="C1453" s="142"/>
      <c r="D1453" s="143"/>
      <c r="E1453" s="107"/>
      <c r="F1453" s="46"/>
      <c r="G1453" s="46"/>
      <c r="H1453" s="46"/>
      <c r="I1453" s="46"/>
      <c r="J1453" s="46"/>
      <c r="K1453" s="46"/>
      <c r="L1453" s="139"/>
      <c r="M1453" s="41"/>
      <c r="N1453" s="45"/>
      <c r="O1453" s="47"/>
      <c r="P1453" s="43"/>
      <c r="Q1453" s="71" t="e">
        <f>VLOOKUP(N1453,'error categories'!$A$2:$D$54,4,FALSE)</f>
        <v>#N/A</v>
      </c>
      <c r="R1453" s="72" t="e">
        <f>VLOOKUP(N1453,'error categories'!$A$2:$D$54,3,FALSE)</f>
        <v>#N/A</v>
      </c>
      <c r="S1453" s="374"/>
      <c r="T1453" s="377"/>
      <c r="U1453" s="378">
        <f t="shared" si="198"/>
        <v>0</v>
      </c>
      <c r="V1453" s="379"/>
      <c r="W1453" s="380"/>
      <c r="X1453" s="380"/>
      <c r="Y1453" s="380"/>
      <c r="Z1453" s="379"/>
      <c r="AA1453" s="381"/>
      <c r="AB1453" s="379"/>
      <c r="AC1453" s="380"/>
      <c r="AD1453" s="382">
        <f t="shared" si="205"/>
        <v>0</v>
      </c>
      <c r="AE1453" s="383">
        <f t="shared" si="206"/>
        <v>0</v>
      </c>
      <c r="AF1453" s="379"/>
      <c r="AG1453" s="381"/>
      <c r="AH1453" s="379"/>
      <c r="AI1453" s="381"/>
      <c r="AJ1453" s="384" t="str">
        <f t="shared" si="199"/>
        <v/>
      </c>
      <c r="AK1453" s="385" t="str">
        <f t="shared" si="200"/>
        <v/>
      </c>
      <c r="AL1453" s="388" t="str">
        <f t="shared" si="201"/>
        <v/>
      </c>
      <c r="AM1453" s="389" t="str">
        <f t="shared" si="202"/>
        <v/>
      </c>
      <c r="AN1453" s="388" t="str">
        <f t="shared" si="203"/>
        <v/>
      </c>
      <c r="AO1453" s="389" t="str">
        <f t="shared" si="204"/>
        <v/>
      </c>
      <c r="AP1453" s="423"/>
      <c r="AQ1453" s="423"/>
      <c r="AR1453" s="431" t="e">
        <f>VLOOKUP($B1453,'acc names'!$C$2:$D$12102,2,FALSE)</f>
        <v>#N/A</v>
      </c>
      <c r="AS1453" s="431" t="e">
        <f>VLOOKUP($AQ1453,software!$A$1:$B$14605,2,FALSE)</f>
        <v>#N/A</v>
      </c>
      <c r="AT1453" s="423"/>
      <c r="AV1453" s="423"/>
    </row>
    <row r="1454" spans="1:48" ht="12.75" x14ac:dyDescent="0.2">
      <c r="A1454" s="103"/>
      <c r="B1454" s="42"/>
      <c r="C1454" s="142"/>
      <c r="D1454" s="143"/>
      <c r="E1454" s="107"/>
      <c r="F1454" s="46"/>
      <c r="G1454" s="46"/>
      <c r="H1454" s="46"/>
      <c r="I1454" s="46"/>
      <c r="J1454" s="46"/>
      <c r="K1454" s="46"/>
      <c r="L1454" s="139"/>
      <c r="M1454" s="41"/>
      <c r="N1454" s="45"/>
      <c r="O1454" s="47"/>
      <c r="P1454" s="43"/>
      <c r="Q1454" s="71" t="e">
        <f>VLOOKUP(N1454,'error categories'!$A$2:$D$54,4,FALSE)</f>
        <v>#N/A</v>
      </c>
      <c r="R1454" s="72" t="e">
        <f>VLOOKUP(N1454,'error categories'!$A$2:$D$54,3,FALSE)</f>
        <v>#N/A</v>
      </c>
      <c r="S1454" s="374"/>
      <c r="T1454" s="377"/>
      <c r="U1454" s="378">
        <f t="shared" si="198"/>
        <v>0</v>
      </c>
      <c r="V1454" s="379"/>
      <c r="W1454" s="380"/>
      <c r="X1454" s="380"/>
      <c r="Y1454" s="380"/>
      <c r="Z1454" s="379"/>
      <c r="AA1454" s="381"/>
      <c r="AB1454" s="379"/>
      <c r="AC1454" s="380"/>
      <c r="AD1454" s="382">
        <f t="shared" si="205"/>
        <v>0</v>
      </c>
      <c r="AE1454" s="383">
        <f t="shared" si="206"/>
        <v>0</v>
      </c>
      <c r="AF1454" s="379"/>
      <c r="AG1454" s="381"/>
      <c r="AH1454" s="379"/>
      <c r="AI1454" s="381"/>
      <c r="AJ1454" s="384" t="str">
        <f t="shared" si="199"/>
        <v/>
      </c>
      <c r="AK1454" s="385" t="str">
        <f t="shared" si="200"/>
        <v/>
      </c>
      <c r="AL1454" s="388" t="str">
        <f t="shared" si="201"/>
        <v/>
      </c>
      <c r="AM1454" s="389" t="str">
        <f t="shared" si="202"/>
        <v/>
      </c>
      <c r="AN1454" s="388" t="str">
        <f t="shared" si="203"/>
        <v/>
      </c>
      <c r="AO1454" s="389" t="str">
        <f t="shared" si="204"/>
        <v/>
      </c>
      <c r="AP1454" s="423"/>
      <c r="AQ1454" s="423"/>
      <c r="AR1454" s="431" t="e">
        <f>VLOOKUP($B1454,'acc names'!$C$2:$D$12102,2,FALSE)</f>
        <v>#N/A</v>
      </c>
      <c r="AS1454" s="431" t="e">
        <f>VLOOKUP($AQ1454,software!$A$1:$B$14605,2,FALSE)</f>
        <v>#N/A</v>
      </c>
      <c r="AT1454" s="423"/>
      <c r="AV1454" s="423"/>
    </row>
    <row r="1455" spans="1:48" ht="12.75" x14ac:dyDescent="0.2">
      <c r="A1455" s="103"/>
      <c r="B1455" s="42"/>
      <c r="C1455" s="142"/>
      <c r="D1455" s="143"/>
      <c r="E1455" s="107"/>
      <c r="F1455" s="46"/>
      <c r="G1455" s="46"/>
      <c r="H1455" s="46"/>
      <c r="I1455" s="46"/>
      <c r="J1455" s="46"/>
      <c r="K1455" s="46"/>
      <c r="L1455" s="139"/>
      <c r="M1455" s="41"/>
      <c r="N1455" s="45"/>
      <c r="O1455" s="47"/>
      <c r="P1455" s="43"/>
      <c r="Q1455" s="71" t="e">
        <f>VLOOKUP(N1455,'error categories'!$A$2:$D$54,4,FALSE)</f>
        <v>#N/A</v>
      </c>
      <c r="R1455" s="72" t="e">
        <f>VLOOKUP(N1455,'error categories'!$A$2:$D$54,3,FALSE)</f>
        <v>#N/A</v>
      </c>
      <c r="S1455" s="374"/>
      <c r="T1455" s="377"/>
      <c r="U1455" s="378">
        <f t="shared" si="198"/>
        <v>0</v>
      </c>
      <c r="V1455" s="379"/>
      <c r="W1455" s="380"/>
      <c r="X1455" s="380"/>
      <c r="Y1455" s="380"/>
      <c r="Z1455" s="379"/>
      <c r="AA1455" s="381"/>
      <c r="AB1455" s="379"/>
      <c r="AC1455" s="380"/>
      <c r="AD1455" s="382">
        <f t="shared" si="205"/>
        <v>0</v>
      </c>
      <c r="AE1455" s="383">
        <f t="shared" si="206"/>
        <v>0</v>
      </c>
      <c r="AF1455" s="379"/>
      <c r="AG1455" s="381"/>
      <c r="AH1455" s="379"/>
      <c r="AI1455" s="381"/>
      <c r="AJ1455" s="384" t="str">
        <f t="shared" si="199"/>
        <v/>
      </c>
      <c r="AK1455" s="385" t="str">
        <f t="shared" si="200"/>
        <v/>
      </c>
      <c r="AL1455" s="388" t="str">
        <f t="shared" si="201"/>
        <v/>
      </c>
      <c r="AM1455" s="389" t="str">
        <f t="shared" si="202"/>
        <v/>
      </c>
      <c r="AN1455" s="388" t="str">
        <f t="shared" si="203"/>
        <v/>
      </c>
      <c r="AO1455" s="389" t="str">
        <f t="shared" si="204"/>
        <v/>
      </c>
      <c r="AP1455" s="423"/>
      <c r="AQ1455" s="423"/>
      <c r="AR1455" s="431" t="e">
        <f>VLOOKUP($B1455,'acc names'!$C$2:$D$12102,2,FALSE)</f>
        <v>#N/A</v>
      </c>
      <c r="AS1455" s="431" t="e">
        <f>VLOOKUP($AQ1455,software!$A$1:$B$14605,2,FALSE)</f>
        <v>#N/A</v>
      </c>
      <c r="AT1455" s="423"/>
      <c r="AV1455" s="423"/>
    </row>
    <row r="1456" spans="1:48" ht="12.75" x14ac:dyDescent="0.2">
      <c r="A1456" s="103"/>
      <c r="B1456" s="42"/>
      <c r="C1456" s="142"/>
      <c r="D1456" s="143"/>
      <c r="E1456" s="107"/>
      <c r="F1456" s="46"/>
      <c r="G1456" s="46"/>
      <c r="H1456" s="46"/>
      <c r="I1456" s="46"/>
      <c r="J1456" s="46"/>
      <c r="K1456" s="46"/>
      <c r="L1456" s="139"/>
      <c r="M1456" s="41"/>
      <c r="N1456" s="45"/>
      <c r="O1456" s="47"/>
      <c r="P1456" s="43"/>
      <c r="Q1456" s="71" t="e">
        <f>VLOOKUP(N1456,'error categories'!$A$2:$D$54,4,FALSE)</f>
        <v>#N/A</v>
      </c>
      <c r="R1456" s="72" t="e">
        <f>VLOOKUP(N1456,'error categories'!$A$2:$D$54,3,FALSE)</f>
        <v>#N/A</v>
      </c>
      <c r="S1456" s="374"/>
      <c r="T1456" s="377"/>
      <c r="U1456" s="378">
        <f t="shared" si="198"/>
        <v>0</v>
      </c>
      <c r="V1456" s="379"/>
      <c r="W1456" s="380"/>
      <c r="X1456" s="380"/>
      <c r="Y1456" s="380"/>
      <c r="Z1456" s="379"/>
      <c r="AA1456" s="381"/>
      <c r="AB1456" s="379"/>
      <c r="AC1456" s="380"/>
      <c r="AD1456" s="382">
        <f t="shared" si="205"/>
        <v>0</v>
      </c>
      <c r="AE1456" s="383">
        <f t="shared" si="206"/>
        <v>0</v>
      </c>
      <c r="AF1456" s="379"/>
      <c r="AG1456" s="381"/>
      <c r="AH1456" s="379"/>
      <c r="AI1456" s="381"/>
      <c r="AJ1456" s="384" t="str">
        <f t="shared" si="199"/>
        <v/>
      </c>
      <c r="AK1456" s="385" t="str">
        <f t="shared" si="200"/>
        <v/>
      </c>
      <c r="AL1456" s="388" t="str">
        <f t="shared" si="201"/>
        <v/>
      </c>
      <c r="AM1456" s="389" t="str">
        <f t="shared" si="202"/>
        <v/>
      </c>
      <c r="AN1456" s="388" t="str">
        <f t="shared" si="203"/>
        <v/>
      </c>
      <c r="AO1456" s="389" t="str">
        <f t="shared" si="204"/>
        <v/>
      </c>
      <c r="AP1456" s="423"/>
      <c r="AQ1456" s="423"/>
      <c r="AR1456" s="431" t="e">
        <f>VLOOKUP($B1456,'acc names'!$C$2:$D$12102,2,FALSE)</f>
        <v>#N/A</v>
      </c>
      <c r="AS1456" s="431" t="e">
        <f>VLOOKUP($AQ1456,software!$A$1:$B$14605,2,FALSE)</f>
        <v>#N/A</v>
      </c>
      <c r="AT1456" s="423"/>
      <c r="AV1456" s="423"/>
    </row>
    <row r="1457" spans="1:48" ht="12.75" x14ac:dyDescent="0.2">
      <c r="A1457" s="103"/>
      <c r="B1457" s="42"/>
      <c r="C1457" s="142"/>
      <c r="D1457" s="143"/>
      <c r="E1457" s="107"/>
      <c r="F1457" s="46"/>
      <c r="G1457" s="46"/>
      <c r="H1457" s="46"/>
      <c r="I1457" s="46"/>
      <c r="J1457" s="46"/>
      <c r="K1457" s="46"/>
      <c r="L1457" s="139"/>
      <c r="M1457" s="41"/>
      <c r="N1457" s="45"/>
      <c r="O1457" s="47"/>
      <c r="P1457" s="43"/>
      <c r="Q1457" s="71" t="e">
        <f>VLOOKUP(N1457,'error categories'!$A$2:$D$54,4,FALSE)</f>
        <v>#N/A</v>
      </c>
      <c r="R1457" s="72" t="e">
        <f>VLOOKUP(N1457,'error categories'!$A$2:$D$54,3,FALSE)</f>
        <v>#N/A</v>
      </c>
      <c r="S1457" s="374"/>
      <c r="T1457" s="377"/>
      <c r="U1457" s="378">
        <f t="shared" si="198"/>
        <v>0</v>
      </c>
      <c r="V1457" s="379"/>
      <c r="W1457" s="380"/>
      <c r="X1457" s="380"/>
      <c r="Y1457" s="380"/>
      <c r="Z1457" s="379"/>
      <c r="AA1457" s="381"/>
      <c r="AB1457" s="379"/>
      <c r="AC1457" s="380"/>
      <c r="AD1457" s="382">
        <f t="shared" si="205"/>
        <v>0</v>
      </c>
      <c r="AE1457" s="383">
        <f t="shared" si="206"/>
        <v>0</v>
      </c>
      <c r="AF1457" s="379"/>
      <c r="AG1457" s="381"/>
      <c r="AH1457" s="379"/>
      <c r="AI1457" s="381"/>
      <c r="AJ1457" s="384" t="str">
        <f t="shared" si="199"/>
        <v/>
      </c>
      <c r="AK1457" s="385" t="str">
        <f t="shared" si="200"/>
        <v/>
      </c>
      <c r="AL1457" s="388" t="str">
        <f t="shared" si="201"/>
        <v/>
      </c>
      <c r="AM1457" s="389" t="str">
        <f t="shared" si="202"/>
        <v/>
      </c>
      <c r="AN1457" s="388" t="str">
        <f t="shared" si="203"/>
        <v/>
      </c>
      <c r="AO1457" s="389" t="str">
        <f t="shared" si="204"/>
        <v/>
      </c>
      <c r="AP1457" s="423"/>
      <c r="AQ1457" s="423"/>
      <c r="AR1457" s="431" t="e">
        <f>VLOOKUP($B1457,'acc names'!$C$2:$D$12102,2,FALSE)</f>
        <v>#N/A</v>
      </c>
      <c r="AS1457" s="431" t="e">
        <f>VLOOKUP($AQ1457,software!$A$1:$B$14605,2,FALSE)</f>
        <v>#N/A</v>
      </c>
      <c r="AT1457" s="423"/>
      <c r="AV1457" s="423"/>
    </row>
    <row r="1458" spans="1:48" ht="12.75" x14ac:dyDescent="0.2">
      <c r="A1458" s="103"/>
      <c r="B1458" s="42"/>
      <c r="C1458" s="142"/>
      <c r="D1458" s="143"/>
      <c r="E1458" s="107"/>
      <c r="F1458" s="46"/>
      <c r="G1458" s="46"/>
      <c r="H1458" s="46"/>
      <c r="I1458" s="46"/>
      <c r="J1458" s="46"/>
      <c r="K1458" s="46"/>
      <c r="L1458" s="139"/>
      <c r="M1458" s="41"/>
      <c r="N1458" s="45"/>
      <c r="O1458" s="47"/>
      <c r="P1458" s="43"/>
      <c r="Q1458" s="71" t="e">
        <f>VLOOKUP(N1458,'error categories'!$A$2:$D$54,4,FALSE)</f>
        <v>#N/A</v>
      </c>
      <c r="R1458" s="72" t="e">
        <f>VLOOKUP(N1458,'error categories'!$A$2:$D$54,3,FALSE)</f>
        <v>#N/A</v>
      </c>
      <c r="S1458" s="374"/>
      <c r="T1458" s="377"/>
      <c r="U1458" s="378">
        <f t="shared" si="198"/>
        <v>0</v>
      </c>
      <c r="V1458" s="379"/>
      <c r="W1458" s="380"/>
      <c r="X1458" s="380"/>
      <c r="Y1458" s="380"/>
      <c r="Z1458" s="379"/>
      <c r="AA1458" s="381"/>
      <c r="AB1458" s="379"/>
      <c r="AC1458" s="380"/>
      <c r="AD1458" s="382">
        <f t="shared" si="205"/>
        <v>0</v>
      </c>
      <c r="AE1458" s="383">
        <f t="shared" si="206"/>
        <v>0</v>
      </c>
      <c r="AF1458" s="379"/>
      <c r="AG1458" s="381"/>
      <c r="AH1458" s="379"/>
      <c r="AI1458" s="381"/>
      <c r="AJ1458" s="384" t="str">
        <f t="shared" si="199"/>
        <v/>
      </c>
      <c r="AK1458" s="385" t="str">
        <f t="shared" si="200"/>
        <v/>
      </c>
      <c r="AL1458" s="388" t="str">
        <f t="shared" si="201"/>
        <v/>
      </c>
      <c r="AM1458" s="389" t="str">
        <f t="shared" si="202"/>
        <v/>
      </c>
      <c r="AN1458" s="388" t="str">
        <f t="shared" si="203"/>
        <v/>
      </c>
      <c r="AO1458" s="389" t="str">
        <f t="shared" si="204"/>
        <v/>
      </c>
      <c r="AP1458" s="423"/>
      <c r="AQ1458" s="423"/>
      <c r="AR1458" s="431" t="e">
        <f>VLOOKUP($B1458,'acc names'!$C$2:$D$12102,2,FALSE)</f>
        <v>#N/A</v>
      </c>
      <c r="AS1458" s="431" t="e">
        <f>VLOOKUP($AQ1458,software!$A$1:$B$14605,2,FALSE)</f>
        <v>#N/A</v>
      </c>
      <c r="AT1458" s="423"/>
      <c r="AV1458" s="423"/>
    </row>
    <row r="1459" spans="1:48" ht="12.75" x14ac:dyDescent="0.2">
      <c r="A1459" s="103"/>
      <c r="B1459" s="42"/>
      <c r="C1459" s="142"/>
      <c r="D1459" s="143"/>
      <c r="E1459" s="107"/>
      <c r="F1459" s="46"/>
      <c r="G1459" s="46"/>
      <c r="H1459" s="46"/>
      <c r="I1459" s="46"/>
      <c r="J1459" s="46"/>
      <c r="K1459" s="46"/>
      <c r="L1459" s="139"/>
      <c r="M1459" s="41"/>
      <c r="N1459" s="45"/>
      <c r="O1459" s="47"/>
      <c r="P1459" s="43"/>
      <c r="Q1459" s="71" t="e">
        <f>VLOOKUP(N1459,'error categories'!$A$2:$D$54,4,FALSE)</f>
        <v>#N/A</v>
      </c>
      <c r="R1459" s="72" t="e">
        <f>VLOOKUP(N1459,'error categories'!$A$2:$D$54,3,FALSE)</f>
        <v>#N/A</v>
      </c>
      <c r="S1459" s="374"/>
      <c r="T1459" s="377"/>
      <c r="U1459" s="378">
        <f t="shared" si="198"/>
        <v>0</v>
      </c>
      <c r="V1459" s="379"/>
      <c r="W1459" s="380"/>
      <c r="X1459" s="380"/>
      <c r="Y1459" s="380"/>
      <c r="Z1459" s="379"/>
      <c r="AA1459" s="381"/>
      <c r="AB1459" s="379"/>
      <c r="AC1459" s="380"/>
      <c r="AD1459" s="382">
        <f t="shared" si="205"/>
        <v>0</v>
      </c>
      <c r="AE1459" s="383">
        <f t="shared" si="206"/>
        <v>0</v>
      </c>
      <c r="AF1459" s="379"/>
      <c r="AG1459" s="381"/>
      <c r="AH1459" s="379"/>
      <c r="AI1459" s="381"/>
      <c r="AJ1459" s="384" t="str">
        <f t="shared" si="199"/>
        <v/>
      </c>
      <c r="AK1459" s="385" t="str">
        <f t="shared" si="200"/>
        <v/>
      </c>
      <c r="AL1459" s="388" t="str">
        <f t="shared" si="201"/>
        <v/>
      </c>
      <c r="AM1459" s="389" t="str">
        <f t="shared" si="202"/>
        <v/>
      </c>
      <c r="AN1459" s="388" t="str">
        <f t="shared" si="203"/>
        <v/>
      </c>
      <c r="AO1459" s="389" t="str">
        <f t="shared" si="204"/>
        <v/>
      </c>
      <c r="AP1459" s="423"/>
      <c r="AQ1459" s="423"/>
      <c r="AR1459" s="431" t="e">
        <f>VLOOKUP($B1459,'acc names'!$C$2:$D$12102,2,FALSE)</f>
        <v>#N/A</v>
      </c>
      <c r="AS1459" s="431" t="e">
        <f>VLOOKUP($AQ1459,software!$A$1:$B$14605,2,FALSE)</f>
        <v>#N/A</v>
      </c>
      <c r="AT1459" s="423"/>
      <c r="AV1459" s="423"/>
    </row>
    <row r="1460" spans="1:48" ht="12.75" x14ac:dyDescent="0.2">
      <c r="A1460" s="103"/>
      <c r="B1460" s="42"/>
      <c r="C1460" s="142"/>
      <c r="D1460" s="143"/>
      <c r="E1460" s="107"/>
      <c r="F1460" s="46"/>
      <c r="G1460" s="46"/>
      <c r="H1460" s="46"/>
      <c r="I1460" s="46"/>
      <c r="J1460" s="46"/>
      <c r="K1460" s="46"/>
      <c r="L1460" s="139"/>
      <c r="M1460" s="41"/>
      <c r="N1460" s="45"/>
      <c r="O1460" s="47"/>
      <c r="P1460" s="43"/>
      <c r="Q1460" s="71" t="e">
        <f>VLOOKUP(N1460,'error categories'!$A$2:$D$54,4,FALSE)</f>
        <v>#N/A</v>
      </c>
      <c r="R1460" s="72" t="e">
        <f>VLOOKUP(N1460,'error categories'!$A$2:$D$54,3,FALSE)</f>
        <v>#N/A</v>
      </c>
      <c r="S1460" s="374"/>
      <c r="T1460" s="377"/>
      <c r="U1460" s="378">
        <f t="shared" si="198"/>
        <v>0</v>
      </c>
      <c r="V1460" s="379"/>
      <c r="W1460" s="380"/>
      <c r="X1460" s="380"/>
      <c r="Y1460" s="380"/>
      <c r="Z1460" s="379"/>
      <c r="AA1460" s="381"/>
      <c r="AB1460" s="379"/>
      <c r="AC1460" s="380"/>
      <c r="AD1460" s="382">
        <f t="shared" si="205"/>
        <v>0</v>
      </c>
      <c r="AE1460" s="383">
        <f t="shared" si="206"/>
        <v>0</v>
      </c>
      <c r="AF1460" s="379"/>
      <c r="AG1460" s="381"/>
      <c r="AH1460" s="379"/>
      <c r="AI1460" s="381"/>
      <c r="AJ1460" s="384" t="str">
        <f t="shared" si="199"/>
        <v/>
      </c>
      <c r="AK1460" s="385" t="str">
        <f t="shared" si="200"/>
        <v/>
      </c>
      <c r="AL1460" s="388" t="str">
        <f t="shared" si="201"/>
        <v/>
      </c>
      <c r="AM1460" s="389" t="str">
        <f t="shared" si="202"/>
        <v/>
      </c>
      <c r="AN1460" s="388" t="str">
        <f t="shared" si="203"/>
        <v/>
      </c>
      <c r="AO1460" s="389" t="str">
        <f t="shared" si="204"/>
        <v/>
      </c>
      <c r="AP1460" s="423"/>
      <c r="AQ1460" s="423"/>
      <c r="AR1460" s="431" t="e">
        <f>VLOOKUP($B1460,'acc names'!$C$2:$D$12102,2,FALSE)</f>
        <v>#N/A</v>
      </c>
      <c r="AS1460" s="431" t="e">
        <f>VLOOKUP($AQ1460,software!$A$1:$B$14605,2,FALSE)</f>
        <v>#N/A</v>
      </c>
      <c r="AT1460" s="423"/>
      <c r="AV1460" s="423"/>
    </row>
    <row r="1461" spans="1:48" ht="12.75" x14ac:dyDescent="0.2">
      <c r="A1461" s="103"/>
      <c r="B1461" s="42"/>
      <c r="C1461" s="142"/>
      <c r="D1461" s="143"/>
      <c r="E1461" s="107"/>
      <c r="F1461" s="46"/>
      <c r="G1461" s="46"/>
      <c r="H1461" s="46"/>
      <c r="I1461" s="46"/>
      <c r="J1461" s="46"/>
      <c r="K1461" s="46"/>
      <c r="L1461" s="139"/>
      <c r="M1461" s="41"/>
      <c r="N1461" s="45"/>
      <c r="O1461" s="47"/>
      <c r="P1461" s="43"/>
      <c r="Q1461" s="71" t="e">
        <f>VLOOKUP(N1461,'error categories'!$A$2:$D$54,4,FALSE)</f>
        <v>#N/A</v>
      </c>
      <c r="R1461" s="72" t="e">
        <f>VLOOKUP(N1461,'error categories'!$A$2:$D$54,3,FALSE)</f>
        <v>#N/A</v>
      </c>
      <c r="S1461" s="374"/>
      <c r="T1461" s="377"/>
      <c r="U1461" s="378">
        <f t="shared" si="198"/>
        <v>0</v>
      </c>
      <c r="V1461" s="379"/>
      <c r="W1461" s="380"/>
      <c r="X1461" s="380"/>
      <c r="Y1461" s="380"/>
      <c r="Z1461" s="379"/>
      <c r="AA1461" s="381"/>
      <c r="AB1461" s="379"/>
      <c r="AC1461" s="380"/>
      <c r="AD1461" s="382">
        <f t="shared" si="205"/>
        <v>0</v>
      </c>
      <c r="AE1461" s="383">
        <f t="shared" si="206"/>
        <v>0</v>
      </c>
      <c r="AF1461" s="379"/>
      <c r="AG1461" s="381"/>
      <c r="AH1461" s="379"/>
      <c r="AI1461" s="381"/>
      <c r="AJ1461" s="384" t="str">
        <f t="shared" si="199"/>
        <v/>
      </c>
      <c r="AK1461" s="385" t="str">
        <f t="shared" si="200"/>
        <v/>
      </c>
      <c r="AL1461" s="388" t="str">
        <f t="shared" si="201"/>
        <v/>
      </c>
      <c r="AM1461" s="389" t="str">
        <f t="shared" si="202"/>
        <v/>
      </c>
      <c r="AN1461" s="388" t="str">
        <f t="shared" si="203"/>
        <v/>
      </c>
      <c r="AO1461" s="389" t="str">
        <f t="shared" si="204"/>
        <v/>
      </c>
      <c r="AP1461" s="423"/>
      <c r="AQ1461" s="423"/>
      <c r="AR1461" s="431" t="e">
        <f>VLOOKUP($B1461,'acc names'!$C$2:$D$12102,2,FALSE)</f>
        <v>#N/A</v>
      </c>
      <c r="AS1461" s="431" t="e">
        <f>VLOOKUP($AQ1461,software!$A$1:$B$14605,2,FALSE)</f>
        <v>#N/A</v>
      </c>
      <c r="AT1461" s="423"/>
      <c r="AV1461" s="423"/>
    </row>
    <row r="1462" spans="1:48" ht="12.75" x14ac:dyDescent="0.2">
      <c r="A1462" s="103"/>
      <c r="B1462" s="42"/>
      <c r="C1462" s="142"/>
      <c r="D1462" s="143"/>
      <c r="E1462" s="107"/>
      <c r="F1462" s="46"/>
      <c r="G1462" s="46"/>
      <c r="H1462" s="46"/>
      <c r="I1462" s="46"/>
      <c r="J1462" s="46"/>
      <c r="K1462" s="46"/>
      <c r="L1462" s="139"/>
      <c r="M1462" s="41"/>
      <c r="N1462" s="45"/>
      <c r="O1462" s="47"/>
      <c r="P1462" s="43"/>
      <c r="Q1462" s="71" t="e">
        <f>VLOOKUP(N1462,'error categories'!$A$2:$D$54,4,FALSE)</f>
        <v>#N/A</v>
      </c>
      <c r="R1462" s="72" t="e">
        <f>VLOOKUP(N1462,'error categories'!$A$2:$D$54,3,FALSE)</f>
        <v>#N/A</v>
      </c>
      <c r="S1462" s="374"/>
      <c r="T1462" s="377"/>
      <c r="U1462" s="378">
        <f t="shared" si="198"/>
        <v>0</v>
      </c>
      <c r="V1462" s="379"/>
      <c r="W1462" s="380"/>
      <c r="X1462" s="380"/>
      <c r="Y1462" s="380"/>
      <c r="Z1462" s="379"/>
      <c r="AA1462" s="381"/>
      <c r="AB1462" s="379"/>
      <c r="AC1462" s="380"/>
      <c r="AD1462" s="382">
        <f t="shared" si="205"/>
        <v>0</v>
      </c>
      <c r="AE1462" s="383">
        <f t="shared" si="206"/>
        <v>0</v>
      </c>
      <c r="AF1462" s="379"/>
      <c r="AG1462" s="381"/>
      <c r="AH1462" s="379"/>
      <c r="AI1462" s="381"/>
      <c r="AJ1462" s="384" t="str">
        <f t="shared" si="199"/>
        <v/>
      </c>
      <c r="AK1462" s="385" t="str">
        <f t="shared" si="200"/>
        <v/>
      </c>
      <c r="AL1462" s="388" t="str">
        <f t="shared" si="201"/>
        <v/>
      </c>
      <c r="AM1462" s="389" t="str">
        <f t="shared" si="202"/>
        <v/>
      </c>
      <c r="AN1462" s="388" t="str">
        <f t="shared" si="203"/>
        <v/>
      </c>
      <c r="AO1462" s="389" t="str">
        <f t="shared" si="204"/>
        <v/>
      </c>
      <c r="AP1462" s="423"/>
      <c r="AQ1462" s="423"/>
      <c r="AR1462" s="431" t="e">
        <f>VLOOKUP($B1462,'acc names'!$C$2:$D$12102,2,FALSE)</f>
        <v>#N/A</v>
      </c>
      <c r="AS1462" s="431" t="e">
        <f>VLOOKUP($AQ1462,software!$A$1:$B$14605,2,FALSE)</f>
        <v>#N/A</v>
      </c>
      <c r="AT1462" s="423"/>
      <c r="AV1462" s="423"/>
    </row>
    <row r="1463" spans="1:48" ht="12.75" x14ac:dyDescent="0.2">
      <c r="A1463" s="103"/>
      <c r="B1463" s="42"/>
      <c r="C1463" s="142"/>
      <c r="D1463" s="143"/>
      <c r="E1463" s="107"/>
      <c r="F1463" s="46"/>
      <c r="G1463" s="46"/>
      <c r="H1463" s="46"/>
      <c r="I1463" s="46"/>
      <c r="J1463" s="46"/>
      <c r="K1463" s="46"/>
      <c r="L1463" s="139"/>
      <c r="M1463" s="41"/>
      <c r="N1463" s="45"/>
      <c r="O1463" s="47"/>
      <c r="P1463" s="43"/>
      <c r="Q1463" s="71" t="e">
        <f>VLOOKUP(N1463,'error categories'!$A$2:$D$54,4,FALSE)</f>
        <v>#N/A</v>
      </c>
      <c r="R1463" s="72" t="e">
        <f>VLOOKUP(N1463,'error categories'!$A$2:$D$54,3,FALSE)</f>
        <v>#N/A</v>
      </c>
      <c r="S1463" s="374"/>
      <c r="T1463" s="377"/>
      <c r="U1463" s="378">
        <f t="shared" si="198"/>
        <v>0</v>
      </c>
      <c r="V1463" s="379"/>
      <c r="W1463" s="380"/>
      <c r="X1463" s="380"/>
      <c r="Y1463" s="380"/>
      <c r="Z1463" s="379"/>
      <c r="AA1463" s="381"/>
      <c r="AB1463" s="379"/>
      <c r="AC1463" s="380"/>
      <c r="AD1463" s="382">
        <f t="shared" si="205"/>
        <v>0</v>
      </c>
      <c r="AE1463" s="383">
        <f t="shared" si="206"/>
        <v>0</v>
      </c>
      <c r="AF1463" s="379"/>
      <c r="AG1463" s="381"/>
      <c r="AH1463" s="379"/>
      <c r="AI1463" s="381"/>
      <c r="AJ1463" s="384" t="str">
        <f t="shared" si="199"/>
        <v/>
      </c>
      <c r="AK1463" s="385" t="str">
        <f t="shared" si="200"/>
        <v/>
      </c>
      <c r="AL1463" s="388" t="str">
        <f t="shared" si="201"/>
        <v/>
      </c>
      <c r="AM1463" s="389" t="str">
        <f t="shared" si="202"/>
        <v/>
      </c>
      <c r="AN1463" s="388" t="str">
        <f t="shared" si="203"/>
        <v/>
      </c>
      <c r="AO1463" s="389" t="str">
        <f t="shared" si="204"/>
        <v/>
      </c>
      <c r="AP1463" s="423"/>
      <c r="AQ1463" s="423"/>
      <c r="AR1463" s="431" t="e">
        <f>VLOOKUP($B1463,'acc names'!$C$2:$D$12102,2,FALSE)</f>
        <v>#N/A</v>
      </c>
      <c r="AS1463" s="431" t="e">
        <f>VLOOKUP($AQ1463,software!$A$1:$B$14605,2,FALSE)</f>
        <v>#N/A</v>
      </c>
      <c r="AT1463" s="423"/>
      <c r="AV1463" s="423"/>
    </row>
    <row r="1464" spans="1:48" ht="12.75" x14ac:dyDescent="0.2">
      <c r="A1464" s="103"/>
      <c r="B1464" s="42"/>
      <c r="C1464" s="142"/>
      <c r="D1464" s="143"/>
      <c r="E1464" s="107"/>
      <c r="F1464" s="46"/>
      <c r="G1464" s="46"/>
      <c r="H1464" s="46"/>
      <c r="I1464" s="46"/>
      <c r="J1464" s="46"/>
      <c r="K1464" s="46"/>
      <c r="L1464" s="139"/>
      <c r="M1464" s="41"/>
      <c r="N1464" s="45"/>
      <c r="O1464" s="47"/>
      <c r="P1464" s="43"/>
      <c r="Q1464" s="71" t="e">
        <f>VLOOKUP(N1464,'error categories'!$A$2:$D$54,4,FALSE)</f>
        <v>#N/A</v>
      </c>
      <c r="R1464" s="72" t="e">
        <f>VLOOKUP(N1464,'error categories'!$A$2:$D$54,3,FALSE)</f>
        <v>#N/A</v>
      </c>
      <c r="S1464" s="374"/>
      <c r="T1464" s="377"/>
      <c r="U1464" s="378">
        <f t="shared" si="198"/>
        <v>0</v>
      </c>
      <c r="V1464" s="379"/>
      <c r="W1464" s="380"/>
      <c r="X1464" s="380"/>
      <c r="Y1464" s="380"/>
      <c r="Z1464" s="379"/>
      <c r="AA1464" s="381"/>
      <c r="AB1464" s="379"/>
      <c r="AC1464" s="380"/>
      <c r="AD1464" s="382">
        <f t="shared" si="205"/>
        <v>0</v>
      </c>
      <c r="AE1464" s="383">
        <f t="shared" si="206"/>
        <v>0</v>
      </c>
      <c r="AF1464" s="379"/>
      <c r="AG1464" s="381"/>
      <c r="AH1464" s="379"/>
      <c r="AI1464" s="381"/>
      <c r="AJ1464" s="384" t="str">
        <f t="shared" si="199"/>
        <v/>
      </c>
      <c r="AK1464" s="385" t="str">
        <f t="shared" si="200"/>
        <v/>
      </c>
      <c r="AL1464" s="388" t="str">
        <f t="shared" si="201"/>
        <v/>
      </c>
      <c r="AM1464" s="389" t="str">
        <f t="shared" si="202"/>
        <v/>
      </c>
      <c r="AN1464" s="388" t="str">
        <f t="shared" si="203"/>
        <v/>
      </c>
      <c r="AO1464" s="389" t="str">
        <f t="shared" si="204"/>
        <v/>
      </c>
      <c r="AP1464" s="423"/>
      <c r="AQ1464" s="423"/>
      <c r="AR1464" s="431" t="e">
        <f>VLOOKUP($B1464,'acc names'!$C$2:$D$12102,2,FALSE)</f>
        <v>#N/A</v>
      </c>
      <c r="AS1464" s="431" t="e">
        <f>VLOOKUP($AQ1464,software!$A$1:$B$14605,2,FALSE)</f>
        <v>#N/A</v>
      </c>
      <c r="AT1464" s="423"/>
      <c r="AV1464" s="423"/>
    </row>
    <row r="1465" spans="1:48" ht="12.75" x14ac:dyDescent="0.2">
      <c r="A1465" s="103"/>
      <c r="B1465" s="42"/>
      <c r="C1465" s="142"/>
      <c r="D1465" s="143"/>
      <c r="E1465" s="107"/>
      <c r="F1465" s="46"/>
      <c r="G1465" s="46"/>
      <c r="H1465" s="46"/>
      <c r="I1465" s="46"/>
      <c r="J1465" s="46"/>
      <c r="K1465" s="46"/>
      <c r="L1465" s="139"/>
      <c r="M1465" s="41"/>
      <c r="N1465" s="45"/>
      <c r="O1465" s="47"/>
      <c r="P1465" s="43"/>
      <c r="Q1465" s="71" t="e">
        <f>VLOOKUP(N1465,'error categories'!$A$2:$D$54,4,FALSE)</f>
        <v>#N/A</v>
      </c>
      <c r="R1465" s="72" t="e">
        <f>VLOOKUP(N1465,'error categories'!$A$2:$D$54,3,FALSE)</f>
        <v>#N/A</v>
      </c>
      <c r="S1465" s="374"/>
      <c r="T1465" s="377"/>
      <c r="U1465" s="378">
        <f t="shared" si="198"/>
        <v>0</v>
      </c>
      <c r="V1465" s="379"/>
      <c r="W1465" s="380"/>
      <c r="X1465" s="380"/>
      <c r="Y1465" s="380"/>
      <c r="Z1465" s="379"/>
      <c r="AA1465" s="381"/>
      <c r="AB1465" s="379"/>
      <c r="AC1465" s="380"/>
      <c r="AD1465" s="382">
        <f t="shared" si="205"/>
        <v>0</v>
      </c>
      <c r="AE1465" s="383">
        <f t="shared" si="206"/>
        <v>0</v>
      </c>
      <c r="AF1465" s="379"/>
      <c r="AG1465" s="381"/>
      <c r="AH1465" s="379"/>
      <c r="AI1465" s="381"/>
      <c r="AJ1465" s="384" t="str">
        <f t="shared" si="199"/>
        <v/>
      </c>
      <c r="AK1465" s="385" t="str">
        <f t="shared" si="200"/>
        <v/>
      </c>
      <c r="AL1465" s="388" t="str">
        <f t="shared" si="201"/>
        <v/>
      </c>
      <c r="AM1465" s="389" t="str">
        <f t="shared" si="202"/>
        <v/>
      </c>
      <c r="AN1465" s="388" t="str">
        <f t="shared" si="203"/>
        <v/>
      </c>
      <c r="AO1465" s="389" t="str">
        <f t="shared" si="204"/>
        <v/>
      </c>
      <c r="AP1465" s="423"/>
      <c r="AQ1465" s="423"/>
      <c r="AR1465" s="431" t="e">
        <f>VLOOKUP($B1465,'acc names'!$C$2:$D$12102,2,FALSE)</f>
        <v>#N/A</v>
      </c>
      <c r="AS1465" s="431" t="e">
        <f>VLOOKUP($AQ1465,software!$A$1:$B$14605,2,FALSE)</f>
        <v>#N/A</v>
      </c>
      <c r="AT1465" s="423"/>
      <c r="AV1465" s="423"/>
    </row>
    <row r="1466" spans="1:48" ht="12.75" x14ac:dyDescent="0.2">
      <c r="A1466" s="103"/>
      <c r="B1466" s="42"/>
      <c r="C1466" s="142"/>
      <c r="D1466" s="143"/>
      <c r="E1466" s="107"/>
      <c r="F1466" s="46"/>
      <c r="G1466" s="46"/>
      <c r="H1466" s="46"/>
      <c r="I1466" s="46"/>
      <c r="J1466" s="46"/>
      <c r="K1466" s="46"/>
      <c r="L1466" s="139"/>
      <c r="M1466" s="41"/>
      <c r="N1466" s="45"/>
      <c r="O1466" s="47"/>
      <c r="P1466" s="43"/>
      <c r="Q1466" s="71" t="e">
        <f>VLOOKUP(N1466,'error categories'!$A$2:$D$54,4,FALSE)</f>
        <v>#N/A</v>
      </c>
      <c r="R1466" s="72" t="e">
        <f>VLOOKUP(N1466,'error categories'!$A$2:$D$54,3,FALSE)</f>
        <v>#N/A</v>
      </c>
      <c r="S1466" s="374"/>
      <c r="T1466" s="377"/>
      <c r="U1466" s="378">
        <f t="shared" si="198"/>
        <v>0</v>
      </c>
      <c r="V1466" s="379"/>
      <c r="W1466" s="380"/>
      <c r="X1466" s="380"/>
      <c r="Y1466" s="380"/>
      <c r="Z1466" s="379"/>
      <c r="AA1466" s="381"/>
      <c r="AB1466" s="379"/>
      <c r="AC1466" s="380"/>
      <c r="AD1466" s="382">
        <f t="shared" si="205"/>
        <v>0</v>
      </c>
      <c r="AE1466" s="383">
        <f t="shared" si="206"/>
        <v>0</v>
      </c>
      <c r="AF1466" s="379"/>
      <c r="AG1466" s="381"/>
      <c r="AH1466" s="379"/>
      <c r="AI1466" s="381"/>
      <c r="AJ1466" s="384" t="str">
        <f t="shared" si="199"/>
        <v/>
      </c>
      <c r="AK1466" s="385" t="str">
        <f t="shared" si="200"/>
        <v/>
      </c>
      <c r="AL1466" s="388" t="str">
        <f t="shared" si="201"/>
        <v/>
      </c>
      <c r="AM1466" s="389" t="str">
        <f t="shared" si="202"/>
        <v/>
      </c>
      <c r="AN1466" s="388" t="str">
        <f t="shared" si="203"/>
        <v/>
      </c>
      <c r="AO1466" s="389" t="str">
        <f t="shared" si="204"/>
        <v/>
      </c>
      <c r="AP1466" s="423"/>
      <c r="AQ1466" s="423"/>
      <c r="AR1466" s="431" t="e">
        <f>VLOOKUP($B1466,'acc names'!$C$2:$D$12102,2,FALSE)</f>
        <v>#N/A</v>
      </c>
      <c r="AS1466" s="431" t="e">
        <f>VLOOKUP($AQ1466,software!$A$1:$B$14605,2,FALSE)</f>
        <v>#N/A</v>
      </c>
      <c r="AT1466" s="423"/>
      <c r="AV1466" s="423"/>
    </row>
    <row r="1467" spans="1:48" ht="12.75" x14ac:dyDescent="0.2">
      <c r="A1467" s="103"/>
      <c r="B1467" s="42"/>
      <c r="C1467" s="142"/>
      <c r="D1467" s="143"/>
      <c r="E1467" s="107"/>
      <c r="F1467" s="46"/>
      <c r="G1467" s="46"/>
      <c r="H1467" s="46"/>
      <c r="I1467" s="46"/>
      <c r="J1467" s="46"/>
      <c r="K1467" s="46"/>
      <c r="L1467" s="139"/>
      <c r="M1467" s="41"/>
      <c r="N1467" s="45"/>
      <c r="O1467" s="47"/>
      <c r="P1467" s="43"/>
      <c r="Q1467" s="71" t="e">
        <f>VLOOKUP(N1467,'error categories'!$A$2:$D$54,4,FALSE)</f>
        <v>#N/A</v>
      </c>
      <c r="R1467" s="72" t="e">
        <f>VLOOKUP(N1467,'error categories'!$A$2:$D$54,3,FALSE)</f>
        <v>#N/A</v>
      </c>
      <c r="S1467" s="374"/>
      <c r="T1467" s="377"/>
      <c r="U1467" s="378">
        <f t="shared" si="198"/>
        <v>0</v>
      </c>
      <c r="V1467" s="379"/>
      <c r="W1467" s="380"/>
      <c r="X1467" s="380"/>
      <c r="Y1467" s="380"/>
      <c r="Z1467" s="379"/>
      <c r="AA1467" s="381"/>
      <c r="AB1467" s="379"/>
      <c r="AC1467" s="380"/>
      <c r="AD1467" s="382">
        <f t="shared" si="205"/>
        <v>0</v>
      </c>
      <c r="AE1467" s="383">
        <f t="shared" si="206"/>
        <v>0</v>
      </c>
      <c r="AF1467" s="379"/>
      <c r="AG1467" s="381"/>
      <c r="AH1467" s="379"/>
      <c r="AI1467" s="381"/>
      <c r="AJ1467" s="384" t="str">
        <f t="shared" si="199"/>
        <v/>
      </c>
      <c r="AK1467" s="385" t="str">
        <f t="shared" si="200"/>
        <v/>
      </c>
      <c r="AL1467" s="388" t="str">
        <f t="shared" si="201"/>
        <v/>
      </c>
      <c r="AM1467" s="389" t="str">
        <f t="shared" si="202"/>
        <v/>
      </c>
      <c r="AN1467" s="388" t="str">
        <f t="shared" si="203"/>
        <v/>
      </c>
      <c r="AO1467" s="389" t="str">
        <f t="shared" si="204"/>
        <v/>
      </c>
      <c r="AP1467" s="423"/>
      <c r="AQ1467" s="423"/>
      <c r="AR1467" s="431" t="e">
        <f>VLOOKUP($B1467,'acc names'!$C$2:$D$12102,2,FALSE)</f>
        <v>#N/A</v>
      </c>
      <c r="AS1467" s="431" t="e">
        <f>VLOOKUP($AQ1467,software!$A$1:$B$14605,2,FALSE)</f>
        <v>#N/A</v>
      </c>
      <c r="AT1467" s="423"/>
      <c r="AV1467" s="423"/>
    </row>
    <row r="1468" spans="1:48" ht="12.75" x14ac:dyDescent="0.2">
      <c r="A1468" s="103"/>
      <c r="B1468" s="42"/>
      <c r="C1468" s="142"/>
      <c r="D1468" s="143"/>
      <c r="E1468" s="107"/>
      <c r="F1468" s="46"/>
      <c r="G1468" s="46"/>
      <c r="H1468" s="46"/>
      <c r="I1468" s="46"/>
      <c r="J1468" s="46"/>
      <c r="K1468" s="46"/>
      <c r="L1468" s="139"/>
      <c r="M1468" s="41"/>
      <c r="N1468" s="45"/>
      <c r="O1468" s="47"/>
      <c r="P1468" s="43"/>
      <c r="Q1468" s="71" t="e">
        <f>VLOOKUP(N1468,'error categories'!$A$2:$D$54,4,FALSE)</f>
        <v>#N/A</v>
      </c>
      <c r="R1468" s="72" t="e">
        <f>VLOOKUP(N1468,'error categories'!$A$2:$D$54,3,FALSE)</f>
        <v>#N/A</v>
      </c>
      <c r="S1468" s="374"/>
      <c r="T1468" s="377"/>
      <c r="U1468" s="378">
        <f t="shared" si="198"/>
        <v>0</v>
      </c>
      <c r="V1468" s="379"/>
      <c r="W1468" s="380"/>
      <c r="X1468" s="380"/>
      <c r="Y1468" s="380"/>
      <c r="Z1468" s="379"/>
      <c r="AA1468" s="381"/>
      <c r="AB1468" s="379"/>
      <c r="AC1468" s="380"/>
      <c r="AD1468" s="382">
        <f t="shared" si="205"/>
        <v>0</v>
      </c>
      <c r="AE1468" s="383">
        <f t="shared" si="206"/>
        <v>0</v>
      </c>
      <c r="AF1468" s="379"/>
      <c r="AG1468" s="381"/>
      <c r="AH1468" s="379"/>
      <c r="AI1468" s="381"/>
      <c r="AJ1468" s="384" t="str">
        <f t="shared" si="199"/>
        <v/>
      </c>
      <c r="AK1468" s="385" t="str">
        <f t="shared" si="200"/>
        <v/>
      </c>
      <c r="AL1468" s="388" t="str">
        <f t="shared" si="201"/>
        <v/>
      </c>
      <c r="AM1468" s="389" t="str">
        <f t="shared" si="202"/>
        <v/>
      </c>
      <c r="AN1468" s="388" t="str">
        <f t="shared" si="203"/>
        <v/>
      </c>
      <c r="AO1468" s="389" t="str">
        <f t="shared" si="204"/>
        <v/>
      </c>
      <c r="AP1468" s="423"/>
      <c r="AQ1468" s="423"/>
      <c r="AR1468" s="431" t="e">
        <f>VLOOKUP($B1468,'acc names'!$C$2:$D$12102,2,FALSE)</f>
        <v>#N/A</v>
      </c>
      <c r="AS1468" s="431" t="e">
        <f>VLOOKUP($AQ1468,software!$A$1:$B$14605,2,FALSE)</f>
        <v>#N/A</v>
      </c>
      <c r="AT1468" s="423"/>
      <c r="AV1468" s="423"/>
    </row>
    <row r="1469" spans="1:48" ht="12.75" x14ac:dyDescent="0.2">
      <c r="A1469" s="103"/>
      <c r="B1469" s="42"/>
      <c r="C1469" s="142"/>
      <c r="D1469" s="143"/>
      <c r="E1469" s="107"/>
      <c r="F1469" s="46"/>
      <c r="G1469" s="46"/>
      <c r="H1469" s="46"/>
      <c r="I1469" s="46"/>
      <c r="J1469" s="46"/>
      <c r="K1469" s="46"/>
      <c r="L1469" s="139"/>
      <c r="M1469" s="41"/>
      <c r="N1469" s="45"/>
      <c r="O1469" s="47"/>
      <c r="P1469" s="43"/>
      <c r="Q1469" s="71" t="e">
        <f>VLOOKUP(N1469,'error categories'!$A$2:$D$54,4,FALSE)</f>
        <v>#N/A</v>
      </c>
      <c r="R1469" s="72" t="e">
        <f>VLOOKUP(N1469,'error categories'!$A$2:$D$54,3,FALSE)</f>
        <v>#N/A</v>
      </c>
      <c r="S1469" s="374"/>
      <c r="T1469" s="377"/>
      <c r="U1469" s="378">
        <f t="shared" si="198"/>
        <v>0</v>
      </c>
      <c r="V1469" s="379"/>
      <c r="W1469" s="380"/>
      <c r="X1469" s="380"/>
      <c r="Y1469" s="380"/>
      <c r="Z1469" s="379"/>
      <c r="AA1469" s="381"/>
      <c r="AB1469" s="379"/>
      <c r="AC1469" s="380"/>
      <c r="AD1469" s="382">
        <f t="shared" si="205"/>
        <v>0</v>
      </c>
      <c r="AE1469" s="383">
        <f t="shared" si="206"/>
        <v>0</v>
      </c>
      <c r="AF1469" s="379"/>
      <c r="AG1469" s="381"/>
      <c r="AH1469" s="379"/>
      <c r="AI1469" s="381"/>
      <c r="AJ1469" s="384" t="str">
        <f t="shared" si="199"/>
        <v/>
      </c>
      <c r="AK1469" s="385" t="str">
        <f t="shared" si="200"/>
        <v/>
      </c>
      <c r="AL1469" s="388" t="str">
        <f t="shared" si="201"/>
        <v/>
      </c>
      <c r="AM1469" s="389" t="str">
        <f t="shared" si="202"/>
        <v/>
      </c>
      <c r="AN1469" s="388" t="str">
        <f t="shared" si="203"/>
        <v/>
      </c>
      <c r="AO1469" s="389" t="str">
        <f t="shared" si="204"/>
        <v/>
      </c>
      <c r="AP1469" s="423"/>
      <c r="AQ1469" s="423"/>
      <c r="AR1469" s="431" t="e">
        <f>VLOOKUP($B1469,'acc names'!$C$2:$D$12102,2,FALSE)</f>
        <v>#N/A</v>
      </c>
      <c r="AS1469" s="431" t="e">
        <f>VLOOKUP($AQ1469,software!$A$1:$B$14605,2,FALSE)</f>
        <v>#N/A</v>
      </c>
      <c r="AT1469" s="423"/>
      <c r="AV1469" s="423"/>
    </row>
    <row r="1470" spans="1:48" ht="12.75" x14ac:dyDescent="0.2">
      <c r="A1470" s="103"/>
      <c r="B1470" s="42"/>
      <c r="C1470" s="142"/>
      <c r="D1470" s="143"/>
      <c r="E1470" s="107"/>
      <c r="F1470" s="46"/>
      <c r="G1470" s="46"/>
      <c r="H1470" s="46"/>
      <c r="I1470" s="46"/>
      <c r="J1470" s="46"/>
      <c r="K1470" s="46"/>
      <c r="L1470" s="139"/>
      <c r="M1470" s="41"/>
      <c r="N1470" s="45"/>
      <c r="O1470" s="47"/>
      <c r="P1470" s="43"/>
      <c r="Q1470" s="71" t="e">
        <f>VLOOKUP(N1470,'error categories'!$A$2:$D$54,4,FALSE)</f>
        <v>#N/A</v>
      </c>
      <c r="R1470" s="72" t="e">
        <f>VLOOKUP(N1470,'error categories'!$A$2:$D$54,3,FALSE)</f>
        <v>#N/A</v>
      </c>
      <c r="S1470" s="374"/>
      <c r="T1470" s="377"/>
      <c r="U1470" s="378">
        <f t="shared" si="198"/>
        <v>0</v>
      </c>
      <c r="V1470" s="379"/>
      <c r="W1470" s="380"/>
      <c r="X1470" s="380"/>
      <c r="Y1470" s="380"/>
      <c r="Z1470" s="379"/>
      <c r="AA1470" s="381"/>
      <c r="AB1470" s="379"/>
      <c r="AC1470" s="380"/>
      <c r="AD1470" s="382">
        <f t="shared" si="205"/>
        <v>0</v>
      </c>
      <c r="AE1470" s="383">
        <f t="shared" si="206"/>
        <v>0</v>
      </c>
      <c r="AF1470" s="379"/>
      <c r="AG1470" s="381"/>
      <c r="AH1470" s="379"/>
      <c r="AI1470" s="381"/>
      <c r="AJ1470" s="384" t="str">
        <f t="shared" si="199"/>
        <v/>
      </c>
      <c r="AK1470" s="385" t="str">
        <f t="shared" si="200"/>
        <v/>
      </c>
      <c r="AL1470" s="388" t="str">
        <f t="shared" si="201"/>
        <v/>
      </c>
      <c r="AM1470" s="389" t="str">
        <f t="shared" si="202"/>
        <v/>
      </c>
      <c r="AN1470" s="388" t="str">
        <f t="shared" si="203"/>
        <v/>
      </c>
      <c r="AO1470" s="389" t="str">
        <f t="shared" si="204"/>
        <v/>
      </c>
      <c r="AP1470" s="423"/>
      <c r="AQ1470" s="423"/>
      <c r="AR1470" s="431" t="e">
        <f>VLOOKUP($B1470,'acc names'!$C$2:$D$12102,2,FALSE)</f>
        <v>#N/A</v>
      </c>
      <c r="AS1470" s="431" t="e">
        <f>VLOOKUP($AQ1470,software!$A$1:$B$14605,2,FALSE)</f>
        <v>#N/A</v>
      </c>
      <c r="AT1470" s="423"/>
      <c r="AV1470" s="423"/>
    </row>
    <row r="1471" spans="1:48" ht="12.75" x14ac:dyDescent="0.2">
      <c r="A1471" s="103"/>
      <c r="B1471" s="42"/>
      <c r="C1471" s="142"/>
      <c r="D1471" s="143"/>
      <c r="E1471" s="107"/>
      <c r="F1471" s="46"/>
      <c r="G1471" s="46"/>
      <c r="H1471" s="46"/>
      <c r="I1471" s="46"/>
      <c r="J1471" s="46"/>
      <c r="K1471" s="46"/>
      <c r="L1471" s="139"/>
      <c r="M1471" s="41"/>
      <c r="N1471" s="45"/>
      <c r="O1471" s="47"/>
      <c r="P1471" s="43"/>
      <c r="Q1471" s="71" t="e">
        <f>VLOOKUP(N1471,'error categories'!$A$2:$D$54,4,FALSE)</f>
        <v>#N/A</v>
      </c>
      <c r="R1471" s="72" t="e">
        <f>VLOOKUP(N1471,'error categories'!$A$2:$D$54,3,FALSE)</f>
        <v>#N/A</v>
      </c>
      <c r="S1471" s="374"/>
      <c r="T1471" s="377"/>
      <c r="U1471" s="378">
        <f t="shared" si="198"/>
        <v>0</v>
      </c>
      <c r="V1471" s="379"/>
      <c r="W1471" s="380"/>
      <c r="X1471" s="380"/>
      <c r="Y1471" s="380"/>
      <c r="Z1471" s="379"/>
      <c r="AA1471" s="381"/>
      <c r="AB1471" s="379"/>
      <c r="AC1471" s="380"/>
      <c r="AD1471" s="382">
        <f t="shared" si="205"/>
        <v>0</v>
      </c>
      <c r="AE1471" s="383">
        <f t="shared" si="206"/>
        <v>0</v>
      </c>
      <c r="AF1471" s="379"/>
      <c r="AG1471" s="381"/>
      <c r="AH1471" s="379"/>
      <c r="AI1471" s="381"/>
      <c r="AJ1471" s="384" t="str">
        <f t="shared" si="199"/>
        <v/>
      </c>
      <c r="AK1471" s="385" t="str">
        <f t="shared" si="200"/>
        <v/>
      </c>
      <c r="AL1471" s="388" t="str">
        <f t="shared" si="201"/>
        <v/>
      </c>
      <c r="AM1471" s="389" t="str">
        <f t="shared" si="202"/>
        <v/>
      </c>
      <c r="AN1471" s="388" t="str">
        <f t="shared" si="203"/>
        <v/>
      </c>
      <c r="AO1471" s="389" t="str">
        <f t="shared" si="204"/>
        <v/>
      </c>
      <c r="AP1471" s="423"/>
      <c r="AQ1471" s="423"/>
      <c r="AR1471" s="431" t="e">
        <f>VLOOKUP($B1471,'acc names'!$C$2:$D$12102,2,FALSE)</f>
        <v>#N/A</v>
      </c>
      <c r="AS1471" s="431" t="e">
        <f>VLOOKUP($AQ1471,software!$A$1:$B$14605,2,FALSE)</f>
        <v>#N/A</v>
      </c>
      <c r="AT1471" s="423"/>
      <c r="AV1471" s="423"/>
    </row>
    <row r="1472" spans="1:48" ht="12.75" x14ac:dyDescent="0.2">
      <c r="A1472" s="103"/>
      <c r="B1472" s="42"/>
      <c r="C1472" s="142"/>
      <c r="D1472" s="143"/>
      <c r="E1472" s="107"/>
      <c r="F1472" s="46"/>
      <c r="G1472" s="46"/>
      <c r="H1472" s="46"/>
      <c r="I1472" s="46"/>
      <c r="J1472" s="46"/>
      <c r="K1472" s="46"/>
      <c r="L1472" s="139"/>
      <c r="M1472" s="41"/>
      <c r="N1472" s="45"/>
      <c r="O1472" s="47"/>
      <c r="P1472" s="43"/>
      <c r="Q1472" s="71" t="e">
        <f>VLOOKUP(N1472,'error categories'!$A$2:$D$54,4,FALSE)</f>
        <v>#N/A</v>
      </c>
      <c r="R1472" s="72" t="e">
        <f>VLOOKUP(N1472,'error categories'!$A$2:$D$54,3,FALSE)</f>
        <v>#N/A</v>
      </c>
      <c r="S1472" s="374"/>
      <c r="T1472" s="377"/>
      <c r="U1472" s="378">
        <f t="shared" si="198"/>
        <v>0</v>
      </c>
      <c r="V1472" s="379"/>
      <c r="W1472" s="380"/>
      <c r="X1472" s="380"/>
      <c r="Y1472" s="380"/>
      <c r="Z1472" s="379"/>
      <c r="AA1472" s="381"/>
      <c r="AB1472" s="379"/>
      <c r="AC1472" s="380"/>
      <c r="AD1472" s="382">
        <f t="shared" si="205"/>
        <v>0</v>
      </c>
      <c r="AE1472" s="383">
        <f t="shared" si="206"/>
        <v>0</v>
      </c>
      <c r="AF1472" s="379"/>
      <c r="AG1472" s="381"/>
      <c r="AH1472" s="379"/>
      <c r="AI1472" s="381"/>
      <c r="AJ1472" s="384" t="str">
        <f t="shared" si="199"/>
        <v/>
      </c>
      <c r="AK1472" s="385" t="str">
        <f t="shared" si="200"/>
        <v/>
      </c>
      <c r="AL1472" s="388" t="str">
        <f t="shared" si="201"/>
        <v/>
      </c>
      <c r="AM1472" s="389" t="str">
        <f t="shared" si="202"/>
        <v/>
      </c>
      <c r="AN1472" s="388" t="str">
        <f t="shared" si="203"/>
        <v/>
      </c>
      <c r="AO1472" s="389" t="str">
        <f t="shared" si="204"/>
        <v/>
      </c>
      <c r="AP1472" s="423"/>
      <c r="AQ1472" s="423"/>
      <c r="AR1472" s="431" t="e">
        <f>VLOOKUP($B1472,'acc names'!$C$2:$D$12102,2,FALSE)</f>
        <v>#N/A</v>
      </c>
      <c r="AS1472" s="431" t="e">
        <f>VLOOKUP($AQ1472,software!$A$1:$B$14605,2,FALSE)</f>
        <v>#N/A</v>
      </c>
      <c r="AT1472" s="423"/>
      <c r="AV1472" s="423"/>
    </row>
    <row r="1473" spans="1:48" ht="12.75" x14ac:dyDescent="0.2">
      <c r="A1473" s="103"/>
      <c r="B1473" s="42"/>
      <c r="C1473" s="142"/>
      <c r="D1473" s="143"/>
      <c r="E1473" s="107"/>
      <c r="F1473" s="46"/>
      <c r="G1473" s="46"/>
      <c r="H1473" s="46"/>
      <c r="I1473" s="46"/>
      <c r="J1473" s="46"/>
      <c r="K1473" s="46"/>
      <c r="L1473" s="139"/>
      <c r="M1473" s="41"/>
      <c r="N1473" s="45"/>
      <c r="O1473" s="47"/>
      <c r="P1473" s="43"/>
      <c r="Q1473" s="71" t="e">
        <f>VLOOKUP(N1473,'error categories'!$A$2:$D$54,4,FALSE)</f>
        <v>#N/A</v>
      </c>
      <c r="R1473" s="72" t="e">
        <f>VLOOKUP(N1473,'error categories'!$A$2:$D$54,3,FALSE)</f>
        <v>#N/A</v>
      </c>
      <c r="S1473" s="374"/>
      <c r="T1473" s="377"/>
      <c r="U1473" s="378">
        <f t="shared" si="198"/>
        <v>0</v>
      </c>
      <c r="V1473" s="379"/>
      <c r="W1473" s="380"/>
      <c r="X1473" s="380"/>
      <c r="Y1473" s="380"/>
      <c r="Z1473" s="379"/>
      <c r="AA1473" s="381"/>
      <c r="AB1473" s="379"/>
      <c r="AC1473" s="380"/>
      <c r="AD1473" s="382">
        <f t="shared" si="205"/>
        <v>0</v>
      </c>
      <c r="AE1473" s="383">
        <f t="shared" si="206"/>
        <v>0</v>
      </c>
      <c r="AF1473" s="379"/>
      <c r="AG1473" s="381"/>
      <c r="AH1473" s="379"/>
      <c r="AI1473" s="381"/>
      <c r="AJ1473" s="384" t="str">
        <f t="shared" si="199"/>
        <v/>
      </c>
      <c r="AK1473" s="385" t="str">
        <f t="shared" si="200"/>
        <v/>
      </c>
      <c r="AL1473" s="388" t="str">
        <f t="shared" si="201"/>
        <v/>
      </c>
      <c r="AM1473" s="389" t="str">
        <f t="shared" si="202"/>
        <v/>
      </c>
      <c r="AN1473" s="388" t="str">
        <f t="shared" si="203"/>
        <v/>
      </c>
      <c r="AO1473" s="389" t="str">
        <f t="shared" si="204"/>
        <v/>
      </c>
      <c r="AP1473" s="423"/>
      <c r="AQ1473" s="423"/>
      <c r="AR1473" s="431" t="e">
        <f>VLOOKUP($B1473,'acc names'!$C$2:$D$12102,2,FALSE)</f>
        <v>#N/A</v>
      </c>
      <c r="AS1473" s="431" t="e">
        <f>VLOOKUP($AQ1473,software!$A$1:$B$14605,2,FALSE)</f>
        <v>#N/A</v>
      </c>
      <c r="AT1473" s="423"/>
      <c r="AV1473" s="423"/>
    </row>
    <row r="1474" spans="1:48" ht="12.75" x14ac:dyDescent="0.2">
      <c r="A1474" s="103"/>
      <c r="B1474" s="42"/>
      <c r="C1474" s="142"/>
      <c r="D1474" s="143"/>
      <c r="E1474" s="107"/>
      <c r="F1474" s="46"/>
      <c r="G1474" s="46"/>
      <c r="H1474" s="46"/>
      <c r="I1474" s="46"/>
      <c r="J1474" s="46"/>
      <c r="K1474" s="46"/>
      <c r="L1474" s="139"/>
      <c r="M1474" s="41"/>
      <c r="N1474" s="45"/>
      <c r="O1474" s="47"/>
      <c r="P1474" s="43"/>
      <c r="Q1474" s="71" t="e">
        <f>VLOOKUP(N1474,'error categories'!$A$2:$D$54,4,FALSE)</f>
        <v>#N/A</v>
      </c>
      <c r="R1474" s="72" t="e">
        <f>VLOOKUP(N1474,'error categories'!$A$2:$D$54,3,FALSE)</f>
        <v>#N/A</v>
      </c>
      <c r="S1474" s="374"/>
      <c r="T1474" s="377"/>
      <c r="U1474" s="378">
        <f t="shared" si="198"/>
        <v>0</v>
      </c>
      <c r="V1474" s="379"/>
      <c r="W1474" s="380"/>
      <c r="X1474" s="380"/>
      <c r="Y1474" s="380"/>
      <c r="Z1474" s="379"/>
      <c r="AA1474" s="381"/>
      <c r="AB1474" s="379"/>
      <c r="AC1474" s="380"/>
      <c r="AD1474" s="382">
        <f t="shared" si="205"/>
        <v>0</v>
      </c>
      <c r="AE1474" s="383">
        <f t="shared" si="206"/>
        <v>0</v>
      </c>
      <c r="AF1474" s="379"/>
      <c r="AG1474" s="381"/>
      <c r="AH1474" s="379"/>
      <c r="AI1474" s="381"/>
      <c r="AJ1474" s="384" t="str">
        <f t="shared" si="199"/>
        <v/>
      </c>
      <c r="AK1474" s="385" t="str">
        <f t="shared" si="200"/>
        <v/>
      </c>
      <c r="AL1474" s="388" t="str">
        <f t="shared" si="201"/>
        <v/>
      </c>
      <c r="AM1474" s="389" t="str">
        <f t="shared" si="202"/>
        <v/>
      </c>
      <c r="AN1474" s="388" t="str">
        <f t="shared" si="203"/>
        <v/>
      </c>
      <c r="AO1474" s="389" t="str">
        <f t="shared" si="204"/>
        <v/>
      </c>
      <c r="AP1474" s="423"/>
      <c r="AQ1474" s="423"/>
      <c r="AR1474" s="431" t="e">
        <f>VLOOKUP($B1474,'acc names'!$C$2:$D$12102,2,FALSE)</f>
        <v>#N/A</v>
      </c>
      <c r="AS1474" s="431" t="e">
        <f>VLOOKUP($AQ1474,software!$A$1:$B$14605,2,FALSE)</f>
        <v>#N/A</v>
      </c>
      <c r="AT1474" s="423"/>
      <c r="AV1474" s="423"/>
    </row>
    <row r="1475" spans="1:48" ht="12.75" x14ac:dyDescent="0.2">
      <c r="A1475" s="103"/>
      <c r="B1475" s="42"/>
      <c r="C1475" s="142"/>
      <c r="D1475" s="143"/>
      <c r="E1475" s="107"/>
      <c r="F1475" s="46"/>
      <c r="G1475" s="46"/>
      <c r="H1475" s="46"/>
      <c r="I1475" s="46"/>
      <c r="J1475" s="46"/>
      <c r="K1475" s="46"/>
      <c r="L1475" s="139"/>
      <c r="M1475" s="41"/>
      <c r="N1475" s="45"/>
      <c r="O1475" s="47"/>
      <c r="P1475" s="43"/>
      <c r="Q1475" s="71" t="e">
        <f>VLOOKUP(N1475,'error categories'!$A$2:$D$54,4,FALSE)</f>
        <v>#N/A</v>
      </c>
      <c r="R1475" s="72" t="e">
        <f>VLOOKUP(N1475,'error categories'!$A$2:$D$54,3,FALSE)</f>
        <v>#N/A</v>
      </c>
      <c r="S1475" s="374"/>
      <c r="T1475" s="377"/>
      <c r="U1475" s="378">
        <f t="shared" si="198"/>
        <v>0</v>
      </c>
      <c r="V1475" s="379"/>
      <c r="W1475" s="380"/>
      <c r="X1475" s="380"/>
      <c r="Y1475" s="380"/>
      <c r="Z1475" s="379"/>
      <c r="AA1475" s="381"/>
      <c r="AB1475" s="379"/>
      <c r="AC1475" s="380"/>
      <c r="AD1475" s="382">
        <f t="shared" si="205"/>
        <v>0</v>
      </c>
      <c r="AE1475" s="383">
        <f t="shared" si="206"/>
        <v>0</v>
      </c>
      <c r="AF1475" s="379"/>
      <c r="AG1475" s="381"/>
      <c r="AH1475" s="379"/>
      <c r="AI1475" s="381"/>
      <c r="AJ1475" s="384" t="str">
        <f t="shared" si="199"/>
        <v/>
      </c>
      <c r="AK1475" s="385" t="str">
        <f t="shared" si="200"/>
        <v/>
      </c>
      <c r="AL1475" s="388" t="str">
        <f t="shared" si="201"/>
        <v/>
      </c>
      <c r="AM1475" s="389" t="str">
        <f t="shared" si="202"/>
        <v/>
      </c>
      <c r="AN1475" s="388" t="str">
        <f t="shared" si="203"/>
        <v/>
      </c>
      <c r="AO1475" s="389" t="str">
        <f t="shared" si="204"/>
        <v/>
      </c>
      <c r="AP1475" s="423"/>
      <c r="AQ1475" s="423"/>
      <c r="AR1475" s="431" t="e">
        <f>VLOOKUP($B1475,'acc names'!$C$2:$D$12102,2,FALSE)</f>
        <v>#N/A</v>
      </c>
      <c r="AS1475" s="431" t="e">
        <f>VLOOKUP($AQ1475,software!$A$1:$B$14605,2,FALSE)</f>
        <v>#N/A</v>
      </c>
      <c r="AT1475" s="423"/>
      <c r="AV1475" s="423"/>
    </row>
    <row r="1476" spans="1:48" ht="12.75" x14ac:dyDescent="0.2">
      <c r="A1476" s="103"/>
      <c r="B1476" s="42"/>
      <c r="C1476" s="142"/>
      <c r="D1476" s="143"/>
      <c r="E1476" s="107"/>
      <c r="F1476" s="46"/>
      <c r="G1476" s="46"/>
      <c r="H1476" s="46"/>
      <c r="I1476" s="46"/>
      <c r="J1476" s="46"/>
      <c r="K1476" s="46"/>
      <c r="L1476" s="139"/>
      <c r="M1476" s="41"/>
      <c r="N1476" s="45"/>
      <c r="O1476" s="47"/>
      <c r="P1476" s="43"/>
      <c r="Q1476" s="71" t="e">
        <f>VLOOKUP(N1476,'error categories'!$A$2:$D$54,4,FALSE)</f>
        <v>#N/A</v>
      </c>
      <c r="R1476" s="72" t="e">
        <f>VLOOKUP(N1476,'error categories'!$A$2:$D$54,3,FALSE)</f>
        <v>#N/A</v>
      </c>
      <c r="S1476" s="374"/>
      <c r="T1476" s="377"/>
      <c r="U1476" s="378">
        <f t="shared" ref="U1476:U1539" si="207">S1476-T1476</f>
        <v>0</v>
      </c>
      <c r="V1476" s="379"/>
      <c r="W1476" s="380"/>
      <c r="X1476" s="380"/>
      <c r="Y1476" s="380"/>
      <c r="Z1476" s="379"/>
      <c r="AA1476" s="381"/>
      <c r="AB1476" s="379"/>
      <c r="AC1476" s="380"/>
      <c r="AD1476" s="382">
        <f t="shared" si="205"/>
        <v>0</v>
      </c>
      <c r="AE1476" s="383">
        <f t="shared" si="206"/>
        <v>0</v>
      </c>
      <c r="AF1476" s="379"/>
      <c r="AG1476" s="381"/>
      <c r="AH1476" s="379"/>
      <c r="AI1476" s="381"/>
      <c r="AJ1476" s="384" t="str">
        <f t="shared" ref="AJ1476:AJ1539" si="208">IF(E1476="","",IF(AND(U1476=1,(Y1476+AA1476+AD1476+AE1476+AG1476+AI1476)=0),"VU",Y1476+AA1476+AD1476+AE1476+AG1476+AI1476))</f>
        <v/>
      </c>
      <c r="AK1476" s="385" t="str">
        <f t="shared" si="200"/>
        <v/>
      </c>
      <c r="AL1476" s="388" t="str">
        <f t="shared" si="201"/>
        <v/>
      </c>
      <c r="AM1476" s="389" t="str">
        <f t="shared" si="202"/>
        <v/>
      </c>
      <c r="AN1476" s="388" t="str">
        <f t="shared" si="203"/>
        <v/>
      </c>
      <c r="AO1476" s="389" t="str">
        <f t="shared" si="204"/>
        <v/>
      </c>
      <c r="AP1476" s="423"/>
      <c r="AQ1476" s="423"/>
      <c r="AR1476" s="431" t="e">
        <f>VLOOKUP($B1476,'acc names'!$C$2:$D$12102,2,FALSE)</f>
        <v>#N/A</v>
      </c>
      <c r="AS1476" s="431" t="e">
        <f>VLOOKUP($AQ1476,software!$A$1:$B$14605,2,FALSE)</f>
        <v>#N/A</v>
      </c>
      <c r="AT1476" s="423"/>
      <c r="AV1476" s="423"/>
    </row>
    <row r="1477" spans="1:48" ht="12.75" x14ac:dyDescent="0.2">
      <c r="A1477" s="103"/>
      <c r="B1477" s="42"/>
      <c r="C1477" s="142"/>
      <c r="D1477" s="143"/>
      <c r="E1477" s="107"/>
      <c r="F1477" s="46"/>
      <c r="G1477" s="46"/>
      <c r="H1477" s="46"/>
      <c r="I1477" s="46"/>
      <c r="J1477" s="46"/>
      <c r="K1477" s="46"/>
      <c r="L1477" s="139"/>
      <c r="M1477" s="41"/>
      <c r="N1477" s="45"/>
      <c r="O1477" s="47"/>
      <c r="P1477" s="43"/>
      <c r="Q1477" s="71" t="e">
        <f>VLOOKUP(N1477,'error categories'!$A$2:$D$54,4,FALSE)</f>
        <v>#N/A</v>
      </c>
      <c r="R1477" s="72" t="e">
        <f>VLOOKUP(N1477,'error categories'!$A$2:$D$54,3,FALSE)</f>
        <v>#N/A</v>
      </c>
      <c r="S1477" s="374"/>
      <c r="T1477" s="377"/>
      <c r="U1477" s="378">
        <f t="shared" si="207"/>
        <v>0</v>
      </c>
      <c r="V1477" s="379"/>
      <c r="W1477" s="380"/>
      <c r="X1477" s="380"/>
      <c r="Y1477" s="380"/>
      <c r="Z1477" s="379"/>
      <c r="AA1477" s="381"/>
      <c r="AB1477" s="379"/>
      <c r="AC1477" s="380"/>
      <c r="AD1477" s="382">
        <f t="shared" si="205"/>
        <v>0</v>
      </c>
      <c r="AE1477" s="383">
        <f t="shared" si="206"/>
        <v>0</v>
      </c>
      <c r="AF1477" s="379"/>
      <c r="AG1477" s="381"/>
      <c r="AH1477" s="379"/>
      <c r="AI1477" s="381"/>
      <c r="AJ1477" s="384" t="str">
        <f t="shared" si="208"/>
        <v/>
      </c>
      <c r="AK1477" s="385" t="str">
        <f t="shared" ref="AK1477:AK1540" si="209">IF(OR(AJ1477="",AJ1477="VU"),"",ABS(AJ1477))</f>
        <v/>
      </c>
      <c r="AL1477" s="388" t="str">
        <f t="shared" ref="AL1477:AL1540" si="210">IF(OR(AJ1477="VU",AJ1477="",AJ1477=0,AJ1477&lt;0),"",AJ1477)</f>
        <v/>
      </c>
      <c r="AM1477" s="389" t="str">
        <f t="shared" ref="AM1477:AM1540" si="211">IF(OR(AJ1477="VU",AJ1477="",AJ1477=0,AJ1477&gt;0),"",AJ1477)</f>
        <v/>
      </c>
      <c r="AN1477" s="388" t="str">
        <f t="shared" ref="AN1477:AN1540" si="212">IF(AL1477="","",1)</f>
        <v/>
      </c>
      <c r="AO1477" s="389" t="str">
        <f t="shared" ref="AO1477:AO1540" si="213">IF(AM1477="","",1)</f>
        <v/>
      </c>
      <c r="AP1477" s="423"/>
      <c r="AQ1477" s="423"/>
      <c r="AR1477" s="431" t="e">
        <f>VLOOKUP($B1477,'acc names'!$C$2:$D$12102,2,FALSE)</f>
        <v>#N/A</v>
      </c>
      <c r="AS1477" s="431" t="e">
        <f>VLOOKUP($AQ1477,software!$A$1:$B$14605,2,FALSE)</f>
        <v>#N/A</v>
      </c>
      <c r="AT1477" s="423"/>
      <c r="AV1477" s="423"/>
    </row>
    <row r="1478" spans="1:48" ht="12.75" x14ac:dyDescent="0.2">
      <c r="A1478" s="103"/>
      <c r="B1478" s="42"/>
      <c r="C1478" s="142"/>
      <c r="D1478" s="143"/>
      <c r="E1478" s="107"/>
      <c r="F1478" s="46"/>
      <c r="G1478" s="46"/>
      <c r="H1478" s="46"/>
      <c r="I1478" s="46"/>
      <c r="J1478" s="46"/>
      <c r="K1478" s="46"/>
      <c r="L1478" s="139"/>
      <c r="M1478" s="41"/>
      <c r="N1478" s="45"/>
      <c r="O1478" s="47"/>
      <c r="P1478" s="43"/>
      <c r="Q1478" s="71" t="e">
        <f>VLOOKUP(N1478,'error categories'!$A$2:$D$54,4,FALSE)</f>
        <v>#N/A</v>
      </c>
      <c r="R1478" s="72" t="e">
        <f>VLOOKUP(N1478,'error categories'!$A$2:$D$54,3,FALSE)</f>
        <v>#N/A</v>
      </c>
      <c r="S1478" s="374"/>
      <c r="T1478" s="377"/>
      <c r="U1478" s="378">
        <f t="shared" si="207"/>
        <v>0</v>
      </c>
      <c r="V1478" s="379"/>
      <c r="W1478" s="380"/>
      <c r="X1478" s="380"/>
      <c r="Y1478" s="380"/>
      <c r="Z1478" s="379"/>
      <c r="AA1478" s="381"/>
      <c r="AB1478" s="379"/>
      <c r="AC1478" s="380"/>
      <c r="AD1478" s="382">
        <f t="shared" ref="AD1478:AD1541" si="214">AB1478*-900</f>
        <v>0</v>
      </c>
      <c r="AE1478" s="383">
        <f t="shared" ref="AE1478:AE1541" si="215">AC1478*-880</f>
        <v>0</v>
      </c>
      <c r="AF1478" s="379"/>
      <c r="AG1478" s="381"/>
      <c r="AH1478" s="379"/>
      <c r="AI1478" s="381"/>
      <c r="AJ1478" s="384" t="str">
        <f t="shared" si="208"/>
        <v/>
      </c>
      <c r="AK1478" s="385" t="str">
        <f t="shared" si="209"/>
        <v/>
      </c>
      <c r="AL1478" s="388" t="str">
        <f t="shared" si="210"/>
        <v/>
      </c>
      <c r="AM1478" s="389" t="str">
        <f t="shared" si="211"/>
        <v/>
      </c>
      <c r="AN1478" s="388" t="str">
        <f t="shared" si="212"/>
        <v/>
      </c>
      <c r="AO1478" s="389" t="str">
        <f t="shared" si="213"/>
        <v/>
      </c>
      <c r="AP1478" s="423"/>
      <c r="AQ1478" s="423"/>
      <c r="AR1478" s="431" t="e">
        <f>VLOOKUP($B1478,'acc names'!$C$2:$D$12102,2,FALSE)</f>
        <v>#N/A</v>
      </c>
      <c r="AS1478" s="431" t="e">
        <f>VLOOKUP($AQ1478,software!$A$1:$B$14605,2,FALSE)</f>
        <v>#N/A</v>
      </c>
      <c r="AT1478" s="423"/>
      <c r="AV1478" s="423"/>
    </row>
    <row r="1479" spans="1:48" ht="12.75" x14ac:dyDescent="0.2">
      <c r="A1479" s="103"/>
      <c r="B1479" s="42"/>
      <c r="C1479" s="142"/>
      <c r="D1479" s="143"/>
      <c r="E1479" s="107"/>
      <c r="F1479" s="46"/>
      <c r="G1479" s="46"/>
      <c r="H1479" s="46"/>
      <c r="I1479" s="46"/>
      <c r="J1479" s="46"/>
      <c r="K1479" s="46"/>
      <c r="L1479" s="139"/>
      <c r="M1479" s="41"/>
      <c r="N1479" s="45"/>
      <c r="O1479" s="47"/>
      <c r="P1479" s="43"/>
      <c r="Q1479" s="71" t="e">
        <f>VLOOKUP(N1479,'error categories'!$A$2:$D$54,4,FALSE)</f>
        <v>#N/A</v>
      </c>
      <c r="R1479" s="72" t="e">
        <f>VLOOKUP(N1479,'error categories'!$A$2:$D$54,3,FALSE)</f>
        <v>#N/A</v>
      </c>
      <c r="S1479" s="374"/>
      <c r="T1479" s="377"/>
      <c r="U1479" s="378">
        <f t="shared" si="207"/>
        <v>0</v>
      </c>
      <c r="V1479" s="379"/>
      <c r="W1479" s="380"/>
      <c r="X1479" s="380"/>
      <c r="Y1479" s="380"/>
      <c r="Z1479" s="379"/>
      <c r="AA1479" s="381"/>
      <c r="AB1479" s="379"/>
      <c r="AC1479" s="380"/>
      <c r="AD1479" s="382">
        <f t="shared" si="214"/>
        <v>0</v>
      </c>
      <c r="AE1479" s="383">
        <f t="shared" si="215"/>
        <v>0</v>
      </c>
      <c r="AF1479" s="379"/>
      <c r="AG1479" s="381"/>
      <c r="AH1479" s="379"/>
      <c r="AI1479" s="381"/>
      <c r="AJ1479" s="384" t="str">
        <f t="shared" si="208"/>
        <v/>
      </c>
      <c r="AK1479" s="385" t="str">
        <f t="shared" si="209"/>
        <v/>
      </c>
      <c r="AL1479" s="388" t="str">
        <f t="shared" si="210"/>
        <v/>
      </c>
      <c r="AM1479" s="389" t="str">
        <f t="shared" si="211"/>
        <v/>
      </c>
      <c r="AN1479" s="388" t="str">
        <f t="shared" si="212"/>
        <v/>
      </c>
      <c r="AO1479" s="389" t="str">
        <f t="shared" si="213"/>
        <v/>
      </c>
      <c r="AP1479" s="423"/>
      <c r="AQ1479" s="423"/>
      <c r="AR1479" s="431" t="e">
        <f>VLOOKUP($B1479,'acc names'!$C$2:$D$12102,2,FALSE)</f>
        <v>#N/A</v>
      </c>
      <c r="AS1479" s="431" t="e">
        <f>VLOOKUP($AQ1479,software!$A$1:$B$14605,2,FALSE)</f>
        <v>#N/A</v>
      </c>
      <c r="AT1479" s="423"/>
      <c r="AV1479" s="423"/>
    </row>
    <row r="1480" spans="1:48" ht="12.75" x14ac:dyDescent="0.2">
      <c r="A1480" s="103"/>
      <c r="B1480" s="42"/>
      <c r="C1480" s="142"/>
      <c r="D1480" s="143"/>
      <c r="E1480" s="107"/>
      <c r="F1480" s="46"/>
      <c r="G1480" s="46"/>
      <c r="H1480" s="46"/>
      <c r="I1480" s="46"/>
      <c r="J1480" s="46"/>
      <c r="K1480" s="46"/>
      <c r="L1480" s="139"/>
      <c r="M1480" s="41"/>
      <c r="N1480" s="45"/>
      <c r="O1480" s="47"/>
      <c r="P1480" s="43"/>
      <c r="Q1480" s="71" t="e">
        <f>VLOOKUP(N1480,'error categories'!$A$2:$D$54,4,FALSE)</f>
        <v>#N/A</v>
      </c>
      <c r="R1480" s="72" t="e">
        <f>VLOOKUP(N1480,'error categories'!$A$2:$D$54,3,FALSE)</f>
        <v>#N/A</v>
      </c>
      <c r="S1480" s="374"/>
      <c r="T1480" s="377"/>
      <c r="U1480" s="378">
        <f t="shared" si="207"/>
        <v>0</v>
      </c>
      <c r="V1480" s="379"/>
      <c r="W1480" s="380"/>
      <c r="X1480" s="380"/>
      <c r="Y1480" s="380"/>
      <c r="Z1480" s="379"/>
      <c r="AA1480" s="381"/>
      <c r="AB1480" s="379"/>
      <c r="AC1480" s="380"/>
      <c r="AD1480" s="382">
        <f t="shared" si="214"/>
        <v>0</v>
      </c>
      <c r="AE1480" s="383">
        <f t="shared" si="215"/>
        <v>0</v>
      </c>
      <c r="AF1480" s="379"/>
      <c r="AG1480" s="381"/>
      <c r="AH1480" s="379"/>
      <c r="AI1480" s="381"/>
      <c r="AJ1480" s="384" t="str">
        <f t="shared" si="208"/>
        <v/>
      </c>
      <c r="AK1480" s="385" t="str">
        <f t="shared" si="209"/>
        <v/>
      </c>
      <c r="AL1480" s="388" t="str">
        <f t="shared" si="210"/>
        <v/>
      </c>
      <c r="AM1480" s="389" t="str">
        <f t="shared" si="211"/>
        <v/>
      </c>
      <c r="AN1480" s="388" t="str">
        <f t="shared" si="212"/>
        <v/>
      </c>
      <c r="AO1480" s="389" t="str">
        <f t="shared" si="213"/>
        <v/>
      </c>
      <c r="AP1480" s="423"/>
      <c r="AQ1480" s="423"/>
      <c r="AR1480" s="431" t="e">
        <f>VLOOKUP($B1480,'acc names'!$C$2:$D$12102,2,FALSE)</f>
        <v>#N/A</v>
      </c>
      <c r="AS1480" s="431" t="e">
        <f>VLOOKUP($AQ1480,software!$A$1:$B$14605,2,FALSE)</f>
        <v>#N/A</v>
      </c>
      <c r="AT1480" s="423"/>
      <c r="AV1480" s="423"/>
    </row>
    <row r="1481" spans="1:48" ht="12.75" x14ac:dyDescent="0.2">
      <c r="A1481" s="103"/>
      <c r="B1481" s="42"/>
      <c r="C1481" s="142"/>
      <c r="D1481" s="143"/>
      <c r="E1481" s="107"/>
      <c r="F1481" s="46"/>
      <c r="G1481" s="46"/>
      <c r="H1481" s="46"/>
      <c r="I1481" s="46"/>
      <c r="J1481" s="46"/>
      <c r="K1481" s="46"/>
      <c r="L1481" s="139"/>
      <c r="M1481" s="41"/>
      <c r="N1481" s="45"/>
      <c r="O1481" s="47"/>
      <c r="P1481" s="43"/>
      <c r="Q1481" s="71" t="e">
        <f>VLOOKUP(N1481,'error categories'!$A$2:$D$54,4,FALSE)</f>
        <v>#N/A</v>
      </c>
      <c r="R1481" s="72" t="e">
        <f>VLOOKUP(N1481,'error categories'!$A$2:$D$54,3,FALSE)</f>
        <v>#N/A</v>
      </c>
      <c r="S1481" s="374"/>
      <c r="T1481" s="377"/>
      <c r="U1481" s="378">
        <f t="shared" si="207"/>
        <v>0</v>
      </c>
      <c r="V1481" s="379"/>
      <c r="W1481" s="380"/>
      <c r="X1481" s="380"/>
      <c r="Y1481" s="380"/>
      <c r="Z1481" s="379"/>
      <c r="AA1481" s="381"/>
      <c r="AB1481" s="379"/>
      <c r="AC1481" s="380"/>
      <c r="AD1481" s="382">
        <f t="shared" si="214"/>
        <v>0</v>
      </c>
      <c r="AE1481" s="383">
        <f t="shared" si="215"/>
        <v>0</v>
      </c>
      <c r="AF1481" s="379"/>
      <c r="AG1481" s="381"/>
      <c r="AH1481" s="379"/>
      <c r="AI1481" s="381"/>
      <c r="AJ1481" s="384" t="str">
        <f t="shared" si="208"/>
        <v/>
      </c>
      <c r="AK1481" s="385" t="str">
        <f t="shared" si="209"/>
        <v/>
      </c>
      <c r="AL1481" s="388" t="str">
        <f t="shared" si="210"/>
        <v/>
      </c>
      <c r="AM1481" s="389" t="str">
        <f t="shared" si="211"/>
        <v/>
      </c>
      <c r="AN1481" s="388" t="str">
        <f t="shared" si="212"/>
        <v/>
      </c>
      <c r="AO1481" s="389" t="str">
        <f t="shared" si="213"/>
        <v/>
      </c>
      <c r="AP1481" s="423"/>
      <c r="AQ1481" s="423"/>
      <c r="AR1481" s="431" t="e">
        <f>VLOOKUP($B1481,'acc names'!$C$2:$D$12102,2,FALSE)</f>
        <v>#N/A</v>
      </c>
      <c r="AS1481" s="431" t="e">
        <f>VLOOKUP($AQ1481,software!$A$1:$B$14605,2,FALSE)</f>
        <v>#N/A</v>
      </c>
      <c r="AT1481" s="423"/>
      <c r="AV1481" s="423"/>
    </row>
    <row r="1482" spans="1:48" ht="12.75" x14ac:dyDescent="0.2">
      <c r="A1482" s="103"/>
      <c r="B1482" s="42"/>
      <c r="C1482" s="142"/>
      <c r="D1482" s="143"/>
      <c r="E1482" s="107"/>
      <c r="F1482" s="46"/>
      <c r="G1482" s="46"/>
      <c r="H1482" s="46"/>
      <c r="I1482" s="46"/>
      <c r="J1482" s="46"/>
      <c r="K1482" s="46"/>
      <c r="L1482" s="139"/>
      <c r="M1482" s="41"/>
      <c r="N1482" s="45"/>
      <c r="O1482" s="47"/>
      <c r="P1482" s="43"/>
      <c r="Q1482" s="71" t="e">
        <f>VLOOKUP(N1482,'error categories'!$A$2:$D$54,4,FALSE)</f>
        <v>#N/A</v>
      </c>
      <c r="R1482" s="72" t="e">
        <f>VLOOKUP(N1482,'error categories'!$A$2:$D$54,3,FALSE)</f>
        <v>#N/A</v>
      </c>
      <c r="S1482" s="374"/>
      <c r="T1482" s="377"/>
      <c r="U1482" s="378">
        <f t="shared" si="207"/>
        <v>0</v>
      </c>
      <c r="V1482" s="379"/>
      <c r="W1482" s="380"/>
      <c r="X1482" s="380"/>
      <c r="Y1482" s="380"/>
      <c r="Z1482" s="379"/>
      <c r="AA1482" s="381"/>
      <c r="AB1482" s="379"/>
      <c r="AC1482" s="380"/>
      <c r="AD1482" s="382">
        <f t="shared" si="214"/>
        <v>0</v>
      </c>
      <c r="AE1482" s="383">
        <f t="shared" si="215"/>
        <v>0</v>
      </c>
      <c r="AF1482" s="379"/>
      <c r="AG1482" s="381"/>
      <c r="AH1482" s="379"/>
      <c r="AI1482" s="381"/>
      <c r="AJ1482" s="384" t="str">
        <f t="shared" si="208"/>
        <v/>
      </c>
      <c r="AK1482" s="385" t="str">
        <f t="shared" si="209"/>
        <v/>
      </c>
      <c r="AL1482" s="388" t="str">
        <f t="shared" si="210"/>
        <v/>
      </c>
      <c r="AM1482" s="389" t="str">
        <f t="shared" si="211"/>
        <v/>
      </c>
      <c r="AN1482" s="388" t="str">
        <f t="shared" si="212"/>
        <v/>
      </c>
      <c r="AO1482" s="389" t="str">
        <f t="shared" si="213"/>
        <v/>
      </c>
      <c r="AP1482" s="423"/>
      <c r="AQ1482" s="423"/>
      <c r="AR1482" s="431" t="e">
        <f>VLOOKUP($B1482,'acc names'!$C$2:$D$12102,2,FALSE)</f>
        <v>#N/A</v>
      </c>
      <c r="AS1482" s="431" t="e">
        <f>VLOOKUP($AQ1482,software!$A$1:$B$14605,2,FALSE)</f>
        <v>#N/A</v>
      </c>
      <c r="AT1482" s="423"/>
      <c r="AV1482" s="423"/>
    </row>
    <row r="1483" spans="1:48" ht="12.75" x14ac:dyDescent="0.2">
      <c r="A1483" s="103"/>
      <c r="B1483" s="42"/>
      <c r="C1483" s="142"/>
      <c r="D1483" s="143"/>
      <c r="E1483" s="107"/>
      <c r="F1483" s="46"/>
      <c r="G1483" s="46"/>
      <c r="H1483" s="46"/>
      <c r="I1483" s="46"/>
      <c r="J1483" s="46"/>
      <c r="K1483" s="46"/>
      <c r="L1483" s="139"/>
      <c r="M1483" s="41"/>
      <c r="N1483" s="45"/>
      <c r="O1483" s="47"/>
      <c r="P1483" s="43"/>
      <c r="Q1483" s="71" t="e">
        <f>VLOOKUP(N1483,'error categories'!$A$2:$D$54,4,FALSE)</f>
        <v>#N/A</v>
      </c>
      <c r="R1483" s="72" t="e">
        <f>VLOOKUP(N1483,'error categories'!$A$2:$D$54,3,FALSE)</f>
        <v>#N/A</v>
      </c>
      <c r="S1483" s="374"/>
      <c r="T1483" s="377"/>
      <c r="U1483" s="378">
        <f t="shared" si="207"/>
        <v>0</v>
      </c>
      <c r="V1483" s="379"/>
      <c r="W1483" s="380"/>
      <c r="X1483" s="380"/>
      <c r="Y1483" s="380"/>
      <c r="Z1483" s="379"/>
      <c r="AA1483" s="381"/>
      <c r="AB1483" s="379"/>
      <c r="AC1483" s="380"/>
      <c r="AD1483" s="382">
        <f t="shared" si="214"/>
        <v>0</v>
      </c>
      <c r="AE1483" s="383">
        <f t="shared" si="215"/>
        <v>0</v>
      </c>
      <c r="AF1483" s="379"/>
      <c r="AG1483" s="381"/>
      <c r="AH1483" s="379"/>
      <c r="AI1483" s="381"/>
      <c r="AJ1483" s="384" t="str">
        <f t="shared" si="208"/>
        <v/>
      </c>
      <c r="AK1483" s="385" t="str">
        <f t="shared" si="209"/>
        <v/>
      </c>
      <c r="AL1483" s="388" t="str">
        <f t="shared" si="210"/>
        <v/>
      </c>
      <c r="AM1483" s="389" t="str">
        <f t="shared" si="211"/>
        <v/>
      </c>
      <c r="AN1483" s="388" t="str">
        <f t="shared" si="212"/>
        <v/>
      </c>
      <c r="AO1483" s="389" t="str">
        <f t="shared" si="213"/>
        <v/>
      </c>
      <c r="AP1483" s="423"/>
      <c r="AQ1483" s="423"/>
      <c r="AR1483" s="431" t="e">
        <f>VLOOKUP($B1483,'acc names'!$C$2:$D$12102,2,FALSE)</f>
        <v>#N/A</v>
      </c>
      <c r="AS1483" s="431" t="e">
        <f>VLOOKUP($AQ1483,software!$A$1:$B$14605,2,FALSE)</f>
        <v>#N/A</v>
      </c>
      <c r="AT1483" s="423"/>
      <c r="AV1483" s="423"/>
    </row>
    <row r="1484" spans="1:48" ht="12.75" x14ac:dyDescent="0.2">
      <c r="A1484" s="103"/>
      <c r="B1484" s="42"/>
      <c r="C1484" s="142"/>
      <c r="D1484" s="143"/>
      <c r="E1484" s="107"/>
      <c r="F1484" s="46"/>
      <c r="G1484" s="46"/>
      <c r="H1484" s="46"/>
      <c r="I1484" s="46"/>
      <c r="J1484" s="46"/>
      <c r="K1484" s="46"/>
      <c r="L1484" s="139"/>
      <c r="M1484" s="41"/>
      <c r="N1484" s="45"/>
      <c r="O1484" s="47"/>
      <c r="P1484" s="43"/>
      <c r="Q1484" s="71" t="e">
        <f>VLOOKUP(N1484,'error categories'!$A$2:$D$54,4,FALSE)</f>
        <v>#N/A</v>
      </c>
      <c r="R1484" s="72" t="e">
        <f>VLOOKUP(N1484,'error categories'!$A$2:$D$54,3,FALSE)</f>
        <v>#N/A</v>
      </c>
      <c r="S1484" s="374"/>
      <c r="T1484" s="377"/>
      <c r="U1484" s="378">
        <f t="shared" si="207"/>
        <v>0</v>
      </c>
      <c r="V1484" s="379"/>
      <c r="W1484" s="380"/>
      <c r="X1484" s="380"/>
      <c r="Y1484" s="380"/>
      <c r="Z1484" s="379"/>
      <c r="AA1484" s="381"/>
      <c r="AB1484" s="379"/>
      <c r="AC1484" s="380"/>
      <c r="AD1484" s="382">
        <f t="shared" si="214"/>
        <v>0</v>
      </c>
      <c r="AE1484" s="383">
        <f t="shared" si="215"/>
        <v>0</v>
      </c>
      <c r="AF1484" s="379"/>
      <c r="AG1484" s="381"/>
      <c r="AH1484" s="379"/>
      <c r="AI1484" s="381"/>
      <c r="AJ1484" s="384" t="str">
        <f t="shared" si="208"/>
        <v/>
      </c>
      <c r="AK1484" s="385" t="str">
        <f t="shared" si="209"/>
        <v/>
      </c>
      <c r="AL1484" s="388" t="str">
        <f t="shared" si="210"/>
        <v/>
      </c>
      <c r="AM1484" s="389" t="str">
        <f t="shared" si="211"/>
        <v/>
      </c>
      <c r="AN1484" s="388" t="str">
        <f t="shared" si="212"/>
        <v/>
      </c>
      <c r="AO1484" s="389" t="str">
        <f t="shared" si="213"/>
        <v/>
      </c>
      <c r="AP1484" s="423"/>
      <c r="AQ1484" s="423"/>
      <c r="AR1484" s="431" t="e">
        <f>VLOOKUP($B1484,'acc names'!$C$2:$D$12102,2,FALSE)</f>
        <v>#N/A</v>
      </c>
      <c r="AS1484" s="431" t="e">
        <f>VLOOKUP($AQ1484,software!$A$1:$B$14605,2,FALSE)</f>
        <v>#N/A</v>
      </c>
      <c r="AT1484" s="423"/>
      <c r="AV1484" s="423"/>
    </row>
    <row r="1485" spans="1:48" ht="12.75" x14ac:dyDescent="0.2">
      <c r="A1485" s="103"/>
      <c r="B1485" s="42"/>
      <c r="C1485" s="142"/>
      <c r="D1485" s="143"/>
      <c r="E1485" s="107"/>
      <c r="F1485" s="46"/>
      <c r="G1485" s="46"/>
      <c r="H1485" s="46"/>
      <c r="I1485" s="46"/>
      <c r="J1485" s="46"/>
      <c r="K1485" s="46"/>
      <c r="L1485" s="139"/>
      <c r="M1485" s="41"/>
      <c r="N1485" s="45"/>
      <c r="O1485" s="47"/>
      <c r="P1485" s="43"/>
      <c r="Q1485" s="71" t="e">
        <f>VLOOKUP(N1485,'error categories'!$A$2:$D$54,4,FALSE)</f>
        <v>#N/A</v>
      </c>
      <c r="R1485" s="72" t="e">
        <f>VLOOKUP(N1485,'error categories'!$A$2:$D$54,3,FALSE)</f>
        <v>#N/A</v>
      </c>
      <c r="S1485" s="374"/>
      <c r="T1485" s="377"/>
      <c r="U1485" s="378">
        <f t="shared" si="207"/>
        <v>0</v>
      </c>
      <c r="V1485" s="379"/>
      <c r="W1485" s="380"/>
      <c r="X1485" s="380"/>
      <c r="Y1485" s="380"/>
      <c r="Z1485" s="379"/>
      <c r="AA1485" s="381"/>
      <c r="AB1485" s="379"/>
      <c r="AC1485" s="380"/>
      <c r="AD1485" s="382">
        <f t="shared" si="214"/>
        <v>0</v>
      </c>
      <c r="AE1485" s="383">
        <f t="shared" si="215"/>
        <v>0</v>
      </c>
      <c r="AF1485" s="379"/>
      <c r="AG1485" s="381"/>
      <c r="AH1485" s="379"/>
      <c r="AI1485" s="381"/>
      <c r="AJ1485" s="384" t="str">
        <f t="shared" si="208"/>
        <v/>
      </c>
      <c r="AK1485" s="385" t="str">
        <f t="shared" si="209"/>
        <v/>
      </c>
      <c r="AL1485" s="388" t="str">
        <f t="shared" si="210"/>
        <v/>
      </c>
      <c r="AM1485" s="389" t="str">
        <f t="shared" si="211"/>
        <v/>
      </c>
      <c r="AN1485" s="388" t="str">
        <f t="shared" si="212"/>
        <v/>
      </c>
      <c r="AO1485" s="389" t="str">
        <f t="shared" si="213"/>
        <v/>
      </c>
      <c r="AP1485" s="423"/>
      <c r="AQ1485" s="423"/>
      <c r="AR1485" s="431" t="e">
        <f>VLOOKUP($B1485,'acc names'!$C$2:$D$12102,2,FALSE)</f>
        <v>#N/A</v>
      </c>
      <c r="AS1485" s="431" t="e">
        <f>VLOOKUP($AQ1485,software!$A$1:$B$14605,2,FALSE)</f>
        <v>#N/A</v>
      </c>
      <c r="AT1485" s="423"/>
      <c r="AV1485" s="423"/>
    </row>
    <row r="1486" spans="1:48" ht="12.75" x14ac:dyDescent="0.2">
      <c r="A1486" s="103"/>
      <c r="B1486" s="42"/>
      <c r="C1486" s="142"/>
      <c r="D1486" s="143"/>
      <c r="E1486" s="107"/>
      <c r="F1486" s="46"/>
      <c r="G1486" s="46"/>
      <c r="H1486" s="46"/>
      <c r="I1486" s="46"/>
      <c r="J1486" s="46"/>
      <c r="K1486" s="46"/>
      <c r="L1486" s="139"/>
      <c r="M1486" s="41"/>
      <c r="N1486" s="45"/>
      <c r="O1486" s="47"/>
      <c r="P1486" s="43"/>
      <c r="Q1486" s="71" t="e">
        <f>VLOOKUP(N1486,'error categories'!$A$2:$D$54,4,FALSE)</f>
        <v>#N/A</v>
      </c>
      <c r="R1486" s="72" t="e">
        <f>VLOOKUP(N1486,'error categories'!$A$2:$D$54,3,FALSE)</f>
        <v>#N/A</v>
      </c>
      <c r="S1486" s="374"/>
      <c r="T1486" s="377"/>
      <c r="U1486" s="378">
        <f t="shared" si="207"/>
        <v>0</v>
      </c>
      <c r="V1486" s="379"/>
      <c r="W1486" s="380"/>
      <c r="X1486" s="380"/>
      <c r="Y1486" s="380"/>
      <c r="Z1486" s="379"/>
      <c r="AA1486" s="381"/>
      <c r="AB1486" s="379"/>
      <c r="AC1486" s="380"/>
      <c r="AD1486" s="382">
        <f t="shared" si="214"/>
        <v>0</v>
      </c>
      <c r="AE1486" s="383">
        <f t="shared" si="215"/>
        <v>0</v>
      </c>
      <c r="AF1486" s="379"/>
      <c r="AG1486" s="381"/>
      <c r="AH1486" s="379"/>
      <c r="AI1486" s="381"/>
      <c r="AJ1486" s="384" t="str">
        <f t="shared" si="208"/>
        <v/>
      </c>
      <c r="AK1486" s="385" t="str">
        <f t="shared" si="209"/>
        <v/>
      </c>
      <c r="AL1486" s="388" t="str">
        <f t="shared" si="210"/>
        <v/>
      </c>
      <c r="AM1486" s="389" t="str">
        <f t="shared" si="211"/>
        <v/>
      </c>
      <c r="AN1486" s="388" t="str">
        <f t="shared" si="212"/>
        <v/>
      </c>
      <c r="AO1486" s="389" t="str">
        <f t="shared" si="213"/>
        <v/>
      </c>
      <c r="AP1486" s="423"/>
      <c r="AQ1486" s="423"/>
      <c r="AR1486" s="431" t="e">
        <f>VLOOKUP($B1486,'acc names'!$C$2:$D$12102,2,FALSE)</f>
        <v>#N/A</v>
      </c>
      <c r="AS1486" s="431" t="e">
        <f>VLOOKUP($AQ1486,software!$A$1:$B$14605,2,FALSE)</f>
        <v>#N/A</v>
      </c>
      <c r="AT1486" s="423"/>
      <c r="AV1486" s="423"/>
    </row>
    <row r="1487" spans="1:48" ht="12.75" x14ac:dyDescent="0.2">
      <c r="A1487" s="103"/>
      <c r="B1487" s="42"/>
      <c r="C1487" s="142"/>
      <c r="D1487" s="143"/>
      <c r="E1487" s="107"/>
      <c r="F1487" s="46"/>
      <c r="G1487" s="46"/>
      <c r="H1487" s="46"/>
      <c r="I1487" s="46"/>
      <c r="J1487" s="46"/>
      <c r="K1487" s="46"/>
      <c r="L1487" s="139"/>
      <c r="M1487" s="41"/>
      <c r="N1487" s="45"/>
      <c r="O1487" s="47"/>
      <c r="P1487" s="43"/>
      <c r="Q1487" s="71" t="e">
        <f>VLOOKUP(N1487,'error categories'!$A$2:$D$54,4,FALSE)</f>
        <v>#N/A</v>
      </c>
      <c r="R1487" s="72" t="e">
        <f>VLOOKUP(N1487,'error categories'!$A$2:$D$54,3,FALSE)</f>
        <v>#N/A</v>
      </c>
      <c r="S1487" s="374"/>
      <c r="T1487" s="377"/>
      <c r="U1487" s="378">
        <f t="shared" si="207"/>
        <v>0</v>
      </c>
      <c r="V1487" s="379"/>
      <c r="W1487" s="380"/>
      <c r="X1487" s="380"/>
      <c r="Y1487" s="380"/>
      <c r="Z1487" s="379"/>
      <c r="AA1487" s="381"/>
      <c r="AB1487" s="379"/>
      <c r="AC1487" s="380"/>
      <c r="AD1487" s="382">
        <f t="shared" si="214"/>
        <v>0</v>
      </c>
      <c r="AE1487" s="383">
        <f t="shared" si="215"/>
        <v>0</v>
      </c>
      <c r="AF1487" s="379"/>
      <c r="AG1487" s="381"/>
      <c r="AH1487" s="379"/>
      <c r="AI1487" s="381"/>
      <c r="AJ1487" s="384" t="str">
        <f t="shared" si="208"/>
        <v/>
      </c>
      <c r="AK1487" s="385" t="str">
        <f t="shared" si="209"/>
        <v/>
      </c>
      <c r="AL1487" s="388" t="str">
        <f t="shared" si="210"/>
        <v/>
      </c>
      <c r="AM1487" s="389" t="str">
        <f t="shared" si="211"/>
        <v/>
      </c>
      <c r="AN1487" s="388" t="str">
        <f t="shared" si="212"/>
        <v/>
      </c>
      <c r="AO1487" s="389" t="str">
        <f t="shared" si="213"/>
        <v/>
      </c>
      <c r="AP1487" s="423"/>
      <c r="AQ1487" s="423"/>
      <c r="AR1487" s="431" t="e">
        <f>VLOOKUP($B1487,'acc names'!$C$2:$D$12102,2,FALSE)</f>
        <v>#N/A</v>
      </c>
      <c r="AS1487" s="431" t="e">
        <f>VLOOKUP($AQ1487,software!$A$1:$B$14605,2,FALSE)</f>
        <v>#N/A</v>
      </c>
      <c r="AT1487" s="423"/>
      <c r="AV1487" s="423"/>
    </row>
    <row r="1488" spans="1:48" ht="12.75" x14ac:dyDescent="0.2">
      <c r="A1488" s="103"/>
      <c r="B1488" s="42"/>
      <c r="C1488" s="142"/>
      <c r="D1488" s="143"/>
      <c r="E1488" s="107"/>
      <c r="F1488" s="46"/>
      <c r="G1488" s="46"/>
      <c r="H1488" s="46"/>
      <c r="I1488" s="46"/>
      <c r="J1488" s="46"/>
      <c r="K1488" s="46"/>
      <c r="L1488" s="139"/>
      <c r="M1488" s="41"/>
      <c r="N1488" s="45"/>
      <c r="O1488" s="47"/>
      <c r="P1488" s="43"/>
      <c r="Q1488" s="71" t="e">
        <f>VLOOKUP(N1488,'error categories'!$A$2:$D$54,4,FALSE)</f>
        <v>#N/A</v>
      </c>
      <c r="R1488" s="72" t="e">
        <f>VLOOKUP(N1488,'error categories'!$A$2:$D$54,3,FALSE)</f>
        <v>#N/A</v>
      </c>
      <c r="S1488" s="374"/>
      <c r="T1488" s="377"/>
      <c r="U1488" s="378">
        <f t="shared" si="207"/>
        <v>0</v>
      </c>
      <c r="V1488" s="379"/>
      <c r="W1488" s="380"/>
      <c r="X1488" s="380"/>
      <c r="Y1488" s="380"/>
      <c r="Z1488" s="379"/>
      <c r="AA1488" s="381"/>
      <c r="AB1488" s="379"/>
      <c r="AC1488" s="380"/>
      <c r="AD1488" s="382">
        <f t="shared" si="214"/>
        <v>0</v>
      </c>
      <c r="AE1488" s="383">
        <f t="shared" si="215"/>
        <v>0</v>
      </c>
      <c r="AF1488" s="379"/>
      <c r="AG1488" s="381"/>
      <c r="AH1488" s="379"/>
      <c r="AI1488" s="381"/>
      <c r="AJ1488" s="384" t="str">
        <f t="shared" si="208"/>
        <v/>
      </c>
      <c r="AK1488" s="385" t="str">
        <f t="shared" si="209"/>
        <v/>
      </c>
      <c r="AL1488" s="388" t="str">
        <f t="shared" si="210"/>
        <v/>
      </c>
      <c r="AM1488" s="389" t="str">
        <f t="shared" si="211"/>
        <v/>
      </c>
      <c r="AN1488" s="388" t="str">
        <f t="shared" si="212"/>
        <v/>
      </c>
      <c r="AO1488" s="389" t="str">
        <f t="shared" si="213"/>
        <v/>
      </c>
      <c r="AP1488" s="423"/>
      <c r="AQ1488" s="423"/>
      <c r="AR1488" s="431" t="e">
        <f>VLOOKUP($B1488,'acc names'!$C$2:$D$12102,2,FALSE)</f>
        <v>#N/A</v>
      </c>
      <c r="AS1488" s="431" t="e">
        <f>VLOOKUP($AQ1488,software!$A$1:$B$14605,2,FALSE)</f>
        <v>#N/A</v>
      </c>
      <c r="AT1488" s="423"/>
      <c r="AV1488" s="423"/>
    </row>
    <row r="1489" spans="1:48" ht="12.75" x14ac:dyDescent="0.2">
      <c r="A1489" s="103"/>
      <c r="B1489" s="42"/>
      <c r="C1489" s="142"/>
      <c r="D1489" s="143"/>
      <c r="E1489" s="107"/>
      <c r="F1489" s="46"/>
      <c r="G1489" s="46"/>
      <c r="H1489" s="46"/>
      <c r="I1489" s="46"/>
      <c r="J1489" s="46"/>
      <c r="K1489" s="46"/>
      <c r="L1489" s="139"/>
      <c r="M1489" s="41"/>
      <c r="N1489" s="45"/>
      <c r="O1489" s="47"/>
      <c r="P1489" s="43"/>
      <c r="Q1489" s="71" t="e">
        <f>VLOOKUP(N1489,'error categories'!$A$2:$D$54,4,FALSE)</f>
        <v>#N/A</v>
      </c>
      <c r="R1489" s="72" t="e">
        <f>VLOOKUP(N1489,'error categories'!$A$2:$D$54,3,FALSE)</f>
        <v>#N/A</v>
      </c>
      <c r="S1489" s="374"/>
      <c r="T1489" s="377"/>
      <c r="U1489" s="378">
        <f t="shared" si="207"/>
        <v>0</v>
      </c>
      <c r="V1489" s="379"/>
      <c r="W1489" s="380"/>
      <c r="X1489" s="380"/>
      <c r="Y1489" s="380"/>
      <c r="Z1489" s="379"/>
      <c r="AA1489" s="381"/>
      <c r="AB1489" s="379"/>
      <c r="AC1489" s="380"/>
      <c r="AD1489" s="382">
        <f t="shared" si="214"/>
        <v>0</v>
      </c>
      <c r="AE1489" s="383">
        <f t="shared" si="215"/>
        <v>0</v>
      </c>
      <c r="AF1489" s="379"/>
      <c r="AG1489" s="381"/>
      <c r="AH1489" s="379"/>
      <c r="AI1489" s="381"/>
      <c r="AJ1489" s="384" t="str">
        <f t="shared" si="208"/>
        <v/>
      </c>
      <c r="AK1489" s="385" t="str">
        <f t="shared" si="209"/>
        <v/>
      </c>
      <c r="AL1489" s="388" t="str">
        <f t="shared" si="210"/>
        <v/>
      </c>
      <c r="AM1489" s="389" t="str">
        <f t="shared" si="211"/>
        <v/>
      </c>
      <c r="AN1489" s="388" t="str">
        <f t="shared" si="212"/>
        <v/>
      </c>
      <c r="AO1489" s="389" t="str">
        <f t="shared" si="213"/>
        <v/>
      </c>
      <c r="AP1489" s="423"/>
      <c r="AQ1489" s="423"/>
      <c r="AR1489" s="431" t="e">
        <f>VLOOKUP($B1489,'acc names'!$C$2:$D$12102,2,FALSE)</f>
        <v>#N/A</v>
      </c>
      <c r="AS1489" s="431" t="e">
        <f>VLOOKUP($AQ1489,software!$A$1:$B$14605,2,FALSE)</f>
        <v>#N/A</v>
      </c>
      <c r="AT1489" s="423"/>
      <c r="AV1489" s="423"/>
    </row>
    <row r="1490" spans="1:48" ht="12.75" x14ac:dyDescent="0.2">
      <c r="A1490" s="103"/>
      <c r="B1490" s="42"/>
      <c r="C1490" s="142"/>
      <c r="D1490" s="143"/>
      <c r="E1490" s="107"/>
      <c r="F1490" s="46"/>
      <c r="G1490" s="46"/>
      <c r="H1490" s="46"/>
      <c r="I1490" s="46"/>
      <c r="J1490" s="46"/>
      <c r="K1490" s="46"/>
      <c r="L1490" s="139"/>
      <c r="M1490" s="41"/>
      <c r="N1490" s="45"/>
      <c r="O1490" s="47"/>
      <c r="P1490" s="43"/>
      <c r="Q1490" s="71" t="e">
        <f>VLOOKUP(N1490,'error categories'!$A$2:$D$54,4,FALSE)</f>
        <v>#N/A</v>
      </c>
      <c r="R1490" s="72" t="e">
        <f>VLOOKUP(N1490,'error categories'!$A$2:$D$54,3,FALSE)</f>
        <v>#N/A</v>
      </c>
      <c r="S1490" s="374"/>
      <c r="T1490" s="377"/>
      <c r="U1490" s="378">
        <f t="shared" si="207"/>
        <v>0</v>
      </c>
      <c r="V1490" s="379"/>
      <c r="W1490" s="380"/>
      <c r="X1490" s="380"/>
      <c r="Y1490" s="380"/>
      <c r="Z1490" s="379"/>
      <c r="AA1490" s="381"/>
      <c r="AB1490" s="379"/>
      <c r="AC1490" s="380"/>
      <c r="AD1490" s="382">
        <f t="shared" si="214"/>
        <v>0</v>
      </c>
      <c r="AE1490" s="383">
        <f t="shared" si="215"/>
        <v>0</v>
      </c>
      <c r="AF1490" s="379"/>
      <c r="AG1490" s="381"/>
      <c r="AH1490" s="379"/>
      <c r="AI1490" s="381"/>
      <c r="AJ1490" s="384" t="str">
        <f t="shared" si="208"/>
        <v/>
      </c>
      <c r="AK1490" s="385" t="str">
        <f t="shared" si="209"/>
        <v/>
      </c>
      <c r="AL1490" s="388" t="str">
        <f t="shared" si="210"/>
        <v/>
      </c>
      <c r="AM1490" s="389" t="str">
        <f t="shared" si="211"/>
        <v/>
      </c>
      <c r="AN1490" s="388" t="str">
        <f t="shared" si="212"/>
        <v/>
      </c>
      <c r="AO1490" s="389" t="str">
        <f t="shared" si="213"/>
        <v/>
      </c>
      <c r="AP1490" s="423"/>
      <c r="AQ1490" s="423"/>
      <c r="AR1490" s="431" t="e">
        <f>VLOOKUP($B1490,'acc names'!$C$2:$D$12102,2,FALSE)</f>
        <v>#N/A</v>
      </c>
      <c r="AS1490" s="431" t="e">
        <f>VLOOKUP($AQ1490,software!$A$1:$B$14605,2,FALSE)</f>
        <v>#N/A</v>
      </c>
      <c r="AT1490" s="423"/>
      <c r="AV1490" s="423"/>
    </row>
    <row r="1491" spans="1:48" ht="12.75" x14ac:dyDescent="0.2">
      <c r="A1491" s="103"/>
      <c r="B1491" s="42"/>
      <c r="C1491" s="142"/>
      <c r="D1491" s="143"/>
      <c r="E1491" s="107"/>
      <c r="F1491" s="46"/>
      <c r="G1491" s="46"/>
      <c r="H1491" s="46"/>
      <c r="I1491" s="46"/>
      <c r="J1491" s="46"/>
      <c r="K1491" s="46"/>
      <c r="L1491" s="139"/>
      <c r="M1491" s="41"/>
      <c r="N1491" s="45"/>
      <c r="O1491" s="47"/>
      <c r="P1491" s="43"/>
      <c r="Q1491" s="71" t="e">
        <f>VLOOKUP(N1491,'error categories'!$A$2:$D$54,4,FALSE)</f>
        <v>#N/A</v>
      </c>
      <c r="R1491" s="72" t="e">
        <f>VLOOKUP(N1491,'error categories'!$A$2:$D$54,3,FALSE)</f>
        <v>#N/A</v>
      </c>
      <c r="S1491" s="374"/>
      <c r="T1491" s="377"/>
      <c r="U1491" s="378">
        <f t="shared" si="207"/>
        <v>0</v>
      </c>
      <c r="V1491" s="379"/>
      <c r="W1491" s="380"/>
      <c r="X1491" s="380"/>
      <c r="Y1491" s="380"/>
      <c r="Z1491" s="379"/>
      <c r="AA1491" s="381"/>
      <c r="AB1491" s="379"/>
      <c r="AC1491" s="380"/>
      <c r="AD1491" s="382">
        <f t="shared" si="214"/>
        <v>0</v>
      </c>
      <c r="AE1491" s="383">
        <f t="shared" si="215"/>
        <v>0</v>
      </c>
      <c r="AF1491" s="379"/>
      <c r="AG1491" s="381"/>
      <c r="AH1491" s="379"/>
      <c r="AI1491" s="381"/>
      <c r="AJ1491" s="384" t="str">
        <f t="shared" si="208"/>
        <v/>
      </c>
      <c r="AK1491" s="385" t="str">
        <f t="shared" si="209"/>
        <v/>
      </c>
      <c r="AL1491" s="388" t="str">
        <f t="shared" si="210"/>
        <v/>
      </c>
      <c r="AM1491" s="389" t="str">
        <f t="shared" si="211"/>
        <v/>
      </c>
      <c r="AN1491" s="388" t="str">
        <f t="shared" si="212"/>
        <v/>
      </c>
      <c r="AO1491" s="389" t="str">
        <f t="shared" si="213"/>
        <v/>
      </c>
      <c r="AP1491" s="423"/>
      <c r="AQ1491" s="423"/>
      <c r="AR1491" s="431" t="e">
        <f>VLOOKUP($B1491,'acc names'!$C$2:$D$12102,2,FALSE)</f>
        <v>#N/A</v>
      </c>
      <c r="AS1491" s="431" t="e">
        <f>VLOOKUP($AQ1491,software!$A$1:$B$14605,2,FALSE)</f>
        <v>#N/A</v>
      </c>
      <c r="AT1491" s="423"/>
      <c r="AV1491" s="423"/>
    </row>
    <row r="1492" spans="1:48" ht="12.75" x14ac:dyDescent="0.2">
      <c r="A1492" s="103"/>
      <c r="B1492" s="42"/>
      <c r="C1492" s="142"/>
      <c r="D1492" s="143"/>
      <c r="E1492" s="107"/>
      <c r="F1492" s="46"/>
      <c r="G1492" s="46"/>
      <c r="H1492" s="46"/>
      <c r="I1492" s="46"/>
      <c r="J1492" s="46"/>
      <c r="K1492" s="46"/>
      <c r="L1492" s="139"/>
      <c r="M1492" s="41"/>
      <c r="N1492" s="45"/>
      <c r="O1492" s="47"/>
      <c r="P1492" s="43"/>
      <c r="Q1492" s="71" t="e">
        <f>VLOOKUP(N1492,'error categories'!$A$2:$D$54,4,FALSE)</f>
        <v>#N/A</v>
      </c>
      <c r="R1492" s="72" t="e">
        <f>VLOOKUP(N1492,'error categories'!$A$2:$D$54,3,FALSE)</f>
        <v>#N/A</v>
      </c>
      <c r="S1492" s="374"/>
      <c r="T1492" s="377"/>
      <c r="U1492" s="378">
        <f t="shared" si="207"/>
        <v>0</v>
      </c>
      <c r="V1492" s="379"/>
      <c r="W1492" s="380"/>
      <c r="X1492" s="380"/>
      <c r="Y1492" s="380"/>
      <c r="Z1492" s="379"/>
      <c r="AA1492" s="381"/>
      <c r="AB1492" s="379"/>
      <c r="AC1492" s="380"/>
      <c r="AD1492" s="382">
        <f t="shared" si="214"/>
        <v>0</v>
      </c>
      <c r="AE1492" s="383">
        <f t="shared" si="215"/>
        <v>0</v>
      </c>
      <c r="AF1492" s="379"/>
      <c r="AG1492" s="381"/>
      <c r="AH1492" s="379"/>
      <c r="AI1492" s="381"/>
      <c r="AJ1492" s="384" t="str">
        <f t="shared" si="208"/>
        <v/>
      </c>
      <c r="AK1492" s="385" t="str">
        <f t="shared" si="209"/>
        <v/>
      </c>
      <c r="AL1492" s="388" t="str">
        <f t="shared" si="210"/>
        <v/>
      </c>
      <c r="AM1492" s="389" t="str">
        <f t="shared" si="211"/>
        <v/>
      </c>
      <c r="AN1492" s="388" t="str">
        <f t="shared" si="212"/>
        <v/>
      </c>
      <c r="AO1492" s="389" t="str">
        <f t="shared" si="213"/>
        <v/>
      </c>
      <c r="AP1492" s="423"/>
      <c r="AQ1492" s="423"/>
      <c r="AR1492" s="431" t="e">
        <f>VLOOKUP($B1492,'acc names'!$C$2:$D$12102,2,FALSE)</f>
        <v>#N/A</v>
      </c>
      <c r="AS1492" s="431" t="e">
        <f>VLOOKUP($AQ1492,software!$A$1:$B$14605,2,FALSE)</f>
        <v>#N/A</v>
      </c>
      <c r="AT1492" s="423"/>
      <c r="AV1492" s="423"/>
    </row>
    <row r="1493" spans="1:48" ht="12.75" x14ac:dyDescent="0.2">
      <c r="A1493" s="103"/>
      <c r="B1493" s="42"/>
      <c r="C1493" s="142"/>
      <c r="D1493" s="143"/>
      <c r="E1493" s="107"/>
      <c r="F1493" s="46"/>
      <c r="G1493" s="46"/>
      <c r="H1493" s="46"/>
      <c r="I1493" s="46"/>
      <c r="J1493" s="46"/>
      <c r="K1493" s="46"/>
      <c r="L1493" s="139"/>
      <c r="M1493" s="41"/>
      <c r="N1493" s="45"/>
      <c r="O1493" s="47"/>
      <c r="P1493" s="43"/>
      <c r="Q1493" s="71" t="e">
        <f>VLOOKUP(N1493,'error categories'!$A$2:$D$54,4,FALSE)</f>
        <v>#N/A</v>
      </c>
      <c r="R1493" s="72" t="e">
        <f>VLOOKUP(N1493,'error categories'!$A$2:$D$54,3,FALSE)</f>
        <v>#N/A</v>
      </c>
      <c r="S1493" s="374"/>
      <c r="T1493" s="377"/>
      <c r="U1493" s="378">
        <f t="shared" si="207"/>
        <v>0</v>
      </c>
      <c r="V1493" s="379"/>
      <c r="W1493" s="380"/>
      <c r="X1493" s="380"/>
      <c r="Y1493" s="380"/>
      <c r="Z1493" s="379"/>
      <c r="AA1493" s="381"/>
      <c r="AB1493" s="379"/>
      <c r="AC1493" s="380"/>
      <c r="AD1493" s="382">
        <f t="shared" si="214"/>
        <v>0</v>
      </c>
      <c r="AE1493" s="383">
        <f t="shared" si="215"/>
        <v>0</v>
      </c>
      <c r="AF1493" s="379"/>
      <c r="AG1493" s="381"/>
      <c r="AH1493" s="379"/>
      <c r="AI1493" s="381"/>
      <c r="AJ1493" s="384" t="str">
        <f t="shared" si="208"/>
        <v/>
      </c>
      <c r="AK1493" s="385" t="str">
        <f t="shared" si="209"/>
        <v/>
      </c>
      <c r="AL1493" s="388" t="str">
        <f t="shared" si="210"/>
        <v/>
      </c>
      <c r="AM1493" s="389" t="str">
        <f t="shared" si="211"/>
        <v/>
      </c>
      <c r="AN1493" s="388" t="str">
        <f t="shared" si="212"/>
        <v/>
      </c>
      <c r="AO1493" s="389" t="str">
        <f t="shared" si="213"/>
        <v/>
      </c>
      <c r="AP1493" s="423"/>
      <c r="AQ1493" s="423"/>
      <c r="AR1493" s="431" t="e">
        <f>VLOOKUP($B1493,'acc names'!$C$2:$D$12102,2,FALSE)</f>
        <v>#N/A</v>
      </c>
      <c r="AS1493" s="431" t="e">
        <f>VLOOKUP($AQ1493,software!$A$1:$B$14605,2,FALSE)</f>
        <v>#N/A</v>
      </c>
      <c r="AT1493" s="423"/>
      <c r="AV1493" s="423"/>
    </row>
    <row r="1494" spans="1:48" ht="12.75" x14ac:dyDescent="0.2">
      <c r="A1494" s="103"/>
      <c r="B1494" s="42"/>
      <c r="C1494" s="142"/>
      <c r="D1494" s="143"/>
      <c r="E1494" s="107"/>
      <c r="F1494" s="46"/>
      <c r="G1494" s="46"/>
      <c r="H1494" s="46"/>
      <c r="I1494" s="46"/>
      <c r="J1494" s="46"/>
      <c r="K1494" s="46"/>
      <c r="L1494" s="139"/>
      <c r="M1494" s="41"/>
      <c r="N1494" s="45"/>
      <c r="O1494" s="47"/>
      <c r="P1494" s="43"/>
      <c r="Q1494" s="71" t="e">
        <f>VLOOKUP(N1494,'error categories'!$A$2:$D$54,4,FALSE)</f>
        <v>#N/A</v>
      </c>
      <c r="R1494" s="72" t="e">
        <f>VLOOKUP(N1494,'error categories'!$A$2:$D$54,3,FALSE)</f>
        <v>#N/A</v>
      </c>
      <c r="S1494" s="374"/>
      <c r="T1494" s="377"/>
      <c r="U1494" s="378">
        <f t="shared" si="207"/>
        <v>0</v>
      </c>
      <c r="V1494" s="379"/>
      <c r="W1494" s="380"/>
      <c r="X1494" s="380"/>
      <c r="Y1494" s="380"/>
      <c r="Z1494" s="379"/>
      <c r="AA1494" s="381"/>
      <c r="AB1494" s="379"/>
      <c r="AC1494" s="380"/>
      <c r="AD1494" s="382">
        <f t="shared" si="214"/>
        <v>0</v>
      </c>
      <c r="AE1494" s="383">
        <f t="shared" si="215"/>
        <v>0</v>
      </c>
      <c r="AF1494" s="379"/>
      <c r="AG1494" s="381"/>
      <c r="AH1494" s="379"/>
      <c r="AI1494" s="381"/>
      <c r="AJ1494" s="384" t="str">
        <f t="shared" si="208"/>
        <v/>
      </c>
      <c r="AK1494" s="385" t="str">
        <f t="shared" si="209"/>
        <v/>
      </c>
      <c r="AL1494" s="388" t="str">
        <f t="shared" si="210"/>
        <v/>
      </c>
      <c r="AM1494" s="389" t="str">
        <f t="shared" si="211"/>
        <v/>
      </c>
      <c r="AN1494" s="388" t="str">
        <f t="shared" si="212"/>
        <v/>
      </c>
      <c r="AO1494" s="389" t="str">
        <f t="shared" si="213"/>
        <v/>
      </c>
      <c r="AP1494" s="423"/>
      <c r="AQ1494" s="423"/>
      <c r="AR1494" s="431" t="e">
        <f>VLOOKUP($B1494,'acc names'!$C$2:$D$12102,2,FALSE)</f>
        <v>#N/A</v>
      </c>
      <c r="AS1494" s="431" t="e">
        <f>VLOOKUP($AQ1494,software!$A$1:$B$14605,2,FALSE)</f>
        <v>#N/A</v>
      </c>
      <c r="AT1494" s="423"/>
      <c r="AV1494" s="423"/>
    </row>
    <row r="1495" spans="1:48" ht="12.75" x14ac:dyDescent="0.2">
      <c r="A1495" s="103"/>
      <c r="B1495" s="42"/>
      <c r="C1495" s="142"/>
      <c r="D1495" s="143"/>
      <c r="E1495" s="107"/>
      <c r="F1495" s="46"/>
      <c r="G1495" s="46"/>
      <c r="H1495" s="46"/>
      <c r="I1495" s="46"/>
      <c r="J1495" s="46"/>
      <c r="K1495" s="46"/>
      <c r="L1495" s="139"/>
      <c r="M1495" s="41"/>
      <c r="N1495" s="45"/>
      <c r="O1495" s="47"/>
      <c r="P1495" s="43"/>
      <c r="Q1495" s="71" t="e">
        <f>VLOOKUP(N1495,'error categories'!$A$2:$D$54,4,FALSE)</f>
        <v>#N/A</v>
      </c>
      <c r="R1495" s="72" t="e">
        <f>VLOOKUP(N1495,'error categories'!$A$2:$D$54,3,FALSE)</f>
        <v>#N/A</v>
      </c>
      <c r="S1495" s="374"/>
      <c r="T1495" s="377"/>
      <c r="U1495" s="378">
        <f t="shared" si="207"/>
        <v>0</v>
      </c>
      <c r="V1495" s="379"/>
      <c r="W1495" s="380"/>
      <c r="X1495" s="380"/>
      <c r="Y1495" s="380"/>
      <c r="Z1495" s="379"/>
      <c r="AA1495" s="381"/>
      <c r="AB1495" s="379"/>
      <c r="AC1495" s="380"/>
      <c r="AD1495" s="382">
        <f t="shared" si="214"/>
        <v>0</v>
      </c>
      <c r="AE1495" s="383">
        <f t="shared" si="215"/>
        <v>0</v>
      </c>
      <c r="AF1495" s="379"/>
      <c r="AG1495" s="381"/>
      <c r="AH1495" s="379"/>
      <c r="AI1495" s="381"/>
      <c r="AJ1495" s="384" t="str">
        <f t="shared" si="208"/>
        <v/>
      </c>
      <c r="AK1495" s="385" t="str">
        <f t="shared" si="209"/>
        <v/>
      </c>
      <c r="AL1495" s="388" t="str">
        <f t="shared" si="210"/>
        <v/>
      </c>
      <c r="AM1495" s="389" t="str">
        <f t="shared" si="211"/>
        <v/>
      </c>
      <c r="AN1495" s="388" t="str">
        <f t="shared" si="212"/>
        <v/>
      </c>
      <c r="AO1495" s="389" t="str">
        <f t="shared" si="213"/>
        <v/>
      </c>
      <c r="AP1495" s="423"/>
      <c r="AQ1495" s="423"/>
      <c r="AR1495" s="431" t="e">
        <f>VLOOKUP($B1495,'acc names'!$C$2:$D$12102,2,FALSE)</f>
        <v>#N/A</v>
      </c>
      <c r="AS1495" s="431" t="e">
        <f>VLOOKUP($AQ1495,software!$A$1:$B$14605,2,FALSE)</f>
        <v>#N/A</v>
      </c>
      <c r="AT1495" s="423"/>
      <c r="AV1495" s="423"/>
    </row>
    <row r="1496" spans="1:48" ht="12.75" x14ac:dyDescent="0.2">
      <c r="A1496" s="103"/>
      <c r="B1496" s="42"/>
      <c r="C1496" s="142"/>
      <c r="D1496" s="143"/>
      <c r="E1496" s="107"/>
      <c r="F1496" s="46"/>
      <c r="G1496" s="46"/>
      <c r="H1496" s="46"/>
      <c r="I1496" s="46"/>
      <c r="J1496" s="46"/>
      <c r="K1496" s="46"/>
      <c r="L1496" s="139"/>
      <c r="M1496" s="41"/>
      <c r="N1496" s="45"/>
      <c r="O1496" s="47"/>
      <c r="P1496" s="43"/>
      <c r="Q1496" s="71" t="e">
        <f>VLOOKUP(N1496,'error categories'!$A$2:$D$54,4,FALSE)</f>
        <v>#N/A</v>
      </c>
      <c r="R1496" s="72" t="e">
        <f>VLOOKUP(N1496,'error categories'!$A$2:$D$54,3,FALSE)</f>
        <v>#N/A</v>
      </c>
      <c r="S1496" s="374"/>
      <c r="T1496" s="377"/>
      <c r="U1496" s="378">
        <f t="shared" si="207"/>
        <v>0</v>
      </c>
      <c r="V1496" s="379"/>
      <c r="W1496" s="380"/>
      <c r="X1496" s="380"/>
      <c r="Y1496" s="380"/>
      <c r="Z1496" s="379"/>
      <c r="AA1496" s="381"/>
      <c r="AB1496" s="379"/>
      <c r="AC1496" s="380"/>
      <c r="AD1496" s="382">
        <f t="shared" si="214"/>
        <v>0</v>
      </c>
      <c r="AE1496" s="383">
        <f t="shared" si="215"/>
        <v>0</v>
      </c>
      <c r="AF1496" s="379"/>
      <c r="AG1496" s="381"/>
      <c r="AH1496" s="379"/>
      <c r="AI1496" s="381"/>
      <c r="AJ1496" s="384" t="str">
        <f t="shared" si="208"/>
        <v/>
      </c>
      <c r="AK1496" s="385" t="str">
        <f t="shared" si="209"/>
        <v/>
      </c>
      <c r="AL1496" s="388" t="str">
        <f t="shared" si="210"/>
        <v/>
      </c>
      <c r="AM1496" s="389" t="str">
        <f t="shared" si="211"/>
        <v/>
      </c>
      <c r="AN1496" s="388" t="str">
        <f t="shared" si="212"/>
        <v/>
      </c>
      <c r="AO1496" s="389" t="str">
        <f t="shared" si="213"/>
        <v/>
      </c>
      <c r="AP1496" s="423"/>
      <c r="AQ1496" s="423"/>
      <c r="AR1496" s="431" t="e">
        <f>VLOOKUP($B1496,'acc names'!$C$2:$D$12102,2,FALSE)</f>
        <v>#N/A</v>
      </c>
      <c r="AS1496" s="431" t="e">
        <f>VLOOKUP($AQ1496,software!$A$1:$B$14605,2,FALSE)</f>
        <v>#N/A</v>
      </c>
      <c r="AT1496" s="423"/>
      <c r="AV1496" s="423"/>
    </row>
    <row r="1497" spans="1:48" ht="12.75" x14ac:dyDescent="0.2">
      <c r="A1497" s="103"/>
      <c r="B1497" s="42"/>
      <c r="C1497" s="142"/>
      <c r="D1497" s="143"/>
      <c r="E1497" s="107"/>
      <c r="F1497" s="46"/>
      <c r="G1497" s="46"/>
      <c r="H1497" s="46"/>
      <c r="I1497" s="46"/>
      <c r="J1497" s="46"/>
      <c r="K1497" s="46"/>
      <c r="L1497" s="139"/>
      <c r="M1497" s="41"/>
      <c r="N1497" s="45"/>
      <c r="O1497" s="47"/>
      <c r="P1497" s="43"/>
      <c r="Q1497" s="71" t="e">
        <f>VLOOKUP(N1497,'error categories'!$A$2:$D$54,4,FALSE)</f>
        <v>#N/A</v>
      </c>
      <c r="R1497" s="72" t="e">
        <f>VLOOKUP(N1497,'error categories'!$A$2:$D$54,3,FALSE)</f>
        <v>#N/A</v>
      </c>
      <c r="S1497" s="374"/>
      <c r="T1497" s="377"/>
      <c r="U1497" s="378">
        <f t="shared" si="207"/>
        <v>0</v>
      </c>
      <c r="V1497" s="379"/>
      <c r="W1497" s="380"/>
      <c r="X1497" s="380"/>
      <c r="Y1497" s="380"/>
      <c r="Z1497" s="379"/>
      <c r="AA1497" s="381"/>
      <c r="AB1497" s="379"/>
      <c r="AC1497" s="380"/>
      <c r="AD1497" s="382">
        <f t="shared" si="214"/>
        <v>0</v>
      </c>
      <c r="AE1497" s="383">
        <f t="shared" si="215"/>
        <v>0</v>
      </c>
      <c r="AF1497" s="379"/>
      <c r="AG1497" s="381"/>
      <c r="AH1497" s="379"/>
      <c r="AI1497" s="381"/>
      <c r="AJ1497" s="384" t="str">
        <f t="shared" si="208"/>
        <v/>
      </c>
      <c r="AK1497" s="385" t="str">
        <f t="shared" si="209"/>
        <v/>
      </c>
      <c r="AL1497" s="388" t="str">
        <f t="shared" si="210"/>
        <v/>
      </c>
      <c r="AM1497" s="389" t="str">
        <f t="shared" si="211"/>
        <v/>
      </c>
      <c r="AN1497" s="388" t="str">
        <f t="shared" si="212"/>
        <v/>
      </c>
      <c r="AO1497" s="389" t="str">
        <f t="shared" si="213"/>
        <v/>
      </c>
      <c r="AP1497" s="423"/>
      <c r="AQ1497" s="423"/>
      <c r="AR1497" s="431" t="e">
        <f>VLOOKUP($B1497,'acc names'!$C$2:$D$12102,2,FALSE)</f>
        <v>#N/A</v>
      </c>
      <c r="AS1497" s="431" t="e">
        <f>VLOOKUP($AQ1497,software!$A$1:$B$14605,2,FALSE)</f>
        <v>#N/A</v>
      </c>
      <c r="AT1497" s="423"/>
      <c r="AV1497" s="423"/>
    </row>
    <row r="1498" spans="1:48" ht="12.75" x14ac:dyDescent="0.2">
      <c r="A1498" s="103"/>
      <c r="B1498" s="42"/>
      <c r="C1498" s="142"/>
      <c r="D1498" s="143"/>
      <c r="E1498" s="107"/>
      <c r="F1498" s="46"/>
      <c r="G1498" s="46"/>
      <c r="H1498" s="46"/>
      <c r="I1498" s="46"/>
      <c r="J1498" s="46"/>
      <c r="K1498" s="46"/>
      <c r="L1498" s="139"/>
      <c r="M1498" s="41"/>
      <c r="N1498" s="45"/>
      <c r="O1498" s="47"/>
      <c r="P1498" s="43"/>
      <c r="Q1498" s="71" t="e">
        <f>VLOOKUP(N1498,'error categories'!$A$2:$D$54,4,FALSE)</f>
        <v>#N/A</v>
      </c>
      <c r="R1498" s="72" t="e">
        <f>VLOOKUP(N1498,'error categories'!$A$2:$D$54,3,FALSE)</f>
        <v>#N/A</v>
      </c>
      <c r="S1498" s="374"/>
      <c r="T1498" s="377"/>
      <c r="U1498" s="378">
        <f t="shared" si="207"/>
        <v>0</v>
      </c>
      <c r="V1498" s="379"/>
      <c r="W1498" s="380"/>
      <c r="X1498" s="380"/>
      <c r="Y1498" s="380"/>
      <c r="Z1498" s="379"/>
      <c r="AA1498" s="381"/>
      <c r="AB1498" s="379"/>
      <c r="AC1498" s="380"/>
      <c r="AD1498" s="382">
        <f t="shared" si="214"/>
        <v>0</v>
      </c>
      <c r="AE1498" s="383">
        <f t="shared" si="215"/>
        <v>0</v>
      </c>
      <c r="AF1498" s="379"/>
      <c r="AG1498" s="381"/>
      <c r="AH1498" s="379"/>
      <c r="AI1498" s="381"/>
      <c r="AJ1498" s="384" t="str">
        <f t="shared" si="208"/>
        <v/>
      </c>
      <c r="AK1498" s="385" t="str">
        <f t="shared" si="209"/>
        <v/>
      </c>
      <c r="AL1498" s="388" t="str">
        <f t="shared" si="210"/>
        <v/>
      </c>
      <c r="AM1498" s="389" t="str">
        <f t="shared" si="211"/>
        <v/>
      </c>
      <c r="AN1498" s="388" t="str">
        <f t="shared" si="212"/>
        <v/>
      </c>
      <c r="AO1498" s="389" t="str">
        <f t="shared" si="213"/>
        <v/>
      </c>
      <c r="AP1498" s="423"/>
      <c r="AQ1498" s="423"/>
      <c r="AR1498" s="431" t="e">
        <f>VLOOKUP($B1498,'acc names'!$C$2:$D$12102,2,FALSE)</f>
        <v>#N/A</v>
      </c>
      <c r="AS1498" s="431" t="e">
        <f>VLOOKUP($AQ1498,software!$A$1:$B$14605,2,FALSE)</f>
        <v>#N/A</v>
      </c>
      <c r="AT1498" s="423"/>
      <c r="AV1498" s="423"/>
    </row>
    <row r="1499" spans="1:48" ht="12.75" x14ac:dyDescent="0.2">
      <c r="A1499" s="103"/>
      <c r="B1499" s="42"/>
      <c r="C1499" s="142"/>
      <c r="D1499" s="143"/>
      <c r="E1499" s="107"/>
      <c r="F1499" s="46"/>
      <c r="G1499" s="46"/>
      <c r="H1499" s="46"/>
      <c r="I1499" s="46"/>
      <c r="J1499" s="46"/>
      <c r="K1499" s="46"/>
      <c r="L1499" s="139"/>
      <c r="M1499" s="41"/>
      <c r="N1499" s="45"/>
      <c r="O1499" s="47"/>
      <c r="P1499" s="43"/>
      <c r="Q1499" s="71" t="e">
        <f>VLOOKUP(N1499,'error categories'!$A$2:$D$54,4,FALSE)</f>
        <v>#N/A</v>
      </c>
      <c r="R1499" s="72" t="e">
        <f>VLOOKUP(N1499,'error categories'!$A$2:$D$54,3,FALSE)</f>
        <v>#N/A</v>
      </c>
      <c r="S1499" s="374"/>
      <c r="T1499" s="377"/>
      <c r="U1499" s="378">
        <f t="shared" si="207"/>
        <v>0</v>
      </c>
      <c r="V1499" s="379"/>
      <c r="W1499" s="380"/>
      <c r="X1499" s="380"/>
      <c r="Y1499" s="380"/>
      <c r="Z1499" s="379"/>
      <c r="AA1499" s="381"/>
      <c r="AB1499" s="379"/>
      <c r="AC1499" s="380"/>
      <c r="AD1499" s="382">
        <f t="shared" si="214"/>
        <v>0</v>
      </c>
      <c r="AE1499" s="383">
        <f t="shared" si="215"/>
        <v>0</v>
      </c>
      <c r="AF1499" s="379"/>
      <c r="AG1499" s="381"/>
      <c r="AH1499" s="379"/>
      <c r="AI1499" s="381"/>
      <c r="AJ1499" s="384" t="str">
        <f t="shared" si="208"/>
        <v/>
      </c>
      <c r="AK1499" s="385" t="str">
        <f t="shared" si="209"/>
        <v/>
      </c>
      <c r="AL1499" s="388" t="str">
        <f t="shared" si="210"/>
        <v/>
      </c>
      <c r="AM1499" s="389" t="str">
        <f t="shared" si="211"/>
        <v/>
      </c>
      <c r="AN1499" s="388" t="str">
        <f t="shared" si="212"/>
        <v/>
      </c>
      <c r="AO1499" s="389" t="str">
        <f t="shared" si="213"/>
        <v/>
      </c>
      <c r="AP1499" s="423"/>
      <c r="AQ1499" s="423"/>
      <c r="AR1499" s="431" t="e">
        <f>VLOOKUP($B1499,'acc names'!$C$2:$D$12102,2,FALSE)</f>
        <v>#N/A</v>
      </c>
      <c r="AS1499" s="431" t="e">
        <f>VLOOKUP($AQ1499,software!$A$1:$B$14605,2,FALSE)</f>
        <v>#N/A</v>
      </c>
      <c r="AT1499" s="423"/>
      <c r="AV1499" s="423"/>
    </row>
    <row r="1500" spans="1:48" ht="12.75" x14ac:dyDescent="0.2">
      <c r="A1500" s="103"/>
      <c r="B1500" s="42"/>
      <c r="C1500" s="142"/>
      <c r="D1500" s="143"/>
      <c r="E1500" s="107"/>
      <c r="F1500" s="46"/>
      <c r="G1500" s="46"/>
      <c r="H1500" s="46"/>
      <c r="I1500" s="46"/>
      <c r="J1500" s="46"/>
      <c r="K1500" s="46"/>
      <c r="L1500" s="139"/>
      <c r="M1500" s="41"/>
      <c r="N1500" s="45"/>
      <c r="O1500" s="47"/>
      <c r="P1500" s="43"/>
      <c r="Q1500" s="71" t="e">
        <f>VLOOKUP(N1500,'error categories'!$A$2:$D$54,4,FALSE)</f>
        <v>#N/A</v>
      </c>
      <c r="R1500" s="72" t="e">
        <f>VLOOKUP(N1500,'error categories'!$A$2:$D$54,3,FALSE)</f>
        <v>#N/A</v>
      </c>
      <c r="S1500" s="374"/>
      <c r="T1500" s="377"/>
      <c r="U1500" s="378">
        <f t="shared" si="207"/>
        <v>0</v>
      </c>
      <c r="V1500" s="379"/>
      <c r="W1500" s="380"/>
      <c r="X1500" s="380"/>
      <c r="Y1500" s="380"/>
      <c r="Z1500" s="379"/>
      <c r="AA1500" s="381"/>
      <c r="AB1500" s="379"/>
      <c r="AC1500" s="380"/>
      <c r="AD1500" s="382">
        <f t="shared" si="214"/>
        <v>0</v>
      </c>
      <c r="AE1500" s="383">
        <f t="shared" si="215"/>
        <v>0</v>
      </c>
      <c r="AF1500" s="379"/>
      <c r="AG1500" s="381"/>
      <c r="AH1500" s="379"/>
      <c r="AI1500" s="381"/>
      <c r="AJ1500" s="384" t="str">
        <f t="shared" si="208"/>
        <v/>
      </c>
      <c r="AK1500" s="385" t="str">
        <f t="shared" si="209"/>
        <v/>
      </c>
      <c r="AL1500" s="388" t="str">
        <f t="shared" si="210"/>
        <v/>
      </c>
      <c r="AM1500" s="389" t="str">
        <f t="shared" si="211"/>
        <v/>
      </c>
      <c r="AN1500" s="388" t="str">
        <f t="shared" si="212"/>
        <v/>
      </c>
      <c r="AO1500" s="389" t="str">
        <f t="shared" si="213"/>
        <v/>
      </c>
      <c r="AP1500" s="423"/>
      <c r="AQ1500" s="423"/>
      <c r="AR1500" s="431" t="e">
        <f>VLOOKUP($B1500,'acc names'!$C$2:$D$12102,2,FALSE)</f>
        <v>#N/A</v>
      </c>
      <c r="AS1500" s="431" t="e">
        <f>VLOOKUP($AQ1500,software!$A$1:$B$14605,2,FALSE)</f>
        <v>#N/A</v>
      </c>
      <c r="AT1500" s="423"/>
      <c r="AV1500" s="423"/>
    </row>
    <row r="1501" spans="1:48" ht="12.75" x14ac:dyDescent="0.2">
      <c r="A1501" s="103"/>
      <c r="B1501" s="42"/>
      <c r="C1501" s="142"/>
      <c r="D1501" s="143"/>
      <c r="E1501" s="107"/>
      <c r="F1501" s="46"/>
      <c r="G1501" s="46"/>
      <c r="H1501" s="46"/>
      <c r="I1501" s="46"/>
      <c r="J1501" s="46"/>
      <c r="K1501" s="46"/>
      <c r="L1501" s="139"/>
      <c r="M1501" s="41"/>
      <c r="N1501" s="45"/>
      <c r="O1501" s="47"/>
      <c r="P1501" s="43"/>
      <c r="Q1501" s="71" t="e">
        <f>VLOOKUP(N1501,'error categories'!$A$2:$D$54,4,FALSE)</f>
        <v>#N/A</v>
      </c>
      <c r="R1501" s="72" t="e">
        <f>VLOOKUP(N1501,'error categories'!$A$2:$D$54,3,FALSE)</f>
        <v>#N/A</v>
      </c>
      <c r="S1501" s="374"/>
      <c r="T1501" s="377"/>
      <c r="U1501" s="378">
        <f t="shared" si="207"/>
        <v>0</v>
      </c>
      <c r="V1501" s="379"/>
      <c r="W1501" s="380"/>
      <c r="X1501" s="380"/>
      <c r="Y1501" s="380"/>
      <c r="Z1501" s="379"/>
      <c r="AA1501" s="381"/>
      <c r="AB1501" s="379"/>
      <c r="AC1501" s="380"/>
      <c r="AD1501" s="382">
        <f t="shared" si="214"/>
        <v>0</v>
      </c>
      <c r="AE1501" s="383">
        <f t="shared" si="215"/>
        <v>0</v>
      </c>
      <c r="AF1501" s="379"/>
      <c r="AG1501" s="381"/>
      <c r="AH1501" s="379"/>
      <c r="AI1501" s="381"/>
      <c r="AJ1501" s="384" t="str">
        <f t="shared" si="208"/>
        <v/>
      </c>
      <c r="AK1501" s="385" t="str">
        <f t="shared" si="209"/>
        <v/>
      </c>
      <c r="AL1501" s="388" t="str">
        <f t="shared" si="210"/>
        <v/>
      </c>
      <c r="AM1501" s="389" t="str">
        <f t="shared" si="211"/>
        <v/>
      </c>
      <c r="AN1501" s="388" t="str">
        <f t="shared" si="212"/>
        <v/>
      </c>
      <c r="AO1501" s="389" t="str">
        <f t="shared" si="213"/>
        <v/>
      </c>
      <c r="AP1501" s="423"/>
      <c r="AQ1501" s="423"/>
      <c r="AR1501" s="431" t="e">
        <f>VLOOKUP($B1501,'acc names'!$C$2:$D$12102,2,FALSE)</f>
        <v>#N/A</v>
      </c>
      <c r="AS1501" s="431" t="e">
        <f>VLOOKUP($AQ1501,software!$A$1:$B$14605,2,FALSE)</f>
        <v>#N/A</v>
      </c>
      <c r="AT1501" s="423"/>
      <c r="AV1501" s="423"/>
    </row>
    <row r="1502" spans="1:48" ht="12.75" x14ac:dyDescent="0.2">
      <c r="A1502" s="103"/>
      <c r="B1502" s="42"/>
      <c r="C1502" s="142"/>
      <c r="D1502" s="143"/>
      <c r="E1502" s="107"/>
      <c r="F1502" s="46"/>
      <c r="G1502" s="46"/>
      <c r="H1502" s="46"/>
      <c r="I1502" s="46"/>
      <c r="J1502" s="46"/>
      <c r="K1502" s="46"/>
      <c r="L1502" s="139"/>
      <c r="M1502" s="41"/>
      <c r="N1502" s="45"/>
      <c r="O1502" s="47"/>
      <c r="P1502" s="43"/>
      <c r="Q1502" s="71" t="e">
        <f>VLOOKUP(N1502,'error categories'!$A$2:$D$54,4,FALSE)</f>
        <v>#N/A</v>
      </c>
      <c r="R1502" s="72" t="e">
        <f>VLOOKUP(N1502,'error categories'!$A$2:$D$54,3,FALSE)</f>
        <v>#N/A</v>
      </c>
      <c r="S1502" s="374"/>
      <c r="T1502" s="377"/>
      <c r="U1502" s="378">
        <f t="shared" si="207"/>
        <v>0</v>
      </c>
      <c r="V1502" s="379"/>
      <c r="W1502" s="380"/>
      <c r="X1502" s="380"/>
      <c r="Y1502" s="380"/>
      <c r="Z1502" s="379"/>
      <c r="AA1502" s="381"/>
      <c r="AB1502" s="379"/>
      <c r="AC1502" s="380"/>
      <c r="AD1502" s="382">
        <f t="shared" si="214"/>
        <v>0</v>
      </c>
      <c r="AE1502" s="383">
        <f t="shared" si="215"/>
        <v>0</v>
      </c>
      <c r="AF1502" s="379"/>
      <c r="AG1502" s="381"/>
      <c r="AH1502" s="379"/>
      <c r="AI1502" s="381"/>
      <c r="AJ1502" s="384" t="str">
        <f t="shared" si="208"/>
        <v/>
      </c>
      <c r="AK1502" s="385" t="str">
        <f t="shared" si="209"/>
        <v/>
      </c>
      <c r="AL1502" s="388" t="str">
        <f t="shared" si="210"/>
        <v/>
      </c>
      <c r="AM1502" s="389" t="str">
        <f t="shared" si="211"/>
        <v/>
      </c>
      <c r="AN1502" s="388" t="str">
        <f t="shared" si="212"/>
        <v/>
      </c>
      <c r="AO1502" s="389" t="str">
        <f t="shared" si="213"/>
        <v/>
      </c>
      <c r="AP1502" s="423"/>
      <c r="AQ1502" s="423"/>
      <c r="AR1502" s="431" t="e">
        <f>VLOOKUP($B1502,'acc names'!$C$2:$D$12102,2,FALSE)</f>
        <v>#N/A</v>
      </c>
      <c r="AS1502" s="431" t="e">
        <f>VLOOKUP($AQ1502,software!$A$1:$B$14605,2,FALSE)</f>
        <v>#N/A</v>
      </c>
      <c r="AT1502" s="423"/>
      <c r="AV1502" s="423"/>
    </row>
    <row r="1503" spans="1:48" ht="12.75" x14ac:dyDescent="0.2">
      <c r="A1503" s="103"/>
      <c r="B1503" s="42"/>
      <c r="C1503" s="142"/>
      <c r="D1503" s="143"/>
      <c r="E1503" s="107"/>
      <c r="F1503" s="46"/>
      <c r="G1503" s="46"/>
      <c r="H1503" s="46"/>
      <c r="I1503" s="46"/>
      <c r="J1503" s="46"/>
      <c r="K1503" s="46"/>
      <c r="L1503" s="139"/>
      <c r="M1503" s="41"/>
      <c r="N1503" s="45"/>
      <c r="O1503" s="47"/>
      <c r="P1503" s="43"/>
      <c r="Q1503" s="71" t="e">
        <f>VLOOKUP(N1503,'error categories'!$A$2:$D$54,4,FALSE)</f>
        <v>#N/A</v>
      </c>
      <c r="R1503" s="72" t="e">
        <f>VLOOKUP(N1503,'error categories'!$A$2:$D$54,3,FALSE)</f>
        <v>#N/A</v>
      </c>
      <c r="S1503" s="374"/>
      <c r="T1503" s="377"/>
      <c r="U1503" s="378">
        <f t="shared" si="207"/>
        <v>0</v>
      </c>
      <c r="V1503" s="379"/>
      <c r="W1503" s="380"/>
      <c r="X1503" s="380"/>
      <c r="Y1503" s="380"/>
      <c r="Z1503" s="379"/>
      <c r="AA1503" s="381"/>
      <c r="AB1503" s="379"/>
      <c r="AC1503" s="380"/>
      <c r="AD1503" s="382">
        <f t="shared" si="214"/>
        <v>0</v>
      </c>
      <c r="AE1503" s="383">
        <f t="shared" si="215"/>
        <v>0</v>
      </c>
      <c r="AF1503" s="379"/>
      <c r="AG1503" s="381"/>
      <c r="AH1503" s="379"/>
      <c r="AI1503" s="381"/>
      <c r="AJ1503" s="384" t="str">
        <f t="shared" si="208"/>
        <v/>
      </c>
      <c r="AK1503" s="385" t="str">
        <f t="shared" si="209"/>
        <v/>
      </c>
      <c r="AL1503" s="388" t="str">
        <f t="shared" si="210"/>
        <v/>
      </c>
      <c r="AM1503" s="389" t="str">
        <f t="shared" si="211"/>
        <v/>
      </c>
      <c r="AN1503" s="388" t="str">
        <f t="shared" si="212"/>
        <v/>
      </c>
      <c r="AO1503" s="389" t="str">
        <f t="shared" si="213"/>
        <v/>
      </c>
      <c r="AP1503" s="423"/>
      <c r="AQ1503" s="423"/>
      <c r="AR1503" s="431" t="e">
        <f>VLOOKUP($B1503,'acc names'!$C$2:$D$12102,2,FALSE)</f>
        <v>#N/A</v>
      </c>
      <c r="AS1503" s="431" t="e">
        <f>VLOOKUP($AQ1503,software!$A$1:$B$14605,2,FALSE)</f>
        <v>#N/A</v>
      </c>
      <c r="AT1503" s="423"/>
      <c r="AV1503" s="423"/>
    </row>
    <row r="1504" spans="1:48" ht="12.75" x14ac:dyDescent="0.2">
      <c r="A1504" s="103"/>
      <c r="B1504" s="42"/>
      <c r="C1504" s="142"/>
      <c r="D1504" s="143"/>
      <c r="E1504" s="107"/>
      <c r="F1504" s="46"/>
      <c r="G1504" s="46"/>
      <c r="H1504" s="46"/>
      <c r="I1504" s="46"/>
      <c r="J1504" s="46"/>
      <c r="K1504" s="46"/>
      <c r="L1504" s="139"/>
      <c r="M1504" s="41"/>
      <c r="N1504" s="45"/>
      <c r="O1504" s="47"/>
      <c r="P1504" s="43"/>
      <c r="Q1504" s="71" t="e">
        <f>VLOOKUP(N1504,'error categories'!$A$2:$D$54,4,FALSE)</f>
        <v>#N/A</v>
      </c>
      <c r="R1504" s="72" t="e">
        <f>VLOOKUP(N1504,'error categories'!$A$2:$D$54,3,FALSE)</f>
        <v>#N/A</v>
      </c>
      <c r="S1504" s="374"/>
      <c r="T1504" s="377"/>
      <c r="U1504" s="378">
        <f t="shared" si="207"/>
        <v>0</v>
      </c>
      <c r="V1504" s="379"/>
      <c r="W1504" s="380"/>
      <c r="X1504" s="380"/>
      <c r="Y1504" s="380"/>
      <c r="Z1504" s="379"/>
      <c r="AA1504" s="381"/>
      <c r="AB1504" s="379"/>
      <c r="AC1504" s="380"/>
      <c r="AD1504" s="382">
        <f t="shared" si="214"/>
        <v>0</v>
      </c>
      <c r="AE1504" s="383">
        <f t="shared" si="215"/>
        <v>0</v>
      </c>
      <c r="AF1504" s="379"/>
      <c r="AG1504" s="381"/>
      <c r="AH1504" s="379"/>
      <c r="AI1504" s="381"/>
      <c r="AJ1504" s="384" t="str">
        <f t="shared" si="208"/>
        <v/>
      </c>
      <c r="AK1504" s="385" t="str">
        <f t="shared" si="209"/>
        <v/>
      </c>
      <c r="AL1504" s="388" t="str">
        <f t="shared" si="210"/>
        <v/>
      </c>
      <c r="AM1504" s="389" t="str">
        <f t="shared" si="211"/>
        <v/>
      </c>
      <c r="AN1504" s="388" t="str">
        <f t="shared" si="212"/>
        <v/>
      </c>
      <c r="AO1504" s="389" t="str">
        <f t="shared" si="213"/>
        <v/>
      </c>
      <c r="AP1504" s="423"/>
      <c r="AQ1504" s="423"/>
      <c r="AR1504" s="431" t="e">
        <f>VLOOKUP($B1504,'acc names'!$C$2:$D$12102,2,FALSE)</f>
        <v>#N/A</v>
      </c>
      <c r="AS1504" s="431" t="e">
        <f>VLOOKUP($AQ1504,software!$A$1:$B$14605,2,FALSE)</f>
        <v>#N/A</v>
      </c>
      <c r="AT1504" s="423"/>
      <c r="AV1504" s="423"/>
    </row>
    <row r="1505" spans="1:48" ht="12.75" x14ac:dyDescent="0.2">
      <c r="A1505" s="103"/>
      <c r="B1505" s="42"/>
      <c r="C1505" s="142"/>
      <c r="D1505" s="143"/>
      <c r="E1505" s="107"/>
      <c r="F1505" s="46"/>
      <c r="G1505" s="46"/>
      <c r="H1505" s="46"/>
      <c r="I1505" s="46"/>
      <c r="J1505" s="46"/>
      <c r="K1505" s="46"/>
      <c r="L1505" s="139"/>
      <c r="M1505" s="41"/>
      <c r="N1505" s="45"/>
      <c r="O1505" s="47"/>
      <c r="P1505" s="43"/>
      <c r="Q1505" s="71" t="e">
        <f>VLOOKUP(N1505,'error categories'!$A$2:$D$54,4,FALSE)</f>
        <v>#N/A</v>
      </c>
      <c r="R1505" s="72" t="e">
        <f>VLOOKUP(N1505,'error categories'!$A$2:$D$54,3,FALSE)</f>
        <v>#N/A</v>
      </c>
      <c r="S1505" s="374"/>
      <c r="T1505" s="377"/>
      <c r="U1505" s="378">
        <f t="shared" si="207"/>
        <v>0</v>
      </c>
      <c r="V1505" s="379"/>
      <c r="W1505" s="380"/>
      <c r="X1505" s="380"/>
      <c r="Y1505" s="380"/>
      <c r="Z1505" s="379"/>
      <c r="AA1505" s="381"/>
      <c r="AB1505" s="379"/>
      <c r="AC1505" s="380"/>
      <c r="AD1505" s="382">
        <f t="shared" si="214"/>
        <v>0</v>
      </c>
      <c r="AE1505" s="383">
        <f t="shared" si="215"/>
        <v>0</v>
      </c>
      <c r="AF1505" s="379"/>
      <c r="AG1505" s="381"/>
      <c r="AH1505" s="379"/>
      <c r="AI1505" s="381"/>
      <c r="AJ1505" s="384" t="str">
        <f t="shared" si="208"/>
        <v/>
      </c>
      <c r="AK1505" s="385" t="str">
        <f t="shared" si="209"/>
        <v/>
      </c>
      <c r="AL1505" s="388" t="str">
        <f t="shared" si="210"/>
        <v/>
      </c>
      <c r="AM1505" s="389" t="str">
        <f t="shared" si="211"/>
        <v/>
      </c>
      <c r="AN1505" s="388" t="str">
        <f t="shared" si="212"/>
        <v/>
      </c>
      <c r="AO1505" s="389" t="str">
        <f t="shared" si="213"/>
        <v/>
      </c>
      <c r="AP1505" s="423"/>
      <c r="AQ1505" s="423"/>
      <c r="AR1505" s="431" t="e">
        <f>VLOOKUP($B1505,'acc names'!$C$2:$D$12102,2,FALSE)</f>
        <v>#N/A</v>
      </c>
      <c r="AS1505" s="431" t="e">
        <f>VLOOKUP($AQ1505,software!$A$1:$B$14605,2,FALSE)</f>
        <v>#N/A</v>
      </c>
      <c r="AT1505" s="423"/>
      <c r="AV1505" s="423"/>
    </row>
    <row r="1506" spans="1:48" ht="12.75" x14ac:dyDescent="0.2">
      <c r="A1506" s="103"/>
      <c r="B1506" s="42"/>
      <c r="C1506" s="142"/>
      <c r="D1506" s="143"/>
      <c r="E1506" s="107"/>
      <c r="F1506" s="46"/>
      <c r="G1506" s="46"/>
      <c r="H1506" s="46"/>
      <c r="I1506" s="46"/>
      <c r="J1506" s="46"/>
      <c r="K1506" s="46"/>
      <c r="L1506" s="139"/>
      <c r="M1506" s="41"/>
      <c r="N1506" s="45"/>
      <c r="O1506" s="47"/>
      <c r="P1506" s="43"/>
      <c r="Q1506" s="71" t="e">
        <f>VLOOKUP(N1506,'error categories'!$A$2:$D$54,4,FALSE)</f>
        <v>#N/A</v>
      </c>
      <c r="R1506" s="72" t="e">
        <f>VLOOKUP(N1506,'error categories'!$A$2:$D$54,3,FALSE)</f>
        <v>#N/A</v>
      </c>
      <c r="S1506" s="374"/>
      <c r="T1506" s="377"/>
      <c r="U1506" s="378">
        <f t="shared" si="207"/>
        <v>0</v>
      </c>
      <c r="V1506" s="379"/>
      <c r="W1506" s="380"/>
      <c r="X1506" s="380"/>
      <c r="Y1506" s="380"/>
      <c r="Z1506" s="379"/>
      <c r="AA1506" s="381"/>
      <c r="AB1506" s="379"/>
      <c r="AC1506" s="380"/>
      <c r="AD1506" s="382">
        <f t="shared" si="214"/>
        <v>0</v>
      </c>
      <c r="AE1506" s="383">
        <f t="shared" si="215"/>
        <v>0</v>
      </c>
      <c r="AF1506" s="379"/>
      <c r="AG1506" s="381"/>
      <c r="AH1506" s="379"/>
      <c r="AI1506" s="381"/>
      <c r="AJ1506" s="384" t="str">
        <f t="shared" si="208"/>
        <v/>
      </c>
      <c r="AK1506" s="385" t="str">
        <f t="shared" si="209"/>
        <v/>
      </c>
      <c r="AL1506" s="388" t="str">
        <f t="shared" si="210"/>
        <v/>
      </c>
      <c r="AM1506" s="389" t="str">
        <f t="shared" si="211"/>
        <v/>
      </c>
      <c r="AN1506" s="388" t="str">
        <f t="shared" si="212"/>
        <v/>
      </c>
      <c r="AO1506" s="389" t="str">
        <f t="shared" si="213"/>
        <v/>
      </c>
      <c r="AP1506" s="423"/>
      <c r="AQ1506" s="423"/>
      <c r="AR1506" s="431" t="e">
        <f>VLOOKUP($B1506,'acc names'!$C$2:$D$12102,2,FALSE)</f>
        <v>#N/A</v>
      </c>
      <c r="AS1506" s="431" t="e">
        <f>VLOOKUP($AQ1506,software!$A$1:$B$14605,2,FALSE)</f>
        <v>#N/A</v>
      </c>
      <c r="AT1506" s="423"/>
      <c r="AV1506" s="423"/>
    </row>
    <row r="1507" spans="1:48" ht="12.75" x14ac:dyDescent="0.2">
      <c r="A1507" s="103"/>
      <c r="B1507" s="42"/>
      <c r="C1507" s="142"/>
      <c r="D1507" s="143"/>
      <c r="E1507" s="107"/>
      <c r="F1507" s="46"/>
      <c r="G1507" s="46"/>
      <c r="H1507" s="46"/>
      <c r="I1507" s="46"/>
      <c r="J1507" s="46"/>
      <c r="K1507" s="46"/>
      <c r="L1507" s="139"/>
      <c r="M1507" s="41"/>
      <c r="N1507" s="45"/>
      <c r="O1507" s="47"/>
      <c r="P1507" s="43"/>
      <c r="Q1507" s="71" t="e">
        <f>VLOOKUP(N1507,'error categories'!$A$2:$D$54,4,FALSE)</f>
        <v>#N/A</v>
      </c>
      <c r="R1507" s="72" t="e">
        <f>VLOOKUP(N1507,'error categories'!$A$2:$D$54,3,FALSE)</f>
        <v>#N/A</v>
      </c>
      <c r="S1507" s="374"/>
      <c r="T1507" s="377"/>
      <c r="U1507" s="378">
        <f t="shared" si="207"/>
        <v>0</v>
      </c>
      <c r="V1507" s="379"/>
      <c r="W1507" s="380"/>
      <c r="X1507" s="380"/>
      <c r="Y1507" s="380"/>
      <c r="Z1507" s="379"/>
      <c r="AA1507" s="381"/>
      <c r="AB1507" s="379"/>
      <c r="AC1507" s="380"/>
      <c r="AD1507" s="382">
        <f t="shared" si="214"/>
        <v>0</v>
      </c>
      <c r="AE1507" s="383">
        <f t="shared" si="215"/>
        <v>0</v>
      </c>
      <c r="AF1507" s="379"/>
      <c r="AG1507" s="381"/>
      <c r="AH1507" s="379"/>
      <c r="AI1507" s="381"/>
      <c r="AJ1507" s="384" t="str">
        <f t="shared" si="208"/>
        <v/>
      </c>
      <c r="AK1507" s="385" t="str">
        <f t="shared" si="209"/>
        <v/>
      </c>
      <c r="AL1507" s="388" t="str">
        <f t="shared" si="210"/>
        <v/>
      </c>
      <c r="AM1507" s="389" t="str">
        <f t="shared" si="211"/>
        <v/>
      </c>
      <c r="AN1507" s="388" t="str">
        <f t="shared" si="212"/>
        <v/>
      </c>
      <c r="AO1507" s="389" t="str">
        <f t="shared" si="213"/>
        <v/>
      </c>
      <c r="AP1507" s="423"/>
      <c r="AQ1507" s="423"/>
      <c r="AR1507" s="431" t="e">
        <f>VLOOKUP($B1507,'acc names'!$C$2:$D$12102,2,FALSE)</f>
        <v>#N/A</v>
      </c>
      <c r="AS1507" s="431" t="e">
        <f>VLOOKUP($AQ1507,software!$A$1:$B$14605,2,FALSE)</f>
        <v>#N/A</v>
      </c>
      <c r="AT1507" s="423"/>
      <c r="AV1507" s="423"/>
    </row>
    <row r="1508" spans="1:48" ht="12.75" x14ac:dyDescent="0.2">
      <c r="A1508" s="103"/>
      <c r="B1508" s="42"/>
      <c r="C1508" s="142"/>
      <c r="D1508" s="143"/>
      <c r="E1508" s="107"/>
      <c r="F1508" s="46"/>
      <c r="G1508" s="46"/>
      <c r="H1508" s="46"/>
      <c r="I1508" s="46"/>
      <c r="J1508" s="46"/>
      <c r="K1508" s="46"/>
      <c r="L1508" s="139"/>
      <c r="M1508" s="41"/>
      <c r="N1508" s="45"/>
      <c r="O1508" s="47"/>
      <c r="P1508" s="43"/>
      <c r="Q1508" s="71" t="e">
        <f>VLOOKUP(N1508,'error categories'!$A$2:$D$54,4,FALSE)</f>
        <v>#N/A</v>
      </c>
      <c r="R1508" s="72" t="e">
        <f>VLOOKUP(N1508,'error categories'!$A$2:$D$54,3,FALSE)</f>
        <v>#N/A</v>
      </c>
      <c r="S1508" s="374"/>
      <c r="T1508" s="377"/>
      <c r="U1508" s="378">
        <f t="shared" si="207"/>
        <v>0</v>
      </c>
      <c r="V1508" s="379"/>
      <c r="W1508" s="380"/>
      <c r="X1508" s="380"/>
      <c r="Y1508" s="380"/>
      <c r="Z1508" s="379"/>
      <c r="AA1508" s="381"/>
      <c r="AB1508" s="379"/>
      <c r="AC1508" s="380"/>
      <c r="AD1508" s="382">
        <f t="shared" si="214"/>
        <v>0</v>
      </c>
      <c r="AE1508" s="383">
        <f t="shared" si="215"/>
        <v>0</v>
      </c>
      <c r="AF1508" s="379"/>
      <c r="AG1508" s="381"/>
      <c r="AH1508" s="379"/>
      <c r="AI1508" s="381"/>
      <c r="AJ1508" s="384" t="str">
        <f t="shared" si="208"/>
        <v/>
      </c>
      <c r="AK1508" s="385" t="str">
        <f t="shared" si="209"/>
        <v/>
      </c>
      <c r="AL1508" s="388" t="str">
        <f t="shared" si="210"/>
        <v/>
      </c>
      <c r="AM1508" s="389" t="str">
        <f t="shared" si="211"/>
        <v/>
      </c>
      <c r="AN1508" s="388" t="str">
        <f t="shared" si="212"/>
        <v/>
      </c>
      <c r="AO1508" s="389" t="str">
        <f t="shared" si="213"/>
        <v/>
      </c>
      <c r="AP1508" s="423"/>
      <c r="AQ1508" s="423"/>
      <c r="AR1508" s="431" t="e">
        <f>VLOOKUP($B1508,'acc names'!$C$2:$D$12102,2,FALSE)</f>
        <v>#N/A</v>
      </c>
      <c r="AS1508" s="431" t="e">
        <f>VLOOKUP($AQ1508,software!$A$1:$B$14605,2,FALSE)</f>
        <v>#N/A</v>
      </c>
      <c r="AT1508" s="423"/>
      <c r="AV1508" s="423"/>
    </row>
    <row r="1509" spans="1:48" ht="12.75" x14ac:dyDescent="0.2">
      <c r="A1509" s="103"/>
      <c r="B1509" s="42"/>
      <c r="C1509" s="142"/>
      <c r="D1509" s="143"/>
      <c r="E1509" s="107"/>
      <c r="F1509" s="46"/>
      <c r="G1509" s="46"/>
      <c r="H1509" s="46"/>
      <c r="I1509" s="46"/>
      <c r="J1509" s="46"/>
      <c r="K1509" s="46"/>
      <c r="L1509" s="139"/>
      <c r="M1509" s="41"/>
      <c r="N1509" s="45"/>
      <c r="O1509" s="47"/>
      <c r="P1509" s="43"/>
      <c r="Q1509" s="71" t="e">
        <f>VLOOKUP(N1509,'error categories'!$A$2:$D$54,4,FALSE)</f>
        <v>#N/A</v>
      </c>
      <c r="R1509" s="72" t="e">
        <f>VLOOKUP(N1509,'error categories'!$A$2:$D$54,3,FALSE)</f>
        <v>#N/A</v>
      </c>
      <c r="S1509" s="374"/>
      <c r="T1509" s="377"/>
      <c r="U1509" s="378">
        <f t="shared" si="207"/>
        <v>0</v>
      </c>
      <c r="V1509" s="379"/>
      <c r="W1509" s="380"/>
      <c r="X1509" s="380"/>
      <c r="Y1509" s="380"/>
      <c r="Z1509" s="379"/>
      <c r="AA1509" s="381"/>
      <c r="AB1509" s="379"/>
      <c r="AC1509" s="380"/>
      <c r="AD1509" s="382">
        <f t="shared" si="214"/>
        <v>0</v>
      </c>
      <c r="AE1509" s="383">
        <f t="shared" si="215"/>
        <v>0</v>
      </c>
      <c r="AF1509" s="379"/>
      <c r="AG1509" s="381"/>
      <c r="AH1509" s="379"/>
      <c r="AI1509" s="381"/>
      <c r="AJ1509" s="384" t="str">
        <f t="shared" si="208"/>
        <v/>
      </c>
      <c r="AK1509" s="385" t="str">
        <f t="shared" si="209"/>
        <v/>
      </c>
      <c r="AL1509" s="388" t="str">
        <f t="shared" si="210"/>
        <v/>
      </c>
      <c r="AM1509" s="389" t="str">
        <f t="shared" si="211"/>
        <v/>
      </c>
      <c r="AN1509" s="388" t="str">
        <f t="shared" si="212"/>
        <v/>
      </c>
      <c r="AO1509" s="389" t="str">
        <f t="shared" si="213"/>
        <v/>
      </c>
      <c r="AP1509" s="423"/>
      <c r="AQ1509" s="423"/>
      <c r="AR1509" s="431" t="e">
        <f>VLOOKUP($B1509,'acc names'!$C$2:$D$12102,2,FALSE)</f>
        <v>#N/A</v>
      </c>
      <c r="AS1509" s="431" t="e">
        <f>VLOOKUP($AQ1509,software!$A$1:$B$14605,2,FALSE)</f>
        <v>#N/A</v>
      </c>
      <c r="AT1509" s="423"/>
      <c r="AV1509" s="423"/>
    </row>
    <row r="1510" spans="1:48" ht="12.75" x14ac:dyDescent="0.2">
      <c r="A1510" s="103"/>
      <c r="B1510" s="42"/>
      <c r="C1510" s="142"/>
      <c r="D1510" s="143"/>
      <c r="E1510" s="107"/>
      <c r="F1510" s="46"/>
      <c r="G1510" s="46"/>
      <c r="H1510" s="46"/>
      <c r="I1510" s="46"/>
      <c r="J1510" s="46"/>
      <c r="K1510" s="46"/>
      <c r="L1510" s="139"/>
      <c r="M1510" s="41"/>
      <c r="N1510" s="45"/>
      <c r="O1510" s="47"/>
      <c r="P1510" s="43"/>
      <c r="Q1510" s="71" t="e">
        <f>VLOOKUP(N1510,'error categories'!$A$2:$D$54,4,FALSE)</f>
        <v>#N/A</v>
      </c>
      <c r="R1510" s="72" t="e">
        <f>VLOOKUP(N1510,'error categories'!$A$2:$D$54,3,FALSE)</f>
        <v>#N/A</v>
      </c>
      <c r="S1510" s="374"/>
      <c r="T1510" s="377"/>
      <c r="U1510" s="378">
        <f t="shared" si="207"/>
        <v>0</v>
      </c>
      <c r="V1510" s="379"/>
      <c r="W1510" s="380"/>
      <c r="X1510" s="380"/>
      <c r="Y1510" s="380"/>
      <c r="Z1510" s="379"/>
      <c r="AA1510" s="381"/>
      <c r="AB1510" s="379"/>
      <c r="AC1510" s="380"/>
      <c r="AD1510" s="382">
        <f t="shared" si="214"/>
        <v>0</v>
      </c>
      <c r="AE1510" s="383">
        <f t="shared" si="215"/>
        <v>0</v>
      </c>
      <c r="AF1510" s="379"/>
      <c r="AG1510" s="381"/>
      <c r="AH1510" s="379"/>
      <c r="AI1510" s="381"/>
      <c r="AJ1510" s="384" t="str">
        <f t="shared" si="208"/>
        <v/>
      </c>
      <c r="AK1510" s="385" t="str">
        <f t="shared" si="209"/>
        <v/>
      </c>
      <c r="AL1510" s="388" t="str">
        <f t="shared" si="210"/>
        <v/>
      </c>
      <c r="AM1510" s="389" t="str">
        <f t="shared" si="211"/>
        <v/>
      </c>
      <c r="AN1510" s="388" t="str">
        <f t="shared" si="212"/>
        <v/>
      </c>
      <c r="AO1510" s="389" t="str">
        <f t="shared" si="213"/>
        <v/>
      </c>
      <c r="AP1510" s="423"/>
      <c r="AQ1510" s="423"/>
      <c r="AR1510" s="431" t="e">
        <f>VLOOKUP($B1510,'acc names'!$C$2:$D$12102,2,FALSE)</f>
        <v>#N/A</v>
      </c>
      <c r="AS1510" s="431" t="e">
        <f>VLOOKUP($AQ1510,software!$A$1:$B$14605,2,FALSE)</f>
        <v>#N/A</v>
      </c>
      <c r="AT1510" s="423"/>
      <c r="AV1510" s="423"/>
    </row>
    <row r="1511" spans="1:48" ht="12.75" x14ac:dyDescent="0.2">
      <c r="A1511" s="103"/>
      <c r="B1511" s="42"/>
      <c r="C1511" s="142"/>
      <c r="D1511" s="143"/>
      <c r="E1511" s="107"/>
      <c r="F1511" s="46"/>
      <c r="G1511" s="46"/>
      <c r="H1511" s="46"/>
      <c r="I1511" s="46"/>
      <c r="J1511" s="46"/>
      <c r="K1511" s="46"/>
      <c r="L1511" s="139"/>
      <c r="M1511" s="41"/>
      <c r="N1511" s="45"/>
      <c r="O1511" s="47"/>
      <c r="P1511" s="43"/>
      <c r="Q1511" s="71" t="e">
        <f>VLOOKUP(N1511,'error categories'!$A$2:$D$54,4,FALSE)</f>
        <v>#N/A</v>
      </c>
      <c r="R1511" s="72" t="e">
        <f>VLOOKUP(N1511,'error categories'!$A$2:$D$54,3,FALSE)</f>
        <v>#N/A</v>
      </c>
      <c r="S1511" s="374"/>
      <c r="T1511" s="377"/>
      <c r="U1511" s="378">
        <f t="shared" si="207"/>
        <v>0</v>
      </c>
      <c r="V1511" s="379"/>
      <c r="W1511" s="380"/>
      <c r="X1511" s="380"/>
      <c r="Y1511" s="380"/>
      <c r="Z1511" s="379"/>
      <c r="AA1511" s="381"/>
      <c r="AB1511" s="379"/>
      <c r="AC1511" s="380"/>
      <c r="AD1511" s="382">
        <f t="shared" si="214"/>
        <v>0</v>
      </c>
      <c r="AE1511" s="383">
        <f t="shared" si="215"/>
        <v>0</v>
      </c>
      <c r="AF1511" s="379"/>
      <c r="AG1511" s="381"/>
      <c r="AH1511" s="379"/>
      <c r="AI1511" s="381"/>
      <c r="AJ1511" s="384" t="str">
        <f t="shared" si="208"/>
        <v/>
      </c>
      <c r="AK1511" s="385" t="str">
        <f t="shared" si="209"/>
        <v/>
      </c>
      <c r="AL1511" s="388" t="str">
        <f t="shared" si="210"/>
        <v/>
      </c>
      <c r="AM1511" s="389" t="str">
        <f t="shared" si="211"/>
        <v/>
      </c>
      <c r="AN1511" s="388" t="str">
        <f t="shared" si="212"/>
        <v/>
      </c>
      <c r="AO1511" s="389" t="str">
        <f t="shared" si="213"/>
        <v/>
      </c>
      <c r="AP1511" s="423"/>
      <c r="AQ1511" s="423"/>
      <c r="AR1511" s="431" t="e">
        <f>VLOOKUP($B1511,'acc names'!$C$2:$D$12102,2,FALSE)</f>
        <v>#N/A</v>
      </c>
      <c r="AS1511" s="431" t="e">
        <f>VLOOKUP($AQ1511,software!$A$1:$B$14605,2,FALSE)</f>
        <v>#N/A</v>
      </c>
      <c r="AT1511" s="423"/>
      <c r="AV1511" s="423"/>
    </row>
    <row r="1512" spans="1:48" ht="12.75" x14ac:dyDescent="0.2">
      <c r="A1512" s="103"/>
      <c r="B1512" s="42"/>
      <c r="C1512" s="142"/>
      <c r="D1512" s="143"/>
      <c r="E1512" s="107"/>
      <c r="F1512" s="46"/>
      <c r="G1512" s="46"/>
      <c r="H1512" s="46"/>
      <c r="I1512" s="46"/>
      <c r="J1512" s="46"/>
      <c r="K1512" s="46"/>
      <c r="L1512" s="139"/>
      <c r="M1512" s="41"/>
      <c r="N1512" s="45"/>
      <c r="O1512" s="47"/>
      <c r="P1512" s="43"/>
      <c r="Q1512" s="71" t="e">
        <f>VLOOKUP(N1512,'error categories'!$A$2:$D$54,4,FALSE)</f>
        <v>#N/A</v>
      </c>
      <c r="R1512" s="72" t="e">
        <f>VLOOKUP(N1512,'error categories'!$A$2:$D$54,3,FALSE)</f>
        <v>#N/A</v>
      </c>
      <c r="S1512" s="374"/>
      <c r="T1512" s="377"/>
      <c r="U1512" s="378">
        <f t="shared" si="207"/>
        <v>0</v>
      </c>
      <c r="V1512" s="379"/>
      <c r="W1512" s="380"/>
      <c r="X1512" s="380"/>
      <c r="Y1512" s="380"/>
      <c r="Z1512" s="379"/>
      <c r="AA1512" s="381"/>
      <c r="AB1512" s="379"/>
      <c r="AC1512" s="380"/>
      <c r="AD1512" s="382">
        <f t="shared" si="214"/>
        <v>0</v>
      </c>
      <c r="AE1512" s="383">
        <f t="shared" si="215"/>
        <v>0</v>
      </c>
      <c r="AF1512" s="379"/>
      <c r="AG1512" s="381"/>
      <c r="AH1512" s="379"/>
      <c r="AI1512" s="381"/>
      <c r="AJ1512" s="384" t="str">
        <f t="shared" si="208"/>
        <v/>
      </c>
      <c r="AK1512" s="385" t="str">
        <f t="shared" si="209"/>
        <v/>
      </c>
      <c r="AL1512" s="388" t="str">
        <f t="shared" si="210"/>
        <v/>
      </c>
      <c r="AM1512" s="389" t="str">
        <f t="shared" si="211"/>
        <v/>
      </c>
      <c r="AN1512" s="388" t="str">
        <f t="shared" si="212"/>
        <v/>
      </c>
      <c r="AO1512" s="389" t="str">
        <f t="shared" si="213"/>
        <v/>
      </c>
      <c r="AP1512" s="423"/>
      <c r="AQ1512" s="423"/>
      <c r="AR1512" s="431" t="e">
        <f>VLOOKUP($B1512,'acc names'!$C$2:$D$12102,2,FALSE)</f>
        <v>#N/A</v>
      </c>
      <c r="AS1512" s="431" t="e">
        <f>VLOOKUP($AQ1512,software!$A$1:$B$14605,2,FALSE)</f>
        <v>#N/A</v>
      </c>
      <c r="AT1512" s="423"/>
      <c r="AV1512" s="423"/>
    </row>
    <row r="1513" spans="1:48" ht="12.75" x14ac:dyDescent="0.2">
      <c r="A1513" s="103"/>
      <c r="B1513" s="42"/>
      <c r="C1513" s="142"/>
      <c r="D1513" s="143"/>
      <c r="E1513" s="107"/>
      <c r="F1513" s="46"/>
      <c r="G1513" s="46"/>
      <c r="H1513" s="46"/>
      <c r="I1513" s="46"/>
      <c r="J1513" s="46"/>
      <c r="K1513" s="46"/>
      <c r="L1513" s="139"/>
      <c r="M1513" s="41"/>
      <c r="N1513" s="45"/>
      <c r="O1513" s="47"/>
      <c r="P1513" s="43"/>
      <c r="Q1513" s="71" t="e">
        <f>VLOOKUP(N1513,'error categories'!$A$2:$D$54,4,FALSE)</f>
        <v>#N/A</v>
      </c>
      <c r="R1513" s="72" t="e">
        <f>VLOOKUP(N1513,'error categories'!$A$2:$D$54,3,FALSE)</f>
        <v>#N/A</v>
      </c>
      <c r="S1513" s="374"/>
      <c r="T1513" s="377"/>
      <c r="U1513" s="378">
        <f t="shared" si="207"/>
        <v>0</v>
      </c>
      <c r="V1513" s="379"/>
      <c r="W1513" s="380"/>
      <c r="X1513" s="380"/>
      <c r="Y1513" s="380"/>
      <c r="Z1513" s="379"/>
      <c r="AA1513" s="381"/>
      <c r="AB1513" s="379"/>
      <c r="AC1513" s="380"/>
      <c r="AD1513" s="382">
        <f t="shared" si="214"/>
        <v>0</v>
      </c>
      <c r="AE1513" s="383">
        <f t="shared" si="215"/>
        <v>0</v>
      </c>
      <c r="AF1513" s="379"/>
      <c r="AG1513" s="381"/>
      <c r="AH1513" s="379"/>
      <c r="AI1513" s="381"/>
      <c r="AJ1513" s="384" t="str">
        <f t="shared" si="208"/>
        <v/>
      </c>
      <c r="AK1513" s="385" t="str">
        <f t="shared" si="209"/>
        <v/>
      </c>
      <c r="AL1513" s="388" t="str">
        <f t="shared" si="210"/>
        <v/>
      </c>
      <c r="AM1513" s="389" t="str">
        <f t="shared" si="211"/>
        <v/>
      </c>
      <c r="AN1513" s="388" t="str">
        <f t="shared" si="212"/>
        <v/>
      </c>
      <c r="AO1513" s="389" t="str">
        <f t="shared" si="213"/>
        <v/>
      </c>
      <c r="AP1513" s="423"/>
      <c r="AQ1513" s="423"/>
      <c r="AR1513" s="431" t="e">
        <f>VLOOKUP($B1513,'acc names'!$C$2:$D$12102,2,FALSE)</f>
        <v>#N/A</v>
      </c>
      <c r="AS1513" s="431" t="e">
        <f>VLOOKUP($AQ1513,software!$A$1:$B$14605,2,FALSE)</f>
        <v>#N/A</v>
      </c>
      <c r="AT1513" s="423"/>
      <c r="AV1513" s="423"/>
    </row>
    <row r="1514" spans="1:48" ht="12.75" x14ac:dyDescent="0.2">
      <c r="A1514" s="103"/>
      <c r="B1514" s="42"/>
      <c r="C1514" s="142"/>
      <c r="D1514" s="143"/>
      <c r="E1514" s="107"/>
      <c r="F1514" s="46"/>
      <c r="G1514" s="46"/>
      <c r="H1514" s="46"/>
      <c r="I1514" s="46"/>
      <c r="J1514" s="46"/>
      <c r="K1514" s="46"/>
      <c r="L1514" s="139"/>
      <c r="M1514" s="41"/>
      <c r="N1514" s="45"/>
      <c r="O1514" s="47"/>
      <c r="P1514" s="43"/>
      <c r="Q1514" s="71" t="e">
        <f>VLOOKUP(N1514,'error categories'!$A$2:$D$54,4,FALSE)</f>
        <v>#N/A</v>
      </c>
      <c r="R1514" s="72" t="e">
        <f>VLOOKUP(N1514,'error categories'!$A$2:$D$54,3,FALSE)</f>
        <v>#N/A</v>
      </c>
      <c r="S1514" s="374"/>
      <c r="T1514" s="377"/>
      <c r="U1514" s="378">
        <f t="shared" si="207"/>
        <v>0</v>
      </c>
      <c r="V1514" s="379"/>
      <c r="W1514" s="380"/>
      <c r="X1514" s="380"/>
      <c r="Y1514" s="380"/>
      <c r="Z1514" s="379"/>
      <c r="AA1514" s="381"/>
      <c r="AB1514" s="379"/>
      <c r="AC1514" s="380"/>
      <c r="AD1514" s="382">
        <f t="shared" si="214"/>
        <v>0</v>
      </c>
      <c r="AE1514" s="383">
        <f t="shared" si="215"/>
        <v>0</v>
      </c>
      <c r="AF1514" s="379"/>
      <c r="AG1514" s="381"/>
      <c r="AH1514" s="379"/>
      <c r="AI1514" s="381"/>
      <c r="AJ1514" s="384" t="str">
        <f t="shared" si="208"/>
        <v/>
      </c>
      <c r="AK1514" s="385" t="str">
        <f t="shared" si="209"/>
        <v/>
      </c>
      <c r="AL1514" s="388" t="str">
        <f t="shared" si="210"/>
        <v/>
      </c>
      <c r="AM1514" s="389" t="str">
        <f t="shared" si="211"/>
        <v/>
      </c>
      <c r="AN1514" s="388" t="str">
        <f t="shared" si="212"/>
        <v/>
      </c>
      <c r="AO1514" s="389" t="str">
        <f t="shared" si="213"/>
        <v/>
      </c>
      <c r="AP1514" s="423"/>
      <c r="AQ1514" s="423"/>
      <c r="AR1514" s="431" t="e">
        <f>VLOOKUP($B1514,'acc names'!$C$2:$D$12102,2,FALSE)</f>
        <v>#N/A</v>
      </c>
      <c r="AS1514" s="431" t="e">
        <f>VLOOKUP($AQ1514,software!$A$1:$B$14605,2,FALSE)</f>
        <v>#N/A</v>
      </c>
      <c r="AT1514" s="423"/>
      <c r="AV1514" s="423"/>
    </row>
    <row r="1515" spans="1:48" ht="12.75" x14ac:dyDescent="0.2">
      <c r="A1515" s="103"/>
      <c r="B1515" s="42"/>
      <c r="C1515" s="142"/>
      <c r="D1515" s="143"/>
      <c r="E1515" s="107"/>
      <c r="F1515" s="46"/>
      <c r="G1515" s="46"/>
      <c r="H1515" s="46"/>
      <c r="I1515" s="46"/>
      <c r="J1515" s="46"/>
      <c r="K1515" s="46"/>
      <c r="L1515" s="139"/>
      <c r="M1515" s="41"/>
      <c r="N1515" s="45"/>
      <c r="O1515" s="47"/>
      <c r="P1515" s="43"/>
      <c r="Q1515" s="71" t="e">
        <f>VLOOKUP(N1515,'error categories'!$A$2:$D$54,4,FALSE)</f>
        <v>#N/A</v>
      </c>
      <c r="R1515" s="72" t="e">
        <f>VLOOKUP(N1515,'error categories'!$A$2:$D$54,3,FALSE)</f>
        <v>#N/A</v>
      </c>
      <c r="S1515" s="374"/>
      <c r="T1515" s="377"/>
      <c r="U1515" s="378">
        <f t="shared" si="207"/>
        <v>0</v>
      </c>
      <c r="V1515" s="379"/>
      <c r="W1515" s="380"/>
      <c r="X1515" s="380"/>
      <c r="Y1515" s="380"/>
      <c r="Z1515" s="379"/>
      <c r="AA1515" s="381"/>
      <c r="AB1515" s="379"/>
      <c r="AC1515" s="380"/>
      <c r="AD1515" s="382">
        <f t="shared" si="214"/>
        <v>0</v>
      </c>
      <c r="AE1515" s="383">
        <f t="shared" si="215"/>
        <v>0</v>
      </c>
      <c r="AF1515" s="379"/>
      <c r="AG1515" s="381"/>
      <c r="AH1515" s="379"/>
      <c r="AI1515" s="381"/>
      <c r="AJ1515" s="384" t="str">
        <f t="shared" si="208"/>
        <v/>
      </c>
      <c r="AK1515" s="385" t="str">
        <f t="shared" si="209"/>
        <v/>
      </c>
      <c r="AL1515" s="388" t="str">
        <f t="shared" si="210"/>
        <v/>
      </c>
      <c r="AM1515" s="389" t="str">
        <f t="shared" si="211"/>
        <v/>
      </c>
      <c r="AN1515" s="388" t="str">
        <f t="shared" si="212"/>
        <v/>
      </c>
      <c r="AO1515" s="389" t="str">
        <f t="shared" si="213"/>
        <v/>
      </c>
      <c r="AP1515" s="423"/>
      <c r="AQ1515" s="423"/>
      <c r="AR1515" s="431" t="e">
        <f>VLOOKUP($B1515,'acc names'!$C$2:$D$12102,2,FALSE)</f>
        <v>#N/A</v>
      </c>
      <c r="AS1515" s="431" t="e">
        <f>VLOOKUP($AQ1515,software!$A$1:$B$14605,2,FALSE)</f>
        <v>#N/A</v>
      </c>
      <c r="AT1515" s="423"/>
      <c r="AV1515" s="423"/>
    </row>
    <row r="1516" spans="1:48" ht="12.75" x14ac:dyDescent="0.2">
      <c r="A1516" s="103"/>
      <c r="B1516" s="42"/>
      <c r="C1516" s="142"/>
      <c r="D1516" s="143"/>
      <c r="E1516" s="107"/>
      <c r="F1516" s="46"/>
      <c r="G1516" s="46"/>
      <c r="H1516" s="46"/>
      <c r="I1516" s="46"/>
      <c r="J1516" s="46"/>
      <c r="K1516" s="46"/>
      <c r="L1516" s="139"/>
      <c r="M1516" s="41"/>
      <c r="N1516" s="45"/>
      <c r="O1516" s="47"/>
      <c r="P1516" s="43"/>
      <c r="Q1516" s="71" t="e">
        <f>VLOOKUP(N1516,'error categories'!$A$2:$D$54,4,FALSE)</f>
        <v>#N/A</v>
      </c>
      <c r="R1516" s="72" t="e">
        <f>VLOOKUP(N1516,'error categories'!$A$2:$D$54,3,FALSE)</f>
        <v>#N/A</v>
      </c>
      <c r="S1516" s="374"/>
      <c r="T1516" s="377"/>
      <c r="U1516" s="378">
        <f t="shared" si="207"/>
        <v>0</v>
      </c>
      <c r="V1516" s="379"/>
      <c r="W1516" s="380"/>
      <c r="X1516" s="380"/>
      <c r="Y1516" s="380"/>
      <c r="Z1516" s="379"/>
      <c r="AA1516" s="381"/>
      <c r="AB1516" s="379"/>
      <c r="AC1516" s="380"/>
      <c r="AD1516" s="382">
        <f t="shared" si="214"/>
        <v>0</v>
      </c>
      <c r="AE1516" s="383">
        <f t="shared" si="215"/>
        <v>0</v>
      </c>
      <c r="AF1516" s="379"/>
      <c r="AG1516" s="381"/>
      <c r="AH1516" s="379"/>
      <c r="AI1516" s="381"/>
      <c r="AJ1516" s="384" t="str">
        <f t="shared" si="208"/>
        <v/>
      </c>
      <c r="AK1516" s="385" t="str">
        <f t="shared" si="209"/>
        <v/>
      </c>
      <c r="AL1516" s="388" t="str">
        <f t="shared" si="210"/>
        <v/>
      </c>
      <c r="AM1516" s="389" t="str">
        <f t="shared" si="211"/>
        <v/>
      </c>
      <c r="AN1516" s="388" t="str">
        <f t="shared" si="212"/>
        <v/>
      </c>
      <c r="AO1516" s="389" t="str">
        <f t="shared" si="213"/>
        <v/>
      </c>
      <c r="AP1516" s="423"/>
      <c r="AQ1516" s="423"/>
      <c r="AR1516" s="431" t="e">
        <f>VLOOKUP($B1516,'acc names'!$C$2:$D$12102,2,FALSE)</f>
        <v>#N/A</v>
      </c>
      <c r="AS1516" s="431" t="e">
        <f>VLOOKUP($AQ1516,software!$A$1:$B$14605,2,FALSE)</f>
        <v>#N/A</v>
      </c>
      <c r="AT1516" s="423"/>
      <c r="AV1516" s="423"/>
    </row>
    <row r="1517" spans="1:48" ht="12.75" x14ac:dyDescent="0.2">
      <c r="A1517" s="103"/>
      <c r="B1517" s="42"/>
      <c r="C1517" s="142"/>
      <c r="D1517" s="143"/>
      <c r="E1517" s="107"/>
      <c r="F1517" s="46"/>
      <c r="G1517" s="46"/>
      <c r="H1517" s="46"/>
      <c r="I1517" s="46"/>
      <c r="J1517" s="46"/>
      <c r="K1517" s="46"/>
      <c r="L1517" s="139"/>
      <c r="M1517" s="41"/>
      <c r="N1517" s="45"/>
      <c r="O1517" s="47"/>
      <c r="P1517" s="43"/>
      <c r="Q1517" s="71" t="e">
        <f>VLOOKUP(N1517,'error categories'!$A$2:$D$54,4,FALSE)</f>
        <v>#N/A</v>
      </c>
      <c r="R1517" s="72" t="e">
        <f>VLOOKUP(N1517,'error categories'!$A$2:$D$54,3,FALSE)</f>
        <v>#N/A</v>
      </c>
      <c r="S1517" s="374"/>
      <c r="T1517" s="377"/>
      <c r="U1517" s="378">
        <f t="shared" si="207"/>
        <v>0</v>
      </c>
      <c r="V1517" s="379"/>
      <c r="W1517" s="380"/>
      <c r="X1517" s="380"/>
      <c r="Y1517" s="380"/>
      <c r="Z1517" s="379"/>
      <c r="AA1517" s="381"/>
      <c r="AB1517" s="379"/>
      <c r="AC1517" s="380"/>
      <c r="AD1517" s="382">
        <f t="shared" si="214"/>
        <v>0</v>
      </c>
      <c r="AE1517" s="383">
        <f t="shared" si="215"/>
        <v>0</v>
      </c>
      <c r="AF1517" s="379"/>
      <c r="AG1517" s="381"/>
      <c r="AH1517" s="379"/>
      <c r="AI1517" s="381"/>
      <c r="AJ1517" s="384" t="str">
        <f t="shared" si="208"/>
        <v/>
      </c>
      <c r="AK1517" s="385" t="str">
        <f t="shared" si="209"/>
        <v/>
      </c>
      <c r="AL1517" s="388" t="str">
        <f t="shared" si="210"/>
        <v/>
      </c>
      <c r="AM1517" s="389" t="str">
        <f t="shared" si="211"/>
        <v/>
      </c>
      <c r="AN1517" s="388" t="str">
        <f t="shared" si="212"/>
        <v/>
      </c>
      <c r="AO1517" s="389" t="str">
        <f t="shared" si="213"/>
        <v/>
      </c>
      <c r="AP1517" s="423"/>
      <c r="AQ1517" s="423"/>
      <c r="AR1517" s="431" t="e">
        <f>VLOOKUP($B1517,'acc names'!$C$2:$D$12102,2,FALSE)</f>
        <v>#N/A</v>
      </c>
      <c r="AS1517" s="431" t="e">
        <f>VLOOKUP($AQ1517,software!$A$1:$B$14605,2,FALSE)</f>
        <v>#N/A</v>
      </c>
      <c r="AT1517" s="423"/>
      <c r="AV1517" s="423"/>
    </row>
    <row r="1518" spans="1:48" ht="12.75" x14ac:dyDescent="0.2">
      <c r="A1518" s="103"/>
      <c r="B1518" s="42"/>
      <c r="C1518" s="142"/>
      <c r="D1518" s="143"/>
      <c r="E1518" s="107"/>
      <c r="F1518" s="46"/>
      <c r="G1518" s="46"/>
      <c r="H1518" s="46"/>
      <c r="I1518" s="46"/>
      <c r="J1518" s="46"/>
      <c r="K1518" s="46"/>
      <c r="L1518" s="139"/>
      <c r="M1518" s="41"/>
      <c r="N1518" s="45"/>
      <c r="O1518" s="47"/>
      <c r="P1518" s="43"/>
      <c r="Q1518" s="71" t="e">
        <f>VLOOKUP(N1518,'error categories'!$A$2:$D$54,4,FALSE)</f>
        <v>#N/A</v>
      </c>
      <c r="R1518" s="72" t="e">
        <f>VLOOKUP(N1518,'error categories'!$A$2:$D$54,3,FALSE)</f>
        <v>#N/A</v>
      </c>
      <c r="S1518" s="374"/>
      <c r="T1518" s="377"/>
      <c r="U1518" s="378">
        <f t="shared" si="207"/>
        <v>0</v>
      </c>
      <c r="V1518" s="379"/>
      <c r="W1518" s="380"/>
      <c r="X1518" s="380"/>
      <c r="Y1518" s="380"/>
      <c r="Z1518" s="379"/>
      <c r="AA1518" s="381"/>
      <c r="AB1518" s="379"/>
      <c r="AC1518" s="380"/>
      <c r="AD1518" s="382">
        <f t="shared" si="214"/>
        <v>0</v>
      </c>
      <c r="AE1518" s="383">
        <f t="shared" si="215"/>
        <v>0</v>
      </c>
      <c r="AF1518" s="379"/>
      <c r="AG1518" s="381"/>
      <c r="AH1518" s="379"/>
      <c r="AI1518" s="381"/>
      <c r="AJ1518" s="384" t="str">
        <f t="shared" si="208"/>
        <v/>
      </c>
      <c r="AK1518" s="385" t="str">
        <f t="shared" si="209"/>
        <v/>
      </c>
      <c r="AL1518" s="388" t="str">
        <f t="shared" si="210"/>
        <v/>
      </c>
      <c r="AM1518" s="389" t="str">
        <f t="shared" si="211"/>
        <v/>
      </c>
      <c r="AN1518" s="388" t="str">
        <f t="shared" si="212"/>
        <v/>
      </c>
      <c r="AO1518" s="389" t="str">
        <f t="shared" si="213"/>
        <v/>
      </c>
      <c r="AP1518" s="423"/>
      <c r="AQ1518" s="423"/>
      <c r="AR1518" s="431" t="e">
        <f>VLOOKUP($B1518,'acc names'!$C$2:$D$12102,2,FALSE)</f>
        <v>#N/A</v>
      </c>
      <c r="AS1518" s="431" t="e">
        <f>VLOOKUP($AQ1518,software!$A$1:$B$14605,2,FALSE)</f>
        <v>#N/A</v>
      </c>
      <c r="AT1518" s="423"/>
      <c r="AV1518" s="423"/>
    </row>
    <row r="1519" spans="1:48" ht="12.75" x14ac:dyDescent="0.2">
      <c r="A1519" s="103"/>
      <c r="B1519" s="42"/>
      <c r="C1519" s="142"/>
      <c r="D1519" s="143"/>
      <c r="E1519" s="107"/>
      <c r="F1519" s="46"/>
      <c r="G1519" s="46"/>
      <c r="H1519" s="46"/>
      <c r="I1519" s="46"/>
      <c r="J1519" s="46"/>
      <c r="K1519" s="46"/>
      <c r="L1519" s="139"/>
      <c r="M1519" s="41"/>
      <c r="N1519" s="45"/>
      <c r="O1519" s="47"/>
      <c r="P1519" s="43"/>
      <c r="Q1519" s="71" t="e">
        <f>VLOOKUP(N1519,'error categories'!$A$2:$D$54,4,FALSE)</f>
        <v>#N/A</v>
      </c>
      <c r="R1519" s="72" t="e">
        <f>VLOOKUP(N1519,'error categories'!$A$2:$D$54,3,FALSE)</f>
        <v>#N/A</v>
      </c>
      <c r="S1519" s="374"/>
      <c r="T1519" s="377"/>
      <c r="U1519" s="378">
        <f t="shared" si="207"/>
        <v>0</v>
      </c>
      <c r="V1519" s="379"/>
      <c r="W1519" s="380"/>
      <c r="X1519" s="380"/>
      <c r="Y1519" s="380"/>
      <c r="Z1519" s="379"/>
      <c r="AA1519" s="381"/>
      <c r="AB1519" s="379"/>
      <c r="AC1519" s="380"/>
      <c r="AD1519" s="382">
        <f t="shared" si="214"/>
        <v>0</v>
      </c>
      <c r="AE1519" s="383">
        <f t="shared" si="215"/>
        <v>0</v>
      </c>
      <c r="AF1519" s="379"/>
      <c r="AG1519" s="381"/>
      <c r="AH1519" s="379"/>
      <c r="AI1519" s="381"/>
      <c r="AJ1519" s="384" t="str">
        <f t="shared" si="208"/>
        <v/>
      </c>
      <c r="AK1519" s="385" t="str">
        <f t="shared" si="209"/>
        <v/>
      </c>
      <c r="AL1519" s="388" t="str">
        <f t="shared" si="210"/>
        <v/>
      </c>
      <c r="AM1519" s="389" t="str">
        <f t="shared" si="211"/>
        <v/>
      </c>
      <c r="AN1519" s="388" t="str">
        <f t="shared" si="212"/>
        <v/>
      </c>
      <c r="AO1519" s="389" t="str">
        <f t="shared" si="213"/>
        <v/>
      </c>
      <c r="AP1519" s="423"/>
      <c r="AQ1519" s="423"/>
      <c r="AR1519" s="431" t="e">
        <f>VLOOKUP($B1519,'acc names'!$C$2:$D$12102,2,FALSE)</f>
        <v>#N/A</v>
      </c>
      <c r="AS1519" s="431" t="e">
        <f>VLOOKUP($AQ1519,software!$A$1:$B$14605,2,FALSE)</f>
        <v>#N/A</v>
      </c>
      <c r="AT1519" s="423"/>
      <c r="AV1519" s="423"/>
    </row>
    <row r="1520" spans="1:48" ht="12.75" x14ac:dyDescent="0.2">
      <c r="A1520" s="103"/>
      <c r="B1520" s="42"/>
      <c r="C1520" s="142"/>
      <c r="D1520" s="143"/>
      <c r="E1520" s="107"/>
      <c r="F1520" s="46"/>
      <c r="G1520" s="46"/>
      <c r="H1520" s="46"/>
      <c r="I1520" s="46"/>
      <c r="J1520" s="46"/>
      <c r="K1520" s="46"/>
      <c r="L1520" s="139"/>
      <c r="M1520" s="41"/>
      <c r="N1520" s="45"/>
      <c r="O1520" s="47"/>
      <c r="P1520" s="43"/>
      <c r="Q1520" s="71" t="e">
        <f>VLOOKUP(N1520,'error categories'!$A$2:$D$54,4,FALSE)</f>
        <v>#N/A</v>
      </c>
      <c r="R1520" s="72" t="e">
        <f>VLOOKUP(N1520,'error categories'!$A$2:$D$54,3,FALSE)</f>
        <v>#N/A</v>
      </c>
      <c r="S1520" s="374"/>
      <c r="T1520" s="377"/>
      <c r="U1520" s="378">
        <f t="shared" si="207"/>
        <v>0</v>
      </c>
      <c r="V1520" s="379"/>
      <c r="W1520" s="380"/>
      <c r="X1520" s="380"/>
      <c r="Y1520" s="380"/>
      <c r="Z1520" s="379"/>
      <c r="AA1520" s="381"/>
      <c r="AB1520" s="379"/>
      <c r="AC1520" s="380"/>
      <c r="AD1520" s="382">
        <f t="shared" si="214"/>
        <v>0</v>
      </c>
      <c r="AE1520" s="383">
        <f t="shared" si="215"/>
        <v>0</v>
      </c>
      <c r="AF1520" s="379"/>
      <c r="AG1520" s="381"/>
      <c r="AH1520" s="379"/>
      <c r="AI1520" s="381"/>
      <c r="AJ1520" s="384" t="str">
        <f t="shared" si="208"/>
        <v/>
      </c>
      <c r="AK1520" s="385" t="str">
        <f t="shared" si="209"/>
        <v/>
      </c>
      <c r="AL1520" s="388" t="str">
        <f t="shared" si="210"/>
        <v/>
      </c>
      <c r="AM1520" s="389" t="str">
        <f t="shared" si="211"/>
        <v/>
      </c>
      <c r="AN1520" s="388" t="str">
        <f t="shared" si="212"/>
        <v/>
      </c>
      <c r="AO1520" s="389" t="str">
        <f t="shared" si="213"/>
        <v/>
      </c>
      <c r="AP1520" s="423"/>
      <c r="AQ1520" s="423"/>
      <c r="AR1520" s="431" t="e">
        <f>VLOOKUP($B1520,'acc names'!$C$2:$D$12102,2,FALSE)</f>
        <v>#N/A</v>
      </c>
      <c r="AS1520" s="431" t="e">
        <f>VLOOKUP($AQ1520,software!$A$1:$B$14605,2,FALSE)</f>
        <v>#N/A</v>
      </c>
      <c r="AT1520" s="423"/>
      <c r="AV1520" s="423"/>
    </row>
    <row r="1521" spans="1:48" ht="12.75" x14ac:dyDescent="0.2">
      <c r="A1521" s="103"/>
      <c r="B1521" s="42"/>
      <c r="C1521" s="142"/>
      <c r="D1521" s="143"/>
      <c r="E1521" s="107"/>
      <c r="F1521" s="46"/>
      <c r="G1521" s="46"/>
      <c r="H1521" s="46"/>
      <c r="I1521" s="46"/>
      <c r="J1521" s="46"/>
      <c r="K1521" s="46"/>
      <c r="L1521" s="139"/>
      <c r="M1521" s="41"/>
      <c r="N1521" s="45"/>
      <c r="O1521" s="47"/>
      <c r="P1521" s="43"/>
      <c r="Q1521" s="71" t="e">
        <f>VLOOKUP(N1521,'error categories'!$A$2:$D$54,4,FALSE)</f>
        <v>#N/A</v>
      </c>
      <c r="R1521" s="72" t="e">
        <f>VLOOKUP(N1521,'error categories'!$A$2:$D$54,3,FALSE)</f>
        <v>#N/A</v>
      </c>
      <c r="S1521" s="374"/>
      <c r="T1521" s="377"/>
      <c r="U1521" s="378">
        <f t="shared" si="207"/>
        <v>0</v>
      </c>
      <c r="V1521" s="379"/>
      <c r="W1521" s="380"/>
      <c r="X1521" s="380"/>
      <c r="Y1521" s="380"/>
      <c r="Z1521" s="379"/>
      <c r="AA1521" s="381"/>
      <c r="AB1521" s="379"/>
      <c r="AC1521" s="380"/>
      <c r="AD1521" s="382">
        <f t="shared" si="214"/>
        <v>0</v>
      </c>
      <c r="AE1521" s="383">
        <f t="shared" si="215"/>
        <v>0</v>
      </c>
      <c r="AF1521" s="379"/>
      <c r="AG1521" s="381"/>
      <c r="AH1521" s="379"/>
      <c r="AI1521" s="381"/>
      <c r="AJ1521" s="384" t="str">
        <f t="shared" si="208"/>
        <v/>
      </c>
      <c r="AK1521" s="385" t="str">
        <f t="shared" si="209"/>
        <v/>
      </c>
      <c r="AL1521" s="388" t="str">
        <f t="shared" si="210"/>
        <v/>
      </c>
      <c r="AM1521" s="389" t="str">
        <f t="shared" si="211"/>
        <v/>
      </c>
      <c r="AN1521" s="388" t="str">
        <f t="shared" si="212"/>
        <v/>
      </c>
      <c r="AO1521" s="389" t="str">
        <f t="shared" si="213"/>
        <v/>
      </c>
      <c r="AP1521" s="423"/>
      <c r="AQ1521" s="423"/>
      <c r="AR1521" s="431" t="e">
        <f>VLOOKUP($B1521,'acc names'!$C$2:$D$12102,2,FALSE)</f>
        <v>#N/A</v>
      </c>
      <c r="AS1521" s="431" t="e">
        <f>VLOOKUP($AQ1521,software!$A$1:$B$14605,2,FALSE)</f>
        <v>#N/A</v>
      </c>
      <c r="AT1521" s="423"/>
      <c r="AV1521" s="423"/>
    </row>
    <row r="1522" spans="1:48" ht="12.75" x14ac:dyDescent="0.2">
      <c r="A1522" s="103"/>
      <c r="B1522" s="42"/>
      <c r="C1522" s="142"/>
      <c r="D1522" s="143"/>
      <c r="E1522" s="107"/>
      <c r="F1522" s="46"/>
      <c r="G1522" s="46"/>
      <c r="H1522" s="46"/>
      <c r="I1522" s="46"/>
      <c r="J1522" s="46"/>
      <c r="K1522" s="46"/>
      <c r="L1522" s="139"/>
      <c r="M1522" s="41"/>
      <c r="N1522" s="45"/>
      <c r="O1522" s="47"/>
      <c r="P1522" s="43"/>
      <c r="Q1522" s="71" t="e">
        <f>VLOOKUP(N1522,'error categories'!$A$2:$D$54,4,FALSE)</f>
        <v>#N/A</v>
      </c>
      <c r="R1522" s="72" t="e">
        <f>VLOOKUP(N1522,'error categories'!$A$2:$D$54,3,FALSE)</f>
        <v>#N/A</v>
      </c>
      <c r="S1522" s="374"/>
      <c r="T1522" s="377"/>
      <c r="U1522" s="378">
        <f t="shared" si="207"/>
        <v>0</v>
      </c>
      <c r="V1522" s="379"/>
      <c r="W1522" s="380"/>
      <c r="X1522" s="380"/>
      <c r="Y1522" s="380"/>
      <c r="Z1522" s="379"/>
      <c r="AA1522" s="381"/>
      <c r="AB1522" s="379"/>
      <c r="AC1522" s="380"/>
      <c r="AD1522" s="382">
        <f t="shared" si="214"/>
        <v>0</v>
      </c>
      <c r="AE1522" s="383">
        <f t="shared" si="215"/>
        <v>0</v>
      </c>
      <c r="AF1522" s="379"/>
      <c r="AG1522" s="381"/>
      <c r="AH1522" s="379"/>
      <c r="AI1522" s="381"/>
      <c r="AJ1522" s="384" t="str">
        <f t="shared" si="208"/>
        <v/>
      </c>
      <c r="AK1522" s="385" t="str">
        <f t="shared" si="209"/>
        <v/>
      </c>
      <c r="AL1522" s="388" t="str">
        <f t="shared" si="210"/>
        <v/>
      </c>
      <c r="AM1522" s="389" t="str">
        <f t="shared" si="211"/>
        <v/>
      </c>
      <c r="AN1522" s="388" t="str">
        <f t="shared" si="212"/>
        <v/>
      </c>
      <c r="AO1522" s="389" t="str">
        <f t="shared" si="213"/>
        <v/>
      </c>
      <c r="AP1522" s="423"/>
      <c r="AQ1522" s="423"/>
      <c r="AR1522" s="431" t="e">
        <f>VLOOKUP($B1522,'acc names'!$C$2:$D$12102,2,FALSE)</f>
        <v>#N/A</v>
      </c>
      <c r="AS1522" s="431" t="e">
        <f>VLOOKUP($AQ1522,software!$A$1:$B$14605,2,FALSE)</f>
        <v>#N/A</v>
      </c>
      <c r="AT1522" s="423"/>
      <c r="AV1522" s="423"/>
    </row>
    <row r="1523" spans="1:48" ht="12.75" x14ac:dyDescent="0.2">
      <c r="A1523" s="103"/>
      <c r="B1523" s="42"/>
      <c r="C1523" s="142"/>
      <c r="D1523" s="143"/>
      <c r="E1523" s="107"/>
      <c r="F1523" s="46"/>
      <c r="G1523" s="46"/>
      <c r="H1523" s="46"/>
      <c r="I1523" s="46"/>
      <c r="J1523" s="46"/>
      <c r="K1523" s="46"/>
      <c r="L1523" s="139"/>
      <c r="M1523" s="41"/>
      <c r="N1523" s="45"/>
      <c r="O1523" s="47"/>
      <c r="P1523" s="43"/>
      <c r="Q1523" s="71" t="e">
        <f>VLOOKUP(N1523,'error categories'!$A$2:$D$54,4,FALSE)</f>
        <v>#N/A</v>
      </c>
      <c r="R1523" s="72" t="e">
        <f>VLOOKUP(N1523,'error categories'!$A$2:$D$54,3,FALSE)</f>
        <v>#N/A</v>
      </c>
      <c r="S1523" s="374"/>
      <c r="T1523" s="377"/>
      <c r="U1523" s="378">
        <f t="shared" si="207"/>
        <v>0</v>
      </c>
      <c r="V1523" s="379"/>
      <c r="W1523" s="380"/>
      <c r="X1523" s="380"/>
      <c r="Y1523" s="380"/>
      <c r="Z1523" s="379"/>
      <c r="AA1523" s="381"/>
      <c r="AB1523" s="379"/>
      <c r="AC1523" s="380"/>
      <c r="AD1523" s="382">
        <f t="shared" si="214"/>
        <v>0</v>
      </c>
      <c r="AE1523" s="383">
        <f t="shared" si="215"/>
        <v>0</v>
      </c>
      <c r="AF1523" s="379"/>
      <c r="AG1523" s="381"/>
      <c r="AH1523" s="379"/>
      <c r="AI1523" s="381"/>
      <c r="AJ1523" s="384" t="str">
        <f t="shared" si="208"/>
        <v/>
      </c>
      <c r="AK1523" s="385" t="str">
        <f t="shared" si="209"/>
        <v/>
      </c>
      <c r="AL1523" s="388" t="str">
        <f t="shared" si="210"/>
        <v/>
      </c>
      <c r="AM1523" s="389" t="str">
        <f t="shared" si="211"/>
        <v/>
      </c>
      <c r="AN1523" s="388" t="str">
        <f t="shared" si="212"/>
        <v/>
      </c>
      <c r="AO1523" s="389" t="str">
        <f t="shared" si="213"/>
        <v/>
      </c>
      <c r="AP1523" s="423"/>
      <c r="AQ1523" s="423"/>
      <c r="AR1523" s="431" t="e">
        <f>VLOOKUP($B1523,'acc names'!$C$2:$D$12102,2,FALSE)</f>
        <v>#N/A</v>
      </c>
      <c r="AS1523" s="431" t="e">
        <f>VLOOKUP($AQ1523,software!$A$1:$B$14605,2,FALSE)</f>
        <v>#N/A</v>
      </c>
      <c r="AT1523" s="423"/>
      <c r="AV1523" s="423"/>
    </row>
    <row r="1524" spans="1:48" ht="12.75" x14ac:dyDescent="0.2">
      <c r="A1524" s="103"/>
      <c r="B1524" s="42"/>
      <c r="C1524" s="142"/>
      <c r="D1524" s="143"/>
      <c r="E1524" s="107"/>
      <c r="F1524" s="46"/>
      <c r="G1524" s="46"/>
      <c r="H1524" s="46"/>
      <c r="I1524" s="46"/>
      <c r="J1524" s="46"/>
      <c r="K1524" s="46"/>
      <c r="L1524" s="139"/>
      <c r="M1524" s="41"/>
      <c r="N1524" s="45"/>
      <c r="O1524" s="47"/>
      <c r="P1524" s="43"/>
      <c r="Q1524" s="71" t="e">
        <f>VLOOKUP(N1524,'error categories'!$A$2:$D$54,4,FALSE)</f>
        <v>#N/A</v>
      </c>
      <c r="R1524" s="72" t="e">
        <f>VLOOKUP(N1524,'error categories'!$A$2:$D$54,3,FALSE)</f>
        <v>#N/A</v>
      </c>
      <c r="S1524" s="374"/>
      <c r="T1524" s="377"/>
      <c r="U1524" s="378">
        <f t="shared" si="207"/>
        <v>0</v>
      </c>
      <c r="V1524" s="379"/>
      <c r="W1524" s="380"/>
      <c r="X1524" s="380"/>
      <c r="Y1524" s="380"/>
      <c r="Z1524" s="379"/>
      <c r="AA1524" s="381"/>
      <c r="AB1524" s="379"/>
      <c r="AC1524" s="380"/>
      <c r="AD1524" s="382">
        <f t="shared" si="214"/>
        <v>0</v>
      </c>
      <c r="AE1524" s="383">
        <f t="shared" si="215"/>
        <v>0</v>
      </c>
      <c r="AF1524" s="379"/>
      <c r="AG1524" s="381"/>
      <c r="AH1524" s="379"/>
      <c r="AI1524" s="381"/>
      <c r="AJ1524" s="384" t="str">
        <f t="shared" si="208"/>
        <v/>
      </c>
      <c r="AK1524" s="385" t="str">
        <f t="shared" si="209"/>
        <v/>
      </c>
      <c r="AL1524" s="388" t="str">
        <f t="shared" si="210"/>
        <v/>
      </c>
      <c r="AM1524" s="389" t="str">
        <f t="shared" si="211"/>
        <v/>
      </c>
      <c r="AN1524" s="388" t="str">
        <f t="shared" si="212"/>
        <v/>
      </c>
      <c r="AO1524" s="389" t="str">
        <f t="shared" si="213"/>
        <v/>
      </c>
      <c r="AP1524" s="423"/>
      <c r="AQ1524" s="423"/>
      <c r="AR1524" s="431" t="e">
        <f>VLOOKUP($B1524,'acc names'!$C$2:$D$12102,2,FALSE)</f>
        <v>#N/A</v>
      </c>
      <c r="AS1524" s="431" t="e">
        <f>VLOOKUP($AQ1524,software!$A$1:$B$14605,2,FALSE)</f>
        <v>#N/A</v>
      </c>
      <c r="AT1524" s="423"/>
      <c r="AV1524" s="423"/>
    </row>
    <row r="1525" spans="1:48" ht="12.75" x14ac:dyDescent="0.2">
      <c r="A1525" s="103"/>
      <c r="B1525" s="42"/>
      <c r="C1525" s="142"/>
      <c r="D1525" s="143"/>
      <c r="E1525" s="107"/>
      <c r="F1525" s="46"/>
      <c r="G1525" s="46"/>
      <c r="H1525" s="46"/>
      <c r="I1525" s="46"/>
      <c r="J1525" s="46"/>
      <c r="K1525" s="46"/>
      <c r="L1525" s="139"/>
      <c r="M1525" s="41"/>
      <c r="N1525" s="45"/>
      <c r="O1525" s="47"/>
      <c r="P1525" s="43"/>
      <c r="Q1525" s="71" t="e">
        <f>VLOOKUP(N1525,'error categories'!$A$2:$D$54,4,FALSE)</f>
        <v>#N/A</v>
      </c>
      <c r="R1525" s="72" t="e">
        <f>VLOOKUP(N1525,'error categories'!$A$2:$D$54,3,FALSE)</f>
        <v>#N/A</v>
      </c>
      <c r="S1525" s="374"/>
      <c r="T1525" s="377"/>
      <c r="U1525" s="378">
        <f t="shared" si="207"/>
        <v>0</v>
      </c>
      <c r="V1525" s="379"/>
      <c r="W1525" s="380"/>
      <c r="X1525" s="380"/>
      <c r="Y1525" s="380"/>
      <c r="Z1525" s="379"/>
      <c r="AA1525" s="381"/>
      <c r="AB1525" s="379"/>
      <c r="AC1525" s="380"/>
      <c r="AD1525" s="382">
        <f t="shared" si="214"/>
        <v>0</v>
      </c>
      <c r="AE1525" s="383">
        <f t="shared" si="215"/>
        <v>0</v>
      </c>
      <c r="AF1525" s="379"/>
      <c r="AG1525" s="381"/>
      <c r="AH1525" s="379"/>
      <c r="AI1525" s="381"/>
      <c r="AJ1525" s="384" t="str">
        <f t="shared" si="208"/>
        <v/>
      </c>
      <c r="AK1525" s="385" t="str">
        <f t="shared" si="209"/>
        <v/>
      </c>
      <c r="AL1525" s="388" t="str">
        <f t="shared" si="210"/>
        <v/>
      </c>
      <c r="AM1525" s="389" t="str">
        <f t="shared" si="211"/>
        <v/>
      </c>
      <c r="AN1525" s="388" t="str">
        <f t="shared" si="212"/>
        <v/>
      </c>
      <c r="AO1525" s="389" t="str">
        <f t="shared" si="213"/>
        <v/>
      </c>
      <c r="AP1525" s="423"/>
      <c r="AQ1525" s="423"/>
      <c r="AR1525" s="431" t="e">
        <f>VLOOKUP($B1525,'acc names'!$C$2:$D$12102,2,FALSE)</f>
        <v>#N/A</v>
      </c>
      <c r="AS1525" s="431" t="e">
        <f>VLOOKUP($AQ1525,software!$A$1:$B$14605,2,FALSE)</f>
        <v>#N/A</v>
      </c>
      <c r="AT1525" s="423"/>
      <c r="AV1525" s="423"/>
    </row>
    <row r="1526" spans="1:48" ht="12.75" x14ac:dyDescent="0.2">
      <c r="A1526" s="103"/>
      <c r="B1526" s="42"/>
      <c r="C1526" s="142"/>
      <c r="D1526" s="143"/>
      <c r="E1526" s="107"/>
      <c r="F1526" s="46"/>
      <c r="G1526" s="46"/>
      <c r="H1526" s="46"/>
      <c r="I1526" s="46"/>
      <c r="J1526" s="46"/>
      <c r="K1526" s="46"/>
      <c r="L1526" s="139"/>
      <c r="M1526" s="41"/>
      <c r="N1526" s="45"/>
      <c r="O1526" s="47"/>
      <c r="P1526" s="43"/>
      <c r="Q1526" s="71" t="e">
        <f>VLOOKUP(N1526,'error categories'!$A$2:$D$54,4,FALSE)</f>
        <v>#N/A</v>
      </c>
      <c r="R1526" s="72" t="e">
        <f>VLOOKUP(N1526,'error categories'!$A$2:$D$54,3,FALSE)</f>
        <v>#N/A</v>
      </c>
      <c r="S1526" s="374"/>
      <c r="T1526" s="377"/>
      <c r="U1526" s="378">
        <f t="shared" si="207"/>
        <v>0</v>
      </c>
      <c r="V1526" s="379"/>
      <c r="W1526" s="380"/>
      <c r="X1526" s="380"/>
      <c r="Y1526" s="380"/>
      <c r="Z1526" s="379"/>
      <c r="AA1526" s="381"/>
      <c r="AB1526" s="379"/>
      <c r="AC1526" s="380"/>
      <c r="AD1526" s="382">
        <f t="shared" si="214"/>
        <v>0</v>
      </c>
      <c r="AE1526" s="383">
        <f t="shared" si="215"/>
        <v>0</v>
      </c>
      <c r="AF1526" s="379"/>
      <c r="AG1526" s="381"/>
      <c r="AH1526" s="379"/>
      <c r="AI1526" s="381"/>
      <c r="AJ1526" s="384" t="str">
        <f t="shared" si="208"/>
        <v/>
      </c>
      <c r="AK1526" s="385" t="str">
        <f t="shared" si="209"/>
        <v/>
      </c>
      <c r="AL1526" s="388" t="str">
        <f t="shared" si="210"/>
        <v/>
      </c>
      <c r="AM1526" s="389" t="str">
        <f t="shared" si="211"/>
        <v/>
      </c>
      <c r="AN1526" s="388" t="str">
        <f t="shared" si="212"/>
        <v/>
      </c>
      <c r="AO1526" s="389" t="str">
        <f t="shared" si="213"/>
        <v/>
      </c>
      <c r="AP1526" s="423"/>
      <c r="AQ1526" s="423"/>
      <c r="AR1526" s="431" t="e">
        <f>VLOOKUP($B1526,'acc names'!$C$2:$D$12102,2,FALSE)</f>
        <v>#N/A</v>
      </c>
      <c r="AS1526" s="431" t="e">
        <f>VLOOKUP($AQ1526,software!$A$1:$B$14605,2,FALSE)</f>
        <v>#N/A</v>
      </c>
      <c r="AT1526" s="423"/>
      <c r="AV1526" s="423"/>
    </row>
    <row r="1527" spans="1:48" ht="12.75" x14ac:dyDescent="0.2">
      <c r="A1527" s="103"/>
      <c r="B1527" s="42"/>
      <c r="C1527" s="142"/>
      <c r="D1527" s="143"/>
      <c r="E1527" s="107"/>
      <c r="F1527" s="46"/>
      <c r="G1527" s="46"/>
      <c r="H1527" s="46"/>
      <c r="I1527" s="46"/>
      <c r="J1527" s="46"/>
      <c r="K1527" s="46"/>
      <c r="L1527" s="139"/>
      <c r="M1527" s="41"/>
      <c r="N1527" s="45"/>
      <c r="O1527" s="47"/>
      <c r="P1527" s="43"/>
      <c r="Q1527" s="71" t="e">
        <f>VLOOKUP(N1527,'error categories'!$A$2:$D$54,4,FALSE)</f>
        <v>#N/A</v>
      </c>
      <c r="R1527" s="72" t="e">
        <f>VLOOKUP(N1527,'error categories'!$A$2:$D$54,3,FALSE)</f>
        <v>#N/A</v>
      </c>
      <c r="S1527" s="374"/>
      <c r="T1527" s="377"/>
      <c r="U1527" s="378">
        <f t="shared" si="207"/>
        <v>0</v>
      </c>
      <c r="V1527" s="379"/>
      <c r="W1527" s="380"/>
      <c r="X1527" s="380"/>
      <c r="Y1527" s="380"/>
      <c r="Z1527" s="379"/>
      <c r="AA1527" s="381"/>
      <c r="AB1527" s="379"/>
      <c r="AC1527" s="380"/>
      <c r="AD1527" s="382">
        <f t="shared" si="214"/>
        <v>0</v>
      </c>
      <c r="AE1527" s="383">
        <f t="shared" si="215"/>
        <v>0</v>
      </c>
      <c r="AF1527" s="379"/>
      <c r="AG1527" s="381"/>
      <c r="AH1527" s="379"/>
      <c r="AI1527" s="381"/>
      <c r="AJ1527" s="384" t="str">
        <f t="shared" si="208"/>
        <v/>
      </c>
      <c r="AK1527" s="385" t="str">
        <f t="shared" si="209"/>
        <v/>
      </c>
      <c r="AL1527" s="388" t="str">
        <f t="shared" si="210"/>
        <v/>
      </c>
      <c r="AM1527" s="389" t="str">
        <f t="shared" si="211"/>
        <v/>
      </c>
      <c r="AN1527" s="388" t="str">
        <f t="shared" si="212"/>
        <v/>
      </c>
      <c r="AO1527" s="389" t="str">
        <f t="shared" si="213"/>
        <v/>
      </c>
      <c r="AP1527" s="423"/>
      <c r="AQ1527" s="423"/>
      <c r="AR1527" s="431" t="e">
        <f>VLOOKUP($B1527,'acc names'!$C$2:$D$12102,2,FALSE)</f>
        <v>#N/A</v>
      </c>
      <c r="AS1527" s="431" t="e">
        <f>VLOOKUP($AQ1527,software!$A$1:$B$14605,2,FALSE)</f>
        <v>#N/A</v>
      </c>
      <c r="AT1527" s="423"/>
      <c r="AV1527" s="423"/>
    </row>
    <row r="1528" spans="1:48" ht="12.75" x14ac:dyDescent="0.2">
      <c r="A1528" s="103"/>
      <c r="B1528" s="42"/>
      <c r="C1528" s="142"/>
      <c r="D1528" s="143"/>
      <c r="E1528" s="107"/>
      <c r="F1528" s="46"/>
      <c r="G1528" s="46"/>
      <c r="H1528" s="46"/>
      <c r="I1528" s="46"/>
      <c r="J1528" s="46"/>
      <c r="K1528" s="46"/>
      <c r="L1528" s="139"/>
      <c r="M1528" s="41"/>
      <c r="N1528" s="45"/>
      <c r="O1528" s="47"/>
      <c r="P1528" s="43"/>
      <c r="Q1528" s="71" t="e">
        <f>VLOOKUP(N1528,'error categories'!$A$2:$D$54,4,FALSE)</f>
        <v>#N/A</v>
      </c>
      <c r="R1528" s="72" t="e">
        <f>VLOOKUP(N1528,'error categories'!$A$2:$D$54,3,FALSE)</f>
        <v>#N/A</v>
      </c>
      <c r="S1528" s="374"/>
      <c r="T1528" s="377"/>
      <c r="U1528" s="378">
        <f t="shared" si="207"/>
        <v>0</v>
      </c>
      <c r="V1528" s="379"/>
      <c r="W1528" s="380"/>
      <c r="X1528" s="380"/>
      <c r="Y1528" s="380"/>
      <c r="Z1528" s="379"/>
      <c r="AA1528" s="381"/>
      <c r="AB1528" s="379"/>
      <c r="AC1528" s="380"/>
      <c r="AD1528" s="382">
        <f t="shared" si="214"/>
        <v>0</v>
      </c>
      <c r="AE1528" s="383">
        <f t="shared" si="215"/>
        <v>0</v>
      </c>
      <c r="AF1528" s="379"/>
      <c r="AG1528" s="381"/>
      <c r="AH1528" s="379"/>
      <c r="AI1528" s="381"/>
      <c r="AJ1528" s="384" t="str">
        <f t="shared" si="208"/>
        <v/>
      </c>
      <c r="AK1528" s="385" t="str">
        <f t="shared" si="209"/>
        <v/>
      </c>
      <c r="AL1528" s="388" t="str">
        <f t="shared" si="210"/>
        <v/>
      </c>
      <c r="AM1528" s="389" t="str">
        <f t="shared" si="211"/>
        <v/>
      </c>
      <c r="AN1528" s="388" t="str">
        <f t="shared" si="212"/>
        <v/>
      </c>
      <c r="AO1528" s="389" t="str">
        <f t="shared" si="213"/>
        <v/>
      </c>
      <c r="AP1528" s="423"/>
      <c r="AQ1528" s="423"/>
      <c r="AR1528" s="431" t="e">
        <f>VLOOKUP($B1528,'acc names'!$C$2:$D$12102,2,FALSE)</f>
        <v>#N/A</v>
      </c>
      <c r="AS1528" s="431" t="e">
        <f>VLOOKUP($AQ1528,software!$A$1:$B$14605,2,FALSE)</f>
        <v>#N/A</v>
      </c>
      <c r="AT1528" s="423"/>
      <c r="AV1528" s="423"/>
    </row>
    <row r="1529" spans="1:48" ht="12.75" x14ac:dyDescent="0.2">
      <c r="A1529" s="103"/>
      <c r="B1529" s="42"/>
      <c r="C1529" s="142"/>
      <c r="D1529" s="143"/>
      <c r="E1529" s="107"/>
      <c r="F1529" s="46"/>
      <c r="G1529" s="46"/>
      <c r="H1529" s="46"/>
      <c r="I1529" s="46"/>
      <c r="J1529" s="46"/>
      <c r="K1529" s="46"/>
      <c r="L1529" s="139"/>
      <c r="M1529" s="41"/>
      <c r="N1529" s="45"/>
      <c r="O1529" s="47"/>
      <c r="P1529" s="43"/>
      <c r="Q1529" s="71" t="e">
        <f>VLOOKUP(N1529,'error categories'!$A$2:$D$54,4,FALSE)</f>
        <v>#N/A</v>
      </c>
      <c r="R1529" s="72" t="e">
        <f>VLOOKUP(N1529,'error categories'!$A$2:$D$54,3,FALSE)</f>
        <v>#N/A</v>
      </c>
      <c r="S1529" s="374"/>
      <c r="T1529" s="377"/>
      <c r="U1529" s="378">
        <f t="shared" si="207"/>
        <v>0</v>
      </c>
      <c r="V1529" s="379"/>
      <c r="W1529" s="380"/>
      <c r="X1529" s="380"/>
      <c r="Y1529" s="380"/>
      <c r="Z1529" s="379"/>
      <c r="AA1529" s="381"/>
      <c r="AB1529" s="379"/>
      <c r="AC1529" s="380"/>
      <c r="AD1529" s="382">
        <f t="shared" si="214"/>
        <v>0</v>
      </c>
      <c r="AE1529" s="383">
        <f t="shared" si="215"/>
        <v>0</v>
      </c>
      <c r="AF1529" s="379"/>
      <c r="AG1529" s="381"/>
      <c r="AH1529" s="379"/>
      <c r="AI1529" s="381"/>
      <c r="AJ1529" s="384" t="str">
        <f t="shared" si="208"/>
        <v/>
      </c>
      <c r="AK1529" s="385" t="str">
        <f t="shared" si="209"/>
        <v/>
      </c>
      <c r="AL1529" s="388" t="str">
        <f t="shared" si="210"/>
        <v/>
      </c>
      <c r="AM1529" s="389" t="str">
        <f t="shared" si="211"/>
        <v/>
      </c>
      <c r="AN1529" s="388" t="str">
        <f t="shared" si="212"/>
        <v/>
      </c>
      <c r="AO1529" s="389" t="str">
        <f t="shared" si="213"/>
        <v/>
      </c>
      <c r="AP1529" s="423"/>
      <c r="AQ1529" s="423"/>
      <c r="AR1529" s="431" t="e">
        <f>VLOOKUP($B1529,'acc names'!$C$2:$D$12102,2,FALSE)</f>
        <v>#N/A</v>
      </c>
      <c r="AS1529" s="431" t="e">
        <f>VLOOKUP($AQ1529,software!$A$1:$B$14605,2,FALSE)</f>
        <v>#N/A</v>
      </c>
      <c r="AT1529" s="423"/>
      <c r="AV1529" s="423"/>
    </row>
    <row r="1530" spans="1:48" ht="12.75" x14ac:dyDescent="0.2">
      <c r="A1530" s="103"/>
      <c r="B1530" s="42"/>
      <c r="C1530" s="142"/>
      <c r="D1530" s="143"/>
      <c r="E1530" s="107"/>
      <c r="F1530" s="46"/>
      <c r="G1530" s="46"/>
      <c r="H1530" s="46"/>
      <c r="I1530" s="46"/>
      <c r="J1530" s="46"/>
      <c r="K1530" s="46"/>
      <c r="L1530" s="139"/>
      <c r="M1530" s="41"/>
      <c r="N1530" s="45"/>
      <c r="O1530" s="47"/>
      <c r="P1530" s="43"/>
      <c r="Q1530" s="71" t="e">
        <f>VLOOKUP(N1530,'error categories'!$A$2:$D$54,4,FALSE)</f>
        <v>#N/A</v>
      </c>
      <c r="R1530" s="72" t="e">
        <f>VLOOKUP(N1530,'error categories'!$A$2:$D$54,3,FALSE)</f>
        <v>#N/A</v>
      </c>
      <c r="S1530" s="374"/>
      <c r="T1530" s="377"/>
      <c r="U1530" s="378">
        <f t="shared" si="207"/>
        <v>0</v>
      </c>
      <c r="V1530" s="379"/>
      <c r="W1530" s="380"/>
      <c r="X1530" s="380"/>
      <c r="Y1530" s="380"/>
      <c r="Z1530" s="379"/>
      <c r="AA1530" s="381"/>
      <c r="AB1530" s="379"/>
      <c r="AC1530" s="380"/>
      <c r="AD1530" s="382">
        <f t="shared" si="214"/>
        <v>0</v>
      </c>
      <c r="AE1530" s="383">
        <f t="shared" si="215"/>
        <v>0</v>
      </c>
      <c r="AF1530" s="379"/>
      <c r="AG1530" s="381"/>
      <c r="AH1530" s="379"/>
      <c r="AI1530" s="381"/>
      <c r="AJ1530" s="384" t="str">
        <f t="shared" si="208"/>
        <v/>
      </c>
      <c r="AK1530" s="385" t="str">
        <f t="shared" si="209"/>
        <v/>
      </c>
      <c r="AL1530" s="388" t="str">
        <f t="shared" si="210"/>
        <v/>
      </c>
      <c r="AM1530" s="389" t="str">
        <f t="shared" si="211"/>
        <v/>
      </c>
      <c r="AN1530" s="388" t="str">
        <f t="shared" si="212"/>
        <v/>
      </c>
      <c r="AO1530" s="389" t="str">
        <f t="shared" si="213"/>
        <v/>
      </c>
      <c r="AP1530" s="423"/>
      <c r="AQ1530" s="423"/>
      <c r="AR1530" s="431" t="e">
        <f>VLOOKUP($B1530,'acc names'!$C$2:$D$12102,2,FALSE)</f>
        <v>#N/A</v>
      </c>
      <c r="AS1530" s="431" t="e">
        <f>VLOOKUP($AQ1530,software!$A$1:$B$14605,2,FALSE)</f>
        <v>#N/A</v>
      </c>
      <c r="AT1530" s="423"/>
      <c r="AV1530" s="423"/>
    </row>
    <row r="1531" spans="1:48" ht="12.75" x14ac:dyDescent="0.2">
      <c r="A1531" s="103"/>
      <c r="B1531" s="42"/>
      <c r="C1531" s="142"/>
      <c r="D1531" s="143"/>
      <c r="E1531" s="107"/>
      <c r="F1531" s="46"/>
      <c r="G1531" s="46"/>
      <c r="H1531" s="46"/>
      <c r="I1531" s="46"/>
      <c r="J1531" s="46"/>
      <c r="K1531" s="46"/>
      <c r="L1531" s="139"/>
      <c r="M1531" s="41"/>
      <c r="N1531" s="45"/>
      <c r="O1531" s="47"/>
      <c r="P1531" s="43"/>
      <c r="Q1531" s="71" t="e">
        <f>VLOOKUP(N1531,'error categories'!$A$2:$D$54,4,FALSE)</f>
        <v>#N/A</v>
      </c>
      <c r="R1531" s="72" t="e">
        <f>VLOOKUP(N1531,'error categories'!$A$2:$D$54,3,FALSE)</f>
        <v>#N/A</v>
      </c>
      <c r="S1531" s="374"/>
      <c r="T1531" s="377"/>
      <c r="U1531" s="378">
        <f t="shared" si="207"/>
        <v>0</v>
      </c>
      <c r="V1531" s="379"/>
      <c r="W1531" s="380"/>
      <c r="X1531" s="380"/>
      <c r="Y1531" s="380"/>
      <c r="Z1531" s="379"/>
      <c r="AA1531" s="381"/>
      <c r="AB1531" s="379"/>
      <c r="AC1531" s="380"/>
      <c r="AD1531" s="382">
        <f t="shared" si="214"/>
        <v>0</v>
      </c>
      <c r="AE1531" s="383">
        <f t="shared" si="215"/>
        <v>0</v>
      </c>
      <c r="AF1531" s="379"/>
      <c r="AG1531" s="381"/>
      <c r="AH1531" s="379"/>
      <c r="AI1531" s="381"/>
      <c r="AJ1531" s="384" t="str">
        <f t="shared" si="208"/>
        <v/>
      </c>
      <c r="AK1531" s="385" t="str">
        <f t="shared" si="209"/>
        <v/>
      </c>
      <c r="AL1531" s="388" t="str">
        <f t="shared" si="210"/>
        <v/>
      </c>
      <c r="AM1531" s="389" t="str">
        <f t="shared" si="211"/>
        <v/>
      </c>
      <c r="AN1531" s="388" t="str">
        <f t="shared" si="212"/>
        <v/>
      </c>
      <c r="AO1531" s="389" t="str">
        <f t="shared" si="213"/>
        <v/>
      </c>
      <c r="AP1531" s="423"/>
      <c r="AQ1531" s="423"/>
      <c r="AR1531" s="431" t="e">
        <f>VLOOKUP($B1531,'acc names'!$C$2:$D$12102,2,FALSE)</f>
        <v>#N/A</v>
      </c>
      <c r="AS1531" s="431" t="e">
        <f>VLOOKUP($AQ1531,software!$A$1:$B$14605,2,FALSE)</f>
        <v>#N/A</v>
      </c>
      <c r="AT1531" s="423"/>
      <c r="AV1531" s="423"/>
    </row>
    <row r="1532" spans="1:48" ht="12.75" x14ac:dyDescent="0.2">
      <c r="A1532" s="103"/>
      <c r="B1532" s="42"/>
      <c r="C1532" s="142"/>
      <c r="D1532" s="143"/>
      <c r="E1532" s="107"/>
      <c r="F1532" s="46"/>
      <c r="G1532" s="46"/>
      <c r="H1532" s="46"/>
      <c r="I1532" s="46"/>
      <c r="J1532" s="46"/>
      <c r="K1532" s="46"/>
      <c r="L1532" s="139"/>
      <c r="M1532" s="41"/>
      <c r="N1532" s="45"/>
      <c r="O1532" s="47"/>
      <c r="P1532" s="43"/>
      <c r="Q1532" s="71" t="e">
        <f>VLOOKUP(N1532,'error categories'!$A$2:$D$54,4,FALSE)</f>
        <v>#N/A</v>
      </c>
      <c r="R1532" s="72" t="e">
        <f>VLOOKUP(N1532,'error categories'!$A$2:$D$54,3,FALSE)</f>
        <v>#N/A</v>
      </c>
      <c r="S1532" s="374"/>
      <c r="T1532" s="377"/>
      <c r="U1532" s="378">
        <f t="shared" si="207"/>
        <v>0</v>
      </c>
      <c r="V1532" s="379"/>
      <c r="W1532" s="380"/>
      <c r="X1532" s="380"/>
      <c r="Y1532" s="380"/>
      <c r="Z1532" s="379"/>
      <c r="AA1532" s="381"/>
      <c r="AB1532" s="379"/>
      <c r="AC1532" s="380"/>
      <c r="AD1532" s="382">
        <f t="shared" si="214"/>
        <v>0</v>
      </c>
      <c r="AE1532" s="383">
        <f t="shared" si="215"/>
        <v>0</v>
      </c>
      <c r="AF1532" s="379"/>
      <c r="AG1532" s="381"/>
      <c r="AH1532" s="379"/>
      <c r="AI1532" s="381"/>
      <c r="AJ1532" s="384" t="str">
        <f t="shared" si="208"/>
        <v/>
      </c>
      <c r="AK1532" s="385" t="str">
        <f t="shared" si="209"/>
        <v/>
      </c>
      <c r="AL1532" s="388" t="str">
        <f t="shared" si="210"/>
        <v/>
      </c>
      <c r="AM1532" s="389" t="str">
        <f t="shared" si="211"/>
        <v/>
      </c>
      <c r="AN1532" s="388" t="str">
        <f t="shared" si="212"/>
        <v/>
      </c>
      <c r="AO1532" s="389" t="str">
        <f t="shared" si="213"/>
        <v/>
      </c>
      <c r="AP1532" s="423"/>
      <c r="AQ1532" s="423"/>
      <c r="AR1532" s="431" t="e">
        <f>VLOOKUP($B1532,'acc names'!$C$2:$D$12102,2,FALSE)</f>
        <v>#N/A</v>
      </c>
      <c r="AS1532" s="431" t="e">
        <f>VLOOKUP($AQ1532,software!$A$1:$B$14605,2,FALSE)</f>
        <v>#N/A</v>
      </c>
      <c r="AT1532" s="423"/>
      <c r="AV1532" s="423"/>
    </row>
    <row r="1533" spans="1:48" ht="12.75" x14ac:dyDescent="0.2">
      <c r="A1533" s="103"/>
      <c r="B1533" s="42"/>
      <c r="C1533" s="142"/>
      <c r="D1533" s="143"/>
      <c r="E1533" s="107"/>
      <c r="F1533" s="46"/>
      <c r="G1533" s="46"/>
      <c r="H1533" s="46"/>
      <c r="I1533" s="46"/>
      <c r="J1533" s="46"/>
      <c r="K1533" s="46"/>
      <c r="L1533" s="139"/>
      <c r="M1533" s="41"/>
      <c r="N1533" s="45"/>
      <c r="O1533" s="47"/>
      <c r="P1533" s="43"/>
      <c r="Q1533" s="71" t="e">
        <f>VLOOKUP(N1533,'error categories'!$A$2:$D$54,4,FALSE)</f>
        <v>#N/A</v>
      </c>
      <c r="R1533" s="72" t="e">
        <f>VLOOKUP(N1533,'error categories'!$A$2:$D$54,3,FALSE)</f>
        <v>#N/A</v>
      </c>
      <c r="S1533" s="374"/>
      <c r="T1533" s="377"/>
      <c r="U1533" s="378">
        <f t="shared" si="207"/>
        <v>0</v>
      </c>
      <c r="V1533" s="379"/>
      <c r="W1533" s="380"/>
      <c r="X1533" s="380"/>
      <c r="Y1533" s="380"/>
      <c r="Z1533" s="379"/>
      <c r="AA1533" s="381"/>
      <c r="AB1533" s="379"/>
      <c r="AC1533" s="380"/>
      <c r="AD1533" s="382">
        <f t="shared" si="214"/>
        <v>0</v>
      </c>
      <c r="AE1533" s="383">
        <f t="shared" si="215"/>
        <v>0</v>
      </c>
      <c r="AF1533" s="379"/>
      <c r="AG1533" s="381"/>
      <c r="AH1533" s="379"/>
      <c r="AI1533" s="381"/>
      <c r="AJ1533" s="384" t="str">
        <f t="shared" si="208"/>
        <v/>
      </c>
      <c r="AK1533" s="385" t="str">
        <f t="shared" si="209"/>
        <v/>
      </c>
      <c r="AL1533" s="388" t="str">
        <f t="shared" si="210"/>
        <v/>
      </c>
      <c r="AM1533" s="389" t="str">
        <f t="shared" si="211"/>
        <v/>
      </c>
      <c r="AN1533" s="388" t="str">
        <f t="shared" si="212"/>
        <v/>
      </c>
      <c r="AO1533" s="389" t="str">
        <f t="shared" si="213"/>
        <v/>
      </c>
      <c r="AP1533" s="423"/>
      <c r="AQ1533" s="423"/>
      <c r="AR1533" s="431" t="e">
        <f>VLOOKUP($B1533,'acc names'!$C$2:$D$12102,2,FALSE)</f>
        <v>#N/A</v>
      </c>
      <c r="AS1533" s="431" t="e">
        <f>VLOOKUP($AQ1533,software!$A$1:$B$14605,2,FALSE)</f>
        <v>#N/A</v>
      </c>
      <c r="AT1533" s="423"/>
      <c r="AV1533" s="423"/>
    </row>
    <row r="1534" spans="1:48" ht="12.75" x14ac:dyDescent="0.2">
      <c r="A1534" s="103"/>
      <c r="B1534" s="42"/>
      <c r="C1534" s="142"/>
      <c r="D1534" s="143"/>
      <c r="E1534" s="107"/>
      <c r="F1534" s="46"/>
      <c r="G1534" s="46"/>
      <c r="H1534" s="46"/>
      <c r="I1534" s="46"/>
      <c r="J1534" s="46"/>
      <c r="K1534" s="46"/>
      <c r="L1534" s="139"/>
      <c r="M1534" s="41"/>
      <c r="N1534" s="45"/>
      <c r="O1534" s="47"/>
      <c r="P1534" s="43"/>
      <c r="Q1534" s="71" t="e">
        <f>VLOOKUP(N1534,'error categories'!$A$2:$D$54,4,FALSE)</f>
        <v>#N/A</v>
      </c>
      <c r="R1534" s="72" t="e">
        <f>VLOOKUP(N1534,'error categories'!$A$2:$D$54,3,FALSE)</f>
        <v>#N/A</v>
      </c>
      <c r="S1534" s="374"/>
      <c r="T1534" s="377"/>
      <c r="U1534" s="378">
        <f t="shared" si="207"/>
        <v>0</v>
      </c>
      <c r="V1534" s="379"/>
      <c r="W1534" s="380"/>
      <c r="X1534" s="380"/>
      <c r="Y1534" s="380"/>
      <c r="Z1534" s="379"/>
      <c r="AA1534" s="381"/>
      <c r="AB1534" s="379"/>
      <c r="AC1534" s="380"/>
      <c r="AD1534" s="382">
        <f t="shared" si="214"/>
        <v>0</v>
      </c>
      <c r="AE1534" s="383">
        <f t="shared" si="215"/>
        <v>0</v>
      </c>
      <c r="AF1534" s="379"/>
      <c r="AG1534" s="381"/>
      <c r="AH1534" s="379"/>
      <c r="AI1534" s="381"/>
      <c r="AJ1534" s="384" t="str">
        <f t="shared" si="208"/>
        <v/>
      </c>
      <c r="AK1534" s="385" t="str">
        <f t="shared" si="209"/>
        <v/>
      </c>
      <c r="AL1534" s="388" t="str">
        <f t="shared" si="210"/>
        <v/>
      </c>
      <c r="AM1534" s="389" t="str">
        <f t="shared" si="211"/>
        <v/>
      </c>
      <c r="AN1534" s="388" t="str">
        <f t="shared" si="212"/>
        <v/>
      </c>
      <c r="AO1534" s="389" t="str">
        <f t="shared" si="213"/>
        <v/>
      </c>
      <c r="AP1534" s="423"/>
      <c r="AQ1534" s="423"/>
      <c r="AR1534" s="431" t="e">
        <f>VLOOKUP($B1534,'acc names'!$C$2:$D$12102,2,FALSE)</f>
        <v>#N/A</v>
      </c>
      <c r="AS1534" s="431" t="e">
        <f>VLOOKUP($AQ1534,software!$A$1:$B$14605,2,FALSE)</f>
        <v>#N/A</v>
      </c>
      <c r="AT1534" s="423"/>
      <c r="AV1534" s="423"/>
    </row>
    <row r="1535" spans="1:48" ht="12.75" x14ac:dyDescent="0.2">
      <c r="A1535" s="103"/>
      <c r="B1535" s="42"/>
      <c r="C1535" s="142"/>
      <c r="D1535" s="143"/>
      <c r="E1535" s="107"/>
      <c r="F1535" s="46"/>
      <c r="G1535" s="46"/>
      <c r="H1535" s="46"/>
      <c r="I1535" s="46"/>
      <c r="J1535" s="46"/>
      <c r="K1535" s="46"/>
      <c r="L1535" s="139"/>
      <c r="M1535" s="41"/>
      <c r="N1535" s="45"/>
      <c r="O1535" s="47"/>
      <c r="P1535" s="43"/>
      <c r="Q1535" s="71" t="e">
        <f>VLOOKUP(N1535,'error categories'!$A$2:$D$54,4,FALSE)</f>
        <v>#N/A</v>
      </c>
      <c r="R1535" s="72" t="e">
        <f>VLOOKUP(N1535,'error categories'!$A$2:$D$54,3,FALSE)</f>
        <v>#N/A</v>
      </c>
      <c r="S1535" s="374"/>
      <c r="T1535" s="377"/>
      <c r="U1535" s="378">
        <f t="shared" si="207"/>
        <v>0</v>
      </c>
      <c r="V1535" s="379"/>
      <c r="W1535" s="380"/>
      <c r="X1535" s="380"/>
      <c r="Y1535" s="380"/>
      <c r="Z1535" s="379"/>
      <c r="AA1535" s="381"/>
      <c r="AB1535" s="379"/>
      <c r="AC1535" s="380"/>
      <c r="AD1535" s="382">
        <f t="shared" si="214"/>
        <v>0</v>
      </c>
      <c r="AE1535" s="383">
        <f t="shared" si="215"/>
        <v>0</v>
      </c>
      <c r="AF1535" s="379"/>
      <c r="AG1535" s="381"/>
      <c r="AH1535" s="379"/>
      <c r="AI1535" s="381"/>
      <c r="AJ1535" s="384" t="str">
        <f t="shared" si="208"/>
        <v/>
      </c>
      <c r="AK1535" s="385" t="str">
        <f t="shared" si="209"/>
        <v/>
      </c>
      <c r="AL1535" s="388" t="str">
        <f t="shared" si="210"/>
        <v/>
      </c>
      <c r="AM1535" s="389" t="str">
        <f t="shared" si="211"/>
        <v/>
      </c>
      <c r="AN1535" s="388" t="str">
        <f t="shared" si="212"/>
        <v/>
      </c>
      <c r="AO1535" s="389" t="str">
        <f t="shared" si="213"/>
        <v/>
      </c>
      <c r="AP1535" s="423"/>
      <c r="AQ1535" s="423"/>
      <c r="AR1535" s="431" t="e">
        <f>VLOOKUP($B1535,'acc names'!$C$2:$D$12102,2,FALSE)</f>
        <v>#N/A</v>
      </c>
      <c r="AS1535" s="431" t="e">
        <f>VLOOKUP($AQ1535,software!$A$1:$B$14605,2,FALSE)</f>
        <v>#N/A</v>
      </c>
      <c r="AT1535" s="423"/>
      <c r="AV1535" s="423"/>
    </row>
    <row r="1536" spans="1:48" ht="12.75" x14ac:dyDescent="0.2">
      <c r="A1536" s="103"/>
      <c r="B1536" s="42"/>
      <c r="C1536" s="142"/>
      <c r="D1536" s="143"/>
      <c r="E1536" s="107"/>
      <c r="F1536" s="46"/>
      <c r="G1536" s="46"/>
      <c r="H1536" s="46"/>
      <c r="I1536" s="46"/>
      <c r="J1536" s="46"/>
      <c r="K1536" s="46"/>
      <c r="L1536" s="139"/>
      <c r="M1536" s="41"/>
      <c r="N1536" s="45"/>
      <c r="O1536" s="47"/>
      <c r="P1536" s="43"/>
      <c r="Q1536" s="71" t="e">
        <f>VLOOKUP(N1536,'error categories'!$A$2:$D$54,4,FALSE)</f>
        <v>#N/A</v>
      </c>
      <c r="R1536" s="72" t="e">
        <f>VLOOKUP(N1536,'error categories'!$A$2:$D$54,3,FALSE)</f>
        <v>#N/A</v>
      </c>
      <c r="S1536" s="374"/>
      <c r="T1536" s="377"/>
      <c r="U1536" s="378">
        <f t="shared" si="207"/>
        <v>0</v>
      </c>
      <c r="V1536" s="379"/>
      <c r="W1536" s="380"/>
      <c r="X1536" s="380"/>
      <c r="Y1536" s="380"/>
      <c r="Z1536" s="379"/>
      <c r="AA1536" s="381"/>
      <c r="AB1536" s="379"/>
      <c r="AC1536" s="380"/>
      <c r="AD1536" s="382">
        <f t="shared" si="214"/>
        <v>0</v>
      </c>
      <c r="AE1536" s="383">
        <f t="shared" si="215"/>
        <v>0</v>
      </c>
      <c r="AF1536" s="379"/>
      <c r="AG1536" s="381"/>
      <c r="AH1536" s="379"/>
      <c r="AI1536" s="381"/>
      <c r="AJ1536" s="384" t="str">
        <f t="shared" si="208"/>
        <v/>
      </c>
      <c r="AK1536" s="385" t="str">
        <f t="shared" si="209"/>
        <v/>
      </c>
      <c r="AL1536" s="388" t="str">
        <f t="shared" si="210"/>
        <v/>
      </c>
      <c r="AM1536" s="389" t="str">
        <f t="shared" si="211"/>
        <v/>
      </c>
      <c r="AN1536" s="388" t="str">
        <f t="shared" si="212"/>
        <v/>
      </c>
      <c r="AO1536" s="389" t="str">
        <f t="shared" si="213"/>
        <v/>
      </c>
      <c r="AP1536" s="423"/>
      <c r="AQ1536" s="423"/>
      <c r="AR1536" s="431" t="e">
        <f>VLOOKUP($B1536,'acc names'!$C$2:$D$12102,2,FALSE)</f>
        <v>#N/A</v>
      </c>
      <c r="AS1536" s="431" t="e">
        <f>VLOOKUP($AQ1536,software!$A$1:$B$14605,2,FALSE)</f>
        <v>#N/A</v>
      </c>
      <c r="AT1536" s="423"/>
      <c r="AV1536" s="423"/>
    </row>
    <row r="1537" spans="1:48" ht="12.75" x14ac:dyDescent="0.2">
      <c r="A1537" s="103"/>
      <c r="B1537" s="42"/>
      <c r="C1537" s="142"/>
      <c r="D1537" s="143"/>
      <c r="E1537" s="107"/>
      <c r="F1537" s="46"/>
      <c r="G1537" s="46"/>
      <c r="H1537" s="46"/>
      <c r="I1537" s="46"/>
      <c r="J1537" s="46"/>
      <c r="K1537" s="46"/>
      <c r="L1537" s="139"/>
      <c r="M1537" s="41"/>
      <c r="N1537" s="45"/>
      <c r="O1537" s="47"/>
      <c r="P1537" s="43"/>
      <c r="Q1537" s="71" t="e">
        <f>VLOOKUP(N1537,'error categories'!$A$2:$D$54,4,FALSE)</f>
        <v>#N/A</v>
      </c>
      <c r="R1537" s="72" t="e">
        <f>VLOOKUP(N1537,'error categories'!$A$2:$D$54,3,FALSE)</f>
        <v>#N/A</v>
      </c>
      <c r="S1537" s="374"/>
      <c r="T1537" s="377"/>
      <c r="U1537" s="378">
        <f t="shared" si="207"/>
        <v>0</v>
      </c>
      <c r="V1537" s="379"/>
      <c r="W1537" s="380"/>
      <c r="X1537" s="380"/>
      <c r="Y1537" s="380"/>
      <c r="Z1537" s="379"/>
      <c r="AA1537" s="381"/>
      <c r="AB1537" s="379"/>
      <c r="AC1537" s="380"/>
      <c r="AD1537" s="382">
        <f t="shared" si="214"/>
        <v>0</v>
      </c>
      <c r="AE1537" s="383">
        <f t="shared" si="215"/>
        <v>0</v>
      </c>
      <c r="AF1537" s="379"/>
      <c r="AG1537" s="381"/>
      <c r="AH1537" s="379"/>
      <c r="AI1537" s="381"/>
      <c r="AJ1537" s="384" t="str">
        <f t="shared" si="208"/>
        <v/>
      </c>
      <c r="AK1537" s="385" t="str">
        <f t="shared" si="209"/>
        <v/>
      </c>
      <c r="AL1537" s="388" t="str">
        <f t="shared" si="210"/>
        <v/>
      </c>
      <c r="AM1537" s="389" t="str">
        <f t="shared" si="211"/>
        <v/>
      </c>
      <c r="AN1537" s="388" t="str">
        <f t="shared" si="212"/>
        <v/>
      </c>
      <c r="AO1537" s="389" t="str">
        <f t="shared" si="213"/>
        <v/>
      </c>
      <c r="AP1537" s="423"/>
      <c r="AQ1537" s="423"/>
      <c r="AR1537" s="431" t="e">
        <f>VLOOKUP($B1537,'acc names'!$C$2:$D$12102,2,FALSE)</f>
        <v>#N/A</v>
      </c>
      <c r="AS1537" s="431" t="e">
        <f>VLOOKUP($AQ1537,software!$A$1:$B$14605,2,FALSE)</f>
        <v>#N/A</v>
      </c>
      <c r="AT1537" s="423"/>
      <c r="AV1537" s="423"/>
    </row>
    <row r="1538" spans="1:48" ht="12.75" x14ac:dyDescent="0.2">
      <c r="A1538" s="103"/>
      <c r="B1538" s="42"/>
      <c r="C1538" s="142"/>
      <c r="D1538" s="143"/>
      <c r="E1538" s="107"/>
      <c r="F1538" s="46"/>
      <c r="G1538" s="46"/>
      <c r="H1538" s="46"/>
      <c r="I1538" s="46"/>
      <c r="J1538" s="46"/>
      <c r="K1538" s="46"/>
      <c r="L1538" s="139"/>
      <c r="M1538" s="41"/>
      <c r="N1538" s="45"/>
      <c r="O1538" s="47"/>
      <c r="P1538" s="43"/>
      <c r="Q1538" s="71" t="e">
        <f>VLOOKUP(N1538,'error categories'!$A$2:$D$54,4,FALSE)</f>
        <v>#N/A</v>
      </c>
      <c r="R1538" s="72" t="e">
        <f>VLOOKUP(N1538,'error categories'!$A$2:$D$54,3,FALSE)</f>
        <v>#N/A</v>
      </c>
      <c r="S1538" s="374"/>
      <c r="T1538" s="377"/>
      <c r="U1538" s="378">
        <f t="shared" si="207"/>
        <v>0</v>
      </c>
      <c r="V1538" s="379"/>
      <c r="W1538" s="380"/>
      <c r="X1538" s="380"/>
      <c r="Y1538" s="380"/>
      <c r="Z1538" s="379"/>
      <c r="AA1538" s="381"/>
      <c r="AB1538" s="379"/>
      <c r="AC1538" s="380"/>
      <c r="AD1538" s="382">
        <f t="shared" si="214"/>
        <v>0</v>
      </c>
      <c r="AE1538" s="383">
        <f t="shared" si="215"/>
        <v>0</v>
      </c>
      <c r="AF1538" s="379"/>
      <c r="AG1538" s="381"/>
      <c r="AH1538" s="379"/>
      <c r="AI1538" s="381"/>
      <c r="AJ1538" s="384" t="str">
        <f t="shared" si="208"/>
        <v/>
      </c>
      <c r="AK1538" s="385" t="str">
        <f t="shared" si="209"/>
        <v/>
      </c>
      <c r="AL1538" s="388" t="str">
        <f t="shared" si="210"/>
        <v/>
      </c>
      <c r="AM1538" s="389" t="str">
        <f t="shared" si="211"/>
        <v/>
      </c>
      <c r="AN1538" s="388" t="str">
        <f t="shared" si="212"/>
        <v/>
      </c>
      <c r="AO1538" s="389" t="str">
        <f t="shared" si="213"/>
        <v/>
      </c>
      <c r="AP1538" s="423"/>
      <c r="AQ1538" s="423"/>
      <c r="AR1538" s="431" t="e">
        <f>VLOOKUP($B1538,'acc names'!$C$2:$D$12102,2,FALSE)</f>
        <v>#N/A</v>
      </c>
      <c r="AS1538" s="431" t="e">
        <f>VLOOKUP($AQ1538,software!$A$1:$B$14605,2,FALSE)</f>
        <v>#N/A</v>
      </c>
      <c r="AT1538" s="423"/>
      <c r="AV1538" s="423"/>
    </row>
    <row r="1539" spans="1:48" ht="12.75" x14ac:dyDescent="0.2">
      <c r="A1539" s="103"/>
      <c r="B1539" s="42"/>
      <c r="C1539" s="142"/>
      <c r="D1539" s="143"/>
      <c r="E1539" s="107"/>
      <c r="F1539" s="46"/>
      <c r="G1539" s="46"/>
      <c r="H1539" s="46"/>
      <c r="I1539" s="46"/>
      <c r="J1539" s="46"/>
      <c r="K1539" s="46"/>
      <c r="L1539" s="139"/>
      <c r="M1539" s="41"/>
      <c r="N1539" s="45"/>
      <c r="O1539" s="47"/>
      <c r="P1539" s="43"/>
      <c r="Q1539" s="71" t="e">
        <f>VLOOKUP(N1539,'error categories'!$A$2:$D$54,4,FALSE)</f>
        <v>#N/A</v>
      </c>
      <c r="R1539" s="72" t="e">
        <f>VLOOKUP(N1539,'error categories'!$A$2:$D$54,3,FALSE)</f>
        <v>#N/A</v>
      </c>
      <c r="S1539" s="374"/>
      <c r="T1539" s="377"/>
      <c r="U1539" s="378">
        <f t="shared" si="207"/>
        <v>0</v>
      </c>
      <c r="V1539" s="379"/>
      <c r="W1539" s="380"/>
      <c r="X1539" s="380"/>
      <c r="Y1539" s="380"/>
      <c r="Z1539" s="379"/>
      <c r="AA1539" s="381"/>
      <c r="AB1539" s="379"/>
      <c r="AC1539" s="380"/>
      <c r="AD1539" s="382">
        <f t="shared" si="214"/>
        <v>0</v>
      </c>
      <c r="AE1539" s="383">
        <f t="shared" si="215"/>
        <v>0</v>
      </c>
      <c r="AF1539" s="379"/>
      <c r="AG1539" s="381"/>
      <c r="AH1539" s="379"/>
      <c r="AI1539" s="381"/>
      <c r="AJ1539" s="384" t="str">
        <f t="shared" si="208"/>
        <v/>
      </c>
      <c r="AK1539" s="385" t="str">
        <f t="shared" si="209"/>
        <v/>
      </c>
      <c r="AL1539" s="388" t="str">
        <f t="shared" si="210"/>
        <v/>
      </c>
      <c r="AM1539" s="389" t="str">
        <f t="shared" si="211"/>
        <v/>
      </c>
      <c r="AN1539" s="388" t="str">
        <f t="shared" si="212"/>
        <v/>
      </c>
      <c r="AO1539" s="389" t="str">
        <f t="shared" si="213"/>
        <v/>
      </c>
      <c r="AP1539" s="423"/>
      <c r="AQ1539" s="423"/>
      <c r="AR1539" s="431" t="e">
        <f>VLOOKUP($B1539,'acc names'!$C$2:$D$12102,2,FALSE)</f>
        <v>#N/A</v>
      </c>
      <c r="AS1539" s="431" t="e">
        <f>VLOOKUP($AQ1539,software!$A$1:$B$14605,2,FALSE)</f>
        <v>#N/A</v>
      </c>
      <c r="AT1539" s="423"/>
      <c r="AV1539" s="423"/>
    </row>
    <row r="1540" spans="1:48" ht="12.75" x14ac:dyDescent="0.2">
      <c r="A1540" s="103"/>
      <c r="B1540" s="42"/>
      <c r="C1540" s="142"/>
      <c r="D1540" s="143"/>
      <c r="E1540" s="107"/>
      <c r="F1540" s="46"/>
      <c r="G1540" s="46"/>
      <c r="H1540" s="46"/>
      <c r="I1540" s="46"/>
      <c r="J1540" s="46"/>
      <c r="K1540" s="46"/>
      <c r="L1540" s="139"/>
      <c r="M1540" s="41"/>
      <c r="N1540" s="45"/>
      <c r="O1540" s="47"/>
      <c r="P1540" s="43"/>
      <c r="Q1540" s="71" t="e">
        <f>VLOOKUP(N1540,'error categories'!$A$2:$D$54,4,FALSE)</f>
        <v>#N/A</v>
      </c>
      <c r="R1540" s="72" t="e">
        <f>VLOOKUP(N1540,'error categories'!$A$2:$D$54,3,FALSE)</f>
        <v>#N/A</v>
      </c>
      <c r="S1540" s="374"/>
      <c r="T1540" s="377"/>
      <c r="U1540" s="378">
        <f t="shared" ref="U1540:U1603" si="216">S1540-T1540</f>
        <v>0</v>
      </c>
      <c r="V1540" s="379"/>
      <c r="W1540" s="380"/>
      <c r="X1540" s="380"/>
      <c r="Y1540" s="380"/>
      <c r="Z1540" s="379"/>
      <c r="AA1540" s="381"/>
      <c r="AB1540" s="379"/>
      <c r="AC1540" s="380"/>
      <c r="AD1540" s="382">
        <f t="shared" si="214"/>
        <v>0</v>
      </c>
      <c r="AE1540" s="383">
        <f t="shared" si="215"/>
        <v>0</v>
      </c>
      <c r="AF1540" s="379"/>
      <c r="AG1540" s="381"/>
      <c r="AH1540" s="379"/>
      <c r="AI1540" s="381"/>
      <c r="AJ1540" s="384" t="str">
        <f t="shared" ref="AJ1540:AJ1603" si="217">IF(E1540="","",IF(AND(U1540=1,(Y1540+AA1540+AD1540+AE1540+AG1540+AI1540)=0),"VU",Y1540+AA1540+AD1540+AE1540+AG1540+AI1540))</f>
        <v/>
      </c>
      <c r="AK1540" s="385" t="str">
        <f t="shared" si="209"/>
        <v/>
      </c>
      <c r="AL1540" s="388" t="str">
        <f t="shared" si="210"/>
        <v/>
      </c>
      <c r="AM1540" s="389" t="str">
        <f t="shared" si="211"/>
        <v/>
      </c>
      <c r="AN1540" s="388" t="str">
        <f t="shared" si="212"/>
        <v/>
      </c>
      <c r="AO1540" s="389" t="str">
        <f t="shared" si="213"/>
        <v/>
      </c>
      <c r="AP1540" s="423"/>
      <c r="AQ1540" s="423"/>
      <c r="AR1540" s="431" t="e">
        <f>VLOOKUP($B1540,'acc names'!$C$2:$D$12102,2,FALSE)</f>
        <v>#N/A</v>
      </c>
      <c r="AS1540" s="431" t="e">
        <f>VLOOKUP($AQ1540,software!$A$1:$B$14605,2,FALSE)</f>
        <v>#N/A</v>
      </c>
      <c r="AT1540" s="423"/>
      <c r="AV1540" s="423"/>
    </row>
    <row r="1541" spans="1:48" ht="12.75" x14ac:dyDescent="0.2">
      <c r="A1541" s="103"/>
      <c r="B1541" s="42"/>
      <c r="C1541" s="142"/>
      <c r="D1541" s="143"/>
      <c r="E1541" s="107"/>
      <c r="F1541" s="46"/>
      <c r="G1541" s="46"/>
      <c r="H1541" s="46"/>
      <c r="I1541" s="46"/>
      <c r="J1541" s="46"/>
      <c r="K1541" s="46"/>
      <c r="L1541" s="139"/>
      <c r="M1541" s="41"/>
      <c r="N1541" s="45"/>
      <c r="O1541" s="47"/>
      <c r="P1541" s="43"/>
      <c r="Q1541" s="71" t="e">
        <f>VLOOKUP(N1541,'error categories'!$A$2:$D$54,4,FALSE)</f>
        <v>#N/A</v>
      </c>
      <c r="R1541" s="72" t="e">
        <f>VLOOKUP(N1541,'error categories'!$A$2:$D$54,3,FALSE)</f>
        <v>#N/A</v>
      </c>
      <c r="S1541" s="374"/>
      <c r="T1541" s="377"/>
      <c r="U1541" s="378">
        <f t="shared" si="216"/>
        <v>0</v>
      </c>
      <c r="V1541" s="379"/>
      <c r="W1541" s="380"/>
      <c r="X1541" s="380"/>
      <c r="Y1541" s="380"/>
      <c r="Z1541" s="379"/>
      <c r="AA1541" s="381"/>
      <c r="AB1541" s="379"/>
      <c r="AC1541" s="380"/>
      <c r="AD1541" s="382">
        <f t="shared" si="214"/>
        <v>0</v>
      </c>
      <c r="AE1541" s="383">
        <f t="shared" si="215"/>
        <v>0</v>
      </c>
      <c r="AF1541" s="379"/>
      <c r="AG1541" s="381"/>
      <c r="AH1541" s="379"/>
      <c r="AI1541" s="381"/>
      <c r="AJ1541" s="384" t="str">
        <f t="shared" si="217"/>
        <v/>
      </c>
      <c r="AK1541" s="385" t="str">
        <f t="shared" ref="AK1541:AK1604" si="218">IF(OR(AJ1541="",AJ1541="VU"),"",ABS(AJ1541))</f>
        <v/>
      </c>
      <c r="AL1541" s="388" t="str">
        <f t="shared" ref="AL1541:AL1604" si="219">IF(OR(AJ1541="VU",AJ1541="",AJ1541=0,AJ1541&lt;0),"",AJ1541)</f>
        <v/>
      </c>
      <c r="AM1541" s="389" t="str">
        <f t="shared" ref="AM1541:AM1604" si="220">IF(OR(AJ1541="VU",AJ1541="",AJ1541=0,AJ1541&gt;0),"",AJ1541)</f>
        <v/>
      </c>
      <c r="AN1541" s="388" t="str">
        <f t="shared" ref="AN1541:AN1604" si="221">IF(AL1541="","",1)</f>
        <v/>
      </c>
      <c r="AO1541" s="389" t="str">
        <f t="shared" ref="AO1541:AO1604" si="222">IF(AM1541="","",1)</f>
        <v/>
      </c>
      <c r="AP1541" s="423"/>
      <c r="AQ1541" s="423"/>
      <c r="AR1541" s="431" t="e">
        <f>VLOOKUP($B1541,'acc names'!$C$2:$D$12102,2,FALSE)</f>
        <v>#N/A</v>
      </c>
      <c r="AS1541" s="431" t="e">
        <f>VLOOKUP($AQ1541,software!$A$1:$B$14605,2,FALSE)</f>
        <v>#N/A</v>
      </c>
      <c r="AT1541" s="423"/>
      <c r="AV1541" s="423"/>
    </row>
    <row r="1542" spans="1:48" ht="12.75" x14ac:dyDescent="0.2">
      <c r="A1542" s="103"/>
      <c r="B1542" s="42"/>
      <c r="C1542" s="142"/>
      <c r="D1542" s="143"/>
      <c r="E1542" s="107"/>
      <c r="F1542" s="46"/>
      <c r="G1542" s="46"/>
      <c r="H1542" s="46"/>
      <c r="I1542" s="46"/>
      <c r="J1542" s="46"/>
      <c r="K1542" s="46"/>
      <c r="L1542" s="139"/>
      <c r="M1542" s="41"/>
      <c r="N1542" s="45"/>
      <c r="O1542" s="47"/>
      <c r="P1542" s="43"/>
      <c r="Q1542" s="71" t="e">
        <f>VLOOKUP(N1542,'error categories'!$A$2:$D$54,4,FALSE)</f>
        <v>#N/A</v>
      </c>
      <c r="R1542" s="72" t="e">
        <f>VLOOKUP(N1542,'error categories'!$A$2:$D$54,3,FALSE)</f>
        <v>#N/A</v>
      </c>
      <c r="S1542" s="374"/>
      <c r="T1542" s="377"/>
      <c r="U1542" s="378">
        <f t="shared" si="216"/>
        <v>0</v>
      </c>
      <c r="V1542" s="379"/>
      <c r="W1542" s="380"/>
      <c r="X1542" s="380"/>
      <c r="Y1542" s="380"/>
      <c r="Z1542" s="379"/>
      <c r="AA1542" s="381"/>
      <c r="AB1542" s="379"/>
      <c r="AC1542" s="380"/>
      <c r="AD1542" s="382">
        <f t="shared" ref="AD1542:AD1605" si="223">AB1542*-900</f>
        <v>0</v>
      </c>
      <c r="AE1542" s="383">
        <f t="shared" ref="AE1542:AE1605" si="224">AC1542*-880</f>
        <v>0</v>
      </c>
      <c r="AF1542" s="379"/>
      <c r="AG1542" s="381"/>
      <c r="AH1542" s="379"/>
      <c r="AI1542" s="381"/>
      <c r="AJ1542" s="384" t="str">
        <f t="shared" si="217"/>
        <v/>
      </c>
      <c r="AK1542" s="385" t="str">
        <f t="shared" si="218"/>
        <v/>
      </c>
      <c r="AL1542" s="388" t="str">
        <f t="shared" si="219"/>
        <v/>
      </c>
      <c r="AM1542" s="389" t="str">
        <f t="shared" si="220"/>
        <v/>
      </c>
      <c r="AN1542" s="388" t="str">
        <f t="shared" si="221"/>
        <v/>
      </c>
      <c r="AO1542" s="389" t="str">
        <f t="shared" si="222"/>
        <v/>
      </c>
      <c r="AP1542" s="423"/>
      <c r="AQ1542" s="423"/>
      <c r="AR1542" s="431" t="e">
        <f>VLOOKUP($B1542,'acc names'!$C$2:$D$12102,2,FALSE)</f>
        <v>#N/A</v>
      </c>
      <c r="AS1542" s="431" t="e">
        <f>VLOOKUP($AQ1542,software!$A$1:$B$14605,2,FALSE)</f>
        <v>#N/A</v>
      </c>
      <c r="AT1542" s="423"/>
      <c r="AV1542" s="423"/>
    </row>
    <row r="1543" spans="1:48" ht="12.75" x14ac:dyDescent="0.2">
      <c r="A1543" s="103"/>
      <c r="B1543" s="42"/>
      <c r="C1543" s="142"/>
      <c r="D1543" s="143"/>
      <c r="E1543" s="107"/>
      <c r="F1543" s="46"/>
      <c r="G1543" s="46"/>
      <c r="H1543" s="46"/>
      <c r="I1543" s="46"/>
      <c r="J1543" s="46"/>
      <c r="K1543" s="46"/>
      <c r="L1543" s="139"/>
      <c r="M1543" s="41"/>
      <c r="N1543" s="45"/>
      <c r="O1543" s="47"/>
      <c r="P1543" s="43"/>
      <c r="Q1543" s="71" t="e">
        <f>VLOOKUP(N1543,'error categories'!$A$2:$D$54,4,FALSE)</f>
        <v>#N/A</v>
      </c>
      <c r="R1543" s="72" t="e">
        <f>VLOOKUP(N1543,'error categories'!$A$2:$D$54,3,FALSE)</f>
        <v>#N/A</v>
      </c>
      <c r="S1543" s="374"/>
      <c r="T1543" s="377"/>
      <c r="U1543" s="378">
        <f t="shared" si="216"/>
        <v>0</v>
      </c>
      <c r="V1543" s="379"/>
      <c r="W1543" s="380"/>
      <c r="X1543" s="380"/>
      <c r="Y1543" s="380"/>
      <c r="Z1543" s="379"/>
      <c r="AA1543" s="381"/>
      <c r="AB1543" s="379"/>
      <c r="AC1543" s="380"/>
      <c r="AD1543" s="382">
        <f t="shared" si="223"/>
        <v>0</v>
      </c>
      <c r="AE1543" s="383">
        <f t="shared" si="224"/>
        <v>0</v>
      </c>
      <c r="AF1543" s="379"/>
      <c r="AG1543" s="381"/>
      <c r="AH1543" s="379"/>
      <c r="AI1543" s="381"/>
      <c r="AJ1543" s="384" t="str">
        <f t="shared" si="217"/>
        <v/>
      </c>
      <c r="AK1543" s="385" t="str">
        <f t="shared" si="218"/>
        <v/>
      </c>
      <c r="AL1543" s="388" t="str">
        <f t="shared" si="219"/>
        <v/>
      </c>
      <c r="AM1543" s="389" t="str">
        <f t="shared" si="220"/>
        <v/>
      </c>
      <c r="AN1543" s="388" t="str">
        <f t="shared" si="221"/>
        <v/>
      </c>
      <c r="AO1543" s="389" t="str">
        <f t="shared" si="222"/>
        <v/>
      </c>
      <c r="AP1543" s="423"/>
      <c r="AQ1543" s="423"/>
      <c r="AR1543" s="431" t="e">
        <f>VLOOKUP($B1543,'acc names'!$C$2:$D$12102,2,FALSE)</f>
        <v>#N/A</v>
      </c>
      <c r="AS1543" s="431" t="e">
        <f>VLOOKUP($AQ1543,software!$A$1:$B$14605,2,FALSE)</f>
        <v>#N/A</v>
      </c>
      <c r="AT1543" s="423"/>
      <c r="AV1543" s="423"/>
    </row>
    <row r="1544" spans="1:48" ht="12.75" x14ac:dyDescent="0.2">
      <c r="A1544" s="103"/>
      <c r="B1544" s="42"/>
      <c r="C1544" s="142"/>
      <c r="D1544" s="143"/>
      <c r="E1544" s="107"/>
      <c r="F1544" s="46"/>
      <c r="G1544" s="46"/>
      <c r="H1544" s="46"/>
      <c r="I1544" s="46"/>
      <c r="J1544" s="46"/>
      <c r="K1544" s="46"/>
      <c r="L1544" s="139"/>
      <c r="M1544" s="41"/>
      <c r="N1544" s="45"/>
      <c r="O1544" s="47"/>
      <c r="P1544" s="43"/>
      <c r="Q1544" s="71" t="e">
        <f>VLOOKUP(N1544,'error categories'!$A$2:$D$54,4,FALSE)</f>
        <v>#N/A</v>
      </c>
      <c r="R1544" s="72" t="e">
        <f>VLOOKUP(N1544,'error categories'!$A$2:$D$54,3,FALSE)</f>
        <v>#N/A</v>
      </c>
      <c r="S1544" s="374"/>
      <c r="T1544" s="377"/>
      <c r="U1544" s="378">
        <f t="shared" si="216"/>
        <v>0</v>
      </c>
      <c r="V1544" s="379"/>
      <c r="W1544" s="380"/>
      <c r="X1544" s="380"/>
      <c r="Y1544" s="380"/>
      <c r="Z1544" s="379"/>
      <c r="AA1544" s="381"/>
      <c r="AB1544" s="379"/>
      <c r="AC1544" s="380"/>
      <c r="AD1544" s="382">
        <f t="shared" si="223"/>
        <v>0</v>
      </c>
      <c r="AE1544" s="383">
        <f t="shared" si="224"/>
        <v>0</v>
      </c>
      <c r="AF1544" s="379"/>
      <c r="AG1544" s="381"/>
      <c r="AH1544" s="379"/>
      <c r="AI1544" s="381"/>
      <c r="AJ1544" s="384" t="str">
        <f t="shared" si="217"/>
        <v/>
      </c>
      <c r="AK1544" s="385" t="str">
        <f t="shared" si="218"/>
        <v/>
      </c>
      <c r="AL1544" s="388" t="str">
        <f t="shared" si="219"/>
        <v/>
      </c>
      <c r="AM1544" s="389" t="str">
        <f t="shared" si="220"/>
        <v/>
      </c>
      <c r="AN1544" s="388" t="str">
        <f t="shared" si="221"/>
        <v/>
      </c>
      <c r="AO1544" s="389" t="str">
        <f t="shared" si="222"/>
        <v/>
      </c>
      <c r="AP1544" s="423"/>
      <c r="AQ1544" s="423"/>
      <c r="AR1544" s="431" t="e">
        <f>VLOOKUP($B1544,'acc names'!$C$2:$D$12102,2,FALSE)</f>
        <v>#N/A</v>
      </c>
      <c r="AS1544" s="431" t="e">
        <f>VLOOKUP($AQ1544,software!$A$1:$B$14605,2,FALSE)</f>
        <v>#N/A</v>
      </c>
      <c r="AT1544" s="423"/>
      <c r="AV1544" s="423"/>
    </row>
    <row r="1545" spans="1:48" ht="12.75" x14ac:dyDescent="0.2">
      <c r="A1545" s="103"/>
      <c r="B1545" s="42"/>
      <c r="C1545" s="142"/>
      <c r="D1545" s="143"/>
      <c r="E1545" s="107"/>
      <c r="F1545" s="46"/>
      <c r="G1545" s="46"/>
      <c r="H1545" s="46"/>
      <c r="I1545" s="46"/>
      <c r="J1545" s="46"/>
      <c r="K1545" s="46"/>
      <c r="L1545" s="139"/>
      <c r="M1545" s="41"/>
      <c r="N1545" s="45"/>
      <c r="O1545" s="47"/>
      <c r="P1545" s="43"/>
      <c r="Q1545" s="71" t="e">
        <f>VLOOKUP(N1545,'error categories'!$A$2:$D$54,4,FALSE)</f>
        <v>#N/A</v>
      </c>
      <c r="R1545" s="72" t="e">
        <f>VLOOKUP(N1545,'error categories'!$A$2:$D$54,3,FALSE)</f>
        <v>#N/A</v>
      </c>
      <c r="S1545" s="374"/>
      <c r="T1545" s="377"/>
      <c r="U1545" s="378">
        <f t="shared" si="216"/>
        <v>0</v>
      </c>
      <c r="V1545" s="379"/>
      <c r="W1545" s="380"/>
      <c r="X1545" s="380"/>
      <c r="Y1545" s="380"/>
      <c r="Z1545" s="379"/>
      <c r="AA1545" s="381"/>
      <c r="AB1545" s="379"/>
      <c r="AC1545" s="380"/>
      <c r="AD1545" s="382">
        <f t="shared" si="223"/>
        <v>0</v>
      </c>
      <c r="AE1545" s="383">
        <f t="shared" si="224"/>
        <v>0</v>
      </c>
      <c r="AF1545" s="379"/>
      <c r="AG1545" s="381"/>
      <c r="AH1545" s="379"/>
      <c r="AI1545" s="381"/>
      <c r="AJ1545" s="384" t="str">
        <f t="shared" si="217"/>
        <v/>
      </c>
      <c r="AK1545" s="385" t="str">
        <f t="shared" si="218"/>
        <v/>
      </c>
      <c r="AL1545" s="388" t="str">
        <f t="shared" si="219"/>
        <v/>
      </c>
      <c r="AM1545" s="389" t="str">
        <f t="shared" si="220"/>
        <v/>
      </c>
      <c r="AN1545" s="388" t="str">
        <f t="shared" si="221"/>
        <v/>
      </c>
      <c r="AO1545" s="389" t="str">
        <f t="shared" si="222"/>
        <v/>
      </c>
      <c r="AP1545" s="423"/>
      <c r="AQ1545" s="423"/>
      <c r="AR1545" s="431" t="e">
        <f>VLOOKUP($B1545,'acc names'!$C$2:$D$12102,2,FALSE)</f>
        <v>#N/A</v>
      </c>
      <c r="AS1545" s="431" t="e">
        <f>VLOOKUP($AQ1545,software!$A$1:$B$14605,2,FALSE)</f>
        <v>#N/A</v>
      </c>
      <c r="AT1545" s="423"/>
      <c r="AV1545" s="423"/>
    </row>
    <row r="1546" spans="1:48" ht="12.75" x14ac:dyDescent="0.2">
      <c r="A1546" s="103"/>
      <c r="B1546" s="42"/>
      <c r="C1546" s="142"/>
      <c r="D1546" s="143"/>
      <c r="E1546" s="107"/>
      <c r="F1546" s="46"/>
      <c r="G1546" s="46"/>
      <c r="H1546" s="46"/>
      <c r="I1546" s="46"/>
      <c r="J1546" s="46"/>
      <c r="K1546" s="46"/>
      <c r="L1546" s="139"/>
      <c r="M1546" s="41"/>
      <c r="N1546" s="45"/>
      <c r="O1546" s="47"/>
      <c r="P1546" s="43"/>
      <c r="Q1546" s="71" t="e">
        <f>VLOOKUP(N1546,'error categories'!$A$2:$D$54,4,FALSE)</f>
        <v>#N/A</v>
      </c>
      <c r="R1546" s="72" t="e">
        <f>VLOOKUP(N1546,'error categories'!$A$2:$D$54,3,FALSE)</f>
        <v>#N/A</v>
      </c>
      <c r="S1546" s="374"/>
      <c r="T1546" s="377"/>
      <c r="U1546" s="378">
        <f t="shared" si="216"/>
        <v>0</v>
      </c>
      <c r="V1546" s="379"/>
      <c r="W1546" s="380"/>
      <c r="X1546" s="380"/>
      <c r="Y1546" s="380"/>
      <c r="Z1546" s="379"/>
      <c r="AA1546" s="381"/>
      <c r="AB1546" s="379"/>
      <c r="AC1546" s="380"/>
      <c r="AD1546" s="382">
        <f t="shared" si="223"/>
        <v>0</v>
      </c>
      <c r="AE1546" s="383">
        <f t="shared" si="224"/>
        <v>0</v>
      </c>
      <c r="AF1546" s="379"/>
      <c r="AG1546" s="381"/>
      <c r="AH1546" s="379"/>
      <c r="AI1546" s="381"/>
      <c r="AJ1546" s="384" t="str">
        <f t="shared" si="217"/>
        <v/>
      </c>
      <c r="AK1546" s="385" t="str">
        <f t="shared" si="218"/>
        <v/>
      </c>
      <c r="AL1546" s="388" t="str">
        <f t="shared" si="219"/>
        <v/>
      </c>
      <c r="AM1546" s="389" t="str">
        <f t="shared" si="220"/>
        <v/>
      </c>
      <c r="AN1546" s="388" t="str">
        <f t="shared" si="221"/>
        <v/>
      </c>
      <c r="AO1546" s="389" t="str">
        <f t="shared" si="222"/>
        <v/>
      </c>
      <c r="AP1546" s="423"/>
      <c r="AQ1546" s="423"/>
      <c r="AR1546" s="431" t="e">
        <f>VLOOKUP($B1546,'acc names'!$C$2:$D$12102,2,FALSE)</f>
        <v>#N/A</v>
      </c>
      <c r="AS1546" s="431" t="e">
        <f>VLOOKUP($AQ1546,software!$A$1:$B$14605,2,FALSE)</f>
        <v>#N/A</v>
      </c>
      <c r="AT1546" s="423"/>
      <c r="AV1546" s="423"/>
    </row>
    <row r="1547" spans="1:48" ht="12.75" x14ac:dyDescent="0.2">
      <c r="A1547" s="103"/>
      <c r="B1547" s="42"/>
      <c r="C1547" s="142"/>
      <c r="D1547" s="143"/>
      <c r="E1547" s="107"/>
      <c r="F1547" s="46"/>
      <c r="G1547" s="46"/>
      <c r="H1547" s="46"/>
      <c r="I1547" s="46"/>
      <c r="J1547" s="46"/>
      <c r="K1547" s="46"/>
      <c r="L1547" s="139"/>
      <c r="M1547" s="41"/>
      <c r="N1547" s="45"/>
      <c r="O1547" s="47"/>
      <c r="P1547" s="43"/>
      <c r="Q1547" s="71" t="e">
        <f>VLOOKUP(N1547,'error categories'!$A$2:$D$54,4,FALSE)</f>
        <v>#N/A</v>
      </c>
      <c r="R1547" s="72" t="e">
        <f>VLOOKUP(N1547,'error categories'!$A$2:$D$54,3,FALSE)</f>
        <v>#N/A</v>
      </c>
      <c r="S1547" s="374"/>
      <c r="T1547" s="377"/>
      <c r="U1547" s="378">
        <f t="shared" si="216"/>
        <v>0</v>
      </c>
      <c r="V1547" s="379"/>
      <c r="W1547" s="380"/>
      <c r="X1547" s="380"/>
      <c r="Y1547" s="380"/>
      <c r="Z1547" s="379"/>
      <c r="AA1547" s="381"/>
      <c r="AB1547" s="379"/>
      <c r="AC1547" s="380"/>
      <c r="AD1547" s="382">
        <f t="shared" si="223"/>
        <v>0</v>
      </c>
      <c r="AE1547" s="383">
        <f t="shared" si="224"/>
        <v>0</v>
      </c>
      <c r="AF1547" s="379"/>
      <c r="AG1547" s="381"/>
      <c r="AH1547" s="379"/>
      <c r="AI1547" s="381"/>
      <c r="AJ1547" s="384" t="str">
        <f t="shared" si="217"/>
        <v/>
      </c>
      <c r="AK1547" s="385" t="str">
        <f t="shared" si="218"/>
        <v/>
      </c>
      <c r="AL1547" s="388" t="str">
        <f t="shared" si="219"/>
        <v/>
      </c>
      <c r="AM1547" s="389" t="str">
        <f t="shared" si="220"/>
        <v/>
      </c>
      <c r="AN1547" s="388" t="str">
        <f t="shared" si="221"/>
        <v/>
      </c>
      <c r="AO1547" s="389" t="str">
        <f t="shared" si="222"/>
        <v/>
      </c>
      <c r="AP1547" s="423"/>
      <c r="AQ1547" s="423"/>
      <c r="AR1547" s="431" t="e">
        <f>VLOOKUP($B1547,'acc names'!$C$2:$D$12102,2,FALSE)</f>
        <v>#N/A</v>
      </c>
      <c r="AS1547" s="431" t="e">
        <f>VLOOKUP($AQ1547,software!$A$1:$B$14605,2,FALSE)</f>
        <v>#N/A</v>
      </c>
      <c r="AT1547" s="423"/>
      <c r="AV1547" s="423"/>
    </row>
    <row r="1548" spans="1:48" ht="12.75" x14ac:dyDescent="0.2">
      <c r="A1548" s="103"/>
      <c r="B1548" s="42"/>
      <c r="C1548" s="142"/>
      <c r="D1548" s="143"/>
      <c r="E1548" s="107"/>
      <c r="F1548" s="46"/>
      <c r="G1548" s="46"/>
      <c r="H1548" s="46"/>
      <c r="I1548" s="46"/>
      <c r="J1548" s="46"/>
      <c r="K1548" s="46"/>
      <c r="L1548" s="139"/>
      <c r="M1548" s="41"/>
      <c r="N1548" s="45"/>
      <c r="O1548" s="47"/>
      <c r="P1548" s="43"/>
      <c r="Q1548" s="71" t="e">
        <f>VLOOKUP(N1548,'error categories'!$A$2:$D$54,4,FALSE)</f>
        <v>#N/A</v>
      </c>
      <c r="R1548" s="72" t="e">
        <f>VLOOKUP(N1548,'error categories'!$A$2:$D$54,3,FALSE)</f>
        <v>#N/A</v>
      </c>
      <c r="S1548" s="374"/>
      <c r="T1548" s="377"/>
      <c r="U1548" s="378">
        <f t="shared" si="216"/>
        <v>0</v>
      </c>
      <c r="V1548" s="379"/>
      <c r="W1548" s="380"/>
      <c r="X1548" s="380"/>
      <c r="Y1548" s="380"/>
      <c r="Z1548" s="379"/>
      <c r="AA1548" s="381"/>
      <c r="AB1548" s="379"/>
      <c r="AC1548" s="380"/>
      <c r="AD1548" s="382">
        <f t="shared" si="223"/>
        <v>0</v>
      </c>
      <c r="AE1548" s="383">
        <f t="shared" si="224"/>
        <v>0</v>
      </c>
      <c r="AF1548" s="379"/>
      <c r="AG1548" s="381"/>
      <c r="AH1548" s="379"/>
      <c r="AI1548" s="381"/>
      <c r="AJ1548" s="384" t="str">
        <f t="shared" si="217"/>
        <v/>
      </c>
      <c r="AK1548" s="385" t="str">
        <f t="shared" si="218"/>
        <v/>
      </c>
      <c r="AL1548" s="388" t="str">
        <f t="shared" si="219"/>
        <v/>
      </c>
      <c r="AM1548" s="389" t="str">
        <f t="shared" si="220"/>
        <v/>
      </c>
      <c r="AN1548" s="388" t="str">
        <f t="shared" si="221"/>
        <v/>
      </c>
      <c r="AO1548" s="389" t="str">
        <f t="shared" si="222"/>
        <v/>
      </c>
      <c r="AP1548" s="423"/>
      <c r="AQ1548" s="423"/>
      <c r="AR1548" s="431" t="e">
        <f>VLOOKUP($B1548,'acc names'!$C$2:$D$12102,2,FALSE)</f>
        <v>#N/A</v>
      </c>
      <c r="AS1548" s="431" t="e">
        <f>VLOOKUP($AQ1548,software!$A$1:$B$14605,2,FALSE)</f>
        <v>#N/A</v>
      </c>
      <c r="AT1548" s="423"/>
      <c r="AV1548" s="423"/>
    </row>
    <row r="1549" spans="1:48" ht="12.75" x14ac:dyDescent="0.2">
      <c r="A1549" s="103"/>
      <c r="B1549" s="42"/>
      <c r="C1549" s="142"/>
      <c r="D1549" s="143"/>
      <c r="E1549" s="107"/>
      <c r="F1549" s="46"/>
      <c r="G1549" s="46"/>
      <c r="H1549" s="46"/>
      <c r="I1549" s="46"/>
      <c r="J1549" s="46"/>
      <c r="K1549" s="46"/>
      <c r="L1549" s="139"/>
      <c r="M1549" s="41"/>
      <c r="N1549" s="45"/>
      <c r="O1549" s="47"/>
      <c r="P1549" s="43"/>
      <c r="Q1549" s="71" t="e">
        <f>VLOOKUP(N1549,'error categories'!$A$2:$D$54,4,FALSE)</f>
        <v>#N/A</v>
      </c>
      <c r="R1549" s="72" t="e">
        <f>VLOOKUP(N1549,'error categories'!$A$2:$D$54,3,FALSE)</f>
        <v>#N/A</v>
      </c>
      <c r="S1549" s="374"/>
      <c r="T1549" s="377"/>
      <c r="U1549" s="378">
        <f t="shared" si="216"/>
        <v>0</v>
      </c>
      <c r="V1549" s="379"/>
      <c r="W1549" s="380"/>
      <c r="X1549" s="380"/>
      <c r="Y1549" s="380"/>
      <c r="Z1549" s="379"/>
      <c r="AA1549" s="381"/>
      <c r="AB1549" s="379"/>
      <c r="AC1549" s="380"/>
      <c r="AD1549" s="382">
        <f t="shared" si="223"/>
        <v>0</v>
      </c>
      <c r="AE1549" s="383">
        <f t="shared" si="224"/>
        <v>0</v>
      </c>
      <c r="AF1549" s="379"/>
      <c r="AG1549" s="381"/>
      <c r="AH1549" s="379"/>
      <c r="AI1549" s="381"/>
      <c r="AJ1549" s="384" t="str">
        <f t="shared" si="217"/>
        <v/>
      </c>
      <c r="AK1549" s="385" t="str">
        <f t="shared" si="218"/>
        <v/>
      </c>
      <c r="AL1549" s="388" t="str">
        <f t="shared" si="219"/>
        <v/>
      </c>
      <c r="AM1549" s="389" t="str">
        <f t="shared" si="220"/>
        <v/>
      </c>
      <c r="AN1549" s="388" t="str">
        <f t="shared" si="221"/>
        <v/>
      </c>
      <c r="AO1549" s="389" t="str">
        <f t="shared" si="222"/>
        <v/>
      </c>
      <c r="AP1549" s="423"/>
      <c r="AQ1549" s="423"/>
      <c r="AR1549" s="431" t="e">
        <f>VLOOKUP($B1549,'acc names'!$C$2:$D$12102,2,FALSE)</f>
        <v>#N/A</v>
      </c>
      <c r="AS1549" s="431" t="e">
        <f>VLOOKUP($AQ1549,software!$A$1:$B$14605,2,FALSE)</f>
        <v>#N/A</v>
      </c>
      <c r="AT1549" s="423"/>
      <c r="AV1549" s="423"/>
    </row>
    <row r="1550" spans="1:48" ht="12.75" x14ac:dyDescent="0.2">
      <c r="A1550" s="103"/>
      <c r="B1550" s="42"/>
      <c r="C1550" s="142"/>
      <c r="D1550" s="143"/>
      <c r="E1550" s="107"/>
      <c r="F1550" s="46"/>
      <c r="G1550" s="46"/>
      <c r="H1550" s="46"/>
      <c r="I1550" s="46"/>
      <c r="J1550" s="46"/>
      <c r="K1550" s="46"/>
      <c r="L1550" s="139"/>
      <c r="M1550" s="41"/>
      <c r="N1550" s="45"/>
      <c r="O1550" s="47"/>
      <c r="P1550" s="43"/>
      <c r="Q1550" s="71" t="e">
        <f>VLOOKUP(N1550,'error categories'!$A$2:$D$54,4,FALSE)</f>
        <v>#N/A</v>
      </c>
      <c r="R1550" s="72" t="e">
        <f>VLOOKUP(N1550,'error categories'!$A$2:$D$54,3,FALSE)</f>
        <v>#N/A</v>
      </c>
      <c r="S1550" s="374"/>
      <c r="T1550" s="377"/>
      <c r="U1550" s="378">
        <f t="shared" si="216"/>
        <v>0</v>
      </c>
      <c r="V1550" s="379"/>
      <c r="W1550" s="380"/>
      <c r="X1550" s="380"/>
      <c r="Y1550" s="380"/>
      <c r="Z1550" s="379"/>
      <c r="AA1550" s="381"/>
      <c r="AB1550" s="379"/>
      <c r="AC1550" s="380"/>
      <c r="AD1550" s="382">
        <f t="shared" si="223"/>
        <v>0</v>
      </c>
      <c r="AE1550" s="383">
        <f t="shared" si="224"/>
        <v>0</v>
      </c>
      <c r="AF1550" s="379"/>
      <c r="AG1550" s="381"/>
      <c r="AH1550" s="379"/>
      <c r="AI1550" s="381"/>
      <c r="AJ1550" s="384" t="str">
        <f t="shared" si="217"/>
        <v/>
      </c>
      <c r="AK1550" s="385" t="str">
        <f t="shared" si="218"/>
        <v/>
      </c>
      <c r="AL1550" s="388" t="str">
        <f t="shared" si="219"/>
        <v/>
      </c>
      <c r="AM1550" s="389" t="str">
        <f t="shared" si="220"/>
        <v/>
      </c>
      <c r="AN1550" s="388" t="str">
        <f t="shared" si="221"/>
        <v/>
      </c>
      <c r="AO1550" s="389" t="str">
        <f t="shared" si="222"/>
        <v/>
      </c>
      <c r="AP1550" s="423"/>
      <c r="AQ1550" s="423"/>
      <c r="AR1550" s="431" t="e">
        <f>VLOOKUP($B1550,'acc names'!$C$2:$D$12102,2,FALSE)</f>
        <v>#N/A</v>
      </c>
      <c r="AS1550" s="431" t="e">
        <f>VLOOKUP($AQ1550,software!$A$1:$B$14605,2,FALSE)</f>
        <v>#N/A</v>
      </c>
      <c r="AT1550" s="423"/>
      <c r="AV1550" s="423"/>
    </row>
    <row r="1551" spans="1:48" ht="12.75" x14ac:dyDescent="0.2">
      <c r="A1551" s="103"/>
      <c r="B1551" s="42"/>
      <c r="C1551" s="142"/>
      <c r="D1551" s="143"/>
      <c r="E1551" s="107"/>
      <c r="F1551" s="46"/>
      <c r="G1551" s="46"/>
      <c r="H1551" s="46"/>
      <c r="I1551" s="46"/>
      <c r="J1551" s="46"/>
      <c r="K1551" s="46"/>
      <c r="L1551" s="139"/>
      <c r="M1551" s="41"/>
      <c r="N1551" s="45"/>
      <c r="O1551" s="47"/>
      <c r="P1551" s="43"/>
      <c r="Q1551" s="71" t="e">
        <f>VLOOKUP(N1551,'error categories'!$A$2:$D$54,4,FALSE)</f>
        <v>#N/A</v>
      </c>
      <c r="R1551" s="72" t="e">
        <f>VLOOKUP(N1551,'error categories'!$A$2:$D$54,3,FALSE)</f>
        <v>#N/A</v>
      </c>
      <c r="S1551" s="374"/>
      <c r="T1551" s="377"/>
      <c r="U1551" s="378">
        <f t="shared" si="216"/>
        <v>0</v>
      </c>
      <c r="V1551" s="379"/>
      <c r="W1551" s="380"/>
      <c r="X1551" s="380"/>
      <c r="Y1551" s="380"/>
      <c r="Z1551" s="379"/>
      <c r="AA1551" s="381"/>
      <c r="AB1551" s="379"/>
      <c r="AC1551" s="380"/>
      <c r="AD1551" s="382">
        <f t="shared" si="223"/>
        <v>0</v>
      </c>
      <c r="AE1551" s="383">
        <f t="shared" si="224"/>
        <v>0</v>
      </c>
      <c r="AF1551" s="379"/>
      <c r="AG1551" s="381"/>
      <c r="AH1551" s="379"/>
      <c r="AI1551" s="381"/>
      <c r="AJ1551" s="384" t="str">
        <f t="shared" si="217"/>
        <v/>
      </c>
      <c r="AK1551" s="385" t="str">
        <f t="shared" si="218"/>
        <v/>
      </c>
      <c r="AL1551" s="388" t="str">
        <f t="shared" si="219"/>
        <v/>
      </c>
      <c r="AM1551" s="389" t="str">
        <f t="shared" si="220"/>
        <v/>
      </c>
      <c r="AN1551" s="388" t="str">
        <f t="shared" si="221"/>
        <v/>
      </c>
      <c r="AO1551" s="389" t="str">
        <f t="shared" si="222"/>
        <v/>
      </c>
      <c r="AP1551" s="423"/>
      <c r="AQ1551" s="423"/>
      <c r="AR1551" s="431" t="e">
        <f>VLOOKUP($B1551,'acc names'!$C$2:$D$12102,2,FALSE)</f>
        <v>#N/A</v>
      </c>
      <c r="AS1551" s="431" t="e">
        <f>VLOOKUP($AQ1551,software!$A$1:$B$14605,2,FALSE)</f>
        <v>#N/A</v>
      </c>
      <c r="AT1551" s="423"/>
      <c r="AV1551" s="423"/>
    </row>
    <row r="1552" spans="1:48" ht="12.75" x14ac:dyDescent="0.2">
      <c r="A1552" s="103"/>
      <c r="B1552" s="42"/>
      <c r="C1552" s="142"/>
      <c r="D1552" s="143"/>
      <c r="E1552" s="107"/>
      <c r="F1552" s="46"/>
      <c r="G1552" s="46"/>
      <c r="H1552" s="46"/>
      <c r="I1552" s="46"/>
      <c r="J1552" s="46"/>
      <c r="K1552" s="46"/>
      <c r="L1552" s="139"/>
      <c r="M1552" s="41"/>
      <c r="N1552" s="45"/>
      <c r="O1552" s="47"/>
      <c r="P1552" s="43"/>
      <c r="Q1552" s="71" t="e">
        <f>VLOOKUP(N1552,'error categories'!$A$2:$D$54,4,FALSE)</f>
        <v>#N/A</v>
      </c>
      <c r="R1552" s="72" t="e">
        <f>VLOOKUP(N1552,'error categories'!$A$2:$D$54,3,FALSE)</f>
        <v>#N/A</v>
      </c>
      <c r="S1552" s="374"/>
      <c r="T1552" s="377"/>
      <c r="U1552" s="378">
        <f t="shared" si="216"/>
        <v>0</v>
      </c>
      <c r="V1552" s="379"/>
      <c r="W1552" s="380"/>
      <c r="X1552" s="380"/>
      <c r="Y1552" s="380"/>
      <c r="Z1552" s="379"/>
      <c r="AA1552" s="381"/>
      <c r="AB1552" s="379"/>
      <c r="AC1552" s="380"/>
      <c r="AD1552" s="382">
        <f t="shared" si="223"/>
        <v>0</v>
      </c>
      <c r="AE1552" s="383">
        <f t="shared" si="224"/>
        <v>0</v>
      </c>
      <c r="AF1552" s="379"/>
      <c r="AG1552" s="381"/>
      <c r="AH1552" s="379"/>
      <c r="AI1552" s="381"/>
      <c r="AJ1552" s="384" t="str">
        <f t="shared" si="217"/>
        <v/>
      </c>
      <c r="AK1552" s="385" t="str">
        <f t="shared" si="218"/>
        <v/>
      </c>
      <c r="AL1552" s="388" t="str">
        <f t="shared" si="219"/>
        <v/>
      </c>
      <c r="AM1552" s="389" t="str">
        <f t="shared" si="220"/>
        <v/>
      </c>
      <c r="AN1552" s="388" t="str">
        <f t="shared" si="221"/>
        <v/>
      </c>
      <c r="AO1552" s="389" t="str">
        <f t="shared" si="222"/>
        <v/>
      </c>
      <c r="AP1552" s="423"/>
      <c r="AQ1552" s="423"/>
      <c r="AR1552" s="431" t="e">
        <f>VLOOKUP($B1552,'acc names'!$C$2:$D$12102,2,FALSE)</f>
        <v>#N/A</v>
      </c>
      <c r="AS1552" s="431" t="e">
        <f>VLOOKUP($AQ1552,software!$A$1:$B$14605,2,FALSE)</f>
        <v>#N/A</v>
      </c>
      <c r="AT1552" s="423"/>
      <c r="AV1552" s="423"/>
    </row>
    <row r="1553" spans="1:48" ht="12.75" x14ac:dyDescent="0.2">
      <c r="A1553" s="103"/>
      <c r="B1553" s="42"/>
      <c r="C1553" s="142"/>
      <c r="D1553" s="143"/>
      <c r="E1553" s="107"/>
      <c r="F1553" s="46"/>
      <c r="G1553" s="46"/>
      <c r="H1553" s="46"/>
      <c r="I1553" s="46"/>
      <c r="J1553" s="46"/>
      <c r="K1553" s="46"/>
      <c r="L1553" s="139"/>
      <c r="M1553" s="41"/>
      <c r="N1553" s="45"/>
      <c r="O1553" s="47"/>
      <c r="P1553" s="43"/>
      <c r="Q1553" s="71" t="e">
        <f>VLOOKUP(N1553,'error categories'!$A$2:$D$54,4,FALSE)</f>
        <v>#N/A</v>
      </c>
      <c r="R1553" s="72" t="e">
        <f>VLOOKUP(N1553,'error categories'!$A$2:$D$54,3,FALSE)</f>
        <v>#N/A</v>
      </c>
      <c r="S1553" s="374"/>
      <c r="T1553" s="377"/>
      <c r="U1553" s="378">
        <f t="shared" si="216"/>
        <v>0</v>
      </c>
      <c r="V1553" s="379"/>
      <c r="W1553" s="380"/>
      <c r="X1553" s="380"/>
      <c r="Y1553" s="380"/>
      <c r="Z1553" s="379"/>
      <c r="AA1553" s="381"/>
      <c r="AB1553" s="379"/>
      <c r="AC1553" s="380"/>
      <c r="AD1553" s="382">
        <f t="shared" si="223"/>
        <v>0</v>
      </c>
      <c r="AE1553" s="383">
        <f t="shared" si="224"/>
        <v>0</v>
      </c>
      <c r="AF1553" s="379"/>
      <c r="AG1553" s="381"/>
      <c r="AH1553" s="379"/>
      <c r="AI1553" s="381"/>
      <c r="AJ1553" s="384" t="str">
        <f t="shared" si="217"/>
        <v/>
      </c>
      <c r="AK1553" s="385" t="str">
        <f t="shared" si="218"/>
        <v/>
      </c>
      <c r="AL1553" s="388" t="str">
        <f t="shared" si="219"/>
        <v/>
      </c>
      <c r="AM1553" s="389" t="str">
        <f t="shared" si="220"/>
        <v/>
      </c>
      <c r="AN1553" s="388" t="str">
        <f t="shared" si="221"/>
        <v/>
      </c>
      <c r="AO1553" s="389" t="str">
        <f t="shared" si="222"/>
        <v/>
      </c>
      <c r="AP1553" s="423"/>
      <c r="AQ1553" s="423"/>
      <c r="AR1553" s="431" t="e">
        <f>VLOOKUP($B1553,'acc names'!$C$2:$D$12102,2,FALSE)</f>
        <v>#N/A</v>
      </c>
      <c r="AS1553" s="431" t="e">
        <f>VLOOKUP($AQ1553,software!$A$1:$B$14605,2,FALSE)</f>
        <v>#N/A</v>
      </c>
      <c r="AT1553" s="423"/>
      <c r="AV1553" s="423"/>
    </row>
    <row r="1554" spans="1:48" ht="12.75" x14ac:dyDescent="0.2">
      <c r="A1554" s="103"/>
      <c r="B1554" s="42"/>
      <c r="C1554" s="142"/>
      <c r="D1554" s="143"/>
      <c r="E1554" s="107"/>
      <c r="F1554" s="46"/>
      <c r="G1554" s="46"/>
      <c r="H1554" s="46"/>
      <c r="I1554" s="46"/>
      <c r="J1554" s="46"/>
      <c r="K1554" s="46"/>
      <c r="L1554" s="139"/>
      <c r="M1554" s="41"/>
      <c r="N1554" s="45"/>
      <c r="O1554" s="47"/>
      <c r="P1554" s="43"/>
      <c r="Q1554" s="71" t="e">
        <f>VLOOKUP(N1554,'error categories'!$A$2:$D$54,4,FALSE)</f>
        <v>#N/A</v>
      </c>
      <c r="R1554" s="72" t="e">
        <f>VLOOKUP(N1554,'error categories'!$A$2:$D$54,3,FALSE)</f>
        <v>#N/A</v>
      </c>
      <c r="S1554" s="374"/>
      <c r="T1554" s="377"/>
      <c r="U1554" s="378">
        <f t="shared" si="216"/>
        <v>0</v>
      </c>
      <c r="V1554" s="379"/>
      <c r="W1554" s="380"/>
      <c r="X1554" s="380"/>
      <c r="Y1554" s="380"/>
      <c r="Z1554" s="379"/>
      <c r="AA1554" s="381"/>
      <c r="AB1554" s="379"/>
      <c r="AC1554" s="380"/>
      <c r="AD1554" s="382">
        <f t="shared" si="223"/>
        <v>0</v>
      </c>
      <c r="AE1554" s="383">
        <f t="shared" si="224"/>
        <v>0</v>
      </c>
      <c r="AF1554" s="379"/>
      <c r="AG1554" s="381"/>
      <c r="AH1554" s="379"/>
      <c r="AI1554" s="381"/>
      <c r="AJ1554" s="384" t="str">
        <f t="shared" si="217"/>
        <v/>
      </c>
      <c r="AK1554" s="385" t="str">
        <f t="shared" si="218"/>
        <v/>
      </c>
      <c r="AL1554" s="388" t="str">
        <f t="shared" si="219"/>
        <v/>
      </c>
      <c r="AM1554" s="389" t="str">
        <f t="shared" si="220"/>
        <v/>
      </c>
      <c r="AN1554" s="388" t="str">
        <f t="shared" si="221"/>
        <v/>
      </c>
      <c r="AO1554" s="389" t="str">
        <f t="shared" si="222"/>
        <v/>
      </c>
      <c r="AP1554" s="423"/>
      <c r="AQ1554" s="423"/>
      <c r="AR1554" s="431" t="e">
        <f>VLOOKUP($B1554,'acc names'!$C$2:$D$12102,2,FALSE)</f>
        <v>#N/A</v>
      </c>
      <c r="AS1554" s="431" t="e">
        <f>VLOOKUP($AQ1554,software!$A$1:$B$14605,2,FALSE)</f>
        <v>#N/A</v>
      </c>
      <c r="AT1554" s="423"/>
      <c r="AV1554" s="423"/>
    </row>
    <row r="1555" spans="1:48" ht="12.75" x14ac:dyDescent="0.2">
      <c r="A1555" s="103"/>
      <c r="B1555" s="42"/>
      <c r="C1555" s="142"/>
      <c r="D1555" s="143"/>
      <c r="E1555" s="107"/>
      <c r="F1555" s="46"/>
      <c r="G1555" s="46"/>
      <c r="H1555" s="46"/>
      <c r="I1555" s="46"/>
      <c r="J1555" s="46"/>
      <c r="K1555" s="46"/>
      <c r="L1555" s="139"/>
      <c r="M1555" s="41"/>
      <c r="N1555" s="45"/>
      <c r="O1555" s="47"/>
      <c r="P1555" s="43"/>
      <c r="Q1555" s="71" t="e">
        <f>VLOOKUP(N1555,'error categories'!$A$2:$D$54,4,FALSE)</f>
        <v>#N/A</v>
      </c>
      <c r="R1555" s="72" t="e">
        <f>VLOOKUP(N1555,'error categories'!$A$2:$D$54,3,FALSE)</f>
        <v>#N/A</v>
      </c>
      <c r="S1555" s="374"/>
      <c r="T1555" s="377"/>
      <c r="U1555" s="378">
        <f t="shared" si="216"/>
        <v>0</v>
      </c>
      <c r="V1555" s="379"/>
      <c r="W1555" s="380"/>
      <c r="X1555" s="380"/>
      <c r="Y1555" s="380"/>
      <c r="Z1555" s="379"/>
      <c r="AA1555" s="381"/>
      <c r="AB1555" s="379"/>
      <c r="AC1555" s="380"/>
      <c r="AD1555" s="382">
        <f t="shared" si="223"/>
        <v>0</v>
      </c>
      <c r="AE1555" s="383">
        <f t="shared" si="224"/>
        <v>0</v>
      </c>
      <c r="AF1555" s="379"/>
      <c r="AG1555" s="381"/>
      <c r="AH1555" s="379"/>
      <c r="AI1555" s="381"/>
      <c r="AJ1555" s="384" t="str">
        <f t="shared" si="217"/>
        <v/>
      </c>
      <c r="AK1555" s="385" t="str">
        <f t="shared" si="218"/>
        <v/>
      </c>
      <c r="AL1555" s="388" t="str">
        <f t="shared" si="219"/>
        <v/>
      </c>
      <c r="AM1555" s="389" t="str">
        <f t="shared" si="220"/>
        <v/>
      </c>
      <c r="AN1555" s="388" t="str">
        <f t="shared" si="221"/>
        <v/>
      </c>
      <c r="AO1555" s="389" t="str">
        <f t="shared" si="222"/>
        <v/>
      </c>
      <c r="AP1555" s="423"/>
      <c r="AQ1555" s="423"/>
      <c r="AR1555" s="431" t="e">
        <f>VLOOKUP($B1555,'acc names'!$C$2:$D$12102,2,FALSE)</f>
        <v>#N/A</v>
      </c>
      <c r="AS1555" s="431" t="e">
        <f>VLOOKUP($AQ1555,software!$A$1:$B$14605,2,FALSE)</f>
        <v>#N/A</v>
      </c>
      <c r="AT1555" s="423"/>
      <c r="AV1555" s="423"/>
    </row>
    <row r="1556" spans="1:48" ht="12.75" x14ac:dyDescent="0.2">
      <c r="A1556" s="103"/>
      <c r="B1556" s="42"/>
      <c r="C1556" s="142"/>
      <c r="D1556" s="143"/>
      <c r="E1556" s="107"/>
      <c r="F1556" s="46"/>
      <c r="G1556" s="46"/>
      <c r="H1556" s="46"/>
      <c r="I1556" s="46"/>
      <c r="J1556" s="46"/>
      <c r="K1556" s="46"/>
      <c r="L1556" s="139"/>
      <c r="M1556" s="41"/>
      <c r="N1556" s="45"/>
      <c r="O1556" s="47"/>
      <c r="P1556" s="43"/>
      <c r="Q1556" s="71" t="e">
        <f>VLOOKUP(N1556,'error categories'!$A$2:$D$54,4,FALSE)</f>
        <v>#N/A</v>
      </c>
      <c r="R1556" s="72" t="e">
        <f>VLOOKUP(N1556,'error categories'!$A$2:$D$54,3,FALSE)</f>
        <v>#N/A</v>
      </c>
      <c r="S1556" s="374"/>
      <c r="T1556" s="377"/>
      <c r="U1556" s="378">
        <f t="shared" si="216"/>
        <v>0</v>
      </c>
      <c r="V1556" s="379"/>
      <c r="W1556" s="380"/>
      <c r="X1556" s="380"/>
      <c r="Y1556" s="380"/>
      <c r="Z1556" s="379"/>
      <c r="AA1556" s="381"/>
      <c r="AB1556" s="379"/>
      <c r="AC1556" s="380"/>
      <c r="AD1556" s="382">
        <f t="shared" si="223"/>
        <v>0</v>
      </c>
      <c r="AE1556" s="383">
        <f t="shared" si="224"/>
        <v>0</v>
      </c>
      <c r="AF1556" s="379"/>
      <c r="AG1556" s="381"/>
      <c r="AH1556" s="379"/>
      <c r="AI1556" s="381"/>
      <c r="AJ1556" s="384" t="str">
        <f t="shared" si="217"/>
        <v/>
      </c>
      <c r="AK1556" s="385" t="str">
        <f t="shared" si="218"/>
        <v/>
      </c>
      <c r="AL1556" s="388" t="str">
        <f t="shared" si="219"/>
        <v/>
      </c>
      <c r="AM1556" s="389" t="str">
        <f t="shared" si="220"/>
        <v/>
      </c>
      <c r="AN1556" s="388" t="str">
        <f t="shared" si="221"/>
        <v/>
      </c>
      <c r="AO1556" s="389" t="str">
        <f t="shared" si="222"/>
        <v/>
      </c>
      <c r="AP1556" s="423"/>
      <c r="AQ1556" s="423"/>
      <c r="AR1556" s="431" t="e">
        <f>VLOOKUP($B1556,'acc names'!$C$2:$D$12102,2,FALSE)</f>
        <v>#N/A</v>
      </c>
      <c r="AS1556" s="431" t="e">
        <f>VLOOKUP($AQ1556,software!$A$1:$B$14605,2,FALSE)</f>
        <v>#N/A</v>
      </c>
      <c r="AT1556" s="423"/>
      <c r="AV1556" s="423"/>
    </row>
    <row r="1557" spans="1:48" ht="12.75" x14ac:dyDescent="0.2">
      <c r="A1557" s="103"/>
      <c r="B1557" s="42"/>
      <c r="C1557" s="142"/>
      <c r="D1557" s="143"/>
      <c r="E1557" s="107"/>
      <c r="F1557" s="46"/>
      <c r="G1557" s="46"/>
      <c r="H1557" s="46"/>
      <c r="I1557" s="46"/>
      <c r="J1557" s="46"/>
      <c r="K1557" s="46"/>
      <c r="L1557" s="139"/>
      <c r="M1557" s="41"/>
      <c r="N1557" s="45"/>
      <c r="O1557" s="47"/>
      <c r="P1557" s="43"/>
      <c r="Q1557" s="71" t="e">
        <f>VLOOKUP(N1557,'error categories'!$A$2:$D$54,4,FALSE)</f>
        <v>#N/A</v>
      </c>
      <c r="R1557" s="72" t="e">
        <f>VLOOKUP(N1557,'error categories'!$A$2:$D$54,3,FALSE)</f>
        <v>#N/A</v>
      </c>
      <c r="S1557" s="374"/>
      <c r="T1557" s="377"/>
      <c r="U1557" s="378">
        <f t="shared" si="216"/>
        <v>0</v>
      </c>
      <c r="V1557" s="379"/>
      <c r="W1557" s="380"/>
      <c r="X1557" s="380"/>
      <c r="Y1557" s="380"/>
      <c r="Z1557" s="379"/>
      <c r="AA1557" s="381"/>
      <c r="AB1557" s="379"/>
      <c r="AC1557" s="380"/>
      <c r="AD1557" s="382">
        <f t="shared" si="223"/>
        <v>0</v>
      </c>
      <c r="AE1557" s="383">
        <f t="shared" si="224"/>
        <v>0</v>
      </c>
      <c r="AF1557" s="379"/>
      <c r="AG1557" s="381"/>
      <c r="AH1557" s="379"/>
      <c r="AI1557" s="381"/>
      <c r="AJ1557" s="384" t="str">
        <f t="shared" si="217"/>
        <v/>
      </c>
      <c r="AK1557" s="385" t="str">
        <f t="shared" si="218"/>
        <v/>
      </c>
      <c r="AL1557" s="388" t="str">
        <f t="shared" si="219"/>
        <v/>
      </c>
      <c r="AM1557" s="389" t="str">
        <f t="shared" si="220"/>
        <v/>
      </c>
      <c r="AN1557" s="388" t="str">
        <f t="shared" si="221"/>
        <v/>
      </c>
      <c r="AO1557" s="389" t="str">
        <f t="shared" si="222"/>
        <v/>
      </c>
      <c r="AP1557" s="423"/>
      <c r="AQ1557" s="423"/>
      <c r="AR1557" s="431" t="e">
        <f>VLOOKUP($B1557,'acc names'!$C$2:$D$12102,2,FALSE)</f>
        <v>#N/A</v>
      </c>
      <c r="AS1557" s="431" t="e">
        <f>VLOOKUP($AQ1557,software!$A$1:$B$14605,2,FALSE)</f>
        <v>#N/A</v>
      </c>
      <c r="AT1557" s="423"/>
      <c r="AV1557" s="423"/>
    </row>
    <row r="1558" spans="1:48" ht="12.75" x14ac:dyDescent="0.2">
      <c r="A1558" s="103"/>
      <c r="B1558" s="42"/>
      <c r="C1558" s="142"/>
      <c r="D1558" s="143"/>
      <c r="E1558" s="107"/>
      <c r="F1558" s="46"/>
      <c r="G1558" s="46"/>
      <c r="H1558" s="46"/>
      <c r="I1558" s="46"/>
      <c r="J1558" s="46"/>
      <c r="K1558" s="46"/>
      <c r="L1558" s="139"/>
      <c r="M1558" s="41"/>
      <c r="N1558" s="45"/>
      <c r="O1558" s="47"/>
      <c r="P1558" s="43"/>
      <c r="Q1558" s="71" t="e">
        <f>VLOOKUP(N1558,'error categories'!$A$2:$D$54,4,FALSE)</f>
        <v>#N/A</v>
      </c>
      <c r="R1558" s="72" t="e">
        <f>VLOOKUP(N1558,'error categories'!$A$2:$D$54,3,FALSE)</f>
        <v>#N/A</v>
      </c>
      <c r="S1558" s="374"/>
      <c r="T1558" s="377"/>
      <c r="U1558" s="378">
        <f t="shared" si="216"/>
        <v>0</v>
      </c>
      <c r="V1558" s="379"/>
      <c r="W1558" s="380"/>
      <c r="X1558" s="380"/>
      <c r="Y1558" s="380"/>
      <c r="Z1558" s="379"/>
      <c r="AA1558" s="381"/>
      <c r="AB1558" s="379"/>
      <c r="AC1558" s="380"/>
      <c r="AD1558" s="382">
        <f t="shared" si="223"/>
        <v>0</v>
      </c>
      <c r="AE1558" s="383">
        <f t="shared" si="224"/>
        <v>0</v>
      </c>
      <c r="AF1558" s="379"/>
      <c r="AG1558" s="381"/>
      <c r="AH1558" s="379"/>
      <c r="AI1558" s="381"/>
      <c r="AJ1558" s="384" t="str">
        <f t="shared" si="217"/>
        <v/>
      </c>
      <c r="AK1558" s="385" t="str">
        <f t="shared" si="218"/>
        <v/>
      </c>
      <c r="AL1558" s="388" t="str">
        <f t="shared" si="219"/>
        <v/>
      </c>
      <c r="AM1558" s="389" t="str">
        <f t="shared" si="220"/>
        <v/>
      </c>
      <c r="AN1558" s="388" t="str">
        <f t="shared" si="221"/>
        <v/>
      </c>
      <c r="AO1558" s="389" t="str">
        <f t="shared" si="222"/>
        <v/>
      </c>
      <c r="AP1558" s="423"/>
      <c r="AQ1558" s="423"/>
      <c r="AR1558" s="431" t="e">
        <f>VLOOKUP($B1558,'acc names'!$C$2:$D$12102,2,FALSE)</f>
        <v>#N/A</v>
      </c>
      <c r="AS1558" s="431" t="e">
        <f>VLOOKUP($AQ1558,software!$A$1:$B$14605,2,FALSE)</f>
        <v>#N/A</v>
      </c>
      <c r="AT1558" s="423"/>
      <c r="AV1558" s="423"/>
    </row>
    <row r="1559" spans="1:48" ht="12.75" x14ac:dyDescent="0.2">
      <c r="A1559" s="103"/>
      <c r="B1559" s="42"/>
      <c r="C1559" s="142"/>
      <c r="D1559" s="143"/>
      <c r="E1559" s="107"/>
      <c r="F1559" s="46"/>
      <c r="G1559" s="46"/>
      <c r="H1559" s="46"/>
      <c r="I1559" s="46"/>
      <c r="J1559" s="46"/>
      <c r="K1559" s="46"/>
      <c r="L1559" s="139"/>
      <c r="M1559" s="41"/>
      <c r="N1559" s="45"/>
      <c r="O1559" s="47"/>
      <c r="P1559" s="43"/>
      <c r="Q1559" s="71" t="e">
        <f>VLOOKUP(N1559,'error categories'!$A$2:$D$54,4,FALSE)</f>
        <v>#N/A</v>
      </c>
      <c r="R1559" s="72" t="e">
        <f>VLOOKUP(N1559,'error categories'!$A$2:$D$54,3,FALSE)</f>
        <v>#N/A</v>
      </c>
      <c r="S1559" s="374"/>
      <c r="T1559" s="377"/>
      <c r="U1559" s="378">
        <f t="shared" si="216"/>
        <v>0</v>
      </c>
      <c r="V1559" s="379"/>
      <c r="W1559" s="380"/>
      <c r="X1559" s="380"/>
      <c r="Y1559" s="380"/>
      <c r="Z1559" s="379"/>
      <c r="AA1559" s="381"/>
      <c r="AB1559" s="379"/>
      <c r="AC1559" s="380"/>
      <c r="AD1559" s="382">
        <f t="shared" si="223"/>
        <v>0</v>
      </c>
      <c r="AE1559" s="383">
        <f t="shared" si="224"/>
        <v>0</v>
      </c>
      <c r="AF1559" s="379"/>
      <c r="AG1559" s="381"/>
      <c r="AH1559" s="379"/>
      <c r="AI1559" s="381"/>
      <c r="AJ1559" s="384" t="str">
        <f t="shared" si="217"/>
        <v/>
      </c>
      <c r="AK1559" s="385" t="str">
        <f t="shared" si="218"/>
        <v/>
      </c>
      <c r="AL1559" s="388" t="str">
        <f t="shared" si="219"/>
        <v/>
      </c>
      <c r="AM1559" s="389" t="str">
        <f t="shared" si="220"/>
        <v/>
      </c>
      <c r="AN1559" s="388" t="str">
        <f t="shared" si="221"/>
        <v/>
      </c>
      <c r="AO1559" s="389" t="str">
        <f t="shared" si="222"/>
        <v/>
      </c>
      <c r="AP1559" s="423"/>
      <c r="AQ1559" s="423"/>
      <c r="AR1559" s="431" t="e">
        <f>VLOOKUP($B1559,'acc names'!$C$2:$D$12102,2,FALSE)</f>
        <v>#N/A</v>
      </c>
      <c r="AS1559" s="431" t="e">
        <f>VLOOKUP($AQ1559,software!$A$1:$B$14605,2,FALSE)</f>
        <v>#N/A</v>
      </c>
      <c r="AT1559" s="423"/>
      <c r="AV1559" s="423"/>
    </row>
    <row r="1560" spans="1:48" ht="12.75" x14ac:dyDescent="0.2">
      <c r="A1560" s="103"/>
      <c r="B1560" s="42"/>
      <c r="C1560" s="142"/>
      <c r="D1560" s="143"/>
      <c r="E1560" s="107"/>
      <c r="F1560" s="46"/>
      <c r="G1560" s="46"/>
      <c r="H1560" s="46"/>
      <c r="I1560" s="46"/>
      <c r="J1560" s="46"/>
      <c r="K1560" s="46"/>
      <c r="L1560" s="139"/>
      <c r="M1560" s="41"/>
      <c r="N1560" s="45"/>
      <c r="O1560" s="47"/>
      <c r="P1560" s="43"/>
      <c r="Q1560" s="71" t="e">
        <f>VLOOKUP(N1560,'error categories'!$A$2:$D$54,4,FALSE)</f>
        <v>#N/A</v>
      </c>
      <c r="R1560" s="72" t="e">
        <f>VLOOKUP(N1560,'error categories'!$A$2:$D$54,3,FALSE)</f>
        <v>#N/A</v>
      </c>
      <c r="S1560" s="374"/>
      <c r="T1560" s="377"/>
      <c r="U1560" s="378">
        <f t="shared" si="216"/>
        <v>0</v>
      </c>
      <c r="V1560" s="379"/>
      <c r="W1560" s="380"/>
      <c r="X1560" s="380"/>
      <c r="Y1560" s="380"/>
      <c r="Z1560" s="379"/>
      <c r="AA1560" s="381"/>
      <c r="AB1560" s="379"/>
      <c r="AC1560" s="380"/>
      <c r="AD1560" s="382">
        <f t="shared" si="223"/>
        <v>0</v>
      </c>
      <c r="AE1560" s="383">
        <f t="shared" si="224"/>
        <v>0</v>
      </c>
      <c r="AF1560" s="379"/>
      <c r="AG1560" s="381"/>
      <c r="AH1560" s="379"/>
      <c r="AI1560" s="381"/>
      <c r="AJ1560" s="384" t="str">
        <f t="shared" si="217"/>
        <v/>
      </c>
      <c r="AK1560" s="385" t="str">
        <f t="shared" si="218"/>
        <v/>
      </c>
      <c r="AL1560" s="388" t="str">
        <f t="shared" si="219"/>
        <v/>
      </c>
      <c r="AM1560" s="389" t="str">
        <f t="shared" si="220"/>
        <v/>
      </c>
      <c r="AN1560" s="388" t="str">
        <f t="shared" si="221"/>
        <v/>
      </c>
      <c r="AO1560" s="389" t="str">
        <f t="shared" si="222"/>
        <v/>
      </c>
      <c r="AP1560" s="423"/>
      <c r="AQ1560" s="423"/>
      <c r="AR1560" s="431" t="e">
        <f>VLOOKUP($B1560,'acc names'!$C$2:$D$12102,2,FALSE)</f>
        <v>#N/A</v>
      </c>
      <c r="AS1560" s="431" t="e">
        <f>VLOOKUP($AQ1560,software!$A$1:$B$14605,2,FALSE)</f>
        <v>#N/A</v>
      </c>
      <c r="AT1560" s="423"/>
      <c r="AV1560" s="423"/>
    </row>
    <row r="1561" spans="1:48" ht="12.75" x14ac:dyDescent="0.2">
      <c r="A1561" s="103"/>
      <c r="B1561" s="42"/>
      <c r="C1561" s="142"/>
      <c r="D1561" s="143"/>
      <c r="E1561" s="107"/>
      <c r="F1561" s="46"/>
      <c r="G1561" s="46"/>
      <c r="H1561" s="46"/>
      <c r="I1561" s="46"/>
      <c r="J1561" s="46"/>
      <c r="K1561" s="46"/>
      <c r="L1561" s="139"/>
      <c r="M1561" s="41"/>
      <c r="N1561" s="45"/>
      <c r="O1561" s="47"/>
      <c r="P1561" s="43"/>
      <c r="Q1561" s="71" t="e">
        <f>VLOOKUP(N1561,'error categories'!$A$2:$D$54,4,FALSE)</f>
        <v>#N/A</v>
      </c>
      <c r="R1561" s="72" t="e">
        <f>VLOOKUP(N1561,'error categories'!$A$2:$D$54,3,FALSE)</f>
        <v>#N/A</v>
      </c>
      <c r="S1561" s="374"/>
      <c r="T1561" s="377"/>
      <c r="U1561" s="378">
        <f t="shared" si="216"/>
        <v>0</v>
      </c>
      <c r="V1561" s="379"/>
      <c r="W1561" s="380"/>
      <c r="X1561" s="380"/>
      <c r="Y1561" s="380"/>
      <c r="Z1561" s="379"/>
      <c r="AA1561" s="381"/>
      <c r="AB1561" s="379"/>
      <c r="AC1561" s="380"/>
      <c r="AD1561" s="382">
        <f t="shared" si="223"/>
        <v>0</v>
      </c>
      <c r="AE1561" s="383">
        <f t="shared" si="224"/>
        <v>0</v>
      </c>
      <c r="AF1561" s="379"/>
      <c r="AG1561" s="381"/>
      <c r="AH1561" s="379"/>
      <c r="AI1561" s="381"/>
      <c r="AJ1561" s="384" t="str">
        <f t="shared" si="217"/>
        <v/>
      </c>
      <c r="AK1561" s="385" t="str">
        <f t="shared" si="218"/>
        <v/>
      </c>
      <c r="AL1561" s="388" t="str">
        <f t="shared" si="219"/>
        <v/>
      </c>
      <c r="AM1561" s="389" t="str">
        <f t="shared" si="220"/>
        <v/>
      </c>
      <c r="AN1561" s="388" t="str">
        <f t="shared" si="221"/>
        <v/>
      </c>
      <c r="AO1561" s="389" t="str">
        <f t="shared" si="222"/>
        <v/>
      </c>
      <c r="AP1561" s="423"/>
      <c r="AQ1561" s="423"/>
      <c r="AR1561" s="431" t="e">
        <f>VLOOKUP($B1561,'acc names'!$C$2:$D$12102,2,FALSE)</f>
        <v>#N/A</v>
      </c>
      <c r="AS1561" s="431" t="e">
        <f>VLOOKUP($AQ1561,software!$A$1:$B$14605,2,FALSE)</f>
        <v>#N/A</v>
      </c>
      <c r="AT1561" s="423"/>
      <c r="AV1561" s="423"/>
    </row>
    <row r="1562" spans="1:48" ht="12.75" x14ac:dyDescent="0.2">
      <c r="A1562" s="103"/>
      <c r="B1562" s="42"/>
      <c r="C1562" s="142"/>
      <c r="D1562" s="143"/>
      <c r="E1562" s="107"/>
      <c r="F1562" s="46"/>
      <c r="G1562" s="46"/>
      <c r="H1562" s="46"/>
      <c r="I1562" s="46"/>
      <c r="J1562" s="46"/>
      <c r="K1562" s="46"/>
      <c r="L1562" s="139"/>
      <c r="M1562" s="41"/>
      <c r="N1562" s="45"/>
      <c r="O1562" s="47"/>
      <c r="P1562" s="43"/>
      <c r="Q1562" s="71" t="e">
        <f>VLOOKUP(N1562,'error categories'!$A$2:$D$54,4,FALSE)</f>
        <v>#N/A</v>
      </c>
      <c r="R1562" s="72" t="e">
        <f>VLOOKUP(N1562,'error categories'!$A$2:$D$54,3,FALSE)</f>
        <v>#N/A</v>
      </c>
      <c r="S1562" s="374"/>
      <c r="T1562" s="377"/>
      <c r="U1562" s="378">
        <f t="shared" si="216"/>
        <v>0</v>
      </c>
      <c r="V1562" s="379"/>
      <c r="W1562" s="380"/>
      <c r="X1562" s="380"/>
      <c r="Y1562" s="380"/>
      <c r="Z1562" s="379"/>
      <c r="AA1562" s="381"/>
      <c r="AB1562" s="379"/>
      <c r="AC1562" s="380"/>
      <c r="AD1562" s="382">
        <f t="shared" si="223"/>
        <v>0</v>
      </c>
      <c r="AE1562" s="383">
        <f t="shared" si="224"/>
        <v>0</v>
      </c>
      <c r="AF1562" s="379"/>
      <c r="AG1562" s="381"/>
      <c r="AH1562" s="379"/>
      <c r="AI1562" s="381"/>
      <c r="AJ1562" s="384" t="str">
        <f t="shared" si="217"/>
        <v/>
      </c>
      <c r="AK1562" s="385" t="str">
        <f t="shared" si="218"/>
        <v/>
      </c>
      <c r="AL1562" s="388" t="str">
        <f t="shared" si="219"/>
        <v/>
      </c>
      <c r="AM1562" s="389" t="str">
        <f t="shared" si="220"/>
        <v/>
      </c>
      <c r="AN1562" s="388" t="str">
        <f t="shared" si="221"/>
        <v/>
      </c>
      <c r="AO1562" s="389" t="str">
        <f t="shared" si="222"/>
        <v/>
      </c>
      <c r="AP1562" s="423"/>
      <c r="AQ1562" s="423"/>
      <c r="AR1562" s="431" t="e">
        <f>VLOOKUP($B1562,'acc names'!$C$2:$D$12102,2,FALSE)</f>
        <v>#N/A</v>
      </c>
      <c r="AS1562" s="431" t="e">
        <f>VLOOKUP($AQ1562,software!$A$1:$B$14605,2,FALSE)</f>
        <v>#N/A</v>
      </c>
      <c r="AT1562" s="423"/>
      <c r="AV1562" s="423"/>
    </row>
    <row r="1563" spans="1:48" ht="12.75" x14ac:dyDescent="0.2">
      <c r="A1563" s="103"/>
      <c r="B1563" s="42"/>
      <c r="C1563" s="142"/>
      <c r="D1563" s="143"/>
      <c r="E1563" s="107"/>
      <c r="F1563" s="46"/>
      <c r="G1563" s="46"/>
      <c r="H1563" s="46"/>
      <c r="I1563" s="46"/>
      <c r="J1563" s="46"/>
      <c r="K1563" s="46"/>
      <c r="L1563" s="139"/>
      <c r="M1563" s="41"/>
      <c r="N1563" s="45"/>
      <c r="O1563" s="47"/>
      <c r="P1563" s="43"/>
      <c r="Q1563" s="71" t="e">
        <f>VLOOKUP(N1563,'error categories'!$A$2:$D$54,4,FALSE)</f>
        <v>#N/A</v>
      </c>
      <c r="R1563" s="72" t="e">
        <f>VLOOKUP(N1563,'error categories'!$A$2:$D$54,3,FALSE)</f>
        <v>#N/A</v>
      </c>
      <c r="S1563" s="374"/>
      <c r="T1563" s="377"/>
      <c r="U1563" s="378">
        <f t="shared" si="216"/>
        <v>0</v>
      </c>
      <c r="V1563" s="379"/>
      <c r="W1563" s="380"/>
      <c r="X1563" s="380"/>
      <c r="Y1563" s="380"/>
      <c r="Z1563" s="379"/>
      <c r="AA1563" s="381"/>
      <c r="AB1563" s="379"/>
      <c r="AC1563" s="380"/>
      <c r="AD1563" s="382">
        <f t="shared" si="223"/>
        <v>0</v>
      </c>
      <c r="AE1563" s="383">
        <f t="shared" si="224"/>
        <v>0</v>
      </c>
      <c r="AF1563" s="379"/>
      <c r="AG1563" s="381"/>
      <c r="AH1563" s="379"/>
      <c r="AI1563" s="381"/>
      <c r="AJ1563" s="384" t="str">
        <f t="shared" si="217"/>
        <v/>
      </c>
      <c r="AK1563" s="385" t="str">
        <f t="shared" si="218"/>
        <v/>
      </c>
      <c r="AL1563" s="388" t="str">
        <f t="shared" si="219"/>
        <v/>
      </c>
      <c r="AM1563" s="389" t="str">
        <f t="shared" si="220"/>
        <v/>
      </c>
      <c r="AN1563" s="388" t="str">
        <f t="shared" si="221"/>
        <v/>
      </c>
      <c r="AO1563" s="389" t="str">
        <f t="shared" si="222"/>
        <v/>
      </c>
      <c r="AP1563" s="423"/>
      <c r="AQ1563" s="423"/>
      <c r="AR1563" s="431" t="e">
        <f>VLOOKUP($B1563,'acc names'!$C$2:$D$12102,2,FALSE)</f>
        <v>#N/A</v>
      </c>
      <c r="AS1563" s="431" t="e">
        <f>VLOOKUP($AQ1563,software!$A$1:$B$14605,2,FALSE)</f>
        <v>#N/A</v>
      </c>
      <c r="AT1563" s="423"/>
      <c r="AV1563" s="423"/>
    </row>
    <row r="1564" spans="1:48" ht="12.75" x14ac:dyDescent="0.2">
      <c r="A1564" s="103"/>
      <c r="B1564" s="42"/>
      <c r="C1564" s="142"/>
      <c r="D1564" s="143"/>
      <c r="E1564" s="107"/>
      <c r="F1564" s="46"/>
      <c r="G1564" s="46"/>
      <c r="H1564" s="46"/>
      <c r="I1564" s="46"/>
      <c r="J1564" s="46"/>
      <c r="K1564" s="46"/>
      <c r="L1564" s="139"/>
      <c r="M1564" s="41"/>
      <c r="N1564" s="45"/>
      <c r="O1564" s="47"/>
      <c r="P1564" s="43"/>
      <c r="Q1564" s="71" t="e">
        <f>VLOOKUP(N1564,'error categories'!$A$2:$D$54,4,FALSE)</f>
        <v>#N/A</v>
      </c>
      <c r="R1564" s="72" t="e">
        <f>VLOOKUP(N1564,'error categories'!$A$2:$D$54,3,FALSE)</f>
        <v>#N/A</v>
      </c>
      <c r="S1564" s="374"/>
      <c r="T1564" s="377"/>
      <c r="U1564" s="378">
        <f t="shared" si="216"/>
        <v>0</v>
      </c>
      <c r="V1564" s="379"/>
      <c r="W1564" s="380"/>
      <c r="X1564" s="380"/>
      <c r="Y1564" s="380"/>
      <c r="Z1564" s="379"/>
      <c r="AA1564" s="381"/>
      <c r="AB1564" s="379"/>
      <c r="AC1564" s="380"/>
      <c r="AD1564" s="382">
        <f t="shared" si="223"/>
        <v>0</v>
      </c>
      <c r="AE1564" s="383">
        <f t="shared" si="224"/>
        <v>0</v>
      </c>
      <c r="AF1564" s="379"/>
      <c r="AG1564" s="381"/>
      <c r="AH1564" s="379"/>
      <c r="AI1564" s="381"/>
      <c r="AJ1564" s="384" t="str">
        <f t="shared" si="217"/>
        <v/>
      </c>
      <c r="AK1564" s="385" t="str">
        <f t="shared" si="218"/>
        <v/>
      </c>
      <c r="AL1564" s="388" t="str">
        <f t="shared" si="219"/>
        <v/>
      </c>
      <c r="AM1564" s="389" t="str">
        <f t="shared" si="220"/>
        <v/>
      </c>
      <c r="AN1564" s="388" t="str">
        <f t="shared" si="221"/>
        <v/>
      </c>
      <c r="AO1564" s="389" t="str">
        <f t="shared" si="222"/>
        <v/>
      </c>
      <c r="AP1564" s="423"/>
      <c r="AQ1564" s="423"/>
      <c r="AR1564" s="431" t="e">
        <f>VLOOKUP($B1564,'acc names'!$C$2:$D$12102,2,FALSE)</f>
        <v>#N/A</v>
      </c>
      <c r="AS1564" s="431" t="e">
        <f>VLOOKUP($AQ1564,software!$A$1:$B$14605,2,FALSE)</f>
        <v>#N/A</v>
      </c>
      <c r="AT1564" s="423"/>
      <c r="AV1564" s="423"/>
    </row>
    <row r="1565" spans="1:48" ht="12.75" x14ac:dyDescent="0.2">
      <c r="A1565" s="103"/>
      <c r="B1565" s="42"/>
      <c r="C1565" s="142"/>
      <c r="D1565" s="143"/>
      <c r="E1565" s="107"/>
      <c r="F1565" s="46"/>
      <c r="G1565" s="46"/>
      <c r="H1565" s="46"/>
      <c r="I1565" s="46"/>
      <c r="J1565" s="46"/>
      <c r="K1565" s="46"/>
      <c r="L1565" s="139"/>
      <c r="M1565" s="41"/>
      <c r="N1565" s="45"/>
      <c r="O1565" s="47"/>
      <c r="P1565" s="43"/>
      <c r="Q1565" s="71" t="e">
        <f>VLOOKUP(N1565,'error categories'!$A$2:$D$54,4,FALSE)</f>
        <v>#N/A</v>
      </c>
      <c r="R1565" s="72" t="e">
        <f>VLOOKUP(N1565,'error categories'!$A$2:$D$54,3,FALSE)</f>
        <v>#N/A</v>
      </c>
      <c r="S1565" s="374"/>
      <c r="T1565" s="377"/>
      <c r="U1565" s="378">
        <f t="shared" si="216"/>
        <v>0</v>
      </c>
      <c r="V1565" s="379"/>
      <c r="W1565" s="380"/>
      <c r="X1565" s="380"/>
      <c r="Y1565" s="380"/>
      <c r="Z1565" s="379"/>
      <c r="AA1565" s="381"/>
      <c r="AB1565" s="379"/>
      <c r="AC1565" s="380"/>
      <c r="AD1565" s="382">
        <f t="shared" si="223"/>
        <v>0</v>
      </c>
      <c r="AE1565" s="383">
        <f t="shared" si="224"/>
        <v>0</v>
      </c>
      <c r="AF1565" s="379"/>
      <c r="AG1565" s="381"/>
      <c r="AH1565" s="379"/>
      <c r="AI1565" s="381"/>
      <c r="AJ1565" s="384" t="str">
        <f t="shared" si="217"/>
        <v/>
      </c>
      <c r="AK1565" s="385" t="str">
        <f t="shared" si="218"/>
        <v/>
      </c>
      <c r="AL1565" s="388" t="str">
        <f t="shared" si="219"/>
        <v/>
      </c>
      <c r="AM1565" s="389" t="str">
        <f t="shared" si="220"/>
        <v/>
      </c>
      <c r="AN1565" s="388" t="str">
        <f t="shared" si="221"/>
        <v/>
      </c>
      <c r="AO1565" s="389" t="str">
        <f t="shared" si="222"/>
        <v/>
      </c>
      <c r="AP1565" s="423"/>
      <c r="AQ1565" s="423"/>
      <c r="AR1565" s="431" t="e">
        <f>VLOOKUP($B1565,'acc names'!$C$2:$D$12102,2,FALSE)</f>
        <v>#N/A</v>
      </c>
      <c r="AS1565" s="431" t="e">
        <f>VLOOKUP($AQ1565,software!$A$1:$B$14605,2,FALSE)</f>
        <v>#N/A</v>
      </c>
      <c r="AT1565" s="423"/>
      <c r="AV1565" s="423"/>
    </row>
    <row r="1566" spans="1:48" ht="12.75" x14ac:dyDescent="0.2">
      <c r="A1566" s="103"/>
      <c r="B1566" s="42"/>
      <c r="C1566" s="142"/>
      <c r="D1566" s="143"/>
      <c r="E1566" s="107"/>
      <c r="F1566" s="46"/>
      <c r="G1566" s="46"/>
      <c r="H1566" s="46"/>
      <c r="I1566" s="46"/>
      <c r="J1566" s="46"/>
      <c r="K1566" s="46"/>
      <c r="L1566" s="139"/>
      <c r="M1566" s="41"/>
      <c r="N1566" s="45"/>
      <c r="O1566" s="47"/>
      <c r="P1566" s="43"/>
      <c r="Q1566" s="71" t="e">
        <f>VLOOKUP(N1566,'error categories'!$A$2:$D$54,4,FALSE)</f>
        <v>#N/A</v>
      </c>
      <c r="R1566" s="72" t="e">
        <f>VLOOKUP(N1566,'error categories'!$A$2:$D$54,3,FALSE)</f>
        <v>#N/A</v>
      </c>
      <c r="S1566" s="374"/>
      <c r="T1566" s="377"/>
      <c r="U1566" s="378">
        <f t="shared" si="216"/>
        <v>0</v>
      </c>
      <c r="V1566" s="379"/>
      <c r="W1566" s="380"/>
      <c r="X1566" s="380"/>
      <c r="Y1566" s="380"/>
      <c r="Z1566" s="379"/>
      <c r="AA1566" s="381"/>
      <c r="AB1566" s="379"/>
      <c r="AC1566" s="380"/>
      <c r="AD1566" s="382">
        <f t="shared" si="223"/>
        <v>0</v>
      </c>
      <c r="AE1566" s="383">
        <f t="shared" si="224"/>
        <v>0</v>
      </c>
      <c r="AF1566" s="379"/>
      <c r="AG1566" s="381"/>
      <c r="AH1566" s="379"/>
      <c r="AI1566" s="381"/>
      <c r="AJ1566" s="384" t="str">
        <f t="shared" si="217"/>
        <v/>
      </c>
      <c r="AK1566" s="385" t="str">
        <f t="shared" si="218"/>
        <v/>
      </c>
      <c r="AL1566" s="388" t="str">
        <f t="shared" si="219"/>
        <v/>
      </c>
      <c r="AM1566" s="389" t="str">
        <f t="shared" si="220"/>
        <v/>
      </c>
      <c r="AN1566" s="388" t="str">
        <f t="shared" si="221"/>
        <v/>
      </c>
      <c r="AO1566" s="389" t="str">
        <f t="shared" si="222"/>
        <v/>
      </c>
      <c r="AP1566" s="423"/>
      <c r="AQ1566" s="423"/>
      <c r="AR1566" s="431" t="e">
        <f>VLOOKUP($B1566,'acc names'!$C$2:$D$12102,2,FALSE)</f>
        <v>#N/A</v>
      </c>
      <c r="AS1566" s="431" t="e">
        <f>VLOOKUP($AQ1566,software!$A$1:$B$14605,2,FALSE)</f>
        <v>#N/A</v>
      </c>
      <c r="AT1566" s="423"/>
      <c r="AV1566" s="423"/>
    </row>
    <row r="1567" spans="1:48" ht="12.75" x14ac:dyDescent="0.2">
      <c r="A1567" s="103"/>
      <c r="B1567" s="42"/>
      <c r="C1567" s="142"/>
      <c r="D1567" s="143"/>
      <c r="E1567" s="107"/>
      <c r="F1567" s="46"/>
      <c r="G1567" s="46"/>
      <c r="H1567" s="46"/>
      <c r="I1567" s="46"/>
      <c r="J1567" s="46"/>
      <c r="K1567" s="46"/>
      <c r="L1567" s="139"/>
      <c r="M1567" s="41"/>
      <c r="N1567" s="45"/>
      <c r="O1567" s="47"/>
      <c r="P1567" s="43"/>
      <c r="Q1567" s="71" t="e">
        <f>VLOOKUP(N1567,'error categories'!$A$2:$D$54,4,FALSE)</f>
        <v>#N/A</v>
      </c>
      <c r="R1567" s="72" t="e">
        <f>VLOOKUP(N1567,'error categories'!$A$2:$D$54,3,FALSE)</f>
        <v>#N/A</v>
      </c>
      <c r="S1567" s="374"/>
      <c r="T1567" s="377"/>
      <c r="U1567" s="378">
        <f t="shared" si="216"/>
        <v>0</v>
      </c>
      <c r="V1567" s="379"/>
      <c r="W1567" s="380"/>
      <c r="X1567" s="380"/>
      <c r="Y1567" s="380"/>
      <c r="Z1567" s="379"/>
      <c r="AA1567" s="381"/>
      <c r="AB1567" s="379"/>
      <c r="AC1567" s="380"/>
      <c r="AD1567" s="382">
        <f t="shared" si="223"/>
        <v>0</v>
      </c>
      <c r="AE1567" s="383">
        <f t="shared" si="224"/>
        <v>0</v>
      </c>
      <c r="AF1567" s="379"/>
      <c r="AG1567" s="381"/>
      <c r="AH1567" s="379"/>
      <c r="AI1567" s="381"/>
      <c r="AJ1567" s="384" t="str">
        <f t="shared" si="217"/>
        <v/>
      </c>
      <c r="AK1567" s="385" t="str">
        <f t="shared" si="218"/>
        <v/>
      </c>
      <c r="AL1567" s="388" t="str">
        <f t="shared" si="219"/>
        <v/>
      </c>
      <c r="AM1567" s="389" t="str">
        <f t="shared" si="220"/>
        <v/>
      </c>
      <c r="AN1567" s="388" t="str">
        <f t="shared" si="221"/>
        <v/>
      </c>
      <c r="AO1567" s="389" t="str">
        <f t="shared" si="222"/>
        <v/>
      </c>
      <c r="AP1567" s="423"/>
      <c r="AQ1567" s="423"/>
      <c r="AR1567" s="431" t="e">
        <f>VLOOKUP($B1567,'acc names'!$C$2:$D$12102,2,FALSE)</f>
        <v>#N/A</v>
      </c>
      <c r="AS1567" s="431" t="e">
        <f>VLOOKUP($AQ1567,software!$A$1:$B$14605,2,FALSE)</f>
        <v>#N/A</v>
      </c>
      <c r="AT1567" s="423"/>
      <c r="AV1567" s="423"/>
    </row>
    <row r="1568" spans="1:48" ht="12.75" x14ac:dyDescent="0.2">
      <c r="A1568" s="103"/>
      <c r="B1568" s="42"/>
      <c r="C1568" s="142"/>
      <c r="D1568" s="143"/>
      <c r="E1568" s="107"/>
      <c r="F1568" s="46"/>
      <c r="G1568" s="46"/>
      <c r="H1568" s="46"/>
      <c r="I1568" s="46"/>
      <c r="J1568" s="46"/>
      <c r="K1568" s="46"/>
      <c r="L1568" s="139"/>
      <c r="M1568" s="41"/>
      <c r="N1568" s="45"/>
      <c r="O1568" s="47"/>
      <c r="P1568" s="43"/>
      <c r="Q1568" s="71" t="e">
        <f>VLOOKUP(N1568,'error categories'!$A$2:$D$54,4,FALSE)</f>
        <v>#N/A</v>
      </c>
      <c r="R1568" s="72" t="e">
        <f>VLOOKUP(N1568,'error categories'!$A$2:$D$54,3,FALSE)</f>
        <v>#N/A</v>
      </c>
      <c r="S1568" s="374"/>
      <c r="T1568" s="377"/>
      <c r="U1568" s="378">
        <f t="shared" si="216"/>
        <v>0</v>
      </c>
      <c r="V1568" s="379"/>
      <c r="W1568" s="380"/>
      <c r="X1568" s="380"/>
      <c r="Y1568" s="380"/>
      <c r="Z1568" s="379"/>
      <c r="AA1568" s="381"/>
      <c r="AB1568" s="379"/>
      <c r="AC1568" s="380"/>
      <c r="AD1568" s="382">
        <f t="shared" si="223"/>
        <v>0</v>
      </c>
      <c r="AE1568" s="383">
        <f t="shared" si="224"/>
        <v>0</v>
      </c>
      <c r="AF1568" s="379"/>
      <c r="AG1568" s="381"/>
      <c r="AH1568" s="379"/>
      <c r="AI1568" s="381"/>
      <c r="AJ1568" s="384" t="str">
        <f t="shared" si="217"/>
        <v/>
      </c>
      <c r="AK1568" s="385" t="str">
        <f t="shared" si="218"/>
        <v/>
      </c>
      <c r="AL1568" s="388" t="str">
        <f t="shared" si="219"/>
        <v/>
      </c>
      <c r="AM1568" s="389" t="str">
        <f t="shared" si="220"/>
        <v/>
      </c>
      <c r="AN1568" s="388" t="str">
        <f t="shared" si="221"/>
        <v/>
      </c>
      <c r="AO1568" s="389" t="str">
        <f t="shared" si="222"/>
        <v/>
      </c>
      <c r="AP1568" s="423"/>
      <c r="AQ1568" s="423"/>
      <c r="AR1568" s="431" t="e">
        <f>VLOOKUP($B1568,'acc names'!$C$2:$D$12102,2,FALSE)</f>
        <v>#N/A</v>
      </c>
      <c r="AS1568" s="431" t="e">
        <f>VLOOKUP($AQ1568,software!$A$1:$B$14605,2,FALSE)</f>
        <v>#N/A</v>
      </c>
      <c r="AT1568" s="423"/>
      <c r="AV1568" s="423"/>
    </row>
    <row r="1569" spans="1:48" ht="12.75" x14ac:dyDescent="0.2">
      <c r="A1569" s="103"/>
      <c r="B1569" s="42"/>
      <c r="C1569" s="142"/>
      <c r="D1569" s="143"/>
      <c r="E1569" s="107"/>
      <c r="F1569" s="46"/>
      <c r="G1569" s="46"/>
      <c r="H1569" s="46"/>
      <c r="I1569" s="46"/>
      <c r="J1569" s="46"/>
      <c r="K1569" s="46"/>
      <c r="L1569" s="139"/>
      <c r="M1569" s="41"/>
      <c r="N1569" s="45"/>
      <c r="O1569" s="47"/>
      <c r="P1569" s="43"/>
      <c r="Q1569" s="71" t="e">
        <f>VLOOKUP(N1569,'error categories'!$A$2:$D$54,4,FALSE)</f>
        <v>#N/A</v>
      </c>
      <c r="R1569" s="72" t="e">
        <f>VLOOKUP(N1569,'error categories'!$A$2:$D$54,3,FALSE)</f>
        <v>#N/A</v>
      </c>
      <c r="S1569" s="374"/>
      <c r="T1569" s="377"/>
      <c r="U1569" s="378">
        <f t="shared" si="216"/>
        <v>0</v>
      </c>
      <c r="V1569" s="379"/>
      <c r="W1569" s="380"/>
      <c r="X1569" s="380"/>
      <c r="Y1569" s="380"/>
      <c r="Z1569" s="379"/>
      <c r="AA1569" s="381"/>
      <c r="AB1569" s="379"/>
      <c r="AC1569" s="380"/>
      <c r="AD1569" s="382">
        <f t="shared" si="223"/>
        <v>0</v>
      </c>
      <c r="AE1569" s="383">
        <f t="shared" si="224"/>
        <v>0</v>
      </c>
      <c r="AF1569" s="379"/>
      <c r="AG1569" s="381"/>
      <c r="AH1569" s="379"/>
      <c r="AI1569" s="381"/>
      <c r="AJ1569" s="384" t="str">
        <f t="shared" si="217"/>
        <v/>
      </c>
      <c r="AK1569" s="385" t="str">
        <f t="shared" si="218"/>
        <v/>
      </c>
      <c r="AL1569" s="388" t="str">
        <f t="shared" si="219"/>
        <v/>
      </c>
      <c r="AM1569" s="389" t="str">
        <f t="shared" si="220"/>
        <v/>
      </c>
      <c r="AN1569" s="388" t="str">
        <f t="shared" si="221"/>
        <v/>
      </c>
      <c r="AO1569" s="389" t="str">
        <f t="shared" si="222"/>
        <v/>
      </c>
      <c r="AP1569" s="423"/>
      <c r="AQ1569" s="423"/>
      <c r="AR1569" s="431" t="e">
        <f>VLOOKUP($B1569,'acc names'!$C$2:$D$12102,2,FALSE)</f>
        <v>#N/A</v>
      </c>
      <c r="AS1569" s="431" t="e">
        <f>VLOOKUP($AQ1569,software!$A$1:$B$14605,2,FALSE)</f>
        <v>#N/A</v>
      </c>
      <c r="AT1569" s="423"/>
      <c r="AV1569" s="423"/>
    </row>
    <row r="1570" spans="1:48" ht="12.75" x14ac:dyDescent="0.2">
      <c r="A1570" s="103"/>
      <c r="B1570" s="42"/>
      <c r="C1570" s="142"/>
      <c r="D1570" s="143"/>
      <c r="E1570" s="107"/>
      <c r="F1570" s="46"/>
      <c r="G1570" s="46"/>
      <c r="H1570" s="46"/>
      <c r="I1570" s="46"/>
      <c r="J1570" s="46"/>
      <c r="K1570" s="46"/>
      <c r="L1570" s="139"/>
      <c r="M1570" s="41"/>
      <c r="N1570" s="45"/>
      <c r="O1570" s="47"/>
      <c r="P1570" s="43"/>
      <c r="Q1570" s="71" t="e">
        <f>VLOOKUP(N1570,'error categories'!$A$2:$D$54,4,FALSE)</f>
        <v>#N/A</v>
      </c>
      <c r="R1570" s="72" t="e">
        <f>VLOOKUP(N1570,'error categories'!$A$2:$D$54,3,FALSE)</f>
        <v>#N/A</v>
      </c>
      <c r="S1570" s="374"/>
      <c r="T1570" s="377"/>
      <c r="U1570" s="378">
        <f t="shared" si="216"/>
        <v>0</v>
      </c>
      <c r="V1570" s="379"/>
      <c r="W1570" s="380"/>
      <c r="X1570" s="380"/>
      <c r="Y1570" s="380"/>
      <c r="Z1570" s="379"/>
      <c r="AA1570" s="381"/>
      <c r="AB1570" s="379"/>
      <c r="AC1570" s="380"/>
      <c r="AD1570" s="382">
        <f t="shared" si="223"/>
        <v>0</v>
      </c>
      <c r="AE1570" s="383">
        <f t="shared" si="224"/>
        <v>0</v>
      </c>
      <c r="AF1570" s="379"/>
      <c r="AG1570" s="381"/>
      <c r="AH1570" s="379"/>
      <c r="AI1570" s="381"/>
      <c r="AJ1570" s="384" t="str">
        <f t="shared" si="217"/>
        <v/>
      </c>
      <c r="AK1570" s="385" t="str">
        <f t="shared" si="218"/>
        <v/>
      </c>
      <c r="AL1570" s="388" t="str">
        <f t="shared" si="219"/>
        <v/>
      </c>
      <c r="AM1570" s="389" t="str">
        <f t="shared" si="220"/>
        <v/>
      </c>
      <c r="AN1570" s="388" t="str">
        <f t="shared" si="221"/>
        <v/>
      </c>
      <c r="AO1570" s="389" t="str">
        <f t="shared" si="222"/>
        <v/>
      </c>
      <c r="AP1570" s="423"/>
      <c r="AQ1570" s="423"/>
      <c r="AR1570" s="431" t="e">
        <f>VLOOKUP($B1570,'acc names'!$C$2:$D$12102,2,FALSE)</f>
        <v>#N/A</v>
      </c>
      <c r="AS1570" s="431" t="e">
        <f>VLOOKUP($AQ1570,software!$A$1:$B$14605,2,FALSE)</f>
        <v>#N/A</v>
      </c>
      <c r="AT1570" s="423"/>
      <c r="AV1570" s="423"/>
    </row>
    <row r="1571" spans="1:48" ht="12.75" x14ac:dyDescent="0.2">
      <c r="A1571" s="103"/>
      <c r="B1571" s="42"/>
      <c r="C1571" s="142"/>
      <c r="D1571" s="143"/>
      <c r="E1571" s="107"/>
      <c r="F1571" s="46"/>
      <c r="G1571" s="46"/>
      <c r="H1571" s="46"/>
      <c r="I1571" s="46"/>
      <c r="J1571" s="46"/>
      <c r="K1571" s="46"/>
      <c r="L1571" s="139"/>
      <c r="M1571" s="41"/>
      <c r="N1571" s="45"/>
      <c r="O1571" s="47"/>
      <c r="P1571" s="43"/>
      <c r="Q1571" s="71" t="e">
        <f>VLOOKUP(N1571,'error categories'!$A$2:$D$54,4,FALSE)</f>
        <v>#N/A</v>
      </c>
      <c r="R1571" s="72" t="e">
        <f>VLOOKUP(N1571,'error categories'!$A$2:$D$54,3,FALSE)</f>
        <v>#N/A</v>
      </c>
      <c r="S1571" s="374"/>
      <c r="T1571" s="377"/>
      <c r="U1571" s="378">
        <f t="shared" si="216"/>
        <v>0</v>
      </c>
      <c r="V1571" s="379"/>
      <c r="W1571" s="380"/>
      <c r="X1571" s="380"/>
      <c r="Y1571" s="380"/>
      <c r="Z1571" s="379"/>
      <c r="AA1571" s="381"/>
      <c r="AB1571" s="379"/>
      <c r="AC1571" s="380"/>
      <c r="AD1571" s="382">
        <f t="shared" si="223"/>
        <v>0</v>
      </c>
      <c r="AE1571" s="383">
        <f t="shared" si="224"/>
        <v>0</v>
      </c>
      <c r="AF1571" s="379"/>
      <c r="AG1571" s="381"/>
      <c r="AH1571" s="379"/>
      <c r="AI1571" s="381"/>
      <c r="AJ1571" s="384" t="str">
        <f t="shared" si="217"/>
        <v/>
      </c>
      <c r="AK1571" s="385" t="str">
        <f t="shared" si="218"/>
        <v/>
      </c>
      <c r="AL1571" s="388" t="str">
        <f t="shared" si="219"/>
        <v/>
      </c>
      <c r="AM1571" s="389" t="str">
        <f t="shared" si="220"/>
        <v/>
      </c>
      <c r="AN1571" s="388" t="str">
        <f t="shared" si="221"/>
        <v/>
      </c>
      <c r="AO1571" s="389" t="str">
        <f t="shared" si="222"/>
        <v/>
      </c>
      <c r="AP1571" s="423"/>
      <c r="AQ1571" s="423"/>
      <c r="AR1571" s="431" t="e">
        <f>VLOOKUP($B1571,'acc names'!$C$2:$D$12102,2,FALSE)</f>
        <v>#N/A</v>
      </c>
      <c r="AS1571" s="431" t="e">
        <f>VLOOKUP($AQ1571,software!$A$1:$B$14605,2,FALSE)</f>
        <v>#N/A</v>
      </c>
      <c r="AT1571" s="423"/>
      <c r="AV1571" s="423"/>
    </row>
    <row r="1572" spans="1:48" ht="12.75" x14ac:dyDescent="0.2">
      <c r="A1572" s="103"/>
      <c r="B1572" s="42"/>
      <c r="C1572" s="142"/>
      <c r="D1572" s="143"/>
      <c r="E1572" s="107"/>
      <c r="F1572" s="46"/>
      <c r="G1572" s="46"/>
      <c r="H1572" s="46"/>
      <c r="I1572" s="46"/>
      <c r="J1572" s="46"/>
      <c r="K1572" s="46"/>
      <c r="L1572" s="139"/>
      <c r="M1572" s="41"/>
      <c r="N1572" s="45"/>
      <c r="O1572" s="47"/>
      <c r="P1572" s="43"/>
      <c r="Q1572" s="71" t="e">
        <f>VLOOKUP(N1572,'error categories'!$A$2:$D$54,4,FALSE)</f>
        <v>#N/A</v>
      </c>
      <c r="R1572" s="72" t="e">
        <f>VLOOKUP(N1572,'error categories'!$A$2:$D$54,3,FALSE)</f>
        <v>#N/A</v>
      </c>
      <c r="S1572" s="374"/>
      <c r="T1572" s="377"/>
      <c r="U1572" s="378">
        <f t="shared" si="216"/>
        <v>0</v>
      </c>
      <c r="V1572" s="379"/>
      <c r="W1572" s="380"/>
      <c r="X1572" s="380"/>
      <c r="Y1572" s="380"/>
      <c r="Z1572" s="379"/>
      <c r="AA1572" s="381"/>
      <c r="AB1572" s="379"/>
      <c r="AC1572" s="380"/>
      <c r="AD1572" s="382">
        <f t="shared" si="223"/>
        <v>0</v>
      </c>
      <c r="AE1572" s="383">
        <f t="shared" si="224"/>
        <v>0</v>
      </c>
      <c r="AF1572" s="379"/>
      <c r="AG1572" s="381"/>
      <c r="AH1572" s="379"/>
      <c r="AI1572" s="381"/>
      <c r="AJ1572" s="384" t="str">
        <f t="shared" si="217"/>
        <v/>
      </c>
      <c r="AK1572" s="385" t="str">
        <f t="shared" si="218"/>
        <v/>
      </c>
      <c r="AL1572" s="388" t="str">
        <f t="shared" si="219"/>
        <v/>
      </c>
      <c r="AM1572" s="389" t="str">
        <f t="shared" si="220"/>
        <v/>
      </c>
      <c r="AN1572" s="388" t="str">
        <f t="shared" si="221"/>
        <v/>
      </c>
      <c r="AO1572" s="389" t="str">
        <f t="shared" si="222"/>
        <v/>
      </c>
      <c r="AP1572" s="423"/>
      <c r="AQ1572" s="423"/>
      <c r="AR1572" s="431" t="e">
        <f>VLOOKUP($B1572,'acc names'!$C$2:$D$12102,2,FALSE)</f>
        <v>#N/A</v>
      </c>
      <c r="AS1572" s="431" t="e">
        <f>VLOOKUP($AQ1572,software!$A$1:$B$14605,2,FALSE)</f>
        <v>#N/A</v>
      </c>
      <c r="AT1572" s="423"/>
      <c r="AV1572" s="423"/>
    </row>
    <row r="1573" spans="1:48" ht="12.75" x14ac:dyDescent="0.2">
      <c r="A1573" s="103"/>
      <c r="B1573" s="42"/>
      <c r="C1573" s="142"/>
      <c r="D1573" s="143"/>
      <c r="E1573" s="107"/>
      <c r="F1573" s="46"/>
      <c r="G1573" s="46"/>
      <c r="H1573" s="46"/>
      <c r="I1573" s="46"/>
      <c r="J1573" s="46"/>
      <c r="K1573" s="46"/>
      <c r="L1573" s="139"/>
      <c r="M1573" s="41"/>
      <c r="N1573" s="45"/>
      <c r="O1573" s="47"/>
      <c r="P1573" s="43"/>
      <c r="Q1573" s="71" t="e">
        <f>VLOOKUP(N1573,'error categories'!$A$2:$D$54,4,FALSE)</f>
        <v>#N/A</v>
      </c>
      <c r="R1573" s="72" t="e">
        <f>VLOOKUP(N1573,'error categories'!$A$2:$D$54,3,FALSE)</f>
        <v>#N/A</v>
      </c>
      <c r="S1573" s="374"/>
      <c r="T1573" s="377"/>
      <c r="U1573" s="378">
        <f t="shared" si="216"/>
        <v>0</v>
      </c>
      <c r="V1573" s="379"/>
      <c r="W1573" s="380"/>
      <c r="X1573" s="380"/>
      <c r="Y1573" s="380"/>
      <c r="Z1573" s="379"/>
      <c r="AA1573" s="381"/>
      <c r="AB1573" s="379"/>
      <c r="AC1573" s="380"/>
      <c r="AD1573" s="382">
        <f t="shared" si="223"/>
        <v>0</v>
      </c>
      <c r="AE1573" s="383">
        <f t="shared" si="224"/>
        <v>0</v>
      </c>
      <c r="AF1573" s="379"/>
      <c r="AG1573" s="381"/>
      <c r="AH1573" s="379"/>
      <c r="AI1573" s="381"/>
      <c r="AJ1573" s="384" t="str">
        <f t="shared" si="217"/>
        <v/>
      </c>
      <c r="AK1573" s="385" t="str">
        <f t="shared" si="218"/>
        <v/>
      </c>
      <c r="AL1573" s="388" t="str">
        <f t="shared" si="219"/>
        <v/>
      </c>
      <c r="AM1573" s="389" t="str">
        <f t="shared" si="220"/>
        <v/>
      </c>
      <c r="AN1573" s="388" t="str">
        <f t="shared" si="221"/>
        <v/>
      </c>
      <c r="AO1573" s="389" t="str">
        <f t="shared" si="222"/>
        <v/>
      </c>
      <c r="AP1573" s="423"/>
      <c r="AQ1573" s="423"/>
      <c r="AR1573" s="431" t="e">
        <f>VLOOKUP($B1573,'acc names'!$C$2:$D$12102,2,FALSE)</f>
        <v>#N/A</v>
      </c>
      <c r="AS1573" s="431" t="e">
        <f>VLOOKUP($AQ1573,software!$A$1:$B$14605,2,FALSE)</f>
        <v>#N/A</v>
      </c>
      <c r="AT1573" s="423"/>
      <c r="AV1573" s="423"/>
    </row>
    <row r="1574" spans="1:48" ht="12.75" x14ac:dyDescent="0.2">
      <c r="A1574" s="103"/>
      <c r="B1574" s="42"/>
      <c r="C1574" s="142"/>
      <c r="D1574" s="143"/>
      <c r="E1574" s="107"/>
      <c r="F1574" s="46"/>
      <c r="G1574" s="46"/>
      <c r="H1574" s="46"/>
      <c r="I1574" s="46"/>
      <c r="J1574" s="46"/>
      <c r="K1574" s="46"/>
      <c r="L1574" s="139"/>
      <c r="M1574" s="41"/>
      <c r="N1574" s="45"/>
      <c r="O1574" s="47"/>
      <c r="P1574" s="43"/>
      <c r="Q1574" s="71" t="e">
        <f>VLOOKUP(N1574,'error categories'!$A$2:$D$54,4,FALSE)</f>
        <v>#N/A</v>
      </c>
      <c r="R1574" s="72" t="e">
        <f>VLOOKUP(N1574,'error categories'!$A$2:$D$54,3,FALSE)</f>
        <v>#N/A</v>
      </c>
      <c r="S1574" s="374"/>
      <c r="T1574" s="377"/>
      <c r="U1574" s="378">
        <f t="shared" si="216"/>
        <v>0</v>
      </c>
      <c r="V1574" s="379"/>
      <c r="W1574" s="380"/>
      <c r="X1574" s="380"/>
      <c r="Y1574" s="380"/>
      <c r="Z1574" s="379"/>
      <c r="AA1574" s="381"/>
      <c r="AB1574" s="379"/>
      <c r="AC1574" s="380"/>
      <c r="AD1574" s="382">
        <f t="shared" si="223"/>
        <v>0</v>
      </c>
      <c r="AE1574" s="383">
        <f t="shared" si="224"/>
        <v>0</v>
      </c>
      <c r="AF1574" s="379"/>
      <c r="AG1574" s="381"/>
      <c r="AH1574" s="379"/>
      <c r="AI1574" s="381"/>
      <c r="AJ1574" s="384" t="str">
        <f t="shared" si="217"/>
        <v/>
      </c>
      <c r="AK1574" s="385" t="str">
        <f t="shared" si="218"/>
        <v/>
      </c>
      <c r="AL1574" s="388" t="str">
        <f t="shared" si="219"/>
        <v/>
      </c>
      <c r="AM1574" s="389" t="str">
        <f t="shared" si="220"/>
        <v/>
      </c>
      <c r="AN1574" s="388" t="str">
        <f t="shared" si="221"/>
        <v/>
      </c>
      <c r="AO1574" s="389" t="str">
        <f t="shared" si="222"/>
        <v/>
      </c>
      <c r="AP1574" s="423"/>
      <c r="AQ1574" s="423"/>
      <c r="AR1574" s="431" t="e">
        <f>VLOOKUP($B1574,'acc names'!$C$2:$D$12102,2,FALSE)</f>
        <v>#N/A</v>
      </c>
      <c r="AS1574" s="431" t="e">
        <f>VLOOKUP($AQ1574,software!$A$1:$B$14605,2,FALSE)</f>
        <v>#N/A</v>
      </c>
      <c r="AT1574" s="423"/>
      <c r="AV1574" s="423"/>
    </row>
    <row r="1575" spans="1:48" ht="12.75" x14ac:dyDescent="0.2">
      <c r="A1575" s="103"/>
      <c r="B1575" s="42"/>
      <c r="C1575" s="142"/>
      <c r="D1575" s="143"/>
      <c r="E1575" s="107"/>
      <c r="F1575" s="46"/>
      <c r="G1575" s="46"/>
      <c r="H1575" s="46"/>
      <c r="I1575" s="46"/>
      <c r="J1575" s="46"/>
      <c r="K1575" s="46"/>
      <c r="L1575" s="139"/>
      <c r="M1575" s="41"/>
      <c r="N1575" s="45"/>
      <c r="O1575" s="47"/>
      <c r="P1575" s="43"/>
      <c r="Q1575" s="71" t="e">
        <f>VLOOKUP(N1575,'error categories'!$A$2:$D$54,4,FALSE)</f>
        <v>#N/A</v>
      </c>
      <c r="R1575" s="72" t="e">
        <f>VLOOKUP(N1575,'error categories'!$A$2:$D$54,3,FALSE)</f>
        <v>#N/A</v>
      </c>
      <c r="S1575" s="374"/>
      <c r="T1575" s="377"/>
      <c r="U1575" s="378">
        <f t="shared" si="216"/>
        <v>0</v>
      </c>
      <c r="V1575" s="379"/>
      <c r="W1575" s="380"/>
      <c r="X1575" s="380"/>
      <c r="Y1575" s="380"/>
      <c r="Z1575" s="379"/>
      <c r="AA1575" s="381"/>
      <c r="AB1575" s="379"/>
      <c r="AC1575" s="380"/>
      <c r="AD1575" s="382">
        <f t="shared" si="223"/>
        <v>0</v>
      </c>
      <c r="AE1575" s="383">
        <f t="shared" si="224"/>
        <v>0</v>
      </c>
      <c r="AF1575" s="379"/>
      <c r="AG1575" s="381"/>
      <c r="AH1575" s="379"/>
      <c r="AI1575" s="381"/>
      <c r="AJ1575" s="384" t="str">
        <f t="shared" si="217"/>
        <v/>
      </c>
      <c r="AK1575" s="385" t="str">
        <f t="shared" si="218"/>
        <v/>
      </c>
      <c r="AL1575" s="388" t="str">
        <f t="shared" si="219"/>
        <v/>
      </c>
      <c r="AM1575" s="389" t="str">
        <f t="shared" si="220"/>
        <v/>
      </c>
      <c r="AN1575" s="388" t="str">
        <f t="shared" si="221"/>
        <v/>
      </c>
      <c r="AO1575" s="389" t="str">
        <f t="shared" si="222"/>
        <v/>
      </c>
      <c r="AP1575" s="423"/>
      <c r="AQ1575" s="423"/>
      <c r="AR1575" s="431" t="e">
        <f>VLOOKUP($B1575,'acc names'!$C$2:$D$12102,2,FALSE)</f>
        <v>#N/A</v>
      </c>
      <c r="AS1575" s="431" t="e">
        <f>VLOOKUP($AQ1575,software!$A$1:$B$14605,2,FALSE)</f>
        <v>#N/A</v>
      </c>
      <c r="AT1575" s="423"/>
      <c r="AV1575" s="423"/>
    </row>
    <row r="1576" spans="1:48" ht="12.75" x14ac:dyDescent="0.2">
      <c r="A1576" s="103"/>
      <c r="B1576" s="42"/>
      <c r="C1576" s="142"/>
      <c r="D1576" s="143"/>
      <c r="E1576" s="107"/>
      <c r="F1576" s="46"/>
      <c r="G1576" s="46"/>
      <c r="H1576" s="46"/>
      <c r="I1576" s="46"/>
      <c r="J1576" s="46"/>
      <c r="K1576" s="46"/>
      <c r="L1576" s="139"/>
      <c r="M1576" s="41"/>
      <c r="N1576" s="45"/>
      <c r="O1576" s="47"/>
      <c r="P1576" s="43"/>
      <c r="Q1576" s="71" t="e">
        <f>VLOOKUP(N1576,'error categories'!$A$2:$D$54,4,FALSE)</f>
        <v>#N/A</v>
      </c>
      <c r="R1576" s="72" t="e">
        <f>VLOOKUP(N1576,'error categories'!$A$2:$D$54,3,FALSE)</f>
        <v>#N/A</v>
      </c>
      <c r="S1576" s="374"/>
      <c r="T1576" s="377"/>
      <c r="U1576" s="378">
        <f t="shared" si="216"/>
        <v>0</v>
      </c>
      <c r="V1576" s="379"/>
      <c r="W1576" s="380"/>
      <c r="X1576" s="380"/>
      <c r="Y1576" s="380"/>
      <c r="Z1576" s="379"/>
      <c r="AA1576" s="381"/>
      <c r="AB1576" s="379"/>
      <c r="AC1576" s="380"/>
      <c r="AD1576" s="382">
        <f t="shared" si="223"/>
        <v>0</v>
      </c>
      <c r="AE1576" s="383">
        <f t="shared" si="224"/>
        <v>0</v>
      </c>
      <c r="AF1576" s="379"/>
      <c r="AG1576" s="381"/>
      <c r="AH1576" s="379"/>
      <c r="AI1576" s="381"/>
      <c r="AJ1576" s="384" t="str">
        <f t="shared" si="217"/>
        <v/>
      </c>
      <c r="AK1576" s="385" t="str">
        <f t="shared" si="218"/>
        <v/>
      </c>
      <c r="AL1576" s="388" t="str">
        <f t="shared" si="219"/>
        <v/>
      </c>
      <c r="AM1576" s="389" t="str">
        <f t="shared" si="220"/>
        <v/>
      </c>
      <c r="AN1576" s="388" t="str">
        <f t="shared" si="221"/>
        <v/>
      </c>
      <c r="AO1576" s="389" t="str">
        <f t="shared" si="222"/>
        <v/>
      </c>
      <c r="AP1576" s="423"/>
      <c r="AQ1576" s="423"/>
      <c r="AR1576" s="431" t="e">
        <f>VLOOKUP($B1576,'acc names'!$C$2:$D$12102,2,FALSE)</f>
        <v>#N/A</v>
      </c>
      <c r="AS1576" s="431" t="e">
        <f>VLOOKUP($AQ1576,software!$A$1:$B$14605,2,FALSE)</f>
        <v>#N/A</v>
      </c>
      <c r="AT1576" s="423"/>
      <c r="AV1576" s="423"/>
    </row>
    <row r="1577" spans="1:48" ht="12.75" x14ac:dyDescent="0.2">
      <c r="A1577" s="103"/>
      <c r="B1577" s="42"/>
      <c r="C1577" s="142"/>
      <c r="D1577" s="143"/>
      <c r="E1577" s="107"/>
      <c r="F1577" s="46"/>
      <c r="G1577" s="46"/>
      <c r="H1577" s="46"/>
      <c r="I1577" s="46"/>
      <c r="J1577" s="46"/>
      <c r="K1577" s="46"/>
      <c r="L1577" s="139"/>
      <c r="M1577" s="41"/>
      <c r="N1577" s="45"/>
      <c r="O1577" s="47"/>
      <c r="P1577" s="43"/>
      <c r="Q1577" s="71" t="e">
        <f>VLOOKUP(N1577,'error categories'!$A$2:$D$54,4,FALSE)</f>
        <v>#N/A</v>
      </c>
      <c r="R1577" s="72" t="e">
        <f>VLOOKUP(N1577,'error categories'!$A$2:$D$54,3,FALSE)</f>
        <v>#N/A</v>
      </c>
      <c r="S1577" s="374"/>
      <c r="T1577" s="377"/>
      <c r="U1577" s="378">
        <f t="shared" si="216"/>
        <v>0</v>
      </c>
      <c r="V1577" s="379"/>
      <c r="W1577" s="380"/>
      <c r="X1577" s="380"/>
      <c r="Y1577" s="380"/>
      <c r="Z1577" s="379"/>
      <c r="AA1577" s="381"/>
      <c r="AB1577" s="379"/>
      <c r="AC1577" s="380"/>
      <c r="AD1577" s="382">
        <f t="shared" si="223"/>
        <v>0</v>
      </c>
      <c r="AE1577" s="383">
        <f t="shared" si="224"/>
        <v>0</v>
      </c>
      <c r="AF1577" s="379"/>
      <c r="AG1577" s="381"/>
      <c r="AH1577" s="379"/>
      <c r="AI1577" s="381"/>
      <c r="AJ1577" s="384" t="str">
        <f t="shared" si="217"/>
        <v/>
      </c>
      <c r="AK1577" s="385" t="str">
        <f t="shared" si="218"/>
        <v/>
      </c>
      <c r="AL1577" s="388" t="str">
        <f t="shared" si="219"/>
        <v/>
      </c>
      <c r="AM1577" s="389" t="str">
        <f t="shared" si="220"/>
        <v/>
      </c>
      <c r="AN1577" s="388" t="str">
        <f t="shared" si="221"/>
        <v/>
      </c>
      <c r="AO1577" s="389" t="str">
        <f t="shared" si="222"/>
        <v/>
      </c>
      <c r="AP1577" s="423"/>
      <c r="AQ1577" s="423"/>
      <c r="AR1577" s="431" t="e">
        <f>VLOOKUP($B1577,'acc names'!$C$2:$D$12102,2,FALSE)</f>
        <v>#N/A</v>
      </c>
      <c r="AS1577" s="431" t="e">
        <f>VLOOKUP($AQ1577,software!$A$1:$B$14605,2,FALSE)</f>
        <v>#N/A</v>
      </c>
      <c r="AT1577" s="423"/>
      <c r="AV1577" s="423"/>
    </row>
    <row r="1578" spans="1:48" ht="12.75" x14ac:dyDescent="0.2">
      <c r="A1578" s="103"/>
      <c r="B1578" s="42"/>
      <c r="C1578" s="142"/>
      <c r="D1578" s="143"/>
      <c r="E1578" s="107"/>
      <c r="F1578" s="46"/>
      <c r="G1578" s="46"/>
      <c r="H1578" s="46"/>
      <c r="I1578" s="46"/>
      <c r="J1578" s="46"/>
      <c r="K1578" s="46"/>
      <c r="L1578" s="139"/>
      <c r="M1578" s="41"/>
      <c r="N1578" s="45"/>
      <c r="O1578" s="47"/>
      <c r="P1578" s="43"/>
      <c r="Q1578" s="71" t="e">
        <f>VLOOKUP(N1578,'error categories'!$A$2:$D$54,4,FALSE)</f>
        <v>#N/A</v>
      </c>
      <c r="R1578" s="72" t="e">
        <f>VLOOKUP(N1578,'error categories'!$A$2:$D$54,3,FALSE)</f>
        <v>#N/A</v>
      </c>
      <c r="S1578" s="374"/>
      <c r="T1578" s="377"/>
      <c r="U1578" s="378">
        <f t="shared" si="216"/>
        <v>0</v>
      </c>
      <c r="V1578" s="379"/>
      <c r="W1578" s="380"/>
      <c r="X1578" s="380"/>
      <c r="Y1578" s="380"/>
      <c r="Z1578" s="379"/>
      <c r="AA1578" s="381"/>
      <c r="AB1578" s="379"/>
      <c r="AC1578" s="380"/>
      <c r="AD1578" s="382">
        <f t="shared" si="223"/>
        <v>0</v>
      </c>
      <c r="AE1578" s="383">
        <f t="shared" si="224"/>
        <v>0</v>
      </c>
      <c r="AF1578" s="379"/>
      <c r="AG1578" s="381"/>
      <c r="AH1578" s="379"/>
      <c r="AI1578" s="381"/>
      <c r="AJ1578" s="384" t="str">
        <f t="shared" si="217"/>
        <v/>
      </c>
      <c r="AK1578" s="385" t="str">
        <f t="shared" si="218"/>
        <v/>
      </c>
      <c r="AL1578" s="388" t="str">
        <f t="shared" si="219"/>
        <v/>
      </c>
      <c r="AM1578" s="389" t="str">
        <f t="shared" si="220"/>
        <v/>
      </c>
      <c r="AN1578" s="388" t="str">
        <f t="shared" si="221"/>
        <v/>
      </c>
      <c r="AO1578" s="389" t="str">
        <f t="shared" si="222"/>
        <v/>
      </c>
      <c r="AP1578" s="423"/>
      <c r="AQ1578" s="423"/>
      <c r="AR1578" s="431" t="e">
        <f>VLOOKUP($B1578,'acc names'!$C$2:$D$12102,2,FALSE)</f>
        <v>#N/A</v>
      </c>
      <c r="AS1578" s="431" t="e">
        <f>VLOOKUP($AQ1578,software!$A$1:$B$14605,2,FALSE)</f>
        <v>#N/A</v>
      </c>
      <c r="AT1578" s="423"/>
      <c r="AV1578" s="423"/>
    </row>
    <row r="1579" spans="1:48" ht="12.75" x14ac:dyDescent="0.2">
      <c r="A1579" s="103"/>
      <c r="B1579" s="42"/>
      <c r="C1579" s="142"/>
      <c r="D1579" s="143"/>
      <c r="E1579" s="107"/>
      <c r="F1579" s="46"/>
      <c r="G1579" s="46"/>
      <c r="H1579" s="46"/>
      <c r="I1579" s="46"/>
      <c r="J1579" s="46"/>
      <c r="K1579" s="46"/>
      <c r="L1579" s="139"/>
      <c r="M1579" s="41"/>
      <c r="N1579" s="45"/>
      <c r="O1579" s="47"/>
      <c r="P1579" s="43"/>
      <c r="Q1579" s="71" t="e">
        <f>VLOOKUP(N1579,'error categories'!$A$2:$D$54,4,FALSE)</f>
        <v>#N/A</v>
      </c>
      <c r="R1579" s="72" t="e">
        <f>VLOOKUP(N1579,'error categories'!$A$2:$D$54,3,FALSE)</f>
        <v>#N/A</v>
      </c>
      <c r="S1579" s="374"/>
      <c r="T1579" s="377"/>
      <c r="U1579" s="378">
        <f t="shared" si="216"/>
        <v>0</v>
      </c>
      <c r="V1579" s="379"/>
      <c r="W1579" s="380"/>
      <c r="X1579" s="380"/>
      <c r="Y1579" s="380"/>
      <c r="Z1579" s="379"/>
      <c r="AA1579" s="381"/>
      <c r="AB1579" s="379"/>
      <c r="AC1579" s="380"/>
      <c r="AD1579" s="382">
        <f t="shared" si="223"/>
        <v>0</v>
      </c>
      <c r="AE1579" s="383">
        <f t="shared" si="224"/>
        <v>0</v>
      </c>
      <c r="AF1579" s="379"/>
      <c r="AG1579" s="381"/>
      <c r="AH1579" s="379"/>
      <c r="AI1579" s="381"/>
      <c r="AJ1579" s="384" t="str">
        <f t="shared" si="217"/>
        <v/>
      </c>
      <c r="AK1579" s="385" t="str">
        <f t="shared" si="218"/>
        <v/>
      </c>
      <c r="AL1579" s="388" t="str">
        <f t="shared" si="219"/>
        <v/>
      </c>
      <c r="AM1579" s="389" t="str">
        <f t="shared" si="220"/>
        <v/>
      </c>
      <c r="AN1579" s="388" t="str">
        <f t="shared" si="221"/>
        <v/>
      </c>
      <c r="AO1579" s="389" t="str">
        <f t="shared" si="222"/>
        <v/>
      </c>
      <c r="AP1579" s="423"/>
      <c r="AQ1579" s="423"/>
      <c r="AR1579" s="431" t="e">
        <f>VLOOKUP($B1579,'acc names'!$C$2:$D$12102,2,FALSE)</f>
        <v>#N/A</v>
      </c>
      <c r="AS1579" s="431" t="e">
        <f>VLOOKUP($AQ1579,software!$A$1:$B$14605,2,FALSE)</f>
        <v>#N/A</v>
      </c>
      <c r="AT1579" s="423"/>
      <c r="AV1579" s="423"/>
    </row>
    <row r="1580" spans="1:48" ht="12.75" x14ac:dyDescent="0.2">
      <c r="A1580" s="103"/>
      <c r="B1580" s="42"/>
      <c r="C1580" s="142"/>
      <c r="D1580" s="143"/>
      <c r="E1580" s="107"/>
      <c r="F1580" s="46"/>
      <c r="G1580" s="46"/>
      <c r="H1580" s="46"/>
      <c r="I1580" s="46"/>
      <c r="J1580" s="46"/>
      <c r="K1580" s="46"/>
      <c r="L1580" s="139"/>
      <c r="M1580" s="41"/>
      <c r="N1580" s="45"/>
      <c r="O1580" s="47"/>
      <c r="P1580" s="43"/>
      <c r="Q1580" s="71" t="e">
        <f>VLOOKUP(N1580,'error categories'!$A$2:$D$54,4,FALSE)</f>
        <v>#N/A</v>
      </c>
      <c r="R1580" s="72" t="e">
        <f>VLOOKUP(N1580,'error categories'!$A$2:$D$54,3,FALSE)</f>
        <v>#N/A</v>
      </c>
      <c r="S1580" s="374"/>
      <c r="T1580" s="377"/>
      <c r="U1580" s="378">
        <f t="shared" si="216"/>
        <v>0</v>
      </c>
      <c r="V1580" s="379"/>
      <c r="W1580" s="380"/>
      <c r="X1580" s="380"/>
      <c r="Y1580" s="380"/>
      <c r="Z1580" s="379"/>
      <c r="AA1580" s="381"/>
      <c r="AB1580" s="379"/>
      <c r="AC1580" s="380"/>
      <c r="AD1580" s="382">
        <f t="shared" si="223"/>
        <v>0</v>
      </c>
      <c r="AE1580" s="383">
        <f t="shared" si="224"/>
        <v>0</v>
      </c>
      <c r="AF1580" s="379"/>
      <c r="AG1580" s="381"/>
      <c r="AH1580" s="379"/>
      <c r="AI1580" s="381"/>
      <c r="AJ1580" s="384" t="str">
        <f t="shared" si="217"/>
        <v/>
      </c>
      <c r="AK1580" s="385" t="str">
        <f t="shared" si="218"/>
        <v/>
      </c>
      <c r="AL1580" s="388" t="str">
        <f t="shared" si="219"/>
        <v/>
      </c>
      <c r="AM1580" s="389" t="str">
        <f t="shared" si="220"/>
        <v/>
      </c>
      <c r="AN1580" s="388" t="str">
        <f t="shared" si="221"/>
        <v/>
      </c>
      <c r="AO1580" s="389" t="str">
        <f t="shared" si="222"/>
        <v/>
      </c>
      <c r="AP1580" s="423"/>
      <c r="AQ1580" s="423"/>
      <c r="AR1580" s="431" t="e">
        <f>VLOOKUP($B1580,'acc names'!$C$2:$D$12102,2,FALSE)</f>
        <v>#N/A</v>
      </c>
      <c r="AS1580" s="431" t="e">
        <f>VLOOKUP($AQ1580,software!$A$1:$B$14605,2,FALSE)</f>
        <v>#N/A</v>
      </c>
      <c r="AT1580" s="423"/>
      <c r="AV1580" s="423"/>
    </row>
    <row r="1581" spans="1:48" ht="12.75" x14ac:dyDescent="0.2">
      <c r="A1581" s="103"/>
      <c r="B1581" s="42"/>
      <c r="C1581" s="142"/>
      <c r="D1581" s="143"/>
      <c r="E1581" s="107"/>
      <c r="F1581" s="46"/>
      <c r="G1581" s="46"/>
      <c r="H1581" s="46"/>
      <c r="I1581" s="46"/>
      <c r="J1581" s="46"/>
      <c r="K1581" s="46"/>
      <c r="L1581" s="139"/>
      <c r="M1581" s="41"/>
      <c r="N1581" s="45"/>
      <c r="O1581" s="47"/>
      <c r="P1581" s="43"/>
      <c r="Q1581" s="71" t="e">
        <f>VLOOKUP(N1581,'error categories'!$A$2:$D$54,4,FALSE)</f>
        <v>#N/A</v>
      </c>
      <c r="R1581" s="72" t="e">
        <f>VLOOKUP(N1581,'error categories'!$A$2:$D$54,3,FALSE)</f>
        <v>#N/A</v>
      </c>
      <c r="S1581" s="374"/>
      <c r="T1581" s="377"/>
      <c r="U1581" s="378">
        <f t="shared" si="216"/>
        <v>0</v>
      </c>
      <c r="V1581" s="379"/>
      <c r="W1581" s="380"/>
      <c r="X1581" s="380"/>
      <c r="Y1581" s="380"/>
      <c r="Z1581" s="379"/>
      <c r="AA1581" s="381"/>
      <c r="AB1581" s="379"/>
      <c r="AC1581" s="380"/>
      <c r="AD1581" s="382">
        <f t="shared" si="223"/>
        <v>0</v>
      </c>
      <c r="AE1581" s="383">
        <f t="shared" si="224"/>
        <v>0</v>
      </c>
      <c r="AF1581" s="379"/>
      <c r="AG1581" s="381"/>
      <c r="AH1581" s="379"/>
      <c r="AI1581" s="381"/>
      <c r="AJ1581" s="384" t="str">
        <f t="shared" si="217"/>
        <v/>
      </c>
      <c r="AK1581" s="385" t="str">
        <f t="shared" si="218"/>
        <v/>
      </c>
      <c r="AL1581" s="388" t="str">
        <f t="shared" si="219"/>
        <v/>
      </c>
      <c r="AM1581" s="389" t="str">
        <f t="shared" si="220"/>
        <v/>
      </c>
      <c r="AN1581" s="388" t="str">
        <f t="shared" si="221"/>
        <v/>
      </c>
      <c r="AO1581" s="389" t="str">
        <f t="shared" si="222"/>
        <v/>
      </c>
      <c r="AP1581" s="423"/>
      <c r="AQ1581" s="423"/>
      <c r="AR1581" s="431" t="e">
        <f>VLOOKUP($B1581,'acc names'!$C$2:$D$12102,2,FALSE)</f>
        <v>#N/A</v>
      </c>
      <c r="AS1581" s="431" t="e">
        <f>VLOOKUP($AQ1581,software!$A$1:$B$14605,2,FALSE)</f>
        <v>#N/A</v>
      </c>
      <c r="AT1581" s="423"/>
      <c r="AV1581" s="423"/>
    </row>
    <row r="1582" spans="1:48" ht="12.75" x14ac:dyDescent="0.2">
      <c r="A1582" s="103"/>
      <c r="B1582" s="42"/>
      <c r="C1582" s="142"/>
      <c r="D1582" s="143"/>
      <c r="E1582" s="107"/>
      <c r="F1582" s="46"/>
      <c r="G1582" s="46"/>
      <c r="H1582" s="46"/>
      <c r="I1582" s="46"/>
      <c r="J1582" s="46"/>
      <c r="K1582" s="46"/>
      <c r="L1582" s="139"/>
      <c r="M1582" s="41"/>
      <c r="N1582" s="45"/>
      <c r="O1582" s="47"/>
      <c r="P1582" s="43"/>
      <c r="Q1582" s="71" t="e">
        <f>VLOOKUP(N1582,'error categories'!$A$2:$D$54,4,FALSE)</f>
        <v>#N/A</v>
      </c>
      <c r="R1582" s="72" t="e">
        <f>VLOOKUP(N1582,'error categories'!$A$2:$D$54,3,FALSE)</f>
        <v>#N/A</v>
      </c>
      <c r="S1582" s="374"/>
      <c r="T1582" s="377"/>
      <c r="U1582" s="378">
        <f t="shared" si="216"/>
        <v>0</v>
      </c>
      <c r="V1582" s="379"/>
      <c r="W1582" s="380"/>
      <c r="X1582" s="380"/>
      <c r="Y1582" s="380"/>
      <c r="Z1582" s="379"/>
      <c r="AA1582" s="381"/>
      <c r="AB1582" s="379"/>
      <c r="AC1582" s="380"/>
      <c r="AD1582" s="382">
        <f t="shared" si="223"/>
        <v>0</v>
      </c>
      <c r="AE1582" s="383">
        <f t="shared" si="224"/>
        <v>0</v>
      </c>
      <c r="AF1582" s="379"/>
      <c r="AG1582" s="381"/>
      <c r="AH1582" s="379"/>
      <c r="AI1582" s="381"/>
      <c r="AJ1582" s="384" t="str">
        <f t="shared" si="217"/>
        <v/>
      </c>
      <c r="AK1582" s="385" t="str">
        <f t="shared" si="218"/>
        <v/>
      </c>
      <c r="AL1582" s="388" t="str">
        <f t="shared" si="219"/>
        <v/>
      </c>
      <c r="AM1582" s="389" t="str">
        <f t="shared" si="220"/>
        <v/>
      </c>
      <c r="AN1582" s="388" t="str">
        <f t="shared" si="221"/>
        <v/>
      </c>
      <c r="AO1582" s="389" t="str">
        <f t="shared" si="222"/>
        <v/>
      </c>
      <c r="AP1582" s="423"/>
      <c r="AQ1582" s="423"/>
      <c r="AR1582" s="431" t="e">
        <f>VLOOKUP($B1582,'acc names'!$C$2:$D$12102,2,FALSE)</f>
        <v>#N/A</v>
      </c>
      <c r="AS1582" s="431" t="e">
        <f>VLOOKUP($AQ1582,software!$A$1:$B$14605,2,FALSE)</f>
        <v>#N/A</v>
      </c>
      <c r="AT1582" s="423"/>
      <c r="AV1582" s="423"/>
    </row>
    <row r="1583" spans="1:48" ht="12.75" x14ac:dyDescent="0.2">
      <c r="A1583" s="103"/>
      <c r="B1583" s="42"/>
      <c r="C1583" s="142"/>
      <c r="D1583" s="143"/>
      <c r="E1583" s="107"/>
      <c r="F1583" s="46"/>
      <c r="G1583" s="46"/>
      <c r="H1583" s="46"/>
      <c r="I1583" s="46"/>
      <c r="J1583" s="46"/>
      <c r="K1583" s="46"/>
      <c r="L1583" s="139"/>
      <c r="M1583" s="41"/>
      <c r="N1583" s="45"/>
      <c r="O1583" s="47"/>
      <c r="P1583" s="43"/>
      <c r="Q1583" s="71" t="e">
        <f>VLOOKUP(N1583,'error categories'!$A$2:$D$54,4,FALSE)</f>
        <v>#N/A</v>
      </c>
      <c r="R1583" s="72" t="e">
        <f>VLOOKUP(N1583,'error categories'!$A$2:$D$54,3,FALSE)</f>
        <v>#N/A</v>
      </c>
      <c r="S1583" s="374"/>
      <c r="T1583" s="377"/>
      <c r="U1583" s="378">
        <f t="shared" si="216"/>
        <v>0</v>
      </c>
      <c r="V1583" s="379"/>
      <c r="W1583" s="380"/>
      <c r="X1583" s="380"/>
      <c r="Y1583" s="380"/>
      <c r="Z1583" s="379"/>
      <c r="AA1583" s="381"/>
      <c r="AB1583" s="379"/>
      <c r="AC1583" s="380"/>
      <c r="AD1583" s="382">
        <f t="shared" si="223"/>
        <v>0</v>
      </c>
      <c r="AE1583" s="383">
        <f t="shared" si="224"/>
        <v>0</v>
      </c>
      <c r="AF1583" s="379"/>
      <c r="AG1583" s="381"/>
      <c r="AH1583" s="379"/>
      <c r="AI1583" s="381"/>
      <c r="AJ1583" s="384" t="str">
        <f t="shared" si="217"/>
        <v/>
      </c>
      <c r="AK1583" s="385" t="str">
        <f t="shared" si="218"/>
        <v/>
      </c>
      <c r="AL1583" s="388" t="str">
        <f t="shared" si="219"/>
        <v/>
      </c>
      <c r="AM1583" s="389" t="str">
        <f t="shared" si="220"/>
        <v/>
      </c>
      <c r="AN1583" s="388" t="str">
        <f t="shared" si="221"/>
        <v/>
      </c>
      <c r="AO1583" s="389" t="str">
        <f t="shared" si="222"/>
        <v/>
      </c>
      <c r="AP1583" s="423"/>
      <c r="AQ1583" s="423"/>
      <c r="AR1583" s="431" t="e">
        <f>VLOOKUP($B1583,'acc names'!$C$2:$D$12102,2,FALSE)</f>
        <v>#N/A</v>
      </c>
      <c r="AS1583" s="431" t="e">
        <f>VLOOKUP($AQ1583,software!$A$1:$B$14605,2,FALSE)</f>
        <v>#N/A</v>
      </c>
      <c r="AT1583" s="423"/>
      <c r="AV1583" s="423"/>
    </row>
    <row r="1584" spans="1:48" ht="12.75" x14ac:dyDescent="0.2">
      <c r="A1584" s="103"/>
      <c r="B1584" s="42"/>
      <c r="C1584" s="142"/>
      <c r="D1584" s="143"/>
      <c r="E1584" s="107"/>
      <c r="F1584" s="46"/>
      <c r="G1584" s="46"/>
      <c r="H1584" s="46"/>
      <c r="I1584" s="46"/>
      <c r="J1584" s="46"/>
      <c r="K1584" s="46"/>
      <c r="L1584" s="139"/>
      <c r="M1584" s="41"/>
      <c r="N1584" s="45"/>
      <c r="O1584" s="47"/>
      <c r="P1584" s="43"/>
      <c r="Q1584" s="71" t="e">
        <f>VLOOKUP(N1584,'error categories'!$A$2:$D$54,4,FALSE)</f>
        <v>#N/A</v>
      </c>
      <c r="R1584" s="72" t="e">
        <f>VLOOKUP(N1584,'error categories'!$A$2:$D$54,3,FALSE)</f>
        <v>#N/A</v>
      </c>
      <c r="S1584" s="374"/>
      <c r="T1584" s="377"/>
      <c r="U1584" s="378">
        <f t="shared" si="216"/>
        <v>0</v>
      </c>
      <c r="V1584" s="379"/>
      <c r="W1584" s="380"/>
      <c r="X1584" s="380"/>
      <c r="Y1584" s="380"/>
      <c r="Z1584" s="379"/>
      <c r="AA1584" s="381"/>
      <c r="AB1584" s="379"/>
      <c r="AC1584" s="380"/>
      <c r="AD1584" s="382">
        <f t="shared" si="223"/>
        <v>0</v>
      </c>
      <c r="AE1584" s="383">
        <f t="shared" si="224"/>
        <v>0</v>
      </c>
      <c r="AF1584" s="379"/>
      <c r="AG1584" s="381"/>
      <c r="AH1584" s="379"/>
      <c r="AI1584" s="381"/>
      <c r="AJ1584" s="384" t="str">
        <f t="shared" si="217"/>
        <v/>
      </c>
      <c r="AK1584" s="385" t="str">
        <f t="shared" si="218"/>
        <v/>
      </c>
      <c r="AL1584" s="388" t="str">
        <f t="shared" si="219"/>
        <v/>
      </c>
      <c r="AM1584" s="389" t="str">
        <f t="shared" si="220"/>
        <v/>
      </c>
      <c r="AN1584" s="388" t="str">
        <f t="shared" si="221"/>
        <v/>
      </c>
      <c r="AO1584" s="389" t="str">
        <f t="shared" si="222"/>
        <v/>
      </c>
      <c r="AP1584" s="423"/>
      <c r="AQ1584" s="423"/>
      <c r="AR1584" s="431" t="e">
        <f>VLOOKUP($B1584,'acc names'!$C$2:$D$12102,2,FALSE)</f>
        <v>#N/A</v>
      </c>
      <c r="AS1584" s="431" t="e">
        <f>VLOOKUP($AQ1584,software!$A$1:$B$14605,2,FALSE)</f>
        <v>#N/A</v>
      </c>
      <c r="AT1584" s="423"/>
      <c r="AV1584" s="423"/>
    </row>
    <row r="1585" spans="1:48" ht="12.75" x14ac:dyDescent="0.2">
      <c r="A1585" s="103"/>
      <c r="B1585" s="42"/>
      <c r="C1585" s="142"/>
      <c r="D1585" s="143"/>
      <c r="E1585" s="107"/>
      <c r="F1585" s="46"/>
      <c r="G1585" s="46"/>
      <c r="H1585" s="46"/>
      <c r="I1585" s="46"/>
      <c r="J1585" s="46"/>
      <c r="K1585" s="46"/>
      <c r="L1585" s="139"/>
      <c r="M1585" s="41"/>
      <c r="N1585" s="45"/>
      <c r="O1585" s="47"/>
      <c r="P1585" s="43"/>
      <c r="Q1585" s="71" t="e">
        <f>VLOOKUP(N1585,'error categories'!$A$2:$D$54,4,FALSE)</f>
        <v>#N/A</v>
      </c>
      <c r="R1585" s="72" t="e">
        <f>VLOOKUP(N1585,'error categories'!$A$2:$D$54,3,FALSE)</f>
        <v>#N/A</v>
      </c>
      <c r="S1585" s="374"/>
      <c r="T1585" s="377"/>
      <c r="U1585" s="378">
        <f t="shared" si="216"/>
        <v>0</v>
      </c>
      <c r="V1585" s="379"/>
      <c r="W1585" s="380"/>
      <c r="X1585" s="380"/>
      <c r="Y1585" s="380"/>
      <c r="Z1585" s="379"/>
      <c r="AA1585" s="381"/>
      <c r="AB1585" s="379"/>
      <c r="AC1585" s="380"/>
      <c r="AD1585" s="382">
        <f t="shared" si="223"/>
        <v>0</v>
      </c>
      <c r="AE1585" s="383">
        <f t="shared" si="224"/>
        <v>0</v>
      </c>
      <c r="AF1585" s="379"/>
      <c r="AG1585" s="381"/>
      <c r="AH1585" s="379"/>
      <c r="AI1585" s="381"/>
      <c r="AJ1585" s="384" t="str">
        <f t="shared" si="217"/>
        <v/>
      </c>
      <c r="AK1585" s="385" t="str">
        <f t="shared" si="218"/>
        <v/>
      </c>
      <c r="AL1585" s="388" t="str">
        <f t="shared" si="219"/>
        <v/>
      </c>
      <c r="AM1585" s="389" t="str">
        <f t="shared" si="220"/>
        <v/>
      </c>
      <c r="AN1585" s="388" t="str">
        <f t="shared" si="221"/>
        <v/>
      </c>
      <c r="AO1585" s="389" t="str">
        <f t="shared" si="222"/>
        <v/>
      </c>
      <c r="AP1585" s="423"/>
      <c r="AQ1585" s="423"/>
      <c r="AR1585" s="431" t="e">
        <f>VLOOKUP($B1585,'acc names'!$C$2:$D$12102,2,FALSE)</f>
        <v>#N/A</v>
      </c>
      <c r="AS1585" s="431" t="e">
        <f>VLOOKUP($AQ1585,software!$A$1:$B$14605,2,FALSE)</f>
        <v>#N/A</v>
      </c>
      <c r="AT1585" s="423"/>
      <c r="AV1585" s="423"/>
    </row>
    <row r="1586" spans="1:48" ht="12.75" x14ac:dyDescent="0.2">
      <c r="A1586" s="103"/>
      <c r="B1586" s="42"/>
      <c r="C1586" s="142"/>
      <c r="D1586" s="143"/>
      <c r="E1586" s="107"/>
      <c r="F1586" s="46"/>
      <c r="G1586" s="46"/>
      <c r="H1586" s="46"/>
      <c r="I1586" s="46"/>
      <c r="J1586" s="46"/>
      <c r="K1586" s="46"/>
      <c r="L1586" s="139"/>
      <c r="M1586" s="41"/>
      <c r="N1586" s="45"/>
      <c r="O1586" s="47"/>
      <c r="P1586" s="43"/>
      <c r="Q1586" s="71" t="e">
        <f>VLOOKUP(N1586,'error categories'!$A$2:$D$54,4,FALSE)</f>
        <v>#N/A</v>
      </c>
      <c r="R1586" s="72" t="e">
        <f>VLOOKUP(N1586,'error categories'!$A$2:$D$54,3,FALSE)</f>
        <v>#N/A</v>
      </c>
      <c r="S1586" s="374"/>
      <c r="T1586" s="377"/>
      <c r="U1586" s="378">
        <f t="shared" si="216"/>
        <v>0</v>
      </c>
      <c r="V1586" s="379"/>
      <c r="W1586" s="380"/>
      <c r="X1586" s="380"/>
      <c r="Y1586" s="380"/>
      <c r="Z1586" s="379"/>
      <c r="AA1586" s="381"/>
      <c r="AB1586" s="379"/>
      <c r="AC1586" s="380"/>
      <c r="AD1586" s="382">
        <f t="shared" si="223"/>
        <v>0</v>
      </c>
      <c r="AE1586" s="383">
        <f t="shared" si="224"/>
        <v>0</v>
      </c>
      <c r="AF1586" s="379"/>
      <c r="AG1586" s="381"/>
      <c r="AH1586" s="379"/>
      <c r="AI1586" s="381"/>
      <c r="AJ1586" s="384" t="str">
        <f t="shared" si="217"/>
        <v/>
      </c>
      <c r="AK1586" s="385" t="str">
        <f t="shared" si="218"/>
        <v/>
      </c>
      <c r="AL1586" s="388" t="str">
        <f t="shared" si="219"/>
        <v/>
      </c>
      <c r="AM1586" s="389" t="str">
        <f t="shared" si="220"/>
        <v/>
      </c>
      <c r="AN1586" s="388" t="str">
        <f t="shared" si="221"/>
        <v/>
      </c>
      <c r="AO1586" s="389" t="str">
        <f t="shared" si="222"/>
        <v/>
      </c>
      <c r="AP1586" s="423"/>
      <c r="AQ1586" s="423"/>
      <c r="AR1586" s="431" t="e">
        <f>VLOOKUP($B1586,'acc names'!$C$2:$D$12102,2,FALSE)</f>
        <v>#N/A</v>
      </c>
      <c r="AS1586" s="431" t="e">
        <f>VLOOKUP($AQ1586,software!$A$1:$B$14605,2,FALSE)</f>
        <v>#N/A</v>
      </c>
      <c r="AT1586" s="423"/>
      <c r="AV1586" s="423"/>
    </row>
    <row r="1587" spans="1:48" ht="12.75" x14ac:dyDescent="0.2">
      <c r="A1587" s="103"/>
      <c r="B1587" s="42"/>
      <c r="C1587" s="142"/>
      <c r="D1587" s="143"/>
      <c r="E1587" s="107"/>
      <c r="F1587" s="46"/>
      <c r="G1587" s="46"/>
      <c r="H1587" s="46"/>
      <c r="I1587" s="46"/>
      <c r="J1587" s="46"/>
      <c r="K1587" s="46"/>
      <c r="L1587" s="139"/>
      <c r="M1587" s="41"/>
      <c r="N1587" s="45"/>
      <c r="O1587" s="47"/>
      <c r="P1587" s="43"/>
      <c r="Q1587" s="71" t="e">
        <f>VLOOKUP(N1587,'error categories'!$A$2:$D$54,4,FALSE)</f>
        <v>#N/A</v>
      </c>
      <c r="R1587" s="72" t="e">
        <f>VLOOKUP(N1587,'error categories'!$A$2:$D$54,3,FALSE)</f>
        <v>#N/A</v>
      </c>
      <c r="S1587" s="374"/>
      <c r="T1587" s="377"/>
      <c r="U1587" s="378">
        <f t="shared" si="216"/>
        <v>0</v>
      </c>
      <c r="V1587" s="379"/>
      <c r="W1587" s="380"/>
      <c r="X1587" s="380"/>
      <c r="Y1587" s="380"/>
      <c r="Z1587" s="379"/>
      <c r="AA1587" s="381"/>
      <c r="AB1587" s="379"/>
      <c r="AC1587" s="380"/>
      <c r="AD1587" s="382">
        <f t="shared" si="223"/>
        <v>0</v>
      </c>
      <c r="AE1587" s="383">
        <f t="shared" si="224"/>
        <v>0</v>
      </c>
      <c r="AF1587" s="379"/>
      <c r="AG1587" s="381"/>
      <c r="AH1587" s="379"/>
      <c r="AI1587" s="381"/>
      <c r="AJ1587" s="384" t="str">
        <f t="shared" si="217"/>
        <v/>
      </c>
      <c r="AK1587" s="385" t="str">
        <f t="shared" si="218"/>
        <v/>
      </c>
      <c r="AL1587" s="388" t="str">
        <f t="shared" si="219"/>
        <v/>
      </c>
      <c r="AM1587" s="389" t="str">
        <f t="shared" si="220"/>
        <v/>
      </c>
      <c r="AN1587" s="388" t="str">
        <f t="shared" si="221"/>
        <v/>
      </c>
      <c r="AO1587" s="389" t="str">
        <f t="shared" si="222"/>
        <v/>
      </c>
      <c r="AP1587" s="423"/>
      <c r="AQ1587" s="423"/>
      <c r="AR1587" s="431" t="e">
        <f>VLOOKUP($B1587,'acc names'!$C$2:$D$12102,2,FALSE)</f>
        <v>#N/A</v>
      </c>
      <c r="AS1587" s="431" t="e">
        <f>VLOOKUP($AQ1587,software!$A$1:$B$14605,2,FALSE)</f>
        <v>#N/A</v>
      </c>
      <c r="AT1587" s="423"/>
      <c r="AV1587" s="423"/>
    </row>
    <row r="1588" spans="1:48" ht="12.75" x14ac:dyDescent="0.2">
      <c r="A1588" s="103"/>
      <c r="B1588" s="42"/>
      <c r="C1588" s="142"/>
      <c r="D1588" s="143"/>
      <c r="E1588" s="107"/>
      <c r="F1588" s="46"/>
      <c r="G1588" s="46"/>
      <c r="H1588" s="46"/>
      <c r="I1588" s="46"/>
      <c r="J1588" s="46"/>
      <c r="K1588" s="46"/>
      <c r="L1588" s="139"/>
      <c r="M1588" s="41"/>
      <c r="N1588" s="45"/>
      <c r="O1588" s="47"/>
      <c r="P1588" s="43"/>
      <c r="Q1588" s="71" t="e">
        <f>VLOOKUP(N1588,'error categories'!$A$2:$D$54,4,FALSE)</f>
        <v>#N/A</v>
      </c>
      <c r="R1588" s="72" t="e">
        <f>VLOOKUP(N1588,'error categories'!$A$2:$D$54,3,FALSE)</f>
        <v>#N/A</v>
      </c>
      <c r="S1588" s="374"/>
      <c r="T1588" s="377"/>
      <c r="U1588" s="378">
        <f t="shared" si="216"/>
        <v>0</v>
      </c>
      <c r="V1588" s="379"/>
      <c r="W1588" s="380"/>
      <c r="X1588" s="380"/>
      <c r="Y1588" s="380"/>
      <c r="Z1588" s="379"/>
      <c r="AA1588" s="381"/>
      <c r="AB1588" s="379"/>
      <c r="AC1588" s="380"/>
      <c r="AD1588" s="382">
        <f t="shared" si="223"/>
        <v>0</v>
      </c>
      <c r="AE1588" s="383">
        <f t="shared" si="224"/>
        <v>0</v>
      </c>
      <c r="AF1588" s="379"/>
      <c r="AG1588" s="381"/>
      <c r="AH1588" s="379"/>
      <c r="AI1588" s="381"/>
      <c r="AJ1588" s="384" t="str">
        <f t="shared" si="217"/>
        <v/>
      </c>
      <c r="AK1588" s="385" t="str">
        <f t="shared" si="218"/>
        <v/>
      </c>
      <c r="AL1588" s="388" t="str">
        <f t="shared" si="219"/>
        <v/>
      </c>
      <c r="AM1588" s="389" t="str">
        <f t="shared" si="220"/>
        <v/>
      </c>
      <c r="AN1588" s="388" t="str">
        <f t="shared" si="221"/>
        <v/>
      </c>
      <c r="AO1588" s="389" t="str">
        <f t="shared" si="222"/>
        <v/>
      </c>
      <c r="AP1588" s="423"/>
      <c r="AQ1588" s="423"/>
      <c r="AR1588" s="431" t="e">
        <f>VLOOKUP($B1588,'acc names'!$C$2:$D$12102,2,FALSE)</f>
        <v>#N/A</v>
      </c>
      <c r="AS1588" s="431" t="e">
        <f>VLOOKUP($AQ1588,software!$A$1:$B$14605,2,FALSE)</f>
        <v>#N/A</v>
      </c>
      <c r="AT1588" s="423"/>
      <c r="AV1588" s="423"/>
    </row>
    <row r="1589" spans="1:48" ht="12.75" x14ac:dyDescent="0.2">
      <c r="A1589" s="103"/>
      <c r="B1589" s="42"/>
      <c r="C1589" s="142"/>
      <c r="D1589" s="143"/>
      <c r="E1589" s="107"/>
      <c r="F1589" s="46"/>
      <c r="G1589" s="46"/>
      <c r="H1589" s="46"/>
      <c r="I1589" s="46"/>
      <c r="J1589" s="46"/>
      <c r="K1589" s="46"/>
      <c r="L1589" s="139"/>
      <c r="M1589" s="41"/>
      <c r="N1589" s="45"/>
      <c r="O1589" s="47"/>
      <c r="P1589" s="43"/>
      <c r="Q1589" s="71" t="e">
        <f>VLOOKUP(N1589,'error categories'!$A$2:$D$54,4,FALSE)</f>
        <v>#N/A</v>
      </c>
      <c r="R1589" s="72" t="e">
        <f>VLOOKUP(N1589,'error categories'!$A$2:$D$54,3,FALSE)</f>
        <v>#N/A</v>
      </c>
      <c r="S1589" s="374"/>
      <c r="T1589" s="377"/>
      <c r="U1589" s="378">
        <f t="shared" si="216"/>
        <v>0</v>
      </c>
      <c r="V1589" s="379"/>
      <c r="W1589" s="380"/>
      <c r="X1589" s="380"/>
      <c r="Y1589" s="380"/>
      <c r="Z1589" s="379"/>
      <c r="AA1589" s="381"/>
      <c r="AB1589" s="379"/>
      <c r="AC1589" s="380"/>
      <c r="AD1589" s="382">
        <f t="shared" si="223"/>
        <v>0</v>
      </c>
      <c r="AE1589" s="383">
        <f t="shared" si="224"/>
        <v>0</v>
      </c>
      <c r="AF1589" s="379"/>
      <c r="AG1589" s="381"/>
      <c r="AH1589" s="379"/>
      <c r="AI1589" s="381"/>
      <c r="AJ1589" s="384" t="str">
        <f t="shared" si="217"/>
        <v/>
      </c>
      <c r="AK1589" s="385" t="str">
        <f t="shared" si="218"/>
        <v/>
      </c>
      <c r="AL1589" s="388" t="str">
        <f t="shared" si="219"/>
        <v/>
      </c>
      <c r="AM1589" s="389" t="str">
        <f t="shared" si="220"/>
        <v/>
      </c>
      <c r="AN1589" s="388" t="str">
        <f t="shared" si="221"/>
        <v/>
      </c>
      <c r="AO1589" s="389" t="str">
        <f t="shared" si="222"/>
        <v/>
      </c>
      <c r="AP1589" s="423"/>
      <c r="AQ1589" s="423"/>
      <c r="AR1589" s="431" t="e">
        <f>VLOOKUP($B1589,'acc names'!$C$2:$D$12102,2,FALSE)</f>
        <v>#N/A</v>
      </c>
      <c r="AS1589" s="431" t="e">
        <f>VLOOKUP($AQ1589,software!$A$1:$B$14605,2,FALSE)</f>
        <v>#N/A</v>
      </c>
      <c r="AT1589" s="423"/>
      <c r="AV1589" s="423"/>
    </row>
    <row r="1590" spans="1:48" ht="12.75" x14ac:dyDescent="0.2">
      <c r="A1590" s="103"/>
      <c r="B1590" s="42"/>
      <c r="C1590" s="142"/>
      <c r="D1590" s="143"/>
      <c r="E1590" s="107"/>
      <c r="F1590" s="46"/>
      <c r="G1590" s="46"/>
      <c r="H1590" s="46"/>
      <c r="I1590" s="46"/>
      <c r="J1590" s="46"/>
      <c r="K1590" s="46"/>
      <c r="L1590" s="139"/>
      <c r="M1590" s="41"/>
      <c r="N1590" s="45"/>
      <c r="O1590" s="47"/>
      <c r="P1590" s="43"/>
      <c r="Q1590" s="71" t="e">
        <f>VLOOKUP(N1590,'error categories'!$A$2:$D$54,4,FALSE)</f>
        <v>#N/A</v>
      </c>
      <c r="R1590" s="72" t="e">
        <f>VLOOKUP(N1590,'error categories'!$A$2:$D$54,3,FALSE)</f>
        <v>#N/A</v>
      </c>
      <c r="S1590" s="374"/>
      <c r="T1590" s="377"/>
      <c r="U1590" s="378">
        <f t="shared" si="216"/>
        <v>0</v>
      </c>
      <c r="V1590" s="379"/>
      <c r="W1590" s="380"/>
      <c r="X1590" s="380"/>
      <c r="Y1590" s="380"/>
      <c r="Z1590" s="379"/>
      <c r="AA1590" s="381"/>
      <c r="AB1590" s="379"/>
      <c r="AC1590" s="380"/>
      <c r="AD1590" s="382">
        <f t="shared" si="223"/>
        <v>0</v>
      </c>
      <c r="AE1590" s="383">
        <f t="shared" si="224"/>
        <v>0</v>
      </c>
      <c r="AF1590" s="379"/>
      <c r="AG1590" s="381"/>
      <c r="AH1590" s="379"/>
      <c r="AI1590" s="381"/>
      <c r="AJ1590" s="384" t="str">
        <f t="shared" si="217"/>
        <v/>
      </c>
      <c r="AK1590" s="385" t="str">
        <f t="shared" si="218"/>
        <v/>
      </c>
      <c r="AL1590" s="388" t="str">
        <f t="shared" si="219"/>
        <v/>
      </c>
      <c r="AM1590" s="389" t="str">
        <f t="shared" si="220"/>
        <v/>
      </c>
      <c r="AN1590" s="388" t="str">
        <f t="shared" si="221"/>
        <v/>
      </c>
      <c r="AO1590" s="389" t="str">
        <f t="shared" si="222"/>
        <v/>
      </c>
      <c r="AP1590" s="423"/>
      <c r="AQ1590" s="423"/>
      <c r="AR1590" s="431" t="e">
        <f>VLOOKUP($B1590,'acc names'!$C$2:$D$12102,2,FALSE)</f>
        <v>#N/A</v>
      </c>
      <c r="AS1590" s="431" t="e">
        <f>VLOOKUP($AQ1590,software!$A$1:$B$14605,2,FALSE)</f>
        <v>#N/A</v>
      </c>
      <c r="AT1590" s="423"/>
      <c r="AV1590" s="423"/>
    </row>
    <row r="1591" spans="1:48" ht="12.75" x14ac:dyDescent="0.2">
      <c r="A1591" s="103"/>
      <c r="B1591" s="42"/>
      <c r="C1591" s="142"/>
      <c r="D1591" s="143"/>
      <c r="E1591" s="107"/>
      <c r="F1591" s="46"/>
      <c r="G1591" s="46"/>
      <c r="H1591" s="46"/>
      <c r="I1591" s="46"/>
      <c r="J1591" s="46"/>
      <c r="K1591" s="46"/>
      <c r="L1591" s="139"/>
      <c r="M1591" s="41"/>
      <c r="N1591" s="45"/>
      <c r="O1591" s="47"/>
      <c r="P1591" s="43"/>
      <c r="Q1591" s="71" t="e">
        <f>VLOOKUP(N1591,'error categories'!$A$2:$D$54,4,FALSE)</f>
        <v>#N/A</v>
      </c>
      <c r="R1591" s="72" t="e">
        <f>VLOOKUP(N1591,'error categories'!$A$2:$D$54,3,FALSE)</f>
        <v>#N/A</v>
      </c>
      <c r="S1591" s="374"/>
      <c r="T1591" s="377"/>
      <c r="U1591" s="378">
        <f t="shared" si="216"/>
        <v>0</v>
      </c>
      <c r="V1591" s="379"/>
      <c r="W1591" s="380"/>
      <c r="X1591" s="380"/>
      <c r="Y1591" s="380"/>
      <c r="Z1591" s="379"/>
      <c r="AA1591" s="381"/>
      <c r="AB1591" s="379"/>
      <c r="AC1591" s="380"/>
      <c r="AD1591" s="382">
        <f t="shared" si="223"/>
        <v>0</v>
      </c>
      <c r="AE1591" s="383">
        <f t="shared" si="224"/>
        <v>0</v>
      </c>
      <c r="AF1591" s="379"/>
      <c r="AG1591" s="381"/>
      <c r="AH1591" s="379"/>
      <c r="AI1591" s="381"/>
      <c r="AJ1591" s="384" t="str">
        <f t="shared" si="217"/>
        <v/>
      </c>
      <c r="AK1591" s="385" t="str">
        <f t="shared" si="218"/>
        <v/>
      </c>
      <c r="AL1591" s="388" t="str">
        <f t="shared" si="219"/>
        <v/>
      </c>
      <c r="AM1591" s="389" t="str">
        <f t="shared" si="220"/>
        <v/>
      </c>
      <c r="AN1591" s="388" t="str">
        <f t="shared" si="221"/>
        <v/>
      </c>
      <c r="AO1591" s="389" t="str">
        <f t="shared" si="222"/>
        <v/>
      </c>
      <c r="AP1591" s="423"/>
      <c r="AQ1591" s="423"/>
      <c r="AR1591" s="431" t="e">
        <f>VLOOKUP($B1591,'acc names'!$C$2:$D$12102,2,FALSE)</f>
        <v>#N/A</v>
      </c>
      <c r="AS1591" s="431" t="e">
        <f>VLOOKUP($AQ1591,software!$A$1:$B$14605,2,FALSE)</f>
        <v>#N/A</v>
      </c>
      <c r="AT1591" s="423"/>
      <c r="AV1591" s="423"/>
    </row>
    <row r="1592" spans="1:48" ht="12.75" x14ac:dyDescent="0.2">
      <c r="A1592" s="103"/>
      <c r="B1592" s="42"/>
      <c r="C1592" s="142"/>
      <c r="D1592" s="143"/>
      <c r="E1592" s="107"/>
      <c r="F1592" s="46"/>
      <c r="G1592" s="46"/>
      <c r="H1592" s="46"/>
      <c r="I1592" s="46"/>
      <c r="J1592" s="46"/>
      <c r="K1592" s="46"/>
      <c r="L1592" s="139"/>
      <c r="M1592" s="41"/>
      <c r="N1592" s="45"/>
      <c r="O1592" s="47"/>
      <c r="P1592" s="43"/>
      <c r="Q1592" s="71" t="e">
        <f>VLOOKUP(N1592,'error categories'!$A$2:$D$54,4,FALSE)</f>
        <v>#N/A</v>
      </c>
      <c r="R1592" s="72" t="e">
        <f>VLOOKUP(N1592,'error categories'!$A$2:$D$54,3,FALSE)</f>
        <v>#N/A</v>
      </c>
      <c r="S1592" s="374"/>
      <c r="T1592" s="377"/>
      <c r="U1592" s="378">
        <f t="shared" si="216"/>
        <v>0</v>
      </c>
      <c r="V1592" s="379"/>
      <c r="W1592" s="380"/>
      <c r="X1592" s="380"/>
      <c r="Y1592" s="380"/>
      <c r="Z1592" s="379"/>
      <c r="AA1592" s="381"/>
      <c r="AB1592" s="379"/>
      <c r="AC1592" s="380"/>
      <c r="AD1592" s="382">
        <f t="shared" si="223"/>
        <v>0</v>
      </c>
      <c r="AE1592" s="383">
        <f t="shared" si="224"/>
        <v>0</v>
      </c>
      <c r="AF1592" s="379"/>
      <c r="AG1592" s="381"/>
      <c r="AH1592" s="379"/>
      <c r="AI1592" s="381"/>
      <c r="AJ1592" s="384" t="str">
        <f t="shared" si="217"/>
        <v/>
      </c>
      <c r="AK1592" s="385" t="str">
        <f t="shared" si="218"/>
        <v/>
      </c>
      <c r="AL1592" s="388" t="str">
        <f t="shared" si="219"/>
        <v/>
      </c>
      <c r="AM1592" s="389" t="str">
        <f t="shared" si="220"/>
        <v/>
      </c>
      <c r="AN1592" s="388" t="str">
        <f t="shared" si="221"/>
        <v/>
      </c>
      <c r="AO1592" s="389" t="str">
        <f t="shared" si="222"/>
        <v/>
      </c>
      <c r="AP1592" s="423"/>
      <c r="AQ1592" s="423"/>
      <c r="AR1592" s="431" t="e">
        <f>VLOOKUP($B1592,'acc names'!$C$2:$D$12102,2,FALSE)</f>
        <v>#N/A</v>
      </c>
      <c r="AS1592" s="431" t="e">
        <f>VLOOKUP($AQ1592,software!$A$1:$B$14605,2,FALSE)</f>
        <v>#N/A</v>
      </c>
      <c r="AT1592" s="423"/>
      <c r="AV1592" s="423"/>
    </row>
    <row r="1593" spans="1:48" ht="12.75" x14ac:dyDescent="0.2">
      <c r="A1593" s="103"/>
      <c r="B1593" s="42"/>
      <c r="C1593" s="142"/>
      <c r="D1593" s="143"/>
      <c r="E1593" s="107"/>
      <c r="F1593" s="46"/>
      <c r="G1593" s="46"/>
      <c r="H1593" s="46"/>
      <c r="I1593" s="46"/>
      <c r="J1593" s="46"/>
      <c r="K1593" s="46"/>
      <c r="L1593" s="139"/>
      <c r="M1593" s="41"/>
      <c r="N1593" s="45"/>
      <c r="O1593" s="47"/>
      <c r="P1593" s="43"/>
      <c r="Q1593" s="71" t="e">
        <f>VLOOKUP(N1593,'error categories'!$A$2:$D$54,4,FALSE)</f>
        <v>#N/A</v>
      </c>
      <c r="R1593" s="72" t="e">
        <f>VLOOKUP(N1593,'error categories'!$A$2:$D$54,3,FALSE)</f>
        <v>#N/A</v>
      </c>
      <c r="S1593" s="374"/>
      <c r="T1593" s="377"/>
      <c r="U1593" s="378">
        <f t="shared" si="216"/>
        <v>0</v>
      </c>
      <c r="V1593" s="379"/>
      <c r="W1593" s="380"/>
      <c r="X1593" s="380"/>
      <c r="Y1593" s="380"/>
      <c r="Z1593" s="379"/>
      <c r="AA1593" s="381"/>
      <c r="AB1593" s="379"/>
      <c r="AC1593" s="380"/>
      <c r="AD1593" s="382">
        <f t="shared" si="223"/>
        <v>0</v>
      </c>
      <c r="AE1593" s="383">
        <f t="shared" si="224"/>
        <v>0</v>
      </c>
      <c r="AF1593" s="379"/>
      <c r="AG1593" s="381"/>
      <c r="AH1593" s="379"/>
      <c r="AI1593" s="381"/>
      <c r="AJ1593" s="384" t="str">
        <f t="shared" si="217"/>
        <v/>
      </c>
      <c r="AK1593" s="385" t="str">
        <f t="shared" si="218"/>
        <v/>
      </c>
      <c r="AL1593" s="388" t="str">
        <f t="shared" si="219"/>
        <v/>
      </c>
      <c r="AM1593" s="389" t="str">
        <f t="shared" si="220"/>
        <v/>
      </c>
      <c r="AN1593" s="388" t="str">
        <f t="shared" si="221"/>
        <v/>
      </c>
      <c r="AO1593" s="389" t="str">
        <f t="shared" si="222"/>
        <v/>
      </c>
      <c r="AP1593" s="423"/>
      <c r="AQ1593" s="423"/>
      <c r="AR1593" s="431" t="e">
        <f>VLOOKUP($B1593,'acc names'!$C$2:$D$12102,2,FALSE)</f>
        <v>#N/A</v>
      </c>
      <c r="AS1593" s="431" t="e">
        <f>VLOOKUP($AQ1593,software!$A$1:$B$14605,2,FALSE)</f>
        <v>#N/A</v>
      </c>
      <c r="AT1593" s="423"/>
      <c r="AV1593" s="423"/>
    </row>
    <row r="1594" spans="1:48" ht="12.75" x14ac:dyDescent="0.2">
      <c r="A1594" s="103"/>
      <c r="B1594" s="42"/>
      <c r="C1594" s="142"/>
      <c r="D1594" s="143"/>
      <c r="E1594" s="107"/>
      <c r="F1594" s="46"/>
      <c r="G1594" s="46"/>
      <c r="H1594" s="46"/>
      <c r="I1594" s="46"/>
      <c r="J1594" s="46"/>
      <c r="K1594" s="46"/>
      <c r="L1594" s="139"/>
      <c r="M1594" s="41"/>
      <c r="N1594" s="45"/>
      <c r="O1594" s="47"/>
      <c r="P1594" s="43"/>
      <c r="Q1594" s="71" t="e">
        <f>VLOOKUP(N1594,'error categories'!$A$2:$D$54,4,FALSE)</f>
        <v>#N/A</v>
      </c>
      <c r="R1594" s="72" t="e">
        <f>VLOOKUP(N1594,'error categories'!$A$2:$D$54,3,FALSE)</f>
        <v>#N/A</v>
      </c>
      <c r="S1594" s="374"/>
      <c r="T1594" s="377"/>
      <c r="U1594" s="378">
        <f t="shared" si="216"/>
        <v>0</v>
      </c>
      <c r="V1594" s="379"/>
      <c r="W1594" s="380"/>
      <c r="X1594" s="380"/>
      <c r="Y1594" s="380"/>
      <c r="Z1594" s="379"/>
      <c r="AA1594" s="381"/>
      <c r="AB1594" s="379"/>
      <c r="AC1594" s="380"/>
      <c r="AD1594" s="382">
        <f t="shared" si="223"/>
        <v>0</v>
      </c>
      <c r="AE1594" s="383">
        <f t="shared" si="224"/>
        <v>0</v>
      </c>
      <c r="AF1594" s="379"/>
      <c r="AG1594" s="381"/>
      <c r="AH1594" s="379"/>
      <c r="AI1594" s="381"/>
      <c r="AJ1594" s="384" t="str">
        <f t="shared" si="217"/>
        <v/>
      </c>
      <c r="AK1594" s="385" t="str">
        <f t="shared" si="218"/>
        <v/>
      </c>
      <c r="AL1594" s="388" t="str">
        <f t="shared" si="219"/>
        <v/>
      </c>
      <c r="AM1594" s="389" t="str">
        <f t="shared" si="220"/>
        <v/>
      </c>
      <c r="AN1594" s="388" t="str">
        <f t="shared" si="221"/>
        <v/>
      </c>
      <c r="AO1594" s="389" t="str">
        <f t="shared" si="222"/>
        <v/>
      </c>
      <c r="AP1594" s="423"/>
      <c r="AQ1594" s="423"/>
      <c r="AR1594" s="431" t="e">
        <f>VLOOKUP($B1594,'acc names'!$C$2:$D$12102,2,FALSE)</f>
        <v>#N/A</v>
      </c>
      <c r="AS1594" s="431" t="e">
        <f>VLOOKUP($AQ1594,software!$A$1:$B$14605,2,FALSE)</f>
        <v>#N/A</v>
      </c>
      <c r="AT1594" s="423"/>
      <c r="AV1594" s="423"/>
    </row>
    <row r="1595" spans="1:48" ht="12.75" x14ac:dyDescent="0.2">
      <c r="A1595" s="103"/>
      <c r="B1595" s="42"/>
      <c r="C1595" s="142"/>
      <c r="D1595" s="143"/>
      <c r="E1595" s="107"/>
      <c r="F1595" s="46"/>
      <c r="G1595" s="46"/>
      <c r="H1595" s="46"/>
      <c r="I1595" s="46"/>
      <c r="J1595" s="46"/>
      <c r="K1595" s="46"/>
      <c r="L1595" s="139"/>
      <c r="M1595" s="41"/>
      <c r="N1595" s="45"/>
      <c r="O1595" s="47"/>
      <c r="P1595" s="43"/>
      <c r="Q1595" s="71" t="e">
        <f>VLOOKUP(N1595,'error categories'!$A$2:$D$54,4,FALSE)</f>
        <v>#N/A</v>
      </c>
      <c r="R1595" s="72" t="e">
        <f>VLOOKUP(N1595,'error categories'!$A$2:$D$54,3,FALSE)</f>
        <v>#N/A</v>
      </c>
      <c r="S1595" s="374"/>
      <c r="T1595" s="377"/>
      <c r="U1595" s="378">
        <f t="shared" si="216"/>
        <v>0</v>
      </c>
      <c r="V1595" s="379"/>
      <c r="W1595" s="380"/>
      <c r="X1595" s="380"/>
      <c r="Y1595" s="380"/>
      <c r="Z1595" s="379"/>
      <c r="AA1595" s="381"/>
      <c r="AB1595" s="379"/>
      <c r="AC1595" s="380"/>
      <c r="AD1595" s="382">
        <f t="shared" si="223"/>
        <v>0</v>
      </c>
      <c r="AE1595" s="383">
        <f t="shared" si="224"/>
        <v>0</v>
      </c>
      <c r="AF1595" s="379"/>
      <c r="AG1595" s="381"/>
      <c r="AH1595" s="379"/>
      <c r="AI1595" s="381"/>
      <c r="AJ1595" s="384" t="str">
        <f t="shared" si="217"/>
        <v/>
      </c>
      <c r="AK1595" s="385" t="str">
        <f t="shared" si="218"/>
        <v/>
      </c>
      <c r="AL1595" s="388" t="str">
        <f t="shared" si="219"/>
        <v/>
      </c>
      <c r="AM1595" s="389" t="str">
        <f t="shared" si="220"/>
        <v/>
      </c>
      <c r="AN1595" s="388" t="str">
        <f t="shared" si="221"/>
        <v/>
      </c>
      <c r="AO1595" s="389" t="str">
        <f t="shared" si="222"/>
        <v/>
      </c>
      <c r="AP1595" s="423"/>
      <c r="AQ1595" s="423"/>
      <c r="AR1595" s="431" t="e">
        <f>VLOOKUP($B1595,'acc names'!$C$2:$D$12102,2,FALSE)</f>
        <v>#N/A</v>
      </c>
      <c r="AS1595" s="431" t="e">
        <f>VLOOKUP($AQ1595,software!$A$1:$B$14605,2,FALSE)</f>
        <v>#N/A</v>
      </c>
      <c r="AT1595" s="423"/>
      <c r="AV1595" s="423"/>
    </row>
    <row r="1596" spans="1:48" ht="12.75" x14ac:dyDescent="0.2">
      <c r="A1596" s="103"/>
      <c r="B1596" s="42"/>
      <c r="C1596" s="142"/>
      <c r="D1596" s="143"/>
      <c r="E1596" s="107"/>
      <c r="F1596" s="46"/>
      <c r="G1596" s="46"/>
      <c r="H1596" s="46"/>
      <c r="I1596" s="46"/>
      <c r="J1596" s="46"/>
      <c r="K1596" s="46"/>
      <c r="L1596" s="139"/>
      <c r="M1596" s="41"/>
      <c r="N1596" s="45"/>
      <c r="O1596" s="47"/>
      <c r="P1596" s="43"/>
      <c r="Q1596" s="71" t="e">
        <f>VLOOKUP(N1596,'error categories'!$A$2:$D$54,4,FALSE)</f>
        <v>#N/A</v>
      </c>
      <c r="R1596" s="72" t="e">
        <f>VLOOKUP(N1596,'error categories'!$A$2:$D$54,3,FALSE)</f>
        <v>#N/A</v>
      </c>
      <c r="S1596" s="374"/>
      <c r="T1596" s="377"/>
      <c r="U1596" s="378">
        <f t="shared" si="216"/>
        <v>0</v>
      </c>
      <c r="V1596" s="379"/>
      <c r="W1596" s="380"/>
      <c r="X1596" s="380"/>
      <c r="Y1596" s="380"/>
      <c r="Z1596" s="379"/>
      <c r="AA1596" s="381"/>
      <c r="AB1596" s="379"/>
      <c r="AC1596" s="380"/>
      <c r="AD1596" s="382">
        <f t="shared" si="223"/>
        <v>0</v>
      </c>
      <c r="AE1596" s="383">
        <f t="shared" si="224"/>
        <v>0</v>
      </c>
      <c r="AF1596" s="379"/>
      <c r="AG1596" s="381"/>
      <c r="AH1596" s="379"/>
      <c r="AI1596" s="381"/>
      <c r="AJ1596" s="384" t="str">
        <f t="shared" si="217"/>
        <v/>
      </c>
      <c r="AK1596" s="385" t="str">
        <f t="shared" si="218"/>
        <v/>
      </c>
      <c r="AL1596" s="388" t="str">
        <f t="shared" si="219"/>
        <v/>
      </c>
      <c r="AM1596" s="389" t="str">
        <f t="shared" si="220"/>
        <v/>
      </c>
      <c r="AN1596" s="388" t="str">
        <f t="shared" si="221"/>
        <v/>
      </c>
      <c r="AO1596" s="389" t="str">
        <f t="shared" si="222"/>
        <v/>
      </c>
      <c r="AP1596" s="423"/>
      <c r="AQ1596" s="423"/>
      <c r="AR1596" s="431" t="e">
        <f>VLOOKUP($B1596,'acc names'!$C$2:$D$12102,2,FALSE)</f>
        <v>#N/A</v>
      </c>
      <c r="AS1596" s="431" t="e">
        <f>VLOOKUP($AQ1596,software!$A$1:$B$14605,2,FALSE)</f>
        <v>#N/A</v>
      </c>
      <c r="AT1596" s="423"/>
      <c r="AV1596" s="423"/>
    </row>
    <row r="1597" spans="1:48" ht="12.75" x14ac:dyDescent="0.2">
      <c r="A1597" s="103"/>
      <c r="B1597" s="42"/>
      <c r="C1597" s="142"/>
      <c r="D1597" s="143"/>
      <c r="E1597" s="107"/>
      <c r="F1597" s="46"/>
      <c r="G1597" s="46"/>
      <c r="H1597" s="46"/>
      <c r="I1597" s="46"/>
      <c r="J1597" s="46"/>
      <c r="K1597" s="46"/>
      <c r="L1597" s="139"/>
      <c r="M1597" s="41"/>
      <c r="N1597" s="45"/>
      <c r="O1597" s="47"/>
      <c r="P1597" s="43"/>
      <c r="Q1597" s="71" t="e">
        <f>VLOOKUP(N1597,'error categories'!$A$2:$D$54,4,FALSE)</f>
        <v>#N/A</v>
      </c>
      <c r="R1597" s="72" t="e">
        <f>VLOOKUP(N1597,'error categories'!$A$2:$D$54,3,FALSE)</f>
        <v>#N/A</v>
      </c>
      <c r="S1597" s="374"/>
      <c r="T1597" s="377"/>
      <c r="U1597" s="378">
        <f t="shared" si="216"/>
        <v>0</v>
      </c>
      <c r="V1597" s="379"/>
      <c r="W1597" s="380"/>
      <c r="X1597" s="380"/>
      <c r="Y1597" s="380"/>
      <c r="Z1597" s="379"/>
      <c r="AA1597" s="381"/>
      <c r="AB1597" s="379"/>
      <c r="AC1597" s="380"/>
      <c r="AD1597" s="382">
        <f t="shared" si="223"/>
        <v>0</v>
      </c>
      <c r="AE1597" s="383">
        <f t="shared" si="224"/>
        <v>0</v>
      </c>
      <c r="AF1597" s="379"/>
      <c r="AG1597" s="381"/>
      <c r="AH1597" s="379"/>
      <c r="AI1597" s="381"/>
      <c r="AJ1597" s="384" t="str">
        <f t="shared" si="217"/>
        <v/>
      </c>
      <c r="AK1597" s="385" t="str">
        <f t="shared" si="218"/>
        <v/>
      </c>
      <c r="AL1597" s="388" t="str">
        <f t="shared" si="219"/>
        <v/>
      </c>
      <c r="AM1597" s="389" t="str">
        <f t="shared" si="220"/>
        <v/>
      </c>
      <c r="AN1597" s="388" t="str">
        <f t="shared" si="221"/>
        <v/>
      </c>
      <c r="AO1597" s="389" t="str">
        <f t="shared" si="222"/>
        <v/>
      </c>
      <c r="AP1597" s="423"/>
      <c r="AQ1597" s="423"/>
      <c r="AR1597" s="431" t="e">
        <f>VLOOKUP($B1597,'acc names'!$C$2:$D$12102,2,FALSE)</f>
        <v>#N/A</v>
      </c>
      <c r="AS1597" s="431" t="e">
        <f>VLOOKUP($AQ1597,software!$A$1:$B$14605,2,FALSE)</f>
        <v>#N/A</v>
      </c>
      <c r="AT1597" s="423"/>
      <c r="AV1597" s="423"/>
    </row>
    <row r="1598" spans="1:48" ht="12.75" x14ac:dyDescent="0.2">
      <c r="A1598" s="103"/>
      <c r="B1598" s="42"/>
      <c r="C1598" s="142"/>
      <c r="D1598" s="143"/>
      <c r="E1598" s="107"/>
      <c r="F1598" s="46"/>
      <c r="G1598" s="46"/>
      <c r="H1598" s="46"/>
      <c r="I1598" s="46"/>
      <c r="J1598" s="46"/>
      <c r="K1598" s="46"/>
      <c r="L1598" s="139"/>
      <c r="M1598" s="41"/>
      <c r="N1598" s="45"/>
      <c r="O1598" s="47"/>
      <c r="P1598" s="43"/>
      <c r="Q1598" s="71" t="e">
        <f>VLOOKUP(N1598,'error categories'!$A$2:$D$54,4,FALSE)</f>
        <v>#N/A</v>
      </c>
      <c r="R1598" s="72" t="e">
        <f>VLOOKUP(N1598,'error categories'!$A$2:$D$54,3,FALSE)</f>
        <v>#N/A</v>
      </c>
      <c r="S1598" s="374"/>
      <c r="T1598" s="377"/>
      <c r="U1598" s="378">
        <f t="shared" si="216"/>
        <v>0</v>
      </c>
      <c r="V1598" s="379"/>
      <c r="W1598" s="380"/>
      <c r="X1598" s="380"/>
      <c r="Y1598" s="380"/>
      <c r="Z1598" s="379"/>
      <c r="AA1598" s="381"/>
      <c r="AB1598" s="379"/>
      <c r="AC1598" s="380"/>
      <c r="AD1598" s="382">
        <f t="shared" si="223"/>
        <v>0</v>
      </c>
      <c r="AE1598" s="383">
        <f t="shared" si="224"/>
        <v>0</v>
      </c>
      <c r="AF1598" s="379"/>
      <c r="AG1598" s="381"/>
      <c r="AH1598" s="379"/>
      <c r="AI1598" s="381"/>
      <c r="AJ1598" s="384" t="str">
        <f t="shared" si="217"/>
        <v/>
      </c>
      <c r="AK1598" s="385" t="str">
        <f t="shared" si="218"/>
        <v/>
      </c>
      <c r="AL1598" s="388" t="str">
        <f t="shared" si="219"/>
        <v/>
      </c>
      <c r="AM1598" s="389" t="str">
        <f t="shared" si="220"/>
        <v/>
      </c>
      <c r="AN1598" s="388" t="str">
        <f t="shared" si="221"/>
        <v/>
      </c>
      <c r="AO1598" s="389" t="str">
        <f t="shared" si="222"/>
        <v/>
      </c>
      <c r="AP1598" s="423"/>
      <c r="AQ1598" s="423"/>
      <c r="AR1598" s="431" t="e">
        <f>VLOOKUP($B1598,'acc names'!$C$2:$D$12102,2,FALSE)</f>
        <v>#N/A</v>
      </c>
      <c r="AS1598" s="431" t="e">
        <f>VLOOKUP($AQ1598,software!$A$1:$B$14605,2,FALSE)</f>
        <v>#N/A</v>
      </c>
      <c r="AT1598" s="423"/>
      <c r="AV1598" s="423"/>
    </row>
    <row r="1599" spans="1:48" ht="12.75" x14ac:dyDescent="0.2">
      <c r="A1599" s="101"/>
      <c r="B1599" s="42"/>
      <c r="C1599" s="142"/>
      <c r="D1599" s="143"/>
      <c r="E1599" s="107"/>
      <c r="F1599" s="46"/>
      <c r="G1599" s="46"/>
      <c r="H1599" s="46"/>
      <c r="I1599" s="46"/>
      <c r="J1599" s="46"/>
      <c r="K1599" s="46"/>
      <c r="L1599" s="139"/>
      <c r="M1599" s="41"/>
      <c r="N1599" s="45"/>
      <c r="O1599" s="47"/>
      <c r="P1599" s="43"/>
      <c r="Q1599" s="71" t="e">
        <f>VLOOKUP(N1599,'error categories'!$A$2:$D$54,4,FALSE)</f>
        <v>#N/A</v>
      </c>
      <c r="R1599" s="72" t="e">
        <f>VLOOKUP(N1599,'error categories'!$A$2:$D$54,3,FALSE)</f>
        <v>#N/A</v>
      </c>
      <c r="S1599" s="374"/>
      <c r="T1599" s="377"/>
      <c r="U1599" s="378">
        <f t="shared" si="216"/>
        <v>0</v>
      </c>
      <c r="V1599" s="379"/>
      <c r="W1599" s="380"/>
      <c r="X1599" s="380"/>
      <c r="Y1599" s="380"/>
      <c r="Z1599" s="379"/>
      <c r="AA1599" s="381"/>
      <c r="AB1599" s="379"/>
      <c r="AC1599" s="380"/>
      <c r="AD1599" s="382">
        <f t="shared" si="223"/>
        <v>0</v>
      </c>
      <c r="AE1599" s="383">
        <f t="shared" si="224"/>
        <v>0</v>
      </c>
      <c r="AF1599" s="379"/>
      <c r="AG1599" s="381"/>
      <c r="AH1599" s="379"/>
      <c r="AI1599" s="381"/>
      <c r="AJ1599" s="384" t="str">
        <f t="shared" si="217"/>
        <v/>
      </c>
      <c r="AK1599" s="385" t="str">
        <f t="shared" si="218"/>
        <v/>
      </c>
      <c r="AL1599" s="388" t="str">
        <f t="shared" si="219"/>
        <v/>
      </c>
      <c r="AM1599" s="389" t="str">
        <f t="shared" si="220"/>
        <v/>
      </c>
      <c r="AN1599" s="388" t="str">
        <f t="shared" si="221"/>
        <v/>
      </c>
      <c r="AO1599" s="389" t="str">
        <f t="shared" si="222"/>
        <v/>
      </c>
      <c r="AP1599" s="423"/>
      <c r="AQ1599" s="423"/>
      <c r="AR1599" s="431" t="e">
        <f>VLOOKUP($B1599,'acc names'!$C$2:$D$12102,2,FALSE)</f>
        <v>#N/A</v>
      </c>
      <c r="AS1599" s="431" t="e">
        <f>VLOOKUP($AQ1599,software!$A$1:$B$14605,2,FALSE)</f>
        <v>#N/A</v>
      </c>
      <c r="AT1599" s="423"/>
      <c r="AV1599" s="423"/>
    </row>
    <row r="1600" spans="1:48" ht="12.75" x14ac:dyDescent="0.2">
      <c r="A1600" s="101"/>
      <c r="B1600" s="42"/>
      <c r="C1600" s="142"/>
      <c r="D1600" s="143"/>
      <c r="E1600" s="107"/>
      <c r="F1600" s="46"/>
      <c r="G1600" s="46"/>
      <c r="H1600" s="46"/>
      <c r="I1600" s="46"/>
      <c r="J1600" s="46"/>
      <c r="K1600" s="46"/>
      <c r="L1600" s="139"/>
      <c r="M1600" s="41"/>
      <c r="N1600" s="45"/>
      <c r="O1600" s="47"/>
      <c r="P1600" s="43"/>
      <c r="Q1600" s="71" t="e">
        <f>VLOOKUP(N1600,'error categories'!$A$2:$D$54,4,FALSE)</f>
        <v>#N/A</v>
      </c>
      <c r="R1600" s="72" t="e">
        <f>VLOOKUP(N1600,'error categories'!$A$2:$D$54,3,FALSE)</f>
        <v>#N/A</v>
      </c>
      <c r="S1600" s="374"/>
      <c r="T1600" s="377"/>
      <c r="U1600" s="378">
        <f t="shared" si="216"/>
        <v>0</v>
      </c>
      <c r="V1600" s="379"/>
      <c r="W1600" s="380"/>
      <c r="X1600" s="380"/>
      <c r="Y1600" s="380"/>
      <c r="Z1600" s="379"/>
      <c r="AA1600" s="381"/>
      <c r="AB1600" s="379"/>
      <c r="AC1600" s="380"/>
      <c r="AD1600" s="382">
        <f t="shared" si="223"/>
        <v>0</v>
      </c>
      <c r="AE1600" s="383">
        <f t="shared" si="224"/>
        <v>0</v>
      </c>
      <c r="AF1600" s="379"/>
      <c r="AG1600" s="381"/>
      <c r="AH1600" s="379"/>
      <c r="AI1600" s="381"/>
      <c r="AJ1600" s="384" t="str">
        <f t="shared" si="217"/>
        <v/>
      </c>
      <c r="AK1600" s="385" t="str">
        <f t="shared" si="218"/>
        <v/>
      </c>
      <c r="AL1600" s="388" t="str">
        <f t="shared" si="219"/>
        <v/>
      </c>
      <c r="AM1600" s="389" t="str">
        <f t="shared" si="220"/>
        <v/>
      </c>
      <c r="AN1600" s="388" t="str">
        <f t="shared" si="221"/>
        <v/>
      </c>
      <c r="AO1600" s="389" t="str">
        <f t="shared" si="222"/>
        <v/>
      </c>
      <c r="AP1600" s="423"/>
      <c r="AQ1600" s="423"/>
      <c r="AR1600" s="431" t="e">
        <f>VLOOKUP($B1600,'acc names'!$C$2:$D$12102,2,FALSE)</f>
        <v>#N/A</v>
      </c>
      <c r="AS1600" s="431" t="e">
        <f>VLOOKUP($AQ1600,software!$A$1:$B$14605,2,FALSE)</f>
        <v>#N/A</v>
      </c>
      <c r="AT1600" s="423"/>
      <c r="AV1600" s="423"/>
    </row>
    <row r="1601" spans="1:48" ht="12.75" x14ac:dyDescent="0.2">
      <c r="A1601" s="101"/>
      <c r="B1601" s="42"/>
      <c r="C1601" s="142"/>
      <c r="D1601" s="143"/>
      <c r="E1601" s="107"/>
      <c r="F1601" s="46"/>
      <c r="G1601" s="46"/>
      <c r="H1601" s="46"/>
      <c r="I1601" s="46"/>
      <c r="J1601" s="46"/>
      <c r="K1601" s="46"/>
      <c r="L1601" s="139"/>
      <c r="M1601" s="41"/>
      <c r="N1601" s="45"/>
      <c r="O1601" s="47"/>
      <c r="P1601" s="43"/>
      <c r="Q1601" s="71" t="e">
        <f>VLOOKUP(N1601,'error categories'!$A$2:$D$54,4,FALSE)</f>
        <v>#N/A</v>
      </c>
      <c r="R1601" s="72" t="e">
        <f>VLOOKUP(N1601,'error categories'!$A$2:$D$54,3,FALSE)</f>
        <v>#N/A</v>
      </c>
      <c r="S1601" s="374"/>
      <c r="T1601" s="377"/>
      <c r="U1601" s="378">
        <f t="shared" si="216"/>
        <v>0</v>
      </c>
      <c r="V1601" s="379"/>
      <c r="W1601" s="380"/>
      <c r="X1601" s="380"/>
      <c r="Y1601" s="380"/>
      <c r="Z1601" s="379"/>
      <c r="AA1601" s="381"/>
      <c r="AB1601" s="379"/>
      <c r="AC1601" s="380"/>
      <c r="AD1601" s="382">
        <f t="shared" si="223"/>
        <v>0</v>
      </c>
      <c r="AE1601" s="383">
        <f t="shared" si="224"/>
        <v>0</v>
      </c>
      <c r="AF1601" s="379"/>
      <c r="AG1601" s="381"/>
      <c r="AH1601" s="379"/>
      <c r="AI1601" s="381"/>
      <c r="AJ1601" s="384" t="str">
        <f t="shared" si="217"/>
        <v/>
      </c>
      <c r="AK1601" s="385" t="str">
        <f t="shared" si="218"/>
        <v/>
      </c>
      <c r="AL1601" s="388" t="str">
        <f t="shared" si="219"/>
        <v/>
      </c>
      <c r="AM1601" s="389" t="str">
        <f t="shared" si="220"/>
        <v/>
      </c>
      <c r="AN1601" s="388" t="str">
        <f t="shared" si="221"/>
        <v/>
      </c>
      <c r="AO1601" s="389" t="str">
        <f t="shared" si="222"/>
        <v/>
      </c>
      <c r="AP1601" s="423"/>
      <c r="AQ1601" s="423"/>
      <c r="AR1601" s="431" t="e">
        <f>VLOOKUP($B1601,'acc names'!$C$2:$D$12102,2,FALSE)</f>
        <v>#N/A</v>
      </c>
      <c r="AS1601" s="431" t="e">
        <f>VLOOKUP($AQ1601,software!$A$1:$B$14605,2,FALSE)</f>
        <v>#N/A</v>
      </c>
      <c r="AT1601" s="423"/>
      <c r="AV1601" s="423"/>
    </row>
    <row r="1602" spans="1:48" ht="12.75" x14ac:dyDescent="0.2">
      <c r="A1602" s="101"/>
      <c r="B1602" s="42"/>
      <c r="C1602" s="142"/>
      <c r="D1602" s="143"/>
      <c r="E1602" s="107"/>
      <c r="F1602" s="46"/>
      <c r="G1602" s="46"/>
      <c r="H1602" s="46"/>
      <c r="I1602" s="46"/>
      <c r="J1602" s="46"/>
      <c r="K1602" s="46"/>
      <c r="L1602" s="139"/>
      <c r="M1602" s="41"/>
      <c r="N1602" s="45"/>
      <c r="O1602" s="47"/>
      <c r="P1602" s="43"/>
      <c r="Q1602" s="71" t="e">
        <f>VLOOKUP(N1602,'error categories'!$A$2:$D$54,4,FALSE)</f>
        <v>#N/A</v>
      </c>
      <c r="R1602" s="72" t="e">
        <f>VLOOKUP(N1602,'error categories'!$A$2:$D$54,3,FALSE)</f>
        <v>#N/A</v>
      </c>
      <c r="S1602" s="374"/>
      <c r="T1602" s="377"/>
      <c r="U1602" s="378">
        <f t="shared" si="216"/>
        <v>0</v>
      </c>
      <c r="V1602" s="379"/>
      <c r="W1602" s="380"/>
      <c r="X1602" s="380"/>
      <c r="Y1602" s="380"/>
      <c r="Z1602" s="379"/>
      <c r="AA1602" s="381"/>
      <c r="AB1602" s="379"/>
      <c r="AC1602" s="380"/>
      <c r="AD1602" s="382">
        <f t="shared" si="223"/>
        <v>0</v>
      </c>
      <c r="AE1602" s="383">
        <f t="shared" si="224"/>
        <v>0</v>
      </c>
      <c r="AF1602" s="379"/>
      <c r="AG1602" s="381"/>
      <c r="AH1602" s="379"/>
      <c r="AI1602" s="381"/>
      <c r="AJ1602" s="384" t="str">
        <f t="shared" si="217"/>
        <v/>
      </c>
      <c r="AK1602" s="385" t="str">
        <f t="shared" si="218"/>
        <v/>
      </c>
      <c r="AL1602" s="388" t="str">
        <f t="shared" si="219"/>
        <v/>
      </c>
      <c r="AM1602" s="389" t="str">
        <f t="shared" si="220"/>
        <v/>
      </c>
      <c r="AN1602" s="388" t="str">
        <f t="shared" si="221"/>
        <v/>
      </c>
      <c r="AO1602" s="389" t="str">
        <f t="shared" si="222"/>
        <v/>
      </c>
      <c r="AP1602" s="423"/>
      <c r="AQ1602" s="423"/>
      <c r="AR1602" s="431" t="e">
        <f>VLOOKUP($B1602,'acc names'!$C$2:$D$12102,2,FALSE)</f>
        <v>#N/A</v>
      </c>
      <c r="AS1602" s="431" t="e">
        <f>VLOOKUP($AQ1602,software!$A$1:$B$14605,2,FALSE)</f>
        <v>#N/A</v>
      </c>
      <c r="AT1602" s="423"/>
      <c r="AV1602" s="423"/>
    </row>
    <row r="1603" spans="1:48" ht="12.75" x14ac:dyDescent="0.2">
      <c r="A1603" s="101"/>
      <c r="B1603" s="42"/>
      <c r="C1603" s="142"/>
      <c r="D1603" s="143"/>
      <c r="E1603" s="107"/>
      <c r="F1603" s="46"/>
      <c r="G1603" s="46"/>
      <c r="H1603" s="46"/>
      <c r="I1603" s="46"/>
      <c r="J1603" s="46"/>
      <c r="K1603" s="46"/>
      <c r="L1603" s="139"/>
      <c r="M1603" s="41"/>
      <c r="N1603" s="45"/>
      <c r="O1603" s="47"/>
      <c r="P1603" s="43"/>
      <c r="Q1603" s="71" t="e">
        <f>VLOOKUP(N1603,'error categories'!$A$2:$D$54,4,FALSE)</f>
        <v>#N/A</v>
      </c>
      <c r="R1603" s="72" t="e">
        <f>VLOOKUP(N1603,'error categories'!$A$2:$D$54,3,FALSE)</f>
        <v>#N/A</v>
      </c>
      <c r="S1603" s="374"/>
      <c r="T1603" s="377"/>
      <c r="U1603" s="378">
        <f t="shared" si="216"/>
        <v>0</v>
      </c>
      <c r="V1603" s="379"/>
      <c r="W1603" s="380"/>
      <c r="X1603" s="380"/>
      <c r="Y1603" s="380"/>
      <c r="Z1603" s="379"/>
      <c r="AA1603" s="381"/>
      <c r="AB1603" s="379"/>
      <c r="AC1603" s="380"/>
      <c r="AD1603" s="382">
        <f t="shared" si="223"/>
        <v>0</v>
      </c>
      <c r="AE1603" s="383">
        <f t="shared" si="224"/>
        <v>0</v>
      </c>
      <c r="AF1603" s="379"/>
      <c r="AG1603" s="381"/>
      <c r="AH1603" s="379"/>
      <c r="AI1603" s="381"/>
      <c r="AJ1603" s="384" t="str">
        <f t="shared" si="217"/>
        <v/>
      </c>
      <c r="AK1603" s="385" t="str">
        <f t="shared" si="218"/>
        <v/>
      </c>
      <c r="AL1603" s="388" t="str">
        <f t="shared" si="219"/>
        <v/>
      </c>
      <c r="AM1603" s="389" t="str">
        <f t="shared" si="220"/>
        <v/>
      </c>
      <c r="AN1603" s="388" t="str">
        <f t="shared" si="221"/>
        <v/>
      </c>
      <c r="AO1603" s="389" t="str">
        <f t="shared" si="222"/>
        <v/>
      </c>
      <c r="AP1603" s="423"/>
      <c r="AQ1603" s="423"/>
      <c r="AR1603" s="431" t="e">
        <f>VLOOKUP($B1603,'acc names'!$C$2:$D$12102,2,FALSE)</f>
        <v>#N/A</v>
      </c>
      <c r="AS1603" s="431" t="e">
        <f>VLOOKUP($AQ1603,software!$A$1:$B$14605,2,FALSE)</f>
        <v>#N/A</v>
      </c>
      <c r="AT1603" s="423"/>
      <c r="AV1603" s="423"/>
    </row>
    <row r="1604" spans="1:48" ht="12.75" x14ac:dyDescent="0.2">
      <c r="A1604" s="101"/>
      <c r="B1604" s="42"/>
      <c r="C1604" s="142"/>
      <c r="D1604" s="143"/>
      <c r="E1604" s="107"/>
      <c r="F1604" s="46"/>
      <c r="G1604" s="46"/>
      <c r="H1604" s="46"/>
      <c r="I1604" s="46"/>
      <c r="J1604" s="46"/>
      <c r="K1604" s="46"/>
      <c r="L1604" s="139"/>
      <c r="M1604" s="41"/>
      <c r="N1604" s="45"/>
      <c r="O1604" s="47"/>
      <c r="P1604" s="43"/>
      <c r="Q1604" s="71" t="e">
        <f>VLOOKUP(N1604,'error categories'!$A$2:$D$54,4,FALSE)</f>
        <v>#N/A</v>
      </c>
      <c r="R1604" s="72" t="e">
        <f>VLOOKUP(N1604,'error categories'!$A$2:$D$54,3,FALSE)</f>
        <v>#N/A</v>
      </c>
      <c r="S1604" s="374"/>
      <c r="T1604" s="377"/>
      <c r="U1604" s="378">
        <f t="shared" ref="U1604:U1667" si="225">S1604-T1604</f>
        <v>0</v>
      </c>
      <c r="V1604" s="379"/>
      <c r="W1604" s="380"/>
      <c r="X1604" s="380"/>
      <c r="Y1604" s="380"/>
      <c r="Z1604" s="379"/>
      <c r="AA1604" s="381"/>
      <c r="AB1604" s="379"/>
      <c r="AC1604" s="380"/>
      <c r="AD1604" s="382">
        <f t="shared" si="223"/>
        <v>0</v>
      </c>
      <c r="AE1604" s="383">
        <f t="shared" si="224"/>
        <v>0</v>
      </c>
      <c r="AF1604" s="379"/>
      <c r="AG1604" s="381"/>
      <c r="AH1604" s="379"/>
      <c r="AI1604" s="381"/>
      <c r="AJ1604" s="384" t="str">
        <f t="shared" ref="AJ1604:AJ1667" si="226">IF(E1604="","",IF(AND(U1604=1,(Y1604+AA1604+AD1604+AE1604+AG1604+AI1604)=0),"VU",Y1604+AA1604+AD1604+AE1604+AG1604+AI1604))</f>
        <v/>
      </c>
      <c r="AK1604" s="385" t="str">
        <f t="shared" si="218"/>
        <v/>
      </c>
      <c r="AL1604" s="388" t="str">
        <f t="shared" si="219"/>
        <v/>
      </c>
      <c r="AM1604" s="389" t="str">
        <f t="shared" si="220"/>
        <v/>
      </c>
      <c r="AN1604" s="388" t="str">
        <f t="shared" si="221"/>
        <v/>
      </c>
      <c r="AO1604" s="389" t="str">
        <f t="shared" si="222"/>
        <v/>
      </c>
      <c r="AP1604" s="423"/>
      <c r="AQ1604" s="423"/>
      <c r="AR1604" s="431" t="e">
        <f>VLOOKUP($B1604,'acc names'!$C$2:$D$12102,2,FALSE)</f>
        <v>#N/A</v>
      </c>
      <c r="AS1604" s="431" t="e">
        <f>VLOOKUP($AQ1604,software!$A$1:$B$14605,2,FALSE)</f>
        <v>#N/A</v>
      </c>
      <c r="AT1604" s="423"/>
      <c r="AV1604" s="423"/>
    </row>
    <row r="1605" spans="1:48" ht="12.75" x14ac:dyDescent="0.2">
      <c r="A1605" s="101"/>
      <c r="B1605" s="42"/>
      <c r="C1605" s="142"/>
      <c r="D1605" s="143"/>
      <c r="E1605" s="107"/>
      <c r="F1605" s="46"/>
      <c r="G1605" s="46"/>
      <c r="H1605" s="46"/>
      <c r="I1605" s="46"/>
      <c r="J1605" s="46"/>
      <c r="K1605" s="46"/>
      <c r="L1605" s="139"/>
      <c r="M1605" s="41"/>
      <c r="N1605" s="45"/>
      <c r="O1605" s="47"/>
      <c r="P1605" s="43"/>
      <c r="Q1605" s="71" t="e">
        <f>VLOOKUP(N1605,'error categories'!$A$2:$D$54,4,FALSE)</f>
        <v>#N/A</v>
      </c>
      <c r="R1605" s="72" t="e">
        <f>VLOOKUP(N1605,'error categories'!$A$2:$D$54,3,FALSE)</f>
        <v>#N/A</v>
      </c>
      <c r="S1605" s="374"/>
      <c r="T1605" s="377"/>
      <c r="U1605" s="378">
        <f t="shared" si="225"/>
        <v>0</v>
      </c>
      <c r="V1605" s="379"/>
      <c r="W1605" s="380"/>
      <c r="X1605" s="380"/>
      <c r="Y1605" s="380"/>
      <c r="Z1605" s="379"/>
      <c r="AA1605" s="381"/>
      <c r="AB1605" s="379"/>
      <c r="AC1605" s="380"/>
      <c r="AD1605" s="382">
        <f t="shared" si="223"/>
        <v>0</v>
      </c>
      <c r="AE1605" s="383">
        <f t="shared" si="224"/>
        <v>0</v>
      </c>
      <c r="AF1605" s="379"/>
      <c r="AG1605" s="381"/>
      <c r="AH1605" s="379"/>
      <c r="AI1605" s="381"/>
      <c r="AJ1605" s="384" t="str">
        <f t="shared" si="226"/>
        <v/>
      </c>
      <c r="AK1605" s="385" t="str">
        <f t="shared" ref="AK1605:AK1668" si="227">IF(OR(AJ1605="",AJ1605="VU"),"",ABS(AJ1605))</f>
        <v/>
      </c>
      <c r="AL1605" s="388" t="str">
        <f t="shared" ref="AL1605:AL1668" si="228">IF(OR(AJ1605="VU",AJ1605="",AJ1605=0,AJ1605&lt;0),"",AJ1605)</f>
        <v/>
      </c>
      <c r="AM1605" s="389" t="str">
        <f t="shared" ref="AM1605:AM1668" si="229">IF(OR(AJ1605="VU",AJ1605="",AJ1605=0,AJ1605&gt;0),"",AJ1605)</f>
        <v/>
      </c>
      <c r="AN1605" s="388" t="str">
        <f t="shared" ref="AN1605:AN1668" si="230">IF(AL1605="","",1)</f>
        <v/>
      </c>
      <c r="AO1605" s="389" t="str">
        <f t="shared" ref="AO1605:AO1668" si="231">IF(AM1605="","",1)</f>
        <v/>
      </c>
      <c r="AP1605" s="423"/>
      <c r="AQ1605" s="423"/>
      <c r="AR1605" s="431" t="e">
        <f>VLOOKUP($B1605,'acc names'!$C$2:$D$12102,2,FALSE)</f>
        <v>#N/A</v>
      </c>
      <c r="AS1605" s="431" t="e">
        <f>VLOOKUP($AQ1605,software!$A$1:$B$14605,2,FALSE)</f>
        <v>#N/A</v>
      </c>
      <c r="AT1605" s="423"/>
      <c r="AV1605" s="423"/>
    </row>
    <row r="1606" spans="1:48" ht="12.75" x14ac:dyDescent="0.2">
      <c r="A1606" s="101"/>
      <c r="B1606" s="42"/>
      <c r="C1606" s="142"/>
      <c r="D1606" s="143"/>
      <c r="E1606" s="107"/>
      <c r="F1606" s="46"/>
      <c r="G1606" s="46"/>
      <c r="H1606" s="46"/>
      <c r="I1606" s="46"/>
      <c r="J1606" s="46"/>
      <c r="K1606" s="46"/>
      <c r="L1606" s="139"/>
      <c r="M1606" s="41"/>
      <c r="N1606" s="45"/>
      <c r="O1606" s="47"/>
      <c r="P1606" s="43"/>
      <c r="Q1606" s="71" t="e">
        <f>VLOOKUP(N1606,'error categories'!$A$2:$D$54,4,FALSE)</f>
        <v>#N/A</v>
      </c>
      <c r="R1606" s="72" t="e">
        <f>VLOOKUP(N1606,'error categories'!$A$2:$D$54,3,FALSE)</f>
        <v>#N/A</v>
      </c>
      <c r="S1606" s="374"/>
      <c r="T1606" s="377"/>
      <c r="U1606" s="378">
        <f t="shared" si="225"/>
        <v>0</v>
      </c>
      <c r="V1606" s="379"/>
      <c r="W1606" s="380"/>
      <c r="X1606" s="380"/>
      <c r="Y1606" s="380"/>
      <c r="Z1606" s="379"/>
      <c r="AA1606" s="381"/>
      <c r="AB1606" s="379"/>
      <c r="AC1606" s="380"/>
      <c r="AD1606" s="382">
        <f t="shared" ref="AD1606:AD1669" si="232">AB1606*-900</f>
        <v>0</v>
      </c>
      <c r="AE1606" s="383">
        <f t="shared" ref="AE1606:AE1669" si="233">AC1606*-880</f>
        <v>0</v>
      </c>
      <c r="AF1606" s="379"/>
      <c r="AG1606" s="381"/>
      <c r="AH1606" s="379"/>
      <c r="AI1606" s="381"/>
      <c r="AJ1606" s="384" t="str">
        <f t="shared" si="226"/>
        <v/>
      </c>
      <c r="AK1606" s="385" t="str">
        <f t="shared" si="227"/>
        <v/>
      </c>
      <c r="AL1606" s="388" t="str">
        <f t="shared" si="228"/>
        <v/>
      </c>
      <c r="AM1606" s="389" t="str">
        <f t="shared" si="229"/>
        <v/>
      </c>
      <c r="AN1606" s="388" t="str">
        <f t="shared" si="230"/>
        <v/>
      </c>
      <c r="AO1606" s="389" t="str">
        <f t="shared" si="231"/>
        <v/>
      </c>
      <c r="AP1606" s="423"/>
      <c r="AQ1606" s="423"/>
      <c r="AR1606" s="431" t="e">
        <f>VLOOKUP($B1606,'acc names'!$C$2:$D$12102,2,FALSE)</f>
        <v>#N/A</v>
      </c>
      <c r="AS1606" s="431" t="e">
        <f>VLOOKUP($AQ1606,software!$A$1:$B$14605,2,FALSE)</f>
        <v>#N/A</v>
      </c>
      <c r="AT1606" s="423"/>
      <c r="AV1606" s="423"/>
    </row>
    <row r="1607" spans="1:48" ht="12.75" x14ac:dyDescent="0.2">
      <c r="A1607" s="101"/>
      <c r="B1607" s="42"/>
      <c r="C1607" s="142"/>
      <c r="D1607" s="143"/>
      <c r="E1607" s="107"/>
      <c r="F1607" s="46"/>
      <c r="G1607" s="46"/>
      <c r="H1607" s="46"/>
      <c r="I1607" s="46"/>
      <c r="J1607" s="46"/>
      <c r="K1607" s="46"/>
      <c r="L1607" s="139"/>
      <c r="M1607" s="41"/>
      <c r="N1607" s="45"/>
      <c r="O1607" s="47"/>
      <c r="P1607" s="43"/>
      <c r="Q1607" s="71" t="e">
        <f>VLOOKUP(N1607,'error categories'!$A$2:$D$54,4,FALSE)</f>
        <v>#N/A</v>
      </c>
      <c r="R1607" s="72" t="e">
        <f>VLOOKUP(N1607,'error categories'!$A$2:$D$54,3,FALSE)</f>
        <v>#N/A</v>
      </c>
      <c r="S1607" s="374"/>
      <c r="T1607" s="377"/>
      <c r="U1607" s="378">
        <f t="shared" si="225"/>
        <v>0</v>
      </c>
      <c r="V1607" s="379"/>
      <c r="W1607" s="380"/>
      <c r="X1607" s="380"/>
      <c r="Y1607" s="380"/>
      <c r="Z1607" s="379"/>
      <c r="AA1607" s="381"/>
      <c r="AB1607" s="379"/>
      <c r="AC1607" s="380"/>
      <c r="AD1607" s="382">
        <f t="shared" si="232"/>
        <v>0</v>
      </c>
      <c r="AE1607" s="383">
        <f t="shared" si="233"/>
        <v>0</v>
      </c>
      <c r="AF1607" s="379"/>
      <c r="AG1607" s="381"/>
      <c r="AH1607" s="379"/>
      <c r="AI1607" s="381"/>
      <c r="AJ1607" s="384" t="str">
        <f t="shared" si="226"/>
        <v/>
      </c>
      <c r="AK1607" s="385" t="str">
        <f t="shared" si="227"/>
        <v/>
      </c>
      <c r="AL1607" s="388" t="str">
        <f t="shared" si="228"/>
        <v/>
      </c>
      <c r="AM1607" s="389" t="str">
        <f t="shared" si="229"/>
        <v/>
      </c>
      <c r="AN1607" s="388" t="str">
        <f t="shared" si="230"/>
        <v/>
      </c>
      <c r="AO1607" s="389" t="str">
        <f t="shared" si="231"/>
        <v/>
      </c>
      <c r="AP1607" s="423"/>
      <c r="AQ1607" s="423"/>
      <c r="AR1607" s="431" t="e">
        <f>VLOOKUP($B1607,'acc names'!$C$2:$D$12102,2,FALSE)</f>
        <v>#N/A</v>
      </c>
      <c r="AS1607" s="431" t="e">
        <f>VLOOKUP($AQ1607,software!$A$1:$B$14605,2,FALSE)</f>
        <v>#N/A</v>
      </c>
      <c r="AT1607" s="423"/>
      <c r="AV1607" s="423"/>
    </row>
    <row r="1608" spans="1:48" ht="12.75" x14ac:dyDescent="0.2">
      <c r="A1608" s="101"/>
      <c r="B1608" s="42"/>
      <c r="C1608" s="142"/>
      <c r="D1608" s="143"/>
      <c r="E1608" s="107"/>
      <c r="F1608" s="46"/>
      <c r="G1608" s="46"/>
      <c r="H1608" s="46"/>
      <c r="I1608" s="46"/>
      <c r="J1608" s="46"/>
      <c r="K1608" s="46"/>
      <c r="L1608" s="139"/>
      <c r="M1608" s="41"/>
      <c r="N1608" s="45"/>
      <c r="O1608" s="47"/>
      <c r="P1608" s="43"/>
      <c r="Q1608" s="71" t="e">
        <f>VLOOKUP(N1608,'error categories'!$A$2:$D$54,4,FALSE)</f>
        <v>#N/A</v>
      </c>
      <c r="R1608" s="72" t="e">
        <f>VLOOKUP(N1608,'error categories'!$A$2:$D$54,3,FALSE)</f>
        <v>#N/A</v>
      </c>
      <c r="S1608" s="374"/>
      <c r="T1608" s="377"/>
      <c r="U1608" s="378">
        <f t="shared" si="225"/>
        <v>0</v>
      </c>
      <c r="V1608" s="379"/>
      <c r="W1608" s="380"/>
      <c r="X1608" s="380"/>
      <c r="Y1608" s="380"/>
      <c r="Z1608" s="379"/>
      <c r="AA1608" s="381"/>
      <c r="AB1608" s="379"/>
      <c r="AC1608" s="380"/>
      <c r="AD1608" s="382">
        <f t="shared" si="232"/>
        <v>0</v>
      </c>
      <c r="AE1608" s="383">
        <f t="shared" si="233"/>
        <v>0</v>
      </c>
      <c r="AF1608" s="379"/>
      <c r="AG1608" s="381"/>
      <c r="AH1608" s="379"/>
      <c r="AI1608" s="381"/>
      <c r="AJ1608" s="384" t="str">
        <f t="shared" si="226"/>
        <v/>
      </c>
      <c r="AK1608" s="385" t="str">
        <f t="shared" si="227"/>
        <v/>
      </c>
      <c r="AL1608" s="388" t="str">
        <f t="shared" si="228"/>
        <v/>
      </c>
      <c r="AM1608" s="389" t="str">
        <f t="shared" si="229"/>
        <v/>
      </c>
      <c r="AN1608" s="388" t="str">
        <f t="shared" si="230"/>
        <v/>
      </c>
      <c r="AO1608" s="389" t="str">
        <f t="shared" si="231"/>
        <v/>
      </c>
      <c r="AP1608" s="423"/>
      <c r="AQ1608" s="423"/>
      <c r="AR1608" s="431" t="e">
        <f>VLOOKUP($B1608,'acc names'!$C$2:$D$12102,2,FALSE)</f>
        <v>#N/A</v>
      </c>
      <c r="AS1608" s="431" t="e">
        <f>VLOOKUP($AQ1608,software!$A$1:$B$14605,2,FALSE)</f>
        <v>#N/A</v>
      </c>
      <c r="AT1608" s="423"/>
      <c r="AV1608" s="423"/>
    </row>
    <row r="1609" spans="1:48" ht="12.75" x14ac:dyDescent="0.2">
      <c r="A1609" s="101"/>
      <c r="B1609" s="42"/>
      <c r="C1609" s="142"/>
      <c r="D1609" s="143"/>
      <c r="E1609" s="107"/>
      <c r="F1609" s="46"/>
      <c r="G1609" s="46"/>
      <c r="H1609" s="46"/>
      <c r="I1609" s="46"/>
      <c r="J1609" s="46"/>
      <c r="K1609" s="46"/>
      <c r="L1609" s="139"/>
      <c r="M1609" s="41"/>
      <c r="N1609" s="45"/>
      <c r="O1609" s="47"/>
      <c r="P1609" s="43"/>
      <c r="Q1609" s="71" t="e">
        <f>VLOOKUP(N1609,'error categories'!$A$2:$D$54,4,FALSE)</f>
        <v>#N/A</v>
      </c>
      <c r="R1609" s="72" t="e">
        <f>VLOOKUP(N1609,'error categories'!$A$2:$D$54,3,FALSE)</f>
        <v>#N/A</v>
      </c>
      <c r="S1609" s="374"/>
      <c r="T1609" s="377"/>
      <c r="U1609" s="378">
        <f t="shared" si="225"/>
        <v>0</v>
      </c>
      <c r="V1609" s="379"/>
      <c r="W1609" s="380"/>
      <c r="X1609" s="380"/>
      <c r="Y1609" s="380"/>
      <c r="Z1609" s="379"/>
      <c r="AA1609" s="381"/>
      <c r="AB1609" s="379"/>
      <c r="AC1609" s="380"/>
      <c r="AD1609" s="382">
        <f t="shared" si="232"/>
        <v>0</v>
      </c>
      <c r="AE1609" s="383">
        <f t="shared" si="233"/>
        <v>0</v>
      </c>
      <c r="AF1609" s="379"/>
      <c r="AG1609" s="381"/>
      <c r="AH1609" s="379"/>
      <c r="AI1609" s="381"/>
      <c r="AJ1609" s="384" t="str">
        <f t="shared" si="226"/>
        <v/>
      </c>
      <c r="AK1609" s="385" t="str">
        <f t="shared" si="227"/>
        <v/>
      </c>
      <c r="AL1609" s="388" t="str">
        <f t="shared" si="228"/>
        <v/>
      </c>
      <c r="AM1609" s="389" t="str">
        <f t="shared" si="229"/>
        <v/>
      </c>
      <c r="AN1609" s="388" t="str">
        <f t="shared" si="230"/>
        <v/>
      </c>
      <c r="AO1609" s="389" t="str">
        <f t="shared" si="231"/>
        <v/>
      </c>
      <c r="AP1609" s="423"/>
      <c r="AQ1609" s="423"/>
      <c r="AR1609" s="431" t="e">
        <f>VLOOKUP($B1609,'acc names'!$C$2:$D$12102,2,FALSE)</f>
        <v>#N/A</v>
      </c>
      <c r="AS1609" s="431" t="e">
        <f>VLOOKUP($AQ1609,software!$A$1:$B$14605,2,FALSE)</f>
        <v>#N/A</v>
      </c>
      <c r="AT1609" s="423"/>
      <c r="AV1609" s="423"/>
    </row>
    <row r="1610" spans="1:48" ht="12.75" x14ac:dyDescent="0.2">
      <c r="A1610" s="101"/>
      <c r="B1610" s="42"/>
      <c r="C1610" s="142"/>
      <c r="D1610" s="143"/>
      <c r="E1610" s="107"/>
      <c r="F1610" s="46"/>
      <c r="G1610" s="46"/>
      <c r="H1610" s="46"/>
      <c r="I1610" s="46"/>
      <c r="J1610" s="46"/>
      <c r="K1610" s="46"/>
      <c r="L1610" s="139"/>
      <c r="M1610" s="41"/>
      <c r="N1610" s="45"/>
      <c r="O1610" s="47"/>
      <c r="P1610" s="43"/>
      <c r="Q1610" s="71" t="e">
        <f>VLOOKUP(N1610,'error categories'!$A$2:$D$54,4,FALSE)</f>
        <v>#N/A</v>
      </c>
      <c r="R1610" s="72" t="e">
        <f>VLOOKUP(N1610,'error categories'!$A$2:$D$54,3,FALSE)</f>
        <v>#N/A</v>
      </c>
      <c r="S1610" s="374"/>
      <c r="T1610" s="377"/>
      <c r="U1610" s="378">
        <f t="shared" si="225"/>
        <v>0</v>
      </c>
      <c r="V1610" s="379"/>
      <c r="W1610" s="380"/>
      <c r="X1610" s="380"/>
      <c r="Y1610" s="380"/>
      <c r="Z1610" s="379"/>
      <c r="AA1610" s="381"/>
      <c r="AB1610" s="379"/>
      <c r="AC1610" s="380"/>
      <c r="AD1610" s="382">
        <f t="shared" si="232"/>
        <v>0</v>
      </c>
      <c r="AE1610" s="383">
        <f t="shared" si="233"/>
        <v>0</v>
      </c>
      <c r="AF1610" s="379"/>
      <c r="AG1610" s="381"/>
      <c r="AH1610" s="379"/>
      <c r="AI1610" s="381"/>
      <c r="AJ1610" s="384" t="str">
        <f t="shared" si="226"/>
        <v/>
      </c>
      <c r="AK1610" s="385" t="str">
        <f t="shared" si="227"/>
        <v/>
      </c>
      <c r="AL1610" s="388" t="str">
        <f t="shared" si="228"/>
        <v/>
      </c>
      <c r="AM1610" s="389" t="str">
        <f t="shared" si="229"/>
        <v/>
      </c>
      <c r="AN1610" s="388" t="str">
        <f t="shared" si="230"/>
        <v/>
      </c>
      <c r="AO1610" s="389" t="str">
        <f t="shared" si="231"/>
        <v/>
      </c>
      <c r="AP1610" s="423"/>
      <c r="AQ1610" s="423"/>
      <c r="AR1610" s="431" t="e">
        <f>VLOOKUP($B1610,'acc names'!$C$2:$D$12102,2,FALSE)</f>
        <v>#N/A</v>
      </c>
      <c r="AS1610" s="431" t="e">
        <f>VLOOKUP($AQ1610,software!$A$1:$B$14605,2,FALSE)</f>
        <v>#N/A</v>
      </c>
      <c r="AT1610" s="423"/>
      <c r="AV1610" s="423"/>
    </row>
    <row r="1611" spans="1:48" ht="12.75" x14ac:dyDescent="0.2">
      <c r="A1611" s="101"/>
      <c r="B1611" s="42"/>
      <c r="C1611" s="142"/>
      <c r="D1611" s="143"/>
      <c r="E1611" s="107"/>
      <c r="F1611" s="46"/>
      <c r="G1611" s="46"/>
      <c r="H1611" s="46"/>
      <c r="I1611" s="46"/>
      <c r="J1611" s="46"/>
      <c r="K1611" s="46"/>
      <c r="L1611" s="139"/>
      <c r="M1611" s="41"/>
      <c r="N1611" s="45"/>
      <c r="O1611" s="47"/>
      <c r="P1611" s="43"/>
      <c r="Q1611" s="71" t="e">
        <f>VLOOKUP(N1611,'error categories'!$A$2:$D$54,4,FALSE)</f>
        <v>#N/A</v>
      </c>
      <c r="R1611" s="72" t="e">
        <f>VLOOKUP(N1611,'error categories'!$A$2:$D$54,3,FALSE)</f>
        <v>#N/A</v>
      </c>
      <c r="S1611" s="374"/>
      <c r="T1611" s="377"/>
      <c r="U1611" s="378">
        <f t="shared" si="225"/>
        <v>0</v>
      </c>
      <c r="V1611" s="379"/>
      <c r="W1611" s="380"/>
      <c r="X1611" s="380"/>
      <c r="Y1611" s="380"/>
      <c r="Z1611" s="379"/>
      <c r="AA1611" s="381"/>
      <c r="AB1611" s="379"/>
      <c r="AC1611" s="380"/>
      <c r="AD1611" s="382">
        <f t="shared" si="232"/>
        <v>0</v>
      </c>
      <c r="AE1611" s="383">
        <f t="shared" si="233"/>
        <v>0</v>
      </c>
      <c r="AF1611" s="379"/>
      <c r="AG1611" s="381"/>
      <c r="AH1611" s="379"/>
      <c r="AI1611" s="381"/>
      <c r="AJ1611" s="384" t="str">
        <f t="shared" si="226"/>
        <v/>
      </c>
      <c r="AK1611" s="385" t="str">
        <f t="shared" si="227"/>
        <v/>
      </c>
      <c r="AL1611" s="388" t="str">
        <f t="shared" si="228"/>
        <v/>
      </c>
      <c r="AM1611" s="389" t="str">
        <f t="shared" si="229"/>
        <v/>
      </c>
      <c r="AN1611" s="388" t="str">
        <f t="shared" si="230"/>
        <v/>
      </c>
      <c r="AO1611" s="389" t="str">
        <f t="shared" si="231"/>
        <v/>
      </c>
      <c r="AP1611" s="423"/>
      <c r="AQ1611" s="423"/>
      <c r="AR1611" s="431" t="e">
        <f>VLOOKUP($B1611,'acc names'!$C$2:$D$12102,2,FALSE)</f>
        <v>#N/A</v>
      </c>
      <c r="AS1611" s="431" t="e">
        <f>VLOOKUP($AQ1611,software!$A$1:$B$14605,2,FALSE)</f>
        <v>#N/A</v>
      </c>
      <c r="AT1611" s="423"/>
      <c r="AV1611" s="423"/>
    </row>
    <row r="1612" spans="1:48" ht="12.75" x14ac:dyDescent="0.2">
      <c r="A1612" s="101"/>
      <c r="B1612" s="42"/>
      <c r="C1612" s="142"/>
      <c r="D1612" s="143"/>
      <c r="E1612" s="107"/>
      <c r="F1612" s="46"/>
      <c r="G1612" s="46"/>
      <c r="H1612" s="46"/>
      <c r="I1612" s="46"/>
      <c r="J1612" s="46"/>
      <c r="K1612" s="46"/>
      <c r="L1612" s="139"/>
      <c r="M1612" s="41"/>
      <c r="N1612" s="45"/>
      <c r="O1612" s="47"/>
      <c r="P1612" s="43"/>
      <c r="Q1612" s="71" t="e">
        <f>VLOOKUP(N1612,'error categories'!$A$2:$D$54,4,FALSE)</f>
        <v>#N/A</v>
      </c>
      <c r="R1612" s="72" t="e">
        <f>VLOOKUP(N1612,'error categories'!$A$2:$D$54,3,FALSE)</f>
        <v>#N/A</v>
      </c>
      <c r="S1612" s="374"/>
      <c r="T1612" s="377"/>
      <c r="U1612" s="378">
        <f t="shared" si="225"/>
        <v>0</v>
      </c>
      <c r="V1612" s="379"/>
      <c r="W1612" s="380"/>
      <c r="X1612" s="380"/>
      <c r="Y1612" s="380"/>
      <c r="Z1612" s="379"/>
      <c r="AA1612" s="381"/>
      <c r="AB1612" s="379"/>
      <c r="AC1612" s="380"/>
      <c r="AD1612" s="382">
        <f t="shared" si="232"/>
        <v>0</v>
      </c>
      <c r="AE1612" s="383">
        <f t="shared" si="233"/>
        <v>0</v>
      </c>
      <c r="AF1612" s="379"/>
      <c r="AG1612" s="381"/>
      <c r="AH1612" s="379"/>
      <c r="AI1612" s="381"/>
      <c r="AJ1612" s="384" t="str">
        <f t="shared" si="226"/>
        <v/>
      </c>
      <c r="AK1612" s="385" t="str">
        <f t="shared" si="227"/>
        <v/>
      </c>
      <c r="AL1612" s="388" t="str">
        <f t="shared" si="228"/>
        <v/>
      </c>
      <c r="AM1612" s="389" t="str">
        <f t="shared" si="229"/>
        <v/>
      </c>
      <c r="AN1612" s="388" t="str">
        <f t="shared" si="230"/>
        <v/>
      </c>
      <c r="AO1612" s="389" t="str">
        <f t="shared" si="231"/>
        <v/>
      </c>
      <c r="AP1612" s="423"/>
      <c r="AQ1612" s="423"/>
      <c r="AR1612" s="431" t="e">
        <f>VLOOKUP($B1612,'acc names'!$C$2:$D$12102,2,FALSE)</f>
        <v>#N/A</v>
      </c>
      <c r="AS1612" s="431" t="e">
        <f>VLOOKUP($AQ1612,software!$A$1:$B$14605,2,FALSE)</f>
        <v>#N/A</v>
      </c>
      <c r="AT1612" s="423"/>
      <c r="AV1612" s="423"/>
    </row>
    <row r="1613" spans="1:48" ht="12.75" x14ac:dyDescent="0.2">
      <c r="A1613" s="101"/>
      <c r="B1613" s="42"/>
      <c r="C1613" s="142"/>
      <c r="D1613" s="143"/>
      <c r="E1613" s="107"/>
      <c r="F1613" s="46"/>
      <c r="G1613" s="46"/>
      <c r="H1613" s="46"/>
      <c r="I1613" s="46"/>
      <c r="J1613" s="46"/>
      <c r="K1613" s="46"/>
      <c r="L1613" s="139"/>
      <c r="M1613" s="41"/>
      <c r="N1613" s="45"/>
      <c r="O1613" s="47"/>
      <c r="P1613" s="43"/>
      <c r="Q1613" s="71" t="e">
        <f>VLOOKUP(N1613,'error categories'!$A$2:$D$54,4,FALSE)</f>
        <v>#N/A</v>
      </c>
      <c r="R1613" s="72" t="e">
        <f>VLOOKUP(N1613,'error categories'!$A$2:$D$54,3,FALSE)</f>
        <v>#N/A</v>
      </c>
      <c r="S1613" s="374"/>
      <c r="T1613" s="377"/>
      <c r="U1613" s="378">
        <f t="shared" si="225"/>
        <v>0</v>
      </c>
      <c r="V1613" s="379"/>
      <c r="W1613" s="380"/>
      <c r="X1613" s="380"/>
      <c r="Y1613" s="380"/>
      <c r="Z1613" s="379"/>
      <c r="AA1613" s="381"/>
      <c r="AB1613" s="379"/>
      <c r="AC1613" s="380"/>
      <c r="AD1613" s="382">
        <f t="shared" si="232"/>
        <v>0</v>
      </c>
      <c r="AE1613" s="383">
        <f t="shared" si="233"/>
        <v>0</v>
      </c>
      <c r="AF1613" s="379"/>
      <c r="AG1613" s="381"/>
      <c r="AH1613" s="379"/>
      <c r="AI1613" s="381"/>
      <c r="AJ1613" s="384" t="str">
        <f t="shared" si="226"/>
        <v/>
      </c>
      <c r="AK1613" s="385" t="str">
        <f t="shared" si="227"/>
        <v/>
      </c>
      <c r="AL1613" s="388" t="str">
        <f t="shared" si="228"/>
        <v/>
      </c>
      <c r="AM1613" s="389" t="str">
        <f t="shared" si="229"/>
        <v/>
      </c>
      <c r="AN1613" s="388" t="str">
        <f t="shared" si="230"/>
        <v/>
      </c>
      <c r="AO1613" s="389" t="str">
        <f t="shared" si="231"/>
        <v/>
      </c>
      <c r="AP1613" s="423"/>
      <c r="AQ1613" s="423"/>
      <c r="AR1613" s="431" t="e">
        <f>VLOOKUP($B1613,'acc names'!$C$2:$D$12102,2,FALSE)</f>
        <v>#N/A</v>
      </c>
      <c r="AS1613" s="431" t="e">
        <f>VLOOKUP($AQ1613,software!$A$1:$B$14605,2,FALSE)</f>
        <v>#N/A</v>
      </c>
      <c r="AT1613" s="423"/>
      <c r="AV1613" s="423"/>
    </row>
    <row r="1614" spans="1:48" ht="12.75" x14ac:dyDescent="0.2">
      <c r="A1614" s="101"/>
      <c r="B1614" s="42"/>
      <c r="C1614" s="142"/>
      <c r="D1614" s="143"/>
      <c r="E1614" s="107"/>
      <c r="F1614" s="46"/>
      <c r="G1614" s="46"/>
      <c r="H1614" s="46"/>
      <c r="I1614" s="46"/>
      <c r="J1614" s="46"/>
      <c r="K1614" s="46"/>
      <c r="L1614" s="139"/>
      <c r="M1614" s="41"/>
      <c r="N1614" s="45"/>
      <c r="O1614" s="47"/>
      <c r="P1614" s="43"/>
      <c r="Q1614" s="71" t="e">
        <f>VLOOKUP(N1614,'error categories'!$A$2:$D$54,4,FALSE)</f>
        <v>#N/A</v>
      </c>
      <c r="R1614" s="72" t="e">
        <f>VLOOKUP(N1614,'error categories'!$A$2:$D$54,3,FALSE)</f>
        <v>#N/A</v>
      </c>
      <c r="S1614" s="374"/>
      <c r="T1614" s="377"/>
      <c r="U1614" s="378">
        <f t="shared" si="225"/>
        <v>0</v>
      </c>
      <c r="V1614" s="379"/>
      <c r="W1614" s="380"/>
      <c r="X1614" s="380"/>
      <c r="Y1614" s="380"/>
      <c r="Z1614" s="379"/>
      <c r="AA1614" s="381"/>
      <c r="AB1614" s="379"/>
      <c r="AC1614" s="380"/>
      <c r="AD1614" s="382">
        <f t="shared" si="232"/>
        <v>0</v>
      </c>
      <c r="AE1614" s="383">
        <f t="shared" si="233"/>
        <v>0</v>
      </c>
      <c r="AF1614" s="379"/>
      <c r="AG1614" s="381"/>
      <c r="AH1614" s="379"/>
      <c r="AI1614" s="381"/>
      <c r="AJ1614" s="384" t="str">
        <f t="shared" si="226"/>
        <v/>
      </c>
      <c r="AK1614" s="385" t="str">
        <f t="shared" si="227"/>
        <v/>
      </c>
      <c r="AL1614" s="388" t="str">
        <f t="shared" si="228"/>
        <v/>
      </c>
      <c r="AM1614" s="389" t="str">
        <f t="shared" si="229"/>
        <v/>
      </c>
      <c r="AN1614" s="388" t="str">
        <f t="shared" si="230"/>
        <v/>
      </c>
      <c r="AO1614" s="389" t="str">
        <f t="shared" si="231"/>
        <v/>
      </c>
      <c r="AP1614" s="423"/>
      <c r="AQ1614" s="423"/>
      <c r="AR1614" s="431" t="e">
        <f>VLOOKUP($B1614,'acc names'!$C$2:$D$12102,2,FALSE)</f>
        <v>#N/A</v>
      </c>
      <c r="AS1614" s="431" t="e">
        <f>VLOOKUP($AQ1614,software!$A$1:$B$14605,2,FALSE)</f>
        <v>#N/A</v>
      </c>
      <c r="AT1614" s="423"/>
      <c r="AV1614" s="423"/>
    </row>
    <row r="1615" spans="1:48" ht="12.75" x14ac:dyDescent="0.2">
      <c r="A1615" s="101"/>
      <c r="B1615" s="42"/>
      <c r="C1615" s="142"/>
      <c r="D1615" s="143"/>
      <c r="E1615" s="107"/>
      <c r="F1615" s="46"/>
      <c r="G1615" s="46"/>
      <c r="H1615" s="46"/>
      <c r="I1615" s="46"/>
      <c r="J1615" s="46"/>
      <c r="K1615" s="46"/>
      <c r="L1615" s="139"/>
      <c r="M1615" s="41"/>
      <c r="N1615" s="45"/>
      <c r="O1615" s="47"/>
      <c r="P1615" s="43"/>
      <c r="Q1615" s="71" t="e">
        <f>VLOOKUP(N1615,'error categories'!$A$2:$D$54,4,FALSE)</f>
        <v>#N/A</v>
      </c>
      <c r="R1615" s="72" t="e">
        <f>VLOOKUP(N1615,'error categories'!$A$2:$D$54,3,FALSE)</f>
        <v>#N/A</v>
      </c>
      <c r="S1615" s="374"/>
      <c r="T1615" s="377"/>
      <c r="U1615" s="378">
        <f t="shared" si="225"/>
        <v>0</v>
      </c>
      <c r="V1615" s="379"/>
      <c r="W1615" s="380"/>
      <c r="X1615" s="380"/>
      <c r="Y1615" s="380"/>
      <c r="Z1615" s="379"/>
      <c r="AA1615" s="381"/>
      <c r="AB1615" s="379"/>
      <c r="AC1615" s="380"/>
      <c r="AD1615" s="382">
        <f t="shared" si="232"/>
        <v>0</v>
      </c>
      <c r="AE1615" s="383">
        <f t="shared" si="233"/>
        <v>0</v>
      </c>
      <c r="AF1615" s="379"/>
      <c r="AG1615" s="381"/>
      <c r="AH1615" s="379"/>
      <c r="AI1615" s="381"/>
      <c r="AJ1615" s="384" t="str">
        <f t="shared" si="226"/>
        <v/>
      </c>
      <c r="AK1615" s="385" t="str">
        <f t="shared" si="227"/>
        <v/>
      </c>
      <c r="AL1615" s="388" t="str">
        <f t="shared" si="228"/>
        <v/>
      </c>
      <c r="AM1615" s="389" t="str">
        <f t="shared" si="229"/>
        <v/>
      </c>
      <c r="AN1615" s="388" t="str">
        <f t="shared" si="230"/>
        <v/>
      </c>
      <c r="AO1615" s="389" t="str">
        <f t="shared" si="231"/>
        <v/>
      </c>
      <c r="AP1615" s="423"/>
      <c r="AQ1615" s="423"/>
      <c r="AR1615" s="431" t="e">
        <f>VLOOKUP($B1615,'acc names'!$C$2:$D$12102,2,FALSE)</f>
        <v>#N/A</v>
      </c>
      <c r="AS1615" s="431" t="e">
        <f>VLOOKUP($AQ1615,software!$A$1:$B$14605,2,FALSE)</f>
        <v>#N/A</v>
      </c>
      <c r="AT1615" s="423"/>
      <c r="AV1615" s="423"/>
    </row>
    <row r="1616" spans="1:48" ht="12.75" x14ac:dyDescent="0.2">
      <c r="A1616" s="101"/>
      <c r="B1616" s="42"/>
      <c r="C1616" s="142"/>
      <c r="D1616" s="143"/>
      <c r="E1616" s="107"/>
      <c r="F1616" s="46"/>
      <c r="G1616" s="46"/>
      <c r="H1616" s="46"/>
      <c r="I1616" s="46"/>
      <c r="J1616" s="46"/>
      <c r="K1616" s="46"/>
      <c r="L1616" s="139"/>
      <c r="M1616" s="41"/>
      <c r="N1616" s="45"/>
      <c r="O1616" s="47"/>
      <c r="P1616" s="43"/>
      <c r="Q1616" s="71" t="e">
        <f>VLOOKUP(N1616,'error categories'!$A$2:$D$54,4,FALSE)</f>
        <v>#N/A</v>
      </c>
      <c r="R1616" s="72" t="e">
        <f>VLOOKUP(N1616,'error categories'!$A$2:$D$54,3,FALSE)</f>
        <v>#N/A</v>
      </c>
      <c r="S1616" s="374"/>
      <c r="T1616" s="377"/>
      <c r="U1616" s="378">
        <f t="shared" si="225"/>
        <v>0</v>
      </c>
      <c r="V1616" s="379"/>
      <c r="W1616" s="380"/>
      <c r="X1616" s="380"/>
      <c r="Y1616" s="380"/>
      <c r="Z1616" s="379"/>
      <c r="AA1616" s="381"/>
      <c r="AB1616" s="379"/>
      <c r="AC1616" s="380"/>
      <c r="AD1616" s="382">
        <f t="shared" si="232"/>
        <v>0</v>
      </c>
      <c r="AE1616" s="383">
        <f t="shared" si="233"/>
        <v>0</v>
      </c>
      <c r="AF1616" s="379"/>
      <c r="AG1616" s="381"/>
      <c r="AH1616" s="379"/>
      <c r="AI1616" s="381"/>
      <c r="AJ1616" s="384" t="str">
        <f t="shared" si="226"/>
        <v/>
      </c>
      <c r="AK1616" s="385" t="str">
        <f t="shared" si="227"/>
        <v/>
      </c>
      <c r="AL1616" s="388" t="str">
        <f t="shared" si="228"/>
        <v/>
      </c>
      <c r="AM1616" s="389" t="str">
        <f t="shared" si="229"/>
        <v/>
      </c>
      <c r="AN1616" s="388" t="str">
        <f t="shared" si="230"/>
        <v/>
      </c>
      <c r="AO1616" s="389" t="str">
        <f t="shared" si="231"/>
        <v/>
      </c>
      <c r="AP1616" s="423"/>
      <c r="AQ1616" s="423"/>
      <c r="AR1616" s="431" t="e">
        <f>VLOOKUP($B1616,'acc names'!$C$2:$D$12102,2,FALSE)</f>
        <v>#N/A</v>
      </c>
      <c r="AS1616" s="431" t="e">
        <f>VLOOKUP($AQ1616,software!$A$1:$B$14605,2,FALSE)</f>
        <v>#N/A</v>
      </c>
      <c r="AT1616" s="423"/>
      <c r="AV1616" s="423"/>
    </row>
    <row r="1617" spans="1:48" ht="12.75" x14ac:dyDescent="0.2">
      <c r="A1617" s="101"/>
      <c r="B1617" s="42"/>
      <c r="C1617" s="142"/>
      <c r="D1617" s="143"/>
      <c r="E1617" s="107"/>
      <c r="F1617" s="46"/>
      <c r="G1617" s="46"/>
      <c r="H1617" s="46"/>
      <c r="I1617" s="46"/>
      <c r="J1617" s="46"/>
      <c r="K1617" s="46"/>
      <c r="L1617" s="139"/>
      <c r="M1617" s="41"/>
      <c r="N1617" s="45"/>
      <c r="O1617" s="47"/>
      <c r="P1617" s="43"/>
      <c r="Q1617" s="71" t="e">
        <f>VLOOKUP(N1617,'error categories'!$A$2:$D$54,4,FALSE)</f>
        <v>#N/A</v>
      </c>
      <c r="R1617" s="72" t="e">
        <f>VLOOKUP(N1617,'error categories'!$A$2:$D$54,3,FALSE)</f>
        <v>#N/A</v>
      </c>
      <c r="S1617" s="374"/>
      <c r="T1617" s="377"/>
      <c r="U1617" s="378">
        <f t="shared" si="225"/>
        <v>0</v>
      </c>
      <c r="V1617" s="379"/>
      <c r="W1617" s="380"/>
      <c r="X1617" s="380"/>
      <c r="Y1617" s="380"/>
      <c r="Z1617" s="379"/>
      <c r="AA1617" s="381"/>
      <c r="AB1617" s="379"/>
      <c r="AC1617" s="380"/>
      <c r="AD1617" s="382">
        <f t="shared" si="232"/>
        <v>0</v>
      </c>
      <c r="AE1617" s="383">
        <f t="shared" si="233"/>
        <v>0</v>
      </c>
      <c r="AF1617" s="379"/>
      <c r="AG1617" s="381"/>
      <c r="AH1617" s="379"/>
      <c r="AI1617" s="381"/>
      <c r="AJ1617" s="384" t="str">
        <f t="shared" si="226"/>
        <v/>
      </c>
      <c r="AK1617" s="385" t="str">
        <f t="shared" si="227"/>
        <v/>
      </c>
      <c r="AL1617" s="388" t="str">
        <f t="shared" si="228"/>
        <v/>
      </c>
      <c r="AM1617" s="389" t="str">
        <f t="shared" si="229"/>
        <v/>
      </c>
      <c r="AN1617" s="388" t="str">
        <f t="shared" si="230"/>
        <v/>
      </c>
      <c r="AO1617" s="389" t="str">
        <f t="shared" si="231"/>
        <v/>
      </c>
      <c r="AP1617" s="423"/>
      <c r="AQ1617" s="423"/>
      <c r="AR1617" s="431" t="e">
        <f>VLOOKUP($B1617,'acc names'!$C$2:$D$12102,2,FALSE)</f>
        <v>#N/A</v>
      </c>
      <c r="AS1617" s="431" t="e">
        <f>VLOOKUP($AQ1617,software!$A$1:$B$14605,2,FALSE)</f>
        <v>#N/A</v>
      </c>
      <c r="AT1617" s="423"/>
      <c r="AV1617" s="423"/>
    </row>
    <row r="1618" spans="1:48" ht="12.75" x14ac:dyDescent="0.2">
      <c r="A1618" s="101"/>
      <c r="B1618" s="42"/>
      <c r="C1618" s="142"/>
      <c r="D1618" s="143"/>
      <c r="E1618" s="107"/>
      <c r="F1618" s="46"/>
      <c r="G1618" s="46"/>
      <c r="H1618" s="46"/>
      <c r="I1618" s="46"/>
      <c r="J1618" s="46"/>
      <c r="K1618" s="46"/>
      <c r="L1618" s="139"/>
      <c r="M1618" s="41"/>
      <c r="N1618" s="45"/>
      <c r="O1618" s="47"/>
      <c r="P1618" s="43"/>
      <c r="Q1618" s="71" t="e">
        <f>VLOOKUP(N1618,'error categories'!$A$2:$D$54,4,FALSE)</f>
        <v>#N/A</v>
      </c>
      <c r="R1618" s="72" t="e">
        <f>VLOOKUP(N1618,'error categories'!$A$2:$D$54,3,FALSE)</f>
        <v>#N/A</v>
      </c>
      <c r="S1618" s="374"/>
      <c r="T1618" s="377"/>
      <c r="U1618" s="378">
        <f t="shared" si="225"/>
        <v>0</v>
      </c>
      <c r="V1618" s="379"/>
      <c r="W1618" s="380"/>
      <c r="X1618" s="380"/>
      <c r="Y1618" s="380"/>
      <c r="Z1618" s="379"/>
      <c r="AA1618" s="381"/>
      <c r="AB1618" s="379"/>
      <c r="AC1618" s="380"/>
      <c r="AD1618" s="382">
        <f t="shared" si="232"/>
        <v>0</v>
      </c>
      <c r="AE1618" s="383">
        <f t="shared" si="233"/>
        <v>0</v>
      </c>
      <c r="AF1618" s="379"/>
      <c r="AG1618" s="381"/>
      <c r="AH1618" s="379"/>
      <c r="AI1618" s="381"/>
      <c r="AJ1618" s="384" t="str">
        <f t="shared" si="226"/>
        <v/>
      </c>
      <c r="AK1618" s="385" t="str">
        <f t="shared" si="227"/>
        <v/>
      </c>
      <c r="AL1618" s="388" t="str">
        <f t="shared" si="228"/>
        <v/>
      </c>
      <c r="AM1618" s="389" t="str">
        <f t="shared" si="229"/>
        <v/>
      </c>
      <c r="AN1618" s="388" t="str">
        <f t="shared" si="230"/>
        <v/>
      </c>
      <c r="AO1618" s="389" t="str">
        <f t="shared" si="231"/>
        <v/>
      </c>
      <c r="AP1618" s="423"/>
      <c r="AQ1618" s="423"/>
      <c r="AR1618" s="431" t="e">
        <f>VLOOKUP($B1618,'acc names'!$C$2:$D$12102,2,FALSE)</f>
        <v>#N/A</v>
      </c>
      <c r="AS1618" s="431" t="e">
        <f>VLOOKUP($AQ1618,software!$A$1:$B$14605,2,FALSE)</f>
        <v>#N/A</v>
      </c>
      <c r="AT1618" s="423"/>
      <c r="AV1618" s="423"/>
    </row>
    <row r="1619" spans="1:48" ht="12.75" x14ac:dyDescent="0.2">
      <c r="A1619" s="101"/>
      <c r="B1619" s="42"/>
      <c r="C1619" s="142"/>
      <c r="D1619" s="143"/>
      <c r="E1619" s="107"/>
      <c r="F1619" s="46"/>
      <c r="G1619" s="46"/>
      <c r="H1619" s="46"/>
      <c r="I1619" s="46"/>
      <c r="J1619" s="46"/>
      <c r="K1619" s="46"/>
      <c r="L1619" s="139"/>
      <c r="M1619" s="41"/>
      <c r="N1619" s="45"/>
      <c r="O1619" s="47"/>
      <c r="P1619" s="43"/>
      <c r="Q1619" s="71" t="e">
        <f>VLOOKUP(N1619,'error categories'!$A$2:$D$54,4,FALSE)</f>
        <v>#N/A</v>
      </c>
      <c r="R1619" s="72" t="e">
        <f>VLOOKUP(N1619,'error categories'!$A$2:$D$54,3,FALSE)</f>
        <v>#N/A</v>
      </c>
      <c r="S1619" s="374"/>
      <c r="T1619" s="377"/>
      <c r="U1619" s="378">
        <f t="shared" si="225"/>
        <v>0</v>
      </c>
      <c r="V1619" s="379"/>
      <c r="W1619" s="380"/>
      <c r="X1619" s="380"/>
      <c r="Y1619" s="380"/>
      <c r="Z1619" s="379"/>
      <c r="AA1619" s="381"/>
      <c r="AB1619" s="379"/>
      <c r="AC1619" s="380"/>
      <c r="AD1619" s="382">
        <f t="shared" si="232"/>
        <v>0</v>
      </c>
      <c r="AE1619" s="383">
        <f t="shared" si="233"/>
        <v>0</v>
      </c>
      <c r="AF1619" s="379"/>
      <c r="AG1619" s="381"/>
      <c r="AH1619" s="379"/>
      <c r="AI1619" s="381"/>
      <c r="AJ1619" s="384" t="str">
        <f t="shared" si="226"/>
        <v/>
      </c>
      <c r="AK1619" s="385" t="str">
        <f t="shared" si="227"/>
        <v/>
      </c>
      <c r="AL1619" s="388" t="str">
        <f t="shared" si="228"/>
        <v/>
      </c>
      <c r="AM1619" s="389" t="str">
        <f t="shared" si="229"/>
        <v/>
      </c>
      <c r="AN1619" s="388" t="str">
        <f t="shared" si="230"/>
        <v/>
      </c>
      <c r="AO1619" s="389" t="str">
        <f t="shared" si="231"/>
        <v/>
      </c>
      <c r="AP1619" s="423"/>
      <c r="AQ1619" s="423"/>
      <c r="AR1619" s="431" t="e">
        <f>VLOOKUP($B1619,'acc names'!$C$2:$D$12102,2,FALSE)</f>
        <v>#N/A</v>
      </c>
      <c r="AS1619" s="431" t="e">
        <f>VLOOKUP($AQ1619,software!$A$1:$B$14605,2,FALSE)</f>
        <v>#N/A</v>
      </c>
      <c r="AT1619" s="423"/>
      <c r="AV1619" s="423"/>
    </row>
    <row r="1620" spans="1:48" ht="12.75" x14ac:dyDescent="0.2">
      <c r="A1620" s="101"/>
      <c r="B1620" s="42"/>
      <c r="C1620" s="142"/>
      <c r="D1620" s="143"/>
      <c r="E1620" s="107"/>
      <c r="F1620" s="46"/>
      <c r="G1620" s="46"/>
      <c r="H1620" s="46"/>
      <c r="I1620" s="46"/>
      <c r="J1620" s="46"/>
      <c r="K1620" s="46"/>
      <c r="L1620" s="139"/>
      <c r="M1620" s="41"/>
      <c r="N1620" s="45"/>
      <c r="O1620" s="47"/>
      <c r="P1620" s="43"/>
      <c r="Q1620" s="71" t="e">
        <f>VLOOKUP(N1620,'error categories'!$A$2:$D$54,4,FALSE)</f>
        <v>#N/A</v>
      </c>
      <c r="R1620" s="72" t="e">
        <f>VLOOKUP(N1620,'error categories'!$A$2:$D$54,3,FALSE)</f>
        <v>#N/A</v>
      </c>
      <c r="S1620" s="374"/>
      <c r="T1620" s="377"/>
      <c r="U1620" s="378">
        <f t="shared" si="225"/>
        <v>0</v>
      </c>
      <c r="V1620" s="379"/>
      <c r="W1620" s="380"/>
      <c r="X1620" s="380"/>
      <c r="Y1620" s="380"/>
      <c r="Z1620" s="379"/>
      <c r="AA1620" s="381"/>
      <c r="AB1620" s="379"/>
      <c r="AC1620" s="380"/>
      <c r="AD1620" s="382">
        <f t="shared" si="232"/>
        <v>0</v>
      </c>
      <c r="AE1620" s="383">
        <f t="shared" si="233"/>
        <v>0</v>
      </c>
      <c r="AF1620" s="379"/>
      <c r="AG1620" s="381"/>
      <c r="AH1620" s="379"/>
      <c r="AI1620" s="381"/>
      <c r="AJ1620" s="384" t="str">
        <f t="shared" si="226"/>
        <v/>
      </c>
      <c r="AK1620" s="385" t="str">
        <f t="shared" si="227"/>
        <v/>
      </c>
      <c r="AL1620" s="388" t="str">
        <f t="shared" si="228"/>
        <v/>
      </c>
      <c r="AM1620" s="389" t="str">
        <f t="shared" si="229"/>
        <v/>
      </c>
      <c r="AN1620" s="388" t="str">
        <f t="shared" si="230"/>
        <v/>
      </c>
      <c r="AO1620" s="389" t="str">
        <f t="shared" si="231"/>
        <v/>
      </c>
      <c r="AP1620" s="423"/>
      <c r="AQ1620" s="423"/>
      <c r="AR1620" s="431" t="e">
        <f>VLOOKUP($B1620,'acc names'!$C$2:$D$12102,2,FALSE)</f>
        <v>#N/A</v>
      </c>
      <c r="AS1620" s="431" t="e">
        <f>VLOOKUP($AQ1620,software!$A$1:$B$14605,2,FALSE)</f>
        <v>#N/A</v>
      </c>
      <c r="AT1620" s="423"/>
      <c r="AV1620" s="423"/>
    </row>
    <row r="1621" spans="1:48" ht="12.75" x14ac:dyDescent="0.2">
      <c r="A1621" s="101"/>
      <c r="B1621" s="42"/>
      <c r="C1621" s="142"/>
      <c r="D1621" s="143"/>
      <c r="E1621" s="107"/>
      <c r="F1621" s="46"/>
      <c r="G1621" s="46"/>
      <c r="H1621" s="46"/>
      <c r="I1621" s="46"/>
      <c r="J1621" s="46"/>
      <c r="K1621" s="46"/>
      <c r="L1621" s="139"/>
      <c r="M1621" s="41"/>
      <c r="N1621" s="45"/>
      <c r="O1621" s="47"/>
      <c r="P1621" s="43"/>
      <c r="Q1621" s="71" t="e">
        <f>VLOOKUP(N1621,'error categories'!$A$2:$D$54,4,FALSE)</f>
        <v>#N/A</v>
      </c>
      <c r="R1621" s="72" t="e">
        <f>VLOOKUP(N1621,'error categories'!$A$2:$D$54,3,FALSE)</f>
        <v>#N/A</v>
      </c>
      <c r="S1621" s="374"/>
      <c r="T1621" s="377"/>
      <c r="U1621" s="378">
        <f t="shared" si="225"/>
        <v>0</v>
      </c>
      <c r="V1621" s="379"/>
      <c r="W1621" s="380"/>
      <c r="X1621" s="380"/>
      <c r="Y1621" s="380"/>
      <c r="Z1621" s="379"/>
      <c r="AA1621" s="381"/>
      <c r="AB1621" s="379"/>
      <c r="AC1621" s="380"/>
      <c r="AD1621" s="382">
        <f t="shared" si="232"/>
        <v>0</v>
      </c>
      <c r="AE1621" s="383">
        <f t="shared" si="233"/>
        <v>0</v>
      </c>
      <c r="AF1621" s="379"/>
      <c r="AG1621" s="381"/>
      <c r="AH1621" s="379"/>
      <c r="AI1621" s="381"/>
      <c r="AJ1621" s="384" t="str">
        <f t="shared" si="226"/>
        <v/>
      </c>
      <c r="AK1621" s="385" t="str">
        <f t="shared" si="227"/>
        <v/>
      </c>
      <c r="AL1621" s="388" t="str">
        <f t="shared" si="228"/>
        <v/>
      </c>
      <c r="AM1621" s="389" t="str">
        <f t="shared" si="229"/>
        <v/>
      </c>
      <c r="AN1621" s="388" t="str">
        <f t="shared" si="230"/>
        <v/>
      </c>
      <c r="AO1621" s="389" t="str">
        <f t="shared" si="231"/>
        <v/>
      </c>
      <c r="AP1621" s="423"/>
      <c r="AQ1621" s="423"/>
      <c r="AR1621" s="431" t="e">
        <f>VLOOKUP($B1621,'acc names'!$C$2:$D$12102,2,FALSE)</f>
        <v>#N/A</v>
      </c>
      <c r="AS1621" s="431" t="e">
        <f>VLOOKUP($AQ1621,software!$A$1:$B$14605,2,FALSE)</f>
        <v>#N/A</v>
      </c>
      <c r="AT1621" s="423"/>
      <c r="AV1621" s="423"/>
    </row>
    <row r="1622" spans="1:48" ht="12.75" x14ac:dyDescent="0.2">
      <c r="A1622" s="101"/>
      <c r="B1622" s="42"/>
      <c r="C1622" s="142"/>
      <c r="D1622" s="143"/>
      <c r="E1622" s="107"/>
      <c r="F1622" s="46"/>
      <c r="G1622" s="46"/>
      <c r="H1622" s="46"/>
      <c r="I1622" s="46"/>
      <c r="J1622" s="46"/>
      <c r="K1622" s="46"/>
      <c r="L1622" s="139"/>
      <c r="M1622" s="41"/>
      <c r="N1622" s="45"/>
      <c r="O1622" s="47"/>
      <c r="P1622" s="43"/>
      <c r="Q1622" s="71" t="e">
        <f>VLOOKUP(N1622,'error categories'!$A$2:$D$54,4,FALSE)</f>
        <v>#N/A</v>
      </c>
      <c r="R1622" s="72" t="e">
        <f>VLOOKUP(N1622,'error categories'!$A$2:$D$54,3,FALSE)</f>
        <v>#N/A</v>
      </c>
      <c r="S1622" s="374"/>
      <c r="T1622" s="377"/>
      <c r="U1622" s="378">
        <f t="shared" si="225"/>
        <v>0</v>
      </c>
      <c r="V1622" s="379"/>
      <c r="W1622" s="380"/>
      <c r="X1622" s="380"/>
      <c r="Y1622" s="380"/>
      <c r="Z1622" s="379"/>
      <c r="AA1622" s="381"/>
      <c r="AB1622" s="379"/>
      <c r="AC1622" s="380"/>
      <c r="AD1622" s="382">
        <f t="shared" si="232"/>
        <v>0</v>
      </c>
      <c r="AE1622" s="383">
        <f t="shared" si="233"/>
        <v>0</v>
      </c>
      <c r="AF1622" s="379"/>
      <c r="AG1622" s="381"/>
      <c r="AH1622" s="379"/>
      <c r="AI1622" s="381"/>
      <c r="AJ1622" s="384" t="str">
        <f t="shared" si="226"/>
        <v/>
      </c>
      <c r="AK1622" s="385" t="str">
        <f t="shared" si="227"/>
        <v/>
      </c>
      <c r="AL1622" s="388" t="str">
        <f t="shared" si="228"/>
        <v/>
      </c>
      <c r="AM1622" s="389" t="str">
        <f t="shared" si="229"/>
        <v/>
      </c>
      <c r="AN1622" s="388" t="str">
        <f t="shared" si="230"/>
        <v/>
      </c>
      <c r="AO1622" s="389" t="str">
        <f t="shared" si="231"/>
        <v/>
      </c>
      <c r="AP1622" s="423"/>
      <c r="AQ1622" s="423"/>
      <c r="AR1622" s="431" t="e">
        <f>VLOOKUP($B1622,'acc names'!$C$2:$D$12102,2,FALSE)</f>
        <v>#N/A</v>
      </c>
      <c r="AS1622" s="431" t="e">
        <f>VLOOKUP($AQ1622,software!$A$1:$B$14605,2,FALSE)</f>
        <v>#N/A</v>
      </c>
      <c r="AT1622" s="423"/>
      <c r="AV1622" s="423"/>
    </row>
    <row r="1623" spans="1:48" ht="12.75" x14ac:dyDescent="0.2">
      <c r="A1623" s="101"/>
      <c r="B1623" s="42"/>
      <c r="C1623" s="142"/>
      <c r="D1623" s="143"/>
      <c r="E1623" s="107"/>
      <c r="F1623" s="46"/>
      <c r="G1623" s="46"/>
      <c r="H1623" s="46"/>
      <c r="I1623" s="46"/>
      <c r="J1623" s="46"/>
      <c r="K1623" s="46"/>
      <c r="L1623" s="139"/>
      <c r="M1623" s="41"/>
      <c r="N1623" s="45"/>
      <c r="O1623" s="47"/>
      <c r="P1623" s="43"/>
      <c r="Q1623" s="71" t="e">
        <f>VLOOKUP(N1623,'error categories'!$A$2:$D$54,4,FALSE)</f>
        <v>#N/A</v>
      </c>
      <c r="R1623" s="72" t="e">
        <f>VLOOKUP(N1623,'error categories'!$A$2:$D$54,3,FALSE)</f>
        <v>#N/A</v>
      </c>
      <c r="S1623" s="374"/>
      <c r="T1623" s="377"/>
      <c r="U1623" s="378">
        <f t="shared" si="225"/>
        <v>0</v>
      </c>
      <c r="V1623" s="379"/>
      <c r="W1623" s="380"/>
      <c r="X1623" s="380"/>
      <c r="Y1623" s="380"/>
      <c r="Z1623" s="379"/>
      <c r="AA1623" s="381"/>
      <c r="AB1623" s="379"/>
      <c r="AC1623" s="380"/>
      <c r="AD1623" s="382">
        <f t="shared" si="232"/>
        <v>0</v>
      </c>
      <c r="AE1623" s="383">
        <f t="shared" si="233"/>
        <v>0</v>
      </c>
      <c r="AF1623" s="379"/>
      <c r="AG1623" s="381"/>
      <c r="AH1623" s="379"/>
      <c r="AI1623" s="381"/>
      <c r="AJ1623" s="384" t="str">
        <f t="shared" si="226"/>
        <v/>
      </c>
      <c r="AK1623" s="385" t="str">
        <f t="shared" si="227"/>
        <v/>
      </c>
      <c r="AL1623" s="388" t="str">
        <f t="shared" si="228"/>
        <v/>
      </c>
      <c r="AM1623" s="389" t="str">
        <f t="shared" si="229"/>
        <v/>
      </c>
      <c r="AN1623" s="388" t="str">
        <f t="shared" si="230"/>
        <v/>
      </c>
      <c r="AO1623" s="389" t="str">
        <f t="shared" si="231"/>
        <v/>
      </c>
      <c r="AP1623" s="423"/>
      <c r="AQ1623" s="423"/>
      <c r="AR1623" s="431" t="e">
        <f>VLOOKUP($B1623,'acc names'!$C$2:$D$12102,2,FALSE)</f>
        <v>#N/A</v>
      </c>
      <c r="AS1623" s="431" t="e">
        <f>VLOOKUP($AQ1623,software!$A$1:$B$14605,2,FALSE)</f>
        <v>#N/A</v>
      </c>
      <c r="AT1623" s="423"/>
      <c r="AV1623" s="423"/>
    </row>
    <row r="1624" spans="1:48" ht="12.75" x14ac:dyDescent="0.2">
      <c r="A1624" s="101"/>
      <c r="B1624" s="42"/>
      <c r="C1624" s="142"/>
      <c r="D1624" s="143"/>
      <c r="E1624" s="107"/>
      <c r="F1624" s="46"/>
      <c r="G1624" s="46"/>
      <c r="H1624" s="46"/>
      <c r="I1624" s="46"/>
      <c r="J1624" s="46"/>
      <c r="K1624" s="46"/>
      <c r="L1624" s="139"/>
      <c r="M1624" s="41"/>
      <c r="N1624" s="45"/>
      <c r="O1624" s="47"/>
      <c r="P1624" s="43"/>
      <c r="Q1624" s="71" t="e">
        <f>VLOOKUP(N1624,'error categories'!$A$2:$D$54,4,FALSE)</f>
        <v>#N/A</v>
      </c>
      <c r="R1624" s="72" t="e">
        <f>VLOOKUP(N1624,'error categories'!$A$2:$D$54,3,FALSE)</f>
        <v>#N/A</v>
      </c>
      <c r="S1624" s="374"/>
      <c r="T1624" s="377"/>
      <c r="U1624" s="378">
        <f t="shared" si="225"/>
        <v>0</v>
      </c>
      <c r="V1624" s="379"/>
      <c r="W1624" s="380"/>
      <c r="X1624" s="380"/>
      <c r="Y1624" s="380"/>
      <c r="Z1624" s="379"/>
      <c r="AA1624" s="381"/>
      <c r="AB1624" s="379"/>
      <c r="AC1624" s="380"/>
      <c r="AD1624" s="382">
        <f t="shared" si="232"/>
        <v>0</v>
      </c>
      <c r="AE1624" s="383">
        <f t="shared" si="233"/>
        <v>0</v>
      </c>
      <c r="AF1624" s="379"/>
      <c r="AG1624" s="381"/>
      <c r="AH1624" s="379"/>
      <c r="AI1624" s="381"/>
      <c r="AJ1624" s="384" t="str">
        <f t="shared" si="226"/>
        <v/>
      </c>
      <c r="AK1624" s="385" t="str">
        <f t="shared" si="227"/>
        <v/>
      </c>
      <c r="AL1624" s="388" t="str">
        <f t="shared" si="228"/>
        <v/>
      </c>
      <c r="AM1624" s="389" t="str">
        <f t="shared" si="229"/>
        <v/>
      </c>
      <c r="AN1624" s="388" t="str">
        <f t="shared" si="230"/>
        <v/>
      </c>
      <c r="AO1624" s="389" t="str">
        <f t="shared" si="231"/>
        <v/>
      </c>
      <c r="AP1624" s="423"/>
      <c r="AQ1624" s="423"/>
      <c r="AR1624" s="431" t="e">
        <f>VLOOKUP($B1624,'acc names'!$C$2:$D$12102,2,FALSE)</f>
        <v>#N/A</v>
      </c>
      <c r="AS1624" s="431" t="e">
        <f>VLOOKUP($AQ1624,software!$A$1:$B$14605,2,FALSE)</f>
        <v>#N/A</v>
      </c>
      <c r="AT1624" s="423"/>
      <c r="AV1624" s="423"/>
    </row>
    <row r="1625" spans="1:48" ht="12.75" x14ac:dyDescent="0.2">
      <c r="A1625" s="101"/>
      <c r="B1625" s="42"/>
      <c r="C1625" s="142"/>
      <c r="D1625" s="143"/>
      <c r="E1625" s="107"/>
      <c r="F1625" s="46"/>
      <c r="G1625" s="46"/>
      <c r="H1625" s="46"/>
      <c r="I1625" s="46"/>
      <c r="J1625" s="46"/>
      <c r="K1625" s="46"/>
      <c r="L1625" s="139"/>
      <c r="M1625" s="41"/>
      <c r="N1625" s="45"/>
      <c r="O1625" s="47"/>
      <c r="P1625" s="43"/>
      <c r="Q1625" s="71" t="e">
        <f>VLOOKUP(N1625,'error categories'!$A$2:$D$54,4,FALSE)</f>
        <v>#N/A</v>
      </c>
      <c r="R1625" s="72" t="e">
        <f>VLOOKUP(N1625,'error categories'!$A$2:$D$54,3,FALSE)</f>
        <v>#N/A</v>
      </c>
      <c r="S1625" s="374"/>
      <c r="T1625" s="377"/>
      <c r="U1625" s="378">
        <f t="shared" si="225"/>
        <v>0</v>
      </c>
      <c r="V1625" s="379"/>
      <c r="W1625" s="380"/>
      <c r="X1625" s="380"/>
      <c r="Y1625" s="380"/>
      <c r="Z1625" s="379"/>
      <c r="AA1625" s="381"/>
      <c r="AB1625" s="379"/>
      <c r="AC1625" s="380"/>
      <c r="AD1625" s="382">
        <f t="shared" si="232"/>
        <v>0</v>
      </c>
      <c r="AE1625" s="383">
        <f t="shared" si="233"/>
        <v>0</v>
      </c>
      <c r="AF1625" s="379"/>
      <c r="AG1625" s="381"/>
      <c r="AH1625" s="379"/>
      <c r="AI1625" s="381"/>
      <c r="AJ1625" s="384" t="str">
        <f t="shared" si="226"/>
        <v/>
      </c>
      <c r="AK1625" s="385" t="str">
        <f t="shared" si="227"/>
        <v/>
      </c>
      <c r="AL1625" s="388" t="str">
        <f t="shared" si="228"/>
        <v/>
      </c>
      <c r="AM1625" s="389" t="str">
        <f t="shared" si="229"/>
        <v/>
      </c>
      <c r="AN1625" s="388" t="str">
        <f t="shared" si="230"/>
        <v/>
      </c>
      <c r="AO1625" s="389" t="str">
        <f t="shared" si="231"/>
        <v/>
      </c>
      <c r="AP1625" s="423"/>
      <c r="AQ1625" s="423"/>
      <c r="AR1625" s="431" t="e">
        <f>VLOOKUP($B1625,'acc names'!$C$2:$D$12102,2,FALSE)</f>
        <v>#N/A</v>
      </c>
      <c r="AS1625" s="431" t="e">
        <f>VLOOKUP($AQ1625,software!$A$1:$B$14605,2,FALSE)</f>
        <v>#N/A</v>
      </c>
      <c r="AT1625" s="423"/>
      <c r="AV1625" s="423"/>
    </row>
    <row r="1626" spans="1:48" ht="12.75" x14ac:dyDescent="0.2">
      <c r="A1626" s="101"/>
      <c r="B1626" s="42"/>
      <c r="C1626" s="142"/>
      <c r="D1626" s="143"/>
      <c r="E1626" s="107"/>
      <c r="F1626" s="46"/>
      <c r="G1626" s="46"/>
      <c r="H1626" s="46"/>
      <c r="I1626" s="46"/>
      <c r="J1626" s="46"/>
      <c r="K1626" s="46"/>
      <c r="L1626" s="139"/>
      <c r="M1626" s="41"/>
      <c r="N1626" s="45"/>
      <c r="O1626" s="47"/>
      <c r="P1626" s="43"/>
      <c r="Q1626" s="71" t="e">
        <f>VLOOKUP(N1626,'error categories'!$A$2:$D$54,4,FALSE)</f>
        <v>#N/A</v>
      </c>
      <c r="R1626" s="72" t="e">
        <f>VLOOKUP(N1626,'error categories'!$A$2:$D$54,3,FALSE)</f>
        <v>#N/A</v>
      </c>
      <c r="S1626" s="374"/>
      <c r="T1626" s="377"/>
      <c r="U1626" s="378">
        <f t="shared" si="225"/>
        <v>0</v>
      </c>
      <c r="V1626" s="379"/>
      <c r="W1626" s="380"/>
      <c r="X1626" s="380"/>
      <c r="Y1626" s="380"/>
      <c r="Z1626" s="379"/>
      <c r="AA1626" s="381"/>
      <c r="AB1626" s="379"/>
      <c r="AC1626" s="380"/>
      <c r="AD1626" s="382">
        <f t="shared" si="232"/>
        <v>0</v>
      </c>
      <c r="AE1626" s="383">
        <f t="shared" si="233"/>
        <v>0</v>
      </c>
      <c r="AF1626" s="379"/>
      <c r="AG1626" s="381"/>
      <c r="AH1626" s="379"/>
      <c r="AI1626" s="381"/>
      <c r="AJ1626" s="384" t="str">
        <f t="shared" si="226"/>
        <v/>
      </c>
      <c r="AK1626" s="385" t="str">
        <f t="shared" si="227"/>
        <v/>
      </c>
      <c r="AL1626" s="388" t="str">
        <f t="shared" si="228"/>
        <v/>
      </c>
      <c r="AM1626" s="389" t="str">
        <f t="shared" si="229"/>
        <v/>
      </c>
      <c r="AN1626" s="388" t="str">
        <f t="shared" si="230"/>
        <v/>
      </c>
      <c r="AO1626" s="389" t="str">
        <f t="shared" si="231"/>
        <v/>
      </c>
      <c r="AP1626" s="423"/>
      <c r="AQ1626" s="423"/>
      <c r="AR1626" s="431" t="e">
        <f>VLOOKUP($B1626,'acc names'!$C$2:$D$12102,2,FALSE)</f>
        <v>#N/A</v>
      </c>
      <c r="AS1626" s="431" t="e">
        <f>VLOOKUP($AQ1626,software!$A$1:$B$14605,2,FALSE)</f>
        <v>#N/A</v>
      </c>
      <c r="AT1626" s="423"/>
      <c r="AV1626" s="423"/>
    </row>
    <row r="1627" spans="1:48" ht="12.75" x14ac:dyDescent="0.2">
      <c r="A1627" s="101"/>
      <c r="B1627" s="42"/>
      <c r="C1627" s="142"/>
      <c r="D1627" s="143"/>
      <c r="E1627" s="107"/>
      <c r="F1627" s="46"/>
      <c r="G1627" s="46"/>
      <c r="H1627" s="46"/>
      <c r="I1627" s="46"/>
      <c r="J1627" s="46"/>
      <c r="K1627" s="46"/>
      <c r="L1627" s="139"/>
      <c r="M1627" s="41"/>
      <c r="N1627" s="45"/>
      <c r="O1627" s="47"/>
      <c r="P1627" s="43"/>
      <c r="Q1627" s="71" t="e">
        <f>VLOOKUP(N1627,'error categories'!$A$2:$D$54,4,FALSE)</f>
        <v>#N/A</v>
      </c>
      <c r="R1627" s="72" t="e">
        <f>VLOOKUP(N1627,'error categories'!$A$2:$D$54,3,FALSE)</f>
        <v>#N/A</v>
      </c>
      <c r="S1627" s="374"/>
      <c r="T1627" s="377"/>
      <c r="U1627" s="378">
        <f t="shared" si="225"/>
        <v>0</v>
      </c>
      <c r="V1627" s="379"/>
      <c r="W1627" s="380"/>
      <c r="X1627" s="380"/>
      <c r="Y1627" s="380"/>
      <c r="Z1627" s="379"/>
      <c r="AA1627" s="381"/>
      <c r="AB1627" s="379"/>
      <c r="AC1627" s="380"/>
      <c r="AD1627" s="382">
        <f t="shared" si="232"/>
        <v>0</v>
      </c>
      <c r="AE1627" s="383">
        <f t="shared" si="233"/>
        <v>0</v>
      </c>
      <c r="AF1627" s="379"/>
      <c r="AG1627" s="381"/>
      <c r="AH1627" s="379"/>
      <c r="AI1627" s="381"/>
      <c r="AJ1627" s="384" t="str">
        <f t="shared" si="226"/>
        <v/>
      </c>
      <c r="AK1627" s="385" t="str">
        <f t="shared" si="227"/>
        <v/>
      </c>
      <c r="AL1627" s="388" t="str">
        <f t="shared" si="228"/>
        <v/>
      </c>
      <c r="AM1627" s="389" t="str">
        <f t="shared" si="229"/>
        <v/>
      </c>
      <c r="AN1627" s="388" t="str">
        <f t="shared" si="230"/>
        <v/>
      </c>
      <c r="AO1627" s="389" t="str">
        <f t="shared" si="231"/>
        <v/>
      </c>
      <c r="AP1627" s="423"/>
      <c r="AQ1627" s="423"/>
      <c r="AR1627" s="431" t="e">
        <f>VLOOKUP($B1627,'acc names'!$C$2:$D$12102,2,FALSE)</f>
        <v>#N/A</v>
      </c>
      <c r="AS1627" s="431" t="e">
        <f>VLOOKUP($AQ1627,software!$A$1:$B$14605,2,FALSE)</f>
        <v>#N/A</v>
      </c>
      <c r="AT1627" s="423"/>
      <c r="AV1627" s="423"/>
    </row>
    <row r="1628" spans="1:48" ht="12.75" x14ac:dyDescent="0.2">
      <c r="A1628" s="101"/>
      <c r="B1628" s="42"/>
      <c r="C1628" s="142"/>
      <c r="D1628" s="143"/>
      <c r="E1628" s="107"/>
      <c r="F1628" s="46"/>
      <c r="G1628" s="46"/>
      <c r="H1628" s="46"/>
      <c r="I1628" s="46"/>
      <c r="J1628" s="46"/>
      <c r="K1628" s="46"/>
      <c r="L1628" s="139"/>
      <c r="M1628" s="41"/>
      <c r="N1628" s="45"/>
      <c r="O1628" s="47"/>
      <c r="P1628" s="43"/>
      <c r="Q1628" s="71" t="e">
        <f>VLOOKUP(N1628,'error categories'!$A$2:$D$54,4,FALSE)</f>
        <v>#N/A</v>
      </c>
      <c r="R1628" s="72" t="e">
        <f>VLOOKUP(N1628,'error categories'!$A$2:$D$54,3,FALSE)</f>
        <v>#N/A</v>
      </c>
      <c r="S1628" s="374"/>
      <c r="T1628" s="377"/>
      <c r="U1628" s="378">
        <f t="shared" si="225"/>
        <v>0</v>
      </c>
      <c r="V1628" s="379"/>
      <c r="W1628" s="380"/>
      <c r="X1628" s="380"/>
      <c r="Y1628" s="380"/>
      <c r="Z1628" s="379"/>
      <c r="AA1628" s="381"/>
      <c r="AB1628" s="379"/>
      <c r="AC1628" s="380"/>
      <c r="AD1628" s="382">
        <f t="shared" si="232"/>
        <v>0</v>
      </c>
      <c r="AE1628" s="383">
        <f t="shared" si="233"/>
        <v>0</v>
      </c>
      <c r="AF1628" s="379"/>
      <c r="AG1628" s="381"/>
      <c r="AH1628" s="379"/>
      <c r="AI1628" s="381"/>
      <c r="AJ1628" s="384" t="str">
        <f t="shared" si="226"/>
        <v/>
      </c>
      <c r="AK1628" s="385" t="str">
        <f t="shared" si="227"/>
        <v/>
      </c>
      <c r="AL1628" s="388" t="str">
        <f t="shared" si="228"/>
        <v/>
      </c>
      <c r="AM1628" s="389" t="str">
        <f t="shared" si="229"/>
        <v/>
      </c>
      <c r="AN1628" s="388" t="str">
        <f t="shared" si="230"/>
        <v/>
      </c>
      <c r="AO1628" s="389" t="str">
        <f t="shared" si="231"/>
        <v/>
      </c>
      <c r="AP1628" s="423"/>
      <c r="AQ1628" s="423"/>
      <c r="AR1628" s="431" t="e">
        <f>VLOOKUP($B1628,'acc names'!$C$2:$D$12102,2,FALSE)</f>
        <v>#N/A</v>
      </c>
      <c r="AS1628" s="431" t="e">
        <f>VLOOKUP($AQ1628,software!$A$1:$B$14605,2,FALSE)</f>
        <v>#N/A</v>
      </c>
      <c r="AT1628" s="423"/>
      <c r="AV1628" s="423"/>
    </row>
    <row r="1629" spans="1:48" ht="12.75" x14ac:dyDescent="0.2">
      <c r="A1629" s="101"/>
      <c r="B1629" s="42"/>
      <c r="C1629" s="142"/>
      <c r="D1629" s="143"/>
      <c r="E1629" s="107"/>
      <c r="F1629" s="46"/>
      <c r="G1629" s="46"/>
      <c r="H1629" s="46"/>
      <c r="I1629" s="46"/>
      <c r="J1629" s="46"/>
      <c r="K1629" s="46"/>
      <c r="L1629" s="139"/>
      <c r="M1629" s="41"/>
      <c r="N1629" s="45"/>
      <c r="O1629" s="47"/>
      <c r="P1629" s="43"/>
      <c r="Q1629" s="71" t="e">
        <f>VLOOKUP(N1629,'error categories'!$A$2:$D$54,4,FALSE)</f>
        <v>#N/A</v>
      </c>
      <c r="R1629" s="72" t="e">
        <f>VLOOKUP(N1629,'error categories'!$A$2:$D$54,3,FALSE)</f>
        <v>#N/A</v>
      </c>
      <c r="S1629" s="374"/>
      <c r="T1629" s="377"/>
      <c r="U1629" s="378">
        <f t="shared" si="225"/>
        <v>0</v>
      </c>
      <c r="V1629" s="379"/>
      <c r="W1629" s="380"/>
      <c r="X1629" s="380"/>
      <c r="Y1629" s="380"/>
      <c r="Z1629" s="379"/>
      <c r="AA1629" s="381"/>
      <c r="AB1629" s="379"/>
      <c r="AC1629" s="380"/>
      <c r="AD1629" s="382">
        <f t="shared" si="232"/>
        <v>0</v>
      </c>
      <c r="AE1629" s="383">
        <f t="shared" si="233"/>
        <v>0</v>
      </c>
      <c r="AF1629" s="379"/>
      <c r="AG1629" s="381"/>
      <c r="AH1629" s="379"/>
      <c r="AI1629" s="381"/>
      <c r="AJ1629" s="384" t="str">
        <f t="shared" si="226"/>
        <v/>
      </c>
      <c r="AK1629" s="385" t="str">
        <f t="shared" si="227"/>
        <v/>
      </c>
      <c r="AL1629" s="388" t="str">
        <f t="shared" si="228"/>
        <v/>
      </c>
      <c r="AM1629" s="389" t="str">
        <f t="shared" si="229"/>
        <v/>
      </c>
      <c r="AN1629" s="388" t="str">
        <f t="shared" si="230"/>
        <v/>
      </c>
      <c r="AO1629" s="389" t="str">
        <f t="shared" si="231"/>
        <v/>
      </c>
      <c r="AP1629" s="423"/>
      <c r="AQ1629" s="423"/>
      <c r="AR1629" s="431" t="e">
        <f>VLOOKUP($B1629,'acc names'!$C$2:$D$12102,2,FALSE)</f>
        <v>#N/A</v>
      </c>
      <c r="AS1629" s="431" t="e">
        <f>VLOOKUP($AQ1629,software!$A$1:$B$14605,2,FALSE)</f>
        <v>#N/A</v>
      </c>
      <c r="AT1629" s="423"/>
      <c r="AV1629" s="423"/>
    </row>
    <row r="1630" spans="1:48" ht="12.75" x14ac:dyDescent="0.2">
      <c r="A1630" s="101"/>
      <c r="B1630" s="42"/>
      <c r="C1630" s="142"/>
      <c r="D1630" s="143"/>
      <c r="E1630" s="107"/>
      <c r="F1630" s="46"/>
      <c r="G1630" s="46"/>
      <c r="H1630" s="46"/>
      <c r="I1630" s="46"/>
      <c r="J1630" s="46"/>
      <c r="K1630" s="46"/>
      <c r="L1630" s="139"/>
      <c r="M1630" s="41"/>
      <c r="N1630" s="45"/>
      <c r="O1630" s="47"/>
      <c r="P1630" s="43"/>
      <c r="Q1630" s="71" t="e">
        <f>VLOOKUP(N1630,'error categories'!$A$2:$D$54,4,FALSE)</f>
        <v>#N/A</v>
      </c>
      <c r="R1630" s="72" t="e">
        <f>VLOOKUP(N1630,'error categories'!$A$2:$D$54,3,FALSE)</f>
        <v>#N/A</v>
      </c>
      <c r="S1630" s="374"/>
      <c r="T1630" s="377"/>
      <c r="U1630" s="378">
        <f t="shared" si="225"/>
        <v>0</v>
      </c>
      <c r="V1630" s="379"/>
      <c r="W1630" s="380"/>
      <c r="X1630" s="380"/>
      <c r="Y1630" s="380"/>
      <c r="Z1630" s="379"/>
      <c r="AA1630" s="381"/>
      <c r="AB1630" s="379"/>
      <c r="AC1630" s="380"/>
      <c r="AD1630" s="382">
        <f t="shared" si="232"/>
        <v>0</v>
      </c>
      <c r="AE1630" s="383">
        <f t="shared" si="233"/>
        <v>0</v>
      </c>
      <c r="AF1630" s="379"/>
      <c r="AG1630" s="381"/>
      <c r="AH1630" s="379"/>
      <c r="AI1630" s="381"/>
      <c r="AJ1630" s="384" t="str">
        <f t="shared" si="226"/>
        <v/>
      </c>
      <c r="AK1630" s="385" t="str">
        <f t="shared" si="227"/>
        <v/>
      </c>
      <c r="AL1630" s="388" t="str">
        <f t="shared" si="228"/>
        <v/>
      </c>
      <c r="AM1630" s="389" t="str">
        <f t="shared" si="229"/>
        <v/>
      </c>
      <c r="AN1630" s="388" t="str">
        <f t="shared" si="230"/>
        <v/>
      </c>
      <c r="AO1630" s="389" t="str">
        <f t="shared" si="231"/>
        <v/>
      </c>
      <c r="AP1630" s="423"/>
      <c r="AQ1630" s="423"/>
      <c r="AR1630" s="431" t="e">
        <f>VLOOKUP($B1630,'acc names'!$C$2:$D$12102,2,FALSE)</f>
        <v>#N/A</v>
      </c>
      <c r="AS1630" s="431" t="e">
        <f>VLOOKUP($AQ1630,software!$A$1:$B$14605,2,FALSE)</f>
        <v>#N/A</v>
      </c>
      <c r="AT1630" s="423"/>
      <c r="AV1630" s="423"/>
    </row>
    <row r="1631" spans="1:48" ht="12.75" x14ac:dyDescent="0.2">
      <c r="A1631" s="101"/>
      <c r="B1631" s="42"/>
      <c r="C1631" s="142"/>
      <c r="D1631" s="143"/>
      <c r="E1631" s="107"/>
      <c r="F1631" s="46"/>
      <c r="G1631" s="46"/>
      <c r="H1631" s="46"/>
      <c r="I1631" s="46"/>
      <c r="J1631" s="46"/>
      <c r="K1631" s="46"/>
      <c r="L1631" s="139"/>
      <c r="M1631" s="41"/>
      <c r="N1631" s="45"/>
      <c r="O1631" s="47"/>
      <c r="P1631" s="43"/>
      <c r="Q1631" s="71" t="e">
        <f>VLOOKUP(N1631,'error categories'!$A$2:$D$54,4,FALSE)</f>
        <v>#N/A</v>
      </c>
      <c r="R1631" s="72" t="e">
        <f>VLOOKUP(N1631,'error categories'!$A$2:$D$54,3,FALSE)</f>
        <v>#N/A</v>
      </c>
      <c r="S1631" s="374"/>
      <c r="T1631" s="377"/>
      <c r="U1631" s="378">
        <f t="shared" si="225"/>
        <v>0</v>
      </c>
      <c r="V1631" s="379"/>
      <c r="W1631" s="380"/>
      <c r="X1631" s="380"/>
      <c r="Y1631" s="380"/>
      <c r="Z1631" s="379"/>
      <c r="AA1631" s="381"/>
      <c r="AB1631" s="379"/>
      <c r="AC1631" s="380"/>
      <c r="AD1631" s="382">
        <f t="shared" si="232"/>
        <v>0</v>
      </c>
      <c r="AE1631" s="383">
        <f t="shared" si="233"/>
        <v>0</v>
      </c>
      <c r="AF1631" s="379"/>
      <c r="AG1631" s="381"/>
      <c r="AH1631" s="379"/>
      <c r="AI1631" s="381"/>
      <c r="AJ1631" s="384" t="str">
        <f t="shared" si="226"/>
        <v/>
      </c>
      <c r="AK1631" s="385" t="str">
        <f t="shared" si="227"/>
        <v/>
      </c>
      <c r="AL1631" s="388" t="str">
        <f t="shared" si="228"/>
        <v/>
      </c>
      <c r="AM1631" s="389" t="str">
        <f t="shared" si="229"/>
        <v/>
      </c>
      <c r="AN1631" s="388" t="str">
        <f t="shared" si="230"/>
        <v/>
      </c>
      <c r="AO1631" s="389" t="str">
        <f t="shared" si="231"/>
        <v/>
      </c>
      <c r="AP1631" s="423"/>
      <c r="AQ1631" s="423"/>
      <c r="AR1631" s="431" t="e">
        <f>VLOOKUP($B1631,'acc names'!$C$2:$D$12102,2,FALSE)</f>
        <v>#N/A</v>
      </c>
      <c r="AS1631" s="431" t="e">
        <f>VLOOKUP($AQ1631,software!$A$1:$B$14605,2,FALSE)</f>
        <v>#N/A</v>
      </c>
      <c r="AT1631" s="423"/>
      <c r="AV1631" s="423"/>
    </row>
    <row r="1632" spans="1:48" ht="12.75" x14ac:dyDescent="0.2">
      <c r="A1632" s="101"/>
      <c r="B1632" s="42"/>
      <c r="C1632" s="142"/>
      <c r="D1632" s="143"/>
      <c r="E1632" s="107"/>
      <c r="F1632" s="46"/>
      <c r="G1632" s="46"/>
      <c r="H1632" s="46"/>
      <c r="I1632" s="46"/>
      <c r="J1632" s="46"/>
      <c r="K1632" s="46"/>
      <c r="L1632" s="139"/>
      <c r="M1632" s="41"/>
      <c r="N1632" s="45"/>
      <c r="O1632" s="47"/>
      <c r="P1632" s="43"/>
      <c r="Q1632" s="71" t="e">
        <f>VLOOKUP(N1632,'error categories'!$A$2:$D$54,4,FALSE)</f>
        <v>#N/A</v>
      </c>
      <c r="R1632" s="72" t="e">
        <f>VLOOKUP(N1632,'error categories'!$A$2:$D$54,3,FALSE)</f>
        <v>#N/A</v>
      </c>
      <c r="S1632" s="374"/>
      <c r="T1632" s="377"/>
      <c r="U1632" s="378">
        <f t="shared" si="225"/>
        <v>0</v>
      </c>
      <c r="V1632" s="379"/>
      <c r="W1632" s="380"/>
      <c r="X1632" s="380"/>
      <c r="Y1632" s="380"/>
      <c r="Z1632" s="379"/>
      <c r="AA1632" s="381"/>
      <c r="AB1632" s="379"/>
      <c r="AC1632" s="380"/>
      <c r="AD1632" s="382">
        <f t="shared" si="232"/>
        <v>0</v>
      </c>
      <c r="AE1632" s="383">
        <f t="shared" si="233"/>
        <v>0</v>
      </c>
      <c r="AF1632" s="379"/>
      <c r="AG1632" s="381"/>
      <c r="AH1632" s="379"/>
      <c r="AI1632" s="381"/>
      <c r="AJ1632" s="384" t="str">
        <f t="shared" si="226"/>
        <v/>
      </c>
      <c r="AK1632" s="385" t="str">
        <f t="shared" si="227"/>
        <v/>
      </c>
      <c r="AL1632" s="388" t="str">
        <f t="shared" si="228"/>
        <v/>
      </c>
      <c r="AM1632" s="389" t="str">
        <f t="shared" si="229"/>
        <v/>
      </c>
      <c r="AN1632" s="388" t="str">
        <f t="shared" si="230"/>
        <v/>
      </c>
      <c r="AO1632" s="389" t="str">
        <f t="shared" si="231"/>
        <v/>
      </c>
      <c r="AP1632" s="423"/>
      <c r="AQ1632" s="423"/>
      <c r="AR1632" s="431" t="e">
        <f>VLOOKUP($B1632,'acc names'!$C$2:$D$12102,2,FALSE)</f>
        <v>#N/A</v>
      </c>
      <c r="AS1632" s="431" t="e">
        <f>VLOOKUP($AQ1632,software!$A$1:$B$14605,2,FALSE)</f>
        <v>#N/A</v>
      </c>
      <c r="AT1632" s="423"/>
      <c r="AV1632" s="423"/>
    </row>
    <row r="1633" spans="1:48" ht="12.75" x14ac:dyDescent="0.2">
      <c r="A1633" s="101"/>
      <c r="B1633" s="42"/>
      <c r="C1633" s="142"/>
      <c r="D1633" s="143"/>
      <c r="E1633" s="107"/>
      <c r="F1633" s="46"/>
      <c r="G1633" s="46"/>
      <c r="H1633" s="46"/>
      <c r="I1633" s="46"/>
      <c r="J1633" s="46"/>
      <c r="K1633" s="46"/>
      <c r="L1633" s="139"/>
      <c r="M1633" s="41"/>
      <c r="N1633" s="45"/>
      <c r="O1633" s="47"/>
      <c r="P1633" s="43"/>
      <c r="Q1633" s="71" t="e">
        <f>VLOOKUP(N1633,'error categories'!$A$2:$D$54,4,FALSE)</f>
        <v>#N/A</v>
      </c>
      <c r="R1633" s="72" t="e">
        <f>VLOOKUP(N1633,'error categories'!$A$2:$D$54,3,FALSE)</f>
        <v>#N/A</v>
      </c>
      <c r="S1633" s="374"/>
      <c r="T1633" s="377"/>
      <c r="U1633" s="378">
        <f t="shared" si="225"/>
        <v>0</v>
      </c>
      <c r="V1633" s="379"/>
      <c r="W1633" s="380"/>
      <c r="X1633" s="380"/>
      <c r="Y1633" s="380"/>
      <c r="Z1633" s="379"/>
      <c r="AA1633" s="381"/>
      <c r="AB1633" s="379"/>
      <c r="AC1633" s="380"/>
      <c r="AD1633" s="382">
        <f t="shared" si="232"/>
        <v>0</v>
      </c>
      <c r="AE1633" s="383">
        <f t="shared" si="233"/>
        <v>0</v>
      </c>
      <c r="AF1633" s="379"/>
      <c r="AG1633" s="381"/>
      <c r="AH1633" s="379"/>
      <c r="AI1633" s="381"/>
      <c r="AJ1633" s="384" t="str">
        <f t="shared" si="226"/>
        <v/>
      </c>
      <c r="AK1633" s="385" t="str">
        <f t="shared" si="227"/>
        <v/>
      </c>
      <c r="AL1633" s="388" t="str">
        <f t="shared" si="228"/>
        <v/>
      </c>
      <c r="AM1633" s="389" t="str">
        <f t="shared" si="229"/>
        <v/>
      </c>
      <c r="AN1633" s="388" t="str">
        <f t="shared" si="230"/>
        <v/>
      </c>
      <c r="AO1633" s="389" t="str">
        <f t="shared" si="231"/>
        <v/>
      </c>
      <c r="AP1633" s="423"/>
      <c r="AQ1633" s="423"/>
      <c r="AR1633" s="431" t="e">
        <f>VLOOKUP($B1633,'acc names'!$C$2:$D$12102,2,FALSE)</f>
        <v>#N/A</v>
      </c>
      <c r="AS1633" s="431" t="e">
        <f>VLOOKUP($AQ1633,software!$A$1:$B$14605,2,FALSE)</f>
        <v>#N/A</v>
      </c>
      <c r="AT1633" s="423"/>
      <c r="AV1633" s="423"/>
    </row>
    <row r="1634" spans="1:48" ht="12.75" x14ac:dyDescent="0.2">
      <c r="A1634" s="101"/>
      <c r="B1634" s="42"/>
      <c r="C1634" s="142"/>
      <c r="D1634" s="143"/>
      <c r="E1634" s="107"/>
      <c r="F1634" s="46"/>
      <c r="G1634" s="46"/>
      <c r="H1634" s="46"/>
      <c r="I1634" s="46"/>
      <c r="J1634" s="46"/>
      <c r="K1634" s="46"/>
      <c r="L1634" s="139"/>
      <c r="M1634" s="41"/>
      <c r="N1634" s="45"/>
      <c r="O1634" s="47"/>
      <c r="P1634" s="43"/>
      <c r="Q1634" s="71" t="e">
        <f>VLOOKUP(N1634,'error categories'!$A$2:$D$54,4,FALSE)</f>
        <v>#N/A</v>
      </c>
      <c r="R1634" s="72" t="e">
        <f>VLOOKUP(N1634,'error categories'!$A$2:$D$54,3,FALSE)</f>
        <v>#N/A</v>
      </c>
      <c r="S1634" s="374"/>
      <c r="T1634" s="377"/>
      <c r="U1634" s="378">
        <f t="shared" si="225"/>
        <v>0</v>
      </c>
      <c r="V1634" s="379"/>
      <c r="W1634" s="380"/>
      <c r="X1634" s="380"/>
      <c r="Y1634" s="380"/>
      <c r="Z1634" s="379"/>
      <c r="AA1634" s="381"/>
      <c r="AB1634" s="379"/>
      <c r="AC1634" s="380"/>
      <c r="AD1634" s="382">
        <f t="shared" si="232"/>
        <v>0</v>
      </c>
      <c r="AE1634" s="383">
        <f t="shared" si="233"/>
        <v>0</v>
      </c>
      <c r="AF1634" s="379"/>
      <c r="AG1634" s="381"/>
      <c r="AH1634" s="379"/>
      <c r="AI1634" s="381"/>
      <c r="AJ1634" s="384" t="str">
        <f t="shared" si="226"/>
        <v/>
      </c>
      <c r="AK1634" s="385" t="str">
        <f t="shared" si="227"/>
        <v/>
      </c>
      <c r="AL1634" s="388" t="str">
        <f t="shared" si="228"/>
        <v/>
      </c>
      <c r="AM1634" s="389" t="str">
        <f t="shared" si="229"/>
        <v/>
      </c>
      <c r="AN1634" s="388" t="str">
        <f t="shared" si="230"/>
        <v/>
      </c>
      <c r="AO1634" s="389" t="str">
        <f t="shared" si="231"/>
        <v/>
      </c>
      <c r="AP1634" s="423"/>
      <c r="AQ1634" s="423"/>
      <c r="AR1634" s="431" t="e">
        <f>VLOOKUP($B1634,'acc names'!$C$2:$D$12102,2,FALSE)</f>
        <v>#N/A</v>
      </c>
      <c r="AS1634" s="431" t="e">
        <f>VLOOKUP($AQ1634,software!$A$1:$B$14605,2,FALSE)</f>
        <v>#N/A</v>
      </c>
      <c r="AT1634" s="423"/>
      <c r="AV1634" s="423"/>
    </row>
    <row r="1635" spans="1:48" ht="12.75" x14ac:dyDescent="0.2">
      <c r="A1635" s="101"/>
      <c r="B1635" s="42"/>
      <c r="C1635" s="142"/>
      <c r="D1635" s="143"/>
      <c r="E1635" s="107"/>
      <c r="F1635" s="46"/>
      <c r="G1635" s="46"/>
      <c r="H1635" s="46"/>
      <c r="I1635" s="46"/>
      <c r="J1635" s="46"/>
      <c r="K1635" s="46"/>
      <c r="L1635" s="139"/>
      <c r="M1635" s="41"/>
      <c r="N1635" s="45"/>
      <c r="O1635" s="47"/>
      <c r="P1635" s="43"/>
      <c r="Q1635" s="71" t="e">
        <f>VLOOKUP(N1635,'error categories'!$A$2:$D$54,4,FALSE)</f>
        <v>#N/A</v>
      </c>
      <c r="R1635" s="72" t="e">
        <f>VLOOKUP(N1635,'error categories'!$A$2:$D$54,3,FALSE)</f>
        <v>#N/A</v>
      </c>
      <c r="S1635" s="374"/>
      <c r="T1635" s="377"/>
      <c r="U1635" s="378">
        <f t="shared" si="225"/>
        <v>0</v>
      </c>
      <c r="V1635" s="379"/>
      <c r="W1635" s="380"/>
      <c r="X1635" s="380"/>
      <c r="Y1635" s="380"/>
      <c r="Z1635" s="379"/>
      <c r="AA1635" s="381"/>
      <c r="AB1635" s="379"/>
      <c r="AC1635" s="380"/>
      <c r="AD1635" s="382">
        <f t="shared" si="232"/>
        <v>0</v>
      </c>
      <c r="AE1635" s="383">
        <f t="shared" si="233"/>
        <v>0</v>
      </c>
      <c r="AF1635" s="379"/>
      <c r="AG1635" s="381"/>
      <c r="AH1635" s="379"/>
      <c r="AI1635" s="381"/>
      <c r="AJ1635" s="384" t="str">
        <f t="shared" si="226"/>
        <v/>
      </c>
      <c r="AK1635" s="385" t="str">
        <f t="shared" si="227"/>
        <v/>
      </c>
      <c r="AL1635" s="388" t="str">
        <f t="shared" si="228"/>
        <v/>
      </c>
      <c r="AM1635" s="389" t="str">
        <f t="shared" si="229"/>
        <v/>
      </c>
      <c r="AN1635" s="388" t="str">
        <f t="shared" si="230"/>
        <v/>
      </c>
      <c r="AO1635" s="389" t="str">
        <f t="shared" si="231"/>
        <v/>
      </c>
      <c r="AP1635" s="423"/>
      <c r="AQ1635" s="423"/>
      <c r="AR1635" s="431" t="e">
        <f>VLOOKUP($B1635,'acc names'!$C$2:$D$12102,2,FALSE)</f>
        <v>#N/A</v>
      </c>
      <c r="AS1635" s="431" t="e">
        <f>VLOOKUP($AQ1635,software!$A$1:$B$14605,2,FALSE)</f>
        <v>#N/A</v>
      </c>
      <c r="AT1635" s="423"/>
      <c r="AV1635" s="423"/>
    </row>
    <row r="1636" spans="1:48" ht="12.75" x14ac:dyDescent="0.2">
      <c r="A1636" s="101"/>
      <c r="B1636" s="42"/>
      <c r="C1636" s="142"/>
      <c r="D1636" s="143"/>
      <c r="E1636" s="107"/>
      <c r="F1636" s="46"/>
      <c r="G1636" s="46"/>
      <c r="H1636" s="46"/>
      <c r="I1636" s="46"/>
      <c r="J1636" s="46"/>
      <c r="K1636" s="46"/>
      <c r="L1636" s="139"/>
      <c r="M1636" s="41"/>
      <c r="N1636" s="45"/>
      <c r="O1636" s="47"/>
      <c r="P1636" s="43"/>
      <c r="Q1636" s="71" t="e">
        <f>VLOOKUP(N1636,'error categories'!$A$2:$D$54,4,FALSE)</f>
        <v>#N/A</v>
      </c>
      <c r="R1636" s="72" t="e">
        <f>VLOOKUP(N1636,'error categories'!$A$2:$D$54,3,FALSE)</f>
        <v>#N/A</v>
      </c>
      <c r="S1636" s="374"/>
      <c r="T1636" s="377"/>
      <c r="U1636" s="378">
        <f t="shared" si="225"/>
        <v>0</v>
      </c>
      <c r="V1636" s="379"/>
      <c r="W1636" s="380"/>
      <c r="X1636" s="380"/>
      <c r="Y1636" s="380"/>
      <c r="Z1636" s="379"/>
      <c r="AA1636" s="381"/>
      <c r="AB1636" s="379"/>
      <c r="AC1636" s="380"/>
      <c r="AD1636" s="382">
        <f t="shared" si="232"/>
        <v>0</v>
      </c>
      <c r="AE1636" s="383">
        <f t="shared" si="233"/>
        <v>0</v>
      </c>
      <c r="AF1636" s="379"/>
      <c r="AG1636" s="381"/>
      <c r="AH1636" s="379"/>
      <c r="AI1636" s="381"/>
      <c r="AJ1636" s="384" t="str">
        <f t="shared" si="226"/>
        <v/>
      </c>
      <c r="AK1636" s="385" t="str">
        <f t="shared" si="227"/>
        <v/>
      </c>
      <c r="AL1636" s="388" t="str">
        <f t="shared" si="228"/>
        <v/>
      </c>
      <c r="AM1636" s="389" t="str">
        <f t="shared" si="229"/>
        <v/>
      </c>
      <c r="AN1636" s="388" t="str">
        <f t="shared" si="230"/>
        <v/>
      </c>
      <c r="AO1636" s="389" t="str">
        <f t="shared" si="231"/>
        <v/>
      </c>
      <c r="AP1636" s="423"/>
      <c r="AQ1636" s="423"/>
      <c r="AR1636" s="431" t="e">
        <f>VLOOKUP($B1636,'acc names'!$C$2:$D$12102,2,FALSE)</f>
        <v>#N/A</v>
      </c>
      <c r="AS1636" s="431" t="e">
        <f>VLOOKUP($AQ1636,software!$A$1:$B$14605,2,FALSE)</f>
        <v>#N/A</v>
      </c>
      <c r="AT1636" s="423"/>
      <c r="AV1636" s="423"/>
    </row>
    <row r="1637" spans="1:48" ht="12.75" x14ac:dyDescent="0.2">
      <c r="A1637" s="101"/>
      <c r="B1637" s="42"/>
      <c r="C1637" s="142"/>
      <c r="D1637" s="143"/>
      <c r="E1637" s="107"/>
      <c r="F1637" s="46"/>
      <c r="G1637" s="46"/>
      <c r="H1637" s="46"/>
      <c r="I1637" s="46"/>
      <c r="J1637" s="46"/>
      <c r="K1637" s="46"/>
      <c r="L1637" s="139"/>
      <c r="M1637" s="41"/>
      <c r="N1637" s="45"/>
      <c r="O1637" s="47"/>
      <c r="P1637" s="43"/>
      <c r="Q1637" s="71" t="e">
        <f>VLOOKUP(N1637,'error categories'!$A$2:$D$54,4,FALSE)</f>
        <v>#N/A</v>
      </c>
      <c r="R1637" s="72" t="e">
        <f>VLOOKUP(N1637,'error categories'!$A$2:$D$54,3,FALSE)</f>
        <v>#N/A</v>
      </c>
      <c r="S1637" s="374"/>
      <c r="T1637" s="377"/>
      <c r="U1637" s="378">
        <f t="shared" si="225"/>
        <v>0</v>
      </c>
      <c r="V1637" s="379"/>
      <c r="W1637" s="380"/>
      <c r="X1637" s="380"/>
      <c r="Y1637" s="380"/>
      <c r="Z1637" s="379"/>
      <c r="AA1637" s="381"/>
      <c r="AB1637" s="379"/>
      <c r="AC1637" s="380"/>
      <c r="AD1637" s="382">
        <f t="shared" si="232"/>
        <v>0</v>
      </c>
      <c r="AE1637" s="383">
        <f t="shared" si="233"/>
        <v>0</v>
      </c>
      <c r="AF1637" s="379"/>
      <c r="AG1637" s="381"/>
      <c r="AH1637" s="379"/>
      <c r="AI1637" s="381"/>
      <c r="AJ1637" s="384" t="str">
        <f t="shared" si="226"/>
        <v/>
      </c>
      <c r="AK1637" s="385" t="str">
        <f t="shared" si="227"/>
        <v/>
      </c>
      <c r="AL1637" s="388" t="str">
        <f t="shared" si="228"/>
        <v/>
      </c>
      <c r="AM1637" s="389" t="str">
        <f t="shared" si="229"/>
        <v/>
      </c>
      <c r="AN1637" s="388" t="str">
        <f t="shared" si="230"/>
        <v/>
      </c>
      <c r="AO1637" s="389" t="str">
        <f t="shared" si="231"/>
        <v/>
      </c>
      <c r="AP1637" s="423"/>
      <c r="AQ1637" s="423"/>
      <c r="AR1637" s="431" t="e">
        <f>VLOOKUP($B1637,'acc names'!$C$2:$D$12102,2,FALSE)</f>
        <v>#N/A</v>
      </c>
      <c r="AS1637" s="431" t="e">
        <f>VLOOKUP($AQ1637,software!$A$1:$B$14605,2,FALSE)</f>
        <v>#N/A</v>
      </c>
      <c r="AT1637" s="423"/>
      <c r="AV1637" s="423"/>
    </row>
    <row r="1638" spans="1:48" ht="12.75" x14ac:dyDescent="0.2">
      <c r="A1638" s="101"/>
      <c r="B1638" s="42"/>
      <c r="C1638" s="142"/>
      <c r="D1638" s="143"/>
      <c r="E1638" s="107"/>
      <c r="F1638" s="46"/>
      <c r="G1638" s="46"/>
      <c r="H1638" s="46"/>
      <c r="I1638" s="46"/>
      <c r="J1638" s="46"/>
      <c r="K1638" s="46"/>
      <c r="L1638" s="139"/>
      <c r="M1638" s="41"/>
      <c r="N1638" s="45"/>
      <c r="O1638" s="47"/>
      <c r="P1638" s="43"/>
      <c r="Q1638" s="71" t="e">
        <f>VLOOKUP(N1638,'error categories'!$A$2:$D$54,4,FALSE)</f>
        <v>#N/A</v>
      </c>
      <c r="R1638" s="72" t="e">
        <f>VLOOKUP(N1638,'error categories'!$A$2:$D$54,3,FALSE)</f>
        <v>#N/A</v>
      </c>
      <c r="S1638" s="374"/>
      <c r="T1638" s="377"/>
      <c r="U1638" s="378">
        <f t="shared" si="225"/>
        <v>0</v>
      </c>
      <c r="V1638" s="379"/>
      <c r="W1638" s="380"/>
      <c r="X1638" s="380"/>
      <c r="Y1638" s="380"/>
      <c r="Z1638" s="379"/>
      <c r="AA1638" s="381"/>
      <c r="AB1638" s="379"/>
      <c r="AC1638" s="380"/>
      <c r="AD1638" s="382">
        <f t="shared" si="232"/>
        <v>0</v>
      </c>
      <c r="AE1638" s="383">
        <f t="shared" si="233"/>
        <v>0</v>
      </c>
      <c r="AF1638" s="379"/>
      <c r="AG1638" s="381"/>
      <c r="AH1638" s="379"/>
      <c r="AI1638" s="381"/>
      <c r="AJ1638" s="384" t="str">
        <f t="shared" si="226"/>
        <v/>
      </c>
      <c r="AK1638" s="385" t="str">
        <f t="shared" si="227"/>
        <v/>
      </c>
      <c r="AL1638" s="388" t="str">
        <f t="shared" si="228"/>
        <v/>
      </c>
      <c r="AM1638" s="389" t="str">
        <f t="shared" si="229"/>
        <v/>
      </c>
      <c r="AN1638" s="388" t="str">
        <f t="shared" si="230"/>
        <v/>
      </c>
      <c r="AO1638" s="389" t="str">
        <f t="shared" si="231"/>
        <v/>
      </c>
      <c r="AP1638" s="423"/>
      <c r="AQ1638" s="423"/>
      <c r="AR1638" s="431" t="e">
        <f>VLOOKUP($B1638,'acc names'!$C$2:$D$12102,2,FALSE)</f>
        <v>#N/A</v>
      </c>
      <c r="AS1638" s="431" t="e">
        <f>VLOOKUP($AQ1638,software!$A$1:$B$14605,2,FALSE)</f>
        <v>#N/A</v>
      </c>
      <c r="AT1638" s="423"/>
      <c r="AV1638" s="423"/>
    </row>
    <row r="1639" spans="1:48" ht="12.75" x14ac:dyDescent="0.2">
      <c r="A1639" s="101"/>
      <c r="B1639" s="42"/>
      <c r="C1639" s="142"/>
      <c r="D1639" s="143"/>
      <c r="E1639" s="107"/>
      <c r="F1639" s="46"/>
      <c r="G1639" s="46"/>
      <c r="H1639" s="46"/>
      <c r="I1639" s="46"/>
      <c r="J1639" s="46"/>
      <c r="K1639" s="46"/>
      <c r="L1639" s="139"/>
      <c r="M1639" s="41"/>
      <c r="N1639" s="45"/>
      <c r="O1639" s="47"/>
      <c r="P1639" s="43"/>
      <c r="Q1639" s="71" t="e">
        <f>VLOOKUP(N1639,'error categories'!$A$2:$D$54,4,FALSE)</f>
        <v>#N/A</v>
      </c>
      <c r="R1639" s="72" t="e">
        <f>VLOOKUP(N1639,'error categories'!$A$2:$D$54,3,FALSE)</f>
        <v>#N/A</v>
      </c>
      <c r="S1639" s="374"/>
      <c r="T1639" s="377"/>
      <c r="U1639" s="378">
        <f t="shared" si="225"/>
        <v>0</v>
      </c>
      <c r="V1639" s="379"/>
      <c r="W1639" s="380"/>
      <c r="X1639" s="380"/>
      <c r="Y1639" s="380"/>
      <c r="Z1639" s="379"/>
      <c r="AA1639" s="381"/>
      <c r="AB1639" s="379"/>
      <c r="AC1639" s="380"/>
      <c r="AD1639" s="382">
        <f t="shared" si="232"/>
        <v>0</v>
      </c>
      <c r="AE1639" s="383">
        <f t="shared" si="233"/>
        <v>0</v>
      </c>
      <c r="AF1639" s="379"/>
      <c r="AG1639" s="381"/>
      <c r="AH1639" s="379"/>
      <c r="AI1639" s="381"/>
      <c r="AJ1639" s="384" t="str">
        <f t="shared" si="226"/>
        <v/>
      </c>
      <c r="AK1639" s="385" t="str">
        <f t="shared" si="227"/>
        <v/>
      </c>
      <c r="AL1639" s="388" t="str">
        <f t="shared" si="228"/>
        <v/>
      </c>
      <c r="AM1639" s="389" t="str">
        <f t="shared" si="229"/>
        <v/>
      </c>
      <c r="AN1639" s="388" t="str">
        <f t="shared" si="230"/>
        <v/>
      </c>
      <c r="AO1639" s="389" t="str">
        <f t="shared" si="231"/>
        <v/>
      </c>
      <c r="AP1639" s="423"/>
      <c r="AQ1639" s="423"/>
      <c r="AR1639" s="431" t="e">
        <f>VLOOKUP($B1639,'acc names'!$C$2:$D$12102,2,FALSE)</f>
        <v>#N/A</v>
      </c>
      <c r="AS1639" s="431" t="e">
        <f>VLOOKUP($AQ1639,software!$A$1:$B$14605,2,FALSE)</f>
        <v>#N/A</v>
      </c>
      <c r="AT1639" s="423"/>
      <c r="AV1639" s="423"/>
    </row>
    <row r="1640" spans="1:48" ht="12.75" x14ac:dyDescent="0.2">
      <c r="A1640" s="101"/>
      <c r="B1640" s="42"/>
      <c r="C1640" s="142"/>
      <c r="D1640" s="143"/>
      <c r="E1640" s="107"/>
      <c r="F1640" s="46"/>
      <c r="G1640" s="46"/>
      <c r="H1640" s="46"/>
      <c r="I1640" s="46"/>
      <c r="J1640" s="46"/>
      <c r="K1640" s="46"/>
      <c r="L1640" s="139"/>
      <c r="M1640" s="41"/>
      <c r="N1640" s="45"/>
      <c r="O1640" s="47"/>
      <c r="P1640" s="43"/>
      <c r="Q1640" s="71" t="e">
        <f>VLOOKUP(N1640,'error categories'!$A$2:$D$54,4,FALSE)</f>
        <v>#N/A</v>
      </c>
      <c r="R1640" s="72" t="e">
        <f>VLOOKUP(N1640,'error categories'!$A$2:$D$54,3,FALSE)</f>
        <v>#N/A</v>
      </c>
      <c r="S1640" s="374"/>
      <c r="T1640" s="377"/>
      <c r="U1640" s="378">
        <f t="shared" si="225"/>
        <v>0</v>
      </c>
      <c r="V1640" s="379"/>
      <c r="W1640" s="380"/>
      <c r="X1640" s="380"/>
      <c r="Y1640" s="380"/>
      <c r="Z1640" s="379"/>
      <c r="AA1640" s="381"/>
      <c r="AB1640" s="379"/>
      <c r="AC1640" s="380"/>
      <c r="AD1640" s="382">
        <f t="shared" si="232"/>
        <v>0</v>
      </c>
      <c r="AE1640" s="383">
        <f t="shared" si="233"/>
        <v>0</v>
      </c>
      <c r="AF1640" s="379"/>
      <c r="AG1640" s="381"/>
      <c r="AH1640" s="379"/>
      <c r="AI1640" s="381"/>
      <c r="AJ1640" s="384" t="str">
        <f t="shared" si="226"/>
        <v/>
      </c>
      <c r="AK1640" s="385" t="str">
        <f t="shared" si="227"/>
        <v/>
      </c>
      <c r="AL1640" s="388" t="str">
        <f t="shared" si="228"/>
        <v/>
      </c>
      <c r="AM1640" s="389" t="str">
        <f t="shared" si="229"/>
        <v/>
      </c>
      <c r="AN1640" s="388" t="str">
        <f t="shared" si="230"/>
        <v/>
      </c>
      <c r="AO1640" s="389" t="str">
        <f t="shared" si="231"/>
        <v/>
      </c>
      <c r="AP1640" s="423"/>
      <c r="AQ1640" s="423"/>
      <c r="AR1640" s="431" t="e">
        <f>VLOOKUP($B1640,'acc names'!$C$2:$D$12102,2,FALSE)</f>
        <v>#N/A</v>
      </c>
      <c r="AS1640" s="431" t="e">
        <f>VLOOKUP($AQ1640,software!$A$1:$B$14605,2,FALSE)</f>
        <v>#N/A</v>
      </c>
      <c r="AT1640" s="423"/>
      <c r="AV1640" s="423"/>
    </row>
    <row r="1641" spans="1:48" ht="12.75" x14ac:dyDescent="0.2">
      <c r="A1641" s="101"/>
      <c r="B1641" s="42"/>
      <c r="C1641" s="142"/>
      <c r="D1641" s="143"/>
      <c r="E1641" s="107"/>
      <c r="F1641" s="46"/>
      <c r="G1641" s="46"/>
      <c r="H1641" s="46"/>
      <c r="I1641" s="46"/>
      <c r="J1641" s="46"/>
      <c r="K1641" s="46"/>
      <c r="L1641" s="139"/>
      <c r="M1641" s="41"/>
      <c r="N1641" s="45"/>
      <c r="O1641" s="47"/>
      <c r="P1641" s="43"/>
      <c r="Q1641" s="71" t="e">
        <f>VLOOKUP(N1641,'error categories'!$A$2:$D$54,4,FALSE)</f>
        <v>#N/A</v>
      </c>
      <c r="R1641" s="72" t="e">
        <f>VLOOKUP(N1641,'error categories'!$A$2:$D$54,3,FALSE)</f>
        <v>#N/A</v>
      </c>
      <c r="S1641" s="374"/>
      <c r="T1641" s="377"/>
      <c r="U1641" s="378">
        <f t="shared" si="225"/>
        <v>0</v>
      </c>
      <c r="V1641" s="379"/>
      <c r="W1641" s="380"/>
      <c r="X1641" s="380"/>
      <c r="Y1641" s="380"/>
      <c r="Z1641" s="379"/>
      <c r="AA1641" s="381"/>
      <c r="AB1641" s="379"/>
      <c r="AC1641" s="380"/>
      <c r="AD1641" s="382">
        <f t="shared" si="232"/>
        <v>0</v>
      </c>
      <c r="AE1641" s="383">
        <f t="shared" si="233"/>
        <v>0</v>
      </c>
      <c r="AF1641" s="379"/>
      <c r="AG1641" s="381"/>
      <c r="AH1641" s="379"/>
      <c r="AI1641" s="381"/>
      <c r="AJ1641" s="384" t="str">
        <f t="shared" si="226"/>
        <v/>
      </c>
      <c r="AK1641" s="385" t="str">
        <f t="shared" si="227"/>
        <v/>
      </c>
      <c r="AL1641" s="388" t="str">
        <f t="shared" si="228"/>
        <v/>
      </c>
      <c r="AM1641" s="389" t="str">
        <f t="shared" si="229"/>
        <v/>
      </c>
      <c r="AN1641" s="388" t="str">
        <f t="shared" si="230"/>
        <v/>
      </c>
      <c r="AO1641" s="389" t="str">
        <f t="shared" si="231"/>
        <v/>
      </c>
      <c r="AP1641" s="423"/>
      <c r="AQ1641" s="423"/>
      <c r="AR1641" s="431" t="e">
        <f>VLOOKUP($B1641,'acc names'!$C$2:$D$12102,2,FALSE)</f>
        <v>#N/A</v>
      </c>
      <c r="AS1641" s="431" t="e">
        <f>VLOOKUP($AQ1641,software!$A$1:$B$14605,2,FALSE)</f>
        <v>#N/A</v>
      </c>
      <c r="AT1641" s="423"/>
      <c r="AV1641" s="423"/>
    </row>
    <row r="1642" spans="1:48" ht="12.75" x14ac:dyDescent="0.2">
      <c r="A1642" s="101"/>
      <c r="B1642" s="42"/>
      <c r="C1642" s="142"/>
      <c r="D1642" s="143"/>
      <c r="E1642" s="107"/>
      <c r="F1642" s="46"/>
      <c r="G1642" s="46"/>
      <c r="H1642" s="46"/>
      <c r="I1642" s="46"/>
      <c r="J1642" s="46"/>
      <c r="K1642" s="46"/>
      <c r="L1642" s="139"/>
      <c r="M1642" s="41"/>
      <c r="N1642" s="45"/>
      <c r="O1642" s="47"/>
      <c r="P1642" s="43"/>
      <c r="Q1642" s="71" t="e">
        <f>VLOOKUP(N1642,'error categories'!$A$2:$D$54,4,FALSE)</f>
        <v>#N/A</v>
      </c>
      <c r="R1642" s="72" t="e">
        <f>VLOOKUP(N1642,'error categories'!$A$2:$D$54,3,FALSE)</f>
        <v>#N/A</v>
      </c>
      <c r="S1642" s="374"/>
      <c r="T1642" s="377"/>
      <c r="U1642" s="378">
        <f t="shared" si="225"/>
        <v>0</v>
      </c>
      <c r="V1642" s="379"/>
      <c r="W1642" s="380"/>
      <c r="X1642" s="380"/>
      <c r="Y1642" s="380"/>
      <c r="Z1642" s="379"/>
      <c r="AA1642" s="381"/>
      <c r="AB1642" s="379"/>
      <c r="AC1642" s="380"/>
      <c r="AD1642" s="382">
        <f t="shared" si="232"/>
        <v>0</v>
      </c>
      <c r="AE1642" s="383">
        <f t="shared" si="233"/>
        <v>0</v>
      </c>
      <c r="AF1642" s="379"/>
      <c r="AG1642" s="381"/>
      <c r="AH1642" s="379"/>
      <c r="AI1642" s="381"/>
      <c r="AJ1642" s="384" t="str">
        <f t="shared" si="226"/>
        <v/>
      </c>
      <c r="AK1642" s="385" t="str">
        <f t="shared" si="227"/>
        <v/>
      </c>
      <c r="AL1642" s="388" t="str">
        <f t="shared" si="228"/>
        <v/>
      </c>
      <c r="AM1642" s="389" t="str">
        <f t="shared" si="229"/>
        <v/>
      </c>
      <c r="AN1642" s="388" t="str">
        <f t="shared" si="230"/>
        <v/>
      </c>
      <c r="AO1642" s="389" t="str">
        <f t="shared" si="231"/>
        <v/>
      </c>
      <c r="AP1642" s="423"/>
      <c r="AQ1642" s="423"/>
      <c r="AR1642" s="431" t="e">
        <f>VLOOKUP($B1642,'acc names'!$C$2:$D$12102,2,FALSE)</f>
        <v>#N/A</v>
      </c>
      <c r="AS1642" s="431" t="e">
        <f>VLOOKUP($AQ1642,software!$A$1:$B$14605,2,FALSE)</f>
        <v>#N/A</v>
      </c>
      <c r="AT1642" s="423"/>
      <c r="AV1642" s="423"/>
    </row>
    <row r="1643" spans="1:48" ht="12.75" x14ac:dyDescent="0.2">
      <c r="A1643" s="101"/>
      <c r="B1643" s="42"/>
      <c r="C1643" s="142"/>
      <c r="D1643" s="143"/>
      <c r="E1643" s="107"/>
      <c r="F1643" s="46"/>
      <c r="G1643" s="46"/>
      <c r="H1643" s="46"/>
      <c r="I1643" s="46"/>
      <c r="J1643" s="46"/>
      <c r="K1643" s="46"/>
      <c r="L1643" s="139"/>
      <c r="M1643" s="41"/>
      <c r="N1643" s="45"/>
      <c r="O1643" s="47"/>
      <c r="P1643" s="43"/>
      <c r="Q1643" s="71" t="e">
        <f>VLOOKUP(N1643,'error categories'!$A$2:$D$54,4,FALSE)</f>
        <v>#N/A</v>
      </c>
      <c r="R1643" s="72" t="e">
        <f>VLOOKUP(N1643,'error categories'!$A$2:$D$54,3,FALSE)</f>
        <v>#N/A</v>
      </c>
      <c r="S1643" s="374"/>
      <c r="T1643" s="377"/>
      <c r="U1643" s="378">
        <f t="shared" si="225"/>
        <v>0</v>
      </c>
      <c r="V1643" s="379"/>
      <c r="W1643" s="380"/>
      <c r="X1643" s="380"/>
      <c r="Y1643" s="380"/>
      <c r="Z1643" s="379"/>
      <c r="AA1643" s="381"/>
      <c r="AB1643" s="379"/>
      <c r="AC1643" s="380"/>
      <c r="AD1643" s="382">
        <f t="shared" si="232"/>
        <v>0</v>
      </c>
      <c r="AE1643" s="383">
        <f t="shared" si="233"/>
        <v>0</v>
      </c>
      <c r="AF1643" s="379"/>
      <c r="AG1643" s="381"/>
      <c r="AH1643" s="379"/>
      <c r="AI1643" s="381"/>
      <c r="AJ1643" s="384" t="str">
        <f t="shared" si="226"/>
        <v/>
      </c>
      <c r="AK1643" s="385" t="str">
        <f t="shared" si="227"/>
        <v/>
      </c>
      <c r="AL1643" s="388" t="str">
        <f t="shared" si="228"/>
        <v/>
      </c>
      <c r="AM1643" s="389" t="str">
        <f t="shared" si="229"/>
        <v/>
      </c>
      <c r="AN1643" s="388" t="str">
        <f t="shared" si="230"/>
        <v/>
      </c>
      <c r="AO1643" s="389" t="str">
        <f t="shared" si="231"/>
        <v/>
      </c>
      <c r="AP1643" s="423"/>
      <c r="AQ1643" s="423"/>
      <c r="AR1643" s="431" t="e">
        <f>VLOOKUP($B1643,'acc names'!$C$2:$D$12102,2,FALSE)</f>
        <v>#N/A</v>
      </c>
      <c r="AS1643" s="431" t="e">
        <f>VLOOKUP($AQ1643,software!$A$1:$B$14605,2,FALSE)</f>
        <v>#N/A</v>
      </c>
      <c r="AT1643" s="423"/>
      <c r="AV1643" s="423"/>
    </row>
    <row r="1644" spans="1:48" ht="12.75" x14ac:dyDescent="0.2">
      <c r="A1644" s="101"/>
      <c r="B1644" s="42"/>
      <c r="C1644" s="142"/>
      <c r="D1644" s="143"/>
      <c r="E1644" s="107"/>
      <c r="F1644" s="46"/>
      <c r="G1644" s="46"/>
      <c r="H1644" s="46"/>
      <c r="I1644" s="46"/>
      <c r="J1644" s="46"/>
      <c r="K1644" s="46"/>
      <c r="L1644" s="139"/>
      <c r="M1644" s="41"/>
      <c r="N1644" s="45"/>
      <c r="O1644" s="47"/>
      <c r="P1644" s="43"/>
      <c r="Q1644" s="71" t="e">
        <f>VLOOKUP(N1644,'error categories'!$A$2:$D$54,4,FALSE)</f>
        <v>#N/A</v>
      </c>
      <c r="R1644" s="72" t="e">
        <f>VLOOKUP(N1644,'error categories'!$A$2:$D$54,3,FALSE)</f>
        <v>#N/A</v>
      </c>
      <c r="S1644" s="374"/>
      <c r="T1644" s="377"/>
      <c r="U1644" s="378">
        <f t="shared" si="225"/>
        <v>0</v>
      </c>
      <c r="V1644" s="379"/>
      <c r="W1644" s="380"/>
      <c r="X1644" s="380"/>
      <c r="Y1644" s="380"/>
      <c r="Z1644" s="379"/>
      <c r="AA1644" s="381"/>
      <c r="AB1644" s="379"/>
      <c r="AC1644" s="380"/>
      <c r="AD1644" s="382">
        <f t="shared" si="232"/>
        <v>0</v>
      </c>
      <c r="AE1644" s="383">
        <f t="shared" si="233"/>
        <v>0</v>
      </c>
      <c r="AF1644" s="379"/>
      <c r="AG1644" s="381"/>
      <c r="AH1644" s="379"/>
      <c r="AI1644" s="381"/>
      <c r="AJ1644" s="384" t="str">
        <f t="shared" si="226"/>
        <v/>
      </c>
      <c r="AK1644" s="385" t="str">
        <f t="shared" si="227"/>
        <v/>
      </c>
      <c r="AL1644" s="388" t="str">
        <f t="shared" si="228"/>
        <v/>
      </c>
      <c r="AM1644" s="389" t="str">
        <f t="shared" si="229"/>
        <v/>
      </c>
      <c r="AN1644" s="388" t="str">
        <f t="shared" si="230"/>
        <v/>
      </c>
      <c r="AO1644" s="389" t="str">
        <f t="shared" si="231"/>
        <v/>
      </c>
      <c r="AP1644" s="423"/>
      <c r="AQ1644" s="423"/>
      <c r="AR1644" s="431" t="e">
        <f>VLOOKUP($B1644,'acc names'!$C$2:$D$12102,2,FALSE)</f>
        <v>#N/A</v>
      </c>
      <c r="AS1644" s="431" t="e">
        <f>VLOOKUP($AQ1644,software!$A$1:$B$14605,2,FALSE)</f>
        <v>#N/A</v>
      </c>
      <c r="AT1644" s="423"/>
      <c r="AV1644" s="423"/>
    </row>
    <row r="1645" spans="1:48" ht="12.75" x14ac:dyDescent="0.2">
      <c r="A1645" s="101"/>
      <c r="B1645" s="42"/>
      <c r="C1645" s="142"/>
      <c r="D1645" s="143"/>
      <c r="E1645" s="107"/>
      <c r="F1645" s="46"/>
      <c r="G1645" s="46"/>
      <c r="H1645" s="46"/>
      <c r="I1645" s="46"/>
      <c r="J1645" s="46"/>
      <c r="K1645" s="46"/>
      <c r="L1645" s="139"/>
      <c r="M1645" s="41"/>
      <c r="N1645" s="45"/>
      <c r="O1645" s="47"/>
      <c r="P1645" s="43"/>
      <c r="Q1645" s="71" t="e">
        <f>VLOOKUP(N1645,'error categories'!$A$2:$D$54,4,FALSE)</f>
        <v>#N/A</v>
      </c>
      <c r="R1645" s="72" t="e">
        <f>VLOOKUP(N1645,'error categories'!$A$2:$D$54,3,FALSE)</f>
        <v>#N/A</v>
      </c>
      <c r="S1645" s="374"/>
      <c r="T1645" s="377"/>
      <c r="U1645" s="378">
        <f t="shared" si="225"/>
        <v>0</v>
      </c>
      <c r="V1645" s="379"/>
      <c r="W1645" s="380"/>
      <c r="X1645" s="380"/>
      <c r="Y1645" s="380"/>
      <c r="Z1645" s="379"/>
      <c r="AA1645" s="381"/>
      <c r="AB1645" s="379"/>
      <c r="AC1645" s="380"/>
      <c r="AD1645" s="382">
        <f t="shared" si="232"/>
        <v>0</v>
      </c>
      <c r="AE1645" s="383">
        <f t="shared" si="233"/>
        <v>0</v>
      </c>
      <c r="AF1645" s="379"/>
      <c r="AG1645" s="381"/>
      <c r="AH1645" s="379"/>
      <c r="AI1645" s="381"/>
      <c r="AJ1645" s="384" t="str">
        <f t="shared" si="226"/>
        <v/>
      </c>
      <c r="AK1645" s="385" t="str">
        <f t="shared" si="227"/>
        <v/>
      </c>
      <c r="AL1645" s="388" t="str">
        <f t="shared" si="228"/>
        <v/>
      </c>
      <c r="AM1645" s="389" t="str">
        <f t="shared" si="229"/>
        <v/>
      </c>
      <c r="AN1645" s="388" t="str">
        <f t="shared" si="230"/>
        <v/>
      </c>
      <c r="AO1645" s="389" t="str">
        <f t="shared" si="231"/>
        <v/>
      </c>
      <c r="AP1645" s="423"/>
      <c r="AQ1645" s="423"/>
      <c r="AR1645" s="431" t="e">
        <f>VLOOKUP($B1645,'acc names'!$C$2:$D$12102,2,FALSE)</f>
        <v>#N/A</v>
      </c>
      <c r="AS1645" s="431" t="e">
        <f>VLOOKUP($AQ1645,software!$A$1:$B$14605,2,FALSE)</f>
        <v>#N/A</v>
      </c>
      <c r="AT1645" s="423"/>
      <c r="AV1645" s="423"/>
    </row>
    <row r="1646" spans="1:48" ht="12.75" x14ac:dyDescent="0.2">
      <c r="A1646" s="101"/>
      <c r="B1646" s="42"/>
      <c r="C1646" s="142"/>
      <c r="D1646" s="143"/>
      <c r="E1646" s="107"/>
      <c r="F1646" s="46"/>
      <c r="G1646" s="46"/>
      <c r="H1646" s="46"/>
      <c r="I1646" s="46"/>
      <c r="J1646" s="46"/>
      <c r="K1646" s="46"/>
      <c r="L1646" s="139"/>
      <c r="M1646" s="41"/>
      <c r="N1646" s="45"/>
      <c r="O1646" s="47"/>
      <c r="P1646" s="43"/>
      <c r="Q1646" s="71" t="e">
        <f>VLOOKUP(N1646,'error categories'!$A$2:$D$54,4,FALSE)</f>
        <v>#N/A</v>
      </c>
      <c r="R1646" s="72" t="e">
        <f>VLOOKUP(N1646,'error categories'!$A$2:$D$54,3,FALSE)</f>
        <v>#N/A</v>
      </c>
      <c r="S1646" s="374"/>
      <c r="T1646" s="377"/>
      <c r="U1646" s="378">
        <f t="shared" si="225"/>
        <v>0</v>
      </c>
      <c r="V1646" s="379"/>
      <c r="W1646" s="380"/>
      <c r="X1646" s="380"/>
      <c r="Y1646" s="380"/>
      <c r="Z1646" s="379"/>
      <c r="AA1646" s="381"/>
      <c r="AB1646" s="379"/>
      <c r="AC1646" s="380"/>
      <c r="AD1646" s="382">
        <f t="shared" si="232"/>
        <v>0</v>
      </c>
      <c r="AE1646" s="383">
        <f t="shared" si="233"/>
        <v>0</v>
      </c>
      <c r="AF1646" s="379"/>
      <c r="AG1646" s="381"/>
      <c r="AH1646" s="379"/>
      <c r="AI1646" s="381"/>
      <c r="AJ1646" s="384" t="str">
        <f t="shared" si="226"/>
        <v/>
      </c>
      <c r="AK1646" s="385" t="str">
        <f t="shared" si="227"/>
        <v/>
      </c>
      <c r="AL1646" s="388" t="str">
        <f t="shared" si="228"/>
        <v/>
      </c>
      <c r="AM1646" s="389" t="str">
        <f t="shared" si="229"/>
        <v/>
      </c>
      <c r="AN1646" s="388" t="str">
        <f t="shared" si="230"/>
        <v/>
      </c>
      <c r="AO1646" s="389" t="str">
        <f t="shared" si="231"/>
        <v/>
      </c>
      <c r="AP1646" s="423"/>
      <c r="AQ1646" s="423"/>
      <c r="AR1646" s="431" t="e">
        <f>VLOOKUP($B1646,'acc names'!$C$2:$D$12102,2,FALSE)</f>
        <v>#N/A</v>
      </c>
      <c r="AS1646" s="431" t="e">
        <f>VLOOKUP($AQ1646,software!$A$1:$B$14605,2,FALSE)</f>
        <v>#N/A</v>
      </c>
      <c r="AT1646" s="423"/>
      <c r="AV1646" s="423"/>
    </row>
    <row r="1647" spans="1:48" ht="12.75" x14ac:dyDescent="0.2">
      <c r="A1647" s="101"/>
      <c r="B1647" s="42"/>
      <c r="C1647" s="142"/>
      <c r="D1647" s="143"/>
      <c r="E1647" s="107"/>
      <c r="F1647" s="46"/>
      <c r="G1647" s="46"/>
      <c r="H1647" s="46"/>
      <c r="I1647" s="46"/>
      <c r="J1647" s="46"/>
      <c r="K1647" s="46"/>
      <c r="L1647" s="139"/>
      <c r="M1647" s="41"/>
      <c r="N1647" s="45"/>
      <c r="O1647" s="47"/>
      <c r="P1647" s="43"/>
      <c r="Q1647" s="71" t="e">
        <f>VLOOKUP(N1647,'error categories'!$A$2:$D$54,4,FALSE)</f>
        <v>#N/A</v>
      </c>
      <c r="R1647" s="72" t="e">
        <f>VLOOKUP(N1647,'error categories'!$A$2:$D$54,3,FALSE)</f>
        <v>#N/A</v>
      </c>
      <c r="S1647" s="374"/>
      <c r="T1647" s="377"/>
      <c r="U1647" s="378">
        <f t="shared" si="225"/>
        <v>0</v>
      </c>
      <c r="V1647" s="379"/>
      <c r="W1647" s="380"/>
      <c r="X1647" s="380"/>
      <c r="Y1647" s="380"/>
      <c r="Z1647" s="379"/>
      <c r="AA1647" s="381"/>
      <c r="AB1647" s="379"/>
      <c r="AC1647" s="380"/>
      <c r="AD1647" s="382">
        <f t="shared" si="232"/>
        <v>0</v>
      </c>
      <c r="AE1647" s="383">
        <f t="shared" si="233"/>
        <v>0</v>
      </c>
      <c r="AF1647" s="379"/>
      <c r="AG1647" s="381"/>
      <c r="AH1647" s="379"/>
      <c r="AI1647" s="381"/>
      <c r="AJ1647" s="384" t="str">
        <f t="shared" si="226"/>
        <v/>
      </c>
      <c r="AK1647" s="385" t="str">
        <f t="shared" si="227"/>
        <v/>
      </c>
      <c r="AL1647" s="388" t="str">
        <f t="shared" si="228"/>
        <v/>
      </c>
      <c r="AM1647" s="389" t="str">
        <f t="shared" si="229"/>
        <v/>
      </c>
      <c r="AN1647" s="388" t="str">
        <f t="shared" si="230"/>
        <v/>
      </c>
      <c r="AO1647" s="389" t="str">
        <f t="shared" si="231"/>
        <v/>
      </c>
      <c r="AP1647" s="423"/>
      <c r="AQ1647" s="423"/>
      <c r="AR1647" s="431" t="e">
        <f>VLOOKUP($B1647,'acc names'!$C$2:$D$12102,2,FALSE)</f>
        <v>#N/A</v>
      </c>
      <c r="AS1647" s="431" t="e">
        <f>VLOOKUP($AQ1647,software!$A$1:$B$14605,2,FALSE)</f>
        <v>#N/A</v>
      </c>
      <c r="AT1647" s="423"/>
      <c r="AV1647" s="423"/>
    </row>
    <row r="1648" spans="1:48" ht="12.75" x14ac:dyDescent="0.2">
      <c r="A1648" s="101"/>
      <c r="B1648" s="42"/>
      <c r="C1648" s="142"/>
      <c r="D1648" s="143"/>
      <c r="E1648" s="107"/>
      <c r="F1648" s="46"/>
      <c r="G1648" s="46"/>
      <c r="H1648" s="46"/>
      <c r="I1648" s="46"/>
      <c r="J1648" s="46"/>
      <c r="K1648" s="46"/>
      <c r="L1648" s="139"/>
      <c r="M1648" s="41"/>
      <c r="N1648" s="45"/>
      <c r="O1648" s="47"/>
      <c r="P1648" s="43"/>
      <c r="Q1648" s="71" t="e">
        <f>VLOOKUP(N1648,'error categories'!$A$2:$D$54,4,FALSE)</f>
        <v>#N/A</v>
      </c>
      <c r="R1648" s="72" t="e">
        <f>VLOOKUP(N1648,'error categories'!$A$2:$D$54,3,FALSE)</f>
        <v>#N/A</v>
      </c>
      <c r="S1648" s="374"/>
      <c r="T1648" s="377"/>
      <c r="U1648" s="378">
        <f t="shared" si="225"/>
        <v>0</v>
      </c>
      <c r="V1648" s="379"/>
      <c r="W1648" s="380"/>
      <c r="X1648" s="380"/>
      <c r="Y1648" s="380"/>
      <c r="Z1648" s="379"/>
      <c r="AA1648" s="381"/>
      <c r="AB1648" s="379"/>
      <c r="AC1648" s="380"/>
      <c r="AD1648" s="382">
        <f t="shared" si="232"/>
        <v>0</v>
      </c>
      <c r="AE1648" s="383">
        <f t="shared" si="233"/>
        <v>0</v>
      </c>
      <c r="AF1648" s="379"/>
      <c r="AG1648" s="381"/>
      <c r="AH1648" s="379"/>
      <c r="AI1648" s="381"/>
      <c r="AJ1648" s="384" t="str">
        <f t="shared" si="226"/>
        <v/>
      </c>
      <c r="AK1648" s="385" t="str">
        <f t="shared" si="227"/>
        <v/>
      </c>
      <c r="AL1648" s="388" t="str">
        <f t="shared" si="228"/>
        <v/>
      </c>
      <c r="AM1648" s="389" t="str">
        <f t="shared" si="229"/>
        <v/>
      </c>
      <c r="AN1648" s="388" t="str">
        <f t="shared" si="230"/>
        <v/>
      </c>
      <c r="AO1648" s="389" t="str">
        <f t="shared" si="231"/>
        <v/>
      </c>
      <c r="AP1648" s="423"/>
      <c r="AQ1648" s="423"/>
      <c r="AR1648" s="431" t="e">
        <f>VLOOKUP($B1648,'acc names'!$C$2:$D$12102,2,FALSE)</f>
        <v>#N/A</v>
      </c>
      <c r="AS1648" s="431" t="e">
        <f>VLOOKUP($AQ1648,software!$A$1:$B$14605,2,FALSE)</f>
        <v>#N/A</v>
      </c>
      <c r="AT1648" s="423"/>
      <c r="AV1648" s="423"/>
    </row>
    <row r="1649" spans="1:48" ht="12.75" x14ac:dyDescent="0.2">
      <c r="A1649" s="101"/>
      <c r="B1649" s="42"/>
      <c r="C1649" s="142"/>
      <c r="D1649" s="143"/>
      <c r="E1649" s="107"/>
      <c r="F1649" s="46"/>
      <c r="G1649" s="46"/>
      <c r="H1649" s="46"/>
      <c r="I1649" s="46"/>
      <c r="J1649" s="46"/>
      <c r="K1649" s="46"/>
      <c r="L1649" s="139"/>
      <c r="M1649" s="41"/>
      <c r="N1649" s="45"/>
      <c r="O1649" s="47"/>
      <c r="P1649" s="43"/>
      <c r="Q1649" s="71" t="e">
        <f>VLOOKUP(N1649,'error categories'!$A$2:$D$54,4,FALSE)</f>
        <v>#N/A</v>
      </c>
      <c r="R1649" s="72" t="e">
        <f>VLOOKUP(N1649,'error categories'!$A$2:$D$54,3,FALSE)</f>
        <v>#N/A</v>
      </c>
      <c r="S1649" s="374"/>
      <c r="T1649" s="377"/>
      <c r="U1649" s="378">
        <f t="shared" si="225"/>
        <v>0</v>
      </c>
      <c r="V1649" s="379"/>
      <c r="W1649" s="380"/>
      <c r="X1649" s="380"/>
      <c r="Y1649" s="380"/>
      <c r="Z1649" s="379"/>
      <c r="AA1649" s="381"/>
      <c r="AB1649" s="379"/>
      <c r="AC1649" s="380"/>
      <c r="AD1649" s="382">
        <f t="shared" si="232"/>
        <v>0</v>
      </c>
      <c r="AE1649" s="383">
        <f t="shared" si="233"/>
        <v>0</v>
      </c>
      <c r="AF1649" s="379"/>
      <c r="AG1649" s="381"/>
      <c r="AH1649" s="379"/>
      <c r="AI1649" s="381"/>
      <c r="AJ1649" s="384" t="str">
        <f t="shared" si="226"/>
        <v/>
      </c>
      <c r="AK1649" s="385" t="str">
        <f t="shared" si="227"/>
        <v/>
      </c>
      <c r="AL1649" s="388" t="str">
        <f t="shared" si="228"/>
        <v/>
      </c>
      <c r="AM1649" s="389" t="str">
        <f t="shared" si="229"/>
        <v/>
      </c>
      <c r="AN1649" s="388" t="str">
        <f t="shared" si="230"/>
        <v/>
      </c>
      <c r="AO1649" s="389" t="str">
        <f t="shared" si="231"/>
        <v/>
      </c>
      <c r="AP1649" s="423"/>
      <c r="AQ1649" s="423"/>
      <c r="AR1649" s="431" t="e">
        <f>VLOOKUP($B1649,'acc names'!$C$2:$D$12102,2,FALSE)</f>
        <v>#N/A</v>
      </c>
      <c r="AS1649" s="431" t="e">
        <f>VLOOKUP($AQ1649,software!$A$1:$B$14605,2,FALSE)</f>
        <v>#N/A</v>
      </c>
      <c r="AT1649" s="423"/>
      <c r="AV1649" s="423"/>
    </row>
    <row r="1650" spans="1:48" ht="12.75" x14ac:dyDescent="0.2">
      <c r="A1650" s="101"/>
      <c r="B1650" s="42"/>
      <c r="C1650" s="142"/>
      <c r="D1650" s="143"/>
      <c r="E1650" s="107"/>
      <c r="F1650" s="46"/>
      <c r="G1650" s="46"/>
      <c r="H1650" s="46"/>
      <c r="I1650" s="46"/>
      <c r="J1650" s="46"/>
      <c r="K1650" s="46"/>
      <c r="L1650" s="139"/>
      <c r="M1650" s="41"/>
      <c r="N1650" s="45"/>
      <c r="O1650" s="47"/>
      <c r="P1650" s="43"/>
      <c r="Q1650" s="71" t="e">
        <f>VLOOKUP(N1650,'error categories'!$A$2:$D$54,4,FALSE)</f>
        <v>#N/A</v>
      </c>
      <c r="R1650" s="72" t="e">
        <f>VLOOKUP(N1650,'error categories'!$A$2:$D$54,3,FALSE)</f>
        <v>#N/A</v>
      </c>
      <c r="S1650" s="374"/>
      <c r="T1650" s="377"/>
      <c r="U1650" s="378">
        <f t="shared" si="225"/>
        <v>0</v>
      </c>
      <c r="V1650" s="379"/>
      <c r="W1650" s="380"/>
      <c r="X1650" s="380"/>
      <c r="Y1650" s="380"/>
      <c r="Z1650" s="379"/>
      <c r="AA1650" s="381"/>
      <c r="AB1650" s="379"/>
      <c r="AC1650" s="380"/>
      <c r="AD1650" s="382">
        <f t="shared" si="232"/>
        <v>0</v>
      </c>
      <c r="AE1650" s="383">
        <f t="shared" si="233"/>
        <v>0</v>
      </c>
      <c r="AF1650" s="379"/>
      <c r="AG1650" s="381"/>
      <c r="AH1650" s="379"/>
      <c r="AI1650" s="381"/>
      <c r="AJ1650" s="384" t="str">
        <f t="shared" si="226"/>
        <v/>
      </c>
      <c r="AK1650" s="385" t="str">
        <f t="shared" si="227"/>
        <v/>
      </c>
      <c r="AL1650" s="388" t="str">
        <f t="shared" si="228"/>
        <v/>
      </c>
      <c r="AM1650" s="389" t="str">
        <f t="shared" si="229"/>
        <v/>
      </c>
      <c r="AN1650" s="388" t="str">
        <f t="shared" si="230"/>
        <v/>
      </c>
      <c r="AO1650" s="389" t="str">
        <f t="shared" si="231"/>
        <v/>
      </c>
      <c r="AP1650" s="423"/>
      <c r="AQ1650" s="423"/>
      <c r="AR1650" s="431" t="e">
        <f>VLOOKUP($B1650,'acc names'!$C$2:$D$12102,2,FALSE)</f>
        <v>#N/A</v>
      </c>
      <c r="AS1650" s="431" t="e">
        <f>VLOOKUP($AQ1650,software!$A$1:$B$14605,2,FALSE)</f>
        <v>#N/A</v>
      </c>
      <c r="AT1650" s="423"/>
      <c r="AV1650" s="423"/>
    </row>
    <row r="1651" spans="1:48" ht="12.75" x14ac:dyDescent="0.2">
      <c r="A1651" s="101"/>
      <c r="B1651" s="42"/>
      <c r="C1651" s="142"/>
      <c r="D1651" s="143"/>
      <c r="E1651" s="107"/>
      <c r="F1651" s="46"/>
      <c r="G1651" s="46"/>
      <c r="H1651" s="46"/>
      <c r="I1651" s="46"/>
      <c r="J1651" s="46"/>
      <c r="K1651" s="46"/>
      <c r="L1651" s="139"/>
      <c r="M1651" s="41"/>
      <c r="N1651" s="45"/>
      <c r="O1651" s="47"/>
      <c r="P1651" s="43"/>
      <c r="Q1651" s="71" t="e">
        <f>VLOOKUP(N1651,'error categories'!$A$2:$D$54,4,FALSE)</f>
        <v>#N/A</v>
      </c>
      <c r="R1651" s="72" t="e">
        <f>VLOOKUP(N1651,'error categories'!$A$2:$D$54,3,FALSE)</f>
        <v>#N/A</v>
      </c>
      <c r="S1651" s="374"/>
      <c r="T1651" s="377"/>
      <c r="U1651" s="378">
        <f t="shared" si="225"/>
        <v>0</v>
      </c>
      <c r="V1651" s="379"/>
      <c r="W1651" s="380"/>
      <c r="X1651" s="380"/>
      <c r="Y1651" s="380"/>
      <c r="Z1651" s="379"/>
      <c r="AA1651" s="381"/>
      <c r="AB1651" s="379"/>
      <c r="AC1651" s="380"/>
      <c r="AD1651" s="382">
        <f t="shared" si="232"/>
        <v>0</v>
      </c>
      <c r="AE1651" s="383">
        <f t="shared" si="233"/>
        <v>0</v>
      </c>
      <c r="AF1651" s="379"/>
      <c r="AG1651" s="381"/>
      <c r="AH1651" s="379"/>
      <c r="AI1651" s="381"/>
      <c r="AJ1651" s="384" t="str">
        <f t="shared" si="226"/>
        <v/>
      </c>
      <c r="AK1651" s="385" t="str">
        <f t="shared" si="227"/>
        <v/>
      </c>
      <c r="AL1651" s="388" t="str">
        <f t="shared" si="228"/>
        <v/>
      </c>
      <c r="AM1651" s="389" t="str">
        <f t="shared" si="229"/>
        <v/>
      </c>
      <c r="AN1651" s="388" t="str">
        <f t="shared" si="230"/>
        <v/>
      </c>
      <c r="AO1651" s="389" t="str">
        <f t="shared" si="231"/>
        <v/>
      </c>
      <c r="AP1651" s="423"/>
      <c r="AQ1651" s="423"/>
      <c r="AR1651" s="431" t="e">
        <f>VLOOKUP($B1651,'acc names'!$C$2:$D$12102,2,FALSE)</f>
        <v>#N/A</v>
      </c>
      <c r="AS1651" s="431" t="e">
        <f>VLOOKUP($AQ1651,software!$A$1:$B$14605,2,FALSE)</f>
        <v>#N/A</v>
      </c>
      <c r="AT1651" s="423"/>
      <c r="AV1651" s="423"/>
    </row>
    <row r="1652" spans="1:48" ht="12.75" x14ac:dyDescent="0.2">
      <c r="A1652" s="101"/>
      <c r="B1652" s="42"/>
      <c r="C1652" s="142"/>
      <c r="D1652" s="143"/>
      <c r="E1652" s="107"/>
      <c r="F1652" s="46"/>
      <c r="G1652" s="46"/>
      <c r="H1652" s="46"/>
      <c r="I1652" s="46"/>
      <c r="J1652" s="46"/>
      <c r="K1652" s="46"/>
      <c r="L1652" s="139"/>
      <c r="M1652" s="41"/>
      <c r="N1652" s="45"/>
      <c r="O1652" s="47"/>
      <c r="P1652" s="43"/>
      <c r="Q1652" s="71" t="e">
        <f>VLOOKUP(N1652,'error categories'!$A$2:$D$54,4,FALSE)</f>
        <v>#N/A</v>
      </c>
      <c r="R1652" s="72" t="e">
        <f>VLOOKUP(N1652,'error categories'!$A$2:$D$54,3,FALSE)</f>
        <v>#N/A</v>
      </c>
      <c r="S1652" s="374"/>
      <c r="T1652" s="377"/>
      <c r="U1652" s="378">
        <f t="shared" si="225"/>
        <v>0</v>
      </c>
      <c r="V1652" s="379"/>
      <c r="W1652" s="380"/>
      <c r="X1652" s="380"/>
      <c r="Y1652" s="380"/>
      <c r="Z1652" s="379"/>
      <c r="AA1652" s="381"/>
      <c r="AB1652" s="379"/>
      <c r="AC1652" s="380"/>
      <c r="AD1652" s="382">
        <f t="shared" si="232"/>
        <v>0</v>
      </c>
      <c r="AE1652" s="383">
        <f t="shared" si="233"/>
        <v>0</v>
      </c>
      <c r="AF1652" s="379"/>
      <c r="AG1652" s="381"/>
      <c r="AH1652" s="379"/>
      <c r="AI1652" s="381"/>
      <c r="AJ1652" s="384" t="str">
        <f t="shared" si="226"/>
        <v/>
      </c>
      <c r="AK1652" s="385" t="str">
        <f t="shared" si="227"/>
        <v/>
      </c>
      <c r="AL1652" s="388" t="str">
        <f t="shared" si="228"/>
        <v/>
      </c>
      <c r="AM1652" s="389" t="str">
        <f t="shared" si="229"/>
        <v/>
      </c>
      <c r="AN1652" s="388" t="str">
        <f t="shared" si="230"/>
        <v/>
      </c>
      <c r="AO1652" s="389" t="str">
        <f t="shared" si="231"/>
        <v/>
      </c>
      <c r="AP1652" s="423"/>
      <c r="AQ1652" s="423"/>
      <c r="AR1652" s="431" t="e">
        <f>VLOOKUP($B1652,'acc names'!$C$2:$D$12102,2,FALSE)</f>
        <v>#N/A</v>
      </c>
      <c r="AS1652" s="431" t="e">
        <f>VLOOKUP($AQ1652,software!$A$1:$B$14605,2,FALSE)</f>
        <v>#N/A</v>
      </c>
      <c r="AT1652" s="423"/>
      <c r="AV1652" s="423"/>
    </row>
    <row r="1653" spans="1:48" ht="12.75" x14ac:dyDescent="0.2">
      <c r="A1653" s="101"/>
      <c r="B1653" s="42"/>
      <c r="C1653" s="142"/>
      <c r="D1653" s="143"/>
      <c r="E1653" s="107"/>
      <c r="F1653" s="46"/>
      <c r="G1653" s="46"/>
      <c r="H1653" s="46"/>
      <c r="I1653" s="46"/>
      <c r="J1653" s="46"/>
      <c r="K1653" s="46"/>
      <c r="L1653" s="139"/>
      <c r="M1653" s="41"/>
      <c r="N1653" s="45"/>
      <c r="O1653" s="47"/>
      <c r="P1653" s="43"/>
      <c r="Q1653" s="71" t="e">
        <f>VLOOKUP(N1653,'error categories'!$A$2:$D$54,4,FALSE)</f>
        <v>#N/A</v>
      </c>
      <c r="R1653" s="72" t="e">
        <f>VLOOKUP(N1653,'error categories'!$A$2:$D$54,3,FALSE)</f>
        <v>#N/A</v>
      </c>
      <c r="S1653" s="374"/>
      <c r="T1653" s="377"/>
      <c r="U1653" s="378">
        <f t="shared" si="225"/>
        <v>0</v>
      </c>
      <c r="V1653" s="379"/>
      <c r="W1653" s="380"/>
      <c r="X1653" s="380"/>
      <c r="Y1653" s="380"/>
      <c r="Z1653" s="379"/>
      <c r="AA1653" s="381"/>
      <c r="AB1653" s="379"/>
      <c r="AC1653" s="380"/>
      <c r="AD1653" s="382">
        <f t="shared" si="232"/>
        <v>0</v>
      </c>
      <c r="AE1653" s="383">
        <f t="shared" si="233"/>
        <v>0</v>
      </c>
      <c r="AF1653" s="379"/>
      <c r="AG1653" s="381"/>
      <c r="AH1653" s="379"/>
      <c r="AI1653" s="381"/>
      <c r="AJ1653" s="384" t="str">
        <f t="shared" si="226"/>
        <v/>
      </c>
      <c r="AK1653" s="385" t="str">
        <f t="shared" si="227"/>
        <v/>
      </c>
      <c r="AL1653" s="388" t="str">
        <f t="shared" si="228"/>
        <v/>
      </c>
      <c r="AM1653" s="389" t="str">
        <f t="shared" si="229"/>
        <v/>
      </c>
      <c r="AN1653" s="388" t="str">
        <f t="shared" si="230"/>
        <v/>
      </c>
      <c r="AO1653" s="389" t="str">
        <f t="shared" si="231"/>
        <v/>
      </c>
      <c r="AP1653" s="423"/>
      <c r="AQ1653" s="423"/>
      <c r="AR1653" s="431" t="e">
        <f>VLOOKUP($B1653,'acc names'!$C$2:$D$12102,2,FALSE)</f>
        <v>#N/A</v>
      </c>
      <c r="AS1653" s="431" t="e">
        <f>VLOOKUP($AQ1653,software!$A$1:$B$14605,2,FALSE)</f>
        <v>#N/A</v>
      </c>
      <c r="AT1653" s="423"/>
      <c r="AV1653" s="423"/>
    </row>
    <row r="1654" spans="1:48" ht="12.75" x14ac:dyDescent="0.2">
      <c r="A1654" s="101"/>
      <c r="B1654" s="42"/>
      <c r="C1654" s="142"/>
      <c r="D1654" s="143"/>
      <c r="E1654" s="107"/>
      <c r="F1654" s="46"/>
      <c r="G1654" s="46"/>
      <c r="H1654" s="46"/>
      <c r="I1654" s="46"/>
      <c r="J1654" s="46"/>
      <c r="K1654" s="46"/>
      <c r="L1654" s="139"/>
      <c r="M1654" s="41"/>
      <c r="N1654" s="45"/>
      <c r="O1654" s="47"/>
      <c r="P1654" s="43"/>
      <c r="Q1654" s="71" t="e">
        <f>VLOOKUP(N1654,'error categories'!$A$2:$D$54,4,FALSE)</f>
        <v>#N/A</v>
      </c>
      <c r="R1654" s="72" t="e">
        <f>VLOOKUP(N1654,'error categories'!$A$2:$D$54,3,FALSE)</f>
        <v>#N/A</v>
      </c>
      <c r="S1654" s="374"/>
      <c r="T1654" s="377"/>
      <c r="U1654" s="378">
        <f t="shared" si="225"/>
        <v>0</v>
      </c>
      <c r="V1654" s="379"/>
      <c r="W1654" s="380"/>
      <c r="X1654" s="380"/>
      <c r="Y1654" s="380"/>
      <c r="Z1654" s="379"/>
      <c r="AA1654" s="381"/>
      <c r="AB1654" s="379"/>
      <c r="AC1654" s="380"/>
      <c r="AD1654" s="382">
        <f t="shared" si="232"/>
        <v>0</v>
      </c>
      <c r="AE1654" s="383">
        <f t="shared" si="233"/>
        <v>0</v>
      </c>
      <c r="AF1654" s="379"/>
      <c r="AG1654" s="381"/>
      <c r="AH1654" s="379"/>
      <c r="AI1654" s="381"/>
      <c r="AJ1654" s="384" t="str">
        <f t="shared" si="226"/>
        <v/>
      </c>
      <c r="AK1654" s="385" t="str">
        <f t="shared" si="227"/>
        <v/>
      </c>
      <c r="AL1654" s="388" t="str">
        <f t="shared" si="228"/>
        <v/>
      </c>
      <c r="AM1654" s="389" t="str">
        <f t="shared" si="229"/>
        <v/>
      </c>
      <c r="AN1654" s="388" t="str">
        <f t="shared" si="230"/>
        <v/>
      </c>
      <c r="AO1654" s="389" t="str">
        <f t="shared" si="231"/>
        <v/>
      </c>
      <c r="AP1654" s="423"/>
      <c r="AQ1654" s="423"/>
      <c r="AR1654" s="431" t="e">
        <f>VLOOKUP($B1654,'acc names'!$C$2:$D$12102,2,FALSE)</f>
        <v>#N/A</v>
      </c>
      <c r="AS1654" s="431" t="e">
        <f>VLOOKUP($AQ1654,software!$A$1:$B$14605,2,FALSE)</f>
        <v>#N/A</v>
      </c>
      <c r="AT1654" s="423"/>
      <c r="AV1654" s="423"/>
    </row>
    <row r="1655" spans="1:48" ht="12.75" x14ac:dyDescent="0.2">
      <c r="A1655" s="101"/>
      <c r="B1655" s="42"/>
      <c r="C1655" s="142"/>
      <c r="D1655" s="143"/>
      <c r="E1655" s="107"/>
      <c r="F1655" s="46"/>
      <c r="G1655" s="46"/>
      <c r="H1655" s="46"/>
      <c r="I1655" s="46"/>
      <c r="J1655" s="46"/>
      <c r="K1655" s="46"/>
      <c r="L1655" s="139"/>
      <c r="M1655" s="41"/>
      <c r="N1655" s="45"/>
      <c r="O1655" s="47"/>
      <c r="P1655" s="43"/>
      <c r="Q1655" s="71" t="e">
        <f>VLOOKUP(N1655,'error categories'!$A$2:$D$54,4,FALSE)</f>
        <v>#N/A</v>
      </c>
      <c r="R1655" s="72" t="e">
        <f>VLOOKUP(N1655,'error categories'!$A$2:$D$54,3,FALSE)</f>
        <v>#N/A</v>
      </c>
      <c r="S1655" s="374"/>
      <c r="T1655" s="377"/>
      <c r="U1655" s="378">
        <f t="shared" si="225"/>
        <v>0</v>
      </c>
      <c r="V1655" s="379"/>
      <c r="W1655" s="380"/>
      <c r="X1655" s="380"/>
      <c r="Y1655" s="380"/>
      <c r="Z1655" s="379"/>
      <c r="AA1655" s="381"/>
      <c r="AB1655" s="379"/>
      <c r="AC1655" s="380"/>
      <c r="AD1655" s="382">
        <f t="shared" si="232"/>
        <v>0</v>
      </c>
      <c r="AE1655" s="383">
        <f t="shared" si="233"/>
        <v>0</v>
      </c>
      <c r="AF1655" s="379"/>
      <c r="AG1655" s="381"/>
      <c r="AH1655" s="379"/>
      <c r="AI1655" s="381"/>
      <c r="AJ1655" s="384" t="str">
        <f t="shared" si="226"/>
        <v/>
      </c>
      <c r="AK1655" s="385" t="str">
        <f t="shared" si="227"/>
        <v/>
      </c>
      <c r="AL1655" s="388" t="str">
        <f t="shared" si="228"/>
        <v/>
      </c>
      <c r="AM1655" s="389" t="str">
        <f t="shared" si="229"/>
        <v/>
      </c>
      <c r="AN1655" s="388" t="str">
        <f t="shared" si="230"/>
        <v/>
      </c>
      <c r="AO1655" s="389" t="str">
        <f t="shared" si="231"/>
        <v/>
      </c>
      <c r="AP1655" s="423"/>
      <c r="AQ1655" s="423"/>
      <c r="AR1655" s="431" t="e">
        <f>VLOOKUP($B1655,'acc names'!$C$2:$D$12102,2,FALSE)</f>
        <v>#N/A</v>
      </c>
      <c r="AS1655" s="431" t="e">
        <f>VLOOKUP($AQ1655,software!$A$1:$B$14605,2,FALSE)</f>
        <v>#N/A</v>
      </c>
      <c r="AT1655" s="423"/>
      <c r="AV1655" s="423"/>
    </row>
    <row r="1656" spans="1:48" ht="12.75" x14ac:dyDescent="0.2">
      <c r="A1656" s="101"/>
      <c r="B1656" s="42"/>
      <c r="C1656" s="142"/>
      <c r="D1656" s="143"/>
      <c r="E1656" s="107"/>
      <c r="F1656" s="46"/>
      <c r="G1656" s="46"/>
      <c r="H1656" s="46"/>
      <c r="I1656" s="46"/>
      <c r="J1656" s="46"/>
      <c r="K1656" s="46"/>
      <c r="L1656" s="139"/>
      <c r="M1656" s="41"/>
      <c r="N1656" s="45"/>
      <c r="O1656" s="47"/>
      <c r="P1656" s="43"/>
      <c r="Q1656" s="71" t="e">
        <f>VLOOKUP(N1656,'error categories'!$A$2:$D$54,4,FALSE)</f>
        <v>#N/A</v>
      </c>
      <c r="R1656" s="72" t="e">
        <f>VLOOKUP(N1656,'error categories'!$A$2:$D$54,3,FALSE)</f>
        <v>#N/A</v>
      </c>
      <c r="S1656" s="374"/>
      <c r="T1656" s="377"/>
      <c r="U1656" s="378">
        <f t="shared" si="225"/>
        <v>0</v>
      </c>
      <c r="V1656" s="379"/>
      <c r="W1656" s="380"/>
      <c r="X1656" s="380"/>
      <c r="Y1656" s="380"/>
      <c r="Z1656" s="379"/>
      <c r="AA1656" s="381"/>
      <c r="AB1656" s="379"/>
      <c r="AC1656" s="380"/>
      <c r="AD1656" s="382">
        <f t="shared" si="232"/>
        <v>0</v>
      </c>
      <c r="AE1656" s="383">
        <f t="shared" si="233"/>
        <v>0</v>
      </c>
      <c r="AF1656" s="379"/>
      <c r="AG1656" s="381"/>
      <c r="AH1656" s="379"/>
      <c r="AI1656" s="381"/>
      <c r="AJ1656" s="384" t="str">
        <f t="shared" si="226"/>
        <v/>
      </c>
      <c r="AK1656" s="385" t="str">
        <f t="shared" si="227"/>
        <v/>
      </c>
      <c r="AL1656" s="388" t="str">
        <f t="shared" si="228"/>
        <v/>
      </c>
      <c r="AM1656" s="389" t="str">
        <f t="shared" si="229"/>
        <v/>
      </c>
      <c r="AN1656" s="388" t="str">
        <f t="shared" si="230"/>
        <v/>
      </c>
      <c r="AO1656" s="389" t="str">
        <f t="shared" si="231"/>
        <v/>
      </c>
      <c r="AP1656" s="423"/>
      <c r="AQ1656" s="423"/>
      <c r="AR1656" s="431" t="e">
        <f>VLOOKUP($B1656,'acc names'!$C$2:$D$12102,2,FALSE)</f>
        <v>#N/A</v>
      </c>
      <c r="AS1656" s="431" t="e">
        <f>VLOOKUP($AQ1656,software!$A$1:$B$14605,2,FALSE)</f>
        <v>#N/A</v>
      </c>
      <c r="AT1656" s="423"/>
      <c r="AV1656" s="423"/>
    </row>
    <row r="1657" spans="1:48" ht="12.75" x14ac:dyDescent="0.2">
      <c r="A1657" s="101"/>
      <c r="B1657" s="42"/>
      <c r="C1657" s="142"/>
      <c r="D1657" s="143"/>
      <c r="E1657" s="107"/>
      <c r="F1657" s="46"/>
      <c r="G1657" s="46"/>
      <c r="H1657" s="46"/>
      <c r="I1657" s="46"/>
      <c r="J1657" s="46"/>
      <c r="K1657" s="46"/>
      <c r="L1657" s="139"/>
      <c r="M1657" s="41"/>
      <c r="N1657" s="45"/>
      <c r="O1657" s="47"/>
      <c r="P1657" s="43"/>
      <c r="Q1657" s="71" t="e">
        <f>VLOOKUP(N1657,'error categories'!$A$2:$D$54,4,FALSE)</f>
        <v>#N/A</v>
      </c>
      <c r="R1657" s="72" t="e">
        <f>VLOOKUP(N1657,'error categories'!$A$2:$D$54,3,FALSE)</f>
        <v>#N/A</v>
      </c>
      <c r="S1657" s="374"/>
      <c r="T1657" s="377"/>
      <c r="U1657" s="378">
        <f t="shared" si="225"/>
        <v>0</v>
      </c>
      <c r="V1657" s="379"/>
      <c r="W1657" s="380"/>
      <c r="X1657" s="380"/>
      <c r="Y1657" s="380"/>
      <c r="Z1657" s="379"/>
      <c r="AA1657" s="381"/>
      <c r="AB1657" s="379"/>
      <c r="AC1657" s="380"/>
      <c r="AD1657" s="382">
        <f t="shared" si="232"/>
        <v>0</v>
      </c>
      <c r="AE1657" s="383">
        <f t="shared" si="233"/>
        <v>0</v>
      </c>
      <c r="AF1657" s="379"/>
      <c r="AG1657" s="381"/>
      <c r="AH1657" s="379"/>
      <c r="AI1657" s="381"/>
      <c r="AJ1657" s="384" t="str">
        <f t="shared" si="226"/>
        <v/>
      </c>
      <c r="AK1657" s="385" t="str">
        <f t="shared" si="227"/>
        <v/>
      </c>
      <c r="AL1657" s="388" t="str">
        <f t="shared" si="228"/>
        <v/>
      </c>
      <c r="AM1657" s="389" t="str">
        <f t="shared" si="229"/>
        <v/>
      </c>
      <c r="AN1657" s="388" t="str">
        <f t="shared" si="230"/>
        <v/>
      </c>
      <c r="AO1657" s="389" t="str">
        <f t="shared" si="231"/>
        <v/>
      </c>
      <c r="AP1657" s="423"/>
      <c r="AQ1657" s="423"/>
      <c r="AR1657" s="431" t="e">
        <f>VLOOKUP($B1657,'acc names'!$C$2:$D$12102,2,FALSE)</f>
        <v>#N/A</v>
      </c>
      <c r="AS1657" s="431" t="e">
        <f>VLOOKUP($AQ1657,software!$A$1:$B$14605,2,FALSE)</f>
        <v>#N/A</v>
      </c>
      <c r="AT1657" s="423"/>
      <c r="AV1657" s="423"/>
    </row>
    <row r="1658" spans="1:48" ht="12.75" x14ac:dyDescent="0.2">
      <c r="A1658" s="101"/>
      <c r="B1658" s="42"/>
      <c r="C1658" s="142"/>
      <c r="D1658" s="143"/>
      <c r="E1658" s="107"/>
      <c r="F1658" s="46"/>
      <c r="G1658" s="46"/>
      <c r="H1658" s="46"/>
      <c r="I1658" s="46"/>
      <c r="J1658" s="46"/>
      <c r="K1658" s="46"/>
      <c r="L1658" s="139"/>
      <c r="M1658" s="41"/>
      <c r="N1658" s="45"/>
      <c r="O1658" s="47"/>
      <c r="P1658" s="43"/>
      <c r="Q1658" s="71" t="e">
        <f>VLOOKUP(N1658,'error categories'!$A$2:$D$54,4,FALSE)</f>
        <v>#N/A</v>
      </c>
      <c r="R1658" s="72" t="e">
        <f>VLOOKUP(N1658,'error categories'!$A$2:$D$54,3,FALSE)</f>
        <v>#N/A</v>
      </c>
      <c r="S1658" s="374"/>
      <c r="T1658" s="377"/>
      <c r="U1658" s="378">
        <f t="shared" si="225"/>
        <v>0</v>
      </c>
      <c r="V1658" s="379"/>
      <c r="W1658" s="380"/>
      <c r="X1658" s="380"/>
      <c r="Y1658" s="380"/>
      <c r="Z1658" s="379"/>
      <c r="AA1658" s="381"/>
      <c r="AB1658" s="379"/>
      <c r="AC1658" s="380"/>
      <c r="AD1658" s="382">
        <f t="shared" si="232"/>
        <v>0</v>
      </c>
      <c r="AE1658" s="383">
        <f t="shared" si="233"/>
        <v>0</v>
      </c>
      <c r="AF1658" s="379"/>
      <c r="AG1658" s="381"/>
      <c r="AH1658" s="379"/>
      <c r="AI1658" s="381"/>
      <c r="AJ1658" s="384" t="str">
        <f t="shared" si="226"/>
        <v/>
      </c>
      <c r="AK1658" s="385" t="str">
        <f t="shared" si="227"/>
        <v/>
      </c>
      <c r="AL1658" s="388" t="str">
        <f t="shared" si="228"/>
        <v/>
      </c>
      <c r="AM1658" s="389" t="str">
        <f t="shared" si="229"/>
        <v/>
      </c>
      <c r="AN1658" s="388" t="str">
        <f t="shared" si="230"/>
        <v/>
      </c>
      <c r="AO1658" s="389" t="str">
        <f t="shared" si="231"/>
        <v/>
      </c>
      <c r="AP1658" s="423"/>
      <c r="AQ1658" s="423"/>
      <c r="AR1658" s="431" t="e">
        <f>VLOOKUP($B1658,'acc names'!$C$2:$D$12102,2,FALSE)</f>
        <v>#N/A</v>
      </c>
      <c r="AS1658" s="431" t="e">
        <f>VLOOKUP($AQ1658,software!$A$1:$B$14605,2,FALSE)</f>
        <v>#N/A</v>
      </c>
      <c r="AT1658" s="423"/>
      <c r="AV1658" s="423"/>
    </row>
    <row r="1659" spans="1:48" ht="12.75" x14ac:dyDescent="0.2">
      <c r="A1659" s="101"/>
      <c r="B1659" s="42"/>
      <c r="C1659" s="142"/>
      <c r="D1659" s="143"/>
      <c r="E1659" s="107"/>
      <c r="F1659" s="46"/>
      <c r="G1659" s="46"/>
      <c r="H1659" s="46"/>
      <c r="I1659" s="46"/>
      <c r="J1659" s="46"/>
      <c r="K1659" s="46"/>
      <c r="L1659" s="139"/>
      <c r="M1659" s="41"/>
      <c r="N1659" s="45"/>
      <c r="O1659" s="47"/>
      <c r="P1659" s="43"/>
      <c r="Q1659" s="71" t="e">
        <f>VLOOKUP(N1659,'error categories'!$A$2:$D$54,4,FALSE)</f>
        <v>#N/A</v>
      </c>
      <c r="R1659" s="72" t="e">
        <f>VLOOKUP(N1659,'error categories'!$A$2:$D$54,3,FALSE)</f>
        <v>#N/A</v>
      </c>
      <c r="S1659" s="374"/>
      <c r="T1659" s="377"/>
      <c r="U1659" s="378">
        <f t="shared" si="225"/>
        <v>0</v>
      </c>
      <c r="V1659" s="379"/>
      <c r="W1659" s="380"/>
      <c r="X1659" s="380"/>
      <c r="Y1659" s="380"/>
      <c r="Z1659" s="379"/>
      <c r="AA1659" s="381"/>
      <c r="AB1659" s="379"/>
      <c r="AC1659" s="380"/>
      <c r="AD1659" s="382">
        <f t="shared" si="232"/>
        <v>0</v>
      </c>
      <c r="AE1659" s="383">
        <f t="shared" si="233"/>
        <v>0</v>
      </c>
      <c r="AF1659" s="379"/>
      <c r="AG1659" s="381"/>
      <c r="AH1659" s="379"/>
      <c r="AI1659" s="381"/>
      <c r="AJ1659" s="384" t="str">
        <f t="shared" si="226"/>
        <v/>
      </c>
      <c r="AK1659" s="385" t="str">
        <f t="shared" si="227"/>
        <v/>
      </c>
      <c r="AL1659" s="388" t="str">
        <f t="shared" si="228"/>
        <v/>
      </c>
      <c r="AM1659" s="389" t="str">
        <f t="shared" si="229"/>
        <v/>
      </c>
      <c r="AN1659" s="388" t="str">
        <f t="shared" si="230"/>
        <v/>
      </c>
      <c r="AO1659" s="389" t="str">
        <f t="shared" si="231"/>
        <v/>
      </c>
      <c r="AP1659" s="423"/>
      <c r="AQ1659" s="423"/>
      <c r="AR1659" s="431" t="e">
        <f>VLOOKUP($B1659,'acc names'!$C$2:$D$12102,2,FALSE)</f>
        <v>#N/A</v>
      </c>
      <c r="AS1659" s="431" t="e">
        <f>VLOOKUP($AQ1659,software!$A$1:$B$14605,2,FALSE)</f>
        <v>#N/A</v>
      </c>
      <c r="AT1659" s="423"/>
      <c r="AV1659" s="423"/>
    </row>
    <row r="1660" spans="1:48" ht="12.75" x14ac:dyDescent="0.2">
      <c r="A1660" s="101"/>
      <c r="B1660" s="42"/>
      <c r="C1660" s="142"/>
      <c r="D1660" s="143"/>
      <c r="E1660" s="107"/>
      <c r="F1660" s="46"/>
      <c r="G1660" s="46"/>
      <c r="H1660" s="46"/>
      <c r="I1660" s="46"/>
      <c r="J1660" s="46"/>
      <c r="K1660" s="46"/>
      <c r="L1660" s="139"/>
      <c r="M1660" s="41"/>
      <c r="N1660" s="45"/>
      <c r="O1660" s="47"/>
      <c r="P1660" s="43"/>
      <c r="Q1660" s="71" t="e">
        <f>VLOOKUP(N1660,'error categories'!$A$2:$D$54,4,FALSE)</f>
        <v>#N/A</v>
      </c>
      <c r="R1660" s="72" t="e">
        <f>VLOOKUP(N1660,'error categories'!$A$2:$D$54,3,FALSE)</f>
        <v>#N/A</v>
      </c>
      <c r="S1660" s="374"/>
      <c r="T1660" s="377"/>
      <c r="U1660" s="378">
        <f t="shared" si="225"/>
        <v>0</v>
      </c>
      <c r="V1660" s="379"/>
      <c r="W1660" s="380"/>
      <c r="X1660" s="380"/>
      <c r="Y1660" s="380"/>
      <c r="Z1660" s="379"/>
      <c r="AA1660" s="381"/>
      <c r="AB1660" s="379"/>
      <c r="AC1660" s="380"/>
      <c r="AD1660" s="382">
        <f t="shared" si="232"/>
        <v>0</v>
      </c>
      <c r="AE1660" s="383">
        <f t="shared" si="233"/>
        <v>0</v>
      </c>
      <c r="AF1660" s="379"/>
      <c r="AG1660" s="381"/>
      <c r="AH1660" s="379"/>
      <c r="AI1660" s="381"/>
      <c r="AJ1660" s="384" t="str">
        <f t="shared" si="226"/>
        <v/>
      </c>
      <c r="AK1660" s="385" t="str">
        <f t="shared" si="227"/>
        <v/>
      </c>
      <c r="AL1660" s="388" t="str">
        <f t="shared" si="228"/>
        <v/>
      </c>
      <c r="AM1660" s="389" t="str">
        <f t="shared" si="229"/>
        <v/>
      </c>
      <c r="AN1660" s="388" t="str">
        <f t="shared" si="230"/>
        <v/>
      </c>
      <c r="AO1660" s="389" t="str">
        <f t="shared" si="231"/>
        <v/>
      </c>
      <c r="AP1660" s="423"/>
      <c r="AQ1660" s="423"/>
      <c r="AR1660" s="431" t="e">
        <f>VLOOKUP($B1660,'acc names'!$C$2:$D$12102,2,FALSE)</f>
        <v>#N/A</v>
      </c>
      <c r="AS1660" s="431" t="e">
        <f>VLOOKUP($AQ1660,software!$A$1:$B$14605,2,FALSE)</f>
        <v>#N/A</v>
      </c>
      <c r="AT1660" s="423"/>
      <c r="AV1660" s="423"/>
    </row>
    <row r="1661" spans="1:48" ht="12.75" x14ac:dyDescent="0.2">
      <c r="A1661" s="101"/>
      <c r="B1661" s="42"/>
      <c r="C1661" s="142"/>
      <c r="D1661" s="143"/>
      <c r="E1661" s="107"/>
      <c r="F1661" s="46"/>
      <c r="G1661" s="46"/>
      <c r="H1661" s="46"/>
      <c r="I1661" s="46"/>
      <c r="J1661" s="46"/>
      <c r="K1661" s="46"/>
      <c r="L1661" s="139"/>
      <c r="M1661" s="41"/>
      <c r="N1661" s="45"/>
      <c r="O1661" s="47"/>
      <c r="P1661" s="43"/>
      <c r="Q1661" s="71" t="e">
        <f>VLOOKUP(N1661,'error categories'!$A$2:$D$54,4,FALSE)</f>
        <v>#N/A</v>
      </c>
      <c r="R1661" s="72" t="e">
        <f>VLOOKUP(N1661,'error categories'!$A$2:$D$54,3,FALSE)</f>
        <v>#N/A</v>
      </c>
      <c r="S1661" s="374"/>
      <c r="T1661" s="377"/>
      <c r="U1661" s="378">
        <f t="shared" si="225"/>
        <v>0</v>
      </c>
      <c r="V1661" s="379"/>
      <c r="W1661" s="380"/>
      <c r="X1661" s="380"/>
      <c r="Y1661" s="380"/>
      <c r="Z1661" s="379"/>
      <c r="AA1661" s="381"/>
      <c r="AB1661" s="379"/>
      <c r="AC1661" s="380"/>
      <c r="AD1661" s="382">
        <f t="shared" si="232"/>
        <v>0</v>
      </c>
      <c r="AE1661" s="383">
        <f t="shared" si="233"/>
        <v>0</v>
      </c>
      <c r="AF1661" s="379"/>
      <c r="AG1661" s="381"/>
      <c r="AH1661" s="379"/>
      <c r="AI1661" s="381"/>
      <c r="AJ1661" s="384" t="str">
        <f t="shared" si="226"/>
        <v/>
      </c>
      <c r="AK1661" s="385" t="str">
        <f t="shared" si="227"/>
        <v/>
      </c>
      <c r="AL1661" s="388" t="str">
        <f t="shared" si="228"/>
        <v/>
      </c>
      <c r="AM1661" s="389" t="str">
        <f t="shared" si="229"/>
        <v/>
      </c>
      <c r="AN1661" s="388" t="str">
        <f t="shared" si="230"/>
        <v/>
      </c>
      <c r="AO1661" s="389" t="str">
        <f t="shared" si="231"/>
        <v/>
      </c>
      <c r="AP1661" s="423"/>
      <c r="AQ1661" s="423"/>
      <c r="AR1661" s="431" t="e">
        <f>VLOOKUP($B1661,'acc names'!$C$2:$D$12102,2,FALSE)</f>
        <v>#N/A</v>
      </c>
      <c r="AS1661" s="431" t="e">
        <f>VLOOKUP($AQ1661,software!$A$1:$B$14605,2,FALSE)</f>
        <v>#N/A</v>
      </c>
      <c r="AT1661" s="423"/>
      <c r="AV1661" s="423"/>
    </row>
    <row r="1662" spans="1:48" ht="12.75" x14ac:dyDescent="0.2">
      <c r="A1662" s="101"/>
      <c r="B1662" s="42"/>
      <c r="C1662" s="142"/>
      <c r="D1662" s="143"/>
      <c r="E1662" s="107"/>
      <c r="F1662" s="46"/>
      <c r="G1662" s="46"/>
      <c r="H1662" s="46"/>
      <c r="I1662" s="46"/>
      <c r="J1662" s="46"/>
      <c r="K1662" s="46"/>
      <c r="L1662" s="139"/>
      <c r="M1662" s="41"/>
      <c r="N1662" s="45"/>
      <c r="O1662" s="47"/>
      <c r="P1662" s="43"/>
      <c r="Q1662" s="71" t="e">
        <f>VLOOKUP(N1662,'error categories'!$A$2:$D$54,4,FALSE)</f>
        <v>#N/A</v>
      </c>
      <c r="R1662" s="72" t="e">
        <f>VLOOKUP(N1662,'error categories'!$A$2:$D$54,3,FALSE)</f>
        <v>#N/A</v>
      </c>
      <c r="S1662" s="374"/>
      <c r="T1662" s="377"/>
      <c r="U1662" s="378">
        <f t="shared" si="225"/>
        <v>0</v>
      </c>
      <c r="V1662" s="379"/>
      <c r="W1662" s="380"/>
      <c r="X1662" s="380"/>
      <c r="Y1662" s="380"/>
      <c r="Z1662" s="379"/>
      <c r="AA1662" s="381"/>
      <c r="AB1662" s="379"/>
      <c r="AC1662" s="380"/>
      <c r="AD1662" s="382">
        <f t="shared" si="232"/>
        <v>0</v>
      </c>
      <c r="AE1662" s="383">
        <f t="shared" si="233"/>
        <v>0</v>
      </c>
      <c r="AF1662" s="379"/>
      <c r="AG1662" s="381"/>
      <c r="AH1662" s="379"/>
      <c r="AI1662" s="381"/>
      <c r="AJ1662" s="384" t="str">
        <f t="shared" si="226"/>
        <v/>
      </c>
      <c r="AK1662" s="385" t="str">
        <f t="shared" si="227"/>
        <v/>
      </c>
      <c r="AL1662" s="388" t="str">
        <f t="shared" si="228"/>
        <v/>
      </c>
      <c r="AM1662" s="389" t="str">
        <f t="shared" si="229"/>
        <v/>
      </c>
      <c r="AN1662" s="388" t="str">
        <f t="shared" si="230"/>
        <v/>
      </c>
      <c r="AO1662" s="389" t="str">
        <f t="shared" si="231"/>
        <v/>
      </c>
      <c r="AP1662" s="423"/>
      <c r="AQ1662" s="423"/>
      <c r="AR1662" s="431" t="e">
        <f>VLOOKUP($B1662,'acc names'!$C$2:$D$12102,2,FALSE)</f>
        <v>#N/A</v>
      </c>
      <c r="AS1662" s="431" t="e">
        <f>VLOOKUP($AQ1662,software!$A$1:$B$14605,2,FALSE)</f>
        <v>#N/A</v>
      </c>
      <c r="AT1662" s="423"/>
      <c r="AV1662" s="423"/>
    </row>
    <row r="1663" spans="1:48" ht="12.75" x14ac:dyDescent="0.2">
      <c r="A1663" s="101"/>
      <c r="B1663" s="42"/>
      <c r="C1663" s="142"/>
      <c r="D1663" s="143"/>
      <c r="E1663" s="107"/>
      <c r="F1663" s="46"/>
      <c r="G1663" s="46"/>
      <c r="H1663" s="46"/>
      <c r="I1663" s="46"/>
      <c r="J1663" s="46"/>
      <c r="K1663" s="46"/>
      <c r="L1663" s="139"/>
      <c r="M1663" s="41"/>
      <c r="N1663" s="45"/>
      <c r="O1663" s="47"/>
      <c r="P1663" s="43"/>
      <c r="Q1663" s="71" t="e">
        <f>VLOOKUP(N1663,'error categories'!$A$2:$D$54,4,FALSE)</f>
        <v>#N/A</v>
      </c>
      <c r="R1663" s="72" t="e">
        <f>VLOOKUP(N1663,'error categories'!$A$2:$D$54,3,FALSE)</f>
        <v>#N/A</v>
      </c>
      <c r="S1663" s="374"/>
      <c r="T1663" s="377"/>
      <c r="U1663" s="378">
        <f t="shared" si="225"/>
        <v>0</v>
      </c>
      <c r="V1663" s="379"/>
      <c r="W1663" s="380"/>
      <c r="X1663" s="380"/>
      <c r="Y1663" s="380"/>
      <c r="Z1663" s="379"/>
      <c r="AA1663" s="381"/>
      <c r="AB1663" s="379"/>
      <c r="AC1663" s="380"/>
      <c r="AD1663" s="382">
        <f t="shared" si="232"/>
        <v>0</v>
      </c>
      <c r="AE1663" s="383">
        <f t="shared" si="233"/>
        <v>0</v>
      </c>
      <c r="AF1663" s="379"/>
      <c r="AG1663" s="381"/>
      <c r="AH1663" s="379"/>
      <c r="AI1663" s="381"/>
      <c r="AJ1663" s="384" t="str">
        <f t="shared" si="226"/>
        <v/>
      </c>
      <c r="AK1663" s="385" t="str">
        <f t="shared" si="227"/>
        <v/>
      </c>
      <c r="AL1663" s="388" t="str">
        <f t="shared" si="228"/>
        <v/>
      </c>
      <c r="AM1663" s="389" t="str">
        <f t="shared" si="229"/>
        <v/>
      </c>
      <c r="AN1663" s="388" t="str">
        <f t="shared" si="230"/>
        <v/>
      </c>
      <c r="AO1663" s="389" t="str">
        <f t="shared" si="231"/>
        <v/>
      </c>
      <c r="AP1663" s="423"/>
      <c r="AQ1663" s="423"/>
      <c r="AR1663" s="431" t="e">
        <f>VLOOKUP($B1663,'acc names'!$C$2:$D$12102,2,FALSE)</f>
        <v>#N/A</v>
      </c>
      <c r="AS1663" s="431" t="e">
        <f>VLOOKUP($AQ1663,software!$A$1:$B$14605,2,FALSE)</f>
        <v>#N/A</v>
      </c>
      <c r="AT1663" s="423"/>
      <c r="AV1663" s="423"/>
    </row>
    <row r="1664" spans="1:48" ht="12.75" x14ac:dyDescent="0.2">
      <c r="A1664" s="101"/>
      <c r="B1664" s="42"/>
      <c r="C1664" s="142"/>
      <c r="D1664" s="143"/>
      <c r="E1664" s="107"/>
      <c r="F1664" s="46"/>
      <c r="G1664" s="46"/>
      <c r="H1664" s="46"/>
      <c r="I1664" s="46"/>
      <c r="J1664" s="46"/>
      <c r="K1664" s="46"/>
      <c r="L1664" s="139"/>
      <c r="M1664" s="41"/>
      <c r="N1664" s="45"/>
      <c r="O1664" s="47"/>
      <c r="P1664" s="43"/>
      <c r="Q1664" s="71" t="e">
        <f>VLOOKUP(N1664,'error categories'!$A$2:$D$54,4,FALSE)</f>
        <v>#N/A</v>
      </c>
      <c r="R1664" s="72" t="e">
        <f>VLOOKUP(N1664,'error categories'!$A$2:$D$54,3,FALSE)</f>
        <v>#N/A</v>
      </c>
      <c r="S1664" s="374"/>
      <c r="T1664" s="377"/>
      <c r="U1664" s="378">
        <f t="shared" si="225"/>
        <v>0</v>
      </c>
      <c r="V1664" s="379"/>
      <c r="W1664" s="380"/>
      <c r="X1664" s="380"/>
      <c r="Y1664" s="380"/>
      <c r="Z1664" s="379"/>
      <c r="AA1664" s="381"/>
      <c r="AB1664" s="379"/>
      <c r="AC1664" s="380"/>
      <c r="AD1664" s="382">
        <f t="shared" si="232"/>
        <v>0</v>
      </c>
      <c r="AE1664" s="383">
        <f t="shared" si="233"/>
        <v>0</v>
      </c>
      <c r="AF1664" s="379"/>
      <c r="AG1664" s="381"/>
      <c r="AH1664" s="379"/>
      <c r="AI1664" s="381"/>
      <c r="AJ1664" s="384" t="str">
        <f t="shared" si="226"/>
        <v/>
      </c>
      <c r="AK1664" s="385" t="str">
        <f t="shared" si="227"/>
        <v/>
      </c>
      <c r="AL1664" s="388" t="str">
        <f t="shared" si="228"/>
        <v/>
      </c>
      <c r="AM1664" s="389" t="str">
        <f t="shared" si="229"/>
        <v/>
      </c>
      <c r="AN1664" s="388" t="str">
        <f t="shared" si="230"/>
        <v/>
      </c>
      <c r="AO1664" s="389" t="str">
        <f t="shared" si="231"/>
        <v/>
      </c>
      <c r="AP1664" s="423"/>
      <c r="AQ1664" s="423"/>
      <c r="AR1664" s="431" t="e">
        <f>VLOOKUP($B1664,'acc names'!$C$2:$D$12102,2,FALSE)</f>
        <v>#N/A</v>
      </c>
      <c r="AS1664" s="431" t="e">
        <f>VLOOKUP($AQ1664,software!$A$1:$B$14605,2,FALSE)</f>
        <v>#N/A</v>
      </c>
      <c r="AT1664" s="423"/>
      <c r="AV1664" s="423"/>
    </row>
    <row r="1665" spans="1:48" ht="12.75" x14ac:dyDescent="0.2">
      <c r="A1665" s="101"/>
      <c r="B1665" s="42"/>
      <c r="C1665" s="142"/>
      <c r="D1665" s="143"/>
      <c r="E1665" s="107"/>
      <c r="F1665" s="46"/>
      <c r="G1665" s="46"/>
      <c r="H1665" s="46"/>
      <c r="I1665" s="46"/>
      <c r="J1665" s="46"/>
      <c r="K1665" s="46"/>
      <c r="L1665" s="139"/>
      <c r="M1665" s="41"/>
      <c r="N1665" s="45"/>
      <c r="O1665" s="47"/>
      <c r="P1665" s="43"/>
      <c r="Q1665" s="71" t="e">
        <f>VLOOKUP(N1665,'error categories'!$A$2:$D$54,4,FALSE)</f>
        <v>#N/A</v>
      </c>
      <c r="R1665" s="72" t="e">
        <f>VLOOKUP(N1665,'error categories'!$A$2:$D$54,3,FALSE)</f>
        <v>#N/A</v>
      </c>
      <c r="S1665" s="374"/>
      <c r="T1665" s="377"/>
      <c r="U1665" s="378">
        <f t="shared" si="225"/>
        <v>0</v>
      </c>
      <c r="V1665" s="379"/>
      <c r="W1665" s="380"/>
      <c r="X1665" s="380"/>
      <c r="Y1665" s="380"/>
      <c r="Z1665" s="379"/>
      <c r="AA1665" s="381"/>
      <c r="AB1665" s="379"/>
      <c r="AC1665" s="380"/>
      <c r="AD1665" s="382">
        <f t="shared" si="232"/>
        <v>0</v>
      </c>
      <c r="AE1665" s="383">
        <f t="shared" si="233"/>
        <v>0</v>
      </c>
      <c r="AF1665" s="379"/>
      <c r="AG1665" s="381"/>
      <c r="AH1665" s="379"/>
      <c r="AI1665" s="381"/>
      <c r="AJ1665" s="384" t="str">
        <f t="shared" si="226"/>
        <v/>
      </c>
      <c r="AK1665" s="385" t="str">
        <f t="shared" si="227"/>
        <v/>
      </c>
      <c r="AL1665" s="388" t="str">
        <f t="shared" si="228"/>
        <v/>
      </c>
      <c r="AM1665" s="389" t="str">
        <f t="shared" si="229"/>
        <v/>
      </c>
      <c r="AN1665" s="388" t="str">
        <f t="shared" si="230"/>
        <v/>
      </c>
      <c r="AO1665" s="389" t="str">
        <f t="shared" si="231"/>
        <v/>
      </c>
      <c r="AP1665" s="423"/>
      <c r="AQ1665" s="423"/>
      <c r="AR1665" s="431" t="e">
        <f>VLOOKUP($B1665,'acc names'!$C$2:$D$12102,2,FALSE)</f>
        <v>#N/A</v>
      </c>
      <c r="AS1665" s="431" t="e">
        <f>VLOOKUP($AQ1665,software!$A$1:$B$14605,2,FALSE)</f>
        <v>#N/A</v>
      </c>
      <c r="AT1665" s="423"/>
      <c r="AV1665" s="423"/>
    </row>
    <row r="1666" spans="1:48" ht="12.75" x14ac:dyDescent="0.2">
      <c r="A1666" s="101"/>
      <c r="B1666" s="42"/>
      <c r="C1666" s="142"/>
      <c r="D1666" s="143"/>
      <c r="E1666" s="107"/>
      <c r="F1666" s="46"/>
      <c r="G1666" s="46"/>
      <c r="H1666" s="46"/>
      <c r="I1666" s="46"/>
      <c r="J1666" s="46"/>
      <c r="K1666" s="46"/>
      <c r="L1666" s="139"/>
      <c r="M1666" s="41"/>
      <c r="N1666" s="45"/>
      <c r="O1666" s="47"/>
      <c r="P1666" s="43"/>
      <c r="Q1666" s="71" t="e">
        <f>VLOOKUP(N1666,'error categories'!$A$2:$D$54,4,FALSE)</f>
        <v>#N/A</v>
      </c>
      <c r="R1666" s="72" t="e">
        <f>VLOOKUP(N1666,'error categories'!$A$2:$D$54,3,FALSE)</f>
        <v>#N/A</v>
      </c>
      <c r="S1666" s="374"/>
      <c r="T1666" s="377"/>
      <c r="U1666" s="378">
        <f t="shared" si="225"/>
        <v>0</v>
      </c>
      <c r="V1666" s="379"/>
      <c r="W1666" s="380"/>
      <c r="X1666" s="380"/>
      <c r="Y1666" s="380"/>
      <c r="Z1666" s="379"/>
      <c r="AA1666" s="381"/>
      <c r="AB1666" s="379"/>
      <c r="AC1666" s="380"/>
      <c r="AD1666" s="382">
        <f t="shared" si="232"/>
        <v>0</v>
      </c>
      <c r="AE1666" s="383">
        <f t="shared" si="233"/>
        <v>0</v>
      </c>
      <c r="AF1666" s="379"/>
      <c r="AG1666" s="381"/>
      <c r="AH1666" s="379"/>
      <c r="AI1666" s="381"/>
      <c r="AJ1666" s="384" t="str">
        <f t="shared" si="226"/>
        <v/>
      </c>
      <c r="AK1666" s="385" t="str">
        <f t="shared" si="227"/>
        <v/>
      </c>
      <c r="AL1666" s="388" t="str">
        <f t="shared" si="228"/>
        <v/>
      </c>
      <c r="AM1666" s="389" t="str">
        <f t="shared" si="229"/>
        <v/>
      </c>
      <c r="AN1666" s="388" t="str">
        <f t="shared" si="230"/>
        <v/>
      </c>
      <c r="AO1666" s="389" t="str">
        <f t="shared" si="231"/>
        <v/>
      </c>
      <c r="AP1666" s="423"/>
      <c r="AQ1666" s="423"/>
      <c r="AR1666" s="431" t="e">
        <f>VLOOKUP($B1666,'acc names'!$C$2:$D$12102,2,FALSE)</f>
        <v>#N/A</v>
      </c>
      <c r="AS1666" s="431" t="e">
        <f>VLOOKUP($AQ1666,software!$A$1:$B$14605,2,FALSE)</f>
        <v>#N/A</v>
      </c>
      <c r="AT1666" s="423"/>
      <c r="AV1666" s="423"/>
    </row>
    <row r="1667" spans="1:48" ht="12.75" x14ac:dyDescent="0.2">
      <c r="A1667" s="101"/>
      <c r="B1667" s="42"/>
      <c r="C1667" s="142"/>
      <c r="D1667" s="143"/>
      <c r="E1667" s="107"/>
      <c r="F1667" s="46"/>
      <c r="G1667" s="46"/>
      <c r="H1667" s="46"/>
      <c r="I1667" s="46"/>
      <c r="J1667" s="46"/>
      <c r="K1667" s="46"/>
      <c r="L1667" s="139"/>
      <c r="M1667" s="41"/>
      <c r="N1667" s="45"/>
      <c r="O1667" s="47"/>
      <c r="P1667" s="43"/>
      <c r="Q1667" s="71" t="e">
        <f>VLOOKUP(N1667,'error categories'!$A$2:$D$54,4,FALSE)</f>
        <v>#N/A</v>
      </c>
      <c r="R1667" s="72" t="e">
        <f>VLOOKUP(N1667,'error categories'!$A$2:$D$54,3,FALSE)</f>
        <v>#N/A</v>
      </c>
      <c r="S1667" s="374"/>
      <c r="T1667" s="377"/>
      <c r="U1667" s="378">
        <f t="shared" si="225"/>
        <v>0</v>
      </c>
      <c r="V1667" s="379"/>
      <c r="W1667" s="380"/>
      <c r="X1667" s="380"/>
      <c r="Y1667" s="380"/>
      <c r="Z1667" s="379"/>
      <c r="AA1667" s="381"/>
      <c r="AB1667" s="379"/>
      <c r="AC1667" s="380"/>
      <c r="AD1667" s="382">
        <f t="shared" si="232"/>
        <v>0</v>
      </c>
      <c r="AE1667" s="383">
        <f t="shared" si="233"/>
        <v>0</v>
      </c>
      <c r="AF1667" s="379"/>
      <c r="AG1667" s="381"/>
      <c r="AH1667" s="379"/>
      <c r="AI1667" s="381"/>
      <c r="AJ1667" s="384" t="str">
        <f t="shared" si="226"/>
        <v/>
      </c>
      <c r="AK1667" s="385" t="str">
        <f t="shared" si="227"/>
        <v/>
      </c>
      <c r="AL1667" s="388" t="str">
        <f t="shared" si="228"/>
        <v/>
      </c>
      <c r="AM1667" s="389" t="str">
        <f t="shared" si="229"/>
        <v/>
      </c>
      <c r="AN1667" s="388" t="str">
        <f t="shared" si="230"/>
        <v/>
      </c>
      <c r="AO1667" s="389" t="str">
        <f t="shared" si="231"/>
        <v/>
      </c>
      <c r="AP1667" s="423"/>
      <c r="AQ1667" s="423"/>
      <c r="AR1667" s="431" t="e">
        <f>VLOOKUP($B1667,'acc names'!$C$2:$D$12102,2,FALSE)</f>
        <v>#N/A</v>
      </c>
      <c r="AS1667" s="431" t="e">
        <f>VLOOKUP($AQ1667,software!$A$1:$B$14605,2,FALSE)</f>
        <v>#N/A</v>
      </c>
      <c r="AT1667" s="423"/>
      <c r="AV1667" s="423"/>
    </row>
    <row r="1668" spans="1:48" ht="12.75" x14ac:dyDescent="0.2">
      <c r="A1668" s="101"/>
      <c r="B1668" s="42"/>
      <c r="C1668" s="142"/>
      <c r="D1668" s="143"/>
      <c r="E1668" s="107"/>
      <c r="F1668" s="46"/>
      <c r="G1668" s="46"/>
      <c r="H1668" s="46"/>
      <c r="I1668" s="46"/>
      <c r="J1668" s="46"/>
      <c r="K1668" s="46"/>
      <c r="L1668" s="139"/>
      <c r="M1668" s="41"/>
      <c r="N1668" s="45"/>
      <c r="O1668" s="47"/>
      <c r="P1668" s="43"/>
      <c r="Q1668" s="71" t="e">
        <f>VLOOKUP(N1668,'error categories'!$A$2:$D$54,4,FALSE)</f>
        <v>#N/A</v>
      </c>
      <c r="R1668" s="72" t="e">
        <f>VLOOKUP(N1668,'error categories'!$A$2:$D$54,3,FALSE)</f>
        <v>#N/A</v>
      </c>
      <c r="S1668" s="374"/>
      <c r="T1668" s="377"/>
      <c r="U1668" s="378">
        <f t="shared" ref="U1668:U1731" si="234">S1668-T1668</f>
        <v>0</v>
      </c>
      <c r="V1668" s="379"/>
      <c r="W1668" s="380"/>
      <c r="X1668" s="380"/>
      <c r="Y1668" s="380"/>
      <c r="Z1668" s="379"/>
      <c r="AA1668" s="381"/>
      <c r="AB1668" s="379"/>
      <c r="AC1668" s="380"/>
      <c r="AD1668" s="382">
        <f t="shared" si="232"/>
        <v>0</v>
      </c>
      <c r="AE1668" s="383">
        <f t="shared" si="233"/>
        <v>0</v>
      </c>
      <c r="AF1668" s="379"/>
      <c r="AG1668" s="381"/>
      <c r="AH1668" s="379"/>
      <c r="AI1668" s="381"/>
      <c r="AJ1668" s="384" t="str">
        <f t="shared" ref="AJ1668:AJ1731" si="235">IF(E1668="","",IF(AND(U1668=1,(Y1668+AA1668+AD1668+AE1668+AG1668+AI1668)=0),"VU",Y1668+AA1668+AD1668+AE1668+AG1668+AI1668))</f>
        <v/>
      </c>
      <c r="AK1668" s="385" t="str">
        <f t="shared" si="227"/>
        <v/>
      </c>
      <c r="AL1668" s="388" t="str">
        <f t="shared" si="228"/>
        <v/>
      </c>
      <c r="AM1668" s="389" t="str">
        <f t="shared" si="229"/>
        <v/>
      </c>
      <c r="AN1668" s="388" t="str">
        <f t="shared" si="230"/>
        <v/>
      </c>
      <c r="AO1668" s="389" t="str">
        <f t="shared" si="231"/>
        <v/>
      </c>
      <c r="AP1668" s="423"/>
      <c r="AQ1668" s="423"/>
      <c r="AR1668" s="431" t="e">
        <f>VLOOKUP($B1668,'acc names'!$C$2:$D$12102,2,FALSE)</f>
        <v>#N/A</v>
      </c>
      <c r="AS1668" s="431" t="e">
        <f>VLOOKUP($AQ1668,software!$A$1:$B$14605,2,FALSE)</f>
        <v>#N/A</v>
      </c>
      <c r="AT1668" s="423"/>
      <c r="AV1668" s="423"/>
    </row>
    <row r="1669" spans="1:48" ht="12.75" x14ac:dyDescent="0.2">
      <c r="A1669" s="101"/>
      <c r="B1669" s="42"/>
      <c r="C1669" s="142"/>
      <c r="D1669" s="143"/>
      <c r="E1669" s="107"/>
      <c r="F1669" s="46"/>
      <c r="G1669" s="46"/>
      <c r="H1669" s="46"/>
      <c r="I1669" s="46"/>
      <c r="J1669" s="46"/>
      <c r="K1669" s="46"/>
      <c r="L1669" s="139"/>
      <c r="M1669" s="41"/>
      <c r="N1669" s="45"/>
      <c r="O1669" s="47"/>
      <c r="P1669" s="43"/>
      <c r="Q1669" s="71" t="e">
        <f>VLOOKUP(N1669,'error categories'!$A$2:$D$54,4,FALSE)</f>
        <v>#N/A</v>
      </c>
      <c r="R1669" s="72" t="e">
        <f>VLOOKUP(N1669,'error categories'!$A$2:$D$54,3,FALSE)</f>
        <v>#N/A</v>
      </c>
      <c r="S1669" s="374"/>
      <c r="T1669" s="377"/>
      <c r="U1669" s="378">
        <f t="shared" si="234"/>
        <v>0</v>
      </c>
      <c r="V1669" s="379"/>
      <c r="W1669" s="380"/>
      <c r="X1669" s="380"/>
      <c r="Y1669" s="380"/>
      <c r="Z1669" s="379"/>
      <c r="AA1669" s="381"/>
      <c r="AB1669" s="379"/>
      <c r="AC1669" s="380"/>
      <c r="AD1669" s="382">
        <f t="shared" si="232"/>
        <v>0</v>
      </c>
      <c r="AE1669" s="383">
        <f t="shared" si="233"/>
        <v>0</v>
      </c>
      <c r="AF1669" s="379"/>
      <c r="AG1669" s="381"/>
      <c r="AH1669" s="379"/>
      <c r="AI1669" s="381"/>
      <c r="AJ1669" s="384" t="str">
        <f t="shared" si="235"/>
        <v/>
      </c>
      <c r="AK1669" s="385" t="str">
        <f t="shared" ref="AK1669:AK1732" si="236">IF(OR(AJ1669="",AJ1669="VU"),"",ABS(AJ1669))</f>
        <v/>
      </c>
      <c r="AL1669" s="388" t="str">
        <f t="shared" ref="AL1669:AL1732" si="237">IF(OR(AJ1669="VU",AJ1669="",AJ1669=0,AJ1669&lt;0),"",AJ1669)</f>
        <v/>
      </c>
      <c r="AM1669" s="389" t="str">
        <f t="shared" ref="AM1669:AM1732" si="238">IF(OR(AJ1669="VU",AJ1669="",AJ1669=0,AJ1669&gt;0),"",AJ1669)</f>
        <v/>
      </c>
      <c r="AN1669" s="388" t="str">
        <f t="shared" ref="AN1669:AN1732" si="239">IF(AL1669="","",1)</f>
        <v/>
      </c>
      <c r="AO1669" s="389" t="str">
        <f t="shared" ref="AO1669:AO1732" si="240">IF(AM1669="","",1)</f>
        <v/>
      </c>
      <c r="AP1669" s="423"/>
      <c r="AQ1669" s="423"/>
      <c r="AR1669" s="431" t="e">
        <f>VLOOKUP($B1669,'acc names'!$C$2:$D$12102,2,FALSE)</f>
        <v>#N/A</v>
      </c>
      <c r="AS1669" s="431" t="e">
        <f>VLOOKUP($AQ1669,software!$A$1:$B$14605,2,FALSE)</f>
        <v>#N/A</v>
      </c>
      <c r="AT1669" s="423"/>
      <c r="AV1669" s="423"/>
    </row>
    <row r="1670" spans="1:48" ht="12.75" x14ac:dyDescent="0.2">
      <c r="A1670" s="101"/>
      <c r="B1670" s="42"/>
      <c r="C1670" s="142"/>
      <c r="D1670" s="143"/>
      <c r="E1670" s="107"/>
      <c r="F1670" s="46"/>
      <c r="G1670" s="46"/>
      <c r="H1670" s="46"/>
      <c r="I1670" s="46"/>
      <c r="J1670" s="46"/>
      <c r="K1670" s="46"/>
      <c r="L1670" s="139"/>
      <c r="M1670" s="41"/>
      <c r="N1670" s="45"/>
      <c r="O1670" s="47"/>
      <c r="P1670" s="43"/>
      <c r="Q1670" s="71" t="e">
        <f>VLOOKUP(N1670,'error categories'!$A$2:$D$54,4,FALSE)</f>
        <v>#N/A</v>
      </c>
      <c r="R1670" s="72" t="e">
        <f>VLOOKUP(N1670,'error categories'!$A$2:$D$54,3,FALSE)</f>
        <v>#N/A</v>
      </c>
      <c r="S1670" s="374"/>
      <c r="T1670" s="377"/>
      <c r="U1670" s="378">
        <f t="shared" si="234"/>
        <v>0</v>
      </c>
      <c r="V1670" s="379"/>
      <c r="W1670" s="380"/>
      <c r="X1670" s="380"/>
      <c r="Y1670" s="380"/>
      <c r="Z1670" s="379"/>
      <c r="AA1670" s="381"/>
      <c r="AB1670" s="379"/>
      <c r="AC1670" s="380"/>
      <c r="AD1670" s="382">
        <f t="shared" ref="AD1670:AD1733" si="241">AB1670*-900</f>
        <v>0</v>
      </c>
      <c r="AE1670" s="383">
        <f t="shared" ref="AE1670:AE1733" si="242">AC1670*-880</f>
        <v>0</v>
      </c>
      <c r="AF1670" s="379"/>
      <c r="AG1670" s="381"/>
      <c r="AH1670" s="379"/>
      <c r="AI1670" s="381"/>
      <c r="AJ1670" s="384" t="str">
        <f t="shared" si="235"/>
        <v/>
      </c>
      <c r="AK1670" s="385" t="str">
        <f t="shared" si="236"/>
        <v/>
      </c>
      <c r="AL1670" s="388" t="str">
        <f t="shared" si="237"/>
        <v/>
      </c>
      <c r="AM1670" s="389" t="str">
        <f t="shared" si="238"/>
        <v/>
      </c>
      <c r="AN1670" s="388" t="str">
        <f t="shared" si="239"/>
        <v/>
      </c>
      <c r="AO1670" s="389" t="str">
        <f t="shared" si="240"/>
        <v/>
      </c>
      <c r="AP1670" s="423"/>
      <c r="AQ1670" s="423"/>
      <c r="AR1670" s="431" t="e">
        <f>VLOOKUP($B1670,'acc names'!$C$2:$D$12102,2,FALSE)</f>
        <v>#N/A</v>
      </c>
      <c r="AS1670" s="431" t="e">
        <f>VLOOKUP($AQ1670,software!$A$1:$B$14605,2,FALSE)</f>
        <v>#N/A</v>
      </c>
      <c r="AT1670" s="423"/>
      <c r="AV1670" s="423"/>
    </row>
    <row r="1671" spans="1:48" ht="12.75" x14ac:dyDescent="0.2">
      <c r="A1671" s="101"/>
      <c r="B1671" s="42"/>
      <c r="C1671" s="142"/>
      <c r="D1671" s="143"/>
      <c r="E1671" s="107"/>
      <c r="F1671" s="46"/>
      <c r="G1671" s="46"/>
      <c r="H1671" s="46"/>
      <c r="I1671" s="46"/>
      <c r="J1671" s="46"/>
      <c r="K1671" s="46"/>
      <c r="L1671" s="139"/>
      <c r="M1671" s="41"/>
      <c r="N1671" s="45"/>
      <c r="O1671" s="47"/>
      <c r="P1671" s="43"/>
      <c r="Q1671" s="71" t="e">
        <f>VLOOKUP(N1671,'error categories'!$A$2:$D$54,4,FALSE)</f>
        <v>#N/A</v>
      </c>
      <c r="R1671" s="72" t="e">
        <f>VLOOKUP(N1671,'error categories'!$A$2:$D$54,3,FALSE)</f>
        <v>#N/A</v>
      </c>
      <c r="S1671" s="374"/>
      <c r="T1671" s="377"/>
      <c r="U1671" s="378">
        <f t="shared" si="234"/>
        <v>0</v>
      </c>
      <c r="V1671" s="379"/>
      <c r="W1671" s="380"/>
      <c r="X1671" s="380"/>
      <c r="Y1671" s="380"/>
      <c r="Z1671" s="379"/>
      <c r="AA1671" s="381"/>
      <c r="AB1671" s="379"/>
      <c r="AC1671" s="380"/>
      <c r="AD1671" s="382">
        <f t="shared" si="241"/>
        <v>0</v>
      </c>
      <c r="AE1671" s="383">
        <f t="shared" si="242"/>
        <v>0</v>
      </c>
      <c r="AF1671" s="379"/>
      <c r="AG1671" s="381"/>
      <c r="AH1671" s="379"/>
      <c r="AI1671" s="381"/>
      <c r="AJ1671" s="384" t="str">
        <f t="shared" si="235"/>
        <v/>
      </c>
      <c r="AK1671" s="385" t="str">
        <f t="shared" si="236"/>
        <v/>
      </c>
      <c r="AL1671" s="388" t="str">
        <f t="shared" si="237"/>
        <v/>
      </c>
      <c r="AM1671" s="389" t="str">
        <f t="shared" si="238"/>
        <v/>
      </c>
      <c r="AN1671" s="388" t="str">
        <f t="shared" si="239"/>
        <v/>
      </c>
      <c r="AO1671" s="389" t="str">
        <f t="shared" si="240"/>
        <v/>
      </c>
      <c r="AP1671" s="423"/>
      <c r="AQ1671" s="423"/>
      <c r="AR1671" s="431" t="e">
        <f>VLOOKUP($B1671,'acc names'!$C$2:$D$12102,2,FALSE)</f>
        <v>#N/A</v>
      </c>
      <c r="AS1671" s="431" t="e">
        <f>VLOOKUP($AQ1671,software!$A$1:$B$14605,2,FALSE)</f>
        <v>#N/A</v>
      </c>
      <c r="AT1671" s="423"/>
      <c r="AV1671" s="423"/>
    </row>
    <row r="1672" spans="1:48" ht="12.75" x14ac:dyDescent="0.2">
      <c r="A1672" s="101"/>
      <c r="B1672" s="42"/>
      <c r="C1672" s="142"/>
      <c r="D1672" s="143"/>
      <c r="E1672" s="107"/>
      <c r="F1672" s="46"/>
      <c r="G1672" s="46"/>
      <c r="H1672" s="46"/>
      <c r="I1672" s="46"/>
      <c r="J1672" s="46"/>
      <c r="K1672" s="46"/>
      <c r="L1672" s="139"/>
      <c r="M1672" s="41"/>
      <c r="N1672" s="45"/>
      <c r="O1672" s="47"/>
      <c r="P1672" s="43"/>
      <c r="Q1672" s="71" t="e">
        <f>VLOOKUP(N1672,'error categories'!$A$2:$D$54,4,FALSE)</f>
        <v>#N/A</v>
      </c>
      <c r="R1672" s="72" t="e">
        <f>VLOOKUP(N1672,'error categories'!$A$2:$D$54,3,FALSE)</f>
        <v>#N/A</v>
      </c>
      <c r="S1672" s="374"/>
      <c r="T1672" s="377"/>
      <c r="U1672" s="378">
        <f t="shared" si="234"/>
        <v>0</v>
      </c>
      <c r="V1672" s="379"/>
      <c r="W1672" s="380"/>
      <c r="X1672" s="380"/>
      <c r="Y1672" s="380"/>
      <c r="Z1672" s="379"/>
      <c r="AA1672" s="381"/>
      <c r="AB1672" s="379"/>
      <c r="AC1672" s="380"/>
      <c r="AD1672" s="382">
        <f t="shared" si="241"/>
        <v>0</v>
      </c>
      <c r="AE1672" s="383">
        <f t="shared" si="242"/>
        <v>0</v>
      </c>
      <c r="AF1672" s="379"/>
      <c r="AG1672" s="381"/>
      <c r="AH1672" s="379"/>
      <c r="AI1672" s="381"/>
      <c r="AJ1672" s="384" t="str">
        <f t="shared" si="235"/>
        <v/>
      </c>
      <c r="AK1672" s="385" t="str">
        <f t="shared" si="236"/>
        <v/>
      </c>
      <c r="AL1672" s="388" t="str">
        <f t="shared" si="237"/>
        <v/>
      </c>
      <c r="AM1672" s="389" t="str">
        <f t="shared" si="238"/>
        <v/>
      </c>
      <c r="AN1672" s="388" t="str">
        <f t="shared" si="239"/>
        <v/>
      </c>
      <c r="AO1672" s="389" t="str">
        <f t="shared" si="240"/>
        <v/>
      </c>
      <c r="AP1672" s="423"/>
      <c r="AQ1672" s="423"/>
      <c r="AR1672" s="431" t="e">
        <f>VLOOKUP($B1672,'acc names'!$C$2:$D$12102,2,FALSE)</f>
        <v>#N/A</v>
      </c>
      <c r="AS1672" s="431" t="e">
        <f>VLOOKUP($AQ1672,software!$A$1:$B$14605,2,FALSE)</f>
        <v>#N/A</v>
      </c>
      <c r="AT1672" s="423"/>
      <c r="AV1672" s="423"/>
    </row>
    <row r="1673" spans="1:48" ht="12.75" x14ac:dyDescent="0.2">
      <c r="A1673" s="101"/>
      <c r="B1673" s="42"/>
      <c r="C1673" s="142"/>
      <c r="D1673" s="143"/>
      <c r="E1673" s="107"/>
      <c r="F1673" s="46"/>
      <c r="G1673" s="46"/>
      <c r="H1673" s="46"/>
      <c r="I1673" s="46"/>
      <c r="J1673" s="46"/>
      <c r="K1673" s="46"/>
      <c r="L1673" s="139"/>
      <c r="M1673" s="41"/>
      <c r="N1673" s="45"/>
      <c r="O1673" s="47"/>
      <c r="P1673" s="43"/>
      <c r="Q1673" s="71" t="e">
        <f>VLOOKUP(N1673,'error categories'!$A$2:$D$54,4,FALSE)</f>
        <v>#N/A</v>
      </c>
      <c r="R1673" s="72" t="e">
        <f>VLOOKUP(N1673,'error categories'!$A$2:$D$54,3,FALSE)</f>
        <v>#N/A</v>
      </c>
      <c r="S1673" s="374"/>
      <c r="T1673" s="377"/>
      <c r="U1673" s="378">
        <f t="shared" si="234"/>
        <v>0</v>
      </c>
      <c r="V1673" s="379"/>
      <c r="W1673" s="380"/>
      <c r="X1673" s="380"/>
      <c r="Y1673" s="380"/>
      <c r="Z1673" s="379"/>
      <c r="AA1673" s="381"/>
      <c r="AB1673" s="379"/>
      <c r="AC1673" s="380"/>
      <c r="AD1673" s="382">
        <f t="shared" si="241"/>
        <v>0</v>
      </c>
      <c r="AE1673" s="383">
        <f t="shared" si="242"/>
        <v>0</v>
      </c>
      <c r="AF1673" s="379"/>
      <c r="AG1673" s="381"/>
      <c r="AH1673" s="379"/>
      <c r="AI1673" s="381"/>
      <c r="AJ1673" s="384" t="str">
        <f t="shared" si="235"/>
        <v/>
      </c>
      <c r="AK1673" s="385" t="str">
        <f t="shared" si="236"/>
        <v/>
      </c>
      <c r="AL1673" s="388" t="str">
        <f t="shared" si="237"/>
        <v/>
      </c>
      <c r="AM1673" s="389" t="str">
        <f t="shared" si="238"/>
        <v/>
      </c>
      <c r="AN1673" s="388" t="str">
        <f t="shared" si="239"/>
        <v/>
      </c>
      <c r="AO1673" s="389" t="str">
        <f t="shared" si="240"/>
        <v/>
      </c>
      <c r="AP1673" s="423"/>
      <c r="AQ1673" s="423"/>
      <c r="AR1673" s="431" t="e">
        <f>VLOOKUP($B1673,'acc names'!$C$2:$D$12102,2,FALSE)</f>
        <v>#N/A</v>
      </c>
      <c r="AS1673" s="431" t="e">
        <f>VLOOKUP($AQ1673,software!$A$1:$B$14605,2,FALSE)</f>
        <v>#N/A</v>
      </c>
      <c r="AT1673" s="423"/>
      <c r="AV1673" s="423"/>
    </row>
    <row r="1674" spans="1:48" ht="12.75" x14ac:dyDescent="0.2">
      <c r="A1674" s="101"/>
      <c r="B1674" s="42"/>
      <c r="C1674" s="142"/>
      <c r="D1674" s="143"/>
      <c r="E1674" s="107"/>
      <c r="F1674" s="46"/>
      <c r="G1674" s="46"/>
      <c r="H1674" s="46"/>
      <c r="I1674" s="46"/>
      <c r="J1674" s="46"/>
      <c r="K1674" s="46"/>
      <c r="L1674" s="139"/>
      <c r="M1674" s="41"/>
      <c r="N1674" s="45"/>
      <c r="O1674" s="47"/>
      <c r="P1674" s="43"/>
      <c r="Q1674" s="71" t="e">
        <f>VLOOKUP(N1674,'error categories'!$A$2:$D$54,4,FALSE)</f>
        <v>#N/A</v>
      </c>
      <c r="R1674" s="72" t="e">
        <f>VLOOKUP(N1674,'error categories'!$A$2:$D$54,3,FALSE)</f>
        <v>#N/A</v>
      </c>
      <c r="S1674" s="374"/>
      <c r="T1674" s="377"/>
      <c r="U1674" s="378">
        <f t="shared" si="234"/>
        <v>0</v>
      </c>
      <c r="V1674" s="379"/>
      <c r="W1674" s="380"/>
      <c r="X1674" s="380"/>
      <c r="Y1674" s="380"/>
      <c r="Z1674" s="379"/>
      <c r="AA1674" s="381"/>
      <c r="AB1674" s="379"/>
      <c r="AC1674" s="380"/>
      <c r="AD1674" s="382">
        <f t="shared" si="241"/>
        <v>0</v>
      </c>
      <c r="AE1674" s="383">
        <f t="shared" si="242"/>
        <v>0</v>
      </c>
      <c r="AF1674" s="379"/>
      <c r="AG1674" s="381"/>
      <c r="AH1674" s="379"/>
      <c r="AI1674" s="381"/>
      <c r="AJ1674" s="384" t="str">
        <f t="shared" si="235"/>
        <v/>
      </c>
      <c r="AK1674" s="385" t="str">
        <f t="shared" si="236"/>
        <v/>
      </c>
      <c r="AL1674" s="388" t="str">
        <f t="shared" si="237"/>
        <v/>
      </c>
      <c r="AM1674" s="389" t="str">
        <f t="shared" si="238"/>
        <v/>
      </c>
      <c r="AN1674" s="388" t="str">
        <f t="shared" si="239"/>
        <v/>
      </c>
      <c r="AO1674" s="389" t="str">
        <f t="shared" si="240"/>
        <v/>
      </c>
      <c r="AP1674" s="423"/>
      <c r="AQ1674" s="423"/>
      <c r="AR1674" s="431" t="e">
        <f>VLOOKUP($B1674,'acc names'!$C$2:$D$12102,2,FALSE)</f>
        <v>#N/A</v>
      </c>
      <c r="AS1674" s="431" t="e">
        <f>VLOOKUP($AQ1674,software!$A$1:$B$14605,2,FALSE)</f>
        <v>#N/A</v>
      </c>
      <c r="AT1674" s="423"/>
      <c r="AV1674" s="423"/>
    </row>
    <row r="1675" spans="1:48" ht="12.75" x14ac:dyDescent="0.2">
      <c r="A1675" s="101"/>
      <c r="B1675" s="42"/>
      <c r="C1675" s="142"/>
      <c r="D1675" s="143"/>
      <c r="E1675" s="107"/>
      <c r="F1675" s="46"/>
      <c r="G1675" s="46"/>
      <c r="H1675" s="46"/>
      <c r="I1675" s="46"/>
      <c r="J1675" s="46"/>
      <c r="K1675" s="46"/>
      <c r="L1675" s="139"/>
      <c r="M1675" s="41"/>
      <c r="N1675" s="45"/>
      <c r="O1675" s="47"/>
      <c r="P1675" s="43"/>
      <c r="Q1675" s="71" t="e">
        <f>VLOOKUP(N1675,'error categories'!$A$2:$D$54,4,FALSE)</f>
        <v>#N/A</v>
      </c>
      <c r="R1675" s="72" t="e">
        <f>VLOOKUP(N1675,'error categories'!$A$2:$D$54,3,FALSE)</f>
        <v>#N/A</v>
      </c>
      <c r="S1675" s="374"/>
      <c r="T1675" s="377"/>
      <c r="U1675" s="378">
        <f t="shared" si="234"/>
        <v>0</v>
      </c>
      <c r="V1675" s="379"/>
      <c r="W1675" s="380"/>
      <c r="X1675" s="380"/>
      <c r="Y1675" s="380"/>
      <c r="Z1675" s="379"/>
      <c r="AA1675" s="381"/>
      <c r="AB1675" s="379"/>
      <c r="AC1675" s="380"/>
      <c r="AD1675" s="382">
        <f t="shared" si="241"/>
        <v>0</v>
      </c>
      <c r="AE1675" s="383">
        <f t="shared" si="242"/>
        <v>0</v>
      </c>
      <c r="AF1675" s="379"/>
      <c r="AG1675" s="381"/>
      <c r="AH1675" s="379"/>
      <c r="AI1675" s="381"/>
      <c r="AJ1675" s="384" t="str">
        <f t="shared" si="235"/>
        <v/>
      </c>
      <c r="AK1675" s="385" t="str">
        <f t="shared" si="236"/>
        <v/>
      </c>
      <c r="AL1675" s="388" t="str">
        <f t="shared" si="237"/>
        <v/>
      </c>
      <c r="AM1675" s="389" t="str">
        <f t="shared" si="238"/>
        <v/>
      </c>
      <c r="AN1675" s="388" t="str">
        <f t="shared" si="239"/>
        <v/>
      </c>
      <c r="AO1675" s="389" t="str">
        <f t="shared" si="240"/>
        <v/>
      </c>
      <c r="AP1675" s="423"/>
      <c r="AQ1675" s="423"/>
      <c r="AR1675" s="431" t="e">
        <f>VLOOKUP($B1675,'acc names'!$C$2:$D$12102,2,FALSE)</f>
        <v>#N/A</v>
      </c>
      <c r="AS1675" s="431" t="e">
        <f>VLOOKUP($AQ1675,software!$A$1:$B$14605,2,FALSE)</f>
        <v>#N/A</v>
      </c>
      <c r="AT1675" s="423"/>
      <c r="AV1675" s="423"/>
    </row>
    <row r="1676" spans="1:48" ht="12.75" x14ac:dyDescent="0.2">
      <c r="A1676" s="101"/>
      <c r="B1676" s="42"/>
      <c r="C1676" s="142"/>
      <c r="D1676" s="143"/>
      <c r="E1676" s="107"/>
      <c r="F1676" s="46"/>
      <c r="G1676" s="46"/>
      <c r="H1676" s="46"/>
      <c r="I1676" s="46"/>
      <c r="J1676" s="46"/>
      <c r="K1676" s="46"/>
      <c r="L1676" s="139"/>
      <c r="M1676" s="41"/>
      <c r="N1676" s="45"/>
      <c r="O1676" s="47"/>
      <c r="P1676" s="43"/>
      <c r="Q1676" s="71" t="e">
        <f>VLOOKUP(N1676,'error categories'!$A$2:$D$54,4,FALSE)</f>
        <v>#N/A</v>
      </c>
      <c r="R1676" s="72" t="e">
        <f>VLOOKUP(N1676,'error categories'!$A$2:$D$54,3,FALSE)</f>
        <v>#N/A</v>
      </c>
      <c r="S1676" s="374"/>
      <c r="T1676" s="377"/>
      <c r="U1676" s="378">
        <f t="shared" si="234"/>
        <v>0</v>
      </c>
      <c r="V1676" s="379"/>
      <c r="W1676" s="380"/>
      <c r="X1676" s="380"/>
      <c r="Y1676" s="380"/>
      <c r="Z1676" s="379"/>
      <c r="AA1676" s="381"/>
      <c r="AB1676" s="379"/>
      <c r="AC1676" s="380"/>
      <c r="AD1676" s="382">
        <f t="shared" si="241"/>
        <v>0</v>
      </c>
      <c r="AE1676" s="383">
        <f t="shared" si="242"/>
        <v>0</v>
      </c>
      <c r="AF1676" s="379"/>
      <c r="AG1676" s="381"/>
      <c r="AH1676" s="379"/>
      <c r="AI1676" s="381"/>
      <c r="AJ1676" s="384" t="str">
        <f t="shared" si="235"/>
        <v/>
      </c>
      <c r="AK1676" s="385" t="str">
        <f t="shared" si="236"/>
        <v/>
      </c>
      <c r="AL1676" s="388" t="str">
        <f t="shared" si="237"/>
        <v/>
      </c>
      <c r="AM1676" s="389" t="str">
        <f t="shared" si="238"/>
        <v/>
      </c>
      <c r="AN1676" s="388" t="str">
        <f t="shared" si="239"/>
        <v/>
      </c>
      <c r="AO1676" s="389" t="str">
        <f t="shared" si="240"/>
        <v/>
      </c>
      <c r="AP1676" s="423"/>
      <c r="AQ1676" s="423"/>
      <c r="AR1676" s="431" t="e">
        <f>VLOOKUP($B1676,'acc names'!$C$2:$D$12102,2,FALSE)</f>
        <v>#N/A</v>
      </c>
      <c r="AS1676" s="431" t="e">
        <f>VLOOKUP($AQ1676,software!$A$1:$B$14605,2,FALSE)</f>
        <v>#N/A</v>
      </c>
      <c r="AT1676" s="423"/>
      <c r="AV1676" s="423"/>
    </row>
    <row r="1677" spans="1:48" ht="12.75" x14ac:dyDescent="0.2">
      <c r="A1677" s="101"/>
      <c r="B1677" s="42"/>
      <c r="C1677" s="142"/>
      <c r="D1677" s="143"/>
      <c r="E1677" s="107"/>
      <c r="F1677" s="46"/>
      <c r="G1677" s="46"/>
      <c r="H1677" s="46"/>
      <c r="I1677" s="46"/>
      <c r="J1677" s="46"/>
      <c r="K1677" s="46"/>
      <c r="L1677" s="139"/>
      <c r="M1677" s="41"/>
      <c r="N1677" s="45"/>
      <c r="O1677" s="47"/>
      <c r="P1677" s="43"/>
      <c r="Q1677" s="71" t="e">
        <f>VLOOKUP(N1677,'error categories'!$A$2:$D$54,4,FALSE)</f>
        <v>#N/A</v>
      </c>
      <c r="R1677" s="72" t="e">
        <f>VLOOKUP(N1677,'error categories'!$A$2:$D$54,3,FALSE)</f>
        <v>#N/A</v>
      </c>
      <c r="S1677" s="374"/>
      <c r="T1677" s="377"/>
      <c r="U1677" s="378">
        <f t="shared" si="234"/>
        <v>0</v>
      </c>
      <c r="V1677" s="379"/>
      <c r="W1677" s="380"/>
      <c r="X1677" s="380"/>
      <c r="Y1677" s="380"/>
      <c r="Z1677" s="379"/>
      <c r="AA1677" s="381"/>
      <c r="AB1677" s="379"/>
      <c r="AC1677" s="380"/>
      <c r="AD1677" s="382">
        <f t="shared" si="241"/>
        <v>0</v>
      </c>
      <c r="AE1677" s="383">
        <f t="shared" si="242"/>
        <v>0</v>
      </c>
      <c r="AF1677" s="379"/>
      <c r="AG1677" s="381"/>
      <c r="AH1677" s="379"/>
      <c r="AI1677" s="381"/>
      <c r="AJ1677" s="384" t="str">
        <f t="shared" si="235"/>
        <v/>
      </c>
      <c r="AK1677" s="385" t="str">
        <f t="shared" si="236"/>
        <v/>
      </c>
      <c r="AL1677" s="388" t="str">
        <f t="shared" si="237"/>
        <v/>
      </c>
      <c r="AM1677" s="389" t="str">
        <f t="shared" si="238"/>
        <v/>
      </c>
      <c r="AN1677" s="388" t="str">
        <f t="shared" si="239"/>
        <v/>
      </c>
      <c r="AO1677" s="389" t="str">
        <f t="shared" si="240"/>
        <v/>
      </c>
      <c r="AP1677" s="423"/>
      <c r="AQ1677" s="423"/>
      <c r="AR1677" s="431" t="e">
        <f>VLOOKUP($B1677,'acc names'!$C$2:$D$12102,2,FALSE)</f>
        <v>#N/A</v>
      </c>
      <c r="AS1677" s="431" t="e">
        <f>VLOOKUP($AQ1677,software!$A$1:$B$14605,2,FALSE)</f>
        <v>#N/A</v>
      </c>
      <c r="AT1677" s="423"/>
      <c r="AV1677" s="423"/>
    </row>
    <row r="1678" spans="1:48" ht="12.75" x14ac:dyDescent="0.2">
      <c r="A1678" s="101"/>
      <c r="B1678" s="42"/>
      <c r="C1678" s="142"/>
      <c r="D1678" s="143"/>
      <c r="E1678" s="107"/>
      <c r="F1678" s="46"/>
      <c r="G1678" s="46"/>
      <c r="H1678" s="46"/>
      <c r="I1678" s="46"/>
      <c r="J1678" s="46"/>
      <c r="K1678" s="46"/>
      <c r="L1678" s="139"/>
      <c r="M1678" s="41"/>
      <c r="N1678" s="45"/>
      <c r="O1678" s="47"/>
      <c r="P1678" s="43"/>
      <c r="Q1678" s="71" t="e">
        <f>VLOOKUP(N1678,'error categories'!$A$2:$D$54,4,FALSE)</f>
        <v>#N/A</v>
      </c>
      <c r="R1678" s="72" t="e">
        <f>VLOOKUP(N1678,'error categories'!$A$2:$D$54,3,FALSE)</f>
        <v>#N/A</v>
      </c>
      <c r="S1678" s="374"/>
      <c r="T1678" s="377"/>
      <c r="U1678" s="378">
        <f t="shared" si="234"/>
        <v>0</v>
      </c>
      <c r="V1678" s="379"/>
      <c r="W1678" s="380"/>
      <c r="X1678" s="380"/>
      <c r="Y1678" s="380"/>
      <c r="Z1678" s="379"/>
      <c r="AA1678" s="381"/>
      <c r="AB1678" s="379"/>
      <c r="AC1678" s="380"/>
      <c r="AD1678" s="382">
        <f t="shared" si="241"/>
        <v>0</v>
      </c>
      <c r="AE1678" s="383">
        <f t="shared" si="242"/>
        <v>0</v>
      </c>
      <c r="AF1678" s="379"/>
      <c r="AG1678" s="381"/>
      <c r="AH1678" s="379"/>
      <c r="AI1678" s="381"/>
      <c r="AJ1678" s="384" t="str">
        <f t="shared" si="235"/>
        <v/>
      </c>
      <c r="AK1678" s="385" t="str">
        <f t="shared" si="236"/>
        <v/>
      </c>
      <c r="AL1678" s="388" t="str">
        <f t="shared" si="237"/>
        <v/>
      </c>
      <c r="AM1678" s="389" t="str">
        <f t="shared" si="238"/>
        <v/>
      </c>
      <c r="AN1678" s="388" t="str">
        <f t="shared" si="239"/>
        <v/>
      </c>
      <c r="AO1678" s="389" t="str">
        <f t="shared" si="240"/>
        <v/>
      </c>
      <c r="AP1678" s="423"/>
      <c r="AQ1678" s="423"/>
      <c r="AR1678" s="431" t="e">
        <f>VLOOKUP($B1678,'acc names'!$C$2:$D$12102,2,FALSE)</f>
        <v>#N/A</v>
      </c>
      <c r="AS1678" s="431" t="e">
        <f>VLOOKUP($AQ1678,software!$A$1:$B$14605,2,FALSE)</f>
        <v>#N/A</v>
      </c>
      <c r="AT1678" s="423"/>
      <c r="AV1678" s="423"/>
    </row>
    <row r="1679" spans="1:48" ht="12.75" x14ac:dyDescent="0.2">
      <c r="A1679" s="101"/>
      <c r="B1679" s="42"/>
      <c r="C1679" s="142"/>
      <c r="D1679" s="143"/>
      <c r="E1679" s="107"/>
      <c r="F1679" s="46"/>
      <c r="G1679" s="46"/>
      <c r="H1679" s="46"/>
      <c r="I1679" s="46"/>
      <c r="J1679" s="46"/>
      <c r="K1679" s="46"/>
      <c r="L1679" s="139"/>
      <c r="M1679" s="41"/>
      <c r="N1679" s="45"/>
      <c r="O1679" s="47"/>
      <c r="P1679" s="43"/>
      <c r="Q1679" s="71" t="e">
        <f>VLOOKUP(N1679,'error categories'!$A$2:$D$54,4,FALSE)</f>
        <v>#N/A</v>
      </c>
      <c r="R1679" s="72" t="e">
        <f>VLOOKUP(N1679,'error categories'!$A$2:$D$54,3,FALSE)</f>
        <v>#N/A</v>
      </c>
      <c r="S1679" s="374"/>
      <c r="T1679" s="377"/>
      <c r="U1679" s="378">
        <f t="shared" si="234"/>
        <v>0</v>
      </c>
      <c r="V1679" s="379"/>
      <c r="W1679" s="380"/>
      <c r="X1679" s="380"/>
      <c r="Y1679" s="380"/>
      <c r="Z1679" s="379"/>
      <c r="AA1679" s="381"/>
      <c r="AB1679" s="379"/>
      <c r="AC1679" s="380"/>
      <c r="AD1679" s="382">
        <f t="shared" si="241"/>
        <v>0</v>
      </c>
      <c r="AE1679" s="383">
        <f t="shared" si="242"/>
        <v>0</v>
      </c>
      <c r="AF1679" s="379"/>
      <c r="AG1679" s="381"/>
      <c r="AH1679" s="379"/>
      <c r="AI1679" s="381"/>
      <c r="AJ1679" s="384" t="str">
        <f t="shared" si="235"/>
        <v/>
      </c>
      <c r="AK1679" s="385" t="str">
        <f t="shared" si="236"/>
        <v/>
      </c>
      <c r="AL1679" s="388" t="str">
        <f t="shared" si="237"/>
        <v/>
      </c>
      <c r="AM1679" s="389" t="str">
        <f t="shared" si="238"/>
        <v/>
      </c>
      <c r="AN1679" s="388" t="str">
        <f t="shared" si="239"/>
        <v/>
      </c>
      <c r="AO1679" s="389" t="str">
        <f t="shared" si="240"/>
        <v/>
      </c>
      <c r="AP1679" s="423"/>
      <c r="AQ1679" s="423"/>
      <c r="AR1679" s="431" t="e">
        <f>VLOOKUP($B1679,'acc names'!$C$2:$D$12102,2,FALSE)</f>
        <v>#N/A</v>
      </c>
      <c r="AS1679" s="431" t="e">
        <f>VLOOKUP($AQ1679,software!$A$1:$B$14605,2,FALSE)</f>
        <v>#N/A</v>
      </c>
      <c r="AT1679" s="423"/>
      <c r="AV1679" s="423"/>
    </row>
    <row r="1680" spans="1:48" ht="12.75" x14ac:dyDescent="0.2">
      <c r="A1680" s="101"/>
      <c r="B1680" s="42"/>
      <c r="C1680" s="142"/>
      <c r="D1680" s="143"/>
      <c r="E1680" s="107"/>
      <c r="F1680" s="46"/>
      <c r="G1680" s="46"/>
      <c r="H1680" s="46"/>
      <c r="I1680" s="46"/>
      <c r="J1680" s="46"/>
      <c r="K1680" s="46"/>
      <c r="L1680" s="139"/>
      <c r="M1680" s="41"/>
      <c r="N1680" s="45"/>
      <c r="O1680" s="47"/>
      <c r="P1680" s="43"/>
      <c r="Q1680" s="71" t="e">
        <f>VLOOKUP(N1680,'error categories'!$A$2:$D$54,4,FALSE)</f>
        <v>#N/A</v>
      </c>
      <c r="R1680" s="72" t="e">
        <f>VLOOKUP(N1680,'error categories'!$A$2:$D$54,3,FALSE)</f>
        <v>#N/A</v>
      </c>
      <c r="S1680" s="374"/>
      <c r="T1680" s="377"/>
      <c r="U1680" s="378">
        <f t="shared" si="234"/>
        <v>0</v>
      </c>
      <c r="V1680" s="379"/>
      <c r="W1680" s="380"/>
      <c r="X1680" s="380"/>
      <c r="Y1680" s="380"/>
      <c r="Z1680" s="379"/>
      <c r="AA1680" s="381"/>
      <c r="AB1680" s="379"/>
      <c r="AC1680" s="380"/>
      <c r="AD1680" s="382">
        <f t="shared" si="241"/>
        <v>0</v>
      </c>
      <c r="AE1680" s="383">
        <f t="shared" si="242"/>
        <v>0</v>
      </c>
      <c r="AF1680" s="379"/>
      <c r="AG1680" s="381"/>
      <c r="AH1680" s="379"/>
      <c r="AI1680" s="381"/>
      <c r="AJ1680" s="384" t="str">
        <f t="shared" si="235"/>
        <v/>
      </c>
      <c r="AK1680" s="385" t="str">
        <f t="shared" si="236"/>
        <v/>
      </c>
      <c r="AL1680" s="388" t="str">
        <f t="shared" si="237"/>
        <v/>
      </c>
      <c r="AM1680" s="389" t="str">
        <f t="shared" si="238"/>
        <v/>
      </c>
      <c r="AN1680" s="388" t="str">
        <f t="shared" si="239"/>
        <v/>
      </c>
      <c r="AO1680" s="389" t="str">
        <f t="shared" si="240"/>
        <v/>
      </c>
      <c r="AP1680" s="423"/>
      <c r="AQ1680" s="423"/>
      <c r="AR1680" s="431" t="e">
        <f>VLOOKUP($B1680,'acc names'!$C$2:$D$12102,2,FALSE)</f>
        <v>#N/A</v>
      </c>
      <c r="AS1680" s="431" t="e">
        <f>VLOOKUP($AQ1680,software!$A$1:$B$14605,2,FALSE)</f>
        <v>#N/A</v>
      </c>
      <c r="AT1680" s="423"/>
      <c r="AV1680" s="423"/>
    </row>
    <row r="1681" spans="1:48" ht="12.75" x14ac:dyDescent="0.2">
      <c r="A1681" s="101"/>
      <c r="B1681" s="42"/>
      <c r="C1681" s="142"/>
      <c r="D1681" s="143"/>
      <c r="E1681" s="107"/>
      <c r="F1681" s="46"/>
      <c r="G1681" s="46"/>
      <c r="H1681" s="46"/>
      <c r="I1681" s="46"/>
      <c r="J1681" s="46"/>
      <c r="K1681" s="46"/>
      <c r="L1681" s="139"/>
      <c r="M1681" s="41"/>
      <c r="N1681" s="45"/>
      <c r="O1681" s="47"/>
      <c r="P1681" s="43"/>
      <c r="Q1681" s="71" t="e">
        <f>VLOOKUP(N1681,'error categories'!$A$2:$D$54,4,FALSE)</f>
        <v>#N/A</v>
      </c>
      <c r="R1681" s="72" t="e">
        <f>VLOOKUP(N1681,'error categories'!$A$2:$D$54,3,FALSE)</f>
        <v>#N/A</v>
      </c>
      <c r="S1681" s="374"/>
      <c r="T1681" s="377"/>
      <c r="U1681" s="378">
        <f t="shared" si="234"/>
        <v>0</v>
      </c>
      <c r="V1681" s="379"/>
      <c r="W1681" s="380"/>
      <c r="X1681" s="380"/>
      <c r="Y1681" s="380"/>
      <c r="Z1681" s="379"/>
      <c r="AA1681" s="381"/>
      <c r="AB1681" s="379"/>
      <c r="AC1681" s="380"/>
      <c r="AD1681" s="382">
        <f t="shared" si="241"/>
        <v>0</v>
      </c>
      <c r="AE1681" s="383">
        <f t="shared" si="242"/>
        <v>0</v>
      </c>
      <c r="AF1681" s="379"/>
      <c r="AG1681" s="381"/>
      <c r="AH1681" s="379"/>
      <c r="AI1681" s="381"/>
      <c r="AJ1681" s="384" t="str">
        <f t="shared" si="235"/>
        <v/>
      </c>
      <c r="AK1681" s="385" t="str">
        <f t="shared" si="236"/>
        <v/>
      </c>
      <c r="AL1681" s="388" t="str">
        <f t="shared" si="237"/>
        <v/>
      </c>
      <c r="AM1681" s="389" t="str">
        <f t="shared" si="238"/>
        <v/>
      </c>
      <c r="AN1681" s="388" t="str">
        <f t="shared" si="239"/>
        <v/>
      </c>
      <c r="AO1681" s="389" t="str">
        <f t="shared" si="240"/>
        <v/>
      </c>
      <c r="AP1681" s="423"/>
      <c r="AQ1681" s="423"/>
      <c r="AR1681" s="431" t="e">
        <f>VLOOKUP($B1681,'acc names'!$C$2:$D$12102,2,FALSE)</f>
        <v>#N/A</v>
      </c>
      <c r="AS1681" s="431" t="e">
        <f>VLOOKUP($AQ1681,software!$A$1:$B$14605,2,FALSE)</f>
        <v>#N/A</v>
      </c>
      <c r="AT1681" s="423"/>
      <c r="AV1681" s="423"/>
    </row>
    <row r="1682" spans="1:48" ht="12.75" x14ac:dyDescent="0.2">
      <c r="A1682" s="101"/>
      <c r="B1682" s="42"/>
      <c r="C1682" s="142"/>
      <c r="D1682" s="143"/>
      <c r="E1682" s="107"/>
      <c r="F1682" s="46"/>
      <c r="G1682" s="46"/>
      <c r="H1682" s="46"/>
      <c r="I1682" s="46"/>
      <c r="J1682" s="46"/>
      <c r="K1682" s="46"/>
      <c r="L1682" s="139"/>
      <c r="M1682" s="41"/>
      <c r="N1682" s="45"/>
      <c r="O1682" s="47"/>
      <c r="P1682" s="43"/>
      <c r="Q1682" s="71" t="e">
        <f>VLOOKUP(N1682,'error categories'!$A$2:$D$54,4,FALSE)</f>
        <v>#N/A</v>
      </c>
      <c r="R1682" s="72" t="e">
        <f>VLOOKUP(N1682,'error categories'!$A$2:$D$54,3,FALSE)</f>
        <v>#N/A</v>
      </c>
      <c r="S1682" s="374"/>
      <c r="T1682" s="377"/>
      <c r="U1682" s="378">
        <f t="shared" si="234"/>
        <v>0</v>
      </c>
      <c r="V1682" s="379"/>
      <c r="W1682" s="380"/>
      <c r="X1682" s="380"/>
      <c r="Y1682" s="380"/>
      <c r="Z1682" s="379"/>
      <c r="AA1682" s="381"/>
      <c r="AB1682" s="379"/>
      <c r="AC1682" s="380"/>
      <c r="AD1682" s="382">
        <f t="shared" si="241"/>
        <v>0</v>
      </c>
      <c r="AE1682" s="383">
        <f t="shared" si="242"/>
        <v>0</v>
      </c>
      <c r="AF1682" s="379"/>
      <c r="AG1682" s="381"/>
      <c r="AH1682" s="379"/>
      <c r="AI1682" s="381"/>
      <c r="AJ1682" s="384" t="str">
        <f t="shared" si="235"/>
        <v/>
      </c>
      <c r="AK1682" s="385" t="str">
        <f t="shared" si="236"/>
        <v/>
      </c>
      <c r="AL1682" s="388" t="str">
        <f t="shared" si="237"/>
        <v/>
      </c>
      <c r="AM1682" s="389" t="str">
        <f t="shared" si="238"/>
        <v/>
      </c>
      <c r="AN1682" s="388" t="str">
        <f t="shared" si="239"/>
        <v/>
      </c>
      <c r="AO1682" s="389" t="str">
        <f t="shared" si="240"/>
        <v/>
      </c>
      <c r="AP1682" s="423"/>
      <c r="AQ1682" s="423"/>
      <c r="AR1682" s="431" t="e">
        <f>VLOOKUP($B1682,'acc names'!$C$2:$D$12102,2,FALSE)</f>
        <v>#N/A</v>
      </c>
      <c r="AS1682" s="431" t="e">
        <f>VLOOKUP($AQ1682,software!$A$1:$B$14605,2,FALSE)</f>
        <v>#N/A</v>
      </c>
      <c r="AT1682" s="423"/>
      <c r="AV1682" s="423"/>
    </row>
    <row r="1683" spans="1:48" ht="12.75" x14ac:dyDescent="0.2">
      <c r="A1683" s="101"/>
      <c r="B1683" s="42"/>
      <c r="C1683" s="142"/>
      <c r="D1683" s="143"/>
      <c r="E1683" s="107"/>
      <c r="F1683" s="46"/>
      <c r="G1683" s="46"/>
      <c r="H1683" s="46"/>
      <c r="I1683" s="46"/>
      <c r="J1683" s="46"/>
      <c r="K1683" s="46"/>
      <c r="L1683" s="139"/>
      <c r="M1683" s="41"/>
      <c r="N1683" s="45"/>
      <c r="O1683" s="47"/>
      <c r="P1683" s="43"/>
      <c r="Q1683" s="71" t="e">
        <f>VLOOKUP(N1683,'error categories'!$A$2:$D$54,4,FALSE)</f>
        <v>#N/A</v>
      </c>
      <c r="R1683" s="72" t="e">
        <f>VLOOKUP(N1683,'error categories'!$A$2:$D$54,3,FALSE)</f>
        <v>#N/A</v>
      </c>
      <c r="S1683" s="374"/>
      <c r="T1683" s="377"/>
      <c r="U1683" s="378">
        <f t="shared" si="234"/>
        <v>0</v>
      </c>
      <c r="V1683" s="379"/>
      <c r="W1683" s="380"/>
      <c r="X1683" s="380"/>
      <c r="Y1683" s="380"/>
      <c r="Z1683" s="379"/>
      <c r="AA1683" s="381"/>
      <c r="AB1683" s="379"/>
      <c r="AC1683" s="380"/>
      <c r="AD1683" s="382">
        <f t="shared" si="241"/>
        <v>0</v>
      </c>
      <c r="AE1683" s="383">
        <f t="shared" si="242"/>
        <v>0</v>
      </c>
      <c r="AF1683" s="379"/>
      <c r="AG1683" s="381"/>
      <c r="AH1683" s="379"/>
      <c r="AI1683" s="381"/>
      <c r="AJ1683" s="384" t="str">
        <f t="shared" si="235"/>
        <v/>
      </c>
      <c r="AK1683" s="385" t="str">
        <f t="shared" si="236"/>
        <v/>
      </c>
      <c r="AL1683" s="388" t="str">
        <f t="shared" si="237"/>
        <v/>
      </c>
      <c r="AM1683" s="389" t="str">
        <f t="shared" si="238"/>
        <v/>
      </c>
      <c r="AN1683" s="388" t="str">
        <f t="shared" si="239"/>
        <v/>
      </c>
      <c r="AO1683" s="389" t="str">
        <f t="shared" si="240"/>
        <v/>
      </c>
      <c r="AP1683" s="423"/>
      <c r="AQ1683" s="423"/>
      <c r="AR1683" s="431" t="e">
        <f>VLOOKUP($B1683,'acc names'!$C$2:$D$12102,2,FALSE)</f>
        <v>#N/A</v>
      </c>
      <c r="AS1683" s="431" t="e">
        <f>VLOOKUP($AQ1683,software!$A$1:$B$14605,2,FALSE)</f>
        <v>#N/A</v>
      </c>
      <c r="AT1683" s="423"/>
      <c r="AV1683" s="423"/>
    </row>
    <row r="1684" spans="1:48" ht="12.75" x14ac:dyDescent="0.2">
      <c r="A1684" s="101"/>
      <c r="B1684" s="42"/>
      <c r="C1684" s="142"/>
      <c r="D1684" s="143"/>
      <c r="E1684" s="107"/>
      <c r="F1684" s="46"/>
      <c r="G1684" s="46"/>
      <c r="H1684" s="46"/>
      <c r="I1684" s="46"/>
      <c r="J1684" s="46"/>
      <c r="K1684" s="46"/>
      <c r="L1684" s="139"/>
      <c r="M1684" s="41"/>
      <c r="N1684" s="45"/>
      <c r="O1684" s="47"/>
      <c r="P1684" s="43"/>
      <c r="Q1684" s="71" t="e">
        <f>VLOOKUP(N1684,'error categories'!$A$2:$D$54,4,FALSE)</f>
        <v>#N/A</v>
      </c>
      <c r="R1684" s="72" t="e">
        <f>VLOOKUP(N1684,'error categories'!$A$2:$D$54,3,FALSE)</f>
        <v>#N/A</v>
      </c>
      <c r="S1684" s="374"/>
      <c r="T1684" s="377"/>
      <c r="U1684" s="378">
        <f t="shared" si="234"/>
        <v>0</v>
      </c>
      <c r="V1684" s="379"/>
      <c r="W1684" s="380"/>
      <c r="X1684" s="380"/>
      <c r="Y1684" s="380"/>
      <c r="Z1684" s="379"/>
      <c r="AA1684" s="381"/>
      <c r="AB1684" s="379"/>
      <c r="AC1684" s="380"/>
      <c r="AD1684" s="382">
        <f t="shared" si="241"/>
        <v>0</v>
      </c>
      <c r="AE1684" s="383">
        <f t="shared" si="242"/>
        <v>0</v>
      </c>
      <c r="AF1684" s="379"/>
      <c r="AG1684" s="381"/>
      <c r="AH1684" s="379"/>
      <c r="AI1684" s="381"/>
      <c r="AJ1684" s="384" t="str">
        <f t="shared" si="235"/>
        <v/>
      </c>
      <c r="AK1684" s="385" t="str">
        <f t="shared" si="236"/>
        <v/>
      </c>
      <c r="AL1684" s="388" t="str">
        <f t="shared" si="237"/>
        <v/>
      </c>
      <c r="AM1684" s="389" t="str">
        <f t="shared" si="238"/>
        <v/>
      </c>
      <c r="AN1684" s="388" t="str">
        <f t="shared" si="239"/>
        <v/>
      </c>
      <c r="AO1684" s="389" t="str">
        <f t="shared" si="240"/>
        <v/>
      </c>
      <c r="AP1684" s="423"/>
      <c r="AQ1684" s="423"/>
      <c r="AR1684" s="431" t="e">
        <f>VLOOKUP($B1684,'acc names'!$C$2:$D$12102,2,FALSE)</f>
        <v>#N/A</v>
      </c>
      <c r="AS1684" s="431" t="e">
        <f>VLOOKUP($AQ1684,software!$A$1:$B$14605,2,FALSE)</f>
        <v>#N/A</v>
      </c>
      <c r="AT1684" s="423"/>
      <c r="AV1684" s="423"/>
    </row>
    <row r="1685" spans="1:48" ht="12.75" x14ac:dyDescent="0.2">
      <c r="A1685" s="101"/>
      <c r="B1685" s="42"/>
      <c r="C1685" s="142"/>
      <c r="D1685" s="143"/>
      <c r="E1685" s="107"/>
      <c r="F1685" s="46"/>
      <c r="G1685" s="46"/>
      <c r="H1685" s="46"/>
      <c r="I1685" s="46"/>
      <c r="J1685" s="46"/>
      <c r="K1685" s="46"/>
      <c r="L1685" s="139"/>
      <c r="M1685" s="41"/>
      <c r="N1685" s="45"/>
      <c r="O1685" s="47"/>
      <c r="P1685" s="43"/>
      <c r="Q1685" s="71" t="e">
        <f>VLOOKUP(N1685,'error categories'!$A$2:$D$54,4,FALSE)</f>
        <v>#N/A</v>
      </c>
      <c r="R1685" s="72" t="e">
        <f>VLOOKUP(N1685,'error categories'!$A$2:$D$54,3,FALSE)</f>
        <v>#N/A</v>
      </c>
      <c r="S1685" s="374"/>
      <c r="T1685" s="377"/>
      <c r="U1685" s="378">
        <f t="shared" si="234"/>
        <v>0</v>
      </c>
      <c r="V1685" s="379"/>
      <c r="W1685" s="380"/>
      <c r="X1685" s="380"/>
      <c r="Y1685" s="380"/>
      <c r="Z1685" s="379"/>
      <c r="AA1685" s="381"/>
      <c r="AB1685" s="379"/>
      <c r="AC1685" s="380"/>
      <c r="AD1685" s="382">
        <f t="shared" si="241"/>
        <v>0</v>
      </c>
      <c r="AE1685" s="383">
        <f t="shared" si="242"/>
        <v>0</v>
      </c>
      <c r="AF1685" s="379"/>
      <c r="AG1685" s="381"/>
      <c r="AH1685" s="379"/>
      <c r="AI1685" s="381"/>
      <c r="AJ1685" s="384" t="str">
        <f t="shared" si="235"/>
        <v/>
      </c>
      <c r="AK1685" s="385" t="str">
        <f t="shared" si="236"/>
        <v/>
      </c>
      <c r="AL1685" s="388" t="str">
        <f t="shared" si="237"/>
        <v/>
      </c>
      <c r="AM1685" s="389" t="str">
        <f t="shared" si="238"/>
        <v/>
      </c>
      <c r="AN1685" s="388" t="str">
        <f t="shared" si="239"/>
        <v/>
      </c>
      <c r="AO1685" s="389" t="str">
        <f t="shared" si="240"/>
        <v/>
      </c>
      <c r="AP1685" s="423"/>
      <c r="AQ1685" s="423"/>
      <c r="AR1685" s="431" t="e">
        <f>VLOOKUP($B1685,'acc names'!$C$2:$D$12102,2,FALSE)</f>
        <v>#N/A</v>
      </c>
      <c r="AS1685" s="431" t="e">
        <f>VLOOKUP($AQ1685,software!$A$1:$B$14605,2,FALSE)</f>
        <v>#N/A</v>
      </c>
      <c r="AT1685" s="423"/>
      <c r="AV1685" s="423"/>
    </row>
    <row r="1686" spans="1:48" ht="12.75" x14ac:dyDescent="0.2">
      <c r="A1686" s="101"/>
      <c r="B1686" s="42"/>
      <c r="C1686" s="142"/>
      <c r="D1686" s="143"/>
      <c r="E1686" s="107"/>
      <c r="F1686" s="46"/>
      <c r="G1686" s="46"/>
      <c r="H1686" s="46"/>
      <c r="I1686" s="46"/>
      <c r="J1686" s="46"/>
      <c r="K1686" s="46"/>
      <c r="L1686" s="139"/>
      <c r="M1686" s="41"/>
      <c r="N1686" s="45"/>
      <c r="O1686" s="47"/>
      <c r="P1686" s="43"/>
      <c r="Q1686" s="71" t="e">
        <f>VLOOKUP(N1686,'error categories'!$A$2:$D$54,4,FALSE)</f>
        <v>#N/A</v>
      </c>
      <c r="R1686" s="72" t="e">
        <f>VLOOKUP(N1686,'error categories'!$A$2:$D$54,3,FALSE)</f>
        <v>#N/A</v>
      </c>
      <c r="S1686" s="374"/>
      <c r="T1686" s="377"/>
      <c r="U1686" s="378">
        <f t="shared" si="234"/>
        <v>0</v>
      </c>
      <c r="V1686" s="379"/>
      <c r="W1686" s="380"/>
      <c r="X1686" s="380"/>
      <c r="Y1686" s="380"/>
      <c r="Z1686" s="379"/>
      <c r="AA1686" s="381"/>
      <c r="AB1686" s="379"/>
      <c r="AC1686" s="380"/>
      <c r="AD1686" s="382">
        <f t="shared" si="241"/>
        <v>0</v>
      </c>
      <c r="AE1686" s="383">
        <f t="shared" si="242"/>
        <v>0</v>
      </c>
      <c r="AF1686" s="379"/>
      <c r="AG1686" s="381"/>
      <c r="AH1686" s="379"/>
      <c r="AI1686" s="381"/>
      <c r="AJ1686" s="384" t="str">
        <f t="shared" si="235"/>
        <v/>
      </c>
      <c r="AK1686" s="385" t="str">
        <f t="shared" si="236"/>
        <v/>
      </c>
      <c r="AL1686" s="388" t="str">
        <f t="shared" si="237"/>
        <v/>
      </c>
      <c r="AM1686" s="389" t="str">
        <f t="shared" si="238"/>
        <v/>
      </c>
      <c r="AN1686" s="388" t="str">
        <f t="shared" si="239"/>
        <v/>
      </c>
      <c r="AO1686" s="389" t="str">
        <f t="shared" si="240"/>
        <v/>
      </c>
      <c r="AP1686" s="423"/>
      <c r="AQ1686" s="423"/>
      <c r="AR1686" s="431" t="e">
        <f>VLOOKUP($B1686,'acc names'!$C$2:$D$12102,2,FALSE)</f>
        <v>#N/A</v>
      </c>
      <c r="AS1686" s="431" t="e">
        <f>VLOOKUP($AQ1686,software!$A$1:$B$14605,2,FALSE)</f>
        <v>#N/A</v>
      </c>
      <c r="AT1686" s="423"/>
      <c r="AV1686" s="423"/>
    </row>
    <row r="1687" spans="1:48" ht="12.75" x14ac:dyDescent="0.2">
      <c r="A1687" s="101"/>
      <c r="B1687" s="42"/>
      <c r="C1687" s="142"/>
      <c r="D1687" s="143"/>
      <c r="E1687" s="107"/>
      <c r="F1687" s="46"/>
      <c r="G1687" s="46"/>
      <c r="H1687" s="46"/>
      <c r="I1687" s="46"/>
      <c r="J1687" s="46"/>
      <c r="K1687" s="46"/>
      <c r="L1687" s="139"/>
      <c r="M1687" s="41"/>
      <c r="N1687" s="45"/>
      <c r="O1687" s="47"/>
      <c r="P1687" s="43"/>
      <c r="Q1687" s="71" t="e">
        <f>VLOOKUP(N1687,'error categories'!$A$2:$D$54,4,FALSE)</f>
        <v>#N/A</v>
      </c>
      <c r="R1687" s="72" t="e">
        <f>VLOOKUP(N1687,'error categories'!$A$2:$D$54,3,FALSE)</f>
        <v>#N/A</v>
      </c>
      <c r="S1687" s="374"/>
      <c r="T1687" s="377"/>
      <c r="U1687" s="378">
        <f t="shared" si="234"/>
        <v>0</v>
      </c>
      <c r="V1687" s="379"/>
      <c r="W1687" s="380"/>
      <c r="X1687" s="380"/>
      <c r="Y1687" s="380"/>
      <c r="Z1687" s="379"/>
      <c r="AA1687" s="381"/>
      <c r="AB1687" s="379"/>
      <c r="AC1687" s="380"/>
      <c r="AD1687" s="382">
        <f t="shared" si="241"/>
        <v>0</v>
      </c>
      <c r="AE1687" s="383">
        <f t="shared" si="242"/>
        <v>0</v>
      </c>
      <c r="AF1687" s="379"/>
      <c r="AG1687" s="381"/>
      <c r="AH1687" s="379"/>
      <c r="AI1687" s="381"/>
      <c r="AJ1687" s="384" t="str">
        <f t="shared" si="235"/>
        <v/>
      </c>
      <c r="AK1687" s="385" t="str">
        <f t="shared" si="236"/>
        <v/>
      </c>
      <c r="AL1687" s="388" t="str">
        <f t="shared" si="237"/>
        <v/>
      </c>
      <c r="AM1687" s="389" t="str">
        <f t="shared" si="238"/>
        <v/>
      </c>
      <c r="AN1687" s="388" t="str">
        <f t="shared" si="239"/>
        <v/>
      </c>
      <c r="AO1687" s="389" t="str">
        <f t="shared" si="240"/>
        <v/>
      </c>
      <c r="AP1687" s="423"/>
      <c r="AQ1687" s="423"/>
      <c r="AR1687" s="431" t="e">
        <f>VLOOKUP($B1687,'acc names'!$C$2:$D$12102,2,FALSE)</f>
        <v>#N/A</v>
      </c>
      <c r="AS1687" s="431" t="e">
        <f>VLOOKUP($AQ1687,software!$A$1:$B$14605,2,FALSE)</f>
        <v>#N/A</v>
      </c>
      <c r="AT1687" s="423"/>
      <c r="AV1687" s="423"/>
    </row>
    <row r="1688" spans="1:48" ht="12.75" x14ac:dyDescent="0.2">
      <c r="A1688" s="101"/>
      <c r="B1688" s="42"/>
      <c r="C1688" s="142"/>
      <c r="D1688" s="143"/>
      <c r="E1688" s="107"/>
      <c r="F1688" s="46"/>
      <c r="G1688" s="46"/>
      <c r="H1688" s="46"/>
      <c r="I1688" s="46"/>
      <c r="J1688" s="46"/>
      <c r="K1688" s="46"/>
      <c r="L1688" s="139"/>
      <c r="M1688" s="41"/>
      <c r="N1688" s="45"/>
      <c r="O1688" s="47"/>
      <c r="P1688" s="43"/>
      <c r="Q1688" s="71" t="e">
        <f>VLOOKUP(N1688,'error categories'!$A$2:$D$54,4,FALSE)</f>
        <v>#N/A</v>
      </c>
      <c r="R1688" s="72" t="e">
        <f>VLOOKUP(N1688,'error categories'!$A$2:$D$54,3,FALSE)</f>
        <v>#N/A</v>
      </c>
      <c r="S1688" s="374"/>
      <c r="T1688" s="377"/>
      <c r="U1688" s="378">
        <f t="shared" si="234"/>
        <v>0</v>
      </c>
      <c r="V1688" s="379"/>
      <c r="W1688" s="380"/>
      <c r="X1688" s="380"/>
      <c r="Y1688" s="380"/>
      <c r="Z1688" s="379"/>
      <c r="AA1688" s="381"/>
      <c r="AB1688" s="379"/>
      <c r="AC1688" s="380"/>
      <c r="AD1688" s="382">
        <f t="shared" si="241"/>
        <v>0</v>
      </c>
      <c r="AE1688" s="383">
        <f t="shared" si="242"/>
        <v>0</v>
      </c>
      <c r="AF1688" s="379"/>
      <c r="AG1688" s="381"/>
      <c r="AH1688" s="379"/>
      <c r="AI1688" s="381"/>
      <c r="AJ1688" s="384" t="str">
        <f t="shared" si="235"/>
        <v/>
      </c>
      <c r="AK1688" s="385" t="str">
        <f t="shared" si="236"/>
        <v/>
      </c>
      <c r="AL1688" s="388" t="str">
        <f t="shared" si="237"/>
        <v/>
      </c>
      <c r="AM1688" s="389" t="str">
        <f t="shared" si="238"/>
        <v/>
      </c>
      <c r="AN1688" s="388" t="str">
        <f t="shared" si="239"/>
        <v/>
      </c>
      <c r="AO1688" s="389" t="str">
        <f t="shared" si="240"/>
        <v/>
      </c>
      <c r="AP1688" s="423"/>
      <c r="AQ1688" s="423"/>
      <c r="AR1688" s="431" t="e">
        <f>VLOOKUP($B1688,'acc names'!$C$2:$D$12102,2,FALSE)</f>
        <v>#N/A</v>
      </c>
      <c r="AS1688" s="431" t="e">
        <f>VLOOKUP($AQ1688,software!$A$1:$B$14605,2,FALSE)</f>
        <v>#N/A</v>
      </c>
      <c r="AT1688" s="423"/>
      <c r="AV1688" s="423"/>
    </row>
    <row r="1689" spans="1:48" ht="12.75" x14ac:dyDescent="0.2">
      <c r="A1689" s="101"/>
      <c r="B1689" s="42"/>
      <c r="C1689" s="142"/>
      <c r="D1689" s="143"/>
      <c r="E1689" s="107"/>
      <c r="F1689" s="46"/>
      <c r="G1689" s="46"/>
      <c r="H1689" s="46"/>
      <c r="I1689" s="46"/>
      <c r="J1689" s="46"/>
      <c r="K1689" s="46"/>
      <c r="L1689" s="139"/>
      <c r="M1689" s="41"/>
      <c r="N1689" s="45"/>
      <c r="O1689" s="47"/>
      <c r="P1689" s="43"/>
      <c r="Q1689" s="71" t="e">
        <f>VLOOKUP(N1689,'error categories'!$A$2:$D$54,4,FALSE)</f>
        <v>#N/A</v>
      </c>
      <c r="R1689" s="72" t="e">
        <f>VLOOKUP(N1689,'error categories'!$A$2:$D$54,3,FALSE)</f>
        <v>#N/A</v>
      </c>
      <c r="S1689" s="374"/>
      <c r="T1689" s="377"/>
      <c r="U1689" s="378">
        <f t="shared" si="234"/>
        <v>0</v>
      </c>
      <c r="V1689" s="379"/>
      <c r="W1689" s="380"/>
      <c r="X1689" s="380"/>
      <c r="Y1689" s="380"/>
      <c r="Z1689" s="379"/>
      <c r="AA1689" s="381"/>
      <c r="AB1689" s="379"/>
      <c r="AC1689" s="380"/>
      <c r="AD1689" s="382">
        <f t="shared" si="241"/>
        <v>0</v>
      </c>
      <c r="AE1689" s="383">
        <f t="shared" si="242"/>
        <v>0</v>
      </c>
      <c r="AF1689" s="379"/>
      <c r="AG1689" s="381"/>
      <c r="AH1689" s="379"/>
      <c r="AI1689" s="381"/>
      <c r="AJ1689" s="384" t="str">
        <f t="shared" si="235"/>
        <v/>
      </c>
      <c r="AK1689" s="385" t="str">
        <f t="shared" si="236"/>
        <v/>
      </c>
      <c r="AL1689" s="388" t="str">
        <f t="shared" si="237"/>
        <v/>
      </c>
      <c r="AM1689" s="389" t="str">
        <f t="shared" si="238"/>
        <v/>
      </c>
      <c r="AN1689" s="388" t="str">
        <f t="shared" si="239"/>
        <v/>
      </c>
      <c r="AO1689" s="389" t="str">
        <f t="shared" si="240"/>
        <v/>
      </c>
      <c r="AP1689" s="423"/>
      <c r="AQ1689" s="423"/>
      <c r="AR1689" s="431" t="e">
        <f>VLOOKUP($B1689,'acc names'!$C$2:$D$12102,2,FALSE)</f>
        <v>#N/A</v>
      </c>
      <c r="AS1689" s="431" t="e">
        <f>VLOOKUP($AQ1689,software!$A$1:$B$14605,2,FALSE)</f>
        <v>#N/A</v>
      </c>
      <c r="AT1689" s="423"/>
      <c r="AV1689" s="423"/>
    </row>
    <row r="1690" spans="1:48" ht="12.75" x14ac:dyDescent="0.2">
      <c r="A1690" s="101"/>
      <c r="B1690" s="42"/>
      <c r="C1690" s="142"/>
      <c r="D1690" s="143"/>
      <c r="E1690" s="107"/>
      <c r="F1690" s="46"/>
      <c r="G1690" s="46"/>
      <c r="H1690" s="46"/>
      <c r="I1690" s="46"/>
      <c r="J1690" s="46"/>
      <c r="K1690" s="46"/>
      <c r="L1690" s="139"/>
      <c r="M1690" s="41"/>
      <c r="N1690" s="45"/>
      <c r="O1690" s="47"/>
      <c r="P1690" s="43"/>
      <c r="Q1690" s="71" t="e">
        <f>VLOOKUP(N1690,'error categories'!$A$2:$D$54,4,FALSE)</f>
        <v>#N/A</v>
      </c>
      <c r="R1690" s="72" t="e">
        <f>VLOOKUP(N1690,'error categories'!$A$2:$D$54,3,FALSE)</f>
        <v>#N/A</v>
      </c>
      <c r="S1690" s="374"/>
      <c r="T1690" s="377"/>
      <c r="U1690" s="378">
        <f t="shared" si="234"/>
        <v>0</v>
      </c>
      <c r="V1690" s="379"/>
      <c r="W1690" s="380"/>
      <c r="X1690" s="380"/>
      <c r="Y1690" s="380"/>
      <c r="Z1690" s="379"/>
      <c r="AA1690" s="381"/>
      <c r="AB1690" s="379"/>
      <c r="AC1690" s="380"/>
      <c r="AD1690" s="382">
        <f t="shared" si="241"/>
        <v>0</v>
      </c>
      <c r="AE1690" s="383">
        <f t="shared" si="242"/>
        <v>0</v>
      </c>
      <c r="AF1690" s="379"/>
      <c r="AG1690" s="381"/>
      <c r="AH1690" s="379"/>
      <c r="AI1690" s="381"/>
      <c r="AJ1690" s="384" t="str">
        <f t="shared" si="235"/>
        <v/>
      </c>
      <c r="AK1690" s="385" t="str">
        <f t="shared" si="236"/>
        <v/>
      </c>
      <c r="AL1690" s="388" t="str">
        <f t="shared" si="237"/>
        <v/>
      </c>
      <c r="AM1690" s="389" t="str">
        <f t="shared" si="238"/>
        <v/>
      </c>
      <c r="AN1690" s="388" t="str">
        <f t="shared" si="239"/>
        <v/>
      </c>
      <c r="AO1690" s="389" t="str">
        <f t="shared" si="240"/>
        <v/>
      </c>
      <c r="AP1690" s="423"/>
      <c r="AQ1690" s="423"/>
      <c r="AR1690" s="431" t="e">
        <f>VLOOKUP($B1690,'acc names'!$C$2:$D$12102,2,FALSE)</f>
        <v>#N/A</v>
      </c>
      <c r="AS1690" s="431" t="e">
        <f>VLOOKUP($AQ1690,software!$A$1:$B$14605,2,FALSE)</f>
        <v>#N/A</v>
      </c>
      <c r="AT1690" s="423"/>
      <c r="AV1690" s="423"/>
    </row>
    <row r="1691" spans="1:48" ht="12.75" x14ac:dyDescent="0.2">
      <c r="A1691" s="101"/>
      <c r="B1691" s="42"/>
      <c r="C1691" s="142"/>
      <c r="D1691" s="143"/>
      <c r="E1691" s="107"/>
      <c r="F1691" s="46"/>
      <c r="G1691" s="46"/>
      <c r="H1691" s="46"/>
      <c r="I1691" s="46"/>
      <c r="J1691" s="46"/>
      <c r="K1691" s="46"/>
      <c r="L1691" s="139"/>
      <c r="M1691" s="41"/>
      <c r="N1691" s="45"/>
      <c r="O1691" s="47"/>
      <c r="P1691" s="43"/>
      <c r="Q1691" s="71" t="e">
        <f>VLOOKUP(N1691,'error categories'!$A$2:$D$54,4,FALSE)</f>
        <v>#N/A</v>
      </c>
      <c r="R1691" s="72" t="e">
        <f>VLOOKUP(N1691,'error categories'!$A$2:$D$54,3,FALSE)</f>
        <v>#N/A</v>
      </c>
      <c r="S1691" s="374"/>
      <c r="T1691" s="377"/>
      <c r="U1691" s="378">
        <f t="shared" si="234"/>
        <v>0</v>
      </c>
      <c r="V1691" s="379"/>
      <c r="W1691" s="380"/>
      <c r="X1691" s="380"/>
      <c r="Y1691" s="380"/>
      <c r="Z1691" s="379"/>
      <c r="AA1691" s="381"/>
      <c r="AB1691" s="379"/>
      <c r="AC1691" s="380"/>
      <c r="AD1691" s="382">
        <f t="shared" si="241"/>
        <v>0</v>
      </c>
      <c r="AE1691" s="383">
        <f t="shared" si="242"/>
        <v>0</v>
      </c>
      <c r="AF1691" s="379"/>
      <c r="AG1691" s="381"/>
      <c r="AH1691" s="379"/>
      <c r="AI1691" s="381"/>
      <c r="AJ1691" s="384" t="str">
        <f t="shared" si="235"/>
        <v/>
      </c>
      <c r="AK1691" s="385" t="str">
        <f t="shared" si="236"/>
        <v/>
      </c>
      <c r="AL1691" s="388" t="str">
        <f t="shared" si="237"/>
        <v/>
      </c>
      <c r="AM1691" s="389" t="str">
        <f t="shared" si="238"/>
        <v/>
      </c>
      <c r="AN1691" s="388" t="str">
        <f t="shared" si="239"/>
        <v/>
      </c>
      <c r="AO1691" s="389" t="str">
        <f t="shared" si="240"/>
        <v/>
      </c>
      <c r="AP1691" s="423"/>
      <c r="AQ1691" s="423"/>
      <c r="AR1691" s="431" t="e">
        <f>VLOOKUP($B1691,'acc names'!$C$2:$D$12102,2,FALSE)</f>
        <v>#N/A</v>
      </c>
      <c r="AS1691" s="431" t="e">
        <f>VLOOKUP($AQ1691,software!$A$1:$B$14605,2,FALSE)</f>
        <v>#N/A</v>
      </c>
      <c r="AT1691" s="423"/>
      <c r="AV1691" s="423"/>
    </row>
    <row r="1692" spans="1:48" ht="12.75" x14ac:dyDescent="0.2">
      <c r="A1692" s="101"/>
      <c r="B1692" s="42"/>
      <c r="C1692" s="142"/>
      <c r="D1692" s="143"/>
      <c r="E1692" s="107"/>
      <c r="F1692" s="46"/>
      <c r="G1692" s="46"/>
      <c r="H1692" s="46"/>
      <c r="I1692" s="46"/>
      <c r="J1692" s="46"/>
      <c r="K1692" s="46"/>
      <c r="L1692" s="139"/>
      <c r="M1692" s="41"/>
      <c r="N1692" s="45"/>
      <c r="O1692" s="47"/>
      <c r="P1692" s="43"/>
      <c r="Q1692" s="71" t="e">
        <f>VLOOKUP(N1692,'error categories'!$A$2:$D$54,4,FALSE)</f>
        <v>#N/A</v>
      </c>
      <c r="R1692" s="72" t="e">
        <f>VLOOKUP(N1692,'error categories'!$A$2:$D$54,3,FALSE)</f>
        <v>#N/A</v>
      </c>
      <c r="S1692" s="374"/>
      <c r="T1692" s="377"/>
      <c r="U1692" s="378">
        <f t="shared" si="234"/>
        <v>0</v>
      </c>
      <c r="V1692" s="379"/>
      <c r="W1692" s="380"/>
      <c r="X1692" s="380"/>
      <c r="Y1692" s="380"/>
      <c r="Z1692" s="379"/>
      <c r="AA1692" s="381"/>
      <c r="AB1692" s="379"/>
      <c r="AC1692" s="380"/>
      <c r="AD1692" s="382">
        <f t="shared" si="241"/>
        <v>0</v>
      </c>
      <c r="AE1692" s="383">
        <f t="shared" si="242"/>
        <v>0</v>
      </c>
      <c r="AF1692" s="379"/>
      <c r="AG1692" s="381"/>
      <c r="AH1692" s="379"/>
      <c r="AI1692" s="381"/>
      <c r="AJ1692" s="384" t="str">
        <f t="shared" si="235"/>
        <v/>
      </c>
      <c r="AK1692" s="385" t="str">
        <f t="shared" si="236"/>
        <v/>
      </c>
      <c r="AL1692" s="388" t="str">
        <f t="shared" si="237"/>
        <v/>
      </c>
      <c r="AM1692" s="389" t="str">
        <f t="shared" si="238"/>
        <v/>
      </c>
      <c r="AN1692" s="388" t="str">
        <f t="shared" si="239"/>
        <v/>
      </c>
      <c r="AO1692" s="389" t="str">
        <f t="shared" si="240"/>
        <v/>
      </c>
      <c r="AP1692" s="423"/>
      <c r="AQ1692" s="423"/>
      <c r="AR1692" s="431" t="e">
        <f>VLOOKUP($B1692,'acc names'!$C$2:$D$12102,2,FALSE)</f>
        <v>#N/A</v>
      </c>
      <c r="AS1692" s="431" t="e">
        <f>VLOOKUP($AQ1692,software!$A$1:$B$14605,2,FALSE)</f>
        <v>#N/A</v>
      </c>
      <c r="AT1692" s="423"/>
      <c r="AV1692" s="423"/>
    </row>
    <row r="1693" spans="1:48" ht="12.75" x14ac:dyDescent="0.2">
      <c r="A1693" s="101"/>
      <c r="B1693" s="42"/>
      <c r="C1693" s="142"/>
      <c r="D1693" s="143"/>
      <c r="E1693" s="107"/>
      <c r="F1693" s="46"/>
      <c r="G1693" s="46"/>
      <c r="H1693" s="46"/>
      <c r="I1693" s="46"/>
      <c r="J1693" s="46"/>
      <c r="K1693" s="46"/>
      <c r="L1693" s="139"/>
      <c r="M1693" s="41"/>
      <c r="N1693" s="45"/>
      <c r="O1693" s="47"/>
      <c r="P1693" s="43"/>
      <c r="Q1693" s="71" t="e">
        <f>VLOOKUP(N1693,'error categories'!$A$2:$D$54,4,FALSE)</f>
        <v>#N/A</v>
      </c>
      <c r="R1693" s="72" t="e">
        <f>VLOOKUP(N1693,'error categories'!$A$2:$D$54,3,FALSE)</f>
        <v>#N/A</v>
      </c>
      <c r="S1693" s="374"/>
      <c r="T1693" s="377"/>
      <c r="U1693" s="378">
        <f t="shared" si="234"/>
        <v>0</v>
      </c>
      <c r="V1693" s="379"/>
      <c r="W1693" s="380"/>
      <c r="X1693" s="380"/>
      <c r="Y1693" s="380"/>
      <c r="Z1693" s="379"/>
      <c r="AA1693" s="381"/>
      <c r="AB1693" s="379"/>
      <c r="AC1693" s="380"/>
      <c r="AD1693" s="382">
        <f t="shared" si="241"/>
        <v>0</v>
      </c>
      <c r="AE1693" s="383">
        <f t="shared" si="242"/>
        <v>0</v>
      </c>
      <c r="AF1693" s="379"/>
      <c r="AG1693" s="381"/>
      <c r="AH1693" s="379"/>
      <c r="AI1693" s="381"/>
      <c r="AJ1693" s="384" t="str">
        <f t="shared" si="235"/>
        <v/>
      </c>
      <c r="AK1693" s="385" t="str">
        <f t="shared" si="236"/>
        <v/>
      </c>
      <c r="AL1693" s="388" t="str">
        <f t="shared" si="237"/>
        <v/>
      </c>
      <c r="AM1693" s="389" t="str">
        <f t="shared" si="238"/>
        <v/>
      </c>
      <c r="AN1693" s="388" t="str">
        <f t="shared" si="239"/>
        <v/>
      </c>
      <c r="AO1693" s="389" t="str">
        <f t="shared" si="240"/>
        <v/>
      </c>
      <c r="AP1693" s="423"/>
      <c r="AQ1693" s="423"/>
      <c r="AR1693" s="431" t="e">
        <f>VLOOKUP($B1693,'acc names'!$C$2:$D$12102,2,FALSE)</f>
        <v>#N/A</v>
      </c>
      <c r="AS1693" s="431" t="e">
        <f>VLOOKUP($AQ1693,software!$A$1:$B$14605,2,FALSE)</f>
        <v>#N/A</v>
      </c>
      <c r="AT1693" s="423"/>
      <c r="AV1693" s="423"/>
    </row>
    <row r="1694" spans="1:48" ht="12.75" x14ac:dyDescent="0.2">
      <c r="A1694" s="101"/>
      <c r="B1694" s="42"/>
      <c r="C1694" s="142"/>
      <c r="D1694" s="143"/>
      <c r="E1694" s="107"/>
      <c r="F1694" s="46"/>
      <c r="G1694" s="46"/>
      <c r="H1694" s="46"/>
      <c r="I1694" s="46"/>
      <c r="J1694" s="46"/>
      <c r="K1694" s="46"/>
      <c r="L1694" s="139"/>
      <c r="M1694" s="41"/>
      <c r="N1694" s="45"/>
      <c r="O1694" s="47"/>
      <c r="P1694" s="43"/>
      <c r="Q1694" s="71" t="e">
        <f>VLOOKUP(N1694,'error categories'!$A$2:$D$54,4,FALSE)</f>
        <v>#N/A</v>
      </c>
      <c r="R1694" s="72" t="e">
        <f>VLOOKUP(N1694,'error categories'!$A$2:$D$54,3,FALSE)</f>
        <v>#N/A</v>
      </c>
      <c r="S1694" s="374"/>
      <c r="T1694" s="377"/>
      <c r="U1694" s="378">
        <f t="shared" si="234"/>
        <v>0</v>
      </c>
      <c r="V1694" s="379"/>
      <c r="W1694" s="380"/>
      <c r="X1694" s="380"/>
      <c r="Y1694" s="380"/>
      <c r="Z1694" s="379"/>
      <c r="AA1694" s="381"/>
      <c r="AB1694" s="379"/>
      <c r="AC1694" s="380"/>
      <c r="AD1694" s="382">
        <f t="shared" si="241"/>
        <v>0</v>
      </c>
      <c r="AE1694" s="383">
        <f t="shared" si="242"/>
        <v>0</v>
      </c>
      <c r="AF1694" s="379"/>
      <c r="AG1694" s="381"/>
      <c r="AH1694" s="379"/>
      <c r="AI1694" s="381"/>
      <c r="AJ1694" s="384" t="str">
        <f t="shared" si="235"/>
        <v/>
      </c>
      <c r="AK1694" s="385" t="str">
        <f t="shared" si="236"/>
        <v/>
      </c>
      <c r="AL1694" s="388" t="str">
        <f t="shared" si="237"/>
        <v/>
      </c>
      <c r="AM1694" s="389" t="str">
        <f t="shared" si="238"/>
        <v/>
      </c>
      <c r="AN1694" s="388" t="str">
        <f t="shared" si="239"/>
        <v/>
      </c>
      <c r="AO1694" s="389" t="str">
        <f t="shared" si="240"/>
        <v/>
      </c>
      <c r="AP1694" s="423"/>
      <c r="AQ1694" s="423"/>
      <c r="AR1694" s="431" t="e">
        <f>VLOOKUP($B1694,'acc names'!$C$2:$D$12102,2,FALSE)</f>
        <v>#N/A</v>
      </c>
      <c r="AS1694" s="431" t="e">
        <f>VLOOKUP($AQ1694,software!$A$1:$B$14605,2,FALSE)</f>
        <v>#N/A</v>
      </c>
      <c r="AT1694" s="423"/>
      <c r="AV1694" s="423"/>
    </row>
    <row r="1695" spans="1:48" ht="12.75" x14ac:dyDescent="0.2">
      <c r="A1695" s="101"/>
      <c r="B1695" s="42"/>
      <c r="C1695" s="142"/>
      <c r="D1695" s="143"/>
      <c r="E1695" s="107"/>
      <c r="F1695" s="46"/>
      <c r="G1695" s="46"/>
      <c r="H1695" s="46"/>
      <c r="I1695" s="46"/>
      <c r="J1695" s="46"/>
      <c r="K1695" s="46"/>
      <c r="L1695" s="139"/>
      <c r="M1695" s="41"/>
      <c r="N1695" s="45"/>
      <c r="O1695" s="47"/>
      <c r="P1695" s="43"/>
      <c r="Q1695" s="71" t="e">
        <f>VLOOKUP(N1695,'error categories'!$A$2:$D$54,4,FALSE)</f>
        <v>#N/A</v>
      </c>
      <c r="R1695" s="72" t="e">
        <f>VLOOKUP(N1695,'error categories'!$A$2:$D$54,3,FALSE)</f>
        <v>#N/A</v>
      </c>
      <c r="S1695" s="374"/>
      <c r="T1695" s="377"/>
      <c r="U1695" s="378">
        <f t="shared" si="234"/>
        <v>0</v>
      </c>
      <c r="V1695" s="379"/>
      <c r="W1695" s="380"/>
      <c r="X1695" s="380"/>
      <c r="Y1695" s="380"/>
      <c r="Z1695" s="379"/>
      <c r="AA1695" s="381"/>
      <c r="AB1695" s="379"/>
      <c r="AC1695" s="380"/>
      <c r="AD1695" s="382">
        <f t="shared" si="241"/>
        <v>0</v>
      </c>
      <c r="AE1695" s="383">
        <f t="shared" si="242"/>
        <v>0</v>
      </c>
      <c r="AF1695" s="379"/>
      <c r="AG1695" s="381"/>
      <c r="AH1695" s="379"/>
      <c r="AI1695" s="381"/>
      <c r="AJ1695" s="384" t="str">
        <f t="shared" si="235"/>
        <v/>
      </c>
      <c r="AK1695" s="385" t="str">
        <f t="shared" si="236"/>
        <v/>
      </c>
      <c r="AL1695" s="388" t="str">
        <f t="shared" si="237"/>
        <v/>
      </c>
      <c r="AM1695" s="389" t="str">
        <f t="shared" si="238"/>
        <v/>
      </c>
      <c r="AN1695" s="388" t="str">
        <f t="shared" si="239"/>
        <v/>
      </c>
      <c r="AO1695" s="389" t="str">
        <f t="shared" si="240"/>
        <v/>
      </c>
      <c r="AP1695" s="423"/>
      <c r="AQ1695" s="423"/>
      <c r="AR1695" s="431" t="e">
        <f>VLOOKUP($B1695,'acc names'!$C$2:$D$12102,2,FALSE)</f>
        <v>#N/A</v>
      </c>
      <c r="AS1695" s="431" t="e">
        <f>VLOOKUP($AQ1695,software!$A$1:$B$14605,2,FALSE)</f>
        <v>#N/A</v>
      </c>
      <c r="AT1695" s="423"/>
      <c r="AV1695" s="423"/>
    </row>
    <row r="1696" spans="1:48" ht="12.75" x14ac:dyDescent="0.2">
      <c r="A1696" s="101"/>
      <c r="B1696" s="42"/>
      <c r="C1696" s="142"/>
      <c r="D1696" s="143"/>
      <c r="E1696" s="107"/>
      <c r="F1696" s="46"/>
      <c r="G1696" s="46"/>
      <c r="H1696" s="46"/>
      <c r="I1696" s="46"/>
      <c r="J1696" s="46"/>
      <c r="K1696" s="46"/>
      <c r="L1696" s="139"/>
      <c r="M1696" s="41"/>
      <c r="N1696" s="45"/>
      <c r="O1696" s="47"/>
      <c r="P1696" s="43"/>
      <c r="Q1696" s="71" t="e">
        <f>VLOOKUP(N1696,'error categories'!$A$2:$D$54,4,FALSE)</f>
        <v>#N/A</v>
      </c>
      <c r="R1696" s="72" t="e">
        <f>VLOOKUP(N1696,'error categories'!$A$2:$D$54,3,FALSE)</f>
        <v>#N/A</v>
      </c>
      <c r="S1696" s="374"/>
      <c r="T1696" s="377"/>
      <c r="U1696" s="378">
        <f t="shared" si="234"/>
        <v>0</v>
      </c>
      <c r="V1696" s="379"/>
      <c r="W1696" s="380"/>
      <c r="X1696" s="380"/>
      <c r="Y1696" s="380"/>
      <c r="Z1696" s="379"/>
      <c r="AA1696" s="381"/>
      <c r="AB1696" s="379"/>
      <c r="AC1696" s="380"/>
      <c r="AD1696" s="382">
        <f t="shared" si="241"/>
        <v>0</v>
      </c>
      <c r="AE1696" s="383">
        <f t="shared" si="242"/>
        <v>0</v>
      </c>
      <c r="AF1696" s="379"/>
      <c r="AG1696" s="381"/>
      <c r="AH1696" s="379"/>
      <c r="AI1696" s="381"/>
      <c r="AJ1696" s="384" t="str">
        <f t="shared" si="235"/>
        <v/>
      </c>
      <c r="AK1696" s="385" t="str">
        <f t="shared" si="236"/>
        <v/>
      </c>
      <c r="AL1696" s="388" t="str">
        <f t="shared" si="237"/>
        <v/>
      </c>
      <c r="AM1696" s="389" t="str">
        <f t="shared" si="238"/>
        <v/>
      </c>
      <c r="AN1696" s="388" t="str">
        <f t="shared" si="239"/>
        <v/>
      </c>
      <c r="AO1696" s="389" t="str">
        <f t="shared" si="240"/>
        <v/>
      </c>
      <c r="AP1696" s="423"/>
      <c r="AQ1696" s="423"/>
      <c r="AR1696" s="431" t="e">
        <f>VLOOKUP($B1696,'acc names'!$C$2:$D$12102,2,FALSE)</f>
        <v>#N/A</v>
      </c>
      <c r="AS1696" s="431" t="e">
        <f>VLOOKUP($AQ1696,software!$A$1:$B$14605,2,FALSE)</f>
        <v>#N/A</v>
      </c>
      <c r="AT1696" s="423"/>
      <c r="AV1696" s="423"/>
    </row>
    <row r="1697" spans="1:48" ht="12.75" x14ac:dyDescent="0.2">
      <c r="A1697" s="101"/>
      <c r="B1697" s="42"/>
      <c r="C1697" s="142"/>
      <c r="D1697" s="143"/>
      <c r="E1697" s="107"/>
      <c r="F1697" s="46"/>
      <c r="G1697" s="46"/>
      <c r="H1697" s="46"/>
      <c r="I1697" s="46"/>
      <c r="J1697" s="46"/>
      <c r="K1697" s="46"/>
      <c r="L1697" s="139"/>
      <c r="M1697" s="41"/>
      <c r="N1697" s="45"/>
      <c r="O1697" s="47"/>
      <c r="P1697" s="43"/>
      <c r="Q1697" s="71" t="e">
        <f>VLOOKUP(N1697,'error categories'!$A$2:$D$54,4,FALSE)</f>
        <v>#N/A</v>
      </c>
      <c r="R1697" s="72" t="e">
        <f>VLOOKUP(N1697,'error categories'!$A$2:$D$54,3,FALSE)</f>
        <v>#N/A</v>
      </c>
      <c r="S1697" s="374"/>
      <c r="T1697" s="377"/>
      <c r="U1697" s="378">
        <f t="shared" si="234"/>
        <v>0</v>
      </c>
      <c r="V1697" s="379"/>
      <c r="W1697" s="380"/>
      <c r="X1697" s="380"/>
      <c r="Y1697" s="380"/>
      <c r="Z1697" s="379"/>
      <c r="AA1697" s="381"/>
      <c r="AB1697" s="379"/>
      <c r="AC1697" s="380"/>
      <c r="AD1697" s="382">
        <f t="shared" si="241"/>
        <v>0</v>
      </c>
      <c r="AE1697" s="383">
        <f t="shared" si="242"/>
        <v>0</v>
      </c>
      <c r="AF1697" s="379"/>
      <c r="AG1697" s="381"/>
      <c r="AH1697" s="379"/>
      <c r="AI1697" s="381"/>
      <c r="AJ1697" s="384" t="str">
        <f t="shared" si="235"/>
        <v/>
      </c>
      <c r="AK1697" s="385" t="str">
        <f t="shared" si="236"/>
        <v/>
      </c>
      <c r="AL1697" s="388" t="str">
        <f t="shared" si="237"/>
        <v/>
      </c>
      <c r="AM1697" s="389" t="str">
        <f t="shared" si="238"/>
        <v/>
      </c>
      <c r="AN1697" s="388" t="str">
        <f t="shared" si="239"/>
        <v/>
      </c>
      <c r="AO1697" s="389" t="str">
        <f t="shared" si="240"/>
        <v/>
      </c>
      <c r="AP1697" s="423"/>
      <c r="AQ1697" s="423"/>
      <c r="AR1697" s="431" t="e">
        <f>VLOOKUP($B1697,'acc names'!$C$2:$D$12102,2,FALSE)</f>
        <v>#N/A</v>
      </c>
      <c r="AS1697" s="431" t="e">
        <f>VLOOKUP($AQ1697,software!$A$1:$B$14605,2,FALSE)</f>
        <v>#N/A</v>
      </c>
      <c r="AT1697" s="423"/>
      <c r="AV1697" s="423"/>
    </row>
    <row r="1698" spans="1:48" ht="12.75" x14ac:dyDescent="0.2">
      <c r="A1698" s="101"/>
      <c r="B1698" s="42"/>
      <c r="C1698" s="142"/>
      <c r="D1698" s="143"/>
      <c r="E1698" s="107"/>
      <c r="F1698" s="46"/>
      <c r="G1698" s="46"/>
      <c r="H1698" s="46"/>
      <c r="I1698" s="46"/>
      <c r="J1698" s="46"/>
      <c r="K1698" s="46"/>
      <c r="L1698" s="139"/>
      <c r="M1698" s="41"/>
      <c r="N1698" s="45"/>
      <c r="O1698" s="47"/>
      <c r="P1698" s="43"/>
      <c r="Q1698" s="71" t="e">
        <f>VLOOKUP(N1698,'error categories'!$A$2:$D$54,4,FALSE)</f>
        <v>#N/A</v>
      </c>
      <c r="R1698" s="72" t="e">
        <f>VLOOKUP(N1698,'error categories'!$A$2:$D$54,3,FALSE)</f>
        <v>#N/A</v>
      </c>
      <c r="S1698" s="374"/>
      <c r="T1698" s="377"/>
      <c r="U1698" s="378">
        <f t="shared" si="234"/>
        <v>0</v>
      </c>
      <c r="V1698" s="379"/>
      <c r="W1698" s="380"/>
      <c r="X1698" s="380"/>
      <c r="Y1698" s="380"/>
      <c r="Z1698" s="379"/>
      <c r="AA1698" s="381"/>
      <c r="AB1698" s="379"/>
      <c r="AC1698" s="380"/>
      <c r="AD1698" s="382">
        <f t="shared" si="241"/>
        <v>0</v>
      </c>
      <c r="AE1698" s="383">
        <f t="shared" si="242"/>
        <v>0</v>
      </c>
      <c r="AF1698" s="379"/>
      <c r="AG1698" s="381"/>
      <c r="AH1698" s="379"/>
      <c r="AI1698" s="381"/>
      <c r="AJ1698" s="384" t="str">
        <f t="shared" si="235"/>
        <v/>
      </c>
      <c r="AK1698" s="385" t="str">
        <f t="shared" si="236"/>
        <v/>
      </c>
      <c r="AL1698" s="388" t="str">
        <f t="shared" si="237"/>
        <v/>
      </c>
      <c r="AM1698" s="389" t="str">
        <f t="shared" si="238"/>
        <v/>
      </c>
      <c r="AN1698" s="388" t="str">
        <f t="shared" si="239"/>
        <v/>
      </c>
      <c r="AO1698" s="389" t="str">
        <f t="shared" si="240"/>
        <v/>
      </c>
      <c r="AP1698" s="423"/>
      <c r="AQ1698" s="423"/>
      <c r="AR1698" s="431" t="e">
        <f>VLOOKUP($B1698,'acc names'!$C$2:$D$12102,2,FALSE)</f>
        <v>#N/A</v>
      </c>
      <c r="AS1698" s="431" t="e">
        <f>VLOOKUP($AQ1698,software!$A$1:$B$14605,2,FALSE)</f>
        <v>#N/A</v>
      </c>
      <c r="AT1698" s="423"/>
      <c r="AV1698" s="423"/>
    </row>
    <row r="1699" spans="1:48" ht="12.75" x14ac:dyDescent="0.2">
      <c r="A1699" s="101"/>
      <c r="B1699" s="42"/>
      <c r="C1699" s="142"/>
      <c r="D1699" s="143"/>
      <c r="E1699" s="107"/>
      <c r="F1699" s="46"/>
      <c r="G1699" s="46"/>
      <c r="H1699" s="46"/>
      <c r="I1699" s="46"/>
      <c r="J1699" s="46"/>
      <c r="K1699" s="46"/>
      <c r="L1699" s="139"/>
      <c r="M1699" s="41"/>
      <c r="N1699" s="45"/>
      <c r="O1699" s="47"/>
      <c r="P1699" s="43"/>
      <c r="Q1699" s="71" t="e">
        <f>VLOOKUP(N1699,'error categories'!$A$2:$D$54,4,FALSE)</f>
        <v>#N/A</v>
      </c>
      <c r="R1699" s="72" t="e">
        <f>VLOOKUP(N1699,'error categories'!$A$2:$D$54,3,FALSE)</f>
        <v>#N/A</v>
      </c>
      <c r="S1699" s="374"/>
      <c r="T1699" s="377"/>
      <c r="U1699" s="378">
        <f t="shared" si="234"/>
        <v>0</v>
      </c>
      <c r="V1699" s="379"/>
      <c r="W1699" s="380"/>
      <c r="X1699" s="380"/>
      <c r="Y1699" s="380"/>
      <c r="Z1699" s="379"/>
      <c r="AA1699" s="381"/>
      <c r="AB1699" s="379"/>
      <c r="AC1699" s="380"/>
      <c r="AD1699" s="382">
        <f t="shared" si="241"/>
        <v>0</v>
      </c>
      <c r="AE1699" s="383">
        <f t="shared" si="242"/>
        <v>0</v>
      </c>
      <c r="AF1699" s="379"/>
      <c r="AG1699" s="381"/>
      <c r="AH1699" s="379"/>
      <c r="AI1699" s="381"/>
      <c r="AJ1699" s="384" t="str">
        <f t="shared" si="235"/>
        <v/>
      </c>
      <c r="AK1699" s="385" t="str">
        <f t="shared" si="236"/>
        <v/>
      </c>
      <c r="AL1699" s="388" t="str">
        <f t="shared" si="237"/>
        <v/>
      </c>
      <c r="AM1699" s="389" t="str">
        <f t="shared" si="238"/>
        <v/>
      </c>
      <c r="AN1699" s="388" t="str">
        <f t="shared" si="239"/>
        <v/>
      </c>
      <c r="AO1699" s="389" t="str">
        <f t="shared" si="240"/>
        <v/>
      </c>
      <c r="AP1699" s="423"/>
      <c r="AQ1699" s="423"/>
      <c r="AR1699" s="431" t="e">
        <f>VLOOKUP($B1699,'acc names'!$C$2:$D$12102,2,FALSE)</f>
        <v>#N/A</v>
      </c>
      <c r="AS1699" s="431" t="e">
        <f>VLOOKUP($AQ1699,software!$A$1:$B$14605,2,FALSE)</f>
        <v>#N/A</v>
      </c>
      <c r="AT1699" s="423"/>
      <c r="AV1699" s="423"/>
    </row>
    <row r="1700" spans="1:48" ht="12.75" x14ac:dyDescent="0.2">
      <c r="A1700" s="101"/>
      <c r="B1700" s="42"/>
      <c r="C1700" s="142"/>
      <c r="D1700" s="143"/>
      <c r="E1700" s="107"/>
      <c r="F1700" s="46"/>
      <c r="G1700" s="46"/>
      <c r="H1700" s="46"/>
      <c r="I1700" s="46"/>
      <c r="J1700" s="46"/>
      <c r="K1700" s="46"/>
      <c r="L1700" s="139"/>
      <c r="M1700" s="41"/>
      <c r="N1700" s="45"/>
      <c r="O1700" s="47"/>
      <c r="P1700" s="43"/>
      <c r="Q1700" s="71" t="e">
        <f>VLOOKUP(N1700,'error categories'!$A$2:$D$54,4,FALSE)</f>
        <v>#N/A</v>
      </c>
      <c r="R1700" s="72" t="e">
        <f>VLOOKUP(N1700,'error categories'!$A$2:$D$54,3,FALSE)</f>
        <v>#N/A</v>
      </c>
      <c r="S1700" s="374"/>
      <c r="T1700" s="377"/>
      <c r="U1700" s="378">
        <f t="shared" si="234"/>
        <v>0</v>
      </c>
      <c r="V1700" s="379"/>
      <c r="W1700" s="380"/>
      <c r="X1700" s="380"/>
      <c r="Y1700" s="380"/>
      <c r="Z1700" s="379"/>
      <c r="AA1700" s="381"/>
      <c r="AB1700" s="379"/>
      <c r="AC1700" s="380"/>
      <c r="AD1700" s="382">
        <f t="shared" si="241"/>
        <v>0</v>
      </c>
      <c r="AE1700" s="383">
        <f t="shared" si="242"/>
        <v>0</v>
      </c>
      <c r="AF1700" s="379"/>
      <c r="AG1700" s="381"/>
      <c r="AH1700" s="379"/>
      <c r="AI1700" s="381"/>
      <c r="AJ1700" s="384" t="str">
        <f t="shared" si="235"/>
        <v/>
      </c>
      <c r="AK1700" s="385" t="str">
        <f t="shared" si="236"/>
        <v/>
      </c>
      <c r="AL1700" s="388" t="str">
        <f t="shared" si="237"/>
        <v/>
      </c>
      <c r="AM1700" s="389" t="str">
        <f t="shared" si="238"/>
        <v/>
      </c>
      <c r="AN1700" s="388" t="str">
        <f t="shared" si="239"/>
        <v/>
      </c>
      <c r="AO1700" s="389" t="str">
        <f t="shared" si="240"/>
        <v/>
      </c>
      <c r="AP1700" s="423"/>
      <c r="AQ1700" s="423"/>
      <c r="AR1700" s="431" t="e">
        <f>VLOOKUP($B1700,'acc names'!$C$2:$D$12102,2,FALSE)</f>
        <v>#N/A</v>
      </c>
      <c r="AS1700" s="431" t="e">
        <f>VLOOKUP($AQ1700,software!$A$1:$B$14605,2,FALSE)</f>
        <v>#N/A</v>
      </c>
      <c r="AT1700" s="423"/>
      <c r="AV1700" s="423"/>
    </row>
    <row r="1701" spans="1:48" ht="12.75" x14ac:dyDescent="0.2">
      <c r="A1701" s="101"/>
      <c r="B1701" s="42"/>
      <c r="C1701" s="142"/>
      <c r="D1701" s="143"/>
      <c r="E1701" s="107"/>
      <c r="F1701" s="46"/>
      <c r="G1701" s="46"/>
      <c r="H1701" s="46"/>
      <c r="I1701" s="46"/>
      <c r="J1701" s="46"/>
      <c r="K1701" s="46"/>
      <c r="L1701" s="139"/>
      <c r="M1701" s="41"/>
      <c r="N1701" s="45"/>
      <c r="O1701" s="47"/>
      <c r="P1701" s="43"/>
      <c r="Q1701" s="71" t="e">
        <f>VLOOKUP(N1701,'error categories'!$A$2:$D$54,4,FALSE)</f>
        <v>#N/A</v>
      </c>
      <c r="R1701" s="72" t="e">
        <f>VLOOKUP(N1701,'error categories'!$A$2:$D$54,3,FALSE)</f>
        <v>#N/A</v>
      </c>
      <c r="S1701" s="374"/>
      <c r="T1701" s="377"/>
      <c r="U1701" s="378">
        <f t="shared" si="234"/>
        <v>0</v>
      </c>
      <c r="V1701" s="379"/>
      <c r="W1701" s="380"/>
      <c r="X1701" s="380"/>
      <c r="Y1701" s="380"/>
      <c r="Z1701" s="379"/>
      <c r="AA1701" s="381"/>
      <c r="AB1701" s="379"/>
      <c r="AC1701" s="380"/>
      <c r="AD1701" s="382">
        <f t="shared" si="241"/>
        <v>0</v>
      </c>
      <c r="AE1701" s="383">
        <f t="shared" si="242"/>
        <v>0</v>
      </c>
      <c r="AF1701" s="379"/>
      <c r="AG1701" s="381"/>
      <c r="AH1701" s="379"/>
      <c r="AI1701" s="381"/>
      <c r="AJ1701" s="384" t="str">
        <f t="shared" si="235"/>
        <v/>
      </c>
      <c r="AK1701" s="385" t="str">
        <f t="shared" si="236"/>
        <v/>
      </c>
      <c r="AL1701" s="388" t="str">
        <f t="shared" si="237"/>
        <v/>
      </c>
      <c r="AM1701" s="389" t="str">
        <f t="shared" si="238"/>
        <v/>
      </c>
      <c r="AN1701" s="388" t="str">
        <f t="shared" si="239"/>
        <v/>
      </c>
      <c r="AO1701" s="389" t="str">
        <f t="shared" si="240"/>
        <v/>
      </c>
      <c r="AP1701" s="423"/>
      <c r="AQ1701" s="423"/>
      <c r="AR1701" s="431" t="e">
        <f>VLOOKUP($B1701,'acc names'!$C$2:$D$12102,2,FALSE)</f>
        <v>#N/A</v>
      </c>
      <c r="AS1701" s="431" t="e">
        <f>VLOOKUP($AQ1701,software!$A$1:$B$14605,2,FALSE)</f>
        <v>#N/A</v>
      </c>
      <c r="AT1701" s="423"/>
      <c r="AV1701" s="423"/>
    </row>
    <row r="1702" spans="1:48" ht="12.75" x14ac:dyDescent="0.2">
      <c r="A1702" s="101"/>
      <c r="B1702" s="42"/>
      <c r="C1702" s="142"/>
      <c r="D1702" s="143"/>
      <c r="E1702" s="107"/>
      <c r="F1702" s="46"/>
      <c r="G1702" s="46"/>
      <c r="H1702" s="46"/>
      <c r="I1702" s="46"/>
      <c r="J1702" s="46"/>
      <c r="K1702" s="46"/>
      <c r="L1702" s="139"/>
      <c r="M1702" s="41"/>
      <c r="N1702" s="45"/>
      <c r="O1702" s="47"/>
      <c r="P1702" s="43"/>
      <c r="Q1702" s="71" t="e">
        <f>VLOOKUP(N1702,'error categories'!$A$2:$D$54,4,FALSE)</f>
        <v>#N/A</v>
      </c>
      <c r="R1702" s="72" t="e">
        <f>VLOOKUP(N1702,'error categories'!$A$2:$D$54,3,FALSE)</f>
        <v>#N/A</v>
      </c>
      <c r="S1702" s="374"/>
      <c r="T1702" s="377"/>
      <c r="U1702" s="378">
        <f t="shared" si="234"/>
        <v>0</v>
      </c>
      <c r="V1702" s="379"/>
      <c r="W1702" s="380"/>
      <c r="X1702" s="380"/>
      <c r="Y1702" s="380"/>
      <c r="Z1702" s="379"/>
      <c r="AA1702" s="381"/>
      <c r="AB1702" s="379"/>
      <c r="AC1702" s="380"/>
      <c r="AD1702" s="382">
        <f t="shared" si="241"/>
        <v>0</v>
      </c>
      <c r="AE1702" s="383">
        <f t="shared" si="242"/>
        <v>0</v>
      </c>
      <c r="AF1702" s="379"/>
      <c r="AG1702" s="381"/>
      <c r="AH1702" s="379"/>
      <c r="AI1702" s="381"/>
      <c r="AJ1702" s="384" t="str">
        <f t="shared" si="235"/>
        <v/>
      </c>
      <c r="AK1702" s="385" t="str">
        <f t="shared" si="236"/>
        <v/>
      </c>
      <c r="AL1702" s="388" t="str">
        <f t="shared" si="237"/>
        <v/>
      </c>
      <c r="AM1702" s="389" t="str">
        <f t="shared" si="238"/>
        <v/>
      </c>
      <c r="AN1702" s="388" t="str">
        <f t="shared" si="239"/>
        <v/>
      </c>
      <c r="AO1702" s="389" t="str">
        <f t="shared" si="240"/>
        <v/>
      </c>
      <c r="AP1702" s="423"/>
      <c r="AQ1702" s="423"/>
      <c r="AR1702" s="431" t="e">
        <f>VLOOKUP($B1702,'acc names'!$C$2:$D$12102,2,FALSE)</f>
        <v>#N/A</v>
      </c>
      <c r="AS1702" s="431" t="e">
        <f>VLOOKUP($AQ1702,software!$A$1:$B$14605,2,FALSE)</f>
        <v>#N/A</v>
      </c>
      <c r="AT1702" s="423"/>
      <c r="AV1702" s="423"/>
    </row>
    <row r="1703" spans="1:48" ht="12.75" x14ac:dyDescent="0.2">
      <c r="A1703" s="101"/>
      <c r="B1703" s="42"/>
      <c r="C1703" s="142"/>
      <c r="D1703" s="143"/>
      <c r="E1703" s="107"/>
      <c r="F1703" s="46"/>
      <c r="G1703" s="46"/>
      <c r="H1703" s="46"/>
      <c r="I1703" s="46"/>
      <c r="J1703" s="46"/>
      <c r="K1703" s="46"/>
      <c r="L1703" s="139"/>
      <c r="M1703" s="41"/>
      <c r="N1703" s="45"/>
      <c r="O1703" s="47"/>
      <c r="P1703" s="43"/>
      <c r="Q1703" s="71" t="e">
        <f>VLOOKUP(N1703,'error categories'!$A$2:$D$54,4,FALSE)</f>
        <v>#N/A</v>
      </c>
      <c r="R1703" s="72" t="e">
        <f>VLOOKUP(N1703,'error categories'!$A$2:$D$54,3,FALSE)</f>
        <v>#N/A</v>
      </c>
      <c r="S1703" s="374"/>
      <c r="T1703" s="377"/>
      <c r="U1703" s="378">
        <f t="shared" si="234"/>
        <v>0</v>
      </c>
      <c r="V1703" s="379"/>
      <c r="W1703" s="380"/>
      <c r="X1703" s="380"/>
      <c r="Y1703" s="380"/>
      <c r="Z1703" s="379"/>
      <c r="AA1703" s="381"/>
      <c r="AB1703" s="379"/>
      <c r="AC1703" s="380"/>
      <c r="AD1703" s="382">
        <f t="shared" si="241"/>
        <v>0</v>
      </c>
      <c r="AE1703" s="383">
        <f t="shared" si="242"/>
        <v>0</v>
      </c>
      <c r="AF1703" s="379"/>
      <c r="AG1703" s="381"/>
      <c r="AH1703" s="379"/>
      <c r="AI1703" s="381"/>
      <c r="AJ1703" s="384" t="str">
        <f t="shared" si="235"/>
        <v/>
      </c>
      <c r="AK1703" s="385" t="str">
        <f t="shared" si="236"/>
        <v/>
      </c>
      <c r="AL1703" s="388" t="str">
        <f t="shared" si="237"/>
        <v/>
      </c>
      <c r="AM1703" s="389" t="str">
        <f t="shared" si="238"/>
        <v/>
      </c>
      <c r="AN1703" s="388" t="str">
        <f t="shared" si="239"/>
        <v/>
      </c>
      <c r="AO1703" s="389" t="str">
        <f t="shared" si="240"/>
        <v/>
      </c>
      <c r="AP1703" s="423"/>
      <c r="AQ1703" s="423"/>
      <c r="AR1703" s="431" t="e">
        <f>VLOOKUP($B1703,'acc names'!$C$2:$D$12102,2,FALSE)</f>
        <v>#N/A</v>
      </c>
      <c r="AS1703" s="431" t="e">
        <f>VLOOKUP($AQ1703,software!$A$1:$B$14605,2,FALSE)</f>
        <v>#N/A</v>
      </c>
      <c r="AT1703" s="423"/>
      <c r="AV1703" s="423"/>
    </row>
    <row r="1704" spans="1:48" ht="12.75" x14ac:dyDescent="0.2">
      <c r="A1704" s="101"/>
      <c r="B1704" s="42"/>
      <c r="C1704" s="142"/>
      <c r="D1704" s="143"/>
      <c r="E1704" s="107"/>
      <c r="F1704" s="46"/>
      <c r="G1704" s="46"/>
      <c r="H1704" s="46"/>
      <c r="I1704" s="46"/>
      <c r="J1704" s="46"/>
      <c r="K1704" s="46"/>
      <c r="L1704" s="139"/>
      <c r="M1704" s="41"/>
      <c r="N1704" s="45"/>
      <c r="O1704" s="47"/>
      <c r="P1704" s="43"/>
      <c r="Q1704" s="71" t="e">
        <f>VLOOKUP(N1704,'error categories'!$A$2:$D$54,4,FALSE)</f>
        <v>#N/A</v>
      </c>
      <c r="R1704" s="72" t="e">
        <f>VLOOKUP(N1704,'error categories'!$A$2:$D$54,3,FALSE)</f>
        <v>#N/A</v>
      </c>
      <c r="S1704" s="374"/>
      <c r="T1704" s="377"/>
      <c r="U1704" s="378">
        <f t="shared" si="234"/>
        <v>0</v>
      </c>
      <c r="V1704" s="379"/>
      <c r="W1704" s="380"/>
      <c r="X1704" s="380"/>
      <c r="Y1704" s="380"/>
      <c r="Z1704" s="379"/>
      <c r="AA1704" s="381"/>
      <c r="AB1704" s="379"/>
      <c r="AC1704" s="380"/>
      <c r="AD1704" s="382">
        <f t="shared" si="241"/>
        <v>0</v>
      </c>
      <c r="AE1704" s="383">
        <f t="shared" si="242"/>
        <v>0</v>
      </c>
      <c r="AF1704" s="379"/>
      <c r="AG1704" s="381"/>
      <c r="AH1704" s="379"/>
      <c r="AI1704" s="381"/>
      <c r="AJ1704" s="384" t="str">
        <f t="shared" si="235"/>
        <v/>
      </c>
      <c r="AK1704" s="385" t="str">
        <f t="shared" si="236"/>
        <v/>
      </c>
      <c r="AL1704" s="388" t="str">
        <f t="shared" si="237"/>
        <v/>
      </c>
      <c r="AM1704" s="389" t="str">
        <f t="shared" si="238"/>
        <v/>
      </c>
      <c r="AN1704" s="388" t="str">
        <f t="shared" si="239"/>
        <v/>
      </c>
      <c r="AO1704" s="389" t="str">
        <f t="shared" si="240"/>
        <v/>
      </c>
      <c r="AP1704" s="423"/>
      <c r="AQ1704" s="423"/>
      <c r="AR1704" s="431" t="e">
        <f>VLOOKUP($B1704,'acc names'!$C$2:$D$12102,2,FALSE)</f>
        <v>#N/A</v>
      </c>
      <c r="AS1704" s="431" t="e">
        <f>VLOOKUP($AQ1704,software!$A$1:$B$14605,2,FALSE)</f>
        <v>#N/A</v>
      </c>
      <c r="AT1704" s="423"/>
      <c r="AV1704" s="423"/>
    </row>
    <row r="1705" spans="1:48" ht="12.75" x14ac:dyDescent="0.2">
      <c r="A1705" s="101"/>
      <c r="B1705" s="42"/>
      <c r="C1705" s="142"/>
      <c r="D1705" s="143"/>
      <c r="E1705" s="107"/>
      <c r="F1705" s="46"/>
      <c r="G1705" s="46"/>
      <c r="H1705" s="46"/>
      <c r="I1705" s="46"/>
      <c r="J1705" s="46"/>
      <c r="K1705" s="46"/>
      <c r="L1705" s="139"/>
      <c r="M1705" s="41"/>
      <c r="N1705" s="45"/>
      <c r="O1705" s="47"/>
      <c r="P1705" s="43"/>
      <c r="Q1705" s="71" t="e">
        <f>VLOOKUP(N1705,'error categories'!$A$2:$D$54,4,FALSE)</f>
        <v>#N/A</v>
      </c>
      <c r="R1705" s="72" t="e">
        <f>VLOOKUP(N1705,'error categories'!$A$2:$D$54,3,FALSE)</f>
        <v>#N/A</v>
      </c>
      <c r="S1705" s="374"/>
      <c r="T1705" s="377"/>
      <c r="U1705" s="378">
        <f t="shared" si="234"/>
        <v>0</v>
      </c>
      <c r="V1705" s="379"/>
      <c r="W1705" s="380"/>
      <c r="X1705" s="380"/>
      <c r="Y1705" s="380"/>
      <c r="Z1705" s="379"/>
      <c r="AA1705" s="381"/>
      <c r="AB1705" s="379"/>
      <c r="AC1705" s="380"/>
      <c r="AD1705" s="382">
        <f t="shared" si="241"/>
        <v>0</v>
      </c>
      <c r="AE1705" s="383">
        <f t="shared" si="242"/>
        <v>0</v>
      </c>
      <c r="AF1705" s="379"/>
      <c r="AG1705" s="381"/>
      <c r="AH1705" s="379"/>
      <c r="AI1705" s="381"/>
      <c r="AJ1705" s="384" t="str">
        <f t="shared" si="235"/>
        <v/>
      </c>
      <c r="AK1705" s="385" t="str">
        <f t="shared" si="236"/>
        <v/>
      </c>
      <c r="AL1705" s="388" t="str">
        <f t="shared" si="237"/>
        <v/>
      </c>
      <c r="AM1705" s="389" t="str">
        <f t="shared" si="238"/>
        <v/>
      </c>
      <c r="AN1705" s="388" t="str">
        <f t="shared" si="239"/>
        <v/>
      </c>
      <c r="AO1705" s="389" t="str">
        <f t="shared" si="240"/>
        <v/>
      </c>
      <c r="AP1705" s="423"/>
      <c r="AQ1705" s="423"/>
      <c r="AR1705" s="431" t="e">
        <f>VLOOKUP($B1705,'acc names'!$C$2:$D$12102,2,FALSE)</f>
        <v>#N/A</v>
      </c>
      <c r="AS1705" s="431" t="e">
        <f>VLOOKUP($AQ1705,software!$A$1:$B$14605,2,FALSE)</f>
        <v>#N/A</v>
      </c>
      <c r="AT1705" s="423"/>
      <c r="AV1705" s="423"/>
    </row>
    <row r="1706" spans="1:48" ht="12.75" x14ac:dyDescent="0.2">
      <c r="A1706" s="101"/>
      <c r="B1706" s="42"/>
      <c r="C1706" s="142"/>
      <c r="D1706" s="143"/>
      <c r="E1706" s="107"/>
      <c r="F1706" s="46"/>
      <c r="G1706" s="46"/>
      <c r="H1706" s="46"/>
      <c r="I1706" s="46"/>
      <c r="J1706" s="46"/>
      <c r="K1706" s="46"/>
      <c r="L1706" s="139"/>
      <c r="M1706" s="41"/>
      <c r="N1706" s="45"/>
      <c r="O1706" s="47"/>
      <c r="P1706" s="43"/>
      <c r="Q1706" s="71" t="e">
        <f>VLOOKUP(N1706,'error categories'!$A$2:$D$54,4,FALSE)</f>
        <v>#N/A</v>
      </c>
      <c r="R1706" s="72" t="e">
        <f>VLOOKUP(N1706,'error categories'!$A$2:$D$54,3,FALSE)</f>
        <v>#N/A</v>
      </c>
      <c r="S1706" s="374"/>
      <c r="T1706" s="377"/>
      <c r="U1706" s="378">
        <f t="shared" si="234"/>
        <v>0</v>
      </c>
      <c r="V1706" s="379"/>
      <c r="W1706" s="380"/>
      <c r="X1706" s="380"/>
      <c r="Y1706" s="380"/>
      <c r="Z1706" s="379"/>
      <c r="AA1706" s="381"/>
      <c r="AB1706" s="379"/>
      <c r="AC1706" s="380"/>
      <c r="AD1706" s="382">
        <f t="shared" si="241"/>
        <v>0</v>
      </c>
      <c r="AE1706" s="383">
        <f t="shared" si="242"/>
        <v>0</v>
      </c>
      <c r="AF1706" s="379"/>
      <c r="AG1706" s="381"/>
      <c r="AH1706" s="379"/>
      <c r="AI1706" s="381"/>
      <c r="AJ1706" s="384" t="str">
        <f t="shared" si="235"/>
        <v/>
      </c>
      <c r="AK1706" s="385" t="str">
        <f t="shared" si="236"/>
        <v/>
      </c>
      <c r="AL1706" s="388" t="str">
        <f t="shared" si="237"/>
        <v/>
      </c>
      <c r="AM1706" s="389" t="str">
        <f t="shared" si="238"/>
        <v/>
      </c>
      <c r="AN1706" s="388" t="str">
        <f t="shared" si="239"/>
        <v/>
      </c>
      <c r="AO1706" s="389" t="str">
        <f t="shared" si="240"/>
        <v/>
      </c>
      <c r="AP1706" s="423"/>
      <c r="AQ1706" s="423"/>
      <c r="AR1706" s="431" t="e">
        <f>VLOOKUP($B1706,'acc names'!$C$2:$D$12102,2,FALSE)</f>
        <v>#N/A</v>
      </c>
      <c r="AS1706" s="431" t="e">
        <f>VLOOKUP($AQ1706,software!$A$1:$B$14605,2,FALSE)</f>
        <v>#N/A</v>
      </c>
      <c r="AT1706" s="423"/>
      <c r="AV1706" s="423"/>
    </row>
    <row r="1707" spans="1:48" ht="12.75" x14ac:dyDescent="0.2">
      <c r="A1707" s="101"/>
      <c r="B1707" s="42"/>
      <c r="C1707" s="142"/>
      <c r="D1707" s="143"/>
      <c r="E1707" s="107"/>
      <c r="F1707" s="46"/>
      <c r="G1707" s="46"/>
      <c r="H1707" s="46"/>
      <c r="I1707" s="46"/>
      <c r="J1707" s="46"/>
      <c r="K1707" s="46"/>
      <c r="L1707" s="139"/>
      <c r="M1707" s="41"/>
      <c r="N1707" s="45"/>
      <c r="O1707" s="47"/>
      <c r="P1707" s="43"/>
      <c r="Q1707" s="71" t="e">
        <f>VLOOKUP(N1707,'error categories'!$A$2:$D$54,4,FALSE)</f>
        <v>#N/A</v>
      </c>
      <c r="R1707" s="72" t="e">
        <f>VLOOKUP(N1707,'error categories'!$A$2:$D$54,3,FALSE)</f>
        <v>#N/A</v>
      </c>
      <c r="S1707" s="374"/>
      <c r="T1707" s="377"/>
      <c r="U1707" s="378">
        <f t="shared" si="234"/>
        <v>0</v>
      </c>
      <c r="V1707" s="379"/>
      <c r="W1707" s="380"/>
      <c r="X1707" s="380"/>
      <c r="Y1707" s="380"/>
      <c r="Z1707" s="379"/>
      <c r="AA1707" s="381"/>
      <c r="AB1707" s="379"/>
      <c r="AC1707" s="380"/>
      <c r="AD1707" s="382">
        <f t="shared" si="241"/>
        <v>0</v>
      </c>
      <c r="AE1707" s="383">
        <f t="shared" si="242"/>
        <v>0</v>
      </c>
      <c r="AF1707" s="379"/>
      <c r="AG1707" s="381"/>
      <c r="AH1707" s="379"/>
      <c r="AI1707" s="381"/>
      <c r="AJ1707" s="384" t="str">
        <f t="shared" si="235"/>
        <v/>
      </c>
      <c r="AK1707" s="385" t="str">
        <f t="shared" si="236"/>
        <v/>
      </c>
      <c r="AL1707" s="388" t="str">
        <f t="shared" si="237"/>
        <v/>
      </c>
      <c r="AM1707" s="389" t="str">
        <f t="shared" si="238"/>
        <v/>
      </c>
      <c r="AN1707" s="388" t="str">
        <f t="shared" si="239"/>
        <v/>
      </c>
      <c r="AO1707" s="389" t="str">
        <f t="shared" si="240"/>
        <v/>
      </c>
      <c r="AP1707" s="423"/>
      <c r="AQ1707" s="423"/>
      <c r="AR1707" s="431" t="e">
        <f>VLOOKUP($B1707,'acc names'!$C$2:$D$12102,2,FALSE)</f>
        <v>#N/A</v>
      </c>
      <c r="AS1707" s="431" t="e">
        <f>VLOOKUP($AQ1707,software!$A$1:$B$14605,2,FALSE)</f>
        <v>#N/A</v>
      </c>
      <c r="AT1707" s="423"/>
      <c r="AV1707" s="423"/>
    </row>
    <row r="1708" spans="1:48" ht="12.75" x14ac:dyDescent="0.2">
      <c r="A1708" s="101"/>
      <c r="B1708" s="42"/>
      <c r="C1708" s="142"/>
      <c r="D1708" s="143"/>
      <c r="E1708" s="107"/>
      <c r="F1708" s="46"/>
      <c r="G1708" s="46"/>
      <c r="H1708" s="46"/>
      <c r="I1708" s="46"/>
      <c r="J1708" s="46"/>
      <c r="K1708" s="46"/>
      <c r="L1708" s="139"/>
      <c r="M1708" s="41"/>
      <c r="N1708" s="45"/>
      <c r="O1708" s="47"/>
      <c r="P1708" s="43"/>
      <c r="Q1708" s="71" t="e">
        <f>VLOOKUP(N1708,'error categories'!$A$2:$D$54,4,FALSE)</f>
        <v>#N/A</v>
      </c>
      <c r="R1708" s="72" t="e">
        <f>VLOOKUP(N1708,'error categories'!$A$2:$D$54,3,FALSE)</f>
        <v>#N/A</v>
      </c>
      <c r="S1708" s="374"/>
      <c r="T1708" s="377"/>
      <c r="U1708" s="378">
        <f t="shared" si="234"/>
        <v>0</v>
      </c>
      <c r="V1708" s="379"/>
      <c r="W1708" s="380"/>
      <c r="X1708" s="380"/>
      <c r="Y1708" s="380"/>
      <c r="Z1708" s="379"/>
      <c r="AA1708" s="381"/>
      <c r="AB1708" s="379"/>
      <c r="AC1708" s="380"/>
      <c r="AD1708" s="382">
        <f t="shared" si="241"/>
        <v>0</v>
      </c>
      <c r="AE1708" s="383">
        <f t="shared" si="242"/>
        <v>0</v>
      </c>
      <c r="AF1708" s="379"/>
      <c r="AG1708" s="381"/>
      <c r="AH1708" s="379"/>
      <c r="AI1708" s="381"/>
      <c r="AJ1708" s="384" t="str">
        <f t="shared" si="235"/>
        <v/>
      </c>
      <c r="AK1708" s="385" t="str">
        <f t="shared" si="236"/>
        <v/>
      </c>
      <c r="AL1708" s="388" t="str">
        <f t="shared" si="237"/>
        <v/>
      </c>
      <c r="AM1708" s="389" t="str">
        <f t="shared" si="238"/>
        <v/>
      </c>
      <c r="AN1708" s="388" t="str">
        <f t="shared" si="239"/>
        <v/>
      </c>
      <c r="AO1708" s="389" t="str">
        <f t="shared" si="240"/>
        <v/>
      </c>
      <c r="AP1708" s="423"/>
      <c r="AQ1708" s="423"/>
      <c r="AR1708" s="431" t="e">
        <f>VLOOKUP($B1708,'acc names'!$C$2:$D$12102,2,FALSE)</f>
        <v>#N/A</v>
      </c>
      <c r="AS1708" s="431" t="e">
        <f>VLOOKUP($AQ1708,software!$A$1:$B$14605,2,FALSE)</f>
        <v>#N/A</v>
      </c>
      <c r="AT1708" s="423"/>
      <c r="AV1708" s="423"/>
    </row>
    <row r="1709" spans="1:48" ht="12.75" x14ac:dyDescent="0.2">
      <c r="A1709" s="101"/>
      <c r="B1709" s="42"/>
      <c r="C1709" s="142"/>
      <c r="D1709" s="143"/>
      <c r="E1709" s="107"/>
      <c r="F1709" s="46"/>
      <c r="G1709" s="46"/>
      <c r="H1709" s="46"/>
      <c r="I1709" s="46"/>
      <c r="J1709" s="46"/>
      <c r="K1709" s="46"/>
      <c r="L1709" s="139"/>
      <c r="M1709" s="41"/>
      <c r="N1709" s="45"/>
      <c r="O1709" s="47"/>
      <c r="P1709" s="43"/>
      <c r="Q1709" s="71" t="e">
        <f>VLOOKUP(N1709,'error categories'!$A$2:$D$54,4,FALSE)</f>
        <v>#N/A</v>
      </c>
      <c r="R1709" s="72" t="e">
        <f>VLOOKUP(N1709,'error categories'!$A$2:$D$54,3,FALSE)</f>
        <v>#N/A</v>
      </c>
      <c r="S1709" s="374"/>
      <c r="T1709" s="377"/>
      <c r="U1709" s="378">
        <f t="shared" si="234"/>
        <v>0</v>
      </c>
      <c r="V1709" s="379"/>
      <c r="W1709" s="380"/>
      <c r="X1709" s="380"/>
      <c r="Y1709" s="380"/>
      <c r="Z1709" s="379"/>
      <c r="AA1709" s="381"/>
      <c r="AB1709" s="379"/>
      <c r="AC1709" s="380"/>
      <c r="AD1709" s="382">
        <f t="shared" si="241"/>
        <v>0</v>
      </c>
      <c r="AE1709" s="383">
        <f t="shared" si="242"/>
        <v>0</v>
      </c>
      <c r="AF1709" s="379"/>
      <c r="AG1709" s="381"/>
      <c r="AH1709" s="379"/>
      <c r="AI1709" s="381"/>
      <c r="AJ1709" s="384" t="str">
        <f t="shared" si="235"/>
        <v/>
      </c>
      <c r="AK1709" s="385" t="str">
        <f t="shared" si="236"/>
        <v/>
      </c>
      <c r="AL1709" s="388" t="str">
        <f t="shared" si="237"/>
        <v/>
      </c>
      <c r="AM1709" s="389" t="str">
        <f t="shared" si="238"/>
        <v/>
      </c>
      <c r="AN1709" s="388" t="str">
        <f t="shared" si="239"/>
        <v/>
      </c>
      <c r="AO1709" s="389" t="str">
        <f t="shared" si="240"/>
        <v/>
      </c>
      <c r="AP1709" s="423"/>
      <c r="AQ1709" s="423"/>
      <c r="AR1709" s="431" t="e">
        <f>VLOOKUP($B1709,'acc names'!$C$2:$D$12102,2,FALSE)</f>
        <v>#N/A</v>
      </c>
      <c r="AS1709" s="431" t="e">
        <f>VLOOKUP($AQ1709,software!$A$1:$B$14605,2,FALSE)</f>
        <v>#N/A</v>
      </c>
      <c r="AT1709" s="423"/>
      <c r="AV1709" s="423"/>
    </row>
    <row r="1710" spans="1:48" ht="12.75" x14ac:dyDescent="0.2">
      <c r="A1710" s="101"/>
      <c r="B1710" s="42"/>
      <c r="C1710" s="142"/>
      <c r="D1710" s="143"/>
      <c r="E1710" s="107"/>
      <c r="F1710" s="46"/>
      <c r="G1710" s="46"/>
      <c r="H1710" s="46"/>
      <c r="I1710" s="46"/>
      <c r="J1710" s="46"/>
      <c r="K1710" s="46"/>
      <c r="L1710" s="139"/>
      <c r="M1710" s="41"/>
      <c r="N1710" s="45"/>
      <c r="O1710" s="47"/>
      <c r="P1710" s="43"/>
      <c r="Q1710" s="71" t="e">
        <f>VLOOKUP(N1710,'error categories'!$A$2:$D$54,4,FALSE)</f>
        <v>#N/A</v>
      </c>
      <c r="R1710" s="72" t="e">
        <f>VLOOKUP(N1710,'error categories'!$A$2:$D$54,3,FALSE)</f>
        <v>#N/A</v>
      </c>
      <c r="S1710" s="374"/>
      <c r="T1710" s="377"/>
      <c r="U1710" s="378">
        <f t="shared" si="234"/>
        <v>0</v>
      </c>
      <c r="V1710" s="379"/>
      <c r="W1710" s="380"/>
      <c r="X1710" s="380"/>
      <c r="Y1710" s="380"/>
      <c r="Z1710" s="379"/>
      <c r="AA1710" s="381"/>
      <c r="AB1710" s="379"/>
      <c r="AC1710" s="380"/>
      <c r="AD1710" s="382">
        <f t="shared" si="241"/>
        <v>0</v>
      </c>
      <c r="AE1710" s="383">
        <f t="shared" si="242"/>
        <v>0</v>
      </c>
      <c r="AF1710" s="379"/>
      <c r="AG1710" s="381"/>
      <c r="AH1710" s="379"/>
      <c r="AI1710" s="381"/>
      <c r="AJ1710" s="384" t="str">
        <f t="shared" si="235"/>
        <v/>
      </c>
      <c r="AK1710" s="385" t="str">
        <f t="shared" si="236"/>
        <v/>
      </c>
      <c r="AL1710" s="388" t="str">
        <f t="shared" si="237"/>
        <v/>
      </c>
      <c r="AM1710" s="389" t="str">
        <f t="shared" si="238"/>
        <v/>
      </c>
      <c r="AN1710" s="388" t="str">
        <f t="shared" si="239"/>
        <v/>
      </c>
      <c r="AO1710" s="389" t="str">
        <f t="shared" si="240"/>
        <v/>
      </c>
      <c r="AP1710" s="423"/>
      <c r="AQ1710" s="423"/>
      <c r="AR1710" s="431" t="e">
        <f>VLOOKUP($B1710,'acc names'!$C$2:$D$12102,2,FALSE)</f>
        <v>#N/A</v>
      </c>
      <c r="AS1710" s="431" t="e">
        <f>VLOOKUP($AQ1710,software!$A$1:$B$14605,2,FALSE)</f>
        <v>#N/A</v>
      </c>
      <c r="AT1710" s="423"/>
      <c r="AV1710" s="423"/>
    </row>
    <row r="1711" spans="1:48" ht="12.75" x14ac:dyDescent="0.2">
      <c r="A1711" s="101"/>
      <c r="B1711" s="42"/>
      <c r="C1711" s="142"/>
      <c r="D1711" s="143"/>
      <c r="E1711" s="107"/>
      <c r="F1711" s="46"/>
      <c r="G1711" s="46"/>
      <c r="H1711" s="46"/>
      <c r="I1711" s="46"/>
      <c r="J1711" s="46"/>
      <c r="K1711" s="46"/>
      <c r="L1711" s="139"/>
      <c r="M1711" s="41"/>
      <c r="N1711" s="45"/>
      <c r="O1711" s="47"/>
      <c r="P1711" s="43"/>
      <c r="Q1711" s="71" t="e">
        <f>VLOOKUP(N1711,'error categories'!$A$2:$D$54,4,FALSE)</f>
        <v>#N/A</v>
      </c>
      <c r="R1711" s="72" t="e">
        <f>VLOOKUP(N1711,'error categories'!$A$2:$D$54,3,FALSE)</f>
        <v>#N/A</v>
      </c>
      <c r="S1711" s="374"/>
      <c r="T1711" s="377"/>
      <c r="U1711" s="378">
        <f t="shared" si="234"/>
        <v>0</v>
      </c>
      <c r="V1711" s="379"/>
      <c r="W1711" s="380"/>
      <c r="X1711" s="380"/>
      <c r="Y1711" s="380"/>
      <c r="Z1711" s="379"/>
      <c r="AA1711" s="381"/>
      <c r="AB1711" s="379"/>
      <c r="AC1711" s="380"/>
      <c r="AD1711" s="382">
        <f t="shared" si="241"/>
        <v>0</v>
      </c>
      <c r="AE1711" s="383">
        <f t="shared" si="242"/>
        <v>0</v>
      </c>
      <c r="AF1711" s="379"/>
      <c r="AG1711" s="381"/>
      <c r="AH1711" s="379"/>
      <c r="AI1711" s="381"/>
      <c r="AJ1711" s="384" t="str">
        <f t="shared" si="235"/>
        <v/>
      </c>
      <c r="AK1711" s="385" t="str">
        <f t="shared" si="236"/>
        <v/>
      </c>
      <c r="AL1711" s="388" t="str">
        <f t="shared" si="237"/>
        <v/>
      </c>
      <c r="AM1711" s="389" t="str">
        <f t="shared" si="238"/>
        <v/>
      </c>
      <c r="AN1711" s="388" t="str">
        <f t="shared" si="239"/>
        <v/>
      </c>
      <c r="AO1711" s="389" t="str">
        <f t="shared" si="240"/>
        <v/>
      </c>
      <c r="AP1711" s="423"/>
      <c r="AQ1711" s="423"/>
      <c r="AR1711" s="431" t="e">
        <f>VLOOKUP($B1711,'acc names'!$C$2:$D$12102,2,FALSE)</f>
        <v>#N/A</v>
      </c>
      <c r="AS1711" s="431" t="e">
        <f>VLOOKUP($AQ1711,software!$A$1:$B$14605,2,FALSE)</f>
        <v>#N/A</v>
      </c>
      <c r="AT1711" s="423"/>
      <c r="AV1711" s="423"/>
    </row>
    <row r="1712" spans="1:48" ht="12.75" x14ac:dyDescent="0.2">
      <c r="A1712" s="101"/>
      <c r="B1712" s="42"/>
      <c r="C1712" s="142"/>
      <c r="D1712" s="143"/>
      <c r="E1712" s="107"/>
      <c r="F1712" s="46"/>
      <c r="G1712" s="46"/>
      <c r="H1712" s="46"/>
      <c r="I1712" s="46"/>
      <c r="J1712" s="46"/>
      <c r="K1712" s="46"/>
      <c r="L1712" s="139"/>
      <c r="M1712" s="41"/>
      <c r="N1712" s="45"/>
      <c r="O1712" s="47"/>
      <c r="P1712" s="43"/>
      <c r="Q1712" s="71" t="e">
        <f>VLOOKUP(N1712,'error categories'!$A$2:$D$54,4,FALSE)</f>
        <v>#N/A</v>
      </c>
      <c r="R1712" s="72" t="e">
        <f>VLOOKUP(N1712,'error categories'!$A$2:$D$54,3,FALSE)</f>
        <v>#N/A</v>
      </c>
      <c r="S1712" s="374"/>
      <c r="T1712" s="377"/>
      <c r="U1712" s="378">
        <f t="shared" si="234"/>
        <v>0</v>
      </c>
      <c r="V1712" s="379"/>
      <c r="W1712" s="380"/>
      <c r="X1712" s="380"/>
      <c r="Y1712" s="380"/>
      <c r="Z1712" s="379"/>
      <c r="AA1712" s="381"/>
      <c r="AB1712" s="379"/>
      <c r="AC1712" s="380"/>
      <c r="AD1712" s="382">
        <f t="shared" si="241"/>
        <v>0</v>
      </c>
      <c r="AE1712" s="383">
        <f t="shared" si="242"/>
        <v>0</v>
      </c>
      <c r="AF1712" s="379"/>
      <c r="AG1712" s="381"/>
      <c r="AH1712" s="379"/>
      <c r="AI1712" s="381"/>
      <c r="AJ1712" s="384" t="str">
        <f t="shared" si="235"/>
        <v/>
      </c>
      <c r="AK1712" s="385" t="str">
        <f t="shared" si="236"/>
        <v/>
      </c>
      <c r="AL1712" s="388" t="str">
        <f t="shared" si="237"/>
        <v/>
      </c>
      <c r="AM1712" s="389" t="str">
        <f t="shared" si="238"/>
        <v/>
      </c>
      <c r="AN1712" s="388" t="str">
        <f t="shared" si="239"/>
        <v/>
      </c>
      <c r="AO1712" s="389" t="str">
        <f t="shared" si="240"/>
        <v/>
      </c>
      <c r="AP1712" s="423"/>
      <c r="AQ1712" s="423"/>
      <c r="AR1712" s="431" t="e">
        <f>VLOOKUP($B1712,'acc names'!$C$2:$D$12102,2,FALSE)</f>
        <v>#N/A</v>
      </c>
      <c r="AS1712" s="431" t="e">
        <f>VLOOKUP($AQ1712,software!$A$1:$B$14605,2,FALSE)</f>
        <v>#N/A</v>
      </c>
      <c r="AT1712" s="423"/>
      <c r="AV1712" s="423"/>
    </row>
    <row r="1713" spans="1:48" ht="12.75" x14ac:dyDescent="0.2">
      <c r="A1713" s="101"/>
      <c r="B1713" s="42"/>
      <c r="C1713" s="142"/>
      <c r="D1713" s="143"/>
      <c r="E1713" s="107"/>
      <c r="F1713" s="46"/>
      <c r="G1713" s="46"/>
      <c r="H1713" s="46"/>
      <c r="I1713" s="46"/>
      <c r="J1713" s="46"/>
      <c r="K1713" s="46"/>
      <c r="L1713" s="139"/>
      <c r="M1713" s="41"/>
      <c r="N1713" s="45"/>
      <c r="O1713" s="47"/>
      <c r="P1713" s="43"/>
      <c r="Q1713" s="71" t="e">
        <f>VLOOKUP(N1713,'error categories'!$A$2:$D$54,4,FALSE)</f>
        <v>#N/A</v>
      </c>
      <c r="R1713" s="72" t="e">
        <f>VLOOKUP(N1713,'error categories'!$A$2:$D$54,3,FALSE)</f>
        <v>#N/A</v>
      </c>
      <c r="S1713" s="374"/>
      <c r="T1713" s="377"/>
      <c r="U1713" s="378">
        <f t="shared" si="234"/>
        <v>0</v>
      </c>
      <c r="V1713" s="379"/>
      <c r="W1713" s="380"/>
      <c r="X1713" s="380"/>
      <c r="Y1713" s="380"/>
      <c r="Z1713" s="379"/>
      <c r="AA1713" s="381"/>
      <c r="AB1713" s="379"/>
      <c r="AC1713" s="380"/>
      <c r="AD1713" s="382">
        <f t="shared" si="241"/>
        <v>0</v>
      </c>
      <c r="AE1713" s="383">
        <f t="shared" si="242"/>
        <v>0</v>
      </c>
      <c r="AF1713" s="379"/>
      <c r="AG1713" s="381"/>
      <c r="AH1713" s="379"/>
      <c r="AI1713" s="381"/>
      <c r="AJ1713" s="384" t="str">
        <f t="shared" si="235"/>
        <v/>
      </c>
      <c r="AK1713" s="385" t="str">
        <f t="shared" si="236"/>
        <v/>
      </c>
      <c r="AL1713" s="388" t="str">
        <f t="shared" si="237"/>
        <v/>
      </c>
      <c r="AM1713" s="389" t="str">
        <f t="shared" si="238"/>
        <v/>
      </c>
      <c r="AN1713" s="388" t="str">
        <f t="shared" si="239"/>
        <v/>
      </c>
      <c r="AO1713" s="389" t="str">
        <f t="shared" si="240"/>
        <v/>
      </c>
      <c r="AP1713" s="423"/>
      <c r="AQ1713" s="423"/>
      <c r="AR1713" s="431" t="e">
        <f>VLOOKUP($B1713,'acc names'!$C$2:$D$12102,2,FALSE)</f>
        <v>#N/A</v>
      </c>
      <c r="AS1713" s="431" t="e">
        <f>VLOOKUP($AQ1713,software!$A$1:$B$14605,2,FALSE)</f>
        <v>#N/A</v>
      </c>
      <c r="AT1713" s="423"/>
      <c r="AV1713" s="423"/>
    </row>
    <row r="1714" spans="1:48" ht="12.75" x14ac:dyDescent="0.2">
      <c r="A1714" s="101"/>
      <c r="B1714" s="42"/>
      <c r="C1714" s="142"/>
      <c r="D1714" s="143"/>
      <c r="E1714" s="107"/>
      <c r="F1714" s="46"/>
      <c r="G1714" s="46"/>
      <c r="H1714" s="46"/>
      <c r="I1714" s="46"/>
      <c r="J1714" s="46"/>
      <c r="K1714" s="46"/>
      <c r="L1714" s="139"/>
      <c r="M1714" s="41"/>
      <c r="N1714" s="45"/>
      <c r="O1714" s="47"/>
      <c r="P1714" s="43"/>
      <c r="Q1714" s="71" t="e">
        <f>VLOOKUP(N1714,'error categories'!$A$2:$D$54,4,FALSE)</f>
        <v>#N/A</v>
      </c>
      <c r="R1714" s="72" t="e">
        <f>VLOOKUP(N1714,'error categories'!$A$2:$D$54,3,FALSE)</f>
        <v>#N/A</v>
      </c>
      <c r="S1714" s="374"/>
      <c r="T1714" s="377"/>
      <c r="U1714" s="378">
        <f t="shared" si="234"/>
        <v>0</v>
      </c>
      <c r="V1714" s="379"/>
      <c r="W1714" s="380"/>
      <c r="X1714" s="380"/>
      <c r="Y1714" s="380"/>
      <c r="Z1714" s="379"/>
      <c r="AA1714" s="381"/>
      <c r="AB1714" s="379"/>
      <c r="AC1714" s="380"/>
      <c r="AD1714" s="382">
        <f t="shared" si="241"/>
        <v>0</v>
      </c>
      <c r="AE1714" s="383">
        <f t="shared" si="242"/>
        <v>0</v>
      </c>
      <c r="AF1714" s="379"/>
      <c r="AG1714" s="381"/>
      <c r="AH1714" s="379"/>
      <c r="AI1714" s="381"/>
      <c r="AJ1714" s="384" t="str">
        <f t="shared" si="235"/>
        <v/>
      </c>
      <c r="AK1714" s="385" t="str">
        <f t="shared" si="236"/>
        <v/>
      </c>
      <c r="AL1714" s="388" t="str">
        <f t="shared" si="237"/>
        <v/>
      </c>
      <c r="AM1714" s="389" t="str">
        <f t="shared" si="238"/>
        <v/>
      </c>
      <c r="AN1714" s="388" t="str">
        <f t="shared" si="239"/>
        <v/>
      </c>
      <c r="AO1714" s="389" t="str">
        <f t="shared" si="240"/>
        <v/>
      </c>
      <c r="AP1714" s="423"/>
      <c r="AQ1714" s="423"/>
      <c r="AR1714" s="431" t="e">
        <f>VLOOKUP($B1714,'acc names'!$C$2:$D$12102,2,FALSE)</f>
        <v>#N/A</v>
      </c>
      <c r="AS1714" s="431" t="e">
        <f>VLOOKUP($AQ1714,software!$A$1:$B$14605,2,FALSE)</f>
        <v>#N/A</v>
      </c>
      <c r="AT1714" s="423"/>
      <c r="AV1714" s="423"/>
    </row>
    <row r="1715" spans="1:48" ht="12.75" x14ac:dyDescent="0.2">
      <c r="A1715" s="101"/>
      <c r="B1715" s="42"/>
      <c r="C1715" s="142"/>
      <c r="D1715" s="143"/>
      <c r="E1715" s="107"/>
      <c r="F1715" s="46"/>
      <c r="G1715" s="46"/>
      <c r="H1715" s="46"/>
      <c r="I1715" s="46"/>
      <c r="J1715" s="46"/>
      <c r="K1715" s="46"/>
      <c r="L1715" s="139"/>
      <c r="M1715" s="41"/>
      <c r="N1715" s="45"/>
      <c r="O1715" s="47"/>
      <c r="P1715" s="43"/>
      <c r="Q1715" s="71" t="e">
        <f>VLOOKUP(N1715,'error categories'!$A$2:$D$54,4,FALSE)</f>
        <v>#N/A</v>
      </c>
      <c r="R1715" s="72" t="e">
        <f>VLOOKUP(N1715,'error categories'!$A$2:$D$54,3,FALSE)</f>
        <v>#N/A</v>
      </c>
      <c r="S1715" s="374"/>
      <c r="T1715" s="377"/>
      <c r="U1715" s="378">
        <f t="shared" si="234"/>
        <v>0</v>
      </c>
      <c r="V1715" s="379"/>
      <c r="W1715" s="380"/>
      <c r="X1715" s="380"/>
      <c r="Y1715" s="380"/>
      <c r="Z1715" s="379"/>
      <c r="AA1715" s="381"/>
      <c r="AB1715" s="379"/>
      <c r="AC1715" s="380"/>
      <c r="AD1715" s="382">
        <f t="shared" si="241"/>
        <v>0</v>
      </c>
      <c r="AE1715" s="383">
        <f t="shared" si="242"/>
        <v>0</v>
      </c>
      <c r="AF1715" s="379"/>
      <c r="AG1715" s="381"/>
      <c r="AH1715" s="379"/>
      <c r="AI1715" s="381"/>
      <c r="AJ1715" s="384" t="str">
        <f t="shared" si="235"/>
        <v/>
      </c>
      <c r="AK1715" s="385" t="str">
        <f t="shared" si="236"/>
        <v/>
      </c>
      <c r="AL1715" s="388" t="str">
        <f t="shared" si="237"/>
        <v/>
      </c>
      <c r="AM1715" s="389" t="str">
        <f t="shared" si="238"/>
        <v/>
      </c>
      <c r="AN1715" s="388" t="str">
        <f t="shared" si="239"/>
        <v/>
      </c>
      <c r="AO1715" s="389" t="str">
        <f t="shared" si="240"/>
        <v/>
      </c>
      <c r="AP1715" s="423"/>
      <c r="AQ1715" s="423"/>
      <c r="AR1715" s="431" t="e">
        <f>VLOOKUP($B1715,'acc names'!$C$2:$D$12102,2,FALSE)</f>
        <v>#N/A</v>
      </c>
      <c r="AS1715" s="431" t="e">
        <f>VLOOKUP($AQ1715,software!$A$1:$B$14605,2,FALSE)</f>
        <v>#N/A</v>
      </c>
      <c r="AT1715" s="423"/>
      <c r="AV1715" s="423"/>
    </row>
    <row r="1716" spans="1:48" ht="12.75" x14ac:dyDescent="0.2">
      <c r="A1716" s="101"/>
      <c r="B1716" s="42"/>
      <c r="C1716" s="142"/>
      <c r="D1716" s="143"/>
      <c r="E1716" s="107"/>
      <c r="F1716" s="46"/>
      <c r="G1716" s="46"/>
      <c r="H1716" s="46"/>
      <c r="I1716" s="46"/>
      <c r="J1716" s="46"/>
      <c r="K1716" s="46"/>
      <c r="L1716" s="139"/>
      <c r="M1716" s="41"/>
      <c r="N1716" s="45"/>
      <c r="O1716" s="47"/>
      <c r="P1716" s="43"/>
      <c r="Q1716" s="71" t="e">
        <f>VLOOKUP(N1716,'error categories'!$A$2:$D$54,4,FALSE)</f>
        <v>#N/A</v>
      </c>
      <c r="R1716" s="72" t="e">
        <f>VLOOKUP(N1716,'error categories'!$A$2:$D$54,3,FALSE)</f>
        <v>#N/A</v>
      </c>
      <c r="S1716" s="374"/>
      <c r="T1716" s="377"/>
      <c r="U1716" s="378">
        <f t="shared" si="234"/>
        <v>0</v>
      </c>
      <c r="V1716" s="379"/>
      <c r="W1716" s="380"/>
      <c r="X1716" s="380"/>
      <c r="Y1716" s="380"/>
      <c r="Z1716" s="379"/>
      <c r="AA1716" s="381"/>
      <c r="AB1716" s="379"/>
      <c r="AC1716" s="380"/>
      <c r="AD1716" s="382">
        <f t="shared" si="241"/>
        <v>0</v>
      </c>
      <c r="AE1716" s="383">
        <f t="shared" si="242"/>
        <v>0</v>
      </c>
      <c r="AF1716" s="379"/>
      <c r="AG1716" s="381"/>
      <c r="AH1716" s="379"/>
      <c r="AI1716" s="381"/>
      <c r="AJ1716" s="384" t="str">
        <f t="shared" si="235"/>
        <v/>
      </c>
      <c r="AK1716" s="385" t="str">
        <f t="shared" si="236"/>
        <v/>
      </c>
      <c r="AL1716" s="388" t="str">
        <f t="shared" si="237"/>
        <v/>
      </c>
      <c r="AM1716" s="389" t="str">
        <f t="shared" si="238"/>
        <v/>
      </c>
      <c r="AN1716" s="388" t="str">
        <f t="shared" si="239"/>
        <v/>
      </c>
      <c r="AO1716" s="389" t="str">
        <f t="shared" si="240"/>
        <v/>
      </c>
      <c r="AP1716" s="423"/>
      <c r="AQ1716" s="423"/>
      <c r="AR1716" s="431" t="e">
        <f>VLOOKUP($B1716,'acc names'!$C$2:$D$12102,2,FALSE)</f>
        <v>#N/A</v>
      </c>
      <c r="AS1716" s="431" t="e">
        <f>VLOOKUP($AQ1716,software!$A$1:$B$14605,2,FALSE)</f>
        <v>#N/A</v>
      </c>
      <c r="AT1716" s="423"/>
      <c r="AV1716" s="423"/>
    </row>
    <row r="1717" spans="1:48" ht="12.75" x14ac:dyDescent="0.2">
      <c r="A1717" s="101"/>
      <c r="B1717" s="42"/>
      <c r="C1717" s="142"/>
      <c r="D1717" s="143"/>
      <c r="E1717" s="107"/>
      <c r="F1717" s="46"/>
      <c r="G1717" s="46"/>
      <c r="H1717" s="46"/>
      <c r="I1717" s="46"/>
      <c r="J1717" s="46"/>
      <c r="K1717" s="46"/>
      <c r="L1717" s="139"/>
      <c r="M1717" s="41"/>
      <c r="N1717" s="45"/>
      <c r="O1717" s="47"/>
      <c r="P1717" s="43"/>
      <c r="Q1717" s="71" t="e">
        <f>VLOOKUP(N1717,'error categories'!$A$2:$D$54,4,FALSE)</f>
        <v>#N/A</v>
      </c>
      <c r="R1717" s="72" t="e">
        <f>VLOOKUP(N1717,'error categories'!$A$2:$D$54,3,FALSE)</f>
        <v>#N/A</v>
      </c>
      <c r="S1717" s="374"/>
      <c r="T1717" s="377"/>
      <c r="U1717" s="378">
        <f t="shared" si="234"/>
        <v>0</v>
      </c>
      <c r="V1717" s="379"/>
      <c r="W1717" s="380"/>
      <c r="X1717" s="380"/>
      <c r="Y1717" s="380"/>
      <c r="Z1717" s="379"/>
      <c r="AA1717" s="381"/>
      <c r="AB1717" s="379"/>
      <c r="AC1717" s="380"/>
      <c r="AD1717" s="382">
        <f t="shared" si="241"/>
        <v>0</v>
      </c>
      <c r="AE1717" s="383">
        <f t="shared" si="242"/>
        <v>0</v>
      </c>
      <c r="AF1717" s="379"/>
      <c r="AG1717" s="381"/>
      <c r="AH1717" s="379"/>
      <c r="AI1717" s="381"/>
      <c r="AJ1717" s="384" t="str">
        <f t="shared" si="235"/>
        <v/>
      </c>
      <c r="AK1717" s="385" t="str">
        <f t="shared" si="236"/>
        <v/>
      </c>
      <c r="AL1717" s="388" t="str">
        <f t="shared" si="237"/>
        <v/>
      </c>
      <c r="AM1717" s="389" t="str">
        <f t="shared" si="238"/>
        <v/>
      </c>
      <c r="AN1717" s="388" t="str">
        <f t="shared" si="239"/>
        <v/>
      </c>
      <c r="AO1717" s="389" t="str">
        <f t="shared" si="240"/>
        <v/>
      </c>
      <c r="AP1717" s="423"/>
      <c r="AQ1717" s="423"/>
      <c r="AR1717" s="431" t="e">
        <f>VLOOKUP($B1717,'acc names'!$C$2:$D$12102,2,FALSE)</f>
        <v>#N/A</v>
      </c>
      <c r="AS1717" s="431" t="e">
        <f>VLOOKUP($AQ1717,software!$A$1:$B$14605,2,FALSE)</f>
        <v>#N/A</v>
      </c>
      <c r="AT1717" s="423"/>
      <c r="AV1717" s="423"/>
    </row>
    <row r="1718" spans="1:48" ht="12.75" x14ac:dyDescent="0.2">
      <c r="A1718" s="101"/>
      <c r="B1718" s="42"/>
      <c r="C1718" s="142"/>
      <c r="D1718" s="143"/>
      <c r="E1718" s="107"/>
      <c r="F1718" s="46"/>
      <c r="G1718" s="46"/>
      <c r="H1718" s="46"/>
      <c r="I1718" s="46"/>
      <c r="J1718" s="46"/>
      <c r="K1718" s="46"/>
      <c r="L1718" s="139"/>
      <c r="M1718" s="41"/>
      <c r="N1718" s="45"/>
      <c r="O1718" s="47"/>
      <c r="P1718" s="43"/>
      <c r="Q1718" s="71" t="e">
        <f>VLOOKUP(N1718,'error categories'!$A$2:$D$54,4,FALSE)</f>
        <v>#N/A</v>
      </c>
      <c r="R1718" s="72" t="e">
        <f>VLOOKUP(N1718,'error categories'!$A$2:$D$54,3,FALSE)</f>
        <v>#N/A</v>
      </c>
      <c r="S1718" s="374"/>
      <c r="T1718" s="377"/>
      <c r="U1718" s="378">
        <f t="shared" si="234"/>
        <v>0</v>
      </c>
      <c r="V1718" s="379"/>
      <c r="W1718" s="380"/>
      <c r="X1718" s="380"/>
      <c r="Y1718" s="380"/>
      <c r="Z1718" s="379"/>
      <c r="AA1718" s="381"/>
      <c r="AB1718" s="379"/>
      <c r="AC1718" s="380"/>
      <c r="AD1718" s="382">
        <f t="shared" si="241"/>
        <v>0</v>
      </c>
      <c r="AE1718" s="383">
        <f t="shared" si="242"/>
        <v>0</v>
      </c>
      <c r="AF1718" s="379"/>
      <c r="AG1718" s="381"/>
      <c r="AH1718" s="379"/>
      <c r="AI1718" s="381"/>
      <c r="AJ1718" s="384" t="str">
        <f t="shared" si="235"/>
        <v/>
      </c>
      <c r="AK1718" s="385" t="str">
        <f t="shared" si="236"/>
        <v/>
      </c>
      <c r="AL1718" s="388" t="str">
        <f t="shared" si="237"/>
        <v/>
      </c>
      <c r="AM1718" s="389" t="str">
        <f t="shared" si="238"/>
        <v/>
      </c>
      <c r="AN1718" s="388" t="str">
        <f t="shared" si="239"/>
        <v/>
      </c>
      <c r="AO1718" s="389" t="str">
        <f t="shared" si="240"/>
        <v/>
      </c>
      <c r="AP1718" s="423"/>
      <c r="AQ1718" s="423"/>
      <c r="AR1718" s="431" t="e">
        <f>VLOOKUP($B1718,'acc names'!$C$2:$D$12102,2,FALSE)</f>
        <v>#N/A</v>
      </c>
      <c r="AS1718" s="431" t="e">
        <f>VLOOKUP($AQ1718,software!$A$1:$B$14605,2,FALSE)</f>
        <v>#N/A</v>
      </c>
      <c r="AT1718" s="423"/>
      <c r="AV1718" s="423"/>
    </row>
    <row r="1719" spans="1:48" ht="12.75" x14ac:dyDescent="0.2">
      <c r="A1719" s="101"/>
      <c r="B1719" s="42"/>
      <c r="C1719" s="142"/>
      <c r="D1719" s="143"/>
      <c r="E1719" s="107"/>
      <c r="F1719" s="46"/>
      <c r="G1719" s="46"/>
      <c r="H1719" s="46"/>
      <c r="I1719" s="46"/>
      <c r="J1719" s="46"/>
      <c r="K1719" s="46"/>
      <c r="L1719" s="139"/>
      <c r="M1719" s="41"/>
      <c r="N1719" s="45"/>
      <c r="O1719" s="47"/>
      <c r="P1719" s="43"/>
      <c r="Q1719" s="71" t="e">
        <f>VLOOKUP(N1719,'error categories'!$A$2:$D$54,4,FALSE)</f>
        <v>#N/A</v>
      </c>
      <c r="R1719" s="72" t="e">
        <f>VLOOKUP(N1719,'error categories'!$A$2:$D$54,3,FALSE)</f>
        <v>#N/A</v>
      </c>
      <c r="S1719" s="374"/>
      <c r="T1719" s="377"/>
      <c r="U1719" s="378">
        <f t="shared" si="234"/>
        <v>0</v>
      </c>
      <c r="V1719" s="379"/>
      <c r="W1719" s="380"/>
      <c r="X1719" s="380"/>
      <c r="Y1719" s="380"/>
      <c r="Z1719" s="379"/>
      <c r="AA1719" s="381"/>
      <c r="AB1719" s="379"/>
      <c r="AC1719" s="380"/>
      <c r="AD1719" s="382">
        <f t="shared" si="241"/>
        <v>0</v>
      </c>
      <c r="AE1719" s="383">
        <f t="shared" si="242"/>
        <v>0</v>
      </c>
      <c r="AF1719" s="379"/>
      <c r="AG1719" s="381"/>
      <c r="AH1719" s="379"/>
      <c r="AI1719" s="381"/>
      <c r="AJ1719" s="384" t="str">
        <f t="shared" si="235"/>
        <v/>
      </c>
      <c r="AK1719" s="385" t="str">
        <f t="shared" si="236"/>
        <v/>
      </c>
      <c r="AL1719" s="388" t="str">
        <f t="shared" si="237"/>
        <v/>
      </c>
      <c r="AM1719" s="389" t="str">
        <f t="shared" si="238"/>
        <v/>
      </c>
      <c r="AN1719" s="388" t="str">
        <f t="shared" si="239"/>
        <v/>
      </c>
      <c r="AO1719" s="389" t="str">
        <f t="shared" si="240"/>
        <v/>
      </c>
      <c r="AP1719" s="423"/>
      <c r="AQ1719" s="423"/>
      <c r="AR1719" s="431" t="e">
        <f>VLOOKUP($B1719,'acc names'!$C$2:$D$12102,2,FALSE)</f>
        <v>#N/A</v>
      </c>
      <c r="AS1719" s="431" t="e">
        <f>VLOOKUP($AQ1719,software!$A$1:$B$14605,2,FALSE)</f>
        <v>#N/A</v>
      </c>
      <c r="AT1719" s="423"/>
      <c r="AV1719" s="423"/>
    </row>
    <row r="1720" spans="1:48" ht="12.75" x14ac:dyDescent="0.2">
      <c r="A1720" s="101"/>
      <c r="B1720" s="42"/>
      <c r="C1720" s="142"/>
      <c r="D1720" s="143"/>
      <c r="E1720" s="107"/>
      <c r="F1720" s="46"/>
      <c r="G1720" s="46"/>
      <c r="H1720" s="46"/>
      <c r="I1720" s="46"/>
      <c r="J1720" s="46"/>
      <c r="K1720" s="46"/>
      <c r="L1720" s="139"/>
      <c r="M1720" s="41"/>
      <c r="N1720" s="45"/>
      <c r="O1720" s="47"/>
      <c r="P1720" s="43"/>
      <c r="Q1720" s="71" t="e">
        <f>VLOOKUP(N1720,'error categories'!$A$2:$D$54,4,FALSE)</f>
        <v>#N/A</v>
      </c>
      <c r="R1720" s="72" t="e">
        <f>VLOOKUP(N1720,'error categories'!$A$2:$D$54,3,FALSE)</f>
        <v>#N/A</v>
      </c>
      <c r="S1720" s="374"/>
      <c r="T1720" s="377"/>
      <c r="U1720" s="378">
        <f t="shared" si="234"/>
        <v>0</v>
      </c>
      <c r="V1720" s="379"/>
      <c r="W1720" s="380"/>
      <c r="X1720" s="380"/>
      <c r="Y1720" s="380"/>
      <c r="Z1720" s="379"/>
      <c r="AA1720" s="381"/>
      <c r="AB1720" s="379"/>
      <c r="AC1720" s="380"/>
      <c r="AD1720" s="382">
        <f t="shared" si="241"/>
        <v>0</v>
      </c>
      <c r="AE1720" s="383">
        <f t="shared" si="242"/>
        <v>0</v>
      </c>
      <c r="AF1720" s="379"/>
      <c r="AG1720" s="381"/>
      <c r="AH1720" s="379"/>
      <c r="AI1720" s="381"/>
      <c r="AJ1720" s="384" t="str">
        <f t="shared" si="235"/>
        <v/>
      </c>
      <c r="AK1720" s="385" t="str">
        <f t="shared" si="236"/>
        <v/>
      </c>
      <c r="AL1720" s="388" t="str">
        <f t="shared" si="237"/>
        <v/>
      </c>
      <c r="AM1720" s="389" t="str">
        <f t="shared" si="238"/>
        <v/>
      </c>
      <c r="AN1720" s="388" t="str">
        <f t="shared" si="239"/>
        <v/>
      </c>
      <c r="AO1720" s="389" t="str">
        <f t="shared" si="240"/>
        <v/>
      </c>
      <c r="AP1720" s="423"/>
      <c r="AQ1720" s="423"/>
      <c r="AR1720" s="431" t="e">
        <f>VLOOKUP($B1720,'acc names'!$C$2:$D$12102,2,FALSE)</f>
        <v>#N/A</v>
      </c>
      <c r="AS1720" s="431" t="e">
        <f>VLOOKUP($AQ1720,software!$A$1:$B$14605,2,FALSE)</f>
        <v>#N/A</v>
      </c>
      <c r="AT1720" s="423"/>
      <c r="AV1720" s="423"/>
    </row>
    <row r="1721" spans="1:48" ht="12.75" x14ac:dyDescent="0.2">
      <c r="A1721" s="101"/>
      <c r="B1721" s="42"/>
      <c r="C1721" s="142"/>
      <c r="D1721" s="143"/>
      <c r="E1721" s="107"/>
      <c r="F1721" s="46"/>
      <c r="G1721" s="46"/>
      <c r="H1721" s="46"/>
      <c r="I1721" s="46"/>
      <c r="J1721" s="46"/>
      <c r="K1721" s="46"/>
      <c r="L1721" s="139"/>
      <c r="M1721" s="41"/>
      <c r="N1721" s="45"/>
      <c r="O1721" s="47"/>
      <c r="P1721" s="43"/>
      <c r="Q1721" s="71" t="e">
        <f>VLOOKUP(N1721,'error categories'!$A$2:$D$54,4,FALSE)</f>
        <v>#N/A</v>
      </c>
      <c r="R1721" s="72" t="e">
        <f>VLOOKUP(N1721,'error categories'!$A$2:$D$54,3,FALSE)</f>
        <v>#N/A</v>
      </c>
      <c r="S1721" s="374"/>
      <c r="T1721" s="377"/>
      <c r="U1721" s="378">
        <f t="shared" si="234"/>
        <v>0</v>
      </c>
      <c r="V1721" s="379"/>
      <c r="W1721" s="380"/>
      <c r="X1721" s="380"/>
      <c r="Y1721" s="380"/>
      <c r="Z1721" s="379"/>
      <c r="AA1721" s="381"/>
      <c r="AB1721" s="379"/>
      <c r="AC1721" s="380"/>
      <c r="AD1721" s="382">
        <f t="shared" si="241"/>
        <v>0</v>
      </c>
      <c r="AE1721" s="383">
        <f t="shared" si="242"/>
        <v>0</v>
      </c>
      <c r="AF1721" s="379"/>
      <c r="AG1721" s="381"/>
      <c r="AH1721" s="379"/>
      <c r="AI1721" s="381"/>
      <c r="AJ1721" s="384" t="str">
        <f t="shared" si="235"/>
        <v/>
      </c>
      <c r="AK1721" s="385" t="str">
        <f t="shared" si="236"/>
        <v/>
      </c>
      <c r="AL1721" s="388" t="str">
        <f t="shared" si="237"/>
        <v/>
      </c>
      <c r="AM1721" s="389" t="str">
        <f t="shared" si="238"/>
        <v/>
      </c>
      <c r="AN1721" s="388" t="str">
        <f t="shared" si="239"/>
        <v/>
      </c>
      <c r="AO1721" s="389" t="str">
        <f t="shared" si="240"/>
        <v/>
      </c>
      <c r="AP1721" s="423"/>
      <c r="AQ1721" s="423"/>
      <c r="AR1721" s="431" t="e">
        <f>VLOOKUP($B1721,'acc names'!$C$2:$D$12102,2,FALSE)</f>
        <v>#N/A</v>
      </c>
      <c r="AS1721" s="431" t="e">
        <f>VLOOKUP($AQ1721,software!$A$1:$B$14605,2,FALSE)</f>
        <v>#N/A</v>
      </c>
      <c r="AT1721" s="423"/>
      <c r="AV1721" s="423"/>
    </row>
    <row r="1722" spans="1:48" ht="12.75" x14ac:dyDescent="0.2">
      <c r="A1722" s="101"/>
      <c r="B1722" s="42"/>
      <c r="C1722" s="142"/>
      <c r="D1722" s="143"/>
      <c r="E1722" s="107"/>
      <c r="F1722" s="46"/>
      <c r="G1722" s="46"/>
      <c r="H1722" s="46"/>
      <c r="I1722" s="46"/>
      <c r="J1722" s="46"/>
      <c r="K1722" s="46"/>
      <c r="L1722" s="139"/>
      <c r="M1722" s="41"/>
      <c r="N1722" s="45"/>
      <c r="O1722" s="47"/>
      <c r="P1722" s="43"/>
      <c r="Q1722" s="71" t="e">
        <f>VLOOKUP(N1722,'error categories'!$A$2:$D$54,4,FALSE)</f>
        <v>#N/A</v>
      </c>
      <c r="R1722" s="72" t="e">
        <f>VLOOKUP(N1722,'error categories'!$A$2:$D$54,3,FALSE)</f>
        <v>#N/A</v>
      </c>
      <c r="S1722" s="374"/>
      <c r="T1722" s="377"/>
      <c r="U1722" s="378">
        <f t="shared" si="234"/>
        <v>0</v>
      </c>
      <c r="V1722" s="379"/>
      <c r="W1722" s="380"/>
      <c r="X1722" s="380"/>
      <c r="Y1722" s="380"/>
      <c r="Z1722" s="379"/>
      <c r="AA1722" s="381"/>
      <c r="AB1722" s="379"/>
      <c r="AC1722" s="380"/>
      <c r="AD1722" s="382">
        <f t="shared" si="241"/>
        <v>0</v>
      </c>
      <c r="AE1722" s="383">
        <f t="shared" si="242"/>
        <v>0</v>
      </c>
      <c r="AF1722" s="379"/>
      <c r="AG1722" s="381"/>
      <c r="AH1722" s="379"/>
      <c r="AI1722" s="381"/>
      <c r="AJ1722" s="384" t="str">
        <f t="shared" si="235"/>
        <v/>
      </c>
      <c r="AK1722" s="385" t="str">
        <f t="shared" si="236"/>
        <v/>
      </c>
      <c r="AL1722" s="388" t="str">
        <f t="shared" si="237"/>
        <v/>
      </c>
      <c r="AM1722" s="389" t="str">
        <f t="shared" si="238"/>
        <v/>
      </c>
      <c r="AN1722" s="388" t="str">
        <f t="shared" si="239"/>
        <v/>
      </c>
      <c r="AO1722" s="389" t="str">
        <f t="shared" si="240"/>
        <v/>
      </c>
      <c r="AP1722" s="423"/>
      <c r="AQ1722" s="423"/>
      <c r="AR1722" s="431" t="e">
        <f>VLOOKUP($B1722,'acc names'!$C$2:$D$12102,2,FALSE)</f>
        <v>#N/A</v>
      </c>
      <c r="AS1722" s="431" t="e">
        <f>VLOOKUP($AQ1722,software!$A$1:$B$14605,2,FALSE)</f>
        <v>#N/A</v>
      </c>
      <c r="AT1722" s="423"/>
      <c r="AV1722" s="423"/>
    </row>
    <row r="1723" spans="1:48" ht="12.75" x14ac:dyDescent="0.2">
      <c r="A1723" s="101"/>
      <c r="B1723" s="42"/>
      <c r="C1723" s="142"/>
      <c r="D1723" s="143"/>
      <c r="E1723" s="107"/>
      <c r="F1723" s="46"/>
      <c r="G1723" s="46"/>
      <c r="H1723" s="46"/>
      <c r="I1723" s="46"/>
      <c r="J1723" s="46"/>
      <c r="K1723" s="46"/>
      <c r="L1723" s="139"/>
      <c r="M1723" s="41"/>
      <c r="N1723" s="45"/>
      <c r="O1723" s="47"/>
      <c r="P1723" s="43"/>
      <c r="Q1723" s="71" t="e">
        <f>VLOOKUP(N1723,'error categories'!$A$2:$D$54,4,FALSE)</f>
        <v>#N/A</v>
      </c>
      <c r="R1723" s="72" t="e">
        <f>VLOOKUP(N1723,'error categories'!$A$2:$D$54,3,FALSE)</f>
        <v>#N/A</v>
      </c>
      <c r="S1723" s="374"/>
      <c r="T1723" s="377"/>
      <c r="U1723" s="378">
        <f t="shared" si="234"/>
        <v>0</v>
      </c>
      <c r="V1723" s="379"/>
      <c r="W1723" s="380"/>
      <c r="X1723" s="380"/>
      <c r="Y1723" s="380"/>
      <c r="Z1723" s="379"/>
      <c r="AA1723" s="381"/>
      <c r="AB1723" s="379"/>
      <c r="AC1723" s="380"/>
      <c r="AD1723" s="382">
        <f t="shared" si="241"/>
        <v>0</v>
      </c>
      <c r="AE1723" s="383">
        <f t="shared" si="242"/>
        <v>0</v>
      </c>
      <c r="AF1723" s="379"/>
      <c r="AG1723" s="381"/>
      <c r="AH1723" s="379"/>
      <c r="AI1723" s="381"/>
      <c r="AJ1723" s="384" t="str">
        <f t="shared" si="235"/>
        <v/>
      </c>
      <c r="AK1723" s="385" t="str">
        <f t="shared" si="236"/>
        <v/>
      </c>
      <c r="AL1723" s="388" t="str">
        <f t="shared" si="237"/>
        <v/>
      </c>
      <c r="AM1723" s="389" t="str">
        <f t="shared" si="238"/>
        <v/>
      </c>
      <c r="AN1723" s="388" t="str">
        <f t="shared" si="239"/>
        <v/>
      </c>
      <c r="AO1723" s="389" t="str">
        <f t="shared" si="240"/>
        <v/>
      </c>
      <c r="AP1723" s="423"/>
      <c r="AQ1723" s="423"/>
      <c r="AR1723" s="431" t="e">
        <f>VLOOKUP($B1723,'acc names'!$C$2:$D$12102,2,FALSE)</f>
        <v>#N/A</v>
      </c>
      <c r="AS1723" s="431" t="e">
        <f>VLOOKUP($AQ1723,software!$A$1:$B$14605,2,FALSE)</f>
        <v>#N/A</v>
      </c>
      <c r="AT1723" s="423"/>
      <c r="AV1723" s="423"/>
    </row>
    <row r="1724" spans="1:48" ht="12.75" x14ac:dyDescent="0.2">
      <c r="A1724" s="101"/>
      <c r="B1724" s="42"/>
      <c r="C1724" s="142"/>
      <c r="D1724" s="143"/>
      <c r="E1724" s="107"/>
      <c r="F1724" s="46"/>
      <c r="G1724" s="46"/>
      <c r="H1724" s="46"/>
      <c r="I1724" s="46"/>
      <c r="J1724" s="46"/>
      <c r="K1724" s="46"/>
      <c r="L1724" s="139"/>
      <c r="M1724" s="41"/>
      <c r="N1724" s="45"/>
      <c r="O1724" s="47"/>
      <c r="P1724" s="43"/>
      <c r="Q1724" s="71" t="e">
        <f>VLOOKUP(N1724,'error categories'!$A$2:$D$54,4,FALSE)</f>
        <v>#N/A</v>
      </c>
      <c r="R1724" s="72" t="e">
        <f>VLOOKUP(N1724,'error categories'!$A$2:$D$54,3,FALSE)</f>
        <v>#N/A</v>
      </c>
      <c r="S1724" s="374"/>
      <c r="T1724" s="377"/>
      <c r="U1724" s="378">
        <f t="shared" si="234"/>
        <v>0</v>
      </c>
      <c r="V1724" s="379"/>
      <c r="W1724" s="380"/>
      <c r="X1724" s="380"/>
      <c r="Y1724" s="380"/>
      <c r="Z1724" s="379"/>
      <c r="AA1724" s="381"/>
      <c r="AB1724" s="379"/>
      <c r="AC1724" s="380"/>
      <c r="AD1724" s="382">
        <f t="shared" si="241"/>
        <v>0</v>
      </c>
      <c r="AE1724" s="383">
        <f t="shared" si="242"/>
        <v>0</v>
      </c>
      <c r="AF1724" s="379"/>
      <c r="AG1724" s="381"/>
      <c r="AH1724" s="379"/>
      <c r="AI1724" s="381"/>
      <c r="AJ1724" s="384" t="str">
        <f t="shared" si="235"/>
        <v/>
      </c>
      <c r="AK1724" s="385" t="str">
        <f t="shared" si="236"/>
        <v/>
      </c>
      <c r="AL1724" s="388" t="str">
        <f t="shared" si="237"/>
        <v/>
      </c>
      <c r="AM1724" s="389" t="str">
        <f t="shared" si="238"/>
        <v/>
      </c>
      <c r="AN1724" s="388" t="str">
        <f t="shared" si="239"/>
        <v/>
      </c>
      <c r="AO1724" s="389" t="str">
        <f t="shared" si="240"/>
        <v/>
      </c>
      <c r="AP1724" s="423"/>
      <c r="AQ1724" s="423"/>
      <c r="AR1724" s="431" t="e">
        <f>VLOOKUP($B1724,'acc names'!$C$2:$D$12102,2,FALSE)</f>
        <v>#N/A</v>
      </c>
      <c r="AS1724" s="431" t="e">
        <f>VLOOKUP($AQ1724,software!$A$1:$B$14605,2,FALSE)</f>
        <v>#N/A</v>
      </c>
      <c r="AT1724" s="423"/>
      <c r="AV1724" s="423"/>
    </row>
    <row r="1725" spans="1:48" ht="12.75" x14ac:dyDescent="0.2">
      <c r="A1725" s="101"/>
      <c r="B1725" s="42"/>
      <c r="C1725" s="142"/>
      <c r="D1725" s="143"/>
      <c r="E1725" s="107"/>
      <c r="F1725" s="46"/>
      <c r="G1725" s="46"/>
      <c r="H1725" s="46"/>
      <c r="I1725" s="46"/>
      <c r="J1725" s="46"/>
      <c r="K1725" s="46"/>
      <c r="L1725" s="139"/>
      <c r="M1725" s="41"/>
      <c r="N1725" s="45"/>
      <c r="O1725" s="47"/>
      <c r="P1725" s="43"/>
      <c r="Q1725" s="71" t="e">
        <f>VLOOKUP(N1725,'error categories'!$A$2:$D$54,4,FALSE)</f>
        <v>#N/A</v>
      </c>
      <c r="R1725" s="72" t="e">
        <f>VLOOKUP(N1725,'error categories'!$A$2:$D$54,3,FALSE)</f>
        <v>#N/A</v>
      </c>
      <c r="S1725" s="374"/>
      <c r="T1725" s="377"/>
      <c r="U1725" s="378">
        <f t="shared" si="234"/>
        <v>0</v>
      </c>
      <c r="V1725" s="379"/>
      <c r="W1725" s="380"/>
      <c r="X1725" s="380"/>
      <c r="Y1725" s="380"/>
      <c r="Z1725" s="379"/>
      <c r="AA1725" s="381"/>
      <c r="AB1725" s="379"/>
      <c r="AC1725" s="380"/>
      <c r="AD1725" s="382">
        <f t="shared" si="241"/>
        <v>0</v>
      </c>
      <c r="AE1725" s="383">
        <f t="shared" si="242"/>
        <v>0</v>
      </c>
      <c r="AF1725" s="379"/>
      <c r="AG1725" s="381"/>
      <c r="AH1725" s="379"/>
      <c r="AI1725" s="381"/>
      <c r="AJ1725" s="384" t="str">
        <f t="shared" si="235"/>
        <v/>
      </c>
      <c r="AK1725" s="385" t="str">
        <f t="shared" si="236"/>
        <v/>
      </c>
      <c r="AL1725" s="388" t="str">
        <f t="shared" si="237"/>
        <v/>
      </c>
      <c r="AM1725" s="389" t="str">
        <f t="shared" si="238"/>
        <v/>
      </c>
      <c r="AN1725" s="388" t="str">
        <f t="shared" si="239"/>
        <v/>
      </c>
      <c r="AO1725" s="389" t="str">
        <f t="shared" si="240"/>
        <v/>
      </c>
      <c r="AP1725" s="423"/>
      <c r="AQ1725" s="423"/>
      <c r="AR1725" s="431" t="e">
        <f>VLOOKUP($B1725,'acc names'!$C$2:$D$12102,2,FALSE)</f>
        <v>#N/A</v>
      </c>
      <c r="AS1725" s="431" t="e">
        <f>VLOOKUP($AQ1725,software!$A$1:$B$14605,2,FALSE)</f>
        <v>#N/A</v>
      </c>
      <c r="AT1725" s="423"/>
      <c r="AV1725" s="423"/>
    </row>
    <row r="1726" spans="1:48" ht="12.75" x14ac:dyDescent="0.2">
      <c r="A1726" s="101"/>
      <c r="B1726" s="42"/>
      <c r="C1726" s="142"/>
      <c r="D1726" s="143"/>
      <c r="E1726" s="107"/>
      <c r="F1726" s="46"/>
      <c r="G1726" s="46"/>
      <c r="H1726" s="46"/>
      <c r="I1726" s="46"/>
      <c r="J1726" s="46"/>
      <c r="K1726" s="46"/>
      <c r="L1726" s="139"/>
      <c r="M1726" s="41"/>
      <c r="N1726" s="45"/>
      <c r="O1726" s="47"/>
      <c r="P1726" s="43"/>
      <c r="Q1726" s="71" t="e">
        <f>VLOOKUP(N1726,'error categories'!$A$2:$D$54,4,FALSE)</f>
        <v>#N/A</v>
      </c>
      <c r="R1726" s="72" t="e">
        <f>VLOOKUP(N1726,'error categories'!$A$2:$D$54,3,FALSE)</f>
        <v>#N/A</v>
      </c>
      <c r="S1726" s="374"/>
      <c r="T1726" s="377"/>
      <c r="U1726" s="378">
        <f t="shared" si="234"/>
        <v>0</v>
      </c>
      <c r="V1726" s="379"/>
      <c r="W1726" s="380"/>
      <c r="X1726" s="380"/>
      <c r="Y1726" s="380"/>
      <c r="Z1726" s="379"/>
      <c r="AA1726" s="381"/>
      <c r="AB1726" s="379"/>
      <c r="AC1726" s="380"/>
      <c r="AD1726" s="382">
        <f t="shared" si="241"/>
        <v>0</v>
      </c>
      <c r="AE1726" s="383">
        <f t="shared" si="242"/>
        <v>0</v>
      </c>
      <c r="AF1726" s="379"/>
      <c r="AG1726" s="381"/>
      <c r="AH1726" s="379"/>
      <c r="AI1726" s="381"/>
      <c r="AJ1726" s="384" t="str">
        <f t="shared" si="235"/>
        <v/>
      </c>
      <c r="AK1726" s="385" t="str">
        <f t="shared" si="236"/>
        <v/>
      </c>
      <c r="AL1726" s="388" t="str">
        <f t="shared" si="237"/>
        <v/>
      </c>
      <c r="AM1726" s="389" t="str">
        <f t="shared" si="238"/>
        <v/>
      </c>
      <c r="AN1726" s="388" t="str">
        <f t="shared" si="239"/>
        <v/>
      </c>
      <c r="AO1726" s="389" t="str">
        <f t="shared" si="240"/>
        <v/>
      </c>
      <c r="AP1726" s="423"/>
      <c r="AQ1726" s="423"/>
      <c r="AR1726" s="431" t="e">
        <f>VLOOKUP($B1726,'acc names'!$C$2:$D$12102,2,FALSE)</f>
        <v>#N/A</v>
      </c>
      <c r="AS1726" s="431" t="e">
        <f>VLOOKUP($AQ1726,software!$A$1:$B$14605,2,FALSE)</f>
        <v>#N/A</v>
      </c>
      <c r="AT1726" s="423"/>
      <c r="AV1726" s="423"/>
    </row>
    <row r="1727" spans="1:48" ht="12.75" x14ac:dyDescent="0.2">
      <c r="A1727" s="101"/>
      <c r="B1727" s="42"/>
      <c r="C1727" s="142"/>
      <c r="D1727" s="143"/>
      <c r="E1727" s="107"/>
      <c r="F1727" s="46"/>
      <c r="G1727" s="46"/>
      <c r="H1727" s="46"/>
      <c r="I1727" s="46"/>
      <c r="J1727" s="46"/>
      <c r="K1727" s="46"/>
      <c r="L1727" s="139"/>
      <c r="M1727" s="41"/>
      <c r="N1727" s="45"/>
      <c r="O1727" s="47"/>
      <c r="P1727" s="43"/>
      <c r="Q1727" s="71" t="e">
        <f>VLOOKUP(N1727,'error categories'!$A$2:$D$54,4,FALSE)</f>
        <v>#N/A</v>
      </c>
      <c r="R1727" s="72" t="e">
        <f>VLOOKUP(N1727,'error categories'!$A$2:$D$54,3,FALSE)</f>
        <v>#N/A</v>
      </c>
      <c r="S1727" s="374"/>
      <c r="T1727" s="377"/>
      <c r="U1727" s="378">
        <f t="shared" si="234"/>
        <v>0</v>
      </c>
      <c r="V1727" s="379"/>
      <c r="W1727" s="380"/>
      <c r="X1727" s="380"/>
      <c r="Y1727" s="380"/>
      <c r="Z1727" s="379"/>
      <c r="AA1727" s="381"/>
      <c r="AB1727" s="379"/>
      <c r="AC1727" s="380"/>
      <c r="AD1727" s="382">
        <f t="shared" si="241"/>
        <v>0</v>
      </c>
      <c r="AE1727" s="383">
        <f t="shared" si="242"/>
        <v>0</v>
      </c>
      <c r="AF1727" s="379"/>
      <c r="AG1727" s="381"/>
      <c r="AH1727" s="379"/>
      <c r="AI1727" s="381"/>
      <c r="AJ1727" s="384" t="str">
        <f t="shared" si="235"/>
        <v/>
      </c>
      <c r="AK1727" s="385" t="str">
        <f t="shared" si="236"/>
        <v/>
      </c>
      <c r="AL1727" s="388" t="str">
        <f t="shared" si="237"/>
        <v/>
      </c>
      <c r="AM1727" s="389" t="str">
        <f t="shared" si="238"/>
        <v/>
      </c>
      <c r="AN1727" s="388" t="str">
        <f t="shared" si="239"/>
        <v/>
      </c>
      <c r="AO1727" s="389" t="str">
        <f t="shared" si="240"/>
        <v/>
      </c>
      <c r="AP1727" s="423"/>
      <c r="AQ1727" s="423"/>
      <c r="AR1727" s="431" t="e">
        <f>VLOOKUP($B1727,'acc names'!$C$2:$D$12102,2,FALSE)</f>
        <v>#N/A</v>
      </c>
      <c r="AS1727" s="431" t="e">
        <f>VLOOKUP($AQ1727,software!$A$1:$B$14605,2,FALSE)</f>
        <v>#N/A</v>
      </c>
      <c r="AT1727" s="423"/>
      <c r="AV1727" s="423"/>
    </row>
    <row r="1728" spans="1:48" ht="12.75" x14ac:dyDescent="0.2">
      <c r="A1728" s="101"/>
      <c r="B1728" s="42"/>
      <c r="C1728" s="142"/>
      <c r="D1728" s="143"/>
      <c r="E1728" s="107"/>
      <c r="F1728" s="46"/>
      <c r="G1728" s="46"/>
      <c r="H1728" s="46"/>
      <c r="I1728" s="46"/>
      <c r="J1728" s="46"/>
      <c r="K1728" s="46"/>
      <c r="L1728" s="139"/>
      <c r="M1728" s="41"/>
      <c r="N1728" s="45"/>
      <c r="O1728" s="47"/>
      <c r="P1728" s="43"/>
      <c r="Q1728" s="71" t="e">
        <f>VLOOKUP(N1728,'error categories'!$A$2:$D$54,4,FALSE)</f>
        <v>#N/A</v>
      </c>
      <c r="R1728" s="72" t="e">
        <f>VLOOKUP(N1728,'error categories'!$A$2:$D$54,3,FALSE)</f>
        <v>#N/A</v>
      </c>
      <c r="S1728" s="374"/>
      <c r="T1728" s="377"/>
      <c r="U1728" s="378">
        <f t="shared" si="234"/>
        <v>0</v>
      </c>
      <c r="V1728" s="379"/>
      <c r="W1728" s="380"/>
      <c r="X1728" s="380"/>
      <c r="Y1728" s="380"/>
      <c r="Z1728" s="379"/>
      <c r="AA1728" s="381"/>
      <c r="AB1728" s="379"/>
      <c r="AC1728" s="380"/>
      <c r="AD1728" s="382">
        <f t="shared" si="241"/>
        <v>0</v>
      </c>
      <c r="AE1728" s="383">
        <f t="shared" si="242"/>
        <v>0</v>
      </c>
      <c r="AF1728" s="379"/>
      <c r="AG1728" s="381"/>
      <c r="AH1728" s="379"/>
      <c r="AI1728" s="381"/>
      <c r="AJ1728" s="384" t="str">
        <f t="shared" si="235"/>
        <v/>
      </c>
      <c r="AK1728" s="385" t="str">
        <f t="shared" si="236"/>
        <v/>
      </c>
      <c r="AL1728" s="388" t="str">
        <f t="shared" si="237"/>
        <v/>
      </c>
      <c r="AM1728" s="389" t="str">
        <f t="shared" si="238"/>
        <v/>
      </c>
      <c r="AN1728" s="388" t="str">
        <f t="shared" si="239"/>
        <v/>
      </c>
      <c r="AO1728" s="389" t="str">
        <f t="shared" si="240"/>
        <v/>
      </c>
      <c r="AP1728" s="423"/>
      <c r="AQ1728" s="423"/>
      <c r="AR1728" s="431" t="e">
        <f>VLOOKUP($B1728,'acc names'!$C$2:$D$12102,2,FALSE)</f>
        <v>#N/A</v>
      </c>
      <c r="AS1728" s="431" t="e">
        <f>VLOOKUP($AQ1728,software!$A$1:$B$14605,2,FALSE)</f>
        <v>#N/A</v>
      </c>
      <c r="AT1728" s="423"/>
      <c r="AV1728" s="423"/>
    </row>
    <row r="1729" spans="1:48" ht="12.75" x14ac:dyDescent="0.2">
      <c r="A1729" s="101"/>
      <c r="B1729" s="42"/>
      <c r="C1729" s="142"/>
      <c r="D1729" s="143"/>
      <c r="E1729" s="107"/>
      <c r="F1729" s="46"/>
      <c r="G1729" s="46"/>
      <c r="H1729" s="46"/>
      <c r="I1729" s="46"/>
      <c r="J1729" s="46"/>
      <c r="K1729" s="46"/>
      <c r="L1729" s="139"/>
      <c r="M1729" s="41"/>
      <c r="N1729" s="45"/>
      <c r="O1729" s="47"/>
      <c r="P1729" s="43"/>
      <c r="Q1729" s="71" t="e">
        <f>VLOOKUP(N1729,'error categories'!$A$2:$D$54,4,FALSE)</f>
        <v>#N/A</v>
      </c>
      <c r="R1729" s="72" t="e">
        <f>VLOOKUP(N1729,'error categories'!$A$2:$D$54,3,FALSE)</f>
        <v>#N/A</v>
      </c>
      <c r="S1729" s="374"/>
      <c r="T1729" s="377"/>
      <c r="U1729" s="378">
        <f t="shared" si="234"/>
        <v>0</v>
      </c>
      <c r="V1729" s="379"/>
      <c r="W1729" s="380"/>
      <c r="X1729" s="380"/>
      <c r="Y1729" s="380"/>
      <c r="Z1729" s="379"/>
      <c r="AA1729" s="381"/>
      <c r="AB1729" s="379"/>
      <c r="AC1729" s="380"/>
      <c r="AD1729" s="382">
        <f t="shared" si="241"/>
        <v>0</v>
      </c>
      <c r="AE1729" s="383">
        <f t="shared" si="242"/>
        <v>0</v>
      </c>
      <c r="AF1729" s="379"/>
      <c r="AG1729" s="381"/>
      <c r="AH1729" s="379"/>
      <c r="AI1729" s="381"/>
      <c r="AJ1729" s="384" t="str">
        <f t="shared" si="235"/>
        <v/>
      </c>
      <c r="AK1729" s="385" t="str">
        <f t="shared" si="236"/>
        <v/>
      </c>
      <c r="AL1729" s="388" t="str">
        <f t="shared" si="237"/>
        <v/>
      </c>
      <c r="AM1729" s="389" t="str">
        <f t="shared" si="238"/>
        <v/>
      </c>
      <c r="AN1729" s="388" t="str">
        <f t="shared" si="239"/>
        <v/>
      </c>
      <c r="AO1729" s="389" t="str">
        <f t="shared" si="240"/>
        <v/>
      </c>
      <c r="AP1729" s="423"/>
      <c r="AQ1729" s="423"/>
      <c r="AR1729" s="431" t="e">
        <f>VLOOKUP($B1729,'acc names'!$C$2:$D$12102,2,FALSE)</f>
        <v>#N/A</v>
      </c>
      <c r="AS1729" s="431" t="e">
        <f>VLOOKUP($AQ1729,software!$A$1:$B$14605,2,FALSE)</f>
        <v>#N/A</v>
      </c>
      <c r="AT1729" s="423"/>
      <c r="AV1729" s="423"/>
    </row>
    <row r="1730" spans="1:48" ht="12.75" x14ac:dyDescent="0.2">
      <c r="A1730" s="101"/>
      <c r="B1730" s="42"/>
      <c r="C1730" s="142"/>
      <c r="D1730" s="143"/>
      <c r="E1730" s="107"/>
      <c r="F1730" s="46"/>
      <c r="G1730" s="46"/>
      <c r="H1730" s="46"/>
      <c r="I1730" s="46"/>
      <c r="J1730" s="46"/>
      <c r="K1730" s="46"/>
      <c r="L1730" s="139"/>
      <c r="M1730" s="41"/>
      <c r="N1730" s="45"/>
      <c r="O1730" s="47"/>
      <c r="P1730" s="43"/>
      <c r="Q1730" s="71" t="e">
        <f>VLOOKUP(N1730,'error categories'!$A$2:$D$54,4,FALSE)</f>
        <v>#N/A</v>
      </c>
      <c r="R1730" s="72" t="e">
        <f>VLOOKUP(N1730,'error categories'!$A$2:$D$54,3,FALSE)</f>
        <v>#N/A</v>
      </c>
      <c r="S1730" s="374"/>
      <c r="T1730" s="377"/>
      <c r="U1730" s="378">
        <f t="shared" si="234"/>
        <v>0</v>
      </c>
      <c r="V1730" s="390"/>
      <c r="W1730" s="391"/>
      <c r="X1730" s="380"/>
      <c r="Y1730" s="380"/>
      <c r="Z1730" s="390"/>
      <c r="AA1730" s="392"/>
      <c r="AB1730" s="393"/>
      <c r="AC1730" s="394"/>
      <c r="AD1730" s="382">
        <f t="shared" si="241"/>
        <v>0</v>
      </c>
      <c r="AE1730" s="383">
        <f t="shared" si="242"/>
        <v>0</v>
      </c>
      <c r="AF1730" s="379"/>
      <c r="AG1730" s="381"/>
      <c r="AH1730" s="379"/>
      <c r="AI1730" s="381"/>
      <c r="AJ1730" s="384" t="str">
        <f t="shared" si="235"/>
        <v/>
      </c>
      <c r="AK1730" s="385" t="str">
        <f t="shared" si="236"/>
        <v/>
      </c>
      <c r="AL1730" s="388" t="str">
        <f t="shared" si="237"/>
        <v/>
      </c>
      <c r="AM1730" s="389" t="str">
        <f t="shared" si="238"/>
        <v/>
      </c>
      <c r="AN1730" s="388" t="str">
        <f t="shared" si="239"/>
        <v/>
      </c>
      <c r="AO1730" s="389" t="str">
        <f t="shared" si="240"/>
        <v/>
      </c>
      <c r="AP1730" s="423"/>
      <c r="AQ1730" s="423"/>
      <c r="AR1730" s="431" t="e">
        <f>VLOOKUP($B1730,'acc names'!$C$2:$D$12102,2,FALSE)</f>
        <v>#N/A</v>
      </c>
      <c r="AS1730" s="431" t="e">
        <f>VLOOKUP($AQ1730,software!$A$1:$B$14605,2,FALSE)</f>
        <v>#N/A</v>
      </c>
      <c r="AT1730" s="423"/>
      <c r="AV1730" s="423"/>
    </row>
    <row r="1731" spans="1:48" ht="12.75" x14ac:dyDescent="0.2">
      <c r="A1731" s="101"/>
      <c r="B1731" s="42"/>
      <c r="C1731" s="142"/>
      <c r="D1731" s="143"/>
      <c r="E1731" s="107"/>
      <c r="F1731" s="46"/>
      <c r="G1731" s="46"/>
      <c r="H1731" s="46"/>
      <c r="I1731" s="46"/>
      <c r="J1731" s="46"/>
      <c r="K1731" s="46"/>
      <c r="L1731" s="139"/>
      <c r="M1731" s="41"/>
      <c r="N1731" s="45"/>
      <c r="O1731" s="47"/>
      <c r="P1731" s="43"/>
      <c r="Q1731" s="71" t="e">
        <f>VLOOKUP(N1731,'error categories'!$A$2:$D$54,4,FALSE)</f>
        <v>#N/A</v>
      </c>
      <c r="R1731" s="72" t="e">
        <f>VLOOKUP(N1731,'error categories'!$A$2:$D$54,3,FALSE)</f>
        <v>#N/A</v>
      </c>
      <c r="S1731" s="374"/>
      <c r="T1731" s="377"/>
      <c r="U1731" s="378">
        <f t="shared" si="234"/>
        <v>0</v>
      </c>
      <c r="V1731" s="390"/>
      <c r="W1731" s="391"/>
      <c r="X1731" s="380"/>
      <c r="Y1731" s="380"/>
      <c r="Z1731" s="390"/>
      <c r="AA1731" s="392"/>
      <c r="AB1731" s="393"/>
      <c r="AC1731" s="394"/>
      <c r="AD1731" s="382">
        <f t="shared" si="241"/>
        <v>0</v>
      </c>
      <c r="AE1731" s="383">
        <f t="shared" si="242"/>
        <v>0</v>
      </c>
      <c r="AF1731" s="379"/>
      <c r="AG1731" s="381"/>
      <c r="AH1731" s="379"/>
      <c r="AI1731" s="381"/>
      <c r="AJ1731" s="384" t="str">
        <f t="shared" si="235"/>
        <v/>
      </c>
      <c r="AK1731" s="385" t="str">
        <f t="shared" si="236"/>
        <v/>
      </c>
      <c r="AL1731" s="388" t="str">
        <f t="shared" si="237"/>
        <v/>
      </c>
      <c r="AM1731" s="389" t="str">
        <f t="shared" si="238"/>
        <v/>
      </c>
      <c r="AN1731" s="388" t="str">
        <f t="shared" si="239"/>
        <v/>
      </c>
      <c r="AO1731" s="389" t="str">
        <f t="shared" si="240"/>
        <v/>
      </c>
      <c r="AP1731" s="423"/>
      <c r="AQ1731" s="423"/>
      <c r="AR1731" s="431" t="e">
        <f>VLOOKUP($B1731,'acc names'!$C$2:$D$12102,2,FALSE)</f>
        <v>#N/A</v>
      </c>
      <c r="AS1731" s="431" t="e">
        <f>VLOOKUP($AQ1731,software!$A$1:$B$14605,2,FALSE)</f>
        <v>#N/A</v>
      </c>
      <c r="AT1731" s="423"/>
      <c r="AV1731" s="423"/>
    </row>
    <row r="1732" spans="1:48" ht="12.75" x14ac:dyDescent="0.2">
      <c r="A1732" s="101"/>
      <c r="B1732" s="42"/>
      <c r="C1732" s="142"/>
      <c r="D1732" s="143"/>
      <c r="E1732" s="107"/>
      <c r="F1732" s="46"/>
      <c r="G1732" s="46"/>
      <c r="H1732" s="46"/>
      <c r="I1732" s="46"/>
      <c r="J1732" s="46"/>
      <c r="K1732" s="46"/>
      <c r="L1732" s="139"/>
      <c r="M1732" s="41"/>
      <c r="N1732" s="45"/>
      <c r="O1732" s="47"/>
      <c r="P1732" s="43"/>
      <c r="Q1732" s="71" t="e">
        <f>VLOOKUP(N1732,'error categories'!$A$2:$D$54,4,FALSE)</f>
        <v>#N/A</v>
      </c>
      <c r="R1732" s="72" t="e">
        <f>VLOOKUP(N1732,'error categories'!$A$2:$D$54,3,FALSE)</f>
        <v>#N/A</v>
      </c>
      <c r="S1732" s="374"/>
      <c r="T1732" s="377"/>
      <c r="U1732" s="378">
        <f t="shared" ref="U1732:U1795" si="243">S1732-T1732</f>
        <v>0</v>
      </c>
      <c r="V1732" s="390"/>
      <c r="W1732" s="391"/>
      <c r="X1732" s="380"/>
      <c r="Y1732" s="380"/>
      <c r="Z1732" s="390"/>
      <c r="AA1732" s="392"/>
      <c r="AB1732" s="393"/>
      <c r="AC1732" s="394"/>
      <c r="AD1732" s="382">
        <f t="shared" si="241"/>
        <v>0</v>
      </c>
      <c r="AE1732" s="383">
        <f t="shared" si="242"/>
        <v>0</v>
      </c>
      <c r="AF1732" s="379"/>
      <c r="AG1732" s="381"/>
      <c r="AH1732" s="379"/>
      <c r="AI1732" s="381"/>
      <c r="AJ1732" s="384" t="str">
        <f t="shared" ref="AJ1732:AJ1795" si="244">IF(E1732="","",IF(AND(U1732=1,(Y1732+AA1732+AD1732+AE1732+AG1732+AI1732)=0),"VU",Y1732+AA1732+AD1732+AE1732+AG1732+AI1732))</f>
        <v/>
      </c>
      <c r="AK1732" s="385" t="str">
        <f t="shared" si="236"/>
        <v/>
      </c>
      <c r="AL1732" s="388" t="str">
        <f t="shared" si="237"/>
        <v/>
      </c>
      <c r="AM1732" s="389" t="str">
        <f t="shared" si="238"/>
        <v/>
      </c>
      <c r="AN1732" s="388" t="str">
        <f t="shared" si="239"/>
        <v/>
      </c>
      <c r="AO1732" s="389" t="str">
        <f t="shared" si="240"/>
        <v/>
      </c>
      <c r="AP1732" s="423"/>
      <c r="AQ1732" s="423"/>
      <c r="AR1732" s="431" t="e">
        <f>VLOOKUP($B1732,'acc names'!$C$2:$D$12102,2,FALSE)</f>
        <v>#N/A</v>
      </c>
      <c r="AS1732" s="431" t="e">
        <f>VLOOKUP($AQ1732,software!$A$1:$B$14605,2,FALSE)</f>
        <v>#N/A</v>
      </c>
      <c r="AT1732" s="423"/>
      <c r="AV1732" s="423"/>
    </row>
    <row r="1733" spans="1:48" ht="12.75" x14ac:dyDescent="0.2">
      <c r="A1733" s="101"/>
      <c r="B1733" s="42"/>
      <c r="C1733" s="142"/>
      <c r="D1733" s="143"/>
      <c r="E1733" s="107"/>
      <c r="F1733" s="46"/>
      <c r="G1733" s="46"/>
      <c r="H1733" s="46"/>
      <c r="I1733" s="46"/>
      <c r="J1733" s="46"/>
      <c r="K1733" s="46"/>
      <c r="L1733" s="139"/>
      <c r="M1733" s="41"/>
      <c r="N1733" s="45"/>
      <c r="O1733" s="47"/>
      <c r="P1733" s="43"/>
      <c r="Q1733" s="71" t="e">
        <f>VLOOKUP(N1733,'error categories'!$A$2:$D$54,4,FALSE)</f>
        <v>#N/A</v>
      </c>
      <c r="R1733" s="72" t="e">
        <f>VLOOKUP(N1733,'error categories'!$A$2:$D$54,3,FALSE)</f>
        <v>#N/A</v>
      </c>
      <c r="S1733" s="374"/>
      <c r="T1733" s="377"/>
      <c r="U1733" s="378">
        <f t="shared" si="243"/>
        <v>0</v>
      </c>
      <c r="V1733" s="379"/>
      <c r="W1733" s="380"/>
      <c r="X1733" s="380"/>
      <c r="Y1733" s="380"/>
      <c r="Z1733" s="379"/>
      <c r="AA1733" s="381"/>
      <c r="AB1733" s="379"/>
      <c r="AC1733" s="380"/>
      <c r="AD1733" s="382">
        <f t="shared" si="241"/>
        <v>0</v>
      </c>
      <c r="AE1733" s="383">
        <f t="shared" si="242"/>
        <v>0</v>
      </c>
      <c r="AF1733" s="379"/>
      <c r="AG1733" s="381"/>
      <c r="AH1733" s="379"/>
      <c r="AI1733" s="381"/>
      <c r="AJ1733" s="384" t="str">
        <f t="shared" si="244"/>
        <v/>
      </c>
      <c r="AK1733" s="385" t="str">
        <f t="shared" ref="AK1733:AK1796" si="245">IF(OR(AJ1733="",AJ1733="VU"),"",ABS(AJ1733))</f>
        <v/>
      </c>
      <c r="AL1733" s="388" t="str">
        <f t="shared" ref="AL1733:AL1796" si="246">IF(OR(AJ1733="VU",AJ1733="",AJ1733=0,AJ1733&lt;0),"",AJ1733)</f>
        <v/>
      </c>
      <c r="AM1733" s="389" t="str">
        <f t="shared" ref="AM1733:AM1796" si="247">IF(OR(AJ1733="VU",AJ1733="",AJ1733=0,AJ1733&gt;0),"",AJ1733)</f>
        <v/>
      </c>
      <c r="AN1733" s="388" t="str">
        <f t="shared" ref="AN1733:AN1796" si="248">IF(AL1733="","",1)</f>
        <v/>
      </c>
      <c r="AO1733" s="389" t="str">
        <f t="shared" ref="AO1733:AO1796" si="249">IF(AM1733="","",1)</f>
        <v/>
      </c>
      <c r="AP1733" s="423"/>
      <c r="AQ1733" s="423"/>
      <c r="AR1733" s="431" t="e">
        <f>VLOOKUP($B1733,'acc names'!$C$2:$D$12102,2,FALSE)</f>
        <v>#N/A</v>
      </c>
      <c r="AS1733" s="431" t="e">
        <f>VLOOKUP($AQ1733,software!$A$1:$B$14605,2,FALSE)</f>
        <v>#N/A</v>
      </c>
      <c r="AT1733" s="423"/>
      <c r="AV1733" s="423"/>
    </row>
    <row r="1734" spans="1:48" ht="12.75" x14ac:dyDescent="0.2">
      <c r="A1734" s="101"/>
      <c r="B1734" s="42"/>
      <c r="C1734" s="142"/>
      <c r="D1734" s="143"/>
      <c r="E1734" s="107"/>
      <c r="F1734" s="46"/>
      <c r="G1734" s="46"/>
      <c r="H1734" s="46"/>
      <c r="I1734" s="46"/>
      <c r="J1734" s="46"/>
      <c r="K1734" s="46"/>
      <c r="L1734" s="139"/>
      <c r="M1734" s="41"/>
      <c r="N1734" s="45"/>
      <c r="O1734" s="47"/>
      <c r="P1734" s="43"/>
      <c r="Q1734" s="71" t="e">
        <f>VLOOKUP(N1734,'error categories'!$A$2:$D$54,4,FALSE)</f>
        <v>#N/A</v>
      </c>
      <c r="R1734" s="72" t="e">
        <f>VLOOKUP(N1734,'error categories'!$A$2:$D$54,3,FALSE)</f>
        <v>#N/A</v>
      </c>
      <c r="S1734" s="374"/>
      <c r="T1734" s="377"/>
      <c r="U1734" s="378">
        <f t="shared" si="243"/>
        <v>0</v>
      </c>
      <c r="V1734" s="379"/>
      <c r="W1734" s="380"/>
      <c r="X1734" s="380"/>
      <c r="Y1734" s="380"/>
      <c r="Z1734" s="379"/>
      <c r="AA1734" s="381"/>
      <c r="AB1734" s="379"/>
      <c r="AC1734" s="380"/>
      <c r="AD1734" s="382">
        <f t="shared" ref="AD1734:AD1797" si="250">AB1734*-900</f>
        <v>0</v>
      </c>
      <c r="AE1734" s="383">
        <f t="shared" ref="AE1734:AE1797" si="251">AC1734*-880</f>
        <v>0</v>
      </c>
      <c r="AF1734" s="379"/>
      <c r="AG1734" s="381"/>
      <c r="AH1734" s="379"/>
      <c r="AI1734" s="381"/>
      <c r="AJ1734" s="384" t="str">
        <f t="shared" si="244"/>
        <v/>
      </c>
      <c r="AK1734" s="385" t="str">
        <f t="shared" si="245"/>
        <v/>
      </c>
      <c r="AL1734" s="388" t="str">
        <f t="shared" si="246"/>
        <v/>
      </c>
      <c r="AM1734" s="389" t="str">
        <f t="shared" si="247"/>
        <v/>
      </c>
      <c r="AN1734" s="388" t="str">
        <f t="shared" si="248"/>
        <v/>
      </c>
      <c r="AO1734" s="389" t="str">
        <f t="shared" si="249"/>
        <v/>
      </c>
      <c r="AP1734" s="423"/>
      <c r="AQ1734" s="423"/>
      <c r="AR1734" s="431" t="e">
        <f>VLOOKUP($B1734,'acc names'!$C$2:$D$12102,2,FALSE)</f>
        <v>#N/A</v>
      </c>
      <c r="AS1734" s="431" t="e">
        <f>VLOOKUP($AQ1734,software!$A$1:$B$14605,2,FALSE)</f>
        <v>#N/A</v>
      </c>
      <c r="AT1734" s="423"/>
      <c r="AV1734" s="423"/>
    </row>
    <row r="1735" spans="1:48" ht="12.75" x14ac:dyDescent="0.2">
      <c r="A1735" s="101"/>
      <c r="B1735" s="42"/>
      <c r="C1735" s="142"/>
      <c r="D1735" s="143"/>
      <c r="E1735" s="107"/>
      <c r="F1735" s="46"/>
      <c r="G1735" s="46"/>
      <c r="H1735" s="46"/>
      <c r="I1735" s="46"/>
      <c r="J1735" s="46"/>
      <c r="K1735" s="46"/>
      <c r="L1735" s="139"/>
      <c r="M1735" s="41"/>
      <c r="N1735" s="45"/>
      <c r="O1735" s="47"/>
      <c r="P1735" s="43"/>
      <c r="Q1735" s="71" t="e">
        <f>VLOOKUP(N1735,'error categories'!$A$2:$D$54,4,FALSE)</f>
        <v>#N/A</v>
      </c>
      <c r="R1735" s="72" t="e">
        <f>VLOOKUP(N1735,'error categories'!$A$2:$D$54,3,FALSE)</f>
        <v>#N/A</v>
      </c>
      <c r="S1735" s="374"/>
      <c r="T1735" s="377"/>
      <c r="U1735" s="378">
        <f t="shared" si="243"/>
        <v>0</v>
      </c>
      <c r="V1735" s="390"/>
      <c r="W1735" s="391"/>
      <c r="X1735" s="380"/>
      <c r="Y1735" s="380"/>
      <c r="Z1735" s="390"/>
      <c r="AA1735" s="392"/>
      <c r="AB1735" s="393"/>
      <c r="AC1735" s="394"/>
      <c r="AD1735" s="382">
        <f t="shared" si="250"/>
        <v>0</v>
      </c>
      <c r="AE1735" s="383">
        <f t="shared" si="251"/>
        <v>0</v>
      </c>
      <c r="AF1735" s="379"/>
      <c r="AG1735" s="381"/>
      <c r="AH1735" s="379"/>
      <c r="AI1735" s="381"/>
      <c r="AJ1735" s="384" t="str">
        <f t="shared" si="244"/>
        <v/>
      </c>
      <c r="AK1735" s="385" t="str">
        <f t="shared" si="245"/>
        <v/>
      </c>
      <c r="AL1735" s="388" t="str">
        <f t="shared" si="246"/>
        <v/>
      </c>
      <c r="AM1735" s="389" t="str">
        <f t="shared" si="247"/>
        <v/>
      </c>
      <c r="AN1735" s="388" t="str">
        <f t="shared" si="248"/>
        <v/>
      </c>
      <c r="AO1735" s="389" t="str">
        <f t="shared" si="249"/>
        <v/>
      </c>
      <c r="AP1735" s="423"/>
      <c r="AQ1735" s="423"/>
      <c r="AR1735" s="431" t="e">
        <f>VLOOKUP($B1735,'acc names'!$C$2:$D$12102,2,FALSE)</f>
        <v>#N/A</v>
      </c>
      <c r="AS1735" s="431" t="e">
        <f>VLOOKUP($AQ1735,software!$A$1:$B$14605,2,FALSE)</f>
        <v>#N/A</v>
      </c>
      <c r="AT1735" s="423"/>
      <c r="AV1735" s="423"/>
    </row>
    <row r="1736" spans="1:48" ht="12.75" x14ac:dyDescent="0.2">
      <c r="A1736" s="101"/>
      <c r="B1736" s="42"/>
      <c r="C1736" s="142"/>
      <c r="D1736" s="143"/>
      <c r="E1736" s="107"/>
      <c r="F1736" s="46"/>
      <c r="G1736" s="46"/>
      <c r="H1736" s="46"/>
      <c r="I1736" s="46"/>
      <c r="J1736" s="46"/>
      <c r="K1736" s="46"/>
      <c r="L1736" s="139"/>
      <c r="M1736" s="41"/>
      <c r="N1736" s="45"/>
      <c r="O1736" s="47"/>
      <c r="P1736" s="43"/>
      <c r="Q1736" s="71" t="e">
        <f>VLOOKUP(N1736,'error categories'!$A$2:$D$54,4,FALSE)</f>
        <v>#N/A</v>
      </c>
      <c r="R1736" s="72" t="e">
        <f>VLOOKUP(N1736,'error categories'!$A$2:$D$54,3,FALSE)</f>
        <v>#N/A</v>
      </c>
      <c r="S1736" s="374"/>
      <c r="T1736" s="377"/>
      <c r="U1736" s="378">
        <f t="shared" si="243"/>
        <v>0</v>
      </c>
      <c r="V1736" s="390"/>
      <c r="W1736" s="391"/>
      <c r="X1736" s="380"/>
      <c r="Y1736" s="380"/>
      <c r="Z1736" s="390"/>
      <c r="AA1736" s="392"/>
      <c r="AB1736" s="393"/>
      <c r="AC1736" s="394"/>
      <c r="AD1736" s="382">
        <f t="shared" si="250"/>
        <v>0</v>
      </c>
      <c r="AE1736" s="383">
        <f t="shared" si="251"/>
        <v>0</v>
      </c>
      <c r="AF1736" s="379"/>
      <c r="AG1736" s="381"/>
      <c r="AH1736" s="379"/>
      <c r="AI1736" s="381"/>
      <c r="AJ1736" s="384" t="str">
        <f t="shared" si="244"/>
        <v/>
      </c>
      <c r="AK1736" s="385" t="str">
        <f t="shared" si="245"/>
        <v/>
      </c>
      <c r="AL1736" s="388" t="str">
        <f t="shared" si="246"/>
        <v/>
      </c>
      <c r="AM1736" s="389" t="str">
        <f t="shared" si="247"/>
        <v/>
      </c>
      <c r="AN1736" s="388" t="str">
        <f t="shared" si="248"/>
        <v/>
      </c>
      <c r="AO1736" s="389" t="str">
        <f t="shared" si="249"/>
        <v/>
      </c>
      <c r="AP1736" s="423"/>
      <c r="AQ1736" s="423"/>
      <c r="AR1736" s="431" t="e">
        <f>VLOOKUP($B1736,'acc names'!$C$2:$D$12102,2,FALSE)</f>
        <v>#N/A</v>
      </c>
      <c r="AS1736" s="431" t="e">
        <f>VLOOKUP($AQ1736,software!$A$1:$B$14605,2,FALSE)</f>
        <v>#N/A</v>
      </c>
      <c r="AT1736" s="423"/>
      <c r="AV1736" s="423"/>
    </row>
    <row r="1737" spans="1:48" ht="12.75" x14ac:dyDescent="0.2">
      <c r="A1737" s="101"/>
      <c r="B1737" s="42"/>
      <c r="C1737" s="142"/>
      <c r="D1737" s="143"/>
      <c r="E1737" s="107"/>
      <c r="F1737" s="46"/>
      <c r="G1737" s="46"/>
      <c r="H1737" s="46"/>
      <c r="I1737" s="46"/>
      <c r="J1737" s="46"/>
      <c r="K1737" s="46"/>
      <c r="L1737" s="139"/>
      <c r="M1737" s="41"/>
      <c r="N1737" s="45"/>
      <c r="O1737" s="47"/>
      <c r="P1737" s="43"/>
      <c r="Q1737" s="71" t="e">
        <f>VLOOKUP(N1737,'error categories'!$A$2:$D$54,4,FALSE)</f>
        <v>#N/A</v>
      </c>
      <c r="R1737" s="72" t="e">
        <f>VLOOKUP(N1737,'error categories'!$A$2:$D$54,3,FALSE)</f>
        <v>#N/A</v>
      </c>
      <c r="S1737" s="374"/>
      <c r="T1737" s="377"/>
      <c r="U1737" s="378">
        <f t="shared" si="243"/>
        <v>0</v>
      </c>
      <c r="V1737" s="390"/>
      <c r="W1737" s="391"/>
      <c r="X1737" s="380"/>
      <c r="Y1737" s="380"/>
      <c r="Z1737" s="390"/>
      <c r="AA1737" s="392"/>
      <c r="AB1737" s="393"/>
      <c r="AC1737" s="394"/>
      <c r="AD1737" s="382">
        <f t="shared" si="250"/>
        <v>0</v>
      </c>
      <c r="AE1737" s="383">
        <f t="shared" si="251"/>
        <v>0</v>
      </c>
      <c r="AF1737" s="379"/>
      <c r="AG1737" s="381"/>
      <c r="AH1737" s="379"/>
      <c r="AI1737" s="381"/>
      <c r="AJ1737" s="384" t="str">
        <f t="shared" si="244"/>
        <v/>
      </c>
      <c r="AK1737" s="385" t="str">
        <f t="shared" si="245"/>
        <v/>
      </c>
      <c r="AL1737" s="388" t="str">
        <f t="shared" si="246"/>
        <v/>
      </c>
      <c r="AM1737" s="389" t="str">
        <f t="shared" si="247"/>
        <v/>
      </c>
      <c r="AN1737" s="388" t="str">
        <f t="shared" si="248"/>
        <v/>
      </c>
      <c r="AO1737" s="389" t="str">
        <f t="shared" si="249"/>
        <v/>
      </c>
      <c r="AP1737" s="423"/>
      <c r="AQ1737" s="423"/>
      <c r="AR1737" s="431" t="e">
        <f>VLOOKUP($B1737,'acc names'!$C$2:$D$12102,2,FALSE)</f>
        <v>#N/A</v>
      </c>
      <c r="AS1737" s="431" t="e">
        <f>VLOOKUP($AQ1737,software!$A$1:$B$14605,2,FALSE)</f>
        <v>#N/A</v>
      </c>
      <c r="AT1737" s="423"/>
      <c r="AV1737" s="423"/>
    </row>
    <row r="1738" spans="1:48" ht="12.75" x14ac:dyDescent="0.2">
      <c r="A1738" s="101"/>
      <c r="B1738" s="42"/>
      <c r="C1738" s="142"/>
      <c r="D1738" s="143"/>
      <c r="E1738" s="107"/>
      <c r="F1738" s="46"/>
      <c r="G1738" s="46"/>
      <c r="H1738" s="46"/>
      <c r="I1738" s="46"/>
      <c r="J1738" s="46"/>
      <c r="K1738" s="46"/>
      <c r="L1738" s="139"/>
      <c r="M1738" s="41"/>
      <c r="N1738" s="45"/>
      <c r="O1738" s="47"/>
      <c r="P1738" s="43"/>
      <c r="Q1738" s="71" t="e">
        <f>VLOOKUP(N1738,'error categories'!$A$2:$D$54,4,FALSE)</f>
        <v>#N/A</v>
      </c>
      <c r="R1738" s="72" t="e">
        <f>VLOOKUP(N1738,'error categories'!$A$2:$D$54,3,FALSE)</f>
        <v>#N/A</v>
      </c>
      <c r="S1738" s="374"/>
      <c r="T1738" s="377"/>
      <c r="U1738" s="378">
        <f t="shared" si="243"/>
        <v>0</v>
      </c>
      <c r="V1738" s="390"/>
      <c r="W1738" s="391"/>
      <c r="X1738" s="380"/>
      <c r="Y1738" s="380"/>
      <c r="Z1738" s="390"/>
      <c r="AA1738" s="392"/>
      <c r="AB1738" s="393"/>
      <c r="AC1738" s="394"/>
      <c r="AD1738" s="382">
        <f t="shared" si="250"/>
        <v>0</v>
      </c>
      <c r="AE1738" s="383">
        <f t="shared" si="251"/>
        <v>0</v>
      </c>
      <c r="AF1738" s="379"/>
      <c r="AG1738" s="381"/>
      <c r="AH1738" s="379"/>
      <c r="AI1738" s="381"/>
      <c r="AJ1738" s="384" t="str">
        <f t="shared" si="244"/>
        <v/>
      </c>
      <c r="AK1738" s="385" t="str">
        <f t="shared" si="245"/>
        <v/>
      </c>
      <c r="AL1738" s="388" t="str">
        <f t="shared" si="246"/>
        <v/>
      </c>
      <c r="AM1738" s="389" t="str">
        <f t="shared" si="247"/>
        <v/>
      </c>
      <c r="AN1738" s="388" t="str">
        <f t="shared" si="248"/>
        <v/>
      </c>
      <c r="AO1738" s="389" t="str">
        <f t="shared" si="249"/>
        <v/>
      </c>
      <c r="AP1738" s="423"/>
      <c r="AQ1738" s="423"/>
      <c r="AR1738" s="431" t="e">
        <f>VLOOKUP($B1738,'acc names'!$C$2:$D$12102,2,FALSE)</f>
        <v>#N/A</v>
      </c>
      <c r="AS1738" s="431" t="e">
        <f>VLOOKUP($AQ1738,software!$A$1:$B$14605,2,FALSE)</f>
        <v>#N/A</v>
      </c>
      <c r="AT1738" s="423"/>
      <c r="AV1738" s="423"/>
    </row>
    <row r="1739" spans="1:48" ht="12.75" x14ac:dyDescent="0.2">
      <c r="A1739" s="101"/>
      <c r="B1739" s="42"/>
      <c r="C1739" s="142"/>
      <c r="D1739" s="143"/>
      <c r="E1739" s="107"/>
      <c r="F1739" s="46"/>
      <c r="G1739" s="46"/>
      <c r="H1739" s="46"/>
      <c r="I1739" s="46"/>
      <c r="J1739" s="46"/>
      <c r="K1739" s="46"/>
      <c r="L1739" s="139"/>
      <c r="M1739" s="41"/>
      <c r="N1739" s="45"/>
      <c r="O1739" s="47"/>
      <c r="P1739" s="43"/>
      <c r="Q1739" s="71" t="e">
        <f>VLOOKUP(N1739,'error categories'!$A$2:$D$54,4,FALSE)</f>
        <v>#N/A</v>
      </c>
      <c r="R1739" s="72" t="e">
        <f>VLOOKUP(N1739,'error categories'!$A$2:$D$54,3,FALSE)</f>
        <v>#N/A</v>
      </c>
      <c r="S1739" s="374"/>
      <c r="T1739" s="377"/>
      <c r="U1739" s="378">
        <f t="shared" si="243"/>
        <v>0</v>
      </c>
      <c r="V1739" s="390"/>
      <c r="W1739" s="391"/>
      <c r="X1739" s="380"/>
      <c r="Y1739" s="380"/>
      <c r="Z1739" s="390"/>
      <c r="AA1739" s="392"/>
      <c r="AB1739" s="393"/>
      <c r="AC1739" s="394"/>
      <c r="AD1739" s="382">
        <f t="shared" si="250"/>
        <v>0</v>
      </c>
      <c r="AE1739" s="383">
        <f t="shared" si="251"/>
        <v>0</v>
      </c>
      <c r="AF1739" s="379"/>
      <c r="AG1739" s="381"/>
      <c r="AH1739" s="379"/>
      <c r="AI1739" s="381"/>
      <c r="AJ1739" s="384" t="str">
        <f t="shared" si="244"/>
        <v/>
      </c>
      <c r="AK1739" s="385" t="str">
        <f t="shared" si="245"/>
        <v/>
      </c>
      <c r="AL1739" s="388" t="str">
        <f t="shared" si="246"/>
        <v/>
      </c>
      <c r="AM1739" s="389" t="str">
        <f t="shared" si="247"/>
        <v/>
      </c>
      <c r="AN1739" s="388" t="str">
        <f t="shared" si="248"/>
        <v/>
      </c>
      <c r="AO1739" s="389" t="str">
        <f t="shared" si="249"/>
        <v/>
      </c>
      <c r="AP1739" s="423"/>
      <c r="AQ1739" s="423"/>
      <c r="AR1739" s="431" t="e">
        <f>VLOOKUP($B1739,'acc names'!$C$2:$D$12102,2,FALSE)</f>
        <v>#N/A</v>
      </c>
      <c r="AS1739" s="431" t="e">
        <f>VLOOKUP($AQ1739,software!$A$1:$B$14605,2,FALSE)</f>
        <v>#N/A</v>
      </c>
      <c r="AT1739" s="423"/>
      <c r="AV1739" s="423"/>
    </row>
    <row r="1740" spans="1:48" ht="12.75" x14ac:dyDescent="0.2">
      <c r="A1740" s="101"/>
      <c r="B1740" s="42"/>
      <c r="C1740" s="142"/>
      <c r="D1740" s="143"/>
      <c r="E1740" s="107"/>
      <c r="F1740" s="46"/>
      <c r="G1740" s="46"/>
      <c r="H1740" s="46"/>
      <c r="I1740" s="46"/>
      <c r="J1740" s="46"/>
      <c r="K1740" s="46"/>
      <c r="L1740" s="139"/>
      <c r="M1740" s="41"/>
      <c r="N1740" s="45"/>
      <c r="O1740" s="47"/>
      <c r="P1740" s="43"/>
      <c r="Q1740" s="71" t="e">
        <f>VLOOKUP(N1740,'error categories'!$A$2:$D$54,4,FALSE)</f>
        <v>#N/A</v>
      </c>
      <c r="R1740" s="72" t="e">
        <f>VLOOKUP(N1740,'error categories'!$A$2:$D$54,3,FALSE)</f>
        <v>#N/A</v>
      </c>
      <c r="S1740" s="374"/>
      <c r="T1740" s="377"/>
      <c r="U1740" s="378">
        <f t="shared" si="243"/>
        <v>0</v>
      </c>
      <c r="V1740" s="379"/>
      <c r="W1740" s="380"/>
      <c r="X1740" s="380"/>
      <c r="Y1740" s="380"/>
      <c r="Z1740" s="379"/>
      <c r="AA1740" s="381"/>
      <c r="AB1740" s="379"/>
      <c r="AC1740" s="380"/>
      <c r="AD1740" s="382">
        <f t="shared" si="250"/>
        <v>0</v>
      </c>
      <c r="AE1740" s="383">
        <f t="shared" si="251"/>
        <v>0</v>
      </c>
      <c r="AF1740" s="379"/>
      <c r="AG1740" s="381"/>
      <c r="AH1740" s="379"/>
      <c r="AI1740" s="381"/>
      <c r="AJ1740" s="384" t="str">
        <f t="shared" si="244"/>
        <v/>
      </c>
      <c r="AK1740" s="385" t="str">
        <f t="shared" si="245"/>
        <v/>
      </c>
      <c r="AL1740" s="388" t="str">
        <f t="shared" si="246"/>
        <v/>
      </c>
      <c r="AM1740" s="389" t="str">
        <f t="shared" si="247"/>
        <v/>
      </c>
      <c r="AN1740" s="388" t="str">
        <f t="shared" si="248"/>
        <v/>
      </c>
      <c r="AO1740" s="389" t="str">
        <f t="shared" si="249"/>
        <v/>
      </c>
      <c r="AP1740" s="423"/>
      <c r="AQ1740" s="423"/>
      <c r="AR1740" s="431" t="e">
        <f>VLOOKUP($B1740,'acc names'!$C$2:$D$12102,2,FALSE)</f>
        <v>#N/A</v>
      </c>
      <c r="AS1740" s="431" t="e">
        <f>VLOOKUP($AQ1740,software!$A$1:$B$14605,2,FALSE)</f>
        <v>#N/A</v>
      </c>
      <c r="AT1740" s="423"/>
      <c r="AV1740" s="423"/>
    </row>
    <row r="1741" spans="1:48" ht="12.75" x14ac:dyDescent="0.2">
      <c r="A1741" s="101"/>
      <c r="B1741" s="42"/>
      <c r="C1741" s="142"/>
      <c r="D1741" s="143"/>
      <c r="E1741" s="107"/>
      <c r="F1741" s="46"/>
      <c r="G1741" s="46"/>
      <c r="H1741" s="46"/>
      <c r="I1741" s="46"/>
      <c r="J1741" s="46"/>
      <c r="K1741" s="46"/>
      <c r="L1741" s="139"/>
      <c r="M1741" s="41"/>
      <c r="N1741" s="45"/>
      <c r="O1741" s="47"/>
      <c r="P1741" s="43"/>
      <c r="Q1741" s="71" t="e">
        <f>VLOOKUP(N1741,'error categories'!$A$2:$D$54,4,FALSE)</f>
        <v>#N/A</v>
      </c>
      <c r="R1741" s="72" t="e">
        <f>VLOOKUP(N1741,'error categories'!$A$2:$D$54,3,FALSE)</f>
        <v>#N/A</v>
      </c>
      <c r="S1741" s="374"/>
      <c r="T1741" s="377"/>
      <c r="U1741" s="378">
        <f t="shared" si="243"/>
        <v>0</v>
      </c>
      <c r="V1741" s="379"/>
      <c r="W1741" s="380"/>
      <c r="X1741" s="380"/>
      <c r="Y1741" s="380"/>
      <c r="Z1741" s="379"/>
      <c r="AA1741" s="381"/>
      <c r="AB1741" s="379"/>
      <c r="AC1741" s="380"/>
      <c r="AD1741" s="382">
        <f t="shared" si="250"/>
        <v>0</v>
      </c>
      <c r="AE1741" s="383">
        <f t="shared" si="251"/>
        <v>0</v>
      </c>
      <c r="AF1741" s="379"/>
      <c r="AG1741" s="381"/>
      <c r="AH1741" s="379"/>
      <c r="AI1741" s="381"/>
      <c r="AJ1741" s="384" t="str">
        <f t="shared" si="244"/>
        <v/>
      </c>
      <c r="AK1741" s="385" t="str">
        <f t="shared" si="245"/>
        <v/>
      </c>
      <c r="AL1741" s="388" t="str">
        <f t="shared" si="246"/>
        <v/>
      </c>
      <c r="AM1741" s="389" t="str">
        <f t="shared" si="247"/>
        <v/>
      </c>
      <c r="AN1741" s="388" t="str">
        <f t="shared" si="248"/>
        <v/>
      </c>
      <c r="AO1741" s="389" t="str">
        <f t="shared" si="249"/>
        <v/>
      </c>
      <c r="AP1741" s="423"/>
      <c r="AQ1741" s="423"/>
      <c r="AR1741" s="431" t="e">
        <f>VLOOKUP($B1741,'acc names'!$C$2:$D$12102,2,FALSE)</f>
        <v>#N/A</v>
      </c>
      <c r="AS1741" s="431" t="e">
        <f>VLOOKUP($AQ1741,software!$A$1:$B$14605,2,FALSE)</f>
        <v>#N/A</v>
      </c>
      <c r="AT1741" s="423"/>
      <c r="AV1741" s="423"/>
    </row>
    <row r="1742" spans="1:48" ht="12.75" x14ac:dyDescent="0.2">
      <c r="A1742" s="101"/>
      <c r="B1742" s="42"/>
      <c r="C1742" s="142"/>
      <c r="D1742" s="143"/>
      <c r="E1742" s="107"/>
      <c r="F1742" s="46"/>
      <c r="G1742" s="46"/>
      <c r="H1742" s="46"/>
      <c r="I1742" s="46"/>
      <c r="J1742" s="46"/>
      <c r="K1742" s="46"/>
      <c r="L1742" s="139"/>
      <c r="M1742" s="41"/>
      <c r="N1742" s="45"/>
      <c r="O1742" s="47"/>
      <c r="P1742" s="43"/>
      <c r="Q1742" s="71" t="e">
        <f>VLOOKUP(N1742,'error categories'!$A$2:$D$54,4,FALSE)</f>
        <v>#N/A</v>
      </c>
      <c r="R1742" s="72" t="e">
        <f>VLOOKUP(N1742,'error categories'!$A$2:$D$54,3,FALSE)</f>
        <v>#N/A</v>
      </c>
      <c r="S1742" s="374"/>
      <c r="T1742" s="377"/>
      <c r="U1742" s="378">
        <f t="shared" si="243"/>
        <v>0</v>
      </c>
      <c r="V1742" s="379"/>
      <c r="W1742" s="380"/>
      <c r="X1742" s="380"/>
      <c r="Y1742" s="380"/>
      <c r="Z1742" s="379"/>
      <c r="AA1742" s="381"/>
      <c r="AB1742" s="379"/>
      <c r="AC1742" s="380"/>
      <c r="AD1742" s="382">
        <f t="shared" si="250"/>
        <v>0</v>
      </c>
      <c r="AE1742" s="383">
        <f t="shared" si="251"/>
        <v>0</v>
      </c>
      <c r="AF1742" s="379"/>
      <c r="AG1742" s="381"/>
      <c r="AH1742" s="379"/>
      <c r="AI1742" s="381"/>
      <c r="AJ1742" s="384" t="str">
        <f t="shared" si="244"/>
        <v/>
      </c>
      <c r="AK1742" s="385" t="str">
        <f t="shared" si="245"/>
        <v/>
      </c>
      <c r="AL1742" s="388" t="str">
        <f t="shared" si="246"/>
        <v/>
      </c>
      <c r="AM1742" s="389" t="str">
        <f t="shared" si="247"/>
        <v/>
      </c>
      <c r="AN1742" s="388" t="str">
        <f t="shared" si="248"/>
        <v/>
      </c>
      <c r="AO1742" s="389" t="str">
        <f t="shared" si="249"/>
        <v/>
      </c>
      <c r="AP1742" s="423"/>
      <c r="AQ1742" s="423"/>
      <c r="AR1742" s="431" t="e">
        <f>VLOOKUP($B1742,'acc names'!$C$2:$D$12102,2,FALSE)</f>
        <v>#N/A</v>
      </c>
      <c r="AS1742" s="431" t="e">
        <f>VLOOKUP($AQ1742,software!$A$1:$B$14605,2,FALSE)</f>
        <v>#N/A</v>
      </c>
      <c r="AT1742" s="423"/>
      <c r="AV1742" s="423"/>
    </row>
    <row r="1743" spans="1:48" ht="12.75" x14ac:dyDescent="0.2">
      <c r="A1743" s="101"/>
      <c r="B1743" s="42"/>
      <c r="C1743" s="142"/>
      <c r="D1743" s="143"/>
      <c r="E1743" s="107"/>
      <c r="F1743" s="46"/>
      <c r="G1743" s="46"/>
      <c r="H1743" s="46"/>
      <c r="I1743" s="46"/>
      <c r="J1743" s="46"/>
      <c r="K1743" s="46"/>
      <c r="L1743" s="139"/>
      <c r="M1743" s="41"/>
      <c r="N1743" s="45"/>
      <c r="O1743" s="47"/>
      <c r="P1743" s="43"/>
      <c r="Q1743" s="71" t="e">
        <f>VLOOKUP(N1743,'error categories'!$A$2:$D$54,4,FALSE)</f>
        <v>#N/A</v>
      </c>
      <c r="R1743" s="72" t="e">
        <f>VLOOKUP(N1743,'error categories'!$A$2:$D$54,3,FALSE)</f>
        <v>#N/A</v>
      </c>
      <c r="S1743" s="374"/>
      <c r="T1743" s="377"/>
      <c r="U1743" s="378">
        <f t="shared" si="243"/>
        <v>0</v>
      </c>
      <c r="V1743" s="390"/>
      <c r="W1743" s="391"/>
      <c r="X1743" s="380"/>
      <c r="Y1743" s="380"/>
      <c r="Z1743" s="390"/>
      <c r="AA1743" s="392"/>
      <c r="AB1743" s="393"/>
      <c r="AC1743" s="394"/>
      <c r="AD1743" s="382">
        <f t="shared" si="250"/>
        <v>0</v>
      </c>
      <c r="AE1743" s="383">
        <f t="shared" si="251"/>
        <v>0</v>
      </c>
      <c r="AF1743" s="379"/>
      <c r="AG1743" s="381"/>
      <c r="AH1743" s="379"/>
      <c r="AI1743" s="381"/>
      <c r="AJ1743" s="384" t="str">
        <f t="shared" si="244"/>
        <v/>
      </c>
      <c r="AK1743" s="385" t="str">
        <f t="shared" si="245"/>
        <v/>
      </c>
      <c r="AL1743" s="388" t="str">
        <f t="shared" si="246"/>
        <v/>
      </c>
      <c r="AM1743" s="389" t="str">
        <f t="shared" si="247"/>
        <v/>
      </c>
      <c r="AN1743" s="388" t="str">
        <f t="shared" si="248"/>
        <v/>
      </c>
      <c r="AO1743" s="389" t="str">
        <f t="shared" si="249"/>
        <v/>
      </c>
      <c r="AP1743" s="423"/>
      <c r="AQ1743" s="423"/>
      <c r="AR1743" s="431" t="e">
        <f>VLOOKUP($B1743,'acc names'!$C$2:$D$12102,2,FALSE)</f>
        <v>#N/A</v>
      </c>
      <c r="AS1743" s="431" t="e">
        <f>VLOOKUP($AQ1743,software!$A$1:$B$14605,2,FALSE)</f>
        <v>#N/A</v>
      </c>
      <c r="AT1743" s="423"/>
      <c r="AV1743" s="423"/>
    </row>
    <row r="1744" spans="1:48" ht="12.75" x14ac:dyDescent="0.2">
      <c r="A1744" s="101"/>
      <c r="B1744" s="42"/>
      <c r="C1744" s="142"/>
      <c r="D1744" s="143"/>
      <c r="E1744" s="107"/>
      <c r="F1744" s="46"/>
      <c r="G1744" s="46"/>
      <c r="H1744" s="46"/>
      <c r="I1744" s="46"/>
      <c r="J1744" s="46"/>
      <c r="K1744" s="46"/>
      <c r="L1744" s="139"/>
      <c r="M1744" s="41"/>
      <c r="N1744" s="45"/>
      <c r="O1744" s="47"/>
      <c r="P1744" s="43"/>
      <c r="Q1744" s="71" t="e">
        <f>VLOOKUP(N1744,'error categories'!$A$2:$D$54,4,FALSE)</f>
        <v>#N/A</v>
      </c>
      <c r="R1744" s="72" t="e">
        <f>VLOOKUP(N1744,'error categories'!$A$2:$D$54,3,FALSE)</f>
        <v>#N/A</v>
      </c>
      <c r="S1744" s="374"/>
      <c r="T1744" s="377"/>
      <c r="U1744" s="378">
        <f t="shared" si="243"/>
        <v>0</v>
      </c>
      <c r="V1744" s="390"/>
      <c r="W1744" s="391"/>
      <c r="X1744" s="380"/>
      <c r="Y1744" s="380"/>
      <c r="Z1744" s="390"/>
      <c r="AA1744" s="392"/>
      <c r="AB1744" s="393"/>
      <c r="AC1744" s="394"/>
      <c r="AD1744" s="382">
        <f t="shared" si="250"/>
        <v>0</v>
      </c>
      <c r="AE1744" s="383">
        <f t="shared" si="251"/>
        <v>0</v>
      </c>
      <c r="AF1744" s="379"/>
      <c r="AG1744" s="381"/>
      <c r="AH1744" s="379"/>
      <c r="AI1744" s="381"/>
      <c r="AJ1744" s="384" t="str">
        <f t="shared" si="244"/>
        <v/>
      </c>
      <c r="AK1744" s="385" t="str">
        <f t="shared" si="245"/>
        <v/>
      </c>
      <c r="AL1744" s="388" t="str">
        <f t="shared" si="246"/>
        <v/>
      </c>
      <c r="AM1744" s="389" t="str">
        <f t="shared" si="247"/>
        <v/>
      </c>
      <c r="AN1744" s="388" t="str">
        <f t="shared" si="248"/>
        <v/>
      </c>
      <c r="AO1744" s="389" t="str">
        <f t="shared" si="249"/>
        <v/>
      </c>
      <c r="AP1744" s="423"/>
      <c r="AQ1744" s="423"/>
      <c r="AR1744" s="431" t="e">
        <f>VLOOKUP($B1744,'acc names'!$C$2:$D$12102,2,FALSE)</f>
        <v>#N/A</v>
      </c>
      <c r="AS1744" s="431" t="e">
        <f>VLOOKUP($AQ1744,software!$A$1:$B$14605,2,FALSE)</f>
        <v>#N/A</v>
      </c>
      <c r="AT1744" s="423"/>
      <c r="AV1744" s="423"/>
    </row>
    <row r="1745" spans="1:48" ht="12.75" x14ac:dyDescent="0.2">
      <c r="A1745" s="101"/>
      <c r="B1745" s="42"/>
      <c r="C1745" s="142"/>
      <c r="D1745" s="143"/>
      <c r="E1745" s="107"/>
      <c r="F1745" s="46"/>
      <c r="G1745" s="46"/>
      <c r="H1745" s="46"/>
      <c r="I1745" s="46"/>
      <c r="J1745" s="46"/>
      <c r="K1745" s="46"/>
      <c r="L1745" s="139"/>
      <c r="M1745" s="41"/>
      <c r="N1745" s="45"/>
      <c r="O1745" s="47"/>
      <c r="P1745" s="43"/>
      <c r="Q1745" s="71" t="e">
        <f>VLOOKUP(N1745,'error categories'!$A$2:$D$54,4,FALSE)</f>
        <v>#N/A</v>
      </c>
      <c r="R1745" s="72" t="e">
        <f>VLOOKUP(N1745,'error categories'!$A$2:$D$54,3,FALSE)</f>
        <v>#N/A</v>
      </c>
      <c r="S1745" s="374"/>
      <c r="T1745" s="377"/>
      <c r="U1745" s="378">
        <f t="shared" si="243"/>
        <v>0</v>
      </c>
      <c r="V1745" s="379"/>
      <c r="W1745" s="380"/>
      <c r="X1745" s="380"/>
      <c r="Y1745" s="380"/>
      <c r="Z1745" s="379"/>
      <c r="AA1745" s="381"/>
      <c r="AB1745" s="379"/>
      <c r="AC1745" s="380"/>
      <c r="AD1745" s="382">
        <f t="shared" si="250"/>
        <v>0</v>
      </c>
      <c r="AE1745" s="383">
        <f t="shared" si="251"/>
        <v>0</v>
      </c>
      <c r="AF1745" s="379"/>
      <c r="AG1745" s="381"/>
      <c r="AH1745" s="379"/>
      <c r="AI1745" s="381"/>
      <c r="AJ1745" s="384" t="str">
        <f t="shared" si="244"/>
        <v/>
      </c>
      <c r="AK1745" s="385" t="str">
        <f t="shared" si="245"/>
        <v/>
      </c>
      <c r="AL1745" s="388" t="str">
        <f t="shared" si="246"/>
        <v/>
      </c>
      <c r="AM1745" s="389" t="str">
        <f t="shared" si="247"/>
        <v/>
      </c>
      <c r="AN1745" s="388" t="str">
        <f t="shared" si="248"/>
        <v/>
      </c>
      <c r="AO1745" s="389" t="str">
        <f t="shared" si="249"/>
        <v/>
      </c>
      <c r="AP1745" s="423"/>
      <c r="AQ1745" s="423"/>
      <c r="AR1745" s="431" t="e">
        <f>VLOOKUP($B1745,'acc names'!$C$2:$D$12102,2,FALSE)</f>
        <v>#N/A</v>
      </c>
      <c r="AS1745" s="431" t="e">
        <f>VLOOKUP($AQ1745,software!$A$1:$B$14605,2,FALSE)</f>
        <v>#N/A</v>
      </c>
      <c r="AT1745" s="423"/>
      <c r="AV1745" s="423"/>
    </row>
    <row r="1746" spans="1:48" ht="12.75" x14ac:dyDescent="0.2">
      <c r="A1746" s="101"/>
      <c r="B1746" s="42"/>
      <c r="C1746" s="142"/>
      <c r="D1746" s="143"/>
      <c r="E1746" s="107"/>
      <c r="F1746" s="46"/>
      <c r="G1746" s="46"/>
      <c r="H1746" s="46"/>
      <c r="I1746" s="46"/>
      <c r="J1746" s="46"/>
      <c r="K1746" s="46"/>
      <c r="L1746" s="139"/>
      <c r="M1746" s="41"/>
      <c r="N1746" s="45"/>
      <c r="O1746" s="47"/>
      <c r="P1746" s="43"/>
      <c r="Q1746" s="71" t="e">
        <f>VLOOKUP(N1746,'error categories'!$A$2:$D$54,4,FALSE)</f>
        <v>#N/A</v>
      </c>
      <c r="R1746" s="72" t="e">
        <f>VLOOKUP(N1746,'error categories'!$A$2:$D$54,3,FALSE)</f>
        <v>#N/A</v>
      </c>
      <c r="S1746" s="374"/>
      <c r="T1746" s="377"/>
      <c r="U1746" s="378">
        <f t="shared" si="243"/>
        <v>0</v>
      </c>
      <c r="V1746" s="379"/>
      <c r="W1746" s="380"/>
      <c r="X1746" s="380"/>
      <c r="Y1746" s="380"/>
      <c r="Z1746" s="379"/>
      <c r="AA1746" s="381"/>
      <c r="AB1746" s="379"/>
      <c r="AC1746" s="380"/>
      <c r="AD1746" s="382">
        <f t="shared" si="250"/>
        <v>0</v>
      </c>
      <c r="AE1746" s="383">
        <f t="shared" si="251"/>
        <v>0</v>
      </c>
      <c r="AF1746" s="379"/>
      <c r="AG1746" s="381"/>
      <c r="AH1746" s="379"/>
      <c r="AI1746" s="381"/>
      <c r="AJ1746" s="384" t="str">
        <f t="shared" si="244"/>
        <v/>
      </c>
      <c r="AK1746" s="385" t="str">
        <f t="shared" si="245"/>
        <v/>
      </c>
      <c r="AL1746" s="388" t="str">
        <f t="shared" si="246"/>
        <v/>
      </c>
      <c r="AM1746" s="389" t="str">
        <f t="shared" si="247"/>
        <v/>
      </c>
      <c r="AN1746" s="388" t="str">
        <f t="shared" si="248"/>
        <v/>
      </c>
      <c r="AO1746" s="389" t="str">
        <f t="shared" si="249"/>
        <v/>
      </c>
      <c r="AP1746" s="423"/>
      <c r="AQ1746" s="423"/>
      <c r="AR1746" s="431" t="e">
        <f>VLOOKUP($B1746,'acc names'!$C$2:$D$12102,2,FALSE)</f>
        <v>#N/A</v>
      </c>
      <c r="AS1746" s="431" t="e">
        <f>VLOOKUP($AQ1746,software!$A$1:$B$14605,2,FALSE)</f>
        <v>#N/A</v>
      </c>
      <c r="AT1746" s="423"/>
      <c r="AV1746" s="423"/>
    </row>
    <row r="1747" spans="1:48" ht="12.75" x14ac:dyDescent="0.2">
      <c r="A1747" s="101"/>
      <c r="B1747" s="42"/>
      <c r="C1747" s="142"/>
      <c r="D1747" s="143"/>
      <c r="E1747" s="107"/>
      <c r="F1747" s="46"/>
      <c r="G1747" s="46"/>
      <c r="H1747" s="46"/>
      <c r="I1747" s="46"/>
      <c r="J1747" s="46"/>
      <c r="K1747" s="46"/>
      <c r="L1747" s="139"/>
      <c r="M1747" s="41"/>
      <c r="N1747" s="45"/>
      <c r="O1747" s="47"/>
      <c r="P1747" s="43"/>
      <c r="Q1747" s="71" t="e">
        <f>VLOOKUP(N1747,'error categories'!$A$2:$D$54,4,FALSE)</f>
        <v>#N/A</v>
      </c>
      <c r="R1747" s="72" t="e">
        <f>VLOOKUP(N1747,'error categories'!$A$2:$D$54,3,FALSE)</f>
        <v>#N/A</v>
      </c>
      <c r="S1747" s="374"/>
      <c r="T1747" s="377"/>
      <c r="U1747" s="378">
        <f t="shared" si="243"/>
        <v>0</v>
      </c>
      <c r="V1747" s="390"/>
      <c r="W1747" s="391"/>
      <c r="X1747" s="380"/>
      <c r="Y1747" s="380"/>
      <c r="Z1747" s="390"/>
      <c r="AA1747" s="392"/>
      <c r="AB1747" s="393"/>
      <c r="AC1747" s="394"/>
      <c r="AD1747" s="382">
        <f t="shared" si="250"/>
        <v>0</v>
      </c>
      <c r="AE1747" s="383">
        <f t="shared" si="251"/>
        <v>0</v>
      </c>
      <c r="AF1747" s="379"/>
      <c r="AG1747" s="381"/>
      <c r="AH1747" s="379"/>
      <c r="AI1747" s="381"/>
      <c r="AJ1747" s="384" t="str">
        <f t="shared" si="244"/>
        <v/>
      </c>
      <c r="AK1747" s="385" t="str">
        <f t="shared" si="245"/>
        <v/>
      </c>
      <c r="AL1747" s="388" t="str">
        <f t="shared" si="246"/>
        <v/>
      </c>
      <c r="AM1747" s="389" t="str">
        <f t="shared" si="247"/>
        <v/>
      </c>
      <c r="AN1747" s="388" t="str">
        <f t="shared" si="248"/>
        <v/>
      </c>
      <c r="AO1747" s="389" t="str">
        <f t="shared" si="249"/>
        <v/>
      </c>
      <c r="AP1747" s="423"/>
      <c r="AQ1747" s="423"/>
      <c r="AR1747" s="431" t="e">
        <f>VLOOKUP($B1747,'acc names'!$C$2:$D$12102,2,FALSE)</f>
        <v>#N/A</v>
      </c>
      <c r="AS1747" s="431" t="e">
        <f>VLOOKUP($AQ1747,software!$A$1:$B$14605,2,FALSE)</f>
        <v>#N/A</v>
      </c>
      <c r="AT1747" s="423"/>
      <c r="AV1747" s="423"/>
    </row>
    <row r="1748" spans="1:48" ht="12.75" x14ac:dyDescent="0.2">
      <c r="A1748" s="101"/>
      <c r="B1748" s="42"/>
      <c r="C1748" s="142"/>
      <c r="D1748" s="143"/>
      <c r="E1748" s="107"/>
      <c r="F1748" s="46"/>
      <c r="G1748" s="46"/>
      <c r="H1748" s="46"/>
      <c r="I1748" s="46"/>
      <c r="J1748" s="46"/>
      <c r="K1748" s="46"/>
      <c r="L1748" s="139"/>
      <c r="M1748" s="41"/>
      <c r="N1748" s="45"/>
      <c r="O1748" s="47"/>
      <c r="P1748" s="43"/>
      <c r="Q1748" s="71" t="e">
        <f>VLOOKUP(N1748,'error categories'!$A$2:$D$54,4,FALSE)</f>
        <v>#N/A</v>
      </c>
      <c r="R1748" s="72" t="e">
        <f>VLOOKUP(N1748,'error categories'!$A$2:$D$54,3,FALSE)</f>
        <v>#N/A</v>
      </c>
      <c r="S1748" s="374"/>
      <c r="T1748" s="377"/>
      <c r="U1748" s="378">
        <f t="shared" si="243"/>
        <v>0</v>
      </c>
      <c r="V1748" s="390"/>
      <c r="W1748" s="391"/>
      <c r="X1748" s="380"/>
      <c r="Y1748" s="380"/>
      <c r="Z1748" s="390"/>
      <c r="AA1748" s="392"/>
      <c r="AB1748" s="393"/>
      <c r="AC1748" s="394"/>
      <c r="AD1748" s="382">
        <f t="shared" si="250"/>
        <v>0</v>
      </c>
      <c r="AE1748" s="383">
        <f t="shared" si="251"/>
        <v>0</v>
      </c>
      <c r="AF1748" s="379"/>
      <c r="AG1748" s="381"/>
      <c r="AH1748" s="379"/>
      <c r="AI1748" s="381"/>
      <c r="AJ1748" s="384" t="str">
        <f t="shared" si="244"/>
        <v/>
      </c>
      <c r="AK1748" s="385" t="str">
        <f t="shared" si="245"/>
        <v/>
      </c>
      <c r="AL1748" s="388" t="str">
        <f t="shared" si="246"/>
        <v/>
      </c>
      <c r="AM1748" s="389" t="str">
        <f t="shared" si="247"/>
        <v/>
      </c>
      <c r="AN1748" s="388" t="str">
        <f t="shared" si="248"/>
        <v/>
      </c>
      <c r="AO1748" s="389" t="str">
        <f t="shared" si="249"/>
        <v/>
      </c>
      <c r="AP1748" s="423"/>
      <c r="AQ1748" s="423"/>
      <c r="AR1748" s="431" t="e">
        <f>VLOOKUP($B1748,'acc names'!$C$2:$D$12102,2,FALSE)</f>
        <v>#N/A</v>
      </c>
      <c r="AS1748" s="431" t="e">
        <f>VLOOKUP($AQ1748,software!$A$1:$B$14605,2,FALSE)</f>
        <v>#N/A</v>
      </c>
      <c r="AT1748" s="423"/>
      <c r="AV1748" s="423"/>
    </row>
    <row r="1749" spans="1:48" ht="12.75" x14ac:dyDescent="0.2">
      <c r="A1749" s="101"/>
      <c r="B1749" s="42"/>
      <c r="C1749" s="142"/>
      <c r="D1749" s="143"/>
      <c r="E1749" s="107"/>
      <c r="F1749" s="46"/>
      <c r="G1749" s="46"/>
      <c r="H1749" s="46"/>
      <c r="I1749" s="46"/>
      <c r="J1749" s="46"/>
      <c r="K1749" s="46"/>
      <c r="L1749" s="139"/>
      <c r="M1749" s="41"/>
      <c r="N1749" s="45"/>
      <c r="O1749" s="47"/>
      <c r="P1749" s="43"/>
      <c r="Q1749" s="71" t="e">
        <f>VLOOKUP(N1749,'error categories'!$A$2:$D$54,4,FALSE)</f>
        <v>#N/A</v>
      </c>
      <c r="R1749" s="72" t="e">
        <f>VLOOKUP(N1749,'error categories'!$A$2:$D$54,3,FALSE)</f>
        <v>#N/A</v>
      </c>
      <c r="S1749" s="374"/>
      <c r="T1749" s="377"/>
      <c r="U1749" s="378">
        <f t="shared" si="243"/>
        <v>0</v>
      </c>
      <c r="V1749" s="390"/>
      <c r="W1749" s="391"/>
      <c r="X1749" s="380"/>
      <c r="Y1749" s="380"/>
      <c r="Z1749" s="390"/>
      <c r="AA1749" s="392"/>
      <c r="AB1749" s="393"/>
      <c r="AC1749" s="394"/>
      <c r="AD1749" s="382">
        <f t="shared" si="250"/>
        <v>0</v>
      </c>
      <c r="AE1749" s="383">
        <f t="shared" si="251"/>
        <v>0</v>
      </c>
      <c r="AF1749" s="379"/>
      <c r="AG1749" s="381"/>
      <c r="AH1749" s="379"/>
      <c r="AI1749" s="381"/>
      <c r="AJ1749" s="384" t="str">
        <f t="shared" si="244"/>
        <v/>
      </c>
      <c r="AK1749" s="385" t="str">
        <f t="shared" si="245"/>
        <v/>
      </c>
      <c r="AL1749" s="388" t="str">
        <f t="shared" si="246"/>
        <v/>
      </c>
      <c r="AM1749" s="389" t="str">
        <f t="shared" si="247"/>
        <v/>
      </c>
      <c r="AN1749" s="388" t="str">
        <f t="shared" si="248"/>
        <v/>
      </c>
      <c r="AO1749" s="389" t="str">
        <f t="shared" si="249"/>
        <v/>
      </c>
      <c r="AP1749" s="423"/>
      <c r="AQ1749" s="423"/>
      <c r="AR1749" s="431" t="e">
        <f>VLOOKUP($B1749,'acc names'!$C$2:$D$12102,2,FALSE)</f>
        <v>#N/A</v>
      </c>
      <c r="AS1749" s="431" t="e">
        <f>VLOOKUP($AQ1749,software!$A$1:$B$14605,2,FALSE)</f>
        <v>#N/A</v>
      </c>
      <c r="AT1749" s="423"/>
      <c r="AV1749" s="423"/>
    </row>
    <row r="1750" spans="1:48" ht="12.75" x14ac:dyDescent="0.2">
      <c r="A1750" s="101"/>
      <c r="B1750" s="42"/>
      <c r="C1750" s="142"/>
      <c r="D1750" s="143"/>
      <c r="E1750" s="107"/>
      <c r="F1750" s="46"/>
      <c r="G1750" s="46"/>
      <c r="H1750" s="46"/>
      <c r="I1750" s="46"/>
      <c r="J1750" s="46"/>
      <c r="K1750" s="46"/>
      <c r="L1750" s="139"/>
      <c r="M1750" s="41"/>
      <c r="N1750" s="45"/>
      <c r="O1750" s="47"/>
      <c r="P1750" s="43"/>
      <c r="Q1750" s="71" t="e">
        <f>VLOOKUP(N1750,'error categories'!$A$2:$D$54,4,FALSE)</f>
        <v>#N/A</v>
      </c>
      <c r="R1750" s="72" t="e">
        <f>VLOOKUP(N1750,'error categories'!$A$2:$D$54,3,FALSE)</f>
        <v>#N/A</v>
      </c>
      <c r="S1750" s="374"/>
      <c r="T1750" s="377"/>
      <c r="U1750" s="378">
        <f t="shared" si="243"/>
        <v>0</v>
      </c>
      <c r="V1750" s="390"/>
      <c r="W1750" s="391"/>
      <c r="X1750" s="380"/>
      <c r="Y1750" s="380"/>
      <c r="Z1750" s="390"/>
      <c r="AA1750" s="392"/>
      <c r="AB1750" s="393"/>
      <c r="AC1750" s="394"/>
      <c r="AD1750" s="382">
        <f t="shared" si="250"/>
        <v>0</v>
      </c>
      <c r="AE1750" s="383">
        <f t="shared" si="251"/>
        <v>0</v>
      </c>
      <c r="AF1750" s="379"/>
      <c r="AG1750" s="381"/>
      <c r="AH1750" s="379"/>
      <c r="AI1750" s="381"/>
      <c r="AJ1750" s="384" t="str">
        <f t="shared" si="244"/>
        <v/>
      </c>
      <c r="AK1750" s="385" t="str">
        <f t="shared" si="245"/>
        <v/>
      </c>
      <c r="AL1750" s="388" t="str">
        <f t="shared" si="246"/>
        <v/>
      </c>
      <c r="AM1750" s="389" t="str">
        <f t="shared" si="247"/>
        <v/>
      </c>
      <c r="AN1750" s="388" t="str">
        <f t="shared" si="248"/>
        <v/>
      </c>
      <c r="AO1750" s="389" t="str">
        <f t="shared" si="249"/>
        <v/>
      </c>
      <c r="AP1750" s="423"/>
      <c r="AQ1750" s="423"/>
      <c r="AR1750" s="431" t="e">
        <f>VLOOKUP($B1750,'acc names'!$C$2:$D$12102,2,FALSE)</f>
        <v>#N/A</v>
      </c>
      <c r="AS1750" s="431" t="e">
        <f>VLOOKUP($AQ1750,software!$A$1:$B$14605,2,FALSE)</f>
        <v>#N/A</v>
      </c>
      <c r="AT1750" s="423"/>
      <c r="AV1750" s="423"/>
    </row>
    <row r="1751" spans="1:48" ht="12.75" x14ac:dyDescent="0.2">
      <c r="A1751" s="101"/>
      <c r="B1751" s="42"/>
      <c r="C1751" s="142"/>
      <c r="D1751" s="143"/>
      <c r="E1751" s="107"/>
      <c r="F1751" s="46"/>
      <c r="G1751" s="46"/>
      <c r="H1751" s="46"/>
      <c r="I1751" s="46"/>
      <c r="J1751" s="46"/>
      <c r="K1751" s="46"/>
      <c r="L1751" s="139"/>
      <c r="M1751" s="41"/>
      <c r="N1751" s="45"/>
      <c r="O1751" s="47"/>
      <c r="P1751" s="43"/>
      <c r="Q1751" s="71" t="e">
        <f>VLOOKUP(N1751,'error categories'!$A$2:$D$54,4,FALSE)</f>
        <v>#N/A</v>
      </c>
      <c r="R1751" s="72" t="e">
        <f>VLOOKUP(N1751,'error categories'!$A$2:$D$54,3,FALSE)</f>
        <v>#N/A</v>
      </c>
      <c r="S1751" s="374"/>
      <c r="T1751" s="377"/>
      <c r="U1751" s="378">
        <f t="shared" si="243"/>
        <v>0</v>
      </c>
      <c r="V1751" s="390"/>
      <c r="W1751" s="391"/>
      <c r="X1751" s="380"/>
      <c r="Y1751" s="380"/>
      <c r="Z1751" s="390"/>
      <c r="AA1751" s="392"/>
      <c r="AB1751" s="393"/>
      <c r="AC1751" s="394"/>
      <c r="AD1751" s="382">
        <f t="shared" si="250"/>
        <v>0</v>
      </c>
      <c r="AE1751" s="383">
        <f t="shared" si="251"/>
        <v>0</v>
      </c>
      <c r="AF1751" s="379"/>
      <c r="AG1751" s="381"/>
      <c r="AH1751" s="379"/>
      <c r="AI1751" s="381"/>
      <c r="AJ1751" s="384" t="str">
        <f t="shared" si="244"/>
        <v/>
      </c>
      <c r="AK1751" s="385" t="str">
        <f t="shared" si="245"/>
        <v/>
      </c>
      <c r="AL1751" s="388" t="str">
        <f t="shared" si="246"/>
        <v/>
      </c>
      <c r="AM1751" s="389" t="str">
        <f t="shared" si="247"/>
        <v/>
      </c>
      <c r="AN1751" s="388" t="str">
        <f t="shared" si="248"/>
        <v/>
      </c>
      <c r="AO1751" s="389" t="str">
        <f t="shared" si="249"/>
        <v/>
      </c>
      <c r="AP1751" s="423"/>
      <c r="AQ1751" s="423"/>
      <c r="AR1751" s="431" t="e">
        <f>VLOOKUP($B1751,'acc names'!$C$2:$D$12102,2,FALSE)</f>
        <v>#N/A</v>
      </c>
      <c r="AS1751" s="431" t="e">
        <f>VLOOKUP($AQ1751,software!$A$1:$B$14605,2,FALSE)</f>
        <v>#N/A</v>
      </c>
      <c r="AT1751" s="423"/>
      <c r="AV1751" s="423"/>
    </row>
    <row r="1752" spans="1:48" ht="12.75" x14ac:dyDescent="0.2">
      <c r="A1752" s="101"/>
      <c r="B1752" s="42"/>
      <c r="C1752" s="142"/>
      <c r="D1752" s="143"/>
      <c r="E1752" s="107"/>
      <c r="F1752" s="46"/>
      <c r="G1752" s="46"/>
      <c r="H1752" s="46"/>
      <c r="I1752" s="46"/>
      <c r="J1752" s="46"/>
      <c r="K1752" s="46"/>
      <c r="L1752" s="139"/>
      <c r="M1752" s="41"/>
      <c r="N1752" s="45"/>
      <c r="O1752" s="47"/>
      <c r="P1752" s="43"/>
      <c r="Q1752" s="71" t="e">
        <f>VLOOKUP(N1752,'error categories'!$A$2:$D$54,4,FALSE)</f>
        <v>#N/A</v>
      </c>
      <c r="R1752" s="72" t="e">
        <f>VLOOKUP(N1752,'error categories'!$A$2:$D$54,3,FALSE)</f>
        <v>#N/A</v>
      </c>
      <c r="S1752" s="374"/>
      <c r="T1752" s="377"/>
      <c r="U1752" s="378">
        <f t="shared" si="243"/>
        <v>0</v>
      </c>
      <c r="V1752" s="390"/>
      <c r="W1752" s="391"/>
      <c r="X1752" s="380"/>
      <c r="Y1752" s="380"/>
      <c r="Z1752" s="390"/>
      <c r="AA1752" s="392"/>
      <c r="AB1752" s="393"/>
      <c r="AC1752" s="394"/>
      <c r="AD1752" s="382">
        <f t="shared" si="250"/>
        <v>0</v>
      </c>
      <c r="AE1752" s="383">
        <f t="shared" si="251"/>
        <v>0</v>
      </c>
      <c r="AF1752" s="379"/>
      <c r="AG1752" s="381"/>
      <c r="AH1752" s="379"/>
      <c r="AI1752" s="381"/>
      <c r="AJ1752" s="384" t="str">
        <f t="shared" si="244"/>
        <v/>
      </c>
      <c r="AK1752" s="385" t="str">
        <f t="shared" si="245"/>
        <v/>
      </c>
      <c r="AL1752" s="388" t="str">
        <f t="shared" si="246"/>
        <v/>
      </c>
      <c r="AM1752" s="389" t="str">
        <f t="shared" si="247"/>
        <v/>
      </c>
      <c r="AN1752" s="388" t="str">
        <f t="shared" si="248"/>
        <v/>
      </c>
      <c r="AO1752" s="389" t="str">
        <f t="shared" si="249"/>
        <v/>
      </c>
      <c r="AP1752" s="423"/>
      <c r="AQ1752" s="423"/>
      <c r="AR1752" s="431" t="e">
        <f>VLOOKUP($B1752,'acc names'!$C$2:$D$12102,2,FALSE)</f>
        <v>#N/A</v>
      </c>
      <c r="AS1752" s="431" t="e">
        <f>VLOOKUP($AQ1752,software!$A$1:$B$14605,2,FALSE)</f>
        <v>#N/A</v>
      </c>
      <c r="AT1752" s="423"/>
      <c r="AV1752" s="423"/>
    </row>
    <row r="1753" spans="1:48" ht="12.75" x14ac:dyDescent="0.2">
      <c r="A1753" s="101"/>
      <c r="B1753" s="42"/>
      <c r="C1753" s="142"/>
      <c r="D1753" s="143"/>
      <c r="E1753" s="107"/>
      <c r="F1753" s="46"/>
      <c r="G1753" s="46"/>
      <c r="H1753" s="46"/>
      <c r="I1753" s="46"/>
      <c r="J1753" s="46"/>
      <c r="K1753" s="46"/>
      <c r="L1753" s="139"/>
      <c r="M1753" s="41"/>
      <c r="N1753" s="45"/>
      <c r="O1753" s="47"/>
      <c r="P1753" s="43"/>
      <c r="Q1753" s="71" t="e">
        <f>VLOOKUP(N1753,'error categories'!$A$2:$D$54,4,FALSE)</f>
        <v>#N/A</v>
      </c>
      <c r="R1753" s="72" t="e">
        <f>VLOOKUP(N1753,'error categories'!$A$2:$D$54,3,FALSE)</f>
        <v>#N/A</v>
      </c>
      <c r="S1753" s="374"/>
      <c r="T1753" s="377"/>
      <c r="U1753" s="378">
        <f t="shared" si="243"/>
        <v>0</v>
      </c>
      <c r="V1753" s="390"/>
      <c r="W1753" s="391"/>
      <c r="X1753" s="380"/>
      <c r="Y1753" s="380"/>
      <c r="Z1753" s="390"/>
      <c r="AA1753" s="392"/>
      <c r="AB1753" s="393"/>
      <c r="AC1753" s="394"/>
      <c r="AD1753" s="382">
        <f t="shared" si="250"/>
        <v>0</v>
      </c>
      <c r="AE1753" s="383">
        <f t="shared" si="251"/>
        <v>0</v>
      </c>
      <c r="AF1753" s="379"/>
      <c r="AG1753" s="381"/>
      <c r="AH1753" s="379"/>
      <c r="AI1753" s="381"/>
      <c r="AJ1753" s="384" t="str">
        <f t="shared" si="244"/>
        <v/>
      </c>
      <c r="AK1753" s="385" t="str">
        <f t="shared" si="245"/>
        <v/>
      </c>
      <c r="AL1753" s="388" t="str">
        <f t="shared" si="246"/>
        <v/>
      </c>
      <c r="AM1753" s="389" t="str">
        <f t="shared" si="247"/>
        <v/>
      </c>
      <c r="AN1753" s="388" t="str">
        <f t="shared" si="248"/>
        <v/>
      </c>
      <c r="AO1753" s="389" t="str">
        <f t="shared" si="249"/>
        <v/>
      </c>
      <c r="AP1753" s="423"/>
      <c r="AQ1753" s="423"/>
      <c r="AR1753" s="431" t="e">
        <f>VLOOKUP($B1753,'acc names'!$C$2:$D$12102,2,FALSE)</f>
        <v>#N/A</v>
      </c>
      <c r="AS1753" s="431" t="e">
        <f>VLOOKUP($AQ1753,software!$A$1:$B$14605,2,FALSE)</f>
        <v>#N/A</v>
      </c>
      <c r="AT1753" s="423"/>
      <c r="AV1753" s="423"/>
    </row>
    <row r="1754" spans="1:48" ht="12.75" x14ac:dyDescent="0.2">
      <c r="A1754" s="101"/>
      <c r="B1754" s="42"/>
      <c r="C1754" s="142"/>
      <c r="D1754" s="143"/>
      <c r="E1754" s="107"/>
      <c r="F1754" s="46"/>
      <c r="G1754" s="46"/>
      <c r="H1754" s="46"/>
      <c r="I1754" s="46"/>
      <c r="J1754" s="46"/>
      <c r="K1754" s="46"/>
      <c r="L1754" s="139"/>
      <c r="M1754" s="41"/>
      <c r="N1754" s="45"/>
      <c r="O1754" s="47"/>
      <c r="P1754" s="43"/>
      <c r="Q1754" s="71" t="e">
        <f>VLOOKUP(N1754,'error categories'!$A$2:$D$54,4,FALSE)</f>
        <v>#N/A</v>
      </c>
      <c r="R1754" s="72" t="e">
        <f>VLOOKUP(N1754,'error categories'!$A$2:$D$54,3,FALSE)</f>
        <v>#N/A</v>
      </c>
      <c r="S1754" s="374"/>
      <c r="T1754" s="377"/>
      <c r="U1754" s="378">
        <f t="shared" si="243"/>
        <v>0</v>
      </c>
      <c r="V1754" s="390"/>
      <c r="W1754" s="391"/>
      <c r="X1754" s="380"/>
      <c r="Y1754" s="380"/>
      <c r="Z1754" s="390"/>
      <c r="AA1754" s="392"/>
      <c r="AB1754" s="393"/>
      <c r="AC1754" s="394"/>
      <c r="AD1754" s="382">
        <f t="shared" si="250"/>
        <v>0</v>
      </c>
      <c r="AE1754" s="383">
        <f t="shared" si="251"/>
        <v>0</v>
      </c>
      <c r="AF1754" s="379"/>
      <c r="AG1754" s="381"/>
      <c r="AH1754" s="379"/>
      <c r="AI1754" s="381"/>
      <c r="AJ1754" s="384" t="str">
        <f t="shared" si="244"/>
        <v/>
      </c>
      <c r="AK1754" s="385" t="str">
        <f t="shared" si="245"/>
        <v/>
      </c>
      <c r="AL1754" s="388" t="str">
        <f t="shared" si="246"/>
        <v/>
      </c>
      <c r="AM1754" s="389" t="str">
        <f t="shared" si="247"/>
        <v/>
      </c>
      <c r="AN1754" s="388" t="str">
        <f t="shared" si="248"/>
        <v/>
      </c>
      <c r="AO1754" s="389" t="str">
        <f t="shared" si="249"/>
        <v/>
      </c>
      <c r="AP1754" s="423"/>
      <c r="AQ1754" s="423"/>
      <c r="AR1754" s="431" t="e">
        <f>VLOOKUP($B1754,'acc names'!$C$2:$D$12102,2,FALSE)</f>
        <v>#N/A</v>
      </c>
      <c r="AS1754" s="431" t="e">
        <f>VLOOKUP($AQ1754,software!$A$1:$B$14605,2,FALSE)</f>
        <v>#N/A</v>
      </c>
      <c r="AT1754" s="423"/>
      <c r="AV1754" s="423"/>
    </row>
    <row r="1755" spans="1:48" ht="12.75" x14ac:dyDescent="0.2">
      <c r="A1755" s="101"/>
      <c r="B1755" s="42"/>
      <c r="C1755" s="142"/>
      <c r="D1755" s="143"/>
      <c r="E1755" s="107"/>
      <c r="F1755" s="46"/>
      <c r="G1755" s="46"/>
      <c r="H1755" s="46"/>
      <c r="I1755" s="46"/>
      <c r="J1755" s="46"/>
      <c r="K1755" s="46"/>
      <c r="L1755" s="139"/>
      <c r="M1755" s="41"/>
      <c r="N1755" s="45"/>
      <c r="O1755" s="47"/>
      <c r="P1755" s="43"/>
      <c r="Q1755" s="71" t="e">
        <f>VLOOKUP(N1755,'error categories'!$A$2:$D$54,4,FALSE)</f>
        <v>#N/A</v>
      </c>
      <c r="R1755" s="72" t="e">
        <f>VLOOKUP(N1755,'error categories'!$A$2:$D$54,3,FALSE)</f>
        <v>#N/A</v>
      </c>
      <c r="S1755" s="374"/>
      <c r="T1755" s="377"/>
      <c r="U1755" s="378">
        <f t="shared" si="243"/>
        <v>0</v>
      </c>
      <c r="V1755" s="390"/>
      <c r="W1755" s="391"/>
      <c r="X1755" s="380"/>
      <c r="Y1755" s="380"/>
      <c r="Z1755" s="390"/>
      <c r="AA1755" s="392"/>
      <c r="AB1755" s="393"/>
      <c r="AC1755" s="394"/>
      <c r="AD1755" s="382">
        <f t="shared" si="250"/>
        <v>0</v>
      </c>
      <c r="AE1755" s="383">
        <f t="shared" si="251"/>
        <v>0</v>
      </c>
      <c r="AF1755" s="379"/>
      <c r="AG1755" s="381"/>
      <c r="AH1755" s="379"/>
      <c r="AI1755" s="381"/>
      <c r="AJ1755" s="384" t="str">
        <f t="shared" si="244"/>
        <v/>
      </c>
      <c r="AK1755" s="385" t="str">
        <f t="shared" si="245"/>
        <v/>
      </c>
      <c r="AL1755" s="388" t="str">
        <f t="shared" si="246"/>
        <v/>
      </c>
      <c r="AM1755" s="389" t="str">
        <f t="shared" si="247"/>
        <v/>
      </c>
      <c r="AN1755" s="388" t="str">
        <f t="shared" si="248"/>
        <v/>
      </c>
      <c r="AO1755" s="389" t="str">
        <f t="shared" si="249"/>
        <v/>
      </c>
      <c r="AP1755" s="423"/>
      <c r="AQ1755" s="423"/>
      <c r="AR1755" s="431" t="e">
        <f>VLOOKUP($B1755,'acc names'!$C$2:$D$12102,2,FALSE)</f>
        <v>#N/A</v>
      </c>
      <c r="AS1755" s="431" t="e">
        <f>VLOOKUP($AQ1755,software!$A$1:$B$14605,2,FALSE)</f>
        <v>#N/A</v>
      </c>
      <c r="AT1755" s="423"/>
      <c r="AV1755" s="423"/>
    </row>
    <row r="1756" spans="1:48" ht="12.75" x14ac:dyDescent="0.2">
      <c r="A1756" s="101"/>
      <c r="B1756" s="42"/>
      <c r="C1756" s="142"/>
      <c r="D1756" s="143"/>
      <c r="E1756" s="107"/>
      <c r="F1756" s="46"/>
      <c r="G1756" s="46"/>
      <c r="H1756" s="46"/>
      <c r="I1756" s="46"/>
      <c r="J1756" s="46"/>
      <c r="K1756" s="46"/>
      <c r="L1756" s="139"/>
      <c r="M1756" s="41"/>
      <c r="N1756" s="45"/>
      <c r="O1756" s="47"/>
      <c r="P1756" s="43"/>
      <c r="Q1756" s="71" t="e">
        <f>VLOOKUP(N1756,'error categories'!$A$2:$D$54,4,FALSE)</f>
        <v>#N/A</v>
      </c>
      <c r="R1756" s="72" t="e">
        <f>VLOOKUP(N1756,'error categories'!$A$2:$D$54,3,FALSE)</f>
        <v>#N/A</v>
      </c>
      <c r="S1756" s="374"/>
      <c r="T1756" s="377"/>
      <c r="U1756" s="378">
        <f t="shared" si="243"/>
        <v>0</v>
      </c>
      <c r="V1756" s="379"/>
      <c r="W1756" s="380"/>
      <c r="X1756" s="380"/>
      <c r="Y1756" s="380"/>
      <c r="Z1756" s="379"/>
      <c r="AA1756" s="381"/>
      <c r="AB1756" s="379"/>
      <c r="AC1756" s="380"/>
      <c r="AD1756" s="382">
        <f t="shared" si="250"/>
        <v>0</v>
      </c>
      <c r="AE1756" s="383">
        <f t="shared" si="251"/>
        <v>0</v>
      </c>
      <c r="AF1756" s="379"/>
      <c r="AG1756" s="381"/>
      <c r="AH1756" s="379"/>
      <c r="AI1756" s="381"/>
      <c r="AJ1756" s="384" t="str">
        <f t="shared" si="244"/>
        <v/>
      </c>
      <c r="AK1756" s="385" t="str">
        <f t="shared" si="245"/>
        <v/>
      </c>
      <c r="AL1756" s="388" t="str">
        <f t="shared" si="246"/>
        <v/>
      </c>
      <c r="AM1756" s="389" t="str">
        <f t="shared" si="247"/>
        <v/>
      </c>
      <c r="AN1756" s="388" t="str">
        <f t="shared" si="248"/>
        <v/>
      </c>
      <c r="AO1756" s="389" t="str">
        <f t="shared" si="249"/>
        <v/>
      </c>
      <c r="AP1756" s="423"/>
      <c r="AQ1756" s="423"/>
      <c r="AR1756" s="431" t="e">
        <f>VLOOKUP($B1756,'acc names'!$C$2:$D$12102,2,FALSE)</f>
        <v>#N/A</v>
      </c>
      <c r="AS1756" s="431" t="e">
        <f>VLOOKUP($AQ1756,software!$A$1:$B$14605,2,FALSE)</f>
        <v>#N/A</v>
      </c>
      <c r="AT1756" s="423"/>
      <c r="AV1756" s="423"/>
    </row>
    <row r="1757" spans="1:48" ht="12.75" x14ac:dyDescent="0.2">
      <c r="A1757" s="101"/>
      <c r="B1757" s="42"/>
      <c r="C1757" s="142"/>
      <c r="D1757" s="143"/>
      <c r="E1757" s="107"/>
      <c r="F1757" s="46"/>
      <c r="G1757" s="46"/>
      <c r="H1757" s="46"/>
      <c r="I1757" s="46"/>
      <c r="J1757" s="46"/>
      <c r="K1757" s="46"/>
      <c r="L1757" s="139"/>
      <c r="M1757" s="41"/>
      <c r="N1757" s="45"/>
      <c r="O1757" s="47"/>
      <c r="P1757" s="43"/>
      <c r="Q1757" s="71" t="e">
        <f>VLOOKUP(N1757,'error categories'!$A$2:$D$54,4,FALSE)</f>
        <v>#N/A</v>
      </c>
      <c r="R1757" s="72" t="e">
        <f>VLOOKUP(N1757,'error categories'!$A$2:$D$54,3,FALSE)</f>
        <v>#N/A</v>
      </c>
      <c r="S1757" s="374"/>
      <c r="T1757" s="377"/>
      <c r="U1757" s="378">
        <f t="shared" si="243"/>
        <v>0</v>
      </c>
      <c r="V1757" s="379"/>
      <c r="W1757" s="380"/>
      <c r="X1757" s="380"/>
      <c r="Y1757" s="380"/>
      <c r="Z1757" s="379"/>
      <c r="AA1757" s="381"/>
      <c r="AB1757" s="379"/>
      <c r="AC1757" s="380"/>
      <c r="AD1757" s="382">
        <f t="shared" si="250"/>
        <v>0</v>
      </c>
      <c r="AE1757" s="383">
        <f t="shared" si="251"/>
        <v>0</v>
      </c>
      <c r="AF1757" s="379"/>
      <c r="AG1757" s="381"/>
      <c r="AH1757" s="379"/>
      <c r="AI1757" s="381"/>
      <c r="AJ1757" s="384" t="str">
        <f t="shared" si="244"/>
        <v/>
      </c>
      <c r="AK1757" s="385" t="str">
        <f t="shared" si="245"/>
        <v/>
      </c>
      <c r="AL1757" s="388" t="str">
        <f t="shared" si="246"/>
        <v/>
      </c>
      <c r="AM1757" s="389" t="str">
        <f t="shared" si="247"/>
        <v/>
      </c>
      <c r="AN1757" s="388" t="str">
        <f t="shared" si="248"/>
        <v/>
      </c>
      <c r="AO1757" s="389" t="str">
        <f t="shared" si="249"/>
        <v/>
      </c>
      <c r="AP1757" s="423"/>
      <c r="AQ1757" s="423"/>
      <c r="AR1757" s="431" t="e">
        <f>VLOOKUP($B1757,'acc names'!$C$2:$D$12102,2,FALSE)</f>
        <v>#N/A</v>
      </c>
      <c r="AS1757" s="431" t="e">
        <f>VLOOKUP($AQ1757,software!$A$1:$B$14605,2,FALSE)</f>
        <v>#N/A</v>
      </c>
      <c r="AT1757" s="423"/>
      <c r="AV1757" s="423"/>
    </row>
    <row r="1758" spans="1:48" ht="12.75" x14ac:dyDescent="0.2">
      <c r="A1758" s="101"/>
      <c r="B1758" s="42"/>
      <c r="C1758" s="142"/>
      <c r="D1758" s="143"/>
      <c r="E1758" s="107"/>
      <c r="F1758" s="46"/>
      <c r="G1758" s="46"/>
      <c r="H1758" s="46"/>
      <c r="I1758" s="46"/>
      <c r="J1758" s="46"/>
      <c r="K1758" s="46"/>
      <c r="L1758" s="139"/>
      <c r="M1758" s="41"/>
      <c r="N1758" s="45"/>
      <c r="O1758" s="47"/>
      <c r="P1758" s="43"/>
      <c r="Q1758" s="71" t="e">
        <f>VLOOKUP(N1758,'error categories'!$A$2:$D$54,4,FALSE)</f>
        <v>#N/A</v>
      </c>
      <c r="R1758" s="72" t="e">
        <f>VLOOKUP(N1758,'error categories'!$A$2:$D$54,3,FALSE)</f>
        <v>#N/A</v>
      </c>
      <c r="S1758" s="374"/>
      <c r="T1758" s="377"/>
      <c r="U1758" s="378">
        <f t="shared" si="243"/>
        <v>0</v>
      </c>
      <c r="V1758" s="379"/>
      <c r="W1758" s="380"/>
      <c r="X1758" s="380"/>
      <c r="Y1758" s="380"/>
      <c r="Z1758" s="379"/>
      <c r="AA1758" s="381"/>
      <c r="AB1758" s="379"/>
      <c r="AC1758" s="380"/>
      <c r="AD1758" s="382">
        <f t="shared" si="250"/>
        <v>0</v>
      </c>
      <c r="AE1758" s="383">
        <f t="shared" si="251"/>
        <v>0</v>
      </c>
      <c r="AF1758" s="379"/>
      <c r="AG1758" s="381"/>
      <c r="AH1758" s="379"/>
      <c r="AI1758" s="381"/>
      <c r="AJ1758" s="384" t="str">
        <f t="shared" si="244"/>
        <v/>
      </c>
      <c r="AK1758" s="385" t="str">
        <f t="shared" si="245"/>
        <v/>
      </c>
      <c r="AL1758" s="388" t="str">
        <f t="shared" si="246"/>
        <v/>
      </c>
      <c r="AM1758" s="389" t="str">
        <f t="shared" si="247"/>
        <v/>
      </c>
      <c r="AN1758" s="388" t="str">
        <f t="shared" si="248"/>
        <v/>
      </c>
      <c r="AO1758" s="389" t="str">
        <f t="shared" si="249"/>
        <v/>
      </c>
      <c r="AP1758" s="423"/>
      <c r="AQ1758" s="423"/>
      <c r="AR1758" s="431" t="e">
        <f>VLOOKUP($B1758,'acc names'!$C$2:$D$12102,2,FALSE)</f>
        <v>#N/A</v>
      </c>
      <c r="AS1758" s="431" t="e">
        <f>VLOOKUP($AQ1758,software!$A$1:$B$14605,2,FALSE)</f>
        <v>#N/A</v>
      </c>
      <c r="AT1758" s="423"/>
      <c r="AV1758" s="423"/>
    </row>
    <row r="1759" spans="1:48" ht="12.75" x14ac:dyDescent="0.2">
      <c r="A1759" s="101"/>
      <c r="B1759" s="42"/>
      <c r="C1759" s="142"/>
      <c r="D1759" s="143"/>
      <c r="E1759" s="107"/>
      <c r="F1759" s="46"/>
      <c r="G1759" s="46"/>
      <c r="H1759" s="46"/>
      <c r="I1759" s="46"/>
      <c r="J1759" s="46"/>
      <c r="K1759" s="46"/>
      <c r="L1759" s="139"/>
      <c r="M1759" s="41"/>
      <c r="N1759" s="45"/>
      <c r="O1759" s="47"/>
      <c r="P1759" s="43"/>
      <c r="Q1759" s="71" t="e">
        <f>VLOOKUP(N1759,'error categories'!$A$2:$D$54,4,FALSE)</f>
        <v>#N/A</v>
      </c>
      <c r="R1759" s="72" t="e">
        <f>VLOOKUP(N1759,'error categories'!$A$2:$D$54,3,FALSE)</f>
        <v>#N/A</v>
      </c>
      <c r="S1759" s="374"/>
      <c r="T1759" s="377"/>
      <c r="U1759" s="378">
        <f t="shared" si="243"/>
        <v>0</v>
      </c>
      <c r="V1759" s="379"/>
      <c r="W1759" s="380"/>
      <c r="X1759" s="380"/>
      <c r="Y1759" s="380"/>
      <c r="Z1759" s="379"/>
      <c r="AA1759" s="381"/>
      <c r="AB1759" s="379"/>
      <c r="AC1759" s="380"/>
      <c r="AD1759" s="382">
        <f t="shared" si="250"/>
        <v>0</v>
      </c>
      <c r="AE1759" s="383">
        <f t="shared" si="251"/>
        <v>0</v>
      </c>
      <c r="AF1759" s="379"/>
      <c r="AG1759" s="381"/>
      <c r="AH1759" s="379"/>
      <c r="AI1759" s="381"/>
      <c r="AJ1759" s="384" t="str">
        <f t="shared" si="244"/>
        <v/>
      </c>
      <c r="AK1759" s="385" t="str">
        <f t="shared" si="245"/>
        <v/>
      </c>
      <c r="AL1759" s="388" t="str">
        <f t="shared" si="246"/>
        <v/>
      </c>
      <c r="AM1759" s="389" t="str">
        <f t="shared" si="247"/>
        <v/>
      </c>
      <c r="AN1759" s="388" t="str">
        <f t="shared" si="248"/>
        <v/>
      </c>
      <c r="AO1759" s="389" t="str">
        <f t="shared" si="249"/>
        <v/>
      </c>
      <c r="AP1759" s="423"/>
      <c r="AQ1759" s="423"/>
      <c r="AR1759" s="431" t="e">
        <f>VLOOKUP($B1759,'acc names'!$C$2:$D$12102,2,FALSE)</f>
        <v>#N/A</v>
      </c>
      <c r="AS1759" s="431" t="e">
        <f>VLOOKUP($AQ1759,software!$A$1:$B$14605,2,FALSE)</f>
        <v>#N/A</v>
      </c>
      <c r="AT1759" s="423"/>
      <c r="AV1759" s="423"/>
    </row>
    <row r="1760" spans="1:48" ht="12.75" x14ac:dyDescent="0.2">
      <c r="A1760" s="101"/>
      <c r="B1760" s="42"/>
      <c r="C1760" s="142"/>
      <c r="D1760" s="143"/>
      <c r="E1760" s="107"/>
      <c r="F1760" s="46"/>
      <c r="G1760" s="46"/>
      <c r="H1760" s="46"/>
      <c r="I1760" s="46"/>
      <c r="J1760" s="46"/>
      <c r="K1760" s="46"/>
      <c r="L1760" s="139"/>
      <c r="M1760" s="41"/>
      <c r="N1760" s="45"/>
      <c r="O1760" s="47"/>
      <c r="P1760" s="43"/>
      <c r="Q1760" s="71" t="e">
        <f>VLOOKUP(N1760,'error categories'!$A$2:$D$54,4,FALSE)</f>
        <v>#N/A</v>
      </c>
      <c r="R1760" s="72" t="e">
        <f>VLOOKUP(N1760,'error categories'!$A$2:$D$54,3,FALSE)</f>
        <v>#N/A</v>
      </c>
      <c r="S1760" s="374"/>
      <c r="T1760" s="377"/>
      <c r="U1760" s="378">
        <f t="shared" si="243"/>
        <v>0</v>
      </c>
      <c r="V1760" s="379"/>
      <c r="W1760" s="380"/>
      <c r="X1760" s="380"/>
      <c r="Y1760" s="380"/>
      <c r="Z1760" s="379"/>
      <c r="AA1760" s="381"/>
      <c r="AB1760" s="379"/>
      <c r="AC1760" s="380"/>
      <c r="AD1760" s="382">
        <f t="shared" si="250"/>
        <v>0</v>
      </c>
      <c r="AE1760" s="383">
        <f t="shared" si="251"/>
        <v>0</v>
      </c>
      <c r="AF1760" s="379"/>
      <c r="AG1760" s="381"/>
      <c r="AH1760" s="379"/>
      <c r="AI1760" s="381"/>
      <c r="AJ1760" s="384" t="str">
        <f t="shared" si="244"/>
        <v/>
      </c>
      <c r="AK1760" s="385" t="str">
        <f t="shared" si="245"/>
        <v/>
      </c>
      <c r="AL1760" s="388" t="str">
        <f t="shared" si="246"/>
        <v/>
      </c>
      <c r="AM1760" s="389" t="str">
        <f t="shared" si="247"/>
        <v/>
      </c>
      <c r="AN1760" s="388" t="str">
        <f t="shared" si="248"/>
        <v/>
      </c>
      <c r="AO1760" s="389" t="str">
        <f t="shared" si="249"/>
        <v/>
      </c>
      <c r="AP1760" s="423"/>
      <c r="AQ1760" s="423"/>
      <c r="AR1760" s="431" t="e">
        <f>VLOOKUP($B1760,'acc names'!$C$2:$D$12102,2,FALSE)</f>
        <v>#N/A</v>
      </c>
      <c r="AS1760" s="431" t="e">
        <f>VLOOKUP($AQ1760,software!$A$1:$B$14605,2,FALSE)</f>
        <v>#N/A</v>
      </c>
      <c r="AT1760" s="423"/>
      <c r="AV1760" s="423"/>
    </row>
    <row r="1761" spans="1:48" ht="12.75" x14ac:dyDescent="0.2">
      <c r="A1761" s="101"/>
      <c r="B1761" s="42"/>
      <c r="C1761" s="142"/>
      <c r="D1761" s="143"/>
      <c r="E1761" s="107"/>
      <c r="F1761" s="46"/>
      <c r="G1761" s="46"/>
      <c r="H1761" s="46"/>
      <c r="I1761" s="46"/>
      <c r="J1761" s="46"/>
      <c r="K1761" s="46"/>
      <c r="L1761" s="139"/>
      <c r="M1761" s="41"/>
      <c r="N1761" s="45"/>
      <c r="O1761" s="47"/>
      <c r="P1761" s="43"/>
      <c r="Q1761" s="71" t="e">
        <f>VLOOKUP(N1761,'error categories'!$A$2:$D$54,4,FALSE)</f>
        <v>#N/A</v>
      </c>
      <c r="R1761" s="72" t="e">
        <f>VLOOKUP(N1761,'error categories'!$A$2:$D$54,3,FALSE)</f>
        <v>#N/A</v>
      </c>
      <c r="S1761" s="374"/>
      <c r="T1761" s="377"/>
      <c r="U1761" s="378">
        <f t="shared" si="243"/>
        <v>0</v>
      </c>
      <c r="V1761" s="379"/>
      <c r="W1761" s="380"/>
      <c r="X1761" s="380"/>
      <c r="Y1761" s="380"/>
      <c r="Z1761" s="379"/>
      <c r="AA1761" s="381"/>
      <c r="AB1761" s="379"/>
      <c r="AC1761" s="380"/>
      <c r="AD1761" s="382">
        <f t="shared" si="250"/>
        <v>0</v>
      </c>
      <c r="AE1761" s="383">
        <f t="shared" si="251"/>
        <v>0</v>
      </c>
      <c r="AF1761" s="379"/>
      <c r="AG1761" s="381"/>
      <c r="AH1761" s="379"/>
      <c r="AI1761" s="381"/>
      <c r="AJ1761" s="384" t="str">
        <f t="shared" si="244"/>
        <v/>
      </c>
      <c r="AK1761" s="385" t="str">
        <f t="shared" si="245"/>
        <v/>
      </c>
      <c r="AL1761" s="388" t="str">
        <f t="shared" si="246"/>
        <v/>
      </c>
      <c r="AM1761" s="389" t="str">
        <f t="shared" si="247"/>
        <v/>
      </c>
      <c r="AN1761" s="388" t="str">
        <f t="shared" si="248"/>
        <v/>
      </c>
      <c r="AO1761" s="389" t="str">
        <f t="shared" si="249"/>
        <v/>
      </c>
      <c r="AP1761" s="423"/>
      <c r="AQ1761" s="423"/>
      <c r="AR1761" s="431" t="e">
        <f>VLOOKUP($B1761,'acc names'!$C$2:$D$12102,2,FALSE)</f>
        <v>#N/A</v>
      </c>
      <c r="AS1761" s="431" t="e">
        <f>VLOOKUP($AQ1761,software!$A$1:$B$14605,2,FALSE)</f>
        <v>#N/A</v>
      </c>
      <c r="AT1761" s="423"/>
      <c r="AV1761" s="423"/>
    </row>
    <row r="1762" spans="1:48" ht="12.75" x14ac:dyDescent="0.2">
      <c r="A1762" s="101"/>
      <c r="B1762" s="42"/>
      <c r="C1762" s="142"/>
      <c r="D1762" s="143"/>
      <c r="E1762" s="107"/>
      <c r="F1762" s="46"/>
      <c r="G1762" s="46"/>
      <c r="H1762" s="46"/>
      <c r="I1762" s="46"/>
      <c r="J1762" s="46"/>
      <c r="K1762" s="46"/>
      <c r="L1762" s="139"/>
      <c r="M1762" s="41"/>
      <c r="N1762" s="45"/>
      <c r="O1762" s="47"/>
      <c r="P1762" s="43"/>
      <c r="Q1762" s="71" t="e">
        <f>VLOOKUP(N1762,'error categories'!$A$2:$D$54,4,FALSE)</f>
        <v>#N/A</v>
      </c>
      <c r="R1762" s="72" t="e">
        <f>VLOOKUP(N1762,'error categories'!$A$2:$D$54,3,FALSE)</f>
        <v>#N/A</v>
      </c>
      <c r="S1762" s="374"/>
      <c r="T1762" s="377"/>
      <c r="U1762" s="378">
        <f t="shared" si="243"/>
        <v>0</v>
      </c>
      <c r="V1762" s="379"/>
      <c r="W1762" s="380"/>
      <c r="X1762" s="380"/>
      <c r="Y1762" s="380"/>
      <c r="Z1762" s="379"/>
      <c r="AA1762" s="381"/>
      <c r="AB1762" s="379"/>
      <c r="AC1762" s="380"/>
      <c r="AD1762" s="382">
        <f t="shared" si="250"/>
        <v>0</v>
      </c>
      <c r="AE1762" s="383">
        <f t="shared" si="251"/>
        <v>0</v>
      </c>
      <c r="AF1762" s="379"/>
      <c r="AG1762" s="381"/>
      <c r="AH1762" s="379"/>
      <c r="AI1762" s="381"/>
      <c r="AJ1762" s="384" t="str">
        <f t="shared" si="244"/>
        <v/>
      </c>
      <c r="AK1762" s="385" t="str">
        <f t="shared" si="245"/>
        <v/>
      </c>
      <c r="AL1762" s="388" t="str">
        <f t="shared" si="246"/>
        <v/>
      </c>
      <c r="AM1762" s="389" t="str">
        <f t="shared" si="247"/>
        <v/>
      </c>
      <c r="AN1762" s="388" t="str">
        <f t="shared" si="248"/>
        <v/>
      </c>
      <c r="AO1762" s="389" t="str">
        <f t="shared" si="249"/>
        <v/>
      </c>
      <c r="AP1762" s="423"/>
      <c r="AQ1762" s="423"/>
      <c r="AR1762" s="431" t="e">
        <f>VLOOKUP($B1762,'acc names'!$C$2:$D$12102,2,FALSE)</f>
        <v>#N/A</v>
      </c>
      <c r="AS1762" s="431" t="e">
        <f>VLOOKUP($AQ1762,software!$A$1:$B$14605,2,FALSE)</f>
        <v>#N/A</v>
      </c>
      <c r="AT1762" s="423"/>
      <c r="AV1762" s="423"/>
    </row>
    <row r="1763" spans="1:48" ht="12.75" x14ac:dyDescent="0.2">
      <c r="A1763" s="101"/>
      <c r="B1763" s="42"/>
      <c r="C1763" s="142"/>
      <c r="D1763" s="143"/>
      <c r="E1763" s="107"/>
      <c r="F1763" s="46"/>
      <c r="G1763" s="46"/>
      <c r="H1763" s="46"/>
      <c r="I1763" s="46"/>
      <c r="J1763" s="46"/>
      <c r="K1763" s="46"/>
      <c r="L1763" s="139"/>
      <c r="M1763" s="41"/>
      <c r="N1763" s="45"/>
      <c r="O1763" s="47"/>
      <c r="P1763" s="43"/>
      <c r="Q1763" s="71" t="e">
        <f>VLOOKUP(N1763,'error categories'!$A$2:$D$54,4,FALSE)</f>
        <v>#N/A</v>
      </c>
      <c r="R1763" s="72" t="e">
        <f>VLOOKUP(N1763,'error categories'!$A$2:$D$54,3,FALSE)</f>
        <v>#N/A</v>
      </c>
      <c r="S1763" s="374"/>
      <c r="T1763" s="377"/>
      <c r="U1763" s="378">
        <f t="shared" si="243"/>
        <v>0</v>
      </c>
      <c r="V1763" s="379"/>
      <c r="W1763" s="380"/>
      <c r="X1763" s="380"/>
      <c r="Y1763" s="380"/>
      <c r="Z1763" s="379"/>
      <c r="AA1763" s="381"/>
      <c r="AB1763" s="379"/>
      <c r="AC1763" s="380"/>
      <c r="AD1763" s="382">
        <f t="shared" si="250"/>
        <v>0</v>
      </c>
      <c r="AE1763" s="383">
        <f t="shared" si="251"/>
        <v>0</v>
      </c>
      <c r="AF1763" s="379"/>
      <c r="AG1763" s="381"/>
      <c r="AH1763" s="379"/>
      <c r="AI1763" s="381"/>
      <c r="AJ1763" s="384" t="str">
        <f t="shared" si="244"/>
        <v/>
      </c>
      <c r="AK1763" s="385" t="str">
        <f t="shared" si="245"/>
        <v/>
      </c>
      <c r="AL1763" s="388" t="str">
        <f t="shared" si="246"/>
        <v/>
      </c>
      <c r="AM1763" s="389" t="str">
        <f t="shared" si="247"/>
        <v/>
      </c>
      <c r="AN1763" s="388" t="str">
        <f t="shared" si="248"/>
        <v/>
      </c>
      <c r="AO1763" s="389" t="str">
        <f t="shared" si="249"/>
        <v/>
      </c>
      <c r="AP1763" s="423"/>
      <c r="AQ1763" s="423"/>
      <c r="AR1763" s="431" t="e">
        <f>VLOOKUP($B1763,'acc names'!$C$2:$D$12102,2,FALSE)</f>
        <v>#N/A</v>
      </c>
      <c r="AS1763" s="431" t="e">
        <f>VLOOKUP($AQ1763,software!$A$1:$B$14605,2,FALSE)</f>
        <v>#N/A</v>
      </c>
      <c r="AT1763" s="423"/>
      <c r="AV1763" s="423"/>
    </row>
    <row r="1764" spans="1:48" ht="12.75" x14ac:dyDescent="0.2">
      <c r="A1764" s="101"/>
      <c r="B1764" s="42"/>
      <c r="C1764" s="142"/>
      <c r="D1764" s="143"/>
      <c r="E1764" s="107"/>
      <c r="F1764" s="46"/>
      <c r="G1764" s="46"/>
      <c r="H1764" s="46"/>
      <c r="I1764" s="46"/>
      <c r="J1764" s="46"/>
      <c r="K1764" s="46"/>
      <c r="L1764" s="139"/>
      <c r="M1764" s="41"/>
      <c r="N1764" s="45"/>
      <c r="O1764" s="47"/>
      <c r="P1764" s="43"/>
      <c r="Q1764" s="71" t="e">
        <f>VLOOKUP(N1764,'error categories'!$A$2:$D$54,4,FALSE)</f>
        <v>#N/A</v>
      </c>
      <c r="R1764" s="72" t="e">
        <f>VLOOKUP(N1764,'error categories'!$A$2:$D$54,3,FALSE)</f>
        <v>#N/A</v>
      </c>
      <c r="S1764" s="374"/>
      <c r="T1764" s="377"/>
      <c r="U1764" s="378">
        <f t="shared" si="243"/>
        <v>0</v>
      </c>
      <c r="V1764" s="390"/>
      <c r="W1764" s="391"/>
      <c r="X1764" s="380"/>
      <c r="Y1764" s="380"/>
      <c r="Z1764" s="390"/>
      <c r="AA1764" s="392"/>
      <c r="AB1764" s="393"/>
      <c r="AC1764" s="394"/>
      <c r="AD1764" s="382">
        <f t="shared" si="250"/>
        <v>0</v>
      </c>
      <c r="AE1764" s="383">
        <f t="shared" si="251"/>
        <v>0</v>
      </c>
      <c r="AF1764" s="379"/>
      <c r="AG1764" s="381"/>
      <c r="AH1764" s="379"/>
      <c r="AI1764" s="381"/>
      <c r="AJ1764" s="384" t="str">
        <f t="shared" si="244"/>
        <v/>
      </c>
      <c r="AK1764" s="385" t="str">
        <f t="shared" si="245"/>
        <v/>
      </c>
      <c r="AL1764" s="388" t="str">
        <f t="shared" si="246"/>
        <v/>
      </c>
      <c r="AM1764" s="389" t="str">
        <f t="shared" si="247"/>
        <v/>
      </c>
      <c r="AN1764" s="388" t="str">
        <f t="shared" si="248"/>
        <v/>
      </c>
      <c r="AO1764" s="389" t="str">
        <f t="shared" si="249"/>
        <v/>
      </c>
      <c r="AP1764" s="423"/>
      <c r="AQ1764" s="423"/>
      <c r="AR1764" s="431" t="e">
        <f>VLOOKUP($B1764,'acc names'!$C$2:$D$12102,2,FALSE)</f>
        <v>#N/A</v>
      </c>
      <c r="AS1764" s="431" t="e">
        <f>VLOOKUP($AQ1764,software!$A$1:$B$14605,2,FALSE)</f>
        <v>#N/A</v>
      </c>
      <c r="AT1764" s="423"/>
      <c r="AV1764" s="423"/>
    </row>
    <row r="1765" spans="1:48" ht="12.75" x14ac:dyDescent="0.2">
      <c r="A1765" s="101"/>
      <c r="B1765" s="42"/>
      <c r="C1765" s="142"/>
      <c r="D1765" s="143"/>
      <c r="E1765" s="107"/>
      <c r="F1765" s="46"/>
      <c r="G1765" s="46"/>
      <c r="H1765" s="46"/>
      <c r="I1765" s="46"/>
      <c r="J1765" s="46"/>
      <c r="K1765" s="46"/>
      <c r="L1765" s="139"/>
      <c r="M1765" s="41"/>
      <c r="N1765" s="45"/>
      <c r="O1765" s="47"/>
      <c r="P1765" s="43"/>
      <c r="Q1765" s="71" t="e">
        <f>VLOOKUP(N1765,'error categories'!$A$2:$D$54,4,FALSE)</f>
        <v>#N/A</v>
      </c>
      <c r="R1765" s="72" t="e">
        <f>VLOOKUP(N1765,'error categories'!$A$2:$D$54,3,FALSE)</f>
        <v>#N/A</v>
      </c>
      <c r="S1765" s="374"/>
      <c r="T1765" s="377"/>
      <c r="U1765" s="378">
        <f t="shared" si="243"/>
        <v>0</v>
      </c>
      <c r="V1765" s="390"/>
      <c r="W1765" s="391"/>
      <c r="X1765" s="380"/>
      <c r="Y1765" s="380"/>
      <c r="Z1765" s="390"/>
      <c r="AA1765" s="392"/>
      <c r="AB1765" s="393"/>
      <c r="AC1765" s="394"/>
      <c r="AD1765" s="382">
        <f t="shared" si="250"/>
        <v>0</v>
      </c>
      <c r="AE1765" s="383">
        <f t="shared" si="251"/>
        <v>0</v>
      </c>
      <c r="AF1765" s="379"/>
      <c r="AG1765" s="381"/>
      <c r="AH1765" s="379"/>
      <c r="AI1765" s="381"/>
      <c r="AJ1765" s="384" t="str">
        <f t="shared" si="244"/>
        <v/>
      </c>
      <c r="AK1765" s="385" t="str">
        <f t="shared" si="245"/>
        <v/>
      </c>
      <c r="AL1765" s="388" t="str">
        <f t="shared" si="246"/>
        <v/>
      </c>
      <c r="AM1765" s="389" t="str">
        <f t="shared" si="247"/>
        <v/>
      </c>
      <c r="AN1765" s="388" t="str">
        <f t="shared" si="248"/>
        <v/>
      </c>
      <c r="AO1765" s="389" t="str">
        <f t="shared" si="249"/>
        <v/>
      </c>
      <c r="AP1765" s="423"/>
      <c r="AQ1765" s="423"/>
      <c r="AR1765" s="431" t="e">
        <f>VLOOKUP($B1765,'acc names'!$C$2:$D$12102,2,FALSE)</f>
        <v>#N/A</v>
      </c>
      <c r="AS1765" s="431" t="e">
        <f>VLOOKUP($AQ1765,software!$A$1:$B$14605,2,FALSE)</f>
        <v>#N/A</v>
      </c>
      <c r="AT1765" s="423"/>
      <c r="AV1765" s="423"/>
    </row>
    <row r="1766" spans="1:48" ht="12.75" x14ac:dyDescent="0.2">
      <c r="A1766" s="101"/>
      <c r="B1766" s="42"/>
      <c r="C1766" s="142"/>
      <c r="D1766" s="143"/>
      <c r="E1766" s="107"/>
      <c r="F1766" s="46"/>
      <c r="G1766" s="46"/>
      <c r="H1766" s="46"/>
      <c r="I1766" s="46"/>
      <c r="J1766" s="46"/>
      <c r="K1766" s="46"/>
      <c r="L1766" s="139"/>
      <c r="M1766" s="41"/>
      <c r="N1766" s="45"/>
      <c r="O1766" s="47"/>
      <c r="P1766" s="43"/>
      <c r="Q1766" s="71" t="e">
        <f>VLOOKUP(N1766,'error categories'!$A$2:$D$54,4,FALSE)</f>
        <v>#N/A</v>
      </c>
      <c r="R1766" s="72" t="e">
        <f>VLOOKUP(N1766,'error categories'!$A$2:$D$54,3,FALSE)</f>
        <v>#N/A</v>
      </c>
      <c r="S1766" s="374"/>
      <c r="T1766" s="377"/>
      <c r="U1766" s="378">
        <f t="shared" si="243"/>
        <v>0</v>
      </c>
      <c r="V1766" s="379"/>
      <c r="W1766" s="380"/>
      <c r="X1766" s="380"/>
      <c r="Y1766" s="380"/>
      <c r="Z1766" s="379"/>
      <c r="AA1766" s="381"/>
      <c r="AB1766" s="379"/>
      <c r="AC1766" s="380"/>
      <c r="AD1766" s="382">
        <f t="shared" si="250"/>
        <v>0</v>
      </c>
      <c r="AE1766" s="383">
        <f t="shared" si="251"/>
        <v>0</v>
      </c>
      <c r="AF1766" s="379"/>
      <c r="AG1766" s="381"/>
      <c r="AH1766" s="379"/>
      <c r="AI1766" s="381"/>
      <c r="AJ1766" s="384" t="str">
        <f t="shared" si="244"/>
        <v/>
      </c>
      <c r="AK1766" s="385" t="str">
        <f t="shared" si="245"/>
        <v/>
      </c>
      <c r="AL1766" s="388" t="str">
        <f t="shared" si="246"/>
        <v/>
      </c>
      <c r="AM1766" s="389" t="str">
        <f t="shared" si="247"/>
        <v/>
      </c>
      <c r="AN1766" s="388" t="str">
        <f t="shared" si="248"/>
        <v/>
      </c>
      <c r="AO1766" s="389" t="str">
        <f t="shared" si="249"/>
        <v/>
      </c>
      <c r="AP1766" s="423"/>
      <c r="AQ1766" s="423"/>
      <c r="AR1766" s="431" t="e">
        <f>VLOOKUP($B1766,'acc names'!$C$2:$D$12102,2,FALSE)</f>
        <v>#N/A</v>
      </c>
      <c r="AS1766" s="431" t="e">
        <f>VLOOKUP($AQ1766,software!$A$1:$B$14605,2,FALSE)</f>
        <v>#N/A</v>
      </c>
      <c r="AT1766" s="423"/>
      <c r="AV1766" s="423"/>
    </row>
    <row r="1767" spans="1:48" ht="12.75" x14ac:dyDescent="0.2">
      <c r="A1767" s="101"/>
      <c r="B1767" s="42"/>
      <c r="C1767" s="142"/>
      <c r="D1767" s="143"/>
      <c r="E1767" s="107"/>
      <c r="F1767" s="46"/>
      <c r="G1767" s="46"/>
      <c r="H1767" s="46"/>
      <c r="I1767" s="46"/>
      <c r="J1767" s="46"/>
      <c r="K1767" s="46"/>
      <c r="L1767" s="139"/>
      <c r="M1767" s="41"/>
      <c r="N1767" s="45"/>
      <c r="O1767" s="47"/>
      <c r="P1767" s="43"/>
      <c r="Q1767" s="71" t="e">
        <f>VLOOKUP(N1767,'error categories'!$A$2:$D$54,4,FALSE)</f>
        <v>#N/A</v>
      </c>
      <c r="R1767" s="72" t="e">
        <f>VLOOKUP(N1767,'error categories'!$A$2:$D$54,3,FALSE)</f>
        <v>#N/A</v>
      </c>
      <c r="S1767" s="374"/>
      <c r="T1767" s="377"/>
      <c r="U1767" s="378">
        <f t="shared" si="243"/>
        <v>0</v>
      </c>
      <c r="V1767" s="390"/>
      <c r="W1767" s="391"/>
      <c r="X1767" s="380"/>
      <c r="Y1767" s="380"/>
      <c r="Z1767" s="390"/>
      <c r="AA1767" s="392"/>
      <c r="AB1767" s="393"/>
      <c r="AC1767" s="394"/>
      <c r="AD1767" s="382">
        <f t="shared" si="250"/>
        <v>0</v>
      </c>
      <c r="AE1767" s="383">
        <f t="shared" si="251"/>
        <v>0</v>
      </c>
      <c r="AF1767" s="379"/>
      <c r="AG1767" s="381"/>
      <c r="AH1767" s="379"/>
      <c r="AI1767" s="381"/>
      <c r="AJ1767" s="384" t="str">
        <f t="shared" si="244"/>
        <v/>
      </c>
      <c r="AK1767" s="385" t="str">
        <f t="shared" si="245"/>
        <v/>
      </c>
      <c r="AL1767" s="388" t="str">
        <f t="shared" si="246"/>
        <v/>
      </c>
      <c r="AM1767" s="389" t="str">
        <f t="shared" si="247"/>
        <v/>
      </c>
      <c r="AN1767" s="388" t="str">
        <f t="shared" si="248"/>
        <v/>
      </c>
      <c r="AO1767" s="389" t="str">
        <f t="shared" si="249"/>
        <v/>
      </c>
      <c r="AP1767" s="423"/>
      <c r="AQ1767" s="423"/>
      <c r="AR1767" s="431" t="e">
        <f>VLOOKUP($B1767,'acc names'!$C$2:$D$12102,2,FALSE)</f>
        <v>#N/A</v>
      </c>
      <c r="AS1767" s="431" t="e">
        <f>VLOOKUP($AQ1767,software!$A$1:$B$14605,2,FALSE)</f>
        <v>#N/A</v>
      </c>
      <c r="AT1767" s="423"/>
      <c r="AV1767" s="423"/>
    </row>
    <row r="1768" spans="1:48" ht="12.75" x14ac:dyDescent="0.2">
      <c r="A1768" s="101"/>
      <c r="B1768" s="42"/>
      <c r="C1768" s="142"/>
      <c r="D1768" s="143"/>
      <c r="E1768" s="107"/>
      <c r="F1768" s="46"/>
      <c r="G1768" s="46"/>
      <c r="H1768" s="46"/>
      <c r="I1768" s="46"/>
      <c r="J1768" s="46"/>
      <c r="K1768" s="46"/>
      <c r="L1768" s="139"/>
      <c r="M1768" s="41"/>
      <c r="N1768" s="45"/>
      <c r="O1768" s="47"/>
      <c r="P1768" s="43"/>
      <c r="Q1768" s="71" t="e">
        <f>VLOOKUP(N1768,'error categories'!$A$2:$D$54,4,FALSE)</f>
        <v>#N/A</v>
      </c>
      <c r="R1768" s="72" t="e">
        <f>VLOOKUP(N1768,'error categories'!$A$2:$D$54,3,FALSE)</f>
        <v>#N/A</v>
      </c>
      <c r="S1768" s="374"/>
      <c r="T1768" s="377"/>
      <c r="U1768" s="378">
        <f t="shared" si="243"/>
        <v>0</v>
      </c>
      <c r="V1768" s="379"/>
      <c r="W1768" s="380"/>
      <c r="X1768" s="380"/>
      <c r="Y1768" s="380"/>
      <c r="Z1768" s="379"/>
      <c r="AA1768" s="381"/>
      <c r="AB1768" s="379"/>
      <c r="AC1768" s="380"/>
      <c r="AD1768" s="382">
        <f t="shared" si="250"/>
        <v>0</v>
      </c>
      <c r="AE1768" s="383">
        <f t="shared" si="251"/>
        <v>0</v>
      </c>
      <c r="AF1768" s="379"/>
      <c r="AG1768" s="381"/>
      <c r="AH1768" s="379"/>
      <c r="AI1768" s="381"/>
      <c r="AJ1768" s="384" t="str">
        <f t="shared" si="244"/>
        <v/>
      </c>
      <c r="AK1768" s="385" t="str">
        <f t="shared" si="245"/>
        <v/>
      </c>
      <c r="AL1768" s="388" t="str">
        <f t="shared" si="246"/>
        <v/>
      </c>
      <c r="AM1768" s="389" t="str">
        <f t="shared" si="247"/>
        <v/>
      </c>
      <c r="AN1768" s="388" t="str">
        <f t="shared" si="248"/>
        <v/>
      </c>
      <c r="AO1768" s="389" t="str">
        <f t="shared" si="249"/>
        <v/>
      </c>
      <c r="AP1768" s="423"/>
      <c r="AQ1768" s="423"/>
      <c r="AR1768" s="431" t="e">
        <f>VLOOKUP($B1768,'acc names'!$C$2:$D$12102,2,FALSE)</f>
        <v>#N/A</v>
      </c>
      <c r="AS1768" s="431" t="e">
        <f>VLOOKUP($AQ1768,software!$A$1:$B$14605,2,FALSE)</f>
        <v>#N/A</v>
      </c>
      <c r="AT1768" s="423"/>
      <c r="AV1768" s="423"/>
    </row>
    <row r="1769" spans="1:48" ht="12.75" x14ac:dyDescent="0.2">
      <c r="A1769" s="101"/>
      <c r="B1769" s="42"/>
      <c r="C1769" s="142"/>
      <c r="D1769" s="143"/>
      <c r="E1769" s="107"/>
      <c r="F1769" s="46"/>
      <c r="G1769" s="46"/>
      <c r="H1769" s="46"/>
      <c r="I1769" s="46"/>
      <c r="J1769" s="46"/>
      <c r="K1769" s="46"/>
      <c r="L1769" s="139"/>
      <c r="M1769" s="41"/>
      <c r="N1769" s="45"/>
      <c r="O1769" s="47"/>
      <c r="P1769" s="43"/>
      <c r="Q1769" s="71" t="e">
        <f>VLOOKUP(N1769,'error categories'!$A$2:$D$54,4,FALSE)</f>
        <v>#N/A</v>
      </c>
      <c r="R1769" s="72" t="e">
        <f>VLOOKUP(N1769,'error categories'!$A$2:$D$54,3,FALSE)</f>
        <v>#N/A</v>
      </c>
      <c r="S1769" s="374"/>
      <c r="T1769" s="377"/>
      <c r="U1769" s="378">
        <f t="shared" si="243"/>
        <v>0</v>
      </c>
      <c r="V1769" s="379"/>
      <c r="W1769" s="380"/>
      <c r="X1769" s="380"/>
      <c r="Y1769" s="380"/>
      <c r="Z1769" s="379"/>
      <c r="AA1769" s="381"/>
      <c r="AB1769" s="379"/>
      <c r="AC1769" s="380"/>
      <c r="AD1769" s="382">
        <f t="shared" si="250"/>
        <v>0</v>
      </c>
      <c r="AE1769" s="383">
        <f t="shared" si="251"/>
        <v>0</v>
      </c>
      <c r="AF1769" s="379"/>
      <c r="AG1769" s="381"/>
      <c r="AH1769" s="379"/>
      <c r="AI1769" s="381"/>
      <c r="AJ1769" s="384" t="str">
        <f t="shared" si="244"/>
        <v/>
      </c>
      <c r="AK1769" s="385" t="str">
        <f t="shared" si="245"/>
        <v/>
      </c>
      <c r="AL1769" s="388" t="str">
        <f t="shared" si="246"/>
        <v/>
      </c>
      <c r="AM1769" s="389" t="str">
        <f t="shared" si="247"/>
        <v/>
      </c>
      <c r="AN1769" s="388" t="str">
        <f t="shared" si="248"/>
        <v/>
      </c>
      <c r="AO1769" s="389" t="str">
        <f t="shared" si="249"/>
        <v/>
      </c>
      <c r="AP1769" s="423"/>
      <c r="AQ1769" s="423"/>
      <c r="AR1769" s="431" t="e">
        <f>VLOOKUP($B1769,'acc names'!$C$2:$D$12102,2,FALSE)</f>
        <v>#N/A</v>
      </c>
      <c r="AS1769" s="431" t="e">
        <f>VLOOKUP($AQ1769,software!$A$1:$B$14605,2,FALSE)</f>
        <v>#N/A</v>
      </c>
      <c r="AT1769" s="423"/>
      <c r="AV1769" s="423"/>
    </row>
    <row r="1770" spans="1:48" ht="12.75" x14ac:dyDescent="0.2">
      <c r="A1770" s="101"/>
      <c r="B1770" s="42"/>
      <c r="C1770" s="142"/>
      <c r="D1770" s="143"/>
      <c r="E1770" s="107"/>
      <c r="F1770" s="46"/>
      <c r="G1770" s="46"/>
      <c r="H1770" s="46"/>
      <c r="I1770" s="46"/>
      <c r="J1770" s="46"/>
      <c r="K1770" s="46"/>
      <c r="L1770" s="139"/>
      <c r="M1770" s="41"/>
      <c r="N1770" s="45"/>
      <c r="O1770" s="47"/>
      <c r="P1770" s="43"/>
      <c r="Q1770" s="71" t="e">
        <f>VLOOKUP(N1770,'error categories'!$A$2:$D$54,4,FALSE)</f>
        <v>#N/A</v>
      </c>
      <c r="R1770" s="72" t="e">
        <f>VLOOKUP(N1770,'error categories'!$A$2:$D$54,3,FALSE)</f>
        <v>#N/A</v>
      </c>
      <c r="S1770" s="374"/>
      <c r="T1770" s="377"/>
      <c r="U1770" s="378">
        <f t="shared" si="243"/>
        <v>0</v>
      </c>
      <c r="V1770" s="390"/>
      <c r="W1770" s="391"/>
      <c r="X1770" s="380"/>
      <c r="Y1770" s="380"/>
      <c r="Z1770" s="390"/>
      <c r="AA1770" s="392"/>
      <c r="AB1770" s="393"/>
      <c r="AC1770" s="394"/>
      <c r="AD1770" s="382">
        <f t="shared" si="250"/>
        <v>0</v>
      </c>
      <c r="AE1770" s="383">
        <f t="shared" si="251"/>
        <v>0</v>
      </c>
      <c r="AF1770" s="379"/>
      <c r="AG1770" s="381"/>
      <c r="AH1770" s="379"/>
      <c r="AI1770" s="381"/>
      <c r="AJ1770" s="384" t="str">
        <f t="shared" si="244"/>
        <v/>
      </c>
      <c r="AK1770" s="385" t="str">
        <f t="shared" si="245"/>
        <v/>
      </c>
      <c r="AL1770" s="388" t="str">
        <f t="shared" si="246"/>
        <v/>
      </c>
      <c r="AM1770" s="389" t="str">
        <f t="shared" si="247"/>
        <v/>
      </c>
      <c r="AN1770" s="388" t="str">
        <f t="shared" si="248"/>
        <v/>
      </c>
      <c r="AO1770" s="389" t="str">
        <f t="shared" si="249"/>
        <v/>
      </c>
      <c r="AP1770" s="423"/>
      <c r="AQ1770" s="423"/>
      <c r="AR1770" s="431" t="e">
        <f>VLOOKUP($B1770,'acc names'!$C$2:$D$12102,2,FALSE)</f>
        <v>#N/A</v>
      </c>
      <c r="AS1770" s="431" t="e">
        <f>VLOOKUP($AQ1770,software!$A$1:$B$14605,2,FALSE)</f>
        <v>#N/A</v>
      </c>
      <c r="AT1770" s="423"/>
      <c r="AV1770" s="423"/>
    </row>
    <row r="1771" spans="1:48" ht="12.75" x14ac:dyDescent="0.2">
      <c r="A1771" s="101"/>
      <c r="B1771" s="42"/>
      <c r="C1771" s="142"/>
      <c r="D1771" s="143"/>
      <c r="E1771" s="107"/>
      <c r="F1771" s="46"/>
      <c r="G1771" s="46"/>
      <c r="H1771" s="46"/>
      <c r="I1771" s="46"/>
      <c r="J1771" s="46"/>
      <c r="K1771" s="46"/>
      <c r="L1771" s="139"/>
      <c r="M1771" s="41"/>
      <c r="N1771" s="45"/>
      <c r="O1771" s="47"/>
      <c r="P1771" s="43"/>
      <c r="Q1771" s="71" t="e">
        <f>VLOOKUP(N1771,'error categories'!$A$2:$D$54,4,FALSE)</f>
        <v>#N/A</v>
      </c>
      <c r="R1771" s="72" t="e">
        <f>VLOOKUP(N1771,'error categories'!$A$2:$D$54,3,FALSE)</f>
        <v>#N/A</v>
      </c>
      <c r="S1771" s="374"/>
      <c r="T1771" s="377"/>
      <c r="U1771" s="378">
        <f t="shared" si="243"/>
        <v>0</v>
      </c>
      <c r="V1771" s="390"/>
      <c r="W1771" s="391"/>
      <c r="X1771" s="380"/>
      <c r="Y1771" s="380"/>
      <c r="Z1771" s="390"/>
      <c r="AA1771" s="392"/>
      <c r="AB1771" s="393"/>
      <c r="AC1771" s="394"/>
      <c r="AD1771" s="382">
        <f t="shared" si="250"/>
        <v>0</v>
      </c>
      <c r="AE1771" s="383">
        <f t="shared" si="251"/>
        <v>0</v>
      </c>
      <c r="AF1771" s="379"/>
      <c r="AG1771" s="381"/>
      <c r="AH1771" s="379"/>
      <c r="AI1771" s="381"/>
      <c r="AJ1771" s="384" t="str">
        <f t="shared" si="244"/>
        <v/>
      </c>
      <c r="AK1771" s="385" t="str">
        <f t="shared" si="245"/>
        <v/>
      </c>
      <c r="AL1771" s="388" t="str">
        <f t="shared" si="246"/>
        <v/>
      </c>
      <c r="AM1771" s="389" t="str">
        <f t="shared" si="247"/>
        <v/>
      </c>
      <c r="AN1771" s="388" t="str">
        <f t="shared" si="248"/>
        <v/>
      </c>
      <c r="AO1771" s="389" t="str">
        <f t="shared" si="249"/>
        <v/>
      </c>
      <c r="AP1771" s="423"/>
      <c r="AQ1771" s="423"/>
      <c r="AR1771" s="431" t="e">
        <f>VLOOKUP($B1771,'acc names'!$C$2:$D$12102,2,FALSE)</f>
        <v>#N/A</v>
      </c>
      <c r="AS1771" s="431" t="e">
        <f>VLOOKUP($AQ1771,software!$A$1:$B$14605,2,FALSE)</f>
        <v>#N/A</v>
      </c>
      <c r="AT1771" s="423"/>
      <c r="AV1771" s="423"/>
    </row>
    <row r="1772" spans="1:48" ht="12.75" x14ac:dyDescent="0.2">
      <c r="A1772" s="101"/>
      <c r="B1772" s="42"/>
      <c r="C1772" s="142"/>
      <c r="D1772" s="143"/>
      <c r="E1772" s="107"/>
      <c r="F1772" s="46"/>
      <c r="G1772" s="46"/>
      <c r="H1772" s="46"/>
      <c r="I1772" s="46"/>
      <c r="J1772" s="46"/>
      <c r="K1772" s="46"/>
      <c r="L1772" s="139"/>
      <c r="M1772" s="41"/>
      <c r="N1772" s="45"/>
      <c r="O1772" s="47"/>
      <c r="P1772" s="43"/>
      <c r="Q1772" s="71" t="e">
        <f>VLOOKUP(N1772,'error categories'!$A$2:$D$54,4,FALSE)</f>
        <v>#N/A</v>
      </c>
      <c r="R1772" s="72" t="e">
        <f>VLOOKUP(N1772,'error categories'!$A$2:$D$54,3,FALSE)</f>
        <v>#N/A</v>
      </c>
      <c r="S1772" s="374"/>
      <c r="T1772" s="377"/>
      <c r="U1772" s="378">
        <f t="shared" si="243"/>
        <v>0</v>
      </c>
      <c r="V1772" s="390"/>
      <c r="W1772" s="391"/>
      <c r="X1772" s="380"/>
      <c r="Y1772" s="380"/>
      <c r="Z1772" s="390"/>
      <c r="AA1772" s="392"/>
      <c r="AB1772" s="393"/>
      <c r="AC1772" s="394"/>
      <c r="AD1772" s="382">
        <f t="shared" si="250"/>
        <v>0</v>
      </c>
      <c r="AE1772" s="383">
        <f t="shared" si="251"/>
        <v>0</v>
      </c>
      <c r="AF1772" s="379"/>
      <c r="AG1772" s="381"/>
      <c r="AH1772" s="379"/>
      <c r="AI1772" s="381"/>
      <c r="AJ1772" s="384" t="str">
        <f t="shared" si="244"/>
        <v/>
      </c>
      <c r="AK1772" s="385" t="str">
        <f t="shared" si="245"/>
        <v/>
      </c>
      <c r="AL1772" s="388" t="str">
        <f t="shared" si="246"/>
        <v/>
      </c>
      <c r="AM1772" s="389" t="str">
        <f t="shared" si="247"/>
        <v/>
      </c>
      <c r="AN1772" s="388" t="str">
        <f t="shared" si="248"/>
        <v/>
      </c>
      <c r="AO1772" s="389" t="str">
        <f t="shared" si="249"/>
        <v/>
      </c>
      <c r="AP1772" s="423"/>
      <c r="AQ1772" s="423"/>
      <c r="AR1772" s="431" t="e">
        <f>VLOOKUP($B1772,'acc names'!$C$2:$D$12102,2,FALSE)</f>
        <v>#N/A</v>
      </c>
      <c r="AS1772" s="431" t="e">
        <f>VLOOKUP($AQ1772,software!$A$1:$B$14605,2,FALSE)</f>
        <v>#N/A</v>
      </c>
      <c r="AT1772" s="423"/>
      <c r="AV1772" s="423"/>
    </row>
    <row r="1773" spans="1:48" ht="12.75" x14ac:dyDescent="0.2">
      <c r="A1773" s="101"/>
      <c r="B1773" s="42"/>
      <c r="C1773" s="142"/>
      <c r="D1773" s="143"/>
      <c r="E1773" s="107"/>
      <c r="F1773" s="46"/>
      <c r="G1773" s="46"/>
      <c r="H1773" s="46"/>
      <c r="I1773" s="46"/>
      <c r="J1773" s="46"/>
      <c r="K1773" s="46"/>
      <c r="L1773" s="139"/>
      <c r="M1773" s="41"/>
      <c r="N1773" s="45"/>
      <c r="O1773" s="47"/>
      <c r="P1773" s="43"/>
      <c r="Q1773" s="71" t="e">
        <f>VLOOKUP(N1773,'error categories'!$A$2:$D$54,4,FALSE)</f>
        <v>#N/A</v>
      </c>
      <c r="R1773" s="72" t="e">
        <f>VLOOKUP(N1773,'error categories'!$A$2:$D$54,3,FALSE)</f>
        <v>#N/A</v>
      </c>
      <c r="S1773" s="374"/>
      <c r="T1773" s="377"/>
      <c r="U1773" s="378">
        <f t="shared" si="243"/>
        <v>0</v>
      </c>
      <c r="V1773" s="390"/>
      <c r="W1773" s="391"/>
      <c r="X1773" s="380"/>
      <c r="Y1773" s="380"/>
      <c r="Z1773" s="390"/>
      <c r="AA1773" s="392"/>
      <c r="AB1773" s="393"/>
      <c r="AC1773" s="394"/>
      <c r="AD1773" s="382">
        <f t="shared" si="250"/>
        <v>0</v>
      </c>
      <c r="AE1773" s="383">
        <f t="shared" si="251"/>
        <v>0</v>
      </c>
      <c r="AF1773" s="379"/>
      <c r="AG1773" s="381"/>
      <c r="AH1773" s="379"/>
      <c r="AI1773" s="381"/>
      <c r="AJ1773" s="384" t="str">
        <f t="shared" si="244"/>
        <v/>
      </c>
      <c r="AK1773" s="385" t="str">
        <f t="shared" si="245"/>
        <v/>
      </c>
      <c r="AL1773" s="388" t="str">
        <f t="shared" si="246"/>
        <v/>
      </c>
      <c r="AM1773" s="389" t="str">
        <f t="shared" si="247"/>
        <v/>
      </c>
      <c r="AN1773" s="388" t="str">
        <f t="shared" si="248"/>
        <v/>
      </c>
      <c r="AO1773" s="389" t="str">
        <f t="shared" si="249"/>
        <v/>
      </c>
      <c r="AP1773" s="423"/>
      <c r="AQ1773" s="423"/>
      <c r="AR1773" s="431" t="e">
        <f>VLOOKUP($B1773,'acc names'!$C$2:$D$12102,2,FALSE)</f>
        <v>#N/A</v>
      </c>
      <c r="AS1773" s="431" t="e">
        <f>VLOOKUP($AQ1773,software!$A$1:$B$14605,2,FALSE)</f>
        <v>#N/A</v>
      </c>
      <c r="AT1773" s="423"/>
      <c r="AV1773" s="423"/>
    </row>
    <row r="1774" spans="1:48" ht="12.75" x14ac:dyDescent="0.2">
      <c r="A1774" s="101"/>
      <c r="B1774" s="42"/>
      <c r="C1774" s="142"/>
      <c r="D1774" s="143"/>
      <c r="E1774" s="107"/>
      <c r="F1774" s="46"/>
      <c r="G1774" s="46"/>
      <c r="H1774" s="46"/>
      <c r="I1774" s="46"/>
      <c r="J1774" s="46"/>
      <c r="K1774" s="46"/>
      <c r="L1774" s="139"/>
      <c r="M1774" s="41"/>
      <c r="N1774" s="45"/>
      <c r="O1774" s="47"/>
      <c r="P1774" s="43"/>
      <c r="Q1774" s="71" t="e">
        <f>VLOOKUP(N1774,'error categories'!$A$2:$D$54,4,FALSE)</f>
        <v>#N/A</v>
      </c>
      <c r="R1774" s="72" t="e">
        <f>VLOOKUP(N1774,'error categories'!$A$2:$D$54,3,FALSE)</f>
        <v>#N/A</v>
      </c>
      <c r="S1774" s="374"/>
      <c r="T1774" s="377"/>
      <c r="U1774" s="378">
        <f t="shared" si="243"/>
        <v>0</v>
      </c>
      <c r="V1774" s="390"/>
      <c r="W1774" s="391"/>
      <c r="X1774" s="380"/>
      <c r="Y1774" s="380"/>
      <c r="Z1774" s="390"/>
      <c r="AA1774" s="392"/>
      <c r="AB1774" s="393"/>
      <c r="AC1774" s="394"/>
      <c r="AD1774" s="382">
        <f t="shared" si="250"/>
        <v>0</v>
      </c>
      <c r="AE1774" s="383">
        <f t="shared" si="251"/>
        <v>0</v>
      </c>
      <c r="AF1774" s="379"/>
      <c r="AG1774" s="381"/>
      <c r="AH1774" s="379"/>
      <c r="AI1774" s="381"/>
      <c r="AJ1774" s="384" t="str">
        <f t="shared" si="244"/>
        <v/>
      </c>
      <c r="AK1774" s="385" t="str">
        <f t="shared" si="245"/>
        <v/>
      </c>
      <c r="AL1774" s="388" t="str">
        <f t="shared" si="246"/>
        <v/>
      </c>
      <c r="AM1774" s="389" t="str">
        <f t="shared" si="247"/>
        <v/>
      </c>
      <c r="AN1774" s="388" t="str">
        <f t="shared" si="248"/>
        <v/>
      </c>
      <c r="AO1774" s="389" t="str">
        <f t="shared" si="249"/>
        <v/>
      </c>
      <c r="AP1774" s="423"/>
      <c r="AQ1774" s="423"/>
      <c r="AR1774" s="431" t="e">
        <f>VLOOKUP($B1774,'acc names'!$C$2:$D$12102,2,FALSE)</f>
        <v>#N/A</v>
      </c>
      <c r="AS1774" s="431" t="e">
        <f>VLOOKUP($AQ1774,software!$A$1:$B$14605,2,FALSE)</f>
        <v>#N/A</v>
      </c>
      <c r="AT1774" s="423"/>
      <c r="AV1774" s="423"/>
    </row>
    <row r="1775" spans="1:48" ht="12.75" x14ac:dyDescent="0.2">
      <c r="A1775" s="101"/>
      <c r="B1775" s="42"/>
      <c r="C1775" s="142"/>
      <c r="D1775" s="143"/>
      <c r="E1775" s="107"/>
      <c r="F1775" s="46"/>
      <c r="G1775" s="46"/>
      <c r="H1775" s="46"/>
      <c r="I1775" s="46"/>
      <c r="J1775" s="46"/>
      <c r="K1775" s="46"/>
      <c r="L1775" s="139"/>
      <c r="M1775" s="41"/>
      <c r="N1775" s="45"/>
      <c r="O1775" s="47"/>
      <c r="P1775" s="43"/>
      <c r="Q1775" s="71" t="e">
        <f>VLOOKUP(N1775,'error categories'!$A$2:$D$54,4,FALSE)</f>
        <v>#N/A</v>
      </c>
      <c r="R1775" s="72" t="e">
        <f>VLOOKUP(N1775,'error categories'!$A$2:$D$54,3,FALSE)</f>
        <v>#N/A</v>
      </c>
      <c r="S1775" s="374"/>
      <c r="T1775" s="377"/>
      <c r="U1775" s="378">
        <f t="shared" si="243"/>
        <v>0</v>
      </c>
      <c r="V1775" s="390"/>
      <c r="W1775" s="391"/>
      <c r="X1775" s="380"/>
      <c r="Y1775" s="380"/>
      <c r="Z1775" s="390"/>
      <c r="AA1775" s="392"/>
      <c r="AB1775" s="393"/>
      <c r="AC1775" s="394"/>
      <c r="AD1775" s="382">
        <f t="shared" si="250"/>
        <v>0</v>
      </c>
      <c r="AE1775" s="383">
        <f t="shared" si="251"/>
        <v>0</v>
      </c>
      <c r="AF1775" s="379"/>
      <c r="AG1775" s="381"/>
      <c r="AH1775" s="379"/>
      <c r="AI1775" s="381"/>
      <c r="AJ1775" s="384" t="str">
        <f t="shared" si="244"/>
        <v/>
      </c>
      <c r="AK1775" s="385" t="str">
        <f t="shared" si="245"/>
        <v/>
      </c>
      <c r="AL1775" s="388" t="str">
        <f t="shared" si="246"/>
        <v/>
      </c>
      <c r="AM1775" s="389" t="str">
        <f t="shared" si="247"/>
        <v/>
      </c>
      <c r="AN1775" s="388" t="str">
        <f t="shared" si="248"/>
        <v/>
      </c>
      <c r="AO1775" s="389" t="str">
        <f t="shared" si="249"/>
        <v/>
      </c>
      <c r="AP1775" s="423"/>
      <c r="AQ1775" s="423"/>
      <c r="AR1775" s="431" t="e">
        <f>VLOOKUP($B1775,'acc names'!$C$2:$D$12102,2,FALSE)</f>
        <v>#N/A</v>
      </c>
      <c r="AS1775" s="431" t="e">
        <f>VLOOKUP($AQ1775,software!$A$1:$B$14605,2,FALSE)</f>
        <v>#N/A</v>
      </c>
      <c r="AT1775" s="423"/>
      <c r="AV1775" s="423"/>
    </row>
    <row r="1776" spans="1:48" ht="12.75" x14ac:dyDescent="0.2">
      <c r="A1776" s="101"/>
      <c r="B1776" s="42"/>
      <c r="C1776" s="142"/>
      <c r="D1776" s="143"/>
      <c r="E1776" s="107"/>
      <c r="F1776" s="46"/>
      <c r="G1776" s="46"/>
      <c r="H1776" s="46"/>
      <c r="I1776" s="46"/>
      <c r="J1776" s="46"/>
      <c r="K1776" s="46"/>
      <c r="L1776" s="139"/>
      <c r="M1776" s="41"/>
      <c r="N1776" s="45"/>
      <c r="O1776" s="47"/>
      <c r="P1776" s="43"/>
      <c r="Q1776" s="71" t="e">
        <f>VLOOKUP(N1776,'error categories'!$A$2:$D$54,4,FALSE)</f>
        <v>#N/A</v>
      </c>
      <c r="R1776" s="72" t="e">
        <f>VLOOKUP(N1776,'error categories'!$A$2:$D$54,3,FALSE)</f>
        <v>#N/A</v>
      </c>
      <c r="S1776" s="374"/>
      <c r="T1776" s="377"/>
      <c r="U1776" s="378">
        <f t="shared" si="243"/>
        <v>0</v>
      </c>
      <c r="V1776" s="379"/>
      <c r="W1776" s="380"/>
      <c r="X1776" s="380"/>
      <c r="Y1776" s="380"/>
      <c r="Z1776" s="379"/>
      <c r="AA1776" s="381"/>
      <c r="AB1776" s="379"/>
      <c r="AC1776" s="380"/>
      <c r="AD1776" s="382">
        <f t="shared" si="250"/>
        <v>0</v>
      </c>
      <c r="AE1776" s="383">
        <f t="shared" si="251"/>
        <v>0</v>
      </c>
      <c r="AF1776" s="379"/>
      <c r="AG1776" s="381"/>
      <c r="AH1776" s="379"/>
      <c r="AI1776" s="381"/>
      <c r="AJ1776" s="384" t="str">
        <f t="shared" si="244"/>
        <v/>
      </c>
      <c r="AK1776" s="385" t="str">
        <f t="shared" si="245"/>
        <v/>
      </c>
      <c r="AL1776" s="388" t="str">
        <f t="shared" si="246"/>
        <v/>
      </c>
      <c r="AM1776" s="389" t="str">
        <f t="shared" si="247"/>
        <v/>
      </c>
      <c r="AN1776" s="388" t="str">
        <f t="shared" si="248"/>
        <v/>
      </c>
      <c r="AO1776" s="389" t="str">
        <f t="shared" si="249"/>
        <v/>
      </c>
      <c r="AP1776" s="423"/>
      <c r="AQ1776" s="423"/>
      <c r="AR1776" s="431" t="e">
        <f>VLOOKUP($B1776,'acc names'!$C$2:$D$12102,2,FALSE)</f>
        <v>#N/A</v>
      </c>
      <c r="AS1776" s="431" t="e">
        <f>VLOOKUP($AQ1776,software!$A$1:$B$14605,2,FALSE)</f>
        <v>#N/A</v>
      </c>
      <c r="AT1776" s="423"/>
      <c r="AV1776" s="423"/>
    </row>
    <row r="1777" spans="1:48" ht="12.75" x14ac:dyDescent="0.2">
      <c r="A1777" s="101"/>
      <c r="B1777" s="42"/>
      <c r="C1777" s="142"/>
      <c r="D1777" s="143"/>
      <c r="E1777" s="107"/>
      <c r="F1777" s="46"/>
      <c r="G1777" s="46"/>
      <c r="H1777" s="46"/>
      <c r="I1777" s="46"/>
      <c r="J1777" s="46"/>
      <c r="K1777" s="46"/>
      <c r="L1777" s="139"/>
      <c r="M1777" s="41"/>
      <c r="N1777" s="45"/>
      <c r="O1777" s="47"/>
      <c r="P1777" s="43"/>
      <c r="Q1777" s="71" t="e">
        <f>VLOOKUP(N1777,'error categories'!$A$2:$D$54,4,FALSE)</f>
        <v>#N/A</v>
      </c>
      <c r="R1777" s="72" t="e">
        <f>VLOOKUP(N1777,'error categories'!$A$2:$D$54,3,FALSE)</f>
        <v>#N/A</v>
      </c>
      <c r="S1777" s="374"/>
      <c r="T1777" s="377"/>
      <c r="U1777" s="378">
        <f t="shared" si="243"/>
        <v>0</v>
      </c>
      <c r="V1777" s="379"/>
      <c r="W1777" s="380"/>
      <c r="X1777" s="380"/>
      <c r="Y1777" s="380"/>
      <c r="Z1777" s="379"/>
      <c r="AA1777" s="381"/>
      <c r="AB1777" s="379"/>
      <c r="AC1777" s="380"/>
      <c r="AD1777" s="382">
        <f t="shared" si="250"/>
        <v>0</v>
      </c>
      <c r="AE1777" s="383">
        <f t="shared" si="251"/>
        <v>0</v>
      </c>
      <c r="AF1777" s="379"/>
      <c r="AG1777" s="381"/>
      <c r="AH1777" s="379"/>
      <c r="AI1777" s="381"/>
      <c r="AJ1777" s="384" t="str">
        <f t="shared" si="244"/>
        <v/>
      </c>
      <c r="AK1777" s="385" t="str">
        <f t="shared" si="245"/>
        <v/>
      </c>
      <c r="AL1777" s="388" t="str">
        <f t="shared" si="246"/>
        <v/>
      </c>
      <c r="AM1777" s="389" t="str">
        <f t="shared" si="247"/>
        <v/>
      </c>
      <c r="AN1777" s="388" t="str">
        <f t="shared" si="248"/>
        <v/>
      </c>
      <c r="AO1777" s="389" t="str">
        <f t="shared" si="249"/>
        <v/>
      </c>
      <c r="AP1777" s="423"/>
      <c r="AQ1777" s="423"/>
      <c r="AR1777" s="431" t="e">
        <f>VLOOKUP($B1777,'acc names'!$C$2:$D$12102,2,FALSE)</f>
        <v>#N/A</v>
      </c>
      <c r="AS1777" s="431" t="e">
        <f>VLOOKUP($AQ1777,software!$A$1:$B$14605,2,FALSE)</f>
        <v>#N/A</v>
      </c>
      <c r="AT1777" s="423"/>
      <c r="AV1777" s="423"/>
    </row>
    <row r="1778" spans="1:48" ht="12.75" x14ac:dyDescent="0.2">
      <c r="A1778" s="101"/>
      <c r="B1778" s="42"/>
      <c r="C1778" s="142"/>
      <c r="D1778" s="143"/>
      <c r="E1778" s="107"/>
      <c r="F1778" s="46"/>
      <c r="G1778" s="46"/>
      <c r="H1778" s="46"/>
      <c r="I1778" s="46"/>
      <c r="J1778" s="46"/>
      <c r="K1778" s="46"/>
      <c r="L1778" s="139"/>
      <c r="M1778" s="41"/>
      <c r="N1778" s="45"/>
      <c r="O1778" s="47"/>
      <c r="P1778" s="43"/>
      <c r="Q1778" s="71" t="e">
        <f>VLOOKUP(N1778,'error categories'!$A$2:$D$54,4,FALSE)</f>
        <v>#N/A</v>
      </c>
      <c r="R1778" s="72" t="e">
        <f>VLOOKUP(N1778,'error categories'!$A$2:$D$54,3,FALSE)</f>
        <v>#N/A</v>
      </c>
      <c r="S1778" s="374"/>
      <c r="T1778" s="377"/>
      <c r="U1778" s="378">
        <f t="shared" si="243"/>
        <v>0</v>
      </c>
      <c r="V1778" s="379"/>
      <c r="W1778" s="380"/>
      <c r="X1778" s="380"/>
      <c r="Y1778" s="380"/>
      <c r="Z1778" s="379"/>
      <c r="AA1778" s="381"/>
      <c r="AB1778" s="379"/>
      <c r="AC1778" s="380"/>
      <c r="AD1778" s="382">
        <f t="shared" si="250"/>
        <v>0</v>
      </c>
      <c r="AE1778" s="383">
        <f t="shared" si="251"/>
        <v>0</v>
      </c>
      <c r="AF1778" s="379"/>
      <c r="AG1778" s="381"/>
      <c r="AH1778" s="379"/>
      <c r="AI1778" s="381"/>
      <c r="AJ1778" s="384" t="str">
        <f t="shared" si="244"/>
        <v/>
      </c>
      <c r="AK1778" s="385" t="str">
        <f t="shared" si="245"/>
        <v/>
      </c>
      <c r="AL1778" s="388" t="str">
        <f t="shared" si="246"/>
        <v/>
      </c>
      <c r="AM1778" s="389" t="str">
        <f t="shared" si="247"/>
        <v/>
      </c>
      <c r="AN1778" s="388" t="str">
        <f t="shared" si="248"/>
        <v/>
      </c>
      <c r="AO1778" s="389" t="str">
        <f t="shared" si="249"/>
        <v/>
      </c>
      <c r="AP1778" s="423"/>
      <c r="AQ1778" s="423"/>
      <c r="AR1778" s="431" t="e">
        <f>VLOOKUP($B1778,'acc names'!$C$2:$D$12102,2,FALSE)</f>
        <v>#N/A</v>
      </c>
      <c r="AS1778" s="431" t="e">
        <f>VLOOKUP($AQ1778,software!$A$1:$B$14605,2,FALSE)</f>
        <v>#N/A</v>
      </c>
      <c r="AT1778" s="423"/>
      <c r="AV1778" s="423"/>
    </row>
    <row r="1779" spans="1:48" ht="12.75" x14ac:dyDescent="0.2">
      <c r="A1779" s="101"/>
      <c r="B1779" s="42"/>
      <c r="C1779" s="142"/>
      <c r="D1779" s="143"/>
      <c r="E1779" s="107"/>
      <c r="F1779" s="46"/>
      <c r="G1779" s="46"/>
      <c r="H1779" s="46"/>
      <c r="I1779" s="46"/>
      <c r="J1779" s="46"/>
      <c r="K1779" s="46"/>
      <c r="L1779" s="139"/>
      <c r="M1779" s="41"/>
      <c r="N1779" s="45"/>
      <c r="O1779" s="47"/>
      <c r="P1779" s="43"/>
      <c r="Q1779" s="71" t="e">
        <f>VLOOKUP(N1779,'error categories'!$A$2:$D$54,4,FALSE)</f>
        <v>#N/A</v>
      </c>
      <c r="R1779" s="72" t="e">
        <f>VLOOKUP(N1779,'error categories'!$A$2:$D$54,3,FALSE)</f>
        <v>#N/A</v>
      </c>
      <c r="S1779" s="374"/>
      <c r="T1779" s="377"/>
      <c r="U1779" s="378">
        <f t="shared" si="243"/>
        <v>0</v>
      </c>
      <c r="V1779" s="390"/>
      <c r="W1779" s="391"/>
      <c r="X1779" s="380"/>
      <c r="Y1779" s="380"/>
      <c r="Z1779" s="390"/>
      <c r="AA1779" s="392"/>
      <c r="AB1779" s="393"/>
      <c r="AC1779" s="394"/>
      <c r="AD1779" s="382">
        <f t="shared" si="250"/>
        <v>0</v>
      </c>
      <c r="AE1779" s="383">
        <f t="shared" si="251"/>
        <v>0</v>
      </c>
      <c r="AF1779" s="379"/>
      <c r="AG1779" s="381"/>
      <c r="AH1779" s="379"/>
      <c r="AI1779" s="381"/>
      <c r="AJ1779" s="384" t="str">
        <f t="shared" si="244"/>
        <v/>
      </c>
      <c r="AK1779" s="385" t="str">
        <f t="shared" si="245"/>
        <v/>
      </c>
      <c r="AL1779" s="388" t="str">
        <f t="shared" si="246"/>
        <v/>
      </c>
      <c r="AM1779" s="389" t="str">
        <f t="shared" si="247"/>
        <v/>
      </c>
      <c r="AN1779" s="388" t="str">
        <f t="shared" si="248"/>
        <v/>
      </c>
      <c r="AO1779" s="389" t="str">
        <f t="shared" si="249"/>
        <v/>
      </c>
      <c r="AP1779" s="423"/>
      <c r="AQ1779" s="423"/>
      <c r="AR1779" s="431" t="e">
        <f>VLOOKUP($B1779,'acc names'!$C$2:$D$12102,2,FALSE)</f>
        <v>#N/A</v>
      </c>
      <c r="AS1779" s="431" t="e">
        <f>VLOOKUP($AQ1779,software!$A$1:$B$14605,2,FALSE)</f>
        <v>#N/A</v>
      </c>
      <c r="AT1779" s="423"/>
      <c r="AV1779" s="423"/>
    </row>
    <row r="1780" spans="1:48" ht="12.75" x14ac:dyDescent="0.2">
      <c r="A1780" s="101"/>
      <c r="B1780" s="42"/>
      <c r="C1780" s="142"/>
      <c r="D1780" s="143"/>
      <c r="E1780" s="107"/>
      <c r="F1780" s="46"/>
      <c r="G1780" s="46"/>
      <c r="H1780" s="46"/>
      <c r="I1780" s="46"/>
      <c r="J1780" s="46"/>
      <c r="K1780" s="46"/>
      <c r="L1780" s="139"/>
      <c r="M1780" s="41"/>
      <c r="N1780" s="45"/>
      <c r="O1780" s="47"/>
      <c r="P1780" s="43"/>
      <c r="Q1780" s="71" t="e">
        <f>VLOOKUP(N1780,'error categories'!$A$2:$D$54,4,FALSE)</f>
        <v>#N/A</v>
      </c>
      <c r="R1780" s="72" t="e">
        <f>VLOOKUP(N1780,'error categories'!$A$2:$D$54,3,FALSE)</f>
        <v>#N/A</v>
      </c>
      <c r="S1780" s="374"/>
      <c r="T1780" s="377"/>
      <c r="U1780" s="378">
        <f t="shared" si="243"/>
        <v>0</v>
      </c>
      <c r="V1780" s="379"/>
      <c r="W1780" s="380"/>
      <c r="X1780" s="380"/>
      <c r="Y1780" s="380"/>
      <c r="Z1780" s="379"/>
      <c r="AA1780" s="381"/>
      <c r="AB1780" s="379"/>
      <c r="AC1780" s="380"/>
      <c r="AD1780" s="382">
        <f t="shared" si="250"/>
        <v>0</v>
      </c>
      <c r="AE1780" s="383">
        <f t="shared" si="251"/>
        <v>0</v>
      </c>
      <c r="AF1780" s="379"/>
      <c r="AG1780" s="381"/>
      <c r="AH1780" s="379"/>
      <c r="AI1780" s="381"/>
      <c r="AJ1780" s="384" t="str">
        <f t="shared" si="244"/>
        <v/>
      </c>
      <c r="AK1780" s="385" t="str">
        <f t="shared" si="245"/>
        <v/>
      </c>
      <c r="AL1780" s="388" t="str">
        <f t="shared" si="246"/>
        <v/>
      </c>
      <c r="AM1780" s="389" t="str">
        <f t="shared" si="247"/>
        <v/>
      </c>
      <c r="AN1780" s="388" t="str">
        <f t="shared" si="248"/>
        <v/>
      </c>
      <c r="AO1780" s="389" t="str">
        <f t="shared" si="249"/>
        <v/>
      </c>
      <c r="AP1780" s="423"/>
      <c r="AQ1780" s="423"/>
      <c r="AR1780" s="431" t="e">
        <f>VLOOKUP($B1780,'acc names'!$C$2:$D$12102,2,FALSE)</f>
        <v>#N/A</v>
      </c>
      <c r="AS1780" s="431" t="e">
        <f>VLOOKUP($AQ1780,software!$A$1:$B$14605,2,FALSE)</f>
        <v>#N/A</v>
      </c>
      <c r="AT1780" s="423"/>
      <c r="AV1780" s="423"/>
    </row>
    <row r="1781" spans="1:48" ht="12.75" x14ac:dyDescent="0.2">
      <c r="A1781" s="101"/>
      <c r="B1781" s="42"/>
      <c r="C1781" s="142"/>
      <c r="D1781" s="143"/>
      <c r="E1781" s="107"/>
      <c r="F1781" s="46"/>
      <c r="G1781" s="46"/>
      <c r="H1781" s="46"/>
      <c r="I1781" s="46"/>
      <c r="J1781" s="46"/>
      <c r="K1781" s="46"/>
      <c r="L1781" s="139"/>
      <c r="M1781" s="41"/>
      <c r="N1781" s="45"/>
      <c r="O1781" s="47"/>
      <c r="P1781" s="43"/>
      <c r="Q1781" s="71" t="e">
        <f>VLOOKUP(N1781,'error categories'!$A$2:$D$54,4,FALSE)</f>
        <v>#N/A</v>
      </c>
      <c r="R1781" s="72" t="e">
        <f>VLOOKUP(N1781,'error categories'!$A$2:$D$54,3,FALSE)</f>
        <v>#N/A</v>
      </c>
      <c r="S1781" s="374"/>
      <c r="T1781" s="377"/>
      <c r="U1781" s="378">
        <f t="shared" si="243"/>
        <v>0</v>
      </c>
      <c r="V1781" s="379"/>
      <c r="W1781" s="380"/>
      <c r="X1781" s="380"/>
      <c r="Y1781" s="380"/>
      <c r="Z1781" s="379"/>
      <c r="AA1781" s="381"/>
      <c r="AB1781" s="379"/>
      <c r="AC1781" s="380"/>
      <c r="AD1781" s="382">
        <f t="shared" si="250"/>
        <v>0</v>
      </c>
      <c r="AE1781" s="383">
        <f t="shared" si="251"/>
        <v>0</v>
      </c>
      <c r="AF1781" s="379"/>
      <c r="AG1781" s="381"/>
      <c r="AH1781" s="379"/>
      <c r="AI1781" s="381"/>
      <c r="AJ1781" s="384" t="str">
        <f t="shared" si="244"/>
        <v/>
      </c>
      <c r="AK1781" s="385" t="str">
        <f t="shared" si="245"/>
        <v/>
      </c>
      <c r="AL1781" s="388" t="str">
        <f t="shared" si="246"/>
        <v/>
      </c>
      <c r="AM1781" s="389" t="str">
        <f t="shared" si="247"/>
        <v/>
      </c>
      <c r="AN1781" s="388" t="str">
        <f t="shared" si="248"/>
        <v/>
      </c>
      <c r="AO1781" s="389" t="str">
        <f t="shared" si="249"/>
        <v/>
      </c>
      <c r="AP1781" s="423"/>
      <c r="AQ1781" s="423"/>
      <c r="AR1781" s="431" t="e">
        <f>VLOOKUP($B1781,'acc names'!$C$2:$D$12102,2,FALSE)</f>
        <v>#N/A</v>
      </c>
      <c r="AS1781" s="431" t="e">
        <f>VLOOKUP($AQ1781,software!$A$1:$B$14605,2,FALSE)</f>
        <v>#N/A</v>
      </c>
      <c r="AT1781" s="423"/>
      <c r="AV1781" s="423"/>
    </row>
    <row r="1782" spans="1:48" ht="12.75" x14ac:dyDescent="0.2">
      <c r="A1782" s="101"/>
      <c r="B1782" s="42"/>
      <c r="C1782" s="142"/>
      <c r="D1782" s="143"/>
      <c r="E1782" s="107"/>
      <c r="F1782" s="46"/>
      <c r="G1782" s="46"/>
      <c r="H1782" s="46"/>
      <c r="I1782" s="46"/>
      <c r="J1782" s="46"/>
      <c r="K1782" s="46"/>
      <c r="L1782" s="139"/>
      <c r="M1782" s="41"/>
      <c r="N1782" s="45"/>
      <c r="O1782" s="47"/>
      <c r="P1782" s="43"/>
      <c r="Q1782" s="71" t="e">
        <f>VLOOKUP(N1782,'error categories'!$A$2:$D$54,4,FALSE)</f>
        <v>#N/A</v>
      </c>
      <c r="R1782" s="72" t="e">
        <f>VLOOKUP(N1782,'error categories'!$A$2:$D$54,3,FALSE)</f>
        <v>#N/A</v>
      </c>
      <c r="S1782" s="374"/>
      <c r="T1782" s="377"/>
      <c r="U1782" s="378">
        <f t="shared" si="243"/>
        <v>0</v>
      </c>
      <c r="V1782" s="379"/>
      <c r="W1782" s="380"/>
      <c r="X1782" s="380"/>
      <c r="Y1782" s="380"/>
      <c r="Z1782" s="379"/>
      <c r="AA1782" s="381"/>
      <c r="AB1782" s="379"/>
      <c r="AC1782" s="380"/>
      <c r="AD1782" s="382">
        <f t="shared" si="250"/>
        <v>0</v>
      </c>
      <c r="AE1782" s="383">
        <f t="shared" si="251"/>
        <v>0</v>
      </c>
      <c r="AF1782" s="379"/>
      <c r="AG1782" s="381"/>
      <c r="AH1782" s="379"/>
      <c r="AI1782" s="381"/>
      <c r="AJ1782" s="384" t="str">
        <f t="shared" si="244"/>
        <v/>
      </c>
      <c r="AK1782" s="385" t="str">
        <f t="shared" si="245"/>
        <v/>
      </c>
      <c r="AL1782" s="388" t="str">
        <f t="shared" si="246"/>
        <v/>
      </c>
      <c r="AM1782" s="389" t="str">
        <f t="shared" si="247"/>
        <v/>
      </c>
      <c r="AN1782" s="388" t="str">
        <f t="shared" si="248"/>
        <v/>
      </c>
      <c r="AO1782" s="389" t="str">
        <f t="shared" si="249"/>
        <v/>
      </c>
      <c r="AP1782" s="423"/>
      <c r="AQ1782" s="423"/>
      <c r="AR1782" s="431" t="e">
        <f>VLOOKUP($B1782,'acc names'!$C$2:$D$12102,2,FALSE)</f>
        <v>#N/A</v>
      </c>
      <c r="AS1782" s="431" t="e">
        <f>VLOOKUP($AQ1782,software!$A$1:$B$14605,2,FALSE)</f>
        <v>#N/A</v>
      </c>
      <c r="AT1782" s="423"/>
      <c r="AV1782" s="423"/>
    </row>
    <row r="1783" spans="1:48" ht="12.75" x14ac:dyDescent="0.2">
      <c r="A1783" s="101"/>
      <c r="B1783" s="42"/>
      <c r="C1783" s="142"/>
      <c r="D1783" s="143"/>
      <c r="E1783" s="107"/>
      <c r="F1783" s="46"/>
      <c r="G1783" s="46"/>
      <c r="H1783" s="46"/>
      <c r="I1783" s="46"/>
      <c r="J1783" s="46"/>
      <c r="K1783" s="46"/>
      <c r="L1783" s="139"/>
      <c r="M1783" s="41"/>
      <c r="N1783" s="45"/>
      <c r="O1783" s="47"/>
      <c r="P1783" s="43"/>
      <c r="Q1783" s="71" t="e">
        <f>VLOOKUP(N1783,'error categories'!$A$2:$D$54,4,FALSE)</f>
        <v>#N/A</v>
      </c>
      <c r="R1783" s="72" t="e">
        <f>VLOOKUP(N1783,'error categories'!$A$2:$D$54,3,FALSE)</f>
        <v>#N/A</v>
      </c>
      <c r="S1783" s="374"/>
      <c r="T1783" s="377"/>
      <c r="U1783" s="378">
        <f t="shared" si="243"/>
        <v>0</v>
      </c>
      <c r="V1783" s="379"/>
      <c r="W1783" s="380"/>
      <c r="X1783" s="380"/>
      <c r="Y1783" s="380"/>
      <c r="Z1783" s="379"/>
      <c r="AA1783" s="381"/>
      <c r="AB1783" s="379"/>
      <c r="AC1783" s="380"/>
      <c r="AD1783" s="382">
        <f t="shared" si="250"/>
        <v>0</v>
      </c>
      <c r="AE1783" s="383">
        <f t="shared" si="251"/>
        <v>0</v>
      </c>
      <c r="AF1783" s="379"/>
      <c r="AG1783" s="381"/>
      <c r="AH1783" s="379"/>
      <c r="AI1783" s="381"/>
      <c r="AJ1783" s="384" t="str">
        <f t="shared" si="244"/>
        <v/>
      </c>
      <c r="AK1783" s="385" t="str">
        <f t="shared" si="245"/>
        <v/>
      </c>
      <c r="AL1783" s="388" t="str">
        <f t="shared" si="246"/>
        <v/>
      </c>
      <c r="AM1783" s="389" t="str">
        <f t="shared" si="247"/>
        <v/>
      </c>
      <c r="AN1783" s="388" t="str">
        <f t="shared" si="248"/>
        <v/>
      </c>
      <c r="AO1783" s="389" t="str">
        <f t="shared" si="249"/>
        <v/>
      </c>
      <c r="AP1783" s="423"/>
      <c r="AQ1783" s="423"/>
      <c r="AR1783" s="431" t="e">
        <f>VLOOKUP($B1783,'acc names'!$C$2:$D$12102,2,FALSE)</f>
        <v>#N/A</v>
      </c>
      <c r="AS1783" s="431" t="e">
        <f>VLOOKUP($AQ1783,software!$A$1:$B$14605,2,FALSE)</f>
        <v>#N/A</v>
      </c>
      <c r="AT1783" s="423"/>
      <c r="AV1783" s="423"/>
    </row>
    <row r="1784" spans="1:48" ht="12.75" x14ac:dyDescent="0.2">
      <c r="A1784" s="101"/>
      <c r="B1784" s="42"/>
      <c r="C1784" s="142"/>
      <c r="D1784" s="143"/>
      <c r="E1784" s="107"/>
      <c r="F1784" s="46"/>
      <c r="G1784" s="46"/>
      <c r="H1784" s="46"/>
      <c r="I1784" s="46"/>
      <c r="J1784" s="46"/>
      <c r="K1784" s="46"/>
      <c r="L1784" s="139"/>
      <c r="M1784" s="41"/>
      <c r="N1784" s="45"/>
      <c r="O1784" s="47"/>
      <c r="P1784" s="43"/>
      <c r="Q1784" s="71" t="e">
        <f>VLOOKUP(N1784,'error categories'!$A$2:$D$54,4,FALSE)</f>
        <v>#N/A</v>
      </c>
      <c r="R1784" s="72" t="e">
        <f>VLOOKUP(N1784,'error categories'!$A$2:$D$54,3,FALSE)</f>
        <v>#N/A</v>
      </c>
      <c r="S1784" s="374"/>
      <c r="T1784" s="377"/>
      <c r="U1784" s="378">
        <f t="shared" si="243"/>
        <v>0</v>
      </c>
      <c r="V1784" s="390"/>
      <c r="W1784" s="391"/>
      <c r="X1784" s="380"/>
      <c r="Y1784" s="380"/>
      <c r="Z1784" s="390"/>
      <c r="AA1784" s="392"/>
      <c r="AB1784" s="393"/>
      <c r="AC1784" s="394"/>
      <c r="AD1784" s="382">
        <f t="shared" si="250"/>
        <v>0</v>
      </c>
      <c r="AE1784" s="383">
        <f t="shared" si="251"/>
        <v>0</v>
      </c>
      <c r="AF1784" s="379"/>
      <c r="AG1784" s="381"/>
      <c r="AH1784" s="379"/>
      <c r="AI1784" s="381"/>
      <c r="AJ1784" s="384" t="str">
        <f t="shared" si="244"/>
        <v/>
      </c>
      <c r="AK1784" s="385" t="str">
        <f t="shared" si="245"/>
        <v/>
      </c>
      <c r="AL1784" s="388" t="str">
        <f t="shared" si="246"/>
        <v/>
      </c>
      <c r="AM1784" s="389" t="str">
        <f t="shared" si="247"/>
        <v/>
      </c>
      <c r="AN1784" s="388" t="str">
        <f t="shared" si="248"/>
        <v/>
      </c>
      <c r="AO1784" s="389" t="str">
        <f t="shared" si="249"/>
        <v/>
      </c>
      <c r="AP1784" s="423"/>
      <c r="AQ1784" s="423"/>
      <c r="AR1784" s="431" t="e">
        <f>VLOOKUP($B1784,'acc names'!$C$2:$D$12102,2,FALSE)</f>
        <v>#N/A</v>
      </c>
      <c r="AS1784" s="431" t="e">
        <f>VLOOKUP($AQ1784,software!$A$1:$B$14605,2,FALSE)</f>
        <v>#N/A</v>
      </c>
      <c r="AT1784" s="423"/>
      <c r="AV1784" s="423"/>
    </row>
    <row r="1785" spans="1:48" ht="12.75" x14ac:dyDescent="0.2">
      <c r="A1785" s="101"/>
      <c r="B1785" s="42"/>
      <c r="C1785" s="142"/>
      <c r="D1785" s="143"/>
      <c r="E1785" s="107"/>
      <c r="F1785" s="46"/>
      <c r="G1785" s="46"/>
      <c r="H1785" s="46"/>
      <c r="I1785" s="46"/>
      <c r="J1785" s="46"/>
      <c r="K1785" s="46"/>
      <c r="L1785" s="139"/>
      <c r="M1785" s="41"/>
      <c r="N1785" s="45"/>
      <c r="O1785" s="47"/>
      <c r="P1785" s="43"/>
      <c r="Q1785" s="71" t="e">
        <f>VLOOKUP(N1785,'error categories'!$A$2:$D$54,4,FALSE)</f>
        <v>#N/A</v>
      </c>
      <c r="R1785" s="72" t="e">
        <f>VLOOKUP(N1785,'error categories'!$A$2:$D$54,3,FALSE)</f>
        <v>#N/A</v>
      </c>
      <c r="S1785" s="374"/>
      <c r="T1785" s="377"/>
      <c r="U1785" s="378">
        <f t="shared" si="243"/>
        <v>0</v>
      </c>
      <c r="V1785" s="390"/>
      <c r="W1785" s="391"/>
      <c r="X1785" s="380"/>
      <c r="Y1785" s="380"/>
      <c r="Z1785" s="390"/>
      <c r="AA1785" s="392"/>
      <c r="AB1785" s="393"/>
      <c r="AC1785" s="394"/>
      <c r="AD1785" s="382">
        <f t="shared" si="250"/>
        <v>0</v>
      </c>
      <c r="AE1785" s="383">
        <f t="shared" si="251"/>
        <v>0</v>
      </c>
      <c r="AF1785" s="379"/>
      <c r="AG1785" s="381"/>
      <c r="AH1785" s="379"/>
      <c r="AI1785" s="381"/>
      <c r="AJ1785" s="384" t="str">
        <f t="shared" si="244"/>
        <v/>
      </c>
      <c r="AK1785" s="385" t="str">
        <f t="shared" si="245"/>
        <v/>
      </c>
      <c r="AL1785" s="388" t="str">
        <f t="shared" si="246"/>
        <v/>
      </c>
      <c r="AM1785" s="389" t="str">
        <f t="shared" si="247"/>
        <v/>
      </c>
      <c r="AN1785" s="388" t="str">
        <f t="shared" si="248"/>
        <v/>
      </c>
      <c r="AO1785" s="389" t="str">
        <f t="shared" si="249"/>
        <v/>
      </c>
      <c r="AP1785" s="423"/>
      <c r="AQ1785" s="423"/>
      <c r="AR1785" s="431" t="e">
        <f>VLOOKUP($B1785,'acc names'!$C$2:$D$12102,2,FALSE)</f>
        <v>#N/A</v>
      </c>
      <c r="AS1785" s="431" t="e">
        <f>VLOOKUP($AQ1785,software!$A$1:$B$14605,2,FALSE)</f>
        <v>#N/A</v>
      </c>
      <c r="AT1785" s="423"/>
      <c r="AV1785" s="423"/>
    </row>
    <row r="1786" spans="1:48" ht="12.75" x14ac:dyDescent="0.2">
      <c r="A1786" s="101"/>
      <c r="B1786" s="42"/>
      <c r="C1786" s="142"/>
      <c r="D1786" s="143"/>
      <c r="E1786" s="107"/>
      <c r="F1786" s="46"/>
      <c r="G1786" s="46"/>
      <c r="H1786" s="46"/>
      <c r="I1786" s="46"/>
      <c r="J1786" s="46"/>
      <c r="K1786" s="46"/>
      <c r="L1786" s="139"/>
      <c r="M1786" s="41"/>
      <c r="N1786" s="45"/>
      <c r="O1786" s="47"/>
      <c r="P1786" s="43"/>
      <c r="Q1786" s="71" t="e">
        <f>VLOOKUP(N1786,'error categories'!$A$2:$D$54,4,FALSE)</f>
        <v>#N/A</v>
      </c>
      <c r="R1786" s="72" t="e">
        <f>VLOOKUP(N1786,'error categories'!$A$2:$D$54,3,FALSE)</f>
        <v>#N/A</v>
      </c>
      <c r="S1786" s="374"/>
      <c r="T1786" s="377"/>
      <c r="U1786" s="378">
        <f t="shared" si="243"/>
        <v>0</v>
      </c>
      <c r="V1786" s="379"/>
      <c r="W1786" s="380"/>
      <c r="X1786" s="380"/>
      <c r="Y1786" s="380"/>
      <c r="Z1786" s="379"/>
      <c r="AA1786" s="381"/>
      <c r="AB1786" s="379"/>
      <c r="AC1786" s="380"/>
      <c r="AD1786" s="382">
        <f t="shared" si="250"/>
        <v>0</v>
      </c>
      <c r="AE1786" s="383">
        <f t="shared" si="251"/>
        <v>0</v>
      </c>
      <c r="AF1786" s="379"/>
      <c r="AG1786" s="381"/>
      <c r="AH1786" s="379"/>
      <c r="AI1786" s="381"/>
      <c r="AJ1786" s="384" t="str">
        <f t="shared" si="244"/>
        <v/>
      </c>
      <c r="AK1786" s="385" t="str">
        <f t="shared" si="245"/>
        <v/>
      </c>
      <c r="AL1786" s="388" t="str">
        <f t="shared" si="246"/>
        <v/>
      </c>
      <c r="AM1786" s="389" t="str">
        <f t="shared" si="247"/>
        <v/>
      </c>
      <c r="AN1786" s="388" t="str">
        <f t="shared" si="248"/>
        <v/>
      </c>
      <c r="AO1786" s="389" t="str">
        <f t="shared" si="249"/>
        <v/>
      </c>
      <c r="AP1786" s="423"/>
      <c r="AQ1786" s="423"/>
      <c r="AR1786" s="431" t="e">
        <f>VLOOKUP($B1786,'acc names'!$C$2:$D$12102,2,FALSE)</f>
        <v>#N/A</v>
      </c>
      <c r="AS1786" s="431" t="e">
        <f>VLOOKUP($AQ1786,software!$A$1:$B$14605,2,FALSE)</f>
        <v>#N/A</v>
      </c>
      <c r="AT1786" s="423"/>
      <c r="AV1786" s="423"/>
    </row>
    <row r="1787" spans="1:48" ht="12.75" x14ac:dyDescent="0.2">
      <c r="A1787" s="101"/>
      <c r="B1787" s="42"/>
      <c r="C1787" s="142"/>
      <c r="D1787" s="143"/>
      <c r="E1787" s="107"/>
      <c r="F1787" s="46"/>
      <c r="G1787" s="46"/>
      <c r="H1787" s="46"/>
      <c r="I1787" s="46"/>
      <c r="J1787" s="46"/>
      <c r="K1787" s="46"/>
      <c r="L1787" s="139"/>
      <c r="M1787" s="41"/>
      <c r="N1787" s="45"/>
      <c r="O1787" s="47"/>
      <c r="P1787" s="43"/>
      <c r="Q1787" s="71" t="e">
        <f>VLOOKUP(N1787,'error categories'!$A$2:$D$54,4,FALSE)</f>
        <v>#N/A</v>
      </c>
      <c r="R1787" s="72" t="e">
        <f>VLOOKUP(N1787,'error categories'!$A$2:$D$54,3,FALSE)</f>
        <v>#N/A</v>
      </c>
      <c r="S1787" s="374"/>
      <c r="T1787" s="377"/>
      <c r="U1787" s="378">
        <f t="shared" si="243"/>
        <v>0</v>
      </c>
      <c r="V1787" s="379"/>
      <c r="W1787" s="380"/>
      <c r="X1787" s="380"/>
      <c r="Y1787" s="380"/>
      <c r="Z1787" s="379"/>
      <c r="AA1787" s="381"/>
      <c r="AB1787" s="379"/>
      <c r="AC1787" s="380"/>
      <c r="AD1787" s="382">
        <f t="shared" si="250"/>
        <v>0</v>
      </c>
      <c r="AE1787" s="383">
        <f t="shared" si="251"/>
        <v>0</v>
      </c>
      <c r="AF1787" s="379"/>
      <c r="AG1787" s="381"/>
      <c r="AH1787" s="379"/>
      <c r="AI1787" s="381"/>
      <c r="AJ1787" s="384" t="str">
        <f t="shared" si="244"/>
        <v/>
      </c>
      <c r="AK1787" s="385" t="str">
        <f t="shared" si="245"/>
        <v/>
      </c>
      <c r="AL1787" s="388" t="str">
        <f t="shared" si="246"/>
        <v/>
      </c>
      <c r="AM1787" s="389" t="str">
        <f t="shared" si="247"/>
        <v/>
      </c>
      <c r="AN1787" s="388" t="str">
        <f t="shared" si="248"/>
        <v/>
      </c>
      <c r="AO1787" s="389" t="str">
        <f t="shared" si="249"/>
        <v/>
      </c>
      <c r="AP1787" s="423"/>
      <c r="AQ1787" s="423"/>
      <c r="AR1787" s="431" t="e">
        <f>VLOOKUP($B1787,'acc names'!$C$2:$D$12102,2,FALSE)</f>
        <v>#N/A</v>
      </c>
      <c r="AS1787" s="431" t="e">
        <f>VLOOKUP($AQ1787,software!$A$1:$B$14605,2,FALSE)</f>
        <v>#N/A</v>
      </c>
      <c r="AT1787" s="423"/>
      <c r="AV1787" s="423"/>
    </row>
    <row r="1788" spans="1:48" ht="12.75" x14ac:dyDescent="0.2">
      <c r="A1788" s="101"/>
      <c r="B1788" s="42"/>
      <c r="C1788" s="142"/>
      <c r="D1788" s="143"/>
      <c r="E1788" s="107"/>
      <c r="F1788" s="46"/>
      <c r="G1788" s="46"/>
      <c r="H1788" s="46"/>
      <c r="I1788" s="46"/>
      <c r="J1788" s="46"/>
      <c r="K1788" s="46"/>
      <c r="L1788" s="139"/>
      <c r="M1788" s="41"/>
      <c r="N1788" s="45"/>
      <c r="O1788" s="47"/>
      <c r="P1788" s="43"/>
      <c r="Q1788" s="71" t="e">
        <f>VLOOKUP(N1788,'error categories'!$A$2:$D$54,4,FALSE)</f>
        <v>#N/A</v>
      </c>
      <c r="R1788" s="72" t="e">
        <f>VLOOKUP(N1788,'error categories'!$A$2:$D$54,3,FALSE)</f>
        <v>#N/A</v>
      </c>
      <c r="S1788" s="374"/>
      <c r="T1788" s="377"/>
      <c r="U1788" s="378">
        <f t="shared" si="243"/>
        <v>0</v>
      </c>
      <c r="V1788" s="390"/>
      <c r="W1788" s="391"/>
      <c r="X1788" s="380"/>
      <c r="Y1788" s="380"/>
      <c r="Z1788" s="390"/>
      <c r="AA1788" s="392"/>
      <c r="AB1788" s="393"/>
      <c r="AC1788" s="394"/>
      <c r="AD1788" s="382">
        <f t="shared" si="250"/>
        <v>0</v>
      </c>
      <c r="AE1788" s="383">
        <f t="shared" si="251"/>
        <v>0</v>
      </c>
      <c r="AF1788" s="379"/>
      <c r="AG1788" s="381"/>
      <c r="AH1788" s="379"/>
      <c r="AI1788" s="381"/>
      <c r="AJ1788" s="384" t="str">
        <f t="shared" si="244"/>
        <v/>
      </c>
      <c r="AK1788" s="385" t="str">
        <f t="shared" si="245"/>
        <v/>
      </c>
      <c r="AL1788" s="388" t="str">
        <f t="shared" si="246"/>
        <v/>
      </c>
      <c r="AM1788" s="389" t="str">
        <f t="shared" si="247"/>
        <v/>
      </c>
      <c r="AN1788" s="388" t="str">
        <f t="shared" si="248"/>
        <v/>
      </c>
      <c r="AO1788" s="389" t="str">
        <f t="shared" si="249"/>
        <v/>
      </c>
      <c r="AP1788" s="423"/>
      <c r="AQ1788" s="423"/>
      <c r="AR1788" s="431" t="e">
        <f>VLOOKUP($B1788,'acc names'!$C$2:$D$12102,2,FALSE)</f>
        <v>#N/A</v>
      </c>
      <c r="AS1788" s="431" t="e">
        <f>VLOOKUP($AQ1788,software!$A$1:$B$14605,2,FALSE)</f>
        <v>#N/A</v>
      </c>
      <c r="AT1788" s="423"/>
      <c r="AV1788" s="423"/>
    </row>
    <row r="1789" spans="1:48" ht="12.75" x14ac:dyDescent="0.2">
      <c r="A1789" s="101"/>
      <c r="B1789" s="42"/>
      <c r="C1789" s="142"/>
      <c r="D1789" s="143"/>
      <c r="E1789" s="107"/>
      <c r="F1789" s="46"/>
      <c r="G1789" s="46"/>
      <c r="H1789" s="46"/>
      <c r="I1789" s="46"/>
      <c r="J1789" s="46"/>
      <c r="K1789" s="46"/>
      <c r="L1789" s="139"/>
      <c r="M1789" s="41"/>
      <c r="N1789" s="45"/>
      <c r="O1789" s="47"/>
      <c r="P1789" s="43"/>
      <c r="Q1789" s="71" t="e">
        <f>VLOOKUP(N1789,'error categories'!$A$2:$D$54,4,FALSE)</f>
        <v>#N/A</v>
      </c>
      <c r="R1789" s="72" t="e">
        <f>VLOOKUP(N1789,'error categories'!$A$2:$D$54,3,FALSE)</f>
        <v>#N/A</v>
      </c>
      <c r="S1789" s="374"/>
      <c r="T1789" s="377"/>
      <c r="U1789" s="378">
        <f t="shared" si="243"/>
        <v>0</v>
      </c>
      <c r="V1789" s="379"/>
      <c r="W1789" s="380"/>
      <c r="X1789" s="380"/>
      <c r="Y1789" s="380"/>
      <c r="Z1789" s="379"/>
      <c r="AA1789" s="381"/>
      <c r="AB1789" s="379"/>
      <c r="AC1789" s="380"/>
      <c r="AD1789" s="382">
        <f t="shared" si="250"/>
        <v>0</v>
      </c>
      <c r="AE1789" s="383">
        <f t="shared" si="251"/>
        <v>0</v>
      </c>
      <c r="AF1789" s="379"/>
      <c r="AG1789" s="381"/>
      <c r="AH1789" s="379"/>
      <c r="AI1789" s="381"/>
      <c r="AJ1789" s="384" t="str">
        <f t="shared" si="244"/>
        <v/>
      </c>
      <c r="AK1789" s="385" t="str">
        <f t="shared" si="245"/>
        <v/>
      </c>
      <c r="AL1789" s="388" t="str">
        <f t="shared" si="246"/>
        <v/>
      </c>
      <c r="AM1789" s="389" t="str">
        <f t="shared" si="247"/>
        <v/>
      </c>
      <c r="AN1789" s="388" t="str">
        <f t="shared" si="248"/>
        <v/>
      </c>
      <c r="AO1789" s="389" t="str">
        <f t="shared" si="249"/>
        <v/>
      </c>
      <c r="AP1789" s="423"/>
      <c r="AQ1789" s="423"/>
      <c r="AR1789" s="431" t="e">
        <f>VLOOKUP($B1789,'acc names'!$C$2:$D$12102,2,FALSE)</f>
        <v>#N/A</v>
      </c>
      <c r="AS1789" s="431" t="e">
        <f>VLOOKUP($AQ1789,software!$A$1:$B$14605,2,FALSE)</f>
        <v>#N/A</v>
      </c>
      <c r="AT1789" s="423"/>
      <c r="AV1789" s="423"/>
    </row>
    <row r="1790" spans="1:48" ht="12.75" x14ac:dyDescent="0.2">
      <c r="A1790" s="101"/>
      <c r="B1790" s="42"/>
      <c r="C1790" s="142"/>
      <c r="D1790" s="143"/>
      <c r="E1790" s="107"/>
      <c r="F1790" s="46"/>
      <c r="G1790" s="46"/>
      <c r="H1790" s="46"/>
      <c r="I1790" s="46"/>
      <c r="J1790" s="46"/>
      <c r="K1790" s="46"/>
      <c r="L1790" s="139"/>
      <c r="M1790" s="41"/>
      <c r="N1790" s="45"/>
      <c r="O1790" s="47"/>
      <c r="P1790" s="43"/>
      <c r="Q1790" s="71" t="e">
        <f>VLOOKUP(N1790,'error categories'!$A$2:$D$54,4,FALSE)</f>
        <v>#N/A</v>
      </c>
      <c r="R1790" s="72" t="e">
        <f>VLOOKUP(N1790,'error categories'!$A$2:$D$54,3,FALSE)</f>
        <v>#N/A</v>
      </c>
      <c r="S1790" s="374"/>
      <c r="T1790" s="377"/>
      <c r="U1790" s="378">
        <f t="shared" si="243"/>
        <v>0</v>
      </c>
      <c r="V1790" s="379"/>
      <c r="W1790" s="380"/>
      <c r="X1790" s="380"/>
      <c r="Y1790" s="380"/>
      <c r="Z1790" s="379"/>
      <c r="AA1790" s="381"/>
      <c r="AB1790" s="379"/>
      <c r="AC1790" s="380"/>
      <c r="AD1790" s="382">
        <f t="shared" si="250"/>
        <v>0</v>
      </c>
      <c r="AE1790" s="383">
        <f t="shared" si="251"/>
        <v>0</v>
      </c>
      <c r="AF1790" s="379"/>
      <c r="AG1790" s="381"/>
      <c r="AH1790" s="379"/>
      <c r="AI1790" s="381"/>
      <c r="AJ1790" s="384" t="str">
        <f t="shared" si="244"/>
        <v/>
      </c>
      <c r="AK1790" s="385" t="str">
        <f t="shared" si="245"/>
        <v/>
      </c>
      <c r="AL1790" s="388" t="str">
        <f t="shared" si="246"/>
        <v/>
      </c>
      <c r="AM1790" s="389" t="str">
        <f t="shared" si="247"/>
        <v/>
      </c>
      <c r="AN1790" s="388" t="str">
        <f t="shared" si="248"/>
        <v/>
      </c>
      <c r="AO1790" s="389" t="str">
        <f t="shared" si="249"/>
        <v/>
      </c>
      <c r="AP1790" s="423"/>
      <c r="AQ1790" s="423"/>
      <c r="AR1790" s="431" t="e">
        <f>VLOOKUP($B1790,'acc names'!$C$2:$D$12102,2,FALSE)</f>
        <v>#N/A</v>
      </c>
      <c r="AS1790" s="431" t="e">
        <f>VLOOKUP($AQ1790,software!$A$1:$B$14605,2,FALSE)</f>
        <v>#N/A</v>
      </c>
      <c r="AT1790" s="423"/>
      <c r="AV1790" s="423"/>
    </row>
    <row r="1791" spans="1:48" ht="12.75" x14ac:dyDescent="0.2">
      <c r="A1791" s="101"/>
      <c r="B1791" s="42"/>
      <c r="C1791" s="142"/>
      <c r="D1791" s="143"/>
      <c r="E1791" s="107"/>
      <c r="F1791" s="46"/>
      <c r="G1791" s="46"/>
      <c r="H1791" s="46"/>
      <c r="I1791" s="46"/>
      <c r="J1791" s="46"/>
      <c r="K1791" s="46"/>
      <c r="L1791" s="139"/>
      <c r="M1791" s="41"/>
      <c r="N1791" s="45"/>
      <c r="O1791" s="47"/>
      <c r="P1791" s="43"/>
      <c r="Q1791" s="71" t="e">
        <f>VLOOKUP(N1791,'error categories'!$A$2:$D$54,4,FALSE)</f>
        <v>#N/A</v>
      </c>
      <c r="R1791" s="72" t="e">
        <f>VLOOKUP(N1791,'error categories'!$A$2:$D$54,3,FALSE)</f>
        <v>#N/A</v>
      </c>
      <c r="S1791" s="374"/>
      <c r="T1791" s="377"/>
      <c r="U1791" s="378">
        <f t="shared" si="243"/>
        <v>0</v>
      </c>
      <c r="V1791" s="379"/>
      <c r="W1791" s="380"/>
      <c r="X1791" s="380"/>
      <c r="Y1791" s="380"/>
      <c r="Z1791" s="379"/>
      <c r="AA1791" s="381"/>
      <c r="AB1791" s="379"/>
      <c r="AC1791" s="380"/>
      <c r="AD1791" s="382">
        <f t="shared" si="250"/>
        <v>0</v>
      </c>
      <c r="AE1791" s="383">
        <f t="shared" si="251"/>
        <v>0</v>
      </c>
      <c r="AF1791" s="379"/>
      <c r="AG1791" s="381"/>
      <c r="AH1791" s="379"/>
      <c r="AI1791" s="381"/>
      <c r="AJ1791" s="384" t="str">
        <f t="shared" si="244"/>
        <v/>
      </c>
      <c r="AK1791" s="385" t="str">
        <f t="shared" si="245"/>
        <v/>
      </c>
      <c r="AL1791" s="388" t="str">
        <f t="shared" si="246"/>
        <v/>
      </c>
      <c r="AM1791" s="389" t="str">
        <f t="shared" si="247"/>
        <v/>
      </c>
      <c r="AN1791" s="388" t="str">
        <f t="shared" si="248"/>
        <v/>
      </c>
      <c r="AO1791" s="389" t="str">
        <f t="shared" si="249"/>
        <v/>
      </c>
      <c r="AP1791" s="423"/>
      <c r="AQ1791" s="423"/>
      <c r="AR1791" s="431" t="e">
        <f>VLOOKUP($B1791,'acc names'!$C$2:$D$12102,2,FALSE)</f>
        <v>#N/A</v>
      </c>
      <c r="AS1791" s="431" t="e">
        <f>VLOOKUP($AQ1791,software!$A$1:$B$14605,2,FALSE)</f>
        <v>#N/A</v>
      </c>
      <c r="AT1791" s="423"/>
      <c r="AV1791" s="423"/>
    </row>
    <row r="1792" spans="1:48" ht="12.75" x14ac:dyDescent="0.2">
      <c r="A1792" s="101"/>
      <c r="B1792" s="42"/>
      <c r="C1792" s="142"/>
      <c r="D1792" s="143"/>
      <c r="E1792" s="107"/>
      <c r="F1792" s="46"/>
      <c r="G1792" s="46"/>
      <c r="H1792" s="46"/>
      <c r="I1792" s="46"/>
      <c r="J1792" s="46"/>
      <c r="K1792" s="46"/>
      <c r="L1792" s="139"/>
      <c r="M1792" s="41"/>
      <c r="N1792" s="45"/>
      <c r="O1792" s="47"/>
      <c r="P1792" s="43"/>
      <c r="Q1792" s="71" t="e">
        <f>VLOOKUP(N1792,'error categories'!$A$2:$D$54,4,FALSE)</f>
        <v>#N/A</v>
      </c>
      <c r="R1792" s="72" t="e">
        <f>VLOOKUP(N1792,'error categories'!$A$2:$D$54,3,FALSE)</f>
        <v>#N/A</v>
      </c>
      <c r="S1792" s="374"/>
      <c r="T1792" s="377"/>
      <c r="U1792" s="378">
        <f t="shared" si="243"/>
        <v>0</v>
      </c>
      <c r="V1792" s="390"/>
      <c r="W1792" s="391"/>
      <c r="X1792" s="380"/>
      <c r="Y1792" s="380"/>
      <c r="Z1792" s="390"/>
      <c r="AA1792" s="392"/>
      <c r="AB1792" s="393"/>
      <c r="AC1792" s="394"/>
      <c r="AD1792" s="382">
        <f t="shared" si="250"/>
        <v>0</v>
      </c>
      <c r="AE1792" s="383">
        <f t="shared" si="251"/>
        <v>0</v>
      </c>
      <c r="AF1792" s="379"/>
      <c r="AG1792" s="381"/>
      <c r="AH1792" s="379"/>
      <c r="AI1792" s="381"/>
      <c r="AJ1792" s="384" t="str">
        <f t="shared" si="244"/>
        <v/>
      </c>
      <c r="AK1792" s="385" t="str">
        <f t="shared" si="245"/>
        <v/>
      </c>
      <c r="AL1792" s="388" t="str">
        <f t="shared" si="246"/>
        <v/>
      </c>
      <c r="AM1792" s="389" t="str">
        <f t="shared" si="247"/>
        <v/>
      </c>
      <c r="AN1792" s="388" t="str">
        <f t="shared" si="248"/>
        <v/>
      </c>
      <c r="AO1792" s="389" t="str">
        <f t="shared" si="249"/>
        <v/>
      </c>
      <c r="AP1792" s="423"/>
      <c r="AQ1792" s="423"/>
      <c r="AR1792" s="431" t="e">
        <f>VLOOKUP($B1792,'acc names'!$C$2:$D$12102,2,FALSE)</f>
        <v>#N/A</v>
      </c>
      <c r="AS1792" s="431" t="e">
        <f>VLOOKUP($AQ1792,software!$A$1:$B$14605,2,FALSE)</f>
        <v>#N/A</v>
      </c>
      <c r="AT1792" s="423"/>
      <c r="AV1792" s="423"/>
    </row>
    <row r="1793" spans="1:48" ht="12.75" x14ac:dyDescent="0.2">
      <c r="A1793" s="101"/>
      <c r="B1793" s="42"/>
      <c r="C1793" s="142"/>
      <c r="D1793" s="143"/>
      <c r="E1793" s="107"/>
      <c r="F1793" s="46"/>
      <c r="G1793" s="46"/>
      <c r="H1793" s="46"/>
      <c r="I1793" s="46"/>
      <c r="J1793" s="46"/>
      <c r="K1793" s="46"/>
      <c r="L1793" s="139"/>
      <c r="M1793" s="41"/>
      <c r="N1793" s="45"/>
      <c r="O1793" s="47"/>
      <c r="P1793" s="43"/>
      <c r="Q1793" s="71" t="e">
        <f>VLOOKUP(N1793,'error categories'!$A$2:$D$54,4,FALSE)</f>
        <v>#N/A</v>
      </c>
      <c r="R1793" s="72" t="e">
        <f>VLOOKUP(N1793,'error categories'!$A$2:$D$54,3,FALSE)</f>
        <v>#N/A</v>
      </c>
      <c r="S1793" s="374"/>
      <c r="T1793" s="377"/>
      <c r="U1793" s="378">
        <f t="shared" si="243"/>
        <v>0</v>
      </c>
      <c r="V1793" s="379"/>
      <c r="W1793" s="380"/>
      <c r="X1793" s="380"/>
      <c r="Y1793" s="380"/>
      <c r="Z1793" s="379"/>
      <c r="AA1793" s="381"/>
      <c r="AB1793" s="379"/>
      <c r="AC1793" s="380"/>
      <c r="AD1793" s="382">
        <f t="shared" si="250"/>
        <v>0</v>
      </c>
      <c r="AE1793" s="383">
        <f t="shared" si="251"/>
        <v>0</v>
      </c>
      <c r="AF1793" s="379"/>
      <c r="AG1793" s="381"/>
      <c r="AH1793" s="379"/>
      <c r="AI1793" s="381"/>
      <c r="AJ1793" s="384" t="str">
        <f t="shared" si="244"/>
        <v/>
      </c>
      <c r="AK1793" s="385" t="str">
        <f t="shared" si="245"/>
        <v/>
      </c>
      <c r="AL1793" s="388" t="str">
        <f t="shared" si="246"/>
        <v/>
      </c>
      <c r="AM1793" s="389" t="str">
        <f t="shared" si="247"/>
        <v/>
      </c>
      <c r="AN1793" s="388" t="str">
        <f t="shared" si="248"/>
        <v/>
      </c>
      <c r="AO1793" s="389" t="str">
        <f t="shared" si="249"/>
        <v/>
      </c>
      <c r="AP1793" s="423"/>
      <c r="AQ1793" s="423"/>
      <c r="AR1793" s="431" t="e">
        <f>VLOOKUP($B1793,'acc names'!$C$2:$D$12102,2,FALSE)</f>
        <v>#N/A</v>
      </c>
      <c r="AS1793" s="431" t="e">
        <f>VLOOKUP($AQ1793,software!$A$1:$B$14605,2,FALSE)</f>
        <v>#N/A</v>
      </c>
      <c r="AT1793" s="423"/>
      <c r="AV1793" s="423"/>
    </row>
    <row r="1794" spans="1:48" ht="12.75" x14ac:dyDescent="0.2">
      <c r="A1794" s="101"/>
      <c r="B1794" s="42"/>
      <c r="C1794" s="142"/>
      <c r="D1794" s="143"/>
      <c r="E1794" s="107"/>
      <c r="F1794" s="46"/>
      <c r="G1794" s="46"/>
      <c r="H1794" s="46"/>
      <c r="I1794" s="46"/>
      <c r="J1794" s="46"/>
      <c r="K1794" s="46"/>
      <c r="L1794" s="139"/>
      <c r="M1794" s="41"/>
      <c r="N1794" s="45"/>
      <c r="O1794" s="47"/>
      <c r="P1794" s="43"/>
      <c r="Q1794" s="71" t="e">
        <f>VLOOKUP(N1794,'error categories'!$A$2:$D$54,4,FALSE)</f>
        <v>#N/A</v>
      </c>
      <c r="R1794" s="72" t="e">
        <f>VLOOKUP(N1794,'error categories'!$A$2:$D$54,3,FALSE)</f>
        <v>#N/A</v>
      </c>
      <c r="S1794" s="374"/>
      <c r="T1794" s="377"/>
      <c r="U1794" s="378">
        <f t="shared" si="243"/>
        <v>0</v>
      </c>
      <c r="V1794" s="379"/>
      <c r="W1794" s="380"/>
      <c r="X1794" s="380"/>
      <c r="Y1794" s="380"/>
      <c r="Z1794" s="379"/>
      <c r="AA1794" s="381"/>
      <c r="AB1794" s="379"/>
      <c r="AC1794" s="380"/>
      <c r="AD1794" s="382">
        <f t="shared" si="250"/>
        <v>0</v>
      </c>
      <c r="AE1794" s="383">
        <f t="shared" si="251"/>
        <v>0</v>
      </c>
      <c r="AF1794" s="379"/>
      <c r="AG1794" s="381"/>
      <c r="AH1794" s="379"/>
      <c r="AI1794" s="381"/>
      <c r="AJ1794" s="384" t="str">
        <f t="shared" si="244"/>
        <v/>
      </c>
      <c r="AK1794" s="385" t="str">
        <f t="shared" si="245"/>
        <v/>
      </c>
      <c r="AL1794" s="388" t="str">
        <f t="shared" si="246"/>
        <v/>
      </c>
      <c r="AM1794" s="389" t="str">
        <f t="shared" si="247"/>
        <v/>
      </c>
      <c r="AN1794" s="388" t="str">
        <f t="shared" si="248"/>
        <v/>
      </c>
      <c r="AO1794" s="389" t="str">
        <f t="shared" si="249"/>
        <v/>
      </c>
      <c r="AP1794" s="423"/>
      <c r="AQ1794" s="423"/>
      <c r="AR1794" s="431" t="e">
        <f>VLOOKUP($B1794,'acc names'!$C$2:$D$12102,2,FALSE)</f>
        <v>#N/A</v>
      </c>
      <c r="AS1794" s="431" t="e">
        <f>VLOOKUP($AQ1794,software!$A$1:$B$14605,2,FALSE)</f>
        <v>#N/A</v>
      </c>
      <c r="AT1794" s="423"/>
      <c r="AV1794" s="423"/>
    </row>
    <row r="1795" spans="1:48" ht="12.75" x14ac:dyDescent="0.2">
      <c r="A1795" s="101"/>
      <c r="B1795" s="42"/>
      <c r="C1795" s="142"/>
      <c r="D1795" s="143"/>
      <c r="E1795" s="107"/>
      <c r="F1795" s="46"/>
      <c r="G1795" s="46"/>
      <c r="H1795" s="46"/>
      <c r="I1795" s="46"/>
      <c r="J1795" s="46"/>
      <c r="K1795" s="46"/>
      <c r="L1795" s="139"/>
      <c r="M1795" s="41"/>
      <c r="N1795" s="45"/>
      <c r="O1795" s="47"/>
      <c r="P1795" s="43"/>
      <c r="Q1795" s="71" t="e">
        <f>VLOOKUP(N1795,'error categories'!$A$2:$D$54,4,FALSE)</f>
        <v>#N/A</v>
      </c>
      <c r="R1795" s="72" t="e">
        <f>VLOOKUP(N1795,'error categories'!$A$2:$D$54,3,FALSE)</f>
        <v>#N/A</v>
      </c>
      <c r="S1795" s="374"/>
      <c r="T1795" s="377"/>
      <c r="U1795" s="378">
        <f t="shared" si="243"/>
        <v>0</v>
      </c>
      <c r="V1795" s="379"/>
      <c r="W1795" s="380"/>
      <c r="X1795" s="380"/>
      <c r="Y1795" s="380"/>
      <c r="Z1795" s="379"/>
      <c r="AA1795" s="381"/>
      <c r="AB1795" s="379"/>
      <c r="AC1795" s="380"/>
      <c r="AD1795" s="382">
        <f t="shared" si="250"/>
        <v>0</v>
      </c>
      <c r="AE1795" s="383">
        <f t="shared" si="251"/>
        <v>0</v>
      </c>
      <c r="AF1795" s="379"/>
      <c r="AG1795" s="381"/>
      <c r="AH1795" s="379"/>
      <c r="AI1795" s="381"/>
      <c r="AJ1795" s="384" t="str">
        <f t="shared" si="244"/>
        <v/>
      </c>
      <c r="AK1795" s="385" t="str">
        <f t="shared" si="245"/>
        <v/>
      </c>
      <c r="AL1795" s="388" t="str">
        <f t="shared" si="246"/>
        <v/>
      </c>
      <c r="AM1795" s="389" t="str">
        <f t="shared" si="247"/>
        <v/>
      </c>
      <c r="AN1795" s="388" t="str">
        <f t="shared" si="248"/>
        <v/>
      </c>
      <c r="AO1795" s="389" t="str">
        <f t="shared" si="249"/>
        <v/>
      </c>
      <c r="AP1795" s="423"/>
      <c r="AQ1795" s="423"/>
      <c r="AR1795" s="431" t="e">
        <f>VLOOKUP($B1795,'acc names'!$C$2:$D$12102,2,FALSE)</f>
        <v>#N/A</v>
      </c>
      <c r="AS1795" s="431" t="e">
        <f>VLOOKUP($AQ1795,software!$A$1:$B$14605,2,FALSE)</f>
        <v>#N/A</v>
      </c>
      <c r="AT1795" s="423"/>
      <c r="AV1795" s="423"/>
    </row>
    <row r="1796" spans="1:48" ht="12.75" x14ac:dyDescent="0.2">
      <c r="A1796" s="101"/>
      <c r="B1796" s="42"/>
      <c r="C1796" s="142"/>
      <c r="D1796" s="143"/>
      <c r="E1796" s="107"/>
      <c r="F1796" s="46"/>
      <c r="G1796" s="46"/>
      <c r="H1796" s="46"/>
      <c r="I1796" s="46"/>
      <c r="J1796" s="46"/>
      <c r="K1796" s="46"/>
      <c r="L1796" s="139"/>
      <c r="M1796" s="41"/>
      <c r="N1796" s="45"/>
      <c r="O1796" s="47"/>
      <c r="P1796" s="43"/>
      <c r="Q1796" s="71" t="e">
        <f>VLOOKUP(N1796,'error categories'!$A$2:$D$54,4,FALSE)</f>
        <v>#N/A</v>
      </c>
      <c r="R1796" s="72" t="e">
        <f>VLOOKUP(N1796,'error categories'!$A$2:$D$54,3,FALSE)</f>
        <v>#N/A</v>
      </c>
      <c r="S1796" s="374"/>
      <c r="T1796" s="377"/>
      <c r="U1796" s="378">
        <f t="shared" ref="U1796:U1859" si="252">S1796-T1796</f>
        <v>0</v>
      </c>
      <c r="V1796" s="390"/>
      <c r="W1796" s="391"/>
      <c r="X1796" s="380"/>
      <c r="Y1796" s="380"/>
      <c r="Z1796" s="390"/>
      <c r="AA1796" s="392"/>
      <c r="AB1796" s="393"/>
      <c r="AC1796" s="394"/>
      <c r="AD1796" s="382">
        <f t="shared" si="250"/>
        <v>0</v>
      </c>
      <c r="AE1796" s="383">
        <f t="shared" si="251"/>
        <v>0</v>
      </c>
      <c r="AF1796" s="379"/>
      <c r="AG1796" s="381"/>
      <c r="AH1796" s="379"/>
      <c r="AI1796" s="381"/>
      <c r="AJ1796" s="384" t="str">
        <f t="shared" ref="AJ1796:AJ1859" si="253">IF(E1796="","",IF(AND(U1796=1,(Y1796+AA1796+AD1796+AE1796+AG1796+AI1796)=0),"VU",Y1796+AA1796+AD1796+AE1796+AG1796+AI1796))</f>
        <v/>
      </c>
      <c r="AK1796" s="385" t="str">
        <f t="shared" si="245"/>
        <v/>
      </c>
      <c r="AL1796" s="388" t="str">
        <f t="shared" si="246"/>
        <v/>
      </c>
      <c r="AM1796" s="389" t="str">
        <f t="shared" si="247"/>
        <v/>
      </c>
      <c r="AN1796" s="388" t="str">
        <f t="shared" si="248"/>
        <v/>
      </c>
      <c r="AO1796" s="389" t="str">
        <f t="shared" si="249"/>
        <v/>
      </c>
      <c r="AP1796" s="423"/>
      <c r="AQ1796" s="423"/>
      <c r="AR1796" s="431" t="e">
        <f>VLOOKUP($B1796,'acc names'!$C$2:$D$12102,2,FALSE)</f>
        <v>#N/A</v>
      </c>
      <c r="AS1796" s="431" t="e">
        <f>VLOOKUP($AQ1796,software!$A$1:$B$14605,2,FALSE)</f>
        <v>#N/A</v>
      </c>
      <c r="AT1796" s="423"/>
      <c r="AV1796" s="423"/>
    </row>
    <row r="1797" spans="1:48" ht="12.75" x14ac:dyDescent="0.2">
      <c r="A1797" s="101"/>
      <c r="B1797" s="42"/>
      <c r="C1797" s="142"/>
      <c r="D1797" s="143"/>
      <c r="E1797" s="107"/>
      <c r="F1797" s="46"/>
      <c r="G1797" s="46"/>
      <c r="H1797" s="46"/>
      <c r="I1797" s="46"/>
      <c r="J1797" s="46"/>
      <c r="K1797" s="46"/>
      <c r="L1797" s="139"/>
      <c r="M1797" s="41"/>
      <c r="N1797" s="45"/>
      <c r="O1797" s="47"/>
      <c r="P1797" s="43"/>
      <c r="Q1797" s="71" t="e">
        <f>VLOOKUP(N1797,'error categories'!$A$2:$D$54,4,FALSE)</f>
        <v>#N/A</v>
      </c>
      <c r="R1797" s="72" t="e">
        <f>VLOOKUP(N1797,'error categories'!$A$2:$D$54,3,FALSE)</f>
        <v>#N/A</v>
      </c>
      <c r="S1797" s="374"/>
      <c r="T1797" s="377"/>
      <c r="U1797" s="378">
        <f t="shared" si="252"/>
        <v>0</v>
      </c>
      <c r="V1797" s="390"/>
      <c r="W1797" s="391"/>
      <c r="X1797" s="380"/>
      <c r="Y1797" s="380"/>
      <c r="Z1797" s="390"/>
      <c r="AA1797" s="392"/>
      <c r="AB1797" s="393"/>
      <c r="AC1797" s="394"/>
      <c r="AD1797" s="382">
        <f t="shared" si="250"/>
        <v>0</v>
      </c>
      <c r="AE1797" s="383">
        <f t="shared" si="251"/>
        <v>0</v>
      </c>
      <c r="AF1797" s="379"/>
      <c r="AG1797" s="381"/>
      <c r="AH1797" s="379"/>
      <c r="AI1797" s="381"/>
      <c r="AJ1797" s="384" t="str">
        <f t="shared" si="253"/>
        <v/>
      </c>
      <c r="AK1797" s="385" t="str">
        <f t="shared" ref="AK1797:AK1860" si="254">IF(OR(AJ1797="",AJ1797="VU"),"",ABS(AJ1797))</f>
        <v/>
      </c>
      <c r="AL1797" s="388" t="str">
        <f t="shared" ref="AL1797:AL1860" si="255">IF(OR(AJ1797="VU",AJ1797="",AJ1797=0,AJ1797&lt;0),"",AJ1797)</f>
        <v/>
      </c>
      <c r="AM1797" s="389" t="str">
        <f t="shared" ref="AM1797:AM1860" si="256">IF(OR(AJ1797="VU",AJ1797="",AJ1797=0,AJ1797&gt;0),"",AJ1797)</f>
        <v/>
      </c>
      <c r="AN1797" s="388" t="str">
        <f t="shared" ref="AN1797:AN1860" si="257">IF(AL1797="","",1)</f>
        <v/>
      </c>
      <c r="AO1797" s="389" t="str">
        <f t="shared" ref="AO1797:AO1860" si="258">IF(AM1797="","",1)</f>
        <v/>
      </c>
      <c r="AP1797" s="423"/>
      <c r="AQ1797" s="423"/>
      <c r="AR1797" s="431" t="e">
        <f>VLOOKUP($B1797,'acc names'!$C$2:$D$12102,2,FALSE)</f>
        <v>#N/A</v>
      </c>
      <c r="AS1797" s="431" t="e">
        <f>VLOOKUP($AQ1797,software!$A$1:$B$14605,2,FALSE)</f>
        <v>#N/A</v>
      </c>
      <c r="AT1797" s="423"/>
      <c r="AV1797" s="423"/>
    </row>
    <row r="1798" spans="1:48" ht="12.75" x14ac:dyDescent="0.2">
      <c r="A1798" s="101"/>
      <c r="B1798" s="42"/>
      <c r="C1798" s="142"/>
      <c r="D1798" s="143"/>
      <c r="E1798" s="107"/>
      <c r="F1798" s="46"/>
      <c r="G1798" s="46"/>
      <c r="H1798" s="46"/>
      <c r="I1798" s="46"/>
      <c r="J1798" s="46"/>
      <c r="K1798" s="46"/>
      <c r="L1798" s="139"/>
      <c r="M1798" s="41"/>
      <c r="N1798" s="45"/>
      <c r="O1798" s="47"/>
      <c r="P1798" s="43"/>
      <c r="Q1798" s="71" t="e">
        <f>VLOOKUP(N1798,'error categories'!$A$2:$D$54,4,FALSE)</f>
        <v>#N/A</v>
      </c>
      <c r="R1798" s="72" t="e">
        <f>VLOOKUP(N1798,'error categories'!$A$2:$D$54,3,FALSE)</f>
        <v>#N/A</v>
      </c>
      <c r="S1798" s="374"/>
      <c r="T1798" s="377"/>
      <c r="U1798" s="378">
        <f t="shared" si="252"/>
        <v>0</v>
      </c>
      <c r="V1798" s="390"/>
      <c r="W1798" s="391"/>
      <c r="X1798" s="380"/>
      <c r="Y1798" s="380"/>
      <c r="Z1798" s="390"/>
      <c r="AA1798" s="392"/>
      <c r="AB1798" s="393"/>
      <c r="AC1798" s="394"/>
      <c r="AD1798" s="382">
        <f t="shared" ref="AD1798:AD1861" si="259">AB1798*-900</f>
        <v>0</v>
      </c>
      <c r="AE1798" s="383">
        <f t="shared" ref="AE1798:AE1861" si="260">AC1798*-880</f>
        <v>0</v>
      </c>
      <c r="AF1798" s="379"/>
      <c r="AG1798" s="381"/>
      <c r="AH1798" s="379"/>
      <c r="AI1798" s="381"/>
      <c r="AJ1798" s="384" t="str">
        <f t="shared" si="253"/>
        <v/>
      </c>
      <c r="AK1798" s="385" t="str">
        <f t="shared" si="254"/>
        <v/>
      </c>
      <c r="AL1798" s="388" t="str">
        <f t="shared" si="255"/>
        <v/>
      </c>
      <c r="AM1798" s="389" t="str">
        <f t="shared" si="256"/>
        <v/>
      </c>
      <c r="AN1798" s="388" t="str">
        <f t="shared" si="257"/>
        <v/>
      </c>
      <c r="AO1798" s="389" t="str">
        <f t="shared" si="258"/>
        <v/>
      </c>
      <c r="AP1798" s="423"/>
      <c r="AQ1798" s="423"/>
      <c r="AR1798" s="431" t="e">
        <f>VLOOKUP($B1798,'acc names'!$C$2:$D$12102,2,FALSE)</f>
        <v>#N/A</v>
      </c>
      <c r="AS1798" s="431" t="e">
        <f>VLOOKUP($AQ1798,software!$A$1:$B$14605,2,FALSE)</f>
        <v>#N/A</v>
      </c>
      <c r="AT1798" s="423"/>
      <c r="AV1798" s="423"/>
    </row>
    <row r="1799" spans="1:48" ht="12.75" x14ac:dyDescent="0.2">
      <c r="A1799" s="101"/>
      <c r="B1799" s="42"/>
      <c r="C1799" s="142"/>
      <c r="D1799" s="143"/>
      <c r="E1799" s="107"/>
      <c r="F1799" s="46"/>
      <c r="G1799" s="46"/>
      <c r="H1799" s="46"/>
      <c r="I1799" s="46"/>
      <c r="J1799" s="46"/>
      <c r="K1799" s="46"/>
      <c r="L1799" s="139"/>
      <c r="M1799" s="41"/>
      <c r="N1799" s="45"/>
      <c r="O1799" s="47"/>
      <c r="P1799" s="43"/>
      <c r="Q1799" s="71" t="e">
        <f>VLOOKUP(N1799,'error categories'!$A$2:$D$54,4,FALSE)</f>
        <v>#N/A</v>
      </c>
      <c r="R1799" s="72" t="e">
        <f>VLOOKUP(N1799,'error categories'!$A$2:$D$54,3,FALSE)</f>
        <v>#N/A</v>
      </c>
      <c r="S1799" s="374"/>
      <c r="T1799" s="377"/>
      <c r="U1799" s="378">
        <f t="shared" si="252"/>
        <v>0</v>
      </c>
      <c r="V1799" s="379"/>
      <c r="W1799" s="380"/>
      <c r="X1799" s="380"/>
      <c r="Y1799" s="380"/>
      <c r="Z1799" s="379"/>
      <c r="AA1799" s="381"/>
      <c r="AB1799" s="379"/>
      <c r="AC1799" s="380"/>
      <c r="AD1799" s="382">
        <f t="shared" si="259"/>
        <v>0</v>
      </c>
      <c r="AE1799" s="383">
        <f t="shared" si="260"/>
        <v>0</v>
      </c>
      <c r="AF1799" s="379"/>
      <c r="AG1799" s="381"/>
      <c r="AH1799" s="379"/>
      <c r="AI1799" s="381"/>
      <c r="AJ1799" s="384" t="str">
        <f t="shared" si="253"/>
        <v/>
      </c>
      <c r="AK1799" s="385" t="str">
        <f t="shared" si="254"/>
        <v/>
      </c>
      <c r="AL1799" s="388" t="str">
        <f t="shared" si="255"/>
        <v/>
      </c>
      <c r="AM1799" s="389" t="str">
        <f t="shared" si="256"/>
        <v/>
      </c>
      <c r="AN1799" s="388" t="str">
        <f t="shared" si="257"/>
        <v/>
      </c>
      <c r="AO1799" s="389" t="str">
        <f t="shared" si="258"/>
        <v/>
      </c>
      <c r="AP1799" s="423"/>
      <c r="AQ1799" s="423"/>
      <c r="AR1799" s="431" t="e">
        <f>VLOOKUP($B1799,'acc names'!$C$2:$D$12102,2,FALSE)</f>
        <v>#N/A</v>
      </c>
      <c r="AS1799" s="431" t="e">
        <f>VLOOKUP($AQ1799,software!$A$1:$B$14605,2,FALSE)</f>
        <v>#N/A</v>
      </c>
      <c r="AT1799" s="423"/>
      <c r="AV1799" s="423"/>
    </row>
    <row r="1800" spans="1:48" ht="12.75" x14ac:dyDescent="0.2">
      <c r="A1800" s="101"/>
      <c r="B1800" s="42"/>
      <c r="C1800" s="142"/>
      <c r="D1800" s="143"/>
      <c r="E1800" s="107"/>
      <c r="F1800" s="46"/>
      <c r="G1800" s="46"/>
      <c r="H1800" s="46"/>
      <c r="I1800" s="46"/>
      <c r="J1800" s="46"/>
      <c r="K1800" s="46"/>
      <c r="L1800" s="139"/>
      <c r="M1800" s="41"/>
      <c r="N1800" s="45"/>
      <c r="O1800" s="47"/>
      <c r="P1800" s="43"/>
      <c r="Q1800" s="71" t="e">
        <f>VLOOKUP(N1800,'error categories'!$A$2:$D$54,4,FALSE)</f>
        <v>#N/A</v>
      </c>
      <c r="R1800" s="72" t="e">
        <f>VLOOKUP(N1800,'error categories'!$A$2:$D$54,3,FALSE)</f>
        <v>#N/A</v>
      </c>
      <c r="S1800" s="374"/>
      <c r="T1800" s="377"/>
      <c r="U1800" s="378">
        <f t="shared" si="252"/>
        <v>0</v>
      </c>
      <c r="V1800" s="379"/>
      <c r="W1800" s="380"/>
      <c r="X1800" s="380"/>
      <c r="Y1800" s="380"/>
      <c r="Z1800" s="379"/>
      <c r="AA1800" s="381"/>
      <c r="AB1800" s="379"/>
      <c r="AC1800" s="380"/>
      <c r="AD1800" s="382">
        <f t="shared" si="259"/>
        <v>0</v>
      </c>
      <c r="AE1800" s="383">
        <f t="shared" si="260"/>
        <v>0</v>
      </c>
      <c r="AF1800" s="379"/>
      <c r="AG1800" s="381"/>
      <c r="AH1800" s="379"/>
      <c r="AI1800" s="381"/>
      <c r="AJ1800" s="384" t="str">
        <f t="shared" si="253"/>
        <v/>
      </c>
      <c r="AK1800" s="385" t="str">
        <f t="shared" si="254"/>
        <v/>
      </c>
      <c r="AL1800" s="388" t="str">
        <f t="shared" si="255"/>
        <v/>
      </c>
      <c r="AM1800" s="389" t="str">
        <f t="shared" si="256"/>
        <v/>
      </c>
      <c r="AN1800" s="388" t="str">
        <f t="shared" si="257"/>
        <v/>
      </c>
      <c r="AO1800" s="389" t="str">
        <f t="shared" si="258"/>
        <v/>
      </c>
      <c r="AP1800" s="423"/>
      <c r="AQ1800" s="423"/>
      <c r="AR1800" s="431" t="e">
        <f>VLOOKUP($B1800,'acc names'!$C$2:$D$12102,2,FALSE)</f>
        <v>#N/A</v>
      </c>
      <c r="AS1800" s="431" t="e">
        <f>VLOOKUP($AQ1800,software!$A$1:$B$14605,2,FALSE)</f>
        <v>#N/A</v>
      </c>
      <c r="AT1800" s="423"/>
      <c r="AV1800" s="423"/>
    </row>
    <row r="1801" spans="1:48" ht="12.75" x14ac:dyDescent="0.2">
      <c r="A1801" s="101"/>
      <c r="B1801" s="42"/>
      <c r="C1801" s="142"/>
      <c r="D1801" s="143"/>
      <c r="E1801" s="107"/>
      <c r="F1801" s="46"/>
      <c r="G1801" s="46"/>
      <c r="H1801" s="46"/>
      <c r="I1801" s="46"/>
      <c r="J1801" s="46"/>
      <c r="K1801" s="46"/>
      <c r="L1801" s="139"/>
      <c r="M1801" s="41"/>
      <c r="N1801" s="45"/>
      <c r="O1801" s="47"/>
      <c r="P1801" s="43"/>
      <c r="Q1801" s="71" t="e">
        <f>VLOOKUP(N1801,'error categories'!$A$2:$D$54,4,FALSE)</f>
        <v>#N/A</v>
      </c>
      <c r="R1801" s="72" t="e">
        <f>VLOOKUP(N1801,'error categories'!$A$2:$D$54,3,FALSE)</f>
        <v>#N/A</v>
      </c>
      <c r="S1801" s="374"/>
      <c r="T1801" s="377"/>
      <c r="U1801" s="378">
        <f t="shared" si="252"/>
        <v>0</v>
      </c>
      <c r="V1801" s="379"/>
      <c r="W1801" s="380"/>
      <c r="X1801" s="380"/>
      <c r="Y1801" s="380"/>
      <c r="Z1801" s="379"/>
      <c r="AA1801" s="381"/>
      <c r="AB1801" s="379"/>
      <c r="AC1801" s="380"/>
      <c r="AD1801" s="382">
        <f t="shared" si="259"/>
        <v>0</v>
      </c>
      <c r="AE1801" s="383">
        <f t="shared" si="260"/>
        <v>0</v>
      </c>
      <c r="AF1801" s="379"/>
      <c r="AG1801" s="381"/>
      <c r="AH1801" s="379"/>
      <c r="AI1801" s="381"/>
      <c r="AJ1801" s="384" t="str">
        <f t="shared" si="253"/>
        <v/>
      </c>
      <c r="AK1801" s="385" t="str">
        <f t="shared" si="254"/>
        <v/>
      </c>
      <c r="AL1801" s="388" t="str">
        <f t="shared" si="255"/>
        <v/>
      </c>
      <c r="AM1801" s="389" t="str">
        <f t="shared" si="256"/>
        <v/>
      </c>
      <c r="AN1801" s="388" t="str">
        <f t="shared" si="257"/>
        <v/>
      </c>
      <c r="AO1801" s="389" t="str">
        <f t="shared" si="258"/>
        <v/>
      </c>
      <c r="AP1801" s="423"/>
      <c r="AQ1801" s="423"/>
      <c r="AR1801" s="431" t="e">
        <f>VLOOKUP($B1801,'acc names'!$C$2:$D$12102,2,FALSE)</f>
        <v>#N/A</v>
      </c>
      <c r="AS1801" s="431" t="e">
        <f>VLOOKUP($AQ1801,software!$A$1:$B$14605,2,FALSE)</f>
        <v>#N/A</v>
      </c>
      <c r="AT1801" s="423"/>
      <c r="AV1801" s="423"/>
    </row>
    <row r="1802" spans="1:48" ht="12.75" x14ac:dyDescent="0.2">
      <c r="A1802" s="101"/>
      <c r="B1802" s="42"/>
      <c r="C1802" s="142"/>
      <c r="D1802" s="143"/>
      <c r="E1802" s="107"/>
      <c r="F1802" s="46"/>
      <c r="G1802" s="46"/>
      <c r="H1802" s="46"/>
      <c r="I1802" s="46"/>
      <c r="J1802" s="46"/>
      <c r="K1802" s="46"/>
      <c r="L1802" s="139"/>
      <c r="M1802" s="41"/>
      <c r="N1802" s="45"/>
      <c r="O1802" s="47"/>
      <c r="P1802" s="43"/>
      <c r="Q1802" s="71" t="e">
        <f>VLOOKUP(N1802,'error categories'!$A$2:$D$54,4,FALSE)</f>
        <v>#N/A</v>
      </c>
      <c r="R1802" s="72" t="e">
        <f>VLOOKUP(N1802,'error categories'!$A$2:$D$54,3,FALSE)</f>
        <v>#N/A</v>
      </c>
      <c r="S1802" s="374"/>
      <c r="T1802" s="377"/>
      <c r="U1802" s="378">
        <f t="shared" si="252"/>
        <v>0</v>
      </c>
      <c r="V1802" s="390"/>
      <c r="W1802" s="391"/>
      <c r="X1802" s="380"/>
      <c r="Y1802" s="380"/>
      <c r="Z1802" s="390"/>
      <c r="AA1802" s="392"/>
      <c r="AB1802" s="393"/>
      <c r="AC1802" s="394"/>
      <c r="AD1802" s="382">
        <f t="shared" si="259"/>
        <v>0</v>
      </c>
      <c r="AE1802" s="383">
        <f t="shared" si="260"/>
        <v>0</v>
      </c>
      <c r="AF1802" s="379"/>
      <c r="AG1802" s="381"/>
      <c r="AH1802" s="379"/>
      <c r="AI1802" s="381"/>
      <c r="AJ1802" s="384" t="str">
        <f t="shared" si="253"/>
        <v/>
      </c>
      <c r="AK1802" s="385" t="str">
        <f t="shared" si="254"/>
        <v/>
      </c>
      <c r="AL1802" s="388" t="str">
        <f t="shared" si="255"/>
        <v/>
      </c>
      <c r="AM1802" s="389" t="str">
        <f t="shared" si="256"/>
        <v/>
      </c>
      <c r="AN1802" s="388" t="str">
        <f t="shared" si="257"/>
        <v/>
      </c>
      <c r="AO1802" s="389" t="str">
        <f t="shared" si="258"/>
        <v/>
      </c>
      <c r="AP1802" s="423"/>
      <c r="AQ1802" s="423"/>
      <c r="AR1802" s="431" t="e">
        <f>VLOOKUP($B1802,'acc names'!$C$2:$D$12102,2,FALSE)</f>
        <v>#N/A</v>
      </c>
      <c r="AS1802" s="431" t="e">
        <f>VLOOKUP($AQ1802,software!$A$1:$B$14605,2,FALSE)</f>
        <v>#N/A</v>
      </c>
      <c r="AT1802" s="423"/>
      <c r="AV1802" s="423"/>
    </row>
    <row r="1803" spans="1:48" ht="12.75" x14ac:dyDescent="0.2">
      <c r="A1803" s="101"/>
      <c r="B1803" s="42"/>
      <c r="C1803" s="142"/>
      <c r="D1803" s="143"/>
      <c r="E1803" s="107"/>
      <c r="F1803" s="46"/>
      <c r="G1803" s="46"/>
      <c r="H1803" s="46"/>
      <c r="I1803" s="46"/>
      <c r="J1803" s="46"/>
      <c r="K1803" s="46"/>
      <c r="L1803" s="139"/>
      <c r="M1803" s="41"/>
      <c r="N1803" s="45"/>
      <c r="O1803" s="47"/>
      <c r="P1803" s="43"/>
      <c r="Q1803" s="71" t="e">
        <f>VLOOKUP(N1803,'error categories'!$A$2:$D$54,4,FALSE)</f>
        <v>#N/A</v>
      </c>
      <c r="R1803" s="72" t="e">
        <f>VLOOKUP(N1803,'error categories'!$A$2:$D$54,3,FALSE)</f>
        <v>#N/A</v>
      </c>
      <c r="S1803" s="374"/>
      <c r="T1803" s="377"/>
      <c r="U1803" s="378">
        <f t="shared" si="252"/>
        <v>0</v>
      </c>
      <c r="V1803" s="379"/>
      <c r="W1803" s="380"/>
      <c r="X1803" s="380"/>
      <c r="Y1803" s="380"/>
      <c r="Z1803" s="379"/>
      <c r="AA1803" s="381"/>
      <c r="AB1803" s="379"/>
      <c r="AC1803" s="380"/>
      <c r="AD1803" s="382">
        <f t="shared" si="259"/>
        <v>0</v>
      </c>
      <c r="AE1803" s="383">
        <f t="shared" si="260"/>
        <v>0</v>
      </c>
      <c r="AF1803" s="379"/>
      <c r="AG1803" s="381"/>
      <c r="AH1803" s="379"/>
      <c r="AI1803" s="381"/>
      <c r="AJ1803" s="384" t="str">
        <f t="shared" si="253"/>
        <v/>
      </c>
      <c r="AK1803" s="385" t="str">
        <f t="shared" si="254"/>
        <v/>
      </c>
      <c r="AL1803" s="388" t="str">
        <f t="shared" si="255"/>
        <v/>
      </c>
      <c r="AM1803" s="389" t="str">
        <f t="shared" si="256"/>
        <v/>
      </c>
      <c r="AN1803" s="388" t="str">
        <f t="shared" si="257"/>
        <v/>
      </c>
      <c r="AO1803" s="389" t="str">
        <f t="shared" si="258"/>
        <v/>
      </c>
      <c r="AP1803" s="423"/>
      <c r="AQ1803" s="423"/>
      <c r="AR1803" s="431" t="e">
        <f>VLOOKUP($B1803,'acc names'!$C$2:$D$12102,2,FALSE)</f>
        <v>#N/A</v>
      </c>
      <c r="AS1803" s="431" t="e">
        <f>VLOOKUP($AQ1803,software!$A$1:$B$14605,2,FALSE)</f>
        <v>#N/A</v>
      </c>
      <c r="AT1803" s="423"/>
      <c r="AV1803" s="423"/>
    </row>
    <row r="1804" spans="1:48" ht="12.75" x14ac:dyDescent="0.2">
      <c r="A1804" s="101"/>
      <c r="B1804" s="42"/>
      <c r="C1804" s="142"/>
      <c r="D1804" s="143"/>
      <c r="E1804" s="107"/>
      <c r="F1804" s="46"/>
      <c r="G1804" s="46"/>
      <c r="H1804" s="46"/>
      <c r="I1804" s="46"/>
      <c r="J1804" s="46"/>
      <c r="K1804" s="46"/>
      <c r="L1804" s="139"/>
      <c r="M1804" s="41"/>
      <c r="N1804" s="45"/>
      <c r="O1804" s="47"/>
      <c r="P1804" s="43"/>
      <c r="Q1804" s="71" t="e">
        <f>VLOOKUP(N1804,'error categories'!$A$2:$D$54,4,FALSE)</f>
        <v>#N/A</v>
      </c>
      <c r="R1804" s="72" t="e">
        <f>VLOOKUP(N1804,'error categories'!$A$2:$D$54,3,FALSE)</f>
        <v>#N/A</v>
      </c>
      <c r="S1804" s="374"/>
      <c r="T1804" s="377"/>
      <c r="U1804" s="378">
        <f t="shared" si="252"/>
        <v>0</v>
      </c>
      <c r="V1804" s="390"/>
      <c r="W1804" s="391"/>
      <c r="X1804" s="380"/>
      <c r="Y1804" s="380"/>
      <c r="Z1804" s="390"/>
      <c r="AA1804" s="392"/>
      <c r="AB1804" s="393"/>
      <c r="AC1804" s="394"/>
      <c r="AD1804" s="382">
        <f t="shared" si="259"/>
        <v>0</v>
      </c>
      <c r="AE1804" s="383">
        <f t="shared" si="260"/>
        <v>0</v>
      </c>
      <c r="AF1804" s="379"/>
      <c r="AG1804" s="381"/>
      <c r="AH1804" s="379"/>
      <c r="AI1804" s="381"/>
      <c r="AJ1804" s="384" t="str">
        <f t="shared" si="253"/>
        <v/>
      </c>
      <c r="AK1804" s="385" t="str">
        <f t="shared" si="254"/>
        <v/>
      </c>
      <c r="AL1804" s="388" t="str">
        <f t="shared" si="255"/>
        <v/>
      </c>
      <c r="AM1804" s="389" t="str">
        <f t="shared" si="256"/>
        <v/>
      </c>
      <c r="AN1804" s="388" t="str">
        <f t="shared" si="257"/>
        <v/>
      </c>
      <c r="AO1804" s="389" t="str">
        <f t="shared" si="258"/>
        <v/>
      </c>
      <c r="AP1804" s="423"/>
      <c r="AQ1804" s="423"/>
      <c r="AR1804" s="431" t="e">
        <f>VLOOKUP($B1804,'acc names'!$C$2:$D$12102,2,FALSE)</f>
        <v>#N/A</v>
      </c>
      <c r="AS1804" s="431" t="e">
        <f>VLOOKUP($AQ1804,software!$A$1:$B$14605,2,FALSE)</f>
        <v>#N/A</v>
      </c>
      <c r="AT1804" s="423"/>
      <c r="AV1804" s="423"/>
    </row>
    <row r="1805" spans="1:48" ht="12.75" x14ac:dyDescent="0.2">
      <c r="A1805" s="101"/>
      <c r="B1805" s="42"/>
      <c r="C1805" s="142"/>
      <c r="D1805" s="143"/>
      <c r="E1805" s="107"/>
      <c r="F1805" s="46"/>
      <c r="G1805" s="46"/>
      <c r="H1805" s="46"/>
      <c r="I1805" s="46"/>
      <c r="J1805" s="46"/>
      <c r="K1805" s="46"/>
      <c r="L1805" s="139"/>
      <c r="M1805" s="41"/>
      <c r="N1805" s="45"/>
      <c r="O1805" s="47"/>
      <c r="P1805" s="43"/>
      <c r="Q1805" s="71" t="e">
        <f>VLOOKUP(N1805,'error categories'!$A$2:$D$54,4,FALSE)</f>
        <v>#N/A</v>
      </c>
      <c r="R1805" s="72" t="e">
        <f>VLOOKUP(N1805,'error categories'!$A$2:$D$54,3,FALSE)</f>
        <v>#N/A</v>
      </c>
      <c r="S1805" s="374"/>
      <c r="T1805" s="377"/>
      <c r="U1805" s="378">
        <f t="shared" si="252"/>
        <v>0</v>
      </c>
      <c r="V1805" s="379"/>
      <c r="W1805" s="380"/>
      <c r="X1805" s="380"/>
      <c r="Y1805" s="380"/>
      <c r="Z1805" s="379"/>
      <c r="AA1805" s="381"/>
      <c r="AB1805" s="379"/>
      <c r="AC1805" s="380"/>
      <c r="AD1805" s="382">
        <f t="shared" si="259"/>
        <v>0</v>
      </c>
      <c r="AE1805" s="383">
        <f t="shared" si="260"/>
        <v>0</v>
      </c>
      <c r="AF1805" s="379"/>
      <c r="AG1805" s="381"/>
      <c r="AH1805" s="379"/>
      <c r="AI1805" s="381"/>
      <c r="AJ1805" s="384" t="str">
        <f t="shared" si="253"/>
        <v/>
      </c>
      <c r="AK1805" s="385" t="str">
        <f t="shared" si="254"/>
        <v/>
      </c>
      <c r="AL1805" s="388" t="str">
        <f t="shared" si="255"/>
        <v/>
      </c>
      <c r="AM1805" s="389" t="str">
        <f t="shared" si="256"/>
        <v/>
      </c>
      <c r="AN1805" s="388" t="str">
        <f t="shared" si="257"/>
        <v/>
      </c>
      <c r="AO1805" s="389" t="str">
        <f t="shared" si="258"/>
        <v/>
      </c>
      <c r="AP1805" s="423"/>
      <c r="AQ1805" s="423"/>
      <c r="AR1805" s="431" t="e">
        <f>VLOOKUP($B1805,'acc names'!$C$2:$D$12102,2,FALSE)</f>
        <v>#N/A</v>
      </c>
      <c r="AS1805" s="431" t="e">
        <f>VLOOKUP($AQ1805,software!$A$1:$B$14605,2,FALSE)</f>
        <v>#N/A</v>
      </c>
      <c r="AT1805" s="423"/>
      <c r="AV1805" s="423"/>
    </row>
    <row r="1806" spans="1:48" ht="12.75" x14ac:dyDescent="0.2">
      <c r="A1806" s="101"/>
      <c r="B1806" s="42"/>
      <c r="C1806" s="142"/>
      <c r="D1806" s="143"/>
      <c r="E1806" s="107"/>
      <c r="F1806" s="46"/>
      <c r="G1806" s="46"/>
      <c r="H1806" s="46"/>
      <c r="I1806" s="46"/>
      <c r="J1806" s="46"/>
      <c r="K1806" s="46"/>
      <c r="L1806" s="139"/>
      <c r="M1806" s="41"/>
      <c r="N1806" s="45"/>
      <c r="O1806" s="47"/>
      <c r="P1806" s="43"/>
      <c r="Q1806" s="71" t="e">
        <f>VLOOKUP(N1806,'error categories'!$A$2:$D$54,4,FALSE)</f>
        <v>#N/A</v>
      </c>
      <c r="R1806" s="72" t="e">
        <f>VLOOKUP(N1806,'error categories'!$A$2:$D$54,3,FALSE)</f>
        <v>#N/A</v>
      </c>
      <c r="S1806" s="374"/>
      <c r="T1806" s="377"/>
      <c r="U1806" s="378">
        <f t="shared" si="252"/>
        <v>0</v>
      </c>
      <c r="V1806" s="390"/>
      <c r="W1806" s="391"/>
      <c r="X1806" s="380"/>
      <c r="Y1806" s="380"/>
      <c r="Z1806" s="390"/>
      <c r="AA1806" s="392"/>
      <c r="AB1806" s="393"/>
      <c r="AC1806" s="394"/>
      <c r="AD1806" s="382">
        <f t="shared" si="259"/>
        <v>0</v>
      </c>
      <c r="AE1806" s="383">
        <f t="shared" si="260"/>
        <v>0</v>
      </c>
      <c r="AF1806" s="379"/>
      <c r="AG1806" s="381"/>
      <c r="AH1806" s="379"/>
      <c r="AI1806" s="381"/>
      <c r="AJ1806" s="384" t="str">
        <f t="shared" si="253"/>
        <v/>
      </c>
      <c r="AK1806" s="385" t="str">
        <f t="shared" si="254"/>
        <v/>
      </c>
      <c r="AL1806" s="388" t="str">
        <f t="shared" si="255"/>
        <v/>
      </c>
      <c r="AM1806" s="389" t="str">
        <f t="shared" si="256"/>
        <v/>
      </c>
      <c r="AN1806" s="388" t="str">
        <f t="shared" si="257"/>
        <v/>
      </c>
      <c r="AO1806" s="389" t="str">
        <f t="shared" si="258"/>
        <v/>
      </c>
      <c r="AP1806" s="423"/>
      <c r="AQ1806" s="423"/>
      <c r="AR1806" s="431" t="e">
        <f>VLOOKUP($B1806,'acc names'!$C$2:$D$12102,2,FALSE)</f>
        <v>#N/A</v>
      </c>
      <c r="AS1806" s="431" t="e">
        <f>VLOOKUP($AQ1806,software!$A$1:$B$14605,2,FALSE)</f>
        <v>#N/A</v>
      </c>
      <c r="AT1806" s="423"/>
      <c r="AV1806" s="423"/>
    </row>
    <row r="1807" spans="1:48" ht="12.75" x14ac:dyDescent="0.2">
      <c r="A1807" s="101"/>
      <c r="B1807" s="42"/>
      <c r="C1807" s="142"/>
      <c r="D1807" s="143"/>
      <c r="E1807" s="107"/>
      <c r="F1807" s="46"/>
      <c r="G1807" s="46"/>
      <c r="H1807" s="46"/>
      <c r="I1807" s="46"/>
      <c r="J1807" s="46"/>
      <c r="K1807" s="46"/>
      <c r="L1807" s="139"/>
      <c r="M1807" s="41"/>
      <c r="N1807" s="45"/>
      <c r="O1807" s="47"/>
      <c r="P1807" s="43"/>
      <c r="Q1807" s="71" t="e">
        <f>VLOOKUP(N1807,'error categories'!$A$2:$D$54,4,FALSE)</f>
        <v>#N/A</v>
      </c>
      <c r="R1807" s="72" t="e">
        <f>VLOOKUP(N1807,'error categories'!$A$2:$D$54,3,FALSE)</f>
        <v>#N/A</v>
      </c>
      <c r="S1807" s="374"/>
      <c r="T1807" s="377"/>
      <c r="U1807" s="378">
        <f t="shared" si="252"/>
        <v>0</v>
      </c>
      <c r="V1807" s="379"/>
      <c r="W1807" s="380"/>
      <c r="X1807" s="380"/>
      <c r="Y1807" s="380"/>
      <c r="Z1807" s="379"/>
      <c r="AA1807" s="381"/>
      <c r="AB1807" s="379"/>
      <c r="AC1807" s="380"/>
      <c r="AD1807" s="382">
        <f t="shared" si="259"/>
        <v>0</v>
      </c>
      <c r="AE1807" s="383">
        <f t="shared" si="260"/>
        <v>0</v>
      </c>
      <c r="AF1807" s="379"/>
      <c r="AG1807" s="381"/>
      <c r="AH1807" s="379"/>
      <c r="AI1807" s="381"/>
      <c r="AJ1807" s="384" t="str">
        <f t="shared" si="253"/>
        <v/>
      </c>
      <c r="AK1807" s="385" t="str">
        <f t="shared" si="254"/>
        <v/>
      </c>
      <c r="AL1807" s="388" t="str">
        <f t="shared" si="255"/>
        <v/>
      </c>
      <c r="AM1807" s="389" t="str">
        <f t="shared" si="256"/>
        <v/>
      </c>
      <c r="AN1807" s="388" t="str">
        <f t="shared" si="257"/>
        <v/>
      </c>
      <c r="AO1807" s="389" t="str">
        <f t="shared" si="258"/>
        <v/>
      </c>
      <c r="AP1807" s="423"/>
      <c r="AQ1807" s="423"/>
      <c r="AR1807" s="431" t="e">
        <f>VLOOKUP($B1807,'acc names'!$C$2:$D$12102,2,FALSE)</f>
        <v>#N/A</v>
      </c>
      <c r="AS1807" s="431" t="e">
        <f>VLOOKUP($AQ1807,software!$A$1:$B$14605,2,FALSE)</f>
        <v>#N/A</v>
      </c>
      <c r="AT1807" s="423"/>
      <c r="AV1807" s="423"/>
    </row>
    <row r="1808" spans="1:48" ht="12.75" x14ac:dyDescent="0.2">
      <c r="A1808" s="101"/>
      <c r="B1808" s="42"/>
      <c r="C1808" s="142"/>
      <c r="D1808" s="143"/>
      <c r="E1808" s="107"/>
      <c r="F1808" s="46"/>
      <c r="G1808" s="46"/>
      <c r="H1808" s="46"/>
      <c r="I1808" s="46"/>
      <c r="J1808" s="46"/>
      <c r="K1808" s="46"/>
      <c r="L1808" s="139"/>
      <c r="M1808" s="41"/>
      <c r="N1808" s="45"/>
      <c r="O1808" s="47"/>
      <c r="P1808" s="43"/>
      <c r="Q1808" s="71" t="e">
        <f>VLOOKUP(N1808,'error categories'!$A$2:$D$54,4,FALSE)</f>
        <v>#N/A</v>
      </c>
      <c r="R1808" s="72" t="e">
        <f>VLOOKUP(N1808,'error categories'!$A$2:$D$54,3,FALSE)</f>
        <v>#N/A</v>
      </c>
      <c r="S1808" s="374"/>
      <c r="T1808" s="377"/>
      <c r="U1808" s="378">
        <f t="shared" si="252"/>
        <v>0</v>
      </c>
      <c r="V1808" s="379"/>
      <c r="W1808" s="380"/>
      <c r="X1808" s="380"/>
      <c r="Y1808" s="380"/>
      <c r="Z1808" s="379"/>
      <c r="AA1808" s="381"/>
      <c r="AB1808" s="379"/>
      <c r="AC1808" s="380"/>
      <c r="AD1808" s="382">
        <f t="shared" si="259"/>
        <v>0</v>
      </c>
      <c r="AE1808" s="383">
        <f t="shared" si="260"/>
        <v>0</v>
      </c>
      <c r="AF1808" s="379"/>
      <c r="AG1808" s="381"/>
      <c r="AH1808" s="379"/>
      <c r="AI1808" s="381"/>
      <c r="AJ1808" s="384" t="str">
        <f t="shared" si="253"/>
        <v/>
      </c>
      <c r="AK1808" s="385" t="str">
        <f t="shared" si="254"/>
        <v/>
      </c>
      <c r="AL1808" s="388" t="str">
        <f t="shared" si="255"/>
        <v/>
      </c>
      <c r="AM1808" s="389" t="str">
        <f t="shared" si="256"/>
        <v/>
      </c>
      <c r="AN1808" s="388" t="str">
        <f t="shared" si="257"/>
        <v/>
      </c>
      <c r="AO1808" s="389" t="str">
        <f t="shared" si="258"/>
        <v/>
      </c>
      <c r="AP1808" s="423"/>
      <c r="AQ1808" s="423"/>
      <c r="AR1808" s="431" t="e">
        <f>VLOOKUP($B1808,'acc names'!$C$2:$D$12102,2,FALSE)</f>
        <v>#N/A</v>
      </c>
      <c r="AS1808" s="431" t="e">
        <f>VLOOKUP($AQ1808,software!$A$1:$B$14605,2,FALSE)</f>
        <v>#N/A</v>
      </c>
      <c r="AT1808" s="423"/>
      <c r="AV1808" s="423"/>
    </row>
    <row r="1809" spans="1:48" ht="12.75" x14ac:dyDescent="0.2">
      <c r="A1809" s="101"/>
      <c r="B1809" s="42"/>
      <c r="C1809" s="142"/>
      <c r="D1809" s="143"/>
      <c r="E1809" s="107"/>
      <c r="F1809" s="46"/>
      <c r="G1809" s="46"/>
      <c r="H1809" s="46"/>
      <c r="I1809" s="46"/>
      <c r="J1809" s="46"/>
      <c r="K1809" s="46"/>
      <c r="L1809" s="139"/>
      <c r="M1809" s="41"/>
      <c r="N1809" s="45"/>
      <c r="O1809" s="47"/>
      <c r="P1809" s="43"/>
      <c r="Q1809" s="71" t="e">
        <f>VLOOKUP(N1809,'error categories'!$A$2:$D$54,4,FALSE)</f>
        <v>#N/A</v>
      </c>
      <c r="R1809" s="72" t="e">
        <f>VLOOKUP(N1809,'error categories'!$A$2:$D$54,3,FALSE)</f>
        <v>#N/A</v>
      </c>
      <c r="S1809" s="374"/>
      <c r="T1809" s="377"/>
      <c r="U1809" s="378">
        <f t="shared" si="252"/>
        <v>0</v>
      </c>
      <c r="V1809" s="379"/>
      <c r="W1809" s="380"/>
      <c r="X1809" s="380"/>
      <c r="Y1809" s="380"/>
      <c r="Z1809" s="379"/>
      <c r="AA1809" s="381"/>
      <c r="AB1809" s="379"/>
      <c r="AC1809" s="380"/>
      <c r="AD1809" s="382">
        <f t="shared" si="259"/>
        <v>0</v>
      </c>
      <c r="AE1809" s="383">
        <f t="shared" si="260"/>
        <v>0</v>
      </c>
      <c r="AF1809" s="379"/>
      <c r="AG1809" s="381"/>
      <c r="AH1809" s="379"/>
      <c r="AI1809" s="381"/>
      <c r="AJ1809" s="384" t="str">
        <f t="shared" si="253"/>
        <v/>
      </c>
      <c r="AK1809" s="385" t="str">
        <f t="shared" si="254"/>
        <v/>
      </c>
      <c r="AL1809" s="388" t="str">
        <f t="shared" si="255"/>
        <v/>
      </c>
      <c r="AM1809" s="389" t="str">
        <f t="shared" si="256"/>
        <v/>
      </c>
      <c r="AN1809" s="388" t="str">
        <f t="shared" si="257"/>
        <v/>
      </c>
      <c r="AO1809" s="389" t="str">
        <f t="shared" si="258"/>
        <v/>
      </c>
      <c r="AP1809" s="423"/>
      <c r="AQ1809" s="423"/>
      <c r="AR1809" s="431" t="e">
        <f>VLOOKUP($B1809,'acc names'!$C$2:$D$12102,2,FALSE)</f>
        <v>#N/A</v>
      </c>
      <c r="AS1809" s="431" t="e">
        <f>VLOOKUP($AQ1809,software!$A$1:$B$14605,2,FALSE)</f>
        <v>#N/A</v>
      </c>
      <c r="AT1809" s="423"/>
      <c r="AV1809" s="423"/>
    </row>
    <row r="1810" spans="1:48" ht="12.75" x14ac:dyDescent="0.2">
      <c r="A1810" s="101"/>
      <c r="B1810" s="42"/>
      <c r="C1810" s="142"/>
      <c r="D1810" s="143"/>
      <c r="E1810" s="107"/>
      <c r="F1810" s="46"/>
      <c r="G1810" s="46"/>
      <c r="H1810" s="46"/>
      <c r="I1810" s="46"/>
      <c r="J1810" s="46"/>
      <c r="K1810" s="46"/>
      <c r="L1810" s="139"/>
      <c r="M1810" s="41"/>
      <c r="N1810" s="45"/>
      <c r="O1810" s="47"/>
      <c r="P1810" s="43"/>
      <c r="Q1810" s="71" t="e">
        <f>VLOOKUP(N1810,'error categories'!$A$2:$D$54,4,FALSE)</f>
        <v>#N/A</v>
      </c>
      <c r="R1810" s="72" t="e">
        <f>VLOOKUP(N1810,'error categories'!$A$2:$D$54,3,FALSE)</f>
        <v>#N/A</v>
      </c>
      <c r="S1810" s="374"/>
      <c r="T1810" s="377"/>
      <c r="U1810" s="378">
        <f t="shared" si="252"/>
        <v>0</v>
      </c>
      <c r="V1810" s="390"/>
      <c r="W1810" s="391"/>
      <c r="X1810" s="380"/>
      <c r="Y1810" s="380"/>
      <c r="Z1810" s="390"/>
      <c r="AA1810" s="392"/>
      <c r="AB1810" s="393"/>
      <c r="AC1810" s="394"/>
      <c r="AD1810" s="382">
        <f t="shared" si="259"/>
        <v>0</v>
      </c>
      <c r="AE1810" s="383">
        <f t="shared" si="260"/>
        <v>0</v>
      </c>
      <c r="AF1810" s="379"/>
      <c r="AG1810" s="381"/>
      <c r="AH1810" s="379"/>
      <c r="AI1810" s="381"/>
      <c r="AJ1810" s="384" t="str">
        <f t="shared" si="253"/>
        <v/>
      </c>
      <c r="AK1810" s="385" t="str">
        <f t="shared" si="254"/>
        <v/>
      </c>
      <c r="AL1810" s="388" t="str">
        <f t="shared" si="255"/>
        <v/>
      </c>
      <c r="AM1810" s="389" t="str">
        <f t="shared" si="256"/>
        <v/>
      </c>
      <c r="AN1810" s="388" t="str">
        <f t="shared" si="257"/>
        <v/>
      </c>
      <c r="AO1810" s="389" t="str">
        <f t="shared" si="258"/>
        <v/>
      </c>
      <c r="AP1810" s="423"/>
      <c r="AQ1810" s="423"/>
      <c r="AR1810" s="431" t="e">
        <f>VLOOKUP($B1810,'acc names'!$C$2:$D$12102,2,FALSE)</f>
        <v>#N/A</v>
      </c>
      <c r="AS1810" s="431" t="e">
        <f>VLOOKUP($AQ1810,software!$A$1:$B$14605,2,FALSE)</f>
        <v>#N/A</v>
      </c>
      <c r="AT1810" s="423"/>
      <c r="AV1810" s="423"/>
    </row>
    <row r="1811" spans="1:48" ht="12.75" x14ac:dyDescent="0.2">
      <c r="A1811" s="101"/>
      <c r="B1811" s="42"/>
      <c r="C1811" s="142"/>
      <c r="D1811" s="143"/>
      <c r="E1811" s="107"/>
      <c r="F1811" s="46"/>
      <c r="G1811" s="46"/>
      <c r="H1811" s="46"/>
      <c r="I1811" s="46"/>
      <c r="J1811" s="46"/>
      <c r="K1811" s="46"/>
      <c r="L1811" s="139"/>
      <c r="M1811" s="41"/>
      <c r="N1811" s="45"/>
      <c r="O1811" s="47"/>
      <c r="P1811" s="43"/>
      <c r="Q1811" s="71" t="e">
        <f>VLOOKUP(N1811,'error categories'!$A$2:$D$54,4,FALSE)</f>
        <v>#N/A</v>
      </c>
      <c r="R1811" s="72" t="e">
        <f>VLOOKUP(N1811,'error categories'!$A$2:$D$54,3,FALSE)</f>
        <v>#N/A</v>
      </c>
      <c r="S1811" s="374"/>
      <c r="T1811" s="377"/>
      <c r="U1811" s="378">
        <f t="shared" si="252"/>
        <v>0</v>
      </c>
      <c r="V1811" s="390"/>
      <c r="W1811" s="391"/>
      <c r="X1811" s="380"/>
      <c r="Y1811" s="380"/>
      <c r="Z1811" s="390"/>
      <c r="AA1811" s="392"/>
      <c r="AB1811" s="393"/>
      <c r="AC1811" s="394"/>
      <c r="AD1811" s="382">
        <f t="shared" si="259"/>
        <v>0</v>
      </c>
      <c r="AE1811" s="383">
        <f t="shared" si="260"/>
        <v>0</v>
      </c>
      <c r="AF1811" s="379"/>
      <c r="AG1811" s="381"/>
      <c r="AH1811" s="379"/>
      <c r="AI1811" s="381"/>
      <c r="AJ1811" s="384" t="str">
        <f t="shared" si="253"/>
        <v/>
      </c>
      <c r="AK1811" s="385" t="str">
        <f t="shared" si="254"/>
        <v/>
      </c>
      <c r="AL1811" s="388" t="str">
        <f t="shared" si="255"/>
        <v/>
      </c>
      <c r="AM1811" s="389" t="str">
        <f t="shared" si="256"/>
        <v/>
      </c>
      <c r="AN1811" s="388" t="str">
        <f t="shared" si="257"/>
        <v/>
      </c>
      <c r="AO1811" s="389" t="str">
        <f t="shared" si="258"/>
        <v/>
      </c>
      <c r="AP1811" s="423"/>
      <c r="AQ1811" s="423"/>
      <c r="AR1811" s="431" t="e">
        <f>VLOOKUP($B1811,'acc names'!$C$2:$D$12102,2,FALSE)</f>
        <v>#N/A</v>
      </c>
      <c r="AS1811" s="431" t="e">
        <f>VLOOKUP($AQ1811,software!$A$1:$B$14605,2,FALSE)</f>
        <v>#N/A</v>
      </c>
      <c r="AT1811" s="423"/>
      <c r="AV1811" s="423"/>
    </row>
    <row r="1812" spans="1:48" ht="12.75" x14ac:dyDescent="0.2">
      <c r="A1812" s="101"/>
      <c r="B1812" s="42"/>
      <c r="C1812" s="142"/>
      <c r="D1812" s="143"/>
      <c r="E1812" s="107"/>
      <c r="F1812" s="46"/>
      <c r="G1812" s="46"/>
      <c r="H1812" s="46"/>
      <c r="I1812" s="46"/>
      <c r="J1812" s="46"/>
      <c r="K1812" s="46"/>
      <c r="L1812" s="139"/>
      <c r="M1812" s="41"/>
      <c r="N1812" s="45"/>
      <c r="O1812" s="47"/>
      <c r="P1812" s="43"/>
      <c r="Q1812" s="71" t="e">
        <f>VLOOKUP(N1812,'error categories'!$A$2:$D$54,4,FALSE)</f>
        <v>#N/A</v>
      </c>
      <c r="R1812" s="72" t="e">
        <f>VLOOKUP(N1812,'error categories'!$A$2:$D$54,3,FALSE)</f>
        <v>#N/A</v>
      </c>
      <c r="S1812" s="374"/>
      <c r="T1812" s="377"/>
      <c r="U1812" s="378">
        <f t="shared" si="252"/>
        <v>0</v>
      </c>
      <c r="V1812" s="390"/>
      <c r="W1812" s="391"/>
      <c r="X1812" s="380"/>
      <c r="Y1812" s="380"/>
      <c r="Z1812" s="390"/>
      <c r="AA1812" s="392"/>
      <c r="AB1812" s="393"/>
      <c r="AC1812" s="394"/>
      <c r="AD1812" s="382">
        <f t="shared" si="259"/>
        <v>0</v>
      </c>
      <c r="AE1812" s="383">
        <f t="shared" si="260"/>
        <v>0</v>
      </c>
      <c r="AF1812" s="379"/>
      <c r="AG1812" s="381"/>
      <c r="AH1812" s="379"/>
      <c r="AI1812" s="381"/>
      <c r="AJ1812" s="384" t="str">
        <f t="shared" si="253"/>
        <v/>
      </c>
      <c r="AK1812" s="385" t="str">
        <f t="shared" si="254"/>
        <v/>
      </c>
      <c r="AL1812" s="388" t="str">
        <f t="shared" si="255"/>
        <v/>
      </c>
      <c r="AM1812" s="389" t="str">
        <f t="shared" si="256"/>
        <v/>
      </c>
      <c r="AN1812" s="388" t="str">
        <f t="shared" si="257"/>
        <v/>
      </c>
      <c r="AO1812" s="389" t="str">
        <f t="shared" si="258"/>
        <v/>
      </c>
      <c r="AP1812" s="423"/>
      <c r="AQ1812" s="423"/>
      <c r="AR1812" s="431" t="e">
        <f>VLOOKUP($B1812,'acc names'!$C$2:$D$12102,2,FALSE)</f>
        <v>#N/A</v>
      </c>
      <c r="AS1812" s="431" t="e">
        <f>VLOOKUP($AQ1812,software!$A$1:$B$14605,2,FALSE)</f>
        <v>#N/A</v>
      </c>
      <c r="AT1812" s="423"/>
      <c r="AV1812" s="423"/>
    </row>
    <row r="1813" spans="1:48" ht="12.75" x14ac:dyDescent="0.2">
      <c r="A1813" s="101"/>
      <c r="B1813" s="42"/>
      <c r="C1813" s="142"/>
      <c r="D1813" s="143"/>
      <c r="E1813" s="107"/>
      <c r="F1813" s="46"/>
      <c r="G1813" s="46"/>
      <c r="H1813" s="46"/>
      <c r="I1813" s="46"/>
      <c r="J1813" s="46"/>
      <c r="K1813" s="46"/>
      <c r="L1813" s="139"/>
      <c r="M1813" s="41"/>
      <c r="N1813" s="45"/>
      <c r="O1813" s="47"/>
      <c r="P1813" s="43"/>
      <c r="Q1813" s="71" t="e">
        <f>VLOOKUP(N1813,'error categories'!$A$2:$D$54,4,FALSE)</f>
        <v>#N/A</v>
      </c>
      <c r="R1813" s="72" t="e">
        <f>VLOOKUP(N1813,'error categories'!$A$2:$D$54,3,FALSE)</f>
        <v>#N/A</v>
      </c>
      <c r="S1813" s="374"/>
      <c r="T1813" s="377"/>
      <c r="U1813" s="378">
        <f t="shared" si="252"/>
        <v>0</v>
      </c>
      <c r="V1813" s="379"/>
      <c r="W1813" s="380"/>
      <c r="X1813" s="380"/>
      <c r="Y1813" s="380"/>
      <c r="Z1813" s="379"/>
      <c r="AA1813" s="381"/>
      <c r="AB1813" s="379"/>
      <c r="AC1813" s="380"/>
      <c r="AD1813" s="382">
        <f t="shared" si="259"/>
        <v>0</v>
      </c>
      <c r="AE1813" s="383">
        <f t="shared" si="260"/>
        <v>0</v>
      </c>
      <c r="AF1813" s="379"/>
      <c r="AG1813" s="381"/>
      <c r="AH1813" s="379"/>
      <c r="AI1813" s="381"/>
      <c r="AJ1813" s="384" t="str">
        <f t="shared" si="253"/>
        <v/>
      </c>
      <c r="AK1813" s="385" t="str">
        <f t="shared" si="254"/>
        <v/>
      </c>
      <c r="AL1813" s="388" t="str">
        <f t="shared" si="255"/>
        <v/>
      </c>
      <c r="AM1813" s="389" t="str">
        <f t="shared" si="256"/>
        <v/>
      </c>
      <c r="AN1813" s="388" t="str">
        <f t="shared" si="257"/>
        <v/>
      </c>
      <c r="AO1813" s="389" t="str">
        <f t="shared" si="258"/>
        <v/>
      </c>
      <c r="AP1813" s="423"/>
      <c r="AQ1813" s="423"/>
      <c r="AR1813" s="431" t="e">
        <f>VLOOKUP($B1813,'acc names'!$C$2:$D$12102,2,FALSE)</f>
        <v>#N/A</v>
      </c>
      <c r="AS1813" s="431" t="e">
        <f>VLOOKUP($AQ1813,software!$A$1:$B$14605,2,FALSE)</f>
        <v>#N/A</v>
      </c>
      <c r="AT1813" s="423"/>
      <c r="AV1813" s="423"/>
    </row>
    <row r="1814" spans="1:48" ht="12.75" x14ac:dyDescent="0.2">
      <c r="A1814" s="101"/>
      <c r="B1814" s="42"/>
      <c r="C1814" s="142"/>
      <c r="D1814" s="143"/>
      <c r="E1814" s="107"/>
      <c r="F1814" s="46"/>
      <c r="G1814" s="46"/>
      <c r="H1814" s="46"/>
      <c r="I1814" s="46"/>
      <c r="J1814" s="46"/>
      <c r="K1814" s="46"/>
      <c r="L1814" s="139"/>
      <c r="M1814" s="41"/>
      <c r="N1814" s="45"/>
      <c r="O1814" s="47"/>
      <c r="P1814" s="43"/>
      <c r="Q1814" s="71" t="e">
        <f>VLOOKUP(N1814,'error categories'!$A$2:$D$54,4,FALSE)</f>
        <v>#N/A</v>
      </c>
      <c r="R1814" s="72" t="e">
        <f>VLOOKUP(N1814,'error categories'!$A$2:$D$54,3,FALSE)</f>
        <v>#N/A</v>
      </c>
      <c r="S1814" s="374"/>
      <c r="T1814" s="377"/>
      <c r="U1814" s="378">
        <f t="shared" si="252"/>
        <v>0</v>
      </c>
      <c r="V1814" s="390"/>
      <c r="W1814" s="391"/>
      <c r="X1814" s="380"/>
      <c r="Y1814" s="380"/>
      <c r="Z1814" s="390"/>
      <c r="AA1814" s="392"/>
      <c r="AB1814" s="393"/>
      <c r="AC1814" s="394"/>
      <c r="AD1814" s="382">
        <f t="shared" si="259"/>
        <v>0</v>
      </c>
      <c r="AE1814" s="383">
        <f t="shared" si="260"/>
        <v>0</v>
      </c>
      <c r="AF1814" s="379"/>
      <c r="AG1814" s="381"/>
      <c r="AH1814" s="379"/>
      <c r="AI1814" s="381"/>
      <c r="AJ1814" s="384" t="str">
        <f t="shared" si="253"/>
        <v/>
      </c>
      <c r="AK1814" s="385" t="str">
        <f t="shared" si="254"/>
        <v/>
      </c>
      <c r="AL1814" s="388" t="str">
        <f t="shared" si="255"/>
        <v/>
      </c>
      <c r="AM1814" s="389" t="str">
        <f t="shared" si="256"/>
        <v/>
      </c>
      <c r="AN1814" s="388" t="str">
        <f t="shared" si="257"/>
        <v/>
      </c>
      <c r="AO1814" s="389" t="str">
        <f t="shared" si="258"/>
        <v/>
      </c>
      <c r="AP1814" s="423"/>
      <c r="AQ1814" s="423"/>
      <c r="AR1814" s="431" t="e">
        <f>VLOOKUP($B1814,'acc names'!$C$2:$D$12102,2,FALSE)</f>
        <v>#N/A</v>
      </c>
      <c r="AS1814" s="431" t="e">
        <f>VLOOKUP($AQ1814,software!$A$1:$B$14605,2,FALSE)</f>
        <v>#N/A</v>
      </c>
      <c r="AT1814" s="423"/>
      <c r="AV1814" s="423"/>
    </row>
    <row r="1815" spans="1:48" ht="12.75" x14ac:dyDescent="0.2">
      <c r="A1815" s="101"/>
      <c r="B1815" s="42"/>
      <c r="C1815" s="142"/>
      <c r="D1815" s="143"/>
      <c r="E1815" s="107"/>
      <c r="F1815" s="46"/>
      <c r="G1815" s="46"/>
      <c r="H1815" s="46"/>
      <c r="I1815" s="46"/>
      <c r="J1815" s="46"/>
      <c r="K1815" s="46"/>
      <c r="L1815" s="139"/>
      <c r="M1815" s="41"/>
      <c r="N1815" s="45"/>
      <c r="O1815" s="47"/>
      <c r="P1815" s="43"/>
      <c r="Q1815" s="71" t="e">
        <f>VLOOKUP(N1815,'error categories'!$A$2:$D$54,4,FALSE)</f>
        <v>#N/A</v>
      </c>
      <c r="R1815" s="72" t="e">
        <f>VLOOKUP(N1815,'error categories'!$A$2:$D$54,3,FALSE)</f>
        <v>#N/A</v>
      </c>
      <c r="S1815" s="374"/>
      <c r="T1815" s="377"/>
      <c r="U1815" s="378">
        <f t="shared" si="252"/>
        <v>0</v>
      </c>
      <c r="V1815" s="390"/>
      <c r="W1815" s="391"/>
      <c r="X1815" s="380"/>
      <c r="Y1815" s="380"/>
      <c r="Z1815" s="390"/>
      <c r="AA1815" s="392"/>
      <c r="AB1815" s="393"/>
      <c r="AC1815" s="394"/>
      <c r="AD1815" s="382">
        <f t="shared" si="259"/>
        <v>0</v>
      </c>
      <c r="AE1815" s="383">
        <f t="shared" si="260"/>
        <v>0</v>
      </c>
      <c r="AF1815" s="379"/>
      <c r="AG1815" s="381"/>
      <c r="AH1815" s="379"/>
      <c r="AI1815" s="381"/>
      <c r="AJ1815" s="384" t="str">
        <f t="shared" si="253"/>
        <v/>
      </c>
      <c r="AK1815" s="385" t="str">
        <f t="shared" si="254"/>
        <v/>
      </c>
      <c r="AL1815" s="388" t="str">
        <f t="shared" si="255"/>
        <v/>
      </c>
      <c r="AM1815" s="389" t="str">
        <f t="shared" si="256"/>
        <v/>
      </c>
      <c r="AN1815" s="388" t="str">
        <f t="shared" si="257"/>
        <v/>
      </c>
      <c r="AO1815" s="389" t="str">
        <f t="shared" si="258"/>
        <v/>
      </c>
      <c r="AP1815" s="423"/>
      <c r="AQ1815" s="423"/>
      <c r="AR1815" s="431" t="e">
        <f>VLOOKUP($B1815,'acc names'!$C$2:$D$12102,2,FALSE)</f>
        <v>#N/A</v>
      </c>
      <c r="AS1815" s="431" t="e">
        <f>VLOOKUP($AQ1815,software!$A$1:$B$14605,2,FALSE)</f>
        <v>#N/A</v>
      </c>
      <c r="AT1815" s="423"/>
      <c r="AV1815" s="423"/>
    </row>
    <row r="1816" spans="1:48" ht="12.75" x14ac:dyDescent="0.2">
      <c r="A1816" s="101"/>
      <c r="B1816" s="42"/>
      <c r="C1816" s="142"/>
      <c r="D1816" s="143"/>
      <c r="E1816" s="107"/>
      <c r="F1816" s="46"/>
      <c r="G1816" s="46"/>
      <c r="H1816" s="46"/>
      <c r="I1816" s="46"/>
      <c r="J1816" s="46"/>
      <c r="K1816" s="46"/>
      <c r="L1816" s="139"/>
      <c r="M1816" s="41"/>
      <c r="N1816" s="45"/>
      <c r="O1816" s="47"/>
      <c r="P1816" s="43"/>
      <c r="Q1816" s="71" t="e">
        <f>VLOOKUP(N1816,'error categories'!$A$2:$D$54,4,FALSE)</f>
        <v>#N/A</v>
      </c>
      <c r="R1816" s="72" t="e">
        <f>VLOOKUP(N1816,'error categories'!$A$2:$D$54,3,FALSE)</f>
        <v>#N/A</v>
      </c>
      <c r="S1816" s="374"/>
      <c r="T1816" s="377"/>
      <c r="U1816" s="378">
        <f t="shared" si="252"/>
        <v>0</v>
      </c>
      <c r="V1816" s="390"/>
      <c r="W1816" s="391"/>
      <c r="X1816" s="380"/>
      <c r="Y1816" s="380"/>
      <c r="Z1816" s="390"/>
      <c r="AA1816" s="392"/>
      <c r="AB1816" s="393"/>
      <c r="AC1816" s="394"/>
      <c r="AD1816" s="382">
        <f t="shared" si="259"/>
        <v>0</v>
      </c>
      <c r="AE1816" s="383">
        <f t="shared" si="260"/>
        <v>0</v>
      </c>
      <c r="AF1816" s="379"/>
      <c r="AG1816" s="381"/>
      <c r="AH1816" s="379"/>
      <c r="AI1816" s="381"/>
      <c r="AJ1816" s="384" t="str">
        <f t="shared" si="253"/>
        <v/>
      </c>
      <c r="AK1816" s="385" t="str">
        <f t="shared" si="254"/>
        <v/>
      </c>
      <c r="AL1816" s="388" t="str">
        <f t="shared" si="255"/>
        <v/>
      </c>
      <c r="AM1816" s="389" t="str">
        <f t="shared" si="256"/>
        <v/>
      </c>
      <c r="AN1816" s="388" t="str">
        <f t="shared" si="257"/>
        <v/>
      </c>
      <c r="AO1816" s="389" t="str">
        <f t="shared" si="258"/>
        <v/>
      </c>
      <c r="AP1816" s="423"/>
      <c r="AQ1816" s="423"/>
      <c r="AR1816" s="431" t="e">
        <f>VLOOKUP($B1816,'acc names'!$C$2:$D$12102,2,FALSE)</f>
        <v>#N/A</v>
      </c>
      <c r="AS1816" s="431" t="e">
        <f>VLOOKUP($AQ1816,software!$A$1:$B$14605,2,FALSE)</f>
        <v>#N/A</v>
      </c>
      <c r="AT1816" s="423"/>
      <c r="AV1816" s="423"/>
    </row>
    <row r="1817" spans="1:48" ht="12.75" x14ac:dyDescent="0.2">
      <c r="A1817" s="101"/>
      <c r="B1817" s="42"/>
      <c r="C1817" s="142"/>
      <c r="D1817" s="143"/>
      <c r="E1817" s="107"/>
      <c r="F1817" s="46"/>
      <c r="G1817" s="46"/>
      <c r="H1817" s="46"/>
      <c r="I1817" s="46"/>
      <c r="J1817" s="46"/>
      <c r="K1817" s="46"/>
      <c r="L1817" s="139"/>
      <c r="M1817" s="41"/>
      <c r="N1817" s="45"/>
      <c r="O1817" s="47"/>
      <c r="P1817" s="43"/>
      <c r="Q1817" s="71" t="e">
        <f>VLOOKUP(N1817,'error categories'!$A$2:$D$54,4,FALSE)</f>
        <v>#N/A</v>
      </c>
      <c r="R1817" s="72" t="e">
        <f>VLOOKUP(N1817,'error categories'!$A$2:$D$54,3,FALSE)</f>
        <v>#N/A</v>
      </c>
      <c r="S1817" s="374"/>
      <c r="T1817" s="377"/>
      <c r="U1817" s="378">
        <f t="shared" si="252"/>
        <v>0</v>
      </c>
      <c r="V1817" s="390"/>
      <c r="W1817" s="391"/>
      <c r="X1817" s="380"/>
      <c r="Y1817" s="380"/>
      <c r="Z1817" s="390"/>
      <c r="AA1817" s="392"/>
      <c r="AB1817" s="393"/>
      <c r="AC1817" s="394"/>
      <c r="AD1817" s="382">
        <f t="shared" si="259"/>
        <v>0</v>
      </c>
      <c r="AE1817" s="383">
        <f t="shared" si="260"/>
        <v>0</v>
      </c>
      <c r="AF1817" s="379"/>
      <c r="AG1817" s="381"/>
      <c r="AH1817" s="379"/>
      <c r="AI1817" s="381"/>
      <c r="AJ1817" s="384" t="str">
        <f t="shared" si="253"/>
        <v/>
      </c>
      <c r="AK1817" s="385" t="str">
        <f t="shared" si="254"/>
        <v/>
      </c>
      <c r="AL1817" s="388" t="str">
        <f t="shared" si="255"/>
        <v/>
      </c>
      <c r="AM1817" s="389" t="str">
        <f t="shared" si="256"/>
        <v/>
      </c>
      <c r="AN1817" s="388" t="str">
        <f t="shared" si="257"/>
        <v/>
      </c>
      <c r="AO1817" s="389" t="str">
        <f t="shared" si="258"/>
        <v/>
      </c>
      <c r="AP1817" s="423"/>
      <c r="AQ1817" s="423"/>
      <c r="AR1817" s="431" t="e">
        <f>VLOOKUP($B1817,'acc names'!$C$2:$D$12102,2,FALSE)</f>
        <v>#N/A</v>
      </c>
      <c r="AS1817" s="431" t="e">
        <f>VLOOKUP($AQ1817,software!$A$1:$B$14605,2,FALSE)</f>
        <v>#N/A</v>
      </c>
      <c r="AT1817" s="423"/>
      <c r="AV1817" s="423"/>
    </row>
    <row r="1818" spans="1:48" ht="12.75" x14ac:dyDescent="0.2">
      <c r="A1818" s="101"/>
      <c r="B1818" s="42"/>
      <c r="C1818" s="142"/>
      <c r="D1818" s="143"/>
      <c r="E1818" s="107"/>
      <c r="F1818" s="46"/>
      <c r="G1818" s="46"/>
      <c r="H1818" s="46"/>
      <c r="I1818" s="46"/>
      <c r="J1818" s="46"/>
      <c r="K1818" s="46"/>
      <c r="L1818" s="139"/>
      <c r="M1818" s="41"/>
      <c r="N1818" s="45"/>
      <c r="O1818" s="47"/>
      <c r="P1818" s="43"/>
      <c r="Q1818" s="71" t="e">
        <f>VLOOKUP(N1818,'error categories'!$A$2:$D$54,4,FALSE)</f>
        <v>#N/A</v>
      </c>
      <c r="R1818" s="72" t="e">
        <f>VLOOKUP(N1818,'error categories'!$A$2:$D$54,3,FALSE)</f>
        <v>#N/A</v>
      </c>
      <c r="S1818" s="374"/>
      <c r="T1818" s="377"/>
      <c r="U1818" s="378">
        <f t="shared" si="252"/>
        <v>0</v>
      </c>
      <c r="V1818" s="390"/>
      <c r="W1818" s="391"/>
      <c r="X1818" s="380"/>
      <c r="Y1818" s="380"/>
      <c r="Z1818" s="390"/>
      <c r="AA1818" s="392"/>
      <c r="AB1818" s="393"/>
      <c r="AC1818" s="394"/>
      <c r="AD1818" s="382">
        <f t="shared" si="259"/>
        <v>0</v>
      </c>
      <c r="AE1818" s="383">
        <f t="shared" si="260"/>
        <v>0</v>
      </c>
      <c r="AF1818" s="379"/>
      <c r="AG1818" s="381"/>
      <c r="AH1818" s="379"/>
      <c r="AI1818" s="381"/>
      <c r="AJ1818" s="384" t="str">
        <f t="shared" si="253"/>
        <v/>
      </c>
      <c r="AK1818" s="385" t="str">
        <f t="shared" si="254"/>
        <v/>
      </c>
      <c r="AL1818" s="388" t="str">
        <f t="shared" si="255"/>
        <v/>
      </c>
      <c r="AM1818" s="389" t="str">
        <f t="shared" si="256"/>
        <v/>
      </c>
      <c r="AN1818" s="388" t="str">
        <f t="shared" si="257"/>
        <v/>
      </c>
      <c r="AO1818" s="389" t="str">
        <f t="shared" si="258"/>
        <v/>
      </c>
      <c r="AP1818" s="423"/>
      <c r="AQ1818" s="423"/>
      <c r="AR1818" s="431" t="e">
        <f>VLOOKUP($B1818,'acc names'!$C$2:$D$12102,2,FALSE)</f>
        <v>#N/A</v>
      </c>
      <c r="AS1818" s="431" t="e">
        <f>VLOOKUP($AQ1818,software!$A$1:$B$14605,2,FALSE)</f>
        <v>#N/A</v>
      </c>
      <c r="AT1818" s="423"/>
      <c r="AV1818" s="423"/>
    </row>
    <row r="1819" spans="1:48" ht="12.75" x14ac:dyDescent="0.2">
      <c r="A1819" s="101"/>
      <c r="B1819" s="42"/>
      <c r="C1819" s="142"/>
      <c r="D1819" s="143"/>
      <c r="E1819" s="107"/>
      <c r="F1819" s="46"/>
      <c r="G1819" s="46"/>
      <c r="H1819" s="46"/>
      <c r="I1819" s="46"/>
      <c r="J1819" s="46"/>
      <c r="K1819" s="46"/>
      <c r="L1819" s="139"/>
      <c r="M1819" s="41"/>
      <c r="N1819" s="45"/>
      <c r="O1819" s="47"/>
      <c r="P1819" s="43"/>
      <c r="Q1819" s="71" t="e">
        <f>VLOOKUP(N1819,'error categories'!$A$2:$D$54,4,FALSE)</f>
        <v>#N/A</v>
      </c>
      <c r="R1819" s="72" t="e">
        <f>VLOOKUP(N1819,'error categories'!$A$2:$D$54,3,FALSE)</f>
        <v>#N/A</v>
      </c>
      <c r="S1819" s="374"/>
      <c r="T1819" s="377"/>
      <c r="U1819" s="378">
        <f t="shared" si="252"/>
        <v>0</v>
      </c>
      <c r="V1819" s="390"/>
      <c r="W1819" s="391"/>
      <c r="X1819" s="380"/>
      <c r="Y1819" s="380"/>
      <c r="Z1819" s="390"/>
      <c r="AA1819" s="392"/>
      <c r="AB1819" s="393"/>
      <c r="AC1819" s="394"/>
      <c r="AD1819" s="382">
        <f t="shared" si="259"/>
        <v>0</v>
      </c>
      <c r="AE1819" s="383">
        <f t="shared" si="260"/>
        <v>0</v>
      </c>
      <c r="AF1819" s="379"/>
      <c r="AG1819" s="381"/>
      <c r="AH1819" s="379"/>
      <c r="AI1819" s="381"/>
      <c r="AJ1819" s="384" t="str">
        <f t="shared" si="253"/>
        <v/>
      </c>
      <c r="AK1819" s="385" t="str">
        <f t="shared" si="254"/>
        <v/>
      </c>
      <c r="AL1819" s="388" t="str">
        <f t="shared" si="255"/>
        <v/>
      </c>
      <c r="AM1819" s="389" t="str">
        <f t="shared" si="256"/>
        <v/>
      </c>
      <c r="AN1819" s="388" t="str">
        <f t="shared" si="257"/>
        <v/>
      </c>
      <c r="AO1819" s="389" t="str">
        <f t="shared" si="258"/>
        <v/>
      </c>
      <c r="AP1819" s="423"/>
      <c r="AQ1819" s="423"/>
      <c r="AR1819" s="431" t="e">
        <f>VLOOKUP($B1819,'acc names'!$C$2:$D$12102,2,FALSE)</f>
        <v>#N/A</v>
      </c>
      <c r="AS1819" s="431" t="e">
        <f>VLOOKUP($AQ1819,software!$A$1:$B$14605,2,FALSE)</f>
        <v>#N/A</v>
      </c>
      <c r="AT1819" s="423"/>
      <c r="AV1819" s="423"/>
    </row>
    <row r="1820" spans="1:48" ht="12.75" x14ac:dyDescent="0.2">
      <c r="A1820" s="101"/>
      <c r="B1820" s="42"/>
      <c r="C1820" s="142"/>
      <c r="D1820" s="143"/>
      <c r="E1820" s="107"/>
      <c r="F1820" s="46"/>
      <c r="G1820" s="46"/>
      <c r="H1820" s="46"/>
      <c r="I1820" s="46"/>
      <c r="J1820" s="46"/>
      <c r="K1820" s="46"/>
      <c r="L1820" s="139"/>
      <c r="M1820" s="41"/>
      <c r="N1820" s="45"/>
      <c r="O1820" s="47"/>
      <c r="P1820" s="43"/>
      <c r="Q1820" s="71" t="e">
        <f>VLOOKUP(N1820,'error categories'!$A$2:$D$54,4,FALSE)</f>
        <v>#N/A</v>
      </c>
      <c r="R1820" s="72" t="e">
        <f>VLOOKUP(N1820,'error categories'!$A$2:$D$54,3,FALSE)</f>
        <v>#N/A</v>
      </c>
      <c r="S1820" s="374"/>
      <c r="T1820" s="377"/>
      <c r="U1820" s="378">
        <f t="shared" si="252"/>
        <v>0</v>
      </c>
      <c r="V1820" s="379"/>
      <c r="W1820" s="380"/>
      <c r="X1820" s="380"/>
      <c r="Y1820" s="380"/>
      <c r="Z1820" s="379"/>
      <c r="AA1820" s="381"/>
      <c r="AB1820" s="379"/>
      <c r="AC1820" s="380"/>
      <c r="AD1820" s="382">
        <f t="shared" si="259"/>
        <v>0</v>
      </c>
      <c r="AE1820" s="383">
        <f t="shared" si="260"/>
        <v>0</v>
      </c>
      <c r="AF1820" s="379"/>
      <c r="AG1820" s="381"/>
      <c r="AH1820" s="379"/>
      <c r="AI1820" s="381"/>
      <c r="AJ1820" s="384" t="str">
        <f t="shared" si="253"/>
        <v/>
      </c>
      <c r="AK1820" s="385" t="str">
        <f t="shared" si="254"/>
        <v/>
      </c>
      <c r="AL1820" s="388" t="str">
        <f t="shared" si="255"/>
        <v/>
      </c>
      <c r="AM1820" s="389" t="str">
        <f t="shared" si="256"/>
        <v/>
      </c>
      <c r="AN1820" s="388" t="str">
        <f t="shared" si="257"/>
        <v/>
      </c>
      <c r="AO1820" s="389" t="str">
        <f t="shared" si="258"/>
        <v/>
      </c>
      <c r="AP1820" s="423"/>
      <c r="AQ1820" s="423"/>
      <c r="AR1820" s="431" t="e">
        <f>VLOOKUP($B1820,'acc names'!$C$2:$D$12102,2,FALSE)</f>
        <v>#N/A</v>
      </c>
      <c r="AS1820" s="431" t="e">
        <f>VLOOKUP($AQ1820,software!$A$1:$B$14605,2,FALSE)</f>
        <v>#N/A</v>
      </c>
      <c r="AT1820" s="423"/>
      <c r="AV1820" s="423"/>
    </row>
    <row r="1821" spans="1:48" ht="12.75" x14ac:dyDescent="0.2">
      <c r="A1821" s="101"/>
      <c r="B1821" s="42"/>
      <c r="C1821" s="142"/>
      <c r="D1821" s="143"/>
      <c r="E1821" s="107"/>
      <c r="F1821" s="46"/>
      <c r="G1821" s="46"/>
      <c r="H1821" s="46"/>
      <c r="I1821" s="46"/>
      <c r="J1821" s="46"/>
      <c r="K1821" s="46"/>
      <c r="L1821" s="139"/>
      <c r="M1821" s="41"/>
      <c r="N1821" s="45"/>
      <c r="O1821" s="47"/>
      <c r="P1821" s="43"/>
      <c r="Q1821" s="71" t="e">
        <f>VLOOKUP(N1821,'error categories'!$A$2:$D$54,4,FALSE)</f>
        <v>#N/A</v>
      </c>
      <c r="R1821" s="72" t="e">
        <f>VLOOKUP(N1821,'error categories'!$A$2:$D$54,3,FALSE)</f>
        <v>#N/A</v>
      </c>
      <c r="S1821" s="374"/>
      <c r="T1821" s="377"/>
      <c r="U1821" s="378">
        <f t="shared" si="252"/>
        <v>0</v>
      </c>
      <c r="V1821" s="379"/>
      <c r="W1821" s="380"/>
      <c r="X1821" s="380"/>
      <c r="Y1821" s="380"/>
      <c r="Z1821" s="379"/>
      <c r="AA1821" s="381"/>
      <c r="AB1821" s="379"/>
      <c r="AC1821" s="380"/>
      <c r="AD1821" s="382">
        <f t="shared" si="259"/>
        <v>0</v>
      </c>
      <c r="AE1821" s="383">
        <f t="shared" si="260"/>
        <v>0</v>
      </c>
      <c r="AF1821" s="379"/>
      <c r="AG1821" s="381"/>
      <c r="AH1821" s="379"/>
      <c r="AI1821" s="381"/>
      <c r="AJ1821" s="384" t="str">
        <f t="shared" si="253"/>
        <v/>
      </c>
      <c r="AK1821" s="385" t="str">
        <f t="shared" si="254"/>
        <v/>
      </c>
      <c r="AL1821" s="388" t="str">
        <f t="shared" si="255"/>
        <v/>
      </c>
      <c r="AM1821" s="389" t="str">
        <f t="shared" si="256"/>
        <v/>
      </c>
      <c r="AN1821" s="388" t="str">
        <f t="shared" si="257"/>
        <v/>
      </c>
      <c r="AO1821" s="389" t="str">
        <f t="shared" si="258"/>
        <v/>
      </c>
      <c r="AP1821" s="423"/>
      <c r="AQ1821" s="423"/>
      <c r="AR1821" s="431" t="e">
        <f>VLOOKUP($B1821,'acc names'!$C$2:$D$12102,2,FALSE)</f>
        <v>#N/A</v>
      </c>
      <c r="AS1821" s="431" t="e">
        <f>VLOOKUP($AQ1821,software!$A$1:$B$14605,2,FALSE)</f>
        <v>#N/A</v>
      </c>
      <c r="AT1821" s="423"/>
      <c r="AV1821" s="423"/>
    </row>
    <row r="1822" spans="1:48" ht="12.75" x14ac:dyDescent="0.2">
      <c r="A1822" s="101"/>
      <c r="B1822" s="42"/>
      <c r="C1822" s="142"/>
      <c r="D1822" s="143"/>
      <c r="E1822" s="107"/>
      <c r="F1822" s="46"/>
      <c r="G1822" s="46"/>
      <c r="H1822" s="46"/>
      <c r="I1822" s="46"/>
      <c r="J1822" s="46"/>
      <c r="K1822" s="46"/>
      <c r="L1822" s="139"/>
      <c r="M1822" s="41"/>
      <c r="N1822" s="45"/>
      <c r="O1822" s="47"/>
      <c r="P1822" s="43"/>
      <c r="Q1822" s="71" t="e">
        <f>VLOOKUP(N1822,'error categories'!$A$2:$D$54,4,FALSE)</f>
        <v>#N/A</v>
      </c>
      <c r="R1822" s="72" t="e">
        <f>VLOOKUP(N1822,'error categories'!$A$2:$D$54,3,FALSE)</f>
        <v>#N/A</v>
      </c>
      <c r="S1822" s="374"/>
      <c r="T1822" s="377"/>
      <c r="U1822" s="378">
        <f t="shared" si="252"/>
        <v>0</v>
      </c>
      <c r="V1822" s="390"/>
      <c r="W1822" s="391"/>
      <c r="X1822" s="380"/>
      <c r="Y1822" s="380"/>
      <c r="Z1822" s="390"/>
      <c r="AA1822" s="392"/>
      <c r="AB1822" s="393"/>
      <c r="AC1822" s="394"/>
      <c r="AD1822" s="382">
        <f t="shared" si="259"/>
        <v>0</v>
      </c>
      <c r="AE1822" s="383">
        <f t="shared" si="260"/>
        <v>0</v>
      </c>
      <c r="AF1822" s="379"/>
      <c r="AG1822" s="381"/>
      <c r="AH1822" s="379"/>
      <c r="AI1822" s="381"/>
      <c r="AJ1822" s="384" t="str">
        <f t="shared" si="253"/>
        <v/>
      </c>
      <c r="AK1822" s="385" t="str">
        <f t="shared" si="254"/>
        <v/>
      </c>
      <c r="AL1822" s="388" t="str">
        <f t="shared" si="255"/>
        <v/>
      </c>
      <c r="AM1822" s="389" t="str">
        <f t="shared" si="256"/>
        <v/>
      </c>
      <c r="AN1822" s="388" t="str">
        <f t="shared" si="257"/>
        <v/>
      </c>
      <c r="AO1822" s="389" t="str">
        <f t="shared" si="258"/>
        <v/>
      </c>
      <c r="AP1822" s="423"/>
      <c r="AQ1822" s="423"/>
      <c r="AR1822" s="431" t="e">
        <f>VLOOKUP($B1822,'acc names'!$C$2:$D$12102,2,FALSE)</f>
        <v>#N/A</v>
      </c>
      <c r="AS1822" s="431" t="e">
        <f>VLOOKUP($AQ1822,software!$A$1:$B$14605,2,FALSE)</f>
        <v>#N/A</v>
      </c>
      <c r="AT1822" s="423"/>
      <c r="AV1822" s="423"/>
    </row>
    <row r="1823" spans="1:48" ht="12.75" x14ac:dyDescent="0.2">
      <c r="A1823" s="101"/>
      <c r="B1823" s="42"/>
      <c r="C1823" s="142"/>
      <c r="D1823" s="143"/>
      <c r="E1823" s="107"/>
      <c r="F1823" s="46"/>
      <c r="G1823" s="46"/>
      <c r="H1823" s="46"/>
      <c r="I1823" s="46"/>
      <c r="J1823" s="46"/>
      <c r="K1823" s="46"/>
      <c r="L1823" s="139"/>
      <c r="M1823" s="41"/>
      <c r="N1823" s="45"/>
      <c r="O1823" s="47"/>
      <c r="P1823" s="43"/>
      <c r="Q1823" s="71" t="e">
        <f>VLOOKUP(N1823,'error categories'!$A$2:$D$54,4,FALSE)</f>
        <v>#N/A</v>
      </c>
      <c r="R1823" s="72" t="e">
        <f>VLOOKUP(N1823,'error categories'!$A$2:$D$54,3,FALSE)</f>
        <v>#N/A</v>
      </c>
      <c r="S1823" s="374"/>
      <c r="T1823" s="377"/>
      <c r="U1823" s="378">
        <f t="shared" si="252"/>
        <v>0</v>
      </c>
      <c r="V1823" s="390"/>
      <c r="W1823" s="391"/>
      <c r="X1823" s="380"/>
      <c r="Y1823" s="380"/>
      <c r="Z1823" s="390"/>
      <c r="AA1823" s="392"/>
      <c r="AB1823" s="393"/>
      <c r="AC1823" s="394"/>
      <c r="AD1823" s="382">
        <f t="shared" si="259"/>
        <v>0</v>
      </c>
      <c r="AE1823" s="383">
        <f t="shared" si="260"/>
        <v>0</v>
      </c>
      <c r="AF1823" s="379"/>
      <c r="AG1823" s="381"/>
      <c r="AH1823" s="379"/>
      <c r="AI1823" s="381"/>
      <c r="AJ1823" s="384" t="str">
        <f t="shared" si="253"/>
        <v/>
      </c>
      <c r="AK1823" s="385" t="str">
        <f t="shared" si="254"/>
        <v/>
      </c>
      <c r="AL1823" s="388" t="str">
        <f t="shared" si="255"/>
        <v/>
      </c>
      <c r="AM1823" s="389" t="str">
        <f t="shared" si="256"/>
        <v/>
      </c>
      <c r="AN1823" s="388" t="str">
        <f t="shared" si="257"/>
        <v/>
      </c>
      <c r="AO1823" s="389" t="str">
        <f t="shared" si="258"/>
        <v/>
      </c>
      <c r="AP1823" s="423"/>
      <c r="AQ1823" s="423"/>
      <c r="AR1823" s="431" t="e">
        <f>VLOOKUP($B1823,'acc names'!$C$2:$D$12102,2,FALSE)</f>
        <v>#N/A</v>
      </c>
      <c r="AS1823" s="431" t="e">
        <f>VLOOKUP($AQ1823,software!$A$1:$B$14605,2,FALSE)</f>
        <v>#N/A</v>
      </c>
      <c r="AT1823" s="423"/>
      <c r="AV1823" s="423"/>
    </row>
    <row r="1824" spans="1:48" ht="12.75" x14ac:dyDescent="0.2">
      <c r="A1824" s="101"/>
      <c r="B1824" s="42"/>
      <c r="C1824" s="142"/>
      <c r="D1824" s="143"/>
      <c r="E1824" s="107"/>
      <c r="F1824" s="46"/>
      <c r="G1824" s="46"/>
      <c r="H1824" s="46"/>
      <c r="I1824" s="46"/>
      <c r="J1824" s="46"/>
      <c r="K1824" s="46"/>
      <c r="L1824" s="139"/>
      <c r="M1824" s="41"/>
      <c r="N1824" s="45"/>
      <c r="O1824" s="47"/>
      <c r="P1824" s="43"/>
      <c r="Q1824" s="71" t="e">
        <f>VLOOKUP(N1824,'error categories'!$A$2:$D$54,4,FALSE)</f>
        <v>#N/A</v>
      </c>
      <c r="R1824" s="72" t="e">
        <f>VLOOKUP(N1824,'error categories'!$A$2:$D$54,3,FALSE)</f>
        <v>#N/A</v>
      </c>
      <c r="S1824" s="374"/>
      <c r="T1824" s="377"/>
      <c r="U1824" s="378">
        <f t="shared" si="252"/>
        <v>0</v>
      </c>
      <c r="V1824" s="390"/>
      <c r="W1824" s="391"/>
      <c r="X1824" s="380"/>
      <c r="Y1824" s="380"/>
      <c r="Z1824" s="390"/>
      <c r="AA1824" s="392"/>
      <c r="AB1824" s="393"/>
      <c r="AC1824" s="394"/>
      <c r="AD1824" s="382">
        <f t="shared" si="259"/>
        <v>0</v>
      </c>
      <c r="AE1824" s="383">
        <f t="shared" si="260"/>
        <v>0</v>
      </c>
      <c r="AF1824" s="379"/>
      <c r="AG1824" s="381"/>
      <c r="AH1824" s="379"/>
      <c r="AI1824" s="381"/>
      <c r="AJ1824" s="384" t="str">
        <f t="shared" si="253"/>
        <v/>
      </c>
      <c r="AK1824" s="385" t="str">
        <f t="shared" si="254"/>
        <v/>
      </c>
      <c r="AL1824" s="388" t="str">
        <f t="shared" si="255"/>
        <v/>
      </c>
      <c r="AM1824" s="389" t="str">
        <f t="shared" si="256"/>
        <v/>
      </c>
      <c r="AN1824" s="388" t="str">
        <f t="shared" si="257"/>
        <v/>
      </c>
      <c r="AO1824" s="389" t="str">
        <f t="shared" si="258"/>
        <v/>
      </c>
      <c r="AP1824" s="423"/>
      <c r="AQ1824" s="423"/>
      <c r="AR1824" s="431" t="e">
        <f>VLOOKUP($B1824,'acc names'!$C$2:$D$12102,2,FALSE)</f>
        <v>#N/A</v>
      </c>
      <c r="AS1824" s="431" t="e">
        <f>VLOOKUP($AQ1824,software!$A$1:$B$14605,2,FALSE)</f>
        <v>#N/A</v>
      </c>
      <c r="AT1824" s="423"/>
      <c r="AV1824" s="423"/>
    </row>
    <row r="1825" spans="1:48" ht="12.75" x14ac:dyDescent="0.2">
      <c r="A1825" s="101"/>
      <c r="B1825" s="42"/>
      <c r="C1825" s="142"/>
      <c r="D1825" s="143"/>
      <c r="E1825" s="107"/>
      <c r="F1825" s="46"/>
      <c r="G1825" s="46"/>
      <c r="H1825" s="46"/>
      <c r="I1825" s="46"/>
      <c r="J1825" s="46"/>
      <c r="K1825" s="46"/>
      <c r="L1825" s="139"/>
      <c r="M1825" s="41"/>
      <c r="N1825" s="45"/>
      <c r="O1825" s="47"/>
      <c r="P1825" s="43"/>
      <c r="Q1825" s="71" t="e">
        <f>VLOOKUP(N1825,'error categories'!$A$2:$D$54,4,FALSE)</f>
        <v>#N/A</v>
      </c>
      <c r="R1825" s="72" t="e">
        <f>VLOOKUP(N1825,'error categories'!$A$2:$D$54,3,FALSE)</f>
        <v>#N/A</v>
      </c>
      <c r="S1825" s="374"/>
      <c r="T1825" s="377"/>
      <c r="U1825" s="378">
        <f t="shared" si="252"/>
        <v>0</v>
      </c>
      <c r="V1825" s="390"/>
      <c r="W1825" s="391"/>
      <c r="X1825" s="380"/>
      <c r="Y1825" s="380"/>
      <c r="Z1825" s="390"/>
      <c r="AA1825" s="392"/>
      <c r="AB1825" s="393"/>
      <c r="AC1825" s="394"/>
      <c r="AD1825" s="382">
        <f t="shared" si="259"/>
        <v>0</v>
      </c>
      <c r="AE1825" s="383">
        <f t="shared" si="260"/>
        <v>0</v>
      </c>
      <c r="AF1825" s="379"/>
      <c r="AG1825" s="381"/>
      <c r="AH1825" s="379"/>
      <c r="AI1825" s="381"/>
      <c r="AJ1825" s="384" t="str">
        <f t="shared" si="253"/>
        <v/>
      </c>
      <c r="AK1825" s="385" t="str">
        <f t="shared" si="254"/>
        <v/>
      </c>
      <c r="AL1825" s="388" t="str">
        <f t="shared" si="255"/>
        <v/>
      </c>
      <c r="AM1825" s="389" t="str">
        <f t="shared" si="256"/>
        <v/>
      </c>
      <c r="AN1825" s="388" t="str">
        <f t="shared" si="257"/>
        <v/>
      </c>
      <c r="AO1825" s="389" t="str">
        <f t="shared" si="258"/>
        <v/>
      </c>
      <c r="AP1825" s="423"/>
      <c r="AQ1825" s="423"/>
      <c r="AR1825" s="431" t="e">
        <f>VLOOKUP($B1825,'acc names'!$C$2:$D$12102,2,FALSE)</f>
        <v>#N/A</v>
      </c>
      <c r="AS1825" s="431" t="e">
        <f>VLOOKUP($AQ1825,software!$A$1:$B$14605,2,FALSE)</f>
        <v>#N/A</v>
      </c>
      <c r="AT1825" s="423"/>
      <c r="AV1825" s="423"/>
    </row>
    <row r="1826" spans="1:48" ht="12.75" x14ac:dyDescent="0.2">
      <c r="A1826" s="101"/>
      <c r="B1826" s="42"/>
      <c r="C1826" s="142"/>
      <c r="D1826" s="143"/>
      <c r="E1826" s="107"/>
      <c r="F1826" s="46"/>
      <c r="G1826" s="46"/>
      <c r="H1826" s="46"/>
      <c r="I1826" s="46"/>
      <c r="J1826" s="46"/>
      <c r="K1826" s="46"/>
      <c r="L1826" s="139"/>
      <c r="M1826" s="41"/>
      <c r="N1826" s="45"/>
      <c r="O1826" s="47"/>
      <c r="P1826" s="43"/>
      <c r="Q1826" s="71" t="e">
        <f>VLOOKUP(N1826,'error categories'!$A$2:$D$54,4,FALSE)</f>
        <v>#N/A</v>
      </c>
      <c r="R1826" s="72" t="e">
        <f>VLOOKUP(N1826,'error categories'!$A$2:$D$54,3,FALSE)</f>
        <v>#N/A</v>
      </c>
      <c r="S1826" s="374"/>
      <c r="T1826" s="377"/>
      <c r="U1826" s="378">
        <f t="shared" si="252"/>
        <v>0</v>
      </c>
      <c r="V1826" s="390"/>
      <c r="W1826" s="391"/>
      <c r="X1826" s="380"/>
      <c r="Y1826" s="380"/>
      <c r="Z1826" s="390"/>
      <c r="AA1826" s="392"/>
      <c r="AB1826" s="393"/>
      <c r="AC1826" s="394"/>
      <c r="AD1826" s="382">
        <f t="shared" si="259"/>
        <v>0</v>
      </c>
      <c r="AE1826" s="383">
        <f t="shared" si="260"/>
        <v>0</v>
      </c>
      <c r="AF1826" s="379"/>
      <c r="AG1826" s="381"/>
      <c r="AH1826" s="379"/>
      <c r="AI1826" s="381"/>
      <c r="AJ1826" s="384" t="str">
        <f t="shared" si="253"/>
        <v/>
      </c>
      <c r="AK1826" s="385" t="str">
        <f t="shared" si="254"/>
        <v/>
      </c>
      <c r="AL1826" s="388" t="str">
        <f t="shared" si="255"/>
        <v/>
      </c>
      <c r="AM1826" s="389" t="str">
        <f t="shared" si="256"/>
        <v/>
      </c>
      <c r="AN1826" s="388" t="str">
        <f t="shared" si="257"/>
        <v/>
      </c>
      <c r="AO1826" s="389" t="str">
        <f t="shared" si="258"/>
        <v/>
      </c>
      <c r="AP1826" s="423"/>
      <c r="AQ1826" s="423"/>
      <c r="AR1826" s="431" t="e">
        <f>VLOOKUP($B1826,'acc names'!$C$2:$D$12102,2,FALSE)</f>
        <v>#N/A</v>
      </c>
      <c r="AS1826" s="431" t="e">
        <f>VLOOKUP($AQ1826,software!$A$1:$B$14605,2,FALSE)</f>
        <v>#N/A</v>
      </c>
      <c r="AT1826" s="423"/>
      <c r="AV1826" s="423"/>
    </row>
    <row r="1827" spans="1:48" ht="12.75" x14ac:dyDescent="0.2">
      <c r="A1827" s="101"/>
      <c r="B1827" s="42"/>
      <c r="C1827" s="142"/>
      <c r="D1827" s="143"/>
      <c r="E1827" s="107"/>
      <c r="F1827" s="46"/>
      <c r="G1827" s="46"/>
      <c r="H1827" s="46"/>
      <c r="I1827" s="46"/>
      <c r="J1827" s="46"/>
      <c r="K1827" s="46"/>
      <c r="L1827" s="139"/>
      <c r="M1827" s="41"/>
      <c r="N1827" s="45"/>
      <c r="O1827" s="47"/>
      <c r="P1827" s="43"/>
      <c r="Q1827" s="71" t="e">
        <f>VLOOKUP(N1827,'error categories'!$A$2:$D$54,4,FALSE)</f>
        <v>#N/A</v>
      </c>
      <c r="R1827" s="72" t="e">
        <f>VLOOKUP(N1827,'error categories'!$A$2:$D$54,3,FALSE)</f>
        <v>#N/A</v>
      </c>
      <c r="S1827" s="374"/>
      <c r="T1827" s="377"/>
      <c r="U1827" s="378">
        <f t="shared" si="252"/>
        <v>0</v>
      </c>
      <c r="V1827" s="390"/>
      <c r="W1827" s="391"/>
      <c r="X1827" s="380"/>
      <c r="Y1827" s="380"/>
      <c r="Z1827" s="390"/>
      <c r="AA1827" s="392"/>
      <c r="AB1827" s="393"/>
      <c r="AC1827" s="394"/>
      <c r="AD1827" s="382">
        <f t="shared" si="259"/>
        <v>0</v>
      </c>
      <c r="AE1827" s="383">
        <f t="shared" si="260"/>
        <v>0</v>
      </c>
      <c r="AF1827" s="379"/>
      <c r="AG1827" s="381"/>
      <c r="AH1827" s="379"/>
      <c r="AI1827" s="381"/>
      <c r="AJ1827" s="384" t="str">
        <f t="shared" si="253"/>
        <v/>
      </c>
      <c r="AK1827" s="385" t="str">
        <f t="shared" si="254"/>
        <v/>
      </c>
      <c r="AL1827" s="388" t="str">
        <f t="shared" si="255"/>
        <v/>
      </c>
      <c r="AM1827" s="389" t="str">
        <f t="shared" si="256"/>
        <v/>
      </c>
      <c r="AN1827" s="388" t="str">
        <f t="shared" si="257"/>
        <v/>
      </c>
      <c r="AO1827" s="389" t="str">
        <f t="shared" si="258"/>
        <v/>
      </c>
      <c r="AP1827" s="423"/>
      <c r="AQ1827" s="423"/>
      <c r="AR1827" s="431" t="e">
        <f>VLOOKUP($B1827,'acc names'!$C$2:$D$12102,2,FALSE)</f>
        <v>#N/A</v>
      </c>
      <c r="AS1827" s="431" t="e">
        <f>VLOOKUP($AQ1827,software!$A$1:$B$14605,2,FALSE)</f>
        <v>#N/A</v>
      </c>
      <c r="AT1827" s="423"/>
      <c r="AV1827" s="423"/>
    </row>
    <row r="1828" spans="1:48" ht="12.75" x14ac:dyDescent="0.2">
      <c r="A1828" s="101"/>
      <c r="B1828" s="42"/>
      <c r="C1828" s="142"/>
      <c r="D1828" s="143"/>
      <c r="E1828" s="107"/>
      <c r="F1828" s="46"/>
      <c r="G1828" s="46"/>
      <c r="H1828" s="46"/>
      <c r="I1828" s="46"/>
      <c r="J1828" s="46"/>
      <c r="K1828" s="46"/>
      <c r="L1828" s="139"/>
      <c r="M1828" s="41"/>
      <c r="N1828" s="45"/>
      <c r="O1828" s="47"/>
      <c r="P1828" s="43"/>
      <c r="Q1828" s="71" t="e">
        <f>VLOOKUP(N1828,'error categories'!$A$2:$D$54,4,FALSE)</f>
        <v>#N/A</v>
      </c>
      <c r="R1828" s="72" t="e">
        <f>VLOOKUP(N1828,'error categories'!$A$2:$D$54,3,FALSE)</f>
        <v>#N/A</v>
      </c>
      <c r="S1828" s="374"/>
      <c r="T1828" s="377"/>
      <c r="U1828" s="378">
        <f t="shared" si="252"/>
        <v>0</v>
      </c>
      <c r="V1828" s="390"/>
      <c r="W1828" s="391"/>
      <c r="X1828" s="380"/>
      <c r="Y1828" s="380"/>
      <c r="Z1828" s="390"/>
      <c r="AA1828" s="392"/>
      <c r="AB1828" s="393"/>
      <c r="AC1828" s="394"/>
      <c r="AD1828" s="382">
        <f t="shared" si="259"/>
        <v>0</v>
      </c>
      <c r="AE1828" s="383">
        <f t="shared" si="260"/>
        <v>0</v>
      </c>
      <c r="AF1828" s="379"/>
      <c r="AG1828" s="381"/>
      <c r="AH1828" s="379"/>
      <c r="AI1828" s="381"/>
      <c r="AJ1828" s="384" t="str">
        <f t="shared" si="253"/>
        <v/>
      </c>
      <c r="AK1828" s="385" t="str">
        <f t="shared" si="254"/>
        <v/>
      </c>
      <c r="AL1828" s="388" t="str">
        <f t="shared" si="255"/>
        <v/>
      </c>
      <c r="AM1828" s="389" t="str">
        <f t="shared" si="256"/>
        <v/>
      </c>
      <c r="AN1828" s="388" t="str">
        <f t="shared" si="257"/>
        <v/>
      </c>
      <c r="AO1828" s="389" t="str">
        <f t="shared" si="258"/>
        <v/>
      </c>
      <c r="AP1828" s="423"/>
      <c r="AQ1828" s="423"/>
      <c r="AR1828" s="431" t="e">
        <f>VLOOKUP($B1828,'acc names'!$C$2:$D$12102,2,FALSE)</f>
        <v>#N/A</v>
      </c>
      <c r="AS1828" s="431" t="e">
        <f>VLOOKUP($AQ1828,software!$A$1:$B$14605,2,FALSE)</f>
        <v>#N/A</v>
      </c>
      <c r="AT1828" s="423"/>
      <c r="AV1828" s="423"/>
    </row>
    <row r="1829" spans="1:48" ht="12.75" x14ac:dyDescent="0.2">
      <c r="A1829" s="101"/>
      <c r="B1829" s="42"/>
      <c r="C1829" s="142"/>
      <c r="D1829" s="143"/>
      <c r="E1829" s="107"/>
      <c r="F1829" s="46"/>
      <c r="G1829" s="46"/>
      <c r="H1829" s="46"/>
      <c r="I1829" s="46"/>
      <c r="J1829" s="46"/>
      <c r="K1829" s="46"/>
      <c r="L1829" s="139"/>
      <c r="M1829" s="41"/>
      <c r="N1829" s="45"/>
      <c r="O1829" s="47"/>
      <c r="P1829" s="43"/>
      <c r="Q1829" s="71" t="e">
        <f>VLOOKUP(N1829,'error categories'!$A$2:$D$54,4,FALSE)</f>
        <v>#N/A</v>
      </c>
      <c r="R1829" s="72" t="e">
        <f>VLOOKUP(N1829,'error categories'!$A$2:$D$54,3,FALSE)</f>
        <v>#N/A</v>
      </c>
      <c r="S1829" s="374"/>
      <c r="T1829" s="377"/>
      <c r="U1829" s="378">
        <f t="shared" si="252"/>
        <v>0</v>
      </c>
      <c r="V1829" s="390"/>
      <c r="W1829" s="391"/>
      <c r="X1829" s="380"/>
      <c r="Y1829" s="380"/>
      <c r="Z1829" s="390"/>
      <c r="AA1829" s="392"/>
      <c r="AB1829" s="393"/>
      <c r="AC1829" s="394"/>
      <c r="AD1829" s="382">
        <f t="shared" si="259"/>
        <v>0</v>
      </c>
      <c r="AE1829" s="383">
        <f t="shared" si="260"/>
        <v>0</v>
      </c>
      <c r="AF1829" s="379"/>
      <c r="AG1829" s="381"/>
      <c r="AH1829" s="379"/>
      <c r="AI1829" s="381"/>
      <c r="AJ1829" s="384" t="str">
        <f t="shared" si="253"/>
        <v/>
      </c>
      <c r="AK1829" s="385" t="str">
        <f t="shared" si="254"/>
        <v/>
      </c>
      <c r="AL1829" s="388" t="str">
        <f t="shared" si="255"/>
        <v/>
      </c>
      <c r="AM1829" s="389" t="str">
        <f t="shared" si="256"/>
        <v/>
      </c>
      <c r="AN1829" s="388" t="str">
        <f t="shared" si="257"/>
        <v/>
      </c>
      <c r="AO1829" s="389" t="str">
        <f t="shared" si="258"/>
        <v/>
      </c>
      <c r="AP1829" s="423"/>
      <c r="AQ1829" s="423"/>
      <c r="AR1829" s="431" t="e">
        <f>VLOOKUP($B1829,'acc names'!$C$2:$D$12102,2,FALSE)</f>
        <v>#N/A</v>
      </c>
      <c r="AS1829" s="431" t="e">
        <f>VLOOKUP($AQ1829,software!$A$1:$B$14605,2,FALSE)</f>
        <v>#N/A</v>
      </c>
      <c r="AT1829" s="423"/>
      <c r="AV1829" s="423"/>
    </row>
    <row r="1830" spans="1:48" ht="12.75" x14ac:dyDescent="0.2">
      <c r="A1830" s="101"/>
      <c r="B1830" s="42"/>
      <c r="C1830" s="142"/>
      <c r="D1830" s="143"/>
      <c r="E1830" s="107"/>
      <c r="F1830" s="46"/>
      <c r="G1830" s="46"/>
      <c r="H1830" s="46"/>
      <c r="I1830" s="46"/>
      <c r="J1830" s="46"/>
      <c r="K1830" s="46"/>
      <c r="L1830" s="139"/>
      <c r="M1830" s="41"/>
      <c r="N1830" s="45"/>
      <c r="O1830" s="47"/>
      <c r="P1830" s="43"/>
      <c r="Q1830" s="71" t="e">
        <f>VLOOKUP(N1830,'error categories'!$A$2:$D$54,4,FALSE)</f>
        <v>#N/A</v>
      </c>
      <c r="R1830" s="72" t="e">
        <f>VLOOKUP(N1830,'error categories'!$A$2:$D$54,3,FALSE)</f>
        <v>#N/A</v>
      </c>
      <c r="S1830" s="374"/>
      <c r="T1830" s="377"/>
      <c r="U1830" s="378">
        <f t="shared" si="252"/>
        <v>0</v>
      </c>
      <c r="V1830" s="379"/>
      <c r="W1830" s="380"/>
      <c r="X1830" s="380"/>
      <c r="Y1830" s="380"/>
      <c r="Z1830" s="379"/>
      <c r="AA1830" s="381"/>
      <c r="AB1830" s="379"/>
      <c r="AC1830" s="380"/>
      <c r="AD1830" s="382">
        <f t="shared" si="259"/>
        <v>0</v>
      </c>
      <c r="AE1830" s="383">
        <f t="shared" si="260"/>
        <v>0</v>
      </c>
      <c r="AF1830" s="379"/>
      <c r="AG1830" s="381"/>
      <c r="AH1830" s="379"/>
      <c r="AI1830" s="381"/>
      <c r="AJ1830" s="384" t="str">
        <f t="shared" si="253"/>
        <v/>
      </c>
      <c r="AK1830" s="385" t="str">
        <f t="shared" si="254"/>
        <v/>
      </c>
      <c r="AL1830" s="388" t="str">
        <f t="shared" si="255"/>
        <v/>
      </c>
      <c r="AM1830" s="389" t="str">
        <f t="shared" si="256"/>
        <v/>
      </c>
      <c r="AN1830" s="388" t="str">
        <f t="shared" si="257"/>
        <v/>
      </c>
      <c r="AO1830" s="389" t="str">
        <f t="shared" si="258"/>
        <v/>
      </c>
      <c r="AP1830" s="423"/>
      <c r="AQ1830" s="423"/>
      <c r="AR1830" s="431" t="e">
        <f>VLOOKUP($B1830,'acc names'!$C$2:$D$12102,2,FALSE)</f>
        <v>#N/A</v>
      </c>
      <c r="AS1830" s="431" t="e">
        <f>VLOOKUP($AQ1830,software!$A$1:$B$14605,2,FALSE)</f>
        <v>#N/A</v>
      </c>
      <c r="AT1830" s="423"/>
      <c r="AV1830" s="423"/>
    </row>
    <row r="1831" spans="1:48" ht="12.75" x14ac:dyDescent="0.2">
      <c r="A1831" s="101"/>
      <c r="B1831" s="42"/>
      <c r="C1831" s="142"/>
      <c r="D1831" s="143"/>
      <c r="E1831" s="107"/>
      <c r="F1831" s="46"/>
      <c r="G1831" s="46"/>
      <c r="H1831" s="46"/>
      <c r="I1831" s="46"/>
      <c r="J1831" s="46"/>
      <c r="K1831" s="46"/>
      <c r="L1831" s="139"/>
      <c r="M1831" s="41"/>
      <c r="N1831" s="45"/>
      <c r="O1831" s="47"/>
      <c r="P1831" s="43"/>
      <c r="Q1831" s="71" t="e">
        <f>VLOOKUP(N1831,'error categories'!$A$2:$D$54,4,FALSE)</f>
        <v>#N/A</v>
      </c>
      <c r="R1831" s="72" t="e">
        <f>VLOOKUP(N1831,'error categories'!$A$2:$D$54,3,FALSE)</f>
        <v>#N/A</v>
      </c>
      <c r="S1831" s="374"/>
      <c r="T1831" s="377"/>
      <c r="U1831" s="378">
        <f t="shared" si="252"/>
        <v>0</v>
      </c>
      <c r="V1831" s="390"/>
      <c r="W1831" s="391"/>
      <c r="X1831" s="380"/>
      <c r="Y1831" s="380"/>
      <c r="Z1831" s="390"/>
      <c r="AA1831" s="392"/>
      <c r="AB1831" s="393"/>
      <c r="AC1831" s="394"/>
      <c r="AD1831" s="382">
        <f t="shared" si="259"/>
        <v>0</v>
      </c>
      <c r="AE1831" s="383">
        <f t="shared" si="260"/>
        <v>0</v>
      </c>
      <c r="AF1831" s="379"/>
      <c r="AG1831" s="381"/>
      <c r="AH1831" s="379"/>
      <c r="AI1831" s="381"/>
      <c r="AJ1831" s="384" t="str">
        <f t="shared" si="253"/>
        <v/>
      </c>
      <c r="AK1831" s="385" t="str">
        <f t="shared" si="254"/>
        <v/>
      </c>
      <c r="AL1831" s="388" t="str">
        <f t="shared" si="255"/>
        <v/>
      </c>
      <c r="AM1831" s="389" t="str">
        <f t="shared" si="256"/>
        <v/>
      </c>
      <c r="AN1831" s="388" t="str">
        <f t="shared" si="257"/>
        <v/>
      </c>
      <c r="AO1831" s="389" t="str">
        <f t="shared" si="258"/>
        <v/>
      </c>
      <c r="AP1831" s="423"/>
      <c r="AQ1831" s="423"/>
      <c r="AR1831" s="431" t="e">
        <f>VLOOKUP($B1831,'acc names'!$C$2:$D$12102,2,FALSE)</f>
        <v>#N/A</v>
      </c>
      <c r="AS1831" s="431" t="e">
        <f>VLOOKUP($AQ1831,software!$A$1:$B$14605,2,FALSE)</f>
        <v>#N/A</v>
      </c>
      <c r="AT1831" s="423"/>
      <c r="AV1831" s="423"/>
    </row>
    <row r="1832" spans="1:48" ht="12.75" x14ac:dyDescent="0.2">
      <c r="A1832" s="101"/>
      <c r="B1832" s="42"/>
      <c r="C1832" s="142"/>
      <c r="D1832" s="143"/>
      <c r="E1832" s="107"/>
      <c r="F1832" s="46"/>
      <c r="G1832" s="46"/>
      <c r="H1832" s="46"/>
      <c r="I1832" s="46"/>
      <c r="J1832" s="46"/>
      <c r="K1832" s="46"/>
      <c r="L1832" s="139"/>
      <c r="M1832" s="41"/>
      <c r="N1832" s="45"/>
      <c r="O1832" s="47"/>
      <c r="P1832" s="43"/>
      <c r="Q1832" s="71" t="e">
        <f>VLOOKUP(N1832,'error categories'!$A$2:$D$54,4,FALSE)</f>
        <v>#N/A</v>
      </c>
      <c r="R1832" s="72" t="e">
        <f>VLOOKUP(N1832,'error categories'!$A$2:$D$54,3,FALSE)</f>
        <v>#N/A</v>
      </c>
      <c r="S1832" s="374"/>
      <c r="T1832" s="377"/>
      <c r="U1832" s="378">
        <f t="shared" si="252"/>
        <v>0</v>
      </c>
      <c r="V1832" s="379"/>
      <c r="W1832" s="380"/>
      <c r="X1832" s="380"/>
      <c r="Y1832" s="380"/>
      <c r="Z1832" s="379"/>
      <c r="AA1832" s="381"/>
      <c r="AB1832" s="379"/>
      <c r="AC1832" s="380"/>
      <c r="AD1832" s="382">
        <f t="shared" si="259"/>
        <v>0</v>
      </c>
      <c r="AE1832" s="383">
        <f t="shared" si="260"/>
        <v>0</v>
      </c>
      <c r="AF1832" s="379"/>
      <c r="AG1832" s="381"/>
      <c r="AH1832" s="379"/>
      <c r="AI1832" s="381"/>
      <c r="AJ1832" s="384" t="str">
        <f t="shared" si="253"/>
        <v/>
      </c>
      <c r="AK1832" s="385" t="str">
        <f t="shared" si="254"/>
        <v/>
      </c>
      <c r="AL1832" s="388" t="str">
        <f t="shared" si="255"/>
        <v/>
      </c>
      <c r="AM1832" s="389" t="str">
        <f t="shared" si="256"/>
        <v/>
      </c>
      <c r="AN1832" s="388" t="str">
        <f t="shared" si="257"/>
        <v/>
      </c>
      <c r="AO1832" s="389" t="str">
        <f t="shared" si="258"/>
        <v/>
      </c>
      <c r="AP1832" s="423"/>
      <c r="AQ1832" s="423"/>
      <c r="AR1832" s="431" t="e">
        <f>VLOOKUP($B1832,'acc names'!$C$2:$D$12102,2,FALSE)</f>
        <v>#N/A</v>
      </c>
      <c r="AS1832" s="431" t="e">
        <f>VLOOKUP($AQ1832,software!$A$1:$B$14605,2,FALSE)</f>
        <v>#N/A</v>
      </c>
      <c r="AT1832" s="423"/>
      <c r="AV1832" s="423"/>
    </row>
    <row r="1833" spans="1:48" ht="12.75" x14ac:dyDescent="0.2">
      <c r="A1833" s="101"/>
      <c r="B1833" s="42"/>
      <c r="C1833" s="142"/>
      <c r="D1833" s="143"/>
      <c r="E1833" s="107"/>
      <c r="F1833" s="46"/>
      <c r="G1833" s="46"/>
      <c r="H1833" s="46"/>
      <c r="I1833" s="46"/>
      <c r="J1833" s="46"/>
      <c r="K1833" s="46"/>
      <c r="L1833" s="139"/>
      <c r="M1833" s="41"/>
      <c r="N1833" s="45"/>
      <c r="O1833" s="47"/>
      <c r="P1833" s="43"/>
      <c r="Q1833" s="71" t="e">
        <f>VLOOKUP(N1833,'error categories'!$A$2:$D$54,4,FALSE)</f>
        <v>#N/A</v>
      </c>
      <c r="R1833" s="72" t="e">
        <f>VLOOKUP(N1833,'error categories'!$A$2:$D$54,3,FALSE)</f>
        <v>#N/A</v>
      </c>
      <c r="S1833" s="374"/>
      <c r="T1833" s="377"/>
      <c r="U1833" s="378">
        <f t="shared" si="252"/>
        <v>0</v>
      </c>
      <c r="V1833" s="379"/>
      <c r="W1833" s="380"/>
      <c r="X1833" s="380"/>
      <c r="Y1833" s="380"/>
      <c r="Z1833" s="379"/>
      <c r="AA1833" s="381"/>
      <c r="AB1833" s="379"/>
      <c r="AC1833" s="380"/>
      <c r="AD1833" s="382">
        <f t="shared" si="259"/>
        <v>0</v>
      </c>
      <c r="AE1833" s="383">
        <f t="shared" si="260"/>
        <v>0</v>
      </c>
      <c r="AF1833" s="379"/>
      <c r="AG1833" s="381"/>
      <c r="AH1833" s="379"/>
      <c r="AI1833" s="381"/>
      <c r="AJ1833" s="384" t="str">
        <f t="shared" si="253"/>
        <v/>
      </c>
      <c r="AK1833" s="385" t="str">
        <f t="shared" si="254"/>
        <v/>
      </c>
      <c r="AL1833" s="388" t="str">
        <f t="shared" si="255"/>
        <v/>
      </c>
      <c r="AM1833" s="389" t="str">
        <f t="shared" si="256"/>
        <v/>
      </c>
      <c r="AN1833" s="388" t="str">
        <f t="shared" si="257"/>
        <v/>
      </c>
      <c r="AO1833" s="389" t="str">
        <f t="shared" si="258"/>
        <v/>
      </c>
      <c r="AP1833" s="423"/>
      <c r="AQ1833" s="423"/>
      <c r="AR1833" s="431" t="e">
        <f>VLOOKUP($B1833,'acc names'!$C$2:$D$12102,2,FALSE)</f>
        <v>#N/A</v>
      </c>
      <c r="AS1833" s="431" t="e">
        <f>VLOOKUP($AQ1833,software!$A$1:$B$14605,2,FALSE)</f>
        <v>#N/A</v>
      </c>
      <c r="AT1833" s="423"/>
      <c r="AV1833" s="423"/>
    </row>
    <row r="1834" spans="1:48" ht="12.75" x14ac:dyDescent="0.2">
      <c r="A1834" s="101"/>
      <c r="B1834" s="42"/>
      <c r="C1834" s="142"/>
      <c r="D1834" s="143"/>
      <c r="E1834" s="107"/>
      <c r="F1834" s="46"/>
      <c r="G1834" s="46"/>
      <c r="H1834" s="46"/>
      <c r="I1834" s="46"/>
      <c r="J1834" s="46"/>
      <c r="K1834" s="46"/>
      <c r="L1834" s="139"/>
      <c r="M1834" s="41"/>
      <c r="N1834" s="45"/>
      <c r="O1834" s="47"/>
      <c r="P1834" s="43"/>
      <c r="Q1834" s="71" t="e">
        <f>VLOOKUP(N1834,'error categories'!$A$2:$D$54,4,FALSE)</f>
        <v>#N/A</v>
      </c>
      <c r="R1834" s="72" t="e">
        <f>VLOOKUP(N1834,'error categories'!$A$2:$D$54,3,FALSE)</f>
        <v>#N/A</v>
      </c>
      <c r="S1834" s="374"/>
      <c r="T1834" s="377"/>
      <c r="U1834" s="378">
        <f t="shared" si="252"/>
        <v>0</v>
      </c>
      <c r="V1834" s="390"/>
      <c r="W1834" s="391"/>
      <c r="X1834" s="380"/>
      <c r="Y1834" s="380"/>
      <c r="Z1834" s="390"/>
      <c r="AA1834" s="392"/>
      <c r="AB1834" s="393"/>
      <c r="AC1834" s="394"/>
      <c r="AD1834" s="382">
        <f t="shared" si="259"/>
        <v>0</v>
      </c>
      <c r="AE1834" s="383">
        <f t="shared" si="260"/>
        <v>0</v>
      </c>
      <c r="AF1834" s="379"/>
      <c r="AG1834" s="381"/>
      <c r="AH1834" s="379"/>
      <c r="AI1834" s="381"/>
      <c r="AJ1834" s="384" t="str">
        <f t="shared" si="253"/>
        <v/>
      </c>
      <c r="AK1834" s="385" t="str">
        <f t="shared" si="254"/>
        <v/>
      </c>
      <c r="AL1834" s="388" t="str">
        <f t="shared" si="255"/>
        <v/>
      </c>
      <c r="AM1834" s="389" t="str">
        <f t="shared" si="256"/>
        <v/>
      </c>
      <c r="AN1834" s="388" t="str">
        <f t="shared" si="257"/>
        <v/>
      </c>
      <c r="AO1834" s="389" t="str">
        <f t="shared" si="258"/>
        <v/>
      </c>
      <c r="AP1834" s="423"/>
      <c r="AQ1834" s="423"/>
      <c r="AR1834" s="431" t="e">
        <f>VLOOKUP($B1834,'acc names'!$C$2:$D$12102,2,FALSE)</f>
        <v>#N/A</v>
      </c>
      <c r="AS1834" s="431" t="e">
        <f>VLOOKUP($AQ1834,software!$A$1:$B$14605,2,FALSE)</f>
        <v>#N/A</v>
      </c>
      <c r="AT1834" s="423"/>
      <c r="AV1834" s="423"/>
    </row>
    <row r="1835" spans="1:48" ht="12.75" x14ac:dyDescent="0.2">
      <c r="A1835" s="101"/>
      <c r="B1835" s="42"/>
      <c r="C1835" s="142"/>
      <c r="D1835" s="143"/>
      <c r="E1835" s="107"/>
      <c r="F1835" s="46"/>
      <c r="G1835" s="46"/>
      <c r="H1835" s="46"/>
      <c r="I1835" s="46"/>
      <c r="J1835" s="46"/>
      <c r="K1835" s="46"/>
      <c r="L1835" s="139"/>
      <c r="M1835" s="41"/>
      <c r="N1835" s="45"/>
      <c r="O1835" s="47"/>
      <c r="P1835" s="43"/>
      <c r="Q1835" s="71" t="e">
        <f>VLOOKUP(N1835,'error categories'!$A$2:$D$54,4,FALSE)</f>
        <v>#N/A</v>
      </c>
      <c r="R1835" s="72" t="e">
        <f>VLOOKUP(N1835,'error categories'!$A$2:$D$54,3,FALSE)</f>
        <v>#N/A</v>
      </c>
      <c r="S1835" s="374"/>
      <c r="T1835" s="377"/>
      <c r="U1835" s="378">
        <f t="shared" si="252"/>
        <v>0</v>
      </c>
      <c r="V1835" s="379"/>
      <c r="W1835" s="380"/>
      <c r="X1835" s="380"/>
      <c r="Y1835" s="380"/>
      <c r="Z1835" s="379"/>
      <c r="AA1835" s="381"/>
      <c r="AB1835" s="379"/>
      <c r="AC1835" s="380"/>
      <c r="AD1835" s="382">
        <f t="shared" si="259"/>
        <v>0</v>
      </c>
      <c r="AE1835" s="383">
        <f t="shared" si="260"/>
        <v>0</v>
      </c>
      <c r="AF1835" s="379"/>
      <c r="AG1835" s="381"/>
      <c r="AH1835" s="379"/>
      <c r="AI1835" s="381"/>
      <c r="AJ1835" s="384" t="str">
        <f t="shared" si="253"/>
        <v/>
      </c>
      <c r="AK1835" s="385" t="str">
        <f t="shared" si="254"/>
        <v/>
      </c>
      <c r="AL1835" s="388" t="str">
        <f t="shared" si="255"/>
        <v/>
      </c>
      <c r="AM1835" s="389" t="str">
        <f t="shared" si="256"/>
        <v/>
      </c>
      <c r="AN1835" s="388" t="str">
        <f t="shared" si="257"/>
        <v/>
      </c>
      <c r="AO1835" s="389" t="str">
        <f t="shared" si="258"/>
        <v/>
      </c>
      <c r="AP1835" s="423"/>
      <c r="AQ1835" s="423"/>
      <c r="AR1835" s="431" t="e">
        <f>VLOOKUP($B1835,'acc names'!$C$2:$D$12102,2,FALSE)</f>
        <v>#N/A</v>
      </c>
      <c r="AS1835" s="431" t="e">
        <f>VLOOKUP($AQ1835,software!$A$1:$B$14605,2,FALSE)</f>
        <v>#N/A</v>
      </c>
      <c r="AT1835" s="423"/>
      <c r="AV1835" s="423"/>
    </row>
    <row r="1836" spans="1:48" ht="12.75" x14ac:dyDescent="0.2">
      <c r="A1836" s="101"/>
      <c r="B1836" s="42"/>
      <c r="C1836" s="142"/>
      <c r="D1836" s="143"/>
      <c r="E1836" s="107"/>
      <c r="F1836" s="46"/>
      <c r="G1836" s="46"/>
      <c r="H1836" s="46"/>
      <c r="I1836" s="46"/>
      <c r="J1836" s="46"/>
      <c r="K1836" s="46"/>
      <c r="L1836" s="139"/>
      <c r="M1836" s="41"/>
      <c r="N1836" s="45"/>
      <c r="O1836" s="47"/>
      <c r="P1836" s="43"/>
      <c r="Q1836" s="71" t="e">
        <f>VLOOKUP(N1836,'error categories'!$A$2:$D$54,4,FALSE)</f>
        <v>#N/A</v>
      </c>
      <c r="R1836" s="72" t="e">
        <f>VLOOKUP(N1836,'error categories'!$A$2:$D$54,3,FALSE)</f>
        <v>#N/A</v>
      </c>
      <c r="S1836" s="374"/>
      <c r="T1836" s="377"/>
      <c r="U1836" s="378">
        <f t="shared" si="252"/>
        <v>0</v>
      </c>
      <c r="V1836" s="379"/>
      <c r="W1836" s="380"/>
      <c r="X1836" s="380"/>
      <c r="Y1836" s="380"/>
      <c r="Z1836" s="379"/>
      <c r="AA1836" s="381"/>
      <c r="AB1836" s="379"/>
      <c r="AC1836" s="380"/>
      <c r="AD1836" s="382">
        <f t="shared" si="259"/>
        <v>0</v>
      </c>
      <c r="AE1836" s="383">
        <f t="shared" si="260"/>
        <v>0</v>
      </c>
      <c r="AF1836" s="379"/>
      <c r="AG1836" s="381"/>
      <c r="AH1836" s="379"/>
      <c r="AI1836" s="381"/>
      <c r="AJ1836" s="384" t="str">
        <f t="shared" si="253"/>
        <v/>
      </c>
      <c r="AK1836" s="385" t="str">
        <f t="shared" si="254"/>
        <v/>
      </c>
      <c r="AL1836" s="388" t="str">
        <f t="shared" si="255"/>
        <v/>
      </c>
      <c r="AM1836" s="389" t="str">
        <f t="shared" si="256"/>
        <v/>
      </c>
      <c r="AN1836" s="388" t="str">
        <f t="shared" si="257"/>
        <v/>
      </c>
      <c r="AO1836" s="389" t="str">
        <f t="shared" si="258"/>
        <v/>
      </c>
      <c r="AP1836" s="423"/>
      <c r="AQ1836" s="423"/>
      <c r="AR1836" s="431" t="e">
        <f>VLOOKUP($B1836,'acc names'!$C$2:$D$12102,2,FALSE)</f>
        <v>#N/A</v>
      </c>
      <c r="AS1836" s="431" t="e">
        <f>VLOOKUP($AQ1836,software!$A$1:$B$14605,2,FALSE)</f>
        <v>#N/A</v>
      </c>
      <c r="AT1836" s="423"/>
      <c r="AV1836" s="423"/>
    </row>
    <row r="1837" spans="1:48" ht="12.75" x14ac:dyDescent="0.2">
      <c r="A1837" s="101"/>
      <c r="B1837" s="42"/>
      <c r="C1837" s="142"/>
      <c r="D1837" s="143"/>
      <c r="E1837" s="107"/>
      <c r="F1837" s="46"/>
      <c r="G1837" s="46"/>
      <c r="H1837" s="46"/>
      <c r="I1837" s="46"/>
      <c r="J1837" s="46"/>
      <c r="K1837" s="46"/>
      <c r="L1837" s="139"/>
      <c r="M1837" s="41"/>
      <c r="N1837" s="45"/>
      <c r="O1837" s="47"/>
      <c r="P1837" s="43"/>
      <c r="Q1837" s="71" t="e">
        <f>VLOOKUP(N1837,'error categories'!$A$2:$D$54,4,FALSE)</f>
        <v>#N/A</v>
      </c>
      <c r="R1837" s="72" t="e">
        <f>VLOOKUP(N1837,'error categories'!$A$2:$D$54,3,FALSE)</f>
        <v>#N/A</v>
      </c>
      <c r="S1837" s="374"/>
      <c r="T1837" s="377"/>
      <c r="U1837" s="378">
        <f t="shared" si="252"/>
        <v>0</v>
      </c>
      <c r="V1837" s="379"/>
      <c r="W1837" s="380"/>
      <c r="X1837" s="380"/>
      <c r="Y1837" s="380"/>
      <c r="Z1837" s="379"/>
      <c r="AA1837" s="381"/>
      <c r="AB1837" s="379"/>
      <c r="AC1837" s="380"/>
      <c r="AD1837" s="382">
        <f t="shared" si="259"/>
        <v>0</v>
      </c>
      <c r="AE1837" s="383">
        <f t="shared" si="260"/>
        <v>0</v>
      </c>
      <c r="AF1837" s="379"/>
      <c r="AG1837" s="381"/>
      <c r="AH1837" s="379"/>
      <c r="AI1837" s="381"/>
      <c r="AJ1837" s="384" t="str">
        <f t="shared" si="253"/>
        <v/>
      </c>
      <c r="AK1837" s="385" t="str">
        <f t="shared" si="254"/>
        <v/>
      </c>
      <c r="AL1837" s="388" t="str">
        <f t="shared" si="255"/>
        <v/>
      </c>
      <c r="AM1837" s="389" t="str">
        <f t="shared" si="256"/>
        <v/>
      </c>
      <c r="AN1837" s="388" t="str">
        <f t="shared" si="257"/>
        <v/>
      </c>
      <c r="AO1837" s="389" t="str">
        <f t="shared" si="258"/>
        <v/>
      </c>
      <c r="AP1837" s="423"/>
      <c r="AQ1837" s="423"/>
      <c r="AR1837" s="431" t="e">
        <f>VLOOKUP($B1837,'acc names'!$C$2:$D$12102,2,FALSE)</f>
        <v>#N/A</v>
      </c>
      <c r="AS1837" s="431" t="e">
        <f>VLOOKUP($AQ1837,software!$A$1:$B$14605,2,FALSE)</f>
        <v>#N/A</v>
      </c>
      <c r="AT1837" s="423"/>
      <c r="AV1837" s="423"/>
    </row>
    <row r="1838" spans="1:48" ht="12.75" x14ac:dyDescent="0.2">
      <c r="A1838" s="101"/>
      <c r="B1838" s="42"/>
      <c r="C1838" s="142"/>
      <c r="D1838" s="143"/>
      <c r="E1838" s="107"/>
      <c r="F1838" s="46"/>
      <c r="G1838" s="46"/>
      <c r="H1838" s="46"/>
      <c r="I1838" s="46"/>
      <c r="J1838" s="46"/>
      <c r="K1838" s="46"/>
      <c r="L1838" s="139"/>
      <c r="M1838" s="41"/>
      <c r="N1838" s="45"/>
      <c r="O1838" s="47"/>
      <c r="P1838" s="43"/>
      <c r="Q1838" s="71" t="e">
        <f>VLOOKUP(N1838,'error categories'!$A$2:$D$54,4,FALSE)</f>
        <v>#N/A</v>
      </c>
      <c r="R1838" s="72" t="e">
        <f>VLOOKUP(N1838,'error categories'!$A$2:$D$54,3,FALSE)</f>
        <v>#N/A</v>
      </c>
      <c r="S1838" s="374"/>
      <c r="T1838" s="377"/>
      <c r="U1838" s="378">
        <f t="shared" si="252"/>
        <v>0</v>
      </c>
      <c r="V1838" s="379"/>
      <c r="W1838" s="380"/>
      <c r="X1838" s="380"/>
      <c r="Y1838" s="380"/>
      <c r="Z1838" s="379"/>
      <c r="AA1838" s="381"/>
      <c r="AB1838" s="379"/>
      <c r="AC1838" s="380"/>
      <c r="AD1838" s="382">
        <f t="shared" si="259"/>
        <v>0</v>
      </c>
      <c r="AE1838" s="383">
        <f t="shared" si="260"/>
        <v>0</v>
      </c>
      <c r="AF1838" s="379"/>
      <c r="AG1838" s="381"/>
      <c r="AH1838" s="379"/>
      <c r="AI1838" s="381"/>
      <c r="AJ1838" s="384" t="str">
        <f t="shared" si="253"/>
        <v/>
      </c>
      <c r="AK1838" s="385" t="str">
        <f t="shared" si="254"/>
        <v/>
      </c>
      <c r="AL1838" s="388" t="str">
        <f t="shared" si="255"/>
        <v/>
      </c>
      <c r="AM1838" s="389" t="str">
        <f t="shared" si="256"/>
        <v/>
      </c>
      <c r="AN1838" s="388" t="str">
        <f t="shared" si="257"/>
        <v/>
      </c>
      <c r="AO1838" s="389" t="str">
        <f t="shared" si="258"/>
        <v/>
      </c>
      <c r="AP1838" s="423"/>
      <c r="AQ1838" s="423"/>
      <c r="AR1838" s="431" t="e">
        <f>VLOOKUP($B1838,'acc names'!$C$2:$D$12102,2,FALSE)</f>
        <v>#N/A</v>
      </c>
      <c r="AS1838" s="431" t="e">
        <f>VLOOKUP($AQ1838,software!$A$1:$B$14605,2,FALSE)</f>
        <v>#N/A</v>
      </c>
      <c r="AT1838" s="423"/>
      <c r="AV1838" s="423"/>
    </row>
    <row r="1839" spans="1:48" ht="12.75" x14ac:dyDescent="0.2">
      <c r="A1839" s="101"/>
      <c r="B1839" s="42"/>
      <c r="C1839" s="142"/>
      <c r="D1839" s="143"/>
      <c r="E1839" s="107"/>
      <c r="F1839" s="46"/>
      <c r="G1839" s="46"/>
      <c r="H1839" s="46"/>
      <c r="I1839" s="46"/>
      <c r="J1839" s="46"/>
      <c r="K1839" s="46"/>
      <c r="L1839" s="139"/>
      <c r="M1839" s="41"/>
      <c r="N1839" s="45"/>
      <c r="O1839" s="47"/>
      <c r="P1839" s="43"/>
      <c r="Q1839" s="71" t="e">
        <f>VLOOKUP(N1839,'error categories'!$A$2:$D$54,4,FALSE)</f>
        <v>#N/A</v>
      </c>
      <c r="R1839" s="72" t="e">
        <f>VLOOKUP(N1839,'error categories'!$A$2:$D$54,3,FALSE)</f>
        <v>#N/A</v>
      </c>
      <c r="S1839" s="374"/>
      <c r="T1839" s="377"/>
      <c r="U1839" s="378">
        <f t="shared" si="252"/>
        <v>0</v>
      </c>
      <c r="V1839" s="379"/>
      <c r="W1839" s="380"/>
      <c r="X1839" s="380"/>
      <c r="Y1839" s="380"/>
      <c r="Z1839" s="379"/>
      <c r="AA1839" s="381"/>
      <c r="AB1839" s="379"/>
      <c r="AC1839" s="380"/>
      <c r="AD1839" s="382">
        <f t="shared" si="259"/>
        <v>0</v>
      </c>
      <c r="AE1839" s="383">
        <f t="shared" si="260"/>
        <v>0</v>
      </c>
      <c r="AF1839" s="379"/>
      <c r="AG1839" s="381"/>
      <c r="AH1839" s="379"/>
      <c r="AI1839" s="381"/>
      <c r="AJ1839" s="384" t="str">
        <f t="shared" si="253"/>
        <v/>
      </c>
      <c r="AK1839" s="385" t="str">
        <f t="shared" si="254"/>
        <v/>
      </c>
      <c r="AL1839" s="388" t="str">
        <f t="shared" si="255"/>
        <v/>
      </c>
      <c r="AM1839" s="389" t="str">
        <f t="shared" si="256"/>
        <v/>
      </c>
      <c r="AN1839" s="388" t="str">
        <f t="shared" si="257"/>
        <v/>
      </c>
      <c r="AO1839" s="389" t="str">
        <f t="shared" si="258"/>
        <v/>
      </c>
      <c r="AP1839" s="423"/>
      <c r="AQ1839" s="423"/>
      <c r="AR1839" s="431" t="e">
        <f>VLOOKUP($B1839,'acc names'!$C$2:$D$12102,2,FALSE)</f>
        <v>#N/A</v>
      </c>
      <c r="AS1839" s="431" t="e">
        <f>VLOOKUP($AQ1839,software!$A$1:$B$14605,2,FALSE)</f>
        <v>#N/A</v>
      </c>
      <c r="AT1839" s="423"/>
      <c r="AV1839" s="423"/>
    </row>
    <row r="1840" spans="1:48" ht="12.75" x14ac:dyDescent="0.2">
      <c r="A1840" s="101"/>
      <c r="B1840" s="42"/>
      <c r="C1840" s="142"/>
      <c r="D1840" s="143"/>
      <c r="E1840" s="107"/>
      <c r="F1840" s="46"/>
      <c r="G1840" s="46"/>
      <c r="H1840" s="46"/>
      <c r="I1840" s="46"/>
      <c r="J1840" s="46"/>
      <c r="K1840" s="46"/>
      <c r="L1840" s="139"/>
      <c r="M1840" s="41"/>
      <c r="N1840" s="45"/>
      <c r="O1840" s="47"/>
      <c r="P1840" s="43"/>
      <c r="Q1840" s="71" t="e">
        <f>VLOOKUP(N1840,'error categories'!$A$2:$D$54,4,FALSE)</f>
        <v>#N/A</v>
      </c>
      <c r="R1840" s="72" t="e">
        <f>VLOOKUP(N1840,'error categories'!$A$2:$D$54,3,FALSE)</f>
        <v>#N/A</v>
      </c>
      <c r="S1840" s="374"/>
      <c r="T1840" s="377"/>
      <c r="U1840" s="378">
        <f t="shared" si="252"/>
        <v>0</v>
      </c>
      <c r="V1840" s="379"/>
      <c r="W1840" s="380"/>
      <c r="X1840" s="380"/>
      <c r="Y1840" s="380"/>
      <c r="Z1840" s="379"/>
      <c r="AA1840" s="381"/>
      <c r="AB1840" s="379"/>
      <c r="AC1840" s="380"/>
      <c r="AD1840" s="382">
        <f t="shared" si="259"/>
        <v>0</v>
      </c>
      <c r="AE1840" s="383">
        <f t="shared" si="260"/>
        <v>0</v>
      </c>
      <c r="AF1840" s="379"/>
      <c r="AG1840" s="381"/>
      <c r="AH1840" s="379"/>
      <c r="AI1840" s="381"/>
      <c r="AJ1840" s="384" t="str">
        <f t="shared" si="253"/>
        <v/>
      </c>
      <c r="AK1840" s="385" t="str">
        <f t="shared" si="254"/>
        <v/>
      </c>
      <c r="AL1840" s="388" t="str">
        <f t="shared" si="255"/>
        <v/>
      </c>
      <c r="AM1840" s="389" t="str">
        <f t="shared" si="256"/>
        <v/>
      </c>
      <c r="AN1840" s="388" t="str">
        <f t="shared" si="257"/>
        <v/>
      </c>
      <c r="AO1840" s="389" t="str">
        <f t="shared" si="258"/>
        <v/>
      </c>
      <c r="AP1840" s="423"/>
      <c r="AQ1840" s="423"/>
      <c r="AR1840" s="431" t="e">
        <f>VLOOKUP($B1840,'acc names'!$C$2:$D$12102,2,FALSE)</f>
        <v>#N/A</v>
      </c>
      <c r="AS1840" s="431" t="e">
        <f>VLOOKUP($AQ1840,software!$A$1:$B$14605,2,FALSE)</f>
        <v>#N/A</v>
      </c>
      <c r="AT1840" s="423"/>
      <c r="AV1840" s="423"/>
    </row>
    <row r="1841" spans="1:48" ht="12.75" x14ac:dyDescent="0.2">
      <c r="A1841" s="101"/>
      <c r="B1841" s="42"/>
      <c r="C1841" s="142"/>
      <c r="D1841" s="143"/>
      <c r="E1841" s="107"/>
      <c r="F1841" s="46"/>
      <c r="G1841" s="46"/>
      <c r="H1841" s="46"/>
      <c r="I1841" s="46"/>
      <c r="J1841" s="46"/>
      <c r="K1841" s="46"/>
      <c r="L1841" s="139"/>
      <c r="M1841" s="41"/>
      <c r="N1841" s="45"/>
      <c r="O1841" s="47"/>
      <c r="P1841" s="43"/>
      <c r="Q1841" s="71" t="e">
        <f>VLOOKUP(N1841,'error categories'!$A$2:$D$54,4,FALSE)</f>
        <v>#N/A</v>
      </c>
      <c r="R1841" s="72" t="e">
        <f>VLOOKUP(N1841,'error categories'!$A$2:$D$54,3,FALSE)</f>
        <v>#N/A</v>
      </c>
      <c r="S1841" s="374"/>
      <c r="T1841" s="377"/>
      <c r="U1841" s="378">
        <f t="shared" si="252"/>
        <v>0</v>
      </c>
      <c r="V1841" s="379"/>
      <c r="W1841" s="380"/>
      <c r="X1841" s="380"/>
      <c r="Y1841" s="380"/>
      <c r="Z1841" s="379"/>
      <c r="AA1841" s="381"/>
      <c r="AB1841" s="379"/>
      <c r="AC1841" s="380"/>
      <c r="AD1841" s="382">
        <f t="shared" si="259"/>
        <v>0</v>
      </c>
      <c r="AE1841" s="383">
        <f t="shared" si="260"/>
        <v>0</v>
      </c>
      <c r="AF1841" s="379"/>
      <c r="AG1841" s="381"/>
      <c r="AH1841" s="379"/>
      <c r="AI1841" s="381"/>
      <c r="AJ1841" s="384" t="str">
        <f t="shared" si="253"/>
        <v/>
      </c>
      <c r="AK1841" s="385" t="str">
        <f t="shared" si="254"/>
        <v/>
      </c>
      <c r="AL1841" s="388" t="str">
        <f t="shared" si="255"/>
        <v/>
      </c>
      <c r="AM1841" s="389" t="str">
        <f t="shared" si="256"/>
        <v/>
      </c>
      <c r="AN1841" s="388" t="str">
        <f t="shared" si="257"/>
        <v/>
      </c>
      <c r="AO1841" s="389" t="str">
        <f t="shared" si="258"/>
        <v/>
      </c>
      <c r="AP1841" s="423"/>
      <c r="AQ1841" s="423"/>
      <c r="AR1841" s="431" t="e">
        <f>VLOOKUP($B1841,'acc names'!$C$2:$D$12102,2,FALSE)</f>
        <v>#N/A</v>
      </c>
      <c r="AS1841" s="431" t="e">
        <f>VLOOKUP($AQ1841,software!$A$1:$B$14605,2,FALSE)</f>
        <v>#N/A</v>
      </c>
      <c r="AT1841" s="423"/>
      <c r="AV1841" s="423"/>
    </row>
    <row r="1842" spans="1:48" ht="12.75" x14ac:dyDescent="0.2">
      <c r="A1842" s="101"/>
      <c r="B1842" s="42"/>
      <c r="C1842" s="142"/>
      <c r="D1842" s="143"/>
      <c r="E1842" s="107"/>
      <c r="F1842" s="46"/>
      <c r="G1842" s="46"/>
      <c r="H1842" s="46"/>
      <c r="I1842" s="46"/>
      <c r="J1842" s="46"/>
      <c r="K1842" s="46"/>
      <c r="L1842" s="139"/>
      <c r="M1842" s="41"/>
      <c r="N1842" s="45"/>
      <c r="O1842" s="47"/>
      <c r="P1842" s="43"/>
      <c r="Q1842" s="71" t="e">
        <f>VLOOKUP(N1842,'error categories'!$A$2:$D$54,4,FALSE)</f>
        <v>#N/A</v>
      </c>
      <c r="R1842" s="72" t="e">
        <f>VLOOKUP(N1842,'error categories'!$A$2:$D$54,3,FALSE)</f>
        <v>#N/A</v>
      </c>
      <c r="S1842" s="374"/>
      <c r="T1842" s="377"/>
      <c r="U1842" s="378">
        <f t="shared" si="252"/>
        <v>0</v>
      </c>
      <c r="V1842" s="390"/>
      <c r="W1842" s="391"/>
      <c r="X1842" s="380"/>
      <c r="Y1842" s="380"/>
      <c r="Z1842" s="390"/>
      <c r="AA1842" s="392"/>
      <c r="AB1842" s="393"/>
      <c r="AC1842" s="394"/>
      <c r="AD1842" s="382">
        <f t="shared" si="259"/>
        <v>0</v>
      </c>
      <c r="AE1842" s="383">
        <f t="shared" si="260"/>
        <v>0</v>
      </c>
      <c r="AF1842" s="379"/>
      <c r="AG1842" s="381"/>
      <c r="AH1842" s="379"/>
      <c r="AI1842" s="381"/>
      <c r="AJ1842" s="384" t="str">
        <f t="shared" si="253"/>
        <v/>
      </c>
      <c r="AK1842" s="385" t="str">
        <f t="shared" si="254"/>
        <v/>
      </c>
      <c r="AL1842" s="388" t="str">
        <f t="shared" si="255"/>
        <v/>
      </c>
      <c r="AM1842" s="389" t="str">
        <f t="shared" si="256"/>
        <v/>
      </c>
      <c r="AN1842" s="388" t="str">
        <f t="shared" si="257"/>
        <v/>
      </c>
      <c r="AO1842" s="389" t="str">
        <f t="shared" si="258"/>
        <v/>
      </c>
      <c r="AP1842" s="423"/>
      <c r="AQ1842" s="423"/>
      <c r="AR1842" s="431" t="e">
        <f>VLOOKUP($B1842,'acc names'!$C$2:$D$12102,2,FALSE)</f>
        <v>#N/A</v>
      </c>
      <c r="AS1842" s="431" t="e">
        <f>VLOOKUP($AQ1842,software!$A$1:$B$14605,2,FALSE)</f>
        <v>#N/A</v>
      </c>
      <c r="AT1842" s="423"/>
      <c r="AV1842" s="423"/>
    </row>
    <row r="1843" spans="1:48" ht="12.75" x14ac:dyDescent="0.2">
      <c r="A1843" s="101"/>
      <c r="B1843" s="42"/>
      <c r="C1843" s="142"/>
      <c r="D1843" s="143"/>
      <c r="E1843" s="107"/>
      <c r="F1843" s="46"/>
      <c r="G1843" s="46"/>
      <c r="H1843" s="46"/>
      <c r="I1843" s="46"/>
      <c r="J1843" s="46"/>
      <c r="K1843" s="46"/>
      <c r="L1843" s="139"/>
      <c r="M1843" s="41"/>
      <c r="N1843" s="45"/>
      <c r="O1843" s="47"/>
      <c r="P1843" s="43"/>
      <c r="Q1843" s="71" t="e">
        <f>VLOOKUP(N1843,'error categories'!$A$2:$D$54,4,FALSE)</f>
        <v>#N/A</v>
      </c>
      <c r="R1843" s="72" t="e">
        <f>VLOOKUP(N1843,'error categories'!$A$2:$D$54,3,FALSE)</f>
        <v>#N/A</v>
      </c>
      <c r="S1843" s="374"/>
      <c r="T1843" s="377"/>
      <c r="U1843" s="378">
        <f t="shared" si="252"/>
        <v>0</v>
      </c>
      <c r="V1843" s="390"/>
      <c r="W1843" s="391"/>
      <c r="X1843" s="380"/>
      <c r="Y1843" s="380"/>
      <c r="Z1843" s="390"/>
      <c r="AA1843" s="392"/>
      <c r="AB1843" s="393"/>
      <c r="AC1843" s="394"/>
      <c r="AD1843" s="382">
        <f t="shared" si="259"/>
        <v>0</v>
      </c>
      <c r="AE1843" s="383">
        <f t="shared" si="260"/>
        <v>0</v>
      </c>
      <c r="AF1843" s="379"/>
      <c r="AG1843" s="381"/>
      <c r="AH1843" s="379"/>
      <c r="AI1843" s="381"/>
      <c r="AJ1843" s="384" t="str">
        <f t="shared" si="253"/>
        <v/>
      </c>
      <c r="AK1843" s="385" t="str">
        <f t="shared" si="254"/>
        <v/>
      </c>
      <c r="AL1843" s="388" t="str">
        <f t="shared" si="255"/>
        <v/>
      </c>
      <c r="AM1843" s="389" t="str">
        <f t="shared" si="256"/>
        <v/>
      </c>
      <c r="AN1843" s="388" t="str">
        <f t="shared" si="257"/>
        <v/>
      </c>
      <c r="AO1843" s="389" t="str">
        <f t="shared" si="258"/>
        <v/>
      </c>
      <c r="AP1843" s="423"/>
      <c r="AQ1843" s="423"/>
      <c r="AR1843" s="431" t="e">
        <f>VLOOKUP($B1843,'acc names'!$C$2:$D$12102,2,FALSE)</f>
        <v>#N/A</v>
      </c>
      <c r="AS1843" s="431" t="e">
        <f>VLOOKUP($AQ1843,software!$A$1:$B$14605,2,FALSE)</f>
        <v>#N/A</v>
      </c>
      <c r="AT1843" s="423"/>
      <c r="AV1843" s="423"/>
    </row>
    <row r="1844" spans="1:48" ht="12.75" x14ac:dyDescent="0.2">
      <c r="A1844" s="101"/>
      <c r="B1844" s="42"/>
      <c r="C1844" s="142"/>
      <c r="D1844" s="143"/>
      <c r="E1844" s="107"/>
      <c r="F1844" s="46"/>
      <c r="G1844" s="46"/>
      <c r="H1844" s="46"/>
      <c r="I1844" s="46"/>
      <c r="J1844" s="46"/>
      <c r="K1844" s="46"/>
      <c r="L1844" s="139"/>
      <c r="M1844" s="41"/>
      <c r="N1844" s="45"/>
      <c r="O1844" s="47"/>
      <c r="P1844" s="43"/>
      <c r="Q1844" s="71" t="e">
        <f>VLOOKUP(N1844,'error categories'!$A$2:$D$54,4,FALSE)</f>
        <v>#N/A</v>
      </c>
      <c r="R1844" s="72" t="e">
        <f>VLOOKUP(N1844,'error categories'!$A$2:$D$54,3,FALSE)</f>
        <v>#N/A</v>
      </c>
      <c r="S1844" s="374"/>
      <c r="T1844" s="377"/>
      <c r="U1844" s="378">
        <f t="shared" si="252"/>
        <v>0</v>
      </c>
      <c r="V1844" s="379"/>
      <c r="W1844" s="380"/>
      <c r="X1844" s="380"/>
      <c r="Y1844" s="380"/>
      <c r="Z1844" s="379"/>
      <c r="AA1844" s="381"/>
      <c r="AB1844" s="379"/>
      <c r="AC1844" s="380"/>
      <c r="AD1844" s="382">
        <f t="shared" si="259"/>
        <v>0</v>
      </c>
      <c r="AE1844" s="383">
        <f t="shared" si="260"/>
        <v>0</v>
      </c>
      <c r="AF1844" s="379"/>
      <c r="AG1844" s="381"/>
      <c r="AH1844" s="379"/>
      <c r="AI1844" s="381"/>
      <c r="AJ1844" s="384" t="str">
        <f t="shared" si="253"/>
        <v/>
      </c>
      <c r="AK1844" s="385" t="str">
        <f t="shared" si="254"/>
        <v/>
      </c>
      <c r="AL1844" s="388" t="str">
        <f t="shared" si="255"/>
        <v/>
      </c>
      <c r="AM1844" s="389" t="str">
        <f t="shared" si="256"/>
        <v/>
      </c>
      <c r="AN1844" s="388" t="str">
        <f t="shared" si="257"/>
        <v/>
      </c>
      <c r="AO1844" s="389" t="str">
        <f t="shared" si="258"/>
        <v/>
      </c>
      <c r="AP1844" s="423"/>
      <c r="AQ1844" s="423"/>
      <c r="AR1844" s="431" t="e">
        <f>VLOOKUP($B1844,'acc names'!$C$2:$D$12102,2,FALSE)</f>
        <v>#N/A</v>
      </c>
      <c r="AS1844" s="431" t="e">
        <f>VLOOKUP($AQ1844,software!$A$1:$B$14605,2,FALSE)</f>
        <v>#N/A</v>
      </c>
      <c r="AT1844" s="423"/>
      <c r="AV1844" s="423"/>
    </row>
    <row r="1845" spans="1:48" ht="12.75" x14ac:dyDescent="0.2">
      <c r="A1845" s="101"/>
      <c r="B1845" s="42"/>
      <c r="C1845" s="142"/>
      <c r="D1845" s="143"/>
      <c r="E1845" s="107"/>
      <c r="F1845" s="46"/>
      <c r="G1845" s="46"/>
      <c r="H1845" s="46"/>
      <c r="I1845" s="46"/>
      <c r="J1845" s="46"/>
      <c r="K1845" s="46"/>
      <c r="L1845" s="139"/>
      <c r="M1845" s="41"/>
      <c r="N1845" s="45"/>
      <c r="O1845" s="47"/>
      <c r="P1845" s="43"/>
      <c r="Q1845" s="71" t="e">
        <f>VLOOKUP(N1845,'error categories'!$A$2:$D$54,4,FALSE)</f>
        <v>#N/A</v>
      </c>
      <c r="R1845" s="72" t="e">
        <f>VLOOKUP(N1845,'error categories'!$A$2:$D$54,3,FALSE)</f>
        <v>#N/A</v>
      </c>
      <c r="S1845" s="374"/>
      <c r="T1845" s="377"/>
      <c r="U1845" s="378">
        <f t="shared" si="252"/>
        <v>0</v>
      </c>
      <c r="V1845" s="390"/>
      <c r="W1845" s="391"/>
      <c r="X1845" s="380"/>
      <c r="Y1845" s="380"/>
      <c r="Z1845" s="390"/>
      <c r="AA1845" s="392"/>
      <c r="AB1845" s="393"/>
      <c r="AC1845" s="394"/>
      <c r="AD1845" s="382">
        <f t="shared" si="259"/>
        <v>0</v>
      </c>
      <c r="AE1845" s="383">
        <f t="shared" si="260"/>
        <v>0</v>
      </c>
      <c r="AF1845" s="379"/>
      <c r="AG1845" s="381"/>
      <c r="AH1845" s="379"/>
      <c r="AI1845" s="381"/>
      <c r="AJ1845" s="384" t="str">
        <f t="shared" si="253"/>
        <v/>
      </c>
      <c r="AK1845" s="385" t="str">
        <f t="shared" si="254"/>
        <v/>
      </c>
      <c r="AL1845" s="388" t="str">
        <f t="shared" si="255"/>
        <v/>
      </c>
      <c r="AM1845" s="389" t="str">
        <f t="shared" si="256"/>
        <v/>
      </c>
      <c r="AN1845" s="388" t="str">
        <f t="shared" si="257"/>
        <v/>
      </c>
      <c r="AO1845" s="389" t="str">
        <f t="shared" si="258"/>
        <v/>
      </c>
      <c r="AP1845" s="423"/>
      <c r="AQ1845" s="423"/>
      <c r="AR1845" s="431" t="e">
        <f>VLOOKUP($B1845,'acc names'!$C$2:$D$12102,2,FALSE)</f>
        <v>#N/A</v>
      </c>
      <c r="AS1845" s="431" t="e">
        <f>VLOOKUP($AQ1845,software!$A$1:$B$14605,2,FALSE)</f>
        <v>#N/A</v>
      </c>
      <c r="AT1845" s="423"/>
      <c r="AV1845" s="423"/>
    </row>
    <row r="1846" spans="1:48" ht="12.75" x14ac:dyDescent="0.2">
      <c r="A1846" s="101"/>
      <c r="B1846" s="42"/>
      <c r="C1846" s="142"/>
      <c r="D1846" s="143"/>
      <c r="E1846" s="107"/>
      <c r="F1846" s="46"/>
      <c r="G1846" s="46"/>
      <c r="H1846" s="46"/>
      <c r="I1846" s="46"/>
      <c r="J1846" s="46"/>
      <c r="K1846" s="46"/>
      <c r="L1846" s="139"/>
      <c r="M1846" s="41"/>
      <c r="N1846" s="45"/>
      <c r="O1846" s="47"/>
      <c r="P1846" s="43"/>
      <c r="Q1846" s="71" t="e">
        <f>VLOOKUP(N1846,'error categories'!$A$2:$D$54,4,FALSE)</f>
        <v>#N/A</v>
      </c>
      <c r="R1846" s="72" t="e">
        <f>VLOOKUP(N1846,'error categories'!$A$2:$D$54,3,FALSE)</f>
        <v>#N/A</v>
      </c>
      <c r="S1846" s="374"/>
      <c r="T1846" s="377"/>
      <c r="U1846" s="378">
        <f t="shared" si="252"/>
        <v>0</v>
      </c>
      <c r="V1846" s="379"/>
      <c r="W1846" s="380"/>
      <c r="X1846" s="380"/>
      <c r="Y1846" s="380"/>
      <c r="Z1846" s="379"/>
      <c r="AA1846" s="381"/>
      <c r="AB1846" s="379"/>
      <c r="AC1846" s="380"/>
      <c r="AD1846" s="382">
        <f t="shared" si="259"/>
        <v>0</v>
      </c>
      <c r="AE1846" s="383">
        <f t="shared" si="260"/>
        <v>0</v>
      </c>
      <c r="AF1846" s="379"/>
      <c r="AG1846" s="381"/>
      <c r="AH1846" s="379"/>
      <c r="AI1846" s="381"/>
      <c r="AJ1846" s="384" t="str">
        <f t="shared" si="253"/>
        <v/>
      </c>
      <c r="AK1846" s="385" t="str">
        <f t="shared" si="254"/>
        <v/>
      </c>
      <c r="AL1846" s="388" t="str">
        <f t="shared" si="255"/>
        <v/>
      </c>
      <c r="AM1846" s="389" t="str">
        <f t="shared" si="256"/>
        <v/>
      </c>
      <c r="AN1846" s="388" t="str">
        <f t="shared" si="257"/>
        <v/>
      </c>
      <c r="AO1846" s="389" t="str">
        <f t="shared" si="258"/>
        <v/>
      </c>
      <c r="AP1846" s="423"/>
      <c r="AQ1846" s="423"/>
      <c r="AR1846" s="431" t="e">
        <f>VLOOKUP($B1846,'acc names'!$C$2:$D$12102,2,FALSE)</f>
        <v>#N/A</v>
      </c>
      <c r="AS1846" s="431" t="e">
        <f>VLOOKUP($AQ1846,software!$A$1:$B$14605,2,FALSE)</f>
        <v>#N/A</v>
      </c>
      <c r="AT1846" s="423"/>
      <c r="AV1846" s="423"/>
    </row>
    <row r="1847" spans="1:48" ht="12.75" x14ac:dyDescent="0.2">
      <c r="A1847" s="101"/>
      <c r="B1847" s="42"/>
      <c r="C1847" s="142"/>
      <c r="D1847" s="143"/>
      <c r="E1847" s="107"/>
      <c r="F1847" s="46"/>
      <c r="G1847" s="46"/>
      <c r="H1847" s="46"/>
      <c r="I1847" s="46"/>
      <c r="J1847" s="46"/>
      <c r="K1847" s="46"/>
      <c r="L1847" s="139"/>
      <c r="M1847" s="41"/>
      <c r="N1847" s="45"/>
      <c r="O1847" s="47"/>
      <c r="P1847" s="43"/>
      <c r="Q1847" s="71" t="e">
        <f>VLOOKUP(N1847,'error categories'!$A$2:$D$54,4,FALSE)</f>
        <v>#N/A</v>
      </c>
      <c r="R1847" s="72" t="e">
        <f>VLOOKUP(N1847,'error categories'!$A$2:$D$54,3,FALSE)</f>
        <v>#N/A</v>
      </c>
      <c r="S1847" s="374"/>
      <c r="T1847" s="377"/>
      <c r="U1847" s="378">
        <f t="shared" si="252"/>
        <v>0</v>
      </c>
      <c r="V1847" s="390"/>
      <c r="W1847" s="391"/>
      <c r="X1847" s="380"/>
      <c r="Y1847" s="380"/>
      <c r="Z1847" s="390"/>
      <c r="AA1847" s="392"/>
      <c r="AB1847" s="393"/>
      <c r="AC1847" s="394"/>
      <c r="AD1847" s="382">
        <f t="shared" si="259"/>
        <v>0</v>
      </c>
      <c r="AE1847" s="383">
        <f t="shared" si="260"/>
        <v>0</v>
      </c>
      <c r="AF1847" s="379"/>
      <c r="AG1847" s="381"/>
      <c r="AH1847" s="379"/>
      <c r="AI1847" s="381"/>
      <c r="AJ1847" s="384" t="str">
        <f t="shared" si="253"/>
        <v/>
      </c>
      <c r="AK1847" s="385" t="str">
        <f t="shared" si="254"/>
        <v/>
      </c>
      <c r="AL1847" s="388" t="str">
        <f t="shared" si="255"/>
        <v/>
      </c>
      <c r="AM1847" s="389" t="str">
        <f t="shared" si="256"/>
        <v/>
      </c>
      <c r="AN1847" s="388" t="str">
        <f t="shared" si="257"/>
        <v/>
      </c>
      <c r="AO1847" s="389" t="str">
        <f t="shared" si="258"/>
        <v/>
      </c>
      <c r="AP1847" s="423"/>
      <c r="AQ1847" s="423"/>
      <c r="AR1847" s="431" t="e">
        <f>VLOOKUP($B1847,'acc names'!$C$2:$D$12102,2,FALSE)</f>
        <v>#N/A</v>
      </c>
      <c r="AS1847" s="431" t="e">
        <f>VLOOKUP($AQ1847,software!$A$1:$B$14605,2,FALSE)</f>
        <v>#N/A</v>
      </c>
      <c r="AT1847" s="423"/>
      <c r="AV1847" s="423"/>
    </row>
    <row r="1848" spans="1:48" ht="12.75" x14ac:dyDescent="0.2">
      <c r="A1848" s="101"/>
      <c r="B1848" s="42"/>
      <c r="C1848" s="142"/>
      <c r="D1848" s="143"/>
      <c r="E1848" s="107"/>
      <c r="F1848" s="46"/>
      <c r="G1848" s="46"/>
      <c r="H1848" s="46"/>
      <c r="I1848" s="46"/>
      <c r="J1848" s="46"/>
      <c r="K1848" s="46"/>
      <c r="L1848" s="139"/>
      <c r="M1848" s="41"/>
      <c r="N1848" s="45"/>
      <c r="O1848" s="47"/>
      <c r="P1848" s="43"/>
      <c r="Q1848" s="71" t="e">
        <f>VLOOKUP(N1848,'error categories'!$A$2:$D$54,4,FALSE)</f>
        <v>#N/A</v>
      </c>
      <c r="R1848" s="72" t="e">
        <f>VLOOKUP(N1848,'error categories'!$A$2:$D$54,3,FALSE)</f>
        <v>#N/A</v>
      </c>
      <c r="S1848" s="374"/>
      <c r="T1848" s="377"/>
      <c r="U1848" s="378">
        <f t="shared" si="252"/>
        <v>0</v>
      </c>
      <c r="V1848" s="379"/>
      <c r="W1848" s="380"/>
      <c r="X1848" s="380"/>
      <c r="Y1848" s="380"/>
      <c r="Z1848" s="379"/>
      <c r="AA1848" s="381"/>
      <c r="AB1848" s="379"/>
      <c r="AC1848" s="380"/>
      <c r="AD1848" s="382">
        <f t="shared" si="259"/>
        <v>0</v>
      </c>
      <c r="AE1848" s="383">
        <f t="shared" si="260"/>
        <v>0</v>
      </c>
      <c r="AF1848" s="379"/>
      <c r="AG1848" s="381"/>
      <c r="AH1848" s="379"/>
      <c r="AI1848" s="381"/>
      <c r="AJ1848" s="384" t="str">
        <f t="shared" si="253"/>
        <v/>
      </c>
      <c r="AK1848" s="385" t="str">
        <f t="shared" si="254"/>
        <v/>
      </c>
      <c r="AL1848" s="388" t="str">
        <f t="shared" si="255"/>
        <v/>
      </c>
      <c r="AM1848" s="389" t="str">
        <f t="shared" si="256"/>
        <v/>
      </c>
      <c r="AN1848" s="388" t="str">
        <f t="shared" si="257"/>
        <v/>
      </c>
      <c r="AO1848" s="389" t="str">
        <f t="shared" si="258"/>
        <v/>
      </c>
      <c r="AP1848" s="423"/>
      <c r="AQ1848" s="423"/>
      <c r="AR1848" s="431" t="e">
        <f>VLOOKUP($B1848,'acc names'!$C$2:$D$12102,2,FALSE)</f>
        <v>#N/A</v>
      </c>
      <c r="AS1848" s="431" t="e">
        <f>VLOOKUP($AQ1848,software!$A$1:$B$14605,2,FALSE)</f>
        <v>#N/A</v>
      </c>
      <c r="AT1848" s="423"/>
      <c r="AV1848" s="423"/>
    </row>
    <row r="1849" spans="1:48" ht="12.75" x14ac:dyDescent="0.2">
      <c r="A1849" s="101"/>
      <c r="B1849" s="42"/>
      <c r="C1849" s="142"/>
      <c r="D1849" s="143"/>
      <c r="E1849" s="107"/>
      <c r="F1849" s="46"/>
      <c r="G1849" s="46"/>
      <c r="H1849" s="46"/>
      <c r="I1849" s="46"/>
      <c r="J1849" s="46"/>
      <c r="K1849" s="46"/>
      <c r="L1849" s="139"/>
      <c r="M1849" s="41"/>
      <c r="N1849" s="45"/>
      <c r="O1849" s="47"/>
      <c r="P1849" s="43"/>
      <c r="Q1849" s="71" t="e">
        <f>VLOOKUP(N1849,'error categories'!$A$2:$D$54,4,FALSE)</f>
        <v>#N/A</v>
      </c>
      <c r="R1849" s="72" t="e">
        <f>VLOOKUP(N1849,'error categories'!$A$2:$D$54,3,FALSE)</f>
        <v>#N/A</v>
      </c>
      <c r="S1849" s="374"/>
      <c r="T1849" s="377"/>
      <c r="U1849" s="378">
        <f t="shared" si="252"/>
        <v>0</v>
      </c>
      <c r="V1849" s="379"/>
      <c r="W1849" s="380"/>
      <c r="X1849" s="380"/>
      <c r="Y1849" s="380"/>
      <c r="Z1849" s="379"/>
      <c r="AA1849" s="381"/>
      <c r="AB1849" s="379"/>
      <c r="AC1849" s="380"/>
      <c r="AD1849" s="382">
        <f t="shared" si="259"/>
        <v>0</v>
      </c>
      <c r="AE1849" s="383">
        <f t="shared" si="260"/>
        <v>0</v>
      </c>
      <c r="AF1849" s="379"/>
      <c r="AG1849" s="381"/>
      <c r="AH1849" s="379"/>
      <c r="AI1849" s="381"/>
      <c r="AJ1849" s="384" t="str">
        <f t="shared" si="253"/>
        <v/>
      </c>
      <c r="AK1849" s="385" t="str">
        <f t="shared" si="254"/>
        <v/>
      </c>
      <c r="AL1849" s="388" t="str">
        <f t="shared" si="255"/>
        <v/>
      </c>
      <c r="AM1849" s="389" t="str">
        <f t="shared" si="256"/>
        <v/>
      </c>
      <c r="AN1849" s="388" t="str">
        <f t="shared" si="257"/>
        <v/>
      </c>
      <c r="AO1849" s="389" t="str">
        <f t="shared" si="258"/>
        <v/>
      </c>
      <c r="AP1849" s="423"/>
      <c r="AQ1849" s="423"/>
      <c r="AR1849" s="431" t="e">
        <f>VLOOKUP($B1849,'acc names'!$C$2:$D$12102,2,FALSE)</f>
        <v>#N/A</v>
      </c>
      <c r="AS1849" s="431" t="e">
        <f>VLOOKUP($AQ1849,software!$A$1:$B$14605,2,FALSE)</f>
        <v>#N/A</v>
      </c>
      <c r="AT1849" s="423"/>
      <c r="AV1849" s="423"/>
    </row>
    <row r="1850" spans="1:48" ht="12.75" x14ac:dyDescent="0.2">
      <c r="A1850" s="101"/>
      <c r="B1850" s="42"/>
      <c r="C1850" s="142"/>
      <c r="D1850" s="143"/>
      <c r="E1850" s="107"/>
      <c r="F1850" s="46"/>
      <c r="G1850" s="46"/>
      <c r="H1850" s="46"/>
      <c r="I1850" s="46"/>
      <c r="J1850" s="46"/>
      <c r="K1850" s="46"/>
      <c r="L1850" s="139"/>
      <c r="M1850" s="41"/>
      <c r="N1850" s="45"/>
      <c r="O1850" s="47"/>
      <c r="P1850" s="43"/>
      <c r="Q1850" s="71" t="e">
        <f>VLOOKUP(N1850,'error categories'!$A$2:$D$54,4,FALSE)</f>
        <v>#N/A</v>
      </c>
      <c r="R1850" s="72" t="e">
        <f>VLOOKUP(N1850,'error categories'!$A$2:$D$54,3,FALSE)</f>
        <v>#N/A</v>
      </c>
      <c r="S1850" s="374"/>
      <c r="T1850" s="377"/>
      <c r="U1850" s="378">
        <f t="shared" si="252"/>
        <v>0</v>
      </c>
      <c r="V1850" s="379"/>
      <c r="W1850" s="380"/>
      <c r="X1850" s="380"/>
      <c r="Y1850" s="380"/>
      <c r="Z1850" s="379"/>
      <c r="AA1850" s="381"/>
      <c r="AB1850" s="379"/>
      <c r="AC1850" s="380"/>
      <c r="AD1850" s="382">
        <f t="shared" si="259"/>
        <v>0</v>
      </c>
      <c r="AE1850" s="383">
        <f t="shared" si="260"/>
        <v>0</v>
      </c>
      <c r="AF1850" s="379"/>
      <c r="AG1850" s="381"/>
      <c r="AH1850" s="379"/>
      <c r="AI1850" s="381"/>
      <c r="AJ1850" s="384" t="str">
        <f t="shared" si="253"/>
        <v/>
      </c>
      <c r="AK1850" s="385" t="str">
        <f t="shared" si="254"/>
        <v/>
      </c>
      <c r="AL1850" s="388" t="str">
        <f t="shared" si="255"/>
        <v/>
      </c>
      <c r="AM1850" s="389" t="str">
        <f t="shared" si="256"/>
        <v/>
      </c>
      <c r="AN1850" s="388" t="str">
        <f t="shared" si="257"/>
        <v/>
      </c>
      <c r="AO1850" s="389" t="str">
        <f t="shared" si="258"/>
        <v/>
      </c>
      <c r="AP1850" s="423"/>
      <c r="AQ1850" s="423"/>
      <c r="AR1850" s="431" t="e">
        <f>VLOOKUP($B1850,'acc names'!$C$2:$D$12102,2,FALSE)</f>
        <v>#N/A</v>
      </c>
      <c r="AS1850" s="431" t="e">
        <f>VLOOKUP($AQ1850,software!$A$1:$B$14605,2,FALSE)</f>
        <v>#N/A</v>
      </c>
      <c r="AT1850" s="423"/>
      <c r="AV1850" s="423"/>
    </row>
    <row r="1851" spans="1:48" ht="12.75" x14ac:dyDescent="0.2">
      <c r="A1851" s="101"/>
      <c r="B1851" s="42"/>
      <c r="C1851" s="142"/>
      <c r="D1851" s="143"/>
      <c r="E1851" s="107"/>
      <c r="F1851" s="46"/>
      <c r="G1851" s="46"/>
      <c r="H1851" s="46"/>
      <c r="I1851" s="46"/>
      <c r="J1851" s="46"/>
      <c r="K1851" s="46"/>
      <c r="L1851" s="139"/>
      <c r="M1851" s="41"/>
      <c r="N1851" s="45"/>
      <c r="O1851" s="47"/>
      <c r="P1851" s="43"/>
      <c r="Q1851" s="71" t="e">
        <f>VLOOKUP(N1851,'error categories'!$A$2:$D$54,4,FALSE)</f>
        <v>#N/A</v>
      </c>
      <c r="R1851" s="72" t="e">
        <f>VLOOKUP(N1851,'error categories'!$A$2:$D$54,3,FALSE)</f>
        <v>#N/A</v>
      </c>
      <c r="S1851" s="374"/>
      <c r="T1851" s="377"/>
      <c r="U1851" s="378">
        <f t="shared" si="252"/>
        <v>0</v>
      </c>
      <c r="V1851" s="379"/>
      <c r="W1851" s="380"/>
      <c r="X1851" s="380"/>
      <c r="Y1851" s="380"/>
      <c r="Z1851" s="379"/>
      <c r="AA1851" s="381"/>
      <c r="AB1851" s="379"/>
      <c r="AC1851" s="380"/>
      <c r="AD1851" s="382">
        <f t="shared" si="259"/>
        <v>0</v>
      </c>
      <c r="AE1851" s="383">
        <f t="shared" si="260"/>
        <v>0</v>
      </c>
      <c r="AF1851" s="379"/>
      <c r="AG1851" s="381"/>
      <c r="AH1851" s="379"/>
      <c r="AI1851" s="381"/>
      <c r="AJ1851" s="384" t="str">
        <f t="shared" si="253"/>
        <v/>
      </c>
      <c r="AK1851" s="385" t="str">
        <f t="shared" si="254"/>
        <v/>
      </c>
      <c r="AL1851" s="388" t="str">
        <f t="shared" si="255"/>
        <v/>
      </c>
      <c r="AM1851" s="389" t="str">
        <f t="shared" si="256"/>
        <v/>
      </c>
      <c r="AN1851" s="388" t="str">
        <f t="shared" si="257"/>
        <v/>
      </c>
      <c r="AO1851" s="389" t="str">
        <f t="shared" si="258"/>
        <v/>
      </c>
      <c r="AP1851" s="423"/>
      <c r="AQ1851" s="423"/>
      <c r="AR1851" s="431" t="e">
        <f>VLOOKUP($B1851,'acc names'!$C$2:$D$12102,2,FALSE)</f>
        <v>#N/A</v>
      </c>
      <c r="AS1851" s="431" t="e">
        <f>VLOOKUP($AQ1851,software!$A$1:$B$14605,2,FALSE)</f>
        <v>#N/A</v>
      </c>
      <c r="AT1851" s="423"/>
      <c r="AV1851" s="423"/>
    </row>
    <row r="1852" spans="1:48" ht="12.75" x14ac:dyDescent="0.2">
      <c r="A1852" s="101"/>
      <c r="B1852" s="42"/>
      <c r="C1852" s="142"/>
      <c r="D1852" s="143"/>
      <c r="E1852" s="107"/>
      <c r="F1852" s="46"/>
      <c r="G1852" s="46"/>
      <c r="H1852" s="46"/>
      <c r="I1852" s="46"/>
      <c r="J1852" s="46"/>
      <c r="K1852" s="46"/>
      <c r="L1852" s="139"/>
      <c r="M1852" s="41"/>
      <c r="N1852" s="45"/>
      <c r="O1852" s="47"/>
      <c r="P1852" s="43"/>
      <c r="Q1852" s="71" t="e">
        <f>VLOOKUP(N1852,'error categories'!$A$2:$D$54,4,FALSE)</f>
        <v>#N/A</v>
      </c>
      <c r="R1852" s="72" t="e">
        <f>VLOOKUP(N1852,'error categories'!$A$2:$D$54,3,FALSE)</f>
        <v>#N/A</v>
      </c>
      <c r="S1852" s="374"/>
      <c r="T1852" s="377"/>
      <c r="U1852" s="378">
        <f t="shared" si="252"/>
        <v>0</v>
      </c>
      <c r="V1852" s="390"/>
      <c r="W1852" s="391"/>
      <c r="X1852" s="380"/>
      <c r="Y1852" s="380"/>
      <c r="Z1852" s="390"/>
      <c r="AA1852" s="392"/>
      <c r="AB1852" s="393"/>
      <c r="AC1852" s="394"/>
      <c r="AD1852" s="382">
        <f t="shared" si="259"/>
        <v>0</v>
      </c>
      <c r="AE1852" s="383">
        <f t="shared" si="260"/>
        <v>0</v>
      </c>
      <c r="AF1852" s="379"/>
      <c r="AG1852" s="381"/>
      <c r="AH1852" s="379"/>
      <c r="AI1852" s="381"/>
      <c r="AJ1852" s="384" t="str">
        <f t="shared" si="253"/>
        <v/>
      </c>
      <c r="AK1852" s="385" t="str">
        <f t="shared" si="254"/>
        <v/>
      </c>
      <c r="AL1852" s="388" t="str">
        <f t="shared" si="255"/>
        <v/>
      </c>
      <c r="AM1852" s="389" t="str">
        <f t="shared" si="256"/>
        <v/>
      </c>
      <c r="AN1852" s="388" t="str">
        <f t="shared" si="257"/>
        <v/>
      </c>
      <c r="AO1852" s="389" t="str">
        <f t="shared" si="258"/>
        <v/>
      </c>
      <c r="AP1852" s="423"/>
      <c r="AQ1852" s="423"/>
      <c r="AR1852" s="431" t="e">
        <f>VLOOKUP($B1852,'acc names'!$C$2:$D$12102,2,FALSE)</f>
        <v>#N/A</v>
      </c>
      <c r="AS1852" s="431" t="e">
        <f>VLOOKUP($AQ1852,software!$A$1:$B$14605,2,FALSE)</f>
        <v>#N/A</v>
      </c>
      <c r="AT1852" s="423"/>
      <c r="AV1852" s="423"/>
    </row>
    <row r="1853" spans="1:48" ht="12.75" x14ac:dyDescent="0.2">
      <c r="A1853" s="101"/>
      <c r="B1853" s="42"/>
      <c r="C1853" s="142"/>
      <c r="D1853" s="143"/>
      <c r="E1853" s="107"/>
      <c r="F1853" s="46"/>
      <c r="G1853" s="46"/>
      <c r="H1853" s="46"/>
      <c r="I1853" s="46"/>
      <c r="J1853" s="46"/>
      <c r="K1853" s="46"/>
      <c r="L1853" s="139"/>
      <c r="M1853" s="41"/>
      <c r="N1853" s="45"/>
      <c r="O1853" s="47"/>
      <c r="P1853" s="43"/>
      <c r="Q1853" s="71" t="e">
        <f>VLOOKUP(N1853,'error categories'!$A$2:$D$54,4,FALSE)</f>
        <v>#N/A</v>
      </c>
      <c r="R1853" s="72" t="e">
        <f>VLOOKUP(N1853,'error categories'!$A$2:$D$54,3,FALSE)</f>
        <v>#N/A</v>
      </c>
      <c r="S1853" s="374"/>
      <c r="T1853" s="377"/>
      <c r="U1853" s="378">
        <f t="shared" si="252"/>
        <v>0</v>
      </c>
      <c r="V1853" s="390"/>
      <c r="W1853" s="391"/>
      <c r="X1853" s="380"/>
      <c r="Y1853" s="380"/>
      <c r="Z1853" s="390"/>
      <c r="AA1853" s="392"/>
      <c r="AB1853" s="393"/>
      <c r="AC1853" s="394"/>
      <c r="AD1853" s="382">
        <f t="shared" si="259"/>
        <v>0</v>
      </c>
      <c r="AE1853" s="383">
        <f t="shared" si="260"/>
        <v>0</v>
      </c>
      <c r="AF1853" s="379"/>
      <c r="AG1853" s="381"/>
      <c r="AH1853" s="379"/>
      <c r="AI1853" s="381"/>
      <c r="AJ1853" s="384" t="str">
        <f t="shared" si="253"/>
        <v/>
      </c>
      <c r="AK1853" s="385" t="str">
        <f t="shared" si="254"/>
        <v/>
      </c>
      <c r="AL1853" s="388" t="str">
        <f t="shared" si="255"/>
        <v/>
      </c>
      <c r="AM1853" s="389" t="str">
        <f t="shared" si="256"/>
        <v/>
      </c>
      <c r="AN1853" s="388" t="str">
        <f t="shared" si="257"/>
        <v/>
      </c>
      <c r="AO1853" s="389" t="str">
        <f t="shared" si="258"/>
        <v/>
      </c>
      <c r="AP1853" s="423"/>
      <c r="AQ1853" s="423"/>
      <c r="AR1853" s="431" t="e">
        <f>VLOOKUP($B1853,'acc names'!$C$2:$D$12102,2,FALSE)</f>
        <v>#N/A</v>
      </c>
      <c r="AS1853" s="431" t="e">
        <f>VLOOKUP($AQ1853,software!$A$1:$B$14605,2,FALSE)</f>
        <v>#N/A</v>
      </c>
      <c r="AT1853" s="423"/>
      <c r="AV1853" s="423"/>
    </row>
    <row r="1854" spans="1:48" ht="12.75" x14ac:dyDescent="0.2">
      <c r="A1854" s="101"/>
      <c r="B1854" s="42"/>
      <c r="C1854" s="142"/>
      <c r="D1854" s="143"/>
      <c r="E1854" s="107"/>
      <c r="F1854" s="46"/>
      <c r="G1854" s="46"/>
      <c r="H1854" s="46"/>
      <c r="I1854" s="46"/>
      <c r="J1854" s="46"/>
      <c r="K1854" s="46"/>
      <c r="L1854" s="139"/>
      <c r="M1854" s="41"/>
      <c r="N1854" s="45"/>
      <c r="O1854" s="47"/>
      <c r="P1854" s="43"/>
      <c r="Q1854" s="71" t="e">
        <f>VLOOKUP(N1854,'error categories'!$A$2:$D$54,4,FALSE)</f>
        <v>#N/A</v>
      </c>
      <c r="R1854" s="72" t="e">
        <f>VLOOKUP(N1854,'error categories'!$A$2:$D$54,3,FALSE)</f>
        <v>#N/A</v>
      </c>
      <c r="S1854" s="374"/>
      <c r="T1854" s="377"/>
      <c r="U1854" s="378">
        <f t="shared" si="252"/>
        <v>0</v>
      </c>
      <c r="V1854" s="390"/>
      <c r="W1854" s="391"/>
      <c r="X1854" s="380"/>
      <c r="Y1854" s="380"/>
      <c r="Z1854" s="390"/>
      <c r="AA1854" s="392"/>
      <c r="AB1854" s="393"/>
      <c r="AC1854" s="394"/>
      <c r="AD1854" s="382">
        <f t="shared" si="259"/>
        <v>0</v>
      </c>
      <c r="AE1854" s="383">
        <f t="shared" si="260"/>
        <v>0</v>
      </c>
      <c r="AF1854" s="379"/>
      <c r="AG1854" s="381"/>
      <c r="AH1854" s="379"/>
      <c r="AI1854" s="381"/>
      <c r="AJ1854" s="384" t="str">
        <f t="shared" si="253"/>
        <v/>
      </c>
      <c r="AK1854" s="385" t="str">
        <f t="shared" si="254"/>
        <v/>
      </c>
      <c r="AL1854" s="388" t="str">
        <f t="shared" si="255"/>
        <v/>
      </c>
      <c r="AM1854" s="389" t="str">
        <f t="shared" si="256"/>
        <v/>
      </c>
      <c r="AN1854" s="388" t="str">
        <f t="shared" si="257"/>
        <v/>
      </c>
      <c r="AO1854" s="389" t="str">
        <f t="shared" si="258"/>
        <v/>
      </c>
      <c r="AP1854" s="423"/>
      <c r="AQ1854" s="423"/>
      <c r="AR1854" s="431" t="e">
        <f>VLOOKUP($B1854,'acc names'!$C$2:$D$12102,2,FALSE)</f>
        <v>#N/A</v>
      </c>
      <c r="AS1854" s="431" t="e">
        <f>VLOOKUP($AQ1854,software!$A$1:$B$14605,2,FALSE)</f>
        <v>#N/A</v>
      </c>
      <c r="AT1854" s="423"/>
      <c r="AV1854" s="423"/>
    </row>
    <row r="1855" spans="1:48" ht="12.75" x14ac:dyDescent="0.2">
      <c r="A1855" s="101"/>
      <c r="B1855" s="42"/>
      <c r="C1855" s="142"/>
      <c r="D1855" s="143"/>
      <c r="E1855" s="107"/>
      <c r="F1855" s="46"/>
      <c r="G1855" s="46"/>
      <c r="H1855" s="46"/>
      <c r="I1855" s="46"/>
      <c r="J1855" s="46"/>
      <c r="K1855" s="46"/>
      <c r="L1855" s="139"/>
      <c r="M1855" s="41"/>
      <c r="N1855" s="45"/>
      <c r="O1855" s="47"/>
      <c r="P1855" s="43"/>
      <c r="Q1855" s="71" t="e">
        <f>VLOOKUP(N1855,'error categories'!$A$2:$D$54,4,FALSE)</f>
        <v>#N/A</v>
      </c>
      <c r="R1855" s="72" t="e">
        <f>VLOOKUP(N1855,'error categories'!$A$2:$D$54,3,FALSE)</f>
        <v>#N/A</v>
      </c>
      <c r="S1855" s="374"/>
      <c r="T1855" s="377"/>
      <c r="U1855" s="378">
        <f t="shared" si="252"/>
        <v>0</v>
      </c>
      <c r="V1855" s="379"/>
      <c r="W1855" s="380"/>
      <c r="X1855" s="380"/>
      <c r="Y1855" s="380"/>
      <c r="Z1855" s="379"/>
      <c r="AA1855" s="381"/>
      <c r="AB1855" s="379"/>
      <c r="AC1855" s="380"/>
      <c r="AD1855" s="382">
        <f t="shared" si="259"/>
        <v>0</v>
      </c>
      <c r="AE1855" s="383">
        <f t="shared" si="260"/>
        <v>0</v>
      </c>
      <c r="AF1855" s="379"/>
      <c r="AG1855" s="381"/>
      <c r="AH1855" s="379"/>
      <c r="AI1855" s="381"/>
      <c r="AJ1855" s="384" t="str">
        <f t="shared" si="253"/>
        <v/>
      </c>
      <c r="AK1855" s="385" t="str">
        <f t="shared" si="254"/>
        <v/>
      </c>
      <c r="AL1855" s="388" t="str">
        <f t="shared" si="255"/>
        <v/>
      </c>
      <c r="AM1855" s="389" t="str">
        <f t="shared" si="256"/>
        <v/>
      </c>
      <c r="AN1855" s="388" t="str">
        <f t="shared" si="257"/>
        <v/>
      </c>
      <c r="AO1855" s="389" t="str">
        <f t="shared" si="258"/>
        <v/>
      </c>
      <c r="AP1855" s="423"/>
      <c r="AQ1855" s="423"/>
      <c r="AR1855" s="431" t="e">
        <f>VLOOKUP($B1855,'acc names'!$C$2:$D$12102,2,FALSE)</f>
        <v>#N/A</v>
      </c>
      <c r="AS1855" s="431" t="e">
        <f>VLOOKUP($AQ1855,software!$A$1:$B$14605,2,FALSE)</f>
        <v>#N/A</v>
      </c>
      <c r="AT1855" s="423"/>
      <c r="AV1855" s="423"/>
    </row>
    <row r="1856" spans="1:48" ht="12.75" x14ac:dyDescent="0.2">
      <c r="A1856" s="101"/>
      <c r="B1856" s="42"/>
      <c r="C1856" s="142"/>
      <c r="D1856" s="143"/>
      <c r="E1856" s="107"/>
      <c r="F1856" s="46"/>
      <c r="G1856" s="46"/>
      <c r="H1856" s="46"/>
      <c r="I1856" s="46"/>
      <c r="J1856" s="46"/>
      <c r="K1856" s="46"/>
      <c r="L1856" s="139"/>
      <c r="M1856" s="41"/>
      <c r="N1856" s="45"/>
      <c r="O1856" s="47"/>
      <c r="P1856" s="43"/>
      <c r="Q1856" s="71" t="e">
        <f>VLOOKUP(N1856,'error categories'!$A$2:$D$54,4,FALSE)</f>
        <v>#N/A</v>
      </c>
      <c r="R1856" s="72" t="e">
        <f>VLOOKUP(N1856,'error categories'!$A$2:$D$54,3,FALSE)</f>
        <v>#N/A</v>
      </c>
      <c r="S1856" s="374"/>
      <c r="T1856" s="377"/>
      <c r="U1856" s="378">
        <f t="shared" si="252"/>
        <v>0</v>
      </c>
      <c r="V1856" s="379"/>
      <c r="W1856" s="380"/>
      <c r="X1856" s="380"/>
      <c r="Y1856" s="380"/>
      <c r="Z1856" s="379"/>
      <c r="AA1856" s="381"/>
      <c r="AB1856" s="379"/>
      <c r="AC1856" s="380"/>
      <c r="AD1856" s="382">
        <f t="shared" si="259"/>
        <v>0</v>
      </c>
      <c r="AE1856" s="383">
        <f t="shared" si="260"/>
        <v>0</v>
      </c>
      <c r="AF1856" s="379"/>
      <c r="AG1856" s="381"/>
      <c r="AH1856" s="379"/>
      <c r="AI1856" s="381"/>
      <c r="AJ1856" s="384" t="str">
        <f t="shared" si="253"/>
        <v/>
      </c>
      <c r="AK1856" s="385" t="str">
        <f t="shared" si="254"/>
        <v/>
      </c>
      <c r="AL1856" s="388" t="str">
        <f t="shared" si="255"/>
        <v/>
      </c>
      <c r="AM1856" s="389" t="str">
        <f t="shared" si="256"/>
        <v/>
      </c>
      <c r="AN1856" s="388" t="str">
        <f t="shared" si="257"/>
        <v/>
      </c>
      <c r="AO1856" s="389" t="str">
        <f t="shared" si="258"/>
        <v/>
      </c>
      <c r="AP1856" s="423"/>
      <c r="AQ1856" s="423"/>
      <c r="AR1856" s="431" t="e">
        <f>VLOOKUP($B1856,'acc names'!$C$2:$D$12102,2,FALSE)</f>
        <v>#N/A</v>
      </c>
      <c r="AS1856" s="431" t="e">
        <f>VLOOKUP($AQ1856,software!$A$1:$B$14605,2,FALSE)</f>
        <v>#N/A</v>
      </c>
      <c r="AT1856" s="423"/>
      <c r="AV1856" s="423"/>
    </row>
    <row r="1857" spans="1:48" ht="12.75" x14ac:dyDescent="0.2">
      <c r="A1857" s="101"/>
      <c r="B1857" s="42"/>
      <c r="C1857" s="142"/>
      <c r="D1857" s="143"/>
      <c r="E1857" s="107"/>
      <c r="F1857" s="46"/>
      <c r="G1857" s="46"/>
      <c r="H1857" s="46"/>
      <c r="I1857" s="46"/>
      <c r="J1857" s="46"/>
      <c r="K1857" s="46"/>
      <c r="L1857" s="139"/>
      <c r="M1857" s="41"/>
      <c r="N1857" s="45"/>
      <c r="O1857" s="47"/>
      <c r="P1857" s="43"/>
      <c r="Q1857" s="71" t="e">
        <f>VLOOKUP(N1857,'error categories'!$A$2:$D$54,4,FALSE)</f>
        <v>#N/A</v>
      </c>
      <c r="R1857" s="72" t="e">
        <f>VLOOKUP(N1857,'error categories'!$A$2:$D$54,3,FALSE)</f>
        <v>#N/A</v>
      </c>
      <c r="S1857" s="374"/>
      <c r="T1857" s="377"/>
      <c r="U1857" s="378">
        <f t="shared" si="252"/>
        <v>0</v>
      </c>
      <c r="V1857" s="379"/>
      <c r="W1857" s="380"/>
      <c r="X1857" s="380"/>
      <c r="Y1857" s="380"/>
      <c r="Z1857" s="379"/>
      <c r="AA1857" s="381"/>
      <c r="AB1857" s="379"/>
      <c r="AC1857" s="380"/>
      <c r="AD1857" s="382">
        <f t="shared" si="259"/>
        <v>0</v>
      </c>
      <c r="AE1857" s="383">
        <f t="shared" si="260"/>
        <v>0</v>
      </c>
      <c r="AF1857" s="379"/>
      <c r="AG1857" s="381"/>
      <c r="AH1857" s="379"/>
      <c r="AI1857" s="381"/>
      <c r="AJ1857" s="384" t="str">
        <f t="shared" si="253"/>
        <v/>
      </c>
      <c r="AK1857" s="385" t="str">
        <f t="shared" si="254"/>
        <v/>
      </c>
      <c r="AL1857" s="388" t="str">
        <f t="shared" si="255"/>
        <v/>
      </c>
      <c r="AM1857" s="389" t="str">
        <f t="shared" si="256"/>
        <v/>
      </c>
      <c r="AN1857" s="388" t="str">
        <f t="shared" si="257"/>
        <v/>
      </c>
      <c r="AO1857" s="389" t="str">
        <f t="shared" si="258"/>
        <v/>
      </c>
      <c r="AP1857" s="423"/>
      <c r="AQ1857" s="423"/>
      <c r="AR1857" s="431" t="e">
        <f>VLOOKUP($B1857,'acc names'!$C$2:$D$12102,2,FALSE)</f>
        <v>#N/A</v>
      </c>
      <c r="AS1857" s="431" t="e">
        <f>VLOOKUP($AQ1857,software!$A$1:$B$14605,2,FALSE)</f>
        <v>#N/A</v>
      </c>
      <c r="AT1857" s="423"/>
      <c r="AV1857" s="423"/>
    </row>
    <row r="1858" spans="1:48" ht="12.75" x14ac:dyDescent="0.2">
      <c r="A1858" s="101"/>
      <c r="B1858" s="42"/>
      <c r="C1858" s="142"/>
      <c r="D1858" s="143"/>
      <c r="E1858" s="107"/>
      <c r="F1858" s="46"/>
      <c r="G1858" s="46"/>
      <c r="H1858" s="46"/>
      <c r="I1858" s="46"/>
      <c r="J1858" s="46"/>
      <c r="K1858" s="46"/>
      <c r="L1858" s="139"/>
      <c r="M1858" s="41"/>
      <c r="N1858" s="45"/>
      <c r="O1858" s="47"/>
      <c r="P1858" s="43"/>
      <c r="Q1858" s="71" t="e">
        <f>VLOOKUP(N1858,'error categories'!$A$2:$D$54,4,FALSE)</f>
        <v>#N/A</v>
      </c>
      <c r="R1858" s="72" t="e">
        <f>VLOOKUP(N1858,'error categories'!$A$2:$D$54,3,FALSE)</f>
        <v>#N/A</v>
      </c>
      <c r="S1858" s="374"/>
      <c r="T1858" s="377"/>
      <c r="U1858" s="378">
        <f t="shared" si="252"/>
        <v>0</v>
      </c>
      <c r="V1858" s="379"/>
      <c r="W1858" s="380"/>
      <c r="X1858" s="380"/>
      <c r="Y1858" s="380"/>
      <c r="Z1858" s="379"/>
      <c r="AA1858" s="381"/>
      <c r="AB1858" s="379"/>
      <c r="AC1858" s="380"/>
      <c r="AD1858" s="382">
        <f t="shared" si="259"/>
        <v>0</v>
      </c>
      <c r="AE1858" s="383">
        <f t="shared" si="260"/>
        <v>0</v>
      </c>
      <c r="AF1858" s="379"/>
      <c r="AG1858" s="381"/>
      <c r="AH1858" s="379"/>
      <c r="AI1858" s="381"/>
      <c r="AJ1858" s="384" t="str">
        <f t="shared" si="253"/>
        <v/>
      </c>
      <c r="AK1858" s="385" t="str">
        <f t="shared" si="254"/>
        <v/>
      </c>
      <c r="AL1858" s="388" t="str">
        <f t="shared" si="255"/>
        <v/>
      </c>
      <c r="AM1858" s="389" t="str">
        <f t="shared" si="256"/>
        <v/>
      </c>
      <c r="AN1858" s="388" t="str">
        <f t="shared" si="257"/>
        <v/>
      </c>
      <c r="AO1858" s="389" t="str">
        <f t="shared" si="258"/>
        <v/>
      </c>
      <c r="AP1858" s="423"/>
      <c r="AQ1858" s="423"/>
      <c r="AR1858" s="431" t="e">
        <f>VLOOKUP($B1858,'acc names'!$C$2:$D$12102,2,FALSE)</f>
        <v>#N/A</v>
      </c>
      <c r="AS1858" s="431" t="e">
        <f>VLOOKUP($AQ1858,software!$A$1:$B$14605,2,FALSE)</f>
        <v>#N/A</v>
      </c>
      <c r="AT1858" s="423"/>
      <c r="AV1858" s="423"/>
    </row>
    <row r="1859" spans="1:48" ht="12.75" x14ac:dyDescent="0.2">
      <c r="A1859" s="101"/>
      <c r="B1859" s="42"/>
      <c r="C1859" s="142"/>
      <c r="D1859" s="143"/>
      <c r="E1859" s="107"/>
      <c r="F1859" s="46"/>
      <c r="G1859" s="46"/>
      <c r="H1859" s="46"/>
      <c r="I1859" s="46"/>
      <c r="J1859" s="46"/>
      <c r="K1859" s="46"/>
      <c r="L1859" s="139"/>
      <c r="M1859" s="41"/>
      <c r="N1859" s="45"/>
      <c r="O1859" s="47"/>
      <c r="P1859" s="43"/>
      <c r="Q1859" s="71" t="e">
        <f>VLOOKUP(N1859,'error categories'!$A$2:$D$54,4,FALSE)</f>
        <v>#N/A</v>
      </c>
      <c r="R1859" s="72" t="e">
        <f>VLOOKUP(N1859,'error categories'!$A$2:$D$54,3,FALSE)</f>
        <v>#N/A</v>
      </c>
      <c r="S1859" s="374"/>
      <c r="T1859" s="377"/>
      <c r="U1859" s="378">
        <f t="shared" si="252"/>
        <v>0</v>
      </c>
      <c r="V1859" s="379"/>
      <c r="W1859" s="380"/>
      <c r="X1859" s="380"/>
      <c r="Y1859" s="380"/>
      <c r="Z1859" s="379"/>
      <c r="AA1859" s="381"/>
      <c r="AB1859" s="379"/>
      <c r="AC1859" s="380"/>
      <c r="AD1859" s="382">
        <f t="shared" si="259"/>
        <v>0</v>
      </c>
      <c r="AE1859" s="383">
        <f t="shared" si="260"/>
        <v>0</v>
      </c>
      <c r="AF1859" s="379"/>
      <c r="AG1859" s="381"/>
      <c r="AH1859" s="379"/>
      <c r="AI1859" s="381"/>
      <c r="AJ1859" s="384" t="str">
        <f t="shared" si="253"/>
        <v/>
      </c>
      <c r="AK1859" s="385" t="str">
        <f t="shared" si="254"/>
        <v/>
      </c>
      <c r="AL1859" s="388" t="str">
        <f t="shared" si="255"/>
        <v/>
      </c>
      <c r="AM1859" s="389" t="str">
        <f t="shared" si="256"/>
        <v/>
      </c>
      <c r="AN1859" s="388" t="str">
        <f t="shared" si="257"/>
        <v/>
      </c>
      <c r="AO1859" s="389" t="str">
        <f t="shared" si="258"/>
        <v/>
      </c>
      <c r="AP1859" s="423"/>
      <c r="AQ1859" s="423"/>
      <c r="AR1859" s="431" t="e">
        <f>VLOOKUP($B1859,'acc names'!$C$2:$D$12102,2,FALSE)</f>
        <v>#N/A</v>
      </c>
      <c r="AS1859" s="431" t="e">
        <f>VLOOKUP($AQ1859,software!$A$1:$B$14605,2,FALSE)</f>
        <v>#N/A</v>
      </c>
      <c r="AT1859" s="423"/>
      <c r="AV1859" s="423"/>
    </row>
    <row r="1860" spans="1:48" ht="12.75" x14ac:dyDescent="0.2">
      <c r="A1860" s="101"/>
      <c r="B1860" s="42"/>
      <c r="C1860" s="142"/>
      <c r="D1860" s="143"/>
      <c r="E1860" s="107"/>
      <c r="F1860" s="46"/>
      <c r="G1860" s="46"/>
      <c r="H1860" s="46"/>
      <c r="I1860" s="46"/>
      <c r="J1860" s="46"/>
      <c r="K1860" s="46"/>
      <c r="L1860" s="139"/>
      <c r="M1860" s="41"/>
      <c r="N1860" s="45"/>
      <c r="O1860" s="47"/>
      <c r="P1860" s="43"/>
      <c r="Q1860" s="71" t="e">
        <f>VLOOKUP(N1860,'error categories'!$A$2:$D$54,4,FALSE)</f>
        <v>#N/A</v>
      </c>
      <c r="R1860" s="72" t="e">
        <f>VLOOKUP(N1860,'error categories'!$A$2:$D$54,3,FALSE)</f>
        <v>#N/A</v>
      </c>
      <c r="S1860" s="374"/>
      <c r="T1860" s="377"/>
      <c r="U1860" s="378">
        <f t="shared" ref="U1860:U1923" si="261">S1860-T1860</f>
        <v>0</v>
      </c>
      <c r="V1860" s="379"/>
      <c r="W1860" s="380"/>
      <c r="X1860" s="380"/>
      <c r="Y1860" s="380"/>
      <c r="Z1860" s="379"/>
      <c r="AA1860" s="381"/>
      <c r="AB1860" s="379"/>
      <c r="AC1860" s="380"/>
      <c r="AD1860" s="382">
        <f t="shared" si="259"/>
        <v>0</v>
      </c>
      <c r="AE1860" s="383">
        <f t="shared" si="260"/>
        <v>0</v>
      </c>
      <c r="AF1860" s="379"/>
      <c r="AG1860" s="381"/>
      <c r="AH1860" s="379"/>
      <c r="AI1860" s="381"/>
      <c r="AJ1860" s="384" t="str">
        <f t="shared" ref="AJ1860:AJ1923" si="262">IF(E1860="","",IF(AND(U1860=1,(Y1860+AA1860+AD1860+AE1860+AG1860+AI1860)=0),"VU",Y1860+AA1860+AD1860+AE1860+AG1860+AI1860))</f>
        <v/>
      </c>
      <c r="AK1860" s="385" t="str">
        <f t="shared" si="254"/>
        <v/>
      </c>
      <c r="AL1860" s="388" t="str">
        <f t="shared" si="255"/>
        <v/>
      </c>
      <c r="AM1860" s="389" t="str">
        <f t="shared" si="256"/>
        <v/>
      </c>
      <c r="AN1860" s="388" t="str">
        <f t="shared" si="257"/>
        <v/>
      </c>
      <c r="AO1860" s="389" t="str">
        <f t="shared" si="258"/>
        <v/>
      </c>
      <c r="AP1860" s="423"/>
      <c r="AQ1860" s="423"/>
      <c r="AR1860" s="431" t="e">
        <f>VLOOKUP($B1860,'acc names'!$C$2:$D$12102,2,FALSE)</f>
        <v>#N/A</v>
      </c>
      <c r="AS1860" s="431" t="e">
        <f>VLOOKUP($AQ1860,software!$A$1:$B$14605,2,FALSE)</f>
        <v>#N/A</v>
      </c>
      <c r="AT1860" s="423"/>
      <c r="AV1860" s="423"/>
    </row>
    <row r="1861" spans="1:48" ht="12.75" x14ac:dyDescent="0.2">
      <c r="A1861" s="101"/>
      <c r="B1861" s="42"/>
      <c r="C1861" s="142"/>
      <c r="D1861" s="143"/>
      <c r="E1861" s="107"/>
      <c r="F1861" s="46"/>
      <c r="G1861" s="46"/>
      <c r="H1861" s="46"/>
      <c r="I1861" s="46"/>
      <c r="J1861" s="46"/>
      <c r="K1861" s="46"/>
      <c r="L1861" s="139"/>
      <c r="M1861" s="41"/>
      <c r="N1861" s="45"/>
      <c r="O1861" s="47"/>
      <c r="P1861" s="43"/>
      <c r="Q1861" s="71" t="e">
        <f>VLOOKUP(N1861,'error categories'!$A$2:$D$54,4,FALSE)</f>
        <v>#N/A</v>
      </c>
      <c r="R1861" s="72" t="e">
        <f>VLOOKUP(N1861,'error categories'!$A$2:$D$54,3,FALSE)</f>
        <v>#N/A</v>
      </c>
      <c r="S1861" s="374"/>
      <c r="T1861" s="377"/>
      <c r="U1861" s="378">
        <f t="shared" si="261"/>
        <v>0</v>
      </c>
      <c r="V1861" s="379"/>
      <c r="W1861" s="380"/>
      <c r="X1861" s="380"/>
      <c r="Y1861" s="380"/>
      <c r="Z1861" s="379"/>
      <c r="AA1861" s="381"/>
      <c r="AB1861" s="379"/>
      <c r="AC1861" s="380"/>
      <c r="AD1861" s="382">
        <f t="shared" si="259"/>
        <v>0</v>
      </c>
      <c r="AE1861" s="383">
        <f t="shared" si="260"/>
        <v>0</v>
      </c>
      <c r="AF1861" s="379"/>
      <c r="AG1861" s="381"/>
      <c r="AH1861" s="379"/>
      <c r="AI1861" s="381"/>
      <c r="AJ1861" s="384" t="str">
        <f t="shared" si="262"/>
        <v/>
      </c>
      <c r="AK1861" s="385" t="str">
        <f t="shared" ref="AK1861:AK1924" si="263">IF(OR(AJ1861="",AJ1861="VU"),"",ABS(AJ1861))</f>
        <v/>
      </c>
      <c r="AL1861" s="388" t="str">
        <f t="shared" ref="AL1861:AL1924" si="264">IF(OR(AJ1861="VU",AJ1861="",AJ1861=0,AJ1861&lt;0),"",AJ1861)</f>
        <v/>
      </c>
      <c r="AM1861" s="389" t="str">
        <f t="shared" ref="AM1861:AM1924" si="265">IF(OR(AJ1861="VU",AJ1861="",AJ1861=0,AJ1861&gt;0),"",AJ1861)</f>
        <v/>
      </c>
      <c r="AN1861" s="388" t="str">
        <f t="shared" ref="AN1861:AN1924" si="266">IF(AL1861="","",1)</f>
        <v/>
      </c>
      <c r="AO1861" s="389" t="str">
        <f t="shared" ref="AO1861:AO1924" si="267">IF(AM1861="","",1)</f>
        <v/>
      </c>
      <c r="AP1861" s="423"/>
      <c r="AQ1861" s="423"/>
      <c r="AR1861" s="431" t="e">
        <f>VLOOKUP($B1861,'acc names'!$C$2:$D$12102,2,FALSE)</f>
        <v>#N/A</v>
      </c>
      <c r="AS1861" s="431" t="e">
        <f>VLOOKUP($AQ1861,software!$A$1:$B$14605,2,FALSE)</f>
        <v>#N/A</v>
      </c>
      <c r="AT1861" s="423"/>
      <c r="AV1861" s="423"/>
    </row>
    <row r="1862" spans="1:48" ht="12.75" x14ac:dyDescent="0.2">
      <c r="A1862" s="101"/>
      <c r="B1862" s="42"/>
      <c r="C1862" s="142"/>
      <c r="D1862" s="143"/>
      <c r="E1862" s="107"/>
      <c r="F1862" s="46"/>
      <c r="G1862" s="46"/>
      <c r="H1862" s="46"/>
      <c r="I1862" s="46"/>
      <c r="J1862" s="46"/>
      <c r="K1862" s="46"/>
      <c r="L1862" s="139"/>
      <c r="M1862" s="41"/>
      <c r="N1862" s="45"/>
      <c r="O1862" s="47"/>
      <c r="P1862" s="43"/>
      <c r="Q1862" s="71" t="e">
        <f>VLOOKUP(N1862,'error categories'!$A$2:$D$54,4,FALSE)</f>
        <v>#N/A</v>
      </c>
      <c r="R1862" s="72" t="e">
        <f>VLOOKUP(N1862,'error categories'!$A$2:$D$54,3,FALSE)</f>
        <v>#N/A</v>
      </c>
      <c r="S1862" s="374"/>
      <c r="T1862" s="377"/>
      <c r="U1862" s="378">
        <f t="shared" si="261"/>
        <v>0</v>
      </c>
      <c r="V1862" s="390"/>
      <c r="W1862" s="391"/>
      <c r="X1862" s="380"/>
      <c r="Y1862" s="380"/>
      <c r="Z1862" s="390"/>
      <c r="AA1862" s="392"/>
      <c r="AB1862" s="393"/>
      <c r="AC1862" s="394"/>
      <c r="AD1862" s="382">
        <f t="shared" ref="AD1862:AD1925" si="268">AB1862*-900</f>
        <v>0</v>
      </c>
      <c r="AE1862" s="383">
        <f t="shared" ref="AE1862:AE1925" si="269">AC1862*-880</f>
        <v>0</v>
      </c>
      <c r="AF1862" s="379"/>
      <c r="AG1862" s="381"/>
      <c r="AH1862" s="379"/>
      <c r="AI1862" s="381"/>
      <c r="AJ1862" s="384" t="str">
        <f t="shared" si="262"/>
        <v/>
      </c>
      <c r="AK1862" s="385" t="str">
        <f t="shared" si="263"/>
        <v/>
      </c>
      <c r="AL1862" s="388" t="str">
        <f t="shared" si="264"/>
        <v/>
      </c>
      <c r="AM1862" s="389" t="str">
        <f t="shared" si="265"/>
        <v/>
      </c>
      <c r="AN1862" s="388" t="str">
        <f t="shared" si="266"/>
        <v/>
      </c>
      <c r="AO1862" s="389" t="str">
        <f t="shared" si="267"/>
        <v/>
      </c>
      <c r="AP1862" s="423"/>
      <c r="AQ1862" s="423"/>
      <c r="AR1862" s="431" t="e">
        <f>VLOOKUP($B1862,'acc names'!$C$2:$D$12102,2,FALSE)</f>
        <v>#N/A</v>
      </c>
      <c r="AS1862" s="431" t="e">
        <f>VLOOKUP($AQ1862,software!$A$1:$B$14605,2,FALSE)</f>
        <v>#N/A</v>
      </c>
      <c r="AT1862" s="423"/>
      <c r="AV1862" s="423"/>
    </row>
    <row r="1863" spans="1:48" ht="12.75" x14ac:dyDescent="0.2">
      <c r="A1863" s="101"/>
      <c r="B1863" s="42"/>
      <c r="C1863" s="142"/>
      <c r="D1863" s="143"/>
      <c r="E1863" s="107"/>
      <c r="F1863" s="46"/>
      <c r="G1863" s="46"/>
      <c r="H1863" s="46"/>
      <c r="I1863" s="46"/>
      <c r="J1863" s="46"/>
      <c r="K1863" s="46"/>
      <c r="L1863" s="139"/>
      <c r="M1863" s="41"/>
      <c r="N1863" s="45"/>
      <c r="O1863" s="47"/>
      <c r="P1863" s="43"/>
      <c r="Q1863" s="71" t="e">
        <f>VLOOKUP(N1863,'error categories'!$A$2:$D$54,4,FALSE)</f>
        <v>#N/A</v>
      </c>
      <c r="R1863" s="72" t="e">
        <f>VLOOKUP(N1863,'error categories'!$A$2:$D$54,3,FALSE)</f>
        <v>#N/A</v>
      </c>
      <c r="S1863" s="374"/>
      <c r="T1863" s="377"/>
      <c r="U1863" s="378">
        <f t="shared" si="261"/>
        <v>0</v>
      </c>
      <c r="V1863" s="390"/>
      <c r="W1863" s="391"/>
      <c r="X1863" s="380"/>
      <c r="Y1863" s="380"/>
      <c r="Z1863" s="390"/>
      <c r="AA1863" s="392"/>
      <c r="AB1863" s="393"/>
      <c r="AC1863" s="394"/>
      <c r="AD1863" s="382">
        <f t="shared" si="268"/>
        <v>0</v>
      </c>
      <c r="AE1863" s="383">
        <f t="shared" si="269"/>
        <v>0</v>
      </c>
      <c r="AF1863" s="379"/>
      <c r="AG1863" s="381"/>
      <c r="AH1863" s="379"/>
      <c r="AI1863" s="381"/>
      <c r="AJ1863" s="384" t="str">
        <f t="shared" si="262"/>
        <v/>
      </c>
      <c r="AK1863" s="385" t="str">
        <f t="shared" si="263"/>
        <v/>
      </c>
      <c r="AL1863" s="388" t="str">
        <f t="shared" si="264"/>
        <v/>
      </c>
      <c r="AM1863" s="389" t="str">
        <f t="shared" si="265"/>
        <v/>
      </c>
      <c r="AN1863" s="388" t="str">
        <f t="shared" si="266"/>
        <v/>
      </c>
      <c r="AO1863" s="389" t="str">
        <f t="shared" si="267"/>
        <v/>
      </c>
      <c r="AP1863" s="423"/>
      <c r="AQ1863" s="423"/>
      <c r="AR1863" s="431" t="e">
        <f>VLOOKUP($B1863,'acc names'!$C$2:$D$12102,2,FALSE)</f>
        <v>#N/A</v>
      </c>
      <c r="AS1863" s="431" t="e">
        <f>VLOOKUP($AQ1863,software!$A$1:$B$14605,2,FALSE)</f>
        <v>#N/A</v>
      </c>
      <c r="AT1863" s="423"/>
      <c r="AV1863" s="423"/>
    </row>
    <row r="1864" spans="1:48" ht="12.75" x14ac:dyDescent="0.2">
      <c r="A1864" s="101"/>
      <c r="B1864" s="42"/>
      <c r="C1864" s="142"/>
      <c r="D1864" s="143"/>
      <c r="E1864" s="107"/>
      <c r="F1864" s="46"/>
      <c r="G1864" s="46"/>
      <c r="H1864" s="46"/>
      <c r="I1864" s="46"/>
      <c r="J1864" s="46"/>
      <c r="K1864" s="46"/>
      <c r="L1864" s="139"/>
      <c r="M1864" s="41"/>
      <c r="N1864" s="45"/>
      <c r="O1864" s="47"/>
      <c r="P1864" s="43"/>
      <c r="Q1864" s="71" t="e">
        <f>VLOOKUP(N1864,'error categories'!$A$2:$D$54,4,FALSE)</f>
        <v>#N/A</v>
      </c>
      <c r="R1864" s="72" t="e">
        <f>VLOOKUP(N1864,'error categories'!$A$2:$D$54,3,FALSE)</f>
        <v>#N/A</v>
      </c>
      <c r="S1864" s="374"/>
      <c r="T1864" s="377"/>
      <c r="U1864" s="378">
        <f t="shared" si="261"/>
        <v>0</v>
      </c>
      <c r="V1864" s="379"/>
      <c r="W1864" s="380"/>
      <c r="X1864" s="380"/>
      <c r="Y1864" s="380"/>
      <c r="Z1864" s="379"/>
      <c r="AA1864" s="381"/>
      <c r="AB1864" s="379"/>
      <c r="AC1864" s="380"/>
      <c r="AD1864" s="382">
        <f t="shared" si="268"/>
        <v>0</v>
      </c>
      <c r="AE1864" s="383">
        <f t="shared" si="269"/>
        <v>0</v>
      </c>
      <c r="AF1864" s="379"/>
      <c r="AG1864" s="381"/>
      <c r="AH1864" s="379"/>
      <c r="AI1864" s="381"/>
      <c r="AJ1864" s="384" t="str">
        <f t="shared" si="262"/>
        <v/>
      </c>
      <c r="AK1864" s="385" t="str">
        <f t="shared" si="263"/>
        <v/>
      </c>
      <c r="AL1864" s="388" t="str">
        <f t="shared" si="264"/>
        <v/>
      </c>
      <c r="AM1864" s="389" t="str">
        <f t="shared" si="265"/>
        <v/>
      </c>
      <c r="AN1864" s="388" t="str">
        <f t="shared" si="266"/>
        <v/>
      </c>
      <c r="AO1864" s="389" t="str">
        <f t="shared" si="267"/>
        <v/>
      </c>
      <c r="AP1864" s="423"/>
      <c r="AQ1864" s="423"/>
      <c r="AR1864" s="431" t="e">
        <f>VLOOKUP($B1864,'acc names'!$C$2:$D$12102,2,FALSE)</f>
        <v>#N/A</v>
      </c>
      <c r="AS1864" s="431" t="e">
        <f>VLOOKUP($AQ1864,software!$A$1:$B$14605,2,FALSE)</f>
        <v>#N/A</v>
      </c>
      <c r="AT1864" s="423"/>
      <c r="AV1864" s="423"/>
    </row>
    <row r="1865" spans="1:48" ht="12.75" x14ac:dyDescent="0.2">
      <c r="A1865" s="101"/>
      <c r="B1865" s="42"/>
      <c r="C1865" s="142"/>
      <c r="D1865" s="143"/>
      <c r="E1865" s="107"/>
      <c r="F1865" s="46"/>
      <c r="G1865" s="46"/>
      <c r="H1865" s="46"/>
      <c r="I1865" s="46"/>
      <c r="J1865" s="46"/>
      <c r="K1865" s="46"/>
      <c r="L1865" s="139"/>
      <c r="M1865" s="41"/>
      <c r="N1865" s="45"/>
      <c r="O1865" s="47"/>
      <c r="P1865" s="43"/>
      <c r="Q1865" s="71" t="e">
        <f>VLOOKUP(N1865,'error categories'!$A$2:$D$54,4,FALSE)</f>
        <v>#N/A</v>
      </c>
      <c r="R1865" s="72" t="e">
        <f>VLOOKUP(N1865,'error categories'!$A$2:$D$54,3,FALSE)</f>
        <v>#N/A</v>
      </c>
      <c r="S1865" s="374"/>
      <c r="T1865" s="377"/>
      <c r="U1865" s="378">
        <f t="shared" si="261"/>
        <v>0</v>
      </c>
      <c r="V1865" s="390"/>
      <c r="W1865" s="391"/>
      <c r="X1865" s="380"/>
      <c r="Y1865" s="380"/>
      <c r="Z1865" s="390"/>
      <c r="AA1865" s="392"/>
      <c r="AB1865" s="393"/>
      <c r="AC1865" s="394"/>
      <c r="AD1865" s="382">
        <f t="shared" si="268"/>
        <v>0</v>
      </c>
      <c r="AE1865" s="383">
        <f t="shared" si="269"/>
        <v>0</v>
      </c>
      <c r="AF1865" s="379"/>
      <c r="AG1865" s="381"/>
      <c r="AH1865" s="379"/>
      <c r="AI1865" s="381"/>
      <c r="AJ1865" s="384" t="str">
        <f t="shared" si="262"/>
        <v/>
      </c>
      <c r="AK1865" s="385" t="str">
        <f t="shared" si="263"/>
        <v/>
      </c>
      <c r="AL1865" s="388" t="str">
        <f t="shared" si="264"/>
        <v/>
      </c>
      <c r="AM1865" s="389" t="str">
        <f t="shared" si="265"/>
        <v/>
      </c>
      <c r="AN1865" s="388" t="str">
        <f t="shared" si="266"/>
        <v/>
      </c>
      <c r="AO1865" s="389" t="str">
        <f t="shared" si="267"/>
        <v/>
      </c>
      <c r="AP1865" s="423"/>
      <c r="AQ1865" s="423"/>
      <c r="AR1865" s="431" t="e">
        <f>VLOOKUP($B1865,'acc names'!$C$2:$D$12102,2,FALSE)</f>
        <v>#N/A</v>
      </c>
      <c r="AS1865" s="431" t="e">
        <f>VLOOKUP($AQ1865,software!$A$1:$B$14605,2,FALSE)</f>
        <v>#N/A</v>
      </c>
      <c r="AT1865" s="423"/>
      <c r="AV1865" s="423"/>
    </row>
    <row r="1866" spans="1:48" ht="12.75" x14ac:dyDescent="0.2">
      <c r="A1866" s="101"/>
      <c r="B1866" s="42"/>
      <c r="C1866" s="142"/>
      <c r="D1866" s="143"/>
      <c r="E1866" s="107"/>
      <c r="F1866" s="46"/>
      <c r="G1866" s="46"/>
      <c r="H1866" s="46"/>
      <c r="I1866" s="46"/>
      <c r="J1866" s="46"/>
      <c r="K1866" s="46"/>
      <c r="L1866" s="139"/>
      <c r="M1866" s="41"/>
      <c r="N1866" s="45"/>
      <c r="O1866" s="47"/>
      <c r="P1866" s="43"/>
      <c r="Q1866" s="71" t="e">
        <f>VLOOKUP(N1866,'error categories'!$A$2:$D$54,4,FALSE)</f>
        <v>#N/A</v>
      </c>
      <c r="R1866" s="72" t="e">
        <f>VLOOKUP(N1866,'error categories'!$A$2:$D$54,3,FALSE)</f>
        <v>#N/A</v>
      </c>
      <c r="S1866" s="374"/>
      <c r="T1866" s="377"/>
      <c r="U1866" s="378">
        <f t="shared" si="261"/>
        <v>0</v>
      </c>
      <c r="V1866" s="390"/>
      <c r="W1866" s="391"/>
      <c r="X1866" s="380"/>
      <c r="Y1866" s="380"/>
      <c r="Z1866" s="390"/>
      <c r="AA1866" s="392"/>
      <c r="AB1866" s="393"/>
      <c r="AC1866" s="394"/>
      <c r="AD1866" s="382">
        <f t="shared" si="268"/>
        <v>0</v>
      </c>
      <c r="AE1866" s="383">
        <f t="shared" si="269"/>
        <v>0</v>
      </c>
      <c r="AF1866" s="379"/>
      <c r="AG1866" s="381"/>
      <c r="AH1866" s="379"/>
      <c r="AI1866" s="381"/>
      <c r="AJ1866" s="384" t="str">
        <f t="shared" si="262"/>
        <v/>
      </c>
      <c r="AK1866" s="385" t="str">
        <f t="shared" si="263"/>
        <v/>
      </c>
      <c r="AL1866" s="388" t="str">
        <f t="shared" si="264"/>
        <v/>
      </c>
      <c r="AM1866" s="389" t="str">
        <f t="shared" si="265"/>
        <v/>
      </c>
      <c r="AN1866" s="388" t="str">
        <f t="shared" si="266"/>
        <v/>
      </c>
      <c r="AO1866" s="389" t="str">
        <f t="shared" si="267"/>
        <v/>
      </c>
      <c r="AP1866" s="423"/>
      <c r="AQ1866" s="423"/>
      <c r="AR1866" s="431" t="e">
        <f>VLOOKUP($B1866,'acc names'!$C$2:$D$12102,2,FALSE)</f>
        <v>#N/A</v>
      </c>
      <c r="AS1866" s="431" t="e">
        <f>VLOOKUP($AQ1866,software!$A$1:$B$14605,2,FALSE)</f>
        <v>#N/A</v>
      </c>
      <c r="AT1866" s="423"/>
      <c r="AV1866" s="423"/>
    </row>
    <row r="1867" spans="1:48" ht="12.75" x14ac:dyDescent="0.2">
      <c r="A1867" s="101"/>
      <c r="B1867" s="42"/>
      <c r="C1867" s="142"/>
      <c r="D1867" s="143"/>
      <c r="E1867" s="107"/>
      <c r="F1867" s="46"/>
      <c r="G1867" s="46"/>
      <c r="H1867" s="46"/>
      <c r="I1867" s="46"/>
      <c r="J1867" s="46"/>
      <c r="K1867" s="46"/>
      <c r="L1867" s="139"/>
      <c r="M1867" s="41"/>
      <c r="N1867" s="45"/>
      <c r="O1867" s="47"/>
      <c r="P1867" s="43"/>
      <c r="Q1867" s="71" t="e">
        <f>VLOOKUP(N1867,'error categories'!$A$2:$D$54,4,FALSE)</f>
        <v>#N/A</v>
      </c>
      <c r="R1867" s="72" t="e">
        <f>VLOOKUP(N1867,'error categories'!$A$2:$D$54,3,FALSE)</f>
        <v>#N/A</v>
      </c>
      <c r="S1867" s="374"/>
      <c r="T1867" s="377"/>
      <c r="U1867" s="378">
        <f t="shared" si="261"/>
        <v>0</v>
      </c>
      <c r="V1867" s="390"/>
      <c r="W1867" s="391"/>
      <c r="X1867" s="380"/>
      <c r="Y1867" s="380"/>
      <c r="Z1867" s="390"/>
      <c r="AA1867" s="392"/>
      <c r="AB1867" s="393"/>
      <c r="AC1867" s="394"/>
      <c r="AD1867" s="382">
        <f t="shared" si="268"/>
        <v>0</v>
      </c>
      <c r="AE1867" s="383">
        <f t="shared" si="269"/>
        <v>0</v>
      </c>
      <c r="AF1867" s="379"/>
      <c r="AG1867" s="381"/>
      <c r="AH1867" s="379"/>
      <c r="AI1867" s="381"/>
      <c r="AJ1867" s="384" t="str">
        <f t="shared" si="262"/>
        <v/>
      </c>
      <c r="AK1867" s="385" t="str">
        <f t="shared" si="263"/>
        <v/>
      </c>
      <c r="AL1867" s="388" t="str">
        <f t="shared" si="264"/>
        <v/>
      </c>
      <c r="AM1867" s="389" t="str">
        <f t="shared" si="265"/>
        <v/>
      </c>
      <c r="AN1867" s="388" t="str">
        <f t="shared" si="266"/>
        <v/>
      </c>
      <c r="AO1867" s="389" t="str">
        <f t="shared" si="267"/>
        <v/>
      </c>
      <c r="AP1867" s="423"/>
      <c r="AQ1867" s="423"/>
      <c r="AR1867" s="431" t="e">
        <f>VLOOKUP($B1867,'acc names'!$C$2:$D$12102,2,FALSE)</f>
        <v>#N/A</v>
      </c>
      <c r="AS1867" s="431" t="e">
        <f>VLOOKUP($AQ1867,software!$A$1:$B$14605,2,FALSE)</f>
        <v>#N/A</v>
      </c>
      <c r="AT1867" s="423"/>
      <c r="AV1867" s="423"/>
    </row>
    <row r="1868" spans="1:48" ht="12.75" x14ac:dyDescent="0.2">
      <c r="A1868" s="101"/>
      <c r="B1868" s="42"/>
      <c r="C1868" s="142"/>
      <c r="D1868" s="143"/>
      <c r="E1868" s="107"/>
      <c r="F1868" s="46"/>
      <c r="G1868" s="46"/>
      <c r="H1868" s="46"/>
      <c r="I1868" s="46"/>
      <c r="J1868" s="46"/>
      <c r="K1868" s="46"/>
      <c r="L1868" s="139"/>
      <c r="M1868" s="41"/>
      <c r="N1868" s="45"/>
      <c r="O1868" s="47"/>
      <c r="P1868" s="43"/>
      <c r="Q1868" s="71" t="e">
        <f>VLOOKUP(N1868,'error categories'!$A$2:$D$54,4,FALSE)</f>
        <v>#N/A</v>
      </c>
      <c r="R1868" s="72" t="e">
        <f>VLOOKUP(N1868,'error categories'!$A$2:$D$54,3,FALSE)</f>
        <v>#N/A</v>
      </c>
      <c r="S1868" s="374"/>
      <c r="T1868" s="377"/>
      <c r="U1868" s="378">
        <f t="shared" si="261"/>
        <v>0</v>
      </c>
      <c r="V1868" s="390"/>
      <c r="W1868" s="391"/>
      <c r="X1868" s="380"/>
      <c r="Y1868" s="380"/>
      <c r="Z1868" s="390"/>
      <c r="AA1868" s="392"/>
      <c r="AB1868" s="393"/>
      <c r="AC1868" s="394"/>
      <c r="AD1868" s="382">
        <f t="shared" si="268"/>
        <v>0</v>
      </c>
      <c r="AE1868" s="383">
        <f t="shared" si="269"/>
        <v>0</v>
      </c>
      <c r="AF1868" s="379"/>
      <c r="AG1868" s="381"/>
      <c r="AH1868" s="379"/>
      <c r="AI1868" s="381"/>
      <c r="AJ1868" s="384" t="str">
        <f t="shared" si="262"/>
        <v/>
      </c>
      <c r="AK1868" s="385" t="str">
        <f t="shared" si="263"/>
        <v/>
      </c>
      <c r="AL1868" s="388" t="str">
        <f t="shared" si="264"/>
        <v/>
      </c>
      <c r="AM1868" s="389" t="str">
        <f t="shared" si="265"/>
        <v/>
      </c>
      <c r="AN1868" s="388" t="str">
        <f t="shared" si="266"/>
        <v/>
      </c>
      <c r="AO1868" s="389" t="str">
        <f t="shared" si="267"/>
        <v/>
      </c>
      <c r="AP1868" s="423"/>
      <c r="AQ1868" s="423"/>
      <c r="AR1868" s="431" t="e">
        <f>VLOOKUP($B1868,'acc names'!$C$2:$D$12102,2,FALSE)</f>
        <v>#N/A</v>
      </c>
      <c r="AS1868" s="431" t="e">
        <f>VLOOKUP($AQ1868,software!$A$1:$B$14605,2,FALSE)</f>
        <v>#N/A</v>
      </c>
      <c r="AT1868" s="423"/>
      <c r="AV1868" s="423"/>
    </row>
    <row r="1869" spans="1:48" ht="12.75" x14ac:dyDescent="0.2">
      <c r="A1869" s="101"/>
      <c r="B1869" s="42"/>
      <c r="C1869" s="142"/>
      <c r="D1869" s="143"/>
      <c r="E1869" s="107"/>
      <c r="F1869" s="46"/>
      <c r="G1869" s="46"/>
      <c r="H1869" s="46"/>
      <c r="I1869" s="46"/>
      <c r="J1869" s="46"/>
      <c r="K1869" s="46"/>
      <c r="L1869" s="139"/>
      <c r="M1869" s="41"/>
      <c r="N1869" s="45"/>
      <c r="O1869" s="47"/>
      <c r="P1869" s="43"/>
      <c r="Q1869" s="71" t="e">
        <f>VLOOKUP(N1869,'error categories'!$A$2:$D$54,4,FALSE)</f>
        <v>#N/A</v>
      </c>
      <c r="R1869" s="72" t="e">
        <f>VLOOKUP(N1869,'error categories'!$A$2:$D$54,3,FALSE)</f>
        <v>#N/A</v>
      </c>
      <c r="S1869" s="374"/>
      <c r="T1869" s="377"/>
      <c r="U1869" s="378">
        <f t="shared" si="261"/>
        <v>0</v>
      </c>
      <c r="V1869" s="390"/>
      <c r="W1869" s="391"/>
      <c r="X1869" s="380"/>
      <c r="Y1869" s="380"/>
      <c r="Z1869" s="390"/>
      <c r="AA1869" s="392"/>
      <c r="AB1869" s="393"/>
      <c r="AC1869" s="394"/>
      <c r="AD1869" s="382">
        <f t="shared" si="268"/>
        <v>0</v>
      </c>
      <c r="AE1869" s="383">
        <f t="shared" si="269"/>
        <v>0</v>
      </c>
      <c r="AF1869" s="379"/>
      <c r="AG1869" s="381"/>
      <c r="AH1869" s="379"/>
      <c r="AI1869" s="381"/>
      <c r="AJ1869" s="384" t="str">
        <f t="shared" si="262"/>
        <v/>
      </c>
      <c r="AK1869" s="385" t="str">
        <f t="shared" si="263"/>
        <v/>
      </c>
      <c r="AL1869" s="388" t="str">
        <f t="shared" si="264"/>
        <v/>
      </c>
      <c r="AM1869" s="389" t="str">
        <f t="shared" si="265"/>
        <v/>
      </c>
      <c r="AN1869" s="388" t="str">
        <f t="shared" si="266"/>
        <v/>
      </c>
      <c r="AO1869" s="389" t="str">
        <f t="shared" si="267"/>
        <v/>
      </c>
      <c r="AP1869" s="423"/>
      <c r="AQ1869" s="423"/>
      <c r="AR1869" s="431" t="e">
        <f>VLOOKUP($B1869,'acc names'!$C$2:$D$12102,2,FALSE)</f>
        <v>#N/A</v>
      </c>
      <c r="AS1869" s="431" t="e">
        <f>VLOOKUP($AQ1869,software!$A$1:$B$14605,2,FALSE)</f>
        <v>#N/A</v>
      </c>
      <c r="AT1869" s="423"/>
      <c r="AV1869" s="423"/>
    </row>
    <row r="1870" spans="1:48" ht="12.75" x14ac:dyDescent="0.2">
      <c r="A1870" s="101"/>
      <c r="B1870" s="42"/>
      <c r="C1870" s="142"/>
      <c r="D1870" s="143"/>
      <c r="E1870" s="107"/>
      <c r="F1870" s="46"/>
      <c r="G1870" s="46"/>
      <c r="H1870" s="46"/>
      <c r="I1870" s="46"/>
      <c r="J1870" s="46"/>
      <c r="K1870" s="46"/>
      <c r="L1870" s="139"/>
      <c r="M1870" s="41"/>
      <c r="N1870" s="45"/>
      <c r="O1870" s="47"/>
      <c r="P1870" s="43"/>
      <c r="Q1870" s="71" t="e">
        <f>VLOOKUP(N1870,'error categories'!$A$2:$D$54,4,FALSE)</f>
        <v>#N/A</v>
      </c>
      <c r="R1870" s="72" t="e">
        <f>VLOOKUP(N1870,'error categories'!$A$2:$D$54,3,FALSE)</f>
        <v>#N/A</v>
      </c>
      <c r="S1870" s="374"/>
      <c r="T1870" s="377"/>
      <c r="U1870" s="378">
        <f t="shared" si="261"/>
        <v>0</v>
      </c>
      <c r="V1870" s="390"/>
      <c r="W1870" s="391"/>
      <c r="X1870" s="380"/>
      <c r="Y1870" s="380"/>
      <c r="Z1870" s="390"/>
      <c r="AA1870" s="392"/>
      <c r="AB1870" s="393"/>
      <c r="AC1870" s="394"/>
      <c r="AD1870" s="382">
        <f t="shared" si="268"/>
        <v>0</v>
      </c>
      <c r="AE1870" s="383">
        <f t="shared" si="269"/>
        <v>0</v>
      </c>
      <c r="AF1870" s="379"/>
      <c r="AG1870" s="381"/>
      <c r="AH1870" s="379"/>
      <c r="AI1870" s="381"/>
      <c r="AJ1870" s="384" t="str">
        <f t="shared" si="262"/>
        <v/>
      </c>
      <c r="AK1870" s="385" t="str">
        <f t="shared" si="263"/>
        <v/>
      </c>
      <c r="AL1870" s="388" t="str">
        <f t="shared" si="264"/>
        <v/>
      </c>
      <c r="AM1870" s="389" t="str">
        <f t="shared" si="265"/>
        <v/>
      </c>
      <c r="AN1870" s="388" t="str">
        <f t="shared" si="266"/>
        <v/>
      </c>
      <c r="AO1870" s="389" t="str">
        <f t="shared" si="267"/>
        <v/>
      </c>
      <c r="AP1870" s="423"/>
      <c r="AQ1870" s="423"/>
      <c r="AR1870" s="431" t="e">
        <f>VLOOKUP($B1870,'acc names'!$C$2:$D$12102,2,FALSE)</f>
        <v>#N/A</v>
      </c>
      <c r="AS1870" s="431" t="e">
        <f>VLOOKUP($AQ1870,software!$A$1:$B$14605,2,FALSE)</f>
        <v>#N/A</v>
      </c>
      <c r="AT1870" s="423"/>
      <c r="AV1870" s="423"/>
    </row>
    <row r="1871" spans="1:48" ht="12.75" x14ac:dyDescent="0.2">
      <c r="A1871" s="101"/>
      <c r="B1871" s="42"/>
      <c r="C1871" s="142"/>
      <c r="D1871" s="143"/>
      <c r="E1871" s="107"/>
      <c r="F1871" s="46"/>
      <c r="G1871" s="46"/>
      <c r="H1871" s="46"/>
      <c r="I1871" s="46"/>
      <c r="J1871" s="46"/>
      <c r="K1871" s="46"/>
      <c r="L1871" s="139"/>
      <c r="M1871" s="41"/>
      <c r="N1871" s="45"/>
      <c r="O1871" s="47"/>
      <c r="P1871" s="43"/>
      <c r="Q1871" s="71" t="e">
        <f>VLOOKUP(N1871,'error categories'!$A$2:$D$54,4,FALSE)</f>
        <v>#N/A</v>
      </c>
      <c r="R1871" s="72" t="e">
        <f>VLOOKUP(N1871,'error categories'!$A$2:$D$54,3,FALSE)</f>
        <v>#N/A</v>
      </c>
      <c r="S1871" s="374"/>
      <c r="T1871" s="377"/>
      <c r="U1871" s="378">
        <f t="shared" si="261"/>
        <v>0</v>
      </c>
      <c r="V1871" s="390"/>
      <c r="W1871" s="391"/>
      <c r="X1871" s="380"/>
      <c r="Y1871" s="380"/>
      <c r="Z1871" s="390"/>
      <c r="AA1871" s="392"/>
      <c r="AB1871" s="393"/>
      <c r="AC1871" s="394"/>
      <c r="AD1871" s="382">
        <f t="shared" si="268"/>
        <v>0</v>
      </c>
      <c r="AE1871" s="383">
        <f t="shared" si="269"/>
        <v>0</v>
      </c>
      <c r="AF1871" s="379"/>
      <c r="AG1871" s="381"/>
      <c r="AH1871" s="379"/>
      <c r="AI1871" s="381"/>
      <c r="AJ1871" s="384" t="str">
        <f t="shared" si="262"/>
        <v/>
      </c>
      <c r="AK1871" s="385" t="str">
        <f t="shared" si="263"/>
        <v/>
      </c>
      <c r="AL1871" s="388" t="str">
        <f t="shared" si="264"/>
        <v/>
      </c>
      <c r="AM1871" s="389" t="str">
        <f t="shared" si="265"/>
        <v/>
      </c>
      <c r="AN1871" s="388" t="str">
        <f t="shared" si="266"/>
        <v/>
      </c>
      <c r="AO1871" s="389" t="str">
        <f t="shared" si="267"/>
        <v/>
      </c>
      <c r="AP1871" s="423"/>
      <c r="AQ1871" s="423"/>
      <c r="AR1871" s="431" t="e">
        <f>VLOOKUP($B1871,'acc names'!$C$2:$D$12102,2,FALSE)</f>
        <v>#N/A</v>
      </c>
      <c r="AS1871" s="431" t="e">
        <f>VLOOKUP($AQ1871,software!$A$1:$B$14605,2,FALSE)</f>
        <v>#N/A</v>
      </c>
      <c r="AT1871" s="423"/>
      <c r="AV1871" s="423"/>
    </row>
    <row r="1872" spans="1:48" ht="12.75" x14ac:dyDescent="0.2">
      <c r="A1872" s="101"/>
      <c r="B1872" s="42"/>
      <c r="C1872" s="142"/>
      <c r="D1872" s="143"/>
      <c r="E1872" s="107"/>
      <c r="F1872" s="46"/>
      <c r="G1872" s="46"/>
      <c r="H1872" s="46"/>
      <c r="I1872" s="46"/>
      <c r="J1872" s="46"/>
      <c r="K1872" s="46"/>
      <c r="L1872" s="139"/>
      <c r="M1872" s="41"/>
      <c r="N1872" s="45"/>
      <c r="O1872" s="47"/>
      <c r="P1872" s="43"/>
      <c r="Q1872" s="71" t="e">
        <f>VLOOKUP(N1872,'error categories'!$A$2:$D$54,4,FALSE)</f>
        <v>#N/A</v>
      </c>
      <c r="R1872" s="72" t="e">
        <f>VLOOKUP(N1872,'error categories'!$A$2:$D$54,3,FALSE)</f>
        <v>#N/A</v>
      </c>
      <c r="S1872" s="374"/>
      <c r="T1872" s="377"/>
      <c r="U1872" s="378">
        <f t="shared" si="261"/>
        <v>0</v>
      </c>
      <c r="V1872" s="390"/>
      <c r="W1872" s="391"/>
      <c r="X1872" s="380"/>
      <c r="Y1872" s="380"/>
      <c r="Z1872" s="390"/>
      <c r="AA1872" s="392"/>
      <c r="AB1872" s="393"/>
      <c r="AC1872" s="394"/>
      <c r="AD1872" s="382">
        <f t="shared" si="268"/>
        <v>0</v>
      </c>
      <c r="AE1872" s="383">
        <f t="shared" si="269"/>
        <v>0</v>
      </c>
      <c r="AF1872" s="379"/>
      <c r="AG1872" s="381"/>
      <c r="AH1872" s="379"/>
      <c r="AI1872" s="381"/>
      <c r="AJ1872" s="384" t="str">
        <f t="shared" si="262"/>
        <v/>
      </c>
      <c r="AK1872" s="385" t="str">
        <f t="shared" si="263"/>
        <v/>
      </c>
      <c r="AL1872" s="388" t="str">
        <f t="shared" si="264"/>
        <v/>
      </c>
      <c r="AM1872" s="389" t="str">
        <f t="shared" si="265"/>
        <v/>
      </c>
      <c r="AN1872" s="388" t="str">
        <f t="shared" si="266"/>
        <v/>
      </c>
      <c r="AO1872" s="389" t="str">
        <f t="shared" si="267"/>
        <v/>
      </c>
      <c r="AP1872" s="423"/>
      <c r="AQ1872" s="423"/>
      <c r="AR1872" s="431" t="e">
        <f>VLOOKUP($B1872,'acc names'!$C$2:$D$12102,2,FALSE)</f>
        <v>#N/A</v>
      </c>
      <c r="AS1872" s="431" t="e">
        <f>VLOOKUP($AQ1872,software!$A$1:$B$14605,2,FALSE)</f>
        <v>#N/A</v>
      </c>
      <c r="AT1872" s="423"/>
      <c r="AV1872" s="423"/>
    </row>
    <row r="1873" spans="1:48" ht="12.75" x14ac:dyDescent="0.2">
      <c r="A1873" s="101"/>
      <c r="B1873" s="42"/>
      <c r="C1873" s="142"/>
      <c r="D1873" s="143"/>
      <c r="E1873" s="107"/>
      <c r="F1873" s="46"/>
      <c r="G1873" s="46"/>
      <c r="H1873" s="46"/>
      <c r="I1873" s="46"/>
      <c r="J1873" s="46"/>
      <c r="K1873" s="46"/>
      <c r="L1873" s="139"/>
      <c r="M1873" s="41"/>
      <c r="N1873" s="45"/>
      <c r="O1873" s="47"/>
      <c r="P1873" s="43"/>
      <c r="Q1873" s="71" t="e">
        <f>VLOOKUP(N1873,'error categories'!$A$2:$D$54,4,FALSE)</f>
        <v>#N/A</v>
      </c>
      <c r="R1873" s="72" t="e">
        <f>VLOOKUP(N1873,'error categories'!$A$2:$D$54,3,FALSE)</f>
        <v>#N/A</v>
      </c>
      <c r="S1873" s="374"/>
      <c r="T1873" s="377"/>
      <c r="U1873" s="378">
        <f t="shared" si="261"/>
        <v>0</v>
      </c>
      <c r="V1873" s="390"/>
      <c r="W1873" s="391"/>
      <c r="X1873" s="380"/>
      <c r="Y1873" s="380"/>
      <c r="Z1873" s="390"/>
      <c r="AA1873" s="392"/>
      <c r="AB1873" s="393"/>
      <c r="AC1873" s="394"/>
      <c r="AD1873" s="382">
        <f t="shared" si="268"/>
        <v>0</v>
      </c>
      <c r="AE1873" s="383">
        <f t="shared" si="269"/>
        <v>0</v>
      </c>
      <c r="AF1873" s="379"/>
      <c r="AG1873" s="381"/>
      <c r="AH1873" s="379"/>
      <c r="AI1873" s="381"/>
      <c r="AJ1873" s="384" t="str">
        <f t="shared" si="262"/>
        <v/>
      </c>
      <c r="AK1873" s="385" t="str">
        <f t="shared" si="263"/>
        <v/>
      </c>
      <c r="AL1873" s="388" t="str">
        <f t="shared" si="264"/>
        <v/>
      </c>
      <c r="AM1873" s="389" t="str">
        <f t="shared" si="265"/>
        <v/>
      </c>
      <c r="AN1873" s="388" t="str">
        <f t="shared" si="266"/>
        <v/>
      </c>
      <c r="AO1873" s="389" t="str">
        <f t="shared" si="267"/>
        <v/>
      </c>
      <c r="AP1873" s="423"/>
      <c r="AQ1873" s="423"/>
      <c r="AR1873" s="431" t="e">
        <f>VLOOKUP($B1873,'acc names'!$C$2:$D$12102,2,FALSE)</f>
        <v>#N/A</v>
      </c>
      <c r="AS1873" s="431" t="e">
        <f>VLOOKUP($AQ1873,software!$A$1:$B$14605,2,FALSE)</f>
        <v>#N/A</v>
      </c>
      <c r="AT1873" s="423"/>
      <c r="AV1873" s="423"/>
    </row>
    <row r="1874" spans="1:48" ht="12.75" x14ac:dyDescent="0.2">
      <c r="A1874" s="101"/>
      <c r="B1874" s="42"/>
      <c r="C1874" s="142"/>
      <c r="D1874" s="143"/>
      <c r="E1874" s="107"/>
      <c r="F1874" s="46"/>
      <c r="G1874" s="46"/>
      <c r="H1874" s="46"/>
      <c r="I1874" s="46"/>
      <c r="J1874" s="46"/>
      <c r="K1874" s="46"/>
      <c r="L1874" s="139"/>
      <c r="M1874" s="41"/>
      <c r="N1874" s="45"/>
      <c r="O1874" s="47"/>
      <c r="P1874" s="43"/>
      <c r="Q1874" s="71" t="e">
        <f>VLOOKUP(N1874,'error categories'!$A$2:$D$54,4,FALSE)</f>
        <v>#N/A</v>
      </c>
      <c r="R1874" s="72" t="e">
        <f>VLOOKUP(N1874,'error categories'!$A$2:$D$54,3,FALSE)</f>
        <v>#N/A</v>
      </c>
      <c r="S1874" s="374"/>
      <c r="T1874" s="377"/>
      <c r="U1874" s="378">
        <f t="shared" si="261"/>
        <v>0</v>
      </c>
      <c r="V1874" s="390"/>
      <c r="W1874" s="391"/>
      <c r="X1874" s="380"/>
      <c r="Y1874" s="380"/>
      <c r="Z1874" s="390"/>
      <c r="AA1874" s="392"/>
      <c r="AB1874" s="393"/>
      <c r="AC1874" s="394"/>
      <c r="AD1874" s="382">
        <f t="shared" si="268"/>
        <v>0</v>
      </c>
      <c r="AE1874" s="383">
        <f t="shared" si="269"/>
        <v>0</v>
      </c>
      <c r="AF1874" s="379"/>
      <c r="AG1874" s="381"/>
      <c r="AH1874" s="379"/>
      <c r="AI1874" s="381"/>
      <c r="AJ1874" s="384" t="str">
        <f t="shared" si="262"/>
        <v/>
      </c>
      <c r="AK1874" s="385" t="str">
        <f t="shared" si="263"/>
        <v/>
      </c>
      <c r="AL1874" s="388" t="str">
        <f t="shared" si="264"/>
        <v/>
      </c>
      <c r="AM1874" s="389" t="str">
        <f t="shared" si="265"/>
        <v/>
      </c>
      <c r="AN1874" s="388" t="str">
        <f t="shared" si="266"/>
        <v/>
      </c>
      <c r="AO1874" s="389" t="str">
        <f t="shared" si="267"/>
        <v/>
      </c>
      <c r="AP1874" s="423"/>
      <c r="AQ1874" s="423"/>
      <c r="AR1874" s="431" t="e">
        <f>VLOOKUP($B1874,'acc names'!$C$2:$D$12102,2,FALSE)</f>
        <v>#N/A</v>
      </c>
      <c r="AS1874" s="431" t="e">
        <f>VLOOKUP($AQ1874,software!$A$1:$B$14605,2,FALSE)</f>
        <v>#N/A</v>
      </c>
      <c r="AT1874" s="423"/>
      <c r="AV1874" s="423"/>
    </row>
    <row r="1875" spans="1:48" ht="12.75" x14ac:dyDescent="0.2">
      <c r="A1875" s="101"/>
      <c r="B1875" s="42"/>
      <c r="C1875" s="142"/>
      <c r="D1875" s="143"/>
      <c r="E1875" s="107"/>
      <c r="F1875" s="46"/>
      <c r="G1875" s="46"/>
      <c r="H1875" s="46"/>
      <c r="I1875" s="46"/>
      <c r="J1875" s="46"/>
      <c r="K1875" s="46"/>
      <c r="L1875" s="139"/>
      <c r="M1875" s="41"/>
      <c r="N1875" s="45"/>
      <c r="O1875" s="47"/>
      <c r="P1875" s="43"/>
      <c r="Q1875" s="71" t="e">
        <f>VLOOKUP(N1875,'error categories'!$A$2:$D$54,4,FALSE)</f>
        <v>#N/A</v>
      </c>
      <c r="R1875" s="72" t="e">
        <f>VLOOKUP(N1875,'error categories'!$A$2:$D$54,3,FALSE)</f>
        <v>#N/A</v>
      </c>
      <c r="S1875" s="374"/>
      <c r="T1875" s="377"/>
      <c r="U1875" s="378">
        <f t="shared" si="261"/>
        <v>0</v>
      </c>
      <c r="V1875" s="390"/>
      <c r="W1875" s="391"/>
      <c r="X1875" s="380"/>
      <c r="Y1875" s="380"/>
      <c r="Z1875" s="390"/>
      <c r="AA1875" s="392"/>
      <c r="AB1875" s="393"/>
      <c r="AC1875" s="394"/>
      <c r="AD1875" s="382">
        <f t="shared" si="268"/>
        <v>0</v>
      </c>
      <c r="AE1875" s="383">
        <f t="shared" si="269"/>
        <v>0</v>
      </c>
      <c r="AF1875" s="379"/>
      <c r="AG1875" s="381"/>
      <c r="AH1875" s="379"/>
      <c r="AI1875" s="381"/>
      <c r="AJ1875" s="384" t="str">
        <f t="shared" si="262"/>
        <v/>
      </c>
      <c r="AK1875" s="385" t="str">
        <f t="shared" si="263"/>
        <v/>
      </c>
      <c r="AL1875" s="388" t="str">
        <f t="shared" si="264"/>
        <v/>
      </c>
      <c r="AM1875" s="389" t="str">
        <f t="shared" si="265"/>
        <v/>
      </c>
      <c r="AN1875" s="388" t="str">
        <f t="shared" si="266"/>
        <v/>
      </c>
      <c r="AO1875" s="389" t="str">
        <f t="shared" si="267"/>
        <v/>
      </c>
      <c r="AP1875" s="423"/>
      <c r="AQ1875" s="423"/>
      <c r="AR1875" s="431" t="e">
        <f>VLOOKUP($B1875,'acc names'!$C$2:$D$12102,2,FALSE)</f>
        <v>#N/A</v>
      </c>
      <c r="AS1875" s="431" t="e">
        <f>VLOOKUP($AQ1875,software!$A$1:$B$14605,2,FALSE)</f>
        <v>#N/A</v>
      </c>
      <c r="AT1875" s="423"/>
      <c r="AV1875" s="423"/>
    </row>
    <row r="1876" spans="1:48" ht="12.75" x14ac:dyDescent="0.2">
      <c r="A1876" s="101"/>
      <c r="B1876" s="42"/>
      <c r="C1876" s="142"/>
      <c r="D1876" s="143"/>
      <c r="E1876" s="107"/>
      <c r="F1876" s="46"/>
      <c r="G1876" s="46"/>
      <c r="H1876" s="46"/>
      <c r="I1876" s="46"/>
      <c r="J1876" s="46"/>
      <c r="K1876" s="46"/>
      <c r="L1876" s="139"/>
      <c r="M1876" s="41"/>
      <c r="N1876" s="45"/>
      <c r="O1876" s="47"/>
      <c r="P1876" s="43"/>
      <c r="Q1876" s="71" t="e">
        <f>VLOOKUP(N1876,'error categories'!$A$2:$D$54,4,FALSE)</f>
        <v>#N/A</v>
      </c>
      <c r="R1876" s="72" t="e">
        <f>VLOOKUP(N1876,'error categories'!$A$2:$D$54,3,FALSE)</f>
        <v>#N/A</v>
      </c>
      <c r="S1876" s="374"/>
      <c r="T1876" s="377"/>
      <c r="U1876" s="378">
        <f t="shared" si="261"/>
        <v>0</v>
      </c>
      <c r="V1876" s="390"/>
      <c r="W1876" s="391"/>
      <c r="X1876" s="380"/>
      <c r="Y1876" s="380"/>
      <c r="Z1876" s="390"/>
      <c r="AA1876" s="392"/>
      <c r="AB1876" s="393"/>
      <c r="AC1876" s="394"/>
      <c r="AD1876" s="382">
        <f t="shared" si="268"/>
        <v>0</v>
      </c>
      <c r="AE1876" s="383">
        <f t="shared" si="269"/>
        <v>0</v>
      </c>
      <c r="AF1876" s="379"/>
      <c r="AG1876" s="381"/>
      <c r="AH1876" s="379"/>
      <c r="AI1876" s="381"/>
      <c r="AJ1876" s="384" t="str">
        <f t="shared" si="262"/>
        <v/>
      </c>
      <c r="AK1876" s="385" t="str">
        <f t="shared" si="263"/>
        <v/>
      </c>
      <c r="AL1876" s="388" t="str">
        <f t="shared" si="264"/>
        <v/>
      </c>
      <c r="AM1876" s="389" t="str">
        <f t="shared" si="265"/>
        <v/>
      </c>
      <c r="AN1876" s="388" t="str">
        <f t="shared" si="266"/>
        <v/>
      </c>
      <c r="AO1876" s="389" t="str">
        <f t="shared" si="267"/>
        <v/>
      </c>
      <c r="AP1876" s="423"/>
      <c r="AQ1876" s="423"/>
      <c r="AR1876" s="431" t="e">
        <f>VLOOKUP($B1876,'acc names'!$C$2:$D$12102,2,FALSE)</f>
        <v>#N/A</v>
      </c>
      <c r="AS1876" s="431" t="e">
        <f>VLOOKUP($AQ1876,software!$A$1:$B$14605,2,FALSE)</f>
        <v>#N/A</v>
      </c>
      <c r="AT1876" s="423"/>
      <c r="AV1876" s="423"/>
    </row>
    <row r="1877" spans="1:48" ht="12.75" x14ac:dyDescent="0.2">
      <c r="A1877" s="101"/>
      <c r="B1877" s="42"/>
      <c r="C1877" s="142"/>
      <c r="D1877" s="143"/>
      <c r="E1877" s="107"/>
      <c r="F1877" s="46"/>
      <c r="G1877" s="46"/>
      <c r="H1877" s="46"/>
      <c r="I1877" s="46"/>
      <c r="J1877" s="46"/>
      <c r="K1877" s="46"/>
      <c r="L1877" s="139"/>
      <c r="M1877" s="41"/>
      <c r="N1877" s="45"/>
      <c r="O1877" s="47"/>
      <c r="P1877" s="43"/>
      <c r="Q1877" s="71" t="e">
        <f>VLOOKUP(N1877,'error categories'!$A$2:$D$54,4,FALSE)</f>
        <v>#N/A</v>
      </c>
      <c r="R1877" s="72" t="e">
        <f>VLOOKUP(N1877,'error categories'!$A$2:$D$54,3,FALSE)</f>
        <v>#N/A</v>
      </c>
      <c r="S1877" s="374"/>
      <c r="T1877" s="377"/>
      <c r="U1877" s="378">
        <f t="shared" si="261"/>
        <v>0</v>
      </c>
      <c r="V1877" s="390"/>
      <c r="W1877" s="391"/>
      <c r="X1877" s="380"/>
      <c r="Y1877" s="380"/>
      <c r="Z1877" s="390"/>
      <c r="AA1877" s="392"/>
      <c r="AB1877" s="393"/>
      <c r="AC1877" s="394"/>
      <c r="AD1877" s="382">
        <f t="shared" si="268"/>
        <v>0</v>
      </c>
      <c r="AE1877" s="383">
        <f t="shared" si="269"/>
        <v>0</v>
      </c>
      <c r="AF1877" s="379"/>
      <c r="AG1877" s="381"/>
      <c r="AH1877" s="379"/>
      <c r="AI1877" s="381"/>
      <c r="AJ1877" s="384" t="str">
        <f t="shared" si="262"/>
        <v/>
      </c>
      <c r="AK1877" s="385" t="str">
        <f t="shared" si="263"/>
        <v/>
      </c>
      <c r="AL1877" s="388" t="str">
        <f t="shared" si="264"/>
        <v/>
      </c>
      <c r="AM1877" s="389" t="str">
        <f t="shared" si="265"/>
        <v/>
      </c>
      <c r="AN1877" s="388" t="str">
        <f t="shared" si="266"/>
        <v/>
      </c>
      <c r="AO1877" s="389" t="str">
        <f t="shared" si="267"/>
        <v/>
      </c>
      <c r="AP1877" s="423"/>
      <c r="AQ1877" s="423"/>
      <c r="AR1877" s="431" t="e">
        <f>VLOOKUP($B1877,'acc names'!$C$2:$D$12102,2,FALSE)</f>
        <v>#N/A</v>
      </c>
      <c r="AS1877" s="431" t="e">
        <f>VLOOKUP($AQ1877,software!$A$1:$B$14605,2,FALSE)</f>
        <v>#N/A</v>
      </c>
      <c r="AT1877" s="423"/>
      <c r="AV1877" s="423"/>
    </row>
    <row r="1878" spans="1:48" ht="12.75" x14ac:dyDescent="0.2">
      <c r="A1878" s="101"/>
      <c r="B1878" s="42"/>
      <c r="C1878" s="142"/>
      <c r="D1878" s="143"/>
      <c r="E1878" s="107"/>
      <c r="F1878" s="46"/>
      <c r="G1878" s="46"/>
      <c r="H1878" s="46"/>
      <c r="I1878" s="46"/>
      <c r="J1878" s="46"/>
      <c r="K1878" s="46"/>
      <c r="L1878" s="139"/>
      <c r="M1878" s="41"/>
      <c r="N1878" s="45"/>
      <c r="O1878" s="47"/>
      <c r="P1878" s="43"/>
      <c r="Q1878" s="71" t="e">
        <f>VLOOKUP(N1878,'error categories'!$A$2:$D$54,4,FALSE)</f>
        <v>#N/A</v>
      </c>
      <c r="R1878" s="72" t="e">
        <f>VLOOKUP(N1878,'error categories'!$A$2:$D$54,3,FALSE)</f>
        <v>#N/A</v>
      </c>
      <c r="S1878" s="374"/>
      <c r="T1878" s="377"/>
      <c r="U1878" s="378">
        <f t="shared" si="261"/>
        <v>0</v>
      </c>
      <c r="V1878" s="390"/>
      <c r="W1878" s="391"/>
      <c r="X1878" s="380"/>
      <c r="Y1878" s="380"/>
      <c r="Z1878" s="390"/>
      <c r="AA1878" s="392"/>
      <c r="AB1878" s="393"/>
      <c r="AC1878" s="394"/>
      <c r="AD1878" s="382">
        <f t="shared" si="268"/>
        <v>0</v>
      </c>
      <c r="AE1878" s="383">
        <f t="shared" si="269"/>
        <v>0</v>
      </c>
      <c r="AF1878" s="379"/>
      <c r="AG1878" s="381"/>
      <c r="AH1878" s="379"/>
      <c r="AI1878" s="381"/>
      <c r="AJ1878" s="384" t="str">
        <f t="shared" si="262"/>
        <v/>
      </c>
      <c r="AK1878" s="385" t="str">
        <f t="shared" si="263"/>
        <v/>
      </c>
      <c r="AL1878" s="388" t="str">
        <f t="shared" si="264"/>
        <v/>
      </c>
      <c r="AM1878" s="389" t="str">
        <f t="shared" si="265"/>
        <v/>
      </c>
      <c r="AN1878" s="388" t="str">
        <f t="shared" si="266"/>
        <v/>
      </c>
      <c r="AO1878" s="389" t="str">
        <f t="shared" si="267"/>
        <v/>
      </c>
      <c r="AP1878" s="423"/>
      <c r="AQ1878" s="423"/>
      <c r="AR1878" s="431" t="e">
        <f>VLOOKUP($B1878,'acc names'!$C$2:$D$12102,2,FALSE)</f>
        <v>#N/A</v>
      </c>
      <c r="AS1878" s="431" t="e">
        <f>VLOOKUP($AQ1878,software!$A$1:$B$14605,2,FALSE)</f>
        <v>#N/A</v>
      </c>
      <c r="AT1878" s="423"/>
      <c r="AV1878" s="423"/>
    </row>
    <row r="1879" spans="1:48" ht="12.75" x14ac:dyDescent="0.2">
      <c r="A1879" s="101"/>
      <c r="B1879" s="42"/>
      <c r="C1879" s="142"/>
      <c r="D1879" s="143"/>
      <c r="E1879" s="107"/>
      <c r="F1879" s="46"/>
      <c r="G1879" s="46"/>
      <c r="H1879" s="46"/>
      <c r="I1879" s="46"/>
      <c r="J1879" s="46"/>
      <c r="K1879" s="46"/>
      <c r="L1879" s="139"/>
      <c r="M1879" s="41"/>
      <c r="N1879" s="45"/>
      <c r="O1879" s="47"/>
      <c r="P1879" s="43"/>
      <c r="Q1879" s="71" t="e">
        <f>VLOOKUP(N1879,'error categories'!$A$2:$D$54,4,FALSE)</f>
        <v>#N/A</v>
      </c>
      <c r="R1879" s="72" t="e">
        <f>VLOOKUP(N1879,'error categories'!$A$2:$D$54,3,FALSE)</f>
        <v>#N/A</v>
      </c>
      <c r="S1879" s="374"/>
      <c r="T1879" s="377"/>
      <c r="U1879" s="378">
        <f t="shared" si="261"/>
        <v>0</v>
      </c>
      <c r="V1879" s="390"/>
      <c r="W1879" s="391"/>
      <c r="X1879" s="380"/>
      <c r="Y1879" s="380"/>
      <c r="Z1879" s="390"/>
      <c r="AA1879" s="392"/>
      <c r="AB1879" s="393"/>
      <c r="AC1879" s="394"/>
      <c r="AD1879" s="382">
        <f t="shared" si="268"/>
        <v>0</v>
      </c>
      <c r="AE1879" s="383">
        <f t="shared" si="269"/>
        <v>0</v>
      </c>
      <c r="AF1879" s="379"/>
      <c r="AG1879" s="381"/>
      <c r="AH1879" s="379"/>
      <c r="AI1879" s="381"/>
      <c r="AJ1879" s="384" t="str">
        <f t="shared" si="262"/>
        <v/>
      </c>
      <c r="AK1879" s="385" t="str">
        <f t="shared" si="263"/>
        <v/>
      </c>
      <c r="AL1879" s="388" t="str">
        <f t="shared" si="264"/>
        <v/>
      </c>
      <c r="AM1879" s="389" t="str">
        <f t="shared" si="265"/>
        <v/>
      </c>
      <c r="AN1879" s="388" t="str">
        <f t="shared" si="266"/>
        <v/>
      </c>
      <c r="AO1879" s="389" t="str">
        <f t="shared" si="267"/>
        <v/>
      </c>
      <c r="AP1879" s="423"/>
      <c r="AQ1879" s="423"/>
      <c r="AR1879" s="431" t="e">
        <f>VLOOKUP($B1879,'acc names'!$C$2:$D$12102,2,FALSE)</f>
        <v>#N/A</v>
      </c>
      <c r="AS1879" s="431" t="e">
        <f>VLOOKUP($AQ1879,software!$A$1:$B$14605,2,FALSE)</f>
        <v>#N/A</v>
      </c>
      <c r="AT1879" s="423"/>
      <c r="AV1879" s="423"/>
    </row>
    <row r="1880" spans="1:48" ht="12.75" x14ac:dyDescent="0.2">
      <c r="A1880" s="101"/>
      <c r="B1880" s="42"/>
      <c r="C1880" s="142"/>
      <c r="D1880" s="143"/>
      <c r="E1880" s="107"/>
      <c r="F1880" s="46"/>
      <c r="G1880" s="46"/>
      <c r="H1880" s="46"/>
      <c r="I1880" s="46"/>
      <c r="J1880" s="46"/>
      <c r="K1880" s="46"/>
      <c r="L1880" s="139"/>
      <c r="M1880" s="41"/>
      <c r="N1880" s="45"/>
      <c r="O1880" s="47"/>
      <c r="P1880" s="43"/>
      <c r="Q1880" s="71" t="e">
        <f>VLOOKUP(N1880,'error categories'!$A$2:$D$54,4,FALSE)</f>
        <v>#N/A</v>
      </c>
      <c r="R1880" s="72" t="e">
        <f>VLOOKUP(N1880,'error categories'!$A$2:$D$54,3,FALSE)</f>
        <v>#N/A</v>
      </c>
      <c r="S1880" s="374"/>
      <c r="T1880" s="377"/>
      <c r="U1880" s="378">
        <f t="shared" si="261"/>
        <v>0</v>
      </c>
      <c r="V1880" s="390"/>
      <c r="W1880" s="391"/>
      <c r="X1880" s="380"/>
      <c r="Y1880" s="380"/>
      <c r="Z1880" s="390"/>
      <c r="AA1880" s="392"/>
      <c r="AB1880" s="393"/>
      <c r="AC1880" s="394"/>
      <c r="AD1880" s="382">
        <f t="shared" si="268"/>
        <v>0</v>
      </c>
      <c r="AE1880" s="383">
        <f t="shared" si="269"/>
        <v>0</v>
      </c>
      <c r="AF1880" s="379"/>
      <c r="AG1880" s="381"/>
      <c r="AH1880" s="379"/>
      <c r="AI1880" s="381"/>
      <c r="AJ1880" s="384" t="str">
        <f t="shared" si="262"/>
        <v/>
      </c>
      <c r="AK1880" s="385" t="str">
        <f t="shared" si="263"/>
        <v/>
      </c>
      <c r="AL1880" s="388" t="str">
        <f t="shared" si="264"/>
        <v/>
      </c>
      <c r="AM1880" s="389" t="str">
        <f t="shared" si="265"/>
        <v/>
      </c>
      <c r="AN1880" s="388" t="str">
        <f t="shared" si="266"/>
        <v/>
      </c>
      <c r="AO1880" s="389" t="str">
        <f t="shared" si="267"/>
        <v/>
      </c>
      <c r="AP1880" s="423"/>
      <c r="AQ1880" s="423"/>
      <c r="AR1880" s="431" t="e">
        <f>VLOOKUP($B1880,'acc names'!$C$2:$D$12102,2,FALSE)</f>
        <v>#N/A</v>
      </c>
      <c r="AS1880" s="431" t="e">
        <f>VLOOKUP($AQ1880,software!$A$1:$B$14605,2,FALSE)</f>
        <v>#N/A</v>
      </c>
      <c r="AT1880" s="423"/>
      <c r="AV1880" s="423"/>
    </row>
    <row r="1881" spans="1:48" ht="12.75" x14ac:dyDescent="0.2">
      <c r="A1881" s="101"/>
      <c r="B1881" s="42"/>
      <c r="C1881" s="142"/>
      <c r="D1881" s="143"/>
      <c r="E1881" s="107"/>
      <c r="F1881" s="46"/>
      <c r="G1881" s="46"/>
      <c r="H1881" s="46"/>
      <c r="I1881" s="46"/>
      <c r="J1881" s="46"/>
      <c r="K1881" s="46"/>
      <c r="L1881" s="139"/>
      <c r="M1881" s="41"/>
      <c r="N1881" s="45"/>
      <c r="O1881" s="47"/>
      <c r="P1881" s="43"/>
      <c r="Q1881" s="71" t="e">
        <f>VLOOKUP(N1881,'error categories'!$A$2:$D$54,4,FALSE)</f>
        <v>#N/A</v>
      </c>
      <c r="R1881" s="72" t="e">
        <f>VLOOKUP(N1881,'error categories'!$A$2:$D$54,3,FALSE)</f>
        <v>#N/A</v>
      </c>
      <c r="S1881" s="374"/>
      <c r="T1881" s="377"/>
      <c r="U1881" s="378">
        <f t="shared" si="261"/>
        <v>0</v>
      </c>
      <c r="V1881" s="390"/>
      <c r="W1881" s="391"/>
      <c r="X1881" s="380"/>
      <c r="Y1881" s="380"/>
      <c r="Z1881" s="390"/>
      <c r="AA1881" s="392"/>
      <c r="AB1881" s="393"/>
      <c r="AC1881" s="394"/>
      <c r="AD1881" s="382">
        <f t="shared" si="268"/>
        <v>0</v>
      </c>
      <c r="AE1881" s="383">
        <f t="shared" si="269"/>
        <v>0</v>
      </c>
      <c r="AF1881" s="379"/>
      <c r="AG1881" s="381"/>
      <c r="AH1881" s="379"/>
      <c r="AI1881" s="381"/>
      <c r="AJ1881" s="384" t="str">
        <f t="shared" si="262"/>
        <v/>
      </c>
      <c r="AK1881" s="385" t="str">
        <f t="shared" si="263"/>
        <v/>
      </c>
      <c r="AL1881" s="388" t="str">
        <f t="shared" si="264"/>
        <v/>
      </c>
      <c r="AM1881" s="389" t="str">
        <f t="shared" si="265"/>
        <v/>
      </c>
      <c r="AN1881" s="388" t="str">
        <f t="shared" si="266"/>
        <v/>
      </c>
      <c r="AO1881" s="389" t="str">
        <f t="shared" si="267"/>
        <v/>
      </c>
      <c r="AP1881" s="423"/>
      <c r="AQ1881" s="423"/>
      <c r="AR1881" s="431" t="e">
        <f>VLOOKUP($B1881,'acc names'!$C$2:$D$12102,2,FALSE)</f>
        <v>#N/A</v>
      </c>
      <c r="AS1881" s="431" t="e">
        <f>VLOOKUP($AQ1881,software!$A$1:$B$14605,2,FALSE)</f>
        <v>#N/A</v>
      </c>
      <c r="AT1881" s="423"/>
      <c r="AV1881" s="423"/>
    </row>
    <row r="1882" spans="1:48" ht="12.75" x14ac:dyDescent="0.2">
      <c r="A1882" s="101"/>
      <c r="B1882" s="42"/>
      <c r="C1882" s="142"/>
      <c r="D1882" s="143"/>
      <c r="E1882" s="107"/>
      <c r="F1882" s="46"/>
      <c r="G1882" s="46"/>
      <c r="H1882" s="46"/>
      <c r="I1882" s="46"/>
      <c r="J1882" s="46"/>
      <c r="K1882" s="46"/>
      <c r="L1882" s="139"/>
      <c r="M1882" s="41"/>
      <c r="N1882" s="45"/>
      <c r="O1882" s="47"/>
      <c r="P1882" s="43"/>
      <c r="Q1882" s="71" t="e">
        <f>VLOOKUP(N1882,'error categories'!$A$2:$D$54,4,FALSE)</f>
        <v>#N/A</v>
      </c>
      <c r="R1882" s="72" t="e">
        <f>VLOOKUP(N1882,'error categories'!$A$2:$D$54,3,FALSE)</f>
        <v>#N/A</v>
      </c>
      <c r="S1882" s="374"/>
      <c r="T1882" s="377"/>
      <c r="U1882" s="378">
        <f t="shared" si="261"/>
        <v>0</v>
      </c>
      <c r="V1882" s="390"/>
      <c r="W1882" s="391"/>
      <c r="X1882" s="380"/>
      <c r="Y1882" s="380"/>
      <c r="Z1882" s="390"/>
      <c r="AA1882" s="392"/>
      <c r="AB1882" s="393"/>
      <c r="AC1882" s="394"/>
      <c r="AD1882" s="382">
        <f t="shared" si="268"/>
        <v>0</v>
      </c>
      <c r="AE1882" s="383">
        <f t="shared" si="269"/>
        <v>0</v>
      </c>
      <c r="AF1882" s="379"/>
      <c r="AG1882" s="381"/>
      <c r="AH1882" s="379"/>
      <c r="AI1882" s="381"/>
      <c r="AJ1882" s="384" t="str">
        <f t="shared" si="262"/>
        <v/>
      </c>
      <c r="AK1882" s="385" t="str">
        <f t="shared" si="263"/>
        <v/>
      </c>
      <c r="AL1882" s="388" t="str">
        <f t="shared" si="264"/>
        <v/>
      </c>
      <c r="AM1882" s="389" t="str">
        <f t="shared" si="265"/>
        <v/>
      </c>
      <c r="AN1882" s="388" t="str">
        <f t="shared" si="266"/>
        <v/>
      </c>
      <c r="AO1882" s="389" t="str">
        <f t="shared" si="267"/>
        <v/>
      </c>
      <c r="AP1882" s="423"/>
      <c r="AQ1882" s="423"/>
      <c r="AR1882" s="431" t="e">
        <f>VLOOKUP($B1882,'acc names'!$C$2:$D$12102,2,FALSE)</f>
        <v>#N/A</v>
      </c>
      <c r="AS1882" s="431" t="e">
        <f>VLOOKUP($AQ1882,software!$A$1:$B$14605,2,FALSE)</f>
        <v>#N/A</v>
      </c>
      <c r="AT1882" s="423"/>
      <c r="AV1882" s="423"/>
    </row>
    <row r="1883" spans="1:48" ht="12.75" x14ac:dyDescent="0.2">
      <c r="A1883" s="101"/>
      <c r="B1883" s="42"/>
      <c r="C1883" s="142"/>
      <c r="D1883" s="143"/>
      <c r="E1883" s="107"/>
      <c r="F1883" s="46"/>
      <c r="G1883" s="46"/>
      <c r="H1883" s="46"/>
      <c r="I1883" s="46"/>
      <c r="J1883" s="46"/>
      <c r="K1883" s="46"/>
      <c r="L1883" s="139"/>
      <c r="M1883" s="41"/>
      <c r="N1883" s="45"/>
      <c r="O1883" s="47"/>
      <c r="P1883" s="43"/>
      <c r="Q1883" s="71" t="e">
        <f>VLOOKUP(N1883,'error categories'!$A$2:$D$54,4,FALSE)</f>
        <v>#N/A</v>
      </c>
      <c r="R1883" s="72" t="e">
        <f>VLOOKUP(N1883,'error categories'!$A$2:$D$54,3,FALSE)</f>
        <v>#N/A</v>
      </c>
      <c r="S1883" s="374"/>
      <c r="T1883" s="377"/>
      <c r="U1883" s="378">
        <f t="shared" si="261"/>
        <v>0</v>
      </c>
      <c r="V1883" s="390"/>
      <c r="W1883" s="391"/>
      <c r="X1883" s="380"/>
      <c r="Y1883" s="380"/>
      <c r="Z1883" s="390"/>
      <c r="AA1883" s="392"/>
      <c r="AB1883" s="393"/>
      <c r="AC1883" s="394"/>
      <c r="AD1883" s="382">
        <f t="shared" si="268"/>
        <v>0</v>
      </c>
      <c r="AE1883" s="383">
        <f t="shared" si="269"/>
        <v>0</v>
      </c>
      <c r="AF1883" s="379"/>
      <c r="AG1883" s="381"/>
      <c r="AH1883" s="379"/>
      <c r="AI1883" s="381"/>
      <c r="AJ1883" s="384" t="str">
        <f t="shared" si="262"/>
        <v/>
      </c>
      <c r="AK1883" s="385" t="str">
        <f t="shared" si="263"/>
        <v/>
      </c>
      <c r="AL1883" s="388" t="str">
        <f t="shared" si="264"/>
        <v/>
      </c>
      <c r="AM1883" s="389" t="str">
        <f t="shared" si="265"/>
        <v/>
      </c>
      <c r="AN1883" s="388" t="str">
        <f t="shared" si="266"/>
        <v/>
      </c>
      <c r="AO1883" s="389" t="str">
        <f t="shared" si="267"/>
        <v/>
      </c>
      <c r="AP1883" s="423"/>
      <c r="AQ1883" s="423"/>
      <c r="AR1883" s="431" t="e">
        <f>VLOOKUP($B1883,'acc names'!$C$2:$D$12102,2,FALSE)</f>
        <v>#N/A</v>
      </c>
      <c r="AS1883" s="431" t="e">
        <f>VLOOKUP($AQ1883,software!$A$1:$B$14605,2,FALSE)</f>
        <v>#N/A</v>
      </c>
      <c r="AT1883" s="423"/>
      <c r="AV1883" s="423"/>
    </row>
    <row r="1884" spans="1:48" ht="12.75" x14ac:dyDescent="0.2">
      <c r="A1884" s="101"/>
      <c r="B1884" s="42"/>
      <c r="C1884" s="142"/>
      <c r="D1884" s="143"/>
      <c r="E1884" s="107"/>
      <c r="F1884" s="46"/>
      <c r="G1884" s="46"/>
      <c r="H1884" s="46"/>
      <c r="I1884" s="46"/>
      <c r="J1884" s="46"/>
      <c r="K1884" s="46"/>
      <c r="L1884" s="139"/>
      <c r="M1884" s="41"/>
      <c r="N1884" s="45"/>
      <c r="O1884" s="47"/>
      <c r="P1884" s="43"/>
      <c r="Q1884" s="71" t="e">
        <f>VLOOKUP(N1884,'error categories'!$A$2:$D$54,4,FALSE)</f>
        <v>#N/A</v>
      </c>
      <c r="R1884" s="72" t="e">
        <f>VLOOKUP(N1884,'error categories'!$A$2:$D$54,3,FALSE)</f>
        <v>#N/A</v>
      </c>
      <c r="S1884" s="374"/>
      <c r="T1884" s="377"/>
      <c r="U1884" s="378">
        <f t="shared" si="261"/>
        <v>0</v>
      </c>
      <c r="V1884" s="390"/>
      <c r="W1884" s="391"/>
      <c r="X1884" s="380"/>
      <c r="Y1884" s="380"/>
      <c r="Z1884" s="390"/>
      <c r="AA1884" s="392"/>
      <c r="AB1884" s="393"/>
      <c r="AC1884" s="394"/>
      <c r="AD1884" s="382">
        <f t="shared" si="268"/>
        <v>0</v>
      </c>
      <c r="AE1884" s="383">
        <f t="shared" si="269"/>
        <v>0</v>
      </c>
      <c r="AF1884" s="379"/>
      <c r="AG1884" s="381"/>
      <c r="AH1884" s="379"/>
      <c r="AI1884" s="381"/>
      <c r="AJ1884" s="384" t="str">
        <f t="shared" si="262"/>
        <v/>
      </c>
      <c r="AK1884" s="385" t="str">
        <f t="shared" si="263"/>
        <v/>
      </c>
      <c r="AL1884" s="388" t="str">
        <f t="shared" si="264"/>
        <v/>
      </c>
      <c r="AM1884" s="389" t="str">
        <f t="shared" si="265"/>
        <v/>
      </c>
      <c r="AN1884" s="388" t="str">
        <f t="shared" si="266"/>
        <v/>
      </c>
      <c r="AO1884" s="389" t="str">
        <f t="shared" si="267"/>
        <v/>
      </c>
      <c r="AP1884" s="423"/>
      <c r="AQ1884" s="423"/>
      <c r="AR1884" s="431" t="e">
        <f>VLOOKUP($B1884,'acc names'!$C$2:$D$12102,2,FALSE)</f>
        <v>#N/A</v>
      </c>
      <c r="AS1884" s="431" t="e">
        <f>VLOOKUP($AQ1884,software!$A$1:$B$14605,2,FALSE)</f>
        <v>#N/A</v>
      </c>
      <c r="AT1884" s="423"/>
      <c r="AV1884" s="423"/>
    </row>
    <row r="1885" spans="1:48" ht="12.75" x14ac:dyDescent="0.2">
      <c r="A1885" s="101"/>
      <c r="B1885" s="42"/>
      <c r="C1885" s="142"/>
      <c r="D1885" s="143"/>
      <c r="E1885" s="107"/>
      <c r="F1885" s="46"/>
      <c r="G1885" s="46"/>
      <c r="H1885" s="46"/>
      <c r="I1885" s="46"/>
      <c r="J1885" s="46"/>
      <c r="K1885" s="46"/>
      <c r="L1885" s="139"/>
      <c r="M1885" s="41"/>
      <c r="N1885" s="45"/>
      <c r="O1885" s="47"/>
      <c r="P1885" s="43"/>
      <c r="Q1885" s="71" t="e">
        <f>VLOOKUP(N1885,'error categories'!$A$2:$D$54,4,FALSE)</f>
        <v>#N/A</v>
      </c>
      <c r="R1885" s="72" t="e">
        <f>VLOOKUP(N1885,'error categories'!$A$2:$D$54,3,FALSE)</f>
        <v>#N/A</v>
      </c>
      <c r="S1885" s="374"/>
      <c r="T1885" s="377"/>
      <c r="U1885" s="378">
        <f t="shared" si="261"/>
        <v>0</v>
      </c>
      <c r="V1885" s="390"/>
      <c r="W1885" s="391"/>
      <c r="X1885" s="380"/>
      <c r="Y1885" s="380"/>
      <c r="Z1885" s="390"/>
      <c r="AA1885" s="392"/>
      <c r="AB1885" s="393"/>
      <c r="AC1885" s="394"/>
      <c r="AD1885" s="382">
        <f t="shared" si="268"/>
        <v>0</v>
      </c>
      <c r="AE1885" s="383">
        <f t="shared" si="269"/>
        <v>0</v>
      </c>
      <c r="AF1885" s="379"/>
      <c r="AG1885" s="381"/>
      <c r="AH1885" s="379"/>
      <c r="AI1885" s="381"/>
      <c r="AJ1885" s="384" t="str">
        <f t="shared" si="262"/>
        <v/>
      </c>
      <c r="AK1885" s="385" t="str">
        <f t="shared" si="263"/>
        <v/>
      </c>
      <c r="AL1885" s="388" t="str">
        <f t="shared" si="264"/>
        <v/>
      </c>
      <c r="AM1885" s="389" t="str">
        <f t="shared" si="265"/>
        <v/>
      </c>
      <c r="AN1885" s="388" t="str">
        <f t="shared" si="266"/>
        <v/>
      </c>
      <c r="AO1885" s="389" t="str">
        <f t="shared" si="267"/>
        <v/>
      </c>
      <c r="AP1885" s="423"/>
      <c r="AQ1885" s="423"/>
      <c r="AR1885" s="431" t="e">
        <f>VLOOKUP($B1885,'acc names'!$C$2:$D$12102,2,FALSE)</f>
        <v>#N/A</v>
      </c>
      <c r="AS1885" s="431" t="e">
        <f>VLOOKUP($AQ1885,software!$A$1:$B$14605,2,FALSE)</f>
        <v>#N/A</v>
      </c>
      <c r="AT1885" s="423"/>
      <c r="AV1885" s="423"/>
    </row>
    <row r="1886" spans="1:48" ht="12.75" x14ac:dyDescent="0.2">
      <c r="A1886" s="101"/>
      <c r="B1886" s="42"/>
      <c r="C1886" s="142"/>
      <c r="D1886" s="143"/>
      <c r="E1886" s="107"/>
      <c r="F1886" s="46"/>
      <c r="G1886" s="46"/>
      <c r="H1886" s="46"/>
      <c r="I1886" s="46"/>
      <c r="J1886" s="46"/>
      <c r="K1886" s="46"/>
      <c r="L1886" s="139"/>
      <c r="M1886" s="41"/>
      <c r="N1886" s="45"/>
      <c r="O1886" s="47"/>
      <c r="P1886" s="43"/>
      <c r="Q1886" s="71" t="e">
        <f>VLOOKUP(N1886,'error categories'!$A$2:$D$54,4,FALSE)</f>
        <v>#N/A</v>
      </c>
      <c r="R1886" s="72" t="e">
        <f>VLOOKUP(N1886,'error categories'!$A$2:$D$54,3,FALSE)</f>
        <v>#N/A</v>
      </c>
      <c r="S1886" s="374"/>
      <c r="T1886" s="377"/>
      <c r="U1886" s="378">
        <f t="shared" si="261"/>
        <v>0</v>
      </c>
      <c r="V1886" s="390"/>
      <c r="W1886" s="391"/>
      <c r="X1886" s="380"/>
      <c r="Y1886" s="380"/>
      <c r="Z1886" s="390"/>
      <c r="AA1886" s="392"/>
      <c r="AB1886" s="393"/>
      <c r="AC1886" s="394"/>
      <c r="AD1886" s="382">
        <f t="shared" si="268"/>
        <v>0</v>
      </c>
      <c r="AE1886" s="383">
        <f t="shared" si="269"/>
        <v>0</v>
      </c>
      <c r="AF1886" s="379"/>
      <c r="AG1886" s="381"/>
      <c r="AH1886" s="379"/>
      <c r="AI1886" s="381"/>
      <c r="AJ1886" s="384" t="str">
        <f t="shared" si="262"/>
        <v/>
      </c>
      <c r="AK1886" s="385" t="str">
        <f t="shared" si="263"/>
        <v/>
      </c>
      <c r="AL1886" s="388" t="str">
        <f t="shared" si="264"/>
        <v/>
      </c>
      <c r="AM1886" s="389" t="str">
        <f t="shared" si="265"/>
        <v/>
      </c>
      <c r="AN1886" s="388" t="str">
        <f t="shared" si="266"/>
        <v/>
      </c>
      <c r="AO1886" s="389" t="str">
        <f t="shared" si="267"/>
        <v/>
      </c>
      <c r="AP1886" s="423"/>
      <c r="AQ1886" s="423"/>
      <c r="AR1886" s="431" t="e">
        <f>VLOOKUP($B1886,'acc names'!$C$2:$D$12102,2,FALSE)</f>
        <v>#N/A</v>
      </c>
      <c r="AS1886" s="431" t="e">
        <f>VLOOKUP($AQ1886,software!$A$1:$B$14605,2,FALSE)</f>
        <v>#N/A</v>
      </c>
      <c r="AT1886" s="423"/>
      <c r="AV1886" s="423"/>
    </row>
    <row r="1887" spans="1:48" ht="12.75" x14ac:dyDescent="0.2">
      <c r="A1887" s="101"/>
      <c r="B1887" s="42"/>
      <c r="C1887" s="142"/>
      <c r="D1887" s="143"/>
      <c r="E1887" s="107"/>
      <c r="F1887" s="46"/>
      <c r="G1887" s="46"/>
      <c r="H1887" s="46"/>
      <c r="I1887" s="46"/>
      <c r="J1887" s="46"/>
      <c r="K1887" s="46"/>
      <c r="L1887" s="139"/>
      <c r="M1887" s="41"/>
      <c r="N1887" s="45"/>
      <c r="O1887" s="47"/>
      <c r="P1887" s="43"/>
      <c r="Q1887" s="71" t="e">
        <f>VLOOKUP(N1887,'error categories'!$A$2:$D$54,4,FALSE)</f>
        <v>#N/A</v>
      </c>
      <c r="R1887" s="72" t="e">
        <f>VLOOKUP(N1887,'error categories'!$A$2:$D$54,3,FALSE)</f>
        <v>#N/A</v>
      </c>
      <c r="S1887" s="374"/>
      <c r="T1887" s="377"/>
      <c r="U1887" s="378">
        <f t="shared" si="261"/>
        <v>0</v>
      </c>
      <c r="V1887" s="379"/>
      <c r="W1887" s="380"/>
      <c r="X1887" s="380"/>
      <c r="Y1887" s="380"/>
      <c r="Z1887" s="379"/>
      <c r="AA1887" s="381"/>
      <c r="AB1887" s="379"/>
      <c r="AC1887" s="380"/>
      <c r="AD1887" s="382">
        <f t="shared" si="268"/>
        <v>0</v>
      </c>
      <c r="AE1887" s="383">
        <f t="shared" si="269"/>
        <v>0</v>
      </c>
      <c r="AF1887" s="379"/>
      <c r="AG1887" s="381"/>
      <c r="AH1887" s="379"/>
      <c r="AI1887" s="381"/>
      <c r="AJ1887" s="384" t="str">
        <f t="shared" si="262"/>
        <v/>
      </c>
      <c r="AK1887" s="385" t="str">
        <f t="shared" si="263"/>
        <v/>
      </c>
      <c r="AL1887" s="388" t="str">
        <f t="shared" si="264"/>
        <v/>
      </c>
      <c r="AM1887" s="389" t="str">
        <f t="shared" si="265"/>
        <v/>
      </c>
      <c r="AN1887" s="388" t="str">
        <f t="shared" si="266"/>
        <v/>
      </c>
      <c r="AO1887" s="389" t="str">
        <f t="shared" si="267"/>
        <v/>
      </c>
      <c r="AP1887" s="423"/>
      <c r="AQ1887" s="423"/>
      <c r="AR1887" s="431" t="e">
        <f>VLOOKUP($B1887,'acc names'!$C$2:$D$12102,2,FALSE)</f>
        <v>#N/A</v>
      </c>
      <c r="AS1887" s="431" t="e">
        <f>VLOOKUP($AQ1887,software!$A$1:$B$14605,2,FALSE)</f>
        <v>#N/A</v>
      </c>
      <c r="AT1887" s="423"/>
      <c r="AV1887" s="423"/>
    </row>
    <row r="1888" spans="1:48" ht="12.75" x14ac:dyDescent="0.2">
      <c r="A1888" s="101"/>
      <c r="B1888" s="42"/>
      <c r="C1888" s="142"/>
      <c r="D1888" s="143"/>
      <c r="E1888" s="107"/>
      <c r="F1888" s="46"/>
      <c r="G1888" s="46"/>
      <c r="H1888" s="46"/>
      <c r="I1888" s="46"/>
      <c r="J1888" s="46"/>
      <c r="K1888" s="46"/>
      <c r="L1888" s="139"/>
      <c r="M1888" s="41"/>
      <c r="N1888" s="45"/>
      <c r="O1888" s="47"/>
      <c r="P1888" s="43"/>
      <c r="Q1888" s="71" t="e">
        <f>VLOOKUP(N1888,'error categories'!$A$2:$D$54,4,FALSE)</f>
        <v>#N/A</v>
      </c>
      <c r="R1888" s="72" t="e">
        <f>VLOOKUP(N1888,'error categories'!$A$2:$D$54,3,FALSE)</f>
        <v>#N/A</v>
      </c>
      <c r="S1888" s="374"/>
      <c r="T1888" s="377"/>
      <c r="U1888" s="378">
        <f t="shared" si="261"/>
        <v>0</v>
      </c>
      <c r="V1888" s="390"/>
      <c r="W1888" s="391"/>
      <c r="X1888" s="380"/>
      <c r="Y1888" s="380"/>
      <c r="Z1888" s="390"/>
      <c r="AA1888" s="392"/>
      <c r="AB1888" s="393"/>
      <c r="AC1888" s="394"/>
      <c r="AD1888" s="382">
        <f t="shared" si="268"/>
        <v>0</v>
      </c>
      <c r="AE1888" s="383">
        <f t="shared" si="269"/>
        <v>0</v>
      </c>
      <c r="AF1888" s="379"/>
      <c r="AG1888" s="381"/>
      <c r="AH1888" s="379"/>
      <c r="AI1888" s="381"/>
      <c r="AJ1888" s="384" t="str">
        <f t="shared" si="262"/>
        <v/>
      </c>
      <c r="AK1888" s="385" t="str">
        <f t="shared" si="263"/>
        <v/>
      </c>
      <c r="AL1888" s="388" t="str">
        <f t="shared" si="264"/>
        <v/>
      </c>
      <c r="AM1888" s="389" t="str">
        <f t="shared" si="265"/>
        <v/>
      </c>
      <c r="AN1888" s="388" t="str">
        <f t="shared" si="266"/>
        <v/>
      </c>
      <c r="AO1888" s="389" t="str">
        <f t="shared" si="267"/>
        <v/>
      </c>
      <c r="AP1888" s="423"/>
      <c r="AQ1888" s="423"/>
      <c r="AR1888" s="431" t="e">
        <f>VLOOKUP($B1888,'acc names'!$C$2:$D$12102,2,FALSE)</f>
        <v>#N/A</v>
      </c>
      <c r="AS1888" s="431" t="e">
        <f>VLOOKUP($AQ1888,software!$A$1:$B$14605,2,FALSE)</f>
        <v>#N/A</v>
      </c>
      <c r="AT1888" s="423"/>
      <c r="AV1888" s="423"/>
    </row>
    <row r="1889" spans="1:48" ht="12.75" x14ac:dyDescent="0.2">
      <c r="A1889" s="101"/>
      <c r="B1889" s="42"/>
      <c r="C1889" s="142"/>
      <c r="D1889" s="143"/>
      <c r="E1889" s="107"/>
      <c r="F1889" s="46"/>
      <c r="G1889" s="46"/>
      <c r="H1889" s="46"/>
      <c r="I1889" s="46"/>
      <c r="J1889" s="46"/>
      <c r="K1889" s="46"/>
      <c r="L1889" s="139"/>
      <c r="M1889" s="41"/>
      <c r="N1889" s="45"/>
      <c r="O1889" s="47"/>
      <c r="P1889" s="43"/>
      <c r="Q1889" s="71" t="e">
        <f>VLOOKUP(N1889,'error categories'!$A$2:$D$54,4,FALSE)</f>
        <v>#N/A</v>
      </c>
      <c r="R1889" s="72" t="e">
        <f>VLOOKUP(N1889,'error categories'!$A$2:$D$54,3,FALSE)</f>
        <v>#N/A</v>
      </c>
      <c r="S1889" s="374"/>
      <c r="T1889" s="377"/>
      <c r="U1889" s="378">
        <f t="shared" si="261"/>
        <v>0</v>
      </c>
      <c r="V1889" s="390"/>
      <c r="W1889" s="391"/>
      <c r="X1889" s="380"/>
      <c r="Y1889" s="380"/>
      <c r="Z1889" s="390"/>
      <c r="AA1889" s="392"/>
      <c r="AB1889" s="393"/>
      <c r="AC1889" s="394"/>
      <c r="AD1889" s="382">
        <f t="shared" si="268"/>
        <v>0</v>
      </c>
      <c r="AE1889" s="383">
        <f t="shared" si="269"/>
        <v>0</v>
      </c>
      <c r="AF1889" s="379"/>
      <c r="AG1889" s="381"/>
      <c r="AH1889" s="379"/>
      <c r="AI1889" s="381"/>
      <c r="AJ1889" s="384" t="str">
        <f t="shared" si="262"/>
        <v/>
      </c>
      <c r="AK1889" s="385" t="str">
        <f t="shared" si="263"/>
        <v/>
      </c>
      <c r="AL1889" s="388" t="str">
        <f t="shared" si="264"/>
        <v/>
      </c>
      <c r="AM1889" s="389" t="str">
        <f t="shared" si="265"/>
        <v/>
      </c>
      <c r="AN1889" s="388" t="str">
        <f t="shared" si="266"/>
        <v/>
      </c>
      <c r="AO1889" s="389" t="str">
        <f t="shared" si="267"/>
        <v/>
      </c>
      <c r="AP1889" s="423"/>
      <c r="AQ1889" s="423"/>
      <c r="AR1889" s="431" t="e">
        <f>VLOOKUP($B1889,'acc names'!$C$2:$D$12102,2,FALSE)</f>
        <v>#N/A</v>
      </c>
      <c r="AS1889" s="431" t="e">
        <f>VLOOKUP($AQ1889,software!$A$1:$B$14605,2,FALSE)</f>
        <v>#N/A</v>
      </c>
      <c r="AT1889" s="423"/>
      <c r="AV1889" s="423"/>
    </row>
    <row r="1890" spans="1:48" ht="12.75" x14ac:dyDescent="0.2">
      <c r="A1890" s="101"/>
      <c r="B1890" s="42"/>
      <c r="C1890" s="142"/>
      <c r="D1890" s="143"/>
      <c r="E1890" s="107"/>
      <c r="F1890" s="46"/>
      <c r="G1890" s="46"/>
      <c r="H1890" s="46"/>
      <c r="I1890" s="46"/>
      <c r="J1890" s="46"/>
      <c r="K1890" s="46"/>
      <c r="L1890" s="139"/>
      <c r="M1890" s="41"/>
      <c r="N1890" s="45"/>
      <c r="O1890" s="47"/>
      <c r="P1890" s="43"/>
      <c r="Q1890" s="71" t="e">
        <f>VLOOKUP(N1890,'error categories'!$A$2:$D$54,4,FALSE)</f>
        <v>#N/A</v>
      </c>
      <c r="R1890" s="72" t="e">
        <f>VLOOKUP(N1890,'error categories'!$A$2:$D$54,3,FALSE)</f>
        <v>#N/A</v>
      </c>
      <c r="S1890" s="374"/>
      <c r="T1890" s="377"/>
      <c r="U1890" s="378">
        <f t="shared" si="261"/>
        <v>0</v>
      </c>
      <c r="V1890" s="390"/>
      <c r="W1890" s="391"/>
      <c r="X1890" s="380"/>
      <c r="Y1890" s="380"/>
      <c r="Z1890" s="390"/>
      <c r="AA1890" s="392"/>
      <c r="AB1890" s="393"/>
      <c r="AC1890" s="394"/>
      <c r="AD1890" s="382">
        <f t="shared" si="268"/>
        <v>0</v>
      </c>
      <c r="AE1890" s="383">
        <f t="shared" si="269"/>
        <v>0</v>
      </c>
      <c r="AF1890" s="379"/>
      <c r="AG1890" s="381"/>
      <c r="AH1890" s="379"/>
      <c r="AI1890" s="381"/>
      <c r="AJ1890" s="384" t="str">
        <f t="shared" si="262"/>
        <v/>
      </c>
      <c r="AK1890" s="385" t="str">
        <f t="shared" si="263"/>
        <v/>
      </c>
      <c r="AL1890" s="388" t="str">
        <f t="shared" si="264"/>
        <v/>
      </c>
      <c r="AM1890" s="389" t="str">
        <f t="shared" si="265"/>
        <v/>
      </c>
      <c r="AN1890" s="388" t="str">
        <f t="shared" si="266"/>
        <v/>
      </c>
      <c r="AO1890" s="389" t="str">
        <f t="shared" si="267"/>
        <v/>
      </c>
      <c r="AP1890" s="423"/>
      <c r="AQ1890" s="423"/>
      <c r="AR1890" s="431" t="e">
        <f>VLOOKUP($B1890,'acc names'!$C$2:$D$12102,2,FALSE)</f>
        <v>#N/A</v>
      </c>
      <c r="AS1890" s="431" t="e">
        <f>VLOOKUP($AQ1890,software!$A$1:$B$14605,2,FALSE)</f>
        <v>#N/A</v>
      </c>
      <c r="AT1890" s="423"/>
      <c r="AV1890" s="423"/>
    </row>
    <row r="1891" spans="1:48" ht="12.75" x14ac:dyDescent="0.2">
      <c r="A1891" s="101"/>
      <c r="B1891" s="42"/>
      <c r="C1891" s="142"/>
      <c r="D1891" s="143"/>
      <c r="E1891" s="107"/>
      <c r="F1891" s="46"/>
      <c r="G1891" s="46"/>
      <c r="H1891" s="46"/>
      <c r="I1891" s="46"/>
      <c r="J1891" s="46"/>
      <c r="K1891" s="46"/>
      <c r="L1891" s="139"/>
      <c r="M1891" s="41"/>
      <c r="N1891" s="45"/>
      <c r="O1891" s="47"/>
      <c r="P1891" s="43"/>
      <c r="Q1891" s="71" t="e">
        <f>VLOOKUP(N1891,'error categories'!$A$2:$D$54,4,FALSE)</f>
        <v>#N/A</v>
      </c>
      <c r="R1891" s="72" t="e">
        <f>VLOOKUP(N1891,'error categories'!$A$2:$D$54,3,FALSE)</f>
        <v>#N/A</v>
      </c>
      <c r="S1891" s="374"/>
      <c r="T1891" s="377"/>
      <c r="U1891" s="378">
        <f t="shared" si="261"/>
        <v>0</v>
      </c>
      <c r="V1891" s="390"/>
      <c r="W1891" s="391"/>
      <c r="X1891" s="380"/>
      <c r="Y1891" s="380"/>
      <c r="Z1891" s="390"/>
      <c r="AA1891" s="392"/>
      <c r="AB1891" s="393"/>
      <c r="AC1891" s="394"/>
      <c r="AD1891" s="382">
        <f t="shared" si="268"/>
        <v>0</v>
      </c>
      <c r="AE1891" s="383">
        <f t="shared" si="269"/>
        <v>0</v>
      </c>
      <c r="AF1891" s="379"/>
      <c r="AG1891" s="381"/>
      <c r="AH1891" s="379"/>
      <c r="AI1891" s="381"/>
      <c r="AJ1891" s="384" t="str">
        <f t="shared" si="262"/>
        <v/>
      </c>
      <c r="AK1891" s="385" t="str">
        <f t="shared" si="263"/>
        <v/>
      </c>
      <c r="AL1891" s="388" t="str">
        <f t="shared" si="264"/>
        <v/>
      </c>
      <c r="AM1891" s="389" t="str">
        <f t="shared" si="265"/>
        <v/>
      </c>
      <c r="AN1891" s="388" t="str">
        <f t="shared" si="266"/>
        <v/>
      </c>
      <c r="AO1891" s="389" t="str">
        <f t="shared" si="267"/>
        <v/>
      </c>
      <c r="AP1891" s="423"/>
      <c r="AQ1891" s="423"/>
      <c r="AR1891" s="431" t="e">
        <f>VLOOKUP($B1891,'acc names'!$C$2:$D$12102,2,FALSE)</f>
        <v>#N/A</v>
      </c>
      <c r="AS1891" s="431" t="e">
        <f>VLOOKUP($AQ1891,software!$A$1:$B$14605,2,FALSE)</f>
        <v>#N/A</v>
      </c>
      <c r="AT1891" s="423"/>
      <c r="AV1891" s="423"/>
    </row>
    <row r="1892" spans="1:48" ht="12.75" x14ac:dyDescent="0.2">
      <c r="A1892" s="101"/>
      <c r="B1892" s="42"/>
      <c r="C1892" s="142"/>
      <c r="D1892" s="143"/>
      <c r="E1892" s="107"/>
      <c r="F1892" s="46"/>
      <c r="G1892" s="46"/>
      <c r="H1892" s="46"/>
      <c r="I1892" s="46"/>
      <c r="J1892" s="46"/>
      <c r="K1892" s="46"/>
      <c r="L1892" s="139"/>
      <c r="M1892" s="41"/>
      <c r="N1892" s="45"/>
      <c r="O1892" s="47"/>
      <c r="P1892" s="43"/>
      <c r="Q1892" s="71" t="e">
        <f>VLOOKUP(N1892,'error categories'!$A$2:$D$54,4,FALSE)</f>
        <v>#N/A</v>
      </c>
      <c r="R1892" s="72" t="e">
        <f>VLOOKUP(N1892,'error categories'!$A$2:$D$54,3,FALSE)</f>
        <v>#N/A</v>
      </c>
      <c r="S1892" s="374"/>
      <c r="T1892" s="377"/>
      <c r="U1892" s="378">
        <f t="shared" si="261"/>
        <v>0</v>
      </c>
      <c r="V1892" s="390"/>
      <c r="W1892" s="391"/>
      <c r="X1892" s="380"/>
      <c r="Y1892" s="380"/>
      <c r="Z1892" s="390"/>
      <c r="AA1892" s="392"/>
      <c r="AB1892" s="393"/>
      <c r="AC1892" s="394"/>
      <c r="AD1892" s="382">
        <f t="shared" si="268"/>
        <v>0</v>
      </c>
      <c r="AE1892" s="383">
        <f t="shared" si="269"/>
        <v>0</v>
      </c>
      <c r="AF1892" s="379"/>
      <c r="AG1892" s="381"/>
      <c r="AH1892" s="379"/>
      <c r="AI1892" s="381"/>
      <c r="AJ1892" s="384" t="str">
        <f t="shared" si="262"/>
        <v/>
      </c>
      <c r="AK1892" s="385" t="str">
        <f t="shared" si="263"/>
        <v/>
      </c>
      <c r="AL1892" s="388" t="str">
        <f t="shared" si="264"/>
        <v/>
      </c>
      <c r="AM1892" s="389" t="str">
        <f t="shared" si="265"/>
        <v/>
      </c>
      <c r="AN1892" s="388" t="str">
        <f t="shared" si="266"/>
        <v/>
      </c>
      <c r="AO1892" s="389" t="str">
        <f t="shared" si="267"/>
        <v/>
      </c>
      <c r="AP1892" s="423"/>
      <c r="AQ1892" s="423"/>
      <c r="AR1892" s="431" t="e">
        <f>VLOOKUP($B1892,'acc names'!$C$2:$D$12102,2,FALSE)</f>
        <v>#N/A</v>
      </c>
      <c r="AS1892" s="431" t="e">
        <f>VLOOKUP($AQ1892,software!$A$1:$B$14605,2,FALSE)</f>
        <v>#N/A</v>
      </c>
      <c r="AT1892" s="423"/>
      <c r="AV1892" s="423"/>
    </row>
    <row r="1893" spans="1:48" ht="12.75" x14ac:dyDescent="0.2">
      <c r="A1893" s="101"/>
      <c r="B1893" s="42"/>
      <c r="C1893" s="142"/>
      <c r="D1893" s="143"/>
      <c r="E1893" s="107"/>
      <c r="F1893" s="46"/>
      <c r="G1893" s="46"/>
      <c r="H1893" s="46"/>
      <c r="I1893" s="46"/>
      <c r="J1893" s="46"/>
      <c r="K1893" s="46"/>
      <c r="L1893" s="139"/>
      <c r="M1893" s="41"/>
      <c r="N1893" s="45"/>
      <c r="O1893" s="47"/>
      <c r="P1893" s="43"/>
      <c r="Q1893" s="71" t="e">
        <f>VLOOKUP(N1893,'error categories'!$A$2:$D$54,4,FALSE)</f>
        <v>#N/A</v>
      </c>
      <c r="R1893" s="72" t="e">
        <f>VLOOKUP(N1893,'error categories'!$A$2:$D$54,3,FALSE)</f>
        <v>#N/A</v>
      </c>
      <c r="S1893" s="374"/>
      <c r="T1893" s="377"/>
      <c r="U1893" s="378">
        <f t="shared" si="261"/>
        <v>0</v>
      </c>
      <c r="V1893" s="390"/>
      <c r="W1893" s="391"/>
      <c r="X1893" s="380"/>
      <c r="Y1893" s="380"/>
      <c r="Z1893" s="390"/>
      <c r="AA1893" s="392"/>
      <c r="AB1893" s="393"/>
      <c r="AC1893" s="394"/>
      <c r="AD1893" s="382">
        <f t="shared" si="268"/>
        <v>0</v>
      </c>
      <c r="AE1893" s="383">
        <f t="shared" si="269"/>
        <v>0</v>
      </c>
      <c r="AF1893" s="379"/>
      <c r="AG1893" s="381"/>
      <c r="AH1893" s="379"/>
      <c r="AI1893" s="381"/>
      <c r="AJ1893" s="384" t="str">
        <f t="shared" si="262"/>
        <v/>
      </c>
      <c r="AK1893" s="385" t="str">
        <f t="shared" si="263"/>
        <v/>
      </c>
      <c r="AL1893" s="388" t="str">
        <f t="shared" si="264"/>
        <v/>
      </c>
      <c r="AM1893" s="389" t="str">
        <f t="shared" si="265"/>
        <v/>
      </c>
      <c r="AN1893" s="388" t="str">
        <f t="shared" si="266"/>
        <v/>
      </c>
      <c r="AO1893" s="389" t="str">
        <f t="shared" si="267"/>
        <v/>
      </c>
      <c r="AP1893" s="423"/>
      <c r="AQ1893" s="423"/>
      <c r="AR1893" s="431" t="e">
        <f>VLOOKUP($B1893,'acc names'!$C$2:$D$12102,2,FALSE)</f>
        <v>#N/A</v>
      </c>
      <c r="AS1893" s="431" t="e">
        <f>VLOOKUP($AQ1893,software!$A$1:$B$14605,2,FALSE)</f>
        <v>#N/A</v>
      </c>
      <c r="AT1893" s="423"/>
      <c r="AV1893" s="423"/>
    </row>
    <row r="1894" spans="1:48" ht="12.75" x14ac:dyDescent="0.2">
      <c r="A1894" s="101"/>
      <c r="B1894" s="42"/>
      <c r="C1894" s="142"/>
      <c r="D1894" s="143"/>
      <c r="E1894" s="107"/>
      <c r="F1894" s="46"/>
      <c r="G1894" s="46"/>
      <c r="H1894" s="46"/>
      <c r="I1894" s="46"/>
      <c r="J1894" s="46"/>
      <c r="K1894" s="46"/>
      <c r="L1894" s="139"/>
      <c r="M1894" s="41"/>
      <c r="N1894" s="45"/>
      <c r="O1894" s="47"/>
      <c r="P1894" s="43"/>
      <c r="Q1894" s="71" t="e">
        <f>VLOOKUP(N1894,'error categories'!$A$2:$D$54,4,FALSE)</f>
        <v>#N/A</v>
      </c>
      <c r="R1894" s="72" t="e">
        <f>VLOOKUP(N1894,'error categories'!$A$2:$D$54,3,FALSE)</f>
        <v>#N/A</v>
      </c>
      <c r="S1894" s="374"/>
      <c r="T1894" s="377"/>
      <c r="U1894" s="378">
        <f t="shared" si="261"/>
        <v>0</v>
      </c>
      <c r="V1894" s="390"/>
      <c r="W1894" s="391"/>
      <c r="X1894" s="380"/>
      <c r="Y1894" s="380"/>
      <c r="Z1894" s="390"/>
      <c r="AA1894" s="392"/>
      <c r="AB1894" s="393"/>
      <c r="AC1894" s="394"/>
      <c r="AD1894" s="382">
        <f t="shared" si="268"/>
        <v>0</v>
      </c>
      <c r="AE1894" s="383">
        <f t="shared" si="269"/>
        <v>0</v>
      </c>
      <c r="AF1894" s="379"/>
      <c r="AG1894" s="381"/>
      <c r="AH1894" s="379"/>
      <c r="AI1894" s="381"/>
      <c r="AJ1894" s="384" t="str">
        <f t="shared" si="262"/>
        <v/>
      </c>
      <c r="AK1894" s="385" t="str">
        <f t="shared" si="263"/>
        <v/>
      </c>
      <c r="AL1894" s="388" t="str">
        <f t="shared" si="264"/>
        <v/>
      </c>
      <c r="AM1894" s="389" t="str">
        <f t="shared" si="265"/>
        <v/>
      </c>
      <c r="AN1894" s="388" t="str">
        <f t="shared" si="266"/>
        <v/>
      </c>
      <c r="AO1894" s="389" t="str">
        <f t="shared" si="267"/>
        <v/>
      </c>
      <c r="AP1894" s="423"/>
      <c r="AQ1894" s="423"/>
      <c r="AR1894" s="431" t="e">
        <f>VLOOKUP($B1894,'acc names'!$C$2:$D$12102,2,FALSE)</f>
        <v>#N/A</v>
      </c>
      <c r="AS1894" s="431" t="e">
        <f>VLOOKUP($AQ1894,software!$A$1:$B$14605,2,FALSE)</f>
        <v>#N/A</v>
      </c>
      <c r="AT1894" s="423"/>
      <c r="AV1894" s="423"/>
    </row>
    <row r="1895" spans="1:48" ht="12.75" x14ac:dyDescent="0.2">
      <c r="A1895" s="101"/>
      <c r="B1895" s="42"/>
      <c r="C1895" s="142"/>
      <c r="D1895" s="143"/>
      <c r="E1895" s="107"/>
      <c r="F1895" s="46"/>
      <c r="G1895" s="46"/>
      <c r="H1895" s="46"/>
      <c r="I1895" s="46"/>
      <c r="J1895" s="46"/>
      <c r="K1895" s="46"/>
      <c r="L1895" s="139"/>
      <c r="M1895" s="41"/>
      <c r="N1895" s="45"/>
      <c r="O1895" s="47"/>
      <c r="P1895" s="43"/>
      <c r="Q1895" s="71" t="e">
        <f>VLOOKUP(N1895,'error categories'!$A$2:$D$54,4,FALSE)</f>
        <v>#N/A</v>
      </c>
      <c r="R1895" s="72" t="e">
        <f>VLOOKUP(N1895,'error categories'!$A$2:$D$54,3,FALSE)</f>
        <v>#N/A</v>
      </c>
      <c r="S1895" s="374"/>
      <c r="T1895" s="377"/>
      <c r="U1895" s="378">
        <f t="shared" si="261"/>
        <v>0</v>
      </c>
      <c r="V1895" s="390"/>
      <c r="W1895" s="391"/>
      <c r="X1895" s="380"/>
      <c r="Y1895" s="380"/>
      <c r="Z1895" s="390"/>
      <c r="AA1895" s="392"/>
      <c r="AB1895" s="393"/>
      <c r="AC1895" s="394"/>
      <c r="AD1895" s="382">
        <f t="shared" si="268"/>
        <v>0</v>
      </c>
      <c r="AE1895" s="383">
        <f t="shared" si="269"/>
        <v>0</v>
      </c>
      <c r="AF1895" s="379"/>
      <c r="AG1895" s="381"/>
      <c r="AH1895" s="379"/>
      <c r="AI1895" s="381"/>
      <c r="AJ1895" s="384" t="str">
        <f t="shared" si="262"/>
        <v/>
      </c>
      <c r="AK1895" s="385" t="str">
        <f t="shared" si="263"/>
        <v/>
      </c>
      <c r="AL1895" s="388" t="str">
        <f t="shared" si="264"/>
        <v/>
      </c>
      <c r="AM1895" s="389" t="str">
        <f t="shared" si="265"/>
        <v/>
      </c>
      <c r="AN1895" s="388" t="str">
        <f t="shared" si="266"/>
        <v/>
      </c>
      <c r="AO1895" s="389" t="str">
        <f t="shared" si="267"/>
        <v/>
      </c>
      <c r="AP1895" s="423"/>
      <c r="AQ1895" s="423"/>
      <c r="AR1895" s="431" t="e">
        <f>VLOOKUP($B1895,'acc names'!$C$2:$D$12102,2,FALSE)</f>
        <v>#N/A</v>
      </c>
      <c r="AS1895" s="431" t="e">
        <f>VLOOKUP($AQ1895,software!$A$1:$B$14605,2,FALSE)</f>
        <v>#N/A</v>
      </c>
      <c r="AT1895" s="423"/>
      <c r="AV1895" s="423"/>
    </row>
    <row r="1896" spans="1:48" ht="12.75" x14ac:dyDescent="0.2">
      <c r="A1896" s="101"/>
      <c r="B1896" s="42"/>
      <c r="C1896" s="142"/>
      <c r="D1896" s="143"/>
      <c r="E1896" s="107"/>
      <c r="F1896" s="46"/>
      <c r="G1896" s="46"/>
      <c r="H1896" s="46"/>
      <c r="I1896" s="46"/>
      <c r="J1896" s="46"/>
      <c r="K1896" s="46"/>
      <c r="L1896" s="139"/>
      <c r="M1896" s="41"/>
      <c r="N1896" s="45"/>
      <c r="O1896" s="47"/>
      <c r="P1896" s="43"/>
      <c r="Q1896" s="71" t="e">
        <f>VLOOKUP(N1896,'error categories'!$A$2:$D$54,4,FALSE)</f>
        <v>#N/A</v>
      </c>
      <c r="R1896" s="72" t="e">
        <f>VLOOKUP(N1896,'error categories'!$A$2:$D$54,3,FALSE)</f>
        <v>#N/A</v>
      </c>
      <c r="S1896" s="374"/>
      <c r="T1896" s="377"/>
      <c r="U1896" s="378">
        <f t="shared" si="261"/>
        <v>0</v>
      </c>
      <c r="V1896" s="390"/>
      <c r="W1896" s="391"/>
      <c r="X1896" s="380"/>
      <c r="Y1896" s="380"/>
      <c r="Z1896" s="390"/>
      <c r="AA1896" s="392"/>
      <c r="AB1896" s="393"/>
      <c r="AC1896" s="394"/>
      <c r="AD1896" s="382">
        <f t="shared" si="268"/>
        <v>0</v>
      </c>
      <c r="AE1896" s="383">
        <f t="shared" si="269"/>
        <v>0</v>
      </c>
      <c r="AF1896" s="379"/>
      <c r="AG1896" s="381"/>
      <c r="AH1896" s="379"/>
      <c r="AI1896" s="381"/>
      <c r="AJ1896" s="384" t="str">
        <f t="shared" si="262"/>
        <v/>
      </c>
      <c r="AK1896" s="385" t="str">
        <f t="shared" si="263"/>
        <v/>
      </c>
      <c r="AL1896" s="388" t="str">
        <f t="shared" si="264"/>
        <v/>
      </c>
      <c r="AM1896" s="389" t="str">
        <f t="shared" si="265"/>
        <v/>
      </c>
      <c r="AN1896" s="388" t="str">
        <f t="shared" si="266"/>
        <v/>
      </c>
      <c r="AO1896" s="389" t="str">
        <f t="shared" si="267"/>
        <v/>
      </c>
      <c r="AP1896" s="423"/>
      <c r="AQ1896" s="423"/>
      <c r="AR1896" s="431" t="e">
        <f>VLOOKUP($B1896,'acc names'!$C$2:$D$12102,2,FALSE)</f>
        <v>#N/A</v>
      </c>
      <c r="AS1896" s="431" t="e">
        <f>VLOOKUP($AQ1896,software!$A$1:$B$14605,2,FALSE)</f>
        <v>#N/A</v>
      </c>
      <c r="AT1896" s="423"/>
      <c r="AV1896" s="423"/>
    </row>
    <row r="1897" spans="1:48" ht="12.75" x14ac:dyDescent="0.2">
      <c r="A1897" s="101"/>
      <c r="B1897" s="42"/>
      <c r="C1897" s="142"/>
      <c r="D1897" s="143"/>
      <c r="E1897" s="107"/>
      <c r="F1897" s="46"/>
      <c r="G1897" s="46"/>
      <c r="H1897" s="46"/>
      <c r="I1897" s="46"/>
      <c r="J1897" s="46"/>
      <c r="K1897" s="46"/>
      <c r="L1897" s="139"/>
      <c r="M1897" s="41"/>
      <c r="N1897" s="45"/>
      <c r="O1897" s="47"/>
      <c r="P1897" s="43"/>
      <c r="Q1897" s="71" t="e">
        <f>VLOOKUP(N1897,'error categories'!$A$2:$D$54,4,FALSE)</f>
        <v>#N/A</v>
      </c>
      <c r="R1897" s="72" t="e">
        <f>VLOOKUP(N1897,'error categories'!$A$2:$D$54,3,FALSE)</f>
        <v>#N/A</v>
      </c>
      <c r="S1897" s="374"/>
      <c r="T1897" s="377"/>
      <c r="U1897" s="378">
        <f t="shared" si="261"/>
        <v>0</v>
      </c>
      <c r="V1897" s="390"/>
      <c r="W1897" s="391"/>
      <c r="X1897" s="380"/>
      <c r="Y1897" s="380"/>
      <c r="Z1897" s="390"/>
      <c r="AA1897" s="392"/>
      <c r="AB1897" s="393"/>
      <c r="AC1897" s="394"/>
      <c r="AD1897" s="382">
        <f t="shared" si="268"/>
        <v>0</v>
      </c>
      <c r="AE1897" s="383">
        <f t="shared" si="269"/>
        <v>0</v>
      </c>
      <c r="AF1897" s="379"/>
      <c r="AG1897" s="381"/>
      <c r="AH1897" s="379"/>
      <c r="AI1897" s="381"/>
      <c r="AJ1897" s="384" t="str">
        <f t="shared" si="262"/>
        <v/>
      </c>
      <c r="AK1897" s="385" t="str">
        <f t="shared" si="263"/>
        <v/>
      </c>
      <c r="AL1897" s="388" t="str">
        <f t="shared" si="264"/>
        <v/>
      </c>
      <c r="AM1897" s="389" t="str">
        <f t="shared" si="265"/>
        <v/>
      </c>
      <c r="AN1897" s="388" t="str">
        <f t="shared" si="266"/>
        <v/>
      </c>
      <c r="AO1897" s="389" t="str">
        <f t="shared" si="267"/>
        <v/>
      </c>
      <c r="AP1897" s="423"/>
      <c r="AQ1897" s="423"/>
      <c r="AR1897" s="431" t="e">
        <f>VLOOKUP($B1897,'acc names'!$C$2:$D$12102,2,FALSE)</f>
        <v>#N/A</v>
      </c>
      <c r="AS1897" s="431" t="e">
        <f>VLOOKUP($AQ1897,software!$A$1:$B$14605,2,FALSE)</f>
        <v>#N/A</v>
      </c>
      <c r="AT1897" s="423"/>
      <c r="AV1897" s="423"/>
    </row>
    <row r="1898" spans="1:48" ht="12.75" x14ac:dyDescent="0.2">
      <c r="A1898" s="101"/>
      <c r="B1898" s="42"/>
      <c r="C1898" s="142"/>
      <c r="D1898" s="143"/>
      <c r="E1898" s="107"/>
      <c r="F1898" s="46"/>
      <c r="G1898" s="46"/>
      <c r="H1898" s="46"/>
      <c r="I1898" s="46"/>
      <c r="J1898" s="46"/>
      <c r="K1898" s="46"/>
      <c r="L1898" s="139"/>
      <c r="M1898" s="41"/>
      <c r="N1898" s="45"/>
      <c r="O1898" s="47"/>
      <c r="P1898" s="43"/>
      <c r="Q1898" s="71" t="e">
        <f>VLOOKUP(N1898,'error categories'!$A$2:$D$54,4,FALSE)</f>
        <v>#N/A</v>
      </c>
      <c r="R1898" s="72" t="e">
        <f>VLOOKUP(N1898,'error categories'!$A$2:$D$54,3,FALSE)</f>
        <v>#N/A</v>
      </c>
      <c r="S1898" s="374"/>
      <c r="T1898" s="377"/>
      <c r="U1898" s="378">
        <f t="shared" si="261"/>
        <v>0</v>
      </c>
      <c r="V1898" s="379"/>
      <c r="W1898" s="380"/>
      <c r="X1898" s="380"/>
      <c r="Y1898" s="380"/>
      <c r="Z1898" s="379"/>
      <c r="AA1898" s="381"/>
      <c r="AB1898" s="379"/>
      <c r="AC1898" s="380"/>
      <c r="AD1898" s="382">
        <f t="shared" si="268"/>
        <v>0</v>
      </c>
      <c r="AE1898" s="383">
        <f t="shared" si="269"/>
        <v>0</v>
      </c>
      <c r="AF1898" s="379"/>
      <c r="AG1898" s="381"/>
      <c r="AH1898" s="379"/>
      <c r="AI1898" s="381"/>
      <c r="AJ1898" s="384" t="str">
        <f t="shared" si="262"/>
        <v/>
      </c>
      <c r="AK1898" s="385" t="str">
        <f t="shared" si="263"/>
        <v/>
      </c>
      <c r="AL1898" s="388" t="str">
        <f t="shared" si="264"/>
        <v/>
      </c>
      <c r="AM1898" s="389" t="str">
        <f t="shared" si="265"/>
        <v/>
      </c>
      <c r="AN1898" s="388" t="str">
        <f t="shared" si="266"/>
        <v/>
      </c>
      <c r="AO1898" s="389" t="str">
        <f t="shared" si="267"/>
        <v/>
      </c>
      <c r="AP1898" s="423"/>
      <c r="AQ1898" s="423"/>
      <c r="AR1898" s="431" t="e">
        <f>VLOOKUP($B1898,'acc names'!$C$2:$D$12102,2,FALSE)</f>
        <v>#N/A</v>
      </c>
      <c r="AS1898" s="431" t="e">
        <f>VLOOKUP($AQ1898,software!$A$1:$B$14605,2,FALSE)</f>
        <v>#N/A</v>
      </c>
      <c r="AT1898" s="423"/>
      <c r="AV1898" s="423"/>
    </row>
    <row r="1899" spans="1:48" ht="12.75" x14ac:dyDescent="0.2">
      <c r="A1899" s="101"/>
      <c r="B1899" s="42"/>
      <c r="C1899" s="142"/>
      <c r="D1899" s="143"/>
      <c r="E1899" s="107"/>
      <c r="F1899" s="46"/>
      <c r="G1899" s="46"/>
      <c r="H1899" s="46"/>
      <c r="I1899" s="46"/>
      <c r="J1899" s="46"/>
      <c r="K1899" s="46"/>
      <c r="L1899" s="139"/>
      <c r="M1899" s="41"/>
      <c r="N1899" s="45"/>
      <c r="O1899" s="47"/>
      <c r="P1899" s="43"/>
      <c r="Q1899" s="71" t="e">
        <f>VLOOKUP(N1899,'error categories'!$A$2:$D$54,4,FALSE)</f>
        <v>#N/A</v>
      </c>
      <c r="R1899" s="72" t="e">
        <f>VLOOKUP(N1899,'error categories'!$A$2:$D$54,3,FALSE)</f>
        <v>#N/A</v>
      </c>
      <c r="S1899" s="374"/>
      <c r="T1899" s="377"/>
      <c r="U1899" s="378">
        <f t="shared" si="261"/>
        <v>0</v>
      </c>
      <c r="V1899" s="379"/>
      <c r="W1899" s="380"/>
      <c r="X1899" s="380"/>
      <c r="Y1899" s="380"/>
      <c r="Z1899" s="379"/>
      <c r="AA1899" s="381"/>
      <c r="AB1899" s="379"/>
      <c r="AC1899" s="380"/>
      <c r="AD1899" s="382">
        <f t="shared" si="268"/>
        <v>0</v>
      </c>
      <c r="AE1899" s="383">
        <f t="shared" si="269"/>
        <v>0</v>
      </c>
      <c r="AF1899" s="379"/>
      <c r="AG1899" s="381"/>
      <c r="AH1899" s="379"/>
      <c r="AI1899" s="381"/>
      <c r="AJ1899" s="384" t="str">
        <f t="shared" si="262"/>
        <v/>
      </c>
      <c r="AK1899" s="385" t="str">
        <f t="shared" si="263"/>
        <v/>
      </c>
      <c r="AL1899" s="388" t="str">
        <f t="shared" si="264"/>
        <v/>
      </c>
      <c r="AM1899" s="389" t="str">
        <f t="shared" si="265"/>
        <v/>
      </c>
      <c r="AN1899" s="388" t="str">
        <f t="shared" si="266"/>
        <v/>
      </c>
      <c r="AO1899" s="389" t="str">
        <f t="shared" si="267"/>
        <v/>
      </c>
      <c r="AP1899" s="423"/>
      <c r="AQ1899" s="423"/>
      <c r="AR1899" s="431" t="e">
        <f>VLOOKUP($B1899,'acc names'!$C$2:$D$12102,2,FALSE)</f>
        <v>#N/A</v>
      </c>
      <c r="AS1899" s="431" t="e">
        <f>VLOOKUP($AQ1899,software!$A$1:$B$14605,2,FALSE)</f>
        <v>#N/A</v>
      </c>
      <c r="AT1899" s="423"/>
      <c r="AV1899" s="423"/>
    </row>
    <row r="1900" spans="1:48" ht="12.75" x14ac:dyDescent="0.2">
      <c r="A1900" s="101"/>
      <c r="B1900" s="42"/>
      <c r="C1900" s="142"/>
      <c r="D1900" s="143"/>
      <c r="E1900" s="107"/>
      <c r="F1900" s="46"/>
      <c r="G1900" s="46"/>
      <c r="H1900" s="46"/>
      <c r="I1900" s="46"/>
      <c r="J1900" s="46"/>
      <c r="K1900" s="46"/>
      <c r="L1900" s="139"/>
      <c r="M1900" s="41"/>
      <c r="N1900" s="45"/>
      <c r="O1900" s="47"/>
      <c r="P1900" s="43"/>
      <c r="Q1900" s="71" t="e">
        <f>VLOOKUP(N1900,'error categories'!$A$2:$D$54,4,FALSE)</f>
        <v>#N/A</v>
      </c>
      <c r="R1900" s="72" t="e">
        <f>VLOOKUP(N1900,'error categories'!$A$2:$D$54,3,FALSE)</f>
        <v>#N/A</v>
      </c>
      <c r="S1900" s="374"/>
      <c r="T1900" s="377"/>
      <c r="U1900" s="378">
        <f t="shared" si="261"/>
        <v>0</v>
      </c>
      <c r="V1900" s="390"/>
      <c r="W1900" s="391"/>
      <c r="X1900" s="380"/>
      <c r="Y1900" s="380"/>
      <c r="Z1900" s="390"/>
      <c r="AA1900" s="392"/>
      <c r="AB1900" s="393"/>
      <c r="AC1900" s="394"/>
      <c r="AD1900" s="382">
        <f t="shared" si="268"/>
        <v>0</v>
      </c>
      <c r="AE1900" s="383">
        <f t="shared" si="269"/>
        <v>0</v>
      </c>
      <c r="AF1900" s="379"/>
      <c r="AG1900" s="381"/>
      <c r="AH1900" s="379"/>
      <c r="AI1900" s="381"/>
      <c r="AJ1900" s="384" t="str">
        <f t="shared" si="262"/>
        <v/>
      </c>
      <c r="AK1900" s="385" t="str">
        <f t="shared" si="263"/>
        <v/>
      </c>
      <c r="AL1900" s="388" t="str">
        <f t="shared" si="264"/>
        <v/>
      </c>
      <c r="AM1900" s="389" t="str">
        <f t="shared" si="265"/>
        <v/>
      </c>
      <c r="AN1900" s="388" t="str">
        <f t="shared" si="266"/>
        <v/>
      </c>
      <c r="AO1900" s="389" t="str">
        <f t="shared" si="267"/>
        <v/>
      </c>
      <c r="AP1900" s="423"/>
      <c r="AQ1900" s="423"/>
      <c r="AR1900" s="431" t="e">
        <f>VLOOKUP($B1900,'acc names'!$C$2:$D$12102,2,FALSE)</f>
        <v>#N/A</v>
      </c>
      <c r="AS1900" s="431" t="e">
        <f>VLOOKUP($AQ1900,software!$A$1:$B$14605,2,FALSE)</f>
        <v>#N/A</v>
      </c>
      <c r="AT1900" s="423"/>
      <c r="AV1900" s="423"/>
    </row>
    <row r="1901" spans="1:48" ht="12.75" x14ac:dyDescent="0.2">
      <c r="A1901" s="101"/>
      <c r="B1901" s="42"/>
      <c r="C1901" s="142"/>
      <c r="D1901" s="143"/>
      <c r="E1901" s="107"/>
      <c r="F1901" s="46"/>
      <c r="G1901" s="46"/>
      <c r="H1901" s="46"/>
      <c r="I1901" s="46"/>
      <c r="J1901" s="46"/>
      <c r="K1901" s="46"/>
      <c r="L1901" s="139"/>
      <c r="M1901" s="41"/>
      <c r="N1901" s="45"/>
      <c r="O1901" s="47"/>
      <c r="P1901" s="43"/>
      <c r="Q1901" s="71" t="e">
        <f>VLOOKUP(N1901,'error categories'!$A$2:$D$54,4,FALSE)</f>
        <v>#N/A</v>
      </c>
      <c r="R1901" s="72" t="e">
        <f>VLOOKUP(N1901,'error categories'!$A$2:$D$54,3,FALSE)</f>
        <v>#N/A</v>
      </c>
      <c r="S1901" s="374"/>
      <c r="T1901" s="377"/>
      <c r="U1901" s="378">
        <f t="shared" si="261"/>
        <v>0</v>
      </c>
      <c r="V1901" s="379"/>
      <c r="W1901" s="380"/>
      <c r="X1901" s="380"/>
      <c r="Y1901" s="380"/>
      <c r="Z1901" s="379"/>
      <c r="AA1901" s="381"/>
      <c r="AB1901" s="379"/>
      <c r="AC1901" s="380"/>
      <c r="AD1901" s="382">
        <f t="shared" si="268"/>
        <v>0</v>
      </c>
      <c r="AE1901" s="383">
        <f t="shared" si="269"/>
        <v>0</v>
      </c>
      <c r="AF1901" s="379"/>
      <c r="AG1901" s="381"/>
      <c r="AH1901" s="379"/>
      <c r="AI1901" s="381"/>
      <c r="AJ1901" s="384" t="str">
        <f t="shared" si="262"/>
        <v/>
      </c>
      <c r="AK1901" s="385" t="str">
        <f t="shared" si="263"/>
        <v/>
      </c>
      <c r="AL1901" s="388" t="str">
        <f t="shared" si="264"/>
        <v/>
      </c>
      <c r="AM1901" s="389" t="str">
        <f t="shared" si="265"/>
        <v/>
      </c>
      <c r="AN1901" s="388" t="str">
        <f t="shared" si="266"/>
        <v/>
      </c>
      <c r="AO1901" s="389" t="str">
        <f t="shared" si="267"/>
        <v/>
      </c>
      <c r="AP1901" s="423"/>
      <c r="AQ1901" s="423"/>
      <c r="AR1901" s="431" t="e">
        <f>VLOOKUP($B1901,'acc names'!$C$2:$D$12102,2,FALSE)</f>
        <v>#N/A</v>
      </c>
      <c r="AS1901" s="431" t="e">
        <f>VLOOKUP($AQ1901,software!$A$1:$B$14605,2,FALSE)</f>
        <v>#N/A</v>
      </c>
      <c r="AT1901" s="423"/>
      <c r="AV1901" s="423"/>
    </row>
    <row r="1902" spans="1:48" ht="12.75" x14ac:dyDescent="0.2">
      <c r="A1902" s="101"/>
      <c r="B1902" s="42"/>
      <c r="C1902" s="142"/>
      <c r="D1902" s="143"/>
      <c r="E1902" s="107"/>
      <c r="F1902" s="46"/>
      <c r="G1902" s="46"/>
      <c r="H1902" s="46"/>
      <c r="I1902" s="46"/>
      <c r="J1902" s="46"/>
      <c r="K1902" s="46"/>
      <c r="L1902" s="139"/>
      <c r="M1902" s="41"/>
      <c r="N1902" s="45"/>
      <c r="O1902" s="47"/>
      <c r="P1902" s="43"/>
      <c r="Q1902" s="71" t="e">
        <f>VLOOKUP(N1902,'error categories'!$A$2:$D$54,4,FALSE)</f>
        <v>#N/A</v>
      </c>
      <c r="R1902" s="72" t="e">
        <f>VLOOKUP(N1902,'error categories'!$A$2:$D$54,3,FALSE)</f>
        <v>#N/A</v>
      </c>
      <c r="S1902" s="374"/>
      <c r="T1902" s="377"/>
      <c r="U1902" s="378">
        <f t="shared" si="261"/>
        <v>0</v>
      </c>
      <c r="V1902" s="379"/>
      <c r="W1902" s="380"/>
      <c r="X1902" s="380"/>
      <c r="Y1902" s="380"/>
      <c r="Z1902" s="379"/>
      <c r="AA1902" s="381"/>
      <c r="AB1902" s="379"/>
      <c r="AC1902" s="380"/>
      <c r="AD1902" s="382">
        <f t="shared" si="268"/>
        <v>0</v>
      </c>
      <c r="AE1902" s="383">
        <f t="shared" si="269"/>
        <v>0</v>
      </c>
      <c r="AF1902" s="379"/>
      <c r="AG1902" s="381"/>
      <c r="AH1902" s="379"/>
      <c r="AI1902" s="381"/>
      <c r="AJ1902" s="384" t="str">
        <f t="shared" si="262"/>
        <v/>
      </c>
      <c r="AK1902" s="385" t="str">
        <f t="shared" si="263"/>
        <v/>
      </c>
      <c r="AL1902" s="388" t="str">
        <f t="shared" si="264"/>
        <v/>
      </c>
      <c r="AM1902" s="389" t="str">
        <f t="shared" si="265"/>
        <v/>
      </c>
      <c r="AN1902" s="388" t="str">
        <f t="shared" si="266"/>
        <v/>
      </c>
      <c r="AO1902" s="389" t="str">
        <f t="shared" si="267"/>
        <v/>
      </c>
      <c r="AP1902" s="423"/>
      <c r="AQ1902" s="423"/>
      <c r="AR1902" s="431" t="e">
        <f>VLOOKUP($B1902,'acc names'!$C$2:$D$12102,2,FALSE)</f>
        <v>#N/A</v>
      </c>
      <c r="AS1902" s="431" t="e">
        <f>VLOOKUP($AQ1902,software!$A$1:$B$14605,2,FALSE)</f>
        <v>#N/A</v>
      </c>
      <c r="AT1902" s="423"/>
      <c r="AV1902" s="423"/>
    </row>
    <row r="1903" spans="1:48" ht="12.75" x14ac:dyDescent="0.2">
      <c r="A1903" s="101"/>
      <c r="B1903" s="42"/>
      <c r="C1903" s="142"/>
      <c r="D1903" s="143"/>
      <c r="E1903" s="107"/>
      <c r="F1903" s="46"/>
      <c r="G1903" s="46"/>
      <c r="H1903" s="46"/>
      <c r="I1903" s="46"/>
      <c r="J1903" s="46"/>
      <c r="K1903" s="46"/>
      <c r="L1903" s="139"/>
      <c r="M1903" s="41"/>
      <c r="N1903" s="45"/>
      <c r="O1903" s="47"/>
      <c r="P1903" s="43"/>
      <c r="Q1903" s="71" t="e">
        <f>VLOOKUP(N1903,'error categories'!$A$2:$D$54,4,FALSE)</f>
        <v>#N/A</v>
      </c>
      <c r="R1903" s="72" t="e">
        <f>VLOOKUP(N1903,'error categories'!$A$2:$D$54,3,FALSE)</f>
        <v>#N/A</v>
      </c>
      <c r="S1903" s="374"/>
      <c r="T1903" s="377"/>
      <c r="U1903" s="378">
        <f t="shared" si="261"/>
        <v>0</v>
      </c>
      <c r="V1903" s="390"/>
      <c r="W1903" s="391"/>
      <c r="X1903" s="380"/>
      <c r="Y1903" s="380"/>
      <c r="Z1903" s="390"/>
      <c r="AA1903" s="392"/>
      <c r="AB1903" s="393"/>
      <c r="AC1903" s="394"/>
      <c r="AD1903" s="382">
        <f t="shared" si="268"/>
        <v>0</v>
      </c>
      <c r="AE1903" s="383">
        <f t="shared" si="269"/>
        <v>0</v>
      </c>
      <c r="AF1903" s="379"/>
      <c r="AG1903" s="381"/>
      <c r="AH1903" s="379"/>
      <c r="AI1903" s="381"/>
      <c r="AJ1903" s="384" t="str">
        <f t="shared" si="262"/>
        <v/>
      </c>
      <c r="AK1903" s="385" t="str">
        <f t="shared" si="263"/>
        <v/>
      </c>
      <c r="AL1903" s="388" t="str">
        <f t="shared" si="264"/>
        <v/>
      </c>
      <c r="AM1903" s="389" t="str">
        <f t="shared" si="265"/>
        <v/>
      </c>
      <c r="AN1903" s="388" t="str">
        <f t="shared" si="266"/>
        <v/>
      </c>
      <c r="AO1903" s="389" t="str">
        <f t="shared" si="267"/>
        <v/>
      </c>
      <c r="AP1903" s="423"/>
      <c r="AQ1903" s="423"/>
      <c r="AR1903" s="431" t="e">
        <f>VLOOKUP($B1903,'acc names'!$C$2:$D$12102,2,FALSE)</f>
        <v>#N/A</v>
      </c>
      <c r="AS1903" s="431" t="e">
        <f>VLOOKUP($AQ1903,software!$A$1:$B$14605,2,FALSE)</f>
        <v>#N/A</v>
      </c>
      <c r="AT1903" s="423"/>
      <c r="AV1903" s="423"/>
    </row>
    <row r="1904" spans="1:48" ht="12.75" x14ac:dyDescent="0.2">
      <c r="A1904" s="101"/>
      <c r="B1904" s="42"/>
      <c r="C1904" s="142"/>
      <c r="D1904" s="143"/>
      <c r="E1904" s="107"/>
      <c r="F1904" s="46"/>
      <c r="G1904" s="46"/>
      <c r="H1904" s="46"/>
      <c r="I1904" s="46"/>
      <c r="J1904" s="46"/>
      <c r="K1904" s="46"/>
      <c r="L1904" s="139"/>
      <c r="M1904" s="41"/>
      <c r="N1904" s="45"/>
      <c r="O1904" s="47"/>
      <c r="P1904" s="43"/>
      <c r="Q1904" s="71" t="e">
        <f>VLOOKUP(N1904,'error categories'!$A$2:$D$54,4,FALSE)</f>
        <v>#N/A</v>
      </c>
      <c r="R1904" s="72" t="e">
        <f>VLOOKUP(N1904,'error categories'!$A$2:$D$54,3,FALSE)</f>
        <v>#N/A</v>
      </c>
      <c r="S1904" s="374"/>
      <c r="T1904" s="377"/>
      <c r="U1904" s="378">
        <f t="shared" si="261"/>
        <v>0</v>
      </c>
      <c r="V1904" s="379"/>
      <c r="W1904" s="380"/>
      <c r="X1904" s="380"/>
      <c r="Y1904" s="380"/>
      <c r="Z1904" s="379"/>
      <c r="AA1904" s="381"/>
      <c r="AB1904" s="379"/>
      <c r="AC1904" s="380"/>
      <c r="AD1904" s="382">
        <f t="shared" si="268"/>
        <v>0</v>
      </c>
      <c r="AE1904" s="383">
        <f t="shared" si="269"/>
        <v>0</v>
      </c>
      <c r="AF1904" s="379"/>
      <c r="AG1904" s="381"/>
      <c r="AH1904" s="379"/>
      <c r="AI1904" s="381"/>
      <c r="AJ1904" s="384" t="str">
        <f t="shared" si="262"/>
        <v/>
      </c>
      <c r="AK1904" s="385" t="str">
        <f t="shared" si="263"/>
        <v/>
      </c>
      <c r="AL1904" s="388" t="str">
        <f t="shared" si="264"/>
        <v/>
      </c>
      <c r="AM1904" s="389" t="str">
        <f t="shared" si="265"/>
        <v/>
      </c>
      <c r="AN1904" s="388" t="str">
        <f t="shared" si="266"/>
        <v/>
      </c>
      <c r="AO1904" s="389" t="str">
        <f t="shared" si="267"/>
        <v/>
      </c>
      <c r="AP1904" s="423"/>
      <c r="AQ1904" s="423"/>
      <c r="AR1904" s="431" t="e">
        <f>VLOOKUP($B1904,'acc names'!$C$2:$D$12102,2,FALSE)</f>
        <v>#N/A</v>
      </c>
      <c r="AS1904" s="431" t="e">
        <f>VLOOKUP($AQ1904,software!$A$1:$B$14605,2,FALSE)</f>
        <v>#N/A</v>
      </c>
      <c r="AT1904" s="423"/>
      <c r="AV1904" s="423"/>
    </row>
    <row r="1905" spans="1:48" ht="12.75" x14ac:dyDescent="0.2">
      <c r="A1905" s="101"/>
      <c r="B1905" s="42"/>
      <c r="C1905" s="142"/>
      <c r="D1905" s="143"/>
      <c r="E1905" s="107"/>
      <c r="F1905" s="46"/>
      <c r="G1905" s="46"/>
      <c r="H1905" s="46"/>
      <c r="I1905" s="46"/>
      <c r="J1905" s="46"/>
      <c r="K1905" s="46"/>
      <c r="L1905" s="139"/>
      <c r="M1905" s="41"/>
      <c r="N1905" s="45"/>
      <c r="O1905" s="47"/>
      <c r="P1905" s="43"/>
      <c r="Q1905" s="71" t="e">
        <f>VLOOKUP(N1905,'error categories'!$A$2:$D$54,4,FALSE)</f>
        <v>#N/A</v>
      </c>
      <c r="R1905" s="72" t="e">
        <f>VLOOKUP(N1905,'error categories'!$A$2:$D$54,3,FALSE)</f>
        <v>#N/A</v>
      </c>
      <c r="S1905" s="374"/>
      <c r="T1905" s="377"/>
      <c r="U1905" s="378">
        <f t="shared" si="261"/>
        <v>0</v>
      </c>
      <c r="V1905" s="390"/>
      <c r="W1905" s="391"/>
      <c r="X1905" s="380"/>
      <c r="Y1905" s="380"/>
      <c r="Z1905" s="390"/>
      <c r="AA1905" s="392"/>
      <c r="AB1905" s="393"/>
      <c r="AC1905" s="394"/>
      <c r="AD1905" s="382">
        <f t="shared" si="268"/>
        <v>0</v>
      </c>
      <c r="AE1905" s="383">
        <f t="shared" si="269"/>
        <v>0</v>
      </c>
      <c r="AF1905" s="379"/>
      <c r="AG1905" s="381"/>
      <c r="AH1905" s="379"/>
      <c r="AI1905" s="381"/>
      <c r="AJ1905" s="384" t="str">
        <f t="shared" si="262"/>
        <v/>
      </c>
      <c r="AK1905" s="385" t="str">
        <f t="shared" si="263"/>
        <v/>
      </c>
      <c r="AL1905" s="388" t="str">
        <f t="shared" si="264"/>
        <v/>
      </c>
      <c r="AM1905" s="389" t="str">
        <f t="shared" si="265"/>
        <v/>
      </c>
      <c r="AN1905" s="388" t="str">
        <f t="shared" si="266"/>
        <v/>
      </c>
      <c r="AO1905" s="389" t="str">
        <f t="shared" si="267"/>
        <v/>
      </c>
      <c r="AP1905" s="423"/>
      <c r="AQ1905" s="423"/>
      <c r="AR1905" s="431" t="e">
        <f>VLOOKUP($B1905,'acc names'!$C$2:$D$12102,2,FALSE)</f>
        <v>#N/A</v>
      </c>
      <c r="AS1905" s="431" t="e">
        <f>VLOOKUP($AQ1905,software!$A$1:$B$14605,2,FALSE)</f>
        <v>#N/A</v>
      </c>
      <c r="AT1905" s="423"/>
      <c r="AV1905" s="423"/>
    </row>
    <row r="1906" spans="1:48" ht="12.75" x14ac:dyDescent="0.2">
      <c r="A1906" s="101"/>
      <c r="B1906" s="42"/>
      <c r="C1906" s="142"/>
      <c r="D1906" s="143"/>
      <c r="E1906" s="107"/>
      <c r="F1906" s="46"/>
      <c r="G1906" s="46"/>
      <c r="H1906" s="46"/>
      <c r="I1906" s="46"/>
      <c r="J1906" s="46"/>
      <c r="K1906" s="46"/>
      <c r="L1906" s="139"/>
      <c r="M1906" s="41"/>
      <c r="N1906" s="45"/>
      <c r="O1906" s="47"/>
      <c r="P1906" s="43"/>
      <c r="Q1906" s="71" t="e">
        <f>VLOOKUP(N1906,'error categories'!$A$2:$D$54,4,FALSE)</f>
        <v>#N/A</v>
      </c>
      <c r="R1906" s="72" t="e">
        <f>VLOOKUP(N1906,'error categories'!$A$2:$D$54,3,FALSE)</f>
        <v>#N/A</v>
      </c>
      <c r="S1906" s="374"/>
      <c r="T1906" s="377"/>
      <c r="U1906" s="378">
        <f t="shared" si="261"/>
        <v>0</v>
      </c>
      <c r="V1906" s="390"/>
      <c r="W1906" s="391"/>
      <c r="X1906" s="380"/>
      <c r="Y1906" s="380"/>
      <c r="Z1906" s="390"/>
      <c r="AA1906" s="392"/>
      <c r="AB1906" s="393"/>
      <c r="AC1906" s="394"/>
      <c r="AD1906" s="382">
        <f t="shared" si="268"/>
        <v>0</v>
      </c>
      <c r="AE1906" s="383">
        <f t="shared" si="269"/>
        <v>0</v>
      </c>
      <c r="AF1906" s="379"/>
      <c r="AG1906" s="381"/>
      <c r="AH1906" s="379"/>
      <c r="AI1906" s="381"/>
      <c r="AJ1906" s="384" t="str">
        <f t="shared" si="262"/>
        <v/>
      </c>
      <c r="AK1906" s="385" t="str">
        <f t="shared" si="263"/>
        <v/>
      </c>
      <c r="AL1906" s="388" t="str">
        <f t="shared" si="264"/>
        <v/>
      </c>
      <c r="AM1906" s="389" t="str">
        <f t="shared" si="265"/>
        <v/>
      </c>
      <c r="AN1906" s="388" t="str">
        <f t="shared" si="266"/>
        <v/>
      </c>
      <c r="AO1906" s="389" t="str">
        <f t="shared" si="267"/>
        <v/>
      </c>
      <c r="AP1906" s="423"/>
      <c r="AQ1906" s="423"/>
      <c r="AR1906" s="431" t="e">
        <f>VLOOKUP($B1906,'acc names'!$C$2:$D$12102,2,FALSE)</f>
        <v>#N/A</v>
      </c>
      <c r="AS1906" s="431" t="e">
        <f>VLOOKUP($AQ1906,software!$A$1:$B$14605,2,FALSE)</f>
        <v>#N/A</v>
      </c>
      <c r="AT1906" s="423"/>
      <c r="AV1906" s="423"/>
    </row>
    <row r="1907" spans="1:48" ht="12.75" x14ac:dyDescent="0.2">
      <c r="A1907" s="101"/>
      <c r="B1907" s="42"/>
      <c r="C1907" s="142"/>
      <c r="D1907" s="143"/>
      <c r="E1907" s="107"/>
      <c r="F1907" s="46"/>
      <c r="G1907" s="46"/>
      <c r="H1907" s="46"/>
      <c r="I1907" s="46"/>
      <c r="J1907" s="46"/>
      <c r="K1907" s="46"/>
      <c r="L1907" s="139"/>
      <c r="M1907" s="41"/>
      <c r="N1907" s="45"/>
      <c r="O1907" s="47"/>
      <c r="P1907" s="43"/>
      <c r="Q1907" s="71" t="e">
        <f>VLOOKUP(N1907,'error categories'!$A$2:$D$54,4,FALSE)</f>
        <v>#N/A</v>
      </c>
      <c r="R1907" s="72" t="e">
        <f>VLOOKUP(N1907,'error categories'!$A$2:$D$54,3,FALSE)</f>
        <v>#N/A</v>
      </c>
      <c r="S1907" s="374"/>
      <c r="T1907" s="377"/>
      <c r="U1907" s="378">
        <f t="shared" si="261"/>
        <v>0</v>
      </c>
      <c r="V1907" s="390"/>
      <c r="W1907" s="391"/>
      <c r="X1907" s="380"/>
      <c r="Y1907" s="380"/>
      <c r="Z1907" s="390"/>
      <c r="AA1907" s="392"/>
      <c r="AB1907" s="393"/>
      <c r="AC1907" s="394"/>
      <c r="AD1907" s="382">
        <f t="shared" si="268"/>
        <v>0</v>
      </c>
      <c r="AE1907" s="383">
        <f t="shared" si="269"/>
        <v>0</v>
      </c>
      <c r="AF1907" s="379"/>
      <c r="AG1907" s="381"/>
      <c r="AH1907" s="379"/>
      <c r="AI1907" s="381"/>
      <c r="AJ1907" s="384" t="str">
        <f t="shared" si="262"/>
        <v/>
      </c>
      <c r="AK1907" s="385" t="str">
        <f t="shared" si="263"/>
        <v/>
      </c>
      <c r="AL1907" s="388" t="str">
        <f t="shared" si="264"/>
        <v/>
      </c>
      <c r="AM1907" s="389" t="str">
        <f t="shared" si="265"/>
        <v/>
      </c>
      <c r="AN1907" s="388" t="str">
        <f t="shared" si="266"/>
        <v/>
      </c>
      <c r="AO1907" s="389" t="str">
        <f t="shared" si="267"/>
        <v/>
      </c>
      <c r="AP1907" s="423"/>
      <c r="AQ1907" s="423"/>
      <c r="AR1907" s="431" t="e">
        <f>VLOOKUP($B1907,'acc names'!$C$2:$D$12102,2,FALSE)</f>
        <v>#N/A</v>
      </c>
      <c r="AS1907" s="431" t="e">
        <f>VLOOKUP($AQ1907,software!$A$1:$B$14605,2,FALSE)</f>
        <v>#N/A</v>
      </c>
      <c r="AT1907" s="423"/>
      <c r="AV1907" s="423"/>
    </row>
    <row r="1908" spans="1:48" ht="12.75" x14ac:dyDescent="0.2">
      <c r="A1908" s="101"/>
      <c r="B1908" s="42"/>
      <c r="C1908" s="142"/>
      <c r="D1908" s="143"/>
      <c r="E1908" s="107"/>
      <c r="F1908" s="46"/>
      <c r="G1908" s="46"/>
      <c r="H1908" s="46"/>
      <c r="I1908" s="46"/>
      <c r="J1908" s="46"/>
      <c r="K1908" s="46"/>
      <c r="L1908" s="139"/>
      <c r="M1908" s="41"/>
      <c r="N1908" s="45"/>
      <c r="O1908" s="47"/>
      <c r="P1908" s="43"/>
      <c r="Q1908" s="71" t="e">
        <f>VLOOKUP(N1908,'error categories'!$A$2:$D$54,4,FALSE)</f>
        <v>#N/A</v>
      </c>
      <c r="R1908" s="72" t="e">
        <f>VLOOKUP(N1908,'error categories'!$A$2:$D$54,3,FALSE)</f>
        <v>#N/A</v>
      </c>
      <c r="S1908" s="374"/>
      <c r="T1908" s="377"/>
      <c r="U1908" s="378">
        <f t="shared" si="261"/>
        <v>0</v>
      </c>
      <c r="V1908" s="390"/>
      <c r="W1908" s="391"/>
      <c r="X1908" s="380"/>
      <c r="Y1908" s="380"/>
      <c r="Z1908" s="390"/>
      <c r="AA1908" s="392"/>
      <c r="AB1908" s="393"/>
      <c r="AC1908" s="394"/>
      <c r="AD1908" s="382">
        <f t="shared" si="268"/>
        <v>0</v>
      </c>
      <c r="AE1908" s="383">
        <f t="shared" si="269"/>
        <v>0</v>
      </c>
      <c r="AF1908" s="379"/>
      <c r="AG1908" s="381"/>
      <c r="AH1908" s="379"/>
      <c r="AI1908" s="381"/>
      <c r="AJ1908" s="384" t="str">
        <f t="shared" si="262"/>
        <v/>
      </c>
      <c r="AK1908" s="385" t="str">
        <f t="shared" si="263"/>
        <v/>
      </c>
      <c r="AL1908" s="388" t="str">
        <f t="shared" si="264"/>
        <v/>
      </c>
      <c r="AM1908" s="389" t="str">
        <f t="shared" si="265"/>
        <v/>
      </c>
      <c r="AN1908" s="388" t="str">
        <f t="shared" si="266"/>
        <v/>
      </c>
      <c r="AO1908" s="389" t="str">
        <f t="shared" si="267"/>
        <v/>
      </c>
      <c r="AP1908" s="423"/>
      <c r="AQ1908" s="423"/>
      <c r="AR1908" s="431" t="e">
        <f>VLOOKUP($B1908,'acc names'!$C$2:$D$12102,2,FALSE)</f>
        <v>#N/A</v>
      </c>
      <c r="AS1908" s="431" t="e">
        <f>VLOOKUP($AQ1908,software!$A$1:$B$14605,2,FALSE)</f>
        <v>#N/A</v>
      </c>
      <c r="AT1908" s="423"/>
      <c r="AV1908" s="423"/>
    </row>
    <row r="1909" spans="1:48" ht="12.75" x14ac:dyDescent="0.2">
      <c r="A1909" s="101"/>
      <c r="B1909" s="42"/>
      <c r="C1909" s="142"/>
      <c r="D1909" s="143"/>
      <c r="E1909" s="107"/>
      <c r="F1909" s="46"/>
      <c r="G1909" s="46"/>
      <c r="H1909" s="46"/>
      <c r="I1909" s="46"/>
      <c r="J1909" s="46"/>
      <c r="K1909" s="46"/>
      <c r="L1909" s="139"/>
      <c r="M1909" s="41"/>
      <c r="N1909" s="45"/>
      <c r="O1909" s="47"/>
      <c r="P1909" s="43"/>
      <c r="Q1909" s="71" t="e">
        <f>VLOOKUP(N1909,'error categories'!$A$2:$D$54,4,FALSE)</f>
        <v>#N/A</v>
      </c>
      <c r="R1909" s="72" t="e">
        <f>VLOOKUP(N1909,'error categories'!$A$2:$D$54,3,FALSE)</f>
        <v>#N/A</v>
      </c>
      <c r="S1909" s="374"/>
      <c r="T1909" s="377"/>
      <c r="U1909" s="378">
        <f t="shared" si="261"/>
        <v>0</v>
      </c>
      <c r="V1909" s="379"/>
      <c r="W1909" s="380"/>
      <c r="X1909" s="380"/>
      <c r="Y1909" s="380"/>
      <c r="Z1909" s="379"/>
      <c r="AA1909" s="381"/>
      <c r="AB1909" s="379"/>
      <c r="AC1909" s="380"/>
      <c r="AD1909" s="382">
        <f t="shared" si="268"/>
        <v>0</v>
      </c>
      <c r="AE1909" s="383">
        <f t="shared" si="269"/>
        <v>0</v>
      </c>
      <c r="AF1909" s="379"/>
      <c r="AG1909" s="381"/>
      <c r="AH1909" s="379"/>
      <c r="AI1909" s="381"/>
      <c r="AJ1909" s="384" t="str">
        <f t="shared" si="262"/>
        <v/>
      </c>
      <c r="AK1909" s="385" t="str">
        <f t="shared" si="263"/>
        <v/>
      </c>
      <c r="AL1909" s="388" t="str">
        <f t="shared" si="264"/>
        <v/>
      </c>
      <c r="AM1909" s="389" t="str">
        <f t="shared" si="265"/>
        <v/>
      </c>
      <c r="AN1909" s="388" t="str">
        <f t="shared" si="266"/>
        <v/>
      </c>
      <c r="AO1909" s="389" t="str">
        <f t="shared" si="267"/>
        <v/>
      </c>
      <c r="AP1909" s="423"/>
      <c r="AQ1909" s="423"/>
      <c r="AR1909" s="431" t="e">
        <f>VLOOKUP($B1909,'acc names'!$C$2:$D$12102,2,FALSE)</f>
        <v>#N/A</v>
      </c>
      <c r="AS1909" s="431" t="e">
        <f>VLOOKUP($AQ1909,software!$A$1:$B$14605,2,FALSE)</f>
        <v>#N/A</v>
      </c>
      <c r="AT1909" s="423"/>
      <c r="AV1909" s="423"/>
    </row>
    <row r="1910" spans="1:48" ht="12.75" x14ac:dyDescent="0.2">
      <c r="A1910" s="101"/>
      <c r="B1910" s="42"/>
      <c r="C1910" s="142"/>
      <c r="D1910" s="143"/>
      <c r="E1910" s="107"/>
      <c r="F1910" s="46"/>
      <c r="G1910" s="46"/>
      <c r="H1910" s="46"/>
      <c r="I1910" s="46"/>
      <c r="J1910" s="46"/>
      <c r="K1910" s="46"/>
      <c r="L1910" s="139"/>
      <c r="M1910" s="41"/>
      <c r="N1910" s="45"/>
      <c r="O1910" s="47"/>
      <c r="P1910" s="43"/>
      <c r="Q1910" s="71" t="e">
        <f>VLOOKUP(N1910,'error categories'!$A$2:$D$54,4,FALSE)</f>
        <v>#N/A</v>
      </c>
      <c r="R1910" s="72" t="e">
        <f>VLOOKUP(N1910,'error categories'!$A$2:$D$54,3,FALSE)</f>
        <v>#N/A</v>
      </c>
      <c r="S1910" s="374"/>
      <c r="T1910" s="377"/>
      <c r="U1910" s="378">
        <f t="shared" si="261"/>
        <v>0</v>
      </c>
      <c r="V1910" s="379"/>
      <c r="W1910" s="380"/>
      <c r="X1910" s="380"/>
      <c r="Y1910" s="380"/>
      <c r="Z1910" s="379"/>
      <c r="AA1910" s="381"/>
      <c r="AB1910" s="379"/>
      <c r="AC1910" s="380"/>
      <c r="AD1910" s="382">
        <f t="shared" si="268"/>
        <v>0</v>
      </c>
      <c r="AE1910" s="383">
        <f t="shared" si="269"/>
        <v>0</v>
      </c>
      <c r="AF1910" s="379"/>
      <c r="AG1910" s="381"/>
      <c r="AH1910" s="379"/>
      <c r="AI1910" s="381"/>
      <c r="AJ1910" s="384" t="str">
        <f t="shared" si="262"/>
        <v/>
      </c>
      <c r="AK1910" s="385" t="str">
        <f t="shared" si="263"/>
        <v/>
      </c>
      <c r="AL1910" s="388" t="str">
        <f t="shared" si="264"/>
        <v/>
      </c>
      <c r="AM1910" s="389" t="str">
        <f t="shared" si="265"/>
        <v/>
      </c>
      <c r="AN1910" s="388" t="str">
        <f t="shared" si="266"/>
        <v/>
      </c>
      <c r="AO1910" s="389" t="str">
        <f t="shared" si="267"/>
        <v/>
      </c>
      <c r="AP1910" s="423"/>
      <c r="AQ1910" s="423"/>
      <c r="AR1910" s="431" t="e">
        <f>VLOOKUP($B1910,'acc names'!$C$2:$D$12102,2,FALSE)</f>
        <v>#N/A</v>
      </c>
      <c r="AS1910" s="431" t="e">
        <f>VLOOKUP($AQ1910,software!$A$1:$B$14605,2,FALSE)</f>
        <v>#N/A</v>
      </c>
      <c r="AT1910" s="423"/>
      <c r="AV1910" s="423"/>
    </row>
    <row r="1911" spans="1:48" ht="12.75" x14ac:dyDescent="0.2">
      <c r="A1911" s="101"/>
      <c r="B1911" s="42"/>
      <c r="C1911" s="142"/>
      <c r="D1911" s="143"/>
      <c r="E1911" s="107"/>
      <c r="F1911" s="46"/>
      <c r="G1911" s="46"/>
      <c r="H1911" s="46"/>
      <c r="I1911" s="46"/>
      <c r="J1911" s="46"/>
      <c r="K1911" s="46"/>
      <c r="L1911" s="139"/>
      <c r="M1911" s="41"/>
      <c r="N1911" s="45"/>
      <c r="O1911" s="47"/>
      <c r="P1911" s="43"/>
      <c r="Q1911" s="71" t="e">
        <f>VLOOKUP(N1911,'error categories'!$A$2:$D$54,4,FALSE)</f>
        <v>#N/A</v>
      </c>
      <c r="R1911" s="72" t="e">
        <f>VLOOKUP(N1911,'error categories'!$A$2:$D$54,3,FALSE)</f>
        <v>#N/A</v>
      </c>
      <c r="S1911" s="374"/>
      <c r="T1911" s="377"/>
      <c r="U1911" s="378">
        <f t="shared" si="261"/>
        <v>0</v>
      </c>
      <c r="V1911" s="379"/>
      <c r="W1911" s="380"/>
      <c r="X1911" s="380"/>
      <c r="Y1911" s="380"/>
      <c r="Z1911" s="379"/>
      <c r="AA1911" s="381"/>
      <c r="AB1911" s="379"/>
      <c r="AC1911" s="380"/>
      <c r="AD1911" s="382">
        <f t="shared" si="268"/>
        <v>0</v>
      </c>
      <c r="AE1911" s="383">
        <f t="shared" si="269"/>
        <v>0</v>
      </c>
      <c r="AF1911" s="379"/>
      <c r="AG1911" s="381"/>
      <c r="AH1911" s="379"/>
      <c r="AI1911" s="381"/>
      <c r="AJ1911" s="384" t="str">
        <f t="shared" si="262"/>
        <v/>
      </c>
      <c r="AK1911" s="385" t="str">
        <f t="shared" si="263"/>
        <v/>
      </c>
      <c r="AL1911" s="388" t="str">
        <f t="shared" si="264"/>
        <v/>
      </c>
      <c r="AM1911" s="389" t="str">
        <f t="shared" si="265"/>
        <v/>
      </c>
      <c r="AN1911" s="388" t="str">
        <f t="shared" si="266"/>
        <v/>
      </c>
      <c r="AO1911" s="389" t="str">
        <f t="shared" si="267"/>
        <v/>
      </c>
      <c r="AP1911" s="423"/>
      <c r="AQ1911" s="423"/>
      <c r="AR1911" s="431" t="e">
        <f>VLOOKUP($B1911,'acc names'!$C$2:$D$12102,2,FALSE)</f>
        <v>#N/A</v>
      </c>
      <c r="AS1911" s="431" t="e">
        <f>VLOOKUP($AQ1911,software!$A$1:$B$14605,2,FALSE)</f>
        <v>#N/A</v>
      </c>
      <c r="AT1911" s="423"/>
      <c r="AV1911" s="423"/>
    </row>
    <row r="1912" spans="1:48" ht="12.75" x14ac:dyDescent="0.2">
      <c r="A1912" s="101"/>
      <c r="B1912" s="42"/>
      <c r="C1912" s="142"/>
      <c r="D1912" s="143"/>
      <c r="E1912" s="107"/>
      <c r="F1912" s="46"/>
      <c r="G1912" s="46"/>
      <c r="H1912" s="46"/>
      <c r="I1912" s="46"/>
      <c r="J1912" s="46"/>
      <c r="K1912" s="46"/>
      <c r="L1912" s="139"/>
      <c r="M1912" s="41"/>
      <c r="N1912" s="45"/>
      <c r="O1912" s="47"/>
      <c r="P1912" s="43"/>
      <c r="Q1912" s="71" t="e">
        <f>VLOOKUP(N1912,'error categories'!$A$2:$D$54,4,FALSE)</f>
        <v>#N/A</v>
      </c>
      <c r="R1912" s="72" t="e">
        <f>VLOOKUP(N1912,'error categories'!$A$2:$D$54,3,FALSE)</f>
        <v>#N/A</v>
      </c>
      <c r="S1912" s="374"/>
      <c r="T1912" s="377"/>
      <c r="U1912" s="378">
        <f t="shared" si="261"/>
        <v>0</v>
      </c>
      <c r="V1912" s="390"/>
      <c r="W1912" s="391"/>
      <c r="X1912" s="380"/>
      <c r="Y1912" s="380"/>
      <c r="Z1912" s="390"/>
      <c r="AA1912" s="392"/>
      <c r="AB1912" s="393"/>
      <c r="AC1912" s="394"/>
      <c r="AD1912" s="382">
        <f t="shared" si="268"/>
        <v>0</v>
      </c>
      <c r="AE1912" s="383">
        <f t="shared" si="269"/>
        <v>0</v>
      </c>
      <c r="AF1912" s="379"/>
      <c r="AG1912" s="381"/>
      <c r="AH1912" s="379"/>
      <c r="AI1912" s="381"/>
      <c r="AJ1912" s="384" t="str">
        <f t="shared" si="262"/>
        <v/>
      </c>
      <c r="AK1912" s="385" t="str">
        <f t="shared" si="263"/>
        <v/>
      </c>
      <c r="AL1912" s="388" t="str">
        <f t="shared" si="264"/>
        <v/>
      </c>
      <c r="AM1912" s="389" t="str">
        <f t="shared" si="265"/>
        <v/>
      </c>
      <c r="AN1912" s="388" t="str">
        <f t="shared" si="266"/>
        <v/>
      </c>
      <c r="AO1912" s="389" t="str">
        <f t="shared" si="267"/>
        <v/>
      </c>
      <c r="AP1912" s="423"/>
      <c r="AQ1912" s="423"/>
      <c r="AR1912" s="431" t="e">
        <f>VLOOKUP($B1912,'acc names'!$C$2:$D$12102,2,FALSE)</f>
        <v>#N/A</v>
      </c>
      <c r="AS1912" s="431" t="e">
        <f>VLOOKUP($AQ1912,software!$A$1:$B$14605,2,FALSE)</f>
        <v>#N/A</v>
      </c>
      <c r="AT1912" s="423"/>
      <c r="AV1912" s="423"/>
    </row>
    <row r="1913" spans="1:48" ht="12.75" x14ac:dyDescent="0.2">
      <c r="A1913" s="101"/>
      <c r="B1913" s="42"/>
      <c r="C1913" s="142"/>
      <c r="D1913" s="143"/>
      <c r="E1913" s="107"/>
      <c r="F1913" s="46"/>
      <c r="G1913" s="46"/>
      <c r="H1913" s="46"/>
      <c r="I1913" s="46"/>
      <c r="J1913" s="46"/>
      <c r="K1913" s="46"/>
      <c r="L1913" s="139"/>
      <c r="M1913" s="41"/>
      <c r="N1913" s="45"/>
      <c r="O1913" s="47"/>
      <c r="P1913" s="43"/>
      <c r="Q1913" s="71" t="e">
        <f>VLOOKUP(N1913,'error categories'!$A$2:$D$54,4,FALSE)</f>
        <v>#N/A</v>
      </c>
      <c r="R1913" s="72" t="e">
        <f>VLOOKUP(N1913,'error categories'!$A$2:$D$54,3,FALSE)</f>
        <v>#N/A</v>
      </c>
      <c r="S1913" s="374"/>
      <c r="T1913" s="377"/>
      <c r="U1913" s="378">
        <f t="shared" si="261"/>
        <v>0</v>
      </c>
      <c r="V1913" s="390"/>
      <c r="W1913" s="391"/>
      <c r="X1913" s="380"/>
      <c r="Y1913" s="380"/>
      <c r="Z1913" s="390"/>
      <c r="AA1913" s="392"/>
      <c r="AB1913" s="393"/>
      <c r="AC1913" s="394"/>
      <c r="AD1913" s="382">
        <f t="shared" si="268"/>
        <v>0</v>
      </c>
      <c r="AE1913" s="383">
        <f t="shared" si="269"/>
        <v>0</v>
      </c>
      <c r="AF1913" s="379"/>
      <c r="AG1913" s="381"/>
      <c r="AH1913" s="379"/>
      <c r="AI1913" s="381"/>
      <c r="AJ1913" s="384" t="str">
        <f t="shared" si="262"/>
        <v/>
      </c>
      <c r="AK1913" s="385" t="str">
        <f t="shared" si="263"/>
        <v/>
      </c>
      <c r="AL1913" s="388" t="str">
        <f t="shared" si="264"/>
        <v/>
      </c>
      <c r="AM1913" s="389" t="str">
        <f t="shared" si="265"/>
        <v/>
      </c>
      <c r="AN1913" s="388" t="str">
        <f t="shared" si="266"/>
        <v/>
      </c>
      <c r="AO1913" s="389" t="str">
        <f t="shared" si="267"/>
        <v/>
      </c>
      <c r="AP1913" s="423"/>
      <c r="AQ1913" s="423"/>
      <c r="AR1913" s="431" t="e">
        <f>VLOOKUP($B1913,'acc names'!$C$2:$D$12102,2,FALSE)</f>
        <v>#N/A</v>
      </c>
      <c r="AS1913" s="431" t="e">
        <f>VLOOKUP($AQ1913,software!$A$1:$B$14605,2,FALSE)</f>
        <v>#N/A</v>
      </c>
      <c r="AT1913" s="423"/>
      <c r="AV1913" s="423"/>
    </row>
    <row r="1914" spans="1:48" ht="12.75" x14ac:dyDescent="0.2">
      <c r="A1914" s="101"/>
      <c r="B1914" s="42"/>
      <c r="C1914" s="142"/>
      <c r="D1914" s="143"/>
      <c r="E1914" s="107"/>
      <c r="F1914" s="46"/>
      <c r="G1914" s="46"/>
      <c r="H1914" s="46"/>
      <c r="I1914" s="46"/>
      <c r="J1914" s="46"/>
      <c r="K1914" s="46"/>
      <c r="L1914" s="139"/>
      <c r="M1914" s="41"/>
      <c r="N1914" s="45"/>
      <c r="O1914" s="47"/>
      <c r="P1914" s="43"/>
      <c r="Q1914" s="71" t="e">
        <f>VLOOKUP(N1914,'error categories'!$A$2:$D$54,4,FALSE)</f>
        <v>#N/A</v>
      </c>
      <c r="R1914" s="72" t="e">
        <f>VLOOKUP(N1914,'error categories'!$A$2:$D$54,3,FALSE)</f>
        <v>#N/A</v>
      </c>
      <c r="S1914" s="374"/>
      <c r="T1914" s="377"/>
      <c r="U1914" s="378">
        <f t="shared" si="261"/>
        <v>0</v>
      </c>
      <c r="V1914" s="390"/>
      <c r="W1914" s="391"/>
      <c r="X1914" s="380"/>
      <c r="Y1914" s="380"/>
      <c r="Z1914" s="390"/>
      <c r="AA1914" s="392"/>
      <c r="AB1914" s="393"/>
      <c r="AC1914" s="394"/>
      <c r="AD1914" s="382">
        <f t="shared" si="268"/>
        <v>0</v>
      </c>
      <c r="AE1914" s="383">
        <f t="shared" si="269"/>
        <v>0</v>
      </c>
      <c r="AF1914" s="379"/>
      <c r="AG1914" s="381"/>
      <c r="AH1914" s="379"/>
      <c r="AI1914" s="381"/>
      <c r="AJ1914" s="384" t="str">
        <f t="shared" si="262"/>
        <v/>
      </c>
      <c r="AK1914" s="385" t="str">
        <f t="shared" si="263"/>
        <v/>
      </c>
      <c r="AL1914" s="388" t="str">
        <f t="shared" si="264"/>
        <v/>
      </c>
      <c r="AM1914" s="389" t="str">
        <f t="shared" si="265"/>
        <v/>
      </c>
      <c r="AN1914" s="388" t="str">
        <f t="shared" si="266"/>
        <v/>
      </c>
      <c r="AO1914" s="389" t="str">
        <f t="shared" si="267"/>
        <v/>
      </c>
      <c r="AP1914" s="423"/>
      <c r="AQ1914" s="423"/>
      <c r="AR1914" s="431" t="e">
        <f>VLOOKUP($B1914,'acc names'!$C$2:$D$12102,2,FALSE)</f>
        <v>#N/A</v>
      </c>
      <c r="AS1914" s="431" t="e">
        <f>VLOOKUP($AQ1914,software!$A$1:$B$14605,2,FALSE)</f>
        <v>#N/A</v>
      </c>
      <c r="AT1914" s="423"/>
      <c r="AV1914" s="423"/>
    </row>
    <row r="1915" spans="1:48" ht="12.75" x14ac:dyDescent="0.2">
      <c r="A1915" s="101"/>
      <c r="B1915" s="42"/>
      <c r="C1915" s="142"/>
      <c r="D1915" s="143"/>
      <c r="E1915" s="107"/>
      <c r="F1915" s="46"/>
      <c r="G1915" s="46"/>
      <c r="H1915" s="46"/>
      <c r="I1915" s="46"/>
      <c r="J1915" s="46"/>
      <c r="K1915" s="46"/>
      <c r="L1915" s="139"/>
      <c r="M1915" s="41"/>
      <c r="N1915" s="45"/>
      <c r="O1915" s="47"/>
      <c r="P1915" s="43"/>
      <c r="Q1915" s="71" t="e">
        <f>VLOOKUP(N1915,'error categories'!$A$2:$D$54,4,FALSE)</f>
        <v>#N/A</v>
      </c>
      <c r="R1915" s="72" t="e">
        <f>VLOOKUP(N1915,'error categories'!$A$2:$D$54,3,FALSE)</f>
        <v>#N/A</v>
      </c>
      <c r="S1915" s="374"/>
      <c r="T1915" s="377"/>
      <c r="U1915" s="378">
        <f t="shared" si="261"/>
        <v>0</v>
      </c>
      <c r="V1915" s="390"/>
      <c r="W1915" s="391"/>
      <c r="X1915" s="380"/>
      <c r="Y1915" s="380"/>
      <c r="Z1915" s="390"/>
      <c r="AA1915" s="392"/>
      <c r="AB1915" s="393"/>
      <c r="AC1915" s="394"/>
      <c r="AD1915" s="382">
        <f t="shared" si="268"/>
        <v>0</v>
      </c>
      <c r="AE1915" s="383">
        <f t="shared" si="269"/>
        <v>0</v>
      </c>
      <c r="AF1915" s="379"/>
      <c r="AG1915" s="381"/>
      <c r="AH1915" s="379"/>
      <c r="AI1915" s="381"/>
      <c r="AJ1915" s="384" t="str">
        <f t="shared" si="262"/>
        <v/>
      </c>
      <c r="AK1915" s="385" t="str">
        <f t="shared" si="263"/>
        <v/>
      </c>
      <c r="AL1915" s="388" t="str">
        <f t="shared" si="264"/>
        <v/>
      </c>
      <c r="AM1915" s="389" t="str">
        <f t="shared" si="265"/>
        <v/>
      </c>
      <c r="AN1915" s="388" t="str">
        <f t="shared" si="266"/>
        <v/>
      </c>
      <c r="AO1915" s="389" t="str">
        <f t="shared" si="267"/>
        <v/>
      </c>
      <c r="AP1915" s="423"/>
      <c r="AQ1915" s="423"/>
      <c r="AR1915" s="431" t="e">
        <f>VLOOKUP($B1915,'acc names'!$C$2:$D$12102,2,FALSE)</f>
        <v>#N/A</v>
      </c>
      <c r="AS1915" s="431" t="e">
        <f>VLOOKUP($AQ1915,software!$A$1:$B$14605,2,FALSE)</f>
        <v>#N/A</v>
      </c>
      <c r="AT1915" s="423"/>
      <c r="AV1915" s="423"/>
    </row>
    <row r="1916" spans="1:48" ht="12.75" x14ac:dyDescent="0.2">
      <c r="A1916" s="101"/>
      <c r="B1916" s="42"/>
      <c r="C1916" s="142"/>
      <c r="D1916" s="143"/>
      <c r="E1916" s="107"/>
      <c r="F1916" s="46"/>
      <c r="G1916" s="46"/>
      <c r="H1916" s="46"/>
      <c r="I1916" s="46"/>
      <c r="J1916" s="46"/>
      <c r="K1916" s="46"/>
      <c r="L1916" s="139"/>
      <c r="M1916" s="41"/>
      <c r="N1916" s="45"/>
      <c r="O1916" s="47"/>
      <c r="P1916" s="43"/>
      <c r="Q1916" s="71" t="e">
        <f>VLOOKUP(N1916,'error categories'!$A$2:$D$54,4,FALSE)</f>
        <v>#N/A</v>
      </c>
      <c r="R1916" s="72" t="e">
        <f>VLOOKUP(N1916,'error categories'!$A$2:$D$54,3,FALSE)</f>
        <v>#N/A</v>
      </c>
      <c r="S1916" s="374"/>
      <c r="T1916" s="377"/>
      <c r="U1916" s="378">
        <f t="shared" si="261"/>
        <v>0</v>
      </c>
      <c r="V1916" s="390"/>
      <c r="W1916" s="391"/>
      <c r="X1916" s="380"/>
      <c r="Y1916" s="380"/>
      <c r="Z1916" s="390"/>
      <c r="AA1916" s="392"/>
      <c r="AB1916" s="393"/>
      <c r="AC1916" s="394"/>
      <c r="AD1916" s="382">
        <f t="shared" si="268"/>
        <v>0</v>
      </c>
      <c r="AE1916" s="383">
        <f t="shared" si="269"/>
        <v>0</v>
      </c>
      <c r="AF1916" s="379"/>
      <c r="AG1916" s="381"/>
      <c r="AH1916" s="379"/>
      <c r="AI1916" s="381"/>
      <c r="AJ1916" s="384" t="str">
        <f t="shared" si="262"/>
        <v/>
      </c>
      <c r="AK1916" s="385" t="str">
        <f t="shared" si="263"/>
        <v/>
      </c>
      <c r="AL1916" s="388" t="str">
        <f t="shared" si="264"/>
        <v/>
      </c>
      <c r="AM1916" s="389" t="str">
        <f t="shared" si="265"/>
        <v/>
      </c>
      <c r="AN1916" s="388" t="str">
        <f t="shared" si="266"/>
        <v/>
      </c>
      <c r="AO1916" s="389" t="str">
        <f t="shared" si="267"/>
        <v/>
      </c>
      <c r="AP1916" s="423"/>
      <c r="AQ1916" s="423"/>
      <c r="AR1916" s="431" t="e">
        <f>VLOOKUP($B1916,'acc names'!$C$2:$D$12102,2,FALSE)</f>
        <v>#N/A</v>
      </c>
      <c r="AS1916" s="431" t="e">
        <f>VLOOKUP($AQ1916,software!$A$1:$B$14605,2,FALSE)</f>
        <v>#N/A</v>
      </c>
      <c r="AT1916" s="423"/>
      <c r="AV1916" s="423"/>
    </row>
    <row r="1917" spans="1:48" ht="12.75" x14ac:dyDescent="0.2">
      <c r="A1917" s="101"/>
      <c r="B1917" s="42"/>
      <c r="C1917" s="142"/>
      <c r="D1917" s="143"/>
      <c r="E1917" s="107"/>
      <c r="F1917" s="46"/>
      <c r="G1917" s="46"/>
      <c r="H1917" s="46"/>
      <c r="I1917" s="46"/>
      <c r="J1917" s="46"/>
      <c r="K1917" s="46"/>
      <c r="L1917" s="139"/>
      <c r="M1917" s="41"/>
      <c r="N1917" s="45"/>
      <c r="O1917" s="47"/>
      <c r="P1917" s="43"/>
      <c r="Q1917" s="71" t="e">
        <f>VLOOKUP(N1917,'error categories'!$A$2:$D$54,4,FALSE)</f>
        <v>#N/A</v>
      </c>
      <c r="R1917" s="72" t="e">
        <f>VLOOKUP(N1917,'error categories'!$A$2:$D$54,3,FALSE)</f>
        <v>#N/A</v>
      </c>
      <c r="S1917" s="374"/>
      <c r="T1917" s="377"/>
      <c r="U1917" s="378">
        <f t="shared" si="261"/>
        <v>0</v>
      </c>
      <c r="V1917" s="379"/>
      <c r="W1917" s="380"/>
      <c r="X1917" s="380"/>
      <c r="Y1917" s="380"/>
      <c r="Z1917" s="379"/>
      <c r="AA1917" s="381"/>
      <c r="AB1917" s="379"/>
      <c r="AC1917" s="380"/>
      <c r="AD1917" s="382">
        <f t="shared" si="268"/>
        <v>0</v>
      </c>
      <c r="AE1917" s="383">
        <f t="shared" si="269"/>
        <v>0</v>
      </c>
      <c r="AF1917" s="379"/>
      <c r="AG1917" s="381"/>
      <c r="AH1917" s="379"/>
      <c r="AI1917" s="381"/>
      <c r="AJ1917" s="384" t="str">
        <f t="shared" si="262"/>
        <v/>
      </c>
      <c r="AK1917" s="385" t="str">
        <f t="shared" si="263"/>
        <v/>
      </c>
      <c r="AL1917" s="388" t="str">
        <f t="shared" si="264"/>
        <v/>
      </c>
      <c r="AM1917" s="389" t="str">
        <f t="shared" si="265"/>
        <v/>
      </c>
      <c r="AN1917" s="388" t="str">
        <f t="shared" si="266"/>
        <v/>
      </c>
      <c r="AO1917" s="389" t="str">
        <f t="shared" si="267"/>
        <v/>
      </c>
      <c r="AP1917" s="423"/>
      <c r="AQ1917" s="423"/>
      <c r="AR1917" s="431" t="e">
        <f>VLOOKUP($B1917,'acc names'!$C$2:$D$12102,2,FALSE)</f>
        <v>#N/A</v>
      </c>
      <c r="AS1917" s="431" t="e">
        <f>VLOOKUP($AQ1917,software!$A$1:$B$14605,2,FALSE)</f>
        <v>#N/A</v>
      </c>
      <c r="AT1917" s="423"/>
      <c r="AV1917" s="423"/>
    </row>
    <row r="1918" spans="1:48" ht="12.75" x14ac:dyDescent="0.2">
      <c r="A1918" s="101"/>
      <c r="B1918" s="42"/>
      <c r="C1918" s="142"/>
      <c r="D1918" s="143"/>
      <c r="E1918" s="107"/>
      <c r="F1918" s="46"/>
      <c r="G1918" s="46"/>
      <c r="H1918" s="46"/>
      <c r="I1918" s="46"/>
      <c r="J1918" s="46"/>
      <c r="K1918" s="46"/>
      <c r="L1918" s="139"/>
      <c r="M1918" s="41"/>
      <c r="N1918" s="45"/>
      <c r="O1918" s="47"/>
      <c r="P1918" s="43"/>
      <c r="Q1918" s="71" t="e">
        <f>VLOOKUP(N1918,'error categories'!$A$2:$D$54,4,FALSE)</f>
        <v>#N/A</v>
      </c>
      <c r="R1918" s="72" t="e">
        <f>VLOOKUP(N1918,'error categories'!$A$2:$D$54,3,FALSE)</f>
        <v>#N/A</v>
      </c>
      <c r="S1918" s="374"/>
      <c r="T1918" s="377"/>
      <c r="U1918" s="378">
        <f t="shared" si="261"/>
        <v>0</v>
      </c>
      <c r="V1918" s="379"/>
      <c r="W1918" s="380"/>
      <c r="X1918" s="380"/>
      <c r="Y1918" s="380"/>
      <c r="Z1918" s="379"/>
      <c r="AA1918" s="381"/>
      <c r="AB1918" s="379"/>
      <c r="AC1918" s="380"/>
      <c r="AD1918" s="382">
        <f t="shared" si="268"/>
        <v>0</v>
      </c>
      <c r="AE1918" s="383">
        <f t="shared" si="269"/>
        <v>0</v>
      </c>
      <c r="AF1918" s="379"/>
      <c r="AG1918" s="381"/>
      <c r="AH1918" s="379"/>
      <c r="AI1918" s="381"/>
      <c r="AJ1918" s="384" t="str">
        <f t="shared" si="262"/>
        <v/>
      </c>
      <c r="AK1918" s="385" t="str">
        <f t="shared" si="263"/>
        <v/>
      </c>
      <c r="AL1918" s="388" t="str">
        <f t="shared" si="264"/>
        <v/>
      </c>
      <c r="AM1918" s="389" t="str">
        <f t="shared" si="265"/>
        <v/>
      </c>
      <c r="AN1918" s="388" t="str">
        <f t="shared" si="266"/>
        <v/>
      </c>
      <c r="AO1918" s="389" t="str">
        <f t="shared" si="267"/>
        <v/>
      </c>
      <c r="AP1918" s="423"/>
      <c r="AQ1918" s="423"/>
      <c r="AR1918" s="431" t="e">
        <f>VLOOKUP($B1918,'acc names'!$C$2:$D$12102,2,FALSE)</f>
        <v>#N/A</v>
      </c>
      <c r="AS1918" s="431" t="e">
        <f>VLOOKUP($AQ1918,software!$A$1:$B$14605,2,FALSE)</f>
        <v>#N/A</v>
      </c>
      <c r="AT1918" s="423"/>
      <c r="AV1918" s="423"/>
    </row>
    <row r="1919" spans="1:48" ht="12.75" x14ac:dyDescent="0.2">
      <c r="A1919" s="101"/>
      <c r="B1919" s="42"/>
      <c r="C1919" s="142"/>
      <c r="D1919" s="143"/>
      <c r="E1919" s="107"/>
      <c r="F1919" s="46"/>
      <c r="G1919" s="46"/>
      <c r="H1919" s="46"/>
      <c r="I1919" s="46"/>
      <c r="J1919" s="46"/>
      <c r="K1919" s="46"/>
      <c r="L1919" s="139"/>
      <c r="M1919" s="41"/>
      <c r="N1919" s="45"/>
      <c r="O1919" s="47"/>
      <c r="P1919" s="43"/>
      <c r="Q1919" s="71" t="e">
        <f>VLOOKUP(N1919,'error categories'!$A$2:$D$54,4,FALSE)</f>
        <v>#N/A</v>
      </c>
      <c r="R1919" s="72" t="e">
        <f>VLOOKUP(N1919,'error categories'!$A$2:$D$54,3,FALSE)</f>
        <v>#N/A</v>
      </c>
      <c r="S1919" s="374"/>
      <c r="T1919" s="377"/>
      <c r="U1919" s="378">
        <f t="shared" si="261"/>
        <v>0</v>
      </c>
      <c r="V1919" s="390"/>
      <c r="W1919" s="391"/>
      <c r="X1919" s="380"/>
      <c r="Y1919" s="380"/>
      <c r="Z1919" s="390"/>
      <c r="AA1919" s="392"/>
      <c r="AB1919" s="393"/>
      <c r="AC1919" s="394"/>
      <c r="AD1919" s="382">
        <f t="shared" si="268"/>
        <v>0</v>
      </c>
      <c r="AE1919" s="383">
        <f t="shared" si="269"/>
        <v>0</v>
      </c>
      <c r="AF1919" s="379"/>
      <c r="AG1919" s="381"/>
      <c r="AH1919" s="379"/>
      <c r="AI1919" s="381"/>
      <c r="AJ1919" s="384" t="str">
        <f t="shared" si="262"/>
        <v/>
      </c>
      <c r="AK1919" s="385" t="str">
        <f t="shared" si="263"/>
        <v/>
      </c>
      <c r="AL1919" s="388" t="str">
        <f t="shared" si="264"/>
        <v/>
      </c>
      <c r="AM1919" s="389" t="str">
        <f t="shared" si="265"/>
        <v/>
      </c>
      <c r="AN1919" s="388" t="str">
        <f t="shared" si="266"/>
        <v/>
      </c>
      <c r="AO1919" s="389" t="str">
        <f t="shared" si="267"/>
        <v/>
      </c>
      <c r="AP1919" s="423"/>
      <c r="AQ1919" s="423"/>
      <c r="AR1919" s="431" t="e">
        <f>VLOOKUP($B1919,'acc names'!$C$2:$D$12102,2,FALSE)</f>
        <v>#N/A</v>
      </c>
      <c r="AS1919" s="431" t="e">
        <f>VLOOKUP($AQ1919,software!$A$1:$B$14605,2,FALSE)</f>
        <v>#N/A</v>
      </c>
      <c r="AT1919" s="423"/>
      <c r="AV1919" s="423"/>
    </row>
    <row r="1920" spans="1:48" ht="12.75" x14ac:dyDescent="0.2">
      <c r="A1920" s="101"/>
      <c r="B1920" s="42"/>
      <c r="C1920" s="142"/>
      <c r="D1920" s="143"/>
      <c r="E1920" s="107"/>
      <c r="F1920" s="46"/>
      <c r="G1920" s="46"/>
      <c r="H1920" s="46"/>
      <c r="I1920" s="46"/>
      <c r="J1920" s="46"/>
      <c r="K1920" s="46"/>
      <c r="L1920" s="139"/>
      <c r="M1920" s="41"/>
      <c r="N1920" s="45"/>
      <c r="O1920" s="47"/>
      <c r="P1920" s="43"/>
      <c r="Q1920" s="71" t="e">
        <f>VLOOKUP(N1920,'error categories'!$A$2:$D$54,4,FALSE)</f>
        <v>#N/A</v>
      </c>
      <c r="R1920" s="72" t="e">
        <f>VLOOKUP(N1920,'error categories'!$A$2:$D$54,3,FALSE)</f>
        <v>#N/A</v>
      </c>
      <c r="S1920" s="374"/>
      <c r="T1920" s="377"/>
      <c r="U1920" s="378">
        <f t="shared" si="261"/>
        <v>0</v>
      </c>
      <c r="V1920" s="390"/>
      <c r="W1920" s="391"/>
      <c r="X1920" s="380"/>
      <c r="Y1920" s="380"/>
      <c r="Z1920" s="390"/>
      <c r="AA1920" s="392"/>
      <c r="AB1920" s="393"/>
      <c r="AC1920" s="394"/>
      <c r="AD1920" s="382">
        <f t="shared" si="268"/>
        <v>0</v>
      </c>
      <c r="AE1920" s="383">
        <f t="shared" si="269"/>
        <v>0</v>
      </c>
      <c r="AF1920" s="379"/>
      <c r="AG1920" s="381"/>
      <c r="AH1920" s="379"/>
      <c r="AI1920" s="381"/>
      <c r="AJ1920" s="384" t="str">
        <f t="shared" si="262"/>
        <v/>
      </c>
      <c r="AK1920" s="385" t="str">
        <f t="shared" si="263"/>
        <v/>
      </c>
      <c r="AL1920" s="388" t="str">
        <f t="shared" si="264"/>
        <v/>
      </c>
      <c r="AM1920" s="389" t="str">
        <f t="shared" si="265"/>
        <v/>
      </c>
      <c r="AN1920" s="388" t="str">
        <f t="shared" si="266"/>
        <v/>
      </c>
      <c r="AO1920" s="389" t="str">
        <f t="shared" si="267"/>
        <v/>
      </c>
      <c r="AP1920" s="423"/>
      <c r="AQ1920" s="423"/>
      <c r="AR1920" s="431" t="e">
        <f>VLOOKUP($B1920,'acc names'!$C$2:$D$12102,2,FALSE)</f>
        <v>#N/A</v>
      </c>
      <c r="AS1920" s="431" t="e">
        <f>VLOOKUP($AQ1920,software!$A$1:$B$14605,2,FALSE)</f>
        <v>#N/A</v>
      </c>
      <c r="AT1920" s="423"/>
      <c r="AV1920" s="423"/>
    </row>
    <row r="1921" spans="1:48" ht="12.75" x14ac:dyDescent="0.2">
      <c r="A1921" s="101"/>
      <c r="B1921" s="42"/>
      <c r="C1921" s="142"/>
      <c r="D1921" s="143"/>
      <c r="E1921" s="107"/>
      <c r="F1921" s="46"/>
      <c r="G1921" s="46"/>
      <c r="H1921" s="46"/>
      <c r="I1921" s="46"/>
      <c r="J1921" s="46"/>
      <c r="K1921" s="46"/>
      <c r="L1921" s="139"/>
      <c r="M1921" s="41"/>
      <c r="N1921" s="45"/>
      <c r="O1921" s="47"/>
      <c r="P1921" s="43"/>
      <c r="Q1921" s="71" t="e">
        <f>VLOOKUP(N1921,'error categories'!$A$2:$D$54,4,FALSE)</f>
        <v>#N/A</v>
      </c>
      <c r="R1921" s="72" t="e">
        <f>VLOOKUP(N1921,'error categories'!$A$2:$D$54,3,FALSE)</f>
        <v>#N/A</v>
      </c>
      <c r="S1921" s="374"/>
      <c r="T1921" s="377"/>
      <c r="U1921" s="378">
        <f t="shared" si="261"/>
        <v>0</v>
      </c>
      <c r="V1921" s="390"/>
      <c r="W1921" s="391"/>
      <c r="X1921" s="380"/>
      <c r="Y1921" s="380"/>
      <c r="Z1921" s="390"/>
      <c r="AA1921" s="392"/>
      <c r="AB1921" s="393"/>
      <c r="AC1921" s="394"/>
      <c r="AD1921" s="382">
        <f t="shared" si="268"/>
        <v>0</v>
      </c>
      <c r="AE1921" s="383">
        <f t="shared" si="269"/>
        <v>0</v>
      </c>
      <c r="AF1921" s="379"/>
      <c r="AG1921" s="381"/>
      <c r="AH1921" s="379"/>
      <c r="AI1921" s="381"/>
      <c r="AJ1921" s="384" t="str">
        <f t="shared" si="262"/>
        <v/>
      </c>
      <c r="AK1921" s="385" t="str">
        <f t="shared" si="263"/>
        <v/>
      </c>
      <c r="AL1921" s="388" t="str">
        <f t="shared" si="264"/>
        <v/>
      </c>
      <c r="AM1921" s="389" t="str">
        <f t="shared" si="265"/>
        <v/>
      </c>
      <c r="AN1921" s="388" t="str">
        <f t="shared" si="266"/>
        <v/>
      </c>
      <c r="AO1921" s="389" t="str">
        <f t="shared" si="267"/>
        <v/>
      </c>
      <c r="AP1921" s="423"/>
      <c r="AQ1921" s="423"/>
      <c r="AR1921" s="431" t="e">
        <f>VLOOKUP($B1921,'acc names'!$C$2:$D$12102,2,FALSE)</f>
        <v>#N/A</v>
      </c>
      <c r="AS1921" s="431" t="e">
        <f>VLOOKUP($AQ1921,software!$A$1:$B$14605,2,FALSE)</f>
        <v>#N/A</v>
      </c>
      <c r="AT1921" s="423"/>
      <c r="AV1921" s="423"/>
    </row>
    <row r="1922" spans="1:48" ht="12.75" x14ac:dyDescent="0.2">
      <c r="A1922" s="101"/>
      <c r="B1922" s="42"/>
      <c r="C1922" s="142"/>
      <c r="D1922" s="143"/>
      <c r="E1922" s="107"/>
      <c r="F1922" s="46"/>
      <c r="G1922" s="46"/>
      <c r="H1922" s="46"/>
      <c r="I1922" s="46"/>
      <c r="J1922" s="46"/>
      <c r="K1922" s="46"/>
      <c r="L1922" s="139"/>
      <c r="M1922" s="41"/>
      <c r="N1922" s="45"/>
      <c r="O1922" s="47"/>
      <c r="P1922" s="43"/>
      <c r="Q1922" s="71" t="e">
        <f>VLOOKUP(N1922,'error categories'!$A$2:$D$54,4,FALSE)</f>
        <v>#N/A</v>
      </c>
      <c r="R1922" s="72" t="e">
        <f>VLOOKUP(N1922,'error categories'!$A$2:$D$54,3,FALSE)</f>
        <v>#N/A</v>
      </c>
      <c r="S1922" s="374"/>
      <c r="T1922" s="377"/>
      <c r="U1922" s="378">
        <f t="shared" si="261"/>
        <v>0</v>
      </c>
      <c r="V1922" s="390"/>
      <c r="W1922" s="391"/>
      <c r="X1922" s="380"/>
      <c r="Y1922" s="380"/>
      <c r="Z1922" s="390"/>
      <c r="AA1922" s="392"/>
      <c r="AB1922" s="393"/>
      <c r="AC1922" s="394"/>
      <c r="AD1922" s="382">
        <f t="shared" si="268"/>
        <v>0</v>
      </c>
      <c r="AE1922" s="383">
        <f t="shared" si="269"/>
        <v>0</v>
      </c>
      <c r="AF1922" s="379"/>
      <c r="AG1922" s="381"/>
      <c r="AH1922" s="379"/>
      <c r="AI1922" s="381"/>
      <c r="AJ1922" s="384" t="str">
        <f t="shared" si="262"/>
        <v/>
      </c>
      <c r="AK1922" s="385" t="str">
        <f t="shared" si="263"/>
        <v/>
      </c>
      <c r="AL1922" s="388" t="str">
        <f t="shared" si="264"/>
        <v/>
      </c>
      <c r="AM1922" s="389" t="str">
        <f t="shared" si="265"/>
        <v/>
      </c>
      <c r="AN1922" s="388" t="str">
        <f t="shared" si="266"/>
        <v/>
      </c>
      <c r="AO1922" s="389" t="str">
        <f t="shared" si="267"/>
        <v/>
      </c>
      <c r="AP1922" s="423"/>
      <c r="AQ1922" s="423"/>
      <c r="AR1922" s="431" t="e">
        <f>VLOOKUP($B1922,'acc names'!$C$2:$D$12102,2,FALSE)</f>
        <v>#N/A</v>
      </c>
      <c r="AS1922" s="431" t="e">
        <f>VLOOKUP($AQ1922,software!$A$1:$B$14605,2,FALSE)</f>
        <v>#N/A</v>
      </c>
      <c r="AT1922" s="423"/>
      <c r="AV1922" s="423"/>
    </row>
    <row r="1923" spans="1:48" ht="12.75" x14ac:dyDescent="0.2">
      <c r="A1923" s="101"/>
      <c r="B1923" s="42"/>
      <c r="C1923" s="142"/>
      <c r="D1923" s="143"/>
      <c r="E1923" s="107"/>
      <c r="F1923" s="46"/>
      <c r="G1923" s="46"/>
      <c r="H1923" s="46"/>
      <c r="I1923" s="46"/>
      <c r="J1923" s="46"/>
      <c r="K1923" s="46"/>
      <c r="L1923" s="139"/>
      <c r="M1923" s="41"/>
      <c r="N1923" s="45"/>
      <c r="O1923" s="47"/>
      <c r="P1923" s="43"/>
      <c r="Q1923" s="71" t="e">
        <f>VLOOKUP(N1923,'error categories'!$A$2:$D$54,4,FALSE)</f>
        <v>#N/A</v>
      </c>
      <c r="R1923" s="72" t="e">
        <f>VLOOKUP(N1923,'error categories'!$A$2:$D$54,3,FALSE)</f>
        <v>#N/A</v>
      </c>
      <c r="S1923" s="374"/>
      <c r="T1923" s="377"/>
      <c r="U1923" s="378">
        <f t="shared" si="261"/>
        <v>0</v>
      </c>
      <c r="V1923" s="390"/>
      <c r="W1923" s="391"/>
      <c r="X1923" s="380"/>
      <c r="Y1923" s="380"/>
      <c r="Z1923" s="390"/>
      <c r="AA1923" s="392"/>
      <c r="AB1923" s="393"/>
      <c r="AC1923" s="394"/>
      <c r="AD1923" s="382">
        <f t="shared" si="268"/>
        <v>0</v>
      </c>
      <c r="AE1923" s="383">
        <f t="shared" si="269"/>
        <v>0</v>
      </c>
      <c r="AF1923" s="379"/>
      <c r="AG1923" s="381"/>
      <c r="AH1923" s="379"/>
      <c r="AI1923" s="381"/>
      <c r="AJ1923" s="384" t="str">
        <f t="shared" si="262"/>
        <v/>
      </c>
      <c r="AK1923" s="385" t="str">
        <f t="shared" si="263"/>
        <v/>
      </c>
      <c r="AL1923" s="388" t="str">
        <f t="shared" si="264"/>
        <v/>
      </c>
      <c r="AM1923" s="389" t="str">
        <f t="shared" si="265"/>
        <v/>
      </c>
      <c r="AN1923" s="388" t="str">
        <f t="shared" si="266"/>
        <v/>
      </c>
      <c r="AO1923" s="389" t="str">
        <f t="shared" si="267"/>
        <v/>
      </c>
      <c r="AP1923" s="423"/>
      <c r="AQ1923" s="423"/>
      <c r="AR1923" s="431" t="e">
        <f>VLOOKUP($B1923,'acc names'!$C$2:$D$12102,2,FALSE)</f>
        <v>#N/A</v>
      </c>
      <c r="AS1923" s="431" t="e">
        <f>VLOOKUP($AQ1923,software!$A$1:$B$14605,2,FALSE)</f>
        <v>#N/A</v>
      </c>
      <c r="AT1923" s="423"/>
      <c r="AV1923" s="423"/>
    </row>
    <row r="1924" spans="1:48" ht="12.75" x14ac:dyDescent="0.2">
      <c r="A1924" s="101"/>
      <c r="B1924" s="42"/>
      <c r="C1924" s="142"/>
      <c r="D1924" s="143"/>
      <c r="E1924" s="107"/>
      <c r="F1924" s="46"/>
      <c r="G1924" s="46"/>
      <c r="H1924" s="46"/>
      <c r="I1924" s="46"/>
      <c r="J1924" s="46"/>
      <c r="K1924" s="46"/>
      <c r="L1924" s="139"/>
      <c r="M1924" s="41"/>
      <c r="N1924" s="45"/>
      <c r="O1924" s="47"/>
      <c r="P1924" s="43"/>
      <c r="Q1924" s="71" t="e">
        <f>VLOOKUP(N1924,'error categories'!$A$2:$D$54,4,FALSE)</f>
        <v>#N/A</v>
      </c>
      <c r="R1924" s="72" t="e">
        <f>VLOOKUP(N1924,'error categories'!$A$2:$D$54,3,FALSE)</f>
        <v>#N/A</v>
      </c>
      <c r="S1924" s="374"/>
      <c r="T1924" s="377"/>
      <c r="U1924" s="378">
        <f t="shared" ref="U1924:U1987" si="270">S1924-T1924</f>
        <v>0</v>
      </c>
      <c r="V1924" s="390"/>
      <c r="W1924" s="391"/>
      <c r="X1924" s="380"/>
      <c r="Y1924" s="380"/>
      <c r="Z1924" s="390"/>
      <c r="AA1924" s="392"/>
      <c r="AB1924" s="393"/>
      <c r="AC1924" s="394"/>
      <c r="AD1924" s="382">
        <f t="shared" si="268"/>
        <v>0</v>
      </c>
      <c r="AE1924" s="383">
        <f t="shared" si="269"/>
        <v>0</v>
      </c>
      <c r="AF1924" s="379"/>
      <c r="AG1924" s="381"/>
      <c r="AH1924" s="379"/>
      <c r="AI1924" s="381"/>
      <c r="AJ1924" s="384" t="str">
        <f t="shared" ref="AJ1924:AJ1987" si="271">IF(E1924="","",IF(AND(U1924=1,(Y1924+AA1924+AD1924+AE1924+AG1924+AI1924)=0),"VU",Y1924+AA1924+AD1924+AE1924+AG1924+AI1924))</f>
        <v/>
      </c>
      <c r="AK1924" s="385" t="str">
        <f t="shared" si="263"/>
        <v/>
      </c>
      <c r="AL1924" s="388" t="str">
        <f t="shared" si="264"/>
        <v/>
      </c>
      <c r="AM1924" s="389" t="str">
        <f t="shared" si="265"/>
        <v/>
      </c>
      <c r="AN1924" s="388" t="str">
        <f t="shared" si="266"/>
        <v/>
      </c>
      <c r="AO1924" s="389" t="str">
        <f t="shared" si="267"/>
        <v/>
      </c>
      <c r="AP1924" s="423"/>
      <c r="AQ1924" s="423"/>
      <c r="AR1924" s="431" t="e">
        <f>VLOOKUP($B1924,'acc names'!$C$2:$D$12102,2,FALSE)</f>
        <v>#N/A</v>
      </c>
      <c r="AS1924" s="431" t="e">
        <f>VLOOKUP($AQ1924,software!$A$1:$B$14605,2,FALSE)</f>
        <v>#N/A</v>
      </c>
      <c r="AT1924" s="423"/>
      <c r="AV1924" s="423"/>
    </row>
    <row r="1925" spans="1:48" ht="12.75" x14ac:dyDescent="0.2">
      <c r="A1925" s="101"/>
      <c r="B1925" s="42"/>
      <c r="C1925" s="142"/>
      <c r="D1925" s="143"/>
      <c r="E1925" s="107"/>
      <c r="F1925" s="46"/>
      <c r="G1925" s="46"/>
      <c r="H1925" s="46"/>
      <c r="I1925" s="46"/>
      <c r="J1925" s="46"/>
      <c r="K1925" s="46"/>
      <c r="L1925" s="139"/>
      <c r="M1925" s="41"/>
      <c r="N1925" s="45"/>
      <c r="O1925" s="47"/>
      <c r="P1925" s="43"/>
      <c r="Q1925" s="71" t="e">
        <f>VLOOKUP(N1925,'error categories'!$A$2:$D$54,4,FALSE)</f>
        <v>#N/A</v>
      </c>
      <c r="R1925" s="72" t="e">
        <f>VLOOKUP(N1925,'error categories'!$A$2:$D$54,3,FALSE)</f>
        <v>#N/A</v>
      </c>
      <c r="S1925" s="374"/>
      <c r="T1925" s="377"/>
      <c r="U1925" s="378">
        <f t="shared" si="270"/>
        <v>0</v>
      </c>
      <c r="V1925" s="390"/>
      <c r="W1925" s="391"/>
      <c r="X1925" s="380"/>
      <c r="Y1925" s="380"/>
      <c r="Z1925" s="390"/>
      <c r="AA1925" s="392"/>
      <c r="AB1925" s="393"/>
      <c r="AC1925" s="394"/>
      <c r="AD1925" s="382">
        <f t="shared" si="268"/>
        <v>0</v>
      </c>
      <c r="AE1925" s="383">
        <f t="shared" si="269"/>
        <v>0</v>
      </c>
      <c r="AF1925" s="379"/>
      <c r="AG1925" s="381"/>
      <c r="AH1925" s="379"/>
      <c r="AI1925" s="381"/>
      <c r="AJ1925" s="384" t="str">
        <f t="shared" si="271"/>
        <v/>
      </c>
      <c r="AK1925" s="385" t="str">
        <f t="shared" ref="AK1925:AK1988" si="272">IF(OR(AJ1925="",AJ1925="VU"),"",ABS(AJ1925))</f>
        <v/>
      </c>
      <c r="AL1925" s="388" t="str">
        <f t="shared" ref="AL1925:AL1988" si="273">IF(OR(AJ1925="VU",AJ1925="",AJ1925=0,AJ1925&lt;0),"",AJ1925)</f>
        <v/>
      </c>
      <c r="AM1925" s="389" t="str">
        <f t="shared" ref="AM1925:AM1988" si="274">IF(OR(AJ1925="VU",AJ1925="",AJ1925=0,AJ1925&gt;0),"",AJ1925)</f>
        <v/>
      </c>
      <c r="AN1925" s="388" t="str">
        <f t="shared" ref="AN1925:AN1988" si="275">IF(AL1925="","",1)</f>
        <v/>
      </c>
      <c r="AO1925" s="389" t="str">
        <f t="shared" ref="AO1925:AO1988" si="276">IF(AM1925="","",1)</f>
        <v/>
      </c>
      <c r="AP1925" s="423"/>
      <c r="AQ1925" s="423"/>
      <c r="AR1925" s="431" t="e">
        <f>VLOOKUP($B1925,'acc names'!$C$2:$D$12102,2,FALSE)</f>
        <v>#N/A</v>
      </c>
      <c r="AS1925" s="431" t="e">
        <f>VLOOKUP($AQ1925,software!$A$1:$B$14605,2,FALSE)</f>
        <v>#N/A</v>
      </c>
      <c r="AT1925" s="423"/>
      <c r="AV1925" s="423"/>
    </row>
    <row r="1926" spans="1:48" ht="12.75" x14ac:dyDescent="0.2">
      <c r="A1926" s="101"/>
      <c r="B1926" s="42"/>
      <c r="C1926" s="142"/>
      <c r="D1926" s="143"/>
      <c r="E1926" s="107"/>
      <c r="F1926" s="46"/>
      <c r="G1926" s="46"/>
      <c r="H1926" s="46"/>
      <c r="I1926" s="46"/>
      <c r="J1926" s="46"/>
      <c r="K1926" s="46"/>
      <c r="L1926" s="139"/>
      <c r="M1926" s="41"/>
      <c r="N1926" s="45"/>
      <c r="O1926" s="47"/>
      <c r="P1926" s="43"/>
      <c r="Q1926" s="71" t="e">
        <f>VLOOKUP(N1926,'error categories'!$A$2:$D$54,4,FALSE)</f>
        <v>#N/A</v>
      </c>
      <c r="R1926" s="72" t="e">
        <f>VLOOKUP(N1926,'error categories'!$A$2:$D$54,3,FALSE)</f>
        <v>#N/A</v>
      </c>
      <c r="S1926" s="374"/>
      <c r="T1926" s="377"/>
      <c r="U1926" s="378">
        <f t="shared" si="270"/>
        <v>0</v>
      </c>
      <c r="V1926" s="390"/>
      <c r="W1926" s="391"/>
      <c r="X1926" s="380"/>
      <c r="Y1926" s="380"/>
      <c r="Z1926" s="390"/>
      <c r="AA1926" s="392"/>
      <c r="AB1926" s="393"/>
      <c r="AC1926" s="394"/>
      <c r="AD1926" s="382">
        <f t="shared" ref="AD1926:AD1989" si="277">AB1926*-900</f>
        <v>0</v>
      </c>
      <c r="AE1926" s="383">
        <f t="shared" ref="AE1926:AE1989" si="278">AC1926*-880</f>
        <v>0</v>
      </c>
      <c r="AF1926" s="379"/>
      <c r="AG1926" s="381"/>
      <c r="AH1926" s="379"/>
      <c r="AI1926" s="381"/>
      <c r="AJ1926" s="384" t="str">
        <f t="shared" si="271"/>
        <v/>
      </c>
      <c r="AK1926" s="385" t="str">
        <f t="shared" si="272"/>
        <v/>
      </c>
      <c r="AL1926" s="388" t="str">
        <f t="shared" si="273"/>
        <v/>
      </c>
      <c r="AM1926" s="389" t="str">
        <f t="shared" si="274"/>
        <v/>
      </c>
      <c r="AN1926" s="388" t="str">
        <f t="shared" si="275"/>
        <v/>
      </c>
      <c r="AO1926" s="389" t="str">
        <f t="shared" si="276"/>
        <v/>
      </c>
      <c r="AP1926" s="423"/>
      <c r="AQ1926" s="423"/>
      <c r="AR1926" s="431" t="e">
        <f>VLOOKUP($B1926,'acc names'!$C$2:$D$12102,2,FALSE)</f>
        <v>#N/A</v>
      </c>
      <c r="AS1926" s="431" t="e">
        <f>VLOOKUP($AQ1926,software!$A$1:$B$14605,2,FALSE)</f>
        <v>#N/A</v>
      </c>
      <c r="AT1926" s="423"/>
      <c r="AV1926" s="423"/>
    </row>
    <row r="1927" spans="1:48" ht="12.75" x14ac:dyDescent="0.2">
      <c r="A1927" s="101"/>
      <c r="B1927" s="42"/>
      <c r="C1927" s="142"/>
      <c r="D1927" s="143"/>
      <c r="E1927" s="107"/>
      <c r="F1927" s="46"/>
      <c r="G1927" s="46"/>
      <c r="H1927" s="46"/>
      <c r="I1927" s="46"/>
      <c r="J1927" s="46"/>
      <c r="K1927" s="46"/>
      <c r="L1927" s="139"/>
      <c r="M1927" s="41"/>
      <c r="N1927" s="45"/>
      <c r="O1927" s="47"/>
      <c r="P1927" s="43"/>
      <c r="Q1927" s="71" t="e">
        <f>VLOOKUP(N1927,'error categories'!$A$2:$D$54,4,FALSE)</f>
        <v>#N/A</v>
      </c>
      <c r="R1927" s="72" t="e">
        <f>VLOOKUP(N1927,'error categories'!$A$2:$D$54,3,FALSE)</f>
        <v>#N/A</v>
      </c>
      <c r="S1927" s="374"/>
      <c r="T1927" s="377"/>
      <c r="U1927" s="378">
        <f t="shared" si="270"/>
        <v>0</v>
      </c>
      <c r="V1927" s="390"/>
      <c r="W1927" s="391"/>
      <c r="X1927" s="380"/>
      <c r="Y1927" s="380"/>
      <c r="Z1927" s="390"/>
      <c r="AA1927" s="392"/>
      <c r="AB1927" s="393"/>
      <c r="AC1927" s="394"/>
      <c r="AD1927" s="382">
        <f t="shared" si="277"/>
        <v>0</v>
      </c>
      <c r="AE1927" s="383">
        <f t="shared" si="278"/>
        <v>0</v>
      </c>
      <c r="AF1927" s="379"/>
      <c r="AG1927" s="381"/>
      <c r="AH1927" s="379"/>
      <c r="AI1927" s="381"/>
      <c r="AJ1927" s="384" t="str">
        <f t="shared" si="271"/>
        <v/>
      </c>
      <c r="AK1927" s="385" t="str">
        <f t="shared" si="272"/>
        <v/>
      </c>
      <c r="AL1927" s="388" t="str">
        <f t="shared" si="273"/>
        <v/>
      </c>
      <c r="AM1927" s="389" t="str">
        <f t="shared" si="274"/>
        <v/>
      </c>
      <c r="AN1927" s="388" t="str">
        <f t="shared" si="275"/>
        <v/>
      </c>
      <c r="AO1927" s="389" t="str">
        <f t="shared" si="276"/>
        <v/>
      </c>
      <c r="AP1927" s="423"/>
      <c r="AQ1927" s="423"/>
      <c r="AR1927" s="431" t="e">
        <f>VLOOKUP($B1927,'acc names'!$C$2:$D$12102,2,FALSE)</f>
        <v>#N/A</v>
      </c>
      <c r="AS1927" s="431" t="e">
        <f>VLOOKUP($AQ1927,software!$A$1:$B$14605,2,FALSE)</f>
        <v>#N/A</v>
      </c>
      <c r="AT1927" s="423"/>
      <c r="AV1927" s="423"/>
    </row>
    <row r="1928" spans="1:48" ht="12.75" x14ac:dyDescent="0.2">
      <c r="A1928" s="101"/>
      <c r="B1928" s="42"/>
      <c r="C1928" s="142"/>
      <c r="D1928" s="143"/>
      <c r="E1928" s="107"/>
      <c r="F1928" s="46"/>
      <c r="G1928" s="46"/>
      <c r="H1928" s="46"/>
      <c r="I1928" s="46"/>
      <c r="J1928" s="46"/>
      <c r="K1928" s="46"/>
      <c r="L1928" s="139"/>
      <c r="M1928" s="41"/>
      <c r="N1928" s="45"/>
      <c r="O1928" s="47"/>
      <c r="P1928" s="43"/>
      <c r="Q1928" s="71" t="e">
        <f>VLOOKUP(N1928,'error categories'!$A$2:$D$54,4,FALSE)</f>
        <v>#N/A</v>
      </c>
      <c r="R1928" s="72" t="e">
        <f>VLOOKUP(N1928,'error categories'!$A$2:$D$54,3,FALSE)</f>
        <v>#N/A</v>
      </c>
      <c r="S1928" s="374"/>
      <c r="T1928" s="377"/>
      <c r="U1928" s="378">
        <f t="shared" si="270"/>
        <v>0</v>
      </c>
      <c r="V1928" s="390"/>
      <c r="W1928" s="391"/>
      <c r="X1928" s="380"/>
      <c r="Y1928" s="380"/>
      <c r="Z1928" s="390"/>
      <c r="AA1928" s="392"/>
      <c r="AB1928" s="393"/>
      <c r="AC1928" s="394"/>
      <c r="AD1928" s="382">
        <f t="shared" si="277"/>
        <v>0</v>
      </c>
      <c r="AE1928" s="383">
        <f t="shared" si="278"/>
        <v>0</v>
      </c>
      <c r="AF1928" s="379"/>
      <c r="AG1928" s="381"/>
      <c r="AH1928" s="379"/>
      <c r="AI1928" s="381"/>
      <c r="AJ1928" s="384" t="str">
        <f t="shared" si="271"/>
        <v/>
      </c>
      <c r="AK1928" s="385" t="str">
        <f t="shared" si="272"/>
        <v/>
      </c>
      <c r="AL1928" s="388" t="str">
        <f t="shared" si="273"/>
        <v/>
      </c>
      <c r="AM1928" s="389" t="str">
        <f t="shared" si="274"/>
        <v/>
      </c>
      <c r="AN1928" s="388" t="str">
        <f t="shared" si="275"/>
        <v/>
      </c>
      <c r="AO1928" s="389" t="str">
        <f t="shared" si="276"/>
        <v/>
      </c>
      <c r="AP1928" s="423"/>
      <c r="AQ1928" s="423"/>
      <c r="AR1928" s="431" t="e">
        <f>VLOOKUP($B1928,'acc names'!$C$2:$D$12102,2,FALSE)</f>
        <v>#N/A</v>
      </c>
      <c r="AS1928" s="431" t="e">
        <f>VLOOKUP($AQ1928,software!$A$1:$B$14605,2,FALSE)</f>
        <v>#N/A</v>
      </c>
      <c r="AT1928" s="423"/>
      <c r="AV1928" s="423"/>
    </row>
    <row r="1929" spans="1:48" ht="12.75" x14ac:dyDescent="0.2">
      <c r="A1929" s="101"/>
      <c r="B1929" s="42"/>
      <c r="C1929" s="142"/>
      <c r="D1929" s="143"/>
      <c r="E1929" s="107"/>
      <c r="F1929" s="46"/>
      <c r="G1929" s="46"/>
      <c r="H1929" s="46"/>
      <c r="I1929" s="46"/>
      <c r="J1929" s="46"/>
      <c r="K1929" s="46"/>
      <c r="L1929" s="139"/>
      <c r="M1929" s="41"/>
      <c r="N1929" s="45"/>
      <c r="O1929" s="47"/>
      <c r="P1929" s="43"/>
      <c r="Q1929" s="71" t="e">
        <f>VLOOKUP(N1929,'error categories'!$A$2:$D$54,4,FALSE)</f>
        <v>#N/A</v>
      </c>
      <c r="R1929" s="72" t="e">
        <f>VLOOKUP(N1929,'error categories'!$A$2:$D$54,3,FALSE)</f>
        <v>#N/A</v>
      </c>
      <c r="S1929" s="374"/>
      <c r="T1929" s="377"/>
      <c r="U1929" s="378">
        <f t="shared" si="270"/>
        <v>0</v>
      </c>
      <c r="V1929" s="390"/>
      <c r="W1929" s="391"/>
      <c r="X1929" s="380"/>
      <c r="Y1929" s="380"/>
      <c r="Z1929" s="390"/>
      <c r="AA1929" s="392"/>
      <c r="AB1929" s="393"/>
      <c r="AC1929" s="394"/>
      <c r="AD1929" s="382">
        <f t="shared" si="277"/>
        <v>0</v>
      </c>
      <c r="AE1929" s="383">
        <f t="shared" si="278"/>
        <v>0</v>
      </c>
      <c r="AF1929" s="379"/>
      <c r="AG1929" s="381"/>
      <c r="AH1929" s="379"/>
      <c r="AI1929" s="381"/>
      <c r="AJ1929" s="384" t="str">
        <f t="shared" si="271"/>
        <v/>
      </c>
      <c r="AK1929" s="385" t="str">
        <f t="shared" si="272"/>
        <v/>
      </c>
      <c r="AL1929" s="388" t="str">
        <f t="shared" si="273"/>
        <v/>
      </c>
      <c r="AM1929" s="389" t="str">
        <f t="shared" si="274"/>
        <v/>
      </c>
      <c r="AN1929" s="388" t="str">
        <f t="shared" si="275"/>
        <v/>
      </c>
      <c r="AO1929" s="389" t="str">
        <f t="shared" si="276"/>
        <v/>
      </c>
      <c r="AP1929" s="423"/>
      <c r="AQ1929" s="423"/>
      <c r="AR1929" s="431" t="e">
        <f>VLOOKUP($B1929,'acc names'!$C$2:$D$12102,2,FALSE)</f>
        <v>#N/A</v>
      </c>
      <c r="AS1929" s="431" t="e">
        <f>VLOOKUP($AQ1929,software!$A$1:$B$14605,2,FALSE)</f>
        <v>#N/A</v>
      </c>
      <c r="AT1929" s="423"/>
      <c r="AV1929" s="423"/>
    </row>
    <row r="1930" spans="1:48" ht="12.75" x14ac:dyDescent="0.2">
      <c r="A1930" s="101"/>
      <c r="B1930" s="42"/>
      <c r="C1930" s="142"/>
      <c r="D1930" s="143"/>
      <c r="E1930" s="107"/>
      <c r="F1930" s="46"/>
      <c r="G1930" s="46"/>
      <c r="H1930" s="46"/>
      <c r="I1930" s="46"/>
      <c r="J1930" s="46"/>
      <c r="K1930" s="46"/>
      <c r="L1930" s="139"/>
      <c r="M1930" s="41"/>
      <c r="N1930" s="45"/>
      <c r="O1930" s="47"/>
      <c r="P1930" s="43"/>
      <c r="Q1930" s="71" t="e">
        <f>VLOOKUP(N1930,'error categories'!$A$2:$D$54,4,FALSE)</f>
        <v>#N/A</v>
      </c>
      <c r="R1930" s="72" t="e">
        <f>VLOOKUP(N1930,'error categories'!$A$2:$D$54,3,FALSE)</f>
        <v>#N/A</v>
      </c>
      <c r="S1930" s="374"/>
      <c r="T1930" s="377"/>
      <c r="U1930" s="378">
        <f t="shared" si="270"/>
        <v>0</v>
      </c>
      <c r="V1930" s="390"/>
      <c r="W1930" s="391"/>
      <c r="X1930" s="380"/>
      <c r="Y1930" s="380"/>
      <c r="Z1930" s="390"/>
      <c r="AA1930" s="392"/>
      <c r="AB1930" s="393"/>
      <c r="AC1930" s="394"/>
      <c r="AD1930" s="382">
        <f t="shared" si="277"/>
        <v>0</v>
      </c>
      <c r="AE1930" s="383">
        <f t="shared" si="278"/>
        <v>0</v>
      </c>
      <c r="AF1930" s="379"/>
      <c r="AG1930" s="381"/>
      <c r="AH1930" s="379"/>
      <c r="AI1930" s="381"/>
      <c r="AJ1930" s="384" t="str">
        <f t="shared" si="271"/>
        <v/>
      </c>
      <c r="AK1930" s="385" t="str">
        <f t="shared" si="272"/>
        <v/>
      </c>
      <c r="AL1930" s="388" t="str">
        <f t="shared" si="273"/>
        <v/>
      </c>
      <c r="AM1930" s="389" t="str">
        <f t="shared" si="274"/>
        <v/>
      </c>
      <c r="AN1930" s="388" t="str">
        <f t="shared" si="275"/>
        <v/>
      </c>
      <c r="AO1930" s="389" t="str">
        <f t="shared" si="276"/>
        <v/>
      </c>
      <c r="AP1930" s="423"/>
      <c r="AQ1930" s="423"/>
      <c r="AR1930" s="431" t="e">
        <f>VLOOKUP($B1930,'acc names'!$C$2:$D$12102,2,FALSE)</f>
        <v>#N/A</v>
      </c>
      <c r="AS1930" s="431" t="e">
        <f>VLOOKUP($AQ1930,software!$A$1:$B$14605,2,FALSE)</f>
        <v>#N/A</v>
      </c>
      <c r="AT1930" s="423"/>
      <c r="AV1930" s="423"/>
    </row>
    <row r="1931" spans="1:48" ht="12.75" x14ac:dyDescent="0.2">
      <c r="A1931" s="101"/>
      <c r="B1931" s="42"/>
      <c r="C1931" s="142"/>
      <c r="D1931" s="143"/>
      <c r="E1931" s="107"/>
      <c r="F1931" s="46"/>
      <c r="G1931" s="46"/>
      <c r="H1931" s="46"/>
      <c r="I1931" s="46"/>
      <c r="J1931" s="46"/>
      <c r="K1931" s="46"/>
      <c r="L1931" s="139"/>
      <c r="M1931" s="41"/>
      <c r="N1931" s="45"/>
      <c r="O1931" s="47"/>
      <c r="P1931" s="43"/>
      <c r="Q1931" s="71" t="e">
        <f>VLOOKUP(N1931,'error categories'!$A$2:$D$54,4,FALSE)</f>
        <v>#N/A</v>
      </c>
      <c r="R1931" s="72" t="e">
        <f>VLOOKUP(N1931,'error categories'!$A$2:$D$54,3,FALSE)</f>
        <v>#N/A</v>
      </c>
      <c r="S1931" s="374"/>
      <c r="T1931" s="377"/>
      <c r="U1931" s="378">
        <f t="shared" si="270"/>
        <v>0</v>
      </c>
      <c r="V1931" s="379"/>
      <c r="W1931" s="380"/>
      <c r="X1931" s="380"/>
      <c r="Y1931" s="380"/>
      <c r="Z1931" s="379"/>
      <c r="AA1931" s="381"/>
      <c r="AB1931" s="379"/>
      <c r="AC1931" s="380"/>
      <c r="AD1931" s="382">
        <f t="shared" si="277"/>
        <v>0</v>
      </c>
      <c r="AE1931" s="383">
        <f t="shared" si="278"/>
        <v>0</v>
      </c>
      <c r="AF1931" s="379"/>
      <c r="AG1931" s="381"/>
      <c r="AH1931" s="379"/>
      <c r="AI1931" s="381"/>
      <c r="AJ1931" s="384" t="str">
        <f t="shared" si="271"/>
        <v/>
      </c>
      <c r="AK1931" s="385" t="str">
        <f t="shared" si="272"/>
        <v/>
      </c>
      <c r="AL1931" s="388" t="str">
        <f t="shared" si="273"/>
        <v/>
      </c>
      <c r="AM1931" s="389" t="str">
        <f t="shared" si="274"/>
        <v/>
      </c>
      <c r="AN1931" s="388" t="str">
        <f t="shared" si="275"/>
        <v/>
      </c>
      <c r="AO1931" s="389" t="str">
        <f t="shared" si="276"/>
        <v/>
      </c>
      <c r="AP1931" s="423"/>
      <c r="AQ1931" s="423"/>
      <c r="AR1931" s="431" t="e">
        <f>VLOOKUP($B1931,'acc names'!$C$2:$D$12102,2,FALSE)</f>
        <v>#N/A</v>
      </c>
      <c r="AS1931" s="431" t="e">
        <f>VLOOKUP($AQ1931,software!$A$1:$B$14605,2,FALSE)</f>
        <v>#N/A</v>
      </c>
      <c r="AT1931" s="423"/>
      <c r="AV1931" s="423"/>
    </row>
    <row r="1932" spans="1:48" ht="12.75" x14ac:dyDescent="0.2">
      <c r="A1932" s="101"/>
      <c r="B1932" s="42"/>
      <c r="C1932" s="142"/>
      <c r="D1932" s="143"/>
      <c r="E1932" s="107"/>
      <c r="F1932" s="46"/>
      <c r="G1932" s="46"/>
      <c r="H1932" s="46"/>
      <c r="I1932" s="46"/>
      <c r="J1932" s="46"/>
      <c r="K1932" s="46"/>
      <c r="L1932" s="139"/>
      <c r="M1932" s="41"/>
      <c r="N1932" s="45"/>
      <c r="O1932" s="47"/>
      <c r="P1932" s="43"/>
      <c r="Q1932" s="71" t="e">
        <f>VLOOKUP(N1932,'error categories'!$A$2:$D$54,4,FALSE)</f>
        <v>#N/A</v>
      </c>
      <c r="R1932" s="72" t="e">
        <f>VLOOKUP(N1932,'error categories'!$A$2:$D$54,3,FALSE)</f>
        <v>#N/A</v>
      </c>
      <c r="S1932" s="374"/>
      <c r="T1932" s="377"/>
      <c r="U1932" s="378">
        <f t="shared" si="270"/>
        <v>0</v>
      </c>
      <c r="V1932" s="390"/>
      <c r="W1932" s="391"/>
      <c r="X1932" s="380"/>
      <c r="Y1932" s="380"/>
      <c r="Z1932" s="390"/>
      <c r="AA1932" s="392"/>
      <c r="AB1932" s="393"/>
      <c r="AC1932" s="394"/>
      <c r="AD1932" s="382">
        <f t="shared" si="277"/>
        <v>0</v>
      </c>
      <c r="AE1932" s="383">
        <f t="shared" si="278"/>
        <v>0</v>
      </c>
      <c r="AF1932" s="379"/>
      <c r="AG1932" s="381"/>
      <c r="AH1932" s="379"/>
      <c r="AI1932" s="381"/>
      <c r="AJ1932" s="384" t="str">
        <f t="shared" si="271"/>
        <v/>
      </c>
      <c r="AK1932" s="385" t="str">
        <f t="shared" si="272"/>
        <v/>
      </c>
      <c r="AL1932" s="388" t="str">
        <f t="shared" si="273"/>
        <v/>
      </c>
      <c r="AM1932" s="389" t="str">
        <f t="shared" si="274"/>
        <v/>
      </c>
      <c r="AN1932" s="388" t="str">
        <f t="shared" si="275"/>
        <v/>
      </c>
      <c r="AO1932" s="389" t="str">
        <f t="shared" si="276"/>
        <v/>
      </c>
      <c r="AP1932" s="423"/>
      <c r="AQ1932" s="423"/>
      <c r="AR1932" s="431" t="e">
        <f>VLOOKUP($B1932,'acc names'!$C$2:$D$12102,2,FALSE)</f>
        <v>#N/A</v>
      </c>
      <c r="AS1932" s="431" t="e">
        <f>VLOOKUP($AQ1932,software!$A$1:$B$14605,2,FALSE)</f>
        <v>#N/A</v>
      </c>
      <c r="AT1932" s="423"/>
      <c r="AV1932" s="423"/>
    </row>
    <row r="1933" spans="1:48" ht="12.75" x14ac:dyDescent="0.2">
      <c r="A1933" s="101"/>
      <c r="B1933" s="42"/>
      <c r="C1933" s="142"/>
      <c r="D1933" s="143"/>
      <c r="E1933" s="107"/>
      <c r="F1933" s="46"/>
      <c r="G1933" s="46"/>
      <c r="H1933" s="46"/>
      <c r="I1933" s="46"/>
      <c r="J1933" s="46"/>
      <c r="K1933" s="46"/>
      <c r="L1933" s="139"/>
      <c r="M1933" s="41"/>
      <c r="N1933" s="45"/>
      <c r="O1933" s="47"/>
      <c r="P1933" s="43"/>
      <c r="Q1933" s="71" t="e">
        <f>VLOOKUP(N1933,'error categories'!$A$2:$D$54,4,FALSE)</f>
        <v>#N/A</v>
      </c>
      <c r="R1933" s="72" t="e">
        <f>VLOOKUP(N1933,'error categories'!$A$2:$D$54,3,FALSE)</f>
        <v>#N/A</v>
      </c>
      <c r="S1933" s="374"/>
      <c r="T1933" s="377"/>
      <c r="U1933" s="378">
        <f t="shared" si="270"/>
        <v>0</v>
      </c>
      <c r="V1933" s="390"/>
      <c r="W1933" s="391"/>
      <c r="X1933" s="380"/>
      <c r="Y1933" s="380"/>
      <c r="Z1933" s="390"/>
      <c r="AA1933" s="392"/>
      <c r="AB1933" s="393"/>
      <c r="AC1933" s="394"/>
      <c r="AD1933" s="382">
        <f t="shared" si="277"/>
        <v>0</v>
      </c>
      <c r="AE1933" s="383">
        <f t="shared" si="278"/>
        <v>0</v>
      </c>
      <c r="AF1933" s="379"/>
      <c r="AG1933" s="381"/>
      <c r="AH1933" s="379"/>
      <c r="AI1933" s="381"/>
      <c r="AJ1933" s="384" t="str">
        <f t="shared" si="271"/>
        <v/>
      </c>
      <c r="AK1933" s="385" t="str">
        <f t="shared" si="272"/>
        <v/>
      </c>
      <c r="AL1933" s="388" t="str">
        <f t="shared" si="273"/>
        <v/>
      </c>
      <c r="AM1933" s="389" t="str">
        <f t="shared" si="274"/>
        <v/>
      </c>
      <c r="AN1933" s="388" t="str">
        <f t="shared" si="275"/>
        <v/>
      </c>
      <c r="AO1933" s="389" t="str">
        <f t="shared" si="276"/>
        <v/>
      </c>
      <c r="AP1933" s="423"/>
      <c r="AQ1933" s="423"/>
      <c r="AR1933" s="431" t="e">
        <f>VLOOKUP($B1933,'acc names'!$C$2:$D$12102,2,FALSE)</f>
        <v>#N/A</v>
      </c>
      <c r="AS1933" s="431" t="e">
        <f>VLOOKUP($AQ1933,software!$A$1:$B$14605,2,FALSE)</f>
        <v>#N/A</v>
      </c>
      <c r="AT1933" s="423"/>
      <c r="AV1933" s="423"/>
    </row>
    <row r="1934" spans="1:48" ht="12.75" x14ac:dyDescent="0.2">
      <c r="A1934" s="101"/>
      <c r="B1934" s="42"/>
      <c r="C1934" s="142"/>
      <c r="D1934" s="143"/>
      <c r="E1934" s="107"/>
      <c r="F1934" s="46"/>
      <c r="G1934" s="46"/>
      <c r="H1934" s="46"/>
      <c r="I1934" s="46"/>
      <c r="J1934" s="46"/>
      <c r="K1934" s="46"/>
      <c r="L1934" s="139"/>
      <c r="M1934" s="41"/>
      <c r="N1934" s="45"/>
      <c r="O1934" s="47"/>
      <c r="P1934" s="43"/>
      <c r="Q1934" s="71" t="e">
        <f>VLOOKUP(N1934,'error categories'!$A$2:$D$54,4,FALSE)</f>
        <v>#N/A</v>
      </c>
      <c r="R1934" s="72" t="e">
        <f>VLOOKUP(N1934,'error categories'!$A$2:$D$54,3,FALSE)</f>
        <v>#N/A</v>
      </c>
      <c r="S1934" s="374"/>
      <c r="T1934" s="377"/>
      <c r="U1934" s="378">
        <f t="shared" si="270"/>
        <v>0</v>
      </c>
      <c r="V1934" s="379"/>
      <c r="W1934" s="380"/>
      <c r="X1934" s="380"/>
      <c r="Y1934" s="380"/>
      <c r="Z1934" s="379"/>
      <c r="AA1934" s="381"/>
      <c r="AB1934" s="379"/>
      <c r="AC1934" s="380"/>
      <c r="AD1934" s="382">
        <f t="shared" si="277"/>
        <v>0</v>
      </c>
      <c r="AE1934" s="383">
        <f t="shared" si="278"/>
        <v>0</v>
      </c>
      <c r="AF1934" s="379"/>
      <c r="AG1934" s="381"/>
      <c r="AH1934" s="379"/>
      <c r="AI1934" s="381"/>
      <c r="AJ1934" s="384" t="str">
        <f t="shared" si="271"/>
        <v/>
      </c>
      <c r="AK1934" s="385" t="str">
        <f t="shared" si="272"/>
        <v/>
      </c>
      <c r="AL1934" s="388" t="str">
        <f t="shared" si="273"/>
        <v/>
      </c>
      <c r="AM1934" s="389" t="str">
        <f t="shared" si="274"/>
        <v/>
      </c>
      <c r="AN1934" s="388" t="str">
        <f t="shared" si="275"/>
        <v/>
      </c>
      <c r="AO1934" s="389" t="str">
        <f t="shared" si="276"/>
        <v/>
      </c>
      <c r="AP1934" s="423"/>
      <c r="AQ1934" s="423"/>
      <c r="AR1934" s="431" t="e">
        <f>VLOOKUP($B1934,'acc names'!$C$2:$D$12102,2,FALSE)</f>
        <v>#N/A</v>
      </c>
      <c r="AS1934" s="431" t="e">
        <f>VLOOKUP($AQ1934,software!$A$1:$B$14605,2,FALSE)</f>
        <v>#N/A</v>
      </c>
      <c r="AT1934" s="423"/>
      <c r="AV1934" s="423"/>
    </row>
    <row r="1935" spans="1:48" ht="12.75" x14ac:dyDescent="0.2">
      <c r="A1935" s="101"/>
      <c r="B1935" s="42"/>
      <c r="C1935" s="142"/>
      <c r="D1935" s="143"/>
      <c r="E1935" s="107"/>
      <c r="F1935" s="46"/>
      <c r="G1935" s="46"/>
      <c r="H1935" s="46"/>
      <c r="I1935" s="46"/>
      <c r="J1935" s="46"/>
      <c r="K1935" s="46"/>
      <c r="L1935" s="139"/>
      <c r="M1935" s="41"/>
      <c r="N1935" s="45"/>
      <c r="O1935" s="47"/>
      <c r="P1935" s="43"/>
      <c r="Q1935" s="71" t="e">
        <f>VLOOKUP(N1935,'error categories'!$A$2:$D$54,4,FALSE)</f>
        <v>#N/A</v>
      </c>
      <c r="R1935" s="72" t="e">
        <f>VLOOKUP(N1935,'error categories'!$A$2:$D$54,3,FALSE)</f>
        <v>#N/A</v>
      </c>
      <c r="S1935" s="374"/>
      <c r="T1935" s="377"/>
      <c r="U1935" s="378">
        <f t="shared" si="270"/>
        <v>0</v>
      </c>
      <c r="V1935" s="379"/>
      <c r="W1935" s="380"/>
      <c r="X1935" s="380"/>
      <c r="Y1935" s="380"/>
      <c r="Z1935" s="379"/>
      <c r="AA1935" s="381"/>
      <c r="AB1935" s="379"/>
      <c r="AC1935" s="380"/>
      <c r="AD1935" s="382">
        <f t="shared" si="277"/>
        <v>0</v>
      </c>
      <c r="AE1935" s="383">
        <f t="shared" si="278"/>
        <v>0</v>
      </c>
      <c r="AF1935" s="379"/>
      <c r="AG1935" s="381"/>
      <c r="AH1935" s="379"/>
      <c r="AI1935" s="381"/>
      <c r="AJ1935" s="384" t="str">
        <f t="shared" si="271"/>
        <v/>
      </c>
      <c r="AK1935" s="385" t="str">
        <f t="shared" si="272"/>
        <v/>
      </c>
      <c r="AL1935" s="388" t="str">
        <f t="shared" si="273"/>
        <v/>
      </c>
      <c r="AM1935" s="389" t="str">
        <f t="shared" si="274"/>
        <v/>
      </c>
      <c r="AN1935" s="388" t="str">
        <f t="shared" si="275"/>
        <v/>
      </c>
      <c r="AO1935" s="389" t="str">
        <f t="shared" si="276"/>
        <v/>
      </c>
      <c r="AP1935" s="423"/>
      <c r="AQ1935" s="423"/>
      <c r="AR1935" s="431" t="e">
        <f>VLOOKUP($B1935,'acc names'!$C$2:$D$12102,2,FALSE)</f>
        <v>#N/A</v>
      </c>
      <c r="AS1935" s="431" t="e">
        <f>VLOOKUP($AQ1935,software!$A$1:$B$14605,2,FALSE)</f>
        <v>#N/A</v>
      </c>
      <c r="AT1935" s="423"/>
      <c r="AV1935" s="423"/>
    </row>
    <row r="1936" spans="1:48" ht="12.75" x14ac:dyDescent="0.2">
      <c r="A1936" s="101"/>
      <c r="B1936" s="42"/>
      <c r="C1936" s="142"/>
      <c r="D1936" s="143"/>
      <c r="E1936" s="107"/>
      <c r="F1936" s="46"/>
      <c r="G1936" s="46"/>
      <c r="H1936" s="46"/>
      <c r="I1936" s="46"/>
      <c r="J1936" s="46"/>
      <c r="K1936" s="46"/>
      <c r="L1936" s="139"/>
      <c r="M1936" s="41"/>
      <c r="N1936" s="45"/>
      <c r="O1936" s="47"/>
      <c r="P1936" s="43"/>
      <c r="Q1936" s="71" t="e">
        <f>VLOOKUP(N1936,'error categories'!$A$2:$D$54,4,FALSE)</f>
        <v>#N/A</v>
      </c>
      <c r="R1936" s="72" t="e">
        <f>VLOOKUP(N1936,'error categories'!$A$2:$D$54,3,FALSE)</f>
        <v>#N/A</v>
      </c>
      <c r="S1936" s="374"/>
      <c r="T1936" s="377"/>
      <c r="U1936" s="378">
        <f t="shared" si="270"/>
        <v>0</v>
      </c>
      <c r="V1936" s="390"/>
      <c r="W1936" s="391"/>
      <c r="X1936" s="380"/>
      <c r="Y1936" s="380"/>
      <c r="Z1936" s="390"/>
      <c r="AA1936" s="392"/>
      <c r="AB1936" s="393"/>
      <c r="AC1936" s="394"/>
      <c r="AD1936" s="382">
        <f t="shared" si="277"/>
        <v>0</v>
      </c>
      <c r="AE1936" s="383">
        <f t="shared" si="278"/>
        <v>0</v>
      </c>
      <c r="AF1936" s="379"/>
      <c r="AG1936" s="381"/>
      <c r="AH1936" s="379"/>
      <c r="AI1936" s="381"/>
      <c r="AJ1936" s="384" t="str">
        <f t="shared" si="271"/>
        <v/>
      </c>
      <c r="AK1936" s="385" t="str">
        <f t="shared" si="272"/>
        <v/>
      </c>
      <c r="AL1936" s="388" t="str">
        <f t="shared" si="273"/>
        <v/>
      </c>
      <c r="AM1936" s="389" t="str">
        <f t="shared" si="274"/>
        <v/>
      </c>
      <c r="AN1936" s="388" t="str">
        <f t="shared" si="275"/>
        <v/>
      </c>
      <c r="AO1936" s="389" t="str">
        <f t="shared" si="276"/>
        <v/>
      </c>
      <c r="AP1936" s="423"/>
      <c r="AQ1936" s="423"/>
      <c r="AR1936" s="431" t="e">
        <f>VLOOKUP($B1936,'acc names'!$C$2:$D$12102,2,FALSE)</f>
        <v>#N/A</v>
      </c>
      <c r="AS1936" s="431" t="e">
        <f>VLOOKUP($AQ1936,software!$A$1:$B$14605,2,FALSE)</f>
        <v>#N/A</v>
      </c>
      <c r="AT1936" s="423"/>
      <c r="AV1936" s="423"/>
    </row>
    <row r="1937" spans="1:48" ht="12.75" x14ac:dyDescent="0.2">
      <c r="A1937" s="101"/>
      <c r="B1937" s="42"/>
      <c r="C1937" s="142"/>
      <c r="D1937" s="143"/>
      <c r="E1937" s="107"/>
      <c r="F1937" s="46"/>
      <c r="G1937" s="46"/>
      <c r="H1937" s="46"/>
      <c r="I1937" s="46"/>
      <c r="J1937" s="46"/>
      <c r="K1937" s="46"/>
      <c r="L1937" s="139"/>
      <c r="M1937" s="41"/>
      <c r="N1937" s="45"/>
      <c r="O1937" s="47"/>
      <c r="P1937" s="43"/>
      <c r="Q1937" s="71" t="e">
        <f>VLOOKUP(N1937,'error categories'!$A$2:$D$54,4,FALSE)</f>
        <v>#N/A</v>
      </c>
      <c r="R1937" s="72" t="e">
        <f>VLOOKUP(N1937,'error categories'!$A$2:$D$54,3,FALSE)</f>
        <v>#N/A</v>
      </c>
      <c r="S1937" s="374"/>
      <c r="T1937" s="377"/>
      <c r="U1937" s="378">
        <f t="shared" si="270"/>
        <v>0</v>
      </c>
      <c r="V1937" s="379"/>
      <c r="W1937" s="380"/>
      <c r="X1937" s="380"/>
      <c r="Y1937" s="380"/>
      <c r="Z1937" s="379"/>
      <c r="AA1937" s="381"/>
      <c r="AB1937" s="379"/>
      <c r="AC1937" s="380"/>
      <c r="AD1937" s="382">
        <f t="shared" si="277"/>
        <v>0</v>
      </c>
      <c r="AE1937" s="383">
        <f t="shared" si="278"/>
        <v>0</v>
      </c>
      <c r="AF1937" s="379"/>
      <c r="AG1937" s="381"/>
      <c r="AH1937" s="379"/>
      <c r="AI1937" s="381"/>
      <c r="AJ1937" s="384" t="str">
        <f t="shared" si="271"/>
        <v/>
      </c>
      <c r="AK1937" s="385" t="str">
        <f t="shared" si="272"/>
        <v/>
      </c>
      <c r="AL1937" s="388" t="str">
        <f t="shared" si="273"/>
        <v/>
      </c>
      <c r="AM1937" s="389" t="str">
        <f t="shared" si="274"/>
        <v/>
      </c>
      <c r="AN1937" s="388" t="str">
        <f t="shared" si="275"/>
        <v/>
      </c>
      <c r="AO1937" s="389" t="str">
        <f t="shared" si="276"/>
        <v/>
      </c>
      <c r="AP1937" s="423"/>
      <c r="AQ1937" s="423"/>
      <c r="AR1937" s="431" t="e">
        <f>VLOOKUP($B1937,'acc names'!$C$2:$D$12102,2,FALSE)</f>
        <v>#N/A</v>
      </c>
      <c r="AS1937" s="431" t="e">
        <f>VLOOKUP($AQ1937,software!$A$1:$B$14605,2,FALSE)</f>
        <v>#N/A</v>
      </c>
      <c r="AT1937" s="423"/>
      <c r="AV1937" s="423"/>
    </row>
    <row r="1938" spans="1:48" ht="12.75" x14ac:dyDescent="0.2">
      <c r="A1938" s="101"/>
      <c r="B1938" s="42"/>
      <c r="C1938" s="142"/>
      <c r="D1938" s="143"/>
      <c r="E1938" s="107"/>
      <c r="F1938" s="46"/>
      <c r="G1938" s="46"/>
      <c r="H1938" s="46"/>
      <c r="I1938" s="46"/>
      <c r="J1938" s="46"/>
      <c r="K1938" s="46"/>
      <c r="L1938" s="139"/>
      <c r="M1938" s="41"/>
      <c r="N1938" s="45"/>
      <c r="O1938" s="47"/>
      <c r="P1938" s="43"/>
      <c r="Q1938" s="71" t="e">
        <f>VLOOKUP(N1938,'error categories'!$A$2:$D$54,4,FALSE)</f>
        <v>#N/A</v>
      </c>
      <c r="R1938" s="72" t="e">
        <f>VLOOKUP(N1938,'error categories'!$A$2:$D$54,3,FALSE)</f>
        <v>#N/A</v>
      </c>
      <c r="S1938" s="374"/>
      <c r="T1938" s="377"/>
      <c r="U1938" s="378">
        <f t="shared" si="270"/>
        <v>0</v>
      </c>
      <c r="V1938" s="390"/>
      <c r="W1938" s="391"/>
      <c r="X1938" s="380"/>
      <c r="Y1938" s="380"/>
      <c r="Z1938" s="390"/>
      <c r="AA1938" s="392"/>
      <c r="AB1938" s="393"/>
      <c r="AC1938" s="394"/>
      <c r="AD1938" s="382">
        <f t="shared" si="277"/>
        <v>0</v>
      </c>
      <c r="AE1938" s="383">
        <f t="shared" si="278"/>
        <v>0</v>
      </c>
      <c r="AF1938" s="379"/>
      <c r="AG1938" s="381"/>
      <c r="AH1938" s="379"/>
      <c r="AI1938" s="381"/>
      <c r="AJ1938" s="384" t="str">
        <f t="shared" si="271"/>
        <v/>
      </c>
      <c r="AK1938" s="385" t="str">
        <f t="shared" si="272"/>
        <v/>
      </c>
      <c r="AL1938" s="388" t="str">
        <f t="shared" si="273"/>
        <v/>
      </c>
      <c r="AM1938" s="389" t="str">
        <f t="shared" si="274"/>
        <v/>
      </c>
      <c r="AN1938" s="388" t="str">
        <f t="shared" si="275"/>
        <v/>
      </c>
      <c r="AO1938" s="389" t="str">
        <f t="shared" si="276"/>
        <v/>
      </c>
      <c r="AP1938" s="423"/>
      <c r="AQ1938" s="423"/>
      <c r="AR1938" s="431" t="e">
        <f>VLOOKUP($B1938,'acc names'!$C$2:$D$12102,2,FALSE)</f>
        <v>#N/A</v>
      </c>
      <c r="AS1938" s="431" t="e">
        <f>VLOOKUP($AQ1938,software!$A$1:$B$14605,2,FALSE)</f>
        <v>#N/A</v>
      </c>
      <c r="AT1938" s="423"/>
      <c r="AV1938" s="423"/>
    </row>
    <row r="1939" spans="1:48" ht="12.75" x14ac:dyDescent="0.2">
      <c r="A1939" s="101"/>
      <c r="B1939" s="42"/>
      <c r="C1939" s="142"/>
      <c r="D1939" s="143"/>
      <c r="E1939" s="107"/>
      <c r="F1939" s="46"/>
      <c r="G1939" s="46"/>
      <c r="H1939" s="46"/>
      <c r="I1939" s="46"/>
      <c r="J1939" s="46"/>
      <c r="K1939" s="46"/>
      <c r="L1939" s="139"/>
      <c r="M1939" s="41"/>
      <c r="N1939" s="45"/>
      <c r="O1939" s="47"/>
      <c r="P1939" s="43"/>
      <c r="Q1939" s="71" t="e">
        <f>VLOOKUP(N1939,'error categories'!$A$2:$D$54,4,FALSE)</f>
        <v>#N/A</v>
      </c>
      <c r="R1939" s="72" t="e">
        <f>VLOOKUP(N1939,'error categories'!$A$2:$D$54,3,FALSE)</f>
        <v>#N/A</v>
      </c>
      <c r="S1939" s="374"/>
      <c r="T1939" s="377"/>
      <c r="U1939" s="378">
        <f t="shared" si="270"/>
        <v>0</v>
      </c>
      <c r="V1939" s="390"/>
      <c r="W1939" s="391"/>
      <c r="X1939" s="380"/>
      <c r="Y1939" s="380"/>
      <c r="Z1939" s="390"/>
      <c r="AA1939" s="392"/>
      <c r="AB1939" s="393"/>
      <c r="AC1939" s="394"/>
      <c r="AD1939" s="382">
        <f t="shared" si="277"/>
        <v>0</v>
      </c>
      <c r="AE1939" s="383">
        <f t="shared" si="278"/>
        <v>0</v>
      </c>
      <c r="AF1939" s="379"/>
      <c r="AG1939" s="381"/>
      <c r="AH1939" s="379"/>
      <c r="AI1939" s="381"/>
      <c r="AJ1939" s="384" t="str">
        <f t="shared" si="271"/>
        <v/>
      </c>
      <c r="AK1939" s="385" t="str">
        <f t="shared" si="272"/>
        <v/>
      </c>
      <c r="AL1939" s="388" t="str">
        <f t="shared" si="273"/>
        <v/>
      </c>
      <c r="AM1939" s="389" t="str">
        <f t="shared" si="274"/>
        <v/>
      </c>
      <c r="AN1939" s="388" t="str">
        <f t="shared" si="275"/>
        <v/>
      </c>
      <c r="AO1939" s="389" t="str">
        <f t="shared" si="276"/>
        <v/>
      </c>
      <c r="AP1939" s="423"/>
      <c r="AQ1939" s="423"/>
      <c r="AR1939" s="431" t="e">
        <f>VLOOKUP($B1939,'acc names'!$C$2:$D$12102,2,FALSE)</f>
        <v>#N/A</v>
      </c>
      <c r="AS1939" s="431" t="e">
        <f>VLOOKUP($AQ1939,software!$A$1:$B$14605,2,FALSE)</f>
        <v>#N/A</v>
      </c>
      <c r="AT1939" s="423"/>
      <c r="AV1939" s="423"/>
    </row>
    <row r="1940" spans="1:48" ht="12.75" x14ac:dyDescent="0.2">
      <c r="A1940" s="101"/>
      <c r="B1940" s="42"/>
      <c r="C1940" s="142"/>
      <c r="D1940" s="143"/>
      <c r="E1940" s="107"/>
      <c r="F1940" s="46"/>
      <c r="G1940" s="46"/>
      <c r="H1940" s="46"/>
      <c r="I1940" s="46"/>
      <c r="J1940" s="46"/>
      <c r="K1940" s="46"/>
      <c r="L1940" s="139"/>
      <c r="M1940" s="41"/>
      <c r="N1940" s="45"/>
      <c r="O1940" s="47"/>
      <c r="P1940" s="43"/>
      <c r="Q1940" s="71" t="e">
        <f>VLOOKUP(N1940,'error categories'!$A$2:$D$54,4,FALSE)</f>
        <v>#N/A</v>
      </c>
      <c r="R1940" s="72" t="e">
        <f>VLOOKUP(N1940,'error categories'!$A$2:$D$54,3,FALSE)</f>
        <v>#N/A</v>
      </c>
      <c r="S1940" s="374"/>
      <c r="T1940" s="377"/>
      <c r="U1940" s="378">
        <f t="shared" si="270"/>
        <v>0</v>
      </c>
      <c r="V1940" s="379"/>
      <c r="W1940" s="380"/>
      <c r="X1940" s="380"/>
      <c r="Y1940" s="380"/>
      <c r="Z1940" s="379"/>
      <c r="AA1940" s="381"/>
      <c r="AB1940" s="379"/>
      <c r="AC1940" s="380"/>
      <c r="AD1940" s="382">
        <f t="shared" si="277"/>
        <v>0</v>
      </c>
      <c r="AE1940" s="383">
        <f t="shared" si="278"/>
        <v>0</v>
      </c>
      <c r="AF1940" s="379"/>
      <c r="AG1940" s="381"/>
      <c r="AH1940" s="379"/>
      <c r="AI1940" s="381"/>
      <c r="AJ1940" s="384" t="str">
        <f t="shared" si="271"/>
        <v/>
      </c>
      <c r="AK1940" s="385" t="str">
        <f t="shared" si="272"/>
        <v/>
      </c>
      <c r="AL1940" s="388" t="str">
        <f t="shared" si="273"/>
        <v/>
      </c>
      <c r="AM1940" s="389" t="str">
        <f t="shared" si="274"/>
        <v/>
      </c>
      <c r="AN1940" s="388" t="str">
        <f t="shared" si="275"/>
        <v/>
      </c>
      <c r="AO1940" s="389" t="str">
        <f t="shared" si="276"/>
        <v/>
      </c>
      <c r="AP1940" s="423"/>
      <c r="AQ1940" s="423"/>
      <c r="AR1940" s="431" t="e">
        <f>VLOOKUP($B1940,'acc names'!$C$2:$D$12102,2,FALSE)</f>
        <v>#N/A</v>
      </c>
      <c r="AS1940" s="431" t="e">
        <f>VLOOKUP($AQ1940,software!$A$1:$B$14605,2,FALSE)</f>
        <v>#N/A</v>
      </c>
      <c r="AT1940" s="423"/>
      <c r="AV1940" s="423"/>
    </row>
    <row r="1941" spans="1:48" ht="12.75" x14ac:dyDescent="0.2">
      <c r="A1941" s="101"/>
      <c r="B1941" s="42"/>
      <c r="C1941" s="142"/>
      <c r="D1941" s="143"/>
      <c r="E1941" s="107"/>
      <c r="F1941" s="46"/>
      <c r="G1941" s="46"/>
      <c r="H1941" s="46"/>
      <c r="I1941" s="46"/>
      <c r="J1941" s="46"/>
      <c r="K1941" s="46"/>
      <c r="L1941" s="139"/>
      <c r="M1941" s="41"/>
      <c r="N1941" s="45"/>
      <c r="O1941" s="47"/>
      <c r="P1941" s="43"/>
      <c r="Q1941" s="71" t="e">
        <f>VLOOKUP(N1941,'error categories'!$A$2:$D$54,4,FALSE)</f>
        <v>#N/A</v>
      </c>
      <c r="R1941" s="72" t="e">
        <f>VLOOKUP(N1941,'error categories'!$A$2:$D$54,3,FALSE)</f>
        <v>#N/A</v>
      </c>
      <c r="S1941" s="374"/>
      <c r="T1941" s="377"/>
      <c r="U1941" s="378">
        <f t="shared" si="270"/>
        <v>0</v>
      </c>
      <c r="V1941" s="379"/>
      <c r="W1941" s="380"/>
      <c r="X1941" s="380"/>
      <c r="Y1941" s="380"/>
      <c r="Z1941" s="379"/>
      <c r="AA1941" s="381"/>
      <c r="AB1941" s="379"/>
      <c r="AC1941" s="380"/>
      <c r="AD1941" s="382">
        <f t="shared" si="277"/>
        <v>0</v>
      </c>
      <c r="AE1941" s="383">
        <f t="shared" si="278"/>
        <v>0</v>
      </c>
      <c r="AF1941" s="379"/>
      <c r="AG1941" s="381"/>
      <c r="AH1941" s="379"/>
      <c r="AI1941" s="381"/>
      <c r="AJ1941" s="384" t="str">
        <f t="shared" si="271"/>
        <v/>
      </c>
      <c r="AK1941" s="385" t="str">
        <f t="shared" si="272"/>
        <v/>
      </c>
      <c r="AL1941" s="388" t="str">
        <f t="shared" si="273"/>
        <v/>
      </c>
      <c r="AM1941" s="389" t="str">
        <f t="shared" si="274"/>
        <v/>
      </c>
      <c r="AN1941" s="388" t="str">
        <f t="shared" si="275"/>
        <v/>
      </c>
      <c r="AO1941" s="389" t="str">
        <f t="shared" si="276"/>
        <v/>
      </c>
      <c r="AP1941" s="423"/>
      <c r="AQ1941" s="423"/>
      <c r="AR1941" s="431" t="e">
        <f>VLOOKUP($B1941,'acc names'!$C$2:$D$12102,2,FALSE)</f>
        <v>#N/A</v>
      </c>
      <c r="AS1941" s="431" t="e">
        <f>VLOOKUP($AQ1941,software!$A$1:$B$14605,2,FALSE)</f>
        <v>#N/A</v>
      </c>
      <c r="AT1941" s="423"/>
      <c r="AV1941" s="423"/>
    </row>
    <row r="1942" spans="1:48" ht="12.75" x14ac:dyDescent="0.2">
      <c r="A1942" s="101"/>
      <c r="B1942" s="42"/>
      <c r="C1942" s="142"/>
      <c r="D1942" s="143"/>
      <c r="E1942" s="107"/>
      <c r="F1942" s="46"/>
      <c r="G1942" s="46"/>
      <c r="H1942" s="46"/>
      <c r="I1942" s="46"/>
      <c r="J1942" s="46"/>
      <c r="K1942" s="46"/>
      <c r="L1942" s="139"/>
      <c r="M1942" s="41"/>
      <c r="N1942" s="45"/>
      <c r="O1942" s="47"/>
      <c r="P1942" s="43"/>
      <c r="Q1942" s="71" t="e">
        <f>VLOOKUP(N1942,'error categories'!$A$2:$D$54,4,FALSE)</f>
        <v>#N/A</v>
      </c>
      <c r="R1942" s="72" t="e">
        <f>VLOOKUP(N1942,'error categories'!$A$2:$D$54,3,FALSE)</f>
        <v>#N/A</v>
      </c>
      <c r="S1942" s="374"/>
      <c r="T1942" s="377"/>
      <c r="U1942" s="378">
        <f t="shared" si="270"/>
        <v>0</v>
      </c>
      <c r="V1942" s="390"/>
      <c r="W1942" s="391"/>
      <c r="X1942" s="380"/>
      <c r="Y1942" s="380"/>
      <c r="Z1942" s="390"/>
      <c r="AA1942" s="392"/>
      <c r="AB1942" s="393"/>
      <c r="AC1942" s="394"/>
      <c r="AD1942" s="382">
        <f t="shared" si="277"/>
        <v>0</v>
      </c>
      <c r="AE1942" s="383">
        <f t="shared" si="278"/>
        <v>0</v>
      </c>
      <c r="AF1942" s="379"/>
      <c r="AG1942" s="381"/>
      <c r="AH1942" s="379"/>
      <c r="AI1942" s="381"/>
      <c r="AJ1942" s="384" t="str">
        <f t="shared" si="271"/>
        <v/>
      </c>
      <c r="AK1942" s="385" t="str">
        <f t="shared" si="272"/>
        <v/>
      </c>
      <c r="AL1942" s="388" t="str">
        <f t="shared" si="273"/>
        <v/>
      </c>
      <c r="AM1942" s="389" t="str">
        <f t="shared" si="274"/>
        <v/>
      </c>
      <c r="AN1942" s="388" t="str">
        <f t="shared" si="275"/>
        <v/>
      </c>
      <c r="AO1942" s="389" t="str">
        <f t="shared" si="276"/>
        <v/>
      </c>
      <c r="AP1942" s="423"/>
      <c r="AQ1942" s="423"/>
      <c r="AR1942" s="431" t="e">
        <f>VLOOKUP($B1942,'acc names'!$C$2:$D$12102,2,FALSE)</f>
        <v>#N/A</v>
      </c>
      <c r="AS1942" s="431" t="e">
        <f>VLOOKUP($AQ1942,software!$A$1:$B$14605,2,FALSE)</f>
        <v>#N/A</v>
      </c>
      <c r="AT1942" s="423"/>
      <c r="AV1942" s="423"/>
    </row>
    <row r="1943" spans="1:48" ht="12.75" x14ac:dyDescent="0.2">
      <c r="A1943" s="101"/>
      <c r="B1943" s="42"/>
      <c r="C1943" s="142"/>
      <c r="D1943" s="143"/>
      <c r="E1943" s="107"/>
      <c r="F1943" s="46"/>
      <c r="G1943" s="46"/>
      <c r="H1943" s="46"/>
      <c r="I1943" s="46"/>
      <c r="J1943" s="46"/>
      <c r="K1943" s="46"/>
      <c r="L1943" s="139"/>
      <c r="M1943" s="41"/>
      <c r="N1943" s="45"/>
      <c r="O1943" s="47"/>
      <c r="P1943" s="43"/>
      <c r="Q1943" s="71" t="e">
        <f>VLOOKUP(N1943,'error categories'!$A$2:$D$54,4,FALSE)</f>
        <v>#N/A</v>
      </c>
      <c r="R1943" s="72" t="e">
        <f>VLOOKUP(N1943,'error categories'!$A$2:$D$54,3,FALSE)</f>
        <v>#N/A</v>
      </c>
      <c r="S1943" s="374"/>
      <c r="T1943" s="377"/>
      <c r="U1943" s="378">
        <f t="shared" si="270"/>
        <v>0</v>
      </c>
      <c r="V1943" s="390"/>
      <c r="W1943" s="391"/>
      <c r="X1943" s="380"/>
      <c r="Y1943" s="380"/>
      <c r="Z1943" s="390"/>
      <c r="AA1943" s="392"/>
      <c r="AB1943" s="393"/>
      <c r="AC1943" s="394"/>
      <c r="AD1943" s="382">
        <f t="shared" si="277"/>
        <v>0</v>
      </c>
      <c r="AE1943" s="383">
        <f t="shared" si="278"/>
        <v>0</v>
      </c>
      <c r="AF1943" s="379"/>
      <c r="AG1943" s="381"/>
      <c r="AH1943" s="379"/>
      <c r="AI1943" s="381"/>
      <c r="AJ1943" s="384" t="str">
        <f t="shared" si="271"/>
        <v/>
      </c>
      <c r="AK1943" s="385" t="str">
        <f t="shared" si="272"/>
        <v/>
      </c>
      <c r="AL1943" s="388" t="str">
        <f t="shared" si="273"/>
        <v/>
      </c>
      <c r="AM1943" s="389" t="str">
        <f t="shared" si="274"/>
        <v/>
      </c>
      <c r="AN1943" s="388" t="str">
        <f t="shared" si="275"/>
        <v/>
      </c>
      <c r="AO1943" s="389" t="str">
        <f t="shared" si="276"/>
        <v/>
      </c>
      <c r="AP1943" s="423"/>
      <c r="AQ1943" s="423"/>
      <c r="AR1943" s="431" t="e">
        <f>VLOOKUP($B1943,'acc names'!$C$2:$D$12102,2,FALSE)</f>
        <v>#N/A</v>
      </c>
      <c r="AS1943" s="431" t="e">
        <f>VLOOKUP($AQ1943,software!$A$1:$B$14605,2,FALSE)</f>
        <v>#N/A</v>
      </c>
      <c r="AT1943" s="423"/>
      <c r="AV1943" s="423"/>
    </row>
    <row r="1944" spans="1:48" ht="12.75" x14ac:dyDescent="0.2">
      <c r="A1944" s="101"/>
      <c r="B1944" s="42"/>
      <c r="C1944" s="142"/>
      <c r="D1944" s="143"/>
      <c r="E1944" s="107"/>
      <c r="F1944" s="46"/>
      <c r="G1944" s="46"/>
      <c r="H1944" s="46"/>
      <c r="I1944" s="46"/>
      <c r="J1944" s="46"/>
      <c r="K1944" s="46"/>
      <c r="L1944" s="139"/>
      <c r="M1944" s="41"/>
      <c r="N1944" s="45"/>
      <c r="O1944" s="47"/>
      <c r="P1944" s="43"/>
      <c r="Q1944" s="71" t="e">
        <f>VLOOKUP(N1944,'error categories'!$A$2:$D$54,4,FALSE)</f>
        <v>#N/A</v>
      </c>
      <c r="R1944" s="72" t="e">
        <f>VLOOKUP(N1944,'error categories'!$A$2:$D$54,3,FALSE)</f>
        <v>#N/A</v>
      </c>
      <c r="S1944" s="374"/>
      <c r="T1944" s="377"/>
      <c r="U1944" s="378">
        <f t="shared" si="270"/>
        <v>0</v>
      </c>
      <c r="V1944" s="379"/>
      <c r="W1944" s="380"/>
      <c r="X1944" s="380"/>
      <c r="Y1944" s="380"/>
      <c r="Z1944" s="379"/>
      <c r="AA1944" s="381"/>
      <c r="AB1944" s="379"/>
      <c r="AC1944" s="380"/>
      <c r="AD1944" s="382">
        <f t="shared" si="277"/>
        <v>0</v>
      </c>
      <c r="AE1944" s="383">
        <f t="shared" si="278"/>
        <v>0</v>
      </c>
      <c r="AF1944" s="379"/>
      <c r="AG1944" s="381"/>
      <c r="AH1944" s="379"/>
      <c r="AI1944" s="381"/>
      <c r="AJ1944" s="384" t="str">
        <f t="shared" si="271"/>
        <v/>
      </c>
      <c r="AK1944" s="385" t="str">
        <f t="shared" si="272"/>
        <v/>
      </c>
      <c r="AL1944" s="388" t="str">
        <f t="shared" si="273"/>
        <v/>
      </c>
      <c r="AM1944" s="389" t="str">
        <f t="shared" si="274"/>
        <v/>
      </c>
      <c r="AN1944" s="388" t="str">
        <f t="shared" si="275"/>
        <v/>
      </c>
      <c r="AO1944" s="389" t="str">
        <f t="shared" si="276"/>
        <v/>
      </c>
      <c r="AP1944" s="423"/>
      <c r="AQ1944" s="423"/>
      <c r="AR1944" s="431" t="e">
        <f>VLOOKUP($B1944,'acc names'!$C$2:$D$12102,2,FALSE)</f>
        <v>#N/A</v>
      </c>
      <c r="AS1944" s="431" t="e">
        <f>VLOOKUP($AQ1944,software!$A$1:$B$14605,2,FALSE)</f>
        <v>#N/A</v>
      </c>
      <c r="AT1944" s="423"/>
      <c r="AV1944" s="423"/>
    </row>
    <row r="1945" spans="1:48" ht="12.75" x14ac:dyDescent="0.2">
      <c r="A1945" s="101"/>
      <c r="B1945" s="42"/>
      <c r="C1945" s="142"/>
      <c r="D1945" s="143"/>
      <c r="E1945" s="107"/>
      <c r="F1945" s="46"/>
      <c r="G1945" s="46"/>
      <c r="H1945" s="46"/>
      <c r="I1945" s="46"/>
      <c r="J1945" s="46"/>
      <c r="K1945" s="46"/>
      <c r="L1945" s="139"/>
      <c r="M1945" s="41"/>
      <c r="N1945" s="45"/>
      <c r="O1945" s="47"/>
      <c r="P1945" s="43"/>
      <c r="Q1945" s="71" t="e">
        <f>VLOOKUP(N1945,'error categories'!$A$2:$D$54,4,FALSE)</f>
        <v>#N/A</v>
      </c>
      <c r="R1945" s="72" t="e">
        <f>VLOOKUP(N1945,'error categories'!$A$2:$D$54,3,FALSE)</f>
        <v>#N/A</v>
      </c>
      <c r="S1945" s="374"/>
      <c r="T1945" s="377"/>
      <c r="U1945" s="378">
        <f t="shared" si="270"/>
        <v>0</v>
      </c>
      <c r="V1945" s="390"/>
      <c r="W1945" s="391"/>
      <c r="X1945" s="380"/>
      <c r="Y1945" s="380"/>
      <c r="Z1945" s="390"/>
      <c r="AA1945" s="392"/>
      <c r="AB1945" s="393"/>
      <c r="AC1945" s="394"/>
      <c r="AD1945" s="382">
        <f t="shared" si="277"/>
        <v>0</v>
      </c>
      <c r="AE1945" s="383">
        <f t="shared" si="278"/>
        <v>0</v>
      </c>
      <c r="AF1945" s="379"/>
      <c r="AG1945" s="381"/>
      <c r="AH1945" s="379"/>
      <c r="AI1945" s="381"/>
      <c r="AJ1945" s="384" t="str">
        <f t="shared" si="271"/>
        <v/>
      </c>
      <c r="AK1945" s="385" t="str">
        <f t="shared" si="272"/>
        <v/>
      </c>
      <c r="AL1945" s="388" t="str">
        <f t="shared" si="273"/>
        <v/>
      </c>
      <c r="AM1945" s="389" t="str">
        <f t="shared" si="274"/>
        <v/>
      </c>
      <c r="AN1945" s="388" t="str">
        <f t="shared" si="275"/>
        <v/>
      </c>
      <c r="AO1945" s="389" t="str">
        <f t="shared" si="276"/>
        <v/>
      </c>
      <c r="AP1945" s="423"/>
      <c r="AQ1945" s="423"/>
      <c r="AR1945" s="431" t="e">
        <f>VLOOKUP($B1945,'acc names'!$C$2:$D$12102,2,FALSE)</f>
        <v>#N/A</v>
      </c>
      <c r="AS1945" s="431" t="e">
        <f>VLOOKUP($AQ1945,software!$A$1:$B$14605,2,FALSE)</f>
        <v>#N/A</v>
      </c>
      <c r="AT1945" s="423"/>
      <c r="AV1945" s="423"/>
    </row>
    <row r="1946" spans="1:48" ht="12.75" x14ac:dyDescent="0.2">
      <c r="A1946" s="101"/>
      <c r="B1946" s="42"/>
      <c r="C1946" s="142"/>
      <c r="D1946" s="143"/>
      <c r="E1946" s="107"/>
      <c r="F1946" s="46"/>
      <c r="G1946" s="46"/>
      <c r="H1946" s="46"/>
      <c r="I1946" s="46"/>
      <c r="J1946" s="46"/>
      <c r="K1946" s="46"/>
      <c r="L1946" s="139"/>
      <c r="M1946" s="41"/>
      <c r="N1946" s="45"/>
      <c r="O1946" s="47"/>
      <c r="P1946" s="43"/>
      <c r="Q1946" s="71" t="e">
        <f>VLOOKUP(N1946,'error categories'!$A$2:$D$54,4,FALSE)</f>
        <v>#N/A</v>
      </c>
      <c r="R1946" s="72" t="e">
        <f>VLOOKUP(N1946,'error categories'!$A$2:$D$54,3,FALSE)</f>
        <v>#N/A</v>
      </c>
      <c r="S1946" s="374"/>
      <c r="T1946" s="377"/>
      <c r="U1946" s="378">
        <f t="shared" si="270"/>
        <v>0</v>
      </c>
      <c r="V1946" s="390"/>
      <c r="W1946" s="391"/>
      <c r="X1946" s="380"/>
      <c r="Y1946" s="380"/>
      <c r="Z1946" s="390"/>
      <c r="AA1946" s="392"/>
      <c r="AB1946" s="393"/>
      <c r="AC1946" s="394"/>
      <c r="AD1946" s="382">
        <f t="shared" si="277"/>
        <v>0</v>
      </c>
      <c r="AE1946" s="383">
        <f t="shared" si="278"/>
        <v>0</v>
      </c>
      <c r="AF1946" s="379"/>
      <c r="AG1946" s="381"/>
      <c r="AH1946" s="379"/>
      <c r="AI1946" s="381"/>
      <c r="AJ1946" s="384" t="str">
        <f t="shared" si="271"/>
        <v/>
      </c>
      <c r="AK1946" s="385" t="str">
        <f t="shared" si="272"/>
        <v/>
      </c>
      <c r="AL1946" s="388" t="str">
        <f t="shared" si="273"/>
        <v/>
      </c>
      <c r="AM1946" s="389" t="str">
        <f t="shared" si="274"/>
        <v/>
      </c>
      <c r="AN1946" s="388" t="str">
        <f t="shared" si="275"/>
        <v/>
      </c>
      <c r="AO1946" s="389" t="str">
        <f t="shared" si="276"/>
        <v/>
      </c>
      <c r="AP1946" s="423"/>
      <c r="AQ1946" s="423"/>
      <c r="AR1946" s="431" t="e">
        <f>VLOOKUP($B1946,'acc names'!$C$2:$D$12102,2,FALSE)</f>
        <v>#N/A</v>
      </c>
      <c r="AS1946" s="431" t="e">
        <f>VLOOKUP($AQ1946,software!$A$1:$B$14605,2,FALSE)</f>
        <v>#N/A</v>
      </c>
      <c r="AT1946" s="423"/>
      <c r="AV1946" s="423"/>
    </row>
    <row r="1947" spans="1:48" ht="12.75" x14ac:dyDescent="0.2">
      <c r="A1947" s="101"/>
      <c r="B1947" s="42"/>
      <c r="C1947" s="142"/>
      <c r="D1947" s="143"/>
      <c r="E1947" s="107"/>
      <c r="F1947" s="46"/>
      <c r="G1947" s="46"/>
      <c r="H1947" s="46"/>
      <c r="I1947" s="46"/>
      <c r="J1947" s="46"/>
      <c r="K1947" s="46"/>
      <c r="L1947" s="139"/>
      <c r="M1947" s="41"/>
      <c r="N1947" s="45"/>
      <c r="O1947" s="47"/>
      <c r="P1947" s="43"/>
      <c r="Q1947" s="71" t="e">
        <f>VLOOKUP(N1947,'error categories'!$A$2:$D$54,4,FALSE)</f>
        <v>#N/A</v>
      </c>
      <c r="R1947" s="72" t="e">
        <f>VLOOKUP(N1947,'error categories'!$A$2:$D$54,3,FALSE)</f>
        <v>#N/A</v>
      </c>
      <c r="S1947" s="374"/>
      <c r="T1947" s="377"/>
      <c r="U1947" s="378">
        <f t="shared" si="270"/>
        <v>0</v>
      </c>
      <c r="V1947" s="379"/>
      <c r="W1947" s="380"/>
      <c r="X1947" s="380"/>
      <c r="Y1947" s="380"/>
      <c r="Z1947" s="379"/>
      <c r="AA1947" s="381"/>
      <c r="AB1947" s="379"/>
      <c r="AC1947" s="380"/>
      <c r="AD1947" s="382">
        <f t="shared" si="277"/>
        <v>0</v>
      </c>
      <c r="AE1947" s="383">
        <f t="shared" si="278"/>
        <v>0</v>
      </c>
      <c r="AF1947" s="379"/>
      <c r="AG1947" s="381"/>
      <c r="AH1947" s="379"/>
      <c r="AI1947" s="381"/>
      <c r="AJ1947" s="384" t="str">
        <f t="shared" si="271"/>
        <v/>
      </c>
      <c r="AK1947" s="385" t="str">
        <f t="shared" si="272"/>
        <v/>
      </c>
      <c r="AL1947" s="388" t="str">
        <f t="shared" si="273"/>
        <v/>
      </c>
      <c r="AM1947" s="389" t="str">
        <f t="shared" si="274"/>
        <v/>
      </c>
      <c r="AN1947" s="388" t="str">
        <f t="shared" si="275"/>
        <v/>
      </c>
      <c r="AO1947" s="389" t="str">
        <f t="shared" si="276"/>
        <v/>
      </c>
      <c r="AP1947" s="423"/>
      <c r="AQ1947" s="423"/>
      <c r="AR1947" s="431" t="e">
        <f>VLOOKUP($B1947,'acc names'!$C$2:$D$12102,2,FALSE)</f>
        <v>#N/A</v>
      </c>
      <c r="AS1947" s="431" t="e">
        <f>VLOOKUP($AQ1947,software!$A$1:$B$14605,2,FALSE)</f>
        <v>#N/A</v>
      </c>
      <c r="AT1947" s="423"/>
      <c r="AV1947" s="423"/>
    </row>
    <row r="1948" spans="1:48" ht="12.75" x14ac:dyDescent="0.2">
      <c r="A1948" s="101"/>
      <c r="B1948" s="42"/>
      <c r="C1948" s="142"/>
      <c r="D1948" s="143"/>
      <c r="E1948" s="107"/>
      <c r="F1948" s="46"/>
      <c r="G1948" s="46"/>
      <c r="H1948" s="46"/>
      <c r="I1948" s="46"/>
      <c r="J1948" s="46"/>
      <c r="K1948" s="46"/>
      <c r="L1948" s="139"/>
      <c r="M1948" s="41"/>
      <c r="N1948" s="45"/>
      <c r="O1948" s="47"/>
      <c r="P1948" s="43"/>
      <c r="Q1948" s="71" t="e">
        <f>VLOOKUP(N1948,'error categories'!$A$2:$D$54,4,FALSE)</f>
        <v>#N/A</v>
      </c>
      <c r="R1948" s="72" t="e">
        <f>VLOOKUP(N1948,'error categories'!$A$2:$D$54,3,FALSE)</f>
        <v>#N/A</v>
      </c>
      <c r="S1948" s="374"/>
      <c r="T1948" s="377"/>
      <c r="U1948" s="378">
        <f t="shared" si="270"/>
        <v>0</v>
      </c>
      <c r="V1948" s="390"/>
      <c r="W1948" s="391"/>
      <c r="X1948" s="380"/>
      <c r="Y1948" s="380"/>
      <c r="Z1948" s="390"/>
      <c r="AA1948" s="392"/>
      <c r="AB1948" s="393"/>
      <c r="AC1948" s="394"/>
      <c r="AD1948" s="382">
        <f t="shared" si="277"/>
        <v>0</v>
      </c>
      <c r="AE1948" s="383">
        <f t="shared" si="278"/>
        <v>0</v>
      </c>
      <c r="AF1948" s="379"/>
      <c r="AG1948" s="381"/>
      <c r="AH1948" s="379"/>
      <c r="AI1948" s="381"/>
      <c r="AJ1948" s="384" t="str">
        <f t="shared" si="271"/>
        <v/>
      </c>
      <c r="AK1948" s="385" t="str">
        <f t="shared" si="272"/>
        <v/>
      </c>
      <c r="AL1948" s="388" t="str">
        <f t="shared" si="273"/>
        <v/>
      </c>
      <c r="AM1948" s="389" t="str">
        <f t="shared" si="274"/>
        <v/>
      </c>
      <c r="AN1948" s="388" t="str">
        <f t="shared" si="275"/>
        <v/>
      </c>
      <c r="AO1948" s="389" t="str">
        <f t="shared" si="276"/>
        <v/>
      </c>
      <c r="AP1948" s="423"/>
      <c r="AQ1948" s="423"/>
      <c r="AR1948" s="431" t="e">
        <f>VLOOKUP($B1948,'acc names'!$C$2:$D$12102,2,FALSE)</f>
        <v>#N/A</v>
      </c>
      <c r="AS1948" s="431" t="e">
        <f>VLOOKUP($AQ1948,software!$A$1:$B$14605,2,FALSE)</f>
        <v>#N/A</v>
      </c>
      <c r="AT1948" s="423"/>
      <c r="AV1948" s="423"/>
    </row>
    <row r="1949" spans="1:48" ht="12.75" x14ac:dyDescent="0.2">
      <c r="A1949" s="101"/>
      <c r="B1949" s="42"/>
      <c r="C1949" s="142"/>
      <c r="D1949" s="143"/>
      <c r="E1949" s="107"/>
      <c r="F1949" s="46"/>
      <c r="G1949" s="46"/>
      <c r="H1949" s="46"/>
      <c r="I1949" s="46"/>
      <c r="J1949" s="46"/>
      <c r="K1949" s="46"/>
      <c r="L1949" s="139"/>
      <c r="M1949" s="41"/>
      <c r="N1949" s="45"/>
      <c r="O1949" s="47"/>
      <c r="P1949" s="43"/>
      <c r="Q1949" s="71" t="e">
        <f>VLOOKUP(N1949,'error categories'!$A$2:$D$54,4,FALSE)</f>
        <v>#N/A</v>
      </c>
      <c r="R1949" s="72" t="e">
        <f>VLOOKUP(N1949,'error categories'!$A$2:$D$54,3,FALSE)</f>
        <v>#N/A</v>
      </c>
      <c r="S1949" s="374"/>
      <c r="T1949" s="377"/>
      <c r="U1949" s="378">
        <f t="shared" si="270"/>
        <v>0</v>
      </c>
      <c r="V1949" s="379"/>
      <c r="W1949" s="380"/>
      <c r="X1949" s="380"/>
      <c r="Y1949" s="380"/>
      <c r="Z1949" s="379"/>
      <c r="AA1949" s="381"/>
      <c r="AB1949" s="379"/>
      <c r="AC1949" s="380"/>
      <c r="AD1949" s="382">
        <f t="shared" si="277"/>
        <v>0</v>
      </c>
      <c r="AE1949" s="383">
        <f t="shared" si="278"/>
        <v>0</v>
      </c>
      <c r="AF1949" s="379"/>
      <c r="AG1949" s="381"/>
      <c r="AH1949" s="379"/>
      <c r="AI1949" s="381"/>
      <c r="AJ1949" s="384" t="str">
        <f t="shared" si="271"/>
        <v/>
      </c>
      <c r="AK1949" s="385" t="str">
        <f t="shared" si="272"/>
        <v/>
      </c>
      <c r="AL1949" s="388" t="str">
        <f t="shared" si="273"/>
        <v/>
      </c>
      <c r="AM1949" s="389" t="str">
        <f t="shared" si="274"/>
        <v/>
      </c>
      <c r="AN1949" s="388" t="str">
        <f t="shared" si="275"/>
        <v/>
      </c>
      <c r="AO1949" s="389" t="str">
        <f t="shared" si="276"/>
        <v/>
      </c>
      <c r="AP1949" s="423"/>
      <c r="AQ1949" s="423"/>
      <c r="AR1949" s="431" t="e">
        <f>VLOOKUP($B1949,'acc names'!$C$2:$D$12102,2,FALSE)</f>
        <v>#N/A</v>
      </c>
      <c r="AS1949" s="431" t="e">
        <f>VLOOKUP($AQ1949,software!$A$1:$B$14605,2,FALSE)</f>
        <v>#N/A</v>
      </c>
      <c r="AT1949" s="423"/>
      <c r="AV1949" s="423"/>
    </row>
    <row r="1950" spans="1:48" ht="12.75" x14ac:dyDescent="0.2">
      <c r="A1950" s="101"/>
      <c r="B1950" s="42"/>
      <c r="C1950" s="142"/>
      <c r="D1950" s="143"/>
      <c r="E1950" s="107"/>
      <c r="F1950" s="46"/>
      <c r="G1950" s="46"/>
      <c r="H1950" s="46"/>
      <c r="I1950" s="46"/>
      <c r="J1950" s="46"/>
      <c r="K1950" s="46"/>
      <c r="L1950" s="139"/>
      <c r="M1950" s="41"/>
      <c r="N1950" s="45"/>
      <c r="O1950" s="47"/>
      <c r="P1950" s="43"/>
      <c r="Q1950" s="71" t="e">
        <f>VLOOKUP(N1950,'error categories'!$A$2:$D$54,4,FALSE)</f>
        <v>#N/A</v>
      </c>
      <c r="R1950" s="72" t="e">
        <f>VLOOKUP(N1950,'error categories'!$A$2:$D$54,3,FALSE)</f>
        <v>#N/A</v>
      </c>
      <c r="S1950" s="374"/>
      <c r="T1950" s="377"/>
      <c r="U1950" s="378">
        <f t="shared" si="270"/>
        <v>0</v>
      </c>
      <c r="V1950" s="379"/>
      <c r="W1950" s="380"/>
      <c r="X1950" s="380"/>
      <c r="Y1950" s="380"/>
      <c r="Z1950" s="379"/>
      <c r="AA1950" s="381"/>
      <c r="AB1950" s="379"/>
      <c r="AC1950" s="380"/>
      <c r="AD1950" s="382">
        <f t="shared" si="277"/>
        <v>0</v>
      </c>
      <c r="AE1950" s="383">
        <f t="shared" si="278"/>
        <v>0</v>
      </c>
      <c r="AF1950" s="379"/>
      <c r="AG1950" s="381"/>
      <c r="AH1950" s="379"/>
      <c r="AI1950" s="381"/>
      <c r="AJ1950" s="384" t="str">
        <f t="shared" si="271"/>
        <v/>
      </c>
      <c r="AK1950" s="385" t="str">
        <f t="shared" si="272"/>
        <v/>
      </c>
      <c r="AL1950" s="388" t="str">
        <f t="shared" si="273"/>
        <v/>
      </c>
      <c r="AM1950" s="389" t="str">
        <f t="shared" si="274"/>
        <v/>
      </c>
      <c r="AN1950" s="388" t="str">
        <f t="shared" si="275"/>
        <v/>
      </c>
      <c r="AO1950" s="389" t="str">
        <f t="shared" si="276"/>
        <v/>
      </c>
      <c r="AP1950" s="423"/>
      <c r="AQ1950" s="423"/>
      <c r="AR1950" s="431" t="e">
        <f>VLOOKUP($B1950,'acc names'!$C$2:$D$12102,2,FALSE)</f>
        <v>#N/A</v>
      </c>
      <c r="AS1950" s="431" t="e">
        <f>VLOOKUP($AQ1950,software!$A$1:$B$14605,2,FALSE)</f>
        <v>#N/A</v>
      </c>
      <c r="AT1950" s="423"/>
      <c r="AV1950" s="423"/>
    </row>
    <row r="1951" spans="1:48" ht="12.75" x14ac:dyDescent="0.2">
      <c r="A1951" s="101"/>
      <c r="B1951" s="42"/>
      <c r="C1951" s="142"/>
      <c r="D1951" s="143"/>
      <c r="E1951" s="107"/>
      <c r="F1951" s="46"/>
      <c r="G1951" s="46"/>
      <c r="H1951" s="46"/>
      <c r="I1951" s="46"/>
      <c r="J1951" s="46"/>
      <c r="K1951" s="46"/>
      <c r="L1951" s="139"/>
      <c r="M1951" s="41"/>
      <c r="N1951" s="45"/>
      <c r="O1951" s="47"/>
      <c r="P1951" s="43"/>
      <c r="Q1951" s="71" t="e">
        <f>VLOOKUP(N1951,'error categories'!$A$2:$D$54,4,FALSE)</f>
        <v>#N/A</v>
      </c>
      <c r="R1951" s="72" t="e">
        <f>VLOOKUP(N1951,'error categories'!$A$2:$D$54,3,FALSE)</f>
        <v>#N/A</v>
      </c>
      <c r="S1951" s="374"/>
      <c r="T1951" s="377"/>
      <c r="U1951" s="378">
        <f t="shared" si="270"/>
        <v>0</v>
      </c>
      <c r="V1951" s="390"/>
      <c r="W1951" s="391"/>
      <c r="X1951" s="380"/>
      <c r="Y1951" s="380"/>
      <c r="Z1951" s="390"/>
      <c r="AA1951" s="392"/>
      <c r="AB1951" s="393"/>
      <c r="AC1951" s="394"/>
      <c r="AD1951" s="382">
        <f t="shared" si="277"/>
        <v>0</v>
      </c>
      <c r="AE1951" s="383">
        <f t="shared" si="278"/>
        <v>0</v>
      </c>
      <c r="AF1951" s="379"/>
      <c r="AG1951" s="381"/>
      <c r="AH1951" s="379"/>
      <c r="AI1951" s="381"/>
      <c r="AJ1951" s="384" t="str">
        <f t="shared" si="271"/>
        <v/>
      </c>
      <c r="AK1951" s="385" t="str">
        <f t="shared" si="272"/>
        <v/>
      </c>
      <c r="AL1951" s="388" t="str">
        <f t="shared" si="273"/>
        <v/>
      </c>
      <c r="AM1951" s="389" t="str">
        <f t="shared" si="274"/>
        <v/>
      </c>
      <c r="AN1951" s="388" t="str">
        <f t="shared" si="275"/>
        <v/>
      </c>
      <c r="AO1951" s="389" t="str">
        <f t="shared" si="276"/>
        <v/>
      </c>
      <c r="AP1951" s="423"/>
      <c r="AQ1951" s="423"/>
      <c r="AR1951" s="431" t="e">
        <f>VLOOKUP($B1951,'acc names'!$C$2:$D$12102,2,FALSE)</f>
        <v>#N/A</v>
      </c>
      <c r="AS1951" s="431" t="e">
        <f>VLOOKUP($AQ1951,software!$A$1:$B$14605,2,FALSE)</f>
        <v>#N/A</v>
      </c>
      <c r="AT1951" s="423"/>
      <c r="AV1951" s="423"/>
    </row>
    <row r="1952" spans="1:48" ht="12.75" x14ac:dyDescent="0.2">
      <c r="A1952" s="101"/>
      <c r="B1952" s="42"/>
      <c r="C1952" s="142"/>
      <c r="D1952" s="143"/>
      <c r="E1952" s="107"/>
      <c r="F1952" s="46"/>
      <c r="G1952" s="46"/>
      <c r="H1952" s="46"/>
      <c r="I1952" s="46"/>
      <c r="J1952" s="46"/>
      <c r="K1952" s="46"/>
      <c r="L1952" s="139"/>
      <c r="M1952" s="41"/>
      <c r="N1952" s="45"/>
      <c r="O1952" s="47"/>
      <c r="P1952" s="43"/>
      <c r="Q1952" s="71" t="e">
        <f>VLOOKUP(N1952,'error categories'!$A$2:$D$54,4,FALSE)</f>
        <v>#N/A</v>
      </c>
      <c r="R1952" s="72" t="e">
        <f>VLOOKUP(N1952,'error categories'!$A$2:$D$54,3,FALSE)</f>
        <v>#N/A</v>
      </c>
      <c r="S1952" s="374"/>
      <c r="T1952" s="377"/>
      <c r="U1952" s="378">
        <f t="shared" si="270"/>
        <v>0</v>
      </c>
      <c r="V1952" s="379"/>
      <c r="W1952" s="380"/>
      <c r="X1952" s="380"/>
      <c r="Y1952" s="380"/>
      <c r="Z1952" s="379"/>
      <c r="AA1952" s="381"/>
      <c r="AB1952" s="379"/>
      <c r="AC1952" s="380"/>
      <c r="AD1952" s="382">
        <f t="shared" si="277"/>
        <v>0</v>
      </c>
      <c r="AE1952" s="383">
        <f t="shared" si="278"/>
        <v>0</v>
      </c>
      <c r="AF1952" s="379"/>
      <c r="AG1952" s="381"/>
      <c r="AH1952" s="379"/>
      <c r="AI1952" s="381"/>
      <c r="AJ1952" s="384" t="str">
        <f t="shared" si="271"/>
        <v/>
      </c>
      <c r="AK1952" s="385" t="str">
        <f t="shared" si="272"/>
        <v/>
      </c>
      <c r="AL1952" s="388" t="str">
        <f t="shared" si="273"/>
        <v/>
      </c>
      <c r="AM1952" s="389" t="str">
        <f t="shared" si="274"/>
        <v/>
      </c>
      <c r="AN1952" s="388" t="str">
        <f t="shared" si="275"/>
        <v/>
      </c>
      <c r="AO1952" s="389" t="str">
        <f t="shared" si="276"/>
        <v/>
      </c>
      <c r="AP1952" s="423"/>
      <c r="AQ1952" s="423"/>
      <c r="AR1952" s="431" t="e">
        <f>VLOOKUP($B1952,'acc names'!$C$2:$D$12102,2,FALSE)</f>
        <v>#N/A</v>
      </c>
      <c r="AS1952" s="431" t="e">
        <f>VLOOKUP($AQ1952,software!$A$1:$B$14605,2,FALSE)</f>
        <v>#N/A</v>
      </c>
      <c r="AT1952" s="423"/>
      <c r="AV1952" s="423"/>
    </row>
    <row r="1953" spans="1:48" ht="12.75" x14ac:dyDescent="0.2">
      <c r="A1953" s="101"/>
      <c r="B1953" s="42"/>
      <c r="C1953" s="142"/>
      <c r="D1953" s="143"/>
      <c r="E1953" s="107"/>
      <c r="F1953" s="46"/>
      <c r="G1953" s="46"/>
      <c r="H1953" s="46"/>
      <c r="I1953" s="46"/>
      <c r="J1953" s="46"/>
      <c r="K1953" s="46"/>
      <c r="L1953" s="139"/>
      <c r="M1953" s="41"/>
      <c r="N1953" s="45"/>
      <c r="O1953" s="47"/>
      <c r="P1953" s="43"/>
      <c r="Q1953" s="71" t="e">
        <f>VLOOKUP(N1953,'error categories'!$A$2:$D$54,4,FALSE)</f>
        <v>#N/A</v>
      </c>
      <c r="R1953" s="72" t="e">
        <f>VLOOKUP(N1953,'error categories'!$A$2:$D$54,3,FALSE)</f>
        <v>#N/A</v>
      </c>
      <c r="S1953" s="374"/>
      <c r="T1953" s="377"/>
      <c r="U1953" s="378">
        <f t="shared" si="270"/>
        <v>0</v>
      </c>
      <c r="V1953" s="379"/>
      <c r="W1953" s="380"/>
      <c r="X1953" s="380"/>
      <c r="Y1953" s="380"/>
      <c r="Z1953" s="379"/>
      <c r="AA1953" s="381"/>
      <c r="AB1953" s="379"/>
      <c r="AC1953" s="380"/>
      <c r="AD1953" s="382">
        <f t="shared" si="277"/>
        <v>0</v>
      </c>
      <c r="AE1953" s="383">
        <f t="shared" si="278"/>
        <v>0</v>
      </c>
      <c r="AF1953" s="379"/>
      <c r="AG1953" s="381"/>
      <c r="AH1953" s="379"/>
      <c r="AI1953" s="381"/>
      <c r="AJ1953" s="384" t="str">
        <f t="shared" si="271"/>
        <v/>
      </c>
      <c r="AK1953" s="385" t="str">
        <f t="shared" si="272"/>
        <v/>
      </c>
      <c r="AL1953" s="388" t="str">
        <f t="shared" si="273"/>
        <v/>
      </c>
      <c r="AM1953" s="389" t="str">
        <f t="shared" si="274"/>
        <v/>
      </c>
      <c r="AN1953" s="388" t="str">
        <f t="shared" si="275"/>
        <v/>
      </c>
      <c r="AO1953" s="389" t="str">
        <f t="shared" si="276"/>
        <v/>
      </c>
      <c r="AP1953" s="423"/>
      <c r="AQ1953" s="423"/>
      <c r="AR1953" s="431" t="e">
        <f>VLOOKUP($B1953,'acc names'!$C$2:$D$12102,2,FALSE)</f>
        <v>#N/A</v>
      </c>
      <c r="AS1953" s="431" t="e">
        <f>VLOOKUP($AQ1953,software!$A$1:$B$14605,2,FALSE)</f>
        <v>#N/A</v>
      </c>
      <c r="AT1953" s="423"/>
      <c r="AV1953" s="423"/>
    </row>
    <row r="1954" spans="1:48" ht="12.75" x14ac:dyDescent="0.2">
      <c r="A1954" s="101"/>
      <c r="B1954" s="42"/>
      <c r="C1954" s="142"/>
      <c r="D1954" s="143"/>
      <c r="E1954" s="107"/>
      <c r="F1954" s="46"/>
      <c r="G1954" s="46"/>
      <c r="H1954" s="46"/>
      <c r="I1954" s="46"/>
      <c r="J1954" s="46"/>
      <c r="K1954" s="46"/>
      <c r="L1954" s="139"/>
      <c r="M1954" s="41"/>
      <c r="N1954" s="45"/>
      <c r="O1954" s="47"/>
      <c r="P1954" s="43"/>
      <c r="Q1954" s="71" t="e">
        <f>VLOOKUP(N1954,'error categories'!$A$2:$D$54,4,FALSE)</f>
        <v>#N/A</v>
      </c>
      <c r="R1954" s="72" t="e">
        <f>VLOOKUP(N1954,'error categories'!$A$2:$D$54,3,FALSE)</f>
        <v>#N/A</v>
      </c>
      <c r="S1954" s="374"/>
      <c r="T1954" s="377"/>
      <c r="U1954" s="378">
        <f t="shared" si="270"/>
        <v>0</v>
      </c>
      <c r="V1954" s="390"/>
      <c r="W1954" s="391"/>
      <c r="X1954" s="380"/>
      <c r="Y1954" s="380"/>
      <c r="Z1954" s="390"/>
      <c r="AA1954" s="392"/>
      <c r="AB1954" s="393"/>
      <c r="AC1954" s="394"/>
      <c r="AD1954" s="382">
        <f t="shared" si="277"/>
        <v>0</v>
      </c>
      <c r="AE1954" s="383">
        <f t="shared" si="278"/>
        <v>0</v>
      </c>
      <c r="AF1954" s="379"/>
      <c r="AG1954" s="381"/>
      <c r="AH1954" s="379"/>
      <c r="AI1954" s="381"/>
      <c r="AJ1954" s="384" t="str">
        <f t="shared" si="271"/>
        <v/>
      </c>
      <c r="AK1954" s="385" t="str">
        <f t="shared" si="272"/>
        <v/>
      </c>
      <c r="AL1954" s="388" t="str">
        <f t="shared" si="273"/>
        <v/>
      </c>
      <c r="AM1954" s="389" t="str">
        <f t="shared" si="274"/>
        <v/>
      </c>
      <c r="AN1954" s="388" t="str">
        <f t="shared" si="275"/>
        <v/>
      </c>
      <c r="AO1954" s="389" t="str">
        <f t="shared" si="276"/>
        <v/>
      </c>
      <c r="AP1954" s="423"/>
      <c r="AQ1954" s="423"/>
      <c r="AR1954" s="431" t="e">
        <f>VLOOKUP($B1954,'acc names'!$C$2:$D$12102,2,FALSE)</f>
        <v>#N/A</v>
      </c>
      <c r="AS1954" s="431" t="e">
        <f>VLOOKUP($AQ1954,software!$A$1:$B$14605,2,FALSE)</f>
        <v>#N/A</v>
      </c>
      <c r="AT1954" s="423"/>
      <c r="AV1954" s="423"/>
    </row>
    <row r="1955" spans="1:48" ht="12.75" x14ac:dyDescent="0.2">
      <c r="A1955" s="101"/>
      <c r="B1955" s="42"/>
      <c r="C1955" s="142"/>
      <c r="D1955" s="143"/>
      <c r="E1955" s="107"/>
      <c r="F1955" s="46"/>
      <c r="G1955" s="46"/>
      <c r="H1955" s="46"/>
      <c r="I1955" s="46"/>
      <c r="J1955" s="46"/>
      <c r="K1955" s="46"/>
      <c r="L1955" s="139"/>
      <c r="M1955" s="41"/>
      <c r="N1955" s="45"/>
      <c r="O1955" s="47"/>
      <c r="P1955" s="43"/>
      <c r="Q1955" s="71" t="e">
        <f>VLOOKUP(N1955,'error categories'!$A$2:$D$54,4,FALSE)</f>
        <v>#N/A</v>
      </c>
      <c r="R1955" s="72" t="e">
        <f>VLOOKUP(N1955,'error categories'!$A$2:$D$54,3,FALSE)</f>
        <v>#N/A</v>
      </c>
      <c r="S1955" s="374"/>
      <c r="T1955" s="377"/>
      <c r="U1955" s="378">
        <f t="shared" si="270"/>
        <v>0</v>
      </c>
      <c r="V1955" s="390"/>
      <c r="W1955" s="391"/>
      <c r="X1955" s="380"/>
      <c r="Y1955" s="380"/>
      <c r="Z1955" s="390"/>
      <c r="AA1955" s="392"/>
      <c r="AB1955" s="393"/>
      <c r="AC1955" s="394"/>
      <c r="AD1955" s="382">
        <f t="shared" si="277"/>
        <v>0</v>
      </c>
      <c r="AE1955" s="383">
        <f t="shared" si="278"/>
        <v>0</v>
      </c>
      <c r="AF1955" s="379"/>
      <c r="AG1955" s="381"/>
      <c r="AH1955" s="379"/>
      <c r="AI1955" s="381"/>
      <c r="AJ1955" s="384" t="str">
        <f t="shared" si="271"/>
        <v/>
      </c>
      <c r="AK1955" s="385" t="str">
        <f t="shared" si="272"/>
        <v/>
      </c>
      <c r="AL1955" s="388" t="str">
        <f t="shared" si="273"/>
        <v/>
      </c>
      <c r="AM1955" s="389" t="str">
        <f t="shared" si="274"/>
        <v/>
      </c>
      <c r="AN1955" s="388" t="str">
        <f t="shared" si="275"/>
        <v/>
      </c>
      <c r="AO1955" s="389" t="str">
        <f t="shared" si="276"/>
        <v/>
      </c>
      <c r="AP1955" s="423"/>
      <c r="AQ1955" s="423"/>
      <c r="AR1955" s="431" t="e">
        <f>VLOOKUP($B1955,'acc names'!$C$2:$D$12102,2,FALSE)</f>
        <v>#N/A</v>
      </c>
      <c r="AS1955" s="431" t="e">
        <f>VLOOKUP($AQ1955,software!$A$1:$B$14605,2,FALSE)</f>
        <v>#N/A</v>
      </c>
      <c r="AT1955" s="423"/>
      <c r="AV1955" s="423"/>
    </row>
    <row r="1956" spans="1:48" ht="12.75" x14ac:dyDescent="0.2">
      <c r="A1956" s="101"/>
      <c r="B1956" s="42"/>
      <c r="C1956" s="142"/>
      <c r="D1956" s="143"/>
      <c r="E1956" s="107"/>
      <c r="F1956" s="46"/>
      <c r="G1956" s="46"/>
      <c r="H1956" s="46"/>
      <c r="I1956" s="46"/>
      <c r="J1956" s="46"/>
      <c r="K1956" s="46"/>
      <c r="L1956" s="139"/>
      <c r="M1956" s="41"/>
      <c r="N1956" s="45"/>
      <c r="O1956" s="47"/>
      <c r="P1956" s="43"/>
      <c r="Q1956" s="71" t="e">
        <f>VLOOKUP(N1956,'error categories'!$A$2:$D$54,4,FALSE)</f>
        <v>#N/A</v>
      </c>
      <c r="R1956" s="72" t="e">
        <f>VLOOKUP(N1956,'error categories'!$A$2:$D$54,3,FALSE)</f>
        <v>#N/A</v>
      </c>
      <c r="S1956" s="374"/>
      <c r="T1956" s="377"/>
      <c r="U1956" s="378">
        <f t="shared" si="270"/>
        <v>0</v>
      </c>
      <c r="V1956" s="390"/>
      <c r="W1956" s="391"/>
      <c r="X1956" s="380"/>
      <c r="Y1956" s="380"/>
      <c r="Z1956" s="390"/>
      <c r="AA1956" s="392"/>
      <c r="AB1956" s="393"/>
      <c r="AC1956" s="394"/>
      <c r="AD1956" s="382">
        <f t="shared" si="277"/>
        <v>0</v>
      </c>
      <c r="AE1956" s="383">
        <f t="shared" si="278"/>
        <v>0</v>
      </c>
      <c r="AF1956" s="379"/>
      <c r="AG1956" s="381"/>
      <c r="AH1956" s="379"/>
      <c r="AI1956" s="381"/>
      <c r="AJ1956" s="384" t="str">
        <f t="shared" si="271"/>
        <v/>
      </c>
      <c r="AK1956" s="385" t="str">
        <f t="shared" si="272"/>
        <v/>
      </c>
      <c r="AL1956" s="388" t="str">
        <f t="shared" si="273"/>
        <v/>
      </c>
      <c r="AM1956" s="389" t="str">
        <f t="shared" si="274"/>
        <v/>
      </c>
      <c r="AN1956" s="388" t="str">
        <f t="shared" si="275"/>
        <v/>
      </c>
      <c r="AO1956" s="389" t="str">
        <f t="shared" si="276"/>
        <v/>
      </c>
      <c r="AP1956" s="423"/>
      <c r="AQ1956" s="423"/>
      <c r="AR1956" s="431" t="e">
        <f>VLOOKUP($B1956,'acc names'!$C$2:$D$12102,2,FALSE)</f>
        <v>#N/A</v>
      </c>
      <c r="AS1956" s="431" t="e">
        <f>VLOOKUP($AQ1956,software!$A$1:$B$14605,2,FALSE)</f>
        <v>#N/A</v>
      </c>
      <c r="AT1956" s="423"/>
      <c r="AV1956" s="423"/>
    </row>
    <row r="1957" spans="1:48" ht="12.75" x14ac:dyDescent="0.2">
      <c r="A1957" s="101"/>
      <c r="B1957" s="42"/>
      <c r="C1957" s="142"/>
      <c r="D1957" s="143"/>
      <c r="E1957" s="107"/>
      <c r="F1957" s="46"/>
      <c r="G1957" s="46"/>
      <c r="H1957" s="46"/>
      <c r="I1957" s="46"/>
      <c r="J1957" s="46"/>
      <c r="K1957" s="46"/>
      <c r="L1957" s="139"/>
      <c r="M1957" s="41"/>
      <c r="N1957" s="45"/>
      <c r="O1957" s="47"/>
      <c r="P1957" s="43"/>
      <c r="Q1957" s="71" t="e">
        <f>VLOOKUP(N1957,'error categories'!$A$2:$D$54,4,FALSE)</f>
        <v>#N/A</v>
      </c>
      <c r="R1957" s="72" t="e">
        <f>VLOOKUP(N1957,'error categories'!$A$2:$D$54,3,FALSE)</f>
        <v>#N/A</v>
      </c>
      <c r="S1957" s="374"/>
      <c r="T1957" s="377"/>
      <c r="U1957" s="378">
        <f t="shared" si="270"/>
        <v>0</v>
      </c>
      <c r="V1957" s="390"/>
      <c r="W1957" s="391"/>
      <c r="X1957" s="380"/>
      <c r="Y1957" s="380"/>
      <c r="Z1957" s="390"/>
      <c r="AA1957" s="392"/>
      <c r="AB1957" s="393"/>
      <c r="AC1957" s="394"/>
      <c r="AD1957" s="382">
        <f t="shared" si="277"/>
        <v>0</v>
      </c>
      <c r="AE1957" s="383">
        <f t="shared" si="278"/>
        <v>0</v>
      </c>
      <c r="AF1957" s="379"/>
      <c r="AG1957" s="381"/>
      <c r="AH1957" s="379"/>
      <c r="AI1957" s="381"/>
      <c r="AJ1957" s="384" t="str">
        <f t="shared" si="271"/>
        <v/>
      </c>
      <c r="AK1957" s="385" t="str">
        <f t="shared" si="272"/>
        <v/>
      </c>
      <c r="AL1957" s="388" t="str">
        <f t="shared" si="273"/>
        <v/>
      </c>
      <c r="AM1957" s="389" t="str">
        <f t="shared" si="274"/>
        <v/>
      </c>
      <c r="AN1957" s="388" t="str">
        <f t="shared" si="275"/>
        <v/>
      </c>
      <c r="AO1957" s="389" t="str">
        <f t="shared" si="276"/>
        <v/>
      </c>
      <c r="AP1957" s="423"/>
      <c r="AQ1957" s="423"/>
      <c r="AR1957" s="431" t="e">
        <f>VLOOKUP($B1957,'acc names'!$C$2:$D$12102,2,FALSE)</f>
        <v>#N/A</v>
      </c>
      <c r="AS1957" s="431" t="e">
        <f>VLOOKUP($AQ1957,software!$A$1:$B$14605,2,FALSE)</f>
        <v>#N/A</v>
      </c>
      <c r="AT1957" s="423"/>
      <c r="AV1957" s="423"/>
    </row>
    <row r="1958" spans="1:48" ht="12.75" x14ac:dyDescent="0.2">
      <c r="A1958" s="101"/>
      <c r="B1958" s="42"/>
      <c r="C1958" s="142"/>
      <c r="D1958" s="143"/>
      <c r="E1958" s="107"/>
      <c r="F1958" s="46"/>
      <c r="G1958" s="46"/>
      <c r="H1958" s="46"/>
      <c r="I1958" s="46"/>
      <c r="J1958" s="46"/>
      <c r="K1958" s="46"/>
      <c r="L1958" s="139"/>
      <c r="M1958" s="41"/>
      <c r="N1958" s="45"/>
      <c r="O1958" s="47"/>
      <c r="P1958" s="43"/>
      <c r="Q1958" s="71" t="e">
        <f>VLOOKUP(N1958,'error categories'!$A$2:$D$54,4,FALSE)</f>
        <v>#N/A</v>
      </c>
      <c r="R1958" s="72" t="e">
        <f>VLOOKUP(N1958,'error categories'!$A$2:$D$54,3,FALSE)</f>
        <v>#N/A</v>
      </c>
      <c r="S1958" s="374"/>
      <c r="T1958" s="377"/>
      <c r="U1958" s="378">
        <f t="shared" si="270"/>
        <v>0</v>
      </c>
      <c r="V1958" s="390"/>
      <c r="W1958" s="391"/>
      <c r="X1958" s="380"/>
      <c r="Y1958" s="380"/>
      <c r="Z1958" s="390"/>
      <c r="AA1958" s="392"/>
      <c r="AB1958" s="393"/>
      <c r="AC1958" s="394"/>
      <c r="AD1958" s="382">
        <f t="shared" si="277"/>
        <v>0</v>
      </c>
      <c r="AE1958" s="383">
        <f t="shared" si="278"/>
        <v>0</v>
      </c>
      <c r="AF1958" s="379"/>
      <c r="AG1958" s="381"/>
      <c r="AH1958" s="379"/>
      <c r="AI1958" s="381"/>
      <c r="AJ1958" s="384" t="str">
        <f t="shared" si="271"/>
        <v/>
      </c>
      <c r="AK1958" s="385" t="str">
        <f t="shared" si="272"/>
        <v/>
      </c>
      <c r="AL1958" s="388" t="str">
        <f t="shared" si="273"/>
        <v/>
      </c>
      <c r="AM1958" s="389" t="str">
        <f t="shared" si="274"/>
        <v/>
      </c>
      <c r="AN1958" s="388" t="str">
        <f t="shared" si="275"/>
        <v/>
      </c>
      <c r="AO1958" s="389" t="str">
        <f t="shared" si="276"/>
        <v/>
      </c>
      <c r="AP1958" s="423"/>
      <c r="AQ1958" s="423"/>
      <c r="AR1958" s="431" t="e">
        <f>VLOOKUP($B1958,'acc names'!$C$2:$D$12102,2,FALSE)</f>
        <v>#N/A</v>
      </c>
      <c r="AS1958" s="431" t="e">
        <f>VLOOKUP($AQ1958,software!$A$1:$B$14605,2,FALSE)</f>
        <v>#N/A</v>
      </c>
      <c r="AT1958" s="423"/>
      <c r="AV1958" s="423"/>
    </row>
    <row r="1959" spans="1:48" ht="12.75" x14ac:dyDescent="0.2">
      <c r="A1959" s="101"/>
      <c r="B1959" s="42"/>
      <c r="C1959" s="142"/>
      <c r="D1959" s="143"/>
      <c r="E1959" s="107"/>
      <c r="F1959" s="46"/>
      <c r="G1959" s="46"/>
      <c r="H1959" s="46"/>
      <c r="I1959" s="46"/>
      <c r="J1959" s="46"/>
      <c r="K1959" s="46"/>
      <c r="L1959" s="139"/>
      <c r="M1959" s="41"/>
      <c r="N1959" s="45"/>
      <c r="O1959" s="47"/>
      <c r="P1959" s="43"/>
      <c r="Q1959" s="71" t="e">
        <f>VLOOKUP(N1959,'error categories'!$A$2:$D$54,4,FALSE)</f>
        <v>#N/A</v>
      </c>
      <c r="R1959" s="72" t="e">
        <f>VLOOKUP(N1959,'error categories'!$A$2:$D$54,3,FALSE)</f>
        <v>#N/A</v>
      </c>
      <c r="S1959" s="374"/>
      <c r="T1959" s="377"/>
      <c r="U1959" s="378">
        <f t="shared" si="270"/>
        <v>0</v>
      </c>
      <c r="V1959" s="379"/>
      <c r="W1959" s="380"/>
      <c r="X1959" s="380"/>
      <c r="Y1959" s="380"/>
      <c r="Z1959" s="379"/>
      <c r="AA1959" s="381"/>
      <c r="AB1959" s="379"/>
      <c r="AC1959" s="380"/>
      <c r="AD1959" s="382">
        <f t="shared" si="277"/>
        <v>0</v>
      </c>
      <c r="AE1959" s="383">
        <f t="shared" si="278"/>
        <v>0</v>
      </c>
      <c r="AF1959" s="379"/>
      <c r="AG1959" s="381"/>
      <c r="AH1959" s="379"/>
      <c r="AI1959" s="381"/>
      <c r="AJ1959" s="384" t="str">
        <f t="shared" si="271"/>
        <v/>
      </c>
      <c r="AK1959" s="385" t="str">
        <f t="shared" si="272"/>
        <v/>
      </c>
      <c r="AL1959" s="388" t="str">
        <f t="shared" si="273"/>
        <v/>
      </c>
      <c r="AM1959" s="389" t="str">
        <f t="shared" si="274"/>
        <v/>
      </c>
      <c r="AN1959" s="388" t="str">
        <f t="shared" si="275"/>
        <v/>
      </c>
      <c r="AO1959" s="389" t="str">
        <f t="shared" si="276"/>
        <v/>
      </c>
      <c r="AP1959" s="423"/>
      <c r="AQ1959" s="423"/>
      <c r="AR1959" s="431" t="e">
        <f>VLOOKUP($B1959,'acc names'!$C$2:$D$12102,2,FALSE)</f>
        <v>#N/A</v>
      </c>
      <c r="AS1959" s="431" t="e">
        <f>VLOOKUP($AQ1959,software!$A$1:$B$14605,2,FALSE)</f>
        <v>#N/A</v>
      </c>
      <c r="AT1959" s="423"/>
      <c r="AV1959" s="423"/>
    </row>
    <row r="1960" spans="1:48" ht="12.75" x14ac:dyDescent="0.2">
      <c r="A1960" s="101"/>
      <c r="B1960" s="42"/>
      <c r="C1960" s="142"/>
      <c r="D1960" s="143"/>
      <c r="E1960" s="107"/>
      <c r="F1960" s="46"/>
      <c r="G1960" s="46"/>
      <c r="H1960" s="46"/>
      <c r="I1960" s="46"/>
      <c r="J1960" s="46"/>
      <c r="K1960" s="46"/>
      <c r="L1960" s="139"/>
      <c r="M1960" s="41"/>
      <c r="N1960" s="45"/>
      <c r="O1960" s="47"/>
      <c r="P1960" s="43"/>
      <c r="Q1960" s="71" t="e">
        <f>VLOOKUP(N1960,'error categories'!$A$2:$D$54,4,FALSE)</f>
        <v>#N/A</v>
      </c>
      <c r="R1960" s="72" t="e">
        <f>VLOOKUP(N1960,'error categories'!$A$2:$D$54,3,FALSE)</f>
        <v>#N/A</v>
      </c>
      <c r="S1960" s="374"/>
      <c r="T1960" s="377"/>
      <c r="U1960" s="378">
        <f t="shared" si="270"/>
        <v>0</v>
      </c>
      <c r="V1960" s="390"/>
      <c r="W1960" s="391"/>
      <c r="X1960" s="380"/>
      <c r="Y1960" s="380"/>
      <c r="Z1960" s="390"/>
      <c r="AA1960" s="392"/>
      <c r="AB1960" s="393"/>
      <c r="AC1960" s="394"/>
      <c r="AD1960" s="382">
        <f t="shared" si="277"/>
        <v>0</v>
      </c>
      <c r="AE1960" s="383">
        <f t="shared" si="278"/>
        <v>0</v>
      </c>
      <c r="AF1960" s="379"/>
      <c r="AG1960" s="381"/>
      <c r="AH1960" s="379"/>
      <c r="AI1960" s="381"/>
      <c r="AJ1960" s="384" t="str">
        <f t="shared" si="271"/>
        <v/>
      </c>
      <c r="AK1960" s="385" t="str">
        <f t="shared" si="272"/>
        <v/>
      </c>
      <c r="AL1960" s="388" t="str">
        <f t="shared" si="273"/>
        <v/>
      </c>
      <c r="AM1960" s="389" t="str">
        <f t="shared" si="274"/>
        <v/>
      </c>
      <c r="AN1960" s="388" t="str">
        <f t="shared" si="275"/>
        <v/>
      </c>
      <c r="AO1960" s="389" t="str">
        <f t="shared" si="276"/>
        <v/>
      </c>
      <c r="AP1960" s="423"/>
      <c r="AQ1960" s="423"/>
      <c r="AR1960" s="431" t="e">
        <f>VLOOKUP($B1960,'acc names'!$C$2:$D$12102,2,FALSE)</f>
        <v>#N/A</v>
      </c>
      <c r="AS1960" s="431" t="e">
        <f>VLOOKUP($AQ1960,software!$A$1:$B$14605,2,FALSE)</f>
        <v>#N/A</v>
      </c>
      <c r="AT1960" s="423"/>
      <c r="AV1960" s="423"/>
    </row>
    <row r="1961" spans="1:48" ht="12.75" x14ac:dyDescent="0.2">
      <c r="A1961" s="101"/>
      <c r="B1961" s="42"/>
      <c r="C1961" s="142"/>
      <c r="D1961" s="143"/>
      <c r="E1961" s="107"/>
      <c r="F1961" s="46"/>
      <c r="G1961" s="46"/>
      <c r="H1961" s="46"/>
      <c r="I1961" s="46"/>
      <c r="J1961" s="46"/>
      <c r="K1961" s="46"/>
      <c r="L1961" s="139"/>
      <c r="M1961" s="41"/>
      <c r="N1961" s="45"/>
      <c r="O1961" s="47"/>
      <c r="P1961" s="43"/>
      <c r="Q1961" s="71" t="e">
        <f>VLOOKUP(N1961,'error categories'!$A$2:$D$54,4,FALSE)</f>
        <v>#N/A</v>
      </c>
      <c r="R1961" s="72" t="e">
        <f>VLOOKUP(N1961,'error categories'!$A$2:$D$54,3,FALSE)</f>
        <v>#N/A</v>
      </c>
      <c r="S1961" s="374"/>
      <c r="T1961" s="377"/>
      <c r="U1961" s="378">
        <f t="shared" si="270"/>
        <v>0</v>
      </c>
      <c r="V1961" s="379"/>
      <c r="W1961" s="380"/>
      <c r="X1961" s="380"/>
      <c r="Y1961" s="380"/>
      <c r="Z1961" s="379"/>
      <c r="AA1961" s="381"/>
      <c r="AB1961" s="379"/>
      <c r="AC1961" s="380"/>
      <c r="AD1961" s="382">
        <f t="shared" si="277"/>
        <v>0</v>
      </c>
      <c r="AE1961" s="383">
        <f t="shared" si="278"/>
        <v>0</v>
      </c>
      <c r="AF1961" s="379"/>
      <c r="AG1961" s="381"/>
      <c r="AH1961" s="379"/>
      <c r="AI1961" s="381"/>
      <c r="AJ1961" s="384" t="str">
        <f t="shared" si="271"/>
        <v/>
      </c>
      <c r="AK1961" s="385" t="str">
        <f t="shared" si="272"/>
        <v/>
      </c>
      <c r="AL1961" s="388" t="str">
        <f t="shared" si="273"/>
        <v/>
      </c>
      <c r="AM1961" s="389" t="str">
        <f t="shared" si="274"/>
        <v/>
      </c>
      <c r="AN1961" s="388" t="str">
        <f t="shared" si="275"/>
        <v/>
      </c>
      <c r="AO1961" s="389" t="str">
        <f t="shared" si="276"/>
        <v/>
      </c>
      <c r="AP1961" s="423"/>
      <c r="AQ1961" s="423"/>
      <c r="AR1961" s="431" t="e">
        <f>VLOOKUP($B1961,'acc names'!$C$2:$D$12102,2,FALSE)</f>
        <v>#N/A</v>
      </c>
      <c r="AS1961" s="431" t="e">
        <f>VLOOKUP($AQ1961,software!$A$1:$B$14605,2,FALSE)</f>
        <v>#N/A</v>
      </c>
      <c r="AT1961" s="423"/>
      <c r="AV1961" s="423"/>
    </row>
    <row r="1962" spans="1:48" ht="12.75" x14ac:dyDescent="0.2">
      <c r="A1962" s="101"/>
      <c r="B1962" s="42"/>
      <c r="C1962" s="142"/>
      <c r="D1962" s="143"/>
      <c r="E1962" s="107"/>
      <c r="F1962" s="46"/>
      <c r="G1962" s="46"/>
      <c r="H1962" s="46"/>
      <c r="I1962" s="46"/>
      <c r="J1962" s="46"/>
      <c r="K1962" s="46"/>
      <c r="L1962" s="139"/>
      <c r="M1962" s="41"/>
      <c r="N1962" s="45"/>
      <c r="O1962" s="47"/>
      <c r="P1962" s="43"/>
      <c r="Q1962" s="71" t="e">
        <f>VLOOKUP(N1962,'error categories'!$A$2:$D$54,4,FALSE)</f>
        <v>#N/A</v>
      </c>
      <c r="R1962" s="72" t="e">
        <f>VLOOKUP(N1962,'error categories'!$A$2:$D$54,3,FALSE)</f>
        <v>#N/A</v>
      </c>
      <c r="S1962" s="374"/>
      <c r="T1962" s="377"/>
      <c r="U1962" s="378">
        <f t="shared" si="270"/>
        <v>0</v>
      </c>
      <c r="V1962" s="379"/>
      <c r="W1962" s="380"/>
      <c r="X1962" s="380"/>
      <c r="Y1962" s="380"/>
      <c r="Z1962" s="379"/>
      <c r="AA1962" s="381"/>
      <c r="AB1962" s="379"/>
      <c r="AC1962" s="380"/>
      <c r="AD1962" s="382">
        <f t="shared" si="277"/>
        <v>0</v>
      </c>
      <c r="AE1962" s="383">
        <f t="shared" si="278"/>
        <v>0</v>
      </c>
      <c r="AF1962" s="379"/>
      <c r="AG1962" s="381"/>
      <c r="AH1962" s="379"/>
      <c r="AI1962" s="381"/>
      <c r="AJ1962" s="384" t="str">
        <f t="shared" si="271"/>
        <v/>
      </c>
      <c r="AK1962" s="385" t="str">
        <f t="shared" si="272"/>
        <v/>
      </c>
      <c r="AL1962" s="388" t="str">
        <f t="shared" si="273"/>
        <v/>
      </c>
      <c r="AM1962" s="389" t="str">
        <f t="shared" si="274"/>
        <v/>
      </c>
      <c r="AN1962" s="388" t="str">
        <f t="shared" si="275"/>
        <v/>
      </c>
      <c r="AO1962" s="389" t="str">
        <f t="shared" si="276"/>
        <v/>
      </c>
      <c r="AP1962" s="423"/>
      <c r="AQ1962" s="423"/>
      <c r="AR1962" s="431" t="e">
        <f>VLOOKUP($B1962,'acc names'!$C$2:$D$12102,2,FALSE)</f>
        <v>#N/A</v>
      </c>
      <c r="AS1962" s="431" t="e">
        <f>VLOOKUP($AQ1962,software!$A$1:$B$14605,2,FALSE)</f>
        <v>#N/A</v>
      </c>
      <c r="AT1962" s="423"/>
      <c r="AV1962" s="423"/>
    </row>
    <row r="1963" spans="1:48" ht="12.75" x14ac:dyDescent="0.2">
      <c r="A1963" s="101"/>
      <c r="B1963" s="42"/>
      <c r="C1963" s="142"/>
      <c r="D1963" s="143"/>
      <c r="E1963" s="107"/>
      <c r="F1963" s="46"/>
      <c r="G1963" s="46"/>
      <c r="H1963" s="46"/>
      <c r="I1963" s="46"/>
      <c r="J1963" s="46"/>
      <c r="K1963" s="46"/>
      <c r="L1963" s="139"/>
      <c r="M1963" s="41"/>
      <c r="N1963" s="45"/>
      <c r="O1963" s="47"/>
      <c r="P1963" s="43"/>
      <c r="Q1963" s="71" t="e">
        <f>VLOOKUP(N1963,'error categories'!$A$2:$D$54,4,FALSE)</f>
        <v>#N/A</v>
      </c>
      <c r="R1963" s="72" t="e">
        <f>VLOOKUP(N1963,'error categories'!$A$2:$D$54,3,FALSE)</f>
        <v>#N/A</v>
      </c>
      <c r="S1963" s="374"/>
      <c r="T1963" s="377"/>
      <c r="U1963" s="378">
        <f t="shared" si="270"/>
        <v>0</v>
      </c>
      <c r="V1963" s="379"/>
      <c r="W1963" s="380"/>
      <c r="X1963" s="380"/>
      <c r="Y1963" s="380"/>
      <c r="Z1963" s="379"/>
      <c r="AA1963" s="381"/>
      <c r="AB1963" s="379"/>
      <c r="AC1963" s="380"/>
      <c r="AD1963" s="382">
        <f t="shared" si="277"/>
        <v>0</v>
      </c>
      <c r="AE1963" s="383">
        <f t="shared" si="278"/>
        <v>0</v>
      </c>
      <c r="AF1963" s="379"/>
      <c r="AG1963" s="381"/>
      <c r="AH1963" s="379"/>
      <c r="AI1963" s="381"/>
      <c r="AJ1963" s="384" t="str">
        <f t="shared" si="271"/>
        <v/>
      </c>
      <c r="AK1963" s="385" t="str">
        <f t="shared" si="272"/>
        <v/>
      </c>
      <c r="AL1963" s="388" t="str">
        <f t="shared" si="273"/>
        <v/>
      </c>
      <c r="AM1963" s="389" t="str">
        <f t="shared" si="274"/>
        <v/>
      </c>
      <c r="AN1963" s="388" t="str">
        <f t="shared" si="275"/>
        <v/>
      </c>
      <c r="AO1963" s="389" t="str">
        <f t="shared" si="276"/>
        <v/>
      </c>
      <c r="AP1963" s="423"/>
      <c r="AQ1963" s="423"/>
      <c r="AR1963" s="431" t="e">
        <f>VLOOKUP($B1963,'acc names'!$C$2:$D$12102,2,FALSE)</f>
        <v>#N/A</v>
      </c>
      <c r="AS1963" s="431" t="e">
        <f>VLOOKUP($AQ1963,software!$A$1:$B$14605,2,FALSE)</f>
        <v>#N/A</v>
      </c>
      <c r="AT1963" s="423"/>
      <c r="AV1963" s="423"/>
    </row>
    <row r="1964" spans="1:48" ht="12.75" x14ac:dyDescent="0.2">
      <c r="A1964" s="101"/>
      <c r="B1964" s="42"/>
      <c r="C1964" s="142"/>
      <c r="D1964" s="143"/>
      <c r="E1964" s="107"/>
      <c r="F1964" s="46"/>
      <c r="G1964" s="46"/>
      <c r="H1964" s="46"/>
      <c r="I1964" s="46"/>
      <c r="J1964" s="46"/>
      <c r="K1964" s="46"/>
      <c r="L1964" s="139"/>
      <c r="M1964" s="41"/>
      <c r="N1964" s="45"/>
      <c r="O1964" s="47"/>
      <c r="P1964" s="43"/>
      <c r="Q1964" s="71" t="e">
        <f>VLOOKUP(N1964,'error categories'!$A$2:$D$54,4,FALSE)</f>
        <v>#N/A</v>
      </c>
      <c r="R1964" s="72" t="e">
        <f>VLOOKUP(N1964,'error categories'!$A$2:$D$54,3,FALSE)</f>
        <v>#N/A</v>
      </c>
      <c r="S1964" s="374"/>
      <c r="T1964" s="377"/>
      <c r="U1964" s="378">
        <f t="shared" si="270"/>
        <v>0</v>
      </c>
      <c r="V1964" s="390"/>
      <c r="W1964" s="391"/>
      <c r="X1964" s="380"/>
      <c r="Y1964" s="380"/>
      <c r="Z1964" s="390"/>
      <c r="AA1964" s="392"/>
      <c r="AB1964" s="393"/>
      <c r="AC1964" s="394"/>
      <c r="AD1964" s="382">
        <f t="shared" si="277"/>
        <v>0</v>
      </c>
      <c r="AE1964" s="383">
        <f t="shared" si="278"/>
        <v>0</v>
      </c>
      <c r="AF1964" s="379"/>
      <c r="AG1964" s="381"/>
      <c r="AH1964" s="379"/>
      <c r="AI1964" s="381"/>
      <c r="AJ1964" s="384" t="str">
        <f t="shared" si="271"/>
        <v/>
      </c>
      <c r="AK1964" s="385" t="str">
        <f t="shared" si="272"/>
        <v/>
      </c>
      <c r="AL1964" s="388" t="str">
        <f t="shared" si="273"/>
        <v/>
      </c>
      <c r="AM1964" s="389" t="str">
        <f t="shared" si="274"/>
        <v/>
      </c>
      <c r="AN1964" s="388" t="str">
        <f t="shared" si="275"/>
        <v/>
      </c>
      <c r="AO1964" s="389" t="str">
        <f t="shared" si="276"/>
        <v/>
      </c>
      <c r="AP1964" s="423"/>
      <c r="AQ1964" s="423"/>
      <c r="AR1964" s="431" t="e">
        <f>VLOOKUP($B1964,'acc names'!$C$2:$D$12102,2,FALSE)</f>
        <v>#N/A</v>
      </c>
      <c r="AS1964" s="431" t="e">
        <f>VLOOKUP($AQ1964,software!$A$1:$B$14605,2,FALSE)</f>
        <v>#N/A</v>
      </c>
      <c r="AT1964" s="423"/>
      <c r="AV1964" s="423"/>
    </row>
    <row r="1965" spans="1:48" ht="12.75" x14ac:dyDescent="0.2">
      <c r="A1965" s="101"/>
      <c r="B1965" s="42"/>
      <c r="C1965" s="142"/>
      <c r="D1965" s="143"/>
      <c r="E1965" s="107"/>
      <c r="F1965" s="46"/>
      <c r="G1965" s="46"/>
      <c r="H1965" s="46"/>
      <c r="I1965" s="46"/>
      <c r="J1965" s="46"/>
      <c r="K1965" s="46"/>
      <c r="L1965" s="139"/>
      <c r="M1965" s="41"/>
      <c r="N1965" s="45"/>
      <c r="O1965" s="47"/>
      <c r="P1965" s="43"/>
      <c r="Q1965" s="71" t="e">
        <f>VLOOKUP(N1965,'error categories'!$A$2:$D$54,4,FALSE)</f>
        <v>#N/A</v>
      </c>
      <c r="R1965" s="72" t="e">
        <f>VLOOKUP(N1965,'error categories'!$A$2:$D$54,3,FALSE)</f>
        <v>#N/A</v>
      </c>
      <c r="S1965" s="374"/>
      <c r="T1965" s="377"/>
      <c r="U1965" s="378">
        <f t="shared" si="270"/>
        <v>0</v>
      </c>
      <c r="V1965" s="390"/>
      <c r="W1965" s="391"/>
      <c r="X1965" s="380"/>
      <c r="Y1965" s="380"/>
      <c r="Z1965" s="390"/>
      <c r="AA1965" s="392"/>
      <c r="AB1965" s="393"/>
      <c r="AC1965" s="394"/>
      <c r="AD1965" s="382">
        <f t="shared" si="277"/>
        <v>0</v>
      </c>
      <c r="AE1965" s="383">
        <f t="shared" si="278"/>
        <v>0</v>
      </c>
      <c r="AF1965" s="379"/>
      <c r="AG1965" s="381"/>
      <c r="AH1965" s="379"/>
      <c r="AI1965" s="381"/>
      <c r="AJ1965" s="384" t="str">
        <f t="shared" si="271"/>
        <v/>
      </c>
      <c r="AK1965" s="385" t="str">
        <f t="shared" si="272"/>
        <v/>
      </c>
      <c r="AL1965" s="388" t="str">
        <f t="shared" si="273"/>
        <v/>
      </c>
      <c r="AM1965" s="389" t="str">
        <f t="shared" si="274"/>
        <v/>
      </c>
      <c r="AN1965" s="388" t="str">
        <f t="shared" si="275"/>
        <v/>
      </c>
      <c r="AO1965" s="389" t="str">
        <f t="shared" si="276"/>
        <v/>
      </c>
      <c r="AP1965" s="423"/>
      <c r="AQ1965" s="423"/>
      <c r="AR1965" s="431" t="e">
        <f>VLOOKUP($B1965,'acc names'!$C$2:$D$12102,2,FALSE)</f>
        <v>#N/A</v>
      </c>
      <c r="AS1965" s="431" t="e">
        <f>VLOOKUP($AQ1965,software!$A$1:$B$14605,2,FALSE)</f>
        <v>#N/A</v>
      </c>
      <c r="AT1965" s="423"/>
      <c r="AV1965" s="423"/>
    </row>
    <row r="1966" spans="1:48" ht="12.75" x14ac:dyDescent="0.2">
      <c r="A1966" s="101"/>
      <c r="B1966" s="42"/>
      <c r="C1966" s="142"/>
      <c r="D1966" s="143"/>
      <c r="E1966" s="107"/>
      <c r="F1966" s="46"/>
      <c r="G1966" s="46"/>
      <c r="H1966" s="46"/>
      <c r="I1966" s="46"/>
      <c r="J1966" s="46"/>
      <c r="K1966" s="46"/>
      <c r="L1966" s="139"/>
      <c r="M1966" s="41"/>
      <c r="N1966" s="45"/>
      <c r="O1966" s="47"/>
      <c r="P1966" s="43"/>
      <c r="Q1966" s="71" t="e">
        <f>VLOOKUP(N1966,'error categories'!$A$2:$D$54,4,FALSE)</f>
        <v>#N/A</v>
      </c>
      <c r="R1966" s="72" t="e">
        <f>VLOOKUP(N1966,'error categories'!$A$2:$D$54,3,FALSE)</f>
        <v>#N/A</v>
      </c>
      <c r="S1966" s="374"/>
      <c r="T1966" s="377"/>
      <c r="U1966" s="378">
        <f t="shared" si="270"/>
        <v>0</v>
      </c>
      <c r="V1966" s="390"/>
      <c r="W1966" s="391"/>
      <c r="X1966" s="380"/>
      <c r="Y1966" s="380"/>
      <c r="Z1966" s="390"/>
      <c r="AA1966" s="392"/>
      <c r="AB1966" s="393"/>
      <c r="AC1966" s="394"/>
      <c r="AD1966" s="382">
        <f t="shared" si="277"/>
        <v>0</v>
      </c>
      <c r="AE1966" s="383">
        <f t="shared" si="278"/>
        <v>0</v>
      </c>
      <c r="AF1966" s="379"/>
      <c r="AG1966" s="381"/>
      <c r="AH1966" s="379"/>
      <c r="AI1966" s="381"/>
      <c r="AJ1966" s="384" t="str">
        <f t="shared" si="271"/>
        <v/>
      </c>
      <c r="AK1966" s="385" t="str">
        <f t="shared" si="272"/>
        <v/>
      </c>
      <c r="AL1966" s="388" t="str">
        <f t="shared" si="273"/>
        <v/>
      </c>
      <c r="AM1966" s="389" t="str">
        <f t="shared" si="274"/>
        <v/>
      </c>
      <c r="AN1966" s="388" t="str">
        <f t="shared" si="275"/>
        <v/>
      </c>
      <c r="AO1966" s="389" t="str">
        <f t="shared" si="276"/>
        <v/>
      </c>
      <c r="AP1966" s="423"/>
      <c r="AQ1966" s="423"/>
      <c r="AR1966" s="431" t="e">
        <f>VLOOKUP($B1966,'acc names'!$C$2:$D$12102,2,FALSE)</f>
        <v>#N/A</v>
      </c>
      <c r="AS1966" s="431" t="e">
        <f>VLOOKUP($AQ1966,software!$A$1:$B$14605,2,FALSE)</f>
        <v>#N/A</v>
      </c>
      <c r="AT1966" s="423"/>
      <c r="AV1966" s="423"/>
    </row>
    <row r="1967" spans="1:48" ht="12.75" x14ac:dyDescent="0.2">
      <c r="A1967" s="101"/>
      <c r="B1967" s="42"/>
      <c r="C1967" s="142"/>
      <c r="D1967" s="143"/>
      <c r="E1967" s="107"/>
      <c r="F1967" s="46"/>
      <c r="G1967" s="46"/>
      <c r="H1967" s="46"/>
      <c r="I1967" s="46"/>
      <c r="J1967" s="46"/>
      <c r="K1967" s="46"/>
      <c r="L1967" s="139"/>
      <c r="M1967" s="41"/>
      <c r="N1967" s="45"/>
      <c r="O1967" s="47"/>
      <c r="P1967" s="43"/>
      <c r="Q1967" s="71" t="e">
        <f>VLOOKUP(N1967,'error categories'!$A$2:$D$54,4,FALSE)</f>
        <v>#N/A</v>
      </c>
      <c r="R1967" s="72" t="e">
        <f>VLOOKUP(N1967,'error categories'!$A$2:$D$54,3,FALSE)</f>
        <v>#N/A</v>
      </c>
      <c r="S1967" s="374"/>
      <c r="T1967" s="377"/>
      <c r="U1967" s="378">
        <f t="shared" si="270"/>
        <v>0</v>
      </c>
      <c r="V1967" s="379"/>
      <c r="W1967" s="380"/>
      <c r="X1967" s="380"/>
      <c r="Y1967" s="380"/>
      <c r="Z1967" s="379"/>
      <c r="AA1967" s="381"/>
      <c r="AB1967" s="379"/>
      <c r="AC1967" s="380"/>
      <c r="AD1967" s="382">
        <f t="shared" si="277"/>
        <v>0</v>
      </c>
      <c r="AE1967" s="383">
        <f t="shared" si="278"/>
        <v>0</v>
      </c>
      <c r="AF1967" s="379"/>
      <c r="AG1967" s="381"/>
      <c r="AH1967" s="379"/>
      <c r="AI1967" s="381"/>
      <c r="AJ1967" s="384" t="str">
        <f t="shared" si="271"/>
        <v/>
      </c>
      <c r="AK1967" s="385" t="str">
        <f t="shared" si="272"/>
        <v/>
      </c>
      <c r="AL1967" s="388" t="str">
        <f t="shared" si="273"/>
        <v/>
      </c>
      <c r="AM1967" s="389" t="str">
        <f t="shared" si="274"/>
        <v/>
      </c>
      <c r="AN1967" s="388" t="str">
        <f t="shared" si="275"/>
        <v/>
      </c>
      <c r="AO1967" s="389" t="str">
        <f t="shared" si="276"/>
        <v/>
      </c>
      <c r="AP1967" s="423"/>
      <c r="AQ1967" s="423"/>
      <c r="AR1967" s="431" t="e">
        <f>VLOOKUP($B1967,'acc names'!$C$2:$D$12102,2,FALSE)</f>
        <v>#N/A</v>
      </c>
      <c r="AS1967" s="431" t="e">
        <f>VLOOKUP($AQ1967,software!$A$1:$B$14605,2,FALSE)</f>
        <v>#N/A</v>
      </c>
      <c r="AT1967" s="423"/>
      <c r="AV1967" s="423"/>
    </row>
    <row r="1968" spans="1:48" ht="12.75" x14ac:dyDescent="0.2">
      <c r="A1968" s="101"/>
      <c r="B1968" s="42"/>
      <c r="C1968" s="142"/>
      <c r="D1968" s="143"/>
      <c r="E1968" s="107"/>
      <c r="F1968" s="46"/>
      <c r="G1968" s="46"/>
      <c r="H1968" s="46"/>
      <c r="I1968" s="46"/>
      <c r="J1968" s="46"/>
      <c r="K1968" s="46"/>
      <c r="L1968" s="139"/>
      <c r="M1968" s="41"/>
      <c r="N1968" s="45"/>
      <c r="O1968" s="47"/>
      <c r="P1968" s="43"/>
      <c r="Q1968" s="71" t="e">
        <f>VLOOKUP(N1968,'error categories'!$A$2:$D$54,4,FALSE)</f>
        <v>#N/A</v>
      </c>
      <c r="R1968" s="72" t="e">
        <f>VLOOKUP(N1968,'error categories'!$A$2:$D$54,3,FALSE)</f>
        <v>#N/A</v>
      </c>
      <c r="S1968" s="374"/>
      <c r="T1968" s="377"/>
      <c r="U1968" s="378">
        <f t="shared" si="270"/>
        <v>0</v>
      </c>
      <c r="V1968" s="390"/>
      <c r="W1968" s="391"/>
      <c r="X1968" s="380"/>
      <c r="Y1968" s="380"/>
      <c r="Z1968" s="390"/>
      <c r="AA1968" s="392"/>
      <c r="AB1968" s="393"/>
      <c r="AC1968" s="394"/>
      <c r="AD1968" s="382">
        <f t="shared" si="277"/>
        <v>0</v>
      </c>
      <c r="AE1968" s="383">
        <f t="shared" si="278"/>
        <v>0</v>
      </c>
      <c r="AF1968" s="379"/>
      <c r="AG1968" s="381"/>
      <c r="AH1968" s="379"/>
      <c r="AI1968" s="381"/>
      <c r="AJ1968" s="384" t="str">
        <f t="shared" si="271"/>
        <v/>
      </c>
      <c r="AK1968" s="385" t="str">
        <f t="shared" si="272"/>
        <v/>
      </c>
      <c r="AL1968" s="388" t="str">
        <f t="shared" si="273"/>
        <v/>
      </c>
      <c r="AM1968" s="389" t="str">
        <f t="shared" si="274"/>
        <v/>
      </c>
      <c r="AN1968" s="388" t="str">
        <f t="shared" si="275"/>
        <v/>
      </c>
      <c r="AO1968" s="389" t="str">
        <f t="shared" si="276"/>
        <v/>
      </c>
      <c r="AP1968" s="423"/>
      <c r="AQ1968" s="423"/>
      <c r="AR1968" s="431" t="e">
        <f>VLOOKUP($B1968,'acc names'!$C$2:$D$12102,2,FALSE)</f>
        <v>#N/A</v>
      </c>
      <c r="AS1968" s="431" t="e">
        <f>VLOOKUP($AQ1968,software!$A$1:$B$14605,2,FALSE)</f>
        <v>#N/A</v>
      </c>
      <c r="AT1968" s="423"/>
      <c r="AV1968" s="423"/>
    </row>
    <row r="1969" spans="1:48" ht="12.75" x14ac:dyDescent="0.2">
      <c r="A1969" s="101"/>
      <c r="B1969" s="42"/>
      <c r="C1969" s="142"/>
      <c r="D1969" s="143"/>
      <c r="E1969" s="107"/>
      <c r="F1969" s="46"/>
      <c r="G1969" s="46"/>
      <c r="H1969" s="46"/>
      <c r="I1969" s="46"/>
      <c r="J1969" s="46"/>
      <c r="K1969" s="46"/>
      <c r="L1969" s="139"/>
      <c r="M1969" s="41"/>
      <c r="N1969" s="45"/>
      <c r="O1969" s="47"/>
      <c r="P1969" s="43"/>
      <c r="Q1969" s="71" t="e">
        <f>VLOOKUP(N1969,'error categories'!$A$2:$D$54,4,FALSE)</f>
        <v>#N/A</v>
      </c>
      <c r="R1969" s="72" t="e">
        <f>VLOOKUP(N1969,'error categories'!$A$2:$D$54,3,FALSE)</f>
        <v>#N/A</v>
      </c>
      <c r="S1969" s="374"/>
      <c r="T1969" s="377"/>
      <c r="U1969" s="378">
        <f t="shared" si="270"/>
        <v>0</v>
      </c>
      <c r="V1969" s="390"/>
      <c r="W1969" s="391"/>
      <c r="X1969" s="380"/>
      <c r="Y1969" s="380"/>
      <c r="Z1969" s="390"/>
      <c r="AA1969" s="392"/>
      <c r="AB1969" s="393"/>
      <c r="AC1969" s="394"/>
      <c r="AD1969" s="382">
        <f t="shared" si="277"/>
        <v>0</v>
      </c>
      <c r="AE1969" s="383">
        <f t="shared" si="278"/>
        <v>0</v>
      </c>
      <c r="AF1969" s="379"/>
      <c r="AG1969" s="381"/>
      <c r="AH1969" s="379"/>
      <c r="AI1969" s="381"/>
      <c r="AJ1969" s="384" t="str">
        <f t="shared" si="271"/>
        <v/>
      </c>
      <c r="AK1969" s="385" t="str">
        <f t="shared" si="272"/>
        <v/>
      </c>
      <c r="AL1969" s="388" t="str">
        <f t="shared" si="273"/>
        <v/>
      </c>
      <c r="AM1969" s="389" t="str">
        <f t="shared" si="274"/>
        <v/>
      </c>
      <c r="AN1969" s="388" t="str">
        <f t="shared" si="275"/>
        <v/>
      </c>
      <c r="AO1969" s="389" t="str">
        <f t="shared" si="276"/>
        <v/>
      </c>
      <c r="AP1969" s="423"/>
      <c r="AQ1969" s="423"/>
      <c r="AR1969" s="431" t="e">
        <f>VLOOKUP($B1969,'acc names'!$C$2:$D$12102,2,FALSE)</f>
        <v>#N/A</v>
      </c>
      <c r="AS1969" s="431" t="e">
        <f>VLOOKUP($AQ1969,software!$A$1:$B$14605,2,FALSE)</f>
        <v>#N/A</v>
      </c>
      <c r="AT1969" s="423"/>
      <c r="AV1969" s="423"/>
    </row>
    <row r="1970" spans="1:48" ht="12.75" x14ac:dyDescent="0.2">
      <c r="A1970" s="101"/>
      <c r="B1970" s="42"/>
      <c r="C1970" s="142"/>
      <c r="D1970" s="143"/>
      <c r="E1970" s="107"/>
      <c r="F1970" s="46"/>
      <c r="G1970" s="46"/>
      <c r="H1970" s="46"/>
      <c r="I1970" s="46"/>
      <c r="J1970" s="46"/>
      <c r="K1970" s="46"/>
      <c r="L1970" s="139"/>
      <c r="M1970" s="41"/>
      <c r="N1970" s="45"/>
      <c r="O1970" s="47"/>
      <c r="P1970" s="43"/>
      <c r="Q1970" s="71" t="e">
        <f>VLOOKUP(N1970,'error categories'!$A$2:$D$54,4,FALSE)</f>
        <v>#N/A</v>
      </c>
      <c r="R1970" s="72" t="e">
        <f>VLOOKUP(N1970,'error categories'!$A$2:$D$54,3,FALSE)</f>
        <v>#N/A</v>
      </c>
      <c r="S1970" s="374"/>
      <c r="T1970" s="377"/>
      <c r="U1970" s="378">
        <f t="shared" si="270"/>
        <v>0</v>
      </c>
      <c r="V1970" s="390"/>
      <c r="W1970" s="391"/>
      <c r="X1970" s="380"/>
      <c r="Y1970" s="380"/>
      <c r="Z1970" s="390"/>
      <c r="AA1970" s="392"/>
      <c r="AB1970" s="393"/>
      <c r="AC1970" s="394"/>
      <c r="AD1970" s="382">
        <f t="shared" si="277"/>
        <v>0</v>
      </c>
      <c r="AE1970" s="383">
        <f t="shared" si="278"/>
        <v>0</v>
      </c>
      <c r="AF1970" s="379"/>
      <c r="AG1970" s="381"/>
      <c r="AH1970" s="379"/>
      <c r="AI1970" s="381"/>
      <c r="AJ1970" s="384" t="str">
        <f t="shared" si="271"/>
        <v/>
      </c>
      <c r="AK1970" s="385" t="str">
        <f t="shared" si="272"/>
        <v/>
      </c>
      <c r="AL1970" s="388" t="str">
        <f t="shared" si="273"/>
        <v/>
      </c>
      <c r="AM1970" s="389" t="str">
        <f t="shared" si="274"/>
        <v/>
      </c>
      <c r="AN1970" s="388" t="str">
        <f t="shared" si="275"/>
        <v/>
      </c>
      <c r="AO1970" s="389" t="str">
        <f t="shared" si="276"/>
        <v/>
      </c>
      <c r="AP1970" s="423"/>
      <c r="AQ1970" s="423"/>
      <c r="AR1970" s="431" t="e">
        <f>VLOOKUP($B1970,'acc names'!$C$2:$D$12102,2,FALSE)</f>
        <v>#N/A</v>
      </c>
      <c r="AS1970" s="431" t="e">
        <f>VLOOKUP($AQ1970,software!$A$1:$B$14605,2,FALSE)</f>
        <v>#N/A</v>
      </c>
      <c r="AT1970" s="423"/>
      <c r="AV1970" s="423"/>
    </row>
    <row r="1971" spans="1:48" ht="12.75" x14ac:dyDescent="0.2">
      <c r="A1971" s="101"/>
      <c r="B1971" s="42"/>
      <c r="C1971" s="142"/>
      <c r="D1971" s="143"/>
      <c r="E1971" s="107"/>
      <c r="F1971" s="46"/>
      <c r="G1971" s="46"/>
      <c r="H1971" s="46"/>
      <c r="I1971" s="46"/>
      <c r="J1971" s="46"/>
      <c r="K1971" s="46"/>
      <c r="L1971" s="139"/>
      <c r="M1971" s="41"/>
      <c r="N1971" s="45"/>
      <c r="O1971" s="47"/>
      <c r="P1971" s="43"/>
      <c r="Q1971" s="71" t="e">
        <f>VLOOKUP(N1971,'error categories'!$A$2:$D$54,4,FALSE)</f>
        <v>#N/A</v>
      </c>
      <c r="R1971" s="72" t="e">
        <f>VLOOKUP(N1971,'error categories'!$A$2:$D$54,3,FALSE)</f>
        <v>#N/A</v>
      </c>
      <c r="S1971" s="374"/>
      <c r="T1971" s="377"/>
      <c r="U1971" s="378">
        <f t="shared" si="270"/>
        <v>0</v>
      </c>
      <c r="V1971" s="390"/>
      <c r="W1971" s="391"/>
      <c r="X1971" s="380"/>
      <c r="Y1971" s="380"/>
      <c r="Z1971" s="390"/>
      <c r="AA1971" s="392"/>
      <c r="AB1971" s="393"/>
      <c r="AC1971" s="394"/>
      <c r="AD1971" s="382">
        <f t="shared" si="277"/>
        <v>0</v>
      </c>
      <c r="AE1971" s="383">
        <f t="shared" si="278"/>
        <v>0</v>
      </c>
      <c r="AF1971" s="379"/>
      <c r="AG1971" s="381"/>
      <c r="AH1971" s="379"/>
      <c r="AI1971" s="381"/>
      <c r="AJ1971" s="384" t="str">
        <f t="shared" si="271"/>
        <v/>
      </c>
      <c r="AK1971" s="385" t="str">
        <f t="shared" si="272"/>
        <v/>
      </c>
      <c r="AL1971" s="388" t="str">
        <f t="shared" si="273"/>
        <v/>
      </c>
      <c r="AM1971" s="389" t="str">
        <f t="shared" si="274"/>
        <v/>
      </c>
      <c r="AN1971" s="388" t="str">
        <f t="shared" si="275"/>
        <v/>
      </c>
      <c r="AO1971" s="389" t="str">
        <f t="shared" si="276"/>
        <v/>
      </c>
      <c r="AP1971" s="423"/>
      <c r="AQ1971" s="423"/>
      <c r="AR1971" s="431" t="e">
        <f>VLOOKUP($B1971,'acc names'!$C$2:$D$12102,2,FALSE)</f>
        <v>#N/A</v>
      </c>
      <c r="AS1971" s="431" t="e">
        <f>VLOOKUP($AQ1971,software!$A$1:$B$14605,2,FALSE)</f>
        <v>#N/A</v>
      </c>
      <c r="AT1971" s="423"/>
      <c r="AV1971" s="423"/>
    </row>
    <row r="1972" spans="1:48" ht="12.75" x14ac:dyDescent="0.2">
      <c r="A1972" s="101"/>
      <c r="B1972" s="42"/>
      <c r="C1972" s="142"/>
      <c r="D1972" s="143"/>
      <c r="E1972" s="107"/>
      <c r="F1972" s="46"/>
      <c r="G1972" s="46"/>
      <c r="H1972" s="46"/>
      <c r="I1972" s="46"/>
      <c r="J1972" s="46"/>
      <c r="K1972" s="46"/>
      <c r="L1972" s="139"/>
      <c r="M1972" s="41"/>
      <c r="N1972" s="45"/>
      <c r="O1972" s="47"/>
      <c r="P1972" s="43"/>
      <c r="Q1972" s="71" t="e">
        <f>VLOOKUP(N1972,'error categories'!$A$2:$D$54,4,FALSE)</f>
        <v>#N/A</v>
      </c>
      <c r="R1972" s="72" t="e">
        <f>VLOOKUP(N1972,'error categories'!$A$2:$D$54,3,FALSE)</f>
        <v>#N/A</v>
      </c>
      <c r="S1972" s="374"/>
      <c r="T1972" s="377"/>
      <c r="U1972" s="378">
        <f t="shared" si="270"/>
        <v>0</v>
      </c>
      <c r="V1972" s="390"/>
      <c r="W1972" s="391"/>
      <c r="X1972" s="380"/>
      <c r="Y1972" s="380"/>
      <c r="Z1972" s="390"/>
      <c r="AA1972" s="392"/>
      <c r="AB1972" s="393"/>
      <c r="AC1972" s="394"/>
      <c r="AD1972" s="382">
        <f t="shared" si="277"/>
        <v>0</v>
      </c>
      <c r="AE1972" s="383">
        <f t="shared" si="278"/>
        <v>0</v>
      </c>
      <c r="AF1972" s="379"/>
      <c r="AG1972" s="381"/>
      <c r="AH1972" s="379"/>
      <c r="AI1972" s="381"/>
      <c r="AJ1972" s="384" t="str">
        <f t="shared" si="271"/>
        <v/>
      </c>
      <c r="AK1972" s="385" t="str">
        <f t="shared" si="272"/>
        <v/>
      </c>
      <c r="AL1972" s="388" t="str">
        <f t="shared" si="273"/>
        <v/>
      </c>
      <c r="AM1972" s="389" t="str">
        <f t="shared" si="274"/>
        <v/>
      </c>
      <c r="AN1972" s="388" t="str">
        <f t="shared" si="275"/>
        <v/>
      </c>
      <c r="AO1972" s="389" t="str">
        <f t="shared" si="276"/>
        <v/>
      </c>
      <c r="AP1972" s="423"/>
      <c r="AQ1972" s="423"/>
      <c r="AR1972" s="431" t="e">
        <f>VLOOKUP($B1972,'acc names'!$C$2:$D$12102,2,FALSE)</f>
        <v>#N/A</v>
      </c>
      <c r="AS1972" s="431" t="e">
        <f>VLOOKUP($AQ1972,software!$A$1:$B$14605,2,FALSE)</f>
        <v>#N/A</v>
      </c>
      <c r="AT1972" s="423"/>
      <c r="AV1972" s="423"/>
    </row>
    <row r="1973" spans="1:48" ht="12.75" x14ac:dyDescent="0.2">
      <c r="A1973" s="101"/>
      <c r="B1973" s="42"/>
      <c r="C1973" s="142"/>
      <c r="D1973" s="143"/>
      <c r="E1973" s="107"/>
      <c r="F1973" s="46"/>
      <c r="G1973" s="46"/>
      <c r="H1973" s="46"/>
      <c r="I1973" s="46"/>
      <c r="J1973" s="46"/>
      <c r="K1973" s="46"/>
      <c r="L1973" s="139"/>
      <c r="M1973" s="41"/>
      <c r="N1973" s="45"/>
      <c r="O1973" s="47"/>
      <c r="P1973" s="43"/>
      <c r="Q1973" s="71" t="e">
        <f>VLOOKUP(N1973,'error categories'!$A$2:$D$54,4,FALSE)</f>
        <v>#N/A</v>
      </c>
      <c r="R1973" s="72" t="e">
        <f>VLOOKUP(N1973,'error categories'!$A$2:$D$54,3,FALSE)</f>
        <v>#N/A</v>
      </c>
      <c r="S1973" s="374"/>
      <c r="T1973" s="377"/>
      <c r="U1973" s="378">
        <f t="shared" si="270"/>
        <v>0</v>
      </c>
      <c r="V1973" s="390"/>
      <c r="W1973" s="391"/>
      <c r="X1973" s="380"/>
      <c r="Y1973" s="380"/>
      <c r="Z1973" s="390"/>
      <c r="AA1973" s="392"/>
      <c r="AB1973" s="393"/>
      <c r="AC1973" s="394"/>
      <c r="AD1973" s="382">
        <f t="shared" si="277"/>
        <v>0</v>
      </c>
      <c r="AE1973" s="383">
        <f t="shared" si="278"/>
        <v>0</v>
      </c>
      <c r="AF1973" s="379"/>
      <c r="AG1973" s="381"/>
      <c r="AH1973" s="379"/>
      <c r="AI1973" s="381"/>
      <c r="AJ1973" s="384" t="str">
        <f t="shared" si="271"/>
        <v/>
      </c>
      <c r="AK1973" s="385" t="str">
        <f t="shared" si="272"/>
        <v/>
      </c>
      <c r="AL1973" s="388" t="str">
        <f t="shared" si="273"/>
        <v/>
      </c>
      <c r="AM1973" s="389" t="str">
        <f t="shared" si="274"/>
        <v/>
      </c>
      <c r="AN1973" s="388" t="str">
        <f t="shared" si="275"/>
        <v/>
      </c>
      <c r="AO1973" s="389" t="str">
        <f t="shared" si="276"/>
        <v/>
      </c>
      <c r="AP1973" s="423"/>
      <c r="AQ1973" s="423"/>
      <c r="AR1973" s="431" t="e">
        <f>VLOOKUP($B1973,'acc names'!$C$2:$D$12102,2,FALSE)</f>
        <v>#N/A</v>
      </c>
      <c r="AS1973" s="431" t="e">
        <f>VLOOKUP($AQ1973,software!$A$1:$B$14605,2,FALSE)</f>
        <v>#N/A</v>
      </c>
      <c r="AT1973" s="423"/>
      <c r="AV1973" s="423"/>
    </row>
    <row r="1974" spans="1:48" ht="12.75" x14ac:dyDescent="0.2">
      <c r="A1974" s="101"/>
      <c r="B1974" s="42"/>
      <c r="C1974" s="142"/>
      <c r="D1974" s="143"/>
      <c r="E1974" s="107"/>
      <c r="F1974" s="46"/>
      <c r="G1974" s="46"/>
      <c r="H1974" s="46"/>
      <c r="I1974" s="46"/>
      <c r="J1974" s="46"/>
      <c r="K1974" s="46"/>
      <c r="L1974" s="139"/>
      <c r="M1974" s="41"/>
      <c r="N1974" s="45"/>
      <c r="O1974" s="47"/>
      <c r="P1974" s="43"/>
      <c r="Q1974" s="71" t="e">
        <f>VLOOKUP(N1974,'error categories'!$A$2:$D$54,4,FALSE)</f>
        <v>#N/A</v>
      </c>
      <c r="R1974" s="72" t="e">
        <f>VLOOKUP(N1974,'error categories'!$A$2:$D$54,3,FALSE)</f>
        <v>#N/A</v>
      </c>
      <c r="S1974" s="374"/>
      <c r="T1974" s="377"/>
      <c r="U1974" s="378">
        <f t="shared" si="270"/>
        <v>0</v>
      </c>
      <c r="V1974" s="390"/>
      <c r="W1974" s="391"/>
      <c r="X1974" s="380"/>
      <c r="Y1974" s="380"/>
      <c r="Z1974" s="390"/>
      <c r="AA1974" s="392"/>
      <c r="AB1974" s="393"/>
      <c r="AC1974" s="394"/>
      <c r="AD1974" s="382">
        <f t="shared" si="277"/>
        <v>0</v>
      </c>
      <c r="AE1974" s="383">
        <f t="shared" si="278"/>
        <v>0</v>
      </c>
      <c r="AF1974" s="379"/>
      <c r="AG1974" s="381"/>
      <c r="AH1974" s="379"/>
      <c r="AI1974" s="381"/>
      <c r="AJ1974" s="384" t="str">
        <f t="shared" si="271"/>
        <v/>
      </c>
      <c r="AK1974" s="385" t="str">
        <f t="shared" si="272"/>
        <v/>
      </c>
      <c r="AL1974" s="388" t="str">
        <f t="shared" si="273"/>
        <v/>
      </c>
      <c r="AM1974" s="389" t="str">
        <f t="shared" si="274"/>
        <v/>
      </c>
      <c r="AN1974" s="388" t="str">
        <f t="shared" si="275"/>
        <v/>
      </c>
      <c r="AO1974" s="389" t="str">
        <f t="shared" si="276"/>
        <v/>
      </c>
      <c r="AP1974" s="423"/>
      <c r="AQ1974" s="423"/>
      <c r="AR1974" s="431" t="e">
        <f>VLOOKUP($B1974,'acc names'!$C$2:$D$12102,2,FALSE)</f>
        <v>#N/A</v>
      </c>
      <c r="AS1974" s="431" t="e">
        <f>VLOOKUP($AQ1974,software!$A$1:$B$14605,2,FALSE)</f>
        <v>#N/A</v>
      </c>
      <c r="AT1974" s="423"/>
      <c r="AV1974" s="423"/>
    </row>
    <row r="1975" spans="1:48" ht="12.75" x14ac:dyDescent="0.2">
      <c r="A1975" s="101"/>
      <c r="B1975" s="42"/>
      <c r="C1975" s="142"/>
      <c r="D1975" s="143"/>
      <c r="E1975" s="107"/>
      <c r="F1975" s="46"/>
      <c r="G1975" s="46"/>
      <c r="H1975" s="46"/>
      <c r="I1975" s="46"/>
      <c r="J1975" s="46"/>
      <c r="K1975" s="46"/>
      <c r="L1975" s="139"/>
      <c r="M1975" s="41"/>
      <c r="N1975" s="45"/>
      <c r="O1975" s="47"/>
      <c r="P1975" s="43"/>
      <c r="Q1975" s="71" t="e">
        <f>VLOOKUP(N1975,'error categories'!$A$2:$D$54,4,FALSE)</f>
        <v>#N/A</v>
      </c>
      <c r="R1975" s="72" t="e">
        <f>VLOOKUP(N1975,'error categories'!$A$2:$D$54,3,FALSE)</f>
        <v>#N/A</v>
      </c>
      <c r="S1975" s="374"/>
      <c r="T1975" s="377"/>
      <c r="U1975" s="378">
        <f t="shared" si="270"/>
        <v>0</v>
      </c>
      <c r="V1975" s="379"/>
      <c r="W1975" s="380"/>
      <c r="X1975" s="380"/>
      <c r="Y1975" s="380"/>
      <c r="Z1975" s="379"/>
      <c r="AA1975" s="381"/>
      <c r="AB1975" s="379"/>
      <c r="AC1975" s="380"/>
      <c r="AD1975" s="382">
        <f t="shared" si="277"/>
        <v>0</v>
      </c>
      <c r="AE1975" s="383">
        <f t="shared" si="278"/>
        <v>0</v>
      </c>
      <c r="AF1975" s="379"/>
      <c r="AG1975" s="381"/>
      <c r="AH1975" s="379"/>
      <c r="AI1975" s="381"/>
      <c r="AJ1975" s="384" t="str">
        <f t="shared" si="271"/>
        <v/>
      </c>
      <c r="AK1975" s="385" t="str">
        <f t="shared" si="272"/>
        <v/>
      </c>
      <c r="AL1975" s="388" t="str">
        <f t="shared" si="273"/>
        <v/>
      </c>
      <c r="AM1975" s="389" t="str">
        <f t="shared" si="274"/>
        <v/>
      </c>
      <c r="AN1975" s="388" t="str">
        <f t="shared" si="275"/>
        <v/>
      </c>
      <c r="AO1975" s="389" t="str">
        <f t="shared" si="276"/>
        <v/>
      </c>
      <c r="AP1975" s="423"/>
      <c r="AQ1975" s="423"/>
      <c r="AR1975" s="431" t="e">
        <f>VLOOKUP($B1975,'acc names'!$C$2:$D$12102,2,FALSE)</f>
        <v>#N/A</v>
      </c>
      <c r="AS1975" s="431" t="e">
        <f>VLOOKUP($AQ1975,software!$A$1:$B$14605,2,FALSE)</f>
        <v>#N/A</v>
      </c>
      <c r="AT1975" s="423"/>
      <c r="AV1975" s="423"/>
    </row>
    <row r="1976" spans="1:48" ht="12.75" x14ac:dyDescent="0.2">
      <c r="A1976" s="101"/>
      <c r="B1976" s="42"/>
      <c r="C1976" s="142"/>
      <c r="D1976" s="143"/>
      <c r="E1976" s="107"/>
      <c r="F1976" s="46"/>
      <c r="G1976" s="46"/>
      <c r="H1976" s="46"/>
      <c r="I1976" s="46"/>
      <c r="J1976" s="46"/>
      <c r="K1976" s="46"/>
      <c r="L1976" s="139"/>
      <c r="M1976" s="41"/>
      <c r="N1976" s="45"/>
      <c r="O1976" s="47"/>
      <c r="P1976" s="43"/>
      <c r="Q1976" s="71" t="e">
        <f>VLOOKUP(N1976,'error categories'!$A$2:$D$54,4,FALSE)</f>
        <v>#N/A</v>
      </c>
      <c r="R1976" s="72" t="e">
        <f>VLOOKUP(N1976,'error categories'!$A$2:$D$54,3,FALSE)</f>
        <v>#N/A</v>
      </c>
      <c r="S1976" s="374"/>
      <c r="T1976" s="377"/>
      <c r="U1976" s="378">
        <f t="shared" si="270"/>
        <v>0</v>
      </c>
      <c r="V1976" s="390"/>
      <c r="W1976" s="391"/>
      <c r="X1976" s="380"/>
      <c r="Y1976" s="380"/>
      <c r="Z1976" s="390"/>
      <c r="AA1976" s="392"/>
      <c r="AB1976" s="393"/>
      <c r="AC1976" s="394"/>
      <c r="AD1976" s="382">
        <f t="shared" si="277"/>
        <v>0</v>
      </c>
      <c r="AE1976" s="383">
        <f t="shared" si="278"/>
        <v>0</v>
      </c>
      <c r="AF1976" s="379"/>
      <c r="AG1976" s="381"/>
      <c r="AH1976" s="379"/>
      <c r="AI1976" s="381"/>
      <c r="AJ1976" s="384" t="str">
        <f t="shared" si="271"/>
        <v/>
      </c>
      <c r="AK1976" s="385" t="str">
        <f t="shared" si="272"/>
        <v/>
      </c>
      <c r="AL1976" s="388" t="str">
        <f t="shared" si="273"/>
        <v/>
      </c>
      <c r="AM1976" s="389" t="str">
        <f t="shared" si="274"/>
        <v/>
      </c>
      <c r="AN1976" s="388" t="str">
        <f t="shared" si="275"/>
        <v/>
      </c>
      <c r="AO1976" s="389" t="str">
        <f t="shared" si="276"/>
        <v/>
      </c>
      <c r="AP1976" s="423"/>
      <c r="AQ1976" s="423"/>
      <c r="AR1976" s="431" t="e">
        <f>VLOOKUP($B1976,'acc names'!$C$2:$D$12102,2,FALSE)</f>
        <v>#N/A</v>
      </c>
      <c r="AS1976" s="431" t="e">
        <f>VLOOKUP($AQ1976,software!$A$1:$B$14605,2,FALSE)</f>
        <v>#N/A</v>
      </c>
      <c r="AT1976" s="423"/>
      <c r="AV1976" s="423"/>
    </row>
    <row r="1977" spans="1:48" ht="12.75" x14ac:dyDescent="0.2">
      <c r="A1977" s="101"/>
      <c r="B1977" s="42"/>
      <c r="C1977" s="142"/>
      <c r="D1977" s="143"/>
      <c r="E1977" s="107"/>
      <c r="F1977" s="46"/>
      <c r="G1977" s="46"/>
      <c r="H1977" s="46"/>
      <c r="I1977" s="46"/>
      <c r="J1977" s="46"/>
      <c r="K1977" s="46"/>
      <c r="L1977" s="139"/>
      <c r="M1977" s="41"/>
      <c r="N1977" s="45"/>
      <c r="O1977" s="47"/>
      <c r="P1977" s="43"/>
      <c r="Q1977" s="71" t="e">
        <f>VLOOKUP(N1977,'error categories'!$A$2:$D$54,4,FALSE)</f>
        <v>#N/A</v>
      </c>
      <c r="R1977" s="72" t="e">
        <f>VLOOKUP(N1977,'error categories'!$A$2:$D$54,3,FALSE)</f>
        <v>#N/A</v>
      </c>
      <c r="S1977" s="374"/>
      <c r="T1977" s="377"/>
      <c r="U1977" s="378">
        <f t="shared" si="270"/>
        <v>0</v>
      </c>
      <c r="V1977" s="379"/>
      <c r="W1977" s="380"/>
      <c r="X1977" s="380"/>
      <c r="Y1977" s="380"/>
      <c r="Z1977" s="379"/>
      <c r="AA1977" s="381"/>
      <c r="AB1977" s="379"/>
      <c r="AC1977" s="380"/>
      <c r="AD1977" s="382">
        <f t="shared" si="277"/>
        <v>0</v>
      </c>
      <c r="AE1977" s="383">
        <f t="shared" si="278"/>
        <v>0</v>
      </c>
      <c r="AF1977" s="379"/>
      <c r="AG1977" s="381"/>
      <c r="AH1977" s="379"/>
      <c r="AI1977" s="381"/>
      <c r="AJ1977" s="384" t="str">
        <f t="shared" si="271"/>
        <v/>
      </c>
      <c r="AK1977" s="385" t="str">
        <f t="shared" si="272"/>
        <v/>
      </c>
      <c r="AL1977" s="388" t="str">
        <f t="shared" si="273"/>
        <v/>
      </c>
      <c r="AM1977" s="389" t="str">
        <f t="shared" si="274"/>
        <v/>
      </c>
      <c r="AN1977" s="388" t="str">
        <f t="shared" si="275"/>
        <v/>
      </c>
      <c r="AO1977" s="389" t="str">
        <f t="shared" si="276"/>
        <v/>
      </c>
      <c r="AP1977" s="423"/>
      <c r="AQ1977" s="423"/>
      <c r="AR1977" s="431" t="e">
        <f>VLOOKUP($B1977,'acc names'!$C$2:$D$12102,2,FALSE)</f>
        <v>#N/A</v>
      </c>
      <c r="AS1977" s="431" t="e">
        <f>VLOOKUP($AQ1977,software!$A$1:$B$14605,2,FALSE)</f>
        <v>#N/A</v>
      </c>
      <c r="AT1977" s="423"/>
      <c r="AV1977" s="423"/>
    </row>
    <row r="1978" spans="1:48" ht="12.75" x14ac:dyDescent="0.2">
      <c r="A1978" s="101"/>
      <c r="B1978" s="42"/>
      <c r="C1978" s="142"/>
      <c r="D1978" s="143"/>
      <c r="E1978" s="107"/>
      <c r="F1978" s="46"/>
      <c r="G1978" s="46"/>
      <c r="H1978" s="46"/>
      <c r="I1978" s="46"/>
      <c r="J1978" s="46"/>
      <c r="K1978" s="46"/>
      <c r="L1978" s="139"/>
      <c r="M1978" s="41"/>
      <c r="N1978" s="45"/>
      <c r="O1978" s="47"/>
      <c r="P1978" s="43"/>
      <c r="Q1978" s="71" t="e">
        <f>VLOOKUP(N1978,'error categories'!$A$2:$D$54,4,FALSE)</f>
        <v>#N/A</v>
      </c>
      <c r="R1978" s="72" t="e">
        <f>VLOOKUP(N1978,'error categories'!$A$2:$D$54,3,FALSE)</f>
        <v>#N/A</v>
      </c>
      <c r="S1978" s="374"/>
      <c r="T1978" s="377"/>
      <c r="U1978" s="378">
        <f t="shared" si="270"/>
        <v>0</v>
      </c>
      <c r="V1978" s="390"/>
      <c r="W1978" s="391"/>
      <c r="X1978" s="380"/>
      <c r="Y1978" s="380"/>
      <c r="Z1978" s="390"/>
      <c r="AA1978" s="392"/>
      <c r="AB1978" s="393"/>
      <c r="AC1978" s="394"/>
      <c r="AD1978" s="382">
        <f t="shared" si="277"/>
        <v>0</v>
      </c>
      <c r="AE1978" s="383">
        <f t="shared" si="278"/>
        <v>0</v>
      </c>
      <c r="AF1978" s="379"/>
      <c r="AG1978" s="381"/>
      <c r="AH1978" s="379"/>
      <c r="AI1978" s="381"/>
      <c r="AJ1978" s="384" t="str">
        <f t="shared" si="271"/>
        <v/>
      </c>
      <c r="AK1978" s="385" t="str">
        <f t="shared" si="272"/>
        <v/>
      </c>
      <c r="AL1978" s="388" t="str">
        <f t="shared" si="273"/>
        <v/>
      </c>
      <c r="AM1978" s="389" t="str">
        <f t="shared" si="274"/>
        <v/>
      </c>
      <c r="AN1978" s="388" t="str">
        <f t="shared" si="275"/>
        <v/>
      </c>
      <c r="AO1978" s="389" t="str">
        <f t="shared" si="276"/>
        <v/>
      </c>
      <c r="AP1978" s="423"/>
      <c r="AQ1978" s="423"/>
      <c r="AR1978" s="431" t="e">
        <f>VLOOKUP($B1978,'acc names'!$C$2:$D$12102,2,FALSE)</f>
        <v>#N/A</v>
      </c>
      <c r="AS1978" s="431" t="e">
        <f>VLOOKUP($AQ1978,software!$A$1:$B$14605,2,FALSE)</f>
        <v>#N/A</v>
      </c>
      <c r="AT1978" s="423"/>
      <c r="AV1978" s="423"/>
    </row>
    <row r="1979" spans="1:48" ht="12.75" x14ac:dyDescent="0.2">
      <c r="A1979" s="101"/>
      <c r="B1979" s="42"/>
      <c r="C1979" s="142"/>
      <c r="D1979" s="143"/>
      <c r="E1979" s="107"/>
      <c r="F1979" s="46"/>
      <c r="G1979" s="46"/>
      <c r="H1979" s="46"/>
      <c r="I1979" s="46"/>
      <c r="J1979" s="46"/>
      <c r="K1979" s="46"/>
      <c r="L1979" s="139"/>
      <c r="M1979" s="41"/>
      <c r="N1979" s="45"/>
      <c r="O1979" s="47"/>
      <c r="P1979" s="43"/>
      <c r="Q1979" s="71" t="e">
        <f>VLOOKUP(N1979,'error categories'!$A$2:$D$54,4,FALSE)</f>
        <v>#N/A</v>
      </c>
      <c r="R1979" s="72" t="e">
        <f>VLOOKUP(N1979,'error categories'!$A$2:$D$54,3,FALSE)</f>
        <v>#N/A</v>
      </c>
      <c r="S1979" s="374"/>
      <c r="T1979" s="377"/>
      <c r="U1979" s="378">
        <f t="shared" si="270"/>
        <v>0</v>
      </c>
      <c r="V1979" s="379"/>
      <c r="W1979" s="380"/>
      <c r="X1979" s="380"/>
      <c r="Y1979" s="380"/>
      <c r="Z1979" s="379"/>
      <c r="AA1979" s="381"/>
      <c r="AB1979" s="379"/>
      <c r="AC1979" s="380"/>
      <c r="AD1979" s="382">
        <f t="shared" si="277"/>
        <v>0</v>
      </c>
      <c r="AE1979" s="383">
        <f t="shared" si="278"/>
        <v>0</v>
      </c>
      <c r="AF1979" s="379"/>
      <c r="AG1979" s="381"/>
      <c r="AH1979" s="379"/>
      <c r="AI1979" s="381"/>
      <c r="AJ1979" s="384" t="str">
        <f t="shared" si="271"/>
        <v/>
      </c>
      <c r="AK1979" s="385" t="str">
        <f t="shared" si="272"/>
        <v/>
      </c>
      <c r="AL1979" s="388" t="str">
        <f t="shared" si="273"/>
        <v/>
      </c>
      <c r="AM1979" s="389" t="str">
        <f t="shared" si="274"/>
        <v/>
      </c>
      <c r="AN1979" s="388" t="str">
        <f t="shared" si="275"/>
        <v/>
      </c>
      <c r="AO1979" s="389" t="str">
        <f t="shared" si="276"/>
        <v/>
      </c>
      <c r="AP1979" s="423"/>
      <c r="AQ1979" s="423"/>
      <c r="AR1979" s="431" t="e">
        <f>VLOOKUP($B1979,'acc names'!$C$2:$D$12102,2,FALSE)</f>
        <v>#N/A</v>
      </c>
      <c r="AS1979" s="431" t="e">
        <f>VLOOKUP($AQ1979,software!$A$1:$B$14605,2,FALSE)</f>
        <v>#N/A</v>
      </c>
      <c r="AT1979" s="423"/>
      <c r="AV1979" s="423"/>
    </row>
    <row r="1980" spans="1:48" ht="12.75" x14ac:dyDescent="0.2">
      <c r="A1980" s="101"/>
      <c r="B1980" s="42"/>
      <c r="C1980" s="142"/>
      <c r="D1980" s="143"/>
      <c r="E1980" s="107"/>
      <c r="F1980" s="46"/>
      <c r="G1980" s="46"/>
      <c r="H1980" s="46"/>
      <c r="I1980" s="46"/>
      <c r="J1980" s="46"/>
      <c r="K1980" s="46"/>
      <c r="L1980" s="139"/>
      <c r="M1980" s="41"/>
      <c r="N1980" s="45"/>
      <c r="O1980" s="47"/>
      <c r="P1980" s="43"/>
      <c r="Q1980" s="71" t="e">
        <f>VLOOKUP(N1980,'error categories'!$A$2:$D$54,4,FALSE)</f>
        <v>#N/A</v>
      </c>
      <c r="R1980" s="72" t="e">
        <f>VLOOKUP(N1980,'error categories'!$A$2:$D$54,3,FALSE)</f>
        <v>#N/A</v>
      </c>
      <c r="S1980" s="374"/>
      <c r="T1980" s="377"/>
      <c r="U1980" s="378">
        <f t="shared" si="270"/>
        <v>0</v>
      </c>
      <c r="V1980" s="379"/>
      <c r="W1980" s="380"/>
      <c r="X1980" s="380"/>
      <c r="Y1980" s="380"/>
      <c r="Z1980" s="379"/>
      <c r="AA1980" s="381"/>
      <c r="AB1980" s="379"/>
      <c r="AC1980" s="380"/>
      <c r="AD1980" s="382">
        <f t="shared" si="277"/>
        <v>0</v>
      </c>
      <c r="AE1980" s="383">
        <f t="shared" si="278"/>
        <v>0</v>
      </c>
      <c r="AF1980" s="379"/>
      <c r="AG1980" s="381"/>
      <c r="AH1980" s="379"/>
      <c r="AI1980" s="381"/>
      <c r="AJ1980" s="384" t="str">
        <f t="shared" si="271"/>
        <v/>
      </c>
      <c r="AK1980" s="385" t="str">
        <f t="shared" si="272"/>
        <v/>
      </c>
      <c r="AL1980" s="388" t="str">
        <f t="shared" si="273"/>
        <v/>
      </c>
      <c r="AM1980" s="389" t="str">
        <f t="shared" si="274"/>
        <v/>
      </c>
      <c r="AN1980" s="388" t="str">
        <f t="shared" si="275"/>
        <v/>
      </c>
      <c r="AO1980" s="389" t="str">
        <f t="shared" si="276"/>
        <v/>
      </c>
      <c r="AP1980" s="423"/>
      <c r="AQ1980" s="423"/>
      <c r="AR1980" s="431" t="e">
        <f>VLOOKUP($B1980,'acc names'!$C$2:$D$12102,2,FALSE)</f>
        <v>#N/A</v>
      </c>
      <c r="AS1980" s="431" t="e">
        <f>VLOOKUP($AQ1980,software!$A$1:$B$14605,2,FALSE)</f>
        <v>#N/A</v>
      </c>
      <c r="AT1980" s="423"/>
      <c r="AV1980" s="423"/>
    </row>
    <row r="1981" spans="1:48" ht="12.75" x14ac:dyDescent="0.2">
      <c r="A1981" s="101"/>
      <c r="B1981" s="42"/>
      <c r="C1981" s="142"/>
      <c r="D1981" s="143"/>
      <c r="E1981" s="107"/>
      <c r="F1981" s="46"/>
      <c r="G1981" s="46"/>
      <c r="H1981" s="46"/>
      <c r="I1981" s="46"/>
      <c r="J1981" s="46"/>
      <c r="K1981" s="46"/>
      <c r="L1981" s="139"/>
      <c r="M1981" s="41"/>
      <c r="N1981" s="45"/>
      <c r="O1981" s="47"/>
      <c r="P1981" s="43"/>
      <c r="Q1981" s="71" t="e">
        <f>VLOOKUP(N1981,'error categories'!$A$2:$D$54,4,FALSE)</f>
        <v>#N/A</v>
      </c>
      <c r="R1981" s="72" t="e">
        <f>VLOOKUP(N1981,'error categories'!$A$2:$D$54,3,FALSE)</f>
        <v>#N/A</v>
      </c>
      <c r="S1981" s="374"/>
      <c r="T1981" s="377"/>
      <c r="U1981" s="378">
        <f t="shared" si="270"/>
        <v>0</v>
      </c>
      <c r="V1981" s="390"/>
      <c r="W1981" s="391"/>
      <c r="X1981" s="380"/>
      <c r="Y1981" s="380"/>
      <c r="Z1981" s="390"/>
      <c r="AA1981" s="392"/>
      <c r="AB1981" s="393"/>
      <c r="AC1981" s="394"/>
      <c r="AD1981" s="382">
        <f t="shared" si="277"/>
        <v>0</v>
      </c>
      <c r="AE1981" s="383">
        <f t="shared" si="278"/>
        <v>0</v>
      </c>
      <c r="AF1981" s="379"/>
      <c r="AG1981" s="381"/>
      <c r="AH1981" s="379"/>
      <c r="AI1981" s="381"/>
      <c r="AJ1981" s="384" t="str">
        <f t="shared" si="271"/>
        <v/>
      </c>
      <c r="AK1981" s="385" t="str">
        <f t="shared" si="272"/>
        <v/>
      </c>
      <c r="AL1981" s="388" t="str">
        <f t="shared" si="273"/>
        <v/>
      </c>
      <c r="AM1981" s="389" t="str">
        <f t="shared" si="274"/>
        <v/>
      </c>
      <c r="AN1981" s="388" t="str">
        <f t="shared" si="275"/>
        <v/>
      </c>
      <c r="AO1981" s="389" t="str">
        <f t="shared" si="276"/>
        <v/>
      </c>
      <c r="AP1981" s="423"/>
      <c r="AQ1981" s="423"/>
      <c r="AR1981" s="431" t="e">
        <f>VLOOKUP($B1981,'acc names'!$C$2:$D$12102,2,FALSE)</f>
        <v>#N/A</v>
      </c>
      <c r="AS1981" s="431" t="e">
        <f>VLOOKUP($AQ1981,software!$A$1:$B$14605,2,FALSE)</f>
        <v>#N/A</v>
      </c>
      <c r="AT1981" s="423"/>
      <c r="AV1981" s="423"/>
    </row>
    <row r="1982" spans="1:48" ht="12.75" x14ac:dyDescent="0.2">
      <c r="A1982" s="101"/>
      <c r="B1982" s="42"/>
      <c r="C1982" s="142"/>
      <c r="D1982" s="143"/>
      <c r="E1982" s="107"/>
      <c r="F1982" s="46"/>
      <c r="G1982" s="46"/>
      <c r="H1982" s="46"/>
      <c r="I1982" s="46"/>
      <c r="J1982" s="46"/>
      <c r="K1982" s="46"/>
      <c r="L1982" s="139"/>
      <c r="M1982" s="41"/>
      <c r="N1982" s="45"/>
      <c r="O1982" s="47"/>
      <c r="P1982" s="43"/>
      <c r="Q1982" s="71" t="e">
        <f>VLOOKUP(N1982,'error categories'!$A$2:$D$54,4,FALSE)</f>
        <v>#N/A</v>
      </c>
      <c r="R1982" s="72" t="e">
        <f>VLOOKUP(N1982,'error categories'!$A$2:$D$54,3,FALSE)</f>
        <v>#N/A</v>
      </c>
      <c r="S1982" s="374"/>
      <c r="T1982" s="377"/>
      <c r="U1982" s="378">
        <f t="shared" si="270"/>
        <v>0</v>
      </c>
      <c r="V1982" s="390"/>
      <c r="W1982" s="391"/>
      <c r="X1982" s="380"/>
      <c r="Y1982" s="380"/>
      <c r="Z1982" s="390"/>
      <c r="AA1982" s="392"/>
      <c r="AB1982" s="393"/>
      <c r="AC1982" s="394"/>
      <c r="AD1982" s="382">
        <f t="shared" si="277"/>
        <v>0</v>
      </c>
      <c r="AE1982" s="383">
        <f t="shared" si="278"/>
        <v>0</v>
      </c>
      <c r="AF1982" s="379"/>
      <c r="AG1982" s="381"/>
      <c r="AH1982" s="379"/>
      <c r="AI1982" s="381"/>
      <c r="AJ1982" s="384" t="str">
        <f t="shared" si="271"/>
        <v/>
      </c>
      <c r="AK1982" s="385" t="str">
        <f t="shared" si="272"/>
        <v/>
      </c>
      <c r="AL1982" s="388" t="str">
        <f t="shared" si="273"/>
        <v/>
      </c>
      <c r="AM1982" s="389" t="str">
        <f t="shared" si="274"/>
        <v/>
      </c>
      <c r="AN1982" s="388" t="str">
        <f t="shared" si="275"/>
        <v/>
      </c>
      <c r="AO1982" s="389" t="str">
        <f t="shared" si="276"/>
        <v/>
      </c>
      <c r="AP1982" s="423"/>
      <c r="AQ1982" s="423"/>
      <c r="AR1982" s="431" t="e">
        <f>VLOOKUP($B1982,'acc names'!$C$2:$D$12102,2,FALSE)</f>
        <v>#N/A</v>
      </c>
      <c r="AS1982" s="431" t="e">
        <f>VLOOKUP($AQ1982,software!$A$1:$B$14605,2,FALSE)</f>
        <v>#N/A</v>
      </c>
      <c r="AT1982" s="423"/>
      <c r="AV1982" s="423"/>
    </row>
    <row r="1983" spans="1:48" ht="12.75" x14ac:dyDescent="0.2">
      <c r="A1983" s="101"/>
      <c r="B1983" s="42"/>
      <c r="C1983" s="142"/>
      <c r="D1983" s="143"/>
      <c r="E1983" s="107"/>
      <c r="F1983" s="46"/>
      <c r="G1983" s="46"/>
      <c r="H1983" s="46"/>
      <c r="I1983" s="46"/>
      <c r="J1983" s="46"/>
      <c r="K1983" s="46"/>
      <c r="L1983" s="139"/>
      <c r="M1983" s="41"/>
      <c r="N1983" s="45"/>
      <c r="O1983" s="47"/>
      <c r="P1983" s="43"/>
      <c r="Q1983" s="71" t="e">
        <f>VLOOKUP(N1983,'error categories'!$A$2:$D$54,4,FALSE)</f>
        <v>#N/A</v>
      </c>
      <c r="R1983" s="72" t="e">
        <f>VLOOKUP(N1983,'error categories'!$A$2:$D$54,3,FALSE)</f>
        <v>#N/A</v>
      </c>
      <c r="S1983" s="374"/>
      <c r="T1983" s="377"/>
      <c r="U1983" s="378">
        <f t="shared" si="270"/>
        <v>0</v>
      </c>
      <c r="V1983" s="379"/>
      <c r="W1983" s="380"/>
      <c r="X1983" s="380"/>
      <c r="Y1983" s="380"/>
      <c r="Z1983" s="379"/>
      <c r="AA1983" s="381"/>
      <c r="AB1983" s="379"/>
      <c r="AC1983" s="380"/>
      <c r="AD1983" s="382">
        <f t="shared" si="277"/>
        <v>0</v>
      </c>
      <c r="AE1983" s="383">
        <f t="shared" si="278"/>
        <v>0</v>
      </c>
      <c r="AF1983" s="379"/>
      <c r="AG1983" s="381"/>
      <c r="AH1983" s="379"/>
      <c r="AI1983" s="381"/>
      <c r="AJ1983" s="384" t="str">
        <f t="shared" si="271"/>
        <v/>
      </c>
      <c r="AK1983" s="385" t="str">
        <f t="shared" si="272"/>
        <v/>
      </c>
      <c r="AL1983" s="388" t="str">
        <f t="shared" si="273"/>
        <v/>
      </c>
      <c r="AM1983" s="389" t="str">
        <f t="shared" si="274"/>
        <v/>
      </c>
      <c r="AN1983" s="388" t="str">
        <f t="shared" si="275"/>
        <v/>
      </c>
      <c r="AO1983" s="389" t="str">
        <f t="shared" si="276"/>
        <v/>
      </c>
      <c r="AP1983" s="423"/>
      <c r="AQ1983" s="423"/>
      <c r="AR1983" s="431" t="e">
        <f>VLOOKUP($B1983,'acc names'!$C$2:$D$12102,2,FALSE)</f>
        <v>#N/A</v>
      </c>
      <c r="AS1983" s="431" t="e">
        <f>VLOOKUP($AQ1983,software!$A$1:$B$14605,2,FALSE)</f>
        <v>#N/A</v>
      </c>
      <c r="AT1983" s="423"/>
      <c r="AV1983" s="423"/>
    </row>
    <row r="1984" spans="1:48" ht="12.75" x14ac:dyDescent="0.2">
      <c r="A1984" s="101"/>
      <c r="B1984" s="42"/>
      <c r="C1984" s="142"/>
      <c r="D1984" s="143"/>
      <c r="E1984" s="107"/>
      <c r="F1984" s="46"/>
      <c r="G1984" s="46"/>
      <c r="H1984" s="46"/>
      <c r="I1984" s="46"/>
      <c r="J1984" s="46"/>
      <c r="K1984" s="46"/>
      <c r="L1984" s="139"/>
      <c r="M1984" s="41"/>
      <c r="N1984" s="45"/>
      <c r="O1984" s="47"/>
      <c r="P1984" s="43"/>
      <c r="Q1984" s="71" t="e">
        <f>VLOOKUP(N1984,'error categories'!$A$2:$D$54,4,FALSE)</f>
        <v>#N/A</v>
      </c>
      <c r="R1984" s="72" t="e">
        <f>VLOOKUP(N1984,'error categories'!$A$2:$D$54,3,FALSE)</f>
        <v>#N/A</v>
      </c>
      <c r="S1984" s="374"/>
      <c r="T1984" s="377"/>
      <c r="U1984" s="378">
        <f t="shared" si="270"/>
        <v>0</v>
      </c>
      <c r="V1984" s="390"/>
      <c r="W1984" s="391"/>
      <c r="X1984" s="380"/>
      <c r="Y1984" s="380"/>
      <c r="Z1984" s="390"/>
      <c r="AA1984" s="392"/>
      <c r="AB1984" s="393"/>
      <c r="AC1984" s="394"/>
      <c r="AD1984" s="382">
        <f t="shared" si="277"/>
        <v>0</v>
      </c>
      <c r="AE1984" s="383">
        <f t="shared" si="278"/>
        <v>0</v>
      </c>
      <c r="AF1984" s="379"/>
      <c r="AG1984" s="381"/>
      <c r="AH1984" s="379"/>
      <c r="AI1984" s="381"/>
      <c r="AJ1984" s="384" t="str">
        <f t="shared" si="271"/>
        <v/>
      </c>
      <c r="AK1984" s="385" t="str">
        <f t="shared" si="272"/>
        <v/>
      </c>
      <c r="AL1984" s="388" t="str">
        <f t="shared" si="273"/>
        <v/>
      </c>
      <c r="AM1984" s="389" t="str">
        <f t="shared" si="274"/>
        <v/>
      </c>
      <c r="AN1984" s="388" t="str">
        <f t="shared" si="275"/>
        <v/>
      </c>
      <c r="AO1984" s="389" t="str">
        <f t="shared" si="276"/>
        <v/>
      </c>
      <c r="AP1984" s="423"/>
      <c r="AQ1984" s="423"/>
      <c r="AR1984" s="431" t="e">
        <f>VLOOKUP($B1984,'acc names'!$C$2:$D$12102,2,FALSE)</f>
        <v>#N/A</v>
      </c>
      <c r="AS1984" s="431" t="e">
        <f>VLOOKUP($AQ1984,software!$A$1:$B$14605,2,FALSE)</f>
        <v>#N/A</v>
      </c>
      <c r="AT1984" s="423"/>
      <c r="AV1984" s="423"/>
    </row>
    <row r="1985" spans="1:48" ht="12.75" x14ac:dyDescent="0.2">
      <c r="A1985" s="101"/>
      <c r="B1985" s="42"/>
      <c r="C1985" s="142"/>
      <c r="D1985" s="143"/>
      <c r="E1985" s="107"/>
      <c r="F1985" s="46"/>
      <c r="G1985" s="46"/>
      <c r="H1985" s="46"/>
      <c r="I1985" s="46"/>
      <c r="J1985" s="46"/>
      <c r="K1985" s="46"/>
      <c r="L1985" s="139"/>
      <c r="M1985" s="41"/>
      <c r="N1985" s="45"/>
      <c r="O1985" s="47"/>
      <c r="P1985" s="43"/>
      <c r="Q1985" s="71" t="e">
        <f>VLOOKUP(N1985,'error categories'!$A$2:$D$54,4,FALSE)</f>
        <v>#N/A</v>
      </c>
      <c r="R1985" s="72" t="e">
        <f>VLOOKUP(N1985,'error categories'!$A$2:$D$54,3,FALSE)</f>
        <v>#N/A</v>
      </c>
      <c r="S1985" s="374"/>
      <c r="T1985" s="377"/>
      <c r="U1985" s="378">
        <f t="shared" si="270"/>
        <v>0</v>
      </c>
      <c r="V1985" s="379"/>
      <c r="W1985" s="380"/>
      <c r="X1985" s="380"/>
      <c r="Y1985" s="380"/>
      <c r="Z1985" s="379"/>
      <c r="AA1985" s="381"/>
      <c r="AB1985" s="379"/>
      <c r="AC1985" s="380"/>
      <c r="AD1985" s="382">
        <f t="shared" si="277"/>
        <v>0</v>
      </c>
      <c r="AE1985" s="383">
        <f t="shared" si="278"/>
        <v>0</v>
      </c>
      <c r="AF1985" s="379"/>
      <c r="AG1985" s="381"/>
      <c r="AH1985" s="379"/>
      <c r="AI1985" s="381"/>
      <c r="AJ1985" s="384" t="str">
        <f t="shared" si="271"/>
        <v/>
      </c>
      <c r="AK1985" s="385" t="str">
        <f t="shared" si="272"/>
        <v/>
      </c>
      <c r="AL1985" s="388" t="str">
        <f t="shared" si="273"/>
        <v/>
      </c>
      <c r="AM1985" s="389" t="str">
        <f t="shared" si="274"/>
        <v/>
      </c>
      <c r="AN1985" s="388" t="str">
        <f t="shared" si="275"/>
        <v/>
      </c>
      <c r="AO1985" s="389" t="str">
        <f t="shared" si="276"/>
        <v/>
      </c>
      <c r="AP1985" s="423"/>
      <c r="AQ1985" s="423"/>
      <c r="AR1985" s="431" t="e">
        <f>VLOOKUP($B1985,'acc names'!$C$2:$D$12102,2,FALSE)</f>
        <v>#N/A</v>
      </c>
      <c r="AS1985" s="431" t="e">
        <f>VLOOKUP($AQ1985,software!$A$1:$B$14605,2,FALSE)</f>
        <v>#N/A</v>
      </c>
      <c r="AT1985" s="423"/>
      <c r="AV1985" s="423"/>
    </row>
    <row r="1986" spans="1:48" ht="12.75" x14ac:dyDescent="0.2">
      <c r="A1986" s="101"/>
      <c r="B1986" s="42"/>
      <c r="C1986" s="142"/>
      <c r="D1986" s="143"/>
      <c r="E1986" s="107"/>
      <c r="F1986" s="46"/>
      <c r="G1986" s="46"/>
      <c r="H1986" s="46"/>
      <c r="I1986" s="46"/>
      <c r="J1986" s="46"/>
      <c r="K1986" s="46"/>
      <c r="L1986" s="139"/>
      <c r="M1986" s="41"/>
      <c r="N1986" s="45"/>
      <c r="O1986" s="47"/>
      <c r="P1986" s="43"/>
      <c r="Q1986" s="71" t="e">
        <f>VLOOKUP(N1986,'error categories'!$A$2:$D$54,4,FALSE)</f>
        <v>#N/A</v>
      </c>
      <c r="R1986" s="72" t="e">
        <f>VLOOKUP(N1986,'error categories'!$A$2:$D$54,3,FALSE)</f>
        <v>#N/A</v>
      </c>
      <c r="S1986" s="374"/>
      <c r="T1986" s="377"/>
      <c r="U1986" s="378">
        <f t="shared" si="270"/>
        <v>0</v>
      </c>
      <c r="V1986" s="390"/>
      <c r="W1986" s="391"/>
      <c r="X1986" s="380"/>
      <c r="Y1986" s="380"/>
      <c r="Z1986" s="390"/>
      <c r="AA1986" s="392"/>
      <c r="AB1986" s="393"/>
      <c r="AC1986" s="394"/>
      <c r="AD1986" s="382">
        <f t="shared" si="277"/>
        <v>0</v>
      </c>
      <c r="AE1986" s="383">
        <f t="shared" si="278"/>
        <v>0</v>
      </c>
      <c r="AF1986" s="379"/>
      <c r="AG1986" s="381"/>
      <c r="AH1986" s="379"/>
      <c r="AI1986" s="381"/>
      <c r="AJ1986" s="384" t="str">
        <f t="shared" si="271"/>
        <v/>
      </c>
      <c r="AK1986" s="385" t="str">
        <f t="shared" si="272"/>
        <v/>
      </c>
      <c r="AL1986" s="388" t="str">
        <f t="shared" si="273"/>
        <v/>
      </c>
      <c r="AM1986" s="389" t="str">
        <f t="shared" si="274"/>
        <v/>
      </c>
      <c r="AN1986" s="388" t="str">
        <f t="shared" si="275"/>
        <v/>
      </c>
      <c r="AO1986" s="389" t="str">
        <f t="shared" si="276"/>
        <v/>
      </c>
      <c r="AP1986" s="423"/>
      <c r="AQ1986" s="423"/>
      <c r="AR1986" s="431" t="e">
        <f>VLOOKUP($B1986,'acc names'!$C$2:$D$12102,2,FALSE)</f>
        <v>#N/A</v>
      </c>
      <c r="AS1986" s="431" t="e">
        <f>VLOOKUP($AQ1986,software!$A$1:$B$14605,2,FALSE)</f>
        <v>#N/A</v>
      </c>
      <c r="AT1986" s="423"/>
      <c r="AV1986" s="423"/>
    </row>
    <row r="1987" spans="1:48" ht="12.75" x14ac:dyDescent="0.2">
      <c r="A1987" s="101"/>
      <c r="B1987" s="42"/>
      <c r="C1987" s="142"/>
      <c r="D1987" s="143"/>
      <c r="E1987" s="107"/>
      <c r="F1987" s="46"/>
      <c r="G1987" s="46"/>
      <c r="H1987" s="46"/>
      <c r="I1987" s="46"/>
      <c r="J1987" s="46"/>
      <c r="K1987" s="46"/>
      <c r="L1987" s="139"/>
      <c r="M1987" s="41"/>
      <c r="N1987" s="45"/>
      <c r="O1987" s="47"/>
      <c r="P1987" s="43"/>
      <c r="Q1987" s="71" t="e">
        <f>VLOOKUP(N1987,'error categories'!$A$2:$D$54,4,FALSE)</f>
        <v>#N/A</v>
      </c>
      <c r="R1987" s="72" t="e">
        <f>VLOOKUP(N1987,'error categories'!$A$2:$D$54,3,FALSE)</f>
        <v>#N/A</v>
      </c>
      <c r="S1987" s="374"/>
      <c r="T1987" s="377"/>
      <c r="U1987" s="378">
        <f t="shared" si="270"/>
        <v>0</v>
      </c>
      <c r="V1987" s="379"/>
      <c r="W1987" s="380"/>
      <c r="X1987" s="380"/>
      <c r="Y1987" s="380"/>
      <c r="Z1987" s="379"/>
      <c r="AA1987" s="381"/>
      <c r="AB1987" s="379"/>
      <c r="AC1987" s="380"/>
      <c r="AD1987" s="382">
        <f t="shared" si="277"/>
        <v>0</v>
      </c>
      <c r="AE1987" s="383">
        <f t="shared" si="278"/>
        <v>0</v>
      </c>
      <c r="AF1987" s="379"/>
      <c r="AG1987" s="381"/>
      <c r="AH1987" s="379"/>
      <c r="AI1987" s="381"/>
      <c r="AJ1987" s="384" t="str">
        <f t="shared" si="271"/>
        <v/>
      </c>
      <c r="AK1987" s="385" t="str">
        <f t="shared" si="272"/>
        <v/>
      </c>
      <c r="AL1987" s="388" t="str">
        <f t="shared" si="273"/>
        <v/>
      </c>
      <c r="AM1987" s="389" t="str">
        <f t="shared" si="274"/>
        <v/>
      </c>
      <c r="AN1987" s="388" t="str">
        <f t="shared" si="275"/>
        <v/>
      </c>
      <c r="AO1987" s="389" t="str">
        <f t="shared" si="276"/>
        <v/>
      </c>
      <c r="AP1987" s="423"/>
      <c r="AQ1987" s="423"/>
      <c r="AR1987" s="431" t="e">
        <f>VLOOKUP($B1987,'acc names'!$C$2:$D$12102,2,FALSE)</f>
        <v>#N/A</v>
      </c>
      <c r="AS1987" s="431" t="e">
        <f>VLOOKUP($AQ1987,software!$A$1:$B$14605,2,FALSE)</f>
        <v>#N/A</v>
      </c>
      <c r="AT1987" s="423"/>
      <c r="AV1987" s="423"/>
    </row>
    <row r="1988" spans="1:48" ht="12.75" x14ac:dyDescent="0.2">
      <c r="A1988" s="101"/>
      <c r="B1988" s="42"/>
      <c r="C1988" s="142"/>
      <c r="D1988" s="143"/>
      <c r="E1988" s="107"/>
      <c r="F1988" s="46"/>
      <c r="G1988" s="46"/>
      <c r="H1988" s="46"/>
      <c r="I1988" s="46"/>
      <c r="J1988" s="46"/>
      <c r="K1988" s="46"/>
      <c r="L1988" s="139"/>
      <c r="M1988" s="41"/>
      <c r="N1988" s="45"/>
      <c r="O1988" s="47"/>
      <c r="P1988" s="43"/>
      <c r="Q1988" s="71" t="e">
        <f>VLOOKUP(N1988,'error categories'!$A$2:$D$54,4,FALSE)</f>
        <v>#N/A</v>
      </c>
      <c r="R1988" s="72" t="e">
        <f>VLOOKUP(N1988,'error categories'!$A$2:$D$54,3,FALSE)</f>
        <v>#N/A</v>
      </c>
      <c r="S1988" s="374"/>
      <c r="T1988" s="377"/>
      <c r="U1988" s="378">
        <f t="shared" ref="U1988:U2051" si="279">S1988-T1988</f>
        <v>0</v>
      </c>
      <c r="V1988" s="390"/>
      <c r="W1988" s="391"/>
      <c r="X1988" s="380"/>
      <c r="Y1988" s="380"/>
      <c r="Z1988" s="390"/>
      <c r="AA1988" s="392"/>
      <c r="AB1988" s="393"/>
      <c r="AC1988" s="394"/>
      <c r="AD1988" s="382">
        <f t="shared" si="277"/>
        <v>0</v>
      </c>
      <c r="AE1988" s="383">
        <f t="shared" si="278"/>
        <v>0</v>
      </c>
      <c r="AF1988" s="379"/>
      <c r="AG1988" s="381"/>
      <c r="AH1988" s="379"/>
      <c r="AI1988" s="381"/>
      <c r="AJ1988" s="384" t="str">
        <f t="shared" ref="AJ1988:AJ2051" si="280">IF(E1988="","",IF(AND(U1988=1,(Y1988+AA1988+AD1988+AE1988+AG1988+AI1988)=0),"VU",Y1988+AA1988+AD1988+AE1988+AG1988+AI1988))</f>
        <v/>
      </c>
      <c r="AK1988" s="385" t="str">
        <f t="shared" si="272"/>
        <v/>
      </c>
      <c r="AL1988" s="388" t="str">
        <f t="shared" si="273"/>
        <v/>
      </c>
      <c r="AM1988" s="389" t="str">
        <f t="shared" si="274"/>
        <v/>
      </c>
      <c r="AN1988" s="388" t="str">
        <f t="shared" si="275"/>
        <v/>
      </c>
      <c r="AO1988" s="389" t="str">
        <f t="shared" si="276"/>
        <v/>
      </c>
      <c r="AP1988" s="423"/>
      <c r="AQ1988" s="423"/>
      <c r="AR1988" s="431" t="e">
        <f>VLOOKUP($B1988,'acc names'!$C$2:$D$12102,2,FALSE)</f>
        <v>#N/A</v>
      </c>
      <c r="AS1988" s="431" t="e">
        <f>VLOOKUP($AQ1988,software!$A$1:$B$14605,2,FALSE)</f>
        <v>#N/A</v>
      </c>
      <c r="AT1988" s="423"/>
      <c r="AV1988" s="423"/>
    </row>
    <row r="1989" spans="1:48" ht="12.75" x14ac:dyDescent="0.2">
      <c r="A1989" s="101"/>
      <c r="B1989" s="42"/>
      <c r="C1989" s="142"/>
      <c r="D1989" s="143"/>
      <c r="E1989" s="107"/>
      <c r="F1989" s="46"/>
      <c r="G1989" s="46"/>
      <c r="H1989" s="46"/>
      <c r="I1989" s="46"/>
      <c r="J1989" s="46"/>
      <c r="K1989" s="46"/>
      <c r="L1989" s="139"/>
      <c r="M1989" s="41"/>
      <c r="N1989" s="45"/>
      <c r="O1989" s="47"/>
      <c r="P1989" s="43"/>
      <c r="Q1989" s="71" t="e">
        <f>VLOOKUP(N1989,'error categories'!$A$2:$D$54,4,FALSE)</f>
        <v>#N/A</v>
      </c>
      <c r="R1989" s="72" t="e">
        <f>VLOOKUP(N1989,'error categories'!$A$2:$D$54,3,FALSE)</f>
        <v>#N/A</v>
      </c>
      <c r="S1989" s="374"/>
      <c r="T1989" s="377"/>
      <c r="U1989" s="378">
        <f t="shared" si="279"/>
        <v>0</v>
      </c>
      <c r="V1989" s="379"/>
      <c r="W1989" s="380"/>
      <c r="X1989" s="380"/>
      <c r="Y1989" s="380"/>
      <c r="Z1989" s="379"/>
      <c r="AA1989" s="381"/>
      <c r="AB1989" s="379"/>
      <c r="AC1989" s="380"/>
      <c r="AD1989" s="382">
        <f t="shared" si="277"/>
        <v>0</v>
      </c>
      <c r="AE1989" s="383">
        <f t="shared" si="278"/>
        <v>0</v>
      </c>
      <c r="AF1989" s="379"/>
      <c r="AG1989" s="381"/>
      <c r="AH1989" s="379"/>
      <c r="AI1989" s="381"/>
      <c r="AJ1989" s="384" t="str">
        <f t="shared" si="280"/>
        <v/>
      </c>
      <c r="AK1989" s="385" t="str">
        <f t="shared" ref="AK1989:AK2052" si="281">IF(OR(AJ1989="",AJ1989="VU"),"",ABS(AJ1989))</f>
        <v/>
      </c>
      <c r="AL1989" s="388" t="str">
        <f t="shared" ref="AL1989:AL2052" si="282">IF(OR(AJ1989="VU",AJ1989="",AJ1989=0,AJ1989&lt;0),"",AJ1989)</f>
        <v/>
      </c>
      <c r="AM1989" s="389" t="str">
        <f t="shared" ref="AM1989:AM2052" si="283">IF(OR(AJ1989="VU",AJ1989="",AJ1989=0,AJ1989&gt;0),"",AJ1989)</f>
        <v/>
      </c>
      <c r="AN1989" s="388" t="str">
        <f t="shared" ref="AN1989:AN2052" si="284">IF(AL1989="","",1)</f>
        <v/>
      </c>
      <c r="AO1989" s="389" t="str">
        <f t="shared" ref="AO1989:AO2052" si="285">IF(AM1989="","",1)</f>
        <v/>
      </c>
      <c r="AP1989" s="423"/>
      <c r="AQ1989" s="423"/>
      <c r="AR1989" s="431" t="e">
        <f>VLOOKUP($B1989,'acc names'!$C$2:$D$12102,2,FALSE)</f>
        <v>#N/A</v>
      </c>
      <c r="AS1989" s="431" t="e">
        <f>VLOOKUP($AQ1989,software!$A$1:$B$14605,2,FALSE)</f>
        <v>#N/A</v>
      </c>
      <c r="AT1989" s="423"/>
      <c r="AV1989" s="423"/>
    </row>
    <row r="1990" spans="1:48" ht="12.75" x14ac:dyDescent="0.2">
      <c r="A1990" s="101"/>
      <c r="B1990" s="42"/>
      <c r="C1990" s="142"/>
      <c r="D1990" s="143"/>
      <c r="E1990" s="107"/>
      <c r="F1990" s="46"/>
      <c r="G1990" s="46"/>
      <c r="H1990" s="46"/>
      <c r="I1990" s="46"/>
      <c r="J1990" s="46"/>
      <c r="K1990" s="46"/>
      <c r="L1990" s="139"/>
      <c r="M1990" s="41"/>
      <c r="N1990" s="45"/>
      <c r="O1990" s="47"/>
      <c r="P1990" s="43"/>
      <c r="Q1990" s="71" t="e">
        <f>VLOOKUP(N1990,'error categories'!$A$2:$D$54,4,FALSE)</f>
        <v>#N/A</v>
      </c>
      <c r="R1990" s="72" t="e">
        <f>VLOOKUP(N1990,'error categories'!$A$2:$D$54,3,FALSE)</f>
        <v>#N/A</v>
      </c>
      <c r="S1990" s="374"/>
      <c r="T1990" s="377"/>
      <c r="U1990" s="378">
        <f t="shared" si="279"/>
        <v>0</v>
      </c>
      <c r="V1990" s="390"/>
      <c r="W1990" s="391"/>
      <c r="X1990" s="380"/>
      <c r="Y1990" s="380"/>
      <c r="Z1990" s="390"/>
      <c r="AA1990" s="392"/>
      <c r="AB1990" s="393"/>
      <c r="AC1990" s="394"/>
      <c r="AD1990" s="382">
        <f t="shared" ref="AD1990:AD2053" si="286">AB1990*-900</f>
        <v>0</v>
      </c>
      <c r="AE1990" s="383">
        <f t="shared" ref="AE1990:AE2053" si="287">AC1990*-880</f>
        <v>0</v>
      </c>
      <c r="AF1990" s="379"/>
      <c r="AG1990" s="381"/>
      <c r="AH1990" s="379"/>
      <c r="AI1990" s="381"/>
      <c r="AJ1990" s="384" t="str">
        <f t="shared" si="280"/>
        <v/>
      </c>
      <c r="AK1990" s="385" t="str">
        <f t="shared" si="281"/>
        <v/>
      </c>
      <c r="AL1990" s="388" t="str">
        <f t="shared" si="282"/>
        <v/>
      </c>
      <c r="AM1990" s="389" t="str">
        <f t="shared" si="283"/>
        <v/>
      </c>
      <c r="AN1990" s="388" t="str">
        <f t="shared" si="284"/>
        <v/>
      </c>
      <c r="AO1990" s="389" t="str">
        <f t="shared" si="285"/>
        <v/>
      </c>
      <c r="AP1990" s="423"/>
      <c r="AQ1990" s="423"/>
      <c r="AR1990" s="431" t="e">
        <f>VLOOKUP($B1990,'acc names'!$C$2:$D$12102,2,FALSE)</f>
        <v>#N/A</v>
      </c>
      <c r="AS1990" s="431" t="e">
        <f>VLOOKUP($AQ1990,software!$A$1:$B$14605,2,FALSE)</f>
        <v>#N/A</v>
      </c>
      <c r="AT1990" s="423"/>
      <c r="AV1990" s="423"/>
    </row>
    <row r="1991" spans="1:48" ht="12.75" x14ac:dyDescent="0.2">
      <c r="A1991" s="101"/>
      <c r="B1991" s="42"/>
      <c r="C1991" s="142"/>
      <c r="D1991" s="143"/>
      <c r="E1991" s="107"/>
      <c r="F1991" s="46"/>
      <c r="G1991" s="46"/>
      <c r="H1991" s="46"/>
      <c r="I1991" s="46"/>
      <c r="J1991" s="46"/>
      <c r="K1991" s="46"/>
      <c r="L1991" s="139"/>
      <c r="M1991" s="41"/>
      <c r="N1991" s="45"/>
      <c r="O1991" s="47"/>
      <c r="P1991" s="43"/>
      <c r="Q1991" s="71" t="e">
        <f>VLOOKUP(N1991,'error categories'!$A$2:$D$54,4,FALSE)</f>
        <v>#N/A</v>
      </c>
      <c r="R1991" s="72" t="e">
        <f>VLOOKUP(N1991,'error categories'!$A$2:$D$54,3,FALSE)</f>
        <v>#N/A</v>
      </c>
      <c r="S1991" s="374"/>
      <c r="T1991" s="377"/>
      <c r="U1991" s="378">
        <f t="shared" si="279"/>
        <v>0</v>
      </c>
      <c r="V1991" s="390"/>
      <c r="W1991" s="391"/>
      <c r="X1991" s="380"/>
      <c r="Y1991" s="380"/>
      <c r="Z1991" s="390"/>
      <c r="AA1991" s="392"/>
      <c r="AB1991" s="393"/>
      <c r="AC1991" s="394"/>
      <c r="AD1991" s="382">
        <f t="shared" si="286"/>
        <v>0</v>
      </c>
      <c r="AE1991" s="383">
        <f t="shared" si="287"/>
        <v>0</v>
      </c>
      <c r="AF1991" s="379"/>
      <c r="AG1991" s="381"/>
      <c r="AH1991" s="379"/>
      <c r="AI1991" s="381"/>
      <c r="AJ1991" s="384" t="str">
        <f t="shared" si="280"/>
        <v/>
      </c>
      <c r="AK1991" s="385" t="str">
        <f t="shared" si="281"/>
        <v/>
      </c>
      <c r="AL1991" s="388" t="str">
        <f t="shared" si="282"/>
        <v/>
      </c>
      <c r="AM1991" s="389" t="str">
        <f t="shared" si="283"/>
        <v/>
      </c>
      <c r="AN1991" s="388" t="str">
        <f t="shared" si="284"/>
        <v/>
      </c>
      <c r="AO1991" s="389" t="str">
        <f t="shared" si="285"/>
        <v/>
      </c>
      <c r="AP1991" s="423"/>
      <c r="AQ1991" s="423"/>
      <c r="AR1991" s="431" t="e">
        <f>VLOOKUP($B1991,'acc names'!$C$2:$D$12102,2,FALSE)</f>
        <v>#N/A</v>
      </c>
      <c r="AS1991" s="431" t="e">
        <f>VLOOKUP($AQ1991,software!$A$1:$B$14605,2,FALSE)</f>
        <v>#N/A</v>
      </c>
      <c r="AT1991" s="423"/>
      <c r="AV1991" s="423"/>
    </row>
    <row r="1992" spans="1:48" ht="12.75" x14ac:dyDescent="0.2">
      <c r="A1992" s="101"/>
      <c r="B1992" s="42"/>
      <c r="C1992" s="142"/>
      <c r="D1992" s="143"/>
      <c r="E1992" s="107"/>
      <c r="F1992" s="46"/>
      <c r="G1992" s="46"/>
      <c r="H1992" s="46"/>
      <c r="I1992" s="46"/>
      <c r="J1992" s="46"/>
      <c r="K1992" s="46"/>
      <c r="L1992" s="139"/>
      <c r="M1992" s="41"/>
      <c r="N1992" s="45"/>
      <c r="O1992" s="47"/>
      <c r="P1992" s="43"/>
      <c r="Q1992" s="71" t="e">
        <f>VLOOKUP(N1992,'error categories'!$A$2:$D$54,4,FALSE)</f>
        <v>#N/A</v>
      </c>
      <c r="R1992" s="72" t="e">
        <f>VLOOKUP(N1992,'error categories'!$A$2:$D$54,3,FALSE)</f>
        <v>#N/A</v>
      </c>
      <c r="S1992" s="374"/>
      <c r="T1992" s="377"/>
      <c r="U1992" s="378">
        <f t="shared" si="279"/>
        <v>0</v>
      </c>
      <c r="V1992" s="390"/>
      <c r="W1992" s="391"/>
      <c r="X1992" s="380"/>
      <c r="Y1992" s="380"/>
      <c r="Z1992" s="390"/>
      <c r="AA1992" s="392"/>
      <c r="AB1992" s="393"/>
      <c r="AC1992" s="394"/>
      <c r="AD1992" s="382">
        <f t="shared" si="286"/>
        <v>0</v>
      </c>
      <c r="AE1992" s="383">
        <f t="shared" si="287"/>
        <v>0</v>
      </c>
      <c r="AF1992" s="379"/>
      <c r="AG1992" s="381"/>
      <c r="AH1992" s="379"/>
      <c r="AI1992" s="381"/>
      <c r="AJ1992" s="384" t="str">
        <f t="shared" si="280"/>
        <v/>
      </c>
      <c r="AK1992" s="385" t="str">
        <f t="shared" si="281"/>
        <v/>
      </c>
      <c r="AL1992" s="388" t="str">
        <f t="shared" si="282"/>
        <v/>
      </c>
      <c r="AM1992" s="389" t="str">
        <f t="shared" si="283"/>
        <v/>
      </c>
      <c r="AN1992" s="388" t="str">
        <f t="shared" si="284"/>
        <v/>
      </c>
      <c r="AO1992" s="389" t="str">
        <f t="shared" si="285"/>
        <v/>
      </c>
      <c r="AP1992" s="423"/>
      <c r="AQ1992" s="423"/>
      <c r="AR1992" s="431" t="e">
        <f>VLOOKUP($B1992,'acc names'!$C$2:$D$12102,2,FALSE)</f>
        <v>#N/A</v>
      </c>
      <c r="AS1992" s="431" t="e">
        <f>VLOOKUP($AQ1992,software!$A$1:$B$14605,2,FALSE)</f>
        <v>#N/A</v>
      </c>
      <c r="AT1992" s="423"/>
      <c r="AV1992" s="423"/>
    </row>
    <row r="1993" spans="1:48" ht="12.75" x14ac:dyDescent="0.2">
      <c r="A1993" s="101"/>
      <c r="B1993" s="42"/>
      <c r="C1993" s="142"/>
      <c r="D1993" s="143"/>
      <c r="E1993" s="107"/>
      <c r="F1993" s="46"/>
      <c r="G1993" s="46"/>
      <c r="H1993" s="46"/>
      <c r="I1993" s="46"/>
      <c r="J1993" s="46"/>
      <c r="K1993" s="46"/>
      <c r="L1993" s="139"/>
      <c r="M1993" s="41"/>
      <c r="N1993" s="45"/>
      <c r="O1993" s="47"/>
      <c r="P1993" s="43"/>
      <c r="Q1993" s="71" t="e">
        <f>VLOOKUP(N1993,'error categories'!$A$2:$D$54,4,FALSE)</f>
        <v>#N/A</v>
      </c>
      <c r="R1993" s="72" t="e">
        <f>VLOOKUP(N1993,'error categories'!$A$2:$D$54,3,FALSE)</f>
        <v>#N/A</v>
      </c>
      <c r="S1993" s="374"/>
      <c r="T1993" s="377"/>
      <c r="U1993" s="378">
        <f t="shared" si="279"/>
        <v>0</v>
      </c>
      <c r="V1993" s="390"/>
      <c r="W1993" s="391"/>
      <c r="X1993" s="380"/>
      <c r="Y1993" s="380"/>
      <c r="Z1993" s="390"/>
      <c r="AA1993" s="392"/>
      <c r="AB1993" s="393"/>
      <c r="AC1993" s="394"/>
      <c r="AD1993" s="382">
        <f t="shared" si="286"/>
        <v>0</v>
      </c>
      <c r="AE1993" s="383">
        <f t="shared" si="287"/>
        <v>0</v>
      </c>
      <c r="AF1993" s="379"/>
      <c r="AG1993" s="381"/>
      <c r="AH1993" s="379"/>
      <c r="AI1993" s="381"/>
      <c r="AJ1993" s="384" t="str">
        <f t="shared" si="280"/>
        <v/>
      </c>
      <c r="AK1993" s="385" t="str">
        <f t="shared" si="281"/>
        <v/>
      </c>
      <c r="AL1993" s="388" t="str">
        <f t="shared" si="282"/>
        <v/>
      </c>
      <c r="AM1993" s="389" t="str">
        <f t="shared" si="283"/>
        <v/>
      </c>
      <c r="AN1993" s="388" t="str">
        <f t="shared" si="284"/>
        <v/>
      </c>
      <c r="AO1993" s="389" t="str">
        <f t="shared" si="285"/>
        <v/>
      </c>
      <c r="AP1993" s="423"/>
      <c r="AQ1993" s="423"/>
      <c r="AR1993" s="431" t="e">
        <f>VLOOKUP($B1993,'acc names'!$C$2:$D$12102,2,FALSE)</f>
        <v>#N/A</v>
      </c>
      <c r="AS1993" s="431" t="e">
        <f>VLOOKUP($AQ1993,software!$A$1:$B$14605,2,FALSE)</f>
        <v>#N/A</v>
      </c>
      <c r="AT1993" s="423"/>
      <c r="AV1993" s="423"/>
    </row>
    <row r="1994" spans="1:48" ht="12.75" x14ac:dyDescent="0.2">
      <c r="A1994" s="101"/>
      <c r="B1994" s="42"/>
      <c r="C1994" s="142"/>
      <c r="D1994" s="143"/>
      <c r="E1994" s="107"/>
      <c r="F1994" s="46"/>
      <c r="G1994" s="46"/>
      <c r="H1994" s="46"/>
      <c r="I1994" s="46"/>
      <c r="J1994" s="46"/>
      <c r="K1994" s="46"/>
      <c r="L1994" s="139"/>
      <c r="M1994" s="41"/>
      <c r="N1994" s="45"/>
      <c r="O1994" s="47"/>
      <c r="P1994" s="43"/>
      <c r="Q1994" s="71" t="e">
        <f>VLOOKUP(N1994,'error categories'!$A$2:$D$54,4,FALSE)</f>
        <v>#N/A</v>
      </c>
      <c r="R1994" s="72" t="e">
        <f>VLOOKUP(N1994,'error categories'!$A$2:$D$54,3,FALSE)</f>
        <v>#N/A</v>
      </c>
      <c r="S1994" s="374"/>
      <c r="T1994" s="377"/>
      <c r="U1994" s="378">
        <f t="shared" si="279"/>
        <v>0</v>
      </c>
      <c r="V1994" s="379"/>
      <c r="W1994" s="380"/>
      <c r="X1994" s="380"/>
      <c r="Y1994" s="380"/>
      <c r="Z1994" s="379"/>
      <c r="AA1994" s="381"/>
      <c r="AB1994" s="379"/>
      <c r="AC1994" s="380"/>
      <c r="AD1994" s="382">
        <f t="shared" si="286"/>
        <v>0</v>
      </c>
      <c r="AE1994" s="383">
        <f t="shared" si="287"/>
        <v>0</v>
      </c>
      <c r="AF1994" s="379"/>
      <c r="AG1994" s="381"/>
      <c r="AH1994" s="379"/>
      <c r="AI1994" s="381"/>
      <c r="AJ1994" s="384" t="str">
        <f t="shared" si="280"/>
        <v/>
      </c>
      <c r="AK1994" s="385" t="str">
        <f t="shared" si="281"/>
        <v/>
      </c>
      <c r="AL1994" s="388" t="str">
        <f t="shared" si="282"/>
        <v/>
      </c>
      <c r="AM1994" s="389" t="str">
        <f t="shared" si="283"/>
        <v/>
      </c>
      <c r="AN1994" s="388" t="str">
        <f t="shared" si="284"/>
        <v/>
      </c>
      <c r="AO1994" s="389" t="str">
        <f t="shared" si="285"/>
        <v/>
      </c>
      <c r="AP1994" s="423"/>
      <c r="AQ1994" s="423"/>
      <c r="AR1994" s="431" t="e">
        <f>VLOOKUP($B1994,'acc names'!$C$2:$D$12102,2,FALSE)</f>
        <v>#N/A</v>
      </c>
      <c r="AS1994" s="431" t="e">
        <f>VLOOKUP($AQ1994,software!$A$1:$B$14605,2,FALSE)</f>
        <v>#N/A</v>
      </c>
      <c r="AT1994" s="423"/>
      <c r="AV1994" s="423"/>
    </row>
    <row r="1995" spans="1:48" ht="12.75" x14ac:dyDescent="0.2">
      <c r="A1995" s="101"/>
      <c r="B1995" s="42"/>
      <c r="C1995" s="142"/>
      <c r="D1995" s="143"/>
      <c r="E1995" s="107"/>
      <c r="F1995" s="46"/>
      <c r="G1995" s="46"/>
      <c r="H1995" s="46"/>
      <c r="I1995" s="46"/>
      <c r="J1995" s="46"/>
      <c r="K1995" s="46"/>
      <c r="L1995" s="139"/>
      <c r="M1995" s="41"/>
      <c r="N1995" s="45"/>
      <c r="O1995" s="47"/>
      <c r="P1995" s="43"/>
      <c r="Q1995" s="71" t="e">
        <f>VLOOKUP(N1995,'error categories'!$A$2:$D$54,4,FALSE)</f>
        <v>#N/A</v>
      </c>
      <c r="R1995" s="72" t="e">
        <f>VLOOKUP(N1995,'error categories'!$A$2:$D$54,3,FALSE)</f>
        <v>#N/A</v>
      </c>
      <c r="S1995" s="374"/>
      <c r="T1995" s="377"/>
      <c r="U1995" s="378">
        <f t="shared" si="279"/>
        <v>0</v>
      </c>
      <c r="V1995" s="390"/>
      <c r="W1995" s="391"/>
      <c r="X1995" s="380"/>
      <c r="Y1995" s="380"/>
      <c r="Z1995" s="390"/>
      <c r="AA1995" s="392"/>
      <c r="AB1995" s="393"/>
      <c r="AC1995" s="394"/>
      <c r="AD1995" s="382">
        <f t="shared" si="286"/>
        <v>0</v>
      </c>
      <c r="AE1995" s="383">
        <f t="shared" si="287"/>
        <v>0</v>
      </c>
      <c r="AF1995" s="379"/>
      <c r="AG1995" s="381"/>
      <c r="AH1995" s="379"/>
      <c r="AI1995" s="381"/>
      <c r="AJ1995" s="384" t="str">
        <f t="shared" si="280"/>
        <v/>
      </c>
      <c r="AK1995" s="385" t="str">
        <f t="shared" si="281"/>
        <v/>
      </c>
      <c r="AL1995" s="388" t="str">
        <f t="shared" si="282"/>
        <v/>
      </c>
      <c r="AM1995" s="389" t="str">
        <f t="shared" si="283"/>
        <v/>
      </c>
      <c r="AN1995" s="388" t="str">
        <f t="shared" si="284"/>
        <v/>
      </c>
      <c r="AO1995" s="389" t="str">
        <f t="shared" si="285"/>
        <v/>
      </c>
      <c r="AP1995" s="423"/>
      <c r="AQ1995" s="423"/>
      <c r="AR1995" s="431" t="e">
        <f>VLOOKUP($B1995,'acc names'!$C$2:$D$12102,2,FALSE)</f>
        <v>#N/A</v>
      </c>
      <c r="AS1995" s="431" t="e">
        <f>VLOOKUP($AQ1995,software!$A$1:$B$14605,2,FALSE)</f>
        <v>#N/A</v>
      </c>
      <c r="AT1995" s="423"/>
      <c r="AV1995" s="423"/>
    </row>
    <row r="1996" spans="1:48" ht="12.75" x14ac:dyDescent="0.2">
      <c r="A1996" s="101"/>
      <c r="B1996" s="42"/>
      <c r="C1996" s="142"/>
      <c r="D1996" s="143"/>
      <c r="E1996" s="107"/>
      <c r="F1996" s="46"/>
      <c r="G1996" s="46"/>
      <c r="H1996" s="46"/>
      <c r="I1996" s="46"/>
      <c r="J1996" s="46"/>
      <c r="K1996" s="46"/>
      <c r="L1996" s="139"/>
      <c r="M1996" s="41"/>
      <c r="N1996" s="45"/>
      <c r="O1996" s="47"/>
      <c r="P1996" s="43"/>
      <c r="Q1996" s="71" t="e">
        <f>VLOOKUP(N1996,'error categories'!$A$2:$D$54,4,FALSE)</f>
        <v>#N/A</v>
      </c>
      <c r="R1996" s="72" t="e">
        <f>VLOOKUP(N1996,'error categories'!$A$2:$D$54,3,FALSE)</f>
        <v>#N/A</v>
      </c>
      <c r="S1996" s="374"/>
      <c r="T1996" s="377"/>
      <c r="U1996" s="378">
        <f t="shared" si="279"/>
        <v>0</v>
      </c>
      <c r="V1996" s="379"/>
      <c r="W1996" s="380"/>
      <c r="X1996" s="380"/>
      <c r="Y1996" s="380"/>
      <c r="Z1996" s="379"/>
      <c r="AA1996" s="381"/>
      <c r="AB1996" s="379"/>
      <c r="AC1996" s="380"/>
      <c r="AD1996" s="382">
        <f t="shared" si="286"/>
        <v>0</v>
      </c>
      <c r="AE1996" s="383">
        <f t="shared" si="287"/>
        <v>0</v>
      </c>
      <c r="AF1996" s="379"/>
      <c r="AG1996" s="381"/>
      <c r="AH1996" s="379"/>
      <c r="AI1996" s="381"/>
      <c r="AJ1996" s="384" t="str">
        <f t="shared" si="280"/>
        <v/>
      </c>
      <c r="AK1996" s="385" t="str">
        <f t="shared" si="281"/>
        <v/>
      </c>
      <c r="AL1996" s="388" t="str">
        <f t="shared" si="282"/>
        <v/>
      </c>
      <c r="AM1996" s="389" t="str">
        <f t="shared" si="283"/>
        <v/>
      </c>
      <c r="AN1996" s="388" t="str">
        <f t="shared" si="284"/>
        <v/>
      </c>
      <c r="AO1996" s="389" t="str">
        <f t="shared" si="285"/>
        <v/>
      </c>
      <c r="AP1996" s="423"/>
      <c r="AQ1996" s="423"/>
      <c r="AR1996" s="431" t="e">
        <f>VLOOKUP($B1996,'acc names'!$C$2:$D$12102,2,FALSE)</f>
        <v>#N/A</v>
      </c>
      <c r="AS1996" s="431" t="e">
        <f>VLOOKUP($AQ1996,software!$A$1:$B$14605,2,FALSE)</f>
        <v>#N/A</v>
      </c>
      <c r="AT1996" s="423"/>
      <c r="AV1996" s="423"/>
    </row>
    <row r="1997" spans="1:48" ht="12.75" x14ac:dyDescent="0.2">
      <c r="A1997" s="101"/>
      <c r="B1997" s="42"/>
      <c r="C1997" s="142"/>
      <c r="D1997" s="143"/>
      <c r="E1997" s="107"/>
      <c r="F1997" s="46"/>
      <c r="G1997" s="46"/>
      <c r="H1997" s="46"/>
      <c r="I1997" s="46"/>
      <c r="J1997" s="46"/>
      <c r="K1997" s="46"/>
      <c r="L1997" s="139"/>
      <c r="M1997" s="41"/>
      <c r="N1997" s="45"/>
      <c r="O1997" s="47"/>
      <c r="P1997" s="43"/>
      <c r="Q1997" s="71" t="e">
        <f>VLOOKUP(N1997,'error categories'!$A$2:$D$54,4,FALSE)</f>
        <v>#N/A</v>
      </c>
      <c r="R1997" s="72" t="e">
        <f>VLOOKUP(N1997,'error categories'!$A$2:$D$54,3,FALSE)</f>
        <v>#N/A</v>
      </c>
      <c r="S1997" s="374"/>
      <c r="T1997" s="377"/>
      <c r="U1997" s="378">
        <f t="shared" si="279"/>
        <v>0</v>
      </c>
      <c r="V1997" s="379"/>
      <c r="W1997" s="380"/>
      <c r="X1997" s="380"/>
      <c r="Y1997" s="380"/>
      <c r="Z1997" s="379"/>
      <c r="AA1997" s="381"/>
      <c r="AB1997" s="379"/>
      <c r="AC1997" s="380"/>
      <c r="AD1997" s="382">
        <f t="shared" si="286"/>
        <v>0</v>
      </c>
      <c r="AE1997" s="383">
        <f t="shared" si="287"/>
        <v>0</v>
      </c>
      <c r="AF1997" s="379"/>
      <c r="AG1997" s="381"/>
      <c r="AH1997" s="379"/>
      <c r="AI1997" s="381"/>
      <c r="AJ1997" s="384" t="str">
        <f t="shared" si="280"/>
        <v/>
      </c>
      <c r="AK1997" s="385" t="str">
        <f t="shared" si="281"/>
        <v/>
      </c>
      <c r="AL1997" s="388" t="str">
        <f t="shared" si="282"/>
        <v/>
      </c>
      <c r="AM1997" s="389" t="str">
        <f t="shared" si="283"/>
        <v/>
      </c>
      <c r="AN1997" s="388" t="str">
        <f t="shared" si="284"/>
        <v/>
      </c>
      <c r="AO1997" s="389" t="str">
        <f t="shared" si="285"/>
        <v/>
      </c>
      <c r="AP1997" s="423"/>
      <c r="AQ1997" s="423"/>
      <c r="AR1997" s="431" t="e">
        <f>VLOOKUP($B1997,'acc names'!$C$2:$D$12102,2,FALSE)</f>
        <v>#N/A</v>
      </c>
      <c r="AS1997" s="431" t="e">
        <f>VLOOKUP($AQ1997,software!$A$1:$B$14605,2,FALSE)</f>
        <v>#N/A</v>
      </c>
      <c r="AT1997" s="423"/>
      <c r="AV1997" s="423"/>
    </row>
    <row r="1998" spans="1:48" ht="12.75" x14ac:dyDescent="0.2">
      <c r="A1998" s="101"/>
      <c r="B1998" s="42"/>
      <c r="C1998" s="142"/>
      <c r="D1998" s="143"/>
      <c r="E1998" s="107"/>
      <c r="F1998" s="46"/>
      <c r="G1998" s="46"/>
      <c r="H1998" s="46"/>
      <c r="I1998" s="46"/>
      <c r="J1998" s="46"/>
      <c r="K1998" s="46"/>
      <c r="L1998" s="139"/>
      <c r="M1998" s="41"/>
      <c r="N1998" s="45"/>
      <c r="O1998" s="47"/>
      <c r="P1998" s="43"/>
      <c r="Q1998" s="71" t="e">
        <f>VLOOKUP(N1998,'error categories'!$A$2:$D$54,4,FALSE)</f>
        <v>#N/A</v>
      </c>
      <c r="R1998" s="72" t="e">
        <f>VLOOKUP(N1998,'error categories'!$A$2:$D$54,3,FALSE)</f>
        <v>#N/A</v>
      </c>
      <c r="S1998" s="374"/>
      <c r="T1998" s="377"/>
      <c r="U1998" s="378">
        <f t="shared" si="279"/>
        <v>0</v>
      </c>
      <c r="V1998" s="379"/>
      <c r="W1998" s="380"/>
      <c r="X1998" s="380"/>
      <c r="Y1998" s="380"/>
      <c r="Z1998" s="379"/>
      <c r="AA1998" s="381"/>
      <c r="AB1998" s="379"/>
      <c r="AC1998" s="380"/>
      <c r="AD1998" s="382">
        <f t="shared" si="286"/>
        <v>0</v>
      </c>
      <c r="AE1998" s="383">
        <f t="shared" si="287"/>
        <v>0</v>
      </c>
      <c r="AF1998" s="379"/>
      <c r="AG1998" s="381"/>
      <c r="AH1998" s="379"/>
      <c r="AI1998" s="381"/>
      <c r="AJ1998" s="384" t="str">
        <f t="shared" si="280"/>
        <v/>
      </c>
      <c r="AK1998" s="385" t="str">
        <f t="shared" si="281"/>
        <v/>
      </c>
      <c r="AL1998" s="388" t="str">
        <f t="shared" si="282"/>
        <v/>
      </c>
      <c r="AM1998" s="389" t="str">
        <f t="shared" si="283"/>
        <v/>
      </c>
      <c r="AN1998" s="388" t="str">
        <f t="shared" si="284"/>
        <v/>
      </c>
      <c r="AO1998" s="389" t="str">
        <f t="shared" si="285"/>
        <v/>
      </c>
      <c r="AP1998" s="423"/>
      <c r="AQ1998" s="423"/>
      <c r="AR1998" s="431" t="e">
        <f>VLOOKUP($B1998,'acc names'!$C$2:$D$12102,2,FALSE)</f>
        <v>#N/A</v>
      </c>
      <c r="AS1998" s="431" t="e">
        <f>VLOOKUP($AQ1998,software!$A$1:$B$14605,2,FALSE)</f>
        <v>#N/A</v>
      </c>
      <c r="AT1998" s="423"/>
      <c r="AV1998" s="423"/>
    </row>
    <row r="1999" spans="1:48" ht="12.75" x14ac:dyDescent="0.2">
      <c r="A1999" s="101"/>
      <c r="B1999" s="42"/>
      <c r="C1999" s="142"/>
      <c r="D1999" s="143"/>
      <c r="E1999" s="107"/>
      <c r="F1999" s="46"/>
      <c r="G1999" s="46"/>
      <c r="H1999" s="46"/>
      <c r="I1999" s="46"/>
      <c r="J1999" s="46"/>
      <c r="K1999" s="46"/>
      <c r="L1999" s="139"/>
      <c r="M1999" s="41"/>
      <c r="N1999" s="45"/>
      <c r="O1999" s="47"/>
      <c r="P1999" s="43"/>
      <c r="Q1999" s="71" t="e">
        <f>VLOOKUP(N1999,'error categories'!$A$2:$D$54,4,FALSE)</f>
        <v>#N/A</v>
      </c>
      <c r="R1999" s="72" t="e">
        <f>VLOOKUP(N1999,'error categories'!$A$2:$D$54,3,FALSE)</f>
        <v>#N/A</v>
      </c>
      <c r="S1999" s="374"/>
      <c r="T1999" s="377"/>
      <c r="U1999" s="378">
        <f t="shared" si="279"/>
        <v>0</v>
      </c>
      <c r="V1999" s="379"/>
      <c r="W1999" s="380"/>
      <c r="X1999" s="380"/>
      <c r="Y1999" s="380"/>
      <c r="Z1999" s="379"/>
      <c r="AA1999" s="381"/>
      <c r="AB1999" s="379"/>
      <c r="AC1999" s="380"/>
      <c r="AD1999" s="382">
        <f t="shared" si="286"/>
        <v>0</v>
      </c>
      <c r="AE1999" s="383">
        <f t="shared" si="287"/>
        <v>0</v>
      </c>
      <c r="AF1999" s="379"/>
      <c r="AG1999" s="381"/>
      <c r="AH1999" s="379"/>
      <c r="AI1999" s="381"/>
      <c r="AJ1999" s="384" t="str">
        <f t="shared" si="280"/>
        <v/>
      </c>
      <c r="AK1999" s="385" t="str">
        <f t="shared" si="281"/>
        <v/>
      </c>
      <c r="AL1999" s="388" t="str">
        <f t="shared" si="282"/>
        <v/>
      </c>
      <c r="AM1999" s="389" t="str">
        <f t="shared" si="283"/>
        <v/>
      </c>
      <c r="AN1999" s="388" t="str">
        <f t="shared" si="284"/>
        <v/>
      </c>
      <c r="AO1999" s="389" t="str">
        <f t="shared" si="285"/>
        <v/>
      </c>
      <c r="AP1999" s="423"/>
      <c r="AQ1999" s="423"/>
      <c r="AR1999" s="431" t="e">
        <f>VLOOKUP($B1999,'acc names'!$C$2:$D$12102,2,FALSE)</f>
        <v>#N/A</v>
      </c>
      <c r="AS1999" s="431" t="e">
        <f>VLOOKUP($AQ1999,software!$A$1:$B$14605,2,FALSE)</f>
        <v>#N/A</v>
      </c>
      <c r="AT1999" s="423"/>
      <c r="AV1999" s="423"/>
    </row>
    <row r="2000" spans="1:48" ht="12.75" x14ac:dyDescent="0.2">
      <c r="A2000" s="101"/>
      <c r="B2000" s="42"/>
      <c r="C2000" s="142"/>
      <c r="D2000" s="143"/>
      <c r="E2000" s="107"/>
      <c r="F2000" s="46"/>
      <c r="G2000" s="46"/>
      <c r="H2000" s="46"/>
      <c r="I2000" s="46"/>
      <c r="J2000" s="46"/>
      <c r="K2000" s="46"/>
      <c r="L2000" s="139"/>
      <c r="M2000" s="41"/>
      <c r="N2000" s="45"/>
      <c r="O2000" s="47"/>
      <c r="P2000" s="43"/>
      <c r="Q2000" s="71" t="e">
        <f>VLOOKUP(N2000,'error categories'!$A$2:$D$54,4,FALSE)</f>
        <v>#N/A</v>
      </c>
      <c r="R2000" s="72" t="e">
        <f>VLOOKUP(N2000,'error categories'!$A$2:$D$54,3,FALSE)</f>
        <v>#N/A</v>
      </c>
      <c r="S2000" s="374"/>
      <c r="T2000" s="377"/>
      <c r="U2000" s="378">
        <f t="shared" si="279"/>
        <v>0</v>
      </c>
      <c r="V2000" s="390"/>
      <c r="W2000" s="391"/>
      <c r="X2000" s="380"/>
      <c r="Y2000" s="380"/>
      <c r="Z2000" s="390"/>
      <c r="AA2000" s="392"/>
      <c r="AB2000" s="393"/>
      <c r="AC2000" s="394"/>
      <c r="AD2000" s="382">
        <f t="shared" si="286"/>
        <v>0</v>
      </c>
      <c r="AE2000" s="383">
        <f t="shared" si="287"/>
        <v>0</v>
      </c>
      <c r="AF2000" s="379"/>
      <c r="AG2000" s="381"/>
      <c r="AH2000" s="379"/>
      <c r="AI2000" s="381"/>
      <c r="AJ2000" s="384" t="str">
        <f t="shared" si="280"/>
        <v/>
      </c>
      <c r="AK2000" s="385" t="str">
        <f t="shared" si="281"/>
        <v/>
      </c>
      <c r="AL2000" s="388" t="str">
        <f t="shared" si="282"/>
        <v/>
      </c>
      <c r="AM2000" s="389" t="str">
        <f t="shared" si="283"/>
        <v/>
      </c>
      <c r="AN2000" s="388" t="str">
        <f t="shared" si="284"/>
        <v/>
      </c>
      <c r="AO2000" s="389" t="str">
        <f t="shared" si="285"/>
        <v/>
      </c>
      <c r="AP2000" s="423"/>
      <c r="AQ2000" s="423"/>
      <c r="AR2000" s="431" t="e">
        <f>VLOOKUP($B2000,'acc names'!$C$2:$D$12102,2,FALSE)</f>
        <v>#N/A</v>
      </c>
      <c r="AS2000" s="431" t="e">
        <f>VLOOKUP($AQ2000,software!$A$1:$B$14605,2,FALSE)</f>
        <v>#N/A</v>
      </c>
      <c r="AT2000" s="423"/>
      <c r="AV2000" s="423"/>
    </row>
    <row r="2001" spans="1:48" ht="12.75" x14ac:dyDescent="0.2">
      <c r="A2001" s="101"/>
      <c r="B2001" s="42"/>
      <c r="C2001" s="142"/>
      <c r="D2001" s="143"/>
      <c r="E2001" s="107"/>
      <c r="F2001" s="46"/>
      <c r="G2001" s="46"/>
      <c r="H2001" s="46"/>
      <c r="I2001" s="46"/>
      <c r="J2001" s="46"/>
      <c r="K2001" s="46"/>
      <c r="L2001" s="139"/>
      <c r="M2001" s="41"/>
      <c r="N2001" s="45"/>
      <c r="O2001" s="47"/>
      <c r="P2001" s="43"/>
      <c r="Q2001" s="71" t="e">
        <f>VLOOKUP(N2001,'error categories'!$A$2:$D$54,4,FALSE)</f>
        <v>#N/A</v>
      </c>
      <c r="R2001" s="72" t="e">
        <f>VLOOKUP(N2001,'error categories'!$A$2:$D$54,3,FALSE)</f>
        <v>#N/A</v>
      </c>
      <c r="S2001" s="374"/>
      <c r="T2001" s="377"/>
      <c r="U2001" s="378">
        <f t="shared" si="279"/>
        <v>0</v>
      </c>
      <c r="V2001" s="390"/>
      <c r="W2001" s="391"/>
      <c r="X2001" s="380"/>
      <c r="Y2001" s="380"/>
      <c r="Z2001" s="390"/>
      <c r="AA2001" s="392"/>
      <c r="AB2001" s="393"/>
      <c r="AC2001" s="394"/>
      <c r="AD2001" s="382">
        <f t="shared" si="286"/>
        <v>0</v>
      </c>
      <c r="AE2001" s="383">
        <f t="shared" si="287"/>
        <v>0</v>
      </c>
      <c r="AF2001" s="379"/>
      <c r="AG2001" s="381"/>
      <c r="AH2001" s="379"/>
      <c r="AI2001" s="381"/>
      <c r="AJ2001" s="384" t="str">
        <f t="shared" si="280"/>
        <v/>
      </c>
      <c r="AK2001" s="385" t="str">
        <f t="shared" si="281"/>
        <v/>
      </c>
      <c r="AL2001" s="388" t="str">
        <f t="shared" si="282"/>
        <v/>
      </c>
      <c r="AM2001" s="389" t="str">
        <f t="shared" si="283"/>
        <v/>
      </c>
      <c r="AN2001" s="388" t="str">
        <f t="shared" si="284"/>
        <v/>
      </c>
      <c r="AO2001" s="389" t="str">
        <f t="shared" si="285"/>
        <v/>
      </c>
      <c r="AP2001" s="423"/>
      <c r="AQ2001" s="423"/>
      <c r="AR2001" s="431" t="e">
        <f>VLOOKUP($B2001,'acc names'!$C$2:$D$12102,2,FALSE)</f>
        <v>#N/A</v>
      </c>
      <c r="AS2001" s="431" t="e">
        <f>VLOOKUP($AQ2001,software!$A$1:$B$14605,2,FALSE)</f>
        <v>#N/A</v>
      </c>
      <c r="AT2001" s="423"/>
      <c r="AV2001" s="423"/>
    </row>
    <row r="2002" spans="1:48" ht="12.75" x14ac:dyDescent="0.2">
      <c r="A2002" s="101"/>
      <c r="B2002" s="42"/>
      <c r="C2002" s="142"/>
      <c r="D2002" s="143"/>
      <c r="E2002" s="107"/>
      <c r="F2002" s="46"/>
      <c r="G2002" s="46"/>
      <c r="H2002" s="46"/>
      <c r="I2002" s="46"/>
      <c r="J2002" s="46"/>
      <c r="K2002" s="46"/>
      <c r="L2002" s="139"/>
      <c r="M2002" s="41"/>
      <c r="N2002" s="45"/>
      <c r="O2002" s="47"/>
      <c r="P2002" s="43"/>
      <c r="Q2002" s="71" t="e">
        <f>VLOOKUP(N2002,'error categories'!$A$2:$D$54,4,FALSE)</f>
        <v>#N/A</v>
      </c>
      <c r="R2002" s="72" t="e">
        <f>VLOOKUP(N2002,'error categories'!$A$2:$D$54,3,FALSE)</f>
        <v>#N/A</v>
      </c>
      <c r="S2002" s="374"/>
      <c r="T2002" s="377"/>
      <c r="U2002" s="378">
        <f t="shared" si="279"/>
        <v>0</v>
      </c>
      <c r="V2002" s="379"/>
      <c r="W2002" s="380"/>
      <c r="X2002" s="380"/>
      <c r="Y2002" s="380"/>
      <c r="Z2002" s="379"/>
      <c r="AA2002" s="381"/>
      <c r="AB2002" s="379"/>
      <c r="AC2002" s="380"/>
      <c r="AD2002" s="382">
        <f t="shared" si="286"/>
        <v>0</v>
      </c>
      <c r="AE2002" s="383">
        <f t="shared" si="287"/>
        <v>0</v>
      </c>
      <c r="AF2002" s="379"/>
      <c r="AG2002" s="381"/>
      <c r="AH2002" s="379"/>
      <c r="AI2002" s="381"/>
      <c r="AJ2002" s="384" t="str">
        <f t="shared" si="280"/>
        <v/>
      </c>
      <c r="AK2002" s="385" t="str">
        <f t="shared" si="281"/>
        <v/>
      </c>
      <c r="AL2002" s="388" t="str">
        <f t="shared" si="282"/>
        <v/>
      </c>
      <c r="AM2002" s="389" t="str">
        <f t="shared" si="283"/>
        <v/>
      </c>
      <c r="AN2002" s="388" t="str">
        <f t="shared" si="284"/>
        <v/>
      </c>
      <c r="AO2002" s="389" t="str">
        <f t="shared" si="285"/>
        <v/>
      </c>
      <c r="AP2002" s="423"/>
      <c r="AQ2002" s="423"/>
      <c r="AR2002" s="431" t="e">
        <f>VLOOKUP($B2002,'acc names'!$C$2:$D$12102,2,FALSE)</f>
        <v>#N/A</v>
      </c>
      <c r="AS2002" s="431" t="e">
        <f>VLOOKUP($AQ2002,software!$A$1:$B$14605,2,FALSE)</f>
        <v>#N/A</v>
      </c>
      <c r="AT2002" s="423"/>
      <c r="AV2002" s="423"/>
    </row>
    <row r="2003" spans="1:48" ht="12.75" x14ac:dyDescent="0.2">
      <c r="A2003" s="101"/>
      <c r="B2003" s="42"/>
      <c r="C2003" s="142"/>
      <c r="D2003" s="143"/>
      <c r="E2003" s="107"/>
      <c r="F2003" s="46"/>
      <c r="G2003" s="46"/>
      <c r="H2003" s="46"/>
      <c r="I2003" s="46"/>
      <c r="J2003" s="46"/>
      <c r="K2003" s="46"/>
      <c r="L2003" s="139"/>
      <c r="M2003" s="41"/>
      <c r="N2003" s="45"/>
      <c r="O2003" s="47"/>
      <c r="P2003" s="43"/>
      <c r="Q2003" s="71" t="e">
        <f>VLOOKUP(N2003,'error categories'!$A$2:$D$54,4,FALSE)</f>
        <v>#N/A</v>
      </c>
      <c r="R2003" s="72" t="e">
        <f>VLOOKUP(N2003,'error categories'!$A$2:$D$54,3,FALSE)</f>
        <v>#N/A</v>
      </c>
      <c r="S2003" s="374"/>
      <c r="T2003" s="377"/>
      <c r="U2003" s="378">
        <f t="shared" si="279"/>
        <v>0</v>
      </c>
      <c r="V2003" s="379"/>
      <c r="W2003" s="380"/>
      <c r="X2003" s="380"/>
      <c r="Y2003" s="380"/>
      <c r="Z2003" s="379"/>
      <c r="AA2003" s="381"/>
      <c r="AB2003" s="379"/>
      <c r="AC2003" s="380"/>
      <c r="AD2003" s="382">
        <f t="shared" si="286"/>
        <v>0</v>
      </c>
      <c r="AE2003" s="383">
        <f t="shared" si="287"/>
        <v>0</v>
      </c>
      <c r="AF2003" s="379"/>
      <c r="AG2003" s="381"/>
      <c r="AH2003" s="379"/>
      <c r="AI2003" s="381"/>
      <c r="AJ2003" s="384" t="str">
        <f t="shared" si="280"/>
        <v/>
      </c>
      <c r="AK2003" s="385" t="str">
        <f t="shared" si="281"/>
        <v/>
      </c>
      <c r="AL2003" s="388" t="str">
        <f t="shared" si="282"/>
        <v/>
      </c>
      <c r="AM2003" s="389" t="str">
        <f t="shared" si="283"/>
        <v/>
      </c>
      <c r="AN2003" s="388" t="str">
        <f t="shared" si="284"/>
        <v/>
      </c>
      <c r="AO2003" s="389" t="str">
        <f t="shared" si="285"/>
        <v/>
      </c>
      <c r="AP2003" s="423"/>
      <c r="AQ2003" s="423"/>
      <c r="AR2003" s="431" t="e">
        <f>VLOOKUP($B2003,'acc names'!$C$2:$D$12102,2,FALSE)</f>
        <v>#N/A</v>
      </c>
      <c r="AS2003" s="431" t="e">
        <f>VLOOKUP($AQ2003,software!$A$1:$B$14605,2,FALSE)</f>
        <v>#N/A</v>
      </c>
      <c r="AT2003" s="423"/>
      <c r="AV2003" s="423"/>
    </row>
    <row r="2004" spans="1:48" ht="12.75" x14ac:dyDescent="0.2">
      <c r="A2004" s="101"/>
      <c r="B2004" s="42"/>
      <c r="C2004" s="142"/>
      <c r="D2004" s="143"/>
      <c r="E2004" s="107"/>
      <c r="F2004" s="46"/>
      <c r="G2004" s="46"/>
      <c r="H2004" s="46"/>
      <c r="I2004" s="46"/>
      <c r="J2004" s="46"/>
      <c r="K2004" s="46"/>
      <c r="L2004" s="139"/>
      <c r="M2004" s="41"/>
      <c r="N2004" s="45"/>
      <c r="O2004" s="47"/>
      <c r="P2004" s="43"/>
      <c r="Q2004" s="71" t="e">
        <f>VLOOKUP(N2004,'error categories'!$A$2:$D$54,4,FALSE)</f>
        <v>#N/A</v>
      </c>
      <c r="R2004" s="72" t="e">
        <f>VLOOKUP(N2004,'error categories'!$A$2:$D$54,3,FALSE)</f>
        <v>#N/A</v>
      </c>
      <c r="S2004" s="374"/>
      <c r="T2004" s="377"/>
      <c r="U2004" s="378">
        <f t="shared" si="279"/>
        <v>0</v>
      </c>
      <c r="V2004" s="390"/>
      <c r="W2004" s="391"/>
      <c r="X2004" s="380"/>
      <c r="Y2004" s="380"/>
      <c r="Z2004" s="390"/>
      <c r="AA2004" s="392"/>
      <c r="AB2004" s="393"/>
      <c r="AC2004" s="394"/>
      <c r="AD2004" s="382">
        <f t="shared" si="286"/>
        <v>0</v>
      </c>
      <c r="AE2004" s="383">
        <f t="shared" si="287"/>
        <v>0</v>
      </c>
      <c r="AF2004" s="379"/>
      <c r="AG2004" s="381"/>
      <c r="AH2004" s="379"/>
      <c r="AI2004" s="381"/>
      <c r="AJ2004" s="384" t="str">
        <f t="shared" si="280"/>
        <v/>
      </c>
      <c r="AK2004" s="385" t="str">
        <f t="shared" si="281"/>
        <v/>
      </c>
      <c r="AL2004" s="388" t="str">
        <f t="shared" si="282"/>
        <v/>
      </c>
      <c r="AM2004" s="389" t="str">
        <f t="shared" si="283"/>
        <v/>
      </c>
      <c r="AN2004" s="388" t="str">
        <f t="shared" si="284"/>
        <v/>
      </c>
      <c r="AO2004" s="389" t="str">
        <f t="shared" si="285"/>
        <v/>
      </c>
      <c r="AP2004" s="423"/>
      <c r="AQ2004" s="423"/>
      <c r="AR2004" s="431" t="e">
        <f>VLOOKUP($B2004,'acc names'!$C$2:$D$12102,2,FALSE)</f>
        <v>#N/A</v>
      </c>
      <c r="AS2004" s="431" t="e">
        <f>VLOOKUP($AQ2004,software!$A$1:$B$14605,2,FALSE)</f>
        <v>#N/A</v>
      </c>
      <c r="AT2004" s="423"/>
      <c r="AV2004" s="423"/>
    </row>
    <row r="2005" spans="1:48" ht="12.75" x14ac:dyDescent="0.2">
      <c r="A2005" s="101"/>
      <c r="B2005" s="42"/>
      <c r="C2005" s="142"/>
      <c r="D2005" s="143"/>
      <c r="E2005" s="107"/>
      <c r="F2005" s="46"/>
      <c r="G2005" s="46"/>
      <c r="H2005" s="46"/>
      <c r="I2005" s="46"/>
      <c r="J2005" s="46"/>
      <c r="K2005" s="46"/>
      <c r="L2005" s="139"/>
      <c r="M2005" s="41"/>
      <c r="N2005" s="45"/>
      <c r="O2005" s="47"/>
      <c r="P2005" s="43"/>
      <c r="Q2005" s="71" t="e">
        <f>VLOOKUP(N2005,'error categories'!$A$2:$D$54,4,FALSE)</f>
        <v>#N/A</v>
      </c>
      <c r="R2005" s="72" t="e">
        <f>VLOOKUP(N2005,'error categories'!$A$2:$D$54,3,FALSE)</f>
        <v>#N/A</v>
      </c>
      <c r="S2005" s="374"/>
      <c r="T2005" s="377"/>
      <c r="U2005" s="378">
        <f t="shared" si="279"/>
        <v>0</v>
      </c>
      <c r="V2005" s="379"/>
      <c r="W2005" s="380"/>
      <c r="X2005" s="380"/>
      <c r="Y2005" s="380"/>
      <c r="Z2005" s="379"/>
      <c r="AA2005" s="381"/>
      <c r="AB2005" s="379"/>
      <c r="AC2005" s="380"/>
      <c r="AD2005" s="382">
        <f t="shared" si="286"/>
        <v>0</v>
      </c>
      <c r="AE2005" s="383">
        <f t="shared" si="287"/>
        <v>0</v>
      </c>
      <c r="AF2005" s="379"/>
      <c r="AG2005" s="381"/>
      <c r="AH2005" s="379"/>
      <c r="AI2005" s="381"/>
      <c r="AJ2005" s="384" t="str">
        <f t="shared" si="280"/>
        <v/>
      </c>
      <c r="AK2005" s="385" t="str">
        <f t="shared" si="281"/>
        <v/>
      </c>
      <c r="AL2005" s="388" t="str">
        <f t="shared" si="282"/>
        <v/>
      </c>
      <c r="AM2005" s="389" t="str">
        <f t="shared" si="283"/>
        <v/>
      </c>
      <c r="AN2005" s="388" t="str">
        <f t="shared" si="284"/>
        <v/>
      </c>
      <c r="AO2005" s="389" t="str">
        <f t="shared" si="285"/>
        <v/>
      </c>
      <c r="AP2005" s="423"/>
      <c r="AQ2005" s="423"/>
      <c r="AR2005" s="431" t="e">
        <f>VLOOKUP($B2005,'acc names'!$C$2:$D$12102,2,FALSE)</f>
        <v>#N/A</v>
      </c>
      <c r="AS2005" s="431" t="e">
        <f>VLOOKUP($AQ2005,software!$A$1:$B$14605,2,FALSE)</f>
        <v>#N/A</v>
      </c>
      <c r="AT2005" s="423"/>
      <c r="AV2005" s="423"/>
    </row>
    <row r="2006" spans="1:48" ht="12.75" x14ac:dyDescent="0.2">
      <c r="A2006" s="101"/>
      <c r="B2006" s="42"/>
      <c r="C2006" s="142"/>
      <c r="D2006" s="143"/>
      <c r="E2006" s="107"/>
      <c r="F2006" s="46"/>
      <c r="G2006" s="46"/>
      <c r="H2006" s="46"/>
      <c r="I2006" s="46"/>
      <c r="J2006" s="46"/>
      <c r="K2006" s="46"/>
      <c r="L2006" s="139"/>
      <c r="M2006" s="41"/>
      <c r="N2006" s="45"/>
      <c r="O2006" s="47"/>
      <c r="P2006" s="43"/>
      <c r="Q2006" s="71" t="e">
        <f>VLOOKUP(N2006,'error categories'!$A$2:$D$54,4,FALSE)</f>
        <v>#N/A</v>
      </c>
      <c r="R2006" s="72" t="e">
        <f>VLOOKUP(N2006,'error categories'!$A$2:$D$54,3,FALSE)</f>
        <v>#N/A</v>
      </c>
      <c r="S2006" s="374"/>
      <c r="T2006" s="377"/>
      <c r="U2006" s="378">
        <f t="shared" si="279"/>
        <v>0</v>
      </c>
      <c r="V2006" s="379"/>
      <c r="W2006" s="380"/>
      <c r="X2006" s="380"/>
      <c r="Y2006" s="380"/>
      <c r="Z2006" s="379"/>
      <c r="AA2006" s="381"/>
      <c r="AB2006" s="379"/>
      <c r="AC2006" s="380"/>
      <c r="AD2006" s="382">
        <f t="shared" si="286"/>
        <v>0</v>
      </c>
      <c r="AE2006" s="383">
        <f t="shared" si="287"/>
        <v>0</v>
      </c>
      <c r="AF2006" s="379"/>
      <c r="AG2006" s="381"/>
      <c r="AH2006" s="379"/>
      <c r="AI2006" s="381"/>
      <c r="AJ2006" s="384" t="str">
        <f t="shared" si="280"/>
        <v/>
      </c>
      <c r="AK2006" s="385" t="str">
        <f t="shared" si="281"/>
        <v/>
      </c>
      <c r="AL2006" s="388" t="str">
        <f t="shared" si="282"/>
        <v/>
      </c>
      <c r="AM2006" s="389" t="str">
        <f t="shared" si="283"/>
        <v/>
      </c>
      <c r="AN2006" s="388" t="str">
        <f t="shared" si="284"/>
        <v/>
      </c>
      <c r="AO2006" s="389" t="str">
        <f t="shared" si="285"/>
        <v/>
      </c>
      <c r="AP2006" s="423"/>
      <c r="AQ2006" s="423"/>
      <c r="AR2006" s="431" t="e">
        <f>VLOOKUP($B2006,'acc names'!$C$2:$D$12102,2,FALSE)</f>
        <v>#N/A</v>
      </c>
      <c r="AS2006" s="431" t="e">
        <f>VLOOKUP($AQ2006,software!$A$1:$B$14605,2,FALSE)</f>
        <v>#N/A</v>
      </c>
      <c r="AT2006" s="423"/>
      <c r="AV2006" s="423"/>
    </row>
    <row r="2007" spans="1:48" ht="12.75" x14ac:dyDescent="0.2">
      <c r="A2007" s="101"/>
      <c r="B2007" s="42"/>
      <c r="C2007" s="142"/>
      <c r="D2007" s="143"/>
      <c r="E2007" s="107"/>
      <c r="F2007" s="46"/>
      <c r="G2007" s="46"/>
      <c r="H2007" s="46"/>
      <c r="I2007" s="46"/>
      <c r="J2007" s="46"/>
      <c r="K2007" s="46"/>
      <c r="L2007" s="139"/>
      <c r="M2007" s="41"/>
      <c r="N2007" s="45"/>
      <c r="O2007" s="47"/>
      <c r="P2007" s="43"/>
      <c r="Q2007" s="71" t="e">
        <f>VLOOKUP(N2007,'error categories'!$A$2:$D$54,4,FALSE)</f>
        <v>#N/A</v>
      </c>
      <c r="R2007" s="72" t="e">
        <f>VLOOKUP(N2007,'error categories'!$A$2:$D$54,3,FALSE)</f>
        <v>#N/A</v>
      </c>
      <c r="S2007" s="374"/>
      <c r="T2007" s="377"/>
      <c r="U2007" s="378">
        <f t="shared" si="279"/>
        <v>0</v>
      </c>
      <c r="V2007" s="379"/>
      <c r="W2007" s="380"/>
      <c r="X2007" s="380"/>
      <c r="Y2007" s="380"/>
      <c r="Z2007" s="379"/>
      <c r="AA2007" s="381"/>
      <c r="AB2007" s="379"/>
      <c r="AC2007" s="380"/>
      <c r="AD2007" s="382">
        <f t="shared" si="286"/>
        <v>0</v>
      </c>
      <c r="AE2007" s="383">
        <f t="shared" si="287"/>
        <v>0</v>
      </c>
      <c r="AF2007" s="379"/>
      <c r="AG2007" s="381"/>
      <c r="AH2007" s="379"/>
      <c r="AI2007" s="381"/>
      <c r="AJ2007" s="384" t="str">
        <f t="shared" si="280"/>
        <v/>
      </c>
      <c r="AK2007" s="385" t="str">
        <f t="shared" si="281"/>
        <v/>
      </c>
      <c r="AL2007" s="388" t="str">
        <f t="shared" si="282"/>
        <v/>
      </c>
      <c r="AM2007" s="389" t="str">
        <f t="shared" si="283"/>
        <v/>
      </c>
      <c r="AN2007" s="388" t="str">
        <f t="shared" si="284"/>
        <v/>
      </c>
      <c r="AO2007" s="389" t="str">
        <f t="shared" si="285"/>
        <v/>
      </c>
      <c r="AP2007" s="423"/>
      <c r="AQ2007" s="423"/>
      <c r="AR2007" s="431" t="e">
        <f>VLOOKUP($B2007,'acc names'!$C$2:$D$12102,2,FALSE)</f>
        <v>#N/A</v>
      </c>
      <c r="AS2007" s="431" t="e">
        <f>VLOOKUP($AQ2007,software!$A$1:$B$14605,2,FALSE)</f>
        <v>#N/A</v>
      </c>
      <c r="AT2007" s="423"/>
      <c r="AV2007" s="423"/>
    </row>
    <row r="2008" spans="1:48" ht="12.75" x14ac:dyDescent="0.2">
      <c r="A2008" s="101"/>
      <c r="B2008" s="42"/>
      <c r="C2008" s="142"/>
      <c r="D2008" s="143"/>
      <c r="E2008" s="107"/>
      <c r="F2008" s="46"/>
      <c r="G2008" s="46"/>
      <c r="H2008" s="46"/>
      <c r="I2008" s="46"/>
      <c r="J2008" s="46"/>
      <c r="K2008" s="46"/>
      <c r="L2008" s="139"/>
      <c r="M2008" s="41"/>
      <c r="N2008" s="45"/>
      <c r="O2008" s="47"/>
      <c r="P2008" s="43"/>
      <c r="Q2008" s="71" t="e">
        <f>VLOOKUP(N2008,'error categories'!$A$2:$D$54,4,FALSE)</f>
        <v>#N/A</v>
      </c>
      <c r="R2008" s="72" t="e">
        <f>VLOOKUP(N2008,'error categories'!$A$2:$D$54,3,FALSE)</f>
        <v>#N/A</v>
      </c>
      <c r="S2008" s="374"/>
      <c r="T2008" s="377"/>
      <c r="U2008" s="378">
        <f t="shared" si="279"/>
        <v>0</v>
      </c>
      <c r="V2008" s="379"/>
      <c r="W2008" s="380"/>
      <c r="X2008" s="380"/>
      <c r="Y2008" s="380"/>
      <c r="Z2008" s="379"/>
      <c r="AA2008" s="381"/>
      <c r="AB2008" s="379"/>
      <c r="AC2008" s="380"/>
      <c r="AD2008" s="382">
        <f t="shared" si="286"/>
        <v>0</v>
      </c>
      <c r="AE2008" s="383">
        <f t="shared" si="287"/>
        <v>0</v>
      </c>
      <c r="AF2008" s="379"/>
      <c r="AG2008" s="381"/>
      <c r="AH2008" s="379"/>
      <c r="AI2008" s="381"/>
      <c r="AJ2008" s="384" t="str">
        <f t="shared" si="280"/>
        <v/>
      </c>
      <c r="AK2008" s="385" t="str">
        <f t="shared" si="281"/>
        <v/>
      </c>
      <c r="AL2008" s="388" t="str">
        <f t="shared" si="282"/>
        <v/>
      </c>
      <c r="AM2008" s="389" t="str">
        <f t="shared" si="283"/>
        <v/>
      </c>
      <c r="AN2008" s="388" t="str">
        <f t="shared" si="284"/>
        <v/>
      </c>
      <c r="AO2008" s="389" t="str">
        <f t="shared" si="285"/>
        <v/>
      </c>
      <c r="AP2008" s="423"/>
      <c r="AQ2008" s="423"/>
      <c r="AR2008" s="431" t="e">
        <f>VLOOKUP($B2008,'acc names'!$C$2:$D$12102,2,FALSE)</f>
        <v>#N/A</v>
      </c>
      <c r="AS2008" s="431" t="e">
        <f>VLOOKUP($AQ2008,software!$A$1:$B$14605,2,FALSE)</f>
        <v>#N/A</v>
      </c>
      <c r="AT2008" s="423"/>
      <c r="AV2008" s="423"/>
    </row>
    <row r="2009" spans="1:48" ht="12.75" x14ac:dyDescent="0.2">
      <c r="A2009" s="101"/>
      <c r="B2009" s="42"/>
      <c r="C2009" s="142"/>
      <c r="D2009" s="143"/>
      <c r="E2009" s="107"/>
      <c r="F2009" s="46"/>
      <c r="G2009" s="46"/>
      <c r="H2009" s="46"/>
      <c r="I2009" s="46"/>
      <c r="J2009" s="46"/>
      <c r="K2009" s="46"/>
      <c r="L2009" s="139"/>
      <c r="M2009" s="41"/>
      <c r="N2009" s="45"/>
      <c r="O2009" s="47"/>
      <c r="P2009" s="43"/>
      <c r="Q2009" s="71" t="e">
        <f>VLOOKUP(N2009,'error categories'!$A$2:$D$54,4,FALSE)</f>
        <v>#N/A</v>
      </c>
      <c r="R2009" s="72" t="e">
        <f>VLOOKUP(N2009,'error categories'!$A$2:$D$54,3,FALSE)</f>
        <v>#N/A</v>
      </c>
      <c r="S2009" s="374"/>
      <c r="T2009" s="377"/>
      <c r="U2009" s="378">
        <f t="shared" si="279"/>
        <v>0</v>
      </c>
      <c r="V2009" s="390"/>
      <c r="W2009" s="391"/>
      <c r="X2009" s="380"/>
      <c r="Y2009" s="380"/>
      <c r="Z2009" s="390"/>
      <c r="AA2009" s="392"/>
      <c r="AB2009" s="393"/>
      <c r="AC2009" s="394"/>
      <c r="AD2009" s="382">
        <f t="shared" si="286"/>
        <v>0</v>
      </c>
      <c r="AE2009" s="383">
        <f t="shared" si="287"/>
        <v>0</v>
      </c>
      <c r="AF2009" s="379"/>
      <c r="AG2009" s="381"/>
      <c r="AH2009" s="379"/>
      <c r="AI2009" s="381"/>
      <c r="AJ2009" s="384" t="str">
        <f t="shared" si="280"/>
        <v/>
      </c>
      <c r="AK2009" s="385" t="str">
        <f t="shared" si="281"/>
        <v/>
      </c>
      <c r="AL2009" s="388" t="str">
        <f t="shared" si="282"/>
        <v/>
      </c>
      <c r="AM2009" s="389" t="str">
        <f t="shared" si="283"/>
        <v/>
      </c>
      <c r="AN2009" s="388" t="str">
        <f t="shared" si="284"/>
        <v/>
      </c>
      <c r="AO2009" s="389" t="str">
        <f t="shared" si="285"/>
        <v/>
      </c>
      <c r="AP2009" s="423"/>
      <c r="AQ2009" s="423"/>
      <c r="AR2009" s="431" t="e">
        <f>VLOOKUP($B2009,'acc names'!$C$2:$D$12102,2,FALSE)</f>
        <v>#N/A</v>
      </c>
      <c r="AS2009" s="431" t="e">
        <f>VLOOKUP($AQ2009,software!$A$1:$B$14605,2,FALSE)</f>
        <v>#N/A</v>
      </c>
      <c r="AT2009" s="423"/>
      <c r="AV2009" s="423"/>
    </row>
    <row r="2010" spans="1:48" ht="12.75" x14ac:dyDescent="0.2">
      <c r="A2010" s="101"/>
      <c r="B2010" s="42"/>
      <c r="C2010" s="142"/>
      <c r="D2010" s="143"/>
      <c r="E2010" s="107"/>
      <c r="F2010" s="46"/>
      <c r="G2010" s="46"/>
      <c r="H2010" s="46"/>
      <c r="I2010" s="46"/>
      <c r="J2010" s="46"/>
      <c r="K2010" s="46"/>
      <c r="L2010" s="139"/>
      <c r="M2010" s="41"/>
      <c r="N2010" s="45"/>
      <c r="O2010" s="47"/>
      <c r="P2010" s="43"/>
      <c r="Q2010" s="71" t="e">
        <f>VLOOKUP(N2010,'error categories'!$A$2:$D$54,4,FALSE)</f>
        <v>#N/A</v>
      </c>
      <c r="R2010" s="72" t="e">
        <f>VLOOKUP(N2010,'error categories'!$A$2:$D$54,3,FALSE)</f>
        <v>#N/A</v>
      </c>
      <c r="S2010" s="374"/>
      <c r="T2010" s="377"/>
      <c r="U2010" s="378">
        <f t="shared" si="279"/>
        <v>0</v>
      </c>
      <c r="V2010" s="390"/>
      <c r="W2010" s="391"/>
      <c r="X2010" s="380"/>
      <c r="Y2010" s="380"/>
      <c r="Z2010" s="390"/>
      <c r="AA2010" s="392"/>
      <c r="AB2010" s="393"/>
      <c r="AC2010" s="394"/>
      <c r="AD2010" s="382">
        <f t="shared" si="286"/>
        <v>0</v>
      </c>
      <c r="AE2010" s="383">
        <f t="shared" si="287"/>
        <v>0</v>
      </c>
      <c r="AF2010" s="379"/>
      <c r="AG2010" s="381"/>
      <c r="AH2010" s="379"/>
      <c r="AI2010" s="381"/>
      <c r="AJ2010" s="384" t="str">
        <f t="shared" si="280"/>
        <v/>
      </c>
      <c r="AK2010" s="385" t="str">
        <f t="shared" si="281"/>
        <v/>
      </c>
      <c r="AL2010" s="388" t="str">
        <f t="shared" si="282"/>
        <v/>
      </c>
      <c r="AM2010" s="389" t="str">
        <f t="shared" si="283"/>
        <v/>
      </c>
      <c r="AN2010" s="388" t="str">
        <f t="shared" si="284"/>
        <v/>
      </c>
      <c r="AO2010" s="389" t="str">
        <f t="shared" si="285"/>
        <v/>
      </c>
      <c r="AP2010" s="423"/>
      <c r="AQ2010" s="423"/>
      <c r="AR2010" s="431" t="e">
        <f>VLOOKUP($B2010,'acc names'!$C$2:$D$12102,2,FALSE)</f>
        <v>#N/A</v>
      </c>
      <c r="AS2010" s="431" t="e">
        <f>VLOOKUP($AQ2010,software!$A$1:$B$14605,2,FALSE)</f>
        <v>#N/A</v>
      </c>
      <c r="AT2010" s="423"/>
      <c r="AV2010" s="423"/>
    </row>
    <row r="2011" spans="1:48" ht="12.75" x14ac:dyDescent="0.2">
      <c r="A2011" s="101"/>
      <c r="B2011" s="42"/>
      <c r="C2011" s="142"/>
      <c r="D2011" s="143"/>
      <c r="E2011" s="107"/>
      <c r="F2011" s="46"/>
      <c r="G2011" s="46"/>
      <c r="H2011" s="46"/>
      <c r="I2011" s="46"/>
      <c r="J2011" s="46"/>
      <c r="K2011" s="46"/>
      <c r="L2011" s="139"/>
      <c r="M2011" s="41"/>
      <c r="N2011" s="45"/>
      <c r="O2011" s="47"/>
      <c r="P2011" s="43"/>
      <c r="Q2011" s="71" t="e">
        <f>VLOOKUP(N2011,'error categories'!$A$2:$D$54,4,FALSE)</f>
        <v>#N/A</v>
      </c>
      <c r="R2011" s="72" t="e">
        <f>VLOOKUP(N2011,'error categories'!$A$2:$D$54,3,FALSE)</f>
        <v>#N/A</v>
      </c>
      <c r="S2011" s="374"/>
      <c r="T2011" s="377"/>
      <c r="U2011" s="378">
        <f t="shared" si="279"/>
        <v>0</v>
      </c>
      <c r="V2011" s="390"/>
      <c r="W2011" s="391"/>
      <c r="X2011" s="380"/>
      <c r="Y2011" s="380"/>
      <c r="Z2011" s="390"/>
      <c r="AA2011" s="392"/>
      <c r="AB2011" s="393"/>
      <c r="AC2011" s="394"/>
      <c r="AD2011" s="382">
        <f t="shared" si="286"/>
        <v>0</v>
      </c>
      <c r="AE2011" s="383">
        <f t="shared" si="287"/>
        <v>0</v>
      </c>
      <c r="AF2011" s="379"/>
      <c r="AG2011" s="381"/>
      <c r="AH2011" s="379"/>
      <c r="AI2011" s="381"/>
      <c r="AJ2011" s="384" t="str">
        <f t="shared" si="280"/>
        <v/>
      </c>
      <c r="AK2011" s="385" t="str">
        <f t="shared" si="281"/>
        <v/>
      </c>
      <c r="AL2011" s="388" t="str">
        <f t="shared" si="282"/>
        <v/>
      </c>
      <c r="AM2011" s="389" t="str">
        <f t="shared" si="283"/>
        <v/>
      </c>
      <c r="AN2011" s="388" t="str">
        <f t="shared" si="284"/>
        <v/>
      </c>
      <c r="AO2011" s="389" t="str">
        <f t="shared" si="285"/>
        <v/>
      </c>
      <c r="AP2011" s="423"/>
      <c r="AQ2011" s="423"/>
      <c r="AR2011" s="431" t="e">
        <f>VLOOKUP($B2011,'acc names'!$C$2:$D$12102,2,FALSE)</f>
        <v>#N/A</v>
      </c>
      <c r="AS2011" s="431" t="e">
        <f>VLOOKUP($AQ2011,software!$A$1:$B$14605,2,FALSE)</f>
        <v>#N/A</v>
      </c>
      <c r="AT2011" s="423"/>
      <c r="AV2011" s="423"/>
    </row>
    <row r="2012" spans="1:48" ht="12.75" x14ac:dyDescent="0.2">
      <c r="A2012" s="101"/>
      <c r="B2012" s="42"/>
      <c r="C2012" s="142"/>
      <c r="D2012" s="143"/>
      <c r="E2012" s="107"/>
      <c r="F2012" s="46"/>
      <c r="G2012" s="46"/>
      <c r="H2012" s="46"/>
      <c r="I2012" s="46"/>
      <c r="J2012" s="46"/>
      <c r="K2012" s="46"/>
      <c r="L2012" s="139"/>
      <c r="M2012" s="41"/>
      <c r="N2012" s="45"/>
      <c r="O2012" s="47"/>
      <c r="P2012" s="43"/>
      <c r="Q2012" s="71" t="e">
        <f>VLOOKUP(N2012,'error categories'!$A$2:$D$54,4,FALSE)</f>
        <v>#N/A</v>
      </c>
      <c r="R2012" s="72" t="e">
        <f>VLOOKUP(N2012,'error categories'!$A$2:$D$54,3,FALSE)</f>
        <v>#N/A</v>
      </c>
      <c r="S2012" s="374"/>
      <c r="T2012" s="377"/>
      <c r="U2012" s="378">
        <f t="shared" si="279"/>
        <v>0</v>
      </c>
      <c r="V2012" s="390"/>
      <c r="W2012" s="391"/>
      <c r="X2012" s="380"/>
      <c r="Y2012" s="380"/>
      <c r="Z2012" s="390"/>
      <c r="AA2012" s="392"/>
      <c r="AB2012" s="393"/>
      <c r="AC2012" s="394"/>
      <c r="AD2012" s="382">
        <f t="shared" si="286"/>
        <v>0</v>
      </c>
      <c r="AE2012" s="383">
        <f t="shared" si="287"/>
        <v>0</v>
      </c>
      <c r="AF2012" s="379"/>
      <c r="AG2012" s="381"/>
      <c r="AH2012" s="379"/>
      <c r="AI2012" s="381"/>
      <c r="AJ2012" s="384" t="str">
        <f t="shared" si="280"/>
        <v/>
      </c>
      <c r="AK2012" s="385" t="str">
        <f t="shared" si="281"/>
        <v/>
      </c>
      <c r="AL2012" s="388" t="str">
        <f t="shared" si="282"/>
        <v/>
      </c>
      <c r="AM2012" s="389" t="str">
        <f t="shared" si="283"/>
        <v/>
      </c>
      <c r="AN2012" s="388" t="str">
        <f t="shared" si="284"/>
        <v/>
      </c>
      <c r="AO2012" s="389" t="str">
        <f t="shared" si="285"/>
        <v/>
      </c>
      <c r="AP2012" s="423"/>
      <c r="AQ2012" s="423"/>
      <c r="AR2012" s="431" t="e">
        <f>VLOOKUP($B2012,'acc names'!$C$2:$D$12102,2,FALSE)</f>
        <v>#N/A</v>
      </c>
      <c r="AS2012" s="431" t="e">
        <f>VLOOKUP($AQ2012,software!$A$1:$B$14605,2,FALSE)</f>
        <v>#N/A</v>
      </c>
      <c r="AT2012" s="423"/>
      <c r="AV2012" s="423"/>
    </row>
    <row r="2013" spans="1:48" ht="12.75" x14ac:dyDescent="0.2">
      <c r="A2013" s="101"/>
      <c r="B2013" s="42"/>
      <c r="C2013" s="142"/>
      <c r="D2013" s="143"/>
      <c r="E2013" s="107"/>
      <c r="F2013" s="46"/>
      <c r="G2013" s="46"/>
      <c r="H2013" s="46"/>
      <c r="I2013" s="46"/>
      <c r="J2013" s="46"/>
      <c r="K2013" s="46"/>
      <c r="L2013" s="139"/>
      <c r="M2013" s="41"/>
      <c r="N2013" s="45"/>
      <c r="O2013" s="47"/>
      <c r="P2013" s="43"/>
      <c r="Q2013" s="71" t="e">
        <f>VLOOKUP(N2013,'error categories'!$A$2:$D$54,4,FALSE)</f>
        <v>#N/A</v>
      </c>
      <c r="R2013" s="72" t="e">
        <f>VLOOKUP(N2013,'error categories'!$A$2:$D$54,3,FALSE)</f>
        <v>#N/A</v>
      </c>
      <c r="S2013" s="374"/>
      <c r="T2013" s="377"/>
      <c r="U2013" s="378">
        <f t="shared" si="279"/>
        <v>0</v>
      </c>
      <c r="V2013" s="390"/>
      <c r="W2013" s="391"/>
      <c r="X2013" s="380"/>
      <c r="Y2013" s="380"/>
      <c r="Z2013" s="390"/>
      <c r="AA2013" s="392"/>
      <c r="AB2013" s="393"/>
      <c r="AC2013" s="394"/>
      <c r="AD2013" s="382">
        <f t="shared" si="286"/>
        <v>0</v>
      </c>
      <c r="AE2013" s="383">
        <f t="shared" si="287"/>
        <v>0</v>
      </c>
      <c r="AF2013" s="379"/>
      <c r="AG2013" s="381"/>
      <c r="AH2013" s="379"/>
      <c r="AI2013" s="381"/>
      <c r="AJ2013" s="384" t="str">
        <f t="shared" si="280"/>
        <v/>
      </c>
      <c r="AK2013" s="385" t="str">
        <f t="shared" si="281"/>
        <v/>
      </c>
      <c r="AL2013" s="388" t="str">
        <f t="shared" si="282"/>
        <v/>
      </c>
      <c r="AM2013" s="389" t="str">
        <f t="shared" si="283"/>
        <v/>
      </c>
      <c r="AN2013" s="388" t="str">
        <f t="shared" si="284"/>
        <v/>
      </c>
      <c r="AO2013" s="389" t="str">
        <f t="shared" si="285"/>
        <v/>
      </c>
      <c r="AP2013" s="423"/>
      <c r="AQ2013" s="423"/>
      <c r="AR2013" s="431" t="e">
        <f>VLOOKUP($B2013,'acc names'!$C$2:$D$12102,2,FALSE)</f>
        <v>#N/A</v>
      </c>
      <c r="AS2013" s="431" t="e">
        <f>VLOOKUP($AQ2013,software!$A$1:$B$14605,2,FALSE)</f>
        <v>#N/A</v>
      </c>
      <c r="AT2013" s="423"/>
      <c r="AV2013" s="423"/>
    </row>
    <row r="2014" spans="1:48" ht="12.75" x14ac:dyDescent="0.2">
      <c r="A2014" s="101"/>
      <c r="B2014" s="42"/>
      <c r="C2014" s="142"/>
      <c r="D2014" s="143"/>
      <c r="E2014" s="107"/>
      <c r="F2014" s="46"/>
      <c r="G2014" s="46"/>
      <c r="H2014" s="46"/>
      <c r="I2014" s="46"/>
      <c r="J2014" s="46"/>
      <c r="K2014" s="46"/>
      <c r="L2014" s="139"/>
      <c r="M2014" s="41"/>
      <c r="N2014" s="45"/>
      <c r="O2014" s="47"/>
      <c r="P2014" s="43"/>
      <c r="Q2014" s="71" t="e">
        <f>VLOOKUP(N2014,'error categories'!$A$2:$D$54,4,FALSE)</f>
        <v>#N/A</v>
      </c>
      <c r="R2014" s="72" t="e">
        <f>VLOOKUP(N2014,'error categories'!$A$2:$D$54,3,FALSE)</f>
        <v>#N/A</v>
      </c>
      <c r="S2014" s="374"/>
      <c r="T2014" s="377"/>
      <c r="U2014" s="378">
        <f t="shared" si="279"/>
        <v>0</v>
      </c>
      <c r="V2014" s="379"/>
      <c r="W2014" s="380"/>
      <c r="X2014" s="380"/>
      <c r="Y2014" s="380"/>
      <c r="Z2014" s="379"/>
      <c r="AA2014" s="381"/>
      <c r="AB2014" s="379"/>
      <c r="AC2014" s="380"/>
      <c r="AD2014" s="382">
        <f t="shared" si="286"/>
        <v>0</v>
      </c>
      <c r="AE2014" s="383">
        <f t="shared" si="287"/>
        <v>0</v>
      </c>
      <c r="AF2014" s="379"/>
      <c r="AG2014" s="381"/>
      <c r="AH2014" s="379"/>
      <c r="AI2014" s="381"/>
      <c r="AJ2014" s="384" t="str">
        <f t="shared" si="280"/>
        <v/>
      </c>
      <c r="AK2014" s="385" t="str">
        <f t="shared" si="281"/>
        <v/>
      </c>
      <c r="AL2014" s="388" t="str">
        <f t="shared" si="282"/>
        <v/>
      </c>
      <c r="AM2014" s="389" t="str">
        <f t="shared" si="283"/>
        <v/>
      </c>
      <c r="AN2014" s="388" t="str">
        <f t="shared" si="284"/>
        <v/>
      </c>
      <c r="AO2014" s="389" t="str">
        <f t="shared" si="285"/>
        <v/>
      </c>
      <c r="AP2014" s="423"/>
      <c r="AQ2014" s="423"/>
      <c r="AR2014" s="431" t="e">
        <f>VLOOKUP($B2014,'acc names'!$C$2:$D$12102,2,FALSE)</f>
        <v>#N/A</v>
      </c>
      <c r="AS2014" s="431" t="e">
        <f>VLOOKUP($AQ2014,software!$A$1:$B$14605,2,FALSE)</f>
        <v>#N/A</v>
      </c>
      <c r="AT2014" s="423"/>
      <c r="AV2014" s="423"/>
    </row>
    <row r="2015" spans="1:48" ht="12.75" x14ac:dyDescent="0.2">
      <c r="A2015" s="101"/>
      <c r="B2015" s="42"/>
      <c r="C2015" s="142"/>
      <c r="D2015" s="143"/>
      <c r="E2015" s="107"/>
      <c r="F2015" s="46"/>
      <c r="G2015" s="46"/>
      <c r="H2015" s="46"/>
      <c r="I2015" s="46"/>
      <c r="J2015" s="46"/>
      <c r="K2015" s="46"/>
      <c r="L2015" s="139"/>
      <c r="M2015" s="41"/>
      <c r="N2015" s="45"/>
      <c r="O2015" s="47"/>
      <c r="P2015" s="43"/>
      <c r="Q2015" s="71" t="e">
        <f>VLOOKUP(N2015,'error categories'!$A$2:$D$54,4,FALSE)</f>
        <v>#N/A</v>
      </c>
      <c r="R2015" s="72" t="e">
        <f>VLOOKUP(N2015,'error categories'!$A$2:$D$54,3,FALSE)</f>
        <v>#N/A</v>
      </c>
      <c r="S2015" s="374"/>
      <c r="T2015" s="377"/>
      <c r="U2015" s="378">
        <f t="shared" si="279"/>
        <v>0</v>
      </c>
      <c r="V2015" s="379"/>
      <c r="W2015" s="380"/>
      <c r="X2015" s="380"/>
      <c r="Y2015" s="380"/>
      <c r="Z2015" s="379"/>
      <c r="AA2015" s="381"/>
      <c r="AB2015" s="379"/>
      <c r="AC2015" s="380"/>
      <c r="AD2015" s="382">
        <f t="shared" si="286"/>
        <v>0</v>
      </c>
      <c r="AE2015" s="383">
        <f t="shared" si="287"/>
        <v>0</v>
      </c>
      <c r="AF2015" s="379"/>
      <c r="AG2015" s="381"/>
      <c r="AH2015" s="379"/>
      <c r="AI2015" s="381"/>
      <c r="AJ2015" s="384" t="str">
        <f t="shared" si="280"/>
        <v/>
      </c>
      <c r="AK2015" s="385" t="str">
        <f t="shared" si="281"/>
        <v/>
      </c>
      <c r="AL2015" s="388" t="str">
        <f t="shared" si="282"/>
        <v/>
      </c>
      <c r="AM2015" s="389" t="str">
        <f t="shared" si="283"/>
        <v/>
      </c>
      <c r="AN2015" s="388" t="str">
        <f t="shared" si="284"/>
        <v/>
      </c>
      <c r="AO2015" s="389" t="str">
        <f t="shared" si="285"/>
        <v/>
      </c>
      <c r="AP2015" s="423"/>
      <c r="AQ2015" s="423"/>
      <c r="AR2015" s="431" t="e">
        <f>VLOOKUP($B2015,'acc names'!$C$2:$D$12102,2,FALSE)</f>
        <v>#N/A</v>
      </c>
      <c r="AS2015" s="431" t="e">
        <f>VLOOKUP($AQ2015,software!$A$1:$B$14605,2,FALSE)</f>
        <v>#N/A</v>
      </c>
      <c r="AT2015" s="423"/>
      <c r="AV2015" s="423"/>
    </row>
    <row r="2016" spans="1:48" ht="12.75" x14ac:dyDescent="0.2">
      <c r="A2016" s="101"/>
      <c r="B2016" s="42"/>
      <c r="C2016" s="142"/>
      <c r="D2016" s="143"/>
      <c r="E2016" s="107"/>
      <c r="F2016" s="46"/>
      <c r="G2016" s="46"/>
      <c r="H2016" s="46"/>
      <c r="I2016" s="46"/>
      <c r="J2016" s="46"/>
      <c r="K2016" s="46"/>
      <c r="L2016" s="139"/>
      <c r="M2016" s="41"/>
      <c r="N2016" s="45"/>
      <c r="O2016" s="47"/>
      <c r="P2016" s="43"/>
      <c r="Q2016" s="71" t="e">
        <f>VLOOKUP(N2016,'error categories'!$A$2:$D$54,4,FALSE)</f>
        <v>#N/A</v>
      </c>
      <c r="R2016" s="72" t="e">
        <f>VLOOKUP(N2016,'error categories'!$A$2:$D$54,3,FALSE)</f>
        <v>#N/A</v>
      </c>
      <c r="S2016" s="374"/>
      <c r="T2016" s="377"/>
      <c r="U2016" s="378">
        <f t="shared" si="279"/>
        <v>0</v>
      </c>
      <c r="V2016" s="379"/>
      <c r="W2016" s="380"/>
      <c r="X2016" s="380"/>
      <c r="Y2016" s="380"/>
      <c r="Z2016" s="379"/>
      <c r="AA2016" s="381"/>
      <c r="AB2016" s="379"/>
      <c r="AC2016" s="380"/>
      <c r="AD2016" s="382">
        <f t="shared" si="286"/>
        <v>0</v>
      </c>
      <c r="AE2016" s="383">
        <f t="shared" si="287"/>
        <v>0</v>
      </c>
      <c r="AF2016" s="379"/>
      <c r="AG2016" s="381"/>
      <c r="AH2016" s="379"/>
      <c r="AI2016" s="381"/>
      <c r="AJ2016" s="384" t="str">
        <f t="shared" si="280"/>
        <v/>
      </c>
      <c r="AK2016" s="385" t="str">
        <f t="shared" si="281"/>
        <v/>
      </c>
      <c r="AL2016" s="388" t="str">
        <f t="shared" si="282"/>
        <v/>
      </c>
      <c r="AM2016" s="389" t="str">
        <f t="shared" si="283"/>
        <v/>
      </c>
      <c r="AN2016" s="388" t="str">
        <f t="shared" si="284"/>
        <v/>
      </c>
      <c r="AO2016" s="389" t="str">
        <f t="shared" si="285"/>
        <v/>
      </c>
      <c r="AP2016" s="423"/>
      <c r="AQ2016" s="423"/>
      <c r="AR2016" s="431" t="e">
        <f>VLOOKUP($B2016,'acc names'!$C$2:$D$12102,2,FALSE)</f>
        <v>#N/A</v>
      </c>
      <c r="AS2016" s="431" t="e">
        <f>VLOOKUP($AQ2016,software!$A$1:$B$14605,2,FALSE)</f>
        <v>#N/A</v>
      </c>
      <c r="AT2016" s="423"/>
      <c r="AV2016" s="423"/>
    </row>
    <row r="2017" spans="1:48" ht="12.75" x14ac:dyDescent="0.2">
      <c r="A2017" s="101"/>
      <c r="B2017" s="42"/>
      <c r="C2017" s="142"/>
      <c r="D2017" s="143"/>
      <c r="E2017" s="107"/>
      <c r="F2017" s="46"/>
      <c r="G2017" s="46"/>
      <c r="H2017" s="46"/>
      <c r="I2017" s="46"/>
      <c r="J2017" s="46"/>
      <c r="K2017" s="46"/>
      <c r="L2017" s="139"/>
      <c r="M2017" s="41"/>
      <c r="N2017" s="45"/>
      <c r="O2017" s="47"/>
      <c r="P2017" s="43"/>
      <c r="Q2017" s="71" t="e">
        <f>VLOOKUP(N2017,'error categories'!$A$2:$D$54,4,FALSE)</f>
        <v>#N/A</v>
      </c>
      <c r="R2017" s="72" t="e">
        <f>VLOOKUP(N2017,'error categories'!$A$2:$D$54,3,FALSE)</f>
        <v>#N/A</v>
      </c>
      <c r="S2017" s="374"/>
      <c r="T2017" s="377"/>
      <c r="U2017" s="378">
        <f t="shared" si="279"/>
        <v>0</v>
      </c>
      <c r="V2017" s="379"/>
      <c r="W2017" s="380"/>
      <c r="X2017" s="380"/>
      <c r="Y2017" s="380"/>
      <c r="Z2017" s="379"/>
      <c r="AA2017" s="381"/>
      <c r="AB2017" s="379"/>
      <c r="AC2017" s="380"/>
      <c r="AD2017" s="382">
        <f t="shared" si="286"/>
        <v>0</v>
      </c>
      <c r="AE2017" s="383">
        <f t="shared" si="287"/>
        <v>0</v>
      </c>
      <c r="AF2017" s="379"/>
      <c r="AG2017" s="381"/>
      <c r="AH2017" s="379"/>
      <c r="AI2017" s="381"/>
      <c r="AJ2017" s="384" t="str">
        <f t="shared" si="280"/>
        <v/>
      </c>
      <c r="AK2017" s="385" t="str">
        <f t="shared" si="281"/>
        <v/>
      </c>
      <c r="AL2017" s="388" t="str">
        <f t="shared" si="282"/>
        <v/>
      </c>
      <c r="AM2017" s="389" t="str">
        <f t="shared" si="283"/>
        <v/>
      </c>
      <c r="AN2017" s="388" t="str">
        <f t="shared" si="284"/>
        <v/>
      </c>
      <c r="AO2017" s="389" t="str">
        <f t="shared" si="285"/>
        <v/>
      </c>
      <c r="AP2017" s="423"/>
      <c r="AQ2017" s="423"/>
      <c r="AR2017" s="431" t="e">
        <f>VLOOKUP($B2017,'acc names'!$C$2:$D$12102,2,FALSE)</f>
        <v>#N/A</v>
      </c>
      <c r="AS2017" s="431" t="e">
        <f>VLOOKUP($AQ2017,software!$A$1:$B$14605,2,FALSE)</f>
        <v>#N/A</v>
      </c>
      <c r="AT2017" s="423"/>
      <c r="AV2017" s="423"/>
    </row>
    <row r="2018" spans="1:48" ht="12.75" x14ac:dyDescent="0.2">
      <c r="A2018" s="101"/>
      <c r="B2018" s="42"/>
      <c r="C2018" s="142"/>
      <c r="D2018" s="143"/>
      <c r="E2018" s="107"/>
      <c r="F2018" s="46"/>
      <c r="G2018" s="46"/>
      <c r="H2018" s="46"/>
      <c r="I2018" s="46"/>
      <c r="J2018" s="46"/>
      <c r="K2018" s="46"/>
      <c r="L2018" s="139"/>
      <c r="M2018" s="41"/>
      <c r="N2018" s="45"/>
      <c r="O2018" s="47"/>
      <c r="P2018" s="43"/>
      <c r="Q2018" s="71" t="e">
        <f>VLOOKUP(N2018,'error categories'!$A$2:$D$54,4,FALSE)</f>
        <v>#N/A</v>
      </c>
      <c r="R2018" s="72" t="e">
        <f>VLOOKUP(N2018,'error categories'!$A$2:$D$54,3,FALSE)</f>
        <v>#N/A</v>
      </c>
      <c r="S2018" s="374"/>
      <c r="T2018" s="377"/>
      <c r="U2018" s="378">
        <f t="shared" si="279"/>
        <v>0</v>
      </c>
      <c r="V2018" s="379"/>
      <c r="W2018" s="380"/>
      <c r="X2018" s="380"/>
      <c r="Y2018" s="380"/>
      <c r="Z2018" s="379"/>
      <c r="AA2018" s="381"/>
      <c r="AB2018" s="379"/>
      <c r="AC2018" s="380"/>
      <c r="AD2018" s="382">
        <f t="shared" si="286"/>
        <v>0</v>
      </c>
      <c r="AE2018" s="383">
        <f t="shared" si="287"/>
        <v>0</v>
      </c>
      <c r="AF2018" s="379"/>
      <c r="AG2018" s="381"/>
      <c r="AH2018" s="379"/>
      <c r="AI2018" s="381"/>
      <c r="AJ2018" s="384" t="str">
        <f t="shared" si="280"/>
        <v/>
      </c>
      <c r="AK2018" s="385" t="str">
        <f t="shared" si="281"/>
        <v/>
      </c>
      <c r="AL2018" s="388" t="str">
        <f t="shared" si="282"/>
        <v/>
      </c>
      <c r="AM2018" s="389" t="str">
        <f t="shared" si="283"/>
        <v/>
      </c>
      <c r="AN2018" s="388" t="str">
        <f t="shared" si="284"/>
        <v/>
      </c>
      <c r="AO2018" s="389" t="str">
        <f t="shared" si="285"/>
        <v/>
      </c>
      <c r="AP2018" s="423"/>
      <c r="AQ2018" s="423"/>
      <c r="AR2018" s="431" t="e">
        <f>VLOOKUP($B2018,'acc names'!$C$2:$D$12102,2,FALSE)</f>
        <v>#N/A</v>
      </c>
      <c r="AS2018" s="431" t="e">
        <f>VLOOKUP($AQ2018,software!$A$1:$B$14605,2,FALSE)</f>
        <v>#N/A</v>
      </c>
      <c r="AT2018" s="423"/>
      <c r="AV2018" s="423"/>
    </row>
    <row r="2019" spans="1:48" ht="12.75" x14ac:dyDescent="0.2">
      <c r="A2019" s="101"/>
      <c r="B2019" s="42"/>
      <c r="C2019" s="142"/>
      <c r="D2019" s="143"/>
      <c r="E2019" s="107"/>
      <c r="F2019" s="46"/>
      <c r="G2019" s="46"/>
      <c r="H2019" s="46"/>
      <c r="I2019" s="46"/>
      <c r="J2019" s="46"/>
      <c r="K2019" s="46"/>
      <c r="L2019" s="139"/>
      <c r="M2019" s="41"/>
      <c r="N2019" s="45"/>
      <c r="O2019" s="47"/>
      <c r="P2019" s="43"/>
      <c r="Q2019" s="71" t="e">
        <f>VLOOKUP(N2019,'error categories'!$A$2:$D$54,4,FALSE)</f>
        <v>#N/A</v>
      </c>
      <c r="R2019" s="72" t="e">
        <f>VLOOKUP(N2019,'error categories'!$A$2:$D$54,3,FALSE)</f>
        <v>#N/A</v>
      </c>
      <c r="S2019" s="374"/>
      <c r="T2019" s="377"/>
      <c r="U2019" s="378">
        <f t="shared" si="279"/>
        <v>0</v>
      </c>
      <c r="V2019" s="379"/>
      <c r="W2019" s="380"/>
      <c r="X2019" s="380"/>
      <c r="Y2019" s="380"/>
      <c r="Z2019" s="379"/>
      <c r="AA2019" s="381"/>
      <c r="AB2019" s="379"/>
      <c r="AC2019" s="380"/>
      <c r="AD2019" s="382">
        <f t="shared" si="286"/>
        <v>0</v>
      </c>
      <c r="AE2019" s="383">
        <f t="shared" si="287"/>
        <v>0</v>
      </c>
      <c r="AF2019" s="379"/>
      <c r="AG2019" s="381"/>
      <c r="AH2019" s="379"/>
      <c r="AI2019" s="381"/>
      <c r="AJ2019" s="384" t="str">
        <f t="shared" si="280"/>
        <v/>
      </c>
      <c r="AK2019" s="385" t="str">
        <f t="shared" si="281"/>
        <v/>
      </c>
      <c r="AL2019" s="388" t="str">
        <f t="shared" si="282"/>
        <v/>
      </c>
      <c r="AM2019" s="389" t="str">
        <f t="shared" si="283"/>
        <v/>
      </c>
      <c r="AN2019" s="388" t="str">
        <f t="shared" si="284"/>
        <v/>
      </c>
      <c r="AO2019" s="389" t="str">
        <f t="shared" si="285"/>
        <v/>
      </c>
      <c r="AP2019" s="423"/>
      <c r="AQ2019" s="423"/>
      <c r="AR2019" s="431" t="e">
        <f>VLOOKUP($B2019,'acc names'!$C$2:$D$12102,2,FALSE)</f>
        <v>#N/A</v>
      </c>
      <c r="AS2019" s="431" t="e">
        <f>VLOOKUP($AQ2019,software!$A$1:$B$14605,2,FALSE)</f>
        <v>#N/A</v>
      </c>
      <c r="AT2019" s="423"/>
      <c r="AV2019" s="423"/>
    </row>
    <row r="2020" spans="1:48" ht="12.75" x14ac:dyDescent="0.2">
      <c r="A2020" s="101"/>
      <c r="B2020" s="42"/>
      <c r="C2020" s="142"/>
      <c r="D2020" s="143"/>
      <c r="E2020" s="107"/>
      <c r="F2020" s="46"/>
      <c r="G2020" s="46"/>
      <c r="H2020" s="46"/>
      <c r="I2020" s="46"/>
      <c r="J2020" s="46"/>
      <c r="K2020" s="46"/>
      <c r="L2020" s="139"/>
      <c r="M2020" s="41"/>
      <c r="N2020" s="45"/>
      <c r="O2020" s="47"/>
      <c r="P2020" s="43"/>
      <c r="Q2020" s="71" t="e">
        <f>VLOOKUP(N2020,'error categories'!$A$2:$D$54,4,FALSE)</f>
        <v>#N/A</v>
      </c>
      <c r="R2020" s="72" t="e">
        <f>VLOOKUP(N2020,'error categories'!$A$2:$D$54,3,FALSE)</f>
        <v>#N/A</v>
      </c>
      <c r="S2020" s="374"/>
      <c r="T2020" s="377"/>
      <c r="U2020" s="378">
        <f t="shared" si="279"/>
        <v>0</v>
      </c>
      <c r="V2020" s="379"/>
      <c r="W2020" s="380"/>
      <c r="X2020" s="380"/>
      <c r="Y2020" s="380"/>
      <c r="Z2020" s="379"/>
      <c r="AA2020" s="381"/>
      <c r="AB2020" s="379"/>
      <c r="AC2020" s="380"/>
      <c r="AD2020" s="382">
        <f t="shared" si="286"/>
        <v>0</v>
      </c>
      <c r="AE2020" s="383">
        <f t="shared" si="287"/>
        <v>0</v>
      </c>
      <c r="AF2020" s="379"/>
      <c r="AG2020" s="381"/>
      <c r="AH2020" s="379"/>
      <c r="AI2020" s="381"/>
      <c r="AJ2020" s="384" t="str">
        <f t="shared" si="280"/>
        <v/>
      </c>
      <c r="AK2020" s="385" t="str">
        <f t="shared" si="281"/>
        <v/>
      </c>
      <c r="AL2020" s="388" t="str">
        <f t="shared" si="282"/>
        <v/>
      </c>
      <c r="AM2020" s="389" t="str">
        <f t="shared" si="283"/>
        <v/>
      </c>
      <c r="AN2020" s="388" t="str">
        <f t="shared" si="284"/>
        <v/>
      </c>
      <c r="AO2020" s="389" t="str">
        <f t="shared" si="285"/>
        <v/>
      </c>
      <c r="AP2020" s="423"/>
      <c r="AQ2020" s="423"/>
      <c r="AR2020" s="431" t="e">
        <f>VLOOKUP($B2020,'acc names'!$C$2:$D$12102,2,FALSE)</f>
        <v>#N/A</v>
      </c>
      <c r="AS2020" s="431" t="e">
        <f>VLOOKUP($AQ2020,software!$A$1:$B$14605,2,FALSE)</f>
        <v>#N/A</v>
      </c>
      <c r="AT2020" s="423"/>
      <c r="AV2020" s="423"/>
    </row>
    <row r="2021" spans="1:48" ht="12.75" x14ac:dyDescent="0.2">
      <c r="A2021" s="101"/>
      <c r="B2021" s="42"/>
      <c r="C2021" s="142"/>
      <c r="D2021" s="143"/>
      <c r="E2021" s="107"/>
      <c r="F2021" s="46"/>
      <c r="G2021" s="46"/>
      <c r="H2021" s="46"/>
      <c r="I2021" s="46"/>
      <c r="J2021" s="46"/>
      <c r="K2021" s="46"/>
      <c r="L2021" s="139"/>
      <c r="M2021" s="41"/>
      <c r="N2021" s="45"/>
      <c r="O2021" s="47"/>
      <c r="P2021" s="43"/>
      <c r="Q2021" s="71" t="e">
        <f>VLOOKUP(N2021,'error categories'!$A$2:$D$54,4,FALSE)</f>
        <v>#N/A</v>
      </c>
      <c r="R2021" s="72" t="e">
        <f>VLOOKUP(N2021,'error categories'!$A$2:$D$54,3,FALSE)</f>
        <v>#N/A</v>
      </c>
      <c r="S2021" s="374"/>
      <c r="T2021" s="377"/>
      <c r="U2021" s="378">
        <f t="shared" si="279"/>
        <v>0</v>
      </c>
      <c r="V2021" s="379"/>
      <c r="W2021" s="380"/>
      <c r="X2021" s="380"/>
      <c r="Y2021" s="380"/>
      <c r="Z2021" s="379"/>
      <c r="AA2021" s="381"/>
      <c r="AB2021" s="379"/>
      <c r="AC2021" s="380"/>
      <c r="AD2021" s="382">
        <f t="shared" si="286"/>
        <v>0</v>
      </c>
      <c r="AE2021" s="383">
        <f t="shared" si="287"/>
        <v>0</v>
      </c>
      <c r="AF2021" s="379"/>
      <c r="AG2021" s="381"/>
      <c r="AH2021" s="379"/>
      <c r="AI2021" s="381"/>
      <c r="AJ2021" s="384" t="str">
        <f t="shared" si="280"/>
        <v/>
      </c>
      <c r="AK2021" s="385" t="str">
        <f t="shared" si="281"/>
        <v/>
      </c>
      <c r="AL2021" s="388" t="str">
        <f t="shared" si="282"/>
        <v/>
      </c>
      <c r="AM2021" s="389" t="str">
        <f t="shared" si="283"/>
        <v/>
      </c>
      <c r="AN2021" s="388" t="str">
        <f t="shared" si="284"/>
        <v/>
      </c>
      <c r="AO2021" s="389" t="str">
        <f t="shared" si="285"/>
        <v/>
      </c>
      <c r="AP2021" s="423"/>
      <c r="AQ2021" s="423"/>
      <c r="AR2021" s="431" t="e">
        <f>VLOOKUP($B2021,'acc names'!$C$2:$D$12102,2,FALSE)</f>
        <v>#N/A</v>
      </c>
      <c r="AS2021" s="431" t="e">
        <f>VLOOKUP($AQ2021,software!$A$1:$B$14605,2,FALSE)</f>
        <v>#N/A</v>
      </c>
      <c r="AT2021" s="423"/>
      <c r="AV2021" s="423"/>
    </row>
    <row r="2022" spans="1:48" ht="12.75" x14ac:dyDescent="0.2">
      <c r="A2022" s="101"/>
      <c r="B2022" s="42"/>
      <c r="C2022" s="142"/>
      <c r="D2022" s="143"/>
      <c r="E2022" s="107"/>
      <c r="F2022" s="46"/>
      <c r="G2022" s="46"/>
      <c r="H2022" s="46"/>
      <c r="I2022" s="46"/>
      <c r="J2022" s="46"/>
      <c r="K2022" s="46"/>
      <c r="L2022" s="139"/>
      <c r="M2022" s="41"/>
      <c r="N2022" s="45"/>
      <c r="O2022" s="47"/>
      <c r="P2022" s="43"/>
      <c r="Q2022" s="71" t="e">
        <f>VLOOKUP(N2022,'error categories'!$A$2:$D$54,4,FALSE)</f>
        <v>#N/A</v>
      </c>
      <c r="R2022" s="72" t="e">
        <f>VLOOKUP(N2022,'error categories'!$A$2:$D$54,3,FALSE)</f>
        <v>#N/A</v>
      </c>
      <c r="S2022" s="374"/>
      <c r="T2022" s="377"/>
      <c r="U2022" s="378">
        <f t="shared" si="279"/>
        <v>0</v>
      </c>
      <c r="V2022" s="379"/>
      <c r="W2022" s="380"/>
      <c r="X2022" s="380"/>
      <c r="Y2022" s="380"/>
      <c r="Z2022" s="379"/>
      <c r="AA2022" s="381"/>
      <c r="AB2022" s="379"/>
      <c r="AC2022" s="380"/>
      <c r="AD2022" s="382">
        <f t="shared" si="286"/>
        <v>0</v>
      </c>
      <c r="AE2022" s="383">
        <f t="shared" si="287"/>
        <v>0</v>
      </c>
      <c r="AF2022" s="379"/>
      <c r="AG2022" s="381"/>
      <c r="AH2022" s="379"/>
      <c r="AI2022" s="381"/>
      <c r="AJ2022" s="384" t="str">
        <f t="shared" si="280"/>
        <v/>
      </c>
      <c r="AK2022" s="385" t="str">
        <f t="shared" si="281"/>
        <v/>
      </c>
      <c r="AL2022" s="388" t="str">
        <f t="shared" si="282"/>
        <v/>
      </c>
      <c r="AM2022" s="389" t="str">
        <f t="shared" si="283"/>
        <v/>
      </c>
      <c r="AN2022" s="388" t="str">
        <f t="shared" si="284"/>
        <v/>
      </c>
      <c r="AO2022" s="389" t="str">
        <f t="shared" si="285"/>
        <v/>
      </c>
      <c r="AP2022" s="423"/>
      <c r="AQ2022" s="423"/>
      <c r="AR2022" s="431" t="e">
        <f>VLOOKUP($B2022,'acc names'!$C$2:$D$12102,2,FALSE)</f>
        <v>#N/A</v>
      </c>
      <c r="AS2022" s="431" t="e">
        <f>VLOOKUP($AQ2022,software!$A$1:$B$14605,2,FALSE)</f>
        <v>#N/A</v>
      </c>
      <c r="AT2022" s="423"/>
      <c r="AV2022" s="423"/>
    </row>
    <row r="2023" spans="1:48" ht="12.75" x14ac:dyDescent="0.2">
      <c r="A2023" s="101"/>
      <c r="B2023" s="42"/>
      <c r="C2023" s="142"/>
      <c r="D2023" s="143"/>
      <c r="E2023" s="107"/>
      <c r="F2023" s="46"/>
      <c r="G2023" s="46"/>
      <c r="H2023" s="46"/>
      <c r="I2023" s="46"/>
      <c r="J2023" s="46"/>
      <c r="K2023" s="46"/>
      <c r="L2023" s="139"/>
      <c r="M2023" s="41"/>
      <c r="N2023" s="45"/>
      <c r="O2023" s="47"/>
      <c r="P2023" s="43"/>
      <c r="Q2023" s="71" t="e">
        <f>VLOOKUP(N2023,'error categories'!$A$2:$D$54,4,FALSE)</f>
        <v>#N/A</v>
      </c>
      <c r="R2023" s="72" t="e">
        <f>VLOOKUP(N2023,'error categories'!$A$2:$D$54,3,FALSE)</f>
        <v>#N/A</v>
      </c>
      <c r="S2023" s="374"/>
      <c r="T2023" s="377"/>
      <c r="U2023" s="378">
        <f t="shared" si="279"/>
        <v>0</v>
      </c>
      <c r="V2023" s="379"/>
      <c r="W2023" s="380"/>
      <c r="X2023" s="380"/>
      <c r="Y2023" s="380"/>
      <c r="Z2023" s="379"/>
      <c r="AA2023" s="381"/>
      <c r="AB2023" s="379"/>
      <c r="AC2023" s="380"/>
      <c r="AD2023" s="382">
        <f t="shared" si="286"/>
        <v>0</v>
      </c>
      <c r="AE2023" s="383">
        <f t="shared" si="287"/>
        <v>0</v>
      </c>
      <c r="AF2023" s="379"/>
      <c r="AG2023" s="381"/>
      <c r="AH2023" s="379"/>
      <c r="AI2023" s="381"/>
      <c r="AJ2023" s="384" t="str">
        <f t="shared" si="280"/>
        <v/>
      </c>
      <c r="AK2023" s="385" t="str">
        <f t="shared" si="281"/>
        <v/>
      </c>
      <c r="AL2023" s="388" t="str">
        <f t="shared" si="282"/>
        <v/>
      </c>
      <c r="AM2023" s="389" t="str">
        <f t="shared" si="283"/>
        <v/>
      </c>
      <c r="AN2023" s="388" t="str">
        <f t="shared" si="284"/>
        <v/>
      </c>
      <c r="AO2023" s="389" t="str">
        <f t="shared" si="285"/>
        <v/>
      </c>
      <c r="AP2023" s="423"/>
      <c r="AQ2023" s="423"/>
      <c r="AR2023" s="431" t="e">
        <f>VLOOKUP($B2023,'acc names'!$C$2:$D$12102,2,FALSE)</f>
        <v>#N/A</v>
      </c>
      <c r="AS2023" s="431" t="e">
        <f>VLOOKUP($AQ2023,software!$A$1:$B$14605,2,FALSE)</f>
        <v>#N/A</v>
      </c>
      <c r="AT2023" s="423"/>
      <c r="AV2023" s="423"/>
    </row>
    <row r="2024" spans="1:48" ht="12.75" x14ac:dyDescent="0.2">
      <c r="A2024" s="101"/>
      <c r="B2024" s="42"/>
      <c r="C2024" s="142"/>
      <c r="D2024" s="143"/>
      <c r="E2024" s="107"/>
      <c r="F2024" s="46"/>
      <c r="G2024" s="46"/>
      <c r="H2024" s="46"/>
      <c r="I2024" s="46"/>
      <c r="J2024" s="46"/>
      <c r="K2024" s="46"/>
      <c r="L2024" s="139"/>
      <c r="M2024" s="41"/>
      <c r="N2024" s="45"/>
      <c r="O2024" s="47"/>
      <c r="P2024" s="43"/>
      <c r="Q2024" s="71" t="e">
        <f>VLOOKUP(N2024,'error categories'!$A$2:$D$54,4,FALSE)</f>
        <v>#N/A</v>
      </c>
      <c r="R2024" s="72" t="e">
        <f>VLOOKUP(N2024,'error categories'!$A$2:$D$54,3,FALSE)</f>
        <v>#N/A</v>
      </c>
      <c r="S2024" s="374"/>
      <c r="T2024" s="377"/>
      <c r="U2024" s="378">
        <f t="shared" si="279"/>
        <v>0</v>
      </c>
      <c r="V2024" s="379"/>
      <c r="W2024" s="380"/>
      <c r="X2024" s="380"/>
      <c r="Y2024" s="380"/>
      <c r="Z2024" s="379"/>
      <c r="AA2024" s="381"/>
      <c r="AB2024" s="379"/>
      <c r="AC2024" s="380"/>
      <c r="AD2024" s="382">
        <f t="shared" si="286"/>
        <v>0</v>
      </c>
      <c r="AE2024" s="383">
        <f t="shared" si="287"/>
        <v>0</v>
      </c>
      <c r="AF2024" s="379"/>
      <c r="AG2024" s="381"/>
      <c r="AH2024" s="379"/>
      <c r="AI2024" s="381"/>
      <c r="AJ2024" s="384" t="str">
        <f t="shared" si="280"/>
        <v/>
      </c>
      <c r="AK2024" s="385" t="str">
        <f t="shared" si="281"/>
        <v/>
      </c>
      <c r="AL2024" s="388" t="str">
        <f t="shared" si="282"/>
        <v/>
      </c>
      <c r="AM2024" s="389" t="str">
        <f t="shared" si="283"/>
        <v/>
      </c>
      <c r="AN2024" s="388" t="str">
        <f t="shared" si="284"/>
        <v/>
      </c>
      <c r="AO2024" s="389" t="str">
        <f t="shared" si="285"/>
        <v/>
      </c>
      <c r="AP2024" s="423"/>
      <c r="AQ2024" s="423"/>
      <c r="AR2024" s="431" t="e">
        <f>VLOOKUP($B2024,'acc names'!$C$2:$D$12102,2,FALSE)</f>
        <v>#N/A</v>
      </c>
      <c r="AS2024" s="431" t="e">
        <f>VLOOKUP($AQ2024,software!$A$1:$B$14605,2,FALSE)</f>
        <v>#N/A</v>
      </c>
      <c r="AT2024" s="423"/>
      <c r="AV2024" s="423"/>
    </row>
    <row r="2025" spans="1:48" ht="12.75" x14ac:dyDescent="0.2">
      <c r="A2025" s="101"/>
      <c r="B2025" s="42"/>
      <c r="C2025" s="142"/>
      <c r="D2025" s="143"/>
      <c r="E2025" s="107"/>
      <c r="F2025" s="46"/>
      <c r="G2025" s="46"/>
      <c r="H2025" s="46"/>
      <c r="I2025" s="46"/>
      <c r="J2025" s="46"/>
      <c r="K2025" s="46"/>
      <c r="L2025" s="139"/>
      <c r="M2025" s="41"/>
      <c r="N2025" s="45"/>
      <c r="O2025" s="47"/>
      <c r="P2025" s="43"/>
      <c r="Q2025" s="71" t="e">
        <f>VLOOKUP(N2025,'error categories'!$A$2:$D$54,4,FALSE)</f>
        <v>#N/A</v>
      </c>
      <c r="R2025" s="72" t="e">
        <f>VLOOKUP(N2025,'error categories'!$A$2:$D$54,3,FALSE)</f>
        <v>#N/A</v>
      </c>
      <c r="S2025" s="374"/>
      <c r="T2025" s="377"/>
      <c r="U2025" s="378">
        <f t="shared" si="279"/>
        <v>0</v>
      </c>
      <c r="V2025" s="379"/>
      <c r="W2025" s="380"/>
      <c r="X2025" s="380"/>
      <c r="Y2025" s="380"/>
      <c r="Z2025" s="379"/>
      <c r="AA2025" s="381"/>
      <c r="AB2025" s="379"/>
      <c r="AC2025" s="380"/>
      <c r="AD2025" s="382">
        <f t="shared" si="286"/>
        <v>0</v>
      </c>
      <c r="AE2025" s="383">
        <f t="shared" si="287"/>
        <v>0</v>
      </c>
      <c r="AF2025" s="379"/>
      <c r="AG2025" s="381"/>
      <c r="AH2025" s="379"/>
      <c r="AI2025" s="381"/>
      <c r="AJ2025" s="384" t="str">
        <f t="shared" si="280"/>
        <v/>
      </c>
      <c r="AK2025" s="385" t="str">
        <f t="shared" si="281"/>
        <v/>
      </c>
      <c r="AL2025" s="388" t="str">
        <f t="shared" si="282"/>
        <v/>
      </c>
      <c r="AM2025" s="389" t="str">
        <f t="shared" si="283"/>
        <v/>
      </c>
      <c r="AN2025" s="388" t="str">
        <f t="shared" si="284"/>
        <v/>
      </c>
      <c r="AO2025" s="389" t="str">
        <f t="shared" si="285"/>
        <v/>
      </c>
      <c r="AP2025" s="423"/>
      <c r="AQ2025" s="423"/>
      <c r="AR2025" s="431" t="e">
        <f>VLOOKUP($B2025,'acc names'!$C$2:$D$12102,2,FALSE)</f>
        <v>#N/A</v>
      </c>
      <c r="AS2025" s="431" t="e">
        <f>VLOOKUP($AQ2025,software!$A$1:$B$14605,2,FALSE)</f>
        <v>#N/A</v>
      </c>
      <c r="AT2025" s="423"/>
      <c r="AV2025" s="423"/>
    </row>
    <row r="2026" spans="1:48" ht="12.75" x14ac:dyDescent="0.2">
      <c r="A2026" s="101"/>
      <c r="B2026" s="42"/>
      <c r="C2026" s="142"/>
      <c r="D2026" s="143"/>
      <c r="E2026" s="107"/>
      <c r="F2026" s="46"/>
      <c r="G2026" s="46"/>
      <c r="H2026" s="46"/>
      <c r="I2026" s="46"/>
      <c r="J2026" s="46"/>
      <c r="K2026" s="46"/>
      <c r="L2026" s="139"/>
      <c r="M2026" s="41"/>
      <c r="N2026" s="45"/>
      <c r="O2026" s="47"/>
      <c r="P2026" s="43"/>
      <c r="Q2026" s="71" t="e">
        <f>VLOOKUP(N2026,'error categories'!$A$2:$D$54,4,FALSE)</f>
        <v>#N/A</v>
      </c>
      <c r="R2026" s="72" t="e">
        <f>VLOOKUP(N2026,'error categories'!$A$2:$D$54,3,FALSE)</f>
        <v>#N/A</v>
      </c>
      <c r="S2026" s="374"/>
      <c r="T2026" s="377"/>
      <c r="U2026" s="378">
        <f t="shared" si="279"/>
        <v>0</v>
      </c>
      <c r="V2026" s="379"/>
      <c r="W2026" s="380"/>
      <c r="X2026" s="380"/>
      <c r="Y2026" s="380"/>
      <c r="Z2026" s="379"/>
      <c r="AA2026" s="381"/>
      <c r="AB2026" s="379"/>
      <c r="AC2026" s="380"/>
      <c r="AD2026" s="382">
        <f t="shared" si="286"/>
        <v>0</v>
      </c>
      <c r="AE2026" s="383">
        <f t="shared" si="287"/>
        <v>0</v>
      </c>
      <c r="AF2026" s="379"/>
      <c r="AG2026" s="381"/>
      <c r="AH2026" s="379"/>
      <c r="AI2026" s="381"/>
      <c r="AJ2026" s="384" t="str">
        <f t="shared" si="280"/>
        <v/>
      </c>
      <c r="AK2026" s="385" t="str">
        <f t="shared" si="281"/>
        <v/>
      </c>
      <c r="AL2026" s="388" t="str">
        <f t="shared" si="282"/>
        <v/>
      </c>
      <c r="AM2026" s="389" t="str">
        <f t="shared" si="283"/>
        <v/>
      </c>
      <c r="AN2026" s="388" t="str">
        <f t="shared" si="284"/>
        <v/>
      </c>
      <c r="AO2026" s="389" t="str">
        <f t="shared" si="285"/>
        <v/>
      </c>
      <c r="AP2026" s="423"/>
      <c r="AQ2026" s="423"/>
      <c r="AR2026" s="431" t="e">
        <f>VLOOKUP($B2026,'acc names'!$C$2:$D$12102,2,FALSE)</f>
        <v>#N/A</v>
      </c>
      <c r="AS2026" s="431" t="e">
        <f>VLOOKUP($AQ2026,software!$A$1:$B$14605,2,FALSE)</f>
        <v>#N/A</v>
      </c>
      <c r="AT2026" s="423"/>
      <c r="AV2026" s="423"/>
    </row>
    <row r="2027" spans="1:48" ht="12.75" x14ac:dyDescent="0.2">
      <c r="A2027" s="101"/>
      <c r="B2027" s="42"/>
      <c r="C2027" s="142"/>
      <c r="D2027" s="143"/>
      <c r="E2027" s="107"/>
      <c r="F2027" s="46"/>
      <c r="G2027" s="46"/>
      <c r="H2027" s="46"/>
      <c r="I2027" s="46"/>
      <c r="J2027" s="46"/>
      <c r="K2027" s="46"/>
      <c r="L2027" s="139"/>
      <c r="M2027" s="41"/>
      <c r="N2027" s="45"/>
      <c r="O2027" s="47"/>
      <c r="P2027" s="43"/>
      <c r="Q2027" s="71" t="e">
        <f>VLOOKUP(N2027,'error categories'!$A$2:$D$54,4,FALSE)</f>
        <v>#N/A</v>
      </c>
      <c r="R2027" s="72" t="e">
        <f>VLOOKUP(N2027,'error categories'!$A$2:$D$54,3,FALSE)</f>
        <v>#N/A</v>
      </c>
      <c r="S2027" s="374"/>
      <c r="T2027" s="377"/>
      <c r="U2027" s="378">
        <f t="shared" si="279"/>
        <v>0</v>
      </c>
      <c r="V2027" s="390"/>
      <c r="W2027" s="391"/>
      <c r="X2027" s="380"/>
      <c r="Y2027" s="380"/>
      <c r="Z2027" s="390"/>
      <c r="AA2027" s="392"/>
      <c r="AB2027" s="393"/>
      <c r="AC2027" s="394"/>
      <c r="AD2027" s="382">
        <f t="shared" si="286"/>
        <v>0</v>
      </c>
      <c r="AE2027" s="383">
        <f t="shared" si="287"/>
        <v>0</v>
      </c>
      <c r="AF2027" s="379"/>
      <c r="AG2027" s="381"/>
      <c r="AH2027" s="379"/>
      <c r="AI2027" s="381"/>
      <c r="AJ2027" s="384" t="str">
        <f t="shared" si="280"/>
        <v/>
      </c>
      <c r="AK2027" s="385" t="str">
        <f t="shared" si="281"/>
        <v/>
      </c>
      <c r="AL2027" s="388" t="str">
        <f t="shared" si="282"/>
        <v/>
      </c>
      <c r="AM2027" s="389" t="str">
        <f t="shared" si="283"/>
        <v/>
      </c>
      <c r="AN2027" s="388" t="str">
        <f t="shared" si="284"/>
        <v/>
      </c>
      <c r="AO2027" s="389" t="str">
        <f t="shared" si="285"/>
        <v/>
      </c>
      <c r="AP2027" s="423"/>
      <c r="AQ2027" s="423"/>
      <c r="AR2027" s="431" t="e">
        <f>VLOOKUP($B2027,'acc names'!$C$2:$D$12102,2,FALSE)</f>
        <v>#N/A</v>
      </c>
      <c r="AS2027" s="431" t="e">
        <f>VLOOKUP($AQ2027,software!$A$1:$B$14605,2,FALSE)</f>
        <v>#N/A</v>
      </c>
      <c r="AT2027" s="423"/>
      <c r="AV2027" s="423"/>
    </row>
    <row r="2028" spans="1:48" ht="12.75" x14ac:dyDescent="0.2">
      <c r="A2028" s="101"/>
      <c r="B2028" s="42"/>
      <c r="C2028" s="142"/>
      <c r="D2028" s="143"/>
      <c r="E2028" s="107"/>
      <c r="F2028" s="46"/>
      <c r="G2028" s="46"/>
      <c r="H2028" s="46"/>
      <c r="I2028" s="46"/>
      <c r="J2028" s="46"/>
      <c r="K2028" s="46"/>
      <c r="L2028" s="139"/>
      <c r="M2028" s="41"/>
      <c r="N2028" s="45"/>
      <c r="O2028" s="47"/>
      <c r="P2028" s="43"/>
      <c r="Q2028" s="71" t="e">
        <f>VLOOKUP(N2028,'error categories'!$A$2:$D$54,4,FALSE)</f>
        <v>#N/A</v>
      </c>
      <c r="R2028" s="72" t="e">
        <f>VLOOKUP(N2028,'error categories'!$A$2:$D$54,3,FALSE)</f>
        <v>#N/A</v>
      </c>
      <c r="S2028" s="374"/>
      <c r="T2028" s="377"/>
      <c r="U2028" s="378">
        <f t="shared" si="279"/>
        <v>0</v>
      </c>
      <c r="V2028" s="379"/>
      <c r="W2028" s="380"/>
      <c r="X2028" s="380"/>
      <c r="Y2028" s="380"/>
      <c r="Z2028" s="379"/>
      <c r="AA2028" s="381"/>
      <c r="AB2028" s="379"/>
      <c r="AC2028" s="380"/>
      <c r="AD2028" s="382">
        <f t="shared" si="286"/>
        <v>0</v>
      </c>
      <c r="AE2028" s="383">
        <f t="shared" si="287"/>
        <v>0</v>
      </c>
      <c r="AF2028" s="379"/>
      <c r="AG2028" s="381"/>
      <c r="AH2028" s="379"/>
      <c r="AI2028" s="381"/>
      <c r="AJ2028" s="384" t="str">
        <f t="shared" si="280"/>
        <v/>
      </c>
      <c r="AK2028" s="385" t="str">
        <f t="shared" si="281"/>
        <v/>
      </c>
      <c r="AL2028" s="388" t="str">
        <f t="shared" si="282"/>
        <v/>
      </c>
      <c r="AM2028" s="389" t="str">
        <f t="shared" si="283"/>
        <v/>
      </c>
      <c r="AN2028" s="388" t="str">
        <f t="shared" si="284"/>
        <v/>
      </c>
      <c r="AO2028" s="389" t="str">
        <f t="shared" si="285"/>
        <v/>
      </c>
      <c r="AP2028" s="423"/>
      <c r="AQ2028" s="423"/>
      <c r="AR2028" s="431" t="e">
        <f>VLOOKUP($B2028,'acc names'!$C$2:$D$12102,2,FALSE)</f>
        <v>#N/A</v>
      </c>
      <c r="AS2028" s="431" t="e">
        <f>VLOOKUP($AQ2028,software!$A$1:$B$14605,2,FALSE)</f>
        <v>#N/A</v>
      </c>
      <c r="AT2028" s="423"/>
      <c r="AV2028" s="423"/>
    </row>
    <row r="2029" spans="1:48" ht="12.75" x14ac:dyDescent="0.2">
      <c r="A2029" s="101"/>
      <c r="B2029" s="42"/>
      <c r="C2029" s="142"/>
      <c r="D2029" s="143"/>
      <c r="E2029" s="107"/>
      <c r="F2029" s="46"/>
      <c r="G2029" s="46"/>
      <c r="H2029" s="46"/>
      <c r="I2029" s="46"/>
      <c r="J2029" s="46"/>
      <c r="K2029" s="46"/>
      <c r="L2029" s="139"/>
      <c r="M2029" s="41"/>
      <c r="N2029" s="45"/>
      <c r="O2029" s="47"/>
      <c r="P2029" s="43"/>
      <c r="Q2029" s="71" t="e">
        <f>VLOOKUP(N2029,'error categories'!$A$2:$D$54,4,FALSE)</f>
        <v>#N/A</v>
      </c>
      <c r="R2029" s="72" t="e">
        <f>VLOOKUP(N2029,'error categories'!$A$2:$D$54,3,FALSE)</f>
        <v>#N/A</v>
      </c>
      <c r="S2029" s="374"/>
      <c r="T2029" s="377"/>
      <c r="U2029" s="378">
        <f t="shared" si="279"/>
        <v>0</v>
      </c>
      <c r="V2029" s="379"/>
      <c r="W2029" s="380"/>
      <c r="X2029" s="380"/>
      <c r="Y2029" s="380"/>
      <c r="Z2029" s="379"/>
      <c r="AA2029" s="381"/>
      <c r="AB2029" s="379"/>
      <c r="AC2029" s="380"/>
      <c r="AD2029" s="382">
        <f t="shared" si="286"/>
        <v>0</v>
      </c>
      <c r="AE2029" s="383">
        <f t="shared" si="287"/>
        <v>0</v>
      </c>
      <c r="AF2029" s="379"/>
      <c r="AG2029" s="381"/>
      <c r="AH2029" s="379"/>
      <c r="AI2029" s="381"/>
      <c r="AJ2029" s="384" t="str">
        <f t="shared" si="280"/>
        <v/>
      </c>
      <c r="AK2029" s="385" t="str">
        <f t="shared" si="281"/>
        <v/>
      </c>
      <c r="AL2029" s="388" t="str">
        <f t="shared" si="282"/>
        <v/>
      </c>
      <c r="AM2029" s="389" t="str">
        <f t="shared" si="283"/>
        <v/>
      </c>
      <c r="AN2029" s="388" t="str">
        <f t="shared" si="284"/>
        <v/>
      </c>
      <c r="AO2029" s="389" t="str">
        <f t="shared" si="285"/>
        <v/>
      </c>
      <c r="AP2029" s="423"/>
      <c r="AQ2029" s="423"/>
      <c r="AR2029" s="431" t="e">
        <f>VLOOKUP($B2029,'acc names'!$C$2:$D$12102,2,FALSE)</f>
        <v>#N/A</v>
      </c>
      <c r="AS2029" s="431" t="e">
        <f>VLOOKUP($AQ2029,software!$A$1:$B$14605,2,FALSE)</f>
        <v>#N/A</v>
      </c>
      <c r="AT2029" s="423"/>
      <c r="AV2029" s="423"/>
    </row>
    <row r="2030" spans="1:48" ht="12.75" x14ac:dyDescent="0.2">
      <c r="A2030" s="101"/>
      <c r="B2030" s="42"/>
      <c r="C2030" s="142"/>
      <c r="D2030" s="143"/>
      <c r="E2030" s="107"/>
      <c r="F2030" s="46"/>
      <c r="G2030" s="46"/>
      <c r="H2030" s="46"/>
      <c r="I2030" s="46"/>
      <c r="J2030" s="46"/>
      <c r="K2030" s="46"/>
      <c r="L2030" s="139"/>
      <c r="M2030" s="41"/>
      <c r="N2030" s="45"/>
      <c r="O2030" s="47"/>
      <c r="P2030" s="43"/>
      <c r="Q2030" s="71" t="e">
        <f>VLOOKUP(N2030,'error categories'!$A$2:$D$54,4,FALSE)</f>
        <v>#N/A</v>
      </c>
      <c r="R2030" s="72" t="e">
        <f>VLOOKUP(N2030,'error categories'!$A$2:$D$54,3,FALSE)</f>
        <v>#N/A</v>
      </c>
      <c r="S2030" s="374"/>
      <c r="T2030" s="377"/>
      <c r="U2030" s="378">
        <f t="shared" si="279"/>
        <v>0</v>
      </c>
      <c r="V2030" s="379"/>
      <c r="W2030" s="380"/>
      <c r="X2030" s="380"/>
      <c r="Y2030" s="380"/>
      <c r="Z2030" s="379"/>
      <c r="AA2030" s="381"/>
      <c r="AB2030" s="379"/>
      <c r="AC2030" s="380"/>
      <c r="AD2030" s="382">
        <f t="shared" si="286"/>
        <v>0</v>
      </c>
      <c r="AE2030" s="383">
        <f t="shared" si="287"/>
        <v>0</v>
      </c>
      <c r="AF2030" s="379"/>
      <c r="AG2030" s="381"/>
      <c r="AH2030" s="379"/>
      <c r="AI2030" s="381"/>
      <c r="AJ2030" s="384" t="str">
        <f t="shared" si="280"/>
        <v/>
      </c>
      <c r="AK2030" s="385" t="str">
        <f t="shared" si="281"/>
        <v/>
      </c>
      <c r="AL2030" s="388" t="str">
        <f t="shared" si="282"/>
        <v/>
      </c>
      <c r="AM2030" s="389" t="str">
        <f t="shared" si="283"/>
        <v/>
      </c>
      <c r="AN2030" s="388" t="str">
        <f t="shared" si="284"/>
        <v/>
      </c>
      <c r="AO2030" s="389" t="str">
        <f t="shared" si="285"/>
        <v/>
      </c>
      <c r="AP2030" s="423"/>
      <c r="AQ2030" s="423"/>
      <c r="AR2030" s="431" t="e">
        <f>VLOOKUP($B2030,'acc names'!$C$2:$D$12102,2,FALSE)</f>
        <v>#N/A</v>
      </c>
      <c r="AS2030" s="431" t="e">
        <f>VLOOKUP($AQ2030,software!$A$1:$B$14605,2,FALSE)</f>
        <v>#N/A</v>
      </c>
      <c r="AT2030" s="423"/>
      <c r="AV2030" s="423"/>
    </row>
    <row r="2031" spans="1:48" ht="12.75" x14ac:dyDescent="0.2">
      <c r="A2031" s="101"/>
      <c r="B2031" s="42"/>
      <c r="C2031" s="142"/>
      <c r="D2031" s="143"/>
      <c r="E2031" s="107"/>
      <c r="F2031" s="46"/>
      <c r="G2031" s="46"/>
      <c r="H2031" s="46"/>
      <c r="I2031" s="46"/>
      <c r="J2031" s="46"/>
      <c r="K2031" s="46"/>
      <c r="L2031" s="139"/>
      <c r="M2031" s="41"/>
      <c r="N2031" s="45"/>
      <c r="O2031" s="47"/>
      <c r="P2031" s="43"/>
      <c r="Q2031" s="71" t="e">
        <f>VLOOKUP(N2031,'error categories'!$A$2:$D$54,4,FALSE)</f>
        <v>#N/A</v>
      </c>
      <c r="R2031" s="72" t="e">
        <f>VLOOKUP(N2031,'error categories'!$A$2:$D$54,3,FALSE)</f>
        <v>#N/A</v>
      </c>
      <c r="S2031" s="374"/>
      <c r="T2031" s="377"/>
      <c r="U2031" s="378">
        <f t="shared" si="279"/>
        <v>0</v>
      </c>
      <c r="V2031" s="390"/>
      <c r="W2031" s="391"/>
      <c r="X2031" s="380"/>
      <c r="Y2031" s="380"/>
      <c r="Z2031" s="390"/>
      <c r="AA2031" s="392"/>
      <c r="AB2031" s="393"/>
      <c r="AC2031" s="394"/>
      <c r="AD2031" s="382">
        <f t="shared" si="286"/>
        <v>0</v>
      </c>
      <c r="AE2031" s="383">
        <f t="shared" si="287"/>
        <v>0</v>
      </c>
      <c r="AF2031" s="379"/>
      <c r="AG2031" s="381"/>
      <c r="AH2031" s="379"/>
      <c r="AI2031" s="381"/>
      <c r="AJ2031" s="384" t="str">
        <f t="shared" si="280"/>
        <v/>
      </c>
      <c r="AK2031" s="385" t="str">
        <f t="shared" si="281"/>
        <v/>
      </c>
      <c r="AL2031" s="388" t="str">
        <f t="shared" si="282"/>
        <v/>
      </c>
      <c r="AM2031" s="389" t="str">
        <f t="shared" si="283"/>
        <v/>
      </c>
      <c r="AN2031" s="388" t="str">
        <f t="shared" si="284"/>
        <v/>
      </c>
      <c r="AO2031" s="389" t="str">
        <f t="shared" si="285"/>
        <v/>
      </c>
      <c r="AP2031" s="423"/>
      <c r="AQ2031" s="423"/>
      <c r="AR2031" s="431" t="e">
        <f>VLOOKUP($B2031,'acc names'!$C$2:$D$12102,2,FALSE)</f>
        <v>#N/A</v>
      </c>
      <c r="AS2031" s="431" t="e">
        <f>VLOOKUP($AQ2031,software!$A$1:$B$14605,2,FALSE)</f>
        <v>#N/A</v>
      </c>
      <c r="AT2031" s="423"/>
      <c r="AV2031" s="423"/>
    </row>
    <row r="2032" spans="1:48" ht="12.75" x14ac:dyDescent="0.2">
      <c r="A2032" s="101"/>
      <c r="B2032" s="42"/>
      <c r="C2032" s="142"/>
      <c r="D2032" s="143"/>
      <c r="E2032" s="107"/>
      <c r="F2032" s="46"/>
      <c r="G2032" s="46"/>
      <c r="H2032" s="46"/>
      <c r="I2032" s="46"/>
      <c r="J2032" s="46"/>
      <c r="K2032" s="46"/>
      <c r="L2032" s="139"/>
      <c r="M2032" s="41"/>
      <c r="N2032" s="45"/>
      <c r="O2032" s="47"/>
      <c r="P2032" s="43"/>
      <c r="Q2032" s="71" t="e">
        <f>VLOOKUP(N2032,'error categories'!$A$2:$D$54,4,FALSE)</f>
        <v>#N/A</v>
      </c>
      <c r="R2032" s="72" t="e">
        <f>VLOOKUP(N2032,'error categories'!$A$2:$D$54,3,FALSE)</f>
        <v>#N/A</v>
      </c>
      <c r="S2032" s="374"/>
      <c r="T2032" s="377"/>
      <c r="U2032" s="378">
        <f t="shared" si="279"/>
        <v>0</v>
      </c>
      <c r="V2032" s="390"/>
      <c r="W2032" s="391"/>
      <c r="X2032" s="380"/>
      <c r="Y2032" s="380"/>
      <c r="Z2032" s="390"/>
      <c r="AA2032" s="392"/>
      <c r="AB2032" s="393"/>
      <c r="AC2032" s="394"/>
      <c r="AD2032" s="382">
        <f t="shared" si="286"/>
        <v>0</v>
      </c>
      <c r="AE2032" s="383">
        <f t="shared" si="287"/>
        <v>0</v>
      </c>
      <c r="AF2032" s="379"/>
      <c r="AG2032" s="381"/>
      <c r="AH2032" s="379"/>
      <c r="AI2032" s="381"/>
      <c r="AJ2032" s="384" t="str">
        <f t="shared" si="280"/>
        <v/>
      </c>
      <c r="AK2032" s="385" t="str">
        <f t="shared" si="281"/>
        <v/>
      </c>
      <c r="AL2032" s="388" t="str">
        <f t="shared" si="282"/>
        <v/>
      </c>
      <c r="AM2032" s="389" t="str">
        <f t="shared" si="283"/>
        <v/>
      </c>
      <c r="AN2032" s="388" t="str">
        <f t="shared" si="284"/>
        <v/>
      </c>
      <c r="AO2032" s="389" t="str">
        <f t="shared" si="285"/>
        <v/>
      </c>
      <c r="AP2032" s="423"/>
      <c r="AQ2032" s="423"/>
      <c r="AR2032" s="431" t="e">
        <f>VLOOKUP($B2032,'acc names'!$C$2:$D$12102,2,FALSE)</f>
        <v>#N/A</v>
      </c>
      <c r="AS2032" s="431" t="e">
        <f>VLOOKUP($AQ2032,software!$A$1:$B$14605,2,FALSE)</f>
        <v>#N/A</v>
      </c>
      <c r="AT2032" s="423"/>
      <c r="AV2032" s="423"/>
    </row>
    <row r="2033" spans="1:48" ht="12.75" x14ac:dyDescent="0.2">
      <c r="A2033" s="101"/>
      <c r="B2033" s="42"/>
      <c r="C2033" s="142"/>
      <c r="D2033" s="143"/>
      <c r="E2033" s="107"/>
      <c r="F2033" s="46"/>
      <c r="G2033" s="46"/>
      <c r="H2033" s="46"/>
      <c r="I2033" s="46"/>
      <c r="J2033" s="46"/>
      <c r="K2033" s="46"/>
      <c r="L2033" s="139"/>
      <c r="M2033" s="41"/>
      <c r="N2033" s="45"/>
      <c r="O2033" s="47"/>
      <c r="P2033" s="43"/>
      <c r="Q2033" s="71" t="e">
        <f>VLOOKUP(N2033,'error categories'!$A$2:$D$54,4,FALSE)</f>
        <v>#N/A</v>
      </c>
      <c r="R2033" s="72" t="e">
        <f>VLOOKUP(N2033,'error categories'!$A$2:$D$54,3,FALSE)</f>
        <v>#N/A</v>
      </c>
      <c r="S2033" s="374"/>
      <c r="T2033" s="377"/>
      <c r="U2033" s="378">
        <f t="shared" si="279"/>
        <v>0</v>
      </c>
      <c r="V2033" s="390"/>
      <c r="W2033" s="391"/>
      <c r="X2033" s="380"/>
      <c r="Y2033" s="380"/>
      <c r="Z2033" s="390"/>
      <c r="AA2033" s="392"/>
      <c r="AB2033" s="393"/>
      <c r="AC2033" s="394"/>
      <c r="AD2033" s="382">
        <f t="shared" si="286"/>
        <v>0</v>
      </c>
      <c r="AE2033" s="383">
        <f t="shared" si="287"/>
        <v>0</v>
      </c>
      <c r="AF2033" s="379"/>
      <c r="AG2033" s="381"/>
      <c r="AH2033" s="379"/>
      <c r="AI2033" s="381"/>
      <c r="AJ2033" s="384" t="str">
        <f t="shared" si="280"/>
        <v/>
      </c>
      <c r="AK2033" s="385" t="str">
        <f t="shared" si="281"/>
        <v/>
      </c>
      <c r="AL2033" s="388" t="str">
        <f t="shared" si="282"/>
        <v/>
      </c>
      <c r="AM2033" s="389" t="str">
        <f t="shared" si="283"/>
        <v/>
      </c>
      <c r="AN2033" s="388" t="str">
        <f t="shared" si="284"/>
        <v/>
      </c>
      <c r="AO2033" s="389" t="str">
        <f t="shared" si="285"/>
        <v/>
      </c>
      <c r="AP2033" s="423"/>
      <c r="AQ2033" s="423"/>
      <c r="AR2033" s="431" t="e">
        <f>VLOOKUP($B2033,'acc names'!$C$2:$D$12102,2,FALSE)</f>
        <v>#N/A</v>
      </c>
      <c r="AS2033" s="431" t="e">
        <f>VLOOKUP($AQ2033,software!$A$1:$B$14605,2,FALSE)</f>
        <v>#N/A</v>
      </c>
      <c r="AT2033" s="423"/>
      <c r="AV2033" s="423"/>
    </row>
    <row r="2034" spans="1:48" ht="12.75" x14ac:dyDescent="0.2">
      <c r="A2034" s="101"/>
      <c r="B2034" s="42"/>
      <c r="C2034" s="142"/>
      <c r="D2034" s="143"/>
      <c r="E2034" s="107"/>
      <c r="F2034" s="46"/>
      <c r="G2034" s="46"/>
      <c r="H2034" s="46"/>
      <c r="I2034" s="46"/>
      <c r="J2034" s="46"/>
      <c r="K2034" s="46"/>
      <c r="L2034" s="139"/>
      <c r="M2034" s="41"/>
      <c r="N2034" s="45"/>
      <c r="O2034" s="47"/>
      <c r="P2034" s="43"/>
      <c r="Q2034" s="71" t="e">
        <f>VLOOKUP(N2034,'error categories'!$A$2:$D$54,4,FALSE)</f>
        <v>#N/A</v>
      </c>
      <c r="R2034" s="72" t="e">
        <f>VLOOKUP(N2034,'error categories'!$A$2:$D$54,3,FALSE)</f>
        <v>#N/A</v>
      </c>
      <c r="S2034" s="374"/>
      <c r="T2034" s="377"/>
      <c r="U2034" s="378">
        <f t="shared" si="279"/>
        <v>0</v>
      </c>
      <c r="V2034" s="390"/>
      <c r="W2034" s="391"/>
      <c r="X2034" s="380"/>
      <c r="Y2034" s="380"/>
      <c r="Z2034" s="390"/>
      <c r="AA2034" s="392"/>
      <c r="AB2034" s="393"/>
      <c r="AC2034" s="394"/>
      <c r="AD2034" s="382">
        <f t="shared" si="286"/>
        <v>0</v>
      </c>
      <c r="AE2034" s="383">
        <f t="shared" si="287"/>
        <v>0</v>
      </c>
      <c r="AF2034" s="379"/>
      <c r="AG2034" s="381"/>
      <c r="AH2034" s="379"/>
      <c r="AI2034" s="381"/>
      <c r="AJ2034" s="384" t="str">
        <f t="shared" si="280"/>
        <v/>
      </c>
      <c r="AK2034" s="385" t="str">
        <f t="shared" si="281"/>
        <v/>
      </c>
      <c r="AL2034" s="388" t="str">
        <f t="shared" si="282"/>
        <v/>
      </c>
      <c r="AM2034" s="389" t="str">
        <f t="shared" si="283"/>
        <v/>
      </c>
      <c r="AN2034" s="388" t="str">
        <f t="shared" si="284"/>
        <v/>
      </c>
      <c r="AO2034" s="389" t="str">
        <f t="shared" si="285"/>
        <v/>
      </c>
      <c r="AP2034" s="423"/>
      <c r="AQ2034" s="423"/>
      <c r="AR2034" s="431" t="e">
        <f>VLOOKUP($B2034,'acc names'!$C$2:$D$12102,2,FALSE)</f>
        <v>#N/A</v>
      </c>
      <c r="AS2034" s="431" t="e">
        <f>VLOOKUP($AQ2034,software!$A$1:$B$14605,2,FALSE)</f>
        <v>#N/A</v>
      </c>
      <c r="AT2034" s="423"/>
      <c r="AV2034" s="423"/>
    </row>
    <row r="2035" spans="1:48" ht="12.75" x14ac:dyDescent="0.2">
      <c r="A2035" s="101"/>
      <c r="B2035" s="42"/>
      <c r="C2035" s="142"/>
      <c r="D2035" s="143"/>
      <c r="E2035" s="107"/>
      <c r="F2035" s="46"/>
      <c r="G2035" s="46"/>
      <c r="H2035" s="46"/>
      <c r="I2035" s="46"/>
      <c r="J2035" s="46"/>
      <c r="K2035" s="46"/>
      <c r="L2035" s="139"/>
      <c r="M2035" s="41"/>
      <c r="N2035" s="45"/>
      <c r="O2035" s="47"/>
      <c r="P2035" s="43"/>
      <c r="Q2035" s="71" t="e">
        <f>VLOOKUP(N2035,'error categories'!$A$2:$D$54,4,FALSE)</f>
        <v>#N/A</v>
      </c>
      <c r="R2035" s="72" t="e">
        <f>VLOOKUP(N2035,'error categories'!$A$2:$D$54,3,FALSE)</f>
        <v>#N/A</v>
      </c>
      <c r="S2035" s="374"/>
      <c r="T2035" s="377"/>
      <c r="U2035" s="378">
        <f t="shared" si="279"/>
        <v>0</v>
      </c>
      <c r="V2035" s="379"/>
      <c r="W2035" s="380"/>
      <c r="X2035" s="380"/>
      <c r="Y2035" s="380"/>
      <c r="Z2035" s="379"/>
      <c r="AA2035" s="381"/>
      <c r="AB2035" s="379"/>
      <c r="AC2035" s="380"/>
      <c r="AD2035" s="382">
        <f t="shared" si="286"/>
        <v>0</v>
      </c>
      <c r="AE2035" s="383">
        <f t="shared" si="287"/>
        <v>0</v>
      </c>
      <c r="AF2035" s="379"/>
      <c r="AG2035" s="381"/>
      <c r="AH2035" s="379"/>
      <c r="AI2035" s="381"/>
      <c r="AJ2035" s="384" t="str">
        <f t="shared" si="280"/>
        <v/>
      </c>
      <c r="AK2035" s="385" t="str">
        <f t="shared" si="281"/>
        <v/>
      </c>
      <c r="AL2035" s="388" t="str">
        <f t="shared" si="282"/>
        <v/>
      </c>
      <c r="AM2035" s="389" t="str">
        <f t="shared" si="283"/>
        <v/>
      </c>
      <c r="AN2035" s="388" t="str">
        <f t="shared" si="284"/>
        <v/>
      </c>
      <c r="AO2035" s="389" t="str">
        <f t="shared" si="285"/>
        <v/>
      </c>
      <c r="AP2035" s="423"/>
      <c r="AQ2035" s="423"/>
      <c r="AR2035" s="431" t="e">
        <f>VLOOKUP($B2035,'acc names'!$C$2:$D$12102,2,FALSE)</f>
        <v>#N/A</v>
      </c>
      <c r="AS2035" s="431" t="e">
        <f>VLOOKUP($AQ2035,software!$A$1:$B$14605,2,FALSE)</f>
        <v>#N/A</v>
      </c>
      <c r="AT2035" s="423"/>
      <c r="AV2035" s="423"/>
    </row>
    <row r="2036" spans="1:48" ht="12.75" x14ac:dyDescent="0.2">
      <c r="A2036" s="101"/>
      <c r="B2036" s="42"/>
      <c r="C2036" s="142"/>
      <c r="D2036" s="143"/>
      <c r="E2036" s="107"/>
      <c r="F2036" s="46"/>
      <c r="G2036" s="46"/>
      <c r="H2036" s="46"/>
      <c r="I2036" s="46"/>
      <c r="J2036" s="46"/>
      <c r="K2036" s="46"/>
      <c r="L2036" s="139"/>
      <c r="M2036" s="41"/>
      <c r="N2036" s="45"/>
      <c r="O2036" s="47"/>
      <c r="P2036" s="43"/>
      <c r="Q2036" s="71" t="e">
        <f>VLOOKUP(N2036,'error categories'!$A$2:$D$54,4,FALSE)</f>
        <v>#N/A</v>
      </c>
      <c r="R2036" s="72" t="e">
        <f>VLOOKUP(N2036,'error categories'!$A$2:$D$54,3,FALSE)</f>
        <v>#N/A</v>
      </c>
      <c r="S2036" s="374"/>
      <c r="T2036" s="377"/>
      <c r="U2036" s="378">
        <f t="shared" si="279"/>
        <v>0</v>
      </c>
      <c r="V2036" s="390"/>
      <c r="W2036" s="391"/>
      <c r="X2036" s="380"/>
      <c r="Y2036" s="380"/>
      <c r="Z2036" s="390"/>
      <c r="AA2036" s="392"/>
      <c r="AB2036" s="393"/>
      <c r="AC2036" s="394"/>
      <c r="AD2036" s="382">
        <f t="shared" si="286"/>
        <v>0</v>
      </c>
      <c r="AE2036" s="383">
        <f t="shared" si="287"/>
        <v>0</v>
      </c>
      <c r="AF2036" s="379"/>
      <c r="AG2036" s="381"/>
      <c r="AH2036" s="379"/>
      <c r="AI2036" s="381"/>
      <c r="AJ2036" s="384" t="str">
        <f t="shared" si="280"/>
        <v/>
      </c>
      <c r="AK2036" s="385" t="str">
        <f t="shared" si="281"/>
        <v/>
      </c>
      <c r="AL2036" s="388" t="str">
        <f t="shared" si="282"/>
        <v/>
      </c>
      <c r="AM2036" s="389" t="str">
        <f t="shared" si="283"/>
        <v/>
      </c>
      <c r="AN2036" s="388" t="str">
        <f t="shared" si="284"/>
        <v/>
      </c>
      <c r="AO2036" s="389" t="str">
        <f t="shared" si="285"/>
        <v/>
      </c>
      <c r="AP2036" s="423"/>
      <c r="AQ2036" s="423"/>
      <c r="AR2036" s="431" t="e">
        <f>VLOOKUP($B2036,'acc names'!$C$2:$D$12102,2,FALSE)</f>
        <v>#N/A</v>
      </c>
      <c r="AS2036" s="431" t="e">
        <f>VLOOKUP($AQ2036,software!$A$1:$B$14605,2,FALSE)</f>
        <v>#N/A</v>
      </c>
      <c r="AT2036" s="423"/>
      <c r="AV2036" s="423"/>
    </row>
    <row r="2037" spans="1:48" ht="12.75" x14ac:dyDescent="0.2">
      <c r="A2037" s="101"/>
      <c r="B2037" s="42"/>
      <c r="C2037" s="142"/>
      <c r="D2037" s="143"/>
      <c r="E2037" s="107"/>
      <c r="F2037" s="46"/>
      <c r="G2037" s="46"/>
      <c r="H2037" s="46"/>
      <c r="I2037" s="46"/>
      <c r="J2037" s="46"/>
      <c r="K2037" s="46"/>
      <c r="L2037" s="139"/>
      <c r="M2037" s="41"/>
      <c r="N2037" s="45"/>
      <c r="O2037" s="47"/>
      <c r="P2037" s="43"/>
      <c r="Q2037" s="71" t="e">
        <f>VLOOKUP(N2037,'error categories'!$A$2:$D$54,4,FALSE)</f>
        <v>#N/A</v>
      </c>
      <c r="R2037" s="72" t="e">
        <f>VLOOKUP(N2037,'error categories'!$A$2:$D$54,3,FALSE)</f>
        <v>#N/A</v>
      </c>
      <c r="S2037" s="374"/>
      <c r="T2037" s="377"/>
      <c r="U2037" s="378">
        <f t="shared" si="279"/>
        <v>0</v>
      </c>
      <c r="V2037" s="379"/>
      <c r="W2037" s="380"/>
      <c r="X2037" s="380"/>
      <c r="Y2037" s="380"/>
      <c r="Z2037" s="379"/>
      <c r="AA2037" s="381"/>
      <c r="AB2037" s="379"/>
      <c r="AC2037" s="380"/>
      <c r="AD2037" s="382">
        <f t="shared" si="286"/>
        <v>0</v>
      </c>
      <c r="AE2037" s="383">
        <f t="shared" si="287"/>
        <v>0</v>
      </c>
      <c r="AF2037" s="379"/>
      <c r="AG2037" s="381"/>
      <c r="AH2037" s="379"/>
      <c r="AI2037" s="381"/>
      <c r="AJ2037" s="384" t="str">
        <f t="shared" si="280"/>
        <v/>
      </c>
      <c r="AK2037" s="385" t="str">
        <f t="shared" si="281"/>
        <v/>
      </c>
      <c r="AL2037" s="388" t="str">
        <f t="shared" si="282"/>
        <v/>
      </c>
      <c r="AM2037" s="389" t="str">
        <f t="shared" si="283"/>
        <v/>
      </c>
      <c r="AN2037" s="388" t="str">
        <f t="shared" si="284"/>
        <v/>
      </c>
      <c r="AO2037" s="389" t="str">
        <f t="shared" si="285"/>
        <v/>
      </c>
      <c r="AP2037" s="423"/>
      <c r="AQ2037" s="423"/>
      <c r="AR2037" s="431" t="e">
        <f>VLOOKUP($B2037,'acc names'!$C$2:$D$12102,2,FALSE)</f>
        <v>#N/A</v>
      </c>
      <c r="AS2037" s="431" t="e">
        <f>VLOOKUP($AQ2037,software!$A$1:$B$14605,2,FALSE)</f>
        <v>#N/A</v>
      </c>
      <c r="AT2037" s="423"/>
      <c r="AV2037" s="423"/>
    </row>
    <row r="2038" spans="1:48" ht="12.75" x14ac:dyDescent="0.2">
      <c r="A2038" s="101"/>
      <c r="B2038" s="42"/>
      <c r="C2038" s="142"/>
      <c r="D2038" s="143"/>
      <c r="E2038" s="107"/>
      <c r="F2038" s="46"/>
      <c r="G2038" s="46"/>
      <c r="H2038" s="46"/>
      <c r="I2038" s="46"/>
      <c r="J2038" s="46"/>
      <c r="K2038" s="46"/>
      <c r="L2038" s="139"/>
      <c r="M2038" s="41"/>
      <c r="N2038" s="45"/>
      <c r="O2038" s="47"/>
      <c r="P2038" s="43"/>
      <c r="Q2038" s="71" t="e">
        <f>VLOOKUP(N2038,'error categories'!$A$2:$D$54,4,FALSE)</f>
        <v>#N/A</v>
      </c>
      <c r="R2038" s="72" t="e">
        <f>VLOOKUP(N2038,'error categories'!$A$2:$D$54,3,FALSE)</f>
        <v>#N/A</v>
      </c>
      <c r="S2038" s="374"/>
      <c r="T2038" s="377"/>
      <c r="U2038" s="378">
        <f t="shared" si="279"/>
        <v>0</v>
      </c>
      <c r="V2038" s="379"/>
      <c r="W2038" s="380"/>
      <c r="X2038" s="380"/>
      <c r="Y2038" s="380"/>
      <c r="Z2038" s="379"/>
      <c r="AA2038" s="381"/>
      <c r="AB2038" s="379"/>
      <c r="AC2038" s="380"/>
      <c r="AD2038" s="382">
        <f t="shared" si="286"/>
        <v>0</v>
      </c>
      <c r="AE2038" s="383">
        <f t="shared" si="287"/>
        <v>0</v>
      </c>
      <c r="AF2038" s="379"/>
      <c r="AG2038" s="381"/>
      <c r="AH2038" s="379"/>
      <c r="AI2038" s="381"/>
      <c r="AJ2038" s="384" t="str">
        <f t="shared" si="280"/>
        <v/>
      </c>
      <c r="AK2038" s="385" t="str">
        <f t="shared" si="281"/>
        <v/>
      </c>
      <c r="AL2038" s="388" t="str">
        <f t="shared" si="282"/>
        <v/>
      </c>
      <c r="AM2038" s="389" t="str">
        <f t="shared" si="283"/>
        <v/>
      </c>
      <c r="AN2038" s="388" t="str">
        <f t="shared" si="284"/>
        <v/>
      </c>
      <c r="AO2038" s="389" t="str">
        <f t="shared" si="285"/>
        <v/>
      </c>
      <c r="AP2038" s="423"/>
      <c r="AQ2038" s="423"/>
      <c r="AR2038" s="431" t="e">
        <f>VLOOKUP($B2038,'acc names'!$C$2:$D$12102,2,FALSE)</f>
        <v>#N/A</v>
      </c>
      <c r="AS2038" s="431" t="e">
        <f>VLOOKUP($AQ2038,software!$A$1:$B$14605,2,FALSE)</f>
        <v>#N/A</v>
      </c>
      <c r="AT2038" s="423"/>
      <c r="AV2038" s="423"/>
    </row>
    <row r="2039" spans="1:48" ht="12.75" x14ac:dyDescent="0.2">
      <c r="A2039" s="101"/>
      <c r="B2039" s="42"/>
      <c r="C2039" s="142"/>
      <c r="D2039" s="143"/>
      <c r="E2039" s="107"/>
      <c r="F2039" s="46"/>
      <c r="G2039" s="46"/>
      <c r="H2039" s="46"/>
      <c r="I2039" s="46"/>
      <c r="J2039" s="46"/>
      <c r="K2039" s="46"/>
      <c r="L2039" s="139"/>
      <c r="M2039" s="41"/>
      <c r="N2039" s="45"/>
      <c r="O2039" s="47"/>
      <c r="P2039" s="43"/>
      <c r="Q2039" s="71" t="e">
        <f>VLOOKUP(N2039,'error categories'!$A$2:$D$54,4,FALSE)</f>
        <v>#N/A</v>
      </c>
      <c r="R2039" s="72" t="e">
        <f>VLOOKUP(N2039,'error categories'!$A$2:$D$54,3,FALSE)</f>
        <v>#N/A</v>
      </c>
      <c r="S2039" s="374"/>
      <c r="T2039" s="377"/>
      <c r="U2039" s="378">
        <f t="shared" si="279"/>
        <v>0</v>
      </c>
      <c r="V2039" s="379"/>
      <c r="W2039" s="380"/>
      <c r="X2039" s="380"/>
      <c r="Y2039" s="380"/>
      <c r="Z2039" s="379"/>
      <c r="AA2039" s="381"/>
      <c r="AB2039" s="379"/>
      <c r="AC2039" s="380"/>
      <c r="AD2039" s="382">
        <f t="shared" si="286"/>
        <v>0</v>
      </c>
      <c r="AE2039" s="383">
        <f t="shared" si="287"/>
        <v>0</v>
      </c>
      <c r="AF2039" s="379"/>
      <c r="AG2039" s="381"/>
      <c r="AH2039" s="379"/>
      <c r="AI2039" s="381"/>
      <c r="AJ2039" s="384" t="str">
        <f t="shared" si="280"/>
        <v/>
      </c>
      <c r="AK2039" s="385" t="str">
        <f t="shared" si="281"/>
        <v/>
      </c>
      <c r="AL2039" s="388" t="str">
        <f t="shared" si="282"/>
        <v/>
      </c>
      <c r="AM2039" s="389" t="str">
        <f t="shared" si="283"/>
        <v/>
      </c>
      <c r="AN2039" s="388" t="str">
        <f t="shared" si="284"/>
        <v/>
      </c>
      <c r="AO2039" s="389" t="str">
        <f t="shared" si="285"/>
        <v/>
      </c>
      <c r="AP2039" s="423"/>
      <c r="AQ2039" s="423"/>
      <c r="AR2039" s="431" t="e">
        <f>VLOOKUP($B2039,'acc names'!$C$2:$D$12102,2,FALSE)</f>
        <v>#N/A</v>
      </c>
      <c r="AS2039" s="431" t="e">
        <f>VLOOKUP($AQ2039,software!$A$1:$B$14605,2,FALSE)</f>
        <v>#N/A</v>
      </c>
      <c r="AT2039" s="423"/>
      <c r="AV2039" s="423"/>
    </row>
    <row r="2040" spans="1:48" ht="12.75" x14ac:dyDescent="0.2">
      <c r="A2040" s="101"/>
      <c r="B2040" s="42"/>
      <c r="C2040" s="142"/>
      <c r="D2040" s="143"/>
      <c r="E2040" s="107"/>
      <c r="F2040" s="46"/>
      <c r="G2040" s="46"/>
      <c r="H2040" s="46"/>
      <c r="I2040" s="46"/>
      <c r="J2040" s="46"/>
      <c r="K2040" s="46"/>
      <c r="L2040" s="139"/>
      <c r="M2040" s="41"/>
      <c r="N2040" s="45"/>
      <c r="O2040" s="47"/>
      <c r="P2040" s="43"/>
      <c r="Q2040" s="71" t="e">
        <f>VLOOKUP(N2040,'error categories'!$A$2:$D$54,4,FALSE)</f>
        <v>#N/A</v>
      </c>
      <c r="R2040" s="72" t="e">
        <f>VLOOKUP(N2040,'error categories'!$A$2:$D$54,3,FALSE)</f>
        <v>#N/A</v>
      </c>
      <c r="S2040" s="374"/>
      <c r="T2040" s="377"/>
      <c r="U2040" s="378">
        <f t="shared" si="279"/>
        <v>0</v>
      </c>
      <c r="V2040" s="379"/>
      <c r="W2040" s="380"/>
      <c r="X2040" s="380"/>
      <c r="Y2040" s="380"/>
      <c r="Z2040" s="379"/>
      <c r="AA2040" s="381"/>
      <c r="AB2040" s="379"/>
      <c r="AC2040" s="380"/>
      <c r="AD2040" s="382">
        <f t="shared" si="286"/>
        <v>0</v>
      </c>
      <c r="AE2040" s="383">
        <f t="shared" si="287"/>
        <v>0</v>
      </c>
      <c r="AF2040" s="379"/>
      <c r="AG2040" s="381"/>
      <c r="AH2040" s="379"/>
      <c r="AI2040" s="381"/>
      <c r="AJ2040" s="384" t="str">
        <f t="shared" si="280"/>
        <v/>
      </c>
      <c r="AK2040" s="385" t="str">
        <f t="shared" si="281"/>
        <v/>
      </c>
      <c r="AL2040" s="388" t="str">
        <f t="shared" si="282"/>
        <v/>
      </c>
      <c r="AM2040" s="389" t="str">
        <f t="shared" si="283"/>
        <v/>
      </c>
      <c r="AN2040" s="388" t="str">
        <f t="shared" si="284"/>
        <v/>
      </c>
      <c r="AO2040" s="389" t="str">
        <f t="shared" si="285"/>
        <v/>
      </c>
      <c r="AP2040" s="423"/>
      <c r="AQ2040" s="423"/>
      <c r="AR2040" s="431" t="e">
        <f>VLOOKUP($B2040,'acc names'!$C$2:$D$12102,2,FALSE)</f>
        <v>#N/A</v>
      </c>
      <c r="AS2040" s="431" t="e">
        <f>VLOOKUP($AQ2040,software!$A$1:$B$14605,2,FALSE)</f>
        <v>#N/A</v>
      </c>
      <c r="AT2040" s="423"/>
      <c r="AV2040" s="423"/>
    </row>
    <row r="2041" spans="1:48" ht="12.75" x14ac:dyDescent="0.2">
      <c r="A2041" s="101"/>
      <c r="B2041" s="42"/>
      <c r="C2041" s="142"/>
      <c r="D2041" s="143"/>
      <c r="E2041" s="107"/>
      <c r="F2041" s="46"/>
      <c r="G2041" s="46"/>
      <c r="H2041" s="46"/>
      <c r="I2041" s="46"/>
      <c r="J2041" s="46"/>
      <c r="K2041" s="46"/>
      <c r="L2041" s="139"/>
      <c r="M2041" s="41"/>
      <c r="N2041" s="45"/>
      <c r="O2041" s="47"/>
      <c r="P2041" s="43"/>
      <c r="Q2041" s="71" t="e">
        <f>VLOOKUP(N2041,'error categories'!$A$2:$D$54,4,FALSE)</f>
        <v>#N/A</v>
      </c>
      <c r="R2041" s="72" t="e">
        <f>VLOOKUP(N2041,'error categories'!$A$2:$D$54,3,FALSE)</f>
        <v>#N/A</v>
      </c>
      <c r="S2041" s="374"/>
      <c r="T2041" s="377"/>
      <c r="U2041" s="378">
        <f t="shared" si="279"/>
        <v>0</v>
      </c>
      <c r="V2041" s="379"/>
      <c r="W2041" s="380"/>
      <c r="X2041" s="380"/>
      <c r="Y2041" s="380"/>
      <c r="Z2041" s="379"/>
      <c r="AA2041" s="381"/>
      <c r="AB2041" s="379"/>
      <c r="AC2041" s="380"/>
      <c r="AD2041" s="382">
        <f t="shared" si="286"/>
        <v>0</v>
      </c>
      <c r="AE2041" s="383">
        <f t="shared" si="287"/>
        <v>0</v>
      </c>
      <c r="AF2041" s="379"/>
      <c r="AG2041" s="381"/>
      <c r="AH2041" s="379"/>
      <c r="AI2041" s="381"/>
      <c r="AJ2041" s="384" t="str">
        <f t="shared" si="280"/>
        <v/>
      </c>
      <c r="AK2041" s="385" t="str">
        <f t="shared" si="281"/>
        <v/>
      </c>
      <c r="AL2041" s="388" t="str">
        <f t="shared" si="282"/>
        <v/>
      </c>
      <c r="AM2041" s="389" t="str">
        <f t="shared" si="283"/>
        <v/>
      </c>
      <c r="AN2041" s="388" t="str">
        <f t="shared" si="284"/>
        <v/>
      </c>
      <c r="AO2041" s="389" t="str">
        <f t="shared" si="285"/>
        <v/>
      </c>
      <c r="AP2041" s="423"/>
      <c r="AQ2041" s="423"/>
      <c r="AR2041" s="431" t="e">
        <f>VLOOKUP($B2041,'acc names'!$C$2:$D$12102,2,FALSE)</f>
        <v>#N/A</v>
      </c>
      <c r="AS2041" s="431" t="e">
        <f>VLOOKUP($AQ2041,software!$A$1:$B$14605,2,FALSE)</f>
        <v>#N/A</v>
      </c>
      <c r="AT2041" s="423"/>
      <c r="AV2041" s="423"/>
    </row>
    <row r="2042" spans="1:48" ht="12.75" x14ac:dyDescent="0.2">
      <c r="A2042" s="101"/>
      <c r="B2042" s="42"/>
      <c r="C2042" s="142"/>
      <c r="D2042" s="143"/>
      <c r="E2042" s="107"/>
      <c r="F2042" s="46"/>
      <c r="G2042" s="46"/>
      <c r="H2042" s="46"/>
      <c r="I2042" s="46"/>
      <c r="J2042" s="46"/>
      <c r="K2042" s="46"/>
      <c r="L2042" s="139"/>
      <c r="M2042" s="41"/>
      <c r="N2042" s="45"/>
      <c r="O2042" s="47"/>
      <c r="P2042" s="43"/>
      <c r="Q2042" s="71" t="e">
        <f>VLOOKUP(N2042,'error categories'!$A$2:$D$54,4,FALSE)</f>
        <v>#N/A</v>
      </c>
      <c r="R2042" s="72" t="e">
        <f>VLOOKUP(N2042,'error categories'!$A$2:$D$54,3,FALSE)</f>
        <v>#N/A</v>
      </c>
      <c r="S2042" s="374"/>
      <c r="T2042" s="377"/>
      <c r="U2042" s="378">
        <f t="shared" si="279"/>
        <v>0</v>
      </c>
      <c r="V2042" s="379"/>
      <c r="W2042" s="380"/>
      <c r="X2042" s="380"/>
      <c r="Y2042" s="380"/>
      <c r="Z2042" s="379"/>
      <c r="AA2042" s="381"/>
      <c r="AB2042" s="379"/>
      <c r="AC2042" s="380"/>
      <c r="AD2042" s="382">
        <f t="shared" si="286"/>
        <v>0</v>
      </c>
      <c r="AE2042" s="383">
        <f t="shared" si="287"/>
        <v>0</v>
      </c>
      <c r="AF2042" s="379"/>
      <c r="AG2042" s="381"/>
      <c r="AH2042" s="379"/>
      <c r="AI2042" s="381"/>
      <c r="AJ2042" s="384" t="str">
        <f t="shared" si="280"/>
        <v/>
      </c>
      <c r="AK2042" s="385" t="str">
        <f t="shared" si="281"/>
        <v/>
      </c>
      <c r="AL2042" s="388" t="str">
        <f t="shared" si="282"/>
        <v/>
      </c>
      <c r="AM2042" s="389" t="str">
        <f t="shared" si="283"/>
        <v/>
      </c>
      <c r="AN2042" s="388" t="str">
        <f t="shared" si="284"/>
        <v/>
      </c>
      <c r="AO2042" s="389" t="str">
        <f t="shared" si="285"/>
        <v/>
      </c>
      <c r="AP2042" s="423"/>
      <c r="AQ2042" s="423"/>
      <c r="AR2042" s="431" t="e">
        <f>VLOOKUP($B2042,'acc names'!$C$2:$D$12102,2,FALSE)</f>
        <v>#N/A</v>
      </c>
      <c r="AS2042" s="431" t="e">
        <f>VLOOKUP($AQ2042,software!$A$1:$B$14605,2,FALSE)</f>
        <v>#N/A</v>
      </c>
      <c r="AT2042" s="423"/>
      <c r="AV2042" s="423"/>
    </row>
    <row r="2043" spans="1:48" ht="12.75" x14ac:dyDescent="0.2">
      <c r="A2043" s="101"/>
      <c r="B2043" s="42"/>
      <c r="C2043" s="142"/>
      <c r="D2043" s="143"/>
      <c r="E2043" s="107"/>
      <c r="F2043" s="46"/>
      <c r="G2043" s="46"/>
      <c r="H2043" s="46"/>
      <c r="I2043" s="46"/>
      <c r="J2043" s="46"/>
      <c r="K2043" s="46"/>
      <c r="L2043" s="139"/>
      <c r="M2043" s="41"/>
      <c r="N2043" s="45"/>
      <c r="O2043" s="47"/>
      <c r="P2043" s="43"/>
      <c r="Q2043" s="71" t="e">
        <f>VLOOKUP(N2043,'error categories'!$A$2:$D$54,4,FALSE)</f>
        <v>#N/A</v>
      </c>
      <c r="R2043" s="72" t="e">
        <f>VLOOKUP(N2043,'error categories'!$A$2:$D$54,3,FALSE)</f>
        <v>#N/A</v>
      </c>
      <c r="S2043" s="374"/>
      <c r="T2043" s="377"/>
      <c r="U2043" s="378">
        <f t="shared" si="279"/>
        <v>0</v>
      </c>
      <c r="V2043" s="390"/>
      <c r="W2043" s="391"/>
      <c r="X2043" s="380"/>
      <c r="Y2043" s="380"/>
      <c r="Z2043" s="390"/>
      <c r="AA2043" s="392"/>
      <c r="AB2043" s="393"/>
      <c r="AC2043" s="394"/>
      <c r="AD2043" s="382">
        <f t="shared" si="286"/>
        <v>0</v>
      </c>
      <c r="AE2043" s="383">
        <f t="shared" si="287"/>
        <v>0</v>
      </c>
      <c r="AF2043" s="379"/>
      <c r="AG2043" s="381"/>
      <c r="AH2043" s="379"/>
      <c r="AI2043" s="381"/>
      <c r="AJ2043" s="384" t="str">
        <f t="shared" si="280"/>
        <v/>
      </c>
      <c r="AK2043" s="385" t="str">
        <f t="shared" si="281"/>
        <v/>
      </c>
      <c r="AL2043" s="388" t="str">
        <f t="shared" si="282"/>
        <v/>
      </c>
      <c r="AM2043" s="389" t="str">
        <f t="shared" si="283"/>
        <v/>
      </c>
      <c r="AN2043" s="388" t="str">
        <f t="shared" si="284"/>
        <v/>
      </c>
      <c r="AO2043" s="389" t="str">
        <f t="shared" si="285"/>
        <v/>
      </c>
      <c r="AP2043" s="423"/>
      <c r="AQ2043" s="423"/>
      <c r="AR2043" s="431" t="e">
        <f>VLOOKUP($B2043,'acc names'!$C$2:$D$12102,2,FALSE)</f>
        <v>#N/A</v>
      </c>
      <c r="AS2043" s="431" t="e">
        <f>VLOOKUP($AQ2043,software!$A$1:$B$14605,2,FALSE)</f>
        <v>#N/A</v>
      </c>
      <c r="AT2043" s="423"/>
      <c r="AV2043" s="423"/>
    </row>
    <row r="2044" spans="1:48" ht="12.75" x14ac:dyDescent="0.2">
      <c r="A2044" s="101"/>
      <c r="B2044" s="42"/>
      <c r="C2044" s="142"/>
      <c r="D2044" s="143"/>
      <c r="E2044" s="107"/>
      <c r="F2044" s="46"/>
      <c r="G2044" s="46"/>
      <c r="H2044" s="46"/>
      <c r="I2044" s="46"/>
      <c r="J2044" s="46"/>
      <c r="K2044" s="46"/>
      <c r="L2044" s="139"/>
      <c r="M2044" s="41"/>
      <c r="N2044" s="45"/>
      <c r="O2044" s="47"/>
      <c r="P2044" s="43"/>
      <c r="Q2044" s="71" t="e">
        <f>VLOOKUP(N2044,'error categories'!$A$2:$D$54,4,FALSE)</f>
        <v>#N/A</v>
      </c>
      <c r="R2044" s="72" t="e">
        <f>VLOOKUP(N2044,'error categories'!$A$2:$D$54,3,FALSE)</f>
        <v>#N/A</v>
      </c>
      <c r="S2044" s="374"/>
      <c r="T2044" s="377"/>
      <c r="U2044" s="378">
        <f t="shared" si="279"/>
        <v>0</v>
      </c>
      <c r="V2044" s="390"/>
      <c r="W2044" s="391"/>
      <c r="X2044" s="380"/>
      <c r="Y2044" s="380"/>
      <c r="Z2044" s="390"/>
      <c r="AA2044" s="392"/>
      <c r="AB2044" s="393"/>
      <c r="AC2044" s="394"/>
      <c r="AD2044" s="382">
        <f t="shared" si="286"/>
        <v>0</v>
      </c>
      <c r="AE2044" s="383">
        <f t="shared" si="287"/>
        <v>0</v>
      </c>
      <c r="AF2044" s="379"/>
      <c r="AG2044" s="381"/>
      <c r="AH2044" s="379"/>
      <c r="AI2044" s="381"/>
      <c r="AJ2044" s="384" t="str">
        <f t="shared" si="280"/>
        <v/>
      </c>
      <c r="AK2044" s="385" t="str">
        <f t="shared" si="281"/>
        <v/>
      </c>
      <c r="AL2044" s="388" t="str">
        <f t="shared" si="282"/>
        <v/>
      </c>
      <c r="AM2044" s="389" t="str">
        <f t="shared" si="283"/>
        <v/>
      </c>
      <c r="AN2044" s="388" t="str">
        <f t="shared" si="284"/>
        <v/>
      </c>
      <c r="AO2044" s="389" t="str">
        <f t="shared" si="285"/>
        <v/>
      </c>
      <c r="AP2044" s="423"/>
      <c r="AQ2044" s="423"/>
      <c r="AR2044" s="431" t="e">
        <f>VLOOKUP($B2044,'acc names'!$C$2:$D$12102,2,FALSE)</f>
        <v>#N/A</v>
      </c>
      <c r="AS2044" s="431" t="e">
        <f>VLOOKUP($AQ2044,software!$A$1:$B$14605,2,FALSE)</f>
        <v>#N/A</v>
      </c>
      <c r="AT2044" s="423"/>
      <c r="AV2044" s="423"/>
    </row>
    <row r="2045" spans="1:48" ht="12.75" x14ac:dyDescent="0.2">
      <c r="A2045" s="101"/>
      <c r="B2045" s="42"/>
      <c r="C2045" s="142"/>
      <c r="D2045" s="143"/>
      <c r="E2045" s="107"/>
      <c r="F2045" s="46"/>
      <c r="G2045" s="46"/>
      <c r="H2045" s="46"/>
      <c r="I2045" s="46"/>
      <c r="J2045" s="46"/>
      <c r="K2045" s="46"/>
      <c r="L2045" s="139"/>
      <c r="M2045" s="41"/>
      <c r="N2045" s="45"/>
      <c r="O2045" s="47"/>
      <c r="P2045" s="43"/>
      <c r="Q2045" s="71" t="e">
        <f>VLOOKUP(N2045,'error categories'!$A$2:$D$54,4,FALSE)</f>
        <v>#N/A</v>
      </c>
      <c r="R2045" s="72" t="e">
        <f>VLOOKUP(N2045,'error categories'!$A$2:$D$54,3,FALSE)</f>
        <v>#N/A</v>
      </c>
      <c r="S2045" s="374"/>
      <c r="T2045" s="377"/>
      <c r="U2045" s="378">
        <f t="shared" si="279"/>
        <v>0</v>
      </c>
      <c r="V2045" s="390"/>
      <c r="W2045" s="391"/>
      <c r="X2045" s="380"/>
      <c r="Y2045" s="380"/>
      <c r="Z2045" s="390"/>
      <c r="AA2045" s="392"/>
      <c r="AB2045" s="393"/>
      <c r="AC2045" s="394"/>
      <c r="AD2045" s="382">
        <f t="shared" si="286"/>
        <v>0</v>
      </c>
      <c r="AE2045" s="383">
        <f t="shared" si="287"/>
        <v>0</v>
      </c>
      <c r="AF2045" s="379"/>
      <c r="AG2045" s="381"/>
      <c r="AH2045" s="379"/>
      <c r="AI2045" s="381"/>
      <c r="AJ2045" s="384" t="str">
        <f t="shared" si="280"/>
        <v/>
      </c>
      <c r="AK2045" s="385" t="str">
        <f t="shared" si="281"/>
        <v/>
      </c>
      <c r="AL2045" s="388" t="str">
        <f t="shared" si="282"/>
        <v/>
      </c>
      <c r="AM2045" s="389" t="str">
        <f t="shared" si="283"/>
        <v/>
      </c>
      <c r="AN2045" s="388" t="str">
        <f t="shared" si="284"/>
        <v/>
      </c>
      <c r="AO2045" s="389" t="str">
        <f t="shared" si="285"/>
        <v/>
      </c>
      <c r="AP2045" s="423"/>
      <c r="AQ2045" s="423"/>
      <c r="AR2045" s="431" t="e">
        <f>VLOOKUP($B2045,'acc names'!$C$2:$D$12102,2,FALSE)</f>
        <v>#N/A</v>
      </c>
      <c r="AS2045" s="431" t="e">
        <f>VLOOKUP($AQ2045,software!$A$1:$B$14605,2,FALSE)</f>
        <v>#N/A</v>
      </c>
      <c r="AT2045" s="423"/>
      <c r="AV2045" s="423"/>
    </row>
    <row r="2046" spans="1:48" ht="12.75" x14ac:dyDescent="0.2">
      <c r="A2046" s="101"/>
      <c r="B2046" s="42"/>
      <c r="C2046" s="142"/>
      <c r="D2046" s="143"/>
      <c r="E2046" s="107"/>
      <c r="F2046" s="46"/>
      <c r="G2046" s="46"/>
      <c r="H2046" s="46"/>
      <c r="I2046" s="46"/>
      <c r="J2046" s="46"/>
      <c r="K2046" s="46"/>
      <c r="L2046" s="139"/>
      <c r="M2046" s="41"/>
      <c r="N2046" s="45"/>
      <c r="O2046" s="47"/>
      <c r="P2046" s="43"/>
      <c r="Q2046" s="71" t="e">
        <f>VLOOKUP(N2046,'error categories'!$A$2:$D$54,4,FALSE)</f>
        <v>#N/A</v>
      </c>
      <c r="R2046" s="72" t="e">
        <f>VLOOKUP(N2046,'error categories'!$A$2:$D$54,3,FALSE)</f>
        <v>#N/A</v>
      </c>
      <c r="S2046" s="374"/>
      <c r="T2046" s="377"/>
      <c r="U2046" s="378">
        <f t="shared" si="279"/>
        <v>0</v>
      </c>
      <c r="V2046" s="390"/>
      <c r="W2046" s="391"/>
      <c r="X2046" s="380"/>
      <c r="Y2046" s="380"/>
      <c r="Z2046" s="390"/>
      <c r="AA2046" s="392"/>
      <c r="AB2046" s="393"/>
      <c r="AC2046" s="394"/>
      <c r="AD2046" s="382">
        <f t="shared" si="286"/>
        <v>0</v>
      </c>
      <c r="AE2046" s="383">
        <f t="shared" si="287"/>
        <v>0</v>
      </c>
      <c r="AF2046" s="379"/>
      <c r="AG2046" s="381"/>
      <c r="AH2046" s="379"/>
      <c r="AI2046" s="381"/>
      <c r="AJ2046" s="384" t="str">
        <f t="shared" si="280"/>
        <v/>
      </c>
      <c r="AK2046" s="385" t="str">
        <f t="shared" si="281"/>
        <v/>
      </c>
      <c r="AL2046" s="388" t="str">
        <f t="shared" si="282"/>
        <v/>
      </c>
      <c r="AM2046" s="389" t="str">
        <f t="shared" si="283"/>
        <v/>
      </c>
      <c r="AN2046" s="388" t="str">
        <f t="shared" si="284"/>
        <v/>
      </c>
      <c r="AO2046" s="389" t="str">
        <f t="shared" si="285"/>
        <v/>
      </c>
      <c r="AP2046" s="423"/>
      <c r="AQ2046" s="423"/>
      <c r="AR2046" s="431" t="e">
        <f>VLOOKUP($B2046,'acc names'!$C$2:$D$12102,2,FALSE)</f>
        <v>#N/A</v>
      </c>
      <c r="AS2046" s="431" t="e">
        <f>VLOOKUP($AQ2046,software!$A$1:$B$14605,2,FALSE)</f>
        <v>#N/A</v>
      </c>
      <c r="AT2046" s="423"/>
      <c r="AV2046" s="423"/>
    </row>
    <row r="2047" spans="1:48" ht="12.75" x14ac:dyDescent="0.2">
      <c r="A2047" s="101"/>
      <c r="B2047" s="42"/>
      <c r="C2047" s="142"/>
      <c r="D2047" s="143"/>
      <c r="E2047" s="107"/>
      <c r="F2047" s="46"/>
      <c r="G2047" s="46"/>
      <c r="H2047" s="46"/>
      <c r="I2047" s="46"/>
      <c r="J2047" s="46"/>
      <c r="K2047" s="46"/>
      <c r="L2047" s="139"/>
      <c r="M2047" s="41"/>
      <c r="N2047" s="45"/>
      <c r="O2047" s="47"/>
      <c r="P2047" s="43"/>
      <c r="Q2047" s="71" t="e">
        <f>VLOOKUP(N2047,'error categories'!$A$2:$D$54,4,FALSE)</f>
        <v>#N/A</v>
      </c>
      <c r="R2047" s="72" t="e">
        <f>VLOOKUP(N2047,'error categories'!$A$2:$D$54,3,FALSE)</f>
        <v>#N/A</v>
      </c>
      <c r="S2047" s="374"/>
      <c r="T2047" s="377"/>
      <c r="U2047" s="378">
        <f t="shared" si="279"/>
        <v>0</v>
      </c>
      <c r="V2047" s="390"/>
      <c r="W2047" s="391"/>
      <c r="X2047" s="380"/>
      <c r="Y2047" s="380"/>
      <c r="Z2047" s="390"/>
      <c r="AA2047" s="392"/>
      <c r="AB2047" s="393"/>
      <c r="AC2047" s="394"/>
      <c r="AD2047" s="382">
        <f t="shared" si="286"/>
        <v>0</v>
      </c>
      <c r="AE2047" s="383">
        <f t="shared" si="287"/>
        <v>0</v>
      </c>
      <c r="AF2047" s="379"/>
      <c r="AG2047" s="381"/>
      <c r="AH2047" s="379"/>
      <c r="AI2047" s="381"/>
      <c r="AJ2047" s="384" t="str">
        <f t="shared" si="280"/>
        <v/>
      </c>
      <c r="AK2047" s="385" t="str">
        <f t="shared" si="281"/>
        <v/>
      </c>
      <c r="AL2047" s="388" t="str">
        <f t="shared" si="282"/>
        <v/>
      </c>
      <c r="AM2047" s="389" t="str">
        <f t="shared" si="283"/>
        <v/>
      </c>
      <c r="AN2047" s="388" t="str">
        <f t="shared" si="284"/>
        <v/>
      </c>
      <c r="AO2047" s="389" t="str">
        <f t="shared" si="285"/>
        <v/>
      </c>
      <c r="AP2047" s="423"/>
      <c r="AQ2047" s="423"/>
      <c r="AR2047" s="431" t="e">
        <f>VLOOKUP($B2047,'acc names'!$C$2:$D$12102,2,FALSE)</f>
        <v>#N/A</v>
      </c>
      <c r="AS2047" s="431" t="e">
        <f>VLOOKUP($AQ2047,software!$A$1:$B$14605,2,FALSE)</f>
        <v>#N/A</v>
      </c>
      <c r="AT2047" s="423"/>
      <c r="AV2047" s="423"/>
    </row>
    <row r="2048" spans="1:48" ht="12.75" x14ac:dyDescent="0.2">
      <c r="A2048" s="101"/>
      <c r="B2048" s="42"/>
      <c r="C2048" s="142"/>
      <c r="D2048" s="143"/>
      <c r="E2048" s="107"/>
      <c r="F2048" s="46"/>
      <c r="G2048" s="46"/>
      <c r="H2048" s="46"/>
      <c r="I2048" s="46"/>
      <c r="J2048" s="46"/>
      <c r="K2048" s="46"/>
      <c r="L2048" s="139"/>
      <c r="M2048" s="41"/>
      <c r="N2048" s="45"/>
      <c r="O2048" s="47"/>
      <c r="P2048" s="43"/>
      <c r="Q2048" s="71" t="e">
        <f>VLOOKUP(N2048,'error categories'!$A$2:$D$54,4,FALSE)</f>
        <v>#N/A</v>
      </c>
      <c r="R2048" s="72" t="e">
        <f>VLOOKUP(N2048,'error categories'!$A$2:$D$54,3,FALSE)</f>
        <v>#N/A</v>
      </c>
      <c r="S2048" s="374"/>
      <c r="T2048" s="377"/>
      <c r="U2048" s="378">
        <f t="shared" si="279"/>
        <v>0</v>
      </c>
      <c r="V2048" s="390"/>
      <c r="W2048" s="391"/>
      <c r="X2048" s="380"/>
      <c r="Y2048" s="380"/>
      <c r="Z2048" s="390"/>
      <c r="AA2048" s="392"/>
      <c r="AB2048" s="393"/>
      <c r="AC2048" s="394"/>
      <c r="AD2048" s="382">
        <f t="shared" si="286"/>
        <v>0</v>
      </c>
      <c r="AE2048" s="383">
        <f t="shared" si="287"/>
        <v>0</v>
      </c>
      <c r="AF2048" s="379"/>
      <c r="AG2048" s="381"/>
      <c r="AH2048" s="379"/>
      <c r="AI2048" s="381"/>
      <c r="AJ2048" s="384" t="str">
        <f t="shared" si="280"/>
        <v/>
      </c>
      <c r="AK2048" s="385" t="str">
        <f t="shared" si="281"/>
        <v/>
      </c>
      <c r="AL2048" s="388" t="str">
        <f t="shared" si="282"/>
        <v/>
      </c>
      <c r="AM2048" s="389" t="str">
        <f t="shared" si="283"/>
        <v/>
      </c>
      <c r="AN2048" s="388" t="str">
        <f t="shared" si="284"/>
        <v/>
      </c>
      <c r="AO2048" s="389" t="str">
        <f t="shared" si="285"/>
        <v/>
      </c>
      <c r="AP2048" s="423"/>
      <c r="AQ2048" s="423"/>
      <c r="AR2048" s="431" t="e">
        <f>VLOOKUP($B2048,'acc names'!$C$2:$D$12102,2,FALSE)</f>
        <v>#N/A</v>
      </c>
      <c r="AS2048" s="431" t="e">
        <f>VLOOKUP($AQ2048,software!$A$1:$B$14605,2,FALSE)</f>
        <v>#N/A</v>
      </c>
      <c r="AT2048" s="423"/>
      <c r="AV2048" s="423"/>
    </row>
    <row r="2049" spans="1:48" ht="12.75" x14ac:dyDescent="0.2">
      <c r="A2049" s="101"/>
      <c r="B2049" s="42"/>
      <c r="C2049" s="142"/>
      <c r="D2049" s="143"/>
      <c r="E2049" s="107"/>
      <c r="F2049" s="46"/>
      <c r="G2049" s="46"/>
      <c r="H2049" s="46"/>
      <c r="I2049" s="46"/>
      <c r="J2049" s="46"/>
      <c r="K2049" s="46"/>
      <c r="L2049" s="139"/>
      <c r="M2049" s="41"/>
      <c r="N2049" s="45"/>
      <c r="O2049" s="47"/>
      <c r="P2049" s="43"/>
      <c r="Q2049" s="71" t="e">
        <f>VLOOKUP(N2049,'error categories'!$A$2:$D$54,4,FALSE)</f>
        <v>#N/A</v>
      </c>
      <c r="R2049" s="72" t="e">
        <f>VLOOKUP(N2049,'error categories'!$A$2:$D$54,3,FALSE)</f>
        <v>#N/A</v>
      </c>
      <c r="S2049" s="374"/>
      <c r="T2049" s="377"/>
      <c r="U2049" s="378">
        <f t="shared" si="279"/>
        <v>0</v>
      </c>
      <c r="V2049" s="390"/>
      <c r="W2049" s="391"/>
      <c r="X2049" s="380"/>
      <c r="Y2049" s="380"/>
      <c r="Z2049" s="390"/>
      <c r="AA2049" s="392"/>
      <c r="AB2049" s="393"/>
      <c r="AC2049" s="394"/>
      <c r="AD2049" s="382">
        <f t="shared" si="286"/>
        <v>0</v>
      </c>
      <c r="AE2049" s="383">
        <f t="shared" si="287"/>
        <v>0</v>
      </c>
      <c r="AF2049" s="379"/>
      <c r="AG2049" s="381"/>
      <c r="AH2049" s="379"/>
      <c r="AI2049" s="381"/>
      <c r="AJ2049" s="384" t="str">
        <f t="shared" si="280"/>
        <v/>
      </c>
      <c r="AK2049" s="385" t="str">
        <f t="shared" si="281"/>
        <v/>
      </c>
      <c r="AL2049" s="388" t="str">
        <f t="shared" si="282"/>
        <v/>
      </c>
      <c r="AM2049" s="389" t="str">
        <f t="shared" si="283"/>
        <v/>
      </c>
      <c r="AN2049" s="388" t="str">
        <f t="shared" si="284"/>
        <v/>
      </c>
      <c r="AO2049" s="389" t="str">
        <f t="shared" si="285"/>
        <v/>
      </c>
      <c r="AP2049" s="423"/>
      <c r="AQ2049" s="423"/>
      <c r="AR2049" s="431" t="e">
        <f>VLOOKUP($B2049,'acc names'!$C$2:$D$12102,2,FALSE)</f>
        <v>#N/A</v>
      </c>
      <c r="AS2049" s="431" t="e">
        <f>VLOOKUP($AQ2049,software!$A$1:$B$14605,2,FALSE)</f>
        <v>#N/A</v>
      </c>
      <c r="AT2049" s="423"/>
      <c r="AV2049" s="423"/>
    </row>
    <row r="2050" spans="1:48" ht="12.75" x14ac:dyDescent="0.2">
      <c r="A2050" s="101"/>
      <c r="B2050" s="42"/>
      <c r="C2050" s="142"/>
      <c r="D2050" s="143"/>
      <c r="E2050" s="107"/>
      <c r="F2050" s="46"/>
      <c r="G2050" s="46"/>
      <c r="H2050" s="46"/>
      <c r="I2050" s="46"/>
      <c r="J2050" s="46"/>
      <c r="K2050" s="46"/>
      <c r="L2050" s="139"/>
      <c r="M2050" s="41"/>
      <c r="N2050" s="45"/>
      <c r="O2050" s="47"/>
      <c r="P2050" s="43"/>
      <c r="Q2050" s="71" t="e">
        <f>VLOOKUP(N2050,'error categories'!$A$2:$D$54,4,FALSE)</f>
        <v>#N/A</v>
      </c>
      <c r="R2050" s="72" t="e">
        <f>VLOOKUP(N2050,'error categories'!$A$2:$D$54,3,FALSE)</f>
        <v>#N/A</v>
      </c>
      <c r="S2050" s="374"/>
      <c r="T2050" s="377"/>
      <c r="U2050" s="378">
        <f t="shared" si="279"/>
        <v>0</v>
      </c>
      <c r="V2050" s="390"/>
      <c r="W2050" s="391"/>
      <c r="X2050" s="380"/>
      <c r="Y2050" s="380"/>
      <c r="Z2050" s="390"/>
      <c r="AA2050" s="392"/>
      <c r="AB2050" s="393"/>
      <c r="AC2050" s="394"/>
      <c r="AD2050" s="382">
        <f t="shared" si="286"/>
        <v>0</v>
      </c>
      <c r="AE2050" s="383">
        <f t="shared" si="287"/>
        <v>0</v>
      </c>
      <c r="AF2050" s="379"/>
      <c r="AG2050" s="381"/>
      <c r="AH2050" s="379"/>
      <c r="AI2050" s="381"/>
      <c r="AJ2050" s="384" t="str">
        <f t="shared" si="280"/>
        <v/>
      </c>
      <c r="AK2050" s="385" t="str">
        <f t="shared" si="281"/>
        <v/>
      </c>
      <c r="AL2050" s="388" t="str">
        <f t="shared" si="282"/>
        <v/>
      </c>
      <c r="AM2050" s="389" t="str">
        <f t="shared" si="283"/>
        <v/>
      </c>
      <c r="AN2050" s="388" t="str">
        <f t="shared" si="284"/>
        <v/>
      </c>
      <c r="AO2050" s="389" t="str">
        <f t="shared" si="285"/>
        <v/>
      </c>
      <c r="AP2050" s="423"/>
      <c r="AQ2050" s="423"/>
      <c r="AR2050" s="431" t="e">
        <f>VLOOKUP($B2050,'acc names'!$C$2:$D$12102,2,FALSE)</f>
        <v>#N/A</v>
      </c>
      <c r="AS2050" s="431" t="e">
        <f>VLOOKUP($AQ2050,software!$A$1:$B$14605,2,FALSE)</f>
        <v>#N/A</v>
      </c>
      <c r="AT2050" s="423"/>
      <c r="AV2050" s="423"/>
    </row>
    <row r="2051" spans="1:48" ht="12.75" x14ac:dyDescent="0.2">
      <c r="A2051" s="101"/>
      <c r="B2051" s="42"/>
      <c r="C2051" s="142"/>
      <c r="D2051" s="143"/>
      <c r="E2051" s="107"/>
      <c r="F2051" s="46"/>
      <c r="G2051" s="46"/>
      <c r="H2051" s="46"/>
      <c r="I2051" s="46"/>
      <c r="J2051" s="46"/>
      <c r="K2051" s="46"/>
      <c r="L2051" s="139"/>
      <c r="M2051" s="41"/>
      <c r="N2051" s="45"/>
      <c r="O2051" s="47"/>
      <c r="P2051" s="43"/>
      <c r="Q2051" s="71" t="e">
        <f>VLOOKUP(N2051,'error categories'!$A$2:$D$54,4,FALSE)</f>
        <v>#N/A</v>
      </c>
      <c r="R2051" s="72" t="e">
        <f>VLOOKUP(N2051,'error categories'!$A$2:$D$54,3,FALSE)</f>
        <v>#N/A</v>
      </c>
      <c r="S2051" s="374"/>
      <c r="T2051" s="377"/>
      <c r="U2051" s="378">
        <f t="shared" si="279"/>
        <v>0</v>
      </c>
      <c r="V2051" s="390"/>
      <c r="W2051" s="391"/>
      <c r="X2051" s="380"/>
      <c r="Y2051" s="380"/>
      <c r="Z2051" s="390"/>
      <c r="AA2051" s="392"/>
      <c r="AB2051" s="393"/>
      <c r="AC2051" s="394"/>
      <c r="AD2051" s="382">
        <f t="shared" si="286"/>
        <v>0</v>
      </c>
      <c r="AE2051" s="383">
        <f t="shared" si="287"/>
        <v>0</v>
      </c>
      <c r="AF2051" s="379"/>
      <c r="AG2051" s="381"/>
      <c r="AH2051" s="379"/>
      <c r="AI2051" s="381"/>
      <c r="AJ2051" s="384" t="str">
        <f t="shared" si="280"/>
        <v/>
      </c>
      <c r="AK2051" s="385" t="str">
        <f t="shared" si="281"/>
        <v/>
      </c>
      <c r="AL2051" s="388" t="str">
        <f t="shared" si="282"/>
        <v/>
      </c>
      <c r="AM2051" s="389" t="str">
        <f t="shared" si="283"/>
        <v/>
      </c>
      <c r="AN2051" s="388" t="str">
        <f t="shared" si="284"/>
        <v/>
      </c>
      <c r="AO2051" s="389" t="str">
        <f t="shared" si="285"/>
        <v/>
      </c>
      <c r="AP2051" s="423"/>
      <c r="AQ2051" s="423"/>
      <c r="AR2051" s="431" t="e">
        <f>VLOOKUP($B2051,'acc names'!$C$2:$D$12102,2,FALSE)</f>
        <v>#N/A</v>
      </c>
      <c r="AS2051" s="431" t="e">
        <f>VLOOKUP($AQ2051,software!$A$1:$B$14605,2,FALSE)</f>
        <v>#N/A</v>
      </c>
      <c r="AT2051" s="423"/>
      <c r="AV2051" s="423"/>
    </row>
    <row r="2052" spans="1:48" ht="12.75" x14ac:dyDescent="0.2">
      <c r="A2052" s="101"/>
      <c r="B2052" s="42"/>
      <c r="C2052" s="142"/>
      <c r="D2052" s="143"/>
      <c r="E2052" s="107"/>
      <c r="F2052" s="46"/>
      <c r="G2052" s="46"/>
      <c r="H2052" s="46"/>
      <c r="I2052" s="46"/>
      <c r="J2052" s="46"/>
      <c r="K2052" s="46"/>
      <c r="L2052" s="139"/>
      <c r="M2052" s="41"/>
      <c r="N2052" s="45"/>
      <c r="O2052" s="47"/>
      <c r="P2052" s="43"/>
      <c r="Q2052" s="71" t="e">
        <f>VLOOKUP(N2052,'error categories'!$A$2:$D$54,4,FALSE)</f>
        <v>#N/A</v>
      </c>
      <c r="R2052" s="72" t="e">
        <f>VLOOKUP(N2052,'error categories'!$A$2:$D$54,3,FALSE)</f>
        <v>#N/A</v>
      </c>
      <c r="S2052" s="374"/>
      <c r="T2052" s="377"/>
      <c r="U2052" s="378">
        <f t="shared" ref="U2052:U2115" si="288">S2052-T2052</f>
        <v>0</v>
      </c>
      <c r="V2052" s="379"/>
      <c r="W2052" s="380"/>
      <c r="X2052" s="380"/>
      <c r="Y2052" s="380"/>
      <c r="Z2052" s="379"/>
      <c r="AA2052" s="381"/>
      <c r="AB2052" s="379"/>
      <c r="AC2052" s="380"/>
      <c r="AD2052" s="382">
        <f t="shared" si="286"/>
        <v>0</v>
      </c>
      <c r="AE2052" s="383">
        <f t="shared" si="287"/>
        <v>0</v>
      </c>
      <c r="AF2052" s="379"/>
      <c r="AG2052" s="381"/>
      <c r="AH2052" s="379"/>
      <c r="AI2052" s="381"/>
      <c r="AJ2052" s="384" t="str">
        <f t="shared" ref="AJ2052:AJ2115" si="289">IF(E2052="","",IF(AND(U2052=1,(Y2052+AA2052+AD2052+AE2052+AG2052+AI2052)=0),"VU",Y2052+AA2052+AD2052+AE2052+AG2052+AI2052))</f>
        <v/>
      </c>
      <c r="AK2052" s="385" t="str">
        <f t="shared" si="281"/>
        <v/>
      </c>
      <c r="AL2052" s="388" t="str">
        <f t="shared" si="282"/>
        <v/>
      </c>
      <c r="AM2052" s="389" t="str">
        <f t="shared" si="283"/>
        <v/>
      </c>
      <c r="AN2052" s="388" t="str">
        <f t="shared" si="284"/>
        <v/>
      </c>
      <c r="AO2052" s="389" t="str">
        <f t="shared" si="285"/>
        <v/>
      </c>
      <c r="AP2052" s="423"/>
      <c r="AQ2052" s="423"/>
      <c r="AR2052" s="431" t="e">
        <f>VLOOKUP($B2052,'acc names'!$C$2:$D$12102,2,FALSE)</f>
        <v>#N/A</v>
      </c>
      <c r="AS2052" s="431" t="e">
        <f>VLOOKUP($AQ2052,software!$A$1:$B$14605,2,FALSE)</f>
        <v>#N/A</v>
      </c>
      <c r="AT2052" s="423"/>
      <c r="AV2052" s="423"/>
    </row>
    <row r="2053" spans="1:48" ht="12.75" x14ac:dyDescent="0.2">
      <c r="A2053" s="101"/>
      <c r="B2053" s="42"/>
      <c r="C2053" s="142"/>
      <c r="D2053" s="143"/>
      <c r="E2053" s="107"/>
      <c r="F2053" s="46"/>
      <c r="G2053" s="46"/>
      <c r="H2053" s="46"/>
      <c r="I2053" s="46"/>
      <c r="J2053" s="46"/>
      <c r="K2053" s="46"/>
      <c r="L2053" s="139"/>
      <c r="M2053" s="41"/>
      <c r="N2053" s="45"/>
      <c r="O2053" s="47"/>
      <c r="P2053" s="43"/>
      <c r="Q2053" s="71" t="e">
        <f>VLOOKUP(N2053,'error categories'!$A$2:$D$54,4,FALSE)</f>
        <v>#N/A</v>
      </c>
      <c r="R2053" s="72" t="e">
        <f>VLOOKUP(N2053,'error categories'!$A$2:$D$54,3,FALSE)</f>
        <v>#N/A</v>
      </c>
      <c r="S2053" s="374"/>
      <c r="T2053" s="377"/>
      <c r="U2053" s="378">
        <f t="shared" si="288"/>
        <v>0</v>
      </c>
      <c r="V2053" s="390"/>
      <c r="W2053" s="391"/>
      <c r="X2053" s="380"/>
      <c r="Y2053" s="380"/>
      <c r="Z2053" s="390"/>
      <c r="AA2053" s="392"/>
      <c r="AB2053" s="393"/>
      <c r="AC2053" s="394"/>
      <c r="AD2053" s="382">
        <f t="shared" si="286"/>
        <v>0</v>
      </c>
      <c r="AE2053" s="383">
        <f t="shared" si="287"/>
        <v>0</v>
      </c>
      <c r="AF2053" s="379"/>
      <c r="AG2053" s="381"/>
      <c r="AH2053" s="379"/>
      <c r="AI2053" s="381"/>
      <c r="AJ2053" s="384" t="str">
        <f t="shared" si="289"/>
        <v/>
      </c>
      <c r="AK2053" s="385" t="str">
        <f t="shared" ref="AK2053:AK2116" si="290">IF(OR(AJ2053="",AJ2053="VU"),"",ABS(AJ2053))</f>
        <v/>
      </c>
      <c r="AL2053" s="388" t="str">
        <f t="shared" ref="AL2053:AL2116" si="291">IF(OR(AJ2053="VU",AJ2053="",AJ2053=0,AJ2053&lt;0),"",AJ2053)</f>
        <v/>
      </c>
      <c r="AM2053" s="389" t="str">
        <f t="shared" ref="AM2053:AM2116" si="292">IF(OR(AJ2053="VU",AJ2053="",AJ2053=0,AJ2053&gt;0),"",AJ2053)</f>
        <v/>
      </c>
      <c r="AN2053" s="388" t="str">
        <f t="shared" ref="AN2053:AN2116" si="293">IF(AL2053="","",1)</f>
        <v/>
      </c>
      <c r="AO2053" s="389" t="str">
        <f t="shared" ref="AO2053:AO2116" si="294">IF(AM2053="","",1)</f>
        <v/>
      </c>
      <c r="AP2053" s="423"/>
      <c r="AQ2053" s="423"/>
      <c r="AR2053" s="431" t="e">
        <f>VLOOKUP($B2053,'acc names'!$C$2:$D$12102,2,FALSE)</f>
        <v>#N/A</v>
      </c>
      <c r="AS2053" s="431" t="e">
        <f>VLOOKUP($AQ2053,software!$A$1:$B$14605,2,FALSE)</f>
        <v>#N/A</v>
      </c>
      <c r="AT2053" s="423"/>
      <c r="AV2053" s="423"/>
    </row>
    <row r="2054" spans="1:48" ht="12.75" x14ac:dyDescent="0.2">
      <c r="A2054" s="101"/>
      <c r="B2054" s="42"/>
      <c r="C2054" s="142"/>
      <c r="D2054" s="143"/>
      <c r="E2054" s="107"/>
      <c r="F2054" s="46"/>
      <c r="G2054" s="46"/>
      <c r="H2054" s="46"/>
      <c r="I2054" s="46"/>
      <c r="J2054" s="46"/>
      <c r="K2054" s="46"/>
      <c r="L2054" s="139"/>
      <c r="M2054" s="41"/>
      <c r="N2054" s="45"/>
      <c r="O2054" s="47"/>
      <c r="P2054" s="43"/>
      <c r="Q2054" s="71" t="e">
        <f>VLOOKUP(N2054,'error categories'!$A$2:$D$54,4,FALSE)</f>
        <v>#N/A</v>
      </c>
      <c r="R2054" s="72" t="e">
        <f>VLOOKUP(N2054,'error categories'!$A$2:$D$54,3,FALSE)</f>
        <v>#N/A</v>
      </c>
      <c r="S2054" s="374"/>
      <c r="T2054" s="377"/>
      <c r="U2054" s="378">
        <f t="shared" si="288"/>
        <v>0</v>
      </c>
      <c r="V2054" s="390"/>
      <c r="W2054" s="391"/>
      <c r="X2054" s="380"/>
      <c r="Y2054" s="380"/>
      <c r="Z2054" s="390"/>
      <c r="AA2054" s="392"/>
      <c r="AB2054" s="393"/>
      <c r="AC2054" s="394"/>
      <c r="AD2054" s="382">
        <f t="shared" ref="AD2054:AD2117" si="295">AB2054*-900</f>
        <v>0</v>
      </c>
      <c r="AE2054" s="383">
        <f t="shared" ref="AE2054:AE2117" si="296">AC2054*-880</f>
        <v>0</v>
      </c>
      <c r="AF2054" s="379"/>
      <c r="AG2054" s="381"/>
      <c r="AH2054" s="379"/>
      <c r="AI2054" s="381"/>
      <c r="AJ2054" s="384" t="str">
        <f t="shared" si="289"/>
        <v/>
      </c>
      <c r="AK2054" s="385" t="str">
        <f t="shared" si="290"/>
        <v/>
      </c>
      <c r="AL2054" s="388" t="str">
        <f t="shared" si="291"/>
        <v/>
      </c>
      <c r="AM2054" s="389" t="str">
        <f t="shared" si="292"/>
        <v/>
      </c>
      <c r="AN2054" s="388" t="str">
        <f t="shared" si="293"/>
        <v/>
      </c>
      <c r="AO2054" s="389" t="str">
        <f t="shared" si="294"/>
        <v/>
      </c>
      <c r="AP2054" s="423"/>
      <c r="AQ2054" s="423"/>
      <c r="AR2054" s="431" t="e">
        <f>VLOOKUP($B2054,'acc names'!$C$2:$D$12102,2,FALSE)</f>
        <v>#N/A</v>
      </c>
      <c r="AS2054" s="431" t="e">
        <f>VLOOKUP($AQ2054,software!$A$1:$B$14605,2,FALSE)</f>
        <v>#N/A</v>
      </c>
      <c r="AT2054" s="423"/>
      <c r="AV2054" s="423"/>
    </row>
    <row r="2055" spans="1:48" ht="12.75" x14ac:dyDescent="0.2">
      <c r="A2055" s="101"/>
      <c r="B2055" s="42"/>
      <c r="C2055" s="142"/>
      <c r="D2055" s="143"/>
      <c r="E2055" s="107"/>
      <c r="F2055" s="46"/>
      <c r="G2055" s="46"/>
      <c r="H2055" s="46"/>
      <c r="I2055" s="46"/>
      <c r="J2055" s="46"/>
      <c r="K2055" s="46"/>
      <c r="L2055" s="139"/>
      <c r="M2055" s="41"/>
      <c r="N2055" s="45"/>
      <c r="O2055" s="47"/>
      <c r="P2055" s="43"/>
      <c r="Q2055" s="71" t="e">
        <f>VLOOKUP(N2055,'error categories'!$A$2:$D$54,4,FALSE)</f>
        <v>#N/A</v>
      </c>
      <c r="R2055" s="72" t="e">
        <f>VLOOKUP(N2055,'error categories'!$A$2:$D$54,3,FALSE)</f>
        <v>#N/A</v>
      </c>
      <c r="S2055" s="374"/>
      <c r="T2055" s="377"/>
      <c r="U2055" s="378">
        <f t="shared" si="288"/>
        <v>0</v>
      </c>
      <c r="V2055" s="379"/>
      <c r="W2055" s="380"/>
      <c r="X2055" s="380"/>
      <c r="Y2055" s="380"/>
      <c r="Z2055" s="379"/>
      <c r="AA2055" s="381"/>
      <c r="AB2055" s="379"/>
      <c r="AC2055" s="380"/>
      <c r="AD2055" s="382">
        <f t="shared" si="295"/>
        <v>0</v>
      </c>
      <c r="AE2055" s="383">
        <f t="shared" si="296"/>
        <v>0</v>
      </c>
      <c r="AF2055" s="379"/>
      <c r="AG2055" s="381"/>
      <c r="AH2055" s="379"/>
      <c r="AI2055" s="381"/>
      <c r="AJ2055" s="384" t="str">
        <f t="shared" si="289"/>
        <v/>
      </c>
      <c r="AK2055" s="385" t="str">
        <f t="shared" si="290"/>
        <v/>
      </c>
      <c r="AL2055" s="388" t="str">
        <f t="shared" si="291"/>
        <v/>
      </c>
      <c r="AM2055" s="389" t="str">
        <f t="shared" si="292"/>
        <v/>
      </c>
      <c r="AN2055" s="388" t="str">
        <f t="shared" si="293"/>
        <v/>
      </c>
      <c r="AO2055" s="389" t="str">
        <f t="shared" si="294"/>
        <v/>
      </c>
      <c r="AP2055" s="423"/>
      <c r="AQ2055" s="423"/>
      <c r="AR2055" s="431" t="e">
        <f>VLOOKUP($B2055,'acc names'!$C$2:$D$12102,2,FALSE)</f>
        <v>#N/A</v>
      </c>
      <c r="AS2055" s="431" t="e">
        <f>VLOOKUP($AQ2055,software!$A$1:$B$14605,2,FALSE)</f>
        <v>#N/A</v>
      </c>
      <c r="AT2055" s="423"/>
      <c r="AV2055" s="423"/>
    </row>
    <row r="2056" spans="1:48" ht="12.75" x14ac:dyDescent="0.2">
      <c r="A2056" s="101"/>
      <c r="B2056" s="42"/>
      <c r="C2056" s="142"/>
      <c r="D2056" s="143"/>
      <c r="E2056" s="107"/>
      <c r="F2056" s="46"/>
      <c r="G2056" s="46"/>
      <c r="H2056" s="46"/>
      <c r="I2056" s="46"/>
      <c r="J2056" s="46"/>
      <c r="K2056" s="46"/>
      <c r="L2056" s="139"/>
      <c r="M2056" s="41"/>
      <c r="N2056" s="45"/>
      <c r="O2056" s="47"/>
      <c r="P2056" s="43"/>
      <c r="Q2056" s="71" t="e">
        <f>VLOOKUP(N2056,'error categories'!$A$2:$D$54,4,FALSE)</f>
        <v>#N/A</v>
      </c>
      <c r="R2056" s="72" t="e">
        <f>VLOOKUP(N2056,'error categories'!$A$2:$D$54,3,FALSE)</f>
        <v>#N/A</v>
      </c>
      <c r="S2056" s="374"/>
      <c r="T2056" s="377"/>
      <c r="U2056" s="378">
        <f t="shared" si="288"/>
        <v>0</v>
      </c>
      <c r="V2056" s="390"/>
      <c r="W2056" s="391"/>
      <c r="X2056" s="380"/>
      <c r="Y2056" s="380"/>
      <c r="Z2056" s="390"/>
      <c r="AA2056" s="392"/>
      <c r="AB2056" s="393"/>
      <c r="AC2056" s="394"/>
      <c r="AD2056" s="382">
        <f t="shared" si="295"/>
        <v>0</v>
      </c>
      <c r="AE2056" s="383">
        <f t="shared" si="296"/>
        <v>0</v>
      </c>
      <c r="AF2056" s="379"/>
      <c r="AG2056" s="381"/>
      <c r="AH2056" s="379"/>
      <c r="AI2056" s="381"/>
      <c r="AJ2056" s="384" t="str">
        <f t="shared" si="289"/>
        <v/>
      </c>
      <c r="AK2056" s="385" t="str">
        <f t="shared" si="290"/>
        <v/>
      </c>
      <c r="AL2056" s="388" t="str">
        <f t="shared" si="291"/>
        <v/>
      </c>
      <c r="AM2056" s="389" t="str">
        <f t="shared" si="292"/>
        <v/>
      </c>
      <c r="AN2056" s="388" t="str">
        <f t="shared" si="293"/>
        <v/>
      </c>
      <c r="AO2056" s="389" t="str">
        <f t="shared" si="294"/>
        <v/>
      </c>
      <c r="AP2056" s="423"/>
      <c r="AQ2056" s="423"/>
      <c r="AR2056" s="431" t="e">
        <f>VLOOKUP($B2056,'acc names'!$C$2:$D$12102,2,FALSE)</f>
        <v>#N/A</v>
      </c>
      <c r="AS2056" s="431" t="e">
        <f>VLOOKUP($AQ2056,software!$A$1:$B$14605,2,FALSE)</f>
        <v>#N/A</v>
      </c>
      <c r="AT2056" s="423"/>
      <c r="AV2056" s="423"/>
    </row>
    <row r="2057" spans="1:48" ht="12.75" x14ac:dyDescent="0.2">
      <c r="A2057" s="101"/>
      <c r="B2057" s="42"/>
      <c r="C2057" s="142"/>
      <c r="D2057" s="143"/>
      <c r="E2057" s="107"/>
      <c r="F2057" s="46"/>
      <c r="G2057" s="46"/>
      <c r="H2057" s="46"/>
      <c r="I2057" s="46"/>
      <c r="J2057" s="46"/>
      <c r="K2057" s="46"/>
      <c r="L2057" s="139"/>
      <c r="M2057" s="41"/>
      <c r="N2057" s="45"/>
      <c r="O2057" s="47"/>
      <c r="P2057" s="43"/>
      <c r="Q2057" s="71" t="e">
        <f>VLOOKUP(N2057,'error categories'!$A$2:$D$54,4,FALSE)</f>
        <v>#N/A</v>
      </c>
      <c r="R2057" s="72" t="e">
        <f>VLOOKUP(N2057,'error categories'!$A$2:$D$54,3,FALSE)</f>
        <v>#N/A</v>
      </c>
      <c r="S2057" s="374"/>
      <c r="T2057" s="377"/>
      <c r="U2057" s="378">
        <f t="shared" si="288"/>
        <v>0</v>
      </c>
      <c r="V2057" s="390"/>
      <c r="W2057" s="391"/>
      <c r="X2057" s="380"/>
      <c r="Y2057" s="380"/>
      <c r="Z2057" s="390"/>
      <c r="AA2057" s="392"/>
      <c r="AB2057" s="393"/>
      <c r="AC2057" s="394"/>
      <c r="AD2057" s="382">
        <f t="shared" si="295"/>
        <v>0</v>
      </c>
      <c r="AE2057" s="383">
        <f t="shared" si="296"/>
        <v>0</v>
      </c>
      <c r="AF2057" s="379"/>
      <c r="AG2057" s="381"/>
      <c r="AH2057" s="379"/>
      <c r="AI2057" s="381"/>
      <c r="AJ2057" s="384" t="str">
        <f t="shared" si="289"/>
        <v/>
      </c>
      <c r="AK2057" s="385" t="str">
        <f t="shared" si="290"/>
        <v/>
      </c>
      <c r="AL2057" s="388" t="str">
        <f t="shared" si="291"/>
        <v/>
      </c>
      <c r="AM2057" s="389" t="str">
        <f t="shared" si="292"/>
        <v/>
      </c>
      <c r="AN2057" s="388" t="str">
        <f t="shared" si="293"/>
        <v/>
      </c>
      <c r="AO2057" s="389" t="str">
        <f t="shared" si="294"/>
        <v/>
      </c>
      <c r="AP2057" s="423"/>
      <c r="AQ2057" s="423"/>
      <c r="AR2057" s="431" t="e">
        <f>VLOOKUP($B2057,'acc names'!$C$2:$D$12102,2,FALSE)</f>
        <v>#N/A</v>
      </c>
      <c r="AS2057" s="431" t="e">
        <f>VLOOKUP($AQ2057,software!$A$1:$B$14605,2,FALSE)</f>
        <v>#N/A</v>
      </c>
      <c r="AT2057" s="423"/>
      <c r="AV2057" s="423"/>
    </row>
    <row r="2058" spans="1:48" ht="12.75" x14ac:dyDescent="0.2">
      <c r="A2058" s="101"/>
      <c r="B2058" s="42"/>
      <c r="C2058" s="142"/>
      <c r="D2058" s="143"/>
      <c r="E2058" s="107"/>
      <c r="F2058" s="46"/>
      <c r="G2058" s="46"/>
      <c r="H2058" s="46"/>
      <c r="I2058" s="46"/>
      <c r="J2058" s="46"/>
      <c r="K2058" s="46"/>
      <c r="L2058" s="139"/>
      <c r="M2058" s="41"/>
      <c r="N2058" s="45"/>
      <c r="O2058" s="47"/>
      <c r="P2058" s="43"/>
      <c r="Q2058" s="71" t="e">
        <f>VLOOKUP(N2058,'error categories'!$A$2:$D$54,4,FALSE)</f>
        <v>#N/A</v>
      </c>
      <c r="R2058" s="72" t="e">
        <f>VLOOKUP(N2058,'error categories'!$A$2:$D$54,3,FALSE)</f>
        <v>#N/A</v>
      </c>
      <c r="S2058" s="374"/>
      <c r="T2058" s="377"/>
      <c r="U2058" s="378">
        <f t="shared" si="288"/>
        <v>0</v>
      </c>
      <c r="V2058" s="379"/>
      <c r="W2058" s="380"/>
      <c r="X2058" s="380"/>
      <c r="Y2058" s="380"/>
      <c r="Z2058" s="379"/>
      <c r="AA2058" s="381"/>
      <c r="AB2058" s="379"/>
      <c r="AC2058" s="380"/>
      <c r="AD2058" s="382">
        <f t="shared" si="295"/>
        <v>0</v>
      </c>
      <c r="AE2058" s="383">
        <f t="shared" si="296"/>
        <v>0</v>
      </c>
      <c r="AF2058" s="379"/>
      <c r="AG2058" s="381"/>
      <c r="AH2058" s="379"/>
      <c r="AI2058" s="381"/>
      <c r="AJ2058" s="384" t="str">
        <f t="shared" si="289"/>
        <v/>
      </c>
      <c r="AK2058" s="385" t="str">
        <f t="shared" si="290"/>
        <v/>
      </c>
      <c r="AL2058" s="388" t="str">
        <f t="shared" si="291"/>
        <v/>
      </c>
      <c r="AM2058" s="389" t="str">
        <f t="shared" si="292"/>
        <v/>
      </c>
      <c r="AN2058" s="388" t="str">
        <f t="shared" si="293"/>
        <v/>
      </c>
      <c r="AO2058" s="389" t="str">
        <f t="shared" si="294"/>
        <v/>
      </c>
      <c r="AP2058" s="423"/>
      <c r="AQ2058" s="423"/>
      <c r="AR2058" s="431" t="e">
        <f>VLOOKUP($B2058,'acc names'!$C$2:$D$12102,2,FALSE)</f>
        <v>#N/A</v>
      </c>
      <c r="AS2058" s="431" t="e">
        <f>VLOOKUP($AQ2058,software!$A$1:$B$14605,2,FALSE)</f>
        <v>#N/A</v>
      </c>
      <c r="AT2058" s="423"/>
      <c r="AV2058" s="423"/>
    </row>
    <row r="2059" spans="1:48" ht="12.75" x14ac:dyDescent="0.2">
      <c r="A2059" s="101"/>
      <c r="B2059" s="42"/>
      <c r="C2059" s="142"/>
      <c r="D2059" s="143"/>
      <c r="E2059" s="107"/>
      <c r="F2059" s="46"/>
      <c r="G2059" s="46"/>
      <c r="H2059" s="46"/>
      <c r="I2059" s="46"/>
      <c r="J2059" s="46"/>
      <c r="K2059" s="46"/>
      <c r="L2059" s="139"/>
      <c r="M2059" s="41"/>
      <c r="N2059" s="45"/>
      <c r="O2059" s="47"/>
      <c r="P2059" s="43"/>
      <c r="Q2059" s="71" t="e">
        <f>VLOOKUP(N2059,'error categories'!$A$2:$D$54,4,FALSE)</f>
        <v>#N/A</v>
      </c>
      <c r="R2059" s="72" t="e">
        <f>VLOOKUP(N2059,'error categories'!$A$2:$D$54,3,FALSE)</f>
        <v>#N/A</v>
      </c>
      <c r="S2059" s="374"/>
      <c r="T2059" s="377"/>
      <c r="U2059" s="378">
        <f t="shared" si="288"/>
        <v>0</v>
      </c>
      <c r="V2059" s="379"/>
      <c r="W2059" s="380"/>
      <c r="X2059" s="380"/>
      <c r="Y2059" s="380"/>
      <c r="Z2059" s="379"/>
      <c r="AA2059" s="381"/>
      <c r="AB2059" s="379"/>
      <c r="AC2059" s="380"/>
      <c r="AD2059" s="382">
        <f t="shared" si="295"/>
        <v>0</v>
      </c>
      <c r="AE2059" s="383">
        <f t="shared" si="296"/>
        <v>0</v>
      </c>
      <c r="AF2059" s="379"/>
      <c r="AG2059" s="381"/>
      <c r="AH2059" s="379"/>
      <c r="AI2059" s="381"/>
      <c r="AJ2059" s="384" t="str">
        <f t="shared" si="289"/>
        <v/>
      </c>
      <c r="AK2059" s="385" t="str">
        <f t="shared" si="290"/>
        <v/>
      </c>
      <c r="AL2059" s="388" t="str">
        <f t="shared" si="291"/>
        <v/>
      </c>
      <c r="AM2059" s="389" t="str">
        <f t="shared" si="292"/>
        <v/>
      </c>
      <c r="AN2059" s="388" t="str">
        <f t="shared" si="293"/>
        <v/>
      </c>
      <c r="AO2059" s="389" t="str">
        <f t="shared" si="294"/>
        <v/>
      </c>
      <c r="AP2059" s="423"/>
      <c r="AQ2059" s="423"/>
      <c r="AR2059" s="431" t="e">
        <f>VLOOKUP($B2059,'acc names'!$C$2:$D$12102,2,FALSE)</f>
        <v>#N/A</v>
      </c>
      <c r="AS2059" s="431" t="e">
        <f>VLOOKUP($AQ2059,software!$A$1:$B$14605,2,FALSE)</f>
        <v>#N/A</v>
      </c>
      <c r="AT2059" s="423"/>
      <c r="AV2059" s="423"/>
    </row>
    <row r="2060" spans="1:48" ht="12.75" x14ac:dyDescent="0.2">
      <c r="A2060" s="101"/>
      <c r="B2060" s="42"/>
      <c r="C2060" s="142"/>
      <c r="D2060" s="143"/>
      <c r="E2060" s="107"/>
      <c r="F2060" s="46"/>
      <c r="G2060" s="46"/>
      <c r="H2060" s="46"/>
      <c r="I2060" s="46"/>
      <c r="J2060" s="46"/>
      <c r="K2060" s="46"/>
      <c r="L2060" s="139"/>
      <c r="M2060" s="41"/>
      <c r="N2060" s="45"/>
      <c r="O2060" s="47"/>
      <c r="P2060" s="43"/>
      <c r="Q2060" s="71" t="e">
        <f>VLOOKUP(N2060,'error categories'!$A$2:$D$54,4,FALSE)</f>
        <v>#N/A</v>
      </c>
      <c r="R2060" s="72" t="e">
        <f>VLOOKUP(N2060,'error categories'!$A$2:$D$54,3,FALSE)</f>
        <v>#N/A</v>
      </c>
      <c r="S2060" s="374"/>
      <c r="T2060" s="377"/>
      <c r="U2060" s="378">
        <f t="shared" si="288"/>
        <v>0</v>
      </c>
      <c r="V2060" s="390"/>
      <c r="W2060" s="391"/>
      <c r="X2060" s="380"/>
      <c r="Y2060" s="380"/>
      <c r="Z2060" s="390"/>
      <c r="AA2060" s="392"/>
      <c r="AB2060" s="393"/>
      <c r="AC2060" s="394"/>
      <c r="AD2060" s="382">
        <f t="shared" si="295"/>
        <v>0</v>
      </c>
      <c r="AE2060" s="383">
        <f t="shared" si="296"/>
        <v>0</v>
      </c>
      <c r="AF2060" s="379"/>
      <c r="AG2060" s="381"/>
      <c r="AH2060" s="379"/>
      <c r="AI2060" s="381"/>
      <c r="AJ2060" s="384" t="str">
        <f t="shared" si="289"/>
        <v/>
      </c>
      <c r="AK2060" s="385" t="str">
        <f t="shared" si="290"/>
        <v/>
      </c>
      <c r="AL2060" s="388" t="str">
        <f t="shared" si="291"/>
        <v/>
      </c>
      <c r="AM2060" s="389" t="str">
        <f t="shared" si="292"/>
        <v/>
      </c>
      <c r="AN2060" s="388" t="str">
        <f t="shared" si="293"/>
        <v/>
      </c>
      <c r="AO2060" s="389" t="str">
        <f t="shared" si="294"/>
        <v/>
      </c>
      <c r="AP2060" s="423"/>
      <c r="AQ2060" s="423"/>
      <c r="AR2060" s="431" t="e">
        <f>VLOOKUP($B2060,'acc names'!$C$2:$D$12102,2,FALSE)</f>
        <v>#N/A</v>
      </c>
      <c r="AS2060" s="431" t="e">
        <f>VLOOKUP($AQ2060,software!$A$1:$B$14605,2,FALSE)</f>
        <v>#N/A</v>
      </c>
      <c r="AT2060" s="423"/>
      <c r="AV2060" s="423"/>
    </row>
    <row r="2061" spans="1:48" ht="12.75" x14ac:dyDescent="0.2">
      <c r="A2061" s="101"/>
      <c r="B2061" s="42"/>
      <c r="C2061" s="142"/>
      <c r="D2061" s="143"/>
      <c r="E2061" s="107"/>
      <c r="F2061" s="46"/>
      <c r="G2061" s="46"/>
      <c r="H2061" s="46"/>
      <c r="I2061" s="46"/>
      <c r="J2061" s="46"/>
      <c r="K2061" s="46"/>
      <c r="L2061" s="139"/>
      <c r="M2061" s="41"/>
      <c r="N2061" s="45"/>
      <c r="O2061" s="47"/>
      <c r="P2061" s="43"/>
      <c r="Q2061" s="71" t="e">
        <f>VLOOKUP(N2061,'error categories'!$A$2:$D$54,4,FALSE)</f>
        <v>#N/A</v>
      </c>
      <c r="R2061" s="72" t="e">
        <f>VLOOKUP(N2061,'error categories'!$A$2:$D$54,3,FALSE)</f>
        <v>#N/A</v>
      </c>
      <c r="S2061" s="374"/>
      <c r="T2061" s="377"/>
      <c r="U2061" s="378">
        <f t="shared" si="288"/>
        <v>0</v>
      </c>
      <c r="V2061" s="390"/>
      <c r="W2061" s="391"/>
      <c r="X2061" s="380"/>
      <c r="Y2061" s="380"/>
      <c r="Z2061" s="390"/>
      <c r="AA2061" s="392"/>
      <c r="AB2061" s="393"/>
      <c r="AC2061" s="394"/>
      <c r="AD2061" s="382">
        <f t="shared" si="295"/>
        <v>0</v>
      </c>
      <c r="AE2061" s="383">
        <f t="shared" si="296"/>
        <v>0</v>
      </c>
      <c r="AF2061" s="379"/>
      <c r="AG2061" s="381"/>
      <c r="AH2061" s="379"/>
      <c r="AI2061" s="381"/>
      <c r="AJ2061" s="384" t="str">
        <f t="shared" si="289"/>
        <v/>
      </c>
      <c r="AK2061" s="385" t="str">
        <f t="shared" si="290"/>
        <v/>
      </c>
      <c r="AL2061" s="388" t="str">
        <f t="shared" si="291"/>
        <v/>
      </c>
      <c r="AM2061" s="389" t="str">
        <f t="shared" si="292"/>
        <v/>
      </c>
      <c r="AN2061" s="388" t="str">
        <f t="shared" si="293"/>
        <v/>
      </c>
      <c r="AO2061" s="389" t="str">
        <f t="shared" si="294"/>
        <v/>
      </c>
      <c r="AP2061" s="423"/>
      <c r="AQ2061" s="423"/>
      <c r="AR2061" s="431" t="e">
        <f>VLOOKUP($B2061,'acc names'!$C$2:$D$12102,2,FALSE)</f>
        <v>#N/A</v>
      </c>
      <c r="AS2061" s="431" t="e">
        <f>VLOOKUP($AQ2061,software!$A$1:$B$14605,2,FALSE)</f>
        <v>#N/A</v>
      </c>
      <c r="AT2061" s="423"/>
      <c r="AV2061" s="423"/>
    </row>
    <row r="2062" spans="1:48" ht="12.75" x14ac:dyDescent="0.2">
      <c r="A2062" s="101"/>
      <c r="B2062" s="42"/>
      <c r="C2062" s="142"/>
      <c r="D2062" s="143"/>
      <c r="E2062" s="107"/>
      <c r="F2062" s="46"/>
      <c r="G2062" s="46"/>
      <c r="H2062" s="46"/>
      <c r="I2062" s="46"/>
      <c r="J2062" s="46"/>
      <c r="K2062" s="46"/>
      <c r="L2062" s="139"/>
      <c r="M2062" s="41"/>
      <c r="N2062" s="45"/>
      <c r="O2062" s="47"/>
      <c r="P2062" s="43"/>
      <c r="Q2062" s="71" t="e">
        <f>VLOOKUP(N2062,'error categories'!$A$2:$D$54,4,FALSE)</f>
        <v>#N/A</v>
      </c>
      <c r="R2062" s="72" t="e">
        <f>VLOOKUP(N2062,'error categories'!$A$2:$D$54,3,FALSE)</f>
        <v>#N/A</v>
      </c>
      <c r="S2062" s="374"/>
      <c r="T2062" s="377"/>
      <c r="U2062" s="378">
        <f t="shared" si="288"/>
        <v>0</v>
      </c>
      <c r="V2062" s="390"/>
      <c r="W2062" s="391"/>
      <c r="X2062" s="380"/>
      <c r="Y2062" s="380"/>
      <c r="Z2062" s="390"/>
      <c r="AA2062" s="392"/>
      <c r="AB2062" s="393"/>
      <c r="AC2062" s="394"/>
      <c r="AD2062" s="382">
        <f t="shared" si="295"/>
        <v>0</v>
      </c>
      <c r="AE2062" s="383">
        <f t="shared" si="296"/>
        <v>0</v>
      </c>
      <c r="AF2062" s="379"/>
      <c r="AG2062" s="381"/>
      <c r="AH2062" s="379"/>
      <c r="AI2062" s="381"/>
      <c r="AJ2062" s="384" t="str">
        <f t="shared" si="289"/>
        <v/>
      </c>
      <c r="AK2062" s="385" t="str">
        <f t="shared" si="290"/>
        <v/>
      </c>
      <c r="AL2062" s="388" t="str">
        <f t="shared" si="291"/>
        <v/>
      </c>
      <c r="AM2062" s="389" t="str">
        <f t="shared" si="292"/>
        <v/>
      </c>
      <c r="AN2062" s="388" t="str">
        <f t="shared" si="293"/>
        <v/>
      </c>
      <c r="AO2062" s="389" t="str">
        <f t="shared" si="294"/>
        <v/>
      </c>
      <c r="AP2062" s="423"/>
      <c r="AQ2062" s="423"/>
      <c r="AR2062" s="431" t="e">
        <f>VLOOKUP($B2062,'acc names'!$C$2:$D$12102,2,FALSE)</f>
        <v>#N/A</v>
      </c>
      <c r="AS2062" s="431" t="e">
        <f>VLOOKUP($AQ2062,software!$A$1:$B$14605,2,FALSE)</f>
        <v>#N/A</v>
      </c>
      <c r="AT2062" s="423"/>
      <c r="AV2062" s="423"/>
    </row>
    <row r="2063" spans="1:48" ht="12.75" x14ac:dyDescent="0.2">
      <c r="A2063" s="101"/>
      <c r="B2063" s="42"/>
      <c r="C2063" s="142"/>
      <c r="D2063" s="143"/>
      <c r="E2063" s="107"/>
      <c r="F2063" s="46"/>
      <c r="G2063" s="46"/>
      <c r="H2063" s="46"/>
      <c r="I2063" s="46"/>
      <c r="J2063" s="46"/>
      <c r="K2063" s="46"/>
      <c r="L2063" s="139"/>
      <c r="M2063" s="41"/>
      <c r="N2063" s="45"/>
      <c r="O2063" s="47"/>
      <c r="P2063" s="43"/>
      <c r="Q2063" s="71" t="e">
        <f>VLOOKUP(N2063,'error categories'!$A$2:$D$54,4,FALSE)</f>
        <v>#N/A</v>
      </c>
      <c r="R2063" s="72" t="e">
        <f>VLOOKUP(N2063,'error categories'!$A$2:$D$54,3,FALSE)</f>
        <v>#N/A</v>
      </c>
      <c r="S2063" s="374"/>
      <c r="T2063" s="377"/>
      <c r="U2063" s="378">
        <f t="shared" si="288"/>
        <v>0</v>
      </c>
      <c r="V2063" s="390"/>
      <c r="W2063" s="391"/>
      <c r="X2063" s="380"/>
      <c r="Y2063" s="380"/>
      <c r="Z2063" s="390"/>
      <c r="AA2063" s="392"/>
      <c r="AB2063" s="393"/>
      <c r="AC2063" s="394"/>
      <c r="AD2063" s="382">
        <f t="shared" si="295"/>
        <v>0</v>
      </c>
      <c r="AE2063" s="383">
        <f t="shared" si="296"/>
        <v>0</v>
      </c>
      <c r="AF2063" s="379"/>
      <c r="AG2063" s="381"/>
      <c r="AH2063" s="379"/>
      <c r="AI2063" s="381"/>
      <c r="AJ2063" s="384" t="str">
        <f t="shared" si="289"/>
        <v/>
      </c>
      <c r="AK2063" s="385" t="str">
        <f t="shared" si="290"/>
        <v/>
      </c>
      <c r="AL2063" s="388" t="str">
        <f t="shared" si="291"/>
        <v/>
      </c>
      <c r="AM2063" s="389" t="str">
        <f t="shared" si="292"/>
        <v/>
      </c>
      <c r="AN2063" s="388" t="str">
        <f t="shared" si="293"/>
        <v/>
      </c>
      <c r="AO2063" s="389" t="str">
        <f t="shared" si="294"/>
        <v/>
      </c>
      <c r="AP2063" s="423"/>
      <c r="AQ2063" s="423"/>
      <c r="AR2063" s="431" t="e">
        <f>VLOOKUP($B2063,'acc names'!$C$2:$D$12102,2,FALSE)</f>
        <v>#N/A</v>
      </c>
      <c r="AS2063" s="431" t="e">
        <f>VLOOKUP($AQ2063,software!$A$1:$B$14605,2,FALSE)</f>
        <v>#N/A</v>
      </c>
      <c r="AT2063" s="423"/>
      <c r="AV2063" s="423"/>
    </row>
    <row r="2064" spans="1:48" ht="12.75" x14ac:dyDescent="0.2">
      <c r="A2064" s="101"/>
      <c r="B2064" s="42"/>
      <c r="C2064" s="142"/>
      <c r="D2064" s="143"/>
      <c r="E2064" s="107"/>
      <c r="F2064" s="46"/>
      <c r="G2064" s="46"/>
      <c r="H2064" s="46"/>
      <c r="I2064" s="46"/>
      <c r="J2064" s="46"/>
      <c r="K2064" s="46"/>
      <c r="L2064" s="139"/>
      <c r="M2064" s="41"/>
      <c r="N2064" s="45"/>
      <c r="O2064" s="47"/>
      <c r="P2064" s="43"/>
      <c r="Q2064" s="71" t="e">
        <f>VLOOKUP(N2064,'error categories'!$A$2:$D$54,4,FALSE)</f>
        <v>#N/A</v>
      </c>
      <c r="R2064" s="72" t="e">
        <f>VLOOKUP(N2064,'error categories'!$A$2:$D$54,3,FALSE)</f>
        <v>#N/A</v>
      </c>
      <c r="S2064" s="374"/>
      <c r="T2064" s="377"/>
      <c r="U2064" s="378">
        <f t="shared" si="288"/>
        <v>0</v>
      </c>
      <c r="V2064" s="390"/>
      <c r="W2064" s="391"/>
      <c r="X2064" s="380"/>
      <c r="Y2064" s="380"/>
      <c r="Z2064" s="390"/>
      <c r="AA2064" s="392"/>
      <c r="AB2064" s="393"/>
      <c r="AC2064" s="394"/>
      <c r="AD2064" s="382">
        <f t="shared" si="295"/>
        <v>0</v>
      </c>
      <c r="AE2064" s="383">
        <f t="shared" si="296"/>
        <v>0</v>
      </c>
      <c r="AF2064" s="379"/>
      <c r="AG2064" s="381"/>
      <c r="AH2064" s="379"/>
      <c r="AI2064" s="381"/>
      <c r="AJ2064" s="384" t="str">
        <f t="shared" si="289"/>
        <v/>
      </c>
      <c r="AK2064" s="385" t="str">
        <f t="shared" si="290"/>
        <v/>
      </c>
      <c r="AL2064" s="388" t="str">
        <f t="shared" si="291"/>
        <v/>
      </c>
      <c r="AM2064" s="389" t="str">
        <f t="shared" si="292"/>
        <v/>
      </c>
      <c r="AN2064" s="388" t="str">
        <f t="shared" si="293"/>
        <v/>
      </c>
      <c r="AO2064" s="389" t="str">
        <f t="shared" si="294"/>
        <v/>
      </c>
      <c r="AP2064" s="423"/>
      <c r="AQ2064" s="423"/>
      <c r="AR2064" s="431" t="e">
        <f>VLOOKUP($B2064,'acc names'!$C$2:$D$12102,2,FALSE)</f>
        <v>#N/A</v>
      </c>
      <c r="AS2064" s="431" t="e">
        <f>VLOOKUP($AQ2064,software!$A$1:$B$14605,2,FALSE)</f>
        <v>#N/A</v>
      </c>
      <c r="AT2064" s="423"/>
      <c r="AV2064" s="423"/>
    </row>
    <row r="2065" spans="1:48" ht="12.75" x14ac:dyDescent="0.2">
      <c r="A2065" s="101"/>
      <c r="B2065" s="42"/>
      <c r="C2065" s="142"/>
      <c r="D2065" s="143"/>
      <c r="E2065" s="107"/>
      <c r="F2065" s="46"/>
      <c r="G2065" s="46"/>
      <c r="H2065" s="46"/>
      <c r="I2065" s="46"/>
      <c r="J2065" s="46"/>
      <c r="K2065" s="46"/>
      <c r="L2065" s="139"/>
      <c r="M2065" s="41"/>
      <c r="N2065" s="45"/>
      <c r="O2065" s="47"/>
      <c r="P2065" s="43"/>
      <c r="Q2065" s="71" t="e">
        <f>VLOOKUP(N2065,'error categories'!$A$2:$D$54,4,FALSE)</f>
        <v>#N/A</v>
      </c>
      <c r="R2065" s="72" t="e">
        <f>VLOOKUP(N2065,'error categories'!$A$2:$D$54,3,FALSE)</f>
        <v>#N/A</v>
      </c>
      <c r="S2065" s="374"/>
      <c r="T2065" s="377"/>
      <c r="U2065" s="378">
        <f t="shared" si="288"/>
        <v>0</v>
      </c>
      <c r="V2065" s="379"/>
      <c r="W2065" s="380"/>
      <c r="X2065" s="380"/>
      <c r="Y2065" s="380"/>
      <c r="Z2065" s="379"/>
      <c r="AA2065" s="381"/>
      <c r="AB2065" s="379"/>
      <c r="AC2065" s="380"/>
      <c r="AD2065" s="382">
        <f t="shared" si="295"/>
        <v>0</v>
      </c>
      <c r="AE2065" s="383">
        <f t="shared" si="296"/>
        <v>0</v>
      </c>
      <c r="AF2065" s="379"/>
      <c r="AG2065" s="381"/>
      <c r="AH2065" s="379"/>
      <c r="AI2065" s="381"/>
      <c r="AJ2065" s="384" t="str">
        <f t="shared" si="289"/>
        <v/>
      </c>
      <c r="AK2065" s="385" t="str">
        <f t="shared" si="290"/>
        <v/>
      </c>
      <c r="AL2065" s="388" t="str">
        <f t="shared" si="291"/>
        <v/>
      </c>
      <c r="AM2065" s="389" t="str">
        <f t="shared" si="292"/>
        <v/>
      </c>
      <c r="AN2065" s="388" t="str">
        <f t="shared" si="293"/>
        <v/>
      </c>
      <c r="AO2065" s="389" t="str">
        <f t="shared" si="294"/>
        <v/>
      </c>
      <c r="AP2065" s="423"/>
      <c r="AQ2065" s="423"/>
      <c r="AR2065" s="431" t="e">
        <f>VLOOKUP($B2065,'acc names'!$C$2:$D$12102,2,FALSE)</f>
        <v>#N/A</v>
      </c>
      <c r="AS2065" s="431" t="e">
        <f>VLOOKUP($AQ2065,software!$A$1:$B$14605,2,FALSE)</f>
        <v>#N/A</v>
      </c>
      <c r="AT2065" s="423"/>
      <c r="AV2065" s="423"/>
    </row>
    <row r="2066" spans="1:48" ht="12.75" x14ac:dyDescent="0.2">
      <c r="A2066" s="101"/>
      <c r="B2066" s="42"/>
      <c r="C2066" s="142"/>
      <c r="D2066" s="143"/>
      <c r="E2066" s="107"/>
      <c r="F2066" s="46"/>
      <c r="G2066" s="46"/>
      <c r="H2066" s="46"/>
      <c r="I2066" s="46"/>
      <c r="J2066" s="46"/>
      <c r="K2066" s="46"/>
      <c r="L2066" s="139"/>
      <c r="M2066" s="41"/>
      <c r="N2066" s="45"/>
      <c r="O2066" s="47"/>
      <c r="P2066" s="43"/>
      <c r="Q2066" s="71" t="e">
        <f>VLOOKUP(N2066,'error categories'!$A$2:$D$54,4,FALSE)</f>
        <v>#N/A</v>
      </c>
      <c r="R2066" s="72" t="e">
        <f>VLOOKUP(N2066,'error categories'!$A$2:$D$54,3,FALSE)</f>
        <v>#N/A</v>
      </c>
      <c r="S2066" s="374"/>
      <c r="T2066" s="377"/>
      <c r="U2066" s="378">
        <f t="shared" si="288"/>
        <v>0</v>
      </c>
      <c r="V2066" s="379"/>
      <c r="W2066" s="380"/>
      <c r="X2066" s="380"/>
      <c r="Y2066" s="380"/>
      <c r="Z2066" s="379"/>
      <c r="AA2066" s="381"/>
      <c r="AB2066" s="379"/>
      <c r="AC2066" s="380"/>
      <c r="AD2066" s="382">
        <f t="shared" si="295"/>
        <v>0</v>
      </c>
      <c r="AE2066" s="383">
        <f t="shared" si="296"/>
        <v>0</v>
      </c>
      <c r="AF2066" s="379"/>
      <c r="AG2066" s="381"/>
      <c r="AH2066" s="379"/>
      <c r="AI2066" s="381"/>
      <c r="AJ2066" s="384" t="str">
        <f t="shared" si="289"/>
        <v/>
      </c>
      <c r="AK2066" s="385" t="str">
        <f t="shared" si="290"/>
        <v/>
      </c>
      <c r="AL2066" s="388" t="str">
        <f t="shared" si="291"/>
        <v/>
      </c>
      <c r="AM2066" s="389" t="str">
        <f t="shared" si="292"/>
        <v/>
      </c>
      <c r="AN2066" s="388" t="str">
        <f t="shared" si="293"/>
        <v/>
      </c>
      <c r="AO2066" s="389" t="str">
        <f t="shared" si="294"/>
        <v/>
      </c>
      <c r="AP2066" s="423"/>
      <c r="AQ2066" s="423"/>
      <c r="AR2066" s="431" t="e">
        <f>VLOOKUP($B2066,'acc names'!$C$2:$D$12102,2,FALSE)</f>
        <v>#N/A</v>
      </c>
      <c r="AS2066" s="431" t="e">
        <f>VLOOKUP($AQ2066,software!$A$1:$B$14605,2,FALSE)</f>
        <v>#N/A</v>
      </c>
      <c r="AT2066" s="423"/>
      <c r="AV2066" s="423"/>
    </row>
    <row r="2067" spans="1:48" ht="12.75" x14ac:dyDescent="0.2">
      <c r="A2067" s="101"/>
      <c r="B2067" s="42"/>
      <c r="C2067" s="142"/>
      <c r="D2067" s="143"/>
      <c r="E2067" s="107"/>
      <c r="F2067" s="46"/>
      <c r="G2067" s="46"/>
      <c r="H2067" s="46"/>
      <c r="I2067" s="46"/>
      <c r="J2067" s="46"/>
      <c r="K2067" s="46"/>
      <c r="L2067" s="139"/>
      <c r="M2067" s="41"/>
      <c r="N2067" s="45"/>
      <c r="O2067" s="47"/>
      <c r="P2067" s="43"/>
      <c r="Q2067" s="71" t="e">
        <f>VLOOKUP(N2067,'error categories'!$A$2:$D$54,4,FALSE)</f>
        <v>#N/A</v>
      </c>
      <c r="R2067" s="72" t="e">
        <f>VLOOKUP(N2067,'error categories'!$A$2:$D$54,3,FALSE)</f>
        <v>#N/A</v>
      </c>
      <c r="S2067" s="374"/>
      <c r="T2067" s="377"/>
      <c r="U2067" s="378">
        <f t="shared" si="288"/>
        <v>0</v>
      </c>
      <c r="V2067" s="379"/>
      <c r="W2067" s="380"/>
      <c r="X2067" s="380"/>
      <c r="Y2067" s="380"/>
      <c r="Z2067" s="379"/>
      <c r="AA2067" s="381"/>
      <c r="AB2067" s="379"/>
      <c r="AC2067" s="380"/>
      <c r="AD2067" s="382">
        <f t="shared" si="295"/>
        <v>0</v>
      </c>
      <c r="AE2067" s="383">
        <f t="shared" si="296"/>
        <v>0</v>
      </c>
      <c r="AF2067" s="379"/>
      <c r="AG2067" s="381"/>
      <c r="AH2067" s="379"/>
      <c r="AI2067" s="381"/>
      <c r="AJ2067" s="384" t="str">
        <f t="shared" si="289"/>
        <v/>
      </c>
      <c r="AK2067" s="385" t="str">
        <f t="shared" si="290"/>
        <v/>
      </c>
      <c r="AL2067" s="388" t="str">
        <f t="shared" si="291"/>
        <v/>
      </c>
      <c r="AM2067" s="389" t="str">
        <f t="shared" si="292"/>
        <v/>
      </c>
      <c r="AN2067" s="388" t="str">
        <f t="shared" si="293"/>
        <v/>
      </c>
      <c r="AO2067" s="389" t="str">
        <f t="shared" si="294"/>
        <v/>
      </c>
      <c r="AP2067" s="423"/>
      <c r="AQ2067" s="423"/>
      <c r="AR2067" s="431" t="e">
        <f>VLOOKUP($B2067,'acc names'!$C$2:$D$12102,2,FALSE)</f>
        <v>#N/A</v>
      </c>
      <c r="AS2067" s="431" t="e">
        <f>VLOOKUP($AQ2067,software!$A$1:$B$14605,2,FALSE)</f>
        <v>#N/A</v>
      </c>
      <c r="AT2067" s="423"/>
      <c r="AV2067" s="423"/>
    </row>
    <row r="2068" spans="1:48" ht="12.75" x14ac:dyDescent="0.2">
      <c r="A2068" s="101"/>
      <c r="B2068" s="42"/>
      <c r="C2068" s="142"/>
      <c r="D2068" s="143"/>
      <c r="E2068" s="107"/>
      <c r="F2068" s="46"/>
      <c r="G2068" s="46"/>
      <c r="H2068" s="46"/>
      <c r="I2068" s="46"/>
      <c r="J2068" s="46"/>
      <c r="K2068" s="46"/>
      <c r="L2068" s="139"/>
      <c r="M2068" s="41"/>
      <c r="N2068" s="45"/>
      <c r="O2068" s="47"/>
      <c r="P2068" s="43"/>
      <c r="Q2068" s="71" t="e">
        <f>VLOOKUP(N2068,'error categories'!$A$2:$D$54,4,FALSE)</f>
        <v>#N/A</v>
      </c>
      <c r="R2068" s="72" t="e">
        <f>VLOOKUP(N2068,'error categories'!$A$2:$D$54,3,FALSE)</f>
        <v>#N/A</v>
      </c>
      <c r="S2068" s="374"/>
      <c r="T2068" s="377"/>
      <c r="U2068" s="378">
        <f t="shared" si="288"/>
        <v>0</v>
      </c>
      <c r="V2068" s="379"/>
      <c r="W2068" s="380"/>
      <c r="X2068" s="380"/>
      <c r="Y2068" s="380"/>
      <c r="Z2068" s="379"/>
      <c r="AA2068" s="381"/>
      <c r="AB2068" s="379"/>
      <c r="AC2068" s="380"/>
      <c r="AD2068" s="382">
        <f t="shared" si="295"/>
        <v>0</v>
      </c>
      <c r="AE2068" s="383">
        <f t="shared" si="296"/>
        <v>0</v>
      </c>
      <c r="AF2068" s="379"/>
      <c r="AG2068" s="381"/>
      <c r="AH2068" s="379"/>
      <c r="AI2068" s="381"/>
      <c r="AJ2068" s="384" t="str">
        <f t="shared" si="289"/>
        <v/>
      </c>
      <c r="AK2068" s="385" t="str">
        <f t="shared" si="290"/>
        <v/>
      </c>
      <c r="AL2068" s="388" t="str">
        <f t="shared" si="291"/>
        <v/>
      </c>
      <c r="AM2068" s="389" t="str">
        <f t="shared" si="292"/>
        <v/>
      </c>
      <c r="AN2068" s="388" t="str">
        <f t="shared" si="293"/>
        <v/>
      </c>
      <c r="AO2068" s="389" t="str">
        <f t="shared" si="294"/>
        <v/>
      </c>
      <c r="AP2068" s="423"/>
      <c r="AQ2068" s="423"/>
      <c r="AR2068" s="431" t="e">
        <f>VLOOKUP($B2068,'acc names'!$C$2:$D$12102,2,FALSE)</f>
        <v>#N/A</v>
      </c>
      <c r="AS2068" s="431" t="e">
        <f>VLOOKUP($AQ2068,software!$A$1:$B$14605,2,FALSE)</f>
        <v>#N/A</v>
      </c>
      <c r="AT2068" s="423"/>
      <c r="AV2068" s="423"/>
    </row>
    <row r="2069" spans="1:48" ht="12.75" x14ac:dyDescent="0.2">
      <c r="A2069" s="101"/>
      <c r="B2069" s="42"/>
      <c r="C2069" s="142"/>
      <c r="D2069" s="143"/>
      <c r="E2069" s="107"/>
      <c r="F2069" s="46"/>
      <c r="G2069" s="46"/>
      <c r="H2069" s="46"/>
      <c r="I2069" s="46"/>
      <c r="J2069" s="46"/>
      <c r="K2069" s="46"/>
      <c r="L2069" s="139"/>
      <c r="M2069" s="41"/>
      <c r="N2069" s="45"/>
      <c r="O2069" s="47"/>
      <c r="P2069" s="43"/>
      <c r="Q2069" s="71" t="e">
        <f>VLOOKUP(N2069,'error categories'!$A$2:$D$54,4,FALSE)</f>
        <v>#N/A</v>
      </c>
      <c r="R2069" s="72" t="e">
        <f>VLOOKUP(N2069,'error categories'!$A$2:$D$54,3,FALSE)</f>
        <v>#N/A</v>
      </c>
      <c r="S2069" s="374"/>
      <c r="T2069" s="377"/>
      <c r="U2069" s="378">
        <f t="shared" si="288"/>
        <v>0</v>
      </c>
      <c r="V2069" s="379"/>
      <c r="W2069" s="380"/>
      <c r="X2069" s="380"/>
      <c r="Y2069" s="380"/>
      <c r="Z2069" s="379"/>
      <c r="AA2069" s="381"/>
      <c r="AB2069" s="379"/>
      <c r="AC2069" s="380"/>
      <c r="AD2069" s="382">
        <f t="shared" si="295"/>
        <v>0</v>
      </c>
      <c r="AE2069" s="383">
        <f t="shared" si="296"/>
        <v>0</v>
      </c>
      <c r="AF2069" s="379"/>
      <c r="AG2069" s="381"/>
      <c r="AH2069" s="379"/>
      <c r="AI2069" s="381"/>
      <c r="AJ2069" s="384" t="str">
        <f t="shared" si="289"/>
        <v/>
      </c>
      <c r="AK2069" s="385" t="str">
        <f t="shared" si="290"/>
        <v/>
      </c>
      <c r="AL2069" s="388" t="str">
        <f t="shared" si="291"/>
        <v/>
      </c>
      <c r="AM2069" s="389" t="str">
        <f t="shared" si="292"/>
        <v/>
      </c>
      <c r="AN2069" s="388" t="str">
        <f t="shared" si="293"/>
        <v/>
      </c>
      <c r="AO2069" s="389" t="str">
        <f t="shared" si="294"/>
        <v/>
      </c>
      <c r="AP2069" s="423"/>
      <c r="AQ2069" s="423"/>
      <c r="AR2069" s="431" t="e">
        <f>VLOOKUP($B2069,'acc names'!$C$2:$D$12102,2,FALSE)</f>
        <v>#N/A</v>
      </c>
      <c r="AS2069" s="431" t="e">
        <f>VLOOKUP($AQ2069,software!$A$1:$B$14605,2,FALSE)</f>
        <v>#N/A</v>
      </c>
      <c r="AT2069" s="423"/>
      <c r="AV2069" s="423"/>
    </row>
    <row r="2070" spans="1:48" ht="12.75" x14ac:dyDescent="0.2">
      <c r="A2070" s="101"/>
      <c r="B2070" s="42"/>
      <c r="C2070" s="142"/>
      <c r="D2070" s="143"/>
      <c r="E2070" s="107"/>
      <c r="F2070" s="46"/>
      <c r="G2070" s="46"/>
      <c r="H2070" s="46"/>
      <c r="I2070" s="46"/>
      <c r="J2070" s="46"/>
      <c r="K2070" s="46"/>
      <c r="L2070" s="139"/>
      <c r="M2070" s="41"/>
      <c r="N2070" s="45"/>
      <c r="O2070" s="47"/>
      <c r="P2070" s="43"/>
      <c r="Q2070" s="71" t="e">
        <f>VLOOKUP(N2070,'error categories'!$A$2:$D$54,4,FALSE)</f>
        <v>#N/A</v>
      </c>
      <c r="R2070" s="72" t="e">
        <f>VLOOKUP(N2070,'error categories'!$A$2:$D$54,3,FALSE)</f>
        <v>#N/A</v>
      </c>
      <c r="S2070" s="374"/>
      <c r="T2070" s="377"/>
      <c r="U2070" s="378">
        <f t="shared" si="288"/>
        <v>0</v>
      </c>
      <c r="V2070" s="379"/>
      <c r="W2070" s="380"/>
      <c r="X2070" s="380"/>
      <c r="Y2070" s="380"/>
      <c r="Z2070" s="379"/>
      <c r="AA2070" s="381"/>
      <c r="AB2070" s="379"/>
      <c r="AC2070" s="380"/>
      <c r="AD2070" s="382">
        <f t="shared" si="295"/>
        <v>0</v>
      </c>
      <c r="AE2070" s="383">
        <f t="shared" si="296"/>
        <v>0</v>
      </c>
      <c r="AF2070" s="379"/>
      <c r="AG2070" s="381"/>
      <c r="AH2070" s="379"/>
      <c r="AI2070" s="381"/>
      <c r="AJ2070" s="384" t="str">
        <f t="shared" si="289"/>
        <v/>
      </c>
      <c r="AK2070" s="385" t="str">
        <f t="shared" si="290"/>
        <v/>
      </c>
      <c r="AL2070" s="388" t="str">
        <f t="shared" si="291"/>
        <v/>
      </c>
      <c r="AM2070" s="389" t="str">
        <f t="shared" si="292"/>
        <v/>
      </c>
      <c r="AN2070" s="388" t="str">
        <f t="shared" si="293"/>
        <v/>
      </c>
      <c r="AO2070" s="389" t="str">
        <f t="shared" si="294"/>
        <v/>
      </c>
      <c r="AP2070" s="423"/>
      <c r="AQ2070" s="423"/>
      <c r="AR2070" s="431" t="e">
        <f>VLOOKUP($B2070,'acc names'!$C$2:$D$12102,2,FALSE)</f>
        <v>#N/A</v>
      </c>
      <c r="AS2070" s="431" t="e">
        <f>VLOOKUP($AQ2070,software!$A$1:$B$14605,2,FALSE)</f>
        <v>#N/A</v>
      </c>
      <c r="AT2070" s="423"/>
      <c r="AV2070" s="423"/>
    </row>
    <row r="2071" spans="1:48" ht="12.75" x14ac:dyDescent="0.2">
      <c r="A2071" s="101"/>
      <c r="B2071" s="42"/>
      <c r="C2071" s="142"/>
      <c r="D2071" s="143"/>
      <c r="E2071" s="107"/>
      <c r="F2071" s="46"/>
      <c r="G2071" s="46"/>
      <c r="H2071" s="46"/>
      <c r="I2071" s="46"/>
      <c r="J2071" s="46"/>
      <c r="K2071" s="46"/>
      <c r="L2071" s="139"/>
      <c r="M2071" s="41"/>
      <c r="N2071" s="45"/>
      <c r="O2071" s="47"/>
      <c r="P2071" s="43"/>
      <c r="Q2071" s="71" t="e">
        <f>VLOOKUP(N2071,'error categories'!$A$2:$D$54,4,FALSE)</f>
        <v>#N/A</v>
      </c>
      <c r="R2071" s="72" t="e">
        <f>VLOOKUP(N2071,'error categories'!$A$2:$D$54,3,FALSE)</f>
        <v>#N/A</v>
      </c>
      <c r="S2071" s="374"/>
      <c r="T2071" s="377"/>
      <c r="U2071" s="378">
        <f t="shared" si="288"/>
        <v>0</v>
      </c>
      <c r="V2071" s="379"/>
      <c r="W2071" s="380"/>
      <c r="X2071" s="380"/>
      <c r="Y2071" s="380"/>
      <c r="Z2071" s="379"/>
      <c r="AA2071" s="381"/>
      <c r="AB2071" s="379"/>
      <c r="AC2071" s="380"/>
      <c r="AD2071" s="382">
        <f t="shared" si="295"/>
        <v>0</v>
      </c>
      <c r="AE2071" s="383">
        <f t="shared" si="296"/>
        <v>0</v>
      </c>
      <c r="AF2071" s="379"/>
      <c r="AG2071" s="381"/>
      <c r="AH2071" s="379"/>
      <c r="AI2071" s="381"/>
      <c r="AJ2071" s="384" t="str">
        <f t="shared" si="289"/>
        <v/>
      </c>
      <c r="AK2071" s="385" t="str">
        <f t="shared" si="290"/>
        <v/>
      </c>
      <c r="AL2071" s="388" t="str">
        <f t="shared" si="291"/>
        <v/>
      </c>
      <c r="AM2071" s="389" t="str">
        <f t="shared" si="292"/>
        <v/>
      </c>
      <c r="AN2071" s="388" t="str">
        <f t="shared" si="293"/>
        <v/>
      </c>
      <c r="AO2071" s="389" t="str">
        <f t="shared" si="294"/>
        <v/>
      </c>
      <c r="AP2071" s="423"/>
      <c r="AQ2071" s="423"/>
      <c r="AR2071" s="431" t="e">
        <f>VLOOKUP($B2071,'acc names'!$C$2:$D$12102,2,FALSE)</f>
        <v>#N/A</v>
      </c>
      <c r="AS2071" s="431" t="e">
        <f>VLOOKUP($AQ2071,software!$A$1:$B$14605,2,FALSE)</f>
        <v>#N/A</v>
      </c>
      <c r="AT2071" s="423"/>
      <c r="AV2071" s="423"/>
    </row>
    <row r="2072" spans="1:48" ht="12.75" x14ac:dyDescent="0.2">
      <c r="A2072" s="101"/>
      <c r="B2072" s="42"/>
      <c r="C2072" s="142"/>
      <c r="D2072" s="143"/>
      <c r="E2072" s="107"/>
      <c r="F2072" s="46"/>
      <c r="G2072" s="46"/>
      <c r="H2072" s="46"/>
      <c r="I2072" s="46"/>
      <c r="J2072" s="46"/>
      <c r="K2072" s="46"/>
      <c r="L2072" s="139"/>
      <c r="M2072" s="41"/>
      <c r="N2072" s="45"/>
      <c r="O2072" s="47"/>
      <c r="P2072" s="43"/>
      <c r="Q2072" s="71" t="e">
        <f>VLOOKUP(N2072,'error categories'!$A$2:$D$54,4,FALSE)</f>
        <v>#N/A</v>
      </c>
      <c r="R2072" s="72" t="e">
        <f>VLOOKUP(N2072,'error categories'!$A$2:$D$54,3,FALSE)</f>
        <v>#N/A</v>
      </c>
      <c r="S2072" s="374"/>
      <c r="T2072" s="377"/>
      <c r="U2072" s="378">
        <f t="shared" si="288"/>
        <v>0</v>
      </c>
      <c r="V2072" s="379"/>
      <c r="W2072" s="380"/>
      <c r="X2072" s="380"/>
      <c r="Y2072" s="380"/>
      <c r="Z2072" s="379"/>
      <c r="AA2072" s="381"/>
      <c r="AB2072" s="379"/>
      <c r="AC2072" s="380"/>
      <c r="AD2072" s="382">
        <f t="shared" si="295"/>
        <v>0</v>
      </c>
      <c r="AE2072" s="383">
        <f t="shared" si="296"/>
        <v>0</v>
      </c>
      <c r="AF2072" s="379"/>
      <c r="AG2072" s="381"/>
      <c r="AH2072" s="379"/>
      <c r="AI2072" s="381"/>
      <c r="AJ2072" s="384" t="str">
        <f t="shared" si="289"/>
        <v/>
      </c>
      <c r="AK2072" s="385" t="str">
        <f t="shared" si="290"/>
        <v/>
      </c>
      <c r="AL2072" s="388" t="str">
        <f t="shared" si="291"/>
        <v/>
      </c>
      <c r="AM2072" s="389" t="str">
        <f t="shared" si="292"/>
        <v/>
      </c>
      <c r="AN2072" s="388" t="str">
        <f t="shared" si="293"/>
        <v/>
      </c>
      <c r="AO2072" s="389" t="str">
        <f t="shared" si="294"/>
        <v/>
      </c>
      <c r="AP2072" s="423"/>
      <c r="AQ2072" s="423"/>
      <c r="AR2072" s="431" t="e">
        <f>VLOOKUP($B2072,'acc names'!$C$2:$D$12102,2,FALSE)</f>
        <v>#N/A</v>
      </c>
      <c r="AS2072" s="431" t="e">
        <f>VLOOKUP($AQ2072,software!$A$1:$B$14605,2,FALSE)</f>
        <v>#N/A</v>
      </c>
      <c r="AT2072" s="423"/>
      <c r="AV2072" s="423"/>
    </row>
    <row r="2073" spans="1:48" ht="12.75" x14ac:dyDescent="0.2">
      <c r="A2073" s="101"/>
      <c r="B2073" s="42"/>
      <c r="C2073" s="142"/>
      <c r="D2073" s="143"/>
      <c r="E2073" s="107"/>
      <c r="F2073" s="46"/>
      <c r="G2073" s="46"/>
      <c r="H2073" s="46"/>
      <c r="I2073" s="46"/>
      <c r="J2073" s="46"/>
      <c r="K2073" s="46"/>
      <c r="L2073" s="139"/>
      <c r="M2073" s="41"/>
      <c r="N2073" s="45"/>
      <c r="O2073" s="47"/>
      <c r="P2073" s="43"/>
      <c r="Q2073" s="71" t="e">
        <f>VLOOKUP(N2073,'error categories'!$A$2:$D$54,4,FALSE)</f>
        <v>#N/A</v>
      </c>
      <c r="R2073" s="72" t="e">
        <f>VLOOKUP(N2073,'error categories'!$A$2:$D$54,3,FALSE)</f>
        <v>#N/A</v>
      </c>
      <c r="S2073" s="374"/>
      <c r="T2073" s="377"/>
      <c r="U2073" s="378">
        <f t="shared" si="288"/>
        <v>0</v>
      </c>
      <c r="V2073" s="379"/>
      <c r="W2073" s="380"/>
      <c r="X2073" s="380"/>
      <c r="Y2073" s="380"/>
      <c r="Z2073" s="379"/>
      <c r="AA2073" s="381"/>
      <c r="AB2073" s="379"/>
      <c r="AC2073" s="380"/>
      <c r="AD2073" s="382">
        <f t="shared" si="295"/>
        <v>0</v>
      </c>
      <c r="AE2073" s="383">
        <f t="shared" si="296"/>
        <v>0</v>
      </c>
      <c r="AF2073" s="379"/>
      <c r="AG2073" s="381"/>
      <c r="AH2073" s="379"/>
      <c r="AI2073" s="381"/>
      <c r="AJ2073" s="384" t="str">
        <f t="shared" si="289"/>
        <v/>
      </c>
      <c r="AK2073" s="385" t="str">
        <f t="shared" si="290"/>
        <v/>
      </c>
      <c r="AL2073" s="388" t="str">
        <f t="shared" si="291"/>
        <v/>
      </c>
      <c r="AM2073" s="389" t="str">
        <f t="shared" si="292"/>
        <v/>
      </c>
      <c r="AN2073" s="388" t="str">
        <f t="shared" si="293"/>
        <v/>
      </c>
      <c r="AO2073" s="389" t="str">
        <f t="shared" si="294"/>
        <v/>
      </c>
      <c r="AP2073" s="423"/>
      <c r="AQ2073" s="423"/>
      <c r="AR2073" s="431" t="e">
        <f>VLOOKUP($B2073,'acc names'!$C$2:$D$12102,2,FALSE)</f>
        <v>#N/A</v>
      </c>
      <c r="AS2073" s="431" t="e">
        <f>VLOOKUP($AQ2073,software!$A$1:$B$14605,2,FALSE)</f>
        <v>#N/A</v>
      </c>
      <c r="AT2073" s="423"/>
      <c r="AV2073" s="423"/>
    </row>
    <row r="2074" spans="1:48" ht="12.75" x14ac:dyDescent="0.2">
      <c r="A2074" s="101"/>
      <c r="B2074" s="42"/>
      <c r="C2074" s="142"/>
      <c r="D2074" s="143"/>
      <c r="E2074" s="107"/>
      <c r="F2074" s="46"/>
      <c r="G2074" s="46"/>
      <c r="H2074" s="46"/>
      <c r="I2074" s="46"/>
      <c r="J2074" s="46"/>
      <c r="K2074" s="46"/>
      <c r="L2074" s="139"/>
      <c r="M2074" s="41"/>
      <c r="N2074" s="45"/>
      <c r="O2074" s="47"/>
      <c r="P2074" s="43"/>
      <c r="Q2074" s="71" t="e">
        <f>VLOOKUP(N2074,'error categories'!$A$2:$D$54,4,FALSE)</f>
        <v>#N/A</v>
      </c>
      <c r="R2074" s="72" t="e">
        <f>VLOOKUP(N2074,'error categories'!$A$2:$D$54,3,FALSE)</f>
        <v>#N/A</v>
      </c>
      <c r="S2074" s="374"/>
      <c r="T2074" s="377"/>
      <c r="U2074" s="378">
        <f t="shared" si="288"/>
        <v>0</v>
      </c>
      <c r="V2074" s="390"/>
      <c r="W2074" s="391"/>
      <c r="X2074" s="380"/>
      <c r="Y2074" s="380"/>
      <c r="Z2074" s="390"/>
      <c r="AA2074" s="392"/>
      <c r="AB2074" s="393"/>
      <c r="AC2074" s="394"/>
      <c r="AD2074" s="382">
        <f t="shared" si="295"/>
        <v>0</v>
      </c>
      <c r="AE2074" s="383">
        <f t="shared" si="296"/>
        <v>0</v>
      </c>
      <c r="AF2074" s="379"/>
      <c r="AG2074" s="381"/>
      <c r="AH2074" s="379"/>
      <c r="AI2074" s="381"/>
      <c r="AJ2074" s="384" t="str">
        <f t="shared" si="289"/>
        <v/>
      </c>
      <c r="AK2074" s="385" t="str">
        <f t="shared" si="290"/>
        <v/>
      </c>
      <c r="AL2074" s="388" t="str">
        <f t="shared" si="291"/>
        <v/>
      </c>
      <c r="AM2074" s="389" t="str">
        <f t="shared" si="292"/>
        <v/>
      </c>
      <c r="AN2074" s="388" t="str">
        <f t="shared" si="293"/>
        <v/>
      </c>
      <c r="AO2074" s="389" t="str">
        <f t="shared" si="294"/>
        <v/>
      </c>
      <c r="AP2074" s="423"/>
      <c r="AQ2074" s="423"/>
      <c r="AR2074" s="431" t="e">
        <f>VLOOKUP($B2074,'acc names'!$C$2:$D$12102,2,FALSE)</f>
        <v>#N/A</v>
      </c>
      <c r="AS2074" s="431" t="e">
        <f>VLOOKUP($AQ2074,software!$A$1:$B$14605,2,FALSE)</f>
        <v>#N/A</v>
      </c>
      <c r="AT2074" s="423"/>
      <c r="AV2074" s="423"/>
    </row>
    <row r="2075" spans="1:48" ht="12.75" x14ac:dyDescent="0.2">
      <c r="A2075" s="101"/>
      <c r="B2075" s="42"/>
      <c r="C2075" s="142"/>
      <c r="D2075" s="143"/>
      <c r="E2075" s="107"/>
      <c r="F2075" s="46"/>
      <c r="G2075" s="46"/>
      <c r="H2075" s="46"/>
      <c r="I2075" s="46"/>
      <c r="J2075" s="46"/>
      <c r="K2075" s="46"/>
      <c r="L2075" s="139"/>
      <c r="M2075" s="41"/>
      <c r="N2075" s="45"/>
      <c r="O2075" s="47"/>
      <c r="P2075" s="43"/>
      <c r="Q2075" s="71" t="e">
        <f>VLOOKUP(N2075,'error categories'!$A$2:$D$54,4,FALSE)</f>
        <v>#N/A</v>
      </c>
      <c r="R2075" s="72" t="e">
        <f>VLOOKUP(N2075,'error categories'!$A$2:$D$54,3,FALSE)</f>
        <v>#N/A</v>
      </c>
      <c r="S2075" s="374"/>
      <c r="T2075" s="377"/>
      <c r="U2075" s="378">
        <f t="shared" si="288"/>
        <v>0</v>
      </c>
      <c r="V2075" s="379"/>
      <c r="W2075" s="380"/>
      <c r="X2075" s="380"/>
      <c r="Y2075" s="380"/>
      <c r="Z2075" s="379"/>
      <c r="AA2075" s="381"/>
      <c r="AB2075" s="379"/>
      <c r="AC2075" s="380"/>
      <c r="AD2075" s="382">
        <f t="shared" si="295"/>
        <v>0</v>
      </c>
      <c r="AE2075" s="383">
        <f t="shared" si="296"/>
        <v>0</v>
      </c>
      <c r="AF2075" s="379"/>
      <c r="AG2075" s="381"/>
      <c r="AH2075" s="379"/>
      <c r="AI2075" s="381"/>
      <c r="AJ2075" s="384" t="str">
        <f t="shared" si="289"/>
        <v/>
      </c>
      <c r="AK2075" s="385" t="str">
        <f t="shared" si="290"/>
        <v/>
      </c>
      <c r="AL2075" s="388" t="str">
        <f t="shared" si="291"/>
        <v/>
      </c>
      <c r="AM2075" s="389" t="str">
        <f t="shared" si="292"/>
        <v/>
      </c>
      <c r="AN2075" s="388" t="str">
        <f t="shared" si="293"/>
        <v/>
      </c>
      <c r="AO2075" s="389" t="str">
        <f t="shared" si="294"/>
        <v/>
      </c>
      <c r="AP2075" s="423"/>
      <c r="AQ2075" s="423"/>
      <c r="AR2075" s="431" t="e">
        <f>VLOOKUP($B2075,'acc names'!$C$2:$D$12102,2,FALSE)</f>
        <v>#N/A</v>
      </c>
      <c r="AS2075" s="431" t="e">
        <f>VLOOKUP($AQ2075,software!$A$1:$B$14605,2,FALSE)</f>
        <v>#N/A</v>
      </c>
      <c r="AT2075" s="423"/>
      <c r="AV2075" s="423"/>
    </row>
    <row r="2076" spans="1:48" ht="12.75" x14ac:dyDescent="0.2">
      <c r="A2076" s="101"/>
      <c r="B2076" s="42"/>
      <c r="C2076" s="142"/>
      <c r="D2076" s="143"/>
      <c r="E2076" s="107"/>
      <c r="F2076" s="46"/>
      <c r="G2076" s="46"/>
      <c r="H2076" s="46"/>
      <c r="I2076" s="46"/>
      <c r="J2076" s="46"/>
      <c r="K2076" s="46"/>
      <c r="L2076" s="139"/>
      <c r="M2076" s="41"/>
      <c r="N2076" s="45"/>
      <c r="O2076" s="47"/>
      <c r="P2076" s="43"/>
      <c r="Q2076" s="71" t="e">
        <f>VLOOKUP(N2076,'error categories'!$A$2:$D$54,4,FALSE)</f>
        <v>#N/A</v>
      </c>
      <c r="R2076" s="72" t="e">
        <f>VLOOKUP(N2076,'error categories'!$A$2:$D$54,3,FALSE)</f>
        <v>#N/A</v>
      </c>
      <c r="S2076" s="374"/>
      <c r="T2076" s="377"/>
      <c r="U2076" s="378">
        <f t="shared" si="288"/>
        <v>0</v>
      </c>
      <c r="V2076" s="390"/>
      <c r="W2076" s="391"/>
      <c r="X2076" s="380"/>
      <c r="Y2076" s="380"/>
      <c r="Z2076" s="390"/>
      <c r="AA2076" s="392"/>
      <c r="AB2076" s="393"/>
      <c r="AC2076" s="394"/>
      <c r="AD2076" s="382">
        <f t="shared" si="295"/>
        <v>0</v>
      </c>
      <c r="AE2076" s="383">
        <f t="shared" si="296"/>
        <v>0</v>
      </c>
      <c r="AF2076" s="379"/>
      <c r="AG2076" s="381"/>
      <c r="AH2076" s="379"/>
      <c r="AI2076" s="381"/>
      <c r="AJ2076" s="384" t="str">
        <f t="shared" si="289"/>
        <v/>
      </c>
      <c r="AK2076" s="385" t="str">
        <f t="shared" si="290"/>
        <v/>
      </c>
      <c r="AL2076" s="388" t="str">
        <f t="shared" si="291"/>
        <v/>
      </c>
      <c r="AM2076" s="389" t="str">
        <f t="shared" si="292"/>
        <v/>
      </c>
      <c r="AN2076" s="388" t="str">
        <f t="shared" si="293"/>
        <v/>
      </c>
      <c r="AO2076" s="389" t="str">
        <f t="shared" si="294"/>
        <v/>
      </c>
      <c r="AP2076" s="423"/>
      <c r="AQ2076" s="423"/>
      <c r="AR2076" s="431" t="e">
        <f>VLOOKUP($B2076,'acc names'!$C$2:$D$12102,2,FALSE)</f>
        <v>#N/A</v>
      </c>
      <c r="AS2076" s="431" t="e">
        <f>VLOOKUP($AQ2076,software!$A$1:$B$14605,2,FALSE)</f>
        <v>#N/A</v>
      </c>
      <c r="AT2076" s="423"/>
      <c r="AV2076" s="423"/>
    </row>
    <row r="2077" spans="1:48" ht="12.75" x14ac:dyDescent="0.2">
      <c r="A2077" s="101"/>
      <c r="B2077" s="42"/>
      <c r="C2077" s="142"/>
      <c r="D2077" s="143"/>
      <c r="E2077" s="107"/>
      <c r="F2077" s="46"/>
      <c r="G2077" s="46"/>
      <c r="H2077" s="46"/>
      <c r="I2077" s="46"/>
      <c r="J2077" s="46"/>
      <c r="K2077" s="46"/>
      <c r="L2077" s="139"/>
      <c r="M2077" s="41"/>
      <c r="N2077" s="45"/>
      <c r="O2077" s="47"/>
      <c r="P2077" s="43"/>
      <c r="Q2077" s="71" t="e">
        <f>VLOOKUP(N2077,'error categories'!$A$2:$D$54,4,FALSE)</f>
        <v>#N/A</v>
      </c>
      <c r="R2077" s="72" t="e">
        <f>VLOOKUP(N2077,'error categories'!$A$2:$D$54,3,FALSE)</f>
        <v>#N/A</v>
      </c>
      <c r="S2077" s="374"/>
      <c r="T2077" s="377"/>
      <c r="U2077" s="378">
        <f t="shared" si="288"/>
        <v>0</v>
      </c>
      <c r="V2077" s="390"/>
      <c r="W2077" s="391"/>
      <c r="X2077" s="380"/>
      <c r="Y2077" s="380"/>
      <c r="Z2077" s="390"/>
      <c r="AA2077" s="392"/>
      <c r="AB2077" s="393"/>
      <c r="AC2077" s="394"/>
      <c r="AD2077" s="382">
        <f t="shared" si="295"/>
        <v>0</v>
      </c>
      <c r="AE2077" s="383">
        <f t="shared" si="296"/>
        <v>0</v>
      </c>
      <c r="AF2077" s="379"/>
      <c r="AG2077" s="381"/>
      <c r="AH2077" s="379"/>
      <c r="AI2077" s="381"/>
      <c r="AJ2077" s="384" t="str">
        <f t="shared" si="289"/>
        <v/>
      </c>
      <c r="AK2077" s="385" t="str">
        <f t="shared" si="290"/>
        <v/>
      </c>
      <c r="AL2077" s="388" t="str">
        <f t="shared" si="291"/>
        <v/>
      </c>
      <c r="AM2077" s="389" t="str">
        <f t="shared" si="292"/>
        <v/>
      </c>
      <c r="AN2077" s="388" t="str">
        <f t="shared" si="293"/>
        <v/>
      </c>
      <c r="AO2077" s="389" t="str">
        <f t="shared" si="294"/>
        <v/>
      </c>
      <c r="AP2077" s="423"/>
      <c r="AQ2077" s="423"/>
      <c r="AR2077" s="431" t="e">
        <f>VLOOKUP($B2077,'acc names'!$C$2:$D$12102,2,FALSE)</f>
        <v>#N/A</v>
      </c>
      <c r="AS2077" s="431" t="e">
        <f>VLOOKUP($AQ2077,software!$A$1:$B$14605,2,FALSE)</f>
        <v>#N/A</v>
      </c>
      <c r="AT2077" s="423"/>
      <c r="AV2077" s="423"/>
    </row>
    <row r="2078" spans="1:48" ht="12.75" x14ac:dyDescent="0.2">
      <c r="A2078" s="101"/>
      <c r="B2078" s="42"/>
      <c r="C2078" s="142"/>
      <c r="D2078" s="143"/>
      <c r="E2078" s="107"/>
      <c r="F2078" s="46"/>
      <c r="G2078" s="46"/>
      <c r="H2078" s="46"/>
      <c r="I2078" s="46"/>
      <c r="J2078" s="46"/>
      <c r="K2078" s="46"/>
      <c r="L2078" s="139"/>
      <c r="M2078" s="41"/>
      <c r="N2078" s="45"/>
      <c r="O2078" s="47"/>
      <c r="P2078" s="43"/>
      <c r="Q2078" s="71" t="e">
        <f>VLOOKUP(N2078,'error categories'!$A$2:$D$54,4,FALSE)</f>
        <v>#N/A</v>
      </c>
      <c r="R2078" s="72" t="e">
        <f>VLOOKUP(N2078,'error categories'!$A$2:$D$54,3,FALSE)</f>
        <v>#N/A</v>
      </c>
      <c r="S2078" s="374"/>
      <c r="T2078" s="377"/>
      <c r="U2078" s="378">
        <f t="shared" si="288"/>
        <v>0</v>
      </c>
      <c r="V2078" s="390"/>
      <c r="W2078" s="391"/>
      <c r="X2078" s="380"/>
      <c r="Y2078" s="380"/>
      <c r="Z2078" s="390"/>
      <c r="AA2078" s="392"/>
      <c r="AB2078" s="393"/>
      <c r="AC2078" s="394"/>
      <c r="AD2078" s="382">
        <f t="shared" si="295"/>
        <v>0</v>
      </c>
      <c r="AE2078" s="383">
        <f t="shared" si="296"/>
        <v>0</v>
      </c>
      <c r="AF2078" s="379"/>
      <c r="AG2078" s="381"/>
      <c r="AH2078" s="379"/>
      <c r="AI2078" s="381"/>
      <c r="AJ2078" s="384" t="str">
        <f t="shared" si="289"/>
        <v/>
      </c>
      <c r="AK2078" s="385" t="str">
        <f t="shared" si="290"/>
        <v/>
      </c>
      <c r="AL2078" s="388" t="str">
        <f t="shared" si="291"/>
        <v/>
      </c>
      <c r="AM2078" s="389" t="str">
        <f t="shared" si="292"/>
        <v/>
      </c>
      <c r="AN2078" s="388" t="str">
        <f t="shared" si="293"/>
        <v/>
      </c>
      <c r="AO2078" s="389" t="str">
        <f t="shared" si="294"/>
        <v/>
      </c>
      <c r="AP2078" s="423"/>
      <c r="AQ2078" s="423"/>
      <c r="AR2078" s="431" t="e">
        <f>VLOOKUP($B2078,'acc names'!$C$2:$D$12102,2,FALSE)</f>
        <v>#N/A</v>
      </c>
      <c r="AS2078" s="431" t="e">
        <f>VLOOKUP($AQ2078,software!$A$1:$B$14605,2,FALSE)</f>
        <v>#N/A</v>
      </c>
      <c r="AT2078" s="423"/>
      <c r="AV2078" s="423"/>
    </row>
    <row r="2079" spans="1:48" ht="12.75" x14ac:dyDescent="0.2">
      <c r="A2079" s="101"/>
      <c r="B2079" s="42"/>
      <c r="C2079" s="142"/>
      <c r="D2079" s="143"/>
      <c r="E2079" s="107"/>
      <c r="F2079" s="46"/>
      <c r="G2079" s="46"/>
      <c r="H2079" s="46"/>
      <c r="I2079" s="46"/>
      <c r="J2079" s="46"/>
      <c r="K2079" s="46"/>
      <c r="L2079" s="139"/>
      <c r="M2079" s="41"/>
      <c r="N2079" s="45"/>
      <c r="O2079" s="47"/>
      <c r="P2079" s="43"/>
      <c r="Q2079" s="71" t="e">
        <f>VLOOKUP(N2079,'error categories'!$A$2:$D$54,4,FALSE)</f>
        <v>#N/A</v>
      </c>
      <c r="R2079" s="72" t="e">
        <f>VLOOKUP(N2079,'error categories'!$A$2:$D$54,3,FALSE)</f>
        <v>#N/A</v>
      </c>
      <c r="S2079" s="374"/>
      <c r="T2079" s="377"/>
      <c r="U2079" s="378">
        <f t="shared" si="288"/>
        <v>0</v>
      </c>
      <c r="V2079" s="390"/>
      <c r="W2079" s="391"/>
      <c r="X2079" s="380"/>
      <c r="Y2079" s="380"/>
      <c r="Z2079" s="390"/>
      <c r="AA2079" s="392"/>
      <c r="AB2079" s="393"/>
      <c r="AC2079" s="394"/>
      <c r="AD2079" s="382">
        <f t="shared" si="295"/>
        <v>0</v>
      </c>
      <c r="AE2079" s="383">
        <f t="shared" si="296"/>
        <v>0</v>
      </c>
      <c r="AF2079" s="379"/>
      <c r="AG2079" s="381"/>
      <c r="AH2079" s="379"/>
      <c r="AI2079" s="381"/>
      <c r="AJ2079" s="384" t="str">
        <f t="shared" si="289"/>
        <v/>
      </c>
      <c r="AK2079" s="385" t="str">
        <f t="shared" si="290"/>
        <v/>
      </c>
      <c r="AL2079" s="388" t="str">
        <f t="shared" si="291"/>
        <v/>
      </c>
      <c r="AM2079" s="389" t="str">
        <f t="shared" si="292"/>
        <v/>
      </c>
      <c r="AN2079" s="388" t="str">
        <f t="shared" si="293"/>
        <v/>
      </c>
      <c r="AO2079" s="389" t="str">
        <f t="shared" si="294"/>
        <v/>
      </c>
      <c r="AP2079" s="423"/>
      <c r="AQ2079" s="423"/>
      <c r="AR2079" s="431" t="e">
        <f>VLOOKUP($B2079,'acc names'!$C$2:$D$12102,2,FALSE)</f>
        <v>#N/A</v>
      </c>
      <c r="AS2079" s="431" t="e">
        <f>VLOOKUP($AQ2079,software!$A$1:$B$14605,2,FALSE)</f>
        <v>#N/A</v>
      </c>
      <c r="AT2079" s="423"/>
      <c r="AV2079" s="423"/>
    </row>
    <row r="2080" spans="1:48" ht="12.75" x14ac:dyDescent="0.2">
      <c r="A2080" s="101"/>
      <c r="B2080" s="42"/>
      <c r="C2080" s="142"/>
      <c r="D2080" s="143"/>
      <c r="E2080" s="107"/>
      <c r="F2080" s="46"/>
      <c r="G2080" s="46"/>
      <c r="H2080" s="46"/>
      <c r="I2080" s="46"/>
      <c r="J2080" s="46"/>
      <c r="K2080" s="46"/>
      <c r="L2080" s="139"/>
      <c r="M2080" s="41"/>
      <c r="N2080" s="45"/>
      <c r="O2080" s="47"/>
      <c r="P2080" s="43"/>
      <c r="Q2080" s="71" t="e">
        <f>VLOOKUP(N2080,'error categories'!$A$2:$D$54,4,FALSE)</f>
        <v>#N/A</v>
      </c>
      <c r="R2080" s="72" t="e">
        <f>VLOOKUP(N2080,'error categories'!$A$2:$D$54,3,FALSE)</f>
        <v>#N/A</v>
      </c>
      <c r="S2080" s="374"/>
      <c r="T2080" s="377"/>
      <c r="U2080" s="378">
        <f t="shared" si="288"/>
        <v>0</v>
      </c>
      <c r="V2080" s="379"/>
      <c r="W2080" s="380"/>
      <c r="X2080" s="380"/>
      <c r="Y2080" s="380"/>
      <c r="Z2080" s="379"/>
      <c r="AA2080" s="381"/>
      <c r="AB2080" s="379"/>
      <c r="AC2080" s="380"/>
      <c r="AD2080" s="382">
        <f t="shared" si="295"/>
        <v>0</v>
      </c>
      <c r="AE2080" s="383">
        <f t="shared" si="296"/>
        <v>0</v>
      </c>
      <c r="AF2080" s="379"/>
      <c r="AG2080" s="381"/>
      <c r="AH2080" s="379"/>
      <c r="AI2080" s="381"/>
      <c r="AJ2080" s="384" t="str">
        <f t="shared" si="289"/>
        <v/>
      </c>
      <c r="AK2080" s="385" t="str">
        <f t="shared" si="290"/>
        <v/>
      </c>
      <c r="AL2080" s="388" t="str">
        <f t="shared" si="291"/>
        <v/>
      </c>
      <c r="AM2080" s="389" t="str">
        <f t="shared" si="292"/>
        <v/>
      </c>
      <c r="AN2080" s="388" t="str">
        <f t="shared" si="293"/>
        <v/>
      </c>
      <c r="AO2080" s="389" t="str">
        <f t="shared" si="294"/>
        <v/>
      </c>
      <c r="AP2080" s="423"/>
      <c r="AQ2080" s="423"/>
      <c r="AR2080" s="431" t="e">
        <f>VLOOKUP($B2080,'acc names'!$C$2:$D$12102,2,FALSE)</f>
        <v>#N/A</v>
      </c>
      <c r="AS2080" s="431" t="e">
        <f>VLOOKUP($AQ2080,software!$A$1:$B$14605,2,FALSE)</f>
        <v>#N/A</v>
      </c>
      <c r="AT2080" s="423"/>
      <c r="AV2080" s="423"/>
    </row>
    <row r="2081" spans="1:48" ht="12.75" x14ac:dyDescent="0.2">
      <c r="A2081" s="101"/>
      <c r="B2081" s="42"/>
      <c r="C2081" s="142"/>
      <c r="D2081" s="143"/>
      <c r="E2081" s="107"/>
      <c r="F2081" s="46"/>
      <c r="G2081" s="46"/>
      <c r="H2081" s="46"/>
      <c r="I2081" s="46"/>
      <c r="J2081" s="46"/>
      <c r="K2081" s="46"/>
      <c r="L2081" s="139"/>
      <c r="M2081" s="41"/>
      <c r="N2081" s="45"/>
      <c r="O2081" s="47"/>
      <c r="P2081" s="43"/>
      <c r="Q2081" s="71" t="e">
        <f>VLOOKUP(N2081,'error categories'!$A$2:$D$54,4,FALSE)</f>
        <v>#N/A</v>
      </c>
      <c r="R2081" s="72" t="e">
        <f>VLOOKUP(N2081,'error categories'!$A$2:$D$54,3,FALSE)</f>
        <v>#N/A</v>
      </c>
      <c r="S2081" s="374"/>
      <c r="T2081" s="377"/>
      <c r="U2081" s="378">
        <f t="shared" si="288"/>
        <v>0</v>
      </c>
      <c r="V2081" s="379"/>
      <c r="W2081" s="380"/>
      <c r="X2081" s="380"/>
      <c r="Y2081" s="380"/>
      <c r="Z2081" s="379"/>
      <c r="AA2081" s="381"/>
      <c r="AB2081" s="379"/>
      <c r="AC2081" s="380"/>
      <c r="AD2081" s="382">
        <f t="shared" si="295"/>
        <v>0</v>
      </c>
      <c r="AE2081" s="383">
        <f t="shared" si="296"/>
        <v>0</v>
      </c>
      <c r="AF2081" s="379"/>
      <c r="AG2081" s="381"/>
      <c r="AH2081" s="379"/>
      <c r="AI2081" s="381"/>
      <c r="AJ2081" s="384" t="str">
        <f t="shared" si="289"/>
        <v/>
      </c>
      <c r="AK2081" s="385" t="str">
        <f t="shared" si="290"/>
        <v/>
      </c>
      <c r="AL2081" s="388" t="str">
        <f t="shared" si="291"/>
        <v/>
      </c>
      <c r="AM2081" s="389" t="str">
        <f t="shared" si="292"/>
        <v/>
      </c>
      <c r="AN2081" s="388" t="str">
        <f t="shared" si="293"/>
        <v/>
      </c>
      <c r="AO2081" s="389" t="str">
        <f t="shared" si="294"/>
        <v/>
      </c>
      <c r="AP2081" s="423"/>
      <c r="AQ2081" s="423"/>
      <c r="AR2081" s="431" t="e">
        <f>VLOOKUP($B2081,'acc names'!$C$2:$D$12102,2,FALSE)</f>
        <v>#N/A</v>
      </c>
      <c r="AS2081" s="431" t="e">
        <f>VLOOKUP($AQ2081,software!$A$1:$B$14605,2,FALSE)</f>
        <v>#N/A</v>
      </c>
      <c r="AT2081" s="423"/>
      <c r="AV2081" s="423"/>
    </row>
    <row r="2082" spans="1:48" ht="12.75" x14ac:dyDescent="0.2">
      <c r="A2082" s="101"/>
      <c r="B2082" s="42"/>
      <c r="C2082" s="142"/>
      <c r="D2082" s="143"/>
      <c r="E2082" s="107"/>
      <c r="F2082" s="46"/>
      <c r="G2082" s="46"/>
      <c r="H2082" s="46"/>
      <c r="I2082" s="46"/>
      <c r="J2082" s="46"/>
      <c r="K2082" s="46"/>
      <c r="L2082" s="139"/>
      <c r="M2082" s="41"/>
      <c r="N2082" s="45"/>
      <c r="O2082" s="47"/>
      <c r="P2082" s="43"/>
      <c r="Q2082" s="71" t="e">
        <f>VLOOKUP(N2082,'error categories'!$A$2:$D$54,4,FALSE)</f>
        <v>#N/A</v>
      </c>
      <c r="R2082" s="72" t="e">
        <f>VLOOKUP(N2082,'error categories'!$A$2:$D$54,3,FALSE)</f>
        <v>#N/A</v>
      </c>
      <c r="S2082" s="374"/>
      <c r="T2082" s="377"/>
      <c r="U2082" s="378">
        <f t="shared" si="288"/>
        <v>0</v>
      </c>
      <c r="V2082" s="379"/>
      <c r="W2082" s="380"/>
      <c r="X2082" s="380"/>
      <c r="Y2082" s="380"/>
      <c r="Z2082" s="379"/>
      <c r="AA2082" s="381"/>
      <c r="AB2082" s="379"/>
      <c r="AC2082" s="380"/>
      <c r="AD2082" s="382">
        <f t="shared" si="295"/>
        <v>0</v>
      </c>
      <c r="AE2082" s="383">
        <f t="shared" si="296"/>
        <v>0</v>
      </c>
      <c r="AF2082" s="379"/>
      <c r="AG2082" s="381"/>
      <c r="AH2082" s="379"/>
      <c r="AI2082" s="381"/>
      <c r="AJ2082" s="384" t="str">
        <f t="shared" si="289"/>
        <v/>
      </c>
      <c r="AK2082" s="385" t="str">
        <f t="shared" si="290"/>
        <v/>
      </c>
      <c r="AL2082" s="388" t="str">
        <f t="shared" si="291"/>
        <v/>
      </c>
      <c r="AM2082" s="389" t="str">
        <f t="shared" si="292"/>
        <v/>
      </c>
      <c r="AN2082" s="388" t="str">
        <f t="shared" si="293"/>
        <v/>
      </c>
      <c r="AO2082" s="389" t="str">
        <f t="shared" si="294"/>
        <v/>
      </c>
      <c r="AP2082" s="423"/>
      <c r="AQ2082" s="423"/>
      <c r="AR2082" s="431" t="e">
        <f>VLOOKUP($B2082,'acc names'!$C$2:$D$12102,2,FALSE)</f>
        <v>#N/A</v>
      </c>
      <c r="AS2082" s="431" t="e">
        <f>VLOOKUP($AQ2082,software!$A$1:$B$14605,2,FALSE)</f>
        <v>#N/A</v>
      </c>
      <c r="AT2082" s="423"/>
      <c r="AV2082" s="423"/>
    </row>
    <row r="2083" spans="1:48" ht="12.75" x14ac:dyDescent="0.2">
      <c r="A2083" s="101"/>
      <c r="B2083" s="42"/>
      <c r="C2083" s="142"/>
      <c r="D2083" s="143"/>
      <c r="E2083" s="107"/>
      <c r="F2083" s="46"/>
      <c r="G2083" s="46"/>
      <c r="H2083" s="46"/>
      <c r="I2083" s="46"/>
      <c r="J2083" s="46"/>
      <c r="K2083" s="46"/>
      <c r="L2083" s="139"/>
      <c r="M2083" s="41"/>
      <c r="N2083" s="45"/>
      <c r="O2083" s="47"/>
      <c r="P2083" s="43"/>
      <c r="Q2083" s="71" t="e">
        <f>VLOOKUP(N2083,'error categories'!$A$2:$D$54,4,FALSE)</f>
        <v>#N/A</v>
      </c>
      <c r="R2083" s="72" t="e">
        <f>VLOOKUP(N2083,'error categories'!$A$2:$D$54,3,FALSE)</f>
        <v>#N/A</v>
      </c>
      <c r="S2083" s="374"/>
      <c r="T2083" s="377"/>
      <c r="U2083" s="378">
        <f t="shared" si="288"/>
        <v>0</v>
      </c>
      <c r="V2083" s="379"/>
      <c r="W2083" s="380"/>
      <c r="X2083" s="380"/>
      <c r="Y2083" s="380"/>
      <c r="Z2083" s="379"/>
      <c r="AA2083" s="381"/>
      <c r="AB2083" s="379"/>
      <c r="AC2083" s="380"/>
      <c r="AD2083" s="382">
        <f t="shared" si="295"/>
        <v>0</v>
      </c>
      <c r="AE2083" s="383">
        <f t="shared" si="296"/>
        <v>0</v>
      </c>
      <c r="AF2083" s="379"/>
      <c r="AG2083" s="381"/>
      <c r="AH2083" s="379"/>
      <c r="AI2083" s="381"/>
      <c r="AJ2083" s="384" t="str">
        <f t="shared" si="289"/>
        <v/>
      </c>
      <c r="AK2083" s="385" t="str">
        <f t="shared" si="290"/>
        <v/>
      </c>
      <c r="AL2083" s="388" t="str">
        <f t="shared" si="291"/>
        <v/>
      </c>
      <c r="AM2083" s="389" t="str">
        <f t="shared" si="292"/>
        <v/>
      </c>
      <c r="AN2083" s="388" t="str">
        <f t="shared" si="293"/>
        <v/>
      </c>
      <c r="AO2083" s="389" t="str">
        <f t="shared" si="294"/>
        <v/>
      </c>
      <c r="AP2083" s="423"/>
      <c r="AQ2083" s="423"/>
      <c r="AR2083" s="431" t="e">
        <f>VLOOKUP($B2083,'acc names'!$C$2:$D$12102,2,FALSE)</f>
        <v>#N/A</v>
      </c>
      <c r="AS2083" s="431" t="e">
        <f>VLOOKUP($AQ2083,software!$A$1:$B$14605,2,FALSE)</f>
        <v>#N/A</v>
      </c>
      <c r="AT2083" s="423"/>
      <c r="AV2083" s="423"/>
    </row>
    <row r="2084" spans="1:48" ht="12.75" x14ac:dyDescent="0.2">
      <c r="A2084" s="101"/>
      <c r="B2084" s="42"/>
      <c r="C2084" s="142"/>
      <c r="D2084" s="143"/>
      <c r="E2084" s="107"/>
      <c r="F2084" s="46"/>
      <c r="G2084" s="46"/>
      <c r="H2084" s="46"/>
      <c r="I2084" s="46"/>
      <c r="J2084" s="46"/>
      <c r="K2084" s="46"/>
      <c r="L2084" s="139"/>
      <c r="M2084" s="41"/>
      <c r="N2084" s="45"/>
      <c r="O2084" s="47"/>
      <c r="P2084" s="43"/>
      <c r="Q2084" s="71" t="e">
        <f>VLOOKUP(N2084,'error categories'!$A$2:$D$54,4,FALSE)</f>
        <v>#N/A</v>
      </c>
      <c r="R2084" s="72" t="e">
        <f>VLOOKUP(N2084,'error categories'!$A$2:$D$54,3,FALSE)</f>
        <v>#N/A</v>
      </c>
      <c r="S2084" s="374"/>
      <c r="T2084" s="377"/>
      <c r="U2084" s="378">
        <f t="shared" si="288"/>
        <v>0</v>
      </c>
      <c r="V2084" s="390"/>
      <c r="W2084" s="391"/>
      <c r="X2084" s="380"/>
      <c r="Y2084" s="380"/>
      <c r="Z2084" s="390"/>
      <c r="AA2084" s="392"/>
      <c r="AB2084" s="393"/>
      <c r="AC2084" s="394"/>
      <c r="AD2084" s="382">
        <f t="shared" si="295"/>
        <v>0</v>
      </c>
      <c r="AE2084" s="383">
        <f t="shared" si="296"/>
        <v>0</v>
      </c>
      <c r="AF2084" s="379"/>
      <c r="AG2084" s="381"/>
      <c r="AH2084" s="379"/>
      <c r="AI2084" s="381"/>
      <c r="AJ2084" s="384" t="str">
        <f t="shared" si="289"/>
        <v/>
      </c>
      <c r="AK2084" s="385" t="str">
        <f t="shared" si="290"/>
        <v/>
      </c>
      <c r="AL2084" s="388" t="str">
        <f t="shared" si="291"/>
        <v/>
      </c>
      <c r="AM2084" s="389" t="str">
        <f t="shared" si="292"/>
        <v/>
      </c>
      <c r="AN2084" s="388" t="str">
        <f t="shared" si="293"/>
        <v/>
      </c>
      <c r="AO2084" s="389" t="str">
        <f t="shared" si="294"/>
        <v/>
      </c>
      <c r="AP2084" s="423"/>
      <c r="AQ2084" s="423"/>
      <c r="AR2084" s="431" t="e">
        <f>VLOOKUP($B2084,'acc names'!$C$2:$D$12102,2,FALSE)</f>
        <v>#N/A</v>
      </c>
      <c r="AS2084" s="431" t="e">
        <f>VLOOKUP($AQ2084,software!$A$1:$B$14605,2,FALSE)</f>
        <v>#N/A</v>
      </c>
      <c r="AT2084" s="423"/>
      <c r="AV2084" s="423"/>
    </row>
    <row r="2085" spans="1:48" ht="12.75" x14ac:dyDescent="0.2">
      <c r="A2085" s="101"/>
      <c r="B2085" s="42"/>
      <c r="C2085" s="142"/>
      <c r="D2085" s="143"/>
      <c r="E2085" s="107"/>
      <c r="F2085" s="46"/>
      <c r="G2085" s="46"/>
      <c r="H2085" s="46"/>
      <c r="I2085" s="46"/>
      <c r="J2085" s="46"/>
      <c r="K2085" s="46"/>
      <c r="L2085" s="139"/>
      <c r="M2085" s="41"/>
      <c r="N2085" s="45"/>
      <c r="O2085" s="47"/>
      <c r="P2085" s="43"/>
      <c r="Q2085" s="71" t="e">
        <f>VLOOKUP(N2085,'error categories'!$A$2:$D$54,4,FALSE)</f>
        <v>#N/A</v>
      </c>
      <c r="R2085" s="72" t="e">
        <f>VLOOKUP(N2085,'error categories'!$A$2:$D$54,3,FALSE)</f>
        <v>#N/A</v>
      </c>
      <c r="S2085" s="374"/>
      <c r="T2085" s="377"/>
      <c r="U2085" s="378">
        <f t="shared" si="288"/>
        <v>0</v>
      </c>
      <c r="V2085" s="379"/>
      <c r="W2085" s="380"/>
      <c r="X2085" s="380"/>
      <c r="Y2085" s="380"/>
      <c r="Z2085" s="379"/>
      <c r="AA2085" s="381"/>
      <c r="AB2085" s="379"/>
      <c r="AC2085" s="380"/>
      <c r="AD2085" s="382">
        <f t="shared" si="295"/>
        <v>0</v>
      </c>
      <c r="AE2085" s="383">
        <f t="shared" si="296"/>
        <v>0</v>
      </c>
      <c r="AF2085" s="379"/>
      <c r="AG2085" s="381"/>
      <c r="AH2085" s="379"/>
      <c r="AI2085" s="381"/>
      <c r="AJ2085" s="384" t="str">
        <f t="shared" si="289"/>
        <v/>
      </c>
      <c r="AK2085" s="385" t="str">
        <f t="shared" si="290"/>
        <v/>
      </c>
      <c r="AL2085" s="388" t="str">
        <f t="shared" si="291"/>
        <v/>
      </c>
      <c r="AM2085" s="389" t="str">
        <f t="shared" si="292"/>
        <v/>
      </c>
      <c r="AN2085" s="388" t="str">
        <f t="shared" si="293"/>
        <v/>
      </c>
      <c r="AO2085" s="389" t="str">
        <f t="shared" si="294"/>
        <v/>
      </c>
      <c r="AP2085" s="423"/>
      <c r="AQ2085" s="423"/>
      <c r="AR2085" s="431" t="e">
        <f>VLOOKUP($B2085,'acc names'!$C$2:$D$12102,2,FALSE)</f>
        <v>#N/A</v>
      </c>
      <c r="AS2085" s="431" t="e">
        <f>VLOOKUP($AQ2085,software!$A$1:$B$14605,2,FALSE)</f>
        <v>#N/A</v>
      </c>
      <c r="AT2085" s="423"/>
      <c r="AV2085" s="423"/>
    </row>
    <row r="2086" spans="1:48" ht="12.75" x14ac:dyDescent="0.2">
      <c r="A2086" s="101"/>
      <c r="B2086" s="42"/>
      <c r="C2086" s="142"/>
      <c r="D2086" s="143"/>
      <c r="E2086" s="107"/>
      <c r="F2086" s="46"/>
      <c r="G2086" s="46"/>
      <c r="H2086" s="46"/>
      <c r="I2086" s="46"/>
      <c r="J2086" s="46"/>
      <c r="K2086" s="46"/>
      <c r="L2086" s="139"/>
      <c r="M2086" s="41"/>
      <c r="N2086" s="45"/>
      <c r="O2086" s="47"/>
      <c r="P2086" s="43"/>
      <c r="Q2086" s="71" t="e">
        <f>VLOOKUP(N2086,'error categories'!$A$2:$D$54,4,FALSE)</f>
        <v>#N/A</v>
      </c>
      <c r="R2086" s="72" t="e">
        <f>VLOOKUP(N2086,'error categories'!$A$2:$D$54,3,FALSE)</f>
        <v>#N/A</v>
      </c>
      <c r="S2086" s="374"/>
      <c r="T2086" s="377"/>
      <c r="U2086" s="378">
        <f t="shared" si="288"/>
        <v>0</v>
      </c>
      <c r="V2086" s="379"/>
      <c r="W2086" s="380"/>
      <c r="X2086" s="380"/>
      <c r="Y2086" s="380"/>
      <c r="Z2086" s="379"/>
      <c r="AA2086" s="381"/>
      <c r="AB2086" s="379"/>
      <c r="AC2086" s="380"/>
      <c r="AD2086" s="382">
        <f t="shared" si="295"/>
        <v>0</v>
      </c>
      <c r="AE2086" s="383">
        <f t="shared" si="296"/>
        <v>0</v>
      </c>
      <c r="AF2086" s="379"/>
      <c r="AG2086" s="381"/>
      <c r="AH2086" s="379"/>
      <c r="AI2086" s="381"/>
      <c r="AJ2086" s="384" t="str">
        <f t="shared" si="289"/>
        <v/>
      </c>
      <c r="AK2086" s="385" t="str">
        <f t="shared" si="290"/>
        <v/>
      </c>
      <c r="AL2086" s="388" t="str">
        <f t="shared" si="291"/>
        <v/>
      </c>
      <c r="AM2086" s="389" t="str">
        <f t="shared" si="292"/>
        <v/>
      </c>
      <c r="AN2086" s="388" t="str">
        <f t="shared" si="293"/>
        <v/>
      </c>
      <c r="AO2086" s="389" t="str">
        <f t="shared" si="294"/>
        <v/>
      </c>
      <c r="AP2086" s="423"/>
      <c r="AQ2086" s="423"/>
      <c r="AR2086" s="431" t="e">
        <f>VLOOKUP($B2086,'acc names'!$C$2:$D$12102,2,FALSE)</f>
        <v>#N/A</v>
      </c>
      <c r="AS2086" s="431" t="e">
        <f>VLOOKUP($AQ2086,software!$A$1:$B$14605,2,FALSE)</f>
        <v>#N/A</v>
      </c>
      <c r="AT2086" s="423"/>
      <c r="AV2086" s="423"/>
    </row>
    <row r="2087" spans="1:48" ht="12.75" x14ac:dyDescent="0.2">
      <c r="A2087" s="101"/>
      <c r="B2087" s="42"/>
      <c r="C2087" s="142"/>
      <c r="D2087" s="143"/>
      <c r="E2087" s="107"/>
      <c r="F2087" s="46"/>
      <c r="G2087" s="46"/>
      <c r="H2087" s="46"/>
      <c r="I2087" s="46"/>
      <c r="J2087" s="46"/>
      <c r="K2087" s="46"/>
      <c r="L2087" s="139"/>
      <c r="M2087" s="41"/>
      <c r="N2087" s="45"/>
      <c r="O2087" s="47"/>
      <c r="P2087" s="43"/>
      <c r="Q2087" s="71" t="e">
        <f>VLOOKUP(N2087,'error categories'!$A$2:$D$54,4,FALSE)</f>
        <v>#N/A</v>
      </c>
      <c r="R2087" s="72" t="e">
        <f>VLOOKUP(N2087,'error categories'!$A$2:$D$54,3,FALSE)</f>
        <v>#N/A</v>
      </c>
      <c r="S2087" s="374"/>
      <c r="T2087" s="377"/>
      <c r="U2087" s="378">
        <f t="shared" si="288"/>
        <v>0</v>
      </c>
      <c r="V2087" s="379"/>
      <c r="W2087" s="380"/>
      <c r="X2087" s="380"/>
      <c r="Y2087" s="380"/>
      <c r="Z2087" s="379"/>
      <c r="AA2087" s="381"/>
      <c r="AB2087" s="379"/>
      <c r="AC2087" s="380"/>
      <c r="AD2087" s="382">
        <f t="shared" si="295"/>
        <v>0</v>
      </c>
      <c r="AE2087" s="383">
        <f t="shared" si="296"/>
        <v>0</v>
      </c>
      <c r="AF2087" s="379"/>
      <c r="AG2087" s="381"/>
      <c r="AH2087" s="379"/>
      <c r="AI2087" s="381"/>
      <c r="AJ2087" s="384" t="str">
        <f t="shared" si="289"/>
        <v/>
      </c>
      <c r="AK2087" s="385" t="str">
        <f t="shared" si="290"/>
        <v/>
      </c>
      <c r="AL2087" s="388" t="str">
        <f t="shared" si="291"/>
        <v/>
      </c>
      <c r="AM2087" s="389" t="str">
        <f t="shared" si="292"/>
        <v/>
      </c>
      <c r="AN2087" s="388" t="str">
        <f t="shared" si="293"/>
        <v/>
      </c>
      <c r="AO2087" s="389" t="str">
        <f t="shared" si="294"/>
        <v/>
      </c>
      <c r="AP2087" s="423"/>
      <c r="AQ2087" s="423"/>
      <c r="AR2087" s="431" t="e">
        <f>VLOOKUP($B2087,'acc names'!$C$2:$D$12102,2,FALSE)</f>
        <v>#N/A</v>
      </c>
      <c r="AS2087" s="431" t="e">
        <f>VLOOKUP($AQ2087,software!$A$1:$B$14605,2,FALSE)</f>
        <v>#N/A</v>
      </c>
      <c r="AT2087" s="423"/>
      <c r="AV2087" s="423"/>
    </row>
    <row r="2088" spans="1:48" ht="12.75" x14ac:dyDescent="0.2">
      <c r="A2088" s="101"/>
      <c r="B2088" s="42"/>
      <c r="C2088" s="142"/>
      <c r="D2088" s="143"/>
      <c r="E2088" s="107"/>
      <c r="F2088" s="46"/>
      <c r="G2088" s="46"/>
      <c r="H2088" s="46"/>
      <c r="I2088" s="46"/>
      <c r="J2088" s="46"/>
      <c r="K2088" s="46"/>
      <c r="L2088" s="139"/>
      <c r="M2088" s="41"/>
      <c r="N2088" s="45"/>
      <c r="O2088" s="47"/>
      <c r="P2088" s="43"/>
      <c r="Q2088" s="71" t="e">
        <f>VLOOKUP(N2088,'error categories'!$A$2:$D$54,4,FALSE)</f>
        <v>#N/A</v>
      </c>
      <c r="R2088" s="72" t="e">
        <f>VLOOKUP(N2088,'error categories'!$A$2:$D$54,3,FALSE)</f>
        <v>#N/A</v>
      </c>
      <c r="S2088" s="374"/>
      <c r="T2088" s="377"/>
      <c r="U2088" s="378">
        <f t="shared" si="288"/>
        <v>0</v>
      </c>
      <c r="V2088" s="379"/>
      <c r="W2088" s="380"/>
      <c r="X2088" s="380"/>
      <c r="Y2088" s="380"/>
      <c r="Z2088" s="379"/>
      <c r="AA2088" s="381"/>
      <c r="AB2088" s="379"/>
      <c r="AC2088" s="380"/>
      <c r="AD2088" s="382">
        <f t="shared" si="295"/>
        <v>0</v>
      </c>
      <c r="AE2088" s="383">
        <f t="shared" si="296"/>
        <v>0</v>
      </c>
      <c r="AF2088" s="379"/>
      <c r="AG2088" s="381"/>
      <c r="AH2088" s="379"/>
      <c r="AI2088" s="381"/>
      <c r="AJ2088" s="384" t="str">
        <f t="shared" si="289"/>
        <v/>
      </c>
      <c r="AK2088" s="385" t="str">
        <f t="shared" si="290"/>
        <v/>
      </c>
      <c r="AL2088" s="388" t="str">
        <f t="shared" si="291"/>
        <v/>
      </c>
      <c r="AM2088" s="389" t="str">
        <f t="shared" si="292"/>
        <v/>
      </c>
      <c r="AN2088" s="388" t="str">
        <f t="shared" si="293"/>
        <v/>
      </c>
      <c r="AO2088" s="389" t="str">
        <f t="shared" si="294"/>
        <v/>
      </c>
      <c r="AP2088" s="423"/>
      <c r="AQ2088" s="423"/>
      <c r="AR2088" s="431" t="e">
        <f>VLOOKUP($B2088,'acc names'!$C$2:$D$12102,2,FALSE)</f>
        <v>#N/A</v>
      </c>
      <c r="AS2088" s="431" t="e">
        <f>VLOOKUP($AQ2088,software!$A$1:$B$14605,2,FALSE)</f>
        <v>#N/A</v>
      </c>
      <c r="AT2088" s="423"/>
      <c r="AV2088" s="423"/>
    </row>
    <row r="2089" spans="1:48" ht="12.75" x14ac:dyDescent="0.2">
      <c r="A2089" s="101"/>
      <c r="B2089" s="42"/>
      <c r="C2089" s="142"/>
      <c r="D2089" s="143"/>
      <c r="E2089" s="107"/>
      <c r="F2089" s="46"/>
      <c r="G2089" s="46"/>
      <c r="H2089" s="46"/>
      <c r="I2089" s="46"/>
      <c r="J2089" s="46"/>
      <c r="K2089" s="46"/>
      <c r="L2089" s="139"/>
      <c r="M2089" s="41"/>
      <c r="N2089" s="45"/>
      <c r="O2089" s="47"/>
      <c r="P2089" s="43"/>
      <c r="Q2089" s="71" t="e">
        <f>VLOOKUP(N2089,'error categories'!$A$2:$D$54,4,FALSE)</f>
        <v>#N/A</v>
      </c>
      <c r="R2089" s="72" t="e">
        <f>VLOOKUP(N2089,'error categories'!$A$2:$D$54,3,FALSE)</f>
        <v>#N/A</v>
      </c>
      <c r="S2089" s="374"/>
      <c r="T2089" s="377"/>
      <c r="U2089" s="378">
        <f t="shared" si="288"/>
        <v>0</v>
      </c>
      <c r="V2089" s="390"/>
      <c r="W2089" s="391"/>
      <c r="X2089" s="380"/>
      <c r="Y2089" s="380"/>
      <c r="Z2089" s="390"/>
      <c r="AA2089" s="392"/>
      <c r="AB2089" s="393"/>
      <c r="AC2089" s="394"/>
      <c r="AD2089" s="382">
        <f t="shared" si="295"/>
        <v>0</v>
      </c>
      <c r="AE2089" s="383">
        <f t="shared" si="296"/>
        <v>0</v>
      </c>
      <c r="AF2089" s="379"/>
      <c r="AG2089" s="381"/>
      <c r="AH2089" s="379"/>
      <c r="AI2089" s="381"/>
      <c r="AJ2089" s="384" t="str">
        <f t="shared" si="289"/>
        <v/>
      </c>
      <c r="AK2089" s="385" t="str">
        <f t="shared" si="290"/>
        <v/>
      </c>
      <c r="AL2089" s="388" t="str">
        <f t="shared" si="291"/>
        <v/>
      </c>
      <c r="AM2089" s="389" t="str">
        <f t="shared" si="292"/>
        <v/>
      </c>
      <c r="AN2089" s="388" t="str">
        <f t="shared" si="293"/>
        <v/>
      </c>
      <c r="AO2089" s="389" t="str">
        <f t="shared" si="294"/>
        <v/>
      </c>
      <c r="AP2089" s="423"/>
      <c r="AQ2089" s="423"/>
      <c r="AR2089" s="431" t="e">
        <f>VLOOKUP($B2089,'acc names'!$C$2:$D$12102,2,FALSE)</f>
        <v>#N/A</v>
      </c>
      <c r="AS2089" s="431" t="e">
        <f>VLOOKUP($AQ2089,software!$A$1:$B$14605,2,FALSE)</f>
        <v>#N/A</v>
      </c>
      <c r="AT2089" s="423"/>
      <c r="AV2089" s="423"/>
    </row>
    <row r="2090" spans="1:48" ht="12.75" x14ac:dyDescent="0.2">
      <c r="A2090" s="101"/>
      <c r="B2090" s="42"/>
      <c r="C2090" s="142"/>
      <c r="D2090" s="143"/>
      <c r="E2090" s="107"/>
      <c r="F2090" s="46"/>
      <c r="G2090" s="46"/>
      <c r="H2090" s="46"/>
      <c r="I2090" s="46"/>
      <c r="J2090" s="46"/>
      <c r="K2090" s="46"/>
      <c r="L2090" s="139"/>
      <c r="M2090" s="41"/>
      <c r="N2090" s="45"/>
      <c r="O2090" s="47"/>
      <c r="P2090" s="43"/>
      <c r="Q2090" s="71" t="e">
        <f>VLOOKUP(N2090,'error categories'!$A$2:$D$54,4,FALSE)</f>
        <v>#N/A</v>
      </c>
      <c r="R2090" s="72" t="e">
        <f>VLOOKUP(N2090,'error categories'!$A$2:$D$54,3,FALSE)</f>
        <v>#N/A</v>
      </c>
      <c r="S2090" s="374"/>
      <c r="T2090" s="377"/>
      <c r="U2090" s="378">
        <f t="shared" si="288"/>
        <v>0</v>
      </c>
      <c r="V2090" s="390"/>
      <c r="W2090" s="391"/>
      <c r="X2090" s="380"/>
      <c r="Y2090" s="380"/>
      <c r="Z2090" s="390"/>
      <c r="AA2090" s="392"/>
      <c r="AB2090" s="393"/>
      <c r="AC2090" s="394"/>
      <c r="AD2090" s="382">
        <f t="shared" si="295"/>
        <v>0</v>
      </c>
      <c r="AE2090" s="383">
        <f t="shared" si="296"/>
        <v>0</v>
      </c>
      <c r="AF2090" s="379"/>
      <c r="AG2090" s="381"/>
      <c r="AH2090" s="379"/>
      <c r="AI2090" s="381"/>
      <c r="AJ2090" s="384" t="str">
        <f t="shared" si="289"/>
        <v/>
      </c>
      <c r="AK2090" s="385" t="str">
        <f t="shared" si="290"/>
        <v/>
      </c>
      <c r="AL2090" s="388" t="str">
        <f t="shared" si="291"/>
        <v/>
      </c>
      <c r="AM2090" s="389" t="str">
        <f t="shared" si="292"/>
        <v/>
      </c>
      <c r="AN2090" s="388" t="str">
        <f t="shared" si="293"/>
        <v/>
      </c>
      <c r="AO2090" s="389" t="str">
        <f t="shared" si="294"/>
        <v/>
      </c>
      <c r="AP2090" s="423"/>
      <c r="AQ2090" s="423"/>
      <c r="AR2090" s="431" t="e">
        <f>VLOOKUP($B2090,'acc names'!$C$2:$D$12102,2,FALSE)</f>
        <v>#N/A</v>
      </c>
      <c r="AS2090" s="431" t="e">
        <f>VLOOKUP($AQ2090,software!$A$1:$B$14605,2,FALSE)</f>
        <v>#N/A</v>
      </c>
      <c r="AT2090" s="423"/>
      <c r="AV2090" s="423"/>
    </row>
    <row r="2091" spans="1:48" ht="12.75" x14ac:dyDescent="0.2">
      <c r="A2091" s="101"/>
      <c r="B2091" s="42"/>
      <c r="C2091" s="142"/>
      <c r="D2091" s="143"/>
      <c r="E2091" s="107"/>
      <c r="F2091" s="46"/>
      <c r="G2091" s="46"/>
      <c r="H2091" s="46"/>
      <c r="I2091" s="46"/>
      <c r="J2091" s="46"/>
      <c r="K2091" s="46"/>
      <c r="L2091" s="139"/>
      <c r="M2091" s="41"/>
      <c r="N2091" s="45"/>
      <c r="O2091" s="47"/>
      <c r="P2091" s="43"/>
      <c r="Q2091" s="71" t="e">
        <f>VLOOKUP(N2091,'error categories'!$A$2:$D$54,4,FALSE)</f>
        <v>#N/A</v>
      </c>
      <c r="R2091" s="72" t="e">
        <f>VLOOKUP(N2091,'error categories'!$A$2:$D$54,3,FALSE)</f>
        <v>#N/A</v>
      </c>
      <c r="S2091" s="374"/>
      <c r="T2091" s="377"/>
      <c r="U2091" s="378">
        <f t="shared" si="288"/>
        <v>0</v>
      </c>
      <c r="V2091" s="390"/>
      <c r="W2091" s="391"/>
      <c r="X2091" s="380"/>
      <c r="Y2091" s="380"/>
      <c r="Z2091" s="390"/>
      <c r="AA2091" s="392"/>
      <c r="AB2091" s="393"/>
      <c r="AC2091" s="394"/>
      <c r="AD2091" s="382">
        <f t="shared" si="295"/>
        <v>0</v>
      </c>
      <c r="AE2091" s="383">
        <f t="shared" si="296"/>
        <v>0</v>
      </c>
      <c r="AF2091" s="379"/>
      <c r="AG2091" s="381"/>
      <c r="AH2091" s="379"/>
      <c r="AI2091" s="381"/>
      <c r="AJ2091" s="384" t="str">
        <f t="shared" si="289"/>
        <v/>
      </c>
      <c r="AK2091" s="385" t="str">
        <f t="shared" si="290"/>
        <v/>
      </c>
      <c r="AL2091" s="388" t="str">
        <f t="shared" si="291"/>
        <v/>
      </c>
      <c r="AM2091" s="389" t="str">
        <f t="shared" si="292"/>
        <v/>
      </c>
      <c r="AN2091" s="388" t="str">
        <f t="shared" si="293"/>
        <v/>
      </c>
      <c r="AO2091" s="389" t="str">
        <f t="shared" si="294"/>
        <v/>
      </c>
      <c r="AP2091" s="423"/>
      <c r="AQ2091" s="423"/>
      <c r="AR2091" s="431" t="e">
        <f>VLOOKUP($B2091,'acc names'!$C$2:$D$12102,2,FALSE)</f>
        <v>#N/A</v>
      </c>
      <c r="AS2091" s="431" t="e">
        <f>VLOOKUP($AQ2091,software!$A$1:$B$14605,2,FALSE)</f>
        <v>#N/A</v>
      </c>
      <c r="AT2091" s="423"/>
      <c r="AV2091" s="423"/>
    </row>
    <row r="2092" spans="1:48" ht="12.75" x14ac:dyDescent="0.2">
      <c r="A2092" s="101"/>
      <c r="B2092" s="42"/>
      <c r="C2092" s="142"/>
      <c r="D2092" s="143"/>
      <c r="E2092" s="107"/>
      <c r="F2092" s="46"/>
      <c r="G2092" s="46"/>
      <c r="H2092" s="46"/>
      <c r="I2092" s="46"/>
      <c r="J2092" s="46"/>
      <c r="K2092" s="46"/>
      <c r="L2092" s="139"/>
      <c r="M2092" s="41"/>
      <c r="N2092" s="45"/>
      <c r="O2092" s="47"/>
      <c r="P2092" s="43"/>
      <c r="Q2092" s="71" t="e">
        <f>VLOOKUP(N2092,'error categories'!$A$2:$D$54,4,FALSE)</f>
        <v>#N/A</v>
      </c>
      <c r="R2092" s="72" t="e">
        <f>VLOOKUP(N2092,'error categories'!$A$2:$D$54,3,FALSE)</f>
        <v>#N/A</v>
      </c>
      <c r="S2092" s="374"/>
      <c r="T2092" s="377"/>
      <c r="U2092" s="378">
        <f t="shared" si="288"/>
        <v>0</v>
      </c>
      <c r="V2092" s="390"/>
      <c r="W2092" s="391"/>
      <c r="X2092" s="380"/>
      <c r="Y2092" s="380"/>
      <c r="Z2092" s="390"/>
      <c r="AA2092" s="392"/>
      <c r="AB2092" s="393"/>
      <c r="AC2092" s="394"/>
      <c r="AD2092" s="382">
        <f t="shared" si="295"/>
        <v>0</v>
      </c>
      <c r="AE2092" s="383">
        <f t="shared" si="296"/>
        <v>0</v>
      </c>
      <c r="AF2092" s="379"/>
      <c r="AG2092" s="381"/>
      <c r="AH2092" s="379"/>
      <c r="AI2092" s="381"/>
      <c r="AJ2092" s="384" t="str">
        <f t="shared" si="289"/>
        <v/>
      </c>
      <c r="AK2092" s="385" t="str">
        <f t="shared" si="290"/>
        <v/>
      </c>
      <c r="AL2092" s="388" t="str">
        <f t="shared" si="291"/>
        <v/>
      </c>
      <c r="AM2092" s="389" t="str">
        <f t="shared" si="292"/>
        <v/>
      </c>
      <c r="AN2092" s="388" t="str">
        <f t="shared" si="293"/>
        <v/>
      </c>
      <c r="AO2092" s="389" t="str">
        <f t="shared" si="294"/>
        <v/>
      </c>
      <c r="AP2092" s="423"/>
      <c r="AQ2092" s="423"/>
      <c r="AR2092" s="431" t="e">
        <f>VLOOKUP($B2092,'acc names'!$C$2:$D$12102,2,FALSE)</f>
        <v>#N/A</v>
      </c>
      <c r="AS2092" s="431" t="e">
        <f>VLOOKUP($AQ2092,software!$A$1:$B$14605,2,FALSE)</f>
        <v>#N/A</v>
      </c>
      <c r="AT2092" s="423"/>
      <c r="AV2092" s="423"/>
    </row>
    <row r="2093" spans="1:48" ht="12.75" x14ac:dyDescent="0.2">
      <c r="A2093" s="101"/>
      <c r="B2093" s="42"/>
      <c r="C2093" s="142"/>
      <c r="D2093" s="143"/>
      <c r="E2093" s="107"/>
      <c r="F2093" s="46"/>
      <c r="G2093" s="46"/>
      <c r="H2093" s="46"/>
      <c r="I2093" s="46"/>
      <c r="J2093" s="46"/>
      <c r="K2093" s="46"/>
      <c r="L2093" s="139"/>
      <c r="M2093" s="41"/>
      <c r="N2093" s="45"/>
      <c r="O2093" s="47"/>
      <c r="P2093" s="43"/>
      <c r="Q2093" s="71" t="e">
        <f>VLOOKUP(N2093,'error categories'!$A$2:$D$54,4,FALSE)</f>
        <v>#N/A</v>
      </c>
      <c r="R2093" s="72" t="e">
        <f>VLOOKUP(N2093,'error categories'!$A$2:$D$54,3,FALSE)</f>
        <v>#N/A</v>
      </c>
      <c r="S2093" s="374"/>
      <c r="T2093" s="377"/>
      <c r="U2093" s="378">
        <f t="shared" si="288"/>
        <v>0</v>
      </c>
      <c r="V2093" s="390"/>
      <c r="W2093" s="391"/>
      <c r="X2093" s="380"/>
      <c r="Y2093" s="380"/>
      <c r="Z2093" s="390"/>
      <c r="AA2093" s="392"/>
      <c r="AB2093" s="393"/>
      <c r="AC2093" s="394"/>
      <c r="AD2093" s="382">
        <f t="shared" si="295"/>
        <v>0</v>
      </c>
      <c r="AE2093" s="383">
        <f t="shared" si="296"/>
        <v>0</v>
      </c>
      <c r="AF2093" s="379"/>
      <c r="AG2093" s="381"/>
      <c r="AH2093" s="379"/>
      <c r="AI2093" s="381"/>
      <c r="AJ2093" s="384" t="str">
        <f t="shared" si="289"/>
        <v/>
      </c>
      <c r="AK2093" s="385" t="str">
        <f t="shared" si="290"/>
        <v/>
      </c>
      <c r="AL2093" s="388" t="str">
        <f t="shared" si="291"/>
        <v/>
      </c>
      <c r="AM2093" s="389" t="str">
        <f t="shared" si="292"/>
        <v/>
      </c>
      <c r="AN2093" s="388" t="str">
        <f t="shared" si="293"/>
        <v/>
      </c>
      <c r="AO2093" s="389" t="str">
        <f t="shared" si="294"/>
        <v/>
      </c>
      <c r="AP2093" s="423"/>
      <c r="AQ2093" s="423"/>
      <c r="AR2093" s="431" t="e">
        <f>VLOOKUP($B2093,'acc names'!$C$2:$D$12102,2,FALSE)</f>
        <v>#N/A</v>
      </c>
      <c r="AS2093" s="431" t="e">
        <f>VLOOKUP($AQ2093,software!$A$1:$B$14605,2,FALSE)</f>
        <v>#N/A</v>
      </c>
      <c r="AT2093" s="423"/>
      <c r="AV2093" s="423"/>
    </row>
    <row r="2094" spans="1:48" ht="12.75" x14ac:dyDescent="0.2">
      <c r="A2094" s="101"/>
      <c r="B2094" s="42"/>
      <c r="C2094" s="142"/>
      <c r="D2094" s="143"/>
      <c r="E2094" s="107"/>
      <c r="F2094" s="46"/>
      <c r="G2094" s="46"/>
      <c r="H2094" s="46"/>
      <c r="I2094" s="46"/>
      <c r="J2094" s="46"/>
      <c r="K2094" s="46"/>
      <c r="L2094" s="139"/>
      <c r="M2094" s="41"/>
      <c r="N2094" s="45"/>
      <c r="O2094" s="47"/>
      <c r="P2094" s="43"/>
      <c r="Q2094" s="71" t="e">
        <f>VLOOKUP(N2094,'error categories'!$A$2:$D$54,4,FALSE)</f>
        <v>#N/A</v>
      </c>
      <c r="R2094" s="72" t="e">
        <f>VLOOKUP(N2094,'error categories'!$A$2:$D$54,3,FALSE)</f>
        <v>#N/A</v>
      </c>
      <c r="S2094" s="374"/>
      <c r="T2094" s="377"/>
      <c r="U2094" s="378">
        <f t="shared" si="288"/>
        <v>0</v>
      </c>
      <c r="V2094" s="390"/>
      <c r="W2094" s="391"/>
      <c r="X2094" s="380"/>
      <c r="Y2094" s="380"/>
      <c r="Z2094" s="390"/>
      <c r="AA2094" s="392"/>
      <c r="AB2094" s="393"/>
      <c r="AC2094" s="394"/>
      <c r="AD2094" s="382">
        <f t="shared" si="295"/>
        <v>0</v>
      </c>
      <c r="AE2094" s="383">
        <f t="shared" si="296"/>
        <v>0</v>
      </c>
      <c r="AF2094" s="379"/>
      <c r="AG2094" s="381"/>
      <c r="AH2094" s="379"/>
      <c r="AI2094" s="381"/>
      <c r="AJ2094" s="384" t="str">
        <f t="shared" si="289"/>
        <v/>
      </c>
      <c r="AK2094" s="385" t="str">
        <f t="shared" si="290"/>
        <v/>
      </c>
      <c r="AL2094" s="388" t="str">
        <f t="shared" si="291"/>
        <v/>
      </c>
      <c r="AM2094" s="389" t="str">
        <f t="shared" si="292"/>
        <v/>
      </c>
      <c r="AN2094" s="388" t="str">
        <f t="shared" si="293"/>
        <v/>
      </c>
      <c r="AO2094" s="389" t="str">
        <f t="shared" si="294"/>
        <v/>
      </c>
      <c r="AP2094" s="423"/>
      <c r="AQ2094" s="423"/>
      <c r="AR2094" s="431" t="e">
        <f>VLOOKUP($B2094,'acc names'!$C$2:$D$12102,2,FALSE)</f>
        <v>#N/A</v>
      </c>
      <c r="AS2094" s="431" t="e">
        <f>VLOOKUP($AQ2094,software!$A$1:$B$14605,2,FALSE)</f>
        <v>#N/A</v>
      </c>
      <c r="AT2094" s="423"/>
      <c r="AV2094" s="423"/>
    </row>
    <row r="2095" spans="1:48" ht="12.75" x14ac:dyDescent="0.2">
      <c r="A2095" s="101"/>
      <c r="B2095" s="42"/>
      <c r="C2095" s="142"/>
      <c r="D2095" s="143"/>
      <c r="E2095" s="107"/>
      <c r="F2095" s="46"/>
      <c r="G2095" s="46"/>
      <c r="H2095" s="46"/>
      <c r="I2095" s="46"/>
      <c r="J2095" s="46"/>
      <c r="K2095" s="46"/>
      <c r="L2095" s="139"/>
      <c r="M2095" s="41"/>
      <c r="N2095" s="45"/>
      <c r="O2095" s="47"/>
      <c r="P2095" s="43"/>
      <c r="Q2095" s="71" t="e">
        <f>VLOOKUP(N2095,'error categories'!$A$2:$D$54,4,FALSE)</f>
        <v>#N/A</v>
      </c>
      <c r="R2095" s="72" t="e">
        <f>VLOOKUP(N2095,'error categories'!$A$2:$D$54,3,FALSE)</f>
        <v>#N/A</v>
      </c>
      <c r="S2095" s="374"/>
      <c r="T2095" s="377"/>
      <c r="U2095" s="378">
        <f t="shared" si="288"/>
        <v>0</v>
      </c>
      <c r="V2095" s="379"/>
      <c r="W2095" s="380"/>
      <c r="X2095" s="380"/>
      <c r="Y2095" s="380"/>
      <c r="Z2095" s="379"/>
      <c r="AA2095" s="381"/>
      <c r="AB2095" s="379"/>
      <c r="AC2095" s="380"/>
      <c r="AD2095" s="382">
        <f t="shared" si="295"/>
        <v>0</v>
      </c>
      <c r="AE2095" s="383">
        <f t="shared" si="296"/>
        <v>0</v>
      </c>
      <c r="AF2095" s="379"/>
      <c r="AG2095" s="381"/>
      <c r="AH2095" s="379"/>
      <c r="AI2095" s="381"/>
      <c r="AJ2095" s="384" t="str">
        <f t="shared" si="289"/>
        <v/>
      </c>
      <c r="AK2095" s="385" t="str">
        <f t="shared" si="290"/>
        <v/>
      </c>
      <c r="AL2095" s="388" t="str">
        <f t="shared" si="291"/>
        <v/>
      </c>
      <c r="AM2095" s="389" t="str">
        <f t="shared" si="292"/>
        <v/>
      </c>
      <c r="AN2095" s="388" t="str">
        <f t="shared" si="293"/>
        <v/>
      </c>
      <c r="AO2095" s="389" t="str">
        <f t="shared" si="294"/>
        <v/>
      </c>
      <c r="AP2095" s="423"/>
      <c r="AQ2095" s="423"/>
      <c r="AR2095" s="431" t="e">
        <f>VLOOKUP($B2095,'acc names'!$C$2:$D$12102,2,FALSE)</f>
        <v>#N/A</v>
      </c>
      <c r="AS2095" s="431" t="e">
        <f>VLOOKUP($AQ2095,software!$A$1:$B$14605,2,FALSE)</f>
        <v>#N/A</v>
      </c>
      <c r="AT2095" s="423"/>
      <c r="AV2095" s="423"/>
    </row>
    <row r="2096" spans="1:48" ht="12.75" x14ac:dyDescent="0.2">
      <c r="A2096" s="101"/>
      <c r="B2096" s="42"/>
      <c r="C2096" s="142"/>
      <c r="D2096" s="143"/>
      <c r="E2096" s="107"/>
      <c r="F2096" s="46"/>
      <c r="G2096" s="46"/>
      <c r="H2096" s="46"/>
      <c r="I2096" s="46"/>
      <c r="J2096" s="46"/>
      <c r="K2096" s="46"/>
      <c r="L2096" s="139"/>
      <c r="M2096" s="41"/>
      <c r="N2096" s="45"/>
      <c r="O2096" s="47"/>
      <c r="P2096" s="43"/>
      <c r="Q2096" s="71" t="e">
        <f>VLOOKUP(N2096,'error categories'!$A$2:$D$54,4,FALSE)</f>
        <v>#N/A</v>
      </c>
      <c r="R2096" s="72" t="e">
        <f>VLOOKUP(N2096,'error categories'!$A$2:$D$54,3,FALSE)</f>
        <v>#N/A</v>
      </c>
      <c r="S2096" s="374"/>
      <c r="T2096" s="377"/>
      <c r="U2096" s="378">
        <f t="shared" si="288"/>
        <v>0</v>
      </c>
      <c r="V2096" s="379"/>
      <c r="W2096" s="380"/>
      <c r="X2096" s="380"/>
      <c r="Y2096" s="380"/>
      <c r="Z2096" s="379"/>
      <c r="AA2096" s="381"/>
      <c r="AB2096" s="379"/>
      <c r="AC2096" s="380"/>
      <c r="AD2096" s="382">
        <f t="shared" si="295"/>
        <v>0</v>
      </c>
      <c r="AE2096" s="383">
        <f t="shared" si="296"/>
        <v>0</v>
      </c>
      <c r="AF2096" s="379"/>
      <c r="AG2096" s="381"/>
      <c r="AH2096" s="379"/>
      <c r="AI2096" s="381"/>
      <c r="AJ2096" s="384" t="str">
        <f t="shared" si="289"/>
        <v/>
      </c>
      <c r="AK2096" s="385" t="str">
        <f t="shared" si="290"/>
        <v/>
      </c>
      <c r="AL2096" s="388" t="str">
        <f t="shared" si="291"/>
        <v/>
      </c>
      <c r="AM2096" s="389" t="str">
        <f t="shared" si="292"/>
        <v/>
      </c>
      <c r="AN2096" s="388" t="str">
        <f t="shared" si="293"/>
        <v/>
      </c>
      <c r="AO2096" s="389" t="str">
        <f t="shared" si="294"/>
        <v/>
      </c>
      <c r="AP2096" s="423"/>
      <c r="AQ2096" s="423"/>
      <c r="AR2096" s="431" t="e">
        <f>VLOOKUP($B2096,'acc names'!$C$2:$D$12102,2,FALSE)</f>
        <v>#N/A</v>
      </c>
      <c r="AS2096" s="431" t="e">
        <f>VLOOKUP($AQ2096,software!$A$1:$B$14605,2,FALSE)</f>
        <v>#N/A</v>
      </c>
      <c r="AT2096" s="423"/>
      <c r="AV2096" s="423"/>
    </row>
    <row r="2097" spans="1:48" ht="12.75" x14ac:dyDescent="0.2">
      <c r="A2097" s="101"/>
      <c r="B2097" s="42"/>
      <c r="C2097" s="142"/>
      <c r="D2097" s="143"/>
      <c r="E2097" s="107"/>
      <c r="F2097" s="46"/>
      <c r="G2097" s="46"/>
      <c r="H2097" s="46"/>
      <c r="I2097" s="46"/>
      <c r="J2097" s="46"/>
      <c r="K2097" s="46"/>
      <c r="L2097" s="139"/>
      <c r="M2097" s="41"/>
      <c r="N2097" s="45"/>
      <c r="O2097" s="47"/>
      <c r="P2097" s="43"/>
      <c r="Q2097" s="71" t="e">
        <f>VLOOKUP(N2097,'error categories'!$A$2:$D$54,4,FALSE)</f>
        <v>#N/A</v>
      </c>
      <c r="R2097" s="72" t="e">
        <f>VLOOKUP(N2097,'error categories'!$A$2:$D$54,3,FALSE)</f>
        <v>#N/A</v>
      </c>
      <c r="S2097" s="374"/>
      <c r="T2097" s="377"/>
      <c r="U2097" s="378">
        <f t="shared" si="288"/>
        <v>0</v>
      </c>
      <c r="V2097" s="379"/>
      <c r="W2097" s="380"/>
      <c r="X2097" s="380"/>
      <c r="Y2097" s="380"/>
      <c r="Z2097" s="379"/>
      <c r="AA2097" s="381"/>
      <c r="AB2097" s="379"/>
      <c r="AC2097" s="380"/>
      <c r="AD2097" s="382">
        <f t="shared" si="295"/>
        <v>0</v>
      </c>
      <c r="AE2097" s="383">
        <f t="shared" si="296"/>
        <v>0</v>
      </c>
      <c r="AF2097" s="379"/>
      <c r="AG2097" s="381"/>
      <c r="AH2097" s="379"/>
      <c r="AI2097" s="381"/>
      <c r="AJ2097" s="384" t="str">
        <f t="shared" si="289"/>
        <v/>
      </c>
      <c r="AK2097" s="385" t="str">
        <f t="shared" si="290"/>
        <v/>
      </c>
      <c r="AL2097" s="388" t="str">
        <f t="shared" si="291"/>
        <v/>
      </c>
      <c r="AM2097" s="389" t="str">
        <f t="shared" si="292"/>
        <v/>
      </c>
      <c r="AN2097" s="388" t="str">
        <f t="shared" si="293"/>
        <v/>
      </c>
      <c r="AO2097" s="389" t="str">
        <f t="shared" si="294"/>
        <v/>
      </c>
      <c r="AP2097" s="423"/>
      <c r="AQ2097" s="423"/>
      <c r="AR2097" s="431" t="e">
        <f>VLOOKUP($B2097,'acc names'!$C$2:$D$12102,2,FALSE)</f>
        <v>#N/A</v>
      </c>
      <c r="AS2097" s="431" t="e">
        <f>VLOOKUP($AQ2097,software!$A$1:$B$14605,2,FALSE)</f>
        <v>#N/A</v>
      </c>
      <c r="AT2097" s="423"/>
      <c r="AV2097" s="423"/>
    </row>
    <row r="2098" spans="1:48" ht="12.75" x14ac:dyDescent="0.2">
      <c r="A2098" s="101"/>
      <c r="B2098" s="42"/>
      <c r="C2098" s="142"/>
      <c r="D2098" s="143"/>
      <c r="E2098" s="107"/>
      <c r="F2098" s="46"/>
      <c r="G2098" s="46"/>
      <c r="H2098" s="46"/>
      <c r="I2098" s="46"/>
      <c r="J2098" s="46"/>
      <c r="K2098" s="46"/>
      <c r="L2098" s="139"/>
      <c r="M2098" s="41"/>
      <c r="N2098" s="45"/>
      <c r="O2098" s="47"/>
      <c r="P2098" s="43"/>
      <c r="Q2098" s="71" t="e">
        <f>VLOOKUP(N2098,'error categories'!$A$2:$D$54,4,FALSE)</f>
        <v>#N/A</v>
      </c>
      <c r="R2098" s="72" t="e">
        <f>VLOOKUP(N2098,'error categories'!$A$2:$D$54,3,FALSE)</f>
        <v>#N/A</v>
      </c>
      <c r="S2098" s="374"/>
      <c r="T2098" s="377"/>
      <c r="U2098" s="378">
        <f t="shared" si="288"/>
        <v>0</v>
      </c>
      <c r="V2098" s="390"/>
      <c r="W2098" s="391"/>
      <c r="X2098" s="380"/>
      <c r="Y2098" s="380"/>
      <c r="Z2098" s="390"/>
      <c r="AA2098" s="392"/>
      <c r="AB2098" s="393"/>
      <c r="AC2098" s="394"/>
      <c r="AD2098" s="382">
        <f t="shared" si="295"/>
        <v>0</v>
      </c>
      <c r="AE2098" s="383">
        <f t="shared" si="296"/>
        <v>0</v>
      </c>
      <c r="AF2098" s="379"/>
      <c r="AG2098" s="381"/>
      <c r="AH2098" s="379"/>
      <c r="AI2098" s="381"/>
      <c r="AJ2098" s="384" t="str">
        <f t="shared" si="289"/>
        <v/>
      </c>
      <c r="AK2098" s="385" t="str">
        <f t="shared" si="290"/>
        <v/>
      </c>
      <c r="AL2098" s="388" t="str">
        <f t="shared" si="291"/>
        <v/>
      </c>
      <c r="AM2098" s="389" t="str">
        <f t="shared" si="292"/>
        <v/>
      </c>
      <c r="AN2098" s="388" t="str">
        <f t="shared" si="293"/>
        <v/>
      </c>
      <c r="AO2098" s="389" t="str">
        <f t="shared" si="294"/>
        <v/>
      </c>
      <c r="AP2098" s="423"/>
      <c r="AQ2098" s="423"/>
      <c r="AR2098" s="431" t="e">
        <f>VLOOKUP($B2098,'acc names'!$C$2:$D$12102,2,FALSE)</f>
        <v>#N/A</v>
      </c>
      <c r="AS2098" s="431" t="e">
        <f>VLOOKUP($AQ2098,software!$A$1:$B$14605,2,FALSE)</f>
        <v>#N/A</v>
      </c>
      <c r="AT2098" s="423"/>
      <c r="AV2098" s="423"/>
    </row>
    <row r="2099" spans="1:48" ht="12.75" x14ac:dyDescent="0.2">
      <c r="A2099" s="101"/>
      <c r="B2099" s="42"/>
      <c r="C2099" s="142"/>
      <c r="D2099" s="143"/>
      <c r="E2099" s="107"/>
      <c r="F2099" s="46"/>
      <c r="G2099" s="46"/>
      <c r="H2099" s="46"/>
      <c r="I2099" s="46"/>
      <c r="J2099" s="46"/>
      <c r="K2099" s="46"/>
      <c r="L2099" s="139"/>
      <c r="M2099" s="41"/>
      <c r="N2099" s="45"/>
      <c r="O2099" s="47"/>
      <c r="P2099" s="43"/>
      <c r="Q2099" s="71" t="e">
        <f>VLOOKUP(N2099,'error categories'!$A$2:$D$54,4,FALSE)</f>
        <v>#N/A</v>
      </c>
      <c r="R2099" s="72" t="e">
        <f>VLOOKUP(N2099,'error categories'!$A$2:$D$54,3,FALSE)</f>
        <v>#N/A</v>
      </c>
      <c r="S2099" s="374"/>
      <c r="T2099" s="377"/>
      <c r="U2099" s="378">
        <f t="shared" si="288"/>
        <v>0</v>
      </c>
      <c r="V2099" s="390"/>
      <c r="W2099" s="391"/>
      <c r="X2099" s="380"/>
      <c r="Y2099" s="380"/>
      <c r="Z2099" s="390"/>
      <c r="AA2099" s="392"/>
      <c r="AB2099" s="393"/>
      <c r="AC2099" s="394"/>
      <c r="AD2099" s="382">
        <f t="shared" si="295"/>
        <v>0</v>
      </c>
      <c r="AE2099" s="383">
        <f t="shared" si="296"/>
        <v>0</v>
      </c>
      <c r="AF2099" s="379"/>
      <c r="AG2099" s="381"/>
      <c r="AH2099" s="379"/>
      <c r="AI2099" s="381"/>
      <c r="AJ2099" s="384" t="str">
        <f t="shared" si="289"/>
        <v/>
      </c>
      <c r="AK2099" s="385" t="str">
        <f t="shared" si="290"/>
        <v/>
      </c>
      <c r="AL2099" s="388" t="str">
        <f t="shared" si="291"/>
        <v/>
      </c>
      <c r="AM2099" s="389" t="str">
        <f t="shared" si="292"/>
        <v/>
      </c>
      <c r="AN2099" s="388" t="str">
        <f t="shared" si="293"/>
        <v/>
      </c>
      <c r="AO2099" s="389" t="str">
        <f t="shared" si="294"/>
        <v/>
      </c>
      <c r="AP2099" s="423"/>
      <c r="AQ2099" s="423"/>
      <c r="AR2099" s="431" t="e">
        <f>VLOOKUP($B2099,'acc names'!$C$2:$D$12102,2,FALSE)</f>
        <v>#N/A</v>
      </c>
      <c r="AS2099" s="431" t="e">
        <f>VLOOKUP($AQ2099,software!$A$1:$B$14605,2,FALSE)</f>
        <v>#N/A</v>
      </c>
      <c r="AT2099" s="423"/>
      <c r="AV2099" s="423"/>
    </row>
    <row r="2100" spans="1:48" ht="12.75" x14ac:dyDescent="0.2">
      <c r="A2100" s="101"/>
      <c r="B2100" s="42"/>
      <c r="C2100" s="142"/>
      <c r="D2100" s="143"/>
      <c r="E2100" s="107"/>
      <c r="F2100" s="46"/>
      <c r="G2100" s="46"/>
      <c r="H2100" s="46"/>
      <c r="I2100" s="46"/>
      <c r="J2100" s="46"/>
      <c r="K2100" s="46"/>
      <c r="L2100" s="139"/>
      <c r="M2100" s="41"/>
      <c r="N2100" s="45"/>
      <c r="O2100" s="47"/>
      <c r="P2100" s="43"/>
      <c r="Q2100" s="71" t="e">
        <f>VLOOKUP(N2100,'error categories'!$A$2:$D$54,4,FALSE)</f>
        <v>#N/A</v>
      </c>
      <c r="R2100" s="72" t="e">
        <f>VLOOKUP(N2100,'error categories'!$A$2:$D$54,3,FALSE)</f>
        <v>#N/A</v>
      </c>
      <c r="S2100" s="374"/>
      <c r="T2100" s="377"/>
      <c r="U2100" s="378">
        <f t="shared" si="288"/>
        <v>0</v>
      </c>
      <c r="V2100" s="379"/>
      <c r="W2100" s="380"/>
      <c r="X2100" s="380"/>
      <c r="Y2100" s="380"/>
      <c r="Z2100" s="379"/>
      <c r="AA2100" s="381"/>
      <c r="AB2100" s="379"/>
      <c r="AC2100" s="380"/>
      <c r="AD2100" s="382">
        <f t="shared" si="295"/>
        <v>0</v>
      </c>
      <c r="AE2100" s="383">
        <f t="shared" si="296"/>
        <v>0</v>
      </c>
      <c r="AF2100" s="379"/>
      <c r="AG2100" s="381"/>
      <c r="AH2100" s="379"/>
      <c r="AI2100" s="381"/>
      <c r="AJ2100" s="384" t="str">
        <f t="shared" si="289"/>
        <v/>
      </c>
      <c r="AK2100" s="385" t="str">
        <f t="shared" si="290"/>
        <v/>
      </c>
      <c r="AL2100" s="388" t="str">
        <f t="shared" si="291"/>
        <v/>
      </c>
      <c r="AM2100" s="389" t="str">
        <f t="shared" si="292"/>
        <v/>
      </c>
      <c r="AN2100" s="388" t="str">
        <f t="shared" si="293"/>
        <v/>
      </c>
      <c r="AO2100" s="389" t="str">
        <f t="shared" si="294"/>
        <v/>
      </c>
      <c r="AP2100" s="423"/>
      <c r="AQ2100" s="423"/>
      <c r="AR2100" s="431" t="e">
        <f>VLOOKUP($B2100,'acc names'!$C$2:$D$12102,2,FALSE)</f>
        <v>#N/A</v>
      </c>
      <c r="AS2100" s="431" t="e">
        <f>VLOOKUP($AQ2100,software!$A$1:$B$14605,2,FALSE)</f>
        <v>#N/A</v>
      </c>
      <c r="AT2100" s="423"/>
      <c r="AV2100" s="423"/>
    </row>
    <row r="2101" spans="1:48" ht="12.75" x14ac:dyDescent="0.2">
      <c r="A2101" s="101"/>
      <c r="B2101" s="42"/>
      <c r="C2101" s="142"/>
      <c r="D2101" s="143"/>
      <c r="E2101" s="107"/>
      <c r="F2101" s="46"/>
      <c r="G2101" s="46"/>
      <c r="H2101" s="46"/>
      <c r="I2101" s="46"/>
      <c r="J2101" s="46"/>
      <c r="K2101" s="46"/>
      <c r="L2101" s="139"/>
      <c r="M2101" s="41"/>
      <c r="N2101" s="45"/>
      <c r="O2101" s="47"/>
      <c r="P2101" s="43"/>
      <c r="Q2101" s="71" t="e">
        <f>VLOOKUP(N2101,'error categories'!$A$2:$D$54,4,FALSE)</f>
        <v>#N/A</v>
      </c>
      <c r="R2101" s="72" t="e">
        <f>VLOOKUP(N2101,'error categories'!$A$2:$D$54,3,FALSE)</f>
        <v>#N/A</v>
      </c>
      <c r="S2101" s="374"/>
      <c r="T2101" s="377"/>
      <c r="U2101" s="378">
        <f t="shared" si="288"/>
        <v>0</v>
      </c>
      <c r="V2101" s="379"/>
      <c r="W2101" s="380"/>
      <c r="X2101" s="380"/>
      <c r="Y2101" s="380"/>
      <c r="Z2101" s="379"/>
      <c r="AA2101" s="381"/>
      <c r="AB2101" s="379"/>
      <c r="AC2101" s="380"/>
      <c r="AD2101" s="382">
        <f t="shared" si="295"/>
        <v>0</v>
      </c>
      <c r="AE2101" s="383">
        <f t="shared" si="296"/>
        <v>0</v>
      </c>
      <c r="AF2101" s="379"/>
      <c r="AG2101" s="381"/>
      <c r="AH2101" s="379"/>
      <c r="AI2101" s="381"/>
      <c r="AJ2101" s="384" t="str">
        <f t="shared" si="289"/>
        <v/>
      </c>
      <c r="AK2101" s="385" t="str">
        <f t="shared" si="290"/>
        <v/>
      </c>
      <c r="AL2101" s="388" t="str">
        <f t="shared" si="291"/>
        <v/>
      </c>
      <c r="AM2101" s="389" t="str">
        <f t="shared" si="292"/>
        <v/>
      </c>
      <c r="AN2101" s="388" t="str">
        <f t="shared" si="293"/>
        <v/>
      </c>
      <c r="AO2101" s="389" t="str">
        <f t="shared" si="294"/>
        <v/>
      </c>
      <c r="AP2101" s="423"/>
      <c r="AQ2101" s="423"/>
      <c r="AR2101" s="431" t="e">
        <f>VLOOKUP($B2101,'acc names'!$C$2:$D$12102,2,FALSE)</f>
        <v>#N/A</v>
      </c>
      <c r="AS2101" s="431" t="e">
        <f>VLOOKUP($AQ2101,software!$A$1:$B$14605,2,FALSE)</f>
        <v>#N/A</v>
      </c>
      <c r="AT2101" s="423"/>
      <c r="AV2101" s="423"/>
    </row>
    <row r="2102" spans="1:48" ht="12.75" x14ac:dyDescent="0.2">
      <c r="A2102" s="101"/>
      <c r="B2102" s="42"/>
      <c r="C2102" s="142"/>
      <c r="D2102" s="143"/>
      <c r="E2102" s="107"/>
      <c r="F2102" s="46"/>
      <c r="G2102" s="46"/>
      <c r="H2102" s="46"/>
      <c r="I2102" s="46"/>
      <c r="J2102" s="46"/>
      <c r="K2102" s="46"/>
      <c r="L2102" s="139"/>
      <c r="M2102" s="41"/>
      <c r="N2102" s="45"/>
      <c r="O2102" s="47"/>
      <c r="P2102" s="43"/>
      <c r="Q2102" s="71" t="e">
        <f>VLOOKUP(N2102,'error categories'!$A$2:$D$54,4,FALSE)</f>
        <v>#N/A</v>
      </c>
      <c r="R2102" s="72" t="e">
        <f>VLOOKUP(N2102,'error categories'!$A$2:$D$54,3,FALSE)</f>
        <v>#N/A</v>
      </c>
      <c r="S2102" s="374"/>
      <c r="T2102" s="377"/>
      <c r="U2102" s="378">
        <f t="shared" si="288"/>
        <v>0</v>
      </c>
      <c r="V2102" s="379"/>
      <c r="W2102" s="380"/>
      <c r="X2102" s="380"/>
      <c r="Y2102" s="380"/>
      <c r="Z2102" s="379"/>
      <c r="AA2102" s="381"/>
      <c r="AB2102" s="379"/>
      <c r="AC2102" s="380"/>
      <c r="AD2102" s="382">
        <f t="shared" si="295"/>
        <v>0</v>
      </c>
      <c r="AE2102" s="383">
        <f t="shared" si="296"/>
        <v>0</v>
      </c>
      <c r="AF2102" s="379"/>
      <c r="AG2102" s="381"/>
      <c r="AH2102" s="379"/>
      <c r="AI2102" s="381"/>
      <c r="AJ2102" s="384" t="str">
        <f t="shared" si="289"/>
        <v/>
      </c>
      <c r="AK2102" s="385" t="str">
        <f t="shared" si="290"/>
        <v/>
      </c>
      <c r="AL2102" s="388" t="str">
        <f t="shared" si="291"/>
        <v/>
      </c>
      <c r="AM2102" s="389" t="str">
        <f t="shared" si="292"/>
        <v/>
      </c>
      <c r="AN2102" s="388" t="str">
        <f t="shared" si="293"/>
        <v/>
      </c>
      <c r="AO2102" s="389" t="str">
        <f t="shared" si="294"/>
        <v/>
      </c>
      <c r="AP2102" s="423"/>
      <c r="AQ2102" s="423"/>
      <c r="AR2102" s="431" t="e">
        <f>VLOOKUP($B2102,'acc names'!$C$2:$D$12102,2,FALSE)</f>
        <v>#N/A</v>
      </c>
      <c r="AS2102" s="431" t="e">
        <f>VLOOKUP($AQ2102,software!$A$1:$B$14605,2,FALSE)</f>
        <v>#N/A</v>
      </c>
      <c r="AT2102" s="423"/>
      <c r="AV2102" s="423"/>
    </row>
    <row r="2103" spans="1:48" ht="12.75" x14ac:dyDescent="0.2">
      <c r="A2103" s="101"/>
      <c r="B2103" s="42"/>
      <c r="C2103" s="142"/>
      <c r="D2103" s="143"/>
      <c r="E2103" s="107"/>
      <c r="F2103" s="46"/>
      <c r="G2103" s="46"/>
      <c r="H2103" s="46"/>
      <c r="I2103" s="46"/>
      <c r="J2103" s="46"/>
      <c r="K2103" s="46"/>
      <c r="L2103" s="139"/>
      <c r="M2103" s="41"/>
      <c r="N2103" s="45"/>
      <c r="O2103" s="47"/>
      <c r="P2103" s="43"/>
      <c r="Q2103" s="71" t="e">
        <f>VLOOKUP(N2103,'error categories'!$A$2:$D$54,4,FALSE)</f>
        <v>#N/A</v>
      </c>
      <c r="R2103" s="72" t="e">
        <f>VLOOKUP(N2103,'error categories'!$A$2:$D$54,3,FALSE)</f>
        <v>#N/A</v>
      </c>
      <c r="S2103" s="374"/>
      <c r="T2103" s="377"/>
      <c r="U2103" s="378">
        <f t="shared" si="288"/>
        <v>0</v>
      </c>
      <c r="V2103" s="390"/>
      <c r="W2103" s="391"/>
      <c r="X2103" s="380"/>
      <c r="Y2103" s="380"/>
      <c r="Z2103" s="390"/>
      <c r="AA2103" s="392"/>
      <c r="AB2103" s="393"/>
      <c r="AC2103" s="394"/>
      <c r="AD2103" s="382">
        <f t="shared" si="295"/>
        <v>0</v>
      </c>
      <c r="AE2103" s="383">
        <f t="shared" si="296"/>
        <v>0</v>
      </c>
      <c r="AF2103" s="379"/>
      <c r="AG2103" s="381"/>
      <c r="AH2103" s="379"/>
      <c r="AI2103" s="381"/>
      <c r="AJ2103" s="384" t="str">
        <f t="shared" si="289"/>
        <v/>
      </c>
      <c r="AK2103" s="385" t="str">
        <f t="shared" si="290"/>
        <v/>
      </c>
      <c r="AL2103" s="388" t="str">
        <f t="shared" si="291"/>
        <v/>
      </c>
      <c r="AM2103" s="389" t="str">
        <f t="shared" si="292"/>
        <v/>
      </c>
      <c r="AN2103" s="388" t="str">
        <f t="shared" si="293"/>
        <v/>
      </c>
      <c r="AO2103" s="389" t="str">
        <f t="shared" si="294"/>
        <v/>
      </c>
      <c r="AP2103" s="423"/>
      <c r="AQ2103" s="423"/>
      <c r="AR2103" s="431" t="e">
        <f>VLOOKUP($B2103,'acc names'!$C$2:$D$12102,2,FALSE)</f>
        <v>#N/A</v>
      </c>
      <c r="AS2103" s="431" t="e">
        <f>VLOOKUP($AQ2103,software!$A$1:$B$14605,2,FALSE)</f>
        <v>#N/A</v>
      </c>
      <c r="AT2103" s="423"/>
      <c r="AV2103" s="423"/>
    </row>
    <row r="2104" spans="1:48" ht="12.75" x14ac:dyDescent="0.2">
      <c r="A2104" s="101"/>
      <c r="B2104" s="42"/>
      <c r="C2104" s="142"/>
      <c r="D2104" s="143"/>
      <c r="E2104" s="107"/>
      <c r="F2104" s="46"/>
      <c r="G2104" s="46"/>
      <c r="H2104" s="46"/>
      <c r="I2104" s="46"/>
      <c r="J2104" s="46"/>
      <c r="K2104" s="46"/>
      <c r="L2104" s="139"/>
      <c r="M2104" s="41"/>
      <c r="N2104" s="45"/>
      <c r="O2104" s="47"/>
      <c r="P2104" s="43"/>
      <c r="Q2104" s="71" t="e">
        <f>VLOOKUP(N2104,'error categories'!$A$2:$D$54,4,FALSE)</f>
        <v>#N/A</v>
      </c>
      <c r="R2104" s="72" t="e">
        <f>VLOOKUP(N2104,'error categories'!$A$2:$D$54,3,FALSE)</f>
        <v>#N/A</v>
      </c>
      <c r="S2104" s="374"/>
      <c r="T2104" s="377"/>
      <c r="U2104" s="378">
        <f t="shared" si="288"/>
        <v>0</v>
      </c>
      <c r="V2104" s="390"/>
      <c r="W2104" s="391"/>
      <c r="X2104" s="380"/>
      <c r="Y2104" s="380"/>
      <c r="Z2104" s="390"/>
      <c r="AA2104" s="392"/>
      <c r="AB2104" s="393"/>
      <c r="AC2104" s="394"/>
      <c r="AD2104" s="382">
        <f t="shared" si="295"/>
        <v>0</v>
      </c>
      <c r="AE2104" s="383">
        <f t="shared" si="296"/>
        <v>0</v>
      </c>
      <c r="AF2104" s="379"/>
      <c r="AG2104" s="381"/>
      <c r="AH2104" s="379"/>
      <c r="AI2104" s="381"/>
      <c r="AJ2104" s="384" t="str">
        <f t="shared" si="289"/>
        <v/>
      </c>
      <c r="AK2104" s="385" t="str">
        <f t="shared" si="290"/>
        <v/>
      </c>
      <c r="AL2104" s="388" t="str">
        <f t="shared" si="291"/>
        <v/>
      </c>
      <c r="AM2104" s="389" t="str">
        <f t="shared" si="292"/>
        <v/>
      </c>
      <c r="AN2104" s="388" t="str">
        <f t="shared" si="293"/>
        <v/>
      </c>
      <c r="AO2104" s="389" t="str">
        <f t="shared" si="294"/>
        <v/>
      </c>
      <c r="AP2104" s="423"/>
      <c r="AQ2104" s="423"/>
      <c r="AR2104" s="431" t="e">
        <f>VLOOKUP($B2104,'acc names'!$C$2:$D$12102,2,FALSE)</f>
        <v>#N/A</v>
      </c>
      <c r="AS2104" s="431" t="e">
        <f>VLOOKUP($AQ2104,software!$A$1:$B$14605,2,FALSE)</f>
        <v>#N/A</v>
      </c>
      <c r="AT2104" s="423"/>
      <c r="AV2104" s="423"/>
    </row>
    <row r="2105" spans="1:48" ht="12.75" x14ac:dyDescent="0.2">
      <c r="A2105" s="101"/>
      <c r="B2105" s="42"/>
      <c r="C2105" s="142"/>
      <c r="D2105" s="143"/>
      <c r="E2105" s="107"/>
      <c r="F2105" s="46"/>
      <c r="G2105" s="46"/>
      <c r="H2105" s="46"/>
      <c r="I2105" s="46"/>
      <c r="J2105" s="46"/>
      <c r="K2105" s="46"/>
      <c r="L2105" s="139"/>
      <c r="M2105" s="41"/>
      <c r="N2105" s="45"/>
      <c r="O2105" s="47"/>
      <c r="P2105" s="43"/>
      <c r="Q2105" s="71" t="e">
        <f>VLOOKUP(N2105,'error categories'!$A$2:$D$54,4,FALSE)</f>
        <v>#N/A</v>
      </c>
      <c r="R2105" s="72" t="e">
        <f>VLOOKUP(N2105,'error categories'!$A$2:$D$54,3,FALSE)</f>
        <v>#N/A</v>
      </c>
      <c r="S2105" s="374"/>
      <c r="T2105" s="377"/>
      <c r="U2105" s="378">
        <f t="shared" si="288"/>
        <v>0</v>
      </c>
      <c r="V2105" s="390"/>
      <c r="W2105" s="391"/>
      <c r="X2105" s="380"/>
      <c r="Y2105" s="380"/>
      <c r="Z2105" s="390"/>
      <c r="AA2105" s="392"/>
      <c r="AB2105" s="393"/>
      <c r="AC2105" s="394"/>
      <c r="AD2105" s="382">
        <f t="shared" si="295"/>
        <v>0</v>
      </c>
      <c r="AE2105" s="383">
        <f t="shared" si="296"/>
        <v>0</v>
      </c>
      <c r="AF2105" s="379"/>
      <c r="AG2105" s="381"/>
      <c r="AH2105" s="379"/>
      <c r="AI2105" s="381"/>
      <c r="AJ2105" s="384" t="str">
        <f t="shared" si="289"/>
        <v/>
      </c>
      <c r="AK2105" s="385" t="str">
        <f t="shared" si="290"/>
        <v/>
      </c>
      <c r="AL2105" s="388" t="str">
        <f t="shared" si="291"/>
        <v/>
      </c>
      <c r="AM2105" s="389" t="str">
        <f t="shared" si="292"/>
        <v/>
      </c>
      <c r="AN2105" s="388" t="str">
        <f t="shared" si="293"/>
        <v/>
      </c>
      <c r="AO2105" s="389" t="str">
        <f t="shared" si="294"/>
        <v/>
      </c>
      <c r="AP2105" s="423"/>
      <c r="AQ2105" s="423"/>
      <c r="AR2105" s="431" t="e">
        <f>VLOOKUP($B2105,'acc names'!$C$2:$D$12102,2,FALSE)</f>
        <v>#N/A</v>
      </c>
      <c r="AS2105" s="431" t="e">
        <f>VLOOKUP($AQ2105,software!$A$1:$B$14605,2,FALSE)</f>
        <v>#N/A</v>
      </c>
      <c r="AT2105" s="423"/>
      <c r="AV2105" s="423"/>
    </row>
    <row r="2106" spans="1:48" ht="12.75" x14ac:dyDescent="0.2">
      <c r="A2106" s="101"/>
      <c r="B2106" s="42"/>
      <c r="C2106" s="142"/>
      <c r="D2106" s="143"/>
      <c r="E2106" s="107"/>
      <c r="F2106" s="46"/>
      <c r="G2106" s="46"/>
      <c r="H2106" s="46"/>
      <c r="I2106" s="46"/>
      <c r="J2106" s="46"/>
      <c r="K2106" s="46"/>
      <c r="L2106" s="139"/>
      <c r="M2106" s="41"/>
      <c r="N2106" s="45"/>
      <c r="O2106" s="47"/>
      <c r="P2106" s="43"/>
      <c r="Q2106" s="71" t="e">
        <f>VLOOKUP(N2106,'error categories'!$A$2:$D$54,4,FALSE)</f>
        <v>#N/A</v>
      </c>
      <c r="R2106" s="72" t="e">
        <f>VLOOKUP(N2106,'error categories'!$A$2:$D$54,3,FALSE)</f>
        <v>#N/A</v>
      </c>
      <c r="S2106" s="374"/>
      <c r="T2106" s="377"/>
      <c r="U2106" s="378">
        <f t="shared" si="288"/>
        <v>0</v>
      </c>
      <c r="V2106" s="390"/>
      <c r="W2106" s="391"/>
      <c r="X2106" s="380"/>
      <c r="Y2106" s="380"/>
      <c r="Z2106" s="390"/>
      <c r="AA2106" s="392"/>
      <c r="AB2106" s="393"/>
      <c r="AC2106" s="394"/>
      <c r="AD2106" s="382">
        <f t="shared" si="295"/>
        <v>0</v>
      </c>
      <c r="AE2106" s="383">
        <f t="shared" si="296"/>
        <v>0</v>
      </c>
      <c r="AF2106" s="379"/>
      <c r="AG2106" s="381"/>
      <c r="AH2106" s="379"/>
      <c r="AI2106" s="381"/>
      <c r="AJ2106" s="384" t="str">
        <f t="shared" si="289"/>
        <v/>
      </c>
      <c r="AK2106" s="385" t="str">
        <f t="shared" si="290"/>
        <v/>
      </c>
      <c r="AL2106" s="388" t="str">
        <f t="shared" si="291"/>
        <v/>
      </c>
      <c r="AM2106" s="389" t="str">
        <f t="shared" si="292"/>
        <v/>
      </c>
      <c r="AN2106" s="388" t="str">
        <f t="shared" si="293"/>
        <v/>
      </c>
      <c r="AO2106" s="389" t="str">
        <f t="shared" si="294"/>
        <v/>
      </c>
      <c r="AP2106" s="423"/>
      <c r="AQ2106" s="423"/>
      <c r="AR2106" s="431" t="e">
        <f>VLOOKUP($B2106,'acc names'!$C$2:$D$12102,2,FALSE)</f>
        <v>#N/A</v>
      </c>
      <c r="AS2106" s="431" t="e">
        <f>VLOOKUP($AQ2106,software!$A$1:$B$14605,2,FALSE)</f>
        <v>#N/A</v>
      </c>
      <c r="AT2106" s="423"/>
      <c r="AV2106" s="423"/>
    </row>
    <row r="2107" spans="1:48" ht="12.75" x14ac:dyDescent="0.2">
      <c r="A2107" s="101"/>
      <c r="B2107" s="42"/>
      <c r="C2107" s="142"/>
      <c r="D2107" s="143"/>
      <c r="E2107" s="107"/>
      <c r="F2107" s="46"/>
      <c r="G2107" s="46"/>
      <c r="H2107" s="46"/>
      <c r="I2107" s="46"/>
      <c r="J2107" s="46"/>
      <c r="K2107" s="46"/>
      <c r="L2107" s="139"/>
      <c r="M2107" s="41"/>
      <c r="N2107" s="45"/>
      <c r="O2107" s="47"/>
      <c r="P2107" s="43"/>
      <c r="Q2107" s="71" t="e">
        <f>VLOOKUP(N2107,'error categories'!$A$2:$D$54,4,FALSE)</f>
        <v>#N/A</v>
      </c>
      <c r="R2107" s="72" t="e">
        <f>VLOOKUP(N2107,'error categories'!$A$2:$D$54,3,FALSE)</f>
        <v>#N/A</v>
      </c>
      <c r="S2107" s="374"/>
      <c r="T2107" s="377"/>
      <c r="U2107" s="378">
        <f t="shared" si="288"/>
        <v>0</v>
      </c>
      <c r="V2107" s="390"/>
      <c r="W2107" s="391"/>
      <c r="X2107" s="380"/>
      <c r="Y2107" s="380"/>
      <c r="Z2107" s="390"/>
      <c r="AA2107" s="392"/>
      <c r="AB2107" s="393"/>
      <c r="AC2107" s="394"/>
      <c r="AD2107" s="382">
        <f t="shared" si="295"/>
        <v>0</v>
      </c>
      <c r="AE2107" s="383">
        <f t="shared" si="296"/>
        <v>0</v>
      </c>
      <c r="AF2107" s="379"/>
      <c r="AG2107" s="381"/>
      <c r="AH2107" s="379"/>
      <c r="AI2107" s="381"/>
      <c r="AJ2107" s="384" t="str">
        <f t="shared" si="289"/>
        <v/>
      </c>
      <c r="AK2107" s="385" t="str">
        <f t="shared" si="290"/>
        <v/>
      </c>
      <c r="AL2107" s="388" t="str">
        <f t="shared" si="291"/>
        <v/>
      </c>
      <c r="AM2107" s="389" t="str">
        <f t="shared" si="292"/>
        <v/>
      </c>
      <c r="AN2107" s="388" t="str">
        <f t="shared" si="293"/>
        <v/>
      </c>
      <c r="AO2107" s="389" t="str">
        <f t="shared" si="294"/>
        <v/>
      </c>
      <c r="AP2107" s="423"/>
      <c r="AQ2107" s="423"/>
      <c r="AR2107" s="431" t="e">
        <f>VLOOKUP($B2107,'acc names'!$C$2:$D$12102,2,FALSE)</f>
        <v>#N/A</v>
      </c>
      <c r="AS2107" s="431" t="e">
        <f>VLOOKUP($AQ2107,software!$A$1:$B$14605,2,FALSE)</f>
        <v>#N/A</v>
      </c>
      <c r="AT2107" s="423"/>
      <c r="AV2107" s="423"/>
    </row>
    <row r="2108" spans="1:48" ht="12.75" x14ac:dyDescent="0.2">
      <c r="A2108" s="101"/>
      <c r="B2108" s="42"/>
      <c r="C2108" s="142"/>
      <c r="D2108" s="143"/>
      <c r="E2108" s="107"/>
      <c r="F2108" s="46"/>
      <c r="G2108" s="46"/>
      <c r="H2108" s="46"/>
      <c r="I2108" s="46"/>
      <c r="J2108" s="46"/>
      <c r="K2108" s="46"/>
      <c r="L2108" s="139"/>
      <c r="M2108" s="41"/>
      <c r="N2108" s="45"/>
      <c r="O2108" s="47"/>
      <c r="P2108" s="43"/>
      <c r="Q2108" s="71" t="e">
        <f>VLOOKUP(N2108,'error categories'!$A$2:$D$54,4,FALSE)</f>
        <v>#N/A</v>
      </c>
      <c r="R2108" s="72" t="e">
        <f>VLOOKUP(N2108,'error categories'!$A$2:$D$54,3,FALSE)</f>
        <v>#N/A</v>
      </c>
      <c r="S2108" s="374"/>
      <c r="T2108" s="377"/>
      <c r="U2108" s="378">
        <f t="shared" si="288"/>
        <v>0</v>
      </c>
      <c r="V2108" s="379"/>
      <c r="W2108" s="380"/>
      <c r="X2108" s="380"/>
      <c r="Y2108" s="380"/>
      <c r="Z2108" s="379"/>
      <c r="AA2108" s="381"/>
      <c r="AB2108" s="379"/>
      <c r="AC2108" s="380"/>
      <c r="AD2108" s="382">
        <f t="shared" si="295"/>
        <v>0</v>
      </c>
      <c r="AE2108" s="383">
        <f t="shared" si="296"/>
        <v>0</v>
      </c>
      <c r="AF2108" s="379"/>
      <c r="AG2108" s="381"/>
      <c r="AH2108" s="379"/>
      <c r="AI2108" s="381"/>
      <c r="AJ2108" s="384" t="str">
        <f t="shared" si="289"/>
        <v/>
      </c>
      <c r="AK2108" s="385" t="str">
        <f t="shared" si="290"/>
        <v/>
      </c>
      <c r="AL2108" s="388" t="str">
        <f t="shared" si="291"/>
        <v/>
      </c>
      <c r="AM2108" s="389" t="str">
        <f t="shared" si="292"/>
        <v/>
      </c>
      <c r="AN2108" s="388" t="str">
        <f t="shared" si="293"/>
        <v/>
      </c>
      <c r="AO2108" s="389" t="str">
        <f t="shared" si="294"/>
        <v/>
      </c>
      <c r="AP2108" s="423"/>
      <c r="AQ2108" s="423"/>
      <c r="AR2108" s="431" t="e">
        <f>VLOOKUP($B2108,'acc names'!$C$2:$D$12102,2,FALSE)</f>
        <v>#N/A</v>
      </c>
      <c r="AS2108" s="431" t="e">
        <f>VLOOKUP($AQ2108,software!$A$1:$B$14605,2,FALSE)</f>
        <v>#N/A</v>
      </c>
      <c r="AT2108" s="423"/>
      <c r="AV2108" s="423"/>
    </row>
    <row r="2109" spans="1:48" ht="12.75" x14ac:dyDescent="0.2">
      <c r="A2109" s="101"/>
      <c r="B2109" s="42"/>
      <c r="C2109" s="142"/>
      <c r="D2109" s="143"/>
      <c r="E2109" s="107"/>
      <c r="F2109" s="46"/>
      <c r="G2109" s="46"/>
      <c r="H2109" s="46"/>
      <c r="I2109" s="46"/>
      <c r="J2109" s="46"/>
      <c r="K2109" s="46"/>
      <c r="L2109" s="139"/>
      <c r="M2109" s="41"/>
      <c r="N2109" s="45"/>
      <c r="O2109" s="47"/>
      <c r="P2109" s="43"/>
      <c r="Q2109" s="71" t="e">
        <f>VLOOKUP(N2109,'error categories'!$A$2:$D$54,4,FALSE)</f>
        <v>#N/A</v>
      </c>
      <c r="R2109" s="72" t="e">
        <f>VLOOKUP(N2109,'error categories'!$A$2:$D$54,3,FALSE)</f>
        <v>#N/A</v>
      </c>
      <c r="S2109" s="374"/>
      <c r="T2109" s="377"/>
      <c r="U2109" s="378">
        <f t="shared" si="288"/>
        <v>0</v>
      </c>
      <c r="V2109" s="379"/>
      <c r="W2109" s="380"/>
      <c r="X2109" s="380"/>
      <c r="Y2109" s="380"/>
      <c r="Z2109" s="379"/>
      <c r="AA2109" s="381"/>
      <c r="AB2109" s="379"/>
      <c r="AC2109" s="380"/>
      <c r="AD2109" s="382">
        <f t="shared" si="295"/>
        <v>0</v>
      </c>
      <c r="AE2109" s="383">
        <f t="shared" si="296"/>
        <v>0</v>
      </c>
      <c r="AF2109" s="379"/>
      <c r="AG2109" s="381"/>
      <c r="AH2109" s="379"/>
      <c r="AI2109" s="381"/>
      <c r="AJ2109" s="384" t="str">
        <f t="shared" si="289"/>
        <v/>
      </c>
      <c r="AK2109" s="385" t="str">
        <f t="shared" si="290"/>
        <v/>
      </c>
      <c r="AL2109" s="388" t="str">
        <f t="shared" si="291"/>
        <v/>
      </c>
      <c r="AM2109" s="389" t="str">
        <f t="shared" si="292"/>
        <v/>
      </c>
      <c r="AN2109" s="388" t="str">
        <f t="shared" si="293"/>
        <v/>
      </c>
      <c r="AO2109" s="389" t="str">
        <f t="shared" si="294"/>
        <v/>
      </c>
      <c r="AP2109" s="423"/>
      <c r="AQ2109" s="423"/>
      <c r="AR2109" s="431" t="e">
        <f>VLOOKUP($B2109,'acc names'!$C$2:$D$12102,2,FALSE)</f>
        <v>#N/A</v>
      </c>
      <c r="AS2109" s="431" t="e">
        <f>VLOOKUP($AQ2109,software!$A$1:$B$14605,2,FALSE)</f>
        <v>#N/A</v>
      </c>
      <c r="AT2109" s="423"/>
      <c r="AV2109" s="423"/>
    </row>
    <row r="2110" spans="1:48" ht="12.75" x14ac:dyDescent="0.2">
      <c r="A2110" s="101"/>
      <c r="B2110" s="42"/>
      <c r="C2110" s="142"/>
      <c r="D2110" s="143"/>
      <c r="E2110" s="107"/>
      <c r="F2110" s="46"/>
      <c r="G2110" s="46"/>
      <c r="H2110" s="46"/>
      <c r="I2110" s="46"/>
      <c r="J2110" s="46"/>
      <c r="K2110" s="46"/>
      <c r="L2110" s="139"/>
      <c r="M2110" s="41"/>
      <c r="N2110" s="45"/>
      <c r="O2110" s="47"/>
      <c r="P2110" s="43"/>
      <c r="Q2110" s="71" t="e">
        <f>VLOOKUP(N2110,'error categories'!$A$2:$D$54,4,FALSE)</f>
        <v>#N/A</v>
      </c>
      <c r="R2110" s="72" t="e">
        <f>VLOOKUP(N2110,'error categories'!$A$2:$D$54,3,FALSE)</f>
        <v>#N/A</v>
      </c>
      <c r="S2110" s="374"/>
      <c r="T2110" s="377"/>
      <c r="U2110" s="378">
        <f t="shared" si="288"/>
        <v>0</v>
      </c>
      <c r="V2110" s="379"/>
      <c r="W2110" s="380"/>
      <c r="X2110" s="380"/>
      <c r="Y2110" s="380"/>
      <c r="Z2110" s="379"/>
      <c r="AA2110" s="381"/>
      <c r="AB2110" s="379"/>
      <c r="AC2110" s="380"/>
      <c r="AD2110" s="382">
        <f t="shared" si="295"/>
        <v>0</v>
      </c>
      <c r="AE2110" s="383">
        <f t="shared" si="296"/>
        <v>0</v>
      </c>
      <c r="AF2110" s="379"/>
      <c r="AG2110" s="381"/>
      <c r="AH2110" s="379"/>
      <c r="AI2110" s="381"/>
      <c r="AJ2110" s="384" t="str">
        <f t="shared" si="289"/>
        <v/>
      </c>
      <c r="AK2110" s="385" t="str">
        <f t="shared" si="290"/>
        <v/>
      </c>
      <c r="AL2110" s="388" t="str">
        <f t="shared" si="291"/>
        <v/>
      </c>
      <c r="AM2110" s="389" t="str">
        <f t="shared" si="292"/>
        <v/>
      </c>
      <c r="AN2110" s="388" t="str">
        <f t="shared" si="293"/>
        <v/>
      </c>
      <c r="AO2110" s="389" t="str">
        <f t="shared" si="294"/>
        <v/>
      </c>
      <c r="AP2110" s="423"/>
      <c r="AQ2110" s="423"/>
      <c r="AR2110" s="431" t="e">
        <f>VLOOKUP($B2110,'acc names'!$C$2:$D$12102,2,FALSE)</f>
        <v>#N/A</v>
      </c>
      <c r="AS2110" s="431" t="e">
        <f>VLOOKUP($AQ2110,software!$A$1:$B$14605,2,FALSE)</f>
        <v>#N/A</v>
      </c>
      <c r="AT2110" s="423"/>
      <c r="AV2110" s="423"/>
    </row>
    <row r="2111" spans="1:48" ht="12.75" x14ac:dyDescent="0.2">
      <c r="A2111" s="101"/>
      <c r="B2111" s="42"/>
      <c r="C2111" s="142"/>
      <c r="D2111" s="143"/>
      <c r="E2111" s="107"/>
      <c r="F2111" s="46"/>
      <c r="G2111" s="46"/>
      <c r="H2111" s="46"/>
      <c r="I2111" s="46"/>
      <c r="J2111" s="46"/>
      <c r="K2111" s="46"/>
      <c r="L2111" s="139"/>
      <c r="M2111" s="41"/>
      <c r="N2111" s="45"/>
      <c r="O2111" s="47"/>
      <c r="P2111" s="43"/>
      <c r="Q2111" s="71" t="e">
        <f>VLOOKUP(N2111,'error categories'!$A$2:$D$54,4,FALSE)</f>
        <v>#N/A</v>
      </c>
      <c r="R2111" s="72" t="e">
        <f>VLOOKUP(N2111,'error categories'!$A$2:$D$54,3,FALSE)</f>
        <v>#N/A</v>
      </c>
      <c r="S2111" s="374"/>
      <c r="T2111" s="377"/>
      <c r="U2111" s="378">
        <f t="shared" si="288"/>
        <v>0</v>
      </c>
      <c r="V2111" s="379"/>
      <c r="W2111" s="380"/>
      <c r="X2111" s="380"/>
      <c r="Y2111" s="380"/>
      <c r="Z2111" s="379"/>
      <c r="AA2111" s="381"/>
      <c r="AB2111" s="379"/>
      <c r="AC2111" s="380"/>
      <c r="AD2111" s="382">
        <f t="shared" si="295"/>
        <v>0</v>
      </c>
      <c r="AE2111" s="383">
        <f t="shared" si="296"/>
        <v>0</v>
      </c>
      <c r="AF2111" s="379"/>
      <c r="AG2111" s="381"/>
      <c r="AH2111" s="379"/>
      <c r="AI2111" s="381"/>
      <c r="AJ2111" s="384" t="str">
        <f t="shared" si="289"/>
        <v/>
      </c>
      <c r="AK2111" s="385" t="str">
        <f t="shared" si="290"/>
        <v/>
      </c>
      <c r="AL2111" s="388" t="str">
        <f t="shared" si="291"/>
        <v/>
      </c>
      <c r="AM2111" s="389" t="str">
        <f t="shared" si="292"/>
        <v/>
      </c>
      <c r="AN2111" s="388" t="str">
        <f t="shared" si="293"/>
        <v/>
      </c>
      <c r="AO2111" s="389" t="str">
        <f t="shared" si="294"/>
        <v/>
      </c>
      <c r="AP2111" s="423"/>
      <c r="AQ2111" s="423"/>
      <c r="AR2111" s="431" t="e">
        <f>VLOOKUP($B2111,'acc names'!$C$2:$D$12102,2,FALSE)</f>
        <v>#N/A</v>
      </c>
      <c r="AS2111" s="431" t="e">
        <f>VLOOKUP($AQ2111,software!$A$1:$B$14605,2,FALSE)</f>
        <v>#N/A</v>
      </c>
      <c r="AT2111" s="423"/>
      <c r="AV2111" s="423"/>
    </row>
    <row r="2112" spans="1:48" ht="12.75" x14ac:dyDescent="0.2">
      <c r="A2112" s="101"/>
      <c r="B2112" s="42"/>
      <c r="C2112" s="142"/>
      <c r="D2112" s="143"/>
      <c r="E2112" s="107"/>
      <c r="F2112" s="46"/>
      <c r="G2112" s="46"/>
      <c r="H2112" s="46"/>
      <c r="I2112" s="46"/>
      <c r="J2112" s="46"/>
      <c r="K2112" s="46"/>
      <c r="L2112" s="139"/>
      <c r="M2112" s="41"/>
      <c r="N2112" s="45"/>
      <c r="O2112" s="47"/>
      <c r="P2112" s="43"/>
      <c r="Q2112" s="71" t="e">
        <f>VLOOKUP(N2112,'error categories'!$A$2:$D$54,4,FALSE)</f>
        <v>#N/A</v>
      </c>
      <c r="R2112" s="72" t="e">
        <f>VLOOKUP(N2112,'error categories'!$A$2:$D$54,3,FALSE)</f>
        <v>#N/A</v>
      </c>
      <c r="S2112" s="374"/>
      <c r="T2112" s="377"/>
      <c r="U2112" s="378">
        <f t="shared" si="288"/>
        <v>0</v>
      </c>
      <c r="V2112" s="379"/>
      <c r="W2112" s="380"/>
      <c r="X2112" s="380"/>
      <c r="Y2112" s="380"/>
      <c r="Z2112" s="379"/>
      <c r="AA2112" s="381"/>
      <c r="AB2112" s="379"/>
      <c r="AC2112" s="380"/>
      <c r="AD2112" s="382">
        <f t="shared" si="295"/>
        <v>0</v>
      </c>
      <c r="AE2112" s="383">
        <f t="shared" si="296"/>
        <v>0</v>
      </c>
      <c r="AF2112" s="379"/>
      <c r="AG2112" s="381"/>
      <c r="AH2112" s="379"/>
      <c r="AI2112" s="381"/>
      <c r="AJ2112" s="384" t="str">
        <f t="shared" si="289"/>
        <v/>
      </c>
      <c r="AK2112" s="385" t="str">
        <f t="shared" si="290"/>
        <v/>
      </c>
      <c r="AL2112" s="388" t="str">
        <f t="shared" si="291"/>
        <v/>
      </c>
      <c r="AM2112" s="389" t="str">
        <f t="shared" si="292"/>
        <v/>
      </c>
      <c r="AN2112" s="388" t="str">
        <f t="shared" si="293"/>
        <v/>
      </c>
      <c r="AO2112" s="389" t="str">
        <f t="shared" si="294"/>
        <v/>
      </c>
      <c r="AP2112" s="423"/>
      <c r="AQ2112" s="423"/>
      <c r="AR2112" s="431" t="e">
        <f>VLOOKUP($B2112,'acc names'!$C$2:$D$12102,2,FALSE)</f>
        <v>#N/A</v>
      </c>
      <c r="AS2112" s="431" t="e">
        <f>VLOOKUP($AQ2112,software!$A$1:$B$14605,2,FALSE)</f>
        <v>#N/A</v>
      </c>
      <c r="AT2112" s="423"/>
      <c r="AV2112" s="423"/>
    </row>
    <row r="2113" spans="1:48" ht="12.75" x14ac:dyDescent="0.2">
      <c r="A2113" s="101"/>
      <c r="B2113" s="42"/>
      <c r="C2113" s="142"/>
      <c r="D2113" s="143"/>
      <c r="E2113" s="107"/>
      <c r="F2113" s="46"/>
      <c r="G2113" s="46"/>
      <c r="H2113" s="46"/>
      <c r="I2113" s="46"/>
      <c r="J2113" s="46"/>
      <c r="K2113" s="46"/>
      <c r="L2113" s="139"/>
      <c r="M2113" s="41"/>
      <c r="N2113" s="45"/>
      <c r="O2113" s="47"/>
      <c r="P2113" s="43"/>
      <c r="Q2113" s="71" t="e">
        <f>VLOOKUP(N2113,'error categories'!$A$2:$D$54,4,FALSE)</f>
        <v>#N/A</v>
      </c>
      <c r="R2113" s="72" t="e">
        <f>VLOOKUP(N2113,'error categories'!$A$2:$D$54,3,FALSE)</f>
        <v>#N/A</v>
      </c>
      <c r="S2113" s="374"/>
      <c r="T2113" s="377"/>
      <c r="U2113" s="378">
        <f t="shared" si="288"/>
        <v>0</v>
      </c>
      <c r="V2113" s="379"/>
      <c r="W2113" s="380"/>
      <c r="X2113" s="380"/>
      <c r="Y2113" s="380"/>
      <c r="Z2113" s="379"/>
      <c r="AA2113" s="381"/>
      <c r="AB2113" s="379"/>
      <c r="AC2113" s="380"/>
      <c r="AD2113" s="382">
        <f t="shared" si="295"/>
        <v>0</v>
      </c>
      <c r="AE2113" s="383">
        <f t="shared" si="296"/>
        <v>0</v>
      </c>
      <c r="AF2113" s="379"/>
      <c r="AG2113" s="381"/>
      <c r="AH2113" s="379"/>
      <c r="AI2113" s="381"/>
      <c r="AJ2113" s="384" t="str">
        <f t="shared" si="289"/>
        <v/>
      </c>
      <c r="AK2113" s="385" t="str">
        <f t="shared" si="290"/>
        <v/>
      </c>
      <c r="AL2113" s="388" t="str">
        <f t="shared" si="291"/>
        <v/>
      </c>
      <c r="AM2113" s="389" t="str">
        <f t="shared" si="292"/>
        <v/>
      </c>
      <c r="AN2113" s="388" t="str">
        <f t="shared" si="293"/>
        <v/>
      </c>
      <c r="AO2113" s="389" t="str">
        <f t="shared" si="294"/>
        <v/>
      </c>
      <c r="AP2113" s="423"/>
      <c r="AQ2113" s="423"/>
      <c r="AR2113" s="431" t="e">
        <f>VLOOKUP($B2113,'acc names'!$C$2:$D$12102,2,FALSE)</f>
        <v>#N/A</v>
      </c>
      <c r="AS2113" s="431" t="e">
        <f>VLOOKUP($AQ2113,software!$A$1:$B$14605,2,FALSE)</f>
        <v>#N/A</v>
      </c>
      <c r="AT2113" s="423"/>
      <c r="AV2113" s="423"/>
    </row>
    <row r="2114" spans="1:48" ht="12.75" x14ac:dyDescent="0.2">
      <c r="A2114" s="101"/>
      <c r="B2114" s="42"/>
      <c r="C2114" s="142"/>
      <c r="D2114" s="143"/>
      <c r="E2114" s="107"/>
      <c r="F2114" s="46"/>
      <c r="G2114" s="46"/>
      <c r="H2114" s="46"/>
      <c r="I2114" s="46"/>
      <c r="J2114" s="46"/>
      <c r="K2114" s="46"/>
      <c r="L2114" s="139"/>
      <c r="M2114" s="41"/>
      <c r="N2114" s="45"/>
      <c r="O2114" s="47"/>
      <c r="P2114" s="43"/>
      <c r="Q2114" s="71" t="e">
        <f>VLOOKUP(N2114,'error categories'!$A$2:$D$54,4,FALSE)</f>
        <v>#N/A</v>
      </c>
      <c r="R2114" s="72" t="e">
        <f>VLOOKUP(N2114,'error categories'!$A$2:$D$54,3,FALSE)</f>
        <v>#N/A</v>
      </c>
      <c r="S2114" s="374"/>
      <c r="T2114" s="377"/>
      <c r="U2114" s="378">
        <f t="shared" si="288"/>
        <v>0</v>
      </c>
      <c r="V2114" s="379"/>
      <c r="W2114" s="380"/>
      <c r="X2114" s="380"/>
      <c r="Y2114" s="380"/>
      <c r="Z2114" s="379"/>
      <c r="AA2114" s="381"/>
      <c r="AB2114" s="379"/>
      <c r="AC2114" s="380"/>
      <c r="AD2114" s="382">
        <f t="shared" si="295"/>
        <v>0</v>
      </c>
      <c r="AE2114" s="383">
        <f t="shared" si="296"/>
        <v>0</v>
      </c>
      <c r="AF2114" s="379"/>
      <c r="AG2114" s="381"/>
      <c r="AH2114" s="379"/>
      <c r="AI2114" s="381"/>
      <c r="AJ2114" s="384" t="str">
        <f t="shared" si="289"/>
        <v/>
      </c>
      <c r="AK2114" s="385" t="str">
        <f t="shared" si="290"/>
        <v/>
      </c>
      <c r="AL2114" s="388" t="str">
        <f t="shared" si="291"/>
        <v/>
      </c>
      <c r="AM2114" s="389" t="str">
        <f t="shared" si="292"/>
        <v/>
      </c>
      <c r="AN2114" s="388" t="str">
        <f t="shared" si="293"/>
        <v/>
      </c>
      <c r="AO2114" s="389" t="str">
        <f t="shared" si="294"/>
        <v/>
      </c>
      <c r="AP2114" s="423"/>
      <c r="AQ2114" s="423"/>
      <c r="AR2114" s="431" t="e">
        <f>VLOOKUP($B2114,'acc names'!$C$2:$D$12102,2,FALSE)</f>
        <v>#N/A</v>
      </c>
      <c r="AS2114" s="431" t="e">
        <f>VLOOKUP($AQ2114,software!$A$1:$B$14605,2,FALSE)</f>
        <v>#N/A</v>
      </c>
      <c r="AT2114" s="423"/>
      <c r="AV2114" s="423"/>
    </row>
    <row r="2115" spans="1:48" ht="12.75" x14ac:dyDescent="0.2">
      <c r="A2115" s="101"/>
      <c r="B2115" s="42"/>
      <c r="C2115" s="142"/>
      <c r="D2115" s="143"/>
      <c r="E2115" s="107"/>
      <c r="F2115" s="46"/>
      <c r="G2115" s="46"/>
      <c r="H2115" s="46"/>
      <c r="I2115" s="46"/>
      <c r="J2115" s="46"/>
      <c r="K2115" s="46"/>
      <c r="L2115" s="139"/>
      <c r="M2115" s="41"/>
      <c r="N2115" s="45"/>
      <c r="O2115" s="47"/>
      <c r="P2115" s="43"/>
      <c r="Q2115" s="71" t="e">
        <f>VLOOKUP(N2115,'error categories'!$A$2:$D$54,4,FALSE)</f>
        <v>#N/A</v>
      </c>
      <c r="R2115" s="72" t="e">
        <f>VLOOKUP(N2115,'error categories'!$A$2:$D$54,3,FALSE)</f>
        <v>#N/A</v>
      </c>
      <c r="S2115" s="374"/>
      <c r="T2115" s="377"/>
      <c r="U2115" s="378">
        <f t="shared" si="288"/>
        <v>0</v>
      </c>
      <c r="V2115" s="379"/>
      <c r="W2115" s="380"/>
      <c r="X2115" s="380"/>
      <c r="Y2115" s="380"/>
      <c r="Z2115" s="379"/>
      <c r="AA2115" s="381"/>
      <c r="AB2115" s="379"/>
      <c r="AC2115" s="380"/>
      <c r="AD2115" s="382">
        <f t="shared" si="295"/>
        <v>0</v>
      </c>
      <c r="AE2115" s="383">
        <f t="shared" si="296"/>
        <v>0</v>
      </c>
      <c r="AF2115" s="379"/>
      <c r="AG2115" s="381"/>
      <c r="AH2115" s="379"/>
      <c r="AI2115" s="381"/>
      <c r="AJ2115" s="384" t="str">
        <f t="shared" si="289"/>
        <v/>
      </c>
      <c r="AK2115" s="385" t="str">
        <f t="shared" si="290"/>
        <v/>
      </c>
      <c r="AL2115" s="388" t="str">
        <f t="shared" si="291"/>
        <v/>
      </c>
      <c r="AM2115" s="389" t="str">
        <f t="shared" si="292"/>
        <v/>
      </c>
      <c r="AN2115" s="388" t="str">
        <f t="shared" si="293"/>
        <v/>
      </c>
      <c r="AO2115" s="389" t="str">
        <f t="shared" si="294"/>
        <v/>
      </c>
      <c r="AP2115" s="423"/>
      <c r="AQ2115" s="423"/>
      <c r="AR2115" s="431" t="e">
        <f>VLOOKUP($B2115,'acc names'!$C$2:$D$12102,2,FALSE)</f>
        <v>#N/A</v>
      </c>
      <c r="AS2115" s="431" t="e">
        <f>VLOOKUP($AQ2115,software!$A$1:$B$14605,2,FALSE)</f>
        <v>#N/A</v>
      </c>
      <c r="AT2115" s="423"/>
      <c r="AV2115" s="423"/>
    </row>
    <row r="2116" spans="1:48" ht="12.75" x14ac:dyDescent="0.2">
      <c r="A2116" s="101"/>
      <c r="B2116" s="42"/>
      <c r="C2116" s="142"/>
      <c r="D2116" s="143"/>
      <c r="E2116" s="107"/>
      <c r="F2116" s="46"/>
      <c r="G2116" s="46"/>
      <c r="H2116" s="46"/>
      <c r="I2116" s="46"/>
      <c r="J2116" s="46"/>
      <c r="K2116" s="46"/>
      <c r="L2116" s="139"/>
      <c r="M2116" s="41"/>
      <c r="N2116" s="45"/>
      <c r="O2116" s="47"/>
      <c r="P2116" s="43"/>
      <c r="Q2116" s="71" t="e">
        <f>VLOOKUP(N2116,'error categories'!$A$2:$D$54,4,FALSE)</f>
        <v>#N/A</v>
      </c>
      <c r="R2116" s="72" t="e">
        <f>VLOOKUP(N2116,'error categories'!$A$2:$D$54,3,FALSE)</f>
        <v>#N/A</v>
      </c>
      <c r="S2116" s="374"/>
      <c r="T2116" s="377"/>
      <c r="U2116" s="378">
        <f t="shared" ref="U2116:U2179" si="297">S2116-T2116</f>
        <v>0</v>
      </c>
      <c r="V2116" s="379"/>
      <c r="W2116" s="380"/>
      <c r="X2116" s="380"/>
      <c r="Y2116" s="380"/>
      <c r="Z2116" s="379"/>
      <c r="AA2116" s="381"/>
      <c r="AB2116" s="379"/>
      <c r="AC2116" s="380"/>
      <c r="AD2116" s="382">
        <f t="shared" si="295"/>
        <v>0</v>
      </c>
      <c r="AE2116" s="383">
        <f t="shared" si="296"/>
        <v>0</v>
      </c>
      <c r="AF2116" s="379"/>
      <c r="AG2116" s="381"/>
      <c r="AH2116" s="379"/>
      <c r="AI2116" s="381"/>
      <c r="AJ2116" s="384" t="str">
        <f t="shared" ref="AJ2116:AJ2179" si="298">IF(E2116="","",IF(AND(U2116=1,(Y2116+AA2116+AD2116+AE2116+AG2116+AI2116)=0),"VU",Y2116+AA2116+AD2116+AE2116+AG2116+AI2116))</f>
        <v/>
      </c>
      <c r="AK2116" s="385" t="str">
        <f t="shared" si="290"/>
        <v/>
      </c>
      <c r="AL2116" s="388" t="str">
        <f t="shared" si="291"/>
        <v/>
      </c>
      <c r="AM2116" s="389" t="str">
        <f t="shared" si="292"/>
        <v/>
      </c>
      <c r="AN2116" s="388" t="str">
        <f t="shared" si="293"/>
        <v/>
      </c>
      <c r="AO2116" s="389" t="str">
        <f t="shared" si="294"/>
        <v/>
      </c>
      <c r="AP2116" s="423"/>
      <c r="AQ2116" s="423"/>
      <c r="AR2116" s="431" t="e">
        <f>VLOOKUP($B2116,'acc names'!$C$2:$D$12102,2,FALSE)</f>
        <v>#N/A</v>
      </c>
      <c r="AS2116" s="431" t="e">
        <f>VLOOKUP($AQ2116,software!$A$1:$B$14605,2,FALSE)</f>
        <v>#N/A</v>
      </c>
      <c r="AT2116" s="423"/>
      <c r="AV2116" s="423"/>
    </row>
    <row r="2117" spans="1:48" ht="12.75" x14ac:dyDescent="0.2">
      <c r="A2117" s="101"/>
      <c r="B2117" s="42"/>
      <c r="C2117" s="142"/>
      <c r="D2117" s="143"/>
      <c r="E2117" s="107"/>
      <c r="F2117" s="46"/>
      <c r="G2117" s="46"/>
      <c r="H2117" s="46"/>
      <c r="I2117" s="46"/>
      <c r="J2117" s="46"/>
      <c r="K2117" s="46"/>
      <c r="L2117" s="139"/>
      <c r="M2117" s="41"/>
      <c r="N2117" s="45"/>
      <c r="O2117" s="47"/>
      <c r="P2117" s="43"/>
      <c r="Q2117" s="71" t="e">
        <f>VLOOKUP(N2117,'error categories'!$A$2:$D$54,4,FALSE)</f>
        <v>#N/A</v>
      </c>
      <c r="R2117" s="72" t="e">
        <f>VLOOKUP(N2117,'error categories'!$A$2:$D$54,3,FALSE)</f>
        <v>#N/A</v>
      </c>
      <c r="S2117" s="374"/>
      <c r="T2117" s="377"/>
      <c r="U2117" s="378">
        <f t="shared" si="297"/>
        <v>0</v>
      </c>
      <c r="V2117" s="379"/>
      <c r="W2117" s="380"/>
      <c r="X2117" s="380"/>
      <c r="Y2117" s="380"/>
      <c r="Z2117" s="379"/>
      <c r="AA2117" s="381"/>
      <c r="AB2117" s="379"/>
      <c r="AC2117" s="380"/>
      <c r="AD2117" s="382">
        <f t="shared" si="295"/>
        <v>0</v>
      </c>
      <c r="AE2117" s="383">
        <f t="shared" si="296"/>
        <v>0</v>
      </c>
      <c r="AF2117" s="379"/>
      <c r="AG2117" s="381"/>
      <c r="AH2117" s="379"/>
      <c r="AI2117" s="381"/>
      <c r="AJ2117" s="384" t="str">
        <f t="shared" si="298"/>
        <v/>
      </c>
      <c r="AK2117" s="385" t="str">
        <f t="shared" ref="AK2117:AK2180" si="299">IF(OR(AJ2117="",AJ2117="VU"),"",ABS(AJ2117))</f>
        <v/>
      </c>
      <c r="AL2117" s="388" t="str">
        <f t="shared" ref="AL2117:AL2180" si="300">IF(OR(AJ2117="VU",AJ2117="",AJ2117=0,AJ2117&lt;0),"",AJ2117)</f>
        <v/>
      </c>
      <c r="AM2117" s="389" t="str">
        <f t="shared" ref="AM2117:AM2180" si="301">IF(OR(AJ2117="VU",AJ2117="",AJ2117=0,AJ2117&gt;0),"",AJ2117)</f>
        <v/>
      </c>
      <c r="AN2117" s="388" t="str">
        <f t="shared" ref="AN2117:AN2180" si="302">IF(AL2117="","",1)</f>
        <v/>
      </c>
      <c r="AO2117" s="389" t="str">
        <f t="shared" ref="AO2117:AO2180" si="303">IF(AM2117="","",1)</f>
        <v/>
      </c>
      <c r="AP2117" s="423"/>
      <c r="AQ2117" s="423"/>
      <c r="AR2117" s="431" t="e">
        <f>VLOOKUP($B2117,'acc names'!$C$2:$D$12102,2,FALSE)</f>
        <v>#N/A</v>
      </c>
      <c r="AS2117" s="431" t="e">
        <f>VLOOKUP($AQ2117,software!$A$1:$B$14605,2,FALSE)</f>
        <v>#N/A</v>
      </c>
      <c r="AT2117" s="423"/>
      <c r="AV2117" s="423"/>
    </row>
    <row r="2118" spans="1:48" ht="12.75" x14ac:dyDescent="0.2">
      <c r="A2118" s="101"/>
      <c r="B2118" s="42"/>
      <c r="C2118" s="142"/>
      <c r="D2118" s="143"/>
      <c r="E2118" s="107"/>
      <c r="F2118" s="46"/>
      <c r="G2118" s="46"/>
      <c r="H2118" s="46"/>
      <c r="I2118" s="46"/>
      <c r="J2118" s="46"/>
      <c r="K2118" s="46"/>
      <c r="L2118" s="139"/>
      <c r="M2118" s="41"/>
      <c r="N2118" s="45"/>
      <c r="O2118" s="47"/>
      <c r="P2118" s="43"/>
      <c r="Q2118" s="71" t="e">
        <f>VLOOKUP(N2118,'error categories'!$A$2:$D$54,4,FALSE)</f>
        <v>#N/A</v>
      </c>
      <c r="R2118" s="72" t="e">
        <f>VLOOKUP(N2118,'error categories'!$A$2:$D$54,3,FALSE)</f>
        <v>#N/A</v>
      </c>
      <c r="S2118" s="374"/>
      <c r="T2118" s="377"/>
      <c r="U2118" s="378">
        <f t="shared" si="297"/>
        <v>0</v>
      </c>
      <c r="V2118" s="379"/>
      <c r="W2118" s="380"/>
      <c r="X2118" s="380"/>
      <c r="Y2118" s="380"/>
      <c r="Z2118" s="379"/>
      <c r="AA2118" s="381"/>
      <c r="AB2118" s="379"/>
      <c r="AC2118" s="380"/>
      <c r="AD2118" s="382">
        <f t="shared" ref="AD2118:AD2181" si="304">AB2118*-900</f>
        <v>0</v>
      </c>
      <c r="AE2118" s="383">
        <f t="shared" ref="AE2118:AE2181" si="305">AC2118*-880</f>
        <v>0</v>
      </c>
      <c r="AF2118" s="379"/>
      <c r="AG2118" s="381"/>
      <c r="AH2118" s="379"/>
      <c r="AI2118" s="381"/>
      <c r="AJ2118" s="384" t="str">
        <f t="shared" si="298"/>
        <v/>
      </c>
      <c r="AK2118" s="385" t="str">
        <f t="shared" si="299"/>
        <v/>
      </c>
      <c r="AL2118" s="388" t="str">
        <f t="shared" si="300"/>
        <v/>
      </c>
      <c r="AM2118" s="389" t="str">
        <f t="shared" si="301"/>
        <v/>
      </c>
      <c r="AN2118" s="388" t="str">
        <f t="shared" si="302"/>
        <v/>
      </c>
      <c r="AO2118" s="389" t="str">
        <f t="shared" si="303"/>
        <v/>
      </c>
      <c r="AP2118" s="423"/>
      <c r="AQ2118" s="423"/>
      <c r="AR2118" s="431" t="e">
        <f>VLOOKUP($B2118,'acc names'!$C$2:$D$12102,2,FALSE)</f>
        <v>#N/A</v>
      </c>
      <c r="AS2118" s="431" t="e">
        <f>VLOOKUP($AQ2118,software!$A$1:$B$14605,2,FALSE)</f>
        <v>#N/A</v>
      </c>
      <c r="AT2118" s="423"/>
      <c r="AV2118" s="423"/>
    </row>
    <row r="2119" spans="1:48" ht="12.75" x14ac:dyDescent="0.2">
      <c r="A2119" s="101"/>
      <c r="B2119" s="42"/>
      <c r="C2119" s="142"/>
      <c r="D2119" s="143"/>
      <c r="E2119" s="107"/>
      <c r="F2119" s="46"/>
      <c r="G2119" s="46"/>
      <c r="H2119" s="46"/>
      <c r="I2119" s="46"/>
      <c r="J2119" s="46"/>
      <c r="K2119" s="46"/>
      <c r="L2119" s="139"/>
      <c r="M2119" s="41"/>
      <c r="N2119" s="45"/>
      <c r="O2119" s="47"/>
      <c r="P2119" s="43"/>
      <c r="Q2119" s="71" t="e">
        <f>VLOOKUP(N2119,'error categories'!$A$2:$D$54,4,FALSE)</f>
        <v>#N/A</v>
      </c>
      <c r="R2119" s="72" t="e">
        <f>VLOOKUP(N2119,'error categories'!$A$2:$D$54,3,FALSE)</f>
        <v>#N/A</v>
      </c>
      <c r="S2119" s="374"/>
      <c r="T2119" s="377"/>
      <c r="U2119" s="378">
        <f t="shared" si="297"/>
        <v>0</v>
      </c>
      <c r="V2119" s="390"/>
      <c r="W2119" s="391"/>
      <c r="X2119" s="380"/>
      <c r="Y2119" s="380"/>
      <c r="Z2119" s="390"/>
      <c r="AA2119" s="392"/>
      <c r="AB2119" s="393"/>
      <c r="AC2119" s="394"/>
      <c r="AD2119" s="382">
        <f t="shared" si="304"/>
        <v>0</v>
      </c>
      <c r="AE2119" s="383">
        <f t="shared" si="305"/>
        <v>0</v>
      </c>
      <c r="AF2119" s="379"/>
      <c r="AG2119" s="381"/>
      <c r="AH2119" s="379"/>
      <c r="AI2119" s="381"/>
      <c r="AJ2119" s="384" t="str">
        <f t="shared" si="298"/>
        <v/>
      </c>
      <c r="AK2119" s="385" t="str">
        <f t="shared" si="299"/>
        <v/>
      </c>
      <c r="AL2119" s="388" t="str">
        <f t="shared" si="300"/>
        <v/>
      </c>
      <c r="AM2119" s="389" t="str">
        <f t="shared" si="301"/>
        <v/>
      </c>
      <c r="AN2119" s="388" t="str">
        <f t="shared" si="302"/>
        <v/>
      </c>
      <c r="AO2119" s="389" t="str">
        <f t="shared" si="303"/>
        <v/>
      </c>
      <c r="AP2119" s="423"/>
      <c r="AQ2119" s="423"/>
      <c r="AR2119" s="431" t="e">
        <f>VLOOKUP($B2119,'acc names'!$C$2:$D$12102,2,FALSE)</f>
        <v>#N/A</v>
      </c>
      <c r="AS2119" s="431" t="e">
        <f>VLOOKUP($AQ2119,software!$A$1:$B$14605,2,FALSE)</f>
        <v>#N/A</v>
      </c>
      <c r="AT2119" s="423"/>
      <c r="AV2119" s="423"/>
    </row>
    <row r="2120" spans="1:48" ht="12.75" x14ac:dyDescent="0.2">
      <c r="A2120" s="101"/>
      <c r="B2120" s="42"/>
      <c r="C2120" s="142"/>
      <c r="D2120" s="143"/>
      <c r="E2120" s="107"/>
      <c r="F2120" s="46"/>
      <c r="G2120" s="46"/>
      <c r="H2120" s="46"/>
      <c r="I2120" s="46"/>
      <c r="J2120" s="46"/>
      <c r="K2120" s="46"/>
      <c r="L2120" s="139"/>
      <c r="M2120" s="41"/>
      <c r="N2120" s="45"/>
      <c r="O2120" s="47"/>
      <c r="P2120" s="43"/>
      <c r="Q2120" s="71" t="e">
        <f>VLOOKUP(N2120,'error categories'!$A$2:$D$54,4,FALSE)</f>
        <v>#N/A</v>
      </c>
      <c r="R2120" s="72" t="e">
        <f>VLOOKUP(N2120,'error categories'!$A$2:$D$54,3,FALSE)</f>
        <v>#N/A</v>
      </c>
      <c r="S2120" s="374"/>
      <c r="T2120" s="377"/>
      <c r="U2120" s="378">
        <f t="shared" si="297"/>
        <v>0</v>
      </c>
      <c r="V2120" s="390"/>
      <c r="W2120" s="391"/>
      <c r="X2120" s="380"/>
      <c r="Y2120" s="380"/>
      <c r="Z2120" s="390"/>
      <c r="AA2120" s="392"/>
      <c r="AB2120" s="393"/>
      <c r="AC2120" s="394"/>
      <c r="AD2120" s="382">
        <f t="shared" si="304"/>
        <v>0</v>
      </c>
      <c r="AE2120" s="383">
        <f t="shared" si="305"/>
        <v>0</v>
      </c>
      <c r="AF2120" s="379"/>
      <c r="AG2120" s="381"/>
      <c r="AH2120" s="379"/>
      <c r="AI2120" s="381"/>
      <c r="AJ2120" s="384" t="str">
        <f t="shared" si="298"/>
        <v/>
      </c>
      <c r="AK2120" s="385" t="str">
        <f t="shared" si="299"/>
        <v/>
      </c>
      <c r="AL2120" s="388" t="str">
        <f t="shared" si="300"/>
        <v/>
      </c>
      <c r="AM2120" s="389" t="str">
        <f t="shared" si="301"/>
        <v/>
      </c>
      <c r="AN2120" s="388" t="str">
        <f t="shared" si="302"/>
        <v/>
      </c>
      <c r="AO2120" s="389" t="str">
        <f t="shared" si="303"/>
        <v/>
      </c>
      <c r="AP2120" s="423"/>
      <c r="AQ2120" s="423"/>
      <c r="AR2120" s="431" t="e">
        <f>VLOOKUP($B2120,'acc names'!$C$2:$D$12102,2,FALSE)</f>
        <v>#N/A</v>
      </c>
      <c r="AS2120" s="431" t="e">
        <f>VLOOKUP($AQ2120,software!$A$1:$B$14605,2,FALSE)</f>
        <v>#N/A</v>
      </c>
      <c r="AT2120" s="423"/>
      <c r="AV2120" s="423"/>
    </row>
    <row r="2121" spans="1:48" ht="12.75" x14ac:dyDescent="0.2">
      <c r="A2121" s="101"/>
      <c r="B2121" s="42"/>
      <c r="C2121" s="142"/>
      <c r="D2121" s="143"/>
      <c r="E2121" s="107"/>
      <c r="F2121" s="46"/>
      <c r="G2121" s="46"/>
      <c r="H2121" s="46"/>
      <c r="I2121" s="46"/>
      <c r="J2121" s="46"/>
      <c r="K2121" s="46"/>
      <c r="L2121" s="139"/>
      <c r="M2121" s="41"/>
      <c r="N2121" s="45"/>
      <c r="O2121" s="47"/>
      <c r="P2121" s="43"/>
      <c r="Q2121" s="71" t="e">
        <f>VLOOKUP(N2121,'error categories'!$A$2:$D$54,4,FALSE)</f>
        <v>#N/A</v>
      </c>
      <c r="R2121" s="72" t="e">
        <f>VLOOKUP(N2121,'error categories'!$A$2:$D$54,3,FALSE)</f>
        <v>#N/A</v>
      </c>
      <c r="S2121" s="374"/>
      <c r="T2121" s="377"/>
      <c r="U2121" s="378">
        <f t="shared" si="297"/>
        <v>0</v>
      </c>
      <c r="V2121" s="379"/>
      <c r="W2121" s="380"/>
      <c r="X2121" s="380"/>
      <c r="Y2121" s="380"/>
      <c r="Z2121" s="379"/>
      <c r="AA2121" s="381"/>
      <c r="AB2121" s="379"/>
      <c r="AC2121" s="380"/>
      <c r="AD2121" s="382">
        <f t="shared" si="304"/>
        <v>0</v>
      </c>
      <c r="AE2121" s="383">
        <f t="shared" si="305"/>
        <v>0</v>
      </c>
      <c r="AF2121" s="379"/>
      <c r="AG2121" s="381"/>
      <c r="AH2121" s="379"/>
      <c r="AI2121" s="381"/>
      <c r="AJ2121" s="384" t="str">
        <f t="shared" si="298"/>
        <v/>
      </c>
      <c r="AK2121" s="385" t="str">
        <f t="shared" si="299"/>
        <v/>
      </c>
      <c r="AL2121" s="388" t="str">
        <f t="shared" si="300"/>
        <v/>
      </c>
      <c r="AM2121" s="389" t="str">
        <f t="shared" si="301"/>
        <v/>
      </c>
      <c r="AN2121" s="388" t="str">
        <f t="shared" si="302"/>
        <v/>
      </c>
      <c r="AO2121" s="389" t="str">
        <f t="shared" si="303"/>
        <v/>
      </c>
      <c r="AP2121" s="423"/>
      <c r="AQ2121" s="423"/>
      <c r="AR2121" s="431" t="e">
        <f>VLOOKUP($B2121,'acc names'!$C$2:$D$12102,2,FALSE)</f>
        <v>#N/A</v>
      </c>
      <c r="AS2121" s="431" t="e">
        <f>VLOOKUP($AQ2121,software!$A$1:$B$14605,2,FALSE)</f>
        <v>#N/A</v>
      </c>
      <c r="AT2121" s="423"/>
      <c r="AV2121" s="423"/>
    </row>
    <row r="2122" spans="1:48" ht="12.75" x14ac:dyDescent="0.2">
      <c r="A2122" s="101"/>
      <c r="B2122" s="42"/>
      <c r="C2122" s="142"/>
      <c r="D2122" s="143"/>
      <c r="E2122" s="107"/>
      <c r="F2122" s="46"/>
      <c r="G2122" s="46"/>
      <c r="H2122" s="46"/>
      <c r="I2122" s="46"/>
      <c r="J2122" s="46"/>
      <c r="K2122" s="46"/>
      <c r="L2122" s="139"/>
      <c r="M2122" s="41"/>
      <c r="N2122" s="45"/>
      <c r="O2122" s="47"/>
      <c r="P2122" s="43"/>
      <c r="Q2122" s="71" t="e">
        <f>VLOOKUP(N2122,'error categories'!$A$2:$D$54,4,FALSE)</f>
        <v>#N/A</v>
      </c>
      <c r="R2122" s="72" t="e">
        <f>VLOOKUP(N2122,'error categories'!$A$2:$D$54,3,FALSE)</f>
        <v>#N/A</v>
      </c>
      <c r="S2122" s="374"/>
      <c r="T2122" s="377"/>
      <c r="U2122" s="378">
        <f t="shared" si="297"/>
        <v>0</v>
      </c>
      <c r="V2122" s="379"/>
      <c r="W2122" s="380"/>
      <c r="X2122" s="380"/>
      <c r="Y2122" s="380"/>
      <c r="Z2122" s="379"/>
      <c r="AA2122" s="381"/>
      <c r="AB2122" s="379"/>
      <c r="AC2122" s="380"/>
      <c r="AD2122" s="382">
        <f t="shared" si="304"/>
        <v>0</v>
      </c>
      <c r="AE2122" s="383">
        <f t="shared" si="305"/>
        <v>0</v>
      </c>
      <c r="AF2122" s="379"/>
      <c r="AG2122" s="381"/>
      <c r="AH2122" s="379"/>
      <c r="AI2122" s="381"/>
      <c r="AJ2122" s="384" t="str">
        <f t="shared" si="298"/>
        <v/>
      </c>
      <c r="AK2122" s="385" t="str">
        <f t="shared" si="299"/>
        <v/>
      </c>
      <c r="AL2122" s="388" t="str">
        <f t="shared" si="300"/>
        <v/>
      </c>
      <c r="AM2122" s="389" t="str">
        <f t="shared" si="301"/>
        <v/>
      </c>
      <c r="AN2122" s="388" t="str">
        <f t="shared" si="302"/>
        <v/>
      </c>
      <c r="AO2122" s="389" t="str">
        <f t="shared" si="303"/>
        <v/>
      </c>
      <c r="AP2122" s="423"/>
      <c r="AQ2122" s="423"/>
      <c r="AR2122" s="431" t="e">
        <f>VLOOKUP($B2122,'acc names'!$C$2:$D$12102,2,FALSE)</f>
        <v>#N/A</v>
      </c>
      <c r="AS2122" s="431" t="e">
        <f>VLOOKUP($AQ2122,software!$A$1:$B$14605,2,FALSE)</f>
        <v>#N/A</v>
      </c>
      <c r="AT2122" s="423"/>
      <c r="AV2122" s="423"/>
    </row>
    <row r="2123" spans="1:48" ht="12.75" x14ac:dyDescent="0.2">
      <c r="A2123" s="101"/>
      <c r="B2123" s="42"/>
      <c r="C2123" s="142"/>
      <c r="D2123" s="143"/>
      <c r="E2123" s="107"/>
      <c r="F2123" s="46"/>
      <c r="G2123" s="46"/>
      <c r="H2123" s="46"/>
      <c r="I2123" s="46"/>
      <c r="J2123" s="46"/>
      <c r="K2123" s="46"/>
      <c r="L2123" s="139"/>
      <c r="M2123" s="41"/>
      <c r="N2123" s="45"/>
      <c r="O2123" s="47"/>
      <c r="P2123" s="43"/>
      <c r="Q2123" s="71" t="e">
        <f>VLOOKUP(N2123,'error categories'!$A$2:$D$54,4,FALSE)</f>
        <v>#N/A</v>
      </c>
      <c r="R2123" s="72" t="e">
        <f>VLOOKUP(N2123,'error categories'!$A$2:$D$54,3,FALSE)</f>
        <v>#N/A</v>
      </c>
      <c r="S2123" s="374"/>
      <c r="T2123" s="377"/>
      <c r="U2123" s="378">
        <f t="shared" si="297"/>
        <v>0</v>
      </c>
      <c r="V2123" s="379"/>
      <c r="W2123" s="380"/>
      <c r="X2123" s="380"/>
      <c r="Y2123" s="380"/>
      <c r="Z2123" s="379"/>
      <c r="AA2123" s="381"/>
      <c r="AB2123" s="379"/>
      <c r="AC2123" s="380"/>
      <c r="AD2123" s="382">
        <f t="shared" si="304"/>
        <v>0</v>
      </c>
      <c r="AE2123" s="383">
        <f t="shared" si="305"/>
        <v>0</v>
      </c>
      <c r="AF2123" s="379"/>
      <c r="AG2123" s="381"/>
      <c r="AH2123" s="379"/>
      <c r="AI2123" s="381"/>
      <c r="AJ2123" s="384" t="str">
        <f t="shared" si="298"/>
        <v/>
      </c>
      <c r="AK2123" s="385" t="str">
        <f t="shared" si="299"/>
        <v/>
      </c>
      <c r="AL2123" s="388" t="str">
        <f t="shared" si="300"/>
        <v/>
      </c>
      <c r="AM2123" s="389" t="str">
        <f t="shared" si="301"/>
        <v/>
      </c>
      <c r="AN2123" s="388" t="str">
        <f t="shared" si="302"/>
        <v/>
      </c>
      <c r="AO2123" s="389" t="str">
        <f t="shared" si="303"/>
        <v/>
      </c>
      <c r="AP2123" s="423"/>
      <c r="AQ2123" s="423"/>
      <c r="AR2123" s="431" t="e">
        <f>VLOOKUP($B2123,'acc names'!$C$2:$D$12102,2,FALSE)</f>
        <v>#N/A</v>
      </c>
      <c r="AS2123" s="431" t="e">
        <f>VLOOKUP($AQ2123,software!$A$1:$B$14605,2,FALSE)</f>
        <v>#N/A</v>
      </c>
      <c r="AT2123" s="423"/>
      <c r="AV2123" s="423"/>
    </row>
    <row r="2124" spans="1:48" ht="12.75" x14ac:dyDescent="0.2">
      <c r="A2124" s="101"/>
      <c r="B2124" s="42"/>
      <c r="C2124" s="142"/>
      <c r="D2124" s="143"/>
      <c r="E2124" s="107"/>
      <c r="F2124" s="46"/>
      <c r="G2124" s="46"/>
      <c r="H2124" s="46"/>
      <c r="I2124" s="46"/>
      <c r="J2124" s="46"/>
      <c r="K2124" s="46"/>
      <c r="L2124" s="139"/>
      <c r="M2124" s="41"/>
      <c r="N2124" s="45"/>
      <c r="O2124" s="47"/>
      <c r="P2124" s="43"/>
      <c r="Q2124" s="71" t="e">
        <f>VLOOKUP(N2124,'error categories'!$A$2:$D$54,4,FALSE)</f>
        <v>#N/A</v>
      </c>
      <c r="R2124" s="72" t="e">
        <f>VLOOKUP(N2124,'error categories'!$A$2:$D$54,3,FALSE)</f>
        <v>#N/A</v>
      </c>
      <c r="S2124" s="374"/>
      <c r="T2124" s="377"/>
      <c r="U2124" s="378">
        <f t="shared" si="297"/>
        <v>0</v>
      </c>
      <c r="V2124" s="379"/>
      <c r="W2124" s="380"/>
      <c r="X2124" s="380"/>
      <c r="Y2124" s="380"/>
      <c r="Z2124" s="379"/>
      <c r="AA2124" s="381"/>
      <c r="AB2124" s="379"/>
      <c r="AC2124" s="380"/>
      <c r="AD2124" s="382">
        <f t="shared" si="304"/>
        <v>0</v>
      </c>
      <c r="AE2124" s="383">
        <f t="shared" si="305"/>
        <v>0</v>
      </c>
      <c r="AF2124" s="379"/>
      <c r="AG2124" s="381"/>
      <c r="AH2124" s="379"/>
      <c r="AI2124" s="381"/>
      <c r="AJ2124" s="384" t="str">
        <f t="shared" si="298"/>
        <v/>
      </c>
      <c r="AK2124" s="385" t="str">
        <f t="shared" si="299"/>
        <v/>
      </c>
      <c r="AL2124" s="388" t="str">
        <f t="shared" si="300"/>
        <v/>
      </c>
      <c r="AM2124" s="389" t="str">
        <f t="shared" si="301"/>
        <v/>
      </c>
      <c r="AN2124" s="388" t="str">
        <f t="shared" si="302"/>
        <v/>
      </c>
      <c r="AO2124" s="389" t="str">
        <f t="shared" si="303"/>
        <v/>
      </c>
      <c r="AP2124" s="423"/>
      <c r="AQ2124" s="423"/>
      <c r="AR2124" s="431" t="e">
        <f>VLOOKUP($B2124,'acc names'!$C$2:$D$12102,2,FALSE)</f>
        <v>#N/A</v>
      </c>
      <c r="AS2124" s="431" t="e">
        <f>VLOOKUP($AQ2124,software!$A$1:$B$14605,2,FALSE)</f>
        <v>#N/A</v>
      </c>
      <c r="AT2124" s="423"/>
      <c r="AV2124" s="423"/>
    </row>
    <row r="2125" spans="1:48" ht="12.75" x14ac:dyDescent="0.2">
      <c r="A2125" s="101"/>
      <c r="B2125" s="42"/>
      <c r="C2125" s="142"/>
      <c r="D2125" s="143"/>
      <c r="E2125" s="107"/>
      <c r="F2125" s="46"/>
      <c r="G2125" s="46"/>
      <c r="H2125" s="46"/>
      <c r="I2125" s="46"/>
      <c r="J2125" s="46"/>
      <c r="K2125" s="46"/>
      <c r="L2125" s="139"/>
      <c r="M2125" s="41"/>
      <c r="N2125" s="45"/>
      <c r="O2125" s="47"/>
      <c r="P2125" s="43"/>
      <c r="Q2125" s="71" t="e">
        <f>VLOOKUP(N2125,'error categories'!$A$2:$D$54,4,FALSE)</f>
        <v>#N/A</v>
      </c>
      <c r="R2125" s="72" t="e">
        <f>VLOOKUP(N2125,'error categories'!$A$2:$D$54,3,FALSE)</f>
        <v>#N/A</v>
      </c>
      <c r="S2125" s="374"/>
      <c r="T2125" s="377"/>
      <c r="U2125" s="378">
        <f t="shared" si="297"/>
        <v>0</v>
      </c>
      <c r="V2125" s="390"/>
      <c r="W2125" s="391"/>
      <c r="X2125" s="380"/>
      <c r="Y2125" s="380"/>
      <c r="Z2125" s="390"/>
      <c r="AA2125" s="392"/>
      <c r="AB2125" s="393"/>
      <c r="AC2125" s="394"/>
      <c r="AD2125" s="382">
        <f t="shared" si="304"/>
        <v>0</v>
      </c>
      <c r="AE2125" s="383">
        <f t="shared" si="305"/>
        <v>0</v>
      </c>
      <c r="AF2125" s="379"/>
      <c r="AG2125" s="381"/>
      <c r="AH2125" s="379"/>
      <c r="AI2125" s="381"/>
      <c r="AJ2125" s="384" t="str">
        <f t="shared" si="298"/>
        <v/>
      </c>
      <c r="AK2125" s="385" t="str">
        <f t="shared" si="299"/>
        <v/>
      </c>
      <c r="AL2125" s="388" t="str">
        <f t="shared" si="300"/>
        <v/>
      </c>
      <c r="AM2125" s="389" t="str">
        <f t="shared" si="301"/>
        <v/>
      </c>
      <c r="AN2125" s="388" t="str">
        <f t="shared" si="302"/>
        <v/>
      </c>
      <c r="AO2125" s="389" t="str">
        <f t="shared" si="303"/>
        <v/>
      </c>
      <c r="AP2125" s="423"/>
      <c r="AQ2125" s="423"/>
      <c r="AR2125" s="431" t="e">
        <f>VLOOKUP($B2125,'acc names'!$C$2:$D$12102,2,FALSE)</f>
        <v>#N/A</v>
      </c>
      <c r="AS2125" s="431" t="e">
        <f>VLOOKUP($AQ2125,software!$A$1:$B$14605,2,FALSE)</f>
        <v>#N/A</v>
      </c>
      <c r="AT2125" s="423"/>
      <c r="AV2125" s="423"/>
    </row>
    <row r="2126" spans="1:48" ht="12.75" x14ac:dyDescent="0.2">
      <c r="A2126" s="101"/>
      <c r="B2126" s="42"/>
      <c r="C2126" s="142"/>
      <c r="D2126" s="143"/>
      <c r="E2126" s="107"/>
      <c r="F2126" s="46"/>
      <c r="G2126" s="46"/>
      <c r="H2126" s="46"/>
      <c r="I2126" s="46"/>
      <c r="J2126" s="46"/>
      <c r="K2126" s="46"/>
      <c r="L2126" s="139"/>
      <c r="M2126" s="41"/>
      <c r="N2126" s="45"/>
      <c r="O2126" s="47"/>
      <c r="P2126" s="43"/>
      <c r="Q2126" s="71" t="e">
        <f>VLOOKUP(N2126,'error categories'!$A$2:$D$54,4,FALSE)</f>
        <v>#N/A</v>
      </c>
      <c r="R2126" s="72" t="e">
        <f>VLOOKUP(N2126,'error categories'!$A$2:$D$54,3,FALSE)</f>
        <v>#N/A</v>
      </c>
      <c r="S2126" s="374"/>
      <c r="T2126" s="377"/>
      <c r="U2126" s="378">
        <f t="shared" si="297"/>
        <v>0</v>
      </c>
      <c r="V2126" s="379"/>
      <c r="W2126" s="380"/>
      <c r="X2126" s="380"/>
      <c r="Y2126" s="380"/>
      <c r="Z2126" s="379"/>
      <c r="AA2126" s="381"/>
      <c r="AB2126" s="379"/>
      <c r="AC2126" s="380"/>
      <c r="AD2126" s="382">
        <f t="shared" si="304"/>
        <v>0</v>
      </c>
      <c r="AE2126" s="383">
        <f t="shared" si="305"/>
        <v>0</v>
      </c>
      <c r="AF2126" s="379"/>
      <c r="AG2126" s="381"/>
      <c r="AH2126" s="379"/>
      <c r="AI2126" s="381"/>
      <c r="AJ2126" s="384" t="str">
        <f t="shared" si="298"/>
        <v/>
      </c>
      <c r="AK2126" s="385" t="str">
        <f t="shared" si="299"/>
        <v/>
      </c>
      <c r="AL2126" s="388" t="str">
        <f t="shared" si="300"/>
        <v/>
      </c>
      <c r="AM2126" s="389" t="str">
        <f t="shared" si="301"/>
        <v/>
      </c>
      <c r="AN2126" s="388" t="str">
        <f t="shared" si="302"/>
        <v/>
      </c>
      <c r="AO2126" s="389" t="str">
        <f t="shared" si="303"/>
        <v/>
      </c>
      <c r="AP2126" s="423"/>
      <c r="AQ2126" s="423"/>
      <c r="AR2126" s="431" t="e">
        <f>VLOOKUP($B2126,'acc names'!$C$2:$D$12102,2,FALSE)</f>
        <v>#N/A</v>
      </c>
      <c r="AS2126" s="431" t="e">
        <f>VLOOKUP($AQ2126,software!$A$1:$B$14605,2,FALSE)</f>
        <v>#N/A</v>
      </c>
      <c r="AT2126" s="423"/>
      <c r="AV2126" s="423"/>
    </row>
    <row r="2127" spans="1:48" ht="12.75" x14ac:dyDescent="0.2">
      <c r="A2127" s="101"/>
      <c r="B2127" s="42"/>
      <c r="C2127" s="142"/>
      <c r="D2127" s="143"/>
      <c r="E2127" s="107"/>
      <c r="F2127" s="46"/>
      <c r="G2127" s="46"/>
      <c r="H2127" s="46"/>
      <c r="I2127" s="46"/>
      <c r="J2127" s="46"/>
      <c r="K2127" s="46"/>
      <c r="L2127" s="139"/>
      <c r="M2127" s="41"/>
      <c r="N2127" s="45"/>
      <c r="O2127" s="47"/>
      <c r="P2127" s="43"/>
      <c r="Q2127" s="71" t="e">
        <f>VLOOKUP(N2127,'error categories'!$A$2:$D$54,4,FALSE)</f>
        <v>#N/A</v>
      </c>
      <c r="R2127" s="72" t="e">
        <f>VLOOKUP(N2127,'error categories'!$A$2:$D$54,3,FALSE)</f>
        <v>#N/A</v>
      </c>
      <c r="S2127" s="374"/>
      <c r="T2127" s="377"/>
      <c r="U2127" s="378">
        <f t="shared" si="297"/>
        <v>0</v>
      </c>
      <c r="V2127" s="390"/>
      <c r="W2127" s="391"/>
      <c r="X2127" s="380"/>
      <c r="Y2127" s="380"/>
      <c r="Z2127" s="390"/>
      <c r="AA2127" s="392"/>
      <c r="AB2127" s="393"/>
      <c r="AC2127" s="394"/>
      <c r="AD2127" s="382">
        <f t="shared" si="304"/>
        <v>0</v>
      </c>
      <c r="AE2127" s="383">
        <f t="shared" si="305"/>
        <v>0</v>
      </c>
      <c r="AF2127" s="379"/>
      <c r="AG2127" s="381"/>
      <c r="AH2127" s="379"/>
      <c r="AI2127" s="381"/>
      <c r="AJ2127" s="384" t="str">
        <f t="shared" si="298"/>
        <v/>
      </c>
      <c r="AK2127" s="385" t="str">
        <f t="shared" si="299"/>
        <v/>
      </c>
      <c r="AL2127" s="388" t="str">
        <f t="shared" si="300"/>
        <v/>
      </c>
      <c r="AM2127" s="389" t="str">
        <f t="shared" si="301"/>
        <v/>
      </c>
      <c r="AN2127" s="388" t="str">
        <f t="shared" si="302"/>
        <v/>
      </c>
      <c r="AO2127" s="389" t="str">
        <f t="shared" si="303"/>
        <v/>
      </c>
      <c r="AP2127" s="423"/>
      <c r="AQ2127" s="423"/>
      <c r="AR2127" s="431" t="e">
        <f>VLOOKUP($B2127,'acc names'!$C$2:$D$12102,2,FALSE)</f>
        <v>#N/A</v>
      </c>
      <c r="AS2127" s="431" t="e">
        <f>VLOOKUP($AQ2127,software!$A$1:$B$14605,2,FALSE)</f>
        <v>#N/A</v>
      </c>
      <c r="AT2127" s="423"/>
      <c r="AV2127" s="423"/>
    </row>
    <row r="2128" spans="1:48" ht="12.75" x14ac:dyDescent="0.2">
      <c r="A2128" s="101"/>
      <c r="B2128" s="42"/>
      <c r="C2128" s="142"/>
      <c r="D2128" s="143"/>
      <c r="E2128" s="107"/>
      <c r="F2128" s="46"/>
      <c r="G2128" s="46"/>
      <c r="H2128" s="46"/>
      <c r="I2128" s="46"/>
      <c r="J2128" s="46"/>
      <c r="K2128" s="46"/>
      <c r="L2128" s="139"/>
      <c r="M2128" s="41"/>
      <c r="N2128" s="45"/>
      <c r="O2128" s="47"/>
      <c r="P2128" s="43"/>
      <c r="Q2128" s="71" t="e">
        <f>VLOOKUP(N2128,'error categories'!$A$2:$D$54,4,FALSE)</f>
        <v>#N/A</v>
      </c>
      <c r="R2128" s="72" t="e">
        <f>VLOOKUP(N2128,'error categories'!$A$2:$D$54,3,FALSE)</f>
        <v>#N/A</v>
      </c>
      <c r="S2128" s="374"/>
      <c r="T2128" s="377"/>
      <c r="U2128" s="378">
        <f t="shared" si="297"/>
        <v>0</v>
      </c>
      <c r="V2128" s="379"/>
      <c r="W2128" s="380"/>
      <c r="X2128" s="380"/>
      <c r="Y2128" s="380"/>
      <c r="Z2128" s="379"/>
      <c r="AA2128" s="381"/>
      <c r="AB2128" s="379"/>
      <c r="AC2128" s="380"/>
      <c r="AD2128" s="382">
        <f t="shared" si="304"/>
        <v>0</v>
      </c>
      <c r="AE2128" s="383">
        <f t="shared" si="305"/>
        <v>0</v>
      </c>
      <c r="AF2128" s="379"/>
      <c r="AG2128" s="381"/>
      <c r="AH2128" s="379"/>
      <c r="AI2128" s="381"/>
      <c r="AJ2128" s="384" t="str">
        <f t="shared" si="298"/>
        <v/>
      </c>
      <c r="AK2128" s="385" t="str">
        <f t="shared" si="299"/>
        <v/>
      </c>
      <c r="AL2128" s="388" t="str">
        <f t="shared" si="300"/>
        <v/>
      </c>
      <c r="AM2128" s="389" t="str">
        <f t="shared" si="301"/>
        <v/>
      </c>
      <c r="AN2128" s="388" t="str">
        <f t="shared" si="302"/>
        <v/>
      </c>
      <c r="AO2128" s="389" t="str">
        <f t="shared" si="303"/>
        <v/>
      </c>
      <c r="AP2128" s="423"/>
      <c r="AQ2128" s="423"/>
      <c r="AR2128" s="431" t="e">
        <f>VLOOKUP($B2128,'acc names'!$C$2:$D$12102,2,FALSE)</f>
        <v>#N/A</v>
      </c>
      <c r="AS2128" s="431" t="e">
        <f>VLOOKUP($AQ2128,software!$A$1:$B$14605,2,FALSE)</f>
        <v>#N/A</v>
      </c>
      <c r="AT2128" s="423"/>
      <c r="AV2128" s="423"/>
    </row>
    <row r="2129" spans="1:48" ht="12.75" x14ac:dyDescent="0.2">
      <c r="A2129" s="101"/>
      <c r="B2129" s="42"/>
      <c r="C2129" s="142"/>
      <c r="D2129" s="143"/>
      <c r="E2129" s="107"/>
      <c r="F2129" s="46"/>
      <c r="G2129" s="46"/>
      <c r="H2129" s="46"/>
      <c r="I2129" s="46"/>
      <c r="J2129" s="46"/>
      <c r="K2129" s="46"/>
      <c r="L2129" s="139"/>
      <c r="M2129" s="41"/>
      <c r="N2129" s="45"/>
      <c r="O2129" s="47"/>
      <c r="P2129" s="43"/>
      <c r="Q2129" s="71" t="e">
        <f>VLOOKUP(N2129,'error categories'!$A$2:$D$54,4,FALSE)</f>
        <v>#N/A</v>
      </c>
      <c r="R2129" s="72" t="e">
        <f>VLOOKUP(N2129,'error categories'!$A$2:$D$54,3,FALSE)</f>
        <v>#N/A</v>
      </c>
      <c r="S2129" s="374"/>
      <c r="T2129" s="377"/>
      <c r="U2129" s="378">
        <f t="shared" si="297"/>
        <v>0</v>
      </c>
      <c r="V2129" s="379"/>
      <c r="W2129" s="380"/>
      <c r="X2129" s="380"/>
      <c r="Y2129" s="380"/>
      <c r="Z2129" s="379"/>
      <c r="AA2129" s="381"/>
      <c r="AB2129" s="379"/>
      <c r="AC2129" s="380"/>
      <c r="AD2129" s="382">
        <f t="shared" si="304"/>
        <v>0</v>
      </c>
      <c r="AE2129" s="383">
        <f t="shared" si="305"/>
        <v>0</v>
      </c>
      <c r="AF2129" s="379"/>
      <c r="AG2129" s="381"/>
      <c r="AH2129" s="379"/>
      <c r="AI2129" s="381"/>
      <c r="AJ2129" s="384" t="str">
        <f t="shared" si="298"/>
        <v/>
      </c>
      <c r="AK2129" s="385" t="str">
        <f t="shared" si="299"/>
        <v/>
      </c>
      <c r="AL2129" s="388" t="str">
        <f t="shared" si="300"/>
        <v/>
      </c>
      <c r="AM2129" s="389" t="str">
        <f t="shared" si="301"/>
        <v/>
      </c>
      <c r="AN2129" s="388" t="str">
        <f t="shared" si="302"/>
        <v/>
      </c>
      <c r="AO2129" s="389" t="str">
        <f t="shared" si="303"/>
        <v/>
      </c>
      <c r="AP2129" s="423"/>
      <c r="AQ2129" s="423"/>
      <c r="AR2129" s="431" t="e">
        <f>VLOOKUP($B2129,'acc names'!$C$2:$D$12102,2,FALSE)</f>
        <v>#N/A</v>
      </c>
      <c r="AS2129" s="431" t="e">
        <f>VLOOKUP($AQ2129,software!$A$1:$B$14605,2,FALSE)</f>
        <v>#N/A</v>
      </c>
      <c r="AT2129" s="423"/>
      <c r="AV2129" s="423"/>
    </row>
    <row r="2130" spans="1:48" ht="12.75" x14ac:dyDescent="0.2">
      <c r="A2130" s="101"/>
      <c r="B2130" s="42"/>
      <c r="C2130" s="142"/>
      <c r="D2130" s="143"/>
      <c r="E2130" s="107"/>
      <c r="F2130" s="46"/>
      <c r="G2130" s="46"/>
      <c r="H2130" s="46"/>
      <c r="I2130" s="46"/>
      <c r="J2130" s="46"/>
      <c r="K2130" s="46"/>
      <c r="L2130" s="139"/>
      <c r="M2130" s="41"/>
      <c r="N2130" s="45"/>
      <c r="O2130" s="47"/>
      <c r="P2130" s="43"/>
      <c r="Q2130" s="71" t="e">
        <f>VLOOKUP(N2130,'error categories'!$A$2:$D$54,4,FALSE)</f>
        <v>#N/A</v>
      </c>
      <c r="R2130" s="72" t="e">
        <f>VLOOKUP(N2130,'error categories'!$A$2:$D$54,3,FALSE)</f>
        <v>#N/A</v>
      </c>
      <c r="S2130" s="374"/>
      <c r="T2130" s="377"/>
      <c r="U2130" s="378">
        <f t="shared" si="297"/>
        <v>0</v>
      </c>
      <c r="V2130" s="379"/>
      <c r="W2130" s="380"/>
      <c r="X2130" s="380"/>
      <c r="Y2130" s="380"/>
      <c r="Z2130" s="379"/>
      <c r="AA2130" s="381"/>
      <c r="AB2130" s="379"/>
      <c r="AC2130" s="380"/>
      <c r="AD2130" s="382">
        <f t="shared" si="304"/>
        <v>0</v>
      </c>
      <c r="AE2130" s="383">
        <f t="shared" si="305"/>
        <v>0</v>
      </c>
      <c r="AF2130" s="379"/>
      <c r="AG2130" s="381"/>
      <c r="AH2130" s="379"/>
      <c r="AI2130" s="381"/>
      <c r="AJ2130" s="384" t="str">
        <f t="shared" si="298"/>
        <v/>
      </c>
      <c r="AK2130" s="385" t="str">
        <f t="shared" si="299"/>
        <v/>
      </c>
      <c r="AL2130" s="388" t="str">
        <f t="shared" si="300"/>
        <v/>
      </c>
      <c r="AM2130" s="389" t="str">
        <f t="shared" si="301"/>
        <v/>
      </c>
      <c r="AN2130" s="388" t="str">
        <f t="shared" si="302"/>
        <v/>
      </c>
      <c r="AO2130" s="389" t="str">
        <f t="shared" si="303"/>
        <v/>
      </c>
      <c r="AP2130" s="423"/>
      <c r="AQ2130" s="423"/>
      <c r="AR2130" s="431" t="e">
        <f>VLOOKUP($B2130,'acc names'!$C$2:$D$12102,2,FALSE)</f>
        <v>#N/A</v>
      </c>
      <c r="AS2130" s="431" t="e">
        <f>VLOOKUP($AQ2130,software!$A$1:$B$14605,2,FALSE)</f>
        <v>#N/A</v>
      </c>
      <c r="AT2130" s="423"/>
      <c r="AV2130" s="423"/>
    </row>
    <row r="2131" spans="1:48" ht="12.75" x14ac:dyDescent="0.2">
      <c r="A2131" s="101"/>
      <c r="B2131" s="42"/>
      <c r="C2131" s="142"/>
      <c r="D2131" s="143"/>
      <c r="E2131" s="107"/>
      <c r="F2131" s="46"/>
      <c r="G2131" s="46"/>
      <c r="H2131" s="46"/>
      <c r="I2131" s="46"/>
      <c r="J2131" s="46"/>
      <c r="K2131" s="46"/>
      <c r="L2131" s="139"/>
      <c r="M2131" s="41"/>
      <c r="N2131" s="45"/>
      <c r="O2131" s="47"/>
      <c r="P2131" s="43"/>
      <c r="Q2131" s="71" t="e">
        <f>VLOOKUP(N2131,'error categories'!$A$2:$D$54,4,FALSE)</f>
        <v>#N/A</v>
      </c>
      <c r="R2131" s="72" t="e">
        <f>VLOOKUP(N2131,'error categories'!$A$2:$D$54,3,FALSE)</f>
        <v>#N/A</v>
      </c>
      <c r="S2131" s="374"/>
      <c r="T2131" s="377"/>
      <c r="U2131" s="378">
        <f t="shared" si="297"/>
        <v>0</v>
      </c>
      <c r="V2131" s="390"/>
      <c r="W2131" s="391"/>
      <c r="X2131" s="380"/>
      <c r="Y2131" s="380"/>
      <c r="Z2131" s="390"/>
      <c r="AA2131" s="392"/>
      <c r="AB2131" s="393"/>
      <c r="AC2131" s="394"/>
      <c r="AD2131" s="382">
        <f t="shared" si="304"/>
        <v>0</v>
      </c>
      <c r="AE2131" s="383">
        <f t="shared" si="305"/>
        <v>0</v>
      </c>
      <c r="AF2131" s="379"/>
      <c r="AG2131" s="381"/>
      <c r="AH2131" s="379"/>
      <c r="AI2131" s="381"/>
      <c r="AJ2131" s="384" t="str">
        <f t="shared" si="298"/>
        <v/>
      </c>
      <c r="AK2131" s="385" t="str">
        <f t="shared" si="299"/>
        <v/>
      </c>
      <c r="AL2131" s="388" t="str">
        <f t="shared" si="300"/>
        <v/>
      </c>
      <c r="AM2131" s="389" t="str">
        <f t="shared" si="301"/>
        <v/>
      </c>
      <c r="AN2131" s="388" t="str">
        <f t="shared" si="302"/>
        <v/>
      </c>
      <c r="AO2131" s="389" t="str">
        <f t="shared" si="303"/>
        <v/>
      </c>
      <c r="AP2131" s="423"/>
      <c r="AQ2131" s="423"/>
      <c r="AR2131" s="431" t="e">
        <f>VLOOKUP($B2131,'acc names'!$C$2:$D$12102,2,FALSE)</f>
        <v>#N/A</v>
      </c>
      <c r="AS2131" s="431" t="e">
        <f>VLOOKUP($AQ2131,software!$A$1:$B$14605,2,FALSE)</f>
        <v>#N/A</v>
      </c>
      <c r="AT2131" s="423"/>
      <c r="AV2131" s="423"/>
    </row>
    <row r="2132" spans="1:48" ht="12.75" x14ac:dyDescent="0.2">
      <c r="A2132" s="101"/>
      <c r="B2132" s="42"/>
      <c r="C2132" s="142"/>
      <c r="D2132" s="143"/>
      <c r="E2132" s="107"/>
      <c r="F2132" s="46"/>
      <c r="G2132" s="46"/>
      <c r="H2132" s="46"/>
      <c r="I2132" s="46"/>
      <c r="J2132" s="46"/>
      <c r="K2132" s="46"/>
      <c r="L2132" s="139"/>
      <c r="M2132" s="41"/>
      <c r="N2132" s="45"/>
      <c r="O2132" s="47"/>
      <c r="P2132" s="43"/>
      <c r="Q2132" s="71" t="e">
        <f>VLOOKUP(N2132,'error categories'!$A$2:$D$54,4,FALSE)</f>
        <v>#N/A</v>
      </c>
      <c r="R2132" s="72" t="e">
        <f>VLOOKUP(N2132,'error categories'!$A$2:$D$54,3,FALSE)</f>
        <v>#N/A</v>
      </c>
      <c r="S2132" s="374"/>
      <c r="T2132" s="377"/>
      <c r="U2132" s="378">
        <f t="shared" si="297"/>
        <v>0</v>
      </c>
      <c r="V2132" s="390"/>
      <c r="W2132" s="391"/>
      <c r="X2132" s="380"/>
      <c r="Y2132" s="380"/>
      <c r="Z2132" s="390"/>
      <c r="AA2132" s="392"/>
      <c r="AB2132" s="393"/>
      <c r="AC2132" s="394"/>
      <c r="AD2132" s="382">
        <f t="shared" si="304"/>
        <v>0</v>
      </c>
      <c r="AE2132" s="383">
        <f t="shared" si="305"/>
        <v>0</v>
      </c>
      <c r="AF2132" s="379"/>
      <c r="AG2132" s="381"/>
      <c r="AH2132" s="379"/>
      <c r="AI2132" s="381"/>
      <c r="AJ2132" s="384" t="str">
        <f t="shared" si="298"/>
        <v/>
      </c>
      <c r="AK2132" s="385" t="str">
        <f t="shared" si="299"/>
        <v/>
      </c>
      <c r="AL2132" s="388" t="str">
        <f t="shared" si="300"/>
        <v/>
      </c>
      <c r="AM2132" s="389" t="str">
        <f t="shared" si="301"/>
        <v/>
      </c>
      <c r="AN2132" s="388" t="str">
        <f t="shared" si="302"/>
        <v/>
      </c>
      <c r="AO2132" s="389" t="str">
        <f t="shared" si="303"/>
        <v/>
      </c>
      <c r="AP2132" s="423"/>
      <c r="AQ2132" s="423"/>
      <c r="AR2132" s="431" t="e">
        <f>VLOOKUP($B2132,'acc names'!$C$2:$D$12102,2,FALSE)</f>
        <v>#N/A</v>
      </c>
      <c r="AS2132" s="431" t="e">
        <f>VLOOKUP($AQ2132,software!$A$1:$B$14605,2,FALSE)</f>
        <v>#N/A</v>
      </c>
      <c r="AT2132" s="423"/>
      <c r="AV2132" s="423"/>
    </row>
    <row r="2133" spans="1:48" ht="12.75" x14ac:dyDescent="0.2">
      <c r="A2133" s="101"/>
      <c r="B2133" s="42"/>
      <c r="C2133" s="142"/>
      <c r="D2133" s="143"/>
      <c r="E2133" s="107"/>
      <c r="F2133" s="46"/>
      <c r="G2133" s="46"/>
      <c r="H2133" s="46"/>
      <c r="I2133" s="46"/>
      <c r="J2133" s="46"/>
      <c r="K2133" s="46"/>
      <c r="L2133" s="139"/>
      <c r="M2133" s="41"/>
      <c r="N2133" s="45"/>
      <c r="O2133" s="47"/>
      <c r="P2133" s="43"/>
      <c r="Q2133" s="71" t="e">
        <f>VLOOKUP(N2133,'error categories'!$A$2:$D$54,4,FALSE)</f>
        <v>#N/A</v>
      </c>
      <c r="R2133" s="72" t="e">
        <f>VLOOKUP(N2133,'error categories'!$A$2:$D$54,3,FALSE)</f>
        <v>#N/A</v>
      </c>
      <c r="S2133" s="374"/>
      <c r="T2133" s="377"/>
      <c r="U2133" s="378">
        <f t="shared" si="297"/>
        <v>0</v>
      </c>
      <c r="V2133" s="379"/>
      <c r="W2133" s="380"/>
      <c r="X2133" s="380"/>
      <c r="Y2133" s="380"/>
      <c r="Z2133" s="379"/>
      <c r="AA2133" s="381"/>
      <c r="AB2133" s="379"/>
      <c r="AC2133" s="380"/>
      <c r="AD2133" s="382">
        <f t="shared" si="304"/>
        <v>0</v>
      </c>
      <c r="AE2133" s="383">
        <f t="shared" si="305"/>
        <v>0</v>
      </c>
      <c r="AF2133" s="379"/>
      <c r="AG2133" s="381"/>
      <c r="AH2133" s="379"/>
      <c r="AI2133" s="381"/>
      <c r="AJ2133" s="384" t="str">
        <f t="shared" si="298"/>
        <v/>
      </c>
      <c r="AK2133" s="385" t="str">
        <f t="shared" si="299"/>
        <v/>
      </c>
      <c r="AL2133" s="388" t="str">
        <f t="shared" si="300"/>
        <v/>
      </c>
      <c r="AM2133" s="389" t="str">
        <f t="shared" si="301"/>
        <v/>
      </c>
      <c r="AN2133" s="388" t="str">
        <f t="shared" si="302"/>
        <v/>
      </c>
      <c r="AO2133" s="389" t="str">
        <f t="shared" si="303"/>
        <v/>
      </c>
      <c r="AP2133" s="423"/>
      <c r="AQ2133" s="423"/>
      <c r="AR2133" s="431" t="e">
        <f>VLOOKUP($B2133,'acc names'!$C$2:$D$12102,2,FALSE)</f>
        <v>#N/A</v>
      </c>
      <c r="AS2133" s="431" t="e">
        <f>VLOOKUP($AQ2133,software!$A$1:$B$14605,2,FALSE)</f>
        <v>#N/A</v>
      </c>
      <c r="AT2133" s="423"/>
      <c r="AV2133" s="423"/>
    </row>
    <row r="2134" spans="1:48" ht="12.75" x14ac:dyDescent="0.2">
      <c r="A2134" s="101"/>
      <c r="B2134" s="42"/>
      <c r="C2134" s="142"/>
      <c r="D2134" s="143"/>
      <c r="E2134" s="107"/>
      <c r="F2134" s="46"/>
      <c r="G2134" s="46"/>
      <c r="H2134" s="46"/>
      <c r="I2134" s="46"/>
      <c r="J2134" s="46"/>
      <c r="K2134" s="46"/>
      <c r="L2134" s="139"/>
      <c r="M2134" s="41"/>
      <c r="N2134" s="45"/>
      <c r="O2134" s="47"/>
      <c r="P2134" s="43"/>
      <c r="Q2134" s="71" t="e">
        <f>VLOOKUP(N2134,'error categories'!$A$2:$D$54,4,FALSE)</f>
        <v>#N/A</v>
      </c>
      <c r="R2134" s="72" t="e">
        <f>VLOOKUP(N2134,'error categories'!$A$2:$D$54,3,FALSE)</f>
        <v>#N/A</v>
      </c>
      <c r="S2134" s="374"/>
      <c r="T2134" s="377"/>
      <c r="U2134" s="378">
        <f t="shared" si="297"/>
        <v>0</v>
      </c>
      <c r="V2134" s="379"/>
      <c r="W2134" s="380"/>
      <c r="X2134" s="380"/>
      <c r="Y2134" s="380"/>
      <c r="Z2134" s="379"/>
      <c r="AA2134" s="381"/>
      <c r="AB2134" s="379"/>
      <c r="AC2134" s="380"/>
      <c r="AD2134" s="382">
        <f t="shared" si="304"/>
        <v>0</v>
      </c>
      <c r="AE2134" s="383">
        <f t="shared" si="305"/>
        <v>0</v>
      </c>
      <c r="AF2134" s="379"/>
      <c r="AG2134" s="381"/>
      <c r="AH2134" s="379"/>
      <c r="AI2134" s="381"/>
      <c r="AJ2134" s="384" t="str">
        <f t="shared" si="298"/>
        <v/>
      </c>
      <c r="AK2134" s="385" t="str">
        <f t="shared" si="299"/>
        <v/>
      </c>
      <c r="AL2134" s="388" t="str">
        <f t="shared" si="300"/>
        <v/>
      </c>
      <c r="AM2134" s="389" t="str">
        <f t="shared" si="301"/>
        <v/>
      </c>
      <c r="AN2134" s="388" t="str">
        <f t="shared" si="302"/>
        <v/>
      </c>
      <c r="AO2134" s="389" t="str">
        <f t="shared" si="303"/>
        <v/>
      </c>
      <c r="AP2134" s="423"/>
      <c r="AQ2134" s="423"/>
      <c r="AR2134" s="431" t="e">
        <f>VLOOKUP($B2134,'acc names'!$C$2:$D$12102,2,FALSE)</f>
        <v>#N/A</v>
      </c>
      <c r="AS2134" s="431" t="e">
        <f>VLOOKUP($AQ2134,software!$A$1:$B$14605,2,FALSE)</f>
        <v>#N/A</v>
      </c>
      <c r="AT2134" s="423"/>
      <c r="AV2134" s="423"/>
    </row>
    <row r="2135" spans="1:48" ht="12.75" x14ac:dyDescent="0.2">
      <c r="A2135" s="101"/>
      <c r="B2135" s="42"/>
      <c r="C2135" s="142"/>
      <c r="D2135" s="143"/>
      <c r="E2135" s="107"/>
      <c r="F2135" s="46"/>
      <c r="G2135" s="46"/>
      <c r="H2135" s="46"/>
      <c r="I2135" s="46"/>
      <c r="J2135" s="46"/>
      <c r="K2135" s="46"/>
      <c r="L2135" s="139"/>
      <c r="M2135" s="41"/>
      <c r="N2135" s="45"/>
      <c r="O2135" s="47"/>
      <c r="P2135" s="43"/>
      <c r="Q2135" s="71" t="e">
        <f>VLOOKUP(N2135,'error categories'!$A$2:$D$54,4,FALSE)</f>
        <v>#N/A</v>
      </c>
      <c r="R2135" s="72" t="e">
        <f>VLOOKUP(N2135,'error categories'!$A$2:$D$54,3,FALSE)</f>
        <v>#N/A</v>
      </c>
      <c r="S2135" s="374"/>
      <c r="T2135" s="377"/>
      <c r="U2135" s="378">
        <f t="shared" si="297"/>
        <v>0</v>
      </c>
      <c r="V2135" s="379"/>
      <c r="W2135" s="380"/>
      <c r="X2135" s="380"/>
      <c r="Y2135" s="380"/>
      <c r="Z2135" s="379"/>
      <c r="AA2135" s="381"/>
      <c r="AB2135" s="379"/>
      <c r="AC2135" s="380"/>
      <c r="AD2135" s="382">
        <f t="shared" si="304"/>
        <v>0</v>
      </c>
      <c r="AE2135" s="383">
        <f t="shared" si="305"/>
        <v>0</v>
      </c>
      <c r="AF2135" s="379"/>
      <c r="AG2135" s="381"/>
      <c r="AH2135" s="379"/>
      <c r="AI2135" s="381"/>
      <c r="AJ2135" s="384" t="str">
        <f t="shared" si="298"/>
        <v/>
      </c>
      <c r="AK2135" s="385" t="str">
        <f t="shared" si="299"/>
        <v/>
      </c>
      <c r="AL2135" s="388" t="str">
        <f t="shared" si="300"/>
        <v/>
      </c>
      <c r="AM2135" s="389" t="str">
        <f t="shared" si="301"/>
        <v/>
      </c>
      <c r="AN2135" s="388" t="str">
        <f t="shared" si="302"/>
        <v/>
      </c>
      <c r="AO2135" s="389" t="str">
        <f t="shared" si="303"/>
        <v/>
      </c>
      <c r="AP2135" s="423"/>
      <c r="AQ2135" s="423"/>
      <c r="AR2135" s="431" t="e">
        <f>VLOOKUP($B2135,'acc names'!$C$2:$D$12102,2,FALSE)</f>
        <v>#N/A</v>
      </c>
      <c r="AS2135" s="431" t="e">
        <f>VLOOKUP($AQ2135,software!$A$1:$B$14605,2,FALSE)</f>
        <v>#N/A</v>
      </c>
      <c r="AT2135" s="423"/>
      <c r="AV2135" s="423"/>
    </row>
    <row r="2136" spans="1:48" ht="12.75" x14ac:dyDescent="0.2">
      <c r="A2136" s="101"/>
      <c r="B2136" s="42"/>
      <c r="C2136" s="142"/>
      <c r="D2136" s="143"/>
      <c r="E2136" s="107"/>
      <c r="F2136" s="46"/>
      <c r="G2136" s="46"/>
      <c r="H2136" s="46"/>
      <c r="I2136" s="46"/>
      <c r="J2136" s="46"/>
      <c r="K2136" s="46"/>
      <c r="L2136" s="139"/>
      <c r="M2136" s="41"/>
      <c r="N2136" s="45"/>
      <c r="O2136" s="47"/>
      <c r="P2136" s="43"/>
      <c r="Q2136" s="71" t="e">
        <f>VLOOKUP(N2136,'error categories'!$A$2:$D$54,4,FALSE)</f>
        <v>#N/A</v>
      </c>
      <c r="R2136" s="72" t="e">
        <f>VLOOKUP(N2136,'error categories'!$A$2:$D$54,3,FALSE)</f>
        <v>#N/A</v>
      </c>
      <c r="S2136" s="374"/>
      <c r="T2136" s="377"/>
      <c r="U2136" s="378">
        <f t="shared" si="297"/>
        <v>0</v>
      </c>
      <c r="V2136" s="390"/>
      <c r="W2136" s="391"/>
      <c r="X2136" s="380"/>
      <c r="Y2136" s="380"/>
      <c r="Z2136" s="390"/>
      <c r="AA2136" s="392"/>
      <c r="AB2136" s="393"/>
      <c r="AC2136" s="394"/>
      <c r="AD2136" s="382">
        <f t="shared" si="304"/>
        <v>0</v>
      </c>
      <c r="AE2136" s="383">
        <f t="shared" si="305"/>
        <v>0</v>
      </c>
      <c r="AF2136" s="379"/>
      <c r="AG2136" s="381"/>
      <c r="AH2136" s="379"/>
      <c r="AI2136" s="381"/>
      <c r="AJ2136" s="384" t="str">
        <f t="shared" si="298"/>
        <v/>
      </c>
      <c r="AK2136" s="385" t="str">
        <f t="shared" si="299"/>
        <v/>
      </c>
      <c r="AL2136" s="388" t="str">
        <f t="shared" si="300"/>
        <v/>
      </c>
      <c r="AM2136" s="389" t="str">
        <f t="shared" si="301"/>
        <v/>
      </c>
      <c r="AN2136" s="388" t="str">
        <f t="shared" si="302"/>
        <v/>
      </c>
      <c r="AO2136" s="389" t="str">
        <f t="shared" si="303"/>
        <v/>
      </c>
      <c r="AP2136" s="423"/>
      <c r="AQ2136" s="423"/>
      <c r="AR2136" s="431" t="e">
        <f>VLOOKUP($B2136,'acc names'!$C$2:$D$12102,2,FALSE)</f>
        <v>#N/A</v>
      </c>
      <c r="AS2136" s="431" t="e">
        <f>VLOOKUP($AQ2136,software!$A$1:$B$14605,2,FALSE)</f>
        <v>#N/A</v>
      </c>
      <c r="AT2136" s="423"/>
      <c r="AV2136" s="423"/>
    </row>
    <row r="2137" spans="1:48" ht="12.75" x14ac:dyDescent="0.2">
      <c r="A2137" s="101"/>
      <c r="B2137" s="42"/>
      <c r="C2137" s="142"/>
      <c r="D2137" s="143"/>
      <c r="E2137" s="107"/>
      <c r="F2137" s="46"/>
      <c r="G2137" s="46"/>
      <c r="H2137" s="46"/>
      <c r="I2137" s="46"/>
      <c r="J2137" s="46"/>
      <c r="K2137" s="46"/>
      <c r="L2137" s="139"/>
      <c r="M2137" s="41"/>
      <c r="N2137" s="45"/>
      <c r="O2137" s="47"/>
      <c r="P2137" s="43"/>
      <c r="Q2137" s="71" t="e">
        <f>VLOOKUP(N2137,'error categories'!$A$2:$D$54,4,FALSE)</f>
        <v>#N/A</v>
      </c>
      <c r="R2137" s="72" t="e">
        <f>VLOOKUP(N2137,'error categories'!$A$2:$D$54,3,FALSE)</f>
        <v>#N/A</v>
      </c>
      <c r="S2137" s="374"/>
      <c r="T2137" s="377"/>
      <c r="U2137" s="378">
        <f t="shared" si="297"/>
        <v>0</v>
      </c>
      <c r="V2137" s="390"/>
      <c r="W2137" s="391"/>
      <c r="X2137" s="380"/>
      <c r="Y2137" s="380"/>
      <c r="Z2137" s="390"/>
      <c r="AA2137" s="392"/>
      <c r="AB2137" s="393"/>
      <c r="AC2137" s="394"/>
      <c r="AD2137" s="382">
        <f t="shared" si="304"/>
        <v>0</v>
      </c>
      <c r="AE2137" s="383">
        <f t="shared" si="305"/>
        <v>0</v>
      </c>
      <c r="AF2137" s="379"/>
      <c r="AG2137" s="381"/>
      <c r="AH2137" s="379"/>
      <c r="AI2137" s="381"/>
      <c r="AJ2137" s="384" t="str">
        <f t="shared" si="298"/>
        <v/>
      </c>
      <c r="AK2137" s="385" t="str">
        <f t="shared" si="299"/>
        <v/>
      </c>
      <c r="AL2137" s="388" t="str">
        <f t="shared" si="300"/>
        <v/>
      </c>
      <c r="AM2137" s="389" t="str">
        <f t="shared" si="301"/>
        <v/>
      </c>
      <c r="AN2137" s="388" t="str">
        <f t="shared" si="302"/>
        <v/>
      </c>
      <c r="AO2137" s="389" t="str">
        <f t="shared" si="303"/>
        <v/>
      </c>
      <c r="AP2137" s="423"/>
      <c r="AQ2137" s="423"/>
      <c r="AR2137" s="431" t="e">
        <f>VLOOKUP($B2137,'acc names'!$C$2:$D$12102,2,FALSE)</f>
        <v>#N/A</v>
      </c>
      <c r="AS2137" s="431" t="e">
        <f>VLOOKUP($AQ2137,software!$A$1:$B$14605,2,FALSE)</f>
        <v>#N/A</v>
      </c>
      <c r="AT2137" s="423"/>
      <c r="AV2137" s="423"/>
    </row>
    <row r="2138" spans="1:48" ht="12.75" x14ac:dyDescent="0.2">
      <c r="A2138" s="101"/>
      <c r="B2138" s="42"/>
      <c r="C2138" s="142"/>
      <c r="D2138" s="143"/>
      <c r="E2138" s="107"/>
      <c r="F2138" s="46"/>
      <c r="G2138" s="46"/>
      <c r="H2138" s="46"/>
      <c r="I2138" s="46"/>
      <c r="J2138" s="46"/>
      <c r="K2138" s="46"/>
      <c r="L2138" s="139"/>
      <c r="M2138" s="41"/>
      <c r="N2138" s="45"/>
      <c r="O2138" s="47"/>
      <c r="P2138" s="43"/>
      <c r="Q2138" s="71" t="e">
        <f>VLOOKUP(N2138,'error categories'!$A$2:$D$54,4,FALSE)</f>
        <v>#N/A</v>
      </c>
      <c r="R2138" s="72" t="e">
        <f>VLOOKUP(N2138,'error categories'!$A$2:$D$54,3,FALSE)</f>
        <v>#N/A</v>
      </c>
      <c r="S2138" s="374"/>
      <c r="T2138" s="377"/>
      <c r="U2138" s="378">
        <f t="shared" si="297"/>
        <v>0</v>
      </c>
      <c r="V2138" s="390"/>
      <c r="W2138" s="391"/>
      <c r="X2138" s="380"/>
      <c r="Y2138" s="380"/>
      <c r="Z2138" s="390"/>
      <c r="AA2138" s="392"/>
      <c r="AB2138" s="393"/>
      <c r="AC2138" s="394"/>
      <c r="AD2138" s="382">
        <f t="shared" si="304"/>
        <v>0</v>
      </c>
      <c r="AE2138" s="383">
        <f t="shared" si="305"/>
        <v>0</v>
      </c>
      <c r="AF2138" s="379"/>
      <c r="AG2138" s="381"/>
      <c r="AH2138" s="379"/>
      <c r="AI2138" s="381"/>
      <c r="AJ2138" s="384" t="str">
        <f t="shared" si="298"/>
        <v/>
      </c>
      <c r="AK2138" s="385" t="str">
        <f t="shared" si="299"/>
        <v/>
      </c>
      <c r="AL2138" s="388" t="str">
        <f t="shared" si="300"/>
        <v/>
      </c>
      <c r="AM2138" s="389" t="str">
        <f t="shared" si="301"/>
        <v/>
      </c>
      <c r="AN2138" s="388" t="str">
        <f t="shared" si="302"/>
        <v/>
      </c>
      <c r="AO2138" s="389" t="str">
        <f t="shared" si="303"/>
        <v/>
      </c>
      <c r="AP2138" s="423"/>
      <c r="AQ2138" s="423"/>
      <c r="AR2138" s="431" t="e">
        <f>VLOOKUP($B2138,'acc names'!$C$2:$D$12102,2,FALSE)</f>
        <v>#N/A</v>
      </c>
      <c r="AS2138" s="431" t="e">
        <f>VLOOKUP($AQ2138,software!$A$1:$B$14605,2,FALSE)</f>
        <v>#N/A</v>
      </c>
      <c r="AT2138" s="423"/>
      <c r="AV2138" s="423"/>
    </row>
    <row r="2139" spans="1:48" ht="12.75" x14ac:dyDescent="0.2">
      <c r="A2139" s="101"/>
      <c r="B2139" s="42"/>
      <c r="C2139" s="142"/>
      <c r="D2139" s="143"/>
      <c r="E2139" s="107"/>
      <c r="F2139" s="46"/>
      <c r="G2139" s="46"/>
      <c r="H2139" s="46"/>
      <c r="I2139" s="46"/>
      <c r="J2139" s="46"/>
      <c r="K2139" s="46"/>
      <c r="L2139" s="139"/>
      <c r="M2139" s="41"/>
      <c r="N2139" s="45"/>
      <c r="O2139" s="47"/>
      <c r="P2139" s="43"/>
      <c r="Q2139" s="71" t="e">
        <f>VLOOKUP(N2139,'error categories'!$A$2:$D$54,4,FALSE)</f>
        <v>#N/A</v>
      </c>
      <c r="R2139" s="72" t="e">
        <f>VLOOKUP(N2139,'error categories'!$A$2:$D$54,3,FALSE)</f>
        <v>#N/A</v>
      </c>
      <c r="S2139" s="374"/>
      <c r="T2139" s="377"/>
      <c r="U2139" s="378">
        <f t="shared" si="297"/>
        <v>0</v>
      </c>
      <c r="V2139" s="390"/>
      <c r="W2139" s="391"/>
      <c r="X2139" s="380"/>
      <c r="Y2139" s="380"/>
      <c r="Z2139" s="390"/>
      <c r="AA2139" s="392"/>
      <c r="AB2139" s="393"/>
      <c r="AC2139" s="394"/>
      <c r="AD2139" s="382">
        <f t="shared" si="304"/>
        <v>0</v>
      </c>
      <c r="AE2139" s="383">
        <f t="shared" si="305"/>
        <v>0</v>
      </c>
      <c r="AF2139" s="379"/>
      <c r="AG2139" s="381"/>
      <c r="AH2139" s="379"/>
      <c r="AI2139" s="381"/>
      <c r="AJ2139" s="384" t="str">
        <f t="shared" si="298"/>
        <v/>
      </c>
      <c r="AK2139" s="385" t="str">
        <f t="shared" si="299"/>
        <v/>
      </c>
      <c r="AL2139" s="388" t="str">
        <f t="shared" si="300"/>
        <v/>
      </c>
      <c r="AM2139" s="389" t="str">
        <f t="shared" si="301"/>
        <v/>
      </c>
      <c r="AN2139" s="388" t="str">
        <f t="shared" si="302"/>
        <v/>
      </c>
      <c r="AO2139" s="389" t="str">
        <f t="shared" si="303"/>
        <v/>
      </c>
      <c r="AP2139" s="423"/>
      <c r="AQ2139" s="423"/>
      <c r="AR2139" s="431" t="e">
        <f>VLOOKUP($B2139,'acc names'!$C$2:$D$12102,2,FALSE)</f>
        <v>#N/A</v>
      </c>
      <c r="AS2139" s="431" t="e">
        <f>VLOOKUP($AQ2139,software!$A$1:$B$14605,2,FALSE)</f>
        <v>#N/A</v>
      </c>
      <c r="AT2139" s="423"/>
      <c r="AV2139" s="423"/>
    </row>
    <row r="2140" spans="1:48" ht="12.75" x14ac:dyDescent="0.2">
      <c r="A2140" s="101"/>
      <c r="B2140" s="42"/>
      <c r="C2140" s="142"/>
      <c r="D2140" s="143"/>
      <c r="E2140" s="107"/>
      <c r="F2140" s="46"/>
      <c r="G2140" s="46"/>
      <c r="H2140" s="46"/>
      <c r="I2140" s="46"/>
      <c r="J2140" s="46"/>
      <c r="K2140" s="46"/>
      <c r="L2140" s="139"/>
      <c r="M2140" s="41"/>
      <c r="N2140" s="45"/>
      <c r="O2140" s="47"/>
      <c r="P2140" s="43"/>
      <c r="Q2140" s="71" t="e">
        <f>VLOOKUP(N2140,'error categories'!$A$2:$D$54,4,FALSE)</f>
        <v>#N/A</v>
      </c>
      <c r="R2140" s="72" t="e">
        <f>VLOOKUP(N2140,'error categories'!$A$2:$D$54,3,FALSE)</f>
        <v>#N/A</v>
      </c>
      <c r="S2140" s="374"/>
      <c r="T2140" s="377"/>
      <c r="U2140" s="378">
        <f t="shared" si="297"/>
        <v>0</v>
      </c>
      <c r="V2140" s="390"/>
      <c r="W2140" s="391"/>
      <c r="X2140" s="380"/>
      <c r="Y2140" s="380"/>
      <c r="Z2140" s="390"/>
      <c r="AA2140" s="392"/>
      <c r="AB2140" s="393"/>
      <c r="AC2140" s="394"/>
      <c r="AD2140" s="382">
        <f t="shared" si="304"/>
        <v>0</v>
      </c>
      <c r="AE2140" s="383">
        <f t="shared" si="305"/>
        <v>0</v>
      </c>
      <c r="AF2140" s="379"/>
      <c r="AG2140" s="381"/>
      <c r="AH2140" s="379"/>
      <c r="AI2140" s="381"/>
      <c r="AJ2140" s="384" t="str">
        <f t="shared" si="298"/>
        <v/>
      </c>
      <c r="AK2140" s="385" t="str">
        <f t="shared" si="299"/>
        <v/>
      </c>
      <c r="AL2140" s="388" t="str">
        <f t="shared" si="300"/>
        <v/>
      </c>
      <c r="AM2140" s="389" t="str">
        <f t="shared" si="301"/>
        <v/>
      </c>
      <c r="AN2140" s="388" t="str">
        <f t="shared" si="302"/>
        <v/>
      </c>
      <c r="AO2140" s="389" t="str">
        <f t="shared" si="303"/>
        <v/>
      </c>
      <c r="AP2140" s="423"/>
      <c r="AQ2140" s="423"/>
      <c r="AR2140" s="431" t="e">
        <f>VLOOKUP($B2140,'acc names'!$C$2:$D$12102,2,FALSE)</f>
        <v>#N/A</v>
      </c>
      <c r="AS2140" s="431" t="e">
        <f>VLOOKUP($AQ2140,software!$A$1:$B$14605,2,FALSE)</f>
        <v>#N/A</v>
      </c>
      <c r="AT2140" s="423"/>
      <c r="AV2140" s="423"/>
    </row>
    <row r="2141" spans="1:48" ht="12.75" x14ac:dyDescent="0.2">
      <c r="A2141" s="101"/>
      <c r="B2141" s="42"/>
      <c r="C2141" s="142"/>
      <c r="D2141" s="143"/>
      <c r="E2141" s="107"/>
      <c r="F2141" s="46"/>
      <c r="G2141" s="46"/>
      <c r="H2141" s="46"/>
      <c r="I2141" s="46"/>
      <c r="J2141" s="46"/>
      <c r="K2141" s="46"/>
      <c r="L2141" s="139"/>
      <c r="M2141" s="41"/>
      <c r="N2141" s="45"/>
      <c r="O2141" s="47"/>
      <c r="P2141" s="43"/>
      <c r="Q2141" s="71" t="e">
        <f>VLOOKUP(N2141,'error categories'!$A$2:$D$54,4,FALSE)</f>
        <v>#N/A</v>
      </c>
      <c r="R2141" s="72" t="e">
        <f>VLOOKUP(N2141,'error categories'!$A$2:$D$54,3,FALSE)</f>
        <v>#N/A</v>
      </c>
      <c r="S2141" s="374"/>
      <c r="T2141" s="377"/>
      <c r="U2141" s="378">
        <f t="shared" si="297"/>
        <v>0</v>
      </c>
      <c r="V2141" s="379"/>
      <c r="W2141" s="380"/>
      <c r="X2141" s="380"/>
      <c r="Y2141" s="380"/>
      <c r="Z2141" s="379"/>
      <c r="AA2141" s="381"/>
      <c r="AB2141" s="379"/>
      <c r="AC2141" s="380"/>
      <c r="AD2141" s="382">
        <f t="shared" si="304"/>
        <v>0</v>
      </c>
      <c r="AE2141" s="383">
        <f t="shared" si="305"/>
        <v>0</v>
      </c>
      <c r="AF2141" s="379"/>
      <c r="AG2141" s="381"/>
      <c r="AH2141" s="379"/>
      <c r="AI2141" s="381"/>
      <c r="AJ2141" s="384" t="str">
        <f t="shared" si="298"/>
        <v/>
      </c>
      <c r="AK2141" s="385" t="str">
        <f t="shared" si="299"/>
        <v/>
      </c>
      <c r="AL2141" s="388" t="str">
        <f t="shared" si="300"/>
        <v/>
      </c>
      <c r="AM2141" s="389" t="str">
        <f t="shared" si="301"/>
        <v/>
      </c>
      <c r="AN2141" s="388" t="str">
        <f t="shared" si="302"/>
        <v/>
      </c>
      <c r="AO2141" s="389" t="str">
        <f t="shared" si="303"/>
        <v/>
      </c>
      <c r="AP2141" s="423"/>
      <c r="AQ2141" s="423"/>
      <c r="AR2141" s="431" t="e">
        <f>VLOOKUP($B2141,'acc names'!$C$2:$D$12102,2,FALSE)</f>
        <v>#N/A</v>
      </c>
      <c r="AS2141" s="431" t="e">
        <f>VLOOKUP($AQ2141,software!$A$1:$B$14605,2,FALSE)</f>
        <v>#N/A</v>
      </c>
      <c r="AT2141" s="423"/>
      <c r="AV2141" s="423"/>
    </row>
    <row r="2142" spans="1:48" ht="12.75" x14ac:dyDescent="0.2">
      <c r="A2142" s="101"/>
      <c r="B2142" s="42"/>
      <c r="C2142" s="142"/>
      <c r="D2142" s="143"/>
      <c r="E2142" s="107"/>
      <c r="F2142" s="46"/>
      <c r="G2142" s="46"/>
      <c r="H2142" s="46"/>
      <c r="I2142" s="46"/>
      <c r="J2142" s="46"/>
      <c r="K2142" s="46"/>
      <c r="L2142" s="139"/>
      <c r="M2142" s="41"/>
      <c r="N2142" s="45"/>
      <c r="O2142" s="47"/>
      <c r="P2142" s="43"/>
      <c r="Q2142" s="71" t="e">
        <f>VLOOKUP(N2142,'error categories'!$A$2:$D$54,4,FALSE)</f>
        <v>#N/A</v>
      </c>
      <c r="R2142" s="72" t="e">
        <f>VLOOKUP(N2142,'error categories'!$A$2:$D$54,3,FALSE)</f>
        <v>#N/A</v>
      </c>
      <c r="S2142" s="374"/>
      <c r="T2142" s="377"/>
      <c r="U2142" s="378">
        <f t="shared" si="297"/>
        <v>0</v>
      </c>
      <c r="V2142" s="379"/>
      <c r="W2142" s="380"/>
      <c r="X2142" s="380"/>
      <c r="Y2142" s="380"/>
      <c r="Z2142" s="379"/>
      <c r="AA2142" s="381"/>
      <c r="AB2142" s="379"/>
      <c r="AC2142" s="380"/>
      <c r="AD2142" s="382">
        <f t="shared" si="304"/>
        <v>0</v>
      </c>
      <c r="AE2142" s="383">
        <f t="shared" si="305"/>
        <v>0</v>
      </c>
      <c r="AF2142" s="379"/>
      <c r="AG2142" s="381"/>
      <c r="AH2142" s="379"/>
      <c r="AI2142" s="381"/>
      <c r="AJ2142" s="384" t="str">
        <f t="shared" si="298"/>
        <v/>
      </c>
      <c r="AK2142" s="385" t="str">
        <f t="shared" si="299"/>
        <v/>
      </c>
      <c r="AL2142" s="388" t="str">
        <f t="shared" si="300"/>
        <v/>
      </c>
      <c r="AM2142" s="389" t="str">
        <f t="shared" si="301"/>
        <v/>
      </c>
      <c r="AN2142" s="388" t="str">
        <f t="shared" si="302"/>
        <v/>
      </c>
      <c r="AO2142" s="389" t="str">
        <f t="shared" si="303"/>
        <v/>
      </c>
      <c r="AP2142" s="423"/>
      <c r="AQ2142" s="423"/>
      <c r="AR2142" s="431" t="e">
        <f>VLOOKUP($B2142,'acc names'!$C$2:$D$12102,2,FALSE)</f>
        <v>#N/A</v>
      </c>
      <c r="AS2142" s="431" t="e">
        <f>VLOOKUP($AQ2142,software!$A$1:$B$14605,2,FALSE)</f>
        <v>#N/A</v>
      </c>
      <c r="AT2142" s="423"/>
      <c r="AV2142" s="423"/>
    </row>
    <row r="2143" spans="1:48" ht="12.75" x14ac:dyDescent="0.2">
      <c r="A2143" s="101"/>
      <c r="B2143" s="42"/>
      <c r="C2143" s="142"/>
      <c r="D2143" s="143"/>
      <c r="E2143" s="107"/>
      <c r="F2143" s="46"/>
      <c r="G2143" s="46"/>
      <c r="H2143" s="46"/>
      <c r="I2143" s="46"/>
      <c r="J2143" s="46"/>
      <c r="K2143" s="46"/>
      <c r="L2143" s="139"/>
      <c r="M2143" s="41"/>
      <c r="N2143" s="45"/>
      <c r="O2143" s="47"/>
      <c r="P2143" s="43"/>
      <c r="Q2143" s="71" t="e">
        <f>VLOOKUP(N2143,'error categories'!$A$2:$D$54,4,FALSE)</f>
        <v>#N/A</v>
      </c>
      <c r="R2143" s="72" t="e">
        <f>VLOOKUP(N2143,'error categories'!$A$2:$D$54,3,FALSE)</f>
        <v>#N/A</v>
      </c>
      <c r="S2143" s="374"/>
      <c r="T2143" s="377"/>
      <c r="U2143" s="378">
        <f t="shared" si="297"/>
        <v>0</v>
      </c>
      <c r="V2143" s="379"/>
      <c r="W2143" s="380"/>
      <c r="X2143" s="380"/>
      <c r="Y2143" s="380"/>
      <c r="Z2143" s="379"/>
      <c r="AA2143" s="381"/>
      <c r="AB2143" s="379"/>
      <c r="AC2143" s="380"/>
      <c r="AD2143" s="382">
        <f t="shared" si="304"/>
        <v>0</v>
      </c>
      <c r="AE2143" s="383">
        <f t="shared" si="305"/>
        <v>0</v>
      </c>
      <c r="AF2143" s="379"/>
      <c r="AG2143" s="381"/>
      <c r="AH2143" s="379"/>
      <c r="AI2143" s="381"/>
      <c r="AJ2143" s="384" t="str">
        <f t="shared" si="298"/>
        <v/>
      </c>
      <c r="AK2143" s="385" t="str">
        <f t="shared" si="299"/>
        <v/>
      </c>
      <c r="AL2143" s="388" t="str">
        <f t="shared" si="300"/>
        <v/>
      </c>
      <c r="AM2143" s="389" t="str">
        <f t="shared" si="301"/>
        <v/>
      </c>
      <c r="AN2143" s="388" t="str">
        <f t="shared" si="302"/>
        <v/>
      </c>
      <c r="AO2143" s="389" t="str">
        <f t="shared" si="303"/>
        <v/>
      </c>
      <c r="AP2143" s="423"/>
      <c r="AQ2143" s="423"/>
      <c r="AR2143" s="431" t="e">
        <f>VLOOKUP($B2143,'acc names'!$C$2:$D$12102,2,FALSE)</f>
        <v>#N/A</v>
      </c>
      <c r="AS2143" s="431" t="e">
        <f>VLOOKUP($AQ2143,software!$A$1:$B$14605,2,FALSE)</f>
        <v>#N/A</v>
      </c>
      <c r="AT2143" s="423"/>
      <c r="AV2143" s="423"/>
    </row>
    <row r="2144" spans="1:48" ht="12.75" x14ac:dyDescent="0.2">
      <c r="A2144" s="101"/>
      <c r="B2144" s="42"/>
      <c r="C2144" s="142"/>
      <c r="D2144" s="143"/>
      <c r="E2144" s="107"/>
      <c r="F2144" s="46"/>
      <c r="G2144" s="46"/>
      <c r="H2144" s="46"/>
      <c r="I2144" s="46"/>
      <c r="J2144" s="46"/>
      <c r="K2144" s="46"/>
      <c r="L2144" s="139"/>
      <c r="M2144" s="41"/>
      <c r="N2144" s="45"/>
      <c r="O2144" s="47"/>
      <c r="P2144" s="43"/>
      <c r="Q2144" s="71" t="e">
        <f>VLOOKUP(N2144,'error categories'!$A$2:$D$54,4,FALSE)</f>
        <v>#N/A</v>
      </c>
      <c r="R2144" s="72" t="e">
        <f>VLOOKUP(N2144,'error categories'!$A$2:$D$54,3,FALSE)</f>
        <v>#N/A</v>
      </c>
      <c r="S2144" s="374"/>
      <c r="T2144" s="377"/>
      <c r="U2144" s="378">
        <f t="shared" si="297"/>
        <v>0</v>
      </c>
      <c r="V2144" s="390"/>
      <c r="W2144" s="391"/>
      <c r="X2144" s="380"/>
      <c r="Y2144" s="380"/>
      <c r="Z2144" s="390"/>
      <c r="AA2144" s="392"/>
      <c r="AB2144" s="393"/>
      <c r="AC2144" s="394"/>
      <c r="AD2144" s="382">
        <f t="shared" si="304"/>
        <v>0</v>
      </c>
      <c r="AE2144" s="383">
        <f t="shared" si="305"/>
        <v>0</v>
      </c>
      <c r="AF2144" s="379"/>
      <c r="AG2144" s="381"/>
      <c r="AH2144" s="379"/>
      <c r="AI2144" s="381"/>
      <c r="AJ2144" s="384" t="str">
        <f t="shared" si="298"/>
        <v/>
      </c>
      <c r="AK2144" s="385" t="str">
        <f t="shared" si="299"/>
        <v/>
      </c>
      <c r="AL2144" s="388" t="str">
        <f t="shared" si="300"/>
        <v/>
      </c>
      <c r="AM2144" s="389" t="str">
        <f t="shared" si="301"/>
        <v/>
      </c>
      <c r="AN2144" s="388" t="str">
        <f t="shared" si="302"/>
        <v/>
      </c>
      <c r="AO2144" s="389" t="str">
        <f t="shared" si="303"/>
        <v/>
      </c>
      <c r="AP2144" s="423"/>
      <c r="AQ2144" s="423"/>
      <c r="AR2144" s="431" t="e">
        <f>VLOOKUP($B2144,'acc names'!$C$2:$D$12102,2,FALSE)</f>
        <v>#N/A</v>
      </c>
      <c r="AS2144" s="431" t="e">
        <f>VLOOKUP($AQ2144,software!$A$1:$B$14605,2,FALSE)</f>
        <v>#N/A</v>
      </c>
      <c r="AT2144" s="423"/>
      <c r="AV2144" s="423"/>
    </row>
    <row r="2145" spans="1:48" ht="12.75" x14ac:dyDescent="0.2">
      <c r="A2145" s="101"/>
      <c r="B2145" s="42"/>
      <c r="C2145" s="142"/>
      <c r="D2145" s="143"/>
      <c r="E2145" s="107"/>
      <c r="F2145" s="46"/>
      <c r="G2145" s="46"/>
      <c r="H2145" s="46"/>
      <c r="I2145" s="46"/>
      <c r="J2145" s="46"/>
      <c r="K2145" s="46"/>
      <c r="L2145" s="139"/>
      <c r="M2145" s="41"/>
      <c r="N2145" s="45"/>
      <c r="O2145" s="47"/>
      <c r="P2145" s="43"/>
      <c r="Q2145" s="71" t="e">
        <f>VLOOKUP(N2145,'error categories'!$A$2:$D$54,4,FALSE)</f>
        <v>#N/A</v>
      </c>
      <c r="R2145" s="72" t="e">
        <f>VLOOKUP(N2145,'error categories'!$A$2:$D$54,3,FALSE)</f>
        <v>#N/A</v>
      </c>
      <c r="S2145" s="374"/>
      <c r="T2145" s="377"/>
      <c r="U2145" s="378">
        <f t="shared" si="297"/>
        <v>0</v>
      </c>
      <c r="V2145" s="390"/>
      <c r="W2145" s="391"/>
      <c r="X2145" s="380"/>
      <c r="Y2145" s="380"/>
      <c r="Z2145" s="390"/>
      <c r="AA2145" s="392"/>
      <c r="AB2145" s="393"/>
      <c r="AC2145" s="394"/>
      <c r="AD2145" s="382">
        <f t="shared" si="304"/>
        <v>0</v>
      </c>
      <c r="AE2145" s="383">
        <f t="shared" si="305"/>
        <v>0</v>
      </c>
      <c r="AF2145" s="379"/>
      <c r="AG2145" s="381"/>
      <c r="AH2145" s="379"/>
      <c r="AI2145" s="381"/>
      <c r="AJ2145" s="384" t="str">
        <f t="shared" si="298"/>
        <v/>
      </c>
      <c r="AK2145" s="385" t="str">
        <f t="shared" si="299"/>
        <v/>
      </c>
      <c r="AL2145" s="388" t="str">
        <f t="shared" si="300"/>
        <v/>
      </c>
      <c r="AM2145" s="389" t="str">
        <f t="shared" si="301"/>
        <v/>
      </c>
      <c r="AN2145" s="388" t="str">
        <f t="shared" si="302"/>
        <v/>
      </c>
      <c r="AO2145" s="389" t="str">
        <f t="shared" si="303"/>
        <v/>
      </c>
      <c r="AP2145" s="423"/>
      <c r="AQ2145" s="423"/>
      <c r="AR2145" s="431" t="e">
        <f>VLOOKUP($B2145,'acc names'!$C$2:$D$12102,2,FALSE)</f>
        <v>#N/A</v>
      </c>
      <c r="AS2145" s="431" t="e">
        <f>VLOOKUP($AQ2145,software!$A$1:$B$14605,2,FALSE)</f>
        <v>#N/A</v>
      </c>
      <c r="AT2145" s="423"/>
      <c r="AV2145" s="423"/>
    </row>
    <row r="2146" spans="1:48" ht="12.75" x14ac:dyDescent="0.2">
      <c r="A2146" s="101"/>
      <c r="B2146" s="42"/>
      <c r="C2146" s="142"/>
      <c r="D2146" s="143"/>
      <c r="E2146" s="107"/>
      <c r="F2146" s="46"/>
      <c r="G2146" s="46"/>
      <c r="H2146" s="46"/>
      <c r="I2146" s="46"/>
      <c r="J2146" s="46"/>
      <c r="K2146" s="46"/>
      <c r="L2146" s="139"/>
      <c r="M2146" s="41"/>
      <c r="N2146" s="45"/>
      <c r="O2146" s="47"/>
      <c r="P2146" s="43"/>
      <c r="Q2146" s="71" t="e">
        <f>VLOOKUP(N2146,'error categories'!$A$2:$D$54,4,FALSE)</f>
        <v>#N/A</v>
      </c>
      <c r="R2146" s="72" t="e">
        <f>VLOOKUP(N2146,'error categories'!$A$2:$D$54,3,FALSE)</f>
        <v>#N/A</v>
      </c>
      <c r="S2146" s="374"/>
      <c r="T2146" s="377"/>
      <c r="U2146" s="378">
        <f t="shared" si="297"/>
        <v>0</v>
      </c>
      <c r="V2146" s="390"/>
      <c r="W2146" s="391"/>
      <c r="X2146" s="380"/>
      <c r="Y2146" s="380"/>
      <c r="Z2146" s="390"/>
      <c r="AA2146" s="392"/>
      <c r="AB2146" s="393"/>
      <c r="AC2146" s="394"/>
      <c r="AD2146" s="382">
        <f t="shared" si="304"/>
        <v>0</v>
      </c>
      <c r="AE2146" s="383">
        <f t="shared" si="305"/>
        <v>0</v>
      </c>
      <c r="AF2146" s="379"/>
      <c r="AG2146" s="381"/>
      <c r="AH2146" s="379"/>
      <c r="AI2146" s="381"/>
      <c r="AJ2146" s="384" t="str">
        <f t="shared" si="298"/>
        <v/>
      </c>
      <c r="AK2146" s="385" t="str">
        <f t="shared" si="299"/>
        <v/>
      </c>
      <c r="AL2146" s="388" t="str">
        <f t="shared" si="300"/>
        <v/>
      </c>
      <c r="AM2146" s="389" t="str">
        <f t="shared" si="301"/>
        <v/>
      </c>
      <c r="AN2146" s="388" t="str">
        <f t="shared" si="302"/>
        <v/>
      </c>
      <c r="AO2146" s="389" t="str">
        <f t="shared" si="303"/>
        <v/>
      </c>
      <c r="AP2146" s="423"/>
      <c r="AQ2146" s="423"/>
      <c r="AR2146" s="431" t="e">
        <f>VLOOKUP($B2146,'acc names'!$C$2:$D$12102,2,FALSE)</f>
        <v>#N/A</v>
      </c>
      <c r="AS2146" s="431" t="e">
        <f>VLOOKUP($AQ2146,software!$A$1:$B$14605,2,FALSE)</f>
        <v>#N/A</v>
      </c>
      <c r="AT2146" s="423"/>
      <c r="AV2146" s="423"/>
    </row>
    <row r="2147" spans="1:48" ht="12.75" x14ac:dyDescent="0.2">
      <c r="A2147" s="101"/>
      <c r="B2147" s="42"/>
      <c r="C2147" s="142"/>
      <c r="D2147" s="143"/>
      <c r="E2147" s="107"/>
      <c r="F2147" s="46"/>
      <c r="G2147" s="46"/>
      <c r="H2147" s="46"/>
      <c r="I2147" s="46"/>
      <c r="J2147" s="46"/>
      <c r="K2147" s="46"/>
      <c r="L2147" s="139"/>
      <c r="M2147" s="41"/>
      <c r="N2147" s="45"/>
      <c r="O2147" s="47"/>
      <c r="P2147" s="43"/>
      <c r="Q2147" s="71" t="e">
        <f>VLOOKUP(N2147,'error categories'!$A$2:$D$54,4,FALSE)</f>
        <v>#N/A</v>
      </c>
      <c r="R2147" s="72" t="e">
        <f>VLOOKUP(N2147,'error categories'!$A$2:$D$54,3,FALSE)</f>
        <v>#N/A</v>
      </c>
      <c r="S2147" s="374"/>
      <c r="T2147" s="377"/>
      <c r="U2147" s="378">
        <f t="shared" si="297"/>
        <v>0</v>
      </c>
      <c r="V2147" s="390"/>
      <c r="W2147" s="391"/>
      <c r="X2147" s="380"/>
      <c r="Y2147" s="380"/>
      <c r="Z2147" s="390"/>
      <c r="AA2147" s="392"/>
      <c r="AB2147" s="393"/>
      <c r="AC2147" s="394"/>
      <c r="AD2147" s="382">
        <f t="shared" si="304"/>
        <v>0</v>
      </c>
      <c r="AE2147" s="383">
        <f t="shared" si="305"/>
        <v>0</v>
      </c>
      <c r="AF2147" s="379"/>
      <c r="AG2147" s="381"/>
      <c r="AH2147" s="379"/>
      <c r="AI2147" s="381"/>
      <c r="AJ2147" s="384" t="str">
        <f t="shared" si="298"/>
        <v/>
      </c>
      <c r="AK2147" s="385" t="str">
        <f t="shared" si="299"/>
        <v/>
      </c>
      <c r="AL2147" s="388" t="str">
        <f t="shared" si="300"/>
        <v/>
      </c>
      <c r="AM2147" s="389" t="str">
        <f t="shared" si="301"/>
        <v/>
      </c>
      <c r="AN2147" s="388" t="str">
        <f t="shared" si="302"/>
        <v/>
      </c>
      <c r="AO2147" s="389" t="str">
        <f t="shared" si="303"/>
        <v/>
      </c>
      <c r="AP2147" s="423"/>
      <c r="AQ2147" s="423"/>
      <c r="AR2147" s="431" t="e">
        <f>VLOOKUP($B2147,'acc names'!$C$2:$D$12102,2,FALSE)</f>
        <v>#N/A</v>
      </c>
      <c r="AS2147" s="431" t="e">
        <f>VLOOKUP($AQ2147,software!$A$1:$B$14605,2,FALSE)</f>
        <v>#N/A</v>
      </c>
      <c r="AT2147" s="423"/>
      <c r="AV2147" s="423"/>
    </row>
    <row r="2148" spans="1:48" ht="12.75" x14ac:dyDescent="0.2">
      <c r="A2148" s="101"/>
      <c r="B2148" s="42"/>
      <c r="C2148" s="142"/>
      <c r="D2148" s="143"/>
      <c r="E2148" s="107"/>
      <c r="F2148" s="46"/>
      <c r="G2148" s="46"/>
      <c r="H2148" s="46"/>
      <c r="I2148" s="46"/>
      <c r="J2148" s="46"/>
      <c r="K2148" s="46"/>
      <c r="L2148" s="139"/>
      <c r="M2148" s="41"/>
      <c r="N2148" s="45"/>
      <c r="O2148" s="47"/>
      <c r="P2148" s="43"/>
      <c r="Q2148" s="71" t="e">
        <f>VLOOKUP(N2148,'error categories'!$A$2:$D$54,4,FALSE)</f>
        <v>#N/A</v>
      </c>
      <c r="R2148" s="72" t="e">
        <f>VLOOKUP(N2148,'error categories'!$A$2:$D$54,3,FALSE)</f>
        <v>#N/A</v>
      </c>
      <c r="S2148" s="374"/>
      <c r="T2148" s="377"/>
      <c r="U2148" s="378">
        <f t="shared" si="297"/>
        <v>0</v>
      </c>
      <c r="V2148" s="390"/>
      <c r="W2148" s="391"/>
      <c r="X2148" s="380"/>
      <c r="Y2148" s="380"/>
      <c r="Z2148" s="390"/>
      <c r="AA2148" s="392"/>
      <c r="AB2148" s="393"/>
      <c r="AC2148" s="394"/>
      <c r="AD2148" s="382">
        <f t="shared" si="304"/>
        <v>0</v>
      </c>
      <c r="AE2148" s="383">
        <f t="shared" si="305"/>
        <v>0</v>
      </c>
      <c r="AF2148" s="379"/>
      <c r="AG2148" s="381"/>
      <c r="AH2148" s="379"/>
      <c r="AI2148" s="381"/>
      <c r="AJ2148" s="384" t="str">
        <f t="shared" si="298"/>
        <v/>
      </c>
      <c r="AK2148" s="385" t="str">
        <f t="shared" si="299"/>
        <v/>
      </c>
      <c r="AL2148" s="388" t="str">
        <f t="shared" si="300"/>
        <v/>
      </c>
      <c r="AM2148" s="389" t="str">
        <f t="shared" si="301"/>
        <v/>
      </c>
      <c r="AN2148" s="388" t="str">
        <f t="shared" si="302"/>
        <v/>
      </c>
      <c r="AO2148" s="389" t="str">
        <f t="shared" si="303"/>
        <v/>
      </c>
      <c r="AP2148" s="423"/>
      <c r="AQ2148" s="423"/>
      <c r="AR2148" s="431" t="e">
        <f>VLOOKUP($B2148,'acc names'!$C$2:$D$12102,2,FALSE)</f>
        <v>#N/A</v>
      </c>
      <c r="AS2148" s="431" t="e">
        <f>VLOOKUP($AQ2148,software!$A$1:$B$14605,2,FALSE)</f>
        <v>#N/A</v>
      </c>
      <c r="AT2148" s="423"/>
      <c r="AV2148" s="423"/>
    </row>
    <row r="2149" spans="1:48" ht="12.75" x14ac:dyDescent="0.2">
      <c r="A2149" s="101"/>
      <c r="B2149" s="42"/>
      <c r="C2149" s="142"/>
      <c r="D2149" s="143"/>
      <c r="E2149" s="107"/>
      <c r="F2149" s="46"/>
      <c r="G2149" s="46"/>
      <c r="H2149" s="46"/>
      <c r="I2149" s="46"/>
      <c r="J2149" s="46"/>
      <c r="K2149" s="46"/>
      <c r="L2149" s="139"/>
      <c r="M2149" s="41"/>
      <c r="N2149" s="45"/>
      <c r="O2149" s="47"/>
      <c r="P2149" s="43"/>
      <c r="Q2149" s="71" t="e">
        <f>VLOOKUP(N2149,'error categories'!$A$2:$D$54,4,FALSE)</f>
        <v>#N/A</v>
      </c>
      <c r="R2149" s="72" t="e">
        <f>VLOOKUP(N2149,'error categories'!$A$2:$D$54,3,FALSE)</f>
        <v>#N/A</v>
      </c>
      <c r="S2149" s="374"/>
      <c r="T2149" s="377"/>
      <c r="U2149" s="378">
        <f t="shared" si="297"/>
        <v>0</v>
      </c>
      <c r="V2149" s="390"/>
      <c r="W2149" s="391"/>
      <c r="X2149" s="380"/>
      <c r="Y2149" s="380"/>
      <c r="Z2149" s="390"/>
      <c r="AA2149" s="392"/>
      <c r="AB2149" s="393"/>
      <c r="AC2149" s="394"/>
      <c r="AD2149" s="382">
        <f t="shared" si="304"/>
        <v>0</v>
      </c>
      <c r="AE2149" s="383">
        <f t="shared" si="305"/>
        <v>0</v>
      </c>
      <c r="AF2149" s="379"/>
      <c r="AG2149" s="381"/>
      <c r="AH2149" s="379"/>
      <c r="AI2149" s="381"/>
      <c r="AJ2149" s="384" t="str">
        <f t="shared" si="298"/>
        <v/>
      </c>
      <c r="AK2149" s="385" t="str">
        <f t="shared" si="299"/>
        <v/>
      </c>
      <c r="AL2149" s="388" t="str">
        <f t="shared" si="300"/>
        <v/>
      </c>
      <c r="AM2149" s="389" t="str">
        <f t="shared" si="301"/>
        <v/>
      </c>
      <c r="AN2149" s="388" t="str">
        <f t="shared" si="302"/>
        <v/>
      </c>
      <c r="AO2149" s="389" t="str">
        <f t="shared" si="303"/>
        <v/>
      </c>
      <c r="AP2149" s="423"/>
      <c r="AQ2149" s="423"/>
      <c r="AR2149" s="431" t="e">
        <f>VLOOKUP($B2149,'acc names'!$C$2:$D$12102,2,FALSE)</f>
        <v>#N/A</v>
      </c>
      <c r="AS2149" s="431" t="e">
        <f>VLOOKUP($AQ2149,software!$A$1:$B$14605,2,FALSE)</f>
        <v>#N/A</v>
      </c>
      <c r="AT2149" s="423"/>
      <c r="AV2149" s="423"/>
    </row>
    <row r="2150" spans="1:48" ht="12.75" x14ac:dyDescent="0.2">
      <c r="A2150" s="101"/>
      <c r="B2150" s="42"/>
      <c r="C2150" s="142"/>
      <c r="D2150" s="143"/>
      <c r="E2150" s="107"/>
      <c r="F2150" s="46"/>
      <c r="G2150" s="46"/>
      <c r="H2150" s="46"/>
      <c r="I2150" s="46"/>
      <c r="J2150" s="46"/>
      <c r="K2150" s="46"/>
      <c r="L2150" s="139"/>
      <c r="M2150" s="41"/>
      <c r="N2150" s="45"/>
      <c r="O2150" s="47"/>
      <c r="P2150" s="43"/>
      <c r="Q2150" s="71" t="e">
        <f>VLOOKUP(N2150,'error categories'!$A$2:$D$54,4,FALSE)</f>
        <v>#N/A</v>
      </c>
      <c r="R2150" s="72" t="e">
        <f>VLOOKUP(N2150,'error categories'!$A$2:$D$54,3,FALSE)</f>
        <v>#N/A</v>
      </c>
      <c r="S2150" s="374"/>
      <c r="T2150" s="377"/>
      <c r="U2150" s="378">
        <f t="shared" si="297"/>
        <v>0</v>
      </c>
      <c r="V2150" s="390"/>
      <c r="W2150" s="391"/>
      <c r="X2150" s="380"/>
      <c r="Y2150" s="380"/>
      <c r="Z2150" s="390"/>
      <c r="AA2150" s="392"/>
      <c r="AB2150" s="393"/>
      <c r="AC2150" s="394"/>
      <c r="AD2150" s="382">
        <f t="shared" si="304"/>
        <v>0</v>
      </c>
      <c r="AE2150" s="383">
        <f t="shared" si="305"/>
        <v>0</v>
      </c>
      <c r="AF2150" s="379"/>
      <c r="AG2150" s="381"/>
      <c r="AH2150" s="379"/>
      <c r="AI2150" s="381"/>
      <c r="AJ2150" s="384" t="str">
        <f t="shared" si="298"/>
        <v/>
      </c>
      <c r="AK2150" s="385" t="str">
        <f t="shared" si="299"/>
        <v/>
      </c>
      <c r="AL2150" s="388" t="str">
        <f t="shared" si="300"/>
        <v/>
      </c>
      <c r="AM2150" s="389" t="str">
        <f t="shared" si="301"/>
        <v/>
      </c>
      <c r="AN2150" s="388" t="str">
        <f t="shared" si="302"/>
        <v/>
      </c>
      <c r="AO2150" s="389" t="str">
        <f t="shared" si="303"/>
        <v/>
      </c>
      <c r="AP2150" s="423"/>
      <c r="AQ2150" s="423"/>
      <c r="AR2150" s="431" t="e">
        <f>VLOOKUP($B2150,'acc names'!$C$2:$D$12102,2,FALSE)</f>
        <v>#N/A</v>
      </c>
      <c r="AS2150" s="431" t="e">
        <f>VLOOKUP($AQ2150,software!$A$1:$B$14605,2,FALSE)</f>
        <v>#N/A</v>
      </c>
      <c r="AT2150" s="423"/>
      <c r="AV2150" s="423"/>
    </row>
    <row r="2151" spans="1:48" ht="12.75" x14ac:dyDescent="0.2">
      <c r="A2151" s="101"/>
      <c r="B2151" s="42"/>
      <c r="C2151" s="142"/>
      <c r="D2151" s="143"/>
      <c r="E2151" s="107"/>
      <c r="F2151" s="46"/>
      <c r="G2151" s="46"/>
      <c r="H2151" s="46"/>
      <c r="I2151" s="46"/>
      <c r="J2151" s="46"/>
      <c r="K2151" s="46"/>
      <c r="L2151" s="139"/>
      <c r="M2151" s="41"/>
      <c r="N2151" s="45"/>
      <c r="O2151" s="47"/>
      <c r="P2151" s="43"/>
      <c r="Q2151" s="71" t="e">
        <f>VLOOKUP(N2151,'error categories'!$A$2:$D$54,4,FALSE)</f>
        <v>#N/A</v>
      </c>
      <c r="R2151" s="72" t="e">
        <f>VLOOKUP(N2151,'error categories'!$A$2:$D$54,3,FALSE)</f>
        <v>#N/A</v>
      </c>
      <c r="S2151" s="374"/>
      <c r="T2151" s="377"/>
      <c r="U2151" s="378">
        <f t="shared" si="297"/>
        <v>0</v>
      </c>
      <c r="V2151" s="379"/>
      <c r="W2151" s="380"/>
      <c r="X2151" s="380"/>
      <c r="Y2151" s="380"/>
      <c r="Z2151" s="379"/>
      <c r="AA2151" s="381"/>
      <c r="AB2151" s="379"/>
      <c r="AC2151" s="380"/>
      <c r="AD2151" s="382">
        <f t="shared" si="304"/>
        <v>0</v>
      </c>
      <c r="AE2151" s="383">
        <f t="shared" si="305"/>
        <v>0</v>
      </c>
      <c r="AF2151" s="379"/>
      <c r="AG2151" s="381"/>
      <c r="AH2151" s="379"/>
      <c r="AI2151" s="381"/>
      <c r="AJ2151" s="384" t="str">
        <f t="shared" si="298"/>
        <v/>
      </c>
      <c r="AK2151" s="385" t="str">
        <f t="shared" si="299"/>
        <v/>
      </c>
      <c r="AL2151" s="388" t="str">
        <f t="shared" si="300"/>
        <v/>
      </c>
      <c r="AM2151" s="389" t="str">
        <f t="shared" si="301"/>
        <v/>
      </c>
      <c r="AN2151" s="388" t="str">
        <f t="shared" si="302"/>
        <v/>
      </c>
      <c r="AO2151" s="389" t="str">
        <f t="shared" si="303"/>
        <v/>
      </c>
      <c r="AP2151" s="423"/>
      <c r="AQ2151" s="423"/>
      <c r="AR2151" s="431" t="e">
        <f>VLOOKUP($B2151,'acc names'!$C$2:$D$12102,2,FALSE)</f>
        <v>#N/A</v>
      </c>
      <c r="AS2151" s="431" t="e">
        <f>VLOOKUP($AQ2151,software!$A$1:$B$14605,2,FALSE)</f>
        <v>#N/A</v>
      </c>
      <c r="AT2151" s="423"/>
      <c r="AV2151" s="423"/>
    </row>
    <row r="2152" spans="1:48" ht="12.75" x14ac:dyDescent="0.2">
      <c r="A2152" s="101"/>
      <c r="B2152" s="42"/>
      <c r="C2152" s="142"/>
      <c r="D2152" s="143"/>
      <c r="E2152" s="107"/>
      <c r="F2152" s="46"/>
      <c r="G2152" s="46"/>
      <c r="H2152" s="46"/>
      <c r="I2152" s="46"/>
      <c r="J2152" s="46"/>
      <c r="K2152" s="46"/>
      <c r="L2152" s="139"/>
      <c r="M2152" s="41"/>
      <c r="N2152" s="45"/>
      <c r="O2152" s="47"/>
      <c r="P2152" s="43"/>
      <c r="Q2152" s="71" t="e">
        <f>VLOOKUP(N2152,'error categories'!$A$2:$D$54,4,FALSE)</f>
        <v>#N/A</v>
      </c>
      <c r="R2152" s="72" t="e">
        <f>VLOOKUP(N2152,'error categories'!$A$2:$D$54,3,FALSE)</f>
        <v>#N/A</v>
      </c>
      <c r="S2152" s="374"/>
      <c r="T2152" s="377"/>
      <c r="U2152" s="378">
        <f t="shared" si="297"/>
        <v>0</v>
      </c>
      <c r="V2152" s="379"/>
      <c r="W2152" s="380"/>
      <c r="X2152" s="380"/>
      <c r="Y2152" s="380"/>
      <c r="Z2152" s="379"/>
      <c r="AA2152" s="381"/>
      <c r="AB2152" s="379"/>
      <c r="AC2152" s="380"/>
      <c r="AD2152" s="382">
        <f t="shared" si="304"/>
        <v>0</v>
      </c>
      <c r="AE2152" s="383">
        <f t="shared" si="305"/>
        <v>0</v>
      </c>
      <c r="AF2152" s="379"/>
      <c r="AG2152" s="381"/>
      <c r="AH2152" s="379"/>
      <c r="AI2152" s="381"/>
      <c r="AJ2152" s="384" t="str">
        <f t="shared" si="298"/>
        <v/>
      </c>
      <c r="AK2152" s="385" t="str">
        <f t="shared" si="299"/>
        <v/>
      </c>
      <c r="AL2152" s="388" t="str">
        <f t="shared" si="300"/>
        <v/>
      </c>
      <c r="AM2152" s="389" t="str">
        <f t="shared" si="301"/>
        <v/>
      </c>
      <c r="AN2152" s="388" t="str">
        <f t="shared" si="302"/>
        <v/>
      </c>
      <c r="AO2152" s="389" t="str">
        <f t="shared" si="303"/>
        <v/>
      </c>
      <c r="AP2152" s="423"/>
      <c r="AQ2152" s="423"/>
      <c r="AR2152" s="431" t="e">
        <f>VLOOKUP($B2152,'acc names'!$C$2:$D$12102,2,FALSE)</f>
        <v>#N/A</v>
      </c>
      <c r="AS2152" s="431" t="e">
        <f>VLOOKUP($AQ2152,software!$A$1:$B$14605,2,FALSE)</f>
        <v>#N/A</v>
      </c>
      <c r="AT2152" s="423"/>
      <c r="AV2152" s="423"/>
    </row>
    <row r="2153" spans="1:48" ht="12.75" x14ac:dyDescent="0.2">
      <c r="A2153" s="101"/>
      <c r="B2153" s="42"/>
      <c r="C2153" s="142"/>
      <c r="D2153" s="143"/>
      <c r="E2153" s="107"/>
      <c r="F2153" s="46"/>
      <c r="G2153" s="46"/>
      <c r="H2153" s="46"/>
      <c r="I2153" s="46"/>
      <c r="J2153" s="46"/>
      <c r="K2153" s="46"/>
      <c r="L2153" s="139"/>
      <c r="M2153" s="41"/>
      <c r="N2153" s="45"/>
      <c r="O2153" s="47"/>
      <c r="P2153" s="43"/>
      <c r="Q2153" s="71" t="e">
        <f>VLOOKUP(N2153,'error categories'!$A$2:$D$54,4,FALSE)</f>
        <v>#N/A</v>
      </c>
      <c r="R2153" s="72" t="e">
        <f>VLOOKUP(N2153,'error categories'!$A$2:$D$54,3,FALSE)</f>
        <v>#N/A</v>
      </c>
      <c r="S2153" s="374"/>
      <c r="T2153" s="377"/>
      <c r="U2153" s="378">
        <f t="shared" si="297"/>
        <v>0</v>
      </c>
      <c r="V2153" s="390"/>
      <c r="W2153" s="391"/>
      <c r="X2153" s="380"/>
      <c r="Y2153" s="380"/>
      <c r="Z2153" s="390"/>
      <c r="AA2153" s="392"/>
      <c r="AB2153" s="393"/>
      <c r="AC2153" s="394"/>
      <c r="AD2153" s="382">
        <f t="shared" si="304"/>
        <v>0</v>
      </c>
      <c r="AE2153" s="383">
        <f t="shared" si="305"/>
        <v>0</v>
      </c>
      <c r="AF2153" s="379"/>
      <c r="AG2153" s="381"/>
      <c r="AH2153" s="379"/>
      <c r="AI2153" s="381"/>
      <c r="AJ2153" s="384" t="str">
        <f t="shared" si="298"/>
        <v/>
      </c>
      <c r="AK2153" s="385" t="str">
        <f t="shared" si="299"/>
        <v/>
      </c>
      <c r="AL2153" s="388" t="str">
        <f t="shared" si="300"/>
        <v/>
      </c>
      <c r="AM2153" s="389" t="str">
        <f t="shared" si="301"/>
        <v/>
      </c>
      <c r="AN2153" s="388" t="str">
        <f t="shared" si="302"/>
        <v/>
      </c>
      <c r="AO2153" s="389" t="str">
        <f t="shared" si="303"/>
        <v/>
      </c>
      <c r="AP2153" s="423"/>
      <c r="AQ2153" s="423"/>
      <c r="AR2153" s="431" t="e">
        <f>VLOOKUP($B2153,'acc names'!$C$2:$D$12102,2,FALSE)</f>
        <v>#N/A</v>
      </c>
      <c r="AS2153" s="431" t="e">
        <f>VLOOKUP($AQ2153,software!$A$1:$B$14605,2,FALSE)</f>
        <v>#N/A</v>
      </c>
      <c r="AT2153" s="423"/>
      <c r="AV2153" s="423"/>
    </row>
    <row r="2154" spans="1:48" ht="12.75" x14ac:dyDescent="0.2">
      <c r="A2154" s="101"/>
      <c r="B2154" s="42"/>
      <c r="C2154" s="142"/>
      <c r="D2154" s="143"/>
      <c r="E2154" s="107"/>
      <c r="F2154" s="46"/>
      <c r="G2154" s="46"/>
      <c r="H2154" s="46"/>
      <c r="I2154" s="46"/>
      <c r="J2154" s="46"/>
      <c r="K2154" s="46"/>
      <c r="L2154" s="139"/>
      <c r="M2154" s="41"/>
      <c r="N2154" s="45"/>
      <c r="O2154" s="47"/>
      <c r="P2154" s="43"/>
      <c r="Q2154" s="71" t="e">
        <f>VLOOKUP(N2154,'error categories'!$A$2:$D$54,4,FALSE)</f>
        <v>#N/A</v>
      </c>
      <c r="R2154" s="72" t="e">
        <f>VLOOKUP(N2154,'error categories'!$A$2:$D$54,3,FALSE)</f>
        <v>#N/A</v>
      </c>
      <c r="S2154" s="374"/>
      <c r="T2154" s="377"/>
      <c r="U2154" s="378">
        <f t="shared" si="297"/>
        <v>0</v>
      </c>
      <c r="V2154" s="379"/>
      <c r="W2154" s="380"/>
      <c r="X2154" s="380"/>
      <c r="Y2154" s="380"/>
      <c r="Z2154" s="379"/>
      <c r="AA2154" s="381"/>
      <c r="AB2154" s="379"/>
      <c r="AC2154" s="380"/>
      <c r="AD2154" s="382">
        <f t="shared" si="304"/>
        <v>0</v>
      </c>
      <c r="AE2154" s="383">
        <f t="shared" si="305"/>
        <v>0</v>
      </c>
      <c r="AF2154" s="379"/>
      <c r="AG2154" s="381"/>
      <c r="AH2154" s="379"/>
      <c r="AI2154" s="381"/>
      <c r="AJ2154" s="384" t="str">
        <f t="shared" si="298"/>
        <v/>
      </c>
      <c r="AK2154" s="385" t="str">
        <f t="shared" si="299"/>
        <v/>
      </c>
      <c r="AL2154" s="388" t="str">
        <f t="shared" si="300"/>
        <v/>
      </c>
      <c r="AM2154" s="389" t="str">
        <f t="shared" si="301"/>
        <v/>
      </c>
      <c r="AN2154" s="388" t="str">
        <f t="shared" si="302"/>
        <v/>
      </c>
      <c r="AO2154" s="389" t="str">
        <f t="shared" si="303"/>
        <v/>
      </c>
      <c r="AP2154" s="423"/>
      <c r="AQ2154" s="423"/>
      <c r="AR2154" s="431" t="e">
        <f>VLOOKUP($B2154,'acc names'!$C$2:$D$12102,2,FALSE)</f>
        <v>#N/A</v>
      </c>
      <c r="AS2154" s="431" t="e">
        <f>VLOOKUP($AQ2154,software!$A$1:$B$14605,2,FALSE)</f>
        <v>#N/A</v>
      </c>
      <c r="AT2154" s="423"/>
      <c r="AV2154" s="423"/>
    </row>
    <row r="2155" spans="1:48" ht="12.75" x14ac:dyDescent="0.2">
      <c r="A2155" s="101"/>
      <c r="B2155" s="42"/>
      <c r="C2155" s="142"/>
      <c r="D2155" s="143"/>
      <c r="E2155" s="107"/>
      <c r="F2155" s="46"/>
      <c r="G2155" s="46"/>
      <c r="H2155" s="46"/>
      <c r="I2155" s="46"/>
      <c r="J2155" s="46"/>
      <c r="K2155" s="46"/>
      <c r="L2155" s="139"/>
      <c r="M2155" s="41"/>
      <c r="N2155" s="45"/>
      <c r="O2155" s="47"/>
      <c r="P2155" s="43"/>
      <c r="Q2155" s="71" t="e">
        <f>VLOOKUP(N2155,'error categories'!$A$2:$D$54,4,FALSE)</f>
        <v>#N/A</v>
      </c>
      <c r="R2155" s="72" t="e">
        <f>VLOOKUP(N2155,'error categories'!$A$2:$D$54,3,FALSE)</f>
        <v>#N/A</v>
      </c>
      <c r="S2155" s="374"/>
      <c r="T2155" s="377"/>
      <c r="U2155" s="378">
        <f t="shared" si="297"/>
        <v>0</v>
      </c>
      <c r="V2155" s="379"/>
      <c r="W2155" s="380"/>
      <c r="X2155" s="380"/>
      <c r="Y2155" s="380"/>
      <c r="Z2155" s="379"/>
      <c r="AA2155" s="381"/>
      <c r="AB2155" s="379"/>
      <c r="AC2155" s="380"/>
      <c r="AD2155" s="382">
        <f t="shared" si="304"/>
        <v>0</v>
      </c>
      <c r="AE2155" s="383">
        <f t="shared" si="305"/>
        <v>0</v>
      </c>
      <c r="AF2155" s="379"/>
      <c r="AG2155" s="381"/>
      <c r="AH2155" s="379"/>
      <c r="AI2155" s="381"/>
      <c r="AJ2155" s="384" t="str">
        <f t="shared" si="298"/>
        <v/>
      </c>
      <c r="AK2155" s="385" t="str">
        <f t="shared" si="299"/>
        <v/>
      </c>
      <c r="AL2155" s="388" t="str">
        <f t="shared" si="300"/>
        <v/>
      </c>
      <c r="AM2155" s="389" t="str">
        <f t="shared" si="301"/>
        <v/>
      </c>
      <c r="AN2155" s="388" t="str">
        <f t="shared" si="302"/>
        <v/>
      </c>
      <c r="AO2155" s="389" t="str">
        <f t="shared" si="303"/>
        <v/>
      </c>
      <c r="AP2155" s="423"/>
      <c r="AQ2155" s="423"/>
      <c r="AR2155" s="431" t="e">
        <f>VLOOKUP($B2155,'acc names'!$C$2:$D$12102,2,FALSE)</f>
        <v>#N/A</v>
      </c>
      <c r="AS2155" s="431" t="e">
        <f>VLOOKUP($AQ2155,software!$A$1:$B$14605,2,FALSE)</f>
        <v>#N/A</v>
      </c>
      <c r="AT2155" s="423"/>
      <c r="AV2155" s="423"/>
    </row>
    <row r="2156" spans="1:48" ht="12.75" x14ac:dyDescent="0.2">
      <c r="A2156" s="101"/>
      <c r="B2156" s="42"/>
      <c r="C2156" s="142"/>
      <c r="D2156" s="143"/>
      <c r="E2156" s="107"/>
      <c r="F2156" s="46"/>
      <c r="G2156" s="46"/>
      <c r="H2156" s="46"/>
      <c r="I2156" s="46"/>
      <c r="J2156" s="46"/>
      <c r="K2156" s="46"/>
      <c r="L2156" s="139"/>
      <c r="M2156" s="41"/>
      <c r="N2156" s="45"/>
      <c r="O2156" s="47"/>
      <c r="P2156" s="43"/>
      <c r="Q2156" s="71" t="e">
        <f>VLOOKUP(N2156,'error categories'!$A$2:$D$54,4,FALSE)</f>
        <v>#N/A</v>
      </c>
      <c r="R2156" s="72" t="e">
        <f>VLOOKUP(N2156,'error categories'!$A$2:$D$54,3,FALSE)</f>
        <v>#N/A</v>
      </c>
      <c r="S2156" s="374"/>
      <c r="T2156" s="377"/>
      <c r="U2156" s="378">
        <f t="shared" si="297"/>
        <v>0</v>
      </c>
      <c r="V2156" s="390"/>
      <c r="W2156" s="391"/>
      <c r="X2156" s="380"/>
      <c r="Y2156" s="380"/>
      <c r="Z2156" s="390"/>
      <c r="AA2156" s="392"/>
      <c r="AB2156" s="393"/>
      <c r="AC2156" s="394"/>
      <c r="AD2156" s="382">
        <f t="shared" si="304"/>
        <v>0</v>
      </c>
      <c r="AE2156" s="383">
        <f t="shared" si="305"/>
        <v>0</v>
      </c>
      <c r="AF2156" s="379"/>
      <c r="AG2156" s="381"/>
      <c r="AH2156" s="379"/>
      <c r="AI2156" s="381"/>
      <c r="AJ2156" s="384" t="str">
        <f t="shared" si="298"/>
        <v/>
      </c>
      <c r="AK2156" s="385" t="str">
        <f t="shared" si="299"/>
        <v/>
      </c>
      <c r="AL2156" s="388" t="str">
        <f t="shared" si="300"/>
        <v/>
      </c>
      <c r="AM2156" s="389" t="str">
        <f t="shared" si="301"/>
        <v/>
      </c>
      <c r="AN2156" s="388" t="str">
        <f t="shared" si="302"/>
        <v/>
      </c>
      <c r="AO2156" s="389" t="str">
        <f t="shared" si="303"/>
        <v/>
      </c>
      <c r="AP2156" s="423"/>
      <c r="AQ2156" s="423"/>
      <c r="AR2156" s="431" t="e">
        <f>VLOOKUP($B2156,'acc names'!$C$2:$D$12102,2,FALSE)</f>
        <v>#N/A</v>
      </c>
      <c r="AS2156" s="431" t="e">
        <f>VLOOKUP($AQ2156,software!$A$1:$B$14605,2,FALSE)</f>
        <v>#N/A</v>
      </c>
      <c r="AT2156" s="423"/>
      <c r="AV2156" s="423"/>
    </row>
    <row r="2157" spans="1:48" ht="12.75" x14ac:dyDescent="0.2">
      <c r="A2157" s="101"/>
      <c r="B2157" s="42"/>
      <c r="C2157" s="142"/>
      <c r="D2157" s="143"/>
      <c r="E2157" s="107"/>
      <c r="F2157" s="46"/>
      <c r="G2157" s="46"/>
      <c r="H2157" s="46"/>
      <c r="I2157" s="46"/>
      <c r="J2157" s="46"/>
      <c r="K2157" s="46"/>
      <c r="L2157" s="139"/>
      <c r="M2157" s="41"/>
      <c r="N2157" s="45"/>
      <c r="O2157" s="47"/>
      <c r="P2157" s="43"/>
      <c r="Q2157" s="71" t="e">
        <f>VLOOKUP(N2157,'error categories'!$A$2:$D$54,4,FALSE)</f>
        <v>#N/A</v>
      </c>
      <c r="R2157" s="72" t="e">
        <f>VLOOKUP(N2157,'error categories'!$A$2:$D$54,3,FALSE)</f>
        <v>#N/A</v>
      </c>
      <c r="S2157" s="374"/>
      <c r="T2157" s="377"/>
      <c r="U2157" s="378">
        <f t="shared" si="297"/>
        <v>0</v>
      </c>
      <c r="V2157" s="390"/>
      <c r="W2157" s="391"/>
      <c r="X2157" s="380"/>
      <c r="Y2157" s="380"/>
      <c r="Z2157" s="390"/>
      <c r="AA2157" s="392"/>
      <c r="AB2157" s="393"/>
      <c r="AC2157" s="394"/>
      <c r="AD2157" s="382">
        <f t="shared" si="304"/>
        <v>0</v>
      </c>
      <c r="AE2157" s="383">
        <f t="shared" si="305"/>
        <v>0</v>
      </c>
      <c r="AF2157" s="379"/>
      <c r="AG2157" s="381"/>
      <c r="AH2157" s="379"/>
      <c r="AI2157" s="381"/>
      <c r="AJ2157" s="384" t="str">
        <f t="shared" si="298"/>
        <v/>
      </c>
      <c r="AK2157" s="385" t="str">
        <f t="shared" si="299"/>
        <v/>
      </c>
      <c r="AL2157" s="388" t="str">
        <f t="shared" si="300"/>
        <v/>
      </c>
      <c r="AM2157" s="389" t="str">
        <f t="shared" si="301"/>
        <v/>
      </c>
      <c r="AN2157" s="388" t="str">
        <f t="shared" si="302"/>
        <v/>
      </c>
      <c r="AO2157" s="389" t="str">
        <f t="shared" si="303"/>
        <v/>
      </c>
      <c r="AP2157" s="423"/>
      <c r="AQ2157" s="423"/>
      <c r="AR2157" s="431" t="e">
        <f>VLOOKUP($B2157,'acc names'!$C$2:$D$12102,2,FALSE)</f>
        <v>#N/A</v>
      </c>
      <c r="AS2157" s="431" t="e">
        <f>VLOOKUP($AQ2157,software!$A$1:$B$14605,2,FALSE)</f>
        <v>#N/A</v>
      </c>
      <c r="AT2157" s="423"/>
      <c r="AV2157" s="423"/>
    </row>
    <row r="2158" spans="1:48" ht="12.75" x14ac:dyDescent="0.2">
      <c r="A2158" s="101"/>
      <c r="B2158" s="42"/>
      <c r="C2158" s="142"/>
      <c r="D2158" s="143"/>
      <c r="E2158" s="107"/>
      <c r="F2158" s="46"/>
      <c r="G2158" s="46"/>
      <c r="H2158" s="46"/>
      <c r="I2158" s="46"/>
      <c r="J2158" s="46"/>
      <c r="K2158" s="46"/>
      <c r="L2158" s="139"/>
      <c r="M2158" s="41"/>
      <c r="N2158" s="45"/>
      <c r="O2158" s="47"/>
      <c r="P2158" s="43"/>
      <c r="Q2158" s="71" t="e">
        <f>VLOOKUP(N2158,'error categories'!$A$2:$D$54,4,FALSE)</f>
        <v>#N/A</v>
      </c>
      <c r="R2158" s="72" t="e">
        <f>VLOOKUP(N2158,'error categories'!$A$2:$D$54,3,FALSE)</f>
        <v>#N/A</v>
      </c>
      <c r="S2158" s="374"/>
      <c r="T2158" s="377"/>
      <c r="U2158" s="378">
        <f t="shared" si="297"/>
        <v>0</v>
      </c>
      <c r="V2158" s="390"/>
      <c r="W2158" s="391"/>
      <c r="X2158" s="380"/>
      <c r="Y2158" s="380"/>
      <c r="Z2158" s="390"/>
      <c r="AA2158" s="392"/>
      <c r="AB2158" s="393"/>
      <c r="AC2158" s="394"/>
      <c r="AD2158" s="382">
        <f t="shared" si="304"/>
        <v>0</v>
      </c>
      <c r="AE2158" s="383">
        <f t="shared" si="305"/>
        <v>0</v>
      </c>
      <c r="AF2158" s="379"/>
      <c r="AG2158" s="381"/>
      <c r="AH2158" s="379"/>
      <c r="AI2158" s="381"/>
      <c r="AJ2158" s="384" t="str">
        <f t="shared" si="298"/>
        <v/>
      </c>
      <c r="AK2158" s="385" t="str">
        <f t="shared" si="299"/>
        <v/>
      </c>
      <c r="AL2158" s="388" t="str">
        <f t="shared" si="300"/>
        <v/>
      </c>
      <c r="AM2158" s="389" t="str">
        <f t="shared" si="301"/>
        <v/>
      </c>
      <c r="AN2158" s="388" t="str">
        <f t="shared" si="302"/>
        <v/>
      </c>
      <c r="AO2158" s="389" t="str">
        <f t="shared" si="303"/>
        <v/>
      </c>
      <c r="AP2158" s="423"/>
      <c r="AQ2158" s="423"/>
      <c r="AR2158" s="431" t="e">
        <f>VLOOKUP($B2158,'acc names'!$C$2:$D$12102,2,FALSE)</f>
        <v>#N/A</v>
      </c>
      <c r="AS2158" s="431" t="e">
        <f>VLOOKUP($AQ2158,software!$A$1:$B$14605,2,FALSE)</f>
        <v>#N/A</v>
      </c>
      <c r="AT2158" s="423"/>
      <c r="AV2158" s="423"/>
    </row>
    <row r="2159" spans="1:48" ht="12.75" x14ac:dyDescent="0.2">
      <c r="A2159" s="101"/>
      <c r="B2159" s="42"/>
      <c r="C2159" s="142"/>
      <c r="D2159" s="143"/>
      <c r="E2159" s="107"/>
      <c r="F2159" s="46"/>
      <c r="G2159" s="46"/>
      <c r="H2159" s="46"/>
      <c r="I2159" s="46"/>
      <c r="J2159" s="46"/>
      <c r="K2159" s="46"/>
      <c r="L2159" s="139"/>
      <c r="M2159" s="41"/>
      <c r="N2159" s="45"/>
      <c r="O2159" s="47"/>
      <c r="P2159" s="43"/>
      <c r="Q2159" s="71" t="e">
        <f>VLOOKUP(N2159,'error categories'!$A$2:$D$54,4,FALSE)</f>
        <v>#N/A</v>
      </c>
      <c r="R2159" s="72" t="e">
        <f>VLOOKUP(N2159,'error categories'!$A$2:$D$54,3,FALSE)</f>
        <v>#N/A</v>
      </c>
      <c r="S2159" s="374"/>
      <c r="T2159" s="377"/>
      <c r="U2159" s="378">
        <f t="shared" si="297"/>
        <v>0</v>
      </c>
      <c r="V2159" s="379"/>
      <c r="W2159" s="380"/>
      <c r="X2159" s="380"/>
      <c r="Y2159" s="380"/>
      <c r="Z2159" s="379"/>
      <c r="AA2159" s="381"/>
      <c r="AB2159" s="379"/>
      <c r="AC2159" s="380"/>
      <c r="AD2159" s="382">
        <f t="shared" si="304"/>
        <v>0</v>
      </c>
      <c r="AE2159" s="383">
        <f t="shared" si="305"/>
        <v>0</v>
      </c>
      <c r="AF2159" s="379"/>
      <c r="AG2159" s="381"/>
      <c r="AH2159" s="379"/>
      <c r="AI2159" s="381"/>
      <c r="AJ2159" s="384" t="str">
        <f t="shared" si="298"/>
        <v/>
      </c>
      <c r="AK2159" s="385" t="str">
        <f t="shared" si="299"/>
        <v/>
      </c>
      <c r="AL2159" s="388" t="str">
        <f t="shared" si="300"/>
        <v/>
      </c>
      <c r="AM2159" s="389" t="str">
        <f t="shared" si="301"/>
        <v/>
      </c>
      <c r="AN2159" s="388" t="str">
        <f t="shared" si="302"/>
        <v/>
      </c>
      <c r="AO2159" s="389" t="str">
        <f t="shared" si="303"/>
        <v/>
      </c>
      <c r="AP2159" s="423"/>
      <c r="AQ2159" s="423"/>
      <c r="AR2159" s="431" t="e">
        <f>VLOOKUP($B2159,'acc names'!$C$2:$D$12102,2,FALSE)</f>
        <v>#N/A</v>
      </c>
      <c r="AS2159" s="431" t="e">
        <f>VLOOKUP($AQ2159,software!$A$1:$B$14605,2,FALSE)</f>
        <v>#N/A</v>
      </c>
      <c r="AT2159" s="423"/>
      <c r="AV2159" s="423"/>
    </row>
    <row r="2160" spans="1:48" ht="12.75" x14ac:dyDescent="0.2">
      <c r="A2160" s="101"/>
      <c r="B2160" s="42"/>
      <c r="C2160" s="142"/>
      <c r="D2160" s="143"/>
      <c r="E2160" s="107"/>
      <c r="F2160" s="46"/>
      <c r="G2160" s="46"/>
      <c r="H2160" s="46"/>
      <c r="I2160" s="46"/>
      <c r="J2160" s="46"/>
      <c r="K2160" s="46"/>
      <c r="L2160" s="139"/>
      <c r="M2160" s="41"/>
      <c r="N2160" s="45"/>
      <c r="O2160" s="47"/>
      <c r="P2160" s="43"/>
      <c r="Q2160" s="71" t="e">
        <f>VLOOKUP(N2160,'error categories'!$A$2:$D$54,4,FALSE)</f>
        <v>#N/A</v>
      </c>
      <c r="R2160" s="72" t="e">
        <f>VLOOKUP(N2160,'error categories'!$A$2:$D$54,3,FALSE)</f>
        <v>#N/A</v>
      </c>
      <c r="S2160" s="374"/>
      <c r="T2160" s="377"/>
      <c r="U2160" s="378">
        <f t="shared" si="297"/>
        <v>0</v>
      </c>
      <c r="V2160" s="390"/>
      <c r="W2160" s="391"/>
      <c r="X2160" s="380"/>
      <c r="Y2160" s="380"/>
      <c r="Z2160" s="390"/>
      <c r="AA2160" s="392"/>
      <c r="AB2160" s="393"/>
      <c r="AC2160" s="394"/>
      <c r="AD2160" s="382">
        <f t="shared" si="304"/>
        <v>0</v>
      </c>
      <c r="AE2160" s="383">
        <f t="shared" si="305"/>
        <v>0</v>
      </c>
      <c r="AF2160" s="379"/>
      <c r="AG2160" s="381"/>
      <c r="AH2160" s="379"/>
      <c r="AI2160" s="381"/>
      <c r="AJ2160" s="384" t="str">
        <f t="shared" si="298"/>
        <v/>
      </c>
      <c r="AK2160" s="385" t="str">
        <f t="shared" si="299"/>
        <v/>
      </c>
      <c r="AL2160" s="388" t="str">
        <f t="shared" si="300"/>
        <v/>
      </c>
      <c r="AM2160" s="389" t="str">
        <f t="shared" si="301"/>
        <v/>
      </c>
      <c r="AN2160" s="388" t="str">
        <f t="shared" si="302"/>
        <v/>
      </c>
      <c r="AO2160" s="389" t="str">
        <f t="shared" si="303"/>
        <v/>
      </c>
      <c r="AP2160" s="423"/>
      <c r="AQ2160" s="423"/>
      <c r="AR2160" s="431" t="e">
        <f>VLOOKUP($B2160,'acc names'!$C$2:$D$12102,2,FALSE)</f>
        <v>#N/A</v>
      </c>
      <c r="AS2160" s="431" t="e">
        <f>VLOOKUP($AQ2160,software!$A$1:$B$14605,2,FALSE)</f>
        <v>#N/A</v>
      </c>
      <c r="AT2160" s="423"/>
      <c r="AV2160" s="423"/>
    </row>
    <row r="2161" spans="1:48" ht="12.75" x14ac:dyDescent="0.2">
      <c r="A2161" s="101"/>
      <c r="B2161" s="42"/>
      <c r="C2161" s="142"/>
      <c r="D2161" s="143"/>
      <c r="E2161" s="107"/>
      <c r="F2161" s="46"/>
      <c r="G2161" s="46"/>
      <c r="H2161" s="46"/>
      <c r="I2161" s="46"/>
      <c r="J2161" s="46"/>
      <c r="K2161" s="46"/>
      <c r="L2161" s="139"/>
      <c r="M2161" s="41"/>
      <c r="N2161" s="45"/>
      <c r="O2161" s="47"/>
      <c r="P2161" s="43"/>
      <c r="Q2161" s="71" t="e">
        <f>VLOOKUP(N2161,'error categories'!$A$2:$D$54,4,FALSE)</f>
        <v>#N/A</v>
      </c>
      <c r="R2161" s="72" t="e">
        <f>VLOOKUP(N2161,'error categories'!$A$2:$D$54,3,FALSE)</f>
        <v>#N/A</v>
      </c>
      <c r="S2161" s="374"/>
      <c r="T2161" s="377"/>
      <c r="U2161" s="378">
        <f t="shared" si="297"/>
        <v>0</v>
      </c>
      <c r="V2161" s="390"/>
      <c r="W2161" s="391"/>
      <c r="X2161" s="380"/>
      <c r="Y2161" s="380"/>
      <c r="Z2161" s="390"/>
      <c r="AA2161" s="392"/>
      <c r="AB2161" s="393"/>
      <c r="AC2161" s="394"/>
      <c r="AD2161" s="382">
        <f t="shared" si="304"/>
        <v>0</v>
      </c>
      <c r="AE2161" s="383">
        <f t="shared" si="305"/>
        <v>0</v>
      </c>
      <c r="AF2161" s="379"/>
      <c r="AG2161" s="381"/>
      <c r="AH2161" s="379"/>
      <c r="AI2161" s="381"/>
      <c r="AJ2161" s="384" t="str">
        <f t="shared" si="298"/>
        <v/>
      </c>
      <c r="AK2161" s="385" t="str">
        <f t="shared" si="299"/>
        <v/>
      </c>
      <c r="AL2161" s="388" t="str">
        <f t="shared" si="300"/>
        <v/>
      </c>
      <c r="AM2161" s="389" t="str">
        <f t="shared" si="301"/>
        <v/>
      </c>
      <c r="AN2161" s="388" t="str">
        <f t="shared" si="302"/>
        <v/>
      </c>
      <c r="AO2161" s="389" t="str">
        <f t="shared" si="303"/>
        <v/>
      </c>
      <c r="AP2161" s="423"/>
      <c r="AQ2161" s="423"/>
      <c r="AR2161" s="431" t="e">
        <f>VLOOKUP($B2161,'acc names'!$C$2:$D$12102,2,FALSE)</f>
        <v>#N/A</v>
      </c>
      <c r="AS2161" s="431" t="e">
        <f>VLOOKUP($AQ2161,software!$A$1:$B$14605,2,FALSE)</f>
        <v>#N/A</v>
      </c>
      <c r="AT2161" s="423"/>
      <c r="AV2161" s="423"/>
    </row>
    <row r="2162" spans="1:48" ht="12.75" x14ac:dyDescent="0.2">
      <c r="A2162" s="101"/>
      <c r="B2162" s="42"/>
      <c r="C2162" s="142"/>
      <c r="D2162" s="143"/>
      <c r="E2162" s="107"/>
      <c r="F2162" s="46"/>
      <c r="G2162" s="46"/>
      <c r="H2162" s="46"/>
      <c r="I2162" s="46"/>
      <c r="J2162" s="46"/>
      <c r="K2162" s="46"/>
      <c r="L2162" s="139"/>
      <c r="M2162" s="41"/>
      <c r="N2162" s="45"/>
      <c r="O2162" s="47"/>
      <c r="P2162" s="43"/>
      <c r="Q2162" s="71" t="e">
        <f>VLOOKUP(N2162,'error categories'!$A$2:$D$54,4,FALSE)</f>
        <v>#N/A</v>
      </c>
      <c r="R2162" s="72" t="e">
        <f>VLOOKUP(N2162,'error categories'!$A$2:$D$54,3,FALSE)</f>
        <v>#N/A</v>
      </c>
      <c r="S2162" s="374"/>
      <c r="T2162" s="377"/>
      <c r="U2162" s="378">
        <f t="shared" si="297"/>
        <v>0</v>
      </c>
      <c r="V2162" s="379"/>
      <c r="W2162" s="380"/>
      <c r="X2162" s="380"/>
      <c r="Y2162" s="380"/>
      <c r="Z2162" s="379"/>
      <c r="AA2162" s="381"/>
      <c r="AB2162" s="379"/>
      <c r="AC2162" s="380"/>
      <c r="AD2162" s="382">
        <f t="shared" si="304"/>
        <v>0</v>
      </c>
      <c r="AE2162" s="383">
        <f t="shared" si="305"/>
        <v>0</v>
      </c>
      <c r="AF2162" s="379"/>
      <c r="AG2162" s="381"/>
      <c r="AH2162" s="379"/>
      <c r="AI2162" s="381"/>
      <c r="AJ2162" s="384" t="str">
        <f t="shared" si="298"/>
        <v/>
      </c>
      <c r="AK2162" s="385" t="str">
        <f t="shared" si="299"/>
        <v/>
      </c>
      <c r="AL2162" s="388" t="str">
        <f t="shared" si="300"/>
        <v/>
      </c>
      <c r="AM2162" s="389" t="str">
        <f t="shared" si="301"/>
        <v/>
      </c>
      <c r="AN2162" s="388" t="str">
        <f t="shared" si="302"/>
        <v/>
      </c>
      <c r="AO2162" s="389" t="str">
        <f t="shared" si="303"/>
        <v/>
      </c>
      <c r="AP2162" s="423"/>
      <c r="AQ2162" s="423"/>
      <c r="AR2162" s="431" t="e">
        <f>VLOOKUP($B2162,'acc names'!$C$2:$D$12102,2,FALSE)</f>
        <v>#N/A</v>
      </c>
      <c r="AS2162" s="431" t="e">
        <f>VLOOKUP($AQ2162,software!$A$1:$B$14605,2,FALSE)</f>
        <v>#N/A</v>
      </c>
      <c r="AT2162" s="423"/>
      <c r="AV2162" s="423"/>
    </row>
    <row r="2163" spans="1:48" ht="12.75" x14ac:dyDescent="0.2">
      <c r="A2163" s="101"/>
      <c r="B2163" s="42"/>
      <c r="C2163" s="142"/>
      <c r="D2163" s="143"/>
      <c r="E2163" s="107"/>
      <c r="F2163" s="46"/>
      <c r="G2163" s="46"/>
      <c r="H2163" s="46"/>
      <c r="I2163" s="46"/>
      <c r="J2163" s="46"/>
      <c r="K2163" s="46"/>
      <c r="L2163" s="139"/>
      <c r="M2163" s="41"/>
      <c r="N2163" s="45"/>
      <c r="O2163" s="47"/>
      <c r="P2163" s="43"/>
      <c r="Q2163" s="71" t="e">
        <f>VLOOKUP(N2163,'error categories'!$A$2:$D$54,4,FALSE)</f>
        <v>#N/A</v>
      </c>
      <c r="R2163" s="72" t="e">
        <f>VLOOKUP(N2163,'error categories'!$A$2:$D$54,3,FALSE)</f>
        <v>#N/A</v>
      </c>
      <c r="S2163" s="374"/>
      <c r="T2163" s="377"/>
      <c r="U2163" s="378">
        <f t="shared" si="297"/>
        <v>0</v>
      </c>
      <c r="V2163" s="390"/>
      <c r="W2163" s="391"/>
      <c r="X2163" s="380"/>
      <c r="Y2163" s="380"/>
      <c r="Z2163" s="390"/>
      <c r="AA2163" s="392"/>
      <c r="AB2163" s="393"/>
      <c r="AC2163" s="394"/>
      <c r="AD2163" s="382">
        <f t="shared" si="304"/>
        <v>0</v>
      </c>
      <c r="AE2163" s="383">
        <f t="shared" si="305"/>
        <v>0</v>
      </c>
      <c r="AF2163" s="379"/>
      <c r="AG2163" s="381"/>
      <c r="AH2163" s="379"/>
      <c r="AI2163" s="381"/>
      <c r="AJ2163" s="384" t="str">
        <f t="shared" si="298"/>
        <v/>
      </c>
      <c r="AK2163" s="385" t="str">
        <f t="shared" si="299"/>
        <v/>
      </c>
      <c r="AL2163" s="388" t="str">
        <f t="shared" si="300"/>
        <v/>
      </c>
      <c r="AM2163" s="389" t="str">
        <f t="shared" si="301"/>
        <v/>
      </c>
      <c r="AN2163" s="388" t="str">
        <f t="shared" si="302"/>
        <v/>
      </c>
      <c r="AO2163" s="389" t="str">
        <f t="shared" si="303"/>
        <v/>
      </c>
      <c r="AP2163" s="423"/>
      <c r="AQ2163" s="423"/>
      <c r="AR2163" s="431" t="e">
        <f>VLOOKUP($B2163,'acc names'!$C$2:$D$12102,2,FALSE)</f>
        <v>#N/A</v>
      </c>
      <c r="AS2163" s="431" t="e">
        <f>VLOOKUP($AQ2163,software!$A$1:$B$14605,2,FALSE)</f>
        <v>#N/A</v>
      </c>
      <c r="AT2163" s="423"/>
      <c r="AV2163" s="423"/>
    </row>
    <row r="2164" spans="1:48" ht="12.75" x14ac:dyDescent="0.2">
      <c r="A2164" s="101"/>
      <c r="B2164" s="42"/>
      <c r="C2164" s="142"/>
      <c r="D2164" s="143"/>
      <c r="E2164" s="107"/>
      <c r="F2164" s="46"/>
      <c r="G2164" s="46"/>
      <c r="H2164" s="46"/>
      <c r="I2164" s="46"/>
      <c r="J2164" s="46"/>
      <c r="K2164" s="46"/>
      <c r="L2164" s="139"/>
      <c r="M2164" s="41"/>
      <c r="N2164" s="45"/>
      <c r="O2164" s="47"/>
      <c r="P2164" s="43"/>
      <c r="Q2164" s="71" t="e">
        <f>VLOOKUP(N2164,'error categories'!$A$2:$D$54,4,FALSE)</f>
        <v>#N/A</v>
      </c>
      <c r="R2164" s="72" t="e">
        <f>VLOOKUP(N2164,'error categories'!$A$2:$D$54,3,FALSE)</f>
        <v>#N/A</v>
      </c>
      <c r="S2164" s="374"/>
      <c r="T2164" s="377"/>
      <c r="U2164" s="378">
        <f t="shared" si="297"/>
        <v>0</v>
      </c>
      <c r="V2164" s="390"/>
      <c r="W2164" s="391"/>
      <c r="X2164" s="380"/>
      <c r="Y2164" s="380"/>
      <c r="Z2164" s="390"/>
      <c r="AA2164" s="392"/>
      <c r="AB2164" s="393"/>
      <c r="AC2164" s="394"/>
      <c r="AD2164" s="382">
        <f t="shared" si="304"/>
        <v>0</v>
      </c>
      <c r="AE2164" s="383">
        <f t="shared" si="305"/>
        <v>0</v>
      </c>
      <c r="AF2164" s="379"/>
      <c r="AG2164" s="381"/>
      <c r="AH2164" s="379"/>
      <c r="AI2164" s="381"/>
      <c r="AJ2164" s="384" t="str">
        <f t="shared" si="298"/>
        <v/>
      </c>
      <c r="AK2164" s="385" t="str">
        <f t="shared" si="299"/>
        <v/>
      </c>
      <c r="AL2164" s="388" t="str">
        <f t="shared" si="300"/>
        <v/>
      </c>
      <c r="AM2164" s="389" t="str">
        <f t="shared" si="301"/>
        <v/>
      </c>
      <c r="AN2164" s="388" t="str">
        <f t="shared" si="302"/>
        <v/>
      </c>
      <c r="AO2164" s="389" t="str">
        <f t="shared" si="303"/>
        <v/>
      </c>
      <c r="AP2164" s="423"/>
      <c r="AQ2164" s="423"/>
      <c r="AR2164" s="431" t="e">
        <f>VLOOKUP($B2164,'acc names'!$C$2:$D$12102,2,FALSE)</f>
        <v>#N/A</v>
      </c>
      <c r="AS2164" s="431" t="e">
        <f>VLOOKUP($AQ2164,software!$A$1:$B$14605,2,FALSE)</f>
        <v>#N/A</v>
      </c>
      <c r="AT2164" s="423"/>
      <c r="AV2164" s="423"/>
    </row>
    <row r="2165" spans="1:48" ht="12.75" x14ac:dyDescent="0.2">
      <c r="A2165" s="101"/>
      <c r="B2165" s="42"/>
      <c r="C2165" s="142"/>
      <c r="D2165" s="143"/>
      <c r="E2165" s="107"/>
      <c r="F2165" s="46"/>
      <c r="G2165" s="46"/>
      <c r="H2165" s="46"/>
      <c r="I2165" s="46"/>
      <c r="J2165" s="46"/>
      <c r="K2165" s="46"/>
      <c r="L2165" s="139"/>
      <c r="M2165" s="41"/>
      <c r="N2165" s="45"/>
      <c r="O2165" s="47"/>
      <c r="P2165" s="43"/>
      <c r="Q2165" s="71" t="e">
        <f>VLOOKUP(N2165,'error categories'!$A$2:$D$54,4,FALSE)</f>
        <v>#N/A</v>
      </c>
      <c r="R2165" s="72" t="e">
        <f>VLOOKUP(N2165,'error categories'!$A$2:$D$54,3,FALSE)</f>
        <v>#N/A</v>
      </c>
      <c r="S2165" s="374"/>
      <c r="T2165" s="377"/>
      <c r="U2165" s="378">
        <f t="shared" si="297"/>
        <v>0</v>
      </c>
      <c r="V2165" s="379"/>
      <c r="W2165" s="380"/>
      <c r="X2165" s="380"/>
      <c r="Y2165" s="380"/>
      <c r="Z2165" s="379"/>
      <c r="AA2165" s="381"/>
      <c r="AB2165" s="379"/>
      <c r="AC2165" s="380"/>
      <c r="AD2165" s="382">
        <f t="shared" si="304"/>
        <v>0</v>
      </c>
      <c r="AE2165" s="383">
        <f t="shared" si="305"/>
        <v>0</v>
      </c>
      <c r="AF2165" s="379"/>
      <c r="AG2165" s="381"/>
      <c r="AH2165" s="379"/>
      <c r="AI2165" s="381"/>
      <c r="AJ2165" s="384" t="str">
        <f t="shared" si="298"/>
        <v/>
      </c>
      <c r="AK2165" s="385" t="str">
        <f t="shared" si="299"/>
        <v/>
      </c>
      <c r="AL2165" s="388" t="str">
        <f t="shared" si="300"/>
        <v/>
      </c>
      <c r="AM2165" s="389" t="str">
        <f t="shared" si="301"/>
        <v/>
      </c>
      <c r="AN2165" s="388" t="str">
        <f t="shared" si="302"/>
        <v/>
      </c>
      <c r="AO2165" s="389" t="str">
        <f t="shared" si="303"/>
        <v/>
      </c>
      <c r="AP2165" s="423"/>
      <c r="AQ2165" s="423"/>
      <c r="AR2165" s="431" t="e">
        <f>VLOOKUP($B2165,'acc names'!$C$2:$D$12102,2,FALSE)</f>
        <v>#N/A</v>
      </c>
      <c r="AS2165" s="431" t="e">
        <f>VLOOKUP($AQ2165,software!$A$1:$B$14605,2,FALSE)</f>
        <v>#N/A</v>
      </c>
      <c r="AT2165" s="423"/>
      <c r="AV2165" s="423"/>
    </row>
    <row r="2166" spans="1:48" ht="12.75" x14ac:dyDescent="0.2">
      <c r="A2166" s="101"/>
      <c r="B2166" s="42"/>
      <c r="C2166" s="142"/>
      <c r="D2166" s="143"/>
      <c r="E2166" s="107"/>
      <c r="F2166" s="46"/>
      <c r="G2166" s="46"/>
      <c r="H2166" s="46"/>
      <c r="I2166" s="46"/>
      <c r="J2166" s="46"/>
      <c r="K2166" s="46"/>
      <c r="L2166" s="139"/>
      <c r="M2166" s="41"/>
      <c r="N2166" s="45"/>
      <c r="O2166" s="47"/>
      <c r="P2166" s="43"/>
      <c r="Q2166" s="71" t="e">
        <f>VLOOKUP(N2166,'error categories'!$A$2:$D$54,4,FALSE)</f>
        <v>#N/A</v>
      </c>
      <c r="R2166" s="72" t="e">
        <f>VLOOKUP(N2166,'error categories'!$A$2:$D$54,3,FALSE)</f>
        <v>#N/A</v>
      </c>
      <c r="S2166" s="374"/>
      <c r="T2166" s="377"/>
      <c r="U2166" s="378">
        <f t="shared" si="297"/>
        <v>0</v>
      </c>
      <c r="V2166" s="379"/>
      <c r="W2166" s="380"/>
      <c r="X2166" s="380"/>
      <c r="Y2166" s="380"/>
      <c r="Z2166" s="379"/>
      <c r="AA2166" s="381"/>
      <c r="AB2166" s="379"/>
      <c r="AC2166" s="380"/>
      <c r="AD2166" s="382">
        <f t="shared" si="304"/>
        <v>0</v>
      </c>
      <c r="AE2166" s="383">
        <f t="shared" si="305"/>
        <v>0</v>
      </c>
      <c r="AF2166" s="379"/>
      <c r="AG2166" s="381"/>
      <c r="AH2166" s="379"/>
      <c r="AI2166" s="381"/>
      <c r="AJ2166" s="384" t="str">
        <f t="shared" si="298"/>
        <v/>
      </c>
      <c r="AK2166" s="385" t="str">
        <f t="shared" si="299"/>
        <v/>
      </c>
      <c r="AL2166" s="388" t="str">
        <f t="shared" si="300"/>
        <v/>
      </c>
      <c r="AM2166" s="389" t="str">
        <f t="shared" si="301"/>
        <v/>
      </c>
      <c r="AN2166" s="388" t="str">
        <f t="shared" si="302"/>
        <v/>
      </c>
      <c r="AO2166" s="389" t="str">
        <f t="shared" si="303"/>
        <v/>
      </c>
      <c r="AP2166" s="423"/>
      <c r="AQ2166" s="423"/>
      <c r="AR2166" s="431" t="e">
        <f>VLOOKUP($B2166,'acc names'!$C$2:$D$12102,2,FALSE)</f>
        <v>#N/A</v>
      </c>
      <c r="AS2166" s="431" t="e">
        <f>VLOOKUP($AQ2166,software!$A$1:$B$14605,2,FALSE)</f>
        <v>#N/A</v>
      </c>
      <c r="AT2166" s="423"/>
      <c r="AV2166" s="423"/>
    </row>
    <row r="2167" spans="1:48" ht="12.75" x14ac:dyDescent="0.2">
      <c r="A2167" s="101"/>
      <c r="B2167" s="42"/>
      <c r="C2167" s="142"/>
      <c r="D2167" s="143"/>
      <c r="E2167" s="107"/>
      <c r="F2167" s="46"/>
      <c r="G2167" s="46"/>
      <c r="H2167" s="46"/>
      <c r="I2167" s="46"/>
      <c r="J2167" s="46"/>
      <c r="K2167" s="46"/>
      <c r="L2167" s="139"/>
      <c r="M2167" s="41"/>
      <c r="N2167" s="45"/>
      <c r="O2167" s="47"/>
      <c r="P2167" s="43"/>
      <c r="Q2167" s="71" t="e">
        <f>VLOOKUP(N2167,'error categories'!$A$2:$D$54,4,FALSE)</f>
        <v>#N/A</v>
      </c>
      <c r="R2167" s="72" t="e">
        <f>VLOOKUP(N2167,'error categories'!$A$2:$D$54,3,FALSE)</f>
        <v>#N/A</v>
      </c>
      <c r="S2167" s="374"/>
      <c r="T2167" s="377"/>
      <c r="U2167" s="378">
        <f t="shared" si="297"/>
        <v>0</v>
      </c>
      <c r="V2167" s="379"/>
      <c r="W2167" s="380"/>
      <c r="X2167" s="380"/>
      <c r="Y2167" s="380"/>
      <c r="Z2167" s="379"/>
      <c r="AA2167" s="381"/>
      <c r="AB2167" s="379"/>
      <c r="AC2167" s="380"/>
      <c r="AD2167" s="382">
        <f t="shared" si="304"/>
        <v>0</v>
      </c>
      <c r="AE2167" s="383">
        <f t="shared" si="305"/>
        <v>0</v>
      </c>
      <c r="AF2167" s="379"/>
      <c r="AG2167" s="381"/>
      <c r="AH2167" s="379"/>
      <c r="AI2167" s="381"/>
      <c r="AJ2167" s="384" t="str">
        <f t="shared" si="298"/>
        <v/>
      </c>
      <c r="AK2167" s="385" t="str">
        <f t="shared" si="299"/>
        <v/>
      </c>
      <c r="AL2167" s="388" t="str">
        <f t="shared" si="300"/>
        <v/>
      </c>
      <c r="AM2167" s="389" t="str">
        <f t="shared" si="301"/>
        <v/>
      </c>
      <c r="AN2167" s="388" t="str">
        <f t="shared" si="302"/>
        <v/>
      </c>
      <c r="AO2167" s="389" t="str">
        <f t="shared" si="303"/>
        <v/>
      </c>
      <c r="AP2167" s="423"/>
      <c r="AQ2167" s="423"/>
      <c r="AR2167" s="431" t="e">
        <f>VLOOKUP($B2167,'acc names'!$C$2:$D$12102,2,FALSE)</f>
        <v>#N/A</v>
      </c>
      <c r="AS2167" s="431" t="e">
        <f>VLOOKUP($AQ2167,software!$A$1:$B$14605,2,FALSE)</f>
        <v>#N/A</v>
      </c>
      <c r="AT2167" s="423"/>
      <c r="AV2167" s="423"/>
    </row>
    <row r="2168" spans="1:48" ht="12.75" x14ac:dyDescent="0.2">
      <c r="A2168" s="101"/>
      <c r="B2168" s="42"/>
      <c r="C2168" s="142"/>
      <c r="D2168" s="143"/>
      <c r="E2168" s="107"/>
      <c r="F2168" s="46"/>
      <c r="G2168" s="46"/>
      <c r="H2168" s="46"/>
      <c r="I2168" s="46"/>
      <c r="J2168" s="46"/>
      <c r="K2168" s="46"/>
      <c r="L2168" s="139"/>
      <c r="M2168" s="41"/>
      <c r="N2168" s="45"/>
      <c r="O2168" s="47"/>
      <c r="P2168" s="43"/>
      <c r="Q2168" s="71" t="e">
        <f>VLOOKUP(N2168,'error categories'!$A$2:$D$54,4,FALSE)</f>
        <v>#N/A</v>
      </c>
      <c r="R2168" s="72" t="e">
        <f>VLOOKUP(N2168,'error categories'!$A$2:$D$54,3,FALSE)</f>
        <v>#N/A</v>
      </c>
      <c r="S2168" s="374"/>
      <c r="T2168" s="377"/>
      <c r="U2168" s="378">
        <f t="shared" si="297"/>
        <v>0</v>
      </c>
      <c r="V2168" s="379"/>
      <c r="W2168" s="380"/>
      <c r="X2168" s="380"/>
      <c r="Y2168" s="380"/>
      <c r="Z2168" s="379"/>
      <c r="AA2168" s="381"/>
      <c r="AB2168" s="379"/>
      <c r="AC2168" s="380"/>
      <c r="AD2168" s="382">
        <f t="shared" si="304"/>
        <v>0</v>
      </c>
      <c r="AE2168" s="383">
        <f t="shared" si="305"/>
        <v>0</v>
      </c>
      <c r="AF2168" s="379"/>
      <c r="AG2168" s="381"/>
      <c r="AH2168" s="379"/>
      <c r="AI2168" s="381"/>
      <c r="AJ2168" s="384" t="str">
        <f t="shared" si="298"/>
        <v/>
      </c>
      <c r="AK2168" s="385" t="str">
        <f t="shared" si="299"/>
        <v/>
      </c>
      <c r="AL2168" s="388" t="str">
        <f t="shared" si="300"/>
        <v/>
      </c>
      <c r="AM2168" s="389" t="str">
        <f t="shared" si="301"/>
        <v/>
      </c>
      <c r="AN2168" s="388" t="str">
        <f t="shared" si="302"/>
        <v/>
      </c>
      <c r="AO2168" s="389" t="str">
        <f t="shared" si="303"/>
        <v/>
      </c>
      <c r="AP2168" s="423"/>
      <c r="AQ2168" s="423"/>
      <c r="AR2168" s="431" t="e">
        <f>VLOOKUP($B2168,'acc names'!$C$2:$D$12102,2,FALSE)</f>
        <v>#N/A</v>
      </c>
      <c r="AS2168" s="431" t="e">
        <f>VLOOKUP($AQ2168,software!$A$1:$B$14605,2,FALSE)</f>
        <v>#N/A</v>
      </c>
      <c r="AT2168" s="423"/>
      <c r="AV2168" s="423"/>
    </row>
    <row r="2169" spans="1:48" ht="12.75" x14ac:dyDescent="0.2">
      <c r="A2169" s="101"/>
      <c r="B2169" s="42"/>
      <c r="C2169" s="142"/>
      <c r="D2169" s="143"/>
      <c r="E2169" s="107"/>
      <c r="F2169" s="46"/>
      <c r="G2169" s="46"/>
      <c r="H2169" s="46"/>
      <c r="I2169" s="46"/>
      <c r="J2169" s="46"/>
      <c r="K2169" s="46"/>
      <c r="L2169" s="139"/>
      <c r="M2169" s="41"/>
      <c r="N2169" s="45"/>
      <c r="O2169" s="47"/>
      <c r="P2169" s="43"/>
      <c r="Q2169" s="71" t="e">
        <f>VLOOKUP(N2169,'error categories'!$A$2:$D$54,4,FALSE)</f>
        <v>#N/A</v>
      </c>
      <c r="R2169" s="72" t="e">
        <f>VLOOKUP(N2169,'error categories'!$A$2:$D$54,3,FALSE)</f>
        <v>#N/A</v>
      </c>
      <c r="S2169" s="374"/>
      <c r="T2169" s="377"/>
      <c r="U2169" s="378">
        <f t="shared" si="297"/>
        <v>0</v>
      </c>
      <c r="V2169" s="379"/>
      <c r="W2169" s="380"/>
      <c r="X2169" s="380"/>
      <c r="Y2169" s="380"/>
      <c r="Z2169" s="379"/>
      <c r="AA2169" s="381"/>
      <c r="AB2169" s="379"/>
      <c r="AC2169" s="380"/>
      <c r="AD2169" s="382">
        <f t="shared" si="304"/>
        <v>0</v>
      </c>
      <c r="AE2169" s="383">
        <f t="shared" si="305"/>
        <v>0</v>
      </c>
      <c r="AF2169" s="379"/>
      <c r="AG2169" s="381"/>
      <c r="AH2169" s="379"/>
      <c r="AI2169" s="381"/>
      <c r="AJ2169" s="384" t="str">
        <f t="shared" si="298"/>
        <v/>
      </c>
      <c r="AK2169" s="385" t="str">
        <f t="shared" si="299"/>
        <v/>
      </c>
      <c r="AL2169" s="388" t="str">
        <f t="shared" si="300"/>
        <v/>
      </c>
      <c r="AM2169" s="389" t="str">
        <f t="shared" si="301"/>
        <v/>
      </c>
      <c r="AN2169" s="388" t="str">
        <f t="shared" si="302"/>
        <v/>
      </c>
      <c r="AO2169" s="389" t="str">
        <f t="shared" si="303"/>
        <v/>
      </c>
      <c r="AP2169" s="423"/>
      <c r="AQ2169" s="423"/>
      <c r="AR2169" s="431" t="e">
        <f>VLOOKUP($B2169,'acc names'!$C$2:$D$12102,2,FALSE)</f>
        <v>#N/A</v>
      </c>
      <c r="AS2169" s="431" t="e">
        <f>VLOOKUP($AQ2169,software!$A$1:$B$14605,2,FALSE)</f>
        <v>#N/A</v>
      </c>
      <c r="AT2169" s="423"/>
      <c r="AV2169" s="423"/>
    </row>
    <row r="2170" spans="1:48" ht="12.75" x14ac:dyDescent="0.2">
      <c r="A2170" s="101"/>
      <c r="B2170" s="42"/>
      <c r="C2170" s="142"/>
      <c r="D2170" s="143"/>
      <c r="E2170" s="107"/>
      <c r="F2170" s="46"/>
      <c r="G2170" s="46"/>
      <c r="H2170" s="46"/>
      <c r="I2170" s="46"/>
      <c r="J2170" s="46"/>
      <c r="K2170" s="46"/>
      <c r="L2170" s="139"/>
      <c r="M2170" s="41"/>
      <c r="N2170" s="45"/>
      <c r="O2170" s="47"/>
      <c r="P2170" s="43"/>
      <c r="Q2170" s="71" t="e">
        <f>VLOOKUP(N2170,'error categories'!$A$2:$D$54,4,FALSE)</f>
        <v>#N/A</v>
      </c>
      <c r="R2170" s="72" t="e">
        <f>VLOOKUP(N2170,'error categories'!$A$2:$D$54,3,FALSE)</f>
        <v>#N/A</v>
      </c>
      <c r="S2170" s="374"/>
      <c r="T2170" s="377"/>
      <c r="U2170" s="378">
        <f t="shared" si="297"/>
        <v>0</v>
      </c>
      <c r="V2170" s="379"/>
      <c r="W2170" s="380"/>
      <c r="X2170" s="380"/>
      <c r="Y2170" s="380"/>
      <c r="Z2170" s="379"/>
      <c r="AA2170" s="381"/>
      <c r="AB2170" s="379"/>
      <c r="AC2170" s="380"/>
      <c r="AD2170" s="382">
        <f t="shared" si="304"/>
        <v>0</v>
      </c>
      <c r="AE2170" s="383">
        <f t="shared" si="305"/>
        <v>0</v>
      </c>
      <c r="AF2170" s="379"/>
      <c r="AG2170" s="381"/>
      <c r="AH2170" s="379"/>
      <c r="AI2170" s="381"/>
      <c r="AJ2170" s="384" t="str">
        <f t="shared" si="298"/>
        <v/>
      </c>
      <c r="AK2170" s="385" t="str">
        <f t="shared" si="299"/>
        <v/>
      </c>
      <c r="AL2170" s="388" t="str">
        <f t="shared" si="300"/>
        <v/>
      </c>
      <c r="AM2170" s="389" t="str">
        <f t="shared" si="301"/>
        <v/>
      </c>
      <c r="AN2170" s="388" t="str">
        <f t="shared" si="302"/>
        <v/>
      </c>
      <c r="AO2170" s="389" t="str">
        <f t="shared" si="303"/>
        <v/>
      </c>
      <c r="AP2170" s="423"/>
      <c r="AQ2170" s="423"/>
      <c r="AR2170" s="431" t="e">
        <f>VLOOKUP($B2170,'acc names'!$C$2:$D$12102,2,FALSE)</f>
        <v>#N/A</v>
      </c>
      <c r="AS2170" s="431" t="e">
        <f>VLOOKUP($AQ2170,software!$A$1:$B$14605,2,FALSE)</f>
        <v>#N/A</v>
      </c>
      <c r="AT2170" s="423"/>
      <c r="AV2170" s="423"/>
    </row>
    <row r="2171" spans="1:48" ht="12.75" x14ac:dyDescent="0.2">
      <c r="A2171" s="101"/>
      <c r="B2171" s="42"/>
      <c r="C2171" s="142"/>
      <c r="D2171" s="143"/>
      <c r="E2171" s="107"/>
      <c r="F2171" s="46"/>
      <c r="G2171" s="46"/>
      <c r="H2171" s="46"/>
      <c r="I2171" s="46"/>
      <c r="J2171" s="46"/>
      <c r="K2171" s="46"/>
      <c r="L2171" s="139"/>
      <c r="M2171" s="41"/>
      <c r="N2171" s="45"/>
      <c r="O2171" s="47"/>
      <c r="P2171" s="43"/>
      <c r="Q2171" s="71" t="e">
        <f>VLOOKUP(N2171,'error categories'!$A$2:$D$54,4,FALSE)</f>
        <v>#N/A</v>
      </c>
      <c r="R2171" s="72" t="e">
        <f>VLOOKUP(N2171,'error categories'!$A$2:$D$54,3,FALSE)</f>
        <v>#N/A</v>
      </c>
      <c r="S2171" s="374"/>
      <c r="T2171" s="377"/>
      <c r="U2171" s="378">
        <f t="shared" si="297"/>
        <v>0</v>
      </c>
      <c r="V2171" s="379"/>
      <c r="W2171" s="380"/>
      <c r="X2171" s="380"/>
      <c r="Y2171" s="380"/>
      <c r="Z2171" s="379"/>
      <c r="AA2171" s="381"/>
      <c r="AB2171" s="379"/>
      <c r="AC2171" s="380"/>
      <c r="AD2171" s="382">
        <f t="shared" si="304"/>
        <v>0</v>
      </c>
      <c r="AE2171" s="383">
        <f t="shared" si="305"/>
        <v>0</v>
      </c>
      <c r="AF2171" s="379"/>
      <c r="AG2171" s="381"/>
      <c r="AH2171" s="379"/>
      <c r="AI2171" s="381"/>
      <c r="AJ2171" s="384" t="str">
        <f t="shared" si="298"/>
        <v/>
      </c>
      <c r="AK2171" s="385" t="str">
        <f t="shared" si="299"/>
        <v/>
      </c>
      <c r="AL2171" s="388" t="str">
        <f t="shared" si="300"/>
        <v/>
      </c>
      <c r="AM2171" s="389" t="str">
        <f t="shared" si="301"/>
        <v/>
      </c>
      <c r="AN2171" s="388" t="str">
        <f t="shared" si="302"/>
        <v/>
      </c>
      <c r="AO2171" s="389" t="str">
        <f t="shared" si="303"/>
        <v/>
      </c>
      <c r="AP2171" s="423"/>
      <c r="AQ2171" s="423"/>
      <c r="AR2171" s="431" t="e">
        <f>VLOOKUP($B2171,'acc names'!$C$2:$D$12102,2,FALSE)</f>
        <v>#N/A</v>
      </c>
      <c r="AS2171" s="431" t="e">
        <f>VLOOKUP($AQ2171,software!$A$1:$B$14605,2,FALSE)</f>
        <v>#N/A</v>
      </c>
      <c r="AT2171" s="423"/>
      <c r="AV2171" s="423"/>
    </row>
    <row r="2172" spans="1:48" ht="12.75" x14ac:dyDescent="0.2">
      <c r="A2172" s="101"/>
      <c r="B2172" s="42"/>
      <c r="C2172" s="142"/>
      <c r="D2172" s="143"/>
      <c r="E2172" s="107"/>
      <c r="F2172" s="46"/>
      <c r="G2172" s="46"/>
      <c r="H2172" s="46"/>
      <c r="I2172" s="46"/>
      <c r="J2172" s="46"/>
      <c r="K2172" s="46"/>
      <c r="L2172" s="139"/>
      <c r="M2172" s="41"/>
      <c r="N2172" s="45"/>
      <c r="O2172" s="47"/>
      <c r="P2172" s="43"/>
      <c r="Q2172" s="71" t="e">
        <f>VLOOKUP(N2172,'error categories'!$A$2:$D$54,4,FALSE)</f>
        <v>#N/A</v>
      </c>
      <c r="R2172" s="72" t="e">
        <f>VLOOKUP(N2172,'error categories'!$A$2:$D$54,3,FALSE)</f>
        <v>#N/A</v>
      </c>
      <c r="S2172" s="374"/>
      <c r="T2172" s="377"/>
      <c r="U2172" s="378">
        <f t="shared" si="297"/>
        <v>0</v>
      </c>
      <c r="V2172" s="390"/>
      <c r="W2172" s="391"/>
      <c r="X2172" s="380"/>
      <c r="Y2172" s="380"/>
      <c r="Z2172" s="390"/>
      <c r="AA2172" s="392"/>
      <c r="AB2172" s="393"/>
      <c r="AC2172" s="394"/>
      <c r="AD2172" s="382">
        <f t="shared" si="304"/>
        <v>0</v>
      </c>
      <c r="AE2172" s="383">
        <f t="shared" si="305"/>
        <v>0</v>
      </c>
      <c r="AF2172" s="379"/>
      <c r="AG2172" s="381"/>
      <c r="AH2172" s="379"/>
      <c r="AI2172" s="381"/>
      <c r="AJ2172" s="384" t="str">
        <f t="shared" si="298"/>
        <v/>
      </c>
      <c r="AK2172" s="385" t="str">
        <f t="shared" si="299"/>
        <v/>
      </c>
      <c r="AL2172" s="388" t="str">
        <f t="shared" si="300"/>
        <v/>
      </c>
      <c r="AM2172" s="389" t="str">
        <f t="shared" si="301"/>
        <v/>
      </c>
      <c r="AN2172" s="388" t="str">
        <f t="shared" si="302"/>
        <v/>
      </c>
      <c r="AO2172" s="389" t="str">
        <f t="shared" si="303"/>
        <v/>
      </c>
      <c r="AP2172" s="423"/>
      <c r="AQ2172" s="423"/>
      <c r="AR2172" s="431" t="e">
        <f>VLOOKUP($B2172,'acc names'!$C$2:$D$12102,2,FALSE)</f>
        <v>#N/A</v>
      </c>
      <c r="AS2172" s="431" t="e">
        <f>VLOOKUP($AQ2172,software!$A$1:$B$14605,2,FALSE)</f>
        <v>#N/A</v>
      </c>
      <c r="AT2172" s="423"/>
      <c r="AV2172" s="423"/>
    </row>
    <row r="2173" spans="1:48" ht="12.75" x14ac:dyDescent="0.2">
      <c r="A2173" s="101"/>
      <c r="B2173" s="42"/>
      <c r="C2173" s="142"/>
      <c r="D2173" s="143"/>
      <c r="E2173" s="107"/>
      <c r="F2173" s="46"/>
      <c r="G2173" s="46"/>
      <c r="H2173" s="46"/>
      <c r="I2173" s="46"/>
      <c r="J2173" s="46"/>
      <c r="K2173" s="46"/>
      <c r="L2173" s="139"/>
      <c r="M2173" s="41"/>
      <c r="N2173" s="45"/>
      <c r="O2173" s="47"/>
      <c r="P2173" s="43"/>
      <c r="Q2173" s="71" t="e">
        <f>VLOOKUP(N2173,'error categories'!$A$2:$D$54,4,FALSE)</f>
        <v>#N/A</v>
      </c>
      <c r="R2173" s="72" t="e">
        <f>VLOOKUP(N2173,'error categories'!$A$2:$D$54,3,FALSE)</f>
        <v>#N/A</v>
      </c>
      <c r="S2173" s="374"/>
      <c r="T2173" s="377"/>
      <c r="U2173" s="378">
        <f t="shared" si="297"/>
        <v>0</v>
      </c>
      <c r="V2173" s="390"/>
      <c r="W2173" s="391"/>
      <c r="X2173" s="380"/>
      <c r="Y2173" s="380"/>
      <c r="Z2173" s="390"/>
      <c r="AA2173" s="392"/>
      <c r="AB2173" s="393"/>
      <c r="AC2173" s="394"/>
      <c r="AD2173" s="382">
        <f t="shared" si="304"/>
        <v>0</v>
      </c>
      <c r="AE2173" s="383">
        <f t="shared" si="305"/>
        <v>0</v>
      </c>
      <c r="AF2173" s="379"/>
      <c r="AG2173" s="381"/>
      <c r="AH2173" s="379"/>
      <c r="AI2173" s="381"/>
      <c r="AJ2173" s="384" t="str">
        <f t="shared" si="298"/>
        <v/>
      </c>
      <c r="AK2173" s="385" t="str">
        <f t="shared" si="299"/>
        <v/>
      </c>
      <c r="AL2173" s="388" t="str">
        <f t="shared" si="300"/>
        <v/>
      </c>
      <c r="AM2173" s="389" t="str">
        <f t="shared" si="301"/>
        <v/>
      </c>
      <c r="AN2173" s="388" t="str">
        <f t="shared" si="302"/>
        <v/>
      </c>
      <c r="AO2173" s="389" t="str">
        <f t="shared" si="303"/>
        <v/>
      </c>
      <c r="AP2173" s="423"/>
      <c r="AQ2173" s="423"/>
      <c r="AR2173" s="431" t="e">
        <f>VLOOKUP($B2173,'acc names'!$C$2:$D$12102,2,FALSE)</f>
        <v>#N/A</v>
      </c>
      <c r="AS2173" s="431" t="e">
        <f>VLOOKUP($AQ2173,software!$A$1:$B$14605,2,FALSE)</f>
        <v>#N/A</v>
      </c>
      <c r="AT2173" s="423"/>
      <c r="AV2173" s="423"/>
    </row>
    <row r="2174" spans="1:48" ht="12.75" x14ac:dyDescent="0.2">
      <c r="A2174" s="101"/>
      <c r="B2174" s="42"/>
      <c r="C2174" s="142"/>
      <c r="D2174" s="143"/>
      <c r="E2174" s="107"/>
      <c r="F2174" s="46"/>
      <c r="G2174" s="46"/>
      <c r="H2174" s="46"/>
      <c r="I2174" s="46"/>
      <c r="J2174" s="46"/>
      <c r="K2174" s="46"/>
      <c r="L2174" s="139"/>
      <c r="M2174" s="41"/>
      <c r="N2174" s="45"/>
      <c r="O2174" s="47"/>
      <c r="P2174" s="43"/>
      <c r="Q2174" s="71" t="e">
        <f>VLOOKUP(N2174,'error categories'!$A$2:$D$54,4,FALSE)</f>
        <v>#N/A</v>
      </c>
      <c r="R2174" s="72" t="e">
        <f>VLOOKUP(N2174,'error categories'!$A$2:$D$54,3,FALSE)</f>
        <v>#N/A</v>
      </c>
      <c r="S2174" s="374"/>
      <c r="T2174" s="377"/>
      <c r="U2174" s="378">
        <f t="shared" si="297"/>
        <v>0</v>
      </c>
      <c r="V2174" s="379"/>
      <c r="W2174" s="380"/>
      <c r="X2174" s="380"/>
      <c r="Y2174" s="380"/>
      <c r="Z2174" s="379"/>
      <c r="AA2174" s="381"/>
      <c r="AB2174" s="379"/>
      <c r="AC2174" s="380"/>
      <c r="AD2174" s="382">
        <f t="shared" si="304"/>
        <v>0</v>
      </c>
      <c r="AE2174" s="383">
        <f t="shared" si="305"/>
        <v>0</v>
      </c>
      <c r="AF2174" s="379"/>
      <c r="AG2174" s="381"/>
      <c r="AH2174" s="379"/>
      <c r="AI2174" s="381"/>
      <c r="AJ2174" s="384" t="str">
        <f t="shared" si="298"/>
        <v/>
      </c>
      <c r="AK2174" s="385" t="str">
        <f t="shared" si="299"/>
        <v/>
      </c>
      <c r="AL2174" s="388" t="str">
        <f t="shared" si="300"/>
        <v/>
      </c>
      <c r="AM2174" s="389" t="str">
        <f t="shared" si="301"/>
        <v/>
      </c>
      <c r="AN2174" s="388" t="str">
        <f t="shared" si="302"/>
        <v/>
      </c>
      <c r="AO2174" s="389" t="str">
        <f t="shared" si="303"/>
        <v/>
      </c>
      <c r="AP2174" s="423"/>
      <c r="AQ2174" s="423"/>
      <c r="AR2174" s="431" t="e">
        <f>VLOOKUP($B2174,'acc names'!$C$2:$D$12102,2,FALSE)</f>
        <v>#N/A</v>
      </c>
      <c r="AS2174" s="431" t="e">
        <f>VLOOKUP($AQ2174,software!$A$1:$B$14605,2,FALSE)</f>
        <v>#N/A</v>
      </c>
      <c r="AT2174" s="423"/>
      <c r="AV2174" s="423"/>
    </row>
    <row r="2175" spans="1:48" ht="12.75" x14ac:dyDescent="0.2">
      <c r="A2175" s="101"/>
      <c r="B2175" s="42"/>
      <c r="C2175" s="142"/>
      <c r="D2175" s="143"/>
      <c r="E2175" s="107"/>
      <c r="F2175" s="46"/>
      <c r="G2175" s="46"/>
      <c r="H2175" s="46"/>
      <c r="I2175" s="46"/>
      <c r="J2175" s="46"/>
      <c r="K2175" s="46"/>
      <c r="L2175" s="139"/>
      <c r="M2175" s="41"/>
      <c r="N2175" s="45"/>
      <c r="O2175" s="47"/>
      <c r="P2175" s="43"/>
      <c r="Q2175" s="71" t="e">
        <f>VLOOKUP(N2175,'error categories'!$A$2:$D$54,4,FALSE)</f>
        <v>#N/A</v>
      </c>
      <c r="R2175" s="72" t="e">
        <f>VLOOKUP(N2175,'error categories'!$A$2:$D$54,3,FALSE)</f>
        <v>#N/A</v>
      </c>
      <c r="S2175" s="374"/>
      <c r="T2175" s="377"/>
      <c r="U2175" s="378">
        <f t="shared" si="297"/>
        <v>0</v>
      </c>
      <c r="V2175" s="379"/>
      <c r="W2175" s="380"/>
      <c r="X2175" s="380"/>
      <c r="Y2175" s="380"/>
      <c r="Z2175" s="379"/>
      <c r="AA2175" s="381"/>
      <c r="AB2175" s="379"/>
      <c r="AC2175" s="380"/>
      <c r="AD2175" s="382">
        <f t="shared" si="304"/>
        <v>0</v>
      </c>
      <c r="AE2175" s="383">
        <f t="shared" si="305"/>
        <v>0</v>
      </c>
      <c r="AF2175" s="379"/>
      <c r="AG2175" s="381"/>
      <c r="AH2175" s="379"/>
      <c r="AI2175" s="381"/>
      <c r="AJ2175" s="384" t="str">
        <f t="shared" si="298"/>
        <v/>
      </c>
      <c r="AK2175" s="385" t="str">
        <f t="shared" si="299"/>
        <v/>
      </c>
      <c r="AL2175" s="388" t="str">
        <f t="shared" si="300"/>
        <v/>
      </c>
      <c r="AM2175" s="389" t="str">
        <f t="shared" si="301"/>
        <v/>
      </c>
      <c r="AN2175" s="388" t="str">
        <f t="shared" si="302"/>
        <v/>
      </c>
      <c r="AO2175" s="389" t="str">
        <f t="shared" si="303"/>
        <v/>
      </c>
      <c r="AP2175" s="423"/>
      <c r="AQ2175" s="423"/>
      <c r="AR2175" s="431" t="e">
        <f>VLOOKUP($B2175,'acc names'!$C$2:$D$12102,2,FALSE)</f>
        <v>#N/A</v>
      </c>
      <c r="AS2175" s="431" t="e">
        <f>VLOOKUP($AQ2175,software!$A$1:$B$14605,2,FALSE)</f>
        <v>#N/A</v>
      </c>
      <c r="AT2175" s="423"/>
      <c r="AV2175" s="423"/>
    </row>
    <row r="2176" spans="1:48" ht="12.75" x14ac:dyDescent="0.2">
      <c r="A2176" s="101"/>
      <c r="B2176" s="42"/>
      <c r="C2176" s="142"/>
      <c r="D2176" s="143"/>
      <c r="E2176" s="107"/>
      <c r="F2176" s="46"/>
      <c r="G2176" s="46"/>
      <c r="H2176" s="46"/>
      <c r="I2176" s="46"/>
      <c r="J2176" s="46"/>
      <c r="K2176" s="46"/>
      <c r="L2176" s="139"/>
      <c r="M2176" s="41"/>
      <c r="N2176" s="45"/>
      <c r="O2176" s="47"/>
      <c r="P2176" s="43"/>
      <c r="Q2176" s="71" t="e">
        <f>VLOOKUP(N2176,'error categories'!$A$2:$D$54,4,FALSE)</f>
        <v>#N/A</v>
      </c>
      <c r="R2176" s="72" t="e">
        <f>VLOOKUP(N2176,'error categories'!$A$2:$D$54,3,FALSE)</f>
        <v>#N/A</v>
      </c>
      <c r="S2176" s="374"/>
      <c r="T2176" s="377"/>
      <c r="U2176" s="378">
        <f t="shared" si="297"/>
        <v>0</v>
      </c>
      <c r="V2176" s="379"/>
      <c r="W2176" s="380"/>
      <c r="X2176" s="380"/>
      <c r="Y2176" s="380"/>
      <c r="Z2176" s="379"/>
      <c r="AA2176" s="381"/>
      <c r="AB2176" s="379"/>
      <c r="AC2176" s="380"/>
      <c r="AD2176" s="382">
        <f t="shared" si="304"/>
        <v>0</v>
      </c>
      <c r="AE2176" s="383">
        <f t="shared" si="305"/>
        <v>0</v>
      </c>
      <c r="AF2176" s="379"/>
      <c r="AG2176" s="381"/>
      <c r="AH2176" s="379"/>
      <c r="AI2176" s="381"/>
      <c r="AJ2176" s="384" t="str">
        <f t="shared" si="298"/>
        <v/>
      </c>
      <c r="AK2176" s="385" t="str">
        <f t="shared" si="299"/>
        <v/>
      </c>
      <c r="AL2176" s="388" t="str">
        <f t="shared" si="300"/>
        <v/>
      </c>
      <c r="AM2176" s="389" t="str">
        <f t="shared" si="301"/>
        <v/>
      </c>
      <c r="AN2176" s="388" t="str">
        <f t="shared" si="302"/>
        <v/>
      </c>
      <c r="AO2176" s="389" t="str">
        <f t="shared" si="303"/>
        <v/>
      </c>
      <c r="AP2176" s="423"/>
      <c r="AQ2176" s="423"/>
      <c r="AR2176" s="431" t="e">
        <f>VLOOKUP($B2176,'acc names'!$C$2:$D$12102,2,FALSE)</f>
        <v>#N/A</v>
      </c>
      <c r="AS2176" s="431" t="e">
        <f>VLOOKUP($AQ2176,software!$A$1:$B$14605,2,FALSE)</f>
        <v>#N/A</v>
      </c>
      <c r="AT2176" s="423"/>
      <c r="AV2176" s="423"/>
    </row>
    <row r="2177" spans="1:48" ht="12.75" x14ac:dyDescent="0.2">
      <c r="A2177" s="101"/>
      <c r="B2177" s="42"/>
      <c r="C2177" s="142"/>
      <c r="D2177" s="143"/>
      <c r="E2177" s="107"/>
      <c r="F2177" s="46"/>
      <c r="G2177" s="46"/>
      <c r="H2177" s="46"/>
      <c r="I2177" s="46"/>
      <c r="J2177" s="46"/>
      <c r="K2177" s="46"/>
      <c r="L2177" s="139"/>
      <c r="M2177" s="41"/>
      <c r="N2177" s="45"/>
      <c r="O2177" s="47"/>
      <c r="P2177" s="43"/>
      <c r="Q2177" s="71" t="e">
        <f>VLOOKUP(N2177,'error categories'!$A$2:$D$54,4,FALSE)</f>
        <v>#N/A</v>
      </c>
      <c r="R2177" s="72" t="e">
        <f>VLOOKUP(N2177,'error categories'!$A$2:$D$54,3,FALSE)</f>
        <v>#N/A</v>
      </c>
      <c r="S2177" s="374"/>
      <c r="T2177" s="377"/>
      <c r="U2177" s="378">
        <f t="shared" si="297"/>
        <v>0</v>
      </c>
      <c r="V2177" s="390"/>
      <c r="W2177" s="391"/>
      <c r="X2177" s="380"/>
      <c r="Y2177" s="380"/>
      <c r="Z2177" s="390"/>
      <c r="AA2177" s="392"/>
      <c r="AB2177" s="393"/>
      <c r="AC2177" s="394"/>
      <c r="AD2177" s="382">
        <f t="shared" si="304"/>
        <v>0</v>
      </c>
      <c r="AE2177" s="383">
        <f t="shared" si="305"/>
        <v>0</v>
      </c>
      <c r="AF2177" s="379"/>
      <c r="AG2177" s="381"/>
      <c r="AH2177" s="379"/>
      <c r="AI2177" s="381"/>
      <c r="AJ2177" s="384" t="str">
        <f t="shared" si="298"/>
        <v/>
      </c>
      <c r="AK2177" s="385" t="str">
        <f t="shared" si="299"/>
        <v/>
      </c>
      <c r="AL2177" s="388" t="str">
        <f t="shared" si="300"/>
        <v/>
      </c>
      <c r="AM2177" s="389" t="str">
        <f t="shared" si="301"/>
        <v/>
      </c>
      <c r="AN2177" s="388" t="str">
        <f t="shared" si="302"/>
        <v/>
      </c>
      <c r="AO2177" s="389" t="str">
        <f t="shared" si="303"/>
        <v/>
      </c>
      <c r="AP2177" s="423"/>
      <c r="AQ2177" s="423"/>
      <c r="AR2177" s="431" t="e">
        <f>VLOOKUP($B2177,'acc names'!$C$2:$D$12102,2,FALSE)</f>
        <v>#N/A</v>
      </c>
      <c r="AS2177" s="431" t="e">
        <f>VLOOKUP($AQ2177,software!$A$1:$B$14605,2,FALSE)</f>
        <v>#N/A</v>
      </c>
      <c r="AT2177" s="423"/>
      <c r="AV2177" s="423"/>
    </row>
    <row r="2178" spans="1:48" ht="12.75" x14ac:dyDescent="0.2">
      <c r="A2178" s="101"/>
      <c r="B2178" s="42"/>
      <c r="C2178" s="142"/>
      <c r="D2178" s="143"/>
      <c r="E2178" s="107"/>
      <c r="F2178" s="46"/>
      <c r="G2178" s="46"/>
      <c r="H2178" s="46"/>
      <c r="I2178" s="46"/>
      <c r="J2178" s="46"/>
      <c r="K2178" s="46"/>
      <c r="L2178" s="139"/>
      <c r="M2178" s="41"/>
      <c r="N2178" s="45"/>
      <c r="O2178" s="47"/>
      <c r="P2178" s="43"/>
      <c r="Q2178" s="71" t="e">
        <f>VLOOKUP(N2178,'error categories'!$A$2:$D$54,4,FALSE)</f>
        <v>#N/A</v>
      </c>
      <c r="R2178" s="72" t="e">
        <f>VLOOKUP(N2178,'error categories'!$A$2:$D$54,3,FALSE)</f>
        <v>#N/A</v>
      </c>
      <c r="S2178" s="374"/>
      <c r="T2178" s="377"/>
      <c r="U2178" s="378">
        <f t="shared" si="297"/>
        <v>0</v>
      </c>
      <c r="V2178" s="379"/>
      <c r="W2178" s="380"/>
      <c r="X2178" s="380"/>
      <c r="Y2178" s="380"/>
      <c r="Z2178" s="379"/>
      <c r="AA2178" s="381"/>
      <c r="AB2178" s="379"/>
      <c r="AC2178" s="380"/>
      <c r="AD2178" s="382">
        <f t="shared" si="304"/>
        <v>0</v>
      </c>
      <c r="AE2178" s="383">
        <f t="shared" si="305"/>
        <v>0</v>
      </c>
      <c r="AF2178" s="379"/>
      <c r="AG2178" s="381"/>
      <c r="AH2178" s="379"/>
      <c r="AI2178" s="381"/>
      <c r="AJ2178" s="384" t="str">
        <f t="shared" si="298"/>
        <v/>
      </c>
      <c r="AK2178" s="385" t="str">
        <f t="shared" si="299"/>
        <v/>
      </c>
      <c r="AL2178" s="388" t="str">
        <f t="shared" si="300"/>
        <v/>
      </c>
      <c r="AM2178" s="389" t="str">
        <f t="shared" si="301"/>
        <v/>
      </c>
      <c r="AN2178" s="388" t="str">
        <f t="shared" si="302"/>
        <v/>
      </c>
      <c r="AO2178" s="389" t="str">
        <f t="shared" si="303"/>
        <v/>
      </c>
      <c r="AP2178" s="423"/>
      <c r="AQ2178" s="423"/>
      <c r="AR2178" s="431" t="e">
        <f>VLOOKUP($B2178,'acc names'!$C$2:$D$12102,2,FALSE)</f>
        <v>#N/A</v>
      </c>
      <c r="AS2178" s="431" t="e">
        <f>VLOOKUP($AQ2178,software!$A$1:$B$14605,2,FALSE)</f>
        <v>#N/A</v>
      </c>
      <c r="AT2178" s="423"/>
      <c r="AV2178" s="423"/>
    </row>
    <row r="2179" spans="1:48" ht="12.75" x14ac:dyDescent="0.2">
      <c r="A2179" s="101"/>
      <c r="B2179" s="42"/>
      <c r="C2179" s="142"/>
      <c r="D2179" s="143"/>
      <c r="E2179" s="107"/>
      <c r="F2179" s="46"/>
      <c r="G2179" s="46"/>
      <c r="H2179" s="46"/>
      <c r="I2179" s="46"/>
      <c r="J2179" s="46"/>
      <c r="K2179" s="46"/>
      <c r="L2179" s="139"/>
      <c r="M2179" s="41"/>
      <c r="N2179" s="45"/>
      <c r="O2179" s="47"/>
      <c r="P2179" s="43"/>
      <c r="Q2179" s="71" t="e">
        <f>VLOOKUP(N2179,'error categories'!$A$2:$D$54,4,FALSE)</f>
        <v>#N/A</v>
      </c>
      <c r="R2179" s="72" t="e">
        <f>VLOOKUP(N2179,'error categories'!$A$2:$D$54,3,FALSE)</f>
        <v>#N/A</v>
      </c>
      <c r="S2179" s="374"/>
      <c r="T2179" s="377"/>
      <c r="U2179" s="378">
        <f t="shared" si="297"/>
        <v>0</v>
      </c>
      <c r="V2179" s="379"/>
      <c r="W2179" s="380"/>
      <c r="X2179" s="380"/>
      <c r="Y2179" s="380"/>
      <c r="Z2179" s="379"/>
      <c r="AA2179" s="381"/>
      <c r="AB2179" s="379"/>
      <c r="AC2179" s="380"/>
      <c r="AD2179" s="382">
        <f t="shared" si="304"/>
        <v>0</v>
      </c>
      <c r="AE2179" s="383">
        <f t="shared" si="305"/>
        <v>0</v>
      </c>
      <c r="AF2179" s="379"/>
      <c r="AG2179" s="381"/>
      <c r="AH2179" s="379"/>
      <c r="AI2179" s="381"/>
      <c r="AJ2179" s="384" t="str">
        <f t="shared" si="298"/>
        <v/>
      </c>
      <c r="AK2179" s="385" t="str">
        <f t="shared" si="299"/>
        <v/>
      </c>
      <c r="AL2179" s="388" t="str">
        <f t="shared" si="300"/>
        <v/>
      </c>
      <c r="AM2179" s="389" t="str">
        <f t="shared" si="301"/>
        <v/>
      </c>
      <c r="AN2179" s="388" t="str">
        <f t="shared" si="302"/>
        <v/>
      </c>
      <c r="AO2179" s="389" t="str">
        <f t="shared" si="303"/>
        <v/>
      </c>
      <c r="AP2179" s="423"/>
      <c r="AQ2179" s="423"/>
      <c r="AR2179" s="431" t="e">
        <f>VLOOKUP($B2179,'acc names'!$C$2:$D$12102,2,FALSE)</f>
        <v>#N/A</v>
      </c>
      <c r="AS2179" s="431" t="e">
        <f>VLOOKUP($AQ2179,software!$A$1:$B$14605,2,FALSE)</f>
        <v>#N/A</v>
      </c>
      <c r="AT2179" s="423"/>
      <c r="AV2179" s="423"/>
    </row>
    <row r="2180" spans="1:48" ht="12.75" x14ac:dyDescent="0.2">
      <c r="A2180" s="101"/>
      <c r="B2180" s="42"/>
      <c r="C2180" s="142"/>
      <c r="D2180" s="143"/>
      <c r="E2180" s="107"/>
      <c r="F2180" s="46"/>
      <c r="G2180" s="46"/>
      <c r="H2180" s="46"/>
      <c r="I2180" s="46"/>
      <c r="J2180" s="46"/>
      <c r="K2180" s="46"/>
      <c r="L2180" s="139"/>
      <c r="M2180" s="41"/>
      <c r="N2180" s="45"/>
      <c r="O2180" s="47"/>
      <c r="P2180" s="43"/>
      <c r="Q2180" s="71" t="e">
        <f>VLOOKUP(N2180,'error categories'!$A$2:$D$54,4,FALSE)</f>
        <v>#N/A</v>
      </c>
      <c r="R2180" s="72" t="e">
        <f>VLOOKUP(N2180,'error categories'!$A$2:$D$54,3,FALSE)</f>
        <v>#N/A</v>
      </c>
      <c r="S2180" s="374"/>
      <c r="T2180" s="377"/>
      <c r="U2180" s="378">
        <f t="shared" ref="U2180:U2243" si="306">S2180-T2180</f>
        <v>0</v>
      </c>
      <c r="V2180" s="390"/>
      <c r="W2180" s="391"/>
      <c r="X2180" s="380"/>
      <c r="Y2180" s="380"/>
      <c r="Z2180" s="390"/>
      <c r="AA2180" s="392"/>
      <c r="AB2180" s="393"/>
      <c r="AC2180" s="394"/>
      <c r="AD2180" s="382">
        <f t="shared" si="304"/>
        <v>0</v>
      </c>
      <c r="AE2180" s="383">
        <f t="shared" si="305"/>
        <v>0</v>
      </c>
      <c r="AF2180" s="379"/>
      <c r="AG2180" s="381"/>
      <c r="AH2180" s="379"/>
      <c r="AI2180" s="381"/>
      <c r="AJ2180" s="384" t="str">
        <f t="shared" ref="AJ2180:AJ2243" si="307">IF(E2180="","",IF(AND(U2180=1,(Y2180+AA2180+AD2180+AE2180+AG2180+AI2180)=0),"VU",Y2180+AA2180+AD2180+AE2180+AG2180+AI2180))</f>
        <v/>
      </c>
      <c r="AK2180" s="385" t="str">
        <f t="shared" si="299"/>
        <v/>
      </c>
      <c r="AL2180" s="388" t="str">
        <f t="shared" si="300"/>
        <v/>
      </c>
      <c r="AM2180" s="389" t="str">
        <f t="shared" si="301"/>
        <v/>
      </c>
      <c r="AN2180" s="388" t="str">
        <f t="shared" si="302"/>
        <v/>
      </c>
      <c r="AO2180" s="389" t="str">
        <f t="shared" si="303"/>
        <v/>
      </c>
      <c r="AP2180" s="423"/>
      <c r="AQ2180" s="423"/>
      <c r="AR2180" s="431" t="e">
        <f>VLOOKUP($B2180,'acc names'!$C$2:$D$12102,2,FALSE)</f>
        <v>#N/A</v>
      </c>
      <c r="AS2180" s="431" t="e">
        <f>VLOOKUP($AQ2180,software!$A$1:$B$14605,2,FALSE)</f>
        <v>#N/A</v>
      </c>
      <c r="AT2180" s="423"/>
      <c r="AV2180" s="423"/>
    </row>
    <row r="2181" spans="1:48" ht="12.75" x14ac:dyDescent="0.2">
      <c r="A2181" s="101"/>
      <c r="B2181" s="42"/>
      <c r="C2181" s="142"/>
      <c r="D2181" s="143"/>
      <c r="E2181" s="107"/>
      <c r="F2181" s="46"/>
      <c r="G2181" s="46"/>
      <c r="H2181" s="46"/>
      <c r="I2181" s="46"/>
      <c r="J2181" s="46"/>
      <c r="K2181" s="46"/>
      <c r="L2181" s="139"/>
      <c r="M2181" s="41"/>
      <c r="N2181" s="45"/>
      <c r="O2181" s="47"/>
      <c r="P2181" s="43"/>
      <c r="Q2181" s="71" t="e">
        <f>VLOOKUP(N2181,'error categories'!$A$2:$D$54,4,FALSE)</f>
        <v>#N/A</v>
      </c>
      <c r="R2181" s="72" t="e">
        <f>VLOOKUP(N2181,'error categories'!$A$2:$D$54,3,FALSE)</f>
        <v>#N/A</v>
      </c>
      <c r="S2181" s="374"/>
      <c r="T2181" s="377"/>
      <c r="U2181" s="378">
        <f t="shared" si="306"/>
        <v>0</v>
      </c>
      <c r="V2181" s="390"/>
      <c r="W2181" s="391"/>
      <c r="X2181" s="380"/>
      <c r="Y2181" s="380"/>
      <c r="Z2181" s="390"/>
      <c r="AA2181" s="392"/>
      <c r="AB2181" s="393"/>
      <c r="AC2181" s="394"/>
      <c r="AD2181" s="382">
        <f t="shared" si="304"/>
        <v>0</v>
      </c>
      <c r="AE2181" s="383">
        <f t="shared" si="305"/>
        <v>0</v>
      </c>
      <c r="AF2181" s="379"/>
      <c r="AG2181" s="381"/>
      <c r="AH2181" s="379"/>
      <c r="AI2181" s="381"/>
      <c r="AJ2181" s="384" t="str">
        <f t="shared" si="307"/>
        <v/>
      </c>
      <c r="AK2181" s="385" t="str">
        <f t="shared" ref="AK2181:AK2244" si="308">IF(OR(AJ2181="",AJ2181="VU"),"",ABS(AJ2181))</f>
        <v/>
      </c>
      <c r="AL2181" s="388" t="str">
        <f t="shared" ref="AL2181:AL2244" si="309">IF(OR(AJ2181="VU",AJ2181="",AJ2181=0,AJ2181&lt;0),"",AJ2181)</f>
        <v/>
      </c>
      <c r="AM2181" s="389" t="str">
        <f t="shared" ref="AM2181:AM2244" si="310">IF(OR(AJ2181="VU",AJ2181="",AJ2181=0,AJ2181&gt;0),"",AJ2181)</f>
        <v/>
      </c>
      <c r="AN2181" s="388" t="str">
        <f t="shared" ref="AN2181:AN2244" si="311">IF(AL2181="","",1)</f>
        <v/>
      </c>
      <c r="AO2181" s="389" t="str">
        <f t="shared" ref="AO2181:AO2244" si="312">IF(AM2181="","",1)</f>
        <v/>
      </c>
      <c r="AP2181" s="423"/>
      <c r="AQ2181" s="423"/>
      <c r="AR2181" s="431" t="e">
        <f>VLOOKUP($B2181,'acc names'!$C$2:$D$12102,2,FALSE)</f>
        <v>#N/A</v>
      </c>
      <c r="AS2181" s="431" t="e">
        <f>VLOOKUP($AQ2181,software!$A$1:$B$14605,2,FALSE)</f>
        <v>#N/A</v>
      </c>
      <c r="AT2181" s="423"/>
      <c r="AV2181" s="423"/>
    </row>
    <row r="2182" spans="1:48" ht="12.75" x14ac:dyDescent="0.2">
      <c r="A2182" s="101"/>
      <c r="B2182" s="42"/>
      <c r="C2182" s="142"/>
      <c r="D2182" s="143"/>
      <c r="E2182" s="107"/>
      <c r="F2182" s="46"/>
      <c r="G2182" s="46"/>
      <c r="H2182" s="46"/>
      <c r="I2182" s="46"/>
      <c r="J2182" s="46"/>
      <c r="K2182" s="46"/>
      <c r="L2182" s="139"/>
      <c r="M2182" s="41"/>
      <c r="N2182" s="45"/>
      <c r="O2182" s="47"/>
      <c r="P2182" s="43"/>
      <c r="Q2182" s="71" t="e">
        <f>VLOOKUP(N2182,'error categories'!$A$2:$D$54,4,FALSE)</f>
        <v>#N/A</v>
      </c>
      <c r="R2182" s="72" t="e">
        <f>VLOOKUP(N2182,'error categories'!$A$2:$D$54,3,FALSE)</f>
        <v>#N/A</v>
      </c>
      <c r="S2182" s="374"/>
      <c r="T2182" s="377"/>
      <c r="U2182" s="378">
        <f t="shared" si="306"/>
        <v>0</v>
      </c>
      <c r="V2182" s="390"/>
      <c r="W2182" s="391"/>
      <c r="X2182" s="380"/>
      <c r="Y2182" s="380"/>
      <c r="Z2182" s="390"/>
      <c r="AA2182" s="392"/>
      <c r="AB2182" s="393"/>
      <c r="AC2182" s="394"/>
      <c r="AD2182" s="382">
        <f t="shared" ref="AD2182:AD2245" si="313">AB2182*-900</f>
        <v>0</v>
      </c>
      <c r="AE2182" s="383">
        <f t="shared" ref="AE2182:AE2245" si="314">AC2182*-880</f>
        <v>0</v>
      </c>
      <c r="AF2182" s="379"/>
      <c r="AG2182" s="381"/>
      <c r="AH2182" s="379"/>
      <c r="AI2182" s="381"/>
      <c r="AJ2182" s="384" t="str">
        <f t="shared" si="307"/>
        <v/>
      </c>
      <c r="AK2182" s="385" t="str">
        <f t="shared" si="308"/>
        <v/>
      </c>
      <c r="AL2182" s="388" t="str">
        <f t="shared" si="309"/>
        <v/>
      </c>
      <c r="AM2182" s="389" t="str">
        <f t="shared" si="310"/>
        <v/>
      </c>
      <c r="AN2182" s="388" t="str">
        <f t="shared" si="311"/>
        <v/>
      </c>
      <c r="AO2182" s="389" t="str">
        <f t="shared" si="312"/>
        <v/>
      </c>
      <c r="AP2182" s="423"/>
      <c r="AQ2182" s="423"/>
      <c r="AR2182" s="431" t="e">
        <f>VLOOKUP($B2182,'acc names'!$C$2:$D$12102,2,FALSE)</f>
        <v>#N/A</v>
      </c>
      <c r="AS2182" s="431" t="e">
        <f>VLOOKUP($AQ2182,software!$A$1:$B$14605,2,FALSE)</f>
        <v>#N/A</v>
      </c>
      <c r="AT2182" s="423"/>
      <c r="AV2182" s="423"/>
    </row>
    <row r="2183" spans="1:48" ht="12.75" x14ac:dyDescent="0.2">
      <c r="A2183" s="101"/>
      <c r="B2183" s="42"/>
      <c r="C2183" s="142"/>
      <c r="D2183" s="143"/>
      <c r="E2183" s="107"/>
      <c r="F2183" s="46"/>
      <c r="G2183" s="46"/>
      <c r="H2183" s="46"/>
      <c r="I2183" s="46"/>
      <c r="J2183" s="46"/>
      <c r="K2183" s="46"/>
      <c r="L2183" s="139"/>
      <c r="M2183" s="41"/>
      <c r="N2183" s="45"/>
      <c r="O2183" s="47"/>
      <c r="P2183" s="43"/>
      <c r="Q2183" s="71" t="e">
        <f>VLOOKUP(N2183,'error categories'!$A$2:$D$54,4,FALSE)</f>
        <v>#N/A</v>
      </c>
      <c r="R2183" s="72" t="e">
        <f>VLOOKUP(N2183,'error categories'!$A$2:$D$54,3,FALSE)</f>
        <v>#N/A</v>
      </c>
      <c r="S2183" s="374"/>
      <c r="T2183" s="377"/>
      <c r="U2183" s="378">
        <f t="shared" si="306"/>
        <v>0</v>
      </c>
      <c r="V2183" s="390"/>
      <c r="W2183" s="391"/>
      <c r="X2183" s="380"/>
      <c r="Y2183" s="380"/>
      <c r="Z2183" s="390"/>
      <c r="AA2183" s="392"/>
      <c r="AB2183" s="393"/>
      <c r="AC2183" s="394"/>
      <c r="AD2183" s="382">
        <f t="shared" si="313"/>
        <v>0</v>
      </c>
      <c r="AE2183" s="383">
        <f t="shared" si="314"/>
        <v>0</v>
      </c>
      <c r="AF2183" s="379"/>
      <c r="AG2183" s="381"/>
      <c r="AH2183" s="379"/>
      <c r="AI2183" s="381"/>
      <c r="AJ2183" s="384" t="str">
        <f t="shared" si="307"/>
        <v/>
      </c>
      <c r="AK2183" s="385" t="str">
        <f t="shared" si="308"/>
        <v/>
      </c>
      <c r="AL2183" s="388" t="str">
        <f t="shared" si="309"/>
        <v/>
      </c>
      <c r="AM2183" s="389" t="str">
        <f t="shared" si="310"/>
        <v/>
      </c>
      <c r="AN2183" s="388" t="str">
        <f t="shared" si="311"/>
        <v/>
      </c>
      <c r="AO2183" s="389" t="str">
        <f t="shared" si="312"/>
        <v/>
      </c>
      <c r="AP2183" s="423"/>
      <c r="AQ2183" s="423"/>
      <c r="AR2183" s="431" t="e">
        <f>VLOOKUP($B2183,'acc names'!$C$2:$D$12102,2,FALSE)</f>
        <v>#N/A</v>
      </c>
      <c r="AS2183" s="431" t="e">
        <f>VLOOKUP($AQ2183,software!$A$1:$B$14605,2,FALSE)</f>
        <v>#N/A</v>
      </c>
      <c r="AT2183" s="423"/>
      <c r="AV2183" s="423"/>
    </row>
    <row r="2184" spans="1:48" ht="12.75" x14ac:dyDescent="0.2">
      <c r="A2184" s="101"/>
      <c r="B2184" s="42"/>
      <c r="C2184" s="142"/>
      <c r="D2184" s="143"/>
      <c r="E2184" s="107"/>
      <c r="F2184" s="46"/>
      <c r="G2184" s="46"/>
      <c r="H2184" s="46"/>
      <c r="I2184" s="46"/>
      <c r="J2184" s="46"/>
      <c r="K2184" s="46"/>
      <c r="L2184" s="139"/>
      <c r="M2184" s="41"/>
      <c r="N2184" s="45"/>
      <c r="O2184" s="47"/>
      <c r="P2184" s="43"/>
      <c r="Q2184" s="71" t="e">
        <f>VLOOKUP(N2184,'error categories'!$A$2:$D$54,4,FALSE)</f>
        <v>#N/A</v>
      </c>
      <c r="R2184" s="72" t="e">
        <f>VLOOKUP(N2184,'error categories'!$A$2:$D$54,3,FALSE)</f>
        <v>#N/A</v>
      </c>
      <c r="S2184" s="374"/>
      <c r="T2184" s="377"/>
      <c r="U2184" s="378">
        <f t="shared" si="306"/>
        <v>0</v>
      </c>
      <c r="V2184" s="379"/>
      <c r="W2184" s="380"/>
      <c r="X2184" s="380"/>
      <c r="Y2184" s="380"/>
      <c r="Z2184" s="379"/>
      <c r="AA2184" s="381"/>
      <c r="AB2184" s="379"/>
      <c r="AC2184" s="380"/>
      <c r="AD2184" s="382">
        <f t="shared" si="313"/>
        <v>0</v>
      </c>
      <c r="AE2184" s="383">
        <f t="shared" si="314"/>
        <v>0</v>
      </c>
      <c r="AF2184" s="379"/>
      <c r="AG2184" s="381"/>
      <c r="AH2184" s="379"/>
      <c r="AI2184" s="381"/>
      <c r="AJ2184" s="384" t="str">
        <f t="shared" si="307"/>
        <v/>
      </c>
      <c r="AK2184" s="385" t="str">
        <f t="shared" si="308"/>
        <v/>
      </c>
      <c r="AL2184" s="388" t="str">
        <f t="shared" si="309"/>
        <v/>
      </c>
      <c r="AM2184" s="389" t="str">
        <f t="shared" si="310"/>
        <v/>
      </c>
      <c r="AN2184" s="388" t="str">
        <f t="shared" si="311"/>
        <v/>
      </c>
      <c r="AO2184" s="389" t="str">
        <f t="shared" si="312"/>
        <v/>
      </c>
      <c r="AP2184" s="423"/>
      <c r="AQ2184" s="423"/>
      <c r="AR2184" s="431" t="e">
        <f>VLOOKUP($B2184,'acc names'!$C$2:$D$12102,2,FALSE)</f>
        <v>#N/A</v>
      </c>
      <c r="AS2184" s="431" t="e">
        <f>VLOOKUP($AQ2184,software!$A$1:$B$14605,2,FALSE)</f>
        <v>#N/A</v>
      </c>
      <c r="AT2184" s="423"/>
      <c r="AV2184" s="423"/>
    </row>
    <row r="2185" spans="1:48" ht="12.75" x14ac:dyDescent="0.2">
      <c r="A2185" s="101"/>
      <c r="B2185" s="42"/>
      <c r="C2185" s="142"/>
      <c r="D2185" s="143"/>
      <c r="E2185" s="107"/>
      <c r="F2185" s="46"/>
      <c r="G2185" s="46"/>
      <c r="H2185" s="46"/>
      <c r="I2185" s="46"/>
      <c r="J2185" s="46"/>
      <c r="K2185" s="46"/>
      <c r="L2185" s="139"/>
      <c r="M2185" s="41"/>
      <c r="N2185" s="45"/>
      <c r="O2185" s="47"/>
      <c r="P2185" s="43"/>
      <c r="Q2185" s="71" t="e">
        <f>VLOOKUP(N2185,'error categories'!$A$2:$D$54,4,FALSE)</f>
        <v>#N/A</v>
      </c>
      <c r="R2185" s="72" t="e">
        <f>VLOOKUP(N2185,'error categories'!$A$2:$D$54,3,FALSE)</f>
        <v>#N/A</v>
      </c>
      <c r="S2185" s="374"/>
      <c r="T2185" s="377"/>
      <c r="U2185" s="378">
        <f t="shared" si="306"/>
        <v>0</v>
      </c>
      <c r="V2185" s="390"/>
      <c r="W2185" s="391"/>
      <c r="X2185" s="380"/>
      <c r="Y2185" s="380"/>
      <c r="Z2185" s="390"/>
      <c r="AA2185" s="392"/>
      <c r="AB2185" s="393"/>
      <c r="AC2185" s="394"/>
      <c r="AD2185" s="382">
        <f t="shared" si="313"/>
        <v>0</v>
      </c>
      <c r="AE2185" s="383">
        <f t="shared" si="314"/>
        <v>0</v>
      </c>
      <c r="AF2185" s="379"/>
      <c r="AG2185" s="381"/>
      <c r="AH2185" s="379"/>
      <c r="AI2185" s="381"/>
      <c r="AJ2185" s="384" t="str">
        <f t="shared" si="307"/>
        <v/>
      </c>
      <c r="AK2185" s="385" t="str">
        <f t="shared" si="308"/>
        <v/>
      </c>
      <c r="AL2185" s="388" t="str">
        <f t="shared" si="309"/>
        <v/>
      </c>
      <c r="AM2185" s="389" t="str">
        <f t="shared" si="310"/>
        <v/>
      </c>
      <c r="AN2185" s="388" t="str">
        <f t="shared" si="311"/>
        <v/>
      </c>
      <c r="AO2185" s="389" t="str">
        <f t="shared" si="312"/>
        <v/>
      </c>
      <c r="AP2185" s="423"/>
      <c r="AQ2185" s="423"/>
      <c r="AR2185" s="431" t="e">
        <f>VLOOKUP($B2185,'acc names'!$C$2:$D$12102,2,FALSE)</f>
        <v>#N/A</v>
      </c>
      <c r="AS2185" s="431" t="e">
        <f>VLOOKUP($AQ2185,software!$A$1:$B$14605,2,FALSE)</f>
        <v>#N/A</v>
      </c>
      <c r="AT2185" s="423"/>
      <c r="AV2185" s="423"/>
    </row>
    <row r="2186" spans="1:48" ht="12.75" x14ac:dyDescent="0.2">
      <c r="A2186" s="101"/>
      <c r="B2186" s="42"/>
      <c r="C2186" s="142"/>
      <c r="D2186" s="143"/>
      <c r="E2186" s="107"/>
      <c r="F2186" s="46"/>
      <c r="G2186" s="46"/>
      <c r="H2186" s="46"/>
      <c r="I2186" s="46"/>
      <c r="J2186" s="46"/>
      <c r="K2186" s="46"/>
      <c r="L2186" s="139"/>
      <c r="M2186" s="41"/>
      <c r="N2186" s="45"/>
      <c r="O2186" s="47"/>
      <c r="P2186" s="43"/>
      <c r="Q2186" s="71" t="e">
        <f>VLOOKUP(N2186,'error categories'!$A$2:$D$54,4,FALSE)</f>
        <v>#N/A</v>
      </c>
      <c r="R2186" s="72" t="e">
        <f>VLOOKUP(N2186,'error categories'!$A$2:$D$54,3,FALSE)</f>
        <v>#N/A</v>
      </c>
      <c r="S2186" s="374"/>
      <c r="T2186" s="377"/>
      <c r="U2186" s="378">
        <f t="shared" si="306"/>
        <v>0</v>
      </c>
      <c r="V2186" s="390"/>
      <c r="W2186" s="391"/>
      <c r="X2186" s="380"/>
      <c r="Y2186" s="380"/>
      <c r="Z2186" s="390"/>
      <c r="AA2186" s="392"/>
      <c r="AB2186" s="393"/>
      <c r="AC2186" s="394"/>
      <c r="AD2186" s="382">
        <f t="shared" si="313"/>
        <v>0</v>
      </c>
      <c r="AE2186" s="383">
        <f t="shared" si="314"/>
        <v>0</v>
      </c>
      <c r="AF2186" s="379"/>
      <c r="AG2186" s="381"/>
      <c r="AH2186" s="379"/>
      <c r="AI2186" s="381"/>
      <c r="AJ2186" s="384" t="str">
        <f t="shared" si="307"/>
        <v/>
      </c>
      <c r="AK2186" s="385" t="str">
        <f t="shared" si="308"/>
        <v/>
      </c>
      <c r="AL2186" s="388" t="str">
        <f t="shared" si="309"/>
        <v/>
      </c>
      <c r="AM2186" s="389" t="str">
        <f t="shared" si="310"/>
        <v/>
      </c>
      <c r="AN2186" s="388" t="str">
        <f t="shared" si="311"/>
        <v/>
      </c>
      <c r="AO2186" s="389" t="str">
        <f t="shared" si="312"/>
        <v/>
      </c>
      <c r="AP2186" s="423"/>
      <c r="AQ2186" s="423"/>
      <c r="AR2186" s="431" t="e">
        <f>VLOOKUP($B2186,'acc names'!$C$2:$D$12102,2,FALSE)</f>
        <v>#N/A</v>
      </c>
      <c r="AS2186" s="431" t="e">
        <f>VLOOKUP($AQ2186,software!$A$1:$B$14605,2,FALSE)</f>
        <v>#N/A</v>
      </c>
      <c r="AT2186" s="423"/>
      <c r="AV2186" s="423"/>
    </row>
    <row r="2187" spans="1:48" ht="12.75" x14ac:dyDescent="0.2">
      <c r="A2187" s="101"/>
      <c r="B2187" s="42"/>
      <c r="C2187" s="142"/>
      <c r="D2187" s="143"/>
      <c r="E2187" s="107"/>
      <c r="F2187" s="46"/>
      <c r="G2187" s="46"/>
      <c r="H2187" s="46"/>
      <c r="I2187" s="46"/>
      <c r="J2187" s="46"/>
      <c r="K2187" s="46"/>
      <c r="L2187" s="139"/>
      <c r="M2187" s="41"/>
      <c r="N2187" s="45"/>
      <c r="O2187" s="47"/>
      <c r="P2187" s="43"/>
      <c r="Q2187" s="71" t="e">
        <f>VLOOKUP(N2187,'error categories'!$A$2:$D$54,4,FALSE)</f>
        <v>#N/A</v>
      </c>
      <c r="R2187" s="72" t="e">
        <f>VLOOKUP(N2187,'error categories'!$A$2:$D$54,3,FALSE)</f>
        <v>#N/A</v>
      </c>
      <c r="S2187" s="374"/>
      <c r="T2187" s="377"/>
      <c r="U2187" s="378">
        <f t="shared" si="306"/>
        <v>0</v>
      </c>
      <c r="V2187" s="379"/>
      <c r="W2187" s="380"/>
      <c r="X2187" s="380"/>
      <c r="Y2187" s="380"/>
      <c r="Z2187" s="379"/>
      <c r="AA2187" s="381"/>
      <c r="AB2187" s="379"/>
      <c r="AC2187" s="380"/>
      <c r="AD2187" s="382">
        <f t="shared" si="313"/>
        <v>0</v>
      </c>
      <c r="AE2187" s="383">
        <f t="shared" si="314"/>
        <v>0</v>
      </c>
      <c r="AF2187" s="379"/>
      <c r="AG2187" s="381"/>
      <c r="AH2187" s="379"/>
      <c r="AI2187" s="381"/>
      <c r="AJ2187" s="384" t="str">
        <f t="shared" si="307"/>
        <v/>
      </c>
      <c r="AK2187" s="385" t="str">
        <f t="shared" si="308"/>
        <v/>
      </c>
      <c r="AL2187" s="388" t="str">
        <f t="shared" si="309"/>
        <v/>
      </c>
      <c r="AM2187" s="389" t="str">
        <f t="shared" si="310"/>
        <v/>
      </c>
      <c r="AN2187" s="388" t="str">
        <f t="shared" si="311"/>
        <v/>
      </c>
      <c r="AO2187" s="389" t="str">
        <f t="shared" si="312"/>
        <v/>
      </c>
      <c r="AP2187" s="423"/>
      <c r="AQ2187" s="423"/>
      <c r="AR2187" s="431" t="e">
        <f>VLOOKUP($B2187,'acc names'!$C$2:$D$12102,2,FALSE)</f>
        <v>#N/A</v>
      </c>
      <c r="AS2187" s="431" t="e">
        <f>VLOOKUP($AQ2187,software!$A$1:$B$14605,2,FALSE)</f>
        <v>#N/A</v>
      </c>
      <c r="AT2187" s="423"/>
      <c r="AV2187" s="423"/>
    </row>
    <row r="2188" spans="1:48" ht="12.75" x14ac:dyDescent="0.2">
      <c r="A2188" s="101"/>
      <c r="B2188" s="42"/>
      <c r="C2188" s="142"/>
      <c r="D2188" s="143"/>
      <c r="E2188" s="107"/>
      <c r="F2188" s="46"/>
      <c r="G2188" s="46"/>
      <c r="H2188" s="46"/>
      <c r="I2188" s="46"/>
      <c r="J2188" s="46"/>
      <c r="K2188" s="46"/>
      <c r="L2188" s="139"/>
      <c r="M2188" s="41"/>
      <c r="N2188" s="45"/>
      <c r="O2188" s="47"/>
      <c r="P2188" s="43"/>
      <c r="Q2188" s="71" t="e">
        <f>VLOOKUP(N2188,'error categories'!$A$2:$D$54,4,FALSE)</f>
        <v>#N/A</v>
      </c>
      <c r="R2188" s="72" t="e">
        <f>VLOOKUP(N2188,'error categories'!$A$2:$D$54,3,FALSE)</f>
        <v>#N/A</v>
      </c>
      <c r="S2188" s="374"/>
      <c r="T2188" s="377"/>
      <c r="U2188" s="378">
        <f t="shared" si="306"/>
        <v>0</v>
      </c>
      <c r="V2188" s="379"/>
      <c r="W2188" s="380"/>
      <c r="X2188" s="380"/>
      <c r="Y2188" s="380"/>
      <c r="Z2188" s="379"/>
      <c r="AA2188" s="381"/>
      <c r="AB2188" s="379"/>
      <c r="AC2188" s="380"/>
      <c r="AD2188" s="382">
        <f t="shared" si="313"/>
        <v>0</v>
      </c>
      <c r="AE2188" s="383">
        <f t="shared" si="314"/>
        <v>0</v>
      </c>
      <c r="AF2188" s="379"/>
      <c r="AG2188" s="381"/>
      <c r="AH2188" s="379"/>
      <c r="AI2188" s="381"/>
      <c r="AJ2188" s="384" t="str">
        <f t="shared" si="307"/>
        <v/>
      </c>
      <c r="AK2188" s="385" t="str">
        <f t="shared" si="308"/>
        <v/>
      </c>
      <c r="AL2188" s="388" t="str">
        <f t="shared" si="309"/>
        <v/>
      </c>
      <c r="AM2188" s="389" t="str">
        <f t="shared" si="310"/>
        <v/>
      </c>
      <c r="AN2188" s="388" t="str">
        <f t="shared" si="311"/>
        <v/>
      </c>
      <c r="AO2188" s="389" t="str">
        <f t="shared" si="312"/>
        <v/>
      </c>
      <c r="AP2188" s="423"/>
      <c r="AQ2188" s="423"/>
      <c r="AR2188" s="431" t="e">
        <f>VLOOKUP($B2188,'acc names'!$C$2:$D$12102,2,FALSE)</f>
        <v>#N/A</v>
      </c>
      <c r="AS2188" s="431" t="e">
        <f>VLOOKUP($AQ2188,software!$A$1:$B$14605,2,FALSE)</f>
        <v>#N/A</v>
      </c>
      <c r="AT2188" s="423"/>
      <c r="AV2188" s="423"/>
    </row>
    <row r="2189" spans="1:48" ht="12.75" x14ac:dyDescent="0.2">
      <c r="A2189" s="101"/>
      <c r="B2189" s="42"/>
      <c r="C2189" s="142"/>
      <c r="D2189" s="143"/>
      <c r="E2189" s="107"/>
      <c r="F2189" s="46"/>
      <c r="G2189" s="46"/>
      <c r="H2189" s="46"/>
      <c r="I2189" s="46"/>
      <c r="J2189" s="46"/>
      <c r="K2189" s="46"/>
      <c r="L2189" s="139"/>
      <c r="M2189" s="41"/>
      <c r="N2189" s="45"/>
      <c r="O2189" s="47"/>
      <c r="P2189" s="43"/>
      <c r="Q2189" s="71" t="e">
        <f>VLOOKUP(N2189,'error categories'!$A$2:$D$54,4,FALSE)</f>
        <v>#N/A</v>
      </c>
      <c r="R2189" s="72" t="e">
        <f>VLOOKUP(N2189,'error categories'!$A$2:$D$54,3,FALSE)</f>
        <v>#N/A</v>
      </c>
      <c r="S2189" s="374"/>
      <c r="T2189" s="377"/>
      <c r="U2189" s="378">
        <f t="shared" si="306"/>
        <v>0</v>
      </c>
      <c r="V2189" s="390"/>
      <c r="W2189" s="391"/>
      <c r="X2189" s="380"/>
      <c r="Y2189" s="380"/>
      <c r="Z2189" s="390"/>
      <c r="AA2189" s="392"/>
      <c r="AB2189" s="393"/>
      <c r="AC2189" s="394"/>
      <c r="AD2189" s="382">
        <f t="shared" si="313"/>
        <v>0</v>
      </c>
      <c r="AE2189" s="383">
        <f t="shared" si="314"/>
        <v>0</v>
      </c>
      <c r="AF2189" s="379"/>
      <c r="AG2189" s="381"/>
      <c r="AH2189" s="379"/>
      <c r="AI2189" s="381"/>
      <c r="AJ2189" s="384" t="str">
        <f t="shared" si="307"/>
        <v/>
      </c>
      <c r="AK2189" s="385" t="str">
        <f t="shared" si="308"/>
        <v/>
      </c>
      <c r="AL2189" s="388" t="str">
        <f t="shared" si="309"/>
        <v/>
      </c>
      <c r="AM2189" s="389" t="str">
        <f t="shared" si="310"/>
        <v/>
      </c>
      <c r="AN2189" s="388" t="str">
        <f t="shared" si="311"/>
        <v/>
      </c>
      <c r="AO2189" s="389" t="str">
        <f t="shared" si="312"/>
        <v/>
      </c>
      <c r="AP2189" s="423"/>
      <c r="AQ2189" s="423"/>
      <c r="AR2189" s="431" t="e">
        <f>VLOOKUP($B2189,'acc names'!$C$2:$D$12102,2,FALSE)</f>
        <v>#N/A</v>
      </c>
      <c r="AS2189" s="431" t="e">
        <f>VLOOKUP($AQ2189,software!$A$1:$B$14605,2,FALSE)</f>
        <v>#N/A</v>
      </c>
      <c r="AT2189" s="423"/>
      <c r="AV2189" s="423"/>
    </row>
    <row r="2190" spans="1:48" ht="12.75" x14ac:dyDescent="0.2">
      <c r="A2190" s="101"/>
      <c r="B2190" s="42"/>
      <c r="C2190" s="142"/>
      <c r="D2190" s="143"/>
      <c r="E2190" s="107"/>
      <c r="F2190" s="46"/>
      <c r="G2190" s="46"/>
      <c r="H2190" s="46"/>
      <c r="I2190" s="46"/>
      <c r="J2190" s="46"/>
      <c r="K2190" s="46"/>
      <c r="L2190" s="139"/>
      <c r="M2190" s="41"/>
      <c r="N2190" s="45"/>
      <c r="O2190" s="47"/>
      <c r="P2190" s="43"/>
      <c r="Q2190" s="71" t="e">
        <f>VLOOKUP(N2190,'error categories'!$A$2:$D$54,4,FALSE)</f>
        <v>#N/A</v>
      </c>
      <c r="R2190" s="72" t="e">
        <f>VLOOKUP(N2190,'error categories'!$A$2:$D$54,3,FALSE)</f>
        <v>#N/A</v>
      </c>
      <c r="S2190" s="374"/>
      <c r="T2190" s="377"/>
      <c r="U2190" s="378">
        <f t="shared" si="306"/>
        <v>0</v>
      </c>
      <c r="V2190" s="379"/>
      <c r="W2190" s="380"/>
      <c r="X2190" s="380"/>
      <c r="Y2190" s="380"/>
      <c r="Z2190" s="379"/>
      <c r="AA2190" s="381"/>
      <c r="AB2190" s="379"/>
      <c r="AC2190" s="380"/>
      <c r="AD2190" s="382">
        <f t="shared" si="313"/>
        <v>0</v>
      </c>
      <c r="AE2190" s="383">
        <f t="shared" si="314"/>
        <v>0</v>
      </c>
      <c r="AF2190" s="379"/>
      <c r="AG2190" s="381"/>
      <c r="AH2190" s="379"/>
      <c r="AI2190" s="381"/>
      <c r="AJ2190" s="384" t="str">
        <f t="shared" si="307"/>
        <v/>
      </c>
      <c r="AK2190" s="385" t="str">
        <f t="shared" si="308"/>
        <v/>
      </c>
      <c r="AL2190" s="388" t="str">
        <f t="shared" si="309"/>
        <v/>
      </c>
      <c r="AM2190" s="389" t="str">
        <f t="shared" si="310"/>
        <v/>
      </c>
      <c r="AN2190" s="388" t="str">
        <f t="shared" si="311"/>
        <v/>
      </c>
      <c r="AO2190" s="389" t="str">
        <f t="shared" si="312"/>
        <v/>
      </c>
      <c r="AP2190" s="423"/>
      <c r="AQ2190" s="423"/>
      <c r="AR2190" s="431" t="e">
        <f>VLOOKUP($B2190,'acc names'!$C$2:$D$12102,2,FALSE)</f>
        <v>#N/A</v>
      </c>
      <c r="AS2190" s="431" t="e">
        <f>VLOOKUP($AQ2190,software!$A$1:$B$14605,2,FALSE)</f>
        <v>#N/A</v>
      </c>
      <c r="AT2190" s="423"/>
      <c r="AV2190" s="423"/>
    </row>
    <row r="2191" spans="1:48" ht="12.75" x14ac:dyDescent="0.2">
      <c r="A2191" s="101"/>
      <c r="B2191" s="42"/>
      <c r="C2191" s="142"/>
      <c r="D2191" s="143"/>
      <c r="E2191" s="107"/>
      <c r="F2191" s="46"/>
      <c r="G2191" s="46"/>
      <c r="H2191" s="46"/>
      <c r="I2191" s="46"/>
      <c r="J2191" s="46"/>
      <c r="K2191" s="46"/>
      <c r="L2191" s="139"/>
      <c r="M2191" s="41"/>
      <c r="N2191" s="45"/>
      <c r="O2191" s="47"/>
      <c r="P2191" s="43"/>
      <c r="Q2191" s="71" t="e">
        <f>VLOOKUP(N2191,'error categories'!$A$2:$D$54,4,FALSE)</f>
        <v>#N/A</v>
      </c>
      <c r="R2191" s="72" t="e">
        <f>VLOOKUP(N2191,'error categories'!$A$2:$D$54,3,FALSE)</f>
        <v>#N/A</v>
      </c>
      <c r="S2191" s="374"/>
      <c r="T2191" s="377"/>
      <c r="U2191" s="378">
        <f t="shared" si="306"/>
        <v>0</v>
      </c>
      <c r="V2191" s="379"/>
      <c r="W2191" s="380"/>
      <c r="X2191" s="380"/>
      <c r="Y2191" s="380"/>
      <c r="Z2191" s="379"/>
      <c r="AA2191" s="381"/>
      <c r="AB2191" s="379"/>
      <c r="AC2191" s="380"/>
      <c r="AD2191" s="382">
        <f t="shared" si="313"/>
        <v>0</v>
      </c>
      <c r="AE2191" s="383">
        <f t="shared" si="314"/>
        <v>0</v>
      </c>
      <c r="AF2191" s="379"/>
      <c r="AG2191" s="381"/>
      <c r="AH2191" s="379"/>
      <c r="AI2191" s="381"/>
      <c r="AJ2191" s="384" t="str">
        <f t="shared" si="307"/>
        <v/>
      </c>
      <c r="AK2191" s="385" t="str">
        <f t="shared" si="308"/>
        <v/>
      </c>
      <c r="AL2191" s="388" t="str">
        <f t="shared" si="309"/>
        <v/>
      </c>
      <c r="AM2191" s="389" t="str">
        <f t="shared" si="310"/>
        <v/>
      </c>
      <c r="AN2191" s="388" t="str">
        <f t="shared" si="311"/>
        <v/>
      </c>
      <c r="AO2191" s="389" t="str">
        <f t="shared" si="312"/>
        <v/>
      </c>
      <c r="AP2191" s="423"/>
      <c r="AQ2191" s="423"/>
      <c r="AR2191" s="431" t="e">
        <f>VLOOKUP($B2191,'acc names'!$C$2:$D$12102,2,FALSE)</f>
        <v>#N/A</v>
      </c>
      <c r="AS2191" s="431" t="e">
        <f>VLOOKUP($AQ2191,software!$A$1:$B$14605,2,FALSE)</f>
        <v>#N/A</v>
      </c>
      <c r="AT2191" s="423"/>
      <c r="AV2191" s="423"/>
    </row>
    <row r="2192" spans="1:48" ht="12.75" x14ac:dyDescent="0.2">
      <c r="A2192" s="101"/>
      <c r="B2192" s="42"/>
      <c r="C2192" s="142"/>
      <c r="D2192" s="143"/>
      <c r="E2192" s="107"/>
      <c r="F2192" s="46"/>
      <c r="G2192" s="46"/>
      <c r="H2192" s="46"/>
      <c r="I2192" s="46"/>
      <c r="J2192" s="46"/>
      <c r="K2192" s="46"/>
      <c r="L2192" s="139"/>
      <c r="M2192" s="41"/>
      <c r="N2192" s="45"/>
      <c r="O2192" s="47"/>
      <c r="P2192" s="43"/>
      <c r="Q2192" s="71" t="e">
        <f>VLOOKUP(N2192,'error categories'!$A$2:$D$54,4,FALSE)</f>
        <v>#N/A</v>
      </c>
      <c r="R2192" s="72" t="e">
        <f>VLOOKUP(N2192,'error categories'!$A$2:$D$54,3,FALSE)</f>
        <v>#N/A</v>
      </c>
      <c r="S2192" s="374"/>
      <c r="T2192" s="377"/>
      <c r="U2192" s="378">
        <f t="shared" si="306"/>
        <v>0</v>
      </c>
      <c r="V2192" s="390"/>
      <c r="W2192" s="391"/>
      <c r="X2192" s="380"/>
      <c r="Y2192" s="380"/>
      <c r="Z2192" s="390"/>
      <c r="AA2192" s="392"/>
      <c r="AB2192" s="393"/>
      <c r="AC2192" s="394"/>
      <c r="AD2192" s="382">
        <f t="shared" si="313"/>
        <v>0</v>
      </c>
      <c r="AE2192" s="383">
        <f t="shared" si="314"/>
        <v>0</v>
      </c>
      <c r="AF2192" s="379"/>
      <c r="AG2192" s="381"/>
      <c r="AH2192" s="379"/>
      <c r="AI2192" s="381"/>
      <c r="AJ2192" s="384" t="str">
        <f t="shared" si="307"/>
        <v/>
      </c>
      <c r="AK2192" s="385" t="str">
        <f t="shared" si="308"/>
        <v/>
      </c>
      <c r="AL2192" s="388" t="str">
        <f t="shared" si="309"/>
        <v/>
      </c>
      <c r="AM2192" s="389" t="str">
        <f t="shared" si="310"/>
        <v/>
      </c>
      <c r="AN2192" s="388" t="str">
        <f t="shared" si="311"/>
        <v/>
      </c>
      <c r="AO2192" s="389" t="str">
        <f t="shared" si="312"/>
        <v/>
      </c>
      <c r="AP2192" s="423"/>
      <c r="AQ2192" s="423"/>
      <c r="AR2192" s="431" t="e">
        <f>VLOOKUP($B2192,'acc names'!$C$2:$D$12102,2,FALSE)</f>
        <v>#N/A</v>
      </c>
      <c r="AS2192" s="431" t="e">
        <f>VLOOKUP($AQ2192,software!$A$1:$B$14605,2,FALSE)</f>
        <v>#N/A</v>
      </c>
      <c r="AT2192" s="423"/>
      <c r="AV2192" s="423"/>
    </row>
    <row r="2193" spans="1:48" ht="12.75" x14ac:dyDescent="0.2">
      <c r="A2193" s="101"/>
      <c r="B2193" s="42"/>
      <c r="C2193" s="142"/>
      <c r="D2193" s="143"/>
      <c r="E2193" s="107"/>
      <c r="F2193" s="46"/>
      <c r="G2193" s="46"/>
      <c r="H2193" s="46"/>
      <c r="I2193" s="46"/>
      <c r="J2193" s="46"/>
      <c r="K2193" s="46"/>
      <c r="L2193" s="139"/>
      <c r="M2193" s="41"/>
      <c r="N2193" s="45"/>
      <c r="O2193" s="47"/>
      <c r="P2193" s="43"/>
      <c r="Q2193" s="71" t="e">
        <f>VLOOKUP(N2193,'error categories'!$A$2:$D$54,4,FALSE)</f>
        <v>#N/A</v>
      </c>
      <c r="R2193" s="72" t="e">
        <f>VLOOKUP(N2193,'error categories'!$A$2:$D$54,3,FALSE)</f>
        <v>#N/A</v>
      </c>
      <c r="S2193" s="374"/>
      <c r="T2193" s="377"/>
      <c r="U2193" s="378">
        <f t="shared" si="306"/>
        <v>0</v>
      </c>
      <c r="V2193" s="390"/>
      <c r="W2193" s="391"/>
      <c r="X2193" s="380"/>
      <c r="Y2193" s="380"/>
      <c r="Z2193" s="390"/>
      <c r="AA2193" s="392"/>
      <c r="AB2193" s="393"/>
      <c r="AC2193" s="394"/>
      <c r="AD2193" s="382">
        <f t="shared" si="313"/>
        <v>0</v>
      </c>
      <c r="AE2193" s="383">
        <f t="shared" si="314"/>
        <v>0</v>
      </c>
      <c r="AF2193" s="379"/>
      <c r="AG2193" s="381"/>
      <c r="AH2193" s="379"/>
      <c r="AI2193" s="381"/>
      <c r="AJ2193" s="384" t="str">
        <f t="shared" si="307"/>
        <v/>
      </c>
      <c r="AK2193" s="385" t="str">
        <f t="shared" si="308"/>
        <v/>
      </c>
      <c r="AL2193" s="388" t="str">
        <f t="shared" si="309"/>
        <v/>
      </c>
      <c r="AM2193" s="389" t="str">
        <f t="shared" si="310"/>
        <v/>
      </c>
      <c r="AN2193" s="388" t="str">
        <f t="shared" si="311"/>
        <v/>
      </c>
      <c r="AO2193" s="389" t="str">
        <f t="shared" si="312"/>
        <v/>
      </c>
      <c r="AP2193" s="423"/>
      <c r="AQ2193" s="423"/>
      <c r="AR2193" s="431" t="e">
        <f>VLOOKUP($B2193,'acc names'!$C$2:$D$12102,2,FALSE)</f>
        <v>#N/A</v>
      </c>
      <c r="AS2193" s="431" t="e">
        <f>VLOOKUP($AQ2193,software!$A$1:$B$14605,2,FALSE)</f>
        <v>#N/A</v>
      </c>
      <c r="AT2193" s="423"/>
      <c r="AV2193" s="423"/>
    </row>
    <row r="2194" spans="1:48" ht="12.75" x14ac:dyDescent="0.2">
      <c r="A2194" s="101"/>
      <c r="B2194" s="42"/>
      <c r="C2194" s="142"/>
      <c r="D2194" s="143"/>
      <c r="E2194" s="107"/>
      <c r="F2194" s="46"/>
      <c r="G2194" s="46"/>
      <c r="H2194" s="46"/>
      <c r="I2194" s="46"/>
      <c r="J2194" s="46"/>
      <c r="K2194" s="46"/>
      <c r="L2194" s="139"/>
      <c r="M2194" s="41"/>
      <c r="N2194" s="45"/>
      <c r="O2194" s="47"/>
      <c r="P2194" s="43"/>
      <c r="Q2194" s="71" t="e">
        <f>VLOOKUP(N2194,'error categories'!$A$2:$D$54,4,FALSE)</f>
        <v>#N/A</v>
      </c>
      <c r="R2194" s="72" t="e">
        <f>VLOOKUP(N2194,'error categories'!$A$2:$D$54,3,FALSE)</f>
        <v>#N/A</v>
      </c>
      <c r="S2194" s="374"/>
      <c r="T2194" s="377"/>
      <c r="U2194" s="378">
        <f t="shared" si="306"/>
        <v>0</v>
      </c>
      <c r="V2194" s="390"/>
      <c r="W2194" s="391"/>
      <c r="X2194" s="380"/>
      <c r="Y2194" s="380"/>
      <c r="Z2194" s="390"/>
      <c r="AA2194" s="392"/>
      <c r="AB2194" s="393"/>
      <c r="AC2194" s="394"/>
      <c r="AD2194" s="382">
        <f t="shared" si="313"/>
        <v>0</v>
      </c>
      <c r="AE2194" s="383">
        <f t="shared" si="314"/>
        <v>0</v>
      </c>
      <c r="AF2194" s="379"/>
      <c r="AG2194" s="381"/>
      <c r="AH2194" s="379"/>
      <c r="AI2194" s="381"/>
      <c r="AJ2194" s="384" t="str">
        <f t="shared" si="307"/>
        <v/>
      </c>
      <c r="AK2194" s="385" t="str">
        <f t="shared" si="308"/>
        <v/>
      </c>
      <c r="AL2194" s="388" t="str">
        <f t="shared" si="309"/>
        <v/>
      </c>
      <c r="AM2194" s="389" t="str">
        <f t="shared" si="310"/>
        <v/>
      </c>
      <c r="AN2194" s="388" t="str">
        <f t="shared" si="311"/>
        <v/>
      </c>
      <c r="AO2194" s="389" t="str">
        <f t="shared" si="312"/>
        <v/>
      </c>
      <c r="AP2194" s="423"/>
      <c r="AQ2194" s="423"/>
      <c r="AR2194" s="431" t="e">
        <f>VLOOKUP($B2194,'acc names'!$C$2:$D$12102,2,FALSE)</f>
        <v>#N/A</v>
      </c>
      <c r="AS2194" s="431" t="e">
        <f>VLOOKUP($AQ2194,software!$A$1:$B$14605,2,FALSE)</f>
        <v>#N/A</v>
      </c>
      <c r="AT2194" s="423"/>
      <c r="AV2194" s="423"/>
    </row>
    <row r="2195" spans="1:48" ht="12.75" x14ac:dyDescent="0.2">
      <c r="A2195" s="101"/>
      <c r="B2195" s="42"/>
      <c r="C2195" s="142"/>
      <c r="D2195" s="143"/>
      <c r="E2195" s="107"/>
      <c r="F2195" s="46"/>
      <c r="G2195" s="46"/>
      <c r="H2195" s="46"/>
      <c r="I2195" s="46"/>
      <c r="J2195" s="46"/>
      <c r="K2195" s="46"/>
      <c r="L2195" s="139"/>
      <c r="M2195" s="41"/>
      <c r="N2195" s="45"/>
      <c r="O2195" s="47"/>
      <c r="P2195" s="43"/>
      <c r="Q2195" s="71" t="e">
        <f>VLOOKUP(N2195,'error categories'!$A$2:$D$54,4,FALSE)</f>
        <v>#N/A</v>
      </c>
      <c r="R2195" s="72" t="e">
        <f>VLOOKUP(N2195,'error categories'!$A$2:$D$54,3,FALSE)</f>
        <v>#N/A</v>
      </c>
      <c r="S2195" s="374"/>
      <c r="T2195" s="377"/>
      <c r="U2195" s="378">
        <f t="shared" si="306"/>
        <v>0</v>
      </c>
      <c r="V2195" s="379"/>
      <c r="W2195" s="380"/>
      <c r="X2195" s="380"/>
      <c r="Y2195" s="380"/>
      <c r="Z2195" s="379"/>
      <c r="AA2195" s="381"/>
      <c r="AB2195" s="379"/>
      <c r="AC2195" s="380"/>
      <c r="AD2195" s="382">
        <f t="shared" si="313"/>
        <v>0</v>
      </c>
      <c r="AE2195" s="383">
        <f t="shared" si="314"/>
        <v>0</v>
      </c>
      <c r="AF2195" s="379"/>
      <c r="AG2195" s="381"/>
      <c r="AH2195" s="379"/>
      <c r="AI2195" s="381"/>
      <c r="AJ2195" s="384" t="str">
        <f t="shared" si="307"/>
        <v/>
      </c>
      <c r="AK2195" s="385" t="str">
        <f t="shared" si="308"/>
        <v/>
      </c>
      <c r="AL2195" s="388" t="str">
        <f t="shared" si="309"/>
        <v/>
      </c>
      <c r="AM2195" s="389" t="str">
        <f t="shared" si="310"/>
        <v/>
      </c>
      <c r="AN2195" s="388" t="str">
        <f t="shared" si="311"/>
        <v/>
      </c>
      <c r="AO2195" s="389" t="str">
        <f t="shared" si="312"/>
        <v/>
      </c>
      <c r="AP2195" s="423"/>
      <c r="AQ2195" s="423"/>
      <c r="AR2195" s="431" t="e">
        <f>VLOOKUP($B2195,'acc names'!$C$2:$D$12102,2,FALSE)</f>
        <v>#N/A</v>
      </c>
      <c r="AS2195" s="431" t="e">
        <f>VLOOKUP($AQ2195,software!$A$1:$B$14605,2,FALSE)</f>
        <v>#N/A</v>
      </c>
      <c r="AT2195" s="423"/>
      <c r="AV2195" s="423"/>
    </row>
    <row r="2196" spans="1:48" ht="12.75" x14ac:dyDescent="0.2">
      <c r="A2196" s="101"/>
      <c r="B2196" s="42"/>
      <c r="C2196" s="142"/>
      <c r="D2196" s="143"/>
      <c r="E2196" s="107"/>
      <c r="F2196" s="46"/>
      <c r="G2196" s="46"/>
      <c r="H2196" s="46"/>
      <c r="I2196" s="46"/>
      <c r="J2196" s="46"/>
      <c r="K2196" s="46"/>
      <c r="L2196" s="139"/>
      <c r="M2196" s="41"/>
      <c r="N2196" s="45"/>
      <c r="O2196" s="47"/>
      <c r="P2196" s="43"/>
      <c r="Q2196" s="71" t="e">
        <f>VLOOKUP(N2196,'error categories'!$A$2:$D$54,4,FALSE)</f>
        <v>#N/A</v>
      </c>
      <c r="R2196" s="72" t="e">
        <f>VLOOKUP(N2196,'error categories'!$A$2:$D$54,3,FALSE)</f>
        <v>#N/A</v>
      </c>
      <c r="S2196" s="374"/>
      <c r="T2196" s="377"/>
      <c r="U2196" s="378">
        <f t="shared" si="306"/>
        <v>0</v>
      </c>
      <c r="V2196" s="379"/>
      <c r="W2196" s="380"/>
      <c r="X2196" s="380"/>
      <c r="Y2196" s="380"/>
      <c r="Z2196" s="379"/>
      <c r="AA2196" s="381"/>
      <c r="AB2196" s="379"/>
      <c r="AC2196" s="380"/>
      <c r="AD2196" s="382">
        <f t="shared" si="313"/>
        <v>0</v>
      </c>
      <c r="AE2196" s="383">
        <f t="shared" si="314"/>
        <v>0</v>
      </c>
      <c r="AF2196" s="379"/>
      <c r="AG2196" s="381"/>
      <c r="AH2196" s="379"/>
      <c r="AI2196" s="381"/>
      <c r="AJ2196" s="384" t="str">
        <f t="shared" si="307"/>
        <v/>
      </c>
      <c r="AK2196" s="385" t="str">
        <f t="shared" si="308"/>
        <v/>
      </c>
      <c r="AL2196" s="388" t="str">
        <f t="shared" si="309"/>
        <v/>
      </c>
      <c r="AM2196" s="389" t="str">
        <f t="shared" si="310"/>
        <v/>
      </c>
      <c r="AN2196" s="388" t="str">
        <f t="shared" si="311"/>
        <v/>
      </c>
      <c r="AO2196" s="389" t="str">
        <f t="shared" si="312"/>
        <v/>
      </c>
      <c r="AP2196" s="423"/>
      <c r="AQ2196" s="423"/>
      <c r="AR2196" s="431" t="e">
        <f>VLOOKUP($B2196,'acc names'!$C$2:$D$12102,2,FALSE)</f>
        <v>#N/A</v>
      </c>
      <c r="AS2196" s="431" t="e">
        <f>VLOOKUP($AQ2196,software!$A$1:$B$14605,2,FALSE)</f>
        <v>#N/A</v>
      </c>
      <c r="AT2196" s="423"/>
      <c r="AV2196" s="423"/>
    </row>
    <row r="2197" spans="1:48" ht="12.75" x14ac:dyDescent="0.2">
      <c r="A2197" s="101"/>
      <c r="B2197" s="42"/>
      <c r="C2197" s="142"/>
      <c r="D2197" s="143"/>
      <c r="E2197" s="107"/>
      <c r="F2197" s="46"/>
      <c r="G2197" s="46"/>
      <c r="H2197" s="46"/>
      <c r="I2197" s="46"/>
      <c r="J2197" s="46"/>
      <c r="K2197" s="46"/>
      <c r="L2197" s="139"/>
      <c r="M2197" s="41"/>
      <c r="N2197" s="45"/>
      <c r="O2197" s="47"/>
      <c r="P2197" s="43"/>
      <c r="Q2197" s="71" t="e">
        <f>VLOOKUP(N2197,'error categories'!$A$2:$D$54,4,FALSE)</f>
        <v>#N/A</v>
      </c>
      <c r="R2197" s="72" t="e">
        <f>VLOOKUP(N2197,'error categories'!$A$2:$D$54,3,FALSE)</f>
        <v>#N/A</v>
      </c>
      <c r="S2197" s="374"/>
      <c r="T2197" s="377"/>
      <c r="U2197" s="378">
        <f t="shared" si="306"/>
        <v>0</v>
      </c>
      <c r="V2197" s="390"/>
      <c r="W2197" s="391"/>
      <c r="X2197" s="380"/>
      <c r="Y2197" s="380"/>
      <c r="Z2197" s="390"/>
      <c r="AA2197" s="392"/>
      <c r="AB2197" s="393"/>
      <c r="AC2197" s="394"/>
      <c r="AD2197" s="382">
        <f t="shared" si="313"/>
        <v>0</v>
      </c>
      <c r="AE2197" s="383">
        <f t="shared" si="314"/>
        <v>0</v>
      </c>
      <c r="AF2197" s="379"/>
      <c r="AG2197" s="381"/>
      <c r="AH2197" s="379"/>
      <c r="AI2197" s="381"/>
      <c r="AJ2197" s="384" t="str">
        <f t="shared" si="307"/>
        <v/>
      </c>
      <c r="AK2197" s="385" t="str">
        <f t="shared" si="308"/>
        <v/>
      </c>
      <c r="AL2197" s="388" t="str">
        <f t="shared" si="309"/>
        <v/>
      </c>
      <c r="AM2197" s="389" t="str">
        <f t="shared" si="310"/>
        <v/>
      </c>
      <c r="AN2197" s="388" t="str">
        <f t="shared" si="311"/>
        <v/>
      </c>
      <c r="AO2197" s="389" t="str">
        <f t="shared" si="312"/>
        <v/>
      </c>
      <c r="AP2197" s="423"/>
      <c r="AQ2197" s="423"/>
      <c r="AR2197" s="431" t="e">
        <f>VLOOKUP($B2197,'acc names'!$C$2:$D$12102,2,FALSE)</f>
        <v>#N/A</v>
      </c>
      <c r="AS2197" s="431" t="e">
        <f>VLOOKUP($AQ2197,software!$A$1:$B$14605,2,FALSE)</f>
        <v>#N/A</v>
      </c>
      <c r="AT2197" s="423"/>
      <c r="AV2197" s="423"/>
    </row>
    <row r="2198" spans="1:48" ht="12.75" x14ac:dyDescent="0.2">
      <c r="A2198" s="101"/>
      <c r="B2198" s="42"/>
      <c r="C2198" s="142"/>
      <c r="D2198" s="143"/>
      <c r="E2198" s="107"/>
      <c r="F2198" s="46"/>
      <c r="G2198" s="46"/>
      <c r="H2198" s="46"/>
      <c r="I2198" s="46"/>
      <c r="J2198" s="46"/>
      <c r="K2198" s="46"/>
      <c r="L2198" s="139"/>
      <c r="M2198" s="41"/>
      <c r="N2198" s="45"/>
      <c r="O2198" s="47"/>
      <c r="P2198" s="43"/>
      <c r="Q2198" s="71" t="e">
        <f>VLOOKUP(N2198,'error categories'!$A$2:$D$54,4,FALSE)</f>
        <v>#N/A</v>
      </c>
      <c r="R2198" s="72" t="e">
        <f>VLOOKUP(N2198,'error categories'!$A$2:$D$54,3,FALSE)</f>
        <v>#N/A</v>
      </c>
      <c r="S2198" s="374"/>
      <c r="T2198" s="377"/>
      <c r="U2198" s="378">
        <f t="shared" si="306"/>
        <v>0</v>
      </c>
      <c r="V2198" s="379"/>
      <c r="W2198" s="380"/>
      <c r="X2198" s="380"/>
      <c r="Y2198" s="380"/>
      <c r="Z2198" s="379"/>
      <c r="AA2198" s="381"/>
      <c r="AB2198" s="379"/>
      <c r="AC2198" s="380"/>
      <c r="AD2198" s="382">
        <f t="shared" si="313"/>
        <v>0</v>
      </c>
      <c r="AE2198" s="383">
        <f t="shared" si="314"/>
        <v>0</v>
      </c>
      <c r="AF2198" s="379"/>
      <c r="AG2198" s="381"/>
      <c r="AH2198" s="379"/>
      <c r="AI2198" s="381"/>
      <c r="AJ2198" s="384" t="str">
        <f t="shared" si="307"/>
        <v/>
      </c>
      <c r="AK2198" s="385" t="str">
        <f t="shared" si="308"/>
        <v/>
      </c>
      <c r="AL2198" s="388" t="str">
        <f t="shared" si="309"/>
        <v/>
      </c>
      <c r="AM2198" s="389" t="str">
        <f t="shared" si="310"/>
        <v/>
      </c>
      <c r="AN2198" s="388" t="str">
        <f t="shared" si="311"/>
        <v/>
      </c>
      <c r="AO2198" s="389" t="str">
        <f t="shared" si="312"/>
        <v/>
      </c>
      <c r="AP2198" s="423"/>
      <c r="AQ2198" s="423"/>
      <c r="AR2198" s="431" t="e">
        <f>VLOOKUP($B2198,'acc names'!$C$2:$D$12102,2,FALSE)</f>
        <v>#N/A</v>
      </c>
      <c r="AS2198" s="431" t="e">
        <f>VLOOKUP($AQ2198,software!$A$1:$B$14605,2,FALSE)</f>
        <v>#N/A</v>
      </c>
      <c r="AT2198" s="423"/>
      <c r="AV2198" s="423"/>
    </row>
    <row r="2199" spans="1:48" ht="12.75" x14ac:dyDescent="0.2">
      <c r="A2199" s="101"/>
      <c r="B2199" s="42"/>
      <c r="C2199" s="142"/>
      <c r="D2199" s="143"/>
      <c r="E2199" s="107"/>
      <c r="F2199" s="46"/>
      <c r="G2199" s="46"/>
      <c r="H2199" s="46"/>
      <c r="I2199" s="46"/>
      <c r="J2199" s="46"/>
      <c r="K2199" s="46"/>
      <c r="L2199" s="139"/>
      <c r="M2199" s="41"/>
      <c r="N2199" s="45"/>
      <c r="O2199" s="47"/>
      <c r="P2199" s="43"/>
      <c r="Q2199" s="71" t="e">
        <f>VLOOKUP(N2199,'error categories'!$A$2:$D$54,4,FALSE)</f>
        <v>#N/A</v>
      </c>
      <c r="R2199" s="72" t="e">
        <f>VLOOKUP(N2199,'error categories'!$A$2:$D$54,3,FALSE)</f>
        <v>#N/A</v>
      </c>
      <c r="S2199" s="374"/>
      <c r="T2199" s="377"/>
      <c r="U2199" s="378">
        <f t="shared" si="306"/>
        <v>0</v>
      </c>
      <c r="V2199" s="379"/>
      <c r="W2199" s="380"/>
      <c r="X2199" s="380"/>
      <c r="Y2199" s="380"/>
      <c r="Z2199" s="379"/>
      <c r="AA2199" s="381"/>
      <c r="AB2199" s="379"/>
      <c r="AC2199" s="380"/>
      <c r="AD2199" s="382">
        <f t="shared" si="313"/>
        <v>0</v>
      </c>
      <c r="AE2199" s="383">
        <f t="shared" si="314"/>
        <v>0</v>
      </c>
      <c r="AF2199" s="379"/>
      <c r="AG2199" s="381"/>
      <c r="AH2199" s="379"/>
      <c r="AI2199" s="381"/>
      <c r="AJ2199" s="384" t="str">
        <f t="shared" si="307"/>
        <v/>
      </c>
      <c r="AK2199" s="385" t="str">
        <f t="shared" si="308"/>
        <v/>
      </c>
      <c r="AL2199" s="388" t="str">
        <f t="shared" si="309"/>
        <v/>
      </c>
      <c r="AM2199" s="389" t="str">
        <f t="shared" si="310"/>
        <v/>
      </c>
      <c r="AN2199" s="388" t="str">
        <f t="shared" si="311"/>
        <v/>
      </c>
      <c r="AO2199" s="389" t="str">
        <f t="shared" si="312"/>
        <v/>
      </c>
      <c r="AP2199" s="423"/>
      <c r="AQ2199" s="423"/>
      <c r="AR2199" s="431" t="e">
        <f>VLOOKUP($B2199,'acc names'!$C$2:$D$12102,2,FALSE)</f>
        <v>#N/A</v>
      </c>
      <c r="AS2199" s="431" t="e">
        <f>VLOOKUP($AQ2199,software!$A$1:$B$14605,2,FALSE)</f>
        <v>#N/A</v>
      </c>
      <c r="AT2199" s="423"/>
      <c r="AV2199" s="423"/>
    </row>
    <row r="2200" spans="1:48" ht="12.75" x14ac:dyDescent="0.2">
      <c r="A2200" s="101"/>
      <c r="B2200" s="42"/>
      <c r="C2200" s="142"/>
      <c r="D2200" s="143"/>
      <c r="E2200" s="107"/>
      <c r="F2200" s="46"/>
      <c r="G2200" s="46"/>
      <c r="H2200" s="46"/>
      <c r="I2200" s="46"/>
      <c r="J2200" s="46"/>
      <c r="K2200" s="46"/>
      <c r="L2200" s="139"/>
      <c r="M2200" s="41"/>
      <c r="N2200" s="45"/>
      <c r="O2200" s="47"/>
      <c r="P2200" s="43"/>
      <c r="Q2200" s="71" t="e">
        <f>VLOOKUP(N2200,'error categories'!$A$2:$D$54,4,FALSE)</f>
        <v>#N/A</v>
      </c>
      <c r="R2200" s="72" t="e">
        <f>VLOOKUP(N2200,'error categories'!$A$2:$D$54,3,FALSE)</f>
        <v>#N/A</v>
      </c>
      <c r="S2200" s="374"/>
      <c r="T2200" s="377"/>
      <c r="U2200" s="378">
        <f t="shared" si="306"/>
        <v>0</v>
      </c>
      <c r="V2200" s="390"/>
      <c r="W2200" s="391"/>
      <c r="X2200" s="380"/>
      <c r="Y2200" s="380"/>
      <c r="Z2200" s="390"/>
      <c r="AA2200" s="392"/>
      <c r="AB2200" s="393"/>
      <c r="AC2200" s="394"/>
      <c r="AD2200" s="382">
        <f t="shared" si="313"/>
        <v>0</v>
      </c>
      <c r="AE2200" s="383">
        <f t="shared" si="314"/>
        <v>0</v>
      </c>
      <c r="AF2200" s="379"/>
      <c r="AG2200" s="381"/>
      <c r="AH2200" s="379"/>
      <c r="AI2200" s="381"/>
      <c r="AJ2200" s="384" t="str">
        <f t="shared" si="307"/>
        <v/>
      </c>
      <c r="AK2200" s="385" t="str">
        <f t="shared" si="308"/>
        <v/>
      </c>
      <c r="AL2200" s="388" t="str">
        <f t="shared" si="309"/>
        <v/>
      </c>
      <c r="AM2200" s="389" t="str">
        <f t="shared" si="310"/>
        <v/>
      </c>
      <c r="AN2200" s="388" t="str">
        <f t="shared" si="311"/>
        <v/>
      </c>
      <c r="AO2200" s="389" t="str">
        <f t="shared" si="312"/>
        <v/>
      </c>
      <c r="AP2200" s="423"/>
      <c r="AQ2200" s="423"/>
      <c r="AR2200" s="431" t="e">
        <f>VLOOKUP($B2200,'acc names'!$C$2:$D$12102,2,FALSE)</f>
        <v>#N/A</v>
      </c>
      <c r="AS2200" s="431" t="e">
        <f>VLOOKUP($AQ2200,software!$A$1:$B$14605,2,FALSE)</f>
        <v>#N/A</v>
      </c>
      <c r="AT2200" s="423"/>
      <c r="AV2200" s="423"/>
    </row>
    <row r="2201" spans="1:48" ht="12.75" x14ac:dyDescent="0.2">
      <c r="A2201" s="101"/>
      <c r="B2201" s="42"/>
      <c r="C2201" s="142"/>
      <c r="D2201" s="143"/>
      <c r="E2201" s="107"/>
      <c r="F2201" s="46"/>
      <c r="G2201" s="46"/>
      <c r="H2201" s="46"/>
      <c r="I2201" s="46"/>
      <c r="J2201" s="46"/>
      <c r="K2201" s="46"/>
      <c r="L2201" s="139"/>
      <c r="M2201" s="41"/>
      <c r="N2201" s="45"/>
      <c r="O2201" s="47"/>
      <c r="P2201" s="43"/>
      <c r="Q2201" s="71" t="e">
        <f>VLOOKUP(N2201,'error categories'!$A$2:$D$54,4,FALSE)</f>
        <v>#N/A</v>
      </c>
      <c r="R2201" s="72" t="e">
        <f>VLOOKUP(N2201,'error categories'!$A$2:$D$54,3,FALSE)</f>
        <v>#N/A</v>
      </c>
      <c r="S2201" s="374"/>
      <c r="T2201" s="377"/>
      <c r="U2201" s="378">
        <f t="shared" si="306"/>
        <v>0</v>
      </c>
      <c r="V2201" s="379"/>
      <c r="W2201" s="380"/>
      <c r="X2201" s="380"/>
      <c r="Y2201" s="380"/>
      <c r="Z2201" s="379"/>
      <c r="AA2201" s="381"/>
      <c r="AB2201" s="379"/>
      <c r="AC2201" s="380"/>
      <c r="AD2201" s="382">
        <f t="shared" si="313"/>
        <v>0</v>
      </c>
      <c r="AE2201" s="383">
        <f t="shared" si="314"/>
        <v>0</v>
      </c>
      <c r="AF2201" s="379"/>
      <c r="AG2201" s="381"/>
      <c r="AH2201" s="379"/>
      <c r="AI2201" s="381"/>
      <c r="AJ2201" s="384" t="str">
        <f t="shared" si="307"/>
        <v/>
      </c>
      <c r="AK2201" s="385" t="str">
        <f t="shared" si="308"/>
        <v/>
      </c>
      <c r="AL2201" s="388" t="str">
        <f t="shared" si="309"/>
        <v/>
      </c>
      <c r="AM2201" s="389" t="str">
        <f t="shared" si="310"/>
        <v/>
      </c>
      <c r="AN2201" s="388" t="str">
        <f t="shared" si="311"/>
        <v/>
      </c>
      <c r="AO2201" s="389" t="str">
        <f t="shared" si="312"/>
        <v/>
      </c>
      <c r="AP2201" s="423"/>
      <c r="AQ2201" s="423"/>
      <c r="AR2201" s="431" t="e">
        <f>VLOOKUP($B2201,'acc names'!$C$2:$D$12102,2,FALSE)</f>
        <v>#N/A</v>
      </c>
      <c r="AS2201" s="431" t="e">
        <f>VLOOKUP($AQ2201,software!$A$1:$B$14605,2,FALSE)</f>
        <v>#N/A</v>
      </c>
      <c r="AT2201" s="423"/>
      <c r="AV2201" s="423"/>
    </row>
    <row r="2202" spans="1:48" ht="12.75" x14ac:dyDescent="0.2">
      <c r="A2202" s="101"/>
      <c r="B2202" s="42"/>
      <c r="C2202" s="142"/>
      <c r="D2202" s="143"/>
      <c r="E2202" s="107"/>
      <c r="F2202" s="46"/>
      <c r="G2202" s="46"/>
      <c r="H2202" s="46"/>
      <c r="I2202" s="46"/>
      <c r="J2202" s="46"/>
      <c r="K2202" s="46"/>
      <c r="L2202" s="139"/>
      <c r="M2202" s="41"/>
      <c r="N2202" s="45"/>
      <c r="O2202" s="47"/>
      <c r="P2202" s="43"/>
      <c r="Q2202" s="71" t="e">
        <f>VLOOKUP(N2202,'error categories'!$A$2:$D$54,4,FALSE)</f>
        <v>#N/A</v>
      </c>
      <c r="R2202" s="72" t="e">
        <f>VLOOKUP(N2202,'error categories'!$A$2:$D$54,3,FALSE)</f>
        <v>#N/A</v>
      </c>
      <c r="S2202" s="374"/>
      <c r="T2202" s="377"/>
      <c r="U2202" s="378">
        <f t="shared" si="306"/>
        <v>0</v>
      </c>
      <c r="V2202" s="390"/>
      <c r="W2202" s="391"/>
      <c r="X2202" s="380"/>
      <c r="Y2202" s="380"/>
      <c r="Z2202" s="390"/>
      <c r="AA2202" s="392"/>
      <c r="AB2202" s="393"/>
      <c r="AC2202" s="394"/>
      <c r="AD2202" s="382">
        <f t="shared" si="313"/>
        <v>0</v>
      </c>
      <c r="AE2202" s="383">
        <f t="shared" si="314"/>
        <v>0</v>
      </c>
      <c r="AF2202" s="379"/>
      <c r="AG2202" s="381"/>
      <c r="AH2202" s="379"/>
      <c r="AI2202" s="381"/>
      <c r="AJ2202" s="384" t="str">
        <f t="shared" si="307"/>
        <v/>
      </c>
      <c r="AK2202" s="385" t="str">
        <f t="shared" si="308"/>
        <v/>
      </c>
      <c r="AL2202" s="388" t="str">
        <f t="shared" si="309"/>
        <v/>
      </c>
      <c r="AM2202" s="389" t="str">
        <f t="shared" si="310"/>
        <v/>
      </c>
      <c r="AN2202" s="388" t="str">
        <f t="shared" si="311"/>
        <v/>
      </c>
      <c r="AO2202" s="389" t="str">
        <f t="shared" si="312"/>
        <v/>
      </c>
      <c r="AP2202" s="423"/>
      <c r="AQ2202" s="423"/>
      <c r="AR2202" s="431" t="e">
        <f>VLOOKUP($B2202,'acc names'!$C$2:$D$12102,2,FALSE)</f>
        <v>#N/A</v>
      </c>
      <c r="AS2202" s="431" t="e">
        <f>VLOOKUP($AQ2202,software!$A$1:$B$14605,2,FALSE)</f>
        <v>#N/A</v>
      </c>
      <c r="AT2202" s="423"/>
      <c r="AV2202" s="423"/>
    </row>
    <row r="2203" spans="1:48" ht="12.75" x14ac:dyDescent="0.2">
      <c r="A2203" s="101"/>
      <c r="B2203" s="42"/>
      <c r="C2203" s="142"/>
      <c r="D2203" s="143"/>
      <c r="E2203" s="107"/>
      <c r="F2203" s="46"/>
      <c r="G2203" s="46"/>
      <c r="H2203" s="46"/>
      <c r="I2203" s="46"/>
      <c r="J2203" s="46"/>
      <c r="K2203" s="46"/>
      <c r="L2203" s="139"/>
      <c r="M2203" s="41"/>
      <c r="N2203" s="45"/>
      <c r="O2203" s="47"/>
      <c r="P2203" s="43"/>
      <c r="Q2203" s="71" t="e">
        <f>VLOOKUP(N2203,'error categories'!$A$2:$D$54,4,FALSE)</f>
        <v>#N/A</v>
      </c>
      <c r="R2203" s="72" t="e">
        <f>VLOOKUP(N2203,'error categories'!$A$2:$D$54,3,FALSE)</f>
        <v>#N/A</v>
      </c>
      <c r="S2203" s="374"/>
      <c r="T2203" s="377"/>
      <c r="U2203" s="378">
        <f t="shared" si="306"/>
        <v>0</v>
      </c>
      <c r="V2203" s="390"/>
      <c r="W2203" s="391"/>
      <c r="X2203" s="380"/>
      <c r="Y2203" s="380"/>
      <c r="Z2203" s="390"/>
      <c r="AA2203" s="392"/>
      <c r="AB2203" s="393"/>
      <c r="AC2203" s="394"/>
      <c r="AD2203" s="382">
        <f t="shared" si="313"/>
        <v>0</v>
      </c>
      <c r="AE2203" s="383">
        <f t="shared" si="314"/>
        <v>0</v>
      </c>
      <c r="AF2203" s="379"/>
      <c r="AG2203" s="381"/>
      <c r="AH2203" s="379"/>
      <c r="AI2203" s="381"/>
      <c r="AJ2203" s="384" t="str">
        <f t="shared" si="307"/>
        <v/>
      </c>
      <c r="AK2203" s="385" t="str">
        <f t="shared" si="308"/>
        <v/>
      </c>
      <c r="AL2203" s="388" t="str">
        <f t="shared" si="309"/>
        <v/>
      </c>
      <c r="AM2203" s="389" t="str">
        <f t="shared" si="310"/>
        <v/>
      </c>
      <c r="AN2203" s="388" t="str">
        <f t="shared" si="311"/>
        <v/>
      </c>
      <c r="AO2203" s="389" t="str">
        <f t="shared" si="312"/>
        <v/>
      </c>
      <c r="AP2203" s="423"/>
      <c r="AQ2203" s="423"/>
      <c r="AR2203" s="431" t="e">
        <f>VLOOKUP($B2203,'acc names'!$C$2:$D$12102,2,FALSE)</f>
        <v>#N/A</v>
      </c>
      <c r="AS2203" s="431" t="e">
        <f>VLOOKUP($AQ2203,software!$A$1:$B$14605,2,FALSE)</f>
        <v>#N/A</v>
      </c>
      <c r="AT2203" s="423"/>
      <c r="AV2203" s="423"/>
    </row>
    <row r="2204" spans="1:48" ht="12.75" x14ac:dyDescent="0.2">
      <c r="A2204" s="101"/>
      <c r="B2204" s="42"/>
      <c r="C2204" s="142"/>
      <c r="D2204" s="143"/>
      <c r="E2204" s="107"/>
      <c r="F2204" s="46"/>
      <c r="G2204" s="46"/>
      <c r="H2204" s="46"/>
      <c r="I2204" s="46"/>
      <c r="J2204" s="46"/>
      <c r="K2204" s="46"/>
      <c r="L2204" s="139"/>
      <c r="M2204" s="41"/>
      <c r="N2204" s="45"/>
      <c r="O2204" s="47"/>
      <c r="P2204" s="43"/>
      <c r="Q2204" s="71" t="e">
        <f>VLOOKUP(N2204,'error categories'!$A$2:$D$54,4,FALSE)</f>
        <v>#N/A</v>
      </c>
      <c r="R2204" s="72" t="e">
        <f>VLOOKUP(N2204,'error categories'!$A$2:$D$54,3,FALSE)</f>
        <v>#N/A</v>
      </c>
      <c r="S2204" s="374"/>
      <c r="T2204" s="377"/>
      <c r="U2204" s="378">
        <f t="shared" si="306"/>
        <v>0</v>
      </c>
      <c r="V2204" s="379"/>
      <c r="W2204" s="380"/>
      <c r="X2204" s="380"/>
      <c r="Y2204" s="380"/>
      <c r="Z2204" s="379"/>
      <c r="AA2204" s="381"/>
      <c r="AB2204" s="379"/>
      <c r="AC2204" s="380"/>
      <c r="AD2204" s="382">
        <f t="shared" si="313"/>
        <v>0</v>
      </c>
      <c r="AE2204" s="383">
        <f t="shared" si="314"/>
        <v>0</v>
      </c>
      <c r="AF2204" s="379"/>
      <c r="AG2204" s="381"/>
      <c r="AH2204" s="379"/>
      <c r="AI2204" s="381"/>
      <c r="AJ2204" s="384" t="str">
        <f t="shared" si="307"/>
        <v/>
      </c>
      <c r="AK2204" s="385" t="str">
        <f t="shared" si="308"/>
        <v/>
      </c>
      <c r="AL2204" s="388" t="str">
        <f t="shared" si="309"/>
        <v/>
      </c>
      <c r="AM2204" s="389" t="str">
        <f t="shared" si="310"/>
        <v/>
      </c>
      <c r="AN2204" s="388" t="str">
        <f t="shared" si="311"/>
        <v/>
      </c>
      <c r="AO2204" s="389" t="str">
        <f t="shared" si="312"/>
        <v/>
      </c>
      <c r="AP2204" s="423"/>
      <c r="AQ2204" s="423"/>
      <c r="AR2204" s="431" t="e">
        <f>VLOOKUP($B2204,'acc names'!$C$2:$D$12102,2,FALSE)</f>
        <v>#N/A</v>
      </c>
      <c r="AS2204" s="431" t="e">
        <f>VLOOKUP($AQ2204,software!$A$1:$B$14605,2,FALSE)</f>
        <v>#N/A</v>
      </c>
      <c r="AT2204" s="423"/>
      <c r="AV2204" s="423"/>
    </row>
    <row r="2205" spans="1:48" ht="12.75" x14ac:dyDescent="0.2">
      <c r="A2205" s="101"/>
      <c r="B2205" s="42"/>
      <c r="C2205" s="142"/>
      <c r="D2205" s="143"/>
      <c r="E2205" s="107"/>
      <c r="F2205" s="46"/>
      <c r="G2205" s="46"/>
      <c r="H2205" s="46"/>
      <c r="I2205" s="46"/>
      <c r="J2205" s="46"/>
      <c r="K2205" s="46"/>
      <c r="L2205" s="139"/>
      <c r="M2205" s="41"/>
      <c r="N2205" s="45"/>
      <c r="O2205" s="47"/>
      <c r="P2205" s="43"/>
      <c r="Q2205" s="71" t="e">
        <f>VLOOKUP(N2205,'error categories'!$A$2:$D$54,4,FALSE)</f>
        <v>#N/A</v>
      </c>
      <c r="R2205" s="72" t="e">
        <f>VLOOKUP(N2205,'error categories'!$A$2:$D$54,3,FALSE)</f>
        <v>#N/A</v>
      </c>
      <c r="S2205" s="374"/>
      <c r="T2205" s="377"/>
      <c r="U2205" s="378">
        <f t="shared" si="306"/>
        <v>0</v>
      </c>
      <c r="V2205" s="379"/>
      <c r="W2205" s="380"/>
      <c r="X2205" s="380"/>
      <c r="Y2205" s="380"/>
      <c r="Z2205" s="379"/>
      <c r="AA2205" s="381"/>
      <c r="AB2205" s="379"/>
      <c r="AC2205" s="380"/>
      <c r="AD2205" s="382">
        <f t="shared" si="313"/>
        <v>0</v>
      </c>
      <c r="AE2205" s="383">
        <f t="shared" si="314"/>
        <v>0</v>
      </c>
      <c r="AF2205" s="379"/>
      <c r="AG2205" s="381"/>
      <c r="AH2205" s="379"/>
      <c r="AI2205" s="381"/>
      <c r="AJ2205" s="384" t="str">
        <f t="shared" si="307"/>
        <v/>
      </c>
      <c r="AK2205" s="385" t="str">
        <f t="shared" si="308"/>
        <v/>
      </c>
      <c r="AL2205" s="388" t="str">
        <f t="shared" si="309"/>
        <v/>
      </c>
      <c r="AM2205" s="389" t="str">
        <f t="shared" si="310"/>
        <v/>
      </c>
      <c r="AN2205" s="388" t="str">
        <f t="shared" si="311"/>
        <v/>
      </c>
      <c r="AO2205" s="389" t="str">
        <f t="shared" si="312"/>
        <v/>
      </c>
      <c r="AP2205" s="423"/>
      <c r="AQ2205" s="423"/>
      <c r="AR2205" s="431" t="e">
        <f>VLOOKUP($B2205,'acc names'!$C$2:$D$12102,2,FALSE)</f>
        <v>#N/A</v>
      </c>
      <c r="AS2205" s="431" t="e">
        <f>VLOOKUP($AQ2205,software!$A$1:$B$14605,2,FALSE)</f>
        <v>#N/A</v>
      </c>
      <c r="AT2205" s="423"/>
      <c r="AV2205" s="423"/>
    </row>
    <row r="2206" spans="1:48" ht="12.75" x14ac:dyDescent="0.2">
      <c r="A2206" s="101"/>
      <c r="B2206" s="42"/>
      <c r="C2206" s="142"/>
      <c r="D2206" s="143"/>
      <c r="E2206" s="107"/>
      <c r="F2206" s="46"/>
      <c r="G2206" s="46"/>
      <c r="H2206" s="46"/>
      <c r="I2206" s="46"/>
      <c r="J2206" s="46"/>
      <c r="K2206" s="46"/>
      <c r="L2206" s="139"/>
      <c r="M2206" s="41"/>
      <c r="N2206" s="45"/>
      <c r="O2206" s="47"/>
      <c r="P2206" s="43"/>
      <c r="Q2206" s="71" t="e">
        <f>VLOOKUP(N2206,'error categories'!$A$2:$D$54,4,FALSE)</f>
        <v>#N/A</v>
      </c>
      <c r="R2206" s="72" t="e">
        <f>VLOOKUP(N2206,'error categories'!$A$2:$D$54,3,FALSE)</f>
        <v>#N/A</v>
      </c>
      <c r="S2206" s="374"/>
      <c r="T2206" s="377"/>
      <c r="U2206" s="378">
        <f t="shared" si="306"/>
        <v>0</v>
      </c>
      <c r="V2206" s="379"/>
      <c r="W2206" s="380"/>
      <c r="X2206" s="380"/>
      <c r="Y2206" s="380"/>
      <c r="Z2206" s="379"/>
      <c r="AA2206" s="381"/>
      <c r="AB2206" s="379"/>
      <c r="AC2206" s="380"/>
      <c r="AD2206" s="382">
        <f t="shared" si="313"/>
        <v>0</v>
      </c>
      <c r="AE2206" s="383">
        <f t="shared" si="314"/>
        <v>0</v>
      </c>
      <c r="AF2206" s="379"/>
      <c r="AG2206" s="381"/>
      <c r="AH2206" s="379"/>
      <c r="AI2206" s="381"/>
      <c r="AJ2206" s="384" t="str">
        <f t="shared" si="307"/>
        <v/>
      </c>
      <c r="AK2206" s="385" t="str">
        <f t="shared" si="308"/>
        <v/>
      </c>
      <c r="AL2206" s="388" t="str">
        <f t="shared" si="309"/>
        <v/>
      </c>
      <c r="AM2206" s="389" t="str">
        <f t="shared" si="310"/>
        <v/>
      </c>
      <c r="AN2206" s="388" t="str">
        <f t="shared" si="311"/>
        <v/>
      </c>
      <c r="AO2206" s="389" t="str">
        <f t="shared" si="312"/>
        <v/>
      </c>
      <c r="AP2206" s="423"/>
      <c r="AQ2206" s="423"/>
      <c r="AR2206" s="431" t="e">
        <f>VLOOKUP($B2206,'acc names'!$C$2:$D$12102,2,FALSE)</f>
        <v>#N/A</v>
      </c>
      <c r="AS2206" s="431" t="e">
        <f>VLOOKUP($AQ2206,software!$A$1:$B$14605,2,FALSE)</f>
        <v>#N/A</v>
      </c>
      <c r="AT2206" s="423"/>
      <c r="AV2206" s="423"/>
    </row>
    <row r="2207" spans="1:48" ht="12.75" x14ac:dyDescent="0.2">
      <c r="A2207" s="101"/>
      <c r="B2207" s="42"/>
      <c r="C2207" s="142"/>
      <c r="D2207" s="143"/>
      <c r="E2207" s="107"/>
      <c r="F2207" s="46"/>
      <c r="G2207" s="46"/>
      <c r="H2207" s="46"/>
      <c r="I2207" s="46"/>
      <c r="J2207" s="46"/>
      <c r="K2207" s="46"/>
      <c r="L2207" s="139"/>
      <c r="M2207" s="41"/>
      <c r="N2207" s="45"/>
      <c r="O2207" s="47"/>
      <c r="P2207" s="43"/>
      <c r="Q2207" s="71" t="e">
        <f>VLOOKUP(N2207,'error categories'!$A$2:$D$54,4,FALSE)</f>
        <v>#N/A</v>
      </c>
      <c r="R2207" s="72" t="e">
        <f>VLOOKUP(N2207,'error categories'!$A$2:$D$54,3,FALSE)</f>
        <v>#N/A</v>
      </c>
      <c r="S2207" s="374"/>
      <c r="T2207" s="377"/>
      <c r="U2207" s="378">
        <f t="shared" si="306"/>
        <v>0</v>
      </c>
      <c r="V2207" s="379"/>
      <c r="W2207" s="380"/>
      <c r="X2207" s="380"/>
      <c r="Y2207" s="380"/>
      <c r="Z2207" s="379"/>
      <c r="AA2207" s="381"/>
      <c r="AB2207" s="379"/>
      <c r="AC2207" s="380"/>
      <c r="AD2207" s="382">
        <f t="shared" si="313"/>
        <v>0</v>
      </c>
      <c r="AE2207" s="383">
        <f t="shared" si="314"/>
        <v>0</v>
      </c>
      <c r="AF2207" s="379"/>
      <c r="AG2207" s="381"/>
      <c r="AH2207" s="379"/>
      <c r="AI2207" s="381"/>
      <c r="AJ2207" s="384" t="str">
        <f t="shared" si="307"/>
        <v/>
      </c>
      <c r="AK2207" s="385" t="str">
        <f t="shared" si="308"/>
        <v/>
      </c>
      <c r="AL2207" s="388" t="str">
        <f t="shared" si="309"/>
        <v/>
      </c>
      <c r="AM2207" s="389" t="str">
        <f t="shared" si="310"/>
        <v/>
      </c>
      <c r="AN2207" s="388" t="str">
        <f t="shared" si="311"/>
        <v/>
      </c>
      <c r="AO2207" s="389" t="str">
        <f t="shared" si="312"/>
        <v/>
      </c>
      <c r="AP2207" s="423"/>
      <c r="AQ2207" s="423"/>
      <c r="AR2207" s="431" t="e">
        <f>VLOOKUP($B2207,'acc names'!$C$2:$D$12102,2,FALSE)</f>
        <v>#N/A</v>
      </c>
      <c r="AS2207" s="431" t="e">
        <f>VLOOKUP($AQ2207,software!$A$1:$B$14605,2,FALSE)</f>
        <v>#N/A</v>
      </c>
      <c r="AT2207" s="423"/>
      <c r="AV2207" s="423"/>
    </row>
    <row r="2208" spans="1:48" ht="12.75" x14ac:dyDescent="0.2">
      <c r="A2208" s="101"/>
      <c r="B2208" s="42"/>
      <c r="C2208" s="142"/>
      <c r="D2208" s="143"/>
      <c r="E2208" s="107"/>
      <c r="F2208" s="46"/>
      <c r="G2208" s="46"/>
      <c r="H2208" s="46"/>
      <c r="I2208" s="46"/>
      <c r="J2208" s="46"/>
      <c r="K2208" s="46"/>
      <c r="L2208" s="139"/>
      <c r="M2208" s="41"/>
      <c r="N2208" s="45"/>
      <c r="O2208" s="47"/>
      <c r="P2208" s="43"/>
      <c r="Q2208" s="71" t="e">
        <f>VLOOKUP(N2208,'error categories'!$A$2:$D$54,4,FALSE)</f>
        <v>#N/A</v>
      </c>
      <c r="R2208" s="72" t="e">
        <f>VLOOKUP(N2208,'error categories'!$A$2:$D$54,3,FALSE)</f>
        <v>#N/A</v>
      </c>
      <c r="S2208" s="374"/>
      <c r="T2208" s="377"/>
      <c r="U2208" s="378">
        <f t="shared" si="306"/>
        <v>0</v>
      </c>
      <c r="V2208" s="379"/>
      <c r="W2208" s="380"/>
      <c r="X2208" s="380"/>
      <c r="Y2208" s="380"/>
      <c r="Z2208" s="379"/>
      <c r="AA2208" s="381"/>
      <c r="AB2208" s="379"/>
      <c r="AC2208" s="380"/>
      <c r="AD2208" s="382">
        <f t="shared" si="313"/>
        <v>0</v>
      </c>
      <c r="AE2208" s="383">
        <f t="shared" si="314"/>
        <v>0</v>
      </c>
      <c r="AF2208" s="379"/>
      <c r="AG2208" s="381"/>
      <c r="AH2208" s="379"/>
      <c r="AI2208" s="381"/>
      <c r="AJ2208" s="384" t="str">
        <f t="shared" si="307"/>
        <v/>
      </c>
      <c r="AK2208" s="385" t="str">
        <f t="shared" si="308"/>
        <v/>
      </c>
      <c r="AL2208" s="388" t="str">
        <f t="shared" si="309"/>
        <v/>
      </c>
      <c r="AM2208" s="389" t="str">
        <f t="shared" si="310"/>
        <v/>
      </c>
      <c r="AN2208" s="388" t="str">
        <f t="shared" si="311"/>
        <v/>
      </c>
      <c r="AO2208" s="389" t="str">
        <f t="shared" si="312"/>
        <v/>
      </c>
      <c r="AP2208" s="423"/>
      <c r="AQ2208" s="423"/>
      <c r="AR2208" s="431" t="e">
        <f>VLOOKUP($B2208,'acc names'!$C$2:$D$12102,2,FALSE)</f>
        <v>#N/A</v>
      </c>
      <c r="AS2208" s="431" t="e">
        <f>VLOOKUP($AQ2208,software!$A$1:$B$14605,2,FALSE)</f>
        <v>#N/A</v>
      </c>
      <c r="AT2208" s="423"/>
      <c r="AV2208" s="423"/>
    </row>
    <row r="2209" spans="1:48" ht="12.75" x14ac:dyDescent="0.2">
      <c r="A2209" s="101"/>
      <c r="B2209" s="42"/>
      <c r="C2209" s="142"/>
      <c r="D2209" s="143"/>
      <c r="E2209" s="107"/>
      <c r="F2209" s="46"/>
      <c r="G2209" s="46"/>
      <c r="H2209" s="46"/>
      <c r="I2209" s="46"/>
      <c r="J2209" s="46"/>
      <c r="K2209" s="46"/>
      <c r="L2209" s="139"/>
      <c r="M2209" s="41"/>
      <c r="N2209" s="45"/>
      <c r="O2209" s="47"/>
      <c r="P2209" s="43"/>
      <c r="Q2209" s="71" t="e">
        <f>VLOOKUP(N2209,'error categories'!$A$2:$D$54,4,FALSE)</f>
        <v>#N/A</v>
      </c>
      <c r="R2209" s="72" t="e">
        <f>VLOOKUP(N2209,'error categories'!$A$2:$D$54,3,FALSE)</f>
        <v>#N/A</v>
      </c>
      <c r="S2209" s="374"/>
      <c r="T2209" s="377"/>
      <c r="U2209" s="378">
        <f t="shared" si="306"/>
        <v>0</v>
      </c>
      <c r="V2209" s="379"/>
      <c r="W2209" s="380"/>
      <c r="X2209" s="380"/>
      <c r="Y2209" s="380"/>
      <c r="Z2209" s="379"/>
      <c r="AA2209" s="381"/>
      <c r="AB2209" s="379"/>
      <c r="AC2209" s="380"/>
      <c r="AD2209" s="382">
        <f t="shared" si="313"/>
        <v>0</v>
      </c>
      <c r="AE2209" s="383">
        <f t="shared" si="314"/>
        <v>0</v>
      </c>
      <c r="AF2209" s="379"/>
      <c r="AG2209" s="381"/>
      <c r="AH2209" s="379"/>
      <c r="AI2209" s="381"/>
      <c r="AJ2209" s="384" t="str">
        <f t="shared" si="307"/>
        <v/>
      </c>
      <c r="AK2209" s="385" t="str">
        <f t="shared" si="308"/>
        <v/>
      </c>
      <c r="AL2209" s="388" t="str">
        <f t="shared" si="309"/>
        <v/>
      </c>
      <c r="AM2209" s="389" t="str">
        <f t="shared" si="310"/>
        <v/>
      </c>
      <c r="AN2209" s="388" t="str">
        <f t="shared" si="311"/>
        <v/>
      </c>
      <c r="AO2209" s="389" t="str">
        <f t="shared" si="312"/>
        <v/>
      </c>
      <c r="AP2209" s="423"/>
      <c r="AQ2209" s="423"/>
      <c r="AR2209" s="431" t="e">
        <f>VLOOKUP($B2209,'acc names'!$C$2:$D$12102,2,FALSE)</f>
        <v>#N/A</v>
      </c>
      <c r="AS2209" s="431" t="e">
        <f>VLOOKUP($AQ2209,software!$A$1:$B$14605,2,FALSE)</f>
        <v>#N/A</v>
      </c>
      <c r="AT2209" s="423"/>
      <c r="AV2209" s="423"/>
    </row>
    <row r="2210" spans="1:48" ht="12.75" x14ac:dyDescent="0.2">
      <c r="A2210" s="101"/>
      <c r="B2210" s="42"/>
      <c r="C2210" s="142"/>
      <c r="D2210" s="143"/>
      <c r="E2210" s="107"/>
      <c r="F2210" s="46"/>
      <c r="G2210" s="46"/>
      <c r="H2210" s="46"/>
      <c r="I2210" s="46"/>
      <c r="J2210" s="46"/>
      <c r="K2210" s="46"/>
      <c r="L2210" s="139"/>
      <c r="M2210" s="41"/>
      <c r="N2210" s="45"/>
      <c r="O2210" s="47"/>
      <c r="P2210" s="43"/>
      <c r="Q2210" s="71" t="e">
        <f>VLOOKUP(N2210,'error categories'!$A$2:$D$54,4,FALSE)</f>
        <v>#N/A</v>
      </c>
      <c r="R2210" s="72" t="e">
        <f>VLOOKUP(N2210,'error categories'!$A$2:$D$54,3,FALSE)</f>
        <v>#N/A</v>
      </c>
      <c r="S2210" s="374"/>
      <c r="T2210" s="377"/>
      <c r="U2210" s="378">
        <f t="shared" si="306"/>
        <v>0</v>
      </c>
      <c r="V2210" s="390"/>
      <c r="W2210" s="391"/>
      <c r="X2210" s="380"/>
      <c r="Y2210" s="380"/>
      <c r="Z2210" s="390"/>
      <c r="AA2210" s="392"/>
      <c r="AB2210" s="393"/>
      <c r="AC2210" s="394"/>
      <c r="AD2210" s="382">
        <f t="shared" si="313"/>
        <v>0</v>
      </c>
      <c r="AE2210" s="383">
        <f t="shared" si="314"/>
        <v>0</v>
      </c>
      <c r="AF2210" s="379"/>
      <c r="AG2210" s="381"/>
      <c r="AH2210" s="379"/>
      <c r="AI2210" s="381"/>
      <c r="AJ2210" s="384" t="str">
        <f t="shared" si="307"/>
        <v/>
      </c>
      <c r="AK2210" s="385" t="str">
        <f t="shared" si="308"/>
        <v/>
      </c>
      <c r="AL2210" s="388" t="str">
        <f t="shared" si="309"/>
        <v/>
      </c>
      <c r="AM2210" s="389" t="str">
        <f t="shared" si="310"/>
        <v/>
      </c>
      <c r="AN2210" s="388" t="str">
        <f t="shared" si="311"/>
        <v/>
      </c>
      <c r="AO2210" s="389" t="str">
        <f t="shared" si="312"/>
        <v/>
      </c>
      <c r="AP2210" s="423"/>
      <c r="AQ2210" s="423"/>
      <c r="AR2210" s="431" t="e">
        <f>VLOOKUP($B2210,'acc names'!$C$2:$D$12102,2,FALSE)</f>
        <v>#N/A</v>
      </c>
      <c r="AS2210" s="431" t="e">
        <f>VLOOKUP($AQ2210,software!$A$1:$B$14605,2,FALSE)</f>
        <v>#N/A</v>
      </c>
      <c r="AT2210" s="423"/>
      <c r="AV2210" s="423"/>
    </row>
    <row r="2211" spans="1:48" ht="12.75" x14ac:dyDescent="0.2">
      <c r="A2211" s="101"/>
      <c r="B2211" s="42"/>
      <c r="C2211" s="142"/>
      <c r="D2211" s="143"/>
      <c r="E2211" s="107"/>
      <c r="F2211" s="46"/>
      <c r="G2211" s="46"/>
      <c r="H2211" s="46"/>
      <c r="I2211" s="46"/>
      <c r="J2211" s="46"/>
      <c r="K2211" s="46"/>
      <c r="L2211" s="139"/>
      <c r="M2211" s="41"/>
      <c r="N2211" s="45"/>
      <c r="O2211" s="47"/>
      <c r="P2211" s="43"/>
      <c r="Q2211" s="71" t="e">
        <f>VLOOKUP(N2211,'error categories'!$A$2:$D$54,4,FALSE)</f>
        <v>#N/A</v>
      </c>
      <c r="R2211" s="72" t="e">
        <f>VLOOKUP(N2211,'error categories'!$A$2:$D$54,3,FALSE)</f>
        <v>#N/A</v>
      </c>
      <c r="S2211" s="374"/>
      <c r="T2211" s="377"/>
      <c r="U2211" s="378">
        <f t="shared" si="306"/>
        <v>0</v>
      </c>
      <c r="V2211" s="379"/>
      <c r="W2211" s="380"/>
      <c r="X2211" s="380"/>
      <c r="Y2211" s="380"/>
      <c r="Z2211" s="379"/>
      <c r="AA2211" s="381"/>
      <c r="AB2211" s="379"/>
      <c r="AC2211" s="380"/>
      <c r="AD2211" s="382">
        <f t="shared" si="313"/>
        <v>0</v>
      </c>
      <c r="AE2211" s="383">
        <f t="shared" si="314"/>
        <v>0</v>
      </c>
      <c r="AF2211" s="379"/>
      <c r="AG2211" s="381"/>
      <c r="AH2211" s="379"/>
      <c r="AI2211" s="381"/>
      <c r="AJ2211" s="384" t="str">
        <f t="shared" si="307"/>
        <v/>
      </c>
      <c r="AK2211" s="385" t="str">
        <f t="shared" si="308"/>
        <v/>
      </c>
      <c r="AL2211" s="388" t="str">
        <f t="shared" si="309"/>
        <v/>
      </c>
      <c r="AM2211" s="389" t="str">
        <f t="shared" si="310"/>
        <v/>
      </c>
      <c r="AN2211" s="388" t="str">
        <f t="shared" si="311"/>
        <v/>
      </c>
      <c r="AO2211" s="389" t="str">
        <f t="shared" si="312"/>
        <v/>
      </c>
      <c r="AP2211" s="423"/>
      <c r="AQ2211" s="423"/>
      <c r="AR2211" s="431" t="e">
        <f>VLOOKUP($B2211,'acc names'!$C$2:$D$12102,2,FALSE)</f>
        <v>#N/A</v>
      </c>
      <c r="AS2211" s="431" t="e">
        <f>VLOOKUP($AQ2211,software!$A$1:$B$14605,2,FALSE)</f>
        <v>#N/A</v>
      </c>
      <c r="AT2211" s="423"/>
      <c r="AV2211" s="423"/>
    </row>
    <row r="2212" spans="1:48" ht="12.75" x14ac:dyDescent="0.2">
      <c r="A2212" s="101"/>
      <c r="B2212" s="42"/>
      <c r="C2212" s="142"/>
      <c r="D2212" s="143"/>
      <c r="E2212" s="107"/>
      <c r="F2212" s="46"/>
      <c r="G2212" s="46"/>
      <c r="H2212" s="46"/>
      <c r="I2212" s="46"/>
      <c r="J2212" s="46"/>
      <c r="K2212" s="46"/>
      <c r="L2212" s="139"/>
      <c r="M2212" s="41"/>
      <c r="N2212" s="45"/>
      <c r="O2212" s="47"/>
      <c r="P2212" s="43"/>
      <c r="Q2212" s="71" t="e">
        <f>VLOOKUP(N2212,'error categories'!$A$2:$D$54,4,FALSE)</f>
        <v>#N/A</v>
      </c>
      <c r="R2212" s="72" t="e">
        <f>VLOOKUP(N2212,'error categories'!$A$2:$D$54,3,FALSE)</f>
        <v>#N/A</v>
      </c>
      <c r="S2212" s="374"/>
      <c r="T2212" s="377"/>
      <c r="U2212" s="378">
        <f t="shared" si="306"/>
        <v>0</v>
      </c>
      <c r="V2212" s="379"/>
      <c r="W2212" s="380"/>
      <c r="X2212" s="380"/>
      <c r="Y2212" s="380"/>
      <c r="Z2212" s="379"/>
      <c r="AA2212" s="381"/>
      <c r="AB2212" s="379"/>
      <c r="AC2212" s="380"/>
      <c r="AD2212" s="382">
        <f t="shared" si="313"/>
        <v>0</v>
      </c>
      <c r="AE2212" s="383">
        <f t="shared" si="314"/>
        <v>0</v>
      </c>
      <c r="AF2212" s="379"/>
      <c r="AG2212" s="381"/>
      <c r="AH2212" s="379"/>
      <c r="AI2212" s="381"/>
      <c r="AJ2212" s="384" t="str">
        <f t="shared" si="307"/>
        <v/>
      </c>
      <c r="AK2212" s="385" t="str">
        <f t="shared" si="308"/>
        <v/>
      </c>
      <c r="AL2212" s="388" t="str">
        <f t="shared" si="309"/>
        <v/>
      </c>
      <c r="AM2212" s="389" t="str">
        <f t="shared" si="310"/>
        <v/>
      </c>
      <c r="AN2212" s="388" t="str">
        <f t="shared" si="311"/>
        <v/>
      </c>
      <c r="AO2212" s="389" t="str">
        <f t="shared" si="312"/>
        <v/>
      </c>
      <c r="AP2212" s="423"/>
      <c r="AQ2212" s="423"/>
      <c r="AR2212" s="431" t="e">
        <f>VLOOKUP($B2212,'acc names'!$C$2:$D$12102,2,FALSE)</f>
        <v>#N/A</v>
      </c>
      <c r="AS2212" s="431" t="e">
        <f>VLOOKUP($AQ2212,software!$A$1:$B$14605,2,FALSE)</f>
        <v>#N/A</v>
      </c>
      <c r="AT2212" s="423"/>
      <c r="AV2212" s="423"/>
    </row>
    <row r="2213" spans="1:48" ht="12.75" x14ac:dyDescent="0.2">
      <c r="A2213" s="101"/>
      <c r="B2213" s="42"/>
      <c r="C2213" s="142"/>
      <c r="D2213" s="143"/>
      <c r="E2213" s="107"/>
      <c r="F2213" s="46"/>
      <c r="G2213" s="46"/>
      <c r="H2213" s="46"/>
      <c r="I2213" s="46"/>
      <c r="J2213" s="46"/>
      <c r="K2213" s="46"/>
      <c r="L2213" s="139"/>
      <c r="M2213" s="41"/>
      <c r="N2213" s="45"/>
      <c r="O2213" s="47"/>
      <c r="P2213" s="43"/>
      <c r="Q2213" s="71" t="e">
        <f>VLOOKUP(N2213,'error categories'!$A$2:$D$54,4,FALSE)</f>
        <v>#N/A</v>
      </c>
      <c r="R2213" s="72" t="e">
        <f>VLOOKUP(N2213,'error categories'!$A$2:$D$54,3,FALSE)</f>
        <v>#N/A</v>
      </c>
      <c r="S2213" s="374"/>
      <c r="T2213" s="377"/>
      <c r="U2213" s="378">
        <f t="shared" si="306"/>
        <v>0</v>
      </c>
      <c r="V2213" s="379"/>
      <c r="W2213" s="380"/>
      <c r="X2213" s="380"/>
      <c r="Y2213" s="380"/>
      <c r="Z2213" s="379"/>
      <c r="AA2213" s="381"/>
      <c r="AB2213" s="379"/>
      <c r="AC2213" s="380"/>
      <c r="AD2213" s="382">
        <f t="shared" si="313"/>
        <v>0</v>
      </c>
      <c r="AE2213" s="383">
        <f t="shared" si="314"/>
        <v>0</v>
      </c>
      <c r="AF2213" s="379"/>
      <c r="AG2213" s="381"/>
      <c r="AH2213" s="379"/>
      <c r="AI2213" s="381"/>
      <c r="AJ2213" s="384" t="str">
        <f t="shared" si="307"/>
        <v/>
      </c>
      <c r="AK2213" s="385" t="str">
        <f t="shared" si="308"/>
        <v/>
      </c>
      <c r="AL2213" s="388" t="str">
        <f t="shared" si="309"/>
        <v/>
      </c>
      <c r="AM2213" s="389" t="str">
        <f t="shared" si="310"/>
        <v/>
      </c>
      <c r="AN2213" s="388" t="str">
        <f t="shared" si="311"/>
        <v/>
      </c>
      <c r="AO2213" s="389" t="str">
        <f t="shared" si="312"/>
        <v/>
      </c>
      <c r="AP2213" s="423"/>
      <c r="AQ2213" s="423"/>
      <c r="AR2213" s="431" t="e">
        <f>VLOOKUP($B2213,'acc names'!$C$2:$D$12102,2,FALSE)</f>
        <v>#N/A</v>
      </c>
      <c r="AS2213" s="431" t="e">
        <f>VLOOKUP($AQ2213,software!$A$1:$B$14605,2,FALSE)</f>
        <v>#N/A</v>
      </c>
      <c r="AT2213" s="423"/>
      <c r="AV2213" s="423"/>
    </row>
    <row r="2214" spans="1:48" ht="12.75" x14ac:dyDescent="0.2">
      <c r="A2214" s="101"/>
      <c r="B2214" s="42"/>
      <c r="C2214" s="142"/>
      <c r="D2214" s="143"/>
      <c r="E2214" s="107"/>
      <c r="F2214" s="46"/>
      <c r="G2214" s="46"/>
      <c r="H2214" s="46"/>
      <c r="I2214" s="46"/>
      <c r="J2214" s="46"/>
      <c r="K2214" s="46"/>
      <c r="L2214" s="139"/>
      <c r="M2214" s="41"/>
      <c r="N2214" s="45"/>
      <c r="O2214" s="47"/>
      <c r="P2214" s="43"/>
      <c r="Q2214" s="71" t="e">
        <f>VLOOKUP(N2214,'error categories'!$A$2:$D$54,4,FALSE)</f>
        <v>#N/A</v>
      </c>
      <c r="R2214" s="72" t="e">
        <f>VLOOKUP(N2214,'error categories'!$A$2:$D$54,3,FALSE)</f>
        <v>#N/A</v>
      </c>
      <c r="S2214" s="374"/>
      <c r="T2214" s="377"/>
      <c r="U2214" s="378">
        <f t="shared" si="306"/>
        <v>0</v>
      </c>
      <c r="V2214" s="379"/>
      <c r="W2214" s="380"/>
      <c r="X2214" s="380"/>
      <c r="Y2214" s="380"/>
      <c r="Z2214" s="379"/>
      <c r="AA2214" s="381"/>
      <c r="AB2214" s="379"/>
      <c r="AC2214" s="380"/>
      <c r="AD2214" s="382">
        <f t="shared" si="313"/>
        <v>0</v>
      </c>
      <c r="AE2214" s="383">
        <f t="shared" si="314"/>
        <v>0</v>
      </c>
      <c r="AF2214" s="379"/>
      <c r="AG2214" s="381"/>
      <c r="AH2214" s="379"/>
      <c r="AI2214" s="381"/>
      <c r="AJ2214" s="384" t="str">
        <f t="shared" si="307"/>
        <v/>
      </c>
      <c r="AK2214" s="385" t="str">
        <f t="shared" si="308"/>
        <v/>
      </c>
      <c r="AL2214" s="388" t="str">
        <f t="shared" si="309"/>
        <v/>
      </c>
      <c r="AM2214" s="389" t="str">
        <f t="shared" si="310"/>
        <v/>
      </c>
      <c r="AN2214" s="388" t="str">
        <f t="shared" si="311"/>
        <v/>
      </c>
      <c r="AO2214" s="389" t="str">
        <f t="shared" si="312"/>
        <v/>
      </c>
      <c r="AP2214" s="423"/>
      <c r="AQ2214" s="423"/>
      <c r="AR2214" s="431" t="e">
        <f>VLOOKUP($B2214,'acc names'!$C$2:$D$12102,2,FALSE)</f>
        <v>#N/A</v>
      </c>
      <c r="AS2214" s="431" t="e">
        <f>VLOOKUP($AQ2214,software!$A$1:$B$14605,2,FALSE)</f>
        <v>#N/A</v>
      </c>
      <c r="AT2214" s="423"/>
      <c r="AV2214" s="423"/>
    </row>
    <row r="2215" spans="1:48" ht="12.75" x14ac:dyDescent="0.2">
      <c r="A2215" s="101"/>
      <c r="B2215" s="42"/>
      <c r="C2215" s="142"/>
      <c r="D2215" s="143"/>
      <c r="E2215" s="107"/>
      <c r="F2215" s="46"/>
      <c r="G2215" s="46"/>
      <c r="H2215" s="46"/>
      <c r="I2215" s="46"/>
      <c r="J2215" s="46"/>
      <c r="K2215" s="46"/>
      <c r="L2215" s="139"/>
      <c r="M2215" s="41"/>
      <c r="N2215" s="45"/>
      <c r="O2215" s="47"/>
      <c r="P2215" s="43"/>
      <c r="Q2215" s="71" t="e">
        <f>VLOOKUP(N2215,'error categories'!$A$2:$D$54,4,FALSE)</f>
        <v>#N/A</v>
      </c>
      <c r="R2215" s="72" t="e">
        <f>VLOOKUP(N2215,'error categories'!$A$2:$D$54,3,FALSE)</f>
        <v>#N/A</v>
      </c>
      <c r="S2215" s="374"/>
      <c r="T2215" s="377"/>
      <c r="U2215" s="378">
        <f t="shared" si="306"/>
        <v>0</v>
      </c>
      <c r="V2215" s="379"/>
      <c r="W2215" s="380"/>
      <c r="X2215" s="380"/>
      <c r="Y2215" s="380"/>
      <c r="Z2215" s="379"/>
      <c r="AA2215" s="381"/>
      <c r="AB2215" s="379"/>
      <c r="AC2215" s="380"/>
      <c r="AD2215" s="382">
        <f t="shared" si="313"/>
        <v>0</v>
      </c>
      <c r="AE2215" s="383">
        <f t="shared" si="314"/>
        <v>0</v>
      </c>
      <c r="AF2215" s="379"/>
      <c r="AG2215" s="381"/>
      <c r="AH2215" s="379"/>
      <c r="AI2215" s="381"/>
      <c r="AJ2215" s="384" t="str">
        <f t="shared" si="307"/>
        <v/>
      </c>
      <c r="AK2215" s="385" t="str">
        <f t="shared" si="308"/>
        <v/>
      </c>
      <c r="AL2215" s="388" t="str">
        <f t="shared" si="309"/>
        <v/>
      </c>
      <c r="AM2215" s="389" t="str">
        <f t="shared" si="310"/>
        <v/>
      </c>
      <c r="AN2215" s="388" t="str">
        <f t="shared" si="311"/>
        <v/>
      </c>
      <c r="AO2215" s="389" t="str">
        <f t="shared" si="312"/>
        <v/>
      </c>
      <c r="AP2215" s="423"/>
      <c r="AQ2215" s="423"/>
      <c r="AR2215" s="431" t="e">
        <f>VLOOKUP($B2215,'acc names'!$C$2:$D$12102,2,FALSE)</f>
        <v>#N/A</v>
      </c>
      <c r="AS2215" s="431" t="e">
        <f>VLOOKUP($AQ2215,software!$A$1:$B$14605,2,FALSE)</f>
        <v>#N/A</v>
      </c>
      <c r="AT2215" s="423"/>
      <c r="AV2215" s="423"/>
    </row>
    <row r="2216" spans="1:48" ht="12.75" x14ac:dyDescent="0.2">
      <c r="A2216" s="101"/>
      <c r="B2216" s="42"/>
      <c r="C2216" s="142"/>
      <c r="D2216" s="143"/>
      <c r="E2216" s="107"/>
      <c r="F2216" s="46"/>
      <c r="G2216" s="46"/>
      <c r="H2216" s="46"/>
      <c r="I2216" s="46"/>
      <c r="J2216" s="46"/>
      <c r="K2216" s="46"/>
      <c r="L2216" s="139"/>
      <c r="M2216" s="41"/>
      <c r="N2216" s="45"/>
      <c r="O2216" s="47"/>
      <c r="P2216" s="43"/>
      <c r="Q2216" s="71" t="e">
        <f>VLOOKUP(N2216,'error categories'!$A$2:$D$54,4,FALSE)</f>
        <v>#N/A</v>
      </c>
      <c r="R2216" s="72" t="e">
        <f>VLOOKUP(N2216,'error categories'!$A$2:$D$54,3,FALSE)</f>
        <v>#N/A</v>
      </c>
      <c r="S2216" s="374"/>
      <c r="T2216" s="377"/>
      <c r="U2216" s="378">
        <f t="shared" si="306"/>
        <v>0</v>
      </c>
      <c r="V2216" s="379"/>
      <c r="W2216" s="380"/>
      <c r="X2216" s="380"/>
      <c r="Y2216" s="380"/>
      <c r="Z2216" s="379"/>
      <c r="AA2216" s="381"/>
      <c r="AB2216" s="379"/>
      <c r="AC2216" s="380"/>
      <c r="AD2216" s="382">
        <f t="shared" si="313"/>
        <v>0</v>
      </c>
      <c r="AE2216" s="383">
        <f t="shared" si="314"/>
        <v>0</v>
      </c>
      <c r="AF2216" s="379"/>
      <c r="AG2216" s="381"/>
      <c r="AH2216" s="379"/>
      <c r="AI2216" s="381"/>
      <c r="AJ2216" s="384" t="str">
        <f t="shared" si="307"/>
        <v/>
      </c>
      <c r="AK2216" s="385" t="str">
        <f t="shared" si="308"/>
        <v/>
      </c>
      <c r="AL2216" s="388" t="str">
        <f t="shared" si="309"/>
        <v/>
      </c>
      <c r="AM2216" s="389" t="str">
        <f t="shared" si="310"/>
        <v/>
      </c>
      <c r="AN2216" s="388" t="str">
        <f t="shared" si="311"/>
        <v/>
      </c>
      <c r="AO2216" s="389" t="str">
        <f t="shared" si="312"/>
        <v/>
      </c>
      <c r="AP2216" s="423"/>
      <c r="AQ2216" s="423"/>
      <c r="AR2216" s="431" t="e">
        <f>VLOOKUP($B2216,'acc names'!$C$2:$D$12102,2,FALSE)</f>
        <v>#N/A</v>
      </c>
      <c r="AS2216" s="431" t="e">
        <f>VLOOKUP($AQ2216,software!$A$1:$B$14605,2,FALSE)</f>
        <v>#N/A</v>
      </c>
      <c r="AT2216" s="423"/>
      <c r="AV2216" s="423"/>
    </row>
    <row r="2217" spans="1:48" ht="12.75" x14ac:dyDescent="0.2">
      <c r="A2217" s="101"/>
      <c r="B2217" s="42"/>
      <c r="C2217" s="142"/>
      <c r="D2217" s="143"/>
      <c r="E2217" s="107"/>
      <c r="F2217" s="46"/>
      <c r="G2217" s="46"/>
      <c r="H2217" s="46"/>
      <c r="I2217" s="46"/>
      <c r="J2217" s="46"/>
      <c r="K2217" s="46"/>
      <c r="L2217" s="139"/>
      <c r="M2217" s="41"/>
      <c r="N2217" s="45"/>
      <c r="O2217" s="47"/>
      <c r="P2217" s="43"/>
      <c r="Q2217" s="71" t="e">
        <f>VLOOKUP(N2217,'error categories'!$A$2:$D$54,4,FALSE)</f>
        <v>#N/A</v>
      </c>
      <c r="R2217" s="72" t="e">
        <f>VLOOKUP(N2217,'error categories'!$A$2:$D$54,3,FALSE)</f>
        <v>#N/A</v>
      </c>
      <c r="S2217" s="374"/>
      <c r="T2217" s="377"/>
      <c r="U2217" s="378">
        <f t="shared" si="306"/>
        <v>0</v>
      </c>
      <c r="V2217" s="379"/>
      <c r="W2217" s="380"/>
      <c r="X2217" s="380"/>
      <c r="Y2217" s="380"/>
      <c r="Z2217" s="379"/>
      <c r="AA2217" s="381"/>
      <c r="AB2217" s="379"/>
      <c r="AC2217" s="380"/>
      <c r="AD2217" s="382">
        <f t="shared" si="313"/>
        <v>0</v>
      </c>
      <c r="AE2217" s="383">
        <f t="shared" si="314"/>
        <v>0</v>
      </c>
      <c r="AF2217" s="379"/>
      <c r="AG2217" s="381"/>
      <c r="AH2217" s="379"/>
      <c r="AI2217" s="381"/>
      <c r="AJ2217" s="384" t="str">
        <f t="shared" si="307"/>
        <v/>
      </c>
      <c r="AK2217" s="385" t="str">
        <f t="shared" si="308"/>
        <v/>
      </c>
      <c r="AL2217" s="388" t="str">
        <f t="shared" si="309"/>
        <v/>
      </c>
      <c r="AM2217" s="389" t="str">
        <f t="shared" si="310"/>
        <v/>
      </c>
      <c r="AN2217" s="388" t="str">
        <f t="shared" si="311"/>
        <v/>
      </c>
      <c r="AO2217" s="389" t="str">
        <f t="shared" si="312"/>
        <v/>
      </c>
      <c r="AP2217" s="423"/>
      <c r="AQ2217" s="423"/>
      <c r="AR2217" s="431" t="e">
        <f>VLOOKUP($B2217,'acc names'!$C$2:$D$12102,2,FALSE)</f>
        <v>#N/A</v>
      </c>
      <c r="AS2217" s="431" t="e">
        <f>VLOOKUP($AQ2217,software!$A$1:$B$14605,2,FALSE)</f>
        <v>#N/A</v>
      </c>
      <c r="AT2217" s="423"/>
      <c r="AV2217" s="423"/>
    </row>
    <row r="2218" spans="1:48" ht="12.75" x14ac:dyDescent="0.2">
      <c r="A2218" s="101"/>
      <c r="B2218" s="42"/>
      <c r="C2218" s="142"/>
      <c r="D2218" s="143"/>
      <c r="E2218" s="107"/>
      <c r="F2218" s="46"/>
      <c r="G2218" s="46"/>
      <c r="H2218" s="46"/>
      <c r="I2218" s="46"/>
      <c r="J2218" s="46"/>
      <c r="K2218" s="46"/>
      <c r="L2218" s="139"/>
      <c r="M2218" s="41"/>
      <c r="N2218" s="45"/>
      <c r="O2218" s="47"/>
      <c r="P2218" s="43"/>
      <c r="Q2218" s="71" t="e">
        <f>VLOOKUP(N2218,'error categories'!$A$2:$D$54,4,FALSE)</f>
        <v>#N/A</v>
      </c>
      <c r="R2218" s="72" t="e">
        <f>VLOOKUP(N2218,'error categories'!$A$2:$D$54,3,FALSE)</f>
        <v>#N/A</v>
      </c>
      <c r="S2218" s="374"/>
      <c r="T2218" s="377"/>
      <c r="U2218" s="378">
        <f t="shared" si="306"/>
        <v>0</v>
      </c>
      <c r="V2218" s="390"/>
      <c r="W2218" s="391"/>
      <c r="X2218" s="380"/>
      <c r="Y2218" s="380"/>
      <c r="Z2218" s="390"/>
      <c r="AA2218" s="392"/>
      <c r="AB2218" s="393"/>
      <c r="AC2218" s="394"/>
      <c r="AD2218" s="382">
        <f t="shared" si="313"/>
        <v>0</v>
      </c>
      <c r="AE2218" s="383">
        <f t="shared" si="314"/>
        <v>0</v>
      </c>
      <c r="AF2218" s="379"/>
      <c r="AG2218" s="381"/>
      <c r="AH2218" s="379"/>
      <c r="AI2218" s="381"/>
      <c r="AJ2218" s="384" t="str">
        <f t="shared" si="307"/>
        <v/>
      </c>
      <c r="AK2218" s="385" t="str">
        <f t="shared" si="308"/>
        <v/>
      </c>
      <c r="AL2218" s="388" t="str">
        <f t="shared" si="309"/>
        <v/>
      </c>
      <c r="AM2218" s="389" t="str">
        <f t="shared" si="310"/>
        <v/>
      </c>
      <c r="AN2218" s="388" t="str">
        <f t="shared" si="311"/>
        <v/>
      </c>
      <c r="AO2218" s="389" t="str">
        <f t="shared" si="312"/>
        <v/>
      </c>
      <c r="AP2218" s="423"/>
      <c r="AQ2218" s="423"/>
      <c r="AR2218" s="431" t="e">
        <f>VLOOKUP($B2218,'acc names'!$C$2:$D$12102,2,FALSE)</f>
        <v>#N/A</v>
      </c>
      <c r="AS2218" s="431" t="e">
        <f>VLOOKUP($AQ2218,software!$A$1:$B$14605,2,FALSE)</f>
        <v>#N/A</v>
      </c>
      <c r="AT2218" s="423"/>
      <c r="AV2218" s="423"/>
    </row>
    <row r="2219" spans="1:48" ht="12.75" x14ac:dyDescent="0.2">
      <c r="A2219" s="101"/>
      <c r="B2219" s="42"/>
      <c r="C2219" s="142"/>
      <c r="D2219" s="143"/>
      <c r="E2219" s="107"/>
      <c r="F2219" s="46"/>
      <c r="G2219" s="46"/>
      <c r="H2219" s="46"/>
      <c r="I2219" s="46"/>
      <c r="J2219" s="46"/>
      <c r="K2219" s="46"/>
      <c r="L2219" s="139"/>
      <c r="M2219" s="41"/>
      <c r="N2219" s="45"/>
      <c r="O2219" s="47"/>
      <c r="P2219" s="43"/>
      <c r="Q2219" s="71" t="e">
        <f>VLOOKUP(N2219,'error categories'!$A$2:$D$54,4,FALSE)</f>
        <v>#N/A</v>
      </c>
      <c r="R2219" s="72" t="e">
        <f>VLOOKUP(N2219,'error categories'!$A$2:$D$54,3,FALSE)</f>
        <v>#N/A</v>
      </c>
      <c r="S2219" s="374"/>
      <c r="T2219" s="377"/>
      <c r="U2219" s="378">
        <f t="shared" si="306"/>
        <v>0</v>
      </c>
      <c r="V2219" s="379"/>
      <c r="W2219" s="380"/>
      <c r="X2219" s="380"/>
      <c r="Y2219" s="380"/>
      <c r="Z2219" s="379"/>
      <c r="AA2219" s="381"/>
      <c r="AB2219" s="379"/>
      <c r="AC2219" s="380"/>
      <c r="AD2219" s="382">
        <f t="shared" si="313"/>
        <v>0</v>
      </c>
      <c r="AE2219" s="383">
        <f t="shared" si="314"/>
        <v>0</v>
      </c>
      <c r="AF2219" s="379"/>
      <c r="AG2219" s="381"/>
      <c r="AH2219" s="379"/>
      <c r="AI2219" s="381"/>
      <c r="AJ2219" s="384" t="str">
        <f t="shared" si="307"/>
        <v/>
      </c>
      <c r="AK2219" s="385" t="str">
        <f t="shared" si="308"/>
        <v/>
      </c>
      <c r="AL2219" s="388" t="str">
        <f t="shared" si="309"/>
        <v/>
      </c>
      <c r="AM2219" s="389" t="str">
        <f t="shared" si="310"/>
        <v/>
      </c>
      <c r="AN2219" s="388" t="str">
        <f t="shared" si="311"/>
        <v/>
      </c>
      <c r="AO2219" s="389" t="str">
        <f t="shared" si="312"/>
        <v/>
      </c>
      <c r="AP2219" s="423"/>
      <c r="AQ2219" s="423"/>
      <c r="AR2219" s="431" t="e">
        <f>VLOOKUP($B2219,'acc names'!$C$2:$D$12102,2,FALSE)</f>
        <v>#N/A</v>
      </c>
      <c r="AS2219" s="431" t="e">
        <f>VLOOKUP($AQ2219,software!$A$1:$B$14605,2,FALSE)</f>
        <v>#N/A</v>
      </c>
      <c r="AT2219" s="423"/>
      <c r="AV2219" s="423"/>
    </row>
    <row r="2220" spans="1:48" ht="12.75" x14ac:dyDescent="0.2">
      <c r="A2220" s="101"/>
      <c r="B2220" s="42"/>
      <c r="C2220" s="142"/>
      <c r="D2220" s="143"/>
      <c r="E2220" s="107"/>
      <c r="F2220" s="46"/>
      <c r="G2220" s="46"/>
      <c r="H2220" s="46"/>
      <c r="I2220" s="46"/>
      <c r="J2220" s="46"/>
      <c r="K2220" s="46"/>
      <c r="L2220" s="139"/>
      <c r="M2220" s="41"/>
      <c r="N2220" s="45"/>
      <c r="O2220" s="47"/>
      <c r="P2220" s="43"/>
      <c r="Q2220" s="71" t="e">
        <f>VLOOKUP(N2220,'error categories'!$A$2:$D$54,4,FALSE)</f>
        <v>#N/A</v>
      </c>
      <c r="R2220" s="72" t="e">
        <f>VLOOKUP(N2220,'error categories'!$A$2:$D$54,3,FALSE)</f>
        <v>#N/A</v>
      </c>
      <c r="S2220" s="374"/>
      <c r="T2220" s="377"/>
      <c r="U2220" s="378">
        <f t="shared" si="306"/>
        <v>0</v>
      </c>
      <c r="V2220" s="379"/>
      <c r="W2220" s="380"/>
      <c r="X2220" s="380"/>
      <c r="Y2220" s="380"/>
      <c r="Z2220" s="379"/>
      <c r="AA2220" s="381"/>
      <c r="AB2220" s="379"/>
      <c r="AC2220" s="380"/>
      <c r="AD2220" s="382">
        <f t="shared" si="313"/>
        <v>0</v>
      </c>
      <c r="AE2220" s="383">
        <f t="shared" si="314"/>
        <v>0</v>
      </c>
      <c r="AF2220" s="379"/>
      <c r="AG2220" s="381"/>
      <c r="AH2220" s="379"/>
      <c r="AI2220" s="381"/>
      <c r="AJ2220" s="384" t="str">
        <f t="shared" si="307"/>
        <v/>
      </c>
      <c r="AK2220" s="385" t="str">
        <f t="shared" si="308"/>
        <v/>
      </c>
      <c r="AL2220" s="388" t="str">
        <f t="shared" si="309"/>
        <v/>
      </c>
      <c r="AM2220" s="389" t="str">
        <f t="shared" si="310"/>
        <v/>
      </c>
      <c r="AN2220" s="388" t="str">
        <f t="shared" si="311"/>
        <v/>
      </c>
      <c r="AO2220" s="389" t="str">
        <f t="shared" si="312"/>
        <v/>
      </c>
      <c r="AP2220" s="423"/>
      <c r="AQ2220" s="423"/>
      <c r="AR2220" s="431" t="e">
        <f>VLOOKUP($B2220,'acc names'!$C$2:$D$12102,2,FALSE)</f>
        <v>#N/A</v>
      </c>
      <c r="AS2220" s="431" t="e">
        <f>VLOOKUP($AQ2220,software!$A$1:$B$14605,2,FALSE)</f>
        <v>#N/A</v>
      </c>
      <c r="AT2220" s="423"/>
      <c r="AV2220" s="423"/>
    </row>
    <row r="2221" spans="1:48" ht="12.75" x14ac:dyDescent="0.2">
      <c r="A2221" s="101"/>
      <c r="B2221" s="42"/>
      <c r="C2221" s="142"/>
      <c r="D2221" s="143"/>
      <c r="E2221" s="107"/>
      <c r="F2221" s="46"/>
      <c r="G2221" s="46"/>
      <c r="H2221" s="46"/>
      <c r="I2221" s="46"/>
      <c r="J2221" s="46"/>
      <c r="K2221" s="46"/>
      <c r="L2221" s="139"/>
      <c r="M2221" s="41"/>
      <c r="N2221" s="45"/>
      <c r="O2221" s="47"/>
      <c r="P2221" s="43"/>
      <c r="Q2221" s="71" t="e">
        <f>VLOOKUP(N2221,'error categories'!$A$2:$D$54,4,FALSE)</f>
        <v>#N/A</v>
      </c>
      <c r="R2221" s="72" t="e">
        <f>VLOOKUP(N2221,'error categories'!$A$2:$D$54,3,FALSE)</f>
        <v>#N/A</v>
      </c>
      <c r="S2221" s="374"/>
      <c r="T2221" s="377"/>
      <c r="U2221" s="378">
        <f t="shared" si="306"/>
        <v>0</v>
      </c>
      <c r="V2221" s="379"/>
      <c r="W2221" s="380"/>
      <c r="X2221" s="380"/>
      <c r="Y2221" s="380"/>
      <c r="Z2221" s="379"/>
      <c r="AA2221" s="381"/>
      <c r="AB2221" s="379"/>
      <c r="AC2221" s="380"/>
      <c r="AD2221" s="382">
        <f t="shared" si="313"/>
        <v>0</v>
      </c>
      <c r="AE2221" s="383">
        <f t="shared" si="314"/>
        <v>0</v>
      </c>
      <c r="AF2221" s="379"/>
      <c r="AG2221" s="381"/>
      <c r="AH2221" s="379"/>
      <c r="AI2221" s="381"/>
      <c r="AJ2221" s="384" t="str">
        <f t="shared" si="307"/>
        <v/>
      </c>
      <c r="AK2221" s="385" t="str">
        <f t="shared" si="308"/>
        <v/>
      </c>
      <c r="AL2221" s="388" t="str">
        <f t="shared" si="309"/>
        <v/>
      </c>
      <c r="AM2221" s="389" t="str">
        <f t="shared" si="310"/>
        <v/>
      </c>
      <c r="AN2221" s="388" t="str">
        <f t="shared" si="311"/>
        <v/>
      </c>
      <c r="AO2221" s="389" t="str">
        <f t="shared" si="312"/>
        <v/>
      </c>
      <c r="AP2221" s="423"/>
      <c r="AQ2221" s="423"/>
      <c r="AR2221" s="431" t="e">
        <f>VLOOKUP($B2221,'acc names'!$C$2:$D$12102,2,FALSE)</f>
        <v>#N/A</v>
      </c>
      <c r="AS2221" s="431" t="e">
        <f>VLOOKUP($AQ2221,software!$A$1:$B$14605,2,FALSE)</f>
        <v>#N/A</v>
      </c>
      <c r="AT2221" s="423"/>
      <c r="AV2221" s="423"/>
    </row>
    <row r="2222" spans="1:48" ht="12.75" x14ac:dyDescent="0.2">
      <c r="A2222" s="101"/>
      <c r="B2222" s="42"/>
      <c r="C2222" s="142"/>
      <c r="D2222" s="143"/>
      <c r="E2222" s="107"/>
      <c r="F2222" s="46"/>
      <c r="G2222" s="46"/>
      <c r="H2222" s="46"/>
      <c r="I2222" s="46"/>
      <c r="J2222" s="46"/>
      <c r="K2222" s="46"/>
      <c r="L2222" s="139"/>
      <c r="M2222" s="41"/>
      <c r="N2222" s="45"/>
      <c r="O2222" s="47"/>
      <c r="P2222" s="43"/>
      <c r="Q2222" s="71" t="e">
        <f>VLOOKUP(N2222,'error categories'!$A$2:$D$54,4,FALSE)</f>
        <v>#N/A</v>
      </c>
      <c r="R2222" s="72" t="e">
        <f>VLOOKUP(N2222,'error categories'!$A$2:$D$54,3,FALSE)</f>
        <v>#N/A</v>
      </c>
      <c r="S2222" s="374"/>
      <c r="T2222" s="377"/>
      <c r="U2222" s="378">
        <f t="shared" si="306"/>
        <v>0</v>
      </c>
      <c r="V2222" s="379"/>
      <c r="W2222" s="380"/>
      <c r="X2222" s="380"/>
      <c r="Y2222" s="380"/>
      <c r="Z2222" s="379"/>
      <c r="AA2222" s="381"/>
      <c r="AB2222" s="379"/>
      <c r="AC2222" s="380"/>
      <c r="AD2222" s="382">
        <f t="shared" si="313"/>
        <v>0</v>
      </c>
      <c r="AE2222" s="383">
        <f t="shared" si="314"/>
        <v>0</v>
      </c>
      <c r="AF2222" s="379"/>
      <c r="AG2222" s="381"/>
      <c r="AH2222" s="379"/>
      <c r="AI2222" s="381"/>
      <c r="AJ2222" s="384" t="str">
        <f t="shared" si="307"/>
        <v/>
      </c>
      <c r="AK2222" s="385" t="str">
        <f t="shared" si="308"/>
        <v/>
      </c>
      <c r="AL2222" s="388" t="str">
        <f t="shared" si="309"/>
        <v/>
      </c>
      <c r="AM2222" s="389" t="str">
        <f t="shared" si="310"/>
        <v/>
      </c>
      <c r="AN2222" s="388" t="str">
        <f t="shared" si="311"/>
        <v/>
      </c>
      <c r="AO2222" s="389" t="str">
        <f t="shared" si="312"/>
        <v/>
      </c>
      <c r="AP2222" s="423"/>
      <c r="AQ2222" s="423"/>
      <c r="AR2222" s="431" t="e">
        <f>VLOOKUP($B2222,'acc names'!$C$2:$D$12102,2,FALSE)</f>
        <v>#N/A</v>
      </c>
      <c r="AS2222" s="431" t="e">
        <f>VLOOKUP($AQ2222,software!$A$1:$B$14605,2,FALSE)</f>
        <v>#N/A</v>
      </c>
      <c r="AT2222" s="423"/>
      <c r="AV2222" s="423"/>
    </row>
    <row r="2223" spans="1:48" ht="12.75" x14ac:dyDescent="0.2">
      <c r="A2223" s="101"/>
      <c r="B2223" s="42"/>
      <c r="C2223" s="142"/>
      <c r="D2223" s="143"/>
      <c r="E2223" s="107"/>
      <c r="F2223" s="46"/>
      <c r="G2223" s="46"/>
      <c r="H2223" s="46"/>
      <c r="I2223" s="46"/>
      <c r="J2223" s="46"/>
      <c r="K2223" s="46"/>
      <c r="L2223" s="139"/>
      <c r="M2223" s="41"/>
      <c r="N2223" s="45"/>
      <c r="O2223" s="47"/>
      <c r="P2223" s="43"/>
      <c r="Q2223" s="71" t="e">
        <f>VLOOKUP(N2223,'error categories'!$A$2:$D$54,4,FALSE)</f>
        <v>#N/A</v>
      </c>
      <c r="R2223" s="72" t="e">
        <f>VLOOKUP(N2223,'error categories'!$A$2:$D$54,3,FALSE)</f>
        <v>#N/A</v>
      </c>
      <c r="S2223" s="374"/>
      <c r="T2223" s="377"/>
      <c r="U2223" s="378">
        <f t="shared" si="306"/>
        <v>0</v>
      </c>
      <c r="V2223" s="379"/>
      <c r="W2223" s="380"/>
      <c r="X2223" s="380"/>
      <c r="Y2223" s="380"/>
      <c r="Z2223" s="379"/>
      <c r="AA2223" s="381"/>
      <c r="AB2223" s="379"/>
      <c r="AC2223" s="380"/>
      <c r="AD2223" s="382">
        <f t="shared" si="313"/>
        <v>0</v>
      </c>
      <c r="AE2223" s="383">
        <f t="shared" si="314"/>
        <v>0</v>
      </c>
      <c r="AF2223" s="379"/>
      <c r="AG2223" s="381"/>
      <c r="AH2223" s="379"/>
      <c r="AI2223" s="381"/>
      <c r="AJ2223" s="384" t="str">
        <f t="shared" si="307"/>
        <v/>
      </c>
      <c r="AK2223" s="385" t="str">
        <f t="shared" si="308"/>
        <v/>
      </c>
      <c r="AL2223" s="388" t="str">
        <f t="shared" si="309"/>
        <v/>
      </c>
      <c r="AM2223" s="389" t="str">
        <f t="shared" si="310"/>
        <v/>
      </c>
      <c r="AN2223" s="388" t="str">
        <f t="shared" si="311"/>
        <v/>
      </c>
      <c r="AO2223" s="389" t="str">
        <f t="shared" si="312"/>
        <v/>
      </c>
      <c r="AP2223" s="423"/>
      <c r="AQ2223" s="423"/>
      <c r="AR2223" s="431" t="e">
        <f>VLOOKUP($B2223,'acc names'!$C$2:$D$12102,2,FALSE)</f>
        <v>#N/A</v>
      </c>
      <c r="AS2223" s="431" t="e">
        <f>VLOOKUP($AQ2223,software!$A$1:$B$14605,2,FALSE)</f>
        <v>#N/A</v>
      </c>
      <c r="AT2223" s="423"/>
      <c r="AV2223" s="423"/>
    </row>
    <row r="2224" spans="1:48" ht="12.75" x14ac:dyDescent="0.2">
      <c r="A2224" s="101"/>
      <c r="B2224" s="42"/>
      <c r="C2224" s="142"/>
      <c r="D2224" s="143"/>
      <c r="E2224" s="107"/>
      <c r="F2224" s="46"/>
      <c r="G2224" s="46"/>
      <c r="H2224" s="46"/>
      <c r="I2224" s="46"/>
      <c r="J2224" s="46"/>
      <c r="K2224" s="46"/>
      <c r="L2224" s="139"/>
      <c r="M2224" s="41"/>
      <c r="N2224" s="45"/>
      <c r="O2224" s="47"/>
      <c r="P2224" s="43"/>
      <c r="Q2224" s="71" t="e">
        <f>VLOOKUP(N2224,'error categories'!$A$2:$D$54,4,FALSE)</f>
        <v>#N/A</v>
      </c>
      <c r="R2224" s="72" t="e">
        <f>VLOOKUP(N2224,'error categories'!$A$2:$D$54,3,FALSE)</f>
        <v>#N/A</v>
      </c>
      <c r="S2224" s="374"/>
      <c r="T2224" s="377"/>
      <c r="U2224" s="378">
        <f t="shared" si="306"/>
        <v>0</v>
      </c>
      <c r="V2224" s="379"/>
      <c r="W2224" s="380"/>
      <c r="X2224" s="380"/>
      <c r="Y2224" s="380"/>
      <c r="Z2224" s="379"/>
      <c r="AA2224" s="381"/>
      <c r="AB2224" s="379"/>
      <c r="AC2224" s="380"/>
      <c r="AD2224" s="382">
        <f t="shared" si="313"/>
        <v>0</v>
      </c>
      <c r="AE2224" s="383">
        <f t="shared" si="314"/>
        <v>0</v>
      </c>
      <c r="AF2224" s="379"/>
      <c r="AG2224" s="381"/>
      <c r="AH2224" s="379"/>
      <c r="AI2224" s="381"/>
      <c r="AJ2224" s="384" t="str">
        <f t="shared" si="307"/>
        <v/>
      </c>
      <c r="AK2224" s="385" t="str">
        <f t="shared" si="308"/>
        <v/>
      </c>
      <c r="AL2224" s="388" t="str">
        <f t="shared" si="309"/>
        <v/>
      </c>
      <c r="AM2224" s="389" t="str">
        <f t="shared" si="310"/>
        <v/>
      </c>
      <c r="AN2224" s="388" t="str">
        <f t="shared" si="311"/>
        <v/>
      </c>
      <c r="AO2224" s="389" t="str">
        <f t="shared" si="312"/>
        <v/>
      </c>
      <c r="AP2224" s="423"/>
      <c r="AQ2224" s="423"/>
      <c r="AR2224" s="431" t="e">
        <f>VLOOKUP($B2224,'acc names'!$C$2:$D$12102,2,FALSE)</f>
        <v>#N/A</v>
      </c>
      <c r="AS2224" s="431" t="e">
        <f>VLOOKUP($AQ2224,software!$A$1:$B$14605,2,FALSE)</f>
        <v>#N/A</v>
      </c>
      <c r="AT2224" s="423"/>
      <c r="AV2224" s="423"/>
    </row>
    <row r="2225" spans="1:48" ht="12.75" x14ac:dyDescent="0.2">
      <c r="A2225" s="101"/>
      <c r="B2225" s="42"/>
      <c r="C2225" s="142"/>
      <c r="D2225" s="143"/>
      <c r="E2225" s="107"/>
      <c r="F2225" s="46"/>
      <c r="G2225" s="46"/>
      <c r="H2225" s="46"/>
      <c r="I2225" s="46"/>
      <c r="J2225" s="46"/>
      <c r="K2225" s="46"/>
      <c r="L2225" s="139"/>
      <c r="M2225" s="41"/>
      <c r="N2225" s="45"/>
      <c r="O2225" s="47"/>
      <c r="P2225" s="43"/>
      <c r="Q2225" s="71" t="e">
        <f>VLOOKUP(N2225,'error categories'!$A$2:$D$54,4,FALSE)</f>
        <v>#N/A</v>
      </c>
      <c r="R2225" s="72" t="e">
        <f>VLOOKUP(N2225,'error categories'!$A$2:$D$54,3,FALSE)</f>
        <v>#N/A</v>
      </c>
      <c r="S2225" s="374"/>
      <c r="T2225" s="377"/>
      <c r="U2225" s="378">
        <f t="shared" si="306"/>
        <v>0</v>
      </c>
      <c r="V2225" s="390"/>
      <c r="W2225" s="391"/>
      <c r="X2225" s="380"/>
      <c r="Y2225" s="380"/>
      <c r="Z2225" s="390"/>
      <c r="AA2225" s="392"/>
      <c r="AB2225" s="393"/>
      <c r="AC2225" s="394"/>
      <c r="AD2225" s="382">
        <f t="shared" si="313"/>
        <v>0</v>
      </c>
      <c r="AE2225" s="383">
        <f t="shared" si="314"/>
        <v>0</v>
      </c>
      <c r="AF2225" s="379"/>
      <c r="AG2225" s="381"/>
      <c r="AH2225" s="379"/>
      <c r="AI2225" s="381"/>
      <c r="AJ2225" s="384" t="str">
        <f t="shared" si="307"/>
        <v/>
      </c>
      <c r="AK2225" s="385" t="str">
        <f t="shared" si="308"/>
        <v/>
      </c>
      <c r="AL2225" s="388" t="str">
        <f t="shared" si="309"/>
        <v/>
      </c>
      <c r="AM2225" s="389" t="str">
        <f t="shared" si="310"/>
        <v/>
      </c>
      <c r="AN2225" s="388" t="str">
        <f t="shared" si="311"/>
        <v/>
      </c>
      <c r="AO2225" s="389" t="str">
        <f t="shared" si="312"/>
        <v/>
      </c>
      <c r="AP2225" s="423"/>
      <c r="AQ2225" s="423"/>
      <c r="AR2225" s="431" t="e">
        <f>VLOOKUP($B2225,'acc names'!$C$2:$D$12102,2,FALSE)</f>
        <v>#N/A</v>
      </c>
      <c r="AS2225" s="431" t="e">
        <f>VLOOKUP($AQ2225,software!$A$1:$B$14605,2,FALSE)</f>
        <v>#N/A</v>
      </c>
      <c r="AT2225" s="423"/>
      <c r="AV2225" s="423"/>
    </row>
    <row r="2226" spans="1:48" ht="12.75" x14ac:dyDescent="0.2">
      <c r="A2226" s="101"/>
      <c r="B2226" s="42"/>
      <c r="C2226" s="142"/>
      <c r="D2226" s="143"/>
      <c r="E2226" s="107"/>
      <c r="F2226" s="46"/>
      <c r="G2226" s="46"/>
      <c r="H2226" s="46"/>
      <c r="I2226" s="46"/>
      <c r="J2226" s="46"/>
      <c r="K2226" s="46"/>
      <c r="L2226" s="139"/>
      <c r="M2226" s="41"/>
      <c r="N2226" s="45"/>
      <c r="O2226" s="47"/>
      <c r="P2226" s="43"/>
      <c r="Q2226" s="71" t="e">
        <f>VLOOKUP(N2226,'error categories'!$A$2:$D$54,4,FALSE)</f>
        <v>#N/A</v>
      </c>
      <c r="R2226" s="72" t="e">
        <f>VLOOKUP(N2226,'error categories'!$A$2:$D$54,3,FALSE)</f>
        <v>#N/A</v>
      </c>
      <c r="S2226" s="374"/>
      <c r="T2226" s="377"/>
      <c r="U2226" s="378">
        <f t="shared" si="306"/>
        <v>0</v>
      </c>
      <c r="V2226" s="390"/>
      <c r="W2226" s="391"/>
      <c r="X2226" s="380"/>
      <c r="Y2226" s="380"/>
      <c r="Z2226" s="390"/>
      <c r="AA2226" s="392"/>
      <c r="AB2226" s="393"/>
      <c r="AC2226" s="394"/>
      <c r="AD2226" s="382">
        <f t="shared" si="313"/>
        <v>0</v>
      </c>
      <c r="AE2226" s="383">
        <f t="shared" si="314"/>
        <v>0</v>
      </c>
      <c r="AF2226" s="379"/>
      <c r="AG2226" s="381"/>
      <c r="AH2226" s="379"/>
      <c r="AI2226" s="381"/>
      <c r="AJ2226" s="384" t="str">
        <f t="shared" si="307"/>
        <v/>
      </c>
      <c r="AK2226" s="385" t="str">
        <f t="shared" si="308"/>
        <v/>
      </c>
      <c r="AL2226" s="388" t="str">
        <f t="shared" si="309"/>
        <v/>
      </c>
      <c r="AM2226" s="389" t="str">
        <f t="shared" si="310"/>
        <v/>
      </c>
      <c r="AN2226" s="388" t="str">
        <f t="shared" si="311"/>
        <v/>
      </c>
      <c r="AO2226" s="389" t="str">
        <f t="shared" si="312"/>
        <v/>
      </c>
      <c r="AP2226" s="423"/>
      <c r="AQ2226" s="423"/>
      <c r="AR2226" s="431" t="e">
        <f>VLOOKUP($B2226,'acc names'!$C$2:$D$12102,2,FALSE)</f>
        <v>#N/A</v>
      </c>
      <c r="AS2226" s="431" t="e">
        <f>VLOOKUP($AQ2226,software!$A$1:$B$14605,2,FALSE)</f>
        <v>#N/A</v>
      </c>
      <c r="AT2226" s="423"/>
      <c r="AV2226" s="423"/>
    </row>
    <row r="2227" spans="1:48" ht="12.75" x14ac:dyDescent="0.2">
      <c r="A2227" s="101"/>
      <c r="B2227" s="42"/>
      <c r="C2227" s="142"/>
      <c r="D2227" s="143"/>
      <c r="E2227" s="107"/>
      <c r="F2227" s="46"/>
      <c r="G2227" s="46"/>
      <c r="H2227" s="46"/>
      <c r="I2227" s="46"/>
      <c r="J2227" s="46"/>
      <c r="K2227" s="46"/>
      <c r="L2227" s="139"/>
      <c r="M2227" s="41"/>
      <c r="N2227" s="45"/>
      <c r="O2227" s="47"/>
      <c r="P2227" s="43"/>
      <c r="Q2227" s="71" t="e">
        <f>VLOOKUP(N2227,'error categories'!$A$2:$D$54,4,FALSE)</f>
        <v>#N/A</v>
      </c>
      <c r="R2227" s="72" t="e">
        <f>VLOOKUP(N2227,'error categories'!$A$2:$D$54,3,FALSE)</f>
        <v>#N/A</v>
      </c>
      <c r="S2227" s="374"/>
      <c r="T2227" s="377"/>
      <c r="U2227" s="378">
        <f t="shared" si="306"/>
        <v>0</v>
      </c>
      <c r="V2227" s="379"/>
      <c r="W2227" s="380"/>
      <c r="X2227" s="380"/>
      <c r="Y2227" s="380"/>
      <c r="Z2227" s="379"/>
      <c r="AA2227" s="381"/>
      <c r="AB2227" s="379"/>
      <c r="AC2227" s="380"/>
      <c r="AD2227" s="382">
        <f t="shared" si="313"/>
        <v>0</v>
      </c>
      <c r="AE2227" s="383">
        <f t="shared" si="314"/>
        <v>0</v>
      </c>
      <c r="AF2227" s="379"/>
      <c r="AG2227" s="381"/>
      <c r="AH2227" s="379"/>
      <c r="AI2227" s="381"/>
      <c r="AJ2227" s="384" t="str">
        <f t="shared" si="307"/>
        <v/>
      </c>
      <c r="AK2227" s="385" t="str">
        <f t="shared" si="308"/>
        <v/>
      </c>
      <c r="AL2227" s="388" t="str">
        <f t="shared" si="309"/>
        <v/>
      </c>
      <c r="AM2227" s="389" t="str">
        <f t="shared" si="310"/>
        <v/>
      </c>
      <c r="AN2227" s="388" t="str">
        <f t="shared" si="311"/>
        <v/>
      </c>
      <c r="AO2227" s="389" t="str">
        <f t="shared" si="312"/>
        <v/>
      </c>
      <c r="AP2227" s="423"/>
      <c r="AQ2227" s="423"/>
      <c r="AR2227" s="431" t="e">
        <f>VLOOKUP($B2227,'acc names'!$C$2:$D$12102,2,FALSE)</f>
        <v>#N/A</v>
      </c>
      <c r="AS2227" s="431" t="e">
        <f>VLOOKUP($AQ2227,software!$A$1:$B$14605,2,FALSE)</f>
        <v>#N/A</v>
      </c>
      <c r="AT2227" s="423"/>
      <c r="AV2227" s="423"/>
    </row>
    <row r="2228" spans="1:48" ht="12.75" x14ac:dyDescent="0.2">
      <c r="A2228" s="101"/>
      <c r="B2228" s="42"/>
      <c r="C2228" s="142"/>
      <c r="D2228" s="143"/>
      <c r="E2228" s="107"/>
      <c r="F2228" s="46"/>
      <c r="G2228" s="46"/>
      <c r="H2228" s="46"/>
      <c r="I2228" s="46"/>
      <c r="J2228" s="46"/>
      <c r="K2228" s="46"/>
      <c r="L2228" s="139"/>
      <c r="M2228" s="41"/>
      <c r="N2228" s="45"/>
      <c r="O2228" s="47"/>
      <c r="P2228" s="43"/>
      <c r="Q2228" s="71" t="e">
        <f>VLOOKUP(N2228,'error categories'!$A$2:$D$54,4,FALSE)</f>
        <v>#N/A</v>
      </c>
      <c r="R2228" s="72" t="e">
        <f>VLOOKUP(N2228,'error categories'!$A$2:$D$54,3,FALSE)</f>
        <v>#N/A</v>
      </c>
      <c r="S2228" s="374"/>
      <c r="T2228" s="377"/>
      <c r="U2228" s="378">
        <f t="shared" si="306"/>
        <v>0</v>
      </c>
      <c r="V2228" s="379"/>
      <c r="W2228" s="380"/>
      <c r="X2228" s="380"/>
      <c r="Y2228" s="380"/>
      <c r="Z2228" s="379"/>
      <c r="AA2228" s="381"/>
      <c r="AB2228" s="379"/>
      <c r="AC2228" s="380"/>
      <c r="AD2228" s="382">
        <f t="shared" si="313"/>
        <v>0</v>
      </c>
      <c r="AE2228" s="383">
        <f t="shared" si="314"/>
        <v>0</v>
      </c>
      <c r="AF2228" s="379"/>
      <c r="AG2228" s="381"/>
      <c r="AH2228" s="379"/>
      <c r="AI2228" s="381"/>
      <c r="AJ2228" s="384" t="str">
        <f t="shared" si="307"/>
        <v/>
      </c>
      <c r="AK2228" s="385" t="str">
        <f t="shared" si="308"/>
        <v/>
      </c>
      <c r="AL2228" s="388" t="str">
        <f t="shared" si="309"/>
        <v/>
      </c>
      <c r="AM2228" s="389" t="str">
        <f t="shared" si="310"/>
        <v/>
      </c>
      <c r="AN2228" s="388" t="str">
        <f t="shared" si="311"/>
        <v/>
      </c>
      <c r="AO2228" s="389" t="str">
        <f t="shared" si="312"/>
        <v/>
      </c>
      <c r="AP2228" s="423"/>
      <c r="AQ2228" s="423"/>
      <c r="AR2228" s="431" t="e">
        <f>VLOOKUP($B2228,'acc names'!$C$2:$D$12102,2,FALSE)</f>
        <v>#N/A</v>
      </c>
      <c r="AS2228" s="431" t="e">
        <f>VLOOKUP($AQ2228,software!$A$1:$B$14605,2,FALSE)</f>
        <v>#N/A</v>
      </c>
      <c r="AT2228" s="423"/>
      <c r="AV2228" s="423"/>
    </row>
    <row r="2229" spans="1:48" ht="12.75" x14ac:dyDescent="0.2">
      <c r="A2229" s="101"/>
      <c r="B2229" s="42"/>
      <c r="C2229" s="142"/>
      <c r="D2229" s="143"/>
      <c r="E2229" s="107"/>
      <c r="F2229" s="46"/>
      <c r="G2229" s="46"/>
      <c r="H2229" s="46"/>
      <c r="I2229" s="46"/>
      <c r="J2229" s="46"/>
      <c r="K2229" s="46"/>
      <c r="L2229" s="139"/>
      <c r="M2229" s="41"/>
      <c r="N2229" s="45"/>
      <c r="O2229" s="47"/>
      <c r="P2229" s="43"/>
      <c r="Q2229" s="71" t="e">
        <f>VLOOKUP(N2229,'error categories'!$A$2:$D$54,4,FALSE)</f>
        <v>#N/A</v>
      </c>
      <c r="R2229" s="72" t="e">
        <f>VLOOKUP(N2229,'error categories'!$A$2:$D$54,3,FALSE)</f>
        <v>#N/A</v>
      </c>
      <c r="S2229" s="374"/>
      <c r="T2229" s="377"/>
      <c r="U2229" s="378">
        <f t="shared" si="306"/>
        <v>0</v>
      </c>
      <c r="V2229" s="379"/>
      <c r="W2229" s="380"/>
      <c r="X2229" s="380"/>
      <c r="Y2229" s="380"/>
      <c r="Z2229" s="379"/>
      <c r="AA2229" s="381"/>
      <c r="AB2229" s="379"/>
      <c r="AC2229" s="380"/>
      <c r="AD2229" s="382">
        <f t="shared" si="313"/>
        <v>0</v>
      </c>
      <c r="AE2229" s="383">
        <f t="shared" si="314"/>
        <v>0</v>
      </c>
      <c r="AF2229" s="379"/>
      <c r="AG2229" s="381"/>
      <c r="AH2229" s="379"/>
      <c r="AI2229" s="381"/>
      <c r="AJ2229" s="384" t="str">
        <f t="shared" si="307"/>
        <v/>
      </c>
      <c r="AK2229" s="385" t="str">
        <f t="shared" si="308"/>
        <v/>
      </c>
      <c r="AL2229" s="388" t="str">
        <f t="shared" si="309"/>
        <v/>
      </c>
      <c r="AM2229" s="389" t="str">
        <f t="shared" si="310"/>
        <v/>
      </c>
      <c r="AN2229" s="388" t="str">
        <f t="shared" si="311"/>
        <v/>
      </c>
      <c r="AO2229" s="389" t="str">
        <f t="shared" si="312"/>
        <v/>
      </c>
      <c r="AP2229" s="423"/>
      <c r="AQ2229" s="423"/>
      <c r="AR2229" s="431" t="e">
        <f>VLOOKUP($B2229,'acc names'!$C$2:$D$12102,2,FALSE)</f>
        <v>#N/A</v>
      </c>
      <c r="AS2229" s="431" t="e">
        <f>VLOOKUP($AQ2229,software!$A$1:$B$14605,2,FALSE)</f>
        <v>#N/A</v>
      </c>
      <c r="AT2229" s="423"/>
      <c r="AV2229" s="423"/>
    </row>
    <row r="2230" spans="1:48" ht="12.75" x14ac:dyDescent="0.2">
      <c r="A2230" s="101"/>
      <c r="B2230" s="42"/>
      <c r="C2230" s="142"/>
      <c r="D2230" s="143"/>
      <c r="E2230" s="107"/>
      <c r="F2230" s="46"/>
      <c r="G2230" s="46"/>
      <c r="H2230" s="46"/>
      <c r="I2230" s="46"/>
      <c r="J2230" s="46"/>
      <c r="K2230" s="46"/>
      <c r="L2230" s="139"/>
      <c r="M2230" s="41"/>
      <c r="N2230" s="45"/>
      <c r="O2230" s="47"/>
      <c r="P2230" s="43"/>
      <c r="Q2230" s="71" t="e">
        <f>VLOOKUP(N2230,'error categories'!$A$2:$D$54,4,FALSE)</f>
        <v>#N/A</v>
      </c>
      <c r="R2230" s="72" t="e">
        <f>VLOOKUP(N2230,'error categories'!$A$2:$D$54,3,FALSE)</f>
        <v>#N/A</v>
      </c>
      <c r="S2230" s="374"/>
      <c r="T2230" s="377"/>
      <c r="U2230" s="378">
        <f t="shared" si="306"/>
        <v>0</v>
      </c>
      <c r="V2230" s="390"/>
      <c r="W2230" s="391"/>
      <c r="X2230" s="380"/>
      <c r="Y2230" s="380"/>
      <c r="Z2230" s="390"/>
      <c r="AA2230" s="392"/>
      <c r="AB2230" s="393"/>
      <c r="AC2230" s="394"/>
      <c r="AD2230" s="382">
        <f t="shared" si="313"/>
        <v>0</v>
      </c>
      <c r="AE2230" s="383">
        <f t="shared" si="314"/>
        <v>0</v>
      </c>
      <c r="AF2230" s="379"/>
      <c r="AG2230" s="381"/>
      <c r="AH2230" s="379"/>
      <c r="AI2230" s="381"/>
      <c r="AJ2230" s="384" t="str">
        <f t="shared" si="307"/>
        <v/>
      </c>
      <c r="AK2230" s="385" t="str">
        <f t="shared" si="308"/>
        <v/>
      </c>
      <c r="AL2230" s="388" t="str">
        <f t="shared" si="309"/>
        <v/>
      </c>
      <c r="AM2230" s="389" t="str">
        <f t="shared" si="310"/>
        <v/>
      </c>
      <c r="AN2230" s="388" t="str">
        <f t="shared" si="311"/>
        <v/>
      </c>
      <c r="AO2230" s="389" t="str">
        <f t="shared" si="312"/>
        <v/>
      </c>
      <c r="AP2230" s="423"/>
      <c r="AQ2230" s="423"/>
      <c r="AR2230" s="431" t="e">
        <f>VLOOKUP($B2230,'acc names'!$C$2:$D$12102,2,FALSE)</f>
        <v>#N/A</v>
      </c>
      <c r="AS2230" s="431" t="e">
        <f>VLOOKUP($AQ2230,software!$A$1:$B$14605,2,FALSE)</f>
        <v>#N/A</v>
      </c>
      <c r="AT2230" s="423"/>
      <c r="AV2230" s="423"/>
    </row>
    <row r="2231" spans="1:48" ht="12.75" x14ac:dyDescent="0.2">
      <c r="A2231" s="101"/>
      <c r="B2231" s="42"/>
      <c r="C2231" s="142"/>
      <c r="D2231" s="143"/>
      <c r="E2231" s="107"/>
      <c r="F2231" s="46"/>
      <c r="G2231" s="46"/>
      <c r="H2231" s="46"/>
      <c r="I2231" s="46"/>
      <c r="J2231" s="46"/>
      <c r="K2231" s="46"/>
      <c r="L2231" s="139"/>
      <c r="M2231" s="41"/>
      <c r="N2231" s="45"/>
      <c r="O2231" s="47"/>
      <c r="P2231" s="43"/>
      <c r="Q2231" s="71" t="e">
        <f>VLOOKUP(N2231,'error categories'!$A$2:$D$54,4,FALSE)</f>
        <v>#N/A</v>
      </c>
      <c r="R2231" s="72" t="e">
        <f>VLOOKUP(N2231,'error categories'!$A$2:$D$54,3,FALSE)</f>
        <v>#N/A</v>
      </c>
      <c r="S2231" s="374"/>
      <c r="T2231" s="377"/>
      <c r="U2231" s="378">
        <f t="shared" si="306"/>
        <v>0</v>
      </c>
      <c r="V2231" s="390"/>
      <c r="W2231" s="391"/>
      <c r="X2231" s="380"/>
      <c r="Y2231" s="380"/>
      <c r="Z2231" s="390"/>
      <c r="AA2231" s="392"/>
      <c r="AB2231" s="393"/>
      <c r="AC2231" s="394"/>
      <c r="AD2231" s="382">
        <f t="shared" si="313"/>
        <v>0</v>
      </c>
      <c r="AE2231" s="383">
        <f t="shared" si="314"/>
        <v>0</v>
      </c>
      <c r="AF2231" s="379"/>
      <c r="AG2231" s="381"/>
      <c r="AH2231" s="379"/>
      <c r="AI2231" s="381"/>
      <c r="AJ2231" s="384" t="str">
        <f t="shared" si="307"/>
        <v/>
      </c>
      <c r="AK2231" s="385" t="str">
        <f t="shared" si="308"/>
        <v/>
      </c>
      <c r="AL2231" s="388" t="str">
        <f t="shared" si="309"/>
        <v/>
      </c>
      <c r="AM2231" s="389" t="str">
        <f t="shared" si="310"/>
        <v/>
      </c>
      <c r="AN2231" s="388" t="str">
        <f t="shared" si="311"/>
        <v/>
      </c>
      <c r="AO2231" s="389" t="str">
        <f t="shared" si="312"/>
        <v/>
      </c>
      <c r="AP2231" s="423"/>
      <c r="AQ2231" s="423"/>
      <c r="AR2231" s="431" t="e">
        <f>VLOOKUP($B2231,'acc names'!$C$2:$D$12102,2,FALSE)</f>
        <v>#N/A</v>
      </c>
      <c r="AS2231" s="431" t="e">
        <f>VLOOKUP($AQ2231,software!$A$1:$B$14605,2,FALSE)</f>
        <v>#N/A</v>
      </c>
      <c r="AT2231" s="423"/>
      <c r="AV2231" s="423"/>
    </row>
    <row r="2232" spans="1:48" ht="12.75" x14ac:dyDescent="0.2">
      <c r="A2232" s="101"/>
      <c r="B2232" s="42"/>
      <c r="C2232" s="142"/>
      <c r="D2232" s="143"/>
      <c r="E2232" s="107"/>
      <c r="F2232" s="46"/>
      <c r="G2232" s="46"/>
      <c r="H2232" s="46"/>
      <c r="I2232" s="46"/>
      <c r="J2232" s="46"/>
      <c r="K2232" s="46"/>
      <c r="L2232" s="139"/>
      <c r="M2232" s="41"/>
      <c r="N2232" s="45"/>
      <c r="O2232" s="47"/>
      <c r="P2232" s="43"/>
      <c r="Q2232" s="71" t="e">
        <f>VLOOKUP(N2232,'error categories'!$A$2:$D$54,4,FALSE)</f>
        <v>#N/A</v>
      </c>
      <c r="R2232" s="72" t="e">
        <f>VLOOKUP(N2232,'error categories'!$A$2:$D$54,3,FALSE)</f>
        <v>#N/A</v>
      </c>
      <c r="S2232" s="374"/>
      <c r="T2232" s="377"/>
      <c r="U2232" s="378">
        <f t="shared" si="306"/>
        <v>0</v>
      </c>
      <c r="V2232" s="379"/>
      <c r="W2232" s="380"/>
      <c r="X2232" s="380"/>
      <c r="Y2232" s="380"/>
      <c r="Z2232" s="379"/>
      <c r="AA2232" s="381"/>
      <c r="AB2232" s="379"/>
      <c r="AC2232" s="380"/>
      <c r="AD2232" s="382">
        <f t="shared" si="313"/>
        <v>0</v>
      </c>
      <c r="AE2232" s="383">
        <f t="shared" si="314"/>
        <v>0</v>
      </c>
      <c r="AF2232" s="379"/>
      <c r="AG2232" s="381"/>
      <c r="AH2232" s="379"/>
      <c r="AI2232" s="381"/>
      <c r="AJ2232" s="384" t="str">
        <f t="shared" si="307"/>
        <v/>
      </c>
      <c r="AK2232" s="385" t="str">
        <f t="shared" si="308"/>
        <v/>
      </c>
      <c r="AL2232" s="388" t="str">
        <f t="shared" si="309"/>
        <v/>
      </c>
      <c r="AM2232" s="389" t="str">
        <f t="shared" si="310"/>
        <v/>
      </c>
      <c r="AN2232" s="388" t="str">
        <f t="shared" si="311"/>
        <v/>
      </c>
      <c r="AO2232" s="389" t="str">
        <f t="shared" si="312"/>
        <v/>
      </c>
      <c r="AP2232" s="423"/>
      <c r="AQ2232" s="423"/>
      <c r="AR2232" s="431" t="e">
        <f>VLOOKUP($B2232,'acc names'!$C$2:$D$12102,2,FALSE)</f>
        <v>#N/A</v>
      </c>
      <c r="AS2232" s="431" t="e">
        <f>VLOOKUP($AQ2232,software!$A$1:$B$14605,2,FALSE)</f>
        <v>#N/A</v>
      </c>
      <c r="AT2232" s="423"/>
      <c r="AV2232" s="423"/>
    </row>
    <row r="2233" spans="1:48" ht="12.75" x14ac:dyDescent="0.2">
      <c r="A2233" s="101"/>
      <c r="B2233" s="42"/>
      <c r="C2233" s="142"/>
      <c r="D2233" s="143"/>
      <c r="E2233" s="107"/>
      <c r="F2233" s="46"/>
      <c r="G2233" s="46"/>
      <c r="H2233" s="46"/>
      <c r="I2233" s="46"/>
      <c r="J2233" s="46"/>
      <c r="K2233" s="46"/>
      <c r="L2233" s="139"/>
      <c r="M2233" s="41"/>
      <c r="N2233" s="45"/>
      <c r="O2233" s="47"/>
      <c r="P2233" s="43"/>
      <c r="Q2233" s="71" t="e">
        <f>VLOOKUP(N2233,'error categories'!$A$2:$D$54,4,FALSE)</f>
        <v>#N/A</v>
      </c>
      <c r="R2233" s="72" t="e">
        <f>VLOOKUP(N2233,'error categories'!$A$2:$D$54,3,FALSE)</f>
        <v>#N/A</v>
      </c>
      <c r="S2233" s="374"/>
      <c r="T2233" s="377"/>
      <c r="U2233" s="378">
        <f t="shared" si="306"/>
        <v>0</v>
      </c>
      <c r="V2233" s="390"/>
      <c r="W2233" s="391"/>
      <c r="X2233" s="380"/>
      <c r="Y2233" s="380"/>
      <c r="Z2233" s="390"/>
      <c r="AA2233" s="392"/>
      <c r="AB2233" s="393"/>
      <c r="AC2233" s="394"/>
      <c r="AD2233" s="382">
        <f t="shared" si="313"/>
        <v>0</v>
      </c>
      <c r="AE2233" s="383">
        <f t="shared" si="314"/>
        <v>0</v>
      </c>
      <c r="AF2233" s="379"/>
      <c r="AG2233" s="381"/>
      <c r="AH2233" s="379"/>
      <c r="AI2233" s="381"/>
      <c r="AJ2233" s="384" t="str">
        <f t="shared" si="307"/>
        <v/>
      </c>
      <c r="AK2233" s="385" t="str">
        <f t="shared" si="308"/>
        <v/>
      </c>
      <c r="AL2233" s="388" t="str">
        <f t="shared" si="309"/>
        <v/>
      </c>
      <c r="AM2233" s="389" t="str">
        <f t="shared" si="310"/>
        <v/>
      </c>
      <c r="AN2233" s="388" t="str">
        <f t="shared" si="311"/>
        <v/>
      </c>
      <c r="AO2233" s="389" t="str">
        <f t="shared" si="312"/>
        <v/>
      </c>
      <c r="AP2233" s="423"/>
      <c r="AQ2233" s="423"/>
      <c r="AR2233" s="431" t="e">
        <f>VLOOKUP($B2233,'acc names'!$C$2:$D$12102,2,FALSE)</f>
        <v>#N/A</v>
      </c>
      <c r="AS2233" s="431" t="e">
        <f>VLOOKUP($AQ2233,software!$A$1:$B$14605,2,FALSE)</f>
        <v>#N/A</v>
      </c>
      <c r="AT2233" s="423"/>
      <c r="AV2233" s="423"/>
    </row>
    <row r="2234" spans="1:48" ht="12.75" x14ac:dyDescent="0.2">
      <c r="A2234" s="101"/>
      <c r="B2234" s="42"/>
      <c r="C2234" s="142"/>
      <c r="D2234" s="143"/>
      <c r="E2234" s="107"/>
      <c r="F2234" s="46"/>
      <c r="G2234" s="46"/>
      <c r="H2234" s="46"/>
      <c r="I2234" s="46"/>
      <c r="J2234" s="46"/>
      <c r="K2234" s="46"/>
      <c r="L2234" s="139"/>
      <c r="M2234" s="41"/>
      <c r="N2234" s="45"/>
      <c r="O2234" s="47"/>
      <c r="P2234" s="43"/>
      <c r="Q2234" s="71" t="e">
        <f>VLOOKUP(N2234,'error categories'!$A$2:$D$54,4,FALSE)</f>
        <v>#N/A</v>
      </c>
      <c r="R2234" s="72" t="e">
        <f>VLOOKUP(N2234,'error categories'!$A$2:$D$54,3,FALSE)</f>
        <v>#N/A</v>
      </c>
      <c r="S2234" s="374"/>
      <c r="T2234" s="377"/>
      <c r="U2234" s="378">
        <f t="shared" si="306"/>
        <v>0</v>
      </c>
      <c r="V2234" s="390"/>
      <c r="W2234" s="391"/>
      <c r="X2234" s="380"/>
      <c r="Y2234" s="380"/>
      <c r="Z2234" s="390"/>
      <c r="AA2234" s="392"/>
      <c r="AB2234" s="393"/>
      <c r="AC2234" s="394"/>
      <c r="AD2234" s="382">
        <f t="shared" si="313"/>
        <v>0</v>
      </c>
      <c r="AE2234" s="383">
        <f t="shared" si="314"/>
        <v>0</v>
      </c>
      <c r="AF2234" s="379"/>
      <c r="AG2234" s="381"/>
      <c r="AH2234" s="379"/>
      <c r="AI2234" s="381"/>
      <c r="AJ2234" s="384" t="str">
        <f t="shared" si="307"/>
        <v/>
      </c>
      <c r="AK2234" s="385" t="str">
        <f t="shared" si="308"/>
        <v/>
      </c>
      <c r="AL2234" s="388" t="str">
        <f t="shared" si="309"/>
        <v/>
      </c>
      <c r="AM2234" s="389" t="str">
        <f t="shared" si="310"/>
        <v/>
      </c>
      <c r="AN2234" s="388" t="str">
        <f t="shared" si="311"/>
        <v/>
      </c>
      <c r="AO2234" s="389" t="str">
        <f t="shared" si="312"/>
        <v/>
      </c>
      <c r="AP2234" s="423"/>
      <c r="AQ2234" s="423"/>
      <c r="AR2234" s="431" t="e">
        <f>VLOOKUP($B2234,'acc names'!$C$2:$D$12102,2,FALSE)</f>
        <v>#N/A</v>
      </c>
      <c r="AS2234" s="431" t="e">
        <f>VLOOKUP($AQ2234,software!$A$1:$B$14605,2,FALSE)</f>
        <v>#N/A</v>
      </c>
      <c r="AT2234" s="423"/>
      <c r="AV2234" s="423"/>
    </row>
    <row r="2235" spans="1:48" ht="12.75" x14ac:dyDescent="0.2">
      <c r="A2235" s="101"/>
      <c r="B2235" s="42"/>
      <c r="C2235" s="142"/>
      <c r="D2235" s="143"/>
      <c r="E2235" s="107"/>
      <c r="F2235" s="46"/>
      <c r="G2235" s="46"/>
      <c r="H2235" s="46"/>
      <c r="I2235" s="46"/>
      <c r="J2235" s="46"/>
      <c r="K2235" s="46"/>
      <c r="L2235" s="139"/>
      <c r="M2235" s="41"/>
      <c r="N2235" s="45"/>
      <c r="O2235" s="47"/>
      <c r="P2235" s="43"/>
      <c r="Q2235" s="71" t="e">
        <f>VLOOKUP(N2235,'error categories'!$A$2:$D$54,4,FALSE)</f>
        <v>#N/A</v>
      </c>
      <c r="R2235" s="72" t="e">
        <f>VLOOKUP(N2235,'error categories'!$A$2:$D$54,3,FALSE)</f>
        <v>#N/A</v>
      </c>
      <c r="S2235" s="374"/>
      <c r="T2235" s="377"/>
      <c r="U2235" s="378">
        <f t="shared" si="306"/>
        <v>0</v>
      </c>
      <c r="V2235" s="390"/>
      <c r="W2235" s="391"/>
      <c r="X2235" s="380"/>
      <c r="Y2235" s="380"/>
      <c r="Z2235" s="390"/>
      <c r="AA2235" s="392"/>
      <c r="AB2235" s="393"/>
      <c r="AC2235" s="394"/>
      <c r="AD2235" s="382">
        <f t="shared" si="313"/>
        <v>0</v>
      </c>
      <c r="AE2235" s="383">
        <f t="shared" si="314"/>
        <v>0</v>
      </c>
      <c r="AF2235" s="379"/>
      <c r="AG2235" s="381"/>
      <c r="AH2235" s="379"/>
      <c r="AI2235" s="381"/>
      <c r="AJ2235" s="384" t="str">
        <f t="shared" si="307"/>
        <v/>
      </c>
      <c r="AK2235" s="385" t="str">
        <f t="shared" si="308"/>
        <v/>
      </c>
      <c r="AL2235" s="388" t="str">
        <f t="shared" si="309"/>
        <v/>
      </c>
      <c r="AM2235" s="389" t="str">
        <f t="shared" si="310"/>
        <v/>
      </c>
      <c r="AN2235" s="388" t="str">
        <f t="shared" si="311"/>
        <v/>
      </c>
      <c r="AO2235" s="389" t="str">
        <f t="shared" si="312"/>
        <v/>
      </c>
      <c r="AP2235" s="423"/>
      <c r="AQ2235" s="423"/>
      <c r="AR2235" s="431" t="e">
        <f>VLOOKUP($B2235,'acc names'!$C$2:$D$12102,2,FALSE)</f>
        <v>#N/A</v>
      </c>
      <c r="AS2235" s="431" t="e">
        <f>VLOOKUP($AQ2235,software!$A$1:$B$14605,2,FALSE)</f>
        <v>#N/A</v>
      </c>
      <c r="AT2235" s="423"/>
      <c r="AV2235" s="423"/>
    </row>
    <row r="2236" spans="1:48" ht="12.75" x14ac:dyDescent="0.2">
      <c r="A2236" s="101"/>
      <c r="B2236" s="42"/>
      <c r="C2236" s="142"/>
      <c r="D2236" s="143"/>
      <c r="E2236" s="107"/>
      <c r="F2236" s="46"/>
      <c r="G2236" s="46"/>
      <c r="H2236" s="46"/>
      <c r="I2236" s="46"/>
      <c r="J2236" s="46"/>
      <c r="K2236" s="46"/>
      <c r="L2236" s="139"/>
      <c r="M2236" s="41"/>
      <c r="N2236" s="45"/>
      <c r="O2236" s="47"/>
      <c r="P2236" s="43"/>
      <c r="Q2236" s="71" t="e">
        <f>VLOOKUP(N2236,'error categories'!$A$2:$D$54,4,FALSE)</f>
        <v>#N/A</v>
      </c>
      <c r="R2236" s="72" t="e">
        <f>VLOOKUP(N2236,'error categories'!$A$2:$D$54,3,FALSE)</f>
        <v>#N/A</v>
      </c>
      <c r="S2236" s="374"/>
      <c r="T2236" s="377"/>
      <c r="U2236" s="378">
        <f t="shared" si="306"/>
        <v>0</v>
      </c>
      <c r="V2236" s="379"/>
      <c r="W2236" s="380"/>
      <c r="X2236" s="380"/>
      <c r="Y2236" s="380"/>
      <c r="Z2236" s="379"/>
      <c r="AA2236" s="381"/>
      <c r="AB2236" s="379"/>
      <c r="AC2236" s="380"/>
      <c r="AD2236" s="382">
        <f t="shared" si="313"/>
        <v>0</v>
      </c>
      <c r="AE2236" s="383">
        <f t="shared" si="314"/>
        <v>0</v>
      </c>
      <c r="AF2236" s="379"/>
      <c r="AG2236" s="381"/>
      <c r="AH2236" s="379"/>
      <c r="AI2236" s="381"/>
      <c r="AJ2236" s="384" t="str">
        <f t="shared" si="307"/>
        <v/>
      </c>
      <c r="AK2236" s="385" t="str">
        <f t="shared" si="308"/>
        <v/>
      </c>
      <c r="AL2236" s="388" t="str">
        <f t="shared" si="309"/>
        <v/>
      </c>
      <c r="AM2236" s="389" t="str">
        <f t="shared" si="310"/>
        <v/>
      </c>
      <c r="AN2236" s="388" t="str">
        <f t="shared" si="311"/>
        <v/>
      </c>
      <c r="AO2236" s="389" t="str">
        <f t="shared" si="312"/>
        <v/>
      </c>
      <c r="AP2236" s="423"/>
      <c r="AQ2236" s="423"/>
      <c r="AR2236" s="431" t="e">
        <f>VLOOKUP($B2236,'acc names'!$C$2:$D$12102,2,FALSE)</f>
        <v>#N/A</v>
      </c>
      <c r="AS2236" s="431" t="e">
        <f>VLOOKUP($AQ2236,software!$A$1:$B$14605,2,FALSE)</f>
        <v>#N/A</v>
      </c>
      <c r="AT2236" s="423"/>
      <c r="AV2236" s="423"/>
    </row>
    <row r="2237" spans="1:48" ht="12.75" x14ac:dyDescent="0.2">
      <c r="A2237" s="101"/>
      <c r="B2237" s="42"/>
      <c r="C2237" s="142"/>
      <c r="D2237" s="143"/>
      <c r="E2237" s="107"/>
      <c r="F2237" s="46"/>
      <c r="G2237" s="46"/>
      <c r="H2237" s="46"/>
      <c r="I2237" s="46"/>
      <c r="J2237" s="46"/>
      <c r="K2237" s="46"/>
      <c r="L2237" s="139"/>
      <c r="M2237" s="41"/>
      <c r="N2237" s="45"/>
      <c r="O2237" s="47"/>
      <c r="P2237" s="43"/>
      <c r="Q2237" s="71" t="e">
        <f>VLOOKUP(N2237,'error categories'!$A$2:$D$54,4,FALSE)</f>
        <v>#N/A</v>
      </c>
      <c r="R2237" s="72" t="e">
        <f>VLOOKUP(N2237,'error categories'!$A$2:$D$54,3,FALSE)</f>
        <v>#N/A</v>
      </c>
      <c r="S2237" s="374"/>
      <c r="T2237" s="377"/>
      <c r="U2237" s="378">
        <f t="shared" si="306"/>
        <v>0</v>
      </c>
      <c r="V2237" s="379"/>
      <c r="W2237" s="380"/>
      <c r="X2237" s="380"/>
      <c r="Y2237" s="380"/>
      <c r="Z2237" s="379"/>
      <c r="AA2237" s="381"/>
      <c r="AB2237" s="379"/>
      <c r="AC2237" s="380"/>
      <c r="AD2237" s="382">
        <f t="shared" si="313"/>
        <v>0</v>
      </c>
      <c r="AE2237" s="383">
        <f t="shared" si="314"/>
        <v>0</v>
      </c>
      <c r="AF2237" s="379"/>
      <c r="AG2237" s="381"/>
      <c r="AH2237" s="379"/>
      <c r="AI2237" s="381"/>
      <c r="AJ2237" s="384" t="str">
        <f t="shared" si="307"/>
        <v/>
      </c>
      <c r="AK2237" s="385" t="str">
        <f t="shared" si="308"/>
        <v/>
      </c>
      <c r="AL2237" s="388" t="str">
        <f t="shared" si="309"/>
        <v/>
      </c>
      <c r="AM2237" s="389" t="str">
        <f t="shared" si="310"/>
        <v/>
      </c>
      <c r="AN2237" s="388" t="str">
        <f t="shared" si="311"/>
        <v/>
      </c>
      <c r="AO2237" s="389" t="str">
        <f t="shared" si="312"/>
        <v/>
      </c>
      <c r="AP2237" s="423"/>
      <c r="AQ2237" s="423"/>
      <c r="AR2237" s="431" t="e">
        <f>VLOOKUP($B2237,'acc names'!$C$2:$D$12102,2,FALSE)</f>
        <v>#N/A</v>
      </c>
      <c r="AS2237" s="431" t="e">
        <f>VLOOKUP($AQ2237,software!$A$1:$B$14605,2,FALSE)</f>
        <v>#N/A</v>
      </c>
      <c r="AT2237" s="423"/>
      <c r="AV2237" s="423"/>
    </row>
    <row r="2238" spans="1:48" ht="12.75" x14ac:dyDescent="0.2">
      <c r="A2238" s="101"/>
      <c r="B2238" s="42"/>
      <c r="C2238" s="142"/>
      <c r="D2238" s="143"/>
      <c r="E2238" s="107"/>
      <c r="F2238" s="46"/>
      <c r="G2238" s="46"/>
      <c r="H2238" s="46"/>
      <c r="I2238" s="46"/>
      <c r="J2238" s="46"/>
      <c r="K2238" s="46"/>
      <c r="L2238" s="139"/>
      <c r="M2238" s="41"/>
      <c r="N2238" s="45"/>
      <c r="O2238" s="47"/>
      <c r="P2238" s="43"/>
      <c r="Q2238" s="71" t="e">
        <f>VLOOKUP(N2238,'error categories'!$A$2:$D$54,4,FALSE)</f>
        <v>#N/A</v>
      </c>
      <c r="R2238" s="72" t="e">
        <f>VLOOKUP(N2238,'error categories'!$A$2:$D$54,3,FALSE)</f>
        <v>#N/A</v>
      </c>
      <c r="S2238" s="374"/>
      <c r="T2238" s="377"/>
      <c r="U2238" s="378">
        <f t="shared" si="306"/>
        <v>0</v>
      </c>
      <c r="V2238" s="390"/>
      <c r="W2238" s="391"/>
      <c r="X2238" s="380"/>
      <c r="Y2238" s="380"/>
      <c r="Z2238" s="390"/>
      <c r="AA2238" s="392"/>
      <c r="AB2238" s="393"/>
      <c r="AC2238" s="394"/>
      <c r="AD2238" s="382">
        <f t="shared" si="313"/>
        <v>0</v>
      </c>
      <c r="AE2238" s="383">
        <f t="shared" si="314"/>
        <v>0</v>
      </c>
      <c r="AF2238" s="379"/>
      <c r="AG2238" s="381"/>
      <c r="AH2238" s="379"/>
      <c r="AI2238" s="381"/>
      <c r="AJ2238" s="384" t="str">
        <f t="shared" si="307"/>
        <v/>
      </c>
      <c r="AK2238" s="385" t="str">
        <f t="shared" si="308"/>
        <v/>
      </c>
      <c r="AL2238" s="388" t="str">
        <f t="shared" si="309"/>
        <v/>
      </c>
      <c r="AM2238" s="389" t="str">
        <f t="shared" si="310"/>
        <v/>
      </c>
      <c r="AN2238" s="388" t="str">
        <f t="shared" si="311"/>
        <v/>
      </c>
      <c r="AO2238" s="389" t="str">
        <f t="shared" si="312"/>
        <v/>
      </c>
      <c r="AP2238" s="423"/>
      <c r="AQ2238" s="423"/>
      <c r="AR2238" s="431" t="e">
        <f>VLOOKUP($B2238,'acc names'!$C$2:$D$12102,2,FALSE)</f>
        <v>#N/A</v>
      </c>
      <c r="AS2238" s="431" t="e">
        <f>VLOOKUP($AQ2238,software!$A$1:$B$14605,2,FALSE)</f>
        <v>#N/A</v>
      </c>
      <c r="AT2238" s="423"/>
      <c r="AV2238" s="423"/>
    </row>
    <row r="2239" spans="1:48" ht="12.75" x14ac:dyDescent="0.2">
      <c r="A2239" s="101"/>
      <c r="B2239" s="42"/>
      <c r="C2239" s="142"/>
      <c r="D2239" s="143"/>
      <c r="E2239" s="107"/>
      <c r="F2239" s="46"/>
      <c r="G2239" s="46"/>
      <c r="H2239" s="46"/>
      <c r="I2239" s="46"/>
      <c r="J2239" s="46"/>
      <c r="K2239" s="46"/>
      <c r="L2239" s="139"/>
      <c r="M2239" s="41"/>
      <c r="N2239" s="45"/>
      <c r="O2239" s="47"/>
      <c r="P2239" s="43"/>
      <c r="Q2239" s="71" t="e">
        <f>VLOOKUP(N2239,'error categories'!$A$2:$D$54,4,FALSE)</f>
        <v>#N/A</v>
      </c>
      <c r="R2239" s="72" t="e">
        <f>VLOOKUP(N2239,'error categories'!$A$2:$D$54,3,FALSE)</f>
        <v>#N/A</v>
      </c>
      <c r="S2239" s="374"/>
      <c r="T2239" s="377"/>
      <c r="U2239" s="378">
        <f t="shared" si="306"/>
        <v>0</v>
      </c>
      <c r="V2239" s="390"/>
      <c r="W2239" s="391"/>
      <c r="X2239" s="380"/>
      <c r="Y2239" s="380"/>
      <c r="Z2239" s="390"/>
      <c r="AA2239" s="392"/>
      <c r="AB2239" s="393"/>
      <c r="AC2239" s="394"/>
      <c r="AD2239" s="382">
        <f t="shared" si="313"/>
        <v>0</v>
      </c>
      <c r="AE2239" s="383">
        <f t="shared" si="314"/>
        <v>0</v>
      </c>
      <c r="AF2239" s="379"/>
      <c r="AG2239" s="381"/>
      <c r="AH2239" s="379"/>
      <c r="AI2239" s="381"/>
      <c r="AJ2239" s="384" t="str">
        <f t="shared" si="307"/>
        <v/>
      </c>
      <c r="AK2239" s="385" t="str">
        <f t="shared" si="308"/>
        <v/>
      </c>
      <c r="AL2239" s="388" t="str">
        <f t="shared" si="309"/>
        <v/>
      </c>
      <c r="AM2239" s="389" t="str">
        <f t="shared" si="310"/>
        <v/>
      </c>
      <c r="AN2239" s="388" t="str">
        <f t="shared" si="311"/>
        <v/>
      </c>
      <c r="AO2239" s="389" t="str">
        <f t="shared" si="312"/>
        <v/>
      </c>
      <c r="AP2239" s="423"/>
      <c r="AQ2239" s="423"/>
      <c r="AR2239" s="431" t="e">
        <f>VLOOKUP($B2239,'acc names'!$C$2:$D$12102,2,FALSE)</f>
        <v>#N/A</v>
      </c>
      <c r="AS2239" s="431" t="e">
        <f>VLOOKUP($AQ2239,software!$A$1:$B$14605,2,FALSE)</f>
        <v>#N/A</v>
      </c>
      <c r="AT2239" s="423"/>
      <c r="AV2239" s="423"/>
    </row>
    <row r="2240" spans="1:48" ht="12.75" x14ac:dyDescent="0.2">
      <c r="A2240" s="101"/>
      <c r="B2240" s="42"/>
      <c r="C2240" s="142"/>
      <c r="D2240" s="143"/>
      <c r="E2240" s="107"/>
      <c r="F2240" s="46"/>
      <c r="G2240" s="46"/>
      <c r="H2240" s="46"/>
      <c r="I2240" s="46"/>
      <c r="J2240" s="46"/>
      <c r="K2240" s="46"/>
      <c r="L2240" s="139"/>
      <c r="M2240" s="41"/>
      <c r="N2240" s="45"/>
      <c r="O2240" s="47"/>
      <c r="P2240" s="43"/>
      <c r="Q2240" s="71" t="e">
        <f>VLOOKUP(N2240,'error categories'!$A$2:$D$54,4,FALSE)</f>
        <v>#N/A</v>
      </c>
      <c r="R2240" s="72" t="e">
        <f>VLOOKUP(N2240,'error categories'!$A$2:$D$54,3,FALSE)</f>
        <v>#N/A</v>
      </c>
      <c r="S2240" s="374"/>
      <c r="T2240" s="377"/>
      <c r="U2240" s="378">
        <f t="shared" si="306"/>
        <v>0</v>
      </c>
      <c r="V2240" s="390"/>
      <c r="W2240" s="391"/>
      <c r="X2240" s="380"/>
      <c r="Y2240" s="380"/>
      <c r="Z2240" s="390"/>
      <c r="AA2240" s="392"/>
      <c r="AB2240" s="393"/>
      <c r="AC2240" s="394"/>
      <c r="AD2240" s="382">
        <f t="shared" si="313"/>
        <v>0</v>
      </c>
      <c r="AE2240" s="383">
        <f t="shared" si="314"/>
        <v>0</v>
      </c>
      <c r="AF2240" s="379"/>
      <c r="AG2240" s="381"/>
      <c r="AH2240" s="379"/>
      <c r="AI2240" s="381"/>
      <c r="AJ2240" s="384" t="str">
        <f t="shared" si="307"/>
        <v/>
      </c>
      <c r="AK2240" s="385" t="str">
        <f t="shared" si="308"/>
        <v/>
      </c>
      <c r="AL2240" s="388" t="str">
        <f t="shared" si="309"/>
        <v/>
      </c>
      <c r="AM2240" s="389" t="str">
        <f t="shared" si="310"/>
        <v/>
      </c>
      <c r="AN2240" s="388" t="str">
        <f t="shared" si="311"/>
        <v/>
      </c>
      <c r="AO2240" s="389" t="str">
        <f t="shared" si="312"/>
        <v/>
      </c>
      <c r="AP2240" s="423"/>
      <c r="AQ2240" s="423"/>
      <c r="AR2240" s="431" t="e">
        <f>VLOOKUP($B2240,'acc names'!$C$2:$D$12102,2,FALSE)</f>
        <v>#N/A</v>
      </c>
      <c r="AS2240" s="431" t="e">
        <f>VLOOKUP($AQ2240,software!$A$1:$B$14605,2,FALSE)</f>
        <v>#N/A</v>
      </c>
      <c r="AT2240" s="423"/>
      <c r="AV2240" s="423"/>
    </row>
    <row r="2241" spans="1:48" ht="12.75" x14ac:dyDescent="0.2">
      <c r="A2241" s="101"/>
      <c r="B2241" s="42"/>
      <c r="C2241" s="142"/>
      <c r="D2241" s="143"/>
      <c r="E2241" s="107"/>
      <c r="F2241" s="46"/>
      <c r="G2241" s="46"/>
      <c r="H2241" s="46"/>
      <c r="I2241" s="46"/>
      <c r="J2241" s="46"/>
      <c r="K2241" s="46"/>
      <c r="L2241" s="139"/>
      <c r="M2241" s="41"/>
      <c r="N2241" s="45"/>
      <c r="O2241" s="47"/>
      <c r="P2241" s="43"/>
      <c r="Q2241" s="71" t="e">
        <f>VLOOKUP(N2241,'error categories'!$A$2:$D$54,4,FALSE)</f>
        <v>#N/A</v>
      </c>
      <c r="R2241" s="72" t="e">
        <f>VLOOKUP(N2241,'error categories'!$A$2:$D$54,3,FALSE)</f>
        <v>#N/A</v>
      </c>
      <c r="S2241" s="374"/>
      <c r="T2241" s="377"/>
      <c r="U2241" s="378">
        <f t="shared" si="306"/>
        <v>0</v>
      </c>
      <c r="V2241" s="390"/>
      <c r="W2241" s="391"/>
      <c r="X2241" s="380"/>
      <c r="Y2241" s="380"/>
      <c r="Z2241" s="390"/>
      <c r="AA2241" s="392"/>
      <c r="AB2241" s="393"/>
      <c r="AC2241" s="394"/>
      <c r="AD2241" s="382">
        <f t="shared" si="313"/>
        <v>0</v>
      </c>
      <c r="AE2241" s="383">
        <f t="shared" si="314"/>
        <v>0</v>
      </c>
      <c r="AF2241" s="379"/>
      <c r="AG2241" s="381"/>
      <c r="AH2241" s="379"/>
      <c r="AI2241" s="381"/>
      <c r="AJ2241" s="384" t="str">
        <f t="shared" si="307"/>
        <v/>
      </c>
      <c r="AK2241" s="385" t="str">
        <f t="shared" si="308"/>
        <v/>
      </c>
      <c r="AL2241" s="388" t="str">
        <f t="shared" si="309"/>
        <v/>
      </c>
      <c r="AM2241" s="389" t="str">
        <f t="shared" si="310"/>
        <v/>
      </c>
      <c r="AN2241" s="388" t="str">
        <f t="shared" si="311"/>
        <v/>
      </c>
      <c r="AO2241" s="389" t="str">
        <f t="shared" si="312"/>
        <v/>
      </c>
      <c r="AP2241" s="423"/>
      <c r="AQ2241" s="423"/>
      <c r="AR2241" s="431" t="e">
        <f>VLOOKUP($B2241,'acc names'!$C$2:$D$12102,2,FALSE)</f>
        <v>#N/A</v>
      </c>
      <c r="AS2241" s="431" t="e">
        <f>VLOOKUP($AQ2241,software!$A$1:$B$14605,2,FALSE)</f>
        <v>#N/A</v>
      </c>
      <c r="AT2241" s="423"/>
      <c r="AV2241" s="423"/>
    </row>
    <row r="2242" spans="1:48" ht="12.75" x14ac:dyDescent="0.2">
      <c r="A2242" s="101"/>
      <c r="B2242" s="42"/>
      <c r="C2242" s="142"/>
      <c r="D2242" s="143"/>
      <c r="E2242" s="107"/>
      <c r="F2242" s="46"/>
      <c r="G2242" s="46"/>
      <c r="H2242" s="46"/>
      <c r="I2242" s="46"/>
      <c r="J2242" s="46"/>
      <c r="K2242" s="46"/>
      <c r="L2242" s="139"/>
      <c r="M2242" s="41"/>
      <c r="N2242" s="45"/>
      <c r="O2242" s="47"/>
      <c r="P2242" s="43"/>
      <c r="Q2242" s="71" t="e">
        <f>VLOOKUP(N2242,'error categories'!$A$2:$D$54,4,FALSE)</f>
        <v>#N/A</v>
      </c>
      <c r="R2242" s="72" t="e">
        <f>VLOOKUP(N2242,'error categories'!$A$2:$D$54,3,FALSE)</f>
        <v>#N/A</v>
      </c>
      <c r="S2242" s="374"/>
      <c r="T2242" s="377"/>
      <c r="U2242" s="378">
        <f t="shared" si="306"/>
        <v>0</v>
      </c>
      <c r="V2242" s="390"/>
      <c r="W2242" s="391"/>
      <c r="X2242" s="380"/>
      <c r="Y2242" s="380"/>
      <c r="Z2242" s="390"/>
      <c r="AA2242" s="392"/>
      <c r="AB2242" s="393"/>
      <c r="AC2242" s="394"/>
      <c r="AD2242" s="382">
        <f t="shared" si="313"/>
        <v>0</v>
      </c>
      <c r="AE2242" s="383">
        <f t="shared" si="314"/>
        <v>0</v>
      </c>
      <c r="AF2242" s="379"/>
      <c r="AG2242" s="381"/>
      <c r="AH2242" s="379"/>
      <c r="AI2242" s="381"/>
      <c r="AJ2242" s="384" t="str">
        <f t="shared" si="307"/>
        <v/>
      </c>
      <c r="AK2242" s="385" t="str">
        <f t="shared" si="308"/>
        <v/>
      </c>
      <c r="AL2242" s="388" t="str">
        <f t="shared" si="309"/>
        <v/>
      </c>
      <c r="AM2242" s="389" t="str">
        <f t="shared" si="310"/>
        <v/>
      </c>
      <c r="AN2242" s="388" t="str">
        <f t="shared" si="311"/>
        <v/>
      </c>
      <c r="AO2242" s="389" t="str">
        <f t="shared" si="312"/>
        <v/>
      </c>
      <c r="AP2242" s="423"/>
      <c r="AQ2242" s="423"/>
      <c r="AR2242" s="431" t="e">
        <f>VLOOKUP($B2242,'acc names'!$C$2:$D$12102,2,FALSE)</f>
        <v>#N/A</v>
      </c>
      <c r="AS2242" s="431" t="e">
        <f>VLOOKUP($AQ2242,software!$A$1:$B$14605,2,FALSE)</f>
        <v>#N/A</v>
      </c>
      <c r="AT2242" s="423"/>
      <c r="AV2242" s="423"/>
    </row>
    <row r="2243" spans="1:48" ht="12.75" x14ac:dyDescent="0.2">
      <c r="A2243" s="101"/>
      <c r="B2243" s="42"/>
      <c r="C2243" s="142"/>
      <c r="D2243" s="143"/>
      <c r="E2243" s="107"/>
      <c r="F2243" s="46"/>
      <c r="G2243" s="46"/>
      <c r="H2243" s="46"/>
      <c r="I2243" s="46"/>
      <c r="J2243" s="46"/>
      <c r="K2243" s="46"/>
      <c r="L2243" s="139"/>
      <c r="M2243" s="41"/>
      <c r="N2243" s="45"/>
      <c r="O2243" s="47"/>
      <c r="P2243" s="43"/>
      <c r="Q2243" s="71" t="e">
        <f>VLOOKUP(N2243,'error categories'!$A$2:$D$54,4,FALSE)</f>
        <v>#N/A</v>
      </c>
      <c r="R2243" s="72" t="e">
        <f>VLOOKUP(N2243,'error categories'!$A$2:$D$54,3,FALSE)</f>
        <v>#N/A</v>
      </c>
      <c r="S2243" s="374"/>
      <c r="T2243" s="377"/>
      <c r="U2243" s="378">
        <f t="shared" si="306"/>
        <v>0</v>
      </c>
      <c r="V2243" s="379"/>
      <c r="W2243" s="380"/>
      <c r="X2243" s="380"/>
      <c r="Y2243" s="380"/>
      <c r="Z2243" s="379"/>
      <c r="AA2243" s="381"/>
      <c r="AB2243" s="379"/>
      <c r="AC2243" s="380"/>
      <c r="AD2243" s="382">
        <f t="shared" si="313"/>
        <v>0</v>
      </c>
      <c r="AE2243" s="383">
        <f t="shared" si="314"/>
        <v>0</v>
      </c>
      <c r="AF2243" s="379"/>
      <c r="AG2243" s="381"/>
      <c r="AH2243" s="379"/>
      <c r="AI2243" s="381"/>
      <c r="AJ2243" s="384" t="str">
        <f t="shared" si="307"/>
        <v/>
      </c>
      <c r="AK2243" s="385" t="str">
        <f t="shared" si="308"/>
        <v/>
      </c>
      <c r="AL2243" s="388" t="str">
        <f t="shared" si="309"/>
        <v/>
      </c>
      <c r="AM2243" s="389" t="str">
        <f t="shared" si="310"/>
        <v/>
      </c>
      <c r="AN2243" s="388" t="str">
        <f t="shared" si="311"/>
        <v/>
      </c>
      <c r="AO2243" s="389" t="str">
        <f t="shared" si="312"/>
        <v/>
      </c>
      <c r="AP2243" s="423"/>
      <c r="AQ2243" s="423"/>
      <c r="AR2243" s="431" t="e">
        <f>VLOOKUP($B2243,'acc names'!$C$2:$D$12102,2,FALSE)</f>
        <v>#N/A</v>
      </c>
      <c r="AS2243" s="431" t="e">
        <f>VLOOKUP($AQ2243,software!$A$1:$B$14605,2,FALSE)</f>
        <v>#N/A</v>
      </c>
      <c r="AT2243" s="423"/>
      <c r="AV2243" s="423"/>
    </row>
    <row r="2244" spans="1:48" ht="12.75" x14ac:dyDescent="0.2">
      <c r="A2244" s="101"/>
      <c r="B2244" s="42"/>
      <c r="C2244" s="142"/>
      <c r="D2244" s="143"/>
      <c r="E2244" s="107"/>
      <c r="F2244" s="46"/>
      <c r="G2244" s="46"/>
      <c r="H2244" s="46"/>
      <c r="I2244" s="46"/>
      <c r="J2244" s="46"/>
      <c r="K2244" s="46"/>
      <c r="L2244" s="139"/>
      <c r="M2244" s="41"/>
      <c r="N2244" s="45"/>
      <c r="O2244" s="47"/>
      <c r="P2244" s="43"/>
      <c r="Q2244" s="71" t="e">
        <f>VLOOKUP(N2244,'error categories'!$A$2:$D$54,4,FALSE)</f>
        <v>#N/A</v>
      </c>
      <c r="R2244" s="72" t="e">
        <f>VLOOKUP(N2244,'error categories'!$A$2:$D$54,3,FALSE)</f>
        <v>#N/A</v>
      </c>
      <c r="S2244" s="374"/>
      <c r="T2244" s="377"/>
      <c r="U2244" s="378">
        <f t="shared" ref="U2244:U2307" si="315">S2244-T2244</f>
        <v>0</v>
      </c>
      <c r="V2244" s="379"/>
      <c r="W2244" s="380"/>
      <c r="X2244" s="380"/>
      <c r="Y2244" s="380"/>
      <c r="Z2244" s="379"/>
      <c r="AA2244" s="381"/>
      <c r="AB2244" s="379"/>
      <c r="AC2244" s="380"/>
      <c r="AD2244" s="382">
        <f t="shared" si="313"/>
        <v>0</v>
      </c>
      <c r="AE2244" s="383">
        <f t="shared" si="314"/>
        <v>0</v>
      </c>
      <c r="AF2244" s="379"/>
      <c r="AG2244" s="381"/>
      <c r="AH2244" s="379"/>
      <c r="AI2244" s="381"/>
      <c r="AJ2244" s="384" t="str">
        <f t="shared" ref="AJ2244:AJ2307" si="316">IF(E2244="","",IF(AND(U2244=1,(Y2244+AA2244+AD2244+AE2244+AG2244+AI2244)=0),"VU",Y2244+AA2244+AD2244+AE2244+AG2244+AI2244))</f>
        <v/>
      </c>
      <c r="AK2244" s="385" t="str">
        <f t="shared" si="308"/>
        <v/>
      </c>
      <c r="AL2244" s="388" t="str">
        <f t="shared" si="309"/>
        <v/>
      </c>
      <c r="AM2244" s="389" t="str">
        <f t="shared" si="310"/>
        <v/>
      </c>
      <c r="AN2244" s="388" t="str">
        <f t="shared" si="311"/>
        <v/>
      </c>
      <c r="AO2244" s="389" t="str">
        <f t="shared" si="312"/>
        <v/>
      </c>
      <c r="AP2244" s="423"/>
      <c r="AQ2244" s="423"/>
      <c r="AR2244" s="431" t="e">
        <f>VLOOKUP($B2244,'acc names'!$C$2:$D$12102,2,FALSE)</f>
        <v>#N/A</v>
      </c>
      <c r="AS2244" s="431" t="e">
        <f>VLOOKUP($AQ2244,software!$A$1:$B$14605,2,FALSE)</f>
        <v>#N/A</v>
      </c>
      <c r="AT2244" s="423"/>
      <c r="AV2244" s="423"/>
    </row>
    <row r="2245" spans="1:48" ht="12.75" x14ac:dyDescent="0.2">
      <c r="A2245" s="101"/>
      <c r="B2245" s="42"/>
      <c r="C2245" s="142"/>
      <c r="D2245" s="143"/>
      <c r="E2245" s="107"/>
      <c r="F2245" s="46"/>
      <c r="G2245" s="46"/>
      <c r="H2245" s="46"/>
      <c r="I2245" s="46"/>
      <c r="J2245" s="46"/>
      <c r="K2245" s="46"/>
      <c r="L2245" s="139"/>
      <c r="M2245" s="41"/>
      <c r="N2245" s="45"/>
      <c r="O2245" s="47"/>
      <c r="P2245" s="43"/>
      <c r="Q2245" s="71" t="e">
        <f>VLOOKUP(N2245,'error categories'!$A$2:$D$54,4,FALSE)</f>
        <v>#N/A</v>
      </c>
      <c r="R2245" s="72" t="e">
        <f>VLOOKUP(N2245,'error categories'!$A$2:$D$54,3,FALSE)</f>
        <v>#N/A</v>
      </c>
      <c r="S2245" s="374"/>
      <c r="T2245" s="377"/>
      <c r="U2245" s="378">
        <f t="shared" si="315"/>
        <v>0</v>
      </c>
      <c r="V2245" s="390"/>
      <c r="W2245" s="391"/>
      <c r="X2245" s="380"/>
      <c r="Y2245" s="380"/>
      <c r="Z2245" s="390"/>
      <c r="AA2245" s="392"/>
      <c r="AB2245" s="393"/>
      <c r="AC2245" s="394"/>
      <c r="AD2245" s="382">
        <f t="shared" si="313"/>
        <v>0</v>
      </c>
      <c r="AE2245" s="383">
        <f t="shared" si="314"/>
        <v>0</v>
      </c>
      <c r="AF2245" s="379"/>
      <c r="AG2245" s="381"/>
      <c r="AH2245" s="379"/>
      <c r="AI2245" s="381"/>
      <c r="AJ2245" s="384" t="str">
        <f t="shared" si="316"/>
        <v/>
      </c>
      <c r="AK2245" s="385" t="str">
        <f t="shared" ref="AK2245:AK2308" si="317">IF(OR(AJ2245="",AJ2245="VU"),"",ABS(AJ2245))</f>
        <v/>
      </c>
      <c r="AL2245" s="388" t="str">
        <f t="shared" ref="AL2245:AL2308" si="318">IF(OR(AJ2245="VU",AJ2245="",AJ2245=0,AJ2245&lt;0),"",AJ2245)</f>
        <v/>
      </c>
      <c r="AM2245" s="389" t="str">
        <f t="shared" ref="AM2245:AM2308" si="319">IF(OR(AJ2245="VU",AJ2245="",AJ2245=0,AJ2245&gt;0),"",AJ2245)</f>
        <v/>
      </c>
      <c r="AN2245" s="388" t="str">
        <f t="shared" ref="AN2245:AN2308" si="320">IF(AL2245="","",1)</f>
        <v/>
      </c>
      <c r="AO2245" s="389" t="str">
        <f t="shared" ref="AO2245:AO2308" si="321">IF(AM2245="","",1)</f>
        <v/>
      </c>
      <c r="AP2245" s="423"/>
      <c r="AQ2245" s="423"/>
      <c r="AR2245" s="431" t="e">
        <f>VLOOKUP($B2245,'acc names'!$C$2:$D$12102,2,FALSE)</f>
        <v>#N/A</v>
      </c>
      <c r="AS2245" s="431" t="e">
        <f>VLOOKUP($AQ2245,software!$A$1:$B$14605,2,FALSE)</f>
        <v>#N/A</v>
      </c>
      <c r="AT2245" s="423"/>
      <c r="AV2245" s="423"/>
    </row>
    <row r="2246" spans="1:48" ht="12.75" x14ac:dyDescent="0.2">
      <c r="A2246" s="101"/>
      <c r="B2246" s="42"/>
      <c r="C2246" s="142"/>
      <c r="D2246" s="143"/>
      <c r="E2246" s="107"/>
      <c r="F2246" s="46"/>
      <c r="G2246" s="46"/>
      <c r="H2246" s="46"/>
      <c r="I2246" s="46"/>
      <c r="J2246" s="46"/>
      <c r="K2246" s="46"/>
      <c r="L2246" s="139"/>
      <c r="M2246" s="41"/>
      <c r="N2246" s="45"/>
      <c r="O2246" s="47"/>
      <c r="P2246" s="43"/>
      <c r="Q2246" s="71" t="e">
        <f>VLOOKUP(N2246,'error categories'!$A$2:$D$54,4,FALSE)</f>
        <v>#N/A</v>
      </c>
      <c r="R2246" s="72" t="e">
        <f>VLOOKUP(N2246,'error categories'!$A$2:$D$54,3,FALSE)</f>
        <v>#N/A</v>
      </c>
      <c r="S2246" s="374"/>
      <c r="T2246" s="377"/>
      <c r="U2246" s="378">
        <f t="shared" si="315"/>
        <v>0</v>
      </c>
      <c r="V2246" s="390"/>
      <c r="W2246" s="391"/>
      <c r="X2246" s="380"/>
      <c r="Y2246" s="380"/>
      <c r="Z2246" s="390"/>
      <c r="AA2246" s="392"/>
      <c r="AB2246" s="393"/>
      <c r="AC2246" s="394"/>
      <c r="AD2246" s="382">
        <f t="shared" ref="AD2246:AD2309" si="322">AB2246*-900</f>
        <v>0</v>
      </c>
      <c r="AE2246" s="383">
        <f t="shared" ref="AE2246:AE2309" si="323">AC2246*-880</f>
        <v>0</v>
      </c>
      <c r="AF2246" s="379"/>
      <c r="AG2246" s="381"/>
      <c r="AH2246" s="379"/>
      <c r="AI2246" s="381"/>
      <c r="AJ2246" s="384" t="str">
        <f t="shared" si="316"/>
        <v/>
      </c>
      <c r="AK2246" s="385" t="str">
        <f t="shared" si="317"/>
        <v/>
      </c>
      <c r="AL2246" s="388" t="str">
        <f t="shared" si="318"/>
        <v/>
      </c>
      <c r="AM2246" s="389" t="str">
        <f t="shared" si="319"/>
        <v/>
      </c>
      <c r="AN2246" s="388" t="str">
        <f t="shared" si="320"/>
        <v/>
      </c>
      <c r="AO2246" s="389" t="str">
        <f t="shared" si="321"/>
        <v/>
      </c>
      <c r="AP2246" s="423"/>
      <c r="AQ2246" s="423"/>
      <c r="AR2246" s="431" t="e">
        <f>VLOOKUP($B2246,'acc names'!$C$2:$D$12102,2,FALSE)</f>
        <v>#N/A</v>
      </c>
      <c r="AS2246" s="431" t="e">
        <f>VLOOKUP($AQ2246,software!$A$1:$B$14605,2,FALSE)</f>
        <v>#N/A</v>
      </c>
      <c r="AT2246" s="423"/>
      <c r="AV2246" s="423"/>
    </row>
    <row r="2247" spans="1:48" ht="12.75" x14ac:dyDescent="0.2">
      <c r="A2247" s="101"/>
      <c r="B2247" s="42"/>
      <c r="C2247" s="142"/>
      <c r="D2247" s="143"/>
      <c r="E2247" s="107"/>
      <c r="F2247" s="46"/>
      <c r="G2247" s="46"/>
      <c r="H2247" s="46"/>
      <c r="I2247" s="46"/>
      <c r="J2247" s="46"/>
      <c r="K2247" s="46"/>
      <c r="L2247" s="139"/>
      <c r="M2247" s="41"/>
      <c r="N2247" s="45"/>
      <c r="O2247" s="47"/>
      <c r="P2247" s="43"/>
      <c r="Q2247" s="71" t="e">
        <f>VLOOKUP(N2247,'error categories'!$A$2:$D$54,4,FALSE)</f>
        <v>#N/A</v>
      </c>
      <c r="R2247" s="72" t="e">
        <f>VLOOKUP(N2247,'error categories'!$A$2:$D$54,3,FALSE)</f>
        <v>#N/A</v>
      </c>
      <c r="S2247" s="374"/>
      <c r="T2247" s="377"/>
      <c r="U2247" s="378">
        <f t="shared" si="315"/>
        <v>0</v>
      </c>
      <c r="V2247" s="390"/>
      <c r="W2247" s="391"/>
      <c r="X2247" s="380"/>
      <c r="Y2247" s="380"/>
      <c r="Z2247" s="390"/>
      <c r="AA2247" s="392"/>
      <c r="AB2247" s="393"/>
      <c r="AC2247" s="394"/>
      <c r="AD2247" s="382">
        <f t="shared" si="322"/>
        <v>0</v>
      </c>
      <c r="AE2247" s="383">
        <f t="shared" si="323"/>
        <v>0</v>
      </c>
      <c r="AF2247" s="379"/>
      <c r="AG2247" s="381"/>
      <c r="AH2247" s="379"/>
      <c r="AI2247" s="381"/>
      <c r="AJ2247" s="384" t="str">
        <f t="shared" si="316"/>
        <v/>
      </c>
      <c r="AK2247" s="385" t="str">
        <f t="shared" si="317"/>
        <v/>
      </c>
      <c r="AL2247" s="388" t="str">
        <f t="shared" si="318"/>
        <v/>
      </c>
      <c r="AM2247" s="389" t="str">
        <f t="shared" si="319"/>
        <v/>
      </c>
      <c r="AN2247" s="388" t="str">
        <f t="shared" si="320"/>
        <v/>
      </c>
      <c r="AO2247" s="389" t="str">
        <f t="shared" si="321"/>
        <v/>
      </c>
      <c r="AP2247" s="423"/>
      <c r="AQ2247" s="423"/>
      <c r="AR2247" s="431" t="e">
        <f>VLOOKUP($B2247,'acc names'!$C$2:$D$12102,2,FALSE)</f>
        <v>#N/A</v>
      </c>
      <c r="AS2247" s="431" t="e">
        <f>VLOOKUP($AQ2247,software!$A$1:$B$14605,2,FALSE)</f>
        <v>#N/A</v>
      </c>
      <c r="AT2247" s="423"/>
      <c r="AV2247" s="423"/>
    </row>
    <row r="2248" spans="1:48" ht="12.75" x14ac:dyDescent="0.2">
      <c r="A2248" s="101"/>
      <c r="B2248" s="42"/>
      <c r="C2248" s="142"/>
      <c r="D2248" s="143"/>
      <c r="E2248" s="107"/>
      <c r="F2248" s="46"/>
      <c r="G2248" s="46"/>
      <c r="H2248" s="46"/>
      <c r="I2248" s="46"/>
      <c r="J2248" s="46"/>
      <c r="K2248" s="46"/>
      <c r="L2248" s="139"/>
      <c r="M2248" s="41"/>
      <c r="N2248" s="45"/>
      <c r="O2248" s="47"/>
      <c r="P2248" s="43"/>
      <c r="Q2248" s="71" t="e">
        <f>VLOOKUP(N2248,'error categories'!$A$2:$D$54,4,FALSE)</f>
        <v>#N/A</v>
      </c>
      <c r="R2248" s="72" t="e">
        <f>VLOOKUP(N2248,'error categories'!$A$2:$D$54,3,FALSE)</f>
        <v>#N/A</v>
      </c>
      <c r="S2248" s="374"/>
      <c r="T2248" s="377"/>
      <c r="U2248" s="378">
        <f t="shared" si="315"/>
        <v>0</v>
      </c>
      <c r="V2248" s="379"/>
      <c r="W2248" s="380"/>
      <c r="X2248" s="380"/>
      <c r="Y2248" s="380"/>
      <c r="Z2248" s="379"/>
      <c r="AA2248" s="381"/>
      <c r="AB2248" s="379"/>
      <c r="AC2248" s="380"/>
      <c r="AD2248" s="382">
        <f t="shared" si="322"/>
        <v>0</v>
      </c>
      <c r="AE2248" s="383">
        <f t="shared" si="323"/>
        <v>0</v>
      </c>
      <c r="AF2248" s="379"/>
      <c r="AG2248" s="381"/>
      <c r="AH2248" s="379"/>
      <c r="AI2248" s="381"/>
      <c r="AJ2248" s="384" t="str">
        <f t="shared" si="316"/>
        <v/>
      </c>
      <c r="AK2248" s="385" t="str">
        <f t="shared" si="317"/>
        <v/>
      </c>
      <c r="AL2248" s="388" t="str">
        <f t="shared" si="318"/>
        <v/>
      </c>
      <c r="AM2248" s="389" t="str">
        <f t="shared" si="319"/>
        <v/>
      </c>
      <c r="AN2248" s="388" t="str">
        <f t="shared" si="320"/>
        <v/>
      </c>
      <c r="AO2248" s="389" t="str">
        <f t="shared" si="321"/>
        <v/>
      </c>
      <c r="AP2248" s="423"/>
      <c r="AQ2248" s="423"/>
      <c r="AR2248" s="431" t="e">
        <f>VLOOKUP($B2248,'acc names'!$C$2:$D$12102,2,FALSE)</f>
        <v>#N/A</v>
      </c>
      <c r="AS2248" s="431" t="e">
        <f>VLOOKUP($AQ2248,software!$A$1:$B$14605,2,FALSE)</f>
        <v>#N/A</v>
      </c>
      <c r="AT2248" s="423"/>
      <c r="AV2248" s="423"/>
    </row>
    <row r="2249" spans="1:48" ht="12.75" x14ac:dyDescent="0.2">
      <c r="A2249" s="101"/>
      <c r="B2249" s="42"/>
      <c r="C2249" s="142"/>
      <c r="D2249" s="143"/>
      <c r="E2249" s="107"/>
      <c r="F2249" s="46"/>
      <c r="G2249" s="46"/>
      <c r="H2249" s="46"/>
      <c r="I2249" s="46"/>
      <c r="J2249" s="46"/>
      <c r="K2249" s="46"/>
      <c r="L2249" s="139"/>
      <c r="M2249" s="41"/>
      <c r="N2249" s="45"/>
      <c r="O2249" s="47"/>
      <c r="P2249" s="43"/>
      <c r="Q2249" s="71" t="e">
        <f>VLOOKUP(N2249,'error categories'!$A$2:$D$54,4,FALSE)</f>
        <v>#N/A</v>
      </c>
      <c r="R2249" s="72" t="e">
        <f>VLOOKUP(N2249,'error categories'!$A$2:$D$54,3,FALSE)</f>
        <v>#N/A</v>
      </c>
      <c r="S2249" s="374"/>
      <c r="T2249" s="377"/>
      <c r="U2249" s="378">
        <f t="shared" si="315"/>
        <v>0</v>
      </c>
      <c r="V2249" s="390"/>
      <c r="W2249" s="391"/>
      <c r="X2249" s="380"/>
      <c r="Y2249" s="380"/>
      <c r="Z2249" s="390"/>
      <c r="AA2249" s="392"/>
      <c r="AB2249" s="393"/>
      <c r="AC2249" s="394"/>
      <c r="AD2249" s="382">
        <f t="shared" si="322"/>
        <v>0</v>
      </c>
      <c r="AE2249" s="383">
        <f t="shared" si="323"/>
        <v>0</v>
      </c>
      <c r="AF2249" s="379"/>
      <c r="AG2249" s="381"/>
      <c r="AH2249" s="379"/>
      <c r="AI2249" s="381"/>
      <c r="AJ2249" s="384" t="str">
        <f t="shared" si="316"/>
        <v/>
      </c>
      <c r="AK2249" s="385" t="str">
        <f t="shared" si="317"/>
        <v/>
      </c>
      <c r="AL2249" s="388" t="str">
        <f t="shared" si="318"/>
        <v/>
      </c>
      <c r="AM2249" s="389" t="str">
        <f t="shared" si="319"/>
        <v/>
      </c>
      <c r="AN2249" s="388" t="str">
        <f t="shared" si="320"/>
        <v/>
      </c>
      <c r="AO2249" s="389" t="str">
        <f t="shared" si="321"/>
        <v/>
      </c>
      <c r="AP2249" s="423"/>
      <c r="AQ2249" s="423"/>
      <c r="AR2249" s="431" t="e">
        <f>VLOOKUP($B2249,'acc names'!$C$2:$D$12102,2,FALSE)</f>
        <v>#N/A</v>
      </c>
      <c r="AS2249" s="431" t="e">
        <f>VLOOKUP($AQ2249,software!$A$1:$B$14605,2,FALSE)</f>
        <v>#N/A</v>
      </c>
      <c r="AT2249" s="423"/>
      <c r="AV2249" s="423"/>
    </row>
    <row r="2250" spans="1:48" ht="12.75" x14ac:dyDescent="0.2">
      <c r="A2250" s="101"/>
      <c r="B2250" s="42"/>
      <c r="C2250" s="142"/>
      <c r="D2250" s="143"/>
      <c r="E2250" s="107"/>
      <c r="F2250" s="46"/>
      <c r="G2250" s="46"/>
      <c r="H2250" s="46"/>
      <c r="I2250" s="46"/>
      <c r="J2250" s="46"/>
      <c r="K2250" s="46"/>
      <c r="L2250" s="139"/>
      <c r="M2250" s="41"/>
      <c r="N2250" s="45"/>
      <c r="O2250" s="47"/>
      <c r="P2250" s="43"/>
      <c r="Q2250" s="71" t="e">
        <f>VLOOKUP(N2250,'error categories'!$A$2:$D$54,4,FALSE)</f>
        <v>#N/A</v>
      </c>
      <c r="R2250" s="72" t="e">
        <f>VLOOKUP(N2250,'error categories'!$A$2:$D$54,3,FALSE)</f>
        <v>#N/A</v>
      </c>
      <c r="S2250" s="374"/>
      <c r="T2250" s="377"/>
      <c r="U2250" s="378">
        <f t="shared" si="315"/>
        <v>0</v>
      </c>
      <c r="V2250" s="379"/>
      <c r="W2250" s="380"/>
      <c r="X2250" s="380"/>
      <c r="Y2250" s="380"/>
      <c r="Z2250" s="379"/>
      <c r="AA2250" s="381"/>
      <c r="AB2250" s="379"/>
      <c r="AC2250" s="380"/>
      <c r="AD2250" s="382">
        <f t="shared" si="322"/>
        <v>0</v>
      </c>
      <c r="AE2250" s="383">
        <f t="shared" si="323"/>
        <v>0</v>
      </c>
      <c r="AF2250" s="379"/>
      <c r="AG2250" s="381"/>
      <c r="AH2250" s="379"/>
      <c r="AI2250" s="381"/>
      <c r="AJ2250" s="384" t="str">
        <f t="shared" si="316"/>
        <v/>
      </c>
      <c r="AK2250" s="385" t="str">
        <f t="shared" si="317"/>
        <v/>
      </c>
      <c r="AL2250" s="388" t="str">
        <f t="shared" si="318"/>
        <v/>
      </c>
      <c r="AM2250" s="389" t="str">
        <f t="shared" si="319"/>
        <v/>
      </c>
      <c r="AN2250" s="388" t="str">
        <f t="shared" si="320"/>
        <v/>
      </c>
      <c r="AO2250" s="389" t="str">
        <f t="shared" si="321"/>
        <v/>
      </c>
      <c r="AP2250" s="423"/>
      <c r="AQ2250" s="423"/>
      <c r="AR2250" s="431" t="e">
        <f>VLOOKUP($B2250,'acc names'!$C$2:$D$12102,2,FALSE)</f>
        <v>#N/A</v>
      </c>
      <c r="AS2250" s="431" t="e">
        <f>VLOOKUP($AQ2250,software!$A$1:$B$14605,2,FALSE)</f>
        <v>#N/A</v>
      </c>
      <c r="AT2250" s="423"/>
      <c r="AV2250" s="423"/>
    </row>
    <row r="2251" spans="1:48" ht="12.75" x14ac:dyDescent="0.2">
      <c r="A2251" s="101"/>
      <c r="B2251" s="42"/>
      <c r="C2251" s="142"/>
      <c r="D2251" s="143"/>
      <c r="E2251" s="107"/>
      <c r="F2251" s="46"/>
      <c r="G2251" s="46"/>
      <c r="H2251" s="46"/>
      <c r="I2251" s="46"/>
      <c r="J2251" s="46"/>
      <c r="K2251" s="46"/>
      <c r="L2251" s="139"/>
      <c r="M2251" s="41"/>
      <c r="N2251" s="45"/>
      <c r="O2251" s="47"/>
      <c r="P2251" s="43"/>
      <c r="Q2251" s="71" t="e">
        <f>VLOOKUP(N2251,'error categories'!$A$2:$D$54,4,FALSE)</f>
        <v>#N/A</v>
      </c>
      <c r="R2251" s="72" t="e">
        <f>VLOOKUP(N2251,'error categories'!$A$2:$D$54,3,FALSE)</f>
        <v>#N/A</v>
      </c>
      <c r="S2251" s="374"/>
      <c r="T2251" s="377"/>
      <c r="U2251" s="378">
        <f t="shared" si="315"/>
        <v>0</v>
      </c>
      <c r="V2251" s="379"/>
      <c r="W2251" s="380"/>
      <c r="X2251" s="380"/>
      <c r="Y2251" s="380"/>
      <c r="Z2251" s="379"/>
      <c r="AA2251" s="381"/>
      <c r="AB2251" s="379"/>
      <c r="AC2251" s="380"/>
      <c r="AD2251" s="382">
        <f t="shared" si="322"/>
        <v>0</v>
      </c>
      <c r="AE2251" s="383">
        <f t="shared" si="323"/>
        <v>0</v>
      </c>
      <c r="AF2251" s="379"/>
      <c r="AG2251" s="381"/>
      <c r="AH2251" s="379"/>
      <c r="AI2251" s="381"/>
      <c r="AJ2251" s="384" t="str">
        <f t="shared" si="316"/>
        <v/>
      </c>
      <c r="AK2251" s="385" t="str">
        <f t="shared" si="317"/>
        <v/>
      </c>
      <c r="AL2251" s="388" t="str">
        <f t="shared" si="318"/>
        <v/>
      </c>
      <c r="AM2251" s="389" t="str">
        <f t="shared" si="319"/>
        <v/>
      </c>
      <c r="AN2251" s="388" t="str">
        <f t="shared" si="320"/>
        <v/>
      </c>
      <c r="AO2251" s="389" t="str">
        <f t="shared" si="321"/>
        <v/>
      </c>
      <c r="AP2251" s="423"/>
      <c r="AQ2251" s="423"/>
      <c r="AR2251" s="431" t="e">
        <f>VLOOKUP($B2251,'acc names'!$C$2:$D$12102,2,FALSE)</f>
        <v>#N/A</v>
      </c>
      <c r="AS2251" s="431" t="e">
        <f>VLOOKUP($AQ2251,software!$A$1:$B$14605,2,FALSE)</f>
        <v>#N/A</v>
      </c>
      <c r="AT2251" s="423"/>
      <c r="AV2251" s="423"/>
    </row>
    <row r="2252" spans="1:48" ht="12.75" x14ac:dyDescent="0.2">
      <c r="A2252" s="101"/>
      <c r="B2252" s="42"/>
      <c r="C2252" s="142"/>
      <c r="D2252" s="143"/>
      <c r="E2252" s="107"/>
      <c r="F2252" s="46"/>
      <c r="G2252" s="46"/>
      <c r="H2252" s="46"/>
      <c r="I2252" s="46"/>
      <c r="J2252" s="46"/>
      <c r="K2252" s="46"/>
      <c r="L2252" s="139"/>
      <c r="M2252" s="41"/>
      <c r="N2252" s="45"/>
      <c r="O2252" s="47"/>
      <c r="P2252" s="43"/>
      <c r="Q2252" s="71" t="e">
        <f>VLOOKUP(N2252,'error categories'!$A$2:$D$54,4,FALSE)</f>
        <v>#N/A</v>
      </c>
      <c r="R2252" s="72" t="e">
        <f>VLOOKUP(N2252,'error categories'!$A$2:$D$54,3,FALSE)</f>
        <v>#N/A</v>
      </c>
      <c r="S2252" s="374"/>
      <c r="T2252" s="377"/>
      <c r="U2252" s="378">
        <f t="shared" si="315"/>
        <v>0</v>
      </c>
      <c r="V2252" s="390"/>
      <c r="W2252" s="391"/>
      <c r="X2252" s="380"/>
      <c r="Y2252" s="380"/>
      <c r="Z2252" s="390"/>
      <c r="AA2252" s="392"/>
      <c r="AB2252" s="393"/>
      <c r="AC2252" s="394"/>
      <c r="AD2252" s="382">
        <f t="shared" si="322"/>
        <v>0</v>
      </c>
      <c r="AE2252" s="383">
        <f t="shared" si="323"/>
        <v>0</v>
      </c>
      <c r="AF2252" s="379"/>
      <c r="AG2252" s="381"/>
      <c r="AH2252" s="379"/>
      <c r="AI2252" s="381"/>
      <c r="AJ2252" s="384" t="str">
        <f t="shared" si="316"/>
        <v/>
      </c>
      <c r="AK2252" s="385" t="str">
        <f t="shared" si="317"/>
        <v/>
      </c>
      <c r="AL2252" s="388" t="str">
        <f t="shared" si="318"/>
        <v/>
      </c>
      <c r="AM2252" s="389" t="str">
        <f t="shared" si="319"/>
        <v/>
      </c>
      <c r="AN2252" s="388" t="str">
        <f t="shared" si="320"/>
        <v/>
      </c>
      <c r="AO2252" s="389" t="str">
        <f t="shared" si="321"/>
        <v/>
      </c>
      <c r="AP2252" s="423"/>
      <c r="AQ2252" s="423"/>
      <c r="AR2252" s="431" t="e">
        <f>VLOOKUP($B2252,'acc names'!$C$2:$D$12102,2,FALSE)</f>
        <v>#N/A</v>
      </c>
      <c r="AS2252" s="431" t="e">
        <f>VLOOKUP($AQ2252,software!$A$1:$B$14605,2,FALSE)</f>
        <v>#N/A</v>
      </c>
      <c r="AT2252" s="423"/>
      <c r="AV2252" s="423"/>
    </row>
    <row r="2253" spans="1:48" ht="12.75" x14ac:dyDescent="0.2">
      <c r="A2253" s="101"/>
      <c r="B2253" s="42"/>
      <c r="C2253" s="142"/>
      <c r="D2253" s="143"/>
      <c r="E2253" s="107"/>
      <c r="F2253" s="46"/>
      <c r="G2253" s="46"/>
      <c r="H2253" s="46"/>
      <c r="I2253" s="46"/>
      <c r="J2253" s="46"/>
      <c r="K2253" s="46"/>
      <c r="L2253" s="139"/>
      <c r="M2253" s="41"/>
      <c r="N2253" s="45"/>
      <c r="O2253" s="47"/>
      <c r="P2253" s="43"/>
      <c r="Q2253" s="71" t="e">
        <f>VLOOKUP(N2253,'error categories'!$A$2:$D$54,4,FALSE)</f>
        <v>#N/A</v>
      </c>
      <c r="R2253" s="72" t="e">
        <f>VLOOKUP(N2253,'error categories'!$A$2:$D$54,3,FALSE)</f>
        <v>#N/A</v>
      </c>
      <c r="S2253" s="374"/>
      <c r="T2253" s="377"/>
      <c r="U2253" s="378">
        <f t="shared" si="315"/>
        <v>0</v>
      </c>
      <c r="V2253" s="390"/>
      <c r="W2253" s="391"/>
      <c r="X2253" s="380"/>
      <c r="Y2253" s="380"/>
      <c r="Z2253" s="390"/>
      <c r="AA2253" s="392"/>
      <c r="AB2253" s="393"/>
      <c r="AC2253" s="394"/>
      <c r="AD2253" s="382">
        <f t="shared" si="322"/>
        <v>0</v>
      </c>
      <c r="AE2253" s="383">
        <f t="shared" si="323"/>
        <v>0</v>
      </c>
      <c r="AF2253" s="379"/>
      <c r="AG2253" s="381"/>
      <c r="AH2253" s="379"/>
      <c r="AI2253" s="381"/>
      <c r="AJ2253" s="384" t="str">
        <f t="shared" si="316"/>
        <v/>
      </c>
      <c r="AK2253" s="385" t="str">
        <f t="shared" si="317"/>
        <v/>
      </c>
      <c r="AL2253" s="388" t="str">
        <f t="shared" si="318"/>
        <v/>
      </c>
      <c r="AM2253" s="389" t="str">
        <f t="shared" si="319"/>
        <v/>
      </c>
      <c r="AN2253" s="388" t="str">
        <f t="shared" si="320"/>
        <v/>
      </c>
      <c r="AO2253" s="389" t="str">
        <f t="shared" si="321"/>
        <v/>
      </c>
      <c r="AP2253" s="423"/>
      <c r="AQ2253" s="423"/>
      <c r="AR2253" s="431" t="e">
        <f>VLOOKUP($B2253,'acc names'!$C$2:$D$12102,2,FALSE)</f>
        <v>#N/A</v>
      </c>
      <c r="AS2253" s="431" t="e">
        <f>VLOOKUP($AQ2253,software!$A$1:$B$14605,2,FALSE)</f>
        <v>#N/A</v>
      </c>
      <c r="AT2253" s="423"/>
      <c r="AV2253" s="423"/>
    </row>
    <row r="2254" spans="1:48" ht="12.75" x14ac:dyDescent="0.2">
      <c r="A2254" s="101"/>
      <c r="B2254" s="42"/>
      <c r="C2254" s="142"/>
      <c r="D2254" s="143"/>
      <c r="E2254" s="107"/>
      <c r="F2254" s="46"/>
      <c r="G2254" s="46"/>
      <c r="H2254" s="46"/>
      <c r="I2254" s="46"/>
      <c r="J2254" s="46"/>
      <c r="K2254" s="46"/>
      <c r="L2254" s="139"/>
      <c r="M2254" s="41"/>
      <c r="N2254" s="45"/>
      <c r="O2254" s="47"/>
      <c r="P2254" s="43"/>
      <c r="Q2254" s="71" t="e">
        <f>VLOOKUP(N2254,'error categories'!$A$2:$D$54,4,FALSE)</f>
        <v>#N/A</v>
      </c>
      <c r="R2254" s="72" t="e">
        <f>VLOOKUP(N2254,'error categories'!$A$2:$D$54,3,FALSE)</f>
        <v>#N/A</v>
      </c>
      <c r="S2254" s="374"/>
      <c r="T2254" s="377"/>
      <c r="U2254" s="378">
        <f t="shared" si="315"/>
        <v>0</v>
      </c>
      <c r="V2254" s="379"/>
      <c r="W2254" s="380"/>
      <c r="X2254" s="380"/>
      <c r="Y2254" s="380"/>
      <c r="Z2254" s="379"/>
      <c r="AA2254" s="381"/>
      <c r="AB2254" s="379"/>
      <c r="AC2254" s="380"/>
      <c r="AD2254" s="382">
        <f t="shared" si="322"/>
        <v>0</v>
      </c>
      <c r="AE2254" s="383">
        <f t="shared" si="323"/>
        <v>0</v>
      </c>
      <c r="AF2254" s="379"/>
      <c r="AG2254" s="381"/>
      <c r="AH2254" s="379"/>
      <c r="AI2254" s="381"/>
      <c r="AJ2254" s="384" t="str">
        <f t="shared" si="316"/>
        <v/>
      </c>
      <c r="AK2254" s="385" t="str">
        <f t="shared" si="317"/>
        <v/>
      </c>
      <c r="AL2254" s="388" t="str">
        <f t="shared" si="318"/>
        <v/>
      </c>
      <c r="AM2254" s="389" t="str">
        <f t="shared" si="319"/>
        <v/>
      </c>
      <c r="AN2254" s="388" t="str">
        <f t="shared" si="320"/>
        <v/>
      </c>
      <c r="AO2254" s="389" t="str">
        <f t="shared" si="321"/>
        <v/>
      </c>
      <c r="AP2254" s="423"/>
      <c r="AQ2254" s="423"/>
      <c r="AR2254" s="431" t="e">
        <f>VLOOKUP($B2254,'acc names'!$C$2:$D$12102,2,FALSE)</f>
        <v>#N/A</v>
      </c>
      <c r="AS2254" s="431" t="e">
        <f>VLOOKUP($AQ2254,software!$A$1:$B$14605,2,FALSE)</f>
        <v>#N/A</v>
      </c>
      <c r="AT2254" s="423"/>
      <c r="AV2254" s="423"/>
    </row>
    <row r="2255" spans="1:48" ht="12.75" x14ac:dyDescent="0.2">
      <c r="A2255" s="101"/>
      <c r="B2255" s="42"/>
      <c r="C2255" s="142"/>
      <c r="D2255" s="143"/>
      <c r="E2255" s="107"/>
      <c r="F2255" s="46"/>
      <c r="G2255" s="46"/>
      <c r="H2255" s="46"/>
      <c r="I2255" s="46"/>
      <c r="J2255" s="46"/>
      <c r="K2255" s="46"/>
      <c r="L2255" s="139"/>
      <c r="M2255" s="41"/>
      <c r="N2255" s="45"/>
      <c r="O2255" s="47"/>
      <c r="P2255" s="43"/>
      <c r="Q2255" s="71" t="e">
        <f>VLOOKUP(N2255,'error categories'!$A$2:$D$54,4,FALSE)</f>
        <v>#N/A</v>
      </c>
      <c r="R2255" s="72" t="e">
        <f>VLOOKUP(N2255,'error categories'!$A$2:$D$54,3,FALSE)</f>
        <v>#N/A</v>
      </c>
      <c r="S2255" s="374"/>
      <c r="T2255" s="377"/>
      <c r="U2255" s="378">
        <f t="shared" si="315"/>
        <v>0</v>
      </c>
      <c r="V2255" s="379"/>
      <c r="W2255" s="380"/>
      <c r="X2255" s="380"/>
      <c r="Y2255" s="380"/>
      <c r="Z2255" s="379"/>
      <c r="AA2255" s="381"/>
      <c r="AB2255" s="379"/>
      <c r="AC2255" s="380"/>
      <c r="AD2255" s="382">
        <f t="shared" si="322"/>
        <v>0</v>
      </c>
      <c r="AE2255" s="383">
        <f t="shared" si="323"/>
        <v>0</v>
      </c>
      <c r="AF2255" s="379"/>
      <c r="AG2255" s="381"/>
      <c r="AH2255" s="379"/>
      <c r="AI2255" s="381"/>
      <c r="AJ2255" s="384" t="str">
        <f t="shared" si="316"/>
        <v/>
      </c>
      <c r="AK2255" s="385" t="str">
        <f t="shared" si="317"/>
        <v/>
      </c>
      <c r="AL2255" s="388" t="str">
        <f t="shared" si="318"/>
        <v/>
      </c>
      <c r="AM2255" s="389" t="str">
        <f t="shared" si="319"/>
        <v/>
      </c>
      <c r="AN2255" s="388" t="str">
        <f t="shared" si="320"/>
        <v/>
      </c>
      <c r="AO2255" s="389" t="str">
        <f t="shared" si="321"/>
        <v/>
      </c>
      <c r="AP2255" s="423"/>
      <c r="AQ2255" s="423"/>
      <c r="AR2255" s="431" t="e">
        <f>VLOOKUP($B2255,'acc names'!$C$2:$D$12102,2,FALSE)</f>
        <v>#N/A</v>
      </c>
      <c r="AS2255" s="431" t="e">
        <f>VLOOKUP($AQ2255,software!$A$1:$B$14605,2,FALSE)</f>
        <v>#N/A</v>
      </c>
      <c r="AT2255" s="423"/>
      <c r="AV2255" s="423"/>
    </row>
    <row r="2256" spans="1:48" ht="12.75" x14ac:dyDescent="0.2">
      <c r="A2256" s="101"/>
      <c r="B2256" s="42"/>
      <c r="C2256" s="142"/>
      <c r="D2256" s="143"/>
      <c r="E2256" s="107"/>
      <c r="F2256" s="46"/>
      <c r="G2256" s="46"/>
      <c r="H2256" s="46"/>
      <c r="I2256" s="46"/>
      <c r="J2256" s="46"/>
      <c r="K2256" s="46"/>
      <c r="L2256" s="139"/>
      <c r="M2256" s="41"/>
      <c r="N2256" s="45"/>
      <c r="O2256" s="47"/>
      <c r="P2256" s="43"/>
      <c r="Q2256" s="71" t="e">
        <f>VLOOKUP(N2256,'error categories'!$A$2:$D$54,4,FALSE)</f>
        <v>#N/A</v>
      </c>
      <c r="R2256" s="72" t="e">
        <f>VLOOKUP(N2256,'error categories'!$A$2:$D$54,3,FALSE)</f>
        <v>#N/A</v>
      </c>
      <c r="S2256" s="374"/>
      <c r="T2256" s="377"/>
      <c r="U2256" s="378">
        <f t="shared" si="315"/>
        <v>0</v>
      </c>
      <c r="V2256" s="379"/>
      <c r="W2256" s="380"/>
      <c r="X2256" s="380"/>
      <c r="Y2256" s="380"/>
      <c r="Z2256" s="379"/>
      <c r="AA2256" s="381"/>
      <c r="AB2256" s="379"/>
      <c r="AC2256" s="380"/>
      <c r="AD2256" s="382">
        <f t="shared" si="322"/>
        <v>0</v>
      </c>
      <c r="AE2256" s="383">
        <f t="shared" si="323"/>
        <v>0</v>
      </c>
      <c r="AF2256" s="379"/>
      <c r="AG2256" s="381"/>
      <c r="AH2256" s="379"/>
      <c r="AI2256" s="381"/>
      <c r="AJ2256" s="384" t="str">
        <f t="shared" si="316"/>
        <v/>
      </c>
      <c r="AK2256" s="385" t="str">
        <f t="shared" si="317"/>
        <v/>
      </c>
      <c r="AL2256" s="388" t="str">
        <f t="shared" si="318"/>
        <v/>
      </c>
      <c r="AM2256" s="389" t="str">
        <f t="shared" si="319"/>
        <v/>
      </c>
      <c r="AN2256" s="388" t="str">
        <f t="shared" si="320"/>
        <v/>
      </c>
      <c r="AO2256" s="389" t="str">
        <f t="shared" si="321"/>
        <v/>
      </c>
      <c r="AP2256" s="423"/>
      <c r="AQ2256" s="423"/>
      <c r="AR2256" s="431" t="e">
        <f>VLOOKUP($B2256,'acc names'!$C$2:$D$12102,2,FALSE)</f>
        <v>#N/A</v>
      </c>
      <c r="AS2256" s="431" t="e">
        <f>VLOOKUP($AQ2256,software!$A$1:$B$14605,2,FALSE)</f>
        <v>#N/A</v>
      </c>
      <c r="AT2256" s="423"/>
      <c r="AV2256" s="423"/>
    </row>
    <row r="2257" spans="1:48" ht="12.75" x14ac:dyDescent="0.2">
      <c r="A2257" s="101"/>
      <c r="B2257" s="42"/>
      <c r="C2257" s="142"/>
      <c r="D2257" s="143"/>
      <c r="E2257" s="107"/>
      <c r="F2257" s="46"/>
      <c r="G2257" s="46"/>
      <c r="H2257" s="46"/>
      <c r="I2257" s="46"/>
      <c r="J2257" s="46"/>
      <c r="K2257" s="46"/>
      <c r="L2257" s="139"/>
      <c r="M2257" s="41"/>
      <c r="N2257" s="45"/>
      <c r="O2257" s="47"/>
      <c r="P2257" s="43"/>
      <c r="Q2257" s="71" t="e">
        <f>VLOOKUP(N2257,'error categories'!$A$2:$D$54,4,FALSE)</f>
        <v>#N/A</v>
      </c>
      <c r="R2257" s="72" t="e">
        <f>VLOOKUP(N2257,'error categories'!$A$2:$D$54,3,FALSE)</f>
        <v>#N/A</v>
      </c>
      <c r="S2257" s="374"/>
      <c r="T2257" s="377"/>
      <c r="U2257" s="378">
        <f t="shared" si="315"/>
        <v>0</v>
      </c>
      <c r="V2257" s="379"/>
      <c r="W2257" s="380"/>
      <c r="X2257" s="380"/>
      <c r="Y2257" s="380"/>
      <c r="Z2257" s="379"/>
      <c r="AA2257" s="381"/>
      <c r="AB2257" s="379"/>
      <c r="AC2257" s="380"/>
      <c r="AD2257" s="382">
        <f t="shared" si="322"/>
        <v>0</v>
      </c>
      <c r="AE2257" s="383">
        <f t="shared" si="323"/>
        <v>0</v>
      </c>
      <c r="AF2257" s="379"/>
      <c r="AG2257" s="381"/>
      <c r="AH2257" s="379"/>
      <c r="AI2257" s="381"/>
      <c r="AJ2257" s="384" t="str">
        <f t="shared" si="316"/>
        <v/>
      </c>
      <c r="AK2257" s="385" t="str">
        <f t="shared" si="317"/>
        <v/>
      </c>
      <c r="AL2257" s="388" t="str">
        <f t="shared" si="318"/>
        <v/>
      </c>
      <c r="AM2257" s="389" t="str">
        <f t="shared" si="319"/>
        <v/>
      </c>
      <c r="AN2257" s="388" t="str">
        <f t="shared" si="320"/>
        <v/>
      </c>
      <c r="AO2257" s="389" t="str">
        <f t="shared" si="321"/>
        <v/>
      </c>
      <c r="AP2257" s="423"/>
      <c r="AQ2257" s="423"/>
      <c r="AR2257" s="431" t="e">
        <f>VLOOKUP($B2257,'acc names'!$C$2:$D$12102,2,FALSE)</f>
        <v>#N/A</v>
      </c>
      <c r="AS2257" s="431" t="e">
        <f>VLOOKUP($AQ2257,software!$A$1:$B$14605,2,FALSE)</f>
        <v>#N/A</v>
      </c>
      <c r="AT2257" s="423"/>
      <c r="AV2257" s="423"/>
    </row>
    <row r="2258" spans="1:48" ht="12.75" x14ac:dyDescent="0.2">
      <c r="A2258" s="101"/>
      <c r="B2258" s="42"/>
      <c r="C2258" s="142"/>
      <c r="D2258" s="143"/>
      <c r="E2258" s="107"/>
      <c r="F2258" s="46"/>
      <c r="G2258" s="46"/>
      <c r="H2258" s="46"/>
      <c r="I2258" s="46"/>
      <c r="J2258" s="46"/>
      <c r="K2258" s="46"/>
      <c r="L2258" s="139"/>
      <c r="M2258" s="41"/>
      <c r="N2258" s="45"/>
      <c r="O2258" s="47"/>
      <c r="P2258" s="43"/>
      <c r="Q2258" s="71" t="e">
        <f>VLOOKUP(N2258,'error categories'!$A$2:$D$54,4,FALSE)</f>
        <v>#N/A</v>
      </c>
      <c r="R2258" s="72" t="e">
        <f>VLOOKUP(N2258,'error categories'!$A$2:$D$54,3,FALSE)</f>
        <v>#N/A</v>
      </c>
      <c r="S2258" s="374"/>
      <c r="T2258" s="377"/>
      <c r="U2258" s="378">
        <f t="shared" si="315"/>
        <v>0</v>
      </c>
      <c r="V2258" s="390"/>
      <c r="W2258" s="391"/>
      <c r="X2258" s="380"/>
      <c r="Y2258" s="380"/>
      <c r="Z2258" s="390"/>
      <c r="AA2258" s="392"/>
      <c r="AB2258" s="393"/>
      <c r="AC2258" s="394"/>
      <c r="AD2258" s="382">
        <f t="shared" si="322"/>
        <v>0</v>
      </c>
      <c r="AE2258" s="383">
        <f t="shared" si="323"/>
        <v>0</v>
      </c>
      <c r="AF2258" s="379"/>
      <c r="AG2258" s="381"/>
      <c r="AH2258" s="379"/>
      <c r="AI2258" s="381"/>
      <c r="AJ2258" s="384" t="str">
        <f t="shared" si="316"/>
        <v/>
      </c>
      <c r="AK2258" s="385" t="str">
        <f t="shared" si="317"/>
        <v/>
      </c>
      <c r="AL2258" s="388" t="str">
        <f t="shared" si="318"/>
        <v/>
      </c>
      <c r="AM2258" s="389" t="str">
        <f t="shared" si="319"/>
        <v/>
      </c>
      <c r="AN2258" s="388" t="str">
        <f t="shared" si="320"/>
        <v/>
      </c>
      <c r="AO2258" s="389" t="str">
        <f t="shared" si="321"/>
        <v/>
      </c>
      <c r="AP2258" s="423"/>
      <c r="AQ2258" s="423"/>
      <c r="AR2258" s="431" t="e">
        <f>VLOOKUP($B2258,'acc names'!$C$2:$D$12102,2,FALSE)</f>
        <v>#N/A</v>
      </c>
      <c r="AS2258" s="431" t="e">
        <f>VLOOKUP($AQ2258,software!$A$1:$B$14605,2,FALSE)</f>
        <v>#N/A</v>
      </c>
      <c r="AT2258" s="423"/>
      <c r="AV2258" s="423"/>
    </row>
    <row r="2259" spans="1:48" ht="12.75" x14ac:dyDescent="0.2">
      <c r="A2259" s="101"/>
      <c r="B2259" s="42"/>
      <c r="C2259" s="142"/>
      <c r="D2259" s="143"/>
      <c r="E2259" s="107"/>
      <c r="F2259" s="46"/>
      <c r="G2259" s="46"/>
      <c r="H2259" s="46"/>
      <c r="I2259" s="46"/>
      <c r="J2259" s="46"/>
      <c r="K2259" s="46"/>
      <c r="L2259" s="139"/>
      <c r="M2259" s="41"/>
      <c r="N2259" s="45"/>
      <c r="O2259" s="47"/>
      <c r="P2259" s="43"/>
      <c r="Q2259" s="71" t="e">
        <f>VLOOKUP(N2259,'error categories'!$A$2:$D$54,4,FALSE)</f>
        <v>#N/A</v>
      </c>
      <c r="R2259" s="72" t="e">
        <f>VLOOKUP(N2259,'error categories'!$A$2:$D$54,3,FALSE)</f>
        <v>#N/A</v>
      </c>
      <c r="S2259" s="374"/>
      <c r="T2259" s="377"/>
      <c r="U2259" s="378">
        <f t="shared" si="315"/>
        <v>0</v>
      </c>
      <c r="V2259" s="390"/>
      <c r="W2259" s="391"/>
      <c r="X2259" s="380"/>
      <c r="Y2259" s="380"/>
      <c r="Z2259" s="390"/>
      <c r="AA2259" s="392"/>
      <c r="AB2259" s="393"/>
      <c r="AC2259" s="394"/>
      <c r="AD2259" s="382">
        <f t="shared" si="322"/>
        <v>0</v>
      </c>
      <c r="AE2259" s="383">
        <f t="shared" si="323"/>
        <v>0</v>
      </c>
      <c r="AF2259" s="379"/>
      <c r="AG2259" s="381"/>
      <c r="AH2259" s="379"/>
      <c r="AI2259" s="381"/>
      <c r="AJ2259" s="384" t="str">
        <f t="shared" si="316"/>
        <v/>
      </c>
      <c r="AK2259" s="385" t="str">
        <f t="shared" si="317"/>
        <v/>
      </c>
      <c r="AL2259" s="388" t="str">
        <f t="shared" si="318"/>
        <v/>
      </c>
      <c r="AM2259" s="389" t="str">
        <f t="shared" si="319"/>
        <v/>
      </c>
      <c r="AN2259" s="388" t="str">
        <f t="shared" si="320"/>
        <v/>
      </c>
      <c r="AO2259" s="389" t="str">
        <f t="shared" si="321"/>
        <v/>
      </c>
      <c r="AP2259" s="423"/>
      <c r="AQ2259" s="423"/>
      <c r="AR2259" s="431" t="e">
        <f>VLOOKUP($B2259,'acc names'!$C$2:$D$12102,2,FALSE)</f>
        <v>#N/A</v>
      </c>
      <c r="AS2259" s="431" t="e">
        <f>VLOOKUP($AQ2259,software!$A$1:$B$14605,2,FALSE)</f>
        <v>#N/A</v>
      </c>
      <c r="AT2259" s="423"/>
      <c r="AV2259" s="423"/>
    </row>
    <row r="2260" spans="1:48" ht="12.75" x14ac:dyDescent="0.2">
      <c r="A2260" s="101"/>
      <c r="B2260" s="42"/>
      <c r="C2260" s="142"/>
      <c r="D2260" s="143"/>
      <c r="E2260" s="107"/>
      <c r="F2260" s="46"/>
      <c r="G2260" s="46"/>
      <c r="H2260" s="46"/>
      <c r="I2260" s="46"/>
      <c r="J2260" s="46"/>
      <c r="K2260" s="46"/>
      <c r="L2260" s="139"/>
      <c r="M2260" s="41"/>
      <c r="N2260" s="45"/>
      <c r="O2260" s="47"/>
      <c r="P2260" s="43"/>
      <c r="Q2260" s="71" t="e">
        <f>VLOOKUP(N2260,'error categories'!$A$2:$D$54,4,FALSE)</f>
        <v>#N/A</v>
      </c>
      <c r="R2260" s="72" t="e">
        <f>VLOOKUP(N2260,'error categories'!$A$2:$D$54,3,FALSE)</f>
        <v>#N/A</v>
      </c>
      <c r="S2260" s="374"/>
      <c r="T2260" s="377"/>
      <c r="U2260" s="378">
        <f t="shared" si="315"/>
        <v>0</v>
      </c>
      <c r="V2260" s="379"/>
      <c r="W2260" s="380"/>
      <c r="X2260" s="380"/>
      <c r="Y2260" s="380"/>
      <c r="Z2260" s="379"/>
      <c r="AA2260" s="381"/>
      <c r="AB2260" s="379"/>
      <c r="AC2260" s="380"/>
      <c r="AD2260" s="382">
        <f t="shared" si="322"/>
        <v>0</v>
      </c>
      <c r="AE2260" s="383">
        <f t="shared" si="323"/>
        <v>0</v>
      </c>
      <c r="AF2260" s="379"/>
      <c r="AG2260" s="381"/>
      <c r="AH2260" s="379"/>
      <c r="AI2260" s="381"/>
      <c r="AJ2260" s="384" t="str">
        <f t="shared" si="316"/>
        <v/>
      </c>
      <c r="AK2260" s="385" t="str">
        <f t="shared" si="317"/>
        <v/>
      </c>
      <c r="AL2260" s="388" t="str">
        <f t="shared" si="318"/>
        <v/>
      </c>
      <c r="AM2260" s="389" t="str">
        <f t="shared" si="319"/>
        <v/>
      </c>
      <c r="AN2260" s="388" t="str">
        <f t="shared" si="320"/>
        <v/>
      </c>
      <c r="AO2260" s="389" t="str">
        <f t="shared" si="321"/>
        <v/>
      </c>
      <c r="AP2260" s="423"/>
      <c r="AQ2260" s="423"/>
      <c r="AR2260" s="431" t="e">
        <f>VLOOKUP($B2260,'acc names'!$C$2:$D$12102,2,FALSE)</f>
        <v>#N/A</v>
      </c>
      <c r="AS2260" s="431" t="e">
        <f>VLOOKUP($AQ2260,software!$A$1:$B$14605,2,FALSE)</f>
        <v>#N/A</v>
      </c>
      <c r="AT2260" s="423"/>
      <c r="AV2260" s="423"/>
    </row>
    <row r="2261" spans="1:48" ht="12.75" x14ac:dyDescent="0.2">
      <c r="A2261" s="101"/>
      <c r="B2261" s="42"/>
      <c r="C2261" s="142"/>
      <c r="D2261" s="143"/>
      <c r="E2261" s="107"/>
      <c r="F2261" s="46"/>
      <c r="G2261" s="46"/>
      <c r="H2261" s="46"/>
      <c r="I2261" s="46"/>
      <c r="J2261" s="46"/>
      <c r="K2261" s="46"/>
      <c r="L2261" s="139"/>
      <c r="M2261" s="41"/>
      <c r="N2261" s="45"/>
      <c r="O2261" s="47"/>
      <c r="P2261" s="43"/>
      <c r="Q2261" s="71" t="e">
        <f>VLOOKUP(N2261,'error categories'!$A$2:$D$54,4,FALSE)</f>
        <v>#N/A</v>
      </c>
      <c r="R2261" s="72" t="e">
        <f>VLOOKUP(N2261,'error categories'!$A$2:$D$54,3,FALSE)</f>
        <v>#N/A</v>
      </c>
      <c r="S2261" s="374"/>
      <c r="T2261" s="377"/>
      <c r="U2261" s="378">
        <f t="shared" si="315"/>
        <v>0</v>
      </c>
      <c r="V2261" s="379"/>
      <c r="W2261" s="380"/>
      <c r="X2261" s="380"/>
      <c r="Y2261" s="380"/>
      <c r="Z2261" s="379"/>
      <c r="AA2261" s="381"/>
      <c r="AB2261" s="379"/>
      <c r="AC2261" s="380"/>
      <c r="AD2261" s="382">
        <f t="shared" si="322"/>
        <v>0</v>
      </c>
      <c r="AE2261" s="383">
        <f t="shared" si="323"/>
        <v>0</v>
      </c>
      <c r="AF2261" s="379"/>
      <c r="AG2261" s="381"/>
      <c r="AH2261" s="379"/>
      <c r="AI2261" s="381"/>
      <c r="AJ2261" s="384" t="str">
        <f t="shared" si="316"/>
        <v/>
      </c>
      <c r="AK2261" s="385" t="str">
        <f t="shared" si="317"/>
        <v/>
      </c>
      <c r="AL2261" s="388" t="str">
        <f t="shared" si="318"/>
        <v/>
      </c>
      <c r="AM2261" s="389" t="str">
        <f t="shared" si="319"/>
        <v/>
      </c>
      <c r="AN2261" s="388" t="str">
        <f t="shared" si="320"/>
        <v/>
      </c>
      <c r="AO2261" s="389" t="str">
        <f t="shared" si="321"/>
        <v/>
      </c>
      <c r="AP2261" s="423"/>
      <c r="AQ2261" s="423"/>
      <c r="AR2261" s="431" t="e">
        <f>VLOOKUP($B2261,'acc names'!$C$2:$D$12102,2,FALSE)</f>
        <v>#N/A</v>
      </c>
      <c r="AS2261" s="431" t="e">
        <f>VLOOKUP($AQ2261,software!$A$1:$B$14605,2,FALSE)</f>
        <v>#N/A</v>
      </c>
      <c r="AT2261" s="423"/>
      <c r="AV2261" s="423"/>
    </row>
    <row r="2262" spans="1:48" ht="12.75" x14ac:dyDescent="0.2">
      <c r="A2262" s="101"/>
      <c r="B2262" s="42"/>
      <c r="C2262" s="142"/>
      <c r="D2262" s="143"/>
      <c r="E2262" s="107"/>
      <c r="F2262" s="46"/>
      <c r="G2262" s="46"/>
      <c r="H2262" s="46"/>
      <c r="I2262" s="46"/>
      <c r="J2262" s="46"/>
      <c r="K2262" s="46"/>
      <c r="L2262" s="139"/>
      <c r="M2262" s="41"/>
      <c r="N2262" s="45"/>
      <c r="O2262" s="47"/>
      <c r="P2262" s="43"/>
      <c r="Q2262" s="71" t="e">
        <f>VLOOKUP(N2262,'error categories'!$A$2:$D$54,4,FALSE)</f>
        <v>#N/A</v>
      </c>
      <c r="R2262" s="72" t="e">
        <f>VLOOKUP(N2262,'error categories'!$A$2:$D$54,3,FALSE)</f>
        <v>#N/A</v>
      </c>
      <c r="S2262" s="374"/>
      <c r="T2262" s="377"/>
      <c r="U2262" s="378">
        <f t="shared" si="315"/>
        <v>0</v>
      </c>
      <c r="V2262" s="379"/>
      <c r="W2262" s="380"/>
      <c r="X2262" s="380"/>
      <c r="Y2262" s="380"/>
      <c r="Z2262" s="379"/>
      <c r="AA2262" s="381"/>
      <c r="AB2262" s="379"/>
      <c r="AC2262" s="380"/>
      <c r="AD2262" s="382">
        <f t="shared" si="322"/>
        <v>0</v>
      </c>
      <c r="AE2262" s="383">
        <f t="shared" si="323"/>
        <v>0</v>
      </c>
      <c r="AF2262" s="379"/>
      <c r="AG2262" s="381"/>
      <c r="AH2262" s="379"/>
      <c r="AI2262" s="381"/>
      <c r="AJ2262" s="384" t="str">
        <f t="shared" si="316"/>
        <v/>
      </c>
      <c r="AK2262" s="385" t="str">
        <f t="shared" si="317"/>
        <v/>
      </c>
      <c r="AL2262" s="388" t="str">
        <f t="shared" si="318"/>
        <v/>
      </c>
      <c r="AM2262" s="389" t="str">
        <f t="shared" si="319"/>
        <v/>
      </c>
      <c r="AN2262" s="388" t="str">
        <f t="shared" si="320"/>
        <v/>
      </c>
      <c r="AO2262" s="389" t="str">
        <f t="shared" si="321"/>
        <v/>
      </c>
      <c r="AP2262" s="423"/>
      <c r="AQ2262" s="423"/>
      <c r="AR2262" s="431" t="e">
        <f>VLOOKUP($B2262,'acc names'!$C$2:$D$12102,2,FALSE)</f>
        <v>#N/A</v>
      </c>
      <c r="AS2262" s="431" t="e">
        <f>VLOOKUP($AQ2262,software!$A$1:$B$14605,2,FALSE)</f>
        <v>#N/A</v>
      </c>
      <c r="AT2262" s="423"/>
      <c r="AV2262" s="423"/>
    </row>
    <row r="2263" spans="1:48" ht="12.75" x14ac:dyDescent="0.2">
      <c r="A2263" s="101"/>
      <c r="B2263" s="42"/>
      <c r="C2263" s="142"/>
      <c r="D2263" s="143"/>
      <c r="E2263" s="107"/>
      <c r="F2263" s="46"/>
      <c r="G2263" s="46"/>
      <c r="H2263" s="46"/>
      <c r="I2263" s="46"/>
      <c r="J2263" s="46"/>
      <c r="K2263" s="46"/>
      <c r="L2263" s="139"/>
      <c r="M2263" s="41"/>
      <c r="N2263" s="45"/>
      <c r="O2263" s="47"/>
      <c r="P2263" s="43"/>
      <c r="Q2263" s="71" t="e">
        <f>VLOOKUP(N2263,'error categories'!$A$2:$D$54,4,FALSE)</f>
        <v>#N/A</v>
      </c>
      <c r="R2263" s="72" t="e">
        <f>VLOOKUP(N2263,'error categories'!$A$2:$D$54,3,FALSE)</f>
        <v>#N/A</v>
      </c>
      <c r="S2263" s="374"/>
      <c r="T2263" s="377"/>
      <c r="U2263" s="378">
        <f t="shared" si="315"/>
        <v>0</v>
      </c>
      <c r="V2263" s="390"/>
      <c r="W2263" s="391"/>
      <c r="X2263" s="380"/>
      <c r="Y2263" s="380"/>
      <c r="Z2263" s="390"/>
      <c r="AA2263" s="392"/>
      <c r="AB2263" s="393"/>
      <c r="AC2263" s="394"/>
      <c r="AD2263" s="382">
        <f t="shared" si="322"/>
        <v>0</v>
      </c>
      <c r="AE2263" s="383">
        <f t="shared" si="323"/>
        <v>0</v>
      </c>
      <c r="AF2263" s="379"/>
      <c r="AG2263" s="381"/>
      <c r="AH2263" s="379"/>
      <c r="AI2263" s="381"/>
      <c r="AJ2263" s="384" t="str">
        <f t="shared" si="316"/>
        <v/>
      </c>
      <c r="AK2263" s="385" t="str">
        <f t="shared" si="317"/>
        <v/>
      </c>
      <c r="AL2263" s="388" t="str">
        <f t="shared" si="318"/>
        <v/>
      </c>
      <c r="AM2263" s="389" t="str">
        <f t="shared" si="319"/>
        <v/>
      </c>
      <c r="AN2263" s="388" t="str">
        <f t="shared" si="320"/>
        <v/>
      </c>
      <c r="AO2263" s="389" t="str">
        <f t="shared" si="321"/>
        <v/>
      </c>
      <c r="AP2263" s="423"/>
      <c r="AQ2263" s="423"/>
      <c r="AR2263" s="431" t="e">
        <f>VLOOKUP($B2263,'acc names'!$C$2:$D$12102,2,FALSE)</f>
        <v>#N/A</v>
      </c>
      <c r="AS2263" s="431" t="e">
        <f>VLOOKUP($AQ2263,software!$A$1:$B$14605,2,FALSE)</f>
        <v>#N/A</v>
      </c>
      <c r="AT2263" s="423"/>
      <c r="AV2263" s="423"/>
    </row>
    <row r="2264" spans="1:48" ht="12.75" x14ac:dyDescent="0.2">
      <c r="A2264" s="101"/>
      <c r="B2264" s="42"/>
      <c r="C2264" s="142"/>
      <c r="D2264" s="143"/>
      <c r="E2264" s="107"/>
      <c r="F2264" s="46"/>
      <c r="G2264" s="46"/>
      <c r="H2264" s="46"/>
      <c r="I2264" s="46"/>
      <c r="J2264" s="46"/>
      <c r="K2264" s="46"/>
      <c r="L2264" s="139"/>
      <c r="M2264" s="41"/>
      <c r="N2264" s="45"/>
      <c r="O2264" s="47"/>
      <c r="P2264" s="43"/>
      <c r="Q2264" s="71" t="e">
        <f>VLOOKUP(N2264,'error categories'!$A$2:$D$54,4,FALSE)</f>
        <v>#N/A</v>
      </c>
      <c r="R2264" s="72" t="e">
        <f>VLOOKUP(N2264,'error categories'!$A$2:$D$54,3,FALSE)</f>
        <v>#N/A</v>
      </c>
      <c r="S2264" s="374"/>
      <c r="T2264" s="377"/>
      <c r="U2264" s="378">
        <f t="shared" si="315"/>
        <v>0</v>
      </c>
      <c r="V2264" s="379"/>
      <c r="W2264" s="380"/>
      <c r="X2264" s="380"/>
      <c r="Y2264" s="380"/>
      <c r="Z2264" s="379"/>
      <c r="AA2264" s="381"/>
      <c r="AB2264" s="379"/>
      <c r="AC2264" s="380"/>
      <c r="AD2264" s="382">
        <f t="shared" si="322"/>
        <v>0</v>
      </c>
      <c r="AE2264" s="383">
        <f t="shared" si="323"/>
        <v>0</v>
      </c>
      <c r="AF2264" s="379"/>
      <c r="AG2264" s="381"/>
      <c r="AH2264" s="379"/>
      <c r="AI2264" s="381"/>
      <c r="AJ2264" s="384" t="str">
        <f t="shared" si="316"/>
        <v/>
      </c>
      <c r="AK2264" s="385" t="str">
        <f t="shared" si="317"/>
        <v/>
      </c>
      <c r="AL2264" s="388" t="str">
        <f t="shared" si="318"/>
        <v/>
      </c>
      <c r="AM2264" s="389" t="str">
        <f t="shared" si="319"/>
        <v/>
      </c>
      <c r="AN2264" s="388" t="str">
        <f t="shared" si="320"/>
        <v/>
      </c>
      <c r="AO2264" s="389" t="str">
        <f t="shared" si="321"/>
        <v/>
      </c>
      <c r="AP2264" s="423"/>
      <c r="AQ2264" s="423"/>
      <c r="AR2264" s="431" t="e">
        <f>VLOOKUP($B2264,'acc names'!$C$2:$D$12102,2,FALSE)</f>
        <v>#N/A</v>
      </c>
      <c r="AS2264" s="431" t="e">
        <f>VLOOKUP($AQ2264,software!$A$1:$B$14605,2,FALSE)</f>
        <v>#N/A</v>
      </c>
      <c r="AT2264" s="423"/>
      <c r="AV2264" s="423"/>
    </row>
    <row r="2265" spans="1:48" ht="12.75" x14ac:dyDescent="0.2">
      <c r="A2265" s="101"/>
      <c r="B2265" s="42"/>
      <c r="C2265" s="142"/>
      <c r="D2265" s="143"/>
      <c r="E2265" s="107"/>
      <c r="F2265" s="46"/>
      <c r="G2265" s="46"/>
      <c r="H2265" s="46"/>
      <c r="I2265" s="46"/>
      <c r="J2265" s="46"/>
      <c r="K2265" s="46"/>
      <c r="L2265" s="139"/>
      <c r="M2265" s="41"/>
      <c r="N2265" s="45"/>
      <c r="O2265" s="47"/>
      <c r="P2265" s="43"/>
      <c r="Q2265" s="71" t="e">
        <f>VLOOKUP(N2265,'error categories'!$A$2:$D$54,4,FALSE)</f>
        <v>#N/A</v>
      </c>
      <c r="R2265" s="72" t="e">
        <f>VLOOKUP(N2265,'error categories'!$A$2:$D$54,3,FALSE)</f>
        <v>#N/A</v>
      </c>
      <c r="S2265" s="374"/>
      <c r="T2265" s="377"/>
      <c r="U2265" s="378">
        <f t="shared" si="315"/>
        <v>0</v>
      </c>
      <c r="V2265" s="390"/>
      <c r="W2265" s="391"/>
      <c r="X2265" s="380"/>
      <c r="Y2265" s="380"/>
      <c r="Z2265" s="390"/>
      <c r="AA2265" s="392"/>
      <c r="AB2265" s="393"/>
      <c r="AC2265" s="394"/>
      <c r="AD2265" s="382">
        <f t="shared" si="322"/>
        <v>0</v>
      </c>
      <c r="AE2265" s="383">
        <f t="shared" si="323"/>
        <v>0</v>
      </c>
      <c r="AF2265" s="379"/>
      <c r="AG2265" s="381"/>
      <c r="AH2265" s="379"/>
      <c r="AI2265" s="381"/>
      <c r="AJ2265" s="384" t="str">
        <f t="shared" si="316"/>
        <v/>
      </c>
      <c r="AK2265" s="385" t="str">
        <f t="shared" si="317"/>
        <v/>
      </c>
      <c r="AL2265" s="388" t="str">
        <f t="shared" si="318"/>
        <v/>
      </c>
      <c r="AM2265" s="389" t="str">
        <f t="shared" si="319"/>
        <v/>
      </c>
      <c r="AN2265" s="388" t="str">
        <f t="shared" si="320"/>
        <v/>
      </c>
      <c r="AO2265" s="389" t="str">
        <f t="shared" si="321"/>
        <v/>
      </c>
      <c r="AP2265" s="423"/>
      <c r="AQ2265" s="423"/>
      <c r="AR2265" s="431" t="e">
        <f>VLOOKUP($B2265,'acc names'!$C$2:$D$12102,2,FALSE)</f>
        <v>#N/A</v>
      </c>
      <c r="AS2265" s="431" t="e">
        <f>VLOOKUP($AQ2265,software!$A$1:$B$14605,2,FALSE)</f>
        <v>#N/A</v>
      </c>
      <c r="AT2265" s="423"/>
      <c r="AV2265" s="423"/>
    </row>
    <row r="2266" spans="1:48" ht="12.75" x14ac:dyDescent="0.2">
      <c r="A2266" s="101"/>
      <c r="B2266" s="42"/>
      <c r="C2266" s="142"/>
      <c r="D2266" s="143"/>
      <c r="E2266" s="107"/>
      <c r="F2266" s="46"/>
      <c r="G2266" s="46"/>
      <c r="H2266" s="46"/>
      <c r="I2266" s="46"/>
      <c r="J2266" s="46"/>
      <c r="K2266" s="46"/>
      <c r="L2266" s="139"/>
      <c r="M2266" s="41"/>
      <c r="N2266" s="45"/>
      <c r="O2266" s="47"/>
      <c r="P2266" s="43"/>
      <c r="Q2266" s="71" t="e">
        <f>VLOOKUP(N2266,'error categories'!$A$2:$D$54,4,FALSE)</f>
        <v>#N/A</v>
      </c>
      <c r="R2266" s="72" t="e">
        <f>VLOOKUP(N2266,'error categories'!$A$2:$D$54,3,FALSE)</f>
        <v>#N/A</v>
      </c>
      <c r="S2266" s="374"/>
      <c r="T2266" s="377"/>
      <c r="U2266" s="378">
        <f t="shared" si="315"/>
        <v>0</v>
      </c>
      <c r="V2266" s="379"/>
      <c r="W2266" s="380"/>
      <c r="X2266" s="380"/>
      <c r="Y2266" s="380"/>
      <c r="Z2266" s="379"/>
      <c r="AA2266" s="381"/>
      <c r="AB2266" s="379"/>
      <c r="AC2266" s="380"/>
      <c r="AD2266" s="382">
        <f t="shared" si="322"/>
        <v>0</v>
      </c>
      <c r="AE2266" s="383">
        <f t="shared" si="323"/>
        <v>0</v>
      </c>
      <c r="AF2266" s="379"/>
      <c r="AG2266" s="381"/>
      <c r="AH2266" s="379"/>
      <c r="AI2266" s="381"/>
      <c r="AJ2266" s="384" t="str">
        <f t="shared" si="316"/>
        <v/>
      </c>
      <c r="AK2266" s="385" t="str">
        <f t="shared" si="317"/>
        <v/>
      </c>
      <c r="AL2266" s="388" t="str">
        <f t="shared" si="318"/>
        <v/>
      </c>
      <c r="AM2266" s="389" t="str">
        <f t="shared" si="319"/>
        <v/>
      </c>
      <c r="AN2266" s="388" t="str">
        <f t="shared" si="320"/>
        <v/>
      </c>
      <c r="AO2266" s="389" t="str">
        <f t="shared" si="321"/>
        <v/>
      </c>
      <c r="AP2266" s="423"/>
      <c r="AQ2266" s="423"/>
      <c r="AR2266" s="431" t="e">
        <f>VLOOKUP($B2266,'acc names'!$C$2:$D$12102,2,FALSE)</f>
        <v>#N/A</v>
      </c>
      <c r="AS2266" s="431" t="e">
        <f>VLOOKUP($AQ2266,software!$A$1:$B$14605,2,FALSE)</f>
        <v>#N/A</v>
      </c>
      <c r="AT2266" s="423"/>
      <c r="AV2266" s="423"/>
    </row>
    <row r="2267" spans="1:48" ht="12.75" x14ac:dyDescent="0.2">
      <c r="A2267" s="101"/>
      <c r="B2267" s="42"/>
      <c r="C2267" s="142"/>
      <c r="D2267" s="143"/>
      <c r="E2267" s="107"/>
      <c r="F2267" s="46"/>
      <c r="G2267" s="46"/>
      <c r="H2267" s="46"/>
      <c r="I2267" s="46"/>
      <c r="J2267" s="46"/>
      <c r="K2267" s="46"/>
      <c r="L2267" s="139"/>
      <c r="M2267" s="41"/>
      <c r="N2267" s="45"/>
      <c r="O2267" s="47"/>
      <c r="P2267" s="43"/>
      <c r="Q2267" s="71" t="e">
        <f>VLOOKUP(N2267,'error categories'!$A$2:$D$54,4,FALSE)</f>
        <v>#N/A</v>
      </c>
      <c r="R2267" s="72" t="e">
        <f>VLOOKUP(N2267,'error categories'!$A$2:$D$54,3,FALSE)</f>
        <v>#N/A</v>
      </c>
      <c r="S2267" s="374"/>
      <c r="T2267" s="377"/>
      <c r="U2267" s="378">
        <f t="shared" si="315"/>
        <v>0</v>
      </c>
      <c r="V2267" s="379"/>
      <c r="W2267" s="380"/>
      <c r="X2267" s="380"/>
      <c r="Y2267" s="380"/>
      <c r="Z2267" s="379"/>
      <c r="AA2267" s="381"/>
      <c r="AB2267" s="379"/>
      <c r="AC2267" s="380"/>
      <c r="AD2267" s="382">
        <f t="shared" si="322"/>
        <v>0</v>
      </c>
      <c r="AE2267" s="383">
        <f t="shared" si="323"/>
        <v>0</v>
      </c>
      <c r="AF2267" s="379"/>
      <c r="AG2267" s="381"/>
      <c r="AH2267" s="379"/>
      <c r="AI2267" s="381"/>
      <c r="AJ2267" s="384" t="str">
        <f t="shared" si="316"/>
        <v/>
      </c>
      <c r="AK2267" s="385" t="str">
        <f t="shared" si="317"/>
        <v/>
      </c>
      <c r="AL2267" s="388" t="str">
        <f t="shared" si="318"/>
        <v/>
      </c>
      <c r="AM2267" s="389" t="str">
        <f t="shared" si="319"/>
        <v/>
      </c>
      <c r="AN2267" s="388" t="str">
        <f t="shared" si="320"/>
        <v/>
      </c>
      <c r="AO2267" s="389" t="str">
        <f t="shared" si="321"/>
        <v/>
      </c>
      <c r="AP2267" s="423"/>
      <c r="AQ2267" s="423"/>
      <c r="AR2267" s="431" t="e">
        <f>VLOOKUP($B2267,'acc names'!$C$2:$D$12102,2,FALSE)</f>
        <v>#N/A</v>
      </c>
      <c r="AS2267" s="431" t="e">
        <f>VLOOKUP($AQ2267,software!$A$1:$B$14605,2,FALSE)</f>
        <v>#N/A</v>
      </c>
      <c r="AT2267" s="423"/>
      <c r="AV2267" s="423"/>
    </row>
    <row r="2268" spans="1:48" ht="12.75" x14ac:dyDescent="0.2">
      <c r="A2268" s="101"/>
      <c r="B2268" s="42"/>
      <c r="C2268" s="142"/>
      <c r="D2268" s="143"/>
      <c r="E2268" s="107"/>
      <c r="F2268" s="46"/>
      <c r="G2268" s="46"/>
      <c r="H2268" s="46"/>
      <c r="I2268" s="46"/>
      <c r="J2268" s="46"/>
      <c r="K2268" s="46"/>
      <c r="L2268" s="139"/>
      <c r="M2268" s="41"/>
      <c r="N2268" s="45"/>
      <c r="O2268" s="47"/>
      <c r="P2268" s="43"/>
      <c r="Q2268" s="71" t="e">
        <f>VLOOKUP(N2268,'error categories'!$A$2:$D$54,4,FALSE)</f>
        <v>#N/A</v>
      </c>
      <c r="R2268" s="72" t="e">
        <f>VLOOKUP(N2268,'error categories'!$A$2:$D$54,3,FALSE)</f>
        <v>#N/A</v>
      </c>
      <c r="S2268" s="374"/>
      <c r="T2268" s="377"/>
      <c r="U2268" s="378">
        <f t="shared" si="315"/>
        <v>0</v>
      </c>
      <c r="V2268" s="390"/>
      <c r="W2268" s="391"/>
      <c r="X2268" s="380"/>
      <c r="Y2268" s="380"/>
      <c r="Z2268" s="390"/>
      <c r="AA2268" s="392"/>
      <c r="AB2268" s="393"/>
      <c r="AC2268" s="394"/>
      <c r="AD2268" s="382">
        <f t="shared" si="322"/>
        <v>0</v>
      </c>
      <c r="AE2268" s="383">
        <f t="shared" si="323"/>
        <v>0</v>
      </c>
      <c r="AF2268" s="379"/>
      <c r="AG2268" s="381"/>
      <c r="AH2268" s="379"/>
      <c r="AI2268" s="381"/>
      <c r="AJ2268" s="384" t="str">
        <f t="shared" si="316"/>
        <v/>
      </c>
      <c r="AK2268" s="385" t="str">
        <f t="shared" si="317"/>
        <v/>
      </c>
      <c r="AL2268" s="388" t="str">
        <f t="shared" si="318"/>
        <v/>
      </c>
      <c r="AM2268" s="389" t="str">
        <f t="shared" si="319"/>
        <v/>
      </c>
      <c r="AN2268" s="388" t="str">
        <f t="shared" si="320"/>
        <v/>
      </c>
      <c r="AO2268" s="389" t="str">
        <f t="shared" si="321"/>
        <v/>
      </c>
      <c r="AP2268" s="423"/>
      <c r="AQ2268" s="423"/>
      <c r="AR2268" s="431" t="e">
        <f>VLOOKUP($B2268,'acc names'!$C$2:$D$12102,2,FALSE)</f>
        <v>#N/A</v>
      </c>
      <c r="AS2268" s="431" t="e">
        <f>VLOOKUP($AQ2268,software!$A$1:$B$14605,2,FALSE)</f>
        <v>#N/A</v>
      </c>
      <c r="AT2268" s="423"/>
      <c r="AV2268" s="423"/>
    </row>
    <row r="2269" spans="1:48" ht="12.75" x14ac:dyDescent="0.2">
      <c r="A2269" s="101"/>
      <c r="B2269" s="42"/>
      <c r="C2269" s="142"/>
      <c r="D2269" s="143"/>
      <c r="E2269" s="107"/>
      <c r="F2269" s="46"/>
      <c r="G2269" s="46"/>
      <c r="H2269" s="46"/>
      <c r="I2269" s="46"/>
      <c r="J2269" s="46"/>
      <c r="K2269" s="46"/>
      <c r="L2269" s="139"/>
      <c r="M2269" s="41"/>
      <c r="N2269" s="45"/>
      <c r="O2269" s="47"/>
      <c r="P2269" s="43"/>
      <c r="Q2269" s="71" t="e">
        <f>VLOOKUP(N2269,'error categories'!$A$2:$D$54,4,FALSE)</f>
        <v>#N/A</v>
      </c>
      <c r="R2269" s="72" t="e">
        <f>VLOOKUP(N2269,'error categories'!$A$2:$D$54,3,FALSE)</f>
        <v>#N/A</v>
      </c>
      <c r="S2269" s="374"/>
      <c r="T2269" s="377"/>
      <c r="U2269" s="378">
        <f t="shared" si="315"/>
        <v>0</v>
      </c>
      <c r="V2269" s="390"/>
      <c r="W2269" s="391"/>
      <c r="X2269" s="380"/>
      <c r="Y2269" s="380"/>
      <c r="Z2269" s="390"/>
      <c r="AA2269" s="392"/>
      <c r="AB2269" s="393"/>
      <c r="AC2269" s="394"/>
      <c r="AD2269" s="382">
        <f t="shared" si="322"/>
        <v>0</v>
      </c>
      <c r="AE2269" s="383">
        <f t="shared" si="323"/>
        <v>0</v>
      </c>
      <c r="AF2269" s="379"/>
      <c r="AG2269" s="381"/>
      <c r="AH2269" s="379"/>
      <c r="AI2269" s="381"/>
      <c r="AJ2269" s="384" t="str">
        <f t="shared" si="316"/>
        <v/>
      </c>
      <c r="AK2269" s="385" t="str">
        <f t="shared" si="317"/>
        <v/>
      </c>
      <c r="AL2269" s="388" t="str">
        <f t="shared" si="318"/>
        <v/>
      </c>
      <c r="AM2269" s="389" t="str">
        <f t="shared" si="319"/>
        <v/>
      </c>
      <c r="AN2269" s="388" t="str">
        <f t="shared" si="320"/>
        <v/>
      </c>
      <c r="AO2269" s="389" t="str">
        <f t="shared" si="321"/>
        <v/>
      </c>
      <c r="AP2269" s="423"/>
      <c r="AQ2269" s="423"/>
      <c r="AR2269" s="431" t="e">
        <f>VLOOKUP($B2269,'acc names'!$C$2:$D$12102,2,FALSE)</f>
        <v>#N/A</v>
      </c>
      <c r="AS2269" s="431" t="e">
        <f>VLOOKUP($AQ2269,software!$A$1:$B$14605,2,FALSE)</f>
        <v>#N/A</v>
      </c>
      <c r="AT2269" s="423"/>
      <c r="AV2269" s="423"/>
    </row>
    <row r="2270" spans="1:48" ht="12.75" x14ac:dyDescent="0.2">
      <c r="A2270" s="101"/>
      <c r="B2270" s="42"/>
      <c r="C2270" s="142"/>
      <c r="D2270" s="143"/>
      <c r="E2270" s="107"/>
      <c r="F2270" s="46"/>
      <c r="G2270" s="46"/>
      <c r="H2270" s="46"/>
      <c r="I2270" s="46"/>
      <c r="J2270" s="46"/>
      <c r="K2270" s="46"/>
      <c r="L2270" s="139"/>
      <c r="M2270" s="41"/>
      <c r="N2270" s="45"/>
      <c r="O2270" s="47"/>
      <c r="P2270" s="43"/>
      <c r="Q2270" s="71" t="e">
        <f>VLOOKUP(N2270,'error categories'!$A$2:$D$54,4,FALSE)</f>
        <v>#N/A</v>
      </c>
      <c r="R2270" s="72" t="e">
        <f>VLOOKUP(N2270,'error categories'!$A$2:$D$54,3,FALSE)</f>
        <v>#N/A</v>
      </c>
      <c r="S2270" s="374"/>
      <c r="T2270" s="377"/>
      <c r="U2270" s="378">
        <f t="shared" si="315"/>
        <v>0</v>
      </c>
      <c r="V2270" s="379"/>
      <c r="W2270" s="380"/>
      <c r="X2270" s="380"/>
      <c r="Y2270" s="380"/>
      <c r="Z2270" s="379"/>
      <c r="AA2270" s="381"/>
      <c r="AB2270" s="379"/>
      <c r="AC2270" s="380"/>
      <c r="AD2270" s="382">
        <f t="shared" si="322"/>
        <v>0</v>
      </c>
      <c r="AE2270" s="383">
        <f t="shared" si="323"/>
        <v>0</v>
      </c>
      <c r="AF2270" s="379"/>
      <c r="AG2270" s="381"/>
      <c r="AH2270" s="379"/>
      <c r="AI2270" s="381"/>
      <c r="AJ2270" s="384" t="str">
        <f t="shared" si="316"/>
        <v/>
      </c>
      <c r="AK2270" s="385" t="str">
        <f t="shared" si="317"/>
        <v/>
      </c>
      <c r="AL2270" s="388" t="str">
        <f t="shared" si="318"/>
        <v/>
      </c>
      <c r="AM2270" s="389" t="str">
        <f t="shared" si="319"/>
        <v/>
      </c>
      <c r="AN2270" s="388" t="str">
        <f t="shared" si="320"/>
        <v/>
      </c>
      <c r="AO2270" s="389" t="str">
        <f t="shared" si="321"/>
        <v/>
      </c>
      <c r="AP2270" s="423"/>
      <c r="AQ2270" s="423"/>
      <c r="AR2270" s="431" t="e">
        <f>VLOOKUP($B2270,'acc names'!$C$2:$D$12102,2,FALSE)</f>
        <v>#N/A</v>
      </c>
      <c r="AS2270" s="431" t="e">
        <f>VLOOKUP($AQ2270,software!$A$1:$B$14605,2,FALSE)</f>
        <v>#N/A</v>
      </c>
      <c r="AT2270" s="423"/>
      <c r="AV2270" s="423"/>
    </row>
    <row r="2271" spans="1:48" ht="12.75" x14ac:dyDescent="0.2">
      <c r="A2271" s="101"/>
      <c r="B2271" s="42"/>
      <c r="C2271" s="142"/>
      <c r="D2271" s="143"/>
      <c r="E2271" s="107"/>
      <c r="F2271" s="46"/>
      <c r="G2271" s="46"/>
      <c r="H2271" s="46"/>
      <c r="I2271" s="46"/>
      <c r="J2271" s="46"/>
      <c r="K2271" s="46"/>
      <c r="L2271" s="139"/>
      <c r="M2271" s="41"/>
      <c r="N2271" s="45"/>
      <c r="O2271" s="47"/>
      <c r="P2271" s="43"/>
      <c r="Q2271" s="71" t="e">
        <f>VLOOKUP(N2271,'error categories'!$A$2:$D$54,4,FALSE)</f>
        <v>#N/A</v>
      </c>
      <c r="R2271" s="72" t="e">
        <f>VLOOKUP(N2271,'error categories'!$A$2:$D$54,3,FALSE)</f>
        <v>#N/A</v>
      </c>
      <c r="S2271" s="374"/>
      <c r="T2271" s="377"/>
      <c r="U2271" s="378">
        <f t="shared" si="315"/>
        <v>0</v>
      </c>
      <c r="V2271" s="390"/>
      <c r="W2271" s="391"/>
      <c r="X2271" s="380"/>
      <c r="Y2271" s="380"/>
      <c r="Z2271" s="390"/>
      <c r="AA2271" s="392"/>
      <c r="AB2271" s="393"/>
      <c r="AC2271" s="394"/>
      <c r="AD2271" s="382">
        <f t="shared" si="322"/>
        <v>0</v>
      </c>
      <c r="AE2271" s="383">
        <f t="shared" si="323"/>
        <v>0</v>
      </c>
      <c r="AF2271" s="379"/>
      <c r="AG2271" s="381"/>
      <c r="AH2271" s="379"/>
      <c r="AI2271" s="381"/>
      <c r="AJ2271" s="384" t="str">
        <f t="shared" si="316"/>
        <v/>
      </c>
      <c r="AK2271" s="385" t="str">
        <f t="shared" si="317"/>
        <v/>
      </c>
      <c r="AL2271" s="388" t="str">
        <f t="shared" si="318"/>
        <v/>
      </c>
      <c r="AM2271" s="389" t="str">
        <f t="shared" si="319"/>
        <v/>
      </c>
      <c r="AN2271" s="388" t="str">
        <f t="shared" si="320"/>
        <v/>
      </c>
      <c r="AO2271" s="389" t="str">
        <f t="shared" si="321"/>
        <v/>
      </c>
      <c r="AP2271" s="423"/>
      <c r="AQ2271" s="423"/>
      <c r="AR2271" s="431" t="e">
        <f>VLOOKUP($B2271,'acc names'!$C$2:$D$12102,2,FALSE)</f>
        <v>#N/A</v>
      </c>
      <c r="AS2271" s="431" t="e">
        <f>VLOOKUP($AQ2271,software!$A$1:$B$14605,2,FALSE)</f>
        <v>#N/A</v>
      </c>
      <c r="AT2271" s="423"/>
      <c r="AV2271" s="423"/>
    </row>
    <row r="2272" spans="1:48" ht="12.75" x14ac:dyDescent="0.2">
      <c r="A2272" s="101"/>
      <c r="B2272" s="42"/>
      <c r="C2272" s="142"/>
      <c r="D2272" s="143"/>
      <c r="E2272" s="107"/>
      <c r="F2272" s="46"/>
      <c r="G2272" s="46"/>
      <c r="H2272" s="46"/>
      <c r="I2272" s="46"/>
      <c r="J2272" s="46"/>
      <c r="K2272" s="46"/>
      <c r="L2272" s="139"/>
      <c r="M2272" s="41"/>
      <c r="N2272" s="45"/>
      <c r="O2272" s="47"/>
      <c r="P2272" s="43"/>
      <c r="Q2272" s="71" t="e">
        <f>VLOOKUP(N2272,'error categories'!$A$2:$D$54,4,FALSE)</f>
        <v>#N/A</v>
      </c>
      <c r="R2272" s="72" t="e">
        <f>VLOOKUP(N2272,'error categories'!$A$2:$D$54,3,FALSE)</f>
        <v>#N/A</v>
      </c>
      <c r="S2272" s="374"/>
      <c r="T2272" s="377"/>
      <c r="U2272" s="378">
        <f t="shared" si="315"/>
        <v>0</v>
      </c>
      <c r="V2272" s="390"/>
      <c r="W2272" s="391"/>
      <c r="X2272" s="380"/>
      <c r="Y2272" s="380"/>
      <c r="Z2272" s="390"/>
      <c r="AA2272" s="392"/>
      <c r="AB2272" s="393"/>
      <c r="AC2272" s="394"/>
      <c r="AD2272" s="382">
        <f t="shared" si="322"/>
        <v>0</v>
      </c>
      <c r="AE2272" s="383">
        <f t="shared" si="323"/>
        <v>0</v>
      </c>
      <c r="AF2272" s="379"/>
      <c r="AG2272" s="381"/>
      <c r="AH2272" s="379"/>
      <c r="AI2272" s="381"/>
      <c r="AJ2272" s="384" t="str">
        <f t="shared" si="316"/>
        <v/>
      </c>
      <c r="AK2272" s="385" t="str">
        <f t="shared" si="317"/>
        <v/>
      </c>
      <c r="AL2272" s="388" t="str">
        <f t="shared" si="318"/>
        <v/>
      </c>
      <c r="AM2272" s="389" t="str">
        <f t="shared" si="319"/>
        <v/>
      </c>
      <c r="AN2272" s="388" t="str">
        <f t="shared" si="320"/>
        <v/>
      </c>
      <c r="AO2272" s="389" t="str">
        <f t="shared" si="321"/>
        <v/>
      </c>
      <c r="AP2272" s="423"/>
      <c r="AQ2272" s="423"/>
      <c r="AR2272" s="431" t="e">
        <f>VLOOKUP($B2272,'acc names'!$C$2:$D$12102,2,FALSE)</f>
        <v>#N/A</v>
      </c>
      <c r="AS2272" s="431" t="e">
        <f>VLOOKUP($AQ2272,software!$A$1:$B$14605,2,FALSE)</f>
        <v>#N/A</v>
      </c>
      <c r="AT2272" s="423"/>
      <c r="AV2272" s="423"/>
    </row>
    <row r="2273" spans="1:48" ht="12.75" x14ac:dyDescent="0.2">
      <c r="A2273" s="101"/>
      <c r="B2273" s="42"/>
      <c r="C2273" s="142"/>
      <c r="D2273" s="143"/>
      <c r="E2273" s="107"/>
      <c r="F2273" s="46"/>
      <c r="G2273" s="46"/>
      <c r="H2273" s="46"/>
      <c r="I2273" s="46"/>
      <c r="J2273" s="46"/>
      <c r="K2273" s="46"/>
      <c r="L2273" s="139"/>
      <c r="M2273" s="41"/>
      <c r="N2273" s="45"/>
      <c r="O2273" s="47"/>
      <c r="P2273" s="43"/>
      <c r="Q2273" s="71" t="e">
        <f>VLOOKUP(N2273,'error categories'!$A$2:$D$54,4,FALSE)</f>
        <v>#N/A</v>
      </c>
      <c r="R2273" s="72" t="e">
        <f>VLOOKUP(N2273,'error categories'!$A$2:$D$54,3,FALSE)</f>
        <v>#N/A</v>
      </c>
      <c r="S2273" s="374"/>
      <c r="T2273" s="377"/>
      <c r="U2273" s="378">
        <f t="shared" si="315"/>
        <v>0</v>
      </c>
      <c r="V2273" s="390"/>
      <c r="W2273" s="391"/>
      <c r="X2273" s="380"/>
      <c r="Y2273" s="380"/>
      <c r="Z2273" s="390"/>
      <c r="AA2273" s="392"/>
      <c r="AB2273" s="393"/>
      <c r="AC2273" s="394"/>
      <c r="AD2273" s="382">
        <f t="shared" si="322"/>
        <v>0</v>
      </c>
      <c r="AE2273" s="383">
        <f t="shared" si="323"/>
        <v>0</v>
      </c>
      <c r="AF2273" s="379"/>
      <c r="AG2273" s="381"/>
      <c r="AH2273" s="379"/>
      <c r="AI2273" s="381"/>
      <c r="AJ2273" s="384" t="str">
        <f t="shared" si="316"/>
        <v/>
      </c>
      <c r="AK2273" s="385" t="str">
        <f t="shared" si="317"/>
        <v/>
      </c>
      <c r="AL2273" s="388" t="str">
        <f t="shared" si="318"/>
        <v/>
      </c>
      <c r="AM2273" s="389" t="str">
        <f t="shared" si="319"/>
        <v/>
      </c>
      <c r="AN2273" s="388" t="str">
        <f t="shared" si="320"/>
        <v/>
      </c>
      <c r="AO2273" s="389" t="str">
        <f t="shared" si="321"/>
        <v/>
      </c>
      <c r="AP2273" s="423"/>
      <c r="AQ2273" s="423"/>
      <c r="AR2273" s="431" t="e">
        <f>VLOOKUP($B2273,'acc names'!$C$2:$D$12102,2,FALSE)</f>
        <v>#N/A</v>
      </c>
      <c r="AS2273" s="431" t="e">
        <f>VLOOKUP($AQ2273,software!$A$1:$B$14605,2,FALSE)</f>
        <v>#N/A</v>
      </c>
      <c r="AT2273" s="423"/>
      <c r="AV2273" s="423"/>
    </row>
    <row r="2274" spans="1:48" ht="12.75" x14ac:dyDescent="0.2">
      <c r="A2274" s="101"/>
      <c r="B2274" s="42"/>
      <c r="C2274" s="142"/>
      <c r="D2274" s="143"/>
      <c r="E2274" s="107"/>
      <c r="F2274" s="46"/>
      <c r="G2274" s="46"/>
      <c r="H2274" s="46"/>
      <c r="I2274" s="46"/>
      <c r="J2274" s="46"/>
      <c r="K2274" s="46"/>
      <c r="L2274" s="139"/>
      <c r="M2274" s="41"/>
      <c r="N2274" s="45"/>
      <c r="O2274" s="47"/>
      <c r="P2274" s="43"/>
      <c r="Q2274" s="71" t="e">
        <f>VLOOKUP(N2274,'error categories'!$A$2:$D$54,4,FALSE)</f>
        <v>#N/A</v>
      </c>
      <c r="R2274" s="72" t="e">
        <f>VLOOKUP(N2274,'error categories'!$A$2:$D$54,3,FALSE)</f>
        <v>#N/A</v>
      </c>
      <c r="S2274" s="374"/>
      <c r="T2274" s="377"/>
      <c r="U2274" s="378">
        <f t="shared" si="315"/>
        <v>0</v>
      </c>
      <c r="V2274" s="379"/>
      <c r="W2274" s="380"/>
      <c r="X2274" s="380"/>
      <c r="Y2274" s="380"/>
      <c r="Z2274" s="379"/>
      <c r="AA2274" s="381"/>
      <c r="AB2274" s="379"/>
      <c r="AC2274" s="380"/>
      <c r="AD2274" s="382">
        <f t="shared" si="322"/>
        <v>0</v>
      </c>
      <c r="AE2274" s="383">
        <f t="shared" si="323"/>
        <v>0</v>
      </c>
      <c r="AF2274" s="379"/>
      <c r="AG2274" s="381"/>
      <c r="AH2274" s="379"/>
      <c r="AI2274" s="381"/>
      <c r="AJ2274" s="384" t="str">
        <f t="shared" si="316"/>
        <v/>
      </c>
      <c r="AK2274" s="385" t="str">
        <f t="shared" si="317"/>
        <v/>
      </c>
      <c r="AL2274" s="388" t="str">
        <f t="shared" si="318"/>
        <v/>
      </c>
      <c r="AM2274" s="389" t="str">
        <f t="shared" si="319"/>
        <v/>
      </c>
      <c r="AN2274" s="388" t="str">
        <f t="shared" si="320"/>
        <v/>
      </c>
      <c r="AO2274" s="389" t="str">
        <f t="shared" si="321"/>
        <v/>
      </c>
      <c r="AP2274" s="423"/>
      <c r="AQ2274" s="423"/>
      <c r="AR2274" s="431" t="e">
        <f>VLOOKUP($B2274,'acc names'!$C$2:$D$12102,2,FALSE)</f>
        <v>#N/A</v>
      </c>
      <c r="AS2274" s="431" t="e">
        <f>VLOOKUP($AQ2274,software!$A$1:$B$14605,2,FALSE)</f>
        <v>#N/A</v>
      </c>
      <c r="AT2274" s="423"/>
      <c r="AV2274" s="423"/>
    </row>
    <row r="2275" spans="1:48" ht="12.75" x14ac:dyDescent="0.2">
      <c r="A2275" s="101"/>
      <c r="B2275" s="42"/>
      <c r="C2275" s="142"/>
      <c r="D2275" s="143"/>
      <c r="E2275" s="107"/>
      <c r="F2275" s="46"/>
      <c r="G2275" s="46"/>
      <c r="H2275" s="46"/>
      <c r="I2275" s="46"/>
      <c r="J2275" s="46"/>
      <c r="K2275" s="46"/>
      <c r="L2275" s="139"/>
      <c r="M2275" s="41"/>
      <c r="N2275" s="45"/>
      <c r="O2275" s="47"/>
      <c r="P2275" s="43"/>
      <c r="Q2275" s="71" t="e">
        <f>VLOOKUP(N2275,'error categories'!$A$2:$D$54,4,FALSE)</f>
        <v>#N/A</v>
      </c>
      <c r="R2275" s="72" t="e">
        <f>VLOOKUP(N2275,'error categories'!$A$2:$D$54,3,FALSE)</f>
        <v>#N/A</v>
      </c>
      <c r="S2275" s="374"/>
      <c r="T2275" s="377"/>
      <c r="U2275" s="378">
        <f t="shared" si="315"/>
        <v>0</v>
      </c>
      <c r="V2275" s="379"/>
      <c r="W2275" s="380"/>
      <c r="X2275" s="380"/>
      <c r="Y2275" s="380"/>
      <c r="Z2275" s="379"/>
      <c r="AA2275" s="381"/>
      <c r="AB2275" s="379"/>
      <c r="AC2275" s="380"/>
      <c r="AD2275" s="382">
        <f t="shared" si="322"/>
        <v>0</v>
      </c>
      <c r="AE2275" s="383">
        <f t="shared" si="323"/>
        <v>0</v>
      </c>
      <c r="AF2275" s="379"/>
      <c r="AG2275" s="381"/>
      <c r="AH2275" s="379"/>
      <c r="AI2275" s="381"/>
      <c r="AJ2275" s="384" t="str">
        <f t="shared" si="316"/>
        <v/>
      </c>
      <c r="AK2275" s="385" t="str">
        <f t="shared" si="317"/>
        <v/>
      </c>
      <c r="AL2275" s="388" t="str">
        <f t="shared" si="318"/>
        <v/>
      </c>
      <c r="AM2275" s="389" t="str">
        <f t="shared" si="319"/>
        <v/>
      </c>
      <c r="AN2275" s="388" t="str">
        <f t="shared" si="320"/>
        <v/>
      </c>
      <c r="AO2275" s="389" t="str">
        <f t="shared" si="321"/>
        <v/>
      </c>
      <c r="AP2275" s="423"/>
      <c r="AQ2275" s="423"/>
      <c r="AR2275" s="431" t="e">
        <f>VLOOKUP($B2275,'acc names'!$C$2:$D$12102,2,FALSE)</f>
        <v>#N/A</v>
      </c>
      <c r="AS2275" s="431" t="e">
        <f>VLOOKUP($AQ2275,software!$A$1:$B$14605,2,FALSE)</f>
        <v>#N/A</v>
      </c>
      <c r="AT2275" s="423"/>
      <c r="AV2275" s="423"/>
    </row>
    <row r="2276" spans="1:48" ht="12.75" x14ac:dyDescent="0.2">
      <c r="A2276" s="101"/>
      <c r="B2276" s="42"/>
      <c r="C2276" s="142"/>
      <c r="D2276" s="143"/>
      <c r="E2276" s="107"/>
      <c r="F2276" s="46"/>
      <c r="G2276" s="46"/>
      <c r="H2276" s="46"/>
      <c r="I2276" s="46"/>
      <c r="J2276" s="46"/>
      <c r="K2276" s="46"/>
      <c r="L2276" s="139"/>
      <c r="M2276" s="41"/>
      <c r="N2276" s="45"/>
      <c r="O2276" s="47"/>
      <c r="P2276" s="43"/>
      <c r="Q2276" s="71" t="e">
        <f>VLOOKUP(N2276,'error categories'!$A$2:$D$54,4,FALSE)</f>
        <v>#N/A</v>
      </c>
      <c r="R2276" s="72" t="e">
        <f>VLOOKUP(N2276,'error categories'!$A$2:$D$54,3,FALSE)</f>
        <v>#N/A</v>
      </c>
      <c r="S2276" s="374"/>
      <c r="T2276" s="377"/>
      <c r="U2276" s="378">
        <f t="shared" si="315"/>
        <v>0</v>
      </c>
      <c r="V2276" s="379"/>
      <c r="W2276" s="380"/>
      <c r="X2276" s="380"/>
      <c r="Y2276" s="380"/>
      <c r="Z2276" s="379"/>
      <c r="AA2276" s="381"/>
      <c r="AB2276" s="379"/>
      <c r="AC2276" s="380"/>
      <c r="AD2276" s="382">
        <f t="shared" si="322"/>
        <v>0</v>
      </c>
      <c r="AE2276" s="383">
        <f t="shared" si="323"/>
        <v>0</v>
      </c>
      <c r="AF2276" s="379"/>
      <c r="AG2276" s="381"/>
      <c r="AH2276" s="379"/>
      <c r="AI2276" s="381"/>
      <c r="AJ2276" s="384" t="str">
        <f t="shared" si="316"/>
        <v/>
      </c>
      <c r="AK2276" s="385" t="str">
        <f t="shared" si="317"/>
        <v/>
      </c>
      <c r="AL2276" s="388" t="str">
        <f t="shared" si="318"/>
        <v/>
      </c>
      <c r="AM2276" s="389" t="str">
        <f t="shared" si="319"/>
        <v/>
      </c>
      <c r="AN2276" s="388" t="str">
        <f t="shared" si="320"/>
        <v/>
      </c>
      <c r="AO2276" s="389" t="str">
        <f t="shared" si="321"/>
        <v/>
      </c>
      <c r="AP2276" s="423"/>
      <c r="AQ2276" s="423"/>
      <c r="AR2276" s="431" t="e">
        <f>VLOOKUP($B2276,'acc names'!$C$2:$D$12102,2,FALSE)</f>
        <v>#N/A</v>
      </c>
      <c r="AS2276" s="431" t="e">
        <f>VLOOKUP($AQ2276,software!$A$1:$B$14605,2,FALSE)</f>
        <v>#N/A</v>
      </c>
      <c r="AT2276" s="423"/>
      <c r="AV2276" s="423"/>
    </row>
    <row r="2277" spans="1:48" ht="12.75" x14ac:dyDescent="0.2">
      <c r="A2277" s="101"/>
      <c r="B2277" s="42"/>
      <c r="C2277" s="142"/>
      <c r="D2277" s="143"/>
      <c r="E2277" s="107"/>
      <c r="F2277" s="46"/>
      <c r="G2277" s="46"/>
      <c r="H2277" s="46"/>
      <c r="I2277" s="46"/>
      <c r="J2277" s="46"/>
      <c r="K2277" s="46"/>
      <c r="L2277" s="139"/>
      <c r="M2277" s="41"/>
      <c r="N2277" s="45"/>
      <c r="O2277" s="47"/>
      <c r="P2277" s="43"/>
      <c r="Q2277" s="71" t="e">
        <f>VLOOKUP(N2277,'error categories'!$A$2:$D$54,4,FALSE)</f>
        <v>#N/A</v>
      </c>
      <c r="R2277" s="72" t="e">
        <f>VLOOKUP(N2277,'error categories'!$A$2:$D$54,3,FALSE)</f>
        <v>#N/A</v>
      </c>
      <c r="S2277" s="374"/>
      <c r="T2277" s="377"/>
      <c r="U2277" s="378">
        <f t="shared" si="315"/>
        <v>0</v>
      </c>
      <c r="V2277" s="379"/>
      <c r="W2277" s="380"/>
      <c r="X2277" s="380"/>
      <c r="Y2277" s="380"/>
      <c r="Z2277" s="379"/>
      <c r="AA2277" s="381"/>
      <c r="AB2277" s="379"/>
      <c r="AC2277" s="380"/>
      <c r="AD2277" s="382">
        <f t="shared" si="322"/>
        <v>0</v>
      </c>
      <c r="AE2277" s="383">
        <f t="shared" si="323"/>
        <v>0</v>
      </c>
      <c r="AF2277" s="379"/>
      <c r="AG2277" s="381"/>
      <c r="AH2277" s="379"/>
      <c r="AI2277" s="381"/>
      <c r="AJ2277" s="384" t="str">
        <f t="shared" si="316"/>
        <v/>
      </c>
      <c r="AK2277" s="385" t="str">
        <f t="shared" si="317"/>
        <v/>
      </c>
      <c r="AL2277" s="388" t="str">
        <f t="shared" si="318"/>
        <v/>
      </c>
      <c r="AM2277" s="389" t="str">
        <f t="shared" si="319"/>
        <v/>
      </c>
      <c r="AN2277" s="388" t="str">
        <f t="shared" si="320"/>
        <v/>
      </c>
      <c r="AO2277" s="389" t="str">
        <f t="shared" si="321"/>
        <v/>
      </c>
      <c r="AP2277" s="423"/>
      <c r="AQ2277" s="423"/>
      <c r="AR2277" s="431" t="e">
        <f>VLOOKUP($B2277,'acc names'!$C$2:$D$12102,2,FALSE)</f>
        <v>#N/A</v>
      </c>
      <c r="AS2277" s="431" t="e">
        <f>VLOOKUP($AQ2277,software!$A$1:$B$14605,2,FALSE)</f>
        <v>#N/A</v>
      </c>
      <c r="AT2277" s="423"/>
      <c r="AV2277" s="423"/>
    </row>
    <row r="2278" spans="1:48" ht="12.75" x14ac:dyDescent="0.2">
      <c r="A2278" s="101"/>
      <c r="B2278" s="42"/>
      <c r="C2278" s="142"/>
      <c r="D2278" s="143"/>
      <c r="E2278" s="107"/>
      <c r="F2278" s="46"/>
      <c r="G2278" s="46"/>
      <c r="H2278" s="46"/>
      <c r="I2278" s="46"/>
      <c r="J2278" s="46"/>
      <c r="K2278" s="46"/>
      <c r="L2278" s="139"/>
      <c r="M2278" s="41"/>
      <c r="N2278" s="45"/>
      <c r="O2278" s="47"/>
      <c r="P2278" s="43"/>
      <c r="Q2278" s="71" t="e">
        <f>VLOOKUP(N2278,'error categories'!$A$2:$D$54,4,FALSE)</f>
        <v>#N/A</v>
      </c>
      <c r="R2278" s="72" t="e">
        <f>VLOOKUP(N2278,'error categories'!$A$2:$D$54,3,FALSE)</f>
        <v>#N/A</v>
      </c>
      <c r="S2278" s="374"/>
      <c r="T2278" s="377"/>
      <c r="U2278" s="378">
        <f t="shared" si="315"/>
        <v>0</v>
      </c>
      <c r="V2278" s="390"/>
      <c r="W2278" s="391"/>
      <c r="X2278" s="380"/>
      <c r="Y2278" s="380"/>
      <c r="Z2278" s="390"/>
      <c r="AA2278" s="392"/>
      <c r="AB2278" s="393"/>
      <c r="AC2278" s="394"/>
      <c r="AD2278" s="382">
        <f t="shared" si="322"/>
        <v>0</v>
      </c>
      <c r="AE2278" s="383">
        <f t="shared" si="323"/>
        <v>0</v>
      </c>
      <c r="AF2278" s="379"/>
      <c r="AG2278" s="381"/>
      <c r="AH2278" s="379"/>
      <c r="AI2278" s="381"/>
      <c r="AJ2278" s="384" t="str">
        <f t="shared" si="316"/>
        <v/>
      </c>
      <c r="AK2278" s="385" t="str">
        <f t="shared" si="317"/>
        <v/>
      </c>
      <c r="AL2278" s="388" t="str">
        <f t="shared" si="318"/>
        <v/>
      </c>
      <c r="AM2278" s="389" t="str">
        <f t="shared" si="319"/>
        <v/>
      </c>
      <c r="AN2278" s="388" t="str">
        <f t="shared" si="320"/>
        <v/>
      </c>
      <c r="AO2278" s="389" t="str">
        <f t="shared" si="321"/>
        <v/>
      </c>
      <c r="AP2278" s="423"/>
      <c r="AQ2278" s="423"/>
      <c r="AR2278" s="431" t="e">
        <f>VLOOKUP($B2278,'acc names'!$C$2:$D$12102,2,FALSE)</f>
        <v>#N/A</v>
      </c>
      <c r="AS2278" s="431" t="e">
        <f>VLOOKUP($AQ2278,software!$A$1:$B$14605,2,FALSE)</f>
        <v>#N/A</v>
      </c>
      <c r="AT2278" s="423"/>
      <c r="AV2278" s="423"/>
    </row>
    <row r="2279" spans="1:48" ht="12.75" x14ac:dyDescent="0.2">
      <c r="A2279" s="101"/>
      <c r="B2279" s="42"/>
      <c r="C2279" s="142"/>
      <c r="D2279" s="143"/>
      <c r="E2279" s="107"/>
      <c r="F2279" s="46"/>
      <c r="G2279" s="46"/>
      <c r="H2279" s="46"/>
      <c r="I2279" s="46"/>
      <c r="J2279" s="46"/>
      <c r="K2279" s="46"/>
      <c r="L2279" s="139"/>
      <c r="M2279" s="41"/>
      <c r="N2279" s="45"/>
      <c r="O2279" s="47"/>
      <c r="P2279" s="43"/>
      <c r="Q2279" s="71" t="e">
        <f>VLOOKUP(N2279,'error categories'!$A$2:$D$54,4,FALSE)</f>
        <v>#N/A</v>
      </c>
      <c r="R2279" s="72" t="e">
        <f>VLOOKUP(N2279,'error categories'!$A$2:$D$54,3,FALSE)</f>
        <v>#N/A</v>
      </c>
      <c r="S2279" s="374"/>
      <c r="T2279" s="377"/>
      <c r="U2279" s="378">
        <f t="shared" si="315"/>
        <v>0</v>
      </c>
      <c r="V2279" s="379"/>
      <c r="W2279" s="380"/>
      <c r="X2279" s="380"/>
      <c r="Y2279" s="380"/>
      <c r="Z2279" s="379"/>
      <c r="AA2279" s="381"/>
      <c r="AB2279" s="379"/>
      <c r="AC2279" s="380"/>
      <c r="AD2279" s="382">
        <f t="shared" si="322"/>
        <v>0</v>
      </c>
      <c r="AE2279" s="383">
        <f t="shared" si="323"/>
        <v>0</v>
      </c>
      <c r="AF2279" s="379"/>
      <c r="AG2279" s="381"/>
      <c r="AH2279" s="379"/>
      <c r="AI2279" s="381"/>
      <c r="AJ2279" s="384" t="str">
        <f t="shared" si="316"/>
        <v/>
      </c>
      <c r="AK2279" s="385" t="str">
        <f t="shared" si="317"/>
        <v/>
      </c>
      <c r="AL2279" s="388" t="str">
        <f t="shared" si="318"/>
        <v/>
      </c>
      <c r="AM2279" s="389" t="str">
        <f t="shared" si="319"/>
        <v/>
      </c>
      <c r="AN2279" s="388" t="str">
        <f t="shared" si="320"/>
        <v/>
      </c>
      <c r="AO2279" s="389" t="str">
        <f t="shared" si="321"/>
        <v/>
      </c>
      <c r="AP2279" s="423"/>
      <c r="AQ2279" s="423"/>
      <c r="AR2279" s="431" t="e">
        <f>VLOOKUP($B2279,'acc names'!$C$2:$D$12102,2,FALSE)</f>
        <v>#N/A</v>
      </c>
      <c r="AS2279" s="431" t="e">
        <f>VLOOKUP($AQ2279,software!$A$1:$B$14605,2,FALSE)</f>
        <v>#N/A</v>
      </c>
      <c r="AT2279" s="423"/>
      <c r="AV2279" s="423"/>
    </row>
    <row r="2280" spans="1:48" ht="12.75" x14ac:dyDescent="0.2">
      <c r="A2280" s="101"/>
      <c r="B2280" s="42"/>
      <c r="C2280" s="142"/>
      <c r="D2280" s="143"/>
      <c r="E2280" s="107"/>
      <c r="F2280" s="46"/>
      <c r="G2280" s="46"/>
      <c r="H2280" s="46"/>
      <c r="I2280" s="46"/>
      <c r="J2280" s="46"/>
      <c r="K2280" s="46"/>
      <c r="L2280" s="139"/>
      <c r="M2280" s="41"/>
      <c r="N2280" s="45"/>
      <c r="O2280" s="47"/>
      <c r="P2280" s="43"/>
      <c r="Q2280" s="71" t="e">
        <f>VLOOKUP(N2280,'error categories'!$A$2:$D$54,4,FALSE)</f>
        <v>#N/A</v>
      </c>
      <c r="R2280" s="72" t="e">
        <f>VLOOKUP(N2280,'error categories'!$A$2:$D$54,3,FALSE)</f>
        <v>#N/A</v>
      </c>
      <c r="S2280" s="374"/>
      <c r="T2280" s="377"/>
      <c r="U2280" s="378">
        <f t="shared" si="315"/>
        <v>0</v>
      </c>
      <c r="V2280" s="379"/>
      <c r="W2280" s="380"/>
      <c r="X2280" s="380"/>
      <c r="Y2280" s="380"/>
      <c r="Z2280" s="379"/>
      <c r="AA2280" s="381"/>
      <c r="AB2280" s="379"/>
      <c r="AC2280" s="380"/>
      <c r="AD2280" s="382">
        <f t="shared" si="322"/>
        <v>0</v>
      </c>
      <c r="AE2280" s="383">
        <f t="shared" si="323"/>
        <v>0</v>
      </c>
      <c r="AF2280" s="379"/>
      <c r="AG2280" s="381"/>
      <c r="AH2280" s="379"/>
      <c r="AI2280" s="381"/>
      <c r="AJ2280" s="384" t="str">
        <f t="shared" si="316"/>
        <v/>
      </c>
      <c r="AK2280" s="385" t="str">
        <f t="shared" si="317"/>
        <v/>
      </c>
      <c r="AL2280" s="388" t="str">
        <f t="shared" si="318"/>
        <v/>
      </c>
      <c r="AM2280" s="389" t="str">
        <f t="shared" si="319"/>
        <v/>
      </c>
      <c r="AN2280" s="388" t="str">
        <f t="shared" si="320"/>
        <v/>
      </c>
      <c r="AO2280" s="389" t="str">
        <f t="shared" si="321"/>
        <v/>
      </c>
      <c r="AP2280" s="423"/>
      <c r="AQ2280" s="423"/>
      <c r="AR2280" s="431" t="e">
        <f>VLOOKUP($B2280,'acc names'!$C$2:$D$12102,2,FALSE)</f>
        <v>#N/A</v>
      </c>
      <c r="AS2280" s="431" t="e">
        <f>VLOOKUP($AQ2280,software!$A$1:$B$14605,2,FALSE)</f>
        <v>#N/A</v>
      </c>
      <c r="AT2280" s="423"/>
      <c r="AV2280" s="423"/>
    </row>
    <row r="2281" spans="1:48" ht="12.75" x14ac:dyDescent="0.2">
      <c r="A2281" s="101"/>
      <c r="B2281" s="42"/>
      <c r="C2281" s="142"/>
      <c r="D2281" s="143"/>
      <c r="E2281" s="107"/>
      <c r="F2281" s="46"/>
      <c r="G2281" s="46"/>
      <c r="H2281" s="46"/>
      <c r="I2281" s="46"/>
      <c r="J2281" s="46"/>
      <c r="K2281" s="46"/>
      <c r="L2281" s="139"/>
      <c r="M2281" s="41"/>
      <c r="N2281" s="45"/>
      <c r="O2281" s="47"/>
      <c r="P2281" s="43"/>
      <c r="Q2281" s="71" t="e">
        <f>VLOOKUP(N2281,'error categories'!$A$2:$D$54,4,FALSE)</f>
        <v>#N/A</v>
      </c>
      <c r="R2281" s="72" t="e">
        <f>VLOOKUP(N2281,'error categories'!$A$2:$D$54,3,FALSE)</f>
        <v>#N/A</v>
      </c>
      <c r="S2281" s="374"/>
      <c r="T2281" s="377"/>
      <c r="U2281" s="378">
        <f t="shared" si="315"/>
        <v>0</v>
      </c>
      <c r="V2281" s="390"/>
      <c r="W2281" s="391"/>
      <c r="X2281" s="380"/>
      <c r="Y2281" s="380"/>
      <c r="Z2281" s="390"/>
      <c r="AA2281" s="392"/>
      <c r="AB2281" s="393"/>
      <c r="AC2281" s="394"/>
      <c r="AD2281" s="382">
        <f t="shared" si="322"/>
        <v>0</v>
      </c>
      <c r="AE2281" s="383">
        <f t="shared" si="323"/>
        <v>0</v>
      </c>
      <c r="AF2281" s="379"/>
      <c r="AG2281" s="381"/>
      <c r="AH2281" s="379"/>
      <c r="AI2281" s="381"/>
      <c r="AJ2281" s="384" t="str">
        <f t="shared" si="316"/>
        <v/>
      </c>
      <c r="AK2281" s="385" t="str">
        <f t="shared" si="317"/>
        <v/>
      </c>
      <c r="AL2281" s="388" t="str">
        <f t="shared" si="318"/>
        <v/>
      </c>
      <c r="AM2281" s="389" t="str">
        <f t="shared" si="319"/>
        <v/>
      </c>
      <c r="AN2281" s="388" t="str">
        <f t="shared" si="320"/>
        <v/>
      </c>
      <c r="AO2281" s="389" t="str">
        <f t="shared" si="321"/>
        <v/>
      </c>
      <c r="AP2281" s="423"/>
      <c r="AQ2281" s="423"/>
      <c r="AR2281" s="431" t="e">
        <f>VLOOKUP($B2281,'acc names'!$C$2:$D$12102,2,FALSE)</f>
        <v>#N/A</v>
      </c>
      <c r="AS2281" s="431" t="e">
        <f>VLOOKUP($AQ2281,software!$A$1:$B$14605,2,FALSE)</f>
        <v>#N/A</v>
      </c>
      <c r="AT2281" s="423"/>
      <c r="AV2281" s="423"/>
    </row>
    <row r="2282" spans="1:48" ht="12.75" x14ac:dyDescent="0.2">
      <c r="A2282" s="101"/>
      <c r="B2282" s="42"/>
      <c r="C2282" s="142"/>
      <c r="D2282" s="143"/>
      <c r="E2282" s="107"/>
      <c r="F2282" s="46"/>
      <c r="G2282" s="46"/>
      <c r="H2282" s="46"/>
      <c r="I2282" s="46"/>
      <c r="J2282" s="46"/>
      <c r="K2282" s="46"/>
      <c r="L2282" s="139"/>
      <c r="M2282" s="41"/>
      <c r="N2282" s="45"/>
      <c r="O2282" s="47"/>
      <c r="P2282" s="43"/>
      <c r="Q2282" s="71" t="e">
        <f>VLOOKUP(N2282,'error categories'!$A$2:$D$54,4,FALSE)</f>
        <v>#N/A</v>
      </c>
      <c r="R2282" s="72" t="e">
        <f>VLOOKUP(N2282,'error categories'!$A$2:$D$54,3,FALSE)</f>
        <v>#N/A</v>
      </c>
      <c r="S2282" s="374"/>
      <c r="T2282" s="377"/>
      <c r="U2282" s="378">
        <f t="shared" si="315"/>
        <v>0</v>
      </c>
      <c r="V2282" s="379"/>
      <c r="W2282" s="380"/>
      <c r="X2282" s="380"/>
      <c r="Y2282" s="380"/>
      <c r="Z2282" s="379"/>
      <c r="AA2282" s="381"/>
      <c r="AB2282" s="379"/>
      <c r="AC2282" s="380"/>
      <c r="AD2282" s="382">
        <f t="shared" si="322"/>
        <v>0</v>
      </c>
      <c r="AE2282" s="383">
        <f t="shared" si="323"/>
        <v>0</v>
      </c>
      <c r="AF2282" s="379"/>
      <c r="AG2282" s="381"/>
      <c r="AH2282" s="379"/>
      <c r="AI2282" s="381"/>
      <c r="AJ2282" s="384" t="str">
        <f t="shared" si="316"/>
        <v/>
      </c>
      <c r="AK2282" s="385" t="str">
        <f t="shared" si="317"/>
        <v/>
      </c>
      <c r="AL2282" s="388" t="str">
        <f t="shared" si="318"/>
        <v/>
      </c>
      <c r="AM2282" s="389" t="str">
        <f t="shared" si="319"/>
        <v/>
      </c>
      <c r="AN2282" s="388" t="str">
        <f t="shared" si="320"/>
        <v/>
      </c>
      <c r="AO2282" s="389" t="str">
        <f t="shared" si="321"/>
        <v/>
      </c>
      <c r="AP2282" s="423"/>
      <c r="AQ2282" s="423"/>
      <c r="AR2282" s="431" t="e">
        <f>VLOOKUP($B2282,'acc names'!$C$2:$D$12102,2,FALSE)</f>
        <v>#N/A</v>
      </c>
      <c r="AS2282" s="431" t="e">
        <f>VLOOKUP($AQ2282,software!$A$1:$B$14605,2,FALSE)</f>
        <v>#N/A</v>
      </c>
      <c r="AT2282" s="423"/>
      <c r="AV2282" s="423"/>
    </row>
    <row r="2283" spans="1:48" ht="12.75" x14ac:dyDescent="0.2">
      <c r="A2283" s="101"/>
      <c r="B2283" s="42"/>
      <c r="C2283" s="142"/>
      <c r="D2283" s="143"/>
      <c r="E2283" s="107"/>
      <c r="F2283" s="46"/>
      <c r="G2283" s="46"/>
      <c r="H2283" s="46"/>
      <c r="I2283" s="46"/>
      <c r="J2283" s="46"/>
      <c r="K2283" s="46"/>
      <c r="L2283" s="139"/>
      <c r="M2283" s="41"/>
      <c r="N2283" s="45"/>
      <c r="O2283" s="47"/>
      <c r="P2283" s="43"/>
      <c r="Q2283" s="71" t="e">
        <f>VLOOKUP(N2283,'error categories'!$A$2:$D$54,4,FALSE)</f>
        <v>#N/A</v>
      </c>
      <c r="R2283" s="72" t="e">
        <f>VLOOKUP(N2283,'error categories'!$A$2:$D$54,3,FALSE)</f>
        <v>#N/A</v>
      </c>
      <c r="S2283" s="374"/>
      <c r="T2283" s="377"/>
      <c r="U2283" s="378">
        <f t="shared" si="315"/>
        <v>0</v>
      </c>
      <c r="V2283" s="379"/>
      <c r="W2283" s="380"/>
      <c r="X2283" s="380"/>
      <c r="Y2283" s="380"/>
      <c r="Z2283" s="379"/>
      <c r="AA2283" s="381"/>
      <c r="AB2283" s="379"/>
      <c r="AC2283" s="380"/>
      <c r="AD2283" s="382">
        <f t="shared" si="322"/>
        <v>0</v>
      </c>
      <c r="AE2283" s="383">
        <f t="shared" si="323"/>
        <v>0</v>
      </c>
      <c r="AF2283" s="379"/>
      <c r="AG2283" s="381"/>
      <c r="AH2283" s="379"/>
      <c r="AI2283" s="381"/>
      <c r="AJ2283" s="384" t="str">
        <f t="shared" si="316"/>
        <v/>
      </c>
      <c r="AK2283" s="385" t="str">
        <f t="shared" si="317"/>
        <v/>
      </c>
      <c r="AL2283" s="388" t="str">
        <f t="shared" si="318"/>
        <v/>
      </c>
      <c r="AM2283" s="389" t="str">
        <f t="shared" si="319"/>
        <v/>
      </c>
      <c r="AN2283" s="388" t="str">
        <f t="shared" si="320"/>
        <v/>
      </c>
      <c r="AO2283" s="389" t="str">
        <f t="shared" si="321"/>
        <v/>
      </c>
      <c r="AP2283" s="423"/>
      <c r="AQ2283" s="423"/>
      <c r="AR2283" s="431" t="e">
        <f>VLOOKUP($B2283,'acc names'!$C$2:$D$12102,2,FALSE)</f>
        <v>#N/A</v>
      </c>
      <c r="AS2283" s="431" t="e">
        <f>VLOOKUP($AQ2283,software!$A$1:$B$14605,2,FALSE)</f>
        <v>#N/A</v>
      </c>
      <c r="AT2283" s="423"/>
      <c r="AV2283" s="423"/>
    </row>
    <row r="2284" spans="1:48" ht="12.75" x14ac:dyDescent="0.2">
      <c r="A2284" s="101"/>
      <c r="B2284" s="42"/>
      <c r="C2284" s="142"/>
      <c r="D2284" s="143"/>
      <c r="E2284" s="107"/>
      <c r="F2284" s="46"/>
      <c r="G2284" s="46"/>
      <c r="H2284" s="46"/>
      <c r="I2284" s="46"/>
      <c r="J2284" s="46"/>
      <c r="K2284" s="46"/>
      <c r="L2284" s="139"/>
      <c r="M2284" s="41"/>
      <c r="N2284" s="45"/>
      <c r="O2284" s="47"/>
      <c r="P2284" s="43"/>
      <c r="Q2284" s="71" t="e">
        <f>VLOOKUP(N2284,'error categories'!$A$2:$D$54,4,FALSE)</f>
        <v>#N/A</v>
      </c>
      <c r="R2284" s="72" t="e">
        <f>VLOOKUP(N2284,'error categories'!$A$2:$D$54,3,FALSE)</f>
        <v>#N/A</v>
      </c>
      <c r="S2284" s="374"/>
      <c r="T2284" s="377"/>
      <c r="U2284" s="378">
        <f t="shared" si="315"/>
        <v>0</v>
      </c>
      <c r="V2284" s="379"/>
      <c r="W2284" s="380"/>
      <c r="X2284" s="380"/>
      <c r="Y2284" s="380"/>
      <c r="Z2284" s="379"/>
      <c r="AA2284" s="381"/>
      <c r="AB2284" s="379"/>
      <c r="AC2284" s="380"/>
      <c r="AD2284" s="382">
        <f t="shared" si="322"/>
        <v>0</v>
      </c>
      <c r="AE2284" s="383">
        <f t="shared" si="323"/>
        <v>0</v>
      </c>
      <c r="AF2284" s="379"/>
      <c r="AG2284" s="381"/>
      <c r="AH2284" s="379"/>
      <c r="AI2284" s="381"/>
      <c r="AJ2284" s="384" t="str">
        <f t="shared" si="316"/>
        <v/>
      </c>
      <c r="AK2284" s="385" t="str">
        <f t="shared" si="317"/>
        <v/>
      </c>
      <c r="AL2284" s="388" t="str">
        <f t="shared" si="318"/>
        <v/>
      </c>
      <c r="AM2284" s="389" t="str">
        <f t="shared" si="319"/>
        <v/>
      </c>
      <c r="AN2284" s="388" t="str">
        <f t="shared" si="320"/>
        <v/>
      </c>
      <c r="AO2284" s="389" t="str">
        <f t="shared" si="321"/>
        <v/>
      </c>
      <c r="AP2284" s="423"/>
      <c r="AQ2284" s="423"/>
      <c r="AR2284" s="431" t="e">
        <f>VLOOKUP($B2284,'acc names'!$C$2:$D$12102,2,FALSE)</f>
        <v>#N/A</v>
      </c>
      <c r="AS2284" s="431" t="e">
        <f>VLOOKUP($AQ2284,software!$A$1:$B$14605,2,FALSE)</f>
        <v>#N/A</v>
      </c>
      <c r="AT2284" s="423"/>
      <c r="AV2284" s="423"/>
    </row>
    <row r="2285" spans="1:48" ht="12.75" x14ac:dyDescent="0.2">
      <c r="A2285" s="101"/>
      <c r="B2285" s="42"/>
      <c r="C2285" s="142"/>
      <c r="D2285" s="143"/>
      <c r="E2285" s="107"/>
      <c r="F2285" s="46"/>
      <c r="G2285" s="46"/>
      <c r="H2285" s="46"/>
      <c r="I2285" s="46"/>
      <c r="J2285" s="46"/>
      <c r="K2285" s="46"/>
      <c r="L2285" s="139"/>
      <c r="M2285" s="41"/>
      <c r="N2285" s="45"/>
      <c r="O2285" s="47"/>
      <c r="P2285" s="43"/>
      <c r="Q2285" s="71" t="e">
        <f>VLOOKUP(N2285,'error categories'!$A$2:$D$54,4,FALSE)</f>
        <v>#N/A</v>
      </c>
      <c r="R2285" s="72" t="e">
        <f>VLOOKUP(N2285,'error categories'!$A$2:$D$54,3,FALSE)</f>
        <v>#N/A</v>
      </c>
      <c r="S2285" s="374"/>
      <c r="T2285" s="377"/>
      <c r="U2285" s="378">
        <f t="shared" si="315"/>
        <v>0</v>
      </c>
      <c r="V2285" s="390"/>
      <c r="W2285" s="391"/>
      <c r="X2285" s="380"/>
      <c r="Y2285" s="380"/>
      <c r="Z2285" s="390"/>
      <c r="AA2285" s="392"/>
      <c r="AB2285" s="393"/>
      <c r="AC2285" s="394"/>
      <c r="AD2285" s="382">
        <f t="shared" si="322"/>
        <v>0</v>
      </c>
      <c r="AE2285" s="383">
        <f t="shared" si="323"/>
        <v>0</v>
      </c>
      <c r="AF2285" s="379"/>
      <c r="AG2285" s="381"/>
      <c r="AH2285" s="379"/>
      <c r="AI2285" s="381"/>
      <c r="AJ2285" s="384" t="str">
        <f t="shared" si="316"/>
        <v/>
      </c>
      <c r="AK2285" s="385" t="str">
        <f t="shared" si="317"/>
        <v/>
      </c>
      <c r="AL2285" s="388" t="str">
        <f t="shared" si="318"/>
        <v/>
      </c>
      <c r="AM2285" s="389" t="str">
        <f t="shared" si="319"/>
        <v/>
      </c>
      <c r="AN2285" s="388" t="str">
        <f t="shared" si="320"/>
        <v/>
      </c>
      <c r="AO2285" s="389" t="str">
        <f t="shared" si="321"/>
        <v/>
      </c>
      <c r="AP2285" s="423"/>
      <c r="AQ2285" s="423"/>
      <c r="AR2285" s="431" t="e">
        <f>VLOOKUP($B2285,'acc names'!$C$2:$D$12102,2,FALSE)</f>
        <v>#N/A</v>
      </c>
      <c r="AS2285" s="431" t="e">
        <f>VLOOKUP($AQ2285,software!$A$1:$B$14605,2,FALSE)</f>
        <v>#N/A</v>
      </c>
      <c r="AT2285" s="423"/>
      <c r="AV2285" s="423"/>
    </row>
    <row r="2286" spans="1:48" ht="12.75" x14ac:dyDescent="0.2">
      <c r="A2286" s="101"/>
      <c r="B2286" s="42"/>
      <c r="C2286" s="142"/>
      <c r="D2286" s="143"/>
      <c r="E2286" s="107"/>
      <c r="F2286" s="46"/>
      <c r="G2286" s="46"/>
      <c r="H2286" s="46"/>
      <c r="I2286" s="46"/>
      <c r="J2286" s="46"/>
      <c r="K2286" s="46"/>
      <c r="L2286" s="139"/>
      <c r="M2286" s="41"/>
      <c r="N2286" s="45"/>
      <c r="O2286" s="47"/>
      <c r="P2286" s="43"/>
      <c r="Q2286" s="71" t="e">
        <f>VLOOKUP(N2286,'error categories'!$A$2:$D$54,4,FALSE)</f>
        <v>#N/A</v>
      </c>
      <c r="R2286" s="72" t="e">
        <f>VLOOKUP(N2286,'error categories'!$A$2:$D$54,3,FALSE)</f>
        <v>#N/A</v>
      </c>
      <c r="S2286" s="374"/>
      <c r="T2286" s="377"/>
      <c r="U2286" s="378">
        <f t="shared" si="315"/>
        <v>0</v>
      </c>
      <c r="V2286" s="390"/>
      <c r="W2286" s="391"/>
      <c r="X2286" s="380"/>
      <c r="Y2286" s="380"/>
      <c r="Z2286" s="390"/>
      <c r="AA2286" s="392"/>
      <c r="AB2286" s="393"/>
      <c r="AC2286" s="394"/>
      <c r="AD2286" s="382">
        <f t="shared" si="322"/>
        <v>0</v>
      </c>
      <c r="AE2286" s="383">
        <f t="shared" si="323"/>
        <v>0</v>
      </c>
      <c r="AF2286" s="379"/>
      <c r="AG2286" s="381"/>
      <c r="AH2286" s="379"/>
      <c r="AI2286" s="381"/>
      <c r="AJ2286" s="384" t="str">
        <f t="shared" si="316"/>
        <v/>
      </c>
      <c r="AK2286" s="385" t="str">
        <f t="shared" si="317"/>
        <v/>
      </c>
      <c r="AL2286" s="388" t="str">
        <f t="shared" si="318"/>
        <v/>
      </c>
      <c r="AM2286" s="389" t="str">
        <f t="shared" si="319"/>
        <v/>
      </c>
      <c r="AN2286" s="388" t="str">
        <f t="shared" si="320"/>
        <v/>
      </c>
      <c r="AO2286" s="389" t="str">
        <f t="shared" si="321"/>
        <v/>
      </c>
      <c r="AP2286" s="423"/>
      <c r="AQ2286" s="423"/>
      <c r="AR2286" s="431" t="e">
        <f>VLOOKUP($B2286,'acc names'!$C$2:$D$12102,2,FALSE)</f>
        <v>#N/A</v>
      </c>
      <c r="AS2286" s="431" t="e">
        <f>VLOOKUP($AQ2286,software!$A$1:$B$14605,2,FALSE)</f>
        <v>#N/A</v>
      </c>
      <c r="AT2286" s="423"/>
      <c r="AV2286" s="423"/>
    </row>
    <row r="2287" spans="1:48" ht="12.75" x14ac:dyDescent="0.2">
      <c r="A2287" s="101"/>
      <c r="B2287" s="42"/>
      <c r="C2287" s="142"/>
      <c r="D2287" s="143"/>
      <c r="E2287" s="107"/>
      <c r="F2287" s="46"/>
      <c r="G2287" s="46"/>
      <c r="H2287" s="46"/>
      <c r="I2287" s="46"/>
      <c r="J2287" s="46"/>
      <c r="K2287" s="46"/>
      <c r="L2287" s="139"/>
      <c r="M2287" s="41"/>
      <c r="N2287" s="45"/>
      <c r="O2287" s="47"/>
      <c r="P2287" s="43"/>
      <c r="Q2287" s="71" t="e">
        <f>VLOOKUP(N2287,'error categories'!$A$2:$D$54,4,FALSE)</f>
        <v>#N/A</v>
      </c>
      <c r="R2287" s="72" t="e">
        <f>VLOOKUP(N2287,'error categories'!$A$2:$D$54,3,FALSE)</f>
        <v>#N/A</v>
      </c>
      <c r="S2287" s="374"/>
      <c r="T2287" s="377"/>
      <c r="U2287" s="378">
        <f t="shared" si="315"/>
        <v>0</v>
      </c>
      <c r="V2287" s="390"/>
      <c r="W2287" s="391"/>
      <c r="X2287" s="380"/>
      <c r="Y2287" s="380"/>
      <c r="Z2287" s="390"/>
      <c r="AA2287" s="392"/>
      <c r="AB2287" s="393"/>
      <c r="AC2287" s="394"/>
      <c r="AD2287" s="382">
        <f t="shared" si="322"/>
        <v>0</v>
      </c>
      <c r="AE2287" s="383">
        <f t="shared" si="323"/>
        <v>0</v>
      </c>
      <c r="AF2287" s="379"/>
      <c r="AG2287" s="381"/>
      <c r="AH2287" s="379"/>
      <c r="AI2287" s="381"/>
      <c r="AJ2287" s="384" t="str">
        <f t="shared" si="316"/>
        <v/>
      </c>
      <c r="AK2287" s="385" t="str">
        <f t="shared" si="317"/>
        <v/>
      </c>
      <c r="AL2287" s="388" t="str">
        <f t="shared" si="318"/>
        <v/>
      </c>
      <c r="AM2287" s="389" t="str">
        <f t="shared" si="319"/>
        <v/>
      </c>
      <c r="AN2287" s="388" t="str">
        <f t="shared" si="320"/>
        <v/>
      </c>
      <c r="AO2287" s="389" t="str">
        <f t="shared" si="321"/>
        <v/>
      </c>
      <c r="AP2287" s="423"/>
      <c r="AQ2287" s="423"/>
      <c r="AR2287" s="431" t="e">
        <f>VLOOKUP($B2287,'acc names'!$C$2:$D$12102,2,FALSE)</f>
        <v>#N/A</v>
      </c>
      <c r="AS2287" s="431" t="e">
        <f>VLOOKUP($AQ2287,software!$A$1:$B$14605,2,FALSE)</f>
        <v>#N/A</v>
      </c>
      <c r="AT2287" s="423"/>
      <c r="AV2287" s="423"/>
    </row>
    <row r="2288" spans="1:48" ht="12.75" x14ac:dyDescent="0.2">
      <c r="A2288" s="101"/>
      <c r="B2288" s="42"/>
      <c r="C2288" s="142"/>
      <c r="D2288" s="143"/>
      <c r="E2288" s="107"/>
      <c r="F2288" s="46"/>
      <c r="G2288" s="46"/>
      <c r="H2288" s="46"/>
      <c r="I2288" s="46"/>
      <c r="J2288" s="46"/>
      <c r="K2288" s="46"/>
      <c r="L2288" s="139"/>
      <c r="M2288" s="41"/>
      <c r="N2288" s="45"/>
      <c r="O2288" s="47"/>
      <c r="P2288" s="43"/>
      <c r="Q2288" s="71" t="e">
        <f>VLOOKUP(N2288,'error categories'!$A$2:$D$54,4,FALSE)</f>
        <v>#N/A</v>
      </c>
      <c r="R2288" s="72" t="e">
        <f>VLOOKUP(N2288,'error categories'!$A$2:$D$54,3,FALSE)</f>
        <v>#N/A</v>
      </c>
      <c r="S2288" s="374"/>
      <c r="T2288" s="377"/>
      <c r="U2288" s="378">
        <f t="shared" si="315"/>
        <v>0</v>
      </c>
      <c r="V2288" s="379"/>
      <c r="W2288" s="380"/>
      <c r="X2288" s="380"/>
      <c r="Y2288" s="380"/>
      <c r="Z2288" s="379"/>
      <c r="AA2288" s="381"/>
      <c r="AB2288" s="379"/>
      <c r="AC2288" s="380"/>
      <c r="AD2288" s="382">
        <f t="shared" si="322"/>
        <v>0</v>
      </c>
      <c r="AE2288" s="383">
        <f t="shared" si="323"/>
        <v>0</v>
      </c>
      <c r="AF2288" s="379"/>
      <c r="AG2288" s="381"/>
      <c r="AH2288" s="379"/>
      <c r="AI2288" s="381"/>
      <c r="AJ2288" s="384" t="str">
        <f t="shared" si="316"/>
        <v/>
      </c>
      <c r="AK2288" s="385" t="str">
        <f t="shared" si="317"/>
        <v/>
      </c>
      <c r="AL2288" s="388" t="str">
        <f t="shared" si="318"/>
        <v/>
      </c>
      <c r="AM2288" s="389" t="str">
        <f t="shared" si="319"/>
        <v/>
      </c>
      <c r="AN2288" s="388" t="str">
        <f t="shared" si="320"/>
        <v/>
      </c>
      <c r="AO2288" s="389" t="str">
        <f t="shared" si="321"/>
        <v/>
      </c>
      <c r="AP2288" s="423"/>
      <c r="AQ2288" s="423"/>
      <c r="AR2288" s="431" t="e">
        <f>VLOOKUP($B2288,'acc names'!$C$2:$D$12102,2,FALSE)</f>
        <v>#N/A</v>
      </c>
      <c r="AS2288" s="431" t="e">
        <f>VLOOKUP($AQ2288,software!$A$1:$B$14605,2,FALSE)</f>
        <v>#N/A</v>
      </c>
      <c r="AT2288" s="423"/>
      <c r="AV2288" s="423"/>
    </row>
    <row r="2289" spans="1:48" ht="12.75" x14ac:dyDescent="0.2">
      <c r="A2289" s="101"/>
      <c r="B2289" s="42"/>
      <c r="C2289" s="142"/>
      <c r="D2289" s="143"/>
      <c r="E2289" s="107"/>
      <c r="F2289" s="46"/>
      <c r="G2289" s="46"/>
      <c r="H2289" s="46"/>
      <c r="I2289" s="46"/>
      <c r="J2289" s="46"/>
      <c r="K2289" s="46"/>
      <c r="L2289" s="139"/>
      <c r="M2289" s="41"/>
      <c r="N2289" s="45"/>
      <c r="O2289" s="47"/>
      <c r="P2289" s="43"/>
      <c r="Q2289" s="71" t="e">
        <f>VLOOKUP(N2289,'error categories'!$A$2:$D$54,4,FALSE)</f>
        <v>#N/A</v>
      </c>
      <c r="R2289" s="72" t="e">
        <f>VLOOKUP(N2289,'error categories'!$A$2:$D$54,3,FALSE)</f>
        <v>#N/A</v>
      </c>
      <c r="S2289" s="374"/>
      <c r="T2289" s="377"/>
      <c r="U2289" s="378">
        <f t="shared" si="315"/>
        <v>0</v>
      </c>
      <c r="V2289" s="379"/>
      <c r="W2289" s="380"/>
      <c r="X2289" s="380"/>
      <c r="Y2289" s="380"/>
      <c r="Z2289" s="379"/>
      <c r="AA2289" s="381"/>
      <c r="AB2289" s="379"/>
      <c r="AC2289" s="380"/>
      <c r="AD2289" s="382">
        <f t="shared" si="322"/>
        <v>0</v>
      </c>
      <c r="AE2289" s="383">
        <f t="shared" si="323"/>
        <v>0</v>
      </c>
      <c r="AF2289" s="379"/>
      <c r="AG2289" s="381"/>
      <c r="AH2289" s="379"/>
      <c r="AI2289" s="381"/>
      <c r="AJ2289" s="384" t="str">
        <f t="shared" si="316"/>
        <v/>
      </c>
      <c r="AK2289" s="385" t="str">
        <f t="shared" si="317"/>
        <v/>
      </c>
      <c r="AL2289" s="388" t="str">
        <f t="shared" si="318"/>
        <v/>
      </c>
      <c r="AM2289" s="389" t="str">
        <f t="shared" si="319"/>
        <v/>
      </c>
      <c r="AN2289" s="388" t="str">
        <f t="shared" si="320"/>
        <v/>
      </c>
      <c r="AO2289" s="389" t="str">
        <f t="shared" si="321"/>
        <v/>
      </c>
      <c r="AP2289" s="423"/>
      <c r="AQ2289" s="423"/>
      <c r="AR2289" s="431" t="e">
        <f>VLOOKUP($B2289,'acc names'!$C$2:$D$12102,2,FALSE)</f>
        <v>#N/A</v>
      </c>
      <c r="AS2289" s="431" t="e">
        <f>VLOOKUP($AQ2289,software!$A$1:$B$14605,2,FALSE)</f>
        <v>#N/A</v>
      </c>
      <c r="AT2289" s="423"/>
      <c r="AV2289" s="423"/>
    </row>
    <row r="2290" spans="1:48" ht="12.75" x14ac:dyDescent="0.2">
      <c r="A2290" s="101"/>
      <c r="B2290" s="42"/>
      <c r="C2290" s="142"/>
      <c r="D2290" s="143"/>
      <c r="E2290" s="107"/>
      <c r="F2290" s="46"/>
      <c r="G2290" s="46"/>
      <c r="H2290" s="46"/>
      <c r="I2290" s="46"/>
      <c r="J2290" s="46"/>
      <c r="K2290" s="46"/>
      <c r="L2290" s="139"/>
      <c r="M2290" s="41"/>
      <c r="N2290" s="45"/>
      <c r="O2290" s="47"/>
      <c r="P2290" s="43"/>
      <c r="Q2290" s="71" t="e">
        <f>VLOOKUP(N2290,'error categories'!$A$2:$D$54,4,FALSE)</f>
        <v>#N/A</v>
      </c>
      <c r="R2290" s="72" t="e">
        <f>VLOOKUP(N2290,'error categories'!$A$2:$D$54,3,FALSE)</f>
        <v>#N/A</v>
      </c>
      <c r="S2290" s="374"/>
      <c r="T2290" s="377"/>
      <c r="U2290" s="378">
        <f t="shared" si="315"/>
        <v>0</v>
      </c>
      <c r="V2290" s="379"/>
      <c r="W2290" s="380"/>
      <c r="X2290" s="380"/>
      <c r="Y2290" s="380"/>
      <c r="Z2290" s="379"/>
      <c r="AA2290" s="381"/>
      <c r="AB2290" s="379"/>
      <c r="AC2290" s="380"/>
      <c r="AD2290" s="382">
        <f t="shared" si="322"/>
        <v>0</v>
      </c>
      <c r="AE2290" s="383">
        <f t="shared" si="323"/>
        <v>0</v>
      </c>
      <c r="AF2290" s="379"/>
      <c r="AG2290" s="381"/>
      <c r="AH2290" s="379"/>
      <c r="AI2290" s="381"/>
      <c r="AJ2290" s="384" t="str">
        <f t="shared" si="316"/>
        <v/>
      </c>
      <c r="AK2290" s="385" t="str">
        <f t="shared" si="317"/>
        <v/>
      </c>
      <c r="AL2290" s="388" t="str">
        <f t="shared" si="318"/>
        <v/>
      </c>
      <c r="AM2290" s="389" t="str">
        <f t="shared" si="319"/>
        <v/>
      </c>
      <c r="AN2290" s="388" t="str">
        <f t="shared" si="320"/>
        <v/>
      </c>
      <c r="AO2290" s="389" t="str">
        <f t="shared" si="321"/>
        <v/>
      </c>
      <c r="AP2290" s="423"/>
      <c r="AQ2290" s="423"/>
      <c r="AR2290" s="431" t="e">
        <f>VLOOKUP($B2290,'acc names'!$C$2:$D$12102,2,FALSE)</f>
        <v>#N/A</v>
      </c>
      <c r="AS2290" s="431" t="e">
        <f>VLOOKUP($AQ2290,software!$A$1:$B$14605,2,FALSE)</f>
        <v>#N/A</v>
      </c>
      <c r="AT2290" s="423"/>
      <c r="AV2290" s="423"/>
    </row>
    <row r="2291" spans="1:48" ht="12.75" x14ac:dyDescent="0.2">
      <c r="A2291" s="101"/>
      <c r="B2291" s="42"/>
      <c r="C2291" s="142"/>
      <c r="D2291" s="143"/>
      <c r="E2291" s="107"/>
      <c r="F2291" s="46"/>
      <c r="G2291" s="46"/>
      <c r="H2291" s="46"/>
      <c r="I2291" s="46"/>
      <c r="J2291" s="46"/>
      <c r="K2291" s="46"/>
      <c r="L2291" s="139"/>
      <c r="M2291" s="41"/>
      <c r="N2291" s="45"/>
      <c r="O2291" s="47"/>
      <c r="P2291" s="43"/>
      <c r="Q2291" s="71" t="e">
        <f>VLOOKUP(N2291,'error categories'!$A$2:$D$54,4,FALSE)</f>
        <v>#N/A</v>
      </c>
      <c r="R2291" s="72" t="e">
        <f>VLOOKUP(N2291,'error categories'!$A$2:$D$54,3,FALSE)</f>
        <v>#N/A</v>
      </c>
      <c r="S2291" s="374"/>
      <c r="T2291" s="377"/>
      <c r="U2291" s="378">
        <f t="shared" si="315"/>
        <v>0</v>
      </c>
      <c r="V2291" s="379"/>
      <c r="W2291" s="380"/>
      <c r="X2291" s="380"/>
      <c r="Y2291" s="380"/>
      <c r="Z2291" s="379"/>
      <c r="AA2291" s="381"/>
      <c r="AB2291" s="379"/>
      <c r="AC2291" s="380"/>
      <c r="AD2291" s="382">
        <f t="shared" si="322"/>
        <v>0</v>
      </c>
      <c r="AE2291" s="383">
        <f t="shared" si="323"/>
        <v>0</v>
      </c>
      <c r="AF2291" s="379"/>
      <c r="AG2291" s="381"/>
      <c r="AH2291" s="379"/>
      <c r="AI2291" s="381"/>
      <c r="AJ2291" s="384" t="str">
        <f t="shared" si="316"/>
        <v/>
      </c>
      <c r="AK2291" s="385" t="str">
        <f t="shared" si="317"/>
        <v/>
      </c>
      <c r="AL2291" s="388" t="str">
        <f t="shared" si="318"/>
        <v/>
      </c>
      <c r="AM2291" s="389" t="str">
        <f t="shared" si="319"/>
        <v/>
      </c>
      <c r="AN2291" s="388" t="str">
        <f t="shared" si="320"/>
        <v/>
      </c>
      <c r="AO2291" s="389" t="str">
        <f t="shared" si="321"/>
        <v/>
      </c>
      <c r="AP2291" s="423"/>
      <c r="AQ2291" s="423"/>
      <c r="AR2291" s="431" t="e">
        <f>VLOOKUP($B2291,'acc names'!$C$2:$D$12102,2,FALSE)</f>
        <v>#N/A</v>
      </c>
      <c r="AS2291" s="431" t="e">
        <f>VLOOKUP($AQ2291,software!$A$1:$B$14605,2,FALSE)</f>
        <v>#N/A</v>
      </c>
      <c r="AT2291" s="423"/>
      <c r="AV2291" s="423"/>
    </row>
    <row r="2292" spans="1:48" ht="12.75" x14ac:dyDescent="0.2">
      <c r="A2292" s="101"/>
      <c r="B2292" s="42"/>
      <c r="C2292" s="142"/>
      <c r="D2292" s="143"/>
      <c r="E2292" s="107"/>
      <c r="F2292" s="46"/>
      <c r="G2292" s="46"/>
      <c r="H2292" s="46"/>
      <c r="I2292" s="46"/>
      <c r="J2292" s="46"/>
      <c r="K2292" s="46"/>
      <c r="L2292" s="139"/>
      <c r="M2292" s="41"/>
      <c r="N2292" s="45"/>
      <c r="O2292" s="47"/>
      <c r="P2292" s="43"/>
      <c r="Q2292" s="71" t="e">
        <f>VLOOKUP(N2292,'error categories'!$A$2:$D$54,4,FALSE)</f>
        <v>#N/A</v>
      </c>
      <c r="R2292" s="72" t="e">
        <f>VLOOKUP(N2292,'error categories'!$A$2:$D$54,3,FALSE)</f>
        <v>#N/A</v>
      </c>
      <c r="S2292" s="374"/>
      <c r="T2292" s="377"/>
      <c r="U2292" s="378">
        <f t="shared" si="315"/>
        <v>0</v>
      </c>
      <c r="V2292" s="379"/>
      <c r="W2292" s="380"/>
      <c r="X2292" s="380"/>
      <c r="Y2292" s="380"/>
      <c r="Z2292" s="379"/>
      <c r="AA2292" s="381"/>
      <c r="AB2292" s="379"/>
      <c r="AC2292" s="380"/>
      <c r="AD2292" s="382">
        <f t="shared" si="322"/>
        <v>0</v>
      </c>
      <c r="AE2292" s="383">
        <f t="shared" si="323"/>
        <v>0</v>
      </c>
      <c r="AF2292" s="379"/>
      <c r="AG2292" s="381"/>
      <c r="AH2292" s="379"/>
      <c r="AI2292" s="381"/>
      <c r="AJ2292" s="384" t="str">
        <f t="shared" si="316"/>
        <v/>
      </c>
      <c r="AK2292" s="385" t="str">
        <f t="shared" si="317"/>
        <v/>
      </c>
      <c r="AL2292" s="388" t="str">
        <f t="shared" si="318"/>
        <v/>
      </c>
      <c r="AM2292" s="389" t="str">
        <f t="shared" si="319"/>
        <v/>
      </c>
      <c r="AN2292" s="388" t="str">
        <f t="shared" si="320"/>
        <v/>
      </c>
      <c r="AO2292" s="389" t="str">
        <f t="shared" si="321"/>
        <v/>
      </c>
      <c r="AP2292" s="423"/>
      <c r="AQ2292" s="423"/>
      <c r="AR2292" s="431" t="e">
        <f>VLOOKUP($B2292,'acc names'!$C$2:$D$12102,2,FALSE)</f>
        <v>#N/A</v>
      </c>
      <c r="AS2292" s="431" t="e">
        <f>VLOOKUP($AQ2292,software!$A$1:$B$14605,2,FALSE)</f>
        <v>#N/A</v>
      </c>
      <c r="AT2292" s="423"/>
      <c r="AV2292" s="423"/>
    </row>
    <row r="2293" spans="1:48" ht="12.75" x14ac:dyDescent="0.2">
      <c r="A2293" s="101"/>
      <c r="B2293" s="42"/>
      <c r="C2293" s="142"/>
      <c r="D2293" s="143"/>
      <c r="E2293" s="107"/>
      <c r="F2293" s="46"/>
      <c r="G2293" s="46"/>
      <c r="H2293" s="46"/>
      <c r="I2293" s="46"/>
      <c r="J2293" s="46"/>
      <c r="K2293" s="46"/>
      <c r="L2293" s="139"/>
      <c r="M2293" s="41"/>
      <c r="N2293" s="45"/>
      <c r="O2293" s="47"/>
      <c r="P2293" s="43"/>
      <c r="Q2293" s="71" t="e">
        <f>VLOOKUP(N2293,'error categories'!$A$2:$D$54,4,FALSE)</f>
        <v>#N/A</v>
      </c>
      <c r="R2293" s="72" t="e">
        <f>VLOOKUP(N2293,'error categories'!$A$2:$D$54,3,FALSE)</f>
        <v>#N/A</v>
      </c>
      <c r="S2293" s="374"/>
      <c r="T2293" s="377"/>
      <c r="U2293" s="378">
        <f t="shared" si="315"/>
        <v>0</v>
      </c>
      <c r="V2293" s="379"/>
      <c r="W2293" s="380"/>
      <c r="X2293" s="380"/>
      <c r="Y2293" s="380"/>
      <c r="Z2293" s="379"/>
      <c r="AA2293" s="381"/>
      <c r="AB2293" s="379"/>
      <c r="AC2293" s="380"/>
      <c r="AD2293" s="382">
        <f t="shared" si="322"/>
        <v>0</v>
      </c>
      <c r="AE2293" s="383">
        <f t="shared" si="323"/>
        <v>0</v>
      </c>
      <c r="AF2293" s="379"/>
      <c r="AG2293" s="381"/>
      <c r="AH2293" s="379"/>
      <c r="AI2293" s="381"/>
      <c r="AJ2293" s="384" t="str">
        <f t="shared" si="316"/>
        <v/>
      </c>
      <c r="AK2293" s="385" t="str">
        <f t="shared" si="317"/>
        <v/>
      </c>
      <c r="AL2293" s="388" t="str">
        <f t="shared" si="318"/>
        <v/>
      </c>
      <c r="AM2293" s="389" t="str">
        <f t="shared" si="319"/>
        <v/>
      </c>
      <c r="AN2293" s="388" t="str">
        <f t="shared" si="320"/>
        <v/>
      </c>
      <c r="AO2293" s="389" t="str">
        <f t="shared" si="321"/>
        <v/>
      </c>
      <c r="AP2293" s="423"/>
      <c r="AQ2293" s="423"/>
      <c r="AR2293" s="431" t="e">
        <f>VLOOKUP($B2293,'acc names'!$C$2:$D$12102,2,FALSE)</f>
        <v>#N/A</v>
      </c>
      <c r="AS2293" s="431" t="e">
        <f>VLOOKUP($AQ2293,software!$A$1:$B$14605,2,FALSE)</f>
        <v>#N/A</v>
      </c>
      <c r="AT2293" s="423"/>
      <c r="AV2293" s="423"/>
    </row>
    <row r="2294" spans="1:48" ht="12.75" x14ac:dyDescent="0.2">
      <c r="A2294" s="101"/>
      <c r="B2294" s="42"/>
      <c r="C2294" s="142"/>
      <c r="D2294" s="143"/>
      <c r="E2294" s="107"/>
      <c r="F2294" s="46"/>
      <c r="G2294" s="46"/>
      <c r="H2294" s="46"/>
      <c r="I2294" s="46"/>
      <c r="J2294" s="46"/>
      <c r="K2294" s="46"/>
      <c r="L2294" s="139"/>
      <c r="M2294" s="41"/>
      <c r="N2294" s="45"/>
      <c r="O2294" s="47"/>
      <c r="P2294" s="43"/>
      <c r="Q2294" s="71" t="e">
        <f>VLOOKUP(N2294,'error categories'!$A$2:$D$54,4,FALSE)</f>
        <v>#N/A</v>
      </c>
      <c r="R2294" s="72" t="e">
        <f>VLOOKUP(N2294,'error categories'!$A$2:$D$54,3,FALSE)</f>
        <v>#N/A</v>
      </c>
      <c r="S2294" s="374"/>
      <c r="T2294" s="377"/>
      <c r="U2294" s="378">
        <f t="shared" si="315"/>
        <v>0</v>
      </c>
      <c r="V2294" s="390"/>
      <c r="W2294" s="391"/>
      <c r="X2294" s="380"/>
      <c r="Y2294" s="380"/>
      <c r="Z2294" s="390"/>
      <c r="AA2294" s="392"/>
      <c r="AB2294" s="393"/>
      <c r="AC2294" s="394"/>
      <c r="AD2294" s="382">
        <f t="shared" si="322"/>
        <v>0</v>
      </c>
      <c r="AE2294" s="383">
        <f t="shared" si="323"/>
        <v>0</v>
      </c>
      <c r="AF2294" s="379"/>
      <c r="AG2294" s="381"/>
      <c r="AH2294" s="379"/>
      <c r="AI2294" s="381"/>
      <c r="AJ2294" s="384" t="str">
        <f t="shared" si="316"/>
        <v/>
      </c>
      <c r="AK2294" s="385" t="str">
        <f t="shared" si="317"/>
        <v/>
      </c>
      <c r="AL2294" s="388" t="str">
        <f t="shared" si="318"/>
        <v/>
      </c>
      <c r="AM2294" s="389" t="str">
        <f t="shared" si="319"/>
        <v/>
      </c>
      <c r="AN2294" s="388" t="str">
        <f t="shared" si="320"/>
        <v/>
      </c>
      <c r="AO2294" s="389" t="str">
        <f t="shared" si="321"/>
        <v/>
      </c>
      <c r="AP2294" s="423"/>
      <c r="AQ2294" s="423"/>
      <c r="AR2294" s="431" t="e">
        <f>VLOOKUP($B2294,'acc names'!$C$2:$D$12102,2,FALSE)</f>
        <v>#N/A</v>
      </c>
      <c r="AS2294" s="431" t="e">
        <f>VLOOKUP($AQ2294,software!$A$1:$B$14605,2,FALSE)</f>
        <v>#N/A</v>
      </c>
      <c r="AT2294" s="423"/>
      <c r="AV2294" s="423"/>
    </row>
    <row r="2295" spans="1:48" ht="12.75" x14ac:dyDescent="0.2">
      <c r="A2295" s="101"/>
      <c r="B2295" s="42"/>
      <c r="C2295" s="142"/>
      <c r="D2295" s="143"/>
      <c r="E2295" s="107"/>
      <c r="F2295" s="46"/>
      <c r="G2295" s="46"/>
      <c r="H2295" s="46"/>
      <c r="I2295" s="46"/>
      <c r="J2295" s="46"/>
      <c r="K2295" s="46"/>
      <c r="L2295" s="139"/>
      <c r="M2295" s="41"/>
      <c r="N2295" s="45"/>
      <c r="O2295" s="47"/>
      <c r="P2295" s="43"/>
      <c r="Q2295" s="71" t="e">
        <f>VLOOKUP(N2295,'error categories'!$A$2:$D$54,4,FALSE)</f>
        <v>#N/A</v>
      </c>
      <c r="R2295" s="72" t="e">
        <f>VLOOKUP(N2295,'error categories'!$A$2:$D$54,3,FALSE)</f>
        <v>#N/A</v>
      </c>
      <c r="S2295" s="374"/>
      <c r="T2295" s="377"/>
      <c r="U2295" s="378">
        <f t="shared" si="315"/>
        <v>0</v>
      </c>
      <c r="V2295" s="390"/>
      <c r="W2295" s="391"/>
      <c r="X2295" s="380"/>
      <c r="Y2295" s="380"/>
      <c r="Z2295" s="390"/>
      <c r="AA2295" s="392"/>
      <c r="AB2295" s="393"/>
      <c r="AC2295" s="394"/>
      <c r="AD2295" s="382">
        <f t="shared" si="322"/>
        <v>0</v>
      </c>
      <c r="AE2295" s="383">
        <f t="shared" si="323"/>
        <v>0</v>
      </c>
      <c r="AF2295" s="379"/>
      <c r="AG2295" s="381"/>
      <c r="AH2295" s="379"/>
      <c r="AI2295" s="381"/>
      <c r="AJ2295" s="384" t="str">
        <f t="shared" si="316"/>
        <v/>
      </c>
      <c r="AK2295" s="385" t="str">
        <f t="shared" si="317"/>
        <v/>
      </c>
      <c r="AL2295" s="388" t="str">
        <f t="shared" si="318"/>
        <v/>
      </c>
      <c r="AM2295" s="389" t="str">
        <f t="shared" si="319"/>
        <v/>
      </c>
      <c r="AN2295" s="388" t="str">
        <f t="shared" si="320"/>
        <v/>
      </c>
      <c r="AO2295" s="389" t="str">
        <f t="shared" si="321"/>
        <v/>
      </c>
      <c r="AP2295" s="423"/>
      <c r="AQ2295" s="423"/>
      <c r="AR2295" s="431" t="e">
        <f>VLOOKUP($B2295,'acc names'!$C$2:$D$12102,2,FALSE)</f>
        <v>#N/A</v>
      </c>
      <c r="AS2295" s="431" t="e">
        <f>VLOOKUP($AQ2295,software!$A$1:$B$14605,2,FALSE)</f>
        <v>#N/A</v>
      </c>
      <c r="AT2295" s="423"/>
      <c r="AV2295" s="423"/>
    </row>
    <row r="2296" spans="1:48" ht="12.75" x14ac:dyDescent="0.2">
      <c r="A2296" s="101"/>
      <c r="B2296" s="42"/>
      <c r="C2296" s="142"/>
      <c r="D2296" s="143"/>
      <c r="E2296" s="107"/>
      <c r="F2296" s="46"/>
      <c r="G2296" s="46"/>
      <c r="H2296" s="46"/>
      <c r="I2296" s="46"/>
      <c r="J2296" s="46"/>
      <c r="K2296" s="46"/>
      <c r="L2296" s="139"/>
      <c r="M2296" s="41"/>
      <c r="N2296" s="45"/>
      <c r="O2296" s="47"/>
      <c r="P2296" s="43"/>
      <c r="Q2296" s="71" t="e">
        <f>VLOOKUP(N2296,'error categories'!$A$2:$D$54,4,FALSE)</f>
        <v>#N/A</v>
      </c>
      <c r="R2296" s="72" t="e">
        <f>VLOOKUP(N2296,'error categories'!$A$2:$D$54,3,FALSE)</f>
        <v>#N/A</v>
      </c>
      <c r="S2296" s="374"/>
      <c r="T2296" s="377"/>
      <c r="U2296" s="378">
        <f t="shared" si="315"/>
        <v>0</v>
      </c>
      <c r="V2296" s="379"/>
      <c r="W2296" s="380"/>
      <c r="X2296" s="380"/>
      <c r="Y2296" s="380"/>
      <c r="Z2296" s="379"/>
      <c r="AA2296" s="381"/>
      <c r="AB2296" s="379"/>
      <c r="AC2296" s="380"/>
      <c r="AD2296" s="382">
        <f t="shared" si="322"/>
        <v>0</v>
      </c>
      <c r="AE2296" s="383">
        <f t="shared" si="323"/>
        <v>0</v>
      </c>
      <c r="AF2296" s="379"/>
      <c r="AG2296" s="381"/>
      <c r="AH2296" s="379"/>
      <c r="AI2296" s="381"/>
      <c r="AJ2296" s="384" t="str">
        <f t="shared" si="316"/>
        <v/>
      </c>
      <c r="AK2296" s="385" t="str">
        <f t="shared" si="317"/>
        <v/>
      </c>
      <c r="AL2296" s="388" t="str">
        <f t="shared" si="318"/>
        <v/>
      </c>
      <c r="AM2296" s="389" t="str">
        <f t="shared" si="319"/>
        <v/>
      </c>
      <c r="AN2296" s="388" t="str">
        <f t="shared" si="320"/>
        <v/>
      </c>
      <c r="AO2296" s="389" t="str">
        <f t="shared" si="321"/>
        <v/>
      </c>
      <c r="AP2296" s="423"/>
      <c r="AQ2296" s="423"/>
      <c r="AR2296" s="431" t="e">
        <f>VLOOKUP($B2296,'acc names'!$C$2:$D$12102,2,FALSE)</f>
        <v>#N/A</v>
      </c>
      <c r="AS2296" s="431" t="e">
        <f>VLOOKUP($AQ2296,software!$A$1:$B$14605,2,FALSE)</f>
        <v>#N/A</v>
      </c>
      <c r="AT2296" s="423"/>
      <c r="AV2296" s="423"/>
    </row>
    <row r="2297" spans="1:48" ht="12.75" x14ac:dyDescent="0.2">
      <c r="A2297" s="101"/>
      <c r="B2297" s="42"/>
      <c r="C2297" s="142"/>
      <c r="D2297" s="143"/>
      <c r="E2297" s="107"/>
      <c r="F2297" s="46"/>
      <c r="G2297" s="46"/>
      <c r="H2297" s="46"/>
      <c r="I2297" s="46"/>
      <c r="J2297" s="46"/>
      <c r="K2297" s="46"/>
      <c r="L2297" s="139"/>
      <c r="M2297" s="41"/>
      <c r="N2297" s="45"/>
      <c r="O2297" s="47"/>
      <c r="P2297" s="43"/>
      <c r="Q2297" s="71" t="e">
        <f>VLOOKUP(N2297,'error categories'!$A$2:$D$54,4,FALSE)</f>
        <v>#N/A</v>
      </c>
      <c r="R2297" s="72" t="e">
        <f>VLOOKUP(N2297,'error categories'!$A$2:$D$54,3,FALSE)</f>
        <v>#N/A</v>
      </c>
      <c r="S2297" s="374"/>
      <c r="T2297" s="377"/>
      <c r="U2297" s="378">
        <f t="shared" si="315"/>
        <v>0</v>
      </c>
      <c r="V2297" s="390"/>
      <c r="W2297" s="391"/>
      <c r="X2297" s="380"/>
      <c r="Y2297" s="380"/>
      <c r="Z2297" s="390"/>
      <c r="AA2297" s="392"/>
      <c r="AB2297" s="393"/>
      <c r="AC2297" s="394"/>
      <c r="AD2297" s="382">
        <f t="shared" si="322"/>
        <v>0</v>
      </c>
      <c r="AE2297" s="383">
        <f t="shared" si="323"/>
        <v>0</v>
      </c>
      <c r="AF2297" s="379"/>
      <c r="AG2297" s="381"/>
      <c r="AH2297" s="379"/>
      <c r="AI2297" s="381"/>
      <c r="AJ2297" s="384" t="str">
        <f t="shared" si="316"/>
        <v/>
      </c>
      <c r="AK2297" s="385" t="str">
        <f t="shared" si="317"/>
        <v/>
      </c>
      <c r="AL2297" s="388" t="str">
        <f t="shared" si="318"/>
        <v/>
      </c>
      <c r="AM2297" s="389" t="str">
        <f t="shared" si="319"/>
        <v/>
      </c>
      <c r="AN2297" s="388" t="str">
        <f t="shared" si="320"/>
        <v/>
      </c>
      <c r="AO2297" s="389" t="str">
        <f t="shared" si="321"/>
        <v/>
      </c>
      <c r="AP2297" s="423"/>
      <c r="AQ2297" s="423"/>
      <c r="AR2297" s="431" t="e">
        <f>VLOOKUP($B2297,'acc names'!$C$2:$D$12102,2,FALSE)</f>
        <v>#N/A</v>
      </c>
      <c r="AS2297" s="431" t="e">
        <f>VLOOKUP($AQ2297,software!$A$1:$B$14605,2,FALSE)</f>
        <v>#N/A</v>
      </c>
      <c r="AT2297" s="423"/>
      <c r="AV2297" s="423"/>
    </row>
    <row r="2298" spans="1:48" ht="12.75" x14ac:dyDescent="0.2">
      <c r="A2298" s="101"/>
      <c r="B2298" s="42"/>
      <c r="C2298" s="142"/>
      <c r="D2298" s="143"/>
      <c r="E2298" s="107"/>
      <c r="F2298" s="46"/>
      <c r="G2298" s="46"/>
      <c r="H2298" s="46"/>
      <c r="I2298" s="46"/>
      <c r="J2298" s="46"/>
      <c r="K2298" s="46"/>
      <c r="L2298" s="139"/>
      <c r="M2298" s="41"/>
      <c r="N2298" s="45"/>
      <c r="O2298" s="47"/>
      <c r="P2298" s="43"/>
      <c r="Q2298" s="71" t="e">
        <f>VLOOKUP(N2298,'error categories'!$A$2:$D$54,4,FALSE)</f>
        <v>#N/A</v>
      </c>
      <c r="R2298" s="72" t="e">
        <f>VLOOKUP(N2298,'error categories'!$A$2:$D$54,3,FALSE)</f>
        <v>#N/A</v>
      </c>
      <c r="S2298" s="374"/>
      <c r="T2298" s="377"/>
      <c r="U2298" s="378">
        <f t="shared" si="315"/>
        <v>0</v>
      </c>
      <c r="V2298" s="379"/>
      <c r="W2298" s="380"/>
      <c r="X2298" s="380"/>
      <c r="Y2298" s="380"/>
      <c r="Z2298" s="379"/>
      <c r="AA2298" s="381"/>
      <c r="AB2298" s="379"/>
      <c r="AC2298" s="380"/>
      <c r="AD2298" s="382">
        <f t="shared" si="322"/>
        <v>0</v>
      </c>
      <c r="AE2298" s="383">
        <f t="shared" si="323"/>
        <v>0</v>
      </c>
      <c r="AF2298" s="379"/>
      <c r="AG2298" s="381"/>
      <c r="AH2298" s="379"/>
      <c r="AI2298" s="381"/>
      <c r="AJ2298" s="384" t="str">
        <f t="shared" si="316"/>
        <v/>
      </c>
      <c r="AK2298" s="385" t="str">
        <f t="shared" si="317"/>
        <v/>
      </c>
      <c r="AL2298" s="388" t="str">
        <f t="shared" si="318"/>
        <v/>
      </c>
      <c r="AM2298" s="389" t="str">
        <f t="shared" si="319"/>
        <v/>
      </c>
      <c r="AN2298" s="388" t="str">
        <f t="shared" si="320"/>
        <v/>
      </c>
      <c r="AO2298" s="389" t="str">
        <f t="shared" si="321"/>
        <v/>
      </c>
      <c r="AP2298" s="423"/>
      <c r="AQ2298" s="423"/>
      <c r="AR2298" s="431" t="e">
        <f>VLOOKUP($B2298,'acc names'!$C$2:$D$12102,2,FALSE)</f>
        <v>#N/A</v>
      </c>
      <c r="AS2298" s="431" t="e">
        <f>VLOOKUP($AQ2298,software!$A$1:$B$14605,2,FALSE)</f>
        <v>#N/A</v>
      </c>
      <c r="AT2298" s="423"/>
      <c r="AV2298" s="423"/>
    </row>
    <row r="2299" spans="1:48" ht="12.75" x14ac:dyDescent="0.2">
      <c r="A2299" s="101"/>
      <c r="B2299" s="42"/>
      <c r="C2299" s="142"/>
      <c r="D2299" s="143"/>
      <c r="E2299" s="107"/>
      <c r="F2299" s="46"/>
      <c r="G2299" s="46"/>
      <c r="H2299" s="46"/>
      <c r="I2299" s="46"/>
      <c r="J2299" s="46"/>
      <c r="K2299" s="46"/>
      <c r="L2299" s="139"/>
      <c r="M2299" s="41"/>
      <c r="N2299" s="45"/>
      <c r="O2299" s="47"/>
      <c r="P2299" s="43"/>
      <c r="Q2299" s="71" t="e">
        <f>VLOOKUP(N2299,'error categories'!$A$2:$D$54,4,FALSE)</f>
        <v>#N/A</v>
      </c>
      <c r="R2299" s="72" t="e">
        <f>VLOOKUP(N2299,'error categories'!$A$2:$D$54,3,FALSE)</f>
        <v>#N/A</v>
      </c>
      <c r="S2299" s="374"/>
      <c r="T2299" s="377"/>
      <c r="U2299" s="378">
        <f t="shared" si="315"/>
        <v>0</v>
      </c>
      <c r="V2299" s="379"/>
      <c r="W2299" s="380"/>
      <c r="X2299" s="380"/>
      <c r="Y2299" s="380"/>
      <c r="Z2299" s="379"/>
      <c r="AA2299" s="381"/>
      <c r="AB2299" s="379"/>
      <c r="AC2299" s="380"/>
      <c r="AD2299" s="382">
        <f t="shared" si="322"/>
        <v>0</v>
      </c>
      <c r="AE2299" s="383">
        <f t="shared" si="323"/>
        <v>0</v>
      </c>
      <c r="AF2299" s="379"/>
      <c r="AG2299" s="381"/>
      <c r="AH2299" s="379"/>
      <c r="AI2299" s="381"/>
      <c r="AJ2299" s="384" t="str">
        <f t="shared" si="316"/>
        <v/>
      </c>
      <c r="AK2299" s="385" t="str">
        <f t="shared" si="317"/>
        <v/>
      </c>
      <c r="AL2299" s="388" t="str">
        <f t="shared" si="318"/>
        <v/>
      </c>
      <c r="AM2299" s="389" t="str">
        <f t="shared" si="319"/>
        <v/>
      </c>
      <c r="AN2299" s="388" t="str">
        <f t="shared" si="320"/>
        <v/>
      </c>
      <c r="AO2299" s="389" t="str">
        <f t="shared" si="321"/>
        <v/>
      </c>
      <c r="AP2299" s="423"/>
      <c r="AQ2299" s="423"/>
      <c r="AR2299" s="431" t="e">
        <f>VLOOKUP($B2299,'acc names'!$C$2:$D$12102,2,FALSE)</f>
        <v>#N/A</v>
      </c>
      <c r="AS2299" s="431" t="e">
        <f>VLOOKUP($AQ2299,software!$A$1:$B$14605,2,FALSE)</f>
        <v>#N/A</v>
      </c>
      <c r="AT2299" s="423"/>
      <c r="AV2299" s="423"/>
    </row>
    <row r="2300" spans="1:48" ht="12.75" x14ac:dyDescent="0.2">
      <c r="A2300" s="101"/>
      <c r="B2300" s="42"/>
      <c r="C2300" s="142"/>
      <c r="D2300" s="143"/>
      <c r="E2300" s="107"/>
      <c r="F2300" s="46"/>
      <c r="G2300" s="46"/>
      <c r="H2300" s="46"/>
      <c r="I2300" s="46"/>
      <c r="J2300" s="46"/>
      <c r="K2300" s="46"/>
      <c r="L2300" s="139"/>
      <c r="M2300" s="41"/>
      <c r="N2300" s="45"/>
      <c r="O2300" s="47"/>
      <c r="P2300" s="43"/>
      <c r="Q2300" s="71" t="e">
        <f>VLOOKUP(N2300,'error categories'!$A$2:$D$54,4,FALSE)</f>
        <v>#N/A</v>
      </c>
      <c r="R2300" s="72" t="e">
        <f>VLOOKUP(N2300,'error categories'!$A$2:$D$54,3,FALSE)</f>
        <v>#N/A</v>
      </c>
      <c r="S2300" s="374"/>
      <c r="T2300" s="377"/>
      <c r="U2300" s="378">
        <f t="shared" si="315"/>
        <v>0</v>
      </c>
      <c r="V2300" s="379"/>
      <c r="W2300" s="380"/>
      <c r="X2300" s="380"/>
      <c r="Y2300" s="380"/>
      <c r="Z2300" s="379"/>
      <c r="AA2300" s="381"/>
      <c r="AB2300" s="379"/>
      <c r="AC2300" s="380"/>
      <c r="AD2300" s="382">
        <f t="shared" si="322"/>
        <v>0</v>
      </c>
      <c r="AE2300" s="383">
        <f t="shared" si="323"/>
        <v>0</v>
      </c>
      <c r="AF2300" s="379"/>
      <c r="AG2300" s="381"/>
      <c r="AH2300" s="379"/>
      <c r="AI2300" s="381"/>
      <c r="AJ2300" s="384" t="str">
        <f t="shared" si="316"/>
        <v/>
      </c>
      <c r="AK2300" s="385" t="str">
        <f t="shared" si="317"/>
        <v/>
      </c>
      <c r="AL2300" s="388" t="str">
        <f t="shared" si="318"/>
        <v/>
      </c>
      <c r="AM2300" s="389" t="str">
        <f t="shared" si="319"/>
        <v/>
      </c>
      <c r="AN2300" s="388" t="str">
        <f t="shared" si="320"/>
        <v/>
      </c>
      <c r="AO2300" s="389" t="str">
        <f t="shared" si="321"/>
        <v/>
      </c>
      <c r="AP2300" s="423"/>
      <c r="AQ2300" s="423"/>
      <c r="AR2300" s="431" t="e">
        <f>VLOOKUP($B2300,'acc names'!$C$2:$D$12102,2,FALSE)</f>
        <v>#N/A</v>
      </c>
      <c r="AS2300" s="431" t="e">
        <f>VLOOKUP($AQ2300,software!$A$1:$B$14605,2,FALSE)</f>
        <v>#N/A</v>
      </c>
      <c r="AT2300" s="423"/>
      <c r="AV2300" s="423"/>
    </row>
    <row r="2301" spans="1:48" ht="12.75" x14ac:dyDescent="0.2">
      <c r="A2301" s="101"/>
      <c r="B2301" s="42"/>
      <c r="C2301" s="142"/>
      <c r="D2301" s="143"/>
      <c r="E2301" s="107"/>
      <c r="F2301" s="46"/>
      <c r="G2301" s="46"/>
      <c r="H2301" s="46"/>
      <c r="I2301" s="46"/>
      <c r="J2301" s="46"/>
      <c r="K2301" s="46"/>
      <c r="L2301" s="139"/>
      <c r="M2301" s="41"/>
      <c r="N2301" s="45"/>
      <c r="O2301" s="47"/>
      <c r="P2301" s="43"/>
      <c r="Q2301" s="71" t="e">
        <f>VLOOKUP(N2301,'error categories'!$A$2:$D$54,4,FALSE)</f>
        <v>#N/A</v>
      </c>
      <c r="R2301" s="72" t="e">
        <f>VLOOKUP(N2301,'error categories'!$A$2:$D$54,3,FALSE)</f>
        <v>#N/A</v>
      </c>
      <c r="S2301" s="374"/>
      <c r="T2301" s="377"/>
      <c r="U2301" s="378">
        <f t="shared" si="315"/>
        <v>0</v>
      </c>
      <c r="V2301" s="390"/>
      <c r="W2301" s="391"/>
      <c r="X2301" s="380"/>
      <c r="Y2301" s="380"/>
      <c r="Z2301" s="390"/>
      <c r="AA2301" s="392"/>
      <c r="AB2301" s="393"/>
      <c r="AC2301" s="394"/>
      <c r="AD2301" s="382">
        <f t="shared" si="322"/>
        <v>0</v>
      </c>
      <c r="AE2301" s="383">
        <f t="shared" si="323"/>
        <v>0</v>
      </c>
      <c r="AF2301" s="379"/>
      <c r="AG2301" s="381"/>
      <c r="AH2301" s="379"/>
      <c r="AI2301" s="381"/>
      <c r="AJ2301" s="384" t="str">
        <f t="shared" si="316"/>
        <v/>
      </c>
      <c r="AK2301" s="385" t="str">
        <f t="shared" si="317"/>
        <v/>
      </c>
      <c r="AL2301" s="388" t="str">
        <f t="shared" si="318"/>
        <v/>
      </c>
      <c r="AM2301" s="389" t="str">
        <f t="shared" si="319"/>
        <v/>
      </c>
      <c r="AN2301" s="388" t="str">
        <f t="shared" si="320"/>
        <v/>
      </c>
      <c r="AO2301" s="389" t="str">
        <f t="shared" si="321"/>
        <v/>
      </c>
      <c r="AP2301" s="423"/>
      <c r="AQ2301" s="423"/>
      <c r="AR2301" s="431" t="e">
        <f>VLOOKUP($B2301,'acc names'!$C$2:$D$12102,2,FALSE)</f>
        <v>#N/A</v>
      </c>
      <c r="AS2301" s="431" t="e">
        <f>VLOOKUP($AQ2301,software!$A$1:$B$14605,2,FALSE)</f>
        <v>#N/A</v>
      </c>
      <c r="AT2301" s="423"/>
      <c r="AV2301" s="423"/>
    </row>
    <row r="2302" spans="1:48" ht="12.75" x14ac:dyDescent="0.2">
      <c r="A2302" s="101"/>
      <c r="B2302" s="42"/>
      <c r="C2302" s="142"/>
      <c r="D2302" s="143"/>
      <c r="E2302" s="107"/>
      <c r="F2302" s="46"/>
      <c r="G2302" s="46"/>
      <c r="H2302" s="46"/>
      <c r="I2302" s="46"/>
      <c r="J2302" s="46"/>
      <c r="K2302" s="46"/>
      <c r="L2302" s="139"/>
      <c r="M2302" s="41"/>
      <c r="N2302" s="45"/>
      <c r="O2302" s="47"/>
      <c r="P2302" s="43"/>
      <c r="Q2302" s="71" t="e">
        <f>VLOOKUP(N2302,'error categories'!$A$2:$D$54,4,FALSE)</f>
        <v>#N/A</v>
      </c>
      <c r="R2302" s="72" t="e">
        <f>VLOOKUP(N2302,'error categories'!$A$2:$D$54,3,FALSE)</f>
        <v>#N/A</v>
      </c>
      <c r="S2302" s="374"/>
      <c r="T2302" s="377"/>
      <c r="U2302" s="378">
        <f t="shared" si="315"/>
        <v>0</v>
      </c>
      <c r="V2302" s="390"/>
      <c r="W2302" s="391"/>
      <c r="X2302" s="380"/>
      <c r="Y2302" s="380"/>
      <c r="Z2302" s="390"/>
      <c r="AA2302" s="392"/>
      <c r="AB2302" s="393"/>
      <c r="AC2302" s="394"/>
      <c r="AD2302" s="382">
        <f t="shared" si="322"/>
        <v>0</v>
      </c>
      <c r="AE2302" s="383">
        <f t="shared" si="323"/>
        <v>0</v>
      </c>
      <c r="AF2302" s="379"/>
      <c r="AG2302" s="381"/>
      <c r="AH2302" s="379"/>
      <c r="AI2302" s="381"/>
      <c r="AJ2302" s="384" t="str">
        <f t="shared" si="316"/>
        <v/>
      </c>
      <c r="AK2302" s="385" t="str">
        <f t="shared" si="317"/>
        <v/>
      </c>
      <c r="AL2302" s="388" t="str">
        <f t="shared" si="318"/>
        <v/>
      </c>
      <c r="AM2302" s="389" t="str">
        <f t="shared" si="319"/>
        <v/>
      </c>
      <c r="AN2302" s="388" t="str">
        <f t="shared" si="320"/>
        <v/>
      </c>
      <c r="AO2302" s="389" t="str">
        <f t="shared" si="321"/>
        <v/>
      </c>
      <c r="AP2302" s="423"/>
      <c r="AQ2302" s="423"/>
      <c r="AR2302" s="431" t="e">
        <f>VLOOKUP($B2302,'acc names'!$C$2:$D$12102,2,FALSE)</f>
        <v>#N/A</v>
      </c>
      <c r="AS2302" s="431" t="e">
        <f>VLOOKUP($AQ2302,software!$A$1:$B$14605,2,FALSE)</f>
        <v>#N/A</v>
      </c>
      <c r="AT2302" s="423"/>
      <c r="AV2302" s="423"/>
    </row>
    <row r="2303" spans="1:48" ht="12.75" x14ac:dyDescent="0.2">
      <c r="A2303" s="101"/>
      <c r="B2303" s="42"/>
      <c r="C2303" s="142"/>
      <c r="D2303" s="143"/>
      <c r="E2303" s="107"/>
      <c r="F2303" s="46"/>
      <c r="G2303" s="46"/>
      <c r="H2303" s="46"/>
      <c r="I2303" s="46"/>
      <c r="J2303" s="46"/>
      <c r="K2303" s="46"/>
      <c r="L2303" s="139"/>
      <c r="M2303" s="41"/>
      <c r="N2303" s="45"/>
      <c r="O2303" s="47"/>
      <c r="P2303" s="43"/>
      <c r="Q2303" s="71" t="e">
        <f>VLOOKUP(N2303,'error categories'!$A$2:$D$54,4,FALSE)</f>
        <v>#N/A</v>
      </c>
      <c r="R2303" s="72" t="e">
        <f>VLOOKUP(N2303,'error categories'!$A$2:$D$54,3,FALSE)</f>
        <v>#N/A</v>
      </c>
      <c r="S2303" s="374"/>
      <c r="T2303" s="377"/>
      <c r="U2303" s="378">
        <f t="shared" si="315"/>
        <v>0</v>
      </c>
      <c r="V2303" s="379"/>
      <c r="W2303" s="380"/>
      <c r="X2303" s="380"/>
      <c r="Y2303" s="380"/>
      <c r="Z2303" s="379"/>
      <c r="AA2303" s="381"/>
      <c r="AB2303" s="379"/>
      <c r="AC2303" s="380"/>
      <c r="AD2303" s="382">
        <f t="shared" si="322"/>
        <v>0</v>
      </c>
      <c r="AE2303" s="383">
        <f t="shared" si="323"/>
        <v>0</v>
      </c>
      <c r="AF2303" s="379"/>
      <c r="AG2303" s="381"/>
      <c r="AH2303" s="379"/>
      <c r="AI2303" s="381"/>
      <c r="AJ2303" s="384" t="str">
        <f t="shared" si="316"/>
        <v/>
      </c>
      <c r="AK2303" s="385" t="str">
        <f t="shared" si="317"/>
        <v/>
      </c>
      <c r="AL2303" s="388" t="str">
        <f t="shared" si="318"/>
        <v/>
      </c>
      <c r="AM2303" s="389" t="str">
        <f t="shared" si="319"/>
        <v/>
      </c>
      <c r="AN2303" s="388" t="str">
        <f t="shared" si="320"/>
        <v/>
      </c>
      <c r="AO2303" s="389" t="str">
        <f t="shared" si="321"/>
        <v/>
      </c>
      <c r="AP2303" s="423"/>
      <c r="AQ2303" s="423"/>
      <c r="AR2303" s="431" t="e">
        <f>VLOOKUP($B2303,'acc names'!$C$2:$D$12102,2,FALSE)</f>
        <v>#N/A</v>
      </c>
      <c r="AS2303" s="431" t="e">
        <f>VLOOKUP($AQ2303,software!$A$1:$B$14605,2,FALSE)</f>
        <v>#N/A</v>
      </c>
      <c r="AT2303" s="423"/>
      <c r="AV2303" s="423"/>
    </row>
    <row r="2304" spans="1:48" ht="12.75" x14ac:dyDescent="0.2">
      <c r="A2304" s="101"/>
      <c r="B2304" s="42"/>
      <c r="C2304" s="142"/>
      <c r="D2304" s="143"/>
      <c r="E2304" s="107"/>
      <c r="F2304" s="46"/>
      <c r="G2304" s="46"/>
      <c r="H2304" s="46"/>
      <c r="I2304" s="46"/>
      <c r="J2304" s="46"/>
      <c r="K2304" s="46"/>
      <c r="L2304" s="139"/>
      <c r="M2304" s="41"/>
      <c r="N2304" s="45"/>
      <c r="O2304" s="47"/>
      <c r="P2304" s="43"/>
      <c r="Q2304" s="71" t="e">
        <f>VLOOKUP(N2304,'error categories'!$A$2:$D$54,4,FALSE)</f>
        <v>#N/A</v>
      </c>
      <c r="R2304" s="72" t="e">
        <f>VLOOKUP(N2304,'error categories'!$A$2:$D$54,3,FALSE)</f>
        <v>#N/A</v>
      </c>
      <c r="S2304" s="374"/>
      <c r="T2304" s="377"/>
      <c r="U2304" s="378">
        <f t="shared" si="315"/>
        <v>0</v>
      </c>
      <c r="V2304" s="390"/>
      <c r="W2304" s="391"/>
      <c r="X2304" s="380"/>
      <c r="Y2304" s="380"/>
      <c r="Z2304" s="390"/>
      <c r="AA2304" s="392"/>
      <c r="AB2304" s="393"/>
      <c r="AC2304" s="394"/>
      <c r="AD2304" s="382">
        <f t="shared" si="322"/>
        <v>0</v>
      </c>
      <c r="AE2304" s="383">
        <f t="shared" si="323"/>
        <v>0</v>
      </c>
      <c r="AF2304" s="379"/>
      <c r="AG2304" s="381"/>
      <c r="AH2304" s="379"/>
      <c r="AI2304" s="381"/>
      <c r="AJ2304" s="384" t="str">
        <f t="shared" si="316"/>
        <v/>
      </c>
      <c r="AK2304" s="385" t="str">
        <f t="shared" si="317"/>
        <v/>
      </c>
      <c r="AL2304" s="388" t="str">
        <f t="shared" si="318"/>
        <v/>
      </c>
      <c r="AM2304" s="389" t="str">
        <f t="shared" si="319"/>
        <v/>
      </c>
      <c r="AN2304" s="388" t="str">
        <f t="shared" si="320"/>
        <v/>
      </c>
      <c r="AO2304" s="389" t="str">
        <f t="shared" si="321"/>
        <v/>
      </c>
      <c r="AP2304" s="423"/>
      <c r="AQ2304" s="423"/>
      <c r="AR2304" s="431" t="e">
        <f>VLOOKUP($B2304,'acc names'!$C$2:$D$12102,2,FALSE)</f>
        <v>#N/A</v>
      </c>
      <c r="AS2304" s="431" t="e">
        <f>VLOOKUP($AQ2304,software!$A$1:$B$14605,2,FALSE)</f>
        <v>#N/A</v>
      </c>
      <c r="AT2304" s="423"/>
      <c r="AV2304" s="423"/>
    </row>
    <row r="2305" spans="1:48" ht="12.75" x14ac:dyDescent="0.2">
      <c r="A2305" s="101"/>
      <c r="B2305" s="42"/>
      <c r="C2305" s="142"/>
      <c r="D2305" s="143"/>
      <c r="E2305" s="107"/>
      <c r="F2305" s="46"/>
      <c r="G2305" s="46"/>
      <c r="H2305" s="46"/>
      <c r="I2305" s="46"/>
      <c r="J2305" s="46"/>
      <c r="K2305" s="46"/>
      <c r="L2305" s="139"/>
      <c r="M2305" s="41"/>
      <c r="N2305" s="45"/>
      <c r="O2305" s="47"/>
      <c r="P2305" s="43"/>
      <c r="Q2305" s="71" t="e">
        <f>VLOOKUP(N2305,'error categories'!$A$2:$D$54,4,FALSE)</f>
        <v>#N/A</v>
      </c>
      <c r="R2305" s="72" t="e">
        <f>VLOOKUP(N2305,'error categories'!$A$2:$D$54,3,FALSE)</f>
        <v>#N/A</v>
      </c>
      <c r="S2305" s="374"/>
      <c r="T2305" s="377"/>
      <c r="U2305" s="378">
        <f t="shared" si="315"/>
        <v>0</v>
      </c>
      <c r="V2305" s="390"/>
      <c r="W2305" s="391"/>
      <c r="X2305" s="380"/>
      <c r="Y2305" s="380"/>
      <c r="Z2305" s="390"/>
      <c r="AA2305" s="392"/>
      <c r="AB2305" s="393"/>
      <c r="AC2305" s="394"/>
      <c r="AD2305" s="382">
        <f t="shared" si="322"/>
        <v>0</v>
      </c>
      <c r="AE2305" s="383">
        <f t="shared" si="323"/>
        <v>0</v>
      </c>
      <c r="AF2305" s="379"/>
      <c r="AG2305" s="381"/>
      <c r="AH2305" s="379"/>
      <c r="AI2305" s="381"/>
      <c r="AJ2305" s="384" t="str">
        <f t="shared" si="316"/>
        <v/>
      </c>
      <c r="AK2305" s="385" t="str">
        <f t="shared" si="317"/>
        <v/>
      </c>
      <c r="AL2305" s="388" t="str">
        <f t="shared" si="318"/>
        <v/>
      </c>
      <c r="AM2305" s="389" t="str">
        <f t="shared" si="319"/>
        <v/>
      </c>
      <c r="AN2305" s="388" t="str">
        <f t="shared" si="320"/>
        <v/>
      </c>
      <c r="AO2305" s="389" t="str">
        <f t="shared" si="321"/>
        <v/>
      </c>
      <c r="AP2305" s="423"/>
      <c r="AQ2305" s="423"/>
      <c r="AR2305" s="431" t="e">
        <f>VLOOKUP($B2305,'acc names'!$C$2:$D$12102,2,FALSE)</f>
        <v>#N/A</v>
      </c>
      <c r="AS2305" s="431" t="e">
        <f>VLOOKUP($AQ2305,software!$A$1:$B$14605,2,FALSE)</f>
        <v>#N/A</v>
      </c>
      <c r="AT2305" s="423"/>
      <c r="AV2305" s="423"/>
    </row>
    <row r="2306" spans="1:48" ht="12.75" x14ac:dyDescent="0.2">
      <c r="A2306" s="101"/>
      <c r="B2306" s="42"/>
      <c r="C2306" s="142"/>
      <c r="D2306" s="143"/>
      <c r="E2306" s="107"/>
      <c r="F2306" s="46"/>
      <c r="G2306" s="46"/>
      <c r="H2306" s="46"/>
      <c r="I2306" s="46"/>
      <c r="J2306" s="46"/>
      <c r="K2306" s="46"/>
      <c r="L2306" s="139"/>
      <c r="M2306" s="41"/>
      <c r="N2306" s="45"/>
      <c r="O2306" s="47"/>
      <c r="P2306" s="43"/>
      <c r="Q2306" s="71" t="e">
        <f>VLOOKUP(N2306,'error categories'!$A$2:$D$54,4,FALSE)</f>
        <v>#N/A</v>
      </c>
      <c r="R2306" s="72" t="e">
        <f>VLOOKUP(N2306,'error categories'!$A$2:$D$54,3,FALSE)</f>
        <v>#N/A</v>
      </c>
      <c r="S2306" s="374"/>
      <c r="T2306" s="377"/>
      <c r="U2306" s="378">
        <f t="shared" si="315"/>
        <v>0</v>
      </c>
      <c r="V2306" s="379"/>
      <c r="W2306" s="380"/>
      <c r="X2306" s="380"/>
      <c r="Y2306" s="380"/>
      <c r="Z2306" s="379"/>
      <c r="AA2306" s="381"/>
      <c r="AB2306" s="379"/>
      <c r="AC2306" s="380"/>
      <c r="AD2306" s="382">
        <f t="shared" si="322"/>
        <v>0</v>
      </c>
      <c r="AE2306" s="383">
        <f t="shared" si="323"/>
        <v>0</v>
      </c>
      <c r="AF2306" s="379"/>
      <c r="AG2306" s="381"/>
      <c r="AH2306" s="379"/>
      <c r="AI2306" s="381"/>
      <c r="AJ2306" s="384" t="str">
        <f t="shared" si="316"/>
        <v/>
      </c>
      <c r="AK2306" s="385" t="str">
        <f t="shared" si="317"/>
        <v/>
      </c>
      <c r="AL2306" s="388" t="str">
        <f t="shared" si="318"/>
        <v/>
      </c>
      <c r="AM2306" s="389" t="str">
        <f t="shared" si="319"/>
        <v/>
      </c>
      <c r="AN2306" s="388" t="str">
        <f t="shared" si="320"/>
        <v/>
      </c>
      <c r="AO2306" s="389" t="str">
        <f t="shared" si="321"/>
        <v/>
      </c>
      <c r="AP2306" s="423"/>
      <c r="AQ2306" s="423"/>
      <c r="AR2306" s="431" t="e">
        <f>VLOOKUP($B2306,'acc names'!$C$2:$D$12102,2,FALSE)</f>
        <v>#N/A</v>
      </c>
      <c r="AS2306" s="431" t="e">
        <f>VLOOKUP($AQ2306,software!$A$1:$B$14605,2,FALSE)</f>
        <v>#N/A</v>
      </c>
      <c r="AT2306" s="423"/>
      <c r="AV2306" s="423"/>
    </row>
    <row r="2307" spans="1:48" ht="12.75" x14ac:dyDescent="0.2">
      <c r="A2307" s="101"/>
      <c r="B2307" s="42"/>
      <c r="C2307" s="142"/>
      <c r="D2307" s="143"/>
      <c r="E2307" s="107"/>
      <c r="F2307" s="46"/>
      <c r="G2307" s="46"/>
      <c r="H2307" s="46"/>
      <c r="I2307" s="46"/>
      <c r="J2307" s="46"/>
      <c r="K2307" s="46"/>
      <c r="L2307" s="139"/>
      <c r="M2307" s="41"/>
      <c r="N2307" s="45"/>
      <c r="O2307" s="47"/>
      <c r="P2307" s="43"/>
      <c r="Q2307" s="71" t="e">
        <f>VLOOKUP(N2307,'error categories'!$A$2:$D$54,4,FALSE)</f>
        <v>#N/A</v>
      </c>
      <c r="R2307" s="72" t="e">
        <f>VLOOKUP(N2307,'error categories'!$A$2:$D$54,3,FALSE)</f>
        <v>#N/A</v>
      </c>
      <c r="S2307" s="374"/>
      <c r="T2307" s="377"/>
      <c r="U2307" s="378">
        <f t="shared" si="315"/>
        <v>0</v>
      </c>
      <c r="V2307" s="390"/>
      <c r="W2307" s="391"/>
      <c r="X2307" s="380"/>
      <c r="Y2307" s="380"/>
      <c r="Z2307" s="390"/>
      <c r="AA2307" s="392"/>
      <c r="AB2307" s="393"/>
      <c r="AC2307" s="394"/>
      <c r="AD2307" s="382">
        <f t="shared" si="322"/>
        <v>0</v>
      </c>
      <c r="AE2307" s="383">
        <f t="shared" si="323"/>
        <v>0</v>
      </c>
      <c r="AF2307" s="379"/>
      <c r="AG2307" s="381"/>
      <c r="AH2307" s="379"/>
      <c r="AI2307" s="381"/>
      <c r="AJ2307" s="384" t="str">
        <f t="shared" si="316"/>
        <v/>
      </c>
      <c r="AK2307" s="385" t="str">
        <f t="shared" si="317"/>
        <v/>
      </c>
      <c r="AL2307" s="388" t="str">
        <f t="shared" si="318"/>
        <v/>
      </c>
      <c r="AM2307" s="389" t="str">
        <f t="shared" si="319"/>
        <v/>
      </c>
      <c r="AN2307" s="388" t="str">
        <f t="shared" si="320"/>
        <v/>
      </c>
      <c r="AO2307" s="389" t="str">
        <f t="shared" si="321"/>
        <v/>
      </c>
      <c r="AP2307" s="423"/>
      <c r="AQ2307" s="423"/>
      <c r="AR2307" s="431" t="e">
        <f>VLOOKUP($B2307,'acc names'!$C$2:$D$12102,2,FALSE)</f>
        <v>#N/A</v>
      </c>
      <c r="AS2307" s="431" t="e">
        <f>VLOOKUP($AQ2307,software!$A$1:$B$14605,2,FALSE)</f>
        <v>#N/A</v>
      </c>
      <c r="AT2307" s="423"/>
      <c r="AV2307" s="423"/>
    </row>
    <row r="2308" spans="1:48" ht="12.75" x14ac:dyDescent="0.2">
      <c r="A2308" s="101"/>
      <c r="B2308" s="42"/>
      <c r="C2308" s="142"/>
      <c r="D2308" s="143"/>
      <c r="E2308" s="107"/>
      <c r="F2308" s="46"/>
      <c r="G2308" s="46"/>
      <c r="H2308" s="46"/>
      <c r="I2308" s="46"/>
      <c r="J2308" s="46"/>
      <c r="K2308" s="46"/>
      <c r="L2308" s="139"/>
      <c r="M2308" s="41"/>
      <c r="N2308" s="45"/>
      <c r="O2308" s="47"/>
      <c r="P2308" s="43"/>
      <c r="Q2308" s="71" t="e">
        <f>VLOOKUP(N2308,'error categories'!$A$2:$D$54,4,FALSE)</f>
        <v>#N/A</v>
      </c>
      <c r="R2308" s="72" t="e">
        <f>VLOOKUP(N2308,'error categories'!$A$2:$D$54,3,FALSE)</f>
        <v>#N/A</v>
      </c>
      <c r="S2308" s="374"/>
      <c r="T2308" s="377"/>
      <c r="U2308" s="378">
        <f t="shared" ref="U2308:U2371" si="324">S2308-T2308</f>
        <v>0</v>
      </c>
      <c r="V2308" s="390"/>
      <c r="W2308" s="391"/>
      <c r="X2308" s="380"/>
      <c r="Y2308" s="380"/>
      <c r="Z2308" s="390"/>
      <c r="AA2308" s="392"/>
      <c r="AB2308" s="393"/>
      <c r="AC2308" s="394"/>
      <c r="AD2308" s="382">
        <f t="shared" si="322"/>
        <v>0</v>
      </c>
      <c r="AE2308" s="383">
        <f t="shared" si="323"/>
        <v>0</v>
      </c>
      <c r="AF2308" s="379"/>
      <c r="AG2308" s="381"/>
      <c r="AH2308" s="379"/>
      <c r="AI2308" s="381"/>
      <c r="AJ2308" s="384" t="str">
        <f t="shared" ref="AJ2308:AJ2371" si="325">IF(E2308="","",IF(AND(U2308=1,(Y2308+AA2308+AD2308+AE2308+AG2308+AI2308)=0),"VU",Y2308+AA2308+AD2308+AE2308+AG2308+AI2308))</f>
        <v/>
      </c>
      <c r="AK2308" s="385" t="str">
        <f t="shared" si="317"/>
        <v/>
      </c>
      <c r="AL2308" s="388" t="str">
        <f t="shared" si="318"/>
        <v/>
      </c>
      <c r="AM2308" s="389" t="str">
        <f t="shared" si="319"/>
        <v/>
      </c>
      <c r="AN2308" s="388" t="str">
        <f t="shared" si="320"/>
        <v/>
      </c>
      <c r="AO2308" s="389" t="str">
        <f t="shared" si="321"/>
        <v/>
      </c>
      <c r="AP2308" s="423"/>
      <c r="AQ2308" s="423"/>
      <c r="AR2308" s="431" t="e">
        <f>VLOOKUP($B2308,'acc names'!$C$2:$D$12102,2,FALSE)</f>
        <v>#N/A</v>
      </c>
      <c r="AS2308" s="431" t="e">
        <f>VLOOKUP($AQ2308,software!$A$1:$B$14605,2,FALSE)</f>
        <v>#N/A</v>
      </c>
      <c r="AT2308" s="423"/>
      <c r="AV2308" s="423"/>
    </row>
    <row r="2309" spans="1:48" ht="12.75" x14ac:dyDescent="0.2">
      <c r="A2309" s="101"/>
      <c r="B2309" s="42"/>
      <c r="C2309" s="142"/>
      <c r="D2309" s="143"/>
      <c r="E2309" s="107"/>
      <c r="F2309" s="46"/>
      <c r="G2309" s="46"/>
      <c r="H2309" s="46"/>
      <c r="I2309" s="46"/>
      <c r="J2309" s="46"/>
      <c r="K2309" s="46"/>
      <c r="L2309" s="139"/>
      <c r="M2309" s="41"/>
      <c r="N2309" s="45"/>
      <c r="O2309" s="47"/>
      <c r="P2309" s="43"/>
      <c r="Q2309" s="71" t="e">
        <f>VLOOKUP(N2309,'error categories'!$A$2:$D$54,4,FALSE)</f>
        <v>#N/A</v>
      </c>
      <c r="R2309" s="72" t="e">
        <f>VLOOKUP(N2309,'error categories'!$A$2:$D$54,3,FALSE)</f>
        <v>#N/A</v>
      </c>
      <c r="S2309" s="374"/>
      <c r="T2309" s="377"/>
      <c r="U2309" s="378">
        <f t="shared" si="324"/>
        <v>0</v>
      </c>
      <c r="V2309" s="379"/>
      <c r="W2309" s="380"/>
      <c r="X2309" s="380"/>
      <c r="Y2309" s="380"/>
      <c r="Z2309" s="379"/>
      <c r="AA2309" s="381"/>
      <c r="AB2309" s="379"/>
      <c r="AC2309" s="380"/>
      <c r="AD2309" s="382">
        <f t="shared" si="322"/>
        <v>0</v>
      </c>
      <c r="AE2309" s="383">
        <f t="shared" si="323"/>
        <v>0</v>
      </c>
      <c r="AF2309" s="379"/>
      <c r="AG2309" s="381"/>
      <c r="AH2309" s="379"/>
      <c r="AI2309" s="381"/>
      <c r="AJ2309" s="384" t="str">
        <f t="shared" si="325"/>
        <v/>
      </c>
      <c r="AK2309" s="385" t="str">
        <f t="shared" ref="AK2309:AK2372" si="326">IF(OR(AJ2309="",AJ2309="VU"),"",ABS(AJ2309))</f>
        <v/>
      </c>
      <c r="AL2309" s="388" t="str">
        <f t="shared" ref="AL2309:AL2372" si="327">IF(OR(AJ2309="VU",AJ2309="",AJ2309=0,AJ2309&lt;0),"",AJ2309)</f>
        <v/>
      </c>
      <c r="AM2309" s="389" t="str">
        <f t="shared" ref="AM2309:AM2372" si="328">IF(OR(AJ2309="VU",AJ2309="",AJ2309=0,AJ2309&gt;0),"",AJ2309)</f>
        <v/>
      </c>
      <c r="AN2309" s="388" t="str">
        <f t="shared" ref="AN2309:AN2372" si="329">IF(AL2309="","",1)</f>
        <v/>
      </c>
      <c r="AO2309" s="389" t="str">
        <f t="shared" ref="AO2309:AO2372" si="330">IF(AM2309="","",1)</f>
        <v/>
      </c>
      <c r="AP2309" s="423"/>
      <c r="AQ2309" s="423"/>
      <c r="AR2309" s="431" t="e">
        <f>VLOOKUP($B2309,'acc names'!$C$2:$D$12102,2,FALSE)</f>
        <v>#N/A</v>
      </c>
      <c r="AS2309" s="431" t="e">
        <f>VLOOKUP($AQ2309,software!$A$1:$B$14605,2,FALSE)</f>
        <v>#N/A</v>
      </c>
      <c r="AT2309" s="423"/>
      <c r="AV2309" s="423"/>
    </row>
    <row r="2310" spans="1:48" ht="12.75" x14ac:dyDescent="0.2">
      <c r="A2310" s="101"/>
      <c r="B2310" s="42"/>
      <c r="C2310" s="142"/>
      <c r="D2310" s="143"/>
      <c r="E2310" s="107"/>
      <c r="F2310" s="46"/>
      <c r="G2310" s="46"/>
      <c r="H2310" s="46"/>
      <c r="I2310" s="46"/>
      <c r="J2310" s="46"/>
      <c r="K2310" s="46"/>
      <c r="L2310" s="139"/>
      <c r="M2310" s="41"/>
      <c r="N2310" s="45"/>
      <c r="O2310" s="47"/>
      <c r="P2310" s="43"/>
      <c r="Q2310" s="71" t="e">
        <f>VLOOKUP(N2310,'error categories'!$A$2:$D$54,4,FALSE)</f>
        <v>#N/A</v>
      </c>
      <c r="R2310" s="72" t="e">
        <f>VLOOKUP(N2310,'error categories'!$A$2:$D$54,3,FALSE)</f>
        <v>#N/A</v>
      </c>
      <c r="S2310" s="374"/>
      <c r="T2310" s="377"/>
      <c r="U2310" s="378">
        <f t="shared" si="324"/>
        <v>0</v>
      </c>
      <c r="V2310" s="379"/>
      <c r="W2310" s="380"/>
      <c r="X2310" s="380"/>
      <c r="Y2310" s="380"/>
      <c r="Z2310" s="379"/>
      <c r="AA2310" s="381"/>
      <c r="AB2310" s="379"/>
      <c r="AC2310" s="380"/>
      <c r="AD2310" s="382">
        <f t="shared" ref="AD2310:AD2373" si="331">AB2310*-900</f>
        <v>0</v>
      </c>
      <c r="AE2310" s="383">
        <f t="shared" ref="AE2310:AE2373" si="332">AC2310*-880</f>
        <v>0</v>
      </c>
      <c r="AF2310" s="379"/>
      <c r="AG2310" s="381"/>
      <c r="AH2310" s="379"/>
      <c r="AI2310" s="381"/>
      <c r="AJ2310" s="384" t="str">
        <f t="shared" si="325"/>
        <v/>
      </c>
      <c r="AK2310" s="385" t="str">
        <f t="shared" si="326"/>
        <v/>
      </c>
      <c r="AL2310" s="388" t="str">
        <f t="shared" si="327"/>
        <v/>
      </c>
      <c r="AM2310" s="389" t="str">
        <f t="shared" si="328"/>
        <v/>
      </c>
      <c r="AN2310" s="388" t="str">
        <f t="shared" si="329"/>
        <v/>
      </c>
      <c r="AO2310" s="389" t="str">
        <f t="shared" si="330"/>
        <v/>
      </c>
      <c r="AP2310" s="423"/>
      <c r="AQ2310" s="423"/>
      <c r="AR2310" s="431" t="e">
        <f>VLOOKUP($B2310,'acc names'!$C$2:$D$12102,2,FALSE)</f>
        <v>#N/A</v>
      </c>
      <c r="AS2310" s="431" t="e">
        <f>VLOOKUP($AQ2310,software!$A$1:$B$14605,2,FALSE)</f>
        <v>#N/A</v>
      </c>
      <c r="AT2310" s="423"/>
      <c r="AV2310" s="423"/>
    </row>
    <row r="2311" spans="1:48" ht="12.75" x14ac:dyDescent="0.2">
      <c r="A2311" s="101"/>
      <c r="B2311" s="42"/>
      <c r="C2311" s="142"/>
      <c r="D2311" s="143"/>
      <c r="E2311" s="107"/>
      <c r="F2311" s="46"/>
      <c r="G2311" s="46"/>
      <c r="H2311" s="46"/>
      <c r="I2311" s="46"/>
      <c r="J2311" s="46"/>
      <c r="K2311" s="46"/>
      <c r="L2311" s="139"/>
      <c r="M2311" s="41"/>
      <c r="N2311" s="45"/>
      <c r="O2311" s="47"/>
      <c r="P2311" s="43"/>
      <c r="Q2311" s="71" t="e">
        <f>VLOOKUP(N2311,'error categories'!$A$2:$D$54,4,FALSE)</f>
        <v>#N/A</v>
      </c>
      <c r="R2311" s="72" t="e">
        <f>VLOOKUP(N2311,'error categories'!$A$2:$D$54,3,FALSE)</f>
        <v>#N/A</v>
      </c>
      <c r="S2311" s="374"/>
      <c r="T2311" s="377"/>
      <c r="U2311" s="378">
        <f t="shared" si="324"/>
        <v>0</v>
      </c>
      <c r="V2311" s="390"/>
      <c r="W2311" s="391"/>
      <c r="X2311" s="380"/>
      <c r="Y2311" s="380"/>
      <c r="Z2311" s="390"/>
      <c r="AA2311" s="392"/>
      <c r="AB2311" s="393"/>
      <c r="AC2311" s="394"/>
      <c r="AD2311" s="382">
        <f t="shared" si="331"/>
        <v>0</v>
      </c>
      <c r="AE2311" s="383">
        <f t="shared" si="332"/>
        <v>0</v>
      </c>
      <c r="AF2311" s="379"/>
      <c r="AG2311" s="381"/>
      <c r="AH2311" s="379"/>
      <c r="AI2311" s="381"/>
      <c r="AJ2311" s="384" t="str">
        <f t="shared" si="325"/>
        <v/>
      </c>
      <c r="AK2311" s="385" t="str">
        <f t="shared" si="326"/>
        <v/>
      </c>
      <c r="AL2311" s="388" t="str">
        <f t="shared" si="327"/>
        <v/>
      </c>
      <c r="AM2311" s="389" t="str">
        <f t="shared" si="328"/>
        <v/>
      </c>
      <c r="AN2311" s="388" t="str">
        <f t="shared" si="329"/>
        <v/>
      </c>
      <c r="AO2311" s="389" t="str">
        <f t="shared" si="330"/>
        <v/>
      </c>
      <c r="AP2311" s="423"/>
      <c r="AQ2311" s="423"/>
      <c r="AR2311" s="431" t="e">
        <f>VLOOKUP($B2311,'acc names'!$C$2:$D$12102,2,FALSE)</f>
        <v>#N/A</v>
      </c>
      <c r="AS2311" s="431" t="e">
        <f>VLOOKUP($AQ2311,software!$A$1:$B$14605,2,FALSE)</f>
        <v>#N/A</v>
      </c>
      <c r="AT2311" s="423"/>
      <c r="AV2311" s="423"/>
    </row>
    <row r="2312" spans="1:48" ht="12.75" x14ac:dyDescent="0.2">
      <c r="A2312" s="101"/>
      <c r="B2312" s="42"/>
      <c r="C2312" s="142"/>
      <c r="D2312" s="143"/>
      <c r="E2312" s="107"/>
      <c r="F2312" s="46"/>
      <c r="G2312" s="46"/>
      <c r="H2312" s="46"/>
      <c r="I2312" s="46"/>
      <c r="J2312" s="46"/>
      <c r="K2312" s="46"/>
      <c r="L2312" s="139"/>
      <c r="M2312" s="41"/>
      <c r="N2312" s="45"/>
      <c r="O2312" s="47"/>
      <c r="P2312" s="43"/>
      <c r="Q2312" s="71" t="e">
        <f>VLOOKUP(N2312,'error categories'!$A$2:$D$54,4,FALSE)</f>
        <v>#N/A</v>
      </c>
      <c r="R2312" s="72" t="e">
        <f>VLOOKUP(N2312,'error categories'!$A$2:$D$54,3,FALSE)</f>
        <v>#N/A</v>
      </c>
      <c r="S2312" s="374"/>
      <c r="T2312" s="377"/>
      <c r="U2312" s="378">
        <f t="shared" si="324"/>
        <v>0</v>
      </c>
      <c r="V2312" s="390"/>
      <c r="W2312" s="391"/>
      <c r="X2312" s="380"/>
      <c r="Y2312" s="380"/>
      <c r="Z2312" s="390"/>
      <c r="AA2312" s="392"/>
      <c r="AB2312" s="393"/>
      <c r="AC2312" s="394"/>
      <c r="AD2312" s="382">
        <f t="shared" si="331"/>
        <v>0</v>
      </c>
      <c r="AE2312" s="383">
        <f t="shared" si="332"/>
        <v>0</v>
      </c>
      <c r="AF2312" s="379"/>
      <c r="AG2312" s="381"/>
      <c r="AH2312" s="379"/>
      <c r="AI2312" s="381"/>
      <c r="AJ2312" s="384" t="str">
        <f t="shared" si="325"/>
        <v/>
      </c>
      <c r="AK2312" s="385" t="str">
        <f t="shared" si="326"/>
        <v/>
      </c>
      <c r="AL2312" s="388" t="str">
        <f t="shared" si="327"/>
        <v/>
      </c>
      <c r="AM2312" s="389" t="str">
        <f t="shared" si="328"/>
        <v/>
      </c>
      <c r="AN2312" s="388" t="str">
        <f t="shared" si="329"/>
        <v/>
      </c>
      <c r="AO2312" s="389" t="str">
        <f t="shared" si="330"/>
        <v/>
      </c>
      <c r="AP2312" s="423"/>
      <c r="AQ2312" s="423"/>
      <c r="AR2312" s="431" t="e">
        <f>VLOOKUP($B2312,'acc names'!$C$2:$D$12102,2,FALSE)</f>
        <v>#N/A</v>
      </c>
      <c r="AS2312" s="431" t="e">
        <f>VLOOKUP($AQ2312,software!$A$1:$B$14605,2,FALSE)</f>
        <v>#N/A</v>
      </c>
      <c r="AT2312" s="423"/>
      <c r="AV2312" s="423"/>
    </row>
    <row r="2313" spans="1:48" ht="12.75" x14ac:dyDescent="0.2">
      <c r="A2313" s="101"/>
      <c r="B2313" s="42"/>
      <c r="C2313" s="142"/>
      <c r="D2313" s="143"/>
      <c r="E2313" s="107"/>
      <c r="F2313" s="46"/>
      <c r="G2313" s="46"/>
      <c r="H2313" s="46"/>
      <c r="I2313" s="46"/>
      <c r="J2313" s="46"/>
      <c r="K2313" s="46"/>
      <c r="L2313" s="139"/>
      <c r="M2313" s="41"/>
      <c r="N2313" s="45"/>
      <c r="O2313" s="47"/>
      <c r="P2313" s="43"/>
      <c r="Q2313" s="71" t="e">
        <f>VLOOKUP(N2313,'error categories'!$A$2:$D$54,4,FALSE)</f>
        <v>#N/A</v>
      </c>
      <c r="R2313" s="72" t="e">
        <f>VLOOKUP(N2313,'error categories'!$A$2:$D$54,3,FALSE)</f>
        <v>#N/A</v>
      </c>
      <c r="S2313" s="374"/>
      <c r="T2313" s="377"/>
      <c r="U2313" s="378">
        <f t="shared" si="324"/>
        <v>0</v>
      </c>
      <c r="V2313" s="390"/>
      <c r="W2313" s="391"/>
      <c r="X2313" s="380"/>
      <c r="Y2313" s="380"/>
      <c r="Z2313" s="390"/>
      <c r="AA2313" s="392"/>
      <c r="AB2313" s="393"/>
      <c r="AC2313" s="394"/>
      <c r="AD2313" s="382">
        <f t="shared" si="331"/>
        <v>0</v>
      </c>
      <c r="AE2313" s="383">
        <f t="shared" si="332"/>
        <v>0</v>
      </c>
      <c r="AF2313" s="379"/>
      <c r="AG2313" s="381"/>
      <c r="AH2313" s="379"/>
      <c r="AI2313" s="381"/>
      <c r="AJ2313" s="384" t="str">
        <f t="shared" si="325"/>
        <v/>
      </c>
      <c r="AK2313" s="385" t="str">
        <f t="shared" si="326"/>
        <v/>
      </c>
      <c r="AL2313" s="388" t="str">
        <f t="shared" si="327"/>
        <v/>
      </c>
      <c r="AM2313" s="389" t="str">
        <f t="shared" si="328"/>
        <v/>
      </c>
      <c r="AN2313" s="388" t="str">
        <f t="shared" si="329"/>
        <v/>
      </c>
      <c r="AO2313" s="389" t="str">
        <f t="shared" si="330"/>
        <v/>
      </c>
      <c r="AP2313" s="423"/>
      <c r="AQ2313" s="423"/>
      <c r="AR2313" s="431" t="e">
        <f>VLOOKUP($B2313,'acc names'!$C$2:$D$12102,2,FALSE)</f>
        <v>#N/A</v>
      </c>
      <c r="AS2313" s="431" t="e">
        <f>VLOOKUP($AQ2313,software!$A$1:$B$14605,2,FALSE)</f>
        <v>#N/A</v>
      </c>
      <c r="AT2313" s="423"/>
      <c r="AV2313" s="423"/>
    </row>
    <row r="2314" spans="1:48" ht="12.75" x14ac:dyDescent="0.2">
      <c r="A2314" s="101"/>
      <c r="B2314" s="42"/>
      <c r="C2314" s="142"/>
      <c r="D2314" s="143"/>
      <c r="E2314" s="107"/>
      <c r="F2314" s="46"/>
      <c r="G2314" s="46"/>
      <c r="H2314" s="46"/>
      <c r="I2314" s="46"/>
      <c r="J2314" s="46"/>
      <c r="K2314" s="46"/>
      <c r="L2314" s="139"/>
      <c r="M2314" s="41"/>
      <c r="N2314" s="45"/>
      <c r="O2314" s="47"/>
      <c r="P2314" s="43"/>
      <c r="Q2314" s="71" t="e">
        <f>VLOOKUP(N2314,'error categories'!$A$2:$D$54,4,FALSE)</f>
        <v>#N/A</v>
      </c>
      <c r="R2314" s="72" t="e">
        <f>VLOOKUP(N2314,'error categories'!$A$2:$D$54,3,FALSE)</f>
        <v>#N/A</v>
      </c>
      <c r="S2314" s="374"/>
      <c r="T2314" s="377"/>
      <c r="U2314" s="378">
        <f t="shared" si="324"/>
        <v>0</v>
      </c>
      <c r="V2314" s="379"/>
      <c r="W2314" s="380"/>
      <c r="X2314" s="380"/>
      <c r="Y2314" s="380"/>
      <c r="Z2314" s="379"/>
      <c r="AA2314" s="381"/>
      <c r="AB2314" s="379"/>
      <c r="AC2314" s="380"/>
      <c r="AD2314" s="382">
        <f t="shared" si="331"/>
        <v>0</v>
      </c>
      <c r="AE2314" s="383">
        <f t="shared" si="332"/>
        <v>0</v>
      </c>
      <c r="AF2314" s="379"/>
      <c r="AG2314" s="381"/>
      <c r="AH2314" s="379"/>
      <c r="AI2314" s="381"/>
      <c r="AJ2314" s="384" t="str">
        <f t="shared" si="325"/>
        <v/>
      </c>
      <c r="AK2314" s="385" t="str">
        <f t="shared" si="326"/>
        <v/>
      </c>
      <c r="AL2314" s="388" t="str">
        <f t="shared" si="327"/>
        <v/>
      </c>
      <c r="AM2314" s="389" t="str">
        <f t="shared" si="328"/>
        <v/>
      </c>
      <c r="AN2314" s="388" t="str">
        <f t="shared" si="329"/>
        <v/>
      </c>
      <c r="AO2314" s="389" t="str">
        <f t="shared" si="330"/>
        <v/>
      </c>
      <c r="AP2314" s="423"/>
      <c r="AQ2314" s="423"/>
      <c r="AR2314" s="431" t="e">
        <f>VLOOKUP($B2314,'acc names'!$C$2:$D$12102,2,FALSE)</f>
        <v>#N/A</v>
      </c>
      <c r="AS2314" s="431" t="e">
        <f>VLOOKUP($AQ2314,software!$A$1:$B$14605,2,FALSE)</f>
        <v>#N/A</v>
      </c>
      <c r="AT2314" s="423"/>
      <c r="AV2314" s="423"/>
    </row>
    <row r="2315" spans="1:48" ht="12.75" x14ac:dyDescent="0.2">
      <c r="A2315" s="101"/>
      <c r="B2315" s="42"/>
      <c r="C2315" s="142"/>
      <c r="D2315" s="143"/>
      <c r="E2315" s="107"/>
      <c r="F2315" s="46"/>
      <c r="G2315" s="46"/>
      <c r="H2315" s="46"/>
      <c r="I2315" s="46"/>
      <c r="J2315" s="46"/>
      <c r="K2315" s="46"/>
      <c r="L2315" s="139"/>
      <c r="M2315" s="41"/>
      <c r="N2315" s="45"/>
      <c r="O2315" s="47"/>
      <c r="P2315" s="43"/>
      <c r="Q2315" s="71" t="e">
        <f>VLOOKUP(N2315,'error categories'!$A$2:$D$54,4,FALSE)</f>
        <v>#N/A</v>
      </c>
      <c r="R2315" s="72" t="e">
        <f>VLOOKUP(N2315,'error categories'!$A$2:$D$54,3,FALSE)</f>
        <v>#N/A</v>
      </c>
      <c r="S2315" s="374"/>
      <c r="T2315" s="377"/>
      <c r="U2315" s="378">
        <f t="shared" si="324"/>
        <v>0</v>
      </c>
      <c r="V2315" s="379"/>
      <c r="W2315" s="380"/>
      <c r="X2315" s="380"/>
      <c r="Y2315" s="380"/>
      <c r="Z2315" s="379"/>
      <c r="AA2315" s="381"/>
      <c r="AB2315" s="379"/>
      <c r="AC2315" s="380"/>
      <c r="AD2315" s="382">
        <f t="shared" si="331"/>
        <v>0</v>
      </c>
      <c r="AE2315" s="383">
        <f t="shared" si="332"/>
        <v>0</v>
      </c>
      <c r="AF2315" s="379"/>
      <c r="AG2315" s="381"/>
      <c r="AH2315" s="379"/>
      <c r="AI2315" s="381"/>
      <c r="AJ2315" s="384" t="str">
        <f t="shared" si="325"/>
        <v/>
      </c>
      <c r="AK2315" s="385" t="str">
        <f t="shared" si="326"/>
        <v/>
      </c>
      <c r="AL2315" s="388" t="str">
        <f t="shared" si="327"/>
        <v/>
      </c>
      <c r="AM2315" s="389" t="str">
        <f t="shared" si="328"/>
        <v/>
      </c>
      <c r="AN2315" s="388" t="str">
        <f t="shared" si="329"/>
        <v/>
      </c>
      <c r="AO2315" s="389" t="str">
        <f t="shared" si="330"/>
        <v/>
      </c>
      <c r="AP2315" s="423"/>
      <c r="AQ2315" s="423"/>
      <c r="AR2315" s="431" t="e">
        <f>VLOOKUP($B2315,'acc names'!$C$2:$D$12102,2,FALSE)</f>
        <v>#N/A</v>
      </c>
      <c r="AS2315" s="431" t="e">
        <f>VLOOKUP($AQ2315,software!$A$1:$B$14605,2,FALSE)</f>
        <v>#N/A</v>
      </c>
      <c r="AT2315" s="423"/>
      <c r="AV2315" s="423"/>
    </row>
    <row r="2316" spans="1:48" ht="12.75" x14ac:dyDescent="0.2">
      <c r="A2316" s="101"/>
      <c r="B2316" s="42"/>
      <c r="C2316" s="142"/>
      <c r="D2316" s="143"/>
      <c r="E2316" s="107"/>
      <c r="F2316" s="46"/>
      <c r="G2316" s="46"/>
      <c r="H2316" s="46"/>
      <c r="I2316" s="46"/>
      <c r="J2316" s="46"/>
      <c r="K2316" s="46"/>
      <c r="L2316" s="139"/>
      <c r="M2316" s="41"/>
      <c r="N2316" s="45"/>
      <c r="O2316" s="47"/>
      <c r="P2316" s="43"/>
      <c r="Q2316" s="71" t="e">
        <f>VLOOKUP(N2316,'error categories'!$A$2:$D$54,4,FALSE)</f>
        <v>#N/A</v>
      </c>
      <c r="R2316" s="72" t="e">
        <f>VLOOKUP(N2316,'error categories'!$A$2:$D$54,3,FALSE)</f>
        <v>#N/A</v>
      </c>
      <c r="S2316" s="374"/>
      <c r="T2316" s="377"/>
      <c r="U2316" s="378">
        <f t="shared" si="324"/>
        <v>0</v>
      </c>
      <c r="V2316" s="390"/>
      <c r="W2316" s="391"/>
      <c r="X2316" s="380"/>
      <c r="Y2316" s="380"/>
      <c r="Z2316" s="390"/>
      <c r="AA2316" s="392"/>
      <c r="AB2316" s="393"/>
      <c r="AC2316" s="394"/>
      <c r="AD2316" s="382">
        <f t="shared" si="331"/>
        <v>0</v>
      </c>
      <c r="AE2316" s="383">
        <f t="shared" si="332"/>
        <v>0</v>
      </c>
      <c r="AF2316" s="379"/>
      <c r="AG2316" s="381"/>
      <c r="AH2316" s="379"/>
      <c r="AI2316" s="381"/>
      <c r="AJ2316" s="384" t="str">
        <f t="shared" si="325"/>
        <v/>
      </c>
      <c r="AK2316" s="385" t="str">
        <f t="shared" si="326"/>
        <v/>
      </c>
      <c r="AL2316" s="388" t="str">
        <f t="shared" si="327"/>
        <v/>
      </c>
      <c r="AM2316" s="389" t="str">
        <f t="shared" si="328"/>
        <v/>
      </c>
      <c r="AN2316" s="388" t="str">
        <f t="shared" si="329"/>
        <v/>
      </c>
      <c r="AO2316" s="389" t="str">
        <f t="shared" si="330"/>
        <v/>
      </c>
      <c r="AP2316" s="423"/>
      <c r="AQ2316" s="423"/>
      <c r="AR2316" s="431" t="e">
        <f>VLOOKUP($B2316,'acc names'!$C$2:$D$12102,2,FALSE)</f>
        <v>#N/A</v>
      </c>
      <c r="AS2316" s="431" t="e">
        <f>VLOOKUP($AQ2316,software!$A$1:$B$14605,2,FALSE)</f>
        <v>#N/A</v>
      </c>
      <c r="AT2316" s="423"/>
      <c r="AV2316" s="423"/>
    </row>
    <row r="2317" spans="1:48" ht="12.75" x14ac:dyDescent="0.2">
      <c r="A2317" s="101"/>
      <c r="B2317" s="42"/>
      <c r="C2317" s="142"/>
      <c r="D2317" s="143"/>
      <c r="E2317" s="107"/>
      <c r="F2317" s="46"/>
      <c r="G2317" s="46"/>
      <c r="H2317" s="46"/>
      <c r="I2317" s="46"/>
      <c r="J2317" s="46"/>
      <c r="K2317" s="46"/>
      <c r="L2317" s="139"/>
      <c r="M2317" s="41"/>
      <c r="N2317" s="45"/>
      <c r="O2317" s="47"/>
      <c r="P2317" s="43"/>
      <c r="Q2317" s="71" t="e">
        <f>VLOOKUP(N2317,'error categories'!$A$2:$D$54,4,FALSE)</f>
        <v>#N/A</v>
      </c>
      <c r="R2317" s="72" t="e">
        <f>VLOOKUP(N2317,'error categories'!$A$2:$D$54,3,FALSE)</f>
        <v>#N/A</v>
      </c>
      <c r="S2317" s="374"/>
      <c r="T2317" s="377"/>
      <c r="U2317" s="378">
        <f t="shared" si="324"/>
        <v>0</v>
      </c>
      <c r="V2317" s="379"/>
      <c r="W2317" s="380"/>
      <c r="X2317" s="380"/>
      <c r="Y2317" s="380"/>
      <c r="Z2317" s="379"/>
      <c r="AA2317" s="381"/>
      <c r="AB2317" s="379"/>
      <c r="AC2317" s="380"/>
      <c r="AD2317" s="382">
        <f t="shared" si="331"/>
        <v>0</v>
      </c>
      <c r="AE2317" s="383">
        <f t="shared" si="332"/>
        <v>0</v>
      </c>
      <c r="AF2317" s="379"/>
      <c r="AG2317" s="381"/>
      <c r="AH2317" s="379"/>
      <c r="AI2317" s="381"/>
      <c r="AJ2317" s="384" t="str">
        <f t="shared" si="325"/>
        <v/>
      </c>
      <c r="AK2317" s="385" t="str">
        <f t="shared" si="326"/>
        <v/>
      </c>
      <c r="AL2317" s="388" t="str">
        <f t="shared" si="327"/>
        <v/>
      </c>
      <c r="AM2317" s="389" t="str">
        <f t="shared" si="328"/>
        <v/>
      </c>
      <c r="AN2317" s="388" t="str">
        <f t="shared" si="329"/>
        <v/>
      </c>
      <c r="AO2317" s="389" t="str">
        <f t="shared" si="330"/>
        <v/>
      </c>
      <c r="AP2317" s="423"/>
      <c r="AQ2317" s="423"/>
      <c r="AR2317" s="431" t="e">
        <f>VLOOKUP($B2317,'acc names'!$C$2:$D$12102,2,FALSE)</f>
        <v>#N/A</v>
      </c>
      <c r="AS2317" s="431" t="e">
        <f>VLOOKUP($AQ2317,software!$A$1:$B$14605,2,FALSE)</f>
        <v>#N/A</v>
      </c>
      <c r="AT2317" s="423"/>
      <c r="AV2317" s="423"/>
    </row>
    <row r="2318" spans="1:48" ht="12.75" x14ac:dyDescent="0.2">
      <c r="A2318" s="101"/>
      <c r="B2318" s="42"/>
      <c r="C2318" s="142"/>
      <c r="D2318" s="143"/>
      <c r="E2318" s="107"/>
      <c r="F2318" s="46"/>
      <c r="G2318" s="46"/>
      <c r="H2318" s="46"/>
      <c r="I2318" s="46"/>
      <c r="J2318" s="46"/>
      <c r="K2318" s="46"/>
      <c r="L2318" s="139"/>
      <c r="M2318" s="41"/>
      <c r="N2318" s="45"/>
      <c r="O2318" s="47"/>
      <c r="P2318" s="43"/>
      <c r="Q2318" s="71" t="e">
        <f>VLOOKUP(N2318,'error categories'!$A$2:$D$54,4,FALSE)</f>
        <v>#N/A</v>
      </c>
      <c r="R2318" s="72" t="e">
        <f>VLOOKUP(N2318,'error categories'!$A$2:$D$54,3,FALSE)</f>
        <v>#N/A</v>
      </c>
      <c r="S2318" s="374"/>
      <c r="T2318" s="377"/>
      <c r="U2318" s="378">
        <f t="shared" si="324"/>
        <v>0</v>
      </c>
      <c r="V2318" s="390"/>
      <c r="W2318" s="391"/>
      <c r="X2318" s="380"/>
      <c r="Y2318" s="380"/>
      <c r="Z2318" s="390"/>
      <c r="AA2318" s="392"/>
      <c r="AB2318" s="393"/>
      <c r="AC2318" s="394"/>
      <c r="AD2318" s="382">
        <f t="shared" si="331"/>
        <v>0</v>
      </c>
      <c r="AE2318" s="383">
        <f t="shared" si="332"/>
        <v>0</v>
      </c>
      <c r="AF2318" s="379"/>
      <c r="AG2318" s="381"/>
      <c r="AH2318" s="379"/>
      <c r="AI2318" s="381"/>
      <c r="AJ2318" s="384" t="str">
        <f t="shared" si="325"/>
        <v/>
      </c>
      <c r="AK2318" s="385" t="str">
        <f t="shared" si="326"/>
        <v/>
      </c>
      <c r="AL2318" s="388" t="str">
        <f t="shared" si="327"/>
        <v/>
      </c>
      <c r="AM2318" s="389" t="str">
        <f t="shared" si="328"/>
        <v/>
      </c>
      <c r="AN2318" s="388" t="str">
        <f t="shared" si="329"/>
        <v/>
      </c>
      <c r="AO2318" s="389" t="str">
        <f t="shared" si="330"/>
        <v/>
      </c>
      <c r="AP2318" s="423"/>
      <c r="AQ2318" s="423"/>
      <c r="AR2318" s="431" t="e">
        <f>VLOOKUP($B2318,'acc names'!$C$2:$D$12102,2,FALSE)</f>
        <v>#N/A</v>
      </c>
      <c r="AS2318" s="431" t="e">
        <f>VLOOKUP($AQ2318,software!$A$1:$B$14605,2,FALSE)</f>
        <v>#N/A</v>
      </c>
      <c r="AT2318" s="423"/>
      <c r="AV2318" s="423"/>
    </row>
    <row r="2319" spans="1:48" ht="12.75" x14ac:dyDescent="0.2">
      <c r="A2319" s="101"/>
      <c r="B2319" s="42"/>
      <c r="C2319" s="142"/>
      <c r="D2319" s="143"/>
      <c r="E2319" s="107"/>
      <c r="F2319" s="46"/>
      <c r="G2319" s="46"/>
      <c r="H2319" s="46"/>
      <c r="I2319" s="46"/>
      <c r="J2319" s="46"/>
      <c r="K2319" s="46"/>
      <c r="L2319" s="139"/>
      <c r="M2319" s="41"/>
      <c r="N2319" s="45"/>
      <c r="O2319" s="47"/>
      <c r="P2319" s="43"/>
      <c r="Q2319" s="71" t="e">
        <f>VLOOKUP(N2319,'error categories'!$A$2:$D$54,4,FALSE)</f>
        <v>#N/A</v>
      </c>
      <c r="R2319" s="72" t="e">
        <f>VLOOKUP(N2319,'error categories'!$A$2:$D$54,3,FALSE)</f>
        <v>#N/A</v>
      </c>
      <c r="S2319" s="374"/>
      <c r="T2319" s="377"/>
      <c r="U2319" s="378">
        <f t="shared" si="324"/>
        <v>0</v>
      </c>
      <c r="V2319" s="379"/>
      <c r="W2319" s="380"/>
      <c r="X2319" s="380"/>
      <c r="Y2319" s="380"/>
      <c r="Z2319" s="379"/>
      <c r="AA2319" s="381"/>
      <c r="AB2319" s="379"/>
      <c r="AC2319" s="380"/>
      <c r="AD2319" s="382">
        <f t="shared" si="331"/>
        <v>0</v>
      </c>
      <c r="AE2319" s="383">
        <f t="shared" si="332"/>
        <v>0</v>
      </c>
      <c r="AF2319" s="379"/>
      <c r="AG2319" s="381"/>
      <c r="AH2319" s="379"/>
      <c r="AI2319" s="381"/>
      <c r="AJ2319" s="384" t="str">
        <f t="shared" si="325"/>
        <v/>
      </c>
      <c r="AK2319" s="385" t="str">
        <f t="shared" si="326"/>
        <v/>
      </c>
      <c r="AL2319" s="388" t="str">
        <f t="shared" si="327"/>
        <v/>
      </c>
      <c r="AM2319" s="389" t="str">
        <f t="shared" si="328"/>
        <v/>
      </c>
      <c r="AN2319" s="388" t="str">
        <f t="shared" si="329"/>
        <v/>
      </c>
      <c r="AO2319" s="389" t="str">
        <f t="shared" si="330"/>
        <v/>
      </c>
      <c r="AP2319" s="423"/>
      <c r="AQ2319" s="423"/>
      <c r="AR2319" s="431" t="e">
        <f>VLOOKUP($B2319,'acc names'!$C$2:$D$12102,2,FALSE)</f>
        <v>#N/A</v>
      </c>
      <c r="AS2319" s="431" t="e">
        <f>VLOOKUP($AQ2319,software!$A$1:$B$14605,2,FALSE)</f>
        <v>#N/A</v>
      </c>
      <c r="AT2319" s="423"/>
      <c r="AV2319" s="423"/>
    </row>
    <row r="2320" spans="1:48" ht="12.75" x14ac:dyDescent="0.2">
      <c r="A2320" s="101"/>
      <c r="B2320" s="42"/>
      <c r="C2320" s="142"/>
      <c r="D2320" s="143"/>
      <c r="E2320" s="107"/>
      <c r="F2320" s="46"/>
      <c r="G2320" s="46"/>
      <c r="H2320" s="46"/>
      <c r="I2320" s="46"/>
      <c r="J2320" s="46"/>
      <c r="K2320" s="46"/>
      <c r="L2320" s="139"/>
      <c r="M2320" s="41"/>
      <c r="N2320" s="45"/>
      <c r="O2320" s="47"/>
      <c r="P2320" s="43"/>
      <c r="Q2320" s="71" t="e">
        <f>VLOOKUP(N2320,'error categories'!$A$2:$D$54,4,FALSE)</f>
        <v>#N/A</v>
      </c>
      <c r="R2320" s="72" t="e">
        <f>VLOOKUP(N2320,'error categories'!$A$2:$D$54,3,FALSE)</f>
        <v>#N/A</v>
      </c>
      <c r="S2320" s="374"/>
      <c r="T2320" s="377"/>
      <c r="U2320" s="378">
        <f t="shared" si="324"/>
        <v>0</v>
      </c>
      <c r="V2320" s="390"/>
      <c r="W2320" s="391"/>
      <c r="X2320" s="380"/>
      <c r="Y2320" s="380"/>
      <c r="Z2320" s="390"/>
      <c r="AA2320" s="392"/>
      <c r="AB2320" s="393"/>
      <c r="AC2320" s="394"/>
      <c r="AD2320" s="382">
        <f t="shared" si="331"/>
        <v>0</v>
      </c>
      <c r="AE2320" s="383">
        <f t="shared" si="332"/>
        <v>0</v>
      </c>
      <c r="AF2320" s="379"/>
      <c r="AG2320" s="381"/>
      <c r="AH2320" s="379"/>
      <c r="AI2320" s="381"/>
      <c r="AJ2320" s="384" t="str">
        <f t="shared" si="325"/>
        <v/>
      </c>
      <c r="AK2320" s="385" t="str">
        <f t="shared" si="326"/>
        <v/>
      </c>
      <c r="AL2320" s="388" t="str">
        <f t="shared" si="327"/>
        <v/>
      </c>
      <c r="AM2320" s="389" t="str">
        <f t="shared" si="328"/>
        <v/>
      </c>
      <c r="AN2320" s="388" t="str">
        <f t="shared" si="329"/>
        <v/>
      </c>
      <c r="AO2320" s="389" t="str">
        <f t="shared" si="330"/>
        <v/>
      </c>
      <c r="AP2320" s="423"/>
      <c r="AQ2320" s="423"/>
      <c r="AR2320" s="431" t="e">
        <f>VLOOKUP($B2320,'acc names'!$C$2:$D$12102,2,FALSE)</f>
        <v>#N/A</v>
      </c>
      <c r="AS2320" s="431" t="e">
        <f>VLOOKUP($AQ2320,software!$A$1:$B$14605,2,FALSE)</f>
        <v>#N/A</v>
      </c>
      <c r="AT2320" s="423"/>
      <c r="AV2320" s="423"/>
    </row>
    <row r="2321" spans="1:48" ht="12.75" x14ac:dyDescent="0.2">
      <c r="A2321" s="101"/>
      <c r="B2321" s="42"/>
      <c r="C2321" s="142"/>
      <c r="D2321" s="143"/>
      <c r="E2321" s="107"/>
      <c r="F2321" s="46"/>
      <c r="G2321" s="46"/>
      <c r="H2321" s="46"/>
      <c r="I2321" s="46"/>
      <c r="J2321" s="46"/>
      <c r="K2321" s="46"/>
      <c r="L2321" s="139"/>
      <c r="M2321" s="41"/>
      <c r="N2321" s="45"/>
      <c r="O2321" s="47"/>
      <c r="P2321" s="43"/>
      <c r="Q2321" s="71" t="e">
        <f>VLOOKUP(N2321,'error categories'!$A$2:$D$54,4,FALSE)</f>
        <v>#N/A</v>
      </c>
      <c r="R2321" s="72" t="e">
        <f>VLOOKUP(N2321,'error categories'!$A$2:$D$54,3,FALSE)</f>
        <v>#N/A</v>
      </c>
      <c r="S2321" s="374"/>
      <c r="T2321" s="377"/>
      <c r="U2321" s="378">
        <f t="shared" si="324"/>
        <v>0</v>
      </c>
      <c r="V2321" s="379"/>
      <c r="W2321" s="380"/>
      <c r="X2321" s="380"/>
      <c r="Y2321" s="380"/>
      <c r="Z2321" s="379"/>
      <c r="AA2321" s="381"/>
      <c r="AB2321" s="379"/>
      <c r="AC2321" s="380"/>
      <c r="AD2321" s="382">
        <f t="shared" si="331"/>
        <v>0</v>
      </c>
      <c r="AE2321" s="383">
        <f t="shared" si="332"/>
        <v>0</v>
      </c>
      <c r="AF2321" s="379"/>
      <c r="AG2321" s="381"/>
      <c r="AH2321" s="379"/>
      <c r="AI2321" s="381"/>
      <c r="AJ2321" s="384" t="str">
        <f t="shared" si="325"/>
        <v/>
      </c>
      <c r="AK2321" s="385" t="str">
        <f t="shared" si="326"/>
        <v/>
      </c>
      <c r="AL2321" s="388" t="str">
        <f t="shared" si="327"/>
        <v/>
      </c>
      <c r="AM2321" s="389" t="str">
        <f t="shared" si="328"/>
        <v/>
      </c>
      <c r="AN2321" s="388" t="str">
        <f t="shared" si="329"/>
        <v/>
      </c>
      <c r="AO2321" s="389" t="str">
        <f t="shared" si="330"/>
        <v/>
      </c>
      <c r="AP2321" s="423"/>
      <c r="AQ2321" s="423"/>
      <c r="AR2321" s="431" t="e">
        <f>VLOOKUP($B2321,'acc names'!$C$2:$D$12102,2,FALSE)</f>
        <v>#N/A</v>
      </c>
      <c r="AS2321" s="431" t="e">
        <f>VLOOKUP($AQ2321,software!$A$1:$B$14605,2,FALSE)</f>
        <v>#N/A</v>
      </c>
      <c r="AT2321" s="423"/>
      <c r="AV2321" s="423"/>
    </row>
    <row r="2322" spans="1:48" ht="12.75" x14ac:dyDescent="0.2">
      <c r="A2322" s="101"/>
      <c r="B2322" s="42"/>
      <c r="C2322" s="142"/>
      <c r="D2322" s="143"/>
      <c r="E2322" s="107"/>
      <c r="F2322" s="46"/>
      <c r="G2322" s="46"/>
      <c r="H2322" s="46"/>
      <c r="I2322" s="46"/>
      <c r="J2322" s="46"/>
      <c r="K2322" s="46"/>
      <c r="L2322" s="139"/>
      <c r="M2322" s="41"/>
      <c r="N2322" s="45"/>
      <c r="O2322" s="47"/>
      <c r="P2322" s="43"/>
      <c r="Q2322" s="71" t="e">
        <f>VLOOKUP(N2322,'error categories'!$A$2:$D$54,4,FALSE)</f>
        <v>#N/A</v>
      </c>
      <c r="R2322" s="72" t="e">
        <f>VLOOKUP(N2322,'error categories'!$A$2:$D$54,3,FALSE)</f>
        <v>#N/A</v>
      </c>
      <c r="S2322" s="374"/>
      <c r="T2322" s="377"/>
      <c r="U2322" s="378">
        <f t="shared" si="324"/>
        <v>0</v>
      </c>
      <c r="V2322" s="379"/>
      <c r="W2322" s="380"/>
      <c r="X2322" s="380"/>
      <c r="Y2322" s="380"/>
      <c r="Z2322" s="379"/>
      <c r="AA2322" s="381"/>
      <c r="AB2322" s="379"/>
      <c r="AC2322" s="380"/>
      <c r="AD2322" s="382">
        <f t="shared" si="331"/>
        <v>0</v>
      </c>
      <c r="AE2322" s="383">
        <f t="shared" si="332"/>
        <v>0</v>
      </c>
      <c r="AF2322" s="379"/>
      <c r="AG2322" s="381"/>
      <c r="AH2322" s="379"/>
      <c r="AI2322" s="381"/>
      <c r="AJ2322" s="384" t="str">
        <f t="shared" si="325"/>
        <v/>
      </c>
      <c r="AK2322" s="385" t="str">
        <f t="shared" si="326"/>
        <v/>
      </c>
      <c r="AL2322" s="388" t="str">
        <f t="shared" si="327"/>
        <v/>
      </c>
      <c r="AM2322" s="389" t="str">
        <f t="shared" si="328"/>
        <v/>
      </c>
      <c r="AN2322" s="388" t="str">
        <f t="shared" si="329"/>
        <v/>
      </c>
      <c r="AO2322" s="389" t="str">
        <f t="shared" si="330"/>
        <v/>
      </c>
      <c r="AP2322" s="423"/>
      <c r="AQ2322" s="423"/>
      <c r="AR2322" s="431" t="e">
        <f>VLOOKUP($B2322,'acc names'!$C$2:$D$12102,2,FALSE)</f>
        <v>#N/A</v>
      </c>
      <c r="AS2322" s="431" t="e">
        <f>VLOOKUP($AQ2322,software!$A$1:$B$14605,2,FALSE)</f>
        <v>#N/A</v>
      </c>
      <c r="AT2322" s="423"/>
      <c r="AV2322" s="423"/>
    </row>
    <row r="2323" spans="1:48" ht="12.75" x14ac:dyDescent="0.2">
      <c r="A2323" s="101"/>
      <c r="B2323" s="42"/>
      <c r="C2323" s="142"/>
      <c r="D2323" s="143"/>
      <c r="E2323" s="107"/>
      <c r="F2323" s="46"/>
      <c r="G2323" s="46"/>
      <c r="H2323" s="46"/>
      <c r="I2323" s="46"/>
      <c r="J2323" s="46"/>
      <c r="K2323" s="46"/>
      <c r="L2323" s="139"/>
      <c r="M2323" s="41"/>
      <c r="N2323" s="45"/>
      <c r="O2323" s="47"/>
      <c r="P2323" s="43"/>
      <c r="Q2323" s="71" t="e">
        <f>VLOOKUP(N2323,'error categories'!$A$2:$D$54,4,FALSE)</f>
        <v>#N/A</v>
      </c>
      <c r="R2323" s="72" t="e">
        <f>VLOOKUP(N2323,'error categories'!$A$2:$D$54,3,FALSE)</f>
        <v>#N/A</v>
      </c>
      <c r="S2323" s="374"/>
      <c r="T2323" s="377"/>
      <c r="U2323" s="378">
        <f t="shared" si="324"/>
        <v>0</v>
      </c>
      <c r="V2323" s="379"/>
      <c r="W2323" s="380"/>
      <c r="X2323" s="380"/>
      <c r="Y2323" s="380"/>
      <c r="Z2323" s="379"/>
      <c r="AA2323" s="381"/>
      <c r="AB2323" s="379"/>
      <c r="AC2323" s="380"/>
      <c r="AD2323" s="382">
        <f t="shared" si="331"/>
        <v>0</v>
      </c>
      <c r="AE2323" s="383">
        <f t="shared" si="332"/>
        <v>0</v>
      </c>
      <c r="AF2323" s="379"/>
      <c r="AG2323" s="381"/>
      <c r="AH2323" s="379"/>
      <c r="AI2323" s="381"/>
      <c r="AJ2323" s="384" t="str">
        <f t="shared" si="325"/>
        <v/>
      </c>
      <c r="AK2323" s="385" t="str">
        <f t="shared" si="326"/>
        <v/>
      </c>
      <c r="AL2323" s="388" t="str">
        <f t="shared" si="327"/>
        <v/>
      </c>
      <c r="AM2323" s="389" t="str">
        <f t="shared" si="328"/>
        <v/>
      </c>
      <c r="AN2323" s="388" t="str">
        <f t="shared" si="329"/>
        <v/>
      </c>
      <c r="AO2323" s="389" t="str">
        <f t="shared" si="330"/>
        <v/>
      </c>
      <c r="AP2323" s="423"/>
      <c r="AQ2323" s="423"/>
      <c r="AR2323" s="431" t="e">
        <f>VLOOKUP($B2323,'acc names'!$C$2:$D$12102,2,FALSE)</f>
        <v>#N/A</v>
      </c>
      <c r="AS2323" s="431" t="e">
        <f>VLOOKUP($AQ2323,software!$A$1:$B$14605,2,FALSE)</f>
        <v>#N/A</v>
      </c>
      <c r="AT2323" s="423"/>
      <c r="AV2323" s="423"/>
    </row>
    <row r="2324" spans="1:48" ht="12.75" x14ac:dyDescent="0.2">
      <c r="A2324" s="101"/>
      <c r="B2324" s="42"/>
      <c r="C2324" s="142"/>
      <c r="D2324" s="143"/>
      <c r="E2324" s="107"/>
      <c r="F2324" s="46"/>
      <c r="G2324" s="46"/>
      <c r="H2324" s="46"/>
      <c r="I2324" s="46"/>
      <c r="J2324" s="46"/>
      <c r="K2324" s="46"/>
      <c r="L2324" s="139"/>
      <c r="M2324" s="41"/>
      <c r="N2324" s="45"/>
      <c r="O2324" s="47"/>
      <c r="P2324" s="43"/>
      <c r="Q2324" s="71" t="e">
        <f>VLOOKUP(N2324,'error categories'!$A$2:$D$54,4,FALSE)</f>
        <v>#N/A</v>
      </c>
      <c r="R2324" s="72" t="e">
        <f>VLOOKUP(N2324,'error categories'!$A$2:$D$54,3,FALSE)</f>
        <v>#N/A</v>
      </c>
      <c r="S2324" s="374"/>
      <c r="T2324" s="377"/>
      <c r="U2324" s="378">
        <f t="shared" si="324"/>
        <v>0</v>
      </c>
      <c r="V2324" s="390"/>
      <c r="W2324" s="391"/>
      <c r="X2324" s="380"/>
      <c r="Y2324" s="380"/>
      <c r="Z2324" s="390"/>
      <c r="AA2324" s="392"/>
      <c r="AB2324" s="393"/>
      <c r="AC2324" s="394"/>
      <c r="AD2324" s="382">
        <f t="shared" si="331"/>
        <v>0</v>
      </c>
      <c r="AE2324" s="383">
        <f t="shared" si="332"/>
        <v>0</v>
      </c>
      <c r="AF2324" s="379"/>
      <c r="AG2324" s="381"/>
      <c r="AH2324" s="379"/>
      <c r="AI2324" s="381"/>
      <c r="AJ2324" s="384" t="str">
        <f t="shared" si="325"/>
        <v/>
      </c>
      <c r="AK2324" s="385" t="str">
        <f t="shared" si="326"/>
        <v/>
      </c>
      <c r="AL2324" s="388" t="str">
        <f t="shared" si="327"/>
        <v/>
      </c>
      <c r="AM2324" s="389" t="str">
        <f t="shared" si="328"/>
        <v/>
      </c>
      <c r="AN2324" s="388" t="str">
        <f t="shared" si="329"/>
        <v/>
      </c>
      <c r="AO2324" s="389" t="str">
        <f t="shared" si="330"/>
        <v/>
      </c>
      <c r="AP2324" s="423"/>
      <c r="AQ2324" s="423"/>
      <c r="AR2324" s="431" t="e">
        <f>VLOOKUP($B2324,'acc names'!$C$2:$D$12102,2,FALSE)</f>
        <v>#N/A</v>
      </c>
      <c r="AS2324" s="431" t="e">
        <f>VLOOKUP($AQ2324,software!$A$1:$B$14605,2,FALSE)</f>
        <v>#N/A</v>
      </c>
      <c r="AT2324" s="423"/>
      <c r="AV2324" s="423"/>
    </row>
    <row r="2325" spans="1:48" ht="12.75" x14ac:dyDescent="0.2">
      <c r="A2325" s="101"/>
      <c r="B2325" s="42"/>
      <c r="C2325" s="142"/>
      <c r="D2325" s="143"/>
      <c r="E2325" s="107"/>
      <c r="F2325" s="46"/>
      <c r="G2325" s="46"/>
      <c r="H2325" s="46"/>
      <c r="I2325" s="46"/>
      <c r="J2325" s="46"/>
      <c r="K2325" s="46"/>
      <c r="L2325" s="139"/>
      <c r="M2325" s="41"/>
      <c r="N2325" s="45"/>
      <c r="O2325" s="47"/>
      <c r="P2325" s="43"/>
      <c r="Q2325" s="71" t="e">
        <f>VLOOKUP(N2325,'error categories'!$A$2:$D$54,4,FALSE)</f>
        <v>#N/A</v>
      </c>
      <c r="R2325" s="72" t="e">
        <f>VLOOKUP(N2325,'error categories'!$A$2:$D$54,3,FALSE)</f>
        <v>#N/A</v>
      </c>
      <c r="S2325" s="374"/>
      <c r="T2325" s="377"/>
      <c r="U2325" s="378">
        <f t="shared" si="324"/>
        <v>0</v>
      </c>
      <c r="V2325" s="390"/>
      <c r="W2325" s="391"/>
      <c r="X2325" s="380"/>
      <c r="Y2325" s="380"/>
      <c r="Z2325" s="390"/>
      <c r="AA2325" s="392"/>
      <c r="AB2325" s="393"/>
      <c r="AC2325" s="394"/>
      <c r="AD2325" s="382">
        <f t="shared" si="331"/>
        <v>0</v>
      </c>
      <c r="AE2325" s="383">
        <f t="shared" si="332"/>
        <v>0</v>
      </c>
      <c r="AF2325" s="379"/>
      <c r="AG2325" s="381"/>
      <c r="AH2325" s="379"/>
      <c r="AI2325" s="381"/>
      <c r="AJ2325" s="384" t="str">
        <f t="shared" si="325"/>
        <v/>
      </c>
      <c r="AK2325" s="385" t="str">
        <f t="shared" si="326"/>
        <v/>
      </c>
      <c r="AL2325" s="388" t="str">
        <f t="shared" si="327"/>
        <v/>
      </c>
      <c r="AM2325" s="389" t="str">
        <f t="shared" si="328"/>
        <v/>
      </c>
      <c r="AN2325" s="388" t="str">
        <f t="shared" si="329"/>
        <v/>
      </c>
      <c r="AO2325" s="389" t="str">
        <f t="shared" si="330"/>
        <v/>
      </c>
      <c r="AP2325" s="423"/>
      <c r="AQ2325" s="423"/>
      <c r="AR2325" s="431" t="e">
        <f>VLOOKUP($B2325,'acc names'!$C$2:$D$12102,2,FALSE)</f>
        <v>#N/A</v>
      </c>
      <c r="AS2325" s="431" t="e">
        <f>VLOOKUP($AQ2325,software!$A$1:$B$14605,2,FALSE)</f>
        <v>#N/A</v>
      </c>
      <c r="AT2325" s="423"/>
      <c r="AV2325" s="423"/>
    </row>
    <row r="2326" spans="1:48" ht="12.75" x14ac:dyDescent="0.2">
      <c r="A2326" s="101"/>
      <c r="B2326" s="42"/>
      <c r="C2326" s="142"/>
      <c r="D2326" s="143"/>
      <c r="E2326" s="107"/>
      <c r="F2326" s="46"/>
      <c r="G2326" s="46"/>
      <c r="H2326" s="46"/>
      <c r="I2326" s="46"/>
      <c r="J2326" s="46"/>
      <c r="K2326" s="46"/>
      <c r="L2326" s="139"/>
      <c r="M2326" s="41"/>
      <c r="N2326" s="45"/>
      <c r="O2326" s="47"/>
      <c r="P2326" s="43"/>
      <c r="Q2326" s="71" t="e">
        <f>VLOOKUP(N2326,'error categories'!$A$2:$D$54,4,FALSE)</f>
        <v>#N/A</v>
      </c>
      <c r="R2326" s="72" t="e">
        <f>VLOOKUP(N2326,'error categories'!$A$2:$D$54,3,FALSE)</f>
        <v>#N/A</v>
      </c>
      <c r="S2326" s="374"/>
      <c r="T2326" s="377"/>
      <c r="U2326" s="378">
        <f t="shared" si="324"/>
        <v>0</v>
      </c>
      <c r="V2326" s="390"/>
      <c r="W2326" s="391"/>
      <c r="X2326" s="380"/>
      <c r="Y2326" s="380"/>
      <c r="Z2326" s="390"/>
      <c r="AA2326" s="392"/>
      <c r="AB2326" s="393"/>
      <c r="AC2326" s="394"/>
      <c r="AD2326" s="382">
        <f t="shared" si="331"/>
        <v>0</v>
      </c>
      <c r="AE2326" s="383">
        <f t="shared" si="332"/>
        <v>0</v>
      </c>
      <c r="AF2326" s="379"/>
      <c r="AG2326" s="381"/>
      <c r="AH2326" s="379"/>
      <c r="AI2326" s="381"/>
      <c r="AJ2326" s="384" t="str">
        <f t="shared" si="325"/>
        <v/>
      </c>
      <c r="AK2326" s="385" t="str">
        <f t="shared" si="326"/>
        <v/>
      </c>
      <c r="AL2326" s="388" t="str">
        <f t="shared" si="327"/>
        <v/>
      </c>
      <c r="AM2326" s="389" t="str">
        <f t="shared" si="328"/>
        <v/>
      </c>
      <c r="AN2326" s="388" t="str">
        <f t="shared" si="329"/>
        <v/>
      </c>
      <c r="AO2326" s="389" t="str">
        <f t="shared" si="330"/>
        <v/>
      </c>
      <c r="AP2326" s="423"/>
      <c r="AQ2326" s="423"/>
      <c r="AR2326" s="431" t="e">
        <f>VLOOKUP($B2326,'acc names'!$C$2:$D$12102,2,FALSE)</f>
        <v>#N/A</v>
      </c>
      <c r="AS2326" s="431" t="e">
        <f>VLOOKUP($AQ2326,software!$A$1:$B$14605,2,FALSE)</f>
        <v>#N/A</v>
      </c>
      <c r="AT2326" s="423"/>
      <c r="AV2326" s="423"/>
    </row>
    <row r="2327" spans="1:48" ht="12.75" x14ac:dyDescent="0.2">
      <c r="A2327" s="101"/>
      <c r="B2327" s="42"/>
      <c r="C2327" s="142"/>
      <c r="D2327" s="143"/>
      <c r="E2327" s="107"/>
      <c r="F2327" s="46"/>
      <c r="G2327" s="46"/>
      <c r="H2327" s="46"/>
      <c r="I2327" s="46"/>
      <c r="J2327" s="46"/>
      <c r="K2327" s="46"/>
      <c r="L2327" s="139"/>
      <c r="M2327" s="41"/>
      <c r="N2327" s="45"/>
      <c r="O2327" s="47"/>
      <c r="P2327" s="43"/>
      <c r="Q2327" s="71" t="e">
        <f>VLOOKUP(N2327,'error categories'!$A$2:$D$54,4,FALSE)</f>
        <v>#N/A</v>
      </c>
      <c r="R2327" s="72" t="e">
        <f>VLOOKUP(N2327,'error categories'!$A$2:$D$54,3,FALSE)</f>
        <v>#N/A</v>
      </c>
      <c r="S2327" s="374"/>
      <c r="T2327" s="377"/>
      <c r="U2327" s="378">
        <f t="shared" si="324"/>
        <v>0</v>
      </c>
      <c r="V2327" s="390"/>
      <c r="W2327" s="391"/>
      <c r="X2327" s="380"/>
      <c r="Y2327" s="380"/>
      <c r="Z2327" s="390"/>
      <c r="AA2327" s="392"/>
      <c r="AB2327" s="393"/>
      <c r="AC2327" s="394"/>
      <c r="AD2327" s="382">
        <f t="shared" si="331"/>
        <v>0</v>
      </c>
      <c r="AE2327" s="383">
        <f t="shared" si="332"/>
        <v>0</v>
      </c>
      <c r="AF2327" s="379"/>
      <c r="AG2327" s="381"/>
      <c r="AH2327" s="379"/>
      <c r="AI2327" s="381"/>
      <c r="AJ2327" s="384" t="str">
        <f t="shared" si="325"/>
        <v/>
      </c>
      <c r="AK2327" s="385" t="str">
        <f t="shared" si="326"/>
        <v/>
      </c>
      <c r="AL2327" s="388" t="str">
        <f t="shared" si="327"/>
        <v/>
      </c>
      <c r="AM2327" s="389" t="str">
        <f t="shared" si="328"/>
        <v/>
      </c>
      <c r="AN2327" s="388" t="str">
        <f t="shared" si="329"/>
        <v/>
      </c>
      <c r="AO2327" s="389" t="str">
        <f t="shared" si="330"/>
        <v/>
      </c>
      <c r="AP2327" s="423"/>
      <c r="AQ2327" s="423"/>
      <c r="AR2327" s="431" t="e">
        <f>VLOOKUP($B2327,'acc names'!$C$2:$D$12102,2,FALSE)</f>
        <v>#N/A</v>
      </c>
      <c r="AS2327" s="431" t="e">
        <f>VLOOKUP($AQ2327,software!$A$1:$B$14605,2,FALSE)</f>
        <v>#N/A</v>
      </c>
      <c r="AT2327" s="423"/>
      <c r="AV2327" s="423"/>
    </row>
    <row r="2328" spans="1:48" ht="12.75" x14ac:dyDescent="0.2">
      <c r="A2328" s="101"/>
      <c r="B2328" s="42"/>
      <c r="C2328" s="142"/>
      <c r="D2328" s="143"/>
      <c r="E2328" s="107"/>
      <c r="F2328" s="46"/>
      <c r="G2328" s="46"/>
      <c r="H2328" s="46"/>
      <c r="I2328" s="46"/>
      <c r="J2328" s="46"/>
      <c r="K2328" s="46"/>
      <c r="L2328" s="139"/>
      <c r="M2328" s="41"/>
      <c r="N2328" s="45"/>
      <c r="O2328" s="47"/>
      <c r="P2328" s="43"/>
      <c r="Q2328" s="71" t="e">
        <f>VLOOKUP(N2328,'error categories'!$A$2:$D$54,4,FALSE)</f>
        <v>#N/A</v>
      </c>
      <c r="R2328" s="72" t="e">
        <f>VLOOKUP(N2328,'error categories'!$A$2:$D$54,3,FALSE)</f>
        <v>#N/A</v>
      </c>
      <c r="S2328" s="374"/>
      <c r="T2328" s="377"/>
      <c r="U2328" s="378">
        <f t="shared" si="324"/>
        <v>0</v>
      </c>
      <c r="V2328" s="390"/>
      <c r="W2328" s="391"/>
      <c r="X2328" s="380"/>
      <c r="Y2328" s="380"/>
      <c r="Z2328" s="390"/>
      <c r="AA2328" s="392"/>
      <c r="AB2328" s="393"/>
      <c r="AC2328" s="394"/>
      <c r="AD2328" s="382">
        <f t="shared" si="331"/>
        <v>0</v>
      </c>
      <c r="AE2328" s="383">
        <f t="shared" si="332"/>
        <v>0</v>
      </c>
      <c r="AF2328" s="379"/>
      <c r="AG2328" s="381"/>
      <c r="AH2328" s="379"/>
      <c r="AI2328" s="381"/>
      <c r="AJ2328" s="384" t="str">
        <f t="shared" si="325"/>
        <v/>
      </c>
      <c r="AK2328" s="385" t="str">
        <f t="shared" si="326"/>
        <v/>
      </c>
      <c r="AL2328" s="388" t="str">
        <f t="shared" si="327"/>
        <v/>
      </c>
      <c r="AM2328" s="389" t="str">
        <f t="shared" si="328"/>
        <v/>
      </c>
      <c r="AN2328" s="388" t="str">
        <f t="shared" si="329"/>
        <v/>
      </c>
      <c r="AO2328" s="389" t="str">
        <f t="shared" si="330"/>
        <v/>
      </c>
      <c r="AP2328" s="423"/>
      <c r="AQ2328" s="423"/>
      <c r="AR2328" s="431" t="e">
        <f>VLOOKUP($B2328,'acc names'!$C$2:$D$12102,2,FALSE)</f>
        <v>#N/A</v>
      </c>
      <c r="AS2328" s="431" t="e">
        <f>VLOOKUP($AQ2328,software!$A$1:$B$14605,2,FALSE)</f>
        <v>#N/A</v>
      </c>
      <c r="AT2328" s="423"/>
      <c r="AV2328" s="423"/>
    </row>
    <row r="2329" spans="1:48" ht="12.75" x14ac:dyDescent="0.2">
      <c r="A2329" s="101"/>
      <c r="B2329" s="42"/>
      <c r="C2329" s="142"/>
      <c r="D2329" s="143"/>
      <c r="E2329" s="107"/>
      <c r="F2329" s="46"/>
      <c r="G2329" s="46"/>
      <c r="H2329" s="46"/>
      <c r="I2329" s="46"/>
      <c r="J2329" s="46"/>
      <c r="K2329" s="46"/>
      <c r="L2329" s="139"/>
      <c r="M2329" s="41"/>
      <c r="N2329" s="45"/>
      <c r="O2329" s="47"/>
      <c r="P2329" s="43"/>
      <c r="Q2329" s="71" t="e">
        <f>VLOOKUP(N2329,'error categories'!$A$2:$D$54,4,FALSE)</f>
        <v>#N/A</v>
      </c>
      <c r="R2329" s="72" t="e">
        <f>VLOOKUP(N2329,'error categories'!$A$2:$D$54,3,FALSE)</f>
        <v>#N/A</v>
      </c>
      <c r="S2329" s="374"/>
      <c r="T2329" s="377"/>
      <c r="U2329" s="378">
        <f t="shared" si="324"/>
        <v>0</v>
      </c>
      <c r="V2329" s="390"/>
      <c r="W2329" s="391"/>
      <c r="X2329" s="380"/>
      <c r="Y2329" s="380"/>
      <c r="Z2329" s="390"/>
      <c r="AA2329" s="392"/>
      <c r="AB2329" s="393"/>
      <c r="AC2329" s="394"/>
      <c r="AD2329" s="382">
        <f t="shared" si="331"/>
        <v>0</v>
      </c>
      <c r="AE2329" s="383">
        <f t="shared" si="332"/>
        <v>0</v>
      </c>
      <c r="AF2329" s="379"/>
      <c r="AG2329" s="381"/>
      <c r="AH2329" s="379"/>
      <c r="AI2329" s="381"/>
      <c r="AJ2329" s="384" t="str">
        <f t="shared" si="325"/>
        <v/>
      </c>
      <c r="AK2329" s="385" t="str">
        <f t="shared" si="326"/>
        <v/>
      </c>
      <c r="AL2329" s="388" t="str">
        <f t="shared" si="327"/>
        <v/>
      </c>
      <c r="AM2329" s="389" t="str">
        <f t="shared" si="328"/>
        <v/>
      </c>
      <c r="AN2329" s="388" t="str">
        <f t="shared" si="329"/>
        <v/>
      </c>
      <c r="AO2329" s="389" t="str">
        <f t="shared" si="330"/>
        <v/>
      </c>
      <c r="AP2329" s="423"/>
      <c r="AQ2329" s="423"/>
      <c r="AR2329" s="431" t="e">
        <f>VLOOKUP($B2329,'acc names'!$C$2:$D$12102,2,FALSE)</f>
        <v>#N/A</v>
      </c>
      <c r="AS2329" s="431" t="e">
        <f>VLOOKUP($AQ2329,software!$A$1:$B$14605,2,FALSE)</f>
        <v>#N/A</v>
      </c>
      <c r="AT2329" s="423"/>
      <c r="AV2329" s="423"/>
    </row>
    <row r="2330" spans="1:48" ht="12.75" x14ac:dyDescent="0.2">
      <c r="A2330" s="101"/>
      <c r="B2330" s="42"/>
      <c r="C2330" s="142"/>
      <c r="D2330" s="143"/>
      <c r="E2330" s="107"/>
      <c r="F2330" s="46"/>
      <c r="G2330" s="46"/>
      <c r="H2330" s="46"/>
      <c r="I2330" s="46"/>
      <c r="J2330" s="46"/>
      <c r="K2330" s="46"/>
      <c r="L2330" s="139"/>
      <c r="M2330" s="41"/>
      <c r="N2330" s="45"/>
      <c r="O2330" s="47"/>
      <c r="P2330" s="43"/>
      <c r="Q2330" s="71" t="e">
        <f>VLOOKUP(N2330,'error categories'!$A$2:$D$54,4,FALSE)</f>
        <v>#N/A</v>
      </c>
      <c r="R2330" s="72" t="e">
        <f>VLOOKUP(N2330,'error categories'!$A$2:$D$54,3,FALSE)</f>
        <v>#N/A</v>
      </c>
      <c r="S2330" s="374"/>
      <c r="T2330" s="377"/>
      <c r="U2330" s="378">
        <f t="shared" si="324"/>
        <v>0</v>
      </c>
      <c r="V2330" s="390"/>
      <c r="W2330" s="391"/>
      <c r="X2330" s="380"/>
      <c r="Y2330" s="380"/>
      <c r="Z2330" s="390"/>
      <c r="AA2330" s="392"/>
      <c r="AB2330" s="393"/>
      <c r="AC2330" s="394"/>
      <c r="AD2330" s="382">
        <f t="shared" si="331"/>
        <v>0</v>
      </c>
      <c r="AE2330" s="383">
        <f t="shared" si="332"/>
        <v>0</v>
      </c>
      <c r="AF2330" s="379"/>
      <c r="AG2330" s="381"/>
      <c r="AH2330" s="379"/>
      <c r="AI2330" s="381"/>
      <c r="AJ2330" s="384" t="str">
        <f t="shared" si="325"/>
        <v/>
      </c>
      <c r="AK2330" s="385" t="str">
        <f t="shared" si="326"/>
        <v/>
      </c>
      <c r="AL2330" s="388" t="str">
        <f t="shared" si="327"/>
        <v/>
      </c>
      <c r="AM2330" s="389" t="str">
        <f t="shared" si="328"/>
        <v/>
      </c>
      <c r="AN2330" s="388" t="str">
        <f t="shared" si="329"/>
        <v/>
      </c>
      <c r="AO2330" s="389" t="str">
        <f t="shared" si="330"/>
        <v/>
      </c>
      <c r="AP2330" s="423"/>
      <c r="AQ2330" s="423"/>
      <c r="AR2330" s="431" t="e">
        <f>VLOOKUP($B2330,'acc names'!$C$2:$D$12102,2,FALSE)</f>
        <v>#N/A</v>
      </c>
      <c r="AS2330" s="431" t="e">
        <f>VLOOKUP($AQ2330,software!$A$1:$B$14605,2,FALSE)</f>
        <v>#N/A</v>
      </c>
      <c r="AT2330" s="423"/>
      <c r="AV2330" s="423"/>
    </row>
    <row r="2331" spans="1:48" ht="12.75" x14ac:dyDescent="0.2">
      <c r="A2331" s="101"/>
      <c r="B2331" s="42"/>
      <c r="C2331" s="142"/>
      <c r="D2331" s="143"/>
      <c r="E2331" s="107"/>
      <c r="F2331" s="46"/>
      <c r="G2331" s="46"/>
      <c r="H2331" s="46"/>
      <c r="I2331" s="46"/>
      <c r="J2331" s="46"/>
      <c r="K2331" s="46"/>
      <c r="L2331" s="139"/>
      <c r="M2331" s="41"/>
      <c r="N2331" s="45"/>
      <c r="O2331" s="47"/>
      <c r="P2331" s="43"/>
      <c r="Q2331" s="71" t="e">
        <f>VLOOKUP(N2331,'error categories'!$A$2:$D$54,4,FALSE)</f>
        <v>#N/A</v>
      </c>
      <c r="R2331" s="72" t="e">
        <f>VLOOKUP(N2331,'error categories'!$A$2:$D$54,3,FALSE)</f>
        <v>#N/A</v>
      </c>
      <c r="S2331" s="374"/>
      <c r="T2331" s="377"/>
      <c r="U2331" s="378">
        <f t="shared" si="324"/>
        <v>0</v>
      </c>
      <c r="V2331" s="379"/>
      <c r="W2331" s="380"/>
      <c r="X2331" s="380"/>
      <c r="Y2331" s="380"/>
      <c r="Z2331" s="379"/>
      <c r="AA2331" s="381"/>
      <c r="AB2331" s="379"/>
      <c r="AC2331" s="380"/>
      <c r="AD2331" s="382">
        <f t="shared" si="331"/>
        <v>0</v>
      </c>
      <c r="AE2331" s="383">
        <f t="shared" si="332"/>
        <v>0</v>
      </c>
      <c r="AF2331" s="379"/>
      <c r="AG2331" s="381"/>
      <c r="AH2331" s="379"/>
      <c r="AI2331" s="381"/>
      <c r="AJ2331" s="384" t="str">
        <f t="shared" si="325"/>
        <v/>
      </c>
      <c r="AK2331" s="385" t="str">
        <f t="shared" si="326"/>
        <v/>
      </c>
      <c r="AL2331" s="388" t="str">
        <f t="shared" si="327"/>
        <v/>
      </c>
      <c r="AM2331" s="389" t="str">
        <f t="shared" si="328"/>
        <v/>
      </c>
      <c r="AN2331" s="388" t="str">
        <f t="shared" si="329"/>
        <v/>
      </c>
      <c r="AO2331" s="389" t="str">
        <f t="shared" si="330"/>
        <v/>
      </c>
      <c r="AP2331" s="423"/>
      <c r="AQ2331" s="423"/>
      <c r="AR2331" s="431" t="e">
        <f>VLOOKUP($B2331,'acc names'!$C$2:$D$12102,2,FALSE)</f>
        <v>#N/A</v>
      </c>
      <c r="AS2331" s="431" t="e">
        <f>VLOOKUP($AQ2331,software!$A$1:$B$14605,2,FALSE)</f>
        <v>#N/A</v>
      </c>
      <c r="AT2331" s="423"/>
      <c r="AV2331" s="423"/>
    </row>
    <row r="2332" spans="1:48" ht="12.75" x14ac:dyDescent="0.2">
      <c r="A2332" s="101"/>
      <c r="B2332" s="42"/>
      <c r="C2332" s="142"/>
      <c r="D2332" s="143"/>
      <c r="E2332" s="107"/>
      <c r="F2332" s="46"/>
      <c r="G2332" s="46"/>
      <c r="H2332" s="46"/>
      <c r="I2332" s="46"/>
      <c r="J2332" s="46"/>
      <c r="K2332" s="46"/>
      <c r="L2332" s="139"/>
      <c r="M2332" s="41"/>
      <c r="N2332" s="45"/>
      <c r="O2332" s="47"/>
      <c r="P2332" s="43"/>
      <c r="Q2332" s="71" t="e">
        <f>VLOOKUP(N2332,'error categories'!$A$2:$D$54,4,FALSE)</f>
        <v>#N/A</v>
      </c>
      <c r="R2332" s="72" t="e">
        <f>VLOOKUP(N2332,'error categories'!$A$2:$D$54,3,FALSE)</f>
        <v>#N/A</v>
      </c>
      <c r="S2332" s="374"/>
      <c r="T2332" s="377"/>
      <c r="U2332" s="378">
        <f t="shared" si="324"/>
        <v>0</v>
      </c>
      <c r="V2332" s="379"/>
      <c r="W2332" s="380"/>
      <c r="X2332" s="380"/>
      <c r="Y2332" s="380"/>
      <c r="Z2332" s="379"/>
      <c r="AA2332" s="381"/>
      <c r="AB2332" s="379"/>
      <c r="AC2332" s="380"/>
      <c r="AD2332" s="382">
        <f t="shared" si="331"/>
        <v>0</v>
      </c>
      <c r="AE2332" s="383">
        <f t="shared" si="332"/>
        <v>0</v>
      </c>
      <c r="AF2332" s="379"/>
      <c r="AG2332" s="381"/>
      <c r="AH2332" s="379"/>
      <c r="AI2332" s="381"/>
      <c r="AJ2332" s="384" t="str">
        <f t="shared" si="325"/>
        <v/>
      </c>
      <c r="AK2332" s="385" t="str">
        <f t="shared" si="326"/>
        <v/>
      </c>
      <c r="AL2332" s="388" t="str">
        <f t="shared" si="327"/>
        <v/>
      </c>
      <c r="AM2332" s="389" t="str">
        <f t="shared" si="328"/>
        <v/>
      </c>
      <c r="AN2332" s="388" t="str">
        <f t="shared" si="329"/>
        <v/>
      </c>
      <c r="AO2332" s="389" t="str">
        <f t="shared" si="330"/>
        <v/>
      </c>
      <c r="AP2332" s="423"/>
      <c r="AQ2332" s="423"/>
      <c r="AR2332" s="431" t="e">
        <f>VLOOKUP($B2332,'acc names'!$C$2:$D$12102,2,FALSE)</f>
        <v>#N/A</v>
      </c>
      <c r="AS2332" s="431" t="e">
        <f>VLOOKUP($AQ2332,software!$A$1:$B$14605,2,FALSE)</f>
        <v>#N/A</v>
      </c>
      <c r="AT2332" s="423"/>
      <c r="AV2332" s="423"/>
    </row>
    <row r="2333" spans="1:48" ht="12.75" x14ac:dyDescent="0.2">
      <c r="A2333" s="101"/>
      <c r="B2333" s="42"/>
      <c r="C2333" s="142"/>
      <c r="D2333" s="143"/>
      <c r="E2333" s="107"/>
      <c r="F2333" s="46"/>
      <c r="G2333" s="46"/>
      <c r="H2333" s="46"/>
      <c r="I2333" s="46"/>
      <c r="J2333" s="46"/>
      <c r="K2333" s="46"/>
      <c r="L2333" s="139"/>
      <c r="M2333" s="41"/>
      <c r="N2333" s="45"/>
      <c r="O2333" s="47"/>
      <c r="P2333" s="43"/>
      <c r="Q2333" s="71" t="e">
        <f>VLOOKUP(N2333,'error categories'!$A$2:$D$54,4,FALSE)</f>
        <v>#N/A</v>
      </c>
      <c r="R2333" s="72" t="e">
        <f>VLOOKUP(N2333,'error categories'!$A$2:$D$54,3,FALSE)</f>
        <v>#N/A</v>
      </c>
      <c r="S2333" s="374"/>
      <c r="T2333" s="377"/>
      <c r="U2333" s="378">
        <f t="shared" si="324"/>
        <v>0</v>
      </c>
      <c r="V2333" s="390"/>
      <c r="W2333" s="391"/>
      <c r="X2333" s="380"/>
      <c r="Y2333" s="380"/>
      <c r="Z2333" s="390"/>
      <c r="AA2333" s="392"/>
      <c r="AB2333" s="393"/>
      <c r="AC2333" s="394"/>
      <c r="AD2333" s="382">
        <f t="shared" si="331"/>
        <v>0</v>
      </c>
      <c r="AE2333" s="383">
        <f t="shared" si="332"/>
        <v>0</v>
      </c>
      <c r="AF2333" s="379"/>
      <c r="AG2333" s="381"/>
      <c r="AH2333" s="379"/>
      <c r="AI2333" s="381"/>
      <c r="AJ2333" s="384" t="str">
        <f t="shared" si="325"/>
        <v/>
      </c>
      <c r="AK2333" s="385" t="str">
        <f t="shared" si="326"/>
        <v/>
      </c>
      <c r="AL2333" s="388" t="str">
        <f t="shared" si="327"/>
        <v/>
      </c>
      <c r="AM2333" s="389" t="str">
        <f t="shared" si="328"/>
        <v/>
      </c>
      <c r="AN2333" s="388" t="str">
        <f t="shared" si="329"/>
        <v/>
      </c>
      <c r="AO2333" s="389" t="str">
        <f t="shared" si="330"/>
        <v/>
      </c>
      <c r="AP2333" s="423"/>
      <c r="AQ2333" s="423"/>
      <c r="AR2333" s="431" t="e">
        <f>VLOOKUP($B2333,'acc names'!$C$2:$D$12102,2,FALSE)</f>
        <v>#N/A</v>
      </c>
      <c r="AS2333" s="431" t="e">
        <f>VLOOKUP($AQ2333,software!$A$1:$B$14605,2,FALSE)</f>
        <v>#N/A</v>
      </c>
      <c r="AT2333" s="423"/>
      <c r="AV2333" s="423"/>
    </row>
    <row r="2334" spans="1:48" ht="12.75" x14ac:dyDescent="0.2">
      <c r="A2334" s="101"/>
      <c r="B2334" s="42"/>
      <c r="C2334" s="142"/>
      <c r="D2334" s="143"/>
      <c r="E2334" s="107"/>
      <c r="F2334" s="46"/>
      <c r="G2334" s="46"/>
      <c r="H2334" s="46"/>
      <c r="I2334" s="46"/>
      <c r="J2334" s="46"/>
      <c r="K2334" s="46"/>
      <c r="L2334" s="139"/>
      <c r="M2334" s="41"/>
      <c r="N2334" s="45"/>
      <c r="O2334" s="47"/>
      <c r="P2334" s="43"/>
      <c r="Q2334" s="71" t="e">
        <f>VLOOKUP(N2334,'error categories'!$A$2:$D$54,4,FALSE)</f>
        <v>#N/A</v>
      </c>
      <c r="R2334" s="72" t="e">
        <f>VLOOKUP(N2334,'error categories'!$A$2:$D$54,3,FALSE)</f>
        <v>#N/A</v>
      </c>
      <c r="S2334" s="374"/>
      <c r="T2334" s="377"/>
      <c r="U2334" s="378">
        <f t="shared" si="324"/>
        <v>0</v>
      </c>
      <c r="V2334" s="379"/>
      <c r="W2334" s="380"/>
      <c r="X2334" s="380"/>
      <c r="Y2334" s="380"/>
      <c r="Z2334" s="379"/>
      <c r="AA2334" s="381"/>
      <c r="AB2334" s="379"/>
      <c r="AC2334" s="380"/>
      <c r="AD2334" s="382">
        <f t="shared" si="331"/>
        <v>0</v>
      </c>
      <c r="AE2334" s="383">
        <f t="shared" si="332"/>
        <v>0</v>
      </c>
      <c r="AF2334" s="379"/>
      <c r="AG2334" s="381"/>
      <c r="AH2334" s="379"/>
      <c r="AI2334" s="381"/>
      <c r="AJ2334" s="384" t="str">
        <f t="shared" si="325"/>
        <v/>
      </c>
      <c r="AK2334" s="385" t="str">
        <f t="shared" si="326"/>
        <v/>
      </c>
      <c r="AL2334" s="388" t="str">
        <f t="shared" si="327"/>
        <v/>
      </c>
      <c r="AM2334" s="389" t="str">
        <f t="shared" si="328"/>
        <v/>
      </c>
      <c r="AN2334" s="388" t="str">
        <f t="shared" si="329"/>
        <v/>
      </c>
      <c r="AO2334" s="389" t="str">
        <f t="shared" si="330"/>
        <v/>
      </c>
      <c r="AP2334" s="423"/>
      <c r="AQ2334" s="423"/>
      <c r="AR2334" s="431" t="e">
        <f>VLOOKUP($B2334,'acc names'!$C$2:$D$12102,2,FALSE)</f>
        <v>#N/A</v>
      </c>
      <c r="AS2334" s="431" t="e">
        <f>VLOOKUP($AQ2334,software!$A$1:$B$14605,2,FALSE)</f>
        <v>#N/A</v>
      </c>
      <c r="AT2334" s="423"/>
      <c r="AV2334" s="423"/>
    </row>
    <row r="2335" spans="1:48" ht="12.75" x14ac:dyDescent="0.2">
      <c r="A2335" s="101"/>
      <c r="B2335" s="42"/>
      <c r="C2335" s="142"/>
      <c r="D2335" s="143"/>
      <c r="E2335" s="107"/>
      <c r="F2335" s="46"/>
      <c r="G2335" s="46"/>
      <c r="H2335" s="46"/>
      <c r="I2335" s="46"/>
      <c r="J2335" s="46"/>
      <c r="K2335" s="46"/>
      <c r="L2335" s="139"/>
      <c r="M2335" s="41"/>
      <c r="N2335" s="45"/>
      <c r="O2335" s="47"/>
      <c r="P2335" s="43"/>
      <c r="Q2335" s="71" t="e">
        <f>VLOOKUP(N2335,'error categories'!$A$2:$D$54,4,FALSE)</f>
        <v>#N/A</v>
      </c>
      <c r="R2335" s="72" t="e">
        <f>VLOOKUP(N2335,'error categories'!$A$2:$D$54,3,FALSE)</f>
        <v>#N/A</v>
      </c>
      <c r="S2335" s="374"/>
      <c r="T2335" s="377"/>
      <c r="U2335" s="378">
        <f t="shared" si="324"/>
        <v>0</v>
      </c>
      <c r="V2335" s="379"/>
      <c r="W2335" s="380"/>
      <c r="X2335" s="380"/>
      <c r="Y2335" s="380"/>
      <c r="Z2335" s="379"/>
      <c r="AA2335" s="381"/>
      <c r="AB2335" s="379"/>
      <c r="AC2335" s="380"/>
      <c r="AD2335" s="382">
        <f t="shared" si="331"/>
        <v>0</v>
      </c>
      <c r="AE2335" s="383">
        <f t="shared" si="332"/>
        <v>0</v>
      </c>
      <c r="AF2335" s="379"/>
      <c r="AG2335" s="381"/>
      <c r="AH2335" s="379"/>
      <c r="AI2335" s="381"/>
      <c r="AJ2335" s="384" t="str">
        <f t="shared" si="325"/>
        <v/>
      </c>
      <c r="AK2335" s="385" t="str">
        <f t="shared" si="326"/>
        <v/>
      </c>
      <c r="AL2335" s="388" t="str">
        <f t="shared" si="327"/>
        <v/>
      </c>
      <c r="AM2335" s="389" t="str">
        <f t="shared" si="328"/>
        <v/>
      </c>
      <c r="AN2335" s="388" t="str">
        <f t="shared" si="329"/>
        <v/>
      </c>
      <c r="AO2335" s="389" t="str">
        <f t="shared" si="330"/>
        <v/>
      </c>
      <c r="AP2335" s="423"/>
      <c r="AQ2335" s="423"/>
      <c r="AR2335" s="431" t="e">
        <f>VLOOKUP($B2335,'acc names'!$C$2:$D$12102,2,FALSE)</f>
        <v>#N/A</v>
      </c>
      <c r="AS2335" s="431" t="e">
        <f>VLOOKUP($AQ2335,software!$A$1:$B$14605,2,FALSE)</f>
        <v>#N/A</v>
      </c>
      <c r="AT2335" s="423"/>
      <c r="AV2335" s="423"/>
    </row>
    <row r="2336" spans="1:48" ht="12.75" x14ac:dyDescent="0.2">
      <c r="A2336" s="101"/>
      <c r="B2336" s="42"/>
      <c r="C2336" s="142"/>
      <c r="D2336" s="143"/>
      <c r="E2336" s="107"/>
      <c r="F2336" s="46"/>
      <c r="G2336" s="46"/>
      <c r="H2336" s="46"/>
      <c r="I2336" s="46"/>
      <c r="J2336" s="46"/>
      <c r="K2336" s="46"/>
      <c r="L2336" s="139"/>
      <c r="M2336" s="41"/>
      <c r="N2336" s="45"/>
      <c r="O2336" s="47"/>
      <c r="P2336" s="43"/>
      <c r="Q2336" s="71" t="e">
        <f>VLOOKUP(N2336,'error categories'!$A$2:$D$54,4,FALSE)</f>
        <v>#N/A</v>
      </c>
      <c r="R2336" s="72" t="e">
        <f>VLOOKUP(N2336,'error categories'!$A$2:$D$54,3,FALSE)</f>
        <v>#N/A</v>
      </c>
      <c r="S2336" s="374"/>
      <c r="T2336" s="377"/>
      <c r="U2336" s="378">
        <f t="shared" si="324"/>
        <v>0</v>
      </c>
      <c r="V2336" s="379"/>
      <c r="W2336" s="380"/>
      <c r="X2336" s="380"/>
      <c r="Y2336" s="380"/>
      <c r="Z2336" s="379"/>
      <c r="AA2336" s="381"/>
      <c r="AB2336" s="379"/>
      <c r="AC2336" s="380"/>
      <c r="AD2336" s="382">
        <f t="shared" si="331"/>
        <v>0</v>
      </c>
      <c r="AE2336" s="383">
        <f t="shared" si="332"/>
        <v>0</v>
      </c>
      <c r="AF2336" s="379"/>
      <c r="AG2336" s="381"/>
      <c r="AH2336" s="379"/>
      <c r="AI2336" s="381"/>
      <c r="AJ2336" s="384" t="str">
        <f t="shared" si="325"/>
        <v/>
      </c>
      <c r="AK2336" s="385" t="str">
        <f t="shared" si="326"/>
        <v/>
      </c>
      <c r="AL2336" s="388" t="str">
        <f t="shared" si="327"/>
        <v/>
      </c>
      <c r="AM2336" s="389" t="str">
        <f t="shared" si="328"/>
        <v/>
      </c>
      <c r="AN2336" s="388" t="str">
        <f t="shared" si="329"/>
        <v/>
      </c>
      <c r="AO2336" s="389" t="str">
        <f t="shared" si="330"/>
        <v/>
      </c>
      <c r="AP2336" s="423"/>
      <c r="AQ2336" s="423"/>
      <c r="AR2336" s="431" t="e">
        <f>VLOOKUP($B2336,'acc names'!$C$2:$D$12102,2,FALSE)</f>
        <v>#N/A</v>
      </c>
      <c r="AS2336" s="431" t="e">
        <f>VLOOKUP($AQ2336,software!$A$1:$B$14605,2,FALSE)</f>
        <v>#N/A</v>
      </c>
      <c r="AT2336" s="423"/>
      <c r="AV2336" s="423"/>
    </row>
    <row r="2337" spans="1:48" ht="12.75" x14ac:dyDescent="0.2">
      <c r="A2337" s="101"/>
      <c r="B2337" s="42"/>
      <c r="C2337" s="142"/>
      <c r="D2337" s="143"/>
      <c r="E2337" s="107"/>
      <c r="F2337" s="46"/>
      <c r="G2337" s="46"/>
      <c r="H2337" s="46"/>
      <c r="I2337" s="46"/>
      <c r="J2337" s="46"/>
      <c r="K2337" s="46"/>
      <c r="L2337" s="139"/>
      <c r="M2337" s="41"/>
      <c r="N2337" s="45"/>
      <c r="O2337" s="47"/>
      <c r="P2337" s="43"/>
      <c r="Q2337" s="71" t="e">
        <f>VLOOKUP(N2337,'error categories'!$A$2:$D$54,4,FALSE)</f>
        <v>#N/A</v>
      </c>
      <c r="R2337" s="72" t="e">
        <f>VLOOKUP(N2337,'error categories'!$A$2:$D$54,3,FALSE)</f>
        <v>#N/A</v>
      </c>
      <c r="S2337" s="374"/>
      <c r="T2337" s="377"/>
      <c r="U2337" s="378">
        <f t="shared" si="324"/>
        <v>0</v>
      </c>
      <c r="V2337" s="390"/>
      <c r="W2337" s="391"/>
      <c r="X2337" s="380"/>
      <c r="Y2337" s="380"/>
      <c r="Z2337" s="390"/>
      <c r="AA2337" s="392"/>
      <c r="AB2337" s="393"/>
      <c r="AC2337" s="394"/>
      <c r="AD2337" s="382">
        <f t="shared" si="331"/>
        <v>0</v>
      </c>
      <c r="AE2337" s="383">
        <f t="shared" si="332"/>
        <v>0</v>
      </c>
      <c r="AF2337" s="379"/>
      <c r="AG2337" s="381"/>
      <c r="AH2337" s="379"/>
      <c r="AI2337" s="381"/>
      <c r="AJ2337" s="384" t="str">
        <f t="shared" si="325"/>
        <v/>
      </c>
      <c r="AK2337" s="385" t="str">
        <f t="shared" si="326"/>
        <v/>
      </c>
      <c r="AL2337" s="388" t="str">
        <f t="shared" si="327"/>
        <v/>
      </c>
      <c r="AM2337" s="389" t="str">
        <f t="shared" si="328"/>
        <v/>
      </c>
      <c r="AN2337" s="388" t="str">
        <f t="shared" si="329"/>
        <v/>
      </c>
      <c r="AO2337" s="389" t="str">
        <f t="shared" si="330"/>
        <v/>
      </c>
      <c r="AP2337" s="423"/>
      <c r="AQ2337" s="423"/>
      <c r="AR2337" s="431" t="e">
        <f>VLOOKUP($B2337,'acc names'!$C$2:$D$12102,2,FALSE)</f>
        <v>#N/A</v>
      </c>
      <c r="AS2337" s="431" t="e">
        <f>VLOOKUP($AQ2337,software!$A$1:$B$14605,2,FALSE)</f>
        <v>#N/A</v>
      </c>
      <c r="AT2337" s="423"/>
      <c r="AV2337" s="423"/>
    </row>
    <row r="2338" spans="1:48" ht="12.75" x14ac:dyDescent="0.2">
      <c r="A2338" s="101"/>
      <c r="B2338" s="42"/>
      <c r="C2338" s="142"/>
      <c r="D2338" s="143"/>
      <c r="E2338" s="107"/>
      <c r="F2338" s="46"/>
      <c r="G2338" s="46"/>
      <c r="H2338" s="46"/>
      <c r="I2338" s="46"/>
      <c r="J2338" s="46"/>
      <c r="K2338" s="46"/>
      <c r="L2338" s="139"/>
      <c r="M2338" s="41"/>
      <c r="N2338" s="45"/>
      <c r="O2338" s="47"/>
      <c r="P2338" s="43"/>
      <c r="Q2338" s="71" t="e">
        <f>VLOOKUP(N2338,'error categories'!$A$2:$D$54,4,FALSE)</f>
        <v>#N/A</v>
      </c>
      <c r="R2338" s="72" t="e">
        <f>VLOOKUP(N2338,'error categories'!$A$2:$D$54,3,FALSE)</f>
        <v>#N/A</v>
      </c>
      <c r="S2338" s="374"/>
      <c r="T2338" s="377"/>
      <c r="U2338" s="378">
        <f t="shared" si="324"/>
        <v>0</v>
      </c>
      <c r="V2338" s="390"/>
      <c r="W2338" s="391"/>
      <c r="X2338" s="380"/>
      <c r="Y2338" s="380"/>
      <c r="Z2338" s="390"/>
      <c r="AA2338" s="392"/>
      <c r="AB2338" s="393"/>
      <c r="AC2338" s="394"/>
      <c r="AD2338" s="382">
        <f t="shared" si="331"/>
        <v>0</v>
      </c>
      <c r="AE2338" s="383">
        <f t="shared" si="332"/>
        <v>0</v>
      </c>
      <c r="AF2338" s="379"/>
      <c r="AG2338" s="381"/>
      <c r="AH2338" s="379"/>
      <c r="AI2338" s="381"/>
      <c r="AJ2338" s="384" t="str">
        <f t="shared" si="325"/>
        <v/>
      </c>
      <c r="AK2338" s="385" t="str">
        <f t="shared" si="326"/>
        <v/>
      </c>
      <c r="AL2338" s="388" t="str">
        <f t="shared" si="327"/>
        <v/>
      </c>
      <c r="AM2338" s="389" t="str">
        <f t="shared" si="328"/>
        <v/>
      </c>
      <c r="AN2338" s="388" t="str">
        <f t="shared" si="329"/>
        <v/>
      </c>
      <c r="AO2338" s="389" t="str">
        <f t="shared" si="330"/>
        <v/>
      </c>
      <c r="AP2338" s="423"/>
      <c r="AQ2338" s="423"/>
      <c r="AR2338" s="431" t="e">
        <f>VLOOKUP($B2338,'acc names'!$C$2:$D$12102,2,FALSE)</f>
        <v>#N/A</v>
      </c>
      <c r="AS2338" s="431" t="e">
        <f>VLOOKUP($AQ2338,software!$A$1:$B$14605,2,FALSE)</f>
        <v>#N/A</v>
      </c>
      <c r="AT2338" s="423"/>
      <c r="AV2338" s="423"/>
    </row>
    <row r="2339" spans="1:48" ht="12.75" x14ac:dyDescent="0.2">
      <c r="A2339" s="101"/>
      <c r="B2339" s="42"/>
      <c r="C2339" s="142"/>
      <c r="D2339" s="143"/>
      <c r="E2339" s="107"/>
      <c r="F2339" s="46"/>
      <c r="G2339" s="46"/>
      <c r="H2339" s="46"/>
      <c r="I2339" s="46"/>
      <c r="J2339" s="46"/>
      <c r="K2339" s="46"/>
      <c r="L2339" s="139"/>
      <c r="M2339" s="41"/>
      <c r="N2339" s="45"/>
      <c r="O2339" s="47"/>
      <c r="P2339" s="43"/>
      <c r="Q2339" s="71" t="e">
        <f>VLOOKUP(N2339,'error categories'!$A$2:$D$54,4,FALSE)</f>
        <v>#N/A</v>
      </c>
      <c r="R2339" s="72" t="e">
        <f>VLOOKUP(N2339,'error categories'!$A$2:$D$54,3,FALSE)</f>
        <v>#N/A</v>
      </c>
      <c r="S2339" s="374"/>
      <c r="T2339" s="377"/>
      <c r="U2339" s="378">
        <f t="shared" si="324"/>
        <v>0</v>
      </c>
      <c r="V2339" s="379"/>
      <c r="W2339" s="380"/>
      <c r="X2339" s="380"/>
      <c r="Y2339" s="380"/>
      <c r="Z2339" s="379"/>
      <c r="AA2339" s="381"/>
      <c r="AB2339" s="379"/>
      <c r="AC2339" s="380"/>
      <c r="AD2339" s="382">
        <f t="shared" si="331"/>
        <v>0</v>
      </c>
      <c r="AE2339" s="383">
        <f t="shared" si="332"/>
        <v>0</v>
      </c>
      <c r="AF2339" s="379"/>
      <c r="AG2339" s="381"/>
      <c r="AH2339" s="379"/>
      <c r="AI2339" s="381"/>
      <c r="AJ2339" s="384" t="str">
        <f t="shared" si="325"/>
        <v/>
      </c>
      <c r="AK2339" s="385" t="str">
        <f t="shared" si="326"/>
        <v/>
      </c>
      <c r="AL2339" s="388" t="str">
        <f t="shared" si="327"/>
        <v/>
      </c>
      <c r="AM2339" s="389" t="str">
        <f t="shared" si="328"/>
        <v/>
      </c>
      <c r="AN2339" s="388" t="str">
        <f t="shared" si="329"/>
        <v/>
      </c>
      <c r="AO2339" s="389" t="str">
        <f t="shared" si="330"/>
        <v/>
      </c>
      <c r="AP2339" s="423"/>
      <c r="AQ2339" s="423"/>
      <c r="AR2339" s="431" t="e">
        <f>VLOOKUP($B2339,'acc names'!$C$2:$D$12102,2,FALSE)</f>
        <v>#N/A</v>
      </c>
      <c r="AS2339" s="431" t="e">
        <f>VLOOKUP($AQ2339,software!$A$1:$B$14605,2,FALSE)</f>
        <v>#N/A</v>
      </c>
      <c r="AT2339" s="423"/>
      <c r="AV2339" s="423"/>
    </row>
    <row r="2340" spans="1:48" ht="12.75" x14ac:dyDescent="0.2">
      <c r="A2340" s="101"/>
      <c r="B2340" s="42"/>
      <c r="C2340" s="142"/>
      <c r="D2340" s="143"/>
      <c r="E2340" s="107"/>
      <c r="F2340" s="46"/>
      <c r="G2340" s="46"/>
      <c r="H2340" s="46"/>
      <c r="I2340" s="46"/>
      <c r="J2340" s="46"/>
      <c r="K2340" s="46"/>
      <c r="L2340" s="139"/>
      <c r="M2340" s="41"/>
      <c r="N2340" s="45"/>
      <c r="O2340" s="47"/>
      <c r="P2340" s="43"/>
      <c r="Q2340" s="71" t="e">
        <f>VLOOKUP(N2340,'error categories'!$A$2:$D$54,4,FALSE)</f>
        <v>#N/A</v>
      </c>
      <c r="R2340" s="72" t="e">
        <f>VLOOKUP(N2340,'error categories'!$A$2:$D$54,3,FALSE)</f>
        <v>#N/A</v>
      </c>
      <c r="S2340" s="374"/>
      <c r="T2340" s="377"/>
      <c r="U2340" s="378">
        <f t="shared" si="324"/>
        <v>0</v>
      </c>
      <c r="V2340" s="379"/>
      <c r="W2340" s="380"/>
      <c r="X2340" s="380"/>
      <c r="Y2340" s="380"/>
      <c r="Z2340" s="379"/>
      <c r="AA2340" s="381"/>
      <c r="AB2340" s="379"/>
      <c r="AC2340" s="380"/>
      <c r="AD2340" s="382">
        <f t="shared" si="331"/>
        <v>0</v>
      </c>
      <c r="AE2340" s="383">
        <f t="shared" si="332"/>
        <v>0</v>
      </c>
      <c r="AF2340" s="379"/>
      <c r="AG2340" s="381"/>
      <c r="AH2340" s="379"/>
      <c r="AI2340" s="381"/>
      <c r="AJ2340" s="384" t="str">
        <f t="shared" si="325"/>
        <v/>
      </c>
      <c r="AK2340" s="385" t="str">
        <f t="shared" si="326"/>
        <v/>
      </c>
      <c r="AL2340" s="388" t="str">
        <f t="shared" si="327"/>
        <v/>
      </c>
      <c r="AM2340" s="389" t="str">
        <f t="shared" si="328"/>
        <v/>
      </c>
      <c r="AN2340" s="388" t="str">
        <f t="shared" si="329"/>
        <v/>
      </c>
      <c r="AO2340" s="389" t="str">
        <f t="shared" si="330"/>
        <v/>
      </c>
      <c r="AP2340" s="423"/>
      <c r="AQ2340" s="423"/>
      <c r="AR2340" s="431" t="e">
        <f>VLOOKUP($B2340,'acc names'!$C$2:$D$12102,2,FALSE)</f>
        <v>#N/A</v>
      </c>
      <c r="AS2340" s="431" t="e">
        <f>VLOOKUP($AQ2340,software!$A$1:$B$14605,2,FALSE)</f>
        <v>#N/A</v>
      </c>
      <c r="AT2340" s="423"/>
      <c r="AV2340" s="423"/>
    </row>
    <row r="2341" spans="1:48" ht="12.75" x14ac:dyDescent="0.2">
      <c r="A2341" s="101"/>
      <c r="B2341" s="42"/>
      <c r="C2341" s="142"/>
      <c r="D2341" s="143"/>
      <c r="E2341" s="107"/>
      <c r="F2341" s="46"/>
      <c r="G2341" s="46"/>
      <c r="H2341" s="46"/>
      <c r="I2341" s="46"/>
      <c r="J2341" s="46"/>
      <c r="K2341" s="46"/>
      <c r="L2341" s="139"/>
      <c r="M2341" s="41"/>
      <c r="N2341" s="45"/>
      <c r="O2341" s="47"/>
      <c r="P2341" s="43"/>
      <c r="Q2341" s="71" t="e">
        <f>VLOOKUP(N2341,'error categories'!$A$2:$D$54,4,FALSE)</f>
        <v>#N/A</v>
      </c>
      <c r="R2341" s="72" t="e">
        <f>VLOOKUP(N2341,'error categories'!$A$2:$D$54,3,FALSE)</f>
        <v>#N/A</v>
      </c>
      <c r="S2341" s="374"/>
      <c r="T2341" s="377"/>
      <c r="U2341" s="378">
        <f t="shared" si="324"/>
        <v>0</v>
      </c>
      <c r="V2341" s="390"/>
      <c r="W2341" s="391"/>
      <c r="X2341" s="380"/>
      <c r="Y2341" s="380"/>
      <c r="Z2341" s="390"/>
      <c r="AA2341" s="392"/>
      <c r="AB2341" s="393"/>
      <c r="AC2341" s="394"/>
      <c r="AD2341" s="382">
        <f t="shared" si="331"/>
        <v>0</v>
      </c>
      <c r="AE2341" s="383">
        <f t="shared" si="332"/>
        <v>0</v>
      </c>
      <c r="AF2341" s="379"/>
      <c r="AG2341" s="381"/>
      <c r="AH2341" s="379"/>
      <c r="AI2341" s="381"/>
      <c r="AJ2341" s="384" t="str">
        <f t="shared" si="325"/>
        <v/>
      </c>
      <c r="AK2341" s="385" t="str">
        <f t="shared" si="326"/>
        <v/>
      </c>
      <c r="AL2341" s="388" t="str">
        <f t="shared" si="327"/>
        <v/>
      </c>
      <c r="AM2341" s="389" t="str">
        <f t="shared" si="328"/>
        <v/>
      </c>
      <c r="AN2341" s="388" t="str">
        <f t="shared" si="329"/>
        <v/>
      </c>
      <c r="AO2341" s="389" t="str">
        <f t="shared" si="330"/>
        <v/>
      </c>
      <c r="AP2341" s="423"/>
      <c r="AQ2341" s="423"/>
      <c r="AR2341" s="431" t="e">
        <f>VLOOKUP($B2341,'acc names'!$C$2:$D$12102,2,FALSE)</f>
        <v>#N/A</v>
      </c>
      <c r="AS2341" s="431" t="e">
        <f>VLOOKUP($AQ2341,software!$A$1:$B$14605,2,FALSE)</f>
        <v>#N/A</v>
      </c>
      <c r="AT2341" s="423"/>
      <c r="AV2341" s="423"/>
    </row>
    <row r="2342" spans="1:48" ht="12.75" x14ac:dyDescent="0.2">
      <c r="A2342" s="101"/>
      <c r="B2342" s="42"/>
      <c r="C2342" s="142"/>
      <c r="D2342" s="143"/>
      <c r="E2342" s="107"/>
      <c r="F2342" s="46"/>
      <c r="G2342" s="46"/>
      <c r="H2342" s="46"/>
      <c r="I2342" s="46"/>
      <c r="J2342" s="46"/>
      <c r="K2342" s="46"/>
      <c r="L2342" s="139"/>
      <c r="M2342" s="41"/>
      <c r="N2342" s="45"/>
      <c r="O2342" s="47"/>
      <c r="P2342" s="43"/>
      <c r="Q2342" s="71" t="e">
        <f>VLOOKUP(N2342,'error categories'!$A$2:$D$54,4,FALSE)</f>
        <v>#N/A</v>
      </c>
      <c r="R2342" s="72" t="e">
        <f>VLOOKUP(N2342,'error categories'!$A$2:$D$54,3,FALSE)</f>
        <v>#N/A</v>
      </c>
      <c r="S2342" s="374"/>
      <c r="T2342" s="377"/>
      <c r="U2342" s="378">
        <f t="shared" si="324"/>
        <v>0</v>
      </c>
      <c r="V2342" s="390"/>
      <c r="W2342" s="391"/>
      <c r="X2342" s="380"/>
      <c r="Y2342" s="380"/>
      <c r="Z2342" s="390"/>
      <c r="AA2342" s="392"/>
      <c r="AB2342" s="393"/>
      <c r="AC2342" s="394"/>
      <c r="AD2342" s="382">
        <f t="shared" si="331"/>
        <v>0</v>
      </c>
      <c r="AE2342" s="383">
        <f t="shared" si="332"/>
        <v>0</v>
      </c>
      <c r="AF2342" s="379"/>
      <c r="AG2342" s="381"/>
      <c r="AH2342" s="379"/>
      <c r="AI2342" s="381"/>
      <c r="AJ2342" s="384" t="str">
        <f t="shared" si="325"/>
        <v/>
      </c>
      <c r="AK2342" s="385" t="str">
        <f t="shared" si="326"/>
        <v/>
      </c>
      <c r="AL2342" s="388" t="str">
        <f t="shared" si="327"/>
        <v/>
      </c>
      <c r="AM2342" s="389" t="str">
        <f t="shared" si="328"/>
        <v/>
      </c>
      <c r="AN2342" s="388" t="str">
        <f t="shared" si="329"/>
        <v/>
      </c>
      <c r="AO2342" s="389" t="str">
        <f t="shared" si="330"/>
        <v/>
      </c>
      <c r="AP2342" s="423"/>
      <c r="AQ2342" s="423"/>
      <c r="AR2342" s="431" t="e">
        <f>VLOOKUP($B2342,'acc names'!$C$2:$D$12102,2,FALSE)</f>
        <v>#N/A</v>
      </c>
      <c r="AS2342" s="431" t="e">
        <f>VLOOKUP($AQ2342,software!$A$1:$B$14605,2,FALSE)</f>
        <v>#N/A</v>
      </c>
      <c r="AT2342" s="423"/>
      <c r="AV2342" s="423"/>
    </row>
    <row r="2343" spans="1:48" ht="12.75" x14ac:dyDescent="0.2">
      <c r="A2343" s="101"/>
      <c r="B2343" s="42"/>
      <c r="C2343" s="142"/>
      <c r="D2343" s="143"/>
      <c r="E2343" s="107"/>
      <c r="F2343" s="46"/>
      <c r="G2343" s="46"/>
      <c r="H2343" s="46"/>
      <c r="I2343" s="46"/>
      <c r="J2343" s="46"/>
      <c r="K2343" s="46"/>
      <c r="L2343" s="139"/>
      <c r="M2343" s="41"/>
      <c r="N2343" s="45"/>
      <c r="O2343" s="47"/>
      <c r="P2343" s="43"/>
      <c r="Q2343" s="71" t="e">
        <f>VLOOKUP(N2343,'error categories'!$A$2:$D$54,4,FALSE)</f>
        <v>#N/A</v>
      </c>
      <c r="R2343" s="72" t="e">
        <f>VLOOKUP(N2343,'error categories'!$A$2:$D$54,3,FALSE)</f>
        <v>#N/A</v>
      </c>
      <c r="S2343" s="374"/>
      <c r="T2343" s="377"/>
      <c r="U2343" s="378">
        <f t="shared" si="324"/>
        <v>0</v>
      </c>
      <c r="V2343" s="390"/>
      <c r="W2343" s="391"/>
      <c r="X2343" s="380"/>
      <c r="Y2343" s="380"/>
      <c r="Z2343" s="390"/>
      <c r="AA2343" s="392"/>
      <c r="AB2343" s="393"/>
      <c r="AC2343" s="394"/>
      <c r="AD2343" s="382">
        <f t="shared" si="331"/>
        <v>0</v>
      </c>
      <c r="AE2343" s="383">
        <f t="shared" si="332"/>
        <v>0</v>
      </c>
      <c r="AF2343" s="379"/>
      <c r="AG2343" s="381"/>
      <c r="AH2343" s="379"/>
      <c r="AI2343" s="381"/>
      <c r="AJ2343" s="384" t="str">
        <f t="shared" si="325"/>
        <v/>
      </c>
      <c r="AK2343" s="385" t="str">
        <f t="shared" si="326"/>
        <v/>
      </c>
      <c r="AL2343" s="388" t="str">
        <f t="shared" si="327"/>
        <v/>
      </c>
      <c r="AM2343" s="389" t="str">
        <f t="shared" si="328"/>
        <v/>
      </c>
      <c r="AN2343" s="388" t="str">
        <f t="shared" si="329"/>
        <v/>
      </c>
      <c r="AO2343" s="389" t="str">
        <f t="shared" si="330"/>
        <v/>
      </c>
      <c r="AP2343" s="423"/>
      <c r="AQ2343" s="423"/>
      <c r="AR2343" s="431" t="e">
        <f>VLOOKUP($B2343,'acc names'!$C$2:$D$12102,2,FALSE)</f>
        <v>#N/A</v>
      </c>
      <c r="AS2343" s="431" t="e">
        <f>VLOOKUP($AQ2343,software!$A$1:$B$14605,2,FALSE)</f>
        <v>#N/A</v>
      </c>
      <c r="AT2343" s="423"/>
      <c r="AV2343" s="423"/>
    </row>
    <row r="2344" spans="1:48" ht="12.75" x14ac:dyDescent="0.2">
      <c r="A2344" s="101"/>
      <c r="B2344" s="42"/>
      <c r="C2344" s="142"/>
      <c r="D2344" s="143"/>
      <c r="E2344" s="107"/>
      <c r="F2344" s="46"/>
      <c r="G2344" s="46"/>
      <c r="H2344" s="46"/>
      <c r="I2344" s="46"/>
      <c r="J2344" s="46"/>
      <c r="K2344" s="46"/>
      <c r="L2344" s="139"/>
      <c r="M2344" s="41"/>
      <c r="N2344" s="45"/>
      <c r="O2344" s="47"/>
      <c r="P2344" s="43"/>
      <c r="Q2344" s="71" t="e">
        <f>VLOOKUP(N2344,'error categories'!$A$2:$D$54,4,FALSE)</f>
        <v>#N/A</v>
      </c>
      <c r="R2344" s="72" t="e">
        <f>VLOOKUP(N2344,'error categories'!$A$2:$D$54,3,FALSE)</f>
        <v>#N/A</v>
      </c>
      <c r="S2344" s="374"/>
      <c r="T2344" s="377"/>
      <c r="U2344" s="378">
        <f t="shared" si="324"/>
        <v>0</v>
      </c>
      <c r="V2344" s="390"/>
      <c r="W2344" s="391"/>
      <c r="X2344" s="380"/>
      <c r="Y2344" s="380"/>
      <c r="Z2344" s="390"/>
      <c r="AA2344" s="392"/>
      <c r="AB2344" s="393"/>
      <c r="AC2344" s="394"/>
      <c r="AD2344" s="382">
        <f t="shared" si="331"/>
        <v>0</v>
      </c>
      <c r="AE2344" s="383">
        <f t="shared" si="332"/>
        <v>0</v>
      </c>
      <c r="AF2344" s="379"/>
      <c r="AG2344" s="381"/>
      <c r="AH2344" s="379"/>
      <c r="AI2344" s="381"/>
      <c r="AJ2344" s="384" t="str">
        <f t="shared" si="325"/>
        <v/>
      </c>
      <c r="AK2344" s="385" t="str">
        <f t="shared" si="326"/>
        <v/>
      </c>
      <c r="AL2344" s="388" t="str">
        <f t="shared" si="327"/>
        <v/>
      </c>
      <c r="AM2344" s="389" t="str">
        <f t="shared" si="328"/>
        <v/>
      </c>
      <c r="AN2344" s="388" t="str">
        <f t="shared" si="329"/>
        <v/>
      </c>
      <c r="AO2344" s="389" t="str">
        <f t="shared" si="330"/>
        <v/>
      </c>
      <c r="AP2344" s="423"/>
      <c r="AQ2344" s="423"/>
      <c r="AR2344" s="431" t="e">
        <f>VLOOKUP($B2344,'acc names'!$C$2:$D$12102,2,FALSE)</f>
        <v>#N/A</v>
      </c>
      <c r="AS2344" s="431" t="e">
        <f>VLOOKUP($AQ2344,software!$A$1:$B$14605,2,FALSE)</f>
        <v>#N/A</v>
      </c>
      <c r="AT2344" s="423"/>
      <c r="AV2344" s="423"/>
    </row>
    <row r="2345" spans="1:48" ht="12.75" x14ac:dyDescent="0.2">
      <c r="A2345" s="101"/>
      <c r="B2345" s="42"/>
      <c r="C2345" s="142"/>
      <c r="D2345" s="143"/>
      <c r="E2345" s="107"/>
      <c r="F2345" s="46"/>
      <c r="G2345" s="46"/>
      <c r="H2345" s="46"/>
      <c r="I2345" s="46"/>
      <c r="J2345" s="46"/>
      <c r="K2345" s="46"/>
      <c r="L2345" s="139"/>
      <c r="M2345" s="41"/>
      <c r="N2345" s="45"/>
      <c r="O2345" s="47"/>
      <c r="P2345" s="43"/>
      <c r="Q2345" s="71" t="e">
        <f>VLOOKUP(N2345,'error categories'!$A$2:$D$54,4,FALSE)</f>
        <v>#N/A</v>
      </c>
      <c r="R2345" s="72" t="e">
        <f>VLOOKUP(N2345,'error categories'!$A$2:$D$54,3,FALSE)</f>
        <v>#N/A</v>
      </c>
      <c r="S2345" s="374"/>
      <c r="T2345" s="377"/>
      <c r="U2345" s="378">
        <f t="shared" si="324"/>
        <v>0</v>
      </c>
      <c r="V2345" s="390"/>
      <c r="W2345" s="391"/>
      <c r="X2345" s="380"/>
      <c r="Y2345" s="380"/>
      <c r="Z2345" s="390"/>
      <c r="AA2345" s="392"/>
      <c r="AB2345" s="393"/>
      <c r="AC2345" s="394"/>
      <c r="AD2345" s="382">
        <f t="shared" si="331"/>
        <v>0</v>
      </c>
      <c r="AE2345" s="383">
        <f t="shared" si="332"/>
        <v>0</v>
      </c>
      <c r="AF2345" s="379"/>
      <c r="AG2345" s="381"/>
      <c r="AH2345" s="379"/>
      <c r="AI2345" s="381"/>
      <c r="AJ2345" s="384" t="str">
        <f t="shared" si="325"/>
        <v/>
      </c>
      <c r="AK2345" s="385" t="str">
        <f t="shared" si="326"/>
        <v/>
      </c>
      <c r="AL2345" s="388" t="str">
        <f t="shared" si="327"/>
        <v/>
      </c>
      <c r="AM2345" s="389" t="str">
        <f t="shared" si="328"/>
        <v/>
      </c>
      <c r="AN2345" s="388" t="str">
        <f t="shared" si="329"/>
        <v/>
      </c>
      <c r="AO2345" s="389" t="str">
        <f t="shared" si="330"/>
        <v/>
      </c>
      <c r="AP2345" s="423"/>
      <c r="AQ2345" s="423"/>
      <c r="AR2345" s="431" t="e">
        <f>VLOOKUP($B2345,'acc names'!$C$2:$D$12102,2,FALSE)</f>
        <v>#N/A</v>
      </c>
      <c r="AS2345" s="431" t="e">
        <f>VLOOKUP($AQ2345,software!$A$1:$B$14605,2,FALSE)</f>
        <v>#N/A</v>
      </c>
      <c r="AT2345" s="423"/>
      <c r="AV2345" s="423"/>
    </row>
    <row r="2346" spans="1:48" ht="12.75" x14ac:dyDescent="0.2">
      <c r="A2346" s="101"/>
      <c r="B2346" s="42"/>
      <c r="C2346" s="142"/>
      <c r="D2346" s="143"/>
      <c r="E2346" s="107"/>
      <c r="F2346" s="46"/>
      <c r="G2346" s="46"/>
      <c r="H2346" s="46"/>
      <c r="I2346" s="46"/>
      <c r="J2346" s="46"/>
      <c r="K2346" s="46"/>
      <c r="L2346" s="139"/>
      <c r="M2346" s="41"/>
      <c r="N2346" s="45"/>
      <c r="O2346" s="47"/>
      <c r="P2346" s="43"/>
      <c r="Q2346" s="71" t="e">
        <f>VLOOKUP(N2346,'error categories'!$A$2:$D$54,4,FALSE)</f>
        <v>#N/A</v>
      </c>
      <c r="R2346" s="72" t="e">
        <f>VLOOKUP(N2346,'error categories'!$A$2:$D$54,3,FALSE)</f>
        <v>#N/A</v>
      </c>
      <c r="S2346" s="374"/>
      <c r="T2346" s="377"/>
      <c r="U2346" s="378">
        <f t="shared" si="324"/>
        <v>0</v>
      </c>
      <c r="V2346" s="390"/>
      <c r="W2346" s="391"/>
      <c r="X2346" s="380"/>
      <c r="Y2346" s="380"/>
      <c r="Z2346" s="390"/>
      <c r="AA2346" s="392"/>
      <c r="AB2346" s="393"/>
      <c r="AC2346" s="394"/>
      <c r="AD2346" s="382">
        <f t="shared" si="331"/>
        <v>0</v>
      </c>
      <c r="AE2346" s="383">
        <f t="shared" si="332"/>
        <v>0</v>
      </c>
      <c r="AF2346" s="379"/>
      <c r="AG2346" s="381"/>
      <c r="AH2346" s="379"/>
      <c r="AI2346" s="381"/>
      <c r="AJ2346" s="384" t="str">
        <f t="shared" si="325"/>
        <v/>
      </c>
      <c r="AK2346" s="385" t="str">
        <f t="shared" si="326"/>
        <v/>
      </c>
      <c r="AL2346" s="388" t="str">
        <f t="shared" si="327"/>
        <v/>
      </c>
      <c r="AM2346" s="389" t="str">
        <f t="shared" si="328"/>
        <v/>
      </c>
      <c r="AN2346" s="388" t="str">
        <f t="shared" si="329"/>
        <v/>
      </c>
      <c r="AO2346" s="389" t="str">
        <f t="shared" si="330"/>
        <v/>
      </c>
      <c r="AP2346" s="423"/>
      <c r="AQ2346" s="423"/>
      <c r="AR2346" s="431" t="e">
        <f>VLOOKUP($B2346,'acc names'!$C$2:$D$12102,2,FALSE)</f>
        <v>#N/A</v>
      </c>
      <c r="AS2346" s="431" t="e">
        <f>VLOOKUP($AQ2346,software!$A$1:$B$14605,2,FALSE)</f>
        <v>#N/A</v>
      </c>
      <c r="AT2346" s="423"/>
      <c r="AV2346" s="423"/>
    </row>
    <row r="2347" spans="1:48" ht="12.75" x14ac:dyDescent="0.2">
      <c r="A2347" s="101"/>
      <c r="B2347" s="42"/>
      <c r="C2347" s="142"/>
      <c r="D2347" s="143"/>
      <c r="E2347" s="107"/>
      <c r="F2347" s="46"/>
      <c r="G2347" s="46"/>
      <c r="H2347" s="46"/>
      <c r="I2347" s="46"/>
      <c r="J2347" s="46"/>
      <c r="K2347" s="46"/>
      <c r="L2347" s="139"/>
      <c r="M2347" s="41"/>
      <c r="N2347" s="45"/>
      <c r="O2347" s="47"/>
      <c r="P2347" s="43"/>
      <c r="Q2347" s="71" t="e">
        <f>VLOOKUP(N2347,'error categories'!$A$2:$D$54,4,FALSE)</f>
        <v>#N/A</v>
      </c>
      <c r="R2347" s="72" t="e">
        <f>VLOOKUP(N2347,'error categories'!$A$2:$D$54,3,FALSE)</f>
        <v>#N/A</v>
      </c>
      <c r="S2347" s="374"/>
      <c r="T2347" s="377"/>
      <c r="U2347" s="378">
        <f t="shared" si="324"/>
        <v>0</v>
      </c>
      <c r="V2347" s="379"/>
      <c r="W2347" s="380"/>
      <c r="X2347" s="380"/>
      <c r="Y2347" s="380"/>
      <c r="Z2347" s="379"/>
      <c r="AA2347" s="381"/>
      <c r="AB2347" s="379"/>
      <c r="AC2347" s="380"/>
      <c r="AD2347" s="382">
        <f t="shared" si="331"/>
        <v>0</v>
      </c>
      <c r="AE2347" s="383">
        <f t="shared" si="332"/>
        <v>0</v>
      </c>
      <c r="AF2347" s="379"/>
      <c r="AG2347" s="381"/>
      <c r="AH2347" s="379"/>
      <c r="AI2347" s="381"/>
      <c r="AJ2347" s="384" t="str">
        <f t="shared" si="325"/>
        <v/>
      </c>
      <c r="AK2347" s="385" t="str">
        <f t="shared" si="326"/>
        <v/>
      </c>
      <c r="AL2347" s="388" t="str">
        <f t="shared" si="327"/>
        <v/>
      </c>
      <c r="AM2347" s="389" t="str">
        <f t="shared" si="328"/>
        <v/>
      </c>
      <c r="AN2347" s="388" t="str">
        <f t="shared" si="329"/>
        <v/>
      </c>
      <c r="AO2347" s="389" t="str">
        <f t="shared" si="330"/>
        <v/>
      </c>
      <c r="AP2347" s="423"/>
      <c r="AQ2347" s="423"/>
      <c r="AR2347" s="431" t="e">
        <f>VLOOKUP($B2347,'acc names'!$C$2:$D$12102,2,FALSE)</f>
        <v>#N/A</v>
      </c>
      <c r="AS2347" s="431" t="e">
        <f>VLOOKUP($AQ2347,software!$A$1:$B$14605,2,FALSE)</f>
        <v>#N/A</v>
      </c>
      <c r="AT2347" s="423"/>
      <c r="AV2347" s="423"/>
    </row>
    <row r="2348" spans="1:48" ht="12.75" x14ac:dyDescent="0.2">
      <c r="A2348" s="101"/>
      <c r="B2348" s="42"/>
      <c r="C2348" s="142"/>
      <c r="D2348" s="143"/>
      <c r="E2348" s="107"/>
      <c r="F2348" s="46"/>
      <c r="G2348" s="46"/>
      <c r="H2348" s="46"/>
      <c r="I2348" s="46"/>
      <c r="J2348" s="46"/>
      <c r="K2348" s="46"/>
      <c r="L2348" s="139"/>
      <c r="M2348" s="41"/>
      <c r="N2348" s="45"/>
      <c r="O2348" s="47"/>
      <c r="P2348" s="43"/>
      <c r="Q2348" s="71" t="e">
        <f>VLOOKUP(N2348,'error categories'!$A$2:$D$54,4,FALSE)</f>
        <v>#N/A</v>
      </c>
      <c r="R2348" s="72" t="e">
        <f>VLOOKUP(N2348,'error categories'!$A$2:$D$54,3,FALSE)</f>
        <v>#N/A</v>
      </c>
      <c r="S2348" s="374"/>
      <c r="T2348" s="377"/>
      <c r="U2348" s="378">
        <f t="shared" si="324"/>
        <v>0</v>
      </c>
      <c r="V2348" s="379"/>
      <c r="W2348" s="380"/>
      <c r="X2348" s="380"/>
      <c r="Y2348" s="380"/>
      <c r="Z2348" s="379"/>
      <c r="AA2348" s="381"/>
      <c r="AB2348" s="379"/>
      <c r="AC2348" s="380"/>
      <c r="AD2348" s="382">
        <f t="shared" si="331"/>
        <v>0</v>
      </c>
      <c r="AE2348" s="383">
        <f t="shared" si="332"/>
        <v>0</v>
      </c>
      <c r="AF2348" s="379"/>
      <c r="AG2348" s="381"/>
      <c r="AH2348" s="379"/>
      <c r="AI2348" s="381"/>
      <c r="AJ2348" s="384" t="str">
        <f t="shared" si="325"/>
        <v/>
      </c>
      <c r="AK2348" s="385" t="str">
        <f t="shared" si="326"/>
        <v/>
      </c>
      <c r="AL2348" s="388" t="str">
        <f t="shared" si="327"/>
        <v/>
      </c>
      <c r="AM2348" s="389" t="str">
        <f t="shared" si="328"/>
        <v/>
      </c>
      <c r="AN2348" s="388" t="str">
        <f t="shared" si="329"/>
        <v/>
      </c>
      <c r="AO2348" s="389" t="str">
        <f t="shared" si="330"/>
        <v/>
      </c>
      <c r="AP2348" s="423"/>
      <c r="AQ2348" s="423"/>
      <c r="AR2348" s="431" t="e">
        <f>VLOOKUP($B2348,'acc names'!$C$2:$D$12102,2,FALSE)</f>
        <v>#N/A</v>
      </c>
      <c r="AS2348" s="431" t="e">
        <f>VLOOKUP($AQ2348,software!$A$1:$B$14605,2,FALSE)</f>
        <v>#N/A</v>
      </c>
      <c r="AT2348" s="423"/>
      <c r="AV2348" s="423"/>
    </row>
    <row r="2349" spans="1:48" ht="12.75" x14ac:dyDescent="0.2">
      <c r="A2349" s="101"/>
      <c r="B2349" s="42"/>
      <c r="C2349" s="142"/>
      <c r="D2349" s="143"/>
      <c r="E2349" s="107"/>
      <c r="F2349" s="46"/>
      <c r="G2349" s="46"/>
      <c r="H2349" s="46"/>
      <c r="I2349" s="46"/>
      <c r="J2349" s="46"/>
      <c r="K2349" s="46"/>
      <c r="L2349" s="139"/>
      <c r="M2349" s="41"/>
      <c r="N2349" s="45"/>
      <c r="O2349" s="47"/>
      <c r="P2349" s="43"/>
      <c r="Q2349" s="71" t="e">
        <f>VLOOKUP(N2349,'error categories'!$A$2:$D$54,4,FALSE)</f>
        <v>#N/A</v>
      </c>
      <c r="R2349" s="72" t="e">
        <f>VLOOKUP(N2349,'error categories'!$A$2:$D$54,3,FALSE)</f>
        <v>#N/A</v>
      </c>
      <c r="S2349" s="374"/>
      <c r="T2349" s="377"/>
      <c r="U2349" s="378">
        <f t="shared" si="324"/>
        <v>0</v>
      </c>
      <c r="V2349" s="379"/>
      <c r="W2349" s="380"/>
      <c r="X2349" s="380"/>
      <c r="Y2349" s="380"/>
      <c r="Z2349" s="379"/>
      <c r="AA2349" s="381"/>
      <c r="AB2349" s="379"/>
      <c r="AC2349" s="380"/>
      <c r="AD2349" s="382">
        <f t="shared" si="331"/>
        <v>0</v>
      </c>
      <c r="AE2349" s="383">
        <f t="shared" si="332"/>
        <v>0</v>
      </c>
      <c r="AF2349" s="379"/>
      <c r="AG2349" s="381"/>
      <c r="AH2349" s="379"/>
      <c r="AI2349" s="381"/>
      <c r="AJ2349" s="384" t="str">
        <f t="shared" si="325"/>
        <v/>
      </c>
      <c r="AK2349" s="385" t="str">
        <f t="shared" si="326"/>
        <v/>
      </c>
      <c r="AL2349" s="388" t="str">
        <f t="shared" si="327"/>
        <v/>
      </c>
      <c r="AM2349" s="389" t="str">
        <f t="shared" si="328"/>
        <v/>
      </c>
      <c r="AN2349" s="388" t="str">
        <f t="shared" si="329"/>
        <v/>
      </c>
      <c r="AO2349" s="389" t="str">
        <f t="shared" si="330"/>
        <v/>
      </c>
      <c r="AP2349" s="423"/>
      <c r="AQ2349" s="423"/>
      <c r="AR2349" s="431" t="e">
        <f>VLOOKUP($B2349,'acc names'!$C$2:$D$12102,2,FALSE)</f>
        <v>#N/A</v>
      </c>
      <c r="AS2349" s="431" t="e">
        <f>VLOOKUP($AQ2349,software!$A$1:$B$14605,2,FALSE)</f>
        <v>#N/A</v>
      </c>
      <c r="AT2349" s="423"/>
      <c r="AV2349" s="423"/>
    </row>
    <row r="2350" spans="1:48" ht="12.75" x14ac:dyDescent="0.2">
      <c r="A2350" s="101"/>
      <c r="B2350" s="42"/>
      <c r="C2350" s="142"/>
      <c r="D2350" s="143"/>
      <c r="E2350" s="107"/>
      <c r="F2350" s="46"/>
      <c r="G2350" s="46"/>
      <c r="H2350" s="46"/>
      <c r="I2350" s="46"/>
      <c r="J2350" s="46"/>
      <c r="K2350" s="46"/>
      <c r="L2350" s="139"/>
      <c r="M2350" s="41"/>
      <c r="N2350" s="45"/>
      <c r="O2350" s="47"/>
      <c r="P2350" s="43"/>
      <c r="Q2350" s="71" t="e">
        <f>VLOOKUP(N2350,'error categories'!$A$2:$D$54,4,FALSE)</f>
        <v>#N/A</v>
      </c>
      <c r="R2350" s="72" t="e">
        <f>VLOOKUP(N2350,'error categories'!$A$2:$D$54,3,FALSE)</f>
        <v>#N/A</v>
      </c>
      <c r="S2350" s="374"/>
      <c r="T2350" s="377"/>
      <c r="U2350" s="378">
        <f t="shared" si="324"/>
        <v>0</v>
      </c>
      <c r="V2350" s="379"/>
      <c r="W2350" s="380"/>
      <c r="X2350" s="380"/>
      <c r="Y2350" s="380"/>
      <c r="Z2350" s="379"/>
      <c r="AA2350" s="381"/>
      <c r="AB2350" s="379"/>
      <c r="AC2350" s="380"/>
      <c r="AD2350" s="382">
        <f t="shared" si="331"/>
        <v>0</v>
      </c>
      <c r="AE2350" s="383">
        <f t="shared" si="332"/>
        <v>0</v>
      </c>
      <c r="AF2350" s="379"/>
      <c r="AG2350" s="381"/>
      <c r="AH2350" s="379"/>
      <c r="AI2350" s="381"/>
      <c r="AJ2350" s="384" t="str">
        <f t="shared" si="325"/>
        <v/>
      </c>
      <c r="AK2350" s="385" t="str">
        <f t="shared" si="326"/>
        <v/>
      </c>
      <c r="AL2350" s="388" t="str">
        <f t="shared" si="327"/>
        <v/>
      </c>
      <c r="AM2350" s="389" t="str">
        <f t="shared" si="328"/>
        <v/>
      </c>
      <c r="AN2350" s="388" t="str">
        <f t="shared" si="329"/>
        <v/>
      </c>
      <c r="AO2350" s="389" t="str">
        <f t="shared" si="330"/>
        <v/>
      </c>
      <c r="AP2350" s="423"/>
      <c r="AQ2350" s="423"/>
      <c r="AR2350" s="431" t="e">
        <f>VLOOKUP($B2350,'acc names'!$C$2:$D$12102,2,FALSE)</f>
        <v>#N/A</v>
      </c>
      <c r="AS2350" s="431" t="e">
        <f>VLOOKUP($AQ2350,software!$A$1:$B$14605,2,FALSE)</f>
        <v>#N/A</v>
      </c>
      <c r="AT2350" s="423"/>
      <c r="AV2350" s="423"/>
    </row>
    <row r="2351" spans="1:48" ht="12.75" x14ac:dyDescent="0.2">
      <c r="A2351" s="101"/>
      <c r="B2351" s="42"/>
      <c r="C2351" s="142"/>
      <c r="D2351" s="143"/>
      <c r="E2351" s="107"/>
      <c r="F2351" s="46"/>
      <c r="G2351" s="46"/>
      <c r="H2351" s="46"/>
      <c r="I2351" s="46"/>
      <c r="J2351" s="46"/>
      <c r="K2351" s="46"/>
      <c r="L2351" s="139"/>
      <c r="M2351" s="41"/>
      <c r="N2351" s="45"/>
      <c r="O2351" s="47"/>
      <c r="P2351" s="43"/>
      <c r="Q2351" s="71" t="e">
        <f>VLOOKUP(N2351,'error categories'!$A$2:$D$54,4,FALSE)</f>
        <v>#N/A</v>
      </c>
      <c r="R2351" s="72" t="e">
        <f>VLOOKUP(N2351,'error categories'!$A$2:$D$54,3,FALSE)</f>
        <v>#N/A</v>
      </c>
      <c r="S2351" s="374"/>
      <c r="T2351" s="377"/>
      <c r="U2351" s="378">
        <f t="shared" si="324"/>
        <v>0</v>
      </c>
      <c r="V2351" s="379"/>
      <c r="W2351" s="380"/>
      <c r="X2351" s="380"/>
      <c r="Y2351" s="380"/>
      <c r="Z2351" s="379"/>
      <c r="AA2351" s="381"/>
      <c r="AB2351" s="379"/>
      <c r="AC2351" s="380"/>
      <c r="AD2351" s="382">
        <f t="shared" si="331"/>
        <v>0</v>
      </c>
      <c r="AE2351" s="383">
        <f t="shared" si="332"/>
        <v>0</v>
      </c>
      <c r="AF2351" s="379"/>
      <c r="AG2351" s="381"/>
      <c r="AH2351" s="379"/>
      <c r="AI2351" s="381"/>
      <c r="AJ2351" s="384" t="str">
        <f t="shared" si="325"/>
        <v/>
      </c>
      <c r="AK2351" s="385" t="str">
        <f t="shared" si="326"/>
        <v/>
      </c>
      <c r="AL2351" s="388" t="str">
        <f t="shared" si="327"/>
        <v/>
      </c>
      <c r="AM2351" s="389" t="str">
        <f t="shared" si="328"/>
        <v/>
      </c>
      <c r="AN2351" s="388" t="str">
        <f t="shared" si="329"/>
        <v/>
      </c>
      <c r="AO2351" s="389" t="str">
        <f t="shared" si="330"/>
        <v/>
      </c>
      <c r="AP2351" s="423"/>
      <c r="AQ2351" s="423"/>
      <c r="AR2351" s="431" t="e">
        <f>VLOOKUP($B2351,'acc names'!$C$2:$D$12102,2,FALSE)</f>
        <v>#N/A</v>
      </c>
      <c r="AS2351" s="431" t="e">
        <f>VLOOKUP($AQ2351,software!$A$1:$B$14605,2,FALSE)</f>
        <v>#N/A</v>
      </c>
      <c r="AT2351" s="423"/>
      <c r="AV2351" s="423"/>
    </row>
    <row r="2352" spans="1:48" ht="12.75" x14ac:dyDescent="0.2">
      <c r="A2352" s="101"/>
      <c r="B2352" s="42"/>
      <c r="C2352" s="142"/>
      <c r="D2352" s="143"/>
      <c r="E2352" s="107"/>
      <c r="F2352" s="46"/>
      <c r="G2352" s="46"/>
      <c r="H2352" s="46"/>
      <c r="I2352" s="46"/>
      <c r="J2352" s="46"/>
      <c r="K2352" s="46"/>
      <c r="L2352" s="139"/>
      <c r="M2352" s="41"/>
      <c r="N2352" s="45"/>
      <c r="O2352" s="47"/>
      <c r="P2352" s="43"/>
      <c r="Q2352" s="71" t="e">
        <f>VLOOKUP(N2352,'error categories'!$A$2:$D$54,4,FALSE)</f>
        <v>#N/A</v>
      </c>
      <c r="R2352" s="72" t="e">
        <f>VLOOKUP(N2352,'error categories'!$A$2:$D$54,3,FALSE)</f>
        <v>#N/A</v>
      </c>
      <c r="S2352" s="374"/>
      <c r="T2352" s="377"/>
      <c r="U2352" s="378">
        <f t="shared" si="324"/>
        <v>0</v>
      </c>
      <c r="V2352" s="379"/>
      <c r="W2352" s="380"/>
      <c r="X2352" s="380"/>
      <c r="Y2352" s="380"/>
      <c r="Z2352" s="379"/>
      <c r="AA2352" s="381"/>
      <c r="AB2352" s="379"/>
      <c r="AC2352" s="380"/>
      <c r="AD2352" s="382">
        <f t="shared" si="331"/>
        <v>0</v>
      </c>
      <c r="AE2352" s="383">
        <f t="shared" si="332"/>
        <v>0</v>
      </c>
      <c r="AF2352" s="379"/>
      <c r="AG2352" s="381"/>
      <c r="AH2352" s="379"/>
      <c r="AI2352" s="381"/>
      <c r="AJ2352" s="384" t="str">
        <f t="shared" si="325"/>
        <v/>
      </c>
      <c r="AK2352" s="385" t="str">
        <f t="shared" si="326"/>
        <v/>
      </c>
      <c r="AL2352" s="388" t="str">
        <f t="shared" si="327"/>
        <v/>
      </c>
      <c r="AM2352" s="389" t="str">
        <f t="shared" si="328"/>
        <v/>
      </c>
      <c r="AN2352" s="388" t="str">
        <f t="shared" si="329"/>
        <v/>
      </c>
      <c r="AO2352" s="389" t="str">
        <f t="shared" si="330"/>
        <v/>
      </c>
      <c r="AP2352" s="423"/>
      <c r="AQ2352" s="423"/>
      <c r="AR2352" s="431" t="e">
        <f>VLOOKUP($B2352,'acc names'!$C$2:$D$12102,2,FALSE)</f>
        <v>#N/A</v>
      </c>
      <c r="AS2352" s="431" t="e">
        <f>VLOOKUP($AQ2352,software!$A$1:$B$14605,2,FALSE)</f>
        <v>#N/A</v>
      </c>
      <c r="AT2352" s="423"/>
      <c r="AV2352" s="423"/>
    </row>
    <row r="2353" spans="1:48" ht="12.75" x14ac:dyDescent="0.2">
      <c r="A2353" s="101"/>
      <c r="B2353" s="42"/>
      <c r="C2353" s="142"/>
      <c r="D2353" s="143"/>
      <c r="E2353" s="107"/>
      <c r="F2353" s="46"/>
      <c r="G2353" s="46"/>
      <c r="H2353" s="46"/>
      <c r="I2353" s="46"/>
      <c r="J2353" s="46"/>
      <c r="K2353" s="46"/>
      <c r="L2353" s="139"/>
      <c r="M2353" s="41"/>
      <c r="N2353" s="45"/>
      <c r="O2353" s="47"/>
      <c r="P2353" s="43"/>
      <c r="Q2353" s="71" t="e">
        <f>VLOOKUP(N2353,'error categories'!$A$2:$D$54,4,FALSE)</f>
        <v>#N/A</v>
      </c>
      <c r="R2353" s="72" t="e">
        <f>VLOOKUP(N2353,'error categories'!$A$2:$D$54,3,FALSE)</f>
        <v>#N/A</v>
      </c>
      <c r="S2353" s="374"/>
      <c r="T2353" s="377"/>
      <c r="U2353" s="378">
        <f t="shared" si="324"/>
        <v>0</v>
      </c>
      <c r="V2353" s="390"/>
      <c r="W2353" s="391"/>
      <c r="X2353" s="380"/>
      <c r="Y2353" s="380"/>
      <c r="Z2353" s="390"/>
      <c r="AA2353" s="392"/>
      <c r="AB2353" s="393"/>
      <c r="AC2353" s="394"/>
      <c r="AD2353" s="382">
        <f t="shared" si="331"/>
        <v>0</v>
      </c>
      <c r="AE2353" s="383">
        <f t="shared" si="332"/>
        <v>0</v>
      </c>
      <c r="AF2353" s="379"/>
      <c r="AG2353" s="381"/>
      <c r="AH2353" s="379"/>
      <c r="AI2353" s="381"/>
      <c r="AJ2353" s="384" t="str">
        <f t="shared" si="325"/>
        <v/>
      </c>
      <c r="AK2353" s="385" t="str">
        <f t="shared" si="326"/>
        <v/>
      </c>
      <c r="AL2353" s="388" t="str">
        <f t="shared" si="327"/>
        <v/>
      </c>
      <c r="AM2353" s="389" t="str">
        <f t="shared" si="328"/>
        <v/>
      </c>
      <c r="AN2353" s="388" t="str">
        <f t="shared" si="329"/>
        <v/>
      </c>
      <c r="AO2353" s="389" t="str">
        <f t="shared" si="330"/>
        <v/>
      </c>
      <c r="AP2353" s="423"/>
      <c r="AQ2353" s="423"/>
      <c r="AR2353" s="431" t="e">
        <f>VLOOKUP($B2353,'acc names'!$C$2:$D$12102,2,FALSE)</f>
        <v>#N/A</v>
      </c>
      <c r="AS2353" s="431" t="e">
        <f>VLOOKUP($AQ2353,software!$A$1:$B$14605,2,FALSE)</f>
        <v>#N/A</v>
      </c>
      <c r="AT2353" s="423"/>
      <c r="AV2353" s="423"/>
    </row>
    <row r="2354" spans="1:48" ht="12.75" x14ac:dyDescent="0.2">
      <c r="A2354" s="101"/>
      <c r="B2354" s="42"/>
      <c r="C2354" s="142"/>
      <c r="D2354" s="143"/>
      <c r="E2354" s="107"/>
      <c r="F2354" s="46"/>
      <c r="G2354" s="46"/>
      <c r="H2354" s="46"/>
      <c r="I2354" s="46"/>
      <c r="J2354" s="46"/>
      <c r="K2354" s="46"/>
      <c r="L2354" s="139"/>
      <c r="M2354" s="41"/>
      <c r="N2354" s="45"/>
      <c r="O2354" s="47"/>
      <c r="P2354" s="43"/>
      <c r="Q2354" s="71" t="e">
        <f>VLOOKUP(N2354,'error categories'!$A$2:$D$54,4,FALSE)</f>
        <v>#N/A</v>
      </c>
      <c r="R2354" s="72" t="e">
        <f>VLOOKUP(N2354,'error categories'!$A$2:$D$54,3,FALSE)</f>
        <v>#N/A</v>
      </c>
      <c r="S2354" s="374"/>
      <c r="T2354" s="377"/>
      <c r="U2354" s="378">
        <f t="shared" si="324"/>
        <v>0</v>
      </c>
      <c r="V2354" s="379"/>
      <c r="W2354" s="380"/>
      <c r="X2354" s="380"/>
      <c r="Y2354" s="380"/>
      <c r="Z2354" s="379"/>
      <c r="AA2354" s="381"/>
      <c r="AB2354" s="379"/>
      <c r="AC2354" s="380"/>
      <c r="AD2354" s="382">
        <f t="shared" si="331"/>
        <v>0</v>
      </c>
      <c r="AE2354" s="383">
        <f t="shared" si="332"/>
        <v>0</v>
      </c>
      <c r="AF2354" s="379"/>
      <c r="AG2354" s="381"/>
      <c r="AH2354" s="379"/>
      <c r="AI2354" s="381"/>
      <c r="AJ2354" s="384" t="str">
        <f t="shared" si="325"/>
        <v/>
      </c>
      <c r="AK2354" s="385" t="str">
        <f t="shared" si="326"/>
        <v/>
      </c>
      <c r="AL2354" s="388" t="str">
        <f t="shared" si="327"/>
        <v/>
      </c>
      <c r="AM2354" s="389" t="str">
        <f t="shared" si="328"/>
        <v/>
      </c>
      <c r="AN2354" s="388" t="str">
        <f t="shared" si="329"/>
        <v/>
      </c>
      <c r="AO2354" s="389" t="str">
        <f t="shared" si="330"/>
        <v/>
      </c>
      <c r="AP2354" s="423"/>
      <c r="AQ2354" s="423"/>
      <c r="AR2354" s="431" t="e">
        <f>VLOOKUP($B2354,'acc names'!$C$2:$D$12102,2,FALSE)</f>
        <v>#N/A</v>
      </c>
      <c r="AS2354" s="431" t="e">
        <f>VLOOKUP($AQ2354,software!$A$1:$B$14605,2,FALSE)</f>
        <v>#N/A</v>
      </c>
      <c r="AT2354" s="423"/>
      <c r="AV2354" s="423"/>
    </row>
    <row r="2355" spans="1:48" ht="12.75" x14ac:dyDescent="0.2">
      <c r="A2355" s="101"/>
      <c r="B2355" s="42"/>
      <c r="C2355" s="142"/>
      <c r="D2355" s="143"/>
      <c r="E2355" s="107"/>
      <c r="F2355" s="46"/>
      <c r="G2355" s="46"/>
      <c r="H2355" s="46"/>
      <c r="I2355" s="46"/>
      <c r="J2355" s="46"/>
      <c r="K2355" s="46"/>
      <c r="L2355" s="139"/>
      <c r="M2355" s="41"/>
      <c r="N2355" s="45"/>
      <c r="O2355" s="47"/>
      <c r="P2355" s="43"/>
      <c r="Q2355" s="71" t="e">
        <f>VLOOKUP(N2355,'error categories'!$A$2:$D$54,4,FALSE)</f>
        <v>#N/A</v>
      </c>
      <c r="R2355" s="72" t="e">
        <f>VLOOKUP(N2355,'error categories'!$A$2:$D$54,3,FALSE)</f>
        <v>#N/A</v>
      </c>
      <c r="S2355" s="374"/>
      <c r="T2355" s="377"/>
      <c r="U2355" s="378">
        <f t="shared" si="324"/>
        <v>0</v>
      </c>
      <c r="V2355" s="390"/>
      <c r="W2355" s="391"/>
      <c r="X2355" s="380"/>
      <c r="Y2355" s="380"/>
      <c r="Z2355" s="390"/>
      <c r="AA2355" s="392"/>
      <c r="AB2355" s="393"/>
      <c r="AC2355" s="394"/>
      <c r="AD2355" s="382">
        <f t="shared" si="331"/>
        <v>0</v>
      </c>
      <c r="AE2355" s="383">
        <f t="shared" si="332"/>
        <v>0</v>
      </c>
      <c r="AF2355" s="379"/>
      <c r="AG2355" s="381"/>
      <c r="AH2355" s="379"/>
      <c r="AI2355" s="381"/>
      <c r="AJ2355" s="384" t="str">
        <f t="shared" si="325"/>
        <v/>
      </c>
      <c r="AK2355" s="385" t="str">
        <f t="shared" si="326"/>
        <v/>
      </c>
      <c r="AL2355" s="388" t="str">
        <f t="shared" si="327"/>
        <v/>
      </c>
      <c r="AM2355" s="389" t="str">
        <f t="shared" si="328"/>
        <v/>
      </c>
      <c r="AN2355" s="388" t="str">
        <f t="shared" si="329"/>
        <v/>
      </c>
      <c r="AO2355" s="389" t="str">
        <f t="shared" si="330"/>
        <v/>
      </c>
      <c r="AP2355" s="423"/>
      <c r="AQ2355" s="423"/>
      <c r="AR2355" s="431" t="e">
        <f>VLOOKUP($B2355,'acc names'!$C$2:$D$12102,2,FALSE)</f>
        <v>#N/A</v>
      </c>
      <c r="AS2355" s="431" t="e">
        <f>VLOOKUP($AQ2355,software!$A$1:$B$14605,2,FALSE)</f>
        <v>#N/A</v>
      </c>
      <c r="AT2355" s="423"/>
      <c r="AV2355" s="423"/>
    </row>
    <row r="2356" spans="1:48" ht="12.75" x14ac:dyDescent="0.2">
      <c r="A2356" s="101"/>
      <c r="B2356" s="42"/>
      <c r="C2356" s="142"/>
      <c r="D2356" s="143"/>
      <c r="E2356" s="107"/>
      <c r="F2356" s="46"/>
      <c r="G2356" s="46"/>
      <c r="H2356" s="46"/>
      <c r="I2356" s="46"/>
      <c r="J2356" s="46"/>
      <c r="K2356" s="46"/>
      <c r="L2356" s="139"/>
      <c r="M2356" s="41"/>
      <c r="N2356" s="45"/>
      <c r="O2356" s="47"/>
      <c r="P2356" s="43"/>
      <c r="Q2356" s="71" t="e">
        <f>VLOOKUP(N2356,'error categories'!$A$2:$D$54,4,FALSE)</f>
        <v>#N/A</v>
      </c>
      <c r="R2356" s="72" t="e">
        <f>VLOOKUP(N2356,'error categories'!$A$2:$D$54,3,FALSE)</f>
        <v>#N/A</v>
      </c>
      <c r="S2356" s="374"/>
      <c r="T2356" s="377"/>
      <c r="U2356" s="378">
        <f t="shared" si="324"/>
        <v>0</v>
      </c>
      <c r="V2356" s="390"/>
      <c r="W2356" s="391"/>
      <c r="X2356" s="380"/>
      <c r="Y2356" s="380"/>
      <c r="Z2356" s="390"/>
      <c r="AA2356" s="392"/>
      <c r="AB2356" s="393"/>
      <c r="AC2356" s="394"/>
      <c r="AD2356" s="382">
        <f t="shared" si="331"/>
        <v>0</v>
      </c>
      <c r="AE2356" s="383">
        <f t="shared" si="332"/>
        <v>0</v>
      </c>
      <c r="AF2356" s="379"/>
      <c r="AG2356" s="381"/>
      <c r="AH2356" s="379"/>
      <c r="AI2356" s="381"/>
      <c r="AJ2356" s="384" t="str">
        <f t="shared" si="325"/>
        <v/>
      </c>
      <c r="AK2356" s="385" t="str">
        <f t="shared" si="326"/>
        <v/>
      </c>
      <c r="AL2356" s="388" t="str">
        <f t="shared" si="327"/>
        <v/>
      </c>
      <c r="AM2356" s="389" t="str">
        <f t="shared" si="328"/>
        <v/>
      </c>
      <c r="AN2356" s="388" t="str">
        <f t="shared" si="329"/>
        <v/>
      </c>
      <c r="AO2356" s="389" t="str">
        <f t="shared" si="330"/>
        <v/>
      </c>
      <c r="AP2356" s="423"/>
      <c r="AQ2356" s="423"/>
      <c r="AR2356" s="431" t="e">
        <f>VLOOKUP($B2356,'acc names'!$C$2:$D$12102,2,FALSE)</f>
        <v>#N/A</v>
      </c>
      <c r="AS2356" s="431" t="e">
        <f>VLOOKUP($AQ2356,software!$A$1:$B$14605,2,FALSE)</f>
        <v>#N/A</v>
      </c>
      <c r="AT2356" s="423"/>
      <c r="AV2356" s="423"/>
    </row>
    <row r="2357" spans="1:48" ht="12.75" x14ac:dyDescent="0.2">
      <c r="A2357" s="101"/>
      <c r="B2357" s="42"/>
      <c r="C2357" s="142"/>
      <c r="D2357" s="143"/>
      <c r="E2357" s="107"/>
      <c r="F2357" s="46"/>
      <c r="G2357" s="46"/>
      <c r="H2357" s="46"/>
      <c r="I2357" s="46"/>
      <c r="J2357" s="46"/>
      <c r="K2357" s="46"/>
      <c r="L2357" s="139"/>
      <c r="M2357" s="41"/>
      <c r="N2357" s="45"/>
      <c r="O2357" s="47"/>
      <c r="P2357" s="43"/>
      <c r="Q2357" s="71" t="e">
        <f>VLOOKUP(N2357,'error categories'!$A$2:$D$54,4,FALSE)</f>
        <v>#N/A</v>
      </c>
      <c r="R2357" s="72" t="e">
        <f>VLOOKUP(N2357,'error categories'!$A$2:$D$54,3,FALSE)</f>
        <v>#N/A</v>
      </c>
      <c r="S2357" s="374"/>
      <c r="T2357" s="377"/>
      <c r="U2357" s="378">
        <f t="shared" si="324"/>
        <v>0</v>
      </c>
      <c r="V2357" s="379"/>
      <c r="W2357" s="380"/>
      <c r="X2357" s="380"/>
      <c r="Y2357" s="380"/>
      <c r="Z2357" s="379"/>
      <c r="AA2357" s="381"/>
      <c r="AB2357" s="379"/>
      <c r="AC2357" s="380"/>
      <c r="AD2357" s="382">
        <f t="shared" si="331"/>
        <v>0</v>
      </c>
      <c r="AE2357" s="383">
        <f t="shared" si="332"/>
        <v>0</v>
      </c>
      <c r="AF2357" s="379"/>
      <c r="AG2357" s="381"/>
      <c r="AH2357" s="379"/>
      <c r="AI2357" s="381"/>
      <c r="AJ2357" s="384" t="str">
        <f t="shared" si="325"/>
        <v/>
      </c>
      <c r="AK2357" s="385" t="str">
        <f t="shared" si="326"/>
        <v/>
      </c>
      <c r="AL2357" s="388" t="str">
        <f t="shared" si="327"/>
        <v/>
      </c>
      <c r="AM2357" s="389" t="str">
        <f t="shared" si="328"/>
        <v/>
      </c>
      <c r="AN2357" s="388" t="str">
        <f t="shared" si="329"/>
        <v/>
      </c>
      <c r="AO2357" s="389" t="str">
        <f t="shared" si="330"/>
        <v/>
      </c>
      <c r="AP2357" s="423"/>
      <c r="AQ2357" s="423"/>
      <c r="AR2357" s="431" t="e">
        <f>VLOOKUP($B2357,'acc names'!$C$2:$D$12102,2,FALSE)</f>
        <v>#N/A</v>
      </c>
      <c r="AS2357" s="431" t="e">
        <f>VLOOKUP($AQ2357,software!$A$1:$B$14605,2,FALSE)</f>
        <v>#N/A</v>
      </c>
      <c r="AT2357" s="423"/>
      <c r="AV2357" s="423"/>
    </row>
    <row r="2358" spans="1:48" ht="12.75" x14ac:dyDescent="0.2">
      <c r="A2358" s="101"/>
      <c r="B2358" s="42"/>
      <c r="C2358" s="142"/>
      <c r="D2358" s="143"/>
      <c r="E2358" s="107"/>
      <c r="F2358" s="46"/>
      <c r="G2358" s="46"/>
      <c r="H2358" s="46"/>
      <c r="I2358" s="46"/>
      <c r="J2358" s="46"/>
      <c r="K2358" s="46"/>
      <c r="L2358" s="139"/>
      <c r="M2358" s="41"/>
      <c r="N2358" s="45"/>
      <c r="O2358" s="47"/>
      <c r="P2358" s="43"/>
      <c r="Q2358" s="71" t="e">
        <f>VLOOKUP(N2358,'error categories'!$A$2:$D$54,4,FALSE)</f>
        <v>#N/A</v>
      </c>
      <c r="R2358" s="72" t="e">
        <f>VLOOKUP(N2358,'error categories'!$A$2:$D$54,3,FALSE)</f>
        <v>#N/A</v>
      </c>
      <c r="S2358" s="374"/>
      <c r="T2358" s="377"/>
      <c r="U2358" s="378">
        <f t="shared" si="324"/>
        <v>0</v>
      </c>
      <c r="V2358" s="379"/>
      <c r="W2358" s="380"/>
      <c r="X2358" s="380"/>
      <c r="Y2358" s="380"/>
      <c r="Z2358" s="379"/>
      <c r="AA2358" s="381"/>
      <c r="AB2358" s="379"/>
      <c r="AC2358" s="380"/>
      <c r="AD2358" s="382">
        <f t="shared" si="331"/>
        <v>0</v>
      </c>
      <c r="AE2358" s="383">
        <f t="shared" si="332"/>
        <v>0</v>
      </c>
      <c r="AF2358" s="379"/>
      <c r="AG2358" s="381"/>
      <c r="AH2358" s="379"/>
      <c r="AI2358" s="381"/>
      <c r="AJ2358" s="384" t="str">
        <f t="shared" si="325"/>
        <v/>
      </c>
      <c r="AK2358" s="385" t="str">
        <f t="shared" si="326"/>
        <v/>
      </c>
      <c r="AL2358" s="388" t="str">
        <f t="shared" si="327"/>
        <v/>
      </c>
      <c r="AM2358" s="389" t="str">
        <f t="shared" si="328"/>
        <v/>
      </c>
      <c r="AN2358" s="388" t="str">
        <f t="shared" si="329"/>
        <v/>
      </c>
      <c r="AO2358" s="389" t="str">
        <f t="shared" si="330"/>
        <v/>
      </c>
      <c r="AP2358" s="423"/>
      <c r="AQ2358" s="423"/>
      <c r="AR2358" s="431" t="e">
        <f>VLOOKUP($B2358,'acc names'!$C$2:$D$12102,2,FALSE)</f>
        <v>#N/A</v>
      </c>
      <c r="AS2358" s="431" t="e">
        <f>VLOOKUP($AQ2358,software!$A$1:$B$14605,2,FALSE)</f>
        <v>#N/A</v>
      </c>
      <c r="AT2358" s="423"/>
      <c r="AV2358" s="423"/>
    </row>
    <row r="2359" spans="1:48" ht="12.75" x14ac:dyDescent="0.2">
      <c r="A2359" s="101"/>
      <c r="B2359" s="42"/>
      <c r="C2359" s="142"/>
      <c r="D2359" s="143"/>
      <c r="E2359" s="107"/>
      <c r="F2359" s="46"/>
      <c r="G2359" s="46"/>
      <c r="H2359" s="46"/>
      <c r="I2359" s="46"/>
      <c r="J2359" s="46"/>
      <c r="K2359" s="46"/>
      <c r="L2359" s="139"/>
      <c r="M2359" s="41"/>
      <c r="N2359" s="45"/>
      <c r="O2359" s="47"/>
      <c r="P2359" s="43"/>
      <c r="Q2359" s="71" t="e">
        <f>VLOOKUP(N2359,'error categories'!$A$2:$D$54,4,FALSE)</f>
        <v>#N/A</v>
      </c>
      <c r="R2359" s="72" t="e">
        <f>VLOOKUP(N2359,'error categories'!$A$2:$D$54,3,FALSE)</f>
        <v>#N/A</v>
      </c>
      <c r="S2359" s="374"/>
      <c r="T2359" s="377"/>
      <c r="U2359" s="378">
        <f t="shared" si="324"/>
        <v>0</v>
      </c>
      <c r="V2359" s="379"/>
      <c r="W2359" s="380"/>
      <c r="X2359" s="380"/>
      <c r="Y2359" s="380"/>
      <c r="Z2359" s="379"/>
      <c r="AA2359" s="381"/>
      <c r="AB2359" s="379"/>
      <c r="AC2359" s="380"/>
      <c r="AD2359" s="382">
        <f t="shared" si="331"/>
        <v>0</v>
      </c>
      <c r="AE2359" s="383">
        <f t="shared" si="332"/>
        <v>0</v>
      </c>
      <c r="AF2359" s="379"/>
      <c r="AG2359" s="381"/>
      <c r="AH2359" s="379"/>
      <c r="AI2359" s="381"/>
      <c r="AJ2359" s="384" t="str">
        <f t="shared" si="325"/>
        <v/>
      </c>
      <c r="AK2359" s="385" t="str">
        <f t="shared" si="326"/>
        <v/>
      </c>
      <c r="AL2359" s="388" t="str">
        <f t="shared" si="327"/>
        <v/>
      </c>
      <c r="AM2359" s="389" t="str">
        <f t="shared" si="328"/>
        <v/>
      </c>
      <c r="AN2359" s="388" t="str">
        <f t="shared" si="329"/>
        <v/>
      </c>
      <c r="AO2359" s="389" t="str">
        <f t="shared" si="330"/>
        <v/>
      </c>
      <c r="AP2359" s="423"/>
      <c r="AQ2359" s="423"/>
      <c r="AR2359" s="431" t="e">
        <f>VLOOKUP($B2359,'acc names'!$C$2:$D$12102,2,FALSE)</f>
        <v>#N/A</v>
      </c>
      <c r="AS2359" s="431" t="e">
        <f>VLOOKUP($AQ2359,software!$A$1:$B$14605,2,FALSE)</f>
        <v>#N/A</v>
      </c>
      <c r="AT2359" s="423"/>
      <c r="AV2359" s="423"/>
    </row>
    <row r="2360" spans="1:48" ht="12.75" x14ac:dyDescent="0.2">
      <c r="A2360" s="101"/>
      <c r="B2360" s="42"/>
      <c r="C2360" s="142"/>
      <c r="D2360" s="143"/>
      <c r="E2360" s="107"/>
      <c r="F2360" s="46"/>
      <c r="G2360" s="46"/>
      <c r="H2360" s="46"/>
      <c r="I2360" s="46"/>
      <c r="J2360" s="46"/>
      <c r="K2360" s="46"/>
      <c r="L2360" s="139"/>
      <c r="M2360" s="41"/>
      <c r="N2360" s="45"/>
      <c r="O2360" s="47"/>
      <c r="P2360" s="43"/>
      <c r="Q2360" s="71" t="e">
        <f>VLOOKUP(N2360,'error categories'!$A$2:$D$54,4,FALSE)</f>
        <v>#N/A</v>
      </c>
      <c r="R2360" s="72" t="e">
        <f>VLOOKUP(N2360,'error categories'!$A$2:$D$54,3,FALSE)</f>
        <v>#N/A</v>
      </c>
      <c r="S2360" s="374"/>
      <c r="T2360" s="377"/>
      <c r="U2360" s="378">
        <f t="shared" si="324"/>
        <v>0</v>
      </c>
      <c r="V2360" s="379"/>
      <c r="W2360" s="380"/>
      <c r="X2360" s="380"/>
      <c r="Y2360" s="380"/>
      <c r="Z2360" s="379"/>
      <c r="AA2360" s="381"/>
      <c r="AB2360" s="379"/>
      <c r="AC2360" s="380"/>
      <c r="AD2360" s="382">
        <f t="shared" si="331"/>
        <v>0</v>
      </c>
      <c r="AE2360" s="383">
        <f t="shared" si="332"/>
        <v>0</v>
      </c>
      <c r="AF2360" s="379"/>
      <c r="AG2360" s="381"/>
      <c r="AH2360" s="379"/>
      <c r="AI2360" s="381"/>
      <c r="AJ2360" s="384" t="str">
        <f t="shared" si="325"/>
        <v/>
      </c>
      <c r="AK2360" s="385" t="str">
        <f t="shared" si="326"/>
        <v/>
      </c>
      <c r="AL2360" s="388" t="str">
        <f t="shared" si="327"/>
        <v/>
      </c>
      <c r="AM2360" s="389" t="str">
        <f t="shared" si="328"/>
        <v/>
      </c>
      <c r="AN2360" s="388" t="str">
        <f t="shared" si="329"/>
        <v/>
      </c>
      <c r="AO2360" s="389" t="str">
        <f t="shared" si="330"/>
        <v/>
      </c>
      <c r="AP2360" s="423"/>
      <c r="AQ2360" s="423"/>
      <c r="AR2360" s="431" t="e">
        <f>VLOOKUP($B2360,'acc names'!$C$2:$D$12102,2,FALSE)</f>
        <v>#N/A</v>
      </c>
      <c r="AS2360" s="431" t="e">
        <f>VLOOKUP($AQ2360,software!$A$1:$B$14605,2,FALSE)</f>
        <v>#N/A</v>
      </c>
      <c r="AT2360" s="423"/>
      <c r="AV2360" s="423"/>
    </row>
    <row r="2361" spans="1:48" ht="12.75" x14ac:dyDescent="0.2">
      <c r="A2361" s="101"/>
      <c r="B2361" s="42"/>
      <c r="C2361" s="142"/>
      <c r="D2361" s="143"/>
      <c r="E2361" s="107"/>
      <c r="F2361" s="46"/>
      <c r="G2361" s="46"/>
      <c r="H2361" s="46"/>
      <c r="I2361" s="46"/>
      <c r="J2361" s="46"/>
      <c r="K2361" s="46"/>
      <c r="L2361" s="139"/>
      <c r="M2361" s="41"/>
      <c r="N2361" s="45"/>
      <c r="O2361" s="47"/>
      <c r="P2361" s="43"/>
      <c r="Q2361" s="71" t="e">
        <f>VLOOKUP(N2361,'error categories'!$A$2:$D$54,4,FALSE)</f>
        <v>#N/A</v>
      </c>
      <c r="R2361" s="72" t="e">
        <f>VLOOKUP(N2361,'error categories'!$A$2:$D$54,3,FALSE)</f>
        <v>#N/A</v>
      </c>
      <c r="S2361" s="374"/>
      <c r="T2361" s="377"/>
      <c r="U2361" s="378">
        <f t="shared" si="324"/>
        <v>0</v>
      </c>
      <c r="V2361" s="390"/>
      <c r="W2361" s="391"/>
      <c r="X2361" s="380"/>
      <c r="Y2361" s="380"/>
      <c r="Z2361" s="390"/>
      <c r="AA2361" s="392"/>
      <c r="AB2361" s="393"/>
      <c r="AC2361" s="394"/>
      <c r="AD2361" s="382">
        <f t="shared" si="331"/>
        <v>0</v>
      </c>
      <c r="AE2361" s="383">
        <f t="shared" si="332"/>
        <v>0</v>
      </c>
      <c r="AF2361" s="379"/>
      <c r="AG2361" s="381"/>
      <c r="AH2361" s="379"/>
      <c r="AI2361" s="381"/>
      <c r="AJ2361" s="384" t="str">
        <f t="shared" si="325"/>
        <v/>
      </c>
      <c r="AK2361" s="385" t="str">
        <f t="shared" si="326"/>
        <v/>
      </c>
      <c r="AL2361" s="388" t="str">
        <f t="shared" si="327"/>
        <v/>
      </c>
      <c r="AM2361" s="389" t="str">
        <f t="shared" si="328"/>
        <v/>
      </c>
      <c r="AN2361" s="388" t="str">
        <f t="shared" si="329"/>
        <v/>
      </c>
      <c r="AO2361" s="389" t="str">
        <f t="shared" si="330"/>
        <v/>
      </c>
      <c r="AP2361" s="423"/>
      <c r="AQ2361" s="423"/>
      <c r="AR2361" s="431" t="e">
        <f>VLOOKUP($B2361,'acc names'!$C$2:$D$12102,2,FALSE)</f>
        <v>#N/A</v>
      </c>
      <c r="AS2361" s="431" t="e">
        <f>VLOOKUP($AQ2361,software!$A$1:$B$14605,2,FALSE)</f>
        <v>#N/A</v>
      </c>
      <c r="AT2361" s="423"/>
      <c r="AV2361" s="423"/>
    </row>
    <row r="2362" spans="1:48" ht="12.75" x14ac:dyDescent="0.2">
      <c r="A2362" s="101"/>
      <c r="B2362" s="42"/>
      <c r="C2362" s="142"/>
      <c r="D2362" s="143"/>
      <c r="E2362" s="107"/>
      <c r="F2362" s="46"/>
      <c r="G2362" s="46"/>
      <c r="H2362" s="46"/>
      <c r="I2362" s="46"/>
      <c r="J2362" s="46"/>
      <c r="K2362" s="46"/>
      <c r="L2362" s="139"/>
      <c r="M2362" s="41"/>
      <c r="N2362" s="45"/>
      <c r="O2362" s="47"/>
      <c r="P2362" s="43"/>
      <c r="Q2362" s="71" t="e">
        <f>VLOOKUP(N2362,'error categories'!$A$2:$D$54,4,FALSE)</f>
        <v>#N/A</v>
      </c>
      <c r="R2362" s="72" t="e">
        <f>VLOOKUP(N2362,'error categories'!$A$2:$D$54,3,FALSE)</f>
        <v>#N/A</v>
      </c>
      <c r="S2362" s="374"/>
      <c r="T2362" s="377"/>
      <c r="U2362" s="378">
        <f t="shared" si="324"/>
        <v>0</v>
      </c>
      <c r="V2362" s="379"/>
      <c r="W2362" s="380"/>
      <c r="X2362" s="380"/>
      <c r="Y2362" s="380"/>
      <c r="Z2362" s="379"/>
      <c r="AA2362" s="381"/>
      <c r="AB2362" s="379"/>
      <c r="AC2362" s="380"/>
      <c r="AD2362" s="382">
        <f t="shared" si="331"/>
        <v>0</v>
      </c>
      <c r="AE2362" s="383">
        <f t="shared" si="332"/>
        <v>0</v>
      </c>
      <c r="AF2362" s="379"/>
      <c r="AG2362" s="381"/>
      <c r="AH2362" s="379"/>
      <c r="AI2362" s="381"/>
      <c r="AJ2362" s="384" t="str">
        <f t="shared" si="325"/>
        <v/>
      </c>
      <c r="AK2362" s="385" t="str">
        <f t="shared" si="326"/>
        <v/>
      </c>
      <c r="AL2362" s="388" t="str">
        <f t="shared" si="327"/>
        <v/>
      </c>
      <c r="AM2362" s="389" t="str">
        <f t="shared" si="328"/>
        <v/>
      </c>
      <c r="AN2362" s="388" t="str">
        <f t="shared" si="329"/>
        <v/>
      </c>
      <c r="AO2362" s="389" t="str">
        <f t="shared" si="330"/>
        <v/>
      </c>
      <c r="AP2362" s="423"/>
      <c r="AQ2362" s="423"/>
      <c r="AR2362" s="431" t="e">
        <f>VLOOKUP($B2362,'acc names'!$C$2:$D$12102,2,FALSE)</f>
        <v>#N/A</v>
      </c>
      <c r="AS2362" s="431" t="e">
        <f>VLOOKUP($AQ2362,software!$A$1:$B$14605,2,FALSE)</f>
        <v>#N/A</v>
      </c>
      <c r="AT2362" s="423"/>
      <c r="AV2362" s="423"/>
    </row>
    <row r="2363" spans="1:48" ht="12.75" x14ac:dyDescent="0.2">
      <c r="A2363" s="101"/>
      <c r="B2363" s="42"/>
      <c r="C2363" s="142"/>
      <c r="D2363" s="143"/>
      <c r="E2363" s="107"/>
      <c r="F2363" s="46"/>
      <c r="G2363" s="46"/>
      <c r="H2363" s="46"/>
      <c r="I2363" s="46"/>
      <c r="J2363" s="46"/>
      <c r="K2363" s="46"/>
      <c r="L2363" s="139"/>
      <c r="M2363" s="41"/>
      <c r="N2363" s="45"/>
      <c r="O2363" s="47"/>
      <c r="P2363" s="43"/>
      <c r="Q2363" s="71" t="e">
        <f>VLOOKUP(N2363,'error categories'!$A$2:$D$54,4,FALSE)</f>
        <v>#N/A</v>
      </c>
      <c r="R2363" s="72" t="e">
        <f>VLOOKUP(N2363,'error categories'!$A$2:$D$54,3,FALSE)</f>
        <v>#N/A</v>
      </c>
      <c r="S2363" s="374"/>
      <c r="T2363" s="377"/>
      <c r="U2363" s="378">
        <f t="shared" si="324"/>
        <v>0</v>
      </c>
      <c r="V2363" s="379"/>
      <c r="W2363" s="380"/>
      <c r="X2363" s="380"/>
      <c r="Y2363" s="380"/>
      <c r="Z2363" s="379"/>
      <c r="AA2363" s="381"/>
      <c r="AB2363" s="379"/>
      <c r="AC2363" s="380"/>
      <c r="AD2363" s="382">
        <f t="shared" si="331"/>
        <v>0</v>
      </c>
      <c r="AE2363" s="383">
        <f t="shared" si="332"/>
        <v>0</v>
      </c>
      <c r="AF2363" s="379"/>
      <c r="AG2363" s="381"/>
      <c r="AH2363" s="379"/>
      <c r="AI2363" s="381"/>
      <c r="AJ2363" s="384" t="str">
        <f t="shared" si="325"/>
        <v/>
      </c>
      <c r="AK2363" s="385" t="str">
        <f t="shared" si="326"/>
        <v/>
      </c>
      <c r="AL2363" s="388" t="str">
        <f t="shared" si="327"/>
        <v/>
      </c>
      <c r="AM2363" s="389" t="str">
        <f t="shared" si="328"/>
        <v/>
      </c>
      <c r="AN2363" s="388" t="str">
        <f t="shared" si="329"/>
        <v/>
      </c>
      <c r="AO2363" s="389" t="str">
        <f t="shared" si="330"/>
        <v/>
      </c>
      <c r="AP2363" s="423"/>
      <c r="AQ2363" s="423"/>
      <c r="AR2363" s="431" t="e">
        <f>VLOOKUP($B2363,'acc names'!$C$2:$D$12102,2,FALSE)</f>
        <v>#N/A</v>
      </c>
      <c r="AS2363" s="431" t="e">
        <f>VLOOKUP($AQ2363,software!$A$1:$B$14605,2,FALSE)</f>
        <v>#N/A</v>
      </c>
      <c r="AT2363" s="423"/>
      <c r="AV2363" s="423"/>
    </row>
    <row r="2364" spans="1:48" ht="12.75" x14ac:dyDescent="0.2">
      <c r="A2364" s="101"/>
      <c r="B2364" s="42"/>
      <c r="C2364" s="142"/>
      <c r="D2364" s="143"/>
      <c r="E2364" s="107"/>
      <c r="F2364" s="46"/>
      <c r="G2364" s="46"/>
      <c r="H2364" s="46"/>
      <c r="I2364" s="46"/>
      <c r="J2364" s="46"/>
      <c r="K2364" s="46"/>
      <c r="L2364" s="139"/>
      <c r="M2364" s="41"/>
      <c r="N2364" s="45"/>
      <c r="O2364" s="47"/>
      <c r="P2364" s="43"/>
      <c r="Q2364" s="71" t="e">
        <f>VLOOKUP(N2364,'error categories'!$A$2:$D$54,4,FALSE)</f>
        <v>#N/A</v>
      </c>
      <c r="R2364" s="72" t="e">
        <f>VLOOKUP(N2364,'error categories'!$A$2:$D$54,3,FALSE)</f>
        <v>#N/A</v>
      </c>
      <c r="S2364" s="374"/>
      <c r="T2364" s="377"/>
      <c r="U2364" s="378">
        <f t="shared" si="324"/>
        <v>0</v>
      </c>
      <c r="V2364" s="390"/>
      <c r="W2364" s="391"/>
      <c r="X2364" s="380"/>
      <c r="Y2364" s="380"/>
      <c r="Z2364" s="390"/>
      <c r="AA2364" s="392"/>
      <c r="AB2364" s="393"/>
      <c r="AC2364" s="394"/>
      <c r="AD2364" s="382">
        <f t="shared" si="331"/>
        <v>0</v>
      </c>
      <c r="AE2364" s="383">
        <f t="shared" si="332"/>
        <v>0</v>
      </c>
      <c r="AF2364" s="379"/>
      <c r="AG2364" s="381"/>
      <c r="AH2364" s="379"/>
      <c r="AI2364" s="381"/>
      <c r="AJ2364" s="384" t="str">
        <f t="shared" si="325"/>
        <v/>
      </c>
      <c r="AK2364" s="385" t="str">
        <f t="shared" si="326"/>
        <v/>
      </c>
      <c r="AL2364" s="388" t="str">
        <f t="shared" si="327"/>
        <v/>
      </c>
      <c r="AM2364" s="389" t="str">
        <f t="shared" si="328"/>
        <v/>
      </c>
      <c r="AN2364" s="388" t="str">
        <f t="shared" si="329"/>
        <v/>
      </c>
      <c r="AO2364" s="389" t="str">
        <f t="shared" si="330"/>
        <v/>
      </c>
      <c r="AP2364" s="423"/>
      <c r="AQ2364" s="423"/>
      <c r="AR2364" s="431" t="e">
        <f>VLOOKUP($B2364,'acc names'!$C$2:$D$12102,2,FALSE)</f>
        <v>#N/A</v>
      </c>
      <c r="AS2364" s="431" t="e">
        <f>VLOOKUP($AQ2364,software!$A$1:$B$14605,2,FALSE)</f>
        <v>#N/A</v>
      </c>
      <c r="AT2364" s="423"/>
      <c r="AV2364" s="423"/>
    </row>
    <row r="2365" spans="1:48" ht="12.75" x14ac:dyDescent="0.2">
      <c r="A2365" s="101"/>
      <c r="B2365" s="42"/>
      <c r="C2365" s="142"/>
      <c r="D2365" s="143"/>
      <c r="E2365" s="107"/>
      <c r="F2365" s="46"/>
      <c r="G2365" s="46"/>
      <c r="H2365" s="46"/>
      <c r="I2365" s="46"/>
      <c r="J2365" s="46"/>
      <c r="K2365" s="46"/>
      <c r="L2365" s="139"/>
      <c r="M2365" s="41"/>
      <c r="N2365" s="45"/>
      <c r="O2365" s="47"/>
      <c r="P2365" s="43"/>
      <c r="Q2365" s="71" t="e">
        <f>VLOOKUP(N2365,'error categories'!$A$2:$D$54,4,FALSE)</f>
        <v>#N/A</v>
      </c>
      <c r="R2365" s="72" t="e">
        <f>VLOOKUP(N2365,'error categories'!$A$2:$D$54,3,FALSE)</f>
        <v>#N/A</v>
      </c>
      <c r="S2365" s="374"/>
      <c r="T2365" s="377"/>
      <c r="U2365" s="378">
        <f t="shared" si="324"/>
        <v>0</v>
      </c>
      <c r="V2365" s="390"/>
      <c r="W2365" s="391"/>
      <c r="X2365" s="380"/>
      <c r="Y2365" s="380"/>
      <c r="Z2365" s="390"/>
      <c r="AA2365" s="392"/>
      <c r="AB2365" s="393"/>
      <c r="AC2365" s="394"/>
      <c r="AD2365" s="382">
        <f t="shared" si="331"/>
        <v>0</v>
      </c>
      <c r="AE2365" s="383">
        <f t="shared" si="332"/>
        <v>0</v>
      </c>
      <c r="AF2365" s="379"/>
      <c r="AG2365" s="381"/>
      <c r="AH2365" s="379"/>
      <c r="AI2365" s="381"/>
      <c r="AJ2365" s="384" t="str">
        <f t="shared" si="325"/>
        <v/>
      </c>
      <c r="AK2365" s="385" t="str">
        <f t="shared" si="326"/>
        <v/>
      </c>
      <c r="AL2365" s="388" t="str">
        <f t="shared" si="327"/>
        <v/>
      </c>
      <c r="AM2365" s="389" t="str">
        <f t="shared" si="328"/>
        <v/>
      </c>
      <c r="AN2365" s="388" t="str">
        <f t="shared" si="329"/>
        <v/>
      </c>
      <c r="AO2365" s="389" t="str">
        <f t="shared" si="330"/>
        <v/>
      </c>
      <c r="AP2365" s="423"/>
      <c r="AQ2365" s="423"/>
      <c r="AR2365" s="431" t="e">
        <f>VLOOKUP($B2365,'acc names'!$C$2:$D$12102,2,FALSE)</f>
        <v>#N/A</v>
      </c>
      <c r="AS2365" s="431" t="e">
        <f>VLOOKUP($AQ2365,software!$A$1:$B$14605,2,FALSE)</f>
        <v>#N/A</v>
      </c>
      <c r="AT2365" s="423"/>
      <c r="AV2365" s="423"/>
    </row>
    <row r="2366" spans="1:48" ht="12.75" x14ac:dyDescent="0.2">
      <c r="A2366" s="101"/>
      <c r="B2366" s="42"/>
      <c r="C2366" s="142"/>
      <c r="D2366" s="143"/>
      <c r="E2366" s="107"/>
      <c r="F2366" s="46"/>
      <c r="G2366" s="46"/>
      <c r="H2366" s="46"/>
      <c r="I2366" s="46"/>
      <c r="J2366" s="46"/>
      <c r="K2366" s="46"/>
      <c r="L2366" s="139"/>
      <c r="M2366" s="41"/>
      <c r="N2366" s="45"/>
      <c r="O2366" s="47"/>
      <c r="P2366" s="43"/>
      <c r="Q2366" s="71" t="e">
        <f>VLOOKUP(N2366,'error categories'!$A$2:$D$54,4,FALSE)</f>
        <v>#N/A</v>
      </c>
      <c r="R2366" s="72" t="e">
        <f>VLOOKUP(N2366,'error categories'!$A$2:$D$54,3,FALSE)</f>
        <v>#N/A</v>
      </c>
      <c r="S2366" s="374"/>
      <c r="T2366" s="377"/>
      <c r="U2366" s="378">
        <f t="shared" si="324"/>
        <v>0</v>
      </c>
      <c r="V2366" s="390"/>
      <c r="W2366" s="391"/>
      <c r="X2366" s="380"/>
      <c r="Y2366" s="380"/>
      <c r="Z2366" s="390"/>
      <c r="AA2366" s="392"/>
      <c r="AB2366" s="393"/>
      <c r="AC2366" s="394"/>
      <c r="AD2366" s="382">
        <f t="shared" si="331"/>
        <v>0</v>
      </c>
      <c r="AE2366" s="383">
        <f t="shared" si="332"/>
        <v>0</v>
      </c>
      <c r="AF2366" s="379"/>
      <c r="AG2366" s="381"/>
      <c r="AH2366" s="379"/>
      <c r="AI2366" s="381"/>
      <c r="AJ2366" s="384" t="str">
        <f t="shared" si="325"/>
        <v/>
      </c>
      <c r="AK2366" s="385" t="str">
        <f t="shared" si="326"/>
        <v/>
      </c>
      <c r="AL2366" s="388" t="str">
        <f t="shared" si="327"/>
        <v/>
      </c>
      <c r="AM2366" s="389" t="str">
        <f t="shared" si="328"/>
        <v/>
      </c>
      <c r="AN2366" s="388" t="str">
        <f t="shared" si="329"/>
        <v/>
      </c>
      <c r="AO2366" s="389" t="str">
        <f t="shared" si="330"/>
        <v/>
      </c>
      <c r="AP2366" s="423"/>
      <c r="AQ2366" s="423"/>
      <c r="AR2366" s="431" t="e">
        <f>VLOOKUP($B2366,'acc names'!$C$2:$D$12102,2,FALSE)</f>
        <v>#N/A</v>
      </c>
      <c r="AS2366" s="431" t="e">
        <f>VLOOKUP($AQ2366,software!$A$1:$B$14605,2,FALSE)</f>
        <v>#N/A</v>
      </c>
      <c r="AT2366" s="423"/>
      <c r="AV2366" s="423"/>
    </row>
    <row r="2367" spans="1:48" ht="12.75" x14ac:dyDescent="0.2">
      <c r="A2367" s="101"/>
      <c r="B2367" s="42"/>
      <c r="C2367" s="142"/>
      <c r="D2367" s="143"/>
      <c r="E2367" s="107"/>
      <c r="F2367" s="46"/>
      <c r="G2367" s="46"/>
      <c r="H2367" s="46"/>
      <c r="I2367" s="46"/>
      <c r="J2367" s="46"/>
      <c r="K2367" s="46"/>
      <c r="L2367" s="139"/>
      <c r="M2367" s="41"/>
      <c r="N2367" s="45"/>
      <c r="O2367" s="47"/>
      <c r="P2367" s="43"/>
      <c r="Q2367" s="71" t="e">
        <f>VLOOKUP(N2367,'error categories'!$A$2:$D$54,4,FALSE)</f>
        <v>#N/A</v>
      </c>
      <c r="R2367" s="72" t="e">
        <f>VLOOKUP(N2367,'error categories'!$A$2:$D$54,3,FALSE)</f>
        <v>#N/A</v>
      </c>
      <c r="S2367" s="374"/>
      <c r="T2367" s="377"/>
      <c r="U2367" s="378">
        <f t="shared" si="324"/>
        <v>0</v>
      </c>
      <c r="V2367" s="379"/>
      <c r="W2367" s="380"/>
      <c r="X2367" s="380"/>
      <c r="Y2367" s="380"/>
      <c r="Z2367" s="379"/>
      <c r="AA2367" s="381"/>
      <c r="AB2367" s="379"/>
      <c r="AC2367" s="380"/>
      <c r="AD2367" s="382">
        <f t="shared" si="331"/>
        <v>0</v>
      </c>
      <c r="AE2367" s="383">
        <f t="shared" si="332"/>
        <v>0</v>
      </c>
      <c r="AF2367" s="379"/>
      <c r="AG2367" s="381"/>
      <c r="AH2367" s="379"/>
      <c r="AI2367" s="381"/>
      <c r="AJ2367" s="384" t="str">
        <f t="shared" si="325"/>
        <v/>
      </c>
      <c r="AK2367" s="385" t="str">
        <f t="shared" si="326"/>
        <v/>
      </c>
      <c r="AL2367" s="388" t="str">
        <f t="shared" si="327"/>
        <v/>
      </c>
      <c r="AM2367" s="389" t="str">
        <f t="shared" si="328"/>
        <v/>
      </c>
      <c r="AN2367" s="388" t="str">
        <f t="shared" si="329"/>
        <v/>
      </c>
      <c r="AO2367" s="389" t="str">
        <f t="shared" si="330"/>
        <v/>
      </c>
      <c r="AP2367" s="423"/>
      <c r="AQ2367" s="423"/>
      <c r="AR2367" s="431" t="e">
        <f>VLOOKUP($B2367,'acc names'!$C$2:$D$12102,2,FALSE)</f>
        <v>#N/A</v>
      </c>
      <c r="AS2367" s="431" t="e">
        <f>VLOOKUP($AQ2367,software!$A$1:$B$14605,2,FALSE)</f>
        <v>#N/A</v>
      </c>
      <c r="AT2367" s="423"/>
      <c r="AV2367" s="423"/>
    </row>
    <row r="2368" spans="1:48" ht="12.75" x14ac:dyDescent="0.2">
      <c r="A2368" s="101"/>
      <c r="B2368" s="42"/>
      <c r="C2368" s="142"/>
      <c r="D2368" s="143"/>
      <c r="E2368" s="107"/>
      <c r="F2368" s="46"/>
      <c r="G2368" s="46"/>
      <c r="H2368" s="46"/>
      <c r="I2368" s="46"/>
      <c r="J2368" s="46"/>
      <c r="K2368" s="46"/>
      <c r="L2368" s="139"/>
      <c r="M2368" s="41"/>
      <c r="N2368" s="45"/>
      <c r="O2368" s="47"/>
      <c r="P2368" s="43"/>
      <c r="Q2368" s="71" t="e">
        <f>VLOOKUP(N2368,'error categories'!$A$2:$D$54,4,FALSE)</f>
        <v>#N/A</v>
      </c>
      <c r="R2368" s="72" t="e">
        <f>VLOOKUP(N2368,'error categories'!$A$2:$D$54,3,FALSE)</f>
        <v>#N/A</v>
      </c>
      <c r="S2368" s="374"/>
      <c r="T2368" s="377"/>
      <c r="U2368" s="378">
        <f t="shared" si="324"/>
        <v>0</v>
      </c>
      <c r="V2368" s="379"/>
      <c r="W2368" s="380"/>
      <c r="X2368" s="380"/>
      <c r="Y2368" s="380"/>
      <c r="Z2368" s="379"/>
      <c r="AA2368" s="381"/>
      <c r="AB2368" s="379"/>
      <c r="AC2368" s="380"/>
      <c r="AD2368" s="382">
        <f t="shared" si="331"/>
        <v>0</v>
      </c>
      <c r="AE2368" s="383">
        <f t="shared" si="332"/>
        <v>0</v>
      </c>
      <c r="AF2368" s="379"/>
      <c r="AG2368" s="381"/>
      <c r="AH2368" s="379"/>
      <c r="AI2368" s="381"/>
      <c r="AJ2368" s="384" t="str">
        <f t="shared" si="325"/>
        <v/>
      </c>
      <c r="AK2368" s="385" t="str">
        <f t="shared" si="326"/>
        <v/>
      </c>
      <c r="AL2368" s="388" t="str">
        <f t="shared" si="327"/>
        <v/>
      </c>
      <c r="AM2368" s="389" t="str">
        <f t="shared" si="328"/>
        <v/>
      </c>
      <c r="AN2368" s="388" t="str">
        <f t="shared" si="329"/>
        <v/>
      </c>
      <c r="AO2368" s="389" t="str">
        <f t="shared" si="330"/>
        <v/>
      </c>
      <c r="AP2368" s="423"/>
      <c r="AQ2368" s="423"/>
      <c r="AR2368" s="431" t="e">
        <f>VLOOKUP($B2368,'acc names'!$C$2:$D$12102,2,FALSE)</f>
        <v>#N/A</v>
      </c>
      <c r="AS2368" s="431" t="e">
        <f>VLOOKUP($AQ2368,software!$A$1:$B$14605,2,FALSE)</f>
        <v>#N/A</v>
      </c>
      <c r="AT2368" s="423"/>
      <c r="AV2368" s="423"/>
    </row>
    <row r="2369" spans="1:48" ht="12.75" x14ac:dyDescent="0.2">
      <c r="A2369" s="101"/>
      <c r="B2369" s="42"/>
      <c r="C2369" s="142"/>
      <c r="D2369" s="143"/>
      <c r="E2369" s="107"/>
      <c r="F2369" s="46"/>
      <c r="G2369" s="46"/>
      <c r="H2369" s="46"/>
      <c r="I2369" s="46"/>
      <c r="J2369" s="46"/>
      <c r="K2369" s="46"/>
      <c r="L2369" s="139"/>
      <c r="M2369" s="41"/>
      <c r="N2369" s="45"/>
      <c r="O2369" s="47"/>
      <c r="P2369" s="43"/>
      <c r="Q2369" s="71" t="e">
        <f>VLOOKUP(N2369,'error categories'!$A$2:$D$54,4,FALSE)</f>
        <v>#N/A</v>
      </c>
      <c r="R2369" s="72" t="e">
        <f>VLOOKUP(N2369,'error categories'!$A$2:$D$54,3,FALSE)</f>
        <v>#N/A</v>
      </c>
      <c r="S2369" s="374"/>
      <c r="T2369" s="377"/>
      <c r="U2369" s="378">
        <f t="shared" si="324"/>
        <v>0</v>
      </c>
      <c r="V2369" s="379"/>
      <c r="W2369" s="380"/>
      <c r="X2369" s="380"/>
      <c r="Y2369" s="380"/>
      <c r="Z2369" s="379"/>
      <c r="AA2369" s="381"/>
      <c r="AB2369" s="379"/>
      <c r="AC2369" s="380"/>
      <c r="AD2369" s="382">
        <f t="shared" si="331"/>
        <v>0</v>
      </c>
      <c r="AE2369" s="383">
        <f t="shared" si="332"/>
        <v>0</v>
      </c>
      <c r="AF2369" s="379"/>
      <c r="AG2369" s="381"/>
      <c r="AH2369" s="379"/>
      <c r="AI2369" s="381"/>
      <c r="AJ2369" s="384" t="str">
        <f t="shared" si="325"/>
        <v/>
      </c>
      <c r="AK2369" s="385" t="str">
        <f t="shared" si="326"/>
        <v/>
      </c>
      <c r="AL2369" s="388" t="str">
        <f t="shared" si="327"/>
        <v/>
      </c>
      <c r="AM2369" s="389" t="str">
        <f t="shared" si="328"/>
        <v/>
      </c>
      <c r="AN2369" s="388" t="str">
        <f t="shared" si="329"/>
        <v/>
      </c>
      <c r="AO2369" s="389" t="str">
        <f t="shared" si="330"/>
        <v/>
      </c>
      <c r="AP2369" s="423"/>
      <c r="AQ2369" s="423"/>
      <c r="AR2369" s="431" t="e">
        <f>VLOOKUP($B2369,'acc names'!$C$2:$D$12102,2,FALSE)</f>
        <v>#N/A</v>
      </c>
      <c r="AS2369" s="431" t="e">
        <f>VLOOKUP($AQ2369,software!$A$1:$B$14605,2,FALSE)</f>
        <v>#N/A</v>
      </c>
      <c r="AT2369" s="423"/>
      <c r="AV2369" s="423"/>
    </row>
    <row r="2370" spans="1:48" ht="12.75" x14ac:dyDescent="0.2">
      <c r="A2370" s="101"/>
      <c r="B2370" s="42"/>
      <c r="C2370" s="142"/>
      <c r="D2370" s="143"/>
      <c r="E2370" s="107"/>
      <c r="F2370" s="46"/>
      <c r="G2370" s="46"/>
      <c r="H2370" s="46"/>
      <c r="I2370" s="46"/>
      <c r="J2370" s="46"/>
      <c r="K2370" s="46"/>
      <c r="L2370" s="139"/>
      <c r="M2370" s="41"/>
      <c r="N2370" s="45"/>
      <c r="O2370" s="47"/>
      <c r="P2370" s="43"/>
      <c r="Q2370" s="71" t="e">
        <f>VLOOKUP(N2370,'error categories'!$A$2:$D$54,4,FALSE)</f>
        <v>#N/A</v>
      </c>
      <c r="R2370" s="72" t="e">
        <f>VLOOKUP(N2370,'error categories'!$A$2:$D$54,3,FALSE)</f>
        <v>#N/A</v>
      </c>
      <c r="S2370" s="374"/>
      <c r="T2370" s="377"/>
      <c r="U2370" s="378">
        <f t="shared" si="324"/>
        <v>0</v>
      </c>
      <c r="V2370" s="390"/>
      <c r="W2370" s="391"/>
      <c r="X2370" s="380"/>
      <c r="Y2370" s="380"/>
      <c r="Z2370" s="390"/>
      <c r="AA2370" s="392"/>
      <c r="AB2370" s="393"/>
      <c r="AC2370" s="394"/>
      <c r="AD2370" s="382">
        <f t="shared" si="331"/>
        <v>0</v>
      </c>
      <c r="AE2370" s="383">
        <f t="shared" si="332"/>
        <v>0</v>
      </c>
      <c r="AF2370" s="379"/>
      <c r="AG2370" s="381"/>
      <c r="AH2370" s="379"/>
      <c r="AI2370" s="381"/>
      <c r="AJ2370" s="384" t="str">
        <f t="shared" si="325"/>
        <v/>
      </c>
      <c r="AK2370" s="385" t="str">
        <f t="shared" si="326"/>
        <v/>
      </c>
      <c r="AL2370" s="388" t="str">
        <f t="shared" si="327"/>
        <v/>
      </c>
      <c r="AM2370" s="389" t="str">
        <f t="shared" si="328"/>
        <v/>
      </c>
      <c r="AN2370" s="388" t="str">
        <f t="shared" si="329"/>
        <v/>
      </c>
      <c r="AO2370" s="389" t="str">
        <f t="shared" si="330"/>
        <v/>
      </c>
      <c r="AP2370" s="423"/>
      <c r="AQ2370" s="423"/>
      <c r="AR2370" s="431" t="e">
        <f>VLOOKUP($B2370,'acc names'!$C$2:$D$12102,2,FALSE)</f>
        <v>#N/A</v>
      </c>
      <c r="AS2370" s="431" t="e">
        <f>VLOOKUP($AQ2370,software!$A$1:$B$14605,2,FALSE)</f>
        <v>#N/A</v>
      </c>
      <c r="AT2370" s="423"/>
      <c r="AV2370" s="423"/>
    </row>
    <row r="2371" spans="1:48" ht="12.75" x14ac:dyDescent="0.2">
      <c r="A2371" s="101"/>
      <c r="B2371" s="42"/>
      <c r="C2371" s="142"/>
      <c r="D2371" s="143"/>
      <c r="E2371" s="107"/>
      <c r="F2371" s="46"/>
      <c r="G2371" s="46"/>
      <c r="H2371" s="46"/>
      <c r="I2371" s="46"/>
      <c r="J2371" s="46"/>
      <c r="K2371" s="46"/>
      <c r="L2371" s="139"/>
      <c r="M2371" s="41"/>
      <c r="N2371" s="45"/>
      <c r="O2371" s="47"/>
      <c r="P2371" s="43"/>
      <c r="Q2371" s="71" t="e">
        <f>VLOOKUP(N2371,'error categories'!$A$2:$D$54,4,FALSE)</f>
        <v>#N/A</v>
      </c>
      <c r="R2371" s="72" t="e">
        <f>VLOOKUP(N2371,'error categories'!$A$2:$D$54,3,FALSE)</f>
        <v>#N/A</v>
      </c>
      <c r="S2371" s="374"/>
      <c r="T2371" s="377"/>
      <c r="U2371" s="378">
        <f t="shared" si="324"/>
        <v>0</v>
      </c>
      <c r="V2371" s="379"/>
      <c r="W2371" s="380"/>
      <c r="X2371" s="380"/>
      <c r="Y2371" s="380"/>
      <c r="Z2371" s="379"/>
      <c r="AA2371" s="381"/>
      <c r="AB2371" s="379"/>
      <c r="AC2371" s="380"/>
      <c r="AD2371" s="382">
        <f t="shared" si="331"/>
        <v>0</v>
      </c>
      <c r="AE2371" s="383">
        <f t="shared" si="332"/>
        <v>0</v>
      </c>
      <c r="AF2371" s="379"/>
      <c r="AG2371" s="381"/>
      <c r="AH2371" s="379"/>
      <c r="AI2371" s="381"/>
      <c r="AJ2371" s="384" t="str">
        <f t="shared" si="325"/>
        <v/>
      </c>
      <c r="AK2371" s="385" t="str">
        <f t="shared" si="326"/>
        <v/>
      </c>
      <c r="AL2371" s="388" t="str">
        <f t="shared" si="327"/>
        <v/>
      </c>
      <c r="AM2371" s="389" t="str">
        <f t="shared" si="328"/>
        <v/>
      </c>
      <c r="AN2371" s="388" t="str">
        <f t="shared" si="329"/>
        <v/>
      </c>
      <c r="AO2371" s="389" t="str">
        <f t="shared" si="330"/>
        <v/>
      </c>
      <c r="AP2371" s="423"/>
      <c r="AQ2371" s="423"/>
      <c r="AR2371" s="431" t="e">
        <f>VLOOKUP($B2371,'acc names'!$C$2:$D$12102,2,FALSE)</f>
        <v>#N/A</v>
      </c>
      <c r="AS2371" s="431" t="e">
        <f>VLOOKUP($AQ2371,software!$A$1:$B$14605,2,FALSE)</f>
        <v>#N/A</v>
      </c>
      <c r="AT2371" s="423"/>
      <c r="AV2371" s="423"/>
    </row>
    <row r="2372" spans="1:48" ht="12.75" x14ac:dyDescent="0.2">
      <c r="A2372" s="101"/>
      <c r="B2372" s="42"/>
      <c r="C2372" s="142"/>
      <c r="D2372" s="143"/>
      <c r="E2372" s="107"/>
      <c r="F2372" s="46"/>
      <c r="G2372" s="46"/>
      <c r="H2372" s="46"/>
      <c r="I2372" s="46"/>
      <c r="J2372" s="46"/>
      <c r="K2372" s="46"/>
      <c r="L2372" s="139"/>
      <c r="M2372" s="41"/>
      <c r="N2372" s="45"/>
      <c r="O2372" s="47"/>
      <c r="P2372" s="43"/>
      <c r="Q2372" s="71" t="e">
        <f>VLOOKUP(N2372,'error categories'!$A$2:$D$54,4,FALSE)</f>
        <v>#N/A</v>
      </c>
      <c r="R2372" s="72" t="e">
        <f>VLOOKUP(N2372,'error categories'!$A$2:$D$54,3,FALSE)</f>
        <v>#N/A</v>
      </c>
      <c r="S2372" s="374"/>
      <c r="T2372" s="377"/>
      <c r="U2372" s="378">
        <f t="shared" ref="U2372:U2435" si="333">S2372-T2372</f>
        <v>0</v>
      </c>
      <c r="V2372" s="379"/>
      <c r="W2372" s="380"/>
      <c r="X2372" s="380"/>
      <c r="Y2372" s="380"/>
      <c r="Z2372" s="379"/>
      <c r="AA2372" s="381"/>
      <c r="AB2372" s="379"/>
      <c r="AC2372" s="380"/>
      <c r="AD2372" s="382">
        <f t="shared" si="331"/>
        <v>0</v>
      </c>
      <c r="AE2372" s="383">
        <f t="shared" si="332"/>
        <v>0</v>
      </c>
      <c r="AF2372" s="379"/>
      <c r="AG2372" s="381"/>
      <c r="AH2372" s="379"/>
      <c r="AI2372" s="381"/>
      <c r="AJ2372" s="384" t="str">
        <f t="shared" ref="AJ2372:AJ2435" si="334">IF(E2372="","",IF(AND(U2372=1,(Y2372+AA2372+AD2372+AE2372+AG2372+AI2372)=0),"VU",Y2372+AA2372+AD2372+AE2372+AG2372+AI2372))</f>
        <v/>
      </c>
      <c r="AK2372" s="385" t="str">
        <f t="shared" si="326"/>
        <v/>
      </c>
      <c r="AL2372" s="388" t="str">
        <f t="shared" si="327"/>
        <v/>
      </c>
      <c r="AM2372" s="389" t="str">
        <f t="shared" si="328"/>
        <v/>
      </c>
      <c r="AN2372" s="388" t="str">
        <f t="shared" si="329"/>
        <v/>
      </c>
      <c r="AO2372" s="389" t="str">
        <f t="shared" si="330"/>
        <v/>
      </c>
      <c r="AP2372" s="423"/>
      <c r="AQ2372" s="423"/>
      <c r="AR2372" s="431" t="e">
        <f>VLOOKUP($B2372,'acc names'!$C$2:$D$12102,2,FALSE)</f>
        <v>#N/A</v>
      </c>
      <c r="AS2372" s="431" t="e">
        <f>VLOOKUP($AQ2372,software!$A$1:$B$14605,2,FALSE)</f>
        <v>#N/A</v>
      </c>
      <c r="AT2372" s="423"/>
      <c r="AV2372" s="423"/>
    </row>
    <row r="2373" spans="1:48" ht="12.75" x14ac:dyDescent="0.2">
      <c r="A2373" s="101"/>
      <c r="B2373" s="42"/>
      <c r="C2373" s="142"/>
      <c r="D2373" s="143"/>
      <c r="E2373" s="107"/>
      <c r="F2373" s="46"/>
      <c r="G2373" s="46"/>
      <c r="H2373" s="46"/>
      <c r="I2373" s="46"/>
      <c r="J2373" s="46"/>
      <c r="K2373" s="46"/>
      <c r="L2373" s="139"/>
      <c r="M2373" s="41"/>
      <c r="N2373" s="45"/>
      <c r="O2373" s="47"/>
      <c r="P2373" s="43"/>
      <c r="Q2373" s="71" t="e">
        <f>VLOOKUP(N2373,'error categories'!$A$2:$D$54,4,FALSE)</f>
        <v>#N/A</v>
      </c>
      <c r="R2373" s="72" t="e">
        <f>VLOOKUP(N2373,'error categories'!$A$2:$D$54,3,FALSE)</f>
        <v>#N/A</v>
      </c>
      <c r="S2373" s="374"/>
      <c r="T2373" s="377"/>
      <c r="U2373" s="378">
        <f t="shared" si="333"/>
        <v>0</v>
      </c>
      <c r="V2373" s="379"/>
      <c r="W2373" s="380"/>
      <c r="X2373" s="380"/>
      <c r="Y2373" s="380"/>
      <c r="Z2373" s="379"/>
      <c r="AA2373" s="381"/>
      <c r="AB2373" s="379"/>
      <c r="AC2373" s="380"/>
      <c r="AD2373" s="382">
        <f t="shared" si="331"/>
        <v>0</v>
      </c>
      <c r="AE2373" s="383">
        <f t="shared" si="332"/>
        <v>0</v>
      </c>
      <c r="AF2373" s="379"/>
      <c r="AG2373" s="381"/>
      <c r="AH2373" s="379"/>
      <c r="AI2373" s="381"/>
      <c r="AJ2373" s="384" t="str">
        <f t="shared" si="334"/>
        <v/>
      </c>
      <c r="AK2373" s="385" t="str">
        <f t="shared" ref="AK2373:AK2436" si="335">IF(OR(AJ2373="",AJ2373="VU"),"",ABS(AJ2373))</f>
        <v/>
      </c>
      <c r="AL2373" s="388" t="str">
        <f t="shared" ref="AL2373:AL2436" si="336">IF(OR(AJ2373="VU",AJ2373="",AJ2373=0,AJ2373&lt;0),"",AJ2373)</f>
        <v/>
      </c>
      <c r="AM2373" s="389" t="str">
        <f t="shared" ref="AM2373:AM2436" si="337">IF(OR(AJ2373="VU",AJ2373="",AJ2373=0,AJ2373&gt;0),"",AJ2373)</f>
        <v/>
      </c>
      <c r="AN2373" s="388" t="str">
        <f t="shared" ref="AN2373:AN2436" si="338">IF(AL2373="","",1)</f>
        <v/>
      </c>
      <c r="AO2373" s="389" t="str">
        <f t="shared" ref="AO2373:AO2436" si="339">IF(AM2373="","",1)</f>
        <v/>
      </c>
      <c r="AP2373" s="423"/>
      <c r="AQ2373" s="423"/>
      <c r="AR2373" s="431" t="e">
        <f>VLOOKUP($B2373,'acc names'!$C$2:$D$12102,2,FALSE)</f>
        <v>#N/A</v>
      </c>
      <c r="AS2373" s="431" t="e">
        <f>VLOOKUP($AQ2373,software!$A$1:$B$14605,2,FALSE)</f>
        <v>#N/A</v>
      </c>
      <c r="AT2373" s="423"/>
      <c r="AV2373" s="423"/>
    </row>
    <row r="2374" spans="1:48" ht="12.75" x14ac:dyDescent="0.2">
      <c r="A2374" s="101"/>
      <c r="B2374" s="42"/>
      <c r="C2374" s="142"/>
      <c r="D2374" s="143"/>
      <c r="E2374" s="107"/>
      <c r="F2374" s="46"/>
      <c r="G2374" s="46"/>
      <c r="H2374" s="46"/>
      <c r="I2374" s="46"/>
      <c r="J2374" s="46"/>
      <c r="K2374" s="46"/>
      <c r="L2374" s="139"/>
      <c r="M2374" s="41"/>
      <c r="N2374" s="45"/>
      <c r="O2374" s="47"/>
      <c r="P2374" s="43"/>
      <c r="Q2374" s="71" t="e">
        <f>VLOOKUP(N2374,'error categories'!$A$2:$D$54,4,FALSE)</f>
        <v>#N/A</v>
      </c>
      <c r="R2374" s="72" t="e">
        <f>VLOOKUP(N2374,'error categories'!$A$2:$D$54,3,FALSE)</f>
        <v>#N/A</v>
      </c>
      <c r="S2374" s="374"/>
      <c r="T2374" s="377"/>
      <c r="U2374" s="378">
        <f t="shared" si="333"/>
        <v>0</v>
      </c>
      <c r="V2374" s="379"/>
      <c r="W2374" s="380"/>
      <c r="X2374" s="380"/>
      <c r="Y2374" s="380"/>
      <c r="Z2374" s="379"/>
      <c r="AA2374" s="381"/>
      <c r="AB2374" s="379"/>
      <c r="AC2374" s="380"/>
      <c r="AD2374" s="382">
        <f t="shared" ref="AD2374:AD2437" si="340">AB2374*-900</f>
        <v>0</v>
      </c>
      <c r="AE2374" s="383">
        <f t="shared" ref="AE2374:AE2437" si="341">AC2374*-880</f>
        <v>0</v>
      </c>
      <c r="AF2374" s="379"/>
      <c r="AG2374" s="381"/>
      <c r="AH2374" s="379"/>
      <c r="AI2374" s="381"/>
      <c r="AJ2374" s="384" t="str">
        <f t="shared" si="334"/>
        <v/>
      </c>
      <c r="AK2374" s="385" t="str">
        <f t="shared" si="335"/>
        <v/>
      </c>
      <c r="AL2374" s="388" t="str">
        <f t="shared" si="336"/>
        <v/>
      </c>
      <c r="AM2374" s="389" t="str">
        <f t="shared" si="337"/>
        <v/>
      </c>
      <c r="AN2374" s="388" t="str">
        <f t="shared" si="338"/>
        <v/>
      </c>
      <c r="AO2374" s="389" t="str">
        <f t="shared" si="339"/>
        <v/>
      </c>
      <c r="AP2374" s="423"/>
      <c r="AQ2374" s="423"/>
      <c r="AR2374" s="431" t="e">
        <f>VLOOKUP($B2374,'acc names'!$C$2:$D$12102,2,FALSE)</f>
        <v>#N/A</v>
      </c>
      <c r="AS2374" s="431" t="e">
        <f>VLOOKUP($AQ2374,software!$A$1:$B$14605,2,FALSE)</f>
        <v>#N/A</v>
      </c>
      <c r="AT2374" s="423"/>
      <c r="AV2374" s="423"/>
    </row>
    <row r="2375" spans="1:48" ht="12.75" x14ac:dyDescent="0.2">
      <c r="A2375" s="101"/>
      <c r="B2375" s="42"/>
      <c r="C2375" s="142"/>
      <c r="D2375" s="143"/>
      <c r="E2375" s="107"/>
      <c r="F2375" s="46"/>
      <c r="G2375" s="46"/>
      <c r="H2375" s="46"/>
      <c r="I2375" s="46"/>
      <c r="J2375" s="46"/>
      <c r="K2375" s="46"/>
      <c r="L2375" s="139"/>
      <c r="M2375" s="41"/>
      <c r="N2375" s="45"/>
      <c r="O2375" s="47"/>
      <c r="P2375" s="43"/>
      <c r="Q2375" s="71" t="e">
        <f>VLOOKUP(N2375,'error categories'!$A$2:$D$54,4,FALSE)</f>
        <v>#N/A</v>
      </c>
      <c r="R2375" s="72" t="e">
        <f>VLOOKUP(N2375,'error categories'!$A$2:$D$54,3,FALSE)</f>
        <v>#N/A</v>
      </c>
      <c r="S2375" s="374"/>
      <c r="T2375" s="377"/>
      <c r="U2375" s="378">
        <f t="shared" si="333"/>
        <v>0</v>
      </c>
      <c r="V2375" s="379"/>
      <c r="W2375" s="380"/>
      <c r="X2375" s="380"/>
      <c r="Y2375" s="380"/>
      <c r="Z2375" s="379"/>
      <c r="AA2375" s="381"/>
      <c r="AB2375" s="379"/>
      <c r="AC2375" s="380"/>
      <c r="AD2375" s="382">
        <f t="shared" si="340"/>
        <v>0</v>
      </c>
      <c r="AE2375" s="383">
        <f t="shared" si="341"/>
        <v>0</v>
      </c>
      <c r="AF2375" s="379"/>
      <c r="AG2375" s="381"/>
      <c r="AH2375" s="379"/>
      <c r="AI2375" s="381"/>
      <c r="AJ2375" s="384" t="str">
        <f t="shared" si="334"/>
        <v/>
      </c>
      <c r="AK2375" s="385" t="str">
        <f t="shared" si="335"/>
        <v/>
      </c>
      <c r="AL2375" s="388" t="str">
        <f t="shared" si="336"/>
        <v/>
      </c>
      <c r="AM2375" s="389" t="str">
        <f t="shared" si="337"/>
        <v/>
      </c>
      <c r="AN2375" s="388" t="str">
        <f t="shared" si="338"/>
        <v/>
      </c>
      <c r="AO2375" s="389" t="str">
        <f t="shared" si="339"/>
        <v/>
      </c>
      <c r="AP2375" s="423"/>
      <c r="AQ2375" s="423"/>
      <c r="AR2375" s="431" t="e">
        <f>VLOOKUP($B2375,'acc names'!$C$2:$D$12102,2,FALSE)</f>
        <v>#N/A</v>
      </c>
      <c r="AS2375" s="431" t="e">
        <f>VLOOKUP($AQ2375,software!$A$1:$B$14605,2,FALSE)</f>
        <v>#N/A</v>
      </c>
      <c r="AT2375" s="423"/>
      <c r="AV2375" s="423"/>
    </row>
    <row r="2376" spans="1:48" ht="12.75" x14ac:dyDescent="0.2">
      <c r="A2376" s="101"/>
      <c r="B2376" s="42"/>
      <c r="C2376" s="142"/>
      <c r="D2376" s="143"/>
      <c r="E2376" s="107"/>
      <c r="F2376" s="46"/>
      <c r="G2376" s="46"/>
      <c r="H2376" s="46"/>
      <c r="I2376" s="46"/>
      <c r="J2376" s="46"/>
      <c r="K2376" s="46"/>
      <c r="L2376" s="139"/>
      <c r="M2376" s="41"/>
      <c r="N2376" s="45"/>
      <c r="O2376" s="47"/>
      <c r="P2376" s="43"/>
      <c r="Q2376" s="71" t="e">
        <f>VLOOKUP(N2376,'error categories'!$A$2:$D$54,4,FALSE)</f>
        <v>#N/A</v>
      </c>
      <c r="R2376" s="72" t="e">
        <f>VLOOKUP(N2376,'error categories'!$A$2:$D$54,3,FALSE)</f>
        <v>#N/A</v>
      </c>
      <c r="S2376" s="374"/>
      <c r="T2376" s="377"/>
      <c r="U2376" s="378">
        <f t="shared" si="333"/>
        <v>0</v>
      </c>
      <c r="V2376" s="379"/>
      <c r="W2376" s="380"/>
      <c r="X2376" s="380"/>
      <c r="Y2376" s="380"/>
      <c r="Z2376" s="379"/>
      <c r="AA2376" s="381"/>
      <c r="AB2376" s="379"/>
      <c r="AC2376" s="380"/>
      <c r="AD2376" s="382">
        <f t="shared" si="340"/>
        <v>0</v>
      </c>
      <c r="AE2376" s="383">
        <f t="shared" si="341"/>
        <v>0</v>
      </c>
      <c r="AF2376" s="379"/>
      <c r="AG2376" s="381"/>
      <c r="AH2376" s="379"/>
      <c r="AI2376" s="381"/>
      <c r="AJ2376" s="384" t="str">
        <f t="shared" si="334"/>
        <v/>
      </c>
      <c r="AK2376" s="385" t="str">
        <f t="shared" si="335"/>
        <v/>
      </c>
      <c r="AL2376" s="388" t="str">
        <f t="shared" si="336"/>
        <v/>
      </c>
      <c r="AM2376" s="389" t="str">
        <f t="shared" si="337"/>
        <v/>
      </c>
      <c r="AN2376" s="388" t="str">
        <f t="shared" si="338"/>
        <v/>
      </c>
      <c r="AO2376" s="389" t="str">
        <f t="shared" si="339"/>
        <v/>
      </c>
      <c r="AP2376" s="423"/>
      <c r="AQ2376" s="423"/>
      <c r="AR2376" s="431" t="e">
        <f>VLOOKUP($B2376,'acc names'!$C$2:$D$12102,2,FALSE)</f>
        <v>#N/A</v>
      </c>
      <c r="AS2376" s="431" t="e">
        <f>VLOOKUP($AQ2376,software!$A$1:$B$14605,2,FALSE)</f>
        <v>#N/A</v>
      </c>
      <c r="AT2376" s="423"/>
      <c r="AV2376" s="423"/>
    </row>
    <row r="2377" spans="1:48" ht="12.75" x14ac:dyDescent="0.2">
      <c r="A2377" s="101"/>
      <c r="B2377" s="42"/>
      <c r="C2377" s="142"/>
      <c r="D2377" s="143"/>
      <c r="E2377" s="107"/>
      <c r="F2377" s="46"/>
      <c r="G2377" s="46"/>
      <c r="H2377" s="46"/>
      <c r="I2377" s="46"/>
      <c r="J2377" s="46"/>
      <c r="K2377" s="46"/>
      <c r="L2377" s="139"/>
      <c r="M2377" s="41"/>
      <c r="N2377" s="45"/>
      <c r="O2377" s="47"/>
      <c r="P2377" s="43"/>
      <c r="Q2377" s="71" t="e">
        <f>VLOOKUP(N2377,'error categories'!$A$2:$D$54,4,FALSE)</f>
        <v>#N/A</v>
      </c>
      <c r="R2377" s="72" t="e">
        <f>VLOOKUP(N2377,'error categories'!$A$2:$D$54,3,FALSE)</f>
        <v>#N/A</v>
      </c>
      <c r="S2377" s="374"/>
      <c r="T2377" s="377"/>
      <c r="U2377" s="378">
        <f t="shared" si="333"/>
        <v>0</v>
      </c>
      <c r="V2377" s="379"/>
      <c r="W2377" s="380"/>
      <c r="X2377" s="380"/>
      <c r="Y2377" s="380"/>
      <c r="Z2377" s="379"/>
      <c r="AA2377" s="381"/>
      <c r="AB2377" s="379"/>
      <c r="AC2377" s="380"/>
      <c r="AD2377" s="382">
        <f t="shared" si="340"/>
        <v>0</v>
      </c>
      <c r="AE2377" s="383">
        <f t="shared" si="341"/>
        <v>0</v>
      </c>
      <c r="AF2377" s="379"/>
      <c r="AG2377" s="381"/>
      <c r="AH2377" s="379"/>
      <c r="AI2377" s="381"/>
      <c r="AJ2377" s="384" t="str">
        <f t="shared" si="334"/>
        <v/>
      </c>
      <c r="AK2377" s="385" t="str">
        <f t="shared" si="335"/>
        <v/>
      </c>
      <c r="AL2377" s="388" t="str">
        <f t="shared" si="336"/>
        <v/>
      </c>
      <c r="AM2377" s="389" t="str">
        <f t="shared" si="337"/>
        <v/>
      </c>
      <c r="AN2377" s="388" t="str">
        <f t="shared" si="338"/>
        <v/>
      </c>
      <c r="AO2377" s="389" t="str">
        <f t="shared" si="339"/>
        <v/>
      </c>
      <c r="AP2377" s="423"/>
      <c r="AQ2377" s="423"/>
      <c r="AR2377" s="431" t="e">
        <f>VLOOKUP($B2377,'acc names'!$C$2:$D$12102,2,FALSE)</f>
        <v>#N/A</v>
      </c>
      <c r="AS2377" s="431" t="e">
        <f>VLOOKUP($AQ2377,software!$A$1:$B$14605,2,FALSE)</f>
        <v>#N/A</v>
      </c>
      <c r="AT2377" s="423"/>
      <c r="AV2377" s="423"/>
    </row>
    <row r="2378" spans="1:48" ht="12.75" x14ac:dyDescent="0.2">
      <c r="A2378" s="101"/>
      <c r="B2378" s="42"/>
      <c r="C2378" s="142"/>
      <c r="D2378" s="143"/>
      <c r="E2378" s="107"/>
      <c r="F2378" s="46"/>
      <c r="G2378" s="46"/>
      <c r="H2378" s="46"/>
      <c r="I2378" s="46"/>
      <c r="J2378" s="46"/>
      <c r="K2378" s="46"/>
      <c r="L2378" s="139"/>
      <c r="M2378" s="41"/>
      <c r="N2378" s="45"/>
      <c r="O2378" s="47"/>
      <c r="P2378" s="43"/>
      <c r="Q2378" s="71" t="e">
        <f>VLOOKUP(N2378,'error categories'!$A$2:$D$54,4,FALSE)</f>
        <v>#N/A</v>
      </c>
      <c r="R2378" s="72" t="e">
        <f>VLOOKUP(N2378,'error categories'!$A$2:$D$54,3,FALSE)</f>
        <v>#N/A</v>
      </c>
      <c r="S2378" s="374"/>
      <c r="T2378" s="377"/>
      <c r="U2378" s="378">
        <f t="shared" si="333"/>
        <v>0</v>
      </c>
      <c r="V2378" s="379"/>
      <c r="W2378" s="380"/>
      <c r="X2378" s="380"/>
      <c r="Y2378" s="380"/>
      <c r="Z2378" s="379"/>
      <c r="AA2378" s="381"/>
      <c r="AB2378" s="379"/>
      <c r="AC2378" s="380"/>
      <c r="AD2378" s="382">
        <f t="shared" si="340"/>
        <v>0</v>
      </c>
      <c r="AE2378" s="383">
        <f t="shared" si="341"/>
        <v>0</v>
      </c>
      <c r="AF2378" s="379"/>
      <c r="AG2378" s="381"/>
      <c r="AH2378" s="379"/>
      <c r="AI2378" s="381"/>
      <c r="AJ2378" s="384" t="str">
        <f t="shared" si="334"/>
        <v/>
      </c>
      <c r="AK2378" s="385" t="str">
        <f t="shared" si="335"/>
        <v/>
      </c>
      <c r="AL2378" s="388" t="str">
        <f t="shared" si="336"/>
        <v/>
      </c>
      <c r="AM2378" s="389" t="str">
        <f t="shared" si="337"/>
        <v/>
      </c>
      <c r="AN2378" s="388" t="str">
        <f t="shared" si="338"/>
        <v/>
      </c>
      <c r="AO2378" s="389" t="str">
        <f t="shared" si="339"/>
        <v/>
      </c>
      <c r="AP2378" s="423"/>
      <c r="AQ2378" s="423"/>
      <c r="AR2378" s="431" t="e">
        <f>VLOOKUP($B2378,'acc names'!$C$2:$D$12102,2,FALSE)</f>
        <v>#N/A</v>
      </c>
      <c r="AS2378" s="431" t="e">
        <f>VLOOKUP($AQ2378,software!$A$1:$B$14605,2,FALSE)</f>
        <v>#N/A</v>
      </c>
      <c r="AT2378" s="423"/>
      <c r="AV2378" s="423"/>
    </row>
    <row r="2379" spans="1:48" ht="12.75" x14ac:dyDescent="0.2">
      <c r="A2379" s="101"/>
      <c r="B2379" s="42"/>
      <c r="C2379" s="142"/>
      <c r="D2379" s="143"/>
      <c r="E2379" s="107"/>
      <c r="F2379" s="46"/>
      <c r="G2379" s="46"/>
      <c r="H2379" s="46"/>
      <c r="I2379" s="46"/>
      <c r="J2379" s="46"/>
      <c r="K2379" s="46"/>
      <c r="L2379" s="139"/>
      <c r="M2379" s="41"/>
      <c r="N2379" s="45"/>
      <c r="O2379" s="47"/>
      <c r="P2379" s="43"/>
      <c r="Q2379" s="71" t="e">
        <f>VLOOKUP(N2379,'error categories'!$A$2:$D$54,4,FALSE)</f>
        <v>#N/A</v>
      </c>
      <c r="R2379" s="72" t="e">
        <f>VLOOKUP(N2379,'error categories'!$A$2:$D$54,3,FALSE)</f>
        <v>#N/A</v>
      </c>
      <c r="S2379" s="374"/>
      <c r="T2379" s="377"/>
      <c r="U2379" s="378">
        <f t="shared" si="333"/>
        <v>0</v>
      </c>
      <c r="V2379" s="379"/>
      <c r="W2379" s="380"/>
      <c r="X2379" s="380"/>
      <c r="Y2379" s="380"/>
      <c r="Z2379" s="379"/>
      <c r="AA2379" s="381"/>
      <c r="AB2379" s="379"/>
      <c r="AC2379" s="380"/>
      <c r="AD2379" s="382">
        <f t="shared" si="340"/>
        <v>0</v>
      </c>
      <c r="AE2379" s="383">
        <f t="shared" si="341"/>
        <v>0</v>
      </c>
      <c r="AF2379" s="379"/>
      <c r="AG2379" s="381"/>
      <c r="AH2379" s="379"/>
      <c r="AI2379" s="381"/>
      <c r="AJ2379" s="384" t="str">
        <f t="shared" si="334"/>
        <v/>
      </c>
      <c r="AK2379" s="385" t="str">
        <f t="shared" si="335"/>
        <v/>
      </c>
      <c r="AL2379" s="388" t="str">
        <f t="shared" si="336"/>
        <v/>
      </c>
      <c r="AM2379" s="389" t="str">
        <f t="shared" si="337"/>
        <v/>
      </c>
      <c r="AN2379" s="388" t="str">
        <f t="shared" si="338"/>
        <v/>
      </c>
      <c r="AO2379" s="389" t="str">
        <f t="shared" si="339"/>
        <v/>
      </c>
      <c r="AP2379" s="423"/>
      <c r="AQ2379" s="423"/>
      <c r="AR2379" s="431" t="e">
        <f>VLOOKUP($B2379,'acc names'!$C$2:$D$12102,2,FALSE)</f>
        <v>#N/A</v>
      </c>
      <c r="AS2379" s="431" t="e">
        <f>VLOOKUP($AQ2379,software!$A$1:$B$14605,2,FALSE)</f>
        <v>#N/A</v>
      </c>
      <c r="AT2379" s="423"/>
      <c r="AV2379" s="423"/>
    </row>
    <row r="2380" spans="1:48" ht="12.75" x14ac:dyDescent="0.2">
      <c r="A2380" s="101"/>
      <c r="B2380" s="42"/>
      <c r="C2380" s="142"/>
      <c r="D2380" s="143"/>
      <c r="E2380" s="107"/>
      <c r="F2380" s="46"/>
      <c r="G2380" s="46"/>
      <c r="H2380" s="46"/>
      <c r="I2380" s="46"/>
      <c r="J2380" s="46"/>
      <c r="K2380" s="46"/>
      <c r="L2380" s="139"/>
      <c r="M2380" s="41"/>
      <c r="N2380" s="45"/>
      <c r="O2380" s="47"/>
      <c r="P2380" s="43"/>
      <c r="Q2380" s="71" t="e">
        <f>VLOOKUP(N2380,'error categories'!$A$2:$D$54,4,FALSE)</f>
        <v>#N/A</v>
      </c>
      <c r="R2380" s="72" t="e">
        <f>VLOOKUP(N2380,'error categories'!$A$2:$D$54,3,FALSE)</f>
        <v>#N/A</v>
      </c>
      <c r="S2380" s="374"/>
      <c r="T2380" s="377"/>
      <c r="U2380" s="378">
        <f t="shared" si="333"/>
        <v>0</v>
      </c>
      <c r="V2380" s="379"/>
      <c r="W2380" s="380"/>
      <c r="X2380" s="380"/>
      <c r="Y2380" s="380"/>
      <c r="Z2380" s="379"/>
      <c r="AA2380" s="381"/>
      <c r="AB2380" s="379"/>
      <c r="AC2380" s="380"/>
      <c r="AD2380" s="382">
        <f t="shared" si="340"/>
        <v>0</v>
      </c>
      <c r="AE2380" s="383">
        <f t="shared" si="341"/>
        <v>0</v>
      </c>
      <c r="AF2380" s="379"/>
      <c r="AG2380" s="381"/>
      <c r="AH2380" s="379"/>
      <c r="AI2380" s="381"/>
      <c r="AJ2380" s="384" t="str">
        <f t="shared" si="334"/>
        <v/>
      </c>
      <c r="AK2380" s="385" t="str">
        <f t="shared" si="335"/>
        <v/>
      </c>
      <c r="AL2380" s="388" t="str">
        <f t="shared" si="336"/>
        <v/>
      </c>
      <c r="AM2380" s="389" t="str">
        <f t="shared" si="337"/>
        <v/>
      </c>
      <c r="AN2380" s="388" t="str">
        <f t="shared" si="338"/>
        <v/>
      </c>
      <c r="AO2380" s="389" t="str">
        <f t="shared" si="339"/>
        <v/>
      </c>
      <c r="AP2380" s="423"/>
      <c r="AQ2380" s="423"/>
      <c r="AR2380" s="431" t="e">
        <f>VLOOKUP($B2380,'acc names'!$C$2:$D$12102,2,FALSE)</f>
        <v>#N/A</v>
      </c>
      <c r="AS2380" s="431" t="e">
        <f>VLOOKUP($AQ2380,software!$A$1:$B$14605,2,FALSE)</f>
        <v>#N/A</v>
      </c>
      <c r="AT2380" s="423"/>
      <c r="AV2380" s="423"/>
    </row>
    <row r="2381" spans="1:48" ht="12.75" x14ac:dyDescent="0.2">
      <c r="A2381" s="101"/>
      <c r="B2381" s="42"/>
      <c r="C2381" s="142"/>
      <c r="D2381" s="143"/>
      <c r="E2381" s="107"/>
      <c r="F2381" s="46"/>
      <c r="G2381" s="46"/>
      <c r="H2381" s="46"/>
      <c r="I2381" s="46"/>
      <c r="J2381" s="46"/>
      <c r="K2381" s="46"/>
      <c r="L2381" s="139"/>
      <c r="M2381" s="41"/>
      <c r="N2381" s="45"/>
      <c r="O2381" s="47"/>
      <c r="P2381" s="43"/>
      <c r="Q2381" s="71" t="e">
        <f>VLOOKUP(N2381,'error categories'!$A$2:$D$54,4,FALSE)</f>
        <v>#N/A</v>
      </c>
      <c r="R2381" s="72" t="e">
        <f>VLOOKUP(N2381,'error categories'!$A$2:$D$54,3,FALSE)</f>
        <v>#N/A</v>
      </c>
      <c r="S2381" s="374"/>
      <c r="T2381" s="377"/>
      <c r="U2381" s="378">
        <f t="shared" si="333"/>
        <v>0</v>
      </c>
      <c r="V2381" s="379"/>
      <c r="W2381" s="380"/>
      <c r="X2381" s="380"/>
      <c r="Y2381" s="380"/>
      <c r="Z2381" s="379"/>
      <c r="AA2381" s="381"/>
      <c r="AB2381" s="379"/>
      <c r="AC2381" s="380"/>
      <c r="AD2381" s="382">
        <f t="shared" si="340"/>
        <v>0</v>
      </c>
      <c r="AE2381" s="383">
        <f t="shared" si="341"/>
        <v>0</v>
      </c>
      <c r="AF2381" s="379"/>
      <c r="AG2381" s="381"/>
      <c r="AH2381" s="379"/>
      <c r="AI2381" s="381"/>
      <c r="AJ2381" s="384" t="str">
        <f t="shared" si="334"/>
        <v/>
      </c>
      <c r="AK2381" s="385" t="str">
        <f t="shared" si="335"/>
        <v/>
      </c>
      <c r="AL2381" s="388" t="str">
        <f t="shared" si="336"/>
        <v/>
      </c>
      <c r="AM2381" s="389" t="str">
        <f t="shared" si="337"/>
        <v/>
      </c>
      <c r="AN2381" s="388" t="str">
        <f t="shared" si="338"/>
        <v/>
      </c>
      <c r="AO2381" s="389" t="str">
        <f t="shared" si="339"/>
        <v/>
      </c>
      <c r="AP2381" s="423"/>
      <c r="AQ2381" s="423"/>
      <c r="AR2381" s="431" t="e">
        <f>VLOOKUP($B2381,'acc names'!$C$2:$D$12102,2,FALSE)</f>
        <v>#N/A</v>
      </c>
      <c r="AS2381" s="431" t="e">
        <f>VLOOKUP($AQ2381,software!$A$1:$B$14605,2,FALSE)</f>
        <v>#N/A</v>
      </c>
      <c r="AT2381" s="423"/>
      <c r="AV2381" s="423"/>
    </row>
    <row r="2382" spans="1:48" ht="12.75" x14ac:dyDescent="0.2">
      <c r="A2382" s="101"/>
      <c r="B2382" s="42"/>
      <c r="C2382" s="142"/>
      <c r="D2382" s="143"/>
      <c r="E2382" s="107"/>
      <c r="F2382" s="46"/>
      <c r="G2382" s="46"/>
      <c r="H2382" s="46"/>
      <c r="I2382" s="46"/>
      <c r="J2382" s="46"/>
      <c r="K2382" s="46"/>
      <c r="L2382" s="139"/>
      <c r="M2382" s="41"/>
      <c r="N2382" s="45"/>
      <c r="O2382" s="47"/>
      <c r="P2382" s="43"/>
      <c r="Q2382" s="71" t="e">
        <f>VLOOKUP(N2382,'error categories'!$A$2:$D$54,4,FALSE)</f>
        <v>#N/A</v>
      </c>
      <c r="R2382" s="72" t="e">
        <f>VLOOKUP(N2382,'error categories'!$A$2:$D$54,3,FALSE)</f>
        <v>#N/A</v>
      </c>
      <c r="S2382" s="374"/>
      <c r="T2382" s="377"/>
      <c r="U2382" s="378">
        <f t="shared" si="333"/>
        <v>0</v>
      </c>
      <c r="V2382" s="390"/>
      <c r="W2382" s="391"/>
      <c r="X2382" s="380"/>
      <c r="Y2382" s="380"/>
      <c r="Z2382" s="390"/>
      <c r="AA2382" s="392"/>
      <c r="AB2382" s="393"/>
      <c r="AC2382" s="394"/>
      <c r="AD2382" s="382">
        <f t="shared" si="340"/>
        <v>0</v>
      </c>
      <c r="AE2382" s="383">
        <f t="shared" si="341"/>
        <v>0</v>
      </c>
      <c r="AF2382" s="379"/>
      <c r="AG2382" s="381"/>
      <c r="AH2382" s="379"/>
      <c r="AI2382" s="381"/>
      <c r="AJ2382" s="384" t="str">
        <f t="shared" si="334"/>
        <v/>
      </c>
      <c r="AK2382" s="385" t="str">
        <f t="shared" si="335"/>
        <v/>
      </c>
      <c r="AL2382" s="388" t="str">
        <f t="shared" si="336"/>
        <v/>
      </c>
      <c r="AM2382" s="389" t="str">
        <f t="shared" si="337"/>
        <v/>
      </c>
      <c r="AN2382" s="388" t="str">
        <f t="shared" si="338"/>
        <v/>
      </c>
      <c r="AO2382" s="389" t="str">
        <f t="shared" si="339"/>
        <v/>
      </c>
      <c r="AP2382" s="423"/>
      <c r="AQ2382" s="423"/>
      <c r="AR2382" s="431" t="e">
        <f>VLOOKUP($B2382,'acc names'!$C$2:$D$12102,2,FALSE)</f>
        <v>#N/A</v>
      </c>
      <c r="AS2382" s="431" t="e">
        <f>VLOOKUP($AQ2382,software!$A$1:$B$14605,2,FALSE)</f>
        <v>#N/A</v>
      </c>
      <c r="AT2382" s="423"/>
      <c r="AV2382" s="423"/>
    </row>
    <row r="2383" spans="1:48" ht="12.75" x14ac:dyDescent="0.2">
      <c r="A2383" s="101"/>
      <c r="B2383" s="42"/>
      <c r="C2383" s="142"/>
      <c r="D2383" s="143"/>
      <c r="E2383" s="107"/>
      <c r="F2383" s="46"/>
      <c r="G2383" s="46"/>
      <c r="H2383" s="46"/>
      <c r="I2383" s="46"/>
      <c r="J2383" s="46"/>
      <c r="K2383" s="46"/>
      <c r="L2383" s="139"/>
      <c r="M2383" s="41"/>
      <c r="N2383" s="45"/>
      <c r="O2383" s="47"/>
      <c r="P2383" s="43"/>
      <c r="Q2383" s="71" t="e">
        <f>VLOOKUP(N2383,'error categories'!$A$2:$D$54,4,FALSE)</f>
        <v>#N/A</v>
      </c>
      <c r="R2383" s="72" t="e">
        <f>VLOOKUP(N2383,'error categories'!$A$2:$D$54,3,FALSE)</f>
        <v>#N/A</v>
      </c>
      <c r="S2383" s="374"/>
      <c r="T2383" s="377"/>
      <c r="U2383" s="378">
        <f t="shared" si="333"/>
        <v>0</v>
      </c>
      <c r="V2383" s="390"/>
      <c r="W2383" s="391"/>
      <c r="X2383" s="380"/>
      <c r="Y2383" s="380"/>
      <c r="Z2383" s="390"/>
      <c r="AA2383" s="392"/>
      <c r="AB2383" s="393"/>
      <c r="AC2383" s="394"/>
      <c r="AD2383" s="382">
        <f t="shared" si="340"/>
        <v>0</v>
      </c>
      <c r="AE2383" s="383">
        <f t="shared" si="341"/>
        <v>0</v>
      </c>
      <c r="AF2383" s="379"/>
      <c r="AG2383" s="381"/>
      <c r="AH2383" s="379"/>
      <c r="AI2383" s="381"/>
      <c r="AJ2383" s="384" t="str">
        <f t="shared" si="334"/>
        <v/>
      </c>
      <c r="AK2383" s="385" t="str">
        <f t="shared" si="335"/>
        <v/>
      </c>
      <c r="AL2383" s="388" t="str">
        <f t="shared" si="336"/>
        <v/>
      </c>
      <c r="AM2383" s="389" t="str">
        <f t="shared" si="337"/>
        <v/>
      </c>
      <c r="AN2383" s="388" t="str">
        <f t="shared" si="338"/>
        <v/>
      </c>
      <c r="AO2383" s="389" t="str">
        <f t="shared" si="339"/>
        <v/>
      </c>
      <c r="AP2383" s="423"/>
      <c r="AQ2383" s="423"/>
      <c r="AR2383" s="431" t="e">
        <f>VLOOKUP($B2383,'acc names'!$C$2:$D$12102,2,FALSE)</f>
        <v>#N/A</v>
      </c>
      <c r="AS2383" s="431" t="e">
        <f>VLOOKUP($AQ2383,software!$A$1:$B$14605,2,FALSE)</f>
        <v>#N/A</v>
      </c>
      <c r="AT2383" s="423"/>
      <c r="AV2383" s="423"/>
    </row>
    <row r="2384" spans="1:48" ht="12.75" x14ac:dyDescent="0.2">
      <c r="A2384" s="101"/>
      <c r="B2384" s="42"/>
      <c r="C2384" s="142"/>
      <c r="D2384" s="143"/>
      <c r="E2384" s="107"/>
      <c r="F2384" s="46"/>
      <c r="G2384" s="46"/>
      <c r="H2384" s="46"/>
      <c r="I2384" s="46"/>
      <c r="J2384" s="46"/>
      <c r="K2384" s="46"/>
      <c r="L2384" s="139"/>
      <c r="M2384" s="41"/>
      <c r="N2384" s="45"/>
      <c r="O2384" s="47"/>
      <c r="P2384" s="43"/>
      <c r="Q2384" s="71" t="e">
        <f>VLOOKUP(N2384,'error categories'!$A$2:$D$54,4,FALSE)</f>
        <v>#N/A</v>
      </c>
      <c r="R2384" s="72" t="e">
        <f>VLOOKUP(N2384,'error categories'!$A$2:$D$54,3,FALSE)</f>
        <v>#N/A</v>
      </c>
      <c r="S2384" s="374"/>
      <c r="T2384" s="377"/>
      <c r="U2384" s="378">
        <f t="shared" si="333"/>
        <v>0</v>
      </c>
      <c r="V2384" s="390"/>
      <c r="W2384" s="391"/>
      <c r="X2384" s="380"/>
      <c r="Y2384" s="380"/>
      <c r="Z2384" s="390"/>
      <c r="AA2384" s="392"/>
      <c r="AB2384" s="393"/>
      <c r="AC2384" s="394"/>
      <c r="AD2384" s="382">
        <f t="shared" si="340"/>
        <v>0</v>
      </c>
      <c r="AE2384" s="383">
        <f t="shared" si="341"/>
        <v>0</v>
      </c>
      <c r="AF2384" s="379"/>
      <c r="AG2384" s="381"/>
      <c r="AH2384" s="379"/>
      <c r="AI2384" s="381"/>
      <c r="AJ2384" s="384" t="str">
        <f t="shared" si="334"/>
        <v/>
      </c>
      <c r="AK2384" s="385" t="str">
        <f t="shared" si="335"/>
        <v/>
      </c>
      <c r="AL2384" s="388" t="str">
        <f t="shared" si="336"/>
        <v/>
      </c>
      <c r="AM2384" s="389" t="str">
        <f t="shared" si="337"/>
        <v/>
      </c>
      <c r="AN2384" s="388" t="str">
        <f t="shared" si="338"/>
        <v/>
      </c>
      <c r="AO2384" s="389" t="str">
        <f t="shared" si="339"/>
        <v/>
      </c>
      <c r="AP2384" s="423"/>
      <c r="AQ2384" s="423"/>
      <c r="AR2384" s="431" t="e">
        <f>VLOOKUP($B2384,'acc names'!$C$2:$D$12102,2,FALSE)</f>
        <v>#N/A</v>
      </c>
      <c r="AS2384" s="431" t="e">
        <f>VLOOKUP($AQ2384,software!$A$1:$B$14605,2,FALSE)</f>
        <v>#N/A</v>
      </c>
      <c r="AT2384" s="423"/>
      <c r="AV2384" s="423"/>
    </row>
    <row r="2385" spans="1:48" ht="12.75" x14ac:dyDescent="0.2">
      <c r="A2385" s="101"/>
      <c r="B2385" s="42"/>
      <c r="C2385" s="142"/>
      <c r="D2385" s="143"/>
      <c r="E2385" s="107"/>
      <c r="F2385" s="46"/>
      <c r="G2385" s="46"/>
      <c r="H2385" s="46"/>
      <c r="I2385" s="46"/>
      <c r="J2385" s="46"/>
      <c r="K2385" s="46"/>
      <c r="L2385" s="139"/>
      <c r="M2385" s="41"/>
      <c r="N2385" s="45"/>
      <c r="O2385" s="47"/>
      <c r="P2385" s="43"/>
      <c r="Q2385" s="71" t="e">
        <f>VLOOKUP(N2385,'error categories'!$A$2:$D$54,4,FALSE)</f>
        <v>#N/A</v>
      </c>
      <c r="R2385" s="72" t="e">
        <f>VLOOKUP(N2385,'error categories'!$A$2:$D$54,3,FALSE)</f>
        <v>#N/A</v>
      </c>
      <c r="S2385" s="374"/>
      <c r="T2385" s="377"/>
      <c r="U2385" s="378">
        <f t="shared" si="333"/>
        <v>0</v>
      </c>
      <c r="V2385" s="390"/>
      <c r="W2385" s="391"/>
      <c r="X2385" s="380"/>
      <c r="Y2385" s="380"/>
      <c r="Z2385" s="390"/>
      <c r="AA2385" s="392"/>
      <c r="AB2385" s="393"/>
      <c r="AC2385" s="394"/>
      <c r="AD2385" s="382">
        <f t="shared" si="340"/>
        <v>0</v>
      </c>
      <c r="AE2385" s="383">
        <f t="shared" si="341"/>
        <v>0</v>
      </c>
      <c r="AF2385" s="379"/>
      <c r="AG2385" s="381"/>
      <c r="AH2385" s="379"/>
      <c r="AI2385" s="381"/>
      <c r="AJ2385" s="384" t="str">
        <f t="shared" si="334"/>
        <v/>
      </c>
      <c r="AK2385" s="385" t="str">
        <f t="shared" si="335"/>
        <v/>
      </c>
      <c r="AL2385" s="388" t="str">
        <f t="shared" si="336"/>
        <v/>
      </c>
      <c r="AM2385" s="389" t="str">
        <f t="shared" si="337"/>
        <v/>
      </c>
      <c r="AN2385" s="388" t="str">
        <f t="shared" si="338"/>
        <v/>
      </c>
      <c r="AO2385" s="389" t="str">
        <f t="shared" si="339"/>
        <v/>
      </c>
      <c r="AP2385" s="423"/>
      <c r="AQ2385" s="423"/>
      <c r="AR2385" s="431" t="e">
        <f>VLOOKUP($B2385,'acc names'!$C$2:$D$12102,2,FALSE)</f>
        <v>#N/A</v>
      </c>
      <c r="AS2385" s="431" t="e">
        <f>VLOOKUP($AQ2385,software!$A$1:$B$14605,2,FALSE)</f>
        <v>#N/A</v>
      </c>
      <c r="AT2385" s="423"/>
      <c r="AV2385" s="423"/>
    </row>
    <row r="2386" spans="1:48" ht="12.75" x14ac:dyDescent="0.2">
      <c r="A2386" s="101"/>
      <c r="B2386" s="42"/>
      <c r="C2386" s="142"/>
      <c r="D2386" s="143"/>
      <c r="E2386" s="107"/>
      <c r="F2386" s="46"/>
      <c r="G2386" s="46"/>
      <c r="H2386" s="46"/>
      <c r="I2386" s="46"/>
      <c r="J2386" s="46"/>
      <c r="K2386" s="46"/>
      <c r="L2386" s="139"/>
      <c r="M2386" s="41"/>
      <c r="N2386" s="45"/>
      <c r="O2386" s="47"/>
      <c r="P2386" s="43"/>
      <c r="Q2386" s="71" t="e">
        <f>VLOOKUP(N2386,'error categories'!$A$2:$D$54,4,FALSE)</f>
        <v>#N/A</v>
      </c>
      <c r="R2386" s="72" t="e">
        <f>VLOOKUP(N2386,'error categories'!$A$2:$D$54,3,FALSE)</f>
        <v>#N/A</v>
      </c>
      <c r="S2386" s="374"/>
      <c r="T2386" s="377"/>
      <c r="U2386" s="378">
        <f t="shared" si="333"/>
        <v>0</v>
      </c>
      <c r="V2386" s="390"/>
      <c r="W2386" s="391"/>
      <c r="X2386" s="380"/>
      <c r="Y2386" s="380"/>
      <c r="Z2386" s="390"/>
      <c r="AA2386" s="392"/>
      <c r="AB2386" s="393"/>
      <c r="AC2386" s="394"/>
      <c r="AD2386" s="382">
        <f t="shared" si="340"/>
        <v>0</v>
      </c>
      <c r="AE2386" s="383">
        <f t="shared" si="341"/>
        <v>0</v>
      </c>
      <c r="AF2386" s="379"/>
      <c r="AG2386" s="381"/>
      <c r="AH2386" s="379"/>
      <c r="AI2386" s="381"/>
      <c r="AJ2386" s="384" t="str">
        <f t="shared" si="334"/>
        <v/>
      </c>
      <c r="AK2386" s="385" t="str">
        <f t="shared" si="335"/>
        <v/>
      </c>
      <c r="AL2386" s="388" t="str">
        <f t="shared" si="336"/>
        <v/>
      </c>
      <c r="AM2386" s="389" t="str">
        <f t="shared" si="337"/>
        <v/>
      </c>
      <c r="AN2386" s="388" t="str">
        <f t="shared" si="338"/>
        <v/>
      </c>
      <c r="AO2386" s="389" t="str">
        <f t="shared" si="339"/>
        <v/>
      </c>
      <c r="AP2386" s="423"/>
      <c r="AQ2386" s="423"/>
      <c r="AR2386" s="431" t="e">
        <f>VLOOKUP($B2386,'acc names'!$C$2:$D$12102,2,FALSE)</f>
        <v>#N/A</v>
      </c>
      <c r="AS2386" s="431" t="e">
        <f>VLOOKUP($AQ2386,software!$A$1:$B$14605,2,FALSE)</f>
        <v>#N/A</v>
      </c>
      <c r="AT2386" s="423"/>
      <c r="AV2386" s="423"/>
    </row>
    <row r="2387" spans="1:48" ht="12.75" x14ac:dyDescent="0.2">
      <c r="A2387" s="101"/>
      <c r="B2387" s="42"/>
      <c r="C2387" s="142"/>
      <c r="D2387" s="143"/>
      <c r="E2387" s="107"/>
      <c r="F2387" s="46"/>
      <c r="G2387" s="46"/>
      <c r="H2387" s="46"/>
      <c r="I2387" s="46"/>
      <c r="J2387" s="46"/>
      <c r="K2387" s="46"/>
      <c r="L2387" s="139"/>
      <c r="M2387" s="41"/>
      <c r="N2387" s="45"/>
      <c r="O2387" s="47"/>
      <c r="P2387" s="43"/>
      <c r="Q2387" s="71" t="e">
        <f>VLOOKUP(N2387,'error categories'!$A$2:$D$54,4,FALSE)</f>
        <v>#N/A</v>
      </c>
      <c r="R2387" s="72" t="e">
        <f>VLOOKUP(N2387,'error categories'!$A$2:$D$54,3,FALSE)</f>
        <v>#N/A</v>
      </c>
      <c r="S2387" s="374"/>
      <c r="T2387" s="377"/>
      <c r="U2387" s="378">
        <f t="shared" si="333"/>
        <v>0</v>
      </c>
      <c r="V2387" s="379"/>
      <c r="W2387" s="380"/>
      <c r="X2387" s="380"/>
      <c r="Y2387" s="380"/>
      <c r="Z2387" s="379"/>
      <c r="AA2387" s="381"/>
      <c r="AB2387" s="379"/>
      <c r="AC2387" s="380"/>
      <c r="AD2387" s="382">
        <f t="shared" si="340"/>
        <v>0</v>
      </c>
      <c r="AE2387" s="383">
        <f t="shared" si="341"/>
        <v>0</v>
      </c>
      <c r="AF2387" s="379"/>
      <c r="AG2387" s="381"/>
      <c r="AH2387" s="379"/>
      <c r="AI2387" s="381"/>
      <c r="AJ2387" s="384" t="str">
        <f t="shared" si="334"/>
        <v/>
      </c>
      <c r="AK2387" s="385" t="str">
        <f t="shared" si="335"/>
        <v/>
      </c>
      <c r="AL2387" s="388" t="str">
        <f t="shared" si="336"/>
        <v/>
      </c>
      <c r="AM2387" s="389" t="str">
        <f t="shared" si="337"/>
        <v/>
      </c>
      <c r="AN2387" s="388" t="str">
        <f t="shared" si="338"/>
        <v/>
      </c>
      <c r="AO2387" s="389" t="str">
        <f t="shared" si="339"/>
        <v/>
      </c>
      <c r="AP2387" s="423"/>
      <c r="AQ2387" s="423"/>
      <c r="AR2387" s="431" t="e">
        <f>VLOOKUP($B2387,'acc names'!$C$2:$D$12102,2,FALSE)</f>
        <v>#N/A</v>
      </c>
      <c r="AS2387" s="431" t="e">
        <f>VLOOKUP($AQ2387,software!$A$1:$B$14605,2,FALSE)</f>
        <v>#N/A</v>
      </c>
      <c r="AT2387" s="423"/>
      <c r="AV2387" s="423"/>
    </row>
    <row r="2388" spans="1:48" ht="12.75" x14ac:dyDescent="0.2">
      <c r="A2388" s="101"/>
      <c r="B2388" s="42"/>
      <c r="C2388" s="142"/>
      <c r="D2388" s="143"/>
      <c r="E2388" s="107"/>
      <c r="F2388" s="46"/>
      <c r="G2388" s="46"/>
      <c r="H2388" s="46"/>
      <c r="I2388" s="46"/>
      <c r="J2388" s="46"/>
      <c r="K2388" s="46"/>
      <c r="L2388" s="139"/>
      <c r="M2388" s="41"/>
      <c r="N2388" s="45"/>
      <c r="O2388" s="47"/>
      <c r="P2388" s="43"/>
      <c r="Q2388" s="71" t="e">
        <f>VLOOKUP(N2388,'error categories'!$A$2:$D$54,4,FALSE)</f>
        <v>#N/A</v>
      </c>
      <c r="R2388" s="72" t="e">
        <f>VLOOKUP(N2388,'error categories'!$A$2:$D$54,3,FALSE)</f>
        <v>#N/A</v>
      </c>
      <c r="S2388" s="374"/>
      <c r="T2388" s="377"/>
      <c r="U2388" s="378">
        <f t="shared" si="333"/>
        <v>0</v>
      </c>
      <c r="V2388" s="390"/>
      <c r="W2388" s="391"/>
      <c r="X2388" s="380"/>
      <c r="Y2388" s="380"/>
      <c r="Z2388" s="390"/>
      <c r="AA2388" s="392"/>
      <c r="AB2388" s="393"/>
      <c r="AC2388" s="394"/>
      <c r="AD2388" s="382">
        <f t="shared" si="340"/>
        <v>0</v>
      </c>
      <c r="AE2388" s="383">
        <f t="shared" si="341"/>
        <v>0</v>
      </c>
      <c r="AF2388" s="379"/>
      <c r="AG2388" s="381"/>
      <c r="AH2388" s="379"/>
      <c r="AI2388" s="381"/>
      <c r="AJ2388" s="384" t="str">
        <f t="shared" si="334"/>
        <v/>
      </c>
      <c r="AK2388" s="385" t="str">
        <f t="shared" si="335"/>
        <v/>
      </c>
      <c r="AL2388" s="388" t="str">
        <f t="shared" si="336"/>
        <v/>
      </c>
      <c r="AM2388" s="389" t="str">
        <f t="shared" si="337"/>
        <v/>
      </c>
      <c r="AN2388" s="388" t="str">
        <f t="shared" si="338"/>
        <v/>
      </c>
      <c r="AO2388" s="389" t="str">
        <f t="shared" si="339"/>
        <v/>
      </c>
      <c r="AP2388" s="423"/>
      <c r="AQ2388" s="423"/>
      <c r="AR2388" s="431" t="e">
        <f>VLOOKUP($B2388,'acc names'!$C$2:$D$12102,2,FALSE)</f>
        <v>#N/A</v>
      </c>
      <c r="AS2388" s="431" t="e">
        <f>VLOOKUP($AQ2388,software!$A$1:$B$14605,2,FALSE)</f>
        <v>#N/A</v>
      </c>
      <c r="AT2388" s="423"/>
      <c r="AV2388" s="423"/>
    </row>
    <row r="2389" spans="1:48" ht="12.75" x14ac:dyDescent="0.2">
      <c r="A2389" s="101"/>
      <c r="B2389" s="42"/>
      <c r="C2389" s="142"/>
      <c r="D2389" s="143"/>
      <c r="E2389" s="107"/>
      <c r="F2389" s="46"/>
      <c r="G2389" s="46"/>
      <c r="H2389" s="46"/>
      <c r="I2389" s="46"/>
      <c r="J2389" s="46"/>
      <c r="K2389" s="46"/>
      <c r="L2389" s="139"/>
      <c r="M2389" s="41"/>
      <c r="N2389" s="45"/>
      <c r="O2389" s="47"/>
      <c r="P2389" s="43"/>
      <c r="Q2389" s="71" t="e">
        <f>VLOOKUP(N2389,'error categories'!$A$2:$D$54,4,FALSE)</f>
        <v>#N/A</v>
      </c>
      <c r="R2389" s="72" t="e">
        <f>VLOOKUP(N2389,'error categories'!$A$2:$D$54,3,FALSE)</f>
        <v>#N/A</v>
      </c>
      <c r="S2389" s="374"/>
      <c r="T2389" s="377"/>
      <c r="U2389" s="378">
        <f t="shared" si="333"/>
        <v>0</v>
      </c>
      <c r="V2389" s="379"/>
      <c r="W2389" s="380"/>
      <c r="X2389" s="380"/>
      <c r="Y2389" s="380"/>
      <c r="Z2389" s="379"/>
      <c r="AA2389" s="381"/>
      <c r="AB2389" s="379"/>
      <c r="AC2389" s="380"/>
      <c r="AD2389" s="382">
        <f t="shared" si="340"/>
        <v>0</v>
      </c>
      <c r="AE2389" s="383">
        <f t="shared" si="341"/>
        <v>0</v>
      </c>
      <c r="AF2389" s="379"/>
      <c r="AG2389" s="381"/>
      <c r="AH2389" s="379"/>
      <c r="AI2389" s="381"/>
      <c r="AJ2389" s="384" t="str">
        <f t="shared" si="334"/>
        <v/>
      </c>
      <c r="AK2389" s="385" t="str">
        <f t="shared" si="335"/>
        <v/>
      </c>
      <c r="AL2389" s="388" t="str">
        <f t="shared" si="336"/>
        <v/>
      </c>
      <c r="AM2389" s="389" t="str">
        <f t="shared" si="337"/>
        <v/>
      </c>
      <c r="AN2389" s="388" t="str">
        <f t="shared" si="338"/>
        <v/>
      </c>
      <c r="AO2389" s="389" t="str">
        <f t="shared" si="339"/>
        <v/>
      </c>
      <c r="AP2389" s="423"/>
      <c r="AQ2389" s="423"/>
      <c r="AR2389" s="431" t="e">
        <f>VLOOKUP($B2389,'acc names'!$C$2:$D$12102,2,FALSE)</f>
        <v>#N/A</v>
      </c>
      <c r="AS2389" s="431" t="e">
        <f>VLOOKUP($AQ2389,software!$A$1:$B$14605,2,FALSE)</f>
        <v>#N/A</v>
      </c>
      <c r="AT2389" s="423"/>
      <c r="AV2389" s="423"/>
    </row>
    <row r="2390" spans="1:48" ht="12.75" x14ac:dyDescent="0.2">
      <c r="A2390" s="101"/>
      <c r="B2390" s="42"/>
      <c r="C2390" s="142"/>
      <c r="D2390" s="143"/>
      <c r="E2390" s="107"/>
      <c r="F2390" s="46"/>
      <c r="G2390" s="46"/>
      <c r="H2390" s="46"/>
      <c r="I2390" s="46"/>
      <c r="J2390" s="46"/>
      <c r="K2390" s="46"/>
      <c r="L2390" s="139"/>
      <c r="M2390" s="41"/>
      <c r="N2390" s="45"/>
      <c r="O2390" s="47"/>
      <c r="P2390" s="43"/>
      <c r="Q2390" s="71" t="e">
        <f>VLOOKUP(N2390,'error categories'!$A$2:$D$54,4,FALSE)</f>
        <v>#N/A</v>
      </c>
      <c r="R2390" s="72" t="e">
        <f>VLOOKUP(N2390,'error categories'!$A$2:$D$54,3,FALSE)</f>
        <v>#N/A</v>
      </c>
      <c r="S2390" s="374"/>
      <c r="T2390" s="377"/>
      <c r="U2390" s="378">
        <f t="shared" si="333"/>
        <v>0</v>
      </c>
      <c r="V2390" s="390"/>
      <c r="W2390" s="391"/>
      <c r="X2390" s="380"/>
      <c r="Y2390" s="380"/>
      <c r="Z2390" s="390"/>
      <c r="AA2390" s="392"/>
      <c r="AB2390" s="393"/>
      <c r="AC2390" s="394"/>
      <c r="AD2390" s="382">
        <f t="shared" si="340"/>
        <v>0</v>
      </c>
      <c r="AE2390" s="383">
        <f t="shared" si="341"/>
        <v>0</v>
      </c>
      <c r="AF2390" s="379"/>
      <c r="AG2390" s="381"/>
      <c r="AH2390" s="379"/>
      <c r="AI2390" s="381"/>
      <c r="AJ2390" s="384" t="str">
        <f t="shared" si="334"/>
        <v/>
      </c>
      <c r="AK2390" s="385" t="str">
        <f t="shared" si="335"/>
        <v/>
      </c>
      <c r="AL2390" s="388" t="str">
        <f t="shared" si="336"/>
        <v/>
      </c>
      <c r="AM2390" s="389" t="str">
        <f t="shared" si="337"/>
        <v/>
      </c>
      <c r="AN2390" s="388" t="str">
        <f t="shared" si="338"/>
        <v/>
      </c>
      <c r="AO2390" s="389" t="str">
        <f t="shared" si="339"/>
        <v/>
      </c>
      <c r="AP2390" s="423"/>
      <c r="AQ2390" s="423"/>
      <c r="AR2390" s="431" t="e">
        <f>VLOOKUP($B2390,'acc names'!$C$2:$D$12102,2,FALSE)</f>
        <v>#N/A</v>
      </c>
      <c r="AS2390" s="431" t="e">
        <f>VLOOKUP($AQ2390,software!$A$1:$B$14605,2,FALSE)</f>
        <v>#N/A</v>
      </c>
      <c r="AT2390" s="423"/>
      <c r="AV2390" s="423"/>
    </row>
    <row r="2391" spans="1:48" ht="12.75" x14ac:dyDescent="0.2">
      <c r="A2391" s="101"/>
      <c r="B2391" s="42"/>
      <c r="C2391" s="142"/>
      <c r="D2391" s="143"/>
      <c r="E2391" s="107"/>
      <c r="F2391" s="46"/>
      <c r="G2391" s="46"/>
      <c r="H2391" s="46"/>
      <c r="I2391" s="46"/>
      <c r="J2391" s="46"/>
      <c r="K2391" s="46"/>
      <c r="L2391" s="139"/>
      <c r="M2391" s="41"/>
      <c r="N2391" s="45"/>
      <c r="O2391" s="47"/>
      <c r="P2391" s="43"/>
      <c r="Q2391" s="71" t="e">
        <f>VLOOKUP(N2391,'error categories'!$A$2:$D$54,4,FALSE)</f>
        <v>#N/A</v>
      </c>
      <c r="R2391" s="72" t="e">
        <f>VLOOKUP(N2391,'error categories'!$A$2:$D$54,3,FALSE)</f>
        <v>#N/A</v>
      </c>
      <c r="S2391" s="374"/>
      <c r="T2391" s="377"/>
      <c r="U2391" s="378">
        <f t="shared" si="333"/>
        <v>0</v>
      </c>
      <c r="V2391" s="390"/>
      <c r="W2391" s="391"/>
      <c r="X2391" s="380"/>
      <c r="Y2391" s="380"/>
      <c r="Z2391" s="390"/>
      <c r="AA2391" s="392"/>
      <c r="AB2391" s="393"/>
      <c r="AC2391" s="394"/>
      <c r="AD2391" s="382">
        <f t="shared" si="340"/>
        <v>0</v>
      </c>
      <c r="AE2391" s="383">
        <f t="shared" si="341"/>
        <v>0</v>
      </c>
      <c r="AF2391" s="379"/>
      <c r="AG2391" s="381"/>
      <c r="AH2391" s="379"/>
      <c r="AI2391" s="381"/>
      <c r="AJ2391" s="384" t="str">
        <f t="shared" si="334"/>
        <v/>
      </c>
      <c r="AK2391" s="385" t="str">
        <f t="shared" si="335"/>
        <v/>
      </c>
      <c r="AL2391" s="388" t="str">
        <f t="shared" si="336"/>
        <v/>
      </c>
      <c r="AM2391" s="389" t="str">
        <f t="shared" si="337"/>
        <v/>
      </c>
      <c r="AN2391" s="388" t="str">
        <f t="shared" si="338"/>
        <v/>
      </c>
      <c r="AO2391" s="389" t="str">
        <f t="shared" si="339"/>
        <v/>
      </c>
      <c r="AP2391" s="423"/>
      <c r="AQ2391" s="423"/>
      <c r="AR2391" s="431" t="e">
        <f>VLOOKUP($B2391,'acc names'!$C$2:$D$12102,2,FALSE)</f>
        <v>#N/A</v>
      </c>
      <c r="AS2391" s="431" t="e">
        <f>VLOOKUP($AQ2391,software!$A$1:$B$14605,2,FALSE)</f>
        <v>#N/A</v>
      </c>
      <c r="AT2391" s="423"/>
      <c r="AV2391" s="423"/>
    </row>
    <row r="2392" spans="1:48" ht="12.75" x14ac:dyDescent="0.2">
      <c r="A2392" s="101"/>
      <c r="B2392" s="42"/>
      <c r="C2392" s="142"/>
      <c r="D2392" s="143"/>
      <c r="E2392" s="107"/>
      <c r="F2392" s="46"/>
      <c r="G2392" s="46"/>
      <c r="H2392" s="46"/>
      <c r="I2392" s="46"/>
      <c r="J2392" s="46"/>
      <c r="K2392" s="46"/>
      <c r="L2392" s="139"/>
      <c r="M2392" s="41"/>
      <c r="N2392" s="45"/>
      <c r="O2392" s="47"/>
      <c r="P2392" s="43"/>
      <c r="Q2392" s="71" t="e">
        <f>VLOOKUP(N2392,'error categories'!$A$2:$D$54,4,FALSE)</f>
        <v>#N/A</v>
      </c>
      <c r="R2392" s="72" t="e">
        <f>VLOOKUP(N2392,'error categories'!$A$2:$D$54,3,FALSE)</f>
        <v>#N/A</v>
      </c>
      <c r="S2392" s="374"/>
      <c r="T2392" s="377"/>
      <c r="U2392" s="378">
        <f t="shared" si="333"/>
        <v>0</v>
      </c>
      <c r="V2392" s="390"/>
      <c r="W2392" s="391"/>
      <c r="X2392" s="380"/>
      <c r="Y2392" s="380"/>
      <c r="Z2392" s="390"/>
      <c r="AA2392" s="392"/>
      <c r="AB2392" s="393"/>
      <c r="AC2392" s="394"/>
      <c r="AD2392" s="382">
        <f t="shared" si="340"/>
        <v>0</v>
      </c>
      <c r="AE2392" s="383">
        <f t="shared" si="341"/>
        <v>0</v>
      </c>
      <c r="AF2392" s="379"/>
      <c r="AG2392" s="381"/>
      <c r="AH2392" s="379"/>
      <c r="AI2392" s="381"/>
      <c r="AJ2392" s="384" t="str">
        <f t="shared" si="334"/>
        <v/>
      </c>
      <c r="AK2392" s="385" t="str">
        <f t="shared" si="335"/>
        <v/>
      </c>
      <c r="AL2392" s="388" t="str">
        <f t="shared" si="336"/>
        <v/>
      </c>
      <c r="AM2392" s="389" t="str">
        <f t="shared" si="337"/>
        <v/>
      </c>
      <c r="AN2392" s="388" t="str">
        <f t="shared" si="338"/>
        <v/>
      </c>
      <c r="AO2392" s="389" t="str">
        <f t="shared" si="339"/>
        <v/>
      </c>
      <c r="AP2392" s="423"/>
      <c r="AQ2392" s="423"/>
      <c r="AR2392" s="431" t="e">
        <f>VLOOKUP($B2392,'acc names'!$C$2:$D$12102,2,FALSE)</f>
        <v>#N/A</v>
      </c>
      <c r="AS2392" s="431" t="e">
        <f>VLOOKUP($AQ2392,software!$A$1:$B$14605,2,FALSE)</f>
        <v>#N/A</v>
      </c>
      <c r="AT2392" s="423"/>
      <c r="AV2392" s="423"/>
    </row>
    <row r="2393" spans="1:48" ht="12.75" x14ac:dyDescent="0.2">
      <c r="A2393" s="101"/>
      <c r="B2393" s="42"/>
      <c r="C2393" s="142"/>
      <c r="D2393" s="143"/>
      <c r="E2393" s="107"/>
      <c r="F2393" s="46"/>
      <c r="G2393" s="46"/>
      <c r="H2393" s="46"/>
      <c r="I2393" s="46"/>
      <c r="J2393" s="46"/>
      <c r="K2393" s="46"/>
      <c r="L2393" s="139"/>
      <c r="M2393" s="41"/>
      <c r="N2393" s="45"/>
      <c r="O2393" s="47"/>
      <c r="P2393" s="43"/>
      <c r="Q2393" s="71" t="e">
        <f>VLOOKUP(N2393,'error categories'!$A$2:$D$54,4,FALSE)</f>
        <v>#N/A</v>
      </c>
      <c r="R2393" s="72" t="e">
        <f>VLOOKUP(N2393,'error categories'!$A$2:$D$54,3,FALSE)</f>
        <v>#N/A</v>
      </c>
      <c r="S2393" s="374"/>
      <c r="T2393" s="377"/>
      <c r="U2393" s="378">
        <f t="shared" si="333"/>
        <v>0</v>
      </c>
      <c r="V2393" s="390"/>
      <c r="W2393" s="391"/>
      <c r="X2393" s="380"/>
      <c r="Y2393" s="380"/>
      <c r="Z2393" s="390"/>
      <c r="AA2393" s="392"/>
      <c r="AB2393" s="393"/>
      <c r="AC2393" s="394"/>
      <c r="AD2393" s="382">
        <f t="shared" si="340"/>
        <v>0</v>
      </c>
      <c r="AE2393" s="383">
        <f t="shared" si="341"/>
        <v>0</v>
      </c>
      <c r="AF2393" s="379"/>
      <c r="AG2393" s="381"/>
      <c r="AH2393" s="379"/>
      <c r="AI2393" s="381"/>
      <c r="AJ2393" s="384" t="str">
        <f t="shared" si="334"/>
        <v/>
      </c>
      <c r="AK2393" s="385" t="str">
        <f t="shared" si="335"/>
        <v/>
      </c>
      <c r="AL2393" s="388" t="str">
        <f t="shared" si="336"/>
        <v/>
      </c>
      <c r="AM2393" s="389" t="str">
        <f t="shared" si="337"/>
        <v/>
      </c>
      <c r="AN2393" s="388" t="str">
        <f t="shared" si="338"/>
        <v/>
      </c>
      <c r="AO2393" s="389" t="str">
        <f t="shared" si="339"/>
        <v/>
      </c>
      <c r="AP2393" s="423"/>
      <c r="AQ2393" s="423"/>
      <c r="AR2393" s="431" t="e">
        <f>VLOOKUP($B2393,'acc names'!$C$2:$D$12102,2,FALSE)</f>
        <v>#N/A</v>
      </c>
      <c r="AS2393" s="431" t="e">
        <f>VLOOKUP($AQ2393,software!$A$1:$B$14605,2,FALSE)</f>
        <v>#N/A</v>
      </c>
      <c r="AT2393" s="423"/>
      <c r="AV2393" s="423"/>
    </row>
    <row r="2394" spans="1:48" ht="12.75" x14ac:dyDescent="0.2">
      <c r="A2394" s="101"/>
      <c r="B2394" s="42"/>
      <c r="C2394" s="142"/>
      <c r="D2394" s="143"/>
      <c r="E2394" s="107"/>
      <c r="F2394" s="46"/>
      <c r="G2394" s="46"/>
      <c r="H2394" s="46"/>
      <c r="I2394" s="46"/>
      <c r="J2394" s="46"/>
      <c r="K2394" s="46"/>
      <c r="L2394" s="139"/>
      <c r="M2394" s="41"/>
      <c r="N2394" s="45"/>
      <c r="O2394" s="47"/>
      <c r="P2394" s="43"/>
      <c r="Q2394" s="71" t="e">
        <f>VLOOKUP(N2394,'error categories'!$A$2:$D$54,4,FALSE)</f>
        <v>#N/A</v>
      </c>
      <c r="R2394" s="72" t="e">
        <f>VLOOKUP(N2394,'error categories'!$A$2:$D$54,3,FALSE)</f>
        <v>#N/A</v>
      </c>
      <c r="S2394" s="374"/>
      <c r="T2394" s="377"/>
      <c r="U2394" s="378">
        <f t="shared" si="333"/>
        <v>0</v>
      </c>
      <c r="V2394" s="379"/>
      <c r="W2394" s="380"/>
      <c r="X2394" s="380"/>
      <c r="Y2394" s="380"/>
      <c r="Z2394" s="379"/>
      <c r="AA2394" s="381"/>
      <c r="AB2394" s="379"/>
      <c r="AC2394" s="380"/>
      <c r="AD2394" s="382">
        <f t="shared" si="340"/>
        <v>0</v>
      </c>
      <c r="AE2394" s="383">
        <f t="shared" si="341"/>
        <v>0</v>
      </c>
      <c r="AF2394" s="379"/>
      <c r="AG2394" s="381"/>
      <c r="AH2394" s="379"/>
      <c r="AI2394" s="381"/>
      <c r="AJ2394" s="384" t="str">
        <f t="shared" si="334"/>
        <v/>
      </c>
      <c r="AK2394" s="385" t="str">
        <f t="shared" si="335"/>
        <v/>
      </c>
      <c r="AL2394" s="388" t="str">
        <f t="shared" si="336"/>
        <v/>
      </c>
      <c r="AM2394" s="389" t="str">
        <f t="shared" si="337"/>
        <v/>
      </c>
      <c r="AN2394" s="388" t="str">
        <f t="shared" si="338"/>
        <v/>
      </c>
      <c r="AO2394" s="389" t="str">
        <f t="shared" si="339"/>
        <v/>
      </c>
      <c r="AP2394" s="423"/>
      <c r="AQ2394" s="423"/>
      <c r="AR2394" s="431" t="e">
        <f>VLOOKUP($B2394,'acc names'!$C$2:$D$12102,2,FALSE)</f>
        <v>#N/A</v>
      </c>
      <c r="AS2394" s="431" t="e">
        <f>VLOOKUP($AQ2394,software!$A$1:$B$14605,2,FALSE)</f>
        <v>#N/A</v>
      </c>
      <c r="AT2394" s="423"/>
      <c r="AV2394" s="423"/>
    </row>
    <row r="2395" spans="1:48" ht="12.75" x14ac:dyDescent="0.2">
      <c r="A2395" s="101"/>
      <c r="B2395" s="42"/>
      <c r="C2395" s="142"/>
      <c r="D2395" s="143"/>
      <c r="E2395" s="107"/>
      <c r="F2395" s="46"/>
      <c r="G2395" s="46"/>
      <c r="H2395" s="46"/>
      <c r="I2395" s="46"/>
      <c r="J2395" s="46"/>
      <c r="K2395" s="46"/>
      <c r="L2395" s="139"/>
      <c r="M2395" s="41"/>
      <c r="N2395" s="45"/>
      <c r="O2395" s="47"/>
      <c r="P2395" s="43"/>
      <c r="Q2395" s="71" t="e">
        <f>VLOOKUP(N2395,'error categories'!$A$2:$D$54,4,FALSE)</f>
        <v>#N/A</v>
      </c>
      <c r="R2395" s="72" t="e">
        <f>VLOOKUP(N2395,'error categories'!$A$2:$D$54,3,FALSE)</f>
        <v>#N/A</v>
      </c>
      <c r="S2395" s="374"/>
      <c r="T2395" s="377"/>
      <c r="U2395" s="378">
        <f t="shared" si="333"/>
        <v>0</v>
      </c>
      <c r="V2395" s="379"/>
      <c r="W2395" s="380"/>
      <c r="X2395" s="380"/>
      <c r="Y2395" s="380"/>
      <c r="Z2395" s="379"/>
      <c r="AA2395" s="381"/>
      <c r="AB2395" s="379"/>
      <c r="AC2395" s="380"/>
      <c r="AD2395" s="382">
        <f t="shared" si="340"/>
        <v>0</v>
      </c>
      <c r="AE2395" s="383">
        <f t="shared" si="341"/>
        <v>0</v>
      </c>
      <c r="AF2395" s="379"/>
      <c r="AG2395" s="381"/>
      <c r="AH2395" s="379"/>
      <c r="AI2395" s="381"/>
      <c r="AJ2395" s="384" t="str">
        <f t="shared" si="334"/>
        <v/>
      </c>
      <c r="AK2395" s="385" t="str">
        <f t="shared" si="335"/>
        <v/>
      </c>
      <c r="AL2395" s="388" t="str">
        <f t="shared" si="336"/>
        <v/>
      </c>
      <c r="AM2395" s="389" t="str">
        <f t="shared" si="337"/>
        <v/>
      </c>
      <c r="AN2395" s="388" t="str">
        <f t="shared" si="338"/>
        <v/>
      </c>
      <c r="AO2395" s="389" t="str">
        <f t="shared" si="339"/>
        <v/>
      </c>
      <c r="AP2395" s="423"/>
      <c r="AQ2395" s="423"/>
      <c r="AR2395" s="431" t="e">
        <f>VLOOKUP($B2395,'acc names'!$C$2:$D$12102,2,FALSE)</f>
        <v>#N/A</v>
      </c>
      <c r="AS2395" s="431" t="e">
        <f>VLOOKUP($AQ2395,software!$A$1:$B$14605,2,FALSE)</f>
        <v>#N/A</v>
      </c>
      <c r="AT2395" s="423"/>
      <c r="AV2395" s="423"/>
    </row>
    <row r="2396" spans="1:48" ht="12.75" x14ac:dyDescent="0.2">
      <c r="A2396" s="101"/>
      <c r="B2396" s="42"/>
      <c r="C2396" s="142"/>
      <c r="D2396" s="143"/>
      <c r="E2396" s="107"/>
      <c r="F2396" s="46"/>
      <c r="G2396" s="46"/>
      <c r="H2396" s="46"/>
      <c r="I2396" s="46"/>
      <c r="J2396" s="46"/>
      <c r="K2396" s="46"/>
      <c r="L2396" s="139"/>
      <c r="M2396" s="41"/>
      <c r="N2396" s="45"/>
      <c r="O2396" s="47"/>
      <c r="P2396" s="43"/>
      <c r="Q2396" s="71" t="e">
        <f>VLOOKUP(N2396,'error categories'!$A$2:$D$54,4,FALSE)</f>
        <v>#N/A</v>
      </c>
      <c r="R2396" s="72" t="e">
        <f>VLOOKUP(N2396,'error categories'!$A$2:$D$54,3,FALSE)</f>
        <v>#N/A</v>
      </c>
      <c r="S2396" s="374"/>
      <c r="T2396" s="377"/>
      <c r="U2396" s="378">
        <f t="shared" si="333"/>
        <v>0</v>
      </c>
      <c r="V2396" s="379"/>
      <c r="W2396" s="380"/>
      <c r="X2396" s="380"/>
      <c r="Y2396" s="380"/>
      <c r="Z2396" s="379"/>
      <c r="AA2396" s="381"/>
      <c r="AB2396" s="379"/>
      <c r="AC2396" s="380"/>
      <c r="AD2396" s="382">
        <f t="shared" si="340"/>
        <v>0</v>
      </c>
      <c r="AE2396" s="383">
        <f t="shared" si="341"/>
        <v>0</v>
      </c>
      <c r="AF2396" s="379"/>
      <c r="AG2396" s="381"/>
      <c r="AH2396" s="379"/>
      <c r="AI2396" s="381"/>
      <c r="AJ2396" s="384" t="str">
        <f t="shared" si="334"/>
        <v/>
      </c>
      <c r="AK2396" s="385" t="str">
        <f t="shared" si="335"/>
        <v/>
      </c>
      <c r="AL2396" s="388" t="str">
        <f t="shared" si="336"/>
        <v/>
      </c>
      <c r="AM2396" s="389" t="str">
        <f t="shared" si="337"/>
        <v/>
      </c>
      <c r="AN2396" s="388" t="str">
        <f t="shared" si="338"/>
        <v/>
      </c>
      <c r="AO2396" s="389" t="str">
        <f t="shared" si="339"/>
        <v/>
      </c>
      <c r="AP2396" s="423"/>
      <c r="AQ2396" s="423"/>
      <c r="AR2396" s="431" t="e">
        <f>VLOOKUP($B2396,'acc names'!$C$2:$D$12102,2,FALSE)</f>
        <v>#N/A</v>
      </c>
      <c r="AS2396" s="431" t="e">
        <f>VLOOKUP($AQ2396,software!$A$1:$B$14605,2,FALSE)</f>
        <v>#N/A</v>
      </c>
      <c r="AT2396" s="423"/>
      <c r="AV2396" s="423"/>
    </row>
    <row r="2397" spans="1:48" ht="12.75" x14ac:dyDescent="0.2">
      <c r="A2397" s="101"/>
      <c r="B2397" s="42"/>
      <c r="C2397" s="142"/>
      <c r="D2397" s="143"/>
      <c r="E2397" s="107"/>
      <c r="F2397" s="46"/>
      <c r="G2397" s="46"/>
      <c r="H2397" s="46"/>
      <c r="I2397" s="46"/>
      <c r="J2397" s="46"/>
      <c r="K2397" s="46"/>
      <c r="L2397" s="139"/>
      <c r="M2397" s="41"/>
      <c r="N2397" s="45"/>
      <c r="O2397" s="47"/>
      <c r="P2397" s="43"/>
      <c r="Q2397" s="71" t="e">
        <f>VLOOKUP(N2397,'error categories'!$A$2:$D$54,4,FALSE)</f>
        <v>#N/A</v>
      </c>
      <c r="R2397" s="72" t="e">
        <f>VLOOKUP(N2397,'error categories'!$A$2:$D$54,3,FALSE)</f>
        <v>#N/A</v>
      </c>
      <c r="S2397" s="374"/>
      <c r="T2397" s="377"/>
      <c r="U2397" s="378">
        <f t="shared" si="333"/>
        <v>0</v>
      </c>
      <c r="V2397" s="379"/>
      <c r="W2397" s="380"/>
      <c r="X2397" s="380"/>
      <c r="Y2397" s="380"/>
      <c r="Z2397" s="379"/>
      <c r="AA2397" s="381"/>
      <c r="AB2397" s="379"/>
      <c r="AC2397" s="380"/>
      <c r="AD2397" s="382">
        <f t="shared" si="340"/>
        <v>0</v>
      </c>
      <c r="AE2397" s="383">
        <f t="shared" si="341"/>
        <v>0</v>
      </c>
      <c r="AF2397" s="379"/>
      <c r="AG2397" s="381"/>
      <c r="AH2397" s="379"/>
      <c r="AI2397" s="381"/>
      <c r="AJ2397" s="384" t="str">
        <f t="shared" si="334"/>
        <v/>
      </c>
      <c r="AK2397" s="385" t="str">
        <f t="shared" si="335"/>
        <v/>
      </c>
      <c r="AL2397" s="388" t="str">
        <f t="shared" si="336"/>
        <v/>
      </c>
      <c r="AM2397" s="389" t="str">
        <f t="shared" si="337"/>
        <v/>
      </c>
      <c r="AN2397" s="388" t="str">
        <f t="shared" si="338"/>
        <v/>
      </c>
      <c r="AO2397" s="389" t="str">
        <f t="shared" si="339"/>
        <v/>
      </c>
      <c r="AP2397" s="423"/>
      <c r="AQ2397" s="423"/>
      <c r="AR2397" s="431" t="e">
        <f>VLOOKUP($B2397,'acc names'!$C$2:$D$12102,2,FALSE)</f>
        <v>#N/A</v>
      </c>
      <c r="AS2397" s="431" t="e">
        <f>VLOOKUP($AQ2397,software!$A$1:$B$14605,2,FALSE)</f>
        <v>#N/A</v>
      </c>
      <c r="AT2397" s="423"/>
      <c r="AV2397" s="423"/>
    </row>
    <row r="2398" spans="1:48" ht="12.75" x14ac:dyDescent="0.2">
      <c r="A2398" s="101"/>
      <c r="B2398" s="42"/>
      <c r="C2398" s="142"/>
      <c r="D2398" s="143"/>
      <c r="E2398" s="107"/>
      <c r="F2398" s="46"/>
      <c r="G2398" s="46"/>
      <c r="H2398" s="46"/>
      <c r="I2398" s="46"/>
      <c r="J2398" s="46"/>
      <c r="K2398" s="46"/>
      <c r="L2398" s="139"/>
      <c r="M2398" s="41"/>
      <c r="N2398" s="45"/>
      <c r="O2398" s="47"/>
      <c r="P2398" s="43"/>
      <c r="Q2398" s="71" t="e">
        <f>VLOOKUP(N2398,'error categories'!$A$2:$D$54,4,FALSE)</f>
        <v>#N/A</v>
      </c>
      <c r="R2398" s="72" t="e">
        <f>VLOOKUP(N2398,'error categories'!$A$2:$D$54,3,FALSE)</f>
        <v>#N/A</v>
      </c>
      <c r="S2398" s="374"/>
      <c r="T2398" s="377"/>
      <c r="U2398" s="378">
        <f t="shared" si="333"/>
        <v>0</v>
      </c>
      <c r="V2398" s="390"/>
      <c r="W2398" s="391"/>
      <c r="X2398" s="380"/>
      <c r="Y2398" s="380"/>
      <c r="Z2398" s="390"/>
      <c r="AA2398" s="392"/>
      <c r="AB2398" s="393"/>
      <c r="AC2398" s="394"/>
      <c r="AD2398" s="382">
        <f t="shared" si="340"/>
        <v>0</v>
      </c>
      <c r="AE2398" s="383">
        <f t="shared" si="341"/>
        <v>0</v>
      </c>
      <c r="AF2398" s="379"/>
      <c r="AG2398" s="381"/>
      <c r="AH2398" s="379"/>
      <c r="AI2398" s="381"/>
      <c r="AJ2398" s="384" t="str">
        <f t="shared" si="334"/>
        <v/>
      </c>
      <c r="AK2398" s="385" t="str">
        <f t="shared" si="335"/>
        <v/>
      </c>
      <c r="AL2398" s="388" t="str">
        <f t="shared" si="336"/>
        <v/>
      </c>
      <c r="AM2398" s="389" t="str">
        <f t="shared" si="337"/>
        <v/>
      </c>
      <c r="AN2398" s="388" t="str">
        <f t="shared" si="338"/>
        <v/>
      </c>
      <c r="AO2398" s="389" t="str">
        <f t="shared" si="339"/>
        <v/>
      </c>
      <c r="AP2398" s="423"/>
      <c r="AQ2398" s="423"/>
      <c r="AR2398" s="431" t="e">
        <f>VLOOKUP($B2398,'acc names'!$C$2:$D$12102,2,FALSE)</f>
        <v>#N/A</v>
      </c>
      <c r="AS2398" s="431" t="e">
        <f>VLOOKUP($AQ2398,software!$A$1:$B$14605,2,FALSE)</f>
        <v>#N/A</v>
      </c>
      <c r="AT2398" s="423"/>
      <c r="AV2398" s="423"/>
    </row>
    <row r="2399" spans="1:48" ht="12.75" x14ac:dyDescent="0.2">
      <c r="A2399" s="101"/>
      <c r="B2399" s="42"/>
      <c r="C2399" s="142"/>
      <c r="D2399" s="143"/>
      <c r="E2399" s="107"/>
      <c r="F2399" s="46"/>
      <c r="G2399" s="46"/>
      <c r="H2399" s="46"/>
      <c r="I2399" s="46"/>
      <c r="J2399" s="46"/>
      <c r="K2399" s="46"/>
      <c r="L2399" s="139"/>
      <c r="M2399" s="41"/>
      <c r="N2399" s="45"/>
      <c r="O2399" s="47"/>
      <c r="P2399" s="43"/>
      <c r="Q2399" s="71" t="e">
        <f>VLOOKUP(N2399,'error categories'!$A$2:$D$54,4,FALSE)</f>
        <v>#N/A</v>
      </c>
      <c r="R2399" s="72" t="e">
        <f>VLOOKUP(N2399,'error categories'!$A$2:$D$54,3,FALSE)</f>
        <v>#N/A</v>
      </c>
      <c r="S2399" s="374"/>
      <c r="T2399" s="377"/>
      <c r="U2399" s="378">
        <f t="shared" si="333"/>
        <v>0</v>
      </c>
      <c r="V2399" s="390"/>
      <c r="W2399" s="391"/>
      <c r="X2399" s="380"/>
      <c r="Y2399" s="380"/>
      <c r="Z2399" s="390"/>
      <c r="AA2399" s="392"/>
      <c r="AB2399" s="393"/>
      <c r="AC2399" s="394"/>
      <c r="AD2399" s="382">
        <f t="shared" si="340"/>
        <v>0</v>
      </c>
      <c r="AE2399" s="383">
        <f t="shared" si="341"/>
        <v>0</v>
      </c>
      <c r="AF2399" s="379"/>
      <c r="AG2399" s="381"/>
      <c r="AH2399" s="379"/>
      <c r="AI2399" s="381"/>
      <c r="AJ2399" s="384" t="str">
        <f t="shared" si="334"/>
        <v/>
      </c>
      <c r="AK2399" s="385" t="str">
        <f t="shared" si="335"/>
        <v/>
      </c>
      <c r="AL2399" s="388" t="str">
        <f t="shared" si="336"/>
        <v/>
      </c>
      <c r="AM2399" s="389" t="str">
        <f t="shared" si="337"/>
        <v/>
      </c>
      <c r="AN2399" s="388" t="str">
        <f t="shared" si="338"/>
        <v/>
      </c>
      <c r="AO2399" s="389" t="str">
        <f t="shared" si="339"/>
        <v/>
      </c>
      <c r="AP2399" s="423"/>
      <c r="AQ2399" s="423"/>
      <c r="AR2399" s="431" t="e">
        <f>VLOOKUP($B2399,'acc names'!$C$2:$D$12102,2,FALSE)</f>
        <v>#N/A</v>
      </c>
      <c r="AS2399" s="431" t="e">
        <f>VLOOKUP($AQ2399,software!$A$1:$B$14605,2,FALSE)</f>
        <v>#N/A</v>
      </c>
      <c r="AT2399" s="423"/>
      <c r="AV2399" s="423"/>
    </row>
    <row r="2400" spans="1:48" ht="12.75" x14ac:dyDescent="0.2">
      <c r="A2400" s="101"/>
      <c r="B2400" s="42"/>
      <c r="C2400" s="142"/>
      <c r="D2400" s="143"/>
      <c r="E2400" s="107"/>
      <c r="F2400" s="46"/>
      <c r="G2400" s="46"/>
      <c r="H2400" s="46"/>
      <c r="I2400" s="46"/>
      <c r="J2400" s="46"/>
      <c r="K2400" s="46"/>
      <c r="L2400" s="139"/>
      <c r="M2400" s="41"/>
      <c r="N2400" s="45"/>
      <c r="O2400" s="47"/>
      <c r="P2400" s="43"/>
      <c r="Q2400" s="71" t="e">
        <f>VLOOKUP(N2400,'error categories'!$A$2:$D$54,4,FALSE)</f>
        <v>#N/A</v>
      </c>
      <c r="R2400" s="72" t="e">
        <f>VLOOKUP(N2400,'error categories'!$A$2:$D$54,3,FALSE)</f>
        <v>#N/A</v>
      </c>
      <c r="S2400" s="374"/>
      <c r="T2400" s="377"/>
      <c r="U2400" s="378">
        <f t="shared" si="333"/>
        <v>0</v>
      </c>
      <c r="V2400" s="379"/>
      <c r="W2400" s="380"/>
      <c r="X2400" s="380"/>
      <c r="Y2400" s="380"/>
      <c r="Z2400" s="379"/>
      <c r="AA2400" s="381"/>
      <c r="AB2400" s="379"/>
      <c r="AC2400" s="380"/>
      <c r="AD2400" s="382">
        <f t="shared" si="340"/>
        <v>0</v>
      </c>
      <c r="AE2400" s="383">
        <f t="shared" si="341"/>
        <v>0</v>
      </c>
      <c r="AF2400" s="379"/>
      <c r="AG2400" s="381"/>
      <c r="AH2400" s="379"/>
      <c r="AI2400" s="381"/>
      <c r="AJ2400" s="384" t="str">
        <f t="shared" si="334"/>
        <v/>
      </c>
      <c r="AK2400" s="385" t="str">
        <f t="shared" si="335"/>
        <v/>
      </c>
      <c r="AL2400" s="388" t="str">
        <f t="shared" si="336"/>
        <v/>
      </c>
      <c r="AM2400" s="389" t="str">
        <f t="shared" si="337"/>
        <v/>
      </c>
      <c r="AN2400" s="388" t="str">
        <f t="shared" si="338"/>
        <v/>
      </c>
      <c r="AO2400" s="389" t="str">
        <f t="shared" si="339"/>
        <v/>
      </c>
      <c r="AP2400" s="423"/>
      <c r="AQ2400" s="423"/>
      <c r="AR2400" s="431" t="e">
        <f>VLOOKUP($B2400,'acc names'!$C$2:$D$12102,2,FALSE)</f>
        <v>#N/A</v>
      </c>
      <c r="AS2400" s="431" t="e">
        <f>VLOOKUP($AQ2400,software!$A$1:$B$14605,2,FALSE)</f>
        <v>#N/A</v>
      </c>
      <c r="AT2400" s="423"/>
      <c r="AV2400" s="423"/>
    </row>
    <row r="2401" spans="1:48" ht="12.75" x14ac:dyDescent="0.2">
      <c r="A2401" s="101"/>
      <c r="B2401" s="42"/>
      <c r="C2401" s="142"/>
      <c r="D2401" s="143"/>
      <c r="E2401" s="107"/>
      <c r="F2401" s="46"/>
      <c r="G2401" s="46"/>
      <c r="H2401" s="46"/>
      <c r="I2401" s="46"/>
      <c r="J2401" s="46"/>
      <c r="K2401" s="46"/>
      <c r="L2401" s="139"/>
      <c r="M2401" s="41"/>
      <c r="N2401" s="45"/>
      <c r="O2401" s="47"/>
      <c r="P2401" s="43"/>
      <c r="Q2401" s="71" t="e">
        <f>VLOOKUP(N2401,'error categories'!$A$2:$D$54,4,FALSE)</f>
        <v>#N/A</v>
      </c>
      <c r="R2401" s="72" t="e">
        <f>VLOOKUP(N2401,'error categories'!$A$2:$D$54,3,FALSE)</f>
        <v>#N/A</v>
      </c>
      <c r="S2401" s="374"/>
      <c r="T2401" s="377"/>
      <c r="U2401" s="378">
        <f t="shared" si="333"/>
        <v>0</v>
      </c>
      <c r="V2401" s="379"/>
      <c r="W2401" s="380"/>
      <c r="X2401" s="380"/>
      <c r="Y2401" s="380"/>
      <c r="Z2401" s="379"/>
      <c r="AA2401" s="381"/>
      <c r="AB2401" s="379"/>
      <c r="AC2401" s="380"/>
      <c r="AD2401" s="382">
        <f t="shared" si="340"/>
        <v>0</v>
      </c>
      <c r="AE2401" s="383">
        <f t="shared" si="341"/>
        <v>0</v>
      </c>
      <c r="AF2401" s="379"/>
      <c r="AG2401" s="381"/>
      <c r="AH2401" s="379"/>
      <c r="AI2401" s="381"/>
      <c r="AJ2401" s="384" t="str">
        <f t="shared" si="334"/>
        <v/>
      </c>
      <c r="AK2401" s="385" t="str">
        <f t="shared" si="335"/>
        <v/>
      </c>
      <c r="AL2401" s="388" t="str">
        <f t="shared" si="336"/>
        <v/>
      </c>
      <c r="AM2401" s="389" t="str">
        <f t="shared" si="337"/>
        <v/>
      </c>
      <c r="AN2401" s="388" t="str">
        <f t="shared" si="338"/>
        <v/>
      </c>
      <c r="AO2401" s="389" t="str">
        <f t="shared" si="339"/>
        <v/>
      </c>
      <c r="AP2401" s="423"/>
      <c r="AQ2401" s="423"/>
      <c r="AR2401" s="431" t="e">
        <f>VLOOKUP($B2401,'acc names'!$C$2:$D$12102,2,FALSE)</f>
        <v>#N/A</v>
      </c>
      <c r="AS2401" s="431" t="e">
        <f>VLOOKUP($AQ2401,software!$A$1:$B$14605,2,FALSE)</f>
        <v>#N/A</v>
      </c>
      <c r="AT2401" s="423"/>
      <c r="AV2401" s="423"/>
    </row>
    <row r="2402" spans="1:48" ht="12.75" x14ac:dyDescent="0.2">
      <c r="A2402" s="101"/>
      <c r="B2402" s="42"/>
      <c r="C2402" s="142"/>
      <c r="D2402" s="143"/>
      <c r="E2402" s="107"/>
      <c r="F2402" s="46"/>
      <c r="G2402" s="46"/>
      <c r="H2402" s="46"/>
      <c r="I2402" s="46"/>
      <c r="J2402" s="46"/>
      <c r="K2402" s="46"/>
      <c r="L2402" s="139"/>
      <c r="M2402" s="41"/>
      <c r="N2402" s="45"/>
      <c r="O2402" s="47"/>
      <c r="P2402" s="43"/>
      <c r="Q2402" s="71" t="e">
        <f>VLOOKUP(N2402,'error categories'!$A$2:$D$54,4,FALSE)</f>
        <v>#N/A</v>
      </c>
      <c r="R2402" s="72" t="e">
        <f>VLOOKUP(N2402,'error categories'!$A$2:$D$54,3,FALSE)</f>
        <v>#N/A</v>
      </c>
      <c r="S2402" s="374"/>
      <c r="T2402" s="377"/>
      <c r="U2402" s="378">
        <f t="shared" si="333"/>
        <v>0</v>
      </c>
      <c r="V2402" s="379"/>
      <c r="W2402" s="380"/>
      <c r="X2402" s="380"/>
      <c r="Y2402" s="380"/>
      <c r="Z2402" s="379"/>
      <c r="AA2402" s="381"/>
      <c r="AB2402" s="379"/>
      <c r="AC2402" s="380"/>
      <c r="AD2402" s="382">
        <f t="shared" si="340"/>
        <v>0</v>
      </c>
      <c r="AE2402" s="383">
        <f t="shared" si="341"/>
        <v>0</v>
      </c>
      <c r="AF2402" s="379"/>
      <c r="AG2402" s="381"/>
      <c r="AH2402" s="379"/>
      <c r="AI2402" s="381"/>
      <c r="AJ2402" s="384" t="str">
        <f t="shared" si="334"/>
        <v/>
      </c>
      <c r="AK2402" s="385" t="str">
        <f t="shared" si="335"/>
        <v/>
      </c>
      <c r="AL2402" s="388" t="str">
        <f t="shared" si="336"/>
        <v/>
      </c>
      <c r="AM2402" s="389" t="str">
        <f t="shared" si="337"/>
        <v/>
      </c>
      <c r="AN2402" s="388" t="str">
        <f t="shared" si="338"/>
        <v/>
      </c>
      <c r="AO2402" s="389" t="str">
        <f t="shared" si="339"/>
        <v/>
      </c>
      <c r="AP2402" s="423"/>
      <c r="AQ2402" s="423"/>
      <c r="AR2402" s="431" t="e">
        <f>VLOOKUP($B2402,'acc names'!$C$2:$D$12102,2,FALSE)</f>
        <v>#N/A</v>
      </c>
      <c r="AS2402" s="431" t="e">
        <f>VLOOKUP($AQ2402,software!$A$1:$B$14605,2,FALSE)</f>
        <v>#N/A</v>
      </c>
      <c r="AT2402" s="423"/>
      <c r="AV2402" s="423"/>
    </row>
    <row r="2403" spans="1:48" ht="12.75" x14ac:dyDescent="0.2">
      <c r="A2403" s="101"/>
      <c r="B2403" s="42"/>
      <c r="C2403" s="142"/>
      <c r="D2403" s="143"/>
      <c r="E2403" s="107"/>
      <c r="F2403" s="46"/>
      <c r="G2403" s="46"/>
      <c r="H2403" s="46"/>
      <c r="I2403" s="46"/>
      <c r="J2403" s="46"/>
      <c r="K2403" s="46"/>
      <c r="L2403" s="139"/>
      <c r="M2403" s="41"/>
      <c r="N2403" s="45"/>
      <c r="O2403" s="47"/>
      <c r="P2403" s="43"/>
      <c r="Q2403" s="71" t="e">
        <f>VLOOKUP(N2403,'error categories'!$A$2:$D$54,4,FALSE)</f>
        <v>#N/A</v>
      </c>
      <c r="R2403" s="72" t="e">
        <f>VLOOKUP(N2403,'error categories'!$A$2:$D$54,3,FALSE)</f>
        <v>#N/A</v>
      </c>
      <c r="S2403" s="374"/>
      <c r="T2403" s="377"/>
      <c r="U2403" s="378">
        <f t="shared" si="333"/>
        <v>0</v>
      </c>
      <c r="V2403" s="390"/>
      <c r="W2403" s="391"/>
      <c r="X2403" s="380"/>
      <c r="Y2403" s="380"/>
      <c r="Z2403" s="390"/>
      <c r="AA2403" s="392"/>
      <c r="AB2403" s="393"/>
      <c r="AC2403" s="394"/>
      <c r="AD2403" s="382">
        <f t="shared" si="340"/>
        <v>0</v>
      </c>
      <c r="AE2403" s="383">
        <f t="shared" si="341"/>
        <v>0</v>
      </c>
      <c r="AF2403" s="379"/>
      <c r="AG2403" s="381"/>
      <c r="AH2403" s="379"/>
      <c r="AI2403" s="381"/>
      <c r="AJ2403" s="384" t="str">
        <f t="shared" si="334"/>
        <v/>
      </c>
      <c r="AK2403" s="385" t="str">
        <f t="shared" si="335"/>
        <v/>
      </c>
      <c r="AL2403" s="388" t="str">
        <f t="shared" si="336"/>
        <v/>
      </c>
      <c r="AM2403" s="389" t="str">
        <f t="shared" si="337"/>
        <v/>
      </c>
      <c r="AN2403" s="388" t="str">
        <f t="shared" si="338"/>
        <v/>
      </c>
      <c r="AO2403" s="389" t="str">
        <f t="shared" si="339"/>
        <v/>
      </c>
      <c r="AP2403" s="423"/>
      <c r="AQ2403" s="423"/>
      <c r="AR2403" s="431" t="e">
        <f>VLOOKUP($B2403,'acc names'!$C$2:$D$12102,2,FALSE)</f>
        <v>#N/A</v>
      </c>
      <c r="AS2403" s="431" t="e">
        <f>VLOOKUP($AQ2403,software!$A$1:$B$14605,2,FALSE)</f>
        <v>#N/A</v>
      </c>
      <c r="AT2403" s="423"/>
      <c r="AV2403" s="423"/>
    </row>
    <row r="2404" spans="1:48" ht="12.75" x14ac:dyDescent="0.2">
      <c r="A2404" s="101"/>
      <c r="B2404" s="42"/>
      <c r="C2404" s="142"/>
      <c r="D2404" s="143"/>
      <c r="E2404" s="107"/>
      <c r="F2404" s="46"/>
      <c r="G2404" s="46"/>
      <c r="H2404" s="46"/>
      <c r="I2404" s="46"/>
      <c r="J2404" s="46"/>
      <c r="K2404" s="46"/>
      <c r="L2404" s="139"/>
      <c r="M2404" s="41"/>
      <c r="N2404" s="45"/>
      <c r="O2404" s="47"/>
      <c r="P2404" s="43"/>
      <c r="Q2404" s="71" t="e">
        <f>VLOOKUP(N2404,'error categories'!$A$2:$D$54,4,FALSE)</f>
        <v>#N/A</v>
      </c>
      <c r="R2404" s="72" t="e">
        <f>VLOOKUP(N2404,'error categories'!$A$2:$D$54,3,FALSE)</f>
        <v>#N/A</v>
      </c>
      <c r="S2404" s="374"/>
      <c r="T2404" s="377"/>
      <c r="U2404" s="378">
        <f t="shared" si="333"/>
        <v>0</v>
      </c>
      <c r="V2404" s="390"/>
      <c r="W2404" s="391"/>
      <c r="X2404" s="380"/>
      <c r="Y2404" s="380"/>
      <c r="Z2404" s="390"/>
      <c r="AA2404" s="392"/>
      <c r="AB2404" s="393"/>
      <c r="AC2404" s="394"/>
      <c r="AD2404" s="382">
        <f t="shared" si="340"/>
        <v>0</v>
      </c>
      <c r="AE2404" s="383">
        <f t="shared" si="341"/>
        <v>0</v>
      </c>
      <c r="AF2404" s="379"/>
      <c r="AG2404" s="381"/>
      <c r="AH2404" s="379"/>
      <c r="AI2404" s="381"/>
      <c r="AJ2404" s="384" t="str">
        <f t="shared" si="334"/>
        <v/>
      </c>
      <c r="AK2404" s="385" t="str">
        <f t="shared" si="335"/>
        <v/>
      </c>
      <c r="AL2404" s="388" t="str">
        <f t="shared" si="336"/>
        <v/>
      </c>
      <c r="AM2404" s="389" t="str">
        <f t="shared" si="337"/>
        <v/>
      </c>
      <c r="AN2404" s="388" t="str">
        <f t="shared" si="338"/>
        <v/>
      </c>
      <c r="AO2404" s="389" t="str">
        <f t="shared" si="339"/>
        <v/>
      </c>
      <c r="AP2404" s="423"/>
      <c r="AQ2404" s="423"/>
      <c r="AR2404" s="431" t="e">
        <f>VLOOKUP($B2404,'acc names'!$C$2:$D$12102,2,FALSE)</f>
        <v>#N/A</v>
      </c>
      <c r="AS2404" s="431" t="e">
        <f>VLOOKUP($AQ2404,software!$A$1:$B$14605,2,FALSE)</f>
        <v>#N/A</v>
      </c>
      <c r="AT2404" s="423"/>
      <c r="AV2404" s="423"/>
    </row>
    <row r="2405" spans="1:48" ht="12.75" x14ac:dyDescent="0.2">
      <c r="A2405" s="101"/>
      <c r="B2405" s="42"/>
      <c r="C2405" s="142"/>
      <c r="D2405" s="143"/>
      <c r="E2405" s="107"/>
      <c r="F2405" s="46"/>
      <c r="G2405" s="46"/>
      <c r="H2405" s="46"/>
      <c r="I2405" s="46"/>
      <c r="J2405" s="46"/>
      <c r="K2405" s="46"/>
      <c r="L2405" s="139"/>
      <c r="M2405" s="41"/>
      <c r="N2405" s="45"/>
      <c r="O2405" s="47"/>
      <c r="P2405" s="43"/>
      <c r="Q2405" s="71" t="e">
        <f>VLOOKUP(N2405,'error categories'!$A$2:$D$54,4,FALSE)</f>
        <v>#N/A</v>
      </c>
      <c r="R2405" s="72" t="e">
        <f>VLOOKUP(N2405,'error categories'!$A$2:$D$54,3,FALSE)</f>
        <v>#N/A</v>
      </c>
      <c r="S2405" s="374"/>
      <c r="T2405" s="377"/>
      <c r="U2405" s="378">
        <f t="shared" si="333"/>
        <v>0</v>
      </c>
      <c r="V2405" s="379"/>
      <c r="W2405" s="380"/>
      <c r="X2405" s="380"/>
      <c r="Y2405" s="380"/>
      <c r="Z2405" s="379"/>
      <c r="AA2405" s="381"/>
      <c r="AB2405" s="379"/>
      <c r="AC2405" s="380"/>
      <c r="AD2405" s="382">
        <f t="shared" si="340"/>
        <v>0</v>
      </c>
      <c r="AE2405" s="383">
        <f t="shared" si="341"/>
        <v>0</v>
      </c>
      <c r="AF2405" s="379"/>
      <c r="AG2405" s="381"/>
      <c r="AH2405" s="379"/>
      <c r="AI2405" s="381"/>
      <c r="AJ2405" s="384" t="str">
        <f t="shared" si="334"/>
        <v/>
      </c>
      <c r="AK2405" s="385" t="str">
        <f t="shared" si="335"/>
        <v/>
      </c>
      <c r="AL2405" s="388" t="str">
        <f t="shared" si="336"/>
        <v/>
      </c>
      <c r="AM2405" s="389" t="str">
        <f t="shared" si="337"/>
        <v/>
      </c>
      <c r="AN2405" s="388" t="str">
        <f t="shared" si="338"/>
        <v/>
      </c>
      <c r="AO2405" s="389" t="str">
        <f t="shared" si="339"/>
        <v/>
      </c>
      <c r="AP2405" s="423"/>
      <c r="AQ2405" s="423"/>
      <c r="AR2405" s="431" t="e">
        <f>VLOOKUP($B2405,'acc names'!$C$2:$D$12102,2,FALSE)</f>
        <v>#N/A</v>
      </c>
      <c r="AS2405" s="431" t="e">
        <f>VLOOKUP($AQ2405,software!$A$1:$B$14605,2,FALSE)</f>
        <v>#N/A</v>
      </c>
      <c r="AT2405" s="423"/>
      <c r="AV2405" s="423"/>
    </row>
    <row r="2406" spans="1:48" ht="12.75" x14ac:dyDescent="0.2">
      <c r="A2406" s="101"/>
      <c r="B2406" s="42"/>
      <c r="C2406" s="142"/>
      <c r="D2406" s="143"/>
      <c r="E2406" s="107"/>
      <c r="F2406" s="46"/>
      <c r="G2406" s="46"/>
      <c r="H2406" s="46"/>
      <c r="I2406" s="46"/>
      <c r="J2406" s="46"/>
      <c r="K2406" s="46"/>
      <c r="L2406" s="139"/>
      <c r="M2406" s="41"/>
      <c r="N2406" s="45"/>
      <c r="O2406" s="47"/>
      <c r="P2406" s="43"/>
      <c r="Q2406" s="71" t="e">
        <f>VLOOKUP(N2406,'error categories'!$A$2:$D$54,4,FALSE)</f>
        <v>#N/A</v>
      </c>
      <c r="R2406" s="72" t="e">
        <f>VLOOKUP(N2406,'error categories'!$A$2:$D$54,3,FALSE)</f>
        <v>#N/A</v>
      </c>
      <c r="S2406" s="374"/>
      <c r="T2406" s="377"/>
      <c r="U2406" s="378">
        <f t="shared" si="333"/>
        <v>0</v>
      </c>
      <c r="V2406" s="379"/>
      <c r="W2406" s="380"/>
      <c r="X2406" s="380"/>
      <c r="Y2406" s="380"/>
      <c r="Z2406" s="379"/>
      <c r="AA2406" s="381"/>
      <c r="AB2406" s="379"/>
      <c r="AC2406" s="380"/>
      <c r="AD2406" s="382">
        <f t="shared" si="340"/>
        <v>0</v>
      </c>
      <c r="AE2406" s="383">
        <f t="shared" si="341"/>
        <v>0</v>
      </c>
      <c r="AF2406" s="379"/>
      <c r="AG2406" s="381"/>
      <c r="AH2406" s="379"/>
      <c r="AI2406" s="381"/>
      <c r="AJ2406" s="384" t="str">
        <f t="shared" si="334"/>
        <v/>
      </c>
      <c r="AK2406" s="385" t="str">
        <f t="shared" si="335"/>
        <v/>
      </c>
      <c r="AL2406" s="388" t="str">
        <f t="shared" si="336"/>
        <v/>
      </c>
      <c r="AM2406" s="389" t="str">
        <f t="shared" si="337"/>
        <v/>
      </c>
      <c r="AN2406" s="388" t="str">
        <f t="shared" si="338"/>
        <v/>
      </c>
      <c r="AO2406" s="389" t="str">
        <f t="shared" si="339"/>
        <v/>
      </c>
      <c r="AP2406" s="423"/>
      <c r="AQ2406" s="423"/>
      <c r="AR2406" s="431" t="e">
        <f>VLOOKUP($B2406,'acc names'!$C$2:$D$12102,2,FALSE)</f>
        <v>#N/A</v>
      </c>
      <c r="AS2406" s="431" t="e">
        <f>VLOOKUP($AQ2406,software!$A$1:$B$14605,2,FALSE)</f>
        <v>#N/A</v>
      </c>
      <c r="AT2406" s="423"/>
      <c r="AV2406" s="423"/>
    </row>
    <row r="2407" spans="1:48" ht="12.75" x14ac:dyDescent="0.2">
      <c r="A2407" s="101"/>
      <c r="B2407" s="42"/>
      <c r="C2407" s="142"/>
      <c r="D2407" s="143"/>
      <c r="E2407" s="107"/>
      <c r="F2407" s="46"/>
      <c r="G2407" s="46"/>
      <c r="H2407" s="46"/>
      <c r="I2407" s="46"/>
      <c r="J2407" s="46"/>
      <c r="K2407" s="46"/>
      <c r="L2407" s="139"/>
      <c r="M2407" s="41"/>
      <c r="N2407" s="45"/>
      <c r="O2407" s="47"/>
      <c r="P2407" s="43"/>
      <c r="Q2407" s="71" t="e">
        <f>VLOOKUP(N2407,'error categories'!$A$2:$D$54,4,FALSE)</f>
        <v>#N/A</v>
      </c>
      <c r="R2407" s="72" t="e">
        <f>VLOOKUP(N2407,'error categories'!$A$2:$D$54,3,FALSE)</f>
        <v>#N/A</v>
      </c>
      <c r="S2407" s="374"/>
      <c r="T2407" s="377"/>
      <c r="U2407" s="378">
        <f t="shared" si="333"/>
        <v>0</v>
      </c>
      <c r="V2407" s="390"/>
      <c r="W2407" s="391"/>
      <c r="X2407" s="380"/>
      <c r="Y2407" s="380"/>
      <c r="Z2407" s="390"/>
      <c r="AA2407" s="392"/>
      <c r="AB2407" s="393"/>
      <c r="AC2407" s="394"/>
      <c r="AD2407" s="382">
        <f t="shared" si="340"/>
        <v>0</v>
      </c>
      <c r="AE2407" s="383">
        <f t="shared" si="341"/>
        <v>0</v>
      </c>
      <c r="AF2407" s="379"/>
      <c r="AG2407" s="381"/>
      <c r="AH2407" s="379"/>
      <c r="AI2407" s="381"/>
      <c r="AJ2407" s="384" t="str">
        <f t="shared" si="334"/>
        <v/>
      </c>
      <c r="AK2407" s="385" t="str">
        <f t="shared" si="335"/>
        <v/>
      </c>
      <c r="AL2407" s="388" t="str">
        <f t="shared" si="336"/>
        <v/>
      </c>
      <c r="AM2407" s="389" t="str">
        <f t="shared" si="337"/>
        <v/>
      </c>
      <c r="AN2407" s="388" t="str">
        <f t="shared" si="338"/>
        <v/>
      </c>
      <c r="AO2407" s="389" t="str">
        <f t="shared" si="339"/>
        <v/>
      </c>
      <c r="AP2407" s="423"/>
      <c r="AQ2407" s="423"/>
      <c r="AR2407" s="431" t="e">
        <f>VLOOKUP($B2407,'acc names'!$C$2:$D$12102,2,FALSE)</f>
        <v>#N/A</v>
      </c>
      <c r="AS2407" s="431" t="e">
        <f>VLOOKUP($AQ2407,software!$A$1:$B$14605,2,FALSE)</f>
        <v>#N/A</v>
      </c>
      <c r="AT2407" s="423"/>
      <c r="AV2407" s="423"/>
    </row>
    <row r="2408" spans="1:48" ht="12.75" x14ac:dyDescent="0.2">
      <c r="A2408" s="101"/>
      <c r="B2408" s="42"/>
      <c r="C2408" s="142"/>
      <c r="D2408" s="143"/>
      <c r="E2408" s="107"/>
      <c r="F2408" s="46"/>
      <c r="G2408" s="46"/>
      <c r="H2408" s="46"/>
      <c r="I2408" s="46"/>
      <c r="J2408" s="46"/>
      <c r="K2408" s="46"/>
      <c r="L2408" s="139"/>
      <c r="M2408" s="41"/>
      <c r="N2408" s="45"/>
      <c r="O2408" s="47"/>
      <c r="P2408" s="43"/>
      <c r="Q2408" s="71" t="e">
        <f>VLOOKUP(N2408,'error categories'!$A$2:$D$54,4,FALSE)</f>
        <v>#N/A</v>
      </c>
      <c r="R2408" s="72" t="e">
        <f>VLOOKUP(N2408,'error categories'!$A$2:$D$54,3,FALSE)</f>
        <v>#N/A</v>
      </c>
      <c r="S2408" s="374"/>
      <c r="T2408" s="377"/>
      <c r="U2408" s="378">
        <f t="shared" si="333"/>
        <v>0</v>
      </c>
      <c r="V2408" s="390"/>
      <c r="W2408" s="391"/>
      <c r="X2408" s="380"/>
      <c r="Y2408" s="380"/>
      <c r="Z2408" s="390"/>
      <c r="AA2408" s="392"/>
      <c r="AB2408" s="393"/>
      <c r="AC2408" s="394"/>
      <c r="AD2408" s="382">
        <f t="shared" si="340"/>
        <v>0</v>
      </c>
      <c r="AE2408" s="383">
        <f t="shared" si="341"/>
        <v>0</v>
      </c>
      <c r="AF2408" s="379"/>
      <c r="AG2408" s="381"/>
      <c r="AH2408" s="379"/>
      <c r="AI2408" s="381"/>
      <c r="AJ2408" s="384" t="str">
        <f t="shared" si="334"/>
        <v/>
      </c>
      <c r="AK2408" s="385" t="str">
        <f t="shared" si="335"/>
        <v/>
      </c>
      <c r="AL2408" s="388" t="str">
        <f t="shared" si="336"/>
        <v/>
      </c>
      <c r="AM2408" s="389" t="str">
        <f t="shared" si="337"/>
        <v/>
      </c>
      <c r="AN2408" s="388" t="str">
        <f t="shared" si="338"/>
        <v/>
      </c>
      <c r="AO2408" s="389" t="str">
        <f t="shared" si="339"/>
        <v/>
      </c>
      <c r="AP2408" s="423"/>
      <c r="AQ2408" s="423"/>
      <c r="AR2408" s="431" t="e">
        <f>VLOOKUP($B2408,'acc names'!$C$2:$D$12102,2,FALSE)</f>
        <v>#N/A</v>
      </c>
      <c r="AS2408" s="431" t="e">
        <f>VLOOKUP($AQ2408,software!$A$1:$B$14605,2,FALSE)</f>
        <v>#N/A</v>
      </c>
      <c r="AT2408" s="423"/>
      <c r="AV2408" s="423"/>
    </row>
    <row r="2409" spans="1:48" ht="12.75" x14ac:dyDescent="0.2">
      <c r="A2409" s="101"/>
      <c r="B2409" s="42"/>
      <c r="C2409" s="142"/>
      <c r="D2409" s="143"/>
      <c r="E2409" s="107"/>
      <c r="F2409" s="46"/>
      <c r="G2409" s="46"/>
      <c r="H2409" s="46"/>
      <c r="I2409" s="46"/>
      <c r="J2409" s="46"/>
      <c r="K2409" s="46"/>
      <c r="L2409" s="139"/>
      <c r="M2409" s="41"/>
      <c r="N2409" s="45"/>
      <c r="O2409" s="47"/>
      <c r="P2409" s="43"/>
      <c r="Q2409" s="71" t="e">
        <f>VLOOKUP(N2409,'error categories'!$A$2:$D$54,4,FALSE)</f>
        <v>#N/A</v>
      </c>
      <c r="R2409" s="72" t="e">
        <f>VLOOKUP(N2409,'error categories'!$A$2:$D$54,3,FALSE)</f>
        <v>#N/A</v>
      </c>
      <c r="S2409" s="374"/>
      <c r="T2409" s="377"/>
      <c r="U2409" s="378">
        <f t="shared" si="333"/>
        <v>0</v>
      </c>
      <c r="V2409" s="390"/>
      <c r="W2409" s="391"/>
      <c r="X2409" s="380"/>
      <c r="Y2409" s="380"/>
      <c r="Z2409" s="390"/>
      <c r="AA2409" s="392"/>
      <c r="AB2409" s="393"/>
      <c r="AC2409" s="394"/>
      <c r="AD2409" s="382">
        <f t="shared" si="340"/>
        <v>0</v>
      </c>
      <c r="AE2409" s="383">
        <f t="shared" si="341"/>
        <v>0</v>
      </c>
      <c r="AF2409" s="379"/>
      <c r="AG2409" s="381"/>
      <c r="AH2409" s="379"/>
      <c r="AI2409" s="381"/>
      <c r="AJ2409" s="384" t="str">
        <f t="shared" si="334"/>
        <v/>
      </c>
      <c r="AK2409" s="385" t="str">
        <f t="shared" si="335"/>
        <v/>
      </c>
      <c r="AL2409" s="388" t="str">
        <f t="shared" si="336"/>
        <v/>
      </c>
      <c r="AM2409" s="389" t="str">
        <f t="shared" si="337"/>
        <v/>
      </c>
      <c r="AN2409" s="388" t="str">
        <f t="shared" si="338"/>
        <v/>
      </c>
      <c r="AO2409" s="389" t="str">
        <f t="shared" si="339"/>
        <v/>
      </c>
      <c r="AP2409" s="423"/>
      <c r="AQ2409" s="423"/>
      <c r="AR2409" s="431" t="e">
        <f>VLOOKUP($B2409,'acc names'!$C$2:$D$12102,2,FALSE)</f>
        <v>#N/A</v>
      </c>
      <c r="AS2409" s="431" t="e">
        <f>VLOOKUP($AQ2409,software!$A$1:$B$14605,2,FALSE)</f>
        <v>#N/A</v>
      </c>
      <c r="AT2409" s="423"/>
      <c r="AV2409" s="423"/>
    </row>
    <row r="2410" spans="1:48" ht="12.75" x14ac:dyDescent="0.2">
      <c r="A2410" s="101"/>
      <c r="B2410" s="42"/>
      <c r="C2410" s="142"/>
      <c r="D2410" s="143"/>
      <c r="E2410" s="107"/>
      <c r="F2410" s="46"/>
      <c r="G2410" s="46"/>
      <c r="H2410" s="46"/>
      <c r="I2410" s="46"/>
      <c r="J2410" s="46"/>
      <c r="K2410" s="46"/>
      <c r="L2410" s="139"/>
      <c r="M2410" s="41"/>
      <c r="N2410" s="45"/>
      <c r="O2410" s="47"/>
      <c r="P2410" s="43"/>
      <c r="Q2410" s="71" t="e">
        <f>VLOOKUP(N2410,'error categories'!$A$2:$D$54,4,FALSE)</f>
        <v>#N/A</v>
      </c>
      <c r="R2410" s="72" t="e">
        <f>VLOOKUP(N2410,'error categories'!$A$2:$D$54,3,FALSE)</f>
        <v>#N/A</v>
      </c>
      <c r="S2410" s="374"/>
      <c r="T2410" s="377"/>
      <c r="U2410" s="378">
        <f t="shared" si="333"/>
        <v>0</v>
      </c>
      <c r="V2410" s="379"/>
      <c r="W2410" s="380"/>
      <c r="X2410" s="380"/>
      <c r="Y2410" s="380"/>
      <c r="Z2410" s="379"/>
      <c r="AA2410" s="381"/>
      <c r="AB2410" s="379"/>
      <c r="AC2410" s="380"/>
      <c r="AD2410" s="382">
        <f t="shared" si="340"/>
        <v>0</v>
      </c>
      <c r="AE2410" s="383">
        <f t="shared" si="341"/>
        <v>0</v>
      </c>
      <c r="AF2410" s="379"/>
      <c r="AG2410" s="381"/>
      <c r="AH2410" s="379"/>
      <c r="AI2410" s="381"/>
      <c r="AJ2410" s="384" t="str">
        <f t="shared" si="334"/>
        <v/>
      </c>
      <c r="AK2410" s="385" t="str">
        <f t="shared" si="335"/>
        <v/>
      </c>
      <c r="AL2410" s="388" t="str">
        <f t="shared" si="336"/>
        <v/>
      </c>
      <c r="AM2410" s="389" t="str">
        <f t="shared" si="337"/>
        <v/>
      </c>
      <c r="AN2410" s="388" t="str">
        <f t="shared" si="338"/>
        <v/>
      </c>
      <c r="AO2410" s="389" t="str">
        <f t="shared" si="339"/>
        <v/>
      </c>
      <c r="AP2410" s="423"/>
      <c r="AQ2410" s="423"/>
      <c r="AR2410" s="431" t="e">
        <f>VLOOKUP($B2410,'acc names'!$C$2:$D$12102,2,FALSE)</f>
        <v>#N/A</v>
      </c>
      <c r="AS2410" s="431" t="e">
        <f>VLOOKUP($AQ2410,software!$A$1:$B$14605,2,FALSE)</f>
        <v>#N/A</v>
      </c>
      <c r="AT2410" s="423"/>
      <c r="AV2410" s="423"/>
    </row>
    <row r="2411" spans="1:48" ht="12.75" x14ac:dyDescent="0.2">
      <c r="A2411" s="101"/>
      <c r="B2411" s="42"/>
      <c r="C2411" s="142"/>
      <c r="D2411" s="143"/>
      <c r="E2411" s="107"/>
      <c r="F2411" s="46"/>
      <c r="G2411" s="46"/>
      <c r="H2411" s="46"/>
      <c r="I2411" s="46"/>
      <c r="J2411" s="46"/>
      <c r="K2411" s="46"/>
      <c r="L2411" s="139"/>
      <c r="M2411" s="41"/>
      <c r="N2411" s="45"/>
      <c r="O2411" s="47"/>
      <c r="P2411" s="43"/>
      <c r="Q2411" s="71" t="e">
        <f>VLOOKUP(N2411,'error categories'!$A$2:$D$54,4,FALSE)</f>
        <v>#N/A</v>
      </c>
      <c r="R2411" s="72" t="e">
        <f>VLOOKUP(N2411,'error categories'!$A$2:$D$54,3,FALSE)</f>
        <v>#N/A</v>
      </c>
      <c r="S2411" s="374"/>
      <c r="T2411" s="377"/>
      <c r="U2411" s="378">
        <f t="shared" si="333"/>
        <v>0</v>
      </c>
      <c r="V2411" s="390"/>
      <c r="W2411" s="391"/>
      <c r="X2411" s="380"/>
      <c r="Y2411" s="380"/>
      <c r="Z2411" s="390"/>
      <c r="AA2411" s="392"/>
      <c r="AB2411" s="393"/>
      <c r="AC2411" s="394"/>
      <c r="AD2411" s="382">
        <f t="shared" si="340"/>
        <v>0</v>
      </c>
      <c r="AE2411" s="383">
        <f t="shared" si="341"/>
        <v>0</v>
      </c>
      <c r="AF2411" s="379"/>
      <c r="AG2411" s="381"/>
      <c r="AH2411" s="379"/>
      <c r="AI2411" s="381"/>
      <c r="AJ2411" s="384" t="str">
        <f t="shared" si="334"/>
        <v/>
      </c>
      <c r="AK2411" s="385" t="str">
        <f t="shared" si="335"/>
        <v/>
      </c>
      <c r="AL2411" s="388" t="str">
        <f t="shared" si="336"/>
        <v/>
      </c>
      <c r="AM2411" s="389" t="str">
        <f t="shared" si="337"/>
        <v/>
      </c>
      <c r="AN2411" s="388" t="str">
        <f t="shared" si="338"/>
        <v/>
      </c>
      <c r="AO2411" s="389" t="str">
        <f t="shared" si="339"/>
        <v/>
      </c>
      <c r="AP2411" s="423"/>
      <c r="AQ2411" s="423"/>
      <c r="AR2411" s="431" t="e">
        <f>VLOOKUP($B2411,'acc names'!$C$2:$D$12102,2,FALSE)</f>
        <v>#N/A</v>
      </c>
      <c r="AS2411" s="431" t="e">
        <f>VLOOKUP($AQ2411,software!$A$1:$B$14605,2,FALSE)</f>
        <v>#N/A</v>
      </c>
      <c r="AT2411" s="423"/>
      <c r="AV2411" s="423"/>
    </row>
    <row r="2412" spans="1:48" ht="12.75" x14ac:dyDescent="0.2">
      <c r="A2412" s="101"/>
      <c r="B2412" s="42"/>
      <c r="C2412" s="142"/>
      <c r="D2412" s="143"/>
      <c r="E2412" s="107"/>
      <c r="F2412" s="46"/>
      <c r="G2412" s="46"/>
      <c r="H2412" s="46"/>
      <c r="I2412" s="46"/>
      <c r="J2412" s="46"/>
      <c r="K2412" s="46"/>
      <c r="L2412" s="139"/>
      <c r="M2412" s="41"/>
      <c r="N2412" s="45"/>
      <c r="O2412" s="47"/>
      <c r="P2412" s="43"/>
      <c r="Q2412" s="71" t="e">
        <f>VLOOKUP(N2412,'error categories'!$A$2:$D$54,4,FALSE)</f>
        <v>#N/A</v>
      </c>
      <c r="R2412" s="72" t="e">
        <f>VLOOKUP(N2412,'error categories'!$A$2:$D$54,3,FALSE)</f>
        <v>#N/A</v>
      </c>
      <c r="S2412" s="374"/>
      <c r="T2412" s="377"/>
      <c r="U2412" s="378">
        <f t="shared" si="333"/>
        <v>0</v>
      </c>
      <c r="V2412" s="379"/>
      <c r="W2412" s="380"/>
      <c r="X2412" s="380"/>
      <c r="Y2412" s="380"/>
      <c r="Z2412" s="379"/>
      <c r="AA2412" s="381"/>
      <c r="AB2412" s="379"/>
      <c r="AC2412" s="380"/>
      <c r="AD2412" s="382">
        <f t="shared" si="340"/>
        <v>0</v>
      </c>
      <c r="AE2412" s="383">
        <f t="shared" si="341"/>
        <v>0</v>
      </c>
      <c r="AF2412" s="379"/>
      <c r="AG2412" s="381"/>
      <c r="AH2412" s="379"/>
      <c r="AI2412" s="381"/>
      <c r="AJ2412" s="384" t="str">
        <f t="shared" si="334"/>
        <v/>
      </c>
      <c r="AK2412" s="385" t="str">
        <f t="shared" si="335"/>
        <v/>
      </c>
      <c r="AL2412" s="388" t="str">
        <f t="shared" si="336"/>
        <v/>
      </c>
      <c r="AM2412" s="389" t="str">
        <f t="shared" si="337"/>
        <v/>
      </c>
      <c r="AN2412" s="388" t="str">
        <f t="shared" si="338"/>
        <v/>
      </c>
      <c r="AO2412" s="389" t="str">
        <f t="shared" si="339"/>
        <v/>
      </c>
      <c r="AP2412" s="423"/>
      <c r="AQ2412" s="423"/>
      <c r="AR2412" s="431" t="e">
        <f>VLOOKUP($B2412,'acc names'!$C$2:$D$12102,2,FALSE)</f>
        <v>#N/A</v>
      </c>
      <c r="AS2412" s="431" t="e">
        <f>VLOOKUP($AQ2412,software!$A$1:$B$14605,2,FALSE)</f>
        <v>#N/A</v>
      </c>
      <c r="AT2412" s="423"/>
      <c r="AV2412" s="423"/>
    </row>
    <row r="2413" spans="1:48" ht="12.75" x14ac:dyDescent="0.2">
      <c r="A2413" s="101"/>
      <c r="B2413" s="42"/>
      <c r="C2413" s="142"/>
      <c r="D2413" s="143"/>
      <c r="E2413" s="107"/>
      <c r="F2413" s="46"/>
      <c r="G2413" s="46"/>
      <c r="H2413" s="46"/>
      <c r="I2413" s="46"/>
      <c r="J2413" s="46"/>
      <c r="K2413" s="46"/>
      <c r="L2413" s="139"/>
      <c r="M2413" s="41"/>
      <c r="N2413" s="45"/>
      <c r="O2413" s="47"/>
      <c r="P2413" s="43"/>
      <c r="Q2413" s="71" t="e">
        <f>VLOOKUP(N2413,'error categories'!$A$2:$D$54,4,FALSE)</f>
        <v>#N/A</v>
      </c>
      <c r="R2413" s="72" t="e">
        <f>VLOOKUP(N2413,'error categories'!$A$2:$D$54,3,FALSE)</f>
        <v>#N/A</v>
      </c>
      <c r="S2413" s="374"/>
      <c r="T2413" s="377"/>
      <c r="U2413" s="378">
        <f t="shared" si="333"/>
        <v>0</v>
      </c>
      <c r="V2413" s="390"/>
      <c r="W2413" s="391"/>
      <c r="X2413" s="380"/>
      <c r="Y2413" s="380"/>
      <c r="Z2413" s="390"/>
      <c r="AA2413" s="392"/>
      <c r="AB2413" s="393"/>
      <c r="AC2413" s="394"/>
      <c r="AD2413" s="382">
        <f t="shared" si="340"/>
        <v>0</v>
      </c>
      <c r="AE2413" s="383">
        <f t="shared" si="341"/>
        <v>0</v>
      </c>
      <c r="AF2413" s="379"/>
      <c r="AG2413" s="381"/>
      <c r="AH2413" s="379"/>
      <c r="AI2413" s="381"/>
      <c r="AJ2413" s="384" t="str">
        <f t="shared" si="334"/>
        <v/>
      </c>
      <c r="AK2413" s="385" t="str">
        <f t="shared" si="335"/>
        <v/>
      </c>
      <c r="AL2413" s="388" t="str">
        <f t="shared" si="336"/>
        <v/>
      </c>
      <c r="AM2413" s="389" t="str">
        <f t="shared" si="337"/>
        <v/>
      </c>
      <c r="AN2413" s="388" t="str">
        <f t="shared" si="338"/>
        <v/>
      </c>
      <c r="AO2413" s="389" t="str">
        <f t="shared" si="339"/>
        <v/>
      </c>
      <c r="AP2413" s="423"/>
      <c r="AQ2413" s="423"/>
      <c r="AR2413" s="431" t="e">
        <f>VLOOKUP($B2413,'acc names'!$C$2:$D$12102,2,FALSE)</f>
        <v>#N/A</v>
      </c>
      <c r="AS2413" s="431" t="e">
        <f>VLOOKUP($AQ2413,software!$A$1:$B$14605,2,FALSE)</f>
        <v>#N/A</v>
      </c>
      <c r="AT2413" s="423"/>
      <c r="AV2413" s="423"/>
    </row>
    <row r="2414" spans="1:48" ht="12.75" x14ac:dyDescent="0.2">
      <c r="A2414" s="101"/>
      <c r="B2414" s="42"/>
      <c r="C2414" s="142"/>
      <c r="D2414" s="143"/>
      <c r="E2414" s="107"/>
      <c r="F2414" s="46"/>
      <c r="G2414" s="46"/>
      <c r="H2414" s="46"/>
      <c r="I2414" s="46"/>
      <c r="J2414" s="46"/>
      <c r="K2414" s="46"/>
      <c r="L2414" s="139"/>
      <c r="M2414" s="41"/>
      <c r="N2414" s="45"/>
      <c r="O2414" s="47"/>
      <c r="P2414" s="43"/>
      <c r="Q2414" s="71" t="e">
        <f>VLOOKUP(N2414,'error categories'!$A$2:$D$54,4,FALSE)</f>
        <v>#N/A</v>
      </c>
      <c r="R2414" s="72" t="e">
        <f>VLOOKUP(N2414,'error categories'!$A$2:$D$54,3,FALSE)</f>
        <v>#N/A</v>
      </c>
      <c r="S2414" s="374"/>
      <c r="T2414" s="377"/>
      <c r="U2414" s="378">
        <f t="shared" si="333"/>
        <v>0</v>
      </c>
      <c r="V2414" s="379"/>
      <c r="W2414" s="380"/>
      <c r="X2414" s="380"/>
      <c r="Y2414" s="380"/>
      <c r="Z2414" s="379"/>
      <c r="AA2414" s="381"/>
      <c r="AB2414" s="379"/>
      <c r="AC2414" s="380"/>
      <c r="AD2414" s="382">
        <f t="shared" si="340"/>
        <v>0</v>
      </c>
      <c r="AE2414" s="383">
        <f t="shared" si="341"/>
        <v>0</v>
      </c>
      <c r="AF2414" s="379"/>
      <c r="AG2414" s="381"/>
      <c r="AH2414" s="379"/>
      <c r="AI2414" s="381"/>
      <c r="AJ2414" s="384" t="str">
        <f t="shared" si="334"/>
        <v/>
      </c>
      <c r="AK2414" s="385" t="str">
        <f t="shared" si="335"/>
        <v/>
      </c>
      <c r="AL2414" s="388" t="str">
        <f t="shared" si="336"/>
        <v/>
      </c>
      <c r="AM2414" s="389" t="str">
        <f t="shared" si="337"/>
        <v/>
      </c>
      <c r="AN2414" s="388" t="str">
        <f t="shared" si="338"/>
        <v/>
      </c>
      <c r="AO2414" s="389" t="str">
        <f t="shared" si="339"/>
        <v/>
      </c>
      <c r="AP2414" s="423"/>
      <c r="AQ2414" s="423"/>
      <c r="AR2414" s="431" t="e">
        <f>VLOOKUP($B2414,'acc names'!$C$2:$D$12102,2,FALSE)</f>
        <v>#N/A</v>
      </c>
      <c r="AS2414" s="431" t="e">
        <f>VLOOKUP($AQ2414,software!$A$1:$B$14605,2,FALSE)</f>
        <v>#N/A</v>
      </c>
      <c r="AT2414" s="423"/>
      <c r="AV2414" s="423"/>
    </row>
    <row r="2415" spans="1:48" ht="12.75" x14ac:dyDescent="0.2">
      <c r="A2415" s="101"/>
      <c r="B2415" s="42"/>
      <c r="C2415" s="142"/>
      <c r="D2415" s="143"/>
      <c r="E2415" s="107"/>
      <c r="F2415" s="46"/>
      <c r="G2415" s="46"/>
      <c r="H2415" s="46"/>
      <c r="I2415" s="46"/>
      <c r="J2415" s="46"/>
      <c r="K2415" s="46"/>
      <c r="L2415" s="139"/>
      <c r="M2415" s="41"/>
      <c r="N2415" s="45"/>
      <c r="O2415" s="47"/>
      <c r="P2415" s="43"/>
      <c r="Q2415" s="71" t="e">
        <f>VLOOKUP(N2415,'error categories'!$A$2:$D$54,4,FALSE)</f>
        <v>#N/A</v>
      </c>
      <c r="R2415" s="72" t="e">
        <f>VLOOKUP(N2415,'error categories'!$A$2:$D$54,3,FALSE)</f>
        <v>#N/A</v>
      </c>
      <c r="S2415" s="374"/>
      <c r="T2415" s="377"/>
      <c r="U2415" s="378">
        <f t="shared" si="333"/>
        <v>0</v>
      </c>
      <c r="V2415" s="390"/>
      <c r="W2415" s="391"/>
      <c r="X2415" s="380"/>
      <c r="Y2415" s="380"/>
      <c r="Z2415" s="390"/>
      <c r="AA2415" s="392"/>
      <c r="AB2415" s="393"/>
      <c r="AC2415" s="394"/>
      <c r="AD2415" s="382">
        <f t="shared" si="340"/>
        <v>0</v>
      </c>
      <c r="AE2415" s="383">
        <f t="shared" si="341"/>
        <v>0</v>
      </c>
      <c r="AF2415" s="379"/>
      <c r="AG2415" s="381"/>
      <c r="AH2415" s="379"/>
      <c r="AI2415" s="381"/>
      <c r="AJ2415" s="384" t="str">
        <f t="shared" si="334"/>
        <v/>
      </c>
      <c r="AK2415" s="385" t="str">
        <f t="shared" si="335"/>
        <v/>
      </c>
      <c r="AL2415" s="388" t="str">
        <f t="shared" si="336"/>
        <v/>
      </c>
      <c r="AM2415" s="389" t="str">
        <f t="shared" si="337"/>
        <v/>
      </c>
      <c r="AN2415" s="388" t="str">
        <f t="shared" si="338"/>
        <v/>
      </c>
      <c r="AO2415" s="389" t="str">
        <f t="shared" si="339"/>
        <v/>
      </c>
      <c r="AP2415" s="423"/>
      <c r="AQ2415" s="423"/>
      <c r="AR2415" s="431" t="e">
        <f>VLOOKUP($B2415,'acc names'!$C$2:$D$12102,2,FALSE)</f>
        <v>#N/A</v>
      </c>
      <c r="AS2415" s="431" t="e">
        <f>VLOOKUP($AQ2415,software!$A$1:$B$14605,2,FALSE)</f>
        <v>#N/A</v>
      </c>
      <c r="AT2415" s="423"/>
      <c r="AV2415" s="423"/>
    </row>
    <row r="2416" spans="1:48" ht="12.75" x14ac:dyDescent="0.2">
      <c r="A2416" s="101"/>
      <c r="B2416" s="42"/>
      <c r="C2416" s="142"/>
      <c r="D2416" s="143"/>
      <c r="E2416" s="107"/>
      <c r="F2416" s="46"/>
      <c r="G2416" s="46"/>
      <c r="H2416" s="46"/>
      <c r="I2416" s="46"/>
      <c r="J2416" s="46"/>
      <c r="K2416" s="46"/>
      <c r="L2416" s="139"/>
      <c r="M2416" s="41"/>
      <c r="N2416" s="45"/>
      <c r="O2416" s="47"/>
      <c r="P2416" s="43"/>
      <c r="Q2416" s="71" t="e">
        <f>VLOOKUP(N2416,'error categories'!$A$2:$D$54,4,FALSE)</f>
        <v>#N/A</v>
      </c>
      <c r="R2416" s="72" t="e">
        <f>VLOOKUP(N2416,'error categories'!$A$2:$D$54,3,FALSE)</f>
        <v>#N/A</v>
      </c>
      <c r="S2416" s="374"/>
      <c r="T2416" s="377"/>
      <c r="U2416" s="378">
        <f t="shared" si="333"/>
        <v>0</v>
      </c>
      <c r="V2416" s="390"/>
      <c r="W2416" s="391"/>
      <c r="X2416" s="380"/>
      <c r="Y2416" s="380"/>
      <c r="Z2416" s="390"/>
      <c r="AA2416" s="392"/>
      <c r="AB2416" s="393"/>
      <c r="AC2416" s="394"/>
      <c r="AD2416" s="382">
        <f t="shared" si="340"/>
        <v>0</v>
      </c>
      <c r="AE2416" s="383">
        <f t="shared" si="341"/>
        <v>0</v>
      </c>
      <c r="AF2416" s="379"/>
      <c r="AG2416" s="381"/>
      <c r="AH2416" s="379"/>
      <c r="AI2416" s="381"/>
      <c r="AJ2416" s="384" t="str">
        <f t="shared" si="334"/>
        <v/>
      </c>
      <c r="AK2416" s="385" t="str">
        <f t="shared" si="335"/>
        <v/>
      </c>
      <c r="AL2416" s="388" t="str">
        <f t="shared" si="336"/>
        <v/>
      </c>
      <c r="AM2416" s="389" t="str">
        <f t="shared" si="337"/>
        <v/>
      </c>
      <c r="AN2416" s="388" t="str">
        <f t="shared" si="338"/>
        <v/>
      </c>
      <c r="AO2416" s="389" t="str">
        <f t="shared" si="339"/>
        <v/>
      </c>
      <c r="AP2416" s="423"/>
      <c r="AQ2416" s="423"/>
      <c r="AR2416" s="431" t="e">
        <f>VLOOKUP($B2416,'acc names'!$C$2:$D$12102,2,FALSE)</f>
        <v>#N/A</v>
      </c>
      <c r="AS2416" s="431" t="e">
        <f>VLOOKUP($AQ2416,software!$A$1:$B$14605,2,FALSE)</f>
        <v>#N/A</v>
      </c>
      <c r="AT2416" s="423"/>
      <c r="AV2416" s="423"/>
    </row>
    <row r="2417" spans="1:48" ht="12.75" x14ac:dyDescent="0.2">
      <c r="A2417" s="101"/>
      <c r="B2417" s="42"/>
      <c r="C2417" s="142"/>
      <c r="D2417" s="143"/>
      <c r="E2417" s="107"/>
      <c r="F2417" s="46"/>
      <c r="G2417" s="46"/>
      <c r="H2417" s="46"/>
      <c r="I2417" s="46"/>
      <c r="J2417" s="46"/>
      <c r="K2417" s="46"/>
      <c r="L2417" s="139"/>
      <c r="M2417" s="41"/>
      <c r="N2417" s="45"/>
      <c r="O2417" s="47"/>
      <c r="P2417" s="43"/>
      <c r="Q2417" s="71" t="e">
        <f>VLOOKUP(N2417,'error categories'!$A$2:$D$54,4,FALSE)</f>
        <v>#N/A</v>
      </c>
      <c r="R2417" s="72" t="e">
        <f>VLOOKUP(N2417,'error categories'!$A$2:$D$54,3,FALSE)</f>
        <v>#N/A</v>
      </c>
      <c r="S2417" s="374"/>
      <c r="T2417" s="377"/>
      <c r="U2417" s="378">
        <f t="shared" si="333"/>
        <v>0</v>
      </c>
      <c r="V2417" s="390"/>
      <c r="W2417" s="391"/>
      <c r="X2417" s="380"/>
      <c r="Y2417" s="380"/>
      <c r="Z2417" s="390"/>
      <c r="AA2417" s="392"/>
      <c r="AB2417" s="393"/>
      <c r="AC2417" s="394"/>
      <c r="AD2417" s="382">
        <f t="shared" si="340"/>
        <v>0</v>
      </c>
      <c r="AE2417" s="383">
        <f t="shared" si="341"/>
        <v>0</v>
      </c>
      <c r="AF2417" s="379"/>
      <c r="AG2417" s="381"/>
      <c r="AH2417" s="379"/>
      <c r="AI2417" s="381"/>
      <c r="AJ2417" s="384" t="str">
        <f t="shared" si="334"/>
        <v/>
      </c>
      <c r="AK2417" s="385" t="str">
        <f t="shared" si="335"/>
        <v/>
      </c>
      <c r="AL2417" s="388" t="str">
        <f t="shared" si="336"/>
        <v/>
      </c>
      <c r="AM2417" s="389" t="str">
        <f t="shared" si="337"/>
        <v/>
      </c>
      <c r="AN2417" s="388" t="str">
        <f t="shared" si="338"/>
        <v/>
      </c>
      <c r="AO2417" s="389" t="str">
        <f t="shared" si="339"/>
        <v/>
      </c>
      <c r="AP2417" s="423"/>
      <c r="AQ2417" s="423"/>
      <c r="AR2417" s="431" t="e">
        <f>VLOOKUP($B2417,'acc names'!$C$2:$D$12102,2,FALSE)</f>
        <v>#N/A</v>
      </c>
      <c r="AS2417" s="431" t="e">
        <f>VLOOKUP($AQ2417,software!$A$1:$B$14605,2,FALSE)</f>
        <v>#N/A</v>
      </c>
      <c r="AT2417" s="423"/>
      <c r="AV2417" s="423"/>
    </row>
    <row r="2418" spans="1:48" ht="12.75" x14ac:dyDescent="0.2">
      <c r="A2418" s="73"/>
      <c r="B2418" s="42"/>
      <c r="C2418" s="142"/>
      <c r="D2418" s="142"/>
      <c r="E2418" s="107"/>
      <c r="F2418" s="46"/>
      <c r="G2418" s="46"/>
      <c r="H2418" s="46"/>
      <c r="I2418" s="46"/>
      <c r="J2418" s="46"/>
      <c r="K2418" s="46"/>
      <c r="L2418" s="139"/>
      <c r="M2418" s="41"/>
      <c r="N2418" s="45"/>
      <c r="O2418" s="47"/>
      <c r="P2418" s="43"/>
      <c r="Q2418" s="71" t="e">
        <f>VLOOKUP(N2418,'error categories'!$A$2:$D$54,4,FALSE)</f>
        <v>#N/A</v>
      </c>
      <c r="R2418" s="72" t="e">
        <f>VLOOKUP(N2418,'error categories'!$A$2:$D$54,3,FALSE)</f>
        <v>#N/A</v>
      </c>
      <c r="S2418" s="374"/>
      <c r="T2418" s="377"/>
      <c r="U2418" s="378">
        <f t="shared" si="333"/>
        <v>0</v>
      </c>
      <c r="V2418" s="379"/>
      <c r="W2418" s="380"/>
      <c r="X2418" s="380"/>
      <c r="Y2418" s="380"/>
      <c r="Z2418" s="379"/>
      <c r="AA2418" s="381"/>
      <c r="AB2418" s="379"/>
      <c r="AC2418" s="380"/>
      <c r="AD2418" s="382">
        <f t="shared" si="340"/>
        <v>0</v>
      </c>
      <c r="AE2418" s="383">
        <f t="shared" si="341"/>
        <v>0</v>
      </c>
      <c r="AF2418" s="379"/>
      <c r="AG2418" s="381"/>
      <c r="AH2418" s="379"/>
      <c r="AI2418" s="381"/>
      <c r="AJ2418" s="384" t="str">
        <f t="shared" si="334"/>
        <v/>
      </c>
      <c r="AK2418" s="385" t="str">
        <f t="shared" si="335"/>
        <v/>
      </c>
      <c r="AL2418" s="388" t="str">
        <f t="shared" si="336"/>
        <v/>
      </c>
      <c r="AM2418" s="389" t="str">
        <f t="shared" si="337"/>
        <v/>
      </c>
      <c r="AN2418" s="388" t="str">
        <f t="shared" si="338"/>
        <v/>
      </c>
      <c r="AO2418" s="389" t="str">
        <f t="shared" si="339"/>
        <v/>
      </c>
      <c r="AP2418" s="423"/>
      <c r="AQ2418" s="423"/>
      <c r="AR2418" s="431" t="e">
        <f>VLOOKUP($B2418,'acc names'!$C$2:$D$12102,2,FALSE)</f>
        <v>#N/A</v>
      </c>
      <c r="AS2418" s="431" t="e">
        <f>VLOOKUP($AQ2418,software!$A$1:$B$14605,2,FALSE)</f>
        <v>#N/A</v>
      </c>
      <c r="AT2418" s="423"/>
      <c r="AV2418" s="423"/>
    </row>
    <row r="2419" spans="1:48" ht="12.75" x14ac:dyDescent="0.2">
      <c r="A2419" s="73"/>
      <c r="B2419" s="42"/>
      <c r="C2419" s="142"/>
      <c r="D2419" s="142"/>
      <c r="E2419" s="107"/>
      <c r="F2419" s="46"/>
      <c r="G2419" s="46"/>
      <c r="H2419" s="46"/>
      <c r="I2419" s="46"/>
      <c r="J2419" s="46"/>
      <c r="K2419" s="46"/>
      <c r="L2419" s="139"/>
      <c r="M2419" s="41"/>
      <c r="N2419" s="45"/>
      <c r="O2419" s="47"/>
      <c r="P2419" s="43"/>
      <c r="Q2419" s="71" t="e">
        <f>VLOOKUP(N2419,'error categories'!$A$2:$D$54,4,FALSE)</f>
        <v>#N/A</v>
      </c>
      <c r="R2419" s="72" t="e">
        <f>VLOOKUP(N2419,'error categories'!$A$2:$D$54,3,FALSE)</f>
        <v>#N/A</v>
      </c>
      <c r="S2419" s="374"/>
      <c r="T2419" s="377"/>
      <c r="U2419" s="378">
        <f t="shared" si="333"/>
        <v>0</v>
      </c>
      <c r="V2419" s="379"/>
      <c r="W2419" s="380"/>
      <c r="X2419" s="380"/>
      <c r="Y2419" s="380"/>
      <c r="Z2419" s="379"/>
      <c r="AA2419" s="381"/>
      <c r="AB2419" s="379"/>
      <c r="AC2419" s="380"/>
      <c r="AD2419" s="382">
        <f t="shared" si="340"/>
        <v>0</v>
      </c>
      <c r="AE2419" s="383">
        <f t="shared" si="341"/>
        <v>0</v>
      </c>
      <c r="AF2419" s="379"/>
      <c r="AG2419" s="381"/>
      <c r="AH2419" s="379"/>
      <c r="AI2419" s="381"/>
      <c r="AJ2419" s="384" t="str">
        <f t="shared" si="334"/>
        <v/>
      </c>
      <c r="AK2419" s="385" t="str">
        <f t="shared" si="335"/>
        <v/>
      </c>
      <c r="AL2419" s="388" t="str">
        <f t="shared" si="336"/>
        <v/>
      </c>
      <c r="AM2419" s="389" t="str">
        <f t="shared" si="337"/>
        <v/>
      </c>
      <c r="AN2419" s="388" t="str">
        <f t="shared" si="338"/>
        <v/>
      </c>
      <c r="AO2419" s="389" t="str">
        <f t="shared" si="339"/>
        <v/>
      </c>
      <c r="AP2419" s="423"/>
      <c r="AQ2419" s="423"/>
      <c r="AR2419" s="431" t="e">
        <f>VLOOKUP($B2419,'acc names'!$C$2:$D$12102,2,FALSE)</f>
        <v>#N/A</v>
      </c>
      <c r="AS2419" s="431" t="e">
        <f>VLOOKUP($AQ2419,software!$A$1:$B$14605,2,FALSE)</f>
        <v>#N/A</v>
      </c>
      <c r="AT2419" s="423"/>
      <c r="AV2419" s="423"/>
    </row>
    <row r="2420" spans="1:48" ht="12.75" x14ac:dyDescent="0.2">
      <c r="A2420" s="73"/>
      <c r="B2420" s="42"/>
      <c r="C2420" s="142"/>
      <c r="D2420" s="142"/>
      <c r="E2420" s="107"/>
      <c r="F2420" s="46"/>
      <c r="G2420" s="46"/>
      <c r="H2420" s="46"/>
      <c r="I2420" s="46"/>
      <c r="J2420" s="46"/>
      <c r="K2420" s="46"/>
      <c r="L2420" s="139"/>
      <c r="M2420" s="41"/>
      <c r="N2420" s="45"/>
      <c r="O2420" s="47"/>
      <c r="P2420" s="43"/>
      <c r="Q2420" s="71" t="e">
        <f>VLOOKUP(N2420,'error categories'!$A$2:$D$54,4,FALSE)</f>
        <v>#N/A</v>
      </c>
      <c r="R2420" s="72" t="e">
        <f>VLOOKUP(N2420,'error categories'!$A$2:$D$54,3,FALSE)</f>
        <v>#N/A</v>
      </c>
      <c r="S2420" s="374"/>
      <c r="T2420" s="377"/>
      <c r="U2420" s="378">
        <f t="shared" si="333"/>
        <v>0</v>
      </c>
      <c r="V2420" s="379"/>
      <c r="W2420" s="380"/>
      <c r="X2420" s="380"/>
      <c r="Y2420" s="380"/>
      <c r="Z2420" s="379"/>
      <c r="AA2420" s="381"/>
      <c r="AB2420" s="379"/>
      <c r="AC2420" s="380"/>
      <c r="AD2420" s="382">
        <f t="shared" si="340"/>
        <v>0</v>
      </c>
      <c r="AE2420" s="383">
        <f t="shared" si="341"/>
        <v>0</v>
      </c>
      <c r="AF2420" s="379"/>
      <c r="AG2420" s="381"/>
      <c r="AH2420" s="379"/>
      <c r="AI2420" s="381"/>
      <c r="AJ2420" s="384" t="str">
        <f t="shared" si="334"/>
        <v/>
      </c>
      <c r="AK2420" s="385" t="str">
        <f t="shared" si="335"/>
        <v/>
      </c>
      <c r="AL2420" s="388" t="str">
        <f t="shared" si="336"/>
        <v/>
      </c>
      <c r="AM2420" s="389" t="str">
        <f t="shared" si="337"/>
        <v/>
      </c>
      <c r="AN2420" s="388" t="str">
        <f t="shared" si="338"/>
        <v/>
      </c>
      <c r="AO2420" s="389" t="str">
        <f t="shared" si="339"/>
        <v/>
      </c>
      <c r="AP2420" s="423"/>
      <c r="AQ2420" s="423"/>
      <c r="AR2420" s="431" t="e">
        <f>VLOOKUP($B2420,'acc names'!$C$2:$D$12102,2,FALSE)</f>
        <v>#N/A</v>
      </c>
      <c r="AS2420" s="431" t="e">
        <f>VLOOKUP($AQ2420,software!$A$1:$B$14605,2,FALSE)</f>
        <v>#N/A</v>
      </c>
      <c r="AT2420" s="423"/>
      <c r="AV2420" s="423"/>
    </row>
    <row r="2421" spans="1:48" ht="12.75" x14ac:dyDescent="0.2">
      <c r="A2421" s="73"/>
      <c r="B2421" s="42"/>
      <c r="C2421" s="142"/>
      <c r="D2421" s="142"/>
      <c r="E2421" s="107"/>
      <c r="F2421" s="46"/>
      <c r="G2421" s="46"/>
      <c r="H2421" s="46"/>
      <c r="I2421" s="46"/>
      <c r="J2421" s="46"/>
      <c r="K2421" s="46"/>
      <c r="L2421" s="139"/>
      <c r="M2421" s="41"/>
      <c r="N2421" s="45"/>
      <c r="O2421" s="47"/>
      <c r="P2421" s="43"/>
      <c r="Q2421" s="71" t="e">
        <f>VLOOKUP(N2421,'error categories'!$A$2:$D$54,4,FALSE)</f>
        <v>#N/A</v>
      </c>
      <c r="R2421" s="72" t="e">
        <f>VLOOKUP(N2421,'error categories'!$A$2:$D$54,3,FALSE)</f>
        <v>#N/A</v>
      </c>
      <c r="S2421" s="374"/>
      <c r="T2421" s="377"/>
      <c r="U2421" s="378">
        <f t="shared" si="333"/>
        <v>0</v>
      </c>
      <c r="V2421" s="379"/>
      <c r="W2421" s="380"/>
      <c r="X2421" s="380"/>
      <c r="Y2421" s="380"/>
      <c r="Z2421" s="379"/>
      <c r="AA2421" s="381"/>
      <c r="AB2421" s="379"/>
      <c r="AC2421" s="380"/>
      <c r="AD2421" s="382">
        <f t="shared" si="340"/>
        <v>0</v>
      </c>
      <c r="AE2421" s="383">
        <f t="shared" si="341"/>
        <v>0</v>
      </c>
      <c r="AF2421" s="379"/>
      <c r="AG2421" s="381"/>
      <c r="AH2421" s="379"/>
      <c r="AI2421" s="381"/>
      <c r="AJ2421" s="384" t="str">
        <f t="shared" si="334"/>
        <v/>
      </c>
      <c r="AK2421" s="385" t="str">
        <f t="shared" si="335"/>
        <v/>
      </c>
      <c r="AL2421" s="388" t="str">
        <f t="shared" si="336"/>
        <v/>
      </c>
      <c r="AM2421" s="389" t="str">
        <f t="shared" si="337"/>
        <v/>
      </c>
      <c r="AN2421" s="388" t="str">
        <f t="shared" si="338"/>
        <v/>
      </c>
      <c r="AO2421" s="389" t="str">
        <f t="shared" si="339"/>
        <v/>
      </c>
      <c r="AP2421" s="423"/>
      <c r="AQ2421" s="423"/>
      <c r="AR2421" s="431" t="e">
        <f>VLOOKUP($B2421,'acc names'!$C$2:$D$12102,2,FALSE)</f>
        <v>#N/A</v>
      </c>
      <c r="AS2421" s="431" t="e">
        <f>VLOOKUP($AQ2421,software!$A$1:$B$14605,2,FALSE)</f>
        <v>#N/A</v>
      </c>
      <c r="AT2421" s="423"/>
      <c r="AV2421" s="423"/>
    </row>
    <row r="2422" spans="1:48" ht="12.75" x14ac:dyDescent="0.2">
      <c r="A2422" s="73"/>
      <c r="B2422" s="42"/>
      <c r="C2422" s="142"/>
      <c r="D2422" s="142"/>
      <c r="E2422" s="107"/>
      <c r="F2422" s="46"/>
      <c r="G2422" s="46"/>
      <c r="H2422" s="46"/>
      <c r="I2422" s="46"/>
      <c r="J2422" s="46"/>
      <c r="K2422" s="46"/>
      <c r="L2422" s="139"/>
      <c r="M2422" s="41"/>
      <c r="N2422" s="45"/>
      <c r="O2422" s="47"/>
      <c r="P2422" s="43"/>
      <c r="Q2422" s="71" t="e">
        <f>VLOOKUP(N2422,'error categories'!$A$2:$D$54,4,FALSE)</f>
        <v>#N/A</v>
      </c>
      <c r="R2422" s="72" t="e">
        <f>VLOOKUP(N2422,'error categories'!$A$2:$D$54,3,FALSE)</f>
        <v>#N/A</v>
      </c>
      <c r="S2422" s="374"/>
      <c r="T2422" s="377"/>
      <c r="U2422" s="378">
        <f t="shared" si="333"/>
        <v>0</v>
      </c>
      <c r="V2422" s="379"/>
      <c r="W2422" s="380"/>
      <c r="X2422" s="380"/>
      <c r="Y2422" s="380"/>
      <c r="Z2422" s="379"/>
      <c r="AA2422" s="381"/>
      <c r="AB2422" s="379"/>
      <c r="AC2422" s="380"/>
      <c r="AD2422" s="382">
        <f t="shared" si="340"/>
        <v>0</v>
      </c>
      <c r="AE2422" s="383">
        <f t="shared" si="341"/>
        <v>0</v>
      </c>
      <c r="AF2422" s="379"/>
      <c r="AG2422" s="381"/>
      <c r="AH2422" s="379"/>
      <c r="AI2422" s="381"/>
      <c r="AJ2422" s="384" t="str">
        <f t="shared" si="334"/>
        <v/>
      </c>
      <c r="AK2422" s="385" t="str">
        <f t="shared" si="335"/>
        <v/>
      </c>
      <c r="AL2422" s="388" t="str">
        <f t="shared" si="336"/>
        <v/>
      </c>
      <c r="AM2422" s="389" t="str">
        <f t="shared" si="337"/>
        <v/>
      </c>
      <c r="AN2422" s="388" t="str">
        <f t="shared" si="338"/>
        <v/>
      </c>
      <c r="AO2422" s="389" t="str">
        <f t="shared" si="339"/>
        <v/>
      </c>
      <c r="AP2422" s="423"/>
      <c r="AQ2422" s="423"/>
      <c r="AR2422" s="431" t="e">
        <f>VLOOKUP($B2422,'acc names'!$C$2:$D$12102,2,FALSE)</f>
        <v>#N/A</v>
      </c>
      <c r="AS2422" s="431" t="e">
        <f>VLOOKUP($AQ2422,software!$A$1:$B$14605,2,FALSE)</f>
        <v>#N/A</v>
      </c>
      <c r="AT2422" s="423"/>
      <c r="AV2422" s="423"/>
    </row>
    <row r="2423" spans="1:48" ht="12.75" x14ac:dyDescent="0.2">
      <c r="A2423" s="73"/>
      <c r="B2423" s="42"/>
      <c r="C2423" s="142"/>
      <c r="D2423" s="142"/>
      <c r="E2423" s="107"/>
      <c r="F2423" s="46"/>
      <c r="G2423" s="46"/>
      <c r="H2423" s="46"/>
      <c r="I2423" s="46"/>
      <c r="J2423" s="46"/>
      <c r="K2423" s="46"/>
      <c r="L2423" s="139"/>
      <c r="M2423" s="41"/>
      <c r="N2423" s="45"/>
      <c r="O2423" s="47"/>
      <c r="P2423" s="43"/>
      <c r="Q2423" s="71" t="e">
        <f>VLOOKUP(N2423,'error categories'!$A$2:$D$54,4,FALSE)</f>
        <v>#N/A</v>
      </c>
      <c r="R2423" s="72" t="e">
        <f>VLOOKUP(N2423,'error categories'!$A$2:$D$54,3,FALSE)</f>
        <v>#N/A</v>
      </c>
      <c r="S2423" s="374"/>
      <c r="T2423" s="377"/>
      <c r="U2423" s="378">
        <f t="shared" si="333"/>
        <v>0</v>
      </c>
      <c r="V2423" s="379"/>
      <c r="W2423" s="380"/>
      <c r="X2423" s="380"/>
      <c r="Y2423" s="380"/>
      <c r="Z2423" s="379"/>
      <c r="AA2423" s="381"/>
      <c r="AB2423" s="379"/>
      <c r="AC2423" s="380"/>
      <c r="AD2423" s="382">
        <f t="shared" si="340"/>
        <v>0</v>
      </c>
      <c r="AE2423" s="383">
        <f t="shared" si="341"/>
        <v>0</v>
      </c>
      <c r="AF2423" s="379"/>
      <c r="AG2423" s="381"/>
      <c r="AH2423" s="379"/>
      <c r="AI2423" s="381"/>
      <c r="AJ2423" s="384" t="str">
        <f t="shared" si="334"/>
        <v/>
      </c>
      <c r="AK2423" s="385" t="str">
        <f t="shared" si="335"/>
        <v/>
      </c>
      <c r="AL2423" s="388" t="str">
        <f t="shared" si="336"/>
        <v/>
      </c>
      <c r="AM2423" s="389" t="str">
        <f t="shared" si="337"/>
        <v/>
      </c>
      <c r="AN2423" s="388" t="str">
        <f t="shared" si="338"/>
        <v/>
      </c>
      <c r="AO2423" s="389" t="str">
        <f t="shared" si="339"/>
        <v/>
      </c>
      <c r="AP2423" s="423"/>
      <c r="AQ2423" s="423"/>
      <c r="AR2423" s="431" t="e">
        <f>VLOOKUP($B2423,'acc names'!$C$2:$D$12102,2,FALSE)</f>
        <v>#N/A</v>
      </c>
      <c r="AS2423" s="431" t="e">
        <f>VLOOKUP($AQ2423,software!$A$1:$B$14605,2,FALSE)</f>
        <v>#N/A</v>
      </c>
      <c r="AT2423" s="423"/>
      <c r="AV2423" s="423"/>
    </row>
    <row r="2424" spans="1:48" ht="12.75" x14ac:dyDescent="0.2">
      <c r="A2424" s="73"/>
      <c r="B2424" s="42"/>
      <c r="C2424" s="142"/>
      <c r="D2424" s="142"/>
      <c r="E2424" s="107"/>
      <c r="F2424" s="46"/>
      <c r="G2424" s="46"/>
      <c r="H2424" s="46"/>
      <c r="I2424" s="46"/>
      <c r="J2424" s="46"/>
      <c r="K2424" s="46"/>
      <c r="L2424" s="139"/>
      <c r="M2424" s="41"/>
      <c r="N2424" s="45"/>
      <c r="O2424" s="47"/>
      <c r="P2424" s="43"/>
      <c r="Q2424" s="71" t="e">
        <f>VLOOKUP(N2424,'error categories'!$A$2:$D$54,4,FALSE)</f>
        <v>#N/A</v>
      </c>
      <c r="R2424" s="72" t="e">
        <f>VLOOKUP(N2424,'error categories'!$A$2:$D$54,3,FALSE)</f>
        <v>#N/A</v>
      </c>
      <c r="S2424" s="374"/>
      <c r="T2424" s="377"/>
      <c r="U2424" s="378">
        <f t="shared" si="333"/>
        <v>0</v>
      </c>
      <c r="V2424" s="379"/>
      <c r="W2424" s="380"/>
      <c r="X2424" s="380"/>
      <c r="Y2424" s="380"/>
      <c r="Z2424" s="379"/>
      <c r="AA2424" s="381"/>
      <c r="AB2424" s="379"/>
      <c r="AC2424" s="380"/>
      <c r="AD2424" s="382">
        <f t="shared" si="340"/>
        <v>0</v>
      </c>
      <c r="AE2424" s="383">
        <f t="shared" si="341"/>
        <v>0</v>
      </c>
      <c r="AF2424" s="379"/>
      <c r="AG2424" s="381"/>
      <c r="AH2424" s="379"/>
      <c r="AI2424" s="381"/>
      <c r="AJ2424" s="384" t="str">
        <f t="shared" si="334"/>
        <v/>
      </c>
      <c r="AK2424" s="385" t="str">
        <f t="shared" si="335"/>
        <v/>
      </c>
      <c r="AL2424" s="388" t="str">
        <f t="shared" si="336"/>
        <v/>
      </c>
      <c r="AM2424" s="389" t="str">
        <f t="shared" si="337"/>
        <v/>
      </c>
      <c r="AN2424" s="388" t="str">
        <f t="shared" si="338"/>
        <v/>
      </c>
      <c r="AO2424" s="389" t="str">
        <f t="shared" si="339"/>
        <v/>
      </c>
      <c r="AP2424" s="423"/>
      <c r="AQ2424" s="423"/>
      <c r="AR2424" s="431" t="e">
        <f>VLOOKUP($B2424,'acc names'!$C$2:$D$12102,2,FALSE)</f>
        <v>#N/A</v>
      </c>
      <c r="AS2424" s="431" t="e">
        <f>VLOOKUP($AQ2424,software!$A$1:$B$14605,2,FALSE)</f>
        <v>#N/A</v>
      </c>
      <c r="AT2424" s="423"/>
      <c r="AV2424" s="423"/>
    </row>
    <row r="2425" spans="1:48" ht="12.75" x14ac:dyDescent="0.2">
      <c r="A2425" s="73"/>
      <c r="B2425" s="42"/>
      <c r="C2425" s="142"/>
      <c r="D2425" s="142"/>
      <c r="E2425" s="107"/>
      <c r="F2425" s="46"/>
      <c r="G2425" s="46"/>
      <c r="H2425" s="46"/>
      <c r="I2425" s="46"/>
      <c r="J2425" s="46"/>
      <c r="K2425" s="46"/>
      <c r="L2425" s="139"/>
      <c r="M2425" s="41"/>
      <c r="N2425" s="45"/>
      <c r="O2425" s="47"/>
      <c r="P2425" s="43"/>
      <c r="Q2425" s="71" t="e">
        <f>VLOOKUP(N2425,'error categories'!$A$2:$D$54,4,FALSE)</f>
        <v>#N/A</v>
      </c>
      <c r="R2425" s="72" t="e">
        <f>VLOOKUP(N2425,'error categories'!$A$2:$D$54,3,FALSE)</f>
        <v>#N/A</v>
      </c>
      <c r="S2425" s="374"/>
      <c r="T2425" s="377"/>
      <c r="U2425" s="378">
        <f t="shared" si="333"/>
        <v>0</v>
      </c>
      <c r="V2425" s="379"/>
      <c r="W2425" s="380"/>
      <c r="X2425" s="380"/>
      <c r="Y2425" s="380"/>
      <c r="Z2425" s="379"/>
      <c r="AA2425" s="381"/>
      <c r="AB2425" s="379"/>
      <c r="AC2425" s="380"/>
      <c r="AD2425" s="382">
        <f t="shared" si="340"/>
        <v>0</v>
      </c>
      <c r="AE2425" s="383">
        <f t="shared" si="341"/>
        <v>0</v>
      </c>
      <c r="AF2425" s="379"/>
      <c r="AG2425" s="381"/>
      <c r="AH2425" s="379"/>
      <c r="AI2425" s="381"/>
      <c r="AJ2425" s="384" t="str">
        <f t="shared" si="334"/>
        <v/>
      </c>
      <c r="AK2425" s="385" t="str">
        <f t="shared" si="335"/>
        <v/>
      </c>
      <c r="AL2425" s="388" t="str">
        <f t="shared" si="336"/>
        <v/>
      </c>
      <c r="AM2425" s="389" t="str">
        <f t="shared" si="337"/>
        <v/>
      </c>
      <c r="AN2425" s="388" t="str">
        <f t="shared" si="338"/>
        <v/>
      </c>
      <c r="AO2425" s="389" t="str">
        <f t="shared" si="339"/>
        <v/>
      </c>
      <c r="AP2425" s="423"/>
      <c r="AQ2425" s="423"/>
      <c r="AR2425" s="431" t="e">
        <f>VLOOKUP($B2425,'acc names'!$C$2:$D$12102,2,FALSE)</f>
        <v>#N/A</v>
      </c>
      <c r="AS2425" s="431" t="e">
        <f>VLOOKUP($AQ2425,software!$A$1:$B$14605,2,FALSE)</f>
        <v>#N/A</v>
      </c>
      <c r="AT2425" s="423"/>
      <c r="AV2425" s="423"/>
    </row>
    <row r="2426" spans="1:48" ht="12.75" x14ac:dyDescent="0.2">
      <c r="A2426" s="73"/>
      <c r="B2426" s="42"/>
      <c r="C2426" s="142"/>
      <c r="D2426" s="142"/>
      <c r="E2426" s="107"/>
      <c r="F2426" s="46"/>
      <c r="G2426" s="46"/>
      <c r="H2426" s="46"/>
      <c r="I2426" s="46"/>
      <c r="J2426" s="46"/>
      <c r="K2426" s="46"/>
      <c r="L2426" s="139"/>
      <c r="M2426" s="41"/>
      <c r="N2426" s="45"/>
      <c r="O2426" s="47"/>
      <c r="P2426" s="43"/>
      <c r="Q2426" s="71" t="e">
        <f>VLOOKUP(N2426,'error categories'!$A$2:$D$54,4,FALSE)</f>
        <v>#N/A</v>
      </c>
      <c r="R2426" s="72" t="e">
        <f>VLOOKUP(N2426,'error categories'!$A$2:$D$54,3,FALSE)</f>
        <v>#N/A</v>
      </c>
      <c r="S2426" s="374"/>
      <c r="T2426" s="377"/>
      <c r="U2426" s="378">
        <f t="shared" si="333"/>
        <v>0</v>
      </c>
      <c r="V2426" s="379"/>
      <c r="W2426" s="380"/>
      <c r="X2426" s="380"/>
      <c r="Y2426" s="380"/>
      <c r="Z2426" s="379"/>
      <c r="AA2426" s="381"/>
      <c r="AB2426" s="379"/>
      <c r="AC2426" s="380"/>
      <c r="AD2426" s="382">
        <f t="shared" si="340"/>
        <v>0</v>
      </c>
      <c r="AE2426" s="383">
        <f t="shared" si="341"/>
        <v>0</v>
      </c>
      <c r="AF2426" s="379"/>
      <c r="AG2426" s="381"/>
      <c r="AH2426" s="379"/>
      <c r="AI2426" s="381"/>
      <c r="AJ2426" s="384" t="str">
        <f t="shared" si="334"/>
        <v/>
      </c>
      <c r="AK2426" s="385" t="str">
        <f t="shared" si="335"/>
        <v/>
      </c>
      <c r="AL2426" s="388" t="str">
        <f t="shared" si="336"/>
        <v/>
      </c>
      <c r="AM2426" s="389" t="str">
        <f t="shared" si="337"/>
        <v/>
      </c>
      <c r="AN2426" s="388" t="str">
        <f t="shared" si="338"/>
        <v/>
      </c>
      <c r="AO2426" s="389" t="str">
        <f t="shared" si="339"/>
        <v/>
      </c>
      <c r="AP2426" s="423"/>
      <c r="AQ2426" s="423"/>
      <c r="AR2426" s="431" t="e">
        <f>VLOOKUP($B2426,'acc names'!$C$2:$D$12102,2,FALSE)</f>
        <v>#N/A</v>
      </c>
      <c r="AS2426" s="431" t="e">
        <f>VLOOKUP($AQ2426,software!$A$1:$B$14605,2,FALSE)</f>
        <v>#N/A</v>
      </c>
      <c r="AT2426" s="423"/>
      <c r="AV2426" s="423"/>
    </row>
    <row r="2427" spans="1:48" ht="12.75" x14ac:dyDescent="0.2">
      <c r="A2427" s="73"/>
      <c r="B2427" s="42"/>
      <c r="C2427" s="142"/>
      <c r="D2427" s="142"/>
      <c r="E2427" s="107"/>
      <c r="F2427" s="46"/>
      <c r="G2427" s="46"/>
      <c r="H2427" s="46"/>
      <c r="I2427" s="46"/>
      <c r="J2427" s="46"/>
      <c r="K2427" s="46"/>
      <c r="L2427" s="139"/>
      <c r="M2427" s="41"/>
      <c r="N2427" s="45"/>
      <c r="O2427" s="47"/>
      <c r="P2427" s="43"/>
      <c r="Q2427" s="71" t="e">
        <f>VLOOKUP(N2427,'error categories'!$A$2:$D$54,4,FALSE)</f>
        <v>#N/A</v>
      </c>
      <c r="R2427" s="72" t="e">
        <f>VLOOKUP(N2427,'error categories'!$A$2:$D$54,3,FALSE)</f>
        <v>#N/A</v>
      </c>
      <c r="S2427" s="374"/>
      <c r="T2427" s="377"/>
      <c r="U2427" s="378">
        <f t="shared" si="333"/>
        <v>0</v>
      </c>
      <c r="V2427" s="379"/>
      <c r="W2427" s="380"/>
      <c r="X2427" s="380"/>
      <c r="Y2427" s="380"/>
      <c r="Z2427" s="379"/>
      <c r="AA2427" s="381"/>
      <c r="AB2427" s="379"/>
      <c r="AC2427" s="380"/>
      <c r="AD2427" s="382">
        <f t="shared" si="340"/>
        <v>0</v>
      </c>
      <c r="AE2427" s="383">
        <f t="shared" si="341"/>
        <v>0</v>
      </c>
      <c r="AF2427" s="379"/>
      <c r="AG2427" s="381"/>
      <c r="AH2427" s="379"/>
      <c r="AI2427" s="381"/>
      <c r="AJ2427" s="384" t="str">
        <f t="shared" si="334"/>
        <v/>
      </c>
      <c r="AK2427" s="385" t="str">
        <f t="shared" si="335"/>
        <v/>
      </c>
      <c r="AL2427" s="388" t="str">
        <f t="shared" si="336"/>
        <v/>
      </c>
      <c r="AM2427" s="389" t="str">
        <f t="shared" si="337"/>
        <v/>
      </c>
      <c r="AN2427" s="388" t="str">
        <f t="shared" si="338"/>
        <v/>
      </c>
      <c r="AO2427" s="389" t="str">
        <f t="shared" si="339"/>
        <v/>
      </c>
      <c r="AP2427" s="423"/>
      <c r="AQ2427" s="423"/>
      <c r="AR2427" s="431" t="e">
        <f>VLOOKUP($B2427,'acc names'!$C$2:$D$12102,2,FALSE)</f>
        <v>#N/A</v>
      </c>
      <c r="AS2427" s="431" t="e">
        <f>VLOOKUP($AQ2427,software!$A$1:$B$14605,2,FALSE)</f>
        <v>#N/A</v>
      </c>
      <c r="AT2427" s="423"/>
      <c r="AV2427" s="423"/>
    </row>
    <row r="2428" spans="1:48" ht="12.75" x14ac:dyDescent="0.2">
      <c r="A2428" s="73"/>
      <c r="B2428" s="42"/>
      <c r="C2428" s="142"/>
      <c r="D2428" s="142"/>
      <c r="E2428" s="107"/>
      <c r="F2428" s="46"/>
      <c r="G2428" s="46"/>
      <c r="H2428" s="46"/>
      <c r="I2428" s="46"/>
      <c r="J2428" s="46"/>
      <c r="K2428" s="46"/>
      <c r="L2428" s="139"/>
      <c r="M2428" s="41"/>
      <c r="N2428" s="45"/>
      <c r="O2428" s="47"/>
      <c r="P2428" s="43"/>
      <c r="Q2428" s="71" t="e">
        <f>VLOOKUP(N2428,'error categories'!$A$2:$D$54,4,FALSE)</f>
        <v>#N/A</v>
      </c>
      <c r="R2428" s="72" t="e">
        <f>VLOOKUP(N2428,'error categories'!$A$2:$D$54,3,FALSE)</f>
        <v>#N/A</v>
      </c>
      <c r="S2428" s="374"/>
      <c r="T2428" s="377"/>
      <c r="U2428" s="378">
        <f t="shared" si="333"/>
        <v>0</v>
      </c>
      <c r="V2428" s="379"/>
      <c r="W2428" s="380"/>
      <c r="X2428" s="380"/>
      <c r="Y2428" s="380"/>
      <c r="Z2428" s="379"/>
      <c r="AA2428" s="381"/>
      <c r="AB2428" s="379"/>
      <c r="AC2428" s="380"/>
      <c r="AD2428" s="382">
        <f t="shared" si="340"/>
        <v>0</v>
      </c>
      <c r="AE2428" s="383">
        <f t="shared" si="341"/>
        <v>0</v>
      </c>
      <c r="AF2428" s="379"/>
      <c r="AG2428" s="381"/>
      <c r="AH2428" s="379"/>
      <c r="AI2428" s="381"/>
      <c r="AJ2428" s="384" t="str">
        <f t="shared" si="334"/>
        <v/>
      </c>
      <c r="AK2428" s="385" t="str">
        <f t="shared" si="335"/>
        <v/>
      </c>
      <c r="AL2428" s="388" t="str">
        <f t="shared" si="336"/>
        <v/>
      </c>
      <c r="AM2428" s="389" t="str">
        <f t="shared" si="337"/>
        <v/>
      </c>
      <c r="AN2428" s="388" t="str">
        <f t="shared" si="338"/>
        <v/>
      </c>
      <c r="AO2428" s="389" t="str">
        <f t="shared" si="339"/>
        <v/>
      </c>
      <c r="AP2428" s="423"/>
      <c r="AQ2428" s="423"/>
      <c r="AR2428" s="431" t="e">
        <f>VLOOKUP($B2428,'acc names'!$C$2:$D$12102,2,FALSE)</f>
        <v>#N/A</v>
      </c>
      <c r="AS2428" s="431" t="e">
        <f>VLOOKUP($AQ2428,software!$A$1:$B$14605,2,FALSE)</f>
        <v>#N/A</v>
      </c>
      <c r="AT2428" s="423"/>
      <c r="AV2428" s="423"/>
    </row>
    <row r="2429" spans="1:48" ht="12.75" x14ac:dyDescent="0.2">
      <c r="A2429" s="73"/>
      <c r="B2429" s="42"/>
      <c r="C2429" s="142"/>
      <c r="D2429" s="142"/>
      <c r="E2429" s="107"/>
      <c r="F2429" s="46"/>
      <c r="G2429" s="46"/>
      <c r="H2429" s="46"/>
      <c r="I2429" s="46"/>
      <c r="J2429" s="46"/>
      <c r="K2429" s="46"/>
      <c r="L2429" s="139"/>
      <c r="M2429" s="41"/>
      <c r="N2429" s="45"/>
      <c r="O2429" s="47"/>
      <c r="P2429" s="43"/>
      <c r="Q2429" s="71" t="e">
        <f>VLOOKUP(N2429,'error categories'!$A$2:$D$54,4,FALSE)</f>
        <v>#N/A</v>
      </c>
      <c r="R2429" s="72" t="e">
        <f>VLOOKUP(N2429,'error categories'!$A$2:$D$54,3,FALSE)</f>
        <v>#N/A</v>
      </c>
      <c r="S2429" s="374"/>
      <c r="T2429" s="377"/>
      <c r="U2429" s="378">
        <f t="shared" si="333"/>
        <v>0</v>
      </c>
      <c r="V2429" s="379"/>
      <c r="W2429" s="380"/>
      <c r="X2429" s="380"/>
      <c r="Y2429" s="380"/>
      <c r="Z2429" s="379"/>
      <c r="AA2429" s="381"/>
      <c r="AB2429" s="379"/>
      <c r="AC2429" s="380"/>
      <c r="AD2429" s="382">
        <f t="shared" si="340"/>
        <v>0</v>
      </c>
      <c r="AE2429" s="383">
        <f t="shared" si="341"/>
        <v>0</v>
      </c>
      <c r="AF2429" s="379"/>
      <c r="AG2429" s="381"/>
      <c r="AH2429" s="379"/>
      <c r="AI2429" s="381"/>
      <c r="AJ2429" s="384" t="str">
        <f t="shared" si="334"/>
        <v/>
      </c>
      <c r="AK2429" s="385" t="str">
        <f t="shared" si="335"/>
        <v/>
      </c>
      <c r="AL2429" s="388" t="str">
        <f t="shared" si="336"/>
        <v/>
      </c>
      <c r="AM2429" s="389" t="str">
        <f t="shared" si="337"/>
        <v/>
      </c>
      <c r="AN2429" s="388" t="str">
        <f t="shared" si="338"/>
        <v/>
      </c>
      <c r="AO2429" s="389" t="str">
        <f t="shared" si="339"/>
        <v/>
      </c>
      <c r="AP2429" s="423"/>
      <c r="AQ2429" s="423"/>
      <c r="AR2429" s="431" t="e">
        <f>VLOOKUP($B2429,'acc names'!$C$2:$D$12102,2,FALSE)</f>
        <v>#N/A</v>
      </c>
      <c r="AS2429" s="431" t="e">
        <f>VLOOKUP($AQ2429,software!$A$1:$B$14605,2,FALSE)</f>
        <v>#N/A</v>
      </c>
      <c r="AT2429" s="423"/>
      <c r="AV2429" s="423"/>
    </row>
    <row r="2430" spans="1:48" ht="12.75" x14ac:dyDescent="0.2">
      <c r="A2430" s="73"/>
      <c r="B2430" s="42"/>
      <c r="C2430" s="142"/>
      <c r="D2430" s="142"/>
      <c r="E2430" s="107"/>
      <c r="F2430" s="46"/>
      <c r="G2430" s="46"/>
      <c r="H2430" s="46"/>
      <c r="I2430" s="46"/>
      <c r="J2430" s="46"/>
      <c r="K2430" s="46"/>
      <c r="L2430" s="139"/>
      <c r="M2430" s="41"/>
      <c r="N2430" s="45"/>
      <c r="O2430" s="47"/>
      <c r="P2430" s="43"/>
      <c r="Q2430" s="71" t="e">
        <f>VLOOKUP(N2430,'error categories'!$A$2:$D$54,4,FALSE)</f>
        <v>#N/A</v>
      </c>
      <c r="R2430" s="72" t="e">
        <f>VLOOKUP(N2430,'error categories'!$A$2:$D$54,3,FALSE)</f>
        <v>#N/A</v>
      </c>
      <c r="S2430" s="374"/>
      <c r="T2430" s="377"/>
      <c r="U2430" s="378">
        <f t="shared" si="333"/>
        <v>0</v>
      </c>
      <c r="V2430" s="379"/>
      <c r="W2430" s="380"/>
      <c r="X2430" s="380"/>
      <c r="Y2430" s="380"/>
      <c r="Z2430" s="379"/>
      <c r="AA2430" s="381"/>
      <c r="AB2430" s="379"/>
      <c r="AC2430" s="380"/>
      <c r="AD2430" s="382">
        <f t="shared" si="340"/>
        <v>0</v>
      </c>
      <c r="AE2430" s="383">
        <f t="shared" si="341"/>
        <v>0</v>
      </c>
      <c r="AF2430" s="379"/>
      <c r="AG2430" s="381"/>
      <c r="AH2430" s="379"/>
      <c r="AI2430" s="381"/>
      <c r="AJ2430" s="384" t="str">
        <f t="shared" si="334"/>
        <v/>
      </c>
      <c r="AK2430" s="385" t="str">
        <f t="shared" si="335"/>
        <v/>
      </c>
      <c r="AL2430" s="388" t="str">
        <f t="shared" si="336"/>
        <v/>
      </c>
      <c r="AM2430" s="389" t="str">
        <f t="shared" si="337"/>
        <v/>
      </c>
      <c r="AN2430" s="388" t="str">
        <f t="shared" si="338"/>
        <v/>
      </c>
      <c r="AO2430" s="389" t="str">
        <f t="shared" si="339"/>
        <v/>
      </c>
      <c r="AP2430" s="423"/>
      <c r="AQ2430" s="423"/>
      <c r="AR2430" s="431" t="e">
        <f>VLOOKUP($B2430,'acc names'!$C$2:$D$12102,2,FALSE)</f>
        <v>#N/A</v>
      </c>
      <c r="AS2430" s="431" t="e">
        <f>VLOOKUP($AQ2430,software!$A$1:$B$14605,2,FALSE)</f>
        <v>#N/A</v>
      </c>
      <c r="AT2430" s="423"/>
      <c r="AV2430" s="423"/>
    </row>
    <row r="2431" spans="1:48" ht="12.75" x14ac:dyDescent="0.2">
      <c r="A2431" s="73"/>
      <c r="B2431" s="42"/>
      <c r="C2431" s="142"/>
      <c r="D2431" s="142"/>
      <c r="E2431" s="107"/>
      <c r="F2431" s="46"/>
      <c r="G2431" s="46"/>
      <c r="H2431" s="46"/>
      <c r="I2431" s="46"/>
      <c r="J2431" s="46"/>
      <c r="K2431" s="46"/>
      <c r="L2431" s="139"/>
      <c r="M2431" s="41"/>
      <c r="N2431" s="45"/>
      <c r="O2431" s="47"/>
      <c r="P2431" s="43"/>
      <c r="Q2431" s="71" t="e">
        <f>VLOOKUP(N2431,'error categories'!$A$2:$D$54,4,FALSE)</f>
        <v>#N/A</v>
      </c>
      <c r="R2431" s="72" t="e">
        <f>VLOOKUP(N2431,'error categories'!$A$2:$D$54,3,FALSE)</f>
        <v>#N/A</v>
      </c>
      <c r="S2431" s="374"/>
      <c r="T2431" s="377"/>
      <c r="U2431" s="378">
        <f t="shared" si="333"/>
        <v>0</v>
      </c>
      <c r="V2431" s="379"/>
      <c r="W2431" s="380"/>
      <c r="X2431" s="380"/>
      <c r="Y2431" s="380"/>
      <c r="Z2431" s="379"/>
      <c r="AA2431" s="381"/>
      <c r="AB2431" s="379"/>
      <c r="AC2431" s="380"/>
      <c r="AD2431" s="382">
        <f t="shared" si="340"/>
        <v>0</v>
      </c>
      <c r="AE2431" s="383">
        <f t="shared" si="341"/>
        <v>0</v>
      </c>
      <c r="AF2431" s="379"/>
      <c r="AG2431" s="381"/>
      <c r="AH2431" s="379"/>
      <c r="AI2431" s="381"/>
      <c r="AJ2431" s="384" t="str">
        <f t="shared" si="334"/>
        <v/>
      </c>
      <c r="AK2431" s="385" t="str">
        <f t="shared" si="335"/>
        <v/>
      </c>
      <c r="AL2431" s="388" t="str">
        <f t="shared" si="336"/>
        <v/>
      </c>
      <c r="AM2431" s="389" t="str">
        <f t="shared" si="337"/>
        <v/>
      </c>
      <c r="AN2431" s="388" t="str">
        <f t="shared" si="338"/>
        <v/>
      </c>
      <c r="AO2431" s="389" t="str">
        <f t="shared" si="339"/>
        <v/>
      </c>
      <c r="AP2431" s="423"/>
      <c r="AQ2431" s="423"/>
      <c r="AR2431" s="431" t="e">
        <f>VLOOKUP($B2431,'acc names'!$C$2:$D$12102,2,FALSE)</f>
        <v>#N/A</v>
      </c>
      <c r="AS2431" s="431" t="e">
        <f>VLOOKUP($AQ2431,software!$A$1:$B$14605,2,FALSE)</f>
        <v>#N/A</v>
      </c>
      <c r="AT2431" s="423"/>
      <c r="AV2431" s="423"/>
    </row>
    <row r="2432" spans="1:48" ht="12.75" x14ac:dyDescent="0.2">
      <c r="A2432" s="73"/>
      <c r="B2432" s="42"/>
      <c r="C2432" s="142"/>
      <c r="D2432" s="142"/>
      <c r="E2432" s="107"/>
      <c r="F2432" s="46"/>
      <c r="G2432" s="46"/>
      <c r="H2432" s="46"/>
      <c r="I2432" s="46"/>
      <c r="J2432" s="46"/>
      <c r="K2432" s="46"/>
      <c r="L2432" s="139"/>
      <c r="M2432" s="41"/>
      <c r="N2432" s="45"/>
      <c r="O2432" s="47"/>
      <c r="P2432" s="43"/>
      <c r="Q2432" s="71" t="e">
        <f>VLOOKUP(N2432,'error categories'!$A$2:$D$54,4,FALSE)</f>
        <v>#N/A</v>
      </c>
      <c r="R2432" s="72" t="e">
        <f>VLOOKUP(N2432,'error categories'!$A$2:$D$54,3,FALSE)</f>
        <v>#N/A</v>
      </c>
      <c r="S2432" s="374"/>
      <c r="T2432" s="377"/>
      <c r="U2432" s="378">
        <f t="shared" si="333"/>
        <v>0</v>
      </c>
      <c r="V2432" s="379"/>
      <c r="W2432" s="380"/>
      <c r="X2432" s="380"/>
      <c r="Y2432" s="380"/>
      <c r="Z2432" s="379"/>
      <c r="AA2432" s="381"/>
      <c r="AB2432" s="379"/>
      <c r="AC2432" s="380"/>
      <c r="AD2432" s="382">
        <f t="shared" si="340"/>
        <v>0</v>
      </c>
      <c r="AE2432" s="383">
        <f t="shared" si="341"/>
        <v>0</v>
      </c>
      <c r="AF2432" s="379"/>
      <c r="AG2432" s="381"/>
      <c r="AH2432" s="379"/>
      <c r="AI2432" s="381"/>
      <c r="AJ2432" s="384" t="str">
        <f t="shared" si="334"/>
        <v/>
      </c>
      <c r="AK2432" s="385" t="str">
        <f t="shared" si="335"/>
        <v/>
      </c>
      <c r="AL2432" s="388" t="str">
        <f t="shared" si="336"/>
        <v/>
      </c>
      <c r="AM2432" s="389" t="str">
        <f t="shared" si="337"/>
        <v/>
      </c>
      <c r="AN2432" s="388" t="str">
        <f t="shared" si="338"/>
        <v/>
      </c>
      <c r="AO2432" s="389" t="str">
        <f t="shared" si="339"/>
        <v/>
      </c>
      <c r="AP2432" s="423"/>
      <c r="AQ2432" s="423"/>
      <c r="AR2432" s="431" t="e">
        <f>VLOOKUP($B2432,'acc names'!$C$2:$D$12102,2,FALSE)</f>
        <v>#N/A</v>
      </c>
      <c r="AS2432" s="431" t="e">
        <f>VLOOKUP($AQ2432,software!$A$1:$B$14605,2,FALSE)</f>
        <v>#N/A</v>
      </c>
      <c r="AT2432" s="423"/>
      <c r="AV2432" s="423"/>
    </row>
    <row r="2433" spans="1:48" ht="12.75" x14ac:dyDescent="0.2">
      <c r="A2433" s="73"/>
      <c r="B2433" s="42"/>
      <c r="C2433" s="142"/>
      <c r="D2433" s="142"/>
      <c r="E2433" s="107"/>
      <c r="F2433" s="46"/>
      <c r="G2433" s="46"/>
      <c r="H2433" s="46"/>
      <c r="I2433" s="46"/>
      <c r="J2433" s="46"/>
      <c r="K2433" s="46"/>
      <c r="L2433" s="139"/>
      <c r="M2433" s="41"/>
      <c r="N2433" s="45"/>
      <c r="O2433" s="47"/>
      <c r="P2433" s="43"/>
      <c r="Q2433" s="71" t="e">
        <f>VLOOKUP(N2433,'error categories'!$A$2:$D$54,4,FALSE)</f>
        <v>#N/A</v>
      </c>
      <c r="R2433" s="72" t="e">
        <f>VLOOKUP(N2433,'error categories'!$A$2:$D$54,3,FALSE)</f>
        <v>#N/A</v>
      </c>
      <c r="S2433" s="374"/>
      <c r="T2433" s="377"/>
      <c r="U2433" s="378">
        <f t="shared" si="333"/>
        <v>0</v>
      </c>
      <c r="V2433" s="379"/>
      <c r="W2433" s="380"/>
      <c r="X2433" s="380"/>
      <c r="Y2433" s="380"/>
      <c r="Z2433" s="379"/>
      <c r="AA2433" s="381"/>
      <c r="AB2433" s="379"/>
      <c r="AC2433" s="380"/>
      <c r="AD2433" s="382">
        <f t="shared" si="340"/>
        <v>0</v>
      </c>
      <c r="AE2433" s="383">
        <f t="shared" si="341"/>
        <v>0</v>
      </c>
      <c r="AF2433" s="379"/>
      <c r="AG2433" s="381"/>
      <c r="AH2433" s="379"/>
      <c r="AI2433" s="381"/>
      <c r="AJ2433" s="384" t="str">
        <f t="shared" si="334"/>
        <v/>
      </c>
      <c r="AK2433" s="385" t="str">
        <f t="shared" si="335"/>
        <v/>
      </c>
      <c r="AL2433" s="388" t="str">
        <f t="shared" si="336"/>
        <v/>
      </c>
      <c r="AM2433" s="389" t="str">
        <f t="shared" si="337"/>
        <v/>
      </c>
      <c r="AN2433" s="388" t="str">
        <f t="shared" si="338"/>
        <v/>
      </c>
      <c r="AO2433" s="389" t="str">
        <f t="shared" si="339"/>
        <v/>
      </c>
      <c r="AP2433" s="423"/>
      <c r="AQ2433" s="423"/>
      <c r="AR2433" s="431" t="e">
        <f>VLOOKUP($B2433,'acc names'!$C$2:$D$12102,2,FALSE)</f>
        <v>#N/A</v>
      </c>
      <c r="AS2433" s="431" t="e">
        <f>VLOOKUP($AQ2433,software!$A$1:$B$14605,2,FALSE)</f>
        <v>#N/A</v>
      </c>
      <c r="AT2433" s="423"/>
      <c r="AV2433" s="423"/>
    </row>
    <row r="2434" spans="1:48" ht="12.75" x14ac:dyDescent="0.2">
      <c r="A2434" s="73"/>
      <c r="B2434" s="42"/>
      <c r="C2434" s="142"/>
      <c r="D2434" s="142"/>
      <c r="E2434" s="107"/>
      <c r="F2434" s="46"/>
      <c r="G2434" s="46"/>
      <c r="H2434" s="46"/>
      <c r="I2434" s="46"/>
      <c r="J2434" s="46"/>
      <c r="K2434" s="46"/>
      <c r="L2434" s="139"/>
      <c r="M2434" s="41"/>
      <c r="N2434" s="45"/>
      <c r="O2434" s="47"/>
      <c r="P2434" s="43"/>
      <c r="Q2434" s="71" t="e">
        <f>VLOOKUP(N2434,'error categories'!$A$2:$D$54,4,FALSE)</f>
        <v>#N/A</v>
      </c>
      <c r="R2434" s="72" t="e">
        <f>VLOOKUP(N2434,'error categories'!$A$2:$D$54,3,FALSE)</f>
        <v>#N/A</v>
      </c>
      <c r="S2434" s="374"/>
      <c r="T2434" s="377"/>
      <c r="U2434" s="378">
        <f t="shared" si="333"/>
        <v>0</v>
      </c>
      <c r="V2434" s="379"/>
      <c r="W2434" s="380"/>
      <c r="X2434" s="380"/>
      <c r="Y2434" s="380"/>
      <c r="Z2434" s="379"/>
      <c r="AA2434" s="381"/>
      <c r="AB2434" s="379"/>
      <c r="AC2434" s="380"/>
      <c r="AD2434" s="382">
        <f t="shared" si="340"/>
        <v>0</v>
      </c>
      <c r="AE2434" s="383">
        <f t="shared" si="341"/>
        <v>0</v>
      </c>
      <c r="AF2434" s="379"/>
      <c r="AG2434" s="381"/>
      <c r="AH2434" s="379"/>
      <c r="AI2434" s="381"/>
      <c r="AJ2434" s="384" t="str">
        <f t="shared" si="334"/>
        <v/>
      </c>
      <c r="AK2434" s="385" t="str">
        <f t="shared" si="335"/>
        <v/>
      </c>
      <c r="AL2434" s="388" t="str">
        <f t="shared" si="336"/>
        <v/>
      </c>
      <c r="AM2434" s="389" t="str">
        <f t="shared" si="337"/>
        <v/>
      </c>
      <c r="AN2434" s="388" t="str">
        <f t="shared" si="338"/>
        <v/>
      </c>
      <c r="AO2434" s="389" t="str">
        <f t="shared" si="339"/>
        <v/>
      </c>
      <c r="AP2434" s="423"/>
      <c r="AQ2434" s="423"/>
      <c r="AR2434" s="431" t="e">
        <f>VLOOKUP($B2434,'acc names'!$C$2:$D$12102,2,FALSE)</f>
        <v>#N/A</v>
      </c>
      <c r="AS2434" s="431" t="e">
        <f>VLOOKUP($AQ2434,software!$A$1:$B$14605,2,FALSE)</f>
        <v>#N/A</v>
      </c>
      <c r="AT2434" s="423"/>
      <c r="AV2434" s="423"/>
    </row>
    <row r="2435" spans="1:48" ht="12.75" x14ac:dyDescent="0.2">
      <c r="A2435" s="73"/>
      <c r="B2435" s="42"/>
      <c r="C2435" s="142"/>
      <c r="D2435" s="142"/>
      <c r="E2435" s="107"/>
      <c r="F2435" s="46"/>
      <c r="G2435" s="46"/>
      <c r="H2435" s="46"/>
      <c r="I2435" s="46"/>
      <c r="J2435" s="46"/>
      <c r="K2435" s="46"/>
      <c r="L2435" s="139"/>
      <c r="M2435" s="41"/>
      <c r="N2435" s="45"/>
      <c r="O2435" s="47"/>
      <c r="P2435" s="43"/>
      <c r="Q2435" s="71" t="e">
        <f>VLOOKUP(N2435,'error categories'!$A$2:$D$54,4,FALSE)</f>
        <v>#N/A</v>
      </c>
      <c r="R2435" s="72" t="e">
        <f>VLOOKUP(N2435,'error categories'!$A$2:$D$54,3,FALSE)</f>
        <v>#N/A</v>
      </c>
      <c r="S2435" s="374"/>
      <c r="T2435" s="377"/>
      <c r="U2435" s="378">
        <f t="shared" si="333"/>
        <v>0</v>
      </c>
      <c r="V2435" s="379"/>
      <c r="W2435" s="380"/>
      <c r="X2435" s="380"/>
      <c r="Y2435" s="380"/>
      <c r="Z2435" s="379"/>
      <c r="AA2435" s="381"/>
      <c r="AB2435" s="379"/>
      <c r="AC2435" s="380"/>
      <c r="AD2435" s="382">
        <f t="shared" si="340"/>
        <v>0</v>
      </c>
      <c r="AE2435" s="383">
        <f t="shared" si="341"/>
        <v>0</v>
      </c>
      <c r="AF2435" s="379"/>
      <c r="AG2435" s="381"/>
      <c r="AH2435" s="379"/>
      <c r="AI2435" s="381"/>
      <c r="AJ2435" s="384" t="str">
        <f t="shared" si="334"/>
        <v/>
      </c>
      <c r="AK2435" s="385" t="str">
        <f t="shared" si="335"/>
        <v/>
      </c>
      <c r="AL2435" s="388" t="str">
        <f t="shared" si="336"/>
        <v/>
      </c>
      <c r="AM2435" s="389" t="str">
        <f t="shared" si="337"/>
        <v/>
      </c>
      <c r="AN2435" s="388" t="str">
        <f t="shared" si="338"/>
        <v/>
      </c>
      <c r="AO2435" s="389" t="str">
        <f t="shared" si="339"/>
        <v/>
      </c>
      <c r="AP2435" s="423"/>
      <c r="AQ2435" s="423"/>
      <c r="AR2435" s="431" t="e">
        <f>VLOOKUP($B2435,'acc names'!$C$2:$D$12102,2,FALSE)</f>
        <v>#N/A</v>
      </c>
      <c r="AS2435" s="431" t="e">
        <f>VLOOKUP($AQ2435,software!$A$1:$B$14605,2,FALSE)</f>
        <v>#N/A</v>
      </c>
      <c r="AT2435" s="423"/>
      <c r="AV2435" s="423"/>
    </row>
    <row r="2436" spans="1:48" ht="12.75" x14ac:dyDescent="0.2">
      <c r="A2436" s="73"/>
      <c r="B2436" s="42"/>
      <c r="C2436" s="142"/>
      <c r="D2436" s="142"/>
      <c r="E2436" s="107"/>
      <c r="F2436" s="46"/>
      <c r="G2436" s="46"/>
      <c r="H2436" s="46"/>
      <c r="I2436" s="46"/>
      <c r="J2436" s="46"/>
      <c r="K2436" s="46"/>
      <c r="L2436" s="139"/>
      <c r="M2436" s="41"/>
      <c r="N2436" s="45"/>
      <c r="O2436" s="47"/>
      <c r="P2436" s="43"/>
      <c r="Q2436" s="71" t="e">
        <f>VLOOKUP(N2436,'error categories'!$A$2:$D$54,4,FALSE)</f>
        <v>#N/A</v>
      </c>
      <c r="R2436" s="72" t="e">
        <f>VLOOKUP(N2436,'error categories'!$A$2:$D$54,3,FALSE)</f>
        <v>#N/A</v>
      </c>
      <c r="S2436" s="374"/>
      <c r="T2436" s="377"/>
      <c r="U2436" s="378">
        <f t="shared" ref="U2436:U2499" si="342">S2436-T2436</f>
        <v>0</v>
      </c>
      <c r="V2436" s="379"/>
      <c r="W2436" s="380"/>
      <c r="X2436" s="380"/>
      <c r="Y2436" s="380"/>
      <c r="Z2436" s="379"/>
      <c r="AA2436" s="381"/>
      <c r="AB2436" s="379"/>
      <c r="AC2436" s="380"/>
      <c r="AD2436" s="382">
        <f t="shared" si="340"/>
        <v>0</v>
      </c>
      <c r="AE2436" s="383">
        <f t="shared" si="341"/>
        <v>0</v>
      </c>
      <c r="AF2436" s="379"/>
      <c r="AG2436" s="381"/>
      <c r="AH2436" s="379"/>
      <c r="AI2436" s="381"/>
      <c r="AJ2436" s="384" t="str">
        <f t="shared" ref="AJ2436:AJ2499" si="343">IF(E2436="","",IF(AND(U2436=1,(Y2436+AA2436+AD2436+AE2436+AG2436+AI2436)=0),"VU",Y2436+AA2436+AD2436+AE2436+AG2436+AI2436))</f>
        <v/>
      </c>
      <c r="AK2436" s="385" t="str">
        <f t="shared" si="335"/>
        <v/>
      </c>
      <c r="AL2436" s="388" t="str">
        <f t="shared" si="336"/>
        <v/>
      </c>
      <c r="AM2436" s="389" t="str">
        <f t="shared" si="337"/>
        <v/>
      </c>
      <c r="AN2436" s="388" t="str">
        <f t="shared" si="338"/>
        <v/>
      </c>
      <c r="AO2436" s="389" t="str">
        <f t="shared" si="339"/>
        <v/>
      </c>
      <c r="AP2436" s="423"/>
      <c r="AQ2436" s="423"/>
      <c r="AR2436" s="431" t="e">
        <f>VLOOKUP($B2436,'acc names'!$C$2:$D$12102,2,FALSE)</f>
        <v>#N/A</v>
      </c>
      <c r="AS2436" s="431" t="e">
        <f>VLOOKUP($AQ2436,software!$A$1:$B$14605,2,FALSE)</f>
        <v>#N/A</v>
      </c>
      <c r="AT2436" s="423"/>
      <c r="AV2436" s="423"/>
    </row>
    <row r="2437" spans="1:48" ht="12.75" x14ac:dyDescent="0.2">
      <c r="A2437" s="73"/>
      <c r="B2437" s="42"/>
      <c r="C2437" s="142"/>
      <c r="D2437" s="142"/>
      <c r="E2437" s="107"/>
      <c r="F2437" s="46"/>
      <c r="G2437" s="46"/>
      <c r="H2437" s="46"/>
      <c r="I2437" s="46"/>
      <c r="J2437" s="46"/>
      <c r="K2437" s="46"/>
      <c r="L2437" s="139"/>
      <c r="M2437" s="41"/>
      <c r="N2437" s="45"/>
      <c r="O2437" s="47"/>
      <c r="P2437" s="43"/>
      <c r="Q2437" s="71" t="e">
        <f>VLOOKUP(N2437,'error categories'!$A$2:$D$54,4,FALSE)</f>
        <v>#N/A</v>
      </c>
      <c r="R2437" s="72" t="e">
        <f>VLOOKUP(N2437,'error categories'!$A$2:$D$54,3,FALSE)</f>
        <v>#N/A</v>
      </c>
      <c r="S2437" s="374"/>
      <c r="T2437" s="377"/>
      <c r="U2437" s="378">
        <f t="shared" si="342"/>
        <v>0</v>
      </c>
      <c r="V2437" s="379"/>
      <c r="W2437" s="380"/>
      <c r="X2437" s="380"/>
      <c r="Y2437" s="380"/>
      <c r="Z2437" s="379"/>
      <c r="AA2437" s="381"/>
      <c r="AB2437" s="379"/>
      <c r="AC2437" s="380"/>
      <c r="AD2437" s="382">
        <f t="shared" si="340"/>
        <v>0</v>
      </c>
      <c r="AE2437" s="383">
        <f t="shared" si="341"/>
        <v>0</v>
      </c>
      <c r="AF2437" s="379"/>
      <c r="AG2437" s="381"/>
      <c r="AH2437" s="379"/>
      <c r="AI2437" s="381"/>
      <c r="AJ2437" s="384" t="str">
        <f t="shared" si="343"/>
        <v/>
      </c>
      <c r="AK2437" s="385" t="str">
        <f t="shared" ref="AK2437:AK2500" si="344">IF(OR(AJ2437="",AJ2437="VU"),"",ABS(AJ2437))</f>
        <v/>
      </c>
      <c r="AL2437" s="388" t="str">
        <f t="shared" ref="AL2437:AL2500" si="345">IF(OR(AJ2437="VU",AJ2437="",AJ2437=0,AJ2437&lt;0),"",AJ2437)</f>
        <v/>
      </c>
      <c r="AM2437" s="389" t="str">
        <f t="shared" ref="AM2437:AM2500" si="346">IF(OR(AJ2437="VU",AJ2437="",AJ2437=0,AJ2437&gt;0),"",AJ2437)</f>
        <v/>
      </c>
      <c r="AN2437" s="388" t="str">
        <f t="shared" ref="AN2437:AN2500" si="347">IF(AL2437="","",1)</f>
        <v/>
      </c>
      <c r="AO2437" s="389" t="str">
        <f t="shared" ref="AO2437:AO2500" si="348">IF(AM2437="","",1)</f>
        <v/>
      </c>
      <c r="AP2437" s="423"/>
      <c r="AQ2437" s="423"/>
      <c r="AR2437" s="431" t="e">
        <f>VLOOKUP($B2437,'acc names'!$C$2:$D$12102,2,FALSE)</f>
        <v>#N/A</v>
      </c>
      <c r="AS2437" s="431" t="e">
        <f>VLOOKUP($AQ2437,software!$A$1:$B$14605,2,FALSE)</f>
        <v>#N/A</v>
      </c>
      <c r="AT2437" s="423"/>
      <c r="AV2437" s="423"/>
    </row>
    <row r="2438" spans="1:48" ht="12.75" x14ac:dyDescent="0.2">
      <c r="A2438" s="73"/>
      <c r="B2438" s="42"/>
      <c r="C2438" s="142"/>
      <c r="D2438" s="142"/>
      <c r="E2438" s="107"/>
      <c r="F2438" s="46"/>
      <c r="G2438" s="46"/>
      <c r="H2438" s="46"/>
      <c r="I2438" s="46"/>
      <c r="J2438" s="46"/>
      <c r="K2438" s="46"/>
      <c r="L2438" s="139"/>
      <c r="M2438" s="41"/>
      <c r="N2438" s="45"/>
      <c r="O2438" s="47"/>
      <c r="P2438" s="43"/>
      <c r="Q2438" s="71" t="e">
        <f>VLOOKUP(N2438,'error categories'!$A$2:$D$54,4,FALSE)</f>
        <v>#N/A</v>
      </c>
      <c r="R2438" s="72" t="e">
        <f>VLOOKUP(N2438,'error categories'!$A$2:$D$54,3,FALSE)</f>
        <v>#N/A</v>
      </c>
      <c r="S2438" s="374"/>
      <c r="T2438" s="377"/>
      <c r="U2438" s="378">
        <f t="shared" si="342"/>
        <v>0</v>
      </c>
      <c r="V2438" s="379"/>
      <c r="W2438" s="380"/>
      <c r="X2438" s="380"/>
      <c r="Y2438" s="380"/>
      <c r="Z2438" s="379"/>
      <c r="AA2438" s="381"/>
      <c r="AB2438" s="379"/>
      <c r="AC2438" s="380"/>
      <c r="AD2438" s="382">
        <f t="shared" ref="AD2438:AD2501" si="349">AB2438*-900</f>
        <v>0</v>
      </c>
      <c r="AE2438" s="383">
        <f t="shared" ref="AE2438:AE2501" si="350">AC2438*-880</f>
        <v>0</v>
      </c>
      <c r="AF2438" s="379"/>
      <c r="AG2438" s="381"/>
      <c r="AH2438" s="379"/>
      <c r="AI2438" s="381"/>
      <c r="AJ2438" s="384" t="str">
        <f t="shared" si="343"/>
        <v/>
      </c>
      <c r="AK2438" s="385" t="str">
        <f t="shared" si="344"/>
        <v/>
      </c>
      <c r="AL2438" s="388" t="str">
        <f t="shared" si="345"/>
        <v/>
      </c>
      <c r="AM2438" s="389" t="str">
        <f t="shared" si="346"/>
        <v/>
      </c>
      <c r="AN2438" s="388" t="str">
        <f t="shared" si="347"/>
        <v/>
      </c>
      <c r="AO2438" s="389" t="str">
        <f t="shared" si="348"/>
        <v/>
      </c>
      <c r="AP2438" s="423"/>
      <c r="AQ2438" s="423"/>
      <c r="AR2438" s="431" t="e">
        <f>VLOOKUP($B2438,'acc names'!$C$2:$D$12102,2,FALSE)</f>
        <v>#N/A</v>
      </c>
      <c r="AS2438" s="431" t="e">
        <f>VLOOKUP($AQ2438,software!$A$1:$B$14605,2,FALSE)</f>
        <v>#N/A</v>
      </c>
      <c r="AT2438" s="423"/>
      <c r="AV2438" s="423"/>
    </row>
    <row r="2439" spans="1:48" ht="12.75" x14ac:dyDescent="0.2">
      <c r="A2439" s="73"/>
      <c r="B2439" s="42"/>
      <c r="C2439" s="142"/>
      <c r="D2439" s="142"/>
      <c r="E2439" s="107"/>
      <c r="F2439" s="46"/>
      <c r="G2439" s="46"/>
      <c r="H2439" s="46"/>
      <c r="I2439" s="46"/>
      <c r="J2439" s="46"/>
      <c r="K2439" s="46"/>
      <c r="L2439" s="139"/>
      <c r="M2439" s="41"/>
      <c r="N2439" s="45"/>
      <c r="O2439" s="47"/>
      <c r="P2439" s="43"/>
      <c r="Q2439" s="71" t="e">
        <f>VLOOKUP(N2439,'error categories'!$A$2:$D$54,4,FALSE)</f>
        <v>#N/A</v>
      </c>
      <c r="R2439" s="72" t="e">
        <f>VLOOKUP(N2439,'error categories'!$A$2:$D$54,3,FALSE)</f>
        <v>#N/A</v>
      </c>
      <c r="S2439" s="374"/>
      <c r="T2439" s="377"/>
      <c r="U2439" s="378">
        <f t="shared" si="342"/>
        <v>0</v>
      </c>
      <c r="V2439" s="379"/>
      <c r="W2439" s="380"/>
      <c r="X2439" s="380"/>
      <c r="Y2439" s="380"/>
      <c r="Z2439" s="379"/>
      <c r="AA2439" s="381"/>
      <c r="AB2439" s="379"/>
      <c r="AC2439" s="380"/>
      <c r="AD2439" s="382">
        <f t="shared" si="349"/>
        <v>0</v>
      </c>
      <c r="AE2439" s="383">
        <f t="shared" si="350"/>
        <v>0</v>
      </c>
      <c r="AF2439" s="379"/>
      <c r="AG2439" s="381"/>
      <c r="AH2439" s="379"/>
      <c r="AI2439" s="381"/>
      <c r="AJ2439" s="384" t="str">
        <f t="shared" si="343"/>
        <v/>
      </c>
      <c r="AK2439" s="385" t="str">
        <f t="shared" si="344"/>
        <v/>
      </c>
      <c r="AL2439" s="388" t="str">
        <f t="shared" si="345"/>
        <v/>
      </c>
      <c r="AM2439" s="389" t="str">
        <f t="shared" si="346"/>
        <v/>
      </c>
      <c r="AN2439" s="388" t="str">
        <f t="shared" si="347"/>
        <v/>
      </c>
      <c r="AO2439" s="389" t="str">
        <f t="shared" si="348"/>
        <v/>
      </c>
      <c r="AP2439" s="423"/>
      <c r="AQ2439" s="423"/>
      <c r="AR2439" s="431" t="e">
        <f>VLOOKUP($B2439,'acc names'!$C$2:$D$12102,2,FALSE)</f>
        <v>#N/A</v>
      </c>
      <c r="AS2439" s="431" t="e">
        <f>VLOOKUP($AQ2439,software!$A$1:$B$14605,2,FALSE)</f>
        <v>#N/A</v>
      </c>
      <c r="AT2439" s="423"/>
      <c r="AV2439" s="423"/>
    </row>
    <row r="2440" spans="1:48" ht="12.75" x14ac:dyDescent="0.2">
      <c r="A2440" s="73"/>
      <c r="B2440" s="42"/>
      <c r="C2440" s="142"/>
      <c r="D2440" s="142"/>
      <c r="E2440" s="107"/>
      <c r="F2440" s="46"/>
      <c r="G2440" s="46"/>
      <c r="H2440" s="46"/>
      <c r="I2440" s="46"/>
      <c r="J2440" s="46"/>
      <c r="K2440" s="46"/>
      <c r="L2440" s="139"/>
      <c r="M2440" s="41"/>
      <c r="N2440" s="45"/>
      <c r="O2440" s="47"/>
      <c r="P2440" s="43"/>
      <c r="Q2440" s="71" t="e">
        <f>VLOOKUP(N2440,'error categories'!$A$2:$D$54,4,FALSE)</f>
        <v>#N/A</v>
      </c>
      <c r="R2440" s="72" t="e">
        <f>VLOOKUP(N2440,'error categories'!$A$2:$D$54,3,FALSE)</f>
        <v>#N/A</v>
      </c>
      <c r="S2440" s="374"/>
      <c r="T2440" s="377"/>
      <c r="U2440" s="378">
        <f t="shared" si="342"/>
        <v>0</v>
      </c>
      <c r="V2440" s="379"/>
      <c r="W2440" s="380"/>
      <c r="X2440" s="380"/>
      <c r="Y2440" s="380"/>
      <c r="Z2440" s="379"/>
      <c r="AA2440" s="381"/>
      <c r="AB2440" s="379"/>
      <c r="AC2440" s="380"/>
      <c r="AD2440" s="382">
        <f t="shared" si="349"/>
        <v>0</v>
      </c>
      <c r="AE2440" s="383">
        <f t="shared" si="350"/>
        <v>0</v>
      </c>
      <c r="AF2440" s="379"/>
      <c r="AG2440" s="381"/>
      <c r="AH2440" s="379"/>
      <c r="AI2440" s="381"/>
      <c r="AJ2440" s="384" t="str">
        <f t="shared" si="343"/>
        <v/>
      </c>
      <c r="AK2440" s="385" t="str">
        <f t="shared" si="344"/>
        <v/>
      </c>
      <c r="AL2440" s="388" t="str">
        <f t="shared" si="345"/>
        <v/>
      </c>
      <c r="AM2440" s="389" t="str">
        <f t="shared" si="346"/>
        <v/>
      </c>
      <c r="AN2440" s="388" t="str">
        <f t="shared" si="347"/>
        <v/>
      </c>
      <c r="AO2440" s="389" t="str">
        <f t="shared" si="348"/>
        <v/>
      </c>
      <c r="AP2440" s="423"/>
      <c r="AQ2440" s="423"/>
      <c r="AR2440" s="431" t="e">
        <f>VLOOKUP($B2440,'acc names'!$C$2:$D$12102,2,FALSE)</f>
        <v>#N/A</v>
      </c>
      <c r="AS2440" s="431" t="e">
        <f>VLOOKUP($AQ2440,software!$A$1:$B$14605,2,FALSE)</f>
        <v>#N/A</v>
      </c>
      <c r="AT2440" s="423"/>
      <c r="AV2440" s="423"/>
    </row>
    <row r="2441" spans="1:48" ht="12.75" x14ac:dyDescent="0.2">
      <c r="A2441" s="73"/>
      <c r="B2441" s="42"/>
      <c r="C2441" s="142"/>
      <c r="D2441" s="142"/>
      <c r="E2441" s="107"/>
      <c r="F2441" s="46"/>
      <c r="G2441" s="46"/>
      <c r="H2441" s="46"/>
      <c r="I2441" s="46"/>
      <c r="J2441" s="46"/>
      <c r="K2441" s="46"/>
      <c r="L2441" s="139"/>
      <c r="M2441" s="41"/>
      <c r="N2441" s="45"/>
      <c r="O2441" s="47"/>
      <c r="P2441" s="43"/>
      <c r="Q2441" s="71" t="e">
        <f>VLOOKUP(N2441,'error categories'!$A$2:$D$54,4,FALSE)</f>
        <v>#N/A</v>
      </c>
      <c r="R2441" s="72" t="e">
        <f>VLOOKUP(N2441,'error categories'!$A$2:$D$54,3,FALSE)</f>
        <v>#N/A</v>
      </c>
      <c r="S2441" s="374"/>
      <c r="T2441" s="377"/>
      <c r="U2441" s="378">
        <f t="shared" si="342"/>
        <v>0</v>
      </c>
      <c r="V2441" s="379"/>
      <c r="W2441" s="380"/>
      <c r="X2441" s="380"/>
      <c r="Y2441" s="380"/>
      <c r="Z2441" s="379"/>
      <c r="AA2441" s="381"/>
      <c r="AB2441" s="379"/>
      <c r="AC2441" s="380"/>
      <c r="AD2441" s="382">
        <f t="shared" si="349"/>
        <v>0</v>
      </c>
      <c r="AE2441" s="383">
        <f t="shared" si="350"/>
        <v>0</v>
      </c>
      <c r="AF2441" s="379"/>
      <c r="AG2441" s="381"/>
      <c r="AH2441" s="379"/>
      <c r="AI2441" s="381"/>
      <c r="AJ2441" s="384" t="str">
        <f t="shared" si="343"/>
        <v/>
      </c>
      <c r="AK2441" s="385" t="str">
        <f t="shared" si="344"/>
        <v/>
      </c>
      <c r="AL2441" s="388" t="str">
        <f t="shared" si="345"/>
        <v/>
      </c>
      <c r="AM2441" s="389" t="str">
        <f t="shared" si="346"/>
        <v/>
      </c>
      <c r="AN2441" s="388" t="str">
        <f t="shared" si="347"/>
        <v/>
      </c>
      <c r="AO2441" s="389" t="str">
        <f t="shared" si="348"/>
        <v/>
      </c>
      <c r="AP2441" s="423"/>
      <c r="AQ2441" s="423"/>
      <c r="AR2441" s="431" t="e">
        <f>VLOOKUP($B2441,'acc names'!$C$2:$D$12102,2,FALSE)</f>
        <v>#N/A</v>
      </c>
      <c r="AS2441" s="431" t="e">
        <f>VLOOKUP($AQ2441,software!$A$1:$B$14605,2,FALSE)</f>
        <v>#N/A</v>
      </c>
      <c r="AT2441" s="423"/>
      <c r="AV2441" s="423"/>
    </row>
    <row r="2442" spans="1:48" ht="12.75" x14ac:dyDescent="0.2">
      <c r="A2442" s="73"/>
      <c r="B2442" s="42"/>
      <c r="C2442" s="142"/>
      <c r="D2442" s="142"/>
      <c r="E2442" s="107"/>
      <c r="F2442" s="46"/>
      <c r="G2442" s="46"/>
      <c r="H2442" s="46"/>
      <c r="I2442" s="46"/>
      <c r="J2442" s="46"/>
      <c r="K2442" s="46"/>
      <c r="L2442" s="139"/>
      <c r="M2442" s="41"/>
      <c r="N2442" s="45"/>
      <c r="O2442" s="47"/>
      <c r="P2442" s="43"/>
      <c r="Q2442" s="71" t="e">
        <f>VLOOKUP(N2442,'error categories'!$A$2:$D$54,4,FALSE)</f>
        <v>#N/A</v>
      </c>
      <c r="R2442" s="72" t="e">
        <f>VLOOKUP(N2442,'error categories'!$A$2:$D$54,3,FALSE)</f>
        <v>#N/A</v>
      </c>
      <c r="S2442" s="374"/>
      <c r="T2442" s="377"/>
      <c r="U2442" s="378">
        <f t="shared" si="342"/>
        <v>0</v>
      </c>
      <c r="V2442" s="379"/>
      <c r="W2442" s="380"/>
      <c r="X2442" s="380"/>
      <c r="Y2442" s="380"/>
      <c r="Z2442" s="379"/>
      <c r="AA2442" s="381"/>
      <c r="AB2442" s="379"/>
      <c r="AC2442" s="380"/>
      <c r="AD2442" s="382">
        <f t="shared" si="349"/>
        <v>0</v>
      </c>
      <c r="AE2442" s="383">
        <f t="shared" si="350"/>
        <v>0</v>
      </c>
      <c r="AF2442" s="379"/>
      <c r="AG2442" s="381"/>
      <c r="AH2442" s="379"/>
      <c r="AI2442" s="381"/>
      <c r="AJ2442" s="384" t="str">
        <f t="shared" si="343"/>
        <v/>
      </c>
      <c r="AK2442" s="385" t="str">
        <f t="shared" si="344"/>
        <v/>
      </c>
      <c r="AL2442" s="388" t="str">
        <f t="shared" si="345"/>
        <v/>
      </c>
      <c r="AM2442" s="389" t="str">
        <f t="shared" si="346"/>
        <v/>
      </c>
      <c r="AN2442" s="388" t="str">
        <f t="shared" si="347"/>
        <v/>
      </c>
      <c r="AO2442" s="389" t="str">
        <f t="shared" si="348"/>
        <v/>
      </c>
      <c r="AP2442" s="423"/>
      <c r="AQ2442" s="423"/>
      <c r="AR2442" s="431" t="e">
        <f>VLOOKUP($B2442,'acc names'!$C$2:$D$12102,2,FALSE)</f>
        <v>#N/A</v>
      </c>
      <c r="AS2442" s="431" t="e">
        <f>VLOOKUP($AQ2442,software!$A$1:$B$14605,2,FALSE)</f>
        <v>#N/A</v>
      </c>
      <c r="AT2442" s="423"/>
      <c r="AV2442" s="423"/>
    </row>
    <row r="2443" spans="1:48" ht="12.75" x14ac:dyDescent="0.2">
      <c r="A2443" s="73"/>
      <c r="B2443" s="42"/>
      <c r="C2443" s="142"/>
      <c r="D2443" s="142"/>
      <c r="E2443" s="107"/>
      <c r="F2443" s="46"/>
      <c r="G2443" s="46"/>
      <c r="H2443" s="46"/>
      <c r="I2443" s="46"/>
      <c r="J2443" s="46"/>
      <c r="K2443" s="46"/>
      <c r="L2443" s="139"/>
      <c r="M2443" s="41"/>
      <c r="N2443" s="45"/>
      <c r="O2443" s="47"/>
      <c r="P2443" s="43"/>
      <c r="Q2443" s="71" t="e">
        <f>VLOOKUP(N2443,'error categories'!$A$2:$D$54,4,FALSE)</f>
        <v>#N/A</v>
      </c>
      <c r="R2443" s="72" t="e">
        <f>VLOOKUP(N2443,'error categories'!$A$2:$D$54,3,FALSE)</f>
        <v>#N/A</v>
      </c>
      <c r="S2443" s="374"/>
      <c r="T2443" s="377"/>
      <c r="U2443" s="378">
        <f t="shared" si="342"/>
        <v>0</v>
      </c>
      <c r="V2443" s="379"/>
      <c r="W2443" s="380"/>
      <c r="X2443" s="380"/>
      <c r="Y2443" s="380"/>
      <c r="Z2443" s="379"/>
      <c r="AA2443" s="381"/>
      <c r="AB2443" s="379"/>
      <c r="AC2443" s="380"/>
      <c r="AD2443" s="382">
        <f t="shared" si="349"/>
        <v>0</v>
      </c>
      <c r="AE2443" s="383">
        <f t="shared" si="350"/>
        <v>0</v>
      </c>
      <c r="AF2443" s="379"/>
      <c r="AG2443" s="381"/>
      <c r="AH2443" s="379"/>
      <c r="AI2443" s="381"/>
      <c r="AJ2443" s="384" t="str">
        <f t="shared" si="343"/>
        <v/>
      </c>
      <c r="AK2443" s="385" t="str">
        <f t="shared" si="344"/>
        <v/>
      </c>
      <c r="AL2443" s="388" t="str">
        <f t="shared" si="345"/>
        <v/>
      </c>
      <c r="AM2443" s="389" t="str">
        <f t="shared" si="346"/>
        <v/>
      </c>
      <c r="AN2443" s="388" t="str">
        <f t="shared" si="347"/>
        <v/>
      </c>
      <c r="AO2443" s="389" t="str">
        <f t="shared" si="348"/>
        <v/>
      </c>
      <c r="AP2443" s="423"/>
      <c r="AQ2443" s="423"/>
      <c r="AR2443" s="431" t="e">
        <f>VLOOKUP($B2443,'acc names'!$C$2:$D$12102,2,FALSE)</f>
        <v>#N/A</v>
      </c>
      <c r="AS2443" s="431" t="e">
        <f>VLOOKUP($AQ2443,software!$A$1:$B$14605,2,FALSE)</f>
        <v>#N/A</v>
      </c>
      <c r="AT2443" s="423"/>
      <c r="AV2443" s="423"/>
    </row>
    <row r="2444" spans="1:48" ht="12.75" x14ac:dyDescent="0.2">
      <c r="A2444" s="73"/>
      <c r="B2444" s="42"/>
      <c r="C2444" s="142"/>
      <c r="D2444" s="142"/>
      <c r="E2444" s="107"/>
      <c r="F2444" s="46"/>
      <c r="G2444" s="46"/>
      <c r="H2444" s="46"/>
      <c r="I2444" s="46"/>
      <c r="J2444" s="46"/>
      <c r="K2444" s="46"/>
      <c r="L2444" s="139"/>
      <c r="M2444" s="41"/>
      <c r="N2444" s="45"/>
      <c r="O2444" s="47"/>
      <c r="P2444" s="43"/>
      <c r="Q2444" s="71" t="e">
        <f>VLOOKUP(N2444,'error categories'!$A$2:$D$54,4,FALSE)</f>
        <v>#N/A</v>
      </c>
      <c r="R2444" s="72" t="e">
        <f>VLOOKUP(N2444,'error categories'!$A$2:$D$54,3,FALSE)</f>
        <v>#N/A</v>
      </c>
      <c r="S2444" s="374"/>
      <c r="T2444" s="377"/>
      <c r="U2444" s="378">
        <f t="shared" si="342"/>
        <v>0</v>
      </c>
      <c r="V2444" s="379"/>
      <c r="W2444" s="380"/>
      <c r="X2444" s="380"/>
      <c r="Y2444" s="380"/>
      <c r="Z2444" s="379"/>
      <c r="AA2444" s="381"/>
      <c r="AB2444" s="379"/>
      <c r="AC2444" s="380"/>
      <c r="AD2444" s="382">
        <f t="shared" si="349"/>
        <v>0</v>
      </c>
      <c r="AE2444" s="383">
        <f t="shared" si="350"/>
        <v>0</v>
      </c>
      <c r="AF2444" s="379"/>
      <c r="AG2444" s="381"/>
      <c r="AH2444" s="379"/>
      <c r="AI2444" s="381"/>
      <c r="AJ2444" s="384" t="str">
        <f t="shared" si="343"/>
        <v/>
      </c>
      <c r="AK2444" s="385" t="str">
        <f t="shared" si="344"/>
        <v/>
      </c>
      <c r="AL2444" s="388" t="str">
        <f t="shared" si="345"/>
        <v/>
      </c>
      <c r="AM2444" s="389" t="str">
        <f t="shared" si="346"/>
        <v/>
      </c>
      <c r="AN2444" s="388" t="str">
        <f t="shared" si="347"/>
        <v/>
      </c>
      <c r="AO2444" s="389" t="str">
        <f t="shared" si="348"/>
        <v/>
      </c>
      <c r="AP2444" s="423"/>
      <c r="AQ2444" s="423"/>
      <c r="AR2444" s="431" t="e">
        <f>VLOOKUP($B2444,'acc names'!$C$2:$D$12102,2,FALSE)</f>
        <v>#N/A</v>
      </c>
      <c r="AS2444" s="431" t="e">
        <f>VLOOKUP($AQ2444,software!$A$1:$B$14605,2,FALSE)</f>
        <v>#N/A</v>
      </c>
      <c r="AT2444" s="423"/>
      <c r="AV2444" s="423"/>
    </row>
    <row r="2445" spans="1:48" ht="12.75" x14ac:dyDescent="0.2">
      <c r="A2445" s="73"/>
      <c r="B2445" s="42"/>
      <c r="C2445" s="142"/>
      <c r="D2445" s="142"/>
      <c r="E2445" s="107"/>
      <c r="F2445" s="46"/>
      <c r="G2445" s="46"/>
      <c r="H2445" s="46"/>
      <c r="I2445" s="46"/>
      <c r="J2445" s="46"/>
      <c r="K2445" s="46"/>
      <c r="L2445" s="139"/>
      <c r="M2445" s="41"/>
      <c r="N2445" s="45"/>
      <c r="O2445" s="47"/>
      <c r="P2445" s="43"/>
      <c r="Q2445" s="71" t="e">
        <f>VLOOKUP(N2445,'error categories'!$A$2:$D$54,4,FALSE)</f>
        <v>#N/A</v>
      </c>
      <c r="R2445" s="72" t="e">
        <f>VLOOKUP(N2445,'error categories'!$A$2:$D$54,3,FALSE)</f>
        <v>#N/A</v>
      </c>
      <c r="S2445" s="374"/>
      <c r="T2445" s="377"/>
      <c r="U2445" s="378">
        <f t="shared" si="342"/>
        <v>0</v>
      </c>
      <c r="V2445" s="379"/>
      <c r="W2445" s="380"/>
      <c r="X2445" s="380"/>
      <c r="Y2445" s="380"/>
      <c r="Z2445" s="379"/>
      <c r="AA2445" s="381"/>
      <c r="AB2445" s="379"/>
      <c r="AC2445" s="380"/>
      <c r="AD2445" s="382">
        <f t="shared" si="349"/>
        <v>0</v>
      </c>
      <c r="AE2445" s="383">
        <f t="shared" si="350"/>
        <v>0</v>
      </c>
      <c r="AF2445" s="379"/>
      <c r="AG2445" s="381"/>
      <c r="AH2445" s="379"/>
      <c r="AI2445" s="381"/>
      <c r="AJ2445" s="384" t="str">
        <f t="shared" si="343"/>
        <v/>
      </c>
      <c r="AK2445" s="385" t="str">
        <f t="shared" si="344"/>
        <v/>
      </c>
      <c r="AL2445" s="388" t="str">
        <f t="shared" si="345"/>
        <v/>
      </c>
      <c r="AM2445" s="389" t="str">
        <f t="shared" si="346"/>
        <v/>
      </c>
      <c r="AN2445" s="388" t="str">
        <f t="shared" si="347"/>
        <v/>
      </c>
      <c r="AO2445" s="389" t="str">
        <f t="shared" si="348"/>
        <v/>
      </c>
      <c r="AP2445" s="423"/>
      <c r="AQ2445" s="423"/>
      <c r="AR2445" s="431" t="e">
        <f>VLOOKUP($B2445,'acc names'!$C$2:$D$12102,2,FALSE)</f>
        <v>#N/A</v>
      </c>
      <c r="AS2445" s="431" t="e">
        <f>VLOOKUP($AQ2445,software!$A$1:$B$14605,2,FALSE)</f>
        <v>#N/A</v>
      </c>
      <c r="AT2445" s="423"/>
      <c r="AV2445" s="423"/>
    </row>
    <row r="2446" spans="1:48" ht="12.75" x14ac:dyDescent="0.2">
      <c r="A2446" s="73"/>
      <c r="B2446" s="42"/>
      <c r="C2446" s="142"/>
      <c r="D2446" s="142"/>
      <c r="E2446" s="107"/>
      <c r="F2446" s="46"/>
      <c r="G2446" s="46"/>
      <c r="H2446" s="46"/>
      <c r="I2446" s="46"/>
      <c r="J2446" s="46"/>
      <c r="K2446" s="46"/>
      <c r="L2446" s="139"/>
      <c r="M2446" s="41"/>
      <c r="N2446" s="45"/>
      <c r="O2446" s="47"/>
      <c r="P2446" s="43"/>
      <c r="Q2446" s="71" t="e">
        <f>VLOOKUP(N2446,'error categories'!$A$2:$D$54,4,FALSE)</f>
        <v>#N/A</v>
      </c>
      <c r="R2446" s="72" t="e">
        <f>VLOOKUP(N2446,'error categories'!$A$2:$D$54,3,FALSE)</f>
        <v>#N/A</v>
      </c>
      <c r="S2446" s="374"/>
      <c r="T2446" s="377"/>
      <c r="U2446" s="378">
        <f t="shared" si="342"/>
        <v>0</v>
      </c>
      <c r="V2446" s="379"/>
      <c r="W2446" s="380"/>
      <c r="X2446" s="380"/>
      <c r="Y2446" s="380"/>
      <c r="Z2446" s="379"/>
      <c r="AA2446" s="381"/>
      <c r="AB2446" s="379"/>
      <c r="AC2446" s="380"/>
      <c r="AD2446" s="382">
        <f t="shared" si="349"/>
        <v>0</v>
      </c>
      <c r="AE2446" s="383">
        <f t="shared" si="350"/>
        <v>0</v>
      </c>
      <c r="AF2446" s="379"/>
      <c r="AG2446" s="381"/>
      <c r="AH2446" s="379"/>
      <c r="AI2446" s="381"/>
      <c r="AJ2446" s="384" t="str">
        <f t="shared" si="343"/>
        <v/>
      </c>
      <c r="AK2446" s="385" t="str">
        <f t="shared" si="344"/>
        <v/>
      </c>
      <c r="AL2446" s="388" t="str">
        <f t="shared" si="345"/>
        <v/>
      </c>
      <c r="AM2446" s="389" t="str">
        <f t="shared" si="346"/>
        <v/>
      </c>
      <c r="AN2446" s="388" t="str">
        <f t="shared" si="347"/>
        <v/>
      </c>
      <c r="AO2446" s="389" t="str">
        <f t="shared" si="348"/>
        <v/>
      </c>
      <c r="AP2446" s="423"/>
      <c r="AQ2446" s="423"/>
      <c r="AR2446" s="431" t="e">
        <f>VLOOKUP($B2446,'acc names'!$C$2:$D$12102,2,FALSE)</f>
        <v>#N/A</v>
      </c>
      <c r="AS2446" s="431" t="e">
        <f>VLOOKUP($AQ2446,software!$A$1:$B$14605,2,FALSE)</f>
        <v>#N/A</v>
      </c>
      <c r="AT2446" s="423"/>
      <c r="AV2446" s="423"/>
    </row>
    <row r="2447" spans="1:48" ht="12.75" x14ac:dyDescent="0.2">
      <c r="A2447" s="73"/>
      <c r="B2447" s="42"/>
      <c r="C2447" s="142"/>
      <c r="D2447" s="142"/>
      <c r="E2447" s="107"/>
      <c r="F2447" s="46"/>
      <c r="G2447" s="46"/>
      <c r="H2447" s="46"/>
      <c r="I2447" s="46"/>
      <c r="J2447" s="46"/>
      <c r="K2447" s="46"/>
      <c r="L2447" s="139"/>
      <c r="M2447" s="41"/>
      <c r="N2447" s="45"/>
      <c r="O2447" s="47"/>
      <c r="P2447" s="43"/>
      <c r="Q2447" s="71" t="e">
        <f>VLOOKUP(N2447,'error categories'!$A$2:$D$54,4,FALSE)</f>
        <v>#N/A</v>
      </c>
      <c r="R2447" s="72" t="e">
        <f>VLOOKUP(N2447,'error categories'!$A$2:$D$54,3,FALSE)</f>
        <v>#N/A</v>
      </c>
      <c r="S2447" s="374"/>
      <c r="T2447" s="377"/>
      <c r="U2447" s="378">
        <f t="shared" si="342"/>
        <v>0</v>
      </c>
      <c r="V2447" s="379"/>
      <c r="W2447" s="380"/>
      <c r="X2447" s="380"/>
      <c r="Y2447" s="380"/>
      <c r="Z2447" s="379"/>
      <c r="AA2447" s="381"/>
      <c r="AB2447" s="379"/>
      <c r="AC2447" s="380"/>
      <c r="AD2447" s="382">
        <f t="shared" si="349"/>
        <v>0</v>
      </c>
      <c r="AE2447" s="383">
        <f t="shared" si="350"/>
        <v>0</v>
      </c>
      <c r="AF2447" s="379"/>
      <c r="AG2447" s="381"/>
      <c r="AH2447" s="379"/>
      <c r="AI2447" s="381"/>
      <c r="AJ2447" s="384" t="str">
        <f t="shared" si="343"/>
        <v/>
      </c>
      <c r="AK2447" s="385" t="str">
        <f t="shared" si="344"/>
        <v/>
      </c>
      <c r="AL2447" s="388" t="str">
        <f t="shared" si="345"/>
        <v/>
      </c>
      <c r="AM2447" s="389" t="str">
        <f t="shared" si="346"/>
        <v/>
      </c>
      <c r="AN2447" s="388" t="str">
        <f t="shared" si="347"/>
        <v/>
      </c>
      <c r="AO2447" s="389" t="str">
        <f t="shared" si="348"/>
        <v/>
      </c>
      <c r="AP2447" s="423"/>
      <c r="AQ2447" s="423"/>
      <c r="AR2447" s="431" t="e">
        <f>VLOOKUP($B2447,'acc names'!$C$2:$D$12102,2,FALSE)</f>
        <v>#N/A</v>
      </c>
      <c r="AS2447" s="431" t="e">
        <f>VLOOKUP($AQ2447,software!$A$1:$B$14605,2,FALSE)</f>
        <v>#N/A</v>
      </c>
      <c r="AT2447" s="423"/>
      <c r="AV2447" s="423"/>
    </row>
    <row r="2448" spans="1:48" ht="12.75" x14ac:dyDescent="0.2">
      <c r="A2448" s="73"/>
      <c r="B2448" s="42"/>
      <c r="C2448" s="142"/>
      <c r="D2448" s="142"/>
      <c r="E2448" s="107"/>
      <c r="F2448" s="46"/>
      <c r="G2448" s="46"/>
      <c r="H2448" s="46"/>
      <c r="I2448" s="46"/>
      <c r="J2448" s="46"/>
      <c r="K2448" s="46"/>
      <c r="L2448" s="139"/>
      <c r="M2448" s="41"/>
      <c r="N2448" s="45"/>
      <c r="O2448" s="47"/>
      <c r="P2448" s="43"/>
      <c r="Q2448" s="71" t="e">
        <f>VLOOKUP(N2448,'error categories'!$A$2:$D$54,4,FALSE)</f>
        <v>#N/A</v>
      </c>
      <c r="R2448" s="72" t="e">
        <f>VLOOKUP(N2448,'error categories'!$A$2:$D$54,3,FALSE)</f>
        <v>#N/A</v>
      </c>
      <c r="S2448" s="374"/>
      <c r="T2448" s="377"/>
      <c r="U2448" s="378">
        <f t="shared" si="342"/>
        <v>0</v>
      </c>
      <c r="V2448" s="379"/>
      <c r="W2448" s="380"/>
      <c r="X2448" s="380"/>
      <c r="Y2448" s="380"/>
      <c r="Z2448" s="379"/>
      <c r="AA2448" s="381"/>
      <c r="AB2448" s="379"/>
      <c r="AC2448" s="380"/>
      <c r="AD2448" s="382">
        <f t="shared" si="349"/>
        <v>0</v>
      </c>
      <c r="AE2448" s="383">
        <f t="shared" si="350"/>
        <v>0</v>
      </c>
      <c r="AF2448" s="379"/>
      <c r="AG2448" s="381"/>
      <c r="AH2448" s="379"/>
      <c r="AI2448" s="381"/>
      <c r="AJ2448" s="384" t="str">
        <f t="shared" si="343"/>
        <v/>
      </c>
      <c r="AK2448" s="385" t="str">
        <f t="shared" si="344"/>
        <v/>
      </c>
      <c r="AL2448" s="388" t="str">
        <f t="shared" si="345"/>
        <v/>
      </c>
      <c r="AM2448" s="389" t="str">
        <f t="shared" si="346"/>
        <v/>
      </c>
      <c r="AN2448" s="388" t="str">
        <f t="shared" si="347"/>
        <v/>
      </c>
      <c r="AO2448" s="389" t="str">
        <f t="shared" si="348"/>
        <v/>
      </c>
      <c r="AP2448" s="423"/>
      <c r="AQ2448" s="423"/>
      <c r="AR2448" s="431" t="e">
        <f>VLOOKUP($B2448,'acc names'!$C$2:$D$12102,2,FALSE)</f>
        <v>#N/A</v>
      </c>
      <c r="AS2448" s="431" t="e">
        <f>VLOOKUP($AQ2448,software!$A$1:$B$14605,2,FALSE)</f>
        <v>#N/A</v>
      </c>
      <c r="AT2448" s="423"/>
      <c r="AV2448" s="423"/>
    </row>
    <row r="2449" spans="1:48" ht="12.75" x14ac:dyDescent="0.2">
      <c r="A2449" s="73"/>
      <c r="B2449" s="42"/>
      <c r="C2449" s="142"/>
      <c r="D2449" s="142"/>
      <c r="E2449" s="107"/>
      <c r="F2449" s="46"/>
      <c r="G2449" s="46"/>
      <c r="H2449" s="46"/>
      <c r="I2449" s="46"/>
      <c r="J2449" s="46"/>
      <c r="K2449" s="46"/>
      <c r="L2449" s="139"/>
      <c r="M2449" s="41"/>
      <c r="N2449" s="45"/>
      <c r="O2449" s="47"/>
      <c r="P2449" s="43"/>
      <c r="Q2449" s="71" t="e">
        <f>VLOOKUP(N2449,'error categories'!$A$2:$D$54,4,FALSE)</f>
        <v>#N/A</v>
      </c>
      <c r="R2449" s="72" t="e">
        <f>VLOOKUP(N2449,'error categories'!$A$2:$D$54,3,FALSE)</f>
        <v>#N/A</v>
      </c>
      <c r="S2449" s="374"/>
      <c r="T2449" s="377"/>
      <c r="U2449" s="378">
        <f t="shared" si="342"/>
        <v>0</v>
      </c>
      <c r="V2449" s="379"/>
      <c r="W2449" s="380"/>
      <c r="X2449" s="380"/>
      <c r="Y2449" s="380"/>
      <c r="Z2449" s="379"/>
      <c r="AA2449" s="381"/>
      <c r="AB2449" s="379"/>
      <c r="AC2449" s="380"/>
      <c r="AD2449" s="382">
        <f t="shared" si="349"/>
        <v>0</v>
      </c>
      <c r="AE2449" s="383">
        <f t="shared" si="350"/>
        <v>0</v>
      </c>
      <c r="AF2449" s="379"/>
      <c r="AG2449" s="381"/>
      <c r="AH2449" s="379"/>
      <c r="AI2449" s="381"/>
      <c r="AJ2449" s="384" t="str">
        <f t="shared" si="343"/>
        <v/>
      </c>
      <c r="AK2449" s="385" t="str">
        <f t="shared" si="344"/>
        <v/>
      </c>
      <c r="AL2449" s="388" t="str">
        <f t="shared" si="345"/>
        <v/>
      </c>
      <c r="AM2449" s="389" t="str">
        <f t="shared" si="346"/>
        <v/>
      </c>
      <c r="AN2449" s="388" t="str">
        <f t="shared" si="347"/>
        <v/>
      </c>
      <c r="AO2449" s="389" t="str">
        <f t="shared" si="348"/>
        <v/>
      </c>
      <c r="AP2449" s="423"/>
      <c r="AQ2449" s="423"/>
      <c r="AR2449" s="431" t="e">
        <f>VLOOKUP($B2449,'acc names'!$C$2:$D$12102,2,FALSE)</f>
        <v>#N/A</v>
      </c>
      <c r="AS2449" s="431" t="e">
        <f>VLOOKUP($AQ2449,software!$A$1:$B$14605,2,FALSE)</f>
        <v>#N/A</v>
      </c>
      <c r="AT2449" s="423"/>
      <c r="AV2449" s="423"/>
    </row>
    <row r="2450" spans="1:48" ht="12.75" x14ac:dyDescent="0.2">
      <c r="A2450" s="73"/>
      <c r="B2450" s="42"/>
      <c r="C2450" s="142"/>
      <c r="D2450" s="142"/>
      <c r="E2450" s="107"/>
      <c r="F2450" s="46"/>
      <c r="G2450" s="46"/>
      <c r="H2450" s="46"/>
      <c r="I2450" s="46"/>
      <c r="J2450" s="46"/>
      <c r="K2450" s="46"/>
      <c r="L2450" s="139"/>
      <c r="M2450" s="41"/>
      <c r="N2450" s="45"/>
      <c r="O2450" s="47"/>
      <c r="P2450" s="43"/>
      <c r="Q2450" s="71" t="e">
        <f>VLOOKUP(N2450,'error categories'!$A$2:$D$54,4,FALSE)</f>
        <v>#N/A</v>
      </c>
      <c r="R2450" s="72" t="e">
        <f>VLOOKUP(N2450,'error categories'!$A$2:$D$54,3,FALSE)</f>
        <v>#N/A</v>
      </c>
      <c r="S2450" s="374"/>
      <c r="T2450" s="377"/>
      <c r="U2450" s="378">
        <f t="shared" si="342"/>
        <v>0</v>
      </c>
      <c r="V2450" s="379"/>
      <c r="W2450" s="380"/>
      <c r="X2450" s="380"/>
      <c r="Y2450" s="380"/>
      <c r="Z2450" s="379"/>
      <c r="AA2450" s="381"/>
      <c r="AB2450" s="379"/>
      <c r="AC2450" s="380"/>
      <c r="AD2450" s="382">
        <f t="shared" si="349"/>
        <v>0</v>
      </c>
      <c r="AE2450" s="383">
        <f t="shared" si="350"/>
        <v>0</v>
      </c>
      <c r="AF2450" s="379"/>
      <c r="AG2450" s="381"/>
      <c r="AH2450" s="379"/>
      <c r="AI2450" s="381"/>
      <c r="AJ2450" s="384" t="str">
        <f t="shared" si="343"/>
        <v/>
      </c>
      <c r="AK2450" s="385" t="str">
        <f t="shared" si="344"/>
        <v/>
      </c>
      <c r="AL2450" s="388" t="str">
        <f t="shared" si="345"/>
        <v/>
      </c>
      <c r="AM2450" s="389" t="str">
        <f t="shared" si="346"/>
        <v/>
      </c>
      <c r="AN2450" s="388" t="str">
        <f t="shared" si="347"/>
        <v/>
      </c>
      <c r="AO2450" s="389" t="str">
        <f t="shared" si="348"/>
        <v/>
      </c>
      <c r="AP2450" s="423"/>
      <c r="AQ2450" s="423"/>
      <c r="AR2450" s="431" t="e">
        <f>VLOOKUP($B2450,'acc names'!$C$2:$D$12102,2,FALSE)</f>
        <v>#N/A</v>
      </c>
      <c r="AS2450" s="431" t="e">
        <f>VLOOKUP($AQ2450,software!$A$1:$B$14605,2,FALSE)</f>
        <v>#N/A</v>
      </c>
      <c r="AT2450" s="423"/>
      <c r="AV2450" s="423"/>
    </row>
    <row r="2451" spans="1:48" ht="12.75" x14ac:dyDescent="0.2">
      <c r="A2451" s="73"/>
      <c r="B2451" s="42"/>
      <c r="C2451" s="142"/>
      <c r="D2451" s="142"/>
      <c r="E2451" s="107"/>
      <c r="F2451" s="46"/>
      <c r="G2451" s="46"/>
      <c r="H2451" s="46"/>
      <c r="I2451" s="46"/>
      <c r="J2451" s="46"/>
      <c r="K2451" s="46"/>
      <c r="L2451" s="139"/>
      <c r="M2451" s="41"/>
      <c r="N2451" s="45"/>
      <c r="O2451" s="47"/>
      <c r="P2451" s="43"/>
      <c r="Q2451" s="71" t="e">
        <f>VLOOKUP(N2451,'error categories'!$A$2:$D$54,4,FALSE)</f>
        <v>#N/A</v>
      </c>
      <c r="R2451" s="72" t="e">
        <f>VLOOKUP(N2451,'error categories'!$A$2:$D$54,3,FALSE)</f>
        <v>#N/A</v>
      </c>
      <c r="S2451" s="374"/>
      <c r="T2451" s="377"/>
      <c r="U2451" s="378">
        <f t="shared" si="342"/>
        <v>0</v>
      </c>
      <c r="V2451" s="379"/>
      <c r="W2451" s="380"/>
      <c r="X2451" s="380"/>
      <c r="Y2451" s="380"/>
      <c r="Z2451" s="379"/>
      <c r="AA2451" s="381"/>
      <c r="AB2451" s="379"/>
      <c r="AC2451" s="380"/>
      <c r="AD2451" s="382">
        <f t="shared" si="349"/>
        <v>0</v>
      </c>
      <c r="AE2451" s="383">
        <f t="shared" si="350"/>
        <v>0</v>
      </c>
      <c r="AF2451" s="379"/>
      <c r="AG2451" s="381"/>
      <c r="AH2451" s="379"/>
      <c r="AI2451" s="381"/>
      <c r="AJ2451" s="384" t="str">
        <f t="shared" si="343"/>
        <v/>
      </c>
      <c r="AK2451" s="385" t="str">
        <f t="shared" si="344"/>
        <v/>
      </c>
      <c r="AL2451" s="388" t="str">
        <f t="shared" si="345"/>
        <v/>
      </c>
      <c r="AM2451" s="389" t="str">
        <f t="shared" si="346"/>
        <v/>
      </c>
      <c r="AN2451" s="388" t="str">
        <f t="shared" si="347"/>
        <v/>
      </c>
      <c r="AO2451" s="389" t="str">
        <f t="shared" si="348"/>
        <v/>
      </c>
      <c r="AP2451" s="423"/>
      <c r="AQ2451" s="423"/>
      <c r="AR2451" s="431" t="e">
        <f>VLOOKUP($B2451,'acc names'!$C$2:$D$12102,2,FALSE)</f>
        <v>#N/A</v>
      </c>
      <c r="AS2451" s="431" t="e">
        <f>VLOOKUP($AQ2451,software!$A$1:$B$14605,2,FALSE)</f>
        <v>#N/A</v>
      </c>
      <c r="AT2451" s="423"/>
      <c r="AV2451" s="423"/>
    </row>
    <row r="2452" spans="1:48" ht="12.75" x14ac:dyDescent="0.2">
      <c r="A2452" s="73"/>
      <c r="B2452" s="42"/>
      <c r="C2452" s="142"/>
      <c r="D2452" s="142"/>
      <c r="E2452" s="107"/>
      <c r="F2452" s="46"/>
      <c r="G2452" s="46"/>
      <c r="H2452" s="46"/>
      <c r="I2452" s="46"/>
      <c r="J2452" s="46"/>
      <c r="K2452" s="46"/>
      <c r="L2452" s="139"/>
      <c r="M2452" s="41"/>
      <c r="N2452" s="45"/>
      <c r="O2452" s="47"/>
      <c r="P2452" s="43"/>
      <c r="Q2452" s="71" t="e">
        <f>VLOOKUP(N2452,'error categories'!$A$2:$D$54,4,FALSE)</f>
        <v>#N/A</v>
      </c>
      <c r="R2452" s="72" t="e">
        <f>VLOOKUP(N2452,'error categories'!$A$2:$D$54,3,FALSE)</f>
        <v>#N/A</v>
      </c>
      <c r="S2452" s="374"/>
      <c r="T2452" s="377"/>
      <c r="U2452" s="378">
        <f t="shared" si="342"/>
        <v>0</v>
      </c>
      <c r="V2452" s="379"/>
      <c r="W2452" s="380"/>
      <c r="X2452" s="380"/>
      <c r="Y2452" s="380"/>
      <c r="Z2452" s="379"/>
      <c r="AA2452" s="381"/>
      <c r="AB2452" s="379"/>
      <c r="AC2452" s="380"/>
      <c r="AD2452" s="382">
        <f t="shared" si="349"/>
        <v>0</v>
      </c>
      <c r="AE2452" s="383">
        <f t="shared" si="350"/>
        <v>0</v>
      </c>
      <c r="AF2452" s="379"/>
      <c r="AG2452" s="381"/>
      <c r="AH2452" s="379"/>
      <c r="AI2452" s="381"/>
      <c r="AJ2452" s="384" t="str">
        <f t="shared" si="343"/>
        <v/>
      </c>
      <c r="AK2452" s="385" t="str">
        <f t="shared" si="344"/>
        <v/>
      </c>
      <c r="AL2452" s="388" t="str">
        <f t="shared" si="345"/>
        <v/>
      </c>
      <c r="AM2452" s="389" t="str">
        <f t="shared" si="346"/>
        <v/>
      </c>
      <c r="AN2452" s="388" t="str">
        <f t="shared" si="347"/>
        <v/>
      </c>
      <c r="AO2452" s="389" t="str">
        <f t="shared" si="348"/>
        <v/>
      </c>
      <c r="AP2452" s="423"/>
      <c r="AQ2452" s="423"/>
      <c r="AR2452" s="431" t="e">
        <f>VLOOKUP($B2452,'acc names'!$C$2:$D$12102,2,FALSE)</f>
        <v>#N/A</v>
      </c>
      <c r="AS2452" s="431" t="e">
        <f>VLOOKUP($AQ2452,software!$A$1:$B$14605,2,FALSE)</f>
        <v>#N/A</v>
      </c>
      <c r="AT2452" s="423"/>
      <c r="AV2452" s="423"/>
    </row>
    <row r="2453" spans="1:48" ht="12.75" x14ac:dyDescent="0.2">
      <c r="A2453" s="73"/>
      <c r="B2453" s="42"/>
      <c r="C2453" s="142"/>
      <c r="D2453" s="142"/>
      <c r="E2453" s="107"/>
      <c r="F2453" s="46"/>
      <c r="G2453" s="46"/>
      <c r="H2453" s="46"/>
      <c r="I2453" s="46"/>
      <c r="J2453" s="46"/>
      <c r="K2453" s="46"/>
      <c r="L2453" s="139"/>
      <c r="M2453" s="41"/>
      <c r="N2453" s="45"/>
      <c r="O2453" s="47"/>
      <c r="P2453" s="43"/>
      <c r="Q2453" s="71" t="e">
        <f>VLOOKUP(N2453,'error categories'!$A$2:$D$54,4,FALSE)</f>
        <v>#N/A</v>
      </c>
      <c r="R2453" s="72" t="e">
        <f>VLOOKUP(N2453,'error categories'!$A$2:$D$54,3,FALSE)</f>
        <v>#N/A</v>
      </c>
      <c r="S2453" s="374"/>
      <c r="T2453" s="377"/>
      <c r="U2453" s="378">
        <f t="shared" si="342"/>
        <v>0</v>
      </c>
      <c r="V2453" s="379"/>
      <c r="W2453" s="380"/>
      <c r="X2453" s="380"/>
      <c r="Y2453" s="380"/>
      <c r="Z2453" s="379"/>
      <c r="AA2453" s="381"/>
      <c r="AB2453" s="379"/>
      <c r="AC2453" s="380"/>
      <c r="AD2453" s="382">
        <f t="shared" si="349"/>
        <v>0</v>
      </c>
      <c r="AE2453" s="383">
        <f t="shared" si="350"/>
        <v>0</v>
      </c>
      <c r="AF2453" s="379"/>
      <c r="AG2453" s="381"/>
      <c r="AH2453" s="379"/>
      <c r="AI2453" s="381"/>
      <c r="AJ2453" s="384" t="str">
        <f t="shared" si="343"/>
        <v/>
      </c>
      <c r="AK2453" s="385" t="str">
        <f t="shared" si="344"/>
        <v/>
      </c>
      <c r="AL2453" s="388" t="str">
        <f t="shared" si="345"/>
        <v/>
      </c>
      <c r="AM2453" s="389" t="str">
        <f t="shared" si="346"/>
        <v/>
      </c>
      <c r="AN2453" s="388" t="str">
        <f t="shared" si="347"/>
        <v/>
      </c>
      <c r="AO2453" s="389" t="str">
        <f t="shared" si="348"/>
        <v/>
      </c>
      <c r="AP2453" s="423"/>
      <c r="AQ2453" s="423"/>
      <c r="AR2453" s="431" t="e">
        <f>VLOOKUP($B2453,'acc names'!$C$2:$D$12102,2,FALSE)</f>
        <v>#N/A</v>
      </c>
      <c r="AS2453" s="431" t="e">
        <f>VLOOKUP($AQ2453,software!$A$1:$B$14605,2,FALSE)</f>
        <v>#N/A</v>
      </c>
      <c r="AT2453" s="423"/>
      <c r="AV2453" s="423"/>
    </row>
    <row r="2454" spans="1:48" ht="12.75" x14ac:dyDescent="0.2">
      <c r="A2454" s="73"/>
      <c r="B2454" s="42"/>
      <c r="C2454" s="142"/>
      <c r="D2454" s="142"/>
      <c r="E2454" s="107"/>
      <c r="F2454" s="46"/>
      <c r="G2454" s="46"/>
      <c r="H2454" s="46"/>
      <c r="I2454" s="46"/>
      <c r="J2454" s="46"/>
      <c r="K2454" s="46"/>
      <c r="L2454" s="139"/>
      <c r="M2454" s="41"/>
      <c r="N2454" s="45"/>
      <c r="O2454" s="47"/>
      <c r="P2454" s="43"/>
      <c r="Q2454" s="71" t="e">
        <f>VLOOKUP(N2454,'error categories'!$A$2:$D$54,4,FALSE)</f>
        <v>#N/A</v>
      </c>
      <c r="R2454" s="72" t="e">
        <f>VLOOKUP(N2454,'error categories'!$A$2:$D$54,3,FALSE)</f>
        <v>#N/A</v>
      </c>
      <c r="S2454" s="374"/>
      <c r="T2454" s="377"/>
      <c r="U2454" s="378">
        <f t="shared" si="342"/>
        <v>0</v>
      </c>
      <c r="V2454" s="379"/>
      <c r="W2454" s="380"/>
      <c r="X2454" s="380"/>
      <c r="Y2454" s="380"/>
      <c r="Z2454" s="379"/>
      <c r="AA2454" s="381"/>
      <c r="AB2454" s="379"/>
      <c r="AC2454" s="380"/>
      <c r="AD2454" s="382">
        <f t="shared" si="349"/>
        <v>0</v>
      </c>
      <c r="AE2454" s="383">
        <f t="shared" si="350"/>
        <v>0</v>
      </c>
      <c r="AF2454" s="379"/>
      <c r="AG2454" s="381"/>
      <c r="AH2454" s="379"/>
      <c r="AI2454" s="381"/>
      <c r="AJ2454" s="384" t="str">
        <f t="shared" si="343"/>
        <v/>
      </c>
      <c r="AK2454" s="385" t="str">
        <f t="shared" si="344"/>
        <v/>
      </c>
      <c r="AL2454" s="388" t="str">
        <f t="shared" si="345"/>
        <v/>
      </c>
      <c r="AM2454" s="389" t="str">
        <f t="shared" si="346"/>
        <v/>
      </c>
      <c r="AN2454" s="388" t="str">
        <f t="shared" si="347"/>
        <v/>
      </c>
      <c r="AO2454" s="389" t="str">
        <f t="shared" si="348"/>
        <v/>
      </c>
      <c r="AP2454" s="423"/>
      <c r="AQ2454" s="423"/>
      <c r="AR2454" s="431" t="e">
        <f>VLOOKUP($B2454,'acc names'!$C$2:$D$12102,2,FALSE)</f>
        <v>#N/A</v>
      </c>
      <c r="AS2454" s="431" t="e">
        <f>VLOOKUP($AQ2454,software!$A$1:$B$14605,2,FALSE)</f>
        <v>#N/A</v>
      </c>
      <c r="AT2454" s="423"/>
      <c r="AV2454" s="423"/>
    </row>
    <row r="2455" spans="1:48" ht="12.75" x14ac:dyDescent="0.2">
      <c r="A2455" s="73"/>
      <c r="B2455" s="42"/>
      <c r="C2455" s="142"/>
      <c r="D2455" s="142"/>
      <c r="E2455" s="107"/>
      <c r="F2455" s="46"/>
      <c r="G2455" s="46"/>
      <c r="H2455" s="46"/>
      <c r="I2455" s="46"/>
      <c r="J2455" s="46"/>
      <c r="K2455" s="46"/>
      <c r="L2455" s="139"/>
      <c r="M2455" s="41"/>
      <c r="N2455" s="45"/>
      <c r="O2455" s="47"/>
      <c r="P2455" s="43"/>
      <c r="Q2455" s="71" t="e">
        <f>VLOOKUP(N2455,'error categories'!$A$2:$D$54,4,FALSE)</f>
        <v>#N/A</v>
      </c>
      <c r="R2455" s="72" t="e">
        <f>VLOOKUP(N2455,'error categories'!$A$2:$D$54,3,FALSE)</f>
        <v>#N/A</v>
      </c>
      <c r="S2455" s="374"/>
      <c r="T2455" s="377"/>
      <c r="U2455" s="378">
        <f t="shared" si="342"/>
        <v>0</v>
      </c>
      <c r="V2455" s="379"/>
      <c r="W2455" s="380"/>
      <c r="X2455" s="380"/>
      <c r="Y2455" s="380"/>
      <c r="Z2455" s="379"/>
      <c r="AA2455" s="381"/>
      <c r="AB2455" s="379"/>
      <c r="AC2455" s="380"/>
      <c r="AD2455" s="382">
        <f t="shared" si="349"/>
        <v>0</v>
      </c>
      <c r="AE2455" s="383">
        <f t="shared" si="350"/>
        <v>0</v>
      </c>
      <c r="AF2455" s="379"/>
      <c r="AG2455" s="381"/>
      <c r="AH2455" s="379"/>
      <c r="AI2455" s="381"/>
      <c r="AJ2455" s="384" t="str">
        <f t="shared" si="343"/>
        <v/>
      </c>
      <c r="AK2455" s="385" t="str">
        <f t="shared" si="344"/>
        <v/>
      </c>
      <c r="AL2455" s="388" t="str">
        <f t="shared" si="345"/>
        <v/>
      </c>
      <c r="AM2455" s="389" t="str">
        <f t="shared" si="346"/>
        <v/>
      </c>
      <c r="AN2455" s="388" t="str">
        <f t="shared" si="347"/>
        <v/>
      </c>
      <c r="AO2455" s="389" t="str">
        <f t="shared" si="348"/>
        <v/>
      </c>
      <c r="AP2455" s="423"/>
      <c r="AQ2455" s="423"/>
      <c r="AR2455" s="431" t="e">
        <f>VLOOKUP($B2455,'acc names'!$C$2:$D$12102,2,FALSE)</f>
        <v>#N/A</v>
      </c>
      <c r="AS2455" s="431" t="e">
        <f>VLOOKUP($AQ2455,software!$A$1:$B$14605,2,FALSE)</f>
        <v>#N/A</v>
      </c>
      <c r="AT2455" s="423"/>
      <c r="AV2455" s="423"/>
    </row>
    <row r="2456" spans="1:48" ht="12.75" x14ac:dyDescent="0.2">
      <c r="A2456" s="73"/>
      <c r="B2456" s="42"/>
      <c r="C2456" s="142"/>
      <c r="D2456" s="142"/>
      <c r="E2456" s="107"/>
      <c r="F2456" s="46"/>
      <c r="G2456" s="46"/>
      <c r="H2456" s="46"/>
      <c r="I2456" s="46"/>
      <c r="J2456" s="46"/>
      <c r="K2456" s="46"/>
      <c r="L2456" s="139"/>
      <c r="M2456" s="41"/>
      <c r="N2456" s="45"/>
      <c r="O2456" s="47"/>
      <c r="P2456" s="43"/>
      <c r="Q2456" s="71" t="e">
        <f>VLOOKUP(N2456,'error categories'!$A$2:$D$54,4,FALSE)</f>
        <v>#N/A</v>
      </c>
      <c r="R2456" s="72" t="e">
        <f>VLOOKUP(N2456,'error categories'!$A$2:$D$54,3,FALSE)</f>
        <v>#N/A</v>
      </c>
      <c r="S2456" s="374"/>
      <c r="T2456" s="377"/>
      <c r="U2456" s="378">
        <f t="shared" si="342"/>
        <v>0</v>
      </c>
      <c r="V2456" s="379"/>
      <c r="W2456" s="380"/>
      <c r="X2456" s="380"/>
      <c r="Y2456" s="380"/>
      <c r="Z2456" s="379"/>
      <c r="AA2456" s="381"/>
      <c r="AB2456" s="379"/>
      <c r="AC2456" s="380"/>
      <c r="AD2456" s="382">
        <f t="shared" si="349"/>
        <v>0</v>
      </c>
      <c r="AE2456" s="383">
        <f t="shared" si="350"/>
        <v>0</v>
      </c>
      <c r="AF2456" s="379"/>
      <c r="AG2456" s="381"/>
      <c r="AH2456" s="379"/>
      <c r="AI2456" s="381"/>
      <c r="AJ2456" s="384" t="str">
        <f t="shared" si="343"/>
        <v/>
      </c>
      <c r="AK2456" s="385" t="str">
        <f t="shared" si="344"/>
        <v/>
      </c>
      <c r="AL2456" s="388" t="str">
        <f t="shared" si="345"/>
        <v/>
      </c>
      <c r="AM2456" s="389" t="str">
        <f t="shared" si="346"/>
        <v/>
      </c>
      <c r="AN2456" s="388" t="str">
        <f t="shared" si="347"/>
        <v/>
      </c>
      <c r="AO2456" s="389" t="str">
        <f t="shared" si="348"/>
        <v/>
      </c>
      <c r="AP2456" s="423"/>
      <c r="AQ2456" s="423"/>
      <c r="AR2456" s="431" t="e">
        <f>VLOOKUP($B2456,'acc names'!$C$2:$D$12102,2,FALSE)</f>
        <v>#N/A</v>
      </c>
      <c r="AS2456" s="431" t="e">
        <f>VLOOKUP($AQ2456,software!$A$1:$B$14605,2,FALSE)</f>
        <v>#N/A</v>
      </c>
      <c r="AT2456" s="423"/>
      <c r="AV2456" s="423"/>
    </row>
    <row r="2457" spans="1:48" ht="12.75" x14ac:dyDescent="0.2">
      <c r="A2457" s="73"/>
      <c r="B2457" s="42"/>
      <c r="C2457" s="142"/>
      <c r="D2457" s="142"/>
      <c r="E2457" s="107"/>
      <c r="F2457" s="46"/>
      <c r="G2457" s="46"/>
      <c r="H2457" s="46"/>
      <c r="I2457" s="46"/>
      <c r="J2457" s="46"/>
      <c r="K2457" s="46"/>
      <c r="L2457" s="139"/>
      <c r="M2457" s="41"/>
      <c r="N2457" s="45"/>
      <c r="O2457" s="47"/>
      <c r="P2457" s="43"/>
      <c r="Q2457" s="71" t="e">
        <f>VLOOKUP(N2457,'error categories'!$A$2:$D$54,4,FALSE)</f>
        <v>#N/A</v>
      </c>
      <c r="R2457" s="72" t="e">
        <f>VLOOKUP(N2457,'error categories'!$A$2:$D$54,3,FALSE)</f>
        <v>#N/A</v>
      </c>
      <c r="S2457" s="374"/>
      <c r="T2457" s="377"/>
      <c r="U2457" s="378">
        <f t="shared" si="342"/>
        <v>0</v>
      </c>
      <c r="V2457" s="379"/>
      <c r="W2457" s="380"/>
      <c r="X2457" s="380"/>
      <c r="Y2457" s="380"/>
      <c r="Z2457" s="379"/>
      <c r="AA2457" s="381"/>
      <c r="AB2457" s="379"/>
      <c r="AC2457" s="380"/>
      <c r="AD2457" s="382">
        <f t="shared" si="349"/>
        <v>0</v>
      </c>
      <c r="AE2457" s="383">
        <f t="shared" si="350"/>
        <v>0</v>
      </c>
      <c r="AF2457" s="379"/>
      <c r="AG2457" s="381"/>
      <c r="AH2457" s="379"/>
      <c r="AI2457" s="381"/>
      <c r="AJ2457" s="384" t="str">
        <f t="shared" si="343"/>
        <v/>
      </c>
      <c r="AK2457" s="385" t="str">
        <f t="shared" si="344"/>
        <v/>
      </c>
      <c r="AL2457" s="388" t="str">
        <f t="shared" si="345"/>
        <v/>
      </c>
      <c r="AM2457" s="389" t="str">
        <f t="shared" si="346"/>
        <v/>
      </c>
      <c r="AN2457" s="388" t="str">
        <f t="shared" si="347"/>
        <v/>
      </c>
      <c r="AO2457" s="389" t="str">
        <f t="shared" si="348"/>
        <v/>
      </c>
      <c r="AP2457" s="423"/>
      <c r="AQ2457" s="423"/>
      <c r="AR2457" s="431" t="e">
        <f>VLOOKUP($B2457,'acc names'!$C$2:$D$12102,2,FALSE)</f>
        <v>#N/A</v>
      </c>
      <c r="AS2457" s="431" t="e">
        <f>VLOOKUP($AQ2457,software!$A$1:$B$14605,2,FALSE)</f>
        <v>#N/A</v>
      </c>
      <c r="AT2457" s="423"/>
      <c r="AV2457" s="423"/>
    </row>
    <row r="2458" spans="1:48" ht="12.75" x14ac:dyDescent="0.2">
      <c r="A2458" s="73"/>
      <c r="B2458" s="42"/>
      <c r="C2458" s="142"/>
      <c r="D2458" s="142"/>
      <c r="E2458" s="107"/>
      <c r="F2458" s="46"/>
      <c r="G2458" s="46"/>
      <c r="H2458" s="46"/>
      <c r="I2458" s="46"/>
      <c r="J2458" s="46"/>
      <c r="K2458" s="46"/>
      <c r="L2458" s="139"/>
      <c r="M2458" s="41"/>
      <c r="N2458" s="45"/>
      <c r="O2458" s="47"/>
      <c r="P2458" s="43"/>
      <c r="Q2458" s="71" t="e">
        <f>VLOOKUP(N2458,'error categories'!$A$2:$D$54,4,FALSE)</f>
        <v>#N/A</v>
      </c>
      <c r="R2458" s="72" t="e">
        <f>VLOOKUP(N2458,'error categories'!$A$2:$D$54,3,FALSE)</f>
        <v>#N/A</v>
      </c>
      <c r="S2458" s="374"/>
      <c r="T2458" s="377"/>
      <c r="U2458" s="378">
        <f t="shared" si="342"/>
        <v>0</v>
      </c>
      <c r="V2458" s="379"/>
      <c r="W2458" s="380"/>
      <c r="X2458" s="380"/>
      <c r="Y2458" s="380"/>
      <c r="Z2458" s="379"/>
      <c r="AA2458" s="381"/>
      <c r="AB2458" s="379"/>
      <c r="AC2458" s="380"/>
      <c r="AD2458" s="382">
        <f t="shared" si="349"/>
        <v>0</v>
      </c>
      <c r="AE2458" s="383">
        <f t="shared" si="350"/>
        <v>0</v>
      </c>
      <c r="AF2458" s="379"/>
      <c r="AG2458" s="381"/>
      <c r="AH2458" s="379"/>
      <c r="AI2458" s="381"/>
      <c r="AJ2458" s="384" t="str">
        <f t="shared" si="343"/>
        <v/>
      </c>
      <c r="AK2458" s="385" t="str">
        <f t="shared" si="344"/>
        <v/>
      </c>
      <c r="AL2458" s="388" t="str">
        <f t="shared" si="345"/>
        <v/>
      </c>
      <c r="AM2458" s="389" t="str">
        <f t="shared" si="346"/>
        <v/>
      </c>
      <c r="AN2458" s="388" t="str">
        <f t="shared" si="347"/>
        <v/>
      </c>
      <c r="AO2458" s="389" t="str">
        <f t="shared" si="348"/>
        <v/>
      </c>
      <c r="AP2458" s="423"/>
      <c r="AQ2458" s="423"/>
      <c r="AR2458" s="431" t="e">
        <f>VLOOKUP($B2458,'acc names'!$C$2:$D$12102,2,FALSE)</f>
        <v>#N/A</v>
      </c>
      <c r="AS2458" s="431" t="e">
        <f>VLOOKUP($AQ2458,software!$A$1:$B$14605,2,FALSE)</f>
        <v>#N/A</v>
      </c>
      <c r="AT2458" s="423"/>
      <c r="AV2458" s="423"/>
    </row>
    <row r="2459" spans="1:48" ht="12.75" x14ac:dyDescent="0.2">
      <c r="A2459" s="73"/>
      <c r="B2459" s="42"/>
      <c r="C2459" s="142"/>
      <c r="D2459" s="142"/>
      <c r="E2459" s="107"/>
      <c r="F2459" s="46"/>
      <c r="G2459" s="46"/>
      <c r="H2459" s="46"/>
      <c r="I2459" s="46"/>
      <c r="J2459" s="46"/>
      <c r="K2459" s="46"/>
      <c r="L2459" s="139"/>
      <c r="M2459" s="41"/>
      <c r="N2459" s="45"/>
      <c r="O2459" s="47"/>
      <c r="P2459" s="43"/>
      <c r="Q2459" s="71" t="e">
        <f>VLOOKUP(N2459,'error categories'!$A$2:$D$54,4,FALSE)</f>
        <v>#N/A</v>
      </c>
      <c r="R2459" s="72" t="e">
        <f>VLOOKUP(N2459,'error categories'!$A$2:$D$54,3,FALSE)</f>
        <v>#N/A</v>
      </c>
      <c r="S2459" s="374"/>
      <c r="T2459" s="377"/>
      <c r="U2459" s="378">
        <f t="shared" si="342"/>
        <v>0</v>
      </c>
      <c r="V2459" s="379"/>
      <c r="W2459" s="380"/>
      <c r="X2459" s="380"/>
      <c r="Y2459" s="380"/>
      <c r="Z2459" s="379"/>
      <c r="AA2459" s="381"/>
      <c r="AB2459" s="379"/>
      <c r="AC2459" s="380"/>
      <c r="AD2459" s="382">
        <f t="shared" si="349"/>
        <v>0</v>
      </c>
      <c r="AE2459" s="383">
        <f t="shared" si="350"/>
        <v>0</v>
      </c>
      <c r="AF2459" s="379"/>
      <c r="AG2459" s="381"/>
      <c r="AH2459" s="379"/>
      <c r="AI2459" s="381"/>
      <c r="AJ2459" s="384" t="str">
        <f t="shared" si="343"/>
        <v/>
      </c>
      <c r="AK2459" s="385" t="str">
        <f t="shared" si="344"/>
        <v/>
      </c>
      <c r="AL2459" s="388" t="str">
        <f t="shared" si="345"/>
        <v/>
      </c>
      <c r="AM2459" s="389" t="str">
        <f t="shared" si="346"/>
        <v/>
      </c>
      <c r="AN2459" s="388" t="str">
        <f t="shared" si="347"/>
        <v/>
      </c>
      <c r="AO2459" s="389" t="str">
        <f t="shared" si="348"/>
        <v/>
      </c>
      <c r="AP2459" s="423"/>
      <c r="AQ2459" s="423"/>
      <c r="AR2459" s="431" t="e">
        <f>VLOOKUP($B2459,'acc names'!$C$2:$D$12102,2,FALSE)</f>
        <v>#N/A</v>
      </c>
      <c r="AS2459" s="431" t="e">
        <f>VLOOKUP($AQ2459,software!$A$1:$B$14605,2,FALSE)</f>
        <v>#N/A</v>
      </c>
      <c r="AT2459" s="423"/>
      <c r="AV2459" s="423"/>
    </row>
    <row r="2460" spans="1:48" ht="12.75" x14ac:dyDescent="0.2">
      <c r="A2460" s="73"/>
      <c r="B2460" s="42"/>
      <c r="C2460" s="142"/>
      <c r="D2460" s="142"/>
      <c r="E2460" s="107"/>
      <c r="F2460" s="46"/>
      <c r="G2460" s="46"/>
      <c r="H2460" s="46"/>
      <c r="I2460" s="46"/>
      <c r="J2460" s="46"/>
      <c r="K2460" s="46"/>
      <c r="L2460" s="139"/>
      <c r="M2460" s="41"/>
      <c r="N2460" s="45"/>
      <c r="O2460" s="47"/>
      <c r="P2460" s="43"/>
      <c r="Q2460" s="71" t="e">
        <f>VLOOKUP(N2460,'error categories'!$A$2:$D$54,4,FALSE)</f>
        <v>#N/A</v>
      </c>
      <c r="R2460" s="72" t="e">
        <f>VLOOKUP(N2460,'error categories'!$A$2:$D$54,3,FALSE)</f>
        <v>#N/A</v>
      </c>
      <c r="S2460" s="374"/>
      <c r="T2460" s="377"/>
      <c r="U2460" s="378">
        <f t="shared" si="342"/>
        <v>0</v>
      </c>
      <c r="V2460" s="379"/>
      <c r="W2460" s="380"/>
      <c r="X2460" s="380"/>
      <c r="Y2460" s="380"/>
      <c r="Z2460" s="379"/>
      <c r="AA2460" s="381"/>
      <c r="AB2460" s="379"/>
      <c r="AC2460" s="380"/>
      <c r="AD2460" s="382">
        <f t="shared" si="349"/>
        <v>0</v>
      </c>
      <c r="AE2460" s="383">
        <f t="shared" si="350"/>
        <v>0</v>
      </c>
      <c r="AF2460" s="379"/>
      <c r="AG2460" s="381"/>
      <c r="AH2460" s="379"/>
      <c r="AI2460" s="381"/>
      <c r="AJ2460" s="384" t="str">
        <f t="shared" si="343"/>
        <v/>
      </c>
      <c r="AK2460" s="385" t="str">
        <f t="shared" si="344"/>
        <v/>
      </c>
      <c r="AL2460" s="388" t="str">
        <f t="shared" si="345"/>
        <v/>
      </c>
      <c r="AM2460" s="389" t="str">
        <f t="shared" si="346"/>
        <v/>
      </c>
      <c r="AN2460" s="388" t="str">
        <f t="shared" si="347"/>
        <v/>
      </c>
      <c r="AO2460" s="389" t="str">
        <f t="shared" si="348"/>
        <v/>
      </c>
      <c r="AP2460" s="423"/>
      <c r="AQ2460" s="423"/>
      <c r="AR2460" s="431" t="e">
        <f>VLOOKUP($B2460,'acc names'!$C$2:$D$12102,2,FALSE)</f>
        <v>#N/A</v>
      </c>
      <c r="AS2460" s="431" t="e">
        <f>VLOOKUP($AQ2460,software!$A$1:$B$14605,2,FALSE)</f>
        <v>#N/A</v>
      </c>
      <c r="AT2460" s="423"/>
      <c r="AV2460" s="423"/>
    </row>
    <row r="2461" spans="1:48" ht="12.75" x14ac:dyDescent="0.2">
      <c r="A2461" s="73"/>
      <c r="B2461" s="42"/>
      <c r="C2461" s="142"/>
      <c r="D2461" s="142"/>
      <c r="E2461" s="107"/>
      <c r="F2461" s="46"/>
      <c r="G2461" s="46"/>
      <c r="H2461" s="46"/>
      <c r="I2461" s="46"/>
      <c r="J2461" s="46"/>
      <c r="K2461" s="46"/>
      <c r="L2461" s="139"/>
      <c r="M2461" s="41"/>
      <c r="N2461" s="45"/>
      <c r="O2461" s="47"/>
      <c r="P2461" s="43"/>
      <c r="Q2461" s="71" t="e">
        <f>VLOOKUP(N2461,'error categories'!$A$2:$D$54,4,FALSE)</f>
        <v>#N/A</v>
      </c>
      <c r="R2461" s="72" t="e">
        <f>VLOOKUP(N2461,'error categories'!$A$2:$D$54,3,FALSE)</f>
        <v>#N/A</v>
      </c>
      <c r="S2461" s="374"/>
      <c r="T2461" s="377"/>
      <c r="U2461" s="378">
        <f t="shared" si="342"/>
        <v>0</v>
      </c>
      <c r="V2461" s="379"/>
      <c r="W2461" s="380"/>
      <c r="X2461" s="380"/>
      <c r="Y2461" s="380"/>
      <c r="Z2461" s="379"/>
      <c r="AA2461" s="381"/>
      <c r="AB2461" s="379"/>
      <c r="AC2461" s="380"/>
      <c r="AD2461" s="382">
        <f t="shared" si="349"/>
        <v>0</v>
      </c>
      <c r="AE2461" s="383">
        <f t="shared" si="350"/>
        <v>0</v>
      </c>
      <c r="AF2461" s="379"/>
      <c r="AG2461" s="381"/>
      <c r="AH2461" s="379"/>
      <c r="AI2461" s="381"/>
      <c r="AJ2461" s="384" t="str">
        <f t="shared" si="343"/>
        <v/>
      </c>
      <c r="AK2461" s="385" t="str">
        <f t="shared" si="344"/>
        <v/>
      </c>
      <c r="AL2461" s="388" t="str">
        <f t="shared" si="345"/>
        <v/>
      </c>
      <c r="AM2461" s="389" t="str">
        <f t="shared" si="346"/>
        <v/>
      </c>
      <c r="AN2461" s="388" t="str">
        <f t="shared" si="347"/>
        <v/>
      </c>
      <c r="AO2461" s="389" t="str">
        <f t="shared" si="348"/>
        <v/>
      </c>
      <c r="AP2461" s="423"/>
      <c r="AQ2461" s="423"/>
      <c r="AR2461" s="431" t="e">
        <f>VLOOKUP($B2461,'acc names'!$C$2:$D$12102,2,FALSE)</f>
        <v>#N/A</v>
      </c>
      <c r="AS2461" s="431" t="e">
        <f>VLOOKUP($AQ2461,software!$A$1:$B$14605,2,FALSE)</f>
        <v>#N/A</v>
      </c>
      <c r="AT2461" s="423"/>
      <c r="AV2461" s="423"/>
    </row>
    <row r="2462" spans="1:48" ht="12.75" x14ac:dyDescent="0.2">
      <c r="A2462" s="73"/>
      <c r="B2462" s="42"/>
      <c r="C2462" s="142"/>
      <c r="D2462" s="142"/>
      <c r="E2462" s="107"/>
      <c r="F2462" s="46"/>
      <c r="G2462" s="46"/>
      <c r="H2462" s="46"/>
      <c r="I2462" s="46"/>
      <c r="J2462" s="46"/>
      <c r="K2462" s="46"/>
      <c r="L2462" s="139"/>
      <c r="M2462" s="41"/>
      <c r="N2462" s="45"/>
      <c r="O2462" s="47"/>
      <c r="P2462" s="43"/>
      <c r="Q2462" s="71" t="e">
        <f>VLOOKUP(N2462,'error categories'!$A$2:$D$54,4,FALSE)</f>
        <v>#N/A</v>
      </c>
      <c r="R2462" s="72" t="e">
        <f>VLOOKUP(N2462,'error categories'!$A$2:$D$54,3,FALSE)</f>
        <v>#N/A</v>
      </c>
      <c r="S2462" s="374"/>
      <c r="T2462" s="377"/>
      <c r="U2462" s="378">
        <f t="shared" si="342"/>
        <v>0</v>
      </c>
      <c r="V2462" s="379"/>
      <c r="W2462" s="380"/>
      <c r="X2462" s="380"/>
      <c r="Y2462" s="380"/>
      <c r="Z2462" s="379"/>
      <c r="AA2462" s="381"/>
      <c r="AB2462" s="379"/>
      <c r="AC2462" s="380"/>
      <c r="AD2462" s="382">
        <f t="shared" si="349"/>
        <v>0</v>
      </c>
      <c r="AE2462" s="383">
        <f t="shared" si="350"/>
        <v>0</v>
      </c>
      <c r="AF2462" s="379"/>
      <c r="AG2462" s="381"/>
      <c r="AH2462" s="379"/>
      <c r="AI2462" s="381"/>
      <c r="AJ2462" s="384" t="str">
        <f t="shared" si="343"/>
        <v/>
      </c>
      <c r="AK2462" s="385" t="str">
        <f t="shared" si="344"/>
        <v/>
      </c>
      <c r="AL2462" s="388" t="str">
        <f t="shared" si="345"/>
        <v/>
      </c>
      <c r="AM2462" s="389" t="str">
        <f t="shared" si="346"/>
        <v/>
      </c>
      <c r="AN2462" s="388" t="str">
        <f t="shared" si="347"/>
        <v/>
      </c>
      <c r="AO2462" s="389" t="str">
        <f t="shared" si="348"/>
        <v/>
      </c>
      <c r="AP2462" s="423"/>
      <c r="AQ2462" s="423"/>
      <c r="AR2462" s="431" t="e">
        <f>VLOOKUP($B2462,'acc names'!$C$2:$D$12102,2,FALSE)</f>
        <v>#N/A</v>
      </c>
      <c r="AS2462" s="431" t="e">
        <f>VLOOKUP($AQ2462,software!$A$1:$B$14605,2,FALSE)</f>
        <v>#N/A</v>
      </c>
      <c r="AT2462" s="423"/>
      <c r="AV2462" s="423"/>
    </row>
    <row r="2463" spans="1:48" ht="12.75" x14ac:dyDescent="0.2">
      <c r="A2463" s="73"/>
      <c r="B2463" s="42"/>
      <c r="C2463" s="142"/>
      <c r="D2463" s="142"/>
      <c r="E2463" s="107"/>
      <c r="F2463" s="46"/>
      <c r="G2463" s="46"/>
      <c r="H2463" s="46"/>
      <c r="I2463" s="46"/>
      <c r="J2463" s="46"/>
      <c r="K2463" s="46"/>
      <c r="L2463" s="139"/>
      <c r="M2463" s="41"/>
      <c r="N2463" s="45"/>
      <c r="O2463" s="47"/>
      <c r="P2463" s="43"/>
      <c r="Q2463" s="71" t="e">
        <f>VLOOKUP(N2463,'error categories'!$A$2:$D$54,4,FALSE)</f>
        <v>#N/A</v>
      </c>
      <c r="R2463" s="72" t="e">
        <f>VLOOKUP(N2463,'error categories'!$A$2:$D$54,3,FALSE)</f>
        <v>#N/A</v>
      </c>
      <c r="S2463" s="374"/>
      <c r="T2463" s="377"/>
      <c r="U2463" s="378">
        <f t="shared" si="342"/>
        <v>0</v>
      </c>
      <c r="V2463" s="379"/>
      <c r="W2463" s="380"/>
      <c r="X2463" s="380"/>
      <c r="Y2463" s="380"/>
      <c r="Z2463" s="379"/>
      <c r="AA2463" s="381"/>
      <c r="AB2463" s="379"/>
      <c r="AC2463" s="380"/>
      <c r="AD2463" s="382">
        <f t="shared" si="349"/>
        <v>0</v>
      </c>
      <c r="AE2463" s="383">
        <f t="shared" si="350"/>
        <v>0</v>
      </c>
      <c r="AF2463" s="379"/>
      <c r="AG2463" s="381"/>
      <c r="AH2463" s="379"/>
      <c r="AI2463" s="381"/>
      <c r="AJ2463" s="384" t="str">
        <f t="shared" si="343"/>
        <v/>
      </c>
      <c r="AK2463" s="385" t="str">
        <f t="shared" si="344"/>
        <v/>
      </c>
      <c r="AL2463" s="388" t="str">
        <f t="shared" si="345"/>
        <v/>
      </c>
      <c r="AM2463" s="389" t="str">
        <f t="shared" si="346"/>
        <v/>
      </c>
      <c r="AN2463" s="388" t="str">
        <f t="shared" si="347"/>
        <v/>
      </c>
      <c r="AO2463" s="389" t="str">
        <f t="shared" si="348"/>
        <v/>
      </c>
      <c r="AP2463" s="423"/>
      <c r="AQ2463" s="423"/>
      <c r="AR2463" s="431" t="e">
        <f>VLOOKUP($B2463,'acc names'!$C$2:$D$12102,2,FALSE)</f>
        <v>#N/A</v>
      </c>
      <c r="AS2463" s="431" t="e">
        <f>VLOOKUP($AQ2463,software!$A$1:$B$14605,2,FALSE)</f>
        <v>#N/A</v>
      </c>
      <c r="AT2463" s="423"/>
      <c r="AV2463" s="423"/>
    </row>
    <row r="2464" spans="1:48" ht="12.75" x14ac:dyDescent="0.2">
      <c r="A2464" s="73"/>
      <c r="B2464" s="42"/>
      <c r="C2464" s="142"/>
      <c r="D2464" s="142"/>
      <c r="E2464" s="107"/>
      <c r="F2464" s="46"/>
      <c r="G2464" s="46"/>
      <c r="H2464" s="46"/>
      <c r="I2464" s="46"/>
      <c r="J2464" s="46"/>
      <c r="K2464" s="46"/>
      <c r="L2464" s="139"/>
      <c r="M2464" s="41"/>
      <c r="N2464" s="45"/>
      <c r="O2464" s="47"/>
      <c r="P2464" s="43"/>
      <c r="Q2464" s="71" t="e">
        <f>VLOOKUP(N2464,'error categories'!$A$2:$D$54,4,FALSE)</f>
        <v>#N/A</v>
      </c>
      <c r="R2464" s="72" t="e">
        <f>VLOOKUP(N2464,'error categories'!$A$2:$D$54,3,FALSE)</f>
        <v>#N/A</v>
      </c>
      <c r="S2464" s="374"/>
      <c r="T2464" s="377"/>
      <c r="U2464" s="378">
        <f t="shared" si="342"/>
        <v>0</v>
      </c>
      <c r="V2464" s="379"/>
      <c r="W2464" s="380"/>
      <c r="X2464" s="380"/>
      <c r="Y2464" s="380"/>
      <c r="Z2464" s="379"/>
      <c r="AA2464" s="381"/>
      <c r="AB2464" s="379"/>
      <c r="AC2464" s="380"/>
      <c r="AD2464" s="382">
        <f t="shared" si="349"/>
        <v>0</v>
      </c>
      <c r="AE2464" s="383">
        <f t="shared" si="350"/>
        <v>0</v>
      </c>
      <c r="AF2464" s="379"/>
      <c r="AG2464" s="381"/>
      <c r="AH2464" s="379"/>
      <c r="AI2464" s="381"/>
      <c r="AJ2464" s="384" t="str">
        <f t="shared" si="343"/>
        <v/>
      </c>
      <c r="AK2464" s="385" t="str">
        <f t="shared" si="344"/>
        <v/>
      </c>
      <c r="AL2464" s="388" t="str">
        <f t="shared" si="345"/>
        <v/>
      </c>
      <c r="AM2464" s="389" t="str">
        <f t="shared" si="346"/>
        <v/>
      </c>
      <c r="AN2464" s="388" t="str">
        <f t="shared" si="347"/>
        <v/>
      </c>
      <c r="AO2464" s="389" t="str">
        <f t="shared" si="348"/>
        <v/>
      </c>
      <c r="AP2464" s="423"/>
      <c r="AQ2464" s="423"/>
      <c r="AR2464" s="431" t="e">
        <f>VLOOKUP($B2464,'acc names'!$C$2:$D$12102,2,FALSE)</f>
        <v>#N/A</v>
      </c>
      <c r="AS2464" s="431" t="e">
        <f>VLOOKUP($AQ2464,software!$A$1:$B$14605,2,FALSE)</f>
        <v>#N/A</v>
      </c>
      <c r="AT2464" s="423"/>
      <c r="AV2464" s="423"/>
    </row>
    <row r="2465" spans="1:48" ht="12.75" x14ac:dyDescent="0.2">
      <c r="A2465" s="73"/>
      <c r="B2465" s="42"/>
      <c r="C2465" s="142"/>
      <c r="D2465" s="142"/>
      <c r="E2465" s="107"/>
      <c r="F2465" s="46"/>
      <c r="G2465" s="46"/>
      <c r="H2465" s="46"/>
      <c r="I2465" s="46"/>
      <c r="J2465" s="46"/>
      <c r="K2465" s="46"/>
      <c r="L2465" s="139"/>
      <c r="M2465" s="41"/>
      <c r="N2465" s="45"/>
      <c r="O2465" s="47"/>
      <c r="P2465" s="43"/>
      <c r="Q2465" s="71" t="e">
        <f>VLOOKUP(N2465,'error categories'!$A$2:$D$54,4,FALSE)</f>
        <v>#N/A</v>
      </c>
      <c r="R2465" s="72" t="e">
        <f>VLOOKUP(N2465,'error categories'!$A$2:$D$54,3,FALSE)</f>
        <v>#N/A</v>
      </c>
      <c r="S2465" s="374"/>
      <c r="T2465" s="377"/>
      <c r="U2465" s="378">
        <f t="shared" si="342"/>
        <v>0</v>
      </c>
      <c r="V2465" s="379"/>
      <c r="W2465" s="380"/>
      <c r="X2465" s="380"/>
      <c r="Y2465" s="380"/>
      <c r="Z2465" s="379"/>
      <c r="AA2465" s="381"/>
      <c r="AB2465" s="379"/>
      <c r="AC2465" s="380"/>
      <c r="AD2465" s="382">
        <f t="shared" si="349"/>
        <v>0</v>
      </c>
      <c r="AE2465" s="383">
        <f t="shared" si="350"/>
        <v>0</v>
      </c>
      <c r="AF2465" s="379"/>
      <c r="AG2465" s="381"/>
      <c r="AH2465" s="379"/>
      <c r="AI2465" s="381"/>
      <c r="AJ2465" s="384" t="str">
        <f t="shared" si="343"/>
        <v/>
      </c>
      <c r="AK2465" s="385" t="str">
        <f t="shared" si="344"/>
        <v/>
      </c>
      <c r="AL2465" s="388" t="str">
        <f t="shared" si="345"/>
        <v/>
      </c>
      <c r="AM2465" s="389" t="str">
        <f t="shared" si="346"/>
        <v/>
      </c>
      <c r="AN2465" s="388" t="str">
        <f t="shared" si="347"/>
        <v/>
      </c>
      <c r="AO2465" s="389" t="str">
        <f t="shared" si="348"/>
        <v/>
      </c>
      <c r="AP2465" s="423"/>
      <c r="AQ2465" s="423"/>
      <c r="AR2465" s="431" t="e">
        <f>VLOOKUP($B2465,'acc names'!$C$2:$D$12102,2,FALSE)</f>
        <v>#N/A</v>
      </c>
      <c r="AS2465" s="431" t="e">
        <f>VLOOKUP($AQ2465,software!$A$1:$B$14605,2,FALSE)</f>
        <v>#N/A</v>
      </c>
      <c r="AT2465" s="423"/>
      <c r="AV2465" s="423"/>
    </row>
    <row r="2466" spans="1:48" ht="12.75" x14ac:dyDescent="0.2">
      <c r="A2466" s="73"/>
      <c r="B2466" s="42"/>
      <c r="C2466" s="142"/>
      <c r="D2466" s="142"/>
      <c r="E2466" s="107"/>
      <c r="F2466" s="46"/>
      <c r="G2466" s="46"/>
      <c r="H2466" s="46"/>
      <c r="I2466" s="46"/>
      <c r="J2466" s="46"/>
      <c r="K2466" s="46"/>
      <c r="L2466" s="139"/>
      <c r="M2466" s="41"/>
      <c r="N2466" s="45"/>
      <c r="O2466" s="47"/>
      <c r="P2466" s="43"/>
      <c r="Q2466" s="71" t="e">
        <f>VLOOKUP(N2466,'error categories'!$A$2:$D$54,4,FALSE)</f>
        <v>#N/A</v>
      </c>
      <c r="R2466" s="72" t="e">
        <f>VLOOKUP(N2466,'error categories'!$A$2:$D$54,3,FALSE)</f>
        <v>#N/A</v>
      </c>
      <c r="S2466" s="374"/>
      <c r="T2466" s="377"/>
      <c r="U2466" s="378">
        <f t="shared" si="342"/>
        <v>0</v>
      </c>
      <c r="V2466" s="379"/>
      <c r="W2466" s="380"/>
      <c r="X2466" s="380"/>
      <c r="Y2466" s="380"/>
      <c r="Z2466" s="379"/>
      <c r="AA2466" s="381"/>
      <c r="AB2466" s="379"/>
      <c r="AC2466" s="380"/>
      <c r="AD2466" s="382">
        <f t="shared" si="349"/>
        <v>0</v>
      </c>
      <c r="AE2466" s="383">
        <f t="shared" si="350"/>
        <v>0</v>
      </c>
      <c r="AF2466" s="379"/>
      <c r="AG2466" s="381"/>
      <c r="AH2466" s="379"/>
      <c r="AI2466" s="381"/>
      <c r="AJ2466" s="384" t="str">
        <f t="shared" si="343"/>
        <v/>
      </c>
      <c r="AK2466" s="385" t="str">
        <f t="shared" si="344"/>
        <v/>
      </c>
      <c r="AL2466" s="388" t="str">
        <f t="shared" si="345"/>
        <v/>
      </c>
      <c r="AM2466" s="389" t="str">
        <f t="shared" si="346"/>
        <v/>
      </c>
      <c r="AN2466" s="388" t="str">
        <f t="shared" si="347"/>
        <v/>
      </c>
      <c r="AO2466" s="389" t="str">
        <f t="shared" si="348"/>
        <v/>
      </c>
      <c r="AP2466" s="423"/>
      <c r="AQ2466" s="423"/>
      <c r="AR2466" s="431" t="e">
        <f>VLOOKUP($B2466,'acc names'!$C$2:$D$12102,2,FALSE)</f>
        <v>#N/A</v>
      </c>
      <c r="AS2466" s="431" t="e">
        <f>VLOOKUP($AQ2466,software!$A$1:$B$14605,2,FALSE)</f>
        <v>#N/A</v>
      </c>
      <c r="AT2466" s="423"/>
      <c r="AV2466" s="423"/>
    </row>
    <row r="2467" spans="1:48" ht="12.75" x14ac:dyDescent="0.2">
      <c r="A2467" s="73"/>
      <c r="B2467" s="42"/>
      <c r="C2467" s="142"/>
      <c r="D2467" s="142"/>
      <c r="E2467" s="107"/>
      <c r="F2467" s="46"/>
      <c r="G2467" s="46"/>
      <c r="H2467" s="46"/>
      <c r="I2467" s="46"/>
      <c r="J2467" s="46"/>
      <c r="K2467" s="46"/>
      <c r="L2467" s="139"/>
      <c r="M2467" s="41"/>
      <c r="N2467" s="45"/>
      <c r="O2467" s="47"/>
      <c r="P2467" s="43"/>
      <c r="Q2467" s="71" t="e">
        <f>VLOOKUP(N2467,'error categories'!$A$2:$D$54,4,FALSE)</f>
        <v>#N/A</v>
      </c>
      <c r="R2467" s="72" t="e">
        <f>VLOOKUP(N2467,'error categories'!$A$2:$D$54,3,FALSE)</f>
        <v>#N/A</v>
      </c>
      <c r="S2467" s="374"/>
      <c r="T2467" s="377"/>
      <c r="U2467" s="378">
        <f t="shared" si="342"/>
        <v>0</v>
      </c>
      <c r="V2467" s="379"/>
      <c r="W2467" s="380"/>
      <c r="X2467" s="380"/>
      <c r="Y2467" s="380"/>
      <c r="Z2467" s="379"/>
      <c r="AA2467" s="381"/>
      <c r="AB2467" s="379"/>
      <c r="AC2467" s="380"/>
      <c r="AD2467" s="382">
        <f t="shared" si="349"/>
        <v>0</v>
      </c>
      <c r="AE2467" s="383">
        <f t="shared" si="350"/>
        <v>0</v>
      </c>
      <c r="AF2467" s="379"/>
      <c r="AG2467" s="381"/>
      <c r="AH2467" s="379"/>
      <c r="AI2467" s="381"/>
      <c r="AJ2467" s="384" t="str">
        <f t="shared" si="343"/>
        <v/>
      </c>
      <c r="AK2467" s="385" t="str">
        <f t="shared" si="344"/>
        <v/>
      </c>
      <c r="AL2467" s="388" t="str">
        <f t="shared" si="345"/>
        <v/>
      </c>
      <c r="AM2467" s="389" t="str">
        <f t="shared" si="346"/>
        <v/>
      </c>
      <c r="AN2467" s="388" t="str">
        <f t="shared" si="347"/>
        <v/>
      </c>
      <c r="AO2467" s="389" t="str">
        <f t="shared" si="348"/>
        <v/>
      </c>
      <c r="AP2467" s="423"/>
      <c r="AQ2467" s="423"/>
      <c r="AR2467" s="431" t="e">
        <f>VLOOKUP($B2467,'acc names'!$C$2:$D$12102,2,FALSE)</f>
        <v>#N/A</v>
      </c>
      <c r="AS2467" s="431" t="e">
        <f>VLOOKUP($AQ2467,software!$A$1:$B$14605,2,FALSE)</f>
        <v>#N/A</v>
      </c>
      <c r="AT2467" s="423"/>
      <c r="AV2467" s="423"/>
    </row>
    <row r="2468" spans="1:48" ht="12.75" x14ac:dyDescent="0.2">
      <c r="A2468" s="73"/>
      <c r="B2468" s="42"/>
      <c r="C2468" s="142"/>
      <c r="D2468" s="142"/>
      <c r="E2468" s="107"/>
      <c r="F2468" s="46"/>
      <c r="G2468" s="46"/>
      <c r="H2468" s="46"/>
      <c r="I2468" s="46"/>
      <c r="J2468" s="46"/>
      <c r="K2468" s="46"/>
      <c r="L2468" s="139"/>
      <c r="M2468" s="41"/>
      <c r="N2468" s="45"/>
      <c r="O2468" s="47"/>
      <c r="P2468" s="43"/>
      <c r="Q2468" s="71" t="e">
        <f>VLOOKUP(N2468,'error categories'!$A$2:$D$54,4,FALSE)</f>
        <v>#N/A</v>
      </c>
      <c r="R2468" s="72" t="e">
        <f>VLOOKUP(N2468,'error categories'!$A$2:$D$54,3,FALSE)</f>
        <v>#N/A</v>
      </c>
      <c r="S2468" s="374"/>
      <c r="T2468" s="377"/>
      <c r="U2468" s="378">
        <f t="shared" si="342"/>
        <v>0</v>
      </c>
      <c r="V2468" s="379"/>
      <c r="W2468" s="380"/>
      <c r="X2468" s="380"/>
      <c r="Y2468" s="380"/>
      <c r="Z2468" s="379"/>
      <c r="AA2468" s="381"/>
      <c r="AB2468" s="379"/>
      <c r="AC2468" s="380"/>
      <c r="AD2468" s="382">
        <f t="shared" si="349"/>
        <v>0</v>
      </c>
      <c r="AE2468" s="383">
        <f t="shared" si="350"/>
        <v>0</v>
      </c>
      <c r="AF2468" s="379"/>
      <c r="AG2468" s="381"/>
      <c r="AH2468" s="379"/>
      <c r="AI2468" s="381"/>
      <c r="AJ2468" s="384" t="str">
        <f t="shared" si="343"/>
        <v/>
      </c>
      <c r="AK2468" s="385" t="str">
        <f t="shared" si="344"/>
        <v/>
      </c>
      <c r="AL2468" s="388" t="str">
        <f t="shared" si="345"/>
        <v/>
      </c>
      <c r="AM2468" s="389" t="str">
        <f t="shared" si="346"/>
        <v/>
      </c>
      <c r="AN2468" s="388" t="str">
        <f t="shared" si="347"/>
        <v/>
      </c>
      <c r="AO2468" s="389" t="str">
        <f t="shared" si="348"/>
        <v/>
      </c>
      <c r="AP2468" s="423"/>
      <c r="AQ2468" s="423"/>
      <c r="AR2468" s="431" t="e">
        <f>VLOOKUP($B2468,'acc names'!$C$2:$D$12102,2,FALSE)</f>
        <v>#N/A</v>
      </c>
      <c r="AS2468" s="431" t="e">
        <f>VLOOKUP($AQ2468,software!$A$1:$B$14605,2,FALSE)</f>
        <v>#N/A</v>
      </c>
      <c r="AT2468" s="423"/>
      <c r="AV2468" s="423"/>
    </row>
    <row r="2469" spans="1:48" ht="12.75" x14ac:dyDescent="0.2">
      <c r="A2469" s="73"/>
      <c r="B2469" s="42"/>
      <c r="C2469" s="142"/>
      <c r="D2469" s="142"/>
      <c r="E2469" s="107"/>
      <c r="F2469" s="46"/>
      <c r="G2469" s="46"/>
      <c r="H2469" s="46"/>
      <c r="I2469" s="46"/>
      <c r="J2469" s="46"/>
      <c r="K2469" s="46"/>
      <c r="L2469" s="139"/>
      <c r="M2469" s="41"/>
      <c r="N2469" s="45"/>
      <c r="O2469" s="47"/>
      <c r="P2469" s="43"/>
      <c r="Q2469" s="71" t="e">
        <f>VLOOKUP(N2469,'error categories'!$A$2:$D$54,4,FALSE)</f>
        <v>#N/A</v>
      </c>
      <c r="R2469" s="72" t="e">
        <f>VLOOKUP(N2469,'error categories'!$A$2:$D$54,3,FALSE)</f>
        <v>#N/A</v>
      </c>
      <c r="S2469" s="374"/>
      <c r="T2469" s="377"/>
      <c r="U2469" s="378">
        <f t="shared" si="342"/>
        <v>0</v>
      </c>
      <c r="V2469" s="379"/>
      <c r="W2469" s="380"/>
      <c r="X2469" s="380"/>
      <c r="Y2469" s="380"/>
      <c r="Z2469" s="379"/>
      <c r="AA2469" s="381"/>
      <c r="AB2469" s="379"/>
      <c r="AC2469" s="380"/>
      <c r="AD2469" s="382">
        <f t="shared" si="349"/>
        <v>0</v>
      </c>
      <c r="AE2469" s="383">
        <f t="shared" si="350"/>
        <v>0</v>
      </c>
      <c r="AF2469" s="379"/>
      <c r="AG2469" s="381"/>
      <c r="AH2469" s="379"/>
      <c r="AI2469" s="381"/>
      <c r="AJ2469" s="384" t="str">
        <f t="shared" si="343"/>
        <v/>
      </c>
      <c r="AK2469" s="385" t="str">
        <f t="shared" si="344"/>
        <v/>
      </c>
      <c r="AL2469" s="388" t="str">
        <f t="shared" si="345"/>
        <v/>
      </c>
      <c r="AM2469" s="389" t="str">
        <f t="shared" si="346"/>
        <v/>
      </c>
      <c r="AN2469" s="388" t="str">
        <f t="shared" si="347"/>
        <v/>
      </c>
      <c r="AO2469" s="389" t="str">
        <f t="shared" si="348"/>
        <v/>
      </c>
      <c r="AP2469" s="423"/>
      <c r="AQ2469" s="423"/>
      <c r="AR2469" s="431" t="e">
        <f>VLOOKUP($B2469,'acc names'!$C$2:$D$12102,2,FALSE)</f>
        <v>#N/A</v>
      </c>
      <c r="AS2469" s="431" t="e">
        <f>VLOOKUP($AQ2469,software!$A$1:$B$14605,2,FALSE)</f>
        <v>#N/A</v>
      </c>
      <c r="AT2469" s="423"/>
      <c r="AV2469" s="423"/>
    </row>
    <row r="2470" spans="1:48" ht="12.75" x14ac:dyDescent="0.2">
      <c r="A2470" s="73"/>
      <c r="B2470" s="42"/>
      <c r="C2470" s="142"/>
      <c r="D2470" s="142"/>
      <c r="E2470" s="107"/>
      <c r="F2470" s="46"/>
      <c r="G2470" s="46"/>
      <c r="H2470" s="46"/>
      <c r="I2470" s="46"/>
      <c r="J2470" s="46"/>
      <c r="K2470" s="46"/>
      <c r="L2470" s="139"/>
      <c r="M2470" s="41"/>
      <c r="N2470" s="45"/>
      <c r="O2470" s="47"/>
      <c r="P2470" s="43"/>
      <c r="Q2470" s="71" t="e">
        <f>VLOOKUP(N2470,'error categories'!$A$2:$D$54,4,FALSE)</f>
        <v>#N/A</v>
      </c>
      <c r="R2470" s="72" t="e">
        <f>VLOOKUP(N2470,'error categories'!$A$2:$D$54,3,FALSE)</f>
        <v>#N/A</v>
      </c>
      <c r="S2470" s="374"/>
      <c r="T2470" s="377"/>
      <c r="U2470" s="378">
        <f t="shared" si="342"/>
        <v>0</v>
      </c>
      <c r="V2470" s="379"/>
      <c r="W2470" s="380"/>
      <c r="X2470" s="380"/>
      <c r="Y2470" s="380"/>
      <c r="Z2470" s="379"/>
      <c r="AA2470" s="381"/>
      <c r="AB2470" s="379"/>
      <c r="AC2470" s="380"/>
      <c r="AD2470" s="382">
        <f t="shared" si="349"/>
        <v>0</v>
      </c>
      <c r="AE2470" s="383">
        <f t="shared" si="350"/>
        <v>0</v>
      </c>
      <c r="AF2470" s="379"/>
      <c r="AG2470" s="381"/>
      <c r="AH2470" s="379"/>
      <c r="AI2470" s="381"/>
      <c r="AJ2470" s="384" t="str">
        <f t="shared" si="343"/>
        <v/>
      </c>
      <c r="AK2470" s="385" t="str">
        <f t="shared" si="344"/>
        <v/>
      </c>
      <c r="AL2470" s="388" t="str">
        <f t="shared" si="345"/>
        <v/>
      </c>
      <c r="AM2470" s="389" t="str">
        <f t="shared" si="346"/>
        <v/>
      </c>
      <c r="AN2470" s="388" t="str">
        <f t="shared" si="347"/>
        <v/>
      </c>
      <c r="AO2470" s="389" t="str">
        <f t="shared" si="348"/>
        <v/>
      </c>
      <c r="AP2470" s="423"/>
      <c r="AQ2470" s="423"/>
      <c r="AR2470" s="431" t="e">
        <f>VLOOKUP($B2470,'acc names'!$C$2:$D$12102,2,FALSE)</f>
        <v>#N/A</v>
      </c>
      <c r="AS2470" s="431" t="e">
        <f>VLOOKUP($AQ2470,software!$A$1:$B$14605,2,FALSE)</f>
        <v>#N/A</v>
      </c>
      <c r="AT2470" s="423"/>
      <c r="AV2470" s="423"/>
    </row>
    <row r="2471" spans="1:48" ht="12.75" x14ac:dyDescent="0.2">
      <c r="A2471" s="73"/>
      <c r="B2471" s="42"/>
      <c r="C2471" s="142"/>
      <c r="D2471" s="142"/>
      <c r="E2471" s="107"/>
      <c r="F2471" s="46"/>
      <c r="G2471" s="46"/>
      <c r="H2471" s="46"/>
      <c r="I2471" s="46"/>
      <c r="J2471" s="46"/>
      <c r="K2471" s="46"/>
      <c r="L2471" s="139"/>
      <c r="M2471" s="41"/>
      <c r="N2471" s="45"/>
      <c r="O2471" s="47"/>
      <c r="P2471" s="43"/>
      <c r="Q2471" s="71" t="e">
        <f>VLOOKUP(N2471,'error categories'!$A$2:$D$54,4,FALSE)</f>
        <v>#N/A</v>
      </c>
      <c r="R2471" s="72" t="e">
        <f>VLOOKUP(N2471,'error categories'!$A$2:$D$54,3,FALSE)</f>
        <v>#N/A</v>
      </c>
      <c r="S2471" s="374"/>
      <c r="T2471" s="377"/>
      <c r="U2471" s="378">
        <f t="shared" si="342"/>
        <v>0</v>
      </c>
      <c r="V2471" s="379"/>
      <c r="W2471" s="380"/>
      <c r="X2471" s="380"/>
      <c r="Y2471" s="380"/>
      <c r="Z2471" s="379"/>
      <c r="AA2471" s="381"/>
      <c r="AB2471" s="379"/>
      <c r="AC2471" s="380"/>
      <c r="AD2471" s="382">
        <f t="shared" si="349"/>
        <v>0</v>
      </c>
      <c r="AE2471" s="383">
        <f t="shared" si="350"/>
        <v>0</v>
      </c>
      <c r="AF2471" s="379"/>
      <c r="AG2471" s="381"/>
      <c r="AH2471" s="379"/>
      <c r="AI2471" s="381"/>
      <c r="AJ2471" s="384" t="str">
        <f t="shared" si="343"/>
        <v/>
      </c>
      <c r="AK2471" s="385" t="str">
        <f t="shared" si="344"/>
        <v/>
      </c>
      <c r="AL2471" s="388" t="str">
        <f t="shared" si="345"/>
        <v/>
      </c>
      <c r="AM2471" s="389" t="str">
        <f t="shared" si="346"/>
        <v/>
      </c>
      <c r="AN2471" s="388" t="str">
        <f t="shared" si="347"/>
        <v/>
      </c>
      <c r="AO2471" s="389" t="str">
        <f t="shared" si="348"/>
        <v/>
      </c>
      <c r="AP2471" s="423"/>
      <c r="AQ2471" s="423"/>
      <c r="AR2471" s="431" t="e">
        <f>VLOOKUP($B2471,'acc names'!$C$2:$D$12102,2,FALSE)</f>
        <v>#N/A</v>
      </c>
      <c r="AS2471" s="431" t="e">
        <f>VLOOKUP($AQ2471,software!$A$1:$B$14605,2,FALSE)</f>
        <v>#N/A</v>
      </c>
      <c r="AT2471" s="423"/>
      <c r="AV2471" s="423"/>
    </row>
    <row r="2472" spans="1:48" ht="12.75" x14ac:dyDescent="0.2">
      <c r="A2472" s="73"/>
      <c r="B2472" s="42"/>
      <c r="C2472" s="142"/>
      <c r="D2472" s="142"/>
      <c r="E2472" s="107"/>
      <c r="F2472" s="46"/>
      <c r="G2472" s="46"/>
      <c r="H2472" s="46"/>
      <c r="I2472" s="46"/>
      <c r="J2472" s="46"/>
      <c r="K2472" s="46"/>
      <c r="L2472" s="139"/>
      <c r="M2472" s="41"/>
      <c r="N2472" s="45"/>
      <c r="O2472" s="47"/>
      <c r="P2472" s="43"/>
      <c r="Q2472" s="71" t="e">
        <f>VLOOKUP(N2472,'error categories'!$A$2:$D$54,4,FALSE)</f>
        <v>#N/A</v>
      </c>
      <c r="R2472" s="72" t="e">
        <f>VLOOKUP(N2472,'error categories'!$A$2:$D$54,3,FALSE)</f>
        <v>#N/A</v>
      </c>
      <c r="S2472" s="374"/>
      <c r="T2472" s="377"/>
      <c r="U2472" s="378">
        <f t="shared" si="342"/>
        <v>0</v>
      </c>
      <c r="V2472" s="379"/>
      <c r="W2472" s="380"/>
      <c r="X2472" s="380"/>
      <c r="Y2472" s="380"/>
      <c r="Z2472" s="379"/>
      <c r="AA2472" s="381"/>
      <c r="AB2472" s="379"/>
      <c r="AC2472" s="380"/>
      <c r="AD2472" s="382">
        <f t="shared" si="349"/>
        <v>0</v>
      </c>
      <c r="AE2472" s="383">
        <f t="shared" si="350"/>
        <v>0</v>
      </c>
      <c r="AF2472" s="379"/>
      <c r="AG2472" s="381"/>
      <c r="AH2472" s="379"/>
      <c r="AI2472" s="381"/>
      <c r="AJ2472" s="384" t="str">
        <f t="shared" si="343"/>
        <v/>
      </c>
      <c r="AK2472" s="385" t="str">
        <f t="shared" si="344"/>
        <v/>
      </c>
      <c r="AL2472" s="388" t="str">
        <f t="shared" si="345"/>
        <v/>
      </c>
      <c r="AM2472" s="389" t="str">
        <f t="shared" si="346"/>
        <v/>
      </c>
      <c r="AN2472" s="388" t="str">
        <f t="shared" si="347"/>
        <v/>
      </c>
      <c r="AO2472" s="389" t="str">
        <f t="shared" si="348"/>
        <v/>
      </c>
      <c r="AP2472" s="423"/>
      <c r="AQ2472" s="423"/>
      <c r="AR2472" s="431" t="e">
        <f>VLOOKUP($B2472,'acc names'!$C$2:$D$12102,2,FALSE)</f>
        <v>#N/A</v>
      </c>
      <c r="AS2472" s="431" t="e">
        <f>VLOOKUP($AQ2472,software!$A$1:$B$14605,2,FALSE)</f>
        <v>#N/A</v>
      </c>
      <c r="AT2472" s="423"/>
      <c r="AV2472" s="423"/>
    </row>
    <row r="2473" spans="1:48" ht="12.75" x14ac:dyDescent="0.2">
      <c r="A2473" s="73"/>
      <c r="B2473" s="42"/>
      <c r="C2473" s="142"/>
      <c r="D2473" s="142"/>
      <c r="E2473" s="107"/>
      <c r="F2473" s="46"/>
      <c r="G2473" s="46"/>
      <c r="H2473" s="46"/>
      <c r="I2473" s="46"/>
      <c r="J2473" s="46"/>
      <c r="K2473" s="46"/>
      <c r="L2473" s="139"/>
      <c r="M2473" s="41"/>
      <c r="N2473" s="45"/>
      <c r="O2473" s="47"/>
      <c r="P2473" s="43"/>
      <c r="Q2473" s="71" t="e">
        <f>VLOOKUP(N2473,'error categories'!$A$2:$D$54,4,FALSE)</f>
        <v>#N/A</v>
      </c>
      <c r="R2473" s="72" t="e">
        <f>VLOOKUP(N2473,'error categories'!$A$2:$D$54,3,FALSE)</f>
        <v>#N/A</v>
      </c>
      <c r="S2473" s="374"/>
      <c r="T2473" s="377"/>
      <c r="U2473" s="378">
        <f t="shared" si="342"/>
        <v>0</v>
      </c>
      <c r="V2473" s="379"/>
      <c r="W2473" s="380"/>
      <c r="X2473" s="380"/>
      <c r="Y2473" s="380"/>
      <c r="Z2473" s="379"/>
      <c r="AA2473" s="381"/>
      <c r="AB2473" s="379"/>
      <c r="AC2473" s="380"/>
      <c r="AD2473" s="382">
        <f t="shared" si="349"/>
        <v>0</v>
      </c>
      <c r="AE2473" s="383">
        <f t="shared" si="350"/>
        <v>0</v>
      </c>
      <c r="AF2473" s="379"/>
      <c r="AG2473" s="381"/>
      <c r="AH2473" s="379"/>
      <c r="AI2473" s="381"/>
      <c r="AJ2473" s="384" t="str">
        <f t="shared" si="343"/>
        <v/>
      </c>
      <c r="AK2473" s="385" t="str">
        <f t="shared" si="344"/>
        <v/>
      </c>
      <c r="AL2473" s="388" t="str">
        <f t="shared" si="345"/>
        <v/>
      </c>
      <c r="AM2473" s="389" t="str">
        <f t="shared" si="346"/>
        <v/>
      </c>
      <c r="AN2473" s="388" t="str">
        <f t="shared" si="347"/>
        <v/>
      </c>
      <c r="AO2473" s="389" t="str">
        <f t="shared" si="348"/>
        <v/>
      </c>
      <c r="AP2473" s="423"/>
      <c r="AQ2473" s="423"/>
      <c r="AR2473" s="431" t="e">
        <f>VLOOKUP($B2473,'acc names'!$C$2:$D$12102,2,FALSE)</f>
        <v>#N/A</v>
      </c>
      <c r="AS2473" s="431" t="e">
        <f>VLOOKUP($AQ2473,software!$A$1:$B$14605,2,FALSE)</f>
        <v>#N/A</v>
      </c>
      <c r="AT2473" s="423"/>
      <c r="AV2473" s="423"/>
    </row>
    <row r="2474" spans="1:48" ht="12.75" x14ac:dyDescent="0.2">
      <c r="A2474" s="73"/>
      <c r="B2474" s="42"/>
      <c r="C2474" s="142"/>
      <c r="D2474" s="142"/>
      <c r="E2474" s="107"/>
      <c r="F2474" s="46"/>
      <c r="G2474" s="46"/>
      <c r="H2474" s="46"/>
      <c r="I2474" s="46"/>
      <c r="J2474" s="46"/>
      <c r="K2474" s="46"/>
      <c r="L2474" s="139"/>
      <c r="M2474" s="41"/>
      <c r="N2474" s="45"/>
      <c r="O2474" s="47"/>
      <c r="P2474" s="43"/>
      <c r="Q2474" s="71" t="e">
        <f>VLOOKUP(N2474,'error categories'!$A$2:$D$54,4,FALSE)</f>
        <v>#N/A</v>
      </c>
      <c r="R2474" s="72" t="e">
        <f>VLOOKUP(N2474,'error categories'!$A$2:$D$54,3,FALSE)</f>
        <v>#N/A</v>
      </c>
      <c r="S2474" s="374"/>
      <c r="T2474" s="377"/>
      <c r="U2474" s="378">
        <f t="shared" si="342"/>
        <v>0</v>
      </c>
      <c r="V2474" s="379"/>
      <c r="W2474" s="380"/>
      <c r="X2474" s="380"/>
      <c r="Y2474" s="380"/>
      <c r="Z2474" s="379"/>
      <c r="AA2474" s="381"/>
      <c r="AB2474" s="379"/>
      <c r="AC2474" s="380"/>
      <c r="AD2474" s="382">
        <f t="shared" si="349"/>
        <v>0</v>
      </c>
      <c r="AE2474" s="383">
        <f t="shared" si="350"/>
        <v>0</v>
      </c>
      <c r="AF2474" s="379"/>
      <c r="AG2474" s="381"/>
      <c r="AH2474" s="379"/>
      <c r="AI2474" s="381"/>
      <c r="AJ2474" s="384" t="str">
        <f t="shared" si="343"/>
        <v/>
      </c>
      <c r="AK2474" s="385" t="str">
        <f t="shared" si="344"/>
        <v/>
      </c>
      <c r="AL2474" s="388" t="str">
        <f t="shared" si="345"/>
        <v/>
      </c>
      <c r="AM2474" s="389" t="str">
        <f t="shared" si="346"/>
        <v/>
      </c>
      <c r="AN2474" s="388" t="str">
        <f t="shared" si="347"/>
        <v/>
      </c>
      <c r="AO2474" s="389" t="str">
        <f t="shared" si="348"/>
        <v/>
      </c>
      <c r="AP2474" s="423"/>
      <c r="AQ2474" s="423"/>
      <c r="AR2474" s="431" t="e">
        <f>VLOOKUP($B2474,'acc names'!$C$2:$D$12102,2,FALSE)</f>
        <v>#N/A</v>
      </c>
      <c r="AS2474" s="431" t="e">
        <f>VLOOKUP($AQ2474,software!$A$1:$B$14605,2,FALSE)</f>
        <v>#N/A</v>
      </c>
      <c r="AT2474" s="423"/>
      <c r="AV2474" s="423"/>
    </row>
    <row r="2475" spans="1:48" ht="12.75" x14ac:dyDescent="0.2">
      <c r="A2475" s="73"/>
      <c r="B2475" s="42"/>
      <c r="C2475" s="142"/>
      <c r="D2475" s="142"/>
      <c r="E2475" s="107"/>
      <c r="F2475" s="46"/>
      <c r="G2475" s="46"/>
      <c r="H2475" s="46"/>
      <c r="I2475" s="46"/>
      <c r="J2475" s="46"/>
      <c r="K2475" s="46"/>
      <c r="L2475" s="139"/>
      <c r="M2475" s="41"/>
      <c r="N2475" s="45"/>
      <c r="O2475" s="47"/>
      <c r="P2475" s="43"/>
      <c r="Q2475" s="71" t="e">
        <f>VLOOKUP(N2475,'error categories'!$A$2:$D$54,4,FALSE)</f>
        <v>#N/A</v>
      </c>
      <c r="R2475" s="72" t="e">
        <f>VLOOKUP(N2475,'error categories'!$A$2:$D$54,3,FALSE)</f>
        <v>#N/A</v>
      </c>
      <c r="S2475" s="374"/>
      <c r="T2475" s="377"/>
      <c r="U2475" s="378">
        <f t="shared" si="342"/>
        <v>0</v>
      </c>
      <c r="V2475" s="379"/>
      <c r="W2475" s="380"/>
      <c r="X2475" s="380"/>
      <c r="Y2475" s="380"/>
      <c r="Z2475" s="379"/>
      <c r="AA2475" s="381"/>
      <c r="AB2475" s="379"/>
      <c r="AC2475" s="380"/>
      <c r="AD2475" s="382">
        <f t="shared" si="349"/>
        <v>0</v>
      </c>
      <c r="AE2475" s="383">
        <f t="shared" si="350"/>
        <v>0</v>
      </c>
      <c r="AF2475" s="379"/>
      <c r="AG2475" s="381"/>
      <c r="AH2475" s="379"/>
      <c r="AI2475" s="381"/>
      <c r="AJ2475" s="384" t="str">
        <f t="shared" si="343"/>
        <v/>
      </c>
      <c r="AK2475" s="385" t="str">
        <f t="shared" si="344"/>
        <v/>
      </c>
      <c r="AL2475" s="388" t="str">
        <f t="shared" si="345"/>
        <v/>
      </c>
      <c r="AM2475" s="389" t="str">
        <f t="shared" si="346"/>
        <v/>
      </c>
      <c r="AN2475" s="388" t="str">
        <f t="shared" si="347"/>
        <v/>
      </c>
      <c r="AO2475" s="389" t="str">
        <f t="shared" si="348"/>
        <v/>
      </c>
      <c r="AP2475" s="423"/>
      <c r="AQ2475" s="423"/>
      <c r="AR2475" s="431" t="e">
        <f>VLOOKUP($B2475,'acc names'!$C$2:$D$12102,2,FALSE)</f>
        <v>#N/A</v>
      </c>
      <c r="AS2475" s="431" t="e">
        <f>VLOOKUP($AQ2475,software!$A$1:$B$14605,2,FALSE)</f>
        <v>#N/A</v>
      </c>
      <c r="AT2475" s="423"/>
      <c r="AV2475" s="423"/>
    </row>
    <row r="2476" spans="1:48" ht="12.75" x14ac:dyDescent="0.2">
      <c r="A2476" s="73"/>
      <c r="B2476" s="42"/>
      <c r="C2476" s="142"/>
      <c r="D2476" s="142"/>
      <c r="E2476" s="107"/>
      <c r="F2476" s="46"/>
      <c r="G2476" s="46"/>
      <c r="H2476" s="46"/>
      <c r="I2476" s="46"/>
      <c r="J2476" s="46"/>
      <c r="K2476" s="46"/>
      <c r="L2476" s="139"/>
      <c r="M2476" s="41"/>
      <c r="N2476" s="45"/>
      <c r="O2476" s="47"/>
      <c r="P2476" s="43"/>
      <c r="Q2476" s="71" t="e">
        <f>VLOOKUP(N2476,'error categories'!$A$2:$D$54,4,FALSE)</f>
        <v>#N/A</v>
      </c>
      <c r="R2476" s="72" t="e">
        <f>VLOOKUP(N2476,'error categories'!$A$2:$D$54,3,FALSE)</f>
        <v>#N/A</v>
      </c>
      <c r="S2476" s="374"/>
      <c r="T2476" s="377"/>
      <c r="U2476" s="378">
        <f t="shared" si="342"/>
        <v>0</v>
      </c>
      <c r="V2476" s="379"/>
      <c r="W2476" s="380"/>
      <c r="X2476" s="380"/>
      <c r="Y2476" s="380"/>
      <c r="Z2476" s="379"/>
      <c r="AA2476" s="381"/>
      <c r="AB2476" s="379"/>
      <c r="AC2476" s="380"/>
      <c r="AD2476" s="382">
        <f t="shared" si="349"/>
        <v>0</v>
      </c>
      <c r="AE2476" s="383">
        <f t="shared" si="350"/>
        <v>0</v>
      </c>
      <c r="AF2476" s="379"/>
      <c r="AG2476" s="381"/>
      <c r="AH2476" s="379"/>
      <c r="AI2476" s="381"/>
      <c r="AJ2476" s="384" t="str">
        <f t="shared" si="343"/>
        <v/>
      </c>
      <c r="AK2476" s="385" t="str">
        <f t="shared" si="344"/>
        <v/>
      </c>
      <c r="AL2476" s="388" t="str">
        <f t="shared" si="345"/>
        <v/>
      </c>
      <c r="AM2476" s="389" t="str">
        <f t="shared" si="346"/>
        <v/>
      </c>
      <c r="AN2476" s="388" t="str">
        <f t="shared" si="347"/>
        <v/>
      </c>
      <c r="AO2476" s="389" t="str">
        <f t="shared" si="348"/>
        <v/>
      </c>
      <c r="AP2476" s="423"/>
      <c r="AQ2476" s="423"/>
      <c r="AR2476" s="431" t="e">
        <f>VLOOKUP($B2476,'acc names'!$C$2:$D$12102,2,FALSE)</f>
        <v>#N/A</v>
      </c>
      <c r="AS2476" s="431" t="e">
        <f>VLOOKUP($AQ2476,software!$A$1:$B$14605,2,FALSE)</f>
        <v>#N/A</v>
      </c>
      <c r="AT2476" s="423"/>
      <c r="AV2476" s="423"/>
    </row>
    <row r="2477" spans="1:48" ht="12.75" x14ac:dyDescent="0.2">
      <c r="A2477" s="73"/>
      <c r="B2477" s="42"/>
      <c r="C2477" s="142"/>
      <c r="D2477" s="142"/>
      <c r="E2477" s="107"/>
      <c r="F2477" s="46"/>
      <c r="G2477" s="46"/>
      <c r="H2477" s="46"/>
      <c r="I2477" s="46"/>
      <c r="J2477" s="46"/>
      <c r="K2477" s="46"/>
      <c r="L2477" s="139"/>
      <c r="M2477" s="41"/>
      <c r="N2477" s="45"/>
      <c r="O2477" s="47"/>
      <c r="P2477" s="43"/>
      <c r="Q2477" s="71" t="e">
        <f>VLOOKUP(N2477,'error categories'!$A$2:$D$54,4,FALSE)</f>
        <v>#N/A</v>
      </c>
      <c r="R2477" s="72" t="e">
        <f>VLOOKUP(N2477,'error categories'!$A$2:$D$54,3,FALSE)</f>
        <v>#N/A</v>
      </c>
      <c r="S2477" s="374"/>
      <c r="T2477" s="377"/>
      <c r="U2477" s="378">
        <f t="shared" si="342"/>
        <v>0</v>
      </c>
      <c r="V2477" s="379"/>
      <c r="W2477" s="380"/>
      <c r="X2477" s="380"/>
      <c r="Y2477" s="380"/>
      <c r="Z2477" s="379"/>
      <c r="AA2477" s="381"/>
      <c r="AB2477" s="379"/>
      <c r="AC2477" s="380"/>
      <c r="AD2477" s="382">
        <f t="shared" si="349"/>
        <v>0</v>
      </c>
      <c r="AE2477" s="383">
        <f t="shared" si="350"/>
        <v>0</v>
      </c>
      <c r="AF2477" s="379"/>
      <c r="AG2477" s="381"/>
      <c r="AH2477" s="379"/>
      <c r="AI2477" s="381"/>
      <c r="AJ2477" s="384" t="str">
        <f t="shared" si="343"/>
        <v/>
      </c>
      <c r="AK2477" s="385" t="str">
        <f t="shared" si="344"/>
        <v/>
      </c>
      <c r="AL2477" s="388" t="str">
        <f t="shared" si="345"/>
        <v/>
      </c>
      <c r="AM2477" s="389" t="str">
        <f t="shared" si="346"/>
        <v/>
      </c>
      <c r="AN2477" s="388" t="str">
        <f t="shared" si="347"/>
        <v/>
      </c>
      <c r="AO2477" s="389" t="str">
        <f t="shared" si="348"/>
        <v/>
      </c>
      <c r="AP2477" s="423"/>
      <c r="AQ2477" s="423"/>
      <c r="AR2477" s="431" t="e">
        <f>VLOOKUP($B2477,'acc names'!$C$2:$D$12102,2,FALSE)</f>
        <v>#N/A</v>
      </c>
      <c r="AS2477" s="431" t="e">
        <f>VLOOKUP($AQ2477,software!$A$1:$B$14605,2,FALSE)</f>
        <v>#N/A</v>
      </c>
      <c r="AT2477" s="423"/>
      <c r="AV2477" s="423"/>
    </row>
    <row r="2478" spans="1:48" ht="12.75" x14ac:dyDescent="0.2">
      <c r="A2478" s="73"/>
      <c r="B2478" s="42"/>
      <c r="C2478" s="142"/>
      <c r="D2478" s="142"/>
      <c r="E2478" s="107"/>
      <c r="F2478" s="46"/>
      <c r="G2478" s="46"/>
      <c r="H2478" s="46"/>
      <c r="I2478" s="46"/>
      <c r="J2478" s="46"/>
      <c r="K2478" s="46"/>
      <c r="L2478" s="139"/>
      <c r="M2478" s="41"/>
      <c r="N2478" s="45"/>
      <c r="O2478" s="47"/>
      <c r="P2478" s="43"/>
      <c r="Q2478" s="71" t="e">
        <f>VLOOKUP(N2478,'error categories'!$A$2:$D$54,4,FALSE)</f>
        <v>#N/A</v>
      </c>
      <c r="R2478" s="72" t="e">
        <f>VLOOKUP(N2478,'error categories'!$A$2:$D$54,3,FALSE)</f>
        <v>#N/A</v>
      </c>
      <c r="S2478" s="374"/>
      <c r="T2478" s="377"/>
      <c r="U2478" s="378">
        <f t="shared" si="342"/>
        <v>0</v>
      </c>
      <c r="V2478" s="379"/>
      <c r="W2478" s="380"/>
      <c r="X2478" s="380"/>
      <c r="Y2478" s="380"/>
      <c r="Z2478" s="379"/>
      <c r="AA2478" s="381"/>
      <c r="AB2478" s="379"/>
      <c r="AC2478" s="380"/>
      <c r="AD2478" s="382">
        <f t="shared" si="349"/>
        <v>0</v>
      </c>
      <c r="AE2478" s="383">
        <f t="shared" si="350"/>
        <v>0</v>
      </c>
      <c r="AF2478" s="379"/>
      <c r="AG2478" s="381"/>
      <c r="AH2478" s="379"/>
      <c r="AI2478" s="381"/>
      <c r="AJ2478" s="384" t="str">
        <f t="shared" si="343"/>
        <v/>
      </c>
      <c r="AK2478" s="385" t="str">
        <f t="shared" si="344"/>
        <v/>
      </c>
      <c r="AL2478" s="388" t="str">
        <f t="shared" si="345"/>
        <v/>
      </c>
      <c r="AM2478" s="389" t="str">
        <f t="shared" si="346"/>
        <v/>
      </c>
      <c r="AN2478" s="388" t="str">
        <f t="shared" si="347"/>
        <v/>
      </c>
      <c r="AO2478" s="389" t="str">
        <f t="shared" si="348"/>
        <v/>
      </c>
      <c r="AP2478" s="423"/>
      <c r="AQ2478" s="423"/>
      <c r="AR2478" s="431" t="e">
        <f>VLOOKUP($B2478,'acc names'!$C$2:$D$12102,2,FALSE)</f>
        <v>#N/A</v>
      </c>
      <c r="AS2478" s="431" t="e">
        <f>VLOOKUP($AQ2478,software!$A$1:$B$14605,2,FALSE)</f>
        <v>#N/A</v>
      </c>
      <c r="AT2478" s="423"/>
      <c r="AV2478" s="423"/>
    </row>
    <row r="2479" spans="1:48" ht="12.75" x14ac:dyDescent="0.2">
      <c r="A2479" s="73"/>
      <c r="B2479" s="42"/>
      <c r="C2479" s="142"/>
      <c r="D2479" s="142"/>
      <c r="E2479" s="107"/>
      <c r="F2479" s="46"/>
      <c r="G2479" s="46"/>
      <c r="H2479" s="46"/>
      <c r="I2479" s="46"/>
      <c r="J2479" s="46"/>
      <c r="K2479" s="46"/>
      <c r="L2479" s="139"/>
      <c r="M2479" s="41"/>
      <c r="N2479" s="45"/>
      <c r="O2479" s="47"/>
      <c r="P2479" s="43"/>
      <c r="Q2479" s="71" t="e">
        <f>VLOOKUP(N2479,'error categories'!$A$2:$D$54,4,FALSE)</f>
        <v>#N/A</v>
      </c>
      <c r="R2479" s="72" t="e">
        <f>VLOOKUP(N2479,'error categories'!$A$2:$D$54,3,FALSE)</f>
        <v>#N/A</v>
      </c>
      <c r="S2479" s="374"/>
      <c r="T2479" s="377"/>
      <c r="U2479" s="378">
        <f t="shared" si="342"/>
        <v>0</v>
      </c>
      <c r="V2479" s="379"/>
      <c r="W2479" s="380"/>
      <c r="X2479" s="380"/>
      <c r="Y2479" s="380"/>
      <c r="Z2479" s="379"/>
      <c r="AA2479" s="381"/>
      <c r="AB2479" s="379"/>
      <c r="AC2479" s="380"/>
      <c r="AD2479" s="382">
        <f t="shared" si="349"/>
        <v>0</v>
      </c>
      <c r="AE2479" s="383">
        <f t="shared" si="350"/>
        <v>0</v>
      </c>
      <c r="AF2479" s="379"/>
      <c r="AG2479" s="381"/>
      <c r="AH2479" s="379"/>
      <c r="AI2479" s="381"/>
      <c r="AJ2479" s="384" t="str">
        <f t="shared" si="343"/>
        <v/>
      </c>
      <c r="AK2479" s="385" t="str">
        <f t="shared" si="344"/>
        <v/>
      </c>
      <c r="AL2479" s="388" t="str">
        <f t="shared" si="345"/>
        <v/>
      </c>
      <c r="AM2479" s="389" t="str">
        <f t="shared" si="346"/>
        <v/>
      </c>
      <c r="AN2479" s="388" t="str">
        <f t="shared" si="347"/>
        <v/>
      </c>
      <c r="AO2479" s="389" t="str">
        <f t="shared" si="348"/>
        <v/>
      </c>
      <c r="AP2479" s="423"/>
      <c r="AQ2479" s="423"/>
      <c r="AR2479" s="431" t="e">
        <f>VLOOKUP($B2479,'acc names'!$C$2:$D$12102,2,FALSE)</f>
        <v>#N/A</v>
      </c>
      <c r="AS2479" s="431" t="e">
        <f>VLOOKUP($AQ2479,software!$A$1:$B$14605,2,FALSE)</f>
        <v>#N/A</v>
      </c>
      <c r="AT2479" s="423"/>
      <c r="AV2479" s="423"/>
    </row>
    <row r="2480" spans="1:48" ht="12.75" x14ac:dyDescent="0.2">
      <c r="A2480" s="73"/>
      <c r="B2480" s="42"/>
      <c r="C2480" s="142"/>
      <c r="D2480" s="142"/>
      <c r="E2480" s="107"/>
      <c r="F2480" s="46"/>
      <c r="G2480" s="46"/>
      <c r="H2480" s="46"/>
      <c r="I2480" s="46"/>
      <c r="J2480" s="46"/>
      <c r="K2480" s="46"/>
      <c r="L2480" s="139"/>
      <c r="M2480" s="41"/>
      <c r="N2480" s="45"/>
      <c r="O2480" s="47"/>
      <c r="P2480" s="43"/>
      <c r="Q2480" s="71" t="e">
        <f>VLOOKUP(N2480,'error categories'!$A$2:$D$54,4,FALSE)</f>
        <v>#N/A</v>
      </c>
      <c r="R2480" s="72" t="e">
        <f>VLOOKUP(N2480,'error categories'!$A$2:$D$54,3,FALSE)</f>
        <v>#N/A</v>
      </c>
      <c r="S2480" s="374"/>
      <c r="T2480" s="377"/>
      <c r="U2480" s="378">
        <f t="shared" si="342"/>
        <v>0</v>
      </c>
      <c r="V2480" s="379"/>
      <c r="W2480" s="380"/>
      <c r="X2480" s="380"/>
      <c r="Y2480" s="380"/>
      <c r="Z2480" s="379"/>
      <c r="AA2480" s="381"/>
      <c r="AB2480" s="379"/>
      <c r="AC2480" s="380"/>
      <c r="AD2480" s="382">
        <f t="shared" si="349"/>
        <v>0</v>
      </c>
      <c r="AE2480" s="383">
        <f t="shared" si="350"/>
        <v>0</v>
      </c>
      <c r="AF2480" s="379"/>
      <c r="AG2480" s="381"/>
      <c r="AH2480" s="379"/>
      <c r="AI2480" s="381"/>
      <c r="AJ2480" s="384" t="str">
        <f t="shared" si="343"/>
        <v/>
      </c>
      <c r="AK2480" s="385" t="str">
        <f t="shared" si="344"/>
        <v/>
      </c>
      <c r="AL2480" s="388" t="str">
        <f t="shared" si="345"/>
        <v/>
      </c>
      <c r="AM2480" s="389" t="str">
        <f t="shared" si="346"/>
        <v/>
      </c>
      <c r="AN2480" s="388" t="str">
        <f t="shared" si="347"/>
        <v/>
      </c>
      <c r="AO2480" s="389" t="str">
        <f t="shared" si="348"/>
        <v/>
      </c>
      <c r="AP2480" s="423"/>
      <c r="AQ2480" s="423"/>
      <c r="AR2480" s="431" t="e">
        <f>VLOOKUP($B2480,'acc names'!$C$2:$D$12102,2,FALSE)</f>
        <v>#N/A</v>
      </c>
      <c r="AS2480" s="431" t="e">
        <f>VLOOKUP($AQ2480,software!$A$1:$B$14605,2,FALSE)</f>
        <v>#N/A</v>
      </c>
      <c r="AT2480" s="423"/>
      <c r="AV2480" s="423"/>
    </row>
    <row r="2481" spans="1:48" ht="12.75" x14ac:dyDescent="0.2">
      <c r="A2481" s="73"/>
      <c r="B2481" s="42"/>
      <c r="C2481" s="142"/>
      <c r="D2481" s="142"/>
      <c r="E2481" s="107"/>
      <c r="F2481" s="46"/>
      <c r="G2481" s="46"/>
      <c r="H2481" s="46"/>
      <c r="I2481" s="46"/>
      <c r="J2481" s="46"/>
      <c r="K2481" s="46"/>
      <c r="L2481" s="139"/>
      <c r="M2481" s="41"/>
      <c r="N2481" s="45"/>
      <c r="O2481" s="47"/>
      <c r="P2481" s="43"/>
      <c r="Q2481" s="71" t="e">
        <f>VLOOKUP(N2481,'error categories'!$A$2:$D$54,4,FALSE)</f>
        <v>#N/A</v>
      </c>
      <c r="R2481" s="72" t="e">
        <f>VLOOKUP(N2481,'error categories'!$A$2:$D$54,3,FALSE)</f>
        <v>#N/A</v>
      </c>
      <c r="S2481" s="374"/>
      <c r="T2481" s="377"/>
      <c r="U2481" s="378">
        <f t="shared" si="342"/>
        <v>0</v>
      </c>
      <c r="V2481" s="379"/>
      <c r="W2481" s="380"/>
      <c r="X2481" s="380"/>
      <c r="Y2481" s="380"/>
      <c r="Z2481" s="379"/>
      <c r="AA2481" s="381"/>
      <c r="AB2481" s="379"/>
      <c r="AC2481" s="380"/>
      <c r="AD2481" s="382">
        <f t="shared" si="349"/>
        <v>0</v>
      </c>
      <c r="AE2481" s="383">
        <f t="shared" si="350"/>
        <v>0</v>
      </c>
      <c r="AF2481" s="379"/>
      <c r="AG2481" s="381"/>
      <c r="AH2481" s="379"/>
      <c r="AI2481" s="381"/>
      <c r="AJ2481" s="384" t="str">
        <f t="shared" si="343"/>
        <v/>
      </c>
      <c r="AK2481" s="385" t="str">
        <f t="shared" si="344"/>
        <v/>
      </c>
      <c r="AL2481" s="388" t="str">
        <f t="shared" si="345"/>
        <v/>
      </c>
      <c r="AM2481" s="389" t="str">
        <f t="shared" si="346"/>
        <v/>
      </c>
      <c r="AN2481" s="388" t="str">
        <f t="shared" si="347"/>
        <v/>
      </c>
      <c r="AO2481" s="389" t="str">
        <f t="shared" si="348"/>
        <v/>
      </c>
      <c r="AP2481" s="423"/>
      <c r="AQ2481" s="423"/>
      <c r="AR2481" s="431" t="e">
        <f>VLOOKUP($B2481,'acc names'!$C$2:$D$12102,2,FALSE)</f>
        <v>#N/A</v>
      </c>
      <c r="AS2481" s="431" t="e">
        <f>VLOOKUP($AQ2481,software!$A$1:$B$14605,2,FALSE)</f>
        <v>#N/A</v>
      </c>
      <c r="AT2481" s="423"/>
      <c r="AV2481" s="423"/>
    </row>
    <row r="2482" spans="1:48" ht="12.75" x14ac:dyDescent="0.2">
      <c r="A2482" s="73"/>
      <c r="B2482" s="42"/>
      <c r="C2482" s="142"/>
      <c r="D2482" s="142"/>
      <c r="E2482" s="107"/>
      <c r="F2482" s="46"/>
      <c r="G2482" s="46"/>
      <c r="H2482" s="46"/>
      <c r="I2482" s="46"/>
      <c r="J2482" s="46"/>
      <c r="K2482" s="46"/>
      <c r="L2482" s="139"/>
      <c r="M2482" s="41"/>
      <c r="N2482" s="45"/>
      <c r="O2482" s="47"/>
      <c r="P2482" s="43"/>
      <c r="Q2482" s="71" t="e">
        <f>VLOOKUP(N2482,'error categories'!$A$2:$D$54,4,FALSE)</f>
        <v>#N/A</v>
      </c>
      <c r="R2482" s="72" t="e">
        <f>VLOOKUP(N2482,'error categories'!$A$2:$D$54,3,FALSE)</f>
        <v>#N/A</v>
      </c>
      <c r="S2482" s="374"/>
      <c r="T2482" s="377"/>
      <c r="U2482" s="378">
        <f t="shared" si="342"/>
        <v>0</v>
      </c>
      <c r="V2482" s="379"/>
      <c r="W2482" s="380"/>
      <c r="X2482" s="380"/>
      <c r="Y2482" s="380"/>
      <c r="Z2482" s="379"/>
      <c r="AA2482" s="381"/>
      <c r="AB2482" s="379"/>
      <c r="AC2482" s="380"/>
      <c r="AD2482" s="382">
        <f t="shared" si="349"/>
        <v>0</v>
      </c>
      <c r="AE2482" s="383">
        <f t="shared" si="350"/>
        <v>0</v>
      </c>
      <c r="AF2482" s="379"/>
      <c r="AG2482" s="381"/>
      <c r="AH2482" s="379"/>
      <c r="AI2482" s="381"/>
      <c r="AJ2482" s="384" t="str">
        <f t="shared" si="343"/>
        <v/>
      </c>
      <c r="AK2482" s="385" t="str">
        <f t="shared" si="344"/>
        <v/>
      </c>
      <c r="AL2482" s="388" t="str">
        <f t="shared" si="345"/>
        <v/>
      </c>
      <c r="AM2482" s="389" t="str">
        <f t="shared" si="346"/>
        <v/>
      </c>
      <c r="AN2482" s="388" t="str">
        <f t="shared" si="347"/>
        <v/>
      </c>
      <c r="AO2482" s="389" t="str">
        <f t="shared" si="348"/>
        <v/>
      </c>
      <c r="AP2482" s="423"/>
      <c r="AQ2482" s="423"/>
      <c r="AR2482" s="431" t="e">
        <f>VLOOKUP($B2482,'acc names'!$C$2:$D$12102,2,FALSE)</f>
        <v>#N/A</v>
      </c>
      <c r="AS2482" s="431" t="e">
        <f>VLOOKUP($AQ2482,software!$A$1:$B$14605,2,FALSE)</f>
        <v>#N/A</v>
      </c>
      <c r="AT2482" s="423"/>
      <c r="AV2482" s="423"/>
    </row>
    <row r="2483" spans="1:48" ht="12.75" x14ac:dyDescent="0.2">
      <c r="A2483" s="73"/>
      <c r="B2483" s="42"/>
      <c r="C2483" s="142"/>
      <c r="D2483" s="142"/>
      <c r="E2483" s="107"/>
      <c r="F2483" s="46"/>
      <c r="G2483" s="46"/>
      <c r="H2483" s="46"/>
      <c r="I2483" s="46"/>
      <c r="J2483" s="46"/>
      <c r="K2483" s="46"/>
      <c r="L2483" s="139"/>
      <c r="M2483" s="41"/>
      <c r="N2483" s="45"/>
      <c r="O2483" s="47"/>
      <c r="P2483" s="43"/>
      <c r="Q2483" s="71" t="e">
        <f>VLOOKUP(N2483,'error categories'!$A$2:$D$54,4,FALSE)</f>
        <v>#N/A</v>
      </c>
      <c r="R2483" s="72" t="e">
        <f>VLOOKUP(N2483,'error categories'!$A$2:$D$54,3,FALSE)</f>
        <v>#N/A</v>
      </c>
      <c r="S2483" s="374"/>
      <c r="T2483" s="377"/>
      <c r="U2483" s="378">
        <f t="shared" si="342"/>
        <v>0</v>
      </c>
      <c r="V2483" s="379"/>
      <c r="W2483" s="380"/>
      <c r="X2483" s="380"/>
      <c r="Y2483" s="380"/>
      <c r="Z2483" s="379"/>
      <c r="AA2483" s="381"/>
      <c r="AB2483" s="379"/>
      <c r="AC2483" s="380"/>
      <c r="AD2483" s="382">
        <f t="shared" si="349"/>
        <v>0</v>
      </c>
      <c r="AE2483" s="383">
        <f t="shared" si="350"/>
        <v>0</v>
      </c>
      <c r="AF2483" s="379"/>
      <c r="AG2483" s="381"/>
      <c r="AH2483" s="379"/>
      <c r="AI2483" s="381"/>
      <c r="AJ2483" s="384" t="str">
        <f t="shared" si="343"/>
        <v/>
      </c>
      <c r="AK2483" s="385" t="str">
        <f t="shared" si="344"/>
        <v/>
      </c>
      <c r="AL2483" s="388" t="str">
        <f t="shared" si="345"/>
        <v/>
      </c>
      <c r="AM2483" s="389" t="str">
        <f t="shared" si="346"/>
        <v/>
      </c>
      <c r="AN2483" s="388" t="str">
        <f t="shared" si="347"/>
        <v/>
      </c>
      <c r="AO2483" s="389" t="str">
        <f t="shared" si="348"/>
        <v/>
      </c>
      <c r="AP2483" s="423"/>
      <c r="AQ2483" s="423"/>
      <c r="AR2483" s="431" t="e">
        <f>VLOOKUP($B2483,'acc names'!$C$2:$D$12102,2,FALSE)</f>
        <v>#N/A</v>
      </c>
      <c r="AS2483" s="431" t="e">
        <f>VLOOKUP($AQ2483,software!$A$1:$B$14605,2,FALSE)</f>
        <v>#N/A</v>
      </c>
      <c r="AT2483" s="423"/>
      <c r="AV2483" s="423"/>
    </row>
    <row r="2484" spans="1:48" ht="12.75" x14ac:dyDescent="0.2">
      <c r="A2484" s="73"/>
      <c r="B2484" s="42"/>
      <c r="C2484" s="142"/>
      <c r="D2484" s="142"/>
      <c r="E2484" s="107"/>
      <c r="F2484" s="46"/>
      <c r="G2484" s="46"/>
      <c r="H2484" s="46"/>
      <c r="I2484" s="46"/>
      <c r="J2484" s="46"/>
      <c r="K2484" s="46"/>
      <c r="L2484" s="139"/>
      <c r="M2484" s="41"/>
      <c r="N2484" s="45"/>
      <c r="O2484" s="47"/>
      <c r="P2484" s="43"/>
      <c r="Q2484" s="71" t="e">
        <f>VLOOKUP(N2484,'error categories'!$A$2:$D$54,4,FALSE)</f>
        <v>#N/A</v>
      </c>
      <c r="R2484" s="72" t="e">
        <f>VLOOKUP(N2484,'error categories'!$A$2:$D$54,3,FALSE)</f>
        <v>#N/A</v>
      </c>
      <c r="S2484" s="374"/>
      <c r="T2484" s="377"/>
      <c r="U2484" s="378">
        <f t="shared" si="342"/>
        <v>0</v>
      </c>
      <c r="V2484" s="379"/>
      <c r="W2484" s="380"/>
      <c r="X2484" s="380"/>
      <c r="Y2484" s="380"/>
      <c r="Z2484" s="379"/>
      <c r="AA2484" s="381"/>
      <c r="AB2484" s="379"/>
      <c r="AC2484" s="380"/>
      <c r="AD2484" s="382">
        <f t="shared" si="349"/>
        <v>0</v>
      </c>
      <c r="AE2484" s="383">
        <f t="shared" si="350"/>
        <v>0</v>
      </c>
      <c r="AF2484" s="379"/>
      <c r="AG2484" s="381"/>
      <c r="AH2484" s="379"/>
      <c r="AI2484" s="381"/>
      <c r="AJ2484" s="384" t="str">
        <f t="shared" si="343"/>
        <v/>
      </c>
      <c r="AK2484" s="385" t="str">
        <f t="shared" si="344"/>
        <v/>
      </c>
      <c r="AL2484" s="388" t="str">
        <f t="shared" si="345"/>
        <v/>
      </c>
      <c r="AM2484" s="389" t="str">
        <f t="shared" si="346"/>
        <v/>
      </c>
      <c r="AN2484" s="388" t="str">
        <f t="shared" si="347"/>
        <v/>
      </c>
      <c r="AO2484" s="389" t="str">
        <f t="shared" si="348"/>
        <v/>
      </c>
      <c r="AP2484" s="423"/>
      <c r="AQ2484" s="423"/>
      <c r="AR2484" s="431" t="e">
        <f>VLOOKUP($B2484,'acc names'!$C$2:$D$12102,2,FALSE)</f>
        <v>#N/A</v>
      </c>
      <c r="AS2484" s="431" t="e">
        <f>VLOOKUP($AQ2484,software!$A$1:$B$14605,2,FALSE)</f>
        <v>#N/A</v>
      </c>
      <c r="AT2484" s="423"/>
      <c r="AV2484" s="423"/>
    </row>
    <row r="2485" spans="1:48" ht="12.75" x14ac:dyDescent="0.2">
      <c r="A2485" s="73"/>
      <c r="B2485" s="42"/>
      <c r="C2485" s="142"/>
      <c r="D2485" s="142"/>
      <c r="E2485" s="107"/>
      <c r="F2485" s="46"/>
      <c r="G2485" s="46"/>
      <c r="H2485" s="46"/>
      <c r="I2485" s="46"/>
      <c r="J2485" s="46"/>
      <c r="K2485" s="46"/>
      <c r="L2485" s="139"/>
      <c r="M2485" s="41"/>
      <c r="N2485" s="45"/>
      <c r="O2485" s="47"/>
      <c r="P2485" s="43"/>
      <c r="Q2485" s="71" t="e">
        <f>VLOOKUP(N2485,'error categories'!$A$2:$D$54,4,FALSE)</f>
        <v>#N/A</v>
      </c>
      <c r="R2485" s="72" t="e">
        <f>VLOOKUP(N2485,'error categories'!$A$2:$D$54,3,FALSE)</f>
        <v>#N/A</v>
      </c>
      <c r="S2485" s="374"/>
      <c r="T2485" s="377"/>
      <c r="U2485" s="378">
        <f t="shared" si="342"/>
        <v>0</v>
      </c>
      <c r="V2485" s="379"/>
      <c r="W2485" s="380"/>
      <c r="X2485" s="380"/>
      <c r="Y2485" s="380"/>
      <c r="Z2485" s="379"/>
      <c r="AA2485" s="381"/>
      <c r="AB2485" s="379"/>
      <c r="AC2485" s="380"/>
      <c r="AD2485" s="382">
        <f t="shared" si="349"/>
        <v>0</v>
      </c>
      <c r="AE2485" s="383">
        <f t="shared" si="350"/>
        <v>0</v>
      </c>
      <c r="AF2485" s="379"/>
      <c r="AG2485" s="381"/>
      <c r="AH2485" s="379"/>
      <c r="AI2485" s="381"/>
      <c r="AJ2485" s="384" t="str">
        <f t="shared" si="343"/>
        <v/>
      </c>
      <c r="AK2485" s="385" t="str">
        <f t="shared" si="344"/>
        <v/>
      </c>
      <c r="AL2485" s="388" t="str">
        <f t="shared" si="345"/>
        <v/>
      </c>
      <c r="AM2485" s="389" t="str">
        <f t="shared" si="346"/>
        <v/>
      </c>
      <c r="AN2485" s="388" t="str">
        <f t="shared" si="347"/>
        <v/>
      </c>
      <c r="AO2485" s="389" t="str">
        <f t="shared" si="348"/>
        <v/>
      </c>
      <c r="AP2485" s="423"/>
      <c r="AQ2485" s="423"/>
      <c r="AR2485" s="431" t="e">
        <f>VLOOKUP($B2485,'acc names'!$C$2:$D$12102,2,FALSE)</f>
        <v>#N/A</v>
      </c>
      <c r="AS2485" s="431" t="e">
        <f>VLOOKUP($AQ2485,software!$A$1:$B$14605,2,FALSE)</f>
        <v>#N/A</v>
      </c>
      <c r="AT2485" s="423"/>
      <c r="AV2485" s="423"/>
    </row>
    <row r="2486" spans="1:48" ht="12.75" x14ac:dyDescent="0.2">
      <c r="A2486" s="73"/>
      <c r="B2486" s="42"/>
      <c r="C2486" s="142"/>
      <c r="D2486" s="142"/>
      <c r="E2486" s="107"/>
      <c r="F2486" s="46"/>
      <c r="G2486" s="46"/>
      <c r="H2486" s="46"/>
      <c r="I2486" s="46"/>
      <c r="J2486" s="46"/>
      <c r="K2486" s="46"/>
      <c r="L2486" s="139"/>
      <c r="M2486" s="41"/>
      <c r="N2486" s="45"/>
      <c r="O2486" s="47"/>
      <c r="P2486" s="43"/>
      <c r="Q2486" s="71" t="e">
        <f>VLOOKUP(N2486,'error categories'!$A$2:$D$54,4,FALSE)</f>
        <v>#N/A</v>
      </c>
      <c r="R2486" s="72" t="e">
        <f>VLOOKUP(N2486,'error categories'!$A$2:$D$54,3,FALSE)</f>
        <v>#N/A</v>
      </c>
      <c r="S2486" s="374"/>
      <c r="T2486" s="377"/>
      <c r="U2486" s="378">
        <f t="shared" si="342"/>
        <v>0</v>
      </c>
      <c r="V2486" s="379"/>
      <c r="W2486" s="380"/>
      <c r="X2486" s="380"/>
      <c r="Y2486" s="380"/>
      <c r="Z2486" s="379"/>
      <c r="AA2486" s="381"/>
      <c r="AB2486" s="379"/>
      <c r="AC2486" s="380"/>
      <c r="AD2486" s="382">
        <f t="shared" si="349"/>
        <v>0</v>
      </c>
      <c r="AE2486" s="383">
        <f t="shared" si="350"/>
        <v>0</v>
      </c>
      <c r="AF2486" s="379"/>
      <c r="AG2486" s="381"/>
      <c r="AH2486" s="379"/>
      <c r="AI2486" s="381"/>
      <c r="AJ2486" s="384" t="str">
        <f t="shared" si="343"/>
        <v/>
      </c>
      <c r="AK2486" s="385" t="str">
        <f t="shared" si="344"/>
        <v/>
      </c>
      <c r="AL2486" s="388" t="str">
        <f t="shared" si="345"/>
        <v/>
      </c>
      <c r="AM2486" s="389" t="str">
        <f t="shared" si="346"/>
        <v/>
      </c>
      <c r="AN2486" s="388" t="str">
        <f t="shared" si="347"/>
        <v/>
      </c>
      <c r="AO2486" s="389" t="str">
        <f t="shared" si="348"/>
        <v/>
      </c>
      <c r="AP2486" s="423"/>
      <c r="AQ2486" s="423"/>
      <c r="AR2486" s="431" t="e">
        <f>VLOOKUP($B2486,'acc names'!$C$2:$D$12102,2,FALSE)</f>
        <v>#N/A</v>
      </c>
      <c r="AS2486" s="431" t="e">
        <f>VLOOKUP($AQ2486,software!$A$1:$B$14605,2,FALSE)</f>
        <v>#N/A</v>
      </c>
      <c r="AT2486" s="423"/>
      <c r="AV2486" s="423"/>
    </row>
    <row r="2487" spans="1:48" ht="12.75" x14ac:dyDescent="0.2">
      <c r="A2487" s="73"/>
      <c r="B2487" s="42"/>
      <c r="C2487" s="142"/>
      <c r="D2487" s="142"/>
      <c r="E2487" s="107"/>
      <c r="F2487" s="46"/>
      <c r="G2487" s="46"/>
      <c r="H2487" s="46"/>
      <c r="I2487" s="46"/>
      <c r="J2487" s="46"/>
      <c r="K2487" s="46"/>
      <c r="L2487" s="139"/>
      <c r="M2487" s="41"/>
      <c r="N2487" s="45"/>
      <c r="O2487" s="47"/>
      <c r="P2487" s="43"/>
      <c r="Q2487" s="71" t="e">
        <f>VLOOKUP(N2487,'error categories'!$A$2:$D$54,4,FALSE)</f>
        <v>#N/A</v>
      </c>
      <c r="R2487" s="72" t="e">
        <f>VLOOKUP(N2487,'error categories'!$A$2:$D$54,3,FALSE)</f>
        <v>#N/A</v>
      </c>
      <c r="S2487" s="374"/>
      <c r="T2487" s="377"/>
      <c r="U2487" s="378">
        <f t="shared" si="342"/>
        <v>0</v>
      </c>
      <c r="V2487" s="379"/>
      <c r="W2487" s="380"/>
      <c r="X2487" s="380"/>
      <c r="Y2487" s="380"/>
      <c r="Z2487" s="379"/>
      <c r="AA2487" s="381"/>
      <c r="AB2487" s="379"/>
      <c r="AC2487" s="380"/>
      <c r="AD2487" s="382">
        <f t="shared" si="349"/>
        <v>0</v>
      </c>
      <c r="AE2487" s="383">
        <f t="shared" si="350"/>
        <v>0</v>
      </c>
      <c r="AF2487" s="379"/>
      <c r="AG2487" s="381"/>
      <c r="AH2487" s="379"/>
      <c r="AI2487" s="381"/>
      <c r="AJ2487" s="384" t="str">
        <f t="shared" si="343"/>
        <v/>
      </c>
      <c r="AK2487" s="385" t="str">
        <f t="shared" si="344"/>
        <v/>
      </c>
      <c r="AL2487" s="388" t="str">
        <f t="shared" si="345"/>
        <v/>
      </c>
      <c r="AM2487" s="389" t="str">
        <f t="shared" si="346"/>
        <v/>
      </c>
      <c r="AN2487" s="388" t="str">
        <f t="shared" si="347"/>
        <v/>
      </c>
      <c r="AO2487" s="389" t="str">
        <f t="shared" si="348"/>
        <v/>
      </c>
      <c r="AP2487" s="423"/>
      <c r="AQ2487" s="423"/>
      <c r="AR2487" s="431" t="e">
        <f>VLOOKUP($B2487,'acc names'!$C$2:$D$12102,2,FALSE)</f>
        <v>#N/A</v>
      </c>
      <c r="AS2487" s="431" t="e">
        <f>VLOOKUP($AQ2487,software!$A$1:$B$14605,2,FALSE)</f>
        <v>#N/A</v>
      </c>
      <c r="AT2487" s="423"/>
      <c r="AV2487" s="423"/>
    </row>
    <row r="2488" spans="1:48" ht="12.75" x14ac:dyDescent="0.2">
      <c r="A2488" s="73"/>
      <c r="B2488" s="42"/>
      <c r="C2488" s="142"/>
      <c r="D2488" s="142"/>
      <c r="E2488" s="107"/>
      <c r="F2488" s="46"/>
      <c r="G2488" s="46"/>
      <c r="H2488" s="46"/>
      <c r="I2488" s="46"/>
      <c r="J2488" s="46"/>
      <c r="K2488" s="46"/>
      <c r="L2488" s="139"/>
      <c r="M2488" s="41"/>
      <c r="N2488" s="45"/>
      <c r="O2488" s="47"/>
      <c r="P2488" s="43"/>
      <c r="Q2488" s="71" t="e">
        <f>VLOOKUP(N2488,'error categories'!$A$2:$D$54,4,FALSE)</f>
        <v>#N/A</v>
      </c>
      <c r="R2488" s="72" t="e">
        <f>VLOOKUP(N2488,'error categories'!$A$2:$D$54,3,FALSE)</f>
        <v>#N/A</v>
      </c>
      <c r="S2488" s="374"/>
      <c r="T2488" s="377"/>
      <c r="U2488" s="378">
        <f t="shared" si="342"/>
        <v>0</v>
      </c>
      <c r="V2488" s="379"/>
      <c r="W2488" s="380"/>
      <c r="X2488" s="380"/>
      <c r="Y2488" s="380"/>
      <c r="Z2488" s="379"/>
      <c r="AA2488" s="381"/>
      <c r="AB2488" s="379"/>
      <c r="AC2488" s="380"/>
      <c r="AD2488" s="382">
        <f t="shared" si="349"/>
        <v>0</v>
      </c>
      <c r="AE2488" s="383">
        <f t="shared" si="350"/>
        <v>0</v>
      </c>
      <c r="AF2488" s="379"/>
      <c r="AG2488" s="381"/>
      <c r="AH2488" s="379"/>
      <c r="AI2488" s="381"/>
      <c r="AJ2488" s="384" t="str">
        <f t="shared" si="343"/>
        <v/>
      </c>
      <c r="AK2488" s="385" t="str">
        <f t="shared" si="344"/>
        <v/>
      </c>
      <c r="AL2488" s="388" t="str">
        <f t="shared" si="345"/>
        <v/>
      </c>
      <c r="AM2488" s="389" t="str">
        <f t="shared" si="346"/>
        <v/>
      </c>
      <c r="AN2488" s="388" t="str">
        <f t="shared" si="347"/>
        <v/>
      </c>
      <c r="AO2488" s="389" t="str">
        <f t="shared" si="348"/>
        <v/>
      </c>
      <c r="AP2488" s="423"/>
      <c r="AQ2488" s="423"/>
      <c r="AR2488" s="431" t="e">
        <f>VLOOKUP($B2488,'acc names'!$C$2:$D$12102,2,FALSE)</f>
        <v>#N/A</v>
      </c>
      <c r="AS2488" s="431" t="e">
        <f>VLOOKUP($AQ2488,software!$A$1:$B$14605,2,FALSE)</f>
        <v>#N/A</v>
      </c>
      <c r="AT2488" s="423"/>
      <c r="AV2488" s="423"/>
    </row>
    <row r="2489" spans="1:48" ht="12.75" x14ac:dyDescent="0.2">
      <c r="A2489" s="73"/>
      <c r="B2489" s="42"/>
      <c r="C2489" s="142"/>
      <c r="D2489" s="142"/>
      <c r="E2489" s="107"/>
      <c r="F2489" s="46"/>
      <c r="G2489" s="46"/>
      <c r="H2489" s="46"/>
      <c r="I2489" s="46"/>
      <c r="J2489" s="46"/>
      <c r="K2489" s="46"/>
      <c r="L2489" s="139"/>
      <c r="M2489" s="41"/>
      <c r="N2489" s="45"/>
      <c r="O2489" s="47"/>
      <c r="P2489" s="43"/>
      <c r="Q2489" s="71" t="e">
        <f>VLOOKUP(N2489,'error categories'!$A$2:$D$54,4,FALSE)</f>
        <v>#N/A</v>
      </c>
      <c r="R2489" s="72" t="e">
        <f>VLOOKUP(N2489,'error categories'!$A$2:$D$54,3,FALSE)</f>
        <v>#N/A</v>
      </c>
      <c r="S2489" s="374"/>
      <c r="T2489" s="377"/>
      <c r="U2489" s="378">
        <f t="shared" si="342"/>
        <v>0</v>
      </c>
      <c r="V2489" s="379"/>
      <c r="W2489" s="380"/>
      <c r="X2489" s="380"/>
      <c r="Y2489" s="380"/>
      <c r="Z2489" s="379"/>
      <c r="AA2489" s="381"/>
      <c r="AB2489" s="379"/>
      <c r="AC2489" s="380"/>
      <c r="AD2489" s="382">
        <f t="shared" si="349"/>
        <v>0</v>
      </c>
      <c r="AE2489" s="383">
        <f t="shared" si="350"/>
        <v>0</v>
      </c>
      <c r="AF2489" s="379"/>
      <c r="AG2489" s="381"/>
      <c r="AH2489" s="379"/>
      <c r="AI2489" s="381"/>
      <c r="AJ2489" s="384" t="str">
        <f t="shared" si="343"/>
        <v/>
      </c>
      <c r="AK2489" s="385" t="str">
        <f t="shared" si="344"/>
        <v/>
      </c>
      <c r="AL2489" s="388" t="str">
        <f t="shared" si="345"/>
        <v/>
      </c>
      <c r="AM2489" s="389" t="str">
        <f t="shared" si="346"/>
        <v/>
      </c>
      <c r="AN2489" s="388" t="str">
        <f t="shared" si="347"/>
        <v/>
      </c>
      <c r="AO2489" s="389" t="str">
        <f t="shared" si="348"/>
        <v/>
      </c>
      <c r="AP2489" s="423"/>
      <c r="AQ2489" s="423"/>
      <c r="AR2489" s="431" t="e">
        <f>VLOOKUP($B2489,'acc names'!$C$2:$D$12102,2,FALSE)</f>
        <v>#N/A</v>
      </c>
      <c r="AS2489" s="431" t="e">
        <f>VLOOKUP($AQ2489,software!$A$1:$B$14605,2,FALSE)</f>
        <v>#N/A</v>
      </c>
      <c r="AT2489" s="423"/>
      <c r="AV2489" s="423"/>
    </row>
    <row r="2490" spans="1:48" ht="12.75" x14ac:dyDescent="0.2">
      <c r="A2490" s="73"/>
      <c r="B2490" s="42"/>
      <c r="C2490" s="142"/>
      <c r="D2490" s="142"/>
      <c r="E2490" s="107"/>
      <c r="F2490" s="46"/>
      <c r="G2490" s="46"/>
      <c r="H2490" s="46"/>
      <c r="I2490" s="46"/>
      <c r="J2490" s="46"/>
      <c r="K2490" s="46"/>
      <c r="L2490" s="139"/>
      <c r="M2490" s="41"/>
      <c r="N2490" s="45"/>
      <c r="O2490" s="47"/>
      <c r="P2490" s="43"/>
      <c r="Q2490" s="71" t="e">
        <f>VLOOKUP(N2490,'error categories'!$A$2:$D$54,4,FALSE)</f>
        <v>#N/A</v>
      </c>
      <c r="R2490" s="72" t="e">
        <f>VLOOKUP(N2490,'error categories'!$A$2:$D$54,3,FALSE)</f>
        <v>#N/A</v>
      </c>
      <c r="S2490" s="374"/>
      <c r="T2490" s="377"/>
      <c r="U2490" s="378">
        <f t="shared" si="342"/>
        <v>0</v>
      </c>
      <c r="V2490" s="379"/>
      <c r="W2490" s="380"/>
      <c r="X2490" s="380"/>
      <c r="Y2490" s="380"/>
      <c r="Z2490" s="379"/>
      <c r="AA2490" s="381"/>
      <c r="AB2490" s="379"/>
      <c r="AC2490" s="380"/>
      <c r="AD2490" s="382">
        <f t="shared" si="349"/>
        <v>0</v>
      </c>
      <c r="AE2490" s="383">
        <f t="shared" si="350"/>
        <v>0</v>
      </c>
      <c r="AF2490" s="379"/>
      <c r="AG2490" s="381"/>
      <c r="AH2490" s="379"/>
      <c r="AI2490" s="381"/>
      <c r="AJ2490" s="384" t="str">
        <f t="shared" si="343"/>
        <v/>
      </c>
      <c r="AK2490" s="385" t="str">
        <f t="shared" si="344"/>
        <v/>
      </c>
      <c r="AL2490" s="388" t="str">
        <f t="shared" si="345"/>
        <v/>
      </c>
      <c r="AM2490" s="389" t="str">
        <f t="shared" si="346"/>
        <v/>
      </c>
      <c r="AN2490" s="388" t="str">
        <f t="shared" si="347"/>
        <v/>
      </c>
      <c r="AO2490" s="389" t="str">
        <f t="shared" si="348"/>
        <v/>
      </c>
      <c r="AP2490" s="423"/>
      <c r="AQ2490" s="423"/>
      <c r="AR2490" s="431" t="e">
        <f>VLOOKUP($B2490,'acc names'!$C$2:$D$12102,2,FALSE)</f>
        <v>#N/A</v>
      </c>
      <c r="AS2490" s="431" t="e">
        <f>VLOOKUP($AQ2490,software!$A$1:$B$14605,2,FALSE)</f>
        <v>#N/A</v>
      </c>
      <c r="AT2490" s="423"/>
      <c r="AV2490" s="423"/>
    </row>
    <row r="2491" spans="1:48" ht="12.75" x14ac:dyDescent="0.2">
      <c r="A2491" s="73"/>
      <c r="B2491" s="42"/>
      <c r="C2491" s="142"/>
      <c r="D2491" s="142"/>
      <c r="E2491" s="107"/>
      <c r="F2491" s="46"/>
      <c r="G2491" s="46"/>
      <c r="H2491" s="46"/>
      <c r="I2491" s="46"/>
      <c r="J2491" s="46"/>
      <c r="K2491" s="46"/>
      <c r="L2491" s="139"/>
      <c r="M2491" s="41"/>
      <c r="N2491" s="45"/>
      <c r="O2491" s="47"/>
      <c r="P2491" s="43"/>
      <c r="Q2491" s="71" t="e">
        <f>VLOOKUP(N2491,'error categories'!$A$2:$D$54,4,FALSE)</f>
        <v>#N/A</v>
      </c>
      <c r="R2491" s="72" t="e">
        <f>VLOOKUP(N2491,'error categories'!$A$2:$D$54,3,FALSE)</f>
        <v>#N/A</v>
      </c>
      <c r="S2491" s="374"/>
      <c r="T2491" s="377"/>
      <c r="U2491" s="378">
        <f t="shared" si="342"/>
        <v>0</v>
      </c>
      <c r="V2491" s="379"/>
      <c r="W2491" s="380"/>
      <c r="X2491" s="380"/>
      <c r="Y2491" s="380"/>
      <c r="Z2491" s="379"/>
      <c r="AA2491" s="381"/>
      <c r="AB2491" s="379"/>
      <c r="AC2491" s="380"/>
      <c r="AD2491" s="382">
        <f t="shared" si="349"/>
        <v>0</v>
      </c>
      <c r="AE2491" s="383">
        <f t="shared" si="350"/>
        <v>0</v>
      </c>
      <c r="AF2491" s="379"/>
      <c r="AG2491" s="381"/>
      <c r="AH2491" s="379"/>
      <c r="AI2491" s="381"/>
      <c r="AJ2491" s="384" t="str">
        <f t="shared" si="343"/>
        <v/>
      </c>
      <c r="AK2491" s="385" t="str">
        <f t="shared" si="344"/>
        <v/>
      </c>
      <c r="AL2491" s="388" t="str">
        <f t="shared" si="345"/>
        <v/>
      </c>
      <c r="AM2491" s="389" t="str">
        <f t="shared" si="346"/>
        <v/>
      </c>
      <c r="AN2491" s="388" t="str">
        <f t="shared" si="347"/>
        <v/>
      </c>
      <c r="AO2491" s="389" t="str">
        <f t="shared" si="348"/>
        <v/>
      </c>
      <c r="AP2491" s="423"/>
      <c r="AQ2491" s="423"/>
      <c r="AR2491" s="431" t="e">
        <f>VLOOKUP($B2491,'acc names'!$C$2:$D$12102,2,FALSE)</f>
        <v>#N/A</v>
      </c>
      <c r="AS2491" s="431" t="e">
        <f>VLOOKUP($AQ2491,software!$A$1:$B$14605,2,FALSE)</f>
        <v>#N/A</v>
      </c>
      <c r="AT2491" s="423"/>
      <c r="AV2491" s="423"/>
    </row>
    <row r="2492" spans="1:48" ht="12.75" x14ac:dyDescent="0.2">
      <c r="A2492" s="73"/>
      <c r="B2492" s="42"/>
      <c r="C2492" s="142"/>
      <c r="D2492" s="142"/>
      <c r="E2492" s="107"/>
      <c r="F2492" s="46"/>
      <c r="G2492" s="46"/>
      <c r="H2492" s="46"/>
      <c r="I2492" s="46"/>
      <c r="J2492" s="46"/>
      <c r="K2492" s="46"/>
      <c r="L2492" s="139"/>
      <c r="M2492" s="41"/>
      <c r="N2492" s="45"/>
      <c r="O2492" s="47"/>
      <c r="P2492" s="43"/>
      <c r="Q2492" s="71" t="e">
        <f>VLOOKUP(N2492,'error categories'!$A$2:$D$54,4,FALSE)</f>
        <v>#N/A</v>
      </c>
      <c r="R2492" s="72" t="e">
        <f>VLOOKUP(N2492,'error categories'!$A$2:$D$54,3,FALSE)</f>
        <v>#N/A</v>
      </c>
      <c r="S2492" s="374"/>
      <c r="T2492" s="377"/>
      <c r="U2492" s="378">
        <f t="shared" si="342"/>
        <v>0</v>
      </c>
      <c r="V2492" s="379"/>
      <c r="W2492" s="380"/>
      <c r="X2492" s="380"/>
      <c r="Y2492" s="380"/>
      <c r="Z2492" s="379"/>
      <c r="AA2492" s="381"/>
      <c r="AB2492" s="379"/>
      <c r="AC2492" s="380"/>
      <c r="AD2492" s="382">
        <f t="shared" si="349"/>
        <v>0</v>
      </c>
      <c r="AE2492" s="383">
        <f t="shared" si="350"/>
        <v>0</v>
      </c>
      <c r="AF2492" s="379"/>
      <c r="AG2492" s="381"/>
      <c r="AH2492" s="379"/>
      <c r="AI2492" s="381"/>
      <c r="AJ2492" s="384" t="str">
        <f t="shared" si="343"/>
        <v/>
      </c>
      <c r="AK2492" s="385" t="str">
        <f t="shared" si="344"/>
        <v/>
      </c>
      <c r="AL2492" s="388" t="str">
        <f t="shared" si="345"/>
        <v/>
      </c>
      <c r="AM2492" s="389" t="str">
        <f t="shared" si="346"/>
        <v/>
      </c>
      <c r="AN2492" s="388" t="str">
        <f t="shared" si="347"/>
        <v/>
      </c>
      <c r="AO2492" s="389" t="str">
        <f t="shared" si="348"/>
        <v/>
      </c>
      <c r="AP2492" s="423"/>
      <c r="AQ2492" s="423"/>
      <c r="AR2492" s="431" t="e">
        <f>VLOOKUP($B2492,'acc names'!$C$2:$D$12102,2,FALSE)</f>
        <v>#N/A</v>
      </c>
      <c r="AS2492" s="431" t="e">
        <f>VLOOKUP($AQ2492,software!$A$1:$B$14605,2,FALSE)</f>
        <v>#N/A</v>
      </c>
      <c r="AT2492" s="423"/>
      <c r="AV2492" s="423"/>
    </row>
    <row r="2493" spans="1:48" ht="12.75" x14ac:dyDescent="0.2">
      <c r="A2493" s="73"/>
      <c r="B2493" s="42"/>
      <c r="C2493" s="142"/>
      <c r="D2493" s="142"/>
      <c r="E2493" s="107"/>
      <c r="F2493" s="46"/>
      <c r="G2493" s="46"/>
      <c r="H2493" s="46"/>
      <c r="I2493" s="46"/>
      <c r="J2493" s="46"/>
      <c r="K2493" s="46"/>
      <c r="L2493" s="139"/>
      <c r="M2493" s="41"/>
      <c r="N2493" s="45"/>
      <c r="O2493" s="47"/>
      <c r="P2493" s="43"/>
      <c r="Q2493" s="71" t="e">
        <f>VLOOKUP(N2493,'error categories'!$A$2:$D$54,4,FALSE)</f>
        <v>#N/A</v>
      </c>
      <c r="R2493" s="72" t="e">
        <f>VLOOKUP(N2493,'error categories'!$A$2:$D$54,3,FALSE)</f>
        <v>#N/A</v>
      </c>
      <c r="S2493" s="374"/>
      <c r="T2493" s="377"/>
      <c r="U2493" s="378">
        <f t="shared" si="342"/>
        <v>0</v>
      </c>
      <c r="V2493" s="379"/>
      <c r="W2493" s="380"/>
      <c r="X2493" s="380"/>
      <c r="Y2493" s="380"/>
      <c r="Z2493" s="379"/>
      <c r="AA2493" s="381"/>
      <c r="AB2493" s="379"/>
      <c r="AC2493" s="380"/>
      <c r="AD2493" s="382">
        <f t="shared" si="349"/>
        <v>0</v>
      </c>
      <c r="AE2493" s="383">
        <f t="shared" si="350"/>
        <v>0</v>
      </c>
      <c r="AF2493" s="379"/>
      <c r="AG2493" s="381"/>
      <c r="AH2493" s="379"/>
      <c r="AI2493" s="381"/>
      <c r="AJ2493" s="384" t="str">
        <f t="shared" si="343"/>
        <v/>
      </c>
      <c r="AK2493" s="385" t="str">
        <f t="shared" si="344"/>
        <v/>
      </c>
      <c r="AL2493" s="388" t="str">
        <f t="shared" si="345"/>
        <v/>
      </c>
      <c r="AM2493" s="389" t="str">
        <f t="shared" si="346"/>
        <v/>
      </c>
      <c r="AN2493" s="388" t="str">
        <f t="shared" si="347"/>
        <v/>
      </c>
      <c r="AO2493" s="389" t="str">
        <f t="shared" si="348"/>
        <v/>
      </c>
      <c r="AP2493" s="423"/>
      <c r="AQ2493" s="423"/>
      <c r="AR2493" s="431" t="e">
        <f>VLOOKUP($B2493,'acc names'!$C$2:$D$12102,2,FALSE)</f>
        <v>#N/A</v>
      </c>
      <c r="AS2493" s="431" t="e">
        <f>VLOOKUP($AQ2493,software!$A$1:$B$14605,2,FALSE)</f>
        <v>#N/A</v>
      </c>
      <c r="AT2493" s="423"/>
      <c r="AV2493" s="423"/>
    </row>
    <row r="2494" spans="1:48" ht="12.75" x14ac:dyDescent="0.2">
      <c r="A2494" s="73"/>
      <c r="B2494" s="42"/>
      <c r="C2494" s="142"/>
      <c r="D2494" s="142"/>
      <c r="E2494" s="107"/>
      <c r="F2494" s="46"/>
      <c r="G2494" s="46"/>
      <c r="H2494" s="46"/>
      <c r="I2494" s="46"/>
      <c r="J2494" s="46"/>
      <c r="K2494" s="46"/>
      <c r="L2494" s="139"/>
      <c r="M2494" s="41"/>
      <c r="N2494" s="45"/>
      <c r="O2494" s="47"/>
      <c r="P2494" s="43"/>
      <c r="Q2494" s="71" t="e">
        <f>VLOOKUP(N2494,'error categories'!$A$2:$D$54,4,FALSE)</f>
        <v>#N/A</v>
      </c>
      <c r="R2494" s="72" t="e">
        <f>VLOOKUP(N2494,'error categories'!$A$2:$D$54,3,FALSE)</f>
        <v>#N/A</v>
      </c>
      <c r="S2494" s="374"/>
      <c r="T2494" s="377"/>
      <c r="U2494" s="378">
        <f t="shared" si="342"/>
        <v>0</v>
      </c>
      <c r="V2494" s="379"/>
      <c r="W2494" s="380"/>
      <c r="X2494" s="380"/>
      <c r="Y2494" s="380"/>
      <c r="Z2494" s="379"/>
      <c r="AA2494" s="381"/>
      <c r="AB2494" s="379"/>
      <c r="AC2494" s="380"/>
      <c r="AD2494" s="382">
        <f t="shared" si="349"/>
        <v>0</v>
      </c>
      <c r="AE2494" s="383">
        <f t="shared" si="350"/>
        <v>0</v>
      </c>
      <c r="AF2494" s="379"/>
      <c r="AG2494" s="381"/>
      <c r="AH2494" s="379"/>
      <c r="AI2494" s="381"/>
      <c r="AJ2494" s="384" t="str">
        <f t="shared" si="343"/>
        <v/>
      </c>
      <c r="AK2494" s="385" t="str">
        <f t="shared" si="344"/>
        <v/>
      </c>
      <c r="AL2494" s="388" t="str">
        <f t="shared" si="345"/>
        <v/>
      </c>
      <c r="AM2494" s="389" t="str">
        <f t="shared" si="346"/>
        <v/>
      </c>
      <c r="AN2494" s="388" t="str">
        <f t="shared" si="347"/>
        <v/>
      </c>
      <c r="AO2494" s="389" t="str">
        <f t="shared" si="348"/>
        <v/>
      </c>
      <c r="AP2494" s="423"/>
      <c r="AQ2494" s="423"/>
      <c r="AR2494" s="431" t="e">
        <f>VLOOKUP($B2494,'acc names'!$C$2:$D$12102,2,FALSE)</f>
        <v>#N/A</v>
      </c>
      <c r="AS2494" s="431" t="e">
        <f>VLOOKUP($AQ2494,software!$A$1:$B$14605,2,FALSE)</f>
        <v>#N/A</v>
      </c>
      <c r="AT2494" s="423"/>
      <c r="AV2494" s="423"/>
    </row>
    <row r="2495" spans="1:48" ht="12.75" x14ac:dyDescent="0.2">
      <c r="A2495" s="73"/>
      <c r="B2495" s="42"/>
      <c r="C2495" s="142"/>
      <c r="D2495" s="142"/>
      <c r="E2495" s="107"/>
      <c r="F2495" s="46"/>
      <c r="G2495" s="46"/>
      <c r="H2495" s="46"/>
      <c r="I2495" s="46"/>
      <c r="J2495" s="46"/>
      <c r="K2495" s="46"/>
      <c r="L2495" s="139"/>
      <c r="M2495" s="41"/>
      <c r="N2495" s="45"/>
      <c r="O2495" s="47"/>
      <c r="P2495" s="43"/>
      <c r="Q2495" s="71" t="e">
        <f>VLOOKUP(N2495,'error categories'!$A$2:$D$54,4,FALSE)</f>
        <v>#N/A</v>
      </c>
      <c r="R2495" s="72" t="e">
        <f>VLOOKUP(N2495,'error categories'!$A$2:$D$54,3,FALSE)</f>
        <v>#N/A</v>
      </c>
      <c r="S2495" s="374"/>
      <c r="T2495" s="377"/>
      <c r="U2495" s="378">
        <f t="shared" si="342"/>
        <v>0</v>
      </c>
      <c r="V2495" s="379"/>
      <c r="W2495" s="380"/>
      <c r="X2495" s="380"/>
      <c r="Y2495" s="380"/>
      <c r="Z2495" s="379"/>
      <c r="AA2495" s="381"/>
      <c r="AB2495" s="379"/>
      <c r="AC2495" s="380"/>
      <c r="AD2495" s="382">
        <f t="shared" si="349"/>
        <v>0</v>
      </c>
      <c r="AE2495" s="383">
        <f t="shared" si="350"/>
        <v>0</v>
      </c>
      <c r="AF2495" s="379"/>
      <c r="AG2495" s="381"/>
      <c r="AH2495" s="379"/>
      <c r="AI2495" s="381"/>
      <c r="AJ2495" s="384" t="str">
        <f t="shared" si="343"/>
        <v/>
      </c>
      <c r="AK2495" s="385" t="str">
        <f t="shared" si="344"/>
        <v/>
      </c>
      <c r="AL2495" s="388" t="str">
        <f t="shared" si="345"/>
        <v/>
      </c>
      <c r="AM2495" s="389" t="str">
        <f t="shared" si="346"/>
        <v/>
      </c>
      <c r="AN2495" s="388" t="str">
        <f t="shared" si="347"/>
        <v/>
      </c>
      <c r="AO2495" s="389" t="str">
        <f t="shared" si="348"/>
        <v/>
      </c>
      <c r="AP2495" s="423"/>
      <c r="AQ2495" s="423"/>
      <c r="AR2495" s="431" t="e">
        <f>VLOOKUP($B2495,'acc names'!$C$2:$D$12102,2,FALSE)</f>
        <v>#N/A</v>
      </c>
      <c r="AS2495" s="431" t="e">
        <f>VLOOKUP($AQ2495,software!$A$1:$B$14605,2,FALSE)</f>
        <v>#N/A</v>
      </c>
      <c r="AT2495" s="423"/>
      <c r="AV2495" s="423"/>
    </row>
    <row r="2496" spans="1:48" ht="12.75" x14ac:dyDescent="0.2">
      <c r="A2496" s="73"/>
      <c r="B2496" s="42"/>
      <c r="C2496" s="142"/>
      <c r="D2496" s="142"/>
      <c r="E2496" s="107"/>
      <c r="F2496" s="46"/>
      <c r="G2496" s="46"/>
      <c r="H2496" s="46"/>
      <c r="I2496" s="46"/>
      <c r="J2496" s="46"/>
      <c r="K2496" s="46"/>
      <c r="L2496" s="139"/>
      <c r="M2496" s="41"/>
      <c r="N2496" s="45"/>
      <c r="O2496" s="47"/>
      <c r="P2496" s="43"/>
      <c r="Q2496" s="71" t="e">
        <f>VLOOKUP(N2496,'error categories'!$A$2:$D$54,4,FALSE)</f>
        <v>#N/A</v>
      </c>
      <c r="R2496" s="72" t="e">
        <f>VLOOKUP(N2496,'error categories'!$A$2:$D$54,3,FALSE)</f>
        <v>#N/A</v>
      </c>
      <c r="S2496" s="374"/>
      <c r="T2496" s="377"/>
      <c r="U2496" s="378">
        <f t="shared" si="342"/>
        <v>0</v>
      </c>
      <c r="V2496" s="379"/>
      <c r="W2496" s="380"/>
      <c r="X2496" s="380"/>
      <c r="Y2496" s="380"/>
      <c r="Z2496" s="379"/>
      <c r="AA2496" s="381"/>
      <c r="AB2496" s="379"/>
      <c r="AC2496" s="380"/>
      <c r="AD2496" s="382">
        <f t="shared" si="349"/>
        <v>0</v>
      </c>
      <c r="AE2496" s="383">
        <f t="shared" si="350"/>
        <v>0</v>
      </c>
      <c r="AF2496" s="379"/>
      <c r="AG2496" s="381"/>
      <c r="AH2496" s="379"/>
      <c r="AI2496" s="381"/>
      <c r="AJ2496" s="384" t="str">
        <f t="shared" si="343"/>
        <v/>
      </c>
      <c r="AK2496" s="385" t="str">
        <f t="shared" si="344"/>
        <v/>
      </c>
      <c r="AL2496" s="388" t="str">
        <f t="shared" si="345"/>
        <v/>
      </c>
      <c r="AM2496" s="389" t="str">
        <f t="shared" si="346"/>
        <v/>
      </c>
      <c r="AN2496" s="388" t="str">
        <f t="shared" si="347"/>
        <v/>
      </c>
      <c r="AO2496" s="389" t="str">
        <f t="shared" si="348"/>
        <v/>
      </c>
      <c r="AP2496" s="423"/>
      <c r="AQ2496" s="423"/>
      <c r="AR2496" s="431" t="e">
        <f>VLOOKUP($B2496,'acc names'!$C$2:$D$12102,2,FALSE)</f>
        <v>#N/A</v>
      </c>
      <c r="AS2496" s="431" t="e">
        <f>VLOOKUP($AQ2496,software!$A$1:$B$14605,2,FALSE)</f>
        <v>#N/A</v>
      </c>
      <c r="AT2496" s="423"/>
      <c r="AV2496" s="423"/>
    </row>
    <row r="2497" spans="1:48" ht="12.75" x14ac:dyDescent="0.2">
      <c r="A2497" s="73"/>
      <c r="B2497" s="42"/>
      <c r="C2497" s="142"/>
      <c r="D2497" s="142"/>
      <c r="E2497" s="107"/>
      <c r="F2497" s="46"/>
      <c r="G2497" s="46"/>
      <c r="H2497" s="46"/>
      <c r="I2497" s="46"/>
      <c r="J2497" s="46"/>
      <c r="K2497" s="46"/>
      <c r="L2497" s="139"/>
      <c r="M2497" s="41"/>
      <c r="N2497" s="45"/>
      <c r="O2497" s="47"/>
      <c r="P2497" s="43"/>
      <c r="Q2497" s="71" t="e">
        <f>VLOOKUP(N2497,'error categories'!$A$2:$D$54,4,FALSE)</f>
        <v>#N/A</v>
      </c>
      <c r="R2497" s="72" t="e">
        <f>VLOOKUP(N2497,'error categories'!$A$2:$D$54,3,FALSE)</f>
        <v>#N/A</v>
      </c>
      <c r="S2497" s="374"/>
      <c r="T2497" s="377"/>
      <c r="U2497" s="378">
        <f t="shared" si="342"/>
        <v>0</v>
      </c>
      <c r="V2497" s="379"/>
      <c r="W2497" s="380"/>
      <c r="X2497" s="380"/>
      <c r="Y2497" s="380"/>
      <c r="Z2497" s="379"/>
      <c r="AA2497" s="381"/>
      <c r="AB2497" s="379"/>
      <c r="AC2497" s="380"/>
      <c r="AD2497" s="382">
        <f t="shared" si="349"/>
        <v>0</v>
      </c>
      <c r="AE2497" s="383">
        <f t="shared" si="350"/>
        <v>0</v>
      </c>
      <c r="AF2497" s="379"/>
      <c r="AG2497" s="381"/>
      <c r="AH2497" s="379"/>
      <c r="AI2497" s="381"/>
      <c r="AJ2497" s="384" t="str">
        <f t="shared" si="343"/>
        <v/>
      </c>
      <c r="AK2497" s="385" t="str">
        <f t="shared" si="344"/>
        <v/>
      </c>
      <c r="AL2497" s="388" t="str">
        <f t="shared" si="345"/>
        <v/>
      </c>
      <c r="AM2497" s="389" t="str">
        <f t="shared" si="346"/>
        <v/>
      </c>
      <c r="AN2497" s="388" t="str">
        <f t="shared" si="347"/>
        <v/>
      </c>
      <c r="AO2497" s="389" t="str">
        <f t="shared" si="348"/>
        <v/>
      </c>
      <c r="AP2497" s="423"/>
      <c r="AQ2497" s="423"/>
      <c r="AR2497" s="431" t="e">
        <f>VLOOKUP($B2497,'acc names'!$C$2:$D$12102,2,FALSE)</f>
        <v>#N/A</v>
      </c>
      <c r="AS2497" s="431" t="e">
        <f>VLOOKUP($AQ2497,software!$A$1:$B$14605,2,FALSE)</f>
        <v>#N/A</v>
      </c>
      <c r="AT2497" s="423"/>
      <c r="AV2497" s="423"/>
    </row>
    <row r="2498" spans="1:48" ht="12.75" x14ac:dyDescent="0.2">
      <c r="A2498" s="73"/>
      <c r="B2498" s="42"/>
      <c r="C2498" s="142"/>
      <c r="D2498" s="142"/>
      <c r="E2498" s="107"/>
      <c r="F2498" s="46"/>
      <c r="G2498" s="46"/>
      <c r="H2498" s="46"/>
      <c r="I2498" s="46"/>
      <c r="J2498" s="46"/>
      <c r="K2498" s="46"/>
      <c r="L2498" s="139"/>
      <c r="M2498" s="41"/>
      <c r="N2498" s="45"/>
      <c r="O2498" s="47"/>
      <c r="P2498" s="43"/>
      <c r="Q2498" s="71" t="e">
        <f>VLOOKUP(N2498,'error categories'!$A$2:$D$54,4,FALSE)</f>
        <v>#N/A</v>
      </c>
      <c r="R2498" s="72" t="e">
        <f>VLOOKUP(N2498,'error categories'!$A$2:$D$54,3,FALSE)</f>
        <v>#N/A</v>
      </c>
      <c r="S2498" s="374"/>
      <c r="T2498" s="377"/>
      <c r="U2498" s="378">
        <f t="shared" si="342"/>
        <v>0</v>
      </c>
      <c r="V2498" s="379"/>
      <c r="W2498" s="380"/>
      <c r="X2498" s="380"/>
      <c r="Y2498" s="380"/>
      <c r="Z2498" s="379"/>
      <c r="AA2498" s="381"/>
      <c r="AB2498" s="379"/>
      <c r="AC2498" s="380"/>
      <c r="AD2498" s="382">
        <f t="shared" si="349"/>
        <v>0</v>
      </c>
      <c r="AE2498" s="383">
        <f t="shared" si="350"/>
        <v>0</v>
      </c>
      <c r="AF2498" s="379"/>
      <c r="AG2498" s="381"/>
      <c r="AH2498" s="379"/>
      <c r="AI2498" s="381"/>
      <c r="AJ2498" s="384" t="str">
        <f t="shared" si="343"/>
        <v/>
      </c>
      <c r="AK2498" s="385" t="str">
        <f t="shared" si="344"/>
        <v/>
      </c>
      <c r="AL2498" s="388" t="str">
        <f t="shared" si="345"/>
        <v/>
      </c>
      <c r="AM2498" s="389" t="str">
        <f t="shared" si="346"/>
        <v/>
      </c>
      <c r="AN2498" s="388" t="str">
        <f t="shared" si="347"/>
        <v/>
      </c>
      <c r="AO2498" s="389" t="str">
        <f t="shared" si="348"/>
        <v/>
      </c>
      <c r="AP2498" s="423"/>
      <c r="AQ2498" s="423"/>
      <c r="AR2498" s="431" t="e">
        <f>VLOOKUP($B2498,'acc names'!$C$2:$D$12102,2,FALSE)</f>
        <v>#N/A</v>
      </c>
      <c r="AS2498" s="431" t="e">
        <f>VLOOKUP($AQ2498,software!$A$1:$B$14605,2,FALSE)</f>
        <v>#N/A</v>
      </c>
      <c r="AT2498" s="423"/>
      <c r="AV2498" s="423"/>
    </row>
    <row r="2499" spans="1:48" ht="12.75" x14ac:dyDescent="0.2">
      <c r="A2499" s="73"/>
      <c r="B2499" s="42"/>
      <c r="C2499" s="142"/>
      <c r="D2499" s="142"/>
      <c r="E2499" s="107"/>
      <c r="F2499" s="46"/>
      <c r="G2499" s="46"/>
      <c r="H2499" s="46"/>
      <c r="I2499" s="46"/>
      <c r="J2499" s="46"/>
      <c r="K2499" s="46"/>
      <c r="L2499" s="139"/>
      <c r="M2499" s="41"/>
      <c r="N2499" s="45"/>
      <c r="O2499" s="47"/>
      <c r="P2499" s="43"/>
      <c r="Q2499" s="71" t="e">
        <f>VLOOKUP(N2499,'error categories'!$A$2:$D$54,4,FALSE)</f>
        <v>#N/A</v>
      </c>
      <c r="R2499" s="72" t="e">
        <f>VLOOKUP(N2499,'error categories'!$A$2:$D$54,3,FALSE)</f>
        <v>#N/A</v>
      </c>
      <c r="S2499" s="374"/>
      <c r="T2499" s="377"/>
      <c r="U2499" s="378">
        <f t="shared" si="342"/>
        <v>0</v>
      </c>
      <c r="V2499" s="379"/>
      <c r="W2499" s="380"/>
      <c r="X2499" s="380"/>
      <c r="Y2499" s="380"/>
      <c r="Z2499" s="379"/>
      <c r="AA2499" s="381"/>
      <c r="AB2499" s="379"/>
      <c r="AC2499" s="380"/>
      <c r="AD2499" s="382">
        <f t="shared" si="349"/>
        <v>0</v>
      </c>
      <c r="AE2499" s="383">
        <f t="shared" si="350"/>
        <v>0</v>
      </c>
      <c r="AF2499" s="379"/>
      <c r="AG2499" s="381"/>
      <c r="AH2499" s="379"/>
      <c r="AI2499" s="381"/>
      <c r="AJ2499" s="384" t="str">
        <f t="shared" si="343"/>
        <v/>
      </c>
      <c r="AK2499" s="385" t="str">
        <f t="shared" si="344"/>
        <v/>
      </c>
      <c r="AL2499" s="388" t="str">
        <f t="shared" si="345"/>
        <v/>
      </c>
      <c r="AM2499" s="389" t="str">
        <f t="shared" si="346"/>
        <v/>
      </c>
      <c r="AN2499" s="388" t="str">
        <f t="shared" si="347"/>
        <v/>
      </c>
      <c r="AO2499" s="389" t="str">
        <f t="shared" si="348"/>
        <v/>
      </c>
      <c r="AP2499" s="423"/>
      <c r="AQ2499" s="423"/>
      <c r="AR2499" s="431" t="e">
        <f>VLOOKUP($B2499,'acc names'!$C$2:$D$12102,2,FALSE)</f>
        <v>#N/A</v>
      </c>
      <c r="AS2499" s="431" t="e">
        <f>VLOOKUP($AQ2499,software!$A$1:$B$14605,2,FALSE)</f>
        <v>#N/A</v>
      </c>
      <c r="AT2499" s="423"/>
      <c r="AV2499" s="423"/>
    </row>
    <row r="2500" spans="1:48" ht="12.75" x14ac:dyDescent="0.2">
      <c r="A2500" s="73"/>
      <c r="B2500" s="42"/>
      <c r="C2500" s="142"/>
      <c r="D2500" s="142"/>
      <c r="E2500" s="107"/>
      <c r="F2500" s="46"/>
      <c r="G2500" s="46"/>
      <c r="H2500" s="46"/>
      <c r="I2500" s="46"/>
      <c r="J2500" s="46"/>
      <c r="K2500" s="46"/>
      <c r="L2500" s="139"/>
      <c r="M2500" s="41"/>
      <c r="N2500" s="45"/>
      <c r="O2500" s="47"/>
      <c r="P2500" s="43"/>
      <c r="Q2500" s="71" t="e">
        <f>VLOOKUP(N2500,'error categories'!$A$2:$D$54,4,FALSE)</f>
        <v>#N/A</v>
      </c>
      <c r="R2500" s="72" t="e">
        <f>VLOOKUP(N2500,'error categories'!$A$2:$D$54,3,FALSE)</f>
        <v>#N/A</v>
      </c>
      <c r="S2500" s="374"/>
      <c r="T2500" s="377"/>
      <c r="U2500" s="378">
        <f t="shared" ref="U2500:U2563" si="351">S2500-T2500</f>
        <v>0</v>
      </c>
      <c r="V2500" s="379"/>
      <c r="W2500" s="380"/>
      <c r="X2500" s="380"/>
      <c r="Y2500" s="380"/>
      <c r="Z2500" s="379"/>
      <c r="AA2500" s="381"/>
      <c r="AB2500" s="379"/>
      <c r="AC2500" s="380"/>
      <c r="AD2500" s="382">
        <f t="shared" si="349"/>
        <v>0</v>
      </c>
      <c r="AE2500" s="383">
        <f t="shared" si="350"/>
        <v>0</v>
      </c>
      <c r="AF2500" s="379"/>
      <c r="AG2500" s="381"/>
      <c r="AH2500" s="379"/>
      <c r="AI2500" s="381"/>
      <c r="AJ2500" s="384" t="str">
        <f t="shared" ref="AJ2500:AJ2563" si="352">IF(E2500="","",IF(AND(U2500=1,(Y2500+AA2500+AD2500+AE2500+AG2500+AI2500)=0),"VU",Y2500+AA2500+AD2500+AE2500+AG2500+AI2500))</f>
        <v/>
      </c>
      <c r="AK2500" s="385" t="str">
        <f t="shared" si="344"/>
        <v/>
      </c>
      <c r="AL2500" s="388" t="str">
        <f t="shared" si="345"/>
        <v/>
      </c>
      <c r="AM2500" s="389" t="str">
        <f t="shared" si="346"/>
        <v/>
      </c>
      <c r="AN2500" s="388" t="str">
        <f t="shared" si="347"/>
        <v/>
      </c>
      <c r="AO2500" s="389" t="str">
        <f t="shared" si="348"/>
        <v/>
      </c>
      <c r="AP2500" s="423"/>
      <c r="AQ2500" s="423"/>
      <c r="AR2500" s="431" t="e">
        <f>VLOOKUP($B2500,'acc names'!$C$2:$D$12102,2,FALSE)</f>
        <v>#N/A</v>
      </c>
      <c r="AS2500" s="431" t="e">
        <f>VLOOKUP($AQ2500,software!$A$1:$B$14605,2,FALSE)</f>
        <v>#N/A</v>
      </c>
      <c r="AT2500" s="423"/>
      <c r="AV2500" s="423"/>
    </row>
    <row r="2501" spans="1:48" ht="12.75" x14ac:dyDescent="0.2">
      <c r="A2501" s="73"/>
      <c r="B2501" s="42"/>
      <c r="C2501" s="142"/>
      <c r="D2501" s="142"/>
      <c r="E2501" s="107"/>
      <c r="F2501" s="46"/>
      <c r="G2501" s="46"/>
      <c r="H2501" s="46"/>
      <c r="I2501" s="46"/>
      <c r="J2501" s="46"/>
      <c r="K2501" s="46"/>
      <c r="L2501" s="139"/>
      <c r="M2501" s="41"/>
      <c r="N2501" s="45"/>
      <c r="O2501" s="47"/>
      <c r="P2501" s="43"/>
      <c r="Q2501" s="71" t="e">
        <f>VLOOKUP(N2501,'error categories'!$A$2:$D$54,4,FALSE)</f>
        <v>#N/A</v>
      </c>
      <c r="R2501" s="72" t="e">
        <f>VLOOKUP(N2501,'error categories'!$A$2:$D$54,3,FALSE)</f>
        <v>#N/A</v>
      </c>
      <c r="S2501" s="374"/>
      <c r="T2501" s="377"/>
      <c r="U2501" s="378">
        <f t="shared" si="351"/>
        <v>0</v>
      </c>
      <c r="V2501" s="379"/>
      <c r="W2501" s="380"/>
      <c r="X2501" s="380"/>
      <c r="Y2501" s="380"/>
      <c r="Z2501" s="379"/>
      <c r="AA2501" s="381"/>
      <c r="AB2501" s="379"/>
      <c r="AC2501" s="380"/>
      <c r="AD2501" s="382">
        <f t="shared" si="349"/>
        <v>0</v>
      </c>
      <c r="AE2501" s="383">
        <f t="shared" si="350"/>
        <v>0</v>
      </c>
      <c r="AF2501" s="379"/>
      <c r="AG2501" s="381"/>
      <c r="AH2501" s="379"/>
      <c r="AI2501" s="381"/>
      <c r="AJ2501" s="384" t="str">
        <f t="shared" si="352"/>
        <v/>
      </c>
      <c r="AK2501" s="385" t="str">
        <f t="shared" ref="AK2501:AK2564" si="353">IF(OR(AJ2501="",AJ2501="VU"),"",ABS(AJ2501))</f>
        <v/>
      </c>
      <c r="AL2501" s="388" t="str">
        <f t="shared" ref="AL2501:AL2564" si="354">IF(OR(AJ2501="VU",AJ2501="",AJ2501=0,AJ2501&lt;0),"",AJ2501)</f>
        <v/>
      </c>
      <c r="AM2501" s="389" t="str">
        <f t="shared" ref="AM2501:AM2564" si="355">IF(OR(AJ2501="VU",AJ2501="",AJ2501=0,AJ2501&gt;0),"",AJ2501)</f>
        <v/>
      </c>
      <c r="AN2501" s="388" t="str">
        <f t="shared" ref="AN2501:AN2564" si="356">IF(AL2501="","",1)</f>
        <v/>
      </c>
      <c r="AO2501" s="389" t="str">
        <f t="shared" ref="AO2501:AO2564" si="357">IF(AM2501="","",1)</f>
        <v/>
      </c>
      <c r="AP2501" s="423"/>
      <c r="AQ2501" s="423"/>
      <c r="AR2501" s="431" t="e">
        <f>VLOOKUP($B2501,'acc names'!$C$2:$D$12102,2,FALSE)</f>
        <v>#N/A</v>
      </c>
      <c r="AS2501" s="431" t="e">
        <f>VLOOKUP($AQ2501,software!$A$1:$B$14605,2,FALSE)</f>
        <v>#N/A</v>
      </c>
      <c r="AT2501" s="423"/>
      <c r="AV2501" s="423"/>
    </row>
    <row r="2502" spans="1:48" ht="12.75" x14ac:dyDescent="0.2">
      <c r="A2502" s="73"/>
      <c r="B2502" s="42"/>
      <c r="C2502" s="142"/>
      <c r="D2502" s="142"/>
      <c r="E2502" s="107"/>
      <c r="F2502" s="46"/>
      <c r="G2502" s="46"/>
      <c r="H2502" s="46"/>
      <c r="I2502" s="46"/>
      <c r="J2502" s="46"/>
      <c r="K2502" s="46"/>
      <c r="L2502" s="139"/>
      <c r="M2502" s="41"/>
      <c r="N2502" s="45"/>
      <c r="O2502" s="47"/>
      <c r="P2502" s="43"/>
      <c r="Q2502" s="71" t="e">
        <f>VLOOKUP(N2502,'error categories'!$A$2:$D$54,4,FALSE)</f>
        <v>#N/A</v>
      </c>
      <c r="R2502" s="72" t="e">
        <f>VLOOKUP(N2502,'error categories'!$A$2:$D$54,3,FALSE)</f>
        <v>#N/A</v>
      </c>
      <c r="S2502" s="374"/>
      <c r="T2502" s="377"/>
      <c r="U2502" s="378">
        <f t="shared" si="351"/>
        <v>0</v>
      </c>
      <c r="V2502" s="379"/>
      <c r="W2502" s="380"/>
      <c r="X2502" s="380"/>
      <c r="Y2502" s="380"/>
      <c r="Z2502" s="379"/>
      <c r="AA2502" s="381"/>
      <c r="AB2502" s="379"/>
      <c r="AC2502" s="380"/>
      <c r="AD2502" s="382">
        <f t="shared" ref="AD2502:AD2565" si="358">AB2502*-900</f>
        <v>0</v>
      </c>
      <c r="AE2502" s="383">
        <f t="shared" ref="AE2502:AE2565" si="359">AC2502*-880</f>
        <v>0</v>
      </c>
      <c r="AF2502" s="379"/>
      <c r="AG2502" s="381"/>
      <c r="AH2502" s="379"/>
      <c r="AI2502" s="381"/>
      <c r="AJ2502" s="384" t="str">
        <f t="shared" si="352"/>
        <v/>
      </c>
      <c r="AK2502" s="385" t="str">
        <f t="shared" si="353"/>
        <v/>
      </c>
      <c r="AL2502" s="388" t="str">
        <f t="shared" si="354"/>
        <v/>
      </c>
      <c r="AM2502" s="389" t="str">
        <f t="shared" si="355"/>
        <v/>
      </c>
      <c r="AN2502" s="388" t="str">
        <f t="shared" si="356"/>
        <v/>
      </c>
      <c r="AO2502" s="389" t="str">
        <f t="shared" si="357"/>
        <v/>
      </c>
      <c r="AP2502" s="423"/>
      <c r="AQ2502" s="423"/>
      <c r="AR2502" s="431" t="e">
        <f>VLOOKUP($B2502,'acc names'!$C$2:$D$12102,2,FALSE)</f>
        <v>#N/A</v>
      </c>
      <c r="AS2502" s="431" t="e">
        <f>VLOOKUP($AQ2502,software!$A$1:$B$14605,2,FALSE)</f>
        <v>#N/A</v>
      </c>
      <c r="AT2502" s="423"/>
      <c r="AV2502" s="423"/>
    </row>
    <row r="2503" spans="1:48" ht="12.75" x14ac:dyDescent="0.2">
      <c r="A2503" s="73"/>
      <c r="B2503" s="42"/>
      <c r="C2503" s="142"/>
      <c r="D2503" s="142"/>
      <c r="E2503" s="107"/>
      <c r="F2503" s="46"/>
      <c r="G2503" s="46"/>
      <c r="H2503" s="46"/>
      <c r="I2503" s="46"/>
      <c r="J2503" s="46"/>
      <c r="K2503" s="46"/>
      <c r="L2503" s="139"/>
      <c r="M2503" s="41"/>
      <c r="N2503" s="45"/>
      <c r="O2503" s="47"/>
      <c r="P2503" s="43"/>
      <c r="Q2503" s="71" t="e">
        <f>VLOOKUP(N2503,'error categories'!$A$2:$D$54,4,FALSE)</f>
        <v>#N/A</v>
      </c>
      <c r="R2503" s="72" t="e">
        <f>VLOOKUP(N2503,'error categories'!$A$2:$D$54,3,FALSE)</f>
        <v>#N/A</v>
      </c>
      <c r="S2503" s="374"/>
      <c r="T2503" s="377"/>
      <c r="U2503" s="378">
        <f t="shared" si="351"/>
        <v>0</v>
      </c>
      <c r="V2503" s="379"/>
      <c r="W2503" s="380"/>
      <c r="X2503" s="380"/>
      <c r="Y2503" s="380"/>
      <c r="Z2503" s="379"/>
      <c r="AA2503" s="381"/>
      <c r="AB2503" s="379"/>
      <c r="AC2503" s="380"/>
      <c r="AD2503" s="382">
        <f t="shared" si="358"/>
        <v>0</v>
      </c>
      <c r="AE2503" s="383">
        <f t="shared" si="359"/>
        <v>0</v>
      </c>
      <c r="AF2503" s="379"/>
      <c r="AG2503" s="381"/>
      <c r="AH2503" s="379"/>
      <c r="AI2503" s="381"/>
      <c r="AJ2503" s="384" t="str">
        <f t="shared" si="352"/>
        <v/>
      </c>
      <c r="AK2503" s="385" t="str">
        <f t="shared" si="353"/>
        <v/>
      </c>
      <c r="AL2503" s="388" t="str">
        <f t="shared" si="354"/>
        <v/>
      </c>
      <c r="AM2503" s="389" t="str">
        <f t="shared" si="355"/>
        <v/>
      </c>
      <c r="AN2503" s="388" t="str">
        <f t="shared" si="356"/>
        <v/>
      </c>
      <c r="AO2503" s="389" t="str">
        <f t="shared" si="357"/>
        <v/>
      </c>
      <c r="AP2503" s="423"/>
      <c r="AQ2503" s="423"/>
      <c r="AR2503" s="431" t="e">
        <f>VLOOKUP($B2503,'acc names'!$C$2:$D$12102,2,FALSE)</f>
        <v>#N/A</v>
      </c>
      <c r="AS2503" s="431" t="e">
        <f>VLOOKUP($AQ2503,software!$A$1:$B$14605,2,FALSE)</f>
        <v>#N/A</v>
      </c>
      <c r="AT2503" s="423"/>
      <c r="AV2503" s="423"/>
    </row>
    <row r="2504" spans="1:48" ht="12.75" x14ac:dyDescent="0.2">
      <c r="A2504" s="73"/>
      <c r="B2504" s="42"/>
      <c r="C2504" s="142"/>
      <c r="D2504" s="142"/>
      <c r="E2504" s="107"/>
      <c r="F2504" s="46"/>
      <c r="G2504" s="46"/>
      <c r="H2504" s="46"/>
      <c r="I2504" s="46"/>
      <c r="J2504" s="46"/>
      <c r="K2504" s="46"/>
      <c r="L2504" s="139"/>
      <c r="M2504" s="41"/>
      <c r="N2504" s="45"/>
      <c r="O2504" s="47"/>
      <c r="P2504" s="43"/>
      <c r="Q2504" s="71" t="e">
        <f>VLOOKUP(N2504,'error categories'!$A$2:$D$54,4,FALSE)</f>
        <v>#N/A</v>
      </c>
      <c r="R2504" s="72" t="e">
        <f>VLOOKUP(N2504,'error categories'!$A$2:$D$54,3,FALSE)</f>
        <v>#N/A</v>
      </c>
      <c r="S2504" s="374"/>
      <c r="T2504" s="377"/>
      <c r="U2504" s="378">
        <f t="shared" si="351"/>
        <v>0</v>
      </c>
      <c r="V2504" s="379"/>
      <c r="W2504" s="380"/>
      <c r="X2504" s="380"/>
      <c r="Y2504" s="380"/>
      <c r="Z2504" s="379"/>
      <c r="AA2504" s="381"/>
      <c r="AB2504" s="379"/>
      <c r="AC2504" s="380"/>
      <c r="AD2504" s="382">
        <f t="shared" si="358"/>
        <v>0</v>
      </c>
      <c r="AE2504" s="383">
        <f t="shared" si="359"/>
        <v>0</v>
      </c>
      <c r="AF2504" s="379"/>
      <c r="AG2504" s="381"/>
      <c r="AH2504" s="379"/>
      <c r="AI2504" s="381"/>
      <c r="AJ2504" s="384" t="str">
        <f t="shared" si="352"/>
        <v/>
      </c>
      <c r="AK2504" s="385" t="str">
        <f t="shared" si="353"/>
        <v/>
      </c>
      <c r="AL2504" s="388" t="str">
        <f t="shared" si="354"/>
        <v/>
      </c>
      <c r="AM2504" s="389" t="str">
        <f t="shared" si="355"/>
        <v/>
      </c>
      <c r="AN2504" s="388" t="str">
        <f t="shared" si="356"/>
        <v/>
      </c>
      <c r="AO2504" s="389" t="str">
        <f t="shared" si="357"/>
        <v/>
      </c>
      <c r="AP2504" s="423"/>
      <c r="AQ2504" s="423"/>
      <c r="AR2504" s="431" t="e">
        <f>VLOOKUP($B2504,'acc names'!$C$2:$D$12102,2,FALSE)</f>
        <v>#N/A</v>
      </c>
      <c r="AS2504" s="431" t="e">
        <f>VLOOKUP($AQ2504,software!$A$1:$B$14605,2,FALSE)</f>
        <v>#N/A</v>
      </c>
      <c r="AT2504" s="423"/>
      <c r="AV2504" s="423"/>
    </row>
    <row r="2505" spans="1:48" ht="12.75" x14ac:dyDescent="0.2">
      <c r="A2505" s="73"/>
      <c r="B2505" s="42"/>
      <c r="C2505" s="142"/>
      <c r="D2505" s="142"/>
      <c r="E2505" s="107"/>
      <c r="F2505" s="46"/>
      <c r="G2505" s="46"/>
      <c r="H2505" s="46"/>
      <c r="I2505" s="46"/>
      <c r="J2505" s="46"/>
      <c r="K2505" s="46"/>
      <c r="L2505" s="139"/>
      <c r="M2505" s="41"/>
      <c r="N2505" s="45"/>
      <c r="O2505" s="47"/>
      <c r="P2505" s="43"/>
      <c r="Q2505" s="71" t="e">
        <f>VLOOKUP(N2505,'error categories'!$A$2:$D$54,4,FALSE)</f>
        <v>#N/A</v>
      </c>
      <c r="R2505" s="72" t="e">
        <f>VLOOKUP(N2505,'error categories'!$A$2:$D$54,3,FALSE)</f>
        <v>#N/A</v>
      </c>
      <c r="S2505" s="374"/>
      <c r="T2505" s="377"/>
      <c r="U2505" s="378">
        <f t="shared" si="351"/>
        <v>0</v>
      </c>
      <c r="V2505" s="379"/>
      <c r="W2505" s="380"/>
      <c r="X2505" s="380"/>
      <c r="Y2505" s="380"/>
      <c r="Z2505" s="379"/>
      <c r="AA2505" s="381"/>
      <c r="AB2505" s="379"/>
      <c r="AC2505" s="380"/>
      <c r="AD2505" s="382">
        <f t="shared" si="358"/>
        <v>0</v>
      </c>
      <c r="AE2505" s="383">
        <f t="shared" si="359"/>
        <v>0</v>
      </c>
      <c r="AF2505" s="379"/>
      <c r="AG2505" s="381"/>
      <c r="AH2505" s="379"/>
      <c r="AI2505" s="381"/>
      <c r="AJ2505" s="384" t="str">
        <f t="shared" si="352"/>
        <v/>
      </c>
      <c r="AK2505" s="385" t="str">
        <f t="shared" si="353"/>
        <v/>
      </c>
      <c r="AL2505" s="388" t="str">
        <f t="shared" si="354"/>
        <v/>
      </c>
      <c r="AM2505" s="389" t="str">
        <f t="shared" si="355"/>
        <v/>
      </c>
      <c r="AN2505" s="388" t="str">
        <f t="shared" si="356"/>
        <v/>
      </c>
      <c r="AO2505" s="389" t="str">
        <f t="shared" si="357"/>
        <v/>
      </c>
      <c r="AP2505" s="423"/>
      <c r="AQ2505" s="423"/>
      <c r="AR2505" s="431" t="e">
        <f>VLOOKUP($B2505,'acc names'!$C$2:$D$12102,2,FALSE)</f>
        <v>#N/A</v>
      </c>
      <c r="AS2505" s="431" t="e">
        <f>VLOOKUP($AQ2505,software!$A$1:$B$14605,2,FALSE)</f>
        <v>#N/A</v>
      </c>
      <c r="AT2505" s="423"/>
      <c r="AV2505" s="423"/>
    </row>
    <row r="2506" spans="1:48" ht="12.75" x14ac:dyDescent="0.2">
      <c r="A2506" s="73"/>
      <c r="B2506" s="42"/>
      <c r="C2506" s="142"/>
      <c r="D2506" s="142"/>
      <c r="E2506" s="107"/>
      <c r="F2506" s="46"/>
      <c r="G2506" s="46"/>
      <c r="H2506" s="46"/>
      <c r="I2506" s="46"/>
      <c r="J2506" s="46"/>
      <c r="K2506" s="46"/>
      <c r="L2506" s="139"/>
      <c r="M2506" s="41"/>
      <c r="N2506" s="45"/>
      <c r="O2506" s="47"/>
      <c r="P2506" s="43"/>
      <c r="Q2506" s="71" t="e">
        <f>VLOOKUP(N2506,'error categories'!$A$2:$D$54,4,FALSE)</f>
        <v>#N/A</v>
      </c>
      <c r="R2506" s="72" t="e">
        <f>VLOOKUP(N2506,'error categories'!$A$2:$D$54,3,FALSE)</f>
        <v>#N/A</v>
      </c>
      <c r="S2506" s="374"/>
      <c r="T2506" s="377"/>
      <c r="U2506" s="378">
        <f t="shared" si="351"/>
        <v>0</v>
      </c>
      <c r="V2506" s="379"/>
      <c r="W2506" s="380"/>
      <c r="X2506" s="380"/>
      <c r="Y2506" s="380"/>
      <c r="Z2506" s="379"/>
      <c r="AA2506" s="381"/>
      <c r="AB2506" s="379"/>
      <c r="AC2506" s="380"/>
      <c r="AD2506" s="382">
        <f t="shared" si="358"/>
        <v>0</v>
      </c>
      <c r="AE2506" s="383">
        <f t="shared" si="359"/>
        <v>0</v>
      </c>
      <c r="AF2506" s="379"/>
      <c r="AG2506" s="381"/>
      <c r="AH2506" s="379"/>
      <c r="AI2506" s="381"/>
      <c r="AJ2506" s="384" t="str">
        <f t="shared" si="352"/>
        <v/>
      </c>
      <c r="AK2506" s="385" t="str">
        <f t="shared" si="353"/>
        <v/>
      </c>
      <c r="AL2506" s="388" t="str">
        <f t="shared" si="354"/>
        <v/>
      </c>
      <c r="AM2506" s="389" t="str">
        <f t="shared" si="355"/>
        <v/>
      </c>
      <c r="AN2506" s="388" t="str">
        <f t="shared" si="356"/>
        <v/>
      </c>
      <c r="AO2506" s="389" t="str">
        <f t="shared" si="357"/>
        <v/>
      </c>
      <c r="AP2506" s="423"/>
      <c r="AQ2506" s="423"/>
      <c r="AR2506" s="431" t="e">
        <f>VLOOKUP($B2506,'acc names'!$C$2:$D$12102,2,FALSE)</f>
        <v>#N/A</v>
      </c>
      <c r="AS2506" s="431" t="e">
        <f>VLOOKUP($AQ2506,software!$A$1:$B$14605,2,FALSE)</f>
        <v>#N/A</v>
      </c>
      <c r="AT2506" s="423"/>
      <c r="AV2506" s="423"/>
    </row>
    <row r="2507" spans="1:48" ht="12.75" x14ac:dyDescent="0.2">
      <c r="A2507" s="73"/>
      <c r="B2507" s="42"/>
      <c r="C2507" s="142"/>
      <c r="D2507" s="142"/>
      <c r="E2507" s="107"/>
      <c r="F2507" s="46"/>
      <c r="G2507" s="46"/>
      <c r="H2507" s="46"/>
      <c r="I2507" s="46"/>
      <c r="J2507" s="46"/>
      <c r="K2507" s="46"/>
      <c r="L2507" s="139"/>
      <c r="M2507" s="41"/>
      <c r="N2507" s="45"/>
      <c r="O2507" s="47"/>
      <c r="P2507" s="43"/>
      <c r="Q2507" s="71" t="e">
        <f>VLOOKUP(N2507,'error categories'!$A$2:$D$54,4,FALSE)</f>
        <v>#N/A</v>
      </c>
      <c r="R2507" s="72" t="e">
        <f>VLOOKUP(N2507,'error categories'!$A$2:$D$54,3,FALSE)</f>
        <v>#N/A</v>
      </c>
      <c r="S2507" s="374"/>
      <c r="T2507" s="377"/>
      <c r="U2507" s="378">
        <f t="shared" si="351"/>
        <v>0</v>
      </c>
      <c r="V2507" s="379"/>
      <c r="W2507" s="380"/>
      <c r="X2507" s="380"/>
      <c r="Y2507" s="380"/>
      <c r="Z2507" s="379"/>
      <c r="AA2507" s="381"/>
      <c r="AB2507" s="379"/>
      <c r="AC2507" s="380"/>
      <c r="AD2507" s="382">
        <f t="shared" si="358"/>
        <v>0</v>
      </c>
      <c r="AE2507" s="383">
        <f t="shared" si="359"/>
        <v>0</v>
      </c>
      <c r="AF2507" s="379"/>
      <c r="AG2507" s="381"/>
      <c r="AH2507" s="379"/>
      <c r="AI2507" s="381"/>
      <c r="AJ2507" s="384" t="str">
        <f t="shared" si="352"/>
        <v/>
      </c>
      <c r="AK2507" s="385" t="str">
        <f t="shared" si="353"/>
        <v/>
      </c>
      <c r="AL2507" s="388" t="str">
        <f t="shared" si="354"/>
        <v/>
      </c>
      <c r="AM2507" s="389" t="str">
        <f t="shared" si="355"/>
        <v/>
      </c>
      <c r="AN2507" s="388" t="str">
        <f t="shared" si="356"/>
        <v/>
      </c>
      <c r="AO2507" s="389" t="str">
        <f t="shared" si="357"/>
        <v/>
      </c>
      <c r="AP2507" s="423"/>
      <c r="AQ2507" s="423"/>
      <c r="AR2507" s="431" t="e">
        <f>VLOOKUP($B2507,'acc names'!$C$2:$D$12102,2,FALSE)</f>
        <v>#N/A</v>
      </c>
      <c r="AS2507" s="431" t="e">
        <f>VLOOKUP($AQ2507,software!$A$1:$B$14605,2,FALSE)</f>
        <v>#N/A</v>
      </c>
      <c r="AT2507" s="423"/>
      <c r="AV2507" s="423"/>
    </row>
    <row r="2508" spans="1:48" ht="12.75" x14ac:dyDescent="0.2">
      <c r="A2508" s="73"/>
      <c r="B2508" s="42"/>
      <c r="C2508" s="142"/>
      <c r="D2508" s="142"/>
      <c r="E2508" s="107"/>
      <c r="F2508" s="46"/>
      <c r="G2508" s="46"/>
      <c r="H2508" s="46"/>
      <c r="I2508" s="46"/>
      <c r="J2508" s="46"/>
      <c r="K2508" s="46"/>
      <c r="L2508" s="139"/>
      <c r="M2508" s="41"/>
      <c r="N2508" s="45"/>
      <c r="O2508" s="47"/>
      <c r="P2508" s="43"/>
      <c r="Q2508" s="71" t="e">
        <f>VLOOKUP(N2508,'error categories'!$A$2:$D$54,4,FALSE)</f>
        <v>#N/A</v>
      </c>
      <c r="R2508" s="72" t="e">
        <f>VLOOKUP(N2508,'error categories'!$A$2:$D$54,3,FALSE)</f>
        <v>#N/A</v>
      </c>
      <c r="S2508" s="374"/>
      <c r="T2508" s="377"/>
      <c r="U2508" s="378">
        <f t="shared" si="351"/>
        <v>0</v>
      </c>
      <c r="V2508" s="379"/>
      <c r="W2508" s="380"/>
      <c r="X2508" s="380"/>
      <c r="Y2508" s="380"/>
      <c r="Z2508" s="379"/>
      <c r="AA2508" s="381"/>
      <c r="AB2508" s="379"/>
      <c r="AC2508" s="380"/>
      <c r="AD2508" s="382">
        <f t="shared" si="358"/>
        <v>0</v>
      </c>
      <c r="AE2508" s="383">
        <f t="shared" si="359"/>
        <v>0</v>
      </c>
      <c r="AF2508" s="379"/>
      <c r="AG2508" s="381"/>
      <c r="AH2508" s="379"/>
      <c r="AI2508" s="381"/>
      <c r="AJ2508" s="384" t="str">
        <f t="shared" si="352"/>
        <v/>
      </c>
      <c r="AK2508" s="385" t="str">
        <f t="shared" si="353"/>
        <v/>
      </c>
      <c r="AL2508" s="388" t="str">
        <f t="shared" si="354"/>
        <v/>
      </c>
      <c r="AM2508" s="389" t="str">
        <f t="shared" si="355"/>
        <v/>
      </c>
      <c r="AN2508" s="388" t="str">
        <f t="shared" si="356"/>
        <v/>
      </c>
      <c r="AO2508" s="389" t="str">
        <f t="shared" si="357"/>
        <v/>
      </c>
      <c r="AP2508" s="423"/>
      <c r="AQ2508" s="423"/>
      <c r="AR2508" s="431" t="e">
        <f>VLOOKUP($B2508,'acc names'!$C$2:$D$12102,2,FALSE)</f>
        <v>#N/A</v>
      </c>
      <c r="AS2508" s="431" t="e">
        <f>VLOOKUP($AQ2508,software!$A$1:$B$14605,2,FALSE)</f>
        <v>#N/A</v>
      </c>
      <c r="AT2508" s="423"/>
      <c r="AV2508" s="423"/>
    </row>
    <row r="2509" spans="1:48" ht="12.75" x14ac:dyDescent="0.2">
      <c r="A2509" s="73"/>
      <c r="B2509" s="42"/>
      <c r="C2509" s="142"/>
      <c r="D2509" s="142"/>
      <c r="E2509" s="107"/>
      <c r="F2509" s="46"/>
      <c r="G2509" s="46"/>
      <c r="H2509" s="46"/>
      <c r="I2509" s="46"/>
      <c r="J2509" s="46"/>
      <c r="K2509" s="46"/>
      <c r="L2509" s="139"/>
      <c r="M2509" s="41"/>
      <c r="N2509" s="45"/>
      <c r="O2509" s="47"/>
      <c r="P2509" s="43"/>
      <c r="Q2509" s="71" t="e">
        <f>VLOOKUP(N2509,'error categories'!$A$2:$D$54,4,FALSE)</f>
        <v>#N/A</v>
      </c>
      <c r="R2509" s="72" t="e">
        <f>VLOOKUP(N2509,'error categories'!$A$2:$D$54,3,FALSE)</f>
        <v>#N/A</v>
      </c>
      <c r="S2509" s="374"/>
      <c r="T2509" s="377"/>
      <c r="U2509" s="378">
        <f t="shared" si="351"/>
        <v>0</v>
      </c>
      <c r="V2509" s="379"/>
      <c r="W2509" s="380"/>
      <c r="X2509" s="380"/>
      <c r="Y2509" s="380"/>
      <c r="Z2509" s="379"/>
      <c r="AA2509" s="381"/>
      <c r="AB2509" s="379"/>
      <c r="AC2509" s="380"/>
      <c r="AD2509" s="382">
        <f t="shared" si="358"/>
        <v>0</v>
      </c>
      <c r="AE2509" s="383">
        <f t="shared" si="359"/>
        <v>0</v>
      </c>
      <c r="AF2509" s="379"/>
      <c r="AG2509" s="381"/>
      <c r="AH2509" s="379"/>
      <c r="AI2509" s="381"/>
      <c r="AJ2509" s="384" t="str">
        <f t="shared" si="352"/>
        <v/>
      </c>
      <c r="AK2509" s="385" t="str">
        <f t="shared" si="353"/>
        <v/>
      </c>
      <c r="AL2509" s="388" t="str">
        <f t="shared" si="354"/>
        <v/>
      </c>
      <c r="AM2509" s="389" t="str">
        <f t="shared" si="355"/>
        <v/>
      </c>
      <c r="AN2509" s="388" t="str">
        <f t="shared" si="356"/>
        <v/>
      </c>
      <c r="AO2509" s="389" t="str">
        <f t="shared" si="357"/>
        <v/>
      </c>
      <c r="AP2509" s="423"/>
      <c r="AQ2509" s="423"/>
      <c r="AR2509" s="431" t="e">
        <f>VLOOKUP($B2509,'acc names'!$C$2:$D$12102,2,FALSE)</f>
        <v>#N/A</v>
      </c>
      <c r="AS2509" s="431" t="e">
        <f>VLOOKUP($AQ2509,software!$A$1:$B$14605,2,FALSE)</f>
        <v>#N/A</v>
      </c>
      <c r="AT2509" s="423"/>
      <c r="AV2509" s="423"/>
    </row>
    <row r="2510" spans="1:48" ht="12.75" x14ac:dyDescent="0.2">
      <c r="A2510" s="73"/>
      <c r="B2510" s="42"/>
      <c r="C2510" s="142"/>
      <c r="D2510" s="142"/>
      <c r="E2510" s="107"/>
      <c r="F2510" s="46"/>
      <c r="G2510" s="46"/>
      <c r="H2510" s="46"/>
      <c r="I2510" s="46"/>
      <c r="J2510" s="46"/>
      <c r="K2510" s="46"/>
      <c r="L2510" s="139"/>
      <c r="M2510" s="41"/>
      <c r="N2510" s="45"/>
      <c r="O2510" s="47"/>
      <c r="P2510" s="43"/>
      <c r="Q2510" s="71" t="e">
        <f>VLOOKUP(N2510,'error categories'!$A$2:$D$54,4,FALSE)</f>
        <v>#N/A</v>
      </c>
      <c r="R2510" s="72" t="e">
        <f>VLOOKUP(N2510,'error categories'!$A$2:$D$54,3,FALSE)</f>
        <v>#N/A</v>
      </c>
      <c r="S2510" s="374"/>
      <c r="T2510" s="377"/>
      <c r="U2510" s="378">
        <f t="shared" si="351"/>
        <v>0</v>
      </c>
      <c r="V2510" s="379"/>
      <c r="W2510" s="380"/>
      <c r="X2510" s="380"/>
      <c r="Y2510" s="380"/>
      <c r="Z2510" s="379"/>
      <c r="AA2510" s="381"/>
      <c r="AB2510" s="379"/>
      <c r="AC2510" s="380"/>
      <c r="AD2510" s="382">
        <f t="shared" si="358"/>
        <v>0</v>
      </c>
      <c r="AE2510" s="383">
        <f t="shared" si="359"/>
        <v>0</v>
      </c>
      <c r="AF2510" s="379"/>
      <c r="AG2510" s="381"/>
      <c r="AH2510" s="379"/>
      <c r="AI2510" s="381"/>
      <c r="AJ2510" s="384" t="str">
        <f t="shared" si="352"/>
        <v/>
      </c>
      <c r="AK2510" s="385" t="str">
        <f t="shared" si="353"/>
        <v/>
      </c>
      <c r="AL2510" s="388" t="str">
        <f t="shared" si="354"/>
        <v/>
      </c>
      <c r="AM2510" s="389" t="str">
        <f t="shared" si="355"/>
        <v/>
      </c>
      <c r="AN2510" s="388" t="str">
        <f t="shared" si="356"/>
        <v/>
      </c>
      <c r="AO2510" s="389" t="str">
        <f t="shared" si="357"/>
        <v/>
      </c>
      <c r="AP2510" s="423"/>
      <c r="AQ2510" s="423"/>
      <c r="AR2510" s="431" t="e">
        <f>VLOOKUP($B2510,'acc names'!$C$2:$D$12102,2,FALSE)</f>
        <v>#N/A</v>
      </c>
      <c r="AS2510" s="431" t="e">
        <f>VLOOKUP($AQ2510,software!$A$1:$B$14605,2,FALSE)</f>
        <v>#N/A</v>
      </c>
      <c r="AT2510" s="423"/>
      <c r="AV2510" s="423"/>
    </row>
    <row r="2511" spans="1:48" ht="12.75" x14ac:dyDescent="0.2">
      <c r="A2511" s="73"/>
      <c r="B2511" s="42"/>
      <c r="C2511" s="142"/>
      <c r="D2511" s="142"/>
      <c r="E2511" s="107"/>
      <c r="F2511" s="46"/>
      <c r="G2511" s="46"/>
      <c r="H2511" s="46"/>
      <c r="I2511" s="46"/>
      <c r="J2511" s="46"/>
      <c r="K2511" s="46"/>
      <c r="L2511" s="139"/>
      <c r="M2511" s="41"/>
      <c r="N2511" s="45"/>
      <c r="O2511" s="47"/>
      <c r="P2511" s="43"/>
      <c r="Q2511" s="71" t="e">
        <f>VLOOKUP(N2511,'error categories'!$A$2:$D$54,4,FALSE)</f>
        <v>#N/A</v>
      </c>
      <c r="R2511" s="72" t="e">
        <f>VLOOKUP(N2511,'error categories'!$A$2:$D$54,3,FALSE)</f>
        <v>#N/A</v>
      </c>
      <c r="S2511" s="374"/>
      <c r="T2511" s="377"/>
      <c r="U2511" s="378">
        <f t="shared" si="351"/>
        <v>0</v>
      </c>
      <c r="V2511" s="379"/>
      <c r="W2511" s="380"/>
      <c r="X2511" s="380"/>
      <c r="Y2511" s="380"/>
      <c r="Z2511" s="379"/>
      <c r="AA2511" s="381"/>
      <c r="AB2511" s="379"/>
      <c r="AC2511" s="380"/>
      <c r="AD2511" s="382">
        <f t="shared" si="358"/>
        <v>0</v>
      </c>
      <c r="AE2511" s="383">
        <f t="shared" si="359"/>
        <v>0</v>
      </c>
      <c r="AF2511" s="379"/>
      <c r="AG2511" s="381"/>
      <c r="AH2511" s="379"/>
      <c r="AI2511" s="381"/>
      <c r="AJ2511" s="384" t="str">
        <f t="shared" si="352"/>
        <v/>
      </c>
      <c r="AK2511" s="385" t="str">
        <f t="shared" si="353"/>
        <v/>
      </c>
      <c r="AL2511" s="388" t="str">
        <f t="shared" si="354"/>
        <v/>
      </c>
      <c r="AM2511" s="389" t="str">
        <f t="shared" si="355"/>
        <v/>
      </c>
      <c r="AN2511" s="388" t="str">
        <f t="shared" si="356"/>
        <v/>
      </c>
      <c r="AO2511" s="389" t="str">
        <f t="shared" si="357"/>
        <v/>
      </c>
      <c r="AP2511" s="423"/>
      <c r="AQ2511" s="423"/>
      <c r="AR2511" s="431" t="e">
        <f>VLOOKUP($B2511,'acc names'!$C$2:$D$12102,2,FALSE)</f>
        <v>#N/A</v>
      </c>
      <c r="AS2511" s="431" t="e">
        <f>VLOOKUP($AQ2511,software!$A$1:$B$14605,2,FALSE)</f>
        <v>#N/A</v>
      </c>
      <c r="AT2511" s="423"/>
      <c r="AV2511" s="423"/>
    </row>
    <row r="2512" spans="1:48" ht="12.75" x14ac:dyDescent="0.2">
      <c r="A2512" s="73"/>
      <c r="B2512" s="42"/>
      <c r="C2512" s="142"/>
      <c r="D2512" s="142"/>
      <c r="E2512" s="107"/>
      <c r="F2512" s="46"/>
      <c r="G2512" s="46"/>
      <c r="H2512" s="46"/>
      <c r="I2512" s="46"/>
      <c r="J2512" s="46"/>
      <c r="K2512" s="46"/>
      <c r="L2512" s="139"/>
      <c r="M2512" s="41"/>
      <c r="N2512" s="45"/>
      <c r="O2512" s="47"/>
      <c r="P2512" s="43"/>
      <c r="Q2512" s="71" t="e">
        <f>VLOOKUP(N2512,'error categories'!$A$2:$D$54,4,FALSE)</f>
        <v>#N/A</v>
      </c>
      <c r="R2512" s="72" t="e">
        <f>VLOOKUP(N2512,'error categories'!$A$2:$D$54,3,FALSE)</f>
        <v>#N/A</v>
      </c>
      <c r="S2512" s="374"/>
      <c r="T2512" s="377"/>
      <c r="U2512" s="378">
        <f t="shared" si="351"/>
        <v>0</v>
      </c>
      <c r="V2512" s="379"/>
      <c r="W2512" s="380"/>
      <c r="X2512" s="380"/>
      <c r="Y2512" s="380"/>
      <c r="Z2512" s="379"/>
      <c r="AA2512" s="381"/>
      <c r="AB2512" s="379"/>
      <c r="AC2512" s="380"/>
      <c r="AD2512" s="382">
        <f t="shared" si="358"/>
        <v>0</v>
      </c>
      <c r="AE2512" s="383">
        <f t="shared" si="359"/>
        <v>0</v>
      </c>
      <c r="AF2512" s="379"/>
      <c r="AG2512" s="381"/>
      <c r="AH2512" s="379"/>
      <c r="AI2512" s="381"/>
      <c r="AJ2512" s="384" t="str">
        <f t="shared" si="352"/>
        <v/>
      </c>
      <c r="AK2512" s="385" t="str">
        <f t="shared" si="353"/>
        <v/>
      </c>
      <c r="AL2512" s="388" t="str">
        <f t="shared" si="354"/>
        <v/>
      </c>
      <c r="AM2512" s="389" t="str">
        <f t="shared" si="355"/>
        <v/>
      </c>
      <c r="AN2512" s="388" t="str">
        <f t="shared" si="356"/>
        <v/>
      </c>
      <c r="AO2512" s="389" t="str">
        <f t="shared" si="357"/>
        <v/>
      </c>
      <c r="AP2512" s="423"/>
      <c r="AQ2512" s="423"/>
      <c r="AR2512" s="431" t="e">
        <f>VLOOKUP($B2512,'acc names'!$C$2:$D$12102,2,FALSE)</f>
        <v>#N/A</v>
      </c>
      <c r="AS2512" s="431" t="e">
        <f>VLOOKUP($AQ2512,software!$A$1:$B$14605,2,FALSE)</f>
        <v>#N/A</v>
      </c>
      <c r="AT2512" s="423"/>
      <c r="AV2512" s="423"/>
    </row>
    <row r="2513" spans="1:48" ht="12.75" x14ac:dyDescent="0.2">
      <c r="A2513" s="73"/>
      <c r="B2513" s="42"/>
      <c r="C2513" s="142"/>
      <c r="D2513" s="142"/>
      <c r="E2513" s="107"/>
      <c r="F2513" s="46"/>
      <c r="G2513" s="46"/>
      <c r="H2513" s="46"/>
      <c r="I2513" s="46"/>
      <c r="J2513" s="46"/>
      <c r="K2513" s="46"/>
      <c r="L2513" s="139"/>
      <c r="M2513" s="41"/>
      <c r="N2513" s="45"/>
      <c r="O2513" s="47"/>
      <c r="P2513" s="43"/>
      <c r="Q2513" s="71" t="e">
        <f>VLOOKUP(N2513,'error categories'!$A$2:$D$54,4,FALSE)</f>
        <v>#N/A</v>
      </c>
      <c r="R2513" s="72" t="e">
        <f>VLOOKUP(N2513,'error categories'!$A$2:$D$54,3,FALSE)</f>
        <v>#N/A</v>
      </c>
      <c r="S2513" s="374"/>
      <c r="T2513" s="377"/>
      <c r="U2513" s="378">
        <f t="shared" si="351"/>
        <v>0</v>
      </c>
      <c r="V2513" s="379"/>
      <c r="W2513" s="380"/>
      <c r="X2513" s="380"/>
      <c r="Y2513" s="380"/>
      <c r="Z2513" s="379"/>
      <c r="AA2513" s="381"/>
      <c r="AB2513" s="379"/>
      <c r="AC2513" s="380"/>
      <c r="AD2513" s="382">
        <f t="shared" si="358"/>
        <v>0</v>
      </c>
      <c r="AE2513" s="383">
        <f t="shared" si="359"/>
        <v>0</v>
      </c>
      <c r="AF2513" s="379"/>
      <c r="AG2513" s="381"/>
      <c r="AH2513" s="379"/>
      <c r="AI2513" s="381"/>
      <c r="AJ2513" s="384" t="str">
        <f t="shared" si="352"/>
        <v/>
      </c>
      <c r="AK2513" s="385" t="str">
        <f t="shared" si="353"/>
        <v/>
      </c>
      <c r="AL2513" s="388" t="str">
        <f t="shared" si="354"/>
        <v/>
      </c>
      <c r="AM2513" s="389" t="str">
        <f t="shared" si="355"/>
        <v/>
      </c>
      <c r="AN2513" s="388" t="str">
        <f t="shared" si="356"/>
        <v/>
      </c>
      <c r="AO2513" s="389" t="str">
        <f t="shared" si="357"/>
        <v/>
      </c>
      <c r="AP2513" s="423"/>
      <c r="AQ2513" s="423"/>
      <c r="AR2513" s="431" t="e">
        <f>VLOOKUP($B2513,'acc names'!$C$2:$D$12102,2,FALSE)</f>
        <v>#N/A</v>
      </c>
      <c r="AS2513" s="431" t="e">
        <f>VLOOKUP($AQ2513,software!$A$1:$B$14605,2,FALSE)</f>
        <v>#N/A</v>
      </c>
      <c r="AT2513" s="423"/>
      <c r="AV2513" s="423"/>
    </row>
    <row r="2514" spans="1:48" ht="12.75" x14ac:dyDescent="0.2">
      <c r="A2514" s="73"/>
      <c r="B2514" s="42"/>
      <c r="C2514" s="142"/>
      <c r="D2514" s="142"/>
      <c r="E2514" s="107"/>
      <c r="F2514" s="46"/>
      <c r="G2514" s="46"/>
      <c r="H2514" s="46"/>
      <c r="I2514" s="46"/>
      <c r="J2514" s="46"/>
      <c r="K2514" s="46"/>
      <c r="L2514" s="139"/>
      <c r="M2514" s="41"/>
      <c r="N2514" s="45"/>
      <c r="O2514" s="47"/>
      <c r="P2514" s="43"/>
      <c r="Q2514" s="71" t="e">
        <f>VLOOKUP(N2514,'error categories'!$A$2:$D$54,4,FALSE)</f>
        <v>#N/A</v>
      </c>
      <c r="R2514" s="72" t="e">
        <f>VLOOKUP(N2514,'error categories'!$A$2:$D$54,3,FALSE)</f>
        <v>#N/A</v>
      </c>
      <c r="S2514" s="374"/>
      <c r="T2514" s="377"/>
      <c r="U2514" s="378">
        <f t="shared" si="351"/>
        <v>0</v>
      </c>
      <c r="V2514" s="379"/>
      <c r="W2514" s="380"/>
      <c r="X2514" s="380"/>
      <c r="Y2514" s="380"/>
      <c r="Z2514" s="379"/>
      <c r="AA2514" s="381"/>
      <c r="AB2514" s="379"/>
      <c r="AC2514" s="380"/>
      <c r="AD2514" s="382">
        <f t="shared" si="358"/>
        <v>0</v>
      </c>
      <c r="AE2514" s="383">
        <f t="shared" si="359"/>
        <v>0</v>
      </c>
      <c r="AF2514" s="379"/>
      <c r="AG2514" s="381"/>
      <c r="AH2514" s="379"/>
      <c r="AI2514" s="381"/>
      <c r="AJ2514" s="384" t="str">
        <f t="shared" si="352"/>
        <v/>
      </c>
      <c r="AK2514" s="385" t="str">
        <f t="shared" si="353"/>
        <v/>
      </c>
      <c r="AL2514" s="388" t="str">
        <f t="shared" si="354"/>
        <v/>
      </c>
      <c r="AM2514" s="389" t="str">
        <f t="shared" si="355"/>
        <v/>
      </c>
      <c r="AN2514" s="388" t="str">
        <f t="shared" si="356"/>
        <v/>
      </c>
      <c r="AO2514" s="389" t="str">
        <f t="shared" si="357"/>
        <v/>
      </c>
      <c r="AP2514" s="423"/>
      <c r="AQ2514" s="423"/>
      <c r="AR2514" s="431" t="e">
        <f>VLOOKUP($B2514,'acc names'!$C$2:$D$12102,2,FALSE)</f>
        <v>#N/A</v>
      </c>
      <c r="AS2514" s="431" t="e">
        <f>VLOOKUP($AQ2514,software!$A$1:$B$14605,2,FALSE)</f>
        <v>#N/A</v>
      </c>
      <c r="AT2514" s="423"/>
      <c r="AV2514" s="423"/>
    </row>
    <row r="2515" spans="1:48" ht="12.75" x14ac:dyDescent="0.2">
      <c r="A2515" s="73"/>
      <c r="B2515" s="42"/>
      <c r="C2515" s="142"/>
      <c r="D2515" s="142"/>
      <c r="E2515" s="107"/>
      <c r="F2515" s="46"/>
      <c r="G2515" s="46"/>
      <c r="H2515" s="46"/>
      <c r="I2515" s="46"/>
      <c r="J2515" s="46"/>
      <c r="K2515" s="46"/>
      <c r="L2515" s="139"/>
      <c r="M2515" s="41"/>
      <c r="N2515" s="45"/>
      <c r="O2515" s="47"/>
      <c r="P2515" s="43"/>
      <c r="Q2515" s="71" t="e">
        <f>VLOOKUP(N2515,'error categories'!$A$2:$D$54,4,FALSE)</f>
        <v>#N/A</v>
      </c>
      <c r="R2515" s="72" t="e">
        <f>VLOOKUP(N2515,'error categories'!$A$2:$D$54,3,FALSE)</f>
        <v>#N/A</v>
      </c>
      <c r="S2515" s="374"/>
      <c r="T2515" s="377"/>
      <c r="U2515" s="378">
        <f t="shared" si="351"/>
        <v>0</v>
      </c>
      <c r="V2515" s="379"/>
      <c r="W2515" s="380"/>
      <c r="X2515" s="380"/>
      <c r="Y2515" s="380"/>
      <c r="Z2515" s="379"/>
      <c r="AA2515" s="381"/>
      <c r="AB2515" s="379"/>
      <c r="AC2515" s="380"/>
      <c r="AD2515" s="382">
        <f t="shared" si="358"/>
        <v>0</v>
      </c>
      <c r="AE2515" s="383">
        <f t="shared" si="359"/>
        <v>0</v>
      </c>
      <c r="AF2515" s="379"/>
      <c r="AG2515" s="381"/>
      <c r="AH2515" s="379"/>
      <c r="AI2515" s="381"/>
      <c r="AJ2515" s="384" t="str">
        <f t="shared" si="352"/>
        <v/>
      </c>
      <c r="AK2515" s="385" t="str">
        <f t="shared" si="353"/>
        <v/>
      </c>
      <c r="AL2515" s="388" t="str">
        <f t="shared" si="354"/>
        <v/>
      </c>
      <c r="AM2515" s="389" t="str">
        <f t="shared" si="355"/>
        <v/>
      </c>
      <c r="AN2515" s="388" t="str">
        <f t="shared" si="356"/>
        <v/>
      </c>
      <c r="AO2515" s="389" t="str">
        <f t="shared" si="357"/>
        <v/>
      </c>
      <c r="AP2515" s="423"/>
      <c r="AQ2515" s="423"/>
      <c r="AR2515" s="431" t="e">
        <f>VLOOKUP($B2515,'acc names'!$C$2:$D$12102,2,FALSE)</f>
        <v>#N/A</v>
      </c>
      <c r="AS2515" s="431" t="e">
        <f>VLOOKUP($AQ2515,software!$A$1:$B$14605,2,FALSE)</f>
        <v>#N/A</v>
      </c>
      <c r="AT2515" s="423"/>
      <c r="AV2515" s="423"/>
    </row>
    <row r="2516" spans="1:48" ht="12.75" x14ac:dyDescent="0.2">
      <c r="A2516" s="73"/>
      <c r="B2516" s="42"/>
      <c r="C2516" s="142"/>
      <c r="D2516" s="142"/>
      <c r="E2516" s="107"/>
      <c r="F2516" s="46"/>
      <c r="G2516" s="46"/>
      <c r="H2516" s="46"/>
      <c r="I2516" s="46"/>
      <c r="J2516" s="46"/>
      <c r="K2516" s="46"/>
      <c r="L2516" s="139"/>
      <c r="M2516" s="41"/>
      <c r="N2516" s="45"/>
      <c r="O2516" s="47"/>
      <c r="P2516" s="43"/>
      <c r="Q2516" s="71" t="e">
        <f>VLOOKUP(N2516,'error categories'!$A$2:$D$54,4,FALSE)</f>
        <v>#N/A</v>
      </c>
      <c r="R2516" s="72" t="e">
        <f>VLOOKUP(N2516,'error categories'!$A$2:$D$54,3,FALSE)</f>
        <v>#N/A</v>
      </c>
      <c r="S2516" s="374"/>
      <c r="T2516" s="377"/>
      <c r="U2516" s="378">
        <f t="shared" si="351"/>
        <v>0</v>
      </c>
      <c r="V2516" s="379"/>
      <c r="W2516" s="380"/>
      <c r="X2516" s="380"/>
      <c r="Y2516" s="380"/>
      <c r="Z2516" s="379"/>
      <c r="AA2516" s="381"/>
      <c r="AB2516" s="379"/>
      <c r="AC2516" s="380"/>
      <c r="AD2516" s="382">
        <f t="shared" si="358"/>
        <v>0</v>
      </c>
      <c r="AE2516" s="383">
        <f t="shared" si="359"/>
        <v>0</v>
      </c>
      <c r="AF2516" s="379"/>
      <c r="AG2516" s="381"/>
      <c r="AH2516" s="379"/>
      <c r="AI2516" s="381"/>
      <c r="AJ2516" s="384" t="str">
        <f t="shared" si="352"/>
        <v/>
      </c>
      <c r="AK2516" s="385" t="str">
        <f t="shared" si="353"/>
        <v/>
      </c>
      <c r="AL2516" s="388" t="str">
        <f t="shared" si="354"/>
        <v/>
      </c>
      <c r="AM2516" s="389" t="str">
        <f t="shared" si="355"/>
        <v/>
      </c>
      <c r="AN2516" s="388" t="str">
        <f t="shared" si="356"/>
        <v/>
      </c>
      <c r="AO2516" s="389" t="str">
        <f t="shared" si="357"/>
        <v/>
      </c>
      <c r="AP2516" s="423"/>
      <c r="AQ2516" s="423"/>
      <c r="AR2516" s="431" t="e">
        <f>VLOOKUP($B2516,'acc names'!$C$2:$D$12102,2,FALSE)</f>
        <v>#N/A</v>
      </c>
      <c r="AS2516" s="431" t="e">
        <f>VLOOKUP($AQ2516,software!$A$1:$B$14605,2,FALSE)</f>
        <v>#N/A</v>
      </c>
      <c r="AT2516" s="423"/>
      <c r="AV2516" s="423"/>
    </row>
    <row r="2517" spans="1:48" ht="12.75" x14ac:dyDescent="0.2">
      <c r="A2517" s="73"/>
      <c r="B2517" s="42"/>
      <c r="C2517" s="142"/>
      <c r="D2517" s="142"/>
      <c r="E2517" s="107"/>
      <c r="F2517" s="46"/>
      <c r="G2517" s="46"/>
      <c r="H2517" s="46"/>
      <c r="I2517" s="46"/>
      <c r="J2517" s="46"/>
      <c r="K2517" s="46"/>
      <c r="L2517" s="139"/>
      <c r="M2517" s="41"/>
      <c r="N2517" s="45"/>
      <c r="O2517" s="47"/>
      <c r="P2517" s="43"/>
      <c r="Q2517" s="71" t="e">
        <f>VLOOKUP(N2517,'error categories'!$A$2:$D$54,4,FALSE)</f>
        <v>#N/A</v>
      </c>
      <c r="R2517" s="72" t="e">
        <f>VLOOKUP(N2517,'error categories'!$A$2:$D$54,3,FALSE)</f>
        <v>#N/A</v>
      </c>
      <c r="S2517" s="374"/>
      <c r="T2517" s="377"/>
      <c r="U2517" s="378">
        <f t="shared" si="351"/>
        <v>0</v>
      </c>
      <c r="V2517" s="379"/>
      <c r="W2517" s="380"/>
      <c r="X2517" s="380"/>
      <c r="Y2517" s="380"/>
      <c r="Z2517" s="379"/>
      <c r="AA2517" s="381"/>
      <c r="AB2517" s="379"/>
      <c r="AC2517" s="380"/>
      <c r="AD2517" s="382">
        <f t="shared" si="358"/>
        <v>0</v>
      </c>
      <c r="AE2517" s="383">
        <f t="shared" si="359"/>
        <v>0</v>
      </c>
      <c r="AF2517" s="379"/>
      <c r="AG2517" s="381"/>
      <c r="AH2517" s="379"/>
      <c r="AI2517" s="381"/>
      <c r="AJ2517" s="384" t="str">
        <f t="shared" si="352"/>
        <v/>
      </c>
      <c r="AK2517" s="385" t="str">
        <f t="shared" si="353"/>
        <v/>
      </c>
      <c r="AL2517" s="388" t="str">
        <f t="shared" si="354"/>
        <v/>
      </c>
      <c r="AM2517" s="389" t="str">
        <f t="shared" si="355"/>
        <v/>
      </c>
      <c r="AN2517" s="388" t="str">
        <f t="shared" si="356"/>
        <v/>
      </c>
      <c r="AO2517" s="389" t="str">
        <f t="shared" si="357"/>
        <v/>
      </c>
      <c r="AP2517" s="423"/>
      <c r="AQ2517" s="423"/>
      <c r="AR2517" s="431" t="e">
        <f>VLOOKUP($B2517,'acc names'!$C$2:$D$12102,2,FALSE)</f>
        <v>#N/A</v>
      </c>
      <c r="AS2517" s="431" t="e">
        <f>VLOOKUP($AQ2517,software!$A$1:$B$14605,2,FALSE)</f>
        <v>#N/A</v>
      </c>
      <c r="AT2517" s="423"/>
      <c r="AV2517" s="423"/>
    </row>
    <row r="2518" spans="1:48" ht="12.75" x14ac:dyDescent="0.2">
      <c r="A2518" s="73"/>
      <c r="B2518" s="42"/>
      <c r="C2518" s="142"/>
      <c r="D2518" s="142"/>
      <c r="E2518" s="107"/>
      <c r="F2518" s="46"/>
      <c r="G2518" s="46"/>
      <c r="H2518" s="46"/>
      <c r="I2518" s="46"/>
      <c r="J2518" s="46"/>
      <c r="K2518" s="46"/>
      <c r="L2518" s="139"/>
      <c r="M2518" s="41"/>
      <c r="N2518" s="45"/>
      <c r="O2518" s="47"/>
      <c r="P2518" s="43"/>
      <c r="Q2518" s="71" t="e">
        <f>VLOOKUP(N2518,'error categories'!$A$2:$D$54,4,FALSE)</f>
        <v>#N/A</v>
      </c>
      <c r="R2518" s="72" t="e">
        <f>VLOOKUP(N2518,'error categories'!$A$2:$D$54,3,FALSE)</f>
        <v>#N/A</v>
      </c>
      <c r="S2518" s="374"/>
      <c r="T2518" s="377"/>
      <c r="U2518" s="378">
        <f t="shared" si="351"/>
        <v>0</v>
      </c>
      <c r="V2518" s="379"/>
      <c r="W2518" s="380"/>
      <c r="X2518" s="380"/>
      <c r="Y2518" s="380"/>
      <c r="Z2518" s="379"/>
      <c r="AA2518" s="381"/>
      <c r="AB2518" s="379"/>
      <c r="AC2518" s="380"/>
      <c r="AD2518" s="382">
        <f t="shared" si="358"/>
        <v>0</v>
      </c>
      <c r="AE2518" s="383">
        <f t="shared" si="359"/>
        <v>0</v>
      </c>
      <c r="AF2518" s="379"/>
      <c r="AG2518" s="381"/>
      <c r="AH2518" s="379"/>
      <c r="AI2518" s="381"/>
      <c r="AJ2518" s="384" t="str">
        <f t="shared" si="352"/>
        <v/>
      </c>
      <c r="AK2518" s="385" t="str">
        <f t="shared" si="353"/>
        <v/>
      </c>
      <c r="AL2518" s="388" t="str">
        <f t="shared" si="354"/>
        <v/>
      </c>
      <c r="AM2518" s="389" t="str">
        <f t="shared" si="355"/>
        <v/>
      </c>
      <c r="AN2518" s="388" t="str">
        <f t="shared" si="356"/>
        <v/>
      </c>
      <c r="AO2518" s="389" t="str">
        <f t="shared" si="357"/>
        <v/>
      </c>
      <c r="AP2518" s="423"/>
      <c r="AQ2518" s="423"/>
      <c r="AR2518" s="431" t="e">
        <f>VLOOKUP($B2518,'acc names'!$C$2:$D$12102,2,FALSE)</f>
        <v>#N/A</v>
      </c>
      <c r="AS2518" s="431" t="e">
        <f>VLOOKUP($AQ2518,software!$A$1:$B$14605,2,FALSE)</f>
        <v>#N/A</v>
      </c>
      <c r="AT2518" s="423"/>
      <c r="AV2518" s="423"/>
    </row>
    <row r="2519" spans="1:48" ht="12.75" x14ac:dyDescent="0.2">
      <c r="A2519" s="73"/>
      <c r="B2519" s="42"/>
      <c r="C2519" s="142"/>
      <c r="D2519" s="142"/>
      <c r="E2519" s="107"/>
      <c r="F2519" s="46"/>
      <c r="G2519" s="46"/>
      <c r="H2519" s="46"/>
      <c r="I2519" s="46"/>
      <c r="J2519" s="46"/>
      <c r="K2519" s="46"/>
      <c r="L2519" s="139"/>
      <c r="M2519" s="41"/>
      <c r="N2519" s="45"/>
      <c r="O2519" s="47"/>
      <c r="P2519" s="43"/>
      <c r="Q2519" s="71" t="e">
        <f>VLOOKUP(N2519,'error categories'!$A$2:$D$54,4,FALSE)</f>
        <v>#N/A</v>
      </c>
      <c r="R2519" s="72" t="e">
        <f>VLOOKUP(N2519,'error categories'!$A$2:$D$54,3,FALSE)</f>
        <v>#N/A</v>
      </c>
      <c r="S2519" s="374"/>
      <c r="T2519" s="377"/>
      <c r="U2519" s="378">
        <f t="shared" si="351"/>
        <v>0</v>
      </c>
      <c r="V2519" s="379"/>
      <c r="W2519" s="380"/>
      <c r="X2519" s="380"/>
      <c r="Y2519" s="380"/>
      <c r="Z2519" s="379"/>
      <c r="AA2519" s="381"/>
      <c r="AB2519" s="379"/>
      <c r="AC2519" s="380"/>
      <c r="AD2519" s="382">
        <f t="shared" si="358"/>
        <v>0</v>
      </c>
      <c r="AE2519" s="383">
        <f t="shared" si="359"/>
        <v>0</v>
      </c>
      <c r="AF2519" s="379"/>
      <c r="AG2519" s="381"/>
      <c r="AH2519" s="379"/>
      <c r="AI2519" s="381"/>
      <c r="AJ2519" s="384" t="str">
        <f t="shared" si="352"/>
        <v/>
      </c>
      <c r="AK2519" s="385" t="str">
        <f t="shared" si="353"/>
        <v/>
      </c>
      <c r="AL2519" s="388" t="str">
        <f t="shared" si="354"/>
        <v/>
      </c>
      <c r="AM2519" s="389" t="str">
        <f t="shared" si="355"/>
        <v/>
      </c>
      <c r="AN2519" s="388" t="str">
        <f t="shared" si="356"/>
        <v/>
      </c>
      <c r="AO2519" s="389" t="str">
        <f t="shared" si="357"/>
        <v/>
      </c>
      <c r="AP2519" s="423"/>
      <c r="AQ2519" s="423"/>
      <c r="AR2519" s="431" t="e">
        <f>VLOOKUP($B2519,'acc names'!$C$2:$D$12102,2,FALSE)</f>
        <v>#N/A</v>
      </c>
      <c r="AS2519" s="431" t="e">
        <f>VLOOKUP($AQ2519,software!$A$1:$B$14605,2,FALSE)</f>
        <v>#N/A</v>
      </c>
      <c r="AT2519" s="423"/>
      <c r="AV2519" s="423"/>
    </row>
    <row r="2520" spans="1:48" ht="12.75" x14ac:dyDescent="0.2">
      <c r="A2520" s="73"/>
      <c r="B2520" s="42"/>
      <c r="C2520" s="142"/>
      <c r="D2520" s="142"/>
      <c r="E2520" s="107"/>
      <c r="F2520" s="46"/>
      <c r="G2520" s="46"/>
      <c r="H2520" s="46"/>
      <c r="I2520" s="46"/>
      <c r="J2520" s="46"/>
      <c r="K2520" s="46"/>
      <c r="L2520" s="139"/>
      <c r="M2520" s="41"/>
      <c r="N2520" s="45"/>
      <c r="O2520" s="47"/>
      <c r="P2520" s="43"/>
      <c r="Q2520" s="71" t="e">
        <f>VLOOKUP(N2520,'error categories'!$A$2:$D$54,4,FALSE)</f>
        <v>#N/A</v>
      </c>
      <c r="R2520" s="72" t="e">
        <f>VLOOKUP(N2520,'error categories'!$A$2:$D$54,3,FALSE)</f>
        <v>#N/A</v>
      </c>
      <c r="S2520" s="374"/>
      <c r="T2520" s="377"/>
      <c r="U2520" s="378">
        <f t="shared" si="351"/>
        <v>0</v>
      </c>
      <c r="V2520" s="379"/>
      <c r="W2520" s="380"/>
      <c r="X2520" s="380"/>
      <c r="Y2520" s="380"/>
      <c r="Z2520" s="379"/>
      <c r="AA2520" s="381"/>
      <c r="AB2520" s="379"/>
      <c r="AC2520" s="380"/>
      <c r="AD2520" s="382">
        <f t="shared" si="358"/>
        <v>0</v>
      </c>
      <c r="AE2520" s="383">
        <f t="shared" si="359"/>
        <v>0</v>
      </c>
      <c r="AF2520" s="379"/>
      <c r="AG2520" s="381"/>
      <c r="AH2520" s="379"/>
      <c r="AI2520" s="381"/>
      <c r="AJ2520" s="384" t="str">
        <f t="shared" si="352"/>
        <v/>
      </c>
      <c r="AK2520" s="385" t="str">
        <f t="shared" si="353"/>
        <v/>
      </c>
      <c r="AL2520" s="388" t="str">
        <f t="shared" si="354"/>
        <v/>
      </c>
      <c r="AM2520" s="389" t="str">
        <f t="shared" si="355"/>
        <v/>
      </c>
      <c r="AN2520" s="388" t="str">
        <f t="shared" si="356"/>
        <v/>
      </c>
      <c r="AO2520" s="389" t="str">
        <f t="shared" si="357"/>
        <v/>
      </c>
      <c r="AP2520" s="423"/>
      <c r="AQ2520" s="423"/>
      <c r="AR2520" s="431" t="e">
        <f>VLOOKUP($B2520,'acc names'!$C$2:$D$12102,2,FALSE)</f>
        <v>#N/A</v>
      </c>
      <c r="AS2520" s="431" t="e">
        <f>VLOOKUP($AQ2520,software!$A$1:$B$14605,2,FALSE)</f>
        <v>#N/A</v>
      </c>
      <c r="AT2520" s="423"/>
      <c r="AV2520" s="423"/>
    </row>
    <row r="2521" spans="1:48" ht="12.75" x14ac:dyDescent="0.2">
      <c r="A2521" s="73"/>
      <c r="B2521" s="42"/>
      <c r="C2521" s="142"/>
      <c r="D2521" s="142"/>
      <c r="E2521" s="107"/>
      <c r="F2521" s="46"/>
      <c r="G2521" s="46"/>
      <c r="H2521" s="46"/>
      <c r="I2521" s="46"/>
      <c r="J2521" s="46"/>
      <c r="K2521" s="46"/>
      <c r="L2521" s="139"/>
      <c r="M2521" s="41"/>
      <c r="N2521" s="45"/>
      <c r="O2521" s="47"/>
      <c r="P2521" s="43"/>
      <c r="Q2521" s="71" t="e">
        <f>VLOOKUP(N2521,'error categories'!$A$2:$D$54,4,FALSE)</f>
        <v>#N/A</v>
      </c>
      <c r="R2521" s="72" t="e">
        <f>VLOOKUP(N2521,'error categories'!$A$2:$D$54,3,FALSE)</f>
        <v>#N/A</v>
      </c>
      <c r="S2521" s="374"/>
      <c r="T2521" s="377"/>
      <c r="U2521" s="378">
        <f t="shared" si="351"/>
        <v>0</v>
      </c>
      <c r="V2521" s="379"/>
      <c r="W2521" s="380"/>
      <c r="X2521" s="380"/>
      <c r="Y2521" s="380"/>
      <c r="Z2521" s="379"/>
      <c r="AA2521" s="381"/>
      <c r="AB2521" s="379"/>
      <c r="AC2521" s="380"/>
      <c r="AD2521" s="382">
        <f t="shared" si="358"/>
        <v>0</v>
      </c>
      <c r="AE2521" s="383">
        <f t="shared" si="359"/>
        <v>0</v>
      </c>
      <c r="AF2521" s="379"/>
      <c r="AG2521" s="381"/>
      <c r="AH2521" s="379"/>
      <c r="AI2521" s="381"/>
      <c r="AJ2521" s="384" t="str">
        <f t="shared" si="352"/>
        <v/>
      </c>
      <c r="AK2521" s="385" t="str">
        <f t="shared" si="353"/>
        <v/>
      </c>
      <c r="AL2521" s="388" t="str">
        <f t="shared" si="354"/>
        <v/>
      </c>
      <c r="AM2521" s="389" t="str">
        <f t="shared" si="355"/>
        <v/>
      </c>
      <c r="AN2521" s="388" t="str">
        <f t="shared" si="356"/>
        <v/>
      </c>
      <c r="AO2521" s="389" t="str">
        <f t="shared" si="357"/>
        <v/>
      </c>
      <c r="AP2521" s="423"/>
      <c r="AQ2521" s="423"/>
      <c r="AR2521" s="431" t="e">
        <f>VLOOKUP($B2521,'acc names'!$C$2:$D$12102,2,FALSE)</f>
        <v>#N/A</v>
      </c>
      <c r="AS2521" s="431" t="e">
        <f>VLOOKUP($AQ2521,software!$A$1:$B$14605,2,FALSE)</f>
        <v>#N/A</v>
      </c>
      <c r="AT2521" s="423"/>
      <c r="AV2521" s="423"/>
    </row>
    <row r="2522" spans="1:48" ht="12.75" x14ac:dyDescent="0.2">
      <c r="A2522" s="73"/>
      <c r="B2522" s="42"/>
      <c r="C2522" s="142"/>
      <c r="D2522" s="142"/>
      <c r="E2522" s="107"/>
      <c r="F2522" s="46"/>
      <c r="G2522" s="46"/>
      <c r="H2522" s="46"/>
      <c r="I2522" s="46"/>
      <c r="J2522" s="46"/>
      <c r="K2522" s="46"/>
      <c r="L2522" s="139"/>
      <c r="M2522" s="41"/>
      <c r="N2522" s="45"/>
      <c r="O2522" s="47"/>
      <c r="P2522" s="43"/>
      <c r="Q2522" s="71" t="e">
        <f>VLOOKUP(N2522,'error categories'!$A$2:$D$54,4,FALSE)</f>
        <v>#N/A</v>
      </c>
      <c r="R2522" s="72" t="e">
        <f>VLOOKUP(N2522,'error categories'!$A$2:$D$54,3,FALSE)</f>
        <v>#N/A</v>
      </c>
      <c r="S2522" s="374"/>
      <c r="T2522" s="377"/>
      <c r="U2522" s="378">
        <f t="shared" si="351"/>
        <v>0</v>
      </c>
      <c r="V2522" s="379"/>
      <c r="W2522" s="380"/>
      <c r="X2522" s="380"/>
      <c r="Y2522" s="380"/>
      <c r="Z2522" s="379"/>
      <c r="AA2522" s="381"/>
      <c r="AB2522" s="379"/>
      <c r="AC2522" s="380"/>
      <c r="AD2522" s="382">
        <f t="shared" si="358"/>
        <v>0</v>
      </c>
      <c r="AE2522" s="383">
        <f t="shared" si="359"/>
        <v>0</v>
      </c>
      <c r="AF2522" s="379"/>
      <c r="AG2522" s="381"/>
      <c r="AH2522" s="379"/>
      <c r="AI2522" s="381"/>
      <c r="AJ2522" s="384" t="str">
        <f t="shared" si="352"/>
        <v/>
      </c>
      <c r="AK2522" s="385" t="str">
        <f t="shared" si="353"/>
        <v/>
      </c>
      <c r="AL2522" s="388" t="str">
        <f t="shared" si="354"/>
        <v/>
      </c>
      <c r="AM2522" s="389" t="str">
        <f t="shared" si="355"/>
        <v/>
      </c>
      <c r="AN2522" s="388" t="str">
        <f t="shared" si="356"/>
        <v/>
      </c>
      <c r="AO2522" s="389" t="str">
        <f t="shared" si="357"/>
        <v/>
      </c>
      <c r="AP2522" s="423"/>
      <c r="AQ2522" s="423"/>
      <c r="AR2522" s="431" t="e">
        <f>VLOOKUP($B2522,'acc names'!$C$2:$D$12102,2,FALSE)</f>
        <v>#N/A</v>
      </c>
      <c r="AS2522" s="431" t="e">
        <f>VLOOKUP($AQ2522,software!$A$1:$B$14605,2,FALSE)</f>
        <v>#N/A</v>
      </c>
      <c r="AT2522" s="423"/>
      <c r="AV2522" s="423"/>
    </row>
    <row r="2523" spans="1:48" ht="12.75" x14ac:dyDescent="0.2">
      <c r="A2523" s="73"/>
      <c r="B2523" s="42"/>
      <c r="C2523" s="142"/>
      <c r="D2523" s="142"/>
      <c r="E2523" s="107"/>
      <c r="F2523" s="46"/>
      <c r="G2523" s="46"/>
      <c r="H2523" s="46"/>
      <c r="I2523" s="46"/>
      <c r="J2523" s="46"/>
      <c r="K2523" s="46"/>
      <c r="L2523" s="139"/>
      <c r="M2523" s="41"/>
      <c r="N2523" s="45"/>
      <c r="O2523" s="47"/>
      <c r="P2523" s="43"/>
      <c r="Q2523" s="71" t="e">
        <f>VLOOKUP(N2523,'error categories'!$A$2:$D$54,4,FALSE)</f>
        <v>#N/A</v>
      </c>
      <c r="R2523" s="72" t="e">
        <f>VLOOKUP(N2523,'error categories'!$A$2:$D$54,3,FALSE)</f>
        <v>#N/A</v>
      </c>
      <c r="S2523" s="374"/>
      <c r="T2523" s="377"/>
      <c r="U2523" s="378">
        <f t="shared" si="351"/>
        <v>0</v>
      </c>
      <c r="V2523" s="379"/>
      <c r="W2523" s="380"/>
      <c r="X2523" s="380"/>
      <c r="Y2523" s="380"/>
      <c r="Z2523" s="379"/>
      <c r="AA2523" s="381"/>
      <c r="AB2523" s="379"/>
      <c r="AC2523" s="380"/>
      <c r="AD2523" s="382">
        <f t="shared" si="358"/>
        <v>0</v>
      </c>
      <c r="AE2523" s="383">
        <f t="shared" si="359"/>
        <v>0</v>
      </c>
      <c r="AF2523" s="379"/>
      <c r="AG2523" s="381"/>
      <c r="AH2523" s="379"/>
      <c r="AI2523" s="381"/>
      <c r="AJ2523" s="384" t="str">
        <f t="shared" si="352"/>
        <v/>
      </c>
      <c r="AK2523" s="385" t="str">
        <f t="shared" si="353"/>
        <v/>
      </c>
      <c r="AL2523" s="388" t="str">
        <f t="shared" si="354"/>
        <v/>
      </c>
      <c r="AM2523" s="389" t="str">
        <f t="shared" si="355"/>
        <v/>
      </c>
      <c r="AN2523" s="388" t="str">
        <f t="shared" si="356"/>
        <v/>
      </c>
      <c r="AO2523" s="389" t="str">
        <f t="shared" si="357"/>
        <v/>
      </c>
      <c r="AP2523" s="423"/>
      <c r="AQ2523" s="423"/>
      <c r="AR2523" s="431" t="e">
        <f>VLOOKUP($B2523,'acc names'!$C$2:$D$12102,2,FALSE)</f>
        <v>#N/A</v>
      </c>
      <c r="AS2523" s="431" t="e">
        <f>VLOOKUP($AQ2523,software!$A$1:$B$14605,2,FALSE)</f>
        <v>#N/A</v>
      </c>
      <c r="AT2523" s="423"/>
      <c r="AV2523" s="423"/>
    </row>
    <row r="2524" spans="1:48" ht="12.75" x14ac:dyDescent="0.2">
      <c r="A2524" s="73"/>
      <c r="B2524" s="42"/>
      <c r="C2524" s="142"/>
      <c r="D2524" s="142"/>
      <c r="E2524" s="107"/>
      <c r="F2524" s="46"/>
      <c r="G2524" s="46"/>
      <c r="H2524" s="46"/>
      <c r="I2524" s="46"/>
      <c r="J2524" s="46"/>
      <c r="K2524" s="46"/>
      <c r="L2524" s="139"/>
      <c r="M2524" s="41"/>
      <c r="N2524" s="45"/>
      <c r="O2524" s="47"/>
      <c r="P2524" s="43"/>
      <c r="Q2524" s="71" t="e">
        <f>VLOOKUP(N2524,'error categories'!$A$2:$D$54,4,FALSE)</f>
        <v>#N/A</v>
      </c>
      <c r="R2524" s="72" t="e">
        <f>VLOOKUP(N2524,'error categories'!$A$2:$D$54,3,FALSE)</f>
        <v>#N/A</v>
      </c>
      <c r="S2524" s="374"/>
      <c r="T2524" s="377"/>
      <c r="U2524" s="378">
        <f t="shared" si="351"/>
        <v>0</v>
      </c>
      <c r="V2524" s="379"/>
      <c r="W2524" s="380"/>
      <c r="X2524" s="380"/>
      <c r="Y2524" s="380"/>
      <c r="Z2524" s="379"/>
      <c r="AA2524" s="381"/>
      <c r="AB2524" s="379"/>
      <c r="AC2524" s="380"/>
      <c r="AD2524" s="382">
        <f t="shared" si="358"/>
        <v>0</v>
      </c>
      <c r="AE2524" s="383">
        <f t="shared" si="359"/>
        <v>0</v>
      </c>
      <c r="AF2524" s="379"/>
      <c r="AG2524" s="381"/>
      <c r="AH2524" s="379"/>
      <c r="AI2524" s="381"/>
      <c r="AJ2524" s="384" t="str">
        <f t="shared" si="352"/>
        <v/>
      </c>
      <c r="AK2524" s="385" t="str">
        <f t="shared" si="353"/>
        <v/>
      </c>
      <c r="AL2524" s="388" t="str">
        <f t="shared" si="354"/>
        <v/>
      </c>
      <c r="AM2524" s="389" t="str">
        <f t="shared" si="355"/>
        <v/>
      </c>
      <c r="AN2524" s="388" t="str">
        <f t="shared" si="356"/>
        <v/>
      </c>
      <c r="AO2524" s="389" t="str">
        <f t="shared" si="357"/>
        <v/>
      </c>
      <c r="AP2524" s="423"/>
      <c r="AQ2524" s="423"/>
      <c r="AR2524" s="431" t="e">
        <f>VLOOKUP($B2524,'acc names'!$C$2:$D$12102,2,FALSE)</f>
        <v>#N/A</v>
      </c>
      <c r="AS2524" s="431" t="e">
        <f>VLOOKUP($AQ2524,software!$A$1:$B$14605,2,FALSE)</f>
        <v>#N/A</v>
      </c>
      <c r="AT2524" s="423"/>
      <c r="AV2524" s="423"/>
    </row>
    <row r="2525" spans="1:48" ht="12.75" x14ac:dyDescent="0.2">
      <c r="A2525" s="73"/>
      <c r="B2525" s="42"/>
      <c r="C2525" s="142"/>
      <c r="D2525" s="142"/>
      <c r="E2525" s="107"/>
      <c r="F2525" s="46"/>
      <c r="G2525" s="46"/>
      <c r="H2525" s="46"/>
      <c r="I2525" s="46"/>
      <c r="J2525" s="46"/>
      <c r="K2525" s="46"/>
      <c r="L2525" s="139"/>
      <c r="M2525" s="41"/>
      <c r="N2525" s="45"/>
      <c r="O2525" s="47"/>
      <c r="P2525" s="43"/>
      <c r="Q2525" s="71" t="e">
        <f>VLOOKUP(N2525,'error categories'!$A$2:$D$54,4,FALSE)</f>
        <v>#N/A</v>
      </c>
      <c r="R2525" s="72" t="e">
        <f>VLOOKUP(N2525,'error categories'!$A$2:$D$54,3,FALSE)</f>
        <v>#N/A</v>
      </c>
      <c r="S2525" s="374"/>
      <c r="T2525" s="377"/>
      <c r="U2525" s="378">
        <f t="shared" si="351"/>
        <v>0</v>
      </c>
      <c r="V2525" s="379"/>
      <c r="W2525" s="380"/>
      <c r="X2525" s="380"/>
      <c r="Y2525" s="380"/>
      <c r="Z2525" s="379"/>
      <c r="AA2525" s="381"/>
      <c r="AB2525" s="379"/>
      <c r="AC2525" s="380"/>
      <c r="AD2525" s="382">
        <f t="shared" si="358"/>
        <v>0</v>
      </c>
      <c r="AE2525" s="383">
        <f t="shared" si="359"/>
        <v>0</v>
      </c>
      <c r="AF2525" s="379"/>
      <c r="AG2525" s="381"/>
      <c r="AH2525" s="379"/>
      <c r="AI2525" s="381"/>
      <c r="AJ2525" s="384" t="str">
        <f t="shared" si="352"/>
        <v/>
      </c>
      <c r="AK2525" s="385" t="str">
        <f t="shared" si="353"/>
        <v/>
      </c>
      <c r="AL2525" s="388" t="str">
        <f t="shared" si="354"/>
        <v/>
      </c>
      <c r="AM2525" s="389" t="str">
        <f t="shared" si="355"/>
        <v/>
      </c>
      <c r="AN2525" s="388" t="str">
        <f t="shared" si="356"/>
        <v/>
      </c>
      <c r="AO2525" s="389" t="str">
        <f t="shared" si="357"/>
        <v/>
      </c>
      <c r="AP2525" s="423"/>
      <c r="AQ2525" s="423"/>
      <c r="AR2525" s="431" t="e">
        <f>VLOOKUP($B2525,'acc names'!$C$2:$D$12102,2,FALSE)</f>
        <v>#N/A</v>
      </c>
      <c r="AS2525" s="431" t="e">
        <f>VLOOKUP($AQ2525,software!$A$1:$B$14605,2,FALSE)</f>
        <v>#N/A</v>
      </c>
      <c r="AT2525" s="423"/>
      <c r="AV2525" s="423"/>
    </row>
    <row r="2526" spans="1:48" ht="12.75" x14ac:dyDescent="0.2">
      <c r="A2526" s="73"/>
      <c r="B2526" s="42"/>
      <c r="C2526" s="142"/>
      <c r="D2526" s="142"/>
      <c r="E2526" s="107"/>
      <c r="F2526" s="46"/>
      <c r="G2526" s="46"/>
      <c r="H2526" s="46"/>
      <c r="I2526" s="46"/>
      <c r="J2526" s="46"/>
      <c r="K2526" s="46"/>
      <c r="L2526" s="139"/>
      <c r="M2526" s="41"/>
      <c r="N2526" s="45"/>
      <c r="O2526" s="47"/>
      <c r="P2526" s="43"/>
      <c r="Q2526" s="71" t="e">
        <f>VLOOKUP(N2526,'error categories'!$A$2:$D$54,4,FALSE)</f>
        <v>#N/A</v>
      </c>
      <c r="R2526" s="72" t="e">
        <f>VLOOKUP(N2526,'error categories'!$A$2:$D$54,3,FALSE)</f>
        <v>#N/A</v>
      </c>
      <c r="S2526" s="374"/>
      <c r="T2526" s="377"/>
      <c r="U2526" s="378">
        <f t="shared" si="351"/>
        <v>0</v>
      </c>
      <c r="V2526" s="379"/>
      <c r="W2526" s="380"/>
      <c r="X2526" s="380"/>
      <c r="Y2526" s="380"/>
      <c r="Z2526" s="379"/>
      <c r="AA2526" s="381"/>
      <c r="AB2526" s="379"/>
      <c r="AC2526" s="380"/>
      <c r="AD2526" s="382">
        <f t="shared" si="358"/>
        <v>0</v>
      </c>
      <c r="AE2526" s="383">
        <f t="shared" si="359"/>
        <v>0</v>
      </c>
      <c r="AF2526" s="379"/>
      <c r="AG2526" s="381"/>
      <c r="AH2526" s="379"/>
      <c r="AI2526" s="381"/>
      <c r="AJ2526" s="384" t="str">
        <f t="shared" si="352"/>
        <v/>
      </c>
      <c r="AK2526" s="385" t="str">
        <f t="shared" si="353"/>
        <v/>
      </c>
      <c r="AL2526" s="388" t="str">
        <f t="shared" si="354"/>
        <v/>
      </c>
      <c r="AM2526" s="389" t="str">
        <f t="shared" si="355"/>
        <v/>
      </c>
      <c r="AN2526" s="388" t="str">
        <f t="shared" si="356"/>
        <v/>
      </c>
      <c r="AO2526" s="389" t="str">
        <f t="shared" si="357"/>
        <v/>
      </c>
      <c r="AP2526" s="423"/>
      <c r="AQ2526" s="423"/>
      <c r="AR2526" s="431" t="e">
        <f>VLOOKUP($B2526,'acc names'!$C$2:$D$12102,2,FALSE)</f>
        <v>#N/A</v>
      </c>
      <c r="AS2526" s="431" t="e">
        <f>VLOOKUP($AQ2526,software!$A$1:$B$14605,2,FALSE)</f>
        <v>#N/A</v>
      </c>
      <c r="AT2526" s="423"/>
      <c r="AV2526" s="423"/>
    </row>
    <row r="2527" spans="1:48" ht="12.75" x14ac:dyDescent="0.2">
      <c r="A2527" s="73"/>
      <c r="B2527" s="42"/>
      <c r="C2527" s="142"/>
      <c r="D2527" s="142"/>
      <c r="E2527" s="107"/>
      <c r="F2527" s="46"/>
      <c r="G2527" s="46"/>
      <c r="H2527" s="46"/>
      <c r="I2527" s="46"/>
      <c r="J2527" s="46"/>
      <c r="K2527" s="46"/>
      <c r="L2527" s="139"/>
      <c r="M2527" s="41"/>
      <c r="N2527" s="45"/>
      <c r="O2527" s="47"/>
      <c r="P2527" s="43"/>
      <c r="Q2527" s="71" t="e">
        <f>VLOOKUP(N2527,'error categories'!$A$2:$D$54,4,FALSE)</f>
        <v>#N/A</v>
      </c>
      <c r="R2527" s="72" t="e">
        <f>VLOOKUP(N2527,'error categories'!$A$2:$D$54,3,FALSE)</f>
        <v>#N/A</v>
      </c>
      <c r="S2527" s="374"/>
      <c r="T2527" s="377"/>
      <c r="U2527" s="378">
        <f t="shared" si="351"/>
        <v>0</v>
      </c>
      <c r="V2527" s="379"/>
      <c r="W2527" s="380"/>
      <c r="X2527" s="380"/>
      <c r="Y2527" s="380"/>
      <c r="Z2527" s="379"/>
      <c r="AA2527" s="381"/>
      <c r="AB2527" s="379"/>
      <c r="AC2527" s="380"/>
      <c r="AD2527" s="382">
        <f t="shared" si="358"/>
        <v>0</v>
      </c>
      <c r="AE2527" s="383">
        <f t="shared" si="359"/>
        <v>0</v>
      </c>
      <c r="AF2527" s="379"/>
      <c r="AG2527" s="381"/>
      <c r="AH2527" s="379"/>
      <c r="AI2527" s="381"/>
      <c r="AJ2527" s="384" t="str">
        <f t="shared" si="352"/>
        <v/>
      </c>
      <c r="AK2527" s="385" t="str">
        <f t="shared" si="353"/>
        <v/>
      </c>
      <c r="AL2527" s="388" t="str">
        <f t="shared" si="354"/>
        <v/>
      </c>
      <c r="AM2527" s="389" t="str">
        <f t="shared" si="355"/>
        <v/>
      </c>
      <c r="AN2527" s="388" t="str">
        <f t="shared" si="356"/>
        <v/>
      </c>
      <c r="AO2527" s="389" t="str">
        <f t="shared" si="357"/>
        <v/>
      </c>
      <c r="AP2527" s="423"/>
      <c r="AQ2527" s="423"/>
      <c r="AR2527" s="431" t="e">
        <f>VLOOKUP($B2527,'acc names'!$C$2:$D$12102,2,FALSE)</f>
        <v>#N/A</v>
      </c>
      <c r="AS2527" s="431" t="e">
        <f>VLOOKUP($AQ2527,software!$A$1:$B$14605,2,FALSE)</f>
        <v>#N/A</v>
      </c>
      <c r="AT2527" s="423"/>
      <c r="AV2527" s="423"/>
    </row>
    <row r="2528" spans="1:48" ht="12.75" x14ac:dyDescent="0.2">
      <c r="A2528" s="73"/>
      <c r="B2528" s="42"/>
      <c r="C2528" s="142"/>
      <c r="D2528" s="142"/>
      <c r="E2528" s="107"/>
      <c r="F2528" s="46"/>
      <c r="G2528" s="46"/>
      <c r="H2528" s="46"/>
      <c r="I2528" s="46"/>
      <c r="J2528" s="46"/>
      <c r="K2528" s="46"/>
      <c r="L2528" s="139"/>
      <c r="M2528" s="41"/>
      <c r="N2528" s="45"/>
      <c r="O2528" s="47"/>
      <c r="P2528" s="43"/>
      <c r="Q2528" s="71" t="e">
        <f>VLOOKUP(N2528,'error categories'!$A$2:$D$54,4,FALSE)</f>
        <v>#N/A</v>
      </c>
      <c r="R2528" s="72" t="e">
        <f>VLOOKUP(N2528,'error categories'!$A$2:$D$54,3,FALSE)</f>
        <v>#N/A</v>
      </c>
      <c r="S2528" s="374"/>
      <c r="T2528" s="377"/>
      <c r="U2528" s="378">
        <f t="shared" si="351"/>
        <v>0</v>
      </c>
      <c r="V2528" s="379"/>
      <c r="W2528" s="380"/>
      <c r="X2528" s="380"/>
      <c r="Y2528" s="380"/>
      <c r="Z2528" s="379"/>
      <c r="AA2528" s="381"/>
      <c r="AB2528" s="379"/>
      <c r="AC2528" s="380"/>
      <c r="AD2528" s="382">
        <f t="shared" si="358"/>
        <v>0</v>
      </c>
      <c r="AE2528" s="383">
        <f t="shared" si="359"/>
        <v>0</v>
      </c>
      <c r="AF2528" s="379"/>
      <c r="AG2528" s="381"/>
      <c r="AH2528" s="379"/>
      <c r="AI2528" s="381"/>
      <c r="AJ2528" s="384" t="str">
        <f t="shared" si="352"/>
        <v/>
      </c>
      <c r="AK2528" s="385" t="str">
        <f t="shared" si="353"/>
        <v/>
      </c>
      <c r="AL2528" s="388" t="str">
        <f t="shared" si="354"/>
        <v/>
      </c>
      <c r="AM2528" s="389" t="str">
        <f t="shared" si="355"/>
        <v/>
      </c>
      <c r="AN2528" s="388" t="str">
        <f t="shared" si="356"/>
        <v/>
      </c>
      <c r="AO2528" s="389" t="str">
        <f t="shared" si="357"/>
        <v/>
      </c>
      <c r="AP2528" s="423"/>
      <c r="AQ2528" s="423"/>
      <c r="AR2528" s="431" t="e">
        <f>VLOOKUP($B2528,'acc names'!$C$2:$D$12102,2,FALSE)</f>
        <v>#N/A</v>
      </c>
      <c r="AS2528" s="431" t="e">
        <f>VLOOKUP($AQ2528,software!$A$1:$B$14605,2,FALSE)</f>
        <v>#N/A</v>
      </c>
      <c r="AT2528" s="423"/>
      <c r="AV2528" s="423"/>
    </row>
    <row r="2529" spans="1:48" ht="12.75" x14ac:dyDescent="0.2">
      <c r="A2529" s="73"/>
      <c r="B2529" s="42"/>
      <c r="C2529" s="142"/>
      <c r="D2529" s="142"/>
      <c r="E2529" s="107"/>
      <c r="F2529" s="46"/>
      <c r="G2529" s="46"/>
      <c r="H2529" s="46"/>
      <c r="I2529" s="46"/>
      <c r="J2529" s="46"/>
      <c r="K2529" s="46"/>
      <c r="L2529" s="139"/>
      <c r="M2529" s="41"/>
      <c r="N2529" s="45"/>
      <c r="O2529" s="47"/>
      <c r="P2529" s="43"/>
      <c r="Q2529" s="71" t="e">
        <f>VLOOKUP(N2529,'error categories'!$A$2:$D$54,4,FALSE)</f>
        <v>#N/A</v>
      </c>
      <c r="R2529" s="72" t="e">
        <f>VLOOKUP(N2529,'error categories'!$A$2:$D$54,3,FALSE)</f>
        <v>#N/A</v>
      </c>
      <c r="S2529" s="374"/>
      <c r="T2529" s="377"/>
      <c r="U2529" s="378">
        <f t="shared" si="351"/>
        <v>0</v>
      </c>
      <c r="V2529" s="379"/>
      <c r="W2529" s="380"/>
      <c r="X2529" s="380"/>
      <c r="Y2529" s="380"/>
      <c r="Z2529" s="379"/>
      <c r="AA2529" s="381"/>
      <c r="AB2529" s="379"/>
      <c r="AC2529" s="380"/>
      <c r="AD2529" s="382">
        <f t="shared" si="358"/>
        <v>0</v>
      </c>
      <c r="AE2529" s="383">
        <f t="shared" si="359"/>
        <v>0</v>
      </c>
      <c r="AF2529" s="379"/>
      <c r="AG2529" s="381"/>
      <c r="AH2529" s="379"/>
      <c r="AI2529" s="381"/>
      <c r="AJ2529" s="384" t="str">
        <f t="shared" si="352"/>
        <v/>
      </c>
      <c r="AK2529" s="385" t="str">
        <f t="shared" si="353"/>
        <v/>
      </c>
      <c r="AL2529" s="388" t="str">
        <f t="shared" si="354"/>
        <v/>
      </c>
      <c r="AM2529" s="389" t="str">
        <f t="shared" si="355"/>
        <v/>
      </c>
      <c r="AN2529" s="388" t="str">
        <f t="shared" si="356"/>
        <v/>
      </c>
      <c r="AO2529" s="389" t="str">
        <f t="shared" si="357"/>
        <v/>
      </c>
      <c r="AP2529" s="423"/>
      <c r="AQ2529" s="423"/>
      <c r="AR2529" s="431" t="e">
        <f>VLOOKUP($B2529,'acc names'!$C$2:$D$12102,2,FALSE)</f>
        <v>#N/A</v>
      </c>
      <c r="AS2529" s="431" t="e">
        <f>VLOOKUP($AQ2529,software!$A$1:$B$14605,2,FALSE)</f>
        <v>#N/A</v>
      </c>
      <c r="AT2529" s="423"/>
      <c r="AV2529" s="423"/>
    </row>
    <row r="2530" spans="1:48" ht="12.75" x14ac:dyDescent="0.2">
      <c r="A2530" s="73"/>
      <c r="B2530" s="42"/>
      <c r="C2530" s="142"/>
      <c r="D2530" s="142"/>
      <c r="E2530" s="107"/>
      <c r="F2530" s="46"/>
      <c r="G2530" s="46"/>
      <c r="H2530" s="46"/>
      <c r="I2530" s="46"/>
      <c r="J2530" s="46"/>
      <c r="K2530" s="46"/>
      <c r="L2530" s="139"/>
      <c r="M2530" s="41"/>
      <c r="N2530" s="45"/>
      <c r="O2530" s="47"/>
      <c r="P2530" s="43"/>
      <c r="Q2530" s="71" t="e">
        <f>VLOOKUP(N2530,'error categories'!$A$2:$D$54,4,FALSE)</f>
        <v>#N/A</v>
      </c>
      <c r="R2530" s="72" t="e">
        <f>VLOOKUP(N2530,'error categories'!$A$2:$D$54,3,FALSE)</f>
        <v>#N/A</v>
      </c>
      <c r="S2530" s="374"/>
      <c r="T2530" s="377"/>
      <c r="U2530" s="378">
        <f t="shared" si="351"/>
        <v>0</v>
      </c>
      <c r="V2530" s="379"/>
      <c r="W2530" s="380"/>
      <c r="X2530" s="380"/>
      <c r="Y2530" s="380"/>
      <c r="Z2530" s="379"/>
      <c r="AA2530" s="381"/>
      <c r="AB2530" s="379"/>
      <c r="AC2530" s="380"/>
      <c r="AD2530" s="382">
        <f t="shared" si="358"/>
        <v>0</v>
      </c>
      <c r="AE2530" s="383">
        <f t="shared" si="359"/>
        <v>0</v>
      </c>
      <c r="AF2530" s="379"/>
      <c r="AG2530" s="381"/>
      <c r="AH2530" s="379"/>
      <c r="AI2530" s="381"/>
      <c r="AJ2530" s="384" t="str">
        <f t="shared" si="352"/>
        <v/>
      </c>
      <c r="AK2530" s="385" t="str">
        <f t="shared" si="353"/>
        <v/>
      </c>
      <c r="AL2530" s="388" t="str">
        <f t="shared" si="354"/>
        <v/>
      </c>
      <c r="AM2530" s="389" t="str">
        <f t="shared" si="355"/>
        <v/>
      </c>
      <c r="AN2530" s="388" t="str">
        <f t="shared" si="356"/>
        <v/>
      </c>
      <c r="AO2530" s="389" t="str">
        <f t="shared" si="357"/>
        <v/>
      </c>
      <c r="AP2530" s="423"/>
      <c r="AQ2530" s="423"/>
      <c r="AR2530" s="431" t="e">
        <f>VLOOKUP($B2530,'acc names'!$C$2:$D$12102,2,FALSE)</f>
        <v>#N/A</v>
      </c>
      <c r="AS2530" s="431" t="e">
        <f>VLOOKUP($AQ2530,software!$A$1:$B$14605,2,FALSE)</f>
        <v>#N/A</v>
      </c>
      <c r="AT2530" s="423"/>
      <c r="AV2530" s="423"/>
    </row>
    <row r="2531" spans="1:48" ht="12.75" x14ac:dyDescent="0.2">
      <c r="A2531" s="73"/>
      <c r="B2531" s="42"/>
      <c r="C2531" s="142"/>
      <c r="D2531" s="142"/>
      <c r="E2531" s="107"/>
      <c r="F2531" s="46"/>
      <c r="G2531" s="46"/>
      <c r="H2531" s="46"/>
      <c r="I2531" s="46"/>
      <c r="J2531" s="46"/>
      <c r="K2531" s="46"/>
      <c r="L2531" s="139"/>
      <c r="M2531" s="41"/>
      <c r="N2531" s="45"/>
      <c r="O2531" s="47"/>
      <c r="P2531" s="43"/>
      <c r="Q2531" s="71" t="e">
        <f>VLOOKUP(N2531,'error categories'!$A$2:$D$54,4,FALSE)</f>
        <v>#N/A</v>
      </c>
      <c r="R2531" s="72" t="e">
        <f>VLOOKUP(N2531,'error categories'!$A$2:$D$54,3,FALSE)</f>
        <v>#N/A</v>
      </c>
      <c r="S2531" s="374"/>
      <c r="T2531" s="377"/>
      <c r="U2531" s="378">
        <f t="shared" si="351"/>
        <v>0</v>
      </c>
      <c r="V2531" s="379"/>
      <c r="W2531" s="380"/>
      <c r="X2531" s="380"/>
      <c r="Y2531" s="380"/>
      <c r="Z2531" s="379"/>
      <c r="AA2531" s="381"/>
      <c r="AB2531" s="379"/>
      <c r="AC2531" s="380"/>
      <c r="AD2531" s="382">
        <f t="shared" si="358"/>
        <v>0</v>
      </c>
      <c r="AE2531" s="383">
        <f t="shared" si="359"/>
        <v>0</v>
      </c>
      <c r="AF2531" s="379"/>
      <c r="AG2531" s="381"/>
      <c r="AH2531" s="379"/>
      <c r="AI2531" s="381"/>
      <c r="AJ2531" s="384" t="str">
        <f t="shared" si="352"/>
        <v/>
      </c>
      <c r="AK2531" s="385" t="str">
        <f t="shared" si="353"/>
        <v/>
      </c>
      <c r="AL2531" s="388" t="str">
        <f t="shared" si="354"/>
        <v/>
      </c>
      <c r="AM2531" s="389" t="str">
        <f t="shared" si="355"/>
        <v/>
      </c>
      <c r="AN2531" s="388" t="str">
        <f t="shared" si="356"/>
        <v/>
      </c>
      <c r="AO2531" s="389" t="str">
        <f t="shared" si="357"/>
        <v/>
      </c>
      <c r="AP2531" s="423"/>
      <c r="AQ2531" s="423"/>
      <c r="AR2531" s="431" t="e">
        <f>VLOOKUP($B2531,'acc names'!$C$2:$D$12102,2,FALSE)</f>
        <v>#N/A</v>
      </c>
      <c r="AS2531" s="431" t="e">
        <f>VLOOKUP($AQ2531,software!$A$1:$B$14605,2,FALSE)</f>
        <v>#N/A</v>
      </c>
      <c r="AT2531" s="423"/>
      <c r="AV2531" s="423"/>
    </row>
    <row r="2532" spans="1:48" ht="12.75" x14ac:dyDescent="0.2">
      <c r="A2532" s="73"/>
      <c r="B2532" s="42"/>
      <c r="C2532" s="142"/>
      <c r="D2532" s="142"/>
      <c r="E2532" s="107"/>
      <c r="F2532" s="46"/>
      <c r="G2532" s="46"/>
      <c r="H2532" s="46"/>
      <c r="I2532" s="46"/>
      <c r="J2532" s="46"/>
      <c r="K2532" s="46"/>
      <c r="L2532" s="139"/>
      <c r="M2532" s="41"/>
      <c r="N2532" s="45"/>
      <c r="O2532" s="47"/>
      <c r="P2532" s="43"/>
      <c r="Q2532" s="71" t="e">
        <f>VLOOKUP(N2532,'error categories'!$A$2:$D$54,4,FALSE)</f>
        <v>#N/A</v>
      </c>
      <c r="R2532" s="72" t="e">
        <f>VLOOKUP(N2532,'error categories'!$A$2:$D$54,3,FALSE)</f>
        <v>#N/A</v>
      </c>
      <c r="S2532" s="374"/>
      <c r="T2532" s="377"/>
      <c r="U2532" s="378">
        <f t="shared" si="351"/>
        <v>0</v>
      </c>
      <c r="V2532" s="379"/>
      <c r="W2532" s="380"/>
      <c r="X2532" s="380"/>
      <c r="Y2532" s="380"/>
      <c r="Z2532" s="379"/>
      <c r="AA2532" s="381"/>
      <c r="AB2532" s="379"/>
      <c r="AC2532" s="380"/>
      <c r="AD2532" s="382">
        <f t="shared" si="358"/>
        <v>0</v>
      </c>
      <c r="AE2532" s="383">
        <f t="shared" si="359"/>
        <v>0</v>
      </c>
      <c r="AF2532" s="379"/>
      <c r="AG2532" s="381"/>
      <c r="AH2532" s="379"/>
      <c r="AI2532" s="381"/>
      <c r="AJ2532" s="384" t="str">
        <f t="shared" si="352"/>
        <v/>
      </c>
      <c r="AK2532" s="385" t="str">
        <f t="shared" si="353"/>
        <v/>
      </c>
      <c r="AL2532" s="388" t="str">
        <f t="shared" si="354"/>
        <v/>
      </c>
      <c r="AM2532" s="389" t="str">
        <f t="shared" si="355"/>
        <v/>
      </c>
      <c r="AN2532" s="388" t="str">
        <f t="shared" si="356"/>
        <v/>
      </c>
      <c r="AO2532" s="389" t="str">
        <f t="shared" si="357"/>
        <v/>
      </c>
      <c r="AP2532" s="423"/>
      <c r="AQ2532" s="423"/>
      <c r="AR2532" s="431" t="e">
        <f>VLOOKUP($B2532,'acc names'!$C$2:$D$12102,2,FALSE)</f>
        <v>#N/A</v>
      </c>
      <c r="AS2532" s="431" t="e">
        <f>VLOOKUP($AQ2532,software!$A$1:$B$14605,2,FALSE)</f>
        <v>#N/A</v>
      </c>
      <c r="AT2532" s="423"/>
      <c r="AV2532" s="423"/>
    </row>
    <row r="2533" spans="1:48" ht="12.75" x14ac:dyDescent="0.2">
      <c r="A2533" s="73"/>
      <c r="B2533" s="42"/>
      <c r="C2533" s="142"/>
      <c r="D2533" s="142"/>
      <c r="E2533" s="107"/>
      <c r="F2533" s="46"/>
      <c r="G2533" s="46"/>
      <c r="H2533" s="46"/>
      <c r="I2533" s="46"/>
      <c r="J2533" s="46"/>
      <c r="K2533" s="46"/>
      <c r="L2533" s="139"/>
      <c r="M2533" s="41"/>
      <c r="N2533" s="45"/>
      <c r="O2533" s="47"/>
      <c r="P2533" s="43"/>
      <c r="Q2533" s="71" t="e">
        <f>VLOOKUP(N2533,'error categories'!$A$2:$D$54,4,FALSE)</f>
        <v>#N/A</v>
      </c>
      <c r="R2533" s="72" t="e">
        <f>VLOOKUP(N2533,'error categories'!$A$2:$D$54,3,FALSE)</f>
        <v>#N/A</v>
      </c>
      <c r="S2533" s="374"/>
      <c r="T2533" s="377"/>
      <c r="U2533" s="378">
        <f t="shared" si="351"/>
        <v>0</v>
      </c>
      <c r="V2533" s="379"/>
      <c r="W2533" s="380"/>
      <c r="X2533" s="380"/>
      <c r="Y2533" s="380"/>
      <c r="Z2533" s="379"/>
      <c r="AA2533" s="381"/>
      <c r="AB2533" s="379"/>
      <c r="AC2533" s="380"/>
      <c r="AD2533" s="382">
        <f t="shared" si="358"/>
        <v>0</v>
      </c>
      <c r="AE2533" s="383">
        <f t="shared" si="359"/>
        <v>0</v>
      </c>
      <c r="AF2533" s="379"/>
      <c r="AG2533" s="381"/>
      <c r="AH2533" s="379"/>
      <c r="AI2533" s="381"/>
      <c r="AJ2533" s="384" t="str">
        <f t="shared" si="352"/>
        <v/>
      </c>
      <c r="AK2533" s="385" t="str">
        <f t="shared" si="353"/>
        <v/>
      </c>
      <c r="AL2533" s="388" t="str">
        <f t="shared" si="354"/>
        <v/>
      </c>
      <c r="AM2533" s="389" t="str">
        <f t="shared" si="355"/>
        <v/>
      </c>
      <c r="AN2533" s="388" t="str">
        <f t="shared" si="356"/>
        <v/>
      </c>
      <c r="AO2533" s="389" t="str">
        <f t="shared" si="357"/>
        <v/>
      </c>
      <c r="AP2533" s="423"/>
      <c r="AQ2533" s="423"/>
      <c r="AR2533" s="431" t="e">
        <f>VLOOKUP($B2533,'acc names'!$C$2:$D$12102,2,FALSE)</f>
        <v>#N/A</v>
      </c>
      <c r="AS2533" s="431" t="e">
        <f>VLOOKUP($AQ2533,software!$A$1:$B$14605,2,FALSE)</f>
        <v>#N/A</v>
      </c>
      <c r="AT2533" s="423"/>
      <c r="AV2533" s="423"/>
    </row>
    <row r="2534" spans="1:48" ht="12.75" x14ac:dyDescent="0.2">
      <c r="A2534" s="73"/>
      <c r="B2534" s="42"/>
      <c r="C2534" s="142"/>
      <c r="D2534" s="142"/>
      <c r="E2534" s="107"/>
      <c r="F2534" s="46"/>
      <c r="G2534" s="46"/>
      <c r="H2534" s="46"/>
      <c r="I2534" s="46"/>
      <c r="J2534" s="46"/>
      <c r="K2534" s="46"/>
      <c r="L2534" s="139"/>
      <c r="M2534" s="41"/>
      <c r="N2534" s="45"/>
      <c r="O2534" s="47"/>
      <c r="P2534" s="43"/>
      <c r="Q2534" s="71" t="e">
        <f>VLOOKUP(N2534,'error categories'!$A$2:$D$54,4,FALSE)</f>
        <v>#N/A</v>
      </c>
      <c r="R2534" s="72" t="e">
        <f>VLOOKUP(N2534,'error categories'!$A$2:$D$54,3,FALSE)</f>
        <v>#N/A</v>
      </c>
      <c r="S2534" s="374"/>
      <c r="T2534" s="377"/>
      <c r="U2534" s="378">
        <f t="shared" si="351"/>
        <v>0</v>
      </c>
      <c r="V2534" s="379"/>
      <c r="W2534" s="380"/>
      <c r="X2534" s="380"/>
      <c r="Y2534" s="380"/>
      <c r="Z2534" s="379"/>
      <c r="AA2534" s="381"/>
      <c r="AB2534" s="379"/>
      <c r="AC2534" s="380"/>
      <c r="AD2534" s="382">
        <f t="shared" si="358"/>
        <v>0</v>
      </c>
      <c r="AE2534" s="383">
        <f t="shared" si="359"/>
        <v>0</v>
      </c>
      <c r="AF2534" s="379"/>
      <c r="AG2534" s="381"/>
      <c r="AH2534" s="379"/>
      <c r="AI2534" s="381"/>
      <c r="AJ2534" s="384" t="str">
        <f t="shared" si="352"/>
        <v/>
      </c>
      <c r="AK2534" s="385" t="str">
        <f t="shared" si="353"/>
        <v/>
      </c>
      <c r="AL2534" s="388" t="str">
        <f t="shared" si="354"/>
        <v/>
      </c>
      <c r="AM2534" s="389" t="str">
        <f t="shared" si="355"/>
        <v/>
      </c>
      <c r="AN2534" s="388" t="str">
        <f t="shared" si="356"/>
        <v/>
      </c>
      <c r="AO2534" s="389" t="str">
        <f t="shared" si="357"/>
        <v/>
      </c>
      <c r="AP2534" s="423"/>
      <c r="AQ2534" s="423"/>
      <c r="AR2534" s="431" t="e">
        <f>VLOOKUP($B2534,'acc names'!$C$2:$D$12102,2,FALSE)</f>
        <v>#N/A</v>
      </c>
      <c r="AS2534" s="431" t="e">
        <f>VLOOKUP($AQ2534,software!$A$1:$B$14605,2,FALSE)</f>
        <v>#N/A</v>
      </c>
      <c r="AT2534" s="423"/>
      <c r="AV2534" s="423"/>
    </row>
    <row r="2535" spans="1:48" ht="12.75" x14ac:dyDescent="0.2">
      <c r="A2535" s="73"/>
      <c r="B2535" s="42"/>
      <c r="C2535" s="142"/>
      <c r="D2535" s="142"/>
      <c r="E2535" s="107"/>
      <c r="F2535" s="46"/>
      <c r="G2535" s="46"/>
      <c r="H2535" s="46"/>
      <c r="I2535" s="46"/>
      <c r="J2535" s="46"/>
      <c r="K2535" s="46"/>
      <c r="L2535" s="139"/>
      <c r="M2535" s="41"/>
      <c r="N2535" s="45"/>
      <c r="O2535" s="47"/>
      <c r="P2535" s="43"/>
      <c r="Q2535" s="71" t="e">
        <f>VLOOKUP(N2535,'error categories'!$A$2:$D$54,4,FALSE)</f>
        <v>#N/A</v>
      </c>
      <c r="R2535" s="72" t="e">
        <f>VLOOKUP(N2535,'error categories'!$A$2:$D$54,3,FALSE)</f>
        <v>#N/A</v>
      </c>
      <c r="S2535" s="374"/>
      <c r="T2535" s="377"/>
      <c r="U2535" s="378">
        <f t="shared" si="351"/>
        <v>0</v>
      </c>
      <c r="V2535" s="379"/>
      <c r="W2535" s="380"/>
      <c r="X2535" s="380"/>
      <c r="Y2535" s="380"/>
      <c r="Z2535" s="379"/>
      <c r="AA2535" s="381"/>
      <c r="AB2535" s="379"/>
      <c r="AC2535" s="380"/>
      <c r="AD2535" s="382">
        <f t="shared" si="358"/>
        <v>0</v>
      </c>
      <c r="AE2535" s="383">
        <f t="shared" si="359"/>
        <v>0</v>
      </c>
      <c r="AF2535" s="379"/>
      <c r="AG2535" s="381"/>
      <c r="AH2535" s="379"/>
      <c r="AI2535" s="381"/>
      <c r="AJ2535" s="384" t="str">
        <f t="shared" si="352"/>
        <v/>
      </c>
      <c r="AK2535" s="385" t="str">
        <f t="shared" si="353"/>
        <v/>
      </c>
      <c r="AL2535" s="388" t="str">
        <f t="shared" si="354"/>
        <v/>
      </c>
      <c r="AM2535" s="389" t="str">
        <f t="shared" si="355"/>
        <v/>
      </c>
      <c r="AN2535" s="388" t="str">
        <f t="shared" si="356"/>
        <v/>
      </c>
      <c r="AO2535" s="389" t="str">
        <f t="shared" si="357"/>
        <v/>
      </c>
      <c r="AP2535" s="423"/>
      <c r="AQ2535" s="423"/>
      <c r="AR2535" s="431" t="e">
        <f>VLOOKUP($B2535,'acc names'!$C$2:$D$12102,2,FALSE)</f>
        <v>#N/A</v>
      </c>
      <c r="AS2535" s="431" t="e">
        <f>VLOOKUP($AQ2535,software!$A$1:$B$14605,2,FALSE)</f>
        <v>#N/A</v>
      </c>
      <c r="AT2535" s="423"/>
      <c r="AV2535" s="423"/>
    </row>
    <row r="2536" spans="1:48" ht="12.75" x14ac:dyDescent="0.2">
      <c r="A2536" s="73"/>
      <c r="B2536" s="42"/>
      <c r="C2536" s="142"/>
      <c r="D2536" s="142"/>
      <c r="E2536" s="107"/>
      <c r="F2536" s="46"/>
      <c r="G2536" s="46"/>
      <c r="H2536" s="46"/>
      <c r="I2536" s="46"/>
      <c r="J2536" s="46"/>
      <c r="K2536" s="46"/>
      <c r="L2536" s="139"/>
      <c r="M2536" s="41"/>
      <c r="N2536" s="45"/>
      <c r="O2536" s="47"/>
      <c r="P2536" s="43"/>
      <c r="Q2536" s="71" t="e">
        <f>VLOOKUP(N2536,'error categories'!$A$2:$D$54,4,FALSE)</f>
        <v>#N/A</v>
      </c>
      <c r="R2536" s="72" t="e">
        <f>VLOOKUP(N2536,'error categories'!$A$2:$D$54,3,FALSE)</f>
        <v>#N/A</v>
      </c>
      <c r="S2536" s="374"/>
      <c r="T2536" s="377"/>
      <c r="U2536" s="378">
        <f t="shared" si="351"/>
        <v>0</v>
      </c>
      <c r="V2536" s="379"/>
      <c r="W2536" s="380"/>
      <c r="X2536" s="380"/>
      <c r="Y2536" s="380"/>
      <c r="Z2536" s="379"/>
      <c r="AA2536" s="381"/>
      <c r="AB2536" s="379"/>
      <c r="AC2536" s="380"/>
      <c r="AD2536" s="382">
        <f t="shared" si="358"/>
        <v>0</v>
      </c>
      <c r="AE2536" s="383">
        <f t="shared" si="359"/>
        <v>0</v>
      </c>
      <c r="AF2536" s="379"/>
      <c r="AG2536" s="381"/>
      <c r="AH2536" s="379"/>
      <c r="AI2536" s="381"/>
      <c r="AJ2536" s="384" t="str">
        <f t="shared" si="352"/>
        <v/>
      </c>
      <c r="AK2536" s="385" t="str">
        <f t="shared" si="353"/>
        <v/>
      </c>
      <c r="AL2536" s="388" t="str">
        <f t="shared" si="354"/>
        <v/>
      </c>
      <c r="AM2536" s="389" t="str">
        <f t="shared" si="355"/>
        <v/>
      </c>
      <c r="AN2536" s="388" t="str">
        <f t="shared" si="356"/>
        <v/>
      </c>
      <c r="AO2536" s="389" t="str">
        <f t="shared" si="357"/>
        <v/>
      </c>
      <c r="AP2536" s="423"/>
      <c r="AQ2536" s="423"/>
      <c r="AR2536" s="431" t="e">
        <f>VLOOKUP($B2536,'acc names'!$C$2:$D$12102,2,FALSE)</f>
        <v>#N/A</v>
      </c>
      <c r="AS2536" s="431" t="e">
        <f>VLOOKUP($AQ2536,software!$A$1:$B$14605,2,FALSE)</f>
        <v>#N/A</v>
      </c>
      <c r="AT2536" s="423"/>
      <c r="AV2536" s="423"/>
    </row>
    <row r="2537" spans="1:48" ht="12.75" x14ac:dyDescent="0.2">
      <c r="A2537" s="73"/>
      <c r="B2537" s="42"/>
      <c r="C2537" s="142"/>
      <c r="D2537" s="142"/>
      <c r="E2537" s="107"/>
      <c r="F2537" s="46"/>
      <c r="G2537" s="46"/>
      <c r="H2537" s="46"/>
      <c r="I2537" s="46"/>
      <c r="J2537" s="46"/>
      <c r="K2537" s="46"/>
      <c r="L2537" s="139"/>
      <c r="M2537" s="41"/>
      <c r="N2537" s="45"/>
      <c r="O2537" s="47"/>
      <c r="P2537" s="43"/>
      <c r="Q2537" s="71" t="e">
        <f>VLOOKUP(N2537,'error categories'!$A$2:$D$54,4,FALSE)</f>
        <v>#N/A</v>
      </c>
      <c r="R2537" s="72" t="e">
        <f>VLOOKUP(N2537,'error categories'!$A$2:$D$54,3,FALSE)</f>
        <v>#N/A</v>
      </c>
      <c r="S2537" s="374"/>
      <c r="T2537" s="377"/>
      <c r="U2537" s="378">
        <f t="shared" si="351"/>
        <v>0</v>
      </c>
      <c r="V2537" s="379"/>
      <c r="W2537" s="380"/>
      <c r="X2537" s="380"/>
      <c r="Y2537" s="380"/>
      <c r="Z2537" s="379"/>
      <c r="AA2537" s="381"/>
      <c r="AB2537" s="379"/>
      <c r="AC2537" s="380"/>
      <c r="AD2537" s="382">
        <f t="shared" si="358"/>
        <v>0</v>
      </c>
      <c r="AE2537" s="383">
        <f t="shared" si="359"/>
        <v>0</v>
      </c>
      <c r="AF2537" s="379"/>
      <c r="AG2537" s="381"/>
      <c r="AH2537" s="379"/>
      <c r="AI2537" s="381"/>
      <c r="AJ2537" s="384" t="str">
        <f t="shared" si="352"/>
        <v/>
      </c>
      <c r="AK2537" s="385" t="str">
        <f t="shared" si="353"/>
        <v/>
      </c>
      <c r="AL2537" s="388" t="str">
        <f t="shared" si="354"/>
        <v/>
      </c>
      <c r="AM2537" s="389" t="str">
        <f t="shared" si="355"/>
        <v/>
      </c>
      <c r="AN2537" s="388" t="str">
        <f t="shared" si="356"/>
        <v/>
      </c>
      <c r="AO2537" s="389" t="str">
        <f t="shared" si="357"/>
        <v/>
      </c>
      <c r="AP2537" s="423"/>
      <c r="AQ2537" s="423"/>
      <c r="AR2537" s="431" t="e">
        <f>VLOOKUP($B2537,'acc names'!$C$2:$D$12102,2,FALSE)</f>
        <v>#N/A</v>
      </c>
      <c r="AS2537" s="431" t="e">
        <f>VLOOKUP($AQ2537,software!$A$1:$B$14605,2,FALSE)</f>
        <v>#N/A</v>
      </c>
      <c r="AT2537" s="423"/>
      <c r="AV2537" s="423"/>
    </row>
    <row r="2538" spans="1:48" ht="12.75" x14ac:dyDescent="0.2">
      <c r="A2538" s="73"/>
      <c r="B2538" s="42"/>
      <c r="C2538" s="142"/>
      <c r="D2538" s="142"/>
      <c r="E2538" s="107"/>
      <c r="F2538" s="46"/>
      <c r="G2538" s="46"/>
      <c r="H2538" s="46"/>
      <c r="I2538" s="46"/>
      <c r="J2538" s="46"/>
      <c r="K2538" s="46"/>
      <c r="L2538" s="139"/>
      <c r="M2538" s="41"/>
      <c r="N2538" s="45"/>
      <c r="O2538" s="47"/>
      <c r="P2538" s="43"/>
      <c r="Q2538" s="71" t="e">
        <f>VLOOKUP(N2538,'error categories'!$A$2:$D$54,4,FALSE)</f>
        <v>#N/A</v>
      </c>
      <c r="R2538" s="72" t="e">
        <f>VLOOKUP(N2538,'error categories'!$A$2:$D$54,3,FALSE)</f>
        <v>#N/A</v>
      </c>
      <c r="S2538" s="374"/>
      <c r="T2538" s="377"/>
      <c r="U2538" s="378">
        <f t="shared" si="351"/>
        <v>0</v>
      </c>
      <c r="V2538" s="379"/>
      <c r="W2538" s="380"/>
      <c r="X2538" s="380"/>
      <c r="Y2538" s="380"/>
      <c r="Z2538" s="379"/>
      <c r="AA2538" s="381"/>
      <c r="AB2538" s="379"/>
      <c r="AC2538" s="380"/>
      <c r="AD2538" s="382">
        <f t="shared" si="358"/>
        <v>0</v>
      </c>
      <c r="AE2538" s="383">
        <f t="shared" si="359"/>
        <v>0</v>
      </c>
      <c r="AF2538" s="379"/>
      <c r="AG2538" s="381"/>
      <c r="AH2538" s="379"/>
      <c r="AI2538" s="381"/>
      <c r="AJ2538" s="384" t="str">
        <f t="shared" si="352"/>
        <v/>
      </c>
      <c r="AK2538" s="385" t="str">
        <f t="shared" si="353"/>
        <v/>
      </c>
      <c r="AL2538" s="388" t="str">
        <f t="shared" si="354"/>
        <v/>
      </c>
      <c r="AM2538" s="389" t="str">
        <f t="shared" si="355"/>
        <v/>
      </c>
      <c r="AN2538" s="388" t="str">
        <f t="shared" si="356"/>
        <v/>
      </c>
      <c r="AO2538" s="389" t="str">
        <f t="shared" si="357"/>
        <v/>
      </c>
      <c r="AP2538" s="423"/>
      <c r="AQ2538" s="423"/>
      <c r="AR2538" s="431" t="e">
        <f>VLOOKUP($B2538,'acc names'!$C$2:$D$12102,2,FALSE)</f>
        <v>#N/A</v>
      </c>
      <c r="AS2538" s="431" t="e">
        <f>VLOOKUP($AQ2538,software!$A$1:$B$14605,2,FALSE)</f>
        <v>#N/A</v>
      </c>
      <c r="AT2538" s="423"/>
      <c r="AV2538" s="423"/>
    </row>
    <row r="2539" spans="1:48" ht="12.75" x14ac:dyDescent="0.2">
      <c r="A2539" s="73"/>
      <c r="B2539" s="42"/>
      <c r="C2539" s="142"/>
      <c r="D2539" s="142"/>
      <c r="E2539" s="107"/>
      <c r="F2539" s="46"/>
      <c r="G2539" s="46"/>
      <c r="H2539" s="46"/>
      <c r="I2539" s="46"/>
      <c r="J2539" s="46"/>
      <c r="K2539" s="46"/>
      <c r="L2539" s="139"/>
      <c r="M2539" s="41"/>
      <c r="N2539" s="45"/>
      <c r="O2539" s="47"/>
      <c r="P2539" s="43"/>
      <c r="Q2539" s="71" t="e">
        <f>VLOOKUP(N2539,'error categories'!$A$2:$D$54,4,FALSE)</f>
        <v>#N/A</v>
      </c>
      <c r="R2539" s="72" t="e">
        <f>VLOOKUP(N2539,'error categories'!$A$2:$D$54,3,FALSE)</f>
        <v>#N/A</v>
      </c>
      <c r="S2539" s="374"/>
      <c r="T2539" s="377"/>
      <c r="U2539" s="378">
        <f t="shared" si="351"/>
        <v>0</v>
      </c>
      <c r="V2539" s="379"/>
      <c r="W2539" s="380"/>
      <c r="X2539" s="380"/>
      <c r="Y2539" s="380"/>
      <c r="Z2539" s="379"/>
      <c r="AA2539" s="381"/>
      <c r="AB2539" s="379"/>
      <c r="AC2539" s="380"/>
      <c r="AD2539" s="382">
        <f t="shared" si="358"/>
        <v>0</v>
      </c>
      <c r="AE2539" s="383">
        <f t="shared" si="359"/>
        <v>0</v>
      </c>
      <c r="AF2539" s="379"/>
      <c r="AG2539" s="381"/>
      <c r="AH2539" s="379"/>
      <c r="AI2539" s="381"/>
      <c r="AJ2539" s="384" t="str">
        <f t="shared" si="352"/>
        <v/>
      </c>
      <c r="AK2539" s="385" t="str">
        <f t="shared" si="353"/>
        <v/>
      </c>
      <c r="AL2539" s="388" t="str">
        <f t="shared" si="354"/>
        <v/>
      </c>
      <c r="AM2539" s="389" t="str">
        <f t="shared" si="355"/>
        <v/>
      </c>
      <c r="AN2539" s="388" t="str">
        <f t="shared" si="356"/>
        <v/>
      </c>
      <c r="AO2539" s="389" t="str">
        <f t="shared" si="357"/>
        <v/>
      </c>
      <c r="AP2539" s="423"/>
      <c r="AQ2539" s="423"/>
      <c r="AR2539" s="431" t="e">
        <f>VLOOKUP($B2539,'acc names'!$C$2:$D$12102,2,FALSE)</f>
        <v>#N/A</v>
      </c>
      <c r="AS2539" s="431" t="e">
        <f>VLOOKUP($AQ2539,software!$A$1:$B$14605,2,FALSE)</f>
        <v>#N/A</v>
      </c>
      <c r="AT2539" s="423"/>
      <c r="AV2539" s="423"/>
    </row>
    <row r="2540" spans="1:48" ht="12.75" x14ac:dyDescent="0.2">
      <c r="A2540" s="73"/>
      <c r="B2540" s="42"/>
      <c r="C2540" s="142"/>
      <c r="D2540" s="142"/>
      <c r="E2540" s="107"/>
      <c r="F2540" s="46"/>
      <c r="G2540" s="46"/>
      <c r="H2540" s="46"/>
      <c r="I2540" s="46"/>
      <c r="J2540" s="46"/>
      <c r="K2540" s="46"/>
      <c r="L2540" s="139"/>
      <c r="M2540" s="41"/>
      <c r="N2540" s="45"/>
      <c r="O2540" s="47"/>
      <c r="P2540" s="43"/>
      <c r="Q2540" s="71" t="e">
        <f>VLOOKUP(N2540,'error categories'!$A$2:$D$54,4,FALSE)</f>
        <v>#N/A</v>
      </c>
      <c r="R2540" s="72" t="e">
        <f>VLOOKUP(N2540,'error categories'!$A$2:$D$54,3,FALSE)</f>
        <v>#N/A</v>
      </c>
      <c r="S2540" s="374"/>
      <c r="T2540" s="377"/>
      <c r="U2540" s="378">
        <f t="shared" si="351"/>
        <v>0</v>
      </c>
      <c r="V2540" s="379"/>
      <c r="W2540" s="380"/>
      <c r="X2540" s="380"/>
      <c r="Y2540" s="380"/>
      <c r="Z2540" s="379"/>
      <c r="AA2540" s="381"/>
      <c r="AB2540" s="379"/>
      <c r="AC2540" s="380"/>
      <c r="AD2540" s="382">
        <f t="shared" si="358"/>
        <v>0</v>
      </c>
      <c r="AE2540" s="383">
        <f t="shared" si="359"/>
        <v>0</v>
      </c>
      <c r="AF2540" s="379"/>
      <c r="AG2540" s="381"/>
      <c r="AH2540" s="379"/>
      <c r="AI2540" s="381"/>
      <c r="AJ2540" s="384" t="str">
        <f t="shared" si="352"/>
        <v/>
      </c>
      <c r="AK2540" s="385" t="str">
        <f t="shared" si="353"/>
        <v/>
      </c>
      <c r="AL2540" s="388" t="str">
        <f t="shared" si="354"/>
        <v/>
      </c>
      <c r="AM2540" s="389" t="str">
        <f t="shared" si="355"/>
        <v/>
      </c>
      <c r="AN2540" s="388" t="str">
        <f t="shared" si="356"/>
        <v/>
      </c>
      <c r="AO2540" s="389" t="str">
        <f t="shared" si="357"/>
        <v/>
      </c>
      <c r="AP2540" s="423"/>
      <c r="AQ2540" s="423"/>
      <c r="AR2540" s="431" t="e">
        <f>VLOOKUP($B2540,'acc names'!$C$2:$D$12102,2,FALSE)</f>
        <v>#N/A</v>
      </c>
      <c r="AS2540" s="431" t="e">
        <f>VLOOKUP($AQ2540,software!$A$1:$B$14605,2,FALSE)</f>
        <v>#N/A</v>
      </c>
      <c r="AT2540" s="423"/>
      <c r="AV2540" s="423"/>
    </row>
    <row r="2541" spans="1:48" ht="12.75" x14ac:dyDescent="0.2">
      <c r="A2541" s="73"/>
      <c r="B2541" s="42"/>
      <c r="C2541" s="142"/>
      <c r="D2541" s="142"/>
      <c r="E2541" s="107"/>
      <c r="F2541" s="46"/>
      <c r="G2541" s="46"/>
      <c r="H2541" s="46"/>
      <c r="I2541" s="46"/>
      <c r="J2541" s="46"/>
      <c r="K2541" s="46"/>
      <c r="L2541" s="139"/>
      <c r="M2541" s="41"/>
      <c r="N2541" s="45"/>
      <c r="O2541" s="47"/>
      <c r="P2541" s="43"/>
      <c r="Q2541" s="71" t="e">
        <f>VLOOKUP(N2541,'error categories'!$A$2:$D$54,4,FALSE)</f>
        <v>#N/A</v>
      </c>
      <c r="R2541" s="72" t="e">
        <f>VLOOKUP(N2541,'error categories'!$A$2:$D$54,3,FALSE)</f>
        <v>#N/A</v>
      </c>
      <c r="S2541" s="374"/>
      <c r="T2541" s="377"/>
      <c r="U2541" s="378">
        <f t="shared" si="351"/>
        <v>0</v>
      </c>
      <c r="V2541" s="379"/>
      <c r="W2541" s="380"/>
      <c r="X2541" s="380"/>
      <c r="Y2541" s="380"/>
      <c r="Z2541" s="379"/>
      <c r="AA2541" s="381"/>
      <c r="AB2541" s="379"/>
      <c r="AC2541" s="380"/>
      <c r="AD2541" s="382">
        <f t="shared" si="358"/>
        <v>0</v>
      </c>
      <c r="AE2541" s="383">
        <f t="shared" si="359"/>
        <v>0</v>
      </c>
      <c r="AF2541" s="379"/>
      <c r="AG2541" s="381"/>
      <c r="AH2541" s="379"/>
      <c r="AI2541" s="381"/>
      <c r="AJ2541" s="384" t="str">
        <f t="shared" si="352"/>
        <v/>
      </c>
      <c r="AK2541" s="385" t="str">
        <f t="shared" si="353"/>
        <v/>
      </c>
      <c r="AL2541" s="388" t="str">
        <f t="shared" si="354"/>
        <v/>
      </c>
      <c r="AM2541" s="389" t="str">
        <f t="shared" si="355"/>
        <v/>
      </c>
      <c r="AN2541" s="388" t="str">
        <f t="shared" si="356"/>
        <v/>
      </c>
      <c r="AO2541" s="389" t="str">
        <f t="shared" si="357"/>
        <v/>
      </c>
      <c r="AP2541" s="423"/>
      <c r="AQ2541" s="423"/>
      <c r="AR2541" s="431" t="e">
        <f>VLOOKUP($B2541,'acc names'!$C$2:$D$12102,2,FALSE)</f>
        <v>#N/A</v>
      </c>
      <c r="AS2541" s="431" t="e">
        <f>VLOOKUP($AQ2541,software!$A$1:$B$14605,2,FALSE)</f>
        <v>#N/A</v>
      </c>
      <c r="AT2541" s="423"/>
      <c r="AV2541" s="423"/>
    </row>
    <row r="2542" spans="1:48" ht="12.75" x14ac:dyDescent="0.2">
      <c r="A2542" s="73"/>
      <c r="B2542" s="42"/>
      <c r="C2542" s="142"/>
      <c r="D2542" s="142"/>
      <c r="E2542" s="107"/>
      <c r="F2542" s="46"/>
      <c r="G2542" s="46"/>
      <c r="H2542" s="46"/>
      <c r="I2542" s="46"/>
      <c r="J2542" s="46"/>
      <c r="K2542" s="46"/>
      <c r="L2542" s="139"/>
      <c r="M2542" s="41"/>
      <c r="N2542" s="45"/>
      <c r="O2542" s="47"/>
      <c r="P2542" s="43"/>
      <c r="Q2542" s="71" t="e">
        <f>VLOOKUP(N2542,'error categories'!$A$2:$D$54,4,FALSE)</f>
        <v>#N/A</v>
      </c>
      <c r="R2542" s="72" t="e">
        <f>VLOOKUP(N2542,'error categories'!$A$2:$D$54,3,FALSE)</f>
        <v>#N/A</v>
      </c>
      <c r="S2542" s="374"/>
      <c r="T2542" s="377"/>
      <c r="U2542" s="378">
        <f t="shared" si="351"/>
        <v>0</v>
      </c>
      <c r="V2542" s="379"/>
      <c r="W2542" s="380"/>
      <c r="X2542" s="380"/>
      <c r="Y2542" s="380"/>
      <c r="Z2542" s="379"/>
      <c r="AA2542" s="381"/>
      <c r="AB2542" s="379"/>
      <c r="AC2542" s="380"/>
      <c r="AD2542" s="382">
        <f t="shared" si="358"/>
        <v>0</v>
      </c>
      <c r="AE2542" s="383">
        <f t="shared" si="359"/>
        <v>0</v>
      </c>
      <c r="AF2542" s="379"/>
      <c r="AG2542" s="381"/>
      <c r="AH2542" s="379"/>
      <c r="AI2542" s="381"/>
      <c r="AJ2542" s="384" t="str">
        <f t="shared" si="352"/>
        <v/>
      </c>
      <c r="AK2542" s="385" t="str">
        <f t="shared" si="353"/>
        <v/>
      </c>
      <c r="AL2542" s="388" t="str">
        <f t="shared" si="354"/>
        <v/>
      </c>
      <c r="AM2542" s="389" t="str">
        <f t="shared" si="355"/>
        <v/>
      </c>
      <c r="AN2542" s="388" t="str">
        <f t="shared" si="356"/>
        <v/>
      </c>
      <c r="AO2542" s="389" t="str">
        <f t="shared" si="357"/>
        <v/>
      </c>
      <c r="AP2542" s="423"/>
      <c r="AQ2542" s="423"/>
      <c r="AR2542" s="431" t="e">
        <f>VLOOKUP($B2542,'acc names'!$C$2:$D$12102,2,FALSE)</f>
        <v>#N/A</v>
      </c>
      <c r="AS2542" s="431" t="e">
        <f>VLOOKUP($AQ2542,software!$A$1:$B$14605,2,FALSE)</f>
        <v>#N/A</v>
      </c>
      <c r="AT2542" s="423"/>
      <c r="AV2542" s="423"/>
    </row>
    <row r="2543" spans="1:48" ht="12.75" x14ac:dyDescent="0.2">
      <c r="A2543" s="73"/>
      <c r="B2543" s="42"/>
      <c r="C2543" s="142"/>
      <c r="D2543" s="142"/>
      <c r="E2543" s="107"/>
      <c r="F2543" s="46"/>
      <c r="G2543" s="46"/>
      <c r="H2543" s="46"/>
      <c r="I2543" s="46"/>
      <c r="J2543" s="46"/>
      <c r="K2543" s="46"/>
      <c r="L2543" s="139"/>
      <c r="M2543" s="41"/>
      <c r="N2543" s="45"/>
      <c r="O2543" s="47"/>
      <c r="P2543" s="43"/>
      <c r="Q2543" s="71" t="e">
        <f>VLOOKUP(N2543,'error categories'!$A$2:$D$54,4,FALSE)</f>
        <v>#N/A</v>
      </c>
      <c r="R2543" s="72" t="e">
        <f>VLOOKUP(N2543,'error categories'!$A$2:$D$54,3,FALSE)</f>
        <v>#N/A</v>
      </c>
      <c r="S2543" s="374"/>
      <c r="T2543" s="377"/>
      <c r="U2543" s="378">
        <f t="shared" si="351"/>
        <v>0</v>
      </c>
      <c r="V2543" s="379"/>
      <c r="W2543" s="380"/>
      <c r="X2543" s="380"/>
      <c r="Y2543" s="380"/>
      <c r="Z2543" s="379"/>
      <c r="AA2543" s="381"/>
      <c r="AB2543" s="379"/>
      <c r="AC2543" s="380"/>
      <c r="AD2543" s="382">
        <f t="shared" si="358"/>
        <v>0</v>
      </c>
      <c r="AE2543" s="383">
        <f t="shared" si="359"/>
        <v>0</v>
      </c>
      <c r="AF2543" s="379"/>
      <c r="AG2543" s="381"/>
      <c r="AH2543" s="379"/>
      <c r="AI2543" s="381"/>
      <c r="AJ2543" s="384" t="str">
        <f t="shared" si="352"/>
        <v/>
      </c>
      <c r="AK2543" s="385" t="str">
        <f t="shared" si="353"/>
        <v/>
      </c>
      <c r="AL2543" s="388" t="str">
        <f t="shared" si="354"/>
        <v/>
      </c>
      <c r="AM2543" s="389" t="str">
        <f t="shared" si="355"/>
        <v/>
      </c>
      <c r="AN2543" s="388" t="str">
        <f t="shared" si="356"/>
        <v/>
      </c>
      <c r="AO2543" s="389" t="str">
        <f t="shared" si="357"/>
        <v/>
      </c>
      <c r="AP2543" s="423"/>
      <c r="AQ2543" s="423"/>
      <c r="AR2543" s="431" t="e">
        <f>VLOOKUP($B2543,'acc names'!$C$2:$D$12102,2,FALSE)</f>
        <v>#N/A</v>
      </c>
      <c r="AS2543" s="431" t="e">
        <f>VLOOKUP($AQ2543,software!$A$1:$B$14605,2,FALSE)</f>
        <v>#N/A</v>
      </c>
      <c r="AT2543" s="423"/>
      <c r="AV2543" s="423"/>
    </row>
    <row r="2544" spans="1:48" ht="12.75" x14ac:dyDescent="0.2">
      <c r="A2544" s="73"/>
      <c r="B2544" s="42"/>
      <c r="C2544" s="142"/>
      <c r="D2544" s="142"/>
      <c r="E2544" s="107"/>
      <c r="F2544" s="46"/>
      <c r="G2544" s="46"/>
      <c r="H2544" s="46"/>
      <c r="I2544" s="46"/>
      <c r="J2544" s="46"/>
      <c r="K2544" s="46"/>
      <c r="L2544" s="139"/>
      <c r="M2544" s="41"/>
      <c r="N2544" s="45"/>
      <c r="O2544" s="47"/>
      <c r="P2544" s="43"/>
      <c r="Q2544" s="71" t="e">
        <f>VLOOKUP(N2544,'error categories'!$A$2:$D$54,4,FALSE)</f>
        <v>#N/A</v>
      </c>
      <c r="R2544" s="72" t="e">
        <f>VLOOKUP(N2544,'error categories'!$A$2:$D$54,3,FALSE)</f>
        <v>#N/A</v>
      </c>
      <c r="S2544" s="374"/>
      <c r="T2544" s="377"/>
      <c r="U2544" s="378">
        <f t="shared" si="351"/>
        <v>0</v>
      </c>
      <c r="V2544" s="379"/>
      <c r="W2544" s="380"/>
      <c r="X2544" s="380"/>
      <c r="Y2544" s="380"/>
      <c r="Z2544" s="379"/>
      <c r="AA2544" s="381"/>
      <c r="AB2544" s="379"/>
      <c r="AC2544" s="380"/>
      <c r="AD2544" s="382">
        <f t="shared" si="358"/>
        <v>0</v>
      </c>
      <c r="AE2544" s="383">
        <f t="shared" si="359"/>
        <v>0</v>
      </c>
      <c r="AF2544" s="379"/>
      <c r="AG2544" s="381"/>
      <c r="AH2544" s="379"/>
      <c r="AI2544" s="381"/>
      <c r="AJ2544" s="384" t="str">
        <f t="shared" si="352"/>
        <v/>
      </c>
      <c r="AK2544" s="385" t="str">
        <f t="shared" si="353"/>
        <v/>
      </c>
      <c r="AL2544" s="388" t="str">
        <f t="shared" si="354"/>
        <v/>
      </c>
      <c r="AM2544" s="389" t="str">
        <f t="shared" si="355"/>
        <v/>
      </c>
      <c r="AN2544" s="388" t="str">
        <f t="shared" si="356"/>
        <v/>
      </c>
      <c r="AO2544" s="389" t="str">
        <f t="shared" si="357"/>
        <v/>
      </c>
      <c r="AP2544" s="423"/>
      <c r="AQ2544" s="423"/>
      <c r="AR2544" s="431" t="e">
        <f>VLOOKUP($B2544,'acc names'!$C$2:$D$12102,2,FALSE)</f>
        <v>#N/A</v>
      </c>
      <c r="AS2544" s="431" t="e">
        <f>VLOOKUP($AQ2544,software!$A$1:$B$14605,2,FALSE)</f>
        <v>#N/A</v>
      </c>
      <c r="AT2544" s="423"/>
      <c r="AV2544" s="423"/>
    </row>
    <row r="2545" spans="1:48" ht="12.75" x14ac:dyDescent="0.2">
      <c r="A2545" s="73"/>
      <c r="B2545" s="42"/>
      <c r="C2545" s="142"/>
      <c r="D2545" s="142"/>
      <c r="E2545" s="107"/>
      <c r="F2545" s="46"/>
      <c r="G2545" s="46"/>
      <c r="H2545" s="46"/>
      <c r="I2545" s="46"/>
      <c r="J2545" s="46"/>
      <c r="K2545" s="46"/>
      <c r="L2545" s="139"/>
      <c r="M2545" s="41"/>
      <c r="N2545" s="45"/>
      <c r="O2545" s="47"/>
      <c r="P2545" s="43"/>
      <c r="Q2545" s="71" t="e">
        <f>VLOOKUP(N2545,'error categories'!$A$2:$D$54,4,FALSE)</f>
        <v>#N/A</v>
      </c>
      <c r="R2545" s="72" t="e">
        <f>VLOOKUP(N2545,'error categories'!$A$2:$D$54,3,FALSE)</f>
        <v>#N/A</v>
      </c>
      <c r="S2545" s="374"/>
      <c r="T2545" s="377"/>
      <c r="U2545" s="378">
        <f t="shared" si="351"/>
        <v>0</v>
      </c>
      <c r="V2545" s="379"/>
      <c r="W2545" s="380"/>
      <c r="X2545" s="380"/>
      <c r="Y2545" s="380"/>
      <c r="Z2545" s="379"/>
      <c r="AA2545" s="381"/>
      <c r="AB2545" s="379"/>
      <c r="AC2545" s="380"/>
      <c r="AD2545" s="382">
        <f t="shared" si="358"/>
        <v>0</v>
      </c>
      <c r="AE2545" s="383">
        <f t="shared" si="359"/>
        <v>0</v>
      </c>
      <c r="AF2545" s="379"/>
      <c r="AG2545" s="381"/>
      <c r="AH2545" s="379"/>
      <c r="AI2545" s="381"/>
      <c r="AJ2545" s="384" t="str">
        <f t="shared" si="352"/>
        <v/>
      </c>
      <c r="AK2545" s="385" t="str">
        <f t="shared" si="353"/>
        <v/>
      </c>
      <c r="AL2545" s="388" t="str">
        <f t="shared" si="354"/>
        <v/>
      </c>
      <c r="AM2545" s="389" t="str">
        <f t="shared" si="355"/>
        <v/>
      </c>
      <c r="AN2545" s="388" t="str">
        <f t="shared" si="356"/>
        <v/>
      </c>
      <c r="AO2545" s="389" t="str">
        <f t="shared" si="357"/>
        <v/>
      </c>
      <c r="AP2545" s="423"/>
      <c r="AQ2545" s="423"/>
      <c r="AR2545" s="431" t="e">
        <f>VLOOKUP($B2545,'acc names'!$C$2:$D$12102,2,FALSE)</f>
        <v>#N/A</v>
      </c>
      <c r="AS2545" s="431" t="e">
        <f>VLOOKUP($AQ2545,software!$A$1:$B$14605,2,FALSE)</f>
        <v>#N/A</v>
      </c>
      <c r="AT2545" s="423"/>
      <c r="AV2545" s="423"/>
    </row>
    <row r="2546" spans="1:48" ht="12.75" x14ac:dyDescent="0.2">
      <c r="A2546" s="73"/>
      <c r="B2546" s="42"/>
      <c r="C2546" s="142"/>
      <c r="D2546" s="142"/>
      <c r="E2546" s="107"/>
      <c r="F2546" s="46"/>
      <c r="G2546" s="46"/>
      <c r="H2546" s="46"/>
      <c r="I2546" s="46"/>
      <c r="J2546" s="46"/>
      <c r="K2546" s="46"/>
      <c r="L2546" s="139"/>
      <c r="M2546" s="41"/>
      <c r="N2546" s="45"/>
      <c r="O2546" s="47"/>
      <c r="P2546" s="43"/>
      <c r="Q2546" s="71" t="e">
        <f>VLOOKUP(N2546,'error categories'!$A$2:$D$54,4,FALSE)</f>
        <v>#N/A</v>
      </c>
      <c r="R2546" s="72" t="e">
        <f>VLOOKUP(N2546,'error categories'!$A$2:$D$54,3,FALSE)</f>
        <v>#N/A</v>
      </c>
      <c r="S2546" s="374"/>
      <c r="T2546" s="377"/>
      <c r="U2546" s="378">
        <f t="shared" si="351"/>
        <v>0</v>
      </c>
      <c r="V2546" s="379"/>
      <c r="W2546" s="380"/>
      <c r="X2546" s="380"/>
      <c r="Y2546" s="380"/>
      <c r="Z2546" s="379"/>
      <c r="AA2546" s="381"/>
      <c r="AB2546" s="379"/>
      <c r="AC2546" s="380"/>
      <c r="AD2546" s="382">
        <f t="shared" si="358"/>
        <v>0</v>
      </c>
      <c r="AE2546" s="383">
        <f t="shared" si="359"/>
        <v>0</v>
      </c>
      <c r="AF2546" s="379"/>
      <c r="AG2546" s="381"/>
      <c r="AH2546" s="379"/>
      <c r="AI2546" s="381"/>
      <c r="AJ2546" s="384" t="str">
        <f t="shared" si="352"/>
        <v/>
      </c>
      <c r="AK2546" s="385" t="str">
        <f t="shared" si="353"/>
        <v/>
      </c>
      <c r="AL2546" s="388" t="str">
        <f t="shared" si="354"/>
        <v/>
      </c>
      <c r="AM2546" s="389" t="str">
        <f t="shared" si="355"/>
        <v/>
      </c>
      <c r="AN2546" s="388" t="str">
        <f t="shared" si="356"/>
        <v/>
      </c>
      <c r="AO2546" s="389" t="str">
        <f t="shared" si="357"/>
        <v/>
      </c>
      <c r="AP2546" s="423"/>
      <c r="AQ2546" s="423"/>
      <c r="AR2546" s="431" t="e">
        <f>VLOOKUP($B2546,'acc names'!$C$2:$D$12102,2,FALSE)</f>
        <v>#N/A</v>
      </c>
      <c r="AS2546" s="431" t="e">
        <f>VLOOKUP($AQ2546,software!$A$1:$B$14605,2,FALSE)</f>
        <v>#N/A</v>
      </c>
      <c r="AT2546" s="423"/>
      <c r="AV2546" s="423"/>
    </row>
    <row r="2547" spans="1:48" ht="12.75" x14ac:dyDescent="0.2">
      <c r="A2547" s="73"/>
      <c r="B2547" s="42"/>
      <c r="C2547" s="142"/>
      <c r="D2547" s="142"/>
      <c r="E2547" s="107"/>
      <c r="F2547" s="46"/>
      <c r="G2547" s="46"/>
      <c r="H2547" s="46"/>
      <c r="I2547" s="46"/>
      <c r="J2547" s="46"/>
      <c r="K2547" s="46"/>
      <c r="L2547" s="139"/>
      <c r="M2547" s="41"/>
      <c r="N2547" s="45"/>
      <c r="O2547" s="47"/>
      <c r="P2547" s="43"/>
      <c r="Q2547" s="71" t="e">
        <f>VLOOKUP(N2547,'error categories'!$A$2:$D$54,4,FALSE)</f>
        <v>#N/A</v>
      </c>
      <c r="R2547" s="72" t="e">
        <f>VLOOKUP(N2547,'error categories'!$A$2:$D$54,3,FALSE)</f>
        <v>#N/A</v>
      </c>
      <c r="S2547" s="374"/>
      <c r="T2547" s="377"/>
      <c r="U2547" s="378">
        <f t="shared" si="351"/>
        <v>0</v>
      </c>
      <c r="V2547" s="379"/>
      <c r="W2547" s="380"/>
      <c r="X2547" s="380"/>
      <c r="Y2547" s="380"/>
      <c r="Z2547" s="379"/>
      <c r="AA2547" s="381"/>
      <c r="AB2547" s="379"/>
      <c r="AC2547" s="380"/>
      <c r="AD2547" s="382">
        <f t="shared" si="358"/>
        <v>0</v>
      </c>
      <c r="AE2547" s="383">
        <f t="shared" si="359"/>
        <v>0</v>
      </c>
      <c r="AF2547" s="379"/>
      <c r="AG2547" s="381"/>
      <c r="AH2547" s="379"/>
      <c r="AI2547" s="381"/>
      <c r="AJ2547" s="384" t="str">
        <f t="shared" si="352"/>
        <v/>
      </c>
      <c r="AK2547" s="385" t="str">
        <f t="shared" si="353"/>
        <v/>
      </c>
      <c r="AL2547" s="388" t="str">
        <f t="shared" si="354"/>
        <v/>
      </c>
      <c r="AM2547" s="389" t="str">
        <f t="shared" si="355"/>
        <v/>
      </c>
      <c r="AN2547" s="388" t="str">
        <f t="shared" si="356"/>
        <v/>
      </c>
      <c r="AO2547" s="389" t="str">
        <f t="shared" si="357"/>
        <v/>
      </c>
      <c r="AP2547" s="423"/>
      <c r="AQ2547" s="423"/>
      <c r="AR2547" s="431" t="e">
        <f>VLOOKUP($B2547,'acc names'!$C$2:$D$12102,2,FALSE)</f>
        <v>#N/A</v>
      </c>
      <c r="AS2547" s="431" t="e">
        <f>VLOOKUP($AQ2547,software!$A$1:$B$14605,2,FALSE)</f>
        <v>#N/A</v>
      </c>
      <c r="AT2547" s="423"/>
      <c r="AV2547" s="423"/>
    </row>
    <row r="2548" spans="1:48" ht="12.75" x14ac:dyDescent="0.2">
      <c r="A2548" s="73"/>
      <c r="B2548" s="42"/>
      <c r="C2548" s="142"/>
      <c r="D2548" s="142"/>
      <c r="E2548" s="107"/>
      <c r="F2548" s="46"/>
      <c r="G2548" s="46"/>
      <c r="H2548" s="46"/>
      <c r="I2548" s="46"/>
      <c r="J2548" s="46"/>
      <c r="K2548" s="46"/>
      <c r="L2548" s="139"/>
      <c r="M2548" s="41"/>
      <c r="N2548" s="45"/>
      <c r="O2548" s="47"/>
      <c r="P2548" s="43"/>
      <c r="Q2548" s="71" t="e">
        <f>VLOOKUP(N2548,'error categories'!$A$2:$D$54,4,FALSE)</f>
        <v>#N/A</v>
      </c>
      <c r="R2548" s="72" t="e">
        <f>VLOOKUP(N2548,'error categories'!$A$2:$D$54,3,FALSE)</f>
        <v>#N/A</v>
      </c>
      <c r="S2548" s="374"/>
      <c r="T2548" s="377"/>
      <c r="U2548" s="378">
        <f t="shared" si="351"/>
        <v>0</v>
      </c>
      <c r="V2548" s="379"/>
      <c r="W2548" s="380"/>
      <c r="X2548" s="380"/>
      <c r="Y2548" s="380"/>
      <c r="Z2548" s="379"/>
      <c r="AA2548" s="381"/>
      <c r="AB2548" s="379"/>
      <c r="AC2548" s="380"/>
      <c r="AD2548" s="382">
        <f t="shared" si="358"/>
        <v>0</v>
      </c>
      <c r="AE2548" s="383">
        <f t="shared" si="359"/>
        <v>0</v>
      </c>
      <c r="AF2548" s="379"/>
      <c r="AG2548" s="381"/>
      <c r="AH2548" s="379"/>
      <c r="AI2548" s="381"/>
      <c r="AJ2548" s="384" t="str">
        <f t="shared" si="352"/>
        <v/>
      </c>
      <c r="AK2548" s="385" t="str">
        <f t="shared" si="353"/>
        <v/>
      </c>
      <c r="AL2548" s="388" t="str">
        <f t="shared" si="354"/>
        <v/>
      </c>
      <c r="AM2548" s="389" t="str">
        <f t="shared" si="355"/>
        <v/>
      </c>
      <c r="AN2548" s="388" t="str">
        <f t="shared" si="356"/>
        <v/>
      </c>
      <c r="AO2548" s="389" t="str">
        <f t="shared" si="357"/>
        <v/>
      </c>
      <c r="AP2548" s="423"/>
      <c r="AQ2548" s="423"/>
      <c r="AR2548" s="431" t="e">
        <f>VLOOKUP($B2548,'acc names'!$C$2:$D$12102,2,FALSE)</f>
        <v>#N/A</v>
      </c>
      <c r="AS2548" s="431" t="e">
        <f>VLOOKUP($AQ2548,software!$A$1:$B$14605,2,FALSE)</f>
        <v>#N/A</v>
      </c>
      <c r="AT2548" s="423"/>
      <c r="AV2548" s="423"/>
    </row>
    <row r="2549" spans="1:48" ht="12.75" x14ac:dyDescent="0.2">
      <c r="A2549" s="73"/>
      <c r="B2549" s="42"/>
      <c r="C2549" s="142"/>
      <c r="D2549" s="142"/>
      <c r="E2549" s="107"/>
      <c r="F2549" s="46"/>
      <c r="G2549" s="46"/>
      <c r="H2549" s="46"/>
      <c r="I2549" s="46"/>
      <c r="J2549" s="46"/>
      <c r="K2549" s="46"/>
      <c r="L2549" s="139"/>
      <c r="M2549" s="41"/>
      <c r="N2549" s="45"/>
      <c r="O2549" s="47"/>
      <c r="P2549" s="43"/>
      <c r="Q2549" s="71" t="e">
        <f>VLOOKUP(N2549,'error categories'!$A$2:$D$54,4,FALSE)</f>
        <v>#N/A</v>
      </c>
      <c r="R2549" s="72" t="e">
        <f>VLOOKUP(N2549,'error categories'!$A$2:$D$54,3,FALSE)</f>
        <v>#N/A</v>
      </c>
      <c r="S2549" s="374"/>
      <c r="T2549" s="377"/>
      <c r="U2549" s="378">
        <f t="shared" si="351"/>
        <v>0</v>
      </c>
      <c r="V2549" s="379"/>
      <c r="W2549" s="380"/>
      <c r="X2549" s="380"/>
      <c r="Y2549" s="380"/>
      <c r="Z2549" s="379"/>
      <c r="AA2549" s="381"/>
      <c r="AB2549" s="379"/>
      <c r="AC2549" s="380"/>
      <c r="AD2549" s="382">
        <f t="shared" si="358"/>
        <v>0</v>
      </c>
      <c r="AE2549" s="383">
        <f t="shared" si="359"/>
        <v>0</v>
      </c>
      <c r="AF2549" s="379"/>
      <c r="AG2549" s="381"/>
      <c r="AH2549" s="379"/>
      <c r="AI2549" s="381"/>
      <c r="AJ2549" s="384" t="str">
        <f t="shared" si="352"/>
        <v/>
      </c>
      <c r="AK2549" s="385" t="str">
        <f t="shared" si="353"/>
        <v/>
      </c>
      <c r="AL2549" s="388" t="str">
        <f t="shared" si="354"/>
        <v/>
      </c>
      <c r="AM2549" s="389" t="str">
        <f t="shared" si="355"/>
        <v/>
      </c>
      <c r="AN2549" s="388" t="str">
        <f t="shared" si="356"/>
        <v/>
      </c>
      <c r="AO2549" s="389" t="str">
        <f t="shared" si="357"/>
        <v/>
      </c>
      <c r="AP2549" s="423"/>
      <c r="AQ2549" s="423"/>
      <c r="AR2549" s="431" t="e">
        <f>VLOOKUP($B2549,'acc names'!$C$2:$D$12102,2,FALSE)</f>
        <v>#N/A</v>
      </c>
      <c r="AS2549" s="431" t="e">
        <f>VLOOKUP($AQ2549,software!$A$1:$B$14605,2,FALSE)</f>
        <v>#N/A</v>
      </c>
      <c r="AT2549" s="423"/>
      <c r="AV2549" s="423"/>
    </row>
    <row r="2550" spans="1:48" ht="12.75" x14ac:dyDescent="0.2">
      <c r="A2550" s="73"/>
      <c r="B2550" s="42"/>
      <c r="C2550" s="142"/>
      <c r="D2550" s="142"/>
      <c r="E2550" s="107"/>
      <c r="F2550" s="46"/>
      <c r="G2550" s="46"/>
      <c r="H2550" s="46"/>
      <c r="I2550" s="46"/>
      <c r="J2550" s="46"/>
      <c r="K2550" s="46"/>
      <c r="L2550" s="139"/>
      <c r="M2550" s="41"/>
      <c r="N2550" s="45"/>
      <c r="O2550" s="47"/>
      <c r="P2550" s="43"/>
      <c r="Q2550" s="71" t="e">
        <f>VLOOKUP(N2550,'error categories'!$A$2:$D$54,4,FALSE)</f>
        <v>#N/A</v>
      </c>
      <c r="R2550" s="72" t="e">
        <f>VLOOKUP(N2550,'error categories'!$A$2:$D$54,3,FALSE)</f>
        <v>#N/A</v>
      </c>
      <c r="S2550" s="374"/>
      <c r="T2550" s="377"/>
      <c r="U2550" s="378">
        <f t="shared" si="351"/>
        <v>0</v>
      </c>
      <c r="V2550" s="379"/>
      <c r="W2550" s="380"/>
      <c r="X2550" s="380"/>
      <c r="Y2550" s="380"/>
      <c r="Z2550" s="379"/>
      <c r="AA2550" s="381"/>
      <c r="AB2550" s="379"/>
      <c r="AC2550" s="380"/>
      <c r="AD2550" s="382">
        <f t="shared" si="358"/>
        <v>0</v>
      </c>
      <c r="AE2550" s="383">
        <f t="shared" si="359"/>
        <v>0</v>
      </c>
      <c r="AF2550" s="379"/>
      <c r="AG2550" s="381"/>
      <c r="AH2550" s="379"/>
      <c r="AI2550" s="381"/>
      <c r="AJ2550" s="384" t="str">
        <f t="shared" si="352"/>
        <v/>
      </c>
      <c r="AK2550" s="385" t="str">
        <f t="shared" si="353"/>
        <v/>
      </c>
      <c r="AL2550" s="388" t="str">
        <f t="shared" si="354"/>
        <v/>
      </c>
      <c r="AM2550" s="389" t="str">
        <f t="shared" si="355"/>
        <v/>
      </c>
      <c r="AN2550" s="388" t="str">
        <f t="shared" si="356"/>
        <v/>
      </c>
      <c r="AO2550" s="389" t="str">
        <f t="shared" si="357"/>
        <v/>
      </c>
      <c r="AP2550" s="423"/>
      <c r="AQ2550" s="423"/>
      <c r="AR2550" s="431" t="e">
        <f>VLOOKUP($B2550,'acc names'!$C$2:$D$12102,2,FALSE)</f>
        <v>#N/A</v>
      </c>
      <c r="AS2550" s="431" t="e">
        <f>VLOOKUP($AQ2550,software!$A$1:$B$14605,2,FALSE)</f>
        <v>#N/A</v>
      </c>
      <c r="AT2550" s="423"/>
      <c r="AV2550" s="423"/>
    </row>
    <row r="2551" spans="1:48" ht="12.75" x14ac:dyDescent="0.2">
      <c r="A2551" s="73"/>
      <c r="B2551" s="42"/>
      <c r="C2551" s="142"/>
      <c r="D2551" s="142"/>
      <c r="E2551" s="107"/>
      <c r="F2551" s="46"/>
      <c r="G2551" s="46"/>
      <c r="H2551" s="46"/>
      <c r="I2551" s="46"/>
      <c r="J2551" s="46"/>
      <c r="K2551" s="46"/>
      <c r="L2551" s="139"/>
      <c r="M2551" s="41"/>
      <c r="N2551" s="45"/>
      <c r="O2551" s="47"/>
      <c r="P2551" s="43"/>
      <c r="Q2551" s="71" t="e">
        <f>VLOOKUP(N2551,'error categories'!$A$2:$D$54,4,FALSE)</f>
        <v>#N/A</v>
      </c>
      <c r="R2551" s="72" t="e">
        <f>VLOOKUP(N2551,'error categories'!$A$2:$D$54,3,FALSE)</f>
        <v>#N/A</v>
      </c>
      <c r="S2551" s="374"/>
      <c r="T2551" s="377"/>
      <c r="U2551" s="378">
        <f t="shared" si="351"/>
        <v>0</v>
      </c>
      <c r="V2551" s="379"/>
      <c r="W2551" s="380"/>
      <c r="X2551" s="380"/>
      <c r="Y2551" s="380"/>
      <c r="Z2551" s="379"/>
      <c r="AA2551" s="381"/>
      <c r="AB2551" s="379"/>
      <c r="AC2551" s="380"/>
      <c r="AD2551" s="382">
        <f t="shared" si="358"/>
        <v>0</v>
      </c>
      <c r="AE2551" s="383">
        <f t="shared" si="359"/>
        <v>0</v>
      </c>
      <c r="AF2551" s="379"/>
      <c r="AG2551" s="381"/>
      <c r="AH2551" s="379"/>
      <c r="AI2551" s="381"/>
      <c r="AJ2551" s="384" t="str">
        <f t="shared" si="352"/>
        <v/>
      </c>
      <c r="AK2551" s="385" t="str">
        <f t="shared" si="353"/>
        <v/>
      </c>
      <c r="AL2551" s="388" t="str">
        <f t="shared" si="354"/>
        <v/>
      </c>
      <c r="AM2551" s="389" t="str">
        <f t="shared" si="355"/>
        <v/>
      </c>
      <c r="AN2551" s="388" t="str">
        <f t="shared" si="356"/>
        <v/>
      </c>
      <c r="AO2551" s="389" t="str">
        <f t="shared" si="357"/>
        <v/>
      </c>
      <c r="AP2551" s="423"/>
      <c r="AQ2551" s="423"/>
      <c r="AR2551" s="431" t="e">
        <f>VLOOKUP($B2551,'acc names'!$C$2:$D$12102,2,FALSE)</f>
        <v>#N/A</v>
      </c>
      <c r="AS2551" s="431" t="e">
        <f>VLOOKUP($AQ2551,software!$A$1:$B$14605,2,FALSE)</f>
        <v>#N/A</v>
      </c>
      <c r="AT2551" s="423"/>
      <c r="AV2551" s="423"/>
    </row>
    <row r="2552" spans="1:48" ht="12.75" x14ac:dyDescent="0.2">
      <c r="A2552" s="73"/>
      <c r="B2552" s="42"/>
      <c r="C2552" s="142"/>
      <c r="D2552" s="142"/>
      <c r="E2552" s="107"/>
      <c r="F2552" s="46"/>
      <c r="G2552" s="46"/>
      <c r="H2552" s="46"/>
      <c r="I2552" s="46"/>
      <c r="J2552" s="46"/>
      <c r="K2552" s="46"/>
      <c r="L2552" s="139"/>
      <c r="M2552" s="41"/>
      <c r="N2552" s="45"/>
      <c r="O2552" s="47"/>
      <c r="P2552" s="43"/>
      <c r="Q2552" s="71" t="e">
        <f>VLOOKUP(N2552,'error categories'!$A$2:$D$54,4,FALSE)</f>
        <v>#N/A</v>
      </c>
      <c r="R2552" s="72" t="e">
        <f>VLOOKUP(N2552,'error categories'!$A$2:$D$54,3,FALSE)</f>
        <v>#N/A</v>
      </c>
      <c r="S2552" s="374"/>
      <c r="T2552" s="377"/>
      <c r="U2552" s="378">
        <f t="shared" si="351"/>
        <v>0</v>
      </c>
      <c r="V2552" s="379"/>
      <c r="W2552" s="380"/>
      <c r="X2552" s="380"/>
      <c r="Y2552" s="380"/>
      <c r="Z2552" s="379"/>
      <c r="AA2552" s="381"/>
      <c r="AB2552" s="379"/>
      <c r="AC2552" s="380"/>
      <c r="AD2552" s="382">
        <f t="shared" si="358"/>
        <v>0</v>
      </c>
      <c r="AE2552" s="383">
        <f t="shared" si="359"/>
        <v>0</v>
      </c>
      <c r="AF2552" s="379"/>
      <c r="AG2552" s="381"/>
      <c r="AH2552" s="379"/>
      <c r="AI2552" s="381"/>
      <c r="AJ2552" s="384" t="str">
        <f t="shared" si="352"/>
        <v/>
      </c>
      <c r="AK2552" s="385" t="str">
        <f t="shared" si="353"/>
        <v/>
      </c>
      <c r="AL2552" s="388" t="str">
        <f t="shared" si="354"/>
        <v/>
      </c>
      <c r="AM2552" s="389" t="str">
        <f t="shared" si="355"/>
        <v/>
      </c>
      <c r="AN2552" s="388" t="str">
        <f t="shared" si="356"/>
        <v/>
      </c>
      <c r="AO2552" s="389" t="str">
        <f t="shared" si="357"/>
        <v/>
      </c>
      <c r="AP2552" s="423"/>
      <c r="AQ2552" s="423"/>
      <c r="AR2552" s="431" t="e">
        <f>VLOOKUP($B2552,'acc names'!$C$2:$D$12102,2,FALSE)</f>
        <v>#N/A</v>
      </c>
      <c r="AS2552" s="431" t="e">
        <f>VLOOKUP($AQ2552,software!$A$1:$B$14605,2,FALSE)</f>
        <v>#N/A</v>
      </c>
      <c r="AT2552" s="423"/>
      <c r="AV2552" s="423"/>
    </row>
    <row r="2553" spans="1:48" ht="12.75" x14ac:dyDescent="0.2">
      <c r="A2553" s="73"/>
      <c r="B2553" s="42"/>
      <c r="C2553" s="142"/>
      <c r="D2553" s="142"/>
      <c r="E2553" s="107"/>
      <c r="F2553" s="46"/>
      <c r="G2553" s="46"/>
      <c r="H2553" s="46"/>
      <c r="I2553" s="46"/>
      <c r="J2553" s="46"/>
      <c r="K2553" s="46"/>
      <c r="L2553" s="139"/>
      <c r="M2553" s="41"/>
      <c r="N2553" s="45"/>
      <c r="O2553" s="47"/>
      <c r="P2553" s="43"/>
      <c r="Q2553" s="71" t="e">
        <f>VLOOKUP(N2553,'error categories'!$A$2:$D$54,4,FALSE)</f>
        <v>#N/A</v>
      </c>
      <c r="R2553" s="72" t="e">
        <f>VLOOKUP(N2553,'error categories'!$A$2:$D$54,3,FALSE)</f>
        <v>#N/A</v>
      </c>
      <c r="S2553" s="374"/>
      <c r="T2553" s="377"/>
      <c r="U2553" s="378">
        <f t="shared" si="351"/>
        <v>0</v>
      </c>
      <c r="V2553" s="379"/>
      <c r="W2553" s="380"/>
      <c r="X2553" s="380"/>
      <c r="Y2553" s="380"/>
      <c r="Z2553" s="379"/>
      <c r="AA2553" s="381"/>
      <c r="AB2553" s="379"/>
      <c r="AC2553" s="380"/>
      <c r="AD2553" s="382">
        <f t="shared" si="358"/>
        <v>0</v>
      </c>
      <c r="AE2553" s="383">
        <f t="shared" si="359"/>
        <v>0</v>
      </c>
      <c r="AF2553" s="379"/>
      <c r="AG2553" s="381"/>
      <c r="AH2553" s="379"/>
      <c r="AI2553" s="381"/>
      <c r="AJ2553" s="384" t="str">
        <f t="shared" si="352"/>
        <v/>
      </c>
      <c r="AK2553" s="385" t="str">
        <f t="shared" si="353"/>
        <v/>
      </c>
      <c r="AL2553" s="388" t="str">
        <f t="shared" si="354"/>
        <v/>
      </c>
      <c r="AM2553" s="389" t="str">
        <f t="shared" si="355"/>
        <v/>
      </c>
      <c r="AN2553" s="388" t="str">
        <f t="shared" si="356"/>
        <v/>
      </c>
      <c r="AO2553" s="389" t="str">
        <f t="shared" si="357"/>
        <v/>
      </c>
      <c r="AP2553" s="423"/>
      <c r="AQ2553" s="423"/>
      <c r="AR2553" s="431" t="e">
        <f>VLOOKUP($B2553,'acc names'!$C$2:$D$12102,2,FALSE)</f>
        <v>#N/A</v>
      </c>
      <c r="AS2553" s="431" t="e">
        <f>VLOOKUP($AQ2553,software!$A$1:$B$14605,2,FALSE)</f>
        <v>#N/A</v>
      </c>
      <c r="AT2553" s="423"/>
      <c r="AV2553" s="423"/>
    </row>
    <row r="2554" spans="1:48" ht="12.75" x14ac:dyDescent="0.2">
      <c r="A2554" s="73"/>
      <c r="B2554" s="42"/>
      <c r="C2554" s="142"/>
      <c r="D2554" s="142"/>
      <c r="E2554" s="107"/>
      <c r="F2554" s="46"/>
      <c r="G2554" s="46"/>
      <c r="H2554" s="46"/>
      <c r="I2554" s="46"/>
      <c r="J2554" s="46"/>
      <c r="K2554" s="46"/>
      <c r="L2554" s="139"/>
      <c r="M2554" s="41"/>
      <c r="N2554" s="45"/>
      <c r="O2554" s="47"/>
      <c r="P2554" s="43"/>
      <c r="Q2554" s="71" t="e">
        <f>VLOOKUP(N2554,'error categories'!$A$2:$D$54,4,FALSE)</f>
        <v>#N/A</v>
      </c>
      <c r="R2554" s="72" t="e">
        <f>VLOOKUP(N2554,'error categories'!$A$2:$D$54,3,FALSE)</f>
        <v>#N/A</v>
      </c>
      <c r="S2554" s="374"/>
      <c r="T2554" s="377"/>
      <c r="U2554" s="378">
        <f t="shared" si="351"/>
        <v>0</v>
      </c>
      <c r="V2554" s="379"/>
      <c r="W2554" s="380"/>
      <c r="X2554" s="380"/>
      <c r="Y2554" s="380"/>
      <c r="Z2554" s="379"/>
      <c r="AA2554" s="381"/>
      <c r="AB2554" s="379"/>
      <c r="AC2554" s="380"/>
      <c r="AD2554" s="382">
        <f t="shared" si="358"/>
        <v>0</v>
      </c>
      <c r="AE2554" s="383">
        <f t="shared" si="359"/>
        <v>0</v>
      </c>
      <c r="AF2554" s="379"/>
      <c r="AG2554" s="381"/>
      <c r="AH2554" s="379"/>
      <c r="AI2554" s="381"/>
      <c r="AJ2554" s="384" t="str">
        <f t="shared" si="352"/>
        <v/>
      </c>
      <c r="AK2554" s="385" t="str">
        <f t="shared" si="353"/>
        <v/>
      </c>
      <c r="AL2554" s="388" t="str">
        <f t="shared" si="354"/>
        <v/>
      </c>
      <c r="AM2554" s="389" t="str">
        <f t="shared" si="355"/>
        <v/>
      </c>
      <c r="AN2554" s="388" t="str">
        <f t="shared" si="356"/>
        <v/>
      </c>
      <c r="AO2554" s="389" t="str">
        <f t="shared" si="357"/>
        <v/>
      </c>
      <c r="AP2554" s="423"/>
      <c r="AQ2554" s="423"/>
      <c r="AR2554" s="431" t="e">
        <f>VLOOKUP($B2554,'acc names'!$C$2:$D$12102,2,FALSE)</f>
        <v>#N/A</v>
      </c>
      <c r="AS2554" s="431" t="e">
        <f>VLOOKUP($AQ2554,software!$A$1:$B$14605,2,FALSE)</f>
        <v>#N/A</v>
      </c>
      <c r="AT2554" s="423"/>
      <c r="AV2554" s="423"/>
    </row>
    <row r="2555" spans="1:48" ht="12.75" x14ac:dyDescent="0.2">
      <c r="A2555" s="73"/>
      <c r="B2555" s="42"/>
      <c r="C2555" s="142"/>
      <c r="D2555" s="142"/>
      <c r="E2555" s="107"/>
      <c r="F2555" s="46"/>
      <c r="G2555" s="46"/>
      <c r="H2555" s="46"/>
      <c r="I2555" s="46"/>
      <c r="J2555" s="46"/>
      <c r="K2555" s="46"/>
      <c r="L2555" s="139"/>
      <c r="M2555" s="41"/>
      <c r="N2555" s="45"/>
      <c r="O2555" s="47"/>
      <c r="P2555" s="43"/>
      <c r="Q2555" s="71" t="e">
        <f>VLOOKUP(N2555,'error categories'!$A$2:$D$54,4,FALSE)</f>
        <v>#N/A</v>
      </c>
      <c r="R2555" s="72" t="e">
        <f>VLOOKUP(N2555,'error categories'!$A$2:$D$54,3,FALSE)</f>
        <v>#N/A</v>
      </c>
      <c r="S2555" s="374"/>
      <c r="T2555" s="377"/>
      <c r="U2555" s="378">
        <f t="shared" si="351"/>
        <v>0</v>
      </c>
      <c r="V2555" s="379"/>
      <c r="W2555" s="380"/>
      <c r="X2555" s="380"/>
      <c r="Y2555" s="380"/>
      <c r="Z2555" s="379"/>
      <c r="AA2555" s="381"/>
      <c r="AB2555" s="379"/>
      <c r="AC2555" s="380"/>
      <c r="AD2555" s="382">
        <f t="shared" si="358"/>
        <v>0</v>
      </c>
      <c r="AE2555" s="383">
        <f t="shared" si="359"/>
        <v>0</v>
      </c>
      <c r="AF2555" s="379"/>
      <c r="AG2555" s="381"/>
      <c r="AH2555" s="379"/>
      <c r="AI2555" s="381"/>
      <c r="AJ2555" s="384" t="str">
        <f t="shared" si="352"/>
        <v/>
      </c>
      <c r="AK2555" s="385" t="str">
        <f t="shared" si="353"/>
        <v/>
      </c>
      <c r="AL2555" s="388" t="str">
        <f t="shared" si="354"/>
        <v/>
      </c>
      <c r="AM2555" s="389" t="str">
        <f t="shared" si="355"/>
        <v/>
      </c>
      <c r="AN2555" s="388" t="str">
        <f t="shared" si="356"/>
        <v/>
      </c>
      <c r="AO2555" s="389" t="str">
        <f t="shared" si="357"/>
        <v/>
      </c>
      <c r="AP2555" s="423"/>
      <c r="AQ2555" s="423"/>
      <c r="AR2555" s="431" t="e">
        <f>VLOOKUP($B2555,'acc names'!$C$2:$D$12102,2,FALSE)</f>
        <v>#N/A</v>
      </c>
      <c r="AS2555" s="431" t="e">
        <f>VLOOKUP($AQ2555,software!$A$1:$B$14605,2,FALSE)</f>
        <v>#N/A</v>
      </c>
      <c r="AT2555" s="423"/>
      <c r="AV2555" s="423"/>
    </row>
    <row r="2556" spans="1:48" ht="12.75" x14ac:dyDescent="0.2">
      <c r="A2556" s="73"/>
      <c r="B2556" s="42"/>
      <c r="C2556" s="142"/>
      <c r="D2556" s="142"/>
      <c r="E2556" s="107"/>
      <c r="F2556" s="46"/>
      <c r="G2556" s="46"/>
      <c r="H2556" s="46"/>
      <c r="I2556" s="46"/>
      <c r="J2556" s="46"/>
      <c r="K2556" s="46"/>
      <c r="L2556" s="139"/>
      <c r="M2556" s="41"/>
      <c r="N2556" s="45"/>
      <c r="O2556" s="47"/>
      <c r="P2556" s="43"/>
      <c r="Q2556" s="71" t="e">
        <f>VLOOKUP(N2556,'error categories'!$A$2:$D$54,4,FALSE)</f>
        <v>#N/A</v>
      </c>
      <c r="R2556" s="72" t="e">
        <f>VLOOKUP(N2556,'error categories'!$A$2:$D$54,3,FALSE)</f>
        <v>#N/A</v>
      </c>
      <c r="S2556" s="374"/>
      <c r="T2556" s="377"/>
      <c r="U2556" s="378">
        <f t="shared" si="351"/>
        <v>0</v>
      </c>
      <c r="V2556" s="379"/>
      <c r="W2556" s="380"/>
      <c r="X2556" s="380"/>
      <c r="Y2556" s="380"/>
      <c r="Z2556" s="379"/>
      <c r="AA2556" s="381"/>
      <c r="AB2556" s="379"/>
      <c r="AC2556" s="380"/>
      <c r="AD2556" s="382">
        <f t="shared" si="358"/>
        <v>0</v>
      </c>
      <c r="AE2556" s="383">
        <f t="shared" si="359"/>
        <v>0</v>
      </c>
      <c r="AF2556" s="379"/>
      <c r="AG2556" s="381"/>
      <c r="AH2556" s="379"/>
      <c r="AI2556" s="381"/>
      <c r="AJ2556" s="384" t="str">
        <f t="shared" si="352"/>
        <v/>
      </c>
      <c r="AK2556" s="385" t="str">
        <f t="shared" si="353"/>
        <v/>
      </c>
      <c r="AL2556" s="388" t="str">
        <f t="shared" si="354"/>
        <v/>
      </c>
      <c r="AM2556" s="389" t="str">
        <f t="shared" si="355"/>
        <v/>
      </c>
      <c r="AN2556" s="388" t="str">
        <f t="shared" si="356"/>
        <v/>
      </c>
      <c r="AO2556" s="389" t="str">
        <f t="shared" si="357"/>
        <v/>
      </c>
      <c r="AP2556" s="423"/>
      <c r="AQ2556" s="423"/>
      <c r="AR2556" s="431" t="e">
        <f>VLOOKUP($B2556,'acc names'!$C$2:$D$12102,2,FALSE)</f>
        <v>#N/A</v>
      </c>
      <c r="AS2556" s="431" t="e">
        <f>VLOOKUP($AQ2556,software!$A$1:$B$14605,2,FALSE)</f>
        <v>#N/A</v>
      </c>
      <c r="AT2556" s="423"/>
      <c r="AV2556" s="423"/>
    </row>
    <row r="2557" spans="1:48" ht="12.75" x14ac:dyDescent="0.2">
      <c r="A2557" s="73"/>
      <c r="B2557" s="42"/>
      <c r="C2557" s="142"/>
      <c r="D2557" s="142"/>
      <c r="E2557" s="107"/>
      <c r="F2557" s="46"/>
      <c r="G2557" s="46"/>
      <c r="H2557" s="46"/>
      <c r="I2557" s="46"/>
      <c r="J2557" s="46"/>
      <c r="K2557" s="46"/>
      <c r="L2557" s="139"/>
      <c r="M2557" s="41"/>
      <c r="N2557" s="45"/>
      <c r="O2557" s="47"/>
      <c r="P2557" s="43"/>
      <c r="Q2557" s="71" t="e">
        <f>VLOOKUP(N2557,'error categories'!$A$2:$D$54,4,FALSE)</f>
        <v>#N/A</v>
      </c>
      <c r="R2557" s="72" t="e">
        <f>VLOOKUP(N2557,'error categories'!$A$2:$D$54,3,FALSE)</f>
        <v>#N/A</v>
      </c>
      <c r="S2557" s="374"/>
      <c r="T2557" s="377"/>
      <c r="U2557" s="378">
        <f t="shared" si="351"/>
        <v>0</v>
      </c>
      <c r="V2557" s="379"/>
      <c r="W2557" s="380"/>
      <c r="X2557" s="380"/>
      <c r="Y2557" s="380"/>
      <c r="Z2557" s="379"/>
      <c r="AA2557" s="381"/>
      <c r="AB2557" s="379"/>
      <c r="AC2557" s="380"/>
      <c r="AD2557" s="382">
        <f t="shared" si="358"/>
        <v>0</v>
      </c>
      <c r="AE2557" s="383">
        <f t="shared" si="359"/>
        <v>0</v>
      </c>
      <c r="AF2557" s="379"/>
      <c r="AG2557" s="381"/>
      <c r="AH2557" s="379"/>
      <c r="AI2557" s="381"/>
      <c r="AJ2557" s="384" t="str">
        <f t="shared" si="352"/>
        <v/>
      </c>
      <c r="AK2557" s="385" t="str">
        <f t="shared" si="353"/>
        <v/>
      </c>
      <c r="AL2557" s="388" t="str">
        <f t="shared" si="354"/>
        <v/>
      </c>
      <c r="AM2557" s="389" t="str">
        <f t="shared" si="355"/>
        <v/>
      </c>
      <c r="AN2557" s="388" t="str">
        <f t="shared" si="356"/>
        <v/>
      </c>
      <c r="AO2557" s="389" t="str">
        <f t="shared" si="357"/>
        <v/>
      </c>
      <c r="AP2557" s="423"/>
      <c r="AQ2557" s="423"/>
      <c r="AR2557" s="431" t="e">
        <f>VLOOKUP($B2557,'acc names'!$C$2:$D$12102,2,FALSE)</f>
        <v>#N/A</v>
      </c>
      <c r="AS2557" s="431" t="e">
        <f>VLOOKUP($AQ2557,software!$A$1:$B$14605,2,FALSE)</f>
        <v>#N/A</v>
      </c>
      <c r="AT2557" s="423"/>
      <c r="AV2557" s="423"/>
    </row>
    <row r="2558" spans="1:48" ht="12.75" x14ac:dyDescent="0.2">
      <c r="A2558" s="73"/>
      <c r="B2558" s="42"/>
      <c r="C2558" s="142"/>
      <c r="D2558" s="142"/>
      <c r="E2558" s="107"/>
      <c r="F2558" s="46"/>
      <c r="G2558" s="46"/>
      <c r="H2558" s="46"/>
      <c r="I2558" s="46"/>
      <c r="J2558" s="46"/>
      <c r="K2558" s="46"/>
      <c r="L2558" s="139"/>
      <c r="M2558" s="41"/>
      <c r="N2558" s="45"/>
      <c r="O2558" s="47"/>
      <c r="P2558" s="43"/>
      <c r="Q2558" s="71" t="e">
        <f>VLOOKUP(N2558,'error categories'!$A$2:$D$54,4,FALSE)</f>
        <v>#N/A</v>
      </c>
      <c r="R2558" s="72" t="e">
        <f>VLOOKUP(N2558,'error categories'!$A$2:$D$54,3,FALSE)</f>
        <v>#N/A</v>
      </c>
      <c r="S2558" s="374"/>
      <c r="T2558" s="377"/>
      <c r="U2558" s="378">
        <f t="shared" si="351"/>
        <v>0</v>
      </c>
      <c r="V2558" s="379"/>
      <c r="W2558" s="380"/>
      <c r="X2558" s="380"/>
      <c r="Y2558" s="380"/>
      <c r="Z2558" s="379"/>
      <c r="AA2558" s="381"/>
      <c r="AB2558" s="379"/>
      <c r="AC2558" s="380"/>
      <c r="AD2558" s="382">
        <f t="shared" si="358"/>
        <v>0</v>
      </c>
      <c r="AE2558" s="383">
        <f t="shared" si="359"/>
        <v>0</v>
      </c>
      <c r="AF2558" s="379"/>
      <c r="AG2558" s="381"/>
      <c r="AH2558" s="379"/>
      <c r="AI2558" s="381"/>
      <c r="AJ2558" s="384" t="str">
        <f t="shared" si="352"/>
        <v/>
      </c>
      <c r="AK2558" s="385" t="str">
        <f t="shared" si="353"/>
        <v/>
      </c>
      <c r="AL2558" s="388" t="str">
        <f t="shared" si="354"/>
        <v/>
      </c>
      <c r="AM2558" s="389" t="str">
        <f t="shared" si="355"/>
        <v/>
      </c>
      <c r="AN2558" s="388" t="str">
        <f t="shared" si="356"/>
        <v/>
      </c>
      <c r="AO2558" s="389" t="str">
        <f t="shared" si="357"/>
        <v/>
      </c>
      <c r="AP2558" s="423"/>
      <c r="AQ2558" s="423"/>
      <c r="AR2558" s="431" t="e">
        <f>VLOOKUP($B2558,'acc names'!$C$2:$D$12102,2,FALSE)</f>
        <v>#N/A</v>
      </c>
      <c r="AS2558" s="431" t="e">
        <f>VLOOKUP($AQ2558,software!$A$1:$B$14605,2,FALSE)</f>
        <v>#N/A</v>
      </c>
      <c r="AT2558" s="423"/>
      <c r="AV2558" s="423"/>
    </row>
    <row r="2559" spans="1:48" ht="12.75" x14ac:dyDescent="0.2">
      <c r="A2559" s="73"/>
      <c r="B2559" s="42"/>
      <c r="C2559" s="142"/>
      <c r="D2559" s="142"/>
      <c r="E2559" s="107"/>
      <c r="F2559" s="46"/>
      <c r="G2559" s="46"/>
      <c r="H2559" s="46"/>
      <c r="I2559" s="46"/>
      <c r="J2559" s="46"/>
      <c r="K2559" s="46"/>
      <c r="L2559" s="139"/>
      <c r="M2559" s="41"/>
      <c r="N2559" s="45"/>
      <c r="O2559" s="47"/>
      <c r="P2559" s="43"/>
      <c r="Q2559" s="71" t="e">
        <f>VLOOKUP(N2559,'error categories'!$A$2:$D$54,4,FALSE)</f>
        <v>#N/A</v>
      </c>
      <c r="R2559" s="72" t="e">
        <f>VLOOKUP(N2559,'error categories'!$A$2:$D$54,3,FALSE)</f>
        <v>#N/A</v>
      </c>
      <c r="S2559" s="374"/>
      <c r="T2559" s="377"/>
      <c r="U2559" s="378">
        <f t="shared" si="351"/>
        <v>0</v>
      </c>
      <c r="V2559" s="379"/>
      <c r="W2559" s="380"/>
      <c r="X2559" s="380"/>
      <c r="Y2559" s="380"/>
      <c r="Z2559" s="379"/>
      <c r="AA2559" s="381"/>
      <c r="AB2559" s="379"/>
      <c r="AC2559" s="380"/>
      <c r="AD2559" s="382">
        <f t="shared" si="358"/>
        <v>0</v>
      </c>
      <c r="AE2559" s="383">
        <f t="shared" si="359"/>
        <v>0</v>
      </c>
      <c r="AF2559" s="379"/>
      <c r="AG2559" s="381"/>
      <c r="AH2559" s="379"/>
      <c r="AI2559" s="381"/>
      <c r="AJ2559" s="384" t="str">
        <f t="shared" si="352"/>
        <v/>
      </c>
      <c r="AK2559" s="385" t="str">
        <f t="shared" si="353"/>
        <v/>
      </c>
      <c r="AL2559" s="388" t="str">
        <f t="shared" si="354"/>
        <v/>
      </c>
      <c r="AM2559" s="389" t="str">
        <f t="shared" si="355"/>
        <v/>
      </c>
      <c r="AN2559" s="388" t="str">
        <f t="shared" si="356"/>
        <v/>
      </c>
      <c r="AO2559" s="389" t="str">
        <f t="shared" si="357"/>
        <v/>
      </c>
      <c r="AP2559" s="423"/>
      <c r="AQ2559" s="423"/>
      <c r="AR2559" s="431" t="e">
        <f>VLOOKUP($B2559,'acc names'!$C$2:$D$12102,2,FALSE)</f>
        <v>#N/A</v>
      </c>
      <c r="AS2559" s="431" t="e">
        <f>VLOOKUP($AQ2559,software!$A$1:$B$14605,2,FALSE)</f>
        <v>#N/A</v>
      </c>
      <c r="AT2559" s="423"/>
      <c r="AV2559" s="423"/>
    </row>
    <row r="2560" spans="1:48" ht="12.75" x14ac:dyDescent="0.2">
      <c r="A2560" s="73"/>
      <c r="B2560" s="42"/>
      <c r="C2560" s="142"/>
      <c r="D2560" s="142"/>
      <c r="E2560" s="107"/>
      <c r="F2560" s="46"/>
      <c r="G2560" s="46"/>
      <c r="H2560" s="46"/>
      <c r="I2560" s="46"/>
      <c r="J2560" s="46"/>
      <c r="K2560" s="46"/>
      <c r="L2560" s="139"/>
      <c r="M2560" s="41"/>
      <c r="N2560" s="45"/>
      <c r="O2560" s="47"/>
      <c r="P2560" s="43"/>
      <c r="Q2560" s="71" t="e">
        <f>VLOOKUP(N2560,'error categories'!$A$2:$D$54,4,FALSE)</f>
        <v>#N/A</v>
      </c>
      <c r="R2560" s="72" t="e">
        <f>VLOOKUP(N2560,'error categories'!$A$2:$D$54,3,FALSE)</f>
        <v>#N/A</v>
      </c>
      <c r="S2560" s="374"/>
      <c r="T2560" s="377"/>
      <c r="U2560" s="378">
        <f t="shared" si="351"/>
        <v>0</v>
      </c>
      <c r="V2560" s="379"/>
      <c r="W2560" s="380"/>
      <c r="X2560" s="380"/>
      <c r="Y2560" s="380"/>
      <c r="Z2560" s="379"/>
      <c r="AA2560" s="381"/>
      <c r="AB2560" s="379"/>
      <c r="AC2560" s="380"/>
      <c r="AD2560" s="382">
        <f t="shared" si="358"/>
        <v>0</v>
      </c>
      <c r="AE2560" s="383">
        <f t="shared" si="359"/>
        <v>0</v>
      </c>
      <c r="AF2560" s="379"/>
      <c r="AG2560" s="381"/>
      <c r="AH2560" s="379"/>
      <c r="AI2560" s="381"/>
      <c r="AJ2560" s="384" t="str">
        <f t="shared" si="352"/>
        <v/>
      </c>
      <c r="AK2560" s="385" t="str">
        <f t="shared" si="353"/>
        <v/>
      </c>
      <c r="AL2560" s="388" t="str">
        <f t="shared" si="354"/>
        <v/>
      </c>
      <c r="AM2560" s="389" t="str">
        <f t="shared" si="355"/>
        <v/>
      </c>
      <c r="AN2560" s="388" t="str">
        <f t="shared" si="356"/>
        <v/>
      </c>
      <c r="AO2560" s="389" t="str">
        <f t="shared" si="357"/>
        <v/>
      </c>
      <c r="AP2560" s="423"/>
      <c r="AQ2560" s="423"/>
      <c r="AR2560" s="431" t="e">
        <f>VLOOKUP($B2560,'acc names'!$C$2:$D$12102,2,FALSE)</f>
        <v>#N/A</v>
      </c>
      <c r="AS2560" s="431" t="e">
        <f>VLOOKUP($AQ2560,software!$A$1:$B$14605,2,FALSE)</f>
        <v>#N/A</v>
      </c>
      <c r="AT2560" s="423"/>
      <c r="AV2560" s="423"/>
    </row>
    <row r="2561" spans="1:48" ht="12.75" x14ac:dyDescent="0.2">
      <c r="A2561" s="73"/>
      <c r="B2561" s="42"/>
      <c r="C2561" s="142"/>
      <c r="D2561" s="142"/>
      <c r="E2561" s="107"/>
      <c r="F2561" s="46"/>
      <c r="G2561" s="46"/>
      <c r="H2561" s="46"/>
      <c r="I2561" s="46"/>
      <c r="J2561" s="46"/>
      <c r="K2561" s="46"/>
      <c r="L2561" s="139"/>
      <c r="M2561" s="41"/>
      <c r="N2561" s="45"/>
      <c r="O2561" s="47"/>
      <c r="P2561" s="43"/>
      <c r="Q2561" s="71" t="e">
        <f>VLOOKUP(N2561,'error categories'!$A$2:$D$54,4,FALSE)</f>
        <v>#N/A</v>
      </c>
      <c r="R2561" s="72" t="e">
        <f>VLOOKUP(N2561,'error categories'!$A$2:$D$54,3,FALSE)</f>
        <v>#N/A</v>
      </c>
      <c r="S2561" s="374"/>
      <c r="T2561" s="377"/>
      <c r="U2561" s="378">
        <f t="shared" si="351"/>
        <v>0</v>
      </c>
      <c r="V2561" s="379"/>
      <c r="W2561" s="380"/>
      <c r="X2561" s="380"/>
      <c r="Y2561" s="380"/>
      <c r="Z2561" s="379"/>
      <c r="AA2561" s="381"/>
      <c r="AB2561" s="379"/>
      <c r="AC2561" s="380"/>
      <c r="AD2561" s="382">
        <f t="shared" si="358"/>
        <v>0</v>
      </c>
      <c r="AE2561" s="383">
        <f t="shared" si="359"/>
        <v>0</v>
      </c>
      <c r="AF2561" s="379"/>
      <c r="AG2561" s="381"/>
      <c r="AH2561" s="379"/>
      <c r="AI2561" s="381"/>
      <c r="AJ2561" s="384" t="str">
        <f t="shared" si="352"/>
        <v/>
      </c>
      <c r="AK2561" s="385" t="str">
        <f t="shared" si="353"/>
        <v/>
      </c>
      <c r="AL2561" s="388" t="str">
        <f t="shared" si="354"/>
        <v/>
      </c>
      <c r="AM2561" s="389" t="str">
        <f t="shared" si="355"/>
        <v/>
      </c>
      <c r="AN2561" s="388" t="str">
        <f t="shared" si="356"/>
        <v/>
      </c>
      <c r="AO2561" s="389" t="str">
        <f t="shared" si="357"/>
        <v/>
      </c>
      <c r="AP2561" s="423"/>
      <c r="AQ2561" s="423"/>
      <c r="AR2561" s="431" t="e">
        <f>VLOOKUP($B2561,'acc names'!$C$2:$D$12102,2,FALSE)</f>
        <v>#N/A</v>
      </c>
      <c r="AS2561" s="431" t="e">
        <f>VLOOKUP($AQ2561,software!$A$1:$B$14605,2,FALSE)</f>
        <v>#N/A</v>
      </c>
      <c r="AT2561" s="423"/>
      <c r="AV2561" s="423"/>
    </row>
    <row r="2562" spans="1:48" ht="12.75" x14ac:dyDescent="0.2">
      <c r="A2562" s="73"/>
      <c r="B2562" s="42"/>
      <c r="C2562" s="142"/>
      <c r="D2562" s="142"/>
      <c r="E2562" s="107"/>
      <c r="F2562" s="46"/>
      <c r="G2562" s="46"/>
      <c r="H2562" s="46"/>
      <c r="I2562" s="46"/>
      <c r="J2562" s="46"/>
      <c r="K2562" s="46"/>
      <c r="L2562" s="139"/>
      <c r="M2562" s="41"/>
      <c r="N2562" s="45"/>
      <c r="O2562" s="47"/>
      <c r="P2562" s="43"/>
      <c r="Q2562" s="71" t="e">
        <f>VLOOKUP(N2562,'error categories'!$A$2:$D$54,4,FALSE)</f>
        <v>#N/A</v>
      </c>
      <c r="R2562" s="72" t="e">
        <f>VLOOKUP(N2562,'error categories'!$A$2:$D$54,3,FALSE)</f>
        <v>#N/A</v>
      </c>
      <c r="S2562" s="374"/>
      <c r="T2562" s="377"/>
      <c r="U2562" s="378">
        <f t="shared" si="351"/>
        <v>0</v>
      </c>
      <c r="V2562" s="379"/>
      <c r="W2562" s="380"/>
      <c r="X2562" s="380"/>
      <c r="Y2562" s="380"/>
      <c r="Z2562" s="379"/>
      <c r="AA2562" s="381"/>
      <c r="AB2562" s="379"/>
      <c r="AC2562" s="380"/>
      <c r="AD2562" s="382">
        <f t="shared" si="358"/>
        <v>0</v>
      </c>
      <c r="AE2562" s="383">
        <f t="shared" si="359"/>
        <v>0</v>
      </c>
      <c r="AF2562" s="379"/>
      <c r="AG2562" s="381"/>
      <c r="AH2562" s="379"/>
      <c r="AI2562" s="381"/>
      <c r="AJ2562" s="384" t="str">
        <f t="shared" si="352"/>
        <v/>
      </c>
      <c r="AK2562" s="385" t="str">
        <f t="shared" si="353"/>
        <v/>
      </c>
      <c r="AL2562" s="388" t="str">
        <f t="shared" si="354"/>
        <v/>
      </c>
      <c r="AM2562" s="389" t="str">
        <f t="shared" si="355"/>
        <v/>
      </c>
      <c r="AN2562" s="388" t="str">
        <f t="shared" si="356"/>
        <v/>
      </c>
      <c r="AO2562" s="389" t="str">
        <f t="shared" si="357"/>
        <v/>
      </c>
      <c r="AP2562" s="423"/>
      <c r="AQ2562" s="423"/>
      <c r="AR2562" s="431" t="e">
        <f>VLOOKUP($B2562,'acc names'!$C$2:$D$12102,2,FALSE)</f>
        <v>#N/A</v>
      </c>
      <c r="AS2562" s="431" t="e">
        <f>VLOOKUP($AQ2562,software!$A$1:$B$14605,2,FALSE)</f>
        <v>#N/A</v>
      </c>
      <c r="AT2562" s="423"/>
      <c r="AV2562" s="423"/>
    </row>
    <row r="2563" spans="1:48" ht="12.75" x14ac:dyDescent="0.2">
      <c r="A2563" s="73"/>
      <c r="B2563" s="42"/>
      <c r="C2563" s="142"/>
      <c r="D2563" s="142"/>
      <c r="E2563" s="107"/>
      <c r="F2563" s="46"/>
      <c r="G2563" s="46"/>
      <c r="H2563" s="46"/>
      <c r="I2563" s="46"/>
      <c r="J2563" s="46"/>
      <c r="K2563" s="46"/>
      <c r="L2563" s="139"/>
      <c r="M2563" s="41"/>
      <c r="N2563" s="45"/>
      <c r="O2563" s="47"/>
      <c r="P2563" s="43"/>
      <c r="Q2563" s="71" t="e">
        <f>VLOOKUP(N2563,'error categories'!$A$2:$D$54,4,FALSE)</f>
        <v>#N/A</v>
      </c>
      <c r="R2563" s="72" t="e">
        <f>VLOOKUP(N2563,'error categories'!$A$2:$D$54,3,FALSE)</f>
        <v>#N/A</v>
      </c>
      <c r="S2563" s="374"/>
      <c r="T2563" s="377"/>
      <c r="U2563" s="378">
        <f t="shared" si="351"/>
        <v>0</v>
      </c>
      <c r="V2563" s="379"/>
      <c r="W2563" s="380"/>
      <c r="X2563" s="380"/>
      <c r="Y2563" s="380"/>
      <c r="Z2563" s="379"/>
      <c r="AA2563" s="381"/>
      <c r="AB2563" s="379"/>
      <c r="AC2563" s="380"/>
      <c r="AD2563" s="382">
        <f t="shared" si="358"/>
        <v>0</v>
      </c>
      <c r="AE2563" s="383">
        <f t="shared" si="359"/>
        <v>0</v>
      </c>
      <c r="AF2563" s="379"/>
      <c r="AG2563" s="381"/>
      <c r="AH2563" s="379"/>
      <c r="AI2563" s="381"/>
      <c r="AJ2563" s="384" t="str">
        <f t="shared" si="352"/>
        <v/>
      </c>
      <c r="AK2563" s="385" t="str">
        <f t="shared" si="353"/>
        <v/>
      </c>
      <c r="AL2563" s="388" t="str">
        <f t="shared" si="354"/>
        <v/>
      </c>
      <c r="AM2563" s="389" t="str">
        <f t="shared" si="355"/>
        <v/>
      </c>
      <c r="AN2563" s="388" t="str">
        <f t="shared" si="356"/>
        <v/>
      </c>
      <c r="AO2563" s="389" t="str">
        <f t="shared" si="357"/>
        <v/>
      </c>
      <c r="AP2563" s="423"/>
      <c r="AQ2563" s="423"/>
      <c r="AR2563" s="431" t="e">
        <f>VLOOKUP($B2563,'acc names'!$C$2:$D$12102,2,FALSE)</f>
        <v>#N/A</v>
      </c>
      <c r="AS2563" s="431" t="e">
        <f>VLOOKUP($AQ2563,software!$A$1:$B$14605,2,FALSE)</f>
        <v>#N/A</v>
      </c>
      <c r="AT2563" s="423"/>
      <c r="AV2563" s="423"/>
    </row>
    <row r="2564" spans="1:48" ht="12.75" x14ac:dyDescent="0.2">
      <c r="A2564" s="73"/>
      <c r="B2564" s="42"/>
      <c r="C2564" s="142"/>
      <c r="D2564" s="142"/>
      <c r="E2564" s="107"/>
      <c r="F2564" s="46"/>
      <c r="G2564" s="46"/>
      <c r="H2564" s="46"/>
      <c r="I2564" s="46"/>
      <c r="J2564" s="46"/>
      <c r="K2564" s="46"/>
      <c r="L2564" s="139"/>
      <c r="M2564" s="41"/>
      <c r="N2564" s="45"/>
      <c r="O2564" s="47"/>
      <c r="P2564" s="43"/>
      <c r="Q2564" s="71" t="e">
        <f>VLOOKUP(N2564,'error categories'!$A$2:$D$54,4,FALSE)</f>
        <v>#N/A</v>
      </c>
      <c r="R2564" s="72" t="e">
        <f>VLOOKUP(N2564,'error categories'!$A$2:$D$54,3,FALSE)</f>
        <v>#N/A</v>
      </c>
      <c r="S2564" s="374"/>
      <c r="T2564" s="377"/>
      <c r="U2564" s="378">
        <f t="shared" ref="U2564:U2627" si="360">S2564-T2564</f>
        <v>0</v>
      </c>
      <c r="V2564" s="379"/>
      <c r="W2564" s="380"/>
      <c r="X2564" s="380"/>
      <c r="Y2564" s="380"/>
      <c r="Z2564" s="379"/>
      <c r="AA2564" s="381"/>
      <c r="AB2564" s="379"/>
      <c r="AC2564" s="380"/>
      <c r="AD2564" s="382">
        <f t="shared" si="358"/>
        <v>0</v>
      </c>
      <c r="AE2564" s="383">
        <f t="shared" si="359"/>
        <v>0</v>
      </c>
      <c r="AF2564" s="379"/>
      <c r="AG2564" s="381"/>
      <c r="AH2564" s="379"/>
      <c r="AI2564" s="381"/>
      <c r="AJ2564" s="384" t="str">
        <f t="shared" ref="AJ2564:AJ2627" si="361">IF(E2564="","",IF(AND(U2564=1,(Y2564+AA2564+AD2564+AE2564+AG2564+AI2564)=0),"VU",Y2564+AA2564+AD2564+AE2564+AG2564+AI2564))</f>
        <v/>
      </c>
      <c r="AK2564" s="385" t="str">
        <f t="shared" si="353"/>
        <v/>
      </c>
      <c r="AL2564" s="388" t="str">
        <f t="shared" si="354"/>
        <v/>
      </c>
      <c r="AM2564" s="389" t="str">
        <f t="shared" si="355"/>
        <v/>
      </c>
      <c r="AN2564" s="388" t="str">
        <f t="shared" si="356"/>
        <v/>
      </c>
      <c r="AO2564" s="389" t="str">
        <f t="shared" si="357"/>
        <v/>
      </c>
      <c r="AP2564" s="423"/>
      <c r="AQ2564" s="423"/>
      <c r="AR2564" s="431" t="e">
        <f>VLOOKUP($B2564,'acc names'!$C$2:$D$12102,2,FALSE)</f>
        <v>#N/A</v>
      </c>
      <c r="AS2564" s="431" t="e">
        <f>VLOOKUP($AQ2564,software!$A$1:$B$14605,2,FALSE)</f>
        <v>#N/A</v>
      </c>
      <c r="AT2564" s="423"/>
      <c r="AV2564" s="423"/>
    </row>
    <row r="2565" spans="1:48" ht="12.75" x14ac:dyDescent="0.2">
      <c r="A2565" s="73"/>
      <c r="B2565" s="42"/>
      <c r="C2565" s="142"/>
      <c r="D2565" s="142"/>
      <c r="E2565" s="107"/>
      <c r="F2565" s="46"/>
      <c r="G2565" s="46"/>
      <c r="H2565" s="46"/>
      <c r="I2565" s="46"/>
      <c r="J2565" s="46"/>
      <c r="K2565" s="46"/>
      <c r="L2565" s="139"/>
      <c r="M2565" s="41"/>
      <c r="N2565" s="45"/>
      <c r="O2565" s="47"/>
      <c r="P2565" s="43"/>
      <c r="Q2565" s="71" t="e">
        <f>VLOOKUP(N2565,'error categories'!$A$2:$D$54,4,FALSE)</f>
        <v>#N/A</v>
      </c>
      <c r="R2565" s="72" t="e">
        <f>VLOOKUP(N2565,'error categories'!$A$2:$D$54,3,FALSE)</f>
        <v>#N/A</v>
      </c>
      <c r="S2565" s="374"/>
      <c r="T2565" s="377"/>
      <c r="U2565" s="378">
        <f t="shared" si="360"/>
        <v>0</v>
      </c>
      <c r="V2565" s="379"/>
      <c r="W2565" s="380"/>
      <c r="X2565" s="380"/>
      <c r="Y2565" s="380"/>
      <c r="Z2565" s="379"/>
      <c r="AA2565" s="381"/>
      <c r="AB2565" s="379"/>
      <c r="AC2565" s="380"/>
      <c r="AD2565" s="382">
        <f t="shared" si="358"/>
        <v>0</v>
      </c>
      <c r="AE2565" s="383">
        <f t="shared" si="359"/>
        <v>0</v>
      </c>
      <c r="AF2565" s="379"/>
      <c r="AG2565" s="381"/>
      <c r="AH2565" s="379"/>
      <c r="AI2565" s="381"/>
      <c r="AJ2565" s="384" t="str">
        <f t="shared" si="361"/>
        <v/>
      </c>
      <c r="AK2565" s="385" t="str">
        <f t="shared" ref="AK2565:AK2628" si="362">IF(OR(AJ2565="",AJ2565="VU"),"",ABS(AJ2565))</f>
        <v/>
      </c>
      <c r="AL2565" s="388" t="str">
        <f t="shared" ref="AL2565:AL2628" si="363">IF(OR(AJ2565="VU",AJ2565="",AJ2565=0,AJ2565&lt;0),"",AJ2565)</f>
        <v/>
      </c>
      <c r="AM2565" s="389" t="str">
        <f t="shared" ref="AM2565:AM2628" si="364">IF(OR(AJ2565="VU",AJ2565="",AJ2565=0,AJ2565&gt;0),"",AJ2565)</f>
        <v/>
      </c>
      <c r="AN2565" s="388" t="str">
        <f t="shared" ref="AN2565:AN2628" si="365">IF(AL2565="","",1)</f>
        <v/>
      </c>
      <c r="AO2565" s="389" t="str">
        <f t="shared" ref="AO2565:AO2628" si="366">IF(AM2565="","",1)</f>
        <v/>
      </c>
      <c r="AP2565" s="423"/>
      <c r="AQ2565" s="423"/>
      <c r="AR2565" s="431" t="e">
        <f>VLOOKUP($B2565,'acc names'!$C$2:$D$12102,2,FALSE)</f>
        <v>#N/A</v>
      </c>
      <c r="AS2565" s="431" t="e">
        <f>VLOOKUP($AQ2565,software!$A$1:$B$14605,2,FALSE)</f>
        <v>#N/A</v>
      </c>
      <c r="AT2565" s="423"/>
      <c r="AV2565" s="423"/>
    </row>
    <row r="2566" spans="1:48" ht="12.75" x14ac:dyDescent="0.2">
      <c r="A2566" s="73"/>
      <c r="B2566" s="42"/>
      <c r="C2566" s="142"/>
      <c r="D2566" s="142"/>
      <c r="E2566" s="107"/>
      <c r="F2566" s="46"/>
      <c r="G2566" s="46"/>
      <c r="H2566" s="46"/>
      <c r="I2566" s="46"/>
      <c r="J2566" s="46"/>
      <c r="K2566" s="46"/>
      <c r="L2566" s="139"/>
      <c r="M2566" s="41"/>
      <c r="N2566" s="45"/>
      <c r="O2566" s="47"/>
      <c r="P2566" s="43"/>
      <c r="Q2566" s="71" t="e">
        <f>VLOOKUP(N2566,'error categories'!$A$2:$D$54,4,FALSE)</f>
        <v>#N/A</v>
      </c>
      <c r="R2566" s="72" t="e">
        <f>VLOOKUP(N2566,'error categories'!$A$2:$D$54,3,FALSE)</f>
        <v>#N/A</v>
      </c>
      <c r="S2566" s="374"/>
      <c r="T2566" s="377"/>
      <c r="U2566" s="378">
        <f t="shared" si="360"/>
        <v>0</v>
      </c>
      <c r="V2566" s="379"/>
      <c r="W2566" s="380"/>
      <c r="X2566" s="380"/>
      <c r="Y2566" s="380"/>
      <c r="Z2566" s="379"/>
      <c r="AA2566" s="381"/>
      <c r="AB2566" s="379"/>
      <c r="AC2566" s="380"/>
      <c r="AD2566" s="382">
        <f t="shared" ref="AD2566:AD2629" si="367">AB2566*-900</f>
        <v>0</v>
      </c>
      <c r="AE2566" s="383">
        <f t="shared" ref="AE2566:AE2629" si="368">AC2566*-880</f>
        <v>0</v>
      </c>
      <c r="AF2566" s="379"/>
      <c r="AG2566" s="381"/>
      <c r="AH2566" s="379"/>
      <c r="AI2566" s="381"/>
      <c r="AJ2566" s="384" t="str">
        <f t="shared" si="361"/>
        <v/>
      </c>
      <c r="AK2566" s="385" t="str">
        <f t="shared" si="362"/>
        <v/>
      </c>
      <c r="AL2566" s="388" t="str">
        <f t="shared" si="363"/>
        <v/>
      </c>
      <c r="AM2566" s="389" t="str">
        <f t="shared" si="364"/>
        <v/>
      </c>
      <c r="AN2566" s="388" t="str">
        <f t="shared" si="365"/>
        <v/>
      </c>
      <c r="AO2566" s="389" t="str">
        <f t="shared" si="366"/>
        <v/>
      </c>
      <c r="AP2566" s="423"/>
      <c r="AQ2566" s="423"/>
      <c r="AR2566" s="431" t="e">
        <f>VLOOKUP($B2566,'acc names'!$C$2:$D$12102,2,FALSE)</f>
        <v>#N/A</v>
      </c>
      <c r="AS2566" s="431" t="e">
        <f>VLOOKUP($AQ2566,software!$A$1:$B$14605,2,FALSE)</f>
        <v>#N/A</v>
      </c>
      <c r="AT2566" s="423"/>
      <c r="AV2566" s="423"/>
    </row>
    <row r="2567" spans="1:48" ht="12.75" x14ac:dyDescent="0.2">
      <c r="A2567" s="73"/>
      <c r="B2567" s="42"/>
      <c r="C2567" s="142"/>
      <c r="D2567" s="142"/>
      <c r="E2567" s="107"/>
      <c r="F2567" s="46"/>
      <c r="G2567" s="46"/>
      <c r="H2567" s="46"/>
      <c r="I2567" s="46"/>
      <c r="J2567" s="46"/>
      <c r="K2567" s="46"/>
      <c r="L2567" s="139"/>
      <c r="M2567" s="41"/>
      <c r="N2567" s="45"/>
      <c r="O2567" s="47"/>
      <c r="P2567" s="43"/>
      <c r="Q2567" s="71" t="e">
        <f>VLOOKUP(N2567,'error categories'!$A$2:$D$54,4,FALSE)</f>
        <v>#N/A</v>
      </c>
      <c r="R2567" s="72" t="e">
        <f>VLOOKUP(N2567,'error categories'!$A$2:$D$54,3,FALSE)</f>
        <v>#N/A</v>
      </c>
      <c r="S2567" s="374"/>
      <c r="T2567" s="377"/>
      <c r="U2567" s="378">
        <f t="shared" si="360"/>
        <v>0</v>
      </c>
      <c r="V2567" s="379"/>
      <c r="W2567" s="380"/>
      <c r="X2567" s="380"/>
      <c r="Y2567" s="380"/>
      <c r="Z2567" s="379"/>
      <c r="AA2567" s="381"/>
      <c r="AB2567" s="379"/>
      <c r="AC2567" s="380"/>
      <c r="AD2567" s="382">
        <f t="shared" si="367"/>
        <v>0</v>
      </c>
      <c r="AE2567" s="383">
        <f t="shared" si="368"/>
        <v>0</v>
      </c>
      <c r="AF2567" s="379"/>
      <c r="AG2567" s="381"/>
      <c r="AH2567" s="379"/>
      <c r="AI2567" s="381"/>
      <c r="AJ2567" s="384" t="str">
        <f t="shared" si="361"/>
        <v/>
      </c>
      <c r="AK2567" s="385" t="str">
        <f t="shared" si="362"/>
        <v/>
      </c>
      <c r="AL2567" s="388" t="str">
        <f t="shared" si="363"/>
        <v/>
      </c>
      <c r="AM2567" s="389" t="str">
        <f t="shared" si="364"/>
        <v/>
      </c>
      <c r="AN2567" s="388" t="str">
        <f t="shared" si="365"/>
        <v/>
      </c>
      <c r="AO2567" s="389" t="str">
        <f t="shared" si="366"/>
        <v/>
      </c>
      <c r="AP2567" s="423"/>
      <c r="AQ2567" s="423"/>
      <c r="AR2567" s="431" t="e">
        <f>VLOOKUP($B2567,'acc names'!$C$2:$D$12102,2,FALSE)</f>
        <v>#N/A</v>
      </c>
      <c r="AS2567" s="431" t="e">
        <f>VLOOKUP($AQ2567,software!$A$1:$B$14605,2,FALSE)</f>
        <v>#N/A</v>
      </c>
      <c r="AT2567" s="423"/>
      <c r="AV2567" s="423"/>
    </row>
    <row r="2568" spans="1:48" ht="12.75" x14ac:dyDescent="0.2">
      <c r="A2568" s="73"/>
      <c r="B2568" s="42"/>
      <c r="C2568" s="142"/>
      <c r="D2568" s="142"/>
      <c r="E2568" s="107"/>
      <c r="F2568" s="46"/>
      <c r="G2568" s="46"/>
      <c r="H2568" s="46"/>
      <c r="I2568" s="46"/>
      <c r="J2568" s="46"/>
      <c r="K2568" s="46"/>
      <c r="L2568" s="139"/>
      <c r="M2568" s="41"/>
      <c r="N2568" s="45"/>
      <c r="O2568" s="47"/>
      <c r="P2568" s="43"/>
      <c r="Q2568" s="71" t="e">
        <f>VLOOKUP(N2568,'error categories'!$A$2:$D$54,4,FALSE)</f>
        <v>#N/A</v>
      </c>
      <c r="R2568" s="72" t="e">
        <f>VLOOKUP(N2568,'error categories'!$A$2:$D$54,3,FALSE)</f>
        <v>#N/A</v>
      </c>
      <c r="S2568" s="374"/>
      <c r="T2568" s="377"/>
      <c r="U2568" s="378">
        <f t="shared" si="360"/>
        <v>0</v>
      </c>
      <c r="V2568" s="379"/>
      <c r="W2568" s="380"/>
      <c r="X2568" s="380"/>
      <c r="Y2568" s="380"/>
      <c r="Z2568" s="379"/>
      <c r="AA2568" s="381"/>
      <c r="AB2568" s="379"/>
      <c r="AC2568" s="380"/>
      <c r="AD2568" s="382">
        <f t="shared" si="367"/>
        <v>0</v>
      </c>
      <c r="AE2568" s="383">
        <f t="shared" si="368"/>
        <v>0</v>
      </c>
      <c r="AF2568" s="379"/>
      <c r="AG2568" s="381"/>
      <c r="AH2568" s="379"/>
      <c r="AI2568" s="381"/>
      <c r="AJ2568" s="384" t="str">
        <f t="shared" si="361"/>
        <v/>
      </c>
      <c r="AK2568" s="385" t="str">
        <f t="shared" si="362"/>
        <v/>
      </c>
      <c r="AL2568" s="388" t="str">
        <f t="shared" si="363"/>
        <v/>
      </c>
      <c r="AM2568" s="389" t="str">
        <f t="shared" si="364"/>
        <v/>
      </c>
      <c r="AN2568" s="388" t="str">
        <f t="shared" si="365"/>
        <v/>
      </c>
      <c r="AO2568" s="389" t="str">
        <f t="shared" si="366"/>
        <v/>
      </c>
      <c r="AP2568" s="423"/>
      <c r="AQ2568" s="423"/>
      <c r="AR2568" s="431" t="e">
        <f>VLOOKUP($B2568,'acc names'!$C$2:$D$12102,2,FALSE)</f>
        <v>#N/A</v>
      </c>
      <c r="AS2568" s="431" t="e">
        <f>VLOOKUP($AQ2568,software!$A$1:$B$14605,2,FALSE)</f>
        <v>#N/A</v>
      </c>
      <c r="AT2568" s="423"/>
      <c r="AV2568" s="423"/>
    </row>
    <row r="2569" spans="1:48" ht="12.75" x14ac:dyDescent="0.2">
      <c r="A2569" s="73"/>
      <c r="B2569" s="42"/>
      <c r="C2569" s="142"/>
      <c r="D2569" s="142"/>
      <c r="E2569" s="107"/>
      <c r="F2569" s="46"/>
      <c r="G2569" s="46"/>
      <c r="H2569" s="46"/>
      <c r="I2569" s="46"/>
      <c r="J2569" s="46"/>
      <c r="K2569" s="46"/>
      <c r="L2569" s="139"/>
      <c r="M2569" s="41"/>
      <c r="N2569" s="45"/>
      <c r="O2569" s="47"/>
      <c r="P2569" s="43"/>
      <c r="Q2569" s="71" t="e">
        <f>VLOOKUP(N2569,'error categories'!$A$2:$D$54,4,FALSE)</f>
        <v>#N/A</v>
      </c>
      <c r="R2569" s="72" t="e">
        <f>VLOOKUP(N2569,'error categories'!$A$2:$D$54,3,FALSE)</f>
        <v>#N/A</v>
      </c>
      <c r="S2569" s="374"/>
      <c r="T2569" s="377"/>
      <c r="U2569" s="378">
        <f t="shared" si="360"/>
        <v>0</v>
      </c>
      <c r="V2569" s="379"/>
      <c r="W2569" s="380"/>
      <c r="X2569" s="380"/>
      <c r="Y2569" s="380"/>
      <c r="Z2569" s="379"/>
      <c r="AA2569" s="381"/>
      <c r="AB2569" s="379"/>
      <c r="AC2569" s="380"/>
      <c r="AD2569" s="382">
        <f t="shared" si="367"/>
        <v>0</v>
      </c>
      <c r="AE2569" s="383">
        <f t="shared" si="368"/>
        <v>0</v>
      </c>
      <c r="AF2569" s="379"/>
      <c r="AG2569" s="381"/>
      <c r="AH2569" s="379"/>
      <c r="AI2569" s="381"/>
      <c r="AJ2569" s="384" t="str">
        <f t="shared" si="361"/>
        <v/>
      </c>
      <c r="AK2569" s="385" t="str">
        <f t="shared" si="362"/>
        <v/>
      </c>
      <c r="AL2569" s="388" t="str">
        <f t="shared" si="363"/>
        <v/>
      </c>
      <c r="AM2569" s="389" t="str">
        <f t="shared" si="364"/>
        <v/>
      </c>
      <c r="AN2569" s="388" t="str">
        <f t="shared" si="365"/>
        <v/>
      </c>
      <c r="AO2569" s="389" t="str">
        <f t="shared" si="366"/>
        <v/>
      </c>
      <c r="AP2569" s="423"/>
      <c r="AQ2569" s="423"/>
      <c r="AR2569" s="431" t="e">
        <f>VLOOKUP($B2569,'acc names'!$C$2:$D$12102,2,FALSE)</f>
        <v>#N/A</v>
      </c>
      <c r="AS2569" s="431" t="e">
        <f>VLOOKUP($AQ2569,software!$A$1:$B$14605,2,FALSE)</f>
        <v>#N/A</v>
      </c>
      <c r="AT2569" s="423"/>
      <c r="AV2569" s="423"/>
    </row>
    <row r="2570" spans="1:48" ht="12.75" x14ac:dyDescent="0.2">
      <c r="A2570" s="73"/>
      <c r="B2570" s="42"/>
      <c r="C2570" s="142"/>
      <c r="D2570" s="142"/>
      <c r="E2570" s="107"/>
      <c r="F2570" s="46"/>
      <c r="G2570" s="46"/>
      <c r="H2570" s="46"/>
      <c r="I2570" s="46"/>
      <c r="J2570" s="46"/>
      <c r="K2570" s="46"/>
      <c r="L2570" s="139"/>
      <c r="M2570" s="41"/>
      <c r="N2570" s="45"/>
      <c r="O2570" s="47"/>
      <c r="P2570" s="43"/>
      <c r="Q2570" s="71" t="e">
        <f>VLOOKUP(N2570,'error categories'!$A$2:$D$54,4,FALSE)</f>
        <v>#N/A</v>
      </c>
      <c r="R2570" s="72" t="e">
        <f>VLOOKUP(N2570,'error categories'!$A$2:$D$54,3,FALSE)</f>
        <v>#N/A</v>
      </c>
      <c r="S2570" s="374"/>
      <c r="T2570" s="377"/>
      <c r="U2570" s="378">
        <f t="shared" si="360"/>
        <v>0</v>
      </c>
      <c r="V2570" s="379"/>
      <c r="W2570" s="380"/>
      <c r="X2570" s="380"/>
      <c r="Y2570" s="380"/>
      <c r="Z2570" s="379"/>
      <c r="AA2570" s="381"/>
      <c r="AB2570" s="379"/>
      <c r="AC2570" s="380"/>
      <c r="AD2570" s="382">
        <f t="shared" si="367"/>
        <v>0</v>
      </c>
      <c r="AE2570" s="383">
        <f t="shared" si="368"/>
        <v>0</v>
      </c>
      <c r="AF2570" s="379"/>
      <c r="AG2570" s="381"/>
      <c r="AH2570" s="379"/>
      <c r="AI2570" s="381"/>
      <c r="AJ2570" s="384" t="str">
        <f t="shared" si="361"/>
        <v/>
      </c>
      <c r="AK2570" s="385" t="str">
        <f t="shared" si="362"/>
        <v/>
      </c>
      <c r="AL2570" s="388" t="str">
        <f t="shared" si="363"/>
        <v/>
      </c>
      <c r="AM2570" s="389" t="str">
        <f t="shared" si="364"/>
        <v/>
      </c>
      <c r="AN2570" s="388" t="str">
        <f t="shared" si="365"/>
        <v/>
      </c>
      <c r="AO2570" s="389" t="str">
        <f t="shared" si="366"/>
        <v/>
      </c>
      <c r="AP2570" s="423"/>
      <c r="AQ2570" s="423"/>
      <c r="AR2570" s="431" t="e">
        <f>VLOOKUP($B2570,'acc names'!$C$2:$D$12102,2,FALSE)</f>
        <v>#N/A</v>
      </c>
      <c r="AS2570" s="431" t="e">
        <f>VLOOKUP($AQ2570,software!$A$1:$B$14605,2,FALSE)</f>
        <v>#N/A</v>
      </c>
      <c r="AT2570" s="423"/>
      <c r="AV2570" s="423"/>
    </row>
    <row r="2571" spans="1:48" ht="12.75" x14ac:dyDescent="0.2">
      <c r="A2571" s="73"/>
      <c r="B2571" s="42"/>
      <c r="C2571" s="142"/>
      <c r="D2571" s="142"/>
      <c r="E2571" s="107"/>
      <c r="F2571" s="46"/>
      <c r="G2571" s="46"/>
      <c r="H2571" s="46"/>
      <c r="I2571" s="46"/>
      <c r="J2571" s="46"/>
      <c r="K2571" s="46"/>
      <c r="L2571" s="139"/>
      <c r="M2571" s="41"/>
      <c r="N2571" s="45"/>
      <c r="O2571" s="47"/>
      <c r="P2571" s="43"/>
      <c r="Q2571" s="71" t="e">
        <f>VLOOKUP(N2571,'error categories'!$A$2:$D$54,4,FALSE)</f>
        <v>#N/A</v>
      </c>
      <c r="R2571" s="72" t="e">
        <f>VLOOKUP(N2571,'error categories'!$A$2:$D$54,3,FALSE)</f>
        <v>#N/A</v>
      </c>
      <c r="S2571" s="374"/>
      <c r="T2571" s="377"/>
      <c r="U2571" s="378">
        <f t="shared" si="360"/>
        <v>0</v>
      </c>
      <c r="V2571" s="379"/>
      <c r="W2571" s="380"/>
      <c r="X2571" s="380"/>
      <c r="Y2571" s="380"/>
      <c r="Z2571" s="379"/>
      <c r="AA2571" s="381"/>
      <c r="AB2571" s="379"/>
      <c r="AC2571" s="380"/>
      <c r="AD2571" s="382">
        <f t="shared" si="367"/>
        <v>0</v>
      </c>
      <c r="AE2571" s="383">
        <f t="shared" si="368"/>
        <v>0</v>
      </c>
      <c r="AF2571" s="379"/>
      <c r="AG2571" s="381"/>
      <c r="AH2571" s="379"/>
      <c r="AI2571" s="381"/>
      <c r="AJ2571" s="384" t="str">
        <f t="shared" si="361"/>
        <v/>
      </c>
      <c r="AK2571" s="385" t="str">
        <f t="shared" si="362"/>
        <v/>
      </c>
      <c r="AL2571" s="388" t="str">
        <f t="shared" si="363"/>
        <v/>
      </c>
      <c r="AM2571" s="389" t="str">
        <f t="shared" si="364"/>
        <v/>
      </c>
      <c r="AN2571" s="388" t="str">
        <f t="shared" si="365"/>
        <v/>
      </c>
      <c r="AO2571" s="389" t="str">
        <f t="shared" si="366"/>
        <v/>
      </c>
      <c r="AP2571" s="423"/>
      <c r="AQ2571" s="423"/>
      <c r="AR2571" s="431" t="e">
        <f>VLOOKUP($B2571,'acc names'!$C$2:$D$12102,2,FALSE)</f>
        <v>#N/A</v>
      </c>
      <c r="AS2571" s="431" t="e">
        <f>VLOOKUP($AQ2571,software!$A$1:$B$14605,2,FALSE)</f>
        <v>#N/A</v>
      </c>
      <c r="AT2571" s="423"/>
      <c r="AV2571" s="423"/>
    </row>
    <row r="2572" spans="1:48" ht="12.75" x14ac:dyDescent="0.2">
      <c r="A2572" s="73"/>
      <c r="B2572" s="42"/>
      <c r="C2572" s="142"/>
      <c r="D2572" s="142"/>
      <c r="E2572" s="107"/>
      <c r="F2572" s="46"/>
      <c r="G2572" s="46"/>
      <c r="H2572" s="46"/>
      <c r="I2572" s="46"/>
      <c r="J2572" s="46"/>
      <c r="K2572" s="46"/>
      <c r="L2572" s="139"/>
      <c r="M2572" s="41"/>
      <c r="N2572" s="45"/>
      <c r="O2572" s="47"/>
      <c r="P2572" s="43"/>
      <c r="Q2572" s="71" t="e">
        <f>VLOOKUP(N2572,'error categories'!$A$2:$D$54,4,FALSE)</f>
        <v>#N/A</v>
      </c>
      <c r="R2572" s="72" t="e">
        <f>VLOOKUP(N2572,'error categories'!$A$2:$D$54,3,FALSE)</f>
        <v>#N/A</v>
      </c>
      <c r="S2572" s="374"/>
      <c r="T2572" s="377"/>
      <c r="U2572" s="378">
        <f t="shared" si="360"/>
        <v>0</v>
      </c>
      <c r="V2572" s="379"/>
      <c r="W2572" s="380"/>
      <c r="X2572" s="380"/>
      <c r="Y2572" s="380"/>
      <c r="Z2572" s="379"/>
      <c r="AA2572" s="381"/>
      <c r="AB2572" s="379"/>
      <c r="AC2572" s="380"/>
      <c r="AD2572" s="382">
        <f t="shared" si="367"/>
        <v>0</v>
      </c>
      <c r="AE2572" s="383">
        <f t="shared" si="368"/>
        <v>0</v>
      </c>
      <c r="AF2572" s="379"/>
      <c r="AG2572" s="381"/>
      <c r="AH2572" s="379"/>
      <c r="AI2572" s="381"/>
      <c r="AJ2572" s="384" t="str">
        <f t="shared" si="361"/>
        <v/>
      </c>
      <c r="AK2572" s="385" t="str">
        <f t="shared" si="362"/>
        <v/>
      </c>
      <c r="AL2572" s="388" t="str">
        <f t="shared" si="363"/>
        <v/>
      </c>
      <c r="AM2572" s="389" t="str">
        <f t="shared" si="364"/>
        <v/>
      </c>
      <c r="AN2572" s="388" t="str">
        <f t="shared" si="365"/>
        <v/>
      </c>
      <c r="AO2572" s="389" t="str">
        <f t="shared" si="366"/>
        <v/>
      </c>
      <c r="AP2572" s="423"/>
      <c r="AQ2572" s="423"/>
      <c r="AR2572" s="431" t="e">
        <f>VLOOKUP($B2572,'acc names'!$C$2:$D$12102,2,FALSE)</f>
        <v>#N/A</v>
      </c>
      <c r="AS2572" s="431" t="e">
        <f>VLOOKUP($AQ2572,software!$A$1:$B$14605,2,FALSE)</f>
        <v>#N/A</v>
      </c>
      <c r="AT2572" s="423"/>
      <c r="AV2572" s="423"/>
    </row>
    <row r="2573" spans="1:48" ht="12.75" x14ac:dyDescent="0.2">
      <c r="A2573" s="73"/>
      <c r="B2573" s="42"/>
      <c r="C2573" s="142"/>
      <c r="D2573" s="142"/>
      <c r="E2573" s="107"/>
      <c r="F2573" s="46"/>
      <c r="G2573" s="46"/>
      <c r="H2573" s="46"/>
      <c r="I2573" s="46"/>
      <c r="J2573" s="46"/>
      <c r="K2573" s="46"/>
      <c r="L2573" s="139"/>
      <c r="M2573" s="41"/>
      <c r="N2573" s="45"/>
      <c r="O2573" s="47"/>
      <c r="P2573" s="43"/>
      <c r="Q2573" s="71" t="e">
        <f>VLOOKUP(N2573,'error categories'!$A$2:$D$54,4,FALSE)</f>
        <v>#N/A</v>
      </c>
      <c r="R2573" s="72" t="e">
        <f>VLOOKUP(N2573,'error categories'!$A$2:$D$54,3,FALSE)</f>
        <v>#N/A</v>
      </c>
      <c r="S2573" s="374"/>
      <c r="T2573" s="377"/>
      <c r="U2573" s="378">
        <f t="shared" si="360"/>
        <v>0</v>
      </c>
      <c r="V2573" s="379"/>
      <c r="W2573" s="380"/>
      <c r="X2573" s="380"/>
      <c r="Y2573" s="380"/>
      <c r="Z2573" s="379"/>
      <c r="AA2573" s="381"/>
      <c r="AB2573" s="379"/>
      <c r="AC2573" s="380"/>
      <c r="AD2573" s="382">
        <f t="shared" si="367"/>
        <v>0</v>
      </c>
      <c r="AE2573" s="383">
        <f t="shared" si="368"/>
        <v>0</v>
      </c>
      <c r="AF2573" s="379"/>
      <c r="AG2573" s="381"/>
      <c r="AH2573" s="379"/>
      <c r="AI2573" s="381"/>
      <c r="AJ2573" s="384" t="str">
        <f t="shared" si="361"/>
        <v/>
      </c>
      <c r="AK2573" s="385" t="str">
        <f t="shared" si="362"/>
        <v/>
      </c>
      <c r="AL2573" s="388" t="str">
        <f t="shared" si="363"/>
        <v/>
      </c>
      <c r="AM2573" s="389" t="str">
        <f t="shared" si="364"/>
        <v/>
      </c>
      <c r="AN2573" s="388" t="str">
        <f t="shared" si="365"/>
        <v/>
      </c>
      <c r="AO2573" s="389" t="str">
        <f t="shared" si="366"/>
        <v/>
      </c>
      <c r="AP2573" s="423"/>
      <c r="AQ2573" s="423"/>
      <c r="AR2573" s="431" t="e">
        <f>VLOOKUP($B2573,'acc names'!$C$2:$D$12102,2,FALSE)</f>
        <v>#N/A</v>
      </c>
      <c r="AS2573" s="431" t="e">
        <f>VLOOKUP($AQ2573,software!$A$1:$B$14605,2,FALSE)</f>
        <v>#N/A</v>
      </c>
      <c r="AT2573" s="423"/>
      <c r="AV2573" s="423"/>
    </row>
    <row r="2574" spans="1:48" ht="12.75" x14ac:dyDescent="0.2">
      <c r="A2574" s="73"/>
      <c r="B2574" s="42"/>
      <c r="C2574" s="142"/>
      <c r="D2574" s="142"/>
      <c r="E2574" s="107"/>
      <c r="F2574" s="46"/>
      <c r="G2574" s="46"/>
      <c r="H2574" s="46"/>
      <c r="I2574" s="46"/>
      <c r="J2574" s="46"/>
      <c r="K2574" s="46"/>
      <c r="L2574" s="139"/>
      <c r="M2574" s="41"/>
      <c r="N2574" s="45"/>
      <c r="O2574" s="47"/>
      <c r="P2574" s="43"/>
      <c r="Q2574" s="71" t="e">
        <f>VLOOKUP(N2574,'error categories'!$A$2:$D$54,4,FALSE)</f>
        <v>#N/A</v>
      </c>
      <c r="R2574" s="72" t="e">
        <f>VLOOKUP(N2574,'error categories'!$A$2:$D$54,3,FALSE)</f>
        <v>#N/A</v>
      </c>
      <c r="S2574" s="374"/>
      <c r="T2574" s="377"/>
      <c r="U2574" s="378">
        <f t="shared" si="360"/>
        <v>0</v>
      </c>
      <c r="V2574" s="379"/>
      <c r="W2574" s="380"/>
      <c r="X2574" s="380"/>
      <c r="Y2574" s="380"/>
      <c r="Z2574" s="379"/>
      <c r="AA2574" s="381"/>
      <c r="AB2574" s="379"/>
      <c r="AC2574" s="380"/>
      <c r="AD2574" s="382">
        <f t="shared" si="367"/>
        <v>0</v>
      </c>
      <c r="AE2574" s="383">
        <f t="shared" si="368"/>
        <v>0</v>
      </c>
      <c r="AF2574" s="379"/>
      <c r="AG2574" s="381"/>
      <c r="AH2574" s="379"/>
      <c r="AI2574" s="381"/>
      <c r="AJ2574" s="384" t="str">
        <f t="shared" si="361"/>
        <v/>
      </c>
      <c r="AK2574" s="385" t="str">
        <f t="shared" si="362"/>
        <v/>
      </c>
      <c r="AL2574" s="388" t="str">
        <f t="shared" si="363"/>
        <v/>
      </c>
      <c r="AM2574" s="389" t="str">
        <f t="shared" si="364"/>
        <v/>
      </c>
      <c r="AN2574" s="388" t="str">
        <f t="shared" si="365"/>
        <v/>
      </c>
      <c r="AO2574" s="389" t="str">
        <f t="shared" si="366"/>
        <v/>
      </c>
      <c r="AP2574" s="423"/>
      <c r="AQ2574" s="423"/>
      <c r="AR2574" s="431" t="e">
        <f>VLOOKUP($B2574,'acc names'!$C$2:$D$12102,2,FALSE)</f>
        <v>#N/A</v>
      </c>
      <c r="AS2574" s="431" t="e">
        <f>VLOOKUP($AQ2574,software!$A$1:$B$14605,2,FALSE)</f>
        <v>#N/A</v>
      </c>
      <c r="AT2574" s="423"/>
      <c r="AV2574" s="423"/>
    </row>
    <row r="2575" spans="1:48" ht="12.75" x14ac:dyDescent="0.2">
      <c r="A2575" s="73"/>
      <c r="B2575" s="42"/>
      <c r="C2575" s="142"/>
      <c r="D2575" s="142"/>
      <c r="E2575" s="107"/>
      <c r="F2575" s="46"/>
      <c r="G2575" s="46"/>
      <c r="H2575" s="46"/>
      <c r="I2575" s="46"/>
      <c r="J2575" s="46"/>
      <c r="K2575" s="46"/>
      <c r="L2575" s="139"/>
      <c r="M2575" s="41"/>
      <c r="N2575" s="45"/>
      <c r="O2575" s="47"/>
      <c r="P2575" s="43"/>
      <c r="Q2575" s="71" t="e">
        <f>VLOOKUP(N2575,'error categories'!$A$2:$D$54,4,FALSE)</f>
        <v>#N/A</v>
      </c>
      <c r="R2575" s="72" t="e">
        <f>VLOOKUP(N2575,'error categories'!$A$2:$D$54,3,FALSE)</f>
        <v>#N/A</v>
      </c>
      <c r="S2575" s="374"/>
      <c r="T2575" s="377"/>
      <c r="U2575" s="378">
        <f t="shared" si="360"/>
        <v>0</v>
      </c>
      <c r="V2575" s="379"/>
      <c r="W2575" s="380"/>
      <c r="X2575" s="380"/>
      <c r="Y2575" s="380"/>
      <c r="Z2575" s="379"/>
      <c r="AA2575" s="381"/>
      <c r="AB2575" s="379"/>
      <c r="AC2575" s="380"/>
      <c r="AD2575" s="382">
        <f t="shared" si="367"/>
        <v>0</v>
      </c>
      <c r="AE2575" s="383">
        <f t="shared" si="368"/>
        <v>0</v>
      </c>
      <c r="AF2575" s="379"/>
      <c r="AG2575" s="381"/>
      <c r="AH2575" s="379"/>
      <c r="AI2575" s="381"/>
      <c r="AJ2575" s="384" t="str">
        <f t="shared" si="361"/>
        <v/>
      </c>
      <c r="AK2575" s="385" t="str">
        <f t="shared" si="362"/>
        <v/>
      </c>
      <c r="AL2575" s="388" t="str">
        <f t="shared" si="363"/>
        <v/>
      </c>
      <c r="AM2575" s="389" t="str">
        <f t="shared" si="364"/>
        <v/>
      </c>
      <c r="AN2575" s="388" t="str">
        <f t="shared" si="365"/>
        <v/>
      </c>
      <c r="AO2575" s="389" t="str">
        <f t="shared" si="366"/>
        <v/>
      </c>
      <c r="AP2575" s="423"/>
      <c r="AQ2575" s="423"/>
      <c r="AR2575" s="431" t="e">
        <f>VLOOKUP($B2575,'acc names'!$C$2:$D$12102,2,FALSE)</f>
        <v>#N/A</v>
      </c>
      <c r="AS2575" s="431" t="e">
        <f>VLOOKUP($AQ2575,software!$A$1:$B$14605,2,FALSE)</f>
        <v>#N/A</v>
      </c>
      <c r="AT2575" s="423"/>
      <c r="AV2575" s="423"/>
    </row>
    <row r="2576" spans="1:48" ht="12.75" x14ac:dyDescent="0.2">
      <c r="A2576" s="73"/>
      <c r="B2576" s="42"/>
      <c r="C2576" s="142"/>
      <c r="D2576" s="142"/>
      <c r="E2576" s="107"/>
      <c r="F2576" s="46"/>
      <c r="G2576" s="46"/>
      <c r="H2576" s="46"/>
      <c r="I2576" s="46"/>
      <c r="J2576" s="46"/>
      <c r="K2576" s="46"/>
      <c r="L2576" s="139"/>
      <c r="M2576" s="41"/>
      <c r="N2576" s="45"/>
      <c r="O2576" s="47"/>
      <c r="P2576" s="43"/>
      <c r="Q2576" s="71" t="e">
        <f>VLOOKUP(N2576,'error categories'!$A$2:$D$54,4,FALSE)</f>
        <v>#N/A</v>
      </c>
      <c r="R2576" s="72" t="e">
        <f>VLOOKUP(N2576,'error categories'!$A$2:$D$54,3,FALSE)</f>
        <v>#N/A</v>
      </c>
      <c r="S2576" s="374"/>
      <c r="T2576" s="377"/>
      <c r="U2576" s="378">
        <f t="shared" si="360"/>
        <v>0</v>
      </c>
      <c r="V2576" s="379"/>
      <c r="W2576" s="380"/>
      <c r="X2576" s="380"/>
      <c r="Y2576" s="380"/>
      <c r="Z2576" s="379"/>
      <c r="AA2576" s="381"/>
      <c r="AB2576" s="379"/>
      <c r="AC2576" s="380"/>
      <c r="AD2576" s="382">
        <f t="shared" si="367"/>
        <v>0</v>
      </c>
      <c r="AE2576" s="383">
        <f t="shared" si="368"/>
        <v>0</v>
      </c>
      <c r="AF2576" s="379"/>
      <c r="AG2576" s="381"/>
      <c r="AH2576" s="379"/>
      <c r="AI2576" s="381"/>
      <c r="AJ2576" s="384" t="str">
        <f t="shared" si="361"/>
        <v/>
      </c>
      <c r="AK2576" s="385" t="str">
        <f t="shared" si="362"/>
        <v/>
      </c>
      <c r="AL2576" s="388" t="str">
        <f t="shared" si="363"/>
        <v/>
      </c>
      <c r="AM2576" s="389" t="str">
        <f t="shared" si="364"/>
        <v/>
      </c>
      <c r="AN2576" s="388" t="str">
        <f t="shared" si="365"/>
        <v/>
      </c>
      <c r="AO2576" s="389" t="str">
        <f t="shared" si="366"/>
        <v/>
      </c>
      <c r="AP2576" s="423"/>
      <c r="AQ2576" s="423"/>
      <c r="AR2576" s="431" t="e">
        <f>VLOOKUP($B2576,'acc names'!$C$2:$D$12102,2,FALSE)</f>
        <v>#N/A</v>
      </c>
      <c r="AS2576" s="431" t="e">
        <f>VLOOKUP($AQ2576,software!$A$1:$B$14605,2,FALSE)</f>
        <v>#N/A</v>
      </c>
      <c r="AT2576" s="423"/>
      <c r="AV2576" s="423"/>
    </row>
    <row r="2577" spans="1:48" ht="12.75" x14ac:dyDescent="0.2">
      <c r="A2577" s="73"/>
      <c r="B2577" s="42"/>
      <c r="C2577" s="142"/>
      <c r="D2577" s="142"/>
      <c r="E2577" s="107"/>
      <c r="F2577" s="46"/>
      <c r="G2577" s="46"/>
      <c r="H2577" s="46"/>
      <c r="I2577" s="46"/>
      <c r="J2577" s="46"/>
      <c r="K2577" s="46"/>
      <c r="L2577" s="139"/>
      <c r="M2577" s="41"/>
      <c r="N2577" s="45"/>
      <c r="O2577" s="47"/>
      <c r="P2577" s="43"/>
      <c r="Q2577" s="71" t="e">
        <f>VLOOKUP(N2577,'error categories'!$A$2:$D$54,4,FALSE)</f>
        <v>#N/A</v>
      </c>
      <c r="R2577" s="72" t="e">
        <f>VLOOKUP(N2577,'error categories'!$A$2:$D$54,3,FALSE)</f>
        <v>#N/A</v>
      </c>
      <c r="S2577" s="374"/>
      <c r="T2577" s="377"/>
      <c r="U2577" s="378">
        <f t="shared" si="360"/>
        <v>0</v>
      </c>
      <c r="V2577" s="379"/>
      <c r="W2577" s="380"/>
      <c r="X2577" s="380"/>
      <c r="Y2577" s="380"/>
      <c r="Z2577" s="379"/>
      <c r="AA2577" s="381"/>
      <c r="AB2577" s="379"/>
      <c r="AC2577" s="380"/>
      <c r="AD2577" s="382">
        <f t="shared" si="367"/>
        <v>0</v>
      </c>
      <c r="AE2577" s="383">
        <f t="shared" si="368"/>
        <v>0</v>
      </c>
      <c r="AF2577" s="379"/>
      <c r="AG2577" s="381"/>
      <c r="AH2577" s="379"/>
      <c r="AI2577" s="381"/>
      <c r="AJ2577" s="384" t="str">
        <f t="shared" si="361"/>
        <v/>
      </c>
      <c r="AK2577" s="385" t="str">
        <f t="shared" si="362"/>
        <v/>
      </c>
      <c r="AL2577" s="388" t="str">
        <f t="shared" si="363"/>
        <v/>
      </c>
      <c r="AM2577" s="389" t="str">
        <f t="shared" si="364"/>
        <v/>
      </c>
      <c r="AN2577" s="388" t="str">
        <f t="shared" si="365"/>
        <v/>
      </c>
      <c r="AO2577" s="389" t="str">
        <f t="shared" si="366"/>
        <v/>
      </c>
      <c r="AP2577" s="423"/>
      <c r="AQ2577" s="423"/>
      <c r="AR2577" s="431" t="e">
        <f>VLOOKUP($B2577,'acc names'!$C$2:$D$12102,2,FALSE)</f>
        <v>#N/A</v>
      </c>
      <c r="AS2577" s="431" t="e">
        <f>VLOOKUP($AQ2577,software!$A$1:$B$14605,2,FALSE)</f>
        <v>#N/A</v>
      </c>
      <c r="AT2577" s="423"/>
      <c r="AV2577" s="423"/>
    </row>
    <row r="2578" spans="1:48" ht="12.75" x14ac:dyDescent="0.2">
      <c r="A2578" s="73"/>
      <c r="B2578" s="42"/>
      <c r="C2578" s="142"/>
      <c r="D2578" s="142"/>
      <c r="E2578" s="107"/>
      <c r="F2578" s="46"/>
      <c r="G2578" s="46"/>
      <c r="H2578" s="46"/>
      <c r="I2578" s="46"/>
      <c r="J2578" s="46"/>
      <c r="K2578" s="46"/>
      <c r="L2578" s="139"/>
      <c r="M2578" s="41"/>
      <c r="N2578" s="45"/>
      <c r="O2578" s="47"/>
      <c r="P2578" s="43"/>
      <c r="Q2578" s="71" t="e">
        <f>VLOOKUP(N2578,'error categories'!$A$2:$D$54,4,FALSE)</f>
        <v>#N/A</v>
      </c>
      <c r="R2578" s="72" t="e">
        <f>VLOOKUP(N2578,'error categories'!$A$2:$D$54,3,FALSE)</f>
        <v>#N/A</v>
      </c>
      <c r="S2578" s="374"/>
      <c r="T2578" s="377"/>
      <c r="U2578" s="378">
        <f t="shared" si="360"/>
        <v>0</v>
      </c>
      <c r="V2578" s="379"/>
      <c r="W2578" s="380"/>
      <c r="X2578" s="380"/>
      <c r="Y2578" s="380"/>
      <c r="Z2578" s="379"/>
      <c r="AA2578" s="381"/>
      <c r="AB2578" s="379"/>
      <c r="AC2578" s="380"/>
      <c r="AD2578" s="382">
        <f t="shared" si="367"/>
        <v>0</v>
      </c>
      <c r="AE2578" s="383">
        <f t="shared" si="368"/>
        <v>0</v>
      </c>
      <c r="AF2578" s="379"/>
      <c r="AG2578" s="381"/>
      <c r="AH2578" s="379"/>
      <c r="AI2578" s="381"/>
      <c r="AJ2578" s="384" t="str">
        <f t="shared" si="361"/>
        <v/>
      </c>
      <c r="AK2578" s="385" t="str">
        <f t="shared" si="362"/>
        <v/>
      </c>
      <c r="AL2578" s="388" t="str">
        <f t="shared" si="363"/>
        <v/>
      </c>
      <c r="AM2578" s="389" t="str">
        <f t="shared" si="364"/>
        <v/>
      </c>
      <c r="AN2578" s="388" t="str">
        <f t="shared" si="365"/>
        <v/>
      </c>
      <c r="AO2578" s="389" t="str">
        <f t="shared" si="366"/>
        <v/>
      </c>
      <c r="AP2578" s="423"/>
      <c r="AQ2578" s="423"/>
      <c r="AR2578" s="431" t="e">
        <f>VLOOKUP($B2578,'acc names'!$C$2:$D$12102,2,FALSE)</f>
        <v>#N/A</v>
      </c>
      <c r="AS2578" s="431" t="e">
        <f>VLOOKUP($AQ2578,software!$A$1:$B$14605,2,FALSE)</f>
        <v>#N/A</v>
      </c>
      <c r="AT2578" s="423"/>
      <c r="AV2578" s="423"/>
    </row>
    <row r="2579" spans="1:48" ht="12.75" x14ac:dyDescent="0.2">
      <c r="A2579" s="73"/>
      <c r="B2579" s="42"/>
      <c r="C2579" s="142"/>
      <c r="D2579" s="142"/>
      <c r="E2579" s="107"/>
      <c r="F2579" s="46"/>
      <c r="G2579" s="46"/>
      <c r="H2579" s="46"/>
      <c r="I2579" s="46"/>
      <c r="J2579" s="46"/>
      <c r="K2579" s="46"/>
      <c r="L2579" s="139"/>
      <c r="M2579" s="41"/>
      <c r="N2579" s="45"/>
      <c r="O2579" s="47"/>
      <c r="P2579" s="43"/>
      <c r="Q2579" s="71" t="e">
        <f>VLOOKUP(N2579,'error categories'!$A$2:$D$54,4,FALSE)</f>
        <v>#N/A</v>
      </c>
      <c r="R2579" s="72" t="e">
        <f>VLOOKUP(N2579,'error categories'!$A$2:$D$54,3,FALSE)</f>
        <v>#N/A</v>
      </c>
      <c r="S2579" s="374"/>
      <c r="T2579" s="377"/>
      <c r="U2579" s="378">
        <f t="shared" si="360"/>
        <v>0</v>
      </c>
      <c r="V2579" s="379"/>
      <c r="W2579" s="380"/>
      <c r="X2579" s="380"/>
      <c r="Y2579" s="380"/>
      <c r="Z2579" s="379"/>
      <c r="AA2579" s="381"/>
      <c r="AB2579" s="379"/>
      <c r="AC2579" s="380"/>
      <c r="AD2579" s="382">
        <f t="shared" si="367"/>
        <v>0</v>
      </c>
      <c r="AE2579" s="383">
        <f t="shared" si="368"/>
        <v>0</v>
      </c>
      <c r="AF2579" s="379"/>
      <c r="AG2579" s="381"/>
      <c r="AH2579" s="379"/>
      <c r="AI2579" s="381"/>
      <c r="AJ2579" s="384" t="str">
        <f t="shared" si="361"/>
        <v/>
      </c>
      <c r="AK2579" s="385" t="str">
        <f t="shared" si="362"/>
        <v/>
      </c>
      <c r="AL2579" s="388" t="str">
        <f t="shared" si="363"/>
        <v/>
      </c>
      <c r="AM2579" s="389" t="str">
        <f t="shared" si="364"/>
        <v/>
      </c>
      <c r="AN2579" s="388" t="str">
        <f t="shared" si="365"/>
        <v/>
      </c>
      <c r="AO2579" s="389" t="str">
        <f t="shared" si="366"/>
        <v/>
      </c>
      <c r="AP2579" s="423"/>
      <c r="AQ2579" s="423"/>
      <c r="AR2579" s="431" t="e">
        <f>VLOOKUP($B2579,'acc names'!$C$2:$D$12102,2,FALSE)</f>
        <v>#N/A</v>
      </c>
      <c r="AS2579" s="431" t="e">
        <f>VLOOKUP($AQ2579,software!$A$1:$B$14605,2,FALSE)</f>
        <v>#N/A</v>
      </c>
      <c r="AT2579" s="423"/>
      <c r="AV2579" s="423"/>
    </row>
    <row r="2580" spans="1:48" ht="12.75" x14ac:dyDescent="0.2">
      <c r="A2580" s="73"/>
      <c r="B2580" s="42"/>
      <c r="C2580" s="142"/>
      <c r="D2580" s="142"/>
      <c r="E2580" s="107"/>
      <c r="F2580" s="46"/>
      <c r="G2580" s="46"/>
      <c r="H2580" s="46"/>
      <c r="I2580" s="46"/>
      <c r="J2580" s="46"/>
      <c r="K2580" s="46"/>
      <c r="L2580" s="139"/>
      <c r="M2580" s="41"/>
      <c r="N2580" s="45"/>
      <c r="O2580" s="47"/>
      <c r="P2580" s="43"/>
      <c r="Q2580" s="71" t="e">
        <f>VLOOKUP(N2580,'error categories'!$A$2:$D$54,4,FALSE)</f>
        <v>#N/A</v>
      </c>
      <c r="R2580" s="72" t="e">
        <f>VLOOKUP(N2580,'error categories'!$A$2:$D$54,3,FALSE)</f>
        <v>#N/A</v>
      </c>
      <c r="S2580" s="374"/>
      <c r="T2580" s="377"/>
      <c r="U2580" s="378">
        <f t="shared" si="360"/>
        <v>0</v>
      </c>
      <c r="V2580" s="379"/>
      <c r="W2580" s="380"/>
      <c r="X2580" s="380"/>
      <c r="Y2580" s="380"/>
      <c r="Z2580" s="379"/>
      <c r="AA2580" s="381"/>
      <c r="AB2580" s="379"/>
      <c r="AC2580" s="380"/>
      <c r="AD2580" s="382">
        <f t="shared" si="367"/>
        <v>0</v>
      </c>
      <c r="AE2580" s="383">
        <f t="shared" si="368"/>
        <v>0</v>
      </c>
      <c r="AF2580" s="379"/>
      <c r="AG2580" s="381"/>
      <c r="AH2580" s="379"/>
      <c r="AI2580" s="381"/>
      <c r="AJ2580" s="384" t="str">
        <f t="shared" si="361"/>
        <v/>
      </c>
      <c r="AK2580" s="385" t="str">
        <f t="shared" si="362"/>
        <v/>
      </c>
      <c r="AL2580" s="388" t="str">
        <f t="shared" si="363"/>
        <v/>
      </c>
      <c r="AM2580" s="389" t="str">
        <f t="shared" si="364"/>
        <v/>
      </c>
      <c r="AN2580" s="388" t="str">
        <f t="shared" si="365"/>
        <v/>
      </c>
      <c r="AO2580" s="389" t="str">
        <f t="shared" si="366"/>
        <v/>
      </c>
      <c r="AP2580" s="423"/>
      <c r="AQ2580" s="423"/>
      <c r="AR2580" s="431" t="e">
        <f>VLOOKUP($B2580,'acc names'!$C$2:$D$12102,2,FALSE)</f>
        <v>#N/A</v>
      </c>
      <c r="AS2580" s="431" t="e">
        <f>VLOOKUP($AQ2580,software!$A$1:$B$14605,2,FALSE)</f>
        <v>#N/A</v>
      </c>
      <c r="AT2580" s="423"/>
      <c r="AV2580" s="423"/>
    </row>
    <row r="2581" spans="1:48" ht="12.75" x14ac:dyDescent="0.2">
      <c r="A2581" s="73"/>
      <c r="B2581" s="42"/>
      <c r="C2581" s="142"/>
      <c r="D2581" s="142"/>
      <c r="E2581" s="107"/>
      <c r="F2581" s="46"/>
      <c r="G2581" s="46"/>
      <c r="H2581" s="46"/>
      <c r="I2581" s="46"/>
      <c r="J2581" s="46"/>
      <c r="K2581" s="46"/>
      <c r="L2581" s="139"/>
      <c r="M2581" s="41"/>
      <c r="N2581" s="45"/>
      <c r="O2581" s="47"/>
      <c r="P2581" s="43"/>
      <c r="Q2581" s="71" t="e">
        <f>VLOOKUP(N2581,'error categories'!$A$2:$D$54,4,FALSE)</f>
        <v>#N/A</v>
      </c>
      <c r="R2581" s="72" t="e">
        <f>VLOOKUP(N2581,'error categories'!$A$2:$D$54,3,FALSE)</f>
        <v>#N/A</v>
      </c>
      <c r="S2581" s="374"/>
      <c r="T2581" s="377"/>
      <c r="U2581" s="378">
        <f t="shared" si="360"/>
        <v>0</v>
      </c>
      <c r="V2581" s="379"/>
      <c r="W2581" s="380"/>
      <c r="X2581" s="380"/>
      <c r="Y2581" s="380"/>
      <c r="Z2581" s="379"/>
      <c r="AA2581" s="381"/>
      <c r="AB2581" s="379"/>
      <c r="AC2581" s="380"/>
      <c r="AD2581" s="382">
        <f t="shared" si="367"/>
        <v>0</v>
      </c>
      <c r="AE2581" s="383">
        <f t="shared" si="368"/>
        <v>0</v>
      </c>
      <c r="AF2581" s="379"/>
      <c r="AG2581" s="381"/>
      <c r="AH2581" s="379"/>
      <c r="AI2581" s="381"/>
      <c r="AJ2581" s="384" t="str">
        <f t="shared" si="361"/>
        <v/>
      </c>
      <c r="AK2581" s="385" t="str">
        <f t="shared" si="362"/>
        <v/>
      </c>
      <c r="AL2581" s="388" t="str">
        <f t="shared" si="363"/>
        <v/>
      </c>
      <c r="AM2581" s="389" t="str">
        <f t="shared" si="364"/>
        <v/>
      </c>
      <c r="AN2581" s="388" t="str">
        <f t="shared" si="365"/>
        <v/>
      </c>
      <c r="AO2581" s="389" t="str">
        <f t="shared" si="366"/>
        <v/>
      </c>
      <c r="AP2581" s="423"/>
      <c r="AQ2581" s="423"/>
      <c r="AR2581" s="431" t="e">
        <f>VLOOKUP($B2581,'acc names'!$C$2:$D$12102,2,FALSE)</f>
        <v>#N/A</v>
      </c>
      <c r="AS2581" s="431" t="e">
        <f>VLOOKUP($AQ2581,software!$A$1:$B$14605,2,FALSE)</f>
        <v>#N/A</v>
      </c>
      <c r="AT2581" s="423"/>
      <c r="AV2581" s="423"/>
    </row>
    <row r="2582" spans="1:48" ht="12.75" x14ac:dyDescent="0.2">
      <c r="A2582" s="73"/>
      <c r="B2582" s="42"/>
      <c r="C2582" s="142"/>
      <c r="D2582" s="142"/>
      <c r="E2582" s="107"/>
      <c r="F2582" s="46"/>
      <c r="G2582" s="46"/>
      <c r="H2582" s="46"/>
      <c r="I2582" s="46"/>
      <c r="J2582" s="46"/>
      <c r="K2582" s="46"/>
      <c r="L2582" s="139"/>
      <c r="M2582" s="41"/>
      <c r="N2582" s="45"/>
      <c r="O2582" s="47"/>
      <c r="P2582" s="43"/>
      <c r="Q2582" s="71" t="e">
        <f>VLOOKUP(N2582,'error categories'!$A$2:$D$54,4,FALSE)</f>
        <v>#N/A</v>
      </c>
      <c r="R2582" s="72" t="e">
        <f>VLOOKUP(N2582,'error categories'!$A$2:$D$54,3,FALSE)</f>
        <v>#N/A</v>
      </c>
      <c r="S2582" s="374"/>
      <c r="T2582" s="377"/>
      <c r="U2582" s="378">
        <f t="shared" si="360"/>
        <v>0</v>
      </c>
      <c r="V2582" s="379"/>
      <c r="W2582" s="380"/>
      <c r="X2582" s="380"/>
      <c r="Y2582" s="380"/>
      <c r="Z2582" s="379"/>
      <c r="AA2582" s="381"/>
      <c r="AB2582" s="379"/>
      <c r="AC2582" s="380"/>
      <c r="AD2582" s="382">
        <f t="shared" si="367"/>
        <v>0</v>
      </c>
      <c r="AE2582" s="383">
        <f t="shared" si="368"/>
        <v>0</v>
      </c>
      <c r="AF2582" s="379"/>
      <c r="AG2582" s="381"/>
      <c r="AH2582" s="379"/>
      <c r="AI2582" s="381"/>
      <c r="AJ2582" s="384" t="str">
        <f t="shared" si="361"/>
        <v/>
      </c>
      <c r="AK2582" s="385" t="str">
        <f t="shared" si="362"/>
        <v/>
      </c>
      <c r="AL2582" s="388" t="str">
        <f t="shared" si="363"/>
        <v/>
      </c>
      <c r="AM2582" s="389" t="str">
        <f t="shared" si="364"/>
        <v/>
      </c>
      <c r="AN2582" s="388" t="str">
        <f t="shared" si="365"/>
        <v/>
      </c>
      <c r="AO2582" s="389" t="str">
        <f t="shared" si="366"/>
        <v/>
      </c>
      <c r="AP2582" s="423"/>
      <c r="AQ2582" s="423"/>
      <c r="AR2582" s="431" t="e">
        <f>VLOOKUP($B2582,'acc names'!$C$2:$D$12102,2,FALSE)</f>
        <v>#N/A</v>
      </c>
      <c r="AS2582" s="431" t="e">
        <f>VLOOKUP($AQ2582,software!$A$1:$B$14605,2,FALSE)</f>
        <v>#N/A</v>
      </c>
      <c r="AT2582" s="423"/>
      <c r="AV2582" s="423"/>
    </row>
    <row r="2583" spans="1:48" ht="12.75" x14ac:dyDescent="0.2">
      <c r="A2583" s="73"/>
      <c r="B2583" s="42"/>
      <c r="C2583" s="142"/>
      <c r="D2583" s="142"/>
      <c r="E2583" s="107"/>
      <c r="F2583" s="46"/>
      <c r="G2583" s="46"/>
      <c r="H2583" s="46"/>
      <c r="I2583" s="46"/>
      <c r="J2583" s="46"/>
      <c r="K2583" s="46"/>
      <c r="L2583" s="139"/>
      <c r="M2583" s="41"/>
      <c r="N2583" s="45"/>
      <c r="O2583" s="47"/>
      <c r="P2583" s="43"/>
      <c r="Q2583" s="71" t="e">
        <f>VLOOKUP(N2583,'error categories'!$A$2:$D$54,4,FALSE)</f>
        <v>#N/A</v>
      </c>
      <c r="R2583" s="72" t="e">
        <f>VLOOKUP(N2583,'error categories'!$A$2:$D$54,3,FALSE)</f>
        <v>#N/A</v>
      </c>
      <c r="S2583" s="374"/>
      <c r="T2583" s="377"/>
      <c r="U2583" s="378">
        <f t="shared" si="360"/>
        <v>0</v>
      </c>
      <c r="V2583" s="379"/>
      <c r="W2583" s="380"/>
      <c r="X2583" s="380"/>
      <c r="Y2583" s="380"/>
      <c r="Z2583" s="379"/>
      <c r="AA2583" s="381"/>
      <c r="AB2583" s="379"/>
      <c r="AC2583" s="380"/>
      <c r="AD2583" s="382">
        <f t="shared" si="367"/>
        <v>0</v>
      </c>
      <c r="AE2583" s="383">
        <f t="shared" si="368"/>
        <v>0</v>
      </c>
      <c r="AF2583" s="379"/>
      <c r="AG2583" s="381"/>
      <c r="AH2583" s="379"/>
      <c r="AI2583" s="381"/>
      <c r="AJ2583" s="384" t="str">
        <f t="shared" si="361"/>
        <v/>
      </c>
      <c r="AK2583" s="385" t="str">
        <f t="shared" si="362"/>
        <v/>
      </c>
      <c r="AL2583" s="388" t="str">
        <f t="shared" si="363"/>
        <v/>
      </c>
      <c r="AM2583" s="389" t="str">
        <f t="shared" si="364"/>
        <v/>
      </c>
      <c r="AN2583" s="388" t="str">
        <f t="shared" si="365"/>
        <v/>
      </c>
      <c r="AO2583" s="389" t="str">
        <f t="shared" si="366"/>
        <v/>
      </c>
      <c r="AP2583" s="423"/>
      <c r="AQ2583" s="423"/>
      <c r="AR2583" s="431" t="e">
        <f>VLOOKUP($B2583,'acc names'!$C$2:$D$12102,2,FALSE)</f>
        <v>#N/A</v>
      </c>
      <c r="AS2583" s="431" t="e">
        <f>VLOOKUP($AQ2583,software!$A$1:$B$14605,2,FALSE)</f>
        <v>#N/A</v>
      </c>
      <c r="AT2583" s="423"/>
      <c r="AV2583" s="423"/>
    </row>
    <row r="2584" spans="1:48" ht="12.75" x14ac:dyDescent="0.2">
      <c r="A2584" s="73"/>
      <c r="B2584" s="42"/>
      <c r="C2584" s="142"/>
      <c r="D2584" s="142"/>
      <c r="E2584" s="107"/>
      <c r="F2584" s="46"/>
      <c r="G2584" s="46"/>
      <c r="H2584" s="46"/>
      <c r="I2584" s="46"/>
      <c r="J2584" s="46"/>
      <c r="K2584" s="46"/>
      <c r="L2584" s="139"/>
      <c r="M2584" s="41"/>
      <c r="N2584" s="45"/>
      <c r="O2584" s="47"/>
      <c r="P2584" s="43"/>
      <c r="Q2584" s="71" t="e">
        <f>VLOOKUP(N2584,'error categories'!$A$2:$D$54,4,FALSE)</f>
        <v>#N/A</v>
      </c>
      <c r="R2584" s="72" t="e">
        <f>VLOOKUP(N2584,'error categories'!$A$2:$D$54,3,FALSE)</f>
        <v>#N/A</v>
      </c>
      <c r="S2584" s="374"/>
      <c r="T2584" s="377"/>
      <c r="U2584" s="378">
        <f t="shared" si="360"/>
        <v>0</v>
      </c>
      <c r="V2584" s="379"/>
      <c r="W2584" s="380"/>
      <c r="X2584" s="380"/>
      <c r="Y2584" s="380"/>
      <c r="Z2584" s="379"/>
      <c r="AA2584" s="381"/>
      <c r="AB2584" s="379"/>
      <c r="AC2584" s="380"/>
      <c r="AD2584" s="382">
        <f t="shared" si="367"/>
        <v>0</v>
      </c>
      <c r="AE2584" s="383">
        <f t="shared" si="368"/>
        <v>0</v>
      </c>
      <c r="AF2584" s="379"/>
      <c r="AG2584" s="381"/>
      <c r="AH2584" s="379"/>
      <c r="AI2584" s="381"/>
      <c r="AJ2584" s="384" t="str">
        <f t="shared" si="361"/>
        <v/>
      </c>
      <c r="AK2584" s="385" t="str">
        <f t="shared" si="362"/>
        <v/>
      </c>
      <c r="AL2584" s="388" t="str">
        <f t="shared" si="363"/>
        <v/>
      </c>
      <c r="AM2584" s="389" t="str">
        <f t="shared" si="364"/>
        <v/>
      </c>
      <c r="AN2584" s="388" t="str">
        <f t="shared" si="365"/>
        <v/>
      </c>
      <c r="AO2584" s="389" t="str">
        <f t="shared" si="366"/>
        <v/>
      </c>
      <c r="AP2584" s="423"/>
      <c r="AQ2584" s="423"/>
      <c r="AR2584" s="431" t="e">
        <f>VLOOKUP($B2584,'acc names'!$C$2:$D$12102,2,FALSE)</f>
        <v>#N/A</v>
      </c>
      <c r="AS2584" s="431" t="e">
        <f>VLOOKUP($AQ2584,software!$A$1:$B$14605,2,FALSE)</f>
        <v>#N/A</v>
      </c>
      <c r="AT2584" s="423"/>
      <c r="AV2584" s="423"/>
    </row>
    <row r="2585" spans="1:48" ht="12.75" x14ac:dyDescent="0.2">
      <c r="A2585" s="73"/>
      <c r="B2585" s="42"/>
      <c r="C2585" s="142"/>
      <c r="D2585" s="142"/>
      <c r="E2585" s="107"/>
      <c r="F2585" s="46"/>
      <c r="G2585" s="46"/>
      <c r="H2585" s="46"/>
      <c r="I2585" s="46"/>
      <c r="J2585" s="46"/>
      <c r="K2585" s="46"/>
      <c r="L2585" s="139"/>
      <c r="M2585" s="41"/>
      <c r="N2585" s="45"/>
      <c r="O2585" s="47"/>
      <c r="P2585" s="43"/>
      <c r="Q2585" s="71" t="e">
        <f>VLOOKUP(N2585,'error categories'!$A$2:$D$54,4,FALSE)</f>
        <v>#N/A</v>
      </c>
      <c r="R2585" s="72" t="e">
        <f>VLOOKUP(N2585,'error categories'!$A$2:$D$54,3,FALSE)</f>
        <v>#N/A</v>
      </c>
      <c r="S2585" s="374"/>
      <c r="T2585" s="377"/>
      <c r="U2585" s="378">
        <f t="shared" si="360"/>
        <v>0</v>
      </c>
      <c r="V2585" s="379"/>
      <c r="W2585" s="380"/>
      <c r="X2585" s="380"/>
      <c r="Y2585" s="380"/>
      <c r="Z2585" s="379"/>
      <c r="AA2585" s="381"/>
      <c r="AB2585" s="379"/>
      <c r="AC2585" s="380"/>
      <c r="AD2585" s="382">
        <f t="shared" si="367"/>
        <v>0</v>
      </c>
      <c r="AE2585" s="383">
        <f t="shared" si="368"/>
        <v>0</v>
      </c>
      <c r="AF2585" s="379"/>
      <c r="AG2585" s="381"/>
      <c r="AH2585" s="379"/>
      <c r="AI2585" s="381"/>
      <c r="AJ2585" s="384" t="str">
        <f t="shared" si="361"/>
        <v/>
      </c>
      <c r="AK2585" s="385" t="str">
        <f t="shared" si="362"/>
        <v/>
      </c>
      <c r="AL2585" s="388" t="str">
        <f t="shared" si="363"/>
        <v/>
      </c>
      <c r="AM2585" s="389" t="str">
        <f t="shared" si="364"/>
        <v/>
      </c>
      <c r="AN2585" s="388" t="str">
        <f t="shared" si="365"/>
        <v/>
      </c>
      <c r="AO2585" s="389" t="str">
        <f t="shared" si="366"/>
        <v/>
      </c>
      <c r="AP2585" s="423"/>
      <c r="AQ2585" s="423"/>
      <c r="AR2585" s="431" t="e">
        <f>VLOOKUP($B2585,'acc names'!$C$2:$D$12102,2,FALSE)</f>
        <v>#N/A</v>
      </c>
      <c r="AS2585" s="431" t="e">
        <f>VLOOKUP($AQ2585,software!$A$1:$B$14605,2,FALSE)</f>
        <v>#N/A</v>
      </c>
      <c r="AT2585" s="423"/>
      <c r="AV2585" s="423"/>
    </row>
    <row r="2586" spans="1:48" ht="12.75" x14ac:dyDescent="0.2">
      <c r="A2586" s="73"/>
      <c r="B2586" s="42"/>
      <c r="C2586" s="142"/>
      <c r="D2586" s="142"/>
      <c r="E2586" s="107"/>
      <c r="F2586" s="46"/>
      <c r="G2586" s="46"/>
      <c r="H2586" s="46"/>
      <c r="I2586" s="46"/>
      <c r="J2586" s="46"/>
      <c r="K2586" s="46"/>
      <c r="L2586" s="139"/>
      <c r="M2586" s="41"/>
      <c r="N2586" s="45"/>
      <c r="O2586" s="47"/>
      <c r="P2586" s="43"/>
      <c r="Q2586" s="71" t="e">
        <f>VLOOKUP(N2586,'error categories'!$A$2:$D$54,4,FALSE)</f>
        <v>#N/A</v>
      </c>
      <c r="R2586" s="72" t="e">
        <f>VLOOKUP(N2586,'error categories'!$A$2:$D$54,3,FALSE)</f>
        <v>#N/A</v>
      </c>
      <c r="S2586" s="374"/>
      <c r="T2586" s="377"/>
      <c r="U2586" s="378">
        <f t="shared" si="360"/>
        <v>0</v>
      </c>
      <c r="V2586" s="379"/>
      <c r="W2586" s="380"/>
      <c r="X2586" s="380"/>
      <c r="Y2586" s="380"/>
      <c r="Z2586" s="379"/>
      <c r="AA2586" s="381"/>
      <c r="AB2586" s="379"/>
      <c r="AC2586" s="380"/>
      <c r="AD2586" s="382">
        <f t="shared" si="367"/>
        <v>0</v>
      </c>
      <c r="AE2586" s="383">
        <f t="shared" si="368"/>
        <v>0</v>
      </c>
      <c r="AF2586" s="379"/>
      <c r="AG2586" s="381"/>
      <c r="AH2586" s="379"/>
      <c r="AI2586" s="381"/>
      <c r="AJ2586" s="384" t="str">
        <f t="shared" si="361"/>
        <v/>
      </c>
      <c r="AK2586" s="385" t="str">
        <f t="shared" si="362"/>
        <v/>
      </c>
      <c r="AL2586" s="388" t="str">
        <f t="shared" si="363"/>
        <v/>
      </c>
      <c r="AM2586" s="389" t="str">
        <f t="shared" si="364"/>
        <v/>
      </c>
      <c r="AN2586" s="388" t="str">
        <f t="shared" si="365"/>
        <v/>
      </c>
      <c r="AO2586" s="389" t="str">
        <f t="shared" si="366"/>
        <v/>
      </c>
      <c r="AP2586" s="423"/>
      <c r="AQ2586" s="423"/>
      <c r="AR2586" s="431" t="e">
        <f>VLOOKUP($B2586,'acc names'!$C$2:$D$12102,2,FALSE)</f>
        <v>#N/A</v>
      </c>
      <c r="AS2586" s="431" t="e">
        <f>VLOOKUP($AQ2586,software!$A$1:$B$14605,2,FALSE)</f>
        <v>#N/A</v>
      </c>
      <c r="AT2586" s="423"/>
      <c r="AV2586" s="423"/>
    </row>
    <row r="2587" spans="1:48" ht="12.75" x14ac:dyDescent="0.2">
      <c r="A2587" s="73"/>
      <c r="B2587" s="42"/>
      <c r="C2587" s="142"/>
      <c r="D2587" s="142"/>
      <c r="E2587" s="107"/>
      <c r="F2587" s="46"/>
      <c r="G2587" s="46"/>
      <c r="H2587" s="46"/>
      <c r="I2587" s="46"/>
      <c r="J2587" s="46"/>
      <c r="K2587" s="46"/>
      <c r="L2587" s="139"/>
      <c r="M2587" s="41"/>
      <c r="N2587" s="45"/>
      <c r="O2587" s="47"/>
      <c r="P2587" s="43"/>
      <c r="Q2587" s="71" t="e">
        <f>VLOOKUP(N2587,'error categories'!$A$2:$D$54,4,FALSE)</f>
        <v>#N/A</v>
      </c>
      <c r="R2587" s="72" t="e">
        <f>VLOOKUP(N2587,'error categories'!$A$2:$D$54,3,FALSE)</f>
        <v>#N/A</v>
      </c>
      <c r="S2587" s="374"/>
      <c r="T2587" s="377"/>
      <c r="U2587" s="378">
        <f t="shared" si="360"/>
        <v>0</v>
      </c>
      <c r="V2587" s="379"/>
      <c r="W2587" s="380"/>
      <c r="X2587" s="380"/>
      <c r="Y2587" s="380"/>
      <c r="Z2587" s="379"/>
      <c r="AA2587" s="381"/>
      <c r="AB2587" s="379"/>
      <c r="AC2587" s="380"/>
      <c r="AD2587" s="382">
        <f t="shared" si="367"/>
        <v>0</v>
      </c>
      <c r="AE2587" s="383">
        <f t="shared" si="368"/>
        <v>0</v>
      </c>
      <c r="AF2587" s="379"/>
      <c r="AG2587" s="381"/>
      <c r="AH2587" s="379"/>
      <c r="AI2587" s="381"/>
      <c r="AJ2587" s="384" t="str">
        <f t="shared" si="361"/>
        <v/>
      </c>
      <c r="AK2587" s="385" t="str">
        <f t="shared" si="362"/>
        <v/>
      </c>
      <c r="AL2587" s="388" t="str">
        <f t="shared" si="363"/>
        <v/>
      </c>
      <c r="AM2587" s="389" t="str">
        <f t="shared" si="364"/>
        <v/>
      </c>
      <c r="AN2587" s="388" t="str">
        <f t="shared" si="365"/>
        <v/>
      </c>
      <c r="AO2587" s="389" t="str">
        <f t="shared" si="366"/>
        <v/>
      </c>
      <c r="AP2587" s="423"/>
      <c r="AQ2587" s="423"/>
      <c r="AR2587" s="431" t="e">
        <f>VLOOKUP($B2587,'acc names'!$C$2:$D$12102,2,FALSE)</f>
        <v>#N/A</v>
      </c>
      <c r="AS2587" s="431" t="e">
        <f>VLOOKUP($AQ2587,software!$A$1:$B$14605,2,FALSE)</f>
        <v>#N/A</v>
      </c>
      <c r="AT2587" s="423"/>
      <c r="AV2587" s="423"/>
    </row>
    <row r="2588" spans="1:48" ht="12.75" x14ac:dyDescent="0.2">
      <c r="A2588" s="73"/>
      <c r="B2588" s="42"/>
      <c r="C2588" s="142"/>
      <c r="D2588" s="142"/>
      <c r="E2588" s="107"/>
      <c r="F2588" s="46"/>
      <c r="G2588" s="46"/>
      <c r="H2588" s="46"/>
      <c r="I2588" s="46"/>
      <c r="J2588" s="46"/>
      <c r="K2588" s="46"/>
      <c r="L2588" s="139"/>
      <c r="M2588" s="41"/>
      <c r="N2588" s="45"/>
      <c r="O2588" s="47"/>
      <c r="P2588" s="43"/>
      <c r="Q2588" s="71" t="e">
        <f>VLOOKUP(N2588,'error categories'!$A$2:$D$54,4,FALSE)</f>
        <v>#N/A</v>
      </c>
      <c r="R2588" s="72" t="e">
        <f>VLOOKUP(N2588,'error categories'!$A$2:$D$54,3,FALSE)</f>
        <v>#N/A</v>
      </c>
      <c r="S2588" s="374"/>
      <c r="T2588" s="377"/>
      <c r="U2588" s="378">
        <f t="shared" si="360"/>
        <v>0</v>
      </c>
      <c r="V2588" s="379"/>
      <c r="W2588" s="380"/>
      <c r="X2588" s="380"/>
      <c r="Y2588" s="380"/>
      <c r="Z2588" s="379"/>
      <c r="AA2588" s="381"/>
      <c r="AB2588" s="379"/>
      <c r="AC2588" s="380"/>
      <c r="AD2588" s="382">
        <f t="shared" si="367"/>
        <v>0</v>
      </c>
      <c r="AE2588" s="383">
        <f t="shared" si="368"/>
        <v>0</v>
      </c>
      <c r="AF2588" s="379"/>
      <c r="AG2588" s="381"/>
      <c r="AH2588" s="379"/>
      <c r="AI2588" s="381"/>
      <c r="AJ2588" s="384" t="str">
        <f t="shared" si="361"/>
        <v/>
      </c>
      <c r="AK2588" s="385" t="str">
        <f t="shared" si="362"/>
        <v/>
      </c>
      <c r="AL2588" s="388" t="str">
        <f t="shared" si="363"/>
        <v/>
      </c>
      <c r="AM2588" s="389" t="str">
        <f t="shared" si="364"/>
        <v/>
      </c>
      <c r="AN2588" s="388" t="str">
        <f t="shared" si="365"/>
        <v/>
      </c>
      <c r="AO2588" s="389" t="str">
        <f t="shared" si="366"/>
        <v/>
      </c>
      <c r="AP2588" s="423"/>
      <c r="AQ2588" s="423"/>
      <c r="AR2588" s="431" t="e">
        <f>VLOOKUP($B2588,'acc names'!$C$2:$D$12102,2,FALSE)</f>
        <v>#N/A</v>
      </c>
      <c r="AS2588" s="431" t="e">
        <f>VLOOKUP($AQ2588,software!$A$1:$B$14605,2,FALSE)</f>
        <v>#N/A</v>
      </c>
      <c r="AT2588" s="423"/>
      <c r="AV2588" s="423"/>
    </row>
    <row r="2589" spans="1:48" ht="12.75" x14ac:dyDescent="0.2">
      <c r="A2589" s="73"/>
      <c r="B2589" s="42"/>
      <c r="C2589" s="142"/>
      <c r="D2589" s="142"/>
      <c r="E2589" s="107"/>
      <c r="F2589" s="46"/>
      <c r="G2589" s="46"/>
      <c r="H2589" s="46"/>
      <c r="I2589" s="46"/>
      <c r="J2589" s="46"/>
      <c r="K2589" s="46"/>
      <c r="L2589" s="139"/>
      <c r="M2589" s="41"/>
      <c r="N2589" s="45"/>
      <c r="O2589" s="47"/>
      <c r="P2589" s="43"/>
      <c r="Q2589" s="71" t="e">
        <f>VLOOKUP(N2589,'error categories'!$A$2:$D$54,4,FALSE)</f>
        <v>#N/A</v>
      </c>
      <c r="R2589" s="72" t="e">
        <f>VLOOKUP(N2589,'error categories'!$A$2:$D$54,3,FALSE)</f>
        <v>#N/A</v>
      </c>
      <c r="S2589" s="374"/>
      <c r="T2589" s="377"/>
      <c r="U2589" s="378">
        <f t="shared" si="360"/>
        <v>0</v>
      </c>
      <c r="V2589" s="379"/>
      <c r="W2589" s="380"/>
      <c r="X2589" s="380"/>
      <c r="Y2589" s="380"/>
      <c r="Z2589" s="379"/>
      <c r="AA2589" s="381"/>
      <c r="AB2589" s="379"/>
      <c r="AC2589" s="380"/>
      <c r="AD2589" s="382">
        <f t="shared" si="367"/>
        <v>0</v>
      </c>
      <c r="AE2589" s="383">
        <f t="shared" si="368"/>
        <v>0</v>
      </c>
      <c r="AF2589" s="379"/>
      <c r="AG2589" s="381"/>
      <c r="AH2589" s="379"/>
      <c r="AI2589" s="381"/>
      <c r="AJ2589" s="384" t="str">
        <f t="shared" si="361"/>
        <v/>
      </c>
      <c r="AK2589" s="385" t="str">
        <f t="shared" si="362"/>
        <v/>
      </c>
      <c r="AL2589" s="388" t="str">
        <f t="shared" si="363"/>
        <v/>
      </c>
      <c r="AM2589" s="389" t="str">
        <f t="shared" si="364"/>
        <v/>
      </c>
      <c r="AN2589" s="388" t="str">
        <f t="shared" si="365"/>
        <v/>
      </c>
      <c r="AO2589" s="389" t="str">
        <f t="shared" si="366"/>
        <v/>
      </c>
      <c r="AP2589" s="423"/>
      <c r="AQ2589" s="423"/>
      <c r="AR2589" s="431" t="e">
        <f>VLOOKUP($B2589,'acc names'!$C$2:$D$12102,2,FALSE)</f>
        <v>#N/A</v>
      </c>
      <c r="AS2589" s="431" t="e">
        <f>VLOOKUP($AQ2589,software!$A$1:$B$14605,2,FALSE)</f>
        <v>#N/A</v>
      </c>
      <c r="AT2589" s="423"/>
      <c r="AV2589" s="423"/>
    </row>
    <row r="2590" spans="1:48" ht="12.75" x14ac:dyDescent="0.2">
      <c r="A2590" s="73"/>
      <c r="B2590" s="42"/>
      <c r="C2590" s="142"/>
      <c r="D2590" s="142"/>
      <c r="E2590" s="107"/>
      <c r="F2590" s="46"/>
      <c r="G2590" s="46"/>
      <c r="H2590" s="46"/>
      <c r="I2590" s="46"/>
      <c r="J2590" s="46"/>
      <c r="K2590" s="46"/>
      <c r="L2590" s="139"/>
      <c r="M2590" s="41"/>
      <c r="N2590" s="45"/>
      <c r="O2590" s="47"/>
      <c r="P2590" s="43"/>
      <c r="Q2590" s="71" t="e">
        <f>VLOOKUP(N2590,'error categories'!$A$2:$D$54,4,FALSE)</f>
        <v>#N/A</v>
      </c>
      <c r="R2590" s="72" t="e">
        <f>VLOOKUP(N2590,'error categories'!$A$2:$D$54,3,FALSE)</f>
        <v>#N/A</v>
      </c>
      <c r="S2590" s="374"/>
      <c r="T2590" s="377"/>
      <c r="U2590" s="378">
        <f t="shared" si="360"/>
        <v>0</v>
      </c>
      <c r="V2590" s="379"/>
      <c r="W2590" s="380"/>
      <c r="X2590" s="380"/>
      <c r="Y2590" s="380"/>
      <c r="Z2590" s="379"/>
      <c r="AA2590" s="381"/>
      <c r="AB2590" s="379"/>
      <c r="AC2590" s="380"/>
      <c r="AD2590" s="382">
        <f t="shared" si="367"/>
        <v>0</v>
      </c>
      <c r="AE2590" s="383">
        <f t="shared" si="368"/>
        <v>0</v>
      </c>
      <c r="AF2590" s="379"/>
      <c r="AG2590" s="381"/>
      <c r="AH2590" s="379"/>
      <c r="AI2590" s="381"/>
      <c r="AJ2590" s="384" t="str">
        <f t="shared" si="361"/>
        <v/>
      </c>
      <c r="AK2590" s="385" t="str">
        <f t="shared" si="362"/>
        <v/>
      </c>
      <c r="AL2590" s="388" t="str">
        <f t="shared" si="363"/>
        <v/>
      </c>
      <c r="AM2590" s="389" t="str">
        <f t="shared" si="364"/>
        <v/>
      </c>
      <c r="AN2590" s="388" t="str">
        <f t="shared" si="365"/>
        <v/>
      </c>
      <c r="AO2590" s="389" t="str">
        <f t="shared" si="366"/>
        <v/>
      </c>
      <c r="AP2590" s="423"/>
      <c r="AQ2590" s="423"/>
      <c r="AR2590" s="431" t="e">
        <f>VLOOKUP($B2590,'acc names'!$C$2:$D$12102,2,FALSE)</f>
        <v>#N/A</v>
      </c>
      <c r="AS2590" s="431" t="e">
        <f>VLOOKUP($AQ2590,software!$A$1:$B$14605,2,FALSE)</f>
        <v>#N/A</v>
      </c>
      <c r="AT2590" s="423"/>
      <c r="AV2590" s="423"/>
    </row>
    <row r="2591" spans="1:48" ht="12.75" x14ac:dyDescent="0.2">
      <c r="A2591" s="73"/>
      <c r="B2591" s="42"/>
      <c r="C2591" s="142"/>
      <c r="D2591" s="142"/>
      <c r="E2591" s="107"/>
      <c r="F2591" s="46"/>
      <c r="G2591" s="46"/>
      <c r="H2591" s="46"/>
      <c r="I2591" s="46"/>
      <c r="J2591" s="46"/>
      <c r="K2591" s="46"/>
      <c r="L2591" s="139"/>
      <c r="M2591" s="41"/>
      <c r="N2591" s="45"/>
      <c r="O2591" s="47"/>
      <c r="P2591" s="43"/>
      <c r="Q2591" s="71" t="e">
        <f>VLOOKUP(N2591,'error categories'!$A$2:$D$54,4,FALSE)</f>
        <v>#N/A</v>
      </c>
      <c r="R2591" s="72" t="e">
        <f>VLOOKUP(N2591,'error categories'!$A$2:$D$54,3,FALSE)</f>
        <v>#N/A</v>
      </c>
      <c r="S2591" s="374"/>
      <c r="T2591" s="377"/>
      <c r="U2591" s="378">
        <f t="shared" si="360"/>
        <v>0</v>
      </c>
      <c r="V2591" s="379"/>
      <c r="W2591" s="380"/>
      <c r="X2591" s="380"/>
      <c r="Y2591" s="380"/>
      <c r="Z2591" s="379"/>
      <c r="AA2591" s="381"/>
      <c r="AB2591" s="379"/>
      <c r="AC2591" s="380"/>
      <c r="AD2591" s="382">
        <f t="shared" si="367"/>
        <v>0</v>
      </c>
      <c r="AE2591" s="383">
        <f t="shared" si="368"/>
        <v>0</v>
      </c>
      <c r="AF2591" s="379"/>
      <c r="AG2591" s="381"/>
      <c r="AH2591" s="379"/>
      <c r="AI2591" s="381"/>
      <c r="AJ2591" s="384" t="str">
        <f t="shared" si="361"/>
        <v/>
      </c>
      <c r="AK2591" s="385" t="str">
        <f t="shared" si="362"/>
        <v/>
      </c>
      <c r="AL2591" s="388" t="str">
        <f t="shared" si="363"/>
        <v/>
      </c>
      <c r="AM2591" s="389" t="str">
        <f t="shared" si="364"/>
        <v/>
      </c>
      <c r="AN2591" s="388" t="str">
        <f t="shared" si="365"/>
        <v/>
      </c>
      <c r="AO2591" s="389" t="str">
        <f t="shared" si="366"/>
        <v/>
      </c>
      <c r="AP2591" s="423"/>
      <c r="AQ2591" s="423"/>
      <c r="AR2591" s="431" t="e">
        <f>VLOOKUP($B2591,'acc names'!$C$2:$D$12102,2,FALSE)</f>
        <v>#N/A</v>
      </c>
      <c r="AS2591" s="431" t="e">
        <f>VLOOKUP($AQ2591,software!$A$1:$B$14605,2,FALSE)</f>
        <v>#N/A</v>
      </c>
      <c r="AT2591" s="423"/>
      <c r="AV2591" s="423"/>
    </row>
    <row r="2592" spans="1:48" ht="12.75" x14ac:dyDescent="0.2">
      <c r="A2592" s="73"/>
      <c r="B2592" s="42"/>
      <c r="C2592" s="142"/>
      <c r="D2592" s="142"/>
      <c r="E2592" s="107"/>
      <c r="F2592" s="46"/>
      <c r="G2592" s="46"/>
      <c r="H2592" s="46"/>
      <c r="I2592" s="46"/>
      <c r="J2592" s="46"/>
      <c r="K2592" s="46"/>
      <c r="L2592" s="139"/>
      <c r="M2592" s="41"/>
      <c r="N2592" s="45"/>
      <c r="O2592" s="47"/>
      <c r="P2592" s="43"/>
      <c r="Q2592" s="71" t="e">
        <f>VLOOKUP(N2592,'error categories'!$A$2:$D$54,4,FALSE)</f>
        <v>#N/A</v>
      </c>
      <c r="R2592" s="72" t="e">
        <f>VLOOKUP(N2592,'error categories'!$A$2:$D$54,3,FALSE)</f>
        <v>#N/A</v>
      </c>
      <c r="S2592" s="374"/>
      <c r="T2592" s="377"/>
      <c r="U2592" s="378">
        <f t="shared" si="360"/>
        <v>0</v>
      </c>
      <c r="V2592" s="379"/>
      <c r="W2592" s="380"/>
      <c r="X2592" s="380"/>
      <c r="Y2592" s="380"/>
      <c r="Z2592" s="379"/>
      <c r="AA2592" s="381"/>
      <c r="AB2592" s="379"/>
      <c r="AC2592" s="380"/>
      <c r="AD2592" s="382">
        <f t="shared" si="367"/>
        <v>0</v>
      </c>
      <c r="AE2592" s="383">
        <f t="shared" si="368"/>
        <v>0</v>
      </c>
      <c r="AF2592" s="379"/>
      <c r="AG2592" s="381"/>
      <c r="AH2592" s="379"/>
      <c r="AI2592" s="381"/>
      <c r="AJ2592" s="384" t="str">
        <f t="shared" si="361"/>
        <v/>
      </c>
      <c r="AK2592" s="385" t="str">
        <f t="shared" si="362"/>
        <v/>
      </c>
      <c r="AL2592" s="388" t="str">
        <f t="shared" si="363"/>
        <v/>
      </c>
      <c r="AM2592" s="389" t="str">
        <f t="shared" si="364"/>
        <v/>
      </c>
      <c r="AN2592" s="388" t="str">
        <f t="shared" si="365"/>
        <v/>
      </c>
      <c r="AO2592" s="389" t="str">
        <f t="shared" si="366"/>
        <v/>
      </c>
      <c r="AP2592" s="423"/>
      <c r="AQ2592" s="423"/>
      <c r="AR2592" s="431" t="e">
        <f>VLOOKUP($B2592,'acc names'!$C$2:$D$12102,2,FALSE)</f>
        <v>#N/A</v>
      </c>
      <c r="AS2592" s="431" t="e">
        <f>VLOOKUP($AQ2592,software!$A$1:$B$14605,2,FALSE)</f>
        <v>#N/A</v>
      </c>
      <c r="AT2592" s="423"/>
      <c r="AV2592" s="423"/>
    </row>
    <row r="2593" spans="1:48" ht="12.75" x14ac:dyDescent="0.2">
      <c r="A2593" s="73"/>
      <c r="B2593" s="42"/>
      <c r="C2593" s="142"/>
      <c r="D2593" s="142"/>
      <c r="E2593" s="107"/>
      <c r="F2593" s="46"/>
      <c r="G2593" s="46"/>
      <c r="H2593" s="46"/>
      <c r="I2593" s="46"/>
      <c r="J2593" s="46"/>
      <c r="K2593" s="46"/>
      <c r="L2593" s="139"/>
      <c r="M2593" s="41"/>
      <c r="N2593" s="45"/>
      <c r="O2593" s="47"/>
      <c r="P2593" s="43"/>
      <c r="Q2593" s="71" t="e">
        <f>VLOOKUP(N2593,'error categories'!$A$2:$D$54,4,FALSE)</f>
        <v>#N/A</v>
      </c>
      <c r="R2593" s="72" t="e">
        <f>VLOOKUP(N2593,'error categories'!$A$2:$D$54,3,FALSE)</f>
        <v>#N/A</v>
      </c>
      <c r="S2593" s="374"/>
      <c r="T2593" s="377"/>
      <c r="U2593" s="378">
        <f t="shared" si="360"/>
        <v>0</v>
      </c>
      <c r="V2593" s="379"/>
      <c r="W2593" s="380"/>
      <c r="X2593" s="380"/>
      <c r="Y2593" s="380"/>
      <c r="Z2593" s="379"/>
      <c r="AA2593" s="381"/>
      <c r="AB2593" s="379"/>
      <c r="AC2593" s="380"/>
      <c r="AD2593" s="382">
        <f t="shared" si="367"/>
        <v>0</v>
      </c>
      <c r="AE2593" s="383">
        <f t="shared" si="368"/>
        <v>0</v>
      </c>
      <c r="AF2593" s="379"/>
      <c r="AG2593" s="381"/>
      <c r="AH2593" s="379"/>
      <c r="AI2593" s="381"/>
      <c r="AJ2593" s="384" t="str">
        <f t="shared" si="361"/>
        <v/>
      </c>
      <c r="AK2593" s="385" t="str">
        <f t="shared" si="362"/>
        <v/>
      </c>
      <c r="AL2593" s="388" t="str">
        <f t="shared" si="363"/>
        <v/>
      </c>
      <c r="AM2593" s="389" t="str">
        <f t="shared" si="364"/>
        <v/>
      </c>
      <c r="AN2593" s="388" t="str">
        <f t="shared" si="365"/>
        <v/>
      </c>
      <c r="AO2593" s="389" t="str">
        <f t="shared" si="366"/>
        <v/>
      </c>
      <c r="AP2593" s="423"/>
      <c r="AQ2593" s="423"/>
      <c r="AR2593" s="431" t="e">
        <f>VLOOKUP($B2593,'acc names'!$C$2:$D$12102,2,FALSE)</f>
        <v>#N/A</v>
      </c>
      <c r="AS2593" s="431" t="e">
        <f>VLOOKUP($AQ2593,software!$A$1:$B$14605,2,FALSE)</f>
        <v>#N/A</v>
      </c>
      <c r="AT2593" s="423"/>
      <c r="AV2593" s="423"/>
    </row>
    <row r="2594" spans="1:48" ht="12.75" x14ac:dyDescent="0.2">
      <c r="A2594" s="73"/>
      <c r="B2594" s="42"/>
      <c r="C2594" s="142"/>
      <c r="D2594" s="142"/>
      <c r="E2594" s="107"/>
      <c r="F2594" s="46"/>
      <c r="G2594" s="46"/>
      <c r="H2594" s="46"/>
      <c r="I2594" s="46"/>
      <c r="J2594" s="46"/>
      <c r="K2594" s="46"/>
      <c r="L2594" s="139"/>
      <c r="M2594" s="41"/>
      <c r="N2594" s="45"/>
      <c r="O2594" s="47"/>
      <c r="P2594" s="43"/>
      <c r="Q2594" s="71" t="e">
        <f>VLOOKUP(N2594,'error categories'!$A$2:$D$54,4,FALSE)</f>
        <v>#N/A</v>
      </c>
      <c r="R2594" s="72" t="e">
        <f>VLOOKUP(N2594,'error categories'!$A$2:$D$54,3,FALSE)</f>
        <v>#N/A</v>
      </c>
      <c r="S2594" s="374"/>
      <c r="T2594" s="377"/>
      <c r="U2594" s="378">
        <f t="shared" si="360"/>
        <v>0</v>
      </c>
      <c r="V2594" s="379"/>
      <c r="W2594" s="380"/>
      <c r="X2594" s="380"/>
      <c r="Y2594" s="380"/>
      <c r="Z2594" s="379"/>
      <c r="AA2594" s="381"/>
      <c r="AB2594" s="379"/>
      <c r="AC2594" s="380"/>
      <c r="AD2594" s="382">
        <f t="shared" si="367"/>
        <v>0</v>
      </c>
      <c r="AE2594" s="383">
        <f t="shared" si="368"/>
        <v>0</v>
      </c>
      <c r="AF2594" s="379"/>
      <c r="AG2594" s="381"/>
      <c r="AH2594" s="379"/>
      <c r="AI2594" s="381"/>
      <c r="AJ2594" s="384" t="str">
        <f t="shared" si="361"/>
        <v/>
      </c>
      <c r="AK2594" s="385" t="str">
        <f t="shared" si="362"/>
        <v/>
      </c>
      <c r="AL2594" s="388" t="str">
        <f t="shared" si="363"/>
        <v/>
      </c>
      <c r="AM2594" s="389" t="str">
        <f t="shared" si="364"/>
        <v/>
      </c>
      <c r="AN2594" s="388" t="str">
        <f t="shared" si="365"/>
        <v/>
      </c>
      <c r="AO2594" s="389" t="str">
        <f t="shared" si="366"/>
        <v/>
      </c>
      <c r="AP2594" s="423"/>
      <c r="AQ2594" s="423"/>
      <c r="AR2594" s="431" t="e">
        <f>VLOOKUP($B2594,'acc names'!$C$2:$D$12102,2,FALSE)</f>
        <v>#N/A</v>
      </c>
      <c r="AS2594" s="431" t="e">
        <f>VLOOKUP($AQ2594,software!$A$1:$B$14605,2,FALSE)</f>
        <v>#N/A</v>
      </c>
      <c r="AT2594" s="423"/>
      <c r="AV2594" s="423"/>
    </row>
    <row r="2595" spans="1:48" ht="12.75" x14ac:dyDescent="0.2">
      <c r="A2595" s="73"/>
      <c r="B2595" s="42"/>
      <c r="C2595" s="142"/>
      <c r="D2595" s="142"/>
      <c r="E2595" s="107"/>
      <c r="F2595" s="46"/>
      <c r="G2595" s="46"/>
      <c r="H2595" s="46"/>
      <c r="I2595" s="46"/>
      <c r="J2595" s="46"/>
      <c r="K2595" s="46"/>
      <c r="L2595" s="139"/>
      <c r="M2595" s="41"/>
      <c r="N2595" s="45"/>
      <c r="O2595" s="47"/>
      <c r="P2595" s="43"/>
      <c r="Q2595" s="71" t="e">
        <f>VLOOKUP(N2595,'error categories'!$A$2:$D$54,4,FALSE)</f>
        <v>#N/A</v>
      </c>
      <c r="R2595" s="72" t="e">
        <f>VLOOKUP(N2595,'error categories'!$A$2:$D$54,3,FALSE)</f>
        <v>#N/A</v>
      </c>
      <c r="S2595" s="374"/>
      <c r="T2595" s="377"/>
      <c r="U2595" s="378">
        <f t="shared" si="360"/>
        <v>0</v>
      </c>
      <c r="V2595" s="379"/>
      <c r="W2595" s="380"/>
      <c r="X2595" s="380"/>
      <c r="Y2595" s="380"/>
      <c r="Z2595" s="379"/>
      <c r="AA2595" s="381"/>
      <c r="AB2595" s="379"/>
      <c r="AC2595" s="380"/>
      <c r="AD2595" s="382">
        <f t="shared" si="367"/>
        <v>0</v>
      </c>
      <c r="AE2595" s="383">
        <f t="shared" si="368"/>
        <v>0</v>
      </c>
      <c r="AF2595" s="379"/>
      <c r="AG2595" s="381"/>
      <c r="AH2595" s="379"/>
      <c r="AI2595" s="381"/>
      <c r="AJ2595" s="384" t="str">
        <f t="shared" si="361"/>
        <v/>
      </c>
      <c r="AK2595" s="385" t="str">
        <f t="shared" si="362"/>
        <v/>
      </c>
      <c r="AL2595" s="388" t="str">
        <f t="shared" si="363"/>
        <v/>
      </c>
      <c r="AM2595" s="389" t="str">
        <f t="shared" si="364"/>
        <v/>
      </c>
      <c r="AN2595" s="388" t="str">
        <f t="shared" si="365"/>
        <v/>
      </c>
      <c r="AO2595" s="389" t="str">
        <f t="shared" si="366"/>
        <v/>
      </c>
      <c r="AP2595" s="423"/>
      <c r="AQ2595" s="423"/>
      <c r="AR2595" s="431" t="e">
        <f>VLOOKUP($B2595,'acc names'!$C$2:$D$12102,2,FALSE)</f>
        <v>#N/A</v>
      </c>
      <c r="AS2595" s="431" t="e">
        <f>VLOOKUP($AQ2595,software!$A$1:$B$14605,2,FALSE)</f>
        <v>#N/A</v>
      </c>
      <c r="AT2595" s="423"/>
      <c r="AV2595" s="423"/>
    </row>
    <row r="2596" spans="1:48" ht="12.75" x14ac:dyDescent="0.2">
      <c r="A2596" s="73"/>
      <c r="B2596" s="42"/>
      <c r="C2596" s="142"/>
      <c r="D2596" s="142"/>
      <c r="E2596" s="107"/>
      <c r="F2596" s="46"/>
      <c r="G2596" s="46"/>
      <c r="H2596" s="46"/>
      <c r="I2596" s="46"/>
      <c r="J2596" s="46"/>
      <c r="K2596" s="46"/>
      <c r="L2596" s="139"/>
      <c r="M2596" s="41"/>
      <c r="N2596" s="45"/>
      <c r="O2596" s="47"/>
      <c r="P2596" s="43"/>
      <c r="Q2596" s="71" t="e">
        <f>VLOOKUP(N2596,'error categories'!$A$2:$D$54,4,FALSE)</f>
        <v>#N/A</v>
      </c>
      <c r="R2596" s="72" t="e">
        <f>VLOOKUP(N2596,'error categories'!$A$2:$D$54,3,FALSE)</f>
        <v>#N/A</v>
      </c>
      <c r="S2596" s="374"/>
      <c r="T2596" s="377"/>
      <c r="U2596" s="378">
        <f t="shared" si="360"/>
        <v>0</v>
      </c>
      <c r="V2596" s="379"/>
      <c r="W2596" s="380"/>
      <c r="X2596" s="380"/>
      <c r="Y2596" s="380"/>
      <c r="Z2596" s="379"/>
      <c r="AA2596" s="381"/>
      <c r="AB2596" s="379"/>
      <c r="AC2596" s="380"/>
      <c r="AD2596" s="382">
        <f t="shared" si="367"/>
        <v>0</v>
      </c>
      <c r="AE2596" s="383">
        <f t="shared" si="368"/>
        <v>0</v>
      </c>
      <c r="AF2596" s="379"/>
      <c r="AG2596" s="381"/>
      <c r="AH2596" s="379"/>
      <c r="AI2596" s="381"/>
      <c r="AJ2596" s="384" t="str">
        <f t="shared" si="361"/>
        <v/>
      </c>
      <c r="AK2596" s="385" t="str">
        <f t="shared" si="362"/>
        <v/>
      </c>
      <c r="AL2596" s="388" t="str">
        <f t="shared" si="363"/>
        <v/>
      </c>
      <c r="AM2596" s="389" t="str">
        <f t="shared" si="364"/>
        <v/>
      </c>
      <c r="AN2596" s="388" t="str">
        <f t="shared" si="365"/>
        <v/>
      </c>
      <c r="AO2596" s="389" t="str">
        <f t="shared" si="366"/>
        <v/>
      </c>
      <c r="AP2596" s="423"/>
      <c r="AQ2596" s="423"/>
      <c r="AR2596" s="431" t="e">
        <f>VLOOKUP($B2596,'acc names'!$C$2:$D$12102,2,FALSE)</f>
        <v>#N/A</v>
      </c>
      <c r="AS2596" s="431" t="e">
        <f>VLOOKUP($AQ2596,software!$A$1:$B$14605,2,FALSE)</f>
        <v>#N/A</v>
      </c>
      <c r="AT2596" s="423"/>
      <c r="AV2596" s="423"/>
    </row>
    <row r="2597" spans="1:48" ht="12.75" x14ac:dyDescent="0.2">
      <c r="A2597" s="73"/>
      <c r="B2597" s="42"/>
      <c r="C2597" s="142"/>
      <c r="D2597" s="142"/>
      <c r="E2597" s="107"/>
      <c r="F2597" s="46"/>
      <c r="G2597" s="46"/>
      <c r="H2597" s="46"/>
      <c r="I2597" s="46"/>
      <c r="J2597" s="46"/>
      <c r="K2597" s="46"/>
      <c r="L2597" s="139"/>
      <c r="M2597" s="41"/>
      <c r="N2597" s="45"/>
      <c r="O2597" s="47"/>
      <c r="P2597" s="43"/>
      <c r="Q2597" s="71" t="e">
        <f>VLOOKUP(N2597,'error categories'!$A$2:$D$54,4,FALSE)</f>
        <v>#N/A</v>
      </c>
      <c r="R2597" s="72" t="e">
        <f>VLOOKUP(N2597,'error categories'!$A$2:$D$54,3,FALSE)</f>
        <v>#N/A</v>
      </c>
      <c r="S2597" s="374"/>
      <c r="T2597" s="377"/>
      <c r="U2597" s="378">
        <f t="shared" si="360"/>
        <v>0</v>
      </c>
      <c r="V2597" s="379"/>
      <c r="W2597" s="380"/>
      <c r="X2597" s="380"/>
      <c r="Y2597" s="380"/>
      <c r="Z2597" s="379"/>
      <c r="AA2597" s="381"/>
      <c r="AB2597" s="379"/>
      <c r="AC2597" s="380"/>
      <c r="AD2597" s="382">
        <f t="shared" si="367"/>
        <v>0</v>
      </c>
      <c r="AE2597" s="383">
        <f t="shared" si="368"/>
        <v>0</v>
      </c>
      <c r="AF2597" s="379"/>
      <c r="AG2597" s="381"/>
      <c r="AH2597" s="379"/>
      <c r="AI2597" s="381"/>
      <c r="AJ2597" s="384" t="str">
        <f t="shared" si="361"/>
        <v/>
      </c>
      <c r="AK2597" s="385" t="str">
        <f t="shared" si="362"/>
        <v/>
      </c>
      <c r="AL2597" s="388" t="str">
        <f t="shared" si="363"/>
        <v/>
      </c>
      <c r="AM2597" s="389" t="str">
        <f t="shared" si="364"/>
        <v/>
      </c>
      <c r="AN2597" s="388" t="str">
        <f t="shared" si="365"/>
        <v/>
      </c>
      <c r="AO2597" s="389" t="str">
        <f t="shared" si="366"/>
        <v/>
      </c>
      <c r="AP2597" s="423"/>
      <c r="AQ2597" s="423"/>
      <c r="AR2597" s="431" t="e">
        <f>VLOOKUP($B2597,'acc names'!$C$2:$D$12102,2,FALSE)</f>
        <v>#N/A</v>
      </c>
      <c r="AS2597" s="431" t="e">
        <f>VLOOKUP($AQ2597,software!$A$1:$B$14605,2,FALSE)</f>
        <v>#N/A</v>
      </c>
      <c r="AT2597" s="423"/>
      <c r="AV2597" s="423"/>
    </row>
    <row r="2598" spans="1:48" ht="12.75" x14ac:dyDescent="0.2">
      <c r="A2598" s="73"/>
      <c r="B2598" s="42"/>
      <c r="C2598" s="142"/>
      <c r="D2598" s="142"/>
      <c r="E2598" s="107"/>
      <c r="F2598" s="46"/>
      <c r="G2598" s="46"/>
      <c r="H2598" s="46"/>
      <c r="I2598" s="46"/>
      <c r="J2598" s="46"/>
      <c r="K2598" s="46"/>
      <c r="L2598" s="139"/>
      <c r="M2598" s="41"/>
      <c r="N2598" s="45"/>
      <c r="O2598" s="47"/>
      <c r="P2598" s="43"/>
      <c r="Q2598" s="71" t="e">
        <f>VLOOKUP(N2598,'error categories'!$A$2:$D$54,4,FALSE)</f>
        <v>#N/A</v>
      </c>
      <c r="R2598" s="72" t="e">
        <f>VLOOKUP(N2598,'error categories'!$A$2:$D$54,3,FALSE)</f>
        <v>#N/A</v>
      </c>
      <c r="S2598" s="374"/>
      <c r="T2598" s="377"/>
      <c r="U2598" s="378">
        <f t="shared" si="360"/>
        <v>0</v>
      </c>
      <c r="V2598" s="379"/>
      <c r="W2598" s="380"/>
      <c r="X2598" s="380"/>
      <c r="Y2598" s="380"/>
      <c r="Z2598" s="379"/>
      <c r="AA2598" s="381"/>
      <c r="AB2598" s="379"/>
      <c r="AC2598" s="380"/>
      <c r="AD2598" s="382">
        <f t="shared" si="367"/>
        <v>0</v>
      </c>
      <c r="AE2598" s="383">
        <f t="shared" si="368"/>
        <v>0</v>
      </c>
      <c r="AF2598" s="379"/>
      <c r="AG2598" s="381"/>
      <c r="AH2598" s="379"/>
      <c r="AI2598" s="381"/>
      <c r="AJ2598" s="384" t="str">
        <f t="shared" si="361"/>
        <v/>
      </c>
      <c r="AK2598" s="385" t="str">
        <f t="shared" si="362"/>
        <v/>
      </c>
      <c r="AL2598" s="388" t="str">
        <f t="shared" si="363"/>
        <v/>
      </c>
      <c r="AM2598" s="389" t="str">
        <f t="shared" si="364"/>
        <v/>
      </c>
      <c r="AN2598" s="388" t="str">
        <f t="shared" si="365"/>
        <v/>
      </c>
      <c r="AO2598" s="389" t="str">
        <f t="shared" si="366"/>
        <v/>
      </c>
      <c r="AP2598" s="423"/>
      <c r="AQ2598" s="423"/>
      <c r="AR2598" s="431" t="e">
        <f>VLOOKUP($B2598,'acc names'!$C$2:$D$12102,2,FALSE)</f>
        <v>#N/A</v>
      </c>
      <c r="AS2598" s="431" t="e">
        <f>VLOOKUP($AQ2598,software!$A$1:$B$14605,2,FALSE)</f>
        <v>#N/A</v>
      </c>
      <c r="AT2598" s="423"/>
      <c r="AV2598" s="423"/>
    </row>
    <row r="2599" spans="1:48" ht="12.75" x14ac:dyDescent="0.2">
      <c r="A2599" s="73"/>
      <c r="B2599" s="42"/>
      <c r="C2599" s="142"/>
      <c r="D2599" s="142"/>
      <c r="E2599" s="107"/>
      <c r="F2599" s="46"/>
      <c r="G2599" s="46"/>
      <c r="H2599" s="46"/>
      <c r="I2599" s="46"/>
      <c r="J2599" s="46"/>
      <c r="K2599" s="46"/>
      <c r="L2599" s="139"/>
      <c r="M2599" s="41"/>
      <c r="N2599" s="45"/>
      <c r="O2599" s="47"/>
      <c r="P2599" s="43"/>
      <c r="Q2599" s="71" t="e">
        <f>VLOOKUP(N2599,'error categories'!$A$2:$D$54,4,FALSE)</f>
        <v>#N/A</v>
      </c>
      <c r="R2599" s="72" t="e">
        <f>VLOOKUP(N2599,'error categories'!$A$2:$D$54,3,FALSE)</f>
        <v>#N/A</v>
      </c>
      <c r="S2599" s="374"/>
      <c r="T2599" s="377"/>
      <c r="U2599" s="378">
        <f t="shared" si="360"/>
        <v>0</v>
      </c>
      <c r="V2599" s="379"/>
      <c r="W2599" s="380"/>
      <c r="X2599" s="380"/>
      <c r="Y2599" s="380"/>
      <c r="Z2599" s="379"/>
      <c r="AA2599" s="381"/>
      <c r="AB2599" s="379"/>
      <c r="AC2599" s="380"/>
      <c r="AD2599" s="382">
        <f t="shared" si="367"/>
        <v>0</v>
      </c>
      <c r="AE2599" s="383">
        <f t="shared" si="368"/>
        <v>0</v>
      </c>
      <c r="AF2599" s="379"/>
      <c r="AG2599" s="381"/>
      <c r="AH2599" s="379"/>
      <c r="AI2599" s="381"/>
      <c r="AJ2599" s="384" t="str">
        <f t="shared" si="361"/>
        <v/>
      </c>
      <c r="AK2599" s="385" t="str">
        <f t="shared" si="362"/>
        <v/>
      </c>
      <c r="AL2599" s="388" t="str">
        <f t="shared" si="363"/>
        <v/>
      </c>
      <c r="AM2599" s="389" t="str">
        <f t="shared" si="364"/>
        <v/>
      </c>
      <c r="AN2599" s="388" t="str">
        <f t="shared" si="365"/>
        <v/>
      </c>
      <c r="AO2599" s="389" t="str">
        <f t="shared" si="366"/>
        <v/>
      </c>
      <c r="AP2599" s="423"/>
      <c r="AQ2599" s="423"/>
      <c r="AR2599" s="431" t="e">
        <f>VLOOKUP($B2599,'acc names'!$C$2:$D$12102,2,FALSE)</f>
        <v>#N/A</v>
      </c>
      <c r="AS2599" s="431" t="e">
        <f>VLOOKUP($AQ2599,software!$A$1:$B$14605,2,FALSE)</f>
        <v>#N/A</v>
      </c>
      <c r="AT2599" s="423"/>
      <c r="AV2599" s="423"/>
    </row>
    <row r="2600" spans="1:48" ht="12.75" x14ac:dyDescent="0.2">
      <c r="A2600" s="73"/>
      <c r="B2600" s="42"/>
      <c r="C2600" s="142"/>
      <c r="D2600" s="142"/>
      <c r="E2600" s="107"/>
      <c r="F2600" s="46"/>
      <c r="G2600" s="46"/>
      <c r="H2600" s="46"/>
      <c r="I2600" s="46"/>
      <c r="J2600" s="46"/>
      <c r="K2600" s="46"/>
      <c r="L2600" s="139"/>
      <c r="M2600" s="41"/>
      <c r="N2600" s="45"/>
      <c r="O2600" s="47"/>
      <c r="P2600" s="43"/>
      <c r="Q2600" s="71" t="e">
        <f>VLOOKUP(N2600,'error categories'!$A$2:$D$54,4,FALSE)</f>
        <v>#N/A</v>
      </c>
      <c r="R2600" s="72" t="e">
        <f>VLOOKUP(N2600,'error categories'!$A$2:$D$54,3,FALSE)</f>
        <v>#N/A</v>
      </c>
      <c r="S2600" s="374"/>
      <c r="T2600" s="377"/>
      <c r="U2600" s="378">
        <f t="shared" si="360"/>
        <v>0</v>
      </c>
      <c r="V2600" s="379"/>
      <c r="W2600" s="380"/>
      <c r="X2600" s="380"/>
      <c r="Y2600" s="380"/>
      <c r="Z2600" s="379"/>
      <c r="AA2600" s="381"/>
      <c r="AB2600" s="379"/>
      <c r="AC2600" s="380"/>
      <c r="AD2600" s="382">
        <f t="shared" si="367"/>
        <v>0</v>
      </c>
      <c r="AE2600" s="383">
        <f t="shared" si="368"/>
        <v>0</v>
      </c>
      <c r="AF2600" s="379"/>
      <c r="AG2600" s="381"/>
      <c r="AH2600" s="379"/>
      <c r="AI2600" s="381"/>
      <c r="AJ2600" s="384" t="str">
        <f t="shared" si="361"/>
        <v/>
      </c>
      <c r="AK2600" s="385" t="str">
        <f t="shared" si="362"/>
        <v/>
      </c>
      <c r="AL2600" s="388" t="str">
        <f t="shared" si="363"/>
        <v/>
      </c>
      <c r="AM2600" s="389" t="str">
        <f t="shared" si="364"/>
        <v/>
      </c>
      <c r="AN2600" s="388" t="str">
        <f t="shared" si="365"/>
        <v/>
      </c>
      <c r="AO2600" s="389" t="str">
        <f t="shared" si="366"/>
        <v/>
      </c>
      <c r="AP2600" s="423"/>
      <c r="AQ2600" s="423"/>
      <c r="AR2600" s="431" t="e">
        <f>VLOOKUP($B2600,'acc names'!$C$2:$D$12102,2,FALSE)</f>
        <v>#N/A</v>
      </c>
      <c r="AS2600" s="431" t="e">
        <f>VLOOKUP($AQ2600,software!$A$1:$B$14605,2,FALSE)</f>
        <v>#N/A</v>
      </c>
      <c r="AT2600" s="423"/>
      <c r="AV2600" s="423"/>
    </row>
    <row r="2601" spans="1:48" ht="12.75" x14ac:dyDescent="0.2">
      <c r="A2601" s="73"/>
      <c r="B2601" s="42"/>
      <c r="C2601" s="142"/>
      <c r="D2601" s="142"/>
      <c r="E2601" s="107"/>
      <c r="F2601" s="46"/>
      <c r="G2601" s="46"/>
      <c r="H2601" s="46"/>
      <c r="I2601" s="46"/>
      <c r="J2601" s="46"/>
      <c r="K2601" s="46"/>
      <c r="L2601" s="139"/>
      <c r="M2601" s="41"/>
      <c r="N2601" s="45"/>
      <c r="O2601" s="47"/>
      <c r="P2601" s="43"/>
      <c r="Q2601" s="71" t="e">
        <f>VLOOKUP(N2601,'error categories'!$A$2:$D$54,4,FALSE)</f>
        <v>#N/A</v>
      </c>
      <c r="R2601" s="72" t="e">
        <f>VLOOKUP(N2601,'error categories'!$A$2:$D$54,3,FALSE)</f>
        <v>#N/A</v>
      </c>
      <c r="S2601" s="374"/>
      <c r="T2601" s="377"/>
      <c r="U2601" s="378">
        <f t="shared" si="360"/>
        <v>0</v>
      </c>
      <c r="V2601" s="379"/>
      <c r="W2601" s="380"/>
      <c r="X2601" s="380"/>
      <c r="Y2601" s="380"/>
      <c r="Z2601" s="379"/>
      <c r="AA2601" s="381"/>
      <c r="AB2601" s="379"/>
      <c r="AC2601" s="380"/>
      <c r="AD2601" s="382">
        <f t="shared" si="367"/>
        <v>0</v>
      </c>
      <c r="AE2601" s="383">
        <f t="shared" si="368"/>
        <v>0</v>
      </c>
      <c r="AF2601" s="379"/>
      <c r="AG2601" s="381"/>
      <c r="AH2601" s="379"/>
      <c r="AI2601" s="381"/>
      <c r="AJ2601" s="384" t="str">
        <f t="shared" si="361"/>
        <v/>
      </c>
      <c r="AK2601" s="385" t="str">
        <f t="shared" si="362"/>
        <v/>
      </c>
      <c r="AL2601" s="388" t="str">
        <f t="shared" si="363"/>
        <v/>
      </c>
      <c r="AM2601" s="389" t="str">
        <f t="shared" si="364"/>
        <v/>
      </c>
      <c r="AN2601" s="388" t="str">
        <f t="shared" si="365"/>
        <v/>
      </c>
      <c r="AO2601" s="389" t="str">
        <f t="shared" si="366"/>
        <v/>
      </c>
      <c r="AP2601" s="423"/>
      <c r="AQ2601" s="423"/>
      <c r="AR2601" s="431" t="e">
        <f>VLOOKUP($B2601,'acc names'!$C$2:$D$12102,2,FALSE)</f>
        <v>#N/A</v>
      </c>
      <c r="AS2601" s="431" t="e">
        <f>VLOOKUP($AQ2601,software!$A$1:$B$14605,2,FALSE)</f>
        <v>#N/A</v>
      </c>
      <c r="AT2601" s="423"/>
      <c r="AV2601" s="423"/>
    </row>
    <row r="2602" spans="1:48" ht="12.75" x14ac:dyDescent="0.2">
      <c r="A2602" s="73"/>
      <c r="B2602" s="42"/>
      <c r="C2602" s="142"/>
      <c r="D2602" s="142"/>
      <c r="E2602" s="107"/>
      <c r="F2602" s="46"/>
      <c r="G2602" s="46"/>
      <c r="H2602" s="46"/>
      <c r="I2602" s="46"/>
      <c r="J2602" s="46"/>
      <c r="K2602" s="46"/>
      <c r="L2602" s="139"/>
      <c r="M2602" s="41"/>
      <c r="N2602" s="45"/>
      <c r="O2602" s="47"/>
      <c r="P2602" s="43"/>
      <c r="Q2602" s="71" t="e">
        <f>VLOOKUP(N2602,'error categories'!$A$2:$D$54,4,FALSE)</f>
        <v>#N/A</v>
      </c>
      <c r="R2602" s="72" t="e">
        <f>VLOOKUP(N2602,'error categories'!$A$2:$D$54,3,FALSE)</f>
        <v>#N/A</v>
      </c>
      <c r="S2602" s="374"/>
      <c r="T2602" s="377"/>
      <c r="U2602" s="378">
        <f t="shared" si="360"/>
        <v>0</v>
      </c>
      <c r="V2602" s="379"/>
      <c r="W2602" s="380"/>
      <c r="X2602" s="380"/>
      <c r="Y2602" s="380"/>
      <c r="Z2602" s="379"/>
      <c r="AA2602" s="381"/>
      <c r="AB2602" s="379"/>
      <c r="AC2602" s="380"/>
      <c r="AD2602" s="382">
        <f t="shared" si="367"/>
        <v>0</v>
      </c>
      <c r="AE2602" s="383">
        <f t="shared" si="368"/>
        <v>0</v>
      </c>
      <c r="AF2602" s="379"/>
      <c r="AG2602" s="381"/>
      <c r="AH2602" s="379"/>
      <c r="AI2602" s="381"/>
      <c r="AJ2602" s="384" t="str">
        <f t="shared" si="361"/>
        <v/>
      </c>
      <c r="AK2602" s="385" t="str">
        <f t="shared" si="362"/>
        <v/>
      </c>
      <c r="AL2602" s="388" t="str">
        <f t="shared" si="363"/>
        <v/>
      </c>
      <c r="AM2602" s="389" t="str">
        <f t="shared" si="364"/>
        <v/>
      </c>
      <c r="AN2602" s="388" t="str">
        <f t="shared" si="365"/>
        <v/>
      </c>
      <c r="AO2602" s="389" t="str">
        <f t="shared" si="366"/>
        <v/>
      </c>
      <c r="AP2602" s="423"/>
      <c r="AQ2602" s="423"/>
      <c r="AR2602" s="431" t="e">
        <f>VLOOKUP($B2602,'acc names'!$C$2:$D$12102,2,FALSE)</f>
        <v>#N/A</v>
      </c>
      <c r="AS2602" s="431" t="e">
        <f>VLOOKUP($AQ2602,software!$A$1:$B$14605,2,FALSE)</f>
        <v>#N/A</v>
      </c>
      <c r="AT2602" s="423"/>
      <c r="AV2602" s="423"/>
    </row>
    <row r="2603" spans="1:48" ht="12.75" x14ac:dyDescent="0.2">
      <c r="A2603" s="73"/>
      <c r="B2603" s="42"/>
      <c r="C2603" s="142"/>
      <c r="D2603" s="142"/>
      <c r="E2603" s="107"/>
      <c r="F2603" s="46"/>
      <c r="G2603" s="46"/>
      <c r="H2603" s="46"/>
      <c r="I2603" s="46"/>
      <c r="J2603" s="46"/>
      <c r="K2603" s="46"/>
      <c r="L2603" s="139"/>
      <c r="M2603" s="41"/>
      <c r="N2603" s="45"/>
      <c r="O2603" s="47"/>
      <c r="P2603" s="43"/>
      <c r="Q2603" s="71" t="e">
        <f>VLOOKUP(N2603,'error categories'!$A$2:$D$54,4,FALSE)</f>
        <v>#N/A</v>
      </c>
      <c r="R2603" s="72" t="e">
        <f>VLOOKUP(N2603,'error categories'!$A$2:$D$54,3,FALSE)</f>
        <v>#N/A</v>
      </c>
      <c r="S2603" s="374"/>
      <c r="T2603" s="377"/>
      <c r="U2603" s="378">
        <f t="shared" si="360"/>
        <v>0</v>
      </c>
      <c r="V2603" s="379"/>
      <c r="W2603" s="380"/>
      <c r="X2603" s="380"/>
      <c r="Y2603" s="380"/>
      <c r="Z2603" s="379"/>
      <c r="AA2603" s="381"/>
      <c r="AB2603" s="379"/>
      <c r="AC2603" s="380"/>
      <c r="AD2603" s="382">
        <f t="shared" si="367"/>
        <v>0</v>
      </c>
      <c r="AE2603" s="383">
        <f t="shared" si="368"/>
        <v>0</v>
      </c>
      <c r="AF2603" s="379"/>
      <c r="AG2603" s="381"/>
      <c r="AH2603" s="379"/>
      <c r="AI2603" s="381"/>
      <c r="AJ2603" s="384" t="str">
        <f t="shared" si="361"/>
        <v/>
      </c>
      <c r="AK2603" s="385" t="str">
        <f t="shared" si="362"/>
        <v/>
      </c>
      <c r="AL2603" s="388" t="str">
        <f t="shared" si="363"/>
        <v/>
      </c>
      <c r="AM2603" s="389" t="str">
        <f t="shared" si="364"/>
        <v/>
      </c>
      <c r="AN2603" s="388" t="str">
        <f t="shared" si="365"/>
        <v/>
      </c>
      <c r="AO2603" s="389" t="str">
        <f t="shared" si="366"/>
        <v/>
      </c>
      <c r="AP2603" s="423"/>
      <c r="AQ2603" s="423"/>
      <c r="AR2603" s="431" t="e">
        <f>VLOOKUP($B2603,'acc names'!$C$2:$D$12102,2,FALSE)</f>
        <v>#N/A</v>
      </c>
      <c r="AS2603" s="431" t="e">
        <f>VLOOKUP($AQ2603,software!$A$1:$B$14605,2,FALSE)</f>
        <v>#N/A</v>
      </c>
      <c r="AT2603" s="423"/>
      <c r="AV2603" s="423"/>
    </row>
    <row r="2604" spans="1:48" ht="12.75" x14ac:dyDescent="0.2">
      <c r="A2604" s="73"/>
      <c r="B2604" s="42"/>
      <c r="C2604" s="142"/>
      <c r="D2604" s="142"/>
      <c r="E2604" s="107"/>
      <c r="F2604" s="46"/>
      <c r="G2604" s="46"/>
      <c r="H2604" s="46"/>
      <c r="I2604" s="46"/>
      <c r="J2604" s="46"/>
      <c r="K2604" s="46"/>
      <c r="L2604" s="139"/>
      <c r="M2604" s="41"/>
      <c r="N2604" s="45"/>
      <c r="O2604" s="47"/>
      <c r="P2604" s="43"/>
      <c r="Q2604" s="71" t="e">
        <f>VLOOKUP(N2604,'error categories'!$A$2:$D$54,4,FALSE)</f>
        <v>#N/A</v>
      </c>
      <c r="R2604" s="72" t="e">
        <f>VLOOKUP(N2604,'error categories'!$A$2:$D$54,3,FALSE)</f>
        <v>#N/A</v>
      </c>
      <c r="S2604" s="374"/>
      <c r="T2604" s="377"/>
      <c r="U2604" s="378">
        <f t="shared" si="360"/>
        <v>0</v>
      </c>
      <c r="V2604" s="379"/>
      <c r="W2604" s="380"/>
      <c r="X2604" s="380"/>
      <c r="Y2604" s="380"/>
      <c r="Z2604" s="379"/>
      <c r="AA2604" s="381"/>
      <c r="AB2604" s="379"/>
      <c r="AC2604" s="380"/>
      <c r="AD2604" s="382">
        <f t="shared" si="367"/>
        <v>0</v>
      </c>
      <c r="AE2604" s="383">
        <f t="shared" si="368"/>
        <v>0</v>
      </c>
      <c r="AF2604" s="379"/>
      <c r="AG2604" s="381"/>
      <c r="AH2604" s="379"/>
      <c r="AI2604" s="381"/>
      <c r="AJ2604" s="384" t="str">
        <f t="shared" si="361"/>
        <v/>
      </c>
      <c r="AK2604" s="385" t="str">
        <f t="shared" si="362"/>
        <v/>
      </c>
      <c r="AL2604" s="388" t="str">
        <f t="shared" si="363"/>
        <v/>
      </c>
      <c r="AM2604" s="389" t="str">
        <f t="shared" si="364"/>
        <v/>
      </c>
      <c r="AN2604" s="388" t="str">
        <f t="shared" si="365"/>
        <v/>
      </c>
      <c r="AO2604" s="389" t="str">
        <f t="shared" si="366"/>
        <v/>
      </c>
      <c r="AP2604" s="423"/>
      <c r="AQ2604" s="423"/>
      <c r="AR2604" s="431" t="e">
        <f>VLOOKUP($B2604,'acc names'!$C$2:$D$12102,2,FALSE)</f>
        <v>#N/A</v>
      </c>
      <c r="AS2604" s="431" t="e">
        <f>VLOOKUP($AQ2604,software!$A$1:$B$14605,2,FALSE)</f>
        <v>#N/A</v>
      </c>
      <c r="AT2604" s="423"/>
      <c r="AV2604" s="423"/>
    </row>
    <row r="2605" spans="1:48" ht="12.75" x14ac:dyDescent="0.2">
      <c r="A2605" s="73"/>
      <c r="B2605" s="42"/>
      <c r="C2605" s="142"/>
      <c r="D2605" s="142"/>
      <c r="E2605" s="107"/>
      <c r="F2605" s="46"/>
      <c r="G2605" s="46"/>
      <c r="H2605" s="46"/>
      <c r="I2605" s="46"/>
      <c r="J2605" s="46"/>
      <c r="K2605" s="46"/>
      <c r="L2605" s="139"/>
      <c r="M2605" s="41"/>
      <c r="N2605" s="45"/>
      <c r="O2605" s="47"/>
      <c r="P2605" s="43"/>
      <c r="Q2605" s="71" t="e">
        <f>VLOOKUP(N2605,'error categories'!$A$2:$D$54,4,FALSE)</f>
        <v>#N/A</v>
      </c>
      <c r="R2605" s="72" t="e">
        <f>VLOOKUP(N2605,'error categories'!$A$2:$D$54,3,FALSE)</f>
        <v>#N/A</v>
      </c>
      <c r="S2605" s="374"/>
      <c r="T2605" s="377"/>
      <c r="U2605" s="378">
        <f t="shared" si="360"/>
        <v>0</v>
      </c>
      <c r="V2605" s="379"/>
      <c r="W2605" s="380"/>
      <c r="X2605" s="380"/>
      <c r="Y2605" s="380"/>
      <c r="Z2605" s="379"/>
      <c r="AA2605" s="381"/>
      <c r="AB2605" s="379"/>
      <c r="AC2605" s="380"/>
      <c r="AD2605" s="382">
        <f t="shared" si="367"/>
        <v>0</v>
      </c>
      <c r="AE2605" s="383">
        <f t="shared" si="368"/>
        <v>0</v>
      </c>
      <c r="AF2605" s="379"/>
      <c r="AG2605" s="381"/>
      <c r="AH2605" s="379"/>
      <c r="AI2605" s="381"/>
      <c r="AJ2605" s="384" t="str">
        <f t="shared" si="361"/>
        <v/>
      </c>
      <c r="AK2605" s="385" t="str">
        <f t="shared" si="362"/>
        <v/>
      </c>
      <c r="AL2605" s="388" t="str">
        <f t="shared" si="363"/>
        <v/>
      </c>
      <c r="AM2605" s="389" t="str">
        <f t="shared" si="364"/>
        <v/>
      </c>
      <c r="AN2605" s="388" t="str">
        <f t="shared" si="365"/>
        <v/>
      </c>
      <c r="AO2605" s="389" t="str">
        <f t="shared" si="366"/>
        <v/>
      </c>
      <c r="AP2605" s="423"/>
      <c r="AQ2605" s="423"/>
      <c r="AR2605" s="431" t="e">
        <f>VLOOKUP($B2605,'acc names'!$C$2:$D$12102,2,FALSE)</f>
        <v>#N/A</v>
      </c>
      <c r="AS2605" s="431" t="e">
        <f>VLOOKUP($AQ2605,software!$A$1:$B$14605,2,FALSE)</f>
        <v>#N/A</v>
      </c>
      <c r="AT2605" s="423"/>
      <c r="AV2605" s="423"/>
    </row>
    <row r="2606" spans="1:48" ht="12.75" x14ac:dyDescent="0.2">
      <c r="A2606" s="73"/>
      <c r="B2606" s="42"/>
      <c r="C2606" s="142"/>
      <c r="D2606" s="142"/>
      <c r="E2606" s="107"/>
      <c r="F2606" s="46"/>
      <c r="G2606" s="46"/>
      <c r="H2606" s="46"/>
      <c r="I2606" s="46"/>
      <c r="J2606" s="46"/>
      <c r="K2606" s="46"/>
      <c r="L2606" s="139"/>
      <c r="M2606" s="41"/>
      <c r="N2606" s="45"/>
      <c r="O2606" s="47"/>
      <c r="P2606" s="43"/>
      <c r="Q2606" s="71" t="e">
        <f>VLOOKUP(N2606,'error categories'!$A$2:$D$54,4,FALSE)</f>
        <v>#N/A</v>
      </c>
      <c r="R2606" s="72" t="e">
        <f>VLOOKUP(N2606,'error categories'!$A$2:$D$54,3,FALSE)</f>
        <v>#N/A</v>
      </c>
      <c r="S2606" s="374"/>
      <c r="T2606" s="377"/>
      <c r="U2606" s="378">
        <f t="shared" si="360"/>
        <v>0</v>
      </c>
      <c r="V2606" s="379"/>
      <c r="W2606" s="380"/>
      <c r="X2606" s="380"/>
      <c r="Y2606" s="380"/>
      <c r="Z2606" s="379"/>
      <c r="AA2606" s="381"/>
      <c r="AB2606" s="379"/>
      <c r="AC2606" s="380"/>
      <c r="AD2606" s="382">
        <f t="shared" si="367"/>
        <v>0</v>
      </c>
      <c r="AE2606" s="383">
        <f t="shared" si="368"/>
        <v>0</v>
      </c>
      <c r="AF2606" s="379"/>
      <c r="AG2606" s="381"/>
      <c r="AH2606" s="379"/>
      <c r="AI2606" s="381"/>
      <c r="AJ2606" s="384" t="str">
        <f t="shared" si="361"/>
        <v/>
      </c>
      <c r="AK2606" s="385" t="str">
        <f t="shared" si="362"/>
        <v/>
      </c>
      <c r="AL2606" s="388" t="str">
        <f t="shared" si="363"/>
        <v/>
      </c>
      <c r="AM2606" s="389" t="str">
        <f t="shared" si="364"/>
        <v/>
      </c>
      <c r="AN2606" s="388" t="str">
        <f t="shared" si="365"/>
        <v/>
      </c>
      <c r="AO2606" s="389" t="str">
        <f t="shared" si="366"/>
        <v/>
      </c>
      <c r="AP2606" s="423"/>
      <c r="AQ2606" s="423"/>
      <c r="AR2606" s="431" t="e">
        <f>VLOOKUP($B2606,'acc names'!$C$2:$D$12102,2,FALSE)</f>
        <v>#N/A</v>
      </c>
      <c r="AS2606" s="431" t="e">
        <f>VLOOKUP($AQ2606,software!$A$1:$B$14605,2,FALSE)</f>
        <v>#N/A</v>
      </c>
      <c r="AT2606" s="423"/>
      <c r="AV2606" s="423"/>
    </row>
    <row r="2607" spans="1:48" ht="12.75" x14ac:dyDescent="0.2">
      <c r="A2607" s="73"/>
      <c r="B2607" s="42"/>
      <c r="C2607" s="142"/>
      <c r="D2607" s="142"/>
      <c r="E2607" s="107"/>
      <c r="F2607" s="46"/>
      <c r="G2607" s="46"/>
      <c r="H2607" s="46"/>
      <c r="I2607" s="46"/>
      <c r="J2607" s="46"/>
      <c r="K2607" s="46"/>
      <c r="L2607" s="139"/>
      <c r="M2607" s="41"/>
      <c r="N2607" s="45"/>
      <c r="O2607" s="47"/>
      <c r="P2607" s="43"/>
      <c r="Q2607" s="71" t="e">
        <f>VLOOKUP(N2607,'error categories'!$A$2:$D$54,4,FALSE)</f>
        <v>#N/A</v>
      </c>
      <c r="R2607" s="72" t="e">
        <f>VLOOKUP(N2607,'error categories'!$A$2:$D$54,3,FALSE)</f>
        <v>#N/A</v>
      </c>
      <c r="S2607" s="374"/>
      <c r="T2607" s="377"/>
      <c r="U2607" s="378">
        <f t="shared" si="360"/>
        <v>0</v>
      </c>
      <c r="V2607" s="379"/>
      <c r="W2607" s="380"/>
      <c r="X2607" s="380"/>
      <c r="Y2607" s="380"/>
      <c r="Z2607" s="379"/>
      <c r="AA2607" s="381"/>
      <c r="AB2607" s="379"/>
      <c r="AC2607" s="380"/>
      <c r="AD2607" s="382">
        <f t="shared" si="367"/>
        <v>0</v>
      </c>
      <c r="AE2607" s="383">
        <f t="shared" si="368"/>
        <v>0</v>
      </c>
      <c r="AF2607" s="379"/>
      <c r="AG2607" s="381"/>
      <c r="AH2607" s="379"/>
      <c r="AI2607" s="381"/>
      <c r="AJ2607" s="384" t="str">
        <f t="shared" si="361"/>
        <v/>
      </c>
      <c r="AK2607" s="385" t="str">
        <f t="shared" si="362"/>
        <v/>
      </c>
      <c r="AL2607" s="388" t="str">
        <f t="shared" si="363"/>
        <v/>
      </c>
      <c r="AM2607" s="389" t="str">
        <f t="shared" si="364"/>
        <v/>
      </c>
      <c r="AN2607" s="388" t="str">
        <f t="shared" si="365"/>
        <v/>
      </c>
      <c r="AO2607" s="389" t="str">
        <f t="shared" si="366"/>
        <v/>
      </c>
      <c r="AP2607" s="423"/>
      <c r="AQ2607" s="423"/>
      <c r="AR2607" s="431" t="e">
        <f>VLOOKUP($B2607,'acc names'!$C$2:$D$12102,2,FALSE)</f>
        <v>#N/A</v>
      </c>
      <c r="AS2607" s="431" t="e">
        <f>VLOOKUP($AQ2607,software!$A$1:$B$14605,2,FALSE)</f>
        <v>#N/A</v>
      </c>
      <c r="AT2607" s="423"/>
      <c r="AV2607" s="423"/>
    </row>
    <row r="2608" spans="1:48" ht="12.75" x14ac:dyDescent="0.2">
      <c r="A2608" s="73"/>
      <c r="B2608" s="42"/>
      <c r="C2608" s="142"/>
      <c r="D2608" s="142"/>
      <c r="E2608" s="107"/>
      <c r="F2608" s="46"/>
      <c r="G2608" s="46"/>
      <c r="H2608" s="46"/>
      <c r="I2608" s="46"/>
      <c r="J2608" s="46"/>
      <c r="K2608" s="46"/>
      <c r="L2608" s="139"/>
      <c r="M2608" s="41"/>
      <c r="N2608" s="45"/>
      <c r="O2608" s="47"/>
      <c r="P2608" s="43"/>
      <c r="Q2608" s="71" t="e">
        <f>VLOOKUP(N2608,'error categories'!$A$2:$D$54,4,FALSE)</f>
        <v>#N/A</v>
      </c>
      <c r="R2608" s="72" t="e">
        <f>VLOOKUP(N2608,'error categories'!$A$2:$D$54,3,FALSE)</f>
        <v>#N/A</v>
      </c>
      <c r="S2608" s="374"/>
      <c r="T2608" s="377"/>
      <c r="U2608" s="378">
        <f t="shared" si="360"/>
        <v>0</v>
      </c>
      <c r="V2608" s="379"/>
      <c r="W2608" s="380"/>
      <c r="X2608" s="380"/>
      <c r="Y2608" s="380"/>
      <c r="Z2608" s="379"/>
      <c r="AA2608" s="381"/>
      <c r="AB2608" s="379"/>
      <c r="AC2608" s="380"/>
      <c r="AD2608" s="382">
        <f t="shared" si="367"/>
        <v>0</v>
      </c>
      <c r="AE2608" s="383">
        <f t="shared" si="368"/>
        <v>0</v>
      </c>
      <c r="AF2608" s="379"/>
      <c r="AG2608" s="381"/>
      <c r="AH2608" s="379"/>
      <c r="AI2608" s="381"/>
      <c r="AJ2608" s="384" t="str">
        <f t="shared" si="361"/>
        <v/>
      </c>
      <c r="AK2608" s="385" t="str">
        <f t="shared" si="362"/>
        <v/>
      </c>
      <c r="AL2608" s="388" t="str">
        <f t="shared" si="363"/>
        <v/>
      </c>
      <c r="AM2608" s="389" t="str">
        <f t="shared" si="364"/>
        <v/>
      </c>
      <c r="AN2608" s="388" t="str">
        <f t="shared" si="365"/>
        <v/>
      </c>
      <c r="AO2608" s="389" t="str">
        <f t="shared" si="366"/>
        <v/>
      </c>
      <c r="AP2608" s="423"/>
      <c r="AQ2608" s="423"/>
      <c r="AR2608" s="431" t="e">
        <f>VLOOKUP($B2608,'acc names'!$C$2:$D$12102,2,FALSE)</f>
        <v>#N/A</v>
      </c>
      <c r="AS2608" s="431" t="e">
        <f>VLOOKUP($AQ2608,software!$A$1:$B$14605,2,FALSE)</f>
        <v>#N/A</v>
      </c>
      <c r="AT2608" s="423"/>
      <c r="AV2608" s="423"/>
    </row>
    <row r="2609" spans="1:48" ht="12.75" x14ac:dyDescent="0.2">
      <c r="A2609" s="73"/>
      <c r="B2609" s="42"/>
      <c r="C2609" s="142"/>
      <c r="D2609" s="142"/>
      <c r="E2609" s="107"/>
      <c r="F2609" s="46"/>
      <c r="G2609" s="46"/>
      <c r="H2609" s="46"/>
      <c r="I2609" s="46"/>
      <c r="J2609" s="46"/>
      <c r="K2609" s="46"/>
      <c r="L2609" s="139"/>
      <c r="M2609" s="41"/>
      <c r="N2609" s="45"/>
      <c r="O2609" s="47"/>
      <c r="P2609" s="43"/>
      <c r="Q2609" s="71" t="e">
        <f>VLOOKUP(N2609,'error categories'!$A$2:$D$54,4,FALSE)</f>
        <v>#N/A</v>
      </c>
      <c r="R2609" s="72" t="e">
        <f>VLOOKUP(N2609,'error categories'!$A$2:$D$54,3,FALSE)</f>
        <v>#N/A</v>
      </c>
      <c r="S2609" s="374"/>
      <c r="T2609" s="377"/>
      <c r="U2609" s="378">
        <f t="shared" si="360"/>
        <v>0</v>
      </c>
      <c r="V2609" s="379"/>
      <c r="W2609" s="380"/>
      <c r="X2609" s="380"/>
      <c r="Y2609" s="380"/>
      <c r="Z2609" s="379"/>
      <c r="AA2609" s="381"/>
      <c r="AB2609" s="379"/>
      <c r="AC2609" s="380"/>
      <c r="AD2609" s="382">
        <f t="shared" si="367"/>
        <v>0</v>
      </c>
      <c r="AE2609" s="383">
        <f t="shared" si="368"/>
        <v>0</v>
      </c>
      <c r="AF2609" s="379"/>
      <c r="AG2609" s="381"/>
      <c r="AH2609" s="379"/>
      <c r="AI2609" s="381"/>
      <c r="AJ2609" s="384" t="str">
        <f t="shared" si="361"/>
        <v/>
      </c>
      <c r="AK2609" s="385" t="str">
        <f t="shared" si="362"/>
        <v/>
      </c>
      <c r="AL2609" s="388" t="str">
        <f t="shared" si="363"/>
        <v/>
      </c>
      <c r="AM2609" s="389" t="str">
        <f t="shared" si="364"/>
        <v/>
      </c>
      <c r="AN2609" s="388" t="str">
        <f t="shared" si="365"/>
        <v/>
      </c>
      <c r="AO2609" s="389" t="str">
        <f t="shared" si="366"/>
        <v/>
      </c>
      <c r="AP2609" s="423"/>
      <c r="AQ2609" s="423"/>
      <c r="AR2609" s="431" t="e">
        <f>VLOOKUP($B2609,'acc names'!$C$2:$D$12102,2,FALSE)</f>
        <v>#N/A</v>
      </c>
      <c r="AS2609" s="431" t="e">
        <f>VLOOKUP($AQ2609,software!$A$1:$B$14605,2,FALSE)</f>
        <v>#N/A</v>
      </c>
      <c r="AT2609" s="423"/>
      <c r="AV2609" s="423"/>
    </row>
    <row r="2610" spans="1:48" ht="12.75" x14ac:dyDescent="0.2">
      <c r="A2610" s="73"/>
      <c r="B2610" s="42"/>
      <c r="C2610" s="142"/>
      <c r="D2610" s="142"/>
      <c r="E2610" s="107"/>
      <c r="F2610" s="46"/>
      <c r="G2610" s="46"/>
      <c r="H2610" s="46"/>
      <c r="I2610" s="46"/>
      <c r="J2610" s="46"/>
      <c r="K2610" s="46"/>
      <c r="L2610" s="139"/>
      <c r="M2610" s="41"/>
      <c r="N2610" s="45"/>
      <c r="O2610" s="47"/>
      <c r="P2610" s="43"/>
      <c r="Q2610" s="71" t="e">
        <f>VLOOKUP(N2610,'error categories'!$A$2:$D$54,4,FALSE)</f>
        <v>#N/A</v>
      </c>
      <c r="R2610" s="72" t="e">
        <f>VLOOKUP(N2610,'error categories'!$A$2:$D$54,3,FALSE)</f>
        <v>#N/A</v>
      </c>
      <c r="S2610" s="374"/>
      <c r="T2610" s="377"/>
      <c r="U2610" s="378">
        <f t="shared" si="360"/>
        <v>0</v>
      </c>
      <c r="V2610" s="379"/>
      <c r="W2610" s="380"/>
      <c r="X2610" s="380"/>
      <c r="Y2610" s="380"/>
      <c r="Z2610" s="379"/>
      <c r="AA2610" s="381"/>
      <c r="AB2610" s="379"/>
      <c r="AC2610" s="380"/>
      <c r="AD2610" s="382">
        <f t="shared" si="367"/>
        <v>0</v>
      </c>
      <c r="AE2610" s="383">
        <f t="shared" si="368"/>
        <v>0</v>
      </c>
      <c r="AF2610" s="379"/>
      <c r="AG2610" s="381"/>
      <c r="AH2610" s="379"/>
      <c r="AI2610" s="381"/>
      <c r="AJ2610" s="384" t="str">
        <f t="shared" si="361"/>
        <v/>
      </c>
      <c r="AK2610" s="385" t="str">
        <f t="shared" si="362"/>
        <v/>
      </c>
      <c r="AL2610" s="388" t="str">
        <f t="shared" si="363"/>
        <v/>
      </c>
      <c r="AM2610" s="389" t="str">
        <f t="shared" si="364"/>
        <v/>
      </c>
      <c r="AN2610" s="388" t="str">
        <f t="shared" si="365"/>
        <v/>
      </c>
      <c r="AO2610" s="389" t="str">
        <f t="shared" si="366"/>
        <v/>
      </c>
      <c r="AP2610" s="423"/>
      <c r="AQ2610" s="423"/>
      <c r="AR2610" s="431" t="e">
        <f>VLOOKUP($B2610,'acc names'!$C$2:$D$12102,2,FALSE)</f>
        <v>#N/A</v>
      </c>
      <c r="AS2610" s="431" t="e">
        <f>VLOOKUP($AQ2610,software!$A$1:$B$14605,2,FALSE)</f>
        <v>#N/A</v>
      </c>
      <c r="AT2610" s="423"/>
      <c r="AV2610" s="423"/>
    </row>
    <row r="2611" spans="1:48" ht="12.75" x14ac:dyDescent="0.2">
      <c r="A2611" s="73"/>
      <c r="B2611" s="42"/>
      <c r="C2611" s="142"/>
      <c r="D2611" s="142"/>
      <c r="E2611" s="107"/>
      <c r="F2611" s="46"/>
      <c r="G2611" s="46"/>
      <c r="H2611" s="46"/>
      <c r="I2611" s="46"/>
      <c r="J2611" s="46"/>
      <c r="K2611" s="46"/>
      <c r="L2611" s="139"/>
      <c r="M2611" s="41"/>
      <c r="N2611" s="45"/>
      <c r="O2611" s="47"/>
      <c r="P2611" s="43"/>
      <c r="Q2611" s="71" t="e">
        <f>VLOOKUP(N2611,'error categories'!$A$2:$D$54,4,FALSE)</f>
        <v>#N/A</v>
      </c>
      <c r="R2611" s="72" t="e">
        <f>VLOOKUP(N2611,'error categories'!$A$2:$D$54,3,FALSE)</f>
        <v>#N/A</v>
      </c>
      <c r="S2611" s="374"/>
      <c r="T2611" s="377"/>
      <c r="U2611" s="378">
        <f t="shared" si="360"/>
        <v>0</v>
      </c>
      <c r="V2611" s="379"/>
      <c r="W2611" s="380"/>
      <c r="X2611" s="380"/>
      <c r="Y2611" s="380"/>
      <c r="Z2611" s="379"/>
      <c r="AA2611" s="381"/>
      <c r="AB2611" s="379"/>
      <c r="AC2611" s="380"/>
      <c r="AD2611" s="382">
        <f t="shared" si="367"/>
        <v>0</v>
      </c>
      <c r="AE2611" s="383">
        <f t="shared" si="368"/>
        <v>0</v>
      </c>
      <c r="AF2611" s="379"/>
      <c r="AG2611" s="381"/>
      <c r="AH2611" s="379"/>
      <c r="AI2611" s="381"/>
      <c r="AJ2611" s="384" t="str">
        <f t="shared" si="361"/>
        <v/>
      </c>
      <c r="AK2611" s="385" t="str">
        <f t="shared" si="362"/>
        <v/>
      </c>
      <c r="AL2611" s="388" t="str">
        <f t="shared" si="363"/>
        <v/>
      </c>
      <c r="AM2611" s="389" t="str">
        <f t="shared" si="364"/>
        <v/>
      </c>
      <c r="AN2611" s="388" t="str">
        <f t="shared" si="365"/>
        <v/>
      </c>
      <c r="AO2611" s="389" t="str">
        <f t="shared" si="366"/>
        <v/>
      </c>
      <c r="AP2611" s="423"/>
      <c r="AQ2611" s="423"/>
      <c r="AR2611" s="431" t="e">
        <f>VLOOKUP($B2611,'acc names'!$C$2:$D$12102,2,FALSE)</f>
        <v>#N/A</v>
      </c>
      <c r="AS2611" s="431" t="e">
        <f>VLOOKUP($AQ2611,software!$A$1:$B$14605,2,FALSE)</f>
        <v>#N/A</v>
      </c>
      <c r="AT2611" s="423"/>
      <c r="AV2611" s="423"/>
    </row>
    <row r="2612" spans="1:48" ht="12.75" x14ac:dyDescent="0.2">
      <c r="A2612" s="73"/>
      <c r="B2612" s="42"/>
      <c r="C2612" s="142"/>
      <c r="D2612" s="142"/>
      <c r="E2612" s="107"/>
      <c r="F2612" s="46"/>
      <c r="G2612" s="46"/>
      <c r="H2612" s="46"/>
      <c r="I2612" s="46"/>
      <c r="J2612" s="46"/>
      <c r="K2612" s="46"/>
      <c r="L2612" s="139"/>
      <c r="M2612" s="41"/>
      <c r="N2612" s="45"/>
      <c r="O2612" s="47"/>
      <c r="P2612" s="43"/>
      <c r="Q2612" s="71" t="e">
        <f>VLOOKUP(N2612,'error categories'!$A$2:$D$54,4,FALSE)</f>
        <v>#N/A</v>
      </c>
      <c r="R2612" s="72" t="e">
        <f>VLOOKUP(N2612,'error categories'!$A$2:$D$54,3,FALSE)</f>
        <v>#N/A</v>
      </c>
      <c r="S2612" s="374"/>
      <c r="T2612" s="377"/>
      <c r="U2612" s="378">
        <f t="shared" si="360"/>
        <v>0</v>
      </c>
      <c r="V2612" s="379"/>
      <c r="W2612" s="380"/>
      <c r="X2612" s="380"/>
      <c r="Y2612" s="380"/>
      <c r="Z2612" s="379"/>
      <c r="AA2612" s="381"/>
      <c r="AB2612" s="379"/>
      <c r="AC2612" s="380"/>
      <c r="AD2612" s="382">
        <f t="shared" si="367"/>
        <v>0</v>
      </c>
      <c r="AE2612" s="383">
        <f t="shared" si="368"/>
        <v>0</v>
      </c>
      <c r="AF2612" s="379"/>
      <c r="AG2612" s="381"/>
      <c r="AH2612" s="379"/>
      <c r="AI2612" s="381"/>
      <c r="AJ2612" s="384" t="str">
        <f t="shared" si="361"/>
        <v/>
      </c>
      <c r="AK2612" s="385" t="str">
        <f t="shared" si="362"/>
        <v/>
      </c>
      <c r="AL2612" s="388" t="str">
        <f t="shared" si="363"/>
        <v/>
      </c>
      <c r="AM2612" s="389" t="str">
        <f t="shared" si="364"/>
        <v/>
      </c>
      <c r="AN2612" s="388" t="str">
        <f t="shared" si="365"/>
        <v/>
      </c>
      <c r="AO2612" s="389" t="str">
        <f t="shared" si="366"/>
        <v/>
      </c>
      <c r="AP2612" s="423"/>
      <c r="AQ2612" s="423"/>
      <c r="AR2612" s="431" t="e">
        <f>VLOOKUP($B2612,'acc names'!$C$2:$D$12102,2,FALSE)</f>
        <v>#N/A</v>
      </c>
      <c r="AS2612" s="431" t="e">
        <f>VLOOKUP($AQ2612,software!$A$1:$B$14605,2,FALSE)</f>
        <v>#N/A</v>
      </c>
      <c r="AT2612" s="423"/>
      <c r="AV2612" s="423"/>
    </row>
    <row r="2613" spans="1:48" ht="12.75" x14ac:dyDescent="0.2">
      <c r="A2613" s="73"/>
      <c r="B2613" s="42"/>
      <c r="C2613" s="142"/>
      <c r="D2613" s="142"/>
      <c r="E2613" s="107"/>
      <c r="F2613" s="46"/>
      <c r="G2613" s="46"/>
      <c r="H2613" s="46"/>
      <c r="I2613" s="46"/>
      <c r="J2613" s="46"/>
      <c r="K2613" s="46"/>
      <c r="L2613" s="139"/>
      <c r="M2613" s="41"/>
      <c r="N2613" s="45"/>
      <c r="O2613" s="47"/>
      <c r="P2613" s="43"/>
      <c r="Q2613" s="71" t="e">
        <f>VLOOKUP(N2613,'error categories'!$A$2:$D$54,4,FALSE)</f>
        <v>#N/A</v>
      </c>
      <c r="R2613" s="72" t="e">
        <f>VLOOKUP(N2613,'error categories'!$A$2:$D$54,3,FALSE)</f>
        <v>#N/A</v>
      </c>
      <c r="S2613" s="374"/>
      <c r="T2613" s="377"/>
      <c r="U2613" s="378">
        <f t="shared" si="360"/>
        <v>0</v>
      </c>
      <c r="V2613" s="379"/>
      <c r="W2613" s="380"/>
      <c r="X2613" s="380"/>
      <c r="Y2613" s="380"/>
      <c r="Z2613" s="379"/>
      <c r="AA2613" s="381"/>
      <c r="AB2613" s="379"/>
      <c r="AC2613" s="380"/>
      <c r="AD2613" s="382">
        <f t="shared" si="367"/>
        <v>0</v>
      </c>
      <c r="AE2613" s="383">
        <f t="shared" si="368"/>
        <v>0</v>
      </c>
      <c r="AF2613" s="379"/>
      <c r="AG2613" s="381"/>
      <c r="AH2613" s="379"/>
      <c r="AI2613" s="381"/>
      <c r="AJ2613" s="384" t="str">
        <f t="shared" si="361"/>
        <v/>
      </c>
      <c r="AK2613" s="385" t="str">
        <f t="shared" si="362"/>
        <v/>
      </c>
      <c r="AL2613" s="388" t="str">
        <f t="shared" si="363"/>
        <v/>
      </c>
      <c r="AM2613" s="389" t="str">
        <f t="shared" si="364"/>
        <v/>
      </c>
      <c r="AN2613" s="388" t="str">
        <f t="shared" si="365"/>
        <v/>
      </c>
      <c r="AO2613" s="389" t="str">
        <f t="shared" si="366"/>
        <v/>
      </c>
      <c r="AP2613" s="423"/>
      <c r="AQ2613" s="423"/>
      <c r="AR2613" s="431" t="e">
        <f>VLOOKUP($B2613,'acc names'!$C$2:$D$12102,2,FALSE)</f>
        <v>#N/A</v>
      </c>
      <c r="AS2613" s="431" t="e">
        <f>VLOOKUP($AQ2613,software!$A$1:$B$14605,2,FALSE)</f>
        <v>#N/A</v>
      </c>
      <c r="AT2613" s="423"/>
      <c r="AV2613" s="423"/>
    </row>
    <row r="2614" spans="1:48" ht="12.75" x14ac:dyDescent="0.2">
      <c r="A2614" s="73"/>
      <c r="B2614" s="42"/>
      <c r="C2614" s="142"/>
      <c r="D2614" s="142"/>
      <c r="E2614" s="107"/>
      <c r="F2614" s="46"/>
      <c r="G2614" s="46"/>
      <c r="H2614" s="46"/>
      <c r="I2614" s="46"/>
      <c r="J2614" s="46"/>
      <c r="K2614" s="46"/>
      <c r="L2614" s="139"/>
      <c r="M2614" s="41"/>
      <c r="N2614" s="45"/>
      <c r="O2614" s="47"/>
      <c r="P2614" s="43"/>
      <c r="Q2614" s="71" t="e">
        <f>VLOOKUP(N2614,'error categories'!$A$2:$D$54,4,FALSE)</f>
        <v>#N/A</v>
      </c>
      <c r="R2614" s="72" t="e">
        <f>VLOOKUP(N2614,'error categories'!$A$2:$D$54,3,FALSE)</f>
        <v>#N/A</v>
      </c>
      <c r="S2614" s="374"/>
      <c r="T2614" s="377"/>
      <c r="U2614" s="378">
        <f t="shared" si="360"/>
        <v>0</v>
      </c>
      <c r="V2614" s="379"/>
      <c r="W2614" s="380"/>
      <c r="X2614" s="380"/>
      <c r="Y2614" s="380"/>
      <c r="Z2614" s="379"/>
      <c r="AA2614" s="381"/>
      <c r="AB2614" s="379"/>
      <c r="AC2614" s="380"/>
      <c r="AD2614" s="382">
        <f t="shared" si="367"/>
        <v>0</v>
      </c>
      <c r="AE2614" s="383">
        <f t="shared" si="368"/>
        <v>0</v>
      </c>
      <c r="AF2614" s="379"/>
      <c r="AG2614" s="381"/>
      <c r="AH2614" s="379"/>
      <c r="AI2614" s="381"/>
      <c r="AJ2614" s="384" t="str">
        <f t="shared" si="361"/>
        <v/>
      </c>
      <c r="AK2614" s="385" t="str">
        <f t="shared" si="362"/>
        <v/>
      </c>
      <c r="AL2614" s="388" t="str">
        <f t="shared" si="363"/>
        <v/>
      </c>
      <c r="AM2614" s="389" t="str">
        <f t="shared" si="364"/>
        <v/>
      </c>
      <c r="AN2614" s="388" t="str">
        <f t="shared" si="365"/>
        <v/>
      </c>
      <c r="AO2614" s="389" t="str">
        <f t="shared" si="366"/>
        <v/>
      </c>
      <c r="AP2614" s="423"/>
      <c r="AQ2614" s="423"/>
      <c r="AR2614" s="431" t="e">
        <f>VLOOKUP($B2614,'acc names'!$C$2:$D$12102,2,FALSE)</f>
        <v>#N/A</v>
      </c>
      <c r="AS2614" s="431" t="e">
        <f>VLOOKUP($AQ2614,software!$A$1:$B$14605,2,FALSE)</f>
        <v>#N/A</v>
      </c>
      <c r="AT2614" s="423"/>
      <c r="AV2614" s="423"/>
    </row>
    <row r="2615" spans="1:48" ht="12.75" x14ac:dyDescent="0.2">
      <c r="A2615" s="73"/>
      <c r="B2615" s="42"/>
      <c r="C2615" s="142"/>
      <c r="D2615" s="142"/>
      <c r="E2615" s="107"/>
      <c r="F2615" s="46"/>
      <c r="G2615" s="46"/>
      <c r="H2615" s="46"/>
      <c r="I2615" s="46"/>
      <c r="J2615" s="46"/>
      <c r="K2615" s="46"/>
      <c r="L2615" s="139"/>
      <c r="M2615" s="41"/>
      <c r="N2615" s="45"/>
      <c r="O2615" s="47"/>
      <c r="P2615" s="43"/>
      <c r="Q2615" s="71" t="e">
        <f>VLOOKUP(N2615,'error categories'!$A$2:$D$54,4,FALSE)</f>
        <v>#N/A</v>
      </c>
      <c r="R2615" s="72" t="e">
        <f>VLOOKUP(N2615,'error categories'!$A$2:$D$54,3,FALSE)</f>
        <v>#N/A</v>
      </c>
      <c r="S2615" s="374"/>
      <c r="T2615" s="377"/>
      <c r="U2615" s="378">
        <f t="shared" si="360"/>
        <v>0</v>
      </c>
      <c r="V2615" s="379"/>
      <c r="W2615" s="380"/>
      <c r="X2615" s="380"/>
      <c r="Y2615" s="380"/>
      <c r="Z2615" s="379"/>
      <c r="AA2615" s="381"/>
      <c r="AB2615" s="379"/>
      <c r="AC2615" s="380"/>
      <c r="AD2615" s="382">
        <f t="shared" si="367"/>
        <v>0</v>
      </c>
      <c r="AE2615" s="383">
        <f t="shared" si="368"/>
        <v>0</v>
      </c>
      <c r="AF2615" s="379"/>
      <c r="AG2615" s="381"/>
      <c r="AH2615" s="379"/>
      <c r="AI2615" s="381"/>
      <c r="AJ2615" s="384" t="str">
        <f t="shared" si="361"/>
        <v/>
      </c>
      <c r="AK2615" s="385" t="str">
        <f t="shared" si="362"/>
        <v/>
      </c>
      <c r="AL2615" s="388" t="str">
        <f t="shared" si="363"/>
        <v/>
      </c>
      <c r="AM2615" s="389" t="str">
        <f t="shared" si="364"/>
        <v/>
      </c>
      <c r="AN2615" s="388" t="str">
        <f t="shared" si="365"/>
        <v/>
      </c>
      <c r="AO2615" s="389" t="str">
        <f t="shared" si="366"/>
        <v/>
      </c>
      <c r="AP2615" s="423"/>
      <c r="AQ2615" s="423"/>
      <c r="AR2615" s="431" t="e">
        <f>VLOOKUP($B2615,'acc names'!$C$2:$D$12102,2,FALSE)</f>
        <v>#N/A</v>
      </c>
      <c r="AS2615" s="431" t="e">
        <f>VLOOKUP($AQ2615,software!$A$1:$B$14605,2,FALSE)</f>
        <v>#N/A</v>
      </c>
      <c r="AT2615" s="423"/>
      <c r="AV2615" s="423"/>
    </row>
    <row r="2616" spans="1:48" ht="12.75" x14ac:dyDescent="0.2">
      <c r="A2616" s="73"/>
      <c r="B2616" s="42"/>
      <c r="C2616" s="142"/>
      <c r="D2616" s="142"/>
      <c r="E2616" s="107"/>
      <c r="F2616" s="46"/>
      <c r="G2616" s="46"/>
      <c r="H2616" s="46"/>
      <c r="I2616" s="46"/>
      <c r="J2616" s="46"/>
      <c r="K2616" s="46"/>
      <c r="L2616" s="139"/>
      <c r="M2616" s="41"/>
      <c r="N2616" s="45"/>
      <c r="O2616" s="47"/>
      <c r="P2616" s="43"/>
      <c r="Q2616" s="71" t="e">
        <f>VLOOKUP(N2616,'error categories'!$A$2:$D$54,4,FALSE)</f>
        <v>#N/A</v>
      </c>
      <c r="R2616" s="72" t="e">
        <f>VLOOKUP(N2616,'error categories'!$A$2:$D$54,3,FALSE)</f>
        <v>#N/A</v>
      </c>
      <c r="S2616" s="374"/>
      <c r="T2616" s="377"/>
      <c r="U2616" s="378">
        <f t="shared" si="360"/>
        <v>0</v>
      </c>
      <c r="V2616" s="379"/>
      <c r="W2616" s="380"/>
      <c r="X2616" s="380"/>
      <c r="Y2616" s="380"/>
      <c r="Z2616" s="379"/>
      <c r="AA2616" s="381"/>
      <c r="AB2616" s="379"/>
      <c r="AC2616" s="380"/>
      <c r="AD2616" s="382">
        <f t="shared" si="367"/>
        <v>0</v>
      </c>
      <c r="AE2616" s="383">
        <f t="shared" si="368"/>
        <v>0</v>
      </c>
      <c r="AF2616" s="379"/>
      <c r="AG2616" s="381"/>
      <c r="AH2616" s="379"/>
      <c r="AI2616" s="381"/>
      <c r="AJ2616" s="384" t="str">
        <f t="shared" si="361"/>
        <v/>
      </c>
      <c r="AK2616" s="385" t="str">
        <f t="shared" si="362"/>
        <v/>
      </c>
      <c r="AL2616" s="388" t="str">
        <f t="shared" si="363"/>
        <v/>
      </c>
      <c r="AM2616" s="389" t="str">
        <f t="shared" si="364"/>
        <v/>
      </c>
      <c r="AN2616" s="388" t="str">
        <f t="shared" si="365"/>
        <v/>
      </c>
      <c r="AO2616" s="389" t="str">
        <f t="shared" si="366"/>
        <v/>
      </c>
      <c r="AP2616" s="423"/>
      <c r="AQ2616" s="423"/>
      <c r="AR2616" s="431" t="e">
        <f>VLOOKUP($B2616,'acc names'!$C$2:$D$12102,2,FALSE)</f>
        <v>#N/A</v>
      </c>
      <c r="AS2616" s="431" t="e">
        <f>VLOOKUP($AQ2616,software!$A$1:$B$14605,2,FALSE)</f>
        <v>#N/A</v>
      </c>
      <c r="AT2616" s="423"/>
      <c r="AV2616" s="423"/>
    </row>
    <row r="2617" spans="1:48" ht="12.75" x14ac:dyDescent="0.2">
      <c r="A2617" s="73"/>
      <c r="B2617" s="42"/>
      <c r="C2617" s="142"/>
      <c r="D2617" s="142"/>
      <c r="E2617" s="107"/>
      <c r="F2617" s="46"/>
      <c r="G2617" s="46"/>
      <c r="H2617" s="46"/>
      <c r="I2617" s="46"/>
      <c r="J2617" s="46"/>
      <c r="K2617" s="46"/>
      <c r="L2617" s="139"/>
      <c r="M2617" s="41"/>
      <c r="N2617" s="45"/>
      <c r="O2617" s="47"/>
      <c r="P2617" s="43"/>
      <c r="Q2617" s="71" t="e">
        <f>VLOOKUP(N2617,'error categories'!$A$2:$D$54,4,FALSE)</f>
        <v>#N/A</v>
      </c>
      <c r="R2617" s="72" t="e">
        <f>VLOOKUP(N2617,'error categories'!$A$2:$D$54,3,FALSE)</f>
        <v>#N/A</v>
      </c>
      <c r="S2617" s="374"/>
      <c r="T2617" s="377"/>
      <c r="U2617" s="378">
        <f t="shared" si="360"/>
        <v>0</v>
      </c>
      <c r="V2617" s="379"/>
      <c r="W2617" s="380"/>
      <c r="X2617" s="380"/>
      <c r="Y2617" s="380"/>
      <c r="Z2617" s="379"/>
      <c r="AA2617" s="381"/>
      <c r="AB2617" s="379"/>
      <c r="AC2617" s="380"/>
      <c r="AD2617" s="382">
        <f t="shared" si="367"/>
        <v>0</v>
      </c>
      <c r="AE2617" s="383">
        <f t="shared" si="368"/>
        <v>0</v>
      </c>
      <c r="AF2617" s="379"/>
      <c r="AG2617" s="381"/>
      <c r="AH2617" s="379"/>
      <c r="AI2617" s="381"/>
      <c r="AJ2617" s="384" t="str">
        <f t="shared" si="361"/>
        <v/>
      </c>
      <c r="AK2617" s="385" t="str">
        <f t="shared" si="362"/>
        <v/>
      </c>
      <c r="AL2617" s="388" t="str">
        <f t="shared" si="363"/>
        <v/>
      </c>
      <c r="AM2617" s="389" t="str">
        <f t="shared" si="364"/>
        <v/>
      </c>
      <c r="AN2617" s="388" t="str">
        <f t="shared" si="365"/>
        <v/>
      </c>
      <c r="AO2617" s="389" t="str">
        <f t="shared" si="366"/>
        <v/>
      </c>
      <c r="AP2617" s="423"/>
      <c r="AQ2617" s="423"/>
      <c r="AR2617" s="431" t="e">
        <f>VLOOKUP($B2617,'acc names'!$C$2:$D$12102,2,FALSE)</f>
        <v>#N/A</v>
      </c>
      <c r="AS2617" s="431" t="e">
        <f>VLOOKUP($AQ2617,software!$A$1:$B$14605,2,FALSE)</f>
        <v>#N/A</v>
      </c>
      <c r="AT2617" s="423"/>
      <c r="AV2617" s="423"/>
    </row>
    <row r="2618" spans="1:48" ht="12.75" x14ac:dyDescent="0.2">
      <c r="A2618" s="73"/>
      <c r="B2618" s="42"/>
      <c r="C2618" s="142"/>
      <c r="D2618" s="142"/>
      <c r="E2618" s="107"/>
      <c r="F2618" s="46"/>
      <c r="G2618" s="46"/>
      <c r="H2618" s="46"/>
      <c r="I2618" s="46"/>
      <c r="J2618" s="46"/>
      <c r="K2618" s="46"/>
      <c r="L2618" s="139"/>
      <c r="M2618" s="41"/>
      <c r="N2618" s="45"/>
      <c r="O2618" s="47"/>
      <c r="P2618" s="43"/>
      <c r="Q2618" s="71" t="e">
        <f>VLOOKUP(N2618,'error categories'!$A$2:$D$54,4,FALSE)</f>
        <v>#N/A</v>
      </c>
      <c r="R2618" s="72" t="e">
        <f>VLOOKUP(N2618,'error categories'!$A$2:$D$54,3,FALSE)</f>
        <v>#N/A</v>
      </c>
      <c r="S2618" s="374"/>
      <c r="T2618" s="377"/>
      <c r="U2618" s="378">
        <f t="shared" si="360"/>
        <v>0</v>
      </c>
      <c r="V2618" s="379"/>
      <c r="W2618" s="380"/>
      <c r="X2618" s="380"/>
      <c r="Y2618" s="380"/>
      <c r="Z2618" s="379"/>
      <c r="AA2618" s="381"/>
      <c r="AB2618" s="379"/>
      <c r="AC2618" s="380"/>
      <c r="AD2618" s="382">
        <f t="shared" si="367"/>
        <v>0</v>
      </c>
      <c r="AE2618" s="383">
        <f t="shared" si="368"/>
        <v>0</v>
      </c>
      <c r="AF2618" s="379"/>
      <c r="AG2618" s="381"/>
      <c r="AH2618" s="379"/>
      <c r="AI2618" s="381"/>
      <c r="AJ2618" s="384" t="str">
        <f t="shared" si="361"/>
        <v/>
      </c>
      <c r="AK2618" s="385" t="str">
        <f t="shared" si="362"/>
        <v/>
      </c>
      <c r="AL2618" s="388" t="str">
        <f t="shared" si="363"/>
        <v/>
      </c>
      <c r="AM2618" s="389" t="str">
        <f t="shared" si="364"/>
        <v/>
      </c>
      <c r="AN2618" s="388" t="str">
        <f t="shared" si="365"/>
        <v/>
      </c>
      <c r="AO2618" s="389" t="str">
        <f t="shared" si="366"/>
        <v/>
      </c>
      <c r="AP2618" s="423"/>
      <c r="AQ2618" s="423"/>
      <c r="AR2618" s="431" t="e">
        <f>VLOOKUP($B2618,'acc names'!$C$2:$D$12102,2,FALSE)</f>
        <v>#N/A</v>
      </c>
      <c r="AS2618" s="431" t="e">
        <f>VLOOKUP($AQ2618,software!$A$1:$B$14605,2,FALSE)</f>
        <v>#N/A</v>
      </c>
      <c r="AT2618" s="423"/>
      <c r="AV2618" s="423"/>
    </row>
    <row r="2619" spans="1:48" ht="12.75" x14ac:dyDescent="0.2">
      <c r="A2619" s="73"/>
      <c r="B2619" s="42"/>
      <c r="C2619" s="142"/>
      <c r="D2619" s="142"/>
      <c r="E2619" s="107"/>
      <c r="F2619" s="46"/>
      <c r="G2619" s="46"/>
      <c r="H2619" s="46"/>
      <c r="I2619" s="46"/>
      <c r="J2619" s="46"/>
      <c r="K2619" s="46"/>
      <c r="L2619" s="139"/>
      <c r="M2619" s="41"/>
      <c r="N2619" s="45"/>
      <c r="O2619" s="47"/>
      <c r="P2619" s="43"/>
      <c r="Q2619" s="71" t="e">
        <f>VLOOKUP(N2619,'error categories'!$A$2:$D$54,4,FALSE)</f>
        <v>#N/A</v>
      </c>
      <c r="R2619" s="72" t="e">
        <f>VLOOKUP(N2619,'error categories'!$A$2:$D$54,3,FALSE)</f>
        <v>#N/A</v>
      </c>
      <c r="S2619" s="374"/>
      <c r="T2619" s="377"/>
      <c r="U2619" s="378">
        <f t="shared" si="360"/>
        <v>0</v>
      </c>
      <c r="V2619" s="379"/>
      <c r="W2619" s="380"/>
      <c r="X2619" s="380"/>
      <c r="Y2619" s="380"/>
      <c r="Z2619" s="379"/>
      <c r="AA2619" s="381"/>
      <c r="AB2619" s="379"/>
      <c r="AC2619" s="380"/>
      <c r="AD2619" s="382">
        <f t="shared" si="367"/>
        <v>0</v>
      </c>
      <c r="AE2619" s="383">
        <f t="shared" si="368"/>
        <v>0</v>
      </c>
      <c r="AF2619" s="379"/>
      <c r="AG2619" s="381"/>
      <c r="AH2619" s="379"/>
      <c r="AI2619" s="381"/>
      <c r="AJ2619" s="384" t="str">
        <f t="shared" si="361"/>
        <v/>
      </c>
      <c r="AK2619" s="385" t="str">
        <f t="shared" si="362"/>
        <v/>
      </c>
      <c r="AL2619" s="388" t="str">
        <f t="shared" si="363"/>
        <v/>
      </c>
      <c r="AM2619" s="389" t="str">
        <f t="shared" si="364"/>
        <v/>
      </c>
      <c r="AN2619" s="388" t="str">
        <f t="shared" si="365"/>
        <v/>
      </c>
      <c r="AO2619" s="389" t="str">
        <f t="shared" si="366"/>
        <v/>
      </c>
      <c r="AP2619" s="423"/>
      <c r="AQ2619" s="423"/>
      <c r="AR2619" s="431" t="e">
        <f>VLOOKUP($B2619,'acc names'!$C$2:$D$12102,2,FALSE)</f>
        <v>#N/A</v>
      </c>
      <c r="AS2619" s="431" t="e">
        <f>VLOOKUP($AQ2619,software!$A$1:$B$14605,2,FALSE)</f>
        <v>#N/A</v>
      </c>
      <c r="AT2619" s="423"/>
      <c r="AV2619" s="423"/>
    </row>
    <row r="2620" spans="1:48" ht="12.75" x14ac:dyDescent="0.2">
      <c r="A2620" s="73"/>
      <c r="B2620" s="42"/>
      <c r="C2620" s="142"/>
      <c r="D2620" s="142"/>
      <c r="E2620" s="107"/>
      <c r="F2620" s="46"/>
      <c r="G2620" s="46"/>
      <c r="H2620" s="46"/>
      <c r="I2620" s="46"/>
      <c r="J2620" s="46"/>
      <c r="K2620" s="46"/>
      <c r="L2620" s="139"/>
      <c r="M2620" s="41"/>
      <c r="N2620" s="45"/>
      <c r="O2620" s="47"/>
      <c r="P2620" s="43"/>
      <c r="Q2620" s="71" t="e">
        <f>VLOOKUP(N2620,'error categories'!$A$2:$D$54,4,FALSE)</f>
        <v>#N/A</v>
      </c>
      <c r="R2620" s="72" t="e">
        <f>VLOOKUP(N2620,'error categories'!$A$2:$D$54,3,FALSE)</f>
        <v>#N/A</v>
      </c>
      <c r="S2620" s="374"/>
      <c r="T2620" s="377"/>
      <c r="U2620" s="378">
        <f t="shared" si="360"/>
        <v>0</v>
      </c>
      <c r="V2620" s="379"/>
      <c r="W2620" s="380"/>
      <c r="X2620" s="380"/>
      <c r="Y2620" s="380"/>
      <c r="Z2620" s="379"/>
      <c r="AA2620" s="381"/>
      <c r="AB2620" s="379"/>
      <c r="AC2620" s="380"/>
      <c r="AD2620" s="382">
        <f t="shared" si="367"/>
        <v>0</v>
      </c>
      <c r="AE2620" s="383">
        <f t="shared" si="368"/>
        <v>0</v>
      </c>
      <c r="AF2620" s="379"/>
      <c r="AG2620" s="381"/>
      <c r="AH2620" s="379"/>
      <c r="AI2620" s="381"/>
      <c r="AJ2620" s="384" t="str">
        <f t="shared" si="361"/>
        <v/>
      </c>
      <c r="AK2620" s="385" t="str">
        <f t="shared" si="362"/>
        <v/>
      </c>
      <c r="AL2620" s="388" t="str">
        <f t="shared" si="363"/>
        <v/>
      </c>
      <c r="AM2620" s="389" t="str">
        <f t="shared" si="364"/>
        <v/>
      </c>
      <c r="AN2620" s="388" t="str">
        <f t="shared" si="365"/>
        <v/>
      </c>
      <c r="AO2620" s="389" t="str">
        <f t="shared" si="366"/>
        <v/>
      </c>
      <c r="AP2620" s="423"/>
      <c r="AQ2620" s="423"/>
      <c r="AR2620" s="431" t="e">
        <f>VLOOKUP($B2620,'acc names'!$C$2:$D$12102,2,FALSE)</f>
        <v>#N/A</v>
      </c>
      <c r="AS2620" s="431" t="e">
        <f>VLOOKUP($AQ2620,software!$A$1:$B$14605,2,FALSE)</f>
        <v>#N/A</v>
      </c>
      <c r="AT2620" s="423"/>
      <c r="AV2620" s="423"/>
    </row>
    <row r="2621" spans="1:48" ht="12.75" x14ac:dyDescent="0.2">
      <c r="A2621" s="73"/>
      <c r="B2621" s="42"/>
      <c r="C2621" s="142"/>
      <c r="D2621" s="142"/>
      <c r="E2621" s="107"/>
      <c r="F2621" s="46"/>
      <c r="G2621" s="46"/>
      <c r="H2621" s="46"/>
      <c r="I2621" s="46"/>
      <c r="J2621" s="46"/>
      <c r="K2621" s="46"/>
      <c r="L2621" s="139"/>
      <c r="M2621" s="41"/>
      <c r="N2621" s="45"/>
      <c r="O2621" s="47"/>
      <c r="P2621" s="43"/>
      <c r="Q2621" s="71" t="e">
        <f>VLOOKUP(N2621,'error categories'!$A$2:$D$54,4,FALSE)</f>
        <v>#N/A</v>
      </c>
      <c r="R2621" s="72" t="e">
        <f>VLOOKUP(N2621,'error categories'!$A$2:$D$54,3,FALSE)</f>
        <v>#N/A</v>
      </c>
      <c r="S2621" s="374"/>
      <c r="T2621" s="377"/>
      <c r="U2621" s="378">
        <f t="shared" si="360"/>
        <v>0</v>
      </c>
      <c r="V2621" s="379"/>
      <c r="W2621" s="380"/>
      <c r="X2621" s="380"/>
      <c r="Y2621" s="380"/>
      <c r="Z2621" s="379"/>
      <c r="AA2621" s="381"/>
      <c r="AB2621" s="379"/>
      <c r="AC2621" s="380"/>
      <c r="AD2621" s="382">
        <f t="shared" si="367"/>
        <v>0</v>
      </c>
      <c r="AE2621" s="383">
        <f t="shared" si="368"/>
        <v>0</v>
      </c>
      <c r="AF2621" s="379"/>
      <c r="AG2621" s="381"/>
      <c r="AH2621" s="379"/>
      <c r="AI2621" s="381"/>
      <c r="AJ2621" s="384" t="str">
        <f t="shared" si="361"/>
        <v/>
      </c>
      <c r="AK2621" s="385" t="str">
        <f t="shared" si="362"/>
        <v/>
      </c>
      <c r="AL2621" s="388" t="str">
        <f t="shared" si="363"/>
        <v/>
      </c>
      <c r="AM2621" s="389" t="str">
        <f t="shared" si="364"/>
        <v/>
      </c>
      <c r="AN2621" s="388" t="str">
        <f t="shared" si="365"/>
        <v/>
      </c>
      <c r="AO2621" s="389" t="str">
        <f t="shared" si="366"/>
        <v/>
      </c>
      <c r="AP2621" s="423"/>
      <c r="AQ2621" s="423"/>
      <c r="AR2621" s="431" t="e">
        <f>VLOOKUP($B2621,'acc names'!$C$2:$D$12102,2,FALSE)</f>
        <v>#N/A</v>
      </c>
      <c r="AS2621" s="431" t="e">
        <f>VLOOKUP($AQ2621,software!$A$1:$B$14605,2,FALSE)</f>
        <v>#N/A</v>
      </c>
      <c r="AT2621" s="423"/>
      <c r="AV2621" s="423"/>
    </row>
    <row r="2622" spans="1:48" ht="12.75" x14ac:dyDescent="0.2">
      <c r="A2622" s="73"/>
      <c r="B2622" s="42"/>
      <c r="C2622" s="142"/>
      <c r="D2622" s="142"/>
      <c r="E2622" s="107"/>
      <c r="F2622" s="46"/>
      <c r="G2622" s="46"/>
      <c r="H2622" s="46"/>
      <c r="I2622" s="46"/>
      <c r="J2622" s="46"/>
      <c r="K2622" s="46"/>
      <c r="L2622" s="139"/>
      <c r="M2622" s="41"/>
      <c r="N2622" s="45"/>
      <c r="O2622" s="47"/>
      <c r="P2622" s="43"/>
      <c r="Q2622" s="71" t="e">
        <f>VLOOKUP(N2622,'error categories'!$A$2:$D$54,4,FALSE)</f>
        <v>#N/A</v>
      </c>
      <c r="R2622" s="72" t="e">
        <f>VLOOKUP(N2622,'error categories'!$A$2:$D$54,3,FALSE)</f>
        <v>#N/A</v>
      </c>
      <c r="S2622" s="374"/>
      <c r="T2622" s="377"/>
      <c r="U2622" s="378">
        <f t="shared" si="360"/>
        <v>0</v>
      </c>
      <c r="V2622" s="379"/>
      <c r="W2622" s="380"/>
      <c r="X2622" s="380"/>
      <c r="Y2622" s="380"/>
      <c r="Z2622" s="379"/>
      <c r="AA2622" s="381"/>
      <c r="AB2622" s="379"/>
      <c r="AC2622" s="380"/>
      <c r="AD2622" s="382">
        <f t="shared" si="367"/>
        <v>0</v>
      </c>
      <c r="AE2622" s="383">
        <f t="shared" si="368"/>
        <v>0</v>
      </c>
      <c r="AF2622" s="379"/>
      <c r="AG2622" s="381"/>
      <c r="AH2622" s="379"/>
      <c r="AI2622" s="381"/>
      <c r="AJ2622" s="384" t="str">
        <f t="shared" si="361"/>
        <v/>
      </c>
      <c r="AK2622" s="385" t="str">
        <f t="shared" si="362"/>
        <v/>
      </c>
      <c r="AL2622" s="388" t="str">
        <f t="shared" si="363"/>
        <v/>
      </c>
      <c r="AM2622" s="389" t="str">
        <f t="shared" si="364"/>
        <v/>
      </c>
      <c r="AN2622" s="388" t="str">
        <f t="shared" si="365"/>
        <v/>
      </c>
      <c r="AO2622" s="389" t="str">
        <f t="shared" si="366"/>
        <v/>
      </c>
      <c r="AP2622" s="423"/>
      <c r="AQ2622" s="423"/>
      <c r="AR2622" s="431" t="e">
        <f>VLOOKUP($B2622,'acc names'!$C$2:$D$12102,2,FALSE)</f>
        <v>#N/A</v>
      </c>
      <c r="AS2622" s="431" t="e">
        <f>VLOOKUP($AQ2622,software!$A$1:$B$14605,2,FALSE)</f>
        <v>#N/A</v>
      </c>
      <c r="AT2622" s="423"/>
      <c r="AV2622" s="423"/>
    </row>
    <row r="2623" spans="1:48" ht="12.75" x14ac:dyDescent="0.2">
      <c r="A2623" s="73"/>
      <c r="B2623" s="42"/>
      <c r="C2623" s="142"/>
      <c r="D2623" s="142"/>
      <c r="E2623" s="107"/>
      <c r="F2623" s="46"/>
      <c r="G2623" s="46"/>
      <c r="H2623" s="46"/>
      <c r="I2623" s="46"/>
      <c r="J2623" s="46"/>
      <c r="K2623" s="46"/>
      <c r="L2623" s="139"/>
      <c r="M2623" s="41"/>
      <c r="N2623" s="45"/>
      <c r="O2623" s="47"/>
      <c r="P2623" s="43"/>
      <c r="Q2623" s="71" t="e">
        <f>VLOOKUP(N2623,'error categories'!$A$2:$D$54,4,FALSE)</f>
        <v>#N/A</v>
      </c>
      <c r="R2623" s="72" t="e">
        <f>VLOOKUP(N2623,'error categories'!$A$2:$D$54,3,FALSE)</f>
        <v>#N/A</v>
      </c>
      <c r="S2623" s="374"/>
      <c r="T2623" s="377"/>
      <c r="U2623" s="378">
        <f t="shared" si="360"/>
        <v>0</v>
      </c>
      <c r="V2623" s="379"/>
      <c r="W2623" s="380"/>
      <c r="X2623" s="380"/>
      <c r="Y2623" s="380"/>
      <c r="Z2623" s="379"/>
      <c r="AA2623" s="381"/>
      <c r="AB2623" s="379"/>
      <c r="AC2623" s="380"/>
      <c r="AD2623" s="382">
        <f t="shared" si="367"/>
        <v>0</v>
      </c>
      <c r="AE2623" s="383">
        <f t="shared" si="368"/>
        <v>0</v>
      </c>
      <c r="AF2623" s="379"/>
      <c r="AG2623" s="381"/>
      <c r="AH2623" s="379"/>
      <c r="AI2623" s="381"/>
      <c r="AJ2623" s="384" t="str">
        <f t="shared" si="361"/>
        <v/>
      </c>
      <c r="AK2623" s="385" t="str">
        <f t="shared" si="362"/>
        <v/>
      </c>
      <c r="AL2623" s="388" t="str">
        <f t="shared" si="363"/>
        <v/>
      </c>
      <c r="AM2623" s="389" t="str">
        <f t="shared" si="364"/>
        <v/>
      </c>
      <c r="AN2623" s="388" t="str">
        <f t="shared" si="365"/>
        <v/>
      </c>
      <c r="AO2623" s="389" t="str">
        <f t="shared" si="366"/>
        <v/>
      </c>
      <c r="AP2623" s="423"/>
      <c r="AQ2623" s="423"/>
      <c r="AR2623" s="431" t="e">
        <f>VLOOKUP($B2623,'acc names'!$C$2:$D$12102,2,FALSE)</f>
        <v>#N/A</v>
      </c>
      <c r="AS2623" s="431" t="e">
        <f>VLOOKUP($AQ2623,software!$A$1:$B$14605,2,FALSE)</f>
        <v>#N/A</v>
      </c>
      <c r="AT2623" s="423"/>
      <c r="AV2623" s="423"/>
    </row>
    <row r="2624" spans="1:48" ht="12.75" x14ac:dyDescent="0.2">
      <c r="A2624" s="73"/>
      <c r="B2624" s="42"/>
      <c r="C2624" s="142"/>
      <c r="D2624" s="142"/>
      <c r="E2624" s="107"/>
      <c r="F2624" s="46"/>
      <c r="G2624" s="46"/>
      <c r="H2624" s="46"/>
      <c r="I2624" s="46"/>
      <c r="J2624" s="46"/>
      <c r="K2624" s="46"/>
      <c r="L2624" s="139"/>
      <c r="M2624" s="41"/>
      <c r="N2624" s="45"/>
      <c r="O2624" s="47"/>
      <c r="P2624" s="43"/>
      <c r="Q2624" s="71" t="e">
        <f>VLOOKUP(N2624,'error categories'!$A$2:$D$54,4,FALSE)</f>
        <v>#N/A</v>
      </c>
      <c r="R2624" s="72" t="e">
        <f>VLOOKUP(N2624,'error categories'!$A$2:$D$54,3,FALSE)</f>
        <v>#N/A</v>
      </c>
      <c r="S2624" s="374"/>
      <c r="T2624" s="377"/>
      <c r="U2624" s="378">
        <f t="shared" si="360"/>
        <v>0</v>
      </c>
      <c r="V2624" s="379"/>
      <c r="W2624" s="380"/>
      <c r="X2624" s="380"/>
      <c r="Y2624" s="380"/>
      <c r="Z2624" s="379"/>
      <c r="AA2624" s="381"/>
      <c r="AB2624" s="379"/>
      <c r="AC2624" s="380"/>
      <c r="AD2624" s="382">
        <f t="shared" si="367"/>
        <v>0</v>
      </c>
      <c r="AE2624" s="383">
        <f t="shared" si="368"/>
        <v>0</v>
      </c>
      <c r="AF2624" s="379"/>
      <c r="AG2624" s="381"/>
      <c r="AH2624" s="379"/>
      <c r="AI2624" s="381"/>
      <c r="AJ2624" s="384" t="str">
        <f t="shared" si="361"/>
        <v/>
      </c>
      <c r="AK2624" s="385" t="str">
        <f t="shared" si="362"/>
        <v/>
      </c>
      <c r="AL2624" s="388" t="str">
        <f t="shared" si="363"/>
        <v/>
      </c>
      <c r="AM2624" s="389" t="str">
        <f t="shared" si="364"/>
        <v/>
      </c>
      <c r="AN2624" s="388" t="str">
        <f t="shared" si="365"/>
        <v/>
      </c>
      <c r="AO2624" s="389" t="str">
        <f t="shared" si="366"/>
        <v/>
      </c>
      <c r="AP2624" s="423"/>
      <c r="AQ2624" s="423"/>
      <c r="AR2624" s="431" t="e">
        <f>VLOOKUP($B2624,'acc names'!$C$2:$D$12102,2,FALSE)</f>
        <v>#N/A</v>
      </c>
      <c r="AS2624" s="431" t="e">
        <f>VLOOKUP($AQ2624,software!$A$1:$B$14605,2,FALSE)</f>
        <v>#N/A</v>
      </c>
      <c r="AT2624" s="423"/>
      <c r="AV2624" s="423"/>
    </row>
    <row r="2625" spans="1:48" ht="12.75" x14ac:dyDescent="0.2">
      <c r="A2625" s="73"/>
      <c r="B2625" s="42"/>
      <c r="C2625" s="142"/>
      <c r="D2625" s="142"/>
      <c r="E2625" s="107"/>
      <c r="F2625" s="46"/>
      <c r="G2625" s="46"/>
      <c r="H2625" s="46"/>
      <c r="I2625" s="46"/>
      <c r="J2625" s="46"/>
      <c r="K2625" s="46"/>
      <c r="L2625" s="139"/>
      <c r="M2625" s="41"/>
      <c r="N2625" s="45"/>
      <c r="O2625" s="47"/>
      <c r="P2625" s="43"/>
      <c r="Q2625" s="71" t="e">
        <f>VLOOKUP(N2625,'error categories'!$A$2:$D$54,4,FALSE)</f>
        <v>#N/A</v>
      </c>
      <c r="R2625" s="72" t="e">
        <f>VLOOKUP(N2625,'error categories'!$A$2:$D$54,3,FALSE)</f>
        <v>#N/A</v>
      </c>
      <c r="S2625" s="374"/>
      <c r="T2625" s="377"/>
      <c r="U2625" s="378">
        <f t="shared" si="360"/>
        <v>0</v>
      </c>
      <c r="V2625" s="379"/>
      <c r="W2625" s="380"/>
      <c r="X2625" s="380"/>
      <c r="Y2625" s="380"/>
      <c r="Z2625" s="379"/>
      <c r="AA2625" s="381"/>
      <c r="AB2625" s="379"/>
      <c r="AC2625" s="380"/>
      <c r="AD2625" s="382">
        <f t="shared" si="367"/>
        <v>0</v>
      </c>
      <c r="AE2625" s="383">
        <f t="shared" si="368"/>
        <v>0</v>
      </c>
      <c r="AF2625" s="379"/>
      <c r="AG2625" s="381"/>
      <c r="AH2625" s="379"/>
      <c r="AI2625" s="381"/>
      <c r="AJ2625" s="384" t="str">
        <f t="shared" si="361"/>
        <v/>
      </c>
      <c r="AK2625" s="385" t="str">
        <f t="shared" si="362"/>
        <v/>
      </c>
      <c r="AL2625" s="388" t="str">
        <f t="shared" si="363"/>
        <v/>
      </c>
      <c r="AM2625" s="389" t="str">
        <f t="shared" si="364"/>
        <v/>
      </c>
      <c r="AN2625" s="388" t="str">
        <f t="shared" si="365"/>
        <v/>
      </c>
      <c r="AO2625" s="389" t="str">
        <f t="shared" si="366"/>
        <v/>
      </c>
      <c r="AP2625" s="423"/>
      <c r="AQ2625" s="423"/>
      <c r="AR2625" s="431" t="e">
        <f>VLOOKUP($B2625,'acc names'!$C$2:$D$12102,2,FALSE)</f>
        <v>#N/A</v>
      </c>
      <c r="AS2625" s="431" t="e">
        <f>VLOOKUP($AQ2625,software!$A$1:$B$14605,2,FALSE)</f>
        <v>#N/A</v>
      </c>
      <c r="AT2625" s="423"/>
      <c r="AV2625" s="423"/>
    </row>
    <row r="2626" spans="1:48" ht="12.75" x14ac:dyDescent="0.2">
      <c r="A2626" s="73"/>
      <c r="B2626" s="42"/>
      <c r="C2626" s="142"/>
      <c r="D2626" s="142"/>
      <c r="E2626" s="107"/>
      <c r="F2626" s="46"/>
      <c r="G2626" s="46"/>
      <c r="H2626" s="46"/>
      <c r="I2626" s="46"/>
      <c r="J2626" s="46"/>
      <c r="K2626" s="46"/>
      <c r="L2626" s="139"/>
      <c r="M2626" s="41"/>
      <c r="N2626" s="45"/>
      <c r="O2626" s="47"/>
      <c r="P2626" s="43"/>
      <c r="Q2626" s="71" t="e">
        <f>VLOOKUP(N2626,'error categories'!$A$2:$D$54,4,FALSE)</f>
        <v>#N/A</v>
      </c>
      <c r="R2626" s="72" t="e">
        <f>VLOOKUP(N2626,'error categories'!$A$2:$D$54,3,FALSE)</f>
        <v>#N/A</v>
      </c>
      <c r="S2626" s="374"/>
      <c r="T2626" s="377"/>
      <c r="U2626" s="378">
        <f t="shared" si="360"/>
        <v>0</v>
      </c>
      <c r="V2626" s="379"/>
      <c r="W2626" s="380"/>
      <c r="X2626" s="380"/>
      <c r="Y2626" s="380"/>
      <c r="Z2626" s="379"/>
      <c r="AA2626" s="381"/>
      <c r="AB2626" s="379"/>
      <c r="AC2626" s="380"/>
      <c r="AD2626" s="382">
        <f t="shared" si="367"/>
        <v>0</v>
      </c>
      <c r="AE2626" s="383">
        <f t="shared" si="368"/>
        <v>0</v>
      </c>
      <c r="AF2626" s="379"/>
      <c r="AG2626" s="381"/>
      <c r="AH2626" s="379"/>
      <c r="AI2626" s="381"/>
      <c r="AJ2626" s="384" t="str">
        <f t="shared" si="361"/>
        <v/>
      </c>
      <c r="AK2626" s="385" t="str">
        <f t="shared" si="362"/>
        <v/>
      </c>
      <c r="AL2626" s="388" t="str">
        <f t="shared" si="363"/>
        <v/>
      </c>
      <c r="AM2626" s="389" t="str">
        <f t="shared" si="364"/>
        <v/>
      </c>
      <c r="AN2626" s="388" t="str">
        <f t="shared" si="365"/>
        <v/>
      </c>
      <c r="AO2626" s="389" t="str">
        <f t="shared" si="366"/>
        <v/>
      </c>
      <c r="AP2626" s="423"/>
      <c r="AQ2626" s="423"/>
      <c r="AR2626" s="431" t="e">
        <f>VLOOKUP($B2626,'acc names'!$C$2:$D$12102,2,FALSE)</f>
        <v>#N/A</v>
      </c>
      <c r="AS2626" s="431" t="e">
        <f>VLOOKUP($AQ2626,software!$A$1:$B$14605,2,FALSE)</f>
        <v>#N/A</v>
      </c>
      <c r="AT2626" s="423"/>
      <c r="AV2626" s="423"/>
    </row>
    <row r="2627" spans="1:48" ht="12.75" x14ac:dyDescent="0.2">
      <c r="A2627" s="73"/>
      <c r="B2627" s="42"/>
      <c r="C2627" s="142"/>
      <c r="D2627" s="142"/>
      <c r="E2627" s="107"/>
      <c r="F2627" s="46"/>
      <c r="G2627" s="46"/>
      <c r="H2627" s="46"/>
      <c r="I2627" s="46"/>
      <c r="J2627" s="46"/>
      <c r="K2627" s="46"/>
      <c r="L2627" s="139"/>
      <c r="M2627" s="41"/>
      <c r="N2627" s="45"/>
      <c r="O2627" s="47"/>
      <c r="P2627" s="43"/>
      <c r="Q2627" s="71" t="e">
        <f>VLOOKUP(N2627,'error categories'!$A$2:$D$54,4,FALSE)</f>
        <v>#N/A</v>
      </c>
      <c r="R2627" s="72" t="e">
        <f>VLOOKUP(N2627,'error categories'!$A$2:$D$54,3,FALSE)</f>
        <v>#N/A</v>
      </c>
      <c r="S2627" s="374"/>
      <c r="T2627" s="377"/>
      <c r="U2627" s="378">
        <f t="shared" si="360"/>
        <v>0</v>
      </c>
      <c r="V2627" s="379"/>
      <c r="W2627" s="380"/>
      <c r="X2627" s="380"/>
      <c r="Y2627" s="380"/>
      <c r="Z2627" s="379"/>
      <c r="AA2627" s="381"/>
      <c r="AB2627" s="379"/>
      <c r="AC2627" s="380"/>
      <c r="AD2627" s="382">
        <f t="shared" si="367"/>
        <v>0</v>
      </c>
      <c r="AE2627" s="383">
        <f t="shared" si="368"/>
        <v>0</v>
      </c>
      <c r="AF2627" s="379"/>
      <c r="AG2627" s="381"/>
      <c r="AH2627" s="379"/>
      <c r="AI2627" s="381"/>
      <c r="AJ2627" s="384" t="str">
        <f t="shared" si="361"/>
        <v/>
      </c>
      <c r="AK2627" s="385" t="str">
        <f t="shared" si="362"/>
        <v/>
      </c>
      <c r="AL2627" s="388" t="str">
        <f t="shared" si="363"/>
        <v/>
      </c>
      <c r="AM2627" s="389" t="str">
        <f t="shared" si="364"/>
        <v/>
      </c>
      <c r="AN2627" s="388" t="str">
        <f t="shared" si="365"/>
        <v/>
      </c>
      <c r="AO2627" s="389" t="str">
        <f t="shared" si="366"/>
        <v/>
      </c>
      <c r="AP2627" s="423"/>
      <c r="AQ2627" s="423"/>
      <c r="AR2627" s="431" t="e">
        <f>VLOOKUP($B2627,'acc names'!$C$2:$D$12102,2,FALSE)</f>
        <v>#N/A</v>
      </c>
      <c r="AS2627" s="431" t="e">
        <f>VLOOKUP($AQ2627,software!$A$1:$B$14605,2,FALSE)</f>
        <v>#N/A</v>
      </c>
      <c r="AT2627" s="423"/>
      <c r="AV2627" s="423"/>
    </row>
    <row r="2628" spans="1:48" ht="12.75" x14ac:dyDescent="0.2">
      <c r="A2628" s="73"/>
      <c r="B2628" s="42"/>
      <c r="C2628" s="142"/>
      <c r="D2628" s="142"/>
      <c r="E2628" s="107"/>
      <c r="F2628" s="46"/>
      <c r="G2628" s="46"/>
      <c r="H2628" s="46"/>
      <c r="I2628" s="46"/>
      <c r="J2628" s="46"/>
      <c r="K2628" s="46"/>
      <c r="L2628" s="139"/>
      <c r="M2628" s="41"/>
      <c r="N2628" s="45"/>
      <c r="O2628" s="47"/>
      <c r="P2628" s="43"/>
      <c r="Q2628" s="71" t="e">
        <f>VLOOKUP(N2628,'error categories'!$A$2:$D$54,4,FALSE)</f>
        <v>#N/A</v>
      </c>
      <c r="R2628" s="72" t="e">
        <f>VLOOKUP(N2628,'error categories'!$A$2:$D$54,3,FALSE)</f>
        <v>#N/A</v>
      </c>
      <c r="S2628" s="374"/>
      <c r="T2628" s="377"/>
      <c r="U2628" s="378">
        <f t="shared" ref="U2628:U2691" si="369">S2628-T2628</f>
        <v>0</v>
      </c>
      <c r="V2628" s="379"/>
      <c r="W2628" s="380"/>
      <c r="X2628" s="380"/>
      <c r="Y2628" s="380"/>
      <c r="Z2628" s="379"/>
      <c r="AA2628" s="381"/>
      <c r="AB2628" s="379"/>
      <c r="AC2628" s="380"/>
      <c r="AD2628" s="382">
        <f t="shared" si="367"/>
        <v>0</v>
      </c>
      <c r="AE2628" s="383">
        <f t="shared" si="368"/>
        <v>0</v>
      </c>
      <c r="AF2628" s="379"/>
      <c r="AG2628" s="381"/>
      <c r="AH2628" s="379"/>
      <c r="AI2628" s="381"/>
      <c r="AJ2628" s="384" t="str">
        <f t="shared" ref="AJ2628:AJ2691" si="370">IF(E2628="","",IF(AND(U2628=1,(Y2628+AA2628+AD2628+AE2628+AG2628+AI2628)=0),"VU",Y2628+AA2628+AD2628+AE2628+AG2628+AI2628))</f>
        <v/>
      </c>
      <c r="AK2628" s="385" t="str">
        <f t="shared" si="362"/>
        <v/>
      </c>
      <c r="AL2628" s="388" t="str">
        <f t="shared" si="363"/>
        <v/>
      </c>
      <c r="AM2628" s="389" t="str">
        <f t="shared" si="364"/>
        <v/>
      </c>
      <c r="AN2628" s="388" t="str">
        <f t="shared" si="365"/>
        <v/>
      </c>
      <c r="AO2628" s="389" t="str">
        <f t="shared" si="366"/>
        <v/>
      </c>
      <c r="AP2628" s="423"/>
      <c r="AQ2628" s="423"/>
      <c r="AR2628" s="431" t="e">
        <f>VLOOKUP($B2628,'acc names'!$C$2:$D$12102,2,FALSE)</f>
        <v>#N/A</v>
      </c>
      <c r="AS2628" s="431" t="e">
        <f>VLOOKUP($AQ2628,software!$A$1:$B$14605,2,FALSE)</f>
        <v>#N/A</v>
      </c>
      <c r="AT2628" s="423"/>
      <c r="AV2628" s="423"/>
    </row>
    <row r="2629" spans="1:48" ht="12.75" x14ac:dyDescent="0.2">
      <c r="A2629" s="73"/>
      <c r="B2629" s="42"/>
      <c r="C2629" s="142"/>
      <c r="D2629" s="142"/>
      <c r="E2629" s="107"/>
      <c r="F2629" s="46"/>
      <c r="G2629" s="46"/>
      <c r="H2629" s="46"/>
      <c r="I2629" s="46"/>
      <c r="J2629" s="46"/>
      <c r="K2629" s="46"/>
      <c r="L2629" s="139"/>
      <c r="M2629" s="41"/>
      <c r="N2629" s="45"/>
      <c r="O2629" s="47"/>
      <c r="P2629" s="43"/>
      <c r="Q2629" s="71" t="e">
        <f>VLOOKUP(N2629,'error categories'!$A$2:$D$54,4,FALSE)</f>
        <v>#N/A</v>
      </c>
      <c r="R2629" s="72" t="e">
        <f>VLOOKUP(N2629,'error categories'!$A$2:$D$54,3,FALSE)</f>
        <v>#N/A</v>
      </c>
      <c r="S2629" s="374"/>
      <c r="T2629" s="377"/>
      <c r="U2629" s="378">
        <f t="shared" si="369"/>
        <v>0</v>
      </c>
      <c r="V2629" s="379"/>
      <c r="W2629" s="380"/>
      <c r="X2629" s="380"/>
      <c r="Y2629" s="380"/>
      <c r="Z2629" s="379"/>
      <c r="AA2629" s="381"/>
      <c r="AB2629" s="379"/>
      <c r="AC2629" s="380"/>
      <c r="AD2629" s="382">
        <f t="shared" si="367"/>
        <v>0</v>
      </c>
      <c r="AE2629" s="383">
        <f t="shared" si="368"/>
        <v>0</v>
      </c>
      <c r="AF2629" s="379"/>
      <c r="AG2629" s="381"/>
      <c r="AH2629" s="379"/>
      <c r="AI2629" s="381"/>
      <c r="AJ2629" s="384" t="str">
        <f t="shared" si="370"/>
        <v/>
      </c>
      <c r="AK2629" s="385" t="str">
        <f t="shared" ref="AK2629:AK2692" si="371">IF(OR(AJ2629="",AJ2629="VU"),"",ABS(AJ2629))</f>
        <v/>
      </c>
      <c r="AL2629" s="388" t="str">
        <f t="shared" ref="AL2629:AL2692" si="372">IF(OR(AJ2629="VU",AJ2629="",AJ2629=0,AJ2629&lt;0),"",AJ2629)</f>
        <v/>
      </c>
      <c r="AM2629" s="389" t="str">
        <f t="shared" ref="AM2629:AM2692" si="373">IF(OR(AJ2629="VU",AJ2629="",AJ2629=0,AJ2629&gt;0),"",AJ2629)</f>
        <v/>
      </c>
      <c r="AN2629" s="388" t="str">
        <f t="shared" ref="AN2629:AN2692" si="374">IF(AL2629="","",1)</f>
        <v/>
      </c>
      <c r="AO2629" s="389" t="str">
        <f t="shared" ref="AO2629:AO2692" si="375">IF(AM2629="","",1)</f>
        <v/>
      </c>
      <c r="AP2629" s="423"/>
      <c r="AQ2629" s="423"/>
      <c r="AR2629" s="431" t="e">
        <f>VLOOKUP($B2629,'acc names'!$C$2:$D$12102,2,FALSE)</f>
        <v>#N/A</v>
      </c>
      <c r="AS2629" s="431" t="e">
        <f>VLOOKUP($AQ2629,software!$A$1:$B$14605,2,FALSE)</f>
        <v>#N/A</v>
      </c>
      <c r="AT2629" s="423"/>
      <c r="AV2629" s="423"/>
    </row>
    <row r="2630" spans="1:48" ht="12.75" x14ac:dyDescent="0.2">
      <c r="A2630" s="73"/>
      <c r="B2630" s="42"/>
      <c r="C2630" s="142"/>
      <c r="D2630" s="142"/>
      <c r="E2630" s="107"/>
      <c r="F2630" s="46"/>
      <c r="G2630" s="46"/>
      <c r="H2630" s="46"/>
      <c r="I2630" s="46"/>
      <c r="J2630" s="46"/>
      <c r="K2630" s="46"/>
      <c r="L2630" s="139"/>
      <c r="M2630" s="41"/>
      <c r="N2630" s="45"/>
      <c r="O2630" s="47"/>
      <c r="P2630" s="43"/>
      <c r="Q2630" s="71" t="e">
        <f>VLOOKUP(N2630,'error categories'!$A$2:$D$54,4,FALSE)</f>
        <v>#N/A</v>
      </c>
      <c r="R2630" s="72" t="e">
        <f>VLOOKUP(N2630,'error categories'!$A$2:$D$54,3,FALSE)</f>
        <v>#N/A</v>
      </c>
      <c r="S2630" s="374"/>
      <c r="T2630" s="377"/>
      <c r="U2630" s="378">
        <f t="shared" si="369"/>
        <v>0</v>
      </c>
      <c r="V2630" s="379"/>
      <c r="W2630" s="380"/>
      <c r="X2630" s="380"/>
      <c r="Y2630" s="380"/>
      <c r="Z2630" s="379"/>
      <c r="AA2630" s="381"/>
      <c r="AB2630" s="379"/>
      <c r="AC2630" s="380"/>
      <c r="AD2630" s="382">
        <f t="shared" ref="AD2630:AD2693" si="376">AB2630*-900</f>
        <v>0</v>
      </c>
      <c r="AE2630" s="383">
        <f t="shared" ref="AE2630:AE2693" si="377">AC2630*-880</f>
        <v>0</v>
      </c>
      <c r="AF2630" s="379"/>
      <c r="AG2630" s="381"/>
      <c r="AH2630" s="379"/>
      <c r="AI2630" s="381"/>
      <c r="AJ2630" s="384" t="str">
        <f t="shared" si="370"/>
        <v/>
      </c>
      <c r="AK2630" s="385" t="str">
        <f t="shared" si="371"/>
        <v/>
      </c>
      <c r="AL2630" s="388" t="str">
        <f t="shared" si="372"/>
        <v/>
      </c>
      <c r="AM2630" s="389" t="str">
        <f t="shared" si="373"/>
        <v/>
      </c>
      <c r="AN2630" s="388" t="str">
        <f t="shared" si="374"/>
        <v/>
      </c>
      <c r="AO2630" s="389" t="str">
        <f t="shared" si="375"/>
        <v/>
      </c>
      <c r="AP2630" s="423"/>
      <c r="AQ2630" s="423"/>
      <c r="AR2630" s="431" t="e">
        <f>VLOOKUP($B2630,'acc names'!$C$2:$D$12102,2,FALSE)</f>
        <v>#N/A</v>
      </c>
      <c r="AS2630" s="431" t="e">
        <f>VLOOKUP($AQ2630,software!$A$1:$B$14605,2,FALSE)</f>
        <v>#N/A</v>
      </c>
      <c r="AT2630" s="423"/>
      <c r="AV2630" s="423"/>
    </row>
    <row r="2631" spans="1:48" ht="12.75" x14ac:dyDescent="0.2">
      <c r="A2631" s="73"/>
      <c r="B2631" s="42"/>
      <c r="C2631" s="142"/>
      <c r="D2631" s="142"/>
      <c r="E2631" s="107"/>
      <c r="F2631" s="46"/>
      <c r="G2631" s="46"/>
      <c r="H2631" s="46"/>
      <c r="I2631" s="46"/>
      <c r="J2631" s="46"/>
      <c r="K2631" s="46"/>
      <c r="L2631" s="139"/>
      <c r="M2631" s="41"/>
      <c r="N2631" s="45"/>
      <c r="O2631" s="47"/>
      <c r="P2631" s="43"/>
      <c r="Q2631" s="71" t="e">
        <f>VLOOKUP(N2631,'error categories'!$A$2:$D$54,4,FALSE)</f>
        <v>#N/A</v>
      </c>
      <c r="R2631" s="72" t="e">
        <f>VLOOKUP(N2631,'error categories'!$A$2:$D$54,3,FALSE)</f>
        <v>#N/A</v>
      </c>
      <c r="S2631" s="374"/>
      <c r="T2631" s="377"/>
      <c r="U2631" s="378">
        <f t="shared" si="369"/>
        <v>0</v>
      </c>
      <c r="V2631" s="379"/>
      <c r="W2631" s="380"/>
      <c r="X2631" s="380"/>
      <c r="Y2631" s="380"/>
      <c r="Z2631" s="379"/>
      <c r="AA2631" s="381"/>
      <c r="AB2631" s="379"/>
      <c r="AC2631" s="380"/>
      <c r="AD2631" s="382">
        <f t="shared" si="376"/>
        <v>0</v>
      </c>
      <c r="AE2631" s="383">
        <f t="shared" si="377"/>
        <v>0</v>
      </c>
      <c r="AF2631" s="379"/>
      <c r="AG2631" s="381"/>
      <c r="AH2631" s="379"/>
      <c r="AI2631" s="381"/>
      <c r="AJ2631" s="384" t="str">
        <f t="shared" si="370"/>
        <v/>
      </c>
      <c r="AK2631" s="385" t="str">
        <f t="shared" si="371"/>
        <v/>
      </c>
      <c r="AL2631" s="388" t="str">
        <f t="shared" si="372"/>
        <v/>
      </c>
      <c r="AM2631" s="389" t="str">
        <f t="shared" si="373"/>
        <v/>
      </c>
      <c r="AN2631" s="388" t="str">
        <f t="shared" si="374"/>
        <v/>
      </c>
      <c r="AO2631" s="389" t="str">
        <f t="shared" si="375"/>
        <v/>
      </c>
      <c r="AP2631" s="423"/>
      <c r="AQ2631" s="423"/>
      <c r="AR2631" s="431" t="e">
        <f>VLOOKUP($B2631,'acc names'!$C$2:$D$12102,2,FALSE)</f>
        <v>#N/A</v>
      </c>
      <c r="AS2631" s="431" t="e">
        <f>VLOOKUP($AQ2631,software!$A$1:$B$14605,2,FALSE)</f>
        <v>#N/A</v>
      </c>
      <c r="AT2631" s="423"/>
      <c r="AV2631" s="423"/>
    </row>
    <row r="2632" spans="1:48" ht="12.75" x14ac:dyDescent="0.2">
      <c r="A2632" s="73"/>
      <c r="B2632" s="42"/>
      <c r="C2632" s="142"/>
      <c r="D2632" s="142"/>
      <c r="E2632" s="107"/>
      <c r="F2632" s="46"/>
      <c r="G2632" s="46"/>
      <c r="H2632" s="46"/>
      <c r="I2632" s="46"/>
      <c r="J2632" s="46"/>
      <c r="K2632" s="46"/>
      <c r="L2632" s="139"/>
      <c r="M2632" s="41"/>
      <c r="N2632" s="45"/>
      <c r="O2632" s="47"/>
      <c r="P2632" s="43"/>
      <c r="Q2632" s="71" t="e">
        <f>VLOOKUP(N2632,'error categories'!$A$2:$D$54,4,FALSE)</f>
        <v>#N/A</v>
      </c>
      <c r="R2632" s="72" t="e">
        <f>VLOOKUP(N2632,'error categories'!$A$2:$D$54,3,FALSE)</f>
        <v>#N/A</v>
      </c>
      <c r="S2632" s="374"/>
      <c r="T2632" s="377"/>
      <c r="U2632" s="378">
        <f t="shared" si="369"/>
        <v>0</v>
      </c>
      <c r="V2632" s="379"/>
      <c r="W2632" s="380"/>
      <c r="X2632" s="380"/>
      <c r="Y2632" s="380"/>
      <c r="Z2632" s="379"/>
      <c r="AA2632" s="381"/>
      <c r="AB2632" s="379"/>
      <c r="AC2632" s="380"/>
      <c r="AD2632" s="382">
        <f t="shared" si="376"/>
        <v>0</v>
      </c>
      <c r="AE2632" s="383">
        <f t="shared" si="377"/>
        <v>0</v>
      </c>
      <c r="AF2632" s="379"/>
      <c r="AG2632" s="381"/>
      <c r="AH2632" s="379"/>
      <c r="AI2632" s="381"/>
      <c r="AJ2632" s="384" t="str">
        <f t="shared" si="370"/>
        <v/>
      </c>
      <c r="AK2632" s="385" t="str">
        <f t="shared" si="371"/>
        <v/>
      </c>
      <c r="AL2632" s="388" t="str">
        <f t="shared" si="372"/>
        <v/>
      </c>
      <c r="AM2632" s="389" t="str">
        <f t="shared" si="373"/>
        <v/>
      </c>
      <c r="AN2632" s="388" t="str">
        <f t="shared" si="374"/>
        <v/>
      </c>
      <c r="AO2632" s="389" t="str">
        <f t="shared" si="375"/>
        <v/>
      </c>
      <c r="AP2632" s="423"/>
      <c r="AQ2632" s="423"/>
      <c r="AR2632" s="431" t="e">
        <f>VLOOKUP($B2632,'acc names'!$C$2:$D$12102,2,FALSE)</f>
        <v>#N/A</v>
      </c>
      <c r="AS2632" s="431" t="e">
        <f>VLOOKUP($AQ2632,software!$A$1:$B$14605,2,FALSE)</f>
        <v>#N/A</v>
      </c>
      <c r="AT2632" s="423"/>
      <c r="AV2632" s="423"/>
    </row>
    <row r="2633" spans="1:48" ht="12.75" x14ac:dyDescent="0.2">
      <c r="A2633" s="73"/>
      <c r="B2633" s="42"/>
      <c r="C2633" s="142"/>
      <c r="D2633" s="142"/>
      <c r="E2633" s="107"/>
      <c r="F2633" s="46"/>
      <c r="G2633" s="46"/>
      <c r="H2633" s="46"/>
      <c r="I2633" s="46"/>
      <c r="J2633" s="46"/>
      <c r="K2633" s="46"/>
      <c r="L2633" s="139"/>
      <c r="M2633" s="41"/>
      <c r="N2633" s="45"/>
      <c r="O2633" s="47"/>
      <c r="P2633" s="43"/>
      <c r="Q2633" s="71" t="e">
        <f>VLOOKUP(N2633,'error categories'!$A$2:$D$54,4,FALSE)</f>
        <v>#N/A</v>
      </c>
      <c r="R2633" s="72" t="e">
        <f>VLOOKUP(N2633,'error categories'!$A$2:$D$54,3,FALSE)</f>
        <v>#N/A</v>
      </c>
      <c r="S2633" s="374"/>
      <c r="T2633" s="377"/>
      <c r="U2633" s="378">
        <f t="shared" si="369"/>
        <v>0</v>
      </c>
      <c r="V2633" s="379"/>
      <c r="W2633" s="380"/>
      <c r="X2633" s="380"/>
      <c r="Y2633" s="380"/>
      <c r="Z2633" s="379"/>
      <c r="AA2633" s="381"/>
      <c r="AB2633" s="379"/>
      <c r="AC2633" s="380"/>
      <c r="AD2633" s="382">
        <f t="shared" si="376"/>
        <v>0</v>
      </c>
      <c r="AE2633" s="383">
        <f t="shared" si="377"/>
        <v>0</v>
      </c>
      <c r="AF2633" s="379"/>
      <c r="AG2633" s="381"/>
      <c r="AH2633" s="379"/>
      <c r="AI2633" s="381"/>
      <c r="AJ2633" s="384" t="str">
        <f t="shared" si="370"/>
        <v/>
      </c>
      <c r="AK2633" s="385" t="str">
        <f t="shared" si="371"/>
        <v/>
      </c>
      <c r="AL2633" s="388" t="str">
        <f t="shared" si="372"/>
        <v/>
      </c>
      <c r="AM2633" s="389" t="str">
        <f t="shared" si="373"/>
        <v/>
      </c>
      <c r="AN2633" s="388" t="str">
        <f t="shared" si="374"/>
        <v/>
      </c>
      <c r="AO2633" s="389" t="str">
        <f t="shared" si="375"/>
        <v/>
      </c>
      <c r="AP2633" s="423"/>
      <c r="AQ2633" s="423"/>
      <c r="AR2633" s="431" t="e">
        <f>VLOOKUP($B2633,'acc names'!$C$2:$D$12102,2,FALSE)</f>
        <v>#N/A</v>
      </c>
      <c r="AS2633" s="431" t="e">
        <f>VLOOKUP($AQ2633,software!$A$1:$B$14605,2,FALSE)</f>
        <v>#N/A</v>
      </c>
      <c r="AT2633" s="423"/>
      <c r="AV2633" s="423"/>
    </row>
    <row r="2634" spans="1:48" ht="12.75" x14ac:dyDescent="0.2">
      <c r="A2634" s="73"/>
      <c r="B2634" s="42"/>
      <c r="C2634" s="142"/>
      <c r="D2634" s="142"/>
      <c r="E2634" s="107"/>
      <c r="F2634" s="46"/>
      <c r="G2634" s="46"/>
      <c r="H2634" s="46"/>
      <c r="I2634" s="46"/>
      <c r="J2634" s="46"/>
      <c r="K2634" s="46"/>
      <c r="L2634" s="139"/>
      <c r="M2634" s="41"/>
      <c r="N2634" s="45"/>
      <c r="O2634" s="47"/>
      <c r="P2634" s="43"/>
      <c r="Q2634" s="71" t="e">
        <f>VLOOKUP(N2634,'error categories'!$A$2:$D$54,4,FALSE)</f>
        <v>#N/A</v>
      </c>
      <c r="R2634" s="72" t="e">
        <f>VLOOKUP(N2634,'error categories'!$A$2:$D$54,3,FALSE)</f>
        <v>#N/A</v>
      </c>
      <c r="S2634" s="374"/>
      <c r="T2634" s="377"/>
      <c r="U2634" s="378">
        <f t="shared" si="369"/>
        <v>0</v>
      </c>
      <c r="V2634" s="379"/>
      <c r="W2634" s="380"/>
      <c r="X2634" s="380"/>
      <c r="Y2634" s="380"/>
      <c r="Z2634" s="379"/>
      <c r="AA2634" s="381"/>
      <c r="AB2634" s="379"/>
      <c r="AC2634" s="380"/>
      <c r="AD2634" s="382">
        <f t="shared" si="376"/>
        <v>0</v>
      </c>
      <c r="AE2634" s="383">
        <f t="shared" si="377"/>
        <v>0</v>
      </c>
      <c r="AF2634" s="379"/>
      <c r="AG2634" s="381"/>
      <c r="AH2634" s="379"/>
      <c r="AI2634" s="381"/>
      <c r="AJ2634" s="384" t="str">
        <f t="shared" si="370"/>
        <v/>
      </c>
      <c r="AK2634" s="385" t="str">
        <f t="shared" si="371"/>
        <v/>
      </c>
      <c r="AL2634" s="388" t="str">
        <f t="shared" si="372"/>
        <v/>
      </c>
      <c r="AM2634" s="389" t="str">
        <f t="shared" si="373"/>
        <v/>
      </c>
      <c r="AN2634" s="388" t="str">
        <f t="shared" si="374"/>
        <v/>
      </c>
      <c r="AO2634" s="389" t="str">
        <f t="shared" si="375"/>
        <v/>
      </c>
      <c r="AP2634" s="423"/>
      <c r="AQ2634" s="423"/>
      <c r="AR2634" s="431" t="e">
        <f>VLOOKUP($B2634,'acc names'!$C$2:$D$12102,2,FALSE)</f>
        <v>#N/A</v>
      </c>
      <c r="AS2634" s="431" t="e">
        <f>VLOOKUP($AQ2634,software!$A$1:$B$14605,2,FALSE)</f>
        <v>#N/A</v>
      </c>
      <c r="AT2634" s="423"/>
      <c r="AV2634" s="423"/>
    </row>
    <row r="2635" spans="1:48" ht="12.75" x14ac:dyDescent="0.2">
      <c r="A2635" s="73"/>
      <c r="B2635" s="42"/>
      <c r="C2635" s="142"/>
      <c r="D2635" s="142"/>
      <c r="E2635" s="107"/>
      <c r="F2635" s="46"/>
      <c r="G2635" s="46"/>
      <c r="H2635" s="46"/>
      <c r="I2635" s="46"/>
      <c r="J2635" s="46"/>
      <c r="K2635" s="46"/>
      <c r="L2635" s="139"/>
      <c r="M2635" s="41"/>
      <c r="N2635" s="45"/>
      <c r="O2635" s="47"/>
      <c r="P2635" s="43"/>
      <c r="Q2635" s="71" t="e">
        <f>VLOOKUP(N2635,'error categories'!$A$2:$D$54,4,FALSE)</f>
        <v>#N/A</v>
      </c>
      <c r="R2635" s="72" t="e">
        <f>VLOOKUP(N2635,'error categories'!$A$2:$D$54,3,FALSE)</f>
        <v>#N/A</v>
      </c>
      <c r="S2635" s="374"/>
      <c r="T2635" s="377"/>
      <c r="U2635" s="378">
        <f t="shared" si="369"/>
        <v>0</v>
      </c>
      <c r="V2635" s="379"/>
      <c r="W2635" s="380"/>
      <c r="X2635" s="380"/>
      <c r="Y2635" s="380"/>
      <c r="Z2635" s="379"/>
      <c r="AA2635" s="381"/>
      <c r="AB2635" s="379"/>
      <c r="AC2635" s="380"/>
      <c r="AD2635" s="382">
        <f t="shared" si="376"/>
        <v>0</v>
      </c>
      <c r="AE2635" s="383">
        <f t="shared" si="377"/>
        <v>0</v>
      </c>
      <c r="AF2635" s="379"/>
      <c r="AG2635" s="381"/>
      <c r="AH2635" s="379"/>
      <c r="AI2635" s="381"/>
      <c r="AJ2635" s="384" t="str">
        <f t="shared" si="370"/>
        <v/>
      </c>
      <c r="AK2635" s="385" t="str">
        <f t="shared" si="371"/>
        <v/>
      </c>
      <c r="AL2635" s="388" t="str">
        <f t="shared" si="372"/>
        <v/>
      </c>
      <c r="AM2635" s="389" t="str">
        <f t="shared" si="373"/>
        <v/>
      </c>
      <c r="AN2635" s="388" t="str">
        <f t="shared" si="374"/>
        <v/>
      </c>
      <c r="AO2635" s="389" t="str">
        <f t="shared" si="375"/>
        <v/>
      </c>
      <c r="AP2635" s="423"/>
      <c r="AQ2635" s="423"/>
      <c r="AR2635" s="431" t="e">
        <f>VLOOKUP($B2635,'acc names'!$C$2:$D$12102,2,FALSE)</f>
        <v>#N/A</v>
      </c>
      <c r="AS2635" s="431" t="e">
        <f>VLOOKUP($AQ2635,software!$A$1:$B$14605,2,FALSE)</f>
        <v>#N/A</v>
      </c>
      <c r="AT2635" s="423"/>
      <c r="AV2635" s="423"/>
    </row>
    <row r="2636" spans="1:48" ht="12.75" x14ac:dyDescent="0.2">
      <c r="A2636" s="73"/>
      <c r="B2636" s="42"/>
      <c r="C2636" s="142"/>
      <c r="D2636" s="142"/>
      <c r="E2636" s="107"/>
      <c r="F2636" s="46"/>
      <c r="G2636" s="46"/>
      <c r="H2636" s="46"/>
      <c r="I2636" s="46"/>
      <c r="J2636" s="46"/>
      <c r="K2636" s="46"/>
      <c r="L2636" s="139"/>
      <c r="M2636" s="41"/>
      <c r="N2636" s="45"/>
      <c r="O2636" s="47"/>
      <c r="P2636" s="43"/>
      <c r="Q2636" s="71" t="e">
        <f>VLOOKUP(N2636,'error categories'!$A$2:$D$54,4,FALSE)</f>
        <v>#N/A</v>
      </c>
      <c r="R2636" s="72" t="e">
        <f>VLOOKUP(N2636,'error categories'!$A$2:$D$54,3,FALSE)</f>
        <v>#N/A</v>
      </c>
      <c r="S2636" s="374"/>
      <c r="T2636" s="377"/>
      <c r="U2636" s="378">
        <f t="shared" si="369"/>
        <v>0</v>
      </c>
      <c r="V2636" s="379"/>
      <c r="W2636" s="380"/>
      <c r="X2636" s="380"/>
      <c r="Y2636" s="380"/>
      <c r="Z2636" s="379"/>
      <c r="AA2636" s="381"/>
      <c r="AB2636" s="379"/>
      <c r="AC2636" s="380"/>
      <c r="AD2636" s="382">
        <f t="shared" si="376"/>
        <v>0</v>
      </c>
      <c r="AE2636" s="383">
        <f t="shared" si="377"/>
        <v>0</v>
      </c>
      <c r="AF2636" s="379"/>
      <c r="AG2636" s="381"/>
      <c r="AH2636" s="379"/>
      <c r="AI2636" s="381"/>
      <c r="AJ2636" s="384" t="str">
        <f t="shared" si="370"/>
        <v/>
      </c>
      <c r="AK2636" s="385" t="str">
        <f t="shared" si="371"/>
        <v/>
      </c>
      <c r="AL2636" s="388" t="str">
        <f t="shared" si="372"/>
        <v/>
      </c>
      <c r="AM2636" s="389" t="str">
        <f t="shared" si="373"/>
        <v/>
      </c>
      <c r="AN2636" s="388" t="str">
        <f t="shared" si="374"/>
        <v/>
      </c>
      <c r="AO2636" s="389" t="str">
        <f t="shared" si="375"/>
        <v/>
      </c>
      <c r="AP2636" s="423"/>
      <c r="AQ2636" s="423"/>
      <c r="AR2636" s="431" t="e">
        <f>VLOOKUP($B2636,'acc names'!$C$2:$D$12102,2,FALSE)</f>
        <v>#N/A</v>
      </c>
      <c r="AS2636" s="431" t="e">
        <f>VLOOKUP($AQ2636,software!$A$1:$B$14605,2,FALSE)</f>
        <v>#N/A</v>
      </c>
      <c r="AT2636" s="423"/>
      <c r="AV2636" s="423"/>
    </row>
    <row r="2637" spans="1:48" ht="12.75" x14ac:dyDescent="0.2">
      <c r="A2637" s="73"/>
      <c r="B2637" s="42"/>
      <c r="C2637" s="142"/>
      <c r="D2637" s="142"/>
      <c r="E2637" s="107"/>
      <c r="F2637" s="46"/>
      <c r="G2637" s="46"/>
      <c r="H2637" s="46"/>
      <c r="I2637" s="46"/>
      <c r="J2637" s="46"/>
      <c r="K2637" s="46"/>
      <c r="L2637" s="139"/>
      <c r="M2637" s="41"/>
      <c r="N2637" s="45"/>
      <c r="O2637" s="47"/>
      <c r="P2637" s="43"/>
      <c r="Q2637" s="71" t="e">
        <f>VLOOKUP(N2637,'error categories'!$A$2:$D$54,4,FALSE)</f>
        <v>#N/A</v>
      </c>
      <c r="R2637" s="72" t="e">
        <f>VLOOKUP(N2637,'error categories'!$A$2:$D$54,3,FALSE)</f>
        <v>#N/A</v>
      </c>
      <c r="S2637" s="374"/>
      <c r="T2637" s="377"/>
      <c r="U2637" s="378">
        <f t="shared" si="369"/>
        <v>0</v>
      </c>
      <c r="V2637" s="379"/>
      <c r="W2637" s="380"/>
      <c r="X2637" s="380"/>
      <c r="Y2637" s="380"/>
      <c r="Z2637" s="379"/>
      <c r="AA2637" s="381"/>
      <c r="AB2637" s="379"/>
      <c r="AC2637" s="380"/>
      <c r="AD2637" s="382">
        <f t="shared" si="376"/>
        <v>0</v>
      </c>
      <c r="AE2637" s="383">
        <f t="shared" si="377"/>
        <v>0</v>
      </c>
      <c r="AF2637" s="379"/>
      <c r="AG2637" s="381"/>
      <c r="AH2637" s="379"/>
      <c r="AI2637" s="381"/>
      <c r="AJ2637" s="384" t="str">
        <f t="shared" si="370"/>
        <v/>
      </c>
      <c r="AK2637" s="385" t="str">
        <f t="shared" si="371"/>
        <v/>
      </c>
      <c r="AL2637" s="388" t="str">
        <f t="shared" si="372"/>
        <v/>
      </c>
      <c r="AM2637" s="389" t="str">
        <f t="shared" si="373"/>
        <v/>
      </c>
      <c r="AN2637" s="388" t="str">
        <f t="shared" si="374"/>
        <v/>
      </c>
      <c r="AO2637" s="389" t="str">
        <f t="shared" si="375"/>
        <v/>
      </c>
      <c r="AP2637" s="423"/>
      <c r="AQ2637" s="423"/>
      <c r="AR2637" s="431" t="e">
        <f>VLOOKUP($B2637,'acc names'!$C$2:$D$12102,2,FALSE)</f>
        <v>#N/A</v>
      </c>
      <c r="AS2637" s="431" t="e">
        <f>VLOOKUP($AQ2637,software!$A$1:$B$14605,2,FALSE)</f>
        <v>#N/A</v>
      </c>
      <c r="AT2637" s="423"/>
      <c r="AV2637" s="423"/>
    </row>
    <row r="2638" spans="1:48" ht="12.75" x14ac:dyDescent="0.2">
      <c r="A2638" s="73"/>
      <c r="B2638" s="42"/>
      <c r="C2638" s="142"/>
      <c r="D2638" s="142"/>
      <c r="E2638" s="107"/>
      <c r="F2638" s="46"/>
      <c r="G2638" s="46"/>
      <c r="H2638" s="46"/>
      <c r="I2638" s="46"/>
      <c r="J2638" s="46"/>
      <c r="K2638" s="46"/>
      <c r="L2638" s="139"/>
      <c r="M2638" s="41"/>
      <c r="N2638" s="45"/>
      <c r="O2638" s="47"/>
      <c r="P2638" s="43"/>
      <c r="Q2638" s="71" t="e">
        <f>VLOOKUP(N2638,'error categories'!$A$2:$D$54,4,FALSE)</f>
        <v>#N/A</v>
      </c>
      <c r="R2638" s="72" t="e">
        <f>VLOOKUP(N2638,'error categories'!$A$2:$D$54,3,FALSE)</f>
        <v>#N/A</v>
      </c>
      <c r="S2638" s="374"/>
      <c r="T2638" s="377"/>
      <c r="U2638" s="378">
        <f t="shared" si="369"/>
        <v>0</v>
      </c>
      <c r="V2638" s="379"/>
      <c r="W2638" s="380"/>
      <c r="X2638" s="380"/>
      <c r="Y2638" s="380"/>
      <c r="Z2638" s="379"/>
      <c r="AA2638" s="381"/>
      <c r="AB2638" s="379"/>
      <c r="AC2638" s="380"/>
      <c r="AD2638" s="382">
        <f t="shared" si="376"/>
        <v>0</v>
      </c>
      <c r="AE2638" s="383">
        <f t="shared" si="377"/>
        <v>0</v>
      </c>
      <c r="AF2638" s="379"/>
      <c r="AG2638" s="381"/>
      <c r="AH2638" s="379"/>
      <c r="AI2638" s="381"/>
      <c r="AJ2638" s="384" t="str">
        <f t="shared" si="370"/>
        <v/>
      </c>
      <c r="AK2638" s="385" t="str">
        <f t="shared" si="371"/>
        <v/>
      </c>
      <c r="AL2638" s="388" t="str">
        <f t="shared" si="372"/>
        <v/>
      </c>
      <c r="AM2638" s="389" t="str">
        <f t="shared" si="373"/>
        <v/>
      </c>
      <c r="AN2638" s="388" t="str">
        <f t="shared" si="374"/>
        <v/>
      </c>
      <c r="AO2638" s="389" t="str">
        <f t="shared" si="375"/>
        <v/>
      </c>
      <c r="AP2638" s="423"/>
      <c r="AQ2638" s="423"/>
      <c r="AR2638" s="431" t="e">
        <f>VLOOKUP($B2638,'acc names'!$C$2:$D$12102,2,FALSE)</f>
        <v>#N/A</v>
      </c>
      <c r="AS2638" s="431" t="e">
        <f>VLOOKUP($AQ2638,software!$A$1:$B$14605,2,FALSE)</f>
        <v>#N/A</v>
      </c>
      <c r="AT2638" s="423"/>
      <c r="AV2638" s="423"/>
    </row>
    <row r="2639" spans="1:48" ht="12.75" x14ac:dyDescent="0.2">
      <c r="A2639" s="73"/>
      <c r="B2639" s="42"/>
      <c r="C2639" s="142"/>
      <c r="D2639" s="142"/>
      <c r="E2639" s="107"/>
      <c r="F2639" s="46"/>
      <c r="G2639" s="46"/>
      <c r="H2639" s="46"/>
      <c r="I2639" s="46"/>
      <c r="J2639" s="46"/>
      <c r="K2639" s="46"/>
      <c r="L2639" s="139"/>
      <c r="M2639" s="41"/>
      <c r="N2639" s="45"/>
      <c r="O2639" s="47"/>
      <c r="P2639" s="43"/>
      <c r="Q2639" s="71" t="e">
        <f>VLOOKUP(N2639,'error categories'!$A$2:$D$54,4,FALSE)</f>
        <v>#N/A</v>
      </c>
      <c r="R2639" s="72" t="e">
        <f>VLOOKUP(N2639,'error categories'!$A$2:$D$54,3,FALSE)</f>
        <v>#N/A</v>
      </c>
      <c r="S2639" s="374"/>
      <c r="T2639" s="377"/>
      <c r="U2639" s="378">
        <f t="shared" si="369"/>
        <v>0</v>
      </c>
      <c r="V2639" s="379"/>
      <c r="W2639" s="380"/>
      <c r="X2639" s="380"/>
      <c r="Y2639" s="380"/>
      <c r="Z2639" s="379"/>
      <c r="AA2639" s="381"/>
      <c r="AB2639" s="379"/>
      <c r="AC2639" s="380"/>
      <c r="AD2639" s="382">
        <f t="shared" si="376"/>
        <v>0</v>
      </c>
      <c r="AE2639" s="383">
        <f t="shared" si="377"/>
        <v>0</v>
      </c>
      <c r="AF2639" s="379"/>
      <c r="AG2639" s="381"/>
      <c r="AH2639" s="379"/>
      <c r="AI2639" s="381"/>
      <c r="AJ2639" s="384" t="str">
        <f t="shared" si="370"/>
        <v/>
      </c>
      <c r="AK2639" s="385" t="str">
        <f t="shared" si="371"/>
        <v/>
      </c>
      <c r="AL2639" s="388" t="str">
        <f t="shared" si="372"/>
        <v/>
      </c>
      <c r="AM2639" s="389" t="str">
        <f t="shared" si="373"/>
        <v/>
      </c>
      <c r="AN2639" s="388" t="str">
        <f t="shared" si="374"/>
        <v/>
      </c>
      <c r="AO2639" s="389" t="str">
        <f t="shared" si="375"/>
        <v/>
      </c>
      <c r="AP2639" s="423"/>
      <c r="AQ2639" s="423"/>
      <c r="AR2639" s="431" t="e">
        <f>VLOOKUP($B2639,'acc names'!$C$2:$D$12102,2,FALSE)</f>
        <v>#N/A</v>
      </c>
      <c r="AS2639" s="431" t="e">
        <f>VLOOKUP($AQ2639,software!$A$1:$B$14605,2,FALSE)</f>
        <v>#N/A</v>
      </c>
      <c r="AT2639" s="423"/>
      <c r="AV2639" s="423"/>
    </row>
    <row r="2640" spans="1:48" ht="12.75" x14ac:dyDescent="0.2">
      <c r="A2640" s="73"/>
      <c r="B2640" s="42"/>
      <c r="C2640" s="142"/>
      <c r="D2640" s="142"/>
      <c r="E2640" s="107"/>
      <c r="F2640" s="46"/>
      <c r="G2640" s="46"/>
      <c r="H2640" s="46"/>
      <c r="I2640" s="46"/>
      <c r="J2640" s="46"/>
      <c r="K2640" s="46"/>
      <c r="L2640" s="139"/>
      <c r="M2640" s="41"/>
      <c r="N2640" s="45"/>
      <c r="O2640" s="47"/>
      <c r="P2640" s="43"/>
      <c r="Q2640" s="71" t="e">
        <f>VLOOKUP(N2640,'error categories'!$A$2:$D$54,4,FALSE)</f>
        <v>#N/A</v>
      </c>
      <c r="R2640" s="72" t="e">
        <f>VLOOKUP(N2640,'error categories'!$A$2:$D$54,3,FALSE)</f>
        <v>#N/A</v>
      </c>
      <c r="S2640" s="374"/>
      <c r="T2640" s="377"/>
      <c r="U2640" s="378">
        <f t="shared" si="369"/>
        <v>0</v>
      </c>
      <c r="V2640" s="379"/>
      <c r="W2640" s="380"/>
      <c r="X2640" s="380"/>
      <c r="Y2640" s="380"/>
      <c r="Z2640" s="379"/>
      <c r="AA2640" s="381"/>
      <c r="AB2640" s="379"/>
      <c r="AC2640" s="380"/>
      <c r="AD2640" s="382">
        <f t="shared" si="376"/>
        <v>0</v>
      </c>
      <c r="AE2640" s="383">
        <f t="shared" si="377"/>
        <v>0</v>
      </c>
      <c r="AF2640" s="379"/>
      <c r="AG2640" s="381"/>
      <c r="AH2640" s="379"/>
      <c r="AI2640" s="381"/>
      <c r="AJ2640" s="384" t="str">
        <f t="shared" si="370"/>
        <v/>
      </c>
      <c r="AK2640" s="385" t="str">
        <f t="shared" si="371"/>
        <v/>
      </c>
      <c r="AL2640" s="388" t="str">
        <f t="shared" si="372"/>
        <v/>
      </c>
      <c r="AM2640" s="389" t="str">
        <f t="shared" si="373"/>
        <v/>
      </c>
      <c r="AN2640" s="388" t="str">
        <f t="shared" si="374"/>
        <v/>
      </c>
      <c r="AO2640" s="389" t="str">
        <f t="shared" si="375"/>
        <v/>
      </c>
      <c r="AP2640" s="423"/>
      <c r="AQ2640" s="423"/>
      <c r="AR2640" s="431" t="e">
        <f>VLOOKUP($B2640,'acc names'!$C$2:$D$12102,2,FALSE)</f>
        <v>#N/A</v>
      </c>
      <c r="AS2640" s="431" t="e">
        <f>VLOOKUP($AQ2640,software!$A$1:$B$14605,2,FALSE)</f>
        <v>#N/A</v>
      </c>
      <c r="AT2640" s="423"/>
      <c r="AV2640" s="423"/>
    </row>
    <row r="2641" spans="1:48" ht="12.75" x14ac:dyDescent="0.2">
      <c r="A2641" s="73"/>
      <c r="B2641" s="42"/>
      <c r="C2641" s="142"/>
      <c r="D2641" s="142"/>
      <c r="E2641" s="107"/>
      <c r="F2641" s="46"/>
      <c r="G2641" s="46"/>
      <c r="H2641" s="46"/>
      <c r="I2641" s="46"/>
      <c r="J2641" s="46"/>
      <c r="K2641" s="46"/>
      <c r="L2641" s="139"/>
      <c r="M2641" s="41"/>
      <c r="N2641" s="45"/>
      <c r="O2641" s="47"/>
      <c r="P2641" s="43"/>
      <c r="Q2641" s="71" t="e">
        <f>VLOOKUP(N2641,'error categories'!$A$2:$D$54,4,FALSE)</f>
        <v>#N/A</v>
      </c>
      <c r="R2641" s="72" t="e">
        <f>VLOOKUP(N2641,'error categories'!$A$2:$D$54,3,FALSE)</f>
        <v>#N/A</v>
      </c>
      <c r="S2641" s="374"/>
      <c r="T2641" s="377"/>
      <c r="U2641" s="378">
        <f t="shared" si="369"/>
        <v>0</v>
      </c>
      <c r="V2641" s="379"/>
      <c r="W2641" s="380"/>
      <c r="X2641" s="380"/>
      <c r="Y2641" s="380"/>
      <c r="Z2641" s="379"/>
      <c r="AA2641" s="381"/>
      <c r="AB2641" s="379"/>
      <c r="AC2641" s="380"/>
      <c r="AD2641" s="382">
        <f t="shared" si="376"/>
        <v>0</v>
      </c>
      <c r="AE2641" s="383">
        <f t="shared" si="377"/>
        <v>0</v>
      </c>
      <c r="AF2641" s="379"/>
      <c r="AG2641" s="381"/>
      <c r="AH2641" s="379"/>
      <c r="AI2641" s="381"/>
      <c r="AJ2641" s="384" t="str">
        <f t="shared" si="370"/>
        <v/>
      </c>
      <c r="AK2641" s="385" t="str">
        <f t="shared" si="371"/>
        <v/>
      </c>
      <c r="AL2641" s="388" t="str">
        <f t="shared" si="372"/>
        <v/>
      </c>
      <c r="AM2641" s="389" t="str">
        <f t="shared" si="373"/>
        <v/>
      </c>
      <c r="AN2641" s="388" t="str">
        <f t="shared" si="374"/>
        <v/>
      </c>
      <c r="AO2641" s="389" t="str">
        <f t="shared" si="375"/>
        <v/>
      </c>
      <c r="AP2641" s="423"/>
      <c r="AQ2641" s="423"/>
      <c r="AR2641" s="431" t="e">
        <f>VLOOKUP($B2641,'acc names'!$C$2:$D$12102,2,FALSE)</f>
        <v>#N/A</v>
      </c>
      <c r="AS2641" s="431" t="e">
        <f>VLOOKUP($AQ2641,software!$A$1:$B$14605,2,FALSE)</f>
        <v>#N/A</v>
      </c>
      <c r="AT2641" s="423"/>
      <c r="AV2641" s="423"/>
    </row>
    <row r="2642" spans="1:48" ht="12.75" x14ac:dyDescent="0.2">
      <c r="A2642" s="73"/>
      <c r="B2642" s="42"/>
      <c r="C2642" s="142"/>
      <c r="D2642" s="142"/>
      <c r="E2642" s="107"/>
      <c r="F2642" s="46"/>
      <c r="G2642" s="46"/>
      <c r="H2642" s="46"/>
      <c r="I2642" s="46"/>
      <c r="J2642" s="46"/>
      <c r="K2642" s="46"/>
      <c r="L2642" s="139"/>
      <c r="M2642" s="41"/>
      <c r="N2642" s="45"/>
      <c r="O2642" s="47"/>
      <c r="P2642" s="43"/>
      <c r="Q2642" s="71" t="e">
        <f>VLOOKUP(N2642,'error categories'!$A$2:$D$54,4,FALSE)</f>
        <v>#N/A</v>
      </c>
      <c r="R2642" s="72" t="e">
        <f>VLOOKUP(N2642,'error categories'!$A$2:$D$54,3,FALSE)</f>
        <v>#N/A</v>
      </c>
      <c r="S2642" s="374"/>
      <c r="T2642" s="377"/>
      <c r="U2642" s="378">
        <f t="shared" si="369"/>
        <v>0</v>
      </c>
      <c r="V2642" s="379"/>
      <c r="W2642" s="380"/>
      <c r="X2642" s="380"/>
      <c r="Y2642" s="380"/>
      <c r="Z2642" s="379"/>
      <c r="AA2642" s="381"/>
      <c r="AB2642" s="379"/>
      <c r="AC2642" s="380"/>
      <c r="AD2642" s="382">
        <f t="shared" si="376"/>
        <v>0</v>
      </c>
      <c r="AE2642" s="383">
        <f t="shared" si="377"/>
        <v>0</v>
      </c>
      <c r="AF2642" s="379"/>
      <c r="AG2642" s="381"/>
      <c r="AH2642" s="379"/>
      <c r="AI2642" s="381"/>
      <c r="AJ2642" s="384" t="str">
        <f t="shared" si="370"/>
        <v/>
      </c>
      <c r="AK2642" s="385" t="str">
        <f t="shared" si="371"/>
        <v/>
      </c>
      <c r="AL2642" s="388" t="str">
        <f t="shared" si="372"/>
        <v/>
      </c>
      <c r="AM2642" s="389" t="str">
        <f t="shared" si="373"/>
        <v/>
      </c>
      <c r="AN2642" s="388" t="str">
        <f t="shared" si="374"/>
        <v/>
      </c>
      <c r="AO2642" s="389" t="str">
        <f t="shared" si="375"/>
        <v/>
      </c>
      <c r="AP2642" s="423"/>
      <c r="AQ2642" s="423"/>
      <c r="AR2642" s="431" t="e">
        <f>VLOOKUP($B2642,'acc names'!$C$2:$D$12102,2,FALSE)</f>
        <v>#N/A</v>
      </c>
      <c r="AS2642" s="431" t="e">
        <f>VLOOKUP($AQ2642,software!$A$1:$B$14605,2,FALSE)</f>
        <v>#N/A</v>
      </c>
      <c r="AT2642" s="423"/>
      <c r="AV2642" s="423"/>
    </row>
    <row r="2643" spans="1:48" ht="12.75" x14ac:dyDescent="0.2">
      <c r="A2643" s="73"/>
      <c r="B2643" s="42"/>
      <c r="C2643" s="142"/>
      <c r="D2643" s="142"/>
      <c r="E2643" s="107"/>
      <c r="F2643" s="46"/>
      <c r="G2643" s="46"/>
      <c r="H2643" s="46"/>
      <c r="I2643" s="46"/>
      <c r="J2643" s="46"/>
      <c r="K2643" s="46"/>
      <c r="L2643" s="139"/>
      <c r="M2643" s="41"/>
      <c r="N2643" s="45"/>
      <c r="O2643" s="47"/>
      <c r="P2643" s="43"/>
      <c r="Q2643" s="71" t="e">
        <f>VLOOKUP(N2643,'error categories'!$A$2:$D$54,4,FALSE)</f>
        <v>#N/A</v>
      </c>
      <c r="R2643" s="72" t="e">
        <f>VLOOKUP(N2643,'error categories'!$A$2:$D$54,3,FALSE)</f>
        <v>#N/A</v>
      </c>
      <c r="S2643" s="374"/>
      <c r="T2643" s="377"/>
      <c r="U2643" s="378">
        <f t="shared" si="369"/>
        <v>0</v>
      </c>
      <c r="V2643" s="379"/>
      <c r="W2643" s="380"/>
      <c r="X2643" s="380"/>
      <c r="Y2643" s="380"/>
      <c r="Z2643" s="379"/>
      <c r="AA2643" s="381"/>
      <c r="AB2643" s="379"/>
      <c r="AC2643" s="380"/>
      <c r="AD2643" s="382">
        <f t="shared" si="376"/>
        <v>0</v>
      </c>
      <c r="AE2643" s="383">
        <f t="shared" si="377"/>
        <v>0</v>
      </c>
      <c r="AF2643" s="379"/>
      <c r="AG2643" s="381"/>
      <c r="AH2643" s="379"/>
      <c r="AI2643" s="381"/>
      <c r="AJ2643" s="384" t="str">
        <f t="shared" si="370"/>
        <v/>
      </c>
      <c r="AK2643" s="385" t="str">
        <f t="shared" si="371"/>
        <v/>
      </c>
      <c r="AL2643" s="388" t="str">
        <f t="shared" si="372"/>
        <v/>
      </c>
      <c r="AM2643" s="389" t="str">
        <f t="shared" si="373"/>
        <v/>
      </c>
      <c r="AN2643" s="388" t="str">
        <f t="shared" si="374"/>
        <v/>
      </c>
      <c r="AO2643" s="389" t="str">
        <f t="shared" si="375"/>
        <v/>
      </c>
      <c r="AP2643" s="423"/>
      <c r="AQ2643" s="423"/>
      <c r="AR2643" s="431" t="e">
        <f>VLOOKUP($B2643,'acc names'!$C$2:$D$12102,2,FALSE)</f>
        <v>#N/A</v>
      </c>
      <c r="AS2643" s="431" t="e">
        <f>VLOOKUP($AQ2643,software!$A$1:$B$14605,2,FALSE)</f>
        <v>#N/A</v>
      </c>
      <c r="AT2643" s="423"/>
      <c r="AV2643" s="423"/>
    </row>
    <row r="2644" spans="1:48" ht="12.75" x14ac:dyDescent="0.2">
      <c r="A2644" s="73"/>
      <c r="B2644" s="42"/>
      <c r="C2644" s="142"/>
      <c r="D2644" s="142"/>
      <c r="E2644" s="107"/>
      <c r="F2644" s="46"/>
      <c r="G2644" s="46"/>
      <c r="H2644" s="46"/>
      <c r="I2644" s="46"/>
      <c r="J2644" s="46"/>
      <c r="K2644" s="46"/>
      <c r="L2644" s="139"/>
      <c r="M2644" s="41"/>
      <c r="N2644" s="45"/>
      <c r="O2644" s="47"/>
      <c r="P2644" s="43"/>
      <c r="Q2644" s="71" t="e">
        <f>VLOOKUP(N2644,'error categories'!$A$2:$D$54,4,FALSE)</f>
        <v>#N/A</v>
      </c>
      <c r="R2644" s="72" t="e">
        <f>VLOOKUP(N2644,'error categories'!$A$2:$D$54,3,FALSE)</f>
        <v>#N/A</v>
      </c>
      <c r="S2644" s="374"/>
      <c r="T2644" s="377"/>
      <c r="U2644" s="378">
        <f t="shared" si="369"/>
        <v>0</v>
      </c>
      <c r="V2644" s="379"/>
      <c r="W2644" s="380"/>
      <c r="X2644" s="380"/>
      <c r="Y2644" s="380"/>
      <c r="Z2644" s="379"/>
      <c r="AA2644" s="381"/>
      <c r="AB2644" s="379"/>
      <c r="AC2644" s="380"/>
      <c r="AD2644" s="382">
        <f t="shared" si="376"/>
        <v>0</v>
      </c>
      <c r="AE2644" s="383">
        <f t="shared" si="377"/>
        <v>0</v>
      </c>
      <c r="AF2644" s="379"/>
      <c r="AG2644" s="381"/>
      <c r="AH2644" s="379"/>
      <c r="AI2644" s="381"/>
      <c r="AJ2644" s="384" t="str">
        <f t="shared" si="370"/>
        <v/>
      </c>
      <c r="AK2644" s="385" t="str">
        <f t="shared" si="371"/>
        <v/>
      </c>
      <c r="AL2644" s="388" t="str">
        <f t="shared" si="372"/>
        <v/>
      </c>
      <c r="AM2644" s="389" t="str">
        <f t="shared" si="373"/>
        <v/>
      </c>
      <c r="AN2644" s="388" t="str">
        <f t="shared" si="374"/>
        <v/>
      </c>
      <c r="AO2644" s="389" t="str">
        <f t="shared" si="375"/>
        <v/>
      </c>
      <c r="AP2644" s="423"/>
      <c r="AQ2644" s="423"/>
      <c r="AR2644" s="431" t="e">
        <f>VLOOKUP($B2644,'acc names'!$C$2:$D$12102,2,FALSE)</f>
        <v>#N/A</v>
      </c>
      <c r="AS2644" s="431" t="e">
        <f>VLOOKUP($AQ2644,software!$A$1:$B$14605,2,FALSE)</f>
        <v>#N/A</v>
      </c>
      <c r="AT2644" s="423"/>
      <c r="AV2644" s="423"/>
    </row>
    <row r="2645" spans="1:48" ht="12.75" x14ac:dyDescent="0.2">
      <c r="A2645" s="73"/>
      <c r="B2645" s="42"/>
      <c r="C2645" s="142"/>
      <c r="D2645" s="142"/>
      <c r="E2645" s="107"/>
      <c r="F2645" s="46"/>
      <c r="G2645" s="46"/>
      <c r="H2645" s="46"/>
      <c r="I2645" s="46"/>
      <c r="J2645" s="46"/>
      <c r="K2645" s="46"/>
      <c r="L2645" s="139"/>
      <c r="M2645" s="41"/>
      <c r="N2645" s="45"/>
      <c r="O2645" s="47"/>
      <c r="P2645" s="43"/>
      <c r="Q2645" s="71" t="e">
        <f>VLOOKUP(N2645,'error categories'!$A$2:$D$54,4,FALSE)</f>
        <v>#N/A</v>
      </c>
      <c r="R2645" s="72" t="e">
        <f>VLOOKUP(N2645,'error categories'!$A$2:$D$54,3,FALSE)</f>
        <v>#N/A</v>
      </c>
      <c r="S2645" s="374"/>
      <c r="T2645" s="377"/>
      <c r="U2645" s="378">
        <f t="shared" si="369"/>
        <v>0</v>
      </c>
      <c r="V2645" s="379"/>
      <c r="W2645" s="380"/>
      <c r="X2645" s="380"/>
      <c r="Y2645" s="380"/>
      <c r="Z2645" s="379"/>
      <c r="AA2645" s="381"/>
      <c r="AB2645" s="379"/>
      <c r="AC2645" s="380"/>
      <c r="AD2645" s="382">
        <f t="shared" si="376"/>
        <v>0</v>
      </c>
      <c r="AE2645" s="383">
        <f t="shared" si="377"/>
        <v>0</v>
      </c>
      <c r="AF2645" s="379"/>
      <c r="AG2645" s="381"/>
      <c r="AH2645" s="379"/>
      <c r="AI2645" s="381"/>
      <c r="AJ2645" s="384" t="str">
        <f t="shared" si="370"/>
        <v/>
      </c>
      <c r="AK2645" s="385" t="str">
        <f t="shared" si="371"/>
        <v/>
      </c>
      <c r="AL2645" s="388" t="str">
        <f t="shared" si="372"/>
        <v/>
      </c>
      <c r="AM2645" s="389" t="str">
        <f t="shared" si="373"/>
        <v/>
      </c>
      <c r="AN2645" s="388" t="str">
        <f t="shared" si="374"/>
        <v/>
      </c>
      <c r="AO2645" s="389" t="str">
        <f t="shared" si="375"/>
        <v/>
      </c>
      <c r="AP2645" s="423"/>
      <c r="AQ2645" s="423"/>
      <c r="AR2645" s="431" t="e">
        <f>VLOOKUP($B2645,'acc names'!$C$2:$D$12102,2,FALSE)</f>
        <v>#N/A</v>
      </c>
      <c r="AS2645" s="431" t="e">
        <f>VLOOKUP($AQ2645,software!$A$1:$B$14605,2,FALSE)</f>
        <v>#N/A</v>
      </c>
      <c r="AT2645" s="423"/>
      <c r="AV2645" s="423"/>
    </row>
    <row r="2646" spans="1:48" ht="12.75" x14ac:dyDescent="0.2">
      <c r="A2646" s="73"/>
      <c r="B2646" s="42"/>
      <c r="C2646" s="142"/>
      <c r="D2646" s="142"/>
      <c r="E2646" s="107"/>
      <c r="F2646" s="46"/>
      <c r="G2646" s="46"/>
      <c r="H2646" s="46"/>
      <c r="I2646" s="46"/>
      <c r="J2646" s="46"/>
      <c r="K2646" s="46"/>
      <c r="L2646" s="139"/>
      <c r="M2646" s="41"/>
      <c r="N2646" s="45"/>
      <c r="O2646" s="47"/>
      <c r="P2646" s="43"/>
      <c r="Q2646" s="71" t="e">
        <f>VLOOKUP(N2646,'error categories'!$A$2:$D$54,4,FALSE)</f>
        <v>#N/A</v>
      </c>
      <c r="R2646" s="72" t="e">
        <f>VLOOKUP(N2646,'error categories'!$A$2:$D$54,3,FALSE)</f>
        <v>#N/A</v>
      </c>
      <c r="S2646" s="374"/>
      <c r="T2646" s="377"/>
      <c r="U2646" s="378">
        <f t="shared" si="369"/>
        <v>0</v>
      </c>
      <c r="V2646" s="379"/>
      <c r="W2646" s="380"/>
      <c r="X2646" s="380"/>
      <c r="Y2646" s="380"/>
      <c r="Z2646" s="379"/>
      <c r="AA2646" s="381"/>
      <c r="AB2646" s="379"/>
      <c r="AC2646" s="380"/>
      <c r="AD2646" s="382">
        <f t="shared" si="376"/>
        <v>0</v>
      </c>
      <c r="AE2646" s="383">
        <f t="shared" si="377"/>
        <v>0</v>
      </c>
      <c r="AF2646" s="379"/>
      <c r="AG2646" s="381"/>
      <c r="AH2646" s="379"/>
      <c r="AI2646" s="381"/>
      <c r="AJ2646" s="384" t="str">
        <f t="shared" si="370"/>
        <v/>
      </c>
      <c r="AK2646" s="385" t="str">
        <f t="shared" si="371"/>
        <v/>
      </c>
      <c r="AL2646" s="388" t="str">
        <f t="shared" si="372"/>
        <v/>
      </c>
      <c r="AM2646" s="389" t="str">
        <f t="shared" si="373"/>
        <v/>
      </c>
      <c r="AN2646" s="388" t="str">
        <f t="shared" si="374"/>
        <v/>
      </c>
      <c r="AO2646" s="389" t="str">
        <f t="shared" si="375"/>
        <v/>
      </c>
      <c r="AP2646" s="423"/>
      <c r="AQ2646" s="423"/>
      <c r="AR2646" s="431" t="e">
        <f>VLOOKUP($B2646,'acc names'!$C$2:$D$12102,2,FALSE)</f>
        <v>#N/A</v>
      </c>
      <c r="AS2646" s="431" t="e">
        <f>VLOOKUP($AQ2646,software!$A$1:$B$14605,2,FALSE)</f>
        <v>#N/A</v>
      </c>
      <c r="AT2646" s="423"/>
      <c r="AV2646" s="423"/>
    </row>
    <row r="2647" spans="1:48" ht="12.75" x14ac:dyDescent="0.2">
      <c r="A2647" s="73"/>
      <c r="B2647" s="42"/>
      <c r="C2647" s="142"/>
      <c r="D2647" s="142"/>
      <c r="E2647" s="107"/>
      <c r="F2647" s="46"/>
      <c r="G2647" s="46"/>
      <c r="H2647" s="46"/>
      <c r="I2647" s="46"/>
      <c r="J2647" s="46"/>
      <c r="K2647" s="46"/>
      <c r="L2647" s="139"/>
      <c r="M2647" s="41"/>
      <c r="N2647" s="45"/>
      <c r="O2647" s="47"/>
      <c r="P2647" s="43"/>
      <c r="Q2647" s="71" t="e">
        <f>VLOOKUP(N2647,'error categories'!$A$2:$D$54,4,FALSE)</f>
        <v>#N/A</v>
      </c>
      <c r="R2647" s="72" t="e">
        <f>VLOOKUP(N2647,'error categories'!$A$2:$D$54,3,FALSE)</f>
        <v>#N/A</v>
      </c>
      <c r="S2647" s="374"/>
      <c r="T2647" s="377"/>
      <c r="U2647" s="378">
        <f t="shared" si="369"/>
        <v>0</v>
      </c>
      <c r="V2647" s="379"/>
      <c r="W2647" s="380"/>
      <c r="X2647" s="380"/>
      <c r="Y2647" s="380"/>
      <c r="Z2647" s="379"/>
      <c r="AA2647" s="381"/>
      <c r="AB2647" s="379"/>
      <c r="AC2647" s="380"/>
      <c r="AD2647" s="382">
        <f t="shared" si="376"/>
        <v>0</v>
      </c>
      <c r="AE2647" s="383">
        <f t="shared" si="377"/>
        <v>0</v>
      </c>
      <c r="AF2647" s="379"/>
      <c r="AG2647" s="381"/>
      <c r="AH2647" s="379"/>
      <c r="AI2647" s="381"/>
      <c r="AJ2647" s="384" t="str">
        <f t="shared" si="370"/>
        <v/>
      </c>
      <c r="AK2647" s="385" t="str">
        <f t="shared" si="371"/>
        <v/>
      </c>
      <c r="AL2647" s="388" t="str">
        <f t="shared" si="372"/>
        <v/>
      </c>
      <c r="AM2647" s="389" t="str">
        <f t="shared" si="373"/>
        <v/>
      </c>
      <c r="AN2647" s="388" t="str">
        <f t="shared" si="374"/>
        <v/>
      </c>
      <c r="AO2647" s="389" t="str">
        <f t="shared" si="375"/>
        <v/>
      </c>
      <c r="AP2647" s="423"/>
      <c r="AQ2647" s="423"/>
      <c r="AR2647" s="431" t="e">
        <f>VLOOKUP($B2647,'acc names'!$C$2:$D$12102,2,FALSE)</f>
        <v>#N/A</v>
      </c>
      <c r="AS2647" s="431" t="e">
        <f>VLOOKUP($AQ2647,software!$A$1:$B$14605,2,FALSE)</f>
        <v>#N/A</v>
      </c>
      <c r="AT2647" s="423"/>
      <c r="AV2647" s="423"/>
    </row>
    <row r="2648" spans="1:48" ht="12.75" x14ac:dyDescent="0.2">
      <c r="A2648" s="73"/>
      <c r="B2648" s="42"/>
      <c r="C2648" s="142"/>
      <c r="D2648" s="142"/>
      <c r="E2648" s="107"/>
      <c r="F2648" s="46"/>
      <c r="G2648" s="46"/>
      <c r="H2648" s="46"/>
      <c r="I2648" s="46"/>
      <c r="J2648" s="46"/>
      <c r="K2648" s="46"/>
      <c r="L2648" s="139"/>
      <c r="M2648" s="41"/>
      <c r="N2648" s="45"/>
      <c r="O2648" s="47"/>
      <c r="P2648" s="43"/>
      <c r="Q2648" s="71" t="e">
        <f>VLOOKUP(N2648,'error categories'!$A$2:$D$54,4,FALSE)</f>
        <v>#N/A</v>
      </c>
      <c r="R2648" s="72" t="e">
        <f>VLOOKUP(N2648,'error categories'!$A$2:$D$54,3,FALSE)</f>
        <v>#N/A</v>
      </c>
      <c r="S2648" s="374"/>
      <c r="T2648" s="377"/>
      <c r="U2648" s="378">
        <f t="shared" si="369"/>
        <v>0</v>
      </c>
      <c r="V2648" s="379"/>
      <c r="W2648" s="380"/>
      <c r="X2648" s="380"/>
      <c r="Y2648" s="380"/>
      <c r="Z2648" s="379"/>
      <c r="AA2648" s="381"/>
      <c r="AB2648" s="379"/>
      <c r="AC2648" s="380"/>
      <c r="AD2648" s="382">
        <f t="shared" si="376"/>
        <v>0</v>
      </c>
      <c r="AE2648" s="383">
        <f t="shared" si="377"/>
        <v>0</v>
      </c>
      <c r="AF2648" s="379"/>
      <c r="AG2648" s="381"/>
      <c r="AH2648" s="379"/>
      <c r="AI2648" s="381"/>
      <c r="AJ2648" s="384" t="str">
        <f t="shared" si="370"/>
        <v/>
      </c>
      <c r="AK2648" s="385" t="str">
        <f t="shared" si="371"/>
        <v/>
      </c>
      <c r="AL2648" s="388" t="str">
        <f t="shared" si="372"/>
        <v/>
      </c>
      <c r="AM2648" s="389" t="str">
        <f t="shared" si="373"/>
        <v/>
      </c>
      <c r="AN2648" s="388" t="str">
        <f t="shared" si="374"/>
        <v/>
      </c>
      <c r="AO2648" s="389" t="str">
        <f t="shared" si="375"/>
        <v/>
      </c>
      <c r="AP2648" s="423"/>
      <c r="AQ2648" s="423"/>
      <c r="AR2648" s="431" t="e">
        <f>VLOOKUP($B2648,'acc names'!$C$2:$D$12102,2,FALSE)</f>
        <v>#N/A</v>
      </c>
      <c r="AS2648" s="431" t="e">
        <f>VLOOKUP($AQ2648,software!$A$1:$B$14605,2,FALSE)</f>
        <v>#N/A</v>
      </c>
      <c r="AT2648" s="423"/>
      <c r="AV2648" s="423"/>
    </row>
    <row r="2649" spans="1:48" ht="12.75" x14ac:dyDescent="0.2">
      <c r="A2649" s="73"/>
      <c r="B2649" s="42"/>
      <c r="C2649" s="142"/>
      <c r="D2649" s="142"/>
      <c r="E2649" s="107"/>
      <c r="F2649" s="46"/>
      <c r="G2649" s="46"/>
      <c r="H2649" s="46"/>
      <c r="I2649" s="46"/>
      <c r="J2649" s="46"/>
      <c r="K2649" s="46"/>
      <c r="L2649" s="139"/>
      <c r="M2649" s="41"/>
      <c r="N2649" s="45"/>
      <c r="O2649" s="47"/>
      <c r="P2649" s="43"/>
      <c r="Q2649" s="71" t="e">
        <f>VLOOKUP(N2649,'error categories'!$A$2:$D$54,4,FALSE)</f>
        <v>#N/A</v>
      </c>
      <c r="R2649" s="72" t="e">
        <f>VLOOKUP(N2649,'error categories'!$A$2:$D$54,3,FALSE)</f>
        <v>#N/A</v>
      </c>
      <c r="S2649" s="374"/>
      <c r="T2649" s="377"/>
      <c r="U2649" s="378">
        <f t="shared" si="369"/>
        <v>0</v>
      </c>
      <c r="V2649" s="379"/>
      <c r="W2649" s="380"/>
      <c r="X2649" s="380"/>
      <c r="Y2649" s="380"/>
      <c r="Z2649" s="379"/>
      <c r="AA2649" s="381"/>
      <c r="AB2649" s="379"/>
      <c r="AC2649" s="380"/>
      <c r="AD2649" s="382">
        <f t="shared" si="376"/>
        <v>0</v>
      </c>
      <c r="AE2649" s="383">
        <f t="shared" si="377"/>
        <v>0</v>
      </c>
      <c r="AF2649" s="379"/>
      <c r="AG2649" s="381"/>
      <c r="AH2649" s="379"/>
      <c r="AI2649" s="381"/>
      <c r="AJ2649" s="384" t="str">
        <f t="shared" si="370"/>
        <v/>
      </c>
      <c r="AK2649" s="385" t="str">
        <f t="shared" si="371"/>
        <v/>
      </c>
      <c r="AL2649" s="388" t="str">
        <f t="shared" si="372"/>
        <v/>
      </c>
      <c r="AM2649" s="389" t="str">
        <f t="shared" si="373"/>
        <v/>
      </c>
      <c r="AN2649" s="388" t="str">
        <f t="shared" si="374"/>
        <v/>
      </c>
      <c r="AO2649" s="389" t="str">
        <f t="shared" si="375"/>
        <v/>
      </c>
      <c r="AP2649" s="423"/>
      <c r="AQ2649" s="423"/>
      <c r="AR2649" s="431" t="e">
        <f>VLOOKUP($B2649,'acc names'!$C$2:$D$12102,2,FALSE)</f>
        <v>#N/A</v>
      </c>
      <c r="AS2649" s="431" t="e">
        <f>VLOOKUP($AQ2649,software!$A$1:$B$14605,2,FALSE)</f>
        <v>#N/A</v>
      </c>
      <c r="AT2649" s="423"/>
      <c r="AV2649" s="423"/>
    </row>
    <row r="2650" spans="1:48" ht="12.75" x14ac:dyDescent="0.2">
      <c r="A2650" s="73"/>
      <c r="B2650" s="42"/>
      <c r="C2650" s="142"/>
      <c r="D2650" s="142"/>
      <c r="E2650" s="107"/>
      <c r="F2650" s="46"/>
      <c r="G2650" s="46"/>
      <c r="H2650" s="46"/>
      <c r="I2650" s="46"/>
      <c r="J2650" s="46"/>
      <c r="K2650" s="46"/>
      <c r="L2650" s="139"/>
      <c r="M2650" s="41"/>
      <c r="N2650" s="45"/>
      <c r="O2650" s="47"/>
      <c r="P2650" s="43"/>
      <c r="Q2650" s="71" t="e">
        <f>VLOOKUP(N2650,'error categories'!$A$2:$D$54,4,FALSE)</f>
        <v>#N/A</v>
      </c>
      <c r="R2650" s="72" t="e">
        <f>VLOOKUP(N2650,'error categories'!$A$2:$D$54,3,FALSE)</f>
        <v>#N/A</v>
      </c>
      <c r="S2650" s="374"/>
      <c r="T2650" s="377"/>
      <c r="U2650" s="378">
        <f t="shared" si="369"/>
        <v>0</v>
      </c>
      <c r="V2650" s="379"/>
      <c r="W2650" s="380"/>
      <c r="X2650" s="380"/>
      <c r="Y2650" s="380"/>
      <c r="Z2650" s="379"/>
      <c r="AA2650" s="381"/>
      <c r="AB2650" s="379"/>
      <c r="AC2650" s="380"/>
      <c r="AD2650" s="382">
        <f t="shared" si="376"/>
        <v>0</v>
      </c>
      <c r="AE2650" s="383">
        <f t="shared" si="377"/>
        <v>0</v>
      </c>
      <c r="AF2650" s="379"/>
      <c r="AG2650" s="381"/>
      <c r="AH2650" s="379"/>
      <c r="AI2650" s="381"/>
      <c r="AJ2650" s="384" t="str">
        <f t="shared" si="370"/>
        <v/>
      </c>
      <c r="AK2650" s="385" t="str">
        <f t="shared" si="371"/>
        <v/>
      </c>
      <c r="AL2650" s="388" t="str">
        <f t="shared" si="372"/>
        <v/>
      </c>
      <c r="AM2650" s="389" t="str">
        <f t="shared" si="373"/>
        <v/>
      </c>
      <c r="AN2650" s="388" t="str">
        <f t="shared" si="374"/>
        <v/>
      </c>
      <c r="AO2650" s="389" t="str">
        <f t="shared" si="375"/>
        <v/>
      </c>
      <c r="AP2650" s="423"/>
      <c r="AQ2650" s="423"/>
      <c r="AR2650" s="431" t="e">
        <f>VLOOKUP($B2650,'acc names'!$C$2:$D$12102,2,FALSE)</f>
        <v>#N/A</v>
      </c>
      <c r="AS2650" s="431" t="e">
        <f>VLOOKUP($AQ2650,software!$A$1:$B$14605,2,FALSE)</f>
        <v>#N/A</v>
      </c>
      <c r="AT2650" s="423"/>
      <c r="AV2650" s="423"/>
    </row>
    <row r="2651" spans="1:48" ht="12.75" x14ac:dyDescent="0.2">
      <c r="A2651" s="73"/>
      <c r="B2651" s="42"/>
      <c r="C2651" s="142"/>
      <c r="D2651" s="142"/>
      <c r="E2651" s="107"/>
      <c r="F2651" s="46"/>
      <c r="G2651" s="46"/>
      <c r="H2651" s="46"/>
      <c r="I2651" s="46"/>
      <c r="J2651" s="46"/>
      <c r="K2651" s="46"/>
      <c r="L2651" s="139"/>
      <c r="M2651" s="41"/>
      <c r="N2651" s="45"/>
      <c r="O2651" s="47"/>
      <c r="P2651" s="43"/>
      <c r="Q2651" s="71" t="e">
        <f>VLOOKUP(N2651,'error categories'!$A$2:$D$54,4,FALSE)</f>
        <v>#N/A</v>
      </c>
      <c r="R2651" s="72" t="e">
        <f>VLOOKUP(N2651,'error categories'!$A$2:$D$54,3,FALSE)</f>
        <v>#N/A</v>
      </c>
      <c r="S2651" s="374"/>
      <c r="T2651" s="377"/>
      <c r="U2651" s="378">
        <f t="shared" si="369"/>
        <v>0</v>
      </c>
      <c r="V2651" s="379"/>
      <c r="W2651" s="380"/>
      <c r="X2651" s="380"/>
      <c r="Y2651" s="380"/>
      <c r="Z2651" s="379"/>
      <c r="AA2651" s="381"/>
      <c r="AB2651" s="379"/>
      <c r="AC2651" s="380"/>
      <c r="AD2651" s="382">
        <f t="shared" si="376"/>
        <v>0</v>
      </c>
      <c r="AE2651" s="383">
        <f t="shared" si="377"/>
        <v>0</v>
      </c>
      <c r="AF2651" s="379"/>
      <c r="AG2651" s="381"/>
      <c r="AH2651" s="379"/>
      <c r="AI2651" s="381"/>
      <c r="AJ2651" s="384" t="str">
        <f t="shared" si="370"/>
        <v/>
      </c>
      <c r="AK2651" s="385" t="str">
        <f t="shared" si="371"/>
        <v/>
      </c>
      <c r="AL2651" s="388" t="str">
        <f t="shared" si="372"/>
        <v/>
      </c>
      <c r="AM2651" s="389" t="str">
        <f t="shared" si="373"/>
        <v/>
      </c>
      <c r="AN2651" s="388" t="str">
        <f t="shared" si="374"/>
        <v/>
      </c>
      <c r="AO2651" s="389" t="str">
        <f t="shared" si="375"/>
        <v/>
      </c>
      <c r="AP2651" s="423"/>
      <c r="AQ2651" s="423"/>
      <c r="AR2651" s="431" t="e">
        <f>VLOOKUP($B2651,'acc names'!$C$2:$D$12102,2,FALSE)</f>
        <v>#N/A</v>
      </c>
      <c r="AS2651" s="431" t="e">
        <f>VLOOKUP($AQ2651,software!$A$1:$B$14605,2,FALSE)</f>
        <v>#N/A</v>
      </c>
      <c r="AT2651" s="423"/>
      <c r="AV2651" s="423"/>
    </row>
    <row r="2652" spans="1:48" ht="12.75" x14ac:dyDescent="0.2">
      <c r="A2652" s="73"/>
      <c r="B2652" s="42"/>
      <c r="C2652" s="142"/>
      <c r="D2652" s="142"/>
      <c r="E2652" s="107"/>
      <c r="F2652" s="46"/>
      <c r="G2652" s="46"/>
      <c r="H2652" s="46"/>
      <c r="I2652" s="46"/>
      <c r="J2652" s="46"/>
      <c r="K2652" s="46"/>
      <c r="L2652" s="139"/>
      <c r="M2652" s="41"/>
      <c r="N2652" s="45"/>
      <c r="O2652" s="47"/>
      <c r="P2652" s="43"/>
      <c r="Q2652" s="71" t="e">
        <f>VLOOKUP(N2652,'error categories'!$A$2:$D$54,4,FALSE)</f>
        <v>#N/A</v>
      </c>
      <c r="R2652" s="72" t="e">
        <f>VLOOKUP(N2652,'error categories'!$A$2:$D$54,3,FALSE)</f>
        <v>#N/A</v>
      </c>
      <c r="S2652" s="374"/>
      <c r="T2652" s="377"/>
      <c r="U2652" s="378">
        <f t="shared" si="369"/>
        <v>0</v>
      </c>
      <c r="V2652" s="379"/>
      <c r="W2652" s="380"/>
      <c r="X2652" s="380"/>
      <c r="Y2652" s="380"/>
      <c r="Z2652" s="379"/>
      <c r="AA2652" s="381"/>
      <c r="AB2652" s="379"/>
      <c r="AC2652" s="380"/>
      <c r="AD2652" s="382">
        <f t="shared" si="376"/>
        <v>0</v>
      </c>
      <c r="AE2652" s="383">
        <f t="shared" si="377"/>
        <v>0</v>
      </c>
      <c r="AF2652" s="379"/>
      <c r="AG2652" s="381"/>
      <c r="AH2652" s="379"/>
      <c r="AI2652" s="381"/>
      <c r="AJ2652" s="384" t="str">
        <f t="shared" si="370"/>
        <v/>
      </c>
      <c r="AK2652" s="385" t="str">
        <f t="shared" si="371"/>
        <v/>
      </c>
      <c r="AL2652" s="388" t="str">
        <f t="shared" si="372"/>
        <v/>
      </c>
      <c r="AM2652" s="389" t="str">
        <f t="shared" si="373"/>
        <v/>
      </c>
      <c r="AN2652" s="388" t="str">
        <f t="shared" si="374"/>
        <v/>
      </c>
      <c r="AO2652" s="389" t="str">
        <f t="shared" si="375"/>
        <v/>
      </c>
      <c r="AP2652" s="423"/>
      <c r="AQ2652" s="423"/>
      <c r="AR2652" s="431" t="e">
        <f>VLOOKUP($B2652,'acc names'!$C$2:$D$12102,2,FALSE)</f>
        <v>#N/A</v>
      </c>
      <c r="AS2652" s="431" t="e">
        <f>VLOOKUP($AQ2652,software!$A$1:$B$14605,2,FALSE)</f>
        <v>#N/A</v>
      </c>
      <c r="AT2652" s="423"/>
      <c r="AV2652" s="423"/>
    </row>
    <row r="2653" spans="1:48" ht="12.75" x14ac:dyDescent="0.2">
      <c r="A2653" s="73"/>
      <c r="B2653" s="42"/>
      <c r="C2653" s="142"/>
      <c r="D2653" s="142"/>
      <c r="E2653" s="107"/>
      <c r="F2653" s="46"/>
      <c r="G2653" s="46"/>
      <c r="H2653" s="46"/>
      <c r="I2653" s="46"/>
      <c r="J2653" s="46"/>
      <c r="K2653" s="46"/>
      <c r="L2653" s="139"/>
      <c r="M2653" s="41"/>
      <c r="N2653" s="45"/>
      <c r="O2653" s="47"/>
      <c r="P2653" s="43"/>
      <c r="Q2653" s="71" t="e">
        <f>VLOOKUP(N2653,'error categories'!$A$2:$D$54,4,FALSE)</f>
        <v>#N/A</v>
      </c>
      <c r="R2653" s="72" t="e">
        <f>VLOOKUP(N2653,'error categories'!$A$2:$D$54,3,FALSE)</f>
        <v>#N/A</v>
      </c>
      <c r="S2653" s="374"/>
      <c r="T2653" s="377"/>
      <c r="U2653" s="378">
        <f t="shared" si="369"/>
        <v>0</v>
      </c>
      <c r="V2653" s="379"/>
      <c r="W2653" s="380"/>
      <c r="X2653" s="380"/>
      <c r="Y2653" s="380"/>
      <c r="Z2653" s="379"/>
      <c r="AA2653" s="381"/>
      <c r="AB2653" s="379"/>
      <c r="AC2653" s="380"/>
      <c r="AD2653" s="382">
        <f t="shared" si="376"/>
        <v>0</v>
      </c>
      <c r="AE2653" s="383">
        <f t="shared" si="377"/>
        <v>0</v>
      </c>
      <c r="AF2653" s="379"/>
      <c r="AG2653" s="381"/>
      <c r="AH2653" s="379"/>
      <c r="AI2653" s="381"/>
      <c r="AJ2653" s="384" t="str">
        <f t="shared" si="370"/>
        <v/>
      </c>
      <c r="AK2653" s="385" t="str">
        <f t="shared" si="371"/>
        <v/>
      </c>
      <c r="AL2653" s="388" t="str">
        <f t="shared" si="372"/>
        <v/>
      </c>
      <c r="AM2653" s="389" t="str">
        <f t="shared" si="373"/>
        <v/>
      </c>
      <c r="AN2653" s="388" t="str">
        <f t="shared" si="374"/>
        <v/>
      </c>
      <c r="AO2653" s="389" t="str">
        <f t="shared" si="375"/>
        <v/>
      </c>
      <c r="AP2653" s="423"/>
      <c r="AQ2653" s="423"/>
      <c r="AR2653" s="431" t="e">
        <f>VLOOKUP($B2653,'acc names'!$C$2:$D$12102,2,FALSE)</f>
        <v>#N/A</v>
      </c>
      <c r="AS2653" s="431" t="e">
        <f>VLOOKUP($AQ2653,software!$A$1:$B$14605,2,FALSE)</f>
        <v>#N/A</v>
      </c>
      <c r="AT2653" s="423"/>
      <c r="AV2653" s="423"/>
    </row>
    <row r="2654" spans="1:48" ht="12.75" x14ac:dyDescent="0.2">
      <c r="A2654" s="73"/>
      <c r="B2654" s="42"/>
      <c r="C2654" s="142"/>
      <c r="D2654" s="142"/>
      <c r="E2654" s="107"/>
      <c r="F2654" s="46"/>
      <c r="G2654" s="46"/>
      <c r="H2654" s="46"/>
      <c r="I2654" s="46"/>
      <c r="J2654" s="46"/>
      <c r="K2654" s="46"/>
      <c r="L2654" s="139"/>
      <c r="M2654" s="41"/>
      <c r="N2654" s="45"/>
      <c r="O2654" s="47"/>
      <c r="P2654" s="43"/>
      <c r="Q2654" s="71" t="e">
        <f>VLOOKUP(N2654,'error categories'!$A$2:$D$54,4,FALSE)</f>
        <v>#N/A</v>
      </c>
      <c r="R2654" s="72" t="e">
        <f>VLOOKUP(N2654,'error categories'!$A$2:$D$54,3,FALSE)</f>
        <v>#N/A</v>
      </c>
      <c r="S2654" s="374"/>
      <c r="T2654" s="377"/>
      <c r="U2654" s="378">
        <f t="shared" si="369"/>
        <v>0</v>
      </c>
      <c r="V2654" s="379"/>
      <c r="W2654" s="380"/>
      <c r="X2654" s="380"/>
      <c r="Y2654" s="380"/>
      <c r="Z2654" s="379"/>
      <c r="AA2654" s="381"/>
      <c r="AB2654" s="379"/>
      <c r="AC2654" s="380"/>
      <c r="AD2654" s="382">
        <f t="shared" si="376"/>
        <v>0</v>
      </c>
      <c r="AE2654" s="383">
        <f t="shared" si="377"/>
        <v>0</v>
      </c>
      <c r="AF2654" s="379"/>
      <c r="AG2654" s="381"/>
      <c r="AH2654" s="379"/>
      <c r="AI2654" s="381"/>
      <c r="AJ2654" s="384" t="str">
        <f t="shared" si="370"/>
        <v/>
      </c>
      <c r="AK2654" s="385" t="str">
        <f t="shared" si="371"/>
        <v/>
      </c>
      <c r="AL2654" s="388" t="str">
        <f t="shared" si="372"/>
        <v/>
      </c>
      <c r="AM2654" s="389" t="str">
        <f t="shared" si="373"/>
        <v/>
      </c>
      <c r="AN2654" s="388" t="str">
        <f t="shared" si="374"/>
        <v/>
      </c>
      <c r="AO2654" s="389" t="str">
        <f t="shared" si="375"/>
        <v/>
      </c>
      <c r="AP2654" s="423"/>
      <c r="AQ2654" s="423"/>
      <c r="AR2654" s="431" t="e">
        <f>VLOOKUP($B2654,'acc names'!$C$2:$D$12102,2,FALSE)</f>
        <v>#N/A</v>
      </c>
      <c r="AS2654" s="431" t="e">
        <f>VLOOKUP($AQ2654,software!$A$1:$B$14605,2,FALSE)</f>
        <v>#N/A</v>
      </c>
      <c r="AT2654" s="423"/>
      <c r="AV2654" s="423"/>
    </row>
    <row r="2655" spans="1:48" ht="12.75" x14ac:dyDescent="0.2">
      <c r="A2655" s="73"/>
      <c r="B2655" s="42"/>
      <c r="C2655" s="142"/>
      <c r="D2655" s="142"/>
      <c r="E2655" s="107"/>
      <c r="F2655" s="46"/>
      <c r="G2655" s="46"/>
      <c r="H2655" s="46"/>
      <c r="I2655" s="46"/>
      <c r="J2655" s="46"/>
      <c r="K2655" s="46"/>
      <c r="L2655" s="139"/>
      <c r="M2655" s="41"/>
      <c r="N2655" s="45"/>
      <c r="O2655" s="47"/>
      <c r="P2655" s="43"/>
      <c r="Q2655" s="71" t="e">
        <f>VLOOKUP(N2655,'error categories'!$A$2:$D$54,4,FALSE)</f>
        <v>#N/A</v>
      </c>
      <c r="R2655" s="72" t="e">
        <f>VLOOKUP(N2655,'error categories'!$A$2:$D$54,3,FALSE)</f>
        <v>#N/A</v>
      </c>
      <c r="S2655" s="374"/>
      <c r="T2655" s="377"/>
      <c r="U2655" s="378">
        <f t="shared" si="369"/>
        <v>0</v>
      </c>
      <c r="V2655" s="379"/>
      <c r="W2655" s="380"/>
      <c r="X2655" s="380"/>
      <c r="Y2655" s="380"/>
      <c r="Z2655" s="379"/>
      <c r="AA2655" s="381"/>
      <c r="AB2655" s="379"/>
      <c r="AC2655" s="380"/>
      <c r="AD2655" s="382">
        <f t="shared" si="376"/>
        <v>0</v>
      </c>
      <c r="AE2655" s="383">
        <f t="shared" si="377"/>
        <v>0</v>
      </c>
      <c r="AF2655" s="379"/>
      <c r="AG2655" s="381"/>
      <c r="AH2655" s="379"/>
      <c r="AI2655" s="381"/>
      <c r="AJ2655" s="384" t="str">
        <f t="shared" si="370"/>
        <v/>
      </c>
      <c r="AK2655" s="385" t="str">
        <f t="shared" si="371"/>
        <v/>
      </c>
      <c r="AL2655" s="388" t="str">
        <f t="shared" si="372"/>
        <v/>
      </c>
      <c r="AM2655" s="389" t="str">
        <f t="shared" si="373"/>
        <v/>
      </c>
      <c r="AN2655" s="388" t="str">
        <f t="shared" si="374"/>
        <v/>
      </c>
      <c r="AO2655" s="389" t="str">
        <f t="shared" si="375"/>
        <v/>
      </c>
      <c r="AP2655" s="423"/>
      <c r="AQ2655" s="423"/>
      <c r="AR2655" s="431" t="e">
        <f>VLOOKUP($B2655,'acc names'!$C$2:$D$12102,2,FALSE)</f>
        <v>#N/A</v>
      </c>
      <c r="AS2655" s="431" t="e">
        <f>VLOOKUP($AQ2655,software!$A$1:$B$14605,2,FALSE)</f>
        <v>#N/A</v>
      </c>
      <c r="AT2655" s="423"/>
      <c r="AV2655" s="423"/>
    </row>
    <row r="2656" spans="1:48" ht="12.75" x14ac:dyDescent="0.2">
      <c r="A2656" s="73"/>
      <c r="B2656" s="42"/>
      <c r="C2656" s="142"/>
      <c r="D2656" s="142"/>
      <c r="E2656" s="107"/>
      <c r="F2656" s="46"/>
      <c r="G2656" s="46"/>
      <c r="H2656" s="46"/>
      <c r="I2656" s="46"/>
      <c r="J2656" s="46"/>
      <c r="K2656" s="46"/>
      <c r="L2656" s="139"/>
      <c r="M2656" s="41"/>
      <c r="N2656" s="45"/>
      <c r="O2656" s="47"/>
      <c r="P2656" s="43"/>
      <c r="Q2656" s="71" t="e">
        <f>VLOOKUP(N2656,'error categories'!$A$2:$D$54,4,FALSE)</f>
        <v>#N/A</v>
      </c>
      <c r="R2656" s="72" t="e">
        <f>VLOOKUP(N2656,'error categories'!$A$2:$D$54,3,FALSE)</f>
        <v>#N/A</v>
      </c>
      <c r="S2656" s="374"/>
      <c r="T2656" s="377"/>
      <c r="U2656" s="378">
        <f t="shared" si="369"/>
        <v>0</v>
      </c>
      <c r="V2656" s="379"/>
      <c r="W2656" s="380"/>
      <c r="X2656" s="380"/>
      <c r="Y2656" s="380"/>
      <c r="Z2656" s="379"/>
      <c r="AA2656" s="381"/>
      <c r="AB2656" s="379"/>
      <c r="AC2656" s="380"/>
      <c r="AD2656" s="382">
        <f t="shared" si="376"/>
        <v>0</v>
      </c>
      <c r="AE2656" s="383">
        <f t="shared" si="377"/>
        <v>0</v>
      </c>
      <c r="AF2656" s="379"/>
      <c r="AG2656" s="381"/>
      <c r="AH2656" s="379"/>
      <c r="AI2656" s="381"/>
      <c r="AJ2656" s="384" t="str">
        <f t="shared" si="370"/>
        <v/>
      </c>
      <c r="AK2656" s="385" t="str">
        <f t="shared" si="371"/>
        <v/>
      </c>
      <c r="AL2656" s="388" t="str">
        <f t="shared" si="372"/>
        <v/>
      </c>
      <c r="AM2656" s="389" t="str">
        <f t="shared" si="373"/>
        <v/>
      </c>
      <c r="AN2656" s="388" t="str">
        <f t="shared" si="374"/>
        <v/>
      </c>
      <c r="AO2656" s="389" t="str">
        <f t="shared" si="375"/>
        <v/>
      </c>
      <c r="AP2656" s="423"/>
      <c r="AQ2656" s="423"/>
      <c r="AR2656" s="431" t="e">
        <f>VLOOKUP($B2656,'acc names'!$C$2:$D$12102,2,FALSE)</f>
        <v>#N/A</v>
      </c>
      <c r="AS2656" s="431" t="e">
        <f>VLOOKUP($AQ2656,software!$A$1:$B$14605,2,FALSE)</f>
        <v>#N/A</v>
      </c>
      <c r="AT2656" s="423"/>
      <c r="AV2656" s="423"/>
    </row>
    <row r="2657" spans="1:48" ht="12.75" x14ac:dyDescent="0.2">
      <c r="A2657" s="73"/>
      <c r="B2657" s="42"/>
      <c r="C2657" s="142"/>
      <c r="D2657" s="142"/>
      <c r="E2657" s="107"/>
      <c r="F2657" s="46"/>
      <c r="G2657" s="46"/>
      <c r="H2657" s="46"/>
      <c r="I2657" s="46"/>
      <c r="J2657" s="46"/>
      <c r="K2657" s="46"/>
      <c r="L2657" s="139"/>
      <c r="M2657" s="41"/>
      <c r="N2657" s="45"/>
      <c r="O2657" s="47"/>
      <c r="P2657" s="43"/>
      <c r="Q2657" s="71" t="e">
        <f>VLOOKUP(N2657,'error categories'!$A$2:$D$54,4,FALSE)</f>
        <v>#N/A</v>
      </c>
      <c r="R2657" s="72" t="e">
        <f>VLOOKUP(N2657,'error categories'!$A$2:$D$54,3,FALSE)</f>
        <v>#N/A</v>
      </c>
      <c r="S2657" s="374"/>
      <c r="T2657" s="377"/>
      <c r="U2657" s="378">
        <f t="shared" si="369"/>
        <v>0</v>
      </c>
      <c r="V2657" s="379"/>
      <c r="W2657" s="380"/>
      <c r="X2657" s="380"/>
      <c r="Y2657" s="380"/>
      <c r="Z2657" s="379"/>
      <c r="AA2657" s="381"/>
      <c r="AB2657" s="379"/>
      <c r="AC2657" s="380"/>
      <c r="AD2657" s="382">
        <f t="shared" si="376"/>
        <v>0</v>
      </c>
      <c r="AE2657" s="383">
        <f t="shared" si="377"/>
        <v>0</v>
      </c>
      <c r="AF2657" s="379"/>
      <c r="AG2657" s="381"/>
      <c r="AH2657" s="379"/>
      <c r="AI2657" s="381"/>
      <c r="AJ2657" s="384" t="str">
        <f t="shared" si="370"/>
        <v/>
      </c>
      <c r="AK2657" s="385" t="str">
        <f t="shared" si="371"/>
        <v/>
      </c>
      <c r="AL2657" s="388" t="str">
        <f t="shared" si="372"/>
        <v/>
      </c>
      <c r="AM2657" s="389" t="str">
        <f t="shared" si="373"/>
        <v/>
      </c>
      <c r="AN2657" s="388" t="str">
        <f t="shared" si="374"/>
        <v/>
      </c>
      <c r="AO2657" s="389" t="str">
        <f t="shared" si="375"/>
        <v/>
      </c>
      <c r="AP2657" s="423"/>
      <c r="AQ2657" s="423"/>
      <c r="AR2657" s="431" t="e">
        <f>VLOOKUP($B2657,'acc names'!$C$2:$D$12102,2,FALSE)</f>
        <v>#N/A</v>
      </c>
      <c r="AS2657" s="431" t="e">
        <f>VLOOKUP($AQ2657,software!$A$1:$B$14605,2,FALSE)</f>
        <v>#N/A</v>
      </c>
      <c r="AT2657" s="423"/>
      <c r="AV2657" s="423"/>
    </row>
    <row r="2658" spans="1:48" ht="12.75" x14ac:dyDescent="0.2">
      <c r="A2658" s="73"/>
      <c r="B2658" s="42"/>
      <c r="C2658" s="142"/>
      <c r="D2658" s="142"/>
      <c r="E2658" s="107"/>
      <c r="F2658" s="46"/>
      <c r="G2658" s="46"/>
      <c r="H2658" s="46"/>
      <c r="I2658" s="46"/>
      <c r="J2658" s="46"/>
      <c r="K2658" s="46"/>
      <c r="L2658" s="139"/>
      <c r="M2658" s="41"/>
      <c r="N2658" s="45"/>
      <c r="O2658" s="47"/>
      <c r="P2658" s="43"/>
      <c r="Q2658" s="71" t="e">
        <f>VLOOKUP(N2658,'error categories'!$A$2:$D$54,4,FALSE)</f>
        <v>#N/A</v>
      </c>
      <c r="R2658" s="72" t="e">
        <f>VLOOKUP(N2658,'error categories'!$A$2:$D$54,3,FALSE)</f>
        <v>#N/A</v>
      </c>
      <c r="S2658" s="374"/>
      <c r="T2658" s="377"/>
      <c r="U2658" s="378">
        <f t="shared" si="369"/>
        <v>0</v>
      </c>
      <c r="V2658" s="379"/>
      <c r="W2658" s="380"/>
      <c r="X2658" s="380"/>
      <c r="Y2658" s="380"/>
      <c r="Z2658" s="379"/>
      <c r="AA2658" s="381"/>
      <c r="AB2658" s="379"/>
      <c r="AC2658" s="380"/>
      <c r="AD2658" s="382">
        <f t="shared" si="376"/>
        <v>0</v>
      </c>
      <c r="AE2658" s="383">
        <f t="shared" si="377"/>
        <v>0</v>
      </c>
      <c r="AF2658" s="379"/>
      <c r="AG2658" s="381"/>
      <c r="AH2658" s="379"/>
      <c r="AI2658" s="381"/>
      <c r="AJ2658" s="384" t="str">
        <f t="shared" si="370"/>
        <v/>
      </c>
      <c r="AK2658" s="385" t="str">
        <f t="shared" si="371"/>
        <v/>
      </c>
      <c r="AL2658" s="388" t="str">
        <f t="shared" si="372"/>
        <v/>
      </c>
      <c r="AM2658" s="389" t="str">
        <f t="shared" si="373"/>
        <v/>
      </c>
      <c r="AN2658" s="388" t="str">
        <f t="shared" si="374"/>
        <v/>
      </c>
      <c r="AO2658" s="389" t="str">
        <f t="shared" si="375"/>
        <v/>
      </c>
      <c r="AP2658" s="423"/>
      <c r="AQ2658" s="423"/>
      <c r="AR2658" s="431" t="e">
        <f>VLOOKUP($B2658,'acc names'!$C$2:$D$12102,2,FALSE)</f>
        <v>#N/A</v>
      </c>
      <c r="AS2658" s="431" t="e">
        <f>VLOOKUP($AQ2658,software!$A$1:$B$14605,2,FALSE)</f>
        <v>#N/A</v>
      </c>
      <c r="AT2658" s="423"/>
      <c r="AV2658" s="423"/>
    </row>
    <row r="2659" spans="1:48" ht="12.75" x14ac:dyDescent="0.2">
      <c r="A2659" s="73"/>
      <c r="B2659" s="42"/>
      <c r="C2659" s="142"/>
      <c r="D2659" s="142"/>
      <c r="E2659" s="107"/>
      <c r="F2659" s="46"/>
      <c r="G2659" s="46"/>
      <c r="H2659" s="46"/>
      <c r="I2659" s="46"/>
      <c r="J2659" s="46"/>
      <c r="K2659" s="46"/>
      <c r="L2659" s="139"/>
      <c r="M2659" s="41"/>
      <c r="N2659" s="45"/>
      <c r="O2659" s="47"/>
      <c r="P2659" s="43"/>
      <c r="Q2659" s="71" t="e">
        <f>VLOOKUP(N2659,'error categories'!$A$2:$D$54,4,FALSE)</f>
        <v>#N/A</v>
      </c>
      <c r="R2659" s="72" t="e">
        <f>VLOOKUP(N2659,'error categories'!$A$2:$D$54,3,FALSE)</f>
        <v>#N/A</v>
      </c>
      <c r="S2659" s="374"/>
      <c r="T2659" s="377"/>
      <c r="U2659" s="378">
        <f t="shared" si="369"/>
        <v>0</v>
      </c>
      <c r="V2659" s="379"/>
      <c r="W2659" s="380"/>
      <c r="X2659" s="380"/>
      <c r="Y2659" s="380"/>
      <c r="Z2659" s="379"/>
      <c r="AA2659" s="381"/>
      <c r="AB2659" s="379"/>
      <c r="AC2659" s="380"/>
      <c r="AD2659" s="382">
        <f t="shared" si="376"/>
        <v>0</v>
      </c>
      <c r="AE2659" s="383">
        <f t="shared" si="377"/>
        <v>0</v>
      </c>
      <c r="AF2659" s="379"/>
      <c r="AG2659" s="381"/>
      <c r="AH2659" s="379"/>
      <c r="AI2659" s="381"/>
      <c r="AJ2659" s="384" t="str">
        <f t="shared" si="370"/>
        <v/>
      </c>
      <c r="AK2659" s="385" t="str">
        <f t="shared" si="371"/>
        <v/>
      </c>
      <c r="AL2659" s="388" t="str">
        <f t="shared" si="372"/>
        <v/>
      </c>
      <c r="AM2659" s="389" t="str">
        <f t="shared" si="373"/>
        <v/>
      </c>
      <c r="AN2659" s="388" t="str">
        <f t="shared" si="374"/>
        <v/>
      </c>
      <c r="AO2659" s="389" t="str">
        <f t="shared" si="375"/>
        <v/>
      </c>
      <c r="AP2659" s="423"/>
      <c r="AQ2659" s="423"/>
      <c r="AR2659" s="431" t="e">
        <f>VLOOKUP($B2659,'acc names'!$C$2:$D$12102,2,FALSE)</f>
        <v>#N/A</v>
      </c>
      <c r="AS2659" s="431" t="e">
        <f>VLOOKUP($AQ2659,software!$A$1:$B$14605,2,FALSE)</f>
        <v>#N/A</v>
      </c>
      <c r="AT2659" s="423"/>
      <c r="AV2659" s="423"/>
    </row>
    <row r="2660" spans="1:48" ht="12.75" x14ac:dyDescent="0.2">
      <c r="A2660" s="73"/>
      <c r="B2660" s="42"/>
      <c r="C2660" s="142"/>
      <c r="D2660" s="142"/>
      <c r="E2660" s="107"/>
      <c r="F2660" s="46"/>
      <c r="G2660" s="46"/>
      <c r="H2660" s="46"/>
      <c r="I2660" s="46"/>
      <c r="J2660" s="46"/>
      <c r="K2660" s="46"/>
      <c r="L2660" s="139"/>
      <c r="M2660" s="41"/>
      <c r="N2660" s="45"/>
      <c r="O2660" s="47"/>
      <c r="P2660" s="43"/>
      <c r="Q2660" s="71" t="e">
        <f>VLOOKUP(N2660,'error categories'!$A$2:$D$54,4,FALSE)</f>
        <v>#N/A</v>
      </c>
      <c r="R2660" s="72" t="e">
        <f>VLOOKUP(N2660,'error categories'!$A$2:$D$54,3,FALSE)</f>
        <v>#N/A</v>
      </c>
      <c r="S2660" s="374"/>
      <c r="T2660" s="377"/>
      <c r="U2660" s="378">
        <f t="shared" si="369"/>
        <v>0</v>
      </c>
      <c r="V2660" s="379"/>
      <c r="W2660" s="380"/>
      <c r="X2660" s="380"/>
      <c r="Y2660" s="380"/>
      <c r="Z2660" s="379"/>
      <c r="AA2660" s="381"/>
      <c r="AB2660" s="379"/>
      <c r="AC2660" s="380"/>
      <c r="AD2660" s="382">
        <f t="shared" si="376"/>
        <v>0</v>
      </c>
      <c r="AE2660" s="383">
        <f t="shared" si="377"/>
        <v>0</v>
      </c>
      <c r="AF2660" s="379"/>
      <c r="AG2660" s="381"/>
      <c r="AH2660" s="379"/>
      <c r="AI2660" s="381"/>
      <c r="AJ2660" s="384" t="str">
        <f t="shared" si="370"/>
        <v/>
      </c>
      <c r="AK2660" s="385" t="str">
        <f t="shared" si="371"/>
        <v/>
      </c>
      <c r="AL2660" s="388" t="str">
        <f t="shared" si="372"/>
        <v/>
      </c>
      <c r="AM2660" s="389" t="str">
        <f t="shared" si="373"/>
        <v/>
      </c>
      <c r="AN2660" s="388" t="str">
        <f t="shared" si="374"/>
        <v/>
      </c>
      <c r="AO2660" s="389" t="str">
        <f t="shared" si="375"/>
        <v/>
      </c>
      <c r="AP2660" s="423"/>
      <c r="AQ2660" s="423"/>
      <c r="AR2660" s="431" t="e">
        <f>VLOOKUP($B2660,'acc names'!$C$2:$D$12102,2,FALSE)</f>
        <v>#N/A</v>
      </c>
      <c r="AS2660" s="431" t="e">
        <f>VLOOKUP($AQ2660,software!$A$1:$B$14605,2,FALSE)</f>
        <v>#N/A</v>
      </c>
      <c r="AT2660" s="423"/>
      <c r="AV2660" s="423"/>
    </row>
    <row r="2661" spans="1:48" ht="12.75" x14ac:dyDescent="0.2">
      <c r="A2661" s="73"/>
      <c r="B2661" s="42"/>
      <c r="C2661" s="142"/>
      <c r="D2661" s="142"/>
      <c r="E2661" s="107"/>
      <c r="F2661" s="46"/>
      <c r="G2661" s="46"/>
      <c r="H2661" s="46"/>
      <c r="I2661" s="46"/>
      <c r="J2661" s="46"/>
      <c r="K2661" s="46"/>
      <c r="L2661" s="139"/>
      <c r="M2661" s="41"/>
      <c r="N2661" s="45"/>
      <c r="O2661" s="47"/>
      <c r="P2661" s="43"/>
      <c r="Q2661" s="71" t="e">
        <f>VLOOKUP(N2661,'error categories'!$A$2:$D$54,4,FALSE)</f>
        <v>#N/A</v>
      </c>
      <c r="R2661" s="72" t="e">
        <f>VLOOKUP(N2661,'error categories'!$A$2:$D$54,3,FALSE)</f>
        <v>#N/A</v>
      </c>
      <c r="S2661" s="374"/>
      <c r="T2661" s="377"/>
      <c r="U2661" s="378">
        <f t="shared" si="369"/>
        <v>0</v>
      </c>
      <c r="V2661" s="379"/>
      <c r="W2661" s="380"/>
      <c r="X2661" s="380"/>
      <c r="Y2661" s="380"/>
      <c r="Z2661" s="379"/>
      <c r="AA2661" s="381"/>
      <c r="AB2661" s="379"/>
      <c r="AC2661" s="380"/>
      <c r="AD2661" s="382">
        <f t="shared" si="376"/>
        <v>0</v>
      </c>
      <c r="AE2661" s="383">
        <f t="shared" si="377"/>
        <v>0</v>
      </c>
      <c r="AF2661" s="379"/>
      <c r="AG2661" s="381"/>
      <c r="AH2661" s="379"/>
      <c r="AI2661" s="381"/>
      <c r="AJ2661" s="384" t="str">
        <f t="shared" si="370"/>
        <v/>
      </c>
      <c r="AK2661" s="385" t="str">
        <f t="shared" si="371"/>
        <v/>
      </c>
      <c r="AL2661" s="388" t="str">
        <f t="shared" si="372"/>
        <v/>
      </c>
      <c r="AM2661" s="389" t="str">
        <f t="shared" si="373"/>
        <v/>
      </c>
      <c r="AN2661" s="388" t="str">
        <f t="shared" si="374"/>
        <v/>
      </c>
      <c r="AO2661" s="389" t="str">
        <f t="shared" si="375"/>
        <v/>
      </c>
      <c r="AP2661" s="423"/>
      <c r="AQ2661" s="423"/>
      <c r="AR2661" s="431" t="e">
        <f>VLOOKUP($B2661,'acc names'!$C$2:$D$12102,2,FALSE)</f>
        <v>#N/A</v>
      </c>
      <c r="AS2661" s="431" t="e">
        <f>VLOOKUP($AQ2661,software!$A$1:$B$14605,2,FALSE)</f>
        <v>#N/A</v>
      </c>
      <c r="AT2661" s="423"/>
      <c r="AV2661" s="423"/>
    </row>
    <row r="2662" spans="1:48" ht="12.75" x14ac:dyDescent="0.2">
      <c r="A2662" s="73"/>
      <c r="B2662" s="42"/>
      <c r="C2662" s="142"/>
      <c r="D2662" s="142"/>
      <c r="E2662" s="107"/>
      <c r="F2662" s="46"/>
      <c r="G2662" s="46"/>
      <c r="H2662" s="46"/>
      <c r="I2662" s="46"/>
      <c r="J2662" s="46"/>
      <c r="K2662" s="46"/>
      <c r="L2662" s="139"/>
      <c r="M2662" s="41"/>
      <c r="N2662" s="45"/>
      <c r="O2662" s="47"/>
      <c r="P2662" s="43"/>
      <c r="Q2662" s="71" t="e">
        <f>VLOOKUP(N2662,'error categories'!$A$2:$D$54,4,FALSE)</f>
        <v>#N/A</v>
      </c>
      <c r="R2662" s="72" t="e">
        <f>VLOOKUP(N2662,'error categories'!$A$2:$D$54,3,FALSE)</f>
        <v>#N/A</v>
      </c>
      <c r="S2662" s="374"/>
      <c r="T2662" s="377"/>
      <c r="U2662" s="378">
        <f t="shared" si="369"/>
        <v>0</v>
      </c>
      <c r="V2662" s="379"/>
      <c r="W2662" s="380"/>
      <c r="X2662" s="380"/>
      <c r="Y2662" s="380"/>
      <c r="Z2662" s="379"/>
      <c r="AA2662" s="381"/>
      <c r="AB2662" s="379"/>
      <c r="AC2662" s="380"/>
      <c r="AD2662" s="382">
        <f t="shared" si="376"/>
        <v>0</v>
      </c>
      <c r="AE2662" s="383">
        <f t="shared" si="377"/>
        <v>0</v>
      </c>
      <c r="AF2662" s="379"/>
      <c r="AG2662" s="381"/>
      <c r="AH2662" s="379"/>
      <c r="AI2662" s="381"/>
      <c r="AJ2662" s="384" t="str">
        <f t="shared" si="370"/>
        <v/>
      </c>
      <c r="AK2662" s="385" t="str">
        <f t="shared" si="371"/>
        <v/>
      </c>
      <c r="AL2662" s="388" t="str">
        <f t="shared" si="372"/>
        <v/>
      </c>
      <c r="AM2662" s="389" t="str">
        <f t="shared" si="373"/>
        <v/>
      </c>
      <c r="AN2662" s="388" t="str">
        <f t="shared" si="374"/>
        <v/>
      </c>
      <c r="AO2662" s="389" t="str">
        <f t="shared" si="375"/>
        <v/>
      </c>
      <c r="AP2662" s="423"/>
      <c r="AQ2662" s="423"/>
      <c r="AR2662" s="431" t="e">
        <f>VLOOKUP($B2662,'acc names'!$C$2:$D$12102,2,FALSE)</f>
        <v>#N/A</v>
      </c>
      <c r="AS2662" s="431" t="e">
        <f>VLOOKUP($AQ2662,software!$A$1:$B$14605,2,FALSE)</f>
        <v>#N/A</v>
      </c>
      <c r="AT2662" s="423"/>
      <c r="AV2662" s="423"/>
    </row>
    <row r="2663" spans="1:48" ht="12.75" x14ac:dyDescent="0.2">
      <c r="A2663" s="73"/>
      <c r="B2663" s="42"/>
      <c r="C2663" s="142"/>
      <c r="D2663" s="142"/>
      <c r="E2663" s="107"/>
      <c r="F2663" s="46"/>
      <c r="G2663" s="46"/>
      <c r="H2663" s="46"/>
      <c r="I2663" s="46"/>
      <c r="J2663" s="46"/>
      <c r="K2663" s="46"/>
      <c r="L2663" s="139"/>
      <c r="M2663" s="41"/>
      <c r="N2663" s="45"/>
      <c r="O2663" s="47"/>
      <c r="P2663" s="43"/>
      <c r="Q2663" s="71" t="e">
        <f>VLOOKUP(N2663,'error categories'!$A$2:$D$54,4,FALSE)</f>
        <v>#N/A</v>
      </c>
      <c r="R2663" s="72" t="e">
        <f>VLOOKUP(N2663,'error categories'!$A$2:$D$54,3,FALSE)</f>
        <v>#N/A</v>
      </c>
      <c r="S2663" s="374"/>
      <c r="T2663" s="377"/>
      <c r="U2663" s="378">
        <f t="shared" si="369"/>
        <v>0</v>
      </c>
      <c r="V2663" s="379"/>
      <c r="W2663" s="380"/>
      <c r="X2663" s="380"/>
      <c r="Y2663" s="380"/>
      <c r="Z2663" s="379"/>
      <c r="AA2663" s="381"/>
      <c r="AB2663" s="379"/>
      <c r="AC2663" s="380"/>
      <c r="AD2663" s="382">
        <f t="shared" si="376"/>
        <v>0</v>
      </c>
      <c r="AE2663" s="383">
        <f t="shared" si="377"/>
        <v>0</v>
      </c>
      <c r="AF2663" s="379"/>
      <c r="AG2663" s="381"/>
      <c r="AH2663" s="379"/>
      <c r="AI2663" s="381"/>
      <c r="AJ2663" s="384" t="str">
        <f t="shared" si="370"/>
        <v/>
      </c>
      <c r="AK2663" s="385" t="str">
        <f t="shared" si="371"/>
        <v/>
      </c>
      <c r="AL2663" s="388" t="str">
        <f t="shared" si="372"/>
        <v/>
      </c>
      <c r="AM2663" s="389" t="str">
        <f t="shared" si="373"/>
        <v/>
      </c>
      <c r="AN2663" s="388" t="str">
        <f t="shared" si="374"/>
        <v/>
      </c>
      <c r="AO2663" s="389" t="str">
        <f t="shared" si="375"/>
        <v/>
      </c>
      <c r="AP2663" s="423"/>
      <c r="AQ2663" s="423"/>
      <c r="AR2663" s="431" t="e">
        <f>VLOOKUP($B2663,'acc names'!$C$2:$D$12102,2,FALSE)</f>
        <v>#N/A</v>
      </c>
      <c r="AS2663" s="431" t="e">
        <f>VLOOKUP($AQ2663,software!$A$1:$B$14605,2,FALSE)</f>
        <v>#N/A</v>
      </c>
      <c r="AT2663" s="423"/>
      <c r="AV2663" s="423"/>
    </row>
    <row r="2664" spans="1:48" ht="12.75" x14ac:dyDescent="0.2">
      <c r="A2664" s="73"/>
      <c r="B2664" s="42"/>
      <c r="C2664" s="142"/>
      <c r="D2664" s="142"/>
      <c r="E2664" s="107"/>
      <c r="F2664" s="46"/>
      <c r="G2664" s="46"/>
      <c r="H2664" s="46"/>
      <c r="I2664" s="46"/>
      <c r="J2664" s="46"/>
      <c r="K2664" s="46"/>
      <c r="L2664" s="139"/>
      <c r="M2664" s="41"/>
      <c r="N2664" s="45"/>
      <c r="O2664" s="47"/>
      <c r="P2664" s="43"/>
      <c r="Q2664" s="71" t="e">
        <f>VLOOKUP(N2664,'error categories'!$A$2:$D$54,4,FALSE)</f>
        <v>#N/A</v>
      </c>
      <c r="R2664" s="72" t="e">
        <f>VLOOKUP(N2664,'error categories'!$A$2:$D$54,3,FALSE)</f>
        <v>#N/A</v>
      </c>
      <c r="S2664" s="374"/>
      <c r="T2664" s="377"/>
      <c r="U2664" s="378">
        <f t="shared" si="369"/>
        <v>0</v>
      </c>
      <c r="V2664" s="379"/>
      <c r="W2664" s="380"/>
      <c r="X2664" s="380"/>
      <c r="Y2664" s="380"/>
      <c r="Z2664" s="379"/>
      <c r="AA2664" s="381"/>
      <c r="AB2664" s="379"/>
      <c r="AC2664" s="380"/>
      <c r="AD2664" s="382">
        <f t="shared" si="376"/>
        <v>0</v>
      </c>
      <c r="AE2664" s="383">
        <f t="shared" si="377"/>
        <v>0</v>
      </c>
      <c r="AF2664" s="379"/>
      <c r="AG2664" s="381"/>
      <c r="AH2664" s="379"/>
      <c r="AI2664" s="381"/>
      <c r="AJ2664" s="384" t="str">
        <f t="shared" si="370"/>
        <v/>
      </c>
      <c r="AK2664" s="385" t="str">
        <f t="shared" si="371"/>
        <v/>
      </c>
      <c r="AL2664" s="388" t="str">
        <f t="shared" si="372"/>
        <v/>
      </c>
      <c r="AM2664" s="389" t="str">
        <f t="shared" si="373"/>
        <v/>
      </c>
      <c r="AN2664" s="388" t="str">
        <f t="shared" si="374"/>
        <v/>
      </c>
      <c r="AO2664" s="389" t="str">
        <f t="shared" si="375"/>
        <v/>
      </c>
      <c r="AP2664" s="423"/>
      <c r="AQ2664" s="423"/>
      <c r="AR2664" s="431" t="e">
        <f>VLOOKUP($B2664,'acc names'!$C$2:$D$12102,2,FALSE)</f>
        <v>#N/A</v>
      </c>
      <c r="AS2664" s="431" t="e">
        <f>VLOOKUP($AQ2664,software!$A$1:$B$14605,2,FALSE)</f>
        <v>#N/A</v>
      </c>
      <c r="AT2664" s="423"/>
      <c r="AV2664" s="423"/>
    </row>
    <row r="2665" spans="1:48" ht="12.75" x14ac:dyDescent="0.2">
      <c r="A2665" s="73"/>
      <c r="B2665" s="42"/>
      <c r="C2665" s="142"/>
      <c r="D2665" s="142"/>
      <c r="E2665" s="107"/>
      <c r="F2665" s="46"/>
      <c r="G2665" s="46"/>
      <c r="H2665" s="46"/>
      <c r="I2665" s="46"/>
      <c r="J2665" s="46"/>
      <c r="K2665" s="46"/>
      <c r="L2665" s="139"/>
      <c r="M2665" s="41"/>
      <c r="N2665" s="45"/>
      <c r="O2665" s="47"/>
      <c r="P2665" s="43"/>
      <c r="Q2665" s="71" t="e">
        <f>VLOOKUP(N2665,'error categories'!$A$2:$D$54,4,FALSE)</f>
        <v>#N/A</v>
      </c>
      <c r="R2665" s="72" t="e">
        <f>VLOOKUP(N2665,'error categories'!$A$2:$D$54,3,FALSE)</f>
        <v>#N/A</v>
      </c>
      <c r="S2665" s="374"/>
      <c r="T2665" s="377"/>
      <c r="U2665" s="378">
        <f t="shared" si="369"/>
        <v>0</v>
      </c>
      <c r="V2665" s="379"/>
      <c r="W2665" s="380"/>
      <c r="X2665" s="380"/>
      <c r="Y2665" s="380"/>
      <c r="Z2665" s="379"/>
      <c r="AA2665" s="381"/>
      <c r="AB2665" s="379"/>
      <c r="AC2665" s="380"/>
      <c r="AD2665" s="382">
        <f t="shared" si="376"/>
        <v>0</v>
      </c>
      <c r="AE2665" s="383">
        <f t="shared" si="377"/>
        <v>0</v>
      </c>
      <c r="AF2665" s="379"/>
      <c r="AG2665" s="381"/>
      <c r="AH2665" s="379"/>
      <c r="AI2665" s="381"/>
      <c r="AJ2665" s="384" t="str">
        <f t="shared" si="370"/>
        <v/>
      </c>
      <c r="AK2665" s="385" t="str">
        <f t="shared" si="371"/>
        <v/>
      </c>
      <c r="AL2665" s="388" t="str">
        <f t="shared" si="372"/>
        <v/>
      </c>
      <c r="AM2665" s="389" t="str">
        <f t="shared" si="373"/>
        <v/>
      </c>
      <c r="AN2665" s="388" t="str">
        <f t="shared" si="374"/>
        <v/>
      </c>
      <c r="AO2665" s="389" t="str">
        <f t="shared" si="375"/>
        <v/>
      </c>
      <c r="AP2665" s="423"/>
      <c r="AQ2665" s="423"/>
      <c r="AR2665" s="431" t="e">
        <f>VLOOKUP($B2665,'acc names'!$C$2:$D$12102,2,FALSE)</f>
        <v>#N/A</v>
      </c>
      <c r="AS2665" s="431" t="e">
        <f>VLOOKUP($AQ2665,software!$A$1:$B$14605,2,FALSE)</f>
        <v>#N/A</v>
      </c>
      <c r="AT2665" s="423"/>
      <c r="AV2665" s="423"/>
    </row>
    <row r="2666" spans="1:48" ht="12.75" x14ac:dyDescent="0.2">
      <c r="A2666" s="73"/>
      <c r="B2666" s="42"/>
      <c r="C2666" s="142"/>
      <c r="D2666" s="142"/>
      <c r="E2666" s="107"/>
      <c r="F2666" s="46"/>
      <c r="G2666" s="46"/>
      <c r="H2666" s="46"/>
      <c r="I2666" s="46"/>
      <c r="J2666" s="46"/>
      <c r="K2666" s="46"/>
      <c r="L2666" s="139"/>
      <c r="M2666" s="41"/>
      <c r="N2666" s="45"/>
      <c r="O2666" s="47"/>
      <c r="P2666" s="43"/>
      <c r="Q2666" s="71" t="e">
        <f>VLOOKUP(N2666,'error categories'!$A$2:$D$54,4,FALSE)</f>
        <v>#N/A</v>
      </c>
      <c r="R2666" s="72" t="e">
        <f>VLOOKUP(N2666,'error categories'!$A$2:$D$54,3,FALSE)</f>
        <v>#N/A</v>
      </c>
      <c r="S2666" s="374"/>
      <c r="T2666" s="377"/>
      <c r="U2666" s="378">
        <f t="shared" si="369"/>
        <v>0</v>
      </c>
      <c r="V2666" s="379"/>
      <c r="W2666" s="380"/>
      <c r="X2666" s="380"/>
      <c r="Y2666" s="380"/>
      <c r="Z2666" s="379"/>
      <c r="AA2666" s="381"/>
      <c r="AB2666" s="379"/>
      <c r="AC2666" s="380"/>
      <c r="AD2666" s="382">
        <f t="shared" si="376"/>
        <v>0</v>
      </c>
      <c r="AE2666" s="383">
        <f t="shared" si="377"/>
        <v>0</v>
      </c>
      <c r="AF2666" s="379"/>
      <c r="AG2666" s="381"/>
      <c r="AH2666" s="379"/>
      <c r="AI2666" s="381"/>
      <c r="AJ2666" s="384" t="str">
        <f t="shared" si="370"/>
        <v/>
      </c>
      <c r="AK2666" s="385" t="str">
        <f t="shared" si="371"/>
        <v/>
      </c>
      <c r="AL2666" s="388" t="str">
        <f t="shared" si="372"/>
        <v/>
      </c>
      <c r="AM2666" s="389" t="str">
        <f t="shared" si="373"/>
        <v/>
      </c>
      <c r="AN2666" s="388" t="str">
        <f t="shared" si="374"/>
        <v/>
      </c>
      <c r="AO2666" s="389" t="str">
        <f t="shared" si="375"/>
        <v/>
      </c>
      <c r="AP2666" s="423"/>
      <c r="AQ2666" s="423"/>
      <c r="AR2666" s="431" t="e">
        <f>VLOOKUP($B2666,'acc names'!$C$2:$D$12102,2,FALSE)</f>
        <v>#N/A</v>
      </c>
      <c r="AS2666" s="431" t="e">
        <f>VLOOKUP($AQ2666,software!$A$1:$B$14605,2,FALSE)</f>
        <v>#N/A</v>
      </c>
      <c r="AT2666" s="423"/>
      <c r="AV2666" s="423"/>
    </row>
    <row r="2667" spans="1:48" ht="12.75" x14ac:dyDescent="0.2">
      <c r="A2667" s="73"/>
      <c r="B2667" s="42"/>
      <c r="C2667" s="142"/>
      <c r="D2667" s="142"/>
      <c r="E2667" s="107"/>
      <c r="F2667" s="46"/>
      <c r="G2667" s="46"/>
      <c r="H2667" s="46"/>
      <c r="I2667" s="46"/>
      <c r="J2667" s="46"/>
      <c r="K2667" s="46"/>
      <c r="L2667" s="139"/>
      <c r="M2667" s="41"/>
      <c r="N2667" s="45"/>
      <c r="O2667" s="47"/>
      <c r="P2667" s="43"/>
      <c r="Q2667" s="71" t="e">
        <f>VLOOKUP(N2667,'error categories'!$A$2:$D$54,4,FALSE)</f>
        <v>#N/A</v>
      </c>
      <c r="R2667" s="72" t="e">
        <f>VLOOKUP(N2667,'error categories'!$A$2:$D$54,3,FALSE)</f>
        <v>#N/A</v>
      </c>
      <c r="S2667" s="374"/>
      <c r="T2667" s="377"/>
      <c r="U2667" s="378">
        <f t="shared" si="369"/>
        <v>0</v>
      </c>
      <c r="V2667" s="379"/>
      <c r="W2667" s="380"/>
      <c r="X2667" s="380"/>
      <c r="Y2667" s="380"/>
      <c r="Z2667" s="379"/>
      <c r="AA2667" s="381"/>
      <c r="AB2667" s="379"/>
      <c r="AC2667" s="380"/>
      <c r="AD2667" s="382">
        <f t="shared" si="376"/>
        <v>0</v>
      </c>
      <c r="AE2667" s="383">
        <f t="shared" si="377"/>
        <v>0</v>
      </c>
      <c r="AF2667" s="379"/>
      <c r="AG2667" s="381"/>
      <c r="AH2667" s="379"/>
      <c r="AI2667" s="381"/>
      <c r="AJ2667" s="384" t="str">
        <f t="shared" si="370"/>
        <v/>
      </c>
      <c r="AK2667" s="385" t="str">
        <f t="shared" si="371"/>
        <v/>
      </c>
      <c r="AL2667" s="388" t="str">
        <f t="shared" si="372"/>
        <v/>
      </c>
      <c r="AM2667" s="389" t="str">
        <f t="shared" si="373"/>
        <v/>
      </c>
      <c r="AN2667" s="388" t="str">
        <f t="shared" si="374"/>
        <v/>
      </c>
      <c r="AO2667" s="389" t="str">
        <f t="shared" si="375"/>
        <v/>
      </c>
      <c r="AP2667" s="423"/>
      <c r="AQ2667" s="423"/>
      <c r="AR2667" s="431" t="e">
        <f>VLOOKUP($B2667,'acc names'!$C$2:$D$12102,2,FALSE)</f>
        <v>#N/A</v>
      </c>
      <c r="AS2667" s="431" t="e">
        <f>VLOOKUP($AQ2667,software!$A$1:$B$14605,2,FALSE)</f>
        <v>#N/A</v>
      </c>
      <c r="AT2667" s="423"/>
      <c r="AV2667" s="423"/>
    </row>
    <row r="2668" spans="1:48" ht="12.75" x14ac:dyDescent="0.2">
      <c r="A2668" s="73"/>
      <c r="B2668" s="42"/>
      <c r="C2668" s="142"/>
      <c r="D2668" s="142"/>
      <c r="E2668" s="107"/>
      <c r="F2668" s="46"/>
      <c r="G2668" s="46"/>
      <c r="H2668" s="46"/>
      <c r="I2668" s="46"/>
      <c r="J2668" s="46"/>
      <c r="K2668" s="46"/>
      <c r="L2668" s="139"/>
      <c r="M2668" s="41"/>
      <c r="N2668" s="45"/>
      <c r="O2668" s="47"/>
      <c r="P2668" s="43"/>
      <c r="Q2668" s="71" t="e">
        <f>VLOOKUP(N2668,'error categories'!$A$2:$D$54,4,FALSE)</f>
        <v>#N/A</v>
      </c>
      <c r="R2668" s="72" t="e">
        <f>VLOOKUP(N2668,'error categories'!$A$2:$D$54,3,FALSE)</f>
        <v>#N/A</v>
      </c>
      <c r="S2668" s="374"/>
      <c r="T2668" s="377"/>
      <c r="U2668" s="378">
        <f t="shared" si="369"/>
        <v>0</v>
      </c>
      <c r="V2668" s="379"/>
      <c r="W2668" s="380"/>
      <c r="X2668" s="380"/>
      <c r="Y2668" s="380"/>
      <c r="Z2668" s="379"/>
      <c r="AA2668" s="381"/>
      <c r="AB2668" s="379"/>
      <c r="AC2668" s="380"/>
      <c r="AD2668" s="382">
        <f t="shared" si="376"/>
        <v>0</v>
      </c>
      <c r="AE2668" s="383">
        <f t="shared" si="377"/>
        <v>0</v>
      </c>
      <c r="AF2668" s="379"/>
      <c r="AG2668" s="381"/>
      <c r="AH2668" s="379"/>
      <c r="AI2668" s="381"/>
      <c r="AJ2668" s="384" t="str">
        <f t="shared" si="370"/>
        <v/>
      </c>
      <c r="AK2668" s="385" t="str">
        <f t="shared" si="371"/>
        <v/>
      </c>
      <c r="AL2668" s="388" t="str">
        <f t="shared" si="372"/>
        <v/>
      </c>
      <c r="AM2668" s="389" t="str">
        <f t="shared" si="373"/>
        <v/>
      </c>
      <c r="AN2668" s="388" t="str">
        <f t="shared" si="374"/>
        <v/>
      </c>
      <c r="AO2668" s="389" t="str">
        <f t="shared" si="375"/>
        <v/>
      </c>
      <c r="AP2668" s="423"/>
      <c r="AQ2668" s="423"/>
      <c r="AR2668" s="431" t="e">
        <f>VLOOKUP($B2668,'acc names'!$C$2:$D$12102,2,FALSE)</f>
        <v>#N/A</v>
      </c>
      <c r="AS2668" s="431" t="e">
        <f>VLOOKUP($AQ2668,software!$A$1:$B$14605,2,FALSE)</f>
        <v>#N/A</v>
      </c>
      <c r="AT2668" s="423"/>
      <c r="AV2668" s="423"/>
    </row>
    <row r="2669" spans="1:48" ht="12.75" x14ac:dyDescent="0.2">
      <c r="A2669" s="73"/>
      <c r="B2669" s="42"/>
      <c r="C2669" s="142"/>
      <c r="D2669" s="142"/>
      <c r="E2669" s="107"/>
      <c r="F2669" s="46"/>
      <c r="G2669" s="46"/>
      <c r="H2669" s="46"/>
      <c r="I2669" s="46"/>
      <c r="J2669" s="46"/>
      <c r="K2669" s="46"/>
      <c r="L2669" s="139"/>
      <c r="M2669" s="41"/>
      <c r="N2669" s="45"/>
      <c r="O2669" s="47"/>
      <c r="P2669" s="43"/>
      <c r="Q2669" s="71" t="e">
        <f>VLOOKUP(N2669,'error categories'!$A$2:$D$54,4,FALSE)</f>
        <v>#N/A</v>
      </c>
      <c r="R2669" s="72" t="e">
        <f>VLOOKUP(N2669,'error categories'!$A$2:$D$54,3,FALSE)</f>
        <v>#N/A</v>
      </c>
      <c r="S2669" s="374"/>
      <c r="T2669" s="377"/>
      <c r="U2669" s="378">
        <f t="shared" si="369"/>
        <v>0</v>
      </c>
      <c r="V2669" s="379"/>
      <c r="W2669" s="380"/>
      <c r="X2669" s="380"/>
      <c r="Y2669" s="380"/>
      <c r="Z2669" s="379"/>
      <c r="AA2669" s="381"/>
      <c r="AB2669" s="379"/>
      <c r="AC2669" s="380"/>
      <c r="AD2669" s="382">
        <f t="shared" si="376"/>
        <v>0</v>
      </c>
      <c r="AE2669" s="383">
        <f t="shared" si="377"/>
        <v>0</v>
      </c>
      <c r="AF2669" s="379"/>
      <c r="AG2669" s="381"/>
      <c r="AH2669" s="379"/>
      <c r="AI2669" s="381"/>
      <c r="AJ2669" s="384" t="str">
        <f t="shared" si="370"/>
        <v/>
      </c>
      <c r="AK2669" s="385" t="str">
        <f t="shared" si="371"/>
        <v/>
      </c>
      <c r="AL2669" s="388" t="str">
        <f t="shared" si="372"/>
        <v/>
      </c>
      <c r="AM2669" s="389" t="str">
        <f t="shared" si="373"/>
        <v/>
      </c>
      <c r="AN2669" s="388" t="str">
        <f t="shared" si="374"/>
        <v/>
      </c>
      <c r="AO2669" s="389" t="str">
        <f t="shared" si="375"/>
        <v/>
      </c>
      <c r="AP2669" s="423"/>
      <c r="AQ2669" s="423"/>
      <c r="AR2669" s="431" t="e">
        <f>VLOOKUP($B2669,'acc names'!$C$2:$D$12102,2,FALSE)</f>
        <v>#N/A</v>
      </c>
      <c r="AS2669" s="431" t="e">
        <f>VLOOKUP($AQ2669,software!$A$1:$B$14605,2,FALSE)</f>
        <v>#N/A</v>
      </c>
      <c r="AT2669" s="423"/>
      <c r="AV2669" s="423"/>
    </row>
    <row r="2670" spans="1:48" ht="12.75" x14ac:dyDescent="0.2">
      <c r="A2670" s="73"/>
      <c r="B2670" s="42"/>
      <c r="C2670" s="142"/>
      <c r="D2670" s="142"/>
      <c r="E2670" s="107"/>
      <c r="F2670" s="46"/>
      <c r="G2670" s="46"/>
      <c r="H2670" s="46"/>
      <c r="I2670" s="46"/>
      <c r="J2670" s="46"/>
      <c r="K2670" s="46"/>
      <c r="L2670" s="139"/>
      <c r="M2670" s="41"/>
      <c r="N2670" s="45"/>
      <c r="O2670" s="47"/>
      <c r="P2670" s="43"/>
      <c r="Q2670" s="71" t="e">
        <f>VLOOKUP(N2670,'error categories'!$A$2:$D$54,4,FALSE)</f>
        <v>#N/A</v>
      </c>
      <c r="R2670" s="72" t="e">
        <f>VLOOKUP(N2670,'error categories'!$A$2:$D$54,3,FALSE)</f>
        <v>#N/A</v>
      </c>
      <c r="S2670" s="374"/>
      <c r="T2670" s="377"/>
      <c r="U2670" s="378">
        <f t="shared" si="369"/>
        <v>0</v>
      </c>
      <c r="V2670" s="379"/>
      <c r="W2670" s="380"/>
      <c r="X2670" s="380"/>
      <c r="Y2670" s="380"/>
      <c r="Z2670" s="379"/>
      <c r="AA2670" s="381"/>
      <c r="AB2670" s="379"/>
      <c r="AC2670" s="380"/>
      <c r="AD2670" s="382">
        <f t="shared" si="376"/>
        <v>0</v>
      </c>
      <c r="AE2670" s="383">
        <f t="shared" si="377"/>
        <v>0</v>
      </c>
      <c r="AF2670" s="379"/>
      <c r="AG2670" s="381"/>
      <c r="AH2670" s="379"/>
      <c r="AI2670" s="381"/>
      <c r="AJ2670" s="384" t="str">
        <f t="shared" si="370"/>
        <v/>
      </c>
      <c r="AK2670" s="385" t="str">
        <f t="shared" si="371"/>
        <v/>
      </c>
      <c r="AL2670" s="388" t="str">
        <f t="shared" si="372"/>
        <v/>
      </c>
      <c r="AM2670" s="389" t="str">
        <f t="shared" si="373"/>
        <v/>
      </c>
      <c r="AN2670" s="388" t="str">
        <f t="shared" si="374"/>
        <v/>
      </c>
      <c r="AO2670" s="389" t="str">
        <f t="shared" si="375"/>
        <v/>
      </c>
      <c r="AP2670" s="423"/>
      <c r="AQ2670" s="423"/>
      <c r="AR2670" s="431" t="e">
        <f>VLOOKUP($B2670,'acc names'!$C$2:$D$12102,2,FALSE)</f>
        <v>#N/A</v>
      </c>
      <c r="AS2670" s="431" t="e">
        <f>VLOOKUP($AQ2670,software!$A$1:$B$14605,2,FALSE)</f>
        <v>#N/A</v>
      </c>
      <c r="AT2670" s="423"/>
      <c r="AV2670" s="423"/>
    </row>
    <row r="2671" spans="1:48" ht="12.75" x14ac:dyDescent="0.2">
      <c r="A2671" s="73"/>
      <c r="B2671" s="42"/>
      <c r="C2671" s="142"/>
      <c r="D2671" s="142"/>
      <c r="E2671" s="107"/>
      <c r="F2671" s="46"/>
      <c r="G2671" s="46"/>
      <c r="H2671" s="46"/>
      <c r="I2671" s="46"/>
      <c r="J2671" s="46"/>
      <c r="K2671" s="46"/>
      <c r="L2671" s="139"/>
      <c r="M2671" s="41"/>
      <c r="N2671" s="45"/>
      <c r="O2671" s="47"/>
      <c r="P2671" s="43"/>
      <c r="Q2671" s="71" t="e">
        <f>VLOOKUP(N2671,'error categories'!$A$2:$D$54,4,FALSE)</f>
        <v>#N/A</v>
      </c>
      <c r="R2671" s="72" t="e">
        <f>VLOOKUP(N2671,'error categories'!$A$2:$D$54,3,FALSE)</f>
        <v>#N/A</v>
      </c>
      <c r="S2671" s="374"/>
      <c r="T2671" s="377"/>
      <c r="U2671" s="378">
        <f t="shared" si="369"/>
        <v>0</v>
      </c>
      <c r="V2671" s="379"/>
      <c r="W2671" s="380"/>
      <c r="X2671" s="380"/>
      <c r="Y2671" s="380"/>
      <c r="Z2671" s="379"/>
      <c r="AA2671" s="381"/>
      <c r="AB2671" s="379"/>
      <c r="AC2671" s="380"/>
      <c r="AD2671" s="382">
        <f t="shared" si="376"/>
        <v>0</v>
      </c>
      <c r="AE2671" s="383">
        <f t="shared" si="377"/>
        <v>0</v>
      </c>
      <c r="AF2671" s="379"/>
      <c r="AG2671" s="381"/>
      <c r="AH2671" s="379"/>
      <c r="AI2671" s="381"/>
      <c r="AJ2671" s="384" t="str">
        <f t="shared" si="370"/>
        <v/>
      </c>
      <c r="AK2671" s="385" t="str">
        <f t="shared" si="371"/>
        <v/>
      </c>
      <c r="AL2671" s="388" t="str">
        <f t="shared" si="372"/>
        <v/>
      </c>
      <c r="AM2671" s="389" t="str">
        <f t="shared" si="373"/>
        <v/>
      </c>
      <c r="AN2671" s="388" t="str">
        <f t="shared" si="374"/>
        <v/>
      </c>
      <c r="AO2671" s="389" t="str">
        <f t="shared" si="375"/>
        <v/>
      </c>
      <c r="AP2671" s="423"/>
      <c r="AQ2671" s="423"/>
      <c r="AR2671" s="431" t="e">
        <f>VLOOKUP($B2671,'acc names'!$C$2:$D$12102,2,FALSE)</f>
        <v>#N/A</v>
      </c>
      <c r="AS2671" s="431" t="e">
        <f>VLOOKUP($AQ2671,software!$A$1:$B$14605,2,FALSE)</f>
        <v>#N/A</v>
      </c>
      <c r="AT2671" s="423"/>
      <c r="AV2671" s="423"/>
    </row>
    <row r="2672" spans="1:48" ht="12.75" x14ac:dyDescent="0.2">
      <c r="A2672" s="73"/>
      <c r="B2672" s="42"/>
      <c r="C2672" s="142"/>
      <c r="D2672" s="142"/>
      <c r="E2672" s="107"/>
      <c r="F2672" s="46"/>
      <c r="G2672" s="46"/>
      <c r="H2672" s="46"/>
      <c r="I2672" s="46"/>
      <c r="J2672" s="46"/>
      <c r="K2672" s="46"/>
      <c r="L2672" s="139"/>
      <c r="M2672" s="41"/>
      <c r="N2672" s="45"/>
      <c r="O2672" s="47"/>
      <c r="P2672" s="43"/>
      <c r="Q2672" s="71" t="e">
        <f>VLOOKUP(N2672,'error categories'!$A$2:$D$54,4,FALSE)</f>
        <v>#N/A</v>
      </c>
      <c r="R2672" s="72" t="e">
        <f>VLOOKUP(N2672,'error categories'!$A$2:$D$54,3,FALSE)</f>
        <v>#N/A</v>
      </c>
      <c r="S2672" s="374"/>
      <c r="T2672" s="377"/>
      <c r="U2672" s="378">
        <f t="shared" si="369"/>
        <v>0</v>
      </c>
      <c r="V2672" s="379"/>
      <c r="W2672" s="380"/>
      <c r="X2672" s="380"/>
      <c r="Y2672" s="380"/>
      <c r="Z2672" s="379"/>
      <c r="AA2672" s="381"/>
      <c r="AB2672" s="379"/>
      <c r="AC2672" s="380"/>
      <c r="AD2672" s="382">
        <f t="shared" si="376"/>
        <v>0</v>
      </c>
      <c r="AE2672" s="383">
        <f t="shared" si="377"/>
        <v>0</v>
      </c>
      <c r="AF2672" s="379"/>
      <c r="AG2672" s="381"/>
      <c r="AH2672" s="379"/>
      <c r="AI2672" s="381"/>
      <c r="AJ2672" s="384" t="str">
        <f t="shared" si="370"/>
        <v/>
      </c>
      <c r="AK2672" s="385" t="str">
        <f t="shared" si="371"/>
        <v/>
      </c>
      <c r="AL2672" s="388" t="str">
        <f t="shared" si="372"/>
        <v/>
      </c>
      <c r="AM2672" s="389" t="str">
        <f t="shared" si="373"/>
        <v/>
      </c>
      <c r="AN2672" s="388" t="str">
        <f t="shared" si="374"/>
        <v/>
      </c>
      <c r="AO2672" s="389" t="str">
        <f t="shared" si="375"/>
        <v/>
      </c>
      <c r="AP2672" s="423"/>
      <c r="AQ2672" s="423"/>
      <c r="AR2672" s="431" t="e">
        <f>VLOOKUP($B2672,'acc names'!$C$2:$D$12102,2,FALSE)</f>
        <v>#N/A</v>
      </c>
      <c r="AS2672" s="431" t="e">
        <f>VLOOKUP($AQ2672,software!$A$1:$B$14605,2,FALSE)</f>
        <v>#N/A</v>
      </c>
      <c r="AT2672" s="423"/>
      <c r="AV2672" s="423"/>
    </row>
    <row r="2673" spans="1:48" ht="12.75" x14ac:dyDescent="0.2">
      <c r="A2673" s="73"/>
      <c r="B2673" s="42"/>
      <c r="C2673" s="142"/>
      <c r="D2673" s="142"/>
      <c r="E2673" s="107"/>
      <c r="F2673" s="46"/>
      <c r="G2673" s="46"/>
      <c r="H2673" s="46"/>
      <c r="I2673" s="46"/>
      <c r="J2673" s="46"/>
      <c r="K2673" s="46"/>
      <c r="L2673" s="139"/>
      <c r="M2673" s="41"/>
      <c r="N2673" s="45"/>
      <c r="O2673" s="47"/>
      <c r="P2673" s="43"/>
      <c r="Q2673" s="71" t="e">
        <f>VLOOKUP(N2673,'error categories'!$A$2:$D$54,4,FALSE)</f>
        <v>#N/A</v>
      </c>
      <c r="R2673" s="72" t="e">
        <f>VLOOKUP(N2673,'error categories'!$A$2:$D$54,3,FALSE)</f>
        <v>#N/A</v>
      </c>
      <c r="S2673" s="374"/>
      <c r="T2673" s="377"/>
      <c r="U2673" s="378">
        <f t="shared" si="369"/>
        <v>0</v>
      </c>
      <c r="V2673" s="379"/>
      <c r="W2673" s="380"/>
      <c r="X2673" s="380"/>
      <c r="Y2673" s="380"/>
      <c r="Z2673" s="379"/>
      <c r="AA2673" s="381"/>
      <c r="AB2673" s="379"/>
      <c r="AC2673" s="380"/>
      <c r="AD2673" s="382">
        <f t="shared" si="376"/>
        <v>0</v>
      </c>
      <c r="AE2673" s="383">
        <f t="shared" si="377"/>
        <v>0</v>
      </c>
      <c r="AF2673" s="379"/>
      <c r="AG2673" s="381"/>
      <c r="AH2673" s="379"/>
      <c r="AI2673" s="381"/>
      <c r="AJ2673" s="384" t="str">
        <f t="shared" si="370"/>
        <v/>
      </c>
      <c r="AK2673" s="385" t="str">
        <f t="shared" si="371"/>
        <v/>
      </c>
      <c r="AL2673" s="388" t="str">
        <f t="shared" si="372"/>
        <v/>
      </c>
      <c r="AM2673" s="389" t="str">
        <f t="shared" si="373"/>
        <v/>
      </c>
      <c r="AN2673" s="388" t="str">
        <f t="shared" si="374"/>
        <v/>
      </c>
      <c r="AO2673" s="389" t="str">
        <f t="shared" si="375"/>
        <v/>
      </c>
      <c r="AP2673" s="423"/>
      <c r="AQ2673" s="423"/>
      <c r="AR2673" s="431" t="e">
        <f>VLOOKUP($B2673,'acc names'!$C$2:$D$12102,2,FALSE)</f>
        <v>#N/A</v>
      </c>
      <c r="AS2673" s="431" t="e">
        <f>VLOOKUP($AQ2673,software!$A$1:$B$14605,2,FALSE)</f>
        <v>#N/A</v>
      </c>
      <c r="AT2673" s="423"/>
      <c r="AV2673" s="423"/>
    </row>
    <row r="2674" spans="1:48" ht="12.75" x14ac:dyDescent="0.2">
      <c r="A2674" s="73"/>
      <c r="B2674" s="42"/>
      <c r="C2674" s="142"/>
      <c r="D2674" s="142"/>
      <c r="E2674" s="107"/>
      <c r="F2674" s="46"/>
      <c r="G2674" s="46"/>
      <c r="H2674" s="46"/>
      <c r="I2674" s="46"/>
      <c r="J2674" s="46"/>
      <c r="K2674" s="46"/>
      <c r="L2674" s="139"/>
      <c r="M2674" s="41"/>
      <c r="N2674" s="45"/>
      <c r="O2674" s="47"/>
      <c r="P2674" s="43"/>
      <c r="Q2674" s="71" t="e">
        <f>VLOOKUP(N2674,'error categories'!$A$2:$D$54,4,FALSE)</f>
        <v>#N/A</v>
      </c>
      <c r="R2674" s="72" t="e">
        <f>VLOOKUP(N2674,'error categories'!$A$2:$D$54,3,FALSE)</f>
        <v>#N/A</v>
      </c>
      <c r="S2674" s="374"/>
      <c r="T2674" s="377"/>
      <c r="U2674" s="378">
        <f t="shared" si="369"/>
        <v>0</v>
      </c>
      <c r="V2674" s="379"/>
      <c r="W2674" s="380"/>
      <c r="X2674" s="380"/>
      <c r="Y2674" s="380"/>
      <c r="Z2674" s="379"/>
      <c r="AA2674" s="381"/>
      <c r="AB2674" s="379"/>
      <c r="AC2674" s="380"/>
      <c r="AD2674" s="382">
        <f t="shared" si="376"/>
        <v>0</v>
      </c>
      <c r="AE2674" s="383">
        <f t="shared" si="377"/>
        <v>0</v>
      </c>
      <c r="AF2674" s="379"/>
      <c r="AG2674" s="381"/>
      <c r="AH2674" s="379"/>
      <c r="AI2674" s="381"/>
      <c r="AJ2674" s="384" t="str">
        <f t="shared" si="370"/>
        <v/>
      </c>
      <c r="AK2674" s="385" t="str">
        <f t="shared" si="371"/>
        <v/>
      </c>
      <c r="AL2674" s="388" t="str">
        <f t="shared" si="372"/>
        <v/>
      </c>
      <c r="AM2674" s="389" t="str">
        <f t="shared" si="373"/>
        <v/>
      </c>
      <c r="AN2674" s="388" t="str">
        <f t="shared" si="374"/>
        <v/>
      </c>
      <c r="AO2674" s="389" t="str">
        <f t="shared" si="375"/>
        <v/>
      </c>
      <c r="AP2674" s="423"/>
      <c r="AQ2674" s="423"/>
      <c r="AR2674" s="431" t="e">
        <f>VLOOKUP($B2674,'acc names'!$C$2:$D$12102,2,FALSE)</f>
        <v>#N/A</v>
      </c>
      <c r="AS2674" s="431" t="e">
        <f>VLOOKUP($AQ2674,software!$A$1:$B$14605,2,FALSE)</f>
        <v>#N/A</v>
      </c>
      <c r="AT2674" s="423"/>
      <c r="AV2674" s="423"/>
    </row>
    <row r="2675" spans="1:48" ht="12.75" x14ac:dyDescent="0.2">
      <c r="A2675" s="73"/>
      <c r="B2675" s="42"/>
      <c r="C2675" s="142"/>
      <c r="D2675" s="142"/>
      <c r="E2675" s="107"/>
      <c r="F2675" s="46"/>
      <c r="G2675" s="46"/>
      <c r="H2675" s="46"/>
      <c r="I2675" s="46"/>
      <c r="J2675" s="46"/>
      <c r="K2675" s="46"/>
      <c r="L2675" s="139"/>
      <c r="M2675" s="41"/>
      <c r="N2675" s="45"/>
      <c r="O2675" s="47"/>
      <c r="P2675" s="43"/>
      <c r="Q2675" s="71" t="e">
        <f>VLOOKUP(N2675,'error categories'!$A$2:$D$54,4,FALSE)</f>
        <v>#N/A</v>
      </c>
      <c r="R2675" s="72" t="e">
        <f>VLOOKUP(N2675,'error categories'!$A$2:$D$54,3,FALSE)</f>
        <v>#N/A</v>
      </c>
      <c r="S2675" s="374"/>
      <c r="T2675" s="377"/>
      <c r="U2675" s="378">
        <f t="shared" si="369"/>
        <v>0</v>
      </c>
      <c r="V2675" s="379"/>
      <c r="W2675" s="380"/>
      <c r="X2675" s="380"/>
      <c r="Y2675" s="380"/>
      <c r="Z2675" s="379"/>
      <c r="AA2675" s="381"/>
      <c r="AB2675" s="379"/>
      <c r="AC2675" s="380"/>
      <c r="AD2675" s="382">
        <f t="shared" si="376"/>
        <v>0</v>
      </c>
      <c r="AE2675" s="383">
        <f t="shared" si="377"/>
        <v>0</v>
      </c>
      <c r="AF2675" s="379"/>
      <c r="AG2675" s="381"/>
      <c r="AH2675" s="379"/>
      <c r="AI2675" s="381"/>
      <c r="AJ2675" s="384" t="str">
        <f t="shared" si="370"/>
        <v/>
      </c>
      <c r="AK2675" s="385" t="str">
        <f t="shared" si="371"/>
        <v/>
      </c>
      <c r="AL2675" s="388" t="str">
        <f t="shared" si="372"/>
        <v/>
      </c>
      <c r="AM2675" s="389" t="str">
        <f t="shared" si="373"/>
        <v/>
      </c>
      <c r="AN2675" s="388" t="str">
        <f t="shared" si="374"/>
        <v/>
      </c>
      <c r="AO2675" s="389" t="str">
        <f t="shared" si="375"/>
        <v/>
      </c>
      <c r="AP2675" s="423"/>
      <c r="AQ2675" s="423"/>
      <c r="AR2675" s="431" t="e">
        <f>VLOOKUP($B2675,'acc names'!$C$2:$D$12102,2,FALSE)</f>
        <v>#N/A</v>
      </c>
      <c r="AS2675" s="431" t="e">
        <f>VLOOKUP($AQ2675,software!$A$1:$B$14605,2,FALSE)</f>
        <v>#N/A</v>
      </c>
      <c r="AT2675" s="423"/>
      <c r="AV2675" s="423"/>
    </row>
    <row r="2676" spans="1:48" ht="12.75" x14ac:dyDescent="0.2">
      <c r="A2676" s="73"/>
      <c r="B2676" s="42"/>
      <c r="C2676" s="142"/>
      <c r="D2676" s="142"/>
      <c r="E2676" s="107"/>
      <c r="F2676" s="46"/>
      <c r="G2676" s="46"/>
      <c r="H2676" s="46"/>
      <c r="I2676" s="46"/>
      <c r="J2676" s="46"/>
      <c r="K2676" s="46"/>
      <c r="L2676" s="139"/>
      <c r="M2676" s="41"/>
      <c r="N2676" s="45"/>
      <c r="O2676" s="47"/>
      <c r="P2676" s="43"/>
      <c r="Q2676" s="71" t="e">
        <f>VLOOKUP(N2676,'error categories'!$A$2:$D$54,4,FALSE)</f>
        <v>#N/A</v>
      </c>
      <c r="R2676" s="72" t="e">
        <f>VLOOKUP(N2676,'error categories'!$A$2:$D$54,3,FALSE)</f>
        <v>#N/A</v>
      </c>
      <c r="S2676" s="374"/>
      <c r="T2676" s="377"/>
      <c r="U2676" s="378">
        <f t="shared" si="369"/>
        <v>0</v>
      </c>
      <c r="V2676" s="379"/>
      <c r="W2676" s="380"/>
      <c r="X2676" s="380"/>
      <c r="Y2676" s="380"/>
      <c r="Z2676" s="379"/>
      <c r="AA2676" s="381"/>
      <c r="AB2676" s="379"/>
      <c r="AC2676" s="380"/>
      <c r="AD2676" s="382">
        <f t="shared" si="376"/>
        <v>0</v>
      </c>
      <c r="AE2676" s="383">
        <f t="shared" si="377"/>
        <v>0</v>
      </c>
      <c r="AF2676" s="379"/>
      <c r="AG2676" s="381"/>
      <c r="AH2676" s="379"/>
      <c r="AI2676" s="381"/>
      <c r="AJ2676" s="384" t="str">
        <f t="shared" si="370"/>
        <v/>
      </c>
      <c r="AK2676" s="385" t="str">
        <f t="shared" si="371"/>
        <v/>
      </c>
      <c r="AL2676" s="388" t="str">
        <f t="shared" si="372"/>
        <v/>
      </c>
      <c r="AM2676" s="389" t="str">
        <f t="shared" si="373"/>
        <v/>
      </c>
      <c r="AN2676" s="388" t="str">
        <f t="shared" si="374"/>
        <v/>
      </c>
      <c r="AO2676" s="389" t="str">
        <f t="shared" si="375"/>
        <v/>
      </c>
      <c r="AP2676" s="423"/>
      <c r="AQ2676" s="423"/>
      <c r="AR2676" s="431" t="e">
        <f>VLOOKUP($B2676,'acc names'!$C$2:$D$12102,2,FALSE)</f>
        <v>#N/A</v>
      </c>
      <c r="AS2676" s="431" t="e">
        <f>VLOOKUP($AQ2676,software!$A$1:$B$14605,2,FALSE)</f>
        <v>#N/A</v>
      </c>
      <c r="AT2676" s="423"/>
      <c r="AV2676" s="423"/>
    </row>
    <row r="2677" spans="1:48" ht="12.75" x14ac:dyDescent="0.2">
      <c r="A2677" s="73"/>
      <c r="B2677" s="42"/>
      <c r="C2677" s="142"/>
      <c r="D2677" s="142"/>
      <c r="E2677" s="107"/>
      <c r="F2677" s="46"/>
      <c r="G2677" s="46"/>
      <c r="H2677" s="46"/>
      <c r="I2677" s="46"/>
      <c r="J2677" s="46"/>
      <c r="K2677" s="46"/>
      <c r="L2677" s="139"/>
      <c r="M2677" s="41"/>
      <c r="N2677" s="45"/>
      <c r="O2677" s="47"/>
      <c r="P2677" s="43"/>
      <c r="Q2677" s="71" t="e">
        <f>VLOOKUP(N2677,'error categories'!$A$2:$D$54,4,FALSE)</f>
        <v>#N/A</v>
      </c>
      <c r="R2677" s="72" t="e">
        <f>VLOOKUP(N2677,'error categories'!$A$2:$D$54,3,FALSE)</f>
        <v>#N/A</v>
      </c>
      <c r="S2677" s="374"/>
      <c r="T2677" s="377"/>
      <c r="U2677" s="378">
        <f t="shared" si="369"/>
        <v>0</v>
      </c>
      <c r="V2677" s="379"/>
      <c r="W2677" s="380"/>
      <c r="X2677" s="380"/>
      <c r="Y2677" s="380"/>
      <c r="Z2677" s="379"/>
      <c r="AA2677" s="381"/>
      <c r="AB2677" s="379"/>
      <c r="AC2677" s="380"/>
      <c r="AD2677" s="382">
        <f t="shared" si="376"/>
        <v>0</v>
      </c>
      <c r="AE2677" s="383">
        <f t="shared" si="377"/>
        <v>0</v>
      </c>
      <c r="AF2677" s="379"/>
      <c r="AG2677" s="381"/>
      <c r="AH2677" s="379"/>
      <c r="AI2677" s="381"/>
      <c r="AJ2677" s="384" t="str">
        <f t="shared" si="370"/>
        <v/>
      </c>
      <c r="AK2677" s="385" t="str">
        <f t="shared" si="371"/>
        <v/>
      </c>
      <c r="AL2677" s="388" t="str">
        <f t="shared" si="372"/>
        <v/>
      </c>
      <c r="AM2677" s="389" t="str">
        <f t="shared" si="373"/>
        <v/>
      </c>
      <c r="AN2677" s="388" t="str">
        <f t="shared" si="374"/>
        <v/>
      </c>
      <c r="AO2677" s="389" t="str">
        <f t="shared" si="375"/>
        <v/>
      </c>
      <c r="AP2677" s="423"/>
      <c r="AQ2677" s="423"/>
      <c r="AR2677" s="431" t="e">
        <f>VLOOKUP($B2677,'acc names'!$C$2:$D$12102,2,FALSE)</f>
        <v>#N/A</v>
      </c>
      <c r="AS2677" s="431" t="e">
        <f>VLOOKUP($AQ2677,software!$A$1:$B$14605,2,FALSE)</f>
        <v>#N/A</v>
      </c>
      <c r="AT2677" s="423"/>
      <c r="AV2677" s="423"/>
    </row>
    <row r="2678" spans="1:48" ht="12.75" x14ac:dyDescent="0.2">
      <c r="A2678" s="73"/>
      <c r="B2678" s="42"/>
      <c r="C2678" s="142"/>
      <c r="D2678" s="142"/>
      <c r="E2678" s="107"/>
      <c r="F2678" s="46"/>
      <c r="G2678" s="46"/>
      <c r="H2678" s="46"/>
      <c r="I2678" s="46"/>
      <c r="J2678" s="46"/>
      <c r="K2678" s="46"/>
      <c r="L2678" s="139"/>
      <c r="M2678" s="41"/>
      <c r="N2678" s="45"/>
      <c r="O2678" s="47"/>
      <c r="P2678" s="43"/>
      <c r="Q2678" s="71" t="e">
        <f>VLOOKUP(N2678,'error categories'!$A$2:$D$54,4,FALSE)</f>
        <v>#N/A</v>
      </c>
      <c r="R2678" s="72" t="e">
        <f>VLOOKUP(N2678,'error categories'!$A$2:$D$54,3,FALSE)</f>
        <v>#N/A</v>
      </c>
      <c r="S2678" s="374"/>
      <c r="T2678" s="377"/>
      <c r="U2678" s="378">
        <f t="shared" si="369"/>
        <v>0</v>
      </c>
      <c r="V2678" s="379"/>
      <c r="W2678" s="380"/>
      <c r="X2678" s="380"/>
      <c r="Y2678" s="380"/>
      <c r="Z2678" s="379"/>
      <c r="AA2678" s="381"/>
      <c r="AB2678" s="379"/>
      <c r="AC2678" s="380"/>
      <c r="AD2678" s="382">
        <f t="shared" si="376"/>
        <v>0</v>
      </c>
      <c r="AE2678" s="383">
        <f t="shared" si="377"/>
        <v>0</v>
      </c>
      <c r="AF2678" s="379"/>
      <c r="AG2678" s="381"/>
      <c r="AH2678" s="379"/>
      <c r="AI2678" s="381"/>
      <c r="AJ2678" s="384" t="str">
        <f t="shared" si="370"/>
        <v/>
      </c>
      <c r="AK2678" s="385" t="str">
        <f t="shared" si="371"/>
        <v/>
      </c>
      <c r="AL2678" s="388" t="str">
        <f t="shared" si="372"/>
        <v/>
      </c>
      <c r="AM2678" s="389" t="str">
        <f t="shared" si="373"/>
        <v/>
      </c>
      <c r="AN2678" s="388" t="str">
        <f t="shared" si="374"/>
        <v/>
      </c>
      <c r="AO2678" s="389" t="str">
        <f t="shared" si="375"/>
        <v/>
      </c>
      <c r="AP2678" s="423"/>
      <c r="AQ2678" s="423"/>
      <c r="AR2678" s="431" t="e">
        <f>VLOOKUP($B2678,'acc names'!$C$2:$D$12102,2,FALSE)</f>
        <v>#N/A</v>
      </c>
      <c r="AS2678" s="431" t="e">
        <f>VLOOKUP($AQ2678,software!$A$1:$B$14605,2,FALSE)</f>
        <v>#N/A</v>
      </c>
      <c r="AT2678" s="423"/>
      <c r="AV2678" s="423"/>
    </row>
    <row r="2679" spans="1:48" ht="12.75" x14ac:dyDescent="0.2">
      <c r="A2679" s="73"/>
      <c r="B2679" s="42"/>
      <c r="C2679" s="142"/>
      <c r="D2679" s="142"/>
      <c r="E2679" s="107"/>
      <c r="F2679" s="46"/>
      <c r="G2679" s="46"/>
      <c r="H2679" s="46"/>
      <c r="I2679" s="46"/>
      <c r="J2679" s="46"/>
      <c r="K2679" s="46"/>
      <c r="L2679" s="139"/>
      <c r="M2679" s="41"/>
      <c r="N2679" s="45"/>
      <c r="O2679" s="47"/>
      <c r="P2679" s="43"/>
      <c r="Q2679" s="71" t="e">
        <f>VLOOKUP(N2679,'error categories'!$A$2:$D$54,4,FALSE)</f>
        <v>#N/A</v>
      </c>
      <c r="R2679" s="72" t="e">
        <f>VLOOKUP(N2679,'error categories'!$A$2:$D$54,3,FALSE)</f>
        <v>#N/A</v>
      </c>
      <c r="S2679" s="374"/>
      <c r="T2679" s="377"/>
      <c r="U2679" s="378">
        <f t="shared" si="369"/>
        <v>0</v>
      </c>
      <c r="V2679" s="379"/>
      <c r="W2679" s="380"/>
      <c r="X2679" s="380"/>
      <c r="Y2679" s="380"/>
      <c r="Z2679" s="379"/>
      <c r="AA2679" s="381"/>
      <c r="AB2679" s="379"/>
      <c r="AC2679" s="380"/>
      <c r="AD2679" s="382">
        <f t="shared" si="376"/>
        <v>0</v>
      </c>
      <c r="AE2679" s="383">
        <f t="shared" si="377"/>
        <v>0</v>
      </c>
      <c r="AF2679" s="379"/>
      <c r="AG2679" s="381"/>
      <c r="AH2679" s="379"/>
      <c r="AI2679" s="381"/>
      <c r="AJ2679" s="384" t="str">
        <f t="shared" si="370"/>
        <v/>
      </c>
      <c r="AK2679" s="385" t="str">
        <f t="shared" si="371"/>
        <v/>
      </c>
      <c r="AL2679" s="388" t="str">
        <f t="shared" si="372"/>
        <v/>
      </c>
      <c r="AM2679" s="389" t="str">
        <f t="shared" si="373"/>
        <v/>
      </c>
      <c r="AN2679" s="388" t="str">
        <f t="shared" si="374"/>
        <v/>
      </c>
      <c r="AO2679" s="389" t="str">
        <f t="shared" si="375"/>
        <v/>
      </c>
      <c r="AP2679" s="423"/>
      <c r="AQ2679" s="423"/>
      <c r="AR2679" s="431" t="e">
        <f>VLOOKUP($B2679,'acc names'!$C$2:$D$12102,2,FALSE)</f>
        <v>#N/A</v>
      </c>
      <c r="AS2679" s="431" t="e">
        <f>VLOOKUP($AQ2679,software!$A$1:$B$14605,2,FALSE)</f>
        <v>#N/A</v>
      </c>
      <c r="AT2679" s="423"/>
      <c r="AV2679" s="423"/>
    </row>
    <row r="2680" spans="1:48" ht="12.75" x14ac:dyDescent="0.2">
      <c r="A2680" s="73"/>
      <c r="B2680" s="42"/>
      <c r="C2680" s="142"/>
      <c r="D2680" s="142"/>
      <c r="E2680" s="107"/>
      <c r="F2680" s="46"/>
      <c r="G2680" s="46"/>
      <c r="H2680" s="46"/>
      <c r="I2680" s="46"/>
      <c r="J2680" s="46"/>
      <c r="K2680" s="46"/>
      <c r="L2680" s="139"/>
      <c r="M2680" s="41"/>
      <c r="N2680" s="45"/>
      <c r="O2680" s="47"/>
      <c r="P2680" s="43"/>
      <c r="Q2680" s="71" t="e">
        <f>VLOOKUP(N2680,'error categories'!$A$2:$D$54,4,FALSE)</f>
        <v>#N/A</v>
      </c>
      <c r="R2680" s="72" t="e">
        <f>VLOOKUP(N2680,'error categories'!$A$2:$D$54,3,FALSE)</f>
        <v>#N/A</v>
      </c>
      <c r="S2680" s="374"/>
      <c r="T2680" s="377"/>
      <c r="U2680" s="378">
        <f t="shared" si="369"/>
        <v>0</v>
      </c>
      <c r="V2680" s="379"/>
      <c r="W2680" s="380"/>
      <c r="X2680" s="380"/>
      <c r="Y2680" s="380"/>
      <c r="Z2680" s="379"/>
      <c r="AA2680" s="381"/>
      <c r="AB2680" s="379"/>
      <c r="AC2680" s="380"/>
      <c r="AD2680" s="382">
        <f t="shared" si="376"/>
        <v>0</v>
      </c>
      <c r="AE2680" s="383">
        <f t="shared" si="377"/>
        <v>0</v>
      </c>
      <c r="AF2680" s="379"/>
      <c r="AG2680" s="381"/>
      <c r="AH2680" s="379"/>
      <c r="AI2680" s="381"/>
      <c r="AJ2680" s="384" t="str">
        <f t="shared" si="370"/>
        <v/>
      </c>
      <c r="AK2680" s="385" t="str">
        <f t="shared" si="371"/>
        <v/>
      </c>
      <c r="AL2680" s="388" t="str">
        <f t="shared" si="372"/>
        <v/>
      </c>
      <c r="AM2680" s="389" t="str">
        <f t="shared" si="373"/>
        <v/>
      </c>
      <c r="AN2680" s="388" t="str">
        <f t="shared" si="374"/>
        <v/>
      </c>
      <c r="AO2680" s="389" t="str">
        <f t="shared" si="375"/>
        <v/>
      </c>
      <c r="AP2680" s="423"/>
      <c r="AQ2680" s="423"/>
      <c r="AR2680" s="431" t="e">
        <f>VLOOKUP($B2680,'acc names'!$C$2:$D$12102,2,FALSE)</f>
        <v>#N/A</v>
      </c>
      <c r="AS2680" s="431" t="e">
        <f>VLOOKUP($AQ2680,software!$A$1:$B$14605,2,FALSE)</f>
        <v>#N/A</v>
      </c>
      <c r="AT2680" s="423"/>
      <c r="AV2680" s="423"/>
    </row>
    <row r="2681" spans="1:48" ht="12.75" x14ac:dyDescent="0.2">
      <c r="A2681" s="73"/>
      <c r="B2681" s="42"/>
      <c r="C2681" s="142"/>
      <c r="D2681" s="142"/>
      <c r="E2681" s="107"/>
      <c r="F2681" s="46"/>
      <c r="G2681" s="46"/>
      <c r="H2681" s="46"/>
      <c r="I2681" s="46"/>
      <c r="J2681" s="46"/>
      <c r="K2681" s="46"/>
      <c r="L2681" s="139"/>
      <c r="M2681" s="41"/>
      <c r="N2681" s="45"/>
      <c r="O2681" s="47"/>
      <c r="P2681" s="43"/>
      <c r="Q2681" s="71" t="e">
        <f>VLOOKUP(N2681,'error categories'!$A$2:$D$54,4,FALSE)</f>
        <v>#N/A</v>
      </c>
      <c r="R2681" s="72" t="e">
        <f>VLOOKUP(N2681,'error categories'!$A$2:$D$54,3,FALSE)</f>
        <v>#N/A</v>
      </c>
      <c r="S2681" s="374"/>
      <c r="T2681" s="377"/>
      <c r="U2681" s="378">
        <f t="shared" si="369"/>
        <v>0</v>
      </c>
      <c r="V2681" s="379"/>
      <c r="W2681" s="380"/>
      <c r="X2681" s="380"/>
      <c r="Y2681" s="380"/>
      <c r="Z2681" s="379"/>
      <c r="AA2681" s="381"/>
      <c r="AB2681" s="379"/>
      <c r="AC2681" s="380"/>
      <c r="AD2681" s="382">
        <f t="shared" si="376"/>
        <v>0</v>
      </c>
      <c r="AE2681" s="383">
        <f t="shared" si="377"/>
        <v>0</v>
      </c>
      <c r="AF2681" s="379"/>
      <c r="AG2681" s="381"/>
      <c r="AH2681" s="379"/>
      <c r="AI2681" s="381"/>
      <c r="AJ2681" s="384" t="str">
        <f t="shared" si="370"/>
        <v/>
      </c>
      <c r="AK2681" s="385" t="str">
        <f t="shared" si="371"/>
        <v/>
      </c>
      <c r="AL2681" s="388" t="str">
        <f t="shared" si="372"/>
        <v/>
      </c>
      <c r="AM2681" s="389" t="str">
        <f t="shared" si="373"/>
        <v/>
      </c>
      <c r="AN2681" s="388" t="str">
        <f t="shared" si="374"/>
        <v/>
      </c>
      <c r="AO2681" s="389" t="str">
        <f t="shared" si="375"/>
        <v/>
      </c>
      <c r="AP2681" s="423"/>
      <c r="AQ2681" s="423"/>
      <c r="AR2681" s="431" t="e">
        <f>VLOOKUP($B2681,'acc names'!$C$2:$D$12102,2,FALSE)</f>
        <v>#N/A</v>
      </c>
      <c r="AS2681" s="431" t="e">
        <f>VLOOKUP($AQ2681,software!$A$1:$B$14605,2,FALSE)</f>
        <v>#N/A</v>
      </c>
      <c r="AT2681" s="423"/>
      <c r="AV2681" s="423"/>
    </row>
    <row r="2682" spans="1:48" ht="12.75" x14ac:dyDescent="0.2">
      <c r="A2682" s="73"/>
      <c r="B2682" s="42"/>
      <c r="C2682" s="142"/>
      <c r="D2682" s="142"/>
      <c r="E2682" s="107"/>
      <c r="F2682" s="46"/>
      <c r="G2682" s="46"/>
      <c r="H2682" s="46"/>
      <c r="I2682" s="46"/>
      <c r="J2682" s="46"/>
      <c r="K2682" s="46"/>
      <c r="L2682" s="139"/>
      <c r="M2682" s="41"/>
      <c r="N2682" s="45"/>
      <c r="O2682" s="47"/>
      <c r="P2682" s="43"/>
      <c r="Q2682" s="71" t="e">
        <f>VLOOKUP(N2682,'error categories'!$A$2:$D$54,4,FALSE)</f>
        <v>#N/A</v>
      </c>
      <c r="R2682" s="72" t="e">
        <f>VLOOKUP(N2682,'error categories'!$A$2:$D$54,3,FALSE)</f>
        <v>#N/A</v>
      </c>
      <c r="S2682" s="374"/>
      <c r="T2682" s="377"/>
      <c r="U2682" s="378">
        <f t="shared" si="369"/>
        <v>0</v>
      </c>
      <c r="V2682" s="379"/>
      <c r="W2682" s="380"/>
      <c r="X2682" s="380"/>
      <c r="Y2682" s="380"/>
      <c r="Z2682" s="379"/>
      <c r="AA2682" s="381"/>
      <c r="AB2682" s="379"/>
      <c r="AC2682" s="380"/>
      <c r="AD2682" s="382">
        <f t="shared" si="376"/>
        <v>0</v>
      </c>
      <c r="AE2682" s="383">
        <f t="shared" si="377"/>
        <v>0</v>
      </c>
      <c r="AF2682" s="379"/>
      <c r="AG2682" s="381"/>
      <c r="AH2682" s="379"/>
      <c r="AI2682" s="381"/>
      <c r="AJ2682" s="384" t="str">
        <f t="shared" si="370"/>
        <v/>
      </c>
      <c r="AK2682" s="385" t="str">
        <f t="shared" si="371"/>
        <v/>
      </c>
      <c r="AL2682" s="388" t="str">
        <f t="shared" si="372"/>
        <v/>
      </c>
      <c r="AM2682" s="389" t="str">
        <f t="shared" si="373"/>
        <v/>
      </c>
      <c r="AN2682" s="388" t="str">
        <f t="shared" si="374"/>
        <v/>
      </c>
      <c r="AO2682" s="389" t="str">
        <f t="shared" si="375"/>
        <v/>
      </c>
      <c r="AP2682" s="423"/>
      <c r="AQ2682" s="423"/>
      <c r="AR2682" s="431" t="e">
        <f>VLOOKUP($B2682,'acc names'!$C$2:$D$12102,2,FALSE)</f>
        <v>#N/A</v>
      </c>
      <c r="AS2682" s="431" t="e">
        <f>VLOOKUP($AQ2682,software!$A$1:$B$14605,2,FALSE)</f>
        <v>#N/A</v>
      </c>
      <c r="AT2682" s="423"/>
      <c r="AV2682" s="423"/>
    </row>
    <row r="2683" spans="1:48" ht="12.75" x14ac:dyDescent="0.2">
      <c r="A2683" s="73"/>
      <c r="B2683" s="42"/>
      <c r="C2683" s="142"/>
      <c r="D2683" s="142"/>
      <c r="E2683" s="107"/>
      <c r="F2683" s="46"/>
      <c r="G2683" s="46"/>
      <c r="H2683" s="46"/>
      <c r="I2683" s="46"/>
      <c r="J2683" s="46"/>
      <c r="K2683" s="46"/>
      <c r="L2683" s="139"/>
      <c r="M2683" s="41"/>
      <c r="N2683" s="45"/>
      <c r="O2683" s="47"/>
      <c r="P2683" s="43"/>
      <c r="Q2683" s="71" t="e">
        <f>VLOOKUP(N2683,'error categories'!$A$2:$D$54,4,FALSE)</f>
        <v>#N/A</v>
      </c>
      <c r="R2683" s="72" t="e">
        <f>VLOOKUP(N2683,'error categories'!$A$2:$D$54,3,FALSE)</f>
        <v>#N/A</v>
      </c>
      <c r="S2683" s="374"/>
      <c r="T2683" s="377"/>
      <c r="U2683" s="378">
        <f t="shared" si="369"/>
        <v>0</v>
      </c>
      <c r="V2683" s="379"/>
      <c r="W2683" s="380"/>
      <c r="X2683" s="380"/>
      <c r="Y2683" s="380"/>
      <c r="Z2683" s="379"/>
      <c r="AA2683" s="381"/>
      <c r="AB2683" s="379"/>
      <c r="AC2683" s="380"/>
      <c r="AD2683" s="382">
        <f t="shared" si="376"/>
        <v>0</v>
      </c>
      <c r="AE2683" s="383">
        <f t="shared" si="377"/>
        <v>0</v>
      </c>
      <c r="AF2683" s="379"/>
      <c r="AG2683" s="381"/>
      <c r="AH2683" s="379"/>
      <c r="AI2683" s="381"/>
      <c r="AJ2683" s="384" t="str">
        <f t="shared" si="370"/>
        <v/>
      </c>
      <c r="AK2683" s="385" t="str">
        <f t="shared" si="371"/>
        <v/>
      </c>
      <c r="AL2683" s="388" t="str">
        <f t="shared" si="372"/>
        <v/>
      </c>
      <c r="AM2683" s="389" t="str">
        <f t="shared" si="373"/>
        <v/>
      </c>
      <c r="AN2683" s="388" t="str">
        <f t="shared" si="374"/>
        <v/>
      </c>
      <c r="AO2683" s="389" t="str">
        <f t="shared" si="375"/>
        <v/>
      </c>
      <c r="AP2683" s="423"/>
      <c r="AQ2683" s="423"/>
      <c r="AR2683" s="431" t="e">
        <f>VLOOKUP($B2683,'acc names'!$C$2:$D$12102,2,FALSE)</f>
        <v>#N/A</v>
      </c>
      <c r="AS2683" s="431" t="e">
        <f>VLOOKUP($AQ2683,software!$A$1:$B$14605,2,FALSE)</f>
        <v>#N/A</v>
      </c>
      <c r="AT2683" s="423"/>
      <c r="AV2683" s="423"/>
    </row>
    <row r="2684" spans="1:48" ht="12.75" x14ac:dyDescent="0.2">
      <c r="A2684" s="73"/>
      <c r="B2684" s="42"/>
      <c r="C2684" s="142"/>
      <c r="D2684" s="142"/>
      <c r="E2684" s="107"/>
      <c r="F2684" s="46"/>
      <c r="G2684" s="46"/>
      <c r="H2684" s="46"/>
      <c r="I2684" s="46"/>
      <c r="J2684" s="46"/>
      <c r="K2684" s="46"/>
      <c r="L2684" s="139"/>
      <c r="M2684" s="41"/>
      <c r="N2684" s="45"/>
      <c r="O2684" s="47"/>
      <c r="P2684" s="43"/>
      <c r="Q2684" s="71" t="e">
        <f>VLOOKUP(N2684,'error categories'!$A$2:$D$54,4,FALSE)</f>
        <v>#N/A</v>
      </c>
      <c r="R2684" s="72" t="e">
        <f>VLOOKUP(N2684,'error categories'!$A$2:$D$54,3,FALSE)</f>
        <v>#N/A</v>
      </c>
      <c r="S2684" s="374"/>
      <c r="T2684" s="377"/>
      <c r="U2684" s="378">
        <f t="shared" si="369"/>
        <v>0</v>
      </c>
      <c r="V2684" s="379"/>
      <c r="W2684" s="380"/>
      <c r="X2684" s="380"/>
      <c r="Y2684" s="380"/>
      <c r="Z2684" s="379"/>
      <c r="AA2684" s="381"/>
      <c r="AB2684" s="379"/>
      <c r="AC2684" s="380"/>
      <c r="AD2684" s="382">
        <f t="shared" si="376"/>
        <v>0</v>
      </c>
      <c r="AE2684" s="383">
        <f t="shared" si="377"/>
        <v>0</v>
      </c>
      <c r="AF2684" s="379"/>
      <c r="AG2684" s="381"/>
      <c r="AH2684" s="379"/>
      <c r="AI2684" s="381"/>
      <c r="AJ2684" s="384" t="str">
        <f t="shared" si="370"/>
        <v/>
      </c>
      <c r="AK2684" s="385" t="str">
        <f t="shared" si="371"/>
        <v/>
      </c>
      <c r="AL2684" s="388" t="str">
        <f t="shared" si="372"/>
        <v/>
      </c>
      <c r="AM2684" s="389" t="str">
        <f t="shared" si="373"/>
        <v/>
      </c>
      <c r="AN2684" s="388" t="str">
        <f t="shared" si="374"/>
        <v/>
      </c>
      <c r="AO2684" s="389" t="str">
        <f t="shared" si="375"/>
        <v/>
      </c>
      <c r="AP2684" s="423"/>
      <c r="AQ2684" s="423"/>
      <c r="AR2684" s="431" t="e">
        <f>VLOOKUP($B2684,'acc names'!$C$2:$D$12102,2,FALSE)</f>
        <v>#N/A</v>
      </c>
      <c r="AS2684" s="431" t="e">
        <f>VLOOKUP($AQ2684,software!$A$1:$B$14605,2,FALSE)</f>
        <v>#N/A</v>
      </c>
      <c r="AT2684" s="423"/>
      <c r="AV2684" s="423"/>
    </row>
    <row r="2685" spans="1:48" ht="12.75" x14ac:dyDescent="0.2">
      <c r="A2685" s="73"/>
      <c r="B2685" s="42"/>
      <c r="C2685" s="142"/>
      <c r="D2685" s="142"/>
      <c r="E2685" s="107"/>
      <c r="F2685" s="46"/>
      <c r="G2685" s="46"/>
      <c r="H2685" s="46"/>
      <c r="I2685" s="46"/>
      <c r="J2685" s="46"/>
      <c r="K2685" s="46"/>
      <c r="L2685" s="139"/>
      <c r="M2685" s="41"/>
      <c r="N2685" s="45"/>
      <c r="O2685" s="47"/>
      <c r="P2685" s="43"/>
      <c r="Q2685" s="71" t="e">
        <f>VLOOKUP(N2685,'error categories'!$A$2:$D$54,4,FALSE)</f>
        <v>#N/A</v>
      </c>
      <c r="R2685" s="72" t="e">
        <f>VLOOKUP(N2685,'error categories'!$A$2:$D$54,3,FALSE)</f>
        <v>#N/A</v>
      </c>
      <c r="S2685" s="374"/>
      <c r="T2685" s="377"/>
      <c r="U2685" s="378">
        <f t="shared" si="369"/>
        <v>0</v>
      </c>
      <c r="V2685" s="379"/>
      <c r="W2685" s="380"/>
      <c r="X2685" s="380"/>
      <c r="Y2685" s="380"/>
      <c r="Z2685" s="379"/>
      <c r="AA2685" s="381"/>
      <c r="AB2685" s="379"/>
      <c r="AC2685" s="380"/>
      <c r="AD2685" s="382">
        <f t="shared" si="376"/>
        <v>0</v>
      </c>
      <c r="AE2685" s="383">
        <f t="shared" si="377"/>
        <v>0</v>
      </c>
      <c r="AF2685" s="379"/>
      <c r="AG2685" s="381"/>
      <c r="AH2685" s="379"/>
      <c r="AI2685" s="381"/>
      <c r="AJ2685" s="384" t="str">
        <f t="shared" si="370"/>
        <v/>
      </c>
      <c r="AK2685" s="385" t="str">
        <f t="shared" si="371"/>
        <v/>
      </c>
      <c r="AL2685" s="388" t="str">
        <f t="shared" si="372"/>
        <v/>
      </c>
      <c r="AM2685" s="389" t="str">
        <f t="shared" si="373"/>
        <v/>
      </c>
      <c r="AN2685" s="388" t="str">
        <f t="shared" si="374"/>
        <v/>
      </c>
      <c r="AO2685" s="389" t="str">
        <f t="shared" si="375"/>
        <v/>
      </c>
      <c r="AP2685" s="423"/>
      <c r="AQ2685" s="423"/>
      <c r="AR2685" s="431" t="e">
        <f>VLOOKUP($B2685,'acc names'!$C$2:$D$12102,2,FALSE)</f>
        <v>#N/A</v>
      </c>
      <c r="AS2685" s="431" t="e">
        <f>VLOOKUP($AQ2685,software!$A$1:$B$14605,2,FALSE)</f>
        <v>#N/A</v>
      </c>
      <c r="AT2685" s="423"/>
      <c r="AV2685" s="423"/>
    </row>
    <row r="2686" spans="1:48" ht="12.75" x14ac:dyDescent="0.2">
      <c r="A2686" s="73"/>
      <c r="B2686" s="42"/>
      <c r="C2686" s="142"/>
      <c r="D2686" s="142"/>
      <c r="E2686" s="107"/>
      <c r="F2686" s="46"/>
      <c r="G2686" s="46"/>
      <c r="H2686" s="46"/>
      <c r="I2686" s="46"/>
      <c r="J2686" s="46"/>
      <c r="K2686" s="46"/>
      <c r="L2686" s="139"/>
      <c r="M2686" s="41"/>
      <c r="N2686" s="45"/>
      <c r="O2686" s="47"/>
      <c r="P2686" s="43"/>
      <c r="Q2686" s="71" t="e">
        <f>VLOOKUP(N2686,'error categories'!$A$2:$D$54,4,FALSE)</f>
        <v>#N/A</v>
      </c>
      <c r="R2686" s="72" t="e">
        <f>VLOOKUP(N2686,'error categories'!$A$2:$D$54,3,FALSE)</f>
        <v>#N/A</v>
      </c>
      <c r="S2686" s="374"/>
      <c r="T2686" s="377"/>
      <c r="U2686" s="378">
        <f t="shared" si="369"/>
        <v>0</v>
      </c>
      <c r="V2686" s="379"/>
      <c r="W2686" s="380"/>
      <c r="X2686" s="380"/>
      <c r="Y2686" s="380"/>
      <c r="Z2686" s="379"/>
      <c r="AA2686" s="381"/>
      <c r="AB2686" s="379"/>
      <c r="AC2686" s="380"/>
      <c r="AD2686" s="382">
        <f t="shared" si="376"/>
        <v>0</v>
      </c>
      <c r="AE2686" s="383">
        <f t="shared" si="377"/>
        <v>0</v>
      </c>
      <c r="AF2686" s="379"/>
      <c r="AG2686" s="381"/>
      <c r="AH2686" s="379"/>
      <c r="AI2686" s="381"/>
      <c r="AJ2686" s="384" t="str">
        <f t="shared" si="370"/>
        <v/>
      </c>
      <c r="AK2686" s="385" t="str">
        <f t="shared" si="371"/>
        <v/>
      </c>
      <c r="AL2686" s="388" t="str">
        <f t="shared" si="372"/>
        <v/>
      </c>
      <c r="AM2686" s="389" t="str">
        <f t="shared" si="373"/>
        <v/>
      </c>
      <c r="AN2686" s="388" t="str">
        <f t="shared" si="374"/>
        <v/>
      </c>
      <c r="AO2686" s="389" t="str">
        <f t="shared" si="375"/>
        <v/>
      </c>
      <c r="AP2686" s="423"/>
      <c r="AQ2686" s="423"/>
      <c r="AR2686" s="431" t="e">
        <f>VLOOKUP($B2686,'acc names'!$C$2:$D$12102,2,FALSE)</f>
        <v>#N/A</v>
      </c>
      <c r="AS2686" s="431" t="e">
        <f>VLOOKUP($AQ2686,software!$A$1:$B$14605,2,FALSE)</f>
        <v>#N/A</v>
      </c>
      <c r="AT2686" s="423"/>
      <c r="AV2686" s="423"/>
    </row>
    <row r="2687" spans="1:48" ht="12.75" x14ac:dyDescent="0.2">
      <c r="A2687" s="73"/>
      <c r="B2687" s="42"/>
      <c r="C2687" s="142"/>
      <c r="D2687" s="142"/>
      <c r="E2687" s="107"/>
      <c r="F2687" s="46"/>
      <c r="G2687" s="46"/>
      <c r="H2687" s="46"/>
      <c r="I2687" s="46"/>
      <c r="J2687" s="46"/>
      <c r="K2687" s="46"/>
      <c r="L2687" s="139"/>
      <c r="M2687" s="41"/>
      <c r="N2687" s="45"/>
      <c r="O2687" s="47"/>
      <c r="P2687" s="43"/>
      <c r="Q2687" s="71" t="e">
        <f>VLOOKUP(N2687,'error categories'!$A$2:$D$54,4,FALSE)</f>
        <v>#N/A</v>
      </c>
      <c r="R2687" s="72" t="e">
        <f>VLOOKUP(N2687,'error categories'!$A$2:$D$54,3,FALSE)</f>
        <v>#N/A</v>
      </c>
      <c r="S2687" s="374"/>
      <c r="T2687" s="377"/>
      <c r="U2687" s="378">
        <f t="shared" si="369"/>
        <v>0</v>
      </c>
      <c r="V2687" s="379"/>
      <c r="W2687" s="380"/>
      <c r="X2687" s="380"/>
      <c r="Y2687" s="380"/>
      <c r="Z2687" s="379"/>
      <c r="AA2687" s="381"/>
      <c r="AB2687" s="379"/>
      <c r="AC2687" s="380"/>
      <c r="AD2687" s="382">
        <f t="shared" si="376"/>
        <v>0</v>
      </c>
      <c r="AE2687" s="383">
        <f t="shared" si="377"/>
        <v>0</v>
      </c>
      <c r="AF2687" s="379"/>
      <c r="AG2687" s="381"/>
      <c r="AH2687" s="379"/>
      <c r="AI2687" s="381"/>
      <c r="AJ2687" s="384" t="str">
        <f t="shared" si="370"/>
        <v/>
      </c>
      <c r="AK2687" s="385" t="str">
        <f t="shared" si="371"/>
        <v/>
      </c>
      <c r="AL2687" s="388" t="str">
        <f t="shared" si="372"/>
        <v/>
      </c>
      <c r="AM2687" s="389" t="str">
        <f t="shared" si="373"/>
        <v/>
      </c>
      <c r="AN2687" s="388" t="str">
        <f t="shared" si="374"/>
        <v/>
      </c>
      <c r="AO2687" s="389" t="str">
        <f t="shared" si="375"/>
        <v/>
      </c>
      <c r="AP2687" s="423"/>
      <c r="AQ2687" s="423"/>
      <c r="AR2687" s="431" t="e">
        <f>VLOOKUP($B2687,'acc names'!$C$2:$D$12102,2,FALSE)</f>
        <v>#N/A</v>
      </c>
      <c r="AS2687" s="431" t="e">
        <f>VLOOKUP($AQ2687,software!$A$1:$B$14605,2,FALSE)</f>
        <v>#N/A</v>
      </c>
      <c r="AT2687" s="423"/>
      <c r="AV2687" s="423"/>
    </row>
    <row r="2688" spans="1:48" ht="12.75" x14ac:dyDescent="0.2">
      <c r="A2688" s="73"/>
      <c r="B2688" s="42"/>
      <c r="C2688" s="142"/>
      <c r="D2688" s="142"/>
      <c r="E2688" s="107"/>
      <c r="F2688" s="46"/>
      <c r="G2688" s="46"/>
      <c r="H2688" s="46"/>
      <c r="I2688" s="46"/>
      <c r="J2688" s="46"/>
      <c r="K2688" s="46"/>
      <c r="L2688" s="139"/>
      <c r="M2688" s="41"/>
      <c r="N2688" s="45"/>
      <c r="O2688" s="47"/>
      <c r="P2688" s="43"/>
      <c r="Q2688" s="71" t="e">
        <f>VLOOKUP(N2688,'error categories'!$A$2:$D$54,4,FALSE)</f>
        <v>#N/A</v>
      </c>
      <c r="R2688" s="72" t="e">
        <f>VLOOKUP(N2688,'error categories'!$A$2:$D$54,3,FALSE)</f>
        <v>#N/A</v>
      </c>
      <c r="S2688" s="374"/>
      <c r="T2688" s="377"/>
      <c r="U2688" s="378">
        <f t="shared" si="369"/>
        <v>0</v>
      </c>
      <c r="V2688" s="379"/>
      <c r="W2688" s="380"/>
      <c r="X2688" s="380"/>
      <c r="Y2688" s="380"/>
      <c r="Z2688" s="379"/>
      <c r="AA2688" s="381"/>
      <c r="AB2688" s="379"/>
      <c r="AC2688" s="380"/>
      <c r="AD2688" s="382">
        <f t="shared" si="376"/>
        <v>0</v>
      </c>
      <c r="AE2688" s="383">
        <f t="shared" si="377"/>
        <v>0</v>
      </c>
      <c r="AF2688" s="379"/>
      <c r="AG2688" s="381"/>
      <c r="AH2688" s="379"/>
      <c r="AI2688" s="381"/>
      <c r="AJ2688" s="384" t="str">
        <f t="shared" si="370"/>
        <v/>
      </c>
      <c r="AK2688" s="385" t="str">
        <f t="shared" si="371"/>
        <v/>
      </c>
      <c r="AL2688" s="388" t="str">
        <f t="shared" si="372"/>
        <v/>
      </c>
      <c r="AM2688" s="389" t="str">
        <f t="shared" si="373"/>
        <v/>
      </c>
      <c r="AN2688" s="388" t="str">
        <f t="shared" si="374"/>
        <v/>
      </c>
      <c r="AO2688" s="389" t="str">
        <f t="shared" si="375"/>
        <v/>
      </c>
      <c r="AP2688" s="423"/>
      <c r="AQ2688" s="423"/>
      <c r="AR2688" s="431" t="e">
        <f>VLOOKUP($B2688,'acc names'!$C$2:$D$12102,2,FALSE)</f>
        <v>#N/A</v>
      </c>
      <c r="AS2688" s="431" t="e">
        <f>VLOOKUP($AQ2688,software!$A$1:$B$14605,2,FALSE)</f>
        <v>#N/A</v>
      </c>
      <c r="AT2688" s="423"/>
      <c r="AV2688" s="423"/>
    </row>
    <row r="2689" spans="1:48" ht="12.75" x14ac:dyDescent="0.2">
      <c r="A2689" s="73"/>
      <c r="B2689" s="42"/>
      <c r="C2689" s="142"/>
      <c r="D2689" s="142"/>
      <c r="E2689" s="107"/>
      <c r="F2689" s="46"/>
      <c r="G2689" s="46"/>
      <c r="H2689" s="46"/>
      <c r="I2689" s="46"/>
      <c r="J2689" s="46"/>
      <c r="K2689" s="46"/>
      <c r="L2689" s="139"/>
      <c r="M2689" s="41"/>
      <c r="N2689" s="45"/>
      <c r="O2689" s="47"/>
      <c r="P2689" s="43"/>
      <c r="Q2689" s="71" t="e">
        <f>VLOOKUP(N2689,'error categories'!$A$2:$D$54,4,FALSE)</f>
        <v>#N/A</v>
      </c>
      <c r="R2689" s="72" t="e">
        <f>VLOOKUP(N2689,'error categories'!$A$2:$D$54,3,FALSE)</f>
        <v>#N/A</v>
      </c>
      <c r="S2689" s="374"/>
      <c r="T2689" s="377"/>
      <c r="U2689" s="378">
        <f t="shared" si="369"/>
        <v>0</v>
      </c>
      <c r="V2689" s="379"/>
      <c r="W2689" s="380"/>
      <c r="X2689" s="380"/>
      <c r="Y2689" s="380"/>
      <c r="Z2689" s="379"/>
      <c r="AA2689" s="381"/>
      <c r="AB2689" s="379"/>
      <c r="AC2689" s="380"/>
      <c r="AD2689" s="382">
        <f t="shared" si="376"/>
        <v>0</v>
      </c>
      <c r="AE2689" s="383">
        <f t="shared" si="377"/>
        <v>0</v>
      </c>
      <c r="AF2689" s="379"/>
      <c r="AG2689" s="381"/>
      <c r="AH2689" s="379"/>
      <c r="AI2689" s="381"/>
      <c r="AJ2689" s="384" t="str">
        <f t="shared" si="370"/>
        <v/>
      </c>
      <c r="AK2689" s="385" t="str">
        <f t="shared" si="371"/>
        <v/>
      </c>
      <c r="AL2689" s="388" t="str">
        <f t="shared" si="372"/>
        <v/>
      </c>
      <c r="AM2689" s="389" t="str">
        <f t="shared" si="373"/>
        <v/>
      </c>
      <c r="AN2689" s="388" t="str">
        <f t="shared" si="374"/>
        <v/>
      </c>
      <c r="AO2689" s="389" t="str">
        <f t="shared" si="375"/>
        <v/>
      </c>
      <c r="AP2689" s="423"/>
      <c r="AQ2689" s="423"/>
      <c r="AR2689" s="431" t="e">
        <f>VLOOKUP($B2689,'acc names'!$C$2:$D$12102,2,FALSE)</f>
        <v>#N/A</v>
      </c>
      <c r="AS2689" s="431" t="e">
        <f>VLOOKUP($AQ2689,software!$A$1:$B$14605,2,FALSE)</f>
        <v>#N/A</v>
      </c>
      <c r="AT2689" s="423"/>
      <c r="AV2689" s="423"/>
    </row>
    <row r="2690" spans="1:48" ht="12.75" x14ac:dyDescent="0.2">
      <c r="A2690" s="73"/>
      <c r="B2690" s="42"/>
      <c r="C2690" s="142"/>
      <c r="D2690" s="142"/>
      <c r="E2690" s="107"/>
      <c r="F2690" s="46"/>
      <c r="G2690" s="46"/>
      <c r="H2690" s="46"/>
      <c r="I2690" s="46"/>
      <c r="J2690" s="46"/>
      <c r="K2690" s="46"/>
      <c r="L2690" s="139"/>
      <c r="M2690" s="41"/>
      <c r="N2690" s="45"/>
      <c r="O2690" s="47"/>
      <c r="P2690" s="43"/>
      <c r="Q2690" s="71" t="e">
        <f>VLOOKUP(N2690,'error categories'!$A$2:$D$54,4,FALSE)</f>
        <v>#N/A</v>
      </c>
      <c r="R2690" s="72" t="e">
        <f>VLOOKUP(N2690,'error categories'!$A$2:$D$54,3,FALSE)</f>
        <v>#N/A</v>
      </c>
      <c r="S2690" s="374"/>
      <c r="T2690" s="377"/>
      <c r="U2690" s="378">
        <f t="shared" si="369"/>
        <v>0</v>
      </c>
      <c r="V2690" s="379"/>
      <c r="W2690" s="380"/>
      <c r="X2690" s="380"/>
      <c r="Y2690" s="380"/>
      <c r="Z2690" s="379"/>
      <c r="AA2690" s="381"/>
      <c r="AB2690" s="379"/>
      <c r="AC2690" s="380"/>
      <c r="AD2690" s="382">
        <f t="shared" si="376"/>
        <v>0</v>
      </c>
      <c r="AE2690" s="383">
        <f t="shared" si="377"/>
        <v>0</v>
      </c>
      <c r="AF2690" s="379"/>
      <c r="AG2690" s="381"/>
      <c r="AH2690" s="379"/>
      <c r="AI2690" s="381"/>
      <c r="AJ2690" s="384" t="str">
        <f t="shared" si="370"/>
        <v/>
      </c>
      <c r="AK2690" s="385" t="str">
        <f t="shared" si="371"/>
        <v/>
      </c>
      <c r="AL2690" s="388" t="str">
        <f t="shared" si="372"/>
        <v/>
      </c>
      <c r="AM2690" s="389" t="str">
        <f t="shared" si="373"/>
        <v/>
      </c>
      <c r="AN2690" s="388" t="str">
        <f t="shared" si="374"/>
        <v/>
      </c>
      <c r="AO2690" s="389" t="str">
        <f t="shared" si="375"/>
        <v/>
      </c>
      <c r="AP2690" s="423"/>
      <c r="AQ2690" s="423"/>
      <c r="AR2690" s="431" t="e">
        <f>VLOOKUP($B2690,'acc names'!$C$2:$D$12102,2,FALSE)</f>
        <v>#N/A</v>
      </c>
      <c r="AS2690" s="431" t="e">
        <f>VLOOKUP($AQ2690,software!$A$1:$B$14605,2,FALSE)</f>
        <v>#N/A</v>
      </c>
      <c r="AT2690" s="423"/>
      <c r="AV2690" s="423"/>
    </row>
    <row r="2691" spans="1:48" ht="12.75" x14ac:dyDescent="0.2">
      <c r="A2691" s="73"/>
      <c r="B2691" s="42"/>
      <c r="C2691" s="142"/>
      <c r="D2691" s="142"/>
      <c r="E2691" s="107"/>
      <c r="F2691" s="46"/>
      <c r="G2691" s="46"/>
      <c r="H2691" s="46"/>
      <c r="I2691" s="46"/>
      <c r="J2691" s="46"/>
      <c r="K2691" s="46"/>
      <c r="L2691" s="139"/>
      <c r="M2691" s="41"/>
      <c r="N2691" s="45"/>
      <c r="O2691" s="47"/>
      <c r="P2691" s="43"/>
      <c r="Q2691" s="71" t="e">
        <f>VLOOKUP(N2691,'error categories'!$A$2:$D$54,4,FALSE)</f>
        <v>#N/A</v>
      </c>
      <c r="R2691" s="72" t="e">
        <f>VLOOKUP(N2691,'error categories'!$A$2:$D$54,3,FALSE)</f>
        <v>#N/A</v>
      </c>
      <c r="S2691" s="374"/>
      <c r="T2691" s="377"/>
      <c r="U2691" s="378">
        <f t="shared" si="369"/>
        <v>0</v>
      </c>
      <c r="V2691" s="379"/>
      <c r="W2691" s="380"/>
      <c r="X2691" s="380"/>
      <c r="Y2691" s="380"/>
      <c r="Z2691" s="379"/>
      <c r="AA2691" s="381"/>
      <c r="AB2691" s="379"/>
      <c r="AC2691" s="380"/>
      <c r="AD2691" s="382">
        <f t="shared" si="376"/>
        <v>0</v>
      </c>
      <c r="AE2691" s="383">
        <f t="shared" si="377"/>
        <v>0</v>
      </c>
      <c r="AF2691" s="379"/>
      <c r="AG2691" s="381"/>
      <c r="AH2691" s="379"/>
      <c r="AI2691" s="381"/>
      <c r="AJ2691" s="384" t="str">
        <f t="shared" si="370"/>
        <v/>
      </c>
      <c r="AK2691" s="385" t="str">
        <f t="shared" si="371"/>
        <v/>
      </c>
      <c r="AL2691" s="388" t="str">
        <f t="shared" si="372"/>
        <v/>
      </c>
      <c r="AM2691" s="389" t="str">
        <f t="shared" si="373"/>
        <v/>
      </c>
      <c r="AN2691" s="388" t="str">
        <f t="shared" si="374"/>
        <v/>
      </c>
      <c r="AO2691" s="389" t="str">
        <f t="shared" si="375"/>
        <v/>
      </c>
      <c r="AP2691" s="423"/>
      <c r="AQ2691" s="423"/>
      <c r="AR2691" s="431" t="e">
        <f>VLOOKUP($B2691,'acc names'!$C$2:$D$12102,2,FALSE)</f>
        <v>#N/A</v>
      </c>
      <c r="AS2691" s="431" t="e">
        <f>VLOOKUP($AQ2691,software!$A$1:$B$14605,2,FALSE)</f>
        <v>#N/A</v>
      </c>
      <c r="AT2691" s="423"/>
      <c r="AV2691" s="423"/>
    </row>
    <row r="2692" spans="1:48" ht="12.75" x14ac:dyDescent="0.2">
      <c r="A2692" s="73"/>
      <c r="B2692" s="42"/>
      <c r="C2692" s="142"/>
      <c r="D2692" s="142"/>
      <c r="E2692" s="107"/>
      <c r="F2692" s="46"/>
      <c r="G2692" s="46"/>
      <c r="H2692" s="46"/>
      <c r="I2692" s="46"/>
      <c r="J2692" s="46"/>
      <c r="K2692" s="46"/>
      <c r="L2692" s="139"/>
      <c r="M2692" s="41"/>
      <c r="N2692" s="45"/>
      <c r="O2692" s="47"/>
      <c r="P2692" s="43"/>
      <c r="Q2692" s="71" t="e">
        <f>VLOOKUP(N2692,'error categories'!$A$2:$D$54,4,FALSE)</f>
        <v>#N/A</v>
      </c>
      <c r="R2692" s="72" t="e">
        <f>VLOOKUP(N2692,'error categories'!$A$2:$D$54,3,FALSE)</f>
        <v>#N/A</v>
      </c>
      <c r="S2692" s="374"/>
      <c r="T2692" s="377"/>
      <c r="U2692" s="378">
        <f t="shared" ref="U2692:U2755" si="378">S2692-T2692</f>
        <v>0</v>
      </c>
      <c r="V2692" s="379"/>
      <c r="W2692" s="380"/>
      <c r="X2692" s="380"/>
      <c r="Y2692" s="380"/>
      <c r="Z2692" s="379"/>
      <c r="AA2692" s="381"/>
      <c r="AB2692" s="379"/>
      <c r="AC2692" s="380"/>
      <c r="AD2692" s="382">
        <f t="shared" si="376"/>
        <v>0</v>
      </c>
      <c r="AE2692" s="383">
        <f t="shared" si="377"/>
        <v>0</v>
      </c>
      <c r="AF2692" s="379"/>
      <c r="AG2692" s="381"/>
      <c r="AH2692" s="379"/>
      <c r="AI2692" s="381"/>
      <c r="AJ2692" s="384" t="str">
        <f t="shared" ref="AJ2692:AJ2755" si="379">IF(E2692="","",IF(AND(U2692=1,(Y2692+AA2692+AD2692+AE2692+AG2692+AI2692)=0),"VU",Y2692+AA2692+AD2692+AE2692+AG2692+AI2692))</f>
        <v/>
      </c>
      <c r="AK2692" s="385" t="str">
        <f t="shared" si="371"/>
        <v/>
      </c>
      <c r="AL2692" s="388" t="str">
        <f t="shared" si="372"/>
        <v/>
      </c>
      <c r="AM2692" s="389" t="str">
        <f t="shared" si="373"/>
        <v/>
      </c>
      <c r="AN2692" s="388" t="str">
        <f t="shared" si="374"/>
        <v/>
      </c>
      <c r="AO2692" s="389" t="str">
        <f t="shared" si="375"/>
        <v/>
      </c>
      <c r="AP2692" s="423"/>
      <c r="AQ2692" s="423"/>
      <c r="AR2692" s="431" t="e">
        <f>VLOOKUP($B2692,'acc names'!$C$2:$D$12102,2,FALSE)</f>
        <v>#N/A</v>
      </c>
      <c r="AS2692" s="431" t="e">
        <f>VLOOKUP($AQ2692,software!$A$1:$B$14605,2,FALSE)</f>
        <v>#N/A</v>
      </c>
      <c r="AT2692" s="423"/>
      <c r="AV2692" s="423"/>
    </row>
    <row r="2693" spans="1:48" ht="12.75" x14ac:dyDescent="0.2">
      <c r="A2693" s="73"/>
      <c r="B2693" s="42"/>
      <c r="C2693" s="142"/>
      <c r="D2693" s="142"/>
      <c r="E2693" s="107"/>
      <c r="F2693" s="46"/>
      <c r="G2693" s="46"/>
      <c r="H2693" s="46"/>
      <c r="I2693" s="46"/>
      <c r="J2693" s="46"/>
      <c r="K2693" s="46"/>
      <c r="L2693" s="139"/>
      <c r="M2693" s="41"/>
      <c r="N2693" s="45"/>
      <c r="O2693" s="47"/>
      <c r="P2693" s="43"/>
      <c r="Q2693" s="71" t="e">
        <f>VLOOKUP(N2693,'error categories'!$A$2:$D$54,4,FALSE)</f>
        <v>#N/A</v>
      </c>
      <c r="R2693" s="72" t="e">
        <f>VLOOKUP(N2693,'error categories'!$A$2:$D$54,3,FALSE)</f>
        <v>#N/A</v>
      </c>
      <c r="S2693" s="374"/>
      <c r="T2693" s="377"/>
      <c r="U2693" s="378">
        <f t="shared" si="378"/>
        <v>0</v>
      </c>
      <c r="V2693" s="379"/>
      <c r="W2693" s="380"/>
      <c r="X2693" s="380"/>
      <c r="Y2693" s="380"/>
      <c r="Z2693" s="379"/>
      <c r="AA2693" s="381"/>
      <c r="AB2693" s="379"/>
      <c r="AC2693" s="380"/>
      <c r="AD2693" s="382">
        <f t="shared" si="376"/>
        <v>0</v>
      </c>
      <c r="AE2693" s="383">
        <f t="shared" si="377"/>
        <v>0</v>
      </c>
      <c r="AF2693" s="379"/>
      <c r="AG2693" s="381"/>
      <c r="AH2693" s="379"/>
      <c r="AI2693" s="381"/>
      <c r="AJ2693" s="384" t="str">
        <f t="shared" si="379"/>
        <v/>
      </c>
      <c r="AK2693" s="385" t="str">
        <f t="shared" ref="AK2693:AK2756" si="380">IF(OR(AJ2693="",AJ2693="VU"),"",ABS(AJ2693))</f>
        <v/>
      </c>
      <c r="AL2693" s="388" t="str">
        <f t="shared" ref="AL2693:AL2756" si="381">IF(OR(AJ2693="VU",AJ2693="",AJ2693=0,AJ2693&lt;0),"",AJ2693)</f>
        <v/>
      </c>
      <c r="AM2693" s="389" t="str">
        <f t="shared" ref="AM2693:AM2756" si="382">IF(OR(AJ2693="VU",AJ2693="",AJ2693=0,AJ2693&gt;0),"",AJ2693)</f>
        <v/>
      </c>
      <c r="AN2693" s="388" t="str">
        <f t="shared" ref="AN2693:AN2756" si="383">IF(AL2693="","",1)</f>
        <v/>
      </c>
      <c r="AO2693" s="389" t="str">
        <f t="shared" ref="AO2693:AO2756" si="384">IF(AM2693="","",1)</f>
        <v/>
      </c>
      <c r="AP2693" s="423"/>
      <c r="AQ2693" s="423"/>
      <c r="AR2693" s="431" t="e">
        <f>VLOOKUP($B2693,'acc names'!$C$2:$D$12102,2,FALSE)</f>
        <v>#N/A</v>
      </c>
      <c r="AS2693" s="431" t="e">
        <f>VLOOKUP($AQ2693,software!$A$1:$B$14605,2,FALSE)</f>
        <v>#N/A</v>
      </c>
      <c r="AT2693" s="423"/>
      <c r="AV2693" s="423"/>
    </row>
    <row r="2694" spans="1:48" ht="12.75" x14ac:dyDescent="0.2">
      <c r="A2694" s="73"/>
      <c r="B2694" s="42"/>
      <c r="C2694" s="142"/>
      <c r="D2694" s="142"/>
      <c r="E2694" s="107"/>
      <c r="F2694" s="46"/>
      <c r="G2694" s="46"/>
      <c r="H2694" s="46"/>
      <c r="I2694" s="46"/>
      <c r="J2694" s="46"/>
      <c r="K2694" s="46"/>
      <c r="L2694" s="139"/>
      <c r="M2694" s="41"/>
      <c r="N2694" s="45"/>
      <c r="O2694" s="47"/>
      <c r="P2694" s="43"/>
      <c r="Q2694" s="71" t="e">
        <f>VLOOKUP(N2694,'error categories'!$A$2:$D$54,4,FALSE)</f>
        <v>#N/A</v>
      </c>
      <c r="R2694" s="72" t="e">
        <f>VLOOKUP(N2694,'error categories'!$A$2:$D$54,3,FALSE)</f>
        <v>#N/A</v>
      </c>
      <c r="S2694" s="374"/>
      <c r="T2694" s="377"/>
      <c r="U2694" s="378">
        <f t="shared" si="378"/>
        <v>0</v>
      </c>
      <c r="V2694" s="379"/>
      <c r="W2694" s="380"/>
      <c r="X2694" s="380"/>
      <c r="Y2694" s="380"/>
      <c r="Z2694" s="379"/>
      <c r="AA2694" s="381"/>
      <c r="AB2694" s="379"/>
      <c r="AC2694" s="380"/>
      <c r="AD2694" s="382">
        <f t="shared" ref="AD2694:AD2757" si="385">AB2694*-900</f>
        <v>0</v>
      </c>
      <c r="AE2694" s="383">
        <f t="shared" ref="AE2694:AE2757" si="386">AC2694*-880</f>
        <v>0</v>
      </c>
      <c r="AF2694" s="379"/>
      <c r="AG2694" s="381"/>
      <c r="AH2694" s="379"/>
      <c r="AI2694" s="381"/>
      <c r="AJ2694" s="384" t="str">
        <f t="shared" si="379"/>
        <v/>
      </c>
      <c r="AK2694" s="385" t="str">
        <f t="shared" si="380"/>
        <v/>
      </c>
      <c r="AL2694" s="388" t="str">
        <f t="shared" si="381"/>
        <v/>
      </c>
      <c r="AM2694" s="389" t="str">
        <f t="shared" si="382"/>
        <v/>
      </c>
      <c r="AN2694" s="388" t="str">
        <f t="shared" si="383"/>
        <v/>
      </c>
      <c r="AO2694" s="389" t="str">
        <f t="shared" si="384"/>
        <v/>
      </c>
      <c r="AP2694" s="423"/>
      <c r="AQ2694" s="423"/>
      <c r="AR2694" s="431" t="e">
        <f>VLOOKUP($B2694,'acc names'!$C$2:$D$12102,2,FALSE)</f>
        <v>#N/A</v>
      </c>
      <c r="AS2694" s="431" t="e">
        <f>VLOOKUP($AQ2694,software!$A$1:$B$14605,2,FALSE)</f>
        <v>#N/A</v>
      </c>
      <c r="AT2694" s="423"/>
      <c r="AV2694" s="423"/>
    </row>
    <row r="2695" spans="1:48" ht="12.75" x14ac:dyDescent="0.2">
      <c r="A2695" s="73"/>
      <c r="B2695" s="42"/>
      <c r="C2695" s="142"/>
      <c r="D2695" s="142"/>
      <c r="E2695" s="107"/>
      <c r="F2695" s="46"/>
      <c r="G2695" s="46"/>
      <c r="H2695" s="46"/>
      <c r="I2695" s="46"/>
      <c r="J2695" s="46"/>
      <c r="K2695" s="46"/>
      <c r="L2695" s="139"/>
      <c r="M2695" s="41"/>
      <c r="N2695" s="45"/>
      <c r="O2695" s="47"/>
      <c r="P2695" s="43"/>
      <c r="Q2695" s="71" t="e">
        <f>VLOOKUP(N2695,'error categories'!$A$2:$D$54,4,FALSE)</f>
        <v>#N/A</v>
      </c>
      <c r="R2695" s="72" t="e">
        <f>VLOOKUP(N2695,'error categories'!$A$2:$D$54,3,FALSE)</f>
        <v>#N/A</v>
      </c>
      <c r="S2695" s="374"/>
      <c r="T2695" s="377"/>
      <c r="U2695" s="378">
        <f t="shared" si="378"/>
        <v>0</v>
      </c>
      <c r="V2695" s="379"/>
      <c r="W2695" s="380"/>
      <c r="X2695" s="380"/>
      <c r="Y2695" s="380"/>
      <c r="Z2695" s="379"/>
      <c r="AA2695" s="381"/>
      <c r="AB2695" s="379"/>
      <c r="AC2695" s="380"/>
      <c r="AD2695" s="382">
        <f t="shared" si="385"/>
        <v>0</v>
      </c>
      <c r="AE2695" s="383">
        <f t="shared" si="386"/>
        <v>0</v>
      </c>
      <c r="AF2695" s="379"/>
      <c r="AG2695" s="381"/>
      <c r="AH2695" s="379"/>
      <c r="AI2695" s="381"/>
      <c r="AJ2695" s="384" t="str">
        <f t="shared" si="379"/>
        <v/>
      </c>
      <c r="AK2695" s="385" t="str">
        <f t="shared" si="380"/>
        <v/>
      </c>
      <c r="AL2695" s="388" t="str">
        <f t="shared" si="381"/>
        <v/>
      </c>
      <c r="AM2695" s="389" t="str">
        <f t="shared" si="382"/>
        <v/>
      </c>
      <c r="AN2695" s="388" t="str">
        <f t="shared" si="383"/>
        <v/>
      </c>
      <c r="AO2695" s="389" t="str">
        <f t="shared" si="384"/>
        <v/>
      </c>
      <c r="AP2695" s="423"/>
      <c r="AQ2695" s="423"/>
      <c r="AR2695" s="431" t="e">
        <f>VLOOKUP($B2695,'acc names'!$C$2:$D$12102,2,FALSE)</f>
        <v>#N/A</v>
      </c>
      <c r="AS2695" s="431" t="e">
        <f>VLOOKUP($AQ2695,software!$A$1:$B$14605,2,FALSE)</f>
        <v>#N/A</v>
      </c>
      <c r="AT2695" s="423"/>
      <c r="AV2695" s="423"/>
    </row>
    <row r="2696" spans="1:48" ht="12.75" x14ac:dyDescent="0.2">
      <c r="A2696" s="73"/>
      <c r="B2696" s="42"/>
      <c r="C2696" s="142"/>
      <c r="D2696" s="142"/>
      <c r="E2696" s="107"/>
      <c r="F2696" s="46"/>
      <c r="G2696" s="46"/>
      <c r="H2696" s="46"/>
      <c r="I2696" s="46"/>
      <c r="J2696" s="46"/>
      <c r="K2696" s="46"/>
      <c r="L2696" s="139"/>
      <c r="M2696" s="41"/>
      <c r="N2696" s="45"/>
      <c r="O2696" s="47"/>
      <c r="P2696" s="43"/>
      <c r="Q2696" s="71" t="e">
        <f>VLOOKUP(N2696,'error categories'!$A$2:$D$54,4,FALSE)</f>
        <v>#N/A</v>
      </c>
      <c r="R2696" s="72" t="e">
        <f>VLOOKUP(N2696,'error categories'!$A$2:$D$54,3,FALSE)</f>
        <v>#N/A</v>
      </c>
      <c r="S2696" s="374"/>
      <c r="T2696" s="377"/>
      <c r="U2696" s="378">
        <f t="shared" si="378"/>
        <v>0</v>
      </c>
      <c r="V2696" s="379"/>
      <c r="W2696" s="380"/>
      <c r="X2696" s="380"/>
      <c r="Y2696" s="380"/>
      <c r="Z2696" s="379"/>
      <c r="AA2696" s="381"/>
      <c r="AB2696" s="379"/>
      <c r="AC2696" s="380"/>
      <c r="AD2696" s="382">
        <f t="shared" si="385"/>
        <v>0</v>
      </c>
      <c r="AE2696" s="383">
        <f t="shared" si="386"/>
        <v>0</v>
      </c>
      <c r="AF2696" s="379"/>
      <c r="AG2696" s="381"/>
      <c r="AH2696" s="379"/>
      <c r="AI2696" s="381"/>
      <c r="AJ2696" s="384" t="str">
        <f t="shared" si="379"/>
        <v/>
      </c>
      <c r="AK2696" s="385" t="str">
        <f t="shared" si="380"/>
        <v/>
      </c>
      <c r="AL2696" s="388" t="str">
        <f t="shared" si="381"/>
        <v/>
      </c>
      <c r="AM2696" s="389" t="str">
        <f t="shared" si="382"/>
        <v/>
      </c>
      <c r="AN2696" s="388" t="str">
        <f t="shared" si="383"/>
        <v/>
      </c>
      <c r="AO2696" s="389" t="str">
        <f t="shared" si="384"/>
        <v/>
      </c>
      <c r="AP2696" s="423"/>
      <c r="AQ2696" s="423"/>
      <c r="AR2696" s="431" t="e">
        <f>VLOOKUP($B2696,'acc names'!$C$2:$D$12102,2,FALSE)</f>
        <v>#N/A</v>
      </c>
      <c r="AS2696" s="431" t="e">
        <f>VLOOKUP($AQ2696,software!$A$1:$B$14605,2,FALSE)</f>
        <v>#N/A</v>
      </c>
      <c r="AT2696" s="423"/>
      <c r="AV2696" s="423"/>
    </row>
    <row r="2697" spans="1:48" ht="12.75" x14ac:dyDescent="0.2">
      <c r="A2697" s="73"/>
      <c r="B2697" s="42"/>
      <c r="C2697" s="142"/>
      <c r="D2697" s="142"/>
      <c r="E2697" s="107"/>
      <c r="F2697" s="46"/>
      <c r="G2697" s="46"/>
      <c r="H2697" s="46"/>
      <c r="I2697" s="46"/>
      <c r="J2697" s="46"/>
      <c r="K2697" s="46"/>
      <c r="L2697" s="139"/>
      <c r="M2697" s="41"/>
      <c r="N2697" s="45"/>
      <c r="O2697" s="47"/>
      <c r="P2697" s="43"/>
      <c r="Q2697" s="71" t="e">
        <f>VLOOKUP(N2697,'error categories'!$A$2:$D$54,4,FALSE)</f>
        <v>#N/A</v>
      </c>
      <c r="R2697" s="72" t="e">
        <f>VLOOKUP(N2697,'error categories'!$A$2:$D$54,3,FALSE)</f>
        <v>#N/A</v>
      </c>
      <c r="S2697" s="374"/>
      <c r="T2697" s="377"/>
      <c r="U2697" s="378">
        <f t="shared" si="378"/>
        <v>0</v>
      </c>
      <c r="V2697" s="379"/>
      <c r="W2697" s="380"/>
      <c r="X2697" s="380"/>
      <c r="Y2697" s="380"/>
      <c r="Z2697" s="379"/>
      <c r="AA2697" s="381"/>
      <c r="AB2697" s="379"/>
      <c r="AC2697" s="380"/>
      <c r="AD2697" s="382">
        <f t="shared" si="385"/>
        <v>0</v>
      </c>
      <c r="AE2697" s="383">
        <f t="shared" si="386"/>
        <v>0</v>
      </c>
      <c r="AF2697" s="379"/>
      <c r="AG2697" s="381"/>
      <c r="AH2697" s="379"/>
      <c r="AI2697" s="381"/>
      <c r="AJ2697" s="384" t="str">
        <f t="shared" si="379"/>
        <v/>
      </c>
      <c r="AK2697" s="385" t="str">
        <f t="shared" si="380"/>
        <v/>
      </c>
      <c r="AL2697" s="388" t="str">
        <f t="shared" si="381"/>
        <v/>
      </c>
      <c r="AM2697" s="389" t="str">
        <f t="shared" si="382"/>
        <v/>
      </c>
      <c r="AN2697" s="388" t="str">
        <f t="shared" si="383"/>
        <v/>
      </c>
      <c r="AO2697" s="389" t="str">
        <f t="shared" si="384"/>
        <v/>
      </c>
      <c r="AP2697" s="423"/>
      <c r="AQ2697" s="423"/>
      <c r="AR2697" s="431" t="e">
        <f>VLOOKUP($B2697,'acc names'!$C$2:$D$12102,2,FALSE)</f>
        <v>#N/A</v>
      </c>
      <c r="AS2697" s="431" t="e">
        <f>VLOOKUP($AQ2697,software!$A$1:$B$14605,2,FALSE)</f>
        <v>#N/A</v>
      </c>
      <c r="AT2697" s="423"/>
      <c r="AV2697" s="423"/>
    </row>
    <row r="2698" spans="1:48" ht="12.75" x14ac:dyDescent="0.2">
      <c r="A2698" s="73"/>
      <c r="B2698" s="42"/>
      <c r="C2698" s="142"/>
      <c r="D2698" s="142"/>
      <c r="E2698" s="107"/>
      <c r="F2698" s="46"/>
      <c r="G2698" s="46"/>
      <c r="H2698" s="46"/>
      <c r="I2698" s="46"/>
      <c r="J2698" s="46"/>
      <c r="K2698" s="46"/>
      <c r="L2698" s="139"/>
      <c r="M2698" s="41"/>
      <c r="N2698" s="45"/>
      <c r="O2698" s="47"/>
      <c r="P2698" s="43"/>
      <c r="Q2698" s="71" t="e">
        <f>VLOOKUP(N2698,'error categories'!$A$2:$D$54,4,FALSE)</f>
        <v>#N/A</v>
      </c>
      <c r="R2698" s="72" t="e">
        <f>VLOOKUP(N2698,'error categories'!$A$2:$D$54,3,FALSE)</f>
        <v>#N/A</v>
      </c>
      <c r="S2698" s="374"/>
      <c r="T2698" s="377"/>
      <c r="U2698" s="378">
        <f t="shared" si="378"/>
        <v>0</v>
      </c>
      <c r="V2698" s="379"/>
      <c r="W2698" s="380"/>
      <c r="X2698" s="380"/>
      <c r="Y2698" s="380"/>
      <c r="Z2698" s="379"/>
      <c r="AA2698" s="381"/>
      <c r="AB2698" s="379"/>
      <c r="AC2698" s="380"/>
      <c r="AD2698" s="382">
        <f t="shared" si="385"/>
        <v>0</v>
      </c>
      <c r="AE2698" s="383">
        <f t="shared" si="386"/>
        <v>0</v>
      </c>
      <c r="AF2698" s="379"/>
      <c r="AG2698" s="381"/>
      <c r="AH2698" s="379"/>
      <c r="AI2698" s="381"/>
      <c r="AJ2698" s="384" t="str">
        <f t="shared" si="379"/>
        <v/>
      </c>
      <c r="AK2698" s="385" t="str">
        <f t="shared" si="380"/>
        <v/>
      </c>
      <c r="AL2698" s="388" t="str">
        <f t="shared" si="381"/>
        <v/>
      </c>
      <c r="AM2698" s="389" t="str">
        <f t="shared" si="382"/>
        <v/>
      </c>
      <c r="AN2698" s="388" t="str">
        <f t="shared" si="383"/>
        <v/>
      </c>
      <c r="AO2698" s="389" t="str">
        <f t="shared" si="384"/>
        <v/>
      </c>
      <c r="AP2698" s="423"/>
      <c r="AQ2698" s="423"/>
      <c r="AR2698" s="431" t="e">
        <f>VLOOKUP($B2698,'acc names'!$C$2:$D$12102,2,FALSE)</f>
        <v>#N/A</v>
      </c>
      <c r="AS2698" s="431" t="e">
        <f>VLOOKUP($AQ2698,software!$A$1:$B$14605,2,FALSE)</f>
        <v>#N/A</v>
      </c>
      <c r="AT2698" s="423"/>
      <c r="AV2698" s="423"/>
    </row>
    <row r="2699" spans="1:48" ht="12.75" x14ac:dyDescent="0.2">
      <c r="A2699" s="73"/>
      <c r="B2699" s="42"/>
      <c r="C2699" s="142"/>
      <c r="D2699" s="142"/>
      <c r="E2699" s="107"/>
      <c r="F2699" s="46"/>
      <c r="G2699" s="46"/>
      <c r="H2699" s="46"/>
      <c r="I2699" s="46"/>
      <c r="J2699" s="46"/>
      <c r="K2699" s="46"/>
      <c r="L2699" s="139"/>
      <c r="M2699" s="41"/>
      <c r="N2699" s="45"/>
      <c r="O2699" s="47"/>
      <c r="P2699" s="43"/>
      <c r="Q2699" s="71" t="e">
        <f>VLOOKUP(N2699,'error categories'!$A$2:$D$54,4,FALSE)</f>
        <v>#N/A</v>
      </c>
      <c r="R2699" s="72" t="e">
        <f>VLOOKUP(N2699,'error categories'!$A$2:$D$54,3,FALSE)</f>
        <v>#N/A</v>
      </c>
      <c r="S2699" s="374"/>
      <c r="T2699" s="377"/>
      <c r="U2699" s="378">
        <f t="shared" si="378"/>
        <v>0</v>
      </c>
      <c r="V2699" s="379"/>
      <c r="W2699" s="380"/>
      <c r="X2699" s="380"/>
      <c r="Y2699" s="380"/>
      <c r="Z2699" s="379"/>
      <c r="AA2699" s="381"/>
      <c r="AB2699" s="379"/>
      <c r="AC2699" s="380"/>
      <c r="AD2699" s="382">
        <f t="shared" si="385"/>
        <v>0</v>
      </c>
      <c r="AE2699" s="383">
        <f t="shared" si="386"/>
        <v>0</v>
      </c>
      <c r="AF2699" s="379"/>
      <c r="AG2699" s="381"/>
      <c r="AH2699" s="379"/>
      <c r="AI2699" s="381"/>
      <c r="AJ2699" s="384" t="str">
        <f t="shared" si="379"/>
        <v/>
      </c>
      <c r="AK2699" s="385" t="str">
        <f t="shared" si="380"/>
        <v/>
      </c>
      <c r="AL2699" s="388" t="str">
        <f t="shared" si="381"/>
        <v/>
      </c>
      <c r="AM2699" s="389" t="str">
        <f t="shared" si="382"/>
        <v/>
      </c>
      <c r="AN2699" s="388" t="str">
        <f t="shared" si="383"/>
        <v/>
      </c>
      <c r="AO2699" s="389" t="str">
        <f t="shared" si="384"/>
        <v/>
      </c>
      <c r="AP2699" s="423"/>
      <c r="AQ2699" s="423"/>
      <c r="AR2699" s="431" t="e">
        <f>VLOOKUP($B2699,'acc names'!$C$2:$D$12102,2,FALSE)</f>
        <v>#N/A</v>
      </c>
      <c r="AS2699" s="431" t="e">
        <f>VLOOKUP($AQ2699,software!$A$1:$B$14605,2,FALSE)</f>
        <v>#N/A</v>
      </c>
      <c r="AT2699" s="423"/>
      <c r="AV2699" s="423"/>
    </row>
    <row r="2700" spans="1:48" ht="12.75" x14ac:dyDescent="0.2">
      <c r="A2700" s="73"/>
      <c r="B2700" s="42"/>
      <c r="C2700" s="142"/>
      <c r="D2700" s="142"/>
      <c r="E2700" s="107"/>
      <c r="F2700" s="46"/>
      <c r="G2700" s="46"/>
      <c r="H2700" s="46"/>
      <c r="I2700" s="46"/>
      <c r="J2700" s="46"/>
      <c r="K2700" s="46"/>
      <c r="L2700" s="139"/>
      <c r="M2700" s="41"/>
      <c r="N2700" s="45"/>
      <c r="O2700" s="47"/>
      <c r="P2700" s="43"/>
      <c r="Q2700" s="71" t="e">
        <f>VLOOKUP(N2700,'error categories'!$A$2:$D$54,4,FALSE)</f>
        <v>#N/A</v>
      </c>
      <c r="R2700" s="72" t="e">
        <f>VLOOKUP(N2700,'error categories'!$A$2:$D$54,3,FALSE)</f>
        <v>#N/A</v>
      </c>
      <c r="S2700" s="374"/>
      <c r="T2700" s="377"/>
      <c r="U2700" s="378">
        <f t="shared" si="378"/>
        <v>0</v>
      </c>
      <c r="V2700" s="379"/>
      <c r="W2700" s="380"/>
      <c r="X2700" s="380"/>
      <c r="Y2700" s="380"/>
      <c r="Z2700" s="379"/>
      <c r="AA2700" s="381"/>
      <c r="AB2700" s="379"/>
      <c r="AC2700" s="380"/>
      <c r="AD2700" s="382">
        <f t="shared" si="385"/>
        <v>0</v>
      </c>
      <c r="AE2700" s="383">
        <f t="shared" si="386"/>
        <v>0</v>
      </c>
      <c r="AF2700" s="379"/>
      <c r="AG2700" s="381"/>
      <c r="AH2700" s="379"/>
      <c r="AI2700" s="381"/>
      <c r="AJ2700" s="384" t="str">
        <f t="shared" si="379"/>
        <v/>
      </c>
      <c r="AK2700" s="385" t="str">
        <f t="shared" si="380"/>
        <v/>
      </c>
      <c r="AL2700" s="388" t="str">
        <f t="shared" si="381"/>
        <v/>
      </c>
      <c r="AM2700" s="389" t="str">
        <f t="shared" si="382"/>
        <v/>
      </c>
      <c r="AN2700" s="388" t="str">
        <f t="shared" si="383"/>
        <v/>
      </c>
      <c r="AO2700" s="389" t="str">
        <f t="shared" si="384"/>
        <v/>
      </c>
      <c r="AP2700" s="423"/>
      <c r="AQ2700" s="423"/>
      <c r="AR2700" s="431" t="e">
        <f>VLOOKUP($B2700,'acc names'!$C$2:$D$12102,2,FALSE)</f>
        <v>#N/A</v>
      </c>
      <c r="AS2700" s="431" t="e">
        <f>VLOOKUP($AQ2700,software!$A$1:$B$14605,2,FALSE)</f>
        <v>#N/A</v>
      </c>
      <c r="AT2700" s="423"/>
      <c r="AV2700" s="423"/>
    </row>
    <row r="2701" spans="1:48" ht="12.75" x14ac:dyDescent="0.2">
      <c r="A2701" s="73"/>
      <c r="B2701" s="42"/>
      <c r="C2701" s="142"/>
      <c r="D2701" s="142"/>
      <c r="E2701" s="107"/>
      <c r="F2701" s="46"/>
      <c r="G2701" s="46"/>
      <c r="H2701" s="46"/>
      <c r="I2701" s="46"/>
      <c r="J2701" s="46"/>
      <c r="K2701" s="46"/>
      <c r="L2701" s="139"/>
      <c r="M2701" s="41"/>
      <c r="N2701" s="45"/>
      <c r="O2701" s="47"/>
      <c r="P2701" s="43"/>
      <c r="Q2701" s="71" t="e">
        <f>VLOOKUP(N2701,'error categories'!$A$2:$D$54,4,FALSE)</f>
        <v>#N/A</v>
      </c>
      <c r="R2701" s="72" t="e">
        <f>VLOOKUP(N2701,'error categories'!$A$2:$D$54,3,FALSE)</f>
        <v>#N/A</v>
      </c>
      <c r="S2701" s="374"/>
      <c r="T2701" s="377"/>
      <c r="U2701" s="378">
        <f t="shared" si="378"/>
        <v>0</v>
      </c>
      <c r="V2701" s="379"/>
      <c r="W2701" s="380"/>
      <c r="X2701" s="380"/>
      <c r="Y2701" s="380"/>
      <c r="Z2701" s="379"/>
      <c r="AA2701" s="381"/>
      <c r="AB2701" s="379"/>
      <c r="AC2701" s="380"/>
      <c r="AD2701" s="382">
        <f t="shared" si="385"/>
        <v>0</v>
      </c>
      <c r="AE2701" s="383">
        <f t="shared" si="386"/>
        <v>0</v>
      </c>
      <c r="AF2701" s="379"/>
      <c r="AG2701" s="381"/>
      <c r="AH2701" s="379"/>
      <c r="AI2701" s="381"/>
      <c r="AJ2701" s="384" t="str">
        <f t="shared" si="379"/>
        <v/>
      </c>
      <c r="AK2701" s="385" t="str">
        <f t="shared" si="380"/>
        <v/>
      </c>
      <c r="AL2701" s="388" t="str">
        <f t="shared" si="381"/>
        <v/>
      </c>
      <c r="AM2701" s="389" t="str">
        <f t="shared" si="382"/>
        <v/>
      </c>
      <c r="AN2701" s="388" t="str">
        <f t="shared" si="383"/>
        <v/>
      </c>
      <c r="AO2701" s="389" t="str">
        <f t="shared" si="384"/>
        <v/>
      </c>
      <c r="AP2701" s="423"/>
      <c r="AQ2701" s="423"/>
      <c r="AR2701" s="431" t="e">
        <f>VLOOKUP($B2701,'acc names'!$C$2:$D$12102,2,FALSE)</f>
        <v>#N/A</v>
      </c>
      <c r="AS2701" s="431" t="e">
        <f>VLOOKUP($AQ2701,software!$A$1:$B$14605,2,FALSE)</f>
        <v>#N/A</v>
      </c>
      <c r="AT2701" s="423"/>
      <c r="AV2701" s="423"/>
    </row>
    <row r="2702" spans="1:48" ht="12.75" x14ac:dyDescent="0.2">
      <c r="A2702" s="73"/>
      <c r="B2702" s="42"/>
      <c r="C2702" s="142"/>
      <c r="D2702" s="142"/>
      <c r="E2702" s="107"/>
      <c r="F2702" s="46"/>
      <c r="G2702" s="46"/>
      <c r="H2702" s="46"/>
      <c r="I2702" s="46"/>
      <c r="J2702" s="46"/>
      <c r="K2702" s="46"/>
      <c r="L2702" s="139"/>
      <c r="M2702" s="41"/>
      <c r="N2702" s="45"/>
      <c r="O2702" s="47"/>
      <c r="P2702" s="43"/>
      <c r="Q2702" s="71" t="e">
        <f>VLOOKUP(N2702,'error categories'!$A$2:$D$54,4,FALSE)</f>
        <v>#N/A</v>
      </c>
      <c r="R2702" s="72" t="e">
        <f>VLOOKUP(N2702,'error categories'!$A$2:$D$54,3,FALSE)</f>
        <v>#N/A</v>
      </c>
      <c r="S2702" s="374"/>
      <c r="T2702" s="377"/>
      <c r="U2702" s="378">
        <f t="shared" si="378"/>
        <v>0</v>
      </c>
      <c r="V2702" s="379"/>
      <c r="W2702" s="380"/>
      <c r="X2702" s="380"/>
      <c r="Y2702" s="380"/>
      <c r="Z2702" s="379"/>
      <c r="AA2702" s="381"/>
      <c r="AB2702" s="379"/>
      <c r="AC2702" s="380"/>
      <c r="AD2702" s="382">
        <f t="shared" si="385"/>
        <v>0</v>
      </c>
      <c r="AE2702" s="383">
        <f t="shared" si="386"/>
        <v>0</v>
      </c>
      <c r="AF2702" s="379"/>
      <c r="AG2702" s="381"/>
      <c r="AH2702" s="379"/>
      <c r="AI2702" s="381"/>
      <c r="AJ2702" s="384" t="str">
        <f t="shared" si="379"/>
        <v/>
      </c>
      <c r="AK2702" s="385" t="str">
        <f t="shared" si="380"/>
        <v/>
      </c>
      <c r="AL2702" s="388" t="str">
        <f t="shared" si="381"/>
        <v/>
      </c>
      <c r="AM2702" s="389" t="str">
        <f t="shared" si="382"/>
        <v/>
      </c>
      <c r="AN2702" s="388" t="str">
        <f t="shared" si="383"/>
        <v/>
      </c>
      <c r="AO2702" s="389" t="str">
        <f t="shared" si="384"/>
        <v/>
      </c>
      <c r="AP2702" s="423"/>
      <c r="AQ2702" s="423"/>
      <c r="AR2702" s="431" t="e">
        <f>VLOOKUP($B2702,'acc names'!$C$2:$D$12102,2,FALSE)</f>
        <v>#N/A</v>
      </c>
      <c r="AS2702" s="431" t="e">
        <f>VLOOKUP($AQ2702,software!$A$1:$B$14605,2,FALSE)</f>
        <v>#N/A</v>
      </c>
      <c r="AT2702" s="423"/>
      <c r="AV2702" s="423"/>
    </row>
    <row r="2703" spans="1:48" ht="12.75" x14ac:dyDescent="0.2">
      <c r="A2703" s="73"/>
      <c r="B2703" s="42"/>
      <c r="C2703" s="142"/>
      <c r="D2703" s="142"/>
      <c r="E2703" s="107"/>
      <c r="F2703" s="46"/>
      <c r="G2703" s="46"/>
      <c r="H2703" s="46"/>
      <c r="I2703" s="46"/>
      <c r="J2703" s="46"/>
      <c r="K2703" s="46"/>
      <c r="L2703" s="139"/>
      <c r="M2703" s="41"/>
      <c r="N2703" s="45"/>
      <c r="O2703" s="47"/>
      <c r="P2703" s="43"/>
      <c r="Q2703" s="71" t="e">
        <f>VLOOKUP(N2703,'error categories'!$A$2:$D$54,4,FALSE)</f>
        <v>#N/A</v>
      </c>
      <c r="R2703" s="72" t="e">
        <f>VLOOKUP(N2703,'error categories'!$A$2:$D$54,3,FALSE)</f>
        <v>#N/A</v>
      </c>
      <c r="S2703" s="374"/>
      <c r="T2703" s="377"/>
      <c r="U2703" s="378">
        <f t="shared" si="378"/>
        <v>0</v>
      </c>
      <c r="V2703" s="379"/>
      <c r="W2703" s="380"/>
      <c r="X2703" s="380"/>
      <c r="Y2703" s="380"/>
      <c r="Z2703" s="379"/>
      <c r="AA2703" s="381"/>
      <c r="AB2703" s="379"/>
      <c r="AC2703" s="380"/>
      <c r="AD2703" s="382">
        <f t="shared" si="385"/>
        <v>0</v>
      </c>
      <c r="AE2703" s="383">
        <f t="shared" si="386"/>
        <v>0</v>
      </c>
      <c r="AF2703" s="379"/>
      <c r="AG2703" s="381"/>
      <c r="AH2703" s="379"/>
      <c r="AI2703" s="381"/>
      <c r="AJ2703" s="384" t="str">
        <f t="shared" si="379"/>
        <v/>
      </c>
      <c r="AK2703" s="385" t="str">
        <f t="shared" si="380"/>
        <v/>
      </c>
      <c r="AL2703" s="388" t="str">
        <f t="shared" si="381"/>
        <v/>
      </c>
      <c r="AM2703" s="389" t="str">
        <f t="shared" si="382"/>
        <v/>
      </c>
      <c r="AN2703" s="388" t="str">
        <f t="shared" si="383"/>
        <v/>
      </c>
      <c r="AO2703" s="389" t="str">
        <f t="shared" si="384"/>
        <v/>
      </c>
      <c r="AP2703" s="423"/>
      <c r="AQ2703" s="423"/>
      <c r="AR2703" s="431" t="e">
        <f>VLOOKUP($B2703,'acc names'!$C$2:$D$12102,2,FALSE)</f>
        <v>#N/A</v>
      </c>
      <c r="AS2703" s="431" t="e">
        <f>VLOOKUP($AQ2703,software!$A$1:$B$14605,2,FALSE)</f>
        <v>#N/A</v>
      </c>
      <c r="AT2703" s="423"/>
      <c r="AV2703" s="423"/>
    </row>
    <row r="2704" spans="1:48" ht="12.75" x14ac:dyDescent="0.2">
      <c r="A2704" s="73"/>
      <c r="B2704" s="42"/>
      <c r="C2704" s="142"/>
      <c r="D2704" s="142"/>
      <c r="E2704" s="107"/>
      <c r="F2704" s="46"/>
      <c r="G2704" s="46"/>
      <c r="H2704" s="46"/>
      <c r="I2704" s="46"/>
      <c r="J2704" s="46"/>
      <c r="K2704" s="46"/>
      <c r="L2704" s="139"/>
      <c r="M2704" s="41"/>
      <c r="N2704" s="45"/>
      <c r="O2704" s="47"/>
      <c r="P2704" s="43"/>
      <c r="Q2704" s="71" t="e">
        <f>VLOOKUP(N2704,'error categories'!$A$2:$D$54,4,FALSE)</f>
        <v>#N/A</v>
      </c>
      <c r="R2704" s="72" t="e">
        <f>VLOOKUP(N2704,'error categories'!$A$2:$D$54,3,FALSE)</f>
        <v>#N/A</v>
      </c>
      <c r="S2704" s="374"/>
      <c r="T2704" s="377"/>
      <c r="U2704" s="378">
        <f t="shared" si="378"/>
        <v>0</v>
      </c>
      <c r="V2704" s="379"/>
      <c r="W2704" s="380"/>
      <c r="X2704" s="380"/>
      <c r="Y2704" s="380"/>
      <c r="Z2704" s="379"/>
      <c r="AA2704" s="381"/>
      <c r="AB2704" s="379"/>
      <c r="AC2704" s="380"/>
      <c r="AD2704" s="382">
        <f t="shared" si="385"/>
        <v>0</v>
      </c>
      <c r="AE2704" s="383">
        <f t="shared" si="386"/>
        <v>0</v>
      </c>
      <c r="AF2704" s="379"/>
      <c r="AG2704" s="381"/>
      <c r="AH2704" s="379"/>
      <c r="AI2704" s="381"/>
      <c r="AJ2704" s="384" t="str">
        <f t="shared" si="379"/>
        <v/>
      </c>
      <c r="AK2704" s="385" t="str">
        <f t="shared" si="380"/>
        <v/>
      </c>
      <c r="AL2704" s="388" t="str">
        <f t="shared" si="381"/>
        <v/>
      </c>
      <c r="AM2704" s="389" t="str">
        <f t="shared" si="382"/>
        <v/>
      </c>
      <c r="AN2704" s="388" t="str">
        <f t="shared" si="383"/>
        <v/>
      </c>
      <c r="AO2704" s="389" t="str">
        <f t="shared" si="384"/>
        <v/>
      </c>
      <c r="AP2704" s="423"/>
      <c r="AQ2704" s="423"/>
      <c r="AR2704" s="431" t="e">
        <f>VLOOKUP($B2704,'acc names'!$C$2:$D$12102,2,FALSE)</f>
        <v>#N/A</v>
      </c>
      <c r="AS2704" s="431" t="e">
        <f>VLOOKUP($AQ2704,software!$A$1:$B$14605,2,FALSE)</f>
        <v>#N/A</v>
      </c>
      <c r="AT2704" s="423"/>
      <c r="AV2704" s="423"/>
    </row>
    <row r="2705" spans="1:48" ht="12.75" x14ac:dyDescent="0.2">
      <c r="A2705" s="73"/>
      <c r="B2705" s="42"/>
      <c r="C2705" s="142"/>
      <c r="D2705" s="142"/>
      <c r="E2705" s="107"/>
      <c r="F2705" s="46"/>
      <c r="G2705" s="46"/>
      <c r="H2705" s="46"/>
      <c r="I2705" s="46"/>
      <c r="J2705" s="46"/>
      <c r="K2705" s="46"/>
      <c r="L2705" s="139"/>
      <c r="M2705" s="41"/>
      <c r="N2705" s="45"/>
      <c r="O2705" s="47"/>
      <c r="P2705" s="43"/>
      <c r="Q2705" s="71" t="e">
        <f>VLOOKUP(N2705,'error categories'!$A$2:$D$54,4,FALSE)</f>
        <v>#N/A</v>
      </c>
      <c r="R2705" s="72" t="e">
        <f>VLOOKUP(N2705,'error categories'!$A$2:$D$54,3,FALSE)</f>
        <v>#N/A</v>
      </c>
      <c r="S2705" s="374"/>
      <c r="T2705" s="377"/>
      <c r="U2705" s="378">
        <f t="shared" si="378"/>
        <v>0</v>
      </c>
      <c r="V2705" s="379"/>
      <c r="W2705" s="380"/>
      <c r="X2705" s="380"/>
      <c r="Y2705" s="380"/>
      <c r="Z2705" s="379"/>
      <c r="AA2705" s="381"/>
      <c r="AB2705" s="379"/>
      <c r="AC2705" s="380"/>
      <c r="AD2705" s="382">
        <f t="shared" si="385"/>
        <v>0</v>
      </c>
      <c r="AE2705" s="383">
        <f t="shared" si="386"/>
        <v>0</v>
      </c>
      <c r="AF2705" s="379"/>
      <c r="AG2705" s="381"/>
      <c r="AH2705" s="379"/>
      <c r="AI2705" s="381"/>
      <c r="AJ2705" s="384" t="str">
        <f t="shared" si="379"/>
        <v/>
      </c>
      <c r="AK2705" s="385" t="str">
        <f t="shared" si="380"/>
        <v/>
      </c>
      <c r="AL2705" s="388" t="str">
        <f t="shared" si="381"/>
        <v/>
      </c>
      <c r="AM2705" s="389" t="str">
        <f t="shared" si="382"/>
        <v/>
      </c>
      <c r="AN2705" s="388" t="str">
        <f t="shared" si="383"/>
        <v/>
      </c>
      <c r="AO2705" s="389" t="str">
        <f t="shared" si="384"/>
        <v/>
      </c>
      <c r="AP2705" s="423"/>
      <c r="AQ2705" s="423"/>
      <c r="AR2705" s="431" t="e">
        <f>VLOOKUP($B2705,'acc names'!$C$2:$D$12102,2,FALSE)</f>
        <v>#N/A</v>
      </c>
      <c r="AS2705" s="431" t="e">
        <f>VLOOKUP($AQ2705,software!$A$1:$B$14605,2,FALSE)</f>
        <v>#N/A</v>
      </c>
      <c r="AT2705" s="423"/>
      <c r="AV2705" s="423"/>
    </row>
    <row r="2706" spans="1:48" ht="12.75" x14ac:dyDescent="0.2">
      <c r="A2706" s="73"/>
      <c r="B2706" s="42"/>
      <c r="C2706" s="142"/>
      <c r="D2706" s="142"/>
      <c r="E2706" s="107"/>
      <c r="F2706" s="46"/>
      <c r="G2706" s="46"/>
      <c r="H2706" s="46"/>
      <c r="I2706" s="46"/>
      <c r="J2706" s="46"/>
      <c r="K2706" s="46"/>
      <c r="L2706" s="139"/>
      <c r="M2706" s="41"/>
      <c r="N2706" s="45"/>
      <c r="O2706" s="47"/>
      <c r="P2706" s="43"/>
      <c r="Q2706" s="71" t="e">
        <f>VLOOKUP(N2706,'error categories'!$A$2:$D$54,4,FALSE)</f>
        <v>#N/A</v>
      </c>
      <c r="R2706" s="72" t="e">
        <f>VLOOKUP(N2706,'error categories'!$A$2:$D$54,3,FALSE)</f>
        <v>#N/A</v>
      </c>
      <c r="S2706" s="374"/>
      <c r="T2706" s="377"/>
      <c r="U2706" s="378">
        <f t="shared" si="378"/>
        <v>0</v>
      </c>
      <c r="V2706" s="379"/>
      <c r="W2706" s="380"/>
      <c r="X2706" s="380"/>
      <c r="Y2706" s="380"/>
      <c r="Z2706" s="379"/>
      <c r="AA2706" s="381"/>
      <c r="AB2706" s="379"/>
      <c r="AC2706" s="380"/>
      <c r="AD2706" s="382">
        <f t="shared" si="385"/>
        <v>0</v>
      </c>
      <c r="AE2706" s="383">
        <f t="shared" si="386"/>
        <v>0</v>
      </c>
      <c r="AF2706" s="379"/>
      <c r="AG2706" s="381"/>
      <c r="AH2706" s="379"/>
      <c r="AI2706" s="381"/>
      <c r="AJ2706" s="384" t="str">
        <f t="shared" si="379"/>
        <v/>
      </c>
      <c r="AK2706" s="385" t="str">
        <f t="shared" si="380"/>
        <v/>
      </c>
      <c r="AL2706" s="388" t="str">
        <f t="shared" si="381"/>
        <v/>
      </c>
      <c r="AM2706" s="389" t="str">
        <f t="shared" si="382"/>
        <v/>
      </c>
      <c r="AN2706" s="388" t="str">
        <f t="shared" si="383"/>
        <v/>
      </c>
      <c r="AO2706" s="389" t="str">
        <f t="shared" si="384"/>
        <v/>
      </c>
      <c r="AP2706" s="423"/>
      <c r="AQ2706" s="423"/>
      <c r="AR2706" s="431" t="e">
        <f>VLOOKUP($B2706,'acc names'!$C$2:$D$12102,2,FALSE)</f>
        <v>#N/A</v>
      </c>
      <c r="AS2706" s="431" t="e">
        <f>VLOOKUP($AQ2706,software!$A$1:$B$14605,2,FALSE)</f>
        <v>#N/A</v>
      </c>
      <c r="AT2706" s="423"/>
      <c r="AV2706" s="423"/>
    </row>
    <row r="2707" spans="1:48" ht="12.75" x14ac:dyDescent="0.2">
      <c r="A2707" s="73"/>
      <c r="B2707" s="42"/>
      <c r="C2707" s="142"/>
      <c r="D2707" s="142"/>
      <c r="E2707" s="107"/>
      <c r="F2707" s="46"/>
      <c r="G2707" s="46"/>
      <c r="H2707" s="46"/>
      <c r="I2707" s="46"/>
      <c r="J2707" s="46"/>
      <c r="K2707" s="46"/>
      <c r="L2707" s="139"/>
      <c r="M2707" s="41"/>
      <c r="N2707" s="45"/>
      <c r="O2707" s="47"/>
      <c r="P2707" s="43"/>
      <c r="Q2707" s="71" t="e">
        <f>VLOOKUP(N2707,'error categories'!$A$2:$D$54,4,FALSE)</f>
        <v>#N/A</v>
      </c>
      <c r="R2707" s="72" t="e">
        <f>VLOOKUP(N2707,'error categories'!$A$2:$D$54,3,FALSE)</f>
        <v>#N/A</v>
      </c>
      <c r="S2707" s="374"/>
      <c r="T2707" s="377"/>
      <c r="U2707" s="378">
        <f t="shared" si="378"/>
        <v>0</v>
      </c>
      <c r="V2707" s="379"/>
      <c r="W2707" s="380"/>
      <c r="X2707" s="380"/>
      <c r="Y2707" s="380"/>
      <c r="Z2707" s="379"/>
      <c r="AA2707" s="381"/>
      <c r="AB2707" s="379"/>
      <c r="AC2707" s="380"/>
      <c r="AD2707" s="382">
        <f t="shared" si="385"/>
        <v>0</v>
      </c>
      <c r="AE2707" s="383">
        <f t="shared" si="386"/>
        <v>0</v>
      </c>
      <c r="AF2707" s="379"/>
      <c r="AG2707" s="381"/>
      <c r="AH2707" s="379"/>
      <c r="AI2707" s="381"/>
      <c r="AJ2707" s="384" t="str">
        <f t="shared" si="379"/>
        <v/>
      </c>
      <c r="AK2707" s="385" t="str">
        <f t="shared" si="380"/>
        <v/>
      </c>
      <c r="AL2707" s="388" t="str">
        <f t="shared" si="381"/>
        <v/>
      </c>
      <c r="AM2707" s="389" t="str">
        <f t="shared" si="382"/>
        <v/>
      </c>
      <c r="AN2707" s="388" t="str">
        <f t="shared" si="383"/>
        <v/>
      </c>
      <c r="AO2707" s="389" t="str">
        <f t="shared" si="384"/>
        <v/>
      </c>
      <c r="AP2707" s="423"/>
      <c r="AQ2707" s="423"/>
      <c r="AR2707" s="431" t="e">
        <f>VLOOKUP($B2707,'acc names'!$C$2:$D$12102,2,FALSE)</f>
        <v>#N/A</v>
      </c>
      <c r="AS2707" s="431" t="e">
        <f>VLOOKUP($AQ2707,software!$A$1:$B$14605,2,FALSE)</f>
        <v>#N/A</v>
      </c>
      <c r="AT2707" s="423"/>
      <c r="AV2707" s="423"/>
    </row>
    <row r="2708" spans="1:48" ht="12.75" x14ac:dyDescent="0.2">
      <c r="A2708" s="73"/>
      <c r="B2708" s="42"/>
      <c r="C2708" s="142"/>
      <c r="D2708" s="142"/>
      <c r="E2708" s="107"/>
      <c r="F2708" s="46"/>
      <c r="G2708" s="46"/>
      <c r="H2708" s="46"/>
      <c r="I2708" s="46"/>
      <c r="J2708" s="46"/>
      <c r="K2708" s="46"/>
      <c r="L2708" s="139"/>
      <c r="M2708" s="41"/>
      <c r="N2708" s="45"/>
      <c r="O2708" s="47"/>
      <c r="P2708" s="43"/>
      <c r="Q2708" s="71" t="e">
        <f>VLOOKUP(N2708,'error categories'!$A$2:$D$54,4,FALSE)</f>
        <v>#N/A</v>
      </c>
      <c r="R2708" s="72" t="e">
        <f>VLOOKUP(N2708,'error categories'!$A$2:$D$54,3,FALSE)</f>
        <v>#N/A</v>
      </c>
      <c r="S2708" s="374"/>
      <c r="T2708" s="377"/>
      <c r="U2708" s="378">
        <f t="shared" si="378"/>
        <v>0</v>
      </c>
      <c r="V2708" s="379"/>
      <c r="W2708" s="380"/>
      <c r="X2708" s="380"/>
      <c r="Y2708" s="380"/>
      <c r="Z2708" s="379"/>
      <c r="AA2708" s="381"/>
      <c r="AB2708" s="379"/>
      <c r="AC2708" s="380"/>
      <c r="AD2708" s="382">
        <f t="shared" si="385"/>
        <v>0</v>
      </c>
      <c r="AE2708" s="383">
        <f t="shared" si="386"/>
        <v>0</v>
      </c>
      <c r="AF2708" s="379"/>
      <c r="AG2708" s="381"/>
      <c r="AH2708" s="379"/>
      <c r="AI2708" s="381"/>
      <c r="AJ2708" s="384" t="str">
        <f t="shared" si="379"/>
        <v/>
      </c>
      <c r="AK2708" s="385" t="str">
        <f t="shared" si="380"/>
        <v/>
      </c>
      <c r="AL2708" s="388" t="str">
        <f t="shared" si="381"/>
        <v/>
      </c>
      <c r="AM2708" s="389" t="str">
        <f t="shared" si="382"/>
        <v/>
      </c>
      <c r="AN2708" s="388" t="str">
        <f t="shared" si="383"/>
        <v/>
      </c>
      <c r="AO2708" s="389" t="str">
        <f t="shared" si="384"/>
        <v/>
      </c>
      <c r="AP2708" s="423"/>
      <c r="AQ2708" s="423"/>
      <c r="AR2708" s="431" t="e">
        <f>VLOOKUP($B2708,'acc names'!$C$2:$D$12102,2,FALSE)</f>
        <v>#N/A</v>
      </c>
      <c r="AS2708" s="431" t="e">
        <f>VLOOKUP($AQ2708,software!$A$1:$B$14605,2,FALSE)</f>
        <v>#N/A</v>
      </c>
      <c r="AT2708" s="423"/>
      <c r="AV2708" s="423"/>
    </row>
    <row r="2709" spans="1:48" ht="12.75" x14ac:dyDescent="0.2">
      <c r="A2709" s="73"/>
      <c r="B2709" s="42"/>
      <c r="C2709" s="142"/>
      <c r="D2709" s="142"/>
      <c r="E2709" s="107"/>
      <c r="F2709" s="46"/>
      <c r="G2709" s="46"/>
      <c r="H2709" s="46"/>
      <c r="I2709" s="46"/>
      <c r="J2709" s="46"/>
      <c r="K2709" s="46"/>
      <c r="L2709" s="139"/>
      <c r="M2709" s="41"/>
      <c r="N2709" s="45"/>
      <c r="O2709" s="47"/>
      <c r="P2709" s="43"/>
      <c r="Q2709" s="71" t="e">
        <f>VLOOKUP(N2709,'error categories'!$A$2:$D$54,4,FALSE)</f>
        <v>#N/A</v>
      </c>
      <c r="R2709" s="72" t="e">
        <f>VLOOKUP(N2709,'error categories'!$A$2:$D$54,3,FALSE)</f>
        <v>#N/A</v>
      </c>
      <c r="S2709" s="374"/>
      <c r="T2709" s="377"/>
      <c r="U2709" s="378">
        <f t="shared" si="378"/>
        <v>0</v>
      </c>
      <c r="V2709" s="379"/>
      <c r="W2709" s="380"/>
      <c r="X2709" s="380"/>
      <c r="Y2709" s="380"/>
      <c r="Z2709" s="379"/>
      <c r="AA2709" s="381"/>
      <c r="AB2709" s="379"/>
      <c r="AC2709" s="380"/>
      <c r="AD2709" s="382">
        <f t="shared" si="385"/>
        <v>0</v>
      </c>
      <c r="AE2709" s="383">
        <f t="shared" si="386"/>
        <v>0</v>
      </c>
      <c r="AF2709" s="379"/>
      <c r="AG2709" s="381"/>
      <c r="AH2709" s="379"/>
      <c r="AI2709" s="381"/>
      <c r="AJ2709" s="384" t="str">
        <f t="shared" si="379"/>
        <v/>
      </c>
      <c r="AK2709" s="385" t="str">
        <f t="shared" si="380"/>
        <v/>
      </c>
      <c r="AL2709" s="388" t="str">
        <f t="shared" si="381"/>
        <v/>
      </c>
      <c r="AM2709" s="389" t="str">
        <f t="shared" si="382"/>
        <v/>
      </c>
      <c r="AN2709" s="388" t="str">
        <f t="shared" si="383"/>
        <v/>
      </c>
      <c r="AO2709" s="389" t="str">
        <f t="shared" si="384"/>
        <v/>
      </c>
      <c r="AP2709" s="423"/>
      <c r="AQ2709" s="423"/>
      <c r="AR2709" s="431" t="e">
        <f>VLOOKUP($B2709,'acc names'!$C$2:$D$12102,2,FALSE)</f>
        <v>#N/A</v>
      </c>
      <c r="AS2709" s="431" t="e">
        <f>VLOOKUP($AQ2709,software!$A$1:$B$14605,2,FALSE)</f>
        <v>#N/A</v>
      </c>
      <c r="AT2709" s="423"/>
      <c r="AV2709" s="423"/>
    </row>
    <row r="2710" spans="1:48" ht="12.75" x14ac:dyDescent="0.2">
      <c r="A2710" s="73"/>
      <c r="B2710" s="42"/>
      <c r="C2710" s="142"/>
      <c r="D2710" s="142"/>
      <c r="E2710" s="107"/>
      <c r="F2710" s="46"/>
      <c r="G2710" s="46"/>
      <c r="H2710" s="46"/>
      <c r="I2710" s="46"/>
      <c r="J2710" s="46"/>
      <c r="K2710" s="46"/>
      <c r="L2710" s="139"/>
      <c r="M2710" s="41"/>
      <c r="N2710" s="45"/>
      <c r="O2710" s="47"/>
      <c r="P2710" s="43"/>
      <c r="Q2710" s="71" t="e">
        <f>VLOOKUP(N2710,'error categories'!$A$2:$D$54,4,FALSE)</f>
        <v>#N/A</v>
      </c>
      <c r="R2710" s="72" t="e">
        <f>VLOOKUP(N2710,'error categories'!$A$2:$D$54,3,FALSE)</f>
        <v>#N/A</v>
      </c>
      <c r="S2710" s="374"/>
      <c r="T2710" s="377"/>
      <c r="U2710" s="378">
        <f t="shared" si="378"/>
        <v>0</v>
      </c>
      <c r="V2710" s="379"/>
      <c r="W2710" s="380"/>
      <c r="X2710" s="380"/>
      <c r="Y2710" s="380"/>
      <c r="Z2710" s="379"/>
      <c r="AA2710" s="381"/>
      <c r="AB2710" s="379"/>
      <c r="AC2710" s="380"/>
      <c r="AD2710" s="382">
        <f t="shared" si="385"/>
        <v>0</v>
      </c>
      <c r="AE2710" s="383">
        <f t="shared" si="386"/>
        <v>0</v>
      </c>
      <c r="AF2710" s="379"/>
      <c r="AG2710" s="381"/>
      <c r="AH2710" s="379"/>
      <c r="AI2710" s="381"/>
      <c r="AJ2710" s="384" t="str">
        <f t="shared" si="379"/>
        <v/>
      </c>
      <c r="AK2710" s="385" t="str">
        <f t="shared" si="380"/>
        <v/>
      </c>
      <c r="AL2710" s="388" t="str">
        <f t="shared" si="381"/>
        <v/>
      </c>
      <c r="AM2710" s="389" t="str">
        <f t="shared" si="382"/>
        <v/>
      </c>
      <c r="AN2710" s="388" t="str">
        <f t="shared" si="383"/>
        <v/>
      </c>
      <c r="AO2710" s="389" t="str">
        <f t="shared" si="384"/>
        <v/>
      </c>
      <c r="AP2710" s="423"/>
      <c r="AQ2710" s="423"/>
      <c r="AR2710" s="431" t="e">
        <f>VLOOKUP($B2710,'acc names'!$C$2:$D$12102,2,FALSE)</f>
        <v>#N/A</v>
      </c>
      <c r="AS2710" s="431" t="e">
        <f>VLOOKUP($AQ2710,software!$A$1:$B$14605,2,FALSE)</f>
        <v>#N/A</v>
      </c>
      <c r="AT2710" s="423"/>
      <c r="AV2710" s="423"/>
    </row>
    <row r="2711" spans="1:48" ht="12.75" x14ac:dyDescent="0.2">
      <c r="A2711" s="73"/>
      <c r="B2711" s="42"/>
      <c r="C2711" s="142"/>
      <c r="D2711" s="142"/>
      <c r="E2711" s="107"/>
      <c r="F2711" s="46"/>
      <c r="G2711" s="46"/>
      <c r="H2711" s="46"/>
      <c r="I2711" s="46"/>
      <c r="J2711" s="46"/>
      <c r="K2711" s="46"/>
      <c r="L2711" s="139"/>
      <c r="M2711" s="41"/>
      <c r="N2711" s="45"/>
      <c r="O2711" s="47"/>
      <c r="P2711" s="43"/>
      <c r="Q2711" s="71" t="e">
        <f>VLOOKUP(N2711,'error categories'!$A$2:$D$54,4,FALSE)</f>
        <v>#N/A</v>
      </c>
      <c r="R2711" s="72" t="e">
        <f>VLOOKUP(N2711,'error categories'!$A$2:$D$54,3,FALSE)</f>
        <v>#N/A</v>
      </c>
      <c r="S2711" s="374"/>
      <c r="T2711" s="377"/>
      <c r="U2711" s="378">
        <f t="shared" si="378"/>
        <v>0</v>
      </c>
      <c r="V2711" s="379"/>
      <c r="W2711" s="380"/>
      <c r="X2711" s="380"/>
      <c r="Y2711" s="380"/>
      <c r="Z2711" s="379"/>
      <c r="AA2711" s="381"/>
      <c r="AB2711" s="379"/>
      <c r="AC2711" s="380"/>
      <c r="AD2711" s="382">
        <f t="shared" si="385"/>
        <v>0</v>
      </c>
      <c r="AE2711" s="383">
        <f t="shared" si="386"/>
        <v>0</v>
      </c>
      <c r="AF2711" s="379"/>
      <c r="AG2711" s="381"/>
      <c r="AH2711" s="379"/>
      <c r="AI2711" s="381"/>
      <c r="AJ2711" s="384" t="str">
        <f t="shared" si="379"/>
        <v/>
      </c>
      <c r="AK2711" s="385" t="str">
        <f t="shared" si="380"/>
        <v/>
      </c>
      <c r="AL2711" s="388" t="str">
        <f t="shared" si="381"/>
        <v/>
      </c>
      <c r="AM2711" s="389" t="str">
        <f t="shared" si="382"/>
        <v/>
      </c>
      <c r="AN2711" s="388" t="str">
        <f t="shared" si="383"/>
        <v/>
      </c>
      <c r="AO2711" s="389" t="str">
        <f t="shared" si="384"/>
        <v/>
      </c>
      <c r="AP2711" s="423"/>
      <c r="AQ2711" s="423"/>
      <c r="AR2711" s="431" t="e">
        <f>VLOOKUP($B2711,'acc names'!$C$2:$D$12102,2,FALSE)</f>
        <v>#N/A</v>
      </c>
      <c r="AS2711" s="431" t="e">
        <f>VLOOKUP($AQ2711,software!$A$1:$B$14605,2,FALSE)</f>
        <v>#N/A</v>
      </c>
      <c r="AT2711" s="423"/>
      <c r="AV2711" s="423"/>
    </row>
    <row r="2712" spans="1:48" ht="12.75" x14ac:dyDescent="0.2">
      <c r="A2712" s="73"/>
      <c r="B2712" s="42"/>
      <c r="C2712" s="142"/>
      <c r="D2712" s="142"/>
      <c r="E2712" s="107"/>
      <c r="F2712" s="46"/>
      <c r="G2712" s="46"/>
      <c r="H2712" s="46"/>
      <c r="I2712" s="46"/>
      <c r="J2712" s="46"/>
      <c r="K2712" s="46"/>
      <c r="L2712" s="139"/>
      <c r="M2712" s="41"/>
      <c r="N2712" s="45"/>
      <c r="O2712" s="47"/>
      <c r="P2712" s="43"/>
      <c r="Q2712" s="71" t="e">
        <f>VLOOKUP(N2712,'error categories'!$A$2:$D$54,4,FALSE)</f>
        <v>#N/A</v>
      </c>
      <c r="R2712" s="72" t="e">
        <f>VLOOKUP(N2712,'error categories'!$A$2:$D$54,3,FALSE)</f>
        <v>#N/A</v>
      </c>
      <c r="S2712" s="374"/>
      <c r="T2712" s="377"/>
      <c r="U2712" s="378">
        <f t="shared" si="378"/>
        <v>0</v>
      </c>
      <c r="V2712" s="379"/>
      <c r="W2712" s="380"/>
      <c r="X2712" s="380"/>
      <c r="Y2712" s="380"/>
      <c r="Z2712" s="379"/>
      <c r="AA2712" s="381"/>
      <c r="AB2712" s="379"/>
      <c r="AC2712" s="380"/>
      <c r="AD2712" s="382">
        <f t="shared" si="385"/>
        <v>0</v>
      </c>
      <c r="AE2712" s="383">
        <f t="shared" si="386"/>
        <v>0</v>
      </c>
      <c r="AF2712" s="379"/>
      <c r="AG2712" s="381"/>
      <c r="AH2712" s="379"/>
      <c r="AI2712" s="381"/>
      <c r="AJ2712" s="384" t="str">
        <f t="shared" si="379"/>
        <v/>
      </c>
      <c r="AK2712" s="385" t="str">
        <f t="shared" si="380"/>
        <v/>
      </c>
      <c r="AL2712" s="388" t="str">
        <f t="shared" si="381"/>
        <v/>
      </c>
      <c r="AM2712" s="389" t="str">
        <f t="shared" si="382"/>
        <v/>
      </c>
      <c r="AN2712" s="388" t="str">
        <f t="shared" si="383"/>
        <v/>
      </c>
      <c r="AO2712" s="389" t="str">
        <f t="shared" si="384"/>
        <v/>
      </c>
      <c r="AP2712" s="423"/>
      <c r="AQ2712" s="423"/>
      <c r="AR2712" s="431" t="e">
        <f>VLOOKUP($B2712,'acc names'!$C$2:$D$12102,2,FALSE)</f>
        <v>#N/A</v>
      </c>
      <c r="AS2712" s="431" t="e">
        <f>VLOOKUP($AQ2712,software!$A$1:$B$14605,2,FALSE)</f>
        <v>#N/A</v>
      </c>
      <c r="AT2712" s="423"/>
      <c r="AV2712" s="423"/>
    </row>
    <row r="2713" spans="1:48" ht="12.75" x14ac:dyDescent="0.2">
      <c r="A2713" s="73"/>
      <c r="B2713" s="42"/>
      <c r="C2713" s="142"/>
      <c r="D2713" s="142"/>
      <c r="E2713" s="107"/>
      <c r="F2713" s="46"/>
      <c r="G2713" s="46"/>
      <c r="H2713" s="46"/>
      <c r="I2713" s="46"/>
      <c r="J2713" s="46"/>
      <c r="K2713" s="46"/>
      <c r="L2713" s="139"/>
      <c r="M2713" s="41"/>
      <c r="N2713" s="45"/>
      <c r="O2713" s="47"/>
      <c r="P2713" s="43"/>
      <c r="Q2713" s="71" t="e">
        <f>VLOOKUP(N2713,'error categories'!$A$2:$D$54,4,FALSE)</f>
        <v>#N/A</v>
      </c>
      <c r="R2713" s="72" t="e">
        <f>VLOOKUP(N2713,'error categories'!$A$2:$D$54,3,FALSE)</f>
        <v>#N/A</v>
      </c>
      <c r="S2713" s="374"/>
      <c r="T2713" s="377"/>
      <c r="U2713" s="378">
        <f t="shared" si="378"/>
        <v>0</v>
      </c>
      <c r="V2713" s="379"/>
      <c r="W2713" s="380"/>
      <c r="X2713" s="380"/>
      <c r="Y2713" s="380"/>
      <c r="Z2713" s="379"/>
      <c r="AA2713" s="381"/>
      <c r="AB2713" s="379"/>
      <c r="AC2713" s="380"/>
      <c r="AD2713" s="382">
        <f t="shared" si="385"/>
        <v>0</v>
      </c>
      <c r="AE2713" s="383">
        <f t="shared" si="386"/>
        <v>0</v>
      </c>
      <c r="AF2713" s="379"/>
      <c r="AG2713" s="381"/>
      <c r="AH2713" s="379"/>
      <c r="AI2713" s="381"/>
      <c r="AJ2713" s="384" t="str">
        <f t="shared" si="379"/>
        <v/>
      </c>
      <c r="AK2713" s="385" t="str">
        <f t="shared" si="380"/>
        <v/>
      </c>
      <c r="AL2713" s="388" t="str">
        <f t="shared" si="381"/>
        <v/>
      </c>
      <c r="AM2713" s="389" t="str">
        <f t="shared" si="382"/>
        <v/>
      </c>
      <c r="AN2713" s="388" t="str">
        <f t="shared" si="383"/>
        <v/>
      </c>
      <c r="AO2713" s="389" t="str">
        <f t="shared" si="384"/>
        <v/>
      </c>
      <c r="AP2713" s="423"/>
      <c r="AQ2713" s="423"/>
      <c r="AR2713" s="431" t="e">
        <f>VLOOKUP($B2713,'acc names'!$C$2:$D$12102,2,FALSE)</f>
        <v>#N/A</v>
      </c>
      <c r="AS2713" s="431" t="e">
        <f>VLOOKUP($AQ2713,software!$A$1:$B$14605,2,FALSE)</f>
        <v>#N/A</v>
      </c>
      <c r="AT2713" s="423"/>
      <c r="AV2713" s="423"/>
    </row>
    <row r="2714" spans="1:48" ht="12.75" x14ac:dyDescent="0.2">
      <c r="A2714" s="73"/>
      <c r="B2714" s="42"/>
      <c r="C2714" s="142"/>
      <c r="D2714" s="142"/>
      <c r="E2714" s="107"/>
      <c r="F2714" s="46"/>
      <c r="G2714" s="46"/>
      <c r="H2714" s="46"/>
      <c r="I2714" s="46"/>
      <c r="J2714" s="46"/>
      <c r="K2714" s="46"/>
      <c r="L2714" s="139"/>
      <c r="M2714" s="41"/>
      <c r="N2714" s="45"/>
      <c r="O2714" s="47"/>
      <c r="P2714" s="43"/>
      <c r="Q2714" s="71" t="e">
        <f>VLOOKUP(N2714,'error categories'!$A$2:$D$54,4,FALSE)</f>
        <v>#N/A</v>
      </c>
      <c r="R2714" s="72" t="e">
        <f>VLOOKUP(N2714,'error categories'!$A$2:$D$54,3,FALSE)</f>
        <v>#N/A</v>
      </c>
      <c r="S2714" s="374"/>
      <c r="T2714" s="377"/>
      <c r="U2714" s="378">
        <f t="shared" si="378"/>
        <v>0</v>
      </c>
      <c r="V2714" s="379"/>
      <c r="W2714" s="380"/>
      <c r="X2714" s="380"/>
      <c r="Y2714" s="380"/>
      <c r="Z2714" s="379"/>
      <c r="AA2714" s="381"/>
      <c r="AB2714" s="379"/>
      <c r="AC2714" s="380"/>
      <c r="AD2714" s="382">
        <f t="shared" si="385"/>
        <v>0</v>
      </c>
      <c r="AE2714" s="383">
        <f t="shared" si="386"/>
        <v>0</v>
      </c>
      <c r="AF2714" s="379"/>
      <c r="AG2714" s="381"/>
      <c r="AH2714" s="379"/>
      <c r="AI2714" s="381"/>
      <c r="AJ2714" s="384" t="str">
        <f t="shared" si="379"/>
        <v/>
      </c>
      <c r="AK2714" s="385" t="str">
        <f t="shared" si="380"/>
        <v/>
      </c>
      <c r="AL2714" s="388" t="str">
        <f t="shared" si="381"/>
        <v/>
      </c>
      <c r="AM2714" s="389" t="str">
        <f t="shared" si="382"/>
        <v/>
      </c>
      <c r="AN2714" s="388" t="str">
        <f t="shared" si="383"/>
        <v/>
      </c>
      <c r="AO2714" s="389" t="str">
        <f t="shared" si="384"/>
        <v/>
      </c>
      <c r="AP2714" s="423"/>
      <c r="AQ2714" s="423"/>
      <c r="AR2714" s="431" t="e">
        <f>VLOOKUP($B2714,'acc names'!$C$2:$D$12102,2,FALSE)</f>
        <v>#N/A</v>
      </c>
      <c r="AS2714" s="431" t="e">
        <f>VLOOKUP($AQ2714,software!$A$1:$B$14605,2,FALSE)</f>
        <v>#N/A</v>
      </c>
      <c r="AT2714" s="423"/>
      <c r="AV2714" s="423"/>
    </row>
    <row r="2715" spans="1:48" ht="12.75" x14ac:dyDescent="0.2">
      <c r="A2715" s="73"/>
      <c r="B2715" s="42"/>
      <c r="C2715" s="142"/>
      <c r="D2715" s="142"/>
      <c r="E2715" s="107"/>
      <c r="F2715" s="46"/>
      <c r="G2715" s="46"/>
      <c r="H2715" s="46"/>
      <c r="I2715" s="46"/>
      <c r="J2715" s="46"/>
      <c r="K2715" s="46"/>
      <c r="L2715" s="139"/>
      <c r="M2715" s="41"/>
      <c r="N2715" s="45"/>
      <c r="O2715" s="47"/>
      <c r="P2715" s="43"/>
      <c r="Q2715" s="71" t="e">
        <f>VLOOKUP(N2715,'error categories'!$A$2:$D$54,4,FALSE)</f>
        <v>#N/A</v>
      </c>
      <c r="R2715" s="72" t="e">
        <f>VLOOKUP(N2715,'error categories'!$A$2:$D$54,3,FALSE)</f>
        <v>#N/A</v>
      </c>
      <c r="S2715" s="374"/>
      <c r="T2715" s="377"/>
      <c r="U2715" s="378">
        <f t="shared" si="378"/>
        <v>0</v>
      </c>
      <c r="V2715" s="379"/>
      <c r="W2715" s="380"/>
      <c r="X2715" s="380"/>
      <c r="Y2715" s="380"/>
      <c r="Z2715" s="379"/>
      <c r="AA2715" s="381"/>
      <c r="AB2715" s="379"/>
      <c r="AC2715" s="380"/>
      <c r="AD2715" s="382">
        <f t="shared" si="385"/>
        <v>0</v>
      </c>
      <c r="AE2715" s="383">
        <f t="shared" si="386"/>
        <v>0</v>
      </c>
      <c r="AF2715" s="379"/>
      <c r="AG2715" s="381"/>
      <c r="AH2715" s="379"/>
      <c r="AI2715" s="381"/>
      <c r="AJ2715" s="384" t="str">
        <f t="shared" si="379"/>
        <v/>
      </c>
      <c r="AK2715" s="385" t="str">
        <f t="shared" si="380"/>
        <v/>
      </c>
      <c r="AL2715" s="388" t="str">
        <f t="shared" si="381"/>
        <v/>
      </c>
      <c r="AM2715" s="389" t="str">
        <f t="shared" si="382"/>
        <v/>
      </c>
      <c r="AN2715" s="388" t="str">
        <f t="shared" si="383"/>
        <v/>
      </c>
      <c r="AO2715" s="389" t="str">
        <f t="shared" si="384"/>
        <v/>
      </c>
      <c r="AP2715" s="423"/>
      <c r="AQ2715" s="423"/>
      <c r="AR2715" s="431" t="e">
        <f>VLOOKUP($B2715,'acc names'!$C$2:$D$12102,2,FALSE)</f>
        <v>#N/A</v>
      </c>
      <c r="AS2715" s="431" t="e">
        <f>VLOOKUP($AQ2715,software!$A$1:$B$14605,2,FALSE)</f>
        <v>#N/A</v>
      </c>
      <c r="AT2715" s="423"/>
      <c r="AV2715" s="423"/>
    </row>
    <row r="2716" spans="1:48" ht="12.75" x14ac:dyDescent="0.2">
      <c r="A2716" s="73"/>
      <c r="B2716" s="42"/>
      <c r="C2716" s="142"/>
      <c r="D2716" s="142"/>
      <c r="E2716" s="107"/>
      <c r="F2716" s="46"/>
      <c r="G2716" s="46"/>
      <c r="H2716" s="46"/>
      <c r="I2716" s="46"/>
      <c r="J2716" s="46"/>
      <c r="K2716" s="46"/>
      <c r="L2716" s="139"/>
      <c r="M2716" s="41"/>
      <c r="N2716" s="45"/>
      <c r="O2716" s="47"/>
      <c r="P2716" s="43"/>
      <c r="Q2716" s="71" t="e">
        <f>VLOOKUP(N2716,'error categories'!$A$2:$D$54,4,FALSE)</f>
        <v>#N/A</v>
      </c>
      <c r="R2716" s="72" t="e">
        <f>VLOOKUP(N2716,'error categories'!$A$2:$D$54,3,FALSE)</f>
        <v>#N/A</v>
      </c>
      <c r="S2716" s="374"/>
      <c r="T2716" s="377"/>
      <c r="U2716" s="378">
        <f t="shared" si="378"/>
        <v>0</v>
      </c>
      <c r="V2716" s="379"/>
      <c r="W2716" s="380"/>
      <c r="X2716" s="380"/>
      <c r="Y2716" s="380"/>
      <c r="Z2716" s="379"/>
      <c r="AA2716" s="381"/>
      <c r="AB2716" s="379"/>
      <c r="AC2716" s="380"/>
      <c r="AD2716" s="382">
        <f t="shared" si="385"/>
        <v>0</v>
      </c>
      <c r="AE2716" s="383">
        <f t="shared" si="386"/>
        <v>0</v>
      </c>
      <c r="AF2716" s="379"/>
      <c r="AG2716" s="381"/>
      <c r="AH2716" s="379"/>
      <c r="AI2716" s="381"/>
      <c r="AJ2716" s="384" t="str">
        <f t="shared" si="379"/>
        <v/>
      </c>
      <c r="AK2716" s="385" t="str">
        <f t="shared" si="380"/>
        <v/>
      </c>
      <c r="AL2716" s="388" t="str">
        <f t="shared" si="381"/>
        <v/>
      </c>
      <c r="AM2716" s="389" t="str">
        <f t="shared" si="382"/>
        <v/>
      </c>
      <c r="AN2716" s="388" t="str">
        <f t="shared" si="383"/>
        <v/>
      </c>
      <c r="AO2716" s="389" t="str">
        <f t="shared" si="384"/>
        <v/>
      </c>
      <c r="AP2716" s="423"/>
      <c r="AQ2716" s="423"/>
      <c r="AR2716" s="431" t="e">
        <f>VLOOKUP($B2716,'acc names'!$C$2:$D$12102,2,FALSE)</f>
        <v>#N/A</v>
      </c>
      <c r="AS2716" s="431" t="e">
        <f>VLOOKUP($AQ2716,software!$A$1:$B$14605,2,FALSE)</f>
        <v>#N/A</v>
      </c>
      <c r="AT2716" s="423"/>
      <c r="AV2716" s="423"/>
    </row>
    <row r="2717" spans="1:48" ht="12.75" x14ac:dyDescent="0.2">
      <c r="A2717" s="73"/>
      <c r="B2717" s="42"/>
      <c r="C2717" s="142"/>
      <c r="D2717" s="142"/>
      <c r="E2717" s="107"/>
      <c r="F2717" s="46"/>
      <c r="G2717" s="46"/>
      <c r="H2717" s="46"/>
      <c r="I2717" s="46"/>
      <c r="J2717" s="46"/>
      <c r="K2717" s="46"/>
      <c r="L2717" s="139"/>
      <c r="M2717" s="41"/>
      <c r="N2717" s="45"/>
      <c r="O2717" s="47"/>
      <c r="P2717" s="43"/>
      <c r="Q2717" s="71" t="e">
        <f>VLOOKUP(N2717,'error categories'!$A$2:$D$54,4,FALSE)</f>
        <v>#N/A</v>
      </c>
      <c r="R2717" s="72" t="e">
        <f>VLOOKUP(N2717,'error categories'!$A$2:$D$54,3,FALSE)</f>
        <v>#N/A</v>
      </c>
      <c r="S2717" s="374"/>
      <c r="T2717" s="377"/>
      <c r="U2717" s="378">
        <f t="shared" si="378"/>
        <v>0</v>
      </c>
      <c r="V2717" s="379"/>
      <c r="W2717" s="380"/>
      <c r="X2717" s="380"/>
      <c r="Y2717" s="380"/>
      <c r="Z2717" s="379"/>
      <c r="AA2717" s="381"/>
      <c r="AB2717" s="379"/>
      <c r="AC2717" s="380"/>
      <c r="AD2717" s="382">
        <f t="shared" si="385"/>
        <v>0</v>
      </c>
      <c r="AE2717" s="383">
        <f t="shared" si="386"/>
        <v>0</v>
      </c>
      <c r="AF2717" s="379"/>
      <c r="AG2717" s="381"/>
      <c r="AH2717" s="379"/>
      <c r="AI2717" s="381"/>
      <c r="AJ2717" s="384" t="str">
        <f t="shared" si="379"/>
        <v/>
      </c>
      <c r="AK2717" s="385" t="str">
        <f t="shared" si="380"/>
        <v/>
      </c>
      <c r="AL2717" s="388" t="str">
        <f t="shared" si="381"/>
        <v/>
      </c>
      <c r="AM2717" s="389" t="str">
        <f t="shared" si="382"/>
        <v/>
      </c>
      <c r="AN2717" s="388" t="str">
        <f t="shared" si="383"/>
        <v/>
      </c>
      <c r="AO2717" s="389" t="str">
        <f t="shared" si="384"/>
        <v/>
      </c>
      <c r="AP2717" s="423"/>
      <c r="AQ2717" s="423"/>
      <c r="AR2717" s="431" t="e">
        <f>VLOOKUP($B2717,'acc names'!$C$2:$D$12102,2,FALSE)</f>
        <v>#N/A</v>
      </c>
      <c r="AS2717" s="431" t="e">
        <f>VLOOKUP($AQ2717,software!$A$1:$B$14605,2,FALSE)</f>
        <v>#N/A</v>
      </c>
      <c r="AT2717" s="423"/>
      <c r="AV2717" s="423"/>
    </row>
    <row r="2718" spans="1:48" ht="12.75" x14ac:dyDescent="0.2">
      <c r="A2718" s="73"/>
      <c r="B2718" s="42"/>
      <c r="C2718" s="142"/>
      <c r="D2718" s="142"/>
      <c r="E2718" s="107"/>
      <c r="F2718" s="46"/>
      <c r="G2718" s="46"/>
      <c r="H2718" s="46"/>
      <c r="I2718" s="46"/>
      <c r="J2718" s="46"/>
      <c r="K2718" s="46"/>
      <c r="L2718" s="139"/>
      <c r="M2718" s="41"/>
      <c r="N2718" s="45"/>
      <c r="O2718" s="47"/>
      <c r="P2718" s="43"/>
      <c r="Q2718" s="71" t="e">
        <f>VLOOKUP(N2718,'error categories'!$A$2:$D$54,4,FALSE)</f>
        <v>#N/A</v>
      </c>
      <c r="R2718" s="72" t="e">
        <f>VLOOKUP(N2718,'error categories'!$A$2:$D$54,3,FALSE)</f>
        <v>#N/A</v>
      </c>
      <c r="S2718" s="374"/>
      <c r="T2718" s="377"/>
      <c r="U2718" s="378">
        <f t="shared" si="378"/>
        <v>0</v>
      </c>
      <c r="V2718" s="379"/>
      <c r="W2718" s="380"/>
      <c r="X2718" s="380"/>
      <c r="Y2718" s="380"/>
      <c r="Z2718" s="379"/>
      <c r="AA2718" s="381"/>
      <c r="AB2718" s="379"/>
      <c r="AC2718" s="380"/>
      <c r="AD2718" s="382">
        <f t="shared" si="385"/>
        <v>0</v>
      </c>
      <c r="AE2718" s="383">
        <f t="shared" si="386"/>
        <v>0</v>
      </c>
      <c r="AF2718" s="379"/>
      <c r="AG2718" s="381"/>
      <c r="AH2718" s="379"/>
      <c r="AI2718" s="381"/>
      <c r="AJ2718" s="384" t="str">
        <f t="shared" si="379"/>
        <v/>
      </c>
      <c r="AK2718" s="385" t="str">
        <f t="shared" si="380"/>
        <v/>
      </c>
      <c r="AL2718" s="388" t="str">
        <f t="shared" si="381"/>
        <v/>
      </c>
      <c r="AM2718" s="389" t="str">
        <f t="shared" si="382"/>
        <v/>
      </c>
      <c r="AN2718" s="388" t="str">
        <f t="shared" si="383"/>
        <v/>
      </c>
      <c r="AO2718" s="389" t="str">
        <f t="shared" si="384"/>
        <v/>
      </c>
      <c r="AP2718" s="423"/>
      <c r="AQ2718" s="423"/>
      <c r="AR2718" s="431" t="e">
        <f>VLOOKUP($B2718,'acc names'!$C$2:$D$12102,2,FALSE)</f>
        <v>#N/A</v>
      </c>
      <c r="AS2718" s="431" t="e">
        <f>VLOOKUP($AQ2718,software!$A$1:$B$14605,2,FALSE)</f>
        <v>#N/A</v>
      </c>
      <c r="AT2718" s="423"/>
      <c r="AV2718" s="423"/>
    </row>
    <row r="2719" spans="1:48" ht="12.75" x14ac:dyDescent="0.2">
      <c r="A2719" s="73"/>
      <c r="B2719" s="42"/>
      <c r="C2719" s="142"/>
      <c r="D2719" s="142"/>
      <c r="E2719" s="107"/>
      <c r="F2719" s="46"/>
      <c r="G2719" s="46"/>
      <c r="H2719" s="46"/>
      <c r="I2719" s="46"/>
      <c r="J2719" s="46"/>
      <c r="K2719" s="46"/>
      <c r="L2719" s="139"/>
      <c r="M2719" s="41"/>
      <c r="N2719" s="45"/>
      <c r="O2719" s="47"/>
      <c r="P2719" s="43"/>
      <c r="Q2719" s="71" t="e">
        <f>VLOOKUP(N2719,'error categories'!$A$2:$D$54,4,FALSE)</f>
        <v>#N/A</v>
      </c>
      <c r="R2719" s="72" t="e">
        <f>VLOOKUP(N2719,'error categories'!$A$2:$D$54,3,FALSE)</f>
        <v>#N/A</v>
      </c>
      <c r="S2719" s="374"/>
      <c r="T2719" s="377"/>
      <c r="U2719" s="378">
        <f t="shared" si="378"/>
        <v>0</v>
      </c>
      <c r="V2719" s="379"/>
      <c r="W2719" s="380"/>
      <c r="X2719" s="380"/>
      <c r="Y2719" s="380"/>
      <c r="Z2719" s="379"/>
      <c r="AA2719" s="381"/>
      <c r="AB2719" s="379"/>
      <c r="AC2719" s="380"/>
      <c r="AD2719" s="382">
        <f t="shared" si="385"/>
        <v>0</v>
      </c>
      <c r="AE2719" s="383">
        <f t="shared" si="386"/>
        <v>0</v>
      </c>
      <c r="AF2719" s="379"/>
      <c r="AG2719" s="381"/>
      <c r="AH2719" s="379"/>
      <c r="AI2719" s="381"/>
      <c r="AJ2719" s="384" t="str">
        <f t="shared" si="379"/>
        <v/>
      </c>
      <c r="AK2719" s="385" t="str">
        <f t="shared" si="380"/>
        <v/>
      </c>
      <c r="AL2719" s="388" t="str">
        <f t="shared" si="381"/>
        <v/>
      </c>
      <c r="AM2719" s="389" t="str">
        <f t="shared" si="382"/>
        <v/>
      </c>
      <c r="AN2719" s="388" t="str">
        <f t="shared" si="383"/>
        <v/>
      </c>
      <c r="AO2719" s="389" t="str">
        <f t="shared" si="384"/>
        <v/>
      </c>
      <c r="AP2719" s="423"/>
      <c r="AQ2719" s="423"/>
      <c r="AR2719" s="431" t="e">
        <f>VLOOKUP($B2719,'acc names'!$C$2:$D$12102,2,FALSE)</f>
        <v>#N/A</v>
      </c>
      <c r="AS2719" s="431" t="e">
        <f>VLOOKUP($AQ2719,software!$A$1:$B$14605,2,FALSE)</f>
        <v>#N/A</v>
      </c>
      <c r="AT2719" s="423"/>
      <c r="AV2719" s="423"/>
    </row>
    <row r="2720" spans="1:48" ht="12.75" x14ac:dyDescent="0.2">
      <c r="A2720" s="73"/>
      <c r="B2720" s="42"/>
      <c r="C2720" s="142"/>
      <c r="D2720" s="142"/>
      <c r="E2720" s="107"/>
      <c r="F2720" s="46"/>
      <c r="G2720" s="46"/>
      <c r="H2720" s="46"/>
      <c r="I2720" s="46"/>
      <c r="J2720" s="46"/>
      <c r="K2720" s="46"/>
      <c r="L2720" s="139"/>
      <c r="M2720" s="41"/>
      <c r="N2720" s="45"/>
      <c r="O2720" s="47"/>
      <c r="P2720" s="43"/>
      <c r="Q2720" s="71" t="e">
        <f>VLOOKUP(N2720,'error categories'!$A$2:$D$54,4,FALSE)</f>
        <v>#N/A</v>
      </c>
      <c r="R2720" s="72" t="e">
        <f>VLOOKUP(N2720,'error categories'!$A$2:$D$54,3,FALSE)</f>
        <v>#N/A</v>
      </c>
      <c r="S2720" s="374"/>
      <c r="T2720" s="377"/>
      <c r="U2720" s="378">
        <f t="shared" si="378"/>
        <v>0</v>
      </c>
      <c r="V2720" s="379"/>
      <c r="W2720" s="380"/>
      <c r="X2720" s="380"/>
      <c r="Y2720" s="380"/>
      <c r="Z2720" s="379"/>
      <c r="AA2720" s="381"/>
      <c r="AB2720" s="379"/>
      <c r="AC2720" s="380"/>
      <c r="AD2720" s="382">
        <f t="shared" si="385"/>
        <v>0</v>
      </c>
      <c r="AE2720" s="383">
        <f t="shared" si="386"/>
        <v>0</v>
      </c>
      <c r="AF2720" s="379"/>
      <c r="AG2720" s="381"/>
      <c r="AH2720" s="379"/>
      <c r="AI2720" s="381"/>
      <c r="AJ2720" s="384" t="str">
        <f t="shared" si="379"/>
        <v/>
      </c>
      <c r="AK2720" s="385" t="str">
        <f t="shared" si="380"/>
        <v/>
      </c>
      <c r="AL2720" s="388" t="str">
        <f t="shared" si="381"/>
        <v/>
      </c>
      <c r="AM2720" s="389" t="str">
        <f t="shared" si="382"/>
        <v/>
      </c>
      <c r="AN2720" s="388" t="str">
        <f t="shared" si="383"/>
        <v/>
      </c>
      <c r="AO2720" s="389" t="str">
        <f t="shared" si="384"/>
        <v/>
      </c>
      <c r="AP2720" s="423"/>
      <c r="AQ2720" s="423"/>
      <c r="AR2720" s="431" t="e">
        <f>VLOOKUP($B2720,'acc names'!$C$2:$D$12102,2,FALSE)</f>
        <v>#N/A</v>
      </c>
      <c r="AS2720" s="431" t="e">
        <f>VLOOKUP($AQ2720,software!$A$1:$B$14605,2,FALSE)</f>
        <v>#N/A</v>
      </c>
      <c r="AT2720" s="423"/>
      <c r="AV2720" s="423"/>
    </row>
    <row r="2721" spans="1:48" ht="12.75" x14ac:dyDescent="0.2">
      <c r="A2721" s="73"/>
      <c r="B2721" s="42"/>
      <c r="C2721" s="142"/>
      <c r="D2721" s="142"/>
      <c r="E2721" s="107"/>
      <c r="F2721" s="46"/>
      <c r="G2721" s="46"/>
      <c r="H2721" s="46"/>
      <c r="I2721" s="46"/>
      <c r="J2721" s="46"/>
      <c r="K2721" s="46"/>
      <c r="L2721" s="139"/>
      <c r="M2721" s="41"/>
      <c r="N2721" s="45"/>
      <c r="O2721" s="47"/>
      <c r="P2721" s="43"/>
      <c r="Q2721" s="71" t="e">
        <f>VLOOKUP(N2721,'error categories'!$A$2:$D$54,4,FALSE)</f>
        <v>#N/A</v>
      </c>
      <c r="R2721" s="72" t="e">
        <f>VLOOKUP(N2721,'error categories'!$A$2:$D$54,3,FALSE)</f>
        <v>#N/A</v>
      </c>
      <c r="S2721" s="374"/>
      <c r="T2721" s="377"/>
      <c r="U2721" s="378">
        <f t="shared" si="378"/>
        <v>0</v>
      </c>
      <c r="V2721" s="379"/>
      <c r="W2721" s="380"/>
      <c r="X2721" s="380"/>
      <c r="Y2721" s="380"/>
      <c r="Z2721" s="379"/>
      <c r="AA2721" s="381"/>
      <c r="AB2721" s="379"/>
      <c r="AC2721" s="380"/>
      <c r="AD2721" s="382">
        <f t="shared" si="385"/>
        <v>0</v>
      </c>
      <c r="AE2721" s="383">
        <f t="shared" si="386"/>
        <v>0</v>
      </c>
      <c r="AF2721" s="379"/>
      <c r="AG2721" s="381"/>
      <c r="AH2721" s="379"/>
      <c r="AI2721" s="381"/>
      <c r="AJ2721" s="384" t="str">
        <f t="shared" si="379"/>
        <v/>
      </c>
      <c r="AK2721" s="385" t="str">
        <f t="shared" si="380"/>
        <v/>
      </c>
      <c r="AL2721" s="388" t="str">
        <f t="shared" si="381"/>
        <v/>
      </c>
      <c r="AM2721" s="389" t="str">
        <f t="shared" si="382"/>
        <v/>
      </c>
      <c r="AN2721" s="388" t="str">
        <f t="shared" si="383"/>
        <v/>
      </c>
      <c r="AO2721" s="389" t="str">
        <f t="shared" si="384"/>
        <v/>
      </c>
      <c r="AP2721" s="423"/>
      <c r="AQ2721" s="423"/>
      <c r="AR2721" s="431" t="e">
        <f>VLOOKUP($B2721,'acc names'!$C$2:$D$12102,2,FALSE)</f>
        <v>#N/A</v>
      </c>
      <c r="AS2721" s="431" t="e">
        <f>VLOOKUP($AQ2721,software!$A$1:$B$14605,2,FALSE)</f>
        <v>#N/A</v>
      </c>
      <c r="AT2721" s="423"/>
      <c r="AV2721" s="423"/>
    </row>
    <row r="2722" spans="1:48" ht="12.75" x14ac:dyDescent="0.2">
      <c r="A2722" s="73"/>
      <c r="B2722" s="42"/>
      <c r="C2722" s="142"/>
      <c r="D2722" s="142"/>
      <c r="E2722" s="107"/>
      <c r="F2722" s="46"/>
      <c r="G2722" s="46"/>
      <c r="H2722" s="46"/>
      <c r="I2722" s="46"/>
      <c r="J2722" s="46"/>
      <c r="K2722" s="46"/>
      <c r="L2722" s="139"/>
      <c r="M2722" s="41"/>
      <c r="N2722" s="45"/>
      <c r="O2722" s="47"/>
      <c r="P2722" s="43"/>
      <c r="Q2722" s="71" t="e">
        <f>VLOOKUP(N2722,'error categories'!$A$2:$D$54,4,FALSE)</f>
        <v>#N/A</v>
      </c>
      <c r="R2722" s="72" t="e">
        <f>VLOOKUP(N2722,'error categories'!$A$2:$D$54,3,FALSE)</f>
        <v>#N/A</v>
      </c>
      <c r="S2722" s="374"/>
      <c r="T2722" s="377"/>
      <c r="U2722" s="378">
        <f t="shared" si="378"/>
        <v>0</v>
      </c>
      <c r="V2722" s="379"/>
      <c r="W2722" s="380"/>
      <c r="X2722" s="380"/>
      <c r="Y2722" s="380"/>
      <c r="Z2722" s="379"/>
      <c r="AA2722" s="381"/>
      <c r="AB2722" s="379"/>
      <c r="AC2722" s="380"/>
      <c r="AD2722" s="382">
        <f t="shared" si="385"/>
        <v>0</v>
      </c>
      <c r="AE2722" s="383">
        <f t="shared" si="386"/>
        <v>0</v>
      </c>
      <c r="AF2722" s="379"/>
      <c r="AG2722" s="381"/>
      <c r="AH2722" s="379"/>
      <c r="AI2722" s="381"/>
      <c r="AJ2722" s="384" t="str">
        <f t="shared" si="379"/>
        <v/>
      </c>
      <c r="AK2722" s="385" t="str">
        <f t="shared" si="380"/>
        <v/>
      </c>
      <c r="AL2722" s="388" t="str">
        <f t="shared" si="381"/>
        <v/>
      </c>
      <c r="AM2722" s="389" t="str">
        <f t="shared" si="382"/>
        <v/>
      </c>
      <c r="AN2722" s="388" t="str">
        <f t="shared" si="383"/>
        <v/>
      </c>
      <c r="AO2722" s="389" t="str">
        <f t="shared" si="384"/>
        <v/>
      </c>
      <c r="AP2722" s="423"/>
      <c r="AQ2722" s="423"/>
      <c r="AR2722" s="431" t="e">
        <f>VLOOKUP($B2722,'acc names'!$C$2:$D$12102,2,FALSE)</f>
        <v>#N/A</v>
      </c>
      <c r="AS2722" s="431" t="e">
        <f>VLOOKUP($AQ2722,software!$A$1:$B$14605,2,FALSE)</f>
        <v>#N/A</v>
      </c>
      <c r="AT2722" s="423"/>
      <c r="AV2722" s="423"/>
    </row>
    <row r="2723" spans="1:48" ht="12.75" x14ac:dyDescent="0.2">
      <c r="A2723" s="73"/>
      <c r="B2723" s="42"/>
      <c r="C2723" s="142"/>
      <c r="D2723" s="142"/>
      <c r="E2723" s="107"/>
      <c r="F2723" s="46"/>
      <c r="G2723" s="46"/>
      <c r="H2723" s="46"/>
      <c r="I2723" s="46"/>
      <c r="J2723" s="46"/>
      <c r="K2723" s="46"/>
      <c r="L2723" s="139"/>
      <c r="M2723" s="41"/>
      <c r="N2723" s="45"/>
      <c r="O2723" s="47"/>
      <c r="P2723" s="43"/>
      <c r="Q2723" s="71" t="e">
        <f>VLOOKUP(N2723,'error categories'!$A$2:$D$54,4,FALSE)</f>
        <v>#N/A</v>
      </c>
      <c r="R2723" s="72" t="e">
        <f>VLOOKUP(N2723,'error categories'!$A$2:$D$54,3,FALSE)</f>
        <v>#N/A</v>
      </c>
      <c r="S2723" s="374"/>
      <c r="T2723" s="377"/>
      <c r="U2723" s="378">
        <f t="shared" si="378"/>
        <v>0</v>
      </c>
      <c r="V2723" s="379"/>
      <c r="W2723" s="380"/>
      <c r="X2723" s="380"/>
      <c r="Y2723" s="380"/>
      <c r="Z2723" s="379"/>
      <c r="AA2723" s="381"/>
      <c r="AB2723" s="379"/>
      <c r="AC2723" s="380"/>
      <c r="AD2723" s="382">
        <f t="shared" si="385"/>
        <v>0</v>
      </c>
      <c r="AE2723" s="383">
        <f t="shared" si="386"/>
        <v>0</v>
      </c>
      <c r="AF2723" s="379"/>
      <c r="AG2723" s="381"/>
      <c r="AH2723" s="379"/>
      <c r="AI2723" s="381"/>
      <c r="AJ2723" s="384" t="str">
        <f t="shared" si="379"/>
        <v/>
      </c>
      <c r="AK2723" s="385" t="str">
        <f t="shared" si="380"/>
        <v/>
      </c>
      <c r="AL2723" s="388" t="str">
        <f t="shared" si="381"/>
        <v/>
      </c>
      <c r="AM2723" s="389" t="str">
        <f t="shared" si="382"/>
        <v/>
      </c>
      <c r="AN2723" s="388" t="str">
        <f t="shared" si="383"/>
        <v/>
      </c>
      <c r="AO2723" s="389" t="str">
        <f t="shared" si="384"/>
        <v/>
      </c>
      <c r="AP2723" s="423"/>
      <c r="AQ2723" s="423"/>
      <c r="AR2723" s="431" t="e">
        <f>VLOOKUP($B2723,'acc names'!$C$2:$D$12102,2,FALSE)</f>
        <v>#N/A</v>
      </c>
      <c r="AS2723" s="431" t="e">
        <f>VLOOKUP($AQ2723,software!$A$1:$B$14605,2,FALSE)</f>
        <v>#N/A</v>
      </c>
      <c r="AT2723" s="423"/>
      <c r="AV2723" s="423"/>
    </row>
    <row r="2724" spans="1:48" ht="12.75" x14ac:dyDescent="0.2">
      <c r="A2724" s="73"/>
      <c r="B2724" s="42"/>
      <c r="C2724" s="142"/>
      <c r="D2724" s="142"/>
      <c r="E2724" s="107"/>
      <c r="F2724" s="46"/>
      <c r="G2724" s="46"/>
      <c r="H2724" s="46"/>
      <c r="I2724" s="46"/>
      <c r="J2724" s="46"/>
      <c r="K2724" s="46"/>
      <c r="L2724" s="139"/>
      <c r="M2724" s="41"/>
      <c r="N2724" s="45"/>
      <c r="O2724" s="47"/>
      <c r="P2724" s="43"/>
      <c r="Q2724" s="71" t="e">
        <f>VLOOKUP(N2724,'error categories'!$A$2:$D$54,4,FALSE)</f>
        <v>#N/A</v>
      </c>
      <c r="R2724" s="72" t="e">
        <f>VLOOKUP(N2724,'error categories'!$A$2:$D$54,3,FALSE)</f>
        <v>#N/A</v>
      </c>
      <c r="S2724" s="374"/>
      <c r="T2724" s="377"/>
      <c r="U2724" s="378">
        <f t="shared" si="378"/>
        <v>0</v>
      </c>
      <c r="V2724" s="379"/>
      <c r="W2724" s="380"/>
      <c r="X2724" s="380"/>
      <c r="Y2724" s="380"/>
      <c r="Z2724" s="379"/>
      <c r="AA2724" s="381"/>
      <c r="AB2724" s="379"/>
      <c r="AC2724" s="380"/>
      <c r="AD2724" s="382">
        <f t="shared" si="385"/>
        <v>0</v>
      </c>
      <c r="AE2724" s="383">
        <f t="shared" si="386"/>
        <v>0</v>
      </c>
      <c r="AF2724" s="379"/>
      <c r="AG2724" s="381"/>
      <c r="AH2724" s="379"/>
      <c r="AI2724" s="381"/>
      <c r="AJ2724" s="384" t="str">
        <f t="shared" si="379"/>
        <v/>
      </c>
      <c r="AK2724" s="385" t="str">
        <f t="shared" si="380"/>
        <v/>
      </c>
      <c r="AL2724" s="388" t="str">
        <f t="shared" si="381"/>
        <v/>
      </c>
      <c r="AM2724" s="389" t="str">
        <f t="shared" si="382"/>
        <v/>
      </c>
      <c r="AN2724" s="388" t="str">
        <f t="shared" si="383"/>
        <v/>
      </c>
      <c r="AO2724" s="389" t="str">
        <f t="shared" si="384"/>
        <v/>
      </c>
      <c r="AP2724" s="423"/>
      <c r="AQ2724" s="423"/>
      <c r="AR2724" s="431" t="e">
        <f>VLOOKUP($B2724,'acc names'!$C$2:$D$12102,2,FALSE)</f>
        <v>#N/A</v>
      </c>
      <c r="AS2724" s="431" t="e">
        <f>VLOOKUP($AQ2724,software!$A$1:$B$14605,2,FALSE)</f>
        <v>#N/A</v>
      </c>
      <c r="AT2724" s="423"/>
      <c r="AV2724" s="423"/>
    </row>
    <row r="2725" spans="1:48" ht="12.75" x14ac:dyDescent="0.2">
      <c r="A2725" s="73"/>
      <c r="B2725" s="42"/>
      <c r="C2725" s="142"/>
      <c r="D2725" s="142"/>
      <c r="E2725" s="107"/>
      <c r="F2725" s="46"/>
      <c r="G2725" s="46"/>
      <c r="H2725" s="46"/>
      <c r="I2725" s="46"/>
      <c r="J2725" s="46"/>
      <c r="K2725" s="46"/>
      <c r="L2725" s="139"/>
      <c r="M2725" s="41"/>
      <c r="N2725" s="45"/>
      <c r="O2725" s="47"/>
      <c r="P2725" s="43"/>
      <c r="Q2725" s="71" t="e">
        <f>VLOOKUP(N2725,'error categories'!$A$2:$D$54,4,FALSE)</f>
        <v>#N/A</v>
      </c>
      <c r="R2725" s="72" t="e">
        <f>VLOOKUP(N2725,'error categories'!$A$2:$D$54,3,FALSE)</f>
        <v>#N/A</v>
      </c>
      <c r="S2725" s="374"/>
      <c r="T2725" s="377"/>
      <c r="U2725" s="378">
        <f t="shared" si="378"/>
        <v>0</v>
      </c>
      <c r="V2725" s="379"/>
      <c r="W2725" s="380"/>
      <c r="X2725" s="380"/>
      <c r="Y2725" s="380"/>
      <c r="Z2725" s="379"/>
      <c r="AA2725" s="381"/>
      <c r="AB2725" s="379"/>
      <c r="AC2725" s="380"/>
      <c r="AD2725" s="382">
        <f t="shared" si="385"/>
        <v>0</v>
      </c>
      <c r="AE2725" s="383">
        <f t="shared" si="386"/>
        <v>0</v>
      </c>
      <c r="AF2725" s="379"/>
      <c r="AG2725" s="381"/>
      <c r="AH2725" s="379"/>
      <c r="AI2725" s="381"/>
      <c r="AJ2725" s="384" t="str">
        <f t="shared" si="379"/>
        <v/>
      </c>
      <c r="AK2725" s="385" t="str">
        <f t="shared" si="380"/>
        <v/>
      </c>
      <c r="AL2725" s="388" t="str">
        <f t="shared" si="381"/>
        <v/>
      </c>
      <c r="AM2725" s="389" t="str">
        <f t="shared" si="382"/>
        <v/>
      </c>
      <c r="AN2725" s="388" t="str">
        <f t="shared" si="383"/>
        <v/>
      </c>
      <c r="AO2725" s="389" t="str">
        <f t="shared" si="384"/>
        <v/>
      </c>
      <c r="AP2725" s="423"/>
      <c r="AQ2725" s="423"/>
      <c r="AR2725" s="431" t="e">
        <f>VLOOKUP($B2725,'acc names'!$C$2:$D$12102,2,FALSE)</f>
        <v>#N/A</v>
      </c>
      <c r="AS2725" s="431" t="e">
        <f>VLOOKUP($AQ2725,software!$A$1:$B$14605,2,FALSE)</f>
        <v>#N/A</v>
      </c>
      <c r="AT2725" s="423"/>
      <c r="AV2725" s="423"/>
    </row>
    <row r="2726" spans="1:48" ht="12.75" x14ac:dyDescent="0.2">
      <c r="A2726" s="73"/>
      <c r="B2726" s="42"/>
      <c r="C2726" s="142"/>
      <c r="D2726" s="142"/>
      <c r="E2726" s="107"/>
      <c r="F2726" s="46"/>
      <c r="G2726" s="46"/>
      <c r="H2726" s="46"/>
      <c r="I2726" s="46"/>
      <c r="J2726" s="46"/>
      <c r="K2726" s="46"/>
      <c r="L2726" s="139"/>
      <c r="M2726" s="41"/>
      <c r="N2726" s="45"/>
      <c r="O2726" s="47"/>
      <c r="P2726" s="43"/>
      <c r="Q2726" s="71" t="e">
        <f>VLOOKUP(N2726,'error categories'!$A$2:$D$54,4,FALSE)</f>
        <v>#N/A</v>
      </c>
      <c r="R2726" s="72" t="e">
        <f>VLOOKUP(N2726,'error categories'!$A$2:$D$54,3,FALSE)</f>
        <v>#N/A</v>
      </c>
      <c r="S2726" s="374"/>
      <c r="T2726" s="377"/>
      <c r="U2726" s="378">
        <f t="shared" si="378"/>
        <v>0</v>
      </c>
      <c r="V2726" s="379"/>
      <c r="W2726" s="380"/>
      <c r="X2726" s="380"/>
      <c r="Y2726" s="380"/>
      <c r="Z2726" s="379"/>
      <c r="AA2726" s="381"/>
      <c r="AB2726" s="379"/>
      <c r="AC2726" s="380"/>
      <c r="AD2726" s="382">
        <f t="shared" si="385"/>
        <v>0</v>
      </c>
      <c r="AE2726" s="383">
        <f t="shared" si="386"/>
        <v>0</v>
      </c>
      <c r="AF2726" s="379"/>
      <c r="AG2726" s="381"/>
      <c r="AH2726" s="379"/>
      <c r="AI2726" s="381"/>
      <c r="AJ2726" s="384" t="str">
        <f t="shared" si="379"/>
        <v/>
      </c>
      <c r="AK2726" s="385" t="str">
        <f t="shared" si="380"/>
        <v/>
      </c>
      <c r="AL2726" s="388" t="str">
        <f t="shared" si="381"/>
        <v/>
      </c>
      <c r="AM2726" s="389" t="str">
        <f t="shared" si="382"/>
        <v/>
      </c>
      <c r="AN2726" s="388" t="str">
        <f t="shared" si="383"/>
        <v/>
      </c>
      <c r="AO2726" s="389" t="str">
        <f t="shared" si="384"/>
        <v/>
      </c>
      <c r="AP2726" s="423"/>
      <c r="AQ2726" s="423"/>
      <c r="AR2726" s="431" t="e">
        <f>VLOOKUP($B2726,'acc names'!$C$2:$D$12102,2,FALSE)</f>
        <v>#N/A</v>
      </c>
      <c r="AS2726" s="431" t="e">
        <f>VLOOKUP($AQ2726,software!$A$1:$B$14605,2,FALSE)</f>
        <v>#N/A</v>
      </c>
      <c r="AT2726" s="423"/>
      <c r="AV2726" s="423"/>
    </row>
    <row r="2727" spans="1:48" ht="12.75" x14ac:dyDescent="0.2">
      <c r="A2727" s="73"/>
      <c r="B2727" s="42"/>
      <c r="C2727" s="142"/>
      <c r="D2727" s="142"/>
      <c r="E2727" s="107"/>
      <c r="F2727" s="46"/>
      <c r="G2727" s="46"/>
      <c r="H2727" s="46"/>
      <c r="I2727" s="46"/>
      <c r="J2727" s="46"/>
      <c r="K2727" s="46"/>
      <c r="L2727" s="139"/>
      <c r="M2727" s="41"/>
      <c r="N2727" s="45"/>
      <c r="O2727" s="47"/>
      <c r="P2727" s="43"/>
      <c r="Q2727" s="71" t="e">
        <f>VLOOKUP(N2727,'error categories'!$A$2:$D$54,4,FALSE)</f>
        <v>#N/A</v>
      </c>
      <c r="R2727" s="72" t="e">
        <f>VLOOKUP(N2727,'error categories'!$A$2:$D$54,3,FALSE)</f>
        <v>#N/A</v>
      </c>
      <c r="S2727" s="374"/>
      <c r="T2727" s="377"/>
      <c r="U2727" s="378">
        <f t="shared" si="378"/>
        <v>0</v>
      </c>
      <c r="V2727" s="379"/>
      <c r="W2727" s="380"/>
      <c r="X2727" s="380"/>
      <c r="Y2727" s="380"/>
      <c r="Z2727" s="379"/>
      <c r="AA2727" s="381"/>
      <c r="AB2727" s="379"/>
      <c r="AC2727" s="380"/>
      <c r="AD2727" s="382">
        <f t="shared" si="385"/>
        <v>0</v>
      </c>
      <c r="AE2727" s="383">
        <f t="shared" si="386"/>
        <v>0</v>
      </c>
      <c r="AF2727" s="379"/>
      <c r="AG2727" s="381"/>
      <c r="AH2727" s="379"/>
      <c r="AI2727" s="381"/>
      <c r="AJ2727" s="384" t="str">
        <f t="shared" si="379"/>
        <v/>
      </c>
      <c r="AK2727" s="385" t="str">
        <f t="shared" si="380"/>
        <v/>
      </c>
      <c r="AL2727" s="388" t="str">
        <f t="shared" si="381"/>
        <v/>
      </c>
      <c r="AM2727" s="389" t="str">
        <f t="shared" si="382"/>
        <v/>
      </c>
      <c r="AN2727" s="388" t="str">
        <f t="shared" si="383"/>
        <v/>
      </c>
      <c r="AO2727" s="389" t="str">
        <f t="shared" si="384"/>
        <v/>
      </c>
      <c r="AP2727" s="423"/>
      <c r="AQ2727" s="423"/>
      <c r="AR2727" s="431" t="e">
        <f>VLOOKUP($B2727,'acc names'!$C$2:$D$12102,2,FALSE)</f>
        <v>#N/A</v>
      </c>
      <c r="AS2727" s="431" t="e">
        <f>VLOOKUP($AQ2727,software!$A$1:$B$14605,2,FALSE)</f>
        <v>#N/A</v>
      </c>
      <c r="AT2727" s="423"/>
      <c r="AV2727" s="423"/>
    </row>
    <row r="2728" spans="1:48" ht="12.75" x14ac:dyDescent="0.2">
      <c r="A2728" s="73"/>
      <c r="B2728" s="42"/>
      <c r="C2728" s="142"/>
      <c r="D2728" s="142"/>
      <c r="E2728" s="107"/>
      <c r="F2728" s="46"/>
      <c r="G2728" s="46"/>
      <c r="H2728" s="46"/>
      <c r="I2728" s="46"/>
      <c r="J2728" s="46"/>
      <c r="K2728" s="46"/>
      <c r="L2728" s="139"/>
      <c r="M2728" s="41"/>
      <c r="N2728" s="45"/>
      <c r="O2728" s="47"/>
      <c r="P2728" s="43"/>
      <c r="Q2728" s="71" t="e">
        <f>VLOOKUP(N2728,'error categories'!$A$2:$D$54,4,FALSE)</f>
        <v>#N/A</v>
      </c>
      <c r="R2728" s="72" t="e">
        <f>VLOOKUP(N2728,'error categories'!$A$2:$D$54,3,FALSE)</f>
        <v>#N/A</v>
      </c>
      <c r="S2728" s="374"/>
      <c r="T2728" s="377"/>
      <c r="U2728" s="378">
        <f t="shared" si="378"/>
        <v>0</v>
      </c>
      <c r="V2728" s="379"/>
      <c r="W2728" s="380"/>
      <c r="X2728" s="380"/>
      <c r="Y2728" s="380"/>
      <c r="Z2728" s="379"/>
      <c r="AA2728" s="381"/>
      <c r="AB2728" s="379"/>
      <c r="AC2728" s="380"/>
      <c r="AD2728" s="382">
        <f t="shared" si="385"/>
        <v>0</v>
      </c>
      <c r="AE2728" s="383">
        <f t="shared" si="386"/>
        <v>0</v>
      </c>
      <c r="AF2728" s="379"/>
      <c r="AG2728" s="381"/>
      <c r="AH2728" s="379"/>
      <c r="AI2728" s="381"/>
      <c r="AJ2728" s="384" t="str">
        <f t="shared" si="379"/>
        <v/>
      </c>
      <c r="AK2728" s="385" t="str">
        <f t="shared" si="380"/>
        <v/>
      </c>
      <c r="AL2728" s="388" t="str">
        <f t="shared" si="381"/>
        <v/>
      </c>
      <c r="AM2728" s="389" t="str">
        <f t="shared" si="382"/>
        <v/>
      </c>
      <c r="AN2728" s="388" t="str">
        <f t="shared" si="383"/>
        <v/>
      </c>
      <c r="AO2728" s="389" t="str">
        <f t="shared" si="384"/>
        <v/>
      </c>
      <c r="AP2728" s="423"/>
      <c r="AQ2728" s="423"/>
      <c r="AR2728" s="431" t="e">
        <f>VLOOKUP($B2728,'acc names'!$C$2:$D$12102,2,FALSE)</f>
        <v>#N/A</v>
      </c>
      <c r="AS2728" s="431" t="e">
        <f>VLOOKUP($AQ2728,software!$A$1:$B$14605,2,FALSE)</f>
        <v>#N/A</v>
      </c>
      <c r="AT2728" s="423"/>
      <c r="AV2728" s="423"/>
    </row>
    <row r="2729" spans="1:48" ht="12.75" x14ac:dyDescent="0.2">
      <c r="A2729" s="73"/>
      <c r="B2729" s="42"/>
      <c r="C2729" s="142"/>
      <c r="D2729" s="142"/>
      <c r="E2729" s="107"/>
      <c r="F2729" s="46"/>
      <c r="G2729" s="46"/>
      <c r="H2729" s="46"/>
      <c r="I2729" s="46"/>
      <c r="J2729" s="46"/>
      <c r="K2729" s="46"/>
      <c r="L2729" s="139"/>
      <c r="M2729" s="41"/>
      <c r="N2729" s="45"/>
      <c r="O2729" s="47"/>
      <c r="P2729" s="43"/>
      <c r="Q2729" s="71" t="e">
        <f>VLOOKUP(N2729,'error categories'!$A$2:$D$54,4,FALSE)</f>
        <v>#N/A</v>
      </c>
      <c r="R2729" s="72" t="e">
        <f>VLOOKUP(N2729,'error categories'!$A$2:$D$54,3,FALSE)</f>
        <v>#N/A</v>
      </c>
      <c r="S2729" s="374"/>
      <c r="T2729" s="377"/>
      <c r="U2729" s="378">
        <f t="shared" si="378"/>
        <v>0</v>
      </c>
      <c r="V2729" s="379"/>
      <c r="W2729" s="380"/>
      <c r="X2729" s="380"/>
      <c r="Y2729" s="380"/>
      <c r="Z2729" s="379"/>
      <c r="AA2729" s="381"/>
      <c r="AB2729" s="379"/>
      <c r="AC2729" s="380"/>
      <c r="AD2729" s="382">
        <f t="shared" si="385"/>
        <v>0</v>
      </c>
      <c r="AE2729" s="383">
        <f t="shared" si="386"/>
        <v>0</v>
      </c>
      <c r="AF2729" s="379"/>
      <c r="AG2729" s="381"/>
      <c r="AH2729" s="379"/>
      <c r="AI2729" s="381"/>
      <c r="AJ2729" s="384" t="str">
        <f t="shared" si="379"/>
        <v/>
      </c>
      <c r="AK2729" s="385" t="str">
        <f t="shared" si="380"/>
        <v/>
      </c>
      <c r="AL2729" s="388" t="str">
        <f t="shared" si="381"/>
        <v/>
      </c>
      <c r="AM2729" s="389" t="str">
        <f t="shared" si="382"/>
        <v/>
      </c>
      <c r="AN2729" s="388" t="str">
        <f t="shared" si="383"/>
        <v/>
      </c>
      <c r="AO2729" s="389" t="str">
        <f t="shared" si="384"/>
        <v/>
      </c>
      <c r="AP2729" s="423"/>
      <c r="AQ2729" s="423"/>
      <c r="AR2729" s="431" t="e">
        <f>VLOOKUP($B2729,'acc names'!$C$2:$D$12102,2,FALSE)</f>
        <v>#N/A</v>
      </c>
      <c r="AS2729" s="431" t="e">
        <f>VLOOKUP($AQ2729,software!$A$1:$B$14605,2,FALSE)</f>
        <v>#N/A</v>
      </c>
      <c r="AT2729" s="423"/>
      <c r="AV2729" s="423"/>
    </row>
    <row r="2730" spans="1:48" ht="12.75" x14ac:dyDescent="0.2">
      <c r="A2730" s="73"/>
      <c r="B2730" s="42"/>
      <c r="C2730" s="142"/>
      <c r="D2730" s="142"/>
      <c r="E2730" s="107"/>
      <c r="F2730" s="46"/>
      <c r="G2730" s="46"/>
      <c r="H2730" s="46"/>
      <c r="I2730" s="46"/>
      <c r="J2730" s="46"/>
      <c r="K2730" s="46"/>
      <c r="L2730" s="139"/>
      <c r="M2730" s="41"/>
      <c r="N2730" s="45"/>
      <c r="O2730" s="47"/>
      <c r="P2730" s="43"/>
      <c r="Q2730" s="71" t="e">
        <f>VLOOKUP(N2730,'error categories'!$A$2:$D$54,4,FALSE)</f>
        <v>#N/A</v>
      </c>
      <c r="R2730" s="72" t="e">
        <f>VLOOKUP(N2730,'error categories'!$A$2:$D$54,3,FALSE)</f>
        <v>#N/A</v>
      </c>
      <c r="S2730" s="374"/>
      <c r="T2730" s="377"/>
      <c r="U2730" s="378">
        <f t="shared" si="378"/>
        <v>0</v>
      </c>
      <c r="V2730" s="379"/>
      <c r="W2730" s="380"/>
      <c r="X2730" s="380"/>
      <c r="Y2730" s="380"/>
      <c r="Z2730" s="379"/>
      <c r="AA2730" s="381"/>
      <c r="AB2730" s="379"/>
      <c r="AC2730" s="380"/>
      <c r="AD2730" s="382">
        <f t="shared" si="385"/>
        <v>0</v>
      </c>
      <c r="AE2730" s="383">
        <f t="shared" si="386"/>
        <v>0</v>
      </c>
      <c r="AF2730" s="379"/>
      <c r="AG2730" s="381"/>
      <c r="AH2730" s="379"/>
      <c r="AI2730" s="381"/>
      <c r="AJ2730" s="384" t="str">
        <f t="shared" si="379"/>
        <v/>
      </c>
      <c r="AK2730" s="385" t="str">
        <f t="shared" si="380"/>
        <v/>
      </c>
      <c r="AL2730" s="388" t="str">
        <f t="shared" si="381"/>
        <v/>
      </c>
      <c r="AM2730" s="389" t="str">
        <f t="shared" si="382"/>
        <v/>
      </c>
      <c r="AN2730" s="388" t="str">
        <f t="shared" si="383"/>
        <v/>
      </c>
      <c r="AO2730" s="389" t="str">
        <f t="shared" si="384"/>
        <v/>
      </c>
      <c r="AP2730" s="423"/>
      <c r="AQ2730" s="423"/>
      <c r="AR2730" s="431" t="e">
        <f>VLOOKUP($B2730,'acc names'!$C$2:$D$12102,2,FALSE)</f>
        <v>#N/A</v>
      </c>
      <c r="AS2730" s="431" t="e">
        <f>VLOOKUP($AQ2730,software!$A$1:$B$14605,2,FALSE)</f>
        <v>#N/A</v>
      </c>
      <c r="AT2730" s="423"/>
      <c r="AV2730" s="423"/>
    </row>
    <row r="2731" spans="1:48" ht="12.75" x14ac:dyDescent="0.2">
      <c r="A2731" s="73"/>
      <c r="B2731" s="42"/>
      <c r="C2731" s="142"/>
      <c r="D2731" s="142"/>
      <c r="E2731" s="107"/>
      <c r="F2731" s="46"/>
      <c r="G2731" s="46"/>
      <c r="H2731" s="46"/>
      <c r="I2731" s="46"/>
      <c r="J2731" s="46"/>
      <c r="K2731" s="46"/>
      <c r="L2731" s="139"/>
      <c r="M2731" s="41"/>
      <c r="N2731" s="45"/>
      <c r="O2731" s="47"/>
      <c r="P2731" s="43"/>
      <c r="Q2731" s="71" t="e">
        <f>VLOOKUP(N2731,'error categories'!$A$2:$D$54,4,FALSE)</f>
        <v>#N/A</v>
      </c>
      <c r="R2731" s="72" t="e">
        <f>VLOOKUP(N2731,'error categories'!$A$2:$D$54,3,FALSE)</f>
        <v>#N/A</v>
      </c>
      <c r="S2731" s="374"/>
      <c r="T2731" s="377"/>
      <c r="U2731" s="378">
        <f t="shared" si="378"/>
        <v>0</v>
      </c>
      <c r="V2731" s="379"/>
      <c r="W2731" s="380"/>
      <c r="X2731" s="380"/>
      <c r="Y2731" s="380"/>
      <c r="Z2731" s="379"/>
      <c r="AA2731" s="381"/>
      <c r="AB2731" s="379"/>
      <c r="AC2731" s="380"/>
      <c r="AD2731" s="382">
        <f t="shared" si="385"/>
        <v>0</v>
      </c>
      <c r="AE2731" s="383">
        <f t="shared" si="386"/>
        <v>0</v>
      </c>
      <c r="AF2731" s="379"/>
      <c r="AG2731" s="381"/>
      <c r="AH2731" s="379"/>
      <c r="AI2731" s="381"/>
      <c r="AJ2731" s="384" t="str">
        <f t="shared" si="379"/>
        <v/>
      </c>
      <c r="AK2731" s="385" t="str">
        <f t="shared" si="380"/>
        <v/>
      </c>
      <c r="AL2731" s="388" t="str">
        <f t="shared" si="381"/>
        <v/>
      </c>
      <c r="AM2731" s="389" t="str">
        <f t="shared" si="382"/>
        <v/>
      </c>
      <c r="AN2731" s="388" t="str">
        <f t="shared" si="383"/>
        <v/>
      </c>
      <c r="AO2731" s="389" t="str">
        <f t="shared" si="384"/>
        <v/>
      </c>
      <c r="AP2731" s="423"/>
      <c r="AQ2731" s="423"/>
      <c r="AR2731" s="431" t="e">
        <f>VLOOKUP($B2731,'acc names'!$C$2:$D$12102,2,FALSE)</f>
        <v>#N/A</v>
      </c>
      <c r="AS2731" s="431" t="e">
        <f>VLOOKUP($AQ2731,software!$A$1:$B$14605,2,FALSE)</f>
        <v>#N/A</v>
      </c>
      <c r="AT2731" s="423"/>
      <c r="AV2731" s="423"/>
    </row>
    <row r="2732" spans="1:48" ht="12.75" x14ac:dyDescent="0.2">
      <c r="A2732" s="73"/>
      <c r="B2732" s="42"/>
      <c r="C2732" s="142"/>
      <c r="D2732" s="142"/>
      <c r="E2732" s="107"/>
      <c r="F2732" s="46"/>
      <c r="G2732" s="46"/>
      <c r="H2732" s="46"/>
      <c r="I2732" s="46"/>
      <c r="J2732" s="46"/>
      <c r="K2732" s="46"/>
      <c r="L2732" s="139"/>
      <c r="M2732" s="41"/>
      <c r="N2732" s="45"/>
      <c r="O2732" s="47"/>
      <c r="P2732" s="43"/>
      <c r="Q2732" s="71" t="e">
        <f>VLOOKUP(N2732,'error categories'!$A$2:$D$54,4,FALSE)</f>
        <v>#N/A</v>
      </c>
      <c r="R2732" s="72" t="e">
        <f>VLOOKUP(N2732,'error categories'!$A$2:$D$54,3,FALSE)</f>
        <v>#N/A</v>
      </c>
      <c r="S2732" s="374"/>
      <c r="T2732" s="377"/>
      <c r="U2732" s="378">
        <f t="shared" si="378"/>
        <v>0</v>
      </c>
      <c r="V2732" s="379"/>
      <c r="W2732" s="380"/>
      <c r="X2732" s="380"/>
      <c r="Y2732" s="380"/>
      <c r="Z2732" s="379"/>
      <c r="AA2732" s="381"/>
      <c r="AB2732" s="379"/>
      <c r="AC2732" s="380"/>
      <c r="AD2732" s="382">
        <f t="shared" si="385"/>
        <v>0</v>
      </c>
      <c r="AE2732" s="383">
        <f t="shared" si="386"/>
        <v>0</v>
      </c>
      <c r="AF2732" s="379"/>
      <c r="AG2732" s="381"/>
      <c r="AH2732" s="379"/>
      <c r="AI2732" s="381"/>
      <c r="AJ2732" s="384" t="str">
        <f t="shared" si="379"/>
        <v/>
      </c>
      <c r="AK2732" s="385" t="str">
        <f t="shared" si="380"/>
        <v/>
      </c>
      <c r="AL2732" s="388" t="str">
        <f t="shared" si="381"/>
        <v/>
      </c>
      <c r="AM2732" s="389" t="str">
        <f t="shared" si="382"/>
        <v/>
      </c>
      <c r="AN2732" s="388" t="str">
        <f t="shared" si="383"/>
        <v/>
      </c>
      <c r="AO2732" s="389" t="str">
        <f t="shared" si="384"/>
        <v/>
      </c>
      <c r="AP2732" s="423"/>
      <c r="AQ2732" s="423"/>
      <c r="AR2732" s="431" t="e">
        <f>VLOOKUP($B2732,'acc names'!$C$2:$D$12102,2,FALSE)</f>
        <v>#N/A</v>
      </c>
      <c r="AS2732" s="431" t="e">
        <f>VLOOKUP($AQ2732,software!$A$1:$B$14605,2,FALSE)</f>
        <v>#N/A</v>
      </c>
      <c r="AT2732" s="423"/>
      <c r="AV2732" s="423"/>
    </row>
    <row r="2733" spans="1:48" ht="12.75" x14ac:dyDescent="0.2">
      <c r="A2733" s="73"/>
      <c r="B2733" s="42"/>
      <c r="C2733" s="142"/>
      <c r="D2733" s="142"/>
      <c r="E2733" s="107"/>
      <c r="F2733" s="46"/>
      <c r="G2733" s="46"/>
      <c r="H2733" s="46"/>
      <c r="I2733" s="46"/>
      <c r="J2733" s="46"/>
      <c r="K2733" s="46"/>
      <c r="L2733" s="139"/>
      <c r="M2733" s="41"/>
      <c r="N2733" s="45"/>
      <c r="O2733" s="47"/>
      <c r="P2733" s="43"/>
      <c r="Q2733" s="71" t="e">
        <f>VLOOKUP(N2733,'error categories'!$A$2:$D$54,4,FALSE)</f>
        <v>#N/A</v>
      </c>
      <c r="R2733" s="72" t="e">
        <f>VLOOKUP(N2733,'error categories'!$A$2:$D$54,3,FALSE)</f>
        <v>#N/A</v>
      </c>
      <c r="S2733" s="374"/>
      <c r="T2733" s="377"/>
      <c r="U2733" s="378">
        <f t="shared" si="378"/>
        <v>0</v>
      </c>
      <c r="V2733" s="379"/>
      <c r="W2733" s="380"/>
      <c r="X2733" s="380"/>
      <c r="Y2733" s="380"/>
      <c r="Z2733" s="379"/>
      <c r="AA2733" s="381"/>
      <c r="AB2733" s="379"/>
      <c r="AC2733" s="380"/>
      <c r="AD2733" s="382">
        <f t="shared" si="385"/>
        <v>0</v>
      </c>
      <c r="AE2733" s="383">
        <f t="shared" si="386"/>
        <v>0</v>
      </c>
      <c r="AF2733" s="379"/>
      <c r="AG2733" s="381"/>
      <c r="AH2733" s="379"/>
      <c r="AI2733" s="381"/>
      <c r="AJ2733" s="384" t="str">
        <f t="shared" si="379"/>
        <v/>
      </c>
      <c r="AK2733" s="385" t="str">
        <f t="shared" si="380"/>
        <v/>
      </c>
      <c r="AL2733" s="388" t="str">
        <f t="shared" si="381"/>
        <v/>
      </c>
      <c r="AM2733" s="389" t="str">
        <f t="shared" si="382"/>
        <v/>
      </c>
      <c r="AN2733" s="388" t="str">
        <f t="shared" si="383"/>
        <v/>
      </c>
      <c r="AO2733" s="389" t="str">
        <f t="shared" si="384"/>
        <v/>
      </c>
      <c r="AP2733" s="423"/>
      <c r="AQ2733" s="423"/>
      <c r="AR2733" s="431" t="e">
        <f>VLOOKUP($B2733,'acc names'!$C$2:$D$12102,2,FALSE)</f>
        <v>#N/A</v>
      </c>
      <c r="AS2733" s="431" t="e">
        <f>VLOOKUP($AQ2733,software!$A$1:$B$14605,2,FALSE)</f>
        <v>#N/A</v>
      </c>
      <c r="AT2733" s="423"/>
      <c r="AV2733" s="423"/>
    </row>
    <row r="2734" spans="1:48" ht="12.75" x14ac:dyDescent="0.2">
      <c r="A2734" s="73"/>
      <c r="B2734" s="42"/>
      <c r="C2734" s="142"/>
      <c r="D2734" s="142"/>
      <c r="E2734" s="107"/>
      <c r="F2734" s="46"/>
      <c r="G2734" s="46"/>
      <c r="H2734" s="46"/>
      <c r="I2734" s="46"/>
      <c r="J2734" s="46"/>
      <c r="K2734" s="46"/>
      <c r="L2734" s="139"/>
      <c r="M2734" s="41"/>
      <c r="N2734" s="45"/>
      <c r="O2734" s="47"/>
      <c r="P2734" s="43"/>
      <c r="Q2734" s="71" t="e">
        <f>VLOOKUP(N2734,'error categories'!$A$2:$D$54,4,FALSE)</f>
        <v>#N/A</v>
      </c>
      <c r="R2734" s="72" t="e">
        <f>VLOOKUP(N2734,'error categories'!$A$2:$D$54,3,FALSE)</f>
        <v>#N/A</v>
      </c>
      <c r="S2734" s="374"/>
      <c r="T2734" s="377"/>
      <c r="U2734" s="378">
        <f t="shared" si="378"/>
        <v>0</v>
      </c>
      <c r="V2734" s="379"/>
      <c r="W2734" s="380"/>
      <c r="X2734" s="380"/>
      <c r="Y2734" s="380"/>
      <c r="Z2734" s="379"/>
      <c r="AA2734" s="381"/>
      <c r="AB2734" s="379"/>
      <c r="AC2734" s="380"/>
      <c r="AD2734" s="382">
        <f t="shared" si="385"/>
        <v>0</v>
      </c>
      <c r="AE2734" s="383">
        <f t="shared" si="386"/>
        <v>0</v>
      </c>
      <c r="AF2734" s="379"/>
      <c r="AG2734" s="381"/>
      <c r="AH2734" s="379"/>
      <c r="AI2734" s="381"/>
      <c r="AJ2734" s="384" t="str">
        <f t="shared" si="379"/>
        <v/>
      </c>
      <c r="AK2734" s="385" t="str">
        <f t="shared" si="380"/>
        <v/>
      </c>
      <c r="AL2734" s="388" t="str">
        <f t="shared" si="381"/>
        <v/>
      </c>
      <c r="AM2734" s="389" t="str">
        <f t="shared" si="382"/>
        <v/>
      </c>
      <c r="AN2734" s="388" t="str">
        <f t="shared" si="383"/>
        <v/>
      </c>
      <c r="AO2734" s="389" t="str">
        <f t="shared" si="384"/>
        <v/>
      </c>
      <c r="AP2734" s="423"/>
      <c r="AQ2734" s="423"/>
      <c r="AR2734" s="431" t="e">
        <f>VLOOKUP($B2734,'acc names'!$C$2:$D$12102,2,FALSE)</f>
        <v>#N/A</v>
      </c>
      <c r="AS2734" s="431" t="e">
        <f>VLOOKUP($AQ2734,software!$A$1:$B$14605,2,FALSE)</f>
        <v>#N/A</v>
      </c>
      <c r="AT2734" s="423"/>
      <c r="AV2734" s="423"/>
    </row>
    <row r="2735" spans="1:48" ht="12.75" x14ac:dyDescent="0.2">
      <c r="A2735" s="73"/>
      <c r="B2735" s="42"/>
      <c r="C2735" s="142"/>
      <c r="D2735" s="142"/>
      <c r="E2735" s="107"/>
      <c r="F2735" s="46"/>
      <c r="G2735" s="46"/>
      <c r="H2735" s="46"/>
      <c r="I2735" s="46"/>
      <c r="J2735" s="46"/>
      <c r="K2735" s="46"/>
      <c r="L2735" s="139"/>
      <c r="M2735" s="41"/>
      <c r="N2735" s="45"/>
      <c r="O2735" s="47"/>
      <c r="P2735" s="43"/>
      <c r="Q2735" s="71" t="e">
        <f>VLOOKUP(N2735,'error categories'!$A$2:$D$54,4,FALSE)</f>
        <v>#N/A</v>
      </c>
      <c r="R2735" s="72" t="e">
        <f>VLOOKUP(N2735,'error categories'!$A$2:$D$54,3,FALSE)</f>
        <v>#N/A</v>
      </c>
      <c r="S2735" s="374"/>
      <c r="T2735" s="377"/>
      <c r="U2735" s="378">
        <f t="shared" si="378"/>
        <v>0</v>
      </c>
      <c r="V2735" s="379"/>
      <c r="W2735" s="380"/>
      <c r="X2735" s="380"/>
      <c r="Y2735" s="380"/>
      <c r="Z2735" s="379"/>
      <c r="AA2735" s="381"/>
      <c r="AB2735" s="379"/>
      <c r="AC2735" s="380"/>
      <c r="AD2735" s="382">
        <f t="shared" si="385"/>
        <v>0</v>
      </c>
      <c r="AE2735" s="383">
        <f t="shared" si="386"/>
        <v>0</v>
      </c>
      <c r="AF2735" s="379"/>
      <c r="AG2735" s="381"/>
      <c r="AH2735" s="379"/>
      <c r="AI2735" s="381"/>
      <c r="AJ2735" s="384" t="str">
        <f t="shared" si="379"/>
        <v/>
      </c>
      <c r="AK2735" s="385" t="str">
        <f t="shared" si="380"/>
        <v/>
      </c>
      <c r="AL2735" s="388" t="str">
        <f t="shared" si="381"/>
        <v/>
      </c>
      <c r="AM2735" s="389" t="str">
        <f t="shared" si="382"/>
        <v/>
      </c>
      <c r="AN2735" s="388" t="str">
        <f t="shared" si="383"/>
        <v/>
      </c>
      <c r="AO2735" s="389" t="str">
        <f t="shared" si="384"/>
        <v/>
      </c>
      <c r="AP2735" s="423"/>
      <c r="AQ2735" s="423"/>
      <c r="AR2735" s="431" t="e">
        <f>VLOOKUP($B2735,'acc names'!$C$2:$D$12102,2,FALSE)</f>
        <v>#N/A</v>
      </c>
      <c r="AS2735" s="431" t="e">
        <f>VLOOKUP($AQ2735,software!$A$1:$B$14605,2,FALSE)</f>
        <v>#N/A</v>
      </c>
      <c r="AT2735" s="423"/>
      <c r="AV2735" s="423"/>
    </row>
    <row r="2736" spans="1:48" ht="12.75" x14ac:dyDescent="0.2">
      <c r="A2736" s="73"/>
      <c r="B2736" s="42"/>
      <c r="C2736" s="142"/>
      <c r="D2736" s="142"/>
      <c r="E2736" s="107"/>
      <c r="F2736" s="46"/>
      <c r="G2736" s="46"/>
      <c r="H2736" s="46"/>
      <c r="I2736" s="46"/>
      <c r="J2736" s="46"/>
      <c r="K2736" s="46"/>
      <c r="L2736" s="139"/>
      <c r="M2736" s="41"/>
      <c r="N2736" s="45"/>
      <c r="O2736" s="47"/>
      <c r="P2736" s="43"/>
      <c r="Q2736" s="71" t="e">
        <f>VLOOKUP(N2736,'error categories'!$A$2:$D$54,4,FALSE)</f>
        <v>#N/A</v>
      </c>
      <c r="R2736" s="72" t="e">
        <f>VLOOKUP(N2736,'error categories'!$A$2:$D$54,3,FALSE)</f>
        <v>#N/A</v>
      </c>
      <c r="S2736" s="374"/>
      <c r="T2736" s="377"/>
      <c r="U2736" s="378">
        <f t="shared" si="378"/>
        <v>0</v>
      </c>
      <c r="V2736" s="379"/>
      <c r="W2736" s="380"/>
      <c r="X2736" s="380"/>
      <c r="Y2736" s="380"/>
      <c r="Z2736" s="379"/>
      <c r="AA2736" s="381"/>
      <c r="AB2736" s="379"/>
      <c r="AC2736" s="380"/>
      <c r="AD2736" s="382">
        <f t="shared" si="385"/>
        <v>0</v>
      </c>
      <c r="AE2736" s="383">
        <f t="shared" si="386"/>
        <v>0</v>
      </c>
      <c r="AF2736" s="379"/>
      <c r="AG2736" s="381"/>
      <c r="AH2736" s="379"/>
      <c r="AI2736" s="381"/>
      <c r="AJ2736" s="384" t="str">
        <f t="shared" si="379"/>
        <v/>
      </c>
      <c r="AK2736" s="385" t="str">
        <f t="shared" si="380"/>
        <v/>
      </c>
      <c r="AL2736" s="388" t="str">
        <f t="shared" si="381"/>
        <v/>
      </c>
      <c r="AM2736" s="389" t="str">
        <f t="shared" si="382"/>
        <v/>
      </c>
      <c r="AN2736" s="388" t="str">
        <f t="shared" si="383"/>
        <v/>
      </c>
      <c r="AO2736" s="389" t="str">
        <f t="shared" si="384"/>
        <v/>
      </c>
      <c r="AP2736" s="423"/>
      <c r="AQ2736" s="423"/>
      <c r="AR2736" s="431" t="e">
        <f>VLOOKUP($B2736,'acc names'!$C$2:$D$12102,2,FALSE)</f>
        <v>#N/A</v>
      </c>
      <c r="AS2736" s="431" t="e">
        <f>VLOOKUP($AQ2736,software!$A$1:$B$14605,2,FALSE)</f>
        <v>#N/A</v>
      </c>
      <c r="AT2736" s="423"/>
      <c r="AV2736" s="423"/>
    </row>
    <row r="2737" spans="1:48" ht="12.75" x14ac:dyDescent="0.2">
      <c r="A2737" s="73"/>
      <c r="B2737" s="42"/>
      <c r="C2737" s="142"/>
      <c r="D2737" s="142"/>
      <c r="E2737" s="107"/>
      <c r="F2737" s="46"/>
      <c r="G2737" s="46"/>
      <c r="H2737" s="46"/>
      <c r="I2737" s="46"/>
      <c r="J2737" s="46"/>
      <c r="K2737" s="46"/>
      <c r="L2737" s="139"/>
      <c r="M2737" s="41"/>
      <c r="N2737" s="45"/>
      <c r="O2737" s="47"/>
      <c r="P2737" s="43"/>
      <c r="Q2737" s="71" t="e">
        <f>VLOOKUP(N2737,'error categories'!$A$2:$D$54,4,FALSE)</f>
        <v>#N/A</v>
      </c>
      <c r="R2737" s="72" t="e">
        <f>VLOOKUP(N2737,'error categories'!$A$2:$D$54,3,FALSE)</f>
        <v>#N/A</v>
      </c>
      <c r="S2737" s="374"/>
      <c r="T2737" s="377"/>
      <c r="U2737" s="378">
        <f t="shared" si="378"/>
        <v>0</v>
      </c>
      <c r="V2737" s="379"/>
      <c r="W2737" s="380"/>
      <c r="X2737" s="380"/>
      <c r="Y2737" s="380"/>
      <c r="Z2737" s="379"/>
      <c r="AA2737" s="381"/>
      <c r="AB2737" s="379"/>
      <c r="AC2737" s="380"/>
      <c r="AD2737" s="382">
        <f t="shared" si="385"/>
        <v>0</v>
      </c>
      <c r="AE2737" s="383">
        <f t="shared" si="386"/>
        <v>0</v>
      </c>
      <c r="AF2737" s="379"/>
      <c r="AG2737" s="381"/>
      <c r="AH2737" s="379"/>
      <c r="AI2737" s="381"/>
      <c r="AJ2737" s="384" t="str">
        <f t="shared" si="379"/>
        <v/>
      </c>
      <c r="AK2737" s="385" t="str">
        <f t="shared" si="380"/>
        <v/>
      </c>
      <c r="AL2737" s="388" t="str">
        <f t="shared" si="381"/>
        <v/>
      </c>
      <c r="AM2737" s="389" t="str">
        <f t="shared" si="382"/>
        <v/>
      </c>
      <c r="AN2737" s="388" t="str">
        <f t="shared" si="383"/>
        <v/>
      </c>
      <c r="AO2737" s="389" t="str">
        <f t="shared" si="384"/>
        <v/>
      </c>
      <c r="AP2737" s="423"/>
      <c r="AQ2737" s="423"/>
      <c r="AR2737" s="431" t="e">
        <f>VLOOKUP($B2737,'acc names'!$C$2:$D$12102,2,FALSE)</f>
        <v>#N/A</v>
      </c>
      <c r="AS2737" s="431" t="e">
        <f>VLOOKUP($AQ2737,software!$A$1:$B$14605,2,FALSE)</f>
        <v>#N/A</v>
      </c>
      <c r="AT2737" s="423"/>
      <c r="AV2737" s="423"/>
    </row>
    <row r="2738" spans="1:48" ht="12.75" x14ac:dyDescent="0.2">
      <c r="A2738" s="73"/>
      <c r="B2738" s="42"/>
      <c r="C2738" s="142"/>
      <c r="D2738" s="142"/>
      <c r="E2738" s="107"/>
      <c r="F2738" s="46"/>
      <c r="G2738" s="46"/>
      <c r="H2738" s="46"/>
      <c r="I2738" s="46"/>
      <c r="J2738" s="46"/>
      <c r="K2738" s="46"/>
      <c r="L2738" s="139"/>
      <c r="M2738" s="41"/>
      <c r="N2738" s="45"/>
      <c r="O2738" s="47"/>
      <c r="P2738" s="43"/>
      <c r="Q2738" s="71" t="e">
        <f>VLOOKUP(N2738,'error categories'!$A$2:$D$54,4,FALSE)</f>
        <v>#N/A</v>
      </c>
      <c r="R2738" s="72" t="e">
        <f>VLOOKUP(N2738,'error categories'!$A$2:$D$54,3,FALSE)</f>
        <v>#N/A</v>
      </c>
      <c r="S2738" s="374"/>
      <c r="T2738" s="377"/>
      <c r="U2738" s="378">
        <f t="shared" si="378"/>
        <v>0</v>
      </c>
      <c r="V2738" s="379"/>
      <c r="W2738" s="380"/>
      <c r="X2738" s="380"/>
      <c r="Y2738" s="380"/>
      <c r="Z2738" s="379"/>
      <c r="AA2738" s="381"/>
      <c r="AB2738" s="379"/>
      <c r="AC2738" s="380"/>
      <c r="AD2738" s="382">
        <f t="shared" si="385"/>
        <v>0</v>
      </c>
      <c r="AE2738" s="383">
        <f t="shared" si="386"/>
        <v>0</v>
      </c>
      <c r="AF2738" s="379"/>
      <c r="AG2738" s="381"/>
      <c r="AH2738" s="379"/>
      <c r="AI2738" s="381"/>
      <c r="AJ2738" s="384" t="str">
        <f t="shared" si="379"/>
        <v/>
      </c>
      <c r="AK2738" s="385" t="str">
        <f t="shared" si="380"/>
        <v/>
      </c>
      <c r="AL2738" s="388" t="str">
        <f t="shared" si="381"/>
        <v/>
      </c>
      <c r="AM2738" s="389" t="str">
        <f t="shared" si="382"/>
        <v/>
      </c>
      <c r="AN2738" s="388" t="str">
        <f t="shared" si="383"/>
        <v/>
      </c>
      <c r="AO2738" s="389" t="str">
        <f t="shared" si="384"/>
        <v/>
      </c>
      <c r="AP2738" s="423"/>
      <c r="AQ2738" s="423"/>
      <c r="AR2738" s="431" t="e">
        <f>VLOOKUP($B2738,'acc names'!$C$2:$D$12102,2,FALSE)</f>
        <v>#N/A</v>
      </c>
      <c r="AS2738" s="431" t="e">
        <f>VLOOKUP($AQ2738,software!$A$1:$B$14605,2,FALSE)</f>
        <v>#N/A</v>
      </c>
      <c r="AT2738" s="423"/>
      <c r="AV2738" s="423"/>
    </row>
    <row r="2739" spans="1:48" ht="12.75" x14ac:dyDescent="0.2">
      <c r="A2739" s="73"/>
      <c r="B2739" s="42"/>
      <c r="C2739" s="142"/>
      <c r="D2739" s="142"/>
      <c r="E2739" s="107"/>
      <c r="F2739" s="46"/>
      <c r="G2739" s="46"/>
      <c r="H2739" s="46"/>
      <c r="I2739" s="46"/>
      <c r="J2739" s="46"/>
      <c r="K2739" s="46"/>
      <c r="L2739" s="139"/>
      <c r="M2739" s="41"/>
      <c r="N2739" s="45"/>
      <c r="O2739" s="47"/>
      <c r="P2739" s="43"/>
      <c r="Q2739" s="71" t="e">
        <f>VLOOKUP(N2739,'error categories'!$A$2:$D$54,4,FALSE)</f>
        <v>#N/A</v>
      </c>
      <c r="R2739" s="72" t="e">
        <f>VLOOKUP(N2739,'error categories'!$A$2:$D$54,3,FALSE)</f>
        <v>#N/A</v>
      </c>
      <c r="S2739" s="374"/>
      <c r="T2739" s="377"/>
      <c r="U2739" s="378">
        <f t="shared" si="378"/>
        <v>0</v>
      </c>
      <c r="V2739" s="379"/>
      <c r="W2739" s="380"/>
      <c r="X2739" s="380"/>
      <c r="Y2739" s="380"/>
      <c r="Z2739" s="379"/>
      <c r="AA2739" s="381"/>
      <c r="AB2739" s="379"/>
      <c r="AC2739" s="380"/>
      <c r="AD2739" s="382">
        <f t="shared" si="385"/>
        <v>0</v>
      </c>
      <c r="AE2739" s="383">
        <f t="shared" si="386"/>
        <v>0</v>
      </c>
      <c r="AF2739" s="379"/>
      <c r="AG2739" s="381"/>
      <c r="AH2739" s="379"/>
      <c r="AI2739" s="381"/>
      <c r="AJ2739" s="384" t="str">
        <f t="shared" si="379"/>
        <v/>
      </c>
      <c r="AK2739" s="385" t="str">
        <f t="shared" si="380"/>
        <v/>
      </c>
      <c r="AL2739" s="388" t="str">
        <f t="shared" si="381"/>
        <v/>
      </c>
      <c r="AM2739" s="389" t="str">
        <f t="shared" si="382"/>
        <v/>
      </c>
      <c r="AN2739" s="388" t="str">
        <f t="shared" si="383"/>
        <v/>
      </c>
      <c r="AO2739" s="389" t="str">
        <f t="shared" si="384"/>
        <v/>
      </c>
      <c r="AP2739" s="423"/>
      <c r="AQ2739" s="423"/>
      <c r="AR2739" s="431" t="e">
        <f>VLOOKUP($B2739,'acc names'!$C$2:$D$12102,2,FALSE)</f>
        <v>#N/A</v>
      </c>
      <c r="AS2739" s="431" t="e">
        <f>VLOOKUP($AQ2739,software!$A$1:$B$14605,2,FALSE)</f>
        <v>#N/A</v>
      </c>
      <c r="AT2739" s="423"/>
      <c r="AV2739" s="423"/>
    </row>
    <row r="2740" spans="1:48" ht="12.75" x14ac:dyDescent="0.2">
      <c r="A2740" s="73"/>
      <c r="B2740" s="42"/>
      <c r="C2740" s="142"/>
      <c r="D2740" s="142"/>
      <c r="E2740" s="107"/>
      <c r="F2740" s="46"/>
      <c r="G2740" s="46"/>
      <c r="H2740" s="46"/>
      <c r="I2740" s="46"/>
      <c r="J2740" s="46"/>
      <c r="K2740" s="46"/>
      <c r="L2740" s="139"/>
      <c r="M2740" s="41"/>
      <c r="N2740" s="45"/>
      <c r="O2740" s="47"/>
      <c r="P2740" s="43"/>
      <c r="Q2740" s="71" t="e">
        <f>VLOOKUP(N2740,'error categories'!$A$2:$D$54,4,FALSE)</f>
        <v>#N/A</v>
      </c>
      <c r="R2740" s="72" t="e">
        <f>VLOOKUP(N2740,'error categories'!$A$2:$D$54,3,FALSE)</f>
        <v>#N/A</v>
      </c>
      <c r="S2740" s="374"/>
      <c r="T2740" s="377"/>
      <c r="U2740" s="378">
        <f t="shared" si="378"/>
        <v>0</v>
      </c>
      <c r="V2740" s="379"/>
      <c r="W2740" s="380"/>
      <c r="X2740" s="380"/>
      <c r="Y2740" s="380"/>
      <c r="Z2740" s="379"/>
      <c r="AA2740" s="381"/>
      <c r="AB2740" s="379"/>
      <c r="AC2740" s="380"/>
      <c r="AD2740" s="382">
        <f t="shared" si="385"/>
        <v>0</v>
      </c>
      <c r="AE2740" s="383">
        <f t="shared" si="386"/>
        <v>0</v>
      </c>
      <c r="AF2740" s="379"/>
      <c r="AG2740" s="381"/>
      <c r="AH2740" s="379"/>
      <c r="AI2740" s="381"/>
      <c r="AJ2740" s="384" t="str">
        <f t="shared" si="379"/>
        <v/>
      </c>
      <c r="AK2740" s="385" t="str">
        <f t="shared" si="380"/>
        <v/>
      </c>
      <c r="AL2740" s="388" t="str">
        <f t="shared" si="381"/>
        <v/>
      </c>
      <c r="AM2740" s="389" t="str">
        <f t="shared" si="382"/>
        <v/>
      </c>
      <c r="AN2740" s="388" t="str">
        <f t="shared" si="383"/>
        <v/>
      </c>
      <c r="AO2740" s="389" t="str">
        <f t="shared" si="384"/>
        <v/>
      </c>
      <c r="AP2740" s="423"/>
      <c r="AQ2740" s="423"/>
      <c r="AR2740" s="431" t="e">
        <f>VLOOKUP($B2740,'acc names'!$C$2:$D$12102,2,FALSE)</f>
        <v>#N/A</v>
      </c>
      <c r="AS2740" s="431" t="e">
        <f>VLOOKUP($AQ2740,software!$A$1:$B$14605,2,FALSE)</f>
        <v>#N/A</v>
      </c>
      <c r="AT2740" s="423"/>
      <c r="AV2740" s="423"/>
    </row>
    <row r="2741" spans="1:48" ht="12.75" x14ac:dyDescent="0.2">
      <c r="A2741" s="73"/>
      <c r="B2741" s="42"/>
      <c r="C2741" s="142"/>
      <c r="D2741" s="142"/>
      <c r="E2741" s="107"/>
      <c r="F2741" s="46"/>
      <c r="G2741" s="46"/>
      <c r="H2741" s="46"/>
      <c r="I2741" s="46"/>
      <c r="J2741" s="46"/>
      <c r="K2741" s="46"/>
      <c r="L2741" s="139"/>
      <c r="M2741" s="41"/>
      <c r="N2741" s="45"/>
      <c r="O2741" s="47"/>
      <c r="P2741" s="43"/>
      <c r="Q2741" s="71" t="e">
        <f>VLOOKUP(N2741,'error categories'!$A$2:$D$54,4,FALSE)</f>
        <v>#N/A</v>
      </c>
      <c r="R2741" s="72" t="e">
        <f>VLOOKUP(N2741,'error categories'!$A$2:$D$54,3,FALSE)</f>
        <v>#N/A</v>
      </c>
      <c r="S2741" s="374"/>
      <c r="T2741" s="377"/>
      <c r="U2741" s="378">
        <f t="shared" si="378"/>
        <v>0</v>
      </c>
      <c r="V2741" s="379"/>
      <c r="W2741" s="380"/>
      <c r="X2741" s="380"/>
      <c r="Y2741" s="380"/>
      <c r="Z2741" s="379"/>
      <c r="AA2741" s="381"/>
      <c r="AB2741" s="379"/>
      <c r="AC2741" s="380"/>
      <c r="AD2741" s="382">
        <f t="shared" si="385"/>
        <v>0</v>
      </c>
      <c r="AE2741" s="383">
        <f t="shared" si="386"/>
        <v>0</v>
      </c>
      <c r="AF2741" s="379"/>
      <c r="AG2741" s="381"/>
      <c r="AH2741" s="379"/>
      <c r="AI2741" s="381"/>
      <c r="AJ2741" s="384" t="str">
        <f t="shared" si="379"/>
        <v/>
      </c>
      <c r="AK2741" s="385" t="str">
        <f t="shared" si="380"/>
        <v/>
      </c>
      <c r="AL2741" s="388" t="str">
        <f t="shared" si="381"/>
        <v/>
      </c>
      <c r="AM2741" s="389" t="str">
        <f t="shared" si="382"/>
        <v/>
      </c>
      <c r="AN2741" s="388" t="str">
        <f t="shared" si="383"/>
        <v/>
      </c>
      <c r="AO2741" s="389" t="str">
        <f t="shared" si="384"/>
        <v/>
      </c>
      <c r="AP2741" s="423"/>
      <c r="AQ2741" s="423"/>
      <c r="AR2741" s="431" t="e">
        <f>VLOOKUP($B2741,'acc names'!$C$2:$D$12102,2,FALSE)</f>
        <v>#N/A</v>
      </c>
      <c r="AS2741" s="431" t="e">
        <f>VLOOKUP($AQ2741,software!$A$1:$B$14605,2,FALSE)</f>
        <v>#N/A</v>
      </c>
      <c r="AT2741" s="423"/>
      <c r="AV2741" s="423"/>
    </row>
    <row r="2742" spans="1:48" ht="12.75" x14ac:dyDescent="0.2">
      <c r="A2742" s="73"/>
      <c r="B2742" s="42"/>
      <c r="C2742" s="142"/>
      <c r="D2742" s="142"/>
      <c r="E2742" s="107"/>
      <c r="F2742" s="46"/>
      <c r="G2742" s="46"/>
      <c r="H2742" s="46"/>
      <c r="I2742" s="46"/>
      <c r="J2742" s="46"/>
      <c r="K2742" s="46"/>
      <c r="L2742" s="139"/>
      <c r="M2742" s="41"/>
      <c r="N2742" s="45"/>
      <c r="O2742" s="47"/>
      <c r="P2742" s="43"/>
      <c r="Q2742" s="71" t="e">
        <f>VLOOKUP(N2742,'error categories'!$A$2:$D$54,4,FALSE)</f>
        <v>#N/A</v>
      </c>
      <c r="R2742" s="72" t="e">
        <f>VLOOKUP(N2742,'error categories'!$A$2:$D$54,3,FALSE)</f>
        <v>#N/A</v>
      </c>
      <c r="S2742" s="374"/>
      <c r="T2742" s="377"/>
      <c r="U2742" s="378">
        <f t="shared" si="378"/>
        <v>0</v>
      </c>
      <c r="V2742" s="379"/>
      <c r="W2742" s="380"/>
      <c r="X2742" s="380"/>
      <c r="Y2742" s="380"/>
      <c r="Z2742" s="379"/>
      <c r="AA2742" s="381"/>
      <c r="AB2742" s="379"/>
      <c r="AC2742" s="380"/>
      <c r="AD2742" s="382">
        <f t="shared" si="385"/>
        <v>0</v>
      </c>
      <c r="AE2742" s="383">
        <f t="shared" si="386"/>
        <v>0</v>
      </c>
      <c r="AF2742" s="379"/>
      <c r="AG2742" s="381"/>
      <c r="AH2742" s="379"/>
      <c r="AI2742" s="381"/>
      <c r="AJ2742" s="384" t="str">
        <f t="shared" si="379"/>
        <v/>
      </c>
      <c r="AK2742" s="385" t="str">
        <f t="shared" si="380"/>
        <v/>
      </c>
      <c r="AL2742" s="388" t="str">
        <f t="shared" si="381"/>
        <v/>
      </c>
      <c r="AM2742" s="389" t="str">
        <f t="shared" si="382"/>
        <v/>
      </c>
      <c r="AN2742" s="388" t="str">
        <f t="shared" si="383"/>
        <v/>
      </c>
      <c r="AO2742" s="389" t="str">
        <f t="shared" si="384"/>
        <v/>
      </c>
      <c r="AP2742" s="423"/>
      <c r="AQ2742" s="423"/>
      <c r="AR2742" s="431" t="e">
        <f>VLOOKUP($B2742,'acc names'!$C$2:$D$12102,2,FALSE)</f>
        <v>#N/A</v>
      </c>
      <c r="AS2742" s="431" t="e">
        <f>VLOOKUP($AQ2742,software!$A$1:$B$14605,2,FALSE)</f>
        <v>#N/A</v>
      </c>
      <c r="AT2742" s="423"/>
      <c r="AV2742" s="423"/>
    </row>
    <row r="2743" spans="1:48" ht="12.75" x14ac:dyDescent="0.2">
      <c r="A2743" s="73"/>
      <c r="B2743" s="42"/>
      <c r="C2743" s="142"/>
      <c r="D2743" s="142"/>
      <c r="E2743" s="107"/>
      <c r="F2743" s="46"/>
      <c r="G2743" s="46"/>
      <c r="H2743" s="46"/>
      <c r="I2743" s="46"/>
      <c r="J2743" s="46"/>
      <c r="K2743" s="46"/>
      <c r="L2743" s="139"/>
      <c r="M2743" s="41"/>
      <c r="N2743" s="45"/>
      <c r="O2743" s="47"/>
      <c r="P2743" s="43"/>
      <c r="Q2743" s="71" t="e">
        <f>VLOOKUP(N2743,'error categories'!$A$2:$D$54,4,FALSE)</f>
        <v>#N/A</v>
      </c>
      <c r="R2743" s="72" t="e">
        <f>VLOOKUP(N2743,'error categories'!$A$2:$D$54,3,FALSE)</f>
        <v>#N/A</v>
      </c>
      <c r="S2743" s="374"/>
      <c r="T2743" s="377"/>
      <c r="U2743" s="378">
        <f t="shared" si="378"/>
        <v>0</v>
      </c>
      <c r="V2743" s="379"/>
      <c r="W2743" s="380"/>
      <c r="X2743" s="380"/>
      <c r="Y2743" s="380"/>
      <c r="Z2743" s="379"/>
      <c r="AA2743" s="381"/>
      <c r="AB2743" s="379"/>
      <c r="AC2743" s="380"/>
      <c r="AD2743" s="382">
        <f t="shared" si="385"/>
        <v>0</v>
      </c>
      <c r="AE2743" s="383">
        <f t="shared" si="386"/>
        <v>0</v>
      </c>
      <c r="AF2743" s="379"/>
      <c r="AG2743" s="381"/>
      <c r="AH2743" s="379"/>
      <c r="AI2743" s="381"/>
      <c r="AJ2743" s="384" t="str">
        <f t="shared" si="379"/>
        <v/>
      </c>
      <c r="AK2743" s="385" t="str">
        <f t="shared" si="380"/>
        <v/>
      </c>
      <c r="AL2743" s="388" t="str">
        <f t="shared" si="381"/>
        <v/>
      </c>
      <c r="AM2743" s="389" t="str">
        <f t="shared" si="382"/>
        <v/>
      </c>
      <c r="AN2743" s="388" t="str">
        <f t="shared" si="383"/>
        <v/>
      </c>
      <c r="AO2743" s="389" t="str">
        <f t="shared" si="384"/>
        <v/>
      </c>
      <c r="AP2743" s="423"/>
      <c r="AQ2743" s="423"/>
      <c r="AR2743" s="431" t="e">
        <f>VLOOKUP($B2743,'acc names'!$C$2:$D$12102,2,FALSE)</f>
        <v>#N/A</v>
      </c>
      <c r="AS2743" s="431" t="e">
        <f>VLOOKUP($AQ2743,software!$A$1:$B$14605,2,FALSE)</f>
        <v>#N/A</v>
      </c>
      <c r="AT2743" s="423"/>
      <c r="AV2743" s="423"/>
    </row>
    <row r="2744" spans="1:48" ht="12.75" x14ac:dyDescent="0.2">
      <c r="A2744" s="73"/>
      <c r="B2744" s="42"/>
      <c r="C2744" s="142"/>
      <c r="D2744" s="142"/>
      <c r="E2744" s="107"/>
      <c r="F2744" s="46"/>
      <c r="G2744" s="46"/>
      <c r="H2744" s="46"/>
      <c r="I2744" s="46"/>
      <c r="J2744" s="46"/>
      <c r="K2744" s="46"/>
      <c r="L2744" s="139"/>
      <c r="M2744" s="41"/>
      <c r="N2744" s="45"/>
      <c r="O2744" s="47"/>
      <c r="P2744" s="43"/>
      <c r="Q2744" s="71" t="e">
        <f>VLOOKUP(N2744,'error categories'!$A$2:$D$54,4,FALSE)</f>
        <v>#N/A</v>
      </c>
      <c r="R2744" s="72" t="e">
        <f>VLOOKUP(N2744,'error categories'!$A$2:$D$54,3,FALSE)</f>
        <v>#N/A</v>
      </c>
      <c r="S2744" s="374"/>
      <c r="T2744" s="377"/>
      <c r="U2744" s="378">
        <f t="shared" si="378"/>
        <v>0</v>
      </c>
      <c r="V2744" s="379"/>
      <c r="W2744" s="380"/>
      <c r="X2744" s="380"/>
      <c r="Y2744" s="380"/>
      <c r="Z2744" s="379"/>
      <c r="AA2744" s="381"/>
      <c r="AB2744" s="379"/>
      <c r="AC2744" s="380"/>
      <c r="AD2744" s="382">
        <f t="shared" si="385"/>
        <v>0</v>
      </c>
      <c r="AE2744" s="383">
        <f t="shared" si="386"/>
        <v>0</v>
      </c>
      <c r="AF2744" s="379"/>
      <c r="AG2744" s="381"/>
      <c r="AH2744" s="379"/>
      <c r="AI2744" s="381"/>
      <c r="AJ2744" s="384" t="str">
        <f t="shared" si="379"/>
        <v/>
      </c>
      <c r="AK2744" s="385" t="str">
        <f t="shared" si="380"/>
        <v/>
      </c>
      <c r="AL2744" s="388" t="str">
        <f t="shared" si="381"/>
        <v/>
      </c>
      <c r="AM2744" s="389" t="str">
        <f t="shared" si="382"/>
        <v/>
      </c>
      <c r="AN2744" s="388" t="str">
        <f t="shared" si="383"/>
        <v/>
      </c>
      <c r="AO2744" s="389" t="str">
        <f t="shared" si="384"/>
        <v/>
      </c>
      <c r="AP2744" s="423"/>
      <c r="AQ2744" s="423"/>
      <c r="AR2744" s="431" t="e">
        <f>VLOOKUP($B2744,'acc names'!$C$2:$D$12102,2,FALSE)</f>
        <v>#N/A</v>
      </c>
      <c r="AS2744" s="431" t="e">
        <f>VLOOKUP($AQ2744,software!$A$1:$B$14605,2,FALSE)</f>
        <v>#N/A</v>
      </c>
      <c r="AT2744" s="423"/>
      <c r="AV2744" s="423"/>
    </row>
    <row r="2745" spans="1:48" ht="12.75" x14ac:dyDescent="0.2">
      <c r="A2745" s="73"/>
      <c r="B2745" s="42"/>
      <c r="C2745" s="142"/>
      <c r="D2745" s="142"/>
      <c r="E2745" s="107"/>
      <c r="F2745" s="46"/>
      <c r="G2745" s="46"/>
      <c r="H2745" s="46"/>
      <c r="I2745" s="46"/>
      <c r="J2745" s="46"/>
      <c r="K2745" s="46"/>
      <c r="L2745" s="139"/>
      <c r="M2745" s="41"/>
      <c r="N2745" s="45"/>
      <c r="O2745" s="47"/>
      <c r="P2745" s="43"/>
      <c r="Q2745" s="71" t="e">
        <f>VLOOKUP(N2745,'error categories'!$A$2:$D$54,4,FALSE)</f>
        <v>#N/A</v>
      </c>
      <c r="R2745" s="72" t="e">
        <f>VLOOKUP(N2745,'error categories'!$A$2:$D$54,3,FALSE)</f>
        <v>#N/A</v>
      </c>
      <c r="S2745" s="374"/>
      <c r="T2745" s="377"/>
      <c r="U2745" s="378">
        <f t="shared" si="378"/>
        <v>0</v>
      </c>
      <c r="V2745" s="379"/>
      <c r="W2745" s="380"/>
      <c r="X2745" s="380"/>
      <c r="Y2745" s="380"/>
      <c r="Z2745" s="379"/>
      <c r="AA2745" s="381"/>
      <c r="AB2745" s="379"/>
      <c r="AC2745" s="380"/>
      <c r="AD2745" s="382">
        <f t="shared" si="385"/>
        <v>0</v>
      </c>
      <c r="AE2745" s="383">
        <f t="shared" si="386"/>
        <v>0</v>
      </c>
      <c r="AF2745" s="379"/>
      <c r="AG2745" s="381"/>
      <c r="AH2745" s="379"/>
      <c r="AI2745" s="381"/>
      <c r="AJ2745" s="384" t="str">
        <f t="shared" si="379"/>
        <v/>
      </c>
      <c r="AK2745" s="385" t="str">
        <f t="shared" si="380"/>
        <v/>
      </c>
      <c r="AL2745" s="388" t="str">
        <f t="shared" si="381"/>
        <v/>
      </c>
      <c r="AM2745" s="389" t="str">
        <f t="shared" si="382"/>
        <v/>
      </c>
      <c r="AN2745" s="388" t="str">
        <f t="shared" si="383"/>
        <v/>
      </c>
      <c r="AO2745" s="389" t="str">
        <f t="shared" si="384"/>
        <v/>
      </c>
      <c r="AP2745" s="423"/>
      <c r="AQ2745" s="423"/>
      <c r="AR2745" s="431" t="e">
        <f>VLOOKUP($B2745,'acc names'!$C$2:$D$12102,2,FALSE)</f>
        <v>#N/A</v>
      </c>
      <c r="AS2745" s="431" t="e">
        <f>VLOOKUP($AQ2745,software!$A$1:$B$14605,2,FALSE)</f>
        <v>#N/A</v>
      </c>
      <c r="AT2745" s="423"/>
      <c r="AV2745" s="423"/>
    </row>
    <row r="2746" spans="1:48" ht="12.75" x14ac:dyDescent="0.2">
      <c r="A2746" s="73"/>
      <c r="B2746" s="42"/>
      <c r="C2746" s="142"/>
      <c r="D2746" s="142"/>
      <c r="E2746" s="107"/>
      <c r="F2746" s="46"/>
      <c r="G2746" s="46"/>
      <c r="H2746" s="46"/>
      <c r="I2746" s="46"/>
      <c r="J2746" s="46"/>
      <c r="K2746" s="46"/>
      <c r="L2746" s="139"/>
      <c r="M2746" s="41"/>
      <c r="N2746" s="45"/>
      <c r="O2746" s="47"/>
      <c r="P2746" s="43"/>
      <c r="Q2746" s="71" t="e">
        <f>VLOOKUP(N2746,'error categories'!$A$2:$D$54,4,FALSE)</f>
        <v>#N/A</v>
      </c>
      <c r="R2746" s="72" t="e">
        <f>VLOOKUP(N2746,'error categories'!$A$2:$D$54,3,FALSE)</f>
        <v>#N/A</v>
      </c>
      <c r="S2746" s="374"/>
      <c r="T2746" s="377"/>
      <c r="U2746" s="378">
        <f t="shared" si="378"/>
        <v>0</v>
      </c>
      <c r="V2746" s="379"/>
      <c r="W2746" s="380"/>
      <c r="X2746" s="380"/>
      <c r="Y2746" s="380"/>
      <c r="Z2746" s="379"/>
      <c r="AA2746" s="381"/>
      <c r="AB2746" s="379"/>
      <c r="AC2746" s="380"/>
      <c r="AD2746" s="382">
        <f t="shared" si="385"/>
        <v>0</v>
      </c>
      <c r="AE2746" s="383">
        <f t="shared" si="386"/>
        <v>0</v>
      </c>
      <c r="AF2746" s="379"/>
      <c r="AG2746" s="381"/>
      <c r="AH2746" s="379"/>
      <c r="AI2746" s="381"/>
      <c r="AJ2746" s="384" t="str">
        <f t="shared" si="379"/>
        <v/>
      </c>
      <c r="AK2746" s="385" t="str">
        <f t="shared" si="380"/>
        <v/>
      </c>
      <c r="AL2746" s="388" t="str">
        <f t="shared" si="381"/>
        <v/>
      </c>
      <c r="AM2746" s="389" t="str">
        <f t="shared" si="382"/>
        <v/>
      </c>
      <c r="AN2746" s="388" t="str">
        <f t="shared" si="383"/>
        <v/>
      </c>
      <c r="AO2746" s="389" t="str">
        <f t="shared" si="384"/>
        <v/>
      </c>
      <c r="AP2746" s="423"/>
      <c r="AQ2746" s="423"/>
      <c r="AR2746" s="431" t="e">
        <f>VLOOKUP($B2746,'acc names'!$C$2:$D$12102,2,FALSE)</f>
        <v>#N/A</v>
      </c>
      <c r="AS2746" s="431" t="e">
        <f>VLOOKUP($AQ2746,software!$A$1:$B$14605,2,FALSE)</f>
        <v>#N/A</v>
      </c>
      <c r="AT2746" s="423"/>
      <c r="AV2746" s="423"/>
    </row>
    <row r="2747" spans="1:48" ht="12.75" x14ac:dyDescent="0.2">
      <c r="A2747" s="73"/>
      <c r="B2747" s="42"/>
      <c r="C2747" s="142"/>
      <c r="D2747" s="142"/>
      <c r="E2747" s="107"/>
      <c r="F2747" s="46"/>
      <c r="G2747" s="46"/>
      <c r="H2747" s="46"/>
      <c r="I2747" s="46"/>
      <c r="J2747" s="46"/>
      <c r="K2747" s="46"/>
      <c r="L2747" s="139"/>
      <c r="M2747" s="41"/>
      <c r="N2747" s="45"/>
      <c r="O2747" s="47"/>
      <c r="P2747" s="43"/>
      <c r="Q2747" s="71" t="e">
        <f>VLOOKUP(N2747,'error categories'!$A$2:$D$54,4,FALSE)</f>
        <v>#N/A</v>
      </c>
      <c r="R2747" s="72" t="e">
        <f>VLOOKUP(N2747,'error categories'!$A$2:$D$54,3,FALSE)</f>
        <v>#N/A</v>
      </c>
      <c r="S2747" s="374"/>
      <c r="T2747" s="377"/>
      <c r="U2747" s="378">
        <f t="shared" si="378"/>
        <v>0</v>
      </c>
      <c r="V2747" s="379"/>
      <c r="W2747" s="380"/>
      <c r="X2747" s="380"/>
      <c r="Y2747" s="380"/>
      <c r="Z2747" s="379"/>
      <c r="AA2747" s="381"/>
      <c r="AB2747" s="379"/>
      <c r="AC2747" s="380"/>
      <c r="AD2747" s="382">
        <f t="shared" si="385"/>
        <v>0</v>
      </c>
      <c r="AE2747" s="383">
        <f t="shared" si="386"/>
        <v>0</v>
      </c>
      <c r="AF2747" s="379"/>
      <c r="AG2747" s="381"/>
      <c r="AH2747" s="379"/>
      <c r="AI2747" s="381"/>
      <c r="AJ2747" s="384" t="str">
        <f t="shared" si="379"/>
        <v/>
      </c>
      <c r="AK2747" s="385" t="str">
        <f t="shared" si="380"/>
        <v/>
      </c>
      <c r="AL2747" s="388" t="str">
        <f t="shared" si="381"/>
        <v/>
      </c>
      <c r="AM2747" s="389" t="str">
        <f t="shared" si="382"/>
        <v/>
      </c>
      <c r="AN2747" s="388" t="str">
        <f t="shared" si="383"/>
        <v/>
      </c>
      <c r="AO2747" s="389" t="str">
        <f t="shared" si="384"/>
        <v/>
      </c>
      <c r="AP2747" s="423"/>
      <c r="AQ2747" s="423"/>
      <c r="AR2747" s="431" t="e">
        <f>VLOOKUP($B2747,'acc names'!$C$2:$D$12102,2,FALSE)</f>
        <v>#N/A</v>
      </c>
      <c r="AS2747" s="431" t="e">
        <f>VLOOKUP($AQ2747,software!$A$1:$B$14605,2,FALSE)</f>
        <v>#N/A</v>
      </c>
      <c r="AT2747" s="423"/>
      <c r="AV2747" s="423"/>
    </row>
    <row r="2748" spans="1:48" ht="12.75" x14ac:dyDescent="0.2">
      <c r="A2748" s="73"/>
      <c r="B2748" s="42"/>
      <c r="C2748" s="142"/>
      <c r="D2748" s="142"/>
      <c r="E2748" s="107"/>
      <c r="F2748" s="46"/>
      <c r="G2748" s="46"/>
      <c r="H2748" s="46"/>
      <c r="I2748" s="46"/>
      <c r="J2748" s="46"/>
      <c r="K2748" s="46"/>
      <c r="L2748" s="139"/>
      <c r="M2748" s="41"/>
      <c r="N2748" s="45"/>
      <c r="O2748" s="47"/>
      <c r="P2748" s="43"/>
      <c r="Q2748" s="71" t="e">
        <f>VLOOKUP(N2748,'error categories'!$A$2:$D$54,4,FALSE)</f>
        <v>#N/A</v>
      </c>
      <c r="R2748" s="72" t="e">
        <f>VLOOKUP(N2748,'error categories'!$A$2:$D$54,3,FALSE)</f>
        <v>#N/A</v>
      </c>
      <c r="S2748" s="374"/>
      <c r="T2748" s="377"/>
      <c r="U2748" s="378">
        <f t="shared" si="378"/>
        <v>0</v>
      </c>
      <c r="V2748" s="379"/>
      <c r="W2748" s="380"/>
      <c r="X2748" s="380"/>
      <c r="Y2748" s="380"/>
      <c r="Z2748" s="379"/>
      <c r="AA2748" s="381"/>
      <c r="AB2748" s="379"/>
      <c r="AC2748" s="380"/>
      <c r="AD2748" s="382">
        <f t="shared" si="385"/>
        <v>0</v>
      </c>
      <c r="AE2748" s="383">
        <f t="shared" si="386"/>
        <v>0</v>
      </c>
      <c r="AF2748" s="379"/>
      <c r="AG2748" s="381"/>
      <c r="AH2748" s="379"/>
      <c r="AI2748" s="381"/>
      <c r="AJ2748" s="384" t="str">
        <f t="shared" si="379"/>
        <v/>
      </c>
      <c r="AK2748" s="385" t="str">
        <f t="shared" si="380"/>
        <v/>
      </c>
      <c r="AL2748" s="388" t="str">
        <f t="shared" si="381"/>
        <v/>
      </c>
      <c r="AM2748" s="389" t="str">
        <f t="shared" si="382"/>
        <v/>
      </c>
      <c r="AN2748" s="388" t="str">
        <f t="shared" si="383"/>
        <v/>
      </c>
      <c r="AO2748" s="389" t="str">
        <f t="shared" si="384"/>
        <v/>
      </c>
      <c r="AP2748" s="423"/>
      <c r="AQ2748" s="423"/>
      <c r="AR2748" s="431" t="e">
        <f>VLOOKUP($B2748,'acc names'!$C$2:$D$12102,2,FALSE)</f>
        <v>#N/A</v>
      </c>
      <c r="AS2748" s="431" t="e">
        <f>VLOOKUP($AQ2748,software!$A$1:$B$14605,2,FALSE)</f>
        <v>#N/A</v>
      </c>
      <c r="AT2748" s="423"/>
      <c r="AV2748" s="423"/>
    </row>
    <row r="2749" spans="1:48" ht="12.75" x14ac:dyDescent="0.2">
      <c r="A2749" s="73"/>
      <c r="B2749" s="42"/>
      <c r="C2749" s="142"/>
      <c r="D2749" s="142"/>
      <c r="E2749" s="107"/>
      <c r="F2749" s="46"/>
      <c r="G2749" s="46"/>
      <c r="H2749" s="46"/>
      <c r="I2749" s="46"/>
      <c r="J2749" s="46"/>
      <c r="K2749" s="46"/>
      <c r="L2749" s="139"/>
      <c r="M2749" s="41"/>
      <c r="N2749" s="45"/>
      <c r="O2749" s="47"/>
      <c r="P2749" s="43"/>
      <c r="Q2749" s="71" t="e">
        <f>VLOOKUP(N2749,'error categories'!$A$2:$D$54,4,FALSE)</f>
        <v>#N/A</v>
      </c>
      <c r="R2749" s="72" t="e">
        <f>VLOOKUP(N2749,'error categories'!$A$2:$D$54,3,FALSE)</f>
        <v>#N/A</v>
      </c>
      <c r="S2749" s="374"/>
      <c r="T2749" s="377"/>
      <c r="U2749" s="378">
        <f t="shared" si="378"/>
        <v>0</v>
      </c>
      <c r="V2749" s="379"/>
      <c r="W2749" s="380"/>
      <c r="X2749" s="380"/>
      <c r="Y2749" s="380"/>
      <c r="Z2749" s="379"/>
      <c r="AA2749" s="381"/>
      <c r="AB2749" s="379"/>
      <c r="AC2749" s="380"/>
      <c r="AD2749" s="382">
        <f t="shared" si="385"/>
        <v>0</v>
      </c>
      <c r="AE2749" s="383">
        <f t="shared" si="386"/>
        <v>0</v>
      </c>
      <c r="AF2749" s="379"/>
      <c r="AG2749" s="381"/>
      <c r="AH2749" s="379"/>
      <c r="AI2749" s="381"/>
      <c r="AJ2749" s="384" t="str">
        <f t="shared" si="379"/>
        <v/>
      </c>
      <c r="AK2749" s="385" t="str">
        <f t="shared" si="380"/>
        <v/>
      </c>
      <c r="AL2749" s="388" t="str">
        <f t="shared" si="381"/>
        <v/>
      </c>
      <c r="AM2749" s="389" t="str">
        <f t="shared" si="382"/>
        <v/>
      </c>
      <c r="AN2749" s="388" t="str">
        <f t="shared" si="383"/>
        <v/>
      </c>
      <c r="AO2749" s="389" t="str">
        <f t="shared" si="384"/>
        <v/>
      </c>
      <c r="AP2749" s="423"/>
      <c r="AQ2749" s="423"/>
      <c r="AR2749" s="431" t="e">
        <f>VLOOKUP($B2749,'acc names'!$C$2:$D$12102,2,FALSE)</f>
        <v>#N/A</v>
      </c>
      <c r="AS2749" s="431" t="e">
        <f>VLOOKUP($AQ2749,software!$A$1:$B$14605,2,FALSE)</f>
        <v>#N/A</v>
      </c>
      <c r="AT2749" s="423"/>
      <c r="AV2749" s="423"/>
    </row>
    <row r="2750" spans="1:48" ht="12.75" x14ac:dyDescent="0.2">
      <c r="A2750" s="73"/>
      <c r="B2750" s="42"/>
      <c r="C2750" s="142"/>
      <c r="D2750" s="142"/>
      <c r="E2750" s="107"/>
      <c r="F2750" s="46"/>
      <c r="G2750" s="46"/>
      <c r="H2750" s="46"/>
      <c r="I2750" s="46"/>
      <c r="J2750" s="46"/>
      <c r="K2750" s="46"/>
      <c r="L2750" s="139"/>
      <c r="M2750" s="41"/>
      <c r="N2750" s="45"/>
      <c r="O2750" s="47"/>
      <c r="P2750" s="43"/>
      <c r="Q2750" s="71" t="e">
        <f>VLOOKUP(N2750,'error categories'!$A$2:$D$54,4,FALSE)</f>
        <v>#N/A</v>
      </c>
      <c r="R2750" s="72" t="e">
        <f>VLOOKUP(N2750,'error categories'!$A$2:$D$54,3,FALSE)</f>
        <v>#N/A</v>
      </c>
      <c r="S2750" s="374"/>
      <c r="T2750" s="377"/>
      <c r="U2750" s="378">
        <f t="shared" si="378"/>
        <v>0</v>
      </c>
      <c r="V2750" s="379"/>
      <c r="W2750" s="380"/>
      <c r="X2750" s="380"/>
      <c r="Y2750" s="380"/>
      <c r="Z2750" s="379"/>
      <c r="AA2750" s="381"/>
      <c r="AB2750" s="379"/>
      <c r="AC2750" s="380"/>
      <c r="AD2750" s="382">
        <f t="shared" si="385"/>
        <v>0</v>
      </c>
      <c r="AE2750" s="383">
        <f t="shared" si="386"/>
        <v>0</v>
      </c>
      <c r="AF2750" s="379"/>
      <c r="AG2750" s="381"/>
      <c r="AH2750" s="379"/>
      <c r="AI2750" s="381"/>
      <c r="AJ2750" s="384" t="str">
        <f t="shared" si="379"/>
        <v/>
      </c>
      <c r="AK2750" s="385" t="str">
        <f t="shared" si="380"/>
        <v/>
      </c>
      <c r="AL2750" s="388" t="str">
        <f t="shared" si="381"/>
        <v/>
      </c>
      <c r="AM2750" s="389" t="str">
        <f t="shared" si="382"/>
        <v/>
      </c>
      <c r="AN2750" s="388" t="str">
        <f t="shared" si="383"/>
        <v/>
      </c>
      <c r="AO2750" s="389" t="str">
        <f t="shared" si="384"/>
        <v/>
      </c>
      <c r="AP2750" s="423"/>
      <c r="AQ2750" s="423"/>
      <c r="AR2750" s="431" t="e">
        <f>VLOOKUP($B2750,'acc names'!$C$2:$D$12102,2,FALSE)</f>
        <v>#N/A</v>
      </c>
      <c r="AS2750" s="431" t="e">
        <f>VLOOKUP($AQ2750,software!$A$1:$B$14605,2,FALSE)</f>
        <v>#N/A</v>
      </c>
      <c r="AT2750" s="423"/>
      <c r="AV2750" s="423"/>
    </row>
    <row r="2751" spans="1:48" ht="12.75" x14ac:dyDescent="0.2">
      <c r="A2751" s="73"/>
      <c r="B2751" s="42"/>
      <c r="C2751" s="142"/>
      <c r="D2751" s="142"/>
      <c r="E2751" s="107"/>
      <c r="F2751" s="46"/>
      <c r="G2751" s="46"/>
      <c r="H2751" s="46"/>
      <c r="I2751" s="46"/>
      <c r="J2751" s="46"/>
      <c r="K2751" s="46"/>
      <c r="L2751" s="139"/>
      <c r="M2751" s="41"/>
      <c r="N2751" s="45"/>
      <c r="O2751" s="47"/>
      <c r="P2751" s="43"/>
      <c r="Q2751" s="71" t="e">
        <f>VLOOKUP(N2751,'error categories'!$A$2:$D$54,4,FALSE)</f>
        <v>#N/A</v>
      </c>
      <c r="R2751" s="72" t="e">
        <f>VLOOKUP(N2751,'error categories'!$A$2:$D$54,3,FALSE)</f>
        <v>#N/A</v>
      </c>
      <c r="S2751" s="374"/>
      <c r="T2751" s="377"/>
      <c r="U2751" s="378">
        <f t="shared" si="378"/>
        <v>0</v>
      </c>
      <c r="V2751" s="379"/>
      <c r="W2751" s="380"/>
      <c r="X2751" s="380"/>
      <c r="Y2751" s="380"/>
      <c r="Z2751" s="379"/>
      <c r="AA2751" s="381"/>
      <c r="AB2751" s="379"/>
      <c r="AC2751" s="380"/>
      <c r="AD2751" s="382">
        <f t="shared" si="385"/>
        <v>0</v>
      </c>
      <c r="AE2751" s="383">
        <f t="shared" si="386"/>
        <v>0</v>
      </c>
      <c r="AF2751" s="379"/>
      <c r="AG2751" s="381"/>
      <c r="AH2751" s="379"/>
      <c r="AI2751" s="381"/>
      <c r="AJ2751" s="384" t="str">
        <f t="shared" si="379"/>
        <v/>
      </c>
      <c r="AK2751" s="385" t="str">
        <f t="shared" si="380"/>
        <v/>
      </c>
      <c r="AL2751" s="388" t="str">
        <f t="shared" si="381"/>
        <v/>
      </c>
      <c r="AM2751" s="389" t="str">
        <f t="shared" si="382"/>
        <v/>
      </c>
      <c r="AN2751" s="388" t="str">
        <f t="shared" si="383"/>
        <v/>
      </c>
      <c r="AO2751" s="389" t="str">
        <f t="shared" si="384"/>
        <v/>
      </c>
      <c r="AP2751" s="423"/>
      <c r="AQ2751" s="423"/>
      <c r="AR2751" s="431" t="e">
        <f>VLOOKUP($B2751,'acc names'!$C$2:$D$12102,2,FALSE)</f>
        <v>#N/A</v>
      </c>
      <c r="AS2751" s="431" t="e">
        <f>VLOOKUP($AQ2751,software!$A$1:$B$14605,2,FALSE)</f>
        <v>#N/A</v>
      </c>
      <c r="AT2751" s="423"/>
      <c r="AV2751" s="423"/>
    </row>
    <row r="2752" spans="1:48" ht="12.75" x14ac:dyDescent="0.2">
      <c r="A2752" s="73"/>
      <c r="B2752" s="42"/>
      <c r="C2752" s="142"/>
      <c r="D2752" s="142"/>
      <c r="E2752" s="107"/>
      <c r="F2752" s="46"/>
      <c r="G2752" s="46"/>
      <c r="H2752" s="46"/>
      <c r="I2752" s="46"/>
      <c r="J2752" s="46"/>
      <c r="K2752" s="46"/>
      <c r="L2752" s="139"/>
      <c r="M2752" s="41"/>
      <c r="N2752" s="45"/>
      <c r="O2752" s="47"/>
      <c r="P2752" s="43"/>
      <c r="Q2752" s="71" t="e">
        <f>VLOOKUP(N2752,'error categories'!$A$2:$D$54,4,FALSE)</f>
        <v>#N/A</v>
      </c>
      <c r="R2752" s="72" t="e">
        <f>VLOOKUP(N2752,'error categories'!$A$2:$D$54,3,FALSE)</f>
        <v>#N/A</v>
      </c>
      <c r="S2752" s="374"/>
      <c r="T2752" s="377"/>
      <c r="U2752" s="378">
        <f t="shared" si="378"/>
        <v>0</v>
      </c>
      <c r="V2752" s="379"/>
      <c r="W2752" s="380"/>
      <c r="X2752" s="380"/>
      <c r="Y2752" s="380"/>
      <c r="Z2752" s="379"/>
      <c r="AA2752" s="381"/>
      <c r="AB2752" s="379"/>
      <c r="AC2752" s="380"/>
      <c r="AD2752" s="382">
        <f t="shared" si="385"/>
        <v>0</v>
      </c>
      <c r="AE2752" s="383">
        <f t="shared" si="386"/>
        <v>0</v>
      </c>
      <c r="AF2752" s="379"/>
      <c r="AG2752" s="381"/>
      <c r="AH2752" s="379"/>
      <c r="AI2752" s="381"/>
      <c r="AJ2752" s="384" t="str">
        <f t="shared" si="379"/>
        <v/>
      </c>
      <c r="AK2752" s="385" t="str">
        <f t="shared" si="380"/>
        <v/>
      </c>
      <c r="AL2752" s="388" t="str">
        <f t="shared" si="381"/>
        <v/>
      </c>
      <c r="AM2752" s="389" t="str">
        <f t="shared" si="382"/>
        <v/>
      </c>
      <c r="AN2752" s="388" t="str">
        <f t="shared" si="383"/>
        <v/>
      </c>
      <c r="AO2752" s="389" t="str">
        <f t="shared" si="384"/>
        <v/>
      </c>
      <c r="AP2752" s="423"/>
      <c r="AQ2752" s="423"/>
      <c r="AR2752" s="431" t="e">
        <f>VLOOKUP($B2752,'acc names'!$C$2:$D$12102,2,FALSE)</f>
        <v>#N/A</v>
      </c>
      <c r="AS2752" s="431" t="e">
        <f>VLOOKUP($AQ2752,software!$A$1:$B$14605,2,FALSE)</f>
        <v>#N/A</v>
      </c>
      <c r="AT2752" s="423"/>
      <c r="AV2752" s="423"/>
    </row>
    <row r="2753" spans="1:48" ht="12.75" x14ac:dyDescent="0.2">
      <c r="A2753" s="73"/>
      <c r="B2753" s="42"/>
      <c r="C2753" s="142"/>
      <c r="D2753" s="142"/>
      <c r="E2753" s="107"/>
      <c r="F2753" s="46"/>
      <c r="G2753" s="46"/>
      <c r="H2753" s="46"/>
      <c r="I2753" s="46"/>
      <c r="J2753" s="46"/>
      <c r="K2753" s="46"/>
      <c r="L2753" s="139"/>
      <c r="M2753" s="41"/>
      <c r="N2753" s="45"/>
      <c r="O2753" s="47"/>
      <c r="P2753" s="43"/>
      <c r="Q2753" s="71" t="e">
        <f>VLOOKUP(N2753,'error categories'!$A$2:$D$54,4,FALSE)</f>
        <v>#N/A</v>
      </c>
      <c r="R2753" s="72" t="e">
        <f>VLOOKUP(N2753,'error categories'!$A$2:$D$54,3,FALSE)</f>
        <v>#N/A</v>
      </c>
      <c r="S2753" s="374"/>
      <c r="T2753" s="377"/>
      <c r="U2753" s="378">
        <f t="shared" si="378"/>
        <v>0</v>
      </c>
      <c r="V2753" s="379"/>
      <c r="W2753" s="380"/>
      <c r="X2753" s="380"/>
      <c r="Y2753" s="380"/>
      <c r="Z2753" s="379"/>
      <c r="AA2753" s="381"/>
      <c r="AB2753" s="379"/>
      <c r="AC2753" s="380"/>
      <c r="AD2753" s="382">
        <f t="shared" si="385"/>
        <v>0</v>
      </c>
      <c r="AE2753" s="383">
        <f t="shared" si="386"/>
        <v>0</v>
      </c>
      <c r="AF2753" s="379"/>
      <c r="AG2753" s="381"/>
      <c r="AH2753" s="379"/>
      <c r="AI2753" s="381"/>
      <c r="AJ2753" s="384" t="str">
        <f t="shared" si="379"/>
        <v/>
      </c>
      <c r="AK2753" s="385" t="str">
        <f t="shared" si="380"/>
        <v/>
      </c>
      <c r="AL2753" s="388" t="str">
        <f t="shared" si="381"/>
        <v/>
      </c>
      <c r="AM2753" s="389" t="str">
        <f t="shared" si="382"/>
        <v/>
      </c>
      <c r="AN2753" s="388" t="str">
        <f t="shared" si="383"/>
        <v/>
      </c>
      <c r="AO2753" s="389" t="str">
        <f t="shared" si="384"/>
        <v/>
      </c>
      <c r="AP2753" s="423"/>
      <c r="AQ2753" s="423"/>
      <c r="AR2753" s="431" t="e">
        <f>VLOOKUP($B2753,'acc names'!$C$2:$D$12102,2,FALSE)</f>
        <v>#N/A</v>
      </c>
      <c r="AS2753" s="431" t="e">
        <f>VLOOKUP($AQ2753,software!$A$1:$B$14605,2,FALSE)</f>
        <v>#N/A</v>
      </c>
      <c r="AT2753" s="423"/>
      <c r="AV2753" s="423"/>
    </row>
    <row r="2754" spans="1:48" ht="12.75" x14ac:dyDescent="0.2">
      <c r="A2754" s="73"/>
      <c r="B2754" s="42"/>
      <c r="C2754" s="142"/>
      <c r="D2754" s="142"/>
      <c r="E2754" s="107"/>
      <c r="F2754" s="46"/>
      <c r="G2754" s="46"/>
      <c r="H2754" s="46"/>
      <c r="I2754" s="46"/>
      <c r="J2754" s="46"/>
      <c r="K2754" s="46"/>
      <c r="L2754" s="139"/>
      <c r="M2754" s="41"/>
      <c r="N2754" s="45"/>
      <c r="O2754" s="47"/>
      <c r="P2754" s="43"/>
      <c r="Q2754" s="71" t="e">
        <f>VLOOKUP(N2754,'error categories'!$A$2:$D$54,4,FALSE)</f>
        <v>#N/A</v>
      </c>
      <c r="R2754" s="72" t="e">
        <f>VLOOKUP(N2754,'error categories'!$A$2:$D$54,3,FALSE)</f>
        <v>#N/A</v>
      </c>
      <c r="S2754" s="374"/>
      <c r="T2754" s="377"/>
      <c r="U2754" s="378">
        <f t="shared" si="378"/>
        <v>0</v>
      </c>
      <c r="V2754" s="379"/>
      <c r="W2754" s="380"/>
      <c r="X2754" s="380"/>
      <c r="Y2754" s="380"/>
      <c r="Z2754" s="379"/>
      <c r="AA2754" s="381"/>
      <c r="AB2754" s="379"/>
      <c r="AC2754" s="380"/>
      <c r="AD2754" s="382">
        <f t="shared" si="385"/>
        <v>0</v>
      </c>
      <c r="AE2754" s="383">
        <f t="shared" si="386"/>
        <v>0</v>
      </c>
      <c r="AF2754" s="379"/>
      <c r="AG2754" s="381"/>
      <c r="AH2754" s="379"/>
      <c r="AI2754" s="381"/>
      <c r="AJ2754" s="384" t="str">
        <f t="shared" si="379"/>
        <v/>
      </c>
      <c r="AK2754" s="385" t="str">
        <f t="shared" si="380"/>
        <v/>
      </c>
      <c r="AL2754" s="388" t="str">
        <f t="shared" si="381"/>
        <v/>
      </c>
      <c r="AM2754" s="389" t="str">
        <f t="shared" si="382"/>
        <v/>
      </c>
      <c r="AN2754" s="388" t="str">
        <f t="shared" si="383"/>
        <v/>
      </c>
      <c r="AO2754" s="389" t="str">
        <f t="shared" si="384"/>
        <v/>
      </c>
      <c r="AP2754" s="423"/>
      <c r="AQ2754" s="423"/>
      <c r="AR2754" s="431" t="e">
        <f>VLOOKUP($B2754,'acc names'!$C$2:$D$12102,2,FALSE)</f>
        <v>#N/A</v>
      </c>
      <c r="AS2754" s="431" t="e">
        <f>VLOOKUP($AQ2754,software!$A$1:$B$14605,2,FALSE)</f>
        <v>#N/A</v>
      </c>
      <c r="AT2754" s="423"/>
      <c r="AV2754" s="423"/>
    </row>
    <row r="2755" spans="1:48" ht="12.75" x14ac:dyDescent="0.2">
      <c r="A2755" s="73"/>
      <c r="B2755" s="42"/>
      <c r="C2755" s="142"/>
      <c r="D2755" s="142"/>
      <c r="E2755" s="107"/>
      <c r="F2755" s="46"/>
      <c r="G2755" s="46"/>
      <c r="H2755" s="46"/>
      <c r="I2755" s="46"/>
      <c r="J2755" s="46"/>
      <c r="K2755" s="46"/>
      <c r="L2755" s="139"/>
      <c r="M2755" s="41"/>
      <c r="N2755" s="45"/>
      <c r="O2755" s="47"/>
      <c r="P2755" s="43"/>
      <c r="Q2755" s="71" t="e">
        <f>VLOOKUP(N2755,'error categories'!$A$2:$D$54,4,FALSE)</f>
        <v>#N/A</v>
      </c>
      <c r="R2755" s="72" t="e">
        <f>VLOOKUP(N2755,'error categories'!$A$2:$D$54,3,FALSE)</f>
        <v>#N/A</v>
      </c>
      <c r="S2755" s="374"/>
      <c r="T2755" s="377"/>
      <c r="U2755" s="378">
        <f t="shared" si="378"/>
        <v>0</v>
      </c>
      <c r="V2755" s="379"/>
      <c r="W2755" s="380"/>
      <c r="X2755" s="380"/>
      <c r="Y2755" s="380"/>
      <c r="Z2755" s="379"/>
      <c r="AA2755" s="381"/>
      <c r="AB2755" s="379"/>
      <c r="AC2755" s="380"/>
      <c r="AD2755" s="382">
        <f t="shared" si="385"/>
        <v>0</v>
      </c>
      <c r="AE2755" s="383">
        <f t="shared" si="386"/>
        <v>0</v>
      </c>
      <c r="AF2755" s="379"/>
      <c r="AG2755" s="381"/>
      <c r="AH2755" s="379"/>
      <c r="AI2755" s="381"/>
      <c r="AJ2755" s="384" t="str">
        <f t="shared" si="379"/>
        <v/>
      </c>
      <c r="AK2755" s="385" t="str">
        <f t="shared" si="380"/>
        <v/>
      </c>
      <c r="AL2755" s="388" t="str">
        <f t="shared" si="381"/>
        <v/>
      </c>
      <c r="AM2755" s="389" t="str">
        <f t="shared" si="382"/>
        <v/>
      </c>
      <c r="AN2755" s="388" t="str">
        <f t="shared" si="383"/>
        <v/>
      </c>
      <c r="AO2755" s="389" t="str">
        <f t="shared" si="384"/>
        <v/>
      </c>
      <c r="AP2755" s="423"/>
      <c r="AQ2755" s="423"/>
      <c r="AR2755" s="431" t="e">
        <f>VLOOKUP($B2755,'acc names'!$C$2:$D$12102,2,FALSE)</f>
        <v>#N/A</v>
      </c>
      <c r="AS2755" s="431" t="e">
        <f>VLOOKUP($AQ2755,software!$A$1:$B$14605,2,FALSE)</f>
        <v>#N/A</v>
      </c>
      <c r="AT2755" s="423"/>
      <c r="AV2755" s="423"/>
    </row>
    <row r="2756" spans="1:48" ht="12.75" x14ac:dyDescent="0.2">
      <c r="A2756" s="73"/>
      <c r="B2756" s="42"/>
      <c r="C2756" s="142"/>
      <c r="D2756" s="142"/>
      <c r="E2756" s="107"/>
      <c r="F2756" s="46"/>
      <c r="G2756" s="46"/>
      <c r="H2756" s="46"/>
      <c r="I2756" s="46"/>
      <c r="J2756" s="46"/>
      <c r="K2756" s="46"/>
      <c r="L2756" s="139"/>
      <c r="M2756" s="41"/>
      <c r="N2756" s="45"/>
      <c r="O2756" s="47"/>
      <c r="P2756" s="43"/>
      <c r="Q2756" s="71" t="e">
        <f>VLOOKUP(N2756,'error categories'!$A$2:$D$54,4,FALSE)</f>
        <v>#N/A</v>
      </c>
      <c r="R2756" s="72" t="e">
        <f>VLOOKUP(N2756,'error categories'!$A$2:$D$54,3,FALSE)</f>
        <v>#N/A</v>
      </c>
      <c r="S2756" s="374"/>
      <c r="T2756" s="377"/>
      <c r="U2756" s="378">
        <f t="shared" ref="U2756:U2819" si="387">S2756-T2756</f>
        <v>0</v>
      </c>
      <c r="V2756" s="379"/>
      <c r="W2756" s="380"/>
      <c r="X2756" s="380"/>
      <c r="Y2756" s="380"/>
      <c r="Z2756" s="379"/>
      <c r="AA2756" s="381"/>
      <c r="AB2756" s="379"/>
      <c r="AC2756" s="380"/>
      <c r="AD2756" s="382">
        <f t="shared" si="385"/>
        <v>0</v>
      </c>
      <c r="AE2756" s="383">
        <f t="shared" si="386"/>
        <v>0</v>
      </c>
      <c r="AF2756" s="379"/>
      <c r="AG2756" s="381"/>
      <c r="AH2756" s="379"/>
      <c r="AI2756" s="381"/>
      <c r="AJ2756" s="384" t="str">
        <f t="shared" ref="AJ2756:AJ2819" si="388">IF(E2756="","",IF(AND(U2756=1,(Y2756+AA2756+AD2756+AE2756+AG2756+AI2756)=0),"VU",Y2756+AA2756+AD2756+AE2756+AG2756+AI2756))</f>
        <v/>
      </c>
      <c r="AK2756" s="385" t="str">
        <f t="shared" si="380"/>
        <v/>
      </c>
      <c r="AL2756" s="388" t="str">
        <f t="shared" si="381"/>
        <v/>
      </c>
      <c r="AM2756" s="389" t="str">
        <f t="shared" si="382"/>
        <v/>
      </c>
      <c r="AN2756" s="388" t="str">
        <f t="shared" si="383"/>
        <v/>
      </c>
      <c r="AO2756" s="389" t="str">
        <f t="shared" si="384"/>
        <v/>
      </c>
      <c r="AP2756" s="423"/>
      <c r="AQ2756" s="423"/>
      <c r="AR2756" s="431" t="e">
        <f>VLOOKUP($B2756,'acc names'!$C$2:$D$12102,2,FALSE)</f>
        <v>#N/A</v>
      </c>
      <c r="AS2756" s="431" t="e">
        <f>VLOOKUP($AQ2756,software!$A$1:$B$14605,2,FALSE)</f>
        <v>#N/A</v>
      </c>
      <c r="AT2756" s="423"/>
      <c r="AV2756" s="423"/>
    </row>
    <row r="2757" spans="1:48" ht="12.75" x14ac:dyDescent="0.2">
      <c r="A2757" s="73"/>
      <c r="B2757" s="42"/>
      <c r="C2757" s="142"/>
      <c r="D2757" s="142"/>
      <c r="E2757" s="107"/>
      <c r="F2757" s="46"/>
      <c r="G2757" s="46"/>
      <c r="H2757" s="46"/>
      <c r="I2757" s="46"/>
      <c r="J2757" s="46"/>
      <c r="K2757" s="46"/>
      <c r="L2757" s="139"/>
      <c r="M2757" s="41"/>
      <c r="N2757" s="45"/>
      <c r="O2757" s="47"/>
      <c r="P2757" s="43"/>
      <c r="Q2757" s="71" t="e">
        <f>VLOOKUP(N2757,'error categories'!$A$2:$D$54,4,FALSE)</f>
        <v>#N/A</v>
      </c>
      <c r="R2757" s="72" t="e">
        <f>VLOOKUP(N2757,'error categories'!$A$2:$D$54,3,FALSE)</f>
        <v>#N/A</v>
      </c>
      <c r="S2757" s="374"/>
      <c r="T2757" s="377"/>
      <c r="U2757" s="378">
        <f t="shared" si="387"/>
        <v>0</v>
      </c>
      <c r="V2757" s="379"/>
      <c r="W2757" s="380"/>
      <c r="X2757" s="380"/>
      <c r="Y2757" s="380"/>
      <c r="Z2757" s="379"/>
      <c r="AA2757" s="381"/>
      <c r="AB2757" s="379"/>
      <c r="AC2757" s="380"/>
      <c r="AD2757" s="382">
        <f t="shared" si="385"/>
        <v>0</v>
      </c>
      <c r="AE2757" s="383">
        <f t="shared" si="386"/>
        <v>0</v>
      </c>
      <c r="AF2757" s="379"/>
      <c r="AG2757" s="381"/>
      <c r="AH2757" s="379"/>
      <c r="AI2757" s="381"/>
      <c r="AJ2757" s="384" t="str">
        <f t="shared" si="388"/>
        <v/>
      </c>
      <c r="AK2757" s="385" t="str">
        <f t="shared" ref="AK2757:AK2820" si="389">IF(OR(AJ2757="",AJ2757="VU"),"",ABS(AJ2757))</f>
        <v/>
      </c>
      <c r="AL2757" s="388" t="str">
        <f t="shared" ref="AL2757:AL2820" si="390">IF(OR(AJ2757="VU",AJ2757="",AJ2757=0,AJ2757&lt;0),"",AJ2757)</f>
        <v/>
      </c>
      <c r="AM2757" s="389" t="str">
        <f t="shared" ref="AM2757:AM2820" si="391">IF(OR(AJ2757="VU",AJ2757="",AJ2757=0,AJ2757&gt;0),"",AJ2757)</f>
        <v/>
      </c>
      <c r="AN2757" s="388" t="str">
        <f t="shared" ref="AN2757:AN2820" si="392">IF(AL2757="","",1)</f>
        <v/>
      </c>
      <c r="AO2757" s="389" t="str">
        <f t="shared" ref="AO2757:AO2820" si="393">IF(AM2757="","",1)</f>
        <v/>
      </c>
      <c r="AP2757" s="423"/>
      <c r="AQ2757" s="423"/>
      <c r="AR2757" s="431" t="e">
        <f>VLOOKUP($B2757,'acc names'!$C$2:$D$12102,2,FALSE)</f>
        <v>#N/A</v>
      </c>
      <c r="AS2757" s="431" t="e">
        <f>VLOOKUP($AQ2757,software!$A$1:$B$14605,2,FALSE)</f>
        <v>#N/A</v>
      </c>
      <c r="AT2757" s="423"/>
      <c r="AV2757" s="423"/>
    </row>
    <row r="2758" spans="1:48" ht="12.75" x14ac:dyDescent="0.2">
      <c r="A2758" s="73"/>
      <c r="B2758" s="42"/>
      <c r="C2758" s="142"/>
      <c r="D2758" s="142"/>
      <c r="E2758" s="107"/>
      <c r="F2758" s="46"/>
      <c r="G2758" s="46"/>
      <c r="H2758" s="46"/>
      <c r="I2758" s="46"/>
      <c r="J2758" s="46"/>
      <c r="K2758" s="46"/>
      <c r="L2758" s="139"/>
      <c r="M2758" s="41"/>
      <c r="N2758" s="45"/>
      <c r="O2758" s="47"/>
      <c r="P2758" s="43"/>
      <c r="Q2758" s="71" t="e">
        <f>VLOOKUP(N2758,'error categories'!$A$2:$D$54,4,FALSE)</f>
        <v>#N/A</v>
      </c>
      <c r="R2758" s="72" t="e">
        <f>VLOOKUP(N2758,'error categories'!$A$2:$D$54,3,FALSE)</f>
        <v>#N/A</v>
      </c>
      <c r="S2758" s="374"/>
      <c r="T2758" s="377"/>
      <c r="U2758" s="378">
        <f t="shared" si="387"/>
        <v>0</v>
      </c>
      <c r="V2758" s="379"/>
      <c r="W2758" s="380"/>
      <c r="X2758" s="380"/>
      <c r="Y2758" s="380"/>
      <c r="Z2758" s="379"/>
      <c r="AA2758" s="381"/>
      <c r="AB2758" s="379"/>
      <c r="AC2758" s="380"/>
      <c r="AD2758" s="382">
        <f t="shared" ref="AD2758:AD2821" si="394">AB2758*-900</f>
        <v>0</v>
      </c>
      <c r="AE2758" s="383">
        <f t="shared" ref="AE2758:AE2821" si="395">AC2758*-880</f>
        <v>0</v>
      </c>
      <c r="AF2758" s="379"/>
      <c r="AG2758" s="381"/>
      <c r="AH2758" s="379"/>
      <c r="AI2758" s="381"/>
      <c r="AJ2758" s="384" t="str">
        <f t="shared" si="388"/>
        <v/>
      </c>
      <c r="AK2758" s="385" t="str">
        <f t="shared" si="389"/>
        <v/>
      </c>
      <c r="AL2758" s="388" t="str">
        <f t="shared" si="390"/>
        <v/>
      </c>
      <c r="AM2758" s="389" t="str">
        <f t="shared" si="391"/>
        <v/>
      </c>
      <c r="AN2758" s="388" t="str">
        <f t="shared" si="392"/>
        <v/>
      </c>
      <c r="AO2758" s="389" t="str">
        <f t="shared" si="393"/>
        <v/>
      </c>
      <c r="AP2758" s="423"/>
      <c r="AQ2758" s="423"/>
      <c r="AR2758" s="431" t="e">
        <f>VLOOKUP($B2758,'acc names'!$C$2:$D$12102,2,FALSE)</f>
        <v>#N/A</v>
      </c>
      <c r="AS2758" s="431" t="e">
        <f>VLOOKUP($AQ2758,software!$A$1:$B$14605,2,FALSE)</f>
        <v>#N/A</v>
      </c>
      <c r="AT2758" s="423"/>
      <c r="AV2758" s="423"/>
    </row>
    <row r="2759" spans="1:48" ht="12.75" x14ac:dyDescent="0.2">
      <c r="A2759" s="73"/>
      <c r="B2759" s="42"/>
      <c r="C2759" s="142"/>
      <c r="D2759" s="142"/>
      <c r="E2759" s="107"/>
      <c r="F2759" s="46"/>
      <c r="G2759" s="46"/>
      <c r="H2759" s="46"/>
      <c r="I2759" s="46"/>
      <c r="J2759" s="46"/>
      <c r="K2759" s="46"/>
      <c r="L2759" s="139"/>
      <c r="M2759" s="41"/>
      <c r="N2759" s="45"/>
      <c r="O2759" s="47"/>
      <c r="P2759" s="43"/>
      <c r="Q2759" s="71" t="e">
        <f>VLOOKUP(N2759,'error categories'!$A$2:$D$54,4,FALSE)</f>
        <v>#N/A</v>
      </c>
      <c r="R2759" s="72" t="e">
        <f>VLOOKUP(N2759,'error categories'!$A$2:$D$54,3,FALSE)</f>
        <v>#N/A</v>
      </c>
      <c r="S2759" s="374"/>
      <c r="T2759" s="377"/>
      <c r="U2759" s="378">
        <f t="shared" si="387"/>
        <v>0</v>
      </c>
      <c r="V2759" s="379"/>
      <c r="W2759" s="380"/>
      <c r="X2759" s="380"/>
      <c r="Y2759" s="380"/>
      <c r="Z2759" s="379"/>
      <c r="AA2759" s="381"/>
      <c r="AB2759" s="379"/>
      <c r="AC2759" s="380"/>
      <c r="AD2759" s="382">
        <f t="shared" si="394"/>
        <v>0</v>
      </c>
      <c r="AE2759" s="383">
        <f t="shared" si="395"/>
        <v>0</v>
      </c>
      <c r="AF2759" s="379"/>
      <c r="AG2759" s="381"/>
      <c r="AH2759" s="379"/>
      <c r="AI2759" s="381"/>
      <c r="AJ2759" s="384" t="str">
        <f t="shared" si="388"/>
        <v/>
      </c>
      <c r="AK2759" s="385" t="str">
        <f t="shared" si="389"/>
        <v/>
      </c>
      <c r="AL2759" s="388" t="str">
        <f t="shared" si="390"/>
        <v/>
      </c>
      <c r="AM2759" s="389" t="str">
        <f t="shared" si="391"/>
        <v/>
      </c>
      <c r="AN2759" s="388" t="str">
        <f t="shared" si="392"/>
        <v/>
      </c>
      <c r="AO2759" s="389" t="str">
        <f t="shared" si="393"/>
        <v/>
      </c>
      <c r="AP2759" s="423"/>
      <c r="AQ2759" s="423"/>
      <c r="AR2759" s="431" t="e">
        <f>VLOOKUP($B2759,'acc names'!$C$2:$D$12102,2,FALSE)</f>
        <v>#N/A</v>
      </c>
      <c r="AS2759" s="431" t="e">
        <f>VLOOKUP($AQ2759,software!$A$1:$B$14605,2,FALSE)</f>
        <v>#N/A</v>
      </c>
      <c r="AT2759" s="423"/>
      <c r="AV2759" s="423"/>
    </row>
    <row r="2760" spans="1:48" ht="12.75" x14ac:dyDescent="0.2">
      <c r="A2760" s="73"/>
      <c r="B2760" s="42"/>
      <c r="C2760" s="142"/>
      <c r="D2760" s="142"/>
      <c r="E2760" s="107"/>
      <c r="F2760" s="46"/>
      <c r="G2760" s="46"/>
      <c r="H2760" s="46"/>
      <c r="I2760" s="46"/>
      <c r="J2760" s="46"/>
      <c r="K2760" s="46"/>
      <c r="L2760" s="139"/>
      <c r="M2760" s="41"/>
      <c r="N2760" s="45"/>
      <c r="O2760" s="47"/>
      <c r="P2760" s="43"/>
      <c r="Q2760" s="71" t="e">
        <f>VLOOKUP(N2760,'error categories'!$A$2:$D$54,4,FALSE)</f>
        <v>#N/A</v>
      </c>
      <c r="R2760" s="72" t="e">
        <f>VLOOKUP(N2760,'error categories'!$A$2:$D$54,3,FALSE)</f>
        <v>#N/A</v>
      </c>
      <c r="S2760" s="374"/>
      <c r="T2760" s="377"/>
      <c r="U2760" s="378">
        <f t="shared" si="387"/>
        <v>0</v>
      </c>
      <c r="V2760" s="379"/>
      <c r="W2760" s="380"/>
      <c r="X2760" s="380"/>
      <c r="Y2760" s="380"/>
      <c r="Z2760" s="379"/>
      <c r="AA2760" s="381"/>
      <c r="AB2760" s="379"/>
      <c r="AC2760" s="380"/>
      <c r="AD2760" s="382">
        <f t="shared" si="394"/>
        <v>0</v>
      </c>
      <c r="AE2760" s="383">
        <f t="shared" si="395"/>
        <v>0</v>
      </c>
      <c r="AF2760" s="379"/>
      <c r="AG2760" s="381"/>
      <c r="AH2760" s="379"/>
      <c r="AI2760" s="381"/>
      <c r="AJ2760" s="384" t="str">
        <f t="shared" si="388"/>
        <v/>
      </c>
      <c r="AK2760" s="385" t="str">
        <f t="shared" si="389"/>
        <v/>
      </c>
      <c r="AL2760" s="388" t="str">
        <f t="shared" si="390"/>
        <v/>
      </c>
      <c r="AM2760" s="389" t="str">
        <f t="shared" si="391"/>
        <v/>
      </c>
      <c r="AN2760" s="388" t="str">
        <f t="shared" si="392"/>
        <v/>
      </c>
      <c r="AO2760" s="389" t="str">
        <f t="shared" si="393"/>
        <v/>
      </c>
      <c r="AP2760" s="423"/>
      <c r="AQ2760" s="423"/>
      <c r="AR2760" s="431" t="e">
        <f>VLOOKUP($B2760,'acc names'!$C$2:$D$12102,2,FALSE)</f>
        <v>#N/A</v>
      </c>
      <c r="AS2760" s="431" t="e">
        <f>VLOOKUP($AQ2760,software!$A$1:$B$14605,2,FALSE)</f>
        <v>#N/A</v>
      </c>
      <c r="AT2760" s="423"/>
      <c r="AV2760" s="423"/>
    </row>
    <row r="2761" spans="1:48" ht="12.75" x14ac:dyDescent="0.2">
      <c r="A2761" s="73"/>
      <c r="B2761" s="42"/>
      <c r="C2761" s="142"/>
      <c r="D2761" s="142"/>
      <c r="E2761" s="107"/>
      <c r="F2761" s="46"/>
      <c r="G2761" s="46"/>
      <c r="H2761" s="46"/>
      <c r="I2761" s="46"/>
      <c r="J2761" s="46"/>
      <c r="K2761" s="46"/>
      <c r="L2761" s="139"/>
      <c r="M2761" s="41"/>
      <c r="N2761" s="45"/>
      <c r="O2761" s="47"/>
      <c r="P2761" s="43"/>
      <c r="Q2761" s="71" t="e">
        <f>VLOOKUP(N2761,'error categories'!$A$2:$D$54,4,FALSE)</f>
        <v>#N/A</v>
      </c>
      <c r="R2761" s="72" t="e">
        <f>VLOOKUP(N2761,'error categories'!$A$2:$D$54,3,FALSE)</f>
        <v>#N/A</v>
      </c>
      <c r="S2761" s="374"/>
      <c r="T2761" s="377"/>
      <c r="U2761" s="378">
        <f t="shared" si="387"/>
        <v>0</v>
      </c>
      <c r="V2761" s="379"/>
      <c r="W2761" s="380"/>
      <c r="X2761" s="380"/>
      <c r="Y2761" s="380"/>
      <c r="Z2761" s="379"/>
      <c r="AA2761" s="381"/>
      <c r="AB2761" s="379"/>
      <c r="AC2761" s="380"/>
      <c r="AD2761" s="382">
        <f t="shared" si="394"/>
        <v>0</v>
      </c>
      <c r="AE2761" s="383">
        <f t="shared" si="395"/>
        <v>0</v>
      </c>
      <c r="AF2761" s="379"/>
      <c r="AG2761" s="381"/>
      <c r="AH2761" s="379"/>
      <c r="AI2761" s="381"/>
      <c r="AJ2761" s="384" t="str">
        <f t="shared" si="388"/>
        <v/>
      </c>
      <c r="AK2761" s="385" t="str">
        <f t="shared" si="389"/>
        <v/>
      </c>
      <c r="AL2761" s="388" t="str">
        <f t="shared" si="390"/>
        <v/>
      </c>
      <c r="AM2761" s="389" t="str">
        <f t="shared" si="391"/>
        <v/>
      </c>
      <c r="AN2761" s="388" t="str">
        <f t="shared" si="392"/>
        <v/>
      </c>
      <c r="AO2761" s="389" t="str">
        <f t="shared" si="393"/>
        <v/>
      </c>
      <c r="AP2761" s="423"/>
      <c r="AQ2761" s="423"/>
      <c r="AR2761" s="431" t="e">
        <f>VLOOKUP($B2761,'acc names'!$C$2:$D$12102,2,FALSE)</f>
        <v>#N/A</v>
      </c>
      <c r="AS2761" s="431" t="e">
        <f>VLOOKUP($AQ2761,software!$A$1:$B$14605,2,FALSE)</f>
        <v>#N/A</v>
      </c>
      <c r="AT2761" s="423"/>
      <c r="AV2761" s="423"/>
    </row>
    <row r="2762" spans="1:48" ht="12.75" x14ac:dyDescent="0.2">
      <c r="A2762" s="73"/>
      <c r="B2762" s="42"/>
      <c r="C2762" s="142"/>
      <c r="D2762" s="142"/>
      <c r="E2762" s="107"/>
      <c r="F2762" s="46"/>
      <c r="G2762" s="46"/>
      <c r="H2762" s="46"/>
      <c r="I2762" s="46"/>
      <c r="J2762" s="46"/>
      <c r="K2762" s="46"/>
      <c r="L2762" s="139"/>
      <c r="M2762" s="41"/>
      <c r="N2762" s="45"/>
      <c r="O2762" s="47"/>
      <c r="P2762" s="43"/>
      <c r="Q2762" s="71" t="e">
        <f>VLOOKUP(N2762,'error categories'!$A$2:$D$54,4,FALSE)</f>
        <v>#N/A</v>
      </c>
      <c r="R2762" s="72" t="e">
        <f>VLOOKUP(N2762,'error categories'!$A$2:$D$54,3,FALSE)</f>
        <v>#N/A</v>
      </c>
      <c r="S2762" s="374"/>
      <c r="T2762" s="377"/>
      <c r="U2762" s="378">
        <f t="shared" si="387"/>
        <v>0</v>
      </c>
      <c r="V2762" s="379"/>
      <c r="W2762" s="380"/>
      <c r="X2762" s="380"/>
      <c r="Y2762" s="380"/>
      <c r="Z2762" s="379"/>
      <c r="AA2762" s="381"/>
      <c r="AB2762" s="379"/>
      <c r="AC2762" s="380"/>
      <c r="AD2762" s="382">
        <f t="shared" si="394"/>
        <v>0</v>
      </c>
      <c r="AE2762" s="383">
        <f t="shared" si="395"/>
        <v>0</v>
      </c>
      <c r="AF2762" s="379"/>
      <c r="AG2762" s="381"/>
      <c r="AH2762" s="379"/>
      <c r="AI2762" s="381"/>
      <c r="AJ2762" s="384" t="str">
        <f t="shared" si="388"/>
        <v/>
      </c>
      <c r="AK2762" s="385" t="str">
        <f t="shared" si="389"/>
        <v/>
      </c>
      <c r="AL2762" s="388" t="str">
        <f t="shared" si="390"/>
        <v/>
      </c>
      <c r="AM2762" s="389" t="str">
        <f t="shared" si="391"/>
        <v/>
      </c>
      <c r="AN2762" s="388" t="str">
        <f t="shared" si="392"/>
        <v/>
      </c>
      <c r="AO2762" s="389" t="str">
        <f t="shared" si="393"/>
        <v/>
      </c>
      <c r="AP2762" s="423"/>
      <c r="AQ2762" s="423"/>
      <c r="AR2762" s="431" t="e">
        <f>VLOOKUP($B2762,'acc names'!$C$2:$D$12102,2,FALSE)</f>
        <v>#N/A</v>
      </c>
      <c r="AS2762" s="431" t="e">
        <f>VLOOKUP($AQ2762,software!$A$1:$B$14605,2,FALSE)</f>
        <v>#N/A</v>
      </c>
      <c r="AT2762" s="423"/>
      <c r="AV2762" s="423"/>
    </row>
    <row r="2763" spans="1:48" ht="12.75" x14ac:dyDescent="0.2">
      <c r="A2763" s="73"/>
      <c r="B2763" s="42"/>
      <c r="C2763" s="142"/>
      <c r="D2763" s="142"/>
      <c r="E2763" s="107"/>
      <c r="F2763" s="46"/>
      <c r="G2763" s="46"/>
      <c r="H2763" s="46"/>
      <c r="I2763" s="46"/>
      <c r="J2763" s="46"/>
      <c r="K2763" s="46"/>
      <c r="L2763" s="139"/>
      <c r="M2763" s="41"/>
      <c r="N2763" s="45"/>
      <c r="O2763" s="47"/>
      <c r="P2763" s="43"/>
      <c r="Q2763" s="71" t="e">
        <f>VLOOKUP(N2763,'error categories'!$A$2:$D$54,4,FALSE)</f>
        <v>#N/A</v>
      </c>
      <c r="R2763" s="72" t="e">
        <f>VLOOKUP(N2763,'error categories'!$A$2:$D$54,3,FALSE)</f>
        <v>#N/A</v>
      </c>
      <c r="S2763" s="374"/>
      <c r="T2763" s="377"/>
      <c r="U2763" s="378">
        <f t="shared" si="387"/>
        <v>0</v>
      </c>
      <c r="V2763" s="379"/>
      <c r="W2763" s="380"/>
      <c r="X2763" s="380"/>
      <c r="Y2763" s="380"/>
      <c r="Z2763" s="379"/>
      <c r="AA2763" s="381"/>
      <c r="AB2763" s="379"/>
      <c r="AC2763" s="380"/>
      <c r="AD2763" s="382">
        <f t="shared" si="394"/>
        <v>0</v>
      </c>
      <c r="AE2763" s="383">
        <f t="shared" si="395"/>
        <v>0</v>
      </c>
      <c r="AF2763" s="379"/>
      <c r="AG2763" s="381"/>
      <c r="AH2763" s="379"/>
      <c r="AI2763" s="381"/>
      <c r="AJ2763" s="384" t="str">
        <f t="shared" si="388"/>
        <v/>
      </c>
      <c r="AK2763" s="385" t="str">
        <f t="shared" si="389"/>
        <v/>
      </c>
      <c r="AL2763" s="388" t="str">
        <f t="shared" si="390"/>
        <v/>
      </c>
      <c r="AM2763" s="389" t="str">
        <f t="shared" si="391"/>
        <v/>
      </c>
      <c r="AN2763" s="388" t="str">
        <f t="shared" si="392"/>
        <v/>
      </c>
      <c r="AO2763" s="389" t="str">
        <f t="shared" si="393"/>
        <v/>
      </c>
      <c r="AP2763" s="423"/>
      <c r="AQ2763" s="423"/>
      <c r="AR2763" s="431" t="e">
        <f>VLOOKUP($B2763,'acc names'!$C$2:$D$12102,2,FALSE)</f>
        <v>#N/A</v>
      </c>
      <c r="AS2763" s="431" t="e">
        <f>VLOOKUP($AQ2763,software!$A$1:$B$14605,2,FALSE)</f>
        <v>#N/A</v>
      </c>
      <c r="AT2763" s="423"/>
      <c r="AV2763" s="423"/>
    </row>
    <row r="2764" spans="1:48" ht="12.75" x14ac:dyDescent="0.2">
      <c r="A2764" s="73"/>
      <c r="B2764" s="42"/>
      <c r="C2764" s="142"/>
      <c r="D2764" s="142"/>
      <c r="E2764" s="107"/>
      <c r="F2764" s="46"/>
      <c r="G2764" s="46"/>
      <c r="H2764" s="46"/>
      <c r="I2764" s="46"/>
      <c r="J2764" s="46"/>
      <c r="K2764" s="46"/>
      <c r="L2764" s="139"/>
      <c r="M2764" s="41"/>
      <c r="N2764" s="45"/>
      <c r="O2764" s="47"/>
      <c r="P2764" s="43"/>
      <c r="Q2764" s="71" t="e">
        <f>VLOOKUP(N2764,'error categories'!$A$2:$D$54,4,FALSE)</f>
        <v>#N/A</v>
      </c>
      <c r="R2764" s="72" t="e">
        <f>VLOOKUP(N2764,'error categories'!$A$2:$D$54,3,FALSE)</f>
        <v>#N/A</v>
      </c>
      <c r="S2764" s="374"/>
      <c r="T2764" s="377"/>
      <c r="U2764" s="378">
        <f t="shared" si="387"/>
        <v>0</v>
      </c>
      <c r="V2764" s="379"/>
      <c r="W2764" s="380"/>
      <c r="X2764" s="380"/>
      <c r="Y2764" s="380"/>
      <c r="Z2764" s="379"/>
      <c r="AA2764" s="381"/>
      <c r="AB2764" s="379"/>
      <c r="AC2764" s="380"/>
      <c r="AD2764" s="382">
        <f t="shared" si="394"/>
        <v>0</v>
      </c>
      <c r="AE2764" s="383">
        <f t="shared" si="395"/>
        <v>0</v>
      </c>
      <c r="AF2764" s="379"/>
      <c r="AG2764" s="381"/>
      <c r="AH2764" s="379"/>
      <c r="AI2764" s="381"/>
      <c r="AJ2764" s="384" t="str">
        <f t="shared" si="388"/>
        <v/>
      </c>
      <c r="AK2764" s="385" t="str">
        <f t="shared" si="389"/>
        <v/>
      </c>
      <c r="AL2764" s="388" t="str">
        <f t="shared" si="390"/>
        <v/>
      </c>
      <c r="AM2764" s="389" t="str">
        <f t="shared" si="391"/>
        <v/>
      </c>
      <c r="AN2764" s="388" t="str">
        <f t="shared" si="392"/>
        <v/>
      </c>
      <c r="AO2764" s="389" t="str">
        <f t="shared" si="393"/>
        <v/>
      </c>
      <c r="AP2764" s="423"/>
      <c r="AQ2764" s="423"/>
      <c r="AR2764" s="431" t="e">
        <f>VLOOKUP($B2764,'acc names'!$C$2:$D$12102,2,FALSE)</f>
        <v>#N/A</v>
      </c>
      <c r="AS2764" s="431" t="e">
        <f>VLOOKUP($AQ2764,software!$A$1:$B$14605,2,FALSE)</f>
        <v>#N/A</v>
      </c>
      <c r="AT2764" s="423"/>
      <c r="AV2764" s="423"/>
    </row>
    <row r="2765" spans="1:48" ht="12.75" x14ac:dyDescent="0.2">
      <c r="A2765" s="73"/>
      <c r="B2765" s="42"/>
      <c r="C2765" s="142"/>
      <c r="D2765" s="142"/>
      <c r="E2765" s="107"/>
      <c r="F2765" s="46"/>
      <c r="G2765" s="46"/>
      <c r="H2765" s="46"/>
      <c r="I2765" s="46"/>
      <c r="J2765" s="46"/>
      <c r="K2765" s="46"/>
      <c r="L2765" s="139"/>
      <c r="M2765" s="41"/>
      <c r="N2765" s="45"/>
      <c r="O2765" s="47"/>
      <c r="P2765" s="43"/>
      <c r="Q2765" s="71" t="e">
        <f>VLOOKUP(N2765,'error categories'!$A$2:$D$54,4,FALSE)</f>
        <v>#N/A</v>
      </c>
      <c r="R2765" s="72" t="e">
        <f>VLOOKUP(N2765,'error categories'!$A$2:$D$54,3,FALSE)</f>
        <v>#N/A</v>
      </c>
      <c r="S2765" s="374"/>
      <c r="T2765" s="377"/>
      <c r="U2765" s="378">
        <f t="shared" si="387"/>
        <v>0</v>
      </c>
      <c r="V2765" s="379"/>
      <c r="W2765" s="380"/>
      <c r="X2765" s="380"/>
      <c r="Y2765" s="380"/>
      <c r="Z2765" s="379"/>
      <c r="AA2765" s="381"/>
      <c r="AB2765" s="379"/>
      <c r="AC2765" s="380"/>
      <c r="AD2765" s="382">
        <f t="shared" si="394"/>
        <v>0</v>
      </c>
      <c r="AE2765" s="383">
        <f t="shared" si="395"/>
        <v>0</v>
      </c>
      <c r="AF2765" s="379"/>
      <c r="AG2765" s="381"/>
      <c r="AH2765" s="379"/>
      <c r="AI2765" s="381"/>
      <c r="AJ2765" s="384" t="str">
        <f t="shared" si="388"/>
        <v/>
      </c>
      <c r="AK2765" s="385" t="str">
        <f t="shared" si="389"/>
        <v/>
      </c>
      <c r="AL2765" s="388" t="str">
        <f t="shared" si="390"/>
        <v/>
      </c>
      <c r="AM2765" s="389" t="str">
        <f t="shared" si="391"/>
        <v/>
      </c>
      <c r="AN2765" s="388" t="str">
        <f t="shared" si="392"/>
        <v/>
      </c>
      <c r="AO2765" s="389" t="str">
        <f t="shared" si="393"/>
        <v/>
      </c>
      <c r="AP2765" s="423"/>
      <c r="AQ2765" s="423"/>
      <c r="AR2765" s="431" t="e">
        <f>VLOOKUP($B2765,'acc names'!$C$2:$D$12102,2,FALSE)</f>
        <v>#N/A</v>
      </c>
      <c r="AS2765" s="431" t="e">
        <f>VLOOKUP($AQ2765,software!$A$1:$B$14605,2,FALSE)</f>
        <v>#N/A</v>
      </c>
      <c r="AT2765" s="423"/>
      <c r="AV2765" s="423"/>
    </row>
    <row r="2766" spans="1:48" ht="12.75" x14ac:dyDescent="0.2">
      <c r="A2766" s="73"/>
      <c r="B2766" s="42"/>
      <c r="C2766" s="142"/>
      <c r="D2766" s="142"/>
      <c r="E2766" s="107"/>
      <c r="F2766" s="46"/>
      <c r="G2766" s="46"/>
      <c r="H2766" s="46"/>
      <c r="I2766" s="46"/>
      <c r="J2766" s="46"/>
      <c r="K2766" s="46"/>
      <c r="L2766" s="139"/>
      <c r="M2766" s="41"/>
      <c r="N2766" s="45"/>
      <c r="O2766" s="47"/>
      <c r="P2766" s="43"/>
      <c r="Q2766" s="71" t="e">
        <f>VLOOKUP(N2766,'error categories'!$A$2:$D$54,4,FALSE)</f>
        <v>#N/A</v>
      </c>
      <c r="R2766" s="72" t="e">
        <f>VLOOKUP(N2766,'error categories'!$A$2:$D$54,3,FALSE)</f>
        <v>#N/A</v>
      </c>
      <c r="S2766" s="374"/>
      <c r="T2766" s="377"/>
      <c r="U2766" s="378">
        <f t="shared" si="387"/>
        <v>0</v>
      </c>
      <c r="V2766" s="379"/>
      <c r="W2766" s="380"/>
      <c r="X2766" s="380"/>
      <c r="Y2766" s="380"/>
      <c r="Z2766" s="379"/>
      <c r="AA2766" s="381"/>
      <c r="AB2766" s="379"/>
      <c r="AC2766" s="380"/>
      <c r="AD2766" s="382">
        <f t="shared" si="394"/>
        <v>0</v>
      </c>
      <c r="AE2766" s="383">
        <f t="shared" si="395"/>
        <v>0</v>
      </c>
      <c r="AF2766" s="379"/>
      <c r="AG2766" s="381"/>
      <c r="AH2766" s="379"/>
      <c r="AI2766" s="381"/>
      <c r="AJ2766" s="384" t="str">
        <f t="shared" si="388"/>
        <v/>
      </c>
      <c r="AK2766" s="385" t="str">
        <f t="shared" si="389"/>
        <v/>
      </c>
      <c r="AL2766" s="388" t="str">
        <f t="shared" si="390"/>
        <v/>
      </c>
      <c r="AM2766" s="389" t="str">
        <f t="shared" si="391"/>
        <v/>
      </c>
      <c r="AN2766" s="388" t="str">
        <f t="shared" si="392"/>
        <v/>
      </c>
      <c r="AO2766" s="389" t="str">
        <f t="shared" si="393"/>
        <v/>
      </c>
      <c r="AP2766" s="423"/>
      <c r="AQ2766" s="423"/>
      <c r="AR2766" s="431" t="e">
        <f>VLOOKUP($B2766,'acc names'!$C$2:$D$12102,2,FALSE)</f>
        <v>#N/A</v>
      </c>
      <c r="AS2766" s="431" t="e">
        <f>VLOOKUP($AQ2766,software!$A$1:$B$14605,2,FALSE)</f>
        <v>#N/A</v>
      </c>
      <c r="AT2766" s="423"/>
      <c r="AV2766" s="423"/>
    </row>
    <row r="2767" spans="1:48" ht="12.75" x14ac:dyDescent="0.2">
      <c r="A2767" s="73"/>
      <c r="B2767" s="42"/>
      <c r="C2767" s="142"/>
      <c r="D2767" s="142"/>
      <c r="E2767" s="107"/>
      <c r="F2767" s="46"/>
      <c r="G2767" s="46"/>
      <c r="H2767" s="46"/>
      <c r="I2767" s="46"/>
      <c r="J2767" s="46"/>
      <c r="K2767" s="46"/>
      <c r="L2767" s="139"/>
      <c r="M2767" s="41"/>
      <c r="N2767" s="45"/>
      <c r="O2767" s="47"/>
      <c r="P2767" s="43"/>
      <c r="Q2767" s="71" t="e">
        <f>VLOOKUP(N2767,'error categories'!$A$2:$D$54,4,FALSE)</f>
        <v>#N/A</v>
      </c>
      <c r="R2767" s="72" t="e">
        <f>VLOOKUP(N2767,'error categories'!$A$2:$D$54,3,FALSE)</f>
        <v>#N/A</v>
      </c>
      <c r="S2767" s="374"/>
      <c r="T2767" s="377"/>
      <c r="U2767" s="378">
        <f t="shared" si="387"/>
        <v>0</v>
      </c>
      <c r="V2767" s="379"/>
      <c r="W2767" s="380"/>
      <c r="X2767" s="380"/>
      <c r="Y2767" s="380"/>
      <c r="Z2767" s="379"/>
      <c r="AA2767" s="381"/>
      <c r="AB2767" s="379"/>
      <c r="AC2767" s="380"/>
      <c r="AD2767" s="382">
        <f t="shared" si="394"/>
        <v>0</v>
      </c>
      <c r="AE2767" s="383">
        <f t="shared" si="395"/>
        <v>0</v>
      </c>
      <c r="AF2767" s="379"/>
      <c r="AG2767" s="381"/>
      <c r="AH2767" s="379"/>
      <c r="AI2767" s="381"/>
      <c r="AJ2767" s="384" t="str">
        <f t="shared" si="388"/>
        <v/>
      </c>
      <c r="AK2767" s="385" t="str">
        <f t="shared" si="389"/>
        <v/>
      </c>
      <c r="AL2767" s="388" t="str">
        <f t="shared" si="390"/>
        <v/>
      </c>
      <c r="AM2767" s="389" t="str">
        <f t="shared" si="391"/>
        <v/>
      </c>
      <c r="AN2767" s="388" t="str">
        <f t="shared" si="392"/>
        <v/>
      </c>
      <c r="AO2767" s="389" t="str">
        <f t="shared" si="393"/>
        <v/>
      </c>
      <c r="AP2767" s="423"/>
      <c r="AQ2767" s="423"/>
      <c r="AR2767" s="431" t="e">
        <f>VLOOKUP($B2767,'acc names'!$C$2:$D$12102,2,FALSE)</f>
        <v>#N/A</v>
      </c>
      <c r="AS2767" s="431" t="e">
        <f>VLOOKUP($AQ2767,software!$A$1:$B$14605,2,FALSE)</f>
        <v>#N/A</v>
      </c>
      <c r="AT2767" s="423"/>
      <c r="AV2767" s="423"/>
    </row>
    <row r="2768" spans="1:48" ht="12.75" x14ac:dyDescent="0.2">
      <c r="A2768" s="73"/>
      <c r="B2768" s="42"/>
      <c r="C2768" s="142"/>
      <c r="D2768" s="142"/>
      <c r="E2768" s="107"/>
      <c r="F2768" s="46"/>
      <c r="G2768" s="46"/>
      <c r="H2768" s="46"/>
      <c r="I2768" s="46"/>
      <c r="J2768" s="46"/>
      <c r="K2768" s="46"/>
      <c r="L2768" s="139"/>
      <c r="M2768" s="41"/>
      <c r="N2768" s="45"/>
      <c r="O2768" s="47"/>
      <c r="P2768" s="43"/>
      <c r="Q2768" s="71" t="e">
        <f>VLOOKUP(N2768,'error categories'!$A$2:$D$54,4,FALSE)</f>
        <v>#N/A</v>
      </c>
      <c r="R2768" s="72" t="e">
        <f>VLOOKUP(N2768,'error categories'!$A$2:$D$54,3,FALSE)</f>
        <v>#N/A</v>
      </c>
      <c r="S2768" s="374"/>
      <c r="T2768" s="377"/>
      <c r="U2768" s="378">
        <f t="shared" si="387"/>
        <v>0</v>
      </c>
      <c r="V2768" s="379"/>
      <c r="W2768" s="380"/>
      <c r="X2768" s="380"/>
      <c r="Y2768" s="380"/>
      <c r="Z2768" s="379"/>
      <c r="AA2768" s="381"/>
      <c r="AB2768" s="379"/>
      <c r="AC2768" s="380"/>
      <c r="AD2768" s="382">
        <f t="shared" si="394"/>
        <v>0</v>
      </c>
      <c r="AE2768" s="383">
        <f t="shared" si="395"/>
        <v>0</v>
      </c>
      <c r="AF2768" s="379"/>
      <c r="AG2768" s="381"/>
      <c r="AH2768" s="379"/>
      <c r="AI2768" s="381"/>
      <c r="AJ2768" s="384" t="str">
        <f t="shared" si="388"/>
        <v/>
      </c>
      <c r="AK2768" s="385" t="str">
        <f t="shared" si="389"/>
        <v/>
      </c>
      <c r="AL2768" s="388" t="str">
        <f t="shared" si="390"/>
        <v/>
      </c>
      <c r="AM2768" s="389" t="str">
        <f t="shared" si="391"/>
        <v/>
      </c>
      <c r="AN2768" s="388" t="str">
        <f t="shared" si="392"/>
        <v/>
      </c>
      <c r="AO2768" s="389" t="str">
        <f t="shared" si="393"/>
        <v/>
      </c>
      <c r="AP2768" s="423"/>
      <c r="AQ2768" s="423"/>
      <c r="AR2768" s="431" t="e">
        <f>VLOOKUP($B2768,'acc names'!$C$2:$D$12102,2,FALSE)</f>
        <v>#N/A</v>
      </c>
      <c r="AS2768" s="431" t="e">
        <f>VLOOKUP($AQ2768,software!$A$1:$B$14605,2,FALSE)</f>
        <v>#N/A</v>
      </c>
      <c r="AT2768" s="423"/>
      <c r="AV2768" s="423"/>
    </row>
    <row r="2769" spans="1:48" ht="12.75" x14ac:dyDescent="0.2">
      <c r="A2769" s="73"/>
      <c r="B2769" s="42"/>
      <c r="C2769" s="142"/>
      <c r="D2769" s="142"/>
      <c r="E2769" s="107"/>
      <c r="F2769" s="46"/>
      <c r="G2769" s="46"/>
      <c r="H2769" s="46"/>
      <c r="I2769" s="46"/>
      <c r="J2769" s="46"/>
      <c r="K2769" s="46"/>
      <c r="L2769" s="139"/>
      <c r="M2769" s="41"/>
      <c r="N2769" s="45"/>
      <c r="O2769" s="47"/>
      <c r="P2769" s="43"/>
      <c r="Q2769" s="71" t="e">
        <f>VLOOKUP(N2769,'error categories'!$A$2:$D$54,4,FALSE)</f>
        <v>#N/A</v>
      </c>
      <c r="R2769" s="72" t="e">
        <f>VLOOKUP(N2769,'error categories'!$A$2:$D$54,3,FALSE)</f>
        <v>#N/A</v>
      </c>
      <c r="S2769" s="374"/>
      <c r="T2769" s="377"/>
      <c r="U2769" s="378">
        <f t="shared" si="387"/>
        <v>0</v>
      </c>
      <c r="V2769" s="379"/>
      <c r="W2769" s="380"/>
      <c r="X2769" s="380"/>
      <c r="Y2769" s="380"/>
      <c r="Z2769" s="379"/>
      <c r="AA2769" s="381"/>
      <c r="AB2769" s="379"/>
      <c r="AC2769" s="380"/>
      <c r="AD2769" s="382">
        <f t="shared" si="394"/>
        <v>0</v>
      </c>
      <c r="AE2769" s="383">
        <f t="shared" si="395"/>
        <v>0</v>
      </c>
      <c r="AF2769" s="379"/>
      <c r="AG2769" s="381"/>
      <c r="AH2769" s="379"/>
      <c r="AI2769" s="381"/>
      <c r="AJ2769" s="384" t="str">
        <f t="shared" si="388"/>
        <v/>
      </c>
      <c r="AK2769" s="385" t="str">
        <f t="shared" si="389"/>
        <v/>
      </c>
      <c r="AL2769" s="388" t="str">
        <f t="shared" si="390"/>
        <v/>
      </c>
      <c r="AM2769" s="389" t="str">
        <f t="shared" si="391"/>
        <v/>
      </c>
      <c r="AN2769" s="388" t="str">
        <f t="shared" si="392"/>
        <v/>
      </c>
      <c r="AO2769" s="389" t="str">
        <f t="shared" si="393"/>
        <v/>
      </c>
      <c r="AP2769" s="423"/>
      <c r="AQ2769" s="423"/>
      <c r="AR2769" s="431" t="e">
        <f>VLOOKUP($B2769,'acc names'!$C$2:$D$12102,2,FALSE)</f>
        <v>#N/A</v>
      </c>
      <c r="AS2769" s="431" t="e">
        <f>VLOOKUP($AQ2769,software!$A$1:$B$14605,2,FALSE)</f>
        <v>#N/A</v>
      </c>
      <c r="AT2769" s="423"/>
      <c r="AV2769" s="423"/>
    </row>
    <row r="2770" spans="1:48" ht="12.75" x14ac:dyDescent="0.2">
      <c r="A2770" s="73"/>
      <c r="B2770" s="42"/>
      <c r="C2770" s="142"/>
      <c r="D2770" s="142"/>
      <c r="E2770" s="107"/>
      <c r="F2770" s="46"/>
      <c r="G2770" s="46"/>
      <c r="H2770" s="46"/>
      <c r="I2770" s="46"/>
      <c r="J2770" s="46"/>
      <c r="K2770" s="46"/>
      <c r="L2770" s="139"/>
      <c r="M2770" s="41"/>
      <c r="N2770" s="45"/>
      <c r="O2770" s="47"/>
      <c r="P2770" s="43"/>
      <c r="Q2770" s="71" t="e">
        <f>VLOOKUP(N2770,'error categories'!$A$2:$D$54,4,FALSE)</f>
        <v>#N/A</v>
      </c>
      <c r="R2770" s="72" t="e">
        <f>VLOOKUP(N2770,'error categories'!$A$2:$D$54,3,FALSE)</f>
        <v>#N/A</v>
      </c>
      <c r="S2770" s="374"/>
      <c r="T2770" s="377"/>
      <c r="U2770" s="378">
        <f t="shared" si="387"/>
        <v>0</v>
      </c>
      <c r="V2770" s="379"/>
      <c r="W2770" s="380"/>
      <c r="X2770" s="380"/>
      <c r="Y2770" s="380"/>
      <c r="Z2770" s="379"/>
      <c r="AA2770" s="381"/>
      <c r="AB2770" s="379"/>
      <c r="AC2770" s="380"/>
      <c r="AD2770" s="382">
        <f t="shared" si="394"/>
        <v>0</v>
      </c>
      <c r="AE2770" s="383">
        <f t="shared" si="395"/>
        <v>0</v>
      </c>
      <c r="AF2770" s="379"/>
      <c r="AG2770" s="381"/>
      <c r="AH2770" s="379"/>
      <c r="AI2770" s="381"/>
      <c r="AJ2770" s="384" t="str">
        <f t="shared" si="388"/>
        <v/>
      </c>
      <c r="AK2770" s="385" t="str">
        <f t="shared" si="389"/>
        <v/>
      </c>
      <c r="AL2770" s="388" t="str">
        <f t="shared" si="390"/>
        <v/>
      </c>
      <c r="AM2770" s="389" t="str">
        <f t="shared" si="391"/>
        <v/>
      </c>
      <c r="AN2770" s="388" t="str">
        <f t="shared" si="392"/>
        <v/>
      </c>
      <c r="AO2770" s="389" t="str">
        <f t="shared" si="393"/>
        <v/>
      </c>
      <c r="AP2770" s="423"/>
      <c r="AQ2770" s="423"/>
      <c r="AR2770" s="431" t="e">
        <f>VLOOKUP($B2770,'acc names'!$C$2:$D$12102,2,FALSE)</f>
        <v>#N/A</v>
      </c>
      <c r="AS2770" s="431" t="e">
        <f>VLOOKUP($AQ2770,software!$A$1:$B$14605,2,FALSE)</f>
        <v>#N/A</v>
      </c>
      <c r="AT2770" s="423"/>
      <c r="AV2770" s="423"/>
    </row>
    <row r="2771" spans="1:48" ht="12.75" x14ac:dyDescent="0.2">
      <c r="A2771" s="73"/>
      <c r="B2771" s="42"/>
      <c r="C2771" s="142"/>
      <c r="D2771" s="142"/>
      <c r="E2771" s="107"/>
      <c r="F2771" s="46"/>
      <c r="G2771" s="46"/>
      <c r="H2771" s="46"/>
      <c r="I2771" s="46"/>
      <c r="J2771" s="46"/>
      <c r="K2771" s="46"/>
      <c r="L2771" s="139"/>
      <c r="M2771" s="41"/>
      <c r="N2771" s="45"/>
      <c r="O2771" s="47"/>
      <c r="P2771" s="43"/>
      <c r="Q2771" s="71" t="e">
        <f>VLOOKUP(N2771,'error categories'!$A$2:$D$54,4,FALSE)</f>
        <v>#N/A</v>
      </c>
      <c r="R2771" s="72" t="e">
        <f>VLOOKUP(N2771,'error categories'!$A$2:$D$54,3,FALSE)</f>
        <v>#N/A</v>
      </c>
      <c r="S2771" s="374"/>
      <c r="T2771" s="377"/>
      <c r="U2771" s="378">
        <f t="shared" si="387"/>
        <v>0</v>
      </c>
      <c r="V2771" s="379"/>
      <c r="W2771" s="380"/>
      <c r="X2771" s="380"/>
      <c r="Y2771" s="380"/>
      <c r="Z2771" s="379"/>
      <c r="AA2771" s="381"/>
      <c r="AB2771" s="379"/>
      <c r="AC2771" s="380"/>
      <c r="AD2771" s="382">
        <f t="shared" si="394"/>
        <v>0</v>
      </c>
      <c r="AE2771" s="383">
        <f t="shared" si="395"/>
        <v>0</v>
      </c>
      <c r="AF2771" s="379"/>
      <c r="AG2771" s="381"/>
      <c r="AH2771" s="379"/>
      <c r="AI2771" s="381"/>
      <c r="AJ2771" s="384" t="str">
        <f t="shared" si="388"/>
        <v/>
      </c>
      <c r="AK2771" s="385" t="str">
        <f t="shared" si="389"/>
        <v/>
      </c>
      <c r="AL2771" s="388" t="str">
        <f t="shared" si="390"/>
        <v/>
      </c>
      <c r="AM2771" s="389" t="str">
        <f t="shared" si="391"/>
        <v/>
      </c>
      <c r="AN2771" s="388" t="str">
        <f t="shared" si="392"/>
        <v/>
      </c>
      <c r="AO2771" s="389" t="str">
        <f t="shared" si="393"/>
        <v/>
      </c>
      <c r="AP2771" s="423"/>
      <c r="AQ2771" s="423"/>
      <c r="AR2771" s="431" t="e">
        <f>VLOOKUP($B2771,'acc names'!$C$2:$D$12102,2,FALSE)</f>
        <v>#N/A</v>
      </c>
      <c r="AS2771" s="431" t="e">
        <f>VLOOKUP($AQ2771,software!$A$1:$B$14605,2,FALSE)</f>
        <v>#N/A</v>
      </c>
      <c r="AT2771" s="423"/>
      <c r="AV2771" s="423"/>
    </row>
    <row r="2772" spans="1:48" ht="12.75" x14ac:dyDescent="0.2">
      <c r="A2772" s="73"/>
      <c r="B2772" s="42"/>
      <c r="C2772" s="142"/>
      <c r="D2772" s="142"/>
      <c r="E2772" s="107"/>
      <c r="F2772" s="46"/>
      <c r="G2772" s="46"/>
      <c r="H2772" s="46"/>
      <c r="I2772" s="46"/>
      <c r="J2772" s="46"/>
      <c r="K2772" s="46"/>
      <c r="L2772" s="139"/>
      <c r="M2772" s="41"/>
      <c r="N2772" s="45"/>
      <c r="O2772" s="47"/>
      <c r="P2772" s="43"/>
      <c r="Q2772" s="71" t="e">
        <f>VLOOKUP(N2772,'error categories'!$A$2:$D$54,4,FALSE)</f>
        <v>#N/A</v>
      </c>
      <c r="R2772" s="72" t="e">
        <f>VLOOKUP(N2772,'error categories'!$A$2:$D$54,3,FALSE)</f>
        <v>#N/A</v>
      </c>
      <c r="S2772" s="374"/>
      <c r="T2772" s="377"/>
      <c r="U2772" s="378">
        <f t="shared" si="387"/>
        <v>0</v>
      </c>
      <c r="V2772" s="379"/>
      <c r="W2772" s="380"/>
      <c r="X2772" s="380"/>
      <c r="Y2772" s="380"/>
      <c r="Z2772" s="379"/>
      <c r="AA2772" s="381"/>
      <c r="AB2772" s="379"/>
      <c r="AC2772" s="380"/>
      <c r="AD2772" s="382">
        <f t="shared" si="394"/>
        <v>0</v>
      </c>
      <c r="AE2772" s="383">
        <f t="shared" si="395"/>
        <v>0</v>
      </c>
      <c r="AF2772" s="379"/>
      <c r="AG2772" s="381"/>
      <c r="AH2772" s="379"/>
      <c r="AI2772" s="381"/>
      <c r="AJ2772" s="384" t="str">
        <f t="shared" si="388"/>
        <v/>
      </c>
      <c r="AK2772" s="385" t="str">
        <f t="shared" si="389"/>
        <v/>
      </c>
      <c r="AL2772" s="388" t="str">
        <f t="shared" si="390"/>
        <v/>
      </c>
      <c r="AM2772" s="389" t="str">
        <f t="shared" si="391"/>
        <v/>
      </c>
      <c r="AN2772" s="388" t="str">
        <f t="shared" si="392"/>
        <v/>
      </c>
      <c r="AO2772" s="389" t="str">
        <f t="shared" si="393"/>
        <v/>
      </c>
      <c r="AP2772" s="423"/>
      <c r="AQ2772" s="423"/>
      <c r="AR2772" s="431" t="e">
        <f>VLOOKUP($B2772,'acc names'!$C$2:$D$12102,2,FALSE)</f>
        <v>#N/A</v>
      </c>
      <c r="AS2772" s="431" t="e">
        <f>VLOOKUP($AQ2772,software!$A$1:$B$14605,2,FALSE)</f>
        <v>#N/A</v>
      </c>
      <c r="AT2772" s="423"/>
      <c r="AV2772" s="423"/>
    </row>
    <row r="2773" spans="1:48" ht="12.75" x14ac:dyDescent="0.2">
      <c r="A2773" s="73"/>
      <c r="B2773" s="42"/>
      <c r="C2773" s="142"/>
      <c r="D2773" s="142"/>
      <c r="E2773" s="107"/>
      <c r="F2773" s="46"/>
      <c r="G2773" s="46"/>
      <c r="H2773" s="46"/>
      <c r="I2773" s="46"/>
      <c r="J2773" s="46"/>
      <c r="K2773" s="46"/>
      <c r="L2773" s="139"/>
      <c r="M2773" s="41"/>
      <c r="N2773" s="45"/>
      <c r="O2773" s="47"/>
      <c r="P2773" s="43"/>
      <c r="Q2773" s="71" t="e">
        <f>VLOOKUP(N2773,'error categories'!$A$2:$D$54,4,FALSE)</f>
        <v>#N/A</v>
      </c>
      <c r="R2773" s="72" t="e">
        <f>VLOOKUP(N2773,'error categories'!$A$2:$D$54,3,FALSE)</f>
        <v>#N/A</v>
      </c>
      <c r="S2773" s="374"/>
      <c r="T2773" s="377"/>
      <c r="U2773" s="378">
        <f t="shared" si="387"/>
        <v>0</v>
      </c>
      <c r="V2773" s="379"/>
      <c r="W2773" s="380"/>
      <c r="X2773" s="380"/>
      <c r="Y2773" s="380"/>
      <c r="Z2773" s="379"/>
      <c r="AA2773" s="381"/>
      <c r="AB2773" s="379"/>
      <c r="AC2773" s="380"/>
      <c r="AD2773" s="382">
        <f t="shared" si="394"/>
        <v>0</v>
      </c>
      <c r="AE2773" s="383">
        <f t="shared" si="395"/>
        <v>0</v>
      </c>
      <c r="AF2773" s="379"/>
      <c r="AG2773" s="381"/>
      <c r="AH2773" s="379"/>
      <c r="AI2773" s="381"/>
      <c r="AJ2773" s="384" t="str">
        <f t="shared" si="388"/>
        <v/>
      </c>
      <c r="AK2773" s="385" t="str">
        <f t="shared" si="389"/>
        <v/>
      </c>
      <c r="AL2773" s="388" t="str">
        <f t="shared" si="390"/>
        <v/>
      </c>
      <c r="AM2773" s="389" t="str">
        <f t="shared" si="391"/>
        <v/>
      </c>
      <c r="AN2773" s="388" t="str">
        <f t="shared" si="392"/>
        <v/>
      </c>
      <c r="AO2773" s="389" t="str">
        <f t="shared" si="393"/>
        <v/>
      </c>
      <c r="AP2773" s="423"/>
      <c r="AQ2773" s="423"/>
      <c r="AR2773" s="431" t="e">
        <f>VLOOKUP($B2773,'acc names'!$C$2:$D$12102,2,FALSE)</f>
        <v>#N/A</v>
      </c>
      <c r="AS2773" s="431" t="e">
        <f>VLOOKUP($AQ2773,software!$A$1:$B$14605,2,FALSE)</f>
        <v>#N/A</v>
      </c>
      <c r="AT2773" s="423"/>
      <c r="AV2773" s="423"/>
    </row>
    <row r="2774" spans="1:48" ht="12.75" x14ac:dyDescent="0.2">
      <c r="A2774" s="73"/>
      <c r="B2774" s="42"/>
      <c r="C2774" s="142"/>
      <c r="D2774" s="142"/>
      <c r="E2774" s="107"/>
      <c r="F2774" s="46"/>
      <c r="G2774" s="46"/>
      <c r="H2774" s="46"/>
      <c r="I2774" s="46"/>
      <c r="J2774" s="46"/>
      <c r="K2774" s="46"/>
      <c r="L2774" s="139"/>
      <c r="M2774" s="41"/>
      <c r="N2774" s="45"/>
      <c r="O2774" s="47"/>
      <c r="P2774" s="43"/>
      <c r="Q2774" s="71" t="e">
        <f>VLOOKUP(N2774,'error categories'!$A$2:$D$54,4,FALSE)</f>
        <v>#N/A</v>
      </c>
      <c r="R2774" s="72" t="e">
        <f>VLOOKUP(N2774,'error categories'!$A$2:$D$54,3,FALSE)</f>
        <v>#N/A</v>
      </c>
      <c r="S2774" s="374"/>
      <c r="T2774" s="377"/>
      <c r="U2774" s="378">
        <f t="shared" si="387"/>
        <v>0</v>
      </c>
      <c r="V2774" s="379"/>
      <c r="W2774" s="380"/>
      <c r="X2774" s="380"/>
      <c r="Y2774" s="380"/>
      <c r="Z2774" s="379"/>
      <c r="AA2774" s="381"/>
      <c r="AB2774" s="379"/>
      <c r="AC2774" s="380"/>
      <c r="AD2774" s="382">
        <f t="shared" si="394"/>
        <v>0</v>
      </c>
      <c r="AE2774" s="383">
        <f t="shared" si="395"/>
        <v>0</v>
      </c>
      <c r="AF2774" s="379"/>
      <c r="AG2774" s="381"/>
      <c r="AH2774" s="379"/>
      <c r="AI2774" s="381"/>
      <c r="AJ2774" s="384" t="str">
        <f t="shared" si="388"/>
        <v/>
      </c>
      <c r="AK2774" s="385" t="str">
        <f t="shared" si="389"/>
        <v/>
      </c>
      <c r="AL2774" s="388" t="str">
        <f t="shared" si="390"/>
        <v/>
      </c>
      <c r="AM2774" s="389" t="str">
        <f t="shared" si="391"/>
        <v/>
      </c>
      <c r="AN2774" s="388" t="str">
        <f t="shared" si="392"/>
        <v/>
      </c>
      <c r="AO2774" s="389" t="str">
        <f t="shared" si="393"/>
        <v/>
      </c>
      <c r="AP2774" s="423"/>
      <c r="AQ2774" s="423"/>
      <c r="AR2774" s="431" t="e">
        <f>VLOOKUP($B2774,'acc names'!$C$2:$D$12102,2,FALSE)</f>
        <v>#N/A</v>
      </c>
      <c r="AS2774" s="431" t="e">
        <f>VLOOKUP($AQ2774,software!$A$1:$B$14605,2,FALSE)</f>
        <v>#N/A</v>
      </c>
      <c r="AT2774" s="423"/>
      <c r="AV2774" s="423"/>
    </row>
    <row r="2775" spans="1:48" ht="12.75" x14ac:dyDescent="0.2">
      <c r="A2775" s="73"/>
      <c r="B2775" s="42"/>
      <c r="C2775" s="142"/>
      <c r="D2775" s="142"/>
      <c r="E2775" s="107"/>
      <c r="F2775" s="46"/>
      <c r="G2775" s="46"/>
      <c r="H2775" s="46"/>
      <c r="I2775" s="46"/>
      <c r="J2775" s="46"/>
      <c r="K2775" s="46"/>
      <c r="L2775" s="139"/>
      <c r="M2775" s="41"/>
      <c r="N2775" s="45"/>
      <c r="O2775" s="47"/>
      <c r="P2775" s="43"/>
      <c r="Q2775" s="71" t="e">
        <f>VLOOKUP(N2775,'error categories'!$A$2:$D$54,4,FALSE)</f>
        <v>#N/A</v>
      </c>
      <c r="R2775" s="72" t="e">
        <f>VLOOKUP(N2775,'error categories'!$A$2:$D$54,3,FALSE)</f>
        <v>#N/A</v>
      </c>
      <c r="S2775" s="374"/>
      <c r="T2775" s="377"/>
      <c r="U2775" s="378">
        <f t="shared" si="387"/>
        <v>0</v>
      </c>
      <c r="V2775" s="379"/>
      <c r="W2775" s="380"/>
      <c r="X2775" s="380"/>
      <c r="Y2775" s="380"/>
      <c r="Z2775" s="379"/>
      <c r="AA2775" s="381"/>
      <c r="AB2775" s="379"/>
      <c r="AC2775" s="380"/>
      <c r="AD2775" s="382">
        <f t="shared" si="394"/>
        <v>0</v>
      </c>
      <c r="AE2775" s="383">
        <f t="shared" si="395"/>
        <v>0</v>
      </c>
      <c r="AF2775" s="379"/>
      <c r="AG2775" s="381"/>
      <c r="AH2775" s="379"/>
      <c r="AI2775" s="381"/>
      <c r="AJ2775" s="384" t="str">
        <f t="shared" si="388"/>
        <v/>
      </c>
      <c r="AK2775" s="385" t="str">
        <f t="shared" si="389"/>
        <v/>
      </c>
      <c r="AL2775" s="388" t="str">
        <f t="shared" si="390"/>
        <v/>
      </c>
      <c r="AM2775" s="389" t="str">
        <f t="shared" si="391"/>
        <v/>
      </c>
      <c r="AN2775" s="388" t="str">
        <f t="shared" si="392"/>
        <v/>
      </c>
      <c r="AO2775" s="389" t="str">
        <f t="shared" si="393"/>
        <v/>
      </c>
      <c r="AP2775" s="423"/>
      <c r="AQ2775" s="423"/>
      <c r="AR2775" s="431" t="e">
        <f>VLOOKUP($B2775,'acc names'!$C$2:$D$12102,2,FALSE)</f>
        <v>#N/A</v>
      </c>
      <c r="AS2775" s="431" t="e">
        <f>VLOOKUP($AQ2775,software!$A$1:$B$14605,2,FALSE)</f>
        <v>#N/A</v>
      </c>
      <c r="AT2775" s="423"/>
      <c r="AV2775" s="423"/>
    </row>
    <row r="2776" spans="1:48" ht="12.75" x14ac:dyDescent="0.2">
      <c r="A2776" s="73"/>
      <c r="B2776" s="42"/>
      <c r="C2776" s="142"/>
      <c r="D2776" s="142"/>
      <c r="E2776" s="107"/>
      <c r="F2776" s="46"/>
      <c r="G2776" s="46"/>
      <c r="H2776" s="46"/>
      <c r="I2776" s="46"/>
      <c r="J2776" s="46"/>
      <c r="K2776" s="46"/>
      <c r="L2776" s="139"/>
      <c r="M2776" s="41"/>
      <c r="N2776" s="45"/>
      <c r="O2776" s="47"/>
      <c r="P2776" s="43"/>
      <c r="Q2776" s="71" t="e">
        <f>VLOOKUP(N2776,'error categories'!$A$2:$D$54,4,FALSE)</f>
        <v>#N/A</v>
      </c>
      <c r="R2776" s="72" t="e">
        <f>VLOOKUP(N2776,'error categories'!$A$2:$D$54,3,FALSE)</f>
        <v>#N/A</v>
      </c>
      <c r="S2776" s="374"/>
      <c r="T2776" s="377"/>
      <c r="U2776" s="378">
        <f t="shared" si="387"/>
        <v>0</v>
      </c>
      <c r="V2776" s="379"/>
      <c r="W2776" s="380"/>
      <c r="X2776" s="380"/>
      <c r="Y2776" s="380"/>
      <c r="Z2776" s="379"/>
      <c r="AA2776" s="381"/>
      <c r="AB2776" s="379"/>
      <c r="AC2776" s="380"/>
      <c r="AD2776" s="382">
        <f t="shared" si="394"/>
        <v>0</v>
      </c>
      <c r="AE2776" s="383">
        <f t="shared" si="395"/>
        <v>0</v>
      </c>
      <c r="AF2776" s="379"/>
      <c r="AG2776" s="381"/>
      <c r="AH2776" s="379"/>
      <c r="AI2776" s="381"/>
      <c r="AJ2776" s="384" t="str">
        <f t="shared" si="388"/>
        <v/>
      </c>
      <c r="AK2776" s="385" t="str">
        <f t="shared" si="389"/>
        <v/>
      </c>
      <c r="AL2776" s="388" t="str">
        <f t="shared" si="390"/>
        <v/>
      </c>
      <c r="AM2776" s="389" t="str">
        <f t="shared" si="391"/>
        <v/>
      </c>
      <c r="AN2776" s="388" t="str">
        <f t="shared" si="392"/>
        <v/>
      </c>
      <c r="AO2776" s="389" t="str">
        <f t="shared" si="393"/>
        <v/>
      </c>
      <c r="AP2776" s="423"/>
      <c r="AQ2776" s="423"/>
      <c r="AR2776" s="431" t="e">
        <f>VLOOKUP($B2776,'acc names'!$C$2:$D$12102,2,FALSE)</f>
        <v>#N/A</v>
      </c>
      <c r="AS2776" s="431" t="e">
        <f>VLOOKUP($AQ2776,software!$A$1:$B$14605,2,FALSE)</f>
        <v>#N/A</v>
      </c>
      <c r="AT2776" s="423"/>
      <c r="AV2776" s="423"/>
    </row>
    <row r="2777" spans="1:48" ht="12.75" x14ac:dyDescent="0.2">
      <c r="A2777" s="73"/>
      <c r="B2777" s="42"/>
      <c r="C2777" s="142"/>
      <c r="D2777" s="142"/>
      <c r="E2777" s="107"/>
      <c r="F2777" s="46"/>
      <c r="G2777" s="46"/>
      <c r="H2777" s="46"/>
      <c r="I2777" s="46"/>
      <c r="J2777" s="46"/>
      <c r="K2777" s="46"/>
      <c r="L2777" s="139"/>
      <c r="M2777" s="41"/>
      <c r="N2777" s="45"/>
      <c r="O2777" s="47"/>
      <c r="P2777" s="43"/>
      <c r="Q2777" s="71" t="e">
        <f>VLOOKUP(N2777,'error categories'!$A$2:$D$54,4,FALSE)</f>
        <v>#N/A</v>
      </c>
      <c r="R2777" s="72" t="e">
        <f>VLOOKUP(N2777,'error categories'!$A$2:$D$54,3,FALSE)</f>
        <v>#N/A</v>
      </c>
      <c r="S2777" s="374"/>
      <c r="T2777" s="377"/>
      <c r="U2777" s="378">
        <f t="shared" si="387"/>
        <v>0</v>
      </c>
      <c r="V2777" s="379"/>
      <c r="W2777" s="380"/>
      <c r="X2777" s="380"/>
      <c r="Y2777" s="380"/>
      <c r="Z2777" s="379"/>
      <c r="AA2777" s="381"/>
      <c r="AB2777" s="379"/>
      <c r="AC2777" s="380"/>
      <c r="AD2777" s="382">
        <f t="shared" si="394"/>
        <v>0</v>
      </c>
      <c r="AE2777" s="383">
        <f t="shared" si="395"/>
        <v>0</v>
      </c>
      <c r="AF2777" s="379"/>
      <c r="AG2777" s="381"/>
      <c r="AH2777" s="379"/>
      <c r="AI2777" s="381"/>
      <c r="AJ2777" s="384" t="str">
        <f t="shared" si="388"/>
        <v/>
      </c>
      <c r="AK2777" s="385" t="str">
        <f t="shared" si="389"/>
        <v/>
      </c>
      <c r="AL2777" s="388" t="str">
        <f t="shared" si="390"/>
        <v/>
      </c>
      <c r="AM2777" s="389" t="str">
        <f t="shared" si="391"/>
        <v/>
      </c>
      <c r="AN2777" s="388" t="str">
        <f t="shared" si="392"/>
        <v/>
      </c>
      <c r="AO2777" s="389" t="str">
        <f t="shared" si="393"/>
        <v/>
      </c>
      <c r="AP2777" s="423"/>
      <c r="AQ2777" s="423"/>
      <c r="AR2777" s="431" t="e">
        <f>VLOOKUP($B2777,'acc names'!$C$2:$D$12102,2,FALSE)</f>
        <v>#N/A</v>
      </c>
      <c r="AS2777" s="431" t="e">
        <f>VLOOKUP($AQ2777,software!$A$1:$B$14605,2,FALSE)</f>
        <v>#N/A</v>
      </c>
      <c r="AT2777" s="423"/>
      <c r="AV2777" s="423"/>
    </row>
    <row r="2778" spans="1:48" ht="12.75" x14ac:dyDescent="0.2">
      <c r="A2778" s="73"/>
      <c r="B2778" s="42"/>
      <c r="C2778" s="142"/>
      <c r="D2778" s="142"/>
      <c r="E2778" s="107"/>
      <c r="F2778" s="46"/>
      <c r="G2778" s="46"/>
      <c r="H2778" s="46"/>
      <c r="I2778" s="46"/>
      <c r="J2778" s="46"/>
      <c r="K2778" s="46"/>
      <c r="L2778" s="139"/>
      <c r="M2778" s="41"/>
      <c r="N2778" s="45"/>
      <c r="O2778" s="47"/>
      <c r="P2778" s="43"/>
      <c r="Q2778" s="71" t="e">
        <f>VLOOKUP(N2778,'error categories'!$A$2:$D$54,4,FALSE)</f>
        <v>#N/A</v>
      </c>
      <c r="R2778" s="72" t="e">
        <f>VLOOKUP(N2778,'error categories'!$A$2:$D$54,3,FALSE)</f>
        <v>#N/A</v>
      </c>
      <c r="S2778" s="374"/>
      <c r="T2778" s="377"/>
      <c r="U2778" s="378">
        <f t="shared" si="387"/>
        <v>0</v>
      </c>
      <c r="V2778" s="379"/>
      <c r="W2778" s="380"/>
      <c r="X2778" s="380"/>
      <c r="Y2778" s="380"/>
      <c r="Z2778" s="379"/>
      <c r="AA2778" s="381"/>
      <c r="AB2778" s="379"/>
      <c r="AC2778" s="380"/>
      <c r="AD2778" s="382">
        <f t="shared" si="394"/>
        <v>0</v>
      </c>
      <c r="AE2778" s="383">
        <f t="shared" si="395"/>
        <v>0</v>
      </c>
      <c r="AF2778" s="379"/>
      <c r="AG2778" s="381"/>
      <c r="AH2778" s="379"/>
      <c r="AI2778" s="381"/>
      <c r="AJ2778" s="384" t="str">
        <f t="shared" si="388"/>
        <v/>
      </c>
      <c r="AK2778" s="385" t="str">
        <f t="shared" si="389"/>
        <v/>
      </c>
      <c r="AL2778" s="388" t="str">
        <f t="shared" si="390"/>
        <v/>
      </c>
      <c r="AM2778" s="389" t="str">
        <f t="shared" si="391"/>
        <v/>
      </c>
      <c r="AN2778" s="388" t="str">
        <f t="shared" si="392"/>
        <v/>
      </c>
      <c r="AO2778" s="389" t="str">
        <f t="shared" si="393"/>
        <v/>
      </c>
      <c r="AP2778" s="423"/>
      <c r="AQ2778" s="423"/>
      <c r="AR2778" s="431" t="e">
        <f>VLOOKUP($B2778,'acc names'!$C$2:$D$12102,2,FALSE)</f>
        <v>#N/A</v>
      </c>
      <c r="AS2778" s="431" t="e">
        <f>VLOOKUP($AQ2778,software!$A$1:$B$14605,2,FALSE)</f>
        <v>#N/A</v>
      </c>
      <c r="AT2778" s="423"/>
      <c r="AV2778" s="423"/>
    </row>
    <row r="2779" spans="1:48" ht="12.75" x14ac:dyDescent="0.2">
      <c r="A2779" s="73"/>
      <c r="B2779" s="42"/>
      <c r="C2779" s="142"/>
      <c r="D2779" s="142"/>
      <c r="E2779" s="107"/>
      <c r="F2779" s="46"/>
      <c r="G2779" s="46"/>
      <c r="H2779" s="46"/>
      <c r="I2779" s="46"/>
      <c r="J2779" s="46"/>
      <c r="K2779" s="46"/>
      <c r="L2779" s="139"/>
      <c r="M2779" s="41"/>
      <c r="N2779" s="45"/>
      <c r="O2779" s="47"/>
      <c r="P2779" s="43"/>
      <c r="Q2779" s="71" t="e">
        <f>VLOOKUP(N2779,'error categories'!$A$2:$D$54,4,FALSE)</f>
        <v>#N/A</v>
      </c>
      <c r="R2779" s="72" t="e">
        <f>VLOOKUP(N2779,'error categories'!$A$2:$D$54,3,FALSE)</f>
        <v>#N/A</v>
      </c>
      <c r="S2779" s="374"/>
      <c r="T2779" s="377"/>
      <c r="U2779" s="378">
        <f t="shared" si="387"/>
        <v>0</v>
      </c>
      <c r="V2779" s="379"/>
      <c r="W2779" s="380"/>
      <c r="X2779" s="380"/>
      <c r="Y2779" s="380"/>
      <c r="Z2779" s="379"/>
      <c r="AA2779" s="381"/>
      <c r="AB2779" s="379"/>
      <c r="AC2779" s="380"/>
      <c r="AD2779" s="382">
        <f t="shared" si="394"/>
        <v>0</v>
      </c>
      <c r="AE2779" s="383">
        <f t="shared" si="395"/>
        <v>0</v>
      </c>
      <c r="AF2779" s="379"/>
      <c r="AG2779" s="381"/>
      <c r="AH2779" s="379"/>
      <c r="AI2779" s="381"/>
      <c r="AJ2779" s="384" t="str">
        <f t="shared" si="388"/>
        <v/>
      </c>
      <c r="AK2779" s="385" t="str">
        <f t="shared" si="389"/>
        <v/>
      </c>
      <c r="AL2779" s="388" t="str">
        <f t="shared" si="390"/>
        <v/>
      </c>
      <c r="AM2779" s="389" t="str">
        <f t="shared" si="391"/>
        <v/>
      </c>
      <c r="AN2779" s="388" t="str">
        <f t="shared" si="392"/>
        <v/>
      </c>
      <c r="AO2779" s="389" t="str">
        <f t="shared" si="393"/>
        <v/>
      </c>
      <c r="AP2779" s="423"/>
      <c r="AQ2779" s="423"/>
      <c r="AR2779" s="431" t="e">
        <f>VLOOKUP($B2779,'acc names'!$C$2:$D$12102,2,FALSE)</f>
        <v>#N/A</v>
      </c>
      <c r="AS2779" s="431" t="e">
        <f>VLOOKUP($AQ2779,software!$A$1:$B$14605,2,FALSE)</f>
        <v>#N/A</v>
      </c>
      <c r="AT2779" s="423"/>
      <c r="AV2779" s="423"/>
    </row>
    <row r="2780" spans="1:48" ht="12.75" x14ac:dyDescent="0.2">
      <c r="A2780" s="73"/>
      <c r="B2780" s="42"/>
      <c r="C2780" s="142"/>
      <c r="D2780" s="142"/>
      <c r="E2780" s="107"/>
      <c r="F2780" s="46"/>
      <c r="G2780" s="46"/>
      <c r="H2780" s="46"/>
      <c r="I2780" s="46"/>
      <c r="J2780" s="46"/>
      <c r="K2780" s="46"/>
      <c r="L2780" s="139"/>
      <c r="M2780" s="41"/>
      <c r="N2780" s="45"/>
      <c r="O2780" s="47"/>
      <c r="P2780" s="43"/>
      <c r="Q2780" s="71" t="e">
        <f>VLOOKUP(N2780,'error categories'!$A$2:$D$54,4,FALSE)</f>
        <v>#N/A</v>
      </c>
      <c r="R2780" s="72" t="e">
        <f>VLOOKUP(N2780,'error categories'!$A$2:$D$54,3,FALSE)</f>
        <v>#N/A</v>
      </c>
      <c r="S2780" s="374"/>
      <c r="T2780" s="377"/>
      <c r="U2780" s="378">
        <f t="shared" si="387"/>
        <v>0</v>
      </c>
      <c r="V2780" s="379"/>
      <c r="W2780" s="380"/>
      <c r="X2780" s="380"/>
      <c r="Y2780" s="380"/>
      <c r="Z2780" s="379"/>
      <c r="AA2780" s="381"/>
      <c r="AB2780" s="379"/>
      <c r="AC2780" s="380"/>
      <c r="AD2780" s="382">
        <f t="shared" si="394"/>
        <v>0</v>
      </c>
      <c r="AE2780" s="383">
        <f t="shared" si="395"/>
        <v>0</v>
      </c>
      <c r="AF2780" s="379"/>
      <c r="AG2780" s="381"/>
      <c r="AH2780" s="379"/>
      <c r="AI2780" s="381"/>
      <c r="AJ2780" s="384" t="str">
        <f t="shared" si="388"/>
        <v/>
      </c>
      <c r="AK2780" s="385" t="str">
        <f t="shared" si="389"/>
        <v/>
      </c>
      <c r="AL2780" s="388" t="str">
        <f t="shared" si="390"/>
        <v/>
      </c>
      <c r="AM2780" s="389" t="str">
        <f t="shared" si="391"/>
        <v/>
      </c>
      <c r="AN2780" s="388" t="str">
        <f t="shared" si="392"/>
        <v/>
      </c>
      <c r="AO2780" s="389" t="str">
        <f t="shared" si="393"/>
        <v/>
      </c>
      <c r="AP2780" s="423"/>
      <c r="AQ2780" s="423"/>
      <c r="AR2780" s="431" t="e">
        <f>VLOOKUP($B2780,'acc names'!$C$2:$D$12102,2,FALSE)</f>
        <v>#N/A</v>
      </c>
      <c r="AS2780" s="431" t="e">
        <f>VLOOKUP($AQ2780,software!$A$1:$B$14605,2,FALSE)</f>
        <v>#N/A</v>
      </c>
      <c r="AT2780" s="423"/>
      <c r="AV2780" s="423"/>
    </row>
    <row r="2781" spans="1:48" ht="12.75" x14ac:dyDescent="0.2">
      <c r="A2781" s="73"/>
      <c r="B2781" s="42"/>
      <c r="C2781" s="142"/>
      <c r="D2781" s="142"/>
      <c r="E2781" s="107"/>
      <c r="F2781" s="46"/>
      <c r="G2781" s="46"/>
      <c r="H2781" s="46"/>
      <c r="I2781" s="46"/>
      <c r="J2781" s="46"/>
      <c r="K2781" s="46"/>
      <c r="L2781" s="139"/>
      <c r="M2781" s="41"/>
      <c r="N2781" s="45"/>
      <c r="O2781" s="47"/>
      <c r="P2781" s="43"/>
      <c r="Q2781" s="71" t="e">
        <f>VLOOKUP(N2781,'error categories'!$A$2:$D$54,4,FALSE)</f>
        <v>#N/A</v>
      </c>
      <c r="R2781" s="72" t="e">
        <f>VLOOKUP(N2781,'error categories'!$A$2:$D$54,3,FALSE)</f>
        <v>#N/A</v>
      </c>
      <c r="S2781" s="374"/>
      <c r="T2781" s="377"/>
      <c r="U2781" s="378">
        <f t="shared" si="387"/>
        <v>0</v>
      </c>
      <c r="V2781" s="379"/>
      <c r="W2781" s="380"/>
      <c r="X2781" s="380"/>
      <c r="Y2781" s="380"/>
      <c r="Z2781" s="379"/>
      <c r="AA2781" s="381"/>
      <c r="AB2781" s="379"/>
      <c r="AC2781" s="380"/>
      <c r="AD2781" s="382">
        <f t="shared" si="394"/>
        <v>0</v>
      </c>
      <c r="AE2781" s="383">
        <f t="shared" si="395"/>
        <v>0</v>
      </c>
      <c r="AF2781" s="379"/>
      <c r="AG2781" s="381"/>
      <c r="AH2781" s="379"/>
      <c r="AI2781" s="381"/>
      <c r="AJ2781" s="384" t="str">
        <f t="shared" si="388"/>
        <v/>
      </c>
      <c r="AK2781" s="385" t="str">
        <f t="shared" si="389"/>
        <v/>
      </c>
      <c r="AL2781" s="388" t="str">
        <f t="shared" si="390"/>
        <v/>
      </c>
      <c r="AM2781" s="389" t="str">
        <f t="shared" si="391"/>
        <v/>
      </c>
      <c r="AN2781" s="388" t="str">
        <f t="shared" si="392"/>
        <v/>
      </c>
      <c r="AO2781" s="389" t="str">
        <f t="shared" si="393"/>
        <v/>
      </c>
      <c r="AP2781" s="423"/>
      <c r="AQ2781" s="423"/>
      <c r="AR2781" s="431" t="e">
        <f>VLOOKUP($B2781,'acc names'!$C$2:$D$12102,2,FALSE)</f>
        <v>#N/A</v>
      </c>
      <c r="AS2781" s="431" t="e">
        <f>VLOOKUP($AQ2781,software!$A$1:$B$14605,2,FALSE)</f>
        <v>#N/A</v>
      </c>
      <c r="AT2781" s="423"/>
      <c r="AV2781" s="423"/>
    </row>
    <row r="2782" spans="1:48" ht="12.75" x14ac:dyDescent="0.2">
      <c r="A2782" s="73"/>
      <c r="B2782" s="42"/>
      <c r="C2782" s="142"/>
      <c r="D2782" s="142"/>
      <c r="E2782" s="107"/>
      <c r="F2782" s="46"/>
      <c r="G2782" s="46"/>
      <c r="H2782" s="46"/>
      <c r="I2782" s="46"/>
      <c r="J2782" s="46"/>
      <c r="K2782" s="46"/>
      <c r="L2782" s="139"/>
      <c r="M2782" s="41"/>
      <c r="N2782" s="45"/>
      <c r="O2782" s="47"/>
      <c r="P2782" s="43"/>
      <c r="Q2782" s="71" t="e">
        <f>VLOOKUP(N2782,'error categories'!$A$2:$D$54,4,FALSE)</f>
        <v>#N/A</v>
      </c>
      <c r="R2782" s="72" t="e">
        <f>VLOOKUP(N2782,'error categories'!$A$2:$D$54,3,FALSE)</f>
        <v>#N/A</v>
      </c>
      <c r="S2782" s="374"/>
      <c r="T2782" s="377"/>
      <c r="U2782" s="378">
        <f t="shared" si="387"/>
        <v>0</v>
      </c>
      <c r="V2782" s="379"/>
      <c r="W2782" s="380"/>
      <c r="X2782" s="380"/>
      <c r="Y2782" s="380"/>
      <c r="Z2782" s="379"/>
      <c r="AA2782" s="381"/>
      <c r="AB2782" s="379"/>
      <c r="AC2782" s="380"/>
      <c r="AD2782" s="382">
        <f t="shared" si="394"/>
        <v>0</v>
      </c>
      <c r="AE2782" s="383">
        <f t="shared" si="395"/>
        <v>0</v>
      </c>
      <c r="AF2782" s="379"/>
      <c r="AG2782" s="381"/>
      <c r="AH2782" s="379"/>
      <c r="AI2782" s="381"/>
      <c r="AJ2782" s="384" t="str">
        <f t="shared" si="388"/>
        <v/>
      </c>
      <c r="AK2782" s="385" t="str">
        <f t="shared" si="389"/>
        <v/>
      </c>
      <c r="AL2782" s="388" t="str">
        <f t="shared" si="390"/>
        <v/>
      </c>
      <c r="AM2782" s="389" t="str">
        <f t="shared" si="391"/>
        <v/>
      </c>
      <c r="AN2782" s="388" t="str">
        <f t="shared" si="392"/>
        <v/>
      </c>
      <c r="AO2782" s="389" t="str">
        <f t="shared" si="393"/>
        <v/>
      </c>
      <c r="AP2782" s="423"/>
      <c r="AQ2782" s="423"/>
      <c r="AR2782" s="431" t="e">
        <f>VLOOKUP($B2782,'acc names'!$C$2:$D$12102,2,FALSE)</f>
        <v>#N/A</v>
      </c>
      <c r="AS2782" s="431" t="e">
        <f>VLOOKUP($AQ2782,software!$A$1:$B$14605,2,FALSE)</f>
        <v>#N/A</v>
      </c>
      <c r="AT2782" s="423"/>
      <c r="AV2782" s="423"/>
    </row>
    <row r="2783" spans="1:48" ht="12.75" x14ac:dyDescent="0.2">
      <c r="A2783" s="73"/>
      <c r="B2783" s="42"/>
      <c r="C2783" s="142"/>
      <c r="D2783" s="142"/>
      <c r="E2783" s="107"/>
      <c r="F2783" s="46"/>
      <c r="G2783" s="46"/>
      <c r="H2783" s="46"/>
      <c r="I2783" s="46"/>
      <c r="J2783" s="46"/>
      <c r="K2783" s="46"/>
      <c r="L2783" s="139"/>
      <c r="M2783" s="41"/>
      <c r="N2783" s="45"/>
      <c r="O2783" s="47"/>
      <c r="P2783" s="43"/>
      <c r="Q2783" s="71" t="e">
        <f>VLOOKUP(N2783,'error categories'!$A$2:$D$54,4,FALSE)</f>
        <v>#N/A</v>
      </c>
      <c r="R2783" s="72" t="e">
        <f>VLOOKUP(N2783,'error categories'!$A$2:$D$54,3,FALSE)</f>
        <v>#N/A</v>
      </c>
      <c r="S2783" s="374"/>
      <c r="T2783" s="377"/>
      <c r="U2783" s="378">
        <f t="shared" si="387"/>
        <v>0</v>
      </c>
      <c r="V2783" s="379"/>
      <c r="W2783" s="380"/>
      <c r="X2783" s="380"/>
      <c r="Y2783" s="380"/>
      <c r="Z2783" s="379"/>
      <c r="AA2783" s="381"/>
      <c r="AB2783" s="379"/>
      <c r="AC2783" s="380"/>
      <c r="AD2783" s="382">
        <f t="shared" si="394"/>
        <v>0</v>
      </c>
      <c r="AE2783" s="383">
        <f t="shared" si="395"/>
        <v>0</v>
      </c>
      <c r="AF2783" s="379"/>
      <c r="AG2783" s="381"/>
      <c r="AH2783" s="379"/>
      <c r="AI2783" s="381"/>
      <c r="AJ2783" s="384" t="str">
        <f t="shared" si="388"/>
        <v/>
      </c>
      <c r="AK2783" s="385" t="str">
        <f t="shared" si="389"/>
        <v/>
      </c>
      <c r="AL2783" s="388" t="str">
        <f t="shared" si="390"/>
        <v/>
      </c>
      <c r="AM2783" s="389" t="str">
        <f t="shared" si="391"/>
        <v/>
      </c>
      <c r="AN2783" s="388" t="str">
        <f t="shared" si="392"/>
        <v/>
      </c>
      <c r="AO2783" s="389" t="str">
        <f t="shared" si="393"/>
        <v/>
      </c>
      <c r="AP2783" s="423"/>
      <c r="AQ2783" s="423"/>
      <c r="AR2783" s="431" t="e">
        <f>VLOOKUP($B2783,'acc names'!$C$2:$D$12102,2,FALSE)</f>
        <v>#N/A</v>
      </c>
      <c r="AS2783" s="431" t="e">
        <f>VLOOKUP($AQ2783,software!$A$1:$B$14605,2,FALSE)</f>
        <v>#N/A</v>
      </c>
      <c r="AT2783" s="423"/>
      <c r="AV2783" s="423"/>
    </row>
    <row r="2784" spans="1:48" ht="12.75" x14ac:dyDescent="0.2">
      <c r="A2784" s="73"/>
      <c r="B2784" s="42"/>
      <c r="C2784" s="142"/>
      <c r="D2784" s="142"/>
      <c r="E2784" s="107"/>
      <c r="F2784" s="46"/>
      <c r="G2784" s="46"/>
      <c r="H2784" s="46"/>
      <c r="I2784" s="46"/>
      <c r="J2784" s="46"/>
      <c r="K2784" s="46"/>
      <c r="L2784" s="139"/>
      <c r="M2784" s="41"/>
      <c r="N2784" s="45"/>
      <c r="O2784" s="47"/>
      <c r="P2784" s="43"/>
      <c r="Q2784" s="71" t="e">
        <f>VLOOKUP(N2784,'error categories'!$A$2:$D$54,4,FALSE)</f>
        <v>#N/A</v>
      </c>
      <c r="R2784" s="72" t="e">
        <f>VLOOKUP(N2784,'error categories'!$A$2:$D$54,3,FALSE)</f>
        <v>#N/A</v>
      </c>
      <c r="S2784" s="374"/>
      <c r="T2784" s="377"/>
      <c r="U2784" s="378">
        <f t="shared" si="387"/>
        <v>0</v>
      </c>
      <c r="V2784" s="379"/>
      <c r="W2784" s="380"/>
      <c r="X2784" s="380"/>
      <c r="Y2784" s="380"/>
      <c r="Z2784" s="379"/>
      <c r="AA2784" s="381"/>
      <c r="AB2784" s="379"/>
      <c r="AC2784" s="380"/>
      <c r="AD2784" s="382">
        <f t="shared" si="394"/>
        <v>0</v>
      </c>
      <c r="AE2784" s="383">
        <f t="shared" si="395"/>
        <v>0</v>
      </c>
      <c r="AF2784" s="379"/>
      <c r="AG2784" s="381"/>
      <c r="AH2784" s="379"/>
      <c r="AI2784" s="381"/>
      <c r="AJ2784" s="384" t="str">
        <f t="shared" si="388"/>
        <v/>
      </c>
      <c r="AK2784" s="385" t="str">
        <f t="shared" si="389"/>
        <v/>
      </c>
      <c r="AL2784" s="388" t="str">
        <f t="shared" si="390"/>
        <v/>
      </c>
      <c r="AM2784" s="389" t="str">
        <f t="shared" si="391"/>
        <v/>
      </c>
      <c r="AN2784" s="388" t="str">
        <f t="shared" si="392"/>
        <v/>
      </c>
      <c r="AO2784" s="389" t="str">
        <f t="shared" si="393"/>
        <v/>
      </c>
      <c r="AP2784" s="423"/>
      <c r="AQ2784" s="423"/>
      <c r="AR2784" s="431" t="e">
        <f>VLOOKUP($B2784,'acc names'!$C$2:$D$12102,2,FALSE)</f>
        <v>#N/A</v>
      </c>
      <c r="AS2784" s="431" t="e">
        <f>VLOOKUP($AQ2784,software!$A$1:$B$14605,2,FALSE)</f>
        <v>#N/A</v>
      </c>
      <c r="AT2784" s="423"/>
      <c r="AV2784" s="423"/>
    </row>
    <row r="2785" spans="1:48" ht="12.75" x14ac:dyDescent="0.2">
      <c r="A2785" s="73"/>
      <c r="B2785" s="42"/>
      <c r="C2785" s="142"/>
      <c r="D2785" s="142"/>
      <c r="E2785" s="107"/>
      <c r="F2785" s="46"/>
      <c r="G2785" s="46"/>
      <c r="H2785" s="46"/>
      <c r="I2785" s="46"/>
      <c r="J2785" s="46"/>
      <c r="K2785" s="46"/>
      <c r="L2785" s="139"/>
      <c r="M2785" s="41"/>
      <c r="N2785" s="45"/>
      <c r="O2785" s="47"/>
      <c r="P2785" s="43"/>
      <c r="Q2785" s="71" t="e">
        <f>VLOOKUP(N2785,'error categories'!$A$2:$D$54,4,FALSE)</f>
        <v>#N/A</v>
      </c>
      <c r="R2785" s="72" t="e">
        <f>VLOOKUP(N2785,'error categories'!$A$2:$D$54,3,FALSE)</f>
        <v>#N/A</v>
      </c>
      <c r="S2785" s="374"/>
      <c r="T2785" s="377"/>
      <c r="U2785" s="378">
        <f t="shared" si="387"/>
        <v>0</v>
      </c>
      <c r="V2785" s="379"/>
      <c r="W2785" s="380"/>
      <c r="X2785" s="380"/>
      <c r="Y2785" s="380"/>
      <c r="Z2785" s="379"/>
      <c r="AA2785" s="381"/>
      <c r="AB2785" s="379"/>
      <c r="AC2785" s="380"/>
      <c r="AD2785" s="382">
        <f t="shared" si="394"/>
        <v>0</v>
      </c>
      <c r="AE2785" s="383">
        <f t="shared" si="395"/>
        <v>0</v>
      </c>
      <c r="AF2785" s="379"/>
      <c r="AG2785" s="381"/>
      <c r="AH2785" s="379"/>
      <c r="AI2785" s="381"/>
      <c r="AJ2785" s="384" t="str">
        <f t="shared" si="388"/>
        <v/>
      </c>
      <c r="AK2785" s="385" t="str">
        <f t="shared" si="389"/>
        <v/>
      </c>
      <c r="AL2785" s="388" t="str">
        <f t="shared" si="390"/>
        <v/>
      </c>
      <c r="AM2785" s="389" t="str">
        <f t="shared" si="391"/>
        <v/>
      </c>
      <c r="AN2785" s="388" t="str">
        <f t="shared" si="392"/>
        <v/>
      </c>
      <c r="AO2785" s="389" t="str">
        <f t="shared" si="393"/>
        <v/>
      </c>
      <c r="AP2785" s="423"/>
      <c r="AQ2785" s="423"/>
      <c r="AR2785" s="431" t="e">
        <f>VLOOKUP($B2785,'acc names'!$C$2:$D$12102,2,FALSE)</f>
        <v>#N/A</v>
      </c>
      <c r="AS2785" s="431" t="e">
        <f>VLOOKUP($AQ2785,software!$A$1:$B$14605,2,FALSE)</f>
        <v>#N/A</v>
      </c>
      <c r="AT2785" s="423"/>
      <c r="AV2785" s="423"/>
    </row>
    <row r="2786" spans="1:48" ht="12.75" x14ac:dyDescent="0.2">
      <c r="A2786" s="73"/>
      <c r="B2786" s="42"/>
      <c r="C2786" s="142"/>
      <c r="D2786" s="142"/>
      <c r="E2786" s="107"/>
      <c r="F2786" s="46"/>
      <c r="G2786" s="46"/>
      <c r="H2786" s="46"/>
      <c r="I2786" s="46"/>
      <c r="J2786" s="46"/>
      <c r="K2786" s="46"/>
      <c r="L2786" s="139"/>
      <c r="M2786" s="41"/>
      <c r="N2786" s="45"/>
      <c r="O2786" s="47"/>
      <c r="P2786" s="43"/>
      <c r="Q2786" s="71" t="e">
        <f>VLOOKUP(N2786,'error categories'!$A$2:$D$54,4,FALSE)</f>
        <v>#N/A</v>
      </c>
      <c r="R2786" s="72" t="e">
        <f>VLOOKUP(N2786,'error categories'!$A$2:$D$54,3,FALSE)</f>
        <v>#N/A</v>
      </c>
      <c r="S2786" s="374"/>
      <c r="T2786" s="377"/>
      <c r="U2786" s="378">
        <f t="shared" si="387"/>
        <v>0</v>
      </c>
      <c r="V2786" s="379"/>
      <c r="W2786" s="380"/>
      <c r="X2786" s="380"/>
      <c r="Y2786" s="380"/>
      <c r="Z2786" s="379"/>
      <c r="AA2786" s="381"/>
      <c r="AB2786" s="379"/>
      <c r="AC2786" s="380"/>
      <c r="AD2786" s="382">
        <f t="shared" si="394"/>
        <v>0</v>
      </c>
      <c r="AE2786" s="383">
        <f t="shared" si="395"/>
        <v>0</v>
      </c>
      <c r="AF2786" s="379"/>
      <c r="AG2786" s="381"/>
      <c r="AH2786" s="379"/>
      <c r="AI2786" s="381"/>
      <c r="AJ2786" s="384" t="str">
        <f t="shared" si="388"/>
        <v/>
      </c>
      <c r="AK2786" s="385" t="str">
        <f t="shared" si="389"/>
        <v/>
      </c>
      <c r="AL2786" s="388" t="str">
        <f t="shared" si="390"/>
        <v/>
      </c>
      <c r="AM2786" s="389" t="str">
        <f t="shared" si="391"/>
        <v/>
      </c>
      <c r="AN2786" s="388" t="str">
        <f t="shared" si="392"/>
        <v/>
      </c>
      <c r="AO2786" s="389" t="str">
        <f t="shared" si="393"/>
        <v/>
      </c>
      <c r="AP2786" s="423"/>
      <c r="AQ2786" s="423"/>
      <c r="AR2786" s="431" t="e">
        <f>VLOOKUP($B2786,'acc names'!$C$2:$D$12102,2,FALSE)</f>
        <v>#N/A</v>
      </c>
      <c r="AS2786" s="431" t="e">
        <f>VLOOKUP($AQ2786,software!$A$1:$B$14605,2,FALSE)</f>
        <v>#N/A</v>
      </c>
      <c r="AT2786" s="423"/>
      <c r="AV2786" s="423"/>
    </row>
    <row r="2787" spans="1:48" ht="12.75" x14ac:dyDescent="0.2">
      <c r="A2787" s="73"/>
      <c r="B2787" s="42"/>
      <c r="C2787" s="142"/>
      <c r="D2787" s="142"/>
      <c r="E2787" s="107"/>
      <c r="F2787" s="46"/>
      <c r="G2787" s="46"/>
      <c r="H2787" s="46"/>
      <c r="I2787" s="46"/>
      <c r="J2787" s="46"/>
      <c r="K2787" s="46"/>
      <c r="L2787" s="139"/>
      <c r="M2787" s="41"/>
      <c r="N2787" s="45"/>
      <c r="O2787" s="47"/>
      <c r="P2787" s="43"/>
      <c r="Q2787" s="71" t="e">
        <f>VLOOKUP(N2787,'error categories'!$A$2:$D$54,4,FALSE)</f>
        <v>#N/A</v>
      </c>
      <c r="R2787" s="72" t="e">
        <f>VLOOKUP(N2787,'error categories'!$A$2:$D$54,3,FALSE)</f>
        <v>#N/A</v>
      </c>
      <c r="S2787" s="374"/>
      <c r="T2787" s="377"/>
      <c r="U2787" s="378">
        <f t="shared" si="387"/>
        <v>0</v>
      </c>
      <c r="V2787" s="379"/>
      <c r="W2787" s="380"/>
      <c r="X2787" s="380"/>
      <c r="Y2787" s="380"/>
      <c r="Z2787" s="379"/>
      <c r="AA2787" s="381"/>
      <c r="AB2787" s="379"/>
      <c r="AC2787" s="380"/>
      <c r="AD2787" s="382">
        <f t="shared" si="394"/>
        <v>0</v>
      </c>
      <c r="AE2787" s="383">
        <f t="shared" si="395"/>
        <v>0</v>
      </c>
      <c r="AF2787" s="379"/>
      <c r="AG2787" s="381"/>
      <c r="AH2787" s="379"/>
      <c r="AI2787" s="381"/>
      <c r="AJ2787" s="384" t="str">
        <f t="shared" si="388"/>
        <v/>
      </c>
      <c r="AK2787" s="385" t="str">
        <f t="shared" si="389"/>
        <v/>
      </c>
      <c r="AL2787" s="388" t="str">
        <f t="shared" si="390"/>
        <v/>
      </c>
      <c r="AM2787" s="389" t="str">
        <f t="shared" si="391"/>
        <v/>
      </c>
      <c r="AN2787" s="388" t="str">
        <f t="shared" si="392"/>
        <v/>
      </c>
      <c r="AO2787" s="389" t="str">
        <f t="shared" si="393"/>
        <v/>
      </c>
      <c r="AP2787" s="423"/>
      <c r="AQ2787" s="423"/>
      <c r="AR2787" s="431" t="e">
        <f>VLOOKUP($B2787,'acc names'!$C$2:$D$12102,2,FALSE)</f>
        <v>#N/A</v>
      </c>
      <c r="AS2787" s="431" t="e">
        <f>VLOOKUP($AQ2787,software!$A$1:$B$14605,2,FALSE)</f>
        <v>#N/A</v>
      </c>
      <c r="AT2787" s="423"/>
      <c r="AV2787" s="423"/>
    </row>
    <row r="2788" spans="1:48" ht="12.75" x14ac:dyDescent="0.2">
      <c r="A2788" s="73"/>
      <c r="B2788" s="42"/>
      <c r="C2788" s="142"/>
      <c r="D2788" s="142"/>
      <c r="E2788" s="107"/>
      <c r="F2788" s="46"/>
      <c r="G2788" s="46"/>
      <c r="H2788" s="46"/>
      <c r="I2788" s="46"/>
      <c r="J2788" s="46"/>
      <c r="K2788" s="46"/>
      <c r="L2788" s="139"/>
      <c r="M2788" s="41"/>
      <c r="N2788" s="45"/>
      <c r="O2788" s="47"/>
      <c r="P2788" s="43"/>
      <c r="Q2788" s="71" t="e">
        <f>VLOOKUP(N2788,'error categories'!$A$2:$D$54,4,FALSE)</f>
        <v>#N/A</v>
      </c>
      <c r="R2788" s="72" t="e">
        <f>VLOOKUP(N2788,'error categories'!$A$2:$D$54,3,FALSE)</f>
        <v>#N/A</v>
      </c>
      <c r="S2788" s="374"/>
      <c r="T2788" s="377"/>
      <c r="U2788" s="378">
        <f t="shared" si="387"/>
        <v>0</v>
      </c>
      <c r="V2788" s="379"/>
      <c r="W2788" s="380"/>
      <c r="X2788" s="380"/>
      <c r="Y2788" s="380"/>
      <c r="Z2788" s="379"/>
      <c r="AA2788" s="381"/>
      <c r="AB2788" s="379"/>
      <c r="AC2788" s="380"/>
      <c r="AD2788" s="382">
        <f t="shared" si="394"/>
        <v>0</v>
      </c>
      <c r="AE2788" s="383">
        <f t="shared" si="395"/>
        <v>0</v>
      </c>
      <c r="AF2788" s="379"/>
      <c r="AG2788" s="381"/>
      <c r="AH2788" s="379"/>
      <c r="AI2788" s="381"/>
      <c r="AJ2788" s="384" t="str">
        <f t="shared" si="388"/>
        <v/>
      </c>
      <c r="AK2788" s="385" t="str">
        <f t="shared" si="389"/>
        <v/>
      </c>
      <c r="AL2788" s="388" t="str">
        <f t="shared" si="390"/>
        <v/>
      </c>
      <c r="AM2788" s="389" t="str">
        <f t="shared" si="391"/>
        <v/>
      </c>
      <c r="AN2788" s="388" t="str">
        <f t="shared" si="392"/>
        <v/>
      </c>
      <c r="AO2788" s="389" t="str">
        <f t="shared" si="393"/>
        <v/>
      </c>
      <c r="AP2788" s="423"/>
      <c r="AQ2788" s="423"/>
      <c r="AR2788" s="431" t="e">
        <f>VLOOKUP($B2788,'acc names'!$C$2:$D$12102,2,FALSE)</f>
        <v>#N/A</v>
      </c>
      <c r="AS2788" s="431" t="e">
        <f>VLOOKUP($AQ2788,software!$A$1:$B$14605,2,FALSE)</f>
        <v>#N/A</v>
      </c>
      <c r="AT2788" s="423"/>
      <c r="AV2788" s="423"/>
    </row>
    <row r="2789" spans="1:48" ht="12.75" x14ac:dyDescent="0.2">
      <c r="A2789" s="73"/>
      <c r="B2789" s="42"/>
      <c r="C2789" s="142"/>
      <c r="D2789" s="142"/>
      <c r="E2789" s="107"/>
      <c r="F2789" s="46"/>
      <c r="G2789" s="46"/>
      <c r="H2789" s="46"/>
      <c r="I2789" s="46"/>
      <c r="J2789" s="46"/>
      <c r="K2789" s="46"/>
      <c r="L2789" s="139"/>
      <c r="M2789" s="41"/>
      <c r="N2789" s="45"/>
      <c r="O2789" s="47"/>
      <c r="P2789" s="43"/>
      <c r="Q2789" s="71" t="e">
        <f>VLOOKUP(N2789,'error categories'!$A$2:$D$54,4,FALSE)</f>
        <v>#N/A</v>
      </c>
      <c r="R2789" s="72" t="e">
        <f>VLOOKUP(N2789,'error categories'!$A$2:$D$54,3,FALSE)</f>
        <v>#N/A</v>
      </c>
      <c r="S2789" s="374"/>
      <c r="T2789" s="377"/>
      <c r="U2789" s="378">
        <f t="shared" si="387"/>
        <v>0</v>
      </c>
      <c r="V2789" s="379"/>
      <c r="W2789" s="380"/>
      <c r="X2789" s="380"/>
      <c r="Y2789" s="380"/>
      <c r="Z2789" s="379"/>
      <c r="AA2789" s="381"/>
      <c r="AB2789" s="379"/>
      <c r="AC2789" s="380"/>
      <c r="AD2789" s="382">
        <f t="shared" si="394"/>
        <v>0</v>
      </c>
      <c r="AE2789" s="383">
        <f t="shared" si="395"/>
        <v>0</v>
      </c>
      <c r="AF2789" s="379"/>
      <c r="AG2789" s="381"/>
      <c r="AH2789" s="379"/>
      <c r="AI2789" s="381"/>
      <c r="AJ2789" s="384" t="str">
        <f t="shared" si="388"/>
        <v/>
      </c>
      <c r="AK2789" s="385" t="str">
        <f t="shared" si="389"/>
        <v/>
      </c>
      <c r="AL2789" s="388" t="str">
        <f t="shared" si="390"/>
        <v/>
      </c>
      <c r="AM2789" s="389" t="str">
        <f t="shared" si="391"/>
        <v/>
      </c>
      <c r="AN2789" s="388" t="str">
        <f t="shared" si="392"/>
        <v/>
      </c>
      <c r="AO2789" s="389" t="str">
        <f t="shared" si="393"/>
        <v/>
      </c>
      <c r="AP2789" s="423"/>
      <c r="AQ2789" s="423"/>
      <c r="AR2789" s="431" t="e">
        <f>VLOOKUP($B2789,'acc names'!$C$2:$D$12102,2,FALSE)</f>
        <v>#N/A</v>
      </c>
      <c r="AS2789" s="431" t="e">
        <f>VLOOKUP($AQ2789,software!$A$1:$B$14605,2,FALSE)</f>
        <v>#N/A</v>
      </c>
      <c r="AT2789" s="423"/>
      <c r="AV2789" s="423"/>
    </row>
    <row r="2790" spans="1:48" ht="12.75" x14ac:dyDescent="0.2">
      <c r="A2790" s="73"/>
      <c r="B2790" s="42"/>
      <c r="C2790" s="142"/>
      <c r="D2790" s="142"/>
      <c r="E2790" s="107"/>
      <c r="F2790" s="46"/>
      <c r="G2790" s="46"/>
      <c r="H2790" s="46"/>
      <c r="I2790" s="46"/>
      <c r="J2790" s="46"/>
      <c r="K2790" s="46"/>
      <c r="L2790" s="139"/>
      <c r="M2790" s="41"/>
      <c r="N2790" s="45"/>
      <c r="O2790" s="47"/>
      <c r="P2790" s="43"/>
      <c r="Q2790" s="71" t="e">
        <f>VLOOKUP(N2790,'error categories'!$A$2:$D$54,4,FALSE)</f>
        <v>#N/A</v>
      </c>
      <c r="R2790" s="72" t="e">
        <f>VLOOKUP(N2790,'error categories'!$A$2:$D$54,3,FALSE)</f>
        <v>#N/A</v>
      </c>
      <c r="S2790" s="374"/>
      <c r="T2790" s="377"/>
      <c r="U2790" s="378">
        <f t="shared" si="387"/>
        <v>0</v>
      </c>
      <c r="V2790" s="379"/>
      <c r="W2790" s="380"/>
      <c r="X2790" s="380"/>
      <c r="Y2790" s="380"/>
      <c r="Z2790" s="379"/>
      <c r="AA2790" s="381"/>
      <c r="AB2790" s="379"/>
      <c r="AC2790" s="380"/>
      <c r="AD2790" s="382">
        <f t="shared" si="394"/>
        <v>0</v>
      </c>
      <c r="AE2790" s="383">
        <f t="shared" si="395"/>
        <v>0</v>
      </c>
      <c r="AF2790" s="379"/>
      <c r="AG2790" s="381"/>
      <c r="AH2790" s="379"/>
      <c r="AI2790" s="381"/>
      <c r="AJ2790" s="384" t="str">
        <f t="shared" si="388"/>
        <v/>
      </c>
      <c r="AK2790" s="385" t="str">
        <f t="shared" si="389"/>
        <v/>
      </c>
      <c r="AL2790" s="388" t="str">
        <f t="shared" si="390"/>
        <v/>
      </c>
      <c r="AM2790" s="389" t="str">
        <f t="shared" si="391"/>
        <v/>
      </c>
      <c r="AN2790" s="388" t="str">
        <f t="shared" si="392"/>
        <v/>
      </c>
      <c r="AO2790" s="389" t="str">
        <f t="shared" si="393"/>
        <v/>
      </c>
      <c r="AP2790" s="423"/>
      <c r="AQ2790" s="423"/>
      <c r="AR2790" s="431" t="e">
        <f>VLOOKUP($B2790,'acc names'!$C$2:$D$12102,2,FALSE)</f>
        <v>#N/A</v>
      </c>
      <c r="AS2790" s="431" t="e">
        <f>VLOOKUP($AQ2790,software!$A$1:$B$14605,2,FALSE)</f>
        <v>#N/A</v>
      </c>
      <c r="AT2790" s="423"/>
      <c r="AV2790" s="423"/>
    </row>
    <row r="2791" spans="1:48" ht="12.75" x14ac:dyDescent="0.2">
      <c r="A2791" s="73"/>
      <c r="B2791" s="42"/>
      <c r="C2791" s="142"/>
      <c r="D2791" s="142"/>
      <c r="E2791" s="107"/>
      <c r="F2791" s="46"/>
      <c r="G2791" s="46"/>
      <c r="H2791" s="46"/>
      <c r="I2791" s="46"/>
      <c r="J2791" s="46"/>
      <c r="K2791" s="46"/>
      <c r="L2791" s="139"/>
      <c r="M2791" s="41"/>
      <c r="N2791" s="45"/>
      <c r="O2791" s="47"/>
      <c r="P2791" s="43"/>
      <c r="Q2791" s="71" t="e">
        <f>VLOOKUP(N2791,'error categories'!$A$2:$D$54,4,FALSE)</f>
        <v>#N/A</v>
      </c>
      <c r="R2791" s="72" t="e">
        <f>VLOOKUP(N2791,'error categories'!$A$2:$D$54,3,FALSE)</f>
        <v>#N/A</v>
      </c>
      <c r="S2791" s="374"/>
      <c r="T2791" s="377"/>
      <c r="U2791" s="378">
        <f t="shared" si="387"/>
        <v>0</v>
      </c>
      <c r="V2791" s="379"/>
      <c r="W2791" s="380"/>
      <c r="X2791" s="380"/>
      <c r="Y2791" s="380"/>
      <c r="Z2791" s="379"/>
      <c r="AA2791" s="381"/>
      <c r="AB2791" s="379"/>
      <c r="AC2791" s="380"/>
      <c r="AD2791" s="382">
        <f t="shared" si="394"/>
        <v>0</v>
      </c>
      <c r="AE2791" s="383">
        <f t="shared" si="395"/>
        <v>0</v>
      </c>
      <c r="AF2791" s="379"/>
      <c r="AG2791" s="381"/>
      <c r="AH2791" s="379"/>
      <c r="AI2791" s="381"/>
      <c r="AJ2791" s="384" t="str">
        <f t="shared" si="388"/>
        <v/>
      </c>
      <c r="AK2791" s="385" t="str">
        <f t="shared" si="389"/>
        <v/>
      </c>
      <c r="AL2791" s="388" t="str">
        <f t="shared" si="390"/>
        <v/>
      </c>
      <c r="AM2791" s="389" t="str">
        <f t="shared" si="391"/>
        <v/>
      </c>
      <c r="AN2791" s="388" t="str">
        <f t="shared" si="392"/>
        <v/>
      </c>
      <c r="AO2791" s="389" t="str">
        <f t="shared" si="393"/>
        <v/>
      </c>
      <c r="AP2791" s="423"/>
      <c r="AQ2791" s="423"/>
      <c r="AR2791" s="431" t="e">
        <f>VLOOKUP($B2791,'acc names'!$C$2:$D$12102,2,FALSE)</f>
        <v>#N/A</v>
      </c>
      <c r="AS2791" s="431" t="e">
        <f>VLOOKUP($AQ2791,software!$A$1:$B$14605,2,FALSE)</f>
        <v>#N/A</v>
      </c>
      <c r="AT2791" s="423"/>
      <c r="AV2791" s="423"/>
    </row>
    <row r="2792" spans="1:48" ht="12.75" x14ac:dyDescent="0.2">
      <c r="A2792" s="73"/>
      <c r="B2792" s="42"/>
      <c r="C2792" s="142"/>
      <c r="D2792" s="142"/>
      <c r="E2792" s="107"/>
      <c r="F2792" s="46"/>
      <c r="G2792" s="46"/>
      <c r="H2792" s="46"/>
      <c r="I2792" s="46"/>
      <c r="J2792" s="46"/>
      <c r="K2792" s="46"/>
      <c r="L2792" s="139"/>
      <c r="M2792" s="41"/>
      <c r="N2792" s="45"/>
      <c r="O2792" s="47"/>
      <c r="P2792" s="43"/>
      <c r="Q2792" s="71" t="e">
        <f>VLOOKUP(N2792,'error categories'!$A$2:$D$54,4,FALSE)</f>
        <v>#N/A</v>
      </c>
      <c r="R2792" s="72" t="e">
        <f>VLOOKUP(N2792,'error categories'!$A$2:$D$54,3,FALSE)</f>
        <v>#N/A</v>
      </c>
      <c r="S2792" s="374"/>
      <c r="T2792" s="377"/>
      <c r="U2792" s="378">
        <f t="shared" si="387"/>
        <v>0</v>
      </c>
      <c r="V2792" s="379"/>
      <c r="W2792" s="380"/>
      <c r="X2792" s="380"/>
      <c r="Y2792" s="380"/>
      <c r="Z2792" s="379"/>
      <c r="AA2792" s="381"/>
      <c r="AB2792" s="379"/>
      <c r="AC2792" s="380"/>
      <c r="AD2792" s="382">
        <f t="shared" si="394"/>
        <v>0</v>
      </c>
      <c r="AE2792" s="383">
        <f t="shared" si="395"/>
        <v>0</v>
      </c>
      <c r="AF2792" s="379"/>
      <c r="AG2792" s="381"/>
      <c r="AH2792" s="379"/>
      <c r="AI2792" s="381"/>
      <c r="AJ2792" s="384" t="str">
        <f t="shared" si="388"/>
        <v/>
      </c>
      <c r="AK2792" s="385" t="str">
        <f t="shared" si="389"/>
        <v/>
      </c>
      <c r="AL2792" s="388" t="str">
        <f t="shared" si="390"/>
        <v/>
      </c>
      <c r="AM2792" s="389" t="str">
        <f t="shared" si="391"/>
        <v/>
      </c>
      <c r="AN2792" s="388" t="str">
        <f t="shared" si="392"/>
        <v/>
      </c>
      <c r="AO2792" s="389" t="str">
        <f t="shared" si="393"/>
        <v/>
      </c>
      <c r="AP2792" s="423"/>
      <c r="AQ2792" s="423"/>
      <c r="AR2792" s="431" t="e">
        <f>VLOOKUP($B2792,'acc names'!$C$2:$D$12102,2,FALSE)</f>
        <v>#N/A</v>
      </c>
      <c r="AS2792" s="431" t="e">
        <f>VLOOKUP($AQ2792,software!$A$1:$B$14605,2,FALSE)</f>
        <v>#N/A</v>
      </c>
      <c r="AT2792" s="423"/>
      <c r="AV2792" s="423"/>
    </row>
    <row r="2793" spans="1:48" ht="12.75" x14ac:dyDescent="0.2">
      <c r="A2793" s="73"/>
      <c r="B2793" s="42"/>
      <c r="C2793" s="142"/>
      <c r="D2793" s="142"/>
      <c r="E2793" s="107"/>
      <c r="F2793" s="46"/>
      <c r="G2793" s="46"/>
      <c r="H2793" s="46"/>
      <c r="I2793" s="46"/>
      <c r="J2793" s="46"/>
      <c r="K2793" s="46"/>
      <c r="L2793" s="139"/>
      <c r="M2793" s="41"/>
      <c r="N2793" s="45"/>
      <c r="O2793" s="47"/>
      <c r="P2793" s="43"/>
      <c r="Q2793" s="71" t="e">
        <f>VLOOKUP(N2793,'error categories'!$A$2:$D$54,4,FALSE)</f>
        <v>#N/A</v>
      </c>
      <c r="R2793" s="72" t="e">
        <f>VLOOKUP(N2793,'error categories'!$A$2:$D$54,3,FALSE)</f>
        <v>#N/A</v>
      </c>
      <c r="S2793" s="374"/>
      <c r="T2793" s="377"/>
      <c r="U2793" s="378">
        <f t="shared" si="387"/>
        <v>0</v>
      </c>
      <c r="V2793" s="379"/>
      <c r="W2793" s="380"/>
      <c r="X2793" s="380"/>
      <c r="Y2793" s="380"/>
      <c r="Z2793" s="379"/>
      <c r="AA2793" s="381"/>
      <c r="AB2793" s="379"/>
      <c r="AC2793" s="380"/>
      <c r="AD2793" s="382">
        <f t="shared" si="394"/>
        <v>0</v>
      </c>
      <c r="AE2793" s="383">
        <f t="shared" si="395"/>
        <v>0</v>
      </c>
      <c r="AF2793" s="379"/>
      <c r="AG2793" s="381"/>
      <c r="AH2793" s="379"/>
      <c r="AI2793" s="381"/>
      <c r="AJ2793" s="384" t="str">
        <f t="shared" si="388"/>
        <v/>
      </c>
      <c r="AK2793" s="385" t="str">
        <f t="shared" si="389"/>
        <v/>
      </c>
      <c r="AL2793" s="388" t="str">
        <f t="shared" si="390"/>
        <v/>
      </c>
      <c r="AM2793" s="389" t="str">
        <f t="shared" si="391"/>
        <v/>
      </c>
      <c r="AN2793" s="388" t="str">
        <f t="shared" si="392"/>
        <v/>
      </c>
      <c r="AO2793" s="389" t="str">
        <f t="shared" si="393"/>
        <v/>
      </c>
      <c r="AP2793" s="423"/>
      <c r="AQ2793" s="423"/>
      <c r="AR2793" s="431" t="e">
        <f>VLOOKUP($B2793,'acc names'!$C$2:$D$12102,2,FALSE)</f>
        <v>#N/A</v>
      </c>
      <c r="AS2793" s="431" t="e">
        <f>VLOOKUP($AQ2793,software!$A$1:$B$14605,2,FALSE)</f>
        <v>#N/A</v>
      </c>
      <c r="AT2793" s="423"/>
      <c r="AV2793" s="423"/>
    </row>
    <row r="2794" spans="1:48" ht="12.75" x14ac:dyDescent="0.2">
      <c r="A2794" s="73"/>
      <c r="B2794" s="42"/>
      <c r="C2794" s="142"/>
      <c r="D2794" s="142"/>
      <c r="E2794" s="107"/>
      <c r="F2794" s="46"/>
      <c r="G2794" s="46"/>
      <c r="H2794" s="46"/>
      <c r="I2794" s="46"/>
      <c r="J2794" s="46"/>
      <c r="K2794" s="46"/>
      <c r="L2794" s="139"/>
      <c r="M2794" s="41"/>
      <c r="N2794" s="45"/>
      <c r="O2794" s="47"/>
      <c r="P2794" s="43"/>
      <c r="Q2794" s="71" t="e">
        <f>VLOOKUP(N2794,'error categories'!$A$2:$D$54,4,FALSE)</f>
        <v>#N/A</v>
      </c>
      <c r="R2794" s="72" t="e">
        <f>VLOOKUP(N2794,'error categories'!$A$2:$D$54,3,FALSE)</f>
        <v>#N/A</v>
      </c>
      <c r="S2794" s="374"/>
      <c r="T2794" s="377"/>
      <c r="U2794" s="378">
        <f t="shared" si="387"/>
        <v>0</v>
      </c>
      <c r="V2794" s="379"/>
      <c r="W2794" s="380"/>
      <c r="X2794" s="380"/>
      <c r="Y2794" s="380"/>
      <c r="Z2794" s="379"/>
      <c r="AA2794" s="381"/>
      <c r="AB2794" s="379"/>
      <c r="AC2794" s="380"/>
      <c r="AD2794" s="382">
        <f t="shared" si="394"/>
        <v>0</v>
      </c>
      <c r="AE2794" s="383">
        <f t="shared" si="395"/>
        <v>0</v>
      </c>
      <c r="AF2794" s="379"/>
      <c r="AG2794" s="381"/>
      <c r="AH2794" s="379"/>
      <c r="AI2794" s="381"/>
      <c r="AJ2794" s="384" t="str">
        <f t="shared" si="388"/>
        <v/>
      </c>
      <c r="AK2794" s="385" t="str">
        <f t="shared" si="389"/>
        <v/>
      </c>
      <c r="AL2794" s="388" t="str">
        <f t="shared" si="390"/>
        <v/>
      </c>
      <c r="AM2794" s="389" t="str">
        <f t="shared" si="391"/>
        <v/>
      </c>
      <c r="AN2794" s="388" t="str">
        <f t="shared" si="392"/>
        <v/>
      </c>
      <c r="AO2794" s="389" t="str">
        <f t="shared" si="393"/>
        <v/>
      </c>
      <c r="AP2794" s="423"/>
      <c r="AQ2794" s="423"/>
      <c r="AR2794" s="431" t="e">
        <f>VLOOKUP($B2794,'acc names'!$C$2:$D$12102,2,FALSE)</f>
        <v>#N/A</v>
      </c>
      <c r="AS2794" s="431" t="e">
        <f>VLOOKUP($AQ2794,software!$A$1:$B$14605,2,FALSE)</f>
        <v>#N/A</v>
      </c>
      <c r="AT2794" s="423"/>
      <c r="AV2794" s="423"/>
    </row>
    <row r="2795" spans="1:48" ht="12.75" x14ac:dyDescent="0.2">
      <c r="A2795" s="73"/>
      <c r="B2795" s="42"/>
      <c r="C2795" s="142"/>
      <c r="D2795" s="142"/>
      <c r="E2795" s="107"/>
      <c r="F2795" s="46"/>
      <c r="G2795" s="46"/>
      <c r="H2795" s="46"/>
      <c r="I2795" s="46"/>
      <c r="J2795" s="46"/>
      <c r="K2795" s="46"/>
      <c r="L2795" s="139"/>
      <c r="M2795" s="41"/>
      <c r="N2795" s="45"/>
      <c r="O2795" s="47"/>
      <c r="P2795" s="43"/>
      <c r="Q2795" s="71" t="e">
        <f>VLOOKUP(N2795,'error categories'!$A$2:$D$54,4,FALSE)</f>
        <v>#N/A</v>
      </c>
      <c r="R2795" s="72" t="e">
        <f>VLOOKUP(N2795,'error categories'!$A$2:$D$54,3,FALSE)</f>
        <v>#N/A</v>
      </c>
      <c r="S2795" s="374"/>
      <c r="T2795" s="377"/>
      <c r="U2795" s="378">
        <f t="shared" si="387"/>
        <v>0</v>
      </c>
      <c r="V2795" s="379"/>
      <c r="W2795" s="380"/>
      <c r="X2795" s="380"/>
      <c r="Y2795" s="380"/>
      <c r="Z2795" s="379"/>
      <c r="AA2795" s="381"/>
      <c r="AB2795" s="379"/>
      <c r="AC2795" s="380"/>
      <c r="AD2795" s="382">
        <f t="shared" si="394"/>
        <v>0</v>
      </c>
      <c r="AE2795" s="383">
        <f t="shared" si="395"/>
        <v>0</v>
      </c>
      <c r="AF2795" s="379"/>
      <c r="AG2795" s="381"/>
      <c r="AH2795" s="379"/>
      <c r="AI2795" s="381"/>
      <c r="AJ2795" s="384" t="str">
        <f t="shared" si="388"/>
        <v/>
      </c>
      <c r="AK2795" s="385" t="str">
        <f t="shared" si="389"/>
        <v/>
      </c>
      <c r="AL2795" s="388" t="str">
        <f t="shared" si="390"/>
        <v/>
      </c>
      <c r="AM2795" s="389" t="str">
        <f t="shared" si="391"/>
        <v/>
      </c>
      <c r="AN2795" s="388" t="str">
        <f t="shared" si="392"/>
        <v/>
      </c>
      <c r="AO2795" s="389" t="str">
        <f t="shared" si="393"/>
        <v/>
      </c>
      <c r="AP2795" s="423"/>
      <c r="AQ2795" s="423"/>
      <c r="AR2795" s="431" t="e">
        <f>VLOOKUP($B2795,'acc names'!$C$2:$D$12102,2,FALSE)</f>
        <v>#N/A</v>
      </c>
      <c r="AS2795" s="431" t="e">
        <f>VLOOKUP($AQ2795,software!$A$1:$B$14605,2,FALSE)</f>
        <v>#N/A</v>
      </c>
      <c r="AT2795" s="423"/>
      <c r="AV2795" s="423"/>
    </row>
    <row r="2796" spans="1:48" ht="12.75" x14ac:dyDescent="0.2">
      <c r="A2796" s="73"/>
      <c r="B2796" s="42"/>
      <c r="C2796" s="142"/>
      <c r="D2796" s="142"/>
      <c r="E2796" s="107"/>
      <c r="F2796" s="46"/>
      <c r="G2796" s="46"/>
      <c r="H2796" s="46"/>
      <c r="I2796" s="46"/>
      <c r="J2796" s="46"/>
      <c r="K2796" s="46"/>
      <c r="L2796" s="139"/>
      <c r="M2796" s="41"/>
      <c r="N2796" s="45"/>
      <c r="O2796" s="47"/>
      <c r="P2796" s="43"/>
      <c r="Q2796" s="71" t="e">
        <f>VLOOKUP(N2796,'error categories'!$A$2:$D$54,4,FALSE)</f>
        <v>#N/A</v>
      </c>
      <c r="R2796" s="72" t="e">
        <f>VLOOKUP(N2796,'error categories'!$A$2:$D$54,3,FALSE)</f>
        <v>#N/A</v>
      </c>
      <c r="S2796" s="374"/>
      <c r="T2796" s="377"/>
      <c r="U2796" s="378">
        <f t="shared" si="387"/>
        <v>0</v>
      </c>
      <c r="V2796" s="379"/>
      <c r="W2796" s="380"/>
      <c r="X2796" s="380"/>
      <c r="Y2796" s="380"/>
      <c r="Z2796" s="379"/>
      <c r="AA2796" s="381"/>
      <c r="AB2796" s="379"/>
      <c r="AC2796" s="380"/>
      <c r="AD2796" s="382">
        <f t="shared" si="394"/>
        <v>0</v>
      </c>
      <c r="AE2796" s="383">
        <f t="shared" si="395"/>
        <v>0</v>
      </c>
      <c r="AF2796" s="379"/>
      <c r="AG2796" s="381"/>
      <c r="AH2796" s="379"/>
      <c r="AI2796" s="381"/>
      <c r="AJ2796" s="384" t="str">
        <f t="shared" si="388"/>
        <v/>
      </c>
      <c r="AK2796" s="385" t="str">
        <f t="shared" si="389"/>
        <v/>
      </c>
      <c r="AL2796" s="388" t="str">
        <f t="shared" si="390"/>
        <v/>
      </c>
      <c r="AM2796" s="389" t="str">
        <f t="shared" si="391"/>
        <v/>
      </c>
      <c r="AN2796" s="388" t="str">
        <f t="shared" si="392"/>
        <v/>
      </c>
      <c r="AO2796" s="389" t="str">
        <f t="shared" si="393"/>
        <v/>
      </c>
      <c r="AP2796" s="423"/>
      <c r="AQ2796" s="423"/>
      <c r="AR2796" s="431" t="e">
        <f>VLOOKUP($B2796,'acc names'!$C$2:$D$12102,2,FALSE)</f>
        <v>#N/A</v>
      </c>
      <c r="AS2796" s="431" t="e">
        <f>VLOOKUP($AQ2796,software!$A$1:$B$14605,2,FALSE)</f>
        <v>#N/A</v>
      </c>
      <c r="AT2796" s="423"/>
      <c r="AV2796" s="423"/>
    </row>
    <row r="2797" spans="1:48" ht="12.75" x14ac:dyDescent="0.2">
      <c r="A2797" s="73"/>
      <c r="B2797" s="42"/>
      <c r="C2797" s="142"/>
      <c r="D2797" s="142"/>
      <c r="E2797" s="107"/>
      <c r="F2797" s="46"/>
      <c r="G2797" s="46"/>
      <c r="H2797" s="46"/>
      <c r="I2797" s="46"/>
      <c r="J2797" s="46"/>
      <c r="K2797" s="46"/>
      <c r="L2797" s="139"/>
      <c r="M2797" s="41"/>
      <c r="N2797" s="45"/>
      <c r="O2797" s="47"/>
      <c r="P2797" s="43"/>
      <c r="Q2797" s="71" t="e">
        <f>VLOOKUP(N2797,'error categories'!$A$2:$D$54,4,FALSE)</f>
        <v>#N/A</v>
      </c>
      <c r="R2797" s="72" t="e">
        <f>VLOOKUP(N2797,'error categories'!$A$2:$D$54,3,FALSE)</f>
        <v>#N/A</v>
      </c>
      <c r="S2797" s="374"/>
      <c r="T2797" s="377"/>
      <c r="U2797" s="378">
        <f t="shared" si="387"/>
        <v>0</v>
      </c>
      <c r="V2797" s="379"/>
      <c r="W2797" s="380"/>
      <c r="X2797" s="380"/>
      <c r="Y2797" s="380"/>
      <c r="Z2797" s="379"/>
      <c r="AA2797" s="381"/>
      <c r="AB2797" s="379"/>
      <c r="AC2797" s="380"/>
      <c r="AD2797" s="382">
        <f t="shared" si="394"/>
        <v>0</v>
      </c>
      <c r="AE2797" s="383">
        <f t="shared" si="395"/>
        <v>0</v>
      </c>
      <c r="AF2797" s="379"/>
      <c r="AG2797" s="381"/>
      <c r="AH2797" s="379"/>
      <c r="AI2797" s="381"/>
      <c r="AJ2797" s="384" t="str">
        <f t="shared" si="388"/>
        <v/>
      </c>
      <c r="AK2797" s="385" t="str">
        <f t="shared" si="389"/>
        <v/>
      </c>
      <c r="AL2797" s="388" t="str">
        <f t="shared" si="390"/>
        <v/>
      </c>
      <c r="AM2797" s="389" t="str">
        <f t="shared" si="391"/>
        <v/>
      </c>
      <c r="AN2797" s="388" t="str">
        <f t="shared" si="392"/>
        <v/>
      </c>
      <c r="AO2797" s="389" t="str">
        <f t="shared" si="393"/>
        <v/>
      </c>
      <c r="AP2797" s="423"/>
      <c r="AQ2797" s="423"/>
      <c r="AR2797" s="431" t="e">
        <f>VLOOKUP($B2797,'acc names'!$C$2:$D$12102,2,FALSE)</f>
        <v>#N/A</v>
      </c>
      <c r="AS2797" s="431" t="e">
        <f>VLOOKUP($AQ2797,software!$A$1:$B$14605,2,FALSE)</f>
        <v>#N/A</v>
      </c>
      <c r="AT2797" s="423"/>
      <c r="AV2797" s="423"/>
    </row>
    <row r="2798" spans="1:48" ht="12.75" x14ac:dyDescent="0.2">
      <c r="A2798" s="73"/>
      <c r="B2798" s="42"/>
      <c r="C2798" s="142"/>
      <c r="D2798" s="142"/>
      <c r="E2798" s="107"/>
      <c r="F2798" s="46"/>
      <c r="G2798" s="46"/>
      <c r="H2798" s="46"/>
      <c r="I2798" s="46"/>
      <c r="J2798" s="46"/>
      <c r="K2798" s="46"/>
      <c r="L2798" s="139"/>
      <c r="M2798" s="41"/>
      <c r="N2798" s="45"/>
      <c r="O2798" s="47"/>
      <c r="P2798" s="43"/>
      <c r="Q2798" s="71" t="e">
        <f>VLOOKUP(N2798,'error categories'!$A$2:$D$54,4,FALSE)</f>
        <v>#N/A</v>
      </c>
      <c r="R2798" s="72" t="e">
        <f>VLOOKUP(N2798,'error categories'!$A$2:$D$54,3,FALSE)</f>
        <v>#N/A</v>
      </c>
      <c r="S2798" s="374"/>
      <c r="T2798" s="377"/>
      <c r="U2798" s="378">
        <f t="shared" si="387"/>
        <v>0</v>
      </c>
      <c r="V2798" s="379"/>
      <c r="W2798" s="380"/>
      <c r="X2798" s="380"/>
      <c r="Y2798" s="380"/>
      <c r="Z2798" s="379"/>
      <c r="AA2798" s="381"/>
      <c r="AB2798" s="379"/>
      <c r="AC2798" s="380"/>
      <c r="AD2798" s="382">
        <f t="shared" si="394"/>
        <v>0</v>
      </c>
      <c r="AE2798" s="383">
        <f t="shared" si="395"/>
        <v>0</v>
      </c>
      <c r="AF2798" s="379"/>
      <c r="AG2798" s="381"/>
      <c r="AH2798" s="379"/>
      <c r="AI2798" s="381"/>
      <c r="AJ2798" s="384" t="str">
        <f t="shared" si="388"/>
        <v/>
      </c>
      <c r="AK2798" s="385" t="str">
        <f t="shared" si="389"/>
        <v/>
      </c>
      <c r="AL2798" s="388" t="str">
        <f t="shared" si="390"/>
        <v/>
      </c>
      <c r="AM2798" s="389" t="str">
        <f t="shared" si="391"/>
        <v/>
      </c>
      <c r="AN2798" s="388" t="str">
        <f t="shared" si="392"/>
        <v/>
      </c>
      <c r="AO2798" s="389" t="str">
        <f t="shared" si="393"/>
        <v/>
      </c>
      <c r="AP2798" s="423"/>
      <c r="AQ2798" s="423"/>
      <c r="AR2798" s="431" t="e">
        <f>VLOOKUP($B2798,'acc names'!$C$2:$D$12102,2,FALSE)</f>
        <v>#N/A</v>
      </c>
      <c r="AS2798" s="431" t="e">
        <f>VLOOKUP($AQ2798,software!$A$1:$B$14605,2,FALSE)</f>
        <v>#N/A</v>
      </c>
      <c r="AT2798" s="423"/>
      <c r="AV2798" s="423"/>
    </row>
    <row r="2799" spans="1:48" ht="12.75" x14ac:dyDescent="0.2">
      <c r="A2799" s="73"/>
      <c r="B2799" s="42"/>
      <c r="C2799" s="142"/>
      <c r="D2799" s="142"/>
      <c r="E2799" s="107"/>
      <c r="F2799" s="46"/>
      <c r="G2799" s="46"/>
      <c r="H2799" s="46"/>
      <c r="I2799" s="46"/>
      <c r="J2799" s="46"/>
      <c r="K2799" s="46"/>
      <c r="L2799" s="139"/>
      <c r="M2799" s="41"/>
      <c r="N2799" s="45"/>
      <c r="O2799" s="47"/>
      <c r="P2799" s="43"/>
      <c r="Q2799" s="71" t="e">
        <f>VLOOKUP(N2799,'error categories'!$A$2:$D$54,4,FALSE)</f>
        <v>#N/A</v>
      </c>
      <c r="R2799" s="72" t="e">
        <f>VLOOKUP(N2799,'error categories'!$A$2:$D$54,3,FALSE)</f>
        <v>#N/A</v>
      </c>
      <c r="S2799" s="374"/>
      <c r="T2799" s="377"/>
      <c r="U2799" s="378">
        <f t="shared" si="387"/>
        <v>0</v>
      </c>
      <c r="V2799" s="379"/>
      <c r="W2799" s="380"/>
      <c r="X2799" s="380"/>
      <c r="Y2799" s="380"/>
      <c r="Z2799" s="379"/>
      <c r="AA2799" s="381"/>
      <c r="AB2799" s="379"/>
      <c r="AC2799" s="380"/>
      <c r="AD2799" s="382">
        <f t="shared" si="394"/>
        <v>0</v>
      </c>
      <c r="AE2799" s="383">
        <f t="shared" si="395"/>
        <v>0</v>
      </c>
      <c r="AF2799" s="379"/>
      <c r="AG2799" s="381"/>
      <c r="AH2799" s="379"/>
      <c r="AI2799" s="381"/>
      <c r="AJ2799" s="384" t="str">
        <f t="shared" si="388"/>
        <v/>
      </c>
      <c r="AK2799" s="385" t="str">
        <f t="shared" si="389"/>
        <v/>
      </c>
      <c r="AL2799" s="388" t="str">
        <f t="shared" si="390"/>
        <v/>
      </c>
      <c r="AM2799" s="389" t="str">
        <f t="shared" si="391"/>
        <v/>
      </c>
      <c r="AN2799" s="388" t="str">
        <f t="shared" si="392"/>
        <v/>
      </c>
      <c r="AO2799" s="389" t="str">
        <f t="shared" si="393"/>
        <v/>
      </c>
      <c r="AP2799" s="423"/>
      <c r="AQ2799" s="423"/>
      <c r="AR2799" s="431" t="e">
        <f>VLOOKUP($B2799,'acc names'!$C$2:$D$12102,2,FALSE)</f>
        <v>#N/A</v>
      </c>
      <c r="AS2799" s="431" t="e">
        <f>VLOOKUP($AQ2799,software!$A$1:$B$14605,2,FALSE)</f>
        <v>#N/A</v>
      </c>
      <c r="AT2799" s="423"/>
      <c r="AV2799" s="423"/>
    </row>
    <row r="2800" spans="1:48" ht="12.75" x14ac:dyDescent="0.2">
      <c r="A2800" s="73"/>
      <c r="B2800" s="42"/>
      <c r="C2800" s="142"/>
      <c r="D2800" s="142"/>
      <c r="E2800" s="107"/>
      <c r="F2800" s="46"/>
      <c r="G2800" s="46"/>
      <c r="H2800" s="46"/>
      <c r="I2800" s="46"/>
      <c r="J2800" s="46"/>
      <c r="K2800" s="46"/>
      <c r="L2800" s="139"/>
      <c r="M2800" s="41"/>
      <c r="N2800" s="45"/>
      <c r="O2800" s="47"/>
      <c r="P2800" s="43"/>
      <c r="Q2800" s="71" t="e">
        <f>VLOOKUP(N2800,'error categories'!$A$2:$D$54,4,FALSE)</f>
        <v>#N/A</v>
      </c>
      <c r="R2800" s="72" t="e">
        <f>VLOOKUP(N2800,'error categories'!$A$2:$D$54,3,FALSE)</f>
        <v>#N/A</v>
      </c>
      <c r="S2800" s="374"/>
      <c r="T2800" s="377"/>
      <c r="U2800" s="378">
        <f t="shared" si="387"/>
        <v>0</v>
      </c>
      <c r="V2800" s="379"/>
      <c r="W2800" s="380"/>
      <c r="X2800" s="380"/>
      <c r="Y2800" s="380"/>
      <c r="Z2800" s="379"/>
      <c r="AA2800" s="381"/>
      <c r="AB2800" s="379"/>
      <c r="AC2800" s="380"/>
      <c r="AD2800" s="382">
        <f t="shared" si="394"/>
        <v>0</v>
      </c>
      <c r="AE2800" s="383">
        <f t="shared" si="395"/>
        <v>0</v>
      </c>
      <c r="AF2800" s="379"/>
      <c r="AG2800" s="381"/>
      <c r="AH2800" s="379"/>
      <c r="AI2800" s="381"/>
      <c r="AJ2800" s="384" t="str">
        <f t="shared" si="388"/>
        <v/>
      </c>
      <c r="AK2800" s="385" t="str">
        <f t="shared" si="389"/>
        <v/>
      </c>
      <c r="AL2800" s="388" t="str">
        <f t="shared" si="390"/>
        <v/>
      </c>
      <c r="AM2800" s="389" t="str">
        <f t="shared" si="391"/>
        <v/>
      </c>
      <c r="AN2800" s="388" t="str">
        <f t="shared" si="392"/>
        <v/>
      </c>
      <c r="AO2800" s="389" t="str">
        <f t="shared" si="393"/>
        <v/>
      </c>
      <c r="AP2800" s="423"/>
      <c r="AQ2800" s="423"/>
      <c r="AR2800" s="431" t="e">
        <f>VLOOKUP($B2800,'acc names'!$C$2:$D$12102,2,FALSE)</f>
        <v>#N/A</v>
      </c>
      <c r="AS2800" s="431" t="e">
        <f>VLOOKUP($AQ2800,software!$A$1:$B$14605,2,FALSE)</f>
        <v>#N/A</v>
      </c>
      <c r="AT2800" s="423"/>
      <c r="AV2800" s="423"/>
    </row>
    <row r="2801" spans="1:48" ht="12.75" x14ac:dyDescent="0.2">
      <c r="A2801" s="73"/>
      <c r="B2801" s="42"/>
      <c r="C2801" s="142"/>
      <c r="D2801" s="142"/>
      <c r="E2801" s="107"/>
      <c r="F2801" s="46"/>
      <c r="G2801" s="46"/>
      <c r="H2801" s="46"/>
      <c r="I2801" s="46"/>
      <c r="J2801" s="46"/>
      <c r="K2801" s="46"/>
      <c r="L2801" s="139"/>
      <c r="M2801" s="41"/>
      <c r="N2801" s="45"/>
      <c r="O2801" s="47"/>
      <c r="P2801" s="43"/>
      <c r="Q2801" s="71" t="e">
        <f>VLOOKUP(N2801,'error categories'!$A$2:$D$54,4,FALSE)</f>
        <v>#N/A</v>
      </c>
      <c r="R2801" s="72" t="e">
        <f>VLOOKUP(N2801,'error categories'!$A$2:$D$54,3,FALSE)</f>
        <v>#N/A</v>
      </c>
      <c r="S2801" s="374"/>
      <c r="T2801" s="377"/>
      <c r="U2801" s="378">
        <f t="shared" si="387"/>
        <v>0</v>
      </c>
      <c r="V2801" s="379"/>
      <c r="W2801" s="380"/>
      <c r="X2801" s="380"/>
      <c r="Y2801" s="380"/>
      <c r="Z2801" s="379"/>
      <c r="AA2801" s="381"/>
      <c r="AB2801" s="379"/>
      <c r="AC2801" s="380"/>
      <c r="AD2801" s="382">
        <f t="shared" si="394"/>
        <v>0</v>
      </c>
      <c r="AE2801" s="383">
        <f t="shared" si="395"/>
        <v>0</v>
      </c>
      <c r="AF2801" s="379"/>
      <c r="AG2801" s="381"/>
      <c r="AH2801" s="379"/>
      <c r="AI2801" s="381"/>
      <c r="AJ2801" s="384" t="str">
        <f t="shared" si="388"/>
        <v/>
      </c>
      <c r="AK2801" s="385" t="str">
        <f t="shared" si="389"/>
        <v/>
      </c>
      <c r="AL2801" s="388" t="str">
        <f t="shared" si="390"/>
        <v/>
      </c>
      <c r="AM2801" s="389" t="str">
        <f t="shared" si="391"/>
        <v/>
      </c>
      <c r="AN2801" s="388" t="str">
        <f t="shared" si="392"/>
        <v/>
      </c>
      <c r="AO2801" s="389" t="str">
        <f t="shared" si="393"/>
        <v/>
      </c>
      <c r="AP2801" s="423"/>
      <c r="AQ2801" s="423"/>
      <c r="AR2801" s="431" t="e">
        <f>VLOOKUP($B2801,'acc names'!$C$2:$D$12102,2,FALSE)</f>
        <v>#N/A</v>
      </c>
      <c r="AS2801" s="431" t="e">
        <f>VLOOKUP($AQ2801,software!$A$1:$B$14605,2,FALSE)</f>
        <v>#N/A</v>
      </c>
      <c r="AT2801" s="423"/>
      <c r="AV2801" s="423"/>
    </row>
    <row r="2802" spans="1:48" ht="12.75" x14ac:dyDescent="0.2">
      <c r="A2802" s="73"/>
      <c r="B2802" s="42"/>
      <c r="C2802" s="142"/>
      <c r="D2802" s="142"/>
      <c r="E2802" s="107"/>
      <c r="F2802" s="46"/>
      <c r="G2802" s="46"/>
      <c r="H2802" s="46"/>
      <c r="I2802" s="46"/>
      <c r="J2802" s="46"/>
      <c r="K2802" s="46"/>
      <c r="L2802" s="139"/>
      <c r="M2802" s="41"/>
      <c r="N2802" s="45"/>
      <c r="O2802" s="47"/>
      <c r="P2802" s="43"/>
      <c r="Q2802" s="71" t="e">
        <f>VLOOKUP(N2802,'error categories'!$A$2:$D$54,4,FALSE)</f>
        <v>#N/A</v>
      </c>
      <c r="R2802" s="72" t="e">
        <f>VLOOKUP(N2802,'error categories'!$A$2:$D$54,3,FALSE)</f>
        <v>#N/A</v>
      </c>
      <c r="S2802" s="374"/>
      <c r="T2802" s="377"/>
      <c r="U2802" s="378">
        <f t="shared" si="387"/>
        <v>0</v>
      </c>
      <c r="V2802" s="379"/>
      <c r="W2802" s="380"/>
      <c r="X2802" s="380"/>
      <c r="Y2802" s="380"/>
      <c r="Z2802" s="379"/>
      <c r="AA2802" s="381"/>
      <c r="AB2802" s="379"/>
      <c r="AC2802" s="380"/>
      <c r="AD2802" s="382">
        <f t="shared" si="394"/>
        <v>0</v>
      </c>
      <c r="AE2802" s="383">
        <f t="shared" si="395"/>
        <v>0</v>
      </c>
      <c r="AF2802" s="379"/>
      <c r="AG2802" s="381"/>
      <c r="AH2802" s="379"/>
      <c r="AI2802" s="381"/>
      <c r="AJ2802" s="384" t="str">
        <f t="shared" si="388"/>
        <v/>
      </c>
      <c r="AK2802" s="385" t="str">
        <f t="shared" si="389"/>
        <v/>
      </c>
      <c r="AL2802" s="388" t="str">
        <f t="shared" si="390"/>
        <v/>
      </c>
      <c r="AM2802" s="389" t="str">
        <f t="shared" si="391"/>
        <v/>
      </c>
      <c r="AN2802" s="388" t="str">
        <f t="shared" si="392"/>
        <v/>
      </c>
      <c r="AO2802" s="389" t="str">
        <f t="shared" si="393"/>
        <v/>
      </c>
      <c r="AP2802" s="423"/>
      <c r="AQ2802" s="423"/>
      <c r="AR2802" s="431" t="e">
        <f>VLOOKUP($B2802,'acc names'!$C$2:$D$12102,2,FALSE)</f>
        <v>#N/A</v>
      </c>
      <c r="AS2802" s="431" t="e">
        <f>VLOOKUP($AQ2802,software!$A$1:$B$14605,2,FALSE)</f>
        <v>#N/A</v>
      </c>
      <c r="AT2802" s="423"/>
      <c r="AV2802" s="423"/>
    </row>
    <row r="2803" spans="1:48" ht="12.75" x14ac:dyDescent="0.2">
      <c r="A2803" s="73"/>
      <c r="B2803" s="42"/>
      <c r="C2803" s="142"/>
      <c r="D2803" s="142"/>
      <c r="E2803" s="107"/>
      <c r="F2803" s="46"/>
      <c r="G2803" s="46"/>
      <c r="H2803" s="46"/>
      <c r="I2803" s="46"/>
      <c r="J2803" s="46"/>
      <c r="K2803" s="46"/>
      <c r="L2803" s="139"/>
      <c r="M2803" s="41"/>
      <c r="N2803" s="45"/>
      <c r="O2803" s="47"/>
      <c r="P2803" s="43"/>
      <c r="Q2803" s="71" t="e">
        <f>VLOOKUP(N2803,'error categories'!$A$2:$D$54,4,FALSE)</f>
        <v>#N/A</v>
      </c>
      <c r="R2803" s="72" t="e">
        <f>VLOOKUP(N2803,'error categories'!$A$2:$D$54,3,FALSE)</f>
        <v>#N/A</v>
      </c>
      <c r="S2803" s="374"/>
      <c r="T2803" s="377"/>
      <c r="U2803" s="378">
        <f t="shared" si="387"/>
        <v>0</v>
      </c>
      <c r="V2803" s="379"/>
      <c r="W2803" s="380"/>
      <c r="X2803" s="380"/>
      <c r="Y2803" s="380"/>
      <c r="Z2803" s="379"/>
      <c r="AA2803" s="381"/>
      <c r="AB2803" s="379"/>
      <c r="AC2803" s="380"/>
      <c r="AD2803" s="382">
        <f t="shared" si="394"/>
        <v>0</v>
      </c>
      <c r="AE2803" s="383">
        <f t="shared" si="395"/>
        <v>0</v>
      </c>
      <c r="AF2803" s="379"/>
      <c r="AG2803" s="381"/>
      <c r="AH2803" s="379"/>
      <c r="AI2803" s="381"/>
      <c r="AJ2803" s="384" t="str">
        <f t="shared" si="388"/>
        <v/>
      </c>
      <c r="AK2803" s="385" t="str">
        <f t="shared" si="389"/>
        <v/>
      </c>
      <c r="AL2803" s="388" t="str">
        <f t="shared" si="390"/>
        <v/>
      </c>
      <c r="AM2803" s="389" t="str">
        <f t="shared" si="391"/>
        <v/>
      </c>
      <c r="AN2803" s="388" t="str">
        <f t="shared" si="392"/>
        <v/>
      </c>
      <c r="AO2803" s="389" t="str">
        <f t="shared" si="393"/>
        <v/>
      </c>
      <c r="AP2803" s="423"/>
      <c r="AQ2803" s="423"/>
      <c r="AR2803" s="431" t="e">
        <f>VLOOKUP($B2803,'acc names'!$C$2:$D$12102,2,FALSE)</f>
        <v>#N/A</v>
      </c>
      <c r="AS2803" s="431" t="e">
        <f>VLOOKUP($AQ2803,software!$A$1:$B$14605,2,FALSE)</f>
        <v>#N/A</v>
      </c>
      <c r="AT2803" s="423"/>
      <c r="AV2803" s="423"/>
    </row>
    <row r="2804" spans="1:48" ht="12.75" x14ac:dyDescent="0.2">
      <c r="A2804" s="73"/>
      <c r="B2804" s="42"/>
      <c r="C2804" s="142"/>
      <c r="D2804" s="142"/>
      <c r="E2804" s="107"/>
      <c r="F2804" s="46"/>
      <c r="G2804" s="46"/>
      <c r="H2804" s="46"/>
      <c r="I2804" s="46"/>
      <c r="J2804" s="46"/>
      <c r="K2804" s="46"/>
      <c r="L2804" s="139"/>
      <c r="M2804" s="41"/>
      <c r="N2804" s="45"/>
      <c r="O2804" s="47"/>
      <c r="P2804" s="43"/>
      <c r="Q2804" s="71" t="e">
        <f>VLOOKUP(N2804,'error categories'!$A$2:$D$54,4,FALSE)</f>
        <v>#N/A</v>
      </c>
      <c r="R2804" s="72" t="e">
        <f>VLOOKUP(N2804,'error categories'!$A$2:$D$54,3,FALSE)</f>
        <v>#N/A</v>
      </c>
      <c r="S2804" s="374"/>
      <c r="T2804" s="377"/>
      <c r="U2804" s="378">
        <f t="shared" si="387"/>
        <v>0</v>
      </c>
      <c r="V2804" s="379"/>
      <c r="W2804" s="380"/>
      <c r="X2804" s="380"/>
      <c r="Y2804" s="380"/>
      <c r="Z2804" s="379"/>
      <c r="AA2804" s="381"/>
      <c r="AB2804" s="379"/>
      <c r="AC2804" s="380"/>
      <c r="AD2804" s="382">
        <f t="shared" si="394"/>
        <v>0</v>
      </c>
      <c r="AE2804" s="383">
        <f t="shared" si="395"/>
        <v>0</v>
      </c>
      <c r="AF2804" s="379"/>
      <c r="AG2804" s="381"/>
      <c r="AH2804" s="379"/>
      <c r="AI2804" s="381"/>
      <c r="AJ2804" s="384" t="str">
        <f t="shared" si="388"/>
        <v/>
      </c>
      <c r="AK2804" s="385" t="str">
        <f t="shared" si="389"/>
        <v/>
      </c>
      <c r="AL2804" s="388" t="str">
        <f t="shared" si="390"/>
        <v/>
      </c>
      <c r="AM2804" s="389" t="str">
        <f t="shared" si="391"/>
        <v/>
      </c>
      <c r="AN2804" s="388" t="str">
        <f t="shared" si="392"/>
        <v/>
      </c>
      <c r="AO2804" s="389" t="str">
        <f t="shared" si="393"/>
        <v/>
      </c>
      <c r="AP2804" s="423"/>
      <c r="AQ2804" s="423"/>
      <c r="AR2804" s="431" t="e">
        <f>VLOOKUP($B2804,'acc names'!$C$2:$D$12102,2,FALSE)</f>
        <v>#N/A</v>
      </c>
      <c r="AS2804" s="431" t="e">
        <f>VLOOKUP($AQ2804,software!$A$1:$B$14605,2,FALSE)</f>
        <v>#N/A</v>
      </c>
      <c r="AT2804" s="423"/>
      <c r="AV2804" s="423"/>
    </row>
    <row r="2805" spans="1:48" ht="12.75" x14ac:dyDescent="0.2">
      <c r="A2805" s="73"/>
      <c r="B2805" s="42"/>
      <c r="C2805" s="142"/>
      <c r="D2805" s="142"/>
      <c r="E2805" s="107"/>
      <c r="F2805" s="46"/>
      <c r="G2805" s="46"/>
      <c r="H2805" s="46"/>
      <c r="I2805" s="46"/>
      <c r="J2805" s="46"/>
      <c r="K2805" s="46"/>
      <c r="L2805" s="139"/>
      <c r="M2805" s="41"/>
      <c r="N2805" s="45"/>
      <c r="O2805" s="47"/>
      <c r="P2805" s="43"/>
      <c r="Q2805" s="71" t="e">
        <f>VLOOKUP(N2805,'error categories'!$A$2:$D$54,4,FALSE)</f>
        <v>#N/A</v>
      </c>
      <c r="R2805" s="72" t="e">
        <f>VLOOKUP(N2805,'error categories'!$A$2:$D$54,3,FALSE)</f>
        <v>#N/A</v>
      </c>
      <c r="S2805" s="374"/>
      <c r="T2805" s="377"/>
      <c r="U2805" s="378">
        <f t="shared" si="387"/>
        <v>0</v>
      </c>
      <c r="V2805" s="379"/>
      <c r="W2805" s="380"/>
      <c r="X2805" s="380"/>
      <c r="Y2805" s="380"/>
      <c r="Z2805" s="379"/>
      <c r="AA2805" s="381"/>
      <c r="AB2805" s="379"/>
      <c r="AC2805" s="380"/>
      <c r="AD2805" s="382">
        <f t="shared" si="394"/>
        <v>0</v>
      </c>
      <c r="AE2805" s="383">
        <f t="shared" si="395"/>
        <v>0</v>
      </c>
      <c r="AF2805" s="379"/>
      <c r="AG2805" s="381"/>
      <c r="AH2805" s="379"/>
      <c r="AI2805" s="381"/>
      <c r="AJ2805" s="384" t="str">
        <f t="shared" si="388"/>
        <v/>
      </c>
      <c r="AK2805" s="385" t="str">
        <f t="shared" si="389"/>
        <v/>
      </c>
      <c r="AL2805" s="388" t="str">
        <f t="shared" si="390"/>
        <v/>
      </c>
      <c r="AM2805" s="389" t="str">
        <f t="shared" si="391"/>
        <v/>
      </c>
      <c r="AN2805" s="388" t="str">
        <f t="shared" si="392"/>
        <v/>
      </c>
      <c r="AO2805" s="389" t="str">
        <f t="shared" si="393"/>
        <v/>
      </c>
      <c r="AP2805" s="423"/>
      <c r="AQ2805" s="423"/>
      <c r="AR2805" s="431" t="e">
        <f>VLOOKUP($B2805,'acc names'!$C$2:$D$12102,2,FALSE)</f>
        <v>#N/A</v>
      </c>
      <c r="AS2805" s="431" t="e">
        <f>VLOOKUP($AQ2805,software!$A$1:$B$14605,2,FALSE)</f>
        <v>#N/A</v>
      </c>
      <c r="AT2805" s="423"/>
      <c r="AV2805" s="423"/>
    </row>
    <row r="2806" spans="1:48" ht="12.75" x14ac:dyDescent="0.2">
      <c r="A2806" s="73"/>
      <c r="B2806" s="42"/>
      <c r="C2806" s="142"/>
      <c r="D2806" s="142"/>
      <c r="E2806" s="107"/>
      <c r="F2806" s="46"/>
      <c r="G2806" s="46"/>
      <c r="H2806" s="46"/>
      <c r="I2806" s="46"/>
      <c r="J2806" s="46"/>
      <c r="K2806" s="46"/>
      <c r="L2806" s="139"/>
      <c r="M2806" s="41"/>
      <c r="N2806" s="45"/>
      <c r="O2806" s="47"/>
      <c r="P2806" s="43"/>
      <c r="Q2806" s="71" t="e">
        <f>VLOOKUP(N2806,'error categories'!$A$2:$D$54,4,FALSE)</f>
        <v>#N/A</v>
      </c>
      <c r="R2806" s="72" t="e">
        <f>VLOOKUP(N2806,'error categories'!$A$2:$D$54,3,FALSE)</f>
        <v>#N/A</v>
      </c>
      <c r="S2806" s="374"/>
      <c r="T2806" s="377"/>
      <c r="U2806" s="378">
        <f t="shared" si="387"/>
        <v>0</v>
      </c>
      <c r="V2806" s="379"/>
      <c r="W2806" s="380"/>
      <c r="X2806" s="380"/>
      <c r="Y2806" s="380"/>
      <c r="Z2806" s="379"/>
      <c r="AA2806" s="381"/>
      <c r="AB2806" s="379"/>
      <c r="AC2806" s="380"/>
      <c r="AD2806" s="382">
        <f t="shared" si="394"/>
        <v>0</v>
      </c>
      <c r="AE2806" s="383">
        <f t="shared" si="395"/>
        <v>0</v>
      </c>
      <c r="AF2806" s="379"/>
      <c r="AG2806" s="381"/>
      <c r="AH2806" s="379"/>
      <c r="AI2806" s="381"/>
      <c r="AJ2806" s="384" t="str">
        <f t="shared" si="388"/>
        <v/>
      </c>
      <c r="AK2806" s="385" t="str">
        <f t="shared" si="389"/>
        <v/>
      </c>
      <c r="AL2806" s="388" t="str">
        <f t="shared" si="390"/>
        <v/>
      </c>
      <c r="AM2806" s="389" t="str">
        <f t="shared" si="391"/>
        <v/>
      </c>
      <c r="AN2806" s="388" t="str">
        <f t="shared" si="392"/>
        <v/>
      </c>
      <c r="AO2806" s="389" t="str">
        <f t="shared" si="393"/>
        <v/>
      </c>
      <c r="AP2806" s="423"/>
      <c r="AQ2806" s="423"/>
      <c r="AR2806" s="431" t="e">
        <f>VLOOKUP($B2806,'acc names'!$C$2:$D$12102,2,FALSE)</f>
        <v>#N/A</v>
      </c>
      <c r="AS2806" s="431" t="e">
        <f>VLOOKUP($AQ2806,software!$A$1:$B$14605,2,FALSE)</f>
        <v>#N/A</v>
      </c>
      <c r="AT2806" s="423"/>
      <c r="AV2806" s="423"/>
    </row>
    <row r="2807" spans="1:48" ht="12.75" x14ac:dyDescent="0.2">
      <c r="A2807" s="73"/>
      <c r="B2807" s="42"/>
      <c r="C2807" s="142"/>
      <c r="D2807" s="142"/>
      <c r="E2807" s="107"/>
      <c r="F2807" s="46"/>
      <c r="G2807" s="46"/>
      <c r="H2807" s="46"/>
      <c r="I2807" s="46"/>
      <c r="J2807" s="46"/>
      <c r="K2807" s="46"/>
      <c r="L2807" s="139"/>
      <c r="M2807" s="41"/>
      <c r="N2807" s="45"/>
      <c r="O2807" s="47"/>
      <c r="P2807" s="43"/>
      <c r="Q2807" s="71" t="e">
        <f>VLOOKUP(N2807,'error categories'!$A$2:$D$54,4,FALSE)</f>
        <v>#N/A</v>
      </c>
      <c r="R2807" s="72" t="e">
        <f>VLOOKUP(N2807,'error categories'!$A$2:$D$54,3,FALSE)</f>
        <v>#N/A</v>
      </c>
      <c r="S2807" s="374"/>
      <c r="T2807" s="377"/>
      <c r="U2807" s="378">
        <f t="shared" si="387"/>
        <v>0</v>
      </c>
      <c r="V2807" s="379"/>
      <c r="W2807" s="380"/>
      <c r="X2807" s="380"/>
      <c r="Y2807" s="380"/>
      <c r="Z2807" s="379"/>
      <c r="AA2807" s="381"/>
      <c r="AB2807" s="379"/>
      <c r="AC2807" s="380"/>
      <c r="AD2807" s="382">
        <f t="shared" si="394"/>
        <v>0</v>
      </c>
      <c r="AE2807" s="383">
        <f t="shared" si="395"/>
        <v>0</v>
      </c>
      <c r="AF2807" s="379"/>
      <c r="AG2807" s="381"/>
      <c r="AH2807" s="379"/>
      <c r="AI2807" s="381"/>
      <c r="AJ2807" s="384" t="str">
        <f t="shared" si="388"/>
        <v/>
      </c>
      <c r="AK2807" s="385" t="str">
        <f t="shared" si="389"/>
        <v/>
      </c>
      <c r="AL2807" s="388" t="str">
        <f t="shared" si="390"/>
        <v/>
      </c>
      <c r="AM2807" s="389" t="str">
        <f t="shared" si="391"/>
        <v/>
      </c>
      <c r="AN2807" s="388" t="str">
        <f t="shared" si="392"/>
        <v/>
      </c>
      <c r="AO2807" s="389" t="str">
        <f t="shared" si="393"/>
        <v/>
      </c>
      <c r="AP2807" s="423"/>
      <c r="AQ2807" s="423"/>
      <c r="AR2807" s="431" t="e">
        <f>VLOOKUP($B2807,'acc names'!$C$2:$D$12102,2,FALSE)</f>
        <v>#N/A</v>
      </c>
      <c r="AS2807" s="431" t="e">
        <f>VLOOKUP($AQ2807,software!$A$1:$B$14605,2,FALSE)</f>
        <v>#N/A</v>
      </c>
      <c r="AT2807" s="423"/>
      <c r="AV2807" s="423"/>
    </row>
    <row r="2808" spans="1:48" ht="12.75" x14ac:dyDescent="0.2">
      <c r="A2808" s="73"/>
      <c r="B2808" s="42"/>
      <c r="C2808" s="142"/>
      <c r="D2808" s="142"/>
      <c r="E2808" s="107"/>
      <c r="F2808" s="46"/>
      <c r="G2808" s="46"/>
      <c r="H2808" s="46"/>
      <c r="I2808" s="46"/>
      <c r="J2808" s="46"/>
      <c r="K2808" s="46"/>
      <c r="L2808" s="139"/>
      <c r="M2808" s="41"/>
      <c r="N2808" s="45"/>
      <c r="O2808" s="47"/>
      <c r="P2808" s="43"/>
      <c r="Q2808" s="71" t="e">
        <f>VLOOKUP(N2808,'error categories'!$A$2:$D$54,4,FALSE)</f>
        <v>#N/A</v>
      </c>
      <c r="R2808" s="72" t="e">
        <f>VLOOKUP(N2808,'error categories'!$A$2:$D$54,3,FALSE)</f>
        <v>#N/A</v>
      </c>
      <c r="S2808" s="374"/>
      <c r="T2808" s="377"/>
      <c r="U2808" s="378">
        <f t="shared" si="387"/>
        <v>0</v>
      </c>
      <c r="V2808" s="379"/>
      <c r="W2808" s="380"/>
      <c r="X2808" s="380"/>
      <c r="Y2808" s="380"/>
      <c r="Z2808" s="379"/>
      <c r="AA2808" s="381"/>
      <c r="AB2808" s="379"/>
      <c r="AC2808" s="380"/>
      <c r="AD2808" s="382">
        <f t="shared" si="394"/>
        <v>0</v>
      </c>
      <c r="AE2808" s="383">
        <f t="shared" si="395"/>
        <v>0</v>
      </c>
      <c r="AF2808" s="379"/>
      <c r="AG2808" s="381"/>
      <c r="AH2808" s="379"/>
      <c r="AI2808" s="381"/>
      <c r="AJ2808" s="384" t="str">
        <f t="shared" si="388"/>
        <v/>
      </c>
      <c r="AK2808" s="385" t="str">
        <f t="shared" si="389"/>
        <v/>
      </c>
      <c r="AL2808" s="388" t="str">
        <f t="shared" si="390"/>
        <v/>
      </c>
      <c r="AM2808" s="389" t="str">
        <f t="shared" si="391"/>
        <v/>
      </c>
      <c r="AN2808" s="388" t="str">
        <f t="shared" si="392"/>
        <v/>
      </c>
      <c r="AO2808" s="389" t="str">
        <f t="shared" si="393"/>
        <v/>
      </c>
      <c r="AP2808" s="423"/>
      <c r="AQ2808" s="423"/>
      <c r="AR2808" s="431" t="e">
        <f>VLOOKUP($B2808,'acc names'!$C$2:$D$12102,2,FALSE)</f>
        <v>#N/A</v>
      </c>
      <c r="AS2808" s="431" t="e">
        <f>VLOOKUP($AQ2808,software!$A$1:$B$14605,2,FALSE)</f>
        <v>#N/A</v>
      </c>
      <c r="AT2808" s="423"/>
      <c r="AV2808" s="423"/>
    </row>
    <row r="2809" spans="1:48" ht="12.75" x14ac:dyDescent="0.2">
      <c r="A2809" s="73"/>
      <c r="B2809" s="42"/>
      <c r="C2809" s="142"/>
      <c r="D2809" s="142"/>
      <c r="E2809" s="107"/>
      <c r="F2809" s="46"/>
      <c r="G2809" s="46"/>
      <c r="H2809" s="46"/>
      <c r="I2809" s="46"/>
      <c r="J2809" s="46"/>
      <c r="K2809" s="46"/>
      <c r="L2809" s="139"/>
      <c r="M2809" s="41"/>
      <c r="N2809" s="45"/>
      <c r="O2809" s="47"/>
      <c r="P2809" s="43"/>
      <c r="Q2809" s="71" t="e">
        <f>VLOOKUP(N2809,'error categories'!$A$2:$D$54,4,FALSE)</f>
        <v>#N/A</v>
      </c>
      <c r="R2809" s="72" t="e">
        <f>VLOOKUP(N2809,'error categories'!$A$2:$D$54,3,FALSE)</f>
        <v>#N/A</v>
      </c>
      <c r="S2809" s="374"/>
      <c r="T2809" s="377"/>
      <c r="U2809" s="378">
        <f t="shared" si="387"/>
        <v>0</v>
      </c>
      <c r="V2809" s="379"/>
      <c r="W2809" s="380"/>
      <c r="X2809" s="380"/>
      <c r="Y2809" s="380"/>
      <c r="Z2809" s="379"/>
      <c r="AA2809" s="381"/>
      <c r="AB2809" s="379"/>
      <c r="AC2809" s="380"/>
      <c r="AD2809" s="382">
        <f t="shared" si="394"/>
        <v>0</v>
      </c>
      <c r="AE2809" s="383">
        <f t="shared" si="395"/>
        <v>0</v>
      </c>
      <c r="AF2809" s="379"/>
      <c r="AG2809" s="381"/>
      <c r="AH2809" s="379"/>
      <c r="AI2809" s="381"/>
      <c r="AJ2809" s="384" t="str">
        <f t="shared" si="388"/>
        <v/>
      </c>
      <c r="AK2809" s="385" t="str">
        <f t="shared" si="389"/>
        <v/>
      </c>
      <c r="AL2809" s="388" t="str">
        <f t="shared" si="390"/>
        <v/>
      </c>
      <c r="AM2809" s="389" t="str">
        <f t="shared" si="391"/>
        <v/>
      </c>
      <c r="AN2809" s="388" t="str">
        <f t="shared" si="392"/>
        <v/>
      </c>
      <c r="AO2809" s="389" t="str">
        <f t="shared" si="393"/>
        <v/>
      </c>
      <c r="AP2809" s="423"/>
      <c r="AQ2809" s="423"/>
      <c r="AR2809" s="431" t="e">
        <f>VLOOKUP($B2809,'acc names'!$C$2:$D$12102,2,FALSE)</f>
        <v>#N/A</v>
      </c>
      <c r="AS2809" s="431" t="e">
        <f>VLOOKUP($AQ2809,software!$A$1:$B$14605,2,FALSE)</f>
        <v>#N/A</v>
      </c>
      <c r="AT2809" s="423"/>
      <c r="AV2809" s="423"/>
    </row>
    <row r="2810" spans="1:48" ht="12.75" x14ac:dyDescent="0.2">
      <c r="A2810" s="73"/>
      <c r="B2810" s="42"/>
      <c r="C2810" s="142"/>
      <c r="D2810" s="142"/>
      <c r="E2810" s="107"/>
      <c r="F2810" s="46"/>
      <c r="G2810" s="46"/>
      <c r="H2810" s="46"/>
      <c r="I2810" s="46"/>
      <c r="J2810" s="46"/>
      <c r="K2810" s="46"/>
      <c r="L2810" s="139"/>
      <c r="M2810" s="41"/>
      <c r="N2810" s="45"/>
      <c r="O2810" s="47"/>
      <c r="P2810" s="43"/>
      <c r="Q2810" s="71" t="e">
        <f>VLOOKUP(N2810,'error categories'!$A$2:$D$54,4,FALSE)</f>
        <v>#N/A</v>
      </c>
      <c r="R2810" s="72" t="e">
        <f>VLOOKUP(N2810,'error categories'!$A$2:$D$54,3,FALSE)</f>
        <v>#N/A</v>
      </c>
      <c r="S2810" s="374"/>
      <c r="T2810" s="377"/>
      <c r="U2810" s="378">
        <f t="shared" si="387"/>
        <v>0</v>
      </c>
      <c r="V2810" s="379"/>
      <c r="W2810" s="380"/>
      <c r="X2810" s="380"/>
      <c r="Y2810" s="380"/>
      <c r="Z2810" s="379"/>
      <c r="AA2810" s="381"/>
      <c r="AB2810" s="379"/>
      <c r="AC2810" s="380"/>
      <c r="AD2810" s="382">
        <f t="shared" si="394"/>
        <v>0</v>
      </c>
      <c r="AE2810" s="383">
        <f t="shared" si="395"/>
        <v>0</v>
      </c>
      <c r="AF2810" s="379"/>
      <c r="AG2810" s="381"/>
      <c r="AH2810" s="379"/>
      <c r="AI2810" s="381"/>
      <c r="AJ2810" s="384" t="str">
        <f t="shared" si="388"/>
        <v/>
      </c>
      <c r="AK2810" s="385" t="str">
        <f t="shared" si="389"/>
        <v/>
      </c>
      <c r="AL2810" s="388" t="str">
        <f t="shared" si="390"/>
        <v/>
      </c>
      <c r="AM2810" s="389" t="str">
        <f t="shared" si="391"/>
        <v/>
      </c>
      <c r="AN2810" s="388" t="str">
        <f t="shared" si="392"/>
        <v/>
      </c>
      <c r="AO2810" s="389" t="str">
        <f t="shared" si="393"/>
        <v/>
      </c>
      <c r="AP2810" s="423"/>
      <c r="AQ2810" s="423"/>
      <c r="AR2810" s="431" t="e">
        <f>VLOOKUP($B2810,'acc names'!$C$2:$D$12102,2,FALSE)</f>
        <v>#N/A</v>
      </c>
      <c r="AS2810" s="431" t="e">
        <f>VLOOKUP($AQ2810,software!$A$1:$B$14605,2,FALSE)</f>
        <v>#N/A</v>
      </c>
      <c r="AT2810" s="423"/>
      <c r="AV2810" s="423"/>
    </row>
    <row r="2811" spans="1:48" ht="12.75" x14ac:dyDescent="0.2">
      <c r="A2811" s="73"/>
      <c r="B2811" s="42"/>
      <c r="C2811" s="142"/>
      <c r="D2811" s="142"/>
      <c r="E2811" s="107"/>
      <c r="F2811" s="46"/>
      <c r="G2811" s="46"/>
      <c r="H2811" s="46"/>
      <c r="I2811" s="46"/>
      <c r="J2811" s="46"/>
      <c r="K2811" s="46"/>
      <c r="L2811" s="139"/>
      <c r="M2811" s="41"/>
      <c r="N2811" s="45"/>
      <c r="O2811" s="47"/>
      <c r="P2811" s="43"/>
      <c r="Q2811" s="71" t="e">
        <f>VLOOKUP(N2811,'error categories'!$A$2:$D$54,4,FALSE)</f>
        <v>#N/A</v>
      </c>
      <c r="R2811" s="72" t="e">
        <f>VLOOKUP(N2811,'error categories'!$A$2:$D$54,3,FALSE)</f>
        <v>#N/A</v>
      </c>
      <c r="S2811" s="374"/>
      <c r="T2811" s="377"/>
      <c r="U2811" s="378">
        <f t="shared" si="387"/>
        <v>0</v>
      </c>
      <c r="V2811" s="379"/>
      <c r="W2811" s="380"/>
      <c r="X2811" s="380"/>
      <c r="Y2811" s="380"/>
      <c r="Z2811" s="379"/>
      <c r="AA2811" s="381"/>
      <c r="AB2811" s="379"/>
      <c r="AC2811" s="380"/>
      <c r="AD2811" s="382">
        <f t="shared" si="394"/>
        <v>0</v>
      </c>
      <c r="AE2811" s="383">
        <f t="shared" si="395"/>
        <v>0</v>
      </c>
      <c r="AF2811" s="379"/>
      <c r="AG2811" s="381"/>
      <c r="AH2811" s="379"/>
      <c r="AI2811" s="381"/>
      <c r="AJ2811" s="384" t="str">
        <f t="shared" si="388"/>
        <v/>
      </c>
      <c r="AK2811" s="385" t="str">
        <f t="shared" si="389"/>
        <v/>
      </c>
      <c r="AL2811" s="388" t="str">
        <f t="shared" si="390"/>
        <v/>
      </c>
      <c r="AM2811" s="389" t="str">
        <f t="shared" si="391"/>
        <v/>
      </c>
      <c r="AN2811" s="388" t="str">
        <f t="shared" si="392"/>
        <v/>
      </c>
      <c r="AO2811" s="389" t="str">
        <f t="shared" si="393"/>
        <v/>
      </c>
      <c r="AP2811" s="423"/>
      <c r="AQ2811" s="423"/>
      <c r="AR2811" s="431" t="e">
        <f>VLOOKUP($B2811,'acc names'!$C$2:$D$12102,2,FALSE)</f>
        <v>#N/A</v>
      </c>
      <c r="AS2811" s="431" t="e">
        <f>VLOOKUP($AQ2811,software!$A$1:$B$14605,2,FALSE)</f>
        <v>#N/A</v>
      </c>
      <c r="AT2811" s="423"/>
      <c r="AV2811" s="423"/>
    </row>
    <row r="2812" spans="1:48" ht="12.75" x14ac:dyDescent="0.2">
      <c r="A2812" s="73"/>
      <c r="B2812" s="42"/>
      <c r="C2812" s="142"/>
      <c r="D2812" s="142"/>
      <c r="E2812" s="107"/>
      <c r="F2812" s="46"/>
      <c r="G2812" s="46"/>
      <c r="H2812" s="46"/>
      <c r="I2812" s="46"/>
      <c r="J2812" s="46"/>
      <c r="K2812" s="46"/>
      <c r="L2812" s="139"/>
      <c r="M2812" s="41"/>
      <c r="N2812" s="45"/>
      <c r="O2812" s="47"/>
      <c r="P2812" s="43"/>
      <c r="Q2812" s="71" t="e">
        <f>VLOOKUP(N2812,'error categories'!$A$2:$D$54,4,FALSE)</f>
        <v>#N/A</v>
      </c>
      <c r="R2812" s="72" t="e">
        <f>VLOOKUP(N2812,'error categories'!$A$2:$D$54,3,FALSE)</f>
        <v>#N/A</v>
      </c>
      <c r="S2812" s="374"/>
      <c r="T2812" s="377"/>
      <c r="U2812" s="378">
        <f t="shared" si="387"/>
        <v>0</v>
      </c>
      <c r="V2812" s="379"/>
      <c r="W2812" s="380"/>
      <c r="X2812" s="380"/>
      <c r="Y2812" s="380"/>
      <c r="Z2812" s="379"/>
      <c r="AA2812" s="381"/>
      <c r="AB2812" s="379"/>
      <c r="AC2812" s="380"/>
      <c r="AD2812" s="382">
        <f t="shared" si="394"/>
        <v>0</v>
      </c>
      <c r="AE2812" s="383">
        <f t="shared" si="395"/>
        <v>0</v>
      </c>
      <c r="AF2812" s="379"/>
      <c r="AG2812" s="381"/>
      <c r="AH2812" s="379"/>
      <c r="AI2812" s="381"/>
      <c r="AJ2812" s="384" t="str">
        <f t="shared" si="388"/>
        <v/>
      </c>
      <c r="AK2812" s="385" t="str">
        <f t="shared" si="389"/>
        <v/>
      </c>
      <c r="AL2812" s="388" t="str">
        <f t="shared" si="390"/>
        <v/>
      </c>
      <c r="AM2812" s="389" t="str">
        <f t="shared" si="391"/>
        <v/>
      </c>
      <c r="AN2812" s="388" t="str">
        <f t="shared" si="392"/>
        <v/>
      </c>
      <c r="AO2812" s="389" t="str">
        <f t="shared" si="393"/>
        <v/>
      </c>
      <c r="AP2812" s="423"/>
      <c r="AQ2812" s="423"/>
      <c r="AR2812" s="431" t="e">
        <f>VLOOKUP($B2812,'acc names'!$C$2:$D$12102,2,FALSE)</f>
        <v>#N/A</v>
      </c>
      <c r="AS2812" s="431" t="e">
        <f>VLOOKUP($AQ2812,software!$A$1:$B$14605,2,FALSE)</f>
        <v>#N/A</v>
      </c>
      <c r="AT2812" s="423"/>
      <c r="AV2812" s="423"/>
    </row>
    <row r="2813" spans="1:48" ht="12.75" x14ac:dyDescent="0.2">
      <c r="A2813" s="73"/>
      <c r="B2813" s="42"/>
      <c r="C2813" s="142"/>
      <c r="D2813" s="142"/>
      <c r="E2813" s="107"/>
      <c r="F2813" s="46"/>
      <c r="G2813" s="46"/>
      <c r="H2813" s="46"/>
      <c r="I2813" s="46"/>
      <c r="J2813" s="46"/>
      <c r="K2813" s="46"/>
      <c r="L2813" s="139"/>
      <c r="M2813" s="41"/>
      <c r="N2813" s="45"/>
      <c r="O2813" s="47"/>
      <c r="P2813" s="43"/>
      <c r="Q2813" s="71" t="e">
        <f>VLOOKUP(N2813,'error categories'!$A$2:$D$54,4,FALSE)</f>
        <v>#N/A</v>
      </c>
      <c r="R2813" s="72" t="e">
        <f>VLOOKUP(N2813,'error categories'!$A$2:$D$54,3,FALSE)</f>
        <v>#N/A</v>
      </c>
      <c r="S2813" s="374"/>
      <c r="T2813" s="377"/>
      <c r="U2813" s="378">
        <f t="shared" si="387"/>
        <v>0</v>
      </c>
      <c r="V2813" s="379"/>
      <c r="W2813" s="380"/>
      <c r="X2813" s="380"/>
      <c r="Y2813" s="380"/>
      <c r="Z2813" s="379"/>
      <c r="AA2813" s="381"/>
      <c r="AB2813" s="379"/>
      <c r="AC2813" s="380"/>
      <c r="AD2813" s="382">
        <f t="shared" si="394"/>
        <v>0</v>
      </c>
      <c r="AE2813" s="383">
        <f t="shared" si="395"/>
        <v>0</v>
      </c>
      <c r="AF2813" s="379"/>
      <c r="AG2813" s="381"/>
      <c r="AH2813" s="379"/>
      <c r="AI2813" s="381"/>
      <c r="AJ2813" s="384" t="str">
        <f t="shared" si="388"/>
        <v/>
      </c>
      <c r="AK2813" s="385" t="str">
        <f t="shared" si="389"/>
        <v/>
      </c>
      <c r="AL2813" s="388" t="str">
        <f t="shared" si="390"/>
        <v/>
      </c>
      <c r="AM2813" s="389" t="str">
        <f t="shared" si="391"/>
        <v/>
      </c>
      <c r="AN2813" s="388" t="str">
        <f t="shared" si="392"/>
        <v/>
      </c>
      <c r="AO2813" s="389" t="str">
        <f t="shared" si="393"/>
        <v/>
      </c>
      <c r="AP2813" s="423"/>
      <c r="AQ2813" s="423"/>
      <c r="AR2813" s="431" t="e">
        <f>VLOOKUP($B2813,'acc names'!$C$2:$D$12102,2,FALSE)</f>
        <v>#N/A</v>
      </c>
      <c r="AS2813" s="431" t="e">
        <f>VLOOKUP($AQ2813,software!$A$1:$B$14605,2,FALSE)</f>
        <v>#N/A</v>
      </c>
      <c r="AT2813" s="423"/>
      <c r="AV2813" s="423"/>
    </row>
    <row r="2814" spans="1:48" ht="12.75" x14ac:dyDescent="0.2">
      <c r="A2814" s="73"/>
      <c r="B2814" s="42"/>
      <c r="C2814" s="142"/>
      <c r="D2814" s="142"/>
      <c r="E2814" s="107"/>
      <c r="F2814" s="46"/>
      <c r="G2814" s="46"/>
      <c r="H2814" s="46"/>
      <c r="I2814" s="46"/>
      <c r="J2814" s="46"/>
      <c r="K2814" s="46"/>
      <c r="L2814" s="139"/>
      <c r="M2814" s="41"/>
      <c r="N2814" s="45"/>
      <c r="O2814" s="47"/>
      <c r="P2814" s="43"/>
      <c r="Q2814" s="71" t="e">
        <f>VLOOKUP(N2814,'error categories'!$A$2:$D$54,4,FALSE)</f>
        <v>#N/A</v>
      </c>
      <c r="R2814" s="72" t="e">
        <f>VLOOKUP(N2814,'error categories'!$A$2:$D$54,3,FALSE)</f>
        <v>#N/A</v>
      </c>
      <c r="S2814" s="374"/>
      <c r="T2814" s="377"/>
      <c r="U2814" s="378">
        <f t="shared" si="387"/>
        <v>0</v>
      </c>
      <c r="V2814" s="379"/>
      <c r="W2814" s="380"/>
      <c r="X2814" s="380"/>
      <c r="Y2814" s="380"/>
      <c r="Z2814" s="379"/>
      <c r="AA2814" s="381"/>
      <c r="AB2814" s="379"/>
      <c r="AC2814" s="380"/>
      <c r="AD2814" s="382">
        <f t="shared" si="394"/>
        <v>0</v>
      </c>
      <c r="AE2814" s="383">
        <f t="shared" si="395"/>
        <v>0</v>
      </c>
      <c r="AF2814" s="379"/>
      <c r="AG2814" s="381"/>
      <c r="AH2814" s="379"/>
      <c r="AI2814" s="381"/>
      <c r="AJ2814" s="384" t="str">
        <f t="shared" si="388"/>
        <v/>
      </c>
      <c r="AK2814" s="385" t="str">
        <f t="shared" si="389"/>
        <v/>
      </c>
      <c r="AL2814" s="388" t="str">
        <f t="shared" si="390"/>
        <v/>
      </c>
      <c r="AM2814" s="389" t="str">
        <f t="shared" si="391"/>
        <v/>
      </c>
      <c r="AN2814" s="388" t="str">
        <f t="shared" si="392"/>
        <v/>
      </c>
      <c r="AO2814" s="389" t="str">
        <f t="shared" si="393"/>
        <v/>
      </c>
      <c r="AP2814" s="423"/>
      <c r="AQ2814" s="423"/>
      <c r="AR2814" s="431" t="e">
        <f>VLOOKUP($B2814,'acc names'!$C$2:$D$12102,2,FALSE)</f>
        <v>#N/A</v>
      </c>
      <c r="AS2814" s="431" t="e">
        <f>VLOOKUP($AQ2814,software!$A$1:$B$14605,2,FALSE)</f>
        <v>#N/A</v>
      </c>
      <c r="AT2814" s="423"/>
      <c r="AV2814" s="423"/>
    </row>
    <row r="2815" spans="1:48" ht="12.75" x14ac:dyDescent="0.2">
      <c r="A2815" s="73"/>
      <c r="B2815" s="42"/>
      <c r="C2815" s="142"/>
      <c r="D2815" s="142"/>
      <c r="E2815" s="107"/>
      <c r="F2815" s="46"/>
      <c r="G2815" s="46"/>
      <c r="H2815" s="46"/>
      <c r="I2815" s="46"/>
      <c r="J2815" s="46"/>
      <c r="K2815" s="46"/>
      <c r="L2815" s="139"/>
      <c r="M2815" s="41"/>
      <c r="N2815" s="45"/>
      <c r="O2815" s="47"/>
      <c r="P2815" s="43"/>
      <c r="Q2815" s="71" t="e">
        <f>VLOOKUP(N2815,'error categories'!$A$2:$D$54,4,FALSE)</f>
        <v>#N/A</v>
      </c>
      <c r="R2815" s="72" t="e">
        <f>VLOOKUP(N2815,'error categories'!$A$2:$D$54,3,FALSE)</f>
        <v>#N/A</v>
      </c>
      <c r="S2815" s="374"/>
      <c r="T2815" s="377"/>
      <c r="U2815" s="378">
        <f t="shared" si="387"/>
        <v>0</v>
      </c>
      <c r="V2815" s="379"/>
      <c r="W2815" s="380"/>
      <c r="X2815" s="380"/>
      <c r="Y2815" s="380"/>
      <c r="Z2815" s="379"/>
      <c r="AA2815" s="381"/>
      <c r="AB2815" s="379"/>
      <c r="AC2815" s="380"/>
      <c r="AD2815" s="382">
        <f t="shared" si="394"/>
        <v>0</v>
      </c>
      <c r="AE2815" s="383">
        <f t="shared" si="395"/>
        <v>0</v>
      </c>
      <c r="AF2815" s="379"/>
      <c r="AG2815" s="381"/>
      <c r="AH2815" s="379"/>
      <c r="AI2815" s="381"/>
      <c r="AJ2815" s="384" t="str">
        <f t="shared" si="388"/>
        <v/>
      </c>
      <c r="AK2815" s="385" t="str">
        <f t="shared" si="389"/>
        <v/>
      </c>
      <c r="AL2815" s="388" t="str">
        <f t="shared" si="390"/>
        <v/>
      </c>
      <c r="AM2815" s="389" t="str">
        <f t="shared" si="391"/>
        <v/>
      </c>
      <c r="AN2815" s="388" t="str">
        <f t="shared" si="392"/>
        <v/>
      </c>
      <c r="AO2815" s="389" t="str">
        <f t="shared" si="393"/>
        <v/>
      </c>
      <c r="AP2815" s="423"/>
      <c r="AQ2815" s="423"/>
      <c r="AR2815" s="431" t="e">
        <f>VLOOKUP($B2815,'acc names'!$C$2:$D$12102,2,FALSE)</f>
        <v>#N/A</v>
      </c>
      <c r="AS2815" s="431" t="e">
        <f>VLOOKUP($AQ2815,software!$A$1:$B$14605,2,FALSE)</f>
        <v>#N/A</v>
      </c>
      <c r="AT2815" s="423"/>
      <c r="AV2815" s="423"/>
    </row>
    <row r="2816" spans="1:48" ht="12.75" x14ac:dyDescent="0.2">
      <c r="A2816" s="73"/>
      <c r="B2816" s="42"/>
      <c r="C2816" s="142"/>
      <c r="D2816" s="142"/>
      <c r="E2816" s="107"/>
      <c r="F2816" s="46"/>
      <c r="G2816" s="46"/>
      <c r="H2816" s="46"/>
      <c r="I2816" s="46"/>
      <c r="J2816" s="46"/>
      <c r="K2816" s="46"/>
      <c r="L2816" s="139"/>
      <c r="M2816" s="41"/>
      <c r="N2816" s="45"/>
      <c r="O2816" s="47"/>
      <c r="P2816" s="43"/>
      <c r="Q2816" s="71" t="e">
        <f>VLOOKUP(N2816,'error categories'!$A$2:$D$54,4,FALSE)</f>
        <v>#N/A</v>
      </c>
      <c r="R2816" s="72" t="e">
        <f>VLOOKUP(N2816,'error categories'!$A$2:$D$54,3,FALSE)</f>
        <v>#N/A</v>
      </c>
      <c r="S2816" s="374"/>
      <c r="T2816" s="377"/>
      <c r="U2816" s="378">
        <f t="shared" si="387"/>
        <v>0</v>
      </c>
      <c r="V2816" s="379"/>
      <c r="W2816" s="380"/>
      <c r="X2816" s="380"/>
      <c r="Y2816" s="380"/>
      <c r="Z2816" s="379"/>
      <c r="AA2816" s="381"/>
      <c r="AB2816" s="379"/>
      <c r="AC2816" s="380"/>
      <c r="AD2816" s="382">
        <f t="shared" si="394"/>
        <v>0</v>
      </c>
      <c r="AE2816" s="383">
        <f t="shared" si="395"/>
        <v>0</v>
      </c>
      <c r="AF2816" s="379"/>
      <c r="AG2816" s="381"/>
      <c r="AH2816" s="379"/>
      <c r="AI2816" s="381"/>
      <c r="AJ2816" s="384" t="str">
        <f t="shared" si="388"/>
        <v/>
      </c>
      <c r="AK2816" s="385" t="str">
        <f t="shared" si="389"/>
        <v/>
      </c>
      <c r="AL2816" s="388" t="str">
        <f t="shared" si="390"/>
        <v/>
      </c>
      <c r="AM2816" s="389" t="str">
        <f t="shared" si="391"/>
        <v/>
      </c>
      <c r="AN2816" s="388" t="str">
        <f t="shared" si="392"/>
        <v/>
      </c>
      <c r="AO2816" s="389" t="str">
        <f t="shared" si="393"/>
        <v/>
      </c>
      <c r="AP2816" s="423"/>
      <c r="AQ2816" s="423"/>
      <c r="AR2816" s="431" t="e">
        <f>VLOOKUP($B2816,'acc names'!$C$2:$D$12102,2,FALSE)</f>
        <v>#N/A</v>
      </c>
      <c r="AS2816" s="431" t="e">
        <f>VLOOKUP($AQ2816,software!$A$1:$B$14605,2,FALSE)</f>
        <v>#N/A</v>
      </c>
      <c r="AT2816" s="423"/>
      <c r="AV2816" s="423"/>
    </row>
    <row r="2817" spans="1:48" ht="12.75" x14ac:dyDescent="0.2">
      <c r="A2817" s="73"/>
      <c r="B2817" s="42"/>
      <c r="C2817" s="142"/>
      <c r="D2817" s="142"/>
      <c r="E2817" s="107"/>
      <c r="F2817" s="46"/>
      <c r="G2817" s="46"/>
      <c r="H2817" s="46"/>
      <c r="I2817" s="46"/>
      <c r="J2817" s="46"/>
      <c r="K2817" s="46"/>
      <c r="L2817" s="139"/>
      <c r="M2817" s="41"/>
      <c r="N2817" s="45"/>
      <c r="O2817" s="47"/>
      <c r="P2817" s="43"/>
      <c r="Q2817" s="71" t="e">
        <f>VLOOKUP(N2817,'error categories'!$A$2:$D$54,4,FALSE)</f>
        <v>#N/A</v>
      </c>
      <c r="R2817" s="72" t="e">
        <f>VLOOKUP(N2817,'error categories'!$A$2:$D$54,3,FALSE)</f>
        <v>#N/A</v>
      </c>
      <c r="S2817" s="374"/>
      <c r="T2817" s="377"/>
      <c r="U2817" s="378">
        <f t="shared" si="387"/>
        <v>0</v>
      </c>
      <c r="V2817" s="379"/>
      <c r="W2817" s="380"/>
      <c r="X2817" s="380"/>
      <c r="Y2817" s="380"/>
      <c r="Z2817" s="379"/>
      <c r="AA2817" s="381"/>
      <c r="AB2817" s="379"/>
      <c r="AC2817" s="380"/>
      <c r="AD2817" s="382">
        <f t="shared" si="394"/>
        <v>0</v>
      </c>
      <c r="AE2817" s="383">
        <f t="shared" si="395"/>
        <v>0</v>
      </c>
      <c r="AF2817" s="379"/>
      <c r="AG2817" s="381"/>
      <c r="AH2817" s="379"/>
      <c r="AI2817" s="381"/>
      <c r="AJ2817" s="384" t="str">
        <f t="shared" si="388"/>
        <v/>
      </c>
      <c r="AK2817" s="385" t="str">
        <f t="shared" si="389"/>
        <v/>
      </c>
      <c r="AL2817" s="388" t="str">
        <f t="shared" si="390"/>
        <v/>
      </c>
      <c r="AM2817" s="389" t="str">
        <f t="shared" si="391"/>
        <v/>
      </c>
      <c r="AN2817" s="388" t="str">
        <f t="shared" si="392"/>
        <v/>
      </c>
      <c r="AO2817" s="389" t="str">
        <f t="shared" si="393"/>
        <v/>
      </c>
      <c r="AP2817" s="423"/>
      <c r="AQ2817" s="423"/>
      <c r="AR2817" s="431" t="e">
        <f>VLOOKUP($B2817,'acc names'!$C$2:$D$12102,2,FALSE)</f>
        <v>#N/A</v>
      </c>
      <c r="AS2817" s="431" t="e">
        <f>VLOOKUP($AQ2817,software!$A$1:$B$14605,2,FALSE)</f>
        <v>#N/A</v>
      </c>
      <c r="AT2817" s="423"/>
      <c r="AV2817" s="423"/>
    </row>
    <row r="2818" spans="1:48" ht="12.75" x14ac:dyDescent="0.2">
      <c r="A2818" s="73"/>
      <c r="B2818" s="42"/>
      <c r="C2818" s="142"/>
      <c r="D2818" s="142"/>
      <c r="E2818" s="107"/>
      <c r="F2818" s="46"/>
      <c r="G2818" s="46"/>
      <c r="H2818" s="46"/>
      <c r="I2818" s="46"/>
      <c r="J2818" s="46"/>
      <c r="K2818" s="46"/>
      <c r="L2818" s="139"/>
      <c r="M2818" s="41"/>
      <c r="N2818" s="45"/>
      <c r="O2818" s="47"/>
      <c r="P2818" s="43"/>
      <c r="Q2818" s="71" t="e">
        <f>VLOOKUP(N2818,'error categories'!$A$2:$D$54,4,FALSE)</f>
        <v>#N/A</v>
      </c>
      <c r="R2818" s="72" t="e">
        <f>VLOOKUP(N2818,'error categories'!$A$2:$D$54,3,FALSE)</f>
        <v>#N/A</v>
      </c>
      <c r="S2818" s="374"/>
      <c r="T2818" s="377"/>
      <c r="U2818" s="378">
        <f t="shared" si="387"/>
        <v>0</v>
      </c>
      <c r="V2818" s="379"/>
      <c r="W2818" s="380"/>
      <c r="X2818" s="380"/>
      <c r="Y2818" s="380"/>
      <c r="Z2818" s="379"/>
      <c r="AA2818" s="381"/>
      <c r="AB2818" s="379"/>
      <c r="AC2818" s="380"/>
      <c r="AD2818" s="382">
        <f t="shared" si="394"/>
        <v>0</v>
      </c>
      <c r="AE2818" s="383">
        <f t="shared" si="395"/>
        <v>0</v>
      </c>
      <c r="AF2818" s="379"/>
      <c r="AG2818" s="381"/>
      <c r="AH2818" s="379"/>
      <c r="AI2818" s="381"/>
      <c r="AJ2818" s="384" t="str">
        <f t="shared" si="388"/>
        <v/>
      </c>
      <c r="AK2818" s="385" t="str">
        <f t="shared" si="389"/>
        <v/>
      </c>
      <c r="AL2818" s="388" t="str">
        <f t="shared" si="390"/>
        <v/>
      </c>
      <c r="AM2818" s="389" t="str">
        <f t="shared" si="391"/>
        <v/>
      </c>
      <c r="AN2818" s="388" t="str">
        <f t="shared" si="392"/>
        <v/>
      </c>
      <c r="AO2818" s="389" t="str">
        <f t="shared" si="393"/>
        <v/>
      </c>
      <c r="AP2818" s="423"/>
      <c r="AQ2818" s="423"/>
      <c r="AR2818" s="431" t="e">
        <f>VLOOKUP($B2818,'acc names'!$C$2:$D$12102,2,FALSE)</f>
        <v>#N/A</v>
      </c>
      <c r="AS2818" s="431" t="e">
        <f>VLOOKUP($AQ2818,software!$A$1:$B$14605,2,FALSE)</f>
        <v>#N/A</v>
      </c>
      <c r="AT2818" s="423"/>
      <c r="AV2818" s="423"/>
    </row>
    <row r="2819" spans="1:48" ht="12.75" x14ac:dyDescent="0.2">
      <c r="A2819" s="73"/>
      <c r="B2819" s="42"/>
      <c r="C2819" s="142"/>
      <c r="D2819" s="142"/>
      <c r="E2819" s="107"/>
      <c r="F2819" s="46"/>
      <c r="G2819" s="46"/>
      <c r="H2819" s="46"/>
      <c r="I2819" s="46"/>
      <c r="J2819" s="46"/>
      <c r="K2819" s="46"/>
      <c r="L2819" s="139"/>
      <c r="M2819" s="41"/>
      <c r="N2819" s="45"/>
      <c r="O2819" s="47"/>
      <c r="P2819" s="43"/>
      <c r="Q2819" s="71" t="e">
        <f>VLOOKUP(N2819,'error categories'!$A$2:$D$54,4,FALSE)</f>
        <v>#N/A</v>
      </c>
      <c r="R2819" s="72" t="e">
        <f>VLOOKUP(N2819,'error categories'!$A$2:$D$54,3,FALSE)</f>
        <v>#N/A</v>
      </c>
      <c r="S2819" s="374"/>
      <c r="T2819" s="377"/>
      <c r="U2819" s="378">
        <f t="shared" si="387"/>
        <v>0</v>
      </c>
      <c r="V2819" s="379"/>
      <c r="W2819" s="380"/>
      <c r="X2819" s="380"/>
      <c r="Y2819" s="380"/>
      <c r="Z2819" s="379"/>
      <c r="AA2819" s="381"/>
      <c r="AB2819" s="379"/>
      <c r="AC2819" s="380"/>
      <c r="AD2819" s="382">
        <f t="shared" si="394"/>
        <v>0</v>
      </c>
      <c r="AE2819" s="383">
        <f t="shared" si="395"/>
        <v>0</v>
      </c>
      <c r="AF2819" s="379"/>
      <c r="AG2819" s="381"/>
      <c r="AH2819" s="379"/>
      <c r="AI2819" s="381"/>
      <c r="AJ2819" s="384" t="str">
        <f t="shared" si="388"/>
        <v/>
      </c>
      <c r="AK2819" s="385" t="str">
        <f t="shared" si="389"/>
        <v/>
      </c>
      <c r="AL2819" s="388" t="str">
        <f t="shared" si="390"/>
        <v/>
      </c>
      <c r="AM2819" s="389" t="str">
        <f t="shared" si="391"/>
        <v/>
      </c>
      <c r="AN2819" s="388" t="str">
        <f t="shared" si="392"/>
        <v/>
      </c>
      <c r="AO2819" s="389" t="str">
        <f t="shared" si="393"/>
        <v/>
      </c>
      <c r="AP2819" s="423"/>
      <c r="AQ2819" s="423"/>
      <c r="AR2819" s="431" t="e">
        <f>VLOOKUP($B2819,'acc names'!$C$2:$D$12102,2,FALSE)</f>
        <v>#N/A</v>
      </c>
      <c r="AS2819" s="431" t="e">
        <f>VLOOKUP($AQ2819,software!$A$1:$B$14605,2,FALSE)</f>
        <v>#N/A</v>
      </c>
      <c r="AT2819" s="423"/>
      <c r="AV2819" s="423"/>
    </row>
    <row r="2820" spans="1:48" ht="12.75" x14ac:dyDescent="0.2">
      <c r="A2820" s="73"/>
      <c r="B2820" s="42"/>
      <c r="C2820" s="142"/>
      <c r="D2820" s="142"/>
      <c r="E2820" s="107"/>
      <c r="F2820" s="46"/>
      <c r="G2820" s="46"/>
      <c r="H2820" s="46"/>
      <c r="I2820" s="46"/>
      <c r="J2820" s="46"/>
      <c r="K2820" s="46"/>
      <c r="L2820" s="139"/>
      <c r="M2820" s="41"/>
      <c r="N2820" s="45"/>
      <c r="O2820" s="47"/>
      <c r="P2820" s="43"/>
      <c r="Q2820" s="71" t="e">
        <f>VLOOKUP(N2820,'error categories'!$A$2:$D$54,4,FALSE)</f>
        <v>#N/A</v>
      </c>
      <c r="R2820" s="72" t="e">
        <f>VLOOKUP(N2820,'error categories'!$A$2:$D$54,3,FALSE)</f>
        <v>#N/A</v>
      </c>
      <c r="S2820" s="374"/>
      <c r="T2820" s="377"/>
      <c r="U2820" s="378">
        <f t="shared" ref="U2820:U2883" si="396">S2820-T2820</f>
        <v>0</v>
      </c>
      <c r="V2820" s="379"/>
      <c r="W2820" s="380"/>
      <c r="X2820" s="380"/>
      <c r="Y2820" s="380"/>
      <c r="Z2820" s="379"/>
      <c r="AA2820" s="381"/>
      <c r="AB2820" s="379"/>
      <c r="AC2820" s="380"/>
      <c r="AD2820" s="382">
        <f t="shared" si="394"/>
        <v>0</v>
      </c>
      <c r="AE2820" s="383">
        <f t="shared" si="395"/>
        <v>0</v>
      </c>
      <c r="AF2820" s="379"/>
      <c r="AG2820" s="381"/>
      <c r="AH2820" s="379"/>
      <c r="AI2820" s="381"/>
      <c r="AJ2820" s="384" t="str">
        <f t="shared" ref="AJ2820:AJ2883" si="397">IF(E2820="","",IF(AND(U2820=1,(Y2820+AA2820+AD2820+AE2820+AG2820+AI2820)=0),"VU",Y2820+AA2820+AD2820+AE2820+AG2820+AI2820))</f>
        <v/>
      </c>
      <c r="AK2820" s="385" t="str">
        <f t="shared" si="389"/>
        <v/>
      </c>
      <c r="AL2820" s="388" t="str">
        <f t="shared" si="390"/>
        <v/>
      </c>
      <c r="AM2820" s="389" t="str">
        <f t="shared" si="391"/>
        <v/>
      </c>
      <c r="AN2820" s="388" t="str">
        <f t="shared" si="392"/>
        <v/>
      </c>
      <c r="AO2820" s="389" t="str">
        <f t="shared" si="393"/>
        <v/>
      </c>
      <c r="AP2820" s="423"/>
      <c r="AQ2820" s="423"/>
      <c r="AR2820" s="431" t="e">
        <f>VLOOKUP($B2820,'acc names'!$C$2:$D$12102,2,FALSE)</f>
        <v>#N/A</v>
      </c>
      <c r="AS2820" s="431" t="e">
        <f>VLOOKUP($AQ2820,software!$A$1:$B$14605,2,FALSE)</f>
        <v>#N/A</v>
      </c>
      <c r="AT2820" s="423"/>
      <c r="AV2820" s="423"/>
    </row>
    <row r="2821" spans="1:48" ht="12.75" x14ac:dyDescent="0.2">
      <c r="A2821" s="73"/>
      <c r="B2821" s="42"/>
      <c r="C2821" s="142"/>
      <c r="D2821" s="142"/>
      <c r="E2821" s="107"/>
      <c r="F2821" s="46"/>
      <c r="G2821" s="46"/>
      <c r="H2821" s="46"/>
      <c r="I2821" s="46"/>
      <c r="J2821" s="46"/>
      <c r="K2821" s="46"/>
      <c r="L2821" s="139"/>
      <c r="M2821" s="41"/>
      <c r="N2821" s="45"/>
      <c r="O2821" s="47"/>
      <c r="P2821" s="43"/>
      <c r="Q2821" s="71" t="e">
        <f>VLOOKUP(N2821,'error categories'!$A$2:$D$54,4,FALSE)</f>
        <v>#N/A</v>
      </c>
      <c r="R2821" s="72" t="e">
        <f>VLOOKUP(N2821,'error categories'!$A$2:$D$54,3,FALSE)</f>
        <v>#N/A</v>
      </c>
      <c r="S2821" s="374"/>
      <c r="T2821" s="377"/>
      <c r="U2821" s="378">
        <f t="shared" si="396"/>
        <v>0</v>
      </c>
      <c r="V2821" s="379"/>
      <c r="W2821" s="380"/>
      <c r="X2821" s="380"/>
      <c r="Y2821" s="380"/>
      <c r="Z2821" s="379"/>
      <c r="AA2821" s="381"/>
      <c r="AB2821" s="379"/>
      <c r="AC2821" s="380"/>
      <c r="AD2821" s="382">
        <f t="shared" si="394"/>
        <v>0</v>
      </c>
      <c r="AE2821" s="383">
        <f t="shared" si="395"/>
        <v>0</v>
      </c>
      <c r="AF2821" s="379"/>
      <c r="AG2821" s="381"/>
      <c r="AH2821" s="379"/>
      <c r="AI2821" s="381"/>
      <c r="AJ2821" s="384" t="str">
        <f t="shared" si="397"/>
        <v/>
      </c>
      <c r="AK2821" s="385" t="str">
        <f t="shared" ref="AK2821:AK2884" si="398">IF(OR(AJ2821="",AJ2821="VU"),"",ABS(AJ2821))</f>
        <v/>
      </c>
      <c r="AL2821" s="388" t="str">
        <f t="shared" ref="AL2821:AL2884" si="399">IF(OR(AJ2821="VU",AJ2821="",AJ2821=0,AJ2821&lt;0),"",AJ2821)</f>
        <v/>
      </c>
      <c r="AM2821" s="389" t="str">
        <f t="shared" ref="AM2821:AM2884" si="400">IF(OR(AJ2821="VU",AJ2821="",AJ2821=0,AJ2821&gt;0),"",AJ2821)</f>
        <v/>
      </c>
      <c r="AN2821" s="388" t="str">
        <f t="shared" ref="AN2821:AN2884" si="401">IF(AL2821="","",1)</f>
        <v/>
      </c>
      <c r="AO2821" s="389" t="str">
        <f t="shared" ref="AO2821:AO2884" si="402">IF(AM2821="","",1)</f>
        <v/>
      </c>
      <c r="AP2821" s="423"/>
      <c r="AQ2821" s="423"/>
      <c r="AR2821" s="431" t="e">
        <f>VLOOKUP($B2821,'acc names'!$C$2:$D$12102,2,FALSE)</f>
        <v>#N/A</v>
      </c>
      <c r="AS2821" s="431" t="e">
        <f>VLOOKUP($AQ2821,software!$A$1:$B$14605,2,FALSE)</f>
        <v>#N/A</v>
      </c>
      <c r="AT2821" s="423"/>
      <c r="AV2821" s="423"/>
    </row>
    <row r="2822" spans="1:48" ht="12.75" x14ac:dyDescent="0.2">
      <c r="A2822" s="73"/>
      <c r="B2822" s="42"/>
      <c r="C2822" s="142"/>
      <c r="D2822" s="142"/>
      <c r="E2822" s="107"/>
      <c r="F2822" s="46"/>
      <c r="G2822" s="46"/>
      <c r="H2822" s="46"/>
      <c r="I2822" s="46"/>
      <c r="J2822" s="46"/>
      <c r="K2822" s="46"/>
      <c r="L2822" s="139"/>
      <c r="M2822" s="41"/>
      <c r="N2822" s="45"/>
      <c r="O2822" s="47"/>
      <c r="P2822" s="43"/>
      <c r="Q2822" s="71" t="e">
        <f>VLOOKUP(N2822,'error categories'!$A$2:$D$54,4,FALSE)</f>
        <v>#N/A</v>
      </c>
      <c r="R2822" s="72" t="e">
        <f>VLOOKUP(N2822,'error categories'!$A$2:$D$54,3,FALSE)</f>
        <v>#N/A</v>
      </c>
      <c r="S2822" s="374"/>
      <c r="T2822" s="377"/>
      <c r="U2822" s="378">
        <f t="shared" si="396"/>
        <v>0</v>
      </c>
      <c r="V2822" s="379"/>
      <c r="W2822" s="380"/>
      <c r="X2822" s="380"/>
      <c r="Y2822" s="380"/>
      <c r="Z2822" s="379"/>
      <c r="AA2822" s="381"/>
      <c r="AB2822" s="379"/>
      <c r="AC2822" s="380"/>
      <c r="AD2822" s="382">
        <f t="shared" ref="AD2822:AD2885" si="403">AB2822*-900</f>
        <v>0</v>
      </c>
      <c r="AE2822" s="383">
        <f t="shared" ref="AE2822:AE2885" si="404">AC2822*-880</f>
        <v>0</v>
      </c>
      <c r="AF2822" s="379"/>
      <c r="AG2822" s="381"/>
      <c r="AH2822" s="379"/>
      <c r="AI2822" s="381"/>
      <c r="AJ2822" s="384" t="str">
        <f t="shared" si="397"/>
        <v/>
      </c>
      <c r="AK2822" s="385" t="str">
        <f t="shared" si="398"/>
        <v/>
      </c>
      <c r="AL2822" s="388" t="str">
        <f t="shared" si="399"/>
        <v/>
      </c>
      <c r="AM2822" s="389" t="str">
        <f t="shared" si="400"/>
        <v/>
      </c>
      <c r="AN2822" s="388" t="str">
        <f t="shared" si="401"/>
        <v/>
      </c>
      <c r="AO2822" s="389" t="str">
        <f t="shared" si="402"/>
        <v/>
      </c>
      <c r="AP2822" s="423"/>
      <c r="AQ2822" s="423"/>
      <c r="AR2822" s="431" t="e">
        <f>VLOOKUP($B2822,'acc names'!$C$2:$D$12102,2,FALSE)</f>
        <v>#N/A</v>
      </c>
      <c r="AS2822" s="431" t="e">
        <f>VLOOKUP($AQ2822,software!$A$1:$B$14605,2,FALSE)</f>
        <v>#N/A</v>
      </c>
      <c r="AT2822" s="423"/>
      <c r="AV2822" s="423"/>
    </row>
    <row r="2823" spans="1:48" ht="12.75" x14ac:dyDescent="0.2">
      <c r="A2823" s="73"/>
      <c r="B2823" s="42"/>
      <c r="C2823" s="142"/>
      <c r="D2823" s="142"/>
      <c r="E2823" s="107"/>
      <c r="F2823" s="46"/>
      <c r="G2823" s="46"/>
      <c r="H2823" s="46"/>
      <c r="I2823" s="46"/>
      <c r="J2823" s="46"/>
      <c r="K2823" s="46"/>
      <c r="L2823" s="139"/>
      <c r="M2823" s="41"/>
      <c r="N2823" s="45"/>
      <c r="O2823" s="47"/>
      <c r="P2823" s="43"/>
      <c r="Q2823" s="71" t="e">
        <f>VLOOKUP(N2823,'error categories'!$A$2:$D$54,4,FALSE)</f>
        <v>#N/A</v>
      </c>
      <c r="R2823" s="72" t="e">
        <f>VLOOKUP(N2823,'error categories'!$A$2:$D$54,3,FALSE)</f>
        <v>#N/A</v>
      </c>
      <c r="S2823" s="374"/>
      <c r="T2823" s="377"/>
      <c r="U2823" s="378">
        <f t="shared" si="396"/>
        <v>0</v>
      </c>
      <c r="V2823" s="379"/>
      <c r="W2823" s="380"/>
      <c r="X2823" s="380"/>
      <c r="Y2823" s="380"/>
      <c r="Z2823" s="379"/>
      <c r="AA2823" s="381"/>
      <c r="AB2823" s="379"/>
      <c r="AC2823" s="380"/>
      <c r="AD2823" s="382">
        <f t="shared" si="403"/>
        <v>0</v>
      </c>
      <c r="AE2823" s="383">
        <f t="shared" si="404"/>
        <v>0</v>
      </c>
      <c r="AF2823" s="379"/>
      <c r="AG2823" s="381"/>
      <c r="AH2823" s="379"/>
      <c r="AI2823" s="381"/>
      <c r="AJ2823" s="384" t="str">
        <f t="shared" si="397"/>
        <v/>
      </c>
      <c r="AK2823" s="385" t="str">
        <f t="shared" si="398"/>
        <v/>
      </c>
      <c r="AL2823" s="388" t="str">
        <f t="shared" si="399"/>
        <v/>
      </c>
      <c r="AM2823" s="389" t="str">
        <f t="shared" si="400"/>
        <v/>
      </c>
      <c r="AN2823" s="388" t="str">
        <f t="shared" si="401"/>
        <v/>
      </c>
      <c r="AO2823" s="389" t="str">
        <f t="shared" si="402"/>
        <v/>
      </c>
      <c r="AP2823" s="423"/>
      <c r="AQ2823" s="423"/>
      <c r="AR2823" s="431" t="e">
        <f>VLOOKUP($B2823,'acc names'!$C$2:$D$12102,2,FALSE)</f>
        <v>#N/A</v>
      </c>
      <c r="AS2823" s="431" t="e">
        <f>VLOOKUP($AQ2823,software!$A$1:$B$14605,2,FALSE)</f>
        <v>#N/A</v>
      </c>
      <c r="AT2823" s="423"/>
      <c r="AV2823" s="423"/>
    </row>
    <row r="2824" spans="1:48" ht="12.75" x14ac:dyDescent="0.2">
      <c r="A2824" s="73"/>
      <c r="B2824" s="42"/>
      <c r="C2824" s="142"/>
      <c r="D2824" s="142"/>
      <c r="E2824" s="107"/>
      <c r="F2824" s="46"/>
      <c r="G2824" s="46"/>
      <c r="H2824" s="46"/>
      <c r="I2824" s="46"/>
      <c r="J2824" s="46"/>
      <c r="K2824" s="46"/>
      <c r="L2824" s="139"/>
      <c r="M2824" s="41"/>
      <c r="N2824" s="45"/>
      <c r="O2824" s="47"/>
      <c r="P2824" s="43"/>
      <c r="Q2824" s="71" t="e">
        <f>VLOOKUP(N2824,'error categories'!$A$2:$D$54,4,FALSE)</f>
        <v>#N/A</v>
      </c>
      <c r="R2824" s="72" t="e">
        <f>VLOOKUP(N2824,'error categories'!$A$2:$D$54,3,FALSE)</f>
        <v>#N/A</v>
      </c>
      <c r="S2824" s="374"/>
      <c r="T2824" s="377"/>
      <c r="U2824" s="378">
        <f t="shared" si="396"/>
        <v>0</v>
      </c>
      <c r="V2824" s="379"/>
      <c r="W2824" s="380"/>
      <c r="X2824" s="380"/>
      <c r="Y2824" s="380"/>
      <c r="Z2824" s="379"/>
      <c r="AA2824" s="381"/>
      <c r="AB2824" s="379"/>
      <c r="AC2824" s="380"/>
      <c r="AD2824" s="382">
        <f t="shared" si="403"/>
        <v>0</v>
      </c>
      <c r="AE2824" s="383">
        <f t="shared" si="404"/>
        <v>0</v>
      </c>
      <c r="AF2824" s="379"/>
      <c r="AG2824" s="381"/>
      <c r="AH2824" s="379"/>
      <c r="AI2824" s="381"/>
      <c r="AJ2824" s="384" t="str">
        <f t="shared" si="397"/>
        <v/>
      </c>
      <c r="AK2824" s="385" t="str">
        <f t="shared" si="398"/>
        <v/>
      </c>
      <c r="AL2824" s="388" t="str">
        <f t="shared" si="399"/>
        <v/>
      </c>
      <c r="AM2824" s="389" t="str">
        <f t="shared" si="400"/>
        <v/>
      </c>
      <c r="AN2824" s="388" t="str">
        <f t="shared" si="401"/>
        <v/>
      </c>
      <c r="AO2824" s="389" t="str">
        <f t="shared" si="402"/>
        <v/>
      </c>
      <c r="AP2824" s="423"/>
      <c r="AQ2824" s="423"/>
      <c r="AR2824" s="431" t="e">
        <f>VLOOKUP($B2824,'acc names'!$C$2:$D$12102,2,FALSE)</f>
        <v>#N/A</v>
      </c>
      <c r="AS2824" s="431" t="e">
        <f>VLOOKUP($AQ2824,software!$A$1:$B$14605,2,FALSE)</f>
        <v>#N/A</v>
      </c>
      <c r="AT2824" s="423"/>
      <c r="AV2824" s="423"/>
    </row>
    <row r="2825" spans="1:48" ht="12.75" x14ac:dyDescent="0.2">
      <c r="A2825" s="73"/>
      <c r="B2825" s="42"/>
      <c r="C2825" s="142"/>
      <c r="D2825" s="142"/>
      <c r="E2825" s="107"/>
      <c r="F2825" s="46"/>
      <c r="G2825" s="46"/>
      <c r="H2825" s="46"/>
      <c r="I2825" s="46"/>
      <c r="J2825" s="46"/>
      <c r="K2825" s="46"/>
      <c r="L2825" s="139"/>
      <c r="M2825" s="41"/>
      <c r="N2825" s="45"/>
      <c r="O2825" s="47"/>
      <c r="P2825" s="43"/>
      <c r="Q2825" s="71" t="e">
        <f>VLOOKUP(N2825,'error categories'!$A$2:$D$54,4,FALSE)</f>
        <v>#N/A</v>
      </c>
      <c r="R2825" s="72" t="e">
        <f>VLOOKUP(N2825,'error categories'!$A$2:$D$54,3,FALSE)</f>
        <v>#N/A</v>
      </c>
      <c r="S2825" s="374"/>
      <c r="T2825" s="377"/>
      <c r="U2825" s="378">
        <f t="shared" si="396"/>
        <v>0</v>
      </c>
      <c r="V2825" s="379"/>
      <c r="W2825" s="380"/>
      <c r="X2825" s="380"/>
      <c r="Y2825" s="380"/>
      <c r="Z2825" s="379"/>
      <c r="AA2825" s="381"/>
      <c r="AB2825" s="379"/>
      <c r="AC2825" s="380"/>
      <c r="AD2825" s="382">
        <f t="shared" si="403"/>
        <v>0</v>
      </c>
      <c r="AE2825" s="383">
        <f t="shared" si="404"/>
        <v>0</v>
      </c>
      <c r="AF2825" s="379"/>
      <c r="AG2825" s="381"/>
      <c r="AH2825" s="379"/>
      <c r="AI2825" s="381"/>
      <c r="AJ2825" s="384" t="str">
        <f t="shared" si="397"/>
        <v/>
      </c>
      <c r="AK2825" s="385" t="str">
        <f t="shared" si="398"/>
        <v/>
      </c>
      <c r="AL2825" s="388" t="str">
        <f t="shared" si="399"/>
        <v/>
      </c>
      <c r="AM2825" s="389" t="str">
        <f t="shared" si="400"/>
        <v/>
      </c>
      <c r="AN2825" s="388" t="str">
        <f t="shared" si="401"/>
        <v/>
      </c>
      <c r="AO2825" s="389" t="str">
        <f t="shared" si="402"/>
        <v/>
      </c>
      <c r="AP2825" s="423"/>
      <c r="AQ2825" s="423"/>
      <c r="AR2825" s="431" t="e">
        <f>VLOOKUP($B2825,'acc names'!$C$2:$D$12102,2,FALSE)</f>
        <v>#N/A</v>
      </c>
      <c r="AS2825" s="431" t="e">
        <f>VLOOKUP($AQ2825,software!$A$1:$B$14605,2,FALSE)</f>
        <v>#N/A</v>
      </c>
      <c r="AT2825" s="423"/>
      <c r="AV2825" s="423"/>
    </row>
    <row r="2826" spans="1:48" ht="12.75" x14ac:dyDescent="0.2">
      <c r="A2826" s="73"/>
      <c r="B2826" s="42"/>
      <c r="C2826" s="142"/>
      <c r="D2826" s="142"/>
      <c r="E2826" s="107"/>
      <c r="F2826" s="46"/>
      <c r="G2826" s="46"/>
      <c r="H2826" s="46"/>
      <c r="I2826" s="46"/>
      <c r="J2826" s="46"/>
      <c r="K2826" s="46"/>
      <c r="L2826" s="139"/>
      <c r="M2826" s="41"/>
      <c r="N2826" s="45"/>
      <c r="O2826" s="47"/>
      <c r="P2826" s="43"/>
      <c r="Q2826" s="71" t="e">
        <f>VLOOKUP(N2826,'error categories'!$A$2:$D$54,4,FALSE)</f>
        <v>#N/A</v>
      </c>
      <c r="R2826" s="72" t="e">
        <f>VLOOKUP(N2826,'error categories'!$A$2:$D$54,3,FALSE)</f>
        <v>#N/A</v>
      </c>
      <c r="S2826" s="374"/>
      <c r="T2826" s="377"/>
      <c r="U2826" s="378">
        <f t="shared" si="396"/>
        <v>0</v>
      </c>
      <c r="V2826" s="379"/>
      <c r="W2826" s="380"/>
      <c r="X2826" s="380"/>
      <c r="Y2826" s="380"/>
      <c r="Z2826" s="379"/>
      <c r="AA2826" s="381"/>
      <c r="AB2826" s="379"/>
      <c r="AC2826" s="380"/>
      <c r="AD2826" s="382">
        <f t="shared" si="403"/>
        <v>0</v>
      </c>
      <c r="AE2826" s="383">
        <f t="shared" si="404"/>
        <v>0</v>
      </c>
      <c r="AF2826" s="379"/>
      <c r="AG2826" s="381"/>
      <c r="AH2826" s="379"/>
      <c r="AI2826" s="381"/>
      <c r="AJ2826" s="384" t="str">
        <f t="shared" si="397"/>
        <v/>
      </c>
      <c r="AK2826" s="385" t="str">
        <f t="shared" si="398"/>
        <v/>
      </c>
      <c r="AL2826" s="388" t="str">
        <f t="shared" si="399"/>
        <v/>
      </c>
      <c r="AM2826" s="389" t="str">
        <f t="shared" si="400"/>
        <v/>
      </c>
      <c r="AN2826" s="388" t="str">
        <f t="shared" si="401"/>
        <v/>
      </c>
      <c r="AO2826" s="389" t="str">
        <f t="shared" si="402"/>
        <v/>
      </c>
      <c r="AP2826" s="423"/>
      <c r="AQ2826" s="423"/>
      <c r="AR2826" s="431" t="e">
        <f>VLOOKUP($B2826,'acc names'!$C$2:$D$12102,2,FALSE)</f>
        <v>#N/A</v>
      </c>
      <c r="AS2826" s="431" t="e">
        <f>VLOOKUP($AQ2826,software!$A$1:$B$14605,2,FALSE)</f>
        <v>#N/A</v>
      </c>
      <c r="AT2826" s="423"/>
      <c r="AV2826" s="423"/>
    </row>
    <row r="2827" spans="1:48" ht="12.75" x14ac:dyDescent="0.2">
      <c r="A2827" s="73"/>
      <c r="B2827" s="42"/>
      <c r="C2827" s="142"/>
      <c r="D2827" s="142"/>
      <c r="E2827" s="107"/>
      <c r="F2827" s="46"/>
      <c r="G2827" s="46"/>
      <c r="H2827" s="46"/>
      <c r="I2827" s="46"/>
      <c r="J2827" s="46"/>
      <c r="K2827" s="46"/>
      <c r="L2827" s="139"/>
      <c r="M2827" s="41"/>
      <c r="N2827" s="45"/>
      <c r="O2827" s="47"/>
      <c r="P2827" s="43"/>
      <c r="Q2827" s="71" t="e">
        <f>VLOOKUP(N2827,'error categories'!$A$2:$D$54,4,FALSE)</f>
        <v>#N/A</v>
      </c>
      <c r="R2827" s="72" t="e">
        <f>VLOOKUP(N2827,'error categories'!$A$2:$D$54,3,FALSE)</f>
        <v>#N/A</v>
      </c>
      <c r="S2827" s="374"/>
      <c r="T2827" s="377"/>
      <c r="U2827" s="378">
        <f t="shared" si="396"/>
        <v>0</v>
      </c>
      <c r="V2827" s="379"/>
      <c r="W2827" s="380"/>
      <c r="X2827" s="380"/>
      <c r="Y2827" s="380"/>
      <c r="Z2827" s="379"/>
      <c r="AA2827" s="381"/>
      <c r="AB2827" s="379"/>
      <c r="AC2827" s="380"/>
      <c r="AD2827" s="382">
        <f t="shared" si="403"/>
        <v>0</v>
      </c>
      <c r="AE2827" s="383">
        <f t="shared" si="404"/>
        <v>0</v>
      </c>
      <c r="AF2827" s="379"/>
      <c r="AG2827" s="381"/>
      <c r="AH2827" s="379"/>
      <c r="AI2827" s="381"/>
      <c r="AJ2827" s="384" t="str">
        <f t="shared" si="397"/>
        <v/>
      </c>
      <c r="AK2827" s="385" t="str">
        <f t="shared" si="398"/>
        <v/>
      </c>
      <c r="AL2827" s="388" t="str">
        <f t="shared" si="399"/>
        <v/>
      </c>
      <c r="AM2827" s="389" t="str">
        <f t="shared" si="400"/>
        <v/>
      </c>
      <c r="AN2827" s="388" t="str">
        <f t="shared" si="401"/>
        <v/>
      </c>
      <c r="AO2827" s="389" t="str">
        <f t="shared" si="402"/>
        <v/>
      </c>
      <c r="AP2827" s="423"/>
      <c r="AQ2827" s="423"/>
      <c r="AR2827" s="431" t="e">
        <f>VLOOKUP($B2827,'acc names'!$C$2:$D$12102,2,FALSE)</f>
        <v>#N/A</v>
      </c>
      <c r="AS2827" s="431" t="e">
        <f>VLOOKUP($AQ2827,software!$A$1:$B$14605,2,FALSE)</f>
        <v>#N/A</v>
      </c>
      <c r="AT2827" s="423"/>
      <c r="AV2827" s="423"/>
    </row>
    <row r="2828" spans="1:48" ht="12.75" x14ac:dyDescent="0.2">
      <c r="A2828" s="73"/>
      <c r="B2828" s="42"/>
      <c r="C2828" s="142"/>
      <c r="D2828" s="142"/>
      <c r="E2828" s="107"/>
      <c r="F2828" s="46"/>
      <c r="G2828" s="46"/>
      <c r="H2828" s="46"/>
      <c r="I2828" s="46"/>
      <c r="J2828" s="46"/>
      <c r="K2828" s="46"/>
      <c r="L2828" s="139"/>
      <c r="M2828" s="41"/>
      <c r="N2828" s="45"/>
      <c r="O2828" s="47"/>
      <c r="P2828" s="43"/>
      <c r="Q2828" s="71" t="e">
        <f>VLOOKUP(N2828,'error categories'!$A$2:$D$54,4,FALSE)</f>
        <v>#N/A</v>
      </c>
      <c r="R2828" s="72" t="e">
        <f>VLOOKUP(N2828,'error categories'!$A$2:$D$54,3,FALSE)</f>
        <v>#N/A</v>
      </c>
      <c r="S2828" s="374"/>
      <c r="T2828" s="377"/>
      <c r="U2828" s="378">
        <f t="shared" si="396"/>
        <v>0</v>
      </c>
      <c r="V2828" s="379"/>
      <c r="W2828" s="380"/>
      <c r="X2828" s="380"/>
      <c r="Y2828" s="380"/>
      <c r="Z2828" s="379"/>
      <c r="AA2828" s="381"/>
      <c r="AB2828" s="379"/>
      <c r="AC2828" s="380"/>
      <c r="AD2828" s="382">
        <f t="shared" si="403"/>
        <v>0</v>
      </c>
      <c r="AE2828" s="383">
        <f t="shared" si="404"/>
        <v>0</v>
      </c>
      <c r="AF2828" s="379"/>
      <c r="AG2828" s="381"/>
      <c r="AH2828" s="379"/>
      <c r="AI2828" s="381"/>
      <c r="AJ2828" s="384" t="str">
        <f t="shared" si="397"/>
        <v/>
      </c>
      <c r="AK2828" s="385" t="str">
        <f t="shared" si="398"/>
        <v/>
      </c>
      <c r="AL2828" s="388" t="str">
        <f t="shared" si="399"/>
        <v/>
      </c>
      <c r="AM2828" s="389" t="str">
        <f t="shared" si="400"/>
        <v/>
      </c>
      <c r="AN2828" s="388" t="str">
        <f t="shared" si="401"/>
        <v/>
      </c>
      <c r="AO2828" s="389" t="str">
        <f t="shared" si="402"/>
        <v/>
      </c>
      <c r="AP2828" s="423"/>
      <c r="AQ2828" s="423"/>
      <c r="AR2828" s="431" t="e">
        <f>VLOOKUP($B2828,'acc names'!$C$2:$D$12102,2,FALSE)</f>
        <v>#N/A</v>
      </c>
      <c r="AS2828" s="431" t="e">
        <f>VLOOKUP($AQ2828,software!$A$1:$B$14605,2,FALSE)</f>
        <v>#N/A</v>
      </c>
      <c r="AT2828" s="423"/>
      <c r="AV2828" s="423"/>
    </row>
    <row r="2829" spans="1:48" ht="12.75" x14ac:dyDescent="0.2">
      <c r="A2829" s="73"/>
      <c r="B2829" s="42"/>
      <c r="C2829" s="142"/>
      <c r="D2829" s="142"/>
      <c r="E2829" s="107"/>
      <c r="F2829" s="46"/>
      <c r="G2829" s="46"/>
      <c r="H2829" s="46"/>
      <c r="I2829" s="46"/>
      <c r="J2829" s="46"/>
      <c r="K2829" s="46"/>
      <c r="L2829" s="139"/>
      <c r="M2829" s="41"/>
      <c r="N2829" s="45"/>
      <c r="O2829" s="47"/>
      <c r="P2829" s="43"/>
      <c r="Q2829" s="71" t="e">
        <f>VLOOKUP(N2829,'error categories'!$A$2:$D$54,4,FALSE)</f>
        <v>#N/A</v>
      </c>
      <c r="R2829" s="72" t="e">
        <f>VLOOKUP(N2829,'error categories'!$A$2:$D$54,3,FALSE)</f>
        <v>#N/A</v>
      </c>
      <c r="S2829" s="374"/>
      <c r="T2829" s="377"/>
      <c r="U2829" s="378">
        <f t="shared" si="396"/>
        <v>0</v>
      </c>
      <c r="V2829" s="379"/>
      <c r="W2829" s="380"/>
      <c r="X2829" s="380"/>
      <c r="Y2829" s="380"/>
      <c r="Z2829" s="379"/>
      <c r="AA2829" s="381"/>
      <c r="AB2829" s="379"/>
      <c r="AC2829" s="380"/>
      <c r="AD2829" s="382">
        <f t="shared" si="403"/>
        <v>0</v>
      </c>
      <c r="AE2829" s="383">
        <f t="shared" si="404"/>
        <v>0</v>
      </c>
      <c r="AF2829" s="379"/>
      <c r="AG2829" s="381"/>
      <c r="AH2829" s="379"/>
      <c r="AI2829" s="381"/>
      <c r="AJ2829" s="384" t="str">
        <f t="shared" si="397"/>
        <v/>
      </c>
      <c r="AK2829" s="385" t="str">
        <f t="shared" si="398"/>
        <v/>
      </c>
      <c r="AL2829" s="388" t="str">
        <f t="shared" si="399"/>
        <v/>
      </c>
      <c r="AM2829" s="389" t="str">
        <f t="shared" si="400"/>
        <v/>
      </c>
      <c r="AN2829" s="388" t="str">
        <f t="shared" si="401"/>
        <v/>
      </c>
      <c r="AO2829" s="389" t="str">
        <f t="shared" si="402"/>
        <v/>
      </c>
      <c r="AP2829" s="423"/>
      <c r="AQ2829" s="423"/>
      <c r="AR2829" s="431" t="e">
        <f>VLOOKUP($B2829,'acc names'!$C$2:$D$12102,2,FALSE)</f>
        <v>#N/A</v>
      </c>
      <c r="AS2829" s="431" t="e">
        <f>VLOOKUP($AQ2829,software!$A$1:$B$14605,2,FALSE)</f>
        <v>#N/A</v>
      </c>
      <c r="AT2829" s="423"/>
      <c r="AV2829" s="423"/>
    </row>
    <row r="2830" spans="1:48" ht="12.75" x14ac:dyDescent="0.2">
      <c r="A2830" s="73"/>
      <c r="B2830" s="42"/>
      <c r="C2830" s="142"/>
      <c r="D2830" s="142"/>
      <c r="E2830" s="107"/>
      <c r="F2830" s="46"/>
      <c r="G2830" s="46"/>
      <c r="H2830" s="46"/>
      <c r="I2830" s="46"/>
      <c r="J2830" s="46"/>
      <c r="K2830" s="46"/>
      <c r="L2830" s="139"/>
      <c r="M2830" s="41"/>
      <c r="N2830" s="45"/>
      <c r="O2830" s="47"/>
      <c r="P2830" s="43"/>
      <c r="Q2830" s="71" t="e">
        <f>VLOOKUP(N2830,'error categories'!$A$2:$D$54,4,FALSE)</f>
        <v>#N/A</v>
      </c>
      <c r="R2830" s="72" t="e">
        <f>VLOOKUP(N2830,'error categories'!$A$2:$D$54,3,FALSE)</f>
        <v>#N/A</v>
      </c>
      <c r="S2830" s="374"/>
      <c r="T2830" s="377"/>
      <c r="U2830" s="378">
        <f t="shared" si="396"/>
        <v>0</v>
      </c>
      <c r="V2830" s="379"/>
      <c r="W2830" s="380"/>
      <c r="X2830" s="380"/>
      <c r="Y2830" s="380"/>
      <c r="Z2830" s="379"/>
      <c r="AA2830" s="381"/>
      <c r="AB2830" s="379"/>
      <c r="AC2830" s="380"/>
      <c r="AD2830" s="382">
        <f t="shared" si="403"/>
        <v>0</v>
      </c>
      <c r="AE2830" s="383">
        <f t="shared" si="404"/>
        <v>0</v>
      </c>
      <c r="AF2830" s="379"/>
      <c r="AG2830" s="381"/>
      <c r="AH2830" s="379"/>
      <c r="AI2830" s="381"/>
      <c r="AJ2830" s="384" t="str">
        <f t="shared" si="397"/>
        <v/>
      </c>
      <c r="AK2830" s="385" t="str">
        <f t="shared" si="398"/>
        <v/>
      </c>
      <c r="AL2830" s="388" t="str">
        <f t="shared" si="399"/>
        <v/>
      </c>
      <c r="AM2830" s="389" t="str">
        <f t="shared" si="400"/>
        <v/>
      </c>
      <c r="AN2830" s="388" t="str">
        <f t="shared" si="401"/>
        <v/>
      </c>
      <c r="AO2830" s="389" t="str">
        <f t="shared" si="402"/>
        <v/>
      </c>
      <c r="AP2830" s="423"/>
      <c r="AQ2830" s="423"/>
      <c r="AR2830" s="431" t="e">
        <f>VLOOKUP($B2830,'acc names'!$C$2:$D$12102,2,FALSE)</f>
        <v>#N/A</v>
      </c>
      <c r="AS2830" s="431" t="e">
        <f>VLOOKUP($AQ2830,software!$A$1:$B$14605,2,FALSE)</f>
        <v>#N/A</v>
      </c>
      <c r="AT2830" s="423"/>
      <c r="AV2830" s="423"/>
    </row>
    <row r="2831" spans="1:48" ht="12.75" x14ac:dyDescent="0.2">
      <c r="A2831" s="73"/>
      <c r="B2831" s="42"/>
      <c r="C2831" s="142"/>
      <c r="D2831" s="142"/>
      <c r="E2831" s="107"/>
      <c r="F2831" s="46"/>
      <c r="G2831" s="46"/>
      <c r="H2831" s="46"/>
      <c r="I2831" s="46"/>
      <c r="J2831" s="46"/>
      <c r="K2831" s="46"/>
      <c r="L2831" s="139"/>
      <c r="M2831" s="41"/>
      <c r="N2831" s="45"/>
      <c r="O2831" s="47"/>
      <c r="P2831" s="43"/>
      <c r="Q2831" s="71" t="e">
        <f>VLOOKUP(N2831,'error categories'!$A$2:$D$54,4,FALSE)</f>
        <v>#N/A</v>
      </c>
      <c r="R2831" s="72" t="e">
        <f>VLOOKUP(N2831,'error categories'!$A$2:$D$54,3,FALSE)</f>
        <v>#N/A</v>
      </c>
      <c r="S2831" s="374"/>
      <c r="T2831" s="377"/>
      <c r="U2831" s="378">
        <f t="shared" si="396"/>
        <v>0</v>
      </c>
      <c r="V2831" s="379"/>
      <c r="W2831" s="380"/>
      <c r="X2831" s="380"/>
      <c r="Y2831" s="380"/>
      <c r="Z2831" s="379"/>
      <c r="AA2831" s="381"/>
      <c r="AB2831" s="379"/>
      <c r="AC2831" s="380"/>
      <c r="AD2831" s="382">
        <f t="shared" si="403"/>
        <v>0</v>
      </c>
      <c r="AE2831" s="383">
        <f t="shared" si="404"/>
        <v>0</v>
      </c>
      <c r="AF2831" s="379"/>
      <c r="AG2831" s="381"/>
      <c r="AH2831" s="379"/>
      <c r="AI2831" s="381"/>
      <c r="AJ2831" s="384" t="str">
        <f t="shared" si="397"/>
        <v/>
      </c>
      <c r="AK2831" s="385" t="str">
        <f t="shared" si="398"/>
        <v/>
      </c>
      <c r="AL2831" s="388" t="str">
        <f t="shared" si="399"/>
        <v/>
      </c>
      <c r="AM2831" s="389" t="str">
        <f t="shared" si="400"/>
        <v/>
      </c>
      <c r="AN2831" s="388" t="str">
        <f t="shared" si="401"/>
        <v/>
      </c>
      <c r="AO2831" s="389" t="str">
        <f t="shared" si="402"/>
        <v/>
      </c>
      <c r="AP2831" s="423"/>
      <c r="AQ2831" s="423"/>
      <c r="AR2831" s="431" t="e">
        <f>VLOOKUP($B2831,'acc names'!$C$2:$D$12102,2,FALSE)</f>
        <v>#N/A</v>
      </c>
      <c r="AS2831" s="431" t="e">
        <f>VLOOKUP($AQ2831,software!$A$1:$B$14605,2,FALSE)</f>
        <v>#N/A</v>
      </c>
      <c r="AT2831" s="423"/>
      <c r="AV2831" s="423"/>
    </row>
    <row r="2832" spans="1:48" ht="12.75" x14ac:dyDescent="0.2">
      <c r="A2832" s="73"/>
      <c r="B2832" s="42"/>
      <c r="C2832" s="142"/>
      <c r="D2832" s="142"/>
      <c r="E2832" s="107"/>
      <c r="F2832" s="46"/>
      <c r="G2832" s="46"/>
      <c r="H2832" s="46"/>
      <c r="I2832" s="46"/>
      <c r="J2832" s="46"/>
      <c r="K2832" s="46"/>
      <c r="L2832" s="139"/>
      <c r="M2832" s="41"/>
      <c r="N2832" s="45"/>
      <c r="O2832" s="47"/>
      <c r="P2832" s="43"/>
      <c r="Q2832" s="71" t="e">
        <f>VLOOKUP(N2832,'error categories'!$A$2:$D$54,4,FALSE)</f>
        <v>#N/A</v>
      </c>
      <c r="R2832" s="72" t="e">
        <f>VLOOKUP(N2832,'error categories'!$A$2:$D$54,3,FALSE)</f>
        <v>#N/A</v>
      </c>
      <c r="S2832" s="374"/>
      <c r="T2832" s="377"/>
      <c r="U2832" s="378">
        <f t="shared" si="396"/>
        <v>0</v>
      </c>
      <c r="V2832" s="379"/>
      <c r="W2832" s="380"/>
      <c r="X2832" s="380"/>
      <c r="Y2832" s="380"/>
      <c r="Z2832" s="379"/>
      <c r="AA2832" s="381"/>
      <c r="AB2832" s="379"/>
      <c r="AC2832" s="380"/>
      <c r="AD2832" s="382">
        <f t="shared" si="403"/>
        <v>0</v>
      </c>
      <c r="AE2832" s="383">
        <f t="shared" si="404"/>
        <v>0</v>
      </c>
      <c r="AF2832" s="379"/>
      <c r="AG2832" s="381"/>
      <c r="AH2832" s="379"/>
      <c r="AI2832" s="381"/>
      <c r="AJ2832" s="384" t="str">
        <f t="shared" si="397"/>
        <v/>
      </c>
      <c r="AK2832" s="385" t="str">
        <f t="shared" si="398"/>
        <v/>
      </c>
      <c r="AL2832" s="388" t="str">
        <f t="shared" si="399"/>
        <v/>
      </c>
      <c r="AM2832" s="389" t="str">
        <f t="shared" si="400"/>
        <v/>
      </c>
      <c r="AN2832" s="388" t="str">
        <f t="shared" si="401"/>
        <v/>
      </c>
      <c r="AO2832" s="389" t="str">
        <f t="shared" si="402"/>
        <v/>
      </c>
      <c r="AP2832" s="423"/>
      <c r="AQ2832" s="423"/>
      <c r="AR2832" s="431" t="e">
        <f>VLOOKUP($B2832,'acc names'!$C$2:$D$12102,2,FALSE)</f>
        <v>#N/A</v>
      </c>
      <c r="AS2832" s="431" t="e">
        <f>VLOOKUP($AQ2832,software!$A$1:$B$14605,2,FALSE)</f>
        <v>#N/A</v>
      </c>
      <c r="AT2832" s="423"/>
      <c r="AV2832" s="423"/>
    </row>
    <row r="2833" spans="1:48" ht="12.75" x14ac:dyDescent="0.2">
      <c r="A2833" s="73"/>
      <c r="B2833" s="42"/>
      <c r="C2833" s="142"/>
      <c r="D2833" s="142"/>
      <c r="E2833" s="107"/>
      <c r="F2833" s="46"/>
      <c r="G2833" s="46"/>
      <c r="H2833" s="46"/>
      <c r="I2833" s="46"/>
      <c r="J2833" s="46"/>
      <c r="K2833" s="46"/>
      <c r="L2833" s="139"/>
      <c r="M2833" s="41"/>
      <c r="N2833" s="45"/>
      <c r="O2833" s="47"/>
      <c r="P2833" s="43"/>
      <c r="Q2833" s="71" t="e">
        <f>VLOOKUP(N2833,'error categories'!$A$2:$D$54,4,FALSE)</f>
        <v>#N/A</v>
      </c>
      <c r="R2833" s="72" t="e">
        <f>VLOOKUP(N2833,'error categories'!$A$2:$D$54,3,FALSE)</f>
        <v>#N/A</v>
      </c>
      <c r="S2833" s="374"/>
      <c r="T2833" s="377"/>
      <c r="U2833" s="378">
        <f t="shared" si="396"/>
        <v>0</v>
      </c>
      <c r="V2833" s="379"/>
      <c r="W2833" s="380"/>
      <c r="X2833" s="380"/>
      <c r="Y2833" s="380"/>
      <c r="Z2833" s="379"/>
      <c r="AA2833" s="381"/>
      <c r="AB2833" s="379"/>
      <c r="AC2833" s="380"/>
      <c r="AD2833" s="382">
        <f t="shared" si="403"/>
        <v>0</v>
      </c>
      <c r="AE2833" s="383">
        <f t="shared" si="404"/>
        <v>0</v>
      </c>
      <c r="AF2833" s="379"/>
      <c r="AG2833" s="381"/>
      <c r="AH2833" s="379"/>
      <c r="AI2833" s="381"/>
      <c r="AJ2833" s="384" t="str">
        <f t="shared" si="397"/>
        <v/>
      </c>
      <c r="AK2833" s="385" t="str">
        <f t="shared" si="398"/>
        <v/>
      </c>
      <c r="AL2833" s="388" t="str">
        <f t="shared" si="399"/>
        <v/>
      </c>
      <c r="AM2833" s="389" t="str">
        <f t="shared" si="400"/>
        <v/>
      </c>
      <c r="AN2833" s="388" t="str">
        <f t="shared" si="401"/>
        <v/>
      </c>
      <c r="AO2833" s="389" t="str">
        <f t="shared" si="402"/>
        <v/>
      </c>
      <c r="AP2833" s="423"/>
      <c r="AQ2833" s="423"/>
      <c r="AR2833" s="431" t="e">
        <f>VLOOKUP($B2833,'acc names'!$C$2:$D$12102,2,FALSE)</f>
        <v>#N/A</v>
      </c>
      <c r="AS2833" s="431" t="e">
        <f>VLOOKUP($AQ2833,software!$A$1:$B$14605,2,FALSE)</f>
        <v>#N/A</v>
      </c>
      <c r="AT2833" s="423"/>
      <c r="AV2833" s="423"/>
    </row>
    <row r="2834" spans="1:48" ht="12.75" x14ac:dyDescent="0.2">
      <c r="A2834" s="73"/>
      <c r="B2834" s="42"/>
      <c r="C2834" s="142"/>
      <c r="D2834" s="142"/>
      <c r="E2834" s="107"/>
      <c r="F2834" s="46"/>
      <c r="G2834" s="46"/>
      <c r="H2834" s="46"/>
      <c r="I2834" s="46"/>
      <c r="J2834" s="46"/>
      <c r="K2834" s="46"/>
      <c r="L2834" s="139"/>
      <c r="M2834" s="41"/>
      <c r="N2834" s="45"/>
      <c r="O2834" s="47"/>
      <c r="P2834" s="43"/>
      <c r="Q2834" s="71" t="e">
        <f>VLOOKUP(N2834,'error categories'!$A$2:$D$54,4,FALSE)</f>
        <v>#N/A</v>
      </c>
      <c r="R2834" s="72" t="e">
        <f>VLOOKUP(N2834,'error categories'!$A$2:$D$54,3,FALSE)</f>
        <v>#N/A</v>
      </c>
      <c r="S2834" s="374"/>
      <c r="T2834" s="377"/>
      <c r="U2834" s="378">
        <f t="shared" si="396"/>
        <v>0</v>
      </c>
      <c r="V2834" s="379"/>
      <c r="W2834" s="380"/>
      <c r="X2834" s="380"/>
      <c r="Y2834" s="380"/>
      <c r="Z2834" s="379"/>
      <c r="AA2834" s="381"/>
      <c r="AB2834" s="379"/>
      <c r="AC2834" s="380"/>
      <c r="AD2834" s="382">
        <f t="shared" si="403"/>
        <v>0</v>
      </c>
      <c r="AE2834" s="383">
        <f t="shared" si="404"/>
        <v>0</v>
      </c>
      <c r="AF2834" s="379"/>
      <c r="AG2834" s="381"/>
      <c r="AH2834" s="379"/>
      <c r="AI2834" s="381"/>
      <c r="AJ2834" s="384" t="str">
        <f t="shared" si="397"/>
        <v/>
      </c>
      <c r="AK2834" s="385" t="str">
        <f t="shared" si="398"/>
        <v/>
      </c>
      <c r="AL2834" s="388" t="str">
        <f t="shared" si="399"/>
        <v/>
      </c>
      <c r="AM2834" s="389" t="str">
        <f t="shared" si="400"/>
        <v/>
      </c>
      <c r="AN2834" s="388" t="str">
        <f t="shared" si="401"/>
        <v/>
      </c>
      <c r="AO2834" s="389" t="str">
        <f t="shared" si="402"/>
        <v/>
      </c>
      <c r="AP2834" s="423"/>
      <c r="AQ2834" s="423"/>
      <c r="AR2834" s="431" t="e">
        <f>VLOOKUP($B2834,'acc names'!$C$2:$D$12102,2,FALSE)</f>
        <v>#N/A</v>
      </c>
      <c r="AS2834" s="431" t="e">
        <f>VLOOKUP($AQ2834,software!$A$1:$B$14605,2,FALSE)</f>
        <v>#N/A</v>
      </c>
      <c r="AT2834" s="423"/>
      <c r="AV2834" s="423"/>
    </row>
    <row r="2835" spans="1:48" ht="12.75" x14ac:dyDescent="0.2">
      <c r="A2835" s="73"/>
      <c r="B2835" s="42"/>
      <c r="C2835" s="142"/>
      <c r="D2835" s="142"/>
      <c r="E2835" s="107"/>
      <c r="F2835" s="46"/>
      <c r="G2835" s="46"/>
      <c r="H2835" s="46"/>
      <c r="I2835" s="46"/>
      <c r="J2835" s="46"/>
      <c r="K2835" s="46"/>
      <c r="L2835" s="139"/>
      <c r="M2835" s="41"/>
      <c r="N2835" s="45"/>
      <c r="O2835" s="47"/>
      <c r="P2835" s="43"/>
      <c r="Q2835" s="71" t="e">
        <f>VLOOKUP(N2835,'error categories'!$A$2:$D$54,4,FALSE)</f>
        <v>#N/A</v>
      </c>
      <c r="R2835" s="72" t="e">
        <f>VLOOKUP(N2835,'error categories'!$A$2:$D$54,3,FALSE)</f>
        <v>#N/A</v>
      </c>
      <c r="S2835" s="374"/>
      <c r="T2835" s="377"/>
      <c r="U2835" s="378">
        <f t="shared" si="396"/>
        <v>0</v>
      </c>
      <c r="V2835" s="379"/>
      <c r="W2835" s="380"/>
      <c r="X2835" s="380"/>
      <c r="Y2835" s="380"/>
      <c r="Z2835" s="379"/>
      <c r="AA2835" s="381"/>
      <c r="AB2835" s="379"/>
      <c r="AC2835" s="380"/>
      <c r="AD2835" s="382">
        <f t="shared" si="403"/>
        <v>0</v>
      </c>
      <c r="AE2835" s="383">
        <f t="shared" si="404"/>
        <v>0</v>
      </c>
      <c r="AF2835" s="379"/>
      <c r="AG2835" s="381"/>
      <c r="AH2835" s="379"/>
      <c r="AI2835" s="381"/>
      <c r="AJ2835" s="384" t="str">
        <f t="shared" si="397"/>
        <v/>
      </c>
      <c r="AK2835" s="385" t="str">
        <f t="shared" si="398"/>
        <v/>
      </c>
      <c r="AL2835" s="388" t="str">
        <f t="shared" si="399"/>
        <v/>
      </c>
      <c r="AM2835" s="389" t="str">
        <f t="shared" si="400"/>
        <v/>
      </c>
      <c r="AN2835" s="388" t="str">
        <f t="shared" si="401"/>
        <v/>
      </c>
      <c r="AO2835" s="389" t="str">
        <f t="shared" si="402"/>
        <v/>
      </c>
      <c r="AP2835" s="423"/>
      <c r="AQ2835" s="423"/>
      <c r="AR2835" s="431" t="e">
        <f>VLOOKUP($B2835,'acc names'!$C$2:$D$12102,2,FALSE)</f>
        <v>#N/A</v>
      </c>
      <c r="AS2835" s="431" t="e">
        <f>VLOOKUP($AQ2835,software!$A$1:$B$14605,2,FALSE)</f>
        <v>#N/A</v>
      </c>
      <c r="AT2835" s="423"/>
      <c r="AV2835" s="423"/>
    </row>
    <row r="2836" spans="1:48" ht="12.75" x14ac:dyDescent="0.2">
      <c r="A2836" s="73"/>
      <c r="B2836" s="42"/>
      <c r="C2836" s="142"/>
      <c r="D2836" s="142"/>
      <c r="E2836" s="107"/>
      <c r="F2836" s="46"/>
      <c r="G2836" s="46"/>
      <c r="H2836" s="46"/>
      <c r="I2836" s="46"/>
      <c r="J2836" s="46"/>
      <c r="K2836" s="46"/>
      <c r="L2836" s="139"/>
      <c r="M2836" s="41"/>
      <c r="N2836" s="45"/>
      <c r="O2836" s="47"/>
      <c r="P2836" s="43"/>
      <c r="Q2836" s="71" t="e">
        <f>VLOOKUP(N2836,'error categories'!$A$2:$D$54,4,FALSE)</f>
        <v>#N/A</v>
      </c>
      <c r="R2836" s="72" t="e">
        <f>VLOOKUP(N2836,'error categories'!$A$2:$D$54,3,FALSE)</f>
        <v>#N/A</v>
      </c>
      <c r="S2836" s="374"/>
      <c r="T2836" s="377"/>
      <c r="U2836" s="378">
        <f t="shared" si="396"/>
        <v>0</v>
      </c>
      <c r="V2836" s="379"/>
      <c r="W2836" s="380"/>
      <c r="X2836" s="380"/>
      <c r="Y2836" s="380"/>
      <c r="Z2836" s="379"/>
      <c r="AA2836" s="381"/>
      <c r="AB2836" s="379"/>
      <c r="AC2836" s="380"/>
      <c r="AD2836" s="382">
        <f t="shared" si="403"/>
        <v>0</v>
      </c>
      <c r="AE2836" s="383">
        <f t="shared" si="404"/>
        <v>0</v>
      </c>
      <c r="AF2836" s="379"/>
      <c r="AG2836" s="381"/>
      <c r="AH2836" s="379"/>
      <c r="AI2836" s="381"/>
      <c r="AJ2836" s="384" t="str">
        <f t="shared" si="397"/>
        <v/>
      </c>
      <c r="AK2836" s="385" t="str">
        <f t="shared" si="398"/>
        <v/>
      </c>
      <c r="AL2836" s="388" t="str">
        <f t="shared" si="399"/>
        <v/>
      </c>
      <c r="AM2836" s="389" t="str">
        <f t="shared" si="400"/>
        <v/>
      </c>
      <c r="AN2836" s="388" t="str">
        <f t="shared" si="401"/>
        <v/>
      </c>
      <c r="AO2836" s="389" t="str">
        <f t="shared" si="402"/>
        <v/>
      </c>
      <c r="AP2836" s="423"/>
      <c r="AQ2836" s="423"/>
      <c r="AR2836" s="431" t="e">
        <f>VLOOKUP($B2836,'acc names'!$C$2:$D$12102,2,FALSE)</f>
        <v>#N/A</v>
      </c>
      <c r="AS2836" s="431" t="e">
        <f>VLOOKUP($AQ2836,software!$A$1:$B$14605,2,FALSE)</f>
        <v>#N/A</v>
      </c>
      <c r="AT2836" s="423"/>
      <c r="AV2836" s="423"/>
    </row>
    <row r="2837" spans="1:48" ht="12.75" x14ac:dyDescent="0.2">
      <c r="A2837" s="73"/>
      <c r="B2837" s="42"/>
      <c r="C2837" s="142"/>
      <c r="D2837" s="142"/>
      <c r="E2837" s="107"/>
      <c r="F2837" s="46"/>
      <c r="G2837" s="46"/>
      <c r="H2837" s="46"/>
      <c r="I2837" s="46"/>
      <c r="J2837" s="46"/>
      <c r="K2837" s="46"/>
      <c r="L2837" s="139"/>
      <c r="M2837" s="41"/>
      <c r="N2837" s="45"/>
      <c r="O2837" s="47"/>
      <c r="P2837" s="43"/>
      <c r="Q2837" s="71" t="e">
        <f>VLOOKUP(N2837,'error categories'!$A$2:$D$54,4,FALSE)</f>
        <v>#N/A</v>
      </c>
      <c r="R2837" s="72" t="e">
        <f>VLOOKUP(N2837,'error categories'!$A$2:$D$54,3,FALSE)</f>
        <v>#N/A</v>
      </c>
      <c r="S2837" s="374"/>
      <c r="T2837" s="377"/>
      <c r="U2837" s="378">
        <f t="shared" si="396"/>
        <v>0</v>
      </c>
      <c r="V2837" s="379"/>
      <c r="W2837" s="380"/>
      <c r="X2837" s="380"/>
      <c r="Y2837" s="380"/>
      <c r="Z2837" s="379"/>
      <c r="AA2837" s="381"/>
      <c r="AB2837" s="379"/>
      <c r="AC2837" s="380"/>
      <c r="AD2837" s="382">
        <f t="shared" si="403"/>
        <v>0</v>
      </c>
      <c r="AE2837" s="383">
        <f t="shared" si="404"/>
        <v>0</v>
      </c>
      <c r="AF2837" s="379"/>
      <c r="AG2837" s="381"/>
      <c r="AH2837" s="379"/>
      <c r="AI2837" s="381"/>
      <c r="AJ2837" s="384" t="str">
        <f t="shared" si="397"/>
        <v/>
      </c>
      <c r="AK2837" s="385" t="str">
        <f t="shared" si="398"/>
        <v/>
      </c>
      <c r="AL2837" s="388" t="str">
        <f t="shared" si="399"/>
        <v/>
      </c>
      <c r="AM2837" s="389" t="str">
        <f t="shared" si="400"/>
        <v/>
      </c>
      <c r="AN2837" s="388" t="str">
        <f t="shared" si="401"/>
        <v/>
      </c>
      <c r="AO2837" s="389" t="str">
        <f t="shared" si="402"/>
        <v/>
      </c>
      <c r="AP2837" s="423"/>
      <c r="AQ2837" s="423"/>
      <c r="AR2837" s="431" t="e">
        <f>VLOOKUP($B2837,'acc names'!$C$2:$D$12102,2,FALSE)</f>
        <v>#N/A</v>
      </c>
      <c r="AS2837" s="431" t="e">
        <f>VLOOKUP($AQ2837,software!$A$1:$B$14605,2,FALSE)</f>
        <v>#N/A</v>
      </c>
      <c r="AT2837" s="423"/>
      <c r="AV2837" s="423"/>
    </row>
    <row r="2838" spans="1:48" ht="12.75" x14ac:dyDescent="0.2">
      <c r="A2838" s="73"/>
      <c r="B2838" s="42"/>
      <c r="C2838" s="142"/>
      <c r="D2838" s="142"/>
      <c r="E2838" s="107"/>
      <c r="F2838" s="46"/>
      <c r="G2838" s="46"/>
      <c r="H2838" s="46"/>
      <c r="I2838" s="46"/>
      <c r="J2838" s="46"/>
      <c r="K2838" s="46"/>
      <c r="L2838" s="139"/>
      <c r="M2838" s="41"/>
      <c r="N2838" s="45"/>
      <c r="O2838" s="47"/>
      <c r="P2838" s="43"/>
      <c r="Q2838" s="71" t="e">
        <f>VLOOKUP(N2838,'error categories'!$A$2:$D$54,4,FALSE)</f>
        <v>#N/A</v>
      </c>
      <c r="R2838" s="72" t="e">
        <f>VLOOKUP(N2838,'error categories'!$A$2:$D$54,3,FALSE)</f>
        <v>#N/A</v>
      </c>
      <c r="S2838" s="374"/>
      <c r="T2838" s="377"/>
      <c r="U2838" s="378">
        <f t="shared" si="396"/>
        <v>0</v>
      </c>
      <c r="V2838" s="379"/>
      <c r="W2838" s="380"/>
      <c r="X2838" s="380"/>
      <c r="Y2838" s="380"/>
      <c r="Z2838" s="379"/>
      <c r="AA2838" s="381"/>
      <c r="AB2838" s="379"/>
      <c r="AC2838" s="380"/>
      <c r="AD2838" s="382">
        <f t="shared" si="403"/>
        <v>0</v>
      </c>
      <c r="AE2838" s="383">
        <f t="shared" si="404"/>
        <v>0</v>
      </c>
      <c r="AF2838" s="379"/>
      <c r="AG2838" s="381"/>
      <c r="AH2838" s="379"/>
      <c r="AI2838" s="381"/>
      <c r="AJ2838" s="384" t="str">
        <f t="shared" si="397"/>
        <v/>
      </c>
      <c r="AK2838" s="385" t="str">
        <f t="shared" si="398"/>
        <v/>
      </c>
      <c r="AL2838" s="388" t="str">
        <f t="shared" si="399"/>
        <v/>
      </c>
      <c r="AM2838" s="389" t="str">
        <f t="shared" si="400"/>
        <v/>
      </c>
      <c r="AN2838" s="388" t="str">
        <f t="shared" si="401"/>
        <v/>
      </c>
      <c r="AO2838" s="389" t="str">
        <f t="shared" si="402"/>
        <v/>
      </c>
      <c r="AP2838" s="423"/>
      <c r="AQ2838" s="423"/>
      <c r="AR2838" s="431" t="e">
        <f>VLOOKUP($B2838,'acc names'!$C$2:$D$12102,2,FALSE)</f>
        <v>#N/A</v>
      </c>
      <c r="AS2838" s="431" t="e">
        <f>VLOOKUP($AQ2838,software!$A$1:$B$14605,2,FALSE)</f>
        <v>#N/A</v>
      </c>
      <c r="AT2838" s="423"/>
      <c r="AV2838" s="423"/>
    </row>
    <row r="2839" spans="1:48" ht="12.75" x14ac:dyDescent="0.2">
      <c r="A2839" s="73"/>
      <c r="B2839" s="42"/>
      <c r="C2839" s="142"/>
      <c r="D2839" s="142"/>
      <c r="E2839" s="107"/>
      <c r="F2839" s="46"/>
      <c r="G2839" s="46"/>
      <c r="H2839" s="46"/>
      <c r="I2839" s="46"/>
      <c r="J2839" s="46"/>
      <c r="K2839" s="46"/>
      <c r="L2839" s="139"/>
      <c r="M2839" s="41"/>
      <c r="N2839" s="45"/>
      <c r="O2839" s="47"/>
      <c r="P2839" s="43"/>
      <c r="Q2839" s="71" t="e">
        <f>VLOOKUP(N2839,'error categories'!$A$2:$D$54,4,FALSE)</f>
        <v>#N/A</v>
      </c>
      <c r="R2839" s="72" t="e">
        <f>VLOOKUP(N2839,'error categories'!$A$2:$D$54,3,FALSE)</f>
        <v>#N/A</v>
      </c>
      <c r="S2839" s="374"/>
      <c r="T2839" s="377"/>
      <c r="U2839" s="378">
        <f t="shared" si="396"/>
        <v>0</v>
      </c>
      <c r="V2839" s="379"/>
      <c r="W2839" s="380"/>
      <c r="X2839" s="380"/>
      <c r="Y2839" s="380"/>
      <c r="Z2839" s="379"/>
      <c r="AA2839" s="381"/>
      <c r="AB2839" s="379"/>
      <c r="AC2839" s="380"/>
      <c r="AD2839" s="382">
        <f t="shared" si="403"/>
        <v>0</v>
      </c>
      <c r="AE2839" s="383">
        <f t="shared" si="404"/>
        <v>0</v>
      </c>
      <c r="AF2839" s="379"/>
      <c r="AG2839" s="381"/>
      <c r="AH2839" s="379"/>
      <c r="AI2839" s="381"/>
      <c r="AJ2839" s="384" t="str">
        <f t="shared" si="397"/>
        <v/>
      </c>
      <c r="AK2839" s="385" t="str">
        <f t="shared" si="398"/>
        <v/>
      </c>
      <c r="AL2839" s="388" t="str">
        <f t="shared" si="399"/>
        <v/>
      </c>
      <c r="AM2839" s="389" t="str">
        <f t="shared" si="400"/>
        <v/>
      </c>
      <c r="AN2839" s="388" t="str">
        <f t="shared" si="401"/>
        <v/>
      </c>
      <c r="AO2839" s="389" t="str">
        <f t="shared" si="402"/>
        <v/>
      </c>
      <c r="AP2839" s="423"/>
      <c r="AQ2839" s="423"/>
      <c r="AR2839" s="431" t="e">
        <f>VLOOKUP($B2839,'acc names'!$C$2:$D$12102,2,FALSE)</f>
        <v>#N/A</v>
      </c>
      <c r="AS2839" s="431" t="e">
        <f>VLOOKUP($AQ2839,software!$A$1:$B$14605,2,FALSE)</f>
        <v>#N/A</v>
      </c>
      <c r="AT2839" s="423"/>
      <c r="AV2839" s="423"/>
    </row>
    <row r="2840" spans="1:48" ht="12.75" x14ac:dyDescent="0.2">
      <c r="A2840" s="73"/>
      <c r="B2840" s="42"/>
      <c r="C2840" s="142"/>
      <c r="D2840" s="142"/>
      <c r="E2840" s="107"/>
      <c r="F2840" s="46"/>
      <c r="G2840" s="46"/>
      <c r="H2840" s="46"/>
      <c r="I2840" s="46"/>
      <c r="J2840" s="46"/>
      <c r="K2840" s="46"/>
      <c r="L2840" s="139"/>
      <c r="M2840" s="41"/>
      <c r="N2840" s="45"/>
      <c r="O2840" s="47"/>
      <c r="P2840" s="43"/>
      <c r="Q2840" s="71" t="e">
        <f>VLOOKUP(N2840,'error categories'!$A$2:$D$54,4,FALSE)</f>
        <v>#N/A</v>
      </c>
      <c r="R2840" s="72" t="e">
        <f>VLOOKUP(N2840,'error categories'!$A$2:$D$54,3,FALSE)</f>
        <v>#N/A</v>
      </c>
      <c r="S2840" s="374"/>
      <c r="T2840" s="377"/>
      <c r="U2840" s="378">
        <f t="shared" si="396"/>
        <v>0</v>
      </c>
      <c r="V2840" s="379"/>
      <c r="W2840" s="380"/>
      <c r="X2840" s="380"/>
      <c r="Y2840" s="380"/>
      <c r="Z2840" s="379"/>
      <c r="AA2840" s="381"/>
      <c r="AB2840" s="379"/>
      <c r="AC2840" s="380"/>
      <c r="AD2840" s="382">
        <f t="shared" si="403"/>
        <v>0</v>
      </c>
      <c r="AE2840" s="383">
        <f t="shared" si="404"/>
        <v>0</v>
      </c>
      <c r="AF2840" s="379"/>
      <c r="AG2840" s="381"/>
      <c r="AH2840" s="379"/>
      <c r="AI2840" s="381"/>
      <c r="AJ2840" s="384" t="str">
        <f t="shared" si="397"/>
        <v/>
      </c>
      <c r="AK2840" s="385" t="str">
        <f t="shared" si="398"/>
        <v/>
      </c>
      <c r="AL2840" s="388" t="str">
        <f t="shared" si="399"/>
        <v/>
      </c>
      <c r="AM2840" s="389" t="str">
        <f t="shared" si="400"/>
        <v/>
      </c>
      <c r="AN2840" s="388" t="str">
        <f t="shared" si="401"/>
        <v/>
      </c>
      <c r="AO2840" s="389" t="str">
        <f t="shared" si="402"/>
        <v/>
      </c>
      <c r="AP2840" s="423"/>
      <c r="AQ2840" s="423"/>
      <c r="AR2840" s="431" t="e">
        <f>VLOOKUP($B2840,'acc names'!$C$2:$D$12102,2,FALSE)</f>
        <v>#N/A</v>
      </c>
      <c r="AS2840" s="431" t="e">
        <f>VLOOKUP($AQ2840,software!$A$1:$B$14605,2,FALSE)</f>
        <v>#N/A</v>
      </c>
      <c r="AT2840" s="423"/>
      <c r="AV2840" s="423"/>
    </row>
    <row r="2841" spans="1:48" ht="12.75" x14ac:dyDescent="0.2">
      <c r="A2841" s="73"/>
      <c r="B2841" s="42"/>
      <c r="C2841" s="142"/>
      <c r="D2841" s="142"/>
      <c r="E2841" s="107"/>
      <c r="F2841" s="46"/>
      <c r="G2841" s="46"/>
      <c r="H2841" s="46"/>
      <c r="I2841" s="46"/>
      <c r="J2841" s="46"/>
      <c r="K2841" s="46"/>
      <c r="L2841" s="139"/>
      <c r="M2841" s="41"/>
      <c r="N2841" s="45"/>
      <c r="O2841" s="47"/>
      <c r="P2841" s="43"/>
      <c r="Q2841" s="71" t="e">
        <f>VLOOKUP(N2841,'error categories'!$A$2:$D$54,4,FALSE)</f>
        <v>#N/A</v>
      </c>
      <c r="R2841" s="72" t="e">
        <f>VLOOKUP(N2841,'error categories'!$A$2:$D$54,3,FALSE)</f>
        <v>#N/A</v>
      </c>
      <c r="S2841" s="374"/>
      <c r="T2841" s="377"/>
      <c r="U2841" s="378">
        <f t="shared" si="396"/>
        <v>0</v>
      </c>
      <c r="V2841" s="379"/>
      <c r="W2841" s="380"/>
      <c r="X2841" s="380"/>
      <c r="Y2841" s="380"/>
      <c r="Z2841" s="379"/>
      <c r="AA2841" s="381"/>
      <c r="AB2841" s="379"/>
      <c r="AC2841" s="380"/>
      <c r="AD2841" s="382">
        <f t="shared" si="403"/>
        <v>0</v>
      </c>
      <c r="AE2841" s="383">
        <f t="shared" si="404"/>
        <v>0</v>
      </c>
      <c r="AF2841" s="379"/>
      <c r="AG2841" s="381"/>
      <c r="AH2841" s="379"/>
      <c r="AI2841" s="381"/>
      <c r="AJ2841" s="384" t="str">
        <f t="shared" si="397"/>
        <v/>
      </c>
      <c r="AK2841" s="385" t="str">
        <f t="shared" si="398"/>
        <v/>
      </c>
      <c r="AL2841" s="388" t="str">
        <f t="shared" si="399"/>
        <v/>
      </c>
      <c r="AM2841" s="389" t="str">
        <f t="shared" si="400"/>
        <v/>
      </c>
      <c r="AN2841" s="388" t="str">
        <f t="shared" si="401"/>
        <v/>
      </c>
      <c r="AO2841" s="389" t="str">
        <f t="shared" si="402"/>
        <v/>
      </c>
      <c r="AP2841" s="423"/>
      <c r="AQ2841" s="423"/>
      <c r="AR2841" s="431" t="e">
        <f>VLOOKUP($B2841,'acc names'!$C$2:$D$12102,2,FALSE)</f>
        <v>#N/A</v>
      </c>
      <c r="AS2841" s="431" t="e">
        <f>VLOOKUP($AQ2841,software!$A$1:$B$14605,2,FALSE)</f>
        <v>#N/A</v>
      </c>
      <c r="AT2841" s="423"/>
      <c r="AV2841" s="423"/>
    </row>
    <row r="2842" spans="1:48" ht="12.75" x14ac:dyDescent="0.2">
      <c r="A2842" s="73"/>
      <c r="B2842" s="42"/>
      <c r="C2842" s="142"/>
      <c r="D2842" s="142"/>
      <c r="E2842" s="107"/>
      <c r="F2842" s="46"/>
      <c r="G2842" s="46"/>
      <c r="H2842" s="46"/>
      <c r="I2842" s="46"/>
      <c r="J2842" s="46"/>
      <c r="K2842" s="46"/>
      <c r="L2842" s="139"/>
      <c r="M2842" s="41"/>
      <c r="N2842" s="45"/>
      <c r="O2842" s="47"/>
      <c r="P2842" s="43"/>
      <c r="Q2842" s="71" t="e">
        <f>VLOOKUP(N2842,'error categories'!$A$2:$D$54,4,FALSE)</f>
        <v>#N/A</v>
      </c>
      <c r="R2842" s="72" t="e">
        <f>VLOOKUP(N2842,'error categories'!$A$2:$D$54,3,FALSE)</f>
        <v>#N/A</v>
      </c>
      <c r="S2842" s="374"/>
      <c r="T2842" s="377"/>
      <c r="U2842" s="378">
        <f t="shared" si="396"/>
        <v>0</v>
      </c>
      <c r="V2842" s="379"/>
      <c r="W2842" s="380"/>
      <c r="X2842" s="380"/>
      <c r="Y2842" s="380"/>
      <c r="Z2842" s="379"/>
      <c r="AA2842" s="381"/>
      <c r="AB2842" s="379"/>
      <c r="AC2842" s="380"/>
      <c r="AD2842" s="382">
        <f t="shared" si="403"/>
        <v>0</v>
      </c>
      <c r="AE2842" s="383">
        <f t="shared" si="404"/>
        <v>0</v>
      </c>
      <c r="AF2842" s="379"/>
      <c r="AG2842" s="381"/>
      <c r="AH2842" s="379"/>
      <c r="AI2842" s="381"/>
      <c r="AJ2842" s="384" t="str">
        <f t="shared" si="397"/>
        <v/>
      </c>
      <c r="AK2842" s="385" t="str">
        <f t="shared" si="398"/>
        <v/>
      </c>
      <c r="AL2842" s="388" t="str">
        <f t="shared" si="399"/>
        <v/>
      </c>
      <c r="AM2842" s="389" t="str">
        <f t="shared" si="400"/>
        <v/>
      </c>
      <c r="AN2842" s="388" t="str">
        <f t="shared" si="401"/>
        <v/>
      </c>
      <c r="AO2842" s="389" t="str">
        <f t="shared" si="402"/>
        <v/>
      </c>
      <c r="AP2842" s="423"/>
      <c r="AQ2842" s="423"/>
      <c r="AR2842" s="431" t="e">
        <f>VLOOKUP($B2842,'acc names'!$C$2:$D$12102,2,FALSE)</f>
        <v>#N/A</v>
      </c>
      <c r="AS2842" s="431" t="e">
        <f>VLOOKUP($AQ2842,software!$A$1:$B$14605,2,FALSE)</f>
        <v>#N/A</v>
      </c>
      <c r="AT2842" s="423"/>
      <c r="AV2842" s="423"/>
    </row>
    <row r="2843" spans="1:48" ht="12.75" x14ac:dyDescent="0.2">
      <c r="A2843" s="73"/>
      <c r="B2843" s="42"/>
      <c r="C2843" s="142"/>
      <c r="D2843" s="142"/>
      <c r="E2843" s="107"/>
      <c r="F2843" s="46"/>
      <c r="G2843" s="46"/>
      <c r="H2843" s="46"/>
      <c r="I2843" s="46"/>
      <c r="J2843" s="46"/>
      <c r="K2843" s="46"/>
      <c r="L2843" s="139"/>
      <c r="M2843" s="41"/>
      <c r="N2843" s="45"/>
      <c r="O2843" s="47"/>
      <c r="P2843" s="43"/>
      <c r="Q2843" s="71" t="e">
        <f>VLOOKUP(N2843,'error categories'!$A$2:$D$54,4,FALSE)</f>
        <v>#N/A</v>
      </c>
      <c r="R2843" s="72" t="e">
        <f>VLOOKUP(N2843,'error categories'!$A$2:$D$54,3,FALSE)</f>
        <v>#N/A</v>
      </c>
      <c r="S2843" s="374"/>
      <c r="T2843" s="377"/>
      <c r="U2843" s="378">
        <f t="shared" si="396"/>
        <v>0</v>
      </c>
      <c r="V2843" s="379"/>
      <c r="W2843" s="380"/>
      <c r="X2843" s="380"/>
      <c r="Y2843" s="380"/>
      <c r="Z2843" s="379"/>
      <c r="AA2843" s="381"/>
      <c r="AB2843" s="379"/>
      <c r="AC2843" s="380"/>
      <c r="AD2843" s="382">
        <f t="shared" si="403"/>
        <v>0</v>
      </c>
      <c r="AE2843" s="383">
        <f t="shared" si="404"/>
        <v>0</v>
      </c>
      <c r="AF2843" s="379"/>
      <c r="AG2843" s="381"/>
      <c r="AH2843" s="379"/>
      <c r="AI2843" s="381"/>
      <c r="AJ2843" s="384" t="str">
        <f t="shared" si="397"/>
        <v/>
      </c>
      <c r="AK2843" s="385" t="str">
        <f t="shared" si="398"/>
        <v/>
      </c>
      <c r="AL2843" s="388" t="str">
        <f t="shared" si="399"/>
        <v/>
      </c>
      <c r="AM2843" s="389" t="str">
        <f t="shared" si="400"/>
        <v/>
      </c>
      <c r="AN2843" s="388" t="str">
        <f t="shared" si="401"/>
        <v/>
      </c>
      <c r="AO2843" s="389" t="str">
        <f t="shared" si="402"/>
        <v/>
      </c>
      <c r="AP2843" s="423"/>
      <c r="AQ2843" s="423"/>
      <c r="AR2843" s="431" t="e">
        <f>VLOOKUP($B2843,'acc names'!$C$2:$D$12102,2,FALSE)</f>
        <v>#N/A</v>
      </c>
      <c r="AS2843" s="431" t="e">
        <f>VLOOKUP($AQ2843,software!$A$1:$B$14605,2,FALSE)</f>
        <v>#N/A</v>
      </c>
      <c r="AT2843" s="423"/>
      <c r="AV2843" s="423"/>
    </row>
    <row r="2844" spans="1:48" ht="12.75" x14ac:dyDescent="0.2">
      <c r="A2844" s="73"/>
      <c r="B2844" s="42"/>
      <c r="C2844" s="142"/>
      <c r="D2844" s="142"/>
      <c r="E2844" s="107"/>
      <c r="F2844" s="46"/>
      <c r="G2844" s="46"/>
      <c r="H2844" s="46"/>
      <c r="I2844" s="46"/>
      <c r="J2844" s="46"/>
      <c r="K2844" s="46"/>
      <c r="L2844" s="139"/>
      <c r="M2844" s="41"/>
      <c r="N2844" s="45"/>
      <c r="O2844" s="47"/>
      <c r="P2844" s="43"/>
      <c r="Q2844" s="71" t="e">
        <f>VLOOKUP(N2844,'error categories'!$A$2:$D$54,4,FALSE)</f>
        <v>#N/A</v>
      </c>
      <c r="R2844" s="72" t="e">
        <f>VLOOKUP(N2844,'error categories'!$A$2:$D$54,3,FALSE)</f>
        <v>#N/A</v>
      </c>
      <c r="S2844" s="374"/>
      <c r="T2844" s="377"/>
      <c r="U2844" s="378">
        <f t="shared" si="396"/>
        <v>0</v>
      </c>
      <c r="V2844" s="379"/>
      <c r="W2844" s="380"/>
      <c r="X2844" s="380"/>
      <c r="Y2844" s="380"/>
      <c r="Z2844" s="379"/>
      <c r="AA2844" s="381"/>
      <c r="AB2844" s="379"/>
      <c r="AC2844" s="380"/>
      <c r="AD2844" s="382">
        <f t="shared" si="403"/>
        <v>0</v>
      </c>
      <c r="AE2844" s="383">
        <f t="shared" si="404"/>
        <v>0</v>
      </c>
      <c r="AF2844" s="379"/>
      <c r="AG2844" s="381"/>
      <c r="AH2844" s="379"/>
      <c r="AI2844" s="381"/>
      <c r="AJ2844" s="384" t="str">
        <f t="shared" si="397"/>
        <v/>
      </c>
      <c r="AK2844" s="385" t="str">
        <f t="shared" si="398"/>
        <v/>
      </c>
      <c r="AL2844" s="388" t="str">
        <f t="shared" si="399"/>
        <v/>
      </c>
      <c r="AM2844" s="389" t="str">
        <f t="shared" si="400"/>
        <v/>
      </c>
      <c r="AN2844" s="388" t="str">
        <f t="shared" si="401"/>
        <v/>
      </c>
      <c r="AO2844" s="389" t="str">
        <f t="shared" si="402"/>
        <v/>
      </c>
      <c r="AP2844" s="423"/>
      <c r="AQ2844" s="423"/>
      <c r="AR2844" s="431" t="e">
        <f>VLOOKUP($B2844,'acc names'!$C$2:$D$12102,2,FALSE)</f>
        <v>#N/A</v>
      </c>
      <c r="AS2844" s="431" t="e">
        <f>VLOOKUP($AQ2844,software!$A$1:$B$14605,2,FALSE)</f>
        <v>#N/A</v>
      </c>
      <c r="AT2844" s="423"/>
      <c r="AV2844" s="423"/>
    </row>
    <row r="2845" spans="1:48" ht="12.75" x14ac:dyDescent="0.2">
      <c r="A2845" s="73"/>
      <c r="B2845" s="42"/>
      <c r="C2845" s="142"/>
      <c r="D2845" s="142"/>
      <c r="E2845" s="107"/>
      <c r="F2845" s="46"/>
      <c r="G2845" s="46"/>
      <c r="H2845" s="46"/>
      <c r="I2845" s="46"/>
      <c r="J2845" s="46"/>
      <c r="K2845" s="46"/>
      <c r="L2845" s="139"/>
      <c r="M2845" s="41"/>
      <c r="N2845" s="45"/>
      <c r="O2845" s="47"/>
      <c r="P2845" s="43"/>
      <c r="Q2845" s="71" t="e">
        <f>VLOOKUP(N2845,'error categories'!$A$2:$D$54,4,FALSE)</f>
        <v>#N/A</v>
      </c>
      <c r="R2845" s="72" t="e">
        <f>VLOOKUP(N2845,'error categories'!$A$2:$D$54,3,FALSE)</f>
        <v>#N/A</v>
      </c>
      <c r="S2845" s="374"/>
      <c r="T2845" s="377"/>
      <c r="U2845" s="378">
        <f t="shared" si="396"/>
        <v>0</v>
      </c>
      <c r="V2845" s="379"/>
      <c r="W2845" s="380"/>
      <c r="X2845" s="380"/>
      <c r="Y2845" s="380"/>
      <c r="Z2845" s="379"/>
      <c r="AA2845" s="381"/>
      <c r="AB2845" s="379"/>
      <c r="AC2845" s="380"/>
      <c r="AD2845" s="382">
        <f t="shared" si="403"/>
        <v>0</v>
      </c>
      <c r="AE2845" s="383">
        <f t="shared" si="404"/>
        <v>0</v>
      </c>
      <c r="AF2845" s="379"/>
      <c r="AG2845" s="381"/>
      <c r="AH2845" s="379"/>
      <c r="AI2845" s="381"/>
      <c r="AJ2845" s="384" t="str">
        <f t="shared" si="397"/>
        <v/>
      </c>
      <c r="AK2845" s="385" t="str">
        <f t="shared" si="398"/>
        <v/>
      </c>
      <c r="AL2845" s="388" t="str">
        <f t="shared" si="399"/>
        <v/>
      </c>
      <c r="AM2845" s="389" t="str">
        <f t="shared" si="400"/>
        <v/>
      </c>
      <c r="AN2845" s="388" t="str">
        <f t="shared" si="401"/>
        <v/>
      </c>
      <c r="AO2845" s="389" t="str">
        <f t="shared" si="402"/>
        <v/>
      </c>
      <c r="AP2845" s="423"/>
      <c r="AQ2845" s="423"/>
      <c r="AR2845" s="431" t="e">
        <f>VLOOKUP($B2845,'acc names'!$C$2:$D$12102,2,FALSE)</f>
        <v>#N/A</v>
      </c>
      <c r="AS2845" s="431" t="e">
        <f>VLOOKUP($AQ2845,software!$A$1:$B$14605,2,FALSE)</f>
        <v>#N/A</v>
      </c>
      <c r="AT2845" s="423"/>
      <c r="AV2845" s="423"/>
    </row>
    <row r="2846" spans="1:48" ht="12.75" x14ac:dyDescent="0.2">
      <c r="A2846" s="73"/>
      <c r="B2846" s="42"/>
      <c r="C2846" s="142"/>
      <c r="D2846" s="142"/>
      <c r="E2846" s="107"/>
      <c r="F2846" s="46"/>
      <c r="G2846" s="46"/>
      <c r="H2846" s="46"/>
      <c r="I2846" s="46"/>
      <c r="J2846" s="46"/>
      <c r="K2846" s="46"/>
      <c r="L2846" s="139"/>
      <c r="M2846" s="41"/>
      <c r="N2846" s="45"/>
      <c r="O2846" s="47"/>
      <c r="P2846" s="43"/>
      <c r="Q2846" s="71" t="e">
        <f>VLOOKUP(N2846,'error categories'!$A$2:$D$54,4,FALSE)</f>
        <v>#N/A</v>
      </c>
      <c r="R2846" s="72" t="e">
        <f>VLOOKUP(N2846,'error categories'!$A$2:$D$54,3,FALSE)</f>
        <v>#N/A</v>
      </c>
      <c r="S2846" s="374"/>
      <c r="T2846" s="377"/>
      <c r="U2846" s="378">
        <f t="shared" si="396"/>
        <v>0</v>
      </c>
      <c r="V2846" s="379"/>
      <c r="W2846" s="380"/>
      <c r="X2846" s="380"/>
      <c r="Y2846" s="380"/>
      <c r="Z2846" s="379"/>
      <c r="AA2846" s="381"/>
      <c r="AB2846" s="379"/>
      <c r="AC2846" s="380"/>
      <c r="AD2846" s="382">
        <f t="shared" si="403"/>
        <v>0</v>
      </c>
      <c r="AE2846" s="383">
        <f t="shared" si="404"/>
        <v>0</v>
      </c>
      <c r="AF2846" s="379"/>
      <c r="AG2846" s="381"/>
      <c r="AH2846" s="379"/>
      <c r="AI2846" s="381"/>
      <c r="AJ2846" s="384" t="str">
        <f t="shared" si="397"/>
        <v/>
      </c>
      <c r="AK2846" s="385" t="str">
        <f t="shared" si="398"/>
        <v/>
      </c>
      <c r="AL2846" s="388" t="str">
        <f t="shared" si="399"/>
        <v/>
      </c>
      <c r="AM2846" s="389" t="str">
        <f t="shared" si="400"/>
        <v/>
      </c>
      <c r="AN2846" s="388" t="str">
        <f t="shared" si="401"/>
        <v/>
      </c>
      <c r="AO2846" s="389" t="str">
        <f t="shared" si="402"/>
        <v/>
      </c>
      <c r="AP2846" s="423"/>
      <c r="AQ2846" s="423"/>
      <c r="AR2846" s="431" t="e">
        <f>VLOOKUP($B2846,'acc names'!$C$2:$D$12102,2,FALSE)</f>
        <v>#N/A</v>
      </c>
      <c r="AS2846" s="431" t="e">
        <f>VLOOKUP($AQ2846,software!$A$1:$B$14605,2,FALSE)</f>
        <v>#N/A</v>
      </c>
      <c r="AT2846" s="423"/>
      <c r="AV2846" s="423"/>
    </row>
    <row r="2847" spans="1:48" ht="12.75" x14ac:dyDescent="0.2">
      <c r="A2847" s="73"/>
      <c r="B2847" s="42"/>
      <c r="C2847" s="142"/>
      <c r="D2847" s="142"/>
      <c r="E2847" s="107"/>
      <c r="F2847" s="46"/>
      <c r="G2847" s="46"/>
      <c r="H2847" s="46"/>
      <c r="I2847" s="46"/>
      <c r="J2847" s="46"/>
      <c r="K2847" s="46"/>
      <c r="L2847" s="139"/>
      <c r="M2847" s="41"/>
      <c r="N2847" s="45"/>
      <c r="O2847" s="47"/>
      <c r="P2847" s="43"/>
      <c r="Q2847" s="71" t="e">
        <f>VLOOKUP(N2847,'error categories'!$A$2:$D$54,4,FALSE)</f>
        <v>#N/A</v>
      </c>
      <c r="R2847" s="72" t="e">
        <f>VLOOKUP(N2847,'error categories'!$A$2:$D$54,3,FALSE)</f>
        <v>#N/A</v>
      </c>
      <c r="S2847" s="374"/>
      <c r="T2847" s="377"/>
      <c r="U2847" s="378">
        <f t="shared" si="396"/>
        <v>0</v>
      </c>
      <c r="V2847" s="379"/>
      <c r="W2847" s="380"/>
      <c r="X2847" s="380"/>
      <c r="Y2847" s="380"/>
      <c r="Z2847" s="379"/>
      <c r="AA2847" s="381"/>
      <c r="AB2847" s="379"/>
      <c r="AC2847" s="380"/>
      <c r="AD2847" s="382">
        <f t="shared" si="403"/>
        <v>0</v>
      </c>
      <c r="AE2847" s="383">
        <f t="shared" si="404"/>
        <v>0</v>
      </c>
      <c r="AF2847" s="379"/>
      <c r="AG2847" s="381"/>
      <c r="AH2847" s="379"/>
      <c r="AI2847" s="381"/>
      <c r="AJ2847" s="384" t="str">
        <f t="shared" si="397"/>
        <v/>
      </c>
      <c r="AK2847" s="385" t="str">
        <f t="shared" si="398"/>
        <v/>
      </c>
      <c r="AL2847" s="388" t="str">
        <f t="shared" si="399"/>
        <v/>
      </c>
      <c r="AM2847" s="389" t="str">
        <f t="shared" si="400"/>
        <v/>
      </c>
      <c r="AN2847" s="388" t="str">
        <f t="shared" si="401"/>
        <v/>
      </c>
      <c r="AO2847" s="389" t="str">
        <f t="shared" si="402"/>
        <v/>
      </c>
      <c r="AP2847" s="423"/>
      <c r="AQ2847" s="423"/>
      <c r="AR2847" s="431" t="e">
        <f>VLOOKUP($B2847,'acc names'!$C$2:$D$12102,2,FALSE)</f>
        <v>#N/A</v>
      </c>
      <c r="AS2847" s="431" t="e">
        <f>VLOOKUP($AQ2847,software!$A$1:$B$14605,2,FALSE)</f>
        <v>#N/A</v>
      </c>
      <c r="AT2847" s="423"/>
      <c r="AV2847" s="423"/>
    </row>
    <row r="2848" spans="1:48" ht="12.75" x14ac:dyDescent="0.2">
      <c r="A2848" s="73"/>
      <c r="B2848" s="42"/>
      <c r="C2848" s="142"/>
      <c r="D2848" s="142"/>
      <c r="E2848" s="107"/>
      <c r="F2848" s="46"/>
      <c r="G2848" s="46"/>
      <c r="H2848" s="46"/>
      <c r="I2848" s="46"/>
      <c r="J2848" s="46"/>
      <c r="K2848" s="46"/>
      <c r="L2848" s="139"/>
      <c r="M2848" s="41"/>
      <c r="N2848" s="45"/>
      <c r="O2848" s="47"/>
      <c r="P2848" s="43"/>
      <c r="Q2848" s="71" t="e">
        <f>VLOOKUP(N2848,'error categories'!$A$2:$D$54,4,FALSE)</f>
        <v>#N/A</v>
      </c>
      <c r="R2848" s="72" t="e">
        <f>VLOOKUP(N2848,'error categories'!$A$2:$D$54,3,FALSE)</f>
        <v>#N/A</v>
      </c>
      <c r="S2848" s="374"/>
      <c r="T2848" s="377"/>
      <c r="U2848" s="378">
        <f t="shared" si="396"/>
        <v>0</v>
      </c>
      <c r="V2848" s="379"/>
      <c r="W2848" s="380"/>
      <c r="X2848" s="380"/>
      <c r="Y2848" s="380"/>
      <c r="Z2848" s="379"/>
      <c r="AA2848" s="381"/>
      <c r="AB2848" s="379"/>
      <c r="AC2848" s="380"/>
      <c r="AD2848" s="382">
        <f t="shared" si="403"/>
        <v>0</v>
      </c>
      <c r="AE2848" s="383">
        <f t="shared" si="404"/>
        <v>0</v>
      </c>
      <c r="AF2848" s="379"/>
      <c r="AG2848" s="381"/>
      <c r="AH2848" s="379"/>
      <c r="AI2848" s="381"/>
      <c r="AJ2848" s="384" t="str">
        <f t="shared" si="397"/>
        <v/>
      </c>
      <c r="AK2848" s="385" t="str">
        <f t="shared" si="398"/>
        <v/>
      </c>
      <c r="AL2848" s="388" t="str">
        <f t="shared" si="399"/>
        <v/>
      </c>
      <c r="AM2848" s="389" t="str">
        <f t="shared" si="400"/>
        <v/>
      </c>
      <c r="AN2848" s="388" t="str">
        <f t="shared" si="401"/>
        <v/>
      </c>
      <c r="AO2848" s="389" t="str">
        <f t="shared" si="402"/>
        <v/>
      </c>
      <c r="AP2848" s="423"/>
      <c r="AQ2848" s="423"/>
      <c r="AR2848" s="431" t="e">
        <f>VLOOKUP($B2848,'acc names'!$C$2:$D$12102,2,FALSE)</f>
        <v>#N/A</v>
      </c>
      <c r="AS2848" s="431" t="e">
        <f>VLOOKUP($AQ2848,software!$A$1:$B$14605,2,FALSE)</f>
        <v>#N/A</v>
      </c>
      <c r="AT2848" s="423"/>
      <c r="AV2848" s="423"/>
    </row>
    <row r="2849" spans="1:48" ht="12.75" x14ac:dyDescent="0.2">
      <c r="A2849" s="73"/>
      <c r="B2849" s="42"/>
      <c r="C2849" s="142"/>
      <c r="D2849" s="142"/>
      <c r="E2849" s="107"/>
      <c r="F2849" s="46"/>
      <c r="G2849" s="46"/>
      <c r="H2849" s="46"/>
      <c r="I2849" s="46"/>
      <c r="J2849" s="46"/>
      <c r="K2849" s="46"/>
      <c r="L2849" s="139"/>
      <c r="M2849" s="41"/>
      <c r="N2849" s="45"/>
      <c r="O2849" s="47"/>
      <c r="P2849" s="43"/>
      <c r="Q2849" s="71" t="e">
        <f>VLOOKUP(N2849,'error categories'!$A$2:$D$54,4,FALSE)</f>
        <v>#N/A</v>
      </c>
      <c r="R2849" s="72" t="e">
        <f>VLOOKUP(N2849,'error categories'!$A$2:$D$54,3,FALSE)</f>
        <v>#N/A</v>
      </c>
      <c r="S2849" s="374"/>
      <c r="T2849" s="377"/>
      <c r="U2849" s="378">
        <f t="shared" si="396"/>
        <v>0</v>
      </c>
      <c r="V2849" s="379"/>
      <c r="W2849" s="380"/>
      <c r="X2849" s="380"/>
      <c r="Y2849" s="380"/>
      <c r="Z2849" s="379"/>
      <c r="AA2849" s="381"/>
      <c r="AB2849" s="379"/>
      <c r="AC2849" s="380"/>
      <c r="AD2849" s="382">
        <f t="shared" si="403"/>
        <v>0</v>
      </c>
      <c r="AE2849" s="383">
        <f t="shared" si="404"/>
        <v>0</v>
      </c>
      <c r="AF2849" s="379"/>
      <c r="AG2849" s="381"/>
      <c r="AH2849" s="379"/>
      <c r="AI2849" s="381"/>
      <c r="AJ2849" s="384" t="str">
        <f t="shared" si="397"/>
        <v/>
      </c>
      <c r="AK2849" s="385" t="str">
        <f t="shared" si="398"/>
        <v/>
      </c>
      <c r="AL2849" s="388" t="str">
        <f t="shared" si="399"/>
        <v/>
      </c>
      <c r="AM2849" s="389" t="str">
        <f t="shared" si="400"/>
        <v/>
      </c>
      <c r="AN2849" s="388" t="str">
        <f t="shared" si="401"/>
        <v/>
      </c>
      <c r="AO2849" s="389" t="str">
        <f t="shared" si="402"/>
        <v/>
      </c>
      <c r="AP2849" s="423"/>
      <c r="AQ2849" s="423"/>
      <c r="AR2849" s="431" t="e">
        <f>VLOOKUP($B2849,'acc names'!$C$2:$D$12102,2,FALSE)</f>
        <v>#N/A</v>
      </c>
      <c r="AS2849" s="431" t="e">
        <f>VLOOKUP($AQ2849,software!$A$1:$B$14605,2,FALSE)</f>
        <v>#N/A</v>
      </c>
      <c r="AT2849" s="423"/>
      <c r="AV2849" s="423"/>
    </row>
    <row r="2850" spans="1:48" ht="12.75" x14ac:dyDescent="0.2">
      <c r="A2850" s="73"/>
      <c r="B2850" s="42"/>
      <c r="C2850" s="142"/>
      <c r="D2850" s="142"/>
      <c r="E2850" s="107"/>
      <c r="F2850" s="46"/>
      <c r="G2850" s="46"/>
      <c r="H2850" s="46"/>
      <c r="I2850" s="46"/>
      <c r="J2850" s="46"/>
      <c r="K2850" s="46"/>
      <c r="L2850" s="139"/>
      <c r="M2850" s="41"/>
      <c r="N2850" s="45"/>
      <c r="O2850" s="47"/>
      <c r="P2850" s="43"/>
      <c r="Q2850" s="71" t="e">
        <f>VLOOKUP(N2850,'error categories'!$A$2:$D$54,4,FALSE)</f>
        <v>#N/A</v>
      </c>
      <c r="R2850" s="72" t="e">
        <f>VLOOKUP(N2850,'error categories'!$A$2:$D$54,3,FALSE)</f>
        <v>#N/A</v>
      </c>
      <c r="S2850" s="374"/>
      <c r="T2850" s="377"/>
      <c r="U2850" s="378">
        <f t="shared" si="396"/>
        <v>0</v>
      </c>
      <c r="V2850" s="379"/>
      <c r="W2850" s="380"/>
      <c r="X2850" s="380"/>
      <c r="Y2850" s="380"/>
      <c r="Z2850" s="379"/>
      <c r="AA2850" s="381"/>
      <c r="AB2850" s="379"/>
      <c r="AC2850" s="380"/>
      <c r="AD2850" s="382">
        <f t="shared" si="403"/>
        <v>0</v>
      </c>
      <c r="AE2850" s="383">
        <f t="shared" si="404"/>
        <v>0</v>
      </c>
      <c r="AF2850" s="379"/>
      <c r="AG2850" s="381"/>
      <c r="AH2850" s="379"/>
      <c r="AI2850" s="381"/>
      <c r="AJ2850" s="384" t="str">
        <f t="shared" si="397"/>
        <v/>
      </c>
      <c r="AK2850" s="385" t="str">
        <f t="shared" si="398"/>
        <v/>
      </c>
      <c r="AL2850" s="388" t="str">
        <f t="shared" si="399"/>
        <v/>
      </c>
      <c r="AM2850" s="389" t="str">
        <f t="shared" si="400"/>
        <v/>
      </c>
      <c r="AN2850" s="388" t="str">
        <f t="shared" si="401"/>
        <v/>
      </c>
      <c r="AO2850" s="389" t="str">
        <f t="shared" si="402"/>
        <v/>
      </c>
      <c r="AP2850" s="423"/>
      <c r="AQ2850" s="423"/>
      <c r="AR2850" s="431" t="e">
        <f>VLOOKUP($B2850,'acc names'!$C$2:$D$12102,2,FALSE)</f>
        <v>#N/A</v>
      </c>
      <c r="AS2850" s="431" t="e">
        <f>VLOOKUP($AQ2850,software!$A$1:$B$14605,2,FALSE)</f>
        <v>#N/A</v>
      </c>
      <c r="AT2850" s="423"/>
      <c r="AV2850" s="423"/>
    </row>
    <row r="2851" spans="1:48" ht="12.75" x14ac:dyDescent="0.2">
      <c r="A2851" s="73"/>
      <c r="B2851" s="42"/>
      <c r="C2851" s="142"/>
      <c r="D2851" s="142"/>
      <c r="E2851" s="107"/>
      <c r="F2851" s="46"/>
      <c r="G2851" s="46"/>
      <c r="H2851" s="46"/>
      <c r="I2851" s="46"/>
      <c r="J2851" s="46"/>
      <c r="K2851" s="46"/>
      <c r="L2851" s="139"/>
      <c r="M2851" s="41"/>
      <c r="N2851" s="45"/>
      <c r="O2851" s="47"/>
      <c r="P2851" s="43"/>
      <c r="Q2851" s="71" t="e">
        <f>VLOOKUP(N2851,'error categories'!$A$2:$D$54,4,FALSE)</f>
        <v>#N/A</v>
      </c>
      <c r="R2851" s="72" t="e">
        <f>VLOOKUP(N2851,'error categories'!$A$2:$D$54,3,FALSE)</f>
        <v>#N/A</v>
      </c>
      <c r="S2851" s="374"/>
      <c r="T2851" s="377"/>
      <c r="U2851" s="378">
        <f t="shared" si="396"/>
        <v>0</v>
      </c>
      <c r="V2851" s="379"/>
      <c r="W2851" s="380"/>
      <c r="X2851" s="380"/>
      <c r="Y2851" s="380"/>
      <c r="Z2851" s="379"/>
      <c r="AA2851" s="381"/>
      <c r="AB2851" s="379"/>
      <c r="AC2851" s="380"/>
      <c r="AD2851" s="382">
        <f t="shared" si="403"/>
        <v>0</v>
      </c>
      <c r="AE2851" s="383">
        <f t="shared" si="404"/>
        <v>0</v>
      </c>
      <c r="AF2851" s="379"/>
      <c r="AG2851" s="381"/>
      <c r="AH2851" s="379"/>
      <c r="AI2851" s="381"/>
      <c r="AJ2851" s="384" t="str">
        <f t="shared" si="397"/>
        <v/>
      </c>
      <c r="AK2851" s="385" t="str">
        <f t="shared" si="398"/>
        <v/>
      </c>
      <c r="AL2851" s="388" t="str">
        <f t="shared" si="399"/>
        <v/>
      </c>
      <c r="AM2851" s="389" t="str">
        <f t="shared" si="400"/>
        <v/>
      </c>
      <c r="AN2851" s="388" t="str">
        <f t="shared" si="401"/>
        <v/>
      </c>
      <c r="AO2851" s="389" t="str">
        <f t="shared" si="402"/>
        <v/>
      </c>
      <c r="AP2851" s="423"/>
      <c r="AQ2851" s="423"/>
      <c r="AR2851" s="431" t="e">
        <f>VLOOKUP($B2851,'acc names'!$C$2:$D$12102,2,FALSE)</f>
        <v>#N/A</v>
      </c>
      <c r="AS2851" s="431" t="e">
        <f>VLOOKUP($AQ2851,software!$A$1:$B$14605,2,FALSE)</f>
        <v>#N/A</v>
      </c>
      <c r="AT2851" s="423"/>
      <c r="AV2851" s="423"/>
    </row>
    <row r="2852" spans="1:48" ht="12.75" x14ac:dyDescent="0.2">
      <c r="A2852" s="73"/>
      <c r="B2852" s="42"/>
      <c r="C2852" s="142"/>
      <c r="D2852" s="142"/>
      <c r="E2852" s="107"/>
      <c r="F2852" s="46"/>
      <c r="G2852" s="46"/>
      <c r="H2852" s="46"/>
      <c r="I2852" s="46"/>
      <c r="J2852" s="46"/>
      <c r="K2852" s="46"/>
      <c r="L2852" s="139"/>
      <c r="M2852" s="41"/>
      <c r="N2852" s="45"/>
      <c r="O2852" s="47"/>
      <c r="P2852" s="43"/>
      <c r="Q2852" s="71" t="e">
        <f>VLOOKUP(N2852,'error categories'!$A$2:$D$54,4,FALSE)</f>
        <v>#N/A</v>
      </c>
      <c r="R2852" s="72" t="e">
        <f>VLOOKUP(N2852,'error categories'!$A$2:$D$54,3,FALSE)</f>
        <v>#N/A</v>
      </c>
      <c r="S2852" s="374"/>
      <c r="T2852" s="377"/>
      <c r="U2852" s="378">
        <f t="shared" si="396"/>
        <v>0</v>
      </c>
      <c r="V2852" s="379"/>
      <c r="W2852" s="380"/>
      <c r="X2852" s="380"/>
      <c r="Y2852" s="380"/>
      <c r="Z2852" s="379"/>
      <c r="AA2852" s="381"/>
      <c r="AB2852" s="379"/>
      <c r="AC2852" s="380"/>
      <c r="AD2852" s="382">
        <f t="shared" si="403"/>
        <v>0</v>
      </c>
      <c r="AE2852" s="383">
        <f t="shared" si="404"/>
        <v>0</v>
      </c>
      <c r="AF2852" s="379"/>
      <c r="AG2852" s="381"/>
      <c r="AH2852" s="379"/>
      <c r="AI2852" s="381"/>
      <c r="AJ2852" s="384" t="str">
        <f t="shared" si="397"/>
        <v/>
      </c>
      <c r="AK2852" s="385" t="str">
        <f t="shared" si="398"/>
        <v/>
      </c>
      <c r="AL2852" s="388" t="str">
        <f t="shared" si="399"/>
        <v/>
      </c>
      <c r="AM2852" s="389" t="str">
        <f t="shared" si="400"/>
        <v/>
      </c>
      <c r="AN2852" s="388" t="str">
        <f t="shared" si="401"/>
        <v/>
      </c>
      <c r="AO2852" s="389" t="str">
        <f t="shared" si="402"/>
        <v/>
      </c>
      <c r="AP2852" s="423"/>
      <c r="AQ2852" s="423"/>
      <c r="AR2852" s="431" t="e">
        <f>VLOOKUP($B2852,'acc names'!$C$2:$D$12102,2,FALSE)</f>
        <v>#N/A</v>
      </c>
      <c r="AS2852" s="431" t="e">
        <f>VLOOKUP($AQ2852,software!$A$1:$B$14605,2,FALSE)</f>
        <v>#N/A</v>
      </c>
      <c r="AT2852" s="423"/>
      <c r="AV2852" s="423"/>
    </row>
    <row r="2853" spans="1:48" ht="12.75" x14ac:dyDescent="0.2">
      <c r="A2853" s="73"/>
      <c r="B2853" s="42"/>
      <c r="C2853" s="142"/>
      <c r="D2853" s="142"/>
      <c r="E2853" s="107"/>
      <c r="F2853" s="46"/>
      <c r="G2853" s="46"/>
      <c r="H2853" s="46"/>
      <c r="I2853" s="46"/>
      <c r="J2853" s="46"/>
      <c r="K2853" s="46"/>
      <c r="L2853" s="139"/>
      <c r="M2853" s="41"/>
      <c r="N2853" s="45"/>
      <c r="O2853" s="47"/>
      <c r="P2853" s="43"/>
      <c r="Q2853" s="71" t="e">
        <f>VLOOKUP(N2853,'error categories'!$A$2:$D$54,4,FALSE)</f>
        <v>#N/A</v>
      </c>
      <c r="R2853" s="72" t="e">
        <f>VLOOKUP(N2853,'error categories'!$A$2:$D$54,3,FALSE)</f>
        <v>#N/A</v>
      </c>
      <c r="S2853" s="374"/>
      <c r="T2853" s="377"/>
      <c r="U2853" s="378">
        <f t="shared" si="396"/>
        <v>0</v>
      </c>
      <c r="V2853" s="379"/>
      <c r="W2853" s="380"/>
      <c r="X2853" s="380"/>
      <c r="Y2853" s="380"/>
      <c r="Z2853" s="379"/>
      <c r="AA2853" s="381"/>
      <c r="AB2853" s="379"/>
      <c r="AC2853" s="380"/>
      <c r="AD2853" s="382">
        <f t="shared" si="403"/>
        <v>0</v>
      </c>
      <c r="AE2853" s="383">
        <f t="shared" si="404"/>
        <v>0</v>
      </c>
      <c r="AF2853" s="379"/>
      <c r="AG2853" s="381"/>
      <c r="AH2853" s="379"/>
      <c r="AI2853" s="381"/>
      <c r="AJ2853" s="384" t="str">
        <f t="shared" si="397"/>
        <v/>
      </c>
      <c r="AK2853" s="385" t="str">
        <f t="shared" si="398"/>
        <v/>
      </c>
      <c r="AL2853" s="388" t="str">
        <f t="shared" si="399"/>
        <v/>
      </c>
      <c r="AM2853" s="389" t="str">
        <f t="shared" si="400"/>
        <v/>
      </c>
      <c r="AN2853" s="388" t="str">
        <f t="shared" si="401"/>
        <v/>
      </c>
      <c r="AO2853" s="389" t="str">
        <f t="shared" si="402"/>
        <v/>
      </c>
      <c r="AP2853" s="423"/>
      <c r="AQ2853" s="423"/>
      <c r="AR2853" s="431" t="e">
        <f>VLOOKUP($B2853,'acc names'!$C$2:$D$12102,2,FALSE)</f>
        <v>#N/A</v>
      </c>
      <c r="AS2853" s="431" t="e">
        <f>VLOOKUP($AQ2853,software!$A$1:$B$14605,2,FALSE)</f>
        <v>#N/A</v>
      </c>
      <c r="AT2853" s="423"/>
      <c r="AV2853" s="423"/>
    </row>
    <row r="2854" spans="1:48" ht="12.75" x14ac:dyDescent="0.2">
      <c r="A2854" s="73"/>
      <c r="B2854" s="42"/>
      <c r="C2854" s="142"/>
      <c r="D2854" s="142"/>
      <c r="E2854" s="107"/>
      <c r="F2854" s="46"/>
      <c r="G2854" s="46"/>
      <c r="H2854" s="46"/>
      <c r="I2854" s="46"/>
      <c r="J2854" s="46"/>
      <c r="K2854" s="46"/>
      <c r="L2854" s="139"/>
      <c r="M2854" s="41"/>
      <c r="N2854" s="45"/>
      <c r="O2854" s="47"/>
      <c r="P2854" s="43"/>
      <c r="Q2854" s="71" t="e">
        <f>VLOOKUP(N2854,'error categories'!$A$2:$D$54,4,FALSE)</f>
        <v>#N/A</v>
      </c>
      <c r="R2854" s="72" t="e">
        <f>VLOOKUP(N2854,'error categories'!$A$2:$D$54,3,FALSE)</f>
        <v>#N/A</v>
      </c>
      <c r="S2854" s="374"/>
      <c r="T2854" s="377"/>
      <c r="U2854" s="378">
        <f t="shared" si="396"/>
        <v>0</v>
      </c>
      <c r="V2854" s="379"/>
      <c r="W2854" s="380"/>
      <c r="X2854" s="380"/>
      <c r="Y2854" s="380"/>
      <c r="Z2854" s="379"/>
      <c r="AA2854" s="381"/>
      <c r="AB2854" s="379"/>
      <c r="AC2854" s="380"/>
      <c r="AD2854" s="382">
        <f t="shared" si="403"/>
        <v>0</v>
      </c>
      <c r="AE2854" s="383">
        <f t="shared" si="404"/>
        <v>0</v>
      </c>
      <c r="AF2854" s="379"/>
      <c r="AG2854" s="381"/>
      <c r="AH2854" s="379"/>
      <c r="AI2854" s="381"/>
      <c r="AJ2854" s="384" t="str">
        <f t="shared" si="397"/>
        <v/>
      </c>
      <c r="AK2854" s="385" t="str">
        <f t="shared" si="398"/>
        <v/>
      </c>
      <c r="AL2854" s="388" t="str">
        <f t="shared" si="399"/>
        <v/>
      </c>
      <c r="AM2854" s="389" t="str">
        <f t="shared" si="400"/>
        <v/>
      </c>
      <c r="AN2854" s="388" t="str">
        <f t="shared" si="401"/>
        <v/>
      </c>
      <c r="AO2854" s="389" t="str">
        <f t="shared" si="402"/>
        <v/>
      </c>
      <c r="AP2854" s="423"/>
      <c r="AQ2854" s="423"/>
      <c r="AR2854" s="431" t="e">
        <f>VLOOKUP($B2854,'acc names'!$C$2:$D$12102,2,FALSE)</f>
        <v>#N/A</v>
      </c>
      <c r="AS2854" s="431" t="e">
        <f>VLOOKUP($AQ2854,software!$A$1:$B$14605,2,FALSE)</f>
        <v>#N/A</v>
      </c>
      <c r="AT2854" s="423"/>
      <c r="AV2854" s="423"/>
    </row>
    <row r="2855" spans="1:48" ht="12.75" x14ac:dyDescent="0.2">
      <c r="A2855" s="73"/>
      <c r="B2855" s="42"/>
      <c r="C2855" s="142"/>
      <c r="D2855" s="142"/>
      <c r="E2855" s="107"/>
      <c r="F2855" s="46"/>
      <c r="G2855" s="46"/>
      <c r="H2855" s="46"/>
      <c r="I2855" s="46"/>
      <c r="J2855" s="46"/>
      <c r="K2855" s="46"/>
      <c r="L2855" s="139"/>
      <c r="M2855" s="41"/>
      <c r="N2855" s="45"/>
      <c r="O2855" s="47"/>
      <c r="P2855" s="43"/>
      <c r="Q2855" s="71" t="e">
        <f>VLOOKUP(N2855,'error categories'!$A$2:$D$54,4,FALSE)</f>
        <v>#N/A</v>
      </c>
      <c r="R2855" s="72" t="e">
        <f>VLOOKUP(N2855,'error categories'!$A$2:$D$54,3,FALSE)</f>
        <v>#N/A</v>
      </c>
      <c r="S2855" s="374"/>
      <c r="T2855" s="377"/>
      <c r="U2855" s="378">
        <f t="shared" si="396"/>
        <v>0</v>
      </c>
      <c r="V2855" s="379"/>
      <c r="W2855" s="380"/>
      <c r="X2855" s="380"/>
      <c r="Y2855" s="380"/>
      <c r="Z2855" s="379"/>
      <c r="AA2855" s="381"/>
      <c r="AB2855" s="379"/>
      <c r="AC2855" s="380"/>
      <c r="AD2855" s="382">
        <f t="shared" si="403"/>
        <v>0</v>
      </c>
      <c r="AE2855" s="383">
        <f t="shared" si="404"/>
        <v>0</v>
      </c>
      <c r="AF2855" s="379"/>
      <c r="AG2855" s="381"/>
      <c r="AH2855" s="379"/>
      <c r="AI2855" s="381"/>
      <c r="AJ2855" s="384" t="str">
        <f t="shared" si="397"/>
        <v/>
      </c>
      <c r="AK2855" s="385" t="str">
        <f t="shared" si="398"/>
        <v/>
      </c>
      <c r="AL2855" s="388" t="str">
        <f t="shared" si="399"/>
        <v/>
      </c>
      <c r="AM2855" s="389" t="str">
        <f t="shared" si="400"/>
        <v/>
      </c>
      <c r="AN2855" s="388" t="str">
        <f t="shared" si="401"/>
        <v/>
      </c>
      <c r="AO2855" s="389" t="str">
        <f t="shared" si="402"/>
        <v/>
      </c>
      <c r="AP2855" s="423"/>
      <c r="AQ2855" s="423"/>
      <c r="AR2855" s="431" t="e">
        <f>VLOOKUP($B2855,'acc names'!$C$2:$D$12102,2,FALSE)</f>
        <v>#N/A</v>
      </c>
      <c r="AS2855" s="431" t="e">
        <f>VLOOKUP($AQ2855,software!$A$1:$B$14605,2,FALSE)</f>
        <v>#N/A</v>
      </c>
      <c r="AT2855" s="423"/>
      <c r="AV2855" s="423"/>
    </row>
    <row r="2856" spans="1:48" ht="12.75" x14ac:dyDescent="0.2">
      <c r="A2856" s="73"/>
      <c r="B2856" s="42"/>
      <c r="C2856" s="142"/>
      <c r="D2856" s="142"/>
      <c r="E2856" s="107"/>
      <c r="F2856" s="46"/>
      <c r="G2856" s="46"/>
      <c r="H2856" s="46"/>
      <c r="I2856" s="46"/>
      <c r="J2856" s="46"/>
      <c r="K2856" s="46"/>
      <c r="L2856" s="139"/>
      <c r="M2856" s="41"/>
      <c r="N2856" s="45"/>
      <c r="O2856" s="47"/>
      <c r="P2856" s="43"/>
      <c r="Q2856" s="71" t="e">
        <f>VLOOKUP(N2856,'error categories'!$A$2:$D$54,4,FALSE)</f>
        <v>#N/A</v>
      </c>
      <c r="R2856" s="72" t="e">
        <f>VLOOKUP(N2856,'error categories'!$A$2:$D$54,3,FALSE)</f>
        <v>#N/A</v>
      </c>
      <c r="S2856" s="374"/>
      <c r="T2856" s="377"/>
      <c r="U2856" s="378">
        <f t="shared" si="396"/>
        <v>0</v>
      </c>
      <c r="V2856" s="379"/>
      <c r="W2856" s="380"/>
      <c r="X2856" s="380"/>
      <c r="Y2856" s="380"/>
      <c r="Z2856" s="379"/>
      <c r="AA2856" s="381"/>
      <c r="AB2856" s="379"/>
      <c r="AC2856" s="380"/>
      <c r="AD2856" s="382">
        <f t="shared" si="403"/>
        <v>0</v>
      </c>
      <c r="AE2856" s="383">
        <f t="shared" si="404"/>
        <v>0</v>
      </c>
      <c r="AF2856" s="379"/>
      <c r="AG2856" s="381"/>
      <c r="AH2856" s="379"/>
      <c r="AI2856" s="381"/>
      <c r="AJ2856" s="384" t="str">
        <f t="shared" si="397"/>
        <v/>
      </c>
      <c r="AK2856" s="385" t="str">
        <f t="shared" si="398"/>
        <v/>
      </c>
      <c r="AL2856" s="388" t="str">
        <f t="shared" si="399"/>
        <v/>
      </c>
      <c r="AM2856" s="389" t="str">
        <f t="shared" si="400"/>
        <v/>
      </c>
      <c r="AN2856" s="388" t="str">
        <f t="shared" si="401"/>
        <v/>
      </c>
      <c r="AO2856" s="389" t="str">
        <f t="shared" si="402"/>
        <v/>
      </c>
      <c r="AP2856" s="423"/>
      <c r="AQ2856" s="423"/>
      <c r="AR2856" s="431" t="e">
        <f>VLOOKUP($B2856,'acc names'!$C$2:$D$12102,2,FALSE)</f>
        <v>#N/A</v>
      </c>
      <c r="AS2856" s="431" t="e">
        <f>VLOOKUP($AQ2856,software!$A$1:$B$14605,2,FALSE)</f>
        <v>#N/A</v>
      </c>
      <c r="AT2856" s="423"/>
      <c r="AV2856" s="423"/>
    </row>
    <row r="2857" spans="1:48" ht="12.75" x14ac:dyDescent="0.2">
      <c r="A2857" s="73"/>
      <c r="B2857" s="42"/>
      <c r="C2857" s="142"/>
      <c r="D2857" s="142"/>
      <c r="E2857" s="107"/>
      <c r="F2857" s="46"/>
      <c r="G2857" s="46"/>
      <c r="H2857" s="46"/>
      <c r="I2857" s="46"/>
      <c r="J2857" s="46"/>
      <c r="K2857" s="46"/>
      <c r="L2857" s="139"/>
      <c r="M2857" s="41"/>
      <c r="N2857" s="45"/>
      <c r="O2857" s="47"/>
      <c r="P2857" s="43"/>
      <c r="Q2857" s="71" t="e">
        <f>VLOOKUP(N2857,'error categories'!$A$2:$D$54,4,FALSE)</f>
        <v>#N/A</v>
      </c>
      <c r="R2857" s="72" t="e">
        <f>VLOOKUP(N2857,'error categories'!$A$2:$D$54,3,FALSE)</f>
        <v>#N/A</v>
      </c>
      <c r="S2857" s="374"/>
      <c r="T2857" s="377"/>
      <c r="U2857" s="378">
        <f t="shared" si="396"/>
        <v>0</v>
      </c>
      <c r="V2857" s="379"/>
      <c r="W2857" s="380"/>
      <c r="X2857" s="380"/>
      <c r="Y2857" s="380"/>
      <c r="Z2857" s="379"/>
      <c r="AA2857" s="381"/>
      <c r="AB2857" s="379"/>
      <c r="AC2857" s="380"/>
      <c r="AD2857" s="382">
        <f t="shared" si="403"/>
        <v>0</v>
      </c>
      <c r="AE2857" s="383">
        <f t="shared" si="404"/>
        <v>0</v>
      </c>
      <c r="AF2857" s="379"/>
      <c r="AG2857" s="381"/>
      <c r="AH2857" s="379"/>
      <c r="AI2857" s="381"/>
      <c r="AJ2857" s="384" t="str">
        <f t="shared" si="397"/>
        <v/>
      </c>
      <c r="AK2857" s="385" t="str">
        <f t="shared" si="398"/>
        <v/>
      </c>
      <c r="AL2857" s="388" t="str">
        <f t="shared" si="399"/>
        <v/>
      </c>
      <c r="AM2857" s="389" t="str">
        <f t="shared" si="400"/>
        <v/>
      </c>
      <c r="AN2857" s="388" t="str">
        <f t="shared" si="401"/>
        <v/>
      </c>
      <c r="AO2857" s="389" t="str">
        <f t="shared" si="402"/>
        <v/>
      </c>
      <c r="AP2857" s="423"/>
      <c r="AQ2857" s="423"/>
      <c r="AR2857" s="431" t="e">
        <f>VLOOKUP($B2857,'acc names'!$C$2:$D$12102,2,FALSE)</f>
        <v>#N/A</v>
      </c>
      <c r="AS2857" s="431" t="e">
        <f>VLOOKUP($AQ2857,software!$A$1:$B$14605,2,FALSE)</f>
        <v>#N/A</v>
      </c>
      <c r="AT2857" s="423"/>
      <c r="AV2857" s="423"/>
    </row>
    <row r="2858" spans="1:48" ht="12.75" x14ac:dyDescent="0.2">
      <c r="A2858" s="73"/>
      <c r="B2858" s="42"/>
      <c r="C2858" s="142"/>
      <c r="D2858" s="142"/>
      <c r="E2858" s="107"/>
      <c r="F2858" s="46"/>
      <c r="G2858" s="46"/>
      <c r="H2858" s="46"/>
      <c r="I2858" s="46"/>
      <c r="J2858" s="46"/>
      <c r="K2858" s="46"/>
      <c r="L2858" s="139"/>
      <c r="M2858" s="41"/>
      <c r="N2858" s="45"/>
      <c r="O2858" s="47"/>
      <c r="P2858" s="43"/>
      <c r="Q2858" s="71" t="e">
        <f>VLOOKUP(N2858,'error categories'!$A$2:$D$54,4,FALSE)</f>
        <v>#N/A</v>
      </c>
      <c r="R2858" s="72" t="e">
        <f>VLOOKUP(N2858,'error categories'!$A$2:$D$54,3,FALSE)</f>
        <v>#N/A</v>
      </c>
      <c r="S2858" s="374"/>
      <c r="T2858" s="377"/>
      <c r="U2858" s="378">
        <f t="shared" si="396"/>
        <v>0</v>
      </c>
      <c r="V2858" s="379"/>
      <c r="W2858" s="380"/>
      <c r="X2858" s="380"/>
      <c r="Y2858" s="380"/>
      <c r="Z2858" s="379"/>
      <c r="AA2858" s="381"/>
      <c r="AB2858" s="379"/>
      <c r="AC2858" s="380"/>
      <c r="AD2858" s="382">
        <f t="shared" si="403"/>
        <v>0</v>
      </c>
      <c r="AE2858" s="383">
        <f t="shared" si="404"/>
        <v>0</v>
      </c>
      <c r="AF2858" s="379"/>
      <c r="AG2858" s="381"/>
      <c r="AH2858" s="379"/>
      <c r="AI2858" s="381"/>
      <c r="AJ2858" s="384" t="str">
        <f t="shared" si="397"/>
        <v/>
      </c>
      <c r="AK2858" s="385" t="str">
        <f t="shared" si="398"/>
        <v/>
      </c>
      <c r="AL2858" s="388" t="str">
        <f t="shared" si="399"/>
        <v/>
      </c>
      <c r="AM2858" s="389" t="str">
        <f t="shared" si="400"/>
        <v/>
      </c>
      <c r="AN2858" s="388" t="str">
        <f t="shared" si="401"/>
        <v/>
      </c>
      <c r="AO2858" s="389" t="str">
        <f t="shared" si="402"/>
        <v/>
      </c>
      <c r="AP2858" s="423"/>
      <c r="AQ2858" s="423"/>
      <c r="AR2858" s="431" t="e">
        <f>VLOOKUP($B2858,'acc names'!$C$2:$D$12102,2,FALSE)</f>
        <v>#N/A</v>
      </c>
      <c r="AS2858" s="431" t="e">
        <f>VLOOKUP($AQ2858,software!$A$1:$B$14605,2,FALSE)</f>
        <v>#N/A</v>
      </c>
      <c r="AT2858" s="423"/>
      <c r="AV2858" s="423"/>
    </row>
    <row r="2859" spans="1:48" ht="12.75" x14ac:dyDescent="0.2">
      <c r="A2859" s="73"/>
      <c r="B2859" s="42"/>
      <c r="C2859" s="142"/>
      <c r="D2859" s="142"/>
      <c r="E2859" s="107"/>
      <c r="F2859" s="46"/>
      <c r="G2859" s="46"/>
      <c r="H2859" s="46"/>
      <c r="I2859" s="46"/>
      <c r="J2859" s="46"/>
      <c r="K2859" s="46"/>
      <c r="L2859" s="139"/>
      <c r="M2859" s="41"/>
      <c r="N2859" s="45"/>
      <c r="O2859" s="47"/>
      <c r="P2859" s="43"/>
      <c r="Q2859" s="71" t="e">
        <f>VLOOKUP(N2859,'error categories'!$A$2:$D$54,4,FALSE)</f>
        <v>#N/A</v>
      </c>
      <c r="R2859" s="72" t="e">
        <f>VLOOKUP(N2859,'error categories'!$A$2:$D$54,3,FALSE)</f>
        <v>#N/A</v>
      </c>
      <c r="S2859" s="374"/>
      <c r="T2859" s="377"/>
      <c r="U2859" s="378">
        <f t="shared" si="396"/>
        <v>0</v>
      </c>
      <c r="V2859" s="379"/>
      <c r="W2859" s="380"/>
      <c r="X2859" s="380"/>
      <c r="Y2859" s="380"/>
      <c r="Z2859" s="379"/>
      <c r="AA2859" s="381"/>
      <c r="AB2859" s="379"/>
      <c r="AC2859" s="380"/>
      <c r="AD2859" s="382">
        <f t="shared" si="403"/>
        <v>0</v>
      </c>
      <c r="AE2859" s="383">
        <f t="shared" si="404"/>
        <v>0</v>
      </c>
      <c r="AF2859" s="379"/>
      <c r="AG2859" s="381"/>
      <c r="AH2859" s="379"/>
      <c r="AI2859" s="381"/>
      <c r="AJ2859" s="384" t="str">
        <f t="shared" si="397"/>
        <v/>
      </c>
      <c r="AK2859" s="385" t="str">
        <f t="shared" si="398"/>
        <v/>
      </c>
      <c r="AL2859" s="388" t="str">
        <f t="shared" si="399"/>
        <v/>
      </c>
      <c r="AM2859" s="389" t="str">
        <f t="shared" si="400"/>
        <v/>
      </c>
      <c r="AN2859" s="388" t="str">
        <f t="shared" si="401"/>
        <v/>
      </c>
      <c r="AO2859" s="389" t="str">
        <f t="shared" si="402"/>
        <v/>
      </c>
      <c r="AP2859" s="423"/>
      <c r="AQ2859" s="423"/>
      <c r="AR2859" s="431" t="e">
        <f>VLOOKUP($B2859,'acc names'!$C$2:$D$12102,2,FALSE)</f>
        <v>#N/A</v>
      </c>
      <c r="AS2859" s="431" t="e">
        <f>VLOOKUP($AQ2859,software!$A$1:$B$14605,2,FALSE)</f>
        <v>#N/A</v>
      </c>
      <c r="AT2859" s="423"/>
      <c r="AV2859" s="423"/>
    </row>
    <row r="2860" spans="1:48" ht="12.75" x14ac:dyDescent="0.2">
      <c r="A2860" s="73"/>
      <c r="B2860" s="42"/>
      <c r="C2860" s="142"/>
      <c r="D2860" s="142"/>
      <c r="E2860" s="107"/>
      <c r="F2860" s="46"/>
      <c r="G2860" s="46"/>
      <c r="H2860" s="46"/>
      <c r="I2860" s="46"/>
      <c r="J2860" s="46"/>
      <c r="K2860" s="46"/>
      <c r="L2860" s="139"/>
      <c r="M2860" s="41"/>
      <c r="N2860" s="45"/>
      <c r="O2860" s="47"/>
      <c r="P2860" s="43"/>
      <c r="Q2860" s="71" t="e">
        <f>VLOOKUP(N2860,'error categories'!$A$2:$D$54,4,FALSE)</f>
        <v>#N/A</v>
      </c>
      <c r="R2860" s="72" t="e">
        <f>VLOOKUP(N2860,'error categories'!$A$2:$D$54,3,FALSE)</f>
        <v>#N/A</v>
      </c>
      <c r="S2860" s="374"/>
      <c r="T2860" s="377"/>
      <c r="U2860" s="378">
        <f t="shared" si="396"/>
        <v>0</v>
      </c>
      <c r="V2860" s="379"/>
      <c r="W2860" s="380"/>
      <c r="X2860" s="380"/>
      <c r="Y2860" s="380"/>
      <c r="Z2860" s="379"/>
      <c r="AA2860" s="381"/>
      <c r="AB2860" s="379"/>
      <c r="AC2860" s="380"/>
      <c r="AD2860" s="382">
        <f t="shared" si="403"/>
        <v>0</v>
      </c>
      <c r="AE2860" s="383">
        <f t="shared" si="404"/>
        <v>0</v>
      </c>
      <c r="AF2860" s="379"/>
      <c r="AG2860" s="381"/>
      <c r="AH2860" s="379"/>
      <c r="AI2860" s="381"/>
      <c r="AJ2860" s="384" t="str">
        <f t="shared" si="397"/>
        <v/>
      </c>
      <c r="AK2860" s="385" t="str">
        <f t="shared" si="398"/>
        <v/>
      </c>
      <c r="AL2860" s="388" t="str">
        <f t="shared" si="399"/>
        <v/>
      </c>
      <c r="AM2860" s="389" t="str">
        <f t="shared" si="400"/>
        <v/>
      </c>
      <c r="AN2860" s="388" t="str">
        <f t="shared" si="401"/>
        <v/>
      </c>
      <c r="AO2860" s="389" t="str">
        <f t="shared" si="402"/>
        <v/>
      </c>
      <c r="AP2860" s="423"/>
      <c r="AQ2860" s="423"/>
      <c r="AR2860" s="431" t="e">
        <f>VLOOKUP($B2860,'acc names'!$C$2:$D$12102,2,FALSE)</f>
        <v>#N/A</v>
      </c>
      <c r="AS2860" s="431" t="e">
        <f>VLOOKUP($AQ2860,software!$A$1:$B$14605,2,FALSE)</f>
        <v>#N/A</v>
      </c>
      <c r="AT2860" s="423"/>
      <c r="AV2860" s="423"/>
    </row>
    <row r="2861" spans="1:48" ht="12.75" x14ac:dyDescent="0.2">
      <c r="A2861" s="73"/>
      <c r="B2861" s="42"/>
      <c r="C2861" s="142"/>
      <c r="D2861" s="142"/>
      <c r="E2861" s="107"/>
      <c r="F2861" s="46"/>
      <c r="G2861" s="46"/>
      <c r="H2861" s="46"/>
      <c r="I2861" s="46"/>
      <c r="J2861" s="46"/>
      <c r="K2861" s="46"/>
      <c r="L2861" s="139"/>
      <c r="M2861" s="41"/>
      <c r="N2861" s="45"/>
      <c r="O2861" s="47"/>
      <c r="P2861" s="43"/>
      <c r="Q2861" s="71" t="e">
        <f>VLOOKUP(N2861,'error categories'!$A$2:$D$54,4,FALSE)</f>
        <v>#N/A</v>
      </c>
      <c r="R2861" s="72" t="e">
        <f>VLOOKUP(N2861,'error categories'!$A$2:$D$54,3,FALSE)</f>
        <v>#N/A</v>
      </c>
      <c r="S2861" s="374"/>
      <c r="T2861" s="377"/>
      <c r="U2861" s="378">
        <f t="shared" si="396"/>
        <v>0</v>
      </c>
      <c r="V2861" s="379"/>
      <c r="W2861" s="380"/>
      <c r="X2861" s="380"/>
      <c r="Y2861" s="380"/>
      <c r="Z2861" s="379"/>
      <c r="AA2861" s="381"/>
      <c r="AB2861" s="379"/>
      <c r="AC2861" s="380"/>
      <c r="AD2861" s="382">
        <f t="shared" si="403"/>
        <v>0</v>
      </c>
      <c r="AE2861" s="383">
        <f t="shared" si="404"/>
        <v>0</v>
      </c>
      <c r="AF2861" s="379"/>
      <c r="AG2861" s="381"/>
      <c r="AH2861" s="379"/>
      <c r="AI2861" s="381"/>
      <c r="AJ2861" s="384" t="str">
        <f t="shared" si="397"/>
        <v/>
      </c>
      <c r="AK2861" s="385" t="str">
        <f t="shared" si="398"/>
        <v/>
      </c>
      <c r="AL2861" s="388" t="str">
        <f t="shared" si="399"/>
        <v/>
      </c>
      <c r="AM2861" s="389" t="str">
        <f t="shared" si="400"/>
        <v/>
      </c>
      <c r="AN2861" s="388" t="str">
        <f t="shared" si="401"/>
        <v/>
      </c>
      <c r="AO2861" s="389" t="str">
        <f t="shared" si="402"/>
        <v/>
      </c>
      <c r="AP2861" s="423"/>
      <c r="AQ2861" s="423"/>
      <c r="AR2861" s="431" t="e">
        <f>VLOOKUP($B2861,'acc names'!$C$2:$D$12102,2,FALSE)</f>
        <v>#N/A</v>
      </c>
      <c r="AS2861" s="431" t="e">
        <f>VLOOKUP($AQ2861,software!$A$1:$B$14605,2,FALSE)</f>
        <v>#N/A</v>
      </c>
      <c r="AT2861" s="423"/>
      <c r="AV2861" s="423"/>
    </row>
    <row r="2862" spans="1:48" ht="12.75" x14ac:dyDescent="0.2">
      <c r="A2862" s="73"/>
      <c r="B2862" s="42"/>
      <c r="C2862" s="142"/>
      <c r="D2862" s="142"/>
      <c r="E2862" s="107"/>
      <c r="F2862" s="46"/>
      <c r="G2862" s="46"/>
      <c r="H2862" s="46"/>
      <c r="I2862" s="46"/>
      <c r="J2862" s="46"/>
      <c r="K2862" s="46"/>
      <c r="L2862" s="139"/>
      <c r="M2862" s="41"/>
      <c r="N2862" s="45"/>
      <c r="O2862" s="47"/>
      <c r="P2862" s="43"/>
      <c r="Q2862" s="71" t="e">
        <f>VLOOKUP(N2862,'error categories'!$A$2:$D$54,4,FALSE)</f>
        <v>#N/A</v>
      </c>
      <c r="R2862" s="72" t="e">
        <f>VLOOKUP(N2862,'error categories'!$A$2:$D$54,3,FALSE)</f>
        <v>#N/A</v>
      </c>
      <c r="S2862" s="374"/>
      <c r="T2862" s="377"/>
      <c r="U2862" s="378">
        <f t="shared" si="396"/>
        <v>0</v>
      </c>
      <c r="V2862" s="379"/>
      <c r="W2862" s="380"/>
      <c r="X2862" s="380"/>
      <c r="Y2862" s="380"/>
      <c r="Z2862" s="379"/>
      <c r="AA2862" s="381"/>
      <c r="AB2862" s="379"/>
      <c r="AC2862" s="380"/>
      <c r="AD2862" s="382">
        <f t="shared" si="403"/>
        <v>0</v>
      </c>
      <c r="AE2862" s="383">
        <f t="shared" si="404"/>
        <v>0</v>
      </c>
      <c r="AF2862" s="379"/>
      <c r="AG2862" s="381"/>
      <c r="AH2862" s="379"/>
      <c r="AI2862" s="381"/>
      <c r="AJ2862" s="384" t="str">
        <f t="shared" si="397"/>
        <v/>
      </c>
      <c r="AK2862" s="385" t="str">
        <f t="shared" si="398"/>
        <v/>
      </c>
      <c r="AL2862" s="388" t="str">
        <f t="shared" si="399"/>
        <v/>
      </c>
      <c r="AM2862" s="389" t="str">
        <f t="shared" si="400"/>
        <v/>
      </c>
      <c r="AN2862" s="388" t="str">
        <f t="shared" si="401"/>
        <v/>
      </c>
      <c r="AO2862" s="389" t="str">
        <f t="shared" si="402"/>
        <v/>
      </c>
      <c r="AP2862" s="423"/>
      <c r="AQ2862" s="423"/>
      <c r="AR2862" s="431" t="e">
        <f>VLOOKUP($B2862,'acc names'!$C$2:$D$12102,2,FALSE)</f>
        <v>#N/A</v>
      </c>
      <c r="AS2862" s="431" t="e">
        <f>VLOOKUP($AQ2862,software!$A$1:$B$14605,2,FALSE)</f>
        <v>#N/A</v>
      </c>
      <c r="AT2862" s="423"/>
      <c r="AV2862" s="423"/>
    </row>
    <row r="2863" spans="1:48" ht="12.75" x14ac:dyDescent="0.2">
      <c r="A2863" s="73"/>
      <c r="B2863" s="42"/>
      <c r="C2863" s="142"/>
      <c r="D2863" s="142"/>
      <c r="E2863" s="107"/>
      <c r="F2863" s="46"/>
      <c r="G2863" s="46"/>
      <c r="H2863" s="46"/>
      <c r="I2863" s="46"/>
      <c r="J2863" s="46"/>
      <c r="K2863" s="46"/>
      <c r="L2863" s="139"/>
      <c r="M2863" s="41"/>
      <c r="N2863" s="45"/>
      <c r="O2863" s="47"/>
      <c r="P2863" s="43"/>
      <c r="Q2863" s="71" t="e">
        <f>VLOOKUP(N2863,'error categories'!$A$2:$D$54,4,FALSE)</f>
        <v>#N/A</v>
      </c>
      <c r="R2863" s="72" t="e">
        <f>VLOOKUP(N2863,'error categories'!$A$2:$D$54,3,FALSE)</f>
        <v>#N/A</v>
      </c>
      <c r="S2863" s="374"/>
      <c r="T2863" s="377"/>
      <c r="U2863" s="378">
        <f t="shared" si="396"/>
        <v>0</v>
      </c>
      <c r="V2863" s="379"/>
      <c r="W2863" s="380"/>
      <c r="X2863" s="380"/>
      <c r="Y2863" s="380"/>
      <c r="Z2863" s="379"/>
      <c r="AA2863" s="381"/>
      <c r="AB2863" s="379"/>
      <c r="AC2863" s="380"/>
      <c r="AD2863" s="382">
        <f t="shared" si="403"/>
        <v>0</v>
      </c>
      <c r="AE2863" s="383">
        <f t="shared" si="404"/>
        <v>0</v>
      </c>
      <c r="AF2863" s="379"/>
      <c r="AG2863" s="381"/>
      <c r="AH2863" s="379"/>
      <c r="AI2863" s="381"/>
      <c r="AJ2863" s="384" t="str">
        <f t="shared" si="397"/>
        <v/>
      </c>
      <c r="AK2863" s="385" t="str">
        <f t="shared" si="398"/>
        <v/>
      </c>
      <c r="AL2863" s="388" t="str">
        <f t="shared" si="399"/>
        <v/>
      </c>
      <c r="AM2863" s="389" t="str">
        <f t="shared" si="400"/>
        <v/>
      </c>
      <c r="AN2863" s="388" t="str">
        <f t="shared" si="401"/>
        <v/>
      </c>
      <c r="AO2863" s="389" t="str">
        <f t="shared" si="402"/>
        <v/>
      </c>
      <c r="AP2863" s="423"/>
      <c r="AQ2863" s="423"/>
      <c r="AR2863" s="431" t="e">
        <f>VLOOKUP($B2863,'acc names'!$C$2:$D$12102,2,FALSE)</f>
        <v>#N/A</v>
      </c>
      <c r="AS2863" s="431" t="e">
        <f>VLOOKUP($AQ2863,software!$A$1:$B$14605,2,FALSE)</f>
        <v>#N/A</v>
      </c>
      <c r="AT2863" s="423"/>
      <c r="AV2863" s="423"/>
    </row>
    <row r="2864" spans="1:48" ht="12.75" x14ac:dyDescent="0.2">
      <c r="A2864" s="73"/>
      <c r="B2864" s="42"/>
      <c r="C2864" s="142"/>
      <c r="D2864" s="142"/>
      <c r="E2864" s="107"/>
      <c r="F2864" s="46"/>
      <c r="G2864" s="46"/>
      <c r="H2864" s="46"/>
      <c r="I2864" s="46"/>
      <c r="J2864" s="46"/>
      <c r="K2864" s="46"/>
      <c r="L2864" s="139"/>
      <c r="M2864" s="41"/>
      <c r="N2864" s="45"/>
      <c r="O2864" s="47"/>
      <c r="P2864" s="43"/>
      <c r="Q2864" s="71" t="e">
        <f>VLOOKUP(N2864,'error categories'!$A$2:$D$54,4,FALSE)</f>
        <v>#N/A</v>
      </c>
      <c r="R2864" s="72" t="e">
        <f>VLOOKUP(N2864,'error categories'!$A$2:$D$54,3,FALSE)</f>
        <v>#N/A</v>
      </c>
      <c r="S2864" s="374"/>
      <c r="T2864" s="377"/>
      <c r="U2864" s="378">
        <f t="shared" si="396"/>
        <v>0</v>
      </c>
      <c r="V2864" s="379"/>
      <c r="W2864" s="380"/>
      <c r="X2864" s="380"/>
      <c r="Y2864" s="380"/>
      <c r="Z2864" s="379"/>
      <c r="AA2864" s="381"/>
      <c r="AB2864" s="379"/>
      <c r="AC2864" s="380"/>
      <c r="AD2864" s="382">
        <f t="shared" si="403"/>
        <v>0</v>
      </c>
      <c r="AE2864" s="383">
        <f t="shared" si="404"/>
        <v>0</v>
      </c>
      <c r="AF2864" s="379"/>
      <c r="AG2864" s="381"/>
      <c r="AH2864" s="379"/>
      <c r="AI2864" s="381"/>
      <c r="AJ2864" s="384" t="str">
        <f t="shared" si="397"/>
        <v/>
      </c>
      <c r="AK2864" s="385" t="str">
        <f t="shared" si="398"/>
        <v/>
      </c>
      <c r="AL2864" s="388" t="str">
        <f t="shared" si="399"/>
        <v/>
      </c>
      <c r="AM2864" s="389" t="str">
        <f t="shared" si="400"/>
        <v/>
      </c>
      <c r="AN2864" s="388" t="str">
        <f t="shared" si="401"/>
        <v/>
      </c>
      <c r="AO2864" s="389" t="str">
        <f t="shared" si="402"/>
        <v/>
      </c>
      <c r="AP2864" s="423"/>
      <c r="AQ2864" s="423"/>
      <c r="AR2864" s="431" t="e">
        <f>VLOOKUP($B2864,'acc names'!$C$2:$D$12102,2,FALSE)</f>
        <v>#N/A</v>
      </c>
      <c r="AS2864" s="431" t="e">
        <f>VLOOKUP($AQ2864,software!$A$1:$B$14605,2,FALSE)</f>
        <v>#N/A</v>
      </c>
      <c r="AT2864" s="423"/>
      <c r="AV2864" s="423"/>
    </row>
    <row r="2865" spans="1:48" ht="12.75" x14ac:dyDescent="0.2">
      <c r="A2865" s="73"/>
      <c r="B2865" s="42"/>
      <c r="C2865" s="142"/>
      <c r="D2865" s="142"/>
      <c r="E2865" s="107"/>
      <c r="F2865" s="46"/>
      <c r="G2865" s="46"/>
      <c r="H2865" s="46"/>
      <c r="I2865" s="46"/>
      <c r="J2865" s="46"/>
      <c r="K2865" s="46"/>
      <c r="L2865" s="139"/>
      <c r="M2865" s="41"/>
      <c r="N2865" s="45"/>
      <c r="O2865" s="47"/>
      <c r="P2865" s="43"/>
      <c r="Q2865" s="71" t="e">
        <f>VLOOKUP(N2865,'error categories'!$A$2:$D$54,4,FALSE)</f>
        <v>#N/A</v>
      </c>
      <c r="R2865" s="72" t="e">
        <f>VLOOKUP(N2865,'error categories'!$A$2:$D$54,3,FALSE)</f>
        <v>#N/A</v>
      </c>
      <c r="S2865" s="374"/>
      <c r="T2865" s="377"/>
      <c r="U2865" s="378">
        <f t="shared" si="396"/>
        <v>0</v>
      </c>
      <c r="V2865" s="379"/>
      <c r="W2865" s="380"/>
      <c r="X2865" s="380"/>
      <c r="Y2865" s="380"/>
      <c r="Z2865" s="379"/>
      <c r="AA2865" s="381"/>
      <c r="AB2865" s="379"/>
      <c r="AC2865" s="380"/>
      <c r="AD2865" s="382">
        <f t="shared" si="403"/>
        <v>0</v>
      </c>
      <c r="AE2865" s="383">
        <f t="shared" si="404"/>
        <v>0</v>
      </c>
      <c r="AF2865" s="379"/>
      <c r="AG2865" s="381"/>
      <c r="AH2865" s="379"/>
      <c r="AI2865" s="381"/>
      <c r="AJ2865" s="384" t="str">
        <f t="shared" si="397"/>
        <v/>
      </c>
      <c r="AK2865" s="385" t="str">
        <f t="shared" si="398"/>
        <v/>
      </c>
      <c r="AL2865" s="388" t="str">
        <f t="shared" si="399"/>
        <v/>
      </c>
      <c r="AM2865" s="389" t="str">
        <f t="shared" si="400"/>
        <v/>
      </c>
      <c r="AN2865" s="388" t="str">
        <f t="shared" si="401"/>
        <v/>
      </c>
      <c r="AO2865" s="389" t="str">
        <f t="shared" si="402"/>
        <v/>
      </c>
      <c r="AP2865" s="423"/>
      <c r="AQ2865" s="423"/>
      <c r="AR2865" s="431" t="e">
        <f>VLOOKUP($B2865,'acc names'!$C$2:$D$12102,2,FALSE)</f>
        <v>#N/A</v>
      </c>
      <c r="AS2865" s="431" t="e">
        <f>VLOOKUP($AQ2865,software!$A$1:$B$14605,2,FALSE)</f>
        <v>#N/A</v>
      </c>
      <c r="AT2865" s="423"/>
      <c r="AV2865" s="423"/>
    </row>
    <row r="2866" spans="1:48" ht="12.75" x14ac:dyDescent="0.2">
      <c r="A2866" s="73"/>
      <c r="B2866" s="42"/>
      <c r="C2866" s="142"/>
      <c r="D2866" s="142"/>
      <c r="E2866" s="107"/>
      <c r="F2866" s="46"/>
      <c r="G2866" s="46"/>
      <c r="H2866" s="46"/>
      <c r="I2866" s="46"/>
      <c r="J2866" s="46"/>
      <c r="K2866" s="46"/>
      <c r="L2866" s="139"/>
      <c r="M2866" s="41"/>
      <c r="N2866" s="45"/>
      <c r="O2866" s="47"/>
      <c r="P2866" s="43"/>
      <c r="Q2866" s="71" t="e">
        <f>VLOOKUP(N2866,'error categories'!$A$2:$D$54,4,FALSE)</f>
        <v>#N/A</v>
      </c>
      <c r="R2866" s="72" t="e">
        <f>VLOOKUP(N2866,'error categories'!$A$2:$D$54,3,FALSE)</f>
        <v>#N/A</v>
      </c>
      <c r="S2866" s="374"/>
      <c r="T2866" s="377"/>
      <c r="U2866" s="378">
        <f t="shared" si="396"/>
        <v>0</v>
      </c>
      <c r="V2866" s="379"/>
      <c r="W2866" s="380"/>
      <c r="X2866" s="380"/>
      <c r="Y2866" s="380"/>
      <c r="Z2866" s="379"/>
      <c r="AA2866" s="381"/>
      <c r="AB2866" s="379"/>
      <c r="AC2866" s="380"/>
      <c r="AD2866" s="382">
        <f t="shared" si="403"/>
        <v>0</v>
      </c>
      <c r="AE2866" s="383">
        <f t="shared" si="404"/>
        <v>0</v>
      </c>
      <c r="AF2866" s="379"/>
      <c r="AG2866" s="381"/>
      <c r="AH2866" s="379"/>
      <c r="AI2866" s="381"/>
      <c r="AJ2866" s="384" t="str">
        <f t="shared" si="397"/>
        <v/>
      </c>
      <c r="AK2866" s="385" t="str">
        <f t="shared" si="398"/>
        <v/>
      </c>
      <c r="AL2866" s="388" t="str">
        <f t="shared" si="399"/>
        <v/>
      </c>
      <c r="AM2866" s="389" t="str">
        <f t="shared" si="400"/>
        <v/>
      </c>
      <c r="AN2866" s="388" t="str">
        <f t="shared" si="401"/>
        <v/>
      </c>
      <c r="AO2866" s="389" t="str">
        <f t="shared" si="402"/>
        <v/>
      </c>
      <c r="AP2866" s="423"/>
      <c r="AQ2866" s="423"/>
      <c r="AR2866" s="431" t="e">
        <f>VLOOKUP($B2866,'acc names'!$C$2:$D$12102,2,FALSE)</f>
        <v>#N/A</v>
      </c>
      <c r="AS2866" s="431" t="e">
        <f>VLOOKUP($AQ2866,software!$A$1:$B$14605,2,FALSE)</f>
        <v>#N/A</v>
      </c>
      <c r="AT2866" s="423"/>
      <c r="AV2866" s="423"/>
    </row>
    <row r="2867" spans="1:48" ht="12.75" x14ac:dyDescent="0.2">
      <c r="A2867" s="73"/>
      <c r="B2867" s="42"/>
      <c r="C2867" s="142"/>
      <c r="D2867" s="142"/>
      <c r="E2867" s="107"/>
      <c r="F2867" s="46"/>
      <c r="G2867" s="46"/>
      <c r="H2867" s="46"/>
      <c r="I2867" s="46"/>
      <c r="J2867" s="46"/>
      <c r="K2867" s="46"/>
      <c r="L2867" s="139"/>
      <c r="M2867" s="41"/>
      <c r="N2867" s="45"/>
      <c r="O2867" s="47"/>
      <c r="P2867" s="43"/>
      <c r="Q2867" s="71" t="e">
        <f>VLOOKUP(N2867,'error categories'!$A$2:$D$54,4,FALSE)</f>
        <v>#N/A</v>
      </c>
      <c r="R2867" s="72" t="e">
        <f>VLOOKUP(N2867,'error categories'!$A$2:$D$54,3,FALSE)</f>
        <v>#N/A</v>
      </c>
      <c r="S2867" s="374"/>
      <c r="T2867" s="377"/>
      <c r="U2867" s="378">
        <f t="shared" si="396"/>
        <v>0</v>
      </c>
      <c r="V2867" s="379"/>
      <c r="W2867" s="380"/>
      <c r="X2867" s="380"/>
      <c r="Y2867" s="380"/>
      <c r="Z2867" s="379"/>
      <c r="AA2867" s="381"/>
      <c r="AB2867" s="379"/>
      <c r="AC2867" s="380"/>
      <c r="AD2867" s="382">
        <f t="shared" si="403"/>
        <v>0</v>
      </c>
      <c r="AE2867" s="383">
        <f t="shared" si="404"/>
        <v>0</v>
      </c>
      <c r="AF2867" s="379"/>
      <c r="AG2867" s="381"/>
      <c r="AH2867" s="379"/>
      <c r="AI2867" s="381"/>
      <c r="AJ2867" s="384" t="str">
        <f t="shared" si="397"/>
        <v/>
      </c>
      <c r="AK2867" s="385" t="str">
        <f t="shared" si="398"/>
        <v/>
      </c>
      <c r="AL2867" s="388" t="str">
        <f t="shared" si="399"/>
        <v/>
      </c>
      <c r="AM2867" s="389" t="str">
        <f t="shared" si="400"/>
        <v/>
      </c>
      <c r="AN2867" s="388" t="str">
        <f t="shared" si="401"/>
        <v/>
      </c>
      <c r="AO2867" s="389" t="str">
        <f t="shared" si="402"/>
        <v/>
      </c>
      <c r="AP2867" s="423"/>
      <c r="AQ2867" s="423"/>
      <c r="AR2867" s="431" t="e">
        <f>VLOOKUP($B2867,'acc names'!$C$2:$D$12102,2,FALSE)</f>
        <v>#N/A</v>
      </c>
      <c r="AS2867" s="431" t="e">
        <f>VLOOKUP($AQ2867,software!$A$1:$B$14605,2,FALSE)</f>
        <v>#N/A</v>
      </c>
      <c r="AT2867" s="423"/>
      <c r="AV2867" s="423"/>
    </row>
    <row r="2868" spans="1:48" ht="12.75" x14ac:dyDescent="0.2">
      <c r="A2868" s="73"/>
      <c r="B2868" s="42"/>
      <c r="C2868" s="142"/>
      <c r="D2868" s="142"/>
      <c r="E2868" s="107"/>
      <c r="F2868" s="46"/>
      <c r="G2868" s="46"/>
      <c r="H2868" s="46"/>
      <c r="I2868" s="46"/>
      <c r="J2868" s="46"/>
      <c r="K2868" s="46"/>
      <c r="L2868" s="139"/>
      <c r="M2868" s="41"/>
      <c r="N2868" s="45"/>
      <c r="O2868" s="47"/>
      <c r="P2868" s="43"/>
      <c r="Q2868" s="71" t="e">
        <f>VLOOKUP(N2868,'error categories'!$A$2:$D$54,4,FALSE)</f>
        <v>#N/A</v>
      </c>
      <c r="R2868" s="72" t="e">
        <f>VLOOKUP(N2868,'error categories'!$A$2:$D$54,3,FALSE)</f>
        <v>#N/A</v>
      </c>
      <c r="S2868" s="374"/>
      <c r="T2868" s="377"/>
      <c r="U2868" s="378">
        <f t="shared" si="396"/>
        <v>0</v>
      </c>
      <c r="V2868" s="379"/>
      <c r="W2868" s="380"/>
      <c r="X2868" s="380"/>
      <c r="Y2868" s="380"/>
      <c r="Z2868" s="379"/>
      <c r="AA2868" s="381"/>
      <c r="AB2868" s="379"/>
      <c r="AC2868" s="380"/>
      <c r="AD2868" s="382">
        <f t="shared" si="403"/>
        <v>0</v>
      </c>
      <c r="AE2868" s="383">
        <f t="shared" si="404"/>
        <v>0</v>
      </c>
      <c r="AF2868" s="379"/>
      <c r="AG2868" s="381"/>
      <c r="AH2868" s="379"/>
      <c r="AI2868" s="381"/>
      <c r="AJ2868" s="384" t="str">
        <f t="shared" si="397"/>
        <v/>
      </c>
      <c r="AK2868" s="385" t="str">
        <f t="shared" si="398"/>
        <v/>
      </c>
      <c r="AL2868" s="388" t="str">
        <f t="shared" si="399"/>
        <v/>
      </c>
      <c r="AM2868" s="389" t="str">
        <f t="shared" si="400"/>
        <v/>
      </c>
      <c r="AN2868" s="388" t="str">
        <f t="shared" si="401"/>
        <v/>
      </c>
      <c r="AO2868" s="389" t="str">
        <f t="shared" si="402"/>
        <v/>
      </c>
      <c r="AP2868" s="423"/>
      <c r="AQ2868" s="423"/>
      <c r="AR2868" s="431" t="e">
        <f>VLOOKUP($B2868,'acc names'!$C$2:$D$12102,2,FALSE)</f>
        <v>#N/A</v>
      </c>
      <c r="AS2868" s="431" t="e">
        <f>VLOOKUP($AQ2868,software!$A$1:$B$14605,2,FALSE)</f>
        <v>#N/A</v>
      </c>
      <c r="AT2868" s="423"/>
      <c r="AV2868" s="423"/>
    </row>
    <row r="2869" spans="1:48" ht="12.75" x14ac:dyDescent="0.2">
      <c r="A2869" s="73"/>
      <c r="B2869" s="42"/>
      <c r="C2869" s="142"/>
      <c r="D2869" s="142"/>
      <c r="E2869" s="107"/>
      <c r="F2869" s="46"/>
      <c r="G2869" s="46"/>
      <c r="H2869" s="46"/>
      <c r="I2869" s="46"/>
      <c r="J2869" s="46"/>
      <c r="K2869" s="46"/>
      <c r="L2869" s="139"/>
      <c r="M2869" s="41"/>
      <c r="N2869" s="45"/>
      <c r="O2869" s="47"/>
      <c r="P2869" s="43"/>
      <c r="Q2869" s="71" t="e">
        <f>VLOOKUP(N2869,'error categories'!$A$2:$D$54,4,FALSE)</f>
        <v>#N/A</v>
      </c>
      <c r="R2869" s="72" t="e">
        <f>VLOOKUP(N2869,'error categories'!$A$2:$D$54,3,FALSE)</f>
        <v>#N/A</v>
      </c>
      <c r="S2869" s="374"/>
      <c r="T2869" s="377"/>
      <c r="U2869" s="378">
        <f t="shared" si="396"/>
        <v>0</v>
      </c>
      <c r="V2869" s="379"/>
      <c r="W2869" s="380"/>
      <c r="X2869" s="380"/>
      <c r="Y2869" s="380"/>
      <c r="Z2869" s="379"/>
      <c r="AA2869" s="381"/>
      <c r="AB2869" s="379"/>
      <c r="AC2869" s="380"/>
      <c r="AD2869" s="382">
        <f t="shared" si="403"/>
        <v>0</v>
      </c>
      <c r="AE2869" s="383">
        <f t="shared" si="404"/>
        <v>0</v>
      </c>
      <c r="AF2869" s="379"/>
      <c r="AG2869" s="381"/>
      <c r="AH2869" s="379"/>
      <c r="AI2869" s="381"/>
      <c r="AJ2869" s="384" t="str">
        <f t="shared" si="397"/>
        <v/>
      </c>
      <c r="AK2869" s="385" t="str">
        <f t="shared" si="398"/>
        <v/>
      </c>
      <c r="AL2869" s="388" t="str">
        <f t="shared" si="399"/>
        <v/>
      </c>
      <c r="AM2869" s="389" t="str">
        <f t="shared" si="400"/>
        <v/>
      </c>
      <c r="AN2869" s="388" t="str">
        <f t="shared" si="401"/>
        <v/>
      </c>
      <c r="AO2869" s="389" t="str">
        <f t="shared" si="402"/>
        <v/>
      </c>
      <c r="AP2869" s="423"/>
      <c r="AQ2869" s="423"/>
      <c r="AR2869" s="431" t="e">
        <f>VLOOKUP($B2869,'acc names'!$C$2:$D$12102,2,FALSE)</f>
        <v>#N/A</v>
      </c>
      <c r="AS2869" s="431" t="e">
        <f>VLOOKUP($AQ2869,software!$A$1:$B$14605,2,FALSE)</f>
        <v>#N/A</v>
      </c>
      <c r="AT2869" s="423"/>
      <c r="AV2869" s="423"/>
    </row>
    <row r="2870" spans="1:48" ht="12.75" x14ac:dyDescent="0.2">
      <c r="A2870" s="73"/>
      <c r="B2870" s="42"/>
      <c r="C2870" s="142"/>
      <c r="D2870" s="142"/>
      <c r="E2870" s="107"/>
      <c r="F2870" s="46"/>
      <c r="G2870" s="46"/>
      <c r="H2870" s="46"/>
      <c r="I2870" s="46"/>
      <c r="J2870" s="46"/>
      <c r="K2870" s="46"/>
      <c r="L2870" s="139"/>
      <c r="M2870" s="41"/>
      <c r="N2870" s="45"/>
      <c r="O2870" s="47"/>
      <c r="P2870" s="43"/>
      <c r="Q2870" s="71" t="e">
        <f>VLOOKUP(N2870,'error categories'!$A$2:$D$54,4,FALSE)</f>
        <v>#N/A</v>
      </c>
      <c r="R2870" s="72" t="e">
        <f>VLOOKUP(N2870,'error categories'!$A$2:$D$54,3,FALSE)</f>
        <v>#N/A</v>
      </c>
      <c r="S2870" s="374"/>
      <c r="T2870" s="377"/>
      <c r="U2870" s="378">
        <f t="shared" si="396"/>
        <v>0</v>
      </c>
      <c r="V2870" s="379"/>
      <c r="W2870" s="380"/>
      <c r="X2870" s="380"/>
      <c r="Y2870" s="380"/>
      <c r="Z2870" s="379"/>
      <c r="AA2870" s="381"/>
      <c r="AB2870" s="379"/>
      <c r="AC2870" s="380"/>
      <c r="AD2870" s="382">
        <f t="shared" si="403"/>
        <v>0</v>
      </c>
      <c r="AE2870" s="383">
        <f t="shared" si="404"/>
        <v>0</v>
      </c>
      <c r="AF2870" s="379"/>
      <c r="AG2870" s="381"/>
      <c r="AH2870" s="379"/>
      <c r="AI2870" s="381"/>
      <c r="AJ2870" s="384" t="str">
        <f t="shared" si="397"/>
        <v/>
      </c>
      <c r="AK2870" s="385" t="str">
        <f t="shared" si="398"/>
        <v/>
      </c>
      <c r="AL2870" s="388" t="str">
        <f t="shared" si="399"/>
        <v/>
      </c>
      <c r="AM2870" s="389" t="str">
        <f t="shared" si="400"/>
        <v/>
      </c>
      <c r="AN2870" s="388" t="str">
        <f t="shared" si="401"/>
        <v/>
      </c>
      <c r="AO2870" s="389" t="str">
        <f t="shared" si="402"/>
        <v/>
      </c>
      <c r="AP2870" s="423"/>
      <c r="AQ2870" s="423"/>
      <c r="AR2870" s="431" t="e">
        <f>VLOOKUP($B2870,'acc names'!$C$2:$D$12102,2,FALSE)</f>
        <v>#N/A</v>
      </c>
      <c r="AS2870" s="431" t="e">
        <f>VLOOKUP($AQ2870,software!$A$1:$B$14605,2,FALSE)</f>
        <v>#N/A</v>
      </c>
      <c r="AT2870" s="423"/>
      <c r="AV2870" s="423"/>
    </row>
    <row r="2871" spans="1:48" ht="12.75" x14ac:dyDescent="0.2">
      <c r="A2871" s="73"/>
      <c r="B2871" s="42"/>
      <c r="C2871" s="142"/>
      <c r="D2871" s="142"/>
      <c r="E2871" s="107"/>
      <c r="F2871" s="46"/>
      <c r="G2871" s="46"/>
      <c r="H2871" s="46"/>
      <c r="I2871" s="46"/>
      <c r="J2871" s="46"/>
      <c r="K2871" s="46"/>
      <c r="L2871" s="139"/>
      <c r="M2871" s="41"/>
      <c r="N2871" s="45"/>
      <c r="O2871" s="47"/>
      <c r="P2871" s="43"/>
      <c r="Q2871" s="71" t="e">
        <f>VLOOKUP(N2871,'error categories'!$A$2:$D$54,4,FALSE)</f>
        <v>#N/A</v>
      </c>
      <c r="R2871" s="72" t="e">
        <f>VLOOKUP(N2871,'error categories'!$A$2:$D$54,3,FALSE)</f>
        <v>#N/A</v>
      </c>
      <c r="S2871" s="374"/>
      <c r="T2871" s="377"/>
      <c r="U2871" s="378">
        <f t="shared" si="396"/>
        <v>0</v>
      </c>
      <c r="V2871" s="379"/>
      <c r="W2871" s="380"/>
      <c r="X2871" s="380"/>
      <c r="Y2871" s="380"/>
      <c r="Z2871" s="379"/>
      <c r="AA2871" s="381"/>
      <c r="AB2871" s="379"/>
      <c r="AC2871" s="380"/>
      <c r="AD2871" s="382">
        <f t="shared" si="403"/>
        <v>0</v>
      </c>
      <c r="AE2871" s="383">
        <f t="shared" si="404"/>
        <v>0</v>
      </c>
      <c r="AF2871" s="379"/>
      <c r="AG2871" s="381"/>
      <c r="AH2871" s="379"/>
      <c r="AI2871" s="381"/>
      <c r="AJ2871" s="384" t="str">
        <f t="shared" si="397"/>
        <v/>
      </c>
      <c r="AK2871" s="385" t="str">
        <f t="shared" si="398"/>
        <v/>
      </c>
      <c r="AL2871" s="388" t="str">
        <f t="shared" si="399"/>
        <v/>
      </c>
      <c r="AM2871" s="389" t="str">
        <f t="shared" si="400"/>
        <v/>
      </c>
      <c r="AN2871" s="388" t="str">
        <f t="shared" si="401"/>
        <v/>
      </c>
      <c r="AO2871" s="389" t="str">
        <f t="shared" si="402"/>
        <v/>
      </c>
      <c r="AP2871" s="423"/>
      <c r="AQ2871" s="423"/>
      <c r="AR2871" s="431" t="e">
        <f>VLOOKUP($B2871,'acc names'!$C$2:$D$12102,2,FALSE)</f>
        <v>#N/A</v>
      </c>
      <c r="AS2871" s="431" t="e">
        <f>VLOOKUP($AQ2871,software!$A$1:$B$14605,2,FALSE)</f>
        <v>#N/A</v>
      </c>
      <c r="AT2871" s="423"/>
      <c r="AV2871" s="423"/>
    </row>
    <row r="2872" spans="1:48" ht="12.75" x14ac:dyDescent="0.2">
      <c r="A2872" s="73"/>
      <c r="B2872" s="42"/>
      <c r="C2872" s="142"/>
      <c r="D2872" s="142"/>
      <c r="E2872" s="107"/>
      <c r="F2872" s="46"/>
      <c r="G2872" s="46"/>
      <c r="H2872" s="46"/>
      <c r="I2872" s="46"/>
      <c r="J2872" s="46"/>
      <c r="K2872" s="46"/>
      <c r="L2872" s="139"/>
      <c r="M2872" s="41"/>
      <c r="N2872" s="45"/>
      <c r="O2872" s="47"/>
      <c r="P2872" s="43"/>
      <c r="Q2872" s="71" t="e">
        <f>VLOOKUP(N2872,'error categories'!$A$2:$D$54,4,FALSE)</f>
        <v>#N/A</v>
      </c>
      <c r="R2872" s="72" t="e">
        <f>VLOOKUP(N2872,'error categories'!$A$2:$D$54,3,FALSE)</f>
        <v>#N/A</v>
      </c>
      <c r="S2872" s="374"/>
      <c r="T2872" s="377"/>
      <c r="U2872" s="378">
        <f t="shared" si="396"/>
        <v>0</v>
      </c>
      <c r="V2872" s="379"/>
      <c r="W2872" s="380"/>
      <c r="X2872" s="380"/>
      <c r="Y2872" s="380"/>
      <c r="Z2872" s="379"/>
      <c r="AA2872" s="381"/>
      <c r="AB2872" s="379"/>
      <c r="AC2872" s="380"/>
      <c r="AD2872" s="382">
        <f t="shared" si="403"/>
        <v>0</v>
      </c>
      <c r="AE2872" s="383">
        <f t="shared" si="404"/>
        <v>0</v>
      </c>
      <c r="AF2872" s="379"/>
      <c r="AG2872" s="381"/>
      <c r="AH2872" s="379"/>
      <c r="AI2872" s="381"/>
      <c r="AJ2872" s="384" t="str">
        <f t="shared" si="397"/>
        <v/>
      </c>
      <c r="AK2872" s="385" t="str">
        <f t="shared" si="398"/>
        <v/>
      </c>
      <c r="AL2872" s="388" t="str">
        <f t="shared" si="399"/>
        <v/>
      </c>
      <c r="AM2872" s="389" t="str">
        <f t="shared" si="400"/>
        <v/>
      </c>
      <c r="AN2872" s="388" t="str">
        <f t="shared" si="401"/>
        <v/>
      </c>
      <c r="AO2872" s="389" t="str">
        <f t="shared" si="402"/>
        <v/>
      </c>
      <c r="AP2872" s="423"/>
      <c r="AQ2872" s="423"/>
      <c r="AR2872" s="431" t="e">
        <f>VLOOKUP($B2872,'acc names'!$C$2:$D$12102,2,FALSE)</f>
        <v>#N/A</v>
      </c>
      <c r="AS2872" s="431" t="e">
        <f>VLOOKUP($AQ2872,software!$A$1:$B$14605,2,FALSE)</f>
        <v>#N/A</v>
      </c>
      <c r="AT2872" s="423"/>
      <c r="AV2872" s="423"/>
    </row>
    <row r="2873" spans="1:48" ht="12.75" x14ac:dyDescent="0.2">
      <c r="A2873" s="73"/>
      <c r="B2873" s="42"/>
      <c r="C2873" s="142"/>
      <c r="D2873" s="142"/>
      <c r="E2873" s="107"/>
      <c r="F2873" s="46"/>
      <c r="G2873" s="46"/>
      <c r="H2873" s="46"/>
      <c r="I2873" s="46"/>
      <c r="J2873" s="46"/>
      <c r="K2873" s="46"/>
      <c r="L2873" s="139"/>
      <c r="M2873" s="41"/>
      <c r="N2873" s="45"/>
      <c r="O2873" s="47"/>
      <c r="P2873" s="43"/>
      <c r="Q2873" s="71" t="e">
        <f>VLOOKUP(N2873,'error categories'!$A$2:$D$54,4,FALSE)</f>
        <v>#N/A</v>
      </c>
      <c r="R2873" s="72" t="e">
        <f>VLOOKUP(N2873,'error categories'!$A$2:$D$54,3,FALSE)</f>
        <v>#N/A</v>
      </c>
      <c r="S2873" s="374"/>
      <c r="T2873" s="377"/>
      <c r="U2873" s="378">
        <f t="shared" si="396"/>
        <v>0</v>
      </c>
      <c r="V2873" s="379"/>
      <c r="W2873" s="380"/>
      <c r="X2873" s="380"/>
      <c r="Y2873" s="380"/>
      <c r="Z2873" s="379"/>
      <c r="AA2873" s="381"/>
      <c r="AB2873" s="379"/>
      <c r="AC2873" s="380"/>
      <c r="AD2873" s="382">
        <f t="shared" si="403"/>
        <v>0</v>
      </c>
      <c r="AE2873" s="383">
        <f t="shared" si="404"/>
        <v>0</v>
      </c>
      <c r="AF2873" s="379"/>
      <c r="AG2873" s="381"/>
      <c r="AH2873" s="379"/>
      <c r="AI2873" s="381"/>
      <c r="AJ2873" s="384" t="str">
        <f t="shared" si="397"/>
        <v/>
      </c>
      <c r="AK2873" s="385" t="str">
        <f t="shared" si="398"/>
        <v/>
      </c>
      <c r="AL2873" s="388" t="str">
        <f t="shared" si="399"/>
        <v/>
      </c>
      <c r="AM2873" s="389" t="str">
        <f t="shared" si="400"/>
        <v/>
      </c>
      <c r="AN2873" s="388" t="str">
        <f t="shared" si="401"/>
        <v/>
      </c>
      <c r="AO2873" s="389" t="str">
        <f t="shared" si="402"/>
        <v/>
      </c>
      <c r="AP2873" s="423"/>
      <c r="AQ2873" s="423"/>
      <c r="AR2873" s="431" t="e">
        <f>VLOOKUP($B2873,'acc names'!$C$2:$D$12102,2,FALSE)</f>
        <v>#N/A</v>
      </c>
      <c r="AS2873" s="431" t="e">
        <f>VLOOKUP($AQ2873,software!$A$1:$B$14605,2,FALSE)</f>
        <v>#N/A</v>
      </c>
      <c r="AT2873" s="423"/>
      <c r="AV2873" s="423"/>
    </row>
    <row r="2874" spans="1:48" ht="12.75" x14ac:dyDescent="0.2">
      <c r="A2874" s="73"/>
      <c r="B2874" s="42"/>
      <c r="C2874" s="142"/>
      <c r="D2874" s="142"/>
      <c r="E2874" s="107"/>
      <c r="F2874" s="46"/>
      <c r="G2874" s="46"/>
      <c r="H2874" s="46"/>
      <c r="I2874" s="46"/>
      <c r="J2874" s="46"/>
      <c r="K2874" s="46"/>
      <c r="L2874" s="139"/>
      <c r="M2874" s="41"/>
      <c r="N2874" s="45"/>
      <c r="O2874" s="47"/>
      <c r="P2874" s="43"/>
      <c r="Q2874" s="71" t="e">
        <f>VLOOKUP(N2874,'error categories'!$A$2:$D$54,4,FALSE)</f>
        <v>#N/A</v>
      </c>
      <c r="R2874" s="72" t="e">
        <f>VLOOKUP(N2874,'error categories'!$A$2:$D$54,3,FALSE)</f>
        <v>#N/A</v>
      </c>
      <c r="S2874" s="374"/>
      <c r="T2874" s="377"/>
      <c r="U2874" s="378">
        <f t="shared" si="396"/>
        <v>0</v>
      </c>
      <c r="V2874" s="379"/>
      <c r="W2874" s="380"/>
      <c r="X2874" s="380"/>
      <c r="Y2874" s="380"/>
      <c r="Z2874" s="379"/>
      <c r="AA2874" s="381"/>
      <c r="AB2874" s="379"/>
      <c r="AC2874" s="380"/>
      <c r="AD2874" s="382">
        <f t="shared" si="403"/>
        <v>0</v>
      </c>
      <c r="AE2874" s="383">
        <f t="shared" si="404"/>
        <v>0</v>
      </c>
      <c r="AF2874" s="379"/>
      <c r="AG2874" s="381"/>
      <c r="AH2874" s="379"/>
      <c r="AI2874" s="381"/>
      <c r="AJ2874" s="384" t="str">
        <f t="shared" si="397"/>
        <v/>
      </c>
      <c r="AK2874" s="385" t="str">
        <f t="shared" si="398"/>
        <v/>
      </c>
      <c r="AL2874" s="388" t="str">
        <f t="shared" si="399"/>
        <v/>
      </c>
      <c r="AM2874" s="389" t="str">
        <f t="shared" si="400"/>
        <v/>
      </c>
      <c r="AN2874" s="388" t="str">
        <f t="shared" si="401"/>
        <v/>
      </c>
      <c r="AO2874" s="389" t="str">
        <f t="shared" si="402"/>
        <v/>
      </c>
      <c r="AP2874" s="423"/>
      <c r="AQ2874" s="423"/>
      <c r="AR2874" s="431" t="e">
        <f>VLOOKUP($B2874,'acc names'!$C$2:$D$12102,2,FALSE)</f>
        <v>#N/A</v>
      </c>
      <c r="AS2874" s="431" t="e">
        <f>VLOOKUP($AQ2874,software!$A$1:$B$14605,2,FALSE)</f>
        <v>#N/A</v>
      </c>
      <c r="AT2874" s="423"/>
      <c r="AV2874" s="423"/>
    </row>
    <row r="2875" spans="1:48" ht="12.75" x14ac:dyDescent="0.2">
      <c r="A2875" s="73"/>
      <c r="B2875" s="42"/>
      <c r="C2875" s="142"/>
      <c r="D2875" s="142"/>
      <c r="E2875" s="107"/>
      <c r="F2875" s="46"/>
      <c r="G2875" s="46"/>
      <c r="H2875" s="46"/>
      <c r="I2875" s="46"/>
      <c r="J2875" s="46"/>
      <c r="K2875" s="46"/>
      <c r="L2875" s="139"/>
      <c r="M2875" s="41"/>
      <c r="N2875" s="45"/>
      <c r="O2875" s="47"/>
      <c r="P2875" s="43"/>
      <c r="Q2875" s="71" t="e">
        <f>VLOOKUP(N2875,'error categories'!$A$2:$D$54,4,FALSE)</f>
        <v>#N/A</v>
      </c>
      <c r="R2875" s="72" t="e">
        <f>VLOOKUP(N2875,'error categories'!$A$2:$D$54,3,FALSE)</f>
        <v>#N/A</v>
      </c>
      <c r="S2875" s="374"/>
      <c r="T2875" s="377"/>
      <c r="U2875" s="378">
        <f t="shared" si="396"/>
        <v>0</v>
      </c>
      <c r="V2875" s="379"/>
      <c r="W2875" s="380"/>
      <c r="X2875" s="380"/>
      <c r="Y2875" s="380"/>
      <c r="Z2875" s="379"/>
      <c r="AA2875" s="381"/>
      <c r="AB2875" s="379"/>
      <c r="AC2875" s="380"/>
      <c r="AD2875" s="382">
        <f t="shared" si="403"/>
        <v>0</v>
      </c>
      <c r="AE2875" s="383">
        <f t="shared" si="404"/>
        <v>0</v>
      </c>
      <c r="AF2875" s="379"/>
      <c r="AG2875" s="381"/>
      <c r="AH2875" s="379"/>
      <c r="AI2875" s="381"/>
      <c r="AJ2875" s="384" t="str">
        <f t="shared" si="397"/>
        <v/>
      </c>
      <c r="AK2875" s="385" t="str">
        <f t="shared" si="398"/>
        <v/>
      </c>
      <c r="AL2875" s="388" t="str">
        <f t="shared" si="399"/>
        <v/>
      </c>
      <c r="AM2875" s="389" t="str">
        <f t="shared" si="400"/>
        <v/>
      </c>
      <c r="AN2875" s="388" t="str">
        <f t="shared" si="401"/>
        <v/>
      </c>
      <c r="AO2875" s="389" t="str">
        <f t="shared" si="402"/>
        <v/>
      </c>
      <c r="AP2875" s="423"/>
      <c r="AQ2875" s="423"/>
      <c r="AR2875" s="431" t="e">
        <f>VLOOKUP($B2875,'acc names'!$C$2:$D$12102,2,FALSE)</f>
        <v>#N/A</v>
      </c>
      <c r="AS2875" s="431" t="e">
        <f>VLOOKUP($AQ2875,software!$A$1:$B$14605,2,FALSE)</f>
        <v>#N/A</v>
      </c>
      <c r="AT2875" s="423"/>
      <c r="AV2875" s="423"/>
    </row>
    <row r="2876" spans="1:48" ht="12.75" x14ac:dyDescent="0.2">
      <c r="A2876" s="73"/>
      <c r="B2876" s="42"/>
      <c r="C2876" s="142"/>
      <c r="D2876" s="142"/>
      <c r="E2876" s="107"/>
      <c r="F2876" s="46"/>
      <c r="G2876" s="46"/>
      <c r="H2876" s="46"/>
      <c r="I2876" s="46"/>
      <c r="J2876" s="46"/>
      <c r="K2876" s="46"/>
      <c r="L2876" s="139"/>
      <c r="M2876" s="41"/>
      <c r="N2876" s="45"/>
      <c r="O2876" s="47"/>
      <c r="P2876" s="43"/>
      <c r="Q2876" s="71" t="e">
        <f>VLOOKUP(N2876,'error categories'!$A$2:$D$54,4,FALSE)</f>
        <v>#N/A</v>
      </c>
      <c r="R2876" s="72" t="e">
        <f>VLOOKUP(N2876,'error categories'!$A$2:$D$54,3,FALSE)</f>
        <v>#N/A</v>
      </c>
      <c r="S2876" s="374"/>
      <c r="T2876" s="377"/>
      <c r="U2876" s="378">
        <f t="shared" si="396"/>
        <v>0</v>
      </c>
      <c r="V2876" s="379"/>
      <c r="W2876" s="380"/>
      <c r="X2876" s="380"/>
      <c r="Y2876" s="380"/>
      <c r="Z2876" s="379"/>
      <c r="AA2876" s="381"/>
      <c r="AB2876" s="379"/>
      <c r="AC2876" s="380"/>
      <c r="AD2876" s="382">
        <f t="shared" si="403"/>
        <v>0</v>
      </c>
      <c r="AE2876" s="383">
        <f t="shared" si="404"/>
        <v>0</v>
      </c>
      <c r="AF2876" s="379"/>
      <c r="AG2876" s="381"/>
      <c r="AH2876" s="379"/>
      <c r="AI2876" s="381"/>
      <c r="AJ2876" s="384" t="str">
        <f t="shared" si="397"/>
        <v/>
      </c>
      <c r="AK2876" s="385" t="str">
        <f t="shared" si="398"/>
        <v/>
      </c>
      <c r="AL2876" s="388" t="str">
        <f t="shared" si="399"/>
        <v/>
      </c>
      <c r="AM2876" s="389" t="str">
        <f t="shared" si="400"/>
        <v/>
      </c>
      <c r="AN2876" s="388" t="str">
        <f t="shared" si="401"/>
        <v/>
      </c>
      <c r="AO2876" s="389" t="str">
        <f t="shared" si="402"/>
        <v/>
      </c>
      <c r="AP2876" s="423"/>
      <c r="AQ2876" s="423"/>
      <c r="AR2876" s="431" t="e">
        <f>VLOOKUP($B2876,'acc names'!$C$2:$D$12102,2,FALSE)</f>
        <v>#N/A</v>
      </c>
      <c r="AS2876" s="431" t="e">
        <f>VLOOKUP($AQ2876,software!$A$1:$B$14605,2,FALSE)</f>
        <v>#N/A</v>
      </c>
      <c r="AT2876" s="423"/>
      <c r="AV2876" s="423"/>
    </row>
    <row r="2877" spans="1:48" ht="12.75" x14ac:dyDescent="0.2">
      <c r="A2877" s="73"/>
      <c r="B2877" s="42"/>
      <c r="C2877" s="142"/>
      <c r="D2877" s="142"/>
      <c r="E2877" s="107"/>
      <c r="F2877" s="46"/>
      <c r="G2877" s="46"/>
      <c r="H2877" s="46"/>
      <c r="I2877" s="46"/>
      <c r="J2877" s="46"/>
      <c r="K2877" s="46"/>
      <c r="L2877" s="139"/>
      <c r="M2877" s="41"/>
      <c r="N2877" s="45"/>
      <c r="O2877" s="47"/>
      <c r="P2877" s="43"/>
      <c r="Q2877" s="71" t="e">
        <f>VLOOKUP(N2877,'error categories'!$A$2:$D$54,4,FALSE)</f>
        <v>#N/A</v>
      </c>
      <c r="R2877" s="72" t="e">
        <f>VLOOKUP(N2877,'error categories'!$A$2:$D$54,3,FALSE)</f>
        <v>#N/A</v>
      </c>
      <c r="S2877" s="374"/>
      <c r="T2877" s="377"/>
      <c r="U2877" s="378">
        <f t="shared" si="396"/>
        <v>0</v>
      </c>
      <c r="V2877" s="379"/>
      <c r="W2877" s="380"/>
      <c r="X2877" s="380"/>
      <c r="Y2877" s="380"/>
      <c r="Z2877" s="379"/>
      <c r="AA2877" s="381"/>
      <c r="AB2877" s="379"/>
      <c r="AC2877" s="380"/>
      <c r="AD2877" s="382">
        <f t="shared" si="403"/>
        <v>0</v>
      </c>
      <c r="AE2877" s="383">
        <f t="shared" si="404"/>
        <v>0</v>
      </c>
      <c r="AF2877" s="379"/>
      <c r="AG2877" s="381"/>
      <c r="AH2877" s="379"/>
      <c r="AI2877" s="381"/>
      <c r="AJ2877" s="384" t="str">
        <f t="shared" si="397"/>
        <v/>
      </c>
      <c r="AK2877" s="385" t="str">
        <f t="shared" si="398"/>
        <v/>
      </c>
      <c r="AL2877" s="388" t="str">
        <f t="shared" si="399"/>
        <v/>
      </c>
      <c r="AM2877" s="389" t="str">
        <f t="shared" si="400"/>
        <v/>
      </c>
      <c r="AN2877" s="388" t="str">
        <f t="shared" si="401"/>
        <v/>
      </c>
      <c r="AO2877" s="389" t="str">
        <f t="shared" si="402"/>
        <v/>
      </c>
      <c r="AP2877" s="423"/>
      <c r="AQ2877" s="423"/>
      <c r="AR2877" s="431" t="e">
        <f>VLOOKUP($B2877,'acc names'!$C$2:$D$12102,2,FALSE)</f>
        <v>#N/A</v>
      </c>
      <c r="AS2877" s="431" t="e">
        <f>VLOOKUP($AQ2877,software!$A$1:$B$14605,2,FALSE)</f>
        <v>#N/A</v>
      </c>
      <c r="AT2877" s="423"/>
      <c r="AV2877" s="423"/>
    </row>
    <row r="2878" spans="1:48" ht="12.75" x14ac:dyDescent="0.2">
      <c r="A2878" s="73"/>
      <c r="B2878" s="42"/>
      <c r="C2878" s="142"/>
      <c r="D2878" s="142"/>
      <c r="E2878" s="107"/>
      <c r="F2878" s="46"/>
      <c r="G2878" s="46"/>
      <c r="H2878" s="46"/>
      <c r="I2878" s="46"/>
      <c r="J2878" s="46"/>
      <c r="K2878" s="46"/>
      <c r="L2878" s="139"/>
      <c r="M2878" s="41"/>
      <c r="N2878" s="45"/>
      <c r="O2878" s="47"/>
      <c r="P2878" s="43"/>
      <c r="Q2878" s="71" t="e">
        <f>VLOOKUP(N2878,'error categories'!$A$2:$D$54,4,FALSE)</f>
        <v>#N/A</v>
      </c>
      <c r="R2878" s="72" t="e">
        <f>VLOOKUP(N2878,'error categories'!$A$2:$D$54,3,FALSE)</f>
        <v>#N/A</v>
      </c>
      <c r="S2878" s="374"/>
      <c r="T2878" s="377"/>
      <c r="U2878" s="378">
        <f t="shared" si="396"/>
        <v>0</v>
      </c>
      <c r="V2878" s="379"/>
      <c r="W2878" s="380"/>
      <c r="X2878" s="380"/>
      <c r="Y2878" s="380"/>
      <c r="Z2878" s="379"/>
      <c r="AA2878" s="381"/>
      <c r="AB2878" s="379"/>
      <c r="AC2878" s="380"/>
      <c r="AD2878" s="382">
        <f t="shared" si="403"/>
        <v>0</v>
      </c>
      <c r="AE2878" s="383">
        <f t="shared" si="404"/>
        <v>0</v>
      </c>
      <c r="AF2878" s="379"/>
      <c r="AG2878" s="381"/>
      <c r="AH2878" s="379"/>
      <c r="AI2878" s="381"/>
      <c r="AJ2878" s="384" t="str">
        <f t="shared" si="397"/>
        <v/>
      </c>
      <c r="AK2878" s="385" t="str">
        <f t="shared" si="398"/>
        <v/>
      </c>
      <c r="AL2878" s="388" t="str">
        <f t="shared" si="399"/>
        <v/>
      </c>
      <c r="AM2878" s="389" t="str">
        <f t="shared" si="400"/>
        <v/>
      </c>
      <c r="AN2878" s="388" t="str">
        <f t="shared" si="401"/>
        <v/>
      </c>
      <c r="AO2878" s="389" t="str">
        <f t="shared" si="402"/>
        <v/>
      </c>
      <c r="AP2878" s="423"/>
      <c r="AQ2878" s="423"/>
      <c r="AR2878" s="431" t="e">
        <f>VLOOKUP($B2878,'acc names'!$C$2:$D$12102,2,FALSE)</f>
        <v>#N/A</v>
      </c>
      <c r="AS2878" s="431" t="e">
        <f>VLOOKUP($AQ2878,software!$A$1:$B$14605,2,FALSE)</f>
        <v>#N/A</v>
      </c>
      <c r="AT2878" s="423"/>
      <c r="AV2878" s="423"/>
    </row>
    <row r="2879" spans="1:48" ht="12.75" x14ac:dyDescent="0.2">
      <c r="A2879" s="73"/>
      <c r="B2879" s="42"/>
      <c r="C2879" s="142"/>
      <c r="D2879" s="142"/>
      <c r="E2879" s="107"/>
      <c r="F2879" s="46"/>
      <c r="G2879" s="46"/>
      <c r="H2879" s="46"/>
      <c r="I2879" s="46"/>
      <c r="J2879" s="46"/>
      <c r="K2879" s="46"/>
      <c r="L2879" s="139"/>
      <c r="M2879" s="41"/>
      <c r="N2879" s="45"/>
      <c r="O2879" s="47"/>
      <c r="P2879" s="43"/>
      <c r="Q2879" s="71" t="e">
        <f>VLOOKUP(N2879,'error categories'!$A$2:$D$54,4,FALSE)</f>
        <v>#N/A</v>
      </c>
      <c r="R2879" s="72" t="e">
        <f>VLOOKUP(N2879,'error categories'!$A$2:$D$54,3,FALSE)</f>
        <v>#N/A</v>
      </c>
      <c r="S2879" s="374"/>
      <c r="T2879" s="377"/>
      <c r="U2879" s="378">
        <f t="shared" si="396"/>
        <v>0</v>
      </c>
      <c r="V2879" s="379"/>
      <c r="W2879" s="380"/>
      <c r="X2879" s="380"/>
      <c r="Y2879" s="380"/>
      <c r="Z2879" s="379"/>
      <c r="AA2879" s="381"/>
      <c r="AB2879" s="379"/>
      <c r="AC2879" s="380"/>
      <c r="AD2879" s="382">
        <f t="shared" si="403"/>
        <v>0</v>
      </c>
      <c r="AE2879" s="383">
        <f t="shared" si="404"/>
        <v>0</v>
      </c>
      <c r="AF2879" s="379"/>
      <c r="AG2879" s="381"/>
      <c r="AH2879" s="379"/>
      <c r="AI2879" s="381"/>
      <c r="AJ2879" s="384" t="str">
        <f t="shared" si="397"/>
        <v/>
      </c>
      <c r="AK2879" s="385" t="str">
        <f t="shared" si="398"/>
        <v/>
      </c>
      <c r="AL2879" s="388" t="str">
        <f t="shared" si="399"/>
        <v/>
      </c>
      <c r="AM2879" s="389" t="str">
        <f t="shared" si="400"/>
        <v/>
      </c>
      <c r="AN2879" s="388" t="str">
        <f t="shared" si="401"/>
        <v/>
      </c>
      <c r="AO2879" s="389" t="str">
        <f t="shared" si="402"/>
        <v/>
      </c>
      <c r="AP2879" s="423"/>
      <c r="AQ2879" s="423"/>
      <c r="AR2879" s="431" t="e">
        <f>VLOOKUP($B2879,'acc names'!$C$2:$D$12102,2,FALSE)</f>
        <v>#N/A</v>
      </c>
      <c r="AS2879" s="431" t="e">
        <f>VLOOKUP($AQ2879,software!$A$1:$B$14605,2,FALSE)</f>
        <v>#N/A</v>
      </c>
      <c r="AT2879" s="423"/>
      <c r="AV2879" s="423"/>
    </row>
    <row r="2880" spans="1:48" ht="12.75" x14ac:dyDescent="0.2">
      <c r="A2880" s="73"/>
      <c r="B2880" s="42"/>
      <c r="C2880" s="142"/>
      <c r="D2880" s="142"/>
      <c r="E2880" s="107"/>
      <c r="F2880" s="46"/>
      <c r="G2880" s="46"/>
      <c r="H2880" s="46"/>
      <c r="I2880" s="46"/>
      <c r="J2880" s="46"/>
      <c r="K2880" s="46"/>
      <c r="L2880" s="139"/>
      <c r="M2880" s="41"/>
      <c r="N2880" s="45"/>
      <c r="O2880" s="47"/>
      <c r="P2880" s="43"/>
      <c r="Q2880" s="71" t="e">
        <f>VLOOKUP(N2880,'error categories'!$A$2:$D$54,4,FALSE)</f>
        <v>#N/A</v>
      </c>
      <c r="R2880" s="72" t="e">
        <f>VLOOKUP(N2880,'error categories'!$A$2:$D$54,3,FALSE)</f>
        <v>#N/A</v>
      </c>
      <c r="S2880" s="374"/>
      <c r="T2880" s="377"/>
      <c r="U2880" s="378">
        <f t="shared" si="396"/>
        <v>0</v>
      </c>
      <c r="V2880" s="379"/>
      <c r="W2880" s="380"/>
      <c r="X2880" s="380"/>
      <c r="Y2880" s="380"/>
      <c r="Z2880" s="379"/>
      <c r="AA2880" s="381"/>
      <c r="AB2880" s="379"/>
      <c r="AC2880" s="380"/>
      <c r="AD2880" s="382">
        <f t="shared" si="403"/>
        <v>0</v>
      </c>
      <c r="AE2880" s="383">
        <f t="shared" si="404"/>
        <v>0</v>
      </c>
      <c r="AF2880" s="379"/>
      <c r="AG2880" s="381"/>
      <c r="AH2880" s="379"/>
      <c r="AI2880" s="381"/>
      <c r="AJ2880" s="384" t="str">
        <f t="shared" si="397"/>
        <v/>
      </c>
      <c r="AK2880" s="385" t="str">
        <f t="shared" si="398"/>
        <v/>
      </c>
      <c r="AL2880" s="388" t="str">
        <f t="shared" si="399"/>
        <v/>
      </c>
      <c r="AM2880" s="389" t="str">
        <f t="shared" si="400"/>
        <v/>
      </c>
      <c r="AN2880" s="388" t="str">
        <f t="shared" si="401"/>
        <v/>
      </c>
      <c r="AO2880" s="389" t="str">
        <f t="shared" si="402"/>
        <v/>
      </c>
      <c r="AP2880" s="423"/>
      <c r="AQ2880" s="423"/>
      <c r="AR2880" s="431" t="e">
        <f>VLOOKUP($B2880,'acc names'!$C$2:$D$12102,2,FALSE)</f>
        <v>#N/A</v>
      </c>
      <c r="AS2880" s="431" t="e">
        <f>VLOOKUP($AQ2880,software!$A$1:$B$14605,2,FALSE)</f>
        <v>#N/A</v>
      </c>
      <c r="AT2880" s="423"/>
      <c r="AV2880" s="423"/>
    </row>
    <row r="2881" spans="1:48" ht="12.75" x14ac:dyDescent="0.2">
      <c r="A2881" s="73"/>
      <c r="B2881" s="42"/>
      <c r="C2881" s="142"/>
      <c r="D2881" s="142"/>
      <c r="E2881" s="107"/>
      <c r="F2881" s="46"/>
      <c r="G2881" s="46"/>
      <c r="H2881" s="46"/>
      <c r="I2881" s="46"/>
      <c r="J2881" s="46"/>
      <c r="K2881" s="46"/>
      <c r="L2881" s="139"/>
      <c r="M2881" s="41"/>
      <c r="N2881" s="45"/>
      <c r="O2881" s="47"/>
      <c r="P2881" s="43"/>
      <c r="Q2881" s="71" t="e">
        <f>VLOOKUP(N2881,'error categories'!$A$2:$D$54,4,FALSE)</f>
        <v>#N/A</v>
      </c>
      <c r="R2881" s="72" t="e">
        <f>VLOOKUP(N2881,'error categories'!$A$2:$D$54,3,FALSE)</f>
        <v>#N/A</v>
      </c>
      <c r="S2881" s="374"/>
      <c r="T2881" s="377"/>
      <c r="U2881" s="378">
        <f t="shared" si="396"/>
        <v>0</v>
      </c>
      <c r="V2881" s="379"/>
      <c r="W2881" s="380"/>
      <c r="X2881" s="380"/>
      <c r="Y2881" s="380"/>
      <c r="Z2881" s="379"/>
      <c r="AA2881" s="381"/>
      <c r="AB2881" s="379"/>
      <c r="AC2881" s="380"/>
      <c r="AD2881" s="382">
        <f t="shared" si="403"/>
        <v>0</v>
      </c>
      <c r="AE2881" s="383">
        <f t="shared" si="404"/>
        <v>0</v>
      </c>
      <c r="AF2881" s="379"/>
      <c r="AG2881" s="381"/>
      <c r="AH2881" s="379"/>
      <c r="AI2881" s="381"/>
      <c r="AJ2881" s="384" t="str">
        <f t="shared" si="397"/>
        <v/>
      </c>
      <c r="AK2881" s="385" t="str">
        <f t="shared" si="398"/>
        <v/>
      </c>
      <c r="AL2881" s="388" t="str">
        <f t="shared" si="399"/>
        <v/>
      </c>
      <c r="AM2881" s="389" t="str">
        <f t="shared" si="400"/>
        <v/>
      </c>
      <c r="AN2881" s="388" t="str">
        <f t="shared" si="401"/>
        <v/>
      </c>
      <c r="AO2881" s="389" t="str">
        <f t="shared" si="402"/>
        <v/>
      </c>
      <c r="AP2881" s="423"/>
      <c r="AQ2881" s="423"/>
      <c r="AR2881" s="431" t="e">
        <f>VLOOKUP($B2881,'acc names'!$C$2:$D$12102,2,FALSE)</f>
        <v>#N/A</v>
      </c>
      <c r="AS2881" s="431" t="e">
        <f>VLOOKUP($AQ2881,software!$A$1:$B$14605,2,FALSE)</f>
        <v>#N/A</v>
      </c>
      <c r="AT2881" s="423"/>
      <c r="AV2881" s="423"/>
    </row>
    <row r="2882" spans="1:48" ht="12.75" x14ac:dyDescent="0.2">
      <c r="A2882" s="73"/>
      <c r="B2882" s="42"/>
      <c r="C2882" s="142"/>
      <c r="D2882" s="142"/>
      <c r="E2882" s="107"/>
      <c r="F2882" s="46"/>
      <c r="G2882" s="46"/>
      <c r="H2882" s="46"/>
      <c r="I2882" s="46"/>
      <c r="J2882" s="46"/>
      <c r="K2882" s="46"/>
      <c r="L2882" s="139"/>
      <c r="M2882" s="41"/>
      <c r="N2882" s="45"/>
      <c r="O2882" s="47"/>
      <c r="P2882" s="43"/>
      <c r="Q2882" s="71" t="e">
        <f>VLOOKUP(N2882,'error categories'!$A$2:$D$54,4,FALSE)</f>
        <v>#N/A</v>
      </c>
      <c r="R2882" s="72" t="e">
        <f>VLOOKUP(N2882,'error categories'!$A$2:$D$54,3,FALSE)</f>
        <v>#N/A</v>
      </c>
      <c r="S2882" s="374"/>
      <c r="T2882" s="377"/>
      <c r="U2882" s="378">
        <f t="shared" si="396"/>
        <v>0</v>
      </c>
      <c r="V2882" s="379"/>
      <c r="W2882" s="380"/>
      <c r="X2882" s="380"/>
      <c r="Y2882" s="380"/>
      <c r="Z2882" s="379"/>
      <c r="AA2882" s="381"/>
      <c r="AB2882" s="379"/>
      <c r="AC2882" s="380"/>
      <c r="AD2882" s="382">
        <f t="shared" si="403"/>
        <v>0</v>
      </c>
      <c r="AE2882" s="383">
        <f t="shared" si="404"/>
        <v>0</v>
      </c>
      <c r="AF2882" s="379"/>
      <c r="AG2882" s="381"/>
      <c r="AH2882" s="379"/>
      <c r="AI2882" s="381"/>
      <c r="AJ2882" s="384" t="str">
        <f t="shared" si="397"/>
        <v/>
      </c>
      <c r="AK2882" s="385" t="str">
        <f t="shared" si="398"/>
        <v/>
      </c>
      <c r="AL2882" s="388" t="str">
        <f t="shared" si="399"/>
        <v/>
      </c>
      <c r="AM2882" s="389" t="str">
        <f t="shared" si="400"/>
        <v/>
      </c>
      <c r="AN2882" s="388" t="str">
        <f t="shared" si="401"/>
        <v/>
      </c>
      <c r="AO2882" s="389" t="str">
        <f t="shared" si="402"/>
        <v/>
      </c>
      <c r="AP2882" s="423"/>
      <c r="AQ2882" s="423"/>
      <c r="AR2882" s="431" t="e">
        <f>VLOOKUP($B2882,'acc names'!$C$2:$D$12102,2,FALSE)</f>
        <v>#N/A</v>
      </c>
      <c r="AS2882" s="431" t="e">
        <f>VLOOKUP($AQ2882,software!$A$1:$B$14605,2,FALSE)</f>
        <v>#N/A</v>
      </c>
      <c r="AT2882" s="423"/>
      <c r="AV2882" s="423"/>
    </row>
    <row r="2883" spans="1:48" ht="12.75" x14ac:dyDescent="0.2">
      <c r="A2883" s="73"/>
      <c r="B2883" s="42"/>
      <c r="C2883" s="142"/>
      <c r="D2883" s="142"/>
      <c r="E2883" s="107"/>
      <c r="F2883" s="46"/>
      <c r="G2883" s="46"/>
      <c r="H2883" s="46"/>
      <c r="I2883" s="46"/>
      <c r="J2883" s="46"/>
      <c r="K2883" s="46"/>
      <c r="L2883" s="139"/>
      <c r="M2883" s="41"/>
      <c r="N2883" s="45"/>
      <c r="O2883" s="47"/>
      <c r="P2883" s="43"/>
      <c r="Q2883" s="71" t="e">
        <f>VLOOKUP(N2883,'error categories'!$A$2:$D$54,4,FALSE)</f>
        <v>#N/A</v>
      </c>
      <c r="R2883" s="72" t="e">
        <f>VLOOKUP(N2883,'error categories'!$A$2:$D$54,3,FALSE)</f>
        <v>#N/A</v>
      </c>
      <c r="S2883" s="374"/>
      <c r="T2883" s="377"/>
      <c r="U2883" s="378">
        <f t="shared" si="396"/>
        <v>0</v>
      </c>
      <c r="V2883" s="379"/>
      <c r="W2883" s="380"/>
      <c r="X2883" s="380"/>
      <c r="Y2883" s="380"/>
      <c r="Z2883" s="379"/>
      <c r="AA2883" s="381"/>
      <c r="AB2883" s="379"/>
      <c r="AC2883" s="380"/>
      <c r="AD2883" s="382">
        <f t="shared" si="403"/>
        <v>0</v>
      </c>
      <c r="AE2883" s="383">
        <f t="shared" si="404"/>
        <v>0</v>
      </c>
      <c r="AF2883" s="379"/>
      <c r="AG2883" s="381"/>
      <c r="AH2883" s="379"/>
      <c r="AI2883" s="381"/>
      <c r="AJ2883" s="384" t="str">
        <f t="shared" si="397"/>
        <v/>
      </c>
      <c r="AK2883" s="385" t="str">
        <f t="shared" si="398"/>
        <v/>
      </c>
      <c r="AL2883" s="388" t="str">
        <f t="shared" si="399"/>
        <v/>
      </c>
      <c r="AM2883" s="389" t="str">
        <f t="shared" si="400"/>
        <v/>
      </c>
      <c r="AN2883" s="388" t="str">
        <f t="shared" si="401"/>
        <v/>
      </c>
      <c r="AO2883" s="389" t="str">
        <f t="shared" si="402"/>
        <v/>
      </c>
      <c r="AP2883" s="423"/>
      <c r="AQ2883" s="423"/>
      <c r="AR2883" s="431" t="e">
        <f>VLOOKUP($B2883,'acc names'!$C$2:$D$12102,2,FALSE)</f>
        <v>#N/A</v>
      </c>
      <c r="AS2883" s="431" t="e">
        <f>VLOOKUP($AQ2883,software!$A$1:$B$14605,2,FALSE)</f>
        <v>#N/A</v>
      </c>
      <c r="AT2883" s="423"/>
      <c r="AV2883" s="423"/>
    </row>
    <row r="2884" spans="1:48" ht="12.75" x14ac:dyDescent="0.2">
      <c r="A2884" s="73"/>
      <c r="B2884" s="42"/>
      <c r="C2884" s="142"/>
      <c r="D2884" s="142"/>
      <c r="E2884" s="107"/>
      <c r="F2884" s="46"/>
      <c r="G2884" s="46"/>
      <c r="H2884" s="46"/>
      <c r="I2884" s="46"/>
      <c r="J2884" s="46"/>
      <c r="K2884" s="46"/>
      <c r="L2884" s="139"/>
      <c r="M2884" s="41"/>
      <c r="N2884" s="45"/>
      <c r="O2884" s="47"/>
      <c r="P2884" s="43"/>
      <c r="Q2884" s="71" t="e">
        <f>VLOOKUP(N2884,'error categories'!$A$2:$D$54,4,FALSE)</f>
        <v>#N/A</v>
      </c>
      <c r="R2884" s="72" t="e">
        <f>VLOOKUP(N2884,'error categories'!$A$2:$D$54,3,FALSE)</f>
        <v>#N/A</v>
      </c>
      <c r="S2884" s="374"/>
      <c r="T2884" s="377"/>
      <c r="U2884" s="378">
        <f t="shared" ref="U2884:U2947" si="405">S2884-T2884</f>
        <v>0</v>
      </c>
      <c r="V2884" s="379"/>
      <c r="W2884" s="380"/>
      <c r="X2884" s="380"/>
      <c r="Y2884" s="380"/>
      <c r="Z2884" s="379"/>
      <c r="AA2884" s="381"/>
      <c r="AB2884" s="379"/>
      <c r="AC2884" s="380"/>
      <c r="AD2884" s="382">
        <f t="shared" si="403"/>
        <v>0</v>
      </c>
      <c r="AE2884" s="383">
        <f t="shared" si="404"/>
        <v>0</v>
      </c>
      <c r="AF2884" s="379"/>
      <c r="AG2884" s="381"/>
      <c r="AH2884" s="379"/>
      <c r="AI2884" s="381"/>
      <c r="AJ2884" s="384" t="str">
        <f t="shared" ref="AJ2884:AJ2947" si="406">IF(E2884="","",IF(AND(U2884=1,(Y2884+AA2884+AD2884+AE2884+AG2884+AI2884)=0),"VU",Y2884+AA2884+AD2884+AE2884+AG2884+AI2884))</f>
        <v/>
      </c>
      <c r="AK2884" s="385" t="str">
        <f t="shared" si="398"/>
        <v/>
      </c>
      <c r="AL2884" s="388" t="str">
        <f t="shared" si="399"/>
        <v/>
      </c>
      <c r="AM2884" s="389" t="str">
        <f t="shared" si="400"/>
        <v/>
      </c>
      <c r="AN2884" s="388" t="str">
        <f t="shared" si="401"/>
        <v/>
      </c>
      <c r="AO2884" s="389" t="str">
        <f t="shared" si="402"/>
        <v/>
      </c>
      <c r="AP2884" s="423"/>
      <c r="AQ2884" s="423"/>
      <c r="AR2884" s="431" t="e">
        <f>VLOOKUP($B2884,'acc names'!$C$2:$D$12102,2,FALSE)</f>
        <v>#N/A</v>
      </c>
      <c r="AS2884" s="431" t="e">
        <f>VLOOKUP($AQ2884,software!$A$1:$B$14605,2,FALSE)</f>
        <v>#N/A</v>
      </c>
      <c r="AT2884" s="423"/>
      <c r="AV2884" s="423"/>
    </row>
    <row r="2885" spans="1:48" ht="12.75" x14ac:dyDescent="0.2">
      <c r="A2885" s="73"/>
      <c r="B2885" s="42"/>
      <c r="C2885" s="142"/>
      <c r="D2885" s="142"/>
      <c r="E2885" s="107"/>
      <c r="F2885" s="46"/>
      <c r="G2885" s="46"/>
      <c r="H2885" s="46"/>
      <c r="I2885" s="46"/>
      <c r="J2885" s="46"/>
      <c r="K2885" s="46"/>
      <c r="L2885" s="139"/>
      <c r="M2885" s="41"/>
      <c r="N2885" s="45"/>
      <c r="O2885" s="47"/>
      <c r="P2885" s="43"/>
      <c r="Q2885" s="71" t="e">
        <f>VLOOKUP(N2885,'error categories'!$A$2:$D$54,4,FALSE)</f>
        <v>#N/A</v>
      </c>
      <c r="R2885" s="72" t="e">
        <f>VLOOKUP(N2885,'error categories'!$A$2:$D$54,3,FALSE)</f>
        <v>#N/A</v>
      </c>
      <c r="S2885" s="374"/>
      <c r="T2885" s="377"/>
      <c r="U2885" s="378">
        <f t="shared" si="405"/>
        <v>0</v>
      </c>
      <c r="V2885" s="379"/>
      <c r="W2885" s="380"/>
      <c r="X2885" s="380"/>
      <c r="Y2885" s="380"/>
      <c r="Z2885" s="379"/>
      <c r="AA2885" s="381"/>
      <c r="AB2885" s="379"/>
      <c r="AC2885" s="380"/>
      <c r="AD2885" s="382">
        <f t="shared" si="403"/>
        <v>0</v>
      </c>
      <c r="AE2885" s="383">
        <f t="shared" si="404"/>
        <v>0</v>
      </c>
      <c r="AF2885" s="379"/>
      <c r="AG2885" s="381"/>
      <c r="AH2885" s="379"/>
      <c r="AI2885" s="381"/>
      <c r="AJ2885" s="384" t="str">
        <f t="shared" si="406"/>
        <v/>
      </c>
      <c r="AK2885" s="385" t="str">
        <f t="shared" ref="AK2885:AK2948" si="407">IF(OR(AJ2885="",AJ2885="VU"),"",ABS(AJ2885))</f>
        <v/>
      </c>
      <c r="AL2885" s="388" t="str">
        <f t="shared" ref="AL2885:AL2948" si="408">IF(OR(AJ2885="VU",AJ2885="",AJ2885=0,AJ2885&lt;0),"",AJ2885)</f>
        <v/>
      </c>
      <c r="AM2885" s="389" t="str">
        <f t="shared" ref="AM2885:AM2948" si="409">IF(OR(AJ2885="VU",AJ2885="",AJ2885=0,AJ2885&gt;0),"",AJ2885)</f>
        <v/>
      </c>
      <c r="AN2885" s="388" t="str">
        <f t="shared" ref="AN2885:AN2948" si="410">IF(AL2885="","",1)</f>
        <v/>
      </c>
      <c r="AO2885" s="389" t="str">
        <f t="shared" ref="AO2885:AO2948" si="411">IF(AM2885="","",1)</f>
        <v/>
      </c>
      <c r="AP2885" s="423"/>
      <c r="AQ2885" s="423"/>
      <c r="AR2885" s="431" t="e">
        <f>VLOOKUP($B2885,'acc names'!$C$2:$D$12102,2,FALSE)</f>
        <v>#N/A</v>
      </c>
      <c r="AS2885" s="431" t="e">
        <f>VLOOKUP($AQ2885,software!$A$1:$B$14605,2,FALSE)</f>
        <v>#N/A</v>
      </c>
      <c r="AT2885" s="423"/>
      <c r="AV2885" s="423"/>
    </row>
    <row r="2886" spans="1:48" ht="12.75" x14ac:dyDescent="0.2">
      <c r="A2886" s="73"/>
      <c r="B2886" s="42"/>
      <c r="C2886" s="142"/>
      <c r="D2886" s="142"/>
      <c r="E2886" s="107"/>
      <c r="F2886" s="46"/>
      <c r="G2886" s="46"/>
      <c r="H2886" s="46"/>
      <c r="I2886" s="46"/>
      <c r="J2886" s="46"/>
      <c r="K2886" s="46"/>
      <c r="L2886" s="139"/>
      <c r="M2886" s="41"/>
      <c r="N2886" s="45"/>
      <c r="O2886" s="47"/>
      <c r="P2886" s="43"/>
      <c r="Q2886" s="71" t="e">
        <f>VLOOKUP(N2886,'error categories'!$A$2:$D$54,4,FALSE)</f>
        <v>#N/A</v>
      </c>
      <c r="R2886" s="72" t="e">
        <f>VLOOKUP(N2886,'error categories'!$A$2:$D$54,3,FALSE)</f>
        <v>#N/A</v>
      </c>
      <c r="S2886" s="374"/>
      <c r="T2886" s="377"/>
      <c r="U2886" s="378">
        <f t="shared" si="405"/>
        <v>0</v>
      </c>
      <c r="V2886" s="379"/>
      <c r="W2886" s="380"/>
      <c r="X2886" s="380"/>
      <c r="Y2886" s="380"/>
      <c r="Z2886" s="379"/>
      <c r="AA2886" s="381"/>
      <c r="AB2886" s="379"/>
      <c r="AC2886" s="380"/>
      <c r="AD2886" s="382">
        <f t="shared" ref="AD2886:AD2949" si="412">AB2886*-900</f>
        <v>0</v>
      </c>
      <c r="AE2886" s="383">
        <f t="shared" ref="AE2886:AE2949" si="413">AC2886*-880</f>
        <v>0</v>
      </c>
      <c r="AF2886" s="379"/>
      <c r="AG2886" s="381"/>
      <c r="AH2886" s="379"/>
      <c r="AI2886" s="381"/>
      <c r="AJ2886" s="384" t="str">
        <f t="shared" si="406"/>
        <v/>
      </c>
      <c r="AK2886" s="385" t="str">
        <f t="shared" si="407"/>
        <v/>
      </c>
      <c r="AL2886" s="388" t="str">
        <f t="shared" si="408"/>
        <v/>
      </c>
      <c r="AM2886" s="389" t="str">
        <f t="shared" si="409"/>
        <v/>
      </c>
      <c r="AN2886" s="388" t="str">
        <f t="shared" si="410"/>
        <v/>
      </c>
      <c r="AO2886" s="389" t="str">
        <f t="shared" si="411"/>
        <v/>
      </c>
      <c r="AP2886" s="423"/>
      <c r="AQ2886" s="423"/>
      <c r="AR2886" s="431" t="e">
        <f>VLOOKUP($B2886,'acc names'!$C$2:$D$12102,2,FALSE)</f>
        <v>#N/A</v>
      </c>
      <c r="AS2886" s="431" t="e">
        <f>VLOOKUP($AQ2886,software!$A$1:$B$14605,2,FALSE)</f>
        <v>#N/A</v>
      </c>
      <c r="AT2886" s="423"/>
      <c r="AV2886" s="423"/>
    </row>
    <row r="2887" spans="1:48" ht="12.75" x14ac:dyDescent="0.2">
      <c r="A2887" s="73"/>
      <c r="B2887" s="42"/>
      <c r="C2887" s="142"/>
      <c r="D2887" s="142"/>
      <c r="E2887" s="107"/>
      <c r="F2887" s="46"/>
      <c r="G2887" s="46"/>
      <c r="H2887" s="46"/>
      <c r="I2887" s="46"/>
      <c r="J2887" s="46"/>
      <c r="K2887" s="46"/>
      <c r="L2887" s="139"/>
      <c r="M2887" s="41"/>
      <c r="N2887" s="45"/>
      <c r="O2887" s="47"/>
      <c r="P2887" s="43"/>
      <c r="Q2887" s="71" t="e">
        <f>VLOOKUP(N2887,'error categories'!$A$2:$D$54,4,FALSE)</f>
        <v>#N/A</v>
      </c>
      <c r="R2887" s="72" t="e">
        <f>VLOOKUP(N2887,'error categories'!$A$2:$D$54,3,FALSE)</f>
        <v>#N/A</v>
      </c>
      <c r="S2887" s="374"/>
      <c r="T2887" s="377"/>
      <c r="U2887" s="378">
        <f t="shared" si="405"/>
        <v>0</v>
      </c>
      <c r="V2887" s="379"/>
      <c r="W2887" s="380"/>
      <c r="X2887" s="380"/>
      <c r="Y2887" s="380"/>
      <c r="Z2887" s="379"/>
      <c r="AA2887" s="381"/>
      <c r="AB2887" s="379"/>
      <c r="AC2887" s="380"/>
      <c r="AD2887" s="382">
        <f t="shared" si="412"/>
        <v>0</v>
      </c>
      <c r="AE2887" s="383">
        <f t="shared" si="413"/>
        <v>0</v>
      </c>
      <c r="AF2887" s="379"/>
      <c r="AG2887" s="381"/>
      <c r="AH2887" s="379"/>
      <c r="AI2887" s="381"/>
      <c r="AJ2887" s="384" t="str">
        <f t="shared" si="406"/>
        <v/>
      </c>
      <c r="AK2887" s="385" t="str">
        <f t="shared" si="407"/>
        <v/>
      </c>
      <c r="AL2887" s="388" t="str">
        <f t="shared" si="408"/>
        <v/>
      </c>
      <c r="AM2887" s="389" t="str">
        <f t="shared" si="409"/>
        <v/>
      </c>
      <c r="AN2887" s="388" t="str">
        <f t="shared" si="410"/>
        <v/>
      </c>
      <c r="AO2887" s="389" t="str">
        <f t="shared" si="411"/>
        <v/>
      </c>
      <c r="AP2887" s="423"/>
      <c r="AQ2887" s="423"/>
      <c r="AR2887" s="431" t="e">
        <f>VLOOKUP($B2887,'acc names'!$C$2:$D$12102,2,FALSE)</f>
        <v>#N/A</v>
      </c>
      <c r="AS2887" s="431" t="e">
        <f>VLOOKUP($AQ2887,software!$A$1:$B$14605,2,FALSE)</f>
        <v>#N/A</v>
      </c>
      <c r="AT2887" s="423"/>
      <c r="AV2887" s="423"/>
    </row>
    <row r="2888" spans="1:48" ht="12.75" x14ac:dyDescent="0.2">
      <c r="A2888" s="73"/>
      <c r="B2888" s="42"/>
      <c r="C2888" s="142"/>
      <c r="D2888" s="142"/>
      <c r="E2888" s="107"/>
      <c r="F2888" s="46"/>
      <c r="G2888" s="46"/>
      <c r="H2888" s="46"/>
      <c r="I2888" s="46"/>
      <c r="J2888" s="46"/>
      <c r="K2888" s="46"/>
      <c r="L2888" s="139"/>
      <c r="M2888" s="41"/>
      <c r="N2888" s="45"/>
      <c r="O2888" s="47"/>
      <c r="P2888" s="43"/>
      <c r="Q2888" s="71" t="e">
        <f>VLOOKUP(N2888,'error categories'!$A$2:$D$54,4,FALSE)</f>
        <v>#N/A</v>
      </c>
      <c r="R2888" s="72" t="e">
        <f>VLOOKUP(N2888,'error categories'!$A$2:$D$54,3,FALSE)</f>
        <v>#N/A</v>
      </c>
      <c r="S2888" s="374"/>
      <c r="T2888" s="377"/>
      <c r="U2888" s="378">
        <f t="shared" si="405"/>
        <v>0</v>
      </c>
      <c r="V2888" s="379"/>
      <c r="W2888" s="380"/>
      <c r="X2888" s="380"/>
      <c r="Y2888" s="380"/>
      <c r="Z2888" s="379"/>
      <c r="AA2888" s="381"/>
      <c r="AB2888" s="379"/>
      <c r="AC2888" s="380"/>
      <c r="AD2888" s="382">
        <f t="shared" si="412"/>
        <v>0</v>
      </c>
      <c r="AE2888" s="383">
        <f t="shared" si="413"/>
        <v>0</v>
      </c>
      <c r="AF2888" s="379"/>
      <c r="AG2888" s="381"/>
      <c r="AH2888" s="379"/>
      <c r="AI2888" s="381"/>
      <c r="AJ2888" s="384" t="str">
        <f t="shared" si="406"/>
        <v/>
      </c>
      <c r="AK2888" s="385" t="str">
        <f t="shared" si="407"/>
        <v/>
      </c>
      <c r="AL2888" s="388" t="str">
        <f t="shared" si="408"/>
        <v/>
      </c>
      <c r="AM2888" s="389" t="str">
        <f t="shared" si="409"/>
        <v/>
      </c>
      <c r="AN2888" s="388" t="str">
        <f t="shared" si="410"/>
        <v/>
      </c>
      <c r="AO2888" s="389" t="str">
        <f t="shared" si="411"/>
        <v/>
      </c>
      <c r="AP2888" s="423"/>
      <c r="AQ2888" s="423"/>
      <c r="AR2888" s="431" t="e">
        <f>VLOOKUP($B2888,'acc names'!$C$2:$D$12102,2,FALSE)</f>
        <v>#N/A</v>
      </c>
      <c r="AS2888" s="431" t="e">
        <f>VLOOKUP($AQ2888,software!$A$1:$B$14605,2,FALSE)</f>
        <v>#N/A</v>
      </c>
      <c r="AT2888" s="423"/>
      <c r="AV2888" s="423"/>
    </row>
    <row r="2889" spans="1:48" ht="12.75" x14ac:dyDescent="0.2">
      <c r="A2889" s="73"/>
      <c r="B2889" s="42"/>
      <c r="C2889" s="142"/>
      <c r="D2889" s="142"/>
      <c r="E2889" s="107"/>
      <c r="F2889" s="46"/>
      <c r="G2889" s="46"/>
      <c r="H2889" s="46"/>
      <c r="I2889" s="46"/>
      <c r="J2889" s="46"/>
      <c r="K2889" s="46"/>
      <c r="L2889" s="139"/>
      <c r="M2889" s="41"/>
      <c r="N2889" s="45"/>
      <c r="O2889" s="47"/>
      <c r="P2889" s="43"/>
      <c r="Q2889" s="71" t="e">
        <f>VLOOKUP(N2889,'error categories'!$A$2:$D$54,4,FALSE)</f>
        <v>#N/A</v>
      </c>
      <c r="R2889" s="72" t="e">
        <f>VLOOKUP(N2889,'error categories'!$A$2:$D$54,3,FALSE)</f>
        <v>#N/A</v>
      </c>
      <c r="S2889" s="374"/>
      <c r="T2889" s="377"/>
      <c r="U2889" s="378">
        <f t="shared" si="405"/>
        <v>0</v>
      </c>
      <c r="V2889" s="379"/>
      <c r="W2889" s="380"/>
      <c r="X2889" s="380"/>
      <c r="Y2889" s="380"/>
      <c r="Z2889" s="379"/>
      <c r="AA2889" s="381"/>
      <c r="AB2889" s="379"/>
      <c r="AC2889" s="380"/>
      <c r="AD2889" s="382">
        <f t="shared" si="412"/>
        <v>0</v>
      </c>
      <c r="AE2889" s="383">
        <f t="shared" si="413"/>
        <v>0</v>
      </c>
      <c r="AF2889" s="379"/>
      <c r="AG2889" s="381"/>
      <c r="AH2889" s="379"/>
      <c r="AI2889" s="381"/>
      <c r="AJ2889" s="384" t="str">
        <f t="shared" si="406"/>
        <v/>
      </c>
      <c r="AK2889" s="385" t="str">
        <f t="shared" si="407"/>
        <v/>
      </c>
      <c r="AL2889" s="388" t="str">
        <f t="shared" si="408"/>
        <v/>
      </c>
      <c r="AM2889" s="389" t="str">
        <f t="shared" si="409"/>
        <v/>
      </c>
      <c r="AN2889" s="388" t="str">
        <f t="shared" si="410"/>
        <v/>
      </c>
      <c r="AO2889" s="389" t="str">
        <f t="shared" si="411"/>
        <v/>
      </c>
      <c r="AP2889" s="423"/>
      <c r="AQ2889" s="423"/>
      <c r="AR2889" s="431" t="e">
        <f>VLOOKUP($B2889,'acc names'!$C$2:$D$12102,2,FALSE)</f>
        <v>#N/A</v>
      </c>
      <c r="AS2889" s="431" t="e">
        <f>VLOOKUP($AQ2889,software!$A$1:$B$14605,2,FALSE)</f>
        <v>#N/A</v>
      </c>
      <c r="AT2889" s="423"/>
      <c r="AV2889" s="423"/>
    </row>
    <row r="2890" spans="1:48" ht="12.75" x14ac:dyDescent="0.2">
      <c r="A2890" s="73"/>
      <c r="B2890" s="42"/>
      <c r="C2890" s="142"/>
      <c r="D2890" s="142"/>
      <c r="E2890" s="107"/>
      <c r="F2890" s="46"/>
      <c r="G2890" s="46"/>
      <c r="H2890" s="46"/>
      <c r="I2890" s="46"/>
      <c r="J2890" s="46"/>
      <c r="K2890" s="46"/>
      <c r="L2890" s="139"/>
      <c r="M2890" s="41"/>
      <c r="N2890" s="45"/>
      <c r="O2890" s="47"/>
      <c r="P2890" s="43"/>
      <c r="Q2890" s="71" t="e">
        <f>VLOOKUP(N2890,'error categories'!$A$2:$D$54,4,FALSE)</f>
        <v>#N/A</v>
      </c>
      <c r="R2890" s="72" t="e">
        <f>VLOOKUP(N2890,'error categories'!$A$2:$D$54,3,FALSE)</f>
        <v>#N/A</v>
      </c>
      <c r="S2890" s="374"/>
      <c r="T2890" s="377"/>
      <c r="U2890" s="378">
        <f t="shared" si="405"/>
        <v>0</v>
      </c>
      <c r="V2890" s="379"/>
      <c r="W2890" s="380"/>
      <c r="X2890" s="380"/>
      <c r="Y2890" s="380"/>
      <c r="Z2890" s="379"/>
      <c r="AA2890" s="381"/>
      <c r="AB2890" s="379"/>
      <c r="AC2890" s="380"/>
      <c r="AD2890" s="382">
        <f t="shared" si="412"/>
        <v>0</v>
      </c>
      <c r="AE2890" s="383">
        <f t="shared" si="413"/>
        <v>0</v>
      </c>
      <c r="AF2890" s="379"/>
      <c r="AG2890" s="381"/>
      <c r="AH2890" s="379"/>
      <c r="AI2890" s="381"/>
      <c r="AJ2890" s="384" t="str">
        <f t="shared" si="406"/>
        <v/>
      </c>
      <c r="AK2890" s="385" t="str">
        <f t="shared" si="407"/>
        <v/>
      </c>
      <c r="AL2890" s="388" t="str">
        <f t="shared" si="408"/>
        <v/>
      </c>
      <c r="AM2890" s="389" t="str">
        <f t="shared" si="409"/>
        <v/>
      </c>
      <c r="AN2890" s="388" t="str">
        <f t="shared" si="410"/>
        <v/>
      </c>
      <c r="AO2890" s="389" t="str">
        <f t="shared" si="411"/>
        <v/>
      </c>
      <c r="AP2890" s="423"/>
      <c r="AQ2890" s="423"/>
      <c r="AR2890" s="431" t="e">
        <f>VLOOKUP($B2890,'acc names'!$C$2:$D$12102,2,FALSE)</f>
        <v>#N/A</v>
      </c>
      <c r="AS2890" s="431" t="e">
        <f>VLOOKUP($AQ2890,software!$A$1:$B$14605,2,FALSE)</f>
        <v>#N/A</v>
      </c>
      <c r="AT2890" s="423"/>
      <c r="AV2890" s="423"/>
    </row>
    <row r="2891" spans="1:48" ht="12.75" x14ac:dyDescent="0.2">
      <c r="A2891" s="73"/>
      <c r="B2891" s="42"/>
      <c r="C2891" s="142"/>
      <c r="D2891" s="142"/>
      <c r="E2891" s="107"/>
      <c r="F2891" s="46"/>
      <c r="G2891" s="46"/>
      <c r="H2891" s="46"/>
      <c r="I2891" s="46"/>
      <c r="J2891" s="46"/>
      <c r="K2891" s="46"/>
      <c r="L2891" s="139"/>
      <c r="M2891" s="41"/>
      <c r="N2891" s="45"/>
      <c r="O2891" s="47"/>
      <c r="P2891" s="43"/>
      <c r="Q2891" s="71" t="e">
        <f>VLOOKUP(N2891,'error categories'!$A$2:$D$54,4,FALSE)</f>
        <v>#N/A</v>
      </c>
      <c r="R2891" s="72" t="e">
        <f>VLOOKUP(N2891,'error categories'!$A$2:$D$54,3,FALSE)</f>
        <v>#N/A</v>
      </c>
      <c r="S2891" s="374"/>
      <c r="T2891" s="377"/>
      <c r="U2891" s="378">
        <f t="shared" si="405"/>
        <v>0</v>
      </c>
      <c r="V2891" s="379"/>
      <c r="W2891" s="380"/>
      <c r="X2891" s="380"/>
      <c r="Y2891" s="380"/>
      <c r="Z2891" s="379"/>
      <c r="AA2891" s="381"/>
      <c r="AB2891" s="379"/>
      <c r="AC2891" s="380"/>
      <c r="AD2891" s="382">
        <f t="shared" si="412"/>
        <v>0</v>
      </c>
      <c r="AE2891" s="383">
        <f t="shared" si="413"/>
        <v>0</v>
      </c>
      <c r="AF2891" s="379"/>
      <c r="AG2891" s="381"/>
      <c r="AH2891" s="379"/>
      <c r="AI2891" s="381"/>
      <c r="AJ2891" s="384" t="str">
        <f t="shared" si="406"/>
        <v/>
      </c>
      <c r="AK2891" s="385" t="str">
        <f t="shared" si="407"/>
        <v/>
      </c>
      <c r="AL2891" s="388" t="str">
        <f t="shared" si="408"/>
        <v/>
      </c>
      <c r="AM2891" s="389" t="str">
        <f t="shared" si="409"/>
        <v/>
      </c>
      <c r="AN2891" s="388" t="str">
        <f t="shared" si="410"/>
        <v/>
      </c>
      <c r="AO2891" s="389" t="str">
        <f t="shared" si="411"/>
        <v/>
      </c>
      <c r="AP2891" s="423"/>
      <c r="AQ2891" s="423"/>
      <c r="AR2891" s="431" t="e">
        <f>VLOOKUP($B2891,'acc names'!$C$2:$D$12102,2,FALSE)</f>
        <v>#N/A</v>
      </c>
      <c r="AS2891" s="431" t="e">
        <f>VLOOKUP($AQ2891,software!$A$1:$B$14605,2,FALSE)</f>
        <v>#N/A</v>
      </c>
      <c r="AT2891" s="423"/>
      <c r="AV2891" s="423"/>
    </row>
    <row r="2892" spans="1:48" ht="12.75" x14ac:dyDescent="0.2">
      <c r="A2892" s="73"/>
      <c r="B2892" s="42"/>
      <c r="C2892" s="142"/>
      <c r="D2892" s="142"/>
      <c r="E2892" s="107"/>
      <c r="F2892" s="46"/>
      <c r="G2892" s="46"/>
      <c r="H2892" s="46"/>
      <c r="I2892" s="46"/>
      <c r="J2892" s="46"/>
      <c r="K2892" s="46"/>
      <c r="L2892" s="139"/>
      <c r="M2892" s="41"/>
      <c r="N2892" s="45"/>
      <c r="O2892" s="47"/>
      <c r="P2892" s="43"/>
      <c r="Q2892" s="71" t="e">
        <f>VLOOKUP(N2892,'error categories'!$A$2:$D$54,4,FALSE)</f>
        <v>#N/A</v>
      </c>
      <c r="R2892" s="72" t="e">
        <f>VLOOKUP(N2892,'error categories'!$A$2:$D$54,3,FALSE)</f>
        <v>#N/A</v>
      </c>
      <c r="S2892" s="374"/>
      <c r="T2892" s="377"/>
      <c r="U2892" s="378">
        <f t="shared" si="405"/>
        <v>0</v>
      </c>
      <c r="V2892" s="379"/>
      <c r="W2892" s="380"/>
      <c r="X2892" s="380"/>
      <c r="Y2892" s="380"/>
      <c r="Z2892" s="379"/>
      <c r="AA2892" s="381"/>
      <c r="AB2892" s="379"/>
      <c r="AC2892" s="380"/>
      <c r="AD2892" s="382">
        <f t="shared" si="412"/>
        <v>0</v>
      </c>
      <c r="AE2892" s="383">
        <f t="shared" si="413"/>
        <v>0</v>
      </c>
      <c r="AF2892" s="379"/>
      <c r="AG2892" s="381"/>
      <c r="AH2892" s="379"/>
      <c r="AI2892" s="381"/>
      <c r="AJ2892" s="384" t="str">
        <f t="shared" si="406"/>
        <v/>
      </c>
      <c r="AK2892" s="385" t="str">
        <f t="shared" si="407"/>
        <v/>
      </c>
      <c r="AL2892" s="388" t="str">
        <f t="shared" si="408"/>
        <v/>
      </c>
      <c r="AM2892" s="389" t="str">
        <f t="shared" si="409"/>
        <v/>
      </c>
      <c r="AN2892" s="388" t="str">
        <f t="shared" si="410"/>
        <v/>
      </c>
      <c r="AO2892" s="389" t="str">
        <f t="shared" si="411"/>
        <v/>
      </c>
      <c r="AP2892" s="423"/>
      <c r="AQ2892" s="423"/>
      <c r="AR2892" s="431" t="e">
        <f>VLOOKUP($B2892,'acc names'!$C$2:$D$12102,2,FALSE)</f>
        <v>#N/A</v>
      </c>
      <c r="AS2892" s="431" t="e">
        <f>VLOOKUP($AQ2892,software!$A$1:$B$14605,2,FALSE)</f>
        <v>#N/A</v>
      </c>
      <c r="AT2892" s="423"/>
      <c r="AV2892" s="423"/>
    </row>
    <row r="2893" spans="1:48" ht="12.75" x14ac:dyDescent="0.2">
      <c r="A2893" s="73"/>
      <c r="B2893" s="42"/>
      <c r="C2893" s="142"/>
      <c r="D2893" s="142"/>
      <c r="E2893" s="107"/>
      <c r="F2893" s="46"/>
      <c r="G2893" s="46"/>
      <c r="H2893" s="46"/>
      <c r="I2893" s="46"/>
      <c r="J2893" s="46"/>
      <c r="K2893" s="46"/>
      <c r="L2893" s="139"/>
      <c r="M2893" s="41"/>
      <c r="N2893" s="45"/>
      <c r="O2893" s="47"/>
      <c r="P2893" s="43"/>
      <c r="Q2893" s="71" t="e">
        <f>VLOOKUP(N2893,'error categories'!$A$2:$D$54,4,FALSE)</f>
        <v>#N/A</v>
      </c>
      <c r="R2893" s="72" t="e">
        <f>VLOOKUP(N2893,'error categories'!$A$2:$D$54,3,FALSE)</f>
        <v>#N/A</v>
      </c>
      <c r="S2893" s="374"/>
      <c r="T2893" s="377"/>
      <c r="U2893" s="378">
        <f t="shared" si="405"/>
        <v>0</v>
      </c>
      <c r="V2893" s="379"/>
      <c r="W2893" s="380"/>
      <c r="X2893" s="380"/>
      <c r="Y2893" s="380"/>
      <c r="Z2893" s="379"/>
      <c r="AA2893" s="381"/>
      <c r="AB2893" s="379"/>
      <c r="AC2893" s="380"/>
      <c r="AD2893" s="382">
        <f t="shared" si="412"/>
        <v>0</v>
      </c>
      <c r="AE2893" s="383">
        <f t="shared" si="413"/>
        <v>0</v>
      </c>
      <c r="AF2893" s="379"/>
      <c r="AG2893" s="381"/>
      <c r="AH2893" s="379"/>
      <c r="AI2893" s="381"/>
      <c r="AJ2893" s="384" t="str">
        <f t="shared" si="406"/>
        <v/>
      </c>
      <c r="AK2893" s="385" t="str">
        <f t="shared" si="407"/>
        <v/>
      </c>
      <c r="AL2893" s="388" t="str">
        <f t="shared" si="408"/>
        <v/>
      </c>
      <c r="AM2893" s="389" t="str">
        <f t="shared" si="409"/>
        <v/>
      </c>
      <c r="AN2893" s="388" t="str">
        <f t="shared" si="410"/>
        <v/>
      </c>
      <c r="AO2893" s="389" t="str">
        <f t="shared" si="411"/>
        <v/>
      </c>
      <c r="AP2893" s="423"/>
      <c r="AQ2893" s="423"/>
      <c r="AR2893" s="431" t="e">
        <f>VLOOKUP($B2893,'acc names'!$C$2:$D$12102,2,FALSE)</f>
        <v>#N/A</v>
      </c>
      <c r="AS2893" s="431" t="e">
        <f>VLOOKUP($AQ2893,software!$A$1:$B$14605,2,FALSE)</f>
        <v>#N/A</v>
      </c>
      <c r="AT2893" s="423"/>
      <c r="AV2893" s="423"/>
    </row>
    <row r="2894" spans="1:48" ht="12.75" x14ac:dyDescent="0.2">
      <c r="A2894" s="73"/>
      <c r="B2894" s="42"/>
      <c r="C2894" s="142"/>
      <c r="D2894" s="142"/>
      <c r="E2894" s="107"/>
      <c r="F2894" s="46"/>
      <c r="G2894" s="46"/>
      <c r="H2894" s="46"/>
      <c r="I2894" s="46"/>
      <c r="J2894" s="46"/>
      <c r="K2894" s="46"/>
      <c r="L2894" s="139"/>
      <c r="M2894" s="41"/>
      <c r="N2894" s="45"/>
      <c r="O2894" s="47"/>
      <c r="P2894" s="43"/>
      <c r="Q2894" s="71" t="e">
        <f>VLOOKUP(N2894,'error categories'!$A$2:$D$54,4,FALSE)</f>
        <v>#N/A</v>
      </c>
      <c r="R2894" s="72" t="e">
        <f>VLOOKUP(N2894,'error categories'!$A$2:$D$54,3,FALSE)</f>
        <v>#N/A</v>
      </c>
      <c r="S2894" s="374"/>
      <c r="T2894" s="377"/>
      <c r="U2894" s="378">
        <f t="shared" si="405"/>
        <v>0</v>
      </c>
      <c r="V2894" s="379"/>
      <c r="W2894" s="380"/>
      <c r="X2894" s="380"/>
      <c r="Y2894" s="380"/>
      <c r="Z2894" s="379"/>
      <c r="AA2894" s="381"/>
      <c r="AB2894" s="379"/>
      <c r="AC2894" s="380"/>
      <c r="AD2894" s="382">
        <f t="shared" si="412"/>
        <v>0</v>
      </c>
      <c r="AE2894" s="383">
        <f t="shared" si="413"/>
        <v>0</v>
      </c>
      <c r="AF2894" s="379"/>
      <c r="AG2894" s="381"/>
      <c r="AH2894" s="379"/>
      <c r="AI2894" s="381"/>
      <c r="AJ2894" s="384" t="str">
        <f t="shared" si="406"/>
        <v/>
      </c>
      <c r="AK2894" s="385" t="str">
        <f t="shared" si="407"/>
        <v/>
      </c>
      <c r="AL2894" s="388" t="str">
        <f t="shared" si="408"/>
        <v/>
      </c>
      <c r="AM2894" s="389" t="str">
        <f t="shared" si="409"/>
        <v/>
      </c>
      <c r="AN2894" s="388" t="str">
        <f t="shared" si="410"/>
        <v/>
      </c>
      <c r="AO2894" s="389" t="str">
        <f t="shared" si="411"/>
        <v/>
      </c>
      <c r="AP2894" s="423"/>
      <c r="AQ2894" s="423"/>
      <c r="AR2894" s="431" t="e">
        <f>VLOOKUP($B2894,'acc names'!$C$2:$D$12102,2,FALSE)</f>
        <v>#N/A</v>
      </c>
      <c r="AS2894" s="431" t="e">
        <f>VLOOKUP($AQ2894,software!$A$1:$B$14605,2,FALSE)</f>
        <v>#N/A</v>
      </c>
      <c r="AT2894" s="423"/>
      <c r="AV2894" s="423"/>
    </row>
    <row r="2895" spans="1:48" ht="12.75" x14ac:dyDescent="0.2">
      <c r="A2895" s="73"/>
      <c r="B2895" s="42"/>
      <c r="C2895" s="142"/>
      <c r="D2895" s="142"/>
      <c r="E2895" s="107"/>
      <c r="F2895" s="46"/>
      <c r="G2895" s="46"/>
      <c r="H2895" s="46"/>
      <c r="I2895" s="46"/>
      <c r="J2895" s="46"/>
      <c r="K2895" s="46"/>
      <c r="L2895" s="139"/>
      <c r="M2895" s="41"/>
      <c r="N2895" s="45"/>
      <c r="O2895" s="47"/>
      <c r="P2895" s="43"/>
      <c r="Q2895" s="71" t="e">
        <f>VLOOKUP(N2895,'error categories'!$A$2:$D$54,4,FALSE)</f>
        <v>#N/A</v>
      </c>
      <c r="R2895" s="72" t="e">
        <f>VLOOKUP(N2895,'error categories'!$A$2:$D$54,3,FALSE)</f>
        <v>#N/A</v>
      </c>
      <c r="S2895" s="374"/>
      <c r="T2895" s="377"/>
      <c r="U2895" s="378">
        <f t="shared" si="405"/>
        <v>0</v>
      </c>
      <c r="V2895" s="379"/>
      <c r="W2895" s="380"/>
      <c r="X2895" s="380"/>
      <c r="Y2895" s="380"/>
      <c r="Z2895" s="379"/>
      <c r="AA2895" s="381"/>
      <c r="AB2895" s="379"/>
      <c r="AC2895" s="380"/>
      <c r="AD2895" s="382">
        <f t="shared" si="412"/>
        <v>0</v>
      </c>
      <c r="AE2895" s="383">
        <f t="shared" si="413"/>
        <v>0</v>
      </c>
      <c r="AF2895" s="379"/>
      <c r="AG2895" s="381"/>
      <c r="AH2895" s="379"/>
      <c r="AI2895" s="381"/>
      <c r="AJ2895" s="384" t="str">
        <f t="shared" si="406"/>
        <v/>
      </c>
      <c r="AK2895" s="385" t="str">
        <f t="shared" si="407"/>
        <v/>
      </c>
      <c r="AL2895" s="388" t="str">
        <f t="shared" si="408"/>
        <v/>
      </c>
      <c r="AM2895" s="389" t="str">
        <f t="shared" si="409"/>
        <v/>
      </c>
      <c r="AN2895" s="388" t="str">
        <f t="shared" si="410"/>
        <v/>
      </c>
      <c r="AO2895" s="389" t="str">
        <f t="shared" si="411"/>
        <v/>
      </c>
      <c r="AP2895" s="423"/>
      <c r="AQ2895" s="423"/>
      <c r="AR2895" s="431" t="e">
        <f>VLOOKUP($B2895,'acc names'!$C$2:$D$12102,2,FALSE)</f>
        <v>#N/A</v>
      </c>
      <c r="AS2895" s="431" t="e">
        <f>VLOOKUP($AQ2895,software!$A$1:$B$14605,2,FALSE)</f>
        <v>#N/A</v>
      </c>
      <c r="AT2895" s="423"/>
      <c r="AV2895" s="423"/>
    </row>
    <row r="2896" spans="1:48" ht="12.75" x14ac:dyDescent="0.2">
      <c r="A2896" s="73"/>
      <c r="B2896" s="42"/>
      <c r="C2896" s="142"/>
      <c r="D2896" s="142"/>
      <c r="E2896" s="107"/>
      <c r="F2896" s="46"/>
      <c r="G2896" s="46"/>
      <c r="H2896" s="46"/>
      <c r="I2896" s="46"/>
      <c r="J2896" s="46"/>
      <c r="K2896" s="46"/>
      <c r="L2896" s="139"/>
      <c r="M2896" s="41"/>
      <c r="N2896" s="45"/>
      <c r="O2896" s="47"/>
      <c r="P2896" s="43"/>
      <c r="Q2896" s="71" t="e">
        <f>VLOOKUP(N2896,'error categories'!$A$2:$D$54,4,FALSE)</f>
        <v>#N/A</v>
      </c>
      <c r="R2896" s="72" t="e">
        <f>VLOOKUP(N2896,'error categories'!$A$2:$D$54,3,FALSE)</f>
        <v>#N/A</v>
      </c>
      <c r="S2896" s="374"/>
      <c r="T2896" s="377"/>
      <c r="U2896" s="378">
        <f t="shared" si="405"/>
        <v>0</v>
      </c>
      <c r="V2896" s="379"/>
      <c r="W2896" s="380"/>
      <c r="X2896" s="380"/>
      <c r="Y2896" s="380"/>
      <c r="Z2896" s="379"/>
      <c r="AA2896" s="381"/>
      <c r="AB2896" s="379"/>
      <c r="AC2896" s="380"/>
      <c r="AD2896" s="382">
        <f t="shared" si="412"/>
        <v>0</v>
      </c>
      <c r="AE2896" s="383">
        <f t="shared" si="413"/>
        <v>0</v>
      </c>
      <c r="AF2896" s="379"/>
      <c r="AG2896" s="381"/>
      <c r="AH2896" s="379"/>
      <c r="AI2896" s="381"/>
      <c r="AJ2896" s="384" t="str">
        <f t="shared" si="406"/>
        <v/>
      </c>
      <c r="AK2896" s="385" t="str">
        <f t="shared" si="407"/>
        <v/>
      </c>
      <c r="AL2896" s="388" t="str">
        <f t="shared" si="408"/>
        <v/>
      </c>
      <c r="AM2896" s="389" t="str">
        <f t="shared" si="409"/>
        <v/>
      </c>
      <c r="AN2896" s="388" t="str">
        <f t="shared" si="410"/>
        <v/>
      </c>
      <c r="AO2896" s="389" t="str">
        <f t="shared" si="411"/>
        <v/>
      </c>
      <c r="AP2896" s="423"/>
      <c r="AQ2896" s="423"/>
      <c r="AR2896" s="431" t="e">
        <f>VLOOKUP($B2896,'acc names'!$C$2:$D$12102,2,FALSE)</f>
        <v>#N/A</v>
      </c>
      <c r="AS2896" s="431" t="e">
        <f>VLOOKUP($AQ2896,software!$A$1:$B$14605,2,FALSE)</f>
        <v>#N/A</v>
      </c>
      <c r="AT2896" s="423"/>
      <c r="AV2896" s="423"/>
    </row>
    <row r="2897" spans="1:48" ht="12.75" x14ac:dyDescent="0.2">
      <c r="A2897" s="73"/>
      <c r="B2897" s="42"/>
      <c r="C2897" s="142"/>
      <c r="D2897" s="142"/>
      <c r="E2897" s="107"/>
      <c r="F2897" s="46"/>
      <c r="G2897" s="46"/>
      <c r="H2897" s="46"/>
      <c r="I2897" s="46"/>
      <c r="J2897" s="46"/>
      <c r="K2897" s="46"/>
      <c r="L2897" s="139"/>
      <c r="M2897" s="41"/>
      <c r="N2897" s="45"/>
      <c r="O2897" s="47"/>
      <c r="P2897" s="43"/>
      <c r="Q2897" s="71" t="e">
        <f>VLOOKUP(N2897,'error categories'!$A$2:$D$54,4,FALSE)</f>
        <v>#N/A</v>
      </c>
      <c r="R2897" s="72" t="e">
        <f>VLOOKUP(N2897,'error categories'!$A$2:$D$54,3,FALSE)</f>
        <v>#N/A</v>
      </c>
      <c r="S2897" s="374"/>
      <c r="T2897" s="377"/>
      <c r="U2897" s="378">
        <f t="shared" si="405"/>
        <v>0</v>
      </c>
      <c r="V2897" s="379"/>
      <c r="W2897" s="380"/>
      <c r="X2897" s="380"/>
      <c r="Y2897" s="380"/>
      <c r="Z2897" s="379"/>
      <c r="AA2897" s="381"/>
      <c r="AB2897" s="379"/>
      <c r="AC2897" s="380"/>
      <c r="AD2897" s="382">
        <f t="shared" si="412"/>
        <v>0</v>
      </c>
      <c r="AE2897" s="383">
        <f t="shared" si="413"/>
        <v>0</v>
      </c>
      <c r="AF2897" s="379"/>
      <c r="AG2897" s="381"/>
      <c r="AH2897" s="379"/>
      <c r="AI2897" s="381"/>
      <c r="AJ2897" s="384" t="str">
        <f t="shared" si="406"/>
        <v/>
      </c>
      <c r="AK2897" s="385" t="str">
        <f t="shared" si="407"/>
        <v/>
      </c>
      <c r="AL2897" s="388" t="str">
        <f t="shared" si="408"/>
        <v/>
      </c>
      <c r="AM2897" s="389" t="str">
        <f t="shared" si="409"/>
        <v/>
      </c>
      <c r="AN2897" s="388" t="str">
        <f t="shared" si="410"/>
        <v/>
      </c>
      <c r="AO2897" s="389" t="str">
        <f t="shared" si="411"/>
        <v/>
      </c>
      <c r="AP2897" s="423"/>
      <c r="AQ2897" s="423"/>
      <c r="AR2897" s="431" t="e">
        <f>VLOOKUP($B2897,'acc names'!$C$2:$D$12102,2,FALSE)</f>
        <v>#N/A</v>
      </c>
      <c r="AS2897" s="431" t="e">
        <f>VLOOKUP($AQ2897,software!$A$1:$B$14605,2,FALSE)</f>
        <v>#N/A</v>
      </c>
      <c r="AT2897" s="423"/>
      <c r="AV2897" s="423"/>
    </row>
    <row r="2898" spans="1:48" ht="12.75" x14ac:dyDescent="0.2">
      <c r="A2898" s="73"/>
      <c r="B2898" s="42"/>
      <c r="C2898" s="142"/>
      <c r="D2898" s="142"/>
      <c r="E2898" s="107"/>
      <c r="F2898" s="46"/>
      <c r="G2898" s="46"/>
      <c r="H2898" s="46"/>
      <c r="I2898" s="46"/>
      <c r="J2898" s="46"/>
      <c r="K2898" s="46"/>
      <c r="L2898" s="139"/>
      <c r="M2898" s="41"/>
      <c r="N2898" s="45"/>
      <c r="O2898" s="47"/>
      <c r="P2898" s="43"/>
      <c r="Q2898" s="71" t="e">
        <f>VLOOKUP(N2898,'error categories'!$A$2:$D$54,4,FALSE)</f>
        <v>#N/A</v>
      </c>
      <c r="R2898" s="72" t="e">
        <f>VLOOKUP(N2898,'error categories'!$A$2:$D$54,3,FALSE)</f>
        <v>#N/A</v>
      </c>
      <c r="S2898" s="374"/>
      <c r="T2898" s="377"/>
      <c r="U2898" s="378">
        <f t="shared" si="405"/>
        <v>0</v>
      </c>
      <c r="V2898" s="379"/>
      <c r="W2898" s="380"/>
      <c r="X2898" s="380"/>
      <c r="Y2898" s="380"/>
      <c r="Z2898" s="379"/>
      <c r="AA2898" s="381"/>
      <c r="AB2898" s="379"/>
      <c r="AC2898" s="380"/>
      <c r="AD2898" s="382">
        <f t="shared" si="412"/>
        <v>0</v>
      </c>
      <c r="AE2898" s="383">
        <f t="shared" si="413"/>
        <v>0</v>
      </c>
      <c r="AF2898" s="379"/>
      <c r="AG2898" s="381"/>
      <c r="AH2898" s="379"/>
      <c r="AI2898" s="381"/>
      <c r="AJ2898" s="384" t="str">
        <f t="shared" si="406"/>
        <v/>
      </c>
      <c r="AK2898" s="385" t="str">
        <f t="shared" si="407"/>
        <v/>
      </c>
      <c r="AL2898" s="388" t="str">
        <f t="shared" si="408"/>
        <v/>
      </c>
      <c r="AM2898" s="389" t="str">
        <f t="shared" si="409"/>
        <v/>
      </c>
      <c r="AN2898" s="388" t="str">
        <f t="shared" si="410"/>
        <v/>
      </c>
      <c r="AO2898" s="389" t="str">
        <f t="shared" si="411"/>
        <v/>
      </c>
      <c r="AP2898" s="423"/>
      <c r="AQ2898" s="423"/>
      <c r="AR2898" s="431" t="e">
        <f>VLOOKUP($B2898,'acc names'!$C$2:$D$12102,2,FALSE)</f>
        <v>#N/A</v>
      </c>
      <c r="AS2898" s="431" t="e">
        <f>VLOOKUP($AQ2898,software!$A$1:$B$14605,2,FALSE)</f>
        <v>#N/A</v>
      </c>
      <c r="AT2898" s="423"/>
      <c r="AV2898" s="423"/>
    </row>
    <row r="2899" spans="1:48" ht="12.75" x14ac:dyDescent="0.2">
      <c r="A2899" s="73"/>
      <c r="B2899" s="42"/>
      <c r="C2899" s="142"/>
      <c r="D2899" s="142"/>
      <c r="E2899" s="107"/>
      <c r="F2899" s="46"/>
      <c r="G2899" s="46"/>
      <c r="H2899" s="46"/>
      <c r="I2899" s="46"/>
      <c r="J2899" s="46"/>
      <c r="K2899" s="46"/>
      <c r="L2899" s="139"/>
      <c r="M2899" s="41"/>
      <c r="N2899" s="45"/>
      <c r="O2899" s="47"/>
      <c r="P2899" s="43"/>
      <c r="Q2899" s="71" t="e">
        <f>VLOOKUP(N2899,'error categories'!$A$2:$D$54,4,FALSE)</f>
        <v>#N/A</v>
      </c>
      <c r="R2899" s="72" t="e">
        <f>VLOOKUP(N2899,'error categories'!$A$2:$D$54,3,FALSE)</f>
        <v>#N/A</v>
      </c>
      <c r="S2899" s="374"/>
      <c r="T2899" s="377"/>
      <c r="U2899" s="378">
        <f t="shared" si="405"/>
        <v>0</v>
      </c>
      <c r="V2899" s="379"/>
      <c r="W2899" s="380"/>
      <c r="X2899" s="380"/>
      <c r="Y2899" s="380"/>
      <c r="Z2899" s="379"/>
      <c r="AA2899" s="381"/>
      <c r="AB2899" s="379"/>
      <c r="AC2899" s="380"/>
      <c r="AD2899" s="382">
        <f t="shared" si="412"/>
        <v>0</v>
      </c>
      <c r="AE2899" s="383">
        <f t="shared" si="413"/>
        <v>0</v>
      </c>
      <c r="AF2899" s="379"/>
      <c r="AG2899" s="381"/>
      <c r="AH2899" s="379"/>
      <c r="AI2899" s="381"/>
      <c r="AJ2899" s="384" t="str">
        <f t="shared" si="406"/>
        <v/>
      </c>
      <c r="AK2899" s="385" t="str">
        <f t="shared" si="407"/>
        <v/>
      </c>
      <c r="AL2899" s="388" t="str">
        <f t="shared" si="408"/>
        <v/>
      </c>
      <c r="AM2899" s="389" t="str">
        <f t="shared" si="409"/>
        <v/>
      </c>
      <c r="AN2899" s="388" t="str">
        <f t="shared" si="410"/>
        <v/>
      </c>
      <c r="AO2899" s="389" t="str">
        <f t="shared" si="411"/>
        <v/>
      </c>
      <c r="AP2899" s="423"/>
      <c r="AQ2899" s="423"/>
      <c r="AR2899" s="431" t="e">
        <f>VLOOKUP($B2899,'acc names'!$C$2:$D$12102,2,FALSE)</f>
        <v>#N/A</v>
      </c>
      <c r="AS2899" s="431" t="e">
        <f>VLOOKUP($AQ2899,software!$A$1:$B$14605,2,FALSE)</f>
        <v>#N/A</v>
      </c>
      <c r="AT2899" s="423"/>
      <c r="AV2899" s="423"/>
    </row>
    <row r="2900" spans="1:48" ht="12.75" x14ac:dyDescent="0.2">
      <c r="A2900" s="73"/>
      <c r="B2900" s="42"/>
      <c r="C2900" s="142"/>
      <c r="D2900" s="142"/>
      <c r="E2900" s="107"/>
      <c r="F2900" s="46"/>
      <c r="G2900" s="46"/>
      <c r="H2900" s="46"/>
      <c r="I2900" s="46"/>
      <c r="J2900" s="46"/>
      <c r="K2900" s="46"/>
      <c r="L2900" s="139"/>
      <c r="M2900" s="41"/>
      <c r="N2900" s="45"/>
      <c r="O2900" s="47"/>
      <c r="P2900" s="43"/>
      <c r="Q2900" s="71" t="e">
        <f>VLOOKUP(N2900,'error categories'!$A$2:$D$54,4,FALSE)</f>
        <v>#N/A</v>
      </c>
      <c r="R2900" s="72" t="e">
        <f>VLOOKUP(N2900,'error categories'!$A$2:$D$54,3,FALSE)</f>
        <v>#N/A</v>
      </c>
      <c r="S2900" s="374"/>
      <c r="T2900" s="377"/>
      <c r="U2900" s="378">
        <f t="shared" si="405"/>
        <v>0</v>
      </c>
      <c r="V2900" s="379"/>
      <c r="W2900" s="380"/>
      <c r="X2900" s="380"/>
      <c r="Y2900" s="380"/>
      <c r="Z2900" s="379"/>
      <c r="AA2900" s="381"/>
      <c r="AB2900" s="379"/>
      <c r="AC2900" s="380"/>
      <c r="AD2900" s="382">
        <f t="shared" si="412"/>
        <v>0</v>
      </c>
      <c r="AE2900" s="383">
        <f t="shared" si="413"/>
        <v>0</v>
      </c>
      <c r="AF2900" s="379"/>
      <c r="AG2900" s="381"/>
      <c r="AH2900" s="379"/>
      <c r="AI2900" s="381"/>
      <c r="AJ2900" s="384" t="str">
        <f t="shared" si="406"/>
        <v/>
      </c>
      <c r="AK2900" s="385" t="str">
        <f t="shared" si="407"/>
        <v/>
      </c>
      <c r="AL2900" s="388" t="str">
        <f t="shared" si="408"/>
        <v/>
      </c>
      <c r="AM2900" s="389" t="str">
        <f t="shared" si="409"/>
        <v/>
      </c>
      <c r="AN2900" s="388" t="str">
        <f t="shared" si="410"/>
        <v/>
      </c>
      <c r="AO2900" s="389" t="str">
        <f t="shared" si="411"/>
        <v/>
      </c>
      <c r="AP2900" s="423"/>
      <c r="AQ2900" s="423"/>
      <c r="AR2900" s="431" t="e">
        <f>VLOOKUP($B2900,'acc names'!$C$2:$D$12102,2,FALSE)</f>
        <v>#N/A</v>
      </c>
      <c r="AS2900" s="431" t="e">
        <f>VLOOKUP($AQ2900,software!$A$1:$B$14605,2,FALSE)</f>
        <v>#N/A</v>
      </c>
      <c r="AT2900" s="423"/>
      <c r="AV2900" s="423"/>
    </row>
    <row r="2901" spans="1:48" ht="12.75" x14ac:dyDescent="0.2">
      <c r="A2901" s="73"/>
      <c r="B2901" s="42"/>
      <c r="C2901" s="142"/>
      <c r="D2901" s="142"/>
      <c r="E2901" s="107"/>
      <c r="F2901" s="46"/>
      <c r="G2901" s="46"/>
      <c r="H2901" s="46"/>
      <c r="I2901" s="46"/>
      <c r="J2901" s="46"/>
      <c r="K2901" s="46"/>
      <c r="L2901" s="139"/>
      <c r="M2901" s="41"/>
      <c r="N2901" s="45"/>
      <c r="O2901" s="47"/>
      <c r="P2901" s="43"/>
      <c r="Q2901" s="71" t="e">
        <f>VLOOKUP(N2901,'error categories'!$A$2:$D$54,4,FALSE)</f>
        <v>#N/A</v>
      </c>
      <c r="R2901" s="72" t="e">
        <f>VLOOKUP(N2901,'error categories'!$A$2:$D$54,3,FALSE)</f>
        <v>#N/A</v>
      </c>
      <c r="S2901" s="374"/>
      <c r="T2901" s="377"/>
      <c r="U2901" s="378">
        <f t="shared" si="405"/>
        <v>0</v>
      </c>
      <c r="V2901" s="379"/>
      <c r="W2901" s="380"/>
      <c r="X2901" s="380"/>
      <c r="Y2901" s="380"/>
      <c r="Z2901" s="379"/>
      <c r="AA2901" s="381"/>
      <c r="AB2901" s="379"/>
      <c r="AC2901" s="380"/>
      <c r="AD2901" s="382">
        <f t="shared" si="412"/>
        <v>0</v>
      </c>
      <c r="AE2901" s="383">
        <f t="shared" si="413"/>
        <v>0</v>
      </c>
      <c r="AF2901" s="379"/>
      <c r="AG2901" s="381"/>
      <c r="AH2901" s="379"/>
      <c r="AI2901" s="381"/>
      <c r="AJ2901" s="384" t="str">
        <f t="shared" si="406"/>
        <v/>
      </c>
      <c r="AK2901" s="385" t="str">
        <f t="shared" si="407"/>
        <v/>
      </c>
      <c r="AL2901" s="388" t="str">
        <f t="shared" si="408"/>
        <v/>
      </c>
      <c r="AM2901" s="389" t="str">
        <f t="shared" si="409"/>
        <v/>
      </c>
      <c r="AN2901" s="388" t="str">
        <f t="shared" si="410"/>
        <v/>
      </c>
      <c r="AO2901" s="389" t="str">
        <f t="shared" si="411"/>
        <v/>
      </c>
      <c r="AP2901" s="423"/>
      <c r="AQ2901" s="423"/>
      <c r="AR2901" s="431" t="e">
        <f>VLOOKUP($B2901,'acc names'!$C$2:$D$12102,2,FALSE)</f>
        <v>#N/A</v>
      </c>
      <c r="AS2901" s="431" t="e">
        <f>VLOOKUP($AQ2901,software!$A$1:$B$14605,2,FALSE)</f>
        <v>#N/A</v>
      </c>
      <c r="AT2901" s="423"/>
      <c r="AV2901" s="423"/>
    </row>
    <row r="2902" spans="1:48" ht="12.75" x14ac:dyDescent="0.2">
      <c r="A2902" s="73"/>
      <c r="B2902" s="42"/>
      <c r="C2902" s="142"/>
      <c r="D2902" s="142"/>
      <c r="E2902" s="107"/>
      <c r="F2902" s="46"/>
      <c r="G2902" s="46"/>
      <c r="H2902" s="46"/>
      <c r="I2902" s="46"/>
      <c r="J2902" s="46"/>
      <c r="K2902" s="46"/>
      <c r="L2902" s="139"/>
      <c r="M2902" s="41"/>
      <c r="N2902" s="45"/>
      <c r="O2902" s="47"/>
      <c r="P2902" s="43"/>
      <c r="Q2902" s="71" t="e">
        <f>VLOOKUP(N2902,'error categories'!$A$2:$D$54,4,FALSE)</f>
        <v>#N/A</v>
      </c>
      <c r="R2902" s="72" t="e">
        <f>VLOOKUP(N2902,'error categories'!$A$2:$D$54,3,FALSE)</f>
        <v>#N/A</v>
      </c>
      <c r="S2902" s="374"/>
      <c r="T2902" s="377"/>
      <c r="U2902" s="378">
        <f t="shared" si="405"/>
        <v>0</v>
      </c>
      <c r="V2902" s="379"/>
      <c r="W2902" s="380"/>
      <c r="X2902" s="380"/>
      <c r="Y2902" s="380"/>
      <c r="Z2902" s="379"/>
      <c r="AA2902" s="381"/>
      <c r="AB2902" s="379"/>
      <c r="AC2902" s="380"/>
      <c r="AD2902" s="382">
        <f t="shared" si="412"/>
        <v>0</v>
      </c>
      <c r="AE2902" s="383">
        <f t="shared" si="413"/>
        <v>0</v>
      </c>
      <c r="AF2902" s="379"/>
      <c r="AG2902" s="381"/>
      <c r="AH2902" s="379"/>
      <c r="AI2902" s="381"/>
      <c r="AJ2902" s="384" t="str">
        <f t="shared" si="406"/>
        <v/>
      </c>
      <c r="AK2902" s="385" t="str">
        <f t="shared" si="407"/>
        <v/>
      </c>
      <c r="AL2902" s="388" t="str">
        <f t="shared" si="408"/>
        <v/>
      </c>
      <c r="AM2902" s="389" t="str">
        <f t="shared" si="409"/>
        <v/>
      </c>
      <c r="AN2902" s="388" t="str">
        <f t="shared" si="410"/>
        <v/>
      </c>
      <c r="AO2902" s="389" t="str">
        <f t="shared" si="411"/>
        <v/>
      </c>
      <c r="AP2902" s="423"/>
      <c r="AQ2902" s="423"/>
      <c r="AR2902" s="431" t="e">
        <f>VLOOKUP($B2902,'acc names'!$C$2:$D$12102,2,FALSE)</f>
        <v>#N/A</v>
      </c>
      <c r="AS2902" s="431" t="e">
        <f>VLOOKUP($AQ2902,software!$A$1:$B$14605,2,FALSE)</f>
        <v>#N/A</v>
      </c>
      <c r="AT2902" s="423"/>
      <c r="AV2902" s="423"/>
    </row>
    <row r="2903" spans="1:48" ht="12.75" x14ac:dyDescent="0.2">
      <c r="A2903" s="73"/>
      <c r="B2903" s="42"/>
      <c r="C2903" s="142"/>
      <c r="D2903" s="142"/>
      <c r="E2903" s="107"/>
      <c r="F2903" s="46"/>
      <c r="G2903" s="46"/>
      <c r="H2903" s="46"/>
      <c r="I2903" s="46"/>
      <c r="J2903" s="46"/>
      <c r="K2903" s="46"/>
      <c r="L2903" s="139"/>
      <c r="M2903" s="41"/>
      <c r="N2903" s="45"/>
      <c r="O2903" s="47"/>
      <c r="P2903" s="43"/>
      <c r="Q2903" s="71" t="e">
        <f>VLOOKUP(N2903,'error categories'!$A$2:$D$54,4,FALSE)</f>
        <v>#N/A</v>
      </c>
      <c r="R2903" s="72" t="e">
        <f>VLOOKUP(N2903,'error categories'!$A$2:$D$54,3,FALSE)</f>
        <v>#N/A</v>
      </c>
      <c r="S2903" s="374"/>
      <c r="T2903" s="377"/>
      <c r="U2903" s="378">
        <f t="shared" si="405"/>
        <v>0</v>
      </c>
      <c r="V2903" s="379"/>
      <c r="W2903" s="380"/>
      <c r="X2903" s="380"/>
      <c r="Y2903" s="380"/>
      <c r="Z2903" s="379"/>
      <c r="AA2903" s="381"/>
      <c r="AB2903" s="379"/>
      <c r="AC2903" s="380"/>
      <c r="AD2903" s="382">
        <f t="shared" si="412"/>
        <v>0</v>
      </c>
      <c r="AE2903" s="383">
        <f t="shared" si="413"/>
        <v>0</v>
      </c>
      <c r="AF2903" s="379"/>
      <c r="AG2903" s="381"/>
      <c r="AH2903" s="379"/>
      <c r="AI2903" s="381"/>
      <c r="AJ2903" s="384" t="str">
        <f t="shared" si="406"/>
        <v/>
      </c>
      <c r="AK2903" s="385" t="str">
        <f t="shared" si="407"/>
        <v/>
      </c>
      <c r="AL2903" s="388" t="str">
        <f t="shared" si="408"/>
        <v/>
      </c>
      <c r="AM2903" s="389" t="str">
        <f t="shared" si="409"/>
        <v/>
      </c>
      <c r="AN2903" s="388" t="str">
        <f t="shared" si="410"/>
        <v/>
      </c>
      <c r="AO2903" s="389" t="str">
        <f t="shared" si="411"/>
        <v/>
      </c>
      <c r="AP2903" s="423"/>
      <c r="AQ2903" s="423"/>
      <c r="AR2903" s="431" t="e">
        <f>VLOOKUP($B2903,'acc names'!$C$2:$D$12102,2,FALSE)</f>
        <v>#N/A</v>
      </c>
      <c r="AS2903" s="431" t="e">
        <f>VLOOKUP($AQ2903,software!$A$1:$B$14605,2,FALSE)</f>
        <v>#N/A</v>
      </c>
      <c r="AT2903" s="423"/>
      <c r="AV2903" s="423"/>
    </row>
    <row r="2904" spans="1:48" ht="12.75" x14ac:dyDescent="0.2">
      <c r="A2904" s="73"/>
      <c r="B2904" s="42"/>
      <c r="C2904" s="142"/>
      <c r="D2904" s="142"/>
      <c r="E2904" s="107"/>
      <c r="F2904" s="46"/>
      <c r="G2904" s="46"/>
      <c r="H2904" s="46"/>
      <c r="I2904" s="46"/>
      <c r="J2904" s="46"/>
      <c r="K2904" s="46"/>
      <c r="L2904" s="139"/>
      <c r="M2904" s="41"/>
      <c r="N2904" s="45"/>
      <c r="O2904" s="47"/>
      <c r="P2904" s="43"/>
      <c r="Q2904" s="71" t="e">
        <f>VLOOKUP(N2904,'error categories'!$A$2:$D$54,4,FALSE)</f>
        <v>#N/A</v>
      </c>
      <c r="R2904" s="72" t="e">
        <f>VLOOKUP(N2904,'error categories'!$A$2:$D$54,3,FALSE)</f>
        <v>#N/A</v>
      </c>
      <c r="S2904" s="374"/>
      <c r="T2904" s="377"/>
      <c r="U2904" s="378">
        <f t="shared" si="405"/>
        <v>0</v>
      </c>
      <c r="V2904" s="379"/>
      <c r="W2904" s="380"/>
      <c r="X2904" s="380"/>
      <c r="Y2904" s="380"/>
      <c r="Z2904" s="379"/>
      <c r="AA2904" s="381"/>
      <c r="AB2904" s="379"/>
      <c r="AC2904" s="380"/>
      <c r="AD2904" s="382">
        <f t="shared" si="412"/>
        <v>0</v>
      </c>
      <c r="AE2904" s="383">
        <f t="shared" si="413"/>
        <v>0</v>
      </c>
      <c r="AF2904" s="379"/>
      <c r="AG2904" s="381"/>
      <c r="AH2904" s="379"/>
      <c r="AI2904" s="381"/>
      <c r="AJ2904" s="384" t="str">
        <f t="shared" si="406"/>
        <v/>
      </c>
      <c r="AK2904" s="385" t="str">
        <f t="shared" si="407"/>
        <v/>
      </c>
      <c r="AL2904" s="388" t="str">
        <f t="shared" si="408"/>
        <v/>
      </c>
      <c r="AM2904" s="389" t="str">
        <f t="shared" si="409"/>
        <v/>
      </c>
      <c r="AN2904" s="388" t="str">
        <f t="shared" si="410"/>
        <v/>
      </c>
      <c r="AO2904" s="389" t="str">
        <f t="shared" si="411"/>
        <v/>
      </c>
      <c r="AP2904" s="423"/>
      <c r="AQ2904" s="423"/>
      <c r="AR2904" s="431" t="e">
        <f>VLOOKUP($B2904,'acc names'!$C$2:$D$12102,2,FALSE)</f>
        <v>#N/A</v>
      </c>
      <c r="AS2904" s="431" t="e">
        <f>VLOOKUP($AQ2904,software!$A$1:$B$14605,2,FALSE)</f>
        <v>#N/A</v>
      </c>
      <c r="AT2904" s="423"/>
      <c r="AV2904" s="423"/>
    </row>
    <row r="2905" spans="1:48" ht="12.75" x14ac:dyDescent="0.2">
      <c r="A2905" s="73"/>
      <c r="B2905" s="42"/>
      <c r="C2905" s="142"/>
      <c r="D2905" s="142"/>
      <c r="E2905" s="107"/>
      <c r="F2905" s="46"/>
      <c r="G2905" s="46"/>
      <c r="H2905" s="46"/>
      <c r="I2905" s="46"/>
      <c r="J2905" s="46"/>
      <c r="K2905" s="46"/>
      <c r="L2905" s="139"/>
      <c r="M2905" s="41"/>
      <c r="N2905" s="45"/>
      <c r="O2905" s="47"/>
      <c r="P2905" s="43"/>
      <c r="Q2905" s="71" t="e">
        <f>VLOOKUP(N2905,'error categories'!$A$2:$D$54,4,FALSE)</f>
        <v>#N/A</v>
      </c>
      <c r="R2905" s="72" t="e">
        <f>VLOOKUP(N2905,'error categories'!$A$2:$D$54,3,FALSE)</f>
        <v>#N/A</v>
      </c>
      <c r="S2905" s="374"/>
      <c r="T2905" s="377"/>
      <c r="U2905" s="378">
        <f t="shared" si="405"/>
        <v>0</v>
      </c>
      <c r="V2905" s="379"/>
      <c r="W2905" s="380"/>
      <c r="X2905" s="380"/>
      <c r="Y2905" s="380"/>
      <c r="Z2905" s="379"/>
      <c r="AA2905" s="381"/>
      <c r="AB2905" s="379"/>
      <c r="AC2905" s="380"/>
      <c r="AD2905" s="382">
        <f t="shared" si="412"/>
        <v>0</v>
      </c>
      <c r="AE2905" s="383">
        <f t="shared" si="413"/>
        <v>0</v>
      </c>
      <c r="AF2905" s="379"/>
      <c r="AG2905" s="381"/>
      <c r="AH2905" s="379"/>
      <c r="AI2905" s="381"/>
      <c r="AJ2905" s="384" t="str">
        <f t="shared" si="406"/>
        <v/>
      </c>
      <c r="AK2905" s="385" t="str">
        <f t="shared" si="407"/>
        <v/>
      </c>
      <c r="AL2905" s="388" t="str">
        <f t="shared" si="408"/>
        <v/>
      </c>
      <c r="AM2905" s="389" t="str">
        <f t="shared" si="409"/>
        <v/>
      </c>
      <c r="AN2905" s="388" t="str">
        <f t="shared" si="410"/>
        <v/>
      </c>
      <c r="AO2905" s="389" t="str">
        <f t="shared" si="411"/>
        <v/>
      </c>
      <c r="AP2905" s="423"/>
      <c r="AQ2905" s="423"/>
      <c r="AR2905" s="431" t="e">
        <f>VLOOKUP($B2905,'acc names'!$C$2:$D$12102,2,FALSE)</f>
        <v>#N/A</v>
      </c>
      <c r="AS2905" s="431" t="e">
        <f>VLOOKUP($AQ2905,software!$A$1:$B$14605,2,FALSE)</f>
        <v>#N/A</v>
      </c>
      <c r="AT2905" s="423"/>
      <c r="AV2905" s="423"/>
    </row>
    <row r="2906" spans="1:48" ht="12.75" x14ac:dyDescent="0.2">
      <c r="A2906" s="73"/>
      <c r="B2906" s="42"/>
      <c r="C2906" s="142"/>
      <c r="D2906" s="142"/>
      <c r="E2906" s="107"/>
      <c r="F2906" s="46"/>
      <c r="G2906" s="46"/>
      <c r="H2906" s="46"/>
      <c r="I2906" s="46"/>
      <c r="J2906" s="46"/>
      <c r="K2906" s="46"/>
      <c r="L2906" s="139"/>
      <c r="M2906" s="41"/>
      <c r="N2906" s="45"/>
      <c r="O2906" s="47"/>
      <c r="P2906" s="43"/>
      <c r="Q2906" s="71" t="e">
        <f>VLOOKUP(N2906,'error categories'!$A$2:$D$54,4,FALSE)</f>
        <v>#N/A</v>
      </c>
      <c r="R2906" s="72" t="e">
        <f>VLOOKUP(N2906,'error categories'!$A$2:$D$54,3,FALSE)</f>
        <v>#N/A</v>
      </c>
      <c r="S2906" s="374"/>
      <c r="T2906" s="377"/>
      <c r="U2906" s="378">
        <f t="shared" si="405"/>
        <v>0</v>
      </c>
      <c r="V2906" s="379"/>
      <c r="W2906" s="380"/>
      <c r="X2906" s="380"/>
      <c r="Y2906" s="380"/>
      <c r="Z2906" s="379"/>
      <c r="AA2906" s="381"/>
      <c r="AB2906" s="379"/>
      <c r="AC2906" s="380"/>
      <c r="AD2906" s="382">
        <f t="shared" si="412"/>
        <v>0</v>
      </c>
      <c r="AE2906" s="383">
        <f t="shared" si="413"/>
        <v>0</v>
      </c>
      <c r="AF2906" s="379"/>
      <c r="AG2906" s="381"/>
      <c r="AH2906" s="379"/>
      <c r="AI2906" s="381"/>
      <c r="AJ2906" s="384" t="str">
        <f t="shared" si="406"/>
        <v/>
      </c>
      <c r="AK2906" s="385" t="str">
        <f t="shared" si="407"/>
        <v/>
      </c>
      <c r="AL2906" s="388" t="str">
        <f t="shared" si="408"/>
        <v/>
      </c>
      <c r="AM2906" s="389" t="str">
        <f t="shared" si="409"/>
        <v/>
      </c>
      <c r="AN2906" s="388" t="str">
        <f t="shared" si="410"/>
        <v/>
      </c>
      <c r="AO2906" s="389" t="str">
        <f t="shared" si="411"/>
        <v/>
      </c>
      <c r="AP2906" s="423"/>
      <c r="AQ2906" s="423"/>
      <c r="AR2906" s="431" t="e">
        <f>VLOOKUP($B2906,'acc names'!$C$2:$D$12102,2,FALSE)</f>
        <v>#N/A</v>
      </c>
      <c r="AS2906" s="431" t="e">
        <f>VLOOKUP($AQ2906,software!$A$1:$B$14605,2,FALSE)</f>
        <v>#N/A</v>
      </c>
      <c r="AT2906" s="423"/>
      <c r="AV2906" s="423"/>
    </row>
    <row r="2907" spans="1:48" ht="12.75" x14ac:dyDescent="0.2">
      <c r="A2907" s="73"/>
      <c r="B2907" s="42"/>
      <c r="C2907" s="142"/>
      <c r="D2907" s="142"/>
      <c r="E2907" s="107"/>
      <c r="F2907" s="46"/>
      <c r="G2907" s="46"/>
      <c r="H2907" s="46"/>
      <c r="I2907" s="46"/>
      <c r="J2907" s="46"/>
      <c r="K2907" s="46"/>
      <c r="L2907" s="139"/>
      <c r="M2907" s="41"/>
      <c r="N2907" s="45"/>
      <c r="O2907" s="47"/>
      <c r="P2907" s="43"/>
      <c r="Q2907" s="71" t="e">
        <f>VLOOKUP(N2907,'error categories'!$A$2:$D$54,4,FALSE)</f>
        <v>#N/A</v>
      </c>
      <c r="R2907" s="72" t="e">
        <f>VLOOKUP(N2907,'error categories'!$A$2:$D$54,3,FALSE)</f>
        <v>#N/A</v>
      </c>
      <c r="S2907" s="374"/>
      <c r="T2907" s="377"/>
      <c r="U2907" s="378">
        <f t="shared" si="405"/>
        <v>0</v>
      </c>
      <c r="V2907" s="379"/>
      <c r="W2907" s="380"/>
      <c r="X2907" s="380"/>
      <c r="Y2907" s="380"/>
      <c r="Z2907" s="379"/>
      <c r="AA2907" s="381"/>
      <c r="AB2907" s="379"/>
      <c r="AC2907" s="380"/>
      <c r="AD2907" s="382">
        <f t="shared" si="412"/>
        <v>0</v>
      </c>
      <c r="AE2907" s="383">
        <f t="shared" si="413"/>
        <v>0</v>
      </c>
      <c r="AF2907" s="379"/>
      <c r="AG2907" s="381"/>
      <c r="AH2907" s="379"/>
      <c r="AI2907" s="381"/>
      <c r="AJ2907" s="384" t="str">
        <f t="shared" si="406"/>
        <v/>
      </c>
      <c r="AK2907" s="385" t="str">
        <f t="shared" si="407"/>
        <v/>
      </c>
      <c r="AL2907" s="388" t="str">
        <f t="shared" si="408"/>
        <v/>
      </c>
      <c r="AM2907" s="389" t="str">
        <f t="shared" si="409"/>
        <v/>
      </c>
      <c r="AN2907" s="388" t="str">
        <f t="shared" si="410"/>
        <v/>
      </c>
      <c r="AO2907" s="389" t="str">
        <f t="shared" si="411"/>
        <v/>
      </c>
      <c r="AP2907" s="423"/>
      <c r="AQ2907" s="423"/>
      <c r="AR2907" s="431" t="e">
        <f>VLOOKUP($B2907,'acc names'!$C$2:$D$12102,2,FALSE)</f>
        <v>#N/A</v>
      </c>
      <c r="AS2907" s="431" t="e">
        <f>VLOOKUP($AQ2907,software!$A$1:$B$14605,2,FALSE)</f>
        <v>#N/A</v>
      </c>
      <c r="AT2907" s="423"/>
      <c r="AV2907" s="423"/>
    </row>
    <row r="2908" spans="1:48" ht="12.75" x14ac:dyDescent="0.2">
      <c r="A2908" s="73"/>
      <c r="B2908" s="42"/>
      <c r="C2908" s="142"/>
      <c r="D2908" s="142"/>
      <c r="E2908" s="107"/>
      <c r="F2908" s="46"/>
      <c r="G2908" s="46"/>
      <c r="H2908" s="46"/>
      <c r="I2908" s="46"/>
      <c r="J2908" s="46"/>
      <c r="K2908" s="46"/>
      <c r="L2908" s="139"/>
      <c r="M2908" s="41"/>
      <c r="N2908" s="45"/>
      <c r="O2908" s="47"/>
      <c r="P2908" s="43"/>
      <c r="Q2908" s="71" t="e">
        <f>VLOOKUP(N2908,'error categories'!$A$2:$D$54,4,FALSE)</f>
        <v>#N/A</v>
      </c>
      <c r="R2908" s="72" t="e">
        <f>VLOOKUP(N2908,'error categories'!$A$2:$D$54,3,FALSE)</f>
        <v>#N/A</v>
      </c>
      <c r="S2908" s="374"/>
      <c r="T2908" s="377"/>
      <c r="U2908" s="378">
        <f t="shared" si="405"/>
        <v>0</v>
      </c>
      <c r="V2908" s="379"/>
      <c r="W2908" s="380"/>
      <c r="X2908" s="380"/>
      <c r="Y2908" s="380"/>
      <c r="Z2908" s="379"/>
      <c r="AA2908" s="381"/>
      <c r="AB2908" s="379"/>
      <c r="AC2908" s="380"/>
      <c r="AD2908" s="382">
        <f t="shared" si="412"/>
        <v>0</v>
      </c>
      <c r="AE2908" s="383">
        <f t="shared" si="413"/>
        <v>0</v>
      </c>
      <c r="AF2908" s="379"/>
      <c r="AG2908" s="381"/>
      <c r="AH2908" s="379"/>
      <c r="AI2908" s="381"/>
      <c r="AJ2908" s="384" t="str">
        <f t="shared" si="406"/>
        <v/>
      </c>
      <c r="AK2908" s="385" t="str">
        <f t="shared" si="407"/>
        <v/>
      </c>
      <c r="AL2908" s="388" t="str">
        <f t="shared" si="408"/>
        <v/>
      </c>
      <c r="AM2908" s="389" t="str">
        <f t="shared" si="409"/>
        <v/>
      </c>
      <c r="AN2908" s="388" t="str">
        <f t="shared" si="410"/>
        <v/>
      </c>
      <c r="AO2908" s="389" t="str">
        <f t="shared" si="411"/>
        <v/>
      </c>
      <c r="AP2908" s="423"/>
      <c r="AQ2908" s="423"/>
      <c r="AR2908" s="431" t="e">
        <f>VLOOKUP($B2908,'acc names'!$C$2:$D$12102,2,FALSE)</f>
        <v>#N/A</v>
      </c>
      <c r="AS2908" s="431" t="e">
        <f>VLOOKUP($AQ2908,software!$A$1:$B$14605,2,FALSE)</f>
        <v>#N/A</v>
      </c>
      <c r="AT2908" s="423"/>
      <c r="AV2908" s="423"/>
    </row>
    <row r="2909" spans="1:48" ht="12.75" x14ac:dyDescent="0.2">
      <c r="A2909" s="73"/>
      <c r="B2909" s="42"/>
      <c r="C2909" s="142"/>
      <c r="D2909" s="142"/>
      <c r="E2909" s="107"/>
      <c r="F2909" s="46"/>
      <c r="G2909" s="46"/>
      <c r="H2909" s="46"/>
      <c r="I2909" s="46"/>
      <c r="J2909" s="46"/>
      <c r="K2909" s="46"/>
      <c r="L2909" s="139"/>
      <c r="M2909" s="41"/>
      <c r="N2909" s="45"/>
      <c r="O2909" s="47"/>
      <c r="P2909" s="43"/>
      <c r="Q2909" s="71" t="e">
        <f>VLOOKUP(N2909,'error categories'!$A$2:$D$54,4,FALSE)</f>
        <v>#N/A</v>
      </c>
      <c r="R2909" s="72" t="e">
        <f>VLOOKUP(N2909,'error categories'!$A$2:$D$54,3,FALSE)</f>
        <v>#N/A</v>
      </c>
      <c r="S2909" s="374"/>
      <c r="T2909" s="377"/>
      <c r="U2909" s="378">
        <f t="shared" si="405"/>
        <v>0</v>
      </c>
      <c r="V2909" s="379"/>
      <c r="W2909" s="380"/>
      <c r="X2909" s="380"/>
      <c r="Y2909" s="380"/>
      <c r="Z2909" s="379"/>
      <c r="AA2909" s="381"/>
      <c r="AB2909" s="379"/>
      <c r="AC2909" s="380"/>
      <c r="AD2909" s="382">
        <f t="shared" si="412"/>
        <v>0</v>
      </c>
      <c r="AE2909" s="383">
        <f t="shared" si="413"/>
        <v>0</v>
      </c>
      <c r="AF2909" s="379"/>
      <c r="AG2909" s="381"/>
      <c r="AH2909" s="379"/>
      <c r="AI2909" s="381"/>
      <c r="AJ2909" s="384" t="str">
        <f t="shared" si="406"/>
        <v/>
      </c>
      <c r="AK2909" s="385" t="str">
        <f t="shared" si="407"/>
        <v/>
      </c>
      <c r="AL2909" s="388" t="str">
        <f t="shared" si="408"/>
        <v/>
      </c>
      <c r="AM2909" s="389" t="str">
        <f t="shared" si="409"/>
        <v/>
      </c>
      <c r="AN2909" s="388" t="str">
        <f t="shared" si="410"/>
        <v/>
      </c>
      <c r="AO2909" s="389" t="str">
        <f t="shared" si="411"/>
        <v/>
      </c>
      <c r="AP2909" s="423"/>
      <c r="AQ2909" s="423"/>
      <c r="AR2909" s="431" t="e">
        <f>VLOOKUP($B2909,'acc names'!$C$2:$D$12102,2,FALSE)</f>
        <v>#N/A</v>
      </c>
      <c r="AS2909" s="431" t="e">
        <f>VLOOKUP($AQ2909,software!$A$1:$B$14605,2,FALSE)</f>
        <v>#N/A</v>
      </c>
      <c r="AT2909" s="423"/>
      <c r="AV2909" s="423"/>
    </row>
    <row r="2910" spans="1:48" ht="12.75" x14ac:dyDescent="0.2">
      <c r="A2910" s="73"/>
      <c r="B2910" s="42"/>
      <c r="C2910" s="142"/>
      <c r="D2910" s="142"/>
      <c r="E2910" s="107"/>
      <c r="F2910" s="46"/>
      <c r="G2910" s="46"/>
      <c r="H2910" s="46"/>
      <c r="I2910" s="46"/>
      <c r="J2910" s="46"/>
      <c r="K2910" s="46"/>
      <c r="L2910" s="139"/>
      <c r="M2910" s="41"/>
      <c r="N2910" s="45"/>
      <c r="O2910" s="47"/>
      <c r="P2910" s="43"/>
      <c r="Q2910" s="71" t="e">
        <f>VLOOKUP(N2910,'error categories'!$A$2:$D$54,4,FALSE)</f>
        <v>#N/A</v>
      </c>
      <c r="R2910" s="72" t="e">
        <f>VLOOKUP(N2910,'error categories'!$A$2:$D$54,3,FALSE)</f>
        <v>#N/A</v>
      </c>
      <c r="S2910" s="374"/>
      <c r="T2910" s="377"/>
      <c r="U2910" s="378">
        <f t="shared" si="405"/>
        <v>0</v>
      </c>
      <c r="V2910" s="379"/>
      <c r="W2910" s="380"/>
      <c r="X2910" s="380"/>
      <c r="Y2910" s="380"/>
      <c r="Z2910" s="379"/>
      <c r="AA2910" s="381"/>
      <c r="AB2910" s="379"/>
      <c r="AC2910" s="380"/>
      <c r="AD2910" s="382">
        <f t="shared" si="412"/>
        <v>0</v>
      </c>
      <c r="AE2910" s="383">
        <f t="shared" si="413"/>
        <v>0</v>
      </c>
      <c r="AF2910" s="379"/>
      <c r="AG2910" s="381"/>
      <c r="AH2910" s="379"/>
      <c r="AI2910" s="381"/>
      <c r="AJ2910" s="384" t="str">
        <f t="shared" si="406"/>
        <v/>
      </c>
      <c r="AK2910" s="385" t="str">
        <f t="shared" si="407"/>
        <v/>
      </c>
      <c r="AL2910" s="388" t="str">
        <f t="shared" si="408"/>
        <v/>
      </c>
      <c r="AM2910" s="389" t="str">
        <f t="shared" si="409"/>
        <v/>
      </c>
      <c r="AN2910" s="388" t="str">
        <f t="shared" si="410"/>
        <v/>
      </c>
      <c r="AO2910" s="389" t="str">
        <f t="shared" si="411"/>
        <v/>
      </c>
      <c r="AP2910" s="423"/>
      <c r="AQ2910" s="423"/>
      <c r="AR2910" s="431" t="e">
        <f>VLOOKUP($B2910,'acc names'!$C$2:$D$12102,2,FALSE)</f>
        <v>#N/A</v>
      </c>
      <c r="AS2910" s="431" t="e">
        <f>VLOOKUP($AQ2910,software!$A$1:$B$14605,2,FALSE)</f>
        <v>#N/A</v>
      </c>
      <c r="AT2910" s="423"/>
      <c r="AV2910" s="423"/>
    </row>
    <row r="2911" spans="1:48" ht="12.75" x14ac:dyDescent="0.2">
      <c r="A2911" s="73"/>
      <c r="B2911" s="42"/>
      <c r="C2911" s="142"/>
      <c r="D2911" s="142"/>
      <c r="E2911" s="107"/>
      <c r="F2911" s="46"/>
      <c r="G2911" s="46"/>
      <c r="H2911" s="46"/>
      <c r="I2911" s="46"/>
      <c r="J2911" s="46"/>
      <c r="K2911" s="46"/>
      <c r="L2911" s="139"/>
      <c r="M2911" s="41"/>
      <c r="N2911" s="45"/>
      <c r="O2911" s="47"/>
      <c r="P2911" s="43"/>
      <c r="Q2911" s="71" t="e">
        <f>VLOOKUP(N2911,'error categories'!$A$2:$D$54,4,FALSE)</f>
        <v>#N/A</v>
      </c>
      <c r="R2911" s="72" t="e">
        <f>VLOOKUP(N2911,'error categories'!$A$2:$D$54,3,FALSE)</f>
        <v>#N/A</v>
      </c>
      <c r="S2911" s="374"/>
      <c r="T2911" s="377"/>
      <c r="U2911" s="378">
        <f t="shared" si="405"/>
        <v>0</v>
      </c>
      <c r="V2911" s="379"/>
      <c r="W2911" s="380"/>
      <c r="X2911" s="380"/>
      <c r="Y2911" s="380"/>
      <c r="Z2911" s="379"/>
      <c r="AA2911" s="381"/>
      <c r="AB2911" s="379"/>
      <c r="AC2911" s="380"/>
      <c r="AD2911" s="382">
        <f t="shared" si="412"/>
        <v>0</v>
      </c>
      <c r="AE2911" s="383">
        <f t="shared" si="413"/>
        <v>0</v>
      </c>
      <c r="AF2911" s="379"/>
      <c r="AG2911" s="381"/>
      <c r="AH2911" s="379"/>
      <c r="AI2911" s="381"/>
      <c r="AJ2911" s="384" t="str">
        <f t="shared" si="406"/>
        <v/>
      </c>
      <c r="AK2911" s="385" t="str">
        <f t="shared" si="407"/>
        <v/>
      </c>
      <c r="AL2911" s="388" t="str">
        <f t="shared" si="408"/>
        <v/>
      </c>
      <c r="AM2911" s="389" t="str">
        <f t="shared" si="409"/>
        <v/>
      </c>
      <c r="AN2911" s="388" t="str">
        <f t="shared" si="410"/>
        <v/>
      </c>
      <c r="AO2911" s="389" t="str">
        <f t="shared" si="411"/>
        <v/>
      </c>
      <c r="AP2911" s="423"/>
      <c r="AQ2911" s="423"/>
      <c r="AR2911" s="431" t="e">
        <f>VLOOKUP($B2911,'acc names'!$C$2:$D$12102,2,FALSE)</f>
        <v>#N/A</v>
      </c>
      <c r="AS2911" s="431" t="e">
        <f>VLOOKUP($AQ2911,software!$A$1:$B$14605,2,FALSE)</f>
        <v>#N/A</v>
      </c>
      <c r="AT2911" s="423"/>
      <c r="AV2911" s="423"/>
    </row>
    <row r="2912" spans="1:48" ht="12.75" x14ac:dyDescent="0.2">
      <c r="A2912" s="73"/>
      <c r="B2912" s="42"/>
      <c r="C2912" s="142"/>
      <c r="D2912" s="142"/>
      <c r="E2912" s="107"/>
      <c r="F2912" s="46"/>
      <c r="G2912" s="46"/>
      <c r="H2912" s="46"/>
      <c r="I2912" s="46"/>
      <c r="J2912" s="46"/>
      <c r="K2912" s="46"/>
      <c r="L2912" s="139"/>
      <c r="M2912" s="41"/>
      <c r="N2912" s="45"/>
      <c r="O2912" s="47"/>
      <c r="P2912" s="43"/>
      <c r="Q2912" s="71" t="e">
        <f>VLOOKUP(N2912,'error categories'!$A$2:$D$54,4,FALSE)</f>
        <v>#N/A</v>
      </c>
      <c r="R2912" s="72" t="e">
        <f>VLOOKUP(N2912,'error categories'!$A$2:$D$54,3,FALSE)</f>
        <v>#N/A</v>
      </c>
      <c r="S2912" s="374"/>
      <c r="T2912" s="377"/>
      <c r="U2912" s="378">
        <f t="shared" si="405"/>
        <v>0</v>
      </c>
      <c r="V2912" s="379"/>
      <c r="W2912" s="380"/>
      <c r="X2912" s="380"/>
      <c r="Y2912" s="380"/>
      <c r="Z2912" s="379"/>
      <c r="AA2912" s="381"/>
      <c r="AB2912" s="379"/>
      <c r="AC2912" s="380"/>
      <c r="AD2912" s="382">
        <f t="shared" si="412"/>
        <v>0</v>
      </c>
      <c r="AE2912" s="383">
        <f t="shared" si="413"/>
        <v>0</v>
      </c>
      <c r="AF2912" s="379"/>
      <c r="AG2912" s="381"/>
      <c r="AH2912" s="379"/>
      <c r="AI2912" s="381"/>
      <c r="AJ2912" s="384" t="str">
        <f t="shared" si="406"/>
        <v/>
      </c>
      <c r="AK2912" s="385" t="str">
        <f t="shared" si="407"/>
        <v/>
      </c>
      <c r="AL2912" s="388" t="str">
        <f t="shared" si="408"/>
        <v/>
      </c>
      <c r="AM2912" s="389" t="str">
        <f t="shared" si="409"/>
        <v/>
      </c>
      <c r="AN2912" s="388" t="str">
        <f t="shared" si="410"/>
        <v/>
      </c>
      <c r="AO2912" s="389" t="str">
        <f t="shared" si="411"/>
        <v/>
      </c>
      <c r="AP2912" s="423"/>
      <c r="AQ2912" s="423"/>
      <c r="AR2912" s="431" t="e">
        <f>VLOOKUP($B2912,'acc names'!$C$2:$D$12102,2,FALSE)</f>
        <v>#N/A</v>
      </c>
      <c r="AS2912" s="431" t="e">
        <f>VLOOKUP($AQ2912,software!$A$1:$B$14605,2,FALSE)</f>
        <v>#N/A</v>
      </c>
      <c r="AT2912" s="423"/>
      <c r="AV2912" s="423"/>
    </row>
    <row r="2913" spans="1:48" ht="12.75" x14ac:dyDescent="0.2">
      <c r="A2913" s="73"/>
      <c r="B2913" s="42"/>
      <c r="C2913" s="142"/>
      <c r="D2913" s="142"/>
      <c r="E2913" s="107"/>
      <c r="F2913" s="46"/>
      <c r="G2913" s="46"/>
      <c r="H2913" s="46"/>
      <c r="I2913" s="46"/>
      <c r="J2913" s="46"/>
      <c r="K2913" s="46"/>
      <c r="L2913" s="139"/>
      <c r="M2913" s="41"/>
      <c r="N2913" s="45"/>
      <c r="O2913" s="47"/>
      <c r="P2913" s="43"/>
      <c r="Q2913" s="71" t="e">
        <f>VLOOKUP(N2913,'error categories'!$A$2:$D$54,4,FALSE)</f>
        <v>#N/A</v>
      </c>
      <c r="R2913" s="72" t="e">
        <f>VLOOKUP(N2913,'error categories'!$A$2:$D$54,3,FALSE)</f>
        <v>#N/A</v>
      </c>
      <c r="S2913" s="374"/>
      <c r="T2913" s="377"/>
      <c r="U2913" s="378">
        <f t="shared" si="405"/>
        <v>0</v>
      </c>
      <c r="V2913" s="379"/>
      <c r="W2913" s="380"/>
      <c r="X2913" s="380"/>
      <c r="Y2913" s="380"/>
      <c r="Z2913" s="379"/>
      <c r="AA2913" s="381"/>
      <c r="AB2913" s="379"/>
      <c r="AC2913" s="380"/>
      <c r="AD2913" s="382">
        <f t="shared" si="412"/>
        <v>0</v>
      </c>
      <c r="AE2913" s="383">
        <f t="shared" si="413"/>
        <v>0</v>
      </c>
      <c r="AF2913" s="379"/>
      <c r="AG2913" s="381"/>
      <c r="AH2913" s="379"/>
      <c r="AI2913" s="381"/>
      <c r="AJ2913" s="384" t="str">
        <f t="shared" si="406"/>
        <v/>
      </c>
      <c r="AK2913" s="385" t="str">
        <f t="shared" si="407"/>
        <v/>
      </c>
      <c r="AL2913" s="388" t="str">
        <f t="shared" si="408"/>
        <v/>
      </c>
      <c r="AM2913" s="389" t="str">
        <f t="shared" si="409"/>
        <v/>
      </c>
      <c r="AN2913" s="388" t="str">
        <f t="shared" si="410"/>
        <v/>
      </c>
      <c r="AO2913" s="389" t="str">
        <f t="shared" si="411"/>
        <v/>
      </c>
      <c r="AP2913" s="423"/>
      <c r="AQ2913" s="423"/>
      <c r="AR2913" s="431" t="e">
        <f>VLOOKUP($B2913,'acc names'!$C$2:$D$12102,2,FALSE)</f>
        <v>#N/A</v>
      </c>
      <c r="AS2913" s="431" t="e">
        <f>VLOOKUP($AQ2913,software!$A$1:$B$14605,2,FALSE)</f>
        <v>#N/A</v>
      </c>
      <c r="AT2913" s="423"/>
      <c r="AV2913" s="423"/>
    </row>
    <row r="2914" spans="1:48" ht="12.75" x14ac:dyDescent="0.2">
      <c r="A2914" s="73"/>
      <c r="B2914" s="42"/>
      <c r="C2914" s="142"/>
      <c r="D2914" s="142"/>
      <c r="E2914" s="107"/>
      <c r="F2914" s="46"/>
      <c r="G2914" s="46"/>
      <c r="H2914" s="46"/>
      <c r="I2914" s="46"/>
      <c r="J2914" s="46"/>
      <c r="K2914" s="46"/>
      <c r="L2914" s="139"/>
      <c r="M2914" s="41"/>
      <c r="N2914" s="45"/>
      <c r="O2914" s="47"/>
      <c r="P2914" s="43"/>
      <c r="Q2914" s="71" t="e">
        <f>VLOOKUP(N2914,'error categories'!$A$2:$D$54,4,FALSE)</f>
        <v>#N/A</v>
      </c>
      <c r="R2914" s="72" t="e">
        <f>VLOOKUP(N2914,'error categories'!$A$2:$D$54,3,FALSE)</f>
        <v>#N/A</v>
      </c>
      <c r="S2914" s="374"/>
      <c r="T2914" s="377"/>
      <c r="U2914" s="378">
        <f t="shared" si="405"/>
        <v>0</v>
      </c>
      <c r="V2914" s="379"/>
      <c r="W2914" s="380"/>
      <c r="X2914" s="380"/>
      <c r="Y2914" s="380"/>
      <c r="Z2914" s="379"/>
      <c r="AA2914" s="381"/>
      <c r="AB2914" s="379"/>
      <c r="AC2914" s="380"/>
      <c r="AD2914" s="382">
        <f t="shared" si="412"/>
        <v>0</v>
      </c>
      <c r="AE2914" s="383">
        <f t="shared" si="413"/>
        <v>0</v>
      </c>
      <c r="AF2914" s="379"/>
      <c r="AG2914" s="381"/>
      <c r="AH2914" s="379"/>
      <c r="AI2914" s="381"/>
      <c r="AJ2914" s="384" t="str">
        <f t="shared" si="406"/>
        <v/>
      </c>
      <c r="AK2914" s="385" t="str">
        <f t="shared" si="407"/>
        <v/>
      </c>
      <c r="AL2914" s="388" t="str">
        <f t="shared" si="408"/>
        <v/>
      </c>
      <c r="AM2914" s="389" t="str">
        <f t="shared" si="409"/>
        <v/>
      </c>
      <c r="AN2914" s="388" t="str">
        <f t="shared" si="410"/>
        <v/>
      </c>
      <c r="AO2914" s="389" t="str">
        <f t="shared" si="411"/>
        <v/>
      </c>
      <c r="AP2914" s="423"/>
      <c r="AQ2914" s="423"/>
      <c r="AR2914" s="431" t="e">
        <f>VLOOKUP($B2914,'acc names'!$C$2:$D$12102,2,FALSE)</f>
        <v>#N/A</v>
      </c>
      <c r="AS2914" s="431" t="e">
        <f>VLOOKUP($AQ2914,software!$A$1:$B$14605,2,FALSE)</f>
        <v>#N/A</v>
      </c>
      <c r="AT2914" s="423"/>
      <c r="AV2914" s="423"/>
    </row>
    <row r="2915" spans="1:48" ht="12.75" x14ac:dyDescent="0.2">
      <c r="A2915" s="73"/>
      <c r="B2915" s="42"/>
      <c r="C2915" s="142"/>
      <c r="D2915" s="142"/>
      <c r="E2915" s="107"/>
      <c r="F2915" s="46"/>
      <c r="G2915" s="46"/>
      <c r="H2915" s="46"/>
      <c r="I2915" s="46"/>
      <c r="J2915" s="46"/>
      <c r="K2915" s="46"/>
      <c r="L2915" s="139"/>
      <c r="M2915" s="41"/>
      <c r="N2915" s="45"/>
      <c r="O2915" s="47"/>
      <c r="P2915" s="43"/>
      <c r="Q2915" s="71" t="e">
        <f>VLOOKUP(N2915,'error categories'!$A$2:$D$54,4,FALSE)</f>
        <v>#N/A</v>
      </c>
      <c r="R2915" s="72" t="e">
        <f>VLOOKUP(N2915,'error categories'!$A$2:$D$54,3,FALSE)</f>
        <v>#N/A</v>
      </c>
      <c r="S2915" s="374"/>
      <c r="T2915" s="377"/>
      <c r="U2915" s="378">
        <f t="shared" si="405"/>
        <v>0</v>
      </c>
      <c r="V2915" s="379"/>
      <c r="W2915" s="380"/>
      <c r="X2915" s="380"/>
      <c r="Y2915" s="380"/>
      <c r="Z2915" s="379"/>
      <c r="AA2915" s="381"/>
      <c r="AB2915" s="379"/>
      <c r="AC2915" s="380"/>
      <c r="AD2915" s="382">
        <f t="shared" si="412"/>
        <v>0</v>
      </c>
      <c r="AE2915" s="383">
        <f t="shared" si="413"/>
        <v>0</v>
      </c>
      <c r="AF2915" s="379"/>
      <c r="AG2915" s="381"/>
      <c r="AH2915" s="379"/>
      <c r="AI2915" s="381"/>
      <c r="AJ2915" s="384" t="str">
        <f t="shared" si="406"/>
        <v/>
      </c>
      <c r="AK2915" s="385" t="str">
        <f t="shared" si="407"/>
        <v/>
      </c>
      <c r="AL2915" s="388" t="str">
        <f t="shared" si="408"/>
        <v/>
      </c>
      <c r="AM2915" s="389" t="str">
        <f t="shared" si="409"/>
        <v/>
      </c>
      <c r="AN2915" s="388" t="str">
        <f t="shared" si="410"/>
        <v/>
      </c>
      <c r="AO2915" s="389" t="str">
        <f t="shared" si="411"/>
        <v/>
      </c>
      <c r="AP2915" s="423"/>
      <c r="AQ2915" s="423"/>
      <c r="AR2915" s="431" t="e">
        <f>VLOOKUP($B2915,'acc names'!$C$2:$D$12102,2,FALSE)</f>
        <v>#N/A</v>
      </c>
      <c r="AS2915" s="431" t="e">
        <f>VLOOKUP($AQ2915,software!$A$1:$B$14605,2,FALSE)</f>
        <v>#N/A</v>
      </c>
      <c r="AT2915" s="423"/>
      <c r="AV2915" s="423"/>
    </row>
    <row r="2916" spans="1:48" ht="12.75" x14ac:dyDescent="0.2">
      <c r="A2916" s="73"/>
      <c r="B2916" s="42"/>
      <c r="C2916" s="142"/>
      <c r="D2916" s="142"/>
      <c r="E2916" s="107"/>
      <c r="F2916" s="46"/>
      <c r="G2916" s="46"/>
      <c r="H2916" s="46"/>
      <c r="I2916" s="46"/>
      <c r="J2916" s="46"/>
      <c r="K2916" s="46"/>
      <c r="L2916" s="139"/>
      <c r="M2916" s="41"/>
      <c r="N2916" s="45"/>
      <c r="O2916" s="47"/>
      <c r="P2916" s="43"/>
      <c r="Q2916" s="71" t="e">
        <f>VLOOKUP(N2916,'error categories'!$A$2:$D$54,4,FALSE)</f>
        <v>#N/A</v>
      </c>
      <c r="R2916" s="72" t="e">
        <f>VLOOKUP(N2916,'error categories'!$A$2:$D$54,3,FALSE)</f>
        <v>#N/A</v>
      </c>
      <c r="S2916" s="374"/>
      <c r="T2916" s="377"/>
      <c r="U2916" s="378">
        <f t="shared" si="405"/>
        <v>0</v>
      </c>
      <c r="V2916" s="379"/>
      <c r="W2916" s="380"/>
      <c r="X2916" s="380"/>
      <c r="Y2916" s="380"/>
      <c r="Z2916" s="379"/>
      <c r="AA2916" s="381"/>
      <c r="AB2916" s="379"/>
      <c r="AC2916" s="380"/>
      <c r="AD2916" s="382">
        <f t="shared" si="412"/>
        <v>0</v>
      </c>
      <c r="AE2916" s="383">
        <f t="shared" si="413"/>
        <v>0</v>
      </c>
      <c r="AF2916" s="379"/>
      <c r="AG2916" s="381"/>
      <c r="AH2916" s="379"/>
      <c r="AI2916" s="381"/>
      <c r="AJ2916" s="384" t="str">
        <f t="shared" si="406"/>
        <v/>
      </c>
      <c r="AK2916" s="385" t="str">
        <f t="shared" si="407"/>
        <v/>
      </c>
      <c r="AL2916" s="388" t="str">
        <f t="shared" si="408"/>
        <v/>
      </c>
      <c r="AM2916" s="389" t="str">
        <f t="shared" si="409"/>
        <v/>
      </c>
      <c r="AN2916" s="388" t="str">
        <f t="shared" si="410"/>
        <v/>
      </c>
      <c r="AO2916" s="389" t="str">
        <f t="shared" si="411"/>
        <v/>
      </c>
      <c r="AP2916" s="423"/>
      <c r="AQ2916" s="423"/>
      <c r="AR2916" s="431" t="e">
        <f>VLOOKUP($B2916,'acc names'!$C$2:$D$12102,2,FALSE)</f>
        <v>#N/A</v>
      </c>
      <c r="AS2916" s="431" t="e">
        <f>VLOOKUP($AQ2916,software!$A$1:$B$14605,2,FALSE)</f>
        <v>#N/A</v>
      </c>
      <c r="AT2916" s="423"/>
      <c r="AV2916" s="423"/>
    </row>
    <row r="2917" spans="1:48" ht="12.75" x14ac:dyDescent="0.2">
      <c r="A2917" s="73"/>
      <c r="B2917" s="42"/>
      <c r="C2917" s="142"/>
      <c r="D2917" s="142"/>
      <c r="E2917" s="107"/>
      <c r="F2917" s="46"/>
      <c r="G2917" s="46"/>
      <c r="H2917" s="46"/>
      <c r="I2917" s="46"/>
      <c r="J2917" s="46"/>
      <c r="K2917" s="46"/>
      <c r="L2917" s="139"/>
      <c r="M2917" s="41"/>
      <c r="N2917" s="45"/>
      <c r="O2917" s="47"/>
      <c r="P2917" s="43"/>
      <c r="Q2917" s="71" t="e">
        <f>VLOOKUP(N2917,'error categories'!$A$2:$D$54,4,FALSE)</f>
        <v>#N/A</v>
      </c>
      <c r="R2917" s="72" t="e">
        <f>VLOOKUP(N2917,'error categories'!$A$2:$D$54,3,FALSE)</f>
        <v>#N/A</v>
      </c>
      <c r="S2917" s="374"/>
      <c r="T2917" s="377"/>
      <c r="U2917" s="378">
        <f t="shared" si="405"/>
        <v>0</v>
      </c>
      <c r="V2917" s="379"/>
      <c r="W2917" s="380"/>
      <c r="X2917" s="380"/>
      <c r="Y2917" s="380"/>
      <c r="Z2917" s="379"/>
      <c r="AA2917" s="381"/>
      <c r="AB2917" s="379"/>
      <c r="AC2917" s="380"/>
      <c r="AD2917" s="382">
        <f t="shared" si="412"/>
        <v>0</v>
      </c>
      <c r="AE2917" s="383">
        <f t="shared" si="413"/>
        <v>0</v>
      </c>
      <c r="AF2917" s="379"/>
      <c r="AG2917" s="381"/>
      <c r="AH2917" s="379"/>
      <c r="AI2917" s="381"/>
      <c r="AJ2917" s="384" t="str">
        <f t="shared" si="406"/>
        <v/>
      </c>
      <c r="AK2917" s="385" t="str">
        <f t="shared" si="407"/>
        <v/>
      </c>
      <c r="AL2917" s="388" t="str">
        <f t="shared" si="408"/>
        <v/>
      </c>
      <c r="AM2917" s="389" t="str">
        <f t="shared" si="409"/>
        <v/>
      </c>
      <c r="AN2917" s="388" t="str">
        <f t="shared" si="410"/>
        <v/>
      </c>
      <c r="AO2917" s="389" t="str">
        <f t="shared" si="411"/>
        <v/>
      </c>
      <c r="AP2917" s="423"/>
      <c r="AQ2917" s="423"/>
      <c r="AR2917" s="431" t="e">
        <f>VLOOKUP($B2917,'acc names'!$C$2:$D$12102,2,FALSE)</f>
        <v>#N/A</v>
      </c>
      <c r="AS2917" s="431" t="e">
        <f>VLOOKUP($AQ2917,software!$A$1:$B$14605,2,FALSE)</f>
        <v>#N/A</v>
      </c>
      <c r="AT2917" s="423"/>
      <c r="AV2917" s="423"/>
    </row>
    <row r="2918" spans="1:48" ht="12.75" x14ac:dyDescent="0.2">
      <c r="A2918" s="73"/>
      <c r="B2918" s="42"/>
      <c r="C2918" s="142"/>
      <c r="D2918" s="142"/>
      <c r="E2918" s="107"/>
      <c r="F2918" s="46"/>
      <c r="G2918" s="46"/>
      <c r="H2918" s="46"/>
      <c r="I2918" s="46"/>
      <c r="J2918" s="46"/>
      <c r="K2918" s="46"/>
      <c r="L2918" s="139"/>
      <c r="M2918" s="41"/>
      <c r="N2918" s="45"/>
      <c r="O2918" s="47"/>
      <c r="P2918" s="43"/>
      <c r="Q2918" s="71" t="e">
        <f>VLOOKUP(N2918,'error categories'!$A$2:$D$54,4,FALSE)</f>
        <v>#N/A</v>
      </c>
      <c r="R2918" s="72" t="e">
        <f>VLOOKUP(N2918,'error categories'!$A$2:$D$54,3,FALSE)</f>
        <v>#N/A</v>
      </c>
      <c r="S2918" s="374"/>
      <c r="T2918" s="377"/>
      <c r="U2918" s="378">
        <f t="shared" si="405"/>
        <v>0</v>
      </c>
      <c r="V2918" s="379"/>
      <c r="W2918" s="380"/>
      <c r="X2918" s="380"/>
      <c r="Y2918" s="380"/>
      <c r="Z2918" s="379"/>
      <c r="AA2918" s="381"/>
      <c r="AB2918" s="379"/>
      <c r="AC2918" s="380"/>
      <c r="AD2918" s="382">
        <f t="shared" si="412"/>
        <v>0</v>
      </c>
      <c r="AE2918" s="383">
        <f t="shared" si="413"/>
        <v>0</v>
      </c>
      <c r="AF2918" s="379"/>
      <c r="AG2918" s="381"/>
      <c r="AH2918" s="379"/>
      <c r="AI2918" s="381"/>
      <c r="AJ2918" s="384" t="str">
        <f t="shared" si="406"/>
        <v/>
      </c>
      <c r="AK2918" s="385" t="str">
        <f t="shared" si="407"/>
        <v/>
      </c>
      <c r="AL2918" s="388" t="str">
        <f t="shared" si="408"/>
        <v/>
      </c>
      <c r="AM2918" s="389" t="str">
        <f t="shared" si="409"/>
        <v/>
      </c>
      <c r="AN2918" s="388" t="str">
        <f t="shared" si="410"/>
        <v/>
      </c>
      <c r="AO2918" s="389" t="str">
        <f t="shared" si="411"/>
        <v/>
      </c>
      <c r="AP2918" s="423"/>
      <c r="AQ2918" s="423"/>
      <c r="AR2918" s="431" t="e">
        <f>VLOOKUP($B2918,'acc names'!$C$2:$D$12102,2,FALSE)</f>
        <v>#N/A</v>
      </c>
      <c r="AS2918" s="431" t="e">
        <f>VLOOKUP($AQ2918,software!$A$1:$B$14605,2,FALSE)</f>
        <v>#N/A</v>
      </c>
      <c r="AT2918" s="423"/>
      <c r="AV2918" s="423"/>
    </row>
    <row r="2919" spans="1:48" ht="12.75" x14ac:dyDescent="0.2">
      <c r="A2919" s="73"/>
      <c r="B2919" s="42"/>
      <c r="C2919" s="142"/>
      <c r="D2919" s="142"/>
      <c r="E2919" s="107"/>
      <c r="F2919" s="46"/>
      <c r="G2919" s="46"/>
      <c r="H2919" s="46"/>
      <c r="I2919" s="46"/>
      <c r="J2919" s="46"/>
      <c r="K2919" s="46"/>
      <c r="L2919" s="139"/>
      <c r="M2919" s="41"/>
      <c r="N2919" s="45"/>
      <c r="O2919" s="47"/>
      <c r="P2919" s="43"/>
      <c r="Q2919" s="71" t="e">
        <f>VLOOKUP(N2919,'error categories'!$A$2:$D$54,4,FALSE)</f>
        <v>#N/A</v>
      </c>
      <c r="R2919" s="72" t="e">
        <f>VLOOKUP(N2919,'error categories'!$A$2:$D$54,3,FALSE)</f>
        <v>#N/A</v>
      </c>
      <c r="S2919" s="374"/>
      <c r="T2919" s="377"/>
      <c r="U2919" s="378">
        <f t="shared" si="405"/>
        <v>0</v>
      </c>
      <c r="V2919" s="379"/>
      <c r="W2919" s="380"/>
      <c r="X2919" s="380"/>
      <c r="Y2919" s="380"/>
      <c r="Z2919" s="379"/>
      <c r="AA2919" s="381"/>
      <c r="AB2919" s="379"/>
      <c r="AC2919" s="380"/>
      <c r="AD2919" s="382">
        <f t="shared" si="412"/>
        <v>0</v>
      </c>
      <c r="AE2919" s="383">
        <f t="shared" si="413"/>
        <v>0</v>
      </c>
      <c r="AF2919" s="379"/>
      <c r="AG2919" s="381"/>
      <c r="AH2919" s="379"/>
      <c r="AI2919" s="381"/>
      <c r="AJ2919" s="384" t="str">
        <f t="shared" si="406"/>
        <v/>
      </c>
      <c r="AK2919" s="385" t="str">
        <f t="shared" si="407"/>
        <v/>
      </c>
      <c r="AL2919" s="388" t="str">
        <f t="shared" si="408"/>
        <v/>
      </c>
      <c r="AM2919" s="389" t="str">
        <f t="shared" si="409"/>
        <v/>
      </c>
      <c r="AN2919" s="388" t="str">
        <f t="shared" si="410"/>
        <v/>
      </c>
      <c r="AO2919" s="389" t="str">
        <f t="shared" si="411"/>
        <v/>
      </c>
      <c r="AP2919" s="423"/>
      <c r="AQ2919" s="423"/>
      <c r="AR2919" s="431" t="e">
        <f>VLOOKUP($B2919,'acc names'!$C$2:$D$12102,2,FALSE)</f>
        <v>#N/A</v>
      </c>
      <c r="AS2919" s="431" t="e">
        <f>VLOOKUP($AQ2919,software!$A$1:$B$14605,2,FALSE)</f>
        <v>#N/A</v>
      </c>
      <c r="AT2919" s="423"/>
      <c r="AV2919" s="423"/>
    </row>
    <row r="2920" spans="1:48" ht="12.75" x14ac:dyDescent="0.2">
      <c r="A2920" s="73"/>
      <c r="B2920" s="42"/>
      <c r="C2920" s="142"/>
      <c r="D2920" s="142"/>
      <c r="E2920" s="107"/>
      <c r="F2920" s="46"/>
      <c r="G2920" s="46"/>
      <c r="H2920" s="46"/>
      <c r="I2920" s="46"/>
      <c r="J2920" s="46"/>
      <c r="K2920" s="46"/>
      <c r="L2920" s="139"/>
      <c r="M2920" s="41"/>
      <c r="N2920" s="45"/>
      <c r="O2920" s="47"/>
      <c r="P2920" s="43"/>
      <c r="Q2920" s="71" t="e">
        <f>VLOOKUP(N2920,'error categories'!$A$2:$D$54,4,FALSE)</f>
        <v>#N/A</v>
      </c>
      <c r="R2920" s="72" t="e">
        <f>VLOOKUP(N2920,'error categories'!$A$2:$D$54,3,FALSE)</f>
        <v>#N/A</v>
      </c>
      <c r="S2920" s="374"/>
      <c r="T2920" s="377"/>
      <c r="U2920" s="378">
        <f t="shared" si="405"/>
        <v>0</v>
      </c>
      <c r="V2920" s="379"/>
      <c r="W2920" s="380"/>
      <c r="X2920" s="380"/>
      <c r="Y2920" s="380"/>
      <c r="Z2920" s="379"/>
      <c r="AA2920" s="381"/>
      <c r="AB2920" s="379"/>
      <c r="AC2920" s="380"/>
      <c r="AD2920" s="382">
        <f t="shared" si="412"/>
        <v>0</v>
      </c>
      <c r="AE2920" s="383">
        <f t="shared" si="413"/>
        <v>0</v>
      </c>
      <c r="AF2920" s="379"/>
      <c r="AG2920" s="381"/>
      <c r="AH2920" s="379"/>
      <c r="AI2920" s="381"/>
      <c r="AJ2920" s="384" t="str">
        <f t="shared" si="406"/>
        <v/>
      </c>
      <c r="AK2920" s="385" t="str">
        <f t="shared" si="407"/>
        <v/>
      </c>
      <c r="AL2920" s="388" t="str">
        <f t="shared" si="408"/>
        <v/>
      </c>
      <c r="AM2920" s="389" t="str">
        <f t="shared" si="409"/>
        <v/>
      </c>
      <c r="AN2920" s="388" t="str">
        <f t="shared" si="410"/>
        <v/>
      </c>
      <c r="AO2920" s="389" t="str">
        <f t="shared" si="411"/>
        <v/>
      </c>
      <c r="AP2920" s="423"/>
      <c r="AQ2920" s="423"/>
      <c r="AR2920" s="431" t="e">
        <f>VLOOKUP($B2920,'acc names'!$C$2:$D$12102,2,FALSE)</f>
        <v>#N/A</v>
      </c>
      <c r="AS2920" s="431" t="e">
        <f>VLOOKUP($AQ2920,software!$A$1:$B$14605,2,FALSE)</f>
        <v>#N/A</v>
      </c>
      <c r="AT2920" s="423"/>
      <c r="AV2920" s="423"/>
    </row>
    <row r="2921" spans="1:48" ht="12.75" x14ac:dyDescent="0.2">
      <c r="A2921" s="73"/>
      <c r="B2921" s="42"/>
      <c r="C2921" s="142"/>
      <c r="D2921" s="142"/>
      <c r="E2921" s="107"/>
      <c r="F2921" s="46"/>
      <c r="G2921" s="46"/>
      <c r="H2921" s="46"/>
      <c r="I2921" s="46"/>
      <c r="J2921" s="46"/>
      <c r="K2921" s="46"/>
      <c r="L2921" s="139"/>
      <c r="M2921" s="41"/>
      <c r="N2921" s="45"/>
      <c r="O2921" s="47"/>
      <c r="P2921" s="43"/>
      <c r="Q2921" s="71" t="e">
        <f>VLOOKUP(N2921,'error categories'!$A$2:$D$54,4,FALSE)</f>
        <v>#N/A</v>
      </c>
      <c r="R2921" s="72" t="e">
        <f>VLOOKUP(N2921,'error categories'!$A$2:$D$54,3,FALSE)</f>
        <v>#N/A</v>
      </c>
      <c r="S2921" s="374"/>
      <c r="T2921" s="377"/>
      <c r="U2921" s="378">
        <f t="shared" si="405"/>
        <v>0</v>
      </c>
      <c r="V2921" s="379"/>
      <c r="W2921" s="380"/>
      <c r="X2921" s="380"/>
      <c r="Y2921" s="380"/>
      <c r="Z2921" s="379"/>
      <c r="AA2921" s="381"/>
      <c r="AB2921" s="379"/>
      <c r="AC2921" s="380"/>
      <c r="AD2921" s="382">
        <f t="shared" si="412"/>
        <v>0</v>
      </c>
      <c r="AE2921" s="383">
        <f t="shared" si="413"/>
        <v>0</v>
      </c>
      <c r="AF2921" s="379"/>
      <c r="AG2921" s="381"/>
      <c r="AH2921" s="379"/>
      <c r="AI2921" s="381"/>
      <c r="AJ2921" s="384" t="str">
        <f t="shared" si="406"/>
        <v/>
      </c>
      <c r="AK2921" s="385" t="str">
        <f t="shared" si="407"/>
        <v/>
      </c>
      <c r="AL2921" s="388" t="str">
        <f t="shared" si="408"/>
        <v/>
      </c>
      <c r="AM2921" s="389" t="str">
        <f t="shared" si="409"/>
        <v/>
      </c>
      <c r="AN2921" s="388" t="str">
        <f t="shared" si="410"/>
        <v/>
      </c>
      <c r="AO2921" s="389" t="str">
        <f t="shared" si="411"/>
        <v/>
      </c>
      <c r="AP2921" s="423"/>
      <c r="AQ2921" s="423"/>
      <c r="AR2921" s="431" t="e">
        <f>VLOOKUP($B2921,'acc names'!$C$2:$D$12102,2,FALSE)</f>
        <v>#N/A</v>
      </c>
      <c r="AS2921" s="431" t="e">
        <f>VLOOKUP($AQ2921,software!$A$1:$B$14605,2,FALSE)</f>
        <v>#N/A</v>
      </c>
      <c r="AT2921" s="423"/>
      <c r="AV2921" s="423"/>
    </row>
    <row r="2922" spans="1:48" ht="12.75" x14ac:dyDescent="0.2">
      <c r="A2922" s="73"/>
      <c r="B2922" s="42"/>
      <c r="C2922" s="142"/>
      <c r="D2922" s="142"/>
      <c r="E2922" s="107"/>
      <c r="F2922" s="46"/>
      <c r="G2922" s="46"/>
      <c r="H2922" s="46"/>
      <c r="I2922" s="46"/>
      <c r="J2922" s="46"/>
      <c r="K2922" s="46"/>
      <c r="L2922" s="139"/>
      <c r="M2922" s="41"/>
      <c r="N2922" s="45"/>
      <c r="O2922" s="47"/>
      <c r="P2922" s="43"/>
      <c r="Q2922" s="71" t="e">
        <f>VLOOKUP(N2922,'error categories'!$A$2:$D$54,4,FALSE)</f>
        <v>#N/A</v>
      </c>
      <c r="R2922" s="72" t="e">
        <f>VLOOKUP(N2922,'error categories'!$A$2:$D$54,3,FALSE)</f>
        <v>#N/A</v>
      </c>
      <c r="S2922" s="374"/>
      <c r="T2922" s="377"/>
      <c r="U2922" s="378">
        <f t="shared" si="405"/>
        <v>0</v>
      </c>
      <c r="V2922" s="379"/>
      <c r="W2922" s="380"/>
      <c r="X2922" s="380"/>
      <c r="Y2922" s="380"/>
      <c r="Z2922" s="379"/>
      <c r="AA2922" s="381"/>
      <c r="AB2922" s="379"/>
      <c r="AC2922" s="380"/>
      <c r="AD2922" s="382">
        <f t="shared" si="412"/>
        <v>0</v>
      </c>
      <c r="AE2922" s="383">
        <f t="shared" si="413"/>
        <v>0</v>
      </c>
      <c r="AF2922" s="379"/>
      <c r="AG2922" s="381"/>
      <c r="AH2922" s="379"/>
      <c r="AI2922" s="381"/>
      <c r="AJ2922" s="384" t="str">
        <f t="shared" si="406"/>
        <v/>
      </c>
      <c r="AK2922" s="385" t="str">
        <f t="shared" si="407"/>
        <v/>
      </c>
      <c r="AL2922" s="388" t="str">
        <f t="shared" si="408"/>
        <v/>
      </c>
      <c r="AM2922" s="389" t="str">
        <f t="shared" si="409"/>
        <v/>
      </c>
      <c r="AN2922" s="388" t="str">
        <f t="shared" si="410"/>
        <v/>
      </c>
      <c r="AO2922" s="389" t="str">
        <f t="shared" si="411"/>
        <v/>
      </c>
      <c r="AP2922" s="423"/>
      <c r="AQ2922" s="423"/>
      <c r="AR2922" s="431" t="e">
        <f>VLOOKUP($B2922,'acc names'!$C$2:$D$12102,2,FALSE)</f>
        <v>#N/A</v>
      </c>
      <c r="AS2922" s="431" t="e">
        <f>VLOOKUP($AQ2922,software!$A$1:$B$14605,2,FALSE)</f>
        <v>#N/A</v>
      </c>
      <c r="AT2922" s="423"/>
      <c r="AV2922" s="423"/>
    </row>
    <row r="2923" spans="1:48" ht="12.75" x14ac:dyDescent="0.2">
      <c r="A2923" s="73"/>
      <c r="B2923" s="42"/>
      <c r="C2923" s="142"/>
      <c r="D2923" s="142"/>
      <c r="E2923" s="107"/>
      <c r="F2923" s="46"/>
      <c r="G2923" s="46"/>
      <c r="H2923" s="46"/>
      <c r="I2923" s="46"/>
      <c r="J2923" s="46"/>
      <c r="K2923" s="46"/>
      <c r="L2923" s="139"/>
      <c r="M2923" s="41"/>
      <c r="N2923" s="45"/>
      <c r="O2923" s="47"/>
      <c r="P2923" s="43"/>
      <c r="Q2923" s="71" t="e">
        <f>VLOOKUP(N2923,'error categories'!$A$2:$D$54,4,FALSE)</f>
        <v>#N/A</v>
      </c>
      <c r="R2923" s="72" t="e">
        <f>VLOOKUP(N2923,'error categories'!$A$2:$D$54,3,FALSE)</f>
        <v>#N/A</v>
      </c>
      <c r="S2923" s="374"/>
      <c r="T2923" s="377"/>
      <c r="U2923" s="378">
        <f t="shared" si="405"/>
        <v>0</v>
      </c>
      <c r="V2923" s="379"/>
      <c r="W2923" s="380"/>
      <c r="X2923" s="380"/>
      <c r="Y2923" s="380"/>
      <c r="Z2923" s="379"/>
      <c r="AA2923" s="381"/>
      <c r="AB2923" s="379"/>
      <c r="AC2923" s="380"/>
      <c r="AD2923" s="382">
        <f t="shared" si="412"/>
        <v>0</v>
      </c>
      <c r="AE2923" s="383">
        <f t="shared" si="413"/>
        <v>0</v>
      </c>
      <c r="AF2923" s="379"/>
      <c r="AG2923" s="381"/>
      <c r="AH2923" s="379"/>
      <c r="AI2923" s="381"/>
      <c r="AJ2923" s="384" t="str">
        <f t="shared" si="406"/>
        <v/>
      </c>
      <c r="AK2923" s="385" t="str">
        <f t="shared" si="407"/>
        <v/>
      </c>
      <c r="AL2923" s="388" t="str">
        <f t="shared" si="408"/>
        <v/>
      </c>
      <c r="AM2923" s="389" t="str">
        <f t="shared" si="409"/>
        <v/>
      </c>
      <c r="AN2923" s="388" t="str">
        <f t="shared" si="410"/>
        <v/>
      </c>
      <c r="AO2923" s="389" t="str">
        <f t="shared" si="411"/>
        <v/>
      </c>
      <c r="AP2923" s="423"/>
      <c r="AQ2923" s="423"/>
      <c r="AR2923" s="431" t="e">
        <f>VLOOKUP($B2923,'acc names'!$C$2:$D$12102,2,FALSE)</f>
        <v>#N/A</v>
      </c>
      <c r="AS2923" s="431" t="e">
        <f>VLOOKUP($AQ2923,software!$A$1:$B$14605,2,FALSE)</f>
        <v>#N/A</v>
      </c>
      <c r="AT2923" s="423"/>
      <c r="AV2923" s="423"/>
    </row>
    <row r="2924" spans="1:48" ht="12.75" x14ac:dyDescent="0.2">
      <c r="A2924" s="73"/>
      <c r="B2924" s="42"/>
      <c r="C2924" s="142"/>
      <c r="D2924" s="142"/>
      <c r="E2924" s="107"/>
      <c r="F2924" s="46"/>
      <c r="G2924" s="46"/>
      <c r="H2924" s="46"/>
      <c r="I2924" s="46"/>
      <c r="J2924" s="46"/>
      <c r="K2924" s="46"/>
      <c r="L2924" s="139"/>
      <c r="M2924" s="41"/>
      <c r="N2924" s="45"/>
      <c r="O2924" s="47"/>
      <c r="P2924" s="43"/>
      <c r="Q2924" s="71" t="e">
        <f>VLOOKUP(N2924,'error categories'!$A$2:$D$54,4,FALSE)</f>
        <v>#N/A</v>
      </c>
      <c r="R2924" s="72" t="e">
        <f>VLOOKUP(N2924,'error categories'!$A$2:$D$54,3,FALSE)</f>
        <v>#N/A</v>
      </c>
      <c r="S2924" s="374"/>
      <c r="T2924" s="377"/>
      <c r="U2924" s="378">
        <f t="shared" si="405"/>
        <v>0</v>
      </c>
      <c r="V2924" s="379"/>
      <c r="W2924" s="380"/>
      <c r="X2924" s="380"/>
      <c r="Y2924" s="380"/>
      <c r="Z2924" s="379"/>
      <c r="AA2924" s="381"/>
      <c r="AB2924" s="379"/>
      <c r="AC2924" s="380"/>
      <c r="AD2924" s="382">
        <f t="shared" si="412"/>
        <v>0</v>
      </c>
      <c r="AE2924" s="383">
        <f t="shared" si="413"/>
        <v>0</v>
      </c>
      <c r="AF2924" s="379"/>
      <c r="AG2924" s="381"/>
      <c r="AH2924" s="379"/>
      <c r="AI2924" s="381"/>
      <c r="AJ2924" s="384" t="str">
        <f t="shared" si="406"/>
        <v/>
      </c>
      <c r="AK2924" s="385" t="str">
        <f t="shared" si="407"/>
        <v/>
      </c>
      <c r="AL2924" s="388" t="str">
        <f t="shared" si="408"/>
        <v/>
      </c>
      <c r="AM2924" s="389" t="str">
        <f t="shared" si="409"/>
        <v/>
      </c>
      <c r="AN2924" s="388" t="str">
        <f t="shared" si="410"/>
        <v/>
      </c>
      <c r="AO2924" s="389" t="str">
        <f t="shared" si="411"/>
        <v/>
      </c>
      <c r="AP2924" s="423"/>
      <c r="AQ2924" s="423"/>
      <c r="AR2924" s="431" t="e">
        <f>VLOOKUP($B2924,'acc names'!$C$2:$D$12102,2,FALSE)</f>
        <v>#N/A</v>
      </c>
      <c r="AS2924" s="431" t="e">
        <f>VLOOKUP($AQ2924,software!$A$1:$B$14605,2,FALSE)</f>
        <v>#N/A</v>
      </c>
      <c r="AT2924" s="423"/>
      <c r="AV2924" s="423"/>
    </row>
    <row r="2925" spans="1:48" ht="12.75" x14ac:dyDescent="0.2">
      <c r="A2925" s="73"/>
      <c r="B2925" s="42"/>
      <c r="C2925" s="142"/>
      <c r="D2925" s="142"/>
      <c r="E2925" s="107"/>
      <c r="F2925" s="46"/>
      <c r="G2925" s="46"/>
      <c r="H2925" s="46"/>
      <c r="I2925" s="46"/>
      <c r="J2925" s="46"/>
      <c r="K2925" s="46"/>
      <c r="L2925" s="139"/>
      <c r="M2925" s="41"/>
      <c r="N2925" s="45"/>
      <c r="O2925" s="47"/>
      <c r="P2925" s="43"/>
      <c r="Q2925" s="71" t="e">
        <f>VLOOKUP(N2925,'error categories'!$A$2:$D$54,4,FALSE)</f>
        <v>#N/A</v>
      </c>
      <c r="R2925" s="72" t="e">
        <f>VLOOKUP(N2925,'error categories'!$A$2:$D$54,3,FALSE)</f>
        <v>#N/A</v>
      </c>
      <c r="S2925" s="374"/>
      <c r="T2925" s="377"/>
      <c r="U2925" s="378">
        <f t="shared" si="405"/>
        <v>0</v>
      </c>
      <c r="V2925" s="379"/>
      <c r="W2925" s="380"/>
      <c r="X2925" s="380"/>
      <c r="Y2925" s="380"/>
      <c r="Z2925" s="379"/>
      <c r="AA2925" s="381"/>
      <c r="AB2925" s="379"/>
      <c r="AC2925" s="380"/>
      <c r="AD2925" s="382">
        <f t="shared" si="412"/>
        <v>0</v>
      </c>
      <c r="AE2925" s="383">
        <f t="shared" si="413"/>
        <v>0</v>
      </c>
      <c r="AF2925" s="379"/>
      <c r="AG2925" s="381"/>
      <c r="AH2925" s="379"/>
      <c r="AI2925" s="381"/>
      <c r="AJ2925" s="384" t="str">
        <f t="shared" si="406"/>
        <v/>
      </c>
      <c r="AK2925" s="385" t="str">
        <f t="shared" si="407"/>
        <v/>
      </c>
      <c r="AL2925" s="388" t="str">
        <f t="shared" si="408"/>
        <v/>
      </c>
      <c r="AM2925" s="389" t="str">
        <f t="shared" si="409"/>
        <v/>
      </c>
      <c r="AN2925" s="388" t="str">
        <f t="shared" si="410"/>
        <v/>
      </c>
      <c r="AO2925" s="389" t="str">
        <f t="shared" si="411"/>
        <v/>
      </c>
      <c r="AP2925" s="423"/>
      <c r="AQ2925" s="423"/>
      <c r="AR2925" s="431" t="e">
        <f>VLOOKUP($B2925,'acc names'!$C$2:$D$12102,2,FALSE)</f>
        <v>#N/A</v>
      </c>
      <c r="AS2925" s="431" t="e">
        <f>VLOOKUP($AQ2925,software!$A$1:$B$14605,2,FALSE)</f>
        <v>#N/A</v>
      </c>
      <c r="AT2925" s="423"/>
      <c r="AV2925" s="423"/>
    </row>
    <row r="2926" spans="1:48" ht="12.75" x14ac:dyDescent="0.2">
      <c r="A2926" s="73"/>
      <c r="B2926" s="42"/>
      <c r="C2926" s="142"/>
      <c r="D2926" s="142"/>
      <c r="E2926" s="107"/>
      <c r="F2926" s="46"/>
      <c r="G2926" s="46"/>
      <c r="H2926" s="46"/>
      <c r="I2926" s="46"/>
      <c r="J2926" s="46"/>
      <c r="K2926" s="46"/>
      <c r="L2926" s="139"/>
      <c r="M2926" s="41"/>
      <c r="N2926" s="45"/>
      <c r="O2926" s="47"/>
      <c r="P2926" s="43"/>
      <c r="Q2926" s="71" t="e">
        <f>VLOOKUP(N2926,'error categories'!$A$2:$D$54,4,FALSE)</f>
        <v>#N/A</v>
      </c>
      <c r="R2926" s="72" t="e">
        <f>VLOOKUP(N2926,'error categories'!$A$2:$D$54,3,FALSE)</f>
        <v>#N/A</v>
      </c>
      <c r="S2926" s="374"/>
      <c r="T2926" s="377"/>
      <c r="U2926" s="378">
        <f t="shared" si="405"/>
        <v>0</v>
      </c>
      <c r="V2926" s="379"/>
      <c r="W2926" s="380"/>
      <c r="X2926" s="380"/>
      <c r="Y2926" s="380"/>
      <c r="Z2926" s="379"/>
      <c r="AA2926" s="381"/>
      <c r="AB2926" s="379"/>
      <c r="AC2926" s="380"/>
      <c r="AD2926" s="382">
        <f t="shared" si="412"/>
        <v>0</v>
      </c>
      <c r="AE2926" s="383">
        <f t="shared" si="413"/>
        <v>0</v>
      </c>
      <c r="AF2926" s="379"/>
      <c r="AG2926" s="381"/>
      <c r="AH2926" s="379"/>
      <c r="AI2926" s="381"/>
      <c r="AJ2926" s="384" t="str">
        <f t="shared" si="406"/>
        <v/>
      </c>
      <c r="AK2926" s="385" t="str">
        <f t="shared" si="407"/>
        <v/>
      </c>
      <c r="AL2926" s="388" t="str">
        <f t="shared" si="408"/>
        <v/>
      </c>
      <c r="AM2926" s="389" t="str">
        <f t="shared" si="409"/>
        <v/>
      </c>
      <c r="AN2926" s="388" t="str">
        <f t="shared" si="410"/>
        <v/>
      </c>
      <c r="AO2926" s="389" t="str">
        <f t="shared" si="411"/>
        <v/>
      </c>
      <c r="AP2926" s="423"/>
      <c r="AQ2926" s="423"/>
      <c r="AR2926" s="431" t="e">
        <f>VLOOKUP($B2926,'acc names'!$C$2:$D$12102,2,FALSE)</f>
        <v>#N/A</v>
      </c>
      <c r="AS2926" s="431" t="e">
        <f>VLOOKUP($AQ2926,software!$A$1:$B$14605,2,FALSE)</f>
        <v>#N/A</v>
      </c>
      <c r="AT2926" s="423"/>
      <c r="AV2926" s="423"/>
    </row>
    <row r="2927" spans="1:48" ht="12.75" x14ac:dyDescent="0.2">
      <c r="A2927" s="73"/>
      <c r="B2927" s="42"/>
      <c r="C2927" s="142"/>
      <c r="D2927" s="142"/>
      <c r="E2927" s="107"/>
      <c r="F2927" s="46"/>
      <c r="G2927" s="46"/>
      <c r="H2927" s="46"/>
      <c r="I2927" s="46"/>
      <c r="J2927" s="46"/>
      <c r="K2927" s="46"/>
      <c r="L2927" s="139"/>
      <c r="M2927" s="41"/>
      <c r="N2927" s="45"/>
      <c r="O2927" s="47"/>
      <c r="P2927" s="43"/>
      <c r="Q2927" s="71" t="e">
        <f>VLOOKUP(N2927,'error categories'!$A$2:$D$54,4,FALSE)</f>
        <v>#N/A</v>
      </c>
      <c r="R2927" s="72" t="e">
        <f>VLOOKUP(N2927,'error categories'!$A$2:$D$54,3,FALSE)</f>
        <v>#N/A</v>
      </c>
      <c r="S2927" s="374"/>
      <c r="T2927" s="377"/>
      <c r="U2927" s="378">
        <f t="shared" si="405"/>
        <v>0</v>
      </c>
      <c r="V2927" s="379"/>
      <c r="W2927" s="380"/>
      <c r="X2927" s="380"/>
      <c r="Y2927" s="380"/>
      <c r="Z2927" s="379"/>
      <c r="AA2927" s="381"/>
      <c r="AB2927" s="379"/>
      <c r="AC2927" s="380"/>
      <c r="AD2927" s="382">
        <f t="shared" si="412"/>
        <v>0</v>
      </c>
      <c r="AE2927" s="383">
        <f t="shared" si="413"/>
        <v>0</v>
      </c>
      <c r="AF2927" s="379"/>
      <c r="AG2927" s="381"/>
      <c r="AH2927" s="379"/>
      <c r="AI2927" s="381"/>
      <c r="AJ2927" s="384" t="str">
        <f t="shared" si="406"/>
        <v/>
      </c>
      <c r="AK2927" s="385" t="str">
        <f t="shared" si="407"/>
        <v/>
      </c>
      <c r="AL2927" s="388" t="str">
        <f t="shared" si="408"/>
        <v/>
      </c>
      <c r="AM2927" s="389" t="str">
        <f t="shared" si="409"/>
        <v/>
      </c>
      <c r="AN2927" s="388" t="str">
        <f t="shared" si="410"/>
        <v/>
      </c>
      <c r="AO2927" s="389" t="str">
        <f t="shared" si="411"/>
        <v/>
      </c>
      <c r="AP2927" s="423"/>
      <c r="AQ2927" s="423"/>
      <c r="AR2927" s="431" t="e">
        <f>VLOOKUP($B2927,'acc names'!$C$2:$D$12102,2,FALSE)</f>
        <v>#N/A</v>
      </c>
      <c r="AS2927" s="431" t="e">
        <f>VLOOKUP($AQ2927,software!$A$1:$B$14605,2,FALSE)</f>
        <v>#N/A</v>
      </c>
      <c r="AT2927" s="423"/>
      <c r="AV2927" s="423"/>
    </row>
    <row r="2928" spans="1:48" ht="12.75" x14ac:dyDescent="0.2">
      <c r="A2928" s="73"/>
      <c r="B2928" s="42"/>
      <c r="C2928" s="142"/>
      <c r="D2928" s="142"/>
      <c r="E2928" s="107"/>
      <c r="F2928" s="46"/>
      <c r="G2928" s="46"/>
      <c r="H2928" s="46"/>
      <c r="I2928" s="46"/>
      <c r="J2928" s="46"/>
      <c r="K2928" s="46"/>
      <c r="L2928" s="139"/>
      <c r="M2928" s="41"/>
      <c r="N2928" s="45"/>
      <c r="O2928" s="47"/>
      <c r="P2928" s="43"/>
      <c r="Q2928" s="71" t="e">
        <f>VLOOKUP(N2928,'error categories'!$A$2:$D$54,4,FALSE)</f>
        <v>#N/A</v>
      </c>
      <c r="R2928" s="72" t="e">
        <f>VLOOKUP(N2928,'error categories'!$A$2:$D$54,3,FALSE)</f>
        <v>#N/A</v>
      </c>
      <c r="S2928" s="374"/>
      <c r="T2928" s="377"/>
      <c r="U2928" s="378">
        <f t="shared" si="405"/>
        <v>0</v>
      </c>
      <c r="V2928" s="379"/>
      <c r="W2928" s="380"/>
      <c r="X2928" s="380"/>
      <c r="Y2928" s="380"/>
      <c r="Z2928" s="379"/>
      <c r="AA2928" s="381"/>
      <c r="AB2928" s="379"/>
      <c r="AC2928" s="380"/>
      <c r="AD2928" s="382">
        <f t="shared" si="412"/>
        <v>0</v>
      </c>
      <c r="AE2928" s="383">
        <f t="shared" si="413"/>
        <v>0</v>
      </c>
      <c r="AF2928" s="379"/>
      <c r="AG2928" s="381"/>
      <c r="AH2928" s="379"/>
      <c r="AI2928" s="381"/>
      <c r="AJ2928" s="384" t="str">
        <f t="shared" si="406"/>
        <v/>
      </c>
      <c r="AK2928" s="385" t="str">
        <f t="shared" si="407"/>
        <v/>
      </c>
      <c r="AL2928" s="388" t="str">
        <f t="shared" si="408"/>
        <v/>
      </c>
      <c r="AM2928" s="389" t="str">
        <f t="shared" si="409"/>
        <v/>
      </c>
      <c r="AN2928" s="388" t="str">
        <f t="shared" si="410"/>
        <v/>
      </c>
      <c r="AO2928" s="389" t="str">
        <f t="shared" si="411"/>
        <v/>
      </c>
      <c r="AP2928" s="423"/>
      <c r="AQ2928" s="423"/>
      <c r="AR2928" s="431" t="e">
        <f>VLOOKUP($B2928,'acc names'!$C$2:$D$12102,2,FALSE)</f>
        <v>#N/A</v>
      </c>
      <c r="AS2928" s="431" t="e">
        <f>VLOOKUP($AQ2928,software!$A$1:$B$14605,2,FALSE)</f>
        <v>#N/A</v>
      </c>
      <c r="AT2928" s="423"/>
      <c r="AV2928" s="423"/>
    </row>
    <row r="2929" spans="1:48" ht="12.75" x14ac:dyDescent="0.2">
      <c r="A2929" s="73"/>
      <c r="B2929" s="42"/>
      <c r="C2929" s="142"/>
      <c r="D2929" s="142"/>
      <c r="E2929" s="107"/>
      <c r="F2929" s="46"/>
      <c r="G2929" s="46"/>
      <c r="H2929" s="46"/>
      <c r="I2929" s="46"/>
      <c r="J2929" s="46"/>
      <c r="K2929" s="46"/>
      <c r="L2929" s="139"/>
      <c r="M2929" s="41"/>
      <c r="N2929" s="45"/>
      <c r="O2929" s="47"/>
      <c r="P2929" s="43"/>
      <c r="Q2929" s="71" t="e">
        <f>VLOOKUP(N2929,'error categories'!$A$2:$D$54,4,FALSE)</f>
        <v>#N/A</v>
      </c>
      <c r="R2929" s="72" t="e">
        <f>VLOOKUP(N2929,'error categories'!$A$2:$D$54,3,FALSE)</f>
        <v>#N/A</v>
      </c>
      <c r="S2929" s="374"/>
      <c r="T2929" s="377"/>
      <c r="U2929" s="378">
        <f t="shared" si="405"/>
        <v>0</v>
      </c>
      <c r="V2929" s="379"/>
      <c r="W2929" s="380"/>
      <c r="X2929" s="380"/>
      <c r="Y2929" s="380"/>
      <c r="Z2929" s="379"/>
      <c r="AA2929" s="381"/>
      <c r="AB2929" s="379"/>
      <c r="AC2929" s="380"/>
      <c r="AD2929" s="382">
        <f t="shared" si="412"/>
        <v>0</v>
      </c>
      <c r="AE2929" s="383">
        <f t="shared" si="413"/>
        <v>0</v>
      </c>
      <c r="AF2929" s="379"/>
      <c r="AG2929" s="381"/>
      <c r="AH2929" s="379"/>
      <c r="AI2929" s="381"/>
      <c r="AJ2929" s="384" t="str">
        <f t="shared" si="406"/>
        <v/>
      </c>
      <c r="AK2929" s="385" t="str">
        <f t="shared" si="407"/>
        <v/>
      </c>
      <c r="AL2929" s="388" t="str">
        <f t="shared" si="408"/>
        <v/>
      </c>
      <c r="AM2929" s="389" t="str">
        <f t="shared" si="409"/>
        <v/>
      </c>
      <c r="AN2929" s="388" t="str">
        <f t="shared" si="410"/>
        <v/>
      </c>
      <c r="AO2929" s="389" t="str">
        <f t="shared" si="411"/>
        <v/>
      </c>
      <c r="AP2929" s="423"/>
      <c r="AQ2929" s="423"/>
      <c r="AR2929" s="431" t="e">
        <f>VLOOKUP($B2929,'acc names'!$C$2:$D$12102,2,FALSE)</f>
        <v>#N/A</v>
      </c>
      <c r="AS2929" s="431" t="e">
        <f>VLOOKUP($AQ2929,software!$A$1:$B$14605,2,FALSE)</f>
        <v>#N/A</v>
      </c>
      <c r="AT2929" s="423"/>
      <c r="AV2929" s="423"/>
    </row>
    <row r="2930" spans="1:48" ht="12.75" x14ac:dyDescent="0.2">
      <c r="A2930" s="73"/>
      <c r="B2930" s="42"/>
      <c r="C2930" s="142"/>
      <c r="D2930" s="142"/>
      <c r="E2930" s="107"/>
      <c r="F2930" s="46"/>
      <c r="G2930" s="46"/>
      <c r="H2930" s="46"/>
      <c r="I2930" s="46"/>
      <c r="J2930" s="46"/>
      <c r="K2930" s="46"/>
      <c r="L2930" s="139"/>
      <c r="M2930" s="41"/>
      <c r="N2930" s="45"/>
      <c r="O2930" s="47"/>
      <c r="P2930" s="43"/>
      <c r="Q2930" s="71" t="e">
        <f>VLOOKUP(N2930,'error categories'!$A$2:$D$54,4,FALSE)</f>
        <v>#N/A</v>
      </c>
      <c r="R2930" s="72" t="e">
        <f>VLOOKUP(N2930,'error categories'!$A$2:$D$54,3,FALSE)</f>
        <v>#N/A</v>
      </c>
      <c r="S2930" s="374"/>
      <c r="T2930" s="377"/>
      <c r="U2930" s="378">
        <f t="shared" si="405"/>
        <v>0</v>
      </c>
      <c r="V2930" s="379"/>
      <c r="W2930" s="380"/>
      <c r="X2930" s="380"/>
      <c r="Y2930" s="380"/>
      <c r="Z2930" s="379"/>
      <c r="AA2930" s="381"/>
      <c r="AB2930" s="379"/>
      <c r="AC2930" s="380"/>
      <c r="AD2930" s="382">
        <f t="shared" si="412"/>
        <v>0</v>
      </c>
      <c r="AE2930" s="383">
        <f t="shared" si="413"/>
        <v>0</v>
      </c>
      <c r="AF2930" s="379"/>
      <c r="AG2930" s="381"/>
      <c r="AH2930" s="379"/>
      <c r="AI2930" s="381"/>
      <c r="AJ2930" s="384" t="str">
        <f t="shared" si="406"/>
        <v/>
      </c>
      <c r="AK2930" s="385" t="str">
        <f t="shared" si="407"/>
        <v/>
      </c>
      <c r="AL2930" s="388" t="str">
        <f t="shared" si="408"/>
        <v/>
      </c>
      <c r="AM2930" s="389" t="str">
        <f t="shared" si="409"/>
        <v/>
      </c>
      <c r="AN2930" s="388" t="str">
        <f t="shared" si="410"/>
        <v/>
      </c>
      <c r="AO2930" s="389" t="str">
        <f t="shared" si="411"/>
        <v/>
      </c>
      <c r="AP2930" s="423"/>
      <c r="AQ2930" s="423"/>
      <c r="AR2930" s="431" t="e">
        <f>VLOOKUP($B2930,'acc names'!$C$2:$D$12102,2,FALSE)</f>
        <v>#N/A</v>
      </c>
      <c r="AS2930" s="431" t="e">
        <f>VLOOKUP($AQ2930,software!$A$1:$B$14605,2,FALSE)</f>
        <v>#N/A</v>
      </c>
      <c r="AT2930" s="423"/>
      <c r="AV2930" s="423"/>
    </row>
    <row r="2931" spans="1:48" ht="12.75" x14ac:dyDescent="0.2">
      <c r="A2931" s="73"/>
      <c r="B2931" s="42"/>
      <c r="C2931" s="142"/>
      <c r="D2931" s="142"/>
      <c r="E2931" s="107"/>
      <c r="F2931" s="46"/>
      <c r="G2931" s="46"/>
      <c r="H2931" s="46"/>
      <c r="I2931" s="46"/>
      <c r="J2931" s="46"/>
      <c r="K2931" s="46"/>
      <c r="L2931" s="139"/>
      <c r="M2931" s="41"/>
      <c r="N2931" s="45"/>
      <c r="O2931" s="47"/>
      <c r="P2931" s="43"/>
      <c r="Q2931" s="71" t="e">
        <f>VLOOKUP(N2931,'error categories'!$A$2:$D$54,4,FALSE)</f>
        <v>#N/A</v>
      </c>
      <c r="R2931" s="72" t="e">
        <f>VLOOKUP(N2931,'error categories'!$A$2:$D$54,3,FALSE)</f>
        <v>#N/A</v>
      </c>
      <c r="S2931" s="374"/>
      <c r="T2931" s="377"/>
      <c r="U2931" s="378">
        <f t="shared" si="405"/>
        <v>0</v>
      </c>
      <c r="V2931" s="379"/>
      <c r="W2931" s="380"/>
      <c r="X2931" s="380"/>
      <c r="Y2931" s="380"/>
      <c r="Z2931" s="379"/>
      <c r="AA2931" s="381"/>
      <c r="AB2931" s="379"/>
      <c r="AC2931" s="380"/>
      <c r="AD2931" s="382">
        <f t="shared" si="412"/>
        <v>0</v>
      </c>
      <c r="AE2931" s="383">
        <f t="shared" si="413"/>
        <v>0</v>
      </c>
      <c r="AF2931" s="379"/>
      <c r="AG2931" s="381"/>
      <c r="AH2931" s="379"/>
      <c r="AI2931" s="381"/>
      <c r="AJ2931" s="384" t="str">
        <f t="shared" si="406"/>
        <v/>
      </c>
      <c r="AK2931" s="385" t="str">
        <f t="shared" si="407"/>
        <v/>
      </c>
      <c r="AL2931" s="388" t="str">
        <f t="shared" si="408"/>
        <v/>
      </c>
      <c r="AM2931" s="389" t="str">
        <f t="shared" si="409"/>
        <v/>
      </c>
      <c r="AN2931" s="388" t="str">
        <f t="shared" si="410"/>
        <v/>
      </c>
      <c r="AO2931" s="389" t="str">
        <f t="shared" si="411"/>
        <v/>
      </c>
      <c r="AP2931" s="423"/>
      <c r="AQ2931" s="423"/>
      <c r="AR2931" s="431" t="e">
        <f>VLOOKUP($B2931,'acc names'!$C$2:$D$12102,2,FALSE)</f>
        <v>#N/A</v>
      </c>
      <c r="AS2931" s="431" t="e">
        <f>VLOOKUP($AQ2931,software!$A$1:$B$14605,2,FALSE)</f>
        <v>#N/A</v>
      </c>
      <c r="AT2931" s="423"/>
      <c r="AV2931" s="423"/>
    </row>
    <row r="2932" spans="1:48" ht="12.75" x14ac:dyDescent="0.2">
      <c r="A2932" s="73"/>
      <c r="B2932" s="42"/>
      <c r="C2932" s="142"/>
      <c r="D2932" s="142"/>
      <c r="E2932" s="107"/>
      <c r="F2932" s="46"/>
      <c r="G2932" s="46"/>
      <c r="H2932" s="46"/>
      <c r="I2932" s="46"/>
      <c r="J2932" s="46"/>
      <c r="K2932" s="46"/>
      <c r="L2932" s="139"/>
      <c r="M2932" s="41"/>
      <c r="N2932" s="45"/>
      <c r="O2932" s="47"/>
      <c r="P2932" s="43"/>
      <c r="Q2932" s="71" t="e">
        <f>VLOOKUP(N2932,'error categories'!$A$2:$D$54,4,FALSE)</f>
        <v>#N/A</v>
      </c>
      <c r="R2932" s="72" t="e">
        <f>VLOOKUP(N2932,'error categories'!$A$2:$D$54,3,FALSE)</f>
        <v>#N/A</v>
      </c>
      <c r="S2932" s="374"/>
      <c r="T2932" s="377"/>
      <c r="U2932" s="378">
        <f t="shared" si="405"/>
        <v>0</v>
      </c>
      <c r="V2932" s="379"/>
      <c r="W2932" s="380"/>
      <c r="X2932" s="380"/>
      <c r="Y2932" s="380"/>
      <c r="Z2932" s="379"/>
      <c r="AA2932" s="381"/>
      <c r="AB2932" s="379"/>
      <c r="AC2932" s="380"/>
      <c r="AD2932" s="382">
        <f t="shared" si="412"/>
        <v>0</v>
      </c>
      <c r="AE2932" s="383">
        <f t="shared" si="413"/>
        <v>0</v>
      </c>
      <c r="AF2932" s="379"/>
      <c r="AG2932" s="381"/>
      <c r="AH2932" s="379"/>
      <c r="AI2932" s="381"/>
      <c r="AJ2932" s="384" t="str">
        <f t="shared" si="406"/>
        <v/>
      </c>
      <c r="AK2932" s="385" t="str">
        <f t="shared" si="407"/>
        <v/>
      </c>
      <c r="AL2932" s="388" t="str">
        <f t="shared" si="408"/>
        <v/>
      </c>
      <c r="AM2932" s="389" t="str">
        <f t="shared" si="409"/>
        <v/>
      </c>
      <c r="AN2932" s="388" t="str">
        <f t="shared" si="410"/>
        <v/>
      </c>
      <c r="AO2932" s="389" t="str">
        <f t="shared" si="411"/>
        <v/>
      </c>
      <c r="AP2932" s="423"/>
      <c r="AQ2932" s="423"/>
      <c r="AR2932" s="431" t="e">
        <f>VLOOKUP($B2932,'acc names'!$C$2:$D$12102,2,FALSE)</f>
        <v>#N/A</v>
      </c>
      <c r="AS2932" s="431" t="e">
        <f>VLOOKUP($AQ2932,software!$A$1:$B$14605,2,FALSE)</f>
        <v>#N/A</v>
      </c>
      <c r="AT2932" s="423"/>
      <c r="AV2932" s="423"/>
    </row>
    <row r="2933" spans="1:48" ht="12.75" x14ac:dyDescent="0.2">
      <c r="A2933" s="73"/>
      <c r="B2933" s="42"/>
      <c r="C2933" s="142"/>
      <c r="D2933" s="142"/>
      <c r="E2933" s="107"/>
      <c r="F2933" s="46"/>
      <c r="G2933" s="46"/>
      <c r="H2933" s="46"/>
      <c r="I2933" s="46"/>
      <c r="J2933" s="46"/>
      <c r="K2933" s="46"/>
      <c r="L2933" s="139"/>
      <c r="M2933" s="41"/>
      <c r="N2933" s="45"/>
      <c r="O2933" s="47"/>
      <c r="P2933" s="43"/>
      <c r="Q2933" s="71" t="e">
        <f>VLOOKUP(N2933,'error categories'!$A$2:$D$54,4,FALSE)</f>
        <v>#N/A</v>
      </c>
      <c r="R2933" s="72" t="e">
        <f>VLOOKUP(N2933,'error categories'!$A$2:$D$54,3,FALSE)</f>
        <v>#N/A</v>
      </c>
      <c r="S2933" s="374"/>
      <c r="T2933" s="377"/>
      <c r="U2933" s="378">
        <f t="shared" si="405"/>
        <v>0</v>
      </c>
      <c r="V2933" s="379"/>
      <c r="W2933" s="380"/>
      <c r="X2933" s="380"/>
      <c r="Y2933" s="380"/>
      <c r="Z2933" s="379"/>
      <c r="AA2933" s="381"/>
      <c r="AB2933" s="379"/>
      <c r="AC2933" s="380"/>
      <c r="AD2933" s="382">
        <f t="shared" si="412"/>
        <v>0</v>
      </c>
      <c r="AE2933" s="383">
        <f t="shared" si="413"/>
        <v>0</v>
      </c>
      <c r="AF2933" s="379"/>
      <c r="AG2933" s="381"/>
      <c r="AH2933" s="379"/>
      <c r="AI2933" s="381"/>
      <c r="AJ2933" s="384" t="str">
        <f t="shared" si="406"/>
        <v/>
      </c>
      <c r="AK2933" s="385" t="str">
        <f t="shared" si="407"/>
        <v/>
      </c>
      <c r="AL2933" s="388" t="str">
        <f t="shared" si="408"/>
        <v/>
      </c>
      <c r="AM2933" s="389" t="str">
        <f t="shared" si="409"/>
        <v/>
      </c>
      <c r="AN2933" s="388" t="str">
        <f t="shared" si="410"/>
        <v/>
      </c>
      <c r="AO2933" s="389" t="str">
        <f t="shared" si="411"/>
        <v/>
      </c>
      <c r="AP2933" s="423"/>
      <c r="AQ2933" s="423"/>
      <c r="AR2933" s="431" t="e">
        <f>VLOOKUP($B2933,'acc names'!$C$2:$D$12102,2,FALSE)</f>
        <v>#N/A</v>
      </c>
      <c r="AS2933" s="431" t="e">
        <f>VLOOKUP($AQ2933,software!$A$1:$B$14605,2,FALSE)</f>
        <v>#N/A</v>
      </c>
      <c r="AT2933" s="423"/>
      <c r="AV2933" s="423"/>
    </row>
    <row r="2934" spans="1:48" ht="12.75" x14ac:dyDescent="0.2">
      <c r="A2934" s="73"/>
      <c r="B2934" s="42"/>
      <c r="C2934" s="142"/>
      <c r="D2934" s="142"/>
      <c r="E2934" s="107"/>
      <c r="F2934" s="46"/>
      <c r="G2934" s="46"/>
      <c r="H2934" s="46"/>
      <c r="I2934" s="46"/>
      <c r="J2934" s="46"/>
      <c r="K2934" s="46"/>
      <c r="L2934" s="139"/>
      <c r="M2934" s="41"/>
      <c r="N2934" s="45"/>
      <c r="O2934" s="47"/>
      <c r="P2934" s="43"/>
      <c r="Q2934" s="71" t="e">
        <f>VLOOKUP(N2934,'error categories'!$A$2:$D$54,4,FALSE)</f>
        <v>#N/A</v>
      </c>
      <c r="R2934" s="72" t="e">
        <f>VLOOKUP(N2934,'error categories'!$A$2:$D$54,3,FALSE)</f>
        <v>#N/A</v>
      </c>
      <c r="S2934" s="374"/>
      <c r="T2934" s="377"/>
      <c r="U2934" s="378">
        <f t="shared" si="405"/>
        <v>0</v>
      </c>
      <c r="V2934" s="379"/>
      <c r="W2934" s="380"/>
      <c r="X2934" s="380"/>
      <c r="Y2934" s="380"/>
      <c r="Z2934" s="379"/>
      <c r="AA2934" s="381"/>
      <c r="AB2934" s="379"/>
      <c r="AC2934" s="380"/>
      <c r="AD2934" s="382">
        <f t="shared" si="412"/>
        <v>0</v>
      </c>
      <c r="AE2934" s="383">
        <f t="shared" si="413"/>
        <v>0</v>
      </c>
      <c r="AF2934" s="379"/>
      <c r="AG2934" s="381"/>
      <c r="AH2934" s="379"/>
      <c r="AI2934" s="381"/>
      <c r="AJ2934" s="384" t="str">
        <f t="shared" si="406"/>
        <v/>
      </c>
      <c r="AK2934" s="385" t="str">
        <f t="shared" si="407"/>
        <v/>
      </c>
      <c r="AL2934" s="388" t="str">
        <f t="shared" si="408"/>
        <v/>
      </c>
      <c r="AM2934" s="389" t="str">
        <f t="shared" si="409"/>
        <v/>
      </c>
      <c r="AN2934" s="388" t="str">
        <f t="shared" si="410"/>
        <v/>
      </c>
      <c r="AO2934" s="389" t="str">
        <f t="shared" si="411"/>
        <v/>
      </c>
      <c r="AP2934" s="423"/>
      <c r="AQ2934" s="423"/>
      <c r="AR2934" s="431" t="e">
        <f>VLOOKUP($B2934,'acc names'!$C$2:$D$12102,2,FALSE)</f>
        <v>#N/A</v>
      </c>
      <c r="AS2934" s="431" t="e">
        <f>VLOOKUP($AQ2934,software!$A$1:$B$14605,2,FALSE)</f>
        <v>#N/A</v>
      </c>
      <c r="AT2934" s="423"/>
      <c r="AV2934" s="423"/>
    </row>
    <row r="2935" spans="1:48" ht="12.75" x14ac:dyDescent="0.2">
      <c r="A2935" s="73"/>
      <c r="B2935" s="42"/>
      <c r="C2935" s="142"/>
      <c r="D2935" s="142"/>
      <c r="E2935" s="107"/>
      <c r="F2935" s="46"/>
      <c r="G2935" s="46"/>
      <c r="H2935" s="46"/>
      <c r="I2935" s="46"/>
      <c r="J2935" s="46"/>
      <c r="K2935" s="46"/>
      <c r="L2935" s="139"/>
      <c r="M2935" s="41"/>
      <c r="N2935" s="45"/>
      <c r="O2935" s="47"/>
      <c r="P2935" s="43"/>
      <c r="Q2935" s="71" t="e">
        <f>VLOOKUP(N2935,'error categories'!$A$2:$D$54,4,FALSE)</f>
        <v>#N/A</v>
      </c>
      <c r="R2935" s="72" t="e">
        <f>VLOOKUP(N2935,'error categories'!$A$2:$D$54,3,FALSE)</f>
        <v>#N/A</v>
      </c>
      <c r="S2935" s="374"/>
      <c r="T2935" s="377"/>
      <c r="U2935" s="378">
        <f t="shared" si="405"/>
        <v>0</v>
      </c>
      <c r="V2935" s="379"/>
      <c r="W2935" s="380"/>
      <c r="X2935" s="380"/>
      <c r="Y2935" s="380"/>
      <c r="Z2935" s="379"/>
      <c r="AA2935" s="381"/>
      <c r="AB2935" s="379"/>
      <c r="AC2935" s="380"/>
      <c r="AD2935" s="382">
        <f t="shared" si="412"/>
        <v>0</v>
      </c>
      <c r="AE2935" s="383">
        <f t="shared" si="413"/>
        <v>0</v>
      </c>
      <c r="AF2935" s="379"/>
      <c r="AG2935" s="381"/>
      <c r="AH2935" s="379"/>
      <c r="AI2935" s="381"/>
      <c r="AJ2935" s="384" t="str">
        <f t="shared" si="406"/>
        <v/>
      </c>
      <c r="AK2935" s="385" t="str">
        <f t="shared" si="407"/>
        <v/>
      </c>
      <c r="AL2935" s="388" t="str">
        <f t="shared" si="408"/>
        <v/>
      </c>
      <c r="AM2935" s="389" t="str">
        <f t="shared" si="409"/>
        <v/>
      </c>
      <c r="AN2935" s="388" t="str">
        <f t="shared" si="410"/>
        <v/>
      </c>
      <c r="AO2935" s="389" t="str">
        <f t="shared" si="411"/>
        <v/>
      </c>
      <c r="AP2935" s="423"/>
      <c r="AQ2935" s="423"/>
      <c r="AR2935" s="431" t="e">
        <f>VLOOKUP($B2935,'acc names'!$C$2:$D$12102,2,FALSE)</f>
        <v>#N/A</v>
      </c>
      <c r="AS2935" s="431" t="e">
        <f>VLOOKUP($AQ2935,software!$A$1:$B$14605,2,FALSE)</f>
        <v>#N/A</v>
      </c>
      <c r="AT2935" s="423"/>
      <c r="AV2935" s="423"/>
    </row>
    <row r="2936" spans="1:48" ht="12.75" x14ac:dyDescent="0.2">
      <c r="A2936" s="73"/>
      <c r="B2936" s="42"/>
      <c r="C2936" s="142"/>
      <c r="D2936" s="142"/>
      <c r="E2936" s="107"/>
      <c r="F2936" s="46"/>
      <c r="G2936" s="46"/>
      <c r="H2936" s="46"/>
      <c r="I2936" s="46"/>
      <c r="J2936" s="46"/>
      <c r="K2936" s="46"/>
      <c r="L2936" s="139"/>
      <c r="M2936" s="41"/>
      <c r="N2936" s="45"/>
      <c r="O2936" s="47"/>
      <c r="P2936" s="43"/>
      <c r="Q2936" s="71" t="e">
        <f>VLOOKUP(N2936,'error categories'!$A$2:$D$54,4,FALSE)</f>
        <v>#N/A</v>
      </c>
      <c r="R2936" s="72" t="e">
        <f>VLOOKUP(N2936,'error categories'!$A$2:$D$54,3,FALSE)</f>
        <v>#N/A</v>
      </c>
      <c r="S2936" s="374"/>
      <c r="T2936" s="377"/>
      <c r="U2936" s="378">
        <f t="shared" si="405"/>
        <v>0</v>
      </c>
      <c r="V2936" s="379"/>
      <c r="W2936" s="380"/>
      <c r="X2936" s="380"/>
      <c r="Y2936" s="380"/>
      <c r="Z2936" s="379"/>
      <c r="AA2936" s="381"/>
      <c r="AB2936" s="379"/>
      <c r="AC2936" s="380"/>
      <c r="AD2936" s="382">
        <f t="shared" si="412"/>
        <v>0</v>
      </c>
      <c r="AE2936" s="383">
        <f t="shared" si="413"/>
        <v>0</v>
      </c>
      <c r="AF2936" s="379"/>
      <c r="AG2936" s="381"/>
      <c r="AH2936" s="379"/>
      <c r="AI2936" s="381"/>
      <c r="AJ2936" s="384" t="str">
        <f t="shared" si="406"/>
        <v/>
      </c>
      <c r="AK2936" s="385" t="str">
        <f t="shared" si="407"/>
        <v/>
      </c>
      <c r="AL2936" s="388" t="str">
        <f t="shared" si="408"/>
        <v/>
      </c>
      <c r="AM2936" s="389" t="str">
        <f t="shared" si="409"/>
        <v/>
      </c>
      <c r="AN2936" s="388" t="str">
        <f t="shared" si="410"/>
        <v/>
      </c>
      <c r="AO2936" s="389" t="str">
        <f t="shared" si="411"/>
        <v/>
      </c>
      <c r="AP2936" s="423"/>
      <c r="AQ2936" s="423"/>
      <c r="AR2936" s="431" t="e">
        <f>VLOOKUP($B2936,'acc names'!$C$2:$D$12102,2,FALSE)</f>
        <v>#N/A</v>
      </c>
      <c r="AS2936" s="431" t="e">
        <f>VLOOKUP($AQ2936,software!$A$1:$B$14605,2,FALSE)</f>
        <v>#N/A</v>
      </c>
      <c r="AT2936" s="423"/>
      <c r="AV2936" s="423"/>
    </row>
    <row r="2937" spans="1:48" ht="12.75" x14ac:dyDescent="0.2">
      <c r="A2937" s="73"/>
      <c r="B2937" s="42"/>
      <c r="C2937" s="142"/>
      <c r="D2937" s="142"/>
      <c r="E2937" s="107"/>
      <c r="F2937" s="46"/>
      <c r="G2937" s="46"/>
      <c r="H2937" s="46"/>
      <c r="I2937" s="46"/>
      <c r="J2937" s="46"/>
      <c r="K2937" s="46"/>
      <c r="L2937" s="139"/>
      <c r="M2937" s="41"/>
      <c r="N2937" s="45"/>
      <c r="O2937" s="47"/>
      <c r="P2937" s="43"/>
      <c r="Q2937" s="71" t="e">
        <f>VLOOKUP(N2937,'error categories'!$A$2:$D$54,4,FALSE)</f>
        <v>#N/A</v>
      </c>
      <c r="R2937" s="72" t="e">
        <f>VLOOKUP(N2937,'error categories'!$A$2:$D$54,3,FALSE)</f>
        <v>#N/A</v>
      </c>
      <c r="S2937" s="374"/>
      <c r="T2937" s="377"/>
      <c r="U2937" s="378">
        <f t="shared" si="405"/>
        <v>0</v>
      </c>
      <c r="V2937" s="379"/>
      <c r="W2937" s="380"/>
      <c r="X2937" s="380"/>
      <c r="Y2937" s="380"/>
      <c r="Z2937" s="379"/>
      <c r="AA2937" s="381"/>
      <c r="AB2937" s="379"/>
      <c r="AC2937" s="380"/>
      <c r="AD2937" s="382">
        <f t="shared" si="412"/>
        <v>0</v>
      </c>
      <c r="AE2937" s="383">
        <f t="shared" si="413"/>
        <v>0</v>
      </c>
      <c r="AF2937" s="379"/>
      <c r="AG2937" s="381"/>
      <c r="AH2937" s="379"/>
      <c r="AI2937" s="381"/>
      <c r="AJ2937" s="384" t="str">
        <f t="shared" si="406"/>
        <v/>
      </c>
      <c r="AK2937" s="385" t="str">
        <f t="shared" si="407"/>
        <v/>
      </c>
      <c r="AL2937" s="388" t="str">
        <f t="shared" si="408"/>
        <v/>
      </c>
      <c r="AM2937" s="389" t="str">
        <f t="shared" si="409"/>
        <v/>
      </c>
      <c r="AN2937" s="388" t="str">
        <f t="shared" si="410"/>
        <v/>
      </c>
      <c r="AO2937" s="389" t="str">
        <f t="shared" si="411"/>
        <v/>
      </c>
      <c r="AP2937" s="423"/>
      <c r="AQ2937" s="423"/>
      <c r="AR2937" s="431" t="e">
        <f>VLOOKUP($B2937,'acc names'!$C$2:$D$12102,2,FALSE)</f>
        <v>#N/A</v>
      </c>
      <c r="AS2937" s="431" t="e">
        <f>VLOOKUP($AQ2937,software!$A$1:$B$14605,2,FALSE)</f>
        <v>#N/A</v>
      </c>
      <c r="AT2937" s="423"/>
      <c r="AV2937" s="423"/>
    </row>
    <row r="2938" spans="1:48" ht="12.75" x14ac:dyDescent="0.2">
      <c r="A2938" s="73"/>
      <c r="B2938" s="42"/>
      <c r="C2938" s="142"/>
      <c r="D2938" s="142"/>
      <c r="E2938" s="107"/>
      <c r="F2938" s="46"/>
      <c r="G2938" s="46"/>
      <c r="H2938" s="46"/>
      <c r="I2938" s="46"/>
      <c r="J2938" s="46"/>
      <c r="K2938" s="46"/>
      <c r="L2938" s="139"/>
      <c r="M2938" s="41"/>
      <c r="N2938" s="45"/>
      <c r="O2938" s="47"/>
      <c r="P2938" s="43"/>
      <c r="Q2938" s="71" t="e">
        <f>VLOOKUP(N2938,'error categories'!$A$2:$D$54,4,FALSE)</f>
        <v>#N/A</v>
      </c>
      <c r="R2938" s="72" t="e">
        <f>VLOOKUP(N2938,'error categories'!$A$2:$D$54,3,FALSE)</f>
        <v>#N/A</v>
      </c>
      <c r="S2938" s="374"/>
      <c r="T2938" s="377"/>
      <c r="U2938" s="378">
        <f t="shared" si="405"/>
        <v>0</v>
      </c>
      <c r="V2938" s="379"/>
      <c r="W2938" s="380"/>
      <c r="X2938" s="380"/>
      <c r="Y2938" s="380"/>
      <c r="Z2938" s="379"/>
      <c r="AA2938" s="381"/>
      <c r="AB2938" s="379"/>
      <c r="AC2938" s="380"/>
      <c r="AD2938" s="382">
        <f t="shared" si="412"/>
        <v>0</v>
      </c>
      <c r="AE2938" s="383">
        <f t="shared" si="413"/>
        <v>0</v>
      </c>
      <c r="AF2938" s="379"/>
      <c r="AG2938" s="381"/>
      <c r="AH2938" s="379"/>
      <c r="AI2938" s="381"/>
      <c r="AJ2938" s="384" t="str">
        <f t="shared" si="406"/>
        <v/>
      </c>
      <c r="AK2938" s="385" t="str">
        <f t="shared" si="407"/>
        <v/>
      </c>
      <c r="AL2938" s="388" t="str">
        <f t="shared" si="408"/>
        <v/>
      </c>
      <c r="AM2938" s="389" t="str">
        <f t="shared" si="409"/>
        <v/>
      </c>
      <c r="AN2938" s="388" t="str">
        <f t="shared" si="410"/>
        <v/>
      </c>
      <c r="AO2938" s="389" t="str">
        <f t="shared" si="411"/>
        <v/>
      </c>
      <c r="AP2938" s="423"/>
      <c r="AQ2938" s="423"/>
      <c r="AR2938" s="431" t="e">
        <f>VLOOKUP($B2938,'acc names'!$C$2:$D$12102,2,FALSE)</f>
        <v>#N/A</v>
      </c>
      <c r="AS2938" s="431" t="e">
        <f>VLOOKUP($AQ2938,software!$A$1:$B$14605,2,FALSE)</f>
        <v>#N/A</v>
      </c>
      <c r="AT2938" s="423"/>
      <c r="AV2938" s="423"/>
    </row>
    <row r="2939" spans="1:48" ht="12.75" x14ac:dyDescent="0.2">
      <c r="A2939" s="73"/>
      <c r="B2939" s="42"/>
      <c r="C2939" s="142"/>
      <c r="D2939" s="142"/>
      <c r="E2939" s="107"/>
      <c r="F2939" s="46"/>
      <c r="G2939" s="46"/>
      <c r="H2939" s="46"/>
      <c r="I2939" s="46"/>
      <c r="J2939" s="46"/>
      <c r="K2939" s="46"/>
      <c r="L2939" s="139"/>
      <c r="M2939" s="41"/>
      <c r="N2939" s="45"/>
      <c r="O2939" s="47"/>
      <c r="P2939" s="43"/>
      <c r="Q2939" s="71" t="e">
        <f>VLOOKUP(N2939,'error categories'!$A$2:$D$54,4,FALSE)</f>
        <v>#N/A</v>
      </c>
      <c r="R2939" s="72" t="e">
        <f>VLOOKUP(N2939,'error categories'!$A$2:$D$54,3,FALSE)</f>
        <v>#N/A</v>
      </c>
      <c r="S2939" s="374"/>
      <c r="T2939" s="377"/>
      <c r="U2939" s="378">
        <f t="shared" si="405"/>
        <v>0</v>
      </c>
      <c r="V2939" s="379"/>
      <c r="W2939" s="380"/>
      <c r="X2939" s="380"/>
      <c r="Y2939" s="380"/>
      <c r="Z2939" s="379"/>
      <c r="AA2939" s="381"/>
      <c r="AB2939" s="379"/>
      <c r="AC2939" s="380"/>
      <c r="AD2939" s="382">
        <f t="shared" si="412"/>
        <v>0</v>
      </c>
      <c r="AE2939" s="383">
        <f t="shared" si="413"/>
        <v>0</v>
      </c>
      <c r="AF2939" s="379"/>
      <c r="AG2939" s="381"/>
      <c r="AH2939" s="379"/>
      <c r="AI2939" s="381"/>
      <c r="AJ2939" s="384" t="str">
        <f t="shared" si="406"/>
        <v/>
      </c>
      <c r="AK2939" s="385" t="str">
        <f t="shared" si="407"/>
        <v/>
      </c>
      <c r="AL2939" s="388" t="str">
        <f t="shared" si="408"/>
        <v/>
      </c>
      <c r="AM2939" s="389" t="str">
        <f t="shared" si="409"/>
        <v/>
      </c>
      <c r="AN2939" s="388" t="str">
        <f t="shared" si="410"/>
        <v/>
      </c>
      <c r="AO2939" s="389" t="str">
        <f t="shared" si="411"/>
        <v/>
      </c>
      <c r="AP2939" s="423"/>
      <c r="AQ2939" s="423"/>
      <c r="AR2939" s="431" t="e">
        <f>VLOOKUP($B2939,'acc names'!$C$2:$D$12102,2,FALSE)</f>
        <v>#N/A</v>
      </c>
      <c r="AS2939" s="431" t="e">
        <f>VLOOKUP($AQ2939,software!$A$1:$B$14605,2,FALSE)</f>
        <v>#N/A</v>
      </c>
      <c r="AT2939" s="423"/>
      <c r="AV2939" s="423"/>
    </row>
    <row r="2940" spans="1:48" ht="12.75" x14ac:dyDescent="0.2">
      <c r="A2940" s="73"/>
      <c r="B2940" s="42"/>
      <c r="C2940" s="142"/>
      <c r="D2940" s="142"/>
      <c r="E2940" s="107"/>
      <c r="F2940" s="46"/>
      <c r="G2940" s="46"/>
      <c r="H2940" s="46"/>
      <c r="I2940" s="46"/>
      <c r="J2940" s="46"/>
      <c r="K2940" s="46"/>
      <c r="L2940" s="139"/>
      <c r="M2940" s="41"/>
      <c r="N2940" s="45"/>
      <c r="O2940" s="47"/>
      <c r="P2940" s="43"/>
      <c r="Q2940" s="71" t="e">
        <f>VLOOKUP(N2940,'error categories'!$A$2:$D$54,4,FALSE)</f>
        <v>#N/A</v>
      </c>
      <c r="R2940" s="72" t="e">
        <f>VLOOKUP(N2940,'error categories'!$A$2:$D$54,3,FALSE)</f>
        <v>#N/A</v>
      </c>
      <c r="S2940" s="374"/>
      <c r="T2940" s="377"/>
      <c r="U2940" s="378">
        <f t="shared" si="405"/>
        <v>0</v>
      </c>
      <c r="V2940" s="379"/>
      <c r="W2940" s="380"/>
      <c r="X2940" s="380"/>
      <c r="Y2940" s="380"/>
      <c r="Z2940" s="379"/>
      <c r="AA2940" s="381"/>
      <c r="AB2940" s="379"/>
      <c r="AC2940" s="380"/>
      <c r="AD2940" s="382">
        <f t="shared" si="412"/>
        <v>0</v>
      </c>
      <c r="AE2940" s="383">
        <f t="shared" si="413"/>
        <v>0</v>
      </c>
      <c r="AF2940" s="379"/>
      <c r="AG2940" s="381"/>
      <c r="AH2940" s="379"/>
      <c r="AI2940" s="381"/>
      <c r="AJ2940" s="384" t="str">
        <f t="shared" si="406"/>
        <v/>
      </c>
      <c r="AK2940" s="385" t="str">
        <f t="shared" si="407"/>
        <v/>
      </c>
      <c r="AL2940" s="388" t="str">
        <f t="shared" si="408"/>
        <v/>
      </c>
      <c r="AM2940" s="389" t="str">
        <f t="shared" si="409"/>
        <v/>
      </c>
      <c r="AN2940" s="388" t="str">
        <f t="shared" si="410"/>
        <v/>
      </c>
      <c r="AO2940" s="389" t="str">
        <f t="shared" si="411"/>
        <v/>
      </c>
      <c r="AP2940" s="423"/>
      <c r="AQ2940" s="423"/>
      <c r="AR2940" s="431" t="e">
        <f>VLOOKUP($B2940,'acc names'!$C$2:$D$12102,2,FALSE)</f>
        <v>#N/A</v>
      </c>
      <c r="AS2940" s="431" t="e">
        <f>VLOOKUP($AQ2940,software!$A$1:$B$14605,2,FALSE)</f>
        <v>#N/A</v>
      </c>
      <c r="AT2940" s="423"/>
      <c r="AV2940" s="423"/>
    </row>
    <row r="2941" spans="1:48" ht="12.75" x14ac:dyDescent="0.2">
      <c r="A2941" s="73"/>
      <c r="B2941" s="42"/>
      <c r="C2941" s="142"/>
      <c r="D2941" s="142"/>
      <c r="E2941" s="107"/>
      <c r="F2941" s="46"/>
      <c r="G2941" s="46"/>
      <c r="H2941" s="46"/>
      <c r="I2941" s="46"/>
      <c r="J2941" s="46"/>
      <c r="K2941" s="46"/>
      <c r="L2941" s="139"/>
      <c r="M2941" s="41"/>
      <c r="N2941" s="45"/>
      <c r="O2941" s="47"/>
      <c r="P2941" s="43"/>
      <c r="Q2941" s="71" t="e">
        <f>VLOOKUP(N2941,'error categories'!$A$2:$D$54,4,FALSE)</f>
        <v>#N/A</v>
      </c>
      <c r="R2941" s="72" t="e">
        <f>VLOOKUP(N2941,'error categories'!$A$2:$D$54,3,FALSE)</f>
        <v>#N/A</v>
      </c>
      <c r="S2941" s="374"/>
      <c r="T2941" s="377"/>
      <c r="U2941" s="378">
        <f t="shared" si="405"/>
        <v>0</v>
      </c>
      <c r="V2941" s="379"/>
      <c r="W2941" s="380"/>
      <c r="X2941" s="380"/>
      <c r="Y2941" s="380"/>
      <c r="Z2941" s="379"/>
      <c r="AA2941" s="381"/>
      <c r="AB2941" s="379"/>
      <c r="AC2941" s="380"/>
      <c r="AD2941" s="382">
        <f t="shared" si="412"/>
        <v>0</v>
      </c>
      <c r="AE2941" s="383">
        <f t="shared" si="413"/>
        <v>0</v>
      </c>
      <c r="AF2941" s="379"/>
      <c r="AG2941" s="381"/>
      <c r="AH2941" s="379"/>
      <c r="AI2941" s="381"/>
      <c r="AJ2941" s="384" t="str">
        <f t="shared" si="406"/>
        <v/>
      </c>
      <c r="AK2941" s="385" t="str">
        <f t="shared" si="407"/>
        <v/>
      </c>
      <c r="AL2941" s="388" t="str">
        <f t="shared" si="408"/>
        <v/>
      </c>
      <c r="AM2941" s="389" t="str">
        <f t="shared" si="409"/>
        <v/>
      </c>
      <c r="AN2941" s="388" t="str">
        <f t="shared" si="410"/>
        <v/>
      </c>
      <c r="AO2941" s="389" t="str">
        <f t="shared" si="411"/>
        <v/>
      </c>
      <c r="AP2941" s="423"/>
      <c r="AQ2941" s="423"/>
      <c r="AR2941" s="431" t="e">
        <f>VLOOKUP($B2941,'acc names'!$C$2:$D$12102,2,FALSE)</f>
        <v>#N/A</v>
      </c>
      <c r="AS2941" s="431" t="e">
        <f>VLOOKUP($AQ2941,software!$A$1:$B$14605,2,FALSE)</f>
        <v>#N/A</v>
      </c>
      <c r="AT2941" s="423"/>
      <c r="AV2941" s="423"/>
    </row>
    <row r="2942" spans="1:48" ht="12.75" x14ac:dyDescent="0.2">
      <c r="A2942" s="73"/>
      <c r="B2942" s="42"/>
      <c r="C2942" s="142"/>
      <c r="D2942" s="142"/>
      <c r="E2942" s="107"/>
      <c r="F2942" s="46"/>
      <c r="G2942" s="46"/>
      <c r="H2942" s="46"/>
      <c r="I2942" s="46"/>
      <c r="J2942" s="46"/>
      <c r="K2942" s="46"/>
      <c r="L2942" s="139"/>
      <c r="M2942" s="41"/>
      <c r="N2942" s="45"/>
      <c r="O2942" s="47"/>
      <c r="P2942" s="43"/>
      <c r="Q2942" s="71" t="e">
        <f>VLOOKUP(N2942,'error categories'!$A$2:$D$54,4,FALSE)</f>
        <v>#N/A</v>
      </c>
      <c r="R2942" s="72" t="e">
        <f>VLOOKUP(N2942,'error categories'!$A$2:$D$54,3,FALSE)</f>
        <v>#N/A</v>
      </c>
      <c r="S2942" s="374"/>
      <c r="T2942" s="377"/>
      <c r="U2942" s="378">
        <f t="shared" si="405"/>
        <v>0</v>
      </c>
      <c r="V2942" s="379"/>
      <c r="W2942" s="380"/>
      <c r="X2942" s="380"/>
      <c r="Y2942" s="380"/>
      <c r="Z2942" s="379"/>
      <c r="AA2942" s="381"/>
      <c r="AB2942" s="379"/>
      <c r="AC2942" s="380"/>
      <c r="AD2942" s="382">
        <f t="shared" si="412"/>
        <v>0</v>
      </c>
      <c r="AE2942" s="383">
        <f t="shared" si="413"/>
        <v>0</v>
      </c>
      <c r="AF2942" s="379"/>
      <c r="AG2942" s="381"/>
      <c r="AH2942" s="379"/>
      <c r="AI2942" s="381"/>
      <c r="AJ2942" s="384" t="str">
        <f t="shared" si="406"/>
        <v/>
      </c>
      <c r="AK2942" s="385" t="str">
        <f t="shared" si="407"/>
        <v/>
      </c>
      <c r="AL2942" s="388" t="str">
        <f t="shared" si="408"/>
        <v/>
      </c>
      <c r="AM2942" s="389" t="str">
        <f t="shared" si="409"/>
        <v/>
      </c>
      <c r="AN2942" s="388" t="str">
        <f t="shared" si="410"/>
        <v/>
      </c>
      <c r="AO2942" s="389" t="str">
        <f t="shared" si="411"/>
        <v/>
      </c>
      <c r="AP2942" s="423"/>
      <c r="AQ2942" s="423"/>
      <c r="AR2942" s="431" t="e">
        <f>VLOOKUP($B2942,'acc names'!$C$2:$D$12102,2,FALSE)</f>
        <v>#N/A</v>
      </c>
      <c r="AS2942" s="431" t="e">
        <f>VLOOKUP($AQ2942,software!$A$1:$B$14605,2,FALSE)</f>
        <v>#N/A</v>
      </c>
      <c r="AT2942" s="423"/>
      <c r="AV2942" s="423"/>
    </row>
    <row r="2943" spans="1:48" ht="12.75" x14ac:dyDescent="0.2">
      <c r="A2943" s="73"/>
      <c r="B2943" s="42"/>
      <c r="C2943" s="142"/>
      <c r="D2943" s="142"/>
      <c r="E2943" s="107"/>
      <c r="F2943" s="46"/>
      <c r="G2943" s="46"/>
      <c r="H2943" s="46"/>
      <c r="I2943" s="46"/>
      <c r="J2943" s="46"/>
      <c r="K2943" s="46"/>
      <c r="L2943" s="139"/>
      <c r="M2943" s="41"/>
      <c r="N2943" s="45"/>
      <c r="O2943" s="47"/>
      <c r="P2943" s="43"/>
      <c r="Q2943" s="71" t="e">
        <f>VLOOKUP(N2943,'error categories'!$A$2:$D$54,4,FALSE)</f>
        <v>#N/A</v>
      </c>
      <c r="R2943" s="72" t="e">
        <f>VLOOKUP(N2943,'error categories'!$A$2:$D$54,3,FALSE)</f>
        <v>#N/A</v>
      </c>
      <c r="S2943" s="374"/>
      <c r="T2943" s="377"/>
      <c r="U2943" s="378">
        <f t="shared" si="405"/>
        <v>0</v>
      </c>
      <c r="V2943" s="379"/>
      <c r="W2943" s="380"/>
      <c r="X2943" s="380"/>
      <c r="Y2943" s="380"/>
      <c r="Z2943" s="379"/>
      <c r="AA2943" s="381"/>
      <c r="AB2943" s="379"/>
      <c r="AC2943" s="380"/>
      <c r="AD2943" s="382">
        <f t="shared" si="412"/>
        <v>0</v>
      </c>
      <c r="AE2943" s="383">
        <f t="shared" si="413"/>
        <v>0</v>
      </c>
      <c r="AF2943" s="379"/>
      <c r="AG2943" s="381"/>
      <c r="AH2943" s="379"/>
      <c r="AI2943" s="381"/>
      <c r="AJ2943" s="384" t="str">
        <f t="shared" si="406"/>
        <v/>
      </c>
      <c r="AK2943" s="385" t="str">
        <f t="shared" si="407"/>
        <v/>
      </c>
      <c r="AL2943" s="388" t="str">
        <f t="shared" si="408"/>
        <v/>
      </c>
      <c r="AM2943" s="389" t="str">
        <f t="shared" si="409"/>
        <v/>
      </c>
      <c r="AN2943" s="388" t="str">
        <f t="shared" si="410"/>
        <v/>
      </c>
      <c r="AO2943" s="389" t="str">
        <f t="shared" si="411"/>
        <v/>
      </c>
      <c r="AP2943" s="423"/>
      <c r="AQ2943" s="423"/>
      <c r="AR2943" s="431" t="e">
        <f>VLOOKUP($B2943,'acc names'!$C$2:$D$12102,2,FALSE)</f>
        <v>#N/A</v>
      </c>
      <c r="AS2943" s="431" t="e">
        <f>VLOOKUP($AQ2943,software!$A$1:$B$14605,2,FALSE)</f>
        <v>#N/A</v>
      </c>
      <c r="AT2943" s="423"/>
      <c r="AV2943" s="423"/>
    </row>
    <row r="2944" spans="1:48" ht="12.75" x14ac:dyDescent="0.2">
      <c r="A2944" s="73"/>
      <c r="B2944" s="42"/>
      <c r="C2944" s="142"/>
      <c r="D2944" s="142"/>
      <c r="E2944" s="107"/>
      <c r="F2944" s="46"/>
      <c r="G2944" s="46"/>
      <c r="H2944" s="46"/>
      <c r="I2944" s="46"/>
      <c r="J2944" s="46"/>
      <c r="K2944" s="46"/>
      <c r="L2944" s="139"/>
      <c r="M2944" s="41"/>
      <c r="N2944" s="45"/>
      <c r="O2944" s="47"/>
      <c r="P2944" s="43"/>
      <c r="Q2944" s="71" t="e">
        <f>VLOOKUP(N2944,'error categories'!$A$2:$D$54,4,FALSE)</f>
        <v>#N/A</v>
      </c>
      <c r="R2944" s="72" t="e">
        <f>VLOOKUP(N2944,'error categories'!$A$2:$D$54,3,FALSE)</f>
        <v>#N/A</v>
      </c>
      <c r="S2944" s="374"/>
      <c r="T2944" s="377"/>
      <c r="U2944" s="378">
        <f t="shared" si="405"/>
        <v>0</v>
      </c>
      <c r="V2944" s="379"/>
      <c r="W2944" s="380"/>
      <c r="X2944" s="380"/>
      <c r="Y2944" s="380"/>
      <c r="Z2944" s="379"/>
      <c r="AA2944" s="381"/>
      <c r="AB2944" s="379"/>
      <c r="AC2944" s="380"/>
      <c r="AD2944" s="382">
        <f t="shared" si="412"/>
        <v>0</v>
      </c>
      <c r="AE2944" s="383">
        <f t="shared" si="413"/>
        <v>0</v>
      </c>
      <c r="AF2944" s="379"/>
      <c r="AG2944" s="381"/>
      <c r="AH2944" s="379"/>
      <c r="AI2944" s="381"/>
      <c r="AJ2944" s="384" t="str">
        <f t="shared" si="406"/>
        <v/>
      </c>
      <c r="AK2944" s="385" t="str">
        <f t="shared" si="407"/>
        <v/>
      </c>
      <c r="AL2944" s="388" t="str">
        <f t="shared" si="408"/>
        <v/>
      </c>
      <c r="AM2944" s="389" t="str">
        <f t="shared" si="409"/>
        <v/>
      </c>
      <c r="AN2944" s="388" t="str">
        <f t="shared" si="410"/>
        <v/>
      </c>
      <c r="AO2944" s="389" t="str">
        <f t="shared" si="411"/>
        <v/>
      </c>
      <c r="AP2944" s="423"/>
      <c r="AQ2944" s="423"/>
      <c r="AR2944" s="431" t="e">
        <f>VLOOKUP($B2944,'acc names'!$C$2:$D$12102,2,FALSE)</f>
        <v>#N/A</v>
      </c>
      <c r="AS2944" s="431" t="e">
        <f>VLOOKUP($AQ2944,software!$A$1:$B$14605,2,FALSE)</f>
        <v>#N/A</v>
      </c>
      <c r="AT2944" s="423"/>
      <c r="AV2944" s="423"/>
    </row>
    <row r="2945" spans="1:48" ht="12.75" x14ac:dyDescent="0.2">
      <c r="A2945" s="73"/>
      <c r="B2945" s="42"/>
      <c r="C2945" s="142"/>
      <c r="D2945" s="142"/>
      <c r="E2945" s="107"/>
      <c r="F2945" s="46"/>
      <c r="G2945" s="46"/>
      <c r="H2945" s="46"/>
      <c r="I2945" s="46"/>
      <c r="J2945" s="46"/>
      <c r="K2945" s="46"/>
      <c r="L2945" s="139"/>
      <c r="M2945" s="41"/>
      <c r="N2945" s="45"/>
      <c r="O2945" s="47"/>
      <c r="P2945" s="43"/>
      <c r="Q2945" s="71" t="e">
        <f>VLOOKUP(N2945,'error categories'!$A$2:$D$54,4,FALSE)</f>
        <v>#N/A</v>
      </c>
      <c r="R2945" s="72" t="e">
        <f>VLOOKUP(N2945,'error categories'!$A$2:$D$54,3,FALSE)</f>
        <v>#N/A</v>
      </c>
      <c r="S2945" s="374"/>
      <c r="T2945" s="377"/>
      <c r="U2945" s="378">
        <f t="shared" si="405"/>
        <v>0</v>
      </c>
      <c r="V2945" s="379"/>
      <c r="W2945" s="380"/>
      <c r="X2945" s="380"/>
      <c r="Y2945" s="380"/>
      <c r="Z2945" s="379"/>
      <c r="AA2945" s="381"/>
      <c r="AB2945" s="379"/>
      <c r="AC2945" s="380"/>
      <c r="AD2945" s="382">
        <f t="shared" si="412"/>
        <v>0</v>
      </c>
      <c r="AE2945" s="383">
        <f t="shared" si="413"/>
        <v>0</v>
      </c>
      <c r="AF2945" s="379"/>
      <c r="AG2945" s="381"/>
      <c r="AH2945" s="379"/>
      <c r="AI2945" s="381"/>
      <c r="AJ2945" s="384" t="str">
        <f t="shared" si="406"/>
        <v/>
      </c>
      <c r="AK2945" s="385" t="str">
        <f t="shared" si="407"/>
        <v/>
      </c>
      <c r="AL2945" s="388" t="str">
        <f t="shared" si="408"/>
        <v/>
      </c>
      <c r="AM2945" s="389" t="str">
        <f t="shared" si="409"/>
        <v/>
      </c>
      <c r="AN2945" s="388" t="str">
        <f t="shared" si="410"/>
        <v/>
      </c>
      <c r="AO2945" s="389" t="str">
        <f t="shared" si="411"/>
        <v/>
      </c>
      <c r="AP2945" s="423"/>
      <c r="AQ2945" s="423"/>
      <c r="AR2945" s="431" t="e">
        <f>VLOOKUP($B2945,'acc names'!$C$2:$D$12102,2,FALSE)</f>
        <v>#N/A</v>
      </c>
      <c r="AS2945" s="431" t="e">
        <f>VLOOKUP($AQ2945,software!$A$1:$B$14605,2,FALSE)</f>
        <v>#N/A</v>
      </c>
      <c r="AT2945" s="423"/>
      <c r="AV2945" s="423"/>
    </row>
    <row r="2946" spans="1:48" ht="12.75" x14ac:dyDescent="0.2">
      <c r="A2946" s="73"/>
      <c r="B2946" s="42"/>
      <c r="C2946" s="142"/>
      <c r="D2946" s="142"/>
      <c r="E2946" s="107"/>
      <c r="F2946" s="46"/>
      <c r="G2946" s="46"/>
      <c r="H2946" s="46"/>
      <c r="I2946" s="46"/>
      <c r="J2946" s="46"/>
      <c r="K2946" s="46"/>
      <c r="L2946" s="139"/>
      <c r="M2946" s="41"/>
      <c r="N2946" s="45"/>
      <c r="O2946" s="47"/>
      <c r="P2946" s="43"/>
      <c r="Q2946" s="71" t="e">
        <f>VLOOKUP(N2946,'error categories'!$A$2:$D$54,4,FALSE)</f>
        <v>#N/A</v>
      </c>
      <c r="R2946" s="72" t="e">
        <f>VLOOKUP(N2946,'error categories'!$A$2:$D$54,3,FALSE)</f>
        <v>#N/A</v>
      </c>
      <c r="S2946" s="374"/>
      <c r="T2946" s="377"/>
      <c r="U2946" s="378">
        <f t="shared" si="405"/>
        <v>0</v>
      </c>
      <c r="V2946" s="379"/>
      <c r="W2946" s="380"/>
      <c r="X2946" s="380"/>
      <c r="Y2946" s="380"/>
      <c r="Z2946" s="379"/>
      <c r="AA2946" s="381"/>
      <c r="AB2946" s="379"/>
      <c r="AC2946" s="380"/>
      <c r="AD2946" s="382">
        <f t="shared" si="412"/>
        <v>0</v>
      </c>
      <c r="AE2946" s="383">
        <f t="shared" si="413"/>
        <v>0</v>
      </c>
      <c r="AF2946" s="379"/>
      <c r="AG2946" s="381"/>
      <c r="AH2946" s="379"/>
      <c r="AI2946" s="381"/>
      <c r="AJ2946" s="384" t="str">
        <f t="shared" si="406"/>
        <v/>
      </c>
      <c r="AK2946" s="385" t="str">
        <f t="shared" si="407"/>
        <v/>
      </c>
      <c r="AL2946" s="388" t="str">
        <f t="shared" si="408"/>
        <v/>
      </c>
      <c r="AM2946" s="389" t="str">
        <f t="shared" si="409"/>
        <v/>
      </c>
      <c r="AN2946" s="388" t="str">
        <f t="shared" si="410"/>
        <v/>
      </c>
      <c r="AO2946" s="389" t="str">
        <f t="shared" si="411"/>
        <v/>
      </c>
      <c r="AP2946" s="423"/>
      <c r="AQ2946" s="423"/>
      <c r="AR2946" s="431" t="e">
        <f>VLOOKUP($B2946,'acc names'!$C$2:$D$12102,2,FALSE)</f>
        <v>#N/A</v>
      </c>
      <c r="AS2946" s="431" t="e">
        <f>VLOOKUP($AQ2946,software!$A$1:$B$14605,2,FALSE)</f>
        <v>#N/A</v>
      </c>
      <c r="AT2946" s="423"/>
      <c r="AV2946" s="423"/>
    </row>
    <row r="2947" spans="1:48" ht="12.75" x14ac:dyDescent="0.2">
      <c r="A2947" s="73"/>
      <c r="B2947" s="42"/>
      <c r="C2947" s="142"/>
      <c r="D2947" s="142"/>
      <c r="E2947" s="107"/>
      <c r="F2947" s="46"/>
      <c r="G2947" s="46"/>
      <c r="H2947" s="46"/>
      <c r="I2947" s="46"/>
      <c r="J2947" s="46"/>
      <c r="K2947" s="46"/>
      <c r="L2947" s="139"/>
      <c r="M2947" s="41"/>
      <c r="N2947" s="45"/>
      <c r="O2947" s="47"/>
      <c r="P2947" s="43"/>
      <c r="Q2947" s="71" t="e">
        <f>VLOOKUP(N2947,'error categories'!$A$2:$D$54,4,FALSE)</f>
        <v>#N/A</v>
      </c>
      <c r="R2947" s="72" t="e">
        <f>VLOOKUP(N2947,'error categories'!$A$2:$D$54,3,FALSE)</f>
        <v>#N/A</v>
      </c>
      <c r="S2947" s="374"/>
      <c r="T2947" s="377"/>
      <c r="U2947" s="378">
        <f t="shared" si="405"/>
        <v>0</v>
      </c>
      <c r="V2947" s="379"/>
      <c r="W2947" s="380"/>
      <c r="X2947" s="380"/>
      <c r="Y2947" s="380"/>
      <c r="Z2947" s="379"/>
      <c r="AA2947" s="381"/>
      <c r="AB2947" s="379"/>
      <c r="AC2947" s="380"/>
      <c r="AD2947" s="382">
        <f t="shared" si="412"/>
        <v>0</v>
      </c>
      <c r="AE2947" s="383">
        <f t="shared" si="413"/>
        <v>0</v>
      </c>
      <c r="AF2947" s="379"/>
      <c r="AG2947" s="381"/>
      <c r="AH2947" s="379"/>
      <c r="AI2947" s="381"/>
      <c r="AJ2947" s="384" t="str">
        <f t="shared" si="406"/>
        <v/>
      </c>
      <c r="AK2947" s="385" t="str">
        <f t="shared" si="407"/>
        <v/>
      </c>
      <c r="AL2947" s="388" t="str">
        <f t="shared" si="408"/>
        <v/>
      </c>
      <c r="AM2947" s="389" t="str">
        <f t="shared" si="409"/>
        <v/>
      </c>
      <c r="AN2947" s="388" t="str">
        <f t="shared" si="410"/>
        <v/>
      </c>
      <c r="AO2947" s="389" t="str">
        <f t="shared" si="411"/>
        <v/>
      </c>
      <c r="AP2947" s="423"/>
      <c r="AQ2947" s="423"/>
      <c r="AR2947" s="431" t="e">
        <f>VLOOKUP($B2947,'acc names'!$C$2:$D$12102,2,FALSE)</f>
        <v>#N/A</v>
      </c>
      <c r="AS2947" s="431" t="e">
        <f>VLOOKUP($AQ2947,software!$A$1:$B$14605,2,FALSE)</f>
        <v>#N/A</v>
      </c>
      <c r="AT2947" s="423"/>
      <c r="AV2947" s="423"/>
    </row>
    <row r="2948" spans="1:48" ht="12.75" x14ac:dyDescent="0.2">
      <c r="A2948" s="73"/>
      <c r="B2948" s="42"/>
      <c r="C2948" s="142"/>
      <c r="D2948" s="142"/>
      <c r="E2948" s="107"/>
      <c r="F2948" s="46"/>
      <c r="G2948" s="46"/>
      <c r="H2948" s="46"/>
      <c r="I2948" s="46"/>
      <c r="J2948" s="46"/>
      <c r="K2948" s="46"/>
      <c r="L2948" s="139"/>
      <c r="M2948" s="41"/>
      <c r="N2948" s="45"/>
      <c r="O2948" s="47"/>
      <c r="P2948" s="43"/>
      <c r="Q2948" s="71" t="e">
        <f>VLOOKUP(N2948,'error categories'!$A$2:$D$54,4,FALSE)</f>
        <v>#N/A</v>
      </c>
      <c r="R2948" s="72" t="e">
        <f>VLOOKUP(N2948,'error categories'!$A$2:$D$54,3,FALSE)</f>
        <v>#N/A</v>
      </c>
      <c r="S2948" s="374"/>
      <c r="T2948" s="377"/>
      <c r="U2948" s="378">
        <f t="shared" ref="U2948:U2999" si="414">S2948-T2948</f>
        <v>0</v>
      </c>
      <c r="V2948" s="379"/>
      <c r="W2948" s="380"/>
      <c r="X2948" s="380"/>
      <c r="Y2948" s="380"/>
      <c r="Z2948" s="379"/>
      <c r="AA2948" s="381"/>
      <c r="AB2948" s="379"/>
      <c r="AC2948" s="380"/>
      <c r="AD2948" s="382">
        <f t="shared" si="412"/>
        <v>0</v>
      </c>
      <c r="AE2948" s="383">
        <f t="shared" si="413"/>
        <v>0</v>
      </c>
      <c r="AF2948" s="379"/>
      <c r="AG2948" s="381"/>
      <c r="AH2948" s="379"/>
      <c r="AI2948" s="381"/>
      <c r="AJ2948" s="384" t="str">
        <f t="shared" ref="AJ2948:AJ2999" si="415">IF(E2948="","",IF(AND(U2948=1,(Y2948+AA2948+AD2948+AE2948+AG2948+AI2948)=0),"VU",Y2948+AA2948+AD2948+AE2948+AG2948+AI2948))</f>
        <v/>
      </c>
      <c r="AK2948" s="385" t="str">
        <f t="shared" si="407"/>
        <v/>
      </c>
      <c r="AL2948" s="388" t="str">
        <f t="shared" si="408"/>
        <v/>
      </c>
      <c r="AM2948" s="389" t="str">
        <f t="shared" si="409"/>
        <v/>
      </c>
      <c r="AN2948" s="388" t="str">
        <f t="shared" si="410"/>
        <v/>
      </c>
      <c r="AO2948" s="389" t="str">
        <f t="shared" si="411"/>
        <v/>
      </c>
      <c r="AP2948" s="423"/>
      <c r="AQ2948" s="423"/>
      <c r="AR2948" s="431" t="e">
        <f>VLOOKUP($B2948,'acc names'!$C$2:$D$12102,2,FALSE)</f>
        <v>#N/A</v>
      </c>
      <c r="AS2948" s="431" t="e">
        <f>VLOOKUP($AQ2948,software!$A$1:$B$14605,2,FALSE)</f>
        <v>#N/A</v>
      </c>
      <c r="AT2948" s="423"/>
      <c r="AV2948" s="423"/>
    </row>
    <row r="2949" spans="1:48" ht="12.75" x14ac:dyDescent="0.2">
      <c r="A2949" s="73"/>
      <c r="B2949" s="42"/>
      <c r="C2949" s="142"/>
      <c r="D2949" s="142"/>
      <c r="E2949" s="107"/>
      <c r="F2949" s="46"/>
      <c r="G2949" s="46"/>
      <c r="H2949" s="46"/>
      <c r="I2949" s="46"/>
      <c r="J2949" s="46"/>
      <c r="K2949" s="46"/>
      <c r="L2949" s="139"/>
      <c r="M2949" s="41"/>
      <c r="N2949" s="45"/>
      <c r="O2949" s="47"/>
      <c r="P2949" s="43"/>
      <c r="Q2949" s="71" t="e">
        <f>VLOOKUP(N2949,'error categories'!$A$2:$D$54,4,FALSE)</f>
        <v>#N/A</v>
      </c>
      <c r="R2949" s="72" t="e">
        <f>VLOOKUP(N2949,'error categories'!$A$2:$D$54,3,FALSE)</f>
        <v>#N/A</v>
      </c>
      <c r="S2949" s="374"/>
      <c r="T2949" s="377"/>
      <c r="U2949" s="378">
        <f t="shared" si="414"/>
        <v>0</v>
      </c>
      <c r="V2949" s="379"/>
      <c r="W2949" s="380"/>
      <c r="X2949" s="380"/>
      <c r="Y2949" s="380"/>
      <c r="Z2949" s="379"/>
      <c r="AA2949" s="381"/>
      <c r="AB2949" s="379"/>
      <c r="AC2949" s="380"/>
      <c r="AD2949" s="382">
        <f t="shared" si="412"/>
        <v>0</v>
      </c>
      <c r="AE2949" s="383">
        <f t="shared" si="413"/>
        <v>0</v>
      </c>
      <c r="AF2949" s="379"/>
      <c r="AG2949" s="381"/>
      <c r="AH2949" s="379"/>
      <c r="AI2949" s="381"/>
      <c r="AJ2949" s="384" t="str">
        <f t="shared" si="415"/>
        <v/>
      </c>
      <c r="AK2949" s="385" t="str">
        <f t="shared" ref="AK2949:AK2999" si="416">IF(OR(AJ2949="",AJ2949="VU"),"",ABS(AJ2949))</f>
        <v/>
      </c>
      <c r="AL2949" s="388" t="str">
        <f t="shared" ref="AL2949:AL2999" si="417">IF(OR(AJ2949="VU",AJ2949="",AJ2949=0,AJ2949&lt;0),"",AJ2949)</f>
        <v/>
      </c>
      <c r="AM2949" s="389" t="str">
        <f t="shared" ref="AM2949:AM2999" si="418">IF(OR(AJ2949="VU",AJ2949="",AJ2949=0,AJ2949&gt;0),"",AJ2949)</f>
        <v/>
      </c>
      <c r="AN2949" s="388" t="str">
        <f t="shared" ref="AN2949:AN2999" si="419">IF(AL2949="","",1)</f>
        <v/>
      </c>
      <c r="AO2949" s="389" t="str">
        <f t="shared" ref="AO2949:AO2999" si="420">IF(AM2949="","",1)</f>
        <v/>
      </c>
      <c r="AP2949" s="423"/>
      <c r="AQ2949" s="423"/>
      <c r="AR2949" s="431" t="e">
        <f>VLOOKUP($B2949,'acc names'!$C$2:$D$12102,2,FALSE)</f>
        <v>#N/A</v>
      </c>
      <c r="AS2949" s="431" t="e">
        <f>VLOOKUP($AQ2949,software!$A$1:$B$14605,2,FALSE)</f>
        <v>#N/A</v>
      </c>
      <c r="AT2949" s="423"/>
      <c r="AV2949" s="423"/>
    </row>
    <row r="2950" spans="1:48" ht="12.75" x14ac:dyDescent="0.2">
      <c r="A2950" s="73"/>
      <c r="B2950" s="42"/>
      <c r="C2950" s="142"/>
      <c r="D2950" s="142"/>
      <c r="E2950" s="107"/>
      <c r="F2950" s="46"/>
      <c r="G2950" s="46"/>
      <c r="H2950" s="46"/>
      <c r="I2950" s="46"/>
      <c r="J2950" s="46"/>
      <c r="K2950" s="46"/>
      <c r="L2950" s="139"/>
      <c r="M2950" s="41"/>
      <c r="N2950" s="45"/>
      <c r="O2950" s="47"/>
      <c r="P2950" s="43"/>
      <c r="Q2950" s="71" t="e">
        <f>VLOOKUP(N2950,'error categories'!$A$2:$D$54,4,FALSE)</f>
        <v>#N/A</v>
      </c>
      <c r="R2950" s="72" t="e">
        <f>VLOOKUP(N2950,'error categories'!$A$2:$D$54,3,FALSE)</f>
        <v>#N/A</v>
      </c>
      <c r="S2950" s="374"/>
      <c r="T2950" s="377"/>
      <c r="U2950" s="378">
        <f t="shared" si="414"/>
        <v>0</v>
      </c>
      <c r="V2950" s="379"/>
      <c r="W2950" s="380"/>
      <c r="X2950" s="380"/>
      <c r="Y2950" s="380"/>
      <c r="Z2950" s="379"/>
      <c r="AA2950" s="381"/>
      <c r="AB2950" s="379"/>
      <c r="AC2950" s="380"/>
      <c r="AD2950" s="382">
        <f t="shared" ref="AD2950:AD2999" si="421">AB2950*-900</f>
        <v>0</v>
      </c>
      <c r="AE2950" s="383">
        <f t="shared" ref="AE2950:AE2999" si="422">AC2950*-880</f>
        <v>0</v>
      </c>
      <c r="AF2950" s="379"/>
      <c r="AG2950" s="381"/>
      <c r="AH2950" s="379"/>
      <c r="AI2950" s="381"/>
      <c r="AJ2950" s="384" t="str">
        <f t="shared" si="415"/>
        <v/>
      </c>
      <c r="AK2950" s="385" t="str">
        <f t="shared" si="416"/>
        <v/>
      </c>
      <c r="AL2950" s="388" t="str">
        <f t="shared" si="417"/>
        <v/>
      </c>
      <c r="AM2950" s="389" t="str">
        <f t="shared" si="418"/>
        <v/>
      </c>
      <c r="AN2950" s="388" t="str">
        <f t="shared" si="419"/>
        <v/>
      </c>
      <c r="AO2950" s="389" t="str">
        <f t="shared" si="420"/>
        <v/>
      </c>
      <c r="AP2950" s="423"/>
      <c r="AQ2950" s="423"/>
      <c r="AR2950" s="431" t="e">
        <f>VLOOKUP($B2950,'acc names'!$C$2:$D$12102,2,FALSE)</f>
        <v>#N/A</v>
      </c>
      <c r="AS2950" s="431" t="e">
        <f>VLOOKUP($AQ2950,software!$A$1:$B$14605,2,FALSE)</f>
        <v>#N/A</v>
      </c>
      <c r="AT2950" s="423"/>
      <c r="AV2950" s="423"/>
    </row>
    <row r="2951" spans="1:48" ht="12.75" x14ac:dyDescent="0.2">
      <c r="A2951" s="73"/>
      <c r="B2951" s="42"/>
      <c r="C2951" s="142"/>
      <c r="D2951" s="142"/>
      <c r="E2951" s="107"/>
      <c r="F2951" s="46"/>
      <c r="G2951" s="46"/>
      <c r="H2951" s="46"/>
      <c r="I2951" s="46"/>
      <c r="J2951" s="46"/>
      <c r="K2951" s="46"/>
      <c r="L2951" s="139"/>
      <c r="M2951" s="41"/>
      <c r="N2951" s="45"/>
      <c r="O2951" s="47"/>
      <c r="P2951" s="43"/>
      <c r="Q2951" s="71" t="e">
        <f>VLOOKUP(N2951,'error categories'!$A$2:$D$54,4,FALSE)</f>
        <v>#N/A</v>
      </c>
      <c r="R2951" s="72" t="e">
        <f>VLOOKUP(N2951,'error categories'!$A$2:$D$54,3,FALSE)</f>
        <v>#N/A</v>
      </c>
      <c r="S2951" s="374"/>
      <c r="T2951" s="377"/>
      <c r="U2951" s="378">
        <f t="shared" si="414"/>
        <v>0</v>
      </c>
      <c r="V2951" s="379"/>
      <c r="W2951" s="380"/>
      <c r="X2951" s="380"/>
      <c r="Y2951" s="380"/>
      <c r="Z2951" s="379"/>
      <c r="AA2951" s="381"/>
      <c r="AB2951" s="379"/>
      <c r="AC2951" s="380"/>
      <c r="AD2951" s="382">
        <f t="shared" si="421"/>
        <v>0</v>
      </c>
      <c r="AE2951" s="383">
        <f t="shared" si="422"/>
        <v>0</v>
      </c>
      <c r="AF2951" s="379"/>
      <c r="AG2951" s="381"/>
      <c r="AH2951" s="379"/>
      <c r="AI2951" s="381"/>
      <c r="AJ2951" s="384" t="str">
        <f t="shared" si="415"/>
        <v/>
      </c>
      <c r="AK2951" s="385" t="str">
        <f t="shared" si="416"/>
        <v/>
      </c>
      <c r="AL2951" s="388" t="str">
        <f t="shared" si="417"/>
        <v/>
      </c>
      <c r="AM2951" s="389" t="str">
        <f t="shared" si="418"/>
        <v/>
      </c>
      <c r="AN2951" s="388" t="str">
        <f t="shared" si="419"/>
        <v/>
      </c>
      <c r="AO2951" s="389" t="str">
        <f t="shared" si="420"/>
        <v/>
      </c>
      <c r="AP2951" s="423"/>
      <c r="AQ2951" s="423"/>
      <c r="AR2951" s="431" t="e">
        <f>VLOOKUP($B2951,'acc names'!$C$2:$D$12102,2,FALSE)</f>
        <v>#N/A</v>
      </c>
      <c r="AS2951" s="431" t="e">
        <f>VLOOKUP($AQ2951,software!$A$1:$B$14605,2,FALSE)</f>
        <v>#N/A</v>
      </c>
      <c r="AT2951" s="423"/>
      <c r="AV2951" s="423"/>
    </row>
    <row r="2952" spans="1:48" ht="12.75" x14ac:dyDescent="0.2">
      <c r="A2952" s="73"/>
      <c r="B2952" s="42"/>
      <c r="C2952" s="142"/>
      <c r="D2952" s="142"/>
      <c r="E2952" s="107"/>
      <c r="F2952" s="46"/>
      <c r="G2952" s="46"/>
      <c r="H2952" s="46"/>
      <c r="I2952" s="46"/>
      <c r="J2952" s="46"/>
      <c r="K2952" s="46"/>
      <c r="L2952" s="139"/>
      <c r="M2952" s="41"/>
      <c r="N2952" s="45"/>
      <c r="O2952" s="47"/>
      <c r="P2952" s="43"/>
      <c r="Q2952" s="71" t="e">
        <f>VLOOKUP(N2952,'error categories'!$A$2:$D$54,4,FALSE)</f>
        <v>#N/A</v>
      </c>
      <c r="R2952" s="72" t="e">
        <f>VLOOKUP(N2952,'error categories'!$A$2:$D$54,3,FALSE)</f>
        <v>#N/A</v>
      </c>
      <c r="S2952" s="374"/>
      <c r="T2952" s="377"/>
      <c r="U2952" s="378">
        <f t="shared" si="414"/>
        <v>0</v>
      </c>
      <c r="V2952" s="379"/>
      <c r="W2952" s="380"/>
      <c r="X2952" s="380"/>
      <c r="Y2952" s="380"/>
      <c r="Z2952" s="379"/>
      <c r="AA2952" s="381"/>
      <c r="AB2952" s="379"/>
      <c r="AC2952" s="380"/>
      <c r="AD2952" s="382">
        <f t="shared" si="421"/>
        <v>0</v>
      </c>
      <c r="AE2952" s="383">
        <f t="shared" si="422"/>
        <v>0</v>
      </c>
      <c r="AF2952" s="379"/>
      <c r="AG2952" s="381"/>
      <c r="AH2952" s="379"/>
      <c r="AI2952" s="381"/>
      <c r="AJ2952" s="384" t="str">
        <f t="shared" si="415"/>
        <v/>
      </c>
      <c r="AK2952" s="385" t="str">
        <f t="shared" si="416"/>
        <v/>
      </c>
      <c r="AL2952" s="388" t="str">
        <f t="shared" si="417"/>
        <v/>
      </c>
      <c r="AM2952" s="389" t="str">
        <f t="shared" si="418"/>
        <v/>
      </c>
      <c r="AN2952" s="388" t="str">
        <f t="shared" si="419"/>
        <v/>
      </c>
      <c r="AO2952" s="389" t="str">
        <f t="shared" si="420"/>
        <v/>
      </c>
      <c r="AP2952" s="423"/>
      <c r="AQ2952" s="423"/>
      <c r="AR2952" s="431" t="e">
        <f>VLOOKUP($B2952,'acc names'!$C$2:$D$12102,2,FALSE)</f>
        <v>#N/A</v>
      </c>
      <c r="AS2952" s="431" t="e">
        <f>VLOOKUP($AQ2952,software!$A$1:$B$14605,2,FALSE)</f>
        <v>#N/A</v>
      </c>
      <c r="AT2952" s="423"/>
      <c r="AV2952" s="423"/>
    </row>
    <row r="2953" spans="1:48" ht="12.75" x14ac:dyDescent="0.2">
      <c r="A2953" s="73"/>
      <c r="B2953" s="42"/>
      <c r="C2953" s="142"/>
      <c r="D2953" s="142"/>
      <c r="E2953" s="107"/>
      <c r="F2953" s="46"/>
      <c r="G2953" s="46"/>
      <c r="H2953" s="46"/>
      <c r="I2953" s="46"/>
      <c r="J2953" s="46"/>
      <c r="K2953" s="46"/>
      <c r="L2953" s="139"/>
      <c r="M2953" s="41"/>
      <c r="N2953" s="45"/>
      <c r="O2953" s="47"/>
      <c r="P2953" s="43"/>
      <c r="Q2953" s="71" t="e">
        <f>VLOOKUP(N2953,'error categories'!$A$2:$D$54,4,FALSE)</f>
        <v>#N/A</v>
      </c>
      <c r="R2953" s="72" t="e">
        <f>VLOOKUP(N2953,'error categories'!$A$2:$D$54,3,FALSE)</f>
        <v>#N/A</v>
      </c>
      <c r="S2953" s="374"/>
      <c r="T2953" s="377"/>
      <c r="U2953" s="378">
        <f t="shared" si="414"/>
        <v>0</v>
      </c>
      <c r="V2953" s="379"/>
      <c r="W2953" s="380"/>
      <c r="X2953" s="380"/>
      <c r="Y2953" s="380"/>
      <c r="Z2953" s="379"/>
      <c r="AA2953" s="381"/>
      <c r="AB2953" s="379"/>
      <c r="AC2953" s="380"/>
      <c r="AD2953" s="382">
        <f t="shared" si="421"/>
        <v>0</v>
      </c>
      <c r="AE2953" s="383">
        <f t="shared" si="422"/>
        <v>0</v>
      </c>
      <c r="AF2953" s="379"/>
      <c r="AG2953" s="381"/>
      <c r="AH2953" s="379"/>
      <c r="AI2953" s="381"/>
      <c r="AJ2953" s="384" t="str">
        <f t="shared" si="415"/>
        <v/>
      </c>
      <c r="AK2953" s="385" t="str">
        <f t="shared" si="416"/>
        <v/>
      </c>
      <c r="AL2953" s="388" t="str">
        <f t="shared" si="417"/>
        <v/>
      </c>
      <c r="AM2953" s="389" t="str">
        <f t="shared" si="418"/>
        <v/>
      </c>
      <c r="AN2953" s="388" t="str">
        <f t="shared" si="419"/>
        <v/>
      </c>
      <c r="AO2953" s="389" t="str">
        <f t="shared" si="420"/>
        <v/>
      </c>
      <c r="AP2953" s="423"/>
      <c r="AQ2953" s="423"/>
      <c r="AR2953" s="431" t="e">
        <f>VLOOKUP($B2953,'acc names'!$C$2:$D$12102,2,FALSE)</f>
        <v>#N/A</v>
      </c>
      <c r="AS2953" s="431" t="e">
        <f>VLOOKUP($AQ2953,software!$A$1:$B$14605,2,FALSE)</f>
        <v>#N/A</v>
      </c>
      <c r="AT2953" s="423"/>
      <c r="AV2953" s="423"/>
    </row>
    <row r="2954" spans="1:48" ht="12.75" x14ac:dyDescent="0.2">
      <c r="A2954" s="73"/>
      <c r="B2954" s="42"/>
      <c r="C2954" s="142"/>
      <c r="D2954" s="142"/>
      <c r="E2954" s="107"/>
      <c r="F2954" s="46"/>
      <c r="G2954" s="46"/>
      <c r="H2954" s="46"/>
      <c r="I2954" s="46"/>
      <c r="J2954" s="46"/>
      <c r="K2954" s="46"/>
      <c r="L2954" s="139"/>
      <c r="M2954" s="41"/>
      <c r="N2954" s="45"/>
      <c r="O2954" s="47"/>
      <c r="P2954" s="43"/>
      <c r="Q2954" s="71" t="e">
        <f>VLOOKUP(N2954,'error categories'!$A$2:$D$54,4,FALSE)</f>
        <v>#N/A</v>
      </c>
      <c r="R2954" s="72" t="e">
        <f>VLOOKUP(N2954,'error categories'!$A$2:$D$54,3,FALSE)</f>
        <v>#N/A</v>
      </c>
      <c r="S2954" s="374"/>
      <c r="T2954" s="377"/>
      <c r="U2954" s="378">
        <f t="shared" si="414"/>
        <v>0</v>
      </c>
      <c r="V2954" s="379"/>
      <c r="W2954" s="380"/>
      <c r="X2954" s="380"/>
      <c r="Y2954" s="380"/>
      <c r="Z2954" s="379"/>
      <c r="AA2954" s="381"/>
      <c r="AB2954" s="379"/>
      <c r="AC2954" s="380"/>
      <c r="AD2954" s="382">
        <f t="shared" si="421"/>
        <v>0</v>
      </c>
      <c r="AE2954" s="383">
        <f t="shared" si="422"/>
        <v>0</v>
      </c>
      <c r="AF2954" s="379"/>
      <c r="AG2954" s="381"/>
      <c r="AH2954" s="379"/>
      <c r="AI2954" s="381"/>
      <c r="AJ2954" s="384" t="str">
        <f t="shared" si="415"/>
        <v/>
      </c>
      <c r="AK2954" s="385" t="str">
        <f t="shared" si="416"/>
        <v/>
      </c>
      <c r="AL2954" s="388" t="str">
        <f t="shared" si="417"/>
        <v/>
      </c>
      <c r="AM2954" s="389" t="str">
        <f t="shared" si="418"/>
        <v/>
      </c>
      <c r="AN2954" s="388" t="str">
        <f t="shared" si="419"/>
        <v/>
      </c>
      <c r="AO2954" s="389" t="str">
        <f t="shared" si="420"/>
        <v/>
      </c>
      <c r="AP2954" s="423"/>
      <c r="AQ2954" s="423"/>
      <c r="AR2954" s="431" t="e">
        <f>VLOOKUP($B2954,'acc names'!$C$2:$D$12102,2,FALSE)</f>
        <v>#N/A</v>
      </c>
      <c r="AS2954" s="431" t="e">
        <f>VLOOKUP($AQ2954,software!$A$1:$B$14605,2,FALSE)</f>
        <v>#N/A</v>
      </c>
      <c r="AT2954" s="423"/>
      <c r="AV2954" s="423"/>
    </row>
    <row r="2955" spans="1:48" ht="12.75" x14ac:dyDescent="0.2">
      <c r="A2955" s="73"/>
      <c r="B2955" s="42"/>
      <c r="C2955" s="142"/>
      <c r="D2955" s="142"/>
      <c r="E2955" s="107"/>
      <c r="F2955" s="46"/>
      <c r="G2955" s="46"/>
      <c r="H2955" s="46"/>
      <c r="I2955" s="46"/>
      <c r="J2955" s="46"/>
      <c r="K2955" s="46"/>
      <c r="L2955" s="139"/>
      <c r="M2955" s="41"/>
      <c r="N2955" s="45"/>
      <c r="O2955" s="47"/>
      <c r="P2955" s="43"/>
      <c r="Q2955" s="71" t="e">
        <f>VLOOKUP(N2955,'error categories'!$A$2:$D$54,4,FALSE)</f>
        <v>#N/A</v>
      </c>
      <c r="R2955" s="72" t="e">
        <f>VLOOKUP(N2955,'error categories'!$A$2:$D$54,3,FALSE)</f>
        <v>#N/A</v>
      </c>
      <c r="S2955" s="374"/>
      <c r="T2955" s="377"/>
      <c r="U2955" s="378">
        <f t="shared" si="414"/>
        <v>0</v>
      </c>
      <c r="V2955" s="379"/>
      <c r="W2955" s="380"/>
      <c r="X2955" s="380"/>
      <c r="Y2955" s="380"/>
      <c r="Z2955" s="379"/>
      <c r="AA2955" s="381"/>
      <c r="AB2955" s="379"/>
      <c r="AC2955" s="380"/>
      <c r="AD2955" s="382">
        <f t="shared" si="421"/>
        <v>0</v>
      </c>
      <c r="AE2955" s="383">
        <f t="shared" si="422"/>
        <v>0</v>
      </c>
      <c r="AF2955" s="379"/>
      <c r="AG2955" s="381"/>
      <c r="AH2955" s="379"/>
      <c r="AI2955" s="381"/>
      <c r="AJ2955" s="384" t="str">
        <f t="shared" si="415"/>
        <v/>
      </c>
      <c r="AK2955" s="385" t="str">
        <f t="shared" si="416"/>
        <v/>
      </c>
      <c r="AL2955" s="388" t="str">
        <f t="shared" si="417"/>
        <v/>
      </c>
      <c r="AM2955" s="389" t="str">
        <f t="shared" si="418"/>
        <v/>
      </c>
      <c r="AN2955" s="388" t="str">
        <f t="shared" si="419"/>
        <v/>
      </c>
      <c r="AO2955" s="389" t="str">
        <f t="shared" si="420"/>
        <v/>
      </c>
      <c r="AP2955" s="423"/>
      <c r="AQ2955" s="423"/>
      <c r="AR2955" s="431" t="e">
        <f>VLOOKUP($B2955,'acc names'!$C$2:$D$12102,2,FALSE)</f>
        <v>#N/A</v>
      </c>
      <c r="AS2955" s="431" t="e">
        <f>VLOOKUP($AQ2955,software!$A$1:$B$14605,2,FALSE)</f>
        <v>#N/A</v>
      </c>
      <c r="AT2955" s="423"/>
      <c r="AV2955" s="423"/>
    </row>
    <row r="2956" spans="1:48" ht="12.75" x14ac:dyDescent="0.2">
      <c r="A2956" s="73"/>
      <c r="B2956" s="42"/>
      <c r="C2956" s="142"/>
      <c r="D2956" s="142"/>
      <c r="E2956" s="107"/>
      <c r="F2956" s="46"/>
      <c r="G2956" s="46"/>
      <c r="H2956" s="46"/>
      <c r="I2956" s="46"/>
      <c r="J2956" s="46"/>
      <c r="K2956" s="46"/>
      <c r="L2956" s="139"/>
      <c r="M2956" s="41"/>
      <c r="N2956" s="45"/>
      <c r="O2956" s="47"/>
      <c r="P2956" s="43"/>
      <c r="Q2956" s="71" t="e">
        <f>VLOOKUP(N2956,'error categories'!$A$2:$D$54,4,FALSE)</f>
        <v>#N/A</v>
      </c>
      <c r="R2956" s="72" t="e">
        <f>VLOOKUP(N2956,'error categories'!$A$2:$D$54,3,FALSE)</f>
        <v>#N/A</v>
      </c>
      <c r="S2956" s="374"/>
      <c r="T2956" s="377"/>
      <c r="U2956" s="378">
        <f t="shared" si="414"/>
        <v>0</v>
      </c>
      <c r="V2956" s="379"/>
      <c r="W2956" s="380"/>
      <c r="X2956" s="380"/>
      <c r="Y2956" s="380"/>
      <c r="Z2956" s="379"/>
      <c r="AA2956" s="381"/>
      <c r="AB2956" s="379"/>
      <c r="AC2956" s="380"/>
      <c r="AD2956" s="382">
        <f t="shared" si="421"/>
        <v>0</v>
      </c>
      <c r="AE2956" s="383">
        <f t="shared" si="422"/>
        <v>0</v>
      </c>
      <c r="AF2956" s="379"/>
      <c r="AG2956" s="381"/>
      <c r="AH2956" s="379"/>
      <c r="AI2956" s="381"/>
      <c r="AJ2956" s="384" t="str">
        <f t="shared" si="415"/>
        <v/>
      </c>
      <c r="AK2956" s="385" t="str">
        <f t="shared" si="416"/>
        <v/>
      </c>
      <c r="AL2956" s="388" t="str">
        <f t="shared" si="417"/>
        <v/>
      </c>
      <c r="AM2956" s="389" t="str">
        <f t="shared" si="418"/>
        <v/>
      </c>
      <c r="AN2956" s="388" t="str">
        <f t="shared" si="419"/>
        <v/>
      </c>
      <c r="AO2956" s="389" t="str">
        <f t="shared" si="420"/>
        <v/>
      </c>
      <c r="AP2956" s="423"/>
      <c r="AQ2956" s="423"/>
      <c r="AR2956" s="431" t="e">
        <f>VLOOKUP($B2956,'acc names'!$C$2:$D$12102,2,FALSE)</f>
        <v>#N/A</v>
      </c>
      <c r="AS2956" s="431" t="e">
        <f>VLOOKUP($AQ2956,software!$A$1:$B$14605,2,FALSE)</f>
        <v>#N/A</v>
      </c>
      <c r="AT2956" s="423"/>
      <c r="AV2956" s="423"/>
    </row>
    <row r="2957" spans="1:48" ht="12.75" x14ac:dyDescent="0.2">
      <c r="A2957" s="73"/>
      <c r="B2957" s="42"/>
      <c r="C2957" s="142"/>
      <c r="D2957" s="142"/>
      <c r="E2957" s="107"/>
      <c r="F2957" s="46"/>
      <c r="G2957" s="46"/>
      <c r="H2957" s="46"/>
      <c r="I2957" s="46"/>
      <c r="J2957" s="46"/>
      <c r="K2957" s="46"/>
      <c r="L2957" s="139"/>
      <c r="M2957" s="41"/>
      <c r="N2957" s="45"/>
      <c r="O2957" s="47"/>
      <c r="P2957" s="43"/>
      <c r="Q2957" s="71" t="e">
        <f>VLOOKUP(N2957,'error categories'!$A$2:$D$54,4,FALSE)</f>
        <v>#N/A</v>
      </c>
      <c r="R2957" s="72" t="e">
        <f>VLOOKUP(N2957,'error categories'!$A$2:$D$54,3,FALSE)</f>
        <v>#N/A</v>
      </c>
      <c r="S2957" s="374"/>
      <c r="T2957" s="377"/>
      <c r="U2957" s="378">
        <f t="shared" si="414"/>
        <v>0</v>
      </c>
      <c r="V2957" s="379"/>
      <c r="W2957" s="380"/>
      <c r="X2957" s="380"/>
      <c r="Y2957" s="380"/>
      <c r="Z2957" s="379"/>
      <c r="AA2957" s="381"/>
      <c r="AB2957" s="379"/>
      <c r="AC2957" s="380"/>
      <c r="AD2957" s="382">
        <f t="shared" si="421"/>
        <v>0</v>
      </c>
      <c r="AE2957" s="383">
        <f t="shared" si="422"/>
        <v>0</v>
      </c>
      <c r="AF2957" s="379"/>
      <c r="AG2957" s="381"/>
      <c r="AH2957" s="379"/>
      <c r="AI2957" s="381"/>
      <c r="AJ2957" s="384" t="str">
        <f t="shared" si="415"/>
        <v/>
      </c>
      <c r="AK2957" s="385" t="str">
        <f t="shared" si="416"/>
        <v/>
      </c>
      <c r="AL2957" s="388" t="str">
        <f t="shared" si="417"/>
        <v/>
      </c>
      <c r="AM2957" s="389" t="str">
        <f t="shared" si="418"/>
        <v/>
      </c>
      <c r="AN2957" s="388" t="str">
        <f t="shared" si="419"/>
        <v/>
      </c>
      <c r="AO2957" s="389" t="str">
        <f t="shared" si="420"/>
        <v/>
      </c>
      <c r="AP2957" s="423"/>
      <c r="AQ2957" s="423"/>
      <c r="AR2957" s="431" t="e">
        <f>VLOOKUP($B2957,'acc names'!$C$2:$D$12102,2,FALSE)</f>
        <v>#N/A</v>
      </c>
      <c r="AS2957" s="431" t="e">
        <f>VLOOKUP($AQ2957,software!$A$1:$B$14605,2,FALSE)</f>
        <v>#N/A</v>
      </c>
      <c r="AT2957" s="423"/>
      <c r="AV2957" s="423"/>
    </row>
    <row r="2958" spans="1:48" ht="12.75" x14ac:dyDescent="0.2">
      <c r="A2958" s="73"/>
      <c r="B2958" s="42"/>
      <c r="C2958" s="142"/>
      <c r="D2958" s="142"/>
      <c r="E2958" s="107"/>
      <c r="F2958" s="46"/>
      <c r="G2958" s="46"/>
      <c r="H2958" s="46"/>
      <c r="I2958" s="46"/>
      <c r="J2958" s="46"/>
      <c r="K2958" s="46"/>
      <c r="L2958" s="139"/>
      <c r="M2958" s="41"/>
      <c r="N2958" s="45"/>
      <c r="O2958" s="47"/>
      <c r="P2958" s="43"/>
      <c r="Q2958" s="71" t="e">
        <f>VLOOKUP(N2958,'error categories'!$A$2:$D$54,4,FALSE)</f>
        <v>#N/A</v>
      </c>
      <c r="R2958" s="72" t="e">
        <f>VLOOKUP(N2958,'error categories'!$A$2:$D$54,3,FALSE)</f>
        <v>#N/A</v>
      </c>
      <c r="S2958" s="374"/>
      <c r="T2958" s="377"/>
      <c r="U2958" s="378">
        <f t="shared" si="414"/>
        <v>0</v>
      </c>
      <c r="V2958" s="379"/>
      <c r="W2958" s="380"/>
      <c r="X2958" s="380"/>
      <c r="Y2958" s="380"/>
      <c r="Z2958" s="379"/>
      <c r="AA2958" s="381"/>
      <c r="AB2958" s="379"/>
      <c r="AC2958" s="380"/>
      <c r="AD2958" s="382">
        <f t="shared" si="421"/>
        <v>0</v>
      </c>
      <c r="AE2958" s="383">
        <f t="shared" si="422"/>
        <v>0</v>
      </c>
      <c r="AF2958" s="379"/>
      <c r="AG2958" s="381"/>
      <c r="AH2958" s="379"/>
      <c r="AI2958" s="381"/>
      <c r="AJ2958" s="384" t="str">
        <f t="shared" si="415"/>
        <v/>
      </c>
      <c r="AK2958" s="385" t="str">
        <f t="shared" si="416"/>
        <v/>
      </c>
      <c r="AL2958" s="388" t="str">
        <f t="shared" si="417"/>
        <v/>
      </c>
      <c r="AM2958" s="389" t="str">
        <f t="shared" si="418"/>
        <v/>
      </c>
      <c r="AN2958" s="388" t="str">
        <f t="shared" si="419"/>
        <v/>
      </c>
      <c r="AO2958" s="389" t="str">
        <f t="shared" si="420"/>
        <v/>
      </c>
      <c r="AP2958" s="423"/>
      <c r="AQ2958" s="423"/>
      <c r="AR2958" s="431" t="e">
        <f>VLOOKUP($B2958,'acc names'!$C$2:$D$12102,2,FALSE)</f>
        <v>#N/A</v>
      </c>
      <c r="AS2958" s="431" t="e">
        <f>VLOOKUP($AQ2958,software!$A$1:$B$14605,2,FALSE)</f>
        <v>#N/A</v>
      </c>
      <c r="AT2958" s="423"/>
      <c r="AV2958" s="423"/>
    </row>
    <row r="2959" spans="1:48" ht="12.75" x14ac:dyDescent="0.2">
      <c r="A2959" s="73"/>
      <c r="B2959" s="42"/>
      <c r="C2959" s="142"/>
      <c r="D2959" s="142"/>
      <c r="E2959" s="107"/>
      <c r="F2959" s="46"/>
      <c r="G2959" s="46"/>
      <c r="H2959" s="46"/>
      <c r="I2959" s="46"/>
      <c r="J2959" s="46"/>
      <c r="K2959" s="46"/>
      <c r="L2959" s="139"/>
      <c r="M2959" s="41"/>
      <c r="N2959" s="45"/>
      <c r="O2959" s="47"/>
      <c r="P2959" s="43"/>
      <c r="Q2959" s="71" t="e">
        <f>VLOOKUP(N2959,'error categories'!$A$2:$D$54,4,FALSE)</f>
        <v>#N/A</v>
      </c>
      <c r="R2959" s="72" t="e">
        <f>VLOOKUP(N2959,'error categories'!$A$2:$D$54,3,FALSE)</f>
        <v>#N/A</v>
      </c>
      <c r="S2959" s="374"/>
      <c r="T2959" s="377"/>
      <c r="U2959" s="378">
        <f t="shared" si="414"/>
        <v>0</v>
      </c>
      <c r="V2959" s="379"/>
      <c r="W2959" s="380"/>
      <c r="X2959" s="380"/>
      <c r="Y2959" s="380"/>
      <c r="Z2959" s="379"/>
      <c r="AA2959" s="381"/>
      <c r="AB2959" s="379"/>
      <c r="AC2959" s="380"/>
      <c r="AD2959" s="382">
        <f t="shared" si="421"/>
        <v>0</v>
      </c>
      <c r="AE2959" s="383">
        <f t="shared" si="422"/>
        <v>0</v>
      </c>
      <c r="AF2959" s="379"/>
      <c r="AG2959" s="381"/>
      <c r="AH2959" s="379"/>
      <c r="AI2959" s="381"/>
      <c r="AJ2959" s="384" t="str">
        <f t="shared" si="415"/>
        <v/>
      </c>
      <c r="AK2959" s="385" t="str">
        <f t="shared" si="416"/>
        <v/>
      </c>
      <c r="AL2959" s="388" t="str">
        <f t="shared" si="417"/>
        <v/>
      </c>
      <c r="AM2959" s="389" t="str">
        <f t="shared" si="418"/>
        <v/>
      </c>
      <c r="AN2959" s="388" t="str">
        <f t="shared" si="419"/>
        <v/>
      </c>
      <c r="AO2959" s="389" t="str">
        <f t="shared" si="420"/>
        <v/>
      </c>
      <c r="AP2959" s="423"/>
      <c r="AQ2959" s="423"/>
      <c r="AR2959" s="431" t="e">
        <f>VLOOKUP($B2959,'acc names'!$C$2:$D$12102,2,FALSE)</f>
        <v>#N/A</v>
      </c>
      <c r="AS2959" s="431" t="e">
        <f>VLOOKUP($AQ2959,software!$A$1:$B$14605,2,FALSE)</f>
        <v>#N/A</v>
      </c>
      <c r="AT2959" s="423"/>
      <c r="AV2959" s="423"/>
    </row>
    <row r="2960" spans="1:48" ht="12.75" x14ac:dyDescent="0.2">
      <c r="A2960" s="73"/>
      <c r="B2960" s="42"/>
      <c r="C2960" s="142"/>
      <c r="D2960" s="142"/>
      <c r="E2960" s="107"/>
      <c r="F2960" s="46"/>
      <c r="G2960" s="46"/>
      <c r="H2960" s="46"/>
      <c r="I2960" s="46"/>
      <c r="J2960" s="46"/>
      <c r="K2960" s="46"/>
      <c r="L2960" s="139"/>
      <c r="M2960" s="41"/>
      <c r="N2960" s="45"/>
      <c r="O2960" s="47"/>
      <c r="P2960" s="43"/>
      <c r="Q2960" s="71" t="e">
        <f>VLOOKUP(N2960,'error categories'!$A$2:$D$54,4,FALSE)</f>
        <v>#N/A</v>
      </c>
      <c r="R2960" s="72" t="e">
        <f>VLOOKUP(N2960,'error categories'!$A$2:$D$54,3,FALSE)</f>
        <v>#N/A</v>
      </c>
      <c r="S2960" s="374"/>
      <c r="T2960" s="377"/>
      <c r="U2960" s="378">
        <f t="shared" si="414"/>
        <v>0</v>
      </c>
      <c r="V2960" s="379"/>
      <c r="W2960" s="380"/>
      <c r="X2960" s="380"/>
      <c r="Y2960" s="380"/>
      <c r="Z2960" s="379"/>
      <c r="AA2960" s="381"/>
      <c r="AB2960" s="379"/>
      <c r="AC2960" s="380"/>
      <c r="AD2960" s="382">
        <f t="shared" si="421"/>
        <v>0</v>
      </c>
      <c r="AE2960" s="383">
        <f t="shared" si="422"/>
        <v>0</v>
      </c>
      <c r="AF2960" s="379"/>
      <c r="AG2960" s="381"/>
      <c r="AH2960" s="379"/>
      <c r="AI2960" s="381"/>
      <c r="AJ2960" s="384" t="str">
        <f t="shared" si="415"/>
        <v/>
      </c>
      <c r="AK2960" s="385" t="str">
        <f t="shared" si="416"/>
        <v/>
      </c>
      <c r="AL2960" s="388" t="str">
        <f t="shared" si="417"/>
        <v/>
      </c>
      <c r="AM2960" s="389" t="str">
        <f t="shared" si="418"/>
        <v/>
      </c>
      <c r="AN2960" s="388" t="str">
        <f t="shared" si="419"/>
        <v/>
      </c>
      <c r="AO2960" s="389" t="str">
        <f t="shared" si="420"/>
        <v/>
      </c>
      <c r="AP2960" s="423"/>
      <c r="AQ2960" s="423"/>
      <c r="AR2960" s="431" t="e">
        <f>VLOOKUP($B2960,'acc names'!$C$2:$D$12102,2,FALSE)</f>
        <v>#N/A</v>
      </c>
      <c r="AS2960" s="431" t="e">
        <f>VLOOKUP($AQ2960,software!$A$1:$B$14605,2,FALSE)</f>
        <v>#N/A</v>
      </c>
      <c r="AT2960" s="423"/>
      <c r="AV2960" s="423"/>
    </row>
    <row r="2961" spans="1:48" ht="12.75" x14ac:dyDescent="0.2">
      <c r="A2961" s="73"/>
      <c r="B2961" s="42"/>
      <c r="C2961" s="142"/>
      <c r="D2961" s="142"/>
      <c r="E2961" s="107"/>
      <c r="F2961" s="46"/>
      <c r="G2961" s="46"/>
      <c r="H2961" s="46"/>
      <c r="I2961" s="46"/>
      <c r="J2961" s="46"/>
      <c r="K2961" s="46"/>
      <c r="L2961" s="139"/>
      <c r="M2961" s="41"/>
      <c r="N2961" s="45"/>
      <c r="O2961" s="47"/>
      <c r="P2961" s="43"/>
      <c r="Q2961" s="71" t="e">
        <f>VLOOKUP(N2961,'error categories'!$A$2:$D$54,4,FALSE)</f>
        <v>#N/A</v>
      </c>
      <c r="R2961" s="72" t="e">
        <f>VLOOKUP(N2961,'error categories'!$A$2:$D$54,3,FALSE)</f>
        <v>#N/A</v>
      </c>
      <c r="S2961" s="374"/>
      <c r="T2961" s="377"/>
      <c r="U2961" s="378">
        <f t="shared" si="414"/>
        <v>0</v>
      </c>
      <c r="V2961" s="379"/>
      <c r="W2961" s="380"/>
      <c r="X2961" s="380"/>
      <c r="Y2961" s="380"/>
      <c r="Z2961" s="379"/>
      <c r="AA2961" s="381"/>
      <c r="AB2961" s="379"/>
      <c r="AC2961" s="380"/>
      <c r="AD2961" s="382">
        <f t="shared" si="421"/>
        <v>0</v>
      </c>
      <c r="AE2961" s="383">
        <f t="shared" si="422"/>
        <v>0</v>
      </c>
      <c r="AF2961" s="379"/>
      <c r="AG2961" s="381"/>
      <c r="AH2961" s="379"/>
      <c r="AI2961" s="381"/>
      <c r="AJ2961" s="384" t="str">
        <f t="shared" si="415"/>
        <v/>
      </c>
      <c r="AK2961" s="385" t="str">
        <f t="shared" si="416"/>
        <v/>
      </c>
      <c r="AL2961" s="388" t="str">
        <f t="shared" si="417"/>
        <v/>
      </c>
      <c r="AM2961" s="389" t="str">
        <f t="shared" si="418"/>
        <v/>
      </c>
      <c r="AN2961" s="388" t="str">
        <f t="shared" si="419"/>
        <v/>
      </c>
      <c r="AO2961" s="389" t="str">
        <f t="shared" si="420"/>
        <v/>
      </c>
      <c r="AP2961" s="423"/>
      <c r="AQ2961" s="423"/>
      <c r="AR2961" s="431" t="e">
        <f>VLOOKUP($B2961,'acc names'!$C$2:$D$12102,2,FALSE)</f>
        <v>#N/A</v>
      </c>
      <c r="AS2961" s="431" t="e">
        <f>VLOOKUP($AQ2961,software!$A$1:$B$14605,2,FALSE)</f>
        <v>#N/A</v>
      </c>
      <c r="AT2961" s="423"/>
      <c r="AV2961" s="423"/>
    </row>
    <row r="2962" spans="1:48" ht="12.75" x14ac:dyDescent="0.2">
      <c r="A2962" s="73"/>
      <c r="B2962" s="42"/>
      <c r="C2962" s="142"/>
      <c r="D2962" s="142"/>
      <c r="E2962" s="107"/>
      <c r="F2962" s="46"/>
      <c r="G2962" s="46"/>
      <c r="H2962" s="46"/>
      <c r="I2962" s="46"/>
      <c r="J2962" s="46"/>
      <c r="K2962" s="46"/>
      <c r="L2962" s="139"/>
      <c r="M2962" s="41"/>
      <c r="N2962" s="45"/>
      <c r="O2962" s="47"/>
      <c r="P2962" s="43"/>
      <c r="Q2962" s="71" t="e">
        <f>VLOOKUP(N2962,'error categories'!$A$2:$D$54,4,FALSE)</f>
        <v>#N/A</v>
      </c>
      <c r="R2962" s="72" t="e">
        <f>VLOOKUP(N2962,'error categories'!$A$2:$D$54,3,FALSE)</f>
        <v>#N/A</v>
      </c>
      <c r="S2962" s="374"/>
      <c r="T2962" s="377"/>
      <c r="U2962" s="378">
        <f t="shared" si="414"/>
        <v>0</v>
      </c>
      <c r="V2962" s="379"/>
      <c r="W2962" s="380"/>
      <c r="X2962" s="380"/>
      <c r="Y2962" s="380"/>
      <c r="Z2962" s="379"/>
      <c r="AA2962" s="381"/>
      <c r="AB2962" s="379"/>
      <c r="AC2962" s="380"/>
      <c r="AD2962" s="382">
        <f t="shared" si="421"/>
        <v>0</v>
      </c>
      <c r="AE2962" s="383">
        <f t="shared" si="422"/>
        <v>0</v>
      </c>
      <c r="AF2962" s="379"/>
      <c r="AG2962" s="381"/>
      <c r="AH2962" s="379"/>
      <c r="AI2962" s="381"/>
      <c r="AJ2962" s="384" t="str">
        <f t="shared" si="415"/>
        <v/>
      </c>
      <c r="AK2962" s="385" t="str">
        <f t="shared" si="416"/>
        <v/>
      </c>
      <c r="AL2962" s="388" t="str">
        <f t="shared" si="417"/>
        <v/>
      </c>
      <c r="AM2962" s="389" t="str">
        <f t="shared" si="418"/>
        <v/>
      </c>
      <c r="AN2962" s="388" t="str">
        <f t="shared" si="419"/>
        <v/>
      </c>
      <c r="AO2962" s="389" t="str">
        <f t="shared" si="420"/>
        <v/>
      </c>
      <c r="AP2962" s="423"/>
      <c r="AQ2962" s="423"/>
      <c r="AR2962" s="431" t="e">
        <f>VLOOKUP($B2962,'acc names'!$C$2:$D$12102,2,FALSE)</f>
        <v>#N/A</v>
      </c>
      <c r="AS2962" s="431" t="e">
        <f>VLOOKUP($AQ2962,software!$A$1:$B$14605,2,FALSE)</f>
        <v>#N/A</v>
      </c>
      <c r="AT2962" s="423"/>
      <c r="AV2962" s="423"/>
    </row>
    <row r="2963" spans="1:48" ht="12.75" x14ac:dyDescent="0.2">
      <c r="A2963" s="73"/>
      <c r="B2963" s="42"/>
      <c r="C2963" s="142"/>
      <c r="D2963" s="142"/>
      <c r="E2963" s="107"/>
      <c r="F2963" s="46"/>
      <c r="G2963" s="46"/>
      <c r="H2963" s="46"/>
      <c r="I2963" s="46"/>
      <c r="J2963" s="46"/>
      <c r="K2963" s="46"/>
      <c r="L2963" s="139"/>
      <c r="M2963" s="41"/>
      <c r="N2963" s="45"/>
      <c r="O2963" s="47"/>
      <c r="P2963" s="43"/>
      <c r="Q2963" s="71" t="e">
        <f>VLOOKUP(N2963,'error categories'!$A$2:$D$54,4,FALSE)</f>
        <v>#N/A</v>
      </c>
      <c r="R2963" s="72" t="e">
        <f>VLOOKUP(N2963,'error categories'!$A$2:$D$54,3,FALSE)</f>
        <v>#N/A</v>
      </c>
      <c r="S2963" s="374"/>
      <c r="T2963" s="377"/>
      <c r="U2963" s="378">
        <f t="shared" si="414"/>
        <v>0</v>
      </c>
      <c r="V2963" s="379"/>
      <c r="W2963" s="380"/>
      <c r="X2963" s="380"/>
      <c r="Y2963" s="380"/>
      <c r="Z2963" s="379"/>
      <c r="AA2963" s="381"/>
      <c r="AB2963" s="379"/>
      <c r="AC2963" s="380"/>
      <c r="AD2963" s="382">
        <f t="shared" si="421"/>
        <v>0</v>
      </c>
      <c r="AE2963" s="383">
        <f t="shared" si="422"/>
        <v>0</v>
      </c>
      <c r="AF2963" s="379"/>
      <c r="AG2963" s="381"/>
      <c r="AH2963" s="379"/>
      <c r="AI2963" s="381"/>
      <c r="AJ2963" s="384" t="str">
        <f t="shared" si="415"/>
        <v/>
      </c>
      <c r="AK2963" s="385" t="str">
        <f t="shared" si="416"/>
        <v/>
      </c>
      <c r="AL2963" s="388" t="str">
        <f t="shared" si="417"/>
        <v/>
      </c>
      <c r="AM2963" s="389" t="str">
        <f t="shared" si="418"/>
        <v/>
      </c>
      <c r="AN2963" s="388" t="str">
        <f t="shared" si="419"/>
        <v/>
      </c>
      <c r="AO2963" s="389" t="str">
        <f t="shared" si="420"/>
        <v/>
      </c>
      <c r="AP2963" s="423"/>
      <c r="AQ2963" s="423"/>
      <c r="AR2963" s="431" t="e">
        <f>VLOOKUP($B2963,'acc names'!$C$2:$D$12102,2,FALSE)</f>
        <v>#N/A</v>
      </c>
      <c r="AS2963" s="431" t="e">
        <f>VLOOKUP($AQ2963,software!$A$1:$B$14605,2,FALSE)</f>
        <v>#N/A</v>
      </c>
      <c r="AT2963" s="423"/>
      <c r="AV2963" s="423"/>
    </row>
    <row r="2964" spans="1:48" ht="12.75" x14ac:dyDescent="0.2">
      <c r="A2964" s="73"/>
      <c r="B2964" s="42"/>
      <c r="C2964" s="142"/>
      <c r="D2964" s="142"/>
      <c r="E2964" s="107"/>
      <c r="F2964" s="46"/>
      <c r="G2964" s="46"/>
      <c r="H2964" s="46"/>
      <c r="I2964" s="46"/>
      <c r="J2964" s="46"/>
      <c r="K2964" s="46"/>
      <c r="L2964" s="139"/>
      <c r="M2964" s="41"/>
      <c r="N2964" s="45"/>
      <c r="O2964" s="47"/>
      <c r="P2964" s="43"/>
      <c r="Q2964" s="71" t="e">
        <f>VLOOKUP(N2964,'error categories'!$A$2:$D$54,4,FALSE)</f>
        <v>#N/A</v>
      </c>
      <c r="R2964" s="72" t="e">
        <f>VLOOKUP(N2964,'error categories'!$A$2:$D$54,3,FALSE)</f>
        <v>#N/A</v>
      </c>
      <c r="S2964" s="374"/>
      <c r="T2964" s="377"/>
      <c r="U2964" s="378">
        <f t="shared" si="414"/>
        <v>0</v>
      </c>
      <c r="V2964" s="379"/>
      <c r="W2964" s="380"/>
      <c r="X2964" s="380"/>
      <c r="Y2964" s="380"/>
      <c r="Z2964" s="379"/>
      <c r="AA2964" s="381"/>
      <c r="AB2964" s="379"/>
      <c r="AC2964" s="380"/>
      <c r="AD2964" s="382">
        <f t="shared" si="421"/>
        <v>0</v>
      </c>
      <c r="AE2964" s="383">
        <f t="shared" si="422"/>
        <v>0</v>
      </c>
      <c r="AF2964" s="379"/>
      <c r="AG2964" s="381"/>
      <c r="AH2964" s="379"/>
      <c r="AI2964" s="381"/>
      <c r="AJ2964" s="384" t="str">
        <f t="shared" si="415"/>
        <v/>
      </c>
      <c r="AK2964" s="385" t="str">
        <f t="shared" si="416"/>
        <v/>
      </c>
      <c r="AL2964" s="388" t="str">
        <f t="shared" si="417"/>
        <v/>
      </c>
      <c r="AM2964" s="389" t="str">
        <f t="shared" si="418"/>
        <v/>
      </c>
      <c r="AN2964" s="388" t="str">
        <f t="shared" si="419"/>
        <v/>
      </c>
      <c r="AO2964" s="389" t="str">
        <f t="shared" si="420"/>
        <v/>
      </c>
      <c r="AP2964" s="423"/>
      <c r="AQ2964" s="423"/>
      <c r="AR2964" s="431" t="e">
        <f>VLOOKUP($B2964,'acc names'!$C$2:$D$12102,2,FALSE)</f>
        <v>#N/A</v>
      </c>
      <c r="AS2964" s="431" t="e">
        <f>VLOOKUP($AQ2964,software!$A$1:$B$14605,2,FALSE)</f>
        <v>#N/A</v>
      </c>
      <c r="AT2964" s="423"/>
      <c r="AV2964" s="423"/>
    </row>
    <row r="2965" spans="1:48" ht="12.75" x14ac:dyDescent="0.2">
      <c r="A2965" s="73"/>
      <c r="B2965" s="42"/>
      <c r="C2965" s="142"/>
      <c r="D2965" s="142"/>
      <c r="E2965" s="107"/>
      <c r="F2965" s="46"/>
      <c r="G2965" s="46"/>
      <c r="H2965" s="46"/>
      <c r="I2965" s="46"/>
      <c r="J2965" s="46"/>
      <c r="K2965" s="46"/>
      <c r="L2965" s="139"/>
      <c r="M2965" s="41"/>
      <c r="N2965" s="45"/>
      <c r="O2965" s="47"/>
      <c r="P2965" s="43"/>
      <c r="Q2965" s="71" t="e">
        <f>VLOOKUP(N2965,'error categories'!$A$2:$D$54,4,FALSE)</f>
        <v>#N/A</v>
      </c>
      <c r="R2965" s="72" t="e">
        <f>VLOOKUP(N2965,'error categories'!$A$2:$D$54,3,FALSE)</f>
        <v>#N/A</v>
      </c>
      <c r="S2965" s="374"/>
      <c r="T2965" s="377"/>
      <c r="U2965" s="378">
        <f t="shared" si="414"/>
        <v>0</v>
      </c>
      <c r="V2965" s="379"/>
      <c r="W2965" s="380"/>
      <c r="X2965" s="380"/>
      <c r="Y2965" s="380"/>
      <c r="Z2965" s="379"/>
      <c r="AA2965" s="381"/>
      <c r="AB2965" s="379"/>
      <c r="AC2965" s="380"/>
      <c r="AD2965" s="382">
        <f t="shared" si="421"/>
        <v>0</v>
      </c>
      <c r="AE2965" s="383">
        <f t="shared" si="422"/>
        <v>0</v>
      </c>
      <c r="AF2965" s="379"/>
      <c r="AG2965" s="381"/>
      <c r="AH2965" s="379"/>
      <c r="AI2965" s="381"/>
      <c r="AJ2965" s="384" t="str">
        <f t="shared" si="415"/>
        <v/>
      </c>
      <c r="AK2965" s="385" t="str">
        <f t="shared" si="416"/>
        <v/>
      </c>
      <c r="AL2965" s="388" t="str">
        <f t="shared" si="417"/>
        <v/>
      </c>
      <c r="AM2965" s="389" t="str">
        <f t="shared" si="418"/>
        <v/>
      </c>
      <c r="AN2965" s="388" t="str">
        <f t="shared" si="419"/>
        <v/>
      </c>
      <c r="AO2965" s="389" t="str">
        <f t="shared" si="420"/>
        <v/>
      </c>
      <c r="AP2965" s="423"/>
      <c r="AQ2965" s="423"/>
      <c r="AR2965" s="431" t="e">
        <f>VLOOKUP($B2965,'acc names'!$C$2:$D$12102,2,FALSE)</f>
        <v>#N/A</v>
      </c>
      <c r="AS2965" s="431" t="e">
        <f>VLOOKUP($AQ2965,software!$A$1:$B$14605,2,FALSE)</f>
        <v>#N/A</v>
      </c>
      <c r="AT2965" s="423"/>
      <c r="AV2965" s="423"/>
    </row>
    <row r="2966" spans="1:48" ht="12.75" x14ac:dyDescent="0.2">
      <c r="A2966" s="73"/>
      <c r="B2966" s="42"/>
      <c r="C2966" s="142"/>
      <c r="D2966" s="142"/>
      <c r="E2966" s="107"/>
      <c r="F2966" s="46"/>
      <c r="G2966" s="46"/>
      <c r="H2966" s="46"/>
      <c r="I2966" s="46"/>
      <c r="J2966" s="46"/>
      <c r="K2966" s="46"/>
      <c r="L2966" s="139"/>
      <c r="M2966" s="41"/>
      <c r="N2966" s="45"/>
      <c r="O2966" s="47"/>
      <c r="P2966" s="43"/>
      <c r="Q2966" s="71" t="e">
        <f>VLOOKUP(N2966,'error categories'!$A$2:$D$54,4,FALSE)</f>
        <v>#N/A</v>
      </c>
      <c r="R2966" s="72" t="e">
        <f>VLOOKUP(N2966,'error categories'!$A$2:$D$54,3,FALSE)</f>
        <v>#N/A</v>
      </c>
      <c r="S2966" s="374"/>
      <c r="T2966" s="377"/>
      <c r="U2966" s="378">
        <f t="shared" si="414"/>
        <v>0</v>
      </c>
      <c r="V2966" s="379"/>
      <c r="W2966" s="380"/>
      <c r="X2966" s="380"/>
      <c r="Y2966" s="380"/>
      <c r="Z2966" s="379"/>
      <c r="AA2966" s="381"/>
      <c r="AB2966" s="379"/>
      <c r="AC2966" s="380"/>
      <c r="AD2966" s="382">
        <f t="shared" si="421"/>
        <v>0</v>
      </c>
      <c r="AE2966" s="383">
        <f t="shared" si="422"/>
        <v>0</v>
      </c>
      <c r="AF2966" s="379"/>
      <c r="AG2966" s="381"/>
      <c r="AH2966" s="379"/>
      <c r="AI2966" s="381"/>
      <c r="AJ2966" s="384" t="str">
        <f t="shared" si="415"/>
        <v/>
      </c>
      <c r="AK2966" s="385" t="str">
        <f t="shared" si="416"/>
        <v/>
      </c>
      <c r="AL2966" s="388" t="str">
        <f t="shared" si="417"/>
        <v/>
      </c>
      <c r="AM2966" s="389" t="str">
        <f t="shared" si="418"/>
        <v/>
      </c>
      <c r="AN2966" s="388" t="str">
        <f t="shared" si="419"/>
        <v/>
      </c>
      <c r="AO2966" s="389" t="str">
        <f t="shared" si="420"/>
        <v/>
      </c>
      <c r="AP2966" s="423"/>
      <c r="AQ2966" s="423"/>
      <c r="AR2966" s="431" t="e">
        <f>VLOOKUP($B2966,'acc names'!$C$2:$D$12102,2,FALSE)</f>
        <v>#N/A</v>
      </c>
      <c r="AS2966" s="431" t="e">
        <f>VLOOKUP($AQ2966,software!$A$1:$B$14605,2,FALSE)</f>
        <v>#N/A</v>
      </c>
      <c r="AT2966" s="423"/>
      <c r="AV2966" s="423"/>
    </row>
    <row r="2967" spans="1:48" ht="12.75" x14ac:dyDescent="0.2">
      <c r="A2967" s="73"/>
      <c r="B2967" s="42"/>
      <c r="C2967" s="142"/>
      <c r="D2967" s="142"/>
      <c r="E2967" s="107"/>
      <c r="F2967" s="46"/>
      <c r="G2967" s="46"/>
      <c r="H2967" s="46"/>
      <c r="I2967" s="46"/>
      <c r="J2967" s="46"/>
      <c r="K2967" s="46"/>
      <c r="L2967" s="139"/>
      <c r="M2967" s="41"/>
      <c r="N2967" s="45"/>
      <c r="O2967" s="47"/>
      <c r="P2967" s="43"/>
      <c r="Q2967" s="71" t="e">
        <f>VLOOKUP(N2967,'error categories'!$A$2:$D$54,4,FALSE)</f>
        <v>#N/A</v>
      </c>
      <c r="R2967" s="72" t="e">
        <f>VLOOKUP(N2967,'error categories'!$A$2:$D$54,3,FALSE)</f>
        <v>#N/A</v>
      </c>
      <c r="S2967" s="374"/>
      <c r="T2967" s="377"/>
      <c r="U2967" s="378">
        <f t="shared" si="414"/>
        <v>0</v>
      </c>
      <c r="V2967" s="379"/>
      <c r="W2967" s="380"/>
      <c r="X2967" s="380"/>
      <c r="Y2967" s="380"/>
      <c r="Z2967" s="379"/>
      <c r="AA2967" s="381"/>
      <c r="AB2967" s="379"/>
      <c r="AC2967" s="380"/>
      <c r="AD2967" s="382">
        <f t="shared" si="421"/>
        <v>0</v>
      </c>
      <c r="AE2967" s="383">
        <f t="shared" si="422"/>
        <v>0</v>
      </c>
      <c r="AF2967" s="379"/>
      <c r="AG2967" s="381"/>
      <c r="AH2967" s="379"/>
      <c r="AI2967" s="381"/>
      <c r="AJ2967" s="384" t="str">
        <f t="shared" si="415"/>
        <v/>
      </c>
      <c r="AK2967" s="385" t="str">
        <f t="shared" si="416"/>
        <v/>
      </c>
      <c r="AL2967" s="388" t="str">
        <f t="shared" si="417"/>
        <v/>
      </c>
      <c r="AM2967" s="389" t="str">
        <f t="shared" si="418"/>
        <v/>
      </c>
      <c r="AN2967" s="388" t="str">
        <f t="shared" si="419"/>
        <v/>
      </c>
      <c r="AO2967" s="389" t="str">
        <f t="shared" si="420"/>
        <v/>
      </c>
      <c r="AP2967" s="423"/>
      <c r="AQ2967" s="423"/>
      <c r="AR2967" s="431" t="e">
        <f>VLOOKUP($B2967,'acc names'!$C$2:$D$12102,2,FALSE)</f>
        <v>#N/A</v>
      </c>
      <c r="AS2967" s="431" t="e">
        <f>VLOOKUP($AQ2967,software!$A$1:$B$14605,2,FALSE)</f>
        <v>#N/A</v>
      </c>
      <c r="AT2967" s="423"/>
      <c r="AV2967" s="423"/>
    </row>
    <row r="2968" spans="1:48" ht="12.75" x14ac:dyDescent="0.2">
      <c r="A2968" s="73"/>
      <c r="B2968" s="42"/>
      <c r="C2968" s="142"/>
      <c r="D2968" s="142"/>
      <c r="E2968" s="107"/>
      <c r="F2968" s="46"/>
      <c r="G2968" s="46"/>
      <c r="H2968" s="46"/>
      <c r="I2968" s="46"/>
      <c r="J2968" s="46"/>
      <c r="K2968" s="46"/>
      <c r="L2968" s="139"/>
      <c r="M2968" s="41"/>
      <c r="N2968" s="45"/>
      <c r="O2968" s="47"/>
      <c r="P2968" s="43"/>
      <c r="Q2968" s="71" t="e">
        <f>VLOOKUP(N2968,'error categories'!$A$2:$D$54,4,FALSE)</f>
        <v>#N/A</v>
      </c>
      <c r="R2968" s="72" t="e">
        <f>VLOOKUP(N2968,'error categories'!$A$2:$D$54,3,FALSE)</f>
        <v>#N/A</v>
      </c>
      <c r="S2968" s="374"/>
      <c r="T2968" s="377"/>
      <c r="U2968" s="378">
        <f t="shared" si="414"/>
        <v>0</v>
      </c>
      <c r="V2968" s="379"/>
      <c r="W2968" s="380"/>
      <c r="X2968" s="380"/>
      <c r="Y2968" s="380"/>
      <c r="Z2968" s="379"/>
      <c r="AA2968" s="381"/>
      <c r="AB2968" s="379"/>
      <c r="AC2968" s="380"/>
      <c r="AD2968" s="382">
        <f t="shared" si="421"/>
        <v>0</v>
      </c>
      <c r="AE2968" s="383">
        <f t="shared" si="422"/>
        <v>0</v>
      </c>
      <c r="AF2968" s="379"/>
      <c r="AG2968" s="381"/>
      <c r="AH2968" s="379"/>
      <c r="AI2968" s="381"/>
      <c r="AJ2968" s="384" t="str">
        <f t="shared" si="415"/>
        <v/>
      </c>
      <c r="AK2968" s="385" t="str">
        <f t="shared" si="416"/>
        <v/>
      </c>
      <c r="AL2968" s="388" t="str">
        <f t="shared" si="417"/>
        <v/>
      </c>
      <c r="AM2968" s="389" t="str">
        <f t="shared" si="418"/>
        <v/>
      </c>
      <c r="AN2968" s="388" t="str">
        <f t="shared" si="419"/>
        <v/>
      </c>
      <c r="AO2968" s="389" t="str">
        <f t="shared" si="420"/>
        <v/>
      </c>
      <c r="AP2968" s="423"/>
      <c r="AQ2968" s="423"/>
      <c r="AR2968" s="431" t="e">
        <f>VLOOKUP($B2968,'acc names'!$C$2:$D$12102,2,FALSE)</f>
        <v>#N/A</v>
      </c>
      <c r="AS2968" s="431" t="e">
        <f>VLOOKUP($AQ2968,software!$A$1:$B$14605,2,FALSE)</f>
        <v>#N/A</v>
      </c>
      <c r="AT2968" s="423"/>
      <c r="AV2968" s="423"/>
    </row>
    <row r="2969" spans="1:48" ht="12.75" x14ac:dyDescent="0.2">
      <c r="A2969" s="73"/>
      <c r="B2969" s="42"/>
      <c r="C2969" s="142"/>
      <c r="D2969" s="142"/>
      <c r="E2969" s="107"/>
      <c r="F2969" s="46"/>
      <c r="G2969" s="46"/>
      <c r="H2969" s="46"/>
      <c r="I2969" s="46"/>
      <c r="J2969" s="46"/>
      <c r="K2969" s="46"/>
      <c r="L2969" s="139"/>
      <c r="M2969" s="41"/>
      <c r="N2969" s="45"/>
      <c r="O2969" s="47"/>
      <c r="P2969" s="43"/>
      <c r="Q2969" s="71" t="e">
        <f>VLOOKUP(N2969,'error categories'!$A$2:$D$54,4,FALSE)</f>
        <v>#N/A</v>
      </c>
      <c r="R2969" s="72" t="e">
        <f>VLOOKUP(N2969,'error categories'!$A$2:$D$54,3,FALSE)</f>
        <v>#N/A</v>
      </c>
      <c r="S2969" s="374"/>
      <c r="T2969" s="377"/>
      <c r="U2969" s="378">
        <f t="shared" si="414"/>
        <v>0</v>
      </c>
      <c r="V2969" s="379"/>
      <c r="W2969" s="380"/>
      <c r="X2969" s="380"/>
      <c r="Y2969" s="380"/>
      <c r="Z2969" s="379"/>
      <c r="AA2969" s="381"/>
      <c r="AB2969" s="379"/>
      <c r="AC2969" s="380"/>
      <c r="AD2969" s="382">
        <f t="shared" si="421"/>
        <v>0</v>
      </c>
      <c r="AE2969" s="383">
        <f t="shared" si="422"/>
        <v>0</v>
      </c>
      <c r="AF2969" s="379"/>
      <c r="AG2969" s="381"/>
      <c r="AH2969" s="379"/>
      <c r="AI2969" s="381"/>
      <c r="AJ2969" s="384" t="str">
        <f t="shared" si="415"/>
        <v/>
      </c>
      <c r="AK2969" s="385" t="str">
        <f t="shared" si="416"/>
        <v/>
      </c>
      <c r="AL2969" s="388" t="str">
        <f t="shared" si="417"/>
        <v/>
      </c>
      <c r="AM2969" s="389" t="str">
        <f t="shared" si="418"/>
        <v/>
      </c>
      <c r="AN2969" s="388" t="str">
        <f t="shared" si="419"/>
        <v/>
      </c>
      <c r="AO2969" s="389" t="str">
        <f t="shared" si="420"/>
        <v/>
      </c>
      <c r="AP2969" s="423"/>
      <c r="AQ2969" s="423"/>
      <c r="AR2969" s="431" t="e">
        <f>VLOOKUP($B2969,'acc names'!$C$2:$D$12102,2,FALSE)</f>
        <v>#N/A</v>
      </c>
      <c r="AS2969" s="431" t="e">
        <f>VLOOKUP($AQ2969,software!$A$1:$B$14605,2,FALSE)</f>
        <v>#N/A</v>
      </c>
      <c r="AT2969" s="423"/>
      <c r="AV2969" s="423"/>
    </row>
    <row r="2970" spans="1:48" ht="12.75" x14ac:dyDescent="0.2">
      <c r="A2970" s="73"/>
      <c r="B2970" s="42"/>
      <c r="C2970" s="142"/>
      <c r="D2970" s="142"/>
      <c r="E2970" s="107"/>
      <c r="F2970" s="46"/>
      <c r="G2970" s="46"/>
      <c r="H2970" s="46"/>
      <c r="I2970" s="46"/>
      <c r="J2970" s="46"/>
      <c r="K2970" s="46"/>
      <c r="L2970" s="139"/>
      <c r="M2970" s="41"/>
      <c r="N2970" s="45"/>
      <c r="O2970" s="47"/>
      <c r="P2970" s="43"/>
      <c r="Q2970" s="71" t="e">
        <f>VLOOKUP(N2970,'error categories'!$A$2:$D$54,4,FALSE)</f>
        <v>#N/A</v>
      </c>
      <c r="R2970" s="72" t="e">
        <f>VLOOKUP(N2970,'error categories'!$A$2:$D$54,3,FALSE)</f>
        <v>#N/A</v>
      </c>
      <c r="S2970" s="374"/>
      <c r="T2970" s="377"/>
      <c r="U2970" s="378">
        <f t="shared" si="414"/>
        <v>0</v>
      </c>
      <c r="V2970" s="379"/>
      <c r="W2970" s="380"/>
      <c r="X2970" s="380"/>
      <c r="Y2970" s="380"/>
      <c r="Z2970" s="379"/>
      <c r="AA2970" s="381"/>
      <c r="AB2970" s="379"/>
      <c r="AC2970" s="380"/>
      <c r="AD2970" s="382">
        <f t="shared" si="421"/>
        <v>0</v>
      </c>
      <c r="AE2970" s="383">
        <f t="shared" si="422"/>
        <v>0</v>
      </c>
      <c r="AF2970" s="379"/>
      <c r="AG2970" s="381"/>
      <c r="AH2970" s="379"/>
      <c r="AI2970" s="381"/>
      <c r="AJ2970" s="384" t="str">
        <f t="shared" si="415"/>
        <v/>
      </c>
      <c r="AK2970" s="385" t="str">
        <f t="shared" si="416"/>
        <v/>
      </c>
      <c r="AL2970" s="388" t="str">
        <f t="shared" si="417"/>
        <v/>
      </c>
      <c r="AM2970" s="389" t="str">
        <f t="shared" si="418"/>
        <v/>
      </c>
      <c r="AN2970" s="388" t="str">
        <f t="shared" si="419"/>
        <v/>
      </c>
      <c r="AO2970" s="389" t="str">
        <f t="shared" si="420"/>
        <v/>
      </c>
      <c r="AP2970" s="423"/>
      <c r="AQ2970" s="423"/>
      <c r="AR2970" s="431" t="e">
        <f>VLOOKUP($B2970,'acc names'!$C$2:$D$12102,2,FALSE)</f>
        <v>#N/A</v>
      </c>
      <c r="AS2970" s="431" t="e">
        <f>VLOOKUP($AQ2970,software!$A$1:$B$14605,2,FALSE)</f>
        <v>#N/A</v>
      </c>
      <c r="AT2970" s="423"/>
      <c r="AV2970" s="423"/>
    </row>
    <row r="2971" spans="1:48" ht="12.75" x14ac:dyDescent="0.2">
      <c r="A2971" s="73"/>
      <c r="B2971" s="42"/>
      <c r="C2971" s="142"/>
      <c r="D2971" s="142"/>
      <c r="E2971" s="107"/>
      <c r="F2971" s="46"/>
      <c r="G2971" s="46"/>
      <c r="H2971" s="46"/>
      <c r="I2971" s="46"/>
      <c r="J2971" s="46"/>
      <c r="K2971" s="46"/>
      <c r="L2971" s="139"/>
      <c r="M2971" s="41"/>
      <c r="N2971" s="45"/>
      <c r="O2971" s="47"/>
      <c r="P2971" s="43"/>
      <c r="Q2971" s="71" t="e">
        <f>VLOOKUP(N2971,'error categories'!$A$2:$D$54,4,FALSE)</f>
        <v>#N/A</v>
      </c>
      <c r="R2971" s="72" t="e">
        <f>VLOOKUP(N2971,'error categories'!$A$2:$D$54,3,FALSE)</f>
        <v>#N/A</v>
      </c>
      <c r="S2971" s="374"/>
      <c r="T2971" s="377"/>
      <c r="U2971" s="378">
        <f t="shared" si="414"/>
        <v>0</v>
      </c>
      <c r="V2971" s="379"/>
      <c r="W2971" s="380"/>
      <c r="X2971" s="380"/>
      <c r="Y2971" s="380"/>
      <c r="Z2971" s="379"/>
      <c r="AA2971" s="381"/>
      <c r="AB2971" s="379"/>
      <c r="AC2971" s="380"/>
      <c r="AD2971" s="382">
        <f t="shared" si="421"/>
        <v>0</v>
      </c>
      <c r="AE2971" s="383">
        <f t="shared" si="422"/>
        <v>0</v>
      </c>
      <c r="AF2971" s="379"/>
      <c r="AG2971" s="381"/>
      <c r="AH2971" s="379"/>
      <c r="AI2971" s="381"/>
      <c r="AJ2971" s="384" t="str">
        <f t="shared" si="415"/>
        <v/>
      </c>
      <c r="AK2971" s="385" t="str">
        <f t="shared" si="416"/>
        <v/>
      </c>
      <c r="AL2971" s="388" t="str">
        <f t="shared" si="417"/>
        <v/>
      </c>
      <c r="AM2971" s="389" t="str">
        <f t="shared" si="418"/>
        <v/>
      </c>
      <c r="AN2971" s="388" t="str">
        <f t="shared" si="419"/>
        <v/>
      </c>
      <c r="AO2971" s="389" t="str">
        <f t="shared" si="420"/>
        <v/>
      </c>
      <c r="AP2971" s="423"/>
      <c r="AQ2971" s="423"/>
      <c r="AR2971" s="431" t="e">
        <f>VLOOKUP($B2971,'acc names'!$C$2:$D$12102,2,FALSE)</f>
        <v>#N/A</v>
      </c>
      <c r="AS2971" s="431" t="e">
        <f>VLOOKUP($AQ2971,software!$A$1:$B$14605,2,FALSE)</f>
        <v>#N/A</v>
      </c>
      <c r="AT2971" s="423"/>
      <c r="AV2971" s="423"/>
    </row>
    <row r="2972" spans="1:48" ht="12.75" x14ac:dyDescent="0.2">
      <c r="A2972" s="73"/>
      <c r="B2972" s="42"/>
      <c r="C2972" s="142"/>
      <c r="D2972" s="142"/>
      <c r="E2972" s="107"/>
      <c r="F2972" s="46"/>
      <c r="G2972" s="46"/>
      <c r="H2972" s="46"/>
      <c r="I2972" s="46"/>
      <c r="J2972" s="46"/>
      <c r="K2972" s="46"/>
      <c r="L2972" s="139"/>
      <c r="M2972" s="41"/>
      <c r="N2972" s="45"/>
      <c r="O2972" s="47"/>
      <c r="P2972" s="43"/>
      <c r="Q2972" s="71" t="e">
        <f>VLOOKUP(N2972,'error categories'!$A$2:$D$54,4,FALSE)</f>
        <v>#N/A</v>
      </c>
      <c r="R2972" s="72" t="e">
        <f>VLOOKUP(N2972,'error categories'!$A$2:$D$54,3,FALSE)</f>
        <v>#N/A</v>
      </c>
      <c r="S2972" s="374"/>
      <c r="T2972" s="377"/>
      <c r="U2972" s="378">
        <f t="shared" si="414"/>
        <v>0</v>
      </c>
      <c r="V2972" s="379"/>
      <c r="W2972" s="380"/>
      <c r="X2972" s="380"/>
      <c r="Y2972" s="380"/>
      <c r="Z2972" s="379"/>
      <c r="AA2972" s="381"/>
      <c r="AB2972" s="379"/>
      <c r="AC2972" s="380"/>
      <c r="AD2972" s="382">
        <f t="shared" si="421"/>
        <v>0</v>
      </c>
      <c r="AE2972" s="383">
        <f t="shared" si="422"/>
        <v>0</v>
      </c>
      <c r="AF2972" s="379"/>
      <c r="AG2972" s="381"/>
      <c r="AH2972" s="379"/>
      <c r="AI2972" s="381"/>
      <c r="AJ2972" s="384" t="str">
        <f t="shared" si="415"/>
        <v/>
      </c>
      <c r="AK2972" s="385" t="str">
        <f t="shared" si="416"/>
        <v/>
      </c>
      <c r="AL2972" s="388" t="str">
        <f t="shared" si="417"/>
        <v/>
      </c>
      <c r="AM2972" s="389" t="str">
        <f t="shared" si="418"/>
        <v/>
      </c>
      <c r="AN2972" s="388" t="str">
        <f t="shared" si="419"/>
        <v/>
      </c>
      <c r="AO2972" s="389" t="str">
        <f t="shared" si="420"/>
        <v/>
      </c>
      <c r="AP2972" s="423"/>
      <c r="AQ2972" s="423"/>
      <c r="AR2972" s="431" t="e">
        <f>VLOOKUP($B2972,'acc names'!$C$2:$D$12102,2,FALSE)</f>
        <v>#N/A</v>
      </c>
      <c r="AS2972" s="431" t="e">
        <f>VLOOKUP($AQ2972,software!$A$1:$B$14605,2,FALSE)</f>
        <v>#N/A</v>
      </c>
      <c r="AT2972" s="423"/>
      <c r="AV2972" s="423"/>
    </row>
    <row r="2973" spans="1:48" ht="12.75" x14ac:dyDescent="0.2">
      <c r="A2973" s="73"/>
      <c r="B2973" s="42"/>
      <c r="C2973" s="142"/>
      <c r="D2973" s="142"/>
      <c r="E2973" s="107"/>
      <c r="F2973" s="46"/>
      <c r="G2973" s="46"/>
      <c r="H2973" s="46"/>
      <c r="I2973" s="46"/>
      <c r="J2973" s="46"/>
      <c r="K2973" s="46"/>
      <c r="L2973" s="139"/>
      <c r="M2973" s="41"/>
      <c r="N2973" s="45"/>
      <c r="O2973" s="47"/>
      <c r="P2973" s="43"/>
      <c r="Q2973" s="71" t="e">
        <f>VLOOKUP(N2973,'error categories'!$A$2:$D$54,4,FALSE)</f>
        <v>#N/A</v>
      </c>
      <c r="R2973" s="72" t="e">
        <f>VLOOKUP(N2973,'error categories'!$A$2:$D$54,3,FALSE)</f>
        <v>#N/A</v>
      </c>
      <c r="S2973" s="374"/>
      <c r="T2973" s="377"/>
      <c r="U2973" s="378">
        <f t="shared" si="414"/>
        <v>0</v>
      </c>
      <c r="V2973" s="379"/>
      <c r="W2973" s="380"/>
      <c r="X2973" s="380"/>
      <c r="Y2973" s="380"/>
      <c r="Z2973" s="379"/>
      <c r="AA2973" s="381"/>
      <c r="AB2973" s="379"/>
      <c r="AC2973" s="380"/>
      <c r="AD2973" s="382">
        <f t="shared" si="421"/>
        <v>0</v>
      </c>
      <c r="AE2973" s="383">
        <f t="shared" si="422"/>
        <v>0</v>
      </c>
      <c r="AF2973" s="379"/>
      <c r="AG2973" s="381"/>
      <c r="AH2973" s="379"/>
      <c r="AI2973" s="381"/>
      <c r="AJ2973" s="384" t="str">
        <f t="shared" si="415"/>
        <v/>
      </c>
      <c r="AK2973" s="385" t="str">
        <f t="shared" si="416"/>
        <v/>
      </c>
      <c r="AL2973" s="388" t="str">
        <f t="shared" si="417"/>
        <v/>
      </c>
      <c r="AM2973" s="389" t="str">
        <f t="shared" si="418"/>
        <v/>
      </c>
      <c r="AN2973" s="388" t="str">
        <f t="shared" si="419"/>
        <v/>
      </c>
      <c r="AO2973" s="389" t="str">
        <f t="shared" si="420"/>
        <v/>
      </c>
      <c r="AP2973" s="423"/>
      <c r="AQ2973" s="423"/>
      <c r="AR2973" s="431" t="e">
        <f>VLOOKUP($B2973,'acc names'!$C$2:$D$12102,2,FALSE)</f>
        <v>#N/A</v>
      </c>
      <c r="AS2973" s="431" t="e">
        <f>VLOOKUP($AQ2973,software!$A$1:$B$14605,2,FALSE)</f>
        <v>#N/A</v>
      </c>
      <c r="AT2973" s="423"/>
      <c r="AV2973" s="423"/>
    </row>
    <row r="2974" spans="1:48" ht="12.75" x14ac:dyDescent="0.2">
      <c r="A2974" s="73"/>
      <c r="B2974" s="42"/>
      <c r="C2974" s="142"/>
      <c r="D2974" s="142"/>
      <c r="E2974" s="107"/>
      <c r="F2974" s="46"/>
      <c r="G2974" s="46"/>
      <c r="H2974" s="46"/>
      <c r="I2974" s="46"/>
      <c r="J2974" s="46"/>
      <c r="K2974" s="46"/>
      <c r="L2974" s="139"/>
      <c r="M2974" s="41"/>
      <c r="N2974" s="45"/>
      <c r="O2974" s="47"/>
      <c r="P2974" s="43"/>
      <c r="Q2974" s="71" t="e">
        <f>VLOOKUP(N2974,'error categories'!$A$2:$D$54,4,FALSE)</f>
        <v>#N/A</v>
      </c>
      <c r="R2974" s="72" t="e">
        <f>VLOOKUP(N2974,'error categories'!$A$2:$D$54,3,FALSE)</f>
        <v>#N/A</v>
      </c>
      <c r="S2974" s="374"/>
      <c r="T2974" s="377"/>
      <c r="U2974" s="378">
        <f t="shared" si="414"/>
        <v>0</v>
      </c>
      <c r="V2974" s="379"/>
      <c r="W2974" s="380"/>
      <c r="X2974" s="380"/>
      <c r="Y2974" s="380"/>
      <c r="Z2974" s="379"/>
      <c r="AA2974" s="381"/>
      <c r="AB2974" s="379"/>
      <c r="AC2974" s="380"/>
      <c r="AD2974" s="382">
        <f t="shared" si="421"/>
        <v>0</v>
      </c>
      <c r="AE2974" s="383">
        <f t="shared" si="422"/>
        <v>0</v>
      </c>
      <c r="AF2974" s="379"/>
      <c r="AG2974" s="381"/>
      <c r="AH2974" s="379"/>
      <c r="AI2974" s="381"/>
      <c r="AJ2974" s="384" t="str">
        <f t="shared" si="415"/>
        <v/>
      </c>
      <c r="AK2974" s="385" t="str">
        <f t="shared" si="416"/>
        <v/>
      </c>
      <c r="AL2974" s="388" t="str">
        <f t="shared" si="417"/>
        <v/>
      </c>
      <c r="AM2974" s="389" t="str">
        <f t="shared" si="418"/>
        <v/>
      </c>
      <c r="AN2974" s="388" t="str">
        <f t="shared" si="419"/>
        <v/>
      </c>
      <c r="AO2974" s="389" t="str">
        <f t="shared" si="420"/>
        <v/>
      </c>
      <c r="AP2974" s="423"/>
      <c r="AQ2974" s="423"/>
      <c r="AR2974" s="431" t="e">
        <f>VLOOKUP($B2974,'acc names'!$C$2:$D$12102,2,FALSE)</f>
        <v>#N/A</v>
      </c>
      <c r="AS2974" s="431" t="e">
        <f>VLOOKUP($AQ2974,software!$A$1:$B$14605,2,FALSE)</f>
        <v>#N/A</v>
      </c>
      <c r="AT2974" s="423"/>
      <c r="AV2974" s="423"/>
    </row>
    <row r="2975" spans="1:48" ht="12.75" x14ac:dyDescent="0.2">
      <c r="A2975" s="73"/>
      <c r="B2975" s="42"/>
      <c r="C2975" s="142"/>
      <c r="D2975" s="142"/>
      <c r="E2975" s="107"/>
      <c r="F2975" s="46"/>
      <c r="G2975" s="46"/>
      <c r="H2975" s="46"/>
      <c r="I2975" s="46"/>
      <c r="J2975" s="46"/>
      <c r="K2975" s="46"/>
      <c r="L2975" s="139"/>
      <c r="M2975" s="41"/>
      <c r="N2975" s="45"/>
      <c r="O2975" s="47"/>
      <c r="P2975" s="43"/>
      <c r="Q2975" s="71" t="e">
        <f>VLOOKUP(N2975,'error categories'!$A$2:$D$54,4,FALSE)</f>
        <v>#N/A</v>
      </c>
      <c r="R2975" s="72" t="e">
        <f>VLOOKUP(N2975,'error categories'!$A$2:$D$54,3,FALSE)</f>
        <v>#N/A</v>
      </c>
      <c r="S2975" s="374"/>
      <c r="T2975" s="377"/>
      <c r="U2975" s="378">
        <f t="shared" si="414"/>
        <v>0</v>
      </c>
      <c r="V2975" s="379"/>
      <c r="W2975" s="380"/>
      <c r="X2975" s="380"/>
      <c r="Y2975" s="380"/>
      <c r="Z2975" s="379"/>
      <c r="AA2975" s="381"/>
      <c r="AB2975" s="379"/>
      <c r="AC2975" s="380"/>
      <c r="AD2975" s="382">
        <f t="shared" si="421"/>
        <v>0</v>
      </c>
      <c r="AE2975" s="383">
        <f t="shared" si="422"/>
        <v>0</v>
      </c>
      <c r="AF2975" s="379"/>
      <c r="AG2975" s="381"/>
      <c r="AH2975" s="379"/>
      <c r="AI2975" s="381"/>
      <c r="AJ2975" s="384" t="str">
        <f t="shared" si="415"/>
        <v/>
      </c>
      <c r="AK2975" s="385" t="str">
        <f t="shared" si="416"/>
        <v/>
      </c>
      <c r="AL2975" s="388" t="str">
        <f t="shared" si="417"/>
        <v/>
      </c>
      <c r="AM2975" s="389" t="str">
        <f t="shared" si="418"/>
        <v/>
      </c>
      <c r="AN2975" s="388" t="str">
        <f t="shared" si="419"/>
        <v/>
      </c>
      <c r="AO2975" s="389" t="str">
        <f t="shared" si="420"/>
        <v/>
      </c>
      <c r="AP2975" s="423"/>
      <c r="AQ2975" s="423"/>
      <c r="AR2975" s="431" t="e">
        <f>VLOOKUP($B2975,'acc names'!$C$2:$D$12102,2,FALSE)</f>
        <v>#N/A</v>
      </c>
      <c r="AS2975" s="431" t="e">
        <f>VLOOKUP($AQ2975,software!$A$1:$B$14605,2,FALSE)</f>
        <v>#N/A</v>
      </c>
      <c r="AT2975" s="423"/>
      <c r="AV2975" s="423"/>
    </row>
    <row r="2976" spans="1:48" ht="12.75" x14ac:dyDescent="0.2">
      <c r="A2976" s="73"/>
      <c r="B2976" s="42"/>
      <c r="C2976" s="142"/>
      <c r="D2976" s="142"/>
      <c r="E2976" s="107"/>
      <c r="F2976" s="46"/>
      <c r="G2976" s="46"/>
      <c r="H2976" s="46"/>
      <c r="I2976" s="46"/>
      <c r="J2976" s="46"/>
      <c r="K2976" s="46"/>
      <c r="L2976" s="139"/>
      <c r="M2976" s="41"/>
      <c r="N2976" s="45"/>
      <c r="O2976" s="47"/>
      <c r="P2976" s="43"/>
      <c r="Q2976" s="71" t="e">
        <f>VLOOKUP(N2976,'error categories'!$A$2:$D$54,4,FALSE)</f>
        <v>#N/A</v>
      </c>
      <c r="R2976" s="72" t="e">
        <f>VLOOKUP(N2976,'error categories'!$A$2:$D$54,3,FALSE)</f>
        <v>#N/A</v>
      </c>
      <c r="S2976" s="374"/>
      <c r="T2976" s="377"/>
      <c r="U2976" s="378">
        <f t="shared" si="414"/>
        <v>0</v>
      </c>
      <c r="V2976" s="379"/>
      <c r="W2976" s="380"/>
      <c r="X2976" s="380"/>
      <c r="Y2976" s="380"/>
      <c r="Z2976" s="379"/>
      <c r="AA2976" s="381"/>
      <c r="AB2976" s="379"/>
      <c r="AC2976" s="380"/>
      <c r="AD2976" s="382">
        <f t="shared" si="421"/>
        <v>0</v>
      </c>
      <c r="AE2976" s="383">
        <f t="shared" si="422"/>
        <v>0</v>
      </c>
      <c r="AF2976" s="379"/>
      <c r="AG2976" s="381"/>
      <c r="AH2976" s="379"/>
      <c r="AI2976" s="381"/>
      <c r="AJ2976" s="384" t="str">
        <f t="shared" si="415"/>
        <v/>
      </c>
      <c r="AK2976" s="385" t="str">
        <f t="shared" si="416"/>
        <v/>
      </c>
      <c r="AL2976" s="388" t="str">
        <f t="shared" si="417"/>
        <v/>
      </c>
      <c r="AM2976" s="389" t="str">
        <f t="shared" si="418"/>
        <v/>
      </c>
      <c r="AN2976" s="388" t="str">
        <f t="shared" si="419"/>
        <v/>
      </c>
      <c r="AO2976" s="389" t="str">
        <f t="shared" si="420"/>
        <v/>
      </c>
      <c r="AP2976" s="423"/>
      <c r="AQ2976" s="423"/>
      <c r="AR2976" s="431" t="e">
        <f>VLOOKUP($B2976,'acc names'!$C$2:$D$12102,2,FALSE)</f>
        <v>#N/A</v>
      </c>
      <c r="AS2976" s="431" t="e">
        <f>VLOOKUP($AQ2976,software!$A$1:$B$14605,2,FALSE)</f>
        <v>#N/A</v>
      </c>
      <c r="AT2976" s="423"/>
      <c r="AV2976" s="423"/>
    </row>
    <row r="2977" spans="1:48" ht="12.75" x14ac:dyDescent="0.2">
      <c r="A2977" s="73"/>
      <c r="B2977" s="42"/>
      <c r="C2977" s="142"/>
      <c r="D2977" s="142"/>
      <c r="E2977" s="107"/>
      <c r="F2977" s="46"/>
      <c r="G2977" s="46"/>
      <c r="H2977" s="46"/>
      <c r="I2977" s="46"/>
      <c r="J2977" s="46"/>
      <c r="K2977" s="46"/>
      <c r="L2977" s="139"/>
      <c r="M2977" s="41"/>
      <c r="N2977" s="45"/>
      <c r="O2977" s="47"/>
      <c r="P2977" s="43"/>
      <c r="Q2977" s="71" t="e">
        <f>VLOOKUP(N2977,'error categories'!$A$2:$D$54,4,FALSE)</f>
        <v>#N/A</v>
      </c>
      <c r="R2977" s="72" t="e">
        <f>VLOOKUP(N2977,'error categories'!$A$2:$D$54,3,FALSE)</f>
        <v>#N/A</v>
      </c>
      <c r="S2977" s="374"/>
      <c r="T2977" s="377"/>
      <c r="U2977" s="378">
        <f t="shared" si="414"/>
        <v>0</v>
      </c>
      <c r="V2977" s="379"/>
      <c r="W2977" s="380"/>
      <c r="X2977" s="380"/>
      <c r="Y2977" s="380"/>
      <c r="Z2977" s="379"/>
      <c r="AA2977" s="381"/>
      <c r="AB2977" s="379"/>
      <c r="AC2977" s="380"/>
      <c r="AD2977" s="382">
        <f t="shared" si="421"/>
        <v>0</v>
      </c>
      <c r="AE2977" s="383">
        <f t="shared" si="422"/>
        <v>0</v>
      </c>
      <c r="AF2977" s="379"/>
      <c r="AG2977" s="381"/>
      <c r="AH2977" s="379"/>
      <c r="AI2977" s="381"/>
      <c r="AJ2977" s="384" t="str">
        <f t="shared" si="415"/>
        <v/>
      </c>
      <c r="AK2977" s="385" t="str">
        <f t="shared" si="416"/>
        <v/>
      </c>
      <c r="AL2977" s="388" t="str">
        <f t="shared" si="417"/>
        <v/>
      </c>
      <c r="AM2977" s="389" t="str">
        <f t="shared" si="418"/>
        <v/>
      </c>
      <c r="AN2977" s="388" t="str">
        <f t="shared" si="419"/>
        <v/>
      </c>
      <c r="AO2977" s="389" t="str">
        <f t="shared" si="420"/>
        <v/>
      </c>
      <c r="AP2977" s="423"/>
      <c r="AQ2977" s="423"/>
      <c r="AR2977" s="431" t="e">
        <f>VLOOKUP($B2977,'acc names'!$C$2:$D$12102,2,FALSE)</f>
        <v>#N/A</v>
      </c>
      <c r="AS2977" s="431" t="e">
        <f>VLOOKUP($AQ2977,software!$A$1:$B$14605,2,FALSE)</f>
        <v>#N/A</v>
      </c>
      <c r="AT2977" s="423"/>
      <c r="AV2977" s="423"/>
    </row>
    <row r="2978" spans="1:48" ht="12.75" x14ac:dyDescent="0.2">
      <c r="A2978" s="73"/>
      <c r="B2978" s="42"/>
      <c r="C2978" s="142"/>
      <c r="D2978" s="142"/>
      <c r="E2978" s="107"/>
      <c r="F2978" s="46"/>
      <c r="G2978" s="46"/>
      <c r="H2978" s="46"/>
      <c r="I2978" s="46"/>
      <c r="J2978" s="46"/>
      <c r="K2978" s="46"/>
      <c r="L2978" s="139"/>
      <c r="M2978" s="41"/>
      <c r="N2978" s="45"/>
      <c r="O2978" s="47"/>
      <c r="P2978" s="43"/>
      <c r="Q2978" s="71" t="e">
        <f>VLOOKUP(N2978,'error categories'!$A$2:$D$54,4,FALSE)</f>
        <v>#N/A</v>
      </c>
      <c r="R2978" s="72" t="e">
        <f>VLOOKUP(N2978,'error categories'!$A$2:$D$54,3,FALSE)</f>
        <v>#N/A</v>
      </c>
      <c r="S2978" s="374"/>
      <c r="T2978" s="377"/>
      <c r="U2978" s="378">
        <f t="shared" si="414"/>
        <v>0</v>
      </c>
      <c r="V2978" s="379"/>
      <c r="W2978" s="380"/>
      <c r="X2978" s="380"/>
      <c r="Y2978" s="380"/>
      <c r="Z2978" s="379"/>
      <c r="AA2978" s="381"/>
      <c r="AB2978" s="379"/>
      <c r="AC2978" s="380"/>
      <c r="AD2978" s="382">
        <f t="shared" si="421"/>
        <v>0</v>
      </c>
      <c r="AE2978" s="383">
        <f t="shared" si="422"/>
        <v>0</v>
      </c>
      <c r="AF2978" s="379"/>
      <c r="AG2978" s="381"/>
      <c r="AH2978" s="379"/>
      <c r="AI2978" s="381"/>
      <c r="AJ2978" s="384" t="str">
        <f t="shared" si="415"/>
        <v/>
      </c>
      <c r="AK2978" s="385" t="str">
        <f t="shared" si="416"/>
        <v/>
      </c>
      <c r="AL2978" s="388" t="str">
        <f t="shared" si="417"/>
        <v/>
      </c>
      <c r="AM2978" s="389" t="str">
        <f t="shared" si="418"/>
        <v/>
      </c>
      <c r="AN2978" s="388" t="str">
        <f t="shared" si="419"/>
        <v/>
      </c>
      <c r="AO2978" s="389" t="str">
        <f t="shared" si="420"/>
        <v/>
      </c>
      <c r="AP2978" s="423"/>
      <c r="AQ2978" s="423"/>
      <c r="AR2978" s="431" t="e">
        <f>VLOOKUP($B2978,'acc names'!$C$2:$D$12102,2,FALSE)</f>
        <v>#N/A</v>
      </c>
      <c r="AS2978" s="431" t="e">
        <f>VLOOKUP($AQ2978,software!$A$1:$B$14605,2,FALSE)</f>
        <v>#N/A</v>
      </c>
      <c r="AT2978" s="423"/>
      <c r="AV2978" s="423"/>
    </row>
    <row r="2979" spans="1:48" ht="12.75" x14ac:dyDescent="0.2">
      <c r="A2979" s="73"/>
      <c r="B2979" s="42"/>
      <c r="C2979" s="142"/>
      <c r="D2979" s="142"/>
      <c r="E2979" s="107"/>
      <c r="F2979" s="46"/>
      <c r="G2979" s="46"/>
      <c r="H2979" s="46"/>
      <c r="I2979" s="46"/>
      <c r="J2979" s="46"/>
      <c r="K2979" s="46"/>
      <c r="L2979" s="139"/>
      <c r="M2979" s="41"/>
      <c r="N2979" s="45"/>
      <c r="O2979" s="47"/>
      <c r="P2979" s="43"/>
      <c r="Q2979" s="71" t="e">
        <f>VLOOKUP(N2979,'error categories'!$A$2:$D$54,4,FALSE)</f>
        <v>#N/A</v>
      </c>
      <c r="R2979" s="72" t="e">
        <f>VLOOKUP(N2979,'error categories'!$A$2:$D$54,3,FALSE)</f>
        <v>#N/A</v>
      </c>
      <c r="S2979" s="374"/>
      <c r="T2979" s="377"/>
      <c r="U2979" s="378">
        <f t="shared" si="414"/>
        <v>0</v>
      </c>
      <c r="V2979" s="379"/>
      <c r="W2979" s="380"/>
      <c r="X2979" s="380"/>
      <c r="Y2979" s="380"/>
      <c r="Z2979" s="379"/>
      <c r="AA2979" s="381"/>
      <c r="AB2979" s="379"/>
      <c r="AC2979" s="380"/>
      <c r="AD2979" s="382">
        <f t="shared" si="421"/>
        <v>0</v>
      </c>
      <c r="AE2979" s="383">
        <f t="shared" si="422"/>
        <v>0</v>
      </c>
      <c r="AF2979" s="379"/>
      <c r="AG2979" s="381"/>
      <c r="AH2979" s="379"/>
      <c r="AI2979" s="381"/>
      <c r="AJ2979" s="384" t="str">
        <f t="shared" si="415"/>
        <v/>
      </c>
      <c r="AK2979" s="385" t="str">
        <f t="shared" si="416"/>
        <v/>
      </c>
      <c r="AL2979" s="388" t="str">
        <f t="shared" si="417"/>
        <v/>
      </c>
      <c r="AM2979" s="389" t="str">
        <f t="shared" si="418"/>
        <v/>
      </c>
      <c r="AN2979" s="388" t="str">
        <f t="shared" si="419"/>
        <v/>
      </c>
      <c r="AO2979" s="389" t="str">
        <f t="shared" si="420"/>
        <v/>
      </c>
      <c r="AP2979" s="423"/>
      <c r="AQ2979" s="423"/>
      <c r="AR2979" s="431" t="e">
        <f>VLOOKUP($B2979,'acc names'!$C$2:$D$12102,2,FALSE)</f>
        <v>#N/A</v>
      </c>
      <c r="AS2979" s="431" t="e">
        <f>VLOOKUP($AQ2979,software!$A$1:$B$14605,2,FALSE)</f>
        <v>#N/A</v>
      </c>
      <c r="AT2979" s="423"/>
      <c r="AV2979" s="423"/>
    </row>
    <row r="2980" spans="1:48" ht="12.75" x14ac:dyDescent="0.2">
      <c r="A2980" s="73"/>
      <c r="B2980" s="42"/>
      <c r="C2980" s="142"/>
      <c r="D2980" s="142"/>
      <c r="E2980" s="107"/>
      <c r="F2980" s="46"/>
      <c r="G2980" s="46"/>
      <c r="H2980" s="46"/>
      <c r="I2980" s="46"/>
      <c r="J2980" s="46"/>
      <c r="K2980" s="46"/>
      <c r="L2980" s="139"/>
      <c r="M2980" s="41"/>
      <c r="N2980" s="45"/>
      <c r="O2980" s="47"/>
      <c r="P2980" s="43"/>
      <c r="Q2980" s="71" t="e">
        <f>VLOOKUP(N2980,'error categories'!$A$2:$D$54,4,FALSE)</f>
        <v>#N/A</v>
      </c>
      <c r="R2980" s="72" t="e">
        <f>VLOOKUP(N2980,'error categories'!$A$2:$D$54,3,FALSE)</f>
        <v>#N/A</v>
      </c>
      <c r="S2980" s="374"/>
      <c r="T2980" s="377"/>
      <c r="U2980" s="378">
        <f t="shared" si="414"/>
        <v>0</v>
      </c>
      <c r="V2980" s="379"/>
      <c r="W2980" s="380"/>
      <c r="X2980" s="380"/>
      <c r="Y2980" s="380"/>
      <c r="Z2980" s="379"/>
      <c r="AA2980" s="381"/>
      <c r="AB2980" s="379"/>
      <c r="AC2980" s="380"/>
      <c r="AD2980" s="382">
        <f t="shared" si="421"/>
        <v>0</v>
      </c>
      <c r="AE2980" s="383">
        <f t="shared" si="422"/>
        <v>0</v>
      </c>
      <c r="AF2980" s="379"/>
      <c r="AG2980" s="381"/>
      <c r="AH2980" s="379"/>
      <c r="AI2980" s="381"/>
      <c r="AJ2980" s="384" t="str">
        <f t="shared" si="415"/>
        <v/>
      </c>
      <c r="AK2980" s="385" t="str">
        <f t="shared" si="416"/>
        <v/>
      </c>
      <c r="AL2980" s="388" t="str">
        <f t="shared" si="417"/>
        <v/>
      </c>
      <c r="AM2980" s="389" t="str">
        <f t="shared" si="418"/>
        <v/>
      </c>
      <c r="AN2980" s="388" t="str">
        <f t="shared" si="419"/>
        <v/>
      </c>
      <c r="AO2980" s="389" t="str">
        <f t="shared" si="420"/>
        <v/>
      </c>
      <c r="AP2980" s="423"/>
      <c r="AQ2980" s="423"/>
      <c r="AR2980" s="431" t="e">
        <f>VLOOKUP($B2980,'acc names'!$C$2:$D$12102,2,FALSE)</f>
        <v>#N/A</v>
      </c>
      <c r="AS2980" s="431" t="e">
        <f>VLOOKUP($AQ2980,software!$A$1:$B$14605,2,FALSE)</f>
        <v>#N/A</v>
      </c>
      <c r="AT2980" s="423"/>
      <c r="AV2980" s="423"/>
    </row>
    <row r="2981" spans="1:48" ht="12.75" x14ac:dyDescent="0.2">
      <c r="A2981" s="73"/>
      <c r="B2981" s="42"/>
      <c r="C2981" s="142"/>
      <c r="D2981" s="142"/>
      <c r="E2981" s="107"/>
      <c r="F2981" s="46"/>
      <c r="G2981" s="46"/>
      <c r="H2981" s="46"/>
      <c r="I2981" s="46"/>
      <c r="J2981" s="46"/>
      <c r="K2981" s="46"/>
      <c r="L2981" s="139"/>
      <c r="M2981" s="41"/>
      <c r="N2981" s="45"/>
      <c r="O2981" s="47"/>
      <c r="P2981" s="43"/>
      <c r="Q2981" s="71" t="e">
        <f>VLOOKUP(N2981,'error categories'!$A$2:$D$54,4,FALSE)</f>
        <v>#N/A</v>
      </c>
      <c r="R2981" s="72" t="e">
        <f>VLOOKUP(N2981,'error categories'!$A$2:$D$54,3,FALSE)</f>
        <v>#N/A</v>
      </c>
      <c r="S2981" s="374"/>
      <c r="T2981" s="377"/>
      <c r="U2981" s="378">
        <f t="shared" si="414"/>
        <v>0</v>
      </c>
      <c r="V2981" s="379"/>
      <c r="W2981" s="380"/>
      <c r="X2981" s="380"/>
      <c r="Y2981" s="380"/>
      <c r="Z2981" s="379"/>
      <c r="AA2981" s="381"/>
      <c r="AB2981" s="379"/>
      <c r="AC2981" s="380"/>
      <c r="AD2981" s="382">
        <f t="shared" si="421"/>
        <v>0</v>
      </c>
      <c r="AE2981" s="383">
        <f t="shared" si="422"/>
        <v>0</v>
      </c>
      <c r="AF2981" s="379"/>
      <c r="AG2981" s="381"/>
      <c r="AH2981" s="379"/>
      <c r="AI2981" s="381"/>
      <c r="AJ2981" s="384" t="str">
        <f t="shared" si="415"/>
        <v/>
      </c>
      <c r="AK2981" s="385" t="str">
        <f t="shared" si="416"/>
        <v/>
      </c>
      <c r="AL2981" s="388" t="str">
        <f t="shared" si="417"/>
        <v/>
      </c>
      <c r="AM2981" s="389" t="str">
        <f t="shared" si="418"/>
        <v/>
      </c>
      <c r="AN2981" s="388" t="str">
        <f t="shared" si="419"/>
        <v/>
      </c>
      <c r="AO2981" s="389" t="str">
        <f t="shared" si="420"/>
        <v/>
      </c>
      <c r="AP2981" s="423"/>
      <c r="AQ2981" s="423"/>
      <c r="AR2981" s="431" t="e">
        <f>VLOOKUP($B2981,'acc names'!$C$2:$D$12102,2,FALSE)</f>
        <v>#N/A</v>
      </c>
      <c r="AS2981" s="431" t="e">
        <f>VLOOKUP($AQ2981,software!$A$1:$B$14605,2,FALSE)</f>
        <v>#N/A</v>
      </c>
      <c r="AT2981" s="423"/>
      <c r="AV2981" s="423"/>
    </row>
    <row r="2982" spans="1:48" ht="12.75" x14ac:dyDescent="0.2">
      <c r="A2982" s="73"/>
      <c r="B2982" s="42"/>
      <c r="C2982" s="142"/>
      <c r="D2982" s="142"/>
      <c r="E2982" s="107"/>
      <c r="F2982" s="46"/>
      <c r="G2982" s="46"/>
      <c r="H2982" s="46"/>
      <c r="I2982" s="46"/>
      <c r="J2982" s="46"/>
      <c r="K2982" s="46"/>
      <c r="L2982" s="139"/>
      <c r="M2982" s="41"/>
      <c r="N2982" s="45"/>
      <c r="O2982" s="47"/>
      <c r="P2982" s="43"/>
      <c r="Q2982" s="71" t="e">
        <f>VLOOKUP(N2982,'error categories'!$A$2:$D$54,4,FALSE)</f>
        <v>#N/A</v>
      </c>
      <c r="R2982" s="72" t="e">
        <f>VLOOKUP(N2982,'error categories'!$A$2:$D$54,3,FALSE)</f>
        <v>#N/A</v>
      </c>
      <c r="S2982" s="374"/>
      <c r="T2982" s="377"/>
      <c r="U2982" s="378">
        <f t="shared" si="414"/>
        <v>0</v>
      </c>
      <c r="V2982" s="379"/>
      <c r="W2982" s="380"/>
      <c r="X2982" s="380"/>
      <c r="Y2982" s="380"/>
      <c r="Z2982" s="379"/>
      <c r="AA2982" s="381"/>
      <c r="AB2982" s="379"/>
      <c r="AC2982" s="380"/>
      <c r="AD2982" s="382">
        <f t="shared" si="421"/>
        <v>0</v>
      </c>
      <c r="AE2982" s="383">
        <f t="shared" si="422"/>
        <v>0</v>
      </c>
      <c r="AF2982" s="379"/>
      <c r="AG2982" s="381"/>
      <c r="AH2982" s="379"/>
      <c r="AI2982" s="381"/>
      <c r="AJ2982" s="384" t="str">
        <f t="shared" si="415"/>
        <v/>
      </c>
      <c r="AK2982" s="385" t="str">
        <f t="shared" si="416"/>
        <v/>
      </c>
      <c r="AL2982" s="388" t="str">
        <f t="shared" si="417"/>
        <v/>
      </c>
      <c r="AM2982" s="389" t="str">
        <f t="shared" si="418"/>
        <v/>
      </c>
      <c r="AN2982" s="388" t="str">
        <f t="shared" si="419"/>
        <v/>
      </c>
      <c r="AO2982" s="389" t="str">
        <f t="shared" si="420"/>
        <v/>
      </c>
      <c r="AP2982" s="423"/>
      <c r="AQ2982" s="423"/>
      <c r="AR2982" s="431" t="e">
        <f>VLOOKUP($B2982,'acc names'!$C$2:$D$12102,2,FALSE)</f>
        <v>#N/A</v>
      </c>
      <c r="AS2982" s="431" t="e">
        <f>VLOOKUP($AQ2982,software!$A$1:$B$14605,2,FALSE)</f>
        <v>#N/A</v>
      </c>
      <c r="AT2982" s="423"/>
      <c r="AV2982" s="423"/>
    </row>
    <row r="2983" spans="1:48" ht="12.75" x14ac:dyDescent="0.2">
      <c r="A2983" s="73"/>
      <c r="B2983" s="42"/>
      <c r="C2983" s="142"/>
      <c r="D2983" s="142"/>
      <c r="E2983" s="107"/>
      <c r="F2983" s="46"/>
      <c r="G2983" s="46"/>
      <c r="H2983" s="46"/>
      <c r="I2983" s="46"/>
      <c r="J2983" s="46"/>
      <c r="K2983" s="46"/>
      <c r="L2983" s="139"/>
      <c r="M2983" s="41"/>
      <c r="N2983" s="45"/>
      <c r="O2983" s="47"/>
      <c r="P2983" s="43"/>
      <c r="Q2983" s="71" t="e">
        <f>VLOOKUP(N2983,'error categories'!$A$2:$D$54,4,FALSE)</f>
        <v>#N/A</v>
      </c>
      <c r="R2983" s="72" t="e">
        <f>VLOOKUP(N2983,'error categories'!$A$2:$D$54,3,FALSE)</f>
        <v>#N/A</v>
      </c>
      <c r="S2983" s="374"/>
      <c r="T2983" s="377"/>
      <c r="U2983" s="378">
        <f t="shared" si="414"/>
        <v>0</v>
      </c>
      <c r="V2983" s="379"/>
      <c r="W2983" s="380"/>
      <c r="X2983" s="380"/>
      <c r="Y2983" s="380"/>
      <c r="Z2983" s="379"/>
      <c r="AA2983" s="381"/>
      <c r="AB2983" s="379"/>
      <c r="AC2983" s="380"/>
      <c r="AD2983" s="382">
        <f t="shared" si="421"/>
        <v>0</v>
      </c>
      <c r="AE2983" s="383">
        <f t="shared" si="422"/>
        <v>0</v>
      </c>
      <c r="AF2983" s="379"/>
      <c r="AG2983" s="381"/>
      <c r="AH2983" s="379"/>
      <c r="AI2983" s="381"/>
      <c r="AJ2983" s="384" t="str">
        <f t="shared" si="415"/>
        <v/>
      </c>
      <c r="AK2983" s="385" t="str">
        <f t="shared" si="416"/>
        <v/>
      </c>
      <c r="AL2983" s="388" t="str">
        <f t="shared" si="417"/>
        <v/>
      </c>
      <c r="AM2983" s="389" t="str">
        <f t="shared" si="418"/>
        <v/>
      </c>
      <c r="AN2983" s="388" t="str">
        <f t="shared" si="419"/>
        <v/>
      </c>
      <c r="AO2983" s="389" t="str">
        <f t="shared" si="420"/>
        <v/>
      </c>
      <c r="AP2983" s="423"/>
      <c r="AQ2983" s="423"/>
      <c r="AR2983" s="431" t="e">
        <f>VLOOKUP($B2983,'acc names'!$C$2:$D$12102,2,FALSE)</f>
        <v>#N/A</v>
      </c>
      <c r="AS2983" s="431" t="e">
        <f>VLOOKUP($AQ2983,software!$A$1:$B$14605,2,FALSE)</f>
        <v>#N/A</v>
      </c>
      <c r="AT2983" s="423"/>
      <c r="AV2983" s="423"/>
    </row>
    <row r="2984" spans="1:48" ht="12.75" x14ac:dyDescent="0.2">
      <c r="A2984" s="73"/>
      <c r="B2984" s="42"/>
      <c r="C2984" s="142"/>
      <c r="D2984" s="142"/>
      <c r="E2984" s="107"/>
      <c r="F2984" s="46"/>
      <c r="G2984" s="46"/>
      <c r="H2984" s="46"/>
      <c r="I2984" s="46"/>
      <c r="J2984" s="46"/>
      <c r="K2984" s="46"/>
      <c r="L2984" s="139"/>
      <c r="M2984" s="41"/>
      <c r="N2984" s="45"/>
      <c r="O2984" s="47"/>
      <c r="P2984" s="43"/>
      <c r="Q2984" s="71" t="e">
        <f>VLOOKUP(N2984,'error categories'!$A$2:$D$54,4,FALSE)</f>
        <v>#N/A</v>
      </c>
      <c r="R2984" s="72" t="e">
        <f>VLOOKUP(N2984,'error categories'!$A$2:$D$54,3,FALSE)</f>
        <v>#N/A</v>
      </c>
      <c r="S2984" s="374"/>
      <c r="T2984" s="377"/>
      <c r="U2984" s="378">
        <f t="shared" si="414"/>
        <v>0</v>
      </c>
      <c r="V2984" s="379"/>
      <c r="W2984" s="380"/>
      <c r="X2984" s="380"/>
      <c r="Y2984" s="380"/>
      <c r="Z2984" s="379"/>
      <c r="AA2984" s="381"/>
      <c r="AB2984" s="379"/>
      <c r="AC2984" s="380"/>
      <c r="AD2984" s="382">
        <f t="shared" si="421"/>
        <v>0</v>
      </c>
      <c r="AE2984" s="383">
        <f t="shared" si="422"/>
        <v>0</v>
      </c>
      <c r="AF2984" s="379"/>
      <c r="AG2984" s="381"/>
      <c r="AH2984" s="379"/>
      <c r="AI2984" s="381"/>
      <c r="AJ2984" s="384" t="str">
        <f t="shared" si="415"/>
        <v/>
      </c>
      <c r="AK2984" s="385" t="str">
        <f t="shared" si="416"/>
        <v/>
      </c>
      <c r="AL2984" s="388" t="str">
        <f t="shared" si="417"/>
        <v/>
      </c>
      <c r="AM2984" s="389" t="str">
        <f t="shared" si="418"/>
        <v/>
      </c>
      <c r="AN2984" s="388" t="str">
        <f t="shared" si="419"/>
        <v/>
      </c>
      <c r="AO2984" s="389" t="str">
        <f t="shared" si="420"/>
        <v/>
      </c>
      <c r="AP2984" s="423"/>
      <c r="AQ2984" s="423"/>
      <c r="AR2984" s="431" t="e">
        <f>VLOOKUP($B2984,'acc names'!$C$2:$D$12102,2,FALSE)</f>
        <v>#N/A</v>
      </c>
      <c r="AS2984" s="431" t="e">
        <f>VLOOKUP($AQ2984,software!$A$1:$B$14605,2,FALSE)</f>
        <v>#N/A</v>
      </c>
      <c r="AT2984" s="423"/>
      <c r="AV2984" s="423"/>
    </row>
    <row r="2985" spans="1:48" ht="12.75" x14ac:dyDescent="0.2">
      <c r="A2985" s="73"/>
      <c r="B2985" s="42"/>
      <c r="C2985" s="142"/>
      <c r="D2985" s="142"/>
      <c r="E2985" s="107"/>
      <c r="F2985" s="46"/>
      <c r="G2985" s="46"/>
      <c r="H2985" s="46"/>
      <c r="I2985" s="46"/>
      <c r="J2985" s="46"/>
      <c r="K2985" s="46"/>
      <c r="L2985" s="139"/>
      <c r="M2985" s="41"/>
      <c r="N2985" s="45"/>
      <c r="O2985" s="47"/>
      <c r="P2985" s="43"/>
      <c r="Q2985" s="71" t="e">
        <f>VLOOKUP(N2985,'error categories'!$A$2:$D$54,4,FALSE)</f>
        <v>#N/A</v>
      </c>
      <c r="R2985" s="72" t="e">
        <f>VLOOKUP(N2985,'error categories'!$A$2:$D$54,3,FALSE)</f>
        <v>#N/A</v>
      </c>
      <c r="S2985" s="374"/>
      <c r="T2985" s="377"/>
      <c r="U2985" s="378">
        <f t="shared" si="414"/>
        <v>0</v>
      </c>
      <c r="V2985" s="379"/>
      <c r="W2985" s="380"/>
      <c r="X2985" s="380"/>
      <c r="Y2985" s="380"/>
      <c r="Z2985" s="379"/>
      <c r="AA2985" s="381"/>
      <c r="AB2985" s="379"/>
      <c r="AC2985" s="380"/>
      <c r="AD2985" s="382">
        <f t="shared" si="421"/>
        <v>0</v>
      </c>
      <c r="AE2985" s="383">
        <f t="shared" si="422"/>
        <v>0</v>
      </c>
      <c r="AF2985" s="379"/>
      <c r="AG2985" s="381"/>
      <c r="AH2985" s="379"/>
      <c r="AI2985" s="381"/>
      <c r="AJ2985" s="384" t="str">
        <f t="shared" si="415"/>
        <v/>
      </c>
      <c r="AK2985" s="385" t="str">
        <f t="shared" si="416"/>
        <v/>
      </c>
      <c r="AL2985" s="388" t="str">
        <f t="shared" si="417"/>
        <v/>
      </c>
      <c r="AM2985" s="389" t="str">
        <f t="shared" si="418"/>
        <v/>
      </c>
      <c r="AN2985" s="388" t="str">
        <f t="shared" si="419"/>
        <v/>
      </c>
      <c r="AO2985" s="389" t="str">
        <f t="shared" si="420"/>
        <v/>
      </c>
      <c r="AP2985" s="423"/>
      <c r="AQ2985" s="423"/>
      <c r="AR2985" s="431" t="e">
        <f>VLOOKUP($B2985,'acc names'!$C$2:$D$12102,2,FALSE)</f>
        <v>#N/A</v>
      </c>
      <c r="AS2985" s="431" t="e">
        <f>VLOOKUP($AQ2985,software!$A$1:$B$14605,2,FALSE)</f>
        <v>#N/A</v>
      </c>
      <c r="AT2985" s="423"/>
      <c r="AV2985" s="423"/>
    </row>
    <row r="2986" spans="1:48" ht="12.75" x14ac:dyDescent="0.2">
      <c r="A2986" s="73"/>
      <c r="B2986" s="42"/>
      <c r="C2986" s="142"/>
      <c r="D2986" s="142"/>
      <c r="E2986" s="107"/>
      <c r="F2986" s="46"/>
      <c r="G2986" s="46"/>
      <c r="H2986" s="46"/>
      <c r="I2986" s="46"/>
      <c r="J2986" s="46"/>
      <c r="K2986" s="46"/>
      <c r="L2986" s="139"/>
      <c r="M2986" s="41"/>
      <c r="N2986" s="45"/>
      <c r="O2986" s="47"/>
      <c r="P2986" s="43"/>
      <c r="Q2986" s="71" t="e">
        <f>VLOOKUP(N2986,'error categories'!$A$2:$D$54,4,FALSE)</f>
        <v>#N/A</v>
      </c>
      <c r="R2986" s="72" t="e">
        <f>VLOOKUP(N2986,'error categories'!$A$2:$D$54,3,FALSE)</f>
        <v>#N/A</v>
      </c>
      <c r="S2986" s="374"/>
      <c r="T2986" s="377"/>
      <c r="U2986" s="378">
        <f t="shared" si="414"/>
        <v>0</v>
      </c>
      <c r="V2986" s="379"/>
      <c r="W2986" s="380"/>
      <c r="X2986" s="380"/>
      <c r="Y2986" s="380"/>
      <c r="Z2986" s="379"/>
      <c r="AA2986" s="381"/>
      <c r="AB2986" s="379"/>
      <c r="AC2986" s="380"/>
      <c r="AD2986" s="382">
        <f t="shared" si="421"/>
        <v>0</v>
      </c>
      <c r="AE2986" s="383">
        <f t="shared" si="422"/>
        <v>0</v>
      </c>
      <c r="AF2986" s="379"/>
      <c r="AG2986" s="381"/>
      <c r="AH2986" s="379"/>
      <c r="AI2986" s="381"/>
      <c r="AJ2986" s="384" t="str">
        <f t="shared" si="415"/>
        <v/>
      </c>
      <c r="AK2986" s="385" t="str">
        <f t="shared" si="416"/>
        <v/>
      </c>
      <c r="AL2986" s="388" t="str">
        <f t="shared" si="417"/>
        <v/>
      </c>
      <c r="AM2986" s="389" t="str">
        <f t="shared" si="418"/>
        <v/>
      </c>
      <c r="AN2986" s="388" t="str">
        <f t="shared" si="419"/>
        <v/>
      </c>
      <c r="AO2986" s="389" t="str">
        <f t="shared" si="420"/>
        <v/>
      </c>
      <c r="AP2986" s="423"/>
      <c r="AQ2986" s="423"/>
      <c r="AR2986" s="431" t="e">
        <f>VLOOKUP($B2986,'acc names'!$C$2:$D$12102,2,FALSE)</f>
        <v>#N/A</v>
      </c>
      <c r="AS2986" s="431" t="e">
        <f>VLOOKUP($AQ2986,software!$A$1:$B$14605,2,FALSE)</f>
        <v>#N/A</v>
      </c>
      <c r="AT2986" s="423"/>
      <c r="AV2986" s="423"/>
    </row>
    <row r="2987" spans="1:48" ht="12.75" x14ac:dyDescent="0.2">
      <c r="A2987" s="73"/>
      <c r="B2987" s="42"/>
      <c r="C2987" s="142"/>
      <c r="D2987" s="142"/>
      <c r="E2987" s="107"/>
      <c r="F2987" s="46"/>
      <c r="G2987" s="46"/>
      <c r="H2987" s="46"/>
      <c r="I2987" s="46"/>
      <c r="J2987" s="46"/>
      <c r="K2987" s="46"/>
      <c r="L2987" s="139"/>
      <c r="M2987" s="41"/>
      <c r="N2987" s="45"/>
      <c r="O2987" s="47"/>
      <c r="P2987" s="43"/>
      <c r="Q2987" s="71" t="e">
        <f>VLOOKUP(N2987,'error categories'!$A$2:$D$54,4,FALSE)</f>
        <v>#N/A</v>
      </c>
      <c r="R2987" s="72" t="e">
        <f>VLOOKUP(N2987,'error categories'!$A$2:$D$54,3,FALSE)</f>
        <v>#N/A</v>
      </c>
      <c r="S2987" s="374"/>
      <c r="T2987" s="377"/>
      <c r="U2987" s="378">
        <f t="shared" si="414"/>
        <v>0</v>
      </c>
      <c r="V2987" s="379"/>
      <c r="W2987" s="380"/>
      <c r="X2987" s="380"/>
      <c r="Y2987" s="380"/>
      <c r="Z2987" s="379"/>
      <c r="AA2987" s="381"/>
      <c r="AB2987" s="379"/>
      <c r="AC2987" s="380"/>
      <c r="AD2987" s="382">
        <f t="shared" si="421"/>
        <v>0</v>
      </c>
      <c r="AE2987" s="383">
        <f t="shared" si="422"/>
        <v>0</v>
      </c>
      <c r="AF2987" s="379"/>
      <c r="AG2987" s="381"/>
      <c r="AH2987" s="379"/>
      <c r="AI2987" s="381"/>
      <c r="AJ2987" s="384" t="str">
        <f t="shared" si="415"/>
        <v/>
      </c>
      <c r="AK2987" s="385" t="str">
        <f t="shared" si="416"/>
        <v/>
      </c>
      <c r="AL2987" s="388" t="str">
        <f t="shared" si="417"/>
        <v/>
      </c>
      <c r="AM2987" s="389" t="str">
        <f t="shared" si="418"/>
        <v/>
      </c>
      <c r="AN2987" s="388" t="str">
        <f t="shared" si="419"/>
        <v/>
      </c>
      <c r="AO2987" s="389" t="str">
        <f t="shared" si="420"/>
        <v/>
      </c>
      <c r="AP2987" s="423"/>
      <c r="AQ2987" s="423"/>
      <c r="AR2987" s="431" t="e">
        <f>VLOOKUP($B2987,'acc names'!$C$2:$D$12102,2,FALSE)</f>
        <v>#N/A</v>
      </c>
      <c r="AS2987" s="431" t="e">
        <f>VLOOKUP($AQ2987,software!$A$1:$B$14605,2,FALSE)</f>
        <v>#N/A</v>
      </c>
      <c r="AT2987" s="423"/>
      <c r="AV2987" s="423"/>
    </row>
    <row r="2988" spans="1:48" ht="12.75" x14ac:dyDescent="0.2">
      <c r="A2988" s="73"/>
      <c r="B2988" s="42"/>
      <c r="C2988" s="142"/>
      <c r="D2988" s="142"/>
      <c r="E2988" s="107"/>
      <c r="F2988" s="46"/>
      <c r="G2988" s="46"/>
      <c r="H2988" s="46"/>
      <c r="I2988" s="46"/>
      <c r="J2988" s="46"/>
      <c r="K2988" s="46"/>
      <c r="L2988" s="139"/>
      <c r="M2988" s="41"/>
      <c r="N2988" s="45"/>
      <c r="O2988" s="47"/>
      <c r="P2988" s="43"/>
      <c r="Q2988" s="71" t="e">
        <f>VLOOKUP(N2988,'error categories'!$A$2:$D$54,4,FALSE)</f>
        <v>#N/A</v>
      </c>
      <c r="R2988" s="72" t="e">
        <f>VLOOKUP(N2988,'error categories'!$A$2:$D$54,3,FALSE)</f>
        <v>#N/A</v>
      </c>
      <c r="S2988" s="374"/>
      <c r="T2988" s="377"/>
      <c r="U2988" s="378">
        <f t="shared" si="414"/>
        <v>0</v>
      </c>
      <c r="V2988" s="379"/>
      <c r="W2988" s="380"/>
      <c r="X2988" s="380"/>
      <c r="Y2988" s="380"/>
      <c r="Z2988" s="379"/>
      <c r="AA2988" s="381"/>
      <c r="AB2988" s="379"/>
      <c r="AC2988" s="380"/>
      <c r="AD2988" s="382">
        <f t="shared" si="421"/>
        <v>0</v>
      </c>
      <c r="AE2988" s="383">
        <f t="shared" si="422"/>
        <v>0</v>
      </c>
      <c r="AF2988" s="379"/>
      <c r="AG2988" s="381"/>
      <c r="AH2988" s="379"/>
      <c r="AI2988" s="381"/>
      <c r="AJ2988" s="384" t="str">
        <f t="shared" si="415"/>
        <v/>
      </c>
      <c r="AK2988" s="385" t="str">
        <f t="shared" si="416"/>
        <v/>
      </c>
      <c r="AL2988" s="388" t="str">
        <f t="shared" si="417"/>
        <v/>
      </c>
      <c r="AM2988" s="389" t="str">
        <f t="shared" si="418"/>
        <v/>
      </c>
      <c r="AN2988" s="388" t="str">
        <f t="shared" si="419"/>
        <v/>
      </c>
      <c r="AO2988" s="389" t="str">
        <f t="shared" si="420"/>
        <v/>
      </c>
      <c r="AP2988" s="423"/>
      <c r="AQ2988" s="423"/>
      <c r="AR2988" s="431" t="e">
        <f>VLOOKUP($B2988,'acc names'!$C$2:$D$12102,2,FALSE)</f>
        <v>#N/A</v>
      </c>
      <c r="AS2988" s="431" t="e">
        <f>VLOOKUP($AQ2988,software!$A$1:$B$14605,2,FALSE)</f>
        <v>#N/A</v>
      </c>
      <c r="AT2988" s="423"/>
      <c r="AV2988" s="423"/>
    </row>
    <row r="2989" spans="1:48" ht="12.75" x14ac:dyDescent="0.2">
      <c r="A2989" s="73"/>
      <c r="B2989" s="42"/>
      <c r="C2989" s="142"/>
      <c r="D2989" s="142"/>
      <c r="E2989" s="107"/>
      <c r="F2989" s="46"/>
      <c r="G2989" s="46"/>
      <c r="H2989" s="46"/>
      <c r="I2989" s="46"/>
      <c r="J2989" s="46"/>
      <c r="K2989" s="46"/>
      <c r="L2989" s="139"/>
      <c r="M2989" s="41"/>
      <c r="N2989" s="45"/>
      <c r="O2989" s="47"/>
      <c r="P2989" s="43"/>
      <c r="Q2989" s="71" t="e">
        <f>VLOOKUP(N2989,'error categories'!$A$2:$D$54,4,FALSE)</f>
        <v>#N/A</v>
      </c>
      <c r="R2989" s="72" t="e">
        <f>VLOOKUP(N2989,'error categories'!$A$2:$D$54,3,FALSE)</f>
        <v>#N/A</v>
      </c>
      <c r="S2989" s="374"/>
      <c r="T2989" s="377"/>
      <c r="U2989" s="378">
        <f t="shared" si="414"/>
        <v>0</v>
      </c>
      <c r="V2989" s="379"/>
      <c r="W2989" s="380"/>
      <c r="X2989" s="380"/>
      <c r="Y2989" s="380"/>
      <c r="Z2989" s="379"/>
      <c r="AA2989" s="381"/>
      <c r="AB2989" s="379"/>
      <c r="AC2989" s="380"/>
      <c r="AD2989" s="382">
        <f t="shared" si="421"/>
        <v>0</v>
      </c>
      <c r="AE2989" s="383">
        <f t="shared" si="422"/>
        <v>0</v>
      </c>
      <c r="AF2989" s="379"/>
      <c r="AG2989" s="381"/>
      <c r="AH2989" s="379"/>
      <c r="AI2989" s="381"/>
      <c r="AJ2989" s="384" t="str">
        <f t="shared" si="415"/>
        <v/>
      </c>
      <c r="AK2989" s="385" t="str">
        <f t="shared" si="416"/>
        <v/>
      </c>
      <c r="AL2989" s="388" t="str">
        <f t="shared" si="417"/>
        <v/>
      </c>
      <c r="AM2989" s="389" t="str">
        <f t="shared" si="418"/>
        <v/>
      </c>
      <c r="AN2989" s="388" t="str">
        <f t="shared" si="419"/>
        <v/>
      </c>
      <c r="AO2989" s="389" t="str">
        <f t="shared" si="420"/>
        <v/>
      </c>
      <c r="AP2989" s="423"/>
      <c r="AQ2989" s="423"/>
      <c r="AR2989" s="431" t="e">
        <f>VLOOKUP($B2989,'acc names'!$C$2:$D$12102,2,FALSE)</f>
        <v>#N/A</v>
      </c>
      <c r="AS2989" s="431" t="e">
        <f>VLOOKUP($AQ2989,software!$A$1:$B$14605,2,FALSE)</f>
        <v>#N/A</v>
      </c>
      <c r="AT2989" s="423"/>
      <c r="AV2989" s="423"/>
    </row>
    <row r="2990" spans="1:48" ht="12.75" x14ac:dyDescent="0.2">
      <c r="A2990" s="73"/>
      <c r="B2990" s="42"/>
      <c r="C2990" s="142"/>
      <c r="D2990" s="142"/>
      <c r="E2990" s="107"/>
      <c r="F2990" s="46"/>
      <c r="G2990" s="46"/>
      <c r="H2990" s="46"/>
      <c r="I2990" s="46"/>
      <c r="J2990" s="46"/>
      <c r="K2990" s="46"/>
      <c r="L2990" s="139"/>
      <c r="M2990" s="41"/>
      <c r="N2990" s="45"/>
      <c r="O2990" s="47"/>
      <c r="P2990" s="43"/>
      <c r="Q2990" s="71" t="e">
        <f>VLOOKUP(N2990,'error categories'!$A$2:$D$54,4,FALSE)</f>
        <v>#N/A</v>
      </c>
      <c r="R2990" s="72" t="e">
        <f>VLOOKUP(N2990,'error categories'!$A$2:$D$54,3,FALSE)</f>
        <v>#N/A</v>
      </c>
      <c r="S2990" s="374"/>
      <c r="T2990" s="377"/>
      <c r="U2990" s="378">
        <f t="shared" si="414"/>
        <v>0</v>
      </c>
      <c r="V2990" s="379"/>
      <c r="W2990" s="380"/>
      <c r="X2990" s="380"/>
      <c r="Y2990" s="380"/>
      <c r="Z2990" s="379"/>
      <c r="AA2990" s="381"/>
      <c r="AB2990" s="379"/>
      <c r="AC2990" s="380"/>
      <c r="AD2990" s="382">
        <f t="shared" si="421"/>
        <v>0</v>
      </c>
      <c r="AE2990" s="383">
        <f t="shared" si="422"/>
        <v>0</v>
      </c>
      <c r="AF2990" s="379"/>
      <c r="AG2990" s="381"/>
      <c r="AH2990" s="379"/>
      <c r="AI2990" s="381"/>
      <c r="AJ2990" s="384" t="str">
        <f t="shared" si="415"/>
        <v/>
      </c>
      <c r="AK2990" s="385" t="str">
        <f t="shared" si="416"/>
        <v/>
      </c>
      <c r="AL2990" s="388" t="str">
        <f t="shared" si="417"/>
        <v/>
      </c>
      <c r="AM2990" s="389" t="str">
        <f t="shared" si="418"/>
        <v/>
      </c>
      <c r="AN2990" s="388" t="str">
        <f t="shared" si="419"/>
        <v/>
      </c>
      <c r="AO2990" s="389" t="str">
        <f t="shared" si="420"/>
        <v/>
      </c>
      <c r="AP2990" s="423"/>
      <c r="AQ2990" s="423"/>
      <c r="AR2990" s="431" t="e">
        <f>VLOOKUP($B2990,'acc names'!$C$2:$D$12102,2,FALSE)</f>
        <v>#N/A</v>
      </c>
      <c r="AS2990" s="431" t="e">
        <f>VLOOKUP($AQ2990,software!$A$1:$B$14605,2,FALSE)</f>
        <v>#N/A</v>
      </c>
      <c r="AT2990" s="423"/>
      <c r="AV2990" s="423"/>
    </row>
    <row r="2991" spans="1:48" ht="12.75" x14ac:dyDescent="0.2">
      <c r="A2991" s="73"/>
      <c r="B2991" s="42"/>
      <c r="C2991" s="142"/>
      <c r="D2991" s="142"/>
      <c r="E2991" s="107"/>
      <c r="F2991" s="46"/>
      <c r="G2991" s="46"/>
      <c r="H2991" s="46"/>
      <c r="I2991" s="46"/>
      <c r="J2991" s="46"/>
      <c r="K2991" s="46"/>
      <c r="L2991" s="139"/>
      <c r="M2991" s="41"/>
      <c r="N2991" s="45"/>
      <c r="O2991" s="47"/>
      <c r="P2991" s="43"/>
      <c r="Q2991" s="71" t="e">
        <f>VLOOKUP(N2991,'error categories'!$A$2:$D$54,4,FALSE)</f>
        <v>#N/A</v>
      </c>
      <c r="R2991" s="72" t="e">
        <f>VLOOKUP(N2991,'error categories'!$A$2:$D$54,3,FALSE)</f>
        <v>#N/A</v>
      </c>
      <c r="S2991" s="374"/>
      <c r="T2991" s="377"/>
      <c r="U2991" s="378">
        <f t="shared" si="414"/>
        <v>0</v>
      </c>
      <c r="V2991" s="379"/>
      <c r="W2991" s="380"/>
      <c r="X2991" s="380"/>
      <c r="Y2991" s="380"/>
      <c r="Z2991" s="379"/>
      <c r="AA2991" s="381"/>
      <c r="AB2991" s="379"/>
      <c r="AC2991" s="380"/>
      <c r="AD2991" s="382">
        <f t="shared" si="421"/>
        <v>0</v>
      </c>
      <c r="AE2991" s="383">
        <f t="shared" si="422"/>
        <v>0</v>
      </c>
      <c r="AF2991" s="379"/>
      <c r="AG2991" s="381"/>
      <c r="AH2991" s="379"/>
      <c r="AI2991" s="381"/>
      <c r="AJ2991" s="384" t="str">
        <f t="shared" si="415"/>
        <v/>
      </c>
      <c r="AK2991" s="385" t="str">
        <f t="shared" si="416"/>
        <v/>
      </c>
      <c r="AL2991" s="388" t="str">
        <f t="shared" si="417"/>
        <v/>
      </c>
      <c r="AM2991" s="389" t="str">
        <f t="shared" si="418"/>
        <v/>
      </c>
      <c r="AN2991" s="388" t="str">
        <f t="shared" si="419"/>
        <v/>
      </c>
      <c r="AO2991" s="389" t="str">
        <f t="shared" si="420"/>
        <v/>
      </c>
      <c r="AP2991" s="423"/>
      <c r="AQ2991" s="423"/>
      <c r="AR2991" s="431" t="e">
        <f>VLOOKUP($B2991,'acc names'!$C$2:$D$12102,2,FALSE)</f>
        <v>#N/A</v>
      </c>
      <c r="AS2991" s="431" t="e">
        <f>VLOOKUP($AQ2991,software!$A$1:$B$14605,2,FALSE)</f>
        <v>#N/A</v>
      </c>
      <c r="AT2991" s="423"/>
      <c r="AV2991" s="423"/>
    </row>
    <row r="2992" spans="1:48" ht="12.75" x14ac:dyDescent="0.2">
      <c r="A2992" s="73"/>
      <c r="B2992" s="42"/>
      <c r="C2992" s="142"/>
      <c r="D2992" s="142"/>
      <c r="E2992" s="107"/>
      <c r="F2992" s="46"/>
      <c r="G2992" s="46"/>
      <c r="H2992" s="46"/>
      <c r="I2992" s="46"/>
      <c r="J2992" s="46"/>
      <c r="K2992" s="46"/>
      <c r="L2992" s="139"/>
      <c r="M2992" s="41"/>
      <c r="N2992" s="45"/>
      <c r="O2992" s="47"/>
      <c r="P2992" s="43"/>
      <c r="Q2992" s="71" t="e">
        <f>VLOOKUP(N2992,'error categories'!$A$2:$D$54,4,FALSE)</f>
        <v>#N/A</v>
      </c>
      <c r="R2992" s="72" t="e">
        <f>VLOOKUP(N2992,'error categories'!$A$2:$D$54,3,FALSE)</f>
        <v>#N/A</v>
      </c>
      <c r="S2992" s="374"/>
      <c r="T2992" s="377"/>
      <c r="U2992" s="378">
        <f t="shared" si="414"/>
        <v>0</v>
      </c>
      <c r="V2992" s="379"/>
      <c r="W2992" s="380"/>
      <c r="X2992" s="380"/>
      <c r="Y2992" s="380"/>
      <c r="Z2992" s="379"/>
      <c r="AA2992" s="381"/>
      <c r="AB2992" s="379"/>
      <c r="AC2992" s="380"/>
      <c r="AD2992" s="382">
        <f t="shared" si="421"/>
        <v>0</v>
      </c>
      <c r="AE2992" s="383">
        <f t="shared" si="422"/>
        <v>0</v>
      </c>
      <c r="AF2992" s="379"/>
      <c r="AG2992" s="381"/>
      <c r="AH2992" s="379"/>
      <c r="AI2992" s="381"/>
      <c r="AJ2992" s="384" t="str">
        <f t="shared" si="415"/>
        <v/>
      </c>
      <c r="AK2992" s="385" t="str">
        <f t="shared" si="416"/>
        <v/>
      </c>
      <c r="AL2992" s="388" t="str">
        <f t="shared" si="417"/>
        <v/>
      </c>
      <c r="AM2992" s="389" t="str">
        <f t="shared" si="418"/>
        <v/>
      </c>
      <c r="AN2992" s="388" t="str">
        <f t="shared" si="419"/>
        <v/>
      </c>
      <c r="AO2992" s="389" t="str">
        <f t="shared" si="420"/>
        <v/>
      </c>
      <c r="AP2992" s="423"/>
      <c r="AQ2992" s="423"/>
      <c r="AR2992" s="431" t="e">
        <f>VLOOKUP($B2992,'acc names'!$C$2:$D$12102,2,FALSE)</f>
        <v>#N/A</v>
      </c>
      <c r="AS2992" s="431" t="e">
        <f>VLOOKUP($AQ2992,software!$A$1:$B$14605,2,FALSE)</f>
        <v>#N/A</v>
      </c>
      <c r="AT2992" s="423"/>
      <c r="AV2992" s="423"/>
    </row>
    <row r="2993" spans="1:48" ht="12.75" x14ac:dyDescent="0.2">
      <c r="A2993" s="73"/>
      <c r="B2993" s="42"/>
      <c r="C2993" s="142"/>
      <c r="D2993" s="142"/>
      <c r="E2993" s="107"/>
      <c r="F2993" s="46"/>
      <c r="G2993" s="46"/>
      <c r="H2993" s="46"/>
      <c r="I2993" s="46"/>
      <c r="J2993" s="46"/>
      <c r="K2993" s="46"/>
      <c r="L2993" s="139"/>
      <c r="M2993" s="41"/>
      <c r="N2993" s="45"/>
      <c r="O2993" s="47"/>
      <c r="P2993" s="43"/>
      <c r="Q2993" s="71" t="e">
        <f>VLOOKUP(N2993,'error categories'!$A$2:$D$54,4,FALSE)</f>
        <v>#N/A</v>
      </c>
      <c r="R2993" s="72" t="e">
        <f>VLOOKUP(N2993,'error categories'!$A$2:$D$54,3,FALSE)</f>
        <v>#N/A</v>
      </c>
      <c r="S2993" s="374"/>
      <c r="T2993" s="377"/>
      <c r="U2993" s="378">
        <f t="shared" si="414"/>
        <v>0</v>
      </c>
      <c r="V2993" s="379"/>
      <c r="W2993" s="380"/>
      <c r="X2993" s="380"/>
      <c r="Y2993" s="380"/>
      <c r="Z2993" s="379"/>
      <c r="AA2993" s="381"/>
      <c r="AB2993" s="379"/>
      <c r="AC2993" s="380"/>
      <c r="AD2993" s="382">
        <f t="shared" si="421"/>
        <v>0</v>
      </c>
      <c r="AE2993" s="383">
        <f t="shared" si="422"/>
        <v>0</v>
      </c>
      <c r="AF2993" s="379"/>
      <c r="AG2993" s="381"/>
      <c r="AH2993" s="379"/>
      <c r="AI2993" s="381"/>
      <c r="AJ2993" s="384" t="str">
        <f t="shared" si="415"/>
        <v/>
      </c>
      <c r="AK2993" s="385" t="str">
        <f t="shared" si="416"/>
        <v/>
      </c>
      <c r="AL2993" s="388" t="str">
        <f t="shared" si="417"/>
        <v/>
      </c>
      <c r="AM2993" s="389" t="str">
        <f t="shared" si="418"/>
        <v/>
      </c>
      <c r="AN2993" s="388" t="str">
        <f t="shared" si="419"/>
        <v/>
      </c>
      <c r="AO2993" s="389" t="str">
        <f t="shared" si="420"/>
        <v/>
      </c>
      <c r="AP2993" s="423"/>
      <c r="AQ2993" s="423"/>
      <c r="AR2993" s="431" t="e">
        <f>VLOOKUP($B2993,'acc names'!$C$2:$D$12102,2,FALSE)</f>
        <v>#N/A</v>
      </c>
      <c r="AS2993" s="431" t="e">
        <f>VLOOKUP($AQ2993,software!$A$1:$B$14605,2,FALSE)</f>
        <v>#N/A</v>
      </c>
      <c r="AT2993" s="423"/>
      <c r="AV2993" s="423"/>
    </row>
    <row r="2994" spans="1:48" ht="12.75" x14ac:dyDescent="0.2">
      <c r="A2994" s="73"/>
      <c r="B2994" s="42"/>
      <c r="C2994" s="142"/>
      <c r="D2994" s="142"/>
      <c r="E2994" s="107"/>
      <c r="F2994" s="46"/>
      <c r="G2994" s="46"/>
      <c r="H2994" s="46"/>
      <c r="I2994" s="46"/>
      <c r="J2994" s="46"/>
      <c r="K2994" s="46"/>
      <c r="L2994" s="139"/>
      <c r="M2994" s="41"/>
      <c r="N2994" s="45"/>
      <c r="O2994" s="47"/>
      <c r="P2994" s="43"/>
      <c r="Q2994" s="71" t="e">
        <f>VLOOKUP(N2994,'error categories'!$A$2:$D$54,4,FALSE)</f>
        <v>#N/A</v>
      </c>
      <c r="R2994" s="72" t="e">
        <f>VLOOKUP(N2994,'error categories'!$A$2:$D$54,3,FALSE)</f>
        <v>#N/A</v>
      </c>
      <c r="S2994" s="374"/>
      <c r="T2994" s="377"/>
      <c r="U2994" s="378">
        <f t="shared" si="414"/>
        <v>0</v>
      </c>
      <c r="V2994" s="379"/>
      <c r="W2994" s="380"/>
      <c r="X2994" s="380"/>
      <c r="Y2994" s="380"/>
      <c r="Z2994" s="379"/>
      <c r="AA2994" s="381"/>
      <c r="AB2994" s="379"/>
      <c r="AC2994" s="380"/>
      <c r="AD2994" s="382">
        <f t="shared" si="421"/>
        <v>0</v>
      </c>
      <c r="AE2994" s="383">
        <f t="shared" si="422"/>
        <v>0</v>
      </c>
      <c r="AF2994" s="379"/>
      <c r="AG2994" s="381"/>
      <c r="AH2994" s="379"/>
      <c r="AI2994" s="381"/>
      <c r="AJ2994" s="384" t="str">
        <f t="shared" si="415"/>
        <v/>
      </c>
      <c r="AK2994" s="385" t="str">
        <f t="shared" si="416"/>
        <v/>
      </c>
      <c r="AL2994" s="388" t="str">
        <f t="shared" si="417"/>
        <v/>
      </c>
      <c r="AM2994" s="389" t="str">
        <f t="shared" si="418"/>
        <v/>
      </c>
      <c r="AN2994" s="388" t="str">
        <f t="shared" si="419"/>
        <v/>
      </c>
      <c r="AO2994" s="389" t="str">
        <f t="shared" si="420"/>
        <v/>
      </c>
      <c r="AP2994" s="423"/>
      <c r="AQ2994" s="423"/>
      <c r="AR2994" s="431" t="e">
        <f>VLOOKUP($B2994,'acc names'!$C$2:$D$12102,2,FALSE)</f>
        <v>#N/A</v>
      </c>
      <c r="AS2994" s="431" t="e">
        <f>VLOOKUP($AQ2994,software!$A$1:$B$14605,2,FALSE)</f>
        <v>#N/A</v>
      </c>
      <c r="AT2994" s="423"/>
      <c r="AV2994" s="423"/>
    </row>
    <row r="2995" spans="1:48" ht="12.75" x14ac:dyDescent="0.2">
      <c r="A2995" s="73"/>
      <c r="B2995" s="42"/>
      <c r="C2995" s="142"/>
      <c r="D2995" s="142"/>
      <c r="E2995" s="107"/>
      <c r="F2995" s="46"/>
      <c r="G2995" s="46"/>
      <c r="H2995" s="46"/>
      <c r="I2995" s="46"/>
      <c r="J2995" s="46"/>
      <c r="K2995" s="46"/>
      <c r="L2995" s="139"/>
      <c r="M2995" s="41"/>
      <c r="N2995" s="45"/>
      <c r="O2995" s="47"/>
      <c r="P2995" s="43"/>
      <c r="Q2995" s="71" t="e">
        <f>VLOOKUP(N2995,'error categories'!$A$2:$D$54,4,FALSE)</f>
        <v>#N/A</v>
      </c>
      <c r="R2995" s="72" t="e">
        <f>VLOOKUP(N2995,'error categories'!$A$2:$D$54,3,FALSE)</f>
        <v>#N/A</v>
      </c>
      <c r="S2995" s="374"/>
      <c r="T2995" s="377"/>
      <c r="U2995" s="378">
        <f t="shared" si="414"/>
        <v>0</v>
      </c>
      <c r="V2995" s="379"/>
      <c r="W2995" s="380"/>
      <c r="X2995" s="380"/>
      <c r="Y2995" s="380"/>
      <c r="Z2995" s="379"/>
      <c r="AA2995" s="381"/>
      <c r="AB2995" s="379"/>
      <c r="AC2995" s="380"/>
      <c r="AD2995" s="382">
        <f t="shared" si="421"/>
        <v>0</v>
      </c>
      <c r="AE2995" s="383">
        <f t="shared" si="422"/>
        <v>0</v>
      </c>
      <c r="AF2995" s="379"/>
      <c r="AG2995" s="381"/>
      <c r="AH2995" s="379"/>
      <c r="AI2995" s="381"/>
      <c r="AJ2995" s="384" t="str">
        <f t="shared" si="415"/>
        <v/>
      </c>
      <c r="AK2995" s="385" t="str">
        <f t="shared" si="416"/>
        <v/>
      </c>
      <c r="AL2995" s="388" t="str">
        <f t="shared" si="417"/>
        <v/>
      </c>
      <c r="AM2995" s="389" t="str">
        <f t="shared" si="418"/>
        <v/>
      </c>
      <c r="AN2995" s="388" t="str">
        <f t="shared" si="419"/>
        <v/>
      </c>
      <c r="AO2995" s="389" t="str">
        <f t="shared" si="420"/>
        <v/>
      </c>
      <c r="AP2995" s="423"/>
      <c r="AQ2995" s="423"/>
      <c r="AR2995" s="431" t="e">
        <f>VLOOKUP($B2995,'acc names'!$C$2:$D$12102,2,FALSE)</f>
        <v>#N/A</v>
      </c>
      <c r="AS2995" s="431" t="e">
        <f>VLOOKUP($AQ2995,software!$A$1:$B$14605,2,FALSE)</f>
        <v>#N/A</v>
      </c>
      <c r="AT2995" s="423"/>
      <c r="AV2995" s="423"/>
    </row>
    <row r="2996" spans="1:48" ht="12.75" x14ac:dyDescent="0.2">
      <c r="A2996" s="73"/>
      <c r="B2996" s="42"/>
      <c r="C2996" s="142"/>
      <c r="D2996" s="142"/>
      <c r="E2996" s="107"/>
      <c r="F2996" s="46"/>
      <c r="G2996" s="46"/>
      <c r="H2996" s="46"/>
      <c r="I2996" s="46"/>
      <c r="J2996" s="46"/>
      <c r="K2996" s="46"/>
      <c r="L2996" s="139"/>
      <c r="M2996" s="41"/>
      <c r="N2996" s="45"/>
      <c r="O2996" s="47"/>
      <c r="P2996" s="43"/>
      <c r="Q2996" s="71" t="e">
        <f>VLOOKUP(N2996,'error categories'!$A$2:$D$54,4,FALSE)</f>
        <v>#N/A</v>
      </c>
      <c r="R2996" s="72" t="e">
        <f>VLOOKUP(N2996,'error categories'!$A$2:$D$54,3,FALSE)</f>
        <v>#N/A</v>
      </c>
      <c r="S2996" s="374"/>
      <c r="T2996" s="377"/>
      <c r="U2996" s="378">
        <f t="shared" si="414"/>
        <v>0</v>
      </c>
      <c r="V2996" s="379"/>
      <c r="W2996" s="380"/>
      <c r="X2996" s="380"/>
      <c r="Y2996" s="380"/>
      <c r="Z2996" s="379"/>
      <c r="AA2996" s="381"/>
      <c r="AB2996" s="379"/>
      <c r="AC2996" s="380"/>
      <c r="AD2996" s="382">
        <f t="shared" si="421"/>
        <v>0</v>
      </c>
      <c r="AE2996" s="383">
        <f t="shared" si="422"/>
        <v>0</v>
      </c>
      <c r="AF2996" s="379"/>
      <c r="AG2996" s="381"/>
      <c r="AH2996" s="379"/>
      <c r="AI2996" s="381"/>
      <c r="AJ2996" s="384" t="str">
        <f t="shared" si="415"/>
        <v/>
      </c>
      <c r="AK2996" s="385" t="str">
        <f t="shared" si="416"/>
        <v/>
      </c>
      <c r="AL2996" s="388" t="str">
        <f t="shared" si="417"/>
        <v/>
      </c>
      <c r="AM2996" s="389" t="str">
        <f t="shared" si="418"/>
        <v/>
      </c>
      <c r="AN2996" s="388" t="str">
        <f t="shared" si="419"/>
        <v/>
      </c>
      <c r="AO2996" s="389" t="str">
        <f t="shared" si="420"/>
        <v/>
      </c>
      <c r="AP2996" s="423"/>
      <c r="AQ2996" s="423"/>
      <c r="AR2996" s="431" t="e">
        <f>VLOOKUP($B2996,'acc names'!$C$2:$D$12102,2,FALSE)</f>
        <v>#N/A</v>
      </c>
      <c r="AS2996" s="431" t="e">
        <f>VLOOKUP($AQ2996,software!$A$1:$B$14605,2,FALSE)</f>
        <v>#N/A</v>
      </c>
      <c r="AT2996" s="423"/>
      <c r="AV2996" s="423"/>
    </row>
    <row r="2997" spans="1:48" ht="12.75" x14ac:dyDescent="0.2">
      <c r="A2997" s="73"/>
      <c r="B2997" s="42"/>
      <c r="C2997" s="142"/>
      <c r="D2997" s="142"/>
      <c r="E2997" s="107"/>
      <c r="F2997" s="46"/>
      <c r="G2997" s="46"/>
      <c r="H2997" s="46"/>
      <c r="I2997" s="46"/>
      <c r="J2997" s="46"/>
      <c r="K2997" s="46"/>
      <c r="L2997" s="139"/>
      <c r="M2997" s="41"/>
      <c r="N2997" s="45"/>
      <c r="O2997" s="47"/>
      <c r="P2997" s="43"/>
      <c r="Q2997" s="71" t="e">
        <f>VLOOKUP(N2997,'error categories'!$A$2:$D$54,4,FALSE)</f>
        <v>#N/A</v>
      </c>
      <c r="R2997" s="72" t="e">
        <f>VLOOKUP(N2997,'error categories'!$A$2:$D$54,3,FALSE)</f>
        <v>#N/A</v>
      </c>
      <c r="S2997" s="374"/>
      <c r="T2997" s="377"/>
      <c r="U2997" s="378">
        <f t="shared" si="414"/>
        <v>0</v>
      </c>
      <c r="V2997" s="379"/>
      <c r="W2997" s="380"/>
      <c r="X2997" s="380"/>
      <c r="Y2997" s="380"/>
      <c r="Z2997" s="379"/>
      <c r="AA2997" s="381"/>
      <c r="AB2997" s="379"/>
      <c r="AC2997" s="380"/>
      <c r="AD2997" s="382">
        <f t="shared" si="421"/>
        <v>0</v>
      </c>
      <c r="AE2997" s="383">
        <f t="shared" si="422"/>
        <v>0</v>
      </c>
      <c r="AF2997" s="379"/>
      <c r="AG2997" s="381"/>
      <c r="AH2997" s="379"/>
      <c r="AI2997" s="381"/>
      <c r="AJ2997" s="384" t="str">
        <f t="shared" si="415"/>
        <v/>
      </c>
      <c r="AK2997" s="385" t="str">
        <f t="shared" si="416"/>
        <v/>
      </c>
      <c r="AL2997" s="388" t="str">
        <f t="shared" si="417"/>
        <v/>
      </c>
      <c r="AM2997" s="389" t="str">
        <f t="shared" si="418"/>
        <v/>
      </c>
      <c r="AN2997" s="388" t="str">
        <f t="shared" si="419"/>
        <v/>
      </c>
      <c r="AO2997" s="389" t="str">
        <f t="shared" si="420"/>
        <v/>
      </c>
      <c r="AP2997" s="423"/>
      <c r="AQ2997" s="423"/>
      <c r="AR2997" s="431" t="e">
        <f>VLOOKUP($B2997,'acc names'!$C$2:$D$12102,2,FALSE)</f>
        <v>#N/A</v>
      </c>
      <c r="AS2997" s="431" t="e">
        <f>VLOOKUP($AQ2997,software!$A$1:$B$14605,2,FALSE)</f>
        <v>#N/A</v>
      </c>
      <c r="AT2997" s="423"/>
      <c r="AV2997" s="423"/>
    </row>
    <row r="2998" spans="1:48" ht="12.75" x14ac:dyDescent="0.2">
      <c r="A2998" s="73"/>
      <c r="B2998" s="42"/>
      <c r="C2998" s="142"/>
      <c r="D2998" s="142"/>
      <c r="E2998" s="107"/>
      <c r="F2998" s="46"/>
      <c r="G2998" s="46"/>
      <c r="H2998" s="46"/>
      <c r="I2998" s="46"/>
      <c r="J2998" s="46"/>
      <c r="K2998" s="46"/>
      <c r="L2998" s="139"/>
      <c r="M2998" s="41"/>
      <c r="N2998" s="45"/>
      <c r="O2998" s="47"/>
      <c r="P2998" s="43"/>
      <c r="Q2998" s="71" t="e">
        <f>VLOOKUP(N2998,'error categories'!$A$2:$D$54,4,FALSE)</f>
        <v>#N/A</v>
      </c>
      <c r="R2998" s="72" t="e">
        <f>VLOOKUP(N2998,'error categories'!$A$2:$D$54,3,FALSE)</f>
        <v>#N/A</v>
      </c>
      <c r="S2998" s="374"/>
      <c r="T2998" s="377"/>
      <c r="U2998" s="378">
        <f t="shared" si="414"/>
        <v>0</v>
      </c>
      <c r="V2998" s="379"/>
      <c r="W2998" s="380"/>
      <c r="X2998" s="380"/>
      <c r="Y2998" s="380"/>
      <c r="Z2998" s="379"/>
      <c r="AA2998" s="381"/>
      <c r="AB2998" s="379"/>
      <c r="AC2998" s="380"/>
      <c r="AD2998" s="382">
        <f t="shared" si="421"/>
        <v>0</v>
      </c>
      <c r="AE2998" s="383">
        <f t="shared" si="422"/>
        <v>0</v>
      </c>
      <c r="AF2998" s="379"/>
      <c r="AG2998" s="381"/>
      <c r="AH2998" s="379"/>
      <c r="AI2998" s="381"/>
      <c r="AJ2998" s="384" t="str">
        <f t="shared" si="415"/>
        <v/>
      </c>
      <c r="AK2998" s="385" t="str">
        <f t="shared" si="416"/>
        <v/>
      </c>
      <c r="AL2998" s="388" t="str">
        <f t="shared" si="417"/>
        <v/>
      </c>
      <c r="AM2998" s="389" t="str">
        <f t="shared" si="418"/>
        <v/>
      </c>
      <c r="AN2998" s="388" t="str">
        <f t="shared" si="419"/>
        <v/>
      </c>
      <c r="AO2998" s="389" t="str">
        <f t="shared" si="420"/>
        <v/>
      </c>
      <c r="AP2998" s="423"/>
      <c r="AQ2998" s="423"/>
      <c r="AR2998" s="431" t="e">
        <f>VLOOKUP($B2998,'acc names'!$C$2:$D$12102,2,FALSE)</f>
        <v>#N/A</v>
      </c>
      <c r="AS2998" s="431" t="e">
        <f>VLOOKUP($AQ2998,software!$A$1:$B$14605,2,FALSE)</f>
        <v>#N/A</v>
      </c>
      <c r="AT2998" s="423"/>
      <c r="AV2998" s="423"/>
    </row>
    <row r="2999" spans="1:48" ht="13.5" thickBot="1" x14ac:dyDescent="0.25">
      <c r="A2999" s="117"/>
      <c r="B2999" s="42"/>
      <c r="C2999" s="144"/>
      <c r="D2999" s="144"/>
      <c r="E2999" s="119"/>
      <c r="F2999" s="118"/>
      <c r="G2999" s="118"/>
      <c r="H2999" s="118"/>
      <c r="I2999" s="118"/>
      <c r="J2999" s="118"/>
      <c r="K2999" s="118"/>
      <c r="L2999" s="141"/>
      <c r="M2999" s="362"/>
      <c r="N2999" s="120"/>
      <c r="O2999" s="121"/>
      <c r="P2999" s="138"/>
      <c r="Q2999" s="352" t="e">
        <f>VLOOKUP(N2999,'error categories'!$A$2:$D$54,4,FALSE)</f>
        <v>#N/A</v>
      </c>
      <c r="R2999" s="353" t="e">
        <f>VLOOKUP(N2999,'error categories'!$A$2:$D$54,3,FALSE)</f>
        <v>#N/A</v>
      </c>
      <c r="S2999" s="376"/>
      <c r="T2999" s="401"/>
      <c r="U2999" s="402">
        <f t="shared" si="414"/>
        <v>0</v>
      </c>
      <c r="V2999" s="403"/>
      <c r="W2999" s="404"/>
      <c r="X2999" s="404"/>
      <c r="Y2999" s="404"/>
      <c r="Z2999" s="403"/>
      <c r="AA2999" s="405"/>
      <c r="AB2999" s="403"/>
      <c r="AC2999" s="404"/>
      <c r="AD2999" s="475">
        <f t="shared" si="421"/>
        <v>0</v>
      </c>
      <c r="AE2999" s="476">
        <f t="shared" si="422"/>
        <v>0</v>
      </c>
      <c r="AF2999" s="403"/>
      <c r="AG2999" s="405"/>
      <c r="AH2999" s="403"/>
      <c r="AI2999" s="405"/>
      <c r="AJ2999" s="406" t="str">
        <f t="shared" si="415"/>
        <v/>
      </c>
      <c r="AK2999" s="407" t="str">
        <f t="shared" si="416"/>
        <v/>
      </c>
      <c r="AL2999" s="408" t="str">
        <f t="shared" si="417"/>
        <v/>
      </c>
      <c r="AM2999" s="409" t="str">
        <f t="shared" si="418"/>
        <v/>
      </c>
      <c r="AN2999" s="408" t="str">
        <f t="shared" si="419"/>
        <v/>
      </c>
      <c r="AO2999" s="409" t="str">
        <f t="shared" si="420"/>
        <v/>
      </c>
      <c r="AP2999" s="423"/>
      <c r="AQ2999" s="423"/>
      <c r="AR2999" s="431" t="e">
        <f>VLOOKUP($B2999,'acc names'!$C$2:$D$12102,2,FALSE)</f>
        <v>#N/A</v>
      </c>
      <c r="AS2999" s="431" t="e">
        <f>VLOOKUP($AQ2999,software!$A$1:$B$14605,2,FALSE)</f>
        <v>#N/A</v>
      </c>
      <c r="AT2999" s="423"/>
      <c r="AV2999" s="423"/>
    </row>
    <row r="3000" spans="1:48" ht="12.75" x14ac:dyDescent="0.2">
      <c r="AU3000" s="433" t="s">
        <v>66332</v>
      </c>
    </row>
    <row r="3001" spans="1:48" ht="25.5" x14ac:dyDescent="0.2">
      <c r="AU3001" s="433" t="s">
        <v>66334</v>
      </c>
    </row>
    <row r="3002" spans="1:48" ht="38.25" x14ac:dyDescent="0.2">
      <c r="AU3002" s="433" t="s">
        <v>66335</v>
      </c>
    </row>
    <row r="3003" spans="1:48" ht="25.5" x14ac:dyDescent="0.2">
      <c r="AU3003" s="433" t="s">
        <v>66336</v>
      </c>
    </row>
    <row r="3004" spans="1:48" ht="25.5" x14ac:dyDescent="0.2">
      <c r="AU3004" s="433" t="s">
        <v>66337</v>
      </c>
    </row>
    <row r="3005" spans="1:48" ht="51" x14ac:dyDescent="0.2">
      <c r="AU3005" s="433" t="s">
        <v>66338</v>
      </c>
    </row>
    <row r="3006" spans="1:48" ht="25.5" x14ac:dyDescent="0.2">
      <c r="AU3006" s="433" t="s">
        <v>66339</v>
      </c>
    </row>
    <row r="3007" spans="1:48" ht="25.5" x14ac:dyDescent="0.2">
      <c r="AU3007" s="433" t="s">
        <v>66340</v>
      </c>
    </row>
    <row r="3008" spans="1:48" ht="25.5" x14ac:dyDescent="0.2">
      <c r="AU3008" s="433" t="s">
        <v>66341</v>
      </c>
    </row>
    <row r="3009" spans="47:47" ht="12.75" x14ac:dyDescent="0.2">
      <c r="AU3009" s="433" t="s">
        <v>66342</v>
      </c>
    </row>
    <row r="3010" spans="47:47" ht="25.5" x14ac:dyDescent="0.2">
      <c r="AU3010" s="433" t="s">
        <v>66343</v>
      </c>
    </row>
    <row r="3011" spans="47:47" ht="12.75" x14ac:dyDescent="0.2">
      <c r="AU3011" s="433" t="s">
        <v>66349</v>
      </c>
    </row>
    <row r="3012" spans="47:47" ht="12.75" x14ac:dyDescent="0.2">
      <c r="AU3012" s="433" t="s">
        <v>66344</v>
      </c>
    </row>
    <row r="3013" spans="47:47" ht="25.5" x14ac:dyDescent="0.2">
      <c r="AU3013" s="433" t="s">
        <v>66345</v>
      </c>
    </row>
    <row r="3014" spans="47:47" ht="25.5" x14ac:dyDescent="0.2">
      <c r="AU3014" s="433" t="s">
        <v>66346</v>
      </c>
    </row>
    <row r="3015" spans="47:47" ht="38.25" x14ac:dyDescent="0.2">
      <c r="AU3015" s="433" t="s">
        <v>66347</v>
      </c>
    </row>
    <row r="3016" spans="47:47" ht="25.5" x14ac:dyDescent="0.2">
      <c r="AU3016" s="433" t="s">
        <v>66348</v>
      </c>
    </row>
    <row r="3017" spans="47:47" x14ac:dyDescent="0.2">
      <c r="AU3017" s="16" t="s">
        <v>14</v>
      </c>
    </row>
    <row r="3018" spans="47:47" x14ac:dyDescent="0.2"/>
    <row r="3019" spans="47:47" x14ac:dyDescent="0.2"/>
    <row r="3020" spans="47:47" x14ac:dyDescent="0.2"/>
    <row r="3021" spans="47:47" x14ac:dyDescent="0.2"/>
    <row r="3022" spans="47:47" x14ac:dyDescent="0.2"/>
    <row r="3023" spans="47:47" x14ac:dyDescent="0.2"/>
    <row r="3024" spans="47:47" x14ac:dyDescent="0.2"/>
    <row r="3025" x14ac:dyDescent="0.2"/>
    <row r="3026" x14ac:dyDescent="0.2"/>
    <row r="3027" x14ac:dyDescent="0.2"/>
    <row r="3028" x14ac:dyDescent="0.2"/>
    <row r="3029" x14ac:dyDescent="0.2"/>
    <row r="3030" x14ac:dyDescent="0.2"/>
    <row r="3031" x14ac:dyDescent="0.2"/>
    <row r="3032" x14ac:dyDescent="0.2"/>
    <row r="3033" x14ac:dyDescent="0.2"/>
    <row r="3034" x14ac:dyDescent="0.2"/>
    <row r="3035" x14ac:dyDescent="0.2"/>
    <row r="3036" x14ac:dyDescent="0.2"/>
    <row r="3037" x14ac:dyDescent="0.2"/>
    <row r="3038" x14ac:dyDescent="0.2"/>
    <row r="3039" x14ac:dyDescent="0.2"/>
    <row r="3040" x14ac:dyDescent="0.2"/>
    <row r="3041" x14ac:dyDescent="0.2"/>
    <row r="3042" x14ac:dyDescent="0.2"/>
    <row r="3043" x14ac:dyDescent="0.2"/>
    <row r="3044" x14ac:dyDescent="0.2"/>
    <row r="3045" x14ac:dyDescent="0.2"/>
    <row r="3046" x14ac:dyDescent="0.2"/>
    <row r="3047" x14ac:dyDescent="0.2"/>
    <row r="3048" x14ac:dyDescent="0.2"/>
    <row r="3049" x14ac:dyDescent="0.2"/>
    <row r="3050" x14ac:dyDescent="0.2"/>
    <row r="3051" x14ac:dyDescent="0.2"/>
    <row r="3052" x14ac:dyDescent="0.2"/>
    <row r="3053" x14ac:dyDescent="0.2"/>
    <row r="3054" x14ac:dyDescent="0.2"/>
    <row r="3055" x14ac:dyDescent="0.2"/>
    <row r="3056" x14ac:dyDescent="0.2"/>
    <row r="3057" x14ac:dyDescent="0.2"/>
    <row r="3058" x14ac:dyDescent="0.2"/>
    <row r="3059" x14ac:dyDescent="0.2"/>
    <row r="3060" x14ac:dyDescent="0.2"/>
    <row r="3061" x14ac:dyDescent="0.2"/>
    <row r="3062" x14ac:dyDescent="0.2"/>
    <row r="3063" x14ac:dyDescent="0.2"/>
    <row r="3064" x14ac:dyDescent="0.2"/>
    <row r="3065" x14ac:dyDescent="0.2"/>
    <row r="3066" x14ac:dyDescent="0.2"/>
    <row r="3067" x14ac:dyDescent="0.2"/>
    <row r="3068" x14ac:dyDescent="0.2"/>
    <row r="3069" x14ac:dyDescent="0.2"/>
    <row r="3070" x14ac:dyDescent="0.2"/>
    <row r="3071" x14ac:dyDescent="0.2"/>
    <row r="3072" x14ac:dyDescent="0.2"/>
    <row r="3073" x14ac:dyDescent="0.2"/>
    <row r="3074" x14ac:dyDescent="0.2"/>
    <row r="3075" x14ac:dyDescent="0.2"/>
    <row r="3076" x14ac:dyDescent="0.2"/>
    <row r="3077" x14ac:dyDescent="0.2"/>
    <row r="3078" x14ac:dyDescent="0.2"/>
    <row r="3079" x14ac:dyDescent="0.2"/>
    <row r="3080" x14ac:dyDescent="0.2"/>
    <row r="3081" x14ac:dyDescent="0.2"/>
    <row r="3082" x14ac:dyDescent="0.2"/>
    <row r="3083" x14ac:dyDescent="0.2"/>
    <row r="3084" x14ac:dyDescent="0.2"/>
    <row r="3085" x14ac:dyDescent="0.2"/>
    <row r="3086" x14ac:dyDescent="0.2"/>
    <row r="3087" x14ac:dyDescent="0.2"/>
    <row r="3088" x14ac:dyDescent="0.2"/>
    <row r="3089" x14ac:dyDescent="0.2"/>
    <row r="3090" x14ac:dyDescent="0.2"/>
    <row r="3091" x14ac:dyDescent="0.2"/>
    <row r="3092" x14ac:dyDescent="0.2"/>
    <row r="3093" x14ac:dyDescent="0.2"/>
    <row r="3094" x14ac:dyDescent="0.2"/>
    <row r="3095" x14ac:dyDescent="0.2"/>
    <row r="3096" x14ac:dyDescent="0.2"/>
    <row r="3097" x14ac:dyDescent="0.2"/>
    <row r="3098" x14ac:dyDescent="0.2"/>
    <row r="3099" x14ac:dyDescent="0.2"/>
    <row r="3100" x14ac:dyDescent="0.2"/>
    <row r="3101" x14ac:dyDescent="0.2"/>
    <row r="3102" x14ac:dyDescent="0.2"/>
    <row r="3103" x14ac:dyDescent="0.2"/>
    <row r="3104" x14ac:dyDescent="0.2"/>
    <row r="3105" x14ac:dyDescent="0.2"/>
    <row r="3106" x14ac:dyDescent="0.2"/>
    <row r="3107" x14ac:dyDescent="0.2"/>
    <row r="3108" x14ac:dyDescent="0.2"/>
    <row r="3109" x14ac:dyDescent="0.2"/>
    <row r="3110" x14ac:dyDescent="0.2"/>
    <row r="3111" x14ac:dyDescent="0.2"/>
    <row r="3112" x14ac:dyDescent="0.2"/>
    <row r="3113" x14ac:dyDescent="0.2"/>
    <row r="3114" x14ac:dyDescent="0.2"/>
    <row r="3115" x14ac:dyDescent="0.2"/>
    <row r="3116" x14ac:dyDescent="0.2"/>
    <row r="3117" x14ac:dyDescent="0.2"/>
    <row r="3118" x14ac:dyDescent="0.2"/>
    <row r="3119" x14ac:dyDescent="0.2"/>
    <row r="3120" x14ac:dyDescent="0.2"/>
    <row r="3121" x14ac:dyDescent="0.2"/>
    <row r="3122" x14ac:dyDescent="0.2"/>
    <row r="3123" x14ac:dyDescent="0.2"/>
    <row r="3124" x14ac:dyDescent="0.2"/>
    <row r="3125" x14ac:dyDescent="0.2"/>
    <row r="3126" x14ac:dyDescent="0.2"/>
    <row r="3127" x14ac:dyDescent="0.2"/>
    <row r="3128" x14ac:dyDescent="0.2"/>
    <row r="3129" x14ac:dyDescent="0.2"/>
    <row r="3130" x14ac:dyDescent="0.2"/>
    <row r="3131" x14ac:dyDescent="0.2"/>
    <row r="3132" x14ac:dyDescent="0.2"/>
    <row r="3133" x14ac:dyDescent="0.2"/>
    <row r="3134" x14ac:dyDescent="0.2"/>
    <row r="3135" x14ac:dyDescent="0.2"/>
    <row r="3136" x14ac:dyDescent="0.2"/>
    <row r="3137" x14ac:dyDescent="0.2"/>
    <row r="3138" x14ac:dyDescent="0.2"/>
    <row r="3139" x14ac:dyDescent="0.2"/>
    <row r="3140" x14ac:dyDescent="0.2"/>
    <row r="3141" x14ac:dyDescent="0.2"/>
    <row r="3142" x14ac:dyDescent="0.2"/>
    <row r="3143" x14ac:dyDescent="0.2"/>
    <row r="3144" x14ac:dyDescent="0.2"/>
    <row r="3145" x14ac:dyDescent="0.2"/>
    <row r="3146" x14ac:dyDescent="0.2"/>
    <row r="3147" x14ac:dyDescent="0.2"/>
    <row r="3148" x14ac:dyDescent="0.2"/>
    <row r="3149" x14ac:dyDescent="0.2"/>
    <row r="3150" x14ac:dyDescent="0.2"/>
    <row r="3151" x14ac:dyDescent="0.2"/>
    <row r="3152" x14ac:dyDescent="0.2"/>
    <row r="3153" x14ac:dyDescent="0.2"/>
    <row r="3154" x14ac:dyDescent="0.2"/>
    <row r="3155" x14ac:dyDescent="0.2"/>
    <row r="3156" x14ac:dyDescent="0.2"/>
    <row r="3157" x14ac:dyDescent="0.2"/>
    <row r="3158" x14ac:dyDescent="0.2"/>
    <row r="3159" x14ac:dyDescent="0.2"/>
    <row r="3160" x14ac:dyDescent="0.2"/>
    <row r="3161" x14ac:dyDescent="0.2"/>
    <row r="3162" x14ac:dyDescent="0.2"/>
    <row r="3163" x14ac:dyDescent="0.2"/>
    <row r="3164" x14ac:dyDescent="0.2"/>
    <row r="3165" x14ac:dyDescent="0.2"/>
    <row r="3166" x14ac:dyDescent="0.2"/>
    <row r="3167" x14ac:dyDescent="0.2"/>
    <row r="3168" x14ac:dyDescent="0.2"/>
    <row r="3169" x14ac:dyDescent="0.2"/>
    <row r="3170" x14ac:dyDescent="0.2"/>
    <row r="3171" x14ac:dyDescent="0.2"/>
    <row r="3172" x14ac:dyDescent="0.2"/>
    <row r="3173" x14ac:dyDescent="0.2"/>
    <row r="3174" x14ac:dyDescent="0.2"/>
    <row r="3175" x14ac:dyDescent="0.2"/>
    <row r="3176" x14ac:dyDescent="0.2"/>
    <row r="3177" x14ac:dyDescent="0.2"/>
    <row r="3178" x14ac:dyDescent="0.2"/>
    <row r="3179" x14ac:dyDescent="0.2"/>
    <row r="3180" x14ac:dyDescent="0.2"/>
    <row r="3181" x14ac:dyDescent="0.2"/>
    <row r="3182" x14ac:dyDescent="0.2"/>
    <row r="3183" x14ac:dyDescent="0.2"/>
    <row r="3184" x14ac:dyDescent="0.2"/>
    <row r="3185" x14ac:dyDescent="0.2"/>
    <row r="3186" x14ac:dyDescent="0.2"/>
    <row r="3187" x14ac:dyDescent="0.2"/>
    <row r="3188" x14ac:dyDescent="0.2"/>
    <row r="3189" x14ac:dyDescent="0.2"/>
    <row r="3190" x14ac:dyDescent="0.2"/>
    <row r="3191" x14ac:dyDescent="0.2"/>
    <row r="3192" x14ac:dyDescent="0.2"/>
    <row r="3193" x14ac:dyDescent="0.2"/>
    <row r="3194" x14ac:dyDescent="0.2"/>
    <row r="3195" x14ac:dyDescent="0.2"/>
    <row r="3196" x14ac:dyDescent="0.2"/>
    <row r="3197" x14ac:dyDescent="0.2"/>
    <row r="3198" x14ac:dyDescent="0.2"/>
    <row r="3199" x14ac:dyDescent="0.2"/>
    <row r="3200" x14ac:dyDescent="0.2"/>
    <row r="3201" x14ac:dyDescent="0.2"/>
    <row r="3202" x14ac:dyDescent="0.2"/>
    <row r="3203" x14ac:dyDescent="0.2"/>
    <row r="3204" x14ac:dyDescent="0.2"/>
    <row r="3205" x14ac:dyDescent="0.2"/>
    <row r="3206" x14ac:dyDescent="0.2"/>
    <row r="3207" x14ac:dyDescent="0.2"/>
    <row r="3208" x14ac:dyDescent="0.2"/>
    <row r="3209" x14ac:dyDescent="0.2"/>
    <row r="3210" x14ac:dyDescent="0.2"/>
    <row r="3211" x14ac:dyDescent="0.2"/>
    <row r="3212" x14ac:dyDescent="0.2"/>
    <row r="3213" x14ac:dyDescent="0.2"/>
    <row r="3214" x14ac:dyDescent="0.2"/>
    <row r="3215" x14ac:dyDescent="0.2"/>
    <row r="3216" x14ac:dyDescent="0.2"/>
    <row r="3217" x14ac:dyDescent="0.2"/>
    <row r="3218" x14ac:dyDescent="0.2"/>
    <row r="3219" x14ac:dyDescent="0.2"/>
    <row r="3220" x14ac:dyDescent="0.2"/>
    <row r="3221" x14ac:dyDescent="0.2"/>
    <row r="3222" x14ac:dyDescent="0.2"/>
    <row r="3223" x14ac:dyDescent="0.2"/>
    <row r="3224" x14ac:dyDescent="0.2"/>
    <row r="3225" x14ac:dyDescent="0.2"/>
    <row r="3226" x14ac:dyDescent="0.2"/>
    <row r="3227" x14ac:dyDescent="0.2"/>
    <row r="3228" x14ac:dyDescent="0.2"/>
    <row r="3229" x14ac:dyDescent="0.2"/>
    <row r="3230" x14ac:dyDescent="0.2"/>
    <row r="3231" x14ac:dyDescent="0.2"/>
    <row r="3232" x14ac:dyDescent="0.2"/>
    <row r="3233" x14ac:dyDescent="0.2"/>
    <row r="3234" x14ac:dyDescent="0.2"/>
    <row r="3235" x14ac:dyDescent="0.2"/>
    <row r="3236" x14ac:dyDescent="0.2"/>
    <row r="3237" x14ac:dyDescent="0.2"/>
    <row r="3238" x14ac:dyDescent="0.2"/>
    <row r="3239" x14ac:dyDescent="0.2"/>
    <row r="3240" x14ac:dyDescent="0.2"/>
    <row r="3241" x14ac:dyDescent="0.2"/>
    <row r="3242" x14ac:dyDescent="0.2"/>
    <row r="3243" x14ac:dyDescent="0.2"/>
    <row r="3244" x14ac:dyDescent="0.2"/>
    <row r="3245" x14ac:dyDescent="0.2"/>
    <row r="3246" x14ac:dyDescent="0.2"/>
    <row r="3247" x14ac:dyDescent="0.2"/>
    <row r="3248" x14ac:dyDescent="0.2"/>
    <row r="3249" x14ac:dyDescent="0.2"/>
    <row r="3250" x14ac:dyDescent="0.2"/>
    <row r="3251" x14ac:dyDescent="0.2"/>
    <row r="3252" x14ac:dyDescent="0.2"/>
    <row r="3253" x14ac:dyDescent="0.2"/>
    <row r="3254" x14ac:dyDescent="0.2"/>
    <row r="3255" x14ac:dyDescent="0.2"/>
    <row r="3256" x14ac:dyDescent="0.2"/>
    <row r="3257" x14ac:dyDescent="0.2"/>
    <row r="3258" x14ac:dyDescent="0.2"/>
    <row r="3259" x14ac:dyDescent="0.2"/>
    <row r="3260" x14ac:dyDescent="0.2"/>
    <row r="3261" x14ac:dyDescent="0.2"/>
    <row r="3262" x14ac:dyDescent="0.2"/>
    <row r="3263" x14ac:dyDescent="0.2"/>
    <row r="3264" x14ac:dyDescent="0.2"/>
    <row r="3265" x14ac:dyDescent="0.2"/>
    <row r="3266" x14ac:dyDescent="0.2"/>
    <row r="3267" x14ac:dyDescent="0.2"/>
    <row r="3268" x14ac:dyDescent="0.2"/>
    <row r="3269" x14ac:dyDescent="0.2"/>
    <row r="3270" x14ac:dyDescent="0.2"/>
    <row r="3271" x14ac:dyDescent="0.2"/>
    <row r="3272" x14ac:dyDescent="0.2"/>
    <row r="3273" x14ac:dyDescent="0.2"/>
    <row r="3274" x14ac:dyDescent="0.2"/>
    <row r="3275" x14ac:dyDescent="0.2"/>
    <row r="3276" x14ac:dyDescent="0.2"/>
    <row r="3277" x14ac:dyDescent="0.2"/>
    <row r="3278" x14ac:dyDescent="0.2"/>
    <row r="3279" x14ac:dyDescent="0.2"/>
    <row r="3280" x14ac:dyDescent="0.2"/>
    <row r="3281" x14ac:dyDescent="0.2"/>
    <row r="3282" x14ac:dyDescent="0.2"/>
    <row r="3283" x14ac:dyDescent="0.2"/>
    <row r="3284" x14ac:dyDescent="0.2"/>
    <row r="3285" x14ac:dyDescent="0.2"/>
    <row r="3286" x14ac:dyDescent="0.2"/>
    <row r="3287" x14ac:dyDescent="0.2"/>
    <row r="3288" x14ac:dyDescent="0.2"/>
    <row r="3289" x14ac:dyDescent="0.2"/>
    <row r="3290" x14ac:dyDescent="0.2"/>
    <row r="3291" x14ac:dyDescent="0.2"/>
    <row r="3292" x14ac:dyDescent="0.2"/>
    <row r="3293" x14ac:dyDescent="0.2"/>
    <row r="3294" x14ac:dyDescent="0.2"/>
    <row r="3295" x14ac:dyDescent="0.2"/>
    <row r="3296" x14ac:dyDescent="0.2"/>
    <row r="3297" x14ac:dyDescent="0.2"/>
    <row r="3298" x14ac:dyDescent="0.2"/>
    <row r="3299" x14ac:dyDescent="0.2"/>
    <row r="3300" x14ac:dyDescent="0.2"/>
    <row r="3301" x14ac:dyDescent="0.2"/>
    <row r="3302" x14ac:dyDescent="0.2"/>
    <row r="3303" x14ac:dyDescent="0.2"/>
    <row r="3304" x14ac:dyDescent="0.2"/>
    <row r="3305" x14ac:dyDescent="0.2"/>
    <row r="3306" x14ac:dyDescent="0.2"/>
    <row r="3307" x14ac:dyDescent="0.2"/>
    <row r="3308" x14ac:dyDescent="0.2"/>
    <row r="3309" x14ac:dyDescent="0.2"/>
    <row r="3310" x14ac:dyDescent="0.2"/>
    <row r="3311" x14ac:dyDescent="0.2"/>
    <row r="3312" x14ac:dyDescent="0.2"/>
    <row r="3313" x14ac:dyDescent="0.2"/>
    <row r="3314" x14ac:dyDescent="0.2"/>
    <row r="3315" x14ac:dyDescent="0.2"/>
    <row r="3316" x14ac:dyDescent="0.2"/>
    <row r="3317" x14ac:dyDescent="0.2"/>
    <row r="3318" x14ac:dyDescent="0.2"/>
    <row r="3319" x14ac:dyDescent="0.2"/>
    <row r="3320" x14ac:dyDescent="0.2"/>
    <row r="3321" x14ac:dyDescent="0.2"/>
    <row r="3322" x14ac:dyDescent="0.2"/>
    <row r="3323" x14ac:dyDescent="0.2"/>
    <row r="3324" x14ac:dyDescent="0.2"/>
    <row r="3325" x14ac:dyDescent="0.2"/>
    <row r="3326" x14ac:dyDescent="0.2"/>
    <row r="3327" x14ac:dyDescent="0.2"/>
    <row r="3328" x14ac:dyDescent="0.2"/>
    <row r="3329" x14ac:dyDescent="0.2"/>
    <row r="3330" x14ac:dyDescent="0.2"/>
    <row r="3331" x14ac:dyDescent="0.2"/>
    <row r="3332" x14ac:dyDescent="0.2"/>
    <row r="3333" x14ac:dyDescent="0.2"/>
    <row r="3334" x14ac:dyDescent="0.2"/>
    <row r="3335" x14ac:dyDescent="0.2"/>
    <row r="3336" x14ac:dyDescent="0.2"/>
    <row r="3337" x14ac:dyDescent="0.2"/>
    <row r="3338" x14ac:dyDescent="0.2"/>
    <row r="3339" x14ac:dyDescent="0.2"/>
    <row r="3340" x14ac:dyDescent="0.2"/>
    <row r="3341" x14ac:dyDescent="0.2"/>
    <row r="3342" x14ac:dyDescent="0.2"/>
    <row r="3343" x14ac:dyDescent="0.2"/>
    <row r="3344" x14ac:dyDescent="0.2"/>
    <row r="3345" x14ac:dyDescent="0.2"/>
    <row r="3346" x14ac:dyDescent="0.2"/>
    <row r="3347" x14ac:dyDescent="0.2"/>
    <row r="3348" x14ac:dyDescent="0.2"/>
    <row r="3349" x14ac:dyDescent="0.2"/>
    <row r="3350" x14ac:dyDescent="0.2"/>
    <row r="3351" x14ac:dyDescent="0.2"/>
    <row r="3352" x14ac:dyDescent="0.2"/>
    <row r="3353" x14ac:dyDescent="0.2"/>
    <row r="3354" x14ac:dyDescent="0.2"/>
    <row r="3355" x14ac:dyDescent="0.2"/>
    <row r="3356" x14ac:dyDescent="0.2"/>
    <row r="3357" x14ac:dyDescent="0.2"/>
    <row r="3358" x14ac:dyDescent="0.2"/>
    <row r="3359" x14ac:dyDescent="0.2"/>
    <row r="3360" x14ac:dyDescent="0.2"/>
    <row r="3361" x14ac:dyDescent="0.2"/>
    <row r="3362" x14ac:dyDescent="0.2"/>
    <row r="3363" x14ac:dyDescent="0.2"/>
    <row r="3364" x14ac:dyDescent="0.2"/>
    <row r="3365" x14ac:dyDescent="0.2"/>
    <row r="3366" x14ac:dyDescent="0.2"/>
    <row r="3367" x14ac:dyDescent="0.2"/>
    <row r="3368" x14ac:dyDescent="0.2"/>
    <row r="3369" x14ac:dyDescent="0.2"/>
    <row r="3370" x14ac:dyDescent="0.2"/>
    <row r="3371" x14ac:dyDescent="0.2"/>
    <row r="3372" x14ac:dyDescent="0.2"/>
    <row r="3373" x14ac:dyDescent="0.2"/>
    <row r="3374" x14ac:dyDescent="0.2"/>
    <row r="3375" x14ac:dyDescent="0.2"/>
    <row r="3376" x14ac:dyDescent="0.2"/>
    <row r="3377" x14ac:dyDescent="0.2"/>
    <row r="3378" x14ac:dyDescent="0.2"/>
    <row r="3379" x14ac:dyDescent="0.2"/>
    <row r="3380" x14ac:dyDescent="0.2"/>
    <row r="3381" x14ac:dyDescent="0.2"/>
    <row r="3382" x14ac:dyDescent="0.2"/>
    <row r="3383" x14ac:dyDescent="0.2"/>
    <row r="3384" x14ac:dyDescent="0.2"/>
    <row r="3385" x14ac:dyDescent="0.2"/>
    <row r="3386" x14ac:dyDescent="0.2"/>
    <row r="3387" x14ac:dyDescent="0.2"/>
    <row r="3388" x14ac:dyDescent="0.2"/>
    <row r="3389" x14ac:dyDescent="0.2"/>
    <row r="3390" x14ac:dyDescent="0.2"/>
    <row r="3391" x14ac:dyDescent="0.2"/>
    <row r="3392" x14ac:dyDescent="0.2"/>
    <row r="3393" x14ac:dyDescent="0.2"/>
    <row r="3394" x14ac:dyDescent="0.2"/>
    <row r="3395" x14ac:dyDescent="0.2"/>
    <row r="3396" x14ac:dyDescent="0.2"/>
    <row r="3397" x14ac:dyDescent="0.2"/>
    <row r="3398" x14ac:dyDescent="0.2"/>
    <row r="3399" x14ac:dyDescent="0.2"/>
    <row r="3400" x14ac:dyDescent="0.2"/>
    <row r="3401" x14ac:dyDescent="0.2"/>
    <row r="3402" x14ac:dyDescent="0.2"/>
    <row r="3403" x14ac:dyDescent="0.2"/>
    <row r="3404" x14ac:dyDescent="0.2"/>
    <row r="3405" x14ac:dyDescent="0.2"/>
    <row r="3406" x14ac:dyDescent="0.2"/>
    <row r="3407" x14ac:dyDescent="0.2"/>
    <row r="3408" x14ac:dyDescent="0.2"/>
    <row r="3409" x14ac:dyDescent="0.2"/>
    <row r="3410" x14ac:dyDescent="0.2"/>
    <row r="3411" x14ac:dyDescent="0.2"/>
    <row r="3412" x14ac:dyDescent="0.2"/>
    <row r="3413" x14ac:dyDescent="0.2"/>
    <row r="3414" x14ac:dyDescent="0.2"/>
    <row r="3415" x14ac:dyDescent="0.2"/>
    <row r="3416" x14ac:dyDescent="0.2"/>
    <row r="3417" x14ac:dyDescent="0.2"/>
    <row r="3418" x14ac:dyDescent="0.2"/>
    <row r="3419" x14ac:dyDescent="0.2"/>
    <row r="3420" x14ac:dyDescent="0.2"/>
    <row r="3421" x14ac:dyDescent="0.2"/>
    <row r="3422" x14ac:dyDescent="0.2"/>
    <row r="3423" x14ac:dyDescent="0.2"/>
    <row r="3424" x14ac:dyDescent="0.2"/>
    <row r="3425" x14ac:dyDescent="0.2"/>
    <row r="3426" x14ac:dyDescent="0.2"/>
    <row r="3427" x14ac:dyDescent="0.2"/>
    <row r="3428" x14ac:dyDescent="0.2"/>
    <row r="3429" x14ac:dyDescent="0.2"/>
    <row r="3430" x14ac:dyDescent="0.2"/>
    <row r="3431" x14ac:dyDescent="0.2"/>
    <row r="3432" x14ac:dyDescent="0.2"/>
    <row r="3433" x14ac:dyDescent="0.2"/>
    <row r="3434" x14ac:dyDescent="0.2"/>
    <row r="3435" x14ac:dyDescent="0.2"/>
    <row r="3436" x14ac:dyDescent="0.2"/>
    <row r="3437" x14ac:dyDescent="0.2"/>
    <row r="3438" x14ac:dyDescent="0.2"/>
    <row r="3439" x14ac:dyDescent="0.2"/>
    <row r="3440" x14ac:dyDescent="0.2"/>
    <row r="3441" x14ac:dyDescent="0.2"/>
    <row r="3442" x14ac:dyDescent="0.2"/>
    <row r="3443" x14ac:dyDescent="0.2"/>
    <row r="3444" x14ac:dyDescent="0.2"/>
    <row r="3445" x14ac:dyDescent="0.2"/>
    <row r="3446" x14ac:dyDescent="0.2"/>
    <row r="3447" x14ac:dyDescent="0.2"/>
    <row r="3448" x14ac:dyDescent="0.2"/>
    <row r="3449" x14ac:dyDescent="0.2"/>
    <row r="3450" x14ac:dyDescent="0.2"/>
    <row r="3451" x14ac:dyDescent="0.2"/>
    <row r="3452" x14ac:dyDescent="0.2"/>
    <row r="3453" x14ac:dyDescent="0.2"/>
    <row r="3454" x14ac:dyDescent="0.2"/>
    <row r="3455" x14ac:dyDescent="0.2"/>
    <row r="3456" x14ac:dyDescent="0.2"/>
    <row r="3457" x14ac:dyDescent="0.2"/>
    <row r="3458" x14ac:dyDescent="0.2"/>
    <row r="3459" x14ac:dyDescent="0.2"/>
    <row r="3460" x14ac:dyDescent="0.2"/>
    <row r="3461" x14ac:dyDescent="0.2"/>
    <row r="3462" x14ac:dyDescent="0.2"/>
    <row r="3463" x14ac:dyDescent="0.2"/>
    <row r="3464" x14ac:dyDescent="0.2"/>
    <row r="3465" x14ac:dyDescent="0.2"/>
    <row r="3466" x14ac:dyDescent="0.2"/>
    <row r="3467" x14ac:dyDescent="0.2"/>
    <row r="3468" x14ac:dyDescent="0.2"/>
    <row r="3469" x14ac:dyDescent="0.2"/>
    <row r="3470" x14ac:dyDescent="0.2"/>
    <row r="3471" x14ac:dyDescent="0.2"/>
    <row r="3472" x14ac:dyDescent="0.2"/>
    <row r="3473" x14ac:dyDescent="0.2"/>
    <row r="3474" x14ac:dyDescent="0.2"/>
    <row r="3475" x14ac:dyDescent="0.2"/>
    <row r="3476" x14ac:dyDescent="0.2"/>
    <row r="3477" x14ac:dyDescent="0.2"/>
    <row r="3478" x14ac:dyDescent="0.2"/>
    <row r="3479" x14ac:dyDescent="0.2"/>
    <row r="3480" x14ac:dyDescent="0.2"/>
    <row r="3481" x14ac:dyDescent="0.2"/>
    <row r="3482" x14ac:dyDescent="0.2"/>
    <row r="3483" x14ac:dyDescent="0.2"/>
    <row r="3484" x14ac:dyDescent="0.2"/>
    <row r="3485" x14ac:dyDescent="0.2"/>
    <row r="3486" x14ac:dyDescent="0.2"/>
    <row r="3487" x14ac:dyDescent="0.2"/>
    <row r="3488" x14ac:dyDescent="0.2"/>
    <row r="3489" x14ac:dyDescent="0.2"/>
    <row r="3490" x14ac:dyDescent="0.2"/>
    <row r="3491" x14ac:dyDescent="0.2"/>
    <row r="3492" x14ac:dyDescent="0.2"/>
    <row r="3493" x14ac:dyDescent="0.2"/>
    <row r="3494" x14ac:dyDescent="0.2"/>
    <row r="3495" x14ac:dyDescent="0.2"/>
    <row r="3496" x14ac:dyDescent="0.2"/>
    <row r="3497" x14ac:dyDescent="0.2"/>
    <row r="3498" x14ac:dyDescent="0.2"/>
    <row r="3499" x14ac:dyDescent="0.2"/>
    <row r="3500" x14ac:dyDescent="0.2"/>
    <row r="3501" x14ac:dyDescent="0.2"/>
    <row r="3502" x14ac:dyDescent="0.2"/>
    <row r="3503" x14ac:dyDescent="0.2"/>
    <row r="3504" x14ac:dyDescent="0.2"/>
    <row r="3505" x14ac:dyDescent="0.2"/>
    <row r="3506" x14ac:dyDescent="0.2"/>
    <row r="3507" x14ac:dyDescent="0.2"/>
    <row r="3508" x14ac:dyDescent="0.2"/>
    <row r="3509" x14ac:dyDescent="0.2"/>
    <row r="3510" x14ac:dyDescent="0.2"/>
    <row r="3511" x14ac:dyDescent="0.2"/>
    <row r="3512" x14ac:dyDescent="0.2"/>
    <row r="3513" x14ac:dyDescent="0.2"/>
    <row r="3514" x14ac:dyDescent="0.2"/>
    <row r="3515" x14ac:dyDescent="0.2"/>
    <row r="3516" x14ac:dyDescent="0.2"/>
    <row r="3517" x14ac:dyDescent="0.2"/>
    <row r="3518" x14ac:dyDescent="0.2"/>
    <row r="3519" x14ac:dyDescent="0.2"/>
    <row r="3520" x14ac:dyDescent="0.2"/>
    <row r="3521" x14ac:dyDescent="0.2"/>
    <row r="3522" x14ac:dyDescent="0.2"/>
    <row r="3523" x14ac:dyDescent="0.2"/>
    <row r="3524" x14ac:dyDescent="0.2"/>
    <row r="3525" x14ac:dyDescent="0.2"/>
    <row r="3526" x14ac:dyDescent="0.2"/>
    <row r="3527" x14ac:dyDescent="0.2"/>
    <row r="3528" x14ac:dyDescent="0.2"/>
    <row r="3529" x14ac:dyDescent="0.2"/>
    <row r="3530" x14ac:dyDescent="0.2"/>
    <row r="3531" x14ac:dyDescent="0.2"/>
    <row r="3532" x14ac:dyDescent="0.2"/>
    <row r="3533" x14ac:dyDescent="0.2"/>
    <row r="3534" x14ac:dyDescent="0.2"/>
    <row r="3535" x14ac:dyDescent="0.2"/>
    <row r="3536" x14ac:dyDescent="0.2"/>
    <row r="3537" x14ac:dyDescent="0.2"/>
    <row r="3538" x14ac:dyDescent="0.2"/>
    <row r="3539" x14ac:dyDescent="0.2"/>
    <row r="3540" x14ac:dyDescent="0.2"/>
    <row r="3541" x14ac:dyDescent="0.2"/>
    <row r="3542" x14ac:dyDescent="0.2"/>
    <row r="3543" x14ac:dyDescent="0.2"/>
    <row r="3544" x14ac:dyDescent="0.2"/>
    <row r="3545" x14ac:dyDescent="0.2"/>
    <row r="3546" x14ac:dyDescent="0.2"/>
    <row r="3547" x14ac:dyDescent="0.2"/>
    <row r="3548" x14ac:dyDescent="0.2"/>
    <row r="3549" x14ac:dyDescent="0.2"/>
    <row r="3550" x14ac:dyDescent="0.2"/>
    <row r="3551" x14ac:dyDescent="0.2"/>
    <row r="3552" x14ac:dyDescent="0.2"/>
    <row r="3553" x14ac:dyDescent="0.2"/>
    <row r="3554" x14ac:dyDescent="0.2"/>
    <row r="3555" x14ac:dyDescent="0.2"/>
    <row r="3556" x14ac:dyDescent="0.2"/>
    <row r="3557" x14ac:dyDescent="0.2"/>
    <row r="3558" x14ac:dyDescent="0.2"/>
    <row r="3559" x14ac:dyDescent="0.2"/>
    <row r="3560" x14ac:dyDescent="0.2"/>
    <row r="3561" x14ac:dyDescent="0.2"/>
    <row r="3562" x14ac:dyDescent="0.2"/>
    <row r="3563" x14ac:dyDescent="0.2"/>
    <row r="3564" x14ac:dyDescent="0.2"/>
    <row r="3565" x14ac:dyDescent="0.2"/>
    <row r="3566" x14ac:dyDescent="0.2"/>
    <row r="3567" x14ac:dyDescent="0.2"/>
    <row r="3568" x14ac:dyDescent="0.2"/>
    <row r="3569" x14ac:dyDescent="0.2"/>
    <row r="3570" x14ac:dyDescent="0.2"/>
    <row r="3571" x14ac:dyDescent="0.2"/>
    <row r="3572" x14ac:dyDescent="0.2"/>
    <row r="3573" x14ac:dyDescent="0.2"/>
    <row r="3574" x14ac:dyDescent="0.2"/>
    <row r="3575" x14ac:dyDescent="0.2"/>
    <row r="3576" x14ac:dyDescent="0.2"/>
    <row r="3577" x14ac:dyDescent="0.2"/>
    <row r="3578" x14ac:dyDescent="0.2"/>
    <row r="3579" x14ac:dyDescent="0.2"/>
    <row r="3580" x14ac:dyDescent="0.2"/>
    <row r="3581" x14ac:dyDescent="0.2"/>
    <row r="3582" x14ac:dyDescent="0.2"/>
    <row r="3583" x14ac:dyDescent="0.2"/>
    <row r="3584" x14ac:dyDescent="0.2"/>
    <row r="3585" x14ac:dyDescent="0.2"/>
    <row r="3586" x14ac:dyDescent="0.2"/>
    <row r="3587" x14ac:dyDescent="0.2"/>
    <row r="3588" x14ac:dyDescent="0.2"/>
    <row r="3589" x14ac:dyDescent="0.2"/>
    <row r="3590" x14ac:dyDescent="0.2"/>
    <row r="3591" x14ac:dyDescent="0.2"/>
    <row r="3592" x14ac:dyDescent="0.2"/>
    <row r="3593" x14ac:dyDescent="0.2"/>
    <row r="3594" x14ac:dyDescent="0.2"/>
    <row r="3595" x14ac:dyDescent="0.2"/>
    <row r="3596" x14ac:dyDescent="0.2"/>
    <row r="3597" x14ac:dyDescent="0.2"/>
    <row r="3598" x14ac:dyDescent="0.2"/>
    <row r="3599" x14ac:dyDescent="0.2"/>
    <row r="3600" x14ac:dyDescent="0.2"/>
    <row r="3601" x14ac:dyDescent="0.2"/>
    <row r="3602" x14ac:dyDescent="0.2"/>
    <row r="3603" x14ac:dyDescent="0.2"/>
    <row r="3604" x14ac:dyDescent="0.2"/>
    <row r="3605" x14ac:dyDescent="0.2"/>
    <row r="3606" x14ac:dyDescent="0.2"/>
    <row r="3607" x14ac:dyDescent="0.2"/>
    <row r="3608" x14ac:dyDescent="0.2"/>
    <row r="3609" x14ac:dyDescent="0.2"/>
    <row r="3610" x14ac:dyDescent="0.2"/>
    <row r="3611" x14ac:dyDescent="0.2"/>
    <row r="3612" x14ac:dyDescent="0.2"/>
    <row r="3613" x14ac:dyDescent="0.2"/>
    <row r="3614" x14ac:dyDescent="0.2"/>
    <row r="3615" x14ac:dyDescent="0.2"/>
    <row r="3616" x14ac:dyDescent="0.2"/>
    <row r="3617" x14ac:dyDescent="0.2"/>
    <row r="3618" x14ac:dyDescent="0.2"/>
    <row r="3619" x14ac:dyDescent="0.2"/>
    <row r="3620" x14ac:dyDescent="0.2"/>
    <row r="3621" x14ac:dyDescent="0.2"/>
    <row r="3622" x14ac:dyDescent="0.2"/>
    <row r="3623" x14ac:dyDescent="0.2"/>
    <row r="3624" x14ac:dyDescent="0.2"/>
    <row r="3625" x14ac:dyDescent="0.2"/>
    <row r="3626" x14ac:dyDescent="0.2"/>
    <row r="3627" x14ac:dyDescent="0.2"/>
    <row r="3628" x14ac:dyDescent="0.2"/>
    <row r="3629" x14ac:dyDescent="0.2"/>
    <row r="3630" x14ac:dyDescent="0.2"/>
    <row r="3631" x14ac:dyDescent="0.2"/>
    <row r="3632" x14ac:dyDescent="0.2"/>
    <row r="3633" x14ac:dyDescent="0.2"/>
    <row r="3634" x14ac:dyDescent="0.2"/>
    <row r="3635" x14ac:dyDescent="0.2"/>
    <row r="3636" x14ac:dyDescent="0.2"/>
    <row r="3637" x14ac:dyDescent="0.2"/>
    <row r="3638" x14ac:dyDescent="0.2"/>
    <row r="3639" x14ac:dyDescent="0.2"/>
    <row r="3640" x14ac:dyDescent="0.2"/>
    <row r="3641" x14ac:dyDescent="0.2"/>
    <row r="3642" x14ac:dyDescent="0.2"/>
    <row r="3643" x14ac:dyDescent="0.2"/>
    <row r="3644" x14ac:dyDescent="0.2"/>
    <row r="3645" x14ac:dyDescent="0.2"/>
    <row r="3646" x14ac:dyDescent="0.2"/>
    <row r="3647" x14ac:dyDescent="0.2"/>
    <row r="3648" x14ac:dyDescent="0.2"/>
    <row r="3649" x14ac:dyDescent="0.2"/>
    <row r="3650" x14ac:dyDescent="0.2"/>
    <row r="3651" x14ac:dyDescent="0.2"/>
    <row r="3652" x14ac:dyDescent="0.2"/>
    <row r="3653" x14ac:dyDescent="0.2"/>
    <row r="3654" x14ac:dyDescent="0.2"/>
    <row r="3655" x14ac:dyDescent="0.2"/>
    <row r="3656" x14ac:dyDescent="0.2"/>
    <row r="3657" x14ac:dyDescent="0.2"/>
    <row r="3658" x14ac:dyDescent="0.2"/>
    <row r="3659" x14ac:dyDescent="0.2"/>
    <row r="3660" x14ac:dyDescent="0.2"/>
    <row r="3661" x14ac:dyDescent="0.2"/>
    <row r="3662" x14ac:dyDescent="0.2"/>
    <row r="3663" x14ac:dyDescent="0.2"/>
    <row r="3664" x14ac:dyDescent="0.2"/>
    <row r="3665" x14ac:dyDescent="0.2"/>
    <row r="3666" x14ac:dyDescent="0.2"/>
    <row r="3667" x14ac:dyDescent="0.2"/>
    <row r="3668" x14ac:dyDescent="0.2"/>
    <row r="3669" x14ac:dyDescent="0.2"/>
    <row r="3670" x14ac:dyDescent="0.2"/>
    <row r="3671" x14ac:dyDescent="0.2"/>
    <row r="3672" x14ac:dyDescent="0.2"/>
    <row r="3673" x14ac:dyDescent="0.2"/>
    <row r="3674" x14ac:dyDescent="0.2"/>
    <row r="3675" x14ac:dyDescent="0.2"/>
    <row r="3676" x14ac:dyDescent="0.2"/>
    <row r="3677" x14ac:dyDescent="0.2"/>
    <row r="3678" x14ac:dyDescent="0.2"/>
    <row r="3679" x14ac:dyDescent="0.2"/>
    <row r="3680" x14ac:dyDescent="0.2"/>
    <row r="3681" x14ac:dyDescent="0.2"/>
    <row r="3682" x14ac:dyDescent="0.2"/>
    <row r="3683" x14ac:dyDescent="0.2"/>
    <row r="3684" x14ac:dyDescent="0.2"/>
    <row r="3685" x14ac:dyDescent="0.2"/>
    <row r="3686" x14ac:dyDescent="0.2"/>
    <row r="3687" x14ac:dyDescent="0.2"/>
    <row r="3688" x14ac:dyDescent="0.2"/>
    <row r="3689" x14ac:dyDescent="0.2"/>
    <row r="3690" x14ac:dyDescent="0.2"/>
    <row r="3691" x14ac:dyDescent="0.2"/>
    <row r="3692" x14ac:dyDescent="0.2"/>
    <row r="3693" x14ac:dyDescent="0.2"/>
    <row r="3694" x14ac:dyDescent="0.2"/>
    <row r="3695" x14ac:dyDescent="0.2"/>
    <row r="3696" x14ac:dyDescent="0.2"/>
    <row r="3697" x14ac:dyDescent="0.2"/>
    <row r="3698" x14ac:dyDescent="0.2"/>
    <row r="3699" x14ac:dyDescent="0.2"/>
    <row r="3700" x14ac:dyDescent="0.2"/>
    <row r="3701" x14ac:dyDescent="0.2"/>
    <row r="3702" x14ac:dyDescent="0.2"/>
    <row r="3703" x14ac:dyDescent="0.2"/>
    <row r="3704" x14ac:dyDescent="0.2"/>
    <row r="3705" x14ac:dyDescent="0.2"/>
    <row r="3706" x14ac:dyDescent="0.2"/>
    <row r="3707" x14ac:dyDescent="0.2"/>
    <row r="3708" x14ac:dyDescent="0.2"/>
    <row r="3709" x14ac:dyDescent="0.2"/>
    <row r="3710" x14ac:dyDescent="0.2"/>
    <row r="3711" x14ac:dyDescent="0.2"/>
    <row r="3712" x14ac:dyDescent="0.2"/>
    <row r="3713" x14ac:dyDescent="0.2"/>
    <row r="3714" x14ac:dyDescent="0.2"/>
    <row r="3715" x14ac:dyDescent="0.2"/>
    <row r="3716" x14ac:dyDescent="0.2"/>
    <row r="3717" x14ac:dyDescent="0.2"/>
    <row r="3718" x14ac:dyDescent="0.2"/>
    <row r="3719" x14ac:dyDescent="0.2"/>
    <row r="3720" x14ac:dyDescent="0.2"/>
    <row r="3721" x14ac:dyDescent="0.2"/>
    <row r="3722" x14ac:dyDescent="0.2"/>
    <row r="3723" x14ac:dyDescent="0.2"/>
    <row r="3724" x14ac:dyDescent="0.2"/>
    <row r="3725" x14ac:dyDescent="0.2"/>
    <row r="3726" x14ac:dyDescent="0.2"/>
    <row r="3727" x14ac:dyDescent="0.2"/>
    <row r="3728" x14ac:dyDescent="0.2"/>
    <row r="3729" x14ac:dyDescent="0.2"/>
    <row r="3730" x14ac:dyDescent="0.2"/>
    <row r="3731" x14ac:dyDescent="0.2"/>
    <row r="3732" x14ac:dyDescent="0.2"/>
    <row r="3733" x14ac:dyDescent="0.2"/>
    <row r="3734" x14ac:dyDescent="0.2"/>
    <row r="3735" x14ac:dyDescent="0.2"/>
    <row r="3736" x14ac:dyDescent="0.2"/>
    <row r="3737" x14ac:dyDescent="0.2"/>
    <row r="3738" x14ac:dyDescent="0.2"/>
    <row r="3739" x14ac:dyDescent="0.2"/>
    <row r="3740" x14ac:dyDescent="0.2"/>
    <row r="3741" x14ac:dyDescent="0.2"/>
    <row r="3742" x14ac:dyDescent="0.2"/>
    <row r="3743" x14ac:dyDescent="0.2"/>
    <row r="3744" x14ac:dyDescent="0.2"/>
    <row r="3745" x14ac:dyDescent="0.2"/>
    <row r="3746" x14ac:dyDescent="0.2"/>
    <row r="3747" x14ac:dyDescent="0.2"/>
    <row r="3748" x14ac:dyDescent="0.2"/>
    <row r="3749" x14ac:dyDescent="0.2"/>
    <row r="3750" x14ac:dyDescent="0.2"/>
    <row r="3751" x14ac:dyDescent="0.2"/>
    <row r="3752" x14ac:dyDescent="0.2"/>
    <row r="3753" x14ac:dyDescent="0.2"/>
    <row r="3754" x14ac:dyDescent="0.2"/>
    <row r="3755" x14ac:dyDescent="0.2"/>
    <row r="3756" x14ac:dyDescent="0.2"/>
    <row r="3757" x14ac:dyDescent="0.2"/>
    <row r="3758" x14ac:dyDescent="0.2"/>
    <row r="3759" x14ac:dyDescent="0.2"/>
    <row r="3760" x14ac:dyDescent="0.2"/>
    <row r="3761" x14ac:dyDescent="0.2"/>
    <row r="3762" x14ac:dyDescent="0.2"/>
    <row r="3763" x14ac:dyDescent="0.2"/>
    <row r="3764" x14ac:dyDescent="0.2"/>
    <row r="3765" x14ac:dyDescent="0.2"/>
    <row r="3766" x14ac:dyDescent="0.2"/>
    <row r="3767" x14ac:dyDescent="0.2"/>
    <row r="3768" x14ac:dyDescent="0.2"/>
    <row r="3769" x14ac:dyDescent="0.2"/>
    <row r="3770" x14ac:dyDescent="0.2"/>
    <row r="3771" x14ac:dyDescent="0.2"/>
    <row r="3772" x14ac:dyDescent="0.2"/>
    <row r="3773" x14ac:dyDescent="0.2"/>
    <row r="3774" x14ac:dyDescent="0.2"/>
    <row r="3775" x14ac:dyDescent="0.2"/>
    <row r="3776" x14ac:dyDescent="0.2"/>
    <row r="3777" x14ac:dyDescent="0.2"/>
    <row r="3778" x14ac:dyDescent="0.2"/>
    <row r="3779" x14ac:dyDescent="0.2"/>
    <row r="3780" x14ac:dyDescent="0.2"/>
    <row r="3781" x14ac:dyDescent="0.2"/>
    <row r="3782" x14ac:dyDescent="0.2"/>
    <row r="3783" x14ac:dyDescent="0.2"/>
    <row r="3784" x14ac:dyDescent="0.2"/>
    <row r="3785" x14ac:dyDescent="0.2"/>
    <row r="3786" x14ac:dyDescent="0.2"/>
    <row r="3787" x14ac:dyDescent="0.2"/>
    <row r="3788" x14ac:dyDescent="0.2"/>
    <row r="3789" x14ac:dyDescent="0.2"/>
    <row r="3790" x14ac:dyDescent="0.2"/>
    <row r="3791" x14ac:dyDescent="0.2"/>
    <row r="3792" x14ac:dyDescent="0.2"/>
    <row r="3793" x14ac:dyDescent="0.2"/>
    <row r="3794" x14ac:dyDescent="0.2"/>
    <row r="3795" x14ac:dyDescent="0.2"/>
    <row r="3796" x14ac:dyDescent="0.2"/>
    <row r="3797" x14ac:dyDescent="0.2"/>
    <row r="3798" x14ac:dyDescent="0.2"/>
    <row r="3799" x14ac:dyDescent="0.2"/>
    <row r="3800" x14ac:dyDescent="0.2"/>
    <row r="3801" x14ac:dyDescent="0.2"/>
    <row r="3802" x14ac:dyDescent="0.2"/>
    <row r="3803" x14ac:dyDescent="0.2"/>
    <row r="3804" x14ac:dyDescent="0.2"/>
    <row r="3805" x14ac:dyDescent="0.2"/>
    <row r="3806" x14ac:dyDescent="0.2"/>
    <row r="3807" x14ac:dyDescent="0.2"/>
    <row r="3808" x14ac:dyDescent="0.2"/>
    <row r="3809" x14ac:dyDescent="0.2"/>
    <row r="3810" x14ac:dyDescent="0.2"/>
    <row r="3811" x14ac:dyDescent="0.2"/>
    <row r="3812" x14ac:dyDescent="0.2"/>
    <row r="3813" x14ac:dyDescent="0.2"/>
    <row r="3814" x14ac:dyDescent="0.2"/>
    <row r="3815" x14ac:dyDescent="0.2"/>
    <row r="3816" x14ac:dyDescent="0.2"/>
    <row r="3817" x14ac:dyDescent="0.2"/>
    <row r="3818" x14ac:dyDescent="0.2"/>
    <row r="3819" x14ac:dyDescent="0.2"/>
    <row r="3820" x14ac:dyDescent="0.2"/>
    <row r="3821" x14ac:dyDescent="0.2"/>
    <row r="3822" x14ac:dyDescent="0.2"/>
    <row r="3823" x14ac:dyDescent="0.2"/>
    <row r="3824" x14ac:dyDescent="0.2"/>
    <row r="3825" x14ac:dyDescent="0.2"/>
    <row r="3826" x14ac:dyDescent="0.2"/>
    <row r="3827" x14ac:dyDescent="0.2"/>
    <row r="3828" x14ac:dyDescent="0.2"/>
    <row r="3829" x14ac:dyDescent="0.2"/>
    <row r="3830" x14ac:dyDescent="0.2"/>
    <row r="3831" x14ac:dyDescent="0.2"/>
    <row r="3832" x14ac:dyDescent="0.2"/>
    <row r="3833" x14ac:dyDescent="0.2"/>
    <row r="3834" x14ac:dyDescent="0.2"/>
    <row r="3835" x14ac:dyDescent="0.2"/>
    <row r="3836" x14ac:dyDescent="0.2"/>
    <row r="3837" x14ac:dyDescent="0.2"/>
    <row r="3838" x14ac:dyDescent="0.2"/>
    <row r="3839" x14ac:dyDescent="0.2"/>
    <row r="3840" x14ac:dyDescent="0.2"/>
    <row r="3841" x14ac:dyDescent="0.2"/>
    <row r="3842" x14ac:dyDescent="0.2"/>
    <row r="3843" x14ac:dyDescent="0.2"/>
    <row r="3844" x14ac:dyDescent="0.2"/>
    <row r="3845" x14ac:dyDescent="0.2"/>
    <row r="3846" x14ac:dyDescent="0.2"/>
    <row r="3847" x14ac:dyDescent="0.2"/>
    <row r="3848" x14ac:dyDescent="0.2"/>
    <row r="3849" x14ac:dyDescent="0.2"/>
    <row r="3850" x14ac:dyDescent="0.2"/>
    <row r="3851" x14ac:dyDescent="0.2"/>
    <row r="3852" x14ac:dyDescent="0.2"/>
    <row r="3853" x14ac:dyDescent="0.2"/>
    <row r="3854" x14ac:dyDescent="0.2"/>
    <row r="3855" x14ac:dyDescent="0.2"/>
    <row r="3856" x14ac:dyDescent="0.2"/>
    <row r="3857" x14ac:dyDescent="0.2"/>
    <row r="3858" x14ac:dyDescent="0.2"/>
    <row r="3859" x14ac:dyDescent="0.2"/>
    <row r="3860" x14ac:dyDescent="0.2"/>
    <row r="3861" x14ac:dyDescent="0.2"/>
    <row r="3862" x14ac:dyDescent="0.2"/>
    <row r="3863" x14ac:dyDescent="0.2"/>
    <row r="3864" x14ac:dyDescent="0.2"/>
    <row r="3865" x14ac:dyDescent="0.2"/>
    <row r="3866" x14ac:dyDescent="0.2"/>
    <row r="3867" x14ac:dyDescent="0.2"/>
    <row r="3868" x14ac:dyDescent="0.2"/>
    <row r="3869" x14ac:dyDescent="0.2"/>
    <row r="3870" x14ac:dyDescent="0.2"/>
    <row r="3871" x14ac:dyDescent="0.2"/>
    <row r="3872" x14ac:dyDescent="0.2"/>
    <row r="3873" x14ac:dyDescent="0.2"/>
    <row r="3874" x14ac:dyDescent="0.2"/>
    <row r="3875" x14ac:dyDescent="0.2"/>
    <row r="3876" x14ac:dyDescent="0.2"/>
    <row r="3877" x14ac:dyDescent="0.2"/>
    <row r="3878" x14ac:dyDescent="0.2"/>
    <row r="3879" x14ac:dyDescent="0.2"/>
    <row r="3880" x14ac:dyDescent="0.2"/>
    <row r="3881" x14ac:dyDescent="0.2"/>
    <row r="3882" x14ac:dyDescent="0.2"/>
    <row r="3883" x14ac:dyDescent="0.2"/>
    <row r="3884" x14ac:dyDescent="0.2"/>
    <row r="3885" x14ac:dyDescent="0.2"/>
    <row r="3886" x14ac:dyDescent="0.2"/>
    <row r="3887" x14ac:dyDescent="0.2"/>
    <row r="3888" x14ac:dyDescent="0.2"/>
    <row r="3889" x14ac:dyDescent="0.2"/>
    <row r="3890" x14ac:dyDescent="0.2"/>
    <row r="3891" x14ac:dyDescent="0.2"/>
    <row r="3892" x14ac:dyDescent="0.2"/>
    <row r="3893" x14ac:dyDescent="0.2"/>
    <row r="3894" x14ac:dyDescent="0.2"/>
    <row r="3895" x14ac:dyDescent="0.2"/>
    <row r="3896" x14ac:dyDescent="0.2"/>
    <row r="3897" x14ac:dyDescent="0.2"/>
    <row r="3898" x14ac:dyDescent="0.2"/>
    <row r="3899" x14ac:dyDescent="0.2"/>
    <row r="3900" x14ac:dyDescent="0.2"/>
    <row r="3901" x14ac:dyDescent="0.2"/>
    <row r="3902" x14ac:dyDescent="0.2"/>
    <row r="3903" x14ac:dyDescent="0.2"/>
    <row r="3904" x14ac:dyDescent="0.2"/>
    <row r="3905" x14ac:dyDescent="0.2"/>
    <row r="3906" x14ac:dyDescent="0.2"/>
    <row r="3907" x14ac:dyDescent="0.2"/>
    <row r="3908" x14ac:dyDescent="0.2"/>
    <row r="3909" x14ac:dyDescent="0.2"/>
    <row r="3910" x14ac:dyDescent="0.2"/>
    <row r="3911" x14ac:dyDescent="0.2"/>
    <row r="3912" x14ac:dyDescent="0.2"/>
    <row r="3913" x14ac:dyDescent="0.2"/>
    <row r="3914" x14ac:dyDescent="0.2"/>
    <row r="3915" x14ac:dyDescent="0.2"/>
    <row r="3916" x14ac:dyDescent="0.2"/>
    <row r="3917" x14ac:dyDescent="0.2"/>
    <row r="3918" x14ac:dyDescent="0.2"/>
    <row r="3919" x14ac:dyDescent="0.2"/>
    <row r="3920" x14ac:dyDescent="0.2"/>
    <row r="3921" x14ac:dyDescent="0.2"/>
    <row r="3922" x14ac:dyDescent="0.2"/>
    <row r="3923" x14ac:dyDescent="0.2"/>
    <row r="3924" x14ac:dyDescent="0.2"/>
    <row r="3925" x14ac:dyDescent="0.2"/>
    <row r="3926" x14ac:dyDescent="0.2"/>
    <row r="3927" x14ac:dyDescent="0.2"/>
    <row r="3928" x14ac:dyDescent="0.2"/>
    <row r="3929" x14ac:dyDescent="0.2"/>
    <row r="3930" x14ac:dyDescent="0.2"/>
    <row r="3931" x14ac:dyDescent="0.2"/>
    <row r="3932" x14ac:dyDescent="0.2"/>
    <row r="3933" x14ac:dyDescent="0.2"/>
    <row r="3934" x14ac:dyDescent="0.2"/>
    <row r="3935" x14ac:dyDescent="0.2"/>
    <row r="3936" x14ac:dyDescent="0.2"/>
    <row r="3937" x14ac:dyDescent="0.2"/>
    <row r="3938" x14ac:dyDescent="0.2"/>
    <row r="3939" x14ac:dyDescent="0.2"/>
    <row r="3940" x14ac:dyDescent="0.2"/>
    <row r="3941" x14ac:dyDescent="0.2"/>
    <row r="3942" x14ac:dyDescent="0.2"/>
    <row r="3943" x14ac:dyDescent="0.2"/>
    <row r="3944" x14ac:dyDescent="0.2"/>
    <row r="3945" x14ac:dyDescent="0.2"/>
    <row r="3946" x14ac:dyDescent="0.2"/>
    <row r="3947" x14ac:dyDescent="0.2"/>
    <row r="3948" x14ac:dyDescent="0.2"/>
    <row r="3949" x14ac:dyDescent="0.2"/>
    <row r="3950" x14ac:dyDescent="0.2"/>
    <row r="3951" x14ac:dyDescent="0.2"/>
    <row r="3952" x14ac:dyDescent="0.2"/>
    <row r="3953" x14ac:dyDescent="0.2"/>
    <row r="3954" x14ac:dyDescent="0.2"/>
    <row r="3955" x14ac:dyDescent="0.2"/>
    <row r="3956" x14ac:dyDescent="0.2"/>
    <row r="3957" x14ac:dyDescent="0.2"/>
    <row r="3958" x14ac:dyDescent="0.2"/>
    <row r="3959" x14ac:dyDescent="0.2"/>
    <row r="3960" x14ac:dyDescent="0.2"/>
    <row r="3961" x14ac:dyDescent="0.2"/>
    <row r="3962" x14ac:dyDescent="0.2"/>
    <row r="3963" x14ac:dyDescent="0.2"/>
    <row r="3964" x14ac:dyDescent="0.2"/>
    <row r="3965" x14ac:dyDescent="0.2"/>
    <row r="3966" x14ac:dyDescent="0.2"/>
    <row r="3967" x14ac:dyDescent="0.2"/>
    <row r="3968" x14ac:dyDescent="0.2"/>
    <row r="3969" x14ac:dyDescent="0.2"/>
    <row r="3970" x14ac:dyDescent="0.2"/>
    <row r="3971" x14ac:dyDescent="0.2"/>
    <row r="3972" x14ac:dyDescent="0.2"/>
    <row r="3973" x14ac:dyDescent="0.2"/>
    <row r="3974" x14ac:dyDescent="0.2"/>
    <row r="3975" x14ac:dyDescent="0.2"/>
    <row r="3976" x14ac:dyDescent="0.2"/>
    <row r="3977" x14ac:dyDescent="0.2"/>
    <row r="3978" x14ac:dyDescent="0.2"/>
    <row r="3979" x14ac:dyDescent="0.2"/>
    <row r="3980" x14ac:dyDescent="0.2"/>
    <row r="3981" x14ac:dyDescent="0.2"/>
    <row r="3982" x14ac:dyDescent="0.2"/>
    <row r="3983" x14ac:dyDescent="0.2"/>
    <row r="3984" x14ac:dyDescent="0.2"/>
    <row r="3985" x14ac:dyDescent="0.2"/>
    <row r="3986" x14ac:dyDescent="0.2"/>
    <row r="3987" x14ac:dyDescent="0.2"/>
    <row r="3988" x14ac:dyDescent="0.2"/>
    <row r="3989" x14ac:dyDescent="0.2"/>
    <row r="3990" x14ac:dyDescent="0.2"/>
    <row r="3991" x14ac:dyDescent="0.2"/>
    <row r="3992" x14ac:dyDescent="0.2"/>
    <row r="3993" x14ac:dyDescent="0.2"/>
    <row r="3994" x14ac:dyDescent="0.2"/>
    <row r="3995" x14ac:dyDescent="0.2"/>
    <row r="3996" x14ac:dyDescent="0.2"/>
    <row r="3997" x14ac:dyDescent="0.2"/>
    <row r="3998" x14ac:dyDescent="0.2"/>
    <row r="3999" x14ac:dyDescent="0.2"/>
    <row r="4000" x14ac:dyDescent="0.2"/>
    <row r="4001" x14ac:dyDescent="0.2"/>
    <row r="4002" x14ac:dyDescent="0.2"/>
    <row r="4003" x14ac:dyDescent="0.2"/>
    <row r="4004" x14ac:dyDescent="0.2"/>
    <row r="4005" x14ac:dyDescent="0.2"/>
    <row r="4006" x14ac:dyDescent="0.2"/>
    <row r="4007" x14ac:dyDescent="0.2"/>
    <row r="4008" x14ac:dyDescent="0.2"/>
    <row r="4009" x14ac:dyDescent="0.2"/>
    <row r="4010" x14ac:dyDescent="0.2"/>
    <row r="4011" x14ac:dyDescent="0.2"/>
    <row r="4012" x14ac:dyDescent="0.2"/>
    <row r="4013" x14ac:dyDescent="0.2"/>
    <row r="4014" x14ac:dyDescent="0.2"/>
    <row r="4015" x14ac:dyDescent="0.2"/>
    <row r="4016" x14ac:dyDescent="0.2"/>
    <row r="4017" x14ac:dyDescent="0.2"/>
    <row r="4018" x14ac:dyDescent="0.2"/>
    <row r="4019" x14ac:dyDescent="0.2"/>
    <row r="4020" x14ac:dyDescent="0.2"/>
    <row r="4021" x14ac:dyDescent="0.2"/>
    <row r="4022" x14ac:dyDescent="0.2"/>
    <row r="4023" x14ac:dyDescent="0.2"/>
    <row r="4024" x14ac:dyDescent="0.2"/>
    <row r="4025" x14ac:dyDescent="0.2"/>
    <row r="4026" x14ac:dyDescent="0.2"/>
    <row r="4027" x14ac:dyDescent="0.2"/>
    <row r="4028" x14ac:dyDescent="0.2"/>
    <row r="4029" x14ac:dyDescent="0.2"/>
    <row r="4030" x14ac:dyDescent="0.2"/>
    <row r="4031" x14ac:dyDescent="0.2"/>
    <row r="4032" x14ac:dyDescent="0.2"/>
    <row r="4033" x14ac:dyDescent="0.2"/>
    <row r="4034" x14ac:dyDescent="0.2"/>
    <row r="4035" x14ac:dyDescent="0.2"/>
    <row r="4036" x14ac:dyDescent="0.2"/>
    <row r="4037" x14ac:dyDescent="0.2"/>
    <row r="4038" x14ac:dyDescent="0.2"/>
    <row r="4039" x14ac:dyDescent="0.2"/>
    <row r="4040" x14ac:dyDescent="0.2"/>
    <row r="4041" x14ac:dyDescent="0.2"/>
    <row r="4042" x14ac:dyDescent="0.2"/>
    <row r="4043" x14ac:dyDescent="0.2"/>
    <row r="4044" x14ac:dyDescent="0.2"/>
    <row r="4045" x14ac:dyDescent="0.2"/>
    <row r="4046" x14ac:dyDescent="0.2"/>
    <row r="4047" x14ac:dyDescent="0.2"/>
    <row r="4048" x14ac:dyDescent="0.2"/>
    <row r="4049" x14ac:dyDescent="0.2"/>
    <row r="4050" x14ac:dyDescent="0.2"/>
    <row r="4051" x14ac:dyDescent="0.2"/>
    <row r="4052" x14ac:dyDescent="0.2"/>
    <row r="4053" x14ac:dyDescent="0.2"/>
    <row r="4054" x14ac:dyDescent="0.2"/>
    <row r="4055" x14ac:dyDescent="0.2"/>
    <row r="4056" x14ac:dyDescent="0.2"/>
    <row r="4057" x14ac:dyDescent="0.2"/>
    <row r="4058" x14ac:dyDescent="0.2"/>
    <row r="4059" x14ac:dyDescent="0.2"/>
    <row r="4060" x14ac:dyDescent="0.2"/>
    <row r="4061" x14ac:dyDescent="0.2"/>
    <row r="4062" x14ac:dyDescent="0.2"/>
    <row r="4063" x14ac:dyDescent="0.2"/>
    <row r="4064" x14ac:dyDescent="0.2"/>
    <row r="4065" x14ac:dyDescent="0.2"/>
    <row r="4066" x14ac:dyDescent="0.2"/>
    <row r="4067" x14ac:dyDescent="0.2"/>
    <row r="4068" x14ac:dyDescent="0.2"/>
    <row r="4069" x14ac:dyDescent="0.2"/>
    <row r="4070" x14ac:dyDescent="0.2"/>
    <row r="4071" x14ac:dyDescent="0.2"/>
    <row r="4072" x14ac:dyDescent="0.2"/>
    <row r="4073" x14ac:dyDescent="0.2"/>
    <row r="4074" x14ac:dyDescent="0.2"/>
    <row r="4075" x14ac:dyDescent="0.2"/>
    <row r="4076" x14ac:dyDescent="0.2"/>
    <row r="4077" x14ac:dyDescent="0.2"/>
    <row r="4078" x14ac:dyDescent="0.2"/>
    <row r="4079" x14ac:dyDescent="0.2"/>
    <row r="4080" x14ac:dyDescent="0.2"/>
    <row r="4081" x14ac:dyDescent="0.2"/>
    <row r="4082" x14ac:dyDescent="0.2"/>
    <row r="4083" x14ac:dyDescent="0.2"/>
    <row r="4084" x14ac:dyDescent="0.2"/>
    <row r="4085" x14ac:dyDescent="0.2"/>
    <row r="4086" x14ac:dyDescent="0.2"/>
    <row r="4087" x14ac:dyDescent="0.2"/>
    <row r="4088" x14ac:dyDescent="0.2"/>
    <row r="4089" x14ac:dyDescent="0.2"/>
    <row r="4090" x14ac:dyDescent="0.2"/>
    <row r="4091" x14ac:dyDescent="0.2"/>
    <row r="4092" x14ac:dyDescent="0.2"/>
    <row r="4093" x14ac:dyDescent="0.2"/>
    <row r="4094" x14ac:dyDescent="0.2"/>
    <row r="4095" x14ac:dyDescent="0.2"/>
    <row r="4096" x14ac:dyDescent="0.2"/>
    <row r="4097" x14ac:dyDescent="0.2"/>
    <row r="4098" x14ac:dyDescent="0.2"/>
    <row r="4099" x14ac:dyDescent="0.2"/>
    <row r="4100" x14ac:dyDescent="0.2"/>
    <row r="4101" x14ac:dyDescent="0.2"/>
    <row r="4102" x14ac:dyDescent="0.2"/>
    <row r="4103" x14ac:dyDescent="0.2"/>
    <row r="4104" x14ac:dyDescent="0.2"/>
    <row r="4105" x14ac:dyDescent="0.2"/>
    <row r="4106" x14ac:dyDescent="0.2"/>
    <row r="4107" x14ac:dyDescent="0.2"/>
    <row r="4108" x14ac:dyDescent="0.2"/>
    <row r="4109" x14ac:dyDescent="0.2"/>
    <row r="4110" x14ac:dyDescent="0.2"/>
    <row r="4111" x14ac:dyDescent="0.2"/>
    <row r="4112" x14ac:dyDescent="0.2"/>
    <row r="4113" x14ac:dyDescent="0.2"/>
    <row r="4114" x14ac:dyDescent="0.2"/>
    <row r="4115" x14ac:dyDescent="0.2"/>
    <row r="4116" x14ac:dyDescent="0.2"/>
    <row r="4117" x14ac:dyDescent="0.2"/>
    <row r="4118" x14ac:dyDescent="0.2"/>
    <row r="4119" x14ac:dyDescent="0.2"/>
    <row r="4120" x14ac:dyDescent="0.2"/>
    <row r="4121" x14ac:dyDescent="0.2"/>
    <row r="4122" x14ac:dyDescent="0.2"/>
    <row r="4123" x14ac:dyDescent="0.2"/>
    <row r="4124" x14ac:dyDescent="0.2"/>
    <row r="4125" x14ac:dyDescent="0.2"/>
    <row r="4126" x14ac:dyDescent="0.2"/>
    <row r="4127" x14ac:dyDescent="0.2"/>
    <row r="4128" x14ac:dyDescent="0.2"/>
    <row r="4129" x14ac:dyDescent="0.2"/>
    <row r="4130" x14ac:dyDescent="0.2"/>
    <row r="4131" x14ac:dyDescent="0.2"/>
    <row r="4132" x14ac:dyDescent="0.2"/>
    <row r="4133" x14ac:dyDescent="0.2"/>
    <row r="4134" x14ac:dyDescent="0.2"/>
    <row r="4135" x14ac:dyDescent="0.2"/>
    <row r="4136" x14ac:dyDescent="0.2"/>
    <row r="4137" x14ac:dyDescent="0.2"/>
    <row r="4138" x14ac:dyDescent="0.2"/>
    <row r="4139" x14ac:dyDescent="0.2"/>
    <row r="4140" x14ac:dyDescent="0.2"/>
    <row r="4141" x14ac:dyDescent="0.2"/>
    <row r="4142" x14ac:dyDescent="0.2"/>
    <row r="4143" x14ac:dyDescent="0.2"/>
    <row r="4144" x14ac:dyDescent="0.2"/>
    <row r="4145" x14ac:dyDescent="0.2"/>
    <row r="4146" x14ac:dyDescent="0.2"/>
    <row r="4147" x14ac:dyDescent="0.2"/>
    <row r="4148" x14ac:dyDescent="0.2"/>
    <row r="4149" x14ac:dyDescent="0.2"/>
    <row r="4150" x14ac:dyDescent="0.2"/>
    <row r="4151" x14ac:dyDescent="0.2"/>
    <row r="4152" x14ac:dyDescent="0.2"/>
    <row r="4153" x14ac:dyDescent="0.2"/>
    <row r="4154" x14ac:dyDescent="0.2"/>
    <row r="4155" x14ac:dyDescent="0.2"/>
    <row r="4156" x14ac:dyDescent="0.2"/>
    <row r="4157" x14ac:dyDescent="0.2"/>
    <row r="4158" x14ac:dyDescent="0.2"/>
    <row r="4159" x14ac:dyDescent="0.2"/>
    <row r="4160" x14ac:dyDescent="0.2"/>
    <row r="4161" x14ac:dyDescent="0.2"/>
    <row r="4162" x14ac:dyDescent="0.2"/>
    <row r="4163" x14ac:dyDescent="0.2"/>
    <row r="4164" x14ac:dyDescent="0.2"/>
    <row r="4165" x14ac:dyDescent="0.2"/>
    <row r="4166" x14ac:dyDescent="0.2"/>
    <row r="4167" x14ac:dyDescent="0.2"/>
    <row r="4168" x14ac:dyDescent="0.2"/>
    <row r="4169" x14ac:dyDescent="0.2"/>
    <row r="4170" x14ac:dyDescent="0.2"/>
    <row r="4171" x14ac:dyDescent="0.2"/>
    <row r="4172" x14ac:dyDescent="0.2"/>
    <row r="4173" x14ac:dyDescent="0.2"/>
    <row r="4174" x14ac:dyDescent="0.2"/>
    <row r="4175" x14ac:dyDescent="0.2"/>
    <row r="4176" x14ac:dyDescent="0.2"/>
    <row r="4177" x14ac:dyDescent="0.2"/>
    <row r="4178" x14ac:dyDescent="0.2"/>
    <row r="4179" x14ac:dyDescent="0.2"/>
    <row r="4180" x14ac:dyDescent="0.2"/>
    <row r="4181" x14ac:dyDescent="0.2"/>
    <row r="4182" x14ac:dyDescent="0.2"/>
    <row r="4183" x14ac:dyDescent="0.2"/>
    <row r="4184" x14ac:dyDescent="0.2"/>
    <row r="4185" x14ac:dyDescent="0.2"/>
    <row r="4186" x14ac:dyDescent="0.2"/>
    <row r="4187" x14ac:dyDescent="0.2"/>
    <row r="4188" x14ac:dyDescent="0.2"/>
    <row r="4189" x14ac:dyDescent="0.2"/>
    <row r="4190" x14ac:dyDescent="0.2"/>
    <row r="4191" x14ac:dyDescent="0.2"/>
    <row r="4192" x14ac:dyDescent="0.2"/>
    <row r="4193" x14ac:dyDescent="0.2"/>
    <row r="4194" x14ac:dyDescent="0.2"/>
    <row r="4195" x14ac:dyDescent="0.2"/>
    <row r="4196" x14ac:dyDescent="0.2"/>
    <row r="4197" x14ac:dyDescent="0.2"/>
    <row r="4198" x14ac:dyDescent="0.2"/>
    <row r="4199" x14ac:dyDescent="0.2"/>
    <row r="4200" x14ac:dyDescent="0.2"/>
    <row r="4201" x14ac:dyDescent="0.2"/>
    <row r="4202" x14ac:dyDescent="0.2"/>
    <row r="4203" x14ac:dyDescent="0.2"/>
    <row r="4204" x14ac:dyDescent="0.2"/>
    <row r="4205" x14ac:dyDescent="0.2"/>
    <row r="4206" x14ac:dyDescent="0.2"/>
    <row r="4207" x14ac:dyDescent="0.2"/>
    <row r="4208" x14ac:dyDescent="0.2"/>
    <row r="4209" x14ac:dyDescent="0.2"/>
    <row r="4210" x14ac:dyDescent="0.2"/>
    <row r="4211" x14ac:dyDescent="0.2"/>
    <row r="4212" x14ac:dyDescent="0.2"/>
    <row r="4213" x14ac:dyDescent="0.2"/>
    <row r="4214" x14ac:dyDescent="0.2"/>
    <row r="4215" x14ac:dyDescent="0.2"/>
    <row r="4216" x14ac:dyDescent="0.2"/>
    <row r="4217" x14ac:dyDescent="0.2"/>
    <row r="4218" x14ac:dyDescent="0.2"/>
    <row r="4219" x14ac:dyDescent="0.2"/>
    <row r="4220" x14ac:dyDescent="0.2"/>
    <row r="4221" x14ac:dyDescent="0.2"/>
    <row r="4222" x14ac:dyDescent="0.2"/>
    <row r="4223" x14ac:dyDescent="0.2"/>
    <row r="4224" x14ac:dyDescent="0.2"/>
    <row r="4225" x14ac:dyDescent="0.2"/>
    <row r="4226" x14ac:dyDescent="0.2"/>
    <row r="4227" x14ac:dyDescent="0.2"/>
    <row r="4228" x14ac:dyDescent="0.2"/>
    <row r="4229" x14ac:dyDescent="0.2"/>
    <row r="4230" x14ac:dyDescent="0.2"/>
    <row r="4231" x14ac:dyDescent="0.2"/>
    <row r="4232" x14ac:dyDescent="0.2"/>
    <row r="4233" x14ac:dyDescent="0.2"/>
    <row r="4234" x14ac:dyDescent="0.2"/>
    <row r="4235" x14ac:dyDescent="0.2"/>
    <row r="4236" x14ac:dyDescent="0.2"/>
    <row r="4237" x14ac:dyDescent="0.2"/>
    <row r="4238" x14ac:dyDescent="0.2"/>
    <row r="4239" x14ac:dyDescent="0.2"/>
    <row r="4240" x14ac:dyDescent="0.2"/>
    <row r="4241" x14ac:dyDescent="0.2"/>
    <row r="4242" x14ac:dyDescent="0.2"/>
    <row r="4243" x14ac:dyDescent="0.2"/>
    <row r="4244" x14ac:dyDescent="0.2"/>
    <row r="4245" x14ac:dyDescent="0.2"/>
    <row r="4246" x14ac:dyDescent="0.2"/>
    <row r="4247" x14ac:dyDescent="0.2"/>
    <row r="4248" x14ac:dyDescent="0.2"/>
    <row r="4249" x14ac:dyDescent="0.2"/>
    <row r="4250" x14ac:dyDescent="0.2"/>
    <row r="4251" x14ac:dyDescent="0.2"/>
    <row r="4252" x14ac:dyDescent="0.2"/>
    <row r="4253" x14ac:dyDescent="0.2"/>
    <row r="4254" x14ac:dyDescent="0.2"/>
    <row r="4255" x14ac:dyDescent="0.2"/>
    <row r="4256" x14ac:dyDescent="0.2"/>
    <row r="4257" x14ac:dyDescent="0.2"/>
    <row r="4258" x14ac:dyDescent="0.2"/>
    <row r="4259" x14ac:dyDescent="0.2"/>
    <row r="4260" x14ac:dyDescent="0.2"/>
    <row r="4261" x14ac:dyDescent="0.2"/>
    <row r="4262" x14ac:dyDescent="0.2"/>
    <row r="4263" x14ac:dyDescent="0.2"/>
    <row r="4264" x14ac:dyDescent="0.2"/>
    <row r="4265" x14ac:dyDescent="0.2"/>
    <row r="4266" x14ac:dyDescent="0.2"/>
    <row r="4267" x14ac:dyDescent="0.2"/>
    <row r="4268" x14ac:dyDescent="0.2"/>
    <row r="4269" x14ac:dyDescent="0.2"/>
    <row r="4270" x14ac:dyDescent="0.2"/>
    <row r="4271" x14ac:dyDescent="0.2"/>
    <row r="4272" x14ac:dyDescent="0.2"/>
    <row r="4273" x14ac:dyDescent="0.2"/>
    <row r="4274" x14ac:dyDescent="0.2"/>
    <row r="4275" x14ac:dyDescent="0.2"/>
    <row r="4276" x14ac:dyDescent="0.2"/>
    <row r="4277" x14ac:dyDescent="0.2"/>
    <row r="4278" x14ac:dyDescent="0.2"/>
    <row r="4279" x14ac:dyDescent="0.2"/>
    <row r="4280" x14ac:dyDescent="0.2"/>
    <row r="4281" x14ac:dyDescent="0.2"/>
    <row r="4282" x14ac:dyDescent="0.2"/>
    <row r="4283" x14ac:dyDescent="0.2"/>
    <row r="4284" x14ac:dyDescent="0.2"/>
    <row r="4285" x14ac:dyDescent="0.2"/>
    <row r="4286" x14ac:dyDescent="0.2"/>
    <row r="4287" x14ac:dyDescent="0.2"/>
    <row r="4288" x14ac:dyDescent="0.2"/>
    <row r="4289" x14ac:dyDescent="0.2"/>
    <row r="4290" x14ac:dyDescent="0.2"/>
    <row r="4291" x14ac:dyDescent="0.2"/>
    <row r="4292" x14ac:dyDescent="0.2"/>
    <row r="4293" x14ac:dyDescent="0.2"/>
    <row r="4294" x14ac:dyDescent="0.2"/>
    <row r="4295" x14ac:dyDescent="0.2"/>
    <row r="4296" x14ac:dyDescent="0.2"/>
    <row r="4297" x14ac:dyDescent="0.2"/>
    <row r="4298" x14ac:dyDescent="0.2"/>
    <row r="4299" x14ac:dyDescent="0.2"/>
    <row r="4300" x14ac:dyDescent="0.2"/>
    <row r="4301" x14ac:dyDescent="0.2"/>
    <row r="4302" x14ac:dyDescent="0.2"/>
    <row r="4303" x14ac:dyDescent="0.2"/>
    <row r="4304" x14ac:dyDescent="0.2"/>
    <row r="4305" x14ac:dyDescent="0.2"/>
    <row r="4306" x14ac:dyDescent="0.2"/>
    <row r="4307" x14ac:dyDescent="0.2"/>
    <row r="4308" x14ac:dyDescent="0.2"/>
    <row r="4309" x14ac:dyDescent="0.2"/>
    <row r="4310" x14ac:dyDescent="0.2"/>
    <row r="4311" x14ac:dyDescent="0.2"/>
    <row r="4312" x14ac:dyDescent="0.2"/>
    <row r="4313" x14ac:dyDescent="0.2"/>
    <row r="4314" x14ac:dyDescent="0.2"/>
    <row r="4315" x14ac:dyDescent="0.2"/>
    <row r="4316" x14ac:dyDescent="0.2"/>
    <row r="4317" x14ac:dyDescent="0.2"/>
    <row r="4318" x14ac:dyDescent="0.2"/>
    <row r="4319" x14ac:dyDescent="0.2"/>
    <row r="4320" x14ac:dyDescent="0.2"/>
    <row r="4321" x14ac:dyDescent="0.2"/>
    <row r="4322" x14ac:dyDescent="0.2"/>
    <row r="4323" x14ac:dyDescent="0.2"/>
    <row r="4324" x14ac:dyDescent="0.2"/>
    <row r="4325" x14ac:dyDescent="0.2"/>
    <row r="4326" x14ac:dyDescent="0.2"/>
    <row r="4327" x14ac:dyDescent="0.2"/>
    <row r="4328" x14ac:dyDescent="0.2"/>
    <row r="4329" x14ac:dyDescent="0.2"/>
    <row r="4330" x14ac:dyDescent="0.2"/>
    <row r="4331" x14ac:dyDescent="0.2"/>
    <row r="4332" x14ac:dyDescent="0.2"/>
    <row r="4333" x14ac:dyDescent="0.2"/>
    <row r="4334" x14ac:dyDescent="0.2"/>
    <row r="4335" x14ac:dyDescent="0.2"/>
    <row r="4336" x14ac:dyDescent="0.2"/>
    <row r="4337" x14ac:dyDescent="0.2"/>
    <row r="4338" x14ac:dyDescent="0.2"/>
    <row r="4339" x14ac:dyDescent="0.2"/>
    <row r="4340" x14ac:dyDescent="0.2"/>
    <row r="4341" x14ac:dyDescent="0.2"/>
    <row r="4342" x14ac:dyDescent="0.2"/>
    <row r="4343" x14ac:dyDescent="0.2"/>
    <row r="4344" x14ac:dyDescent="0.2"/>
    <row r="4345" x14ac:dyDescent="0.2"/>
    <row r="4346" x14ac:dyDescent="0.2"/>
    <row r="4347" x14ac:dyDescent="0.2"/>
    <row r="4348" x14ac:dyDescent="0.2"/>
    <row r="4349" x14ac:dyDescent="0.2"/>
    <row r="4350" x14ac:dyDescent="0.2"/>
    <row r="4351" x14ac:dyDescent="0.2"/>
    <row r="4352" x14ac:dyDescent="0.2"/>
    <row r="4353" x14ac:dyDescent="0.2"/>
    <row r="4354" x14ac:dyDescent="0.2"/>
    <row r="4355" x14ac:dyDescent="0.2"/>
    <row r="4356" x14ac:dyDescent="0.2"/>
    <row r="4357" x14ac:dyDescent="0.2"/>
    <row r="4358" x14ac:dyDescent="0.2"/>
    <row r="4359" x14ac:dyDescent="0.2"/>
    <row r="4360" x14ac:dyDescent="0.2"/>
    <row r="4361" x14ac:dyDescent="0.2"/>
    <row r="4362" x14ac:dyDescent="0.2"/>
    <row r="4363" x14ac:dyDescent="0.2"/>
    <row r="4364" x14ac:dyDescent="0.2"/>
    <row r="4365" x14ac:dyDescent="0.2"/>
    <row r="4366" x14ac:dyDescent="0.2"/>
    <row r="4367" x14ac:dyDescent="0.2"/>
    <row r="4368" x14ac:dyDescent="0.2"/>
    <row r="4369" x14ac:dyDescent="0.2"/>
    <row r="4370" x14ac:dyDescent="0.2"/>
    <row r="4371" x14ac:dyDescent="0.2"/>
    <row r="4372" x14ac:dyDescent="0.2"/>
    <row r="4373" x14ac:dyDescent="0.2"/>
    <row r="4374" x14ac:dyDescent="0.2"/>
    <row r="4375" x14ac:dyDescent="0.2"/>
    <row r="4376" x14ac:dyDescent="0.2"/>
    <row r="4377" x14ac:dyDescent="0.2"/>
    <row r="4378" x14ac:dyDescent="0.2"/>
    <row r="4379" x14ac:dyDescent="0.2"/>
    <row r="4380" x14ac:dyDescent="0.2"/>
    <row r="4381" x14ac:dyDescent="0.2"/>
    <row r="4382" x14ac:dyDescent="0.2"/>
    <row r="4383" x14ac:dyDescent="0.2"/>
    <row r="4384" x14ac:dyDescent="0.2"/>
    <row r="4385" x14ac:dyDescent="0.2"/>
    <row r="4386" x14ac:dyDescent="0.2"/>
    <row r="4387" x14ac:dyDescent="0.2"/>
    <row r="4388" x14ac:dyDescent="0.2"/>
    <row r="4389" x14ac:dyDescent="0.2"/>
    <row r="4390" x14ac:dyDescent="0.2"/>
    <row r="4391" x14ac:dyDescent="0.2"/>
    <row r="4392" x14ac:dyDescent="0.2"/>
    <row r="4393" x14ac:dyDescent="0.2"/>
    <row r="4394" x14ac:dyDescent="0.2"/>
    <row r="4395" x14ac:dyDescent="0.2"/>
    <row r="4396" x14ac:dyDescent="0.2"/>
    <row r="4397" x14ac:dyDescent="0.2"/>
    <row r="4398" x14ac:dyDescent="0.2"/>
    <row r="4399" x14ac:dyDescent="0.2"/>
    <row r="4400" x14ac:dyDescent="0.2"/>
    <row r="4401" x14ac:dyDescent="0.2"/>
    <row r="4402" x14ac:dyDescent="0.2"/>
    <row r="4403" x14ac:dyDescent="0.2"/>
    <row r="4404" x14ac:dyDescent="0.2"/>
    <row r="4405" x14ac:dyDescent="0.2"/>
    <row r="4406" x14ac:dyDescent="0.2"/>
    <row r="4407" x14ac:dyDescent="0.2"/>
    <row r="4408" x14ac:dyDescent="0.2"/>
    <row r="4409" x14ac:dyDescent="0.2"/>
    <row r="4410" x14ac:dyDescent="0.2"/>
    <row r="4411" x14ac:dyDescent="0.2"/>
    <row r="4412" x14ac:dyDescent="0.2"/>
    <row r="4413" x14ac:dyDescent="0.2"/>
    <row r="4414" x14ac:dyDescent="0.2"/>
    <row r="4415" x14ac:dyDescent="0.2"/>
    <row r="4416" x14ac:dyDescent="0.2"/>
    <row r="4417" x14ac:dyDescent="0.2"/>
    <row r="4418" x14ac:dyDescent="0.2"/>
    <row r="4419" x14ac:dyDescent="0.2"/>
    <row r="4420" x14ac:dyDescent="0.2"/>
    <row r="4421" x14ac:dyDescent="0.2"/>
    <row r="4422" x14ac:dyDescent="0.2"/>
    <row r="4423" x14ac:dyDescent="0.2"/>
    <row r="4424" x14ac:dyDescent="0.2"/>
    <row r="4425" x14ac:dyDescent="0.2"/>
    <row r="4426" x14ac:dyDescent="0.2"/>
    <row r="4427" x14ac:dyDescent="0.2"/>
    <row r="4428" x14ac:dyDescent="0.2"/>
    <row r="4429" x14ac:dyDescent="0.2"/>
    <row r="4430" x14ac:dyDescent="0.2"/>
    <row r="4431" x14ac:dyDescent="0.2"/>
    <row r="4432" x14ac:dyDescent="0.2"/>
    <row r="4433" x14ac:dyDescent="0.2"/>
    <row r="4434" x14ac:dyDescent="0.2"/>
    <row r="4435" x14ac:dyDescent="0.2"/>
    <row r="4436" x14ac:dyDescent="0.2"/>
    <row r="4437" x14ac:dyDescent="0.2"/>
    <row r="4438" x14ac:dyDescent="0.2"/>
    <row r="4439" x14ac:dyDescent="0.2"/>
    <row r="4440" x14ac:dyDescent="0.2"/>
    <row r="4441" x14ac:dyDescent="0.2"/>
    <row r="4442" x14ac:dyDescent="0.2"/>
    <row r="4443" x14ac:dyDescent="0.2"/>
    <row r="4444" x14ac:dyDescent="0.2"/>
    <row r="4445" x14ac:dyDescent="0.2"/>
    <row r="4446" x14ac:dyDescent="0.2"/>
    <row r="4447" x14ac:dyDescent="0.2"/>
    <row r="4448" x14ac:dyDescent="0.2"/>
    <row r="4449" x14ac:dyDescent="0.2"/>
    <row r="4450" x14ac:dyDescent="0.2"/>
    <row r="4451" x14ac:dyDescent="0.2"/>
    <row r="4452" x14ac:dyDescent="0.2"/>
    <row r="4453" x14ac:dyDescent="0.2"/>
    <row r="4454" x14ac:dyDescent="0.2"/>
    <row r="4455" x14ac:dyDescent="0.2"/>
    <row r="4456" x14ac:dyDescent="0.2"/>
    <row r="4457" x14ac:dyDescent="0.2"/>
    <row r="4458" x14ac:dyDescent="0.2"/>
    <row r="4459" x14ac:dyDescent="0.2"/>
    <row r="4460" x14ac:dyDescent="0.2"/>
    <row r="4461" x14ac:dyDescent="0.2"/>
    <row r="4462" x14ac:dyDescent="0.2"/>
    <row r="4463" x14ac:dyDescent="0.2"/>
    <row r="4464" x14ac:dyDescent="0.2"/>
    <row r="4465" x14ac:dyDescent="0.2"/>
    <row r="4466" x14ac:dyDescent="0.2"/>
    <row r="4467" x14ac:dyDescent="0.2"/>
    <row r="4468" x14ac:dyDescent="0.2"/>
    <row r="4469" x14ac:dyDescent="0.2"/>
    <row r="4470" x14ac:dyDescent="0.2"/>
    <row r="4471" x14ac:dyDescent="0.2"/>
    <row r="4472" x14ac:dyDescent="0.2"/>
    <row r="4473" x14ac:dyDescent="0.2"/>
    <row r="4474" x14ac:dyDescent="0.2"/>
    <row r="4475" x14ac:dyDescent="0.2"/>
    <row r="4476" x14ac:dyDescent="0.2"/>
    <row r="4477" x14ac:dyDescent="0.2"/>
    <row r="4478" x14ac:dyDescent="0.2"/>
    <row r="4479" x14ac:dyDescent="0.2"/>
    <row r="4480" x14ac:dyDescent="0.2"/>
    <row r="4481" x14ac:dyDescent="0.2"/>
    <row r="4482" x14ac:dyDescent="0.2"/>
    <row r="4483" x14ac:dyDescent="0.2"/>
    <row r="4484" x14ac:dyDescent="0.2"/>
    <row r="4485" x14ac:dyDescent="0.2"/>
    <row r="4486" x14ac:dyDescent="0.2"/>
    <row r="4487" x14ac:dyDescent="0.2"/>
    <row r="4488" x14ac:dyDescent="0.2"/>
    <row r="4489" x14ac:dyDescent="0.2"/>
    <row r="4490" x14ac:dyDescent="0.2"/>
    <row r="4491" x14ac:dyDescent="0.2"/>
    <row r="4492" x14ac:dyDescent="0.2"/>
    <row r="4493" x14ac:dyDescent="0.2"/>
    <row r="4494" x14ac:dyDescent="0.2"/>
    <row r="4495" x14ac:dyDescent="0.2"/>
    <row r="4496" x14ac:dyDescent="0.2"/>
    <row r="4497" x14ac:dyDescent="0.2"/>
    <row r="4498" x14ac:dyDescent="0.2"/>
    <row r="4499" x14ac:dyDescent="0.2"/>
    <row r="4500" x14ac:dyDescent="0.2"/>
    <row r="4501" x14ac:dyDescent="0.2"/>
    <row r="4502" x14ac:dyDescent="0.2"/>
    <row r="4503" x14ac:dyDescent="0.2"/>
    <row r="4504" x14ac:dyDescent="0.2"/>
    <row r="4505" x14ac:dyDescent="0.2"/>
    <row r="4506" x14ac:dyDescent="0.2"/>
    <row r="4507" x14ac:dyDescent="0.2"/>
    <row r="4508" x14ac:dyDescent="0.2"/>
    <row r="4509" x14ac:dyDescent="0.2"/>
    <row r="4510" x14ac:dyDescent="0.2"/>
    <row r="4511" x14ac:dyDescent="0.2"/>
    <row r="4512" x14ac:dyDescent="0.2"/>
    <row r="4513" x14ac:dyDescent="0.2"/>
    <row r="4514" x14ac:dyDescent="0.2"/>
    <row r="4515" x14ac:dyDescent="0.2"/>
    <row r="4516" x14ac:dyDescent="0.2"/>
    <row r="4517" x14ac:dyDescent="0.2"/>
    <row r="4518" x14ac:dyDescent="0.2"/>
    <row r="4519" x14ac:dyDescent="0.2"/>
    <row r="4520" x14ac:dyDescent="0.2"/>
    <row r="4521" x14ac:dyDescent="0.2"/>
    <row r="4522" x14ac:dyDescent="0.2"/>
    <row r="4523" x14ac:dyDescent="0.2"/>
    <row r="4524" x14ac:dyDescent="0.2"/>
    <row r="4525" x14ac:dyDescent="0.2"/>
    <row r="4526" x14ac:dyDescent="0.2"/>
    <row r="4527" x14ac:dyDescent="0.2"/>
    <row r="4528" x14ac:dyDescent="0.2"/>
    <row r="4529" x14ac:dyDescent="0.2"/>
    <row r="4530" x14ac:dyDescent="0.2"/>
    <row r="4531" x14ac:dyDescent="0.2"/>
    <row r="4532" x14ac:dyDescent="0.2"/>
    <row r="4533" x14ac:dyDescent="0.2"/>
    <row r="4534" x14ac:dyDescent="0.2"/>
    <row r="4535" x14ac:dyDescent="0.2"/>
    <row r="4536" x14ac:dyDescent="0.2"/>
    <row r="4537" x14ac:dyDescent="0.2"/>
    <row r="4538" x14ac:dyDescent="0.2"/>
    <row r="4539" x14ac:dyDescent="0.2"/>
    <row r="4540" x14ac:dyDescent="0.2"/>
    <row r="4541" x14ac:dyDescent="0.2"/>
    <row r="4542" x14ac:dyDescent="0.2"/>
    <row r="4543" x14ac:dyDescent="0.2"/>
    <row r="4544" x14ac:dyDescent="0.2"/>
    <row r="4545" x14ac:dyDescent="0.2"/>
    <row r="4546" x14ac:dyDescent="0.2"/>
    <row r="4547" x14ac:dyDescent="0.2"/>
    <row r="4548" x14ac:dyDescent="0.2"/>
    <row r="4549" x14ac:dyDescent="0.2"/>
    <row r="4550" x14ac:dyDescent="0.2"/>
    <row r="4551" x14ac:dyDescent="0.2"/>
    <row r="4552" x14ac:dyDescent="0.2"/>
    <row r="4553" x14ac:dyDescent="0.2"/>
    <row r="4554" x14ac:dyDescent="0.2"/>
    <row r="4555" x14ac:dyDescent="0.2"/>
    <row r="4556" x14ac:dyDescent="0.2"/>
    <row r="4557" x14ac:dyDescent="0.2"/>
    <row r="4558" x14ac:dyDescent="0.2"/>
    <row r="4559" x14ac:dyDescent="0.2"/>
    <row r="4560" x14ac:dyDescent="0.2"/>
    <row r="4561" x14ac:dyDescent="0.2"/>
    <row r="4562" x14ac:dyDescent="0.2"/>
    <row r="4563" x14ac:dyDescent="0.2"/>
    <row r="4564" x14ac:dyDescent="0.2"/>
    <row r="4565" x14ac:dyDescent="0.2"/>
    <row r="4566" x14ac:dyDescent="0.2"/>
    <row r="4567" x14ac:dyDescent="0.2"/>
    <row r="4568" x14ac:dyDescent="0.2"/>
    <row r="4569" x14ac:dyDescent="0.2"/>
    <row r="4570" x14ac:dyDescent="0.2"/>
    <row r="4571" x14ac:dyDescent="0.2"/>
    <row r="4572" x14ac:dyDescent="0.2"/>
    <row r="4573" x14ac:dyDescent="0.2"/>
    <row r="4574" x14ac:dyDescent="0.2"/>
    <row r="4575" x14ac:dyDescent="0.2"/>
    <row r="4576" x14ac:dyDescent="0.2"/>
    <row r="4577" x14ac:dyDescent="0.2"/>
    <row r="4578" x14ac:dyDescent="0.2"/>
    <row r="4579" x14ac:dyDescent="0.2"/>
    <row r="4580" x14ac:dyDescent="0.2"/>
    <row r="4581" x14ac:dyDescent="0.2"/>
    <row r="4582" x14ac:dyDescent="0.2"/>
    <row r="4583" x14ac:dyDescent="0.2"/>
    <row r="4584" x14ac:dyDescent="0.2"/>
    <row r="4585" x14ac:dyDescent="0.2"/>
    <row r="4586" x14ac:dyDescent="0.2"/>
    <row r="4587" x14ac:dyDescent="0.2"/>
    <row r="4588" x14ac:dyDescent="0.2"/>
    <row r="4589" x14ac:dyDescent="0.2"/>
    <row r="4590" x14ac:dyDescent="0.2"/>
    <row r="4591" x14ac:dyDescent="0.2"/>
    <row r="4592" x14ac:dyDescent="0.2"/>
    <row r="4593" x14ac:dyDescent="0.2"/>
    <row r="4594" x14ac:dyDescent="0.2"/>
    <row r="4595" x14ac:dyDescent="0.2"/>
    <row r="4596" x14ac:dyDescent="0.2"/>
    <row r="4597" x14ac:dyDescent="0.2"/>
    <row r="4598" x14ac:dyDescent="0.2"/>
    <row r="4599" x14ac:dyDescent="0.2"/>
    <row r="4600" x14ac:dyDescent="0.2"/>
    <row r="4601" x14ac:dyDescent="0.2"/>
    <row r="4602" x14ac:dyDescent="0.2"/>
    <row r="4603" x14ac:dyDescent="0.2"/>
    <row r="4604" x14ac:dyDescent="0.2"/>
    <row r="4605" x14ac:dyDescent="0.2"/>
    <row r="4606" x14ac:dyDescent="0.2"/>
    <row r="4607" x14ac:dyDescent="0.2"/>
    <row r="4608" x14ac:dyDescent="0.2"/>
    <row r="4609" x14ac:dyDescent="0.2"/>
    <row r="4610" x14ac:dyDescent="0.2"/>
    <row r="4611" x14ac:dyDescent="0.2"/>
    <row r="4612" x14ac:dyDescent="0.2"/>
    <row r="4613" x14ac:dyDescent="0.2"/>
    <row r="4614" x14ac:dyDescent="0.2"/>
    <row r="4615" x14ac:dyDescent="0.2"/>
    <row r="4616" x14ac:dyDescent="0.2"/>
    <row r="4617" x14ac:dyDescent="0.2"/>
    <row r="4618" x14ac:dyDescent="0.2"/>
    <row r="4619" x14ac:dyDescent="0.2"/>
    <row r="4620" x14ac:dyDescent="0.2"/>
    <row r="4621" x14ac:dyDescent="0.2"/>
    <row r="4622" x14ac:dyDescent="0.2"/>
    <row r="4623" x14ac:dyDescent="0.2"/>
    <row r="4624" x14ac:dyDescent="0.2"/>
    <row r="4625" x14ac:dyDescent="0.2"/>
    <row r="4626" x14ac:dyDescent="0.2"/>
    <row r="4627" x14ac:dyDescent="0.2"/>
    <row r="4628" x14ac:dyDescent="0.2"/>
    <row r="4629" x14ac:dyDescent="0.2"/>
    <row r="4630" x14ac:dyDescent="0.2"/>
    <row r="4631" x14ac:dyDescent="0.2"/>
    <row r="4632" x14ac:dyDescent="0.2"/>
    <row r="4633" x14ac:dyDescent="0.2"/>
    <row r="4634" x14ac:dyDescent="0.2"/>
    <row r="4635" x14ac:dyDescent="0.2"/>
    <row r="4636" x14ac:dyDescent="0.2"/>
    <row r="4637" x14ac:dyDescent="0.2"/>
    <row r="4638" x14ac:dyDescent="0.2"/>
    <row r="4639" x14ac:dyDescent="0.2"/>
    <row r="4640" x14ac:dyDescent="0.2"/>
    <row r="4641" x14ac:dyDescent="0.2"/>
    <row r="4642" x14ac:dyDescent="0.2"/>
    <row r="4643" x14ac:dyDescent="0.2"/>
    <row r="4644" x14ac:dyDescent="0.2"/>
    <row r="4645" x14ac:dyDescent="0.2"/>
    <row r="4646" x14ac:dyDescent="0.2"/>
    <row r="4647" x14ac:dyDescent="0.2"/>
    <row r="4648" x14ac:dyDescent="0.2"/>
    <row r="4649" x14ac:dyDescent="0.2"/>
    <row r="4650" x14ac:dyDescent="0.2"/>
    <row r="4651" x14ac:dyDescent="0.2"/>
    <row r="4652" x14ac:dyDescent="0.2"/>
    <row r="4653" x14ac:dyDescent="0.2"/>
    <row r="4654" x14ac:dyDescent="0.2"/>
    <row r="4655" x14ac:dyDescent="0.2"/>
    <row r="4656" x14ac:dyDescent="0.2"/>
    <row r="4657" x14ac:dyDescent="0.2"/>
    <row r="4658" x14ac:dyDescent="0.2"/>
    <row r="4659" x14ac:dyDescent="0.2"/>
    <row r="4660" x14ac:dyDescent="0.2"/>
    <row r="4661" x14ac:dyDescent="0.2"/>
    <row r="4662" x14ac:dyDescent="0.2"/>
    <row r="4663" x14ac:dyDescent="0.2"/>
    <row r="4664" x14ac:dyDescent="0.2"/>
    <row r="4665" x14ac:dyDescent="0.2"/>
    <row r="4666" x14ac:dyDescent="0.2"/>
    <row r="4667" x14ac:dyDescent="0.2"/>
    <row r="4668" x14ac:dyDescent="0.2"/>
    <row r="4669" x14ac:dyDescent="0.2"/>
    <row r="4670" x14ac:dyDescent="0.2"/>
    <row r="4671" x14ac:dyDescent="0.2"/>
    <row r="4672" x14ac:dyDescent="0.2"/>
    <row r="4673" x14ac:dyDescent="0.2"/>
    <row r="4674" x14ac:dyDescent="0.2"/>
    <row r="4675" x14ac:dyDescent="0.2"/>
    <row r="4676" x14ac:dyDescent="0.2"/>
    <row r="4677" x14ac:dyDescent="0.2"/>
    <row r="4678" x14ac:dyDescent="0.2"/>
    <row r="4679" x14ac:dyDescent="0.2"/>
    <row r="4680" x14ac:dyDescent="0.2"/>
    <row r="4681" x14ac:dyDescent="0.2"/>
    <row r="4682" x14ac:dyDescent="0.2"/>
    <row r="4683" x14ac:dyDescent="0.2"/>
    <row r="4684" x14ac:dyDescent="0.2"/>
    <row r="4685" x14ac:dyDescent="0.2"/>
    <row r="4686" x14ac:dyDescent="0.2"/>
    <row r="4687" x14ac:dyDescent="0.2"/>
    <row r="4688" x14ac:dyDescent="0.2"/>
    <row r="4689" x14ac:dyDescent="0.2"/>
    <row r="4690" x14ac:dyDescent="0.2"/>
    <row r="4691" x14ac:dyDescent="0.2"/>
    <row r="4692" x14ac:dyDescent="0.2"/>
    <row r="4693" x14ac:dyDescent="0.2"/>
    <row r="4694" x14ac:dyDescent="0.2"/>
    <row r="4695" x14ac:dyDescent="0.2"/>
    <row r="4696" x14ac:dyDescent="0.2"/>
    <row r="4697" x14ac:dyDescent="0.2"/>
    <row r="4698" x14ac:dyDescent="0.2"/>
    <row r="4699" x14ac:dyDescent="0.2"/>
    <row r="4700" x14ac:dyDescent="0.2"/>
    <row r="4701" x14ac:dyDescent="0.2"/>
    <row r="4702" x14ac:dyDescent="0.2"/>
    <row r="4703" x14ac:dyDescent="0.2"/>
    <row r="4704" x14ac:dyDescent="0.2"/>
    <row r="4705" x14ac:dyDescent="0.2"/>
    <row r="4706" x14ac:dyDescent="0.2"/>
    <row r="4707" x14ac:dyDescent="0.2"/>
    <row r="4708" x14ac:dyDescent="0.2"/>
    <row r="4709" x14ac:dyDescent="0.2"/>
    <row r="4710" x14ac:dyDescent="0.2"/>
    <row r="4711" x14ac:dyDescent="0.2"/>
    <row r="4712" x14ac:dyDescent="0.2"/>
    <row r="4713" x14ac:dyDescent="0.2"/>
    <row r="4714" x14ac:dyDescent="0.2"/>
    <row r="4715" x14ac:dyDescent="0.2"/>
    <row r="4716" x14ac:dyDescent="0.2"/>
    <row r="4717" x14ac:dyDescent="0.2"/>
    <row r="4718" x14ac:dyDescent="0.2"/>
    <row r="4719" x14ac:dyDescent="0.2"/>
    <row r="4720" x14ac:dyDescent="0.2"/>
    <row r="4721" x14ac:dyDescent="0.2"/>
    <row r="4722" x14ac:dyDescent="0.2"/>
    <row r="4723" x14ac:dyDescent="0.2"/>
    <row r="4724" x14ac:dyDescent="0.2"/>
    <row r="4725" x14ac:dyDescent="0.2"/>
    <row r="4726" x14ac:dyDescent="0.2"/>
    <row r="4727" x14ac:dyDescent="0.2"/>
    <row r="4728" x14ac:dyDescent="0.2"/>
    <row r="4729" x14ac:dyDescent="0.2"/>
    <row r="4730" x14ac:dyDescent="0.2"/>
    <row r="4731" x14ac:dyDescent="0.2"/>
    <row r="4732" x14ac:dyDescent="0.2"/>
    <row r="4733" x14ac:dyDescent="0.2"/>
    <row r="4734" x14ac:dyDescent="0.2"/>
    <row r="4735" x14ac:dyDescent="0.2"/>
    <row r="4736" x14ac:dyDescent="0.2"/>
    <row r="4737" x14ac:dyDescent="0.2"/>
    <row r="4738" x14ac:dyDescent="0.2"/>
    <row r="4739" x14ac:dyDescent="0.2"/>
    <row r="4740" x14ac:dyDescent="0.2"/>
    <row r="4741" x14ac:dyDescent="0.2"/>
    <row r="4742" x14ac:dyDescent="0.2"/>
    <row r="4743" x14ac:dyDescent="0.2"/>
    <row r="4744" x14ac:dyDescent="0.2"/>
    <row r="4745" x14ac:dyDescent="0.2"/>
    <row r="4746" x14ac:dyDescent="0.2"/>
    <row r="4747" x14ac:dyDescent="0.2"/>
    <row r="4748" x14ac:dyDescent="0.2"/>
    <row r="4749" x14ac:dyDescent="0.2"/>
    <row r="4750" x14ac:dyDescent="0.2"/>
    <row r="4751" x14ac:dyDescent="0.2"/>
    <row r="4752" x14ac:dyDescent="0.2"/>
    <row r="4753" x14ac:dyDescent="0.2"/>
    <row r="4754" x14ac:dyDescent="0.2"/>
    <row r="4755" x14ac:dyDescent="0.2"/>
    <row r="4756" x14ac:dyDescent="0.2"/>
    <row r="4757" x14ac:dyDescent="0.2"/>
    <row r="4758" x14ac:dyDescent="0.2"/>
    <row r="4759" x14ac:dyDescent="0.2"/>
    <row r="4760" x14ac:dyDescent="0.2"/>
    <row r="4761" x14ac:dyDescent="0.2"/>
    <row r="4762" x14ac:dyDescent="0.2"/>
    <row r="4763" x14ac:dyDescent="0.2"/>
    <row r="4764" x14ac:dyDescent="0.2"/>
    <row r="4765" x14ac:dyDescent="0.2"/>
    <row r="4766" x14ac:dyDescent="0.2"/>
    <row r="4767" x14ac:dyDescent="0.2"/>
    <row r="4768" x14ac:dyDescent="0.2"/>
    <row r="4769" x14ac:dyDescent="0.2"/>
    <row r="4770" x14ac:dyDescent="0.2"/>
    <row r="4771" x14ac:dyDescent="0.2"/>
    <row r="4772" x14ac:dyDescent="0.2"/>
    <row r="4773" x14ac:dyDescent="0.2"/>
    <row r="4774" x14ac:dyDescent="0.2"/>
    <row r="4775" x14ac:dyDescent="0.2"/>
    <row r="4776" x14ac:dyDescent="0.2"/>
    <row r="4777" x14ac:dyDescent="0.2"/>
    <row r="4778" x14ac:dyDescent="0.2"/>
    <row r="4779" x14ac:dyDescent="0.2"/>
    <row r="4780" x14ac:dyDescent="0.2"/>
    <row r="4781" x14ac:dyDescent="0.2"/>
    <row r="4782" x14ac:dyDescent="0.2"/>
    <row r="4783" x14ac:dyDescent="0.2"/>
    <row r="4784" x14ac:dyDescent="0.2"/>
    <row r="4785" x14ac:dyDescent="0.2"/>
    <row r="4786" x14ac:dyDescent="0.2"/>
    <row r="4787" x14ac:dyDescent="0.2"/>
    <row r="4788" x14ac:dyDescent="0.2"/>
    <row r="4789" x14ac:dyDescent="0.2"/>
    <row r="4790" x14ac:dyDescent="0.2"/>
    <row r="4791" x14ac:dyDescent="0.2"/>
    <row r="4792" x14ac:dyDescent="0.2"/>
    <row r="4793" x14ac:dyDescent="0.2"/>
    <row r="4794" x14ac:dyDescent="0.2"/>
    <row r="4795" x14ac:dyDescent="0.2"/>
    <row r="4796" x14ac:dyDescent="0.2"/>
    <row r="4797" x14ac:dyDescent="0.2"/>
    <row r="4798" x14ac:dyDescent="0.2"/>
    <row r="4799" x14ac:dyDescent="0.2"/>
    <row r="4800" x14ac:dyDescent="0.2"/>
    <row r="4801" x14ac:dyDescent="0.2"/>
    <row r="4802" x14ac:dyDescent="0.2"/>
    <row r="4803" x14ac:dyDescent="0.2"/>
    <row r="4804" x14ac:dyDescent="0.2"/>
    <row r="4805" x14ac:dyDescent="0.2"/>
    <row r="4806" x14ac:dyDescent="0.2"/>
    <row r="4807" x14ac:dyDescent="0.2"/>
    <row r="4808" x14ac:dyDescent="0.2"/>
    <row r="4809" x14ac:dyDescent="0.2"/>
    <row r="4810" x14ac:dyDescent="0.2"/>
    <row r="4811" x14ac:dyDescent="0.2"/>
    <row r="4812" x14ac:dyDescent="0.2"/>
    <row r="4813" x14ac:dyDescent="0.2"/>
    <row r="4814" x14ac:dyDescent="0.2"/>
    <row r="4815" x14ac:dyDescent="0.2"/>
    <row r="4816" x14ac:dyDescent="0.2"/>
    <row r="4817" x14ac:dyDescent="0.2"/>
    <row r="4818" x14ac:dyDescent="0.2"/>
    <row r="4819" x14ac:dyDescent="0.2"/>
    <row r="4820" x14ac:dyDescent="0.2"/>
    <row r="4821" x14ac:dyDescent="0.2"/>
    <row r="4822" x14ac:dyDescent="0.2"/>
    <row r="4823" x14ac:dyDescent="0.2"/>
    <row r="4824" x14ac:dyDescent="0.2"/>
    <row r="4825" x14ac:dyDescent="0.2"/>
    <row r="4826" x14ac:dyDescent="0.2"/>
    <row r="4827" x14ac:dyDescent="0.2"/>
    <row r="4828" x14ac:dyDescent="0.2"/>
    <row r="4829" x14ac:dyDescent="0.2"/>
    <row r="4830" x14ac:dyDescent="0.2"/>
    <row r="4831" x14ac:dyDescent="0.2"/>
    <row r="4832" x14ac:dyDescent="0.2"/>
    <row r="4833" x14ac:dyDescent="0.2"/>
    <row r="4834" x14ac:dyDescent="0.2"/>
    <row r="4835" x14ac:dyDescent="0.2"/>
    <row r="4836" x14ac:dyDescent="0.2"/>
    <row r="4837" x14ac:dyDescent="0.2"/>
    <row r="4838" x14ac:dyDescent="0.2"/>
    <row r="4839" x14ac:dyDescent="0.2"/>
    <row r="4840" x14ac:dyDescent="0.2"/>
    <row r="4841" x14ac:dyDescent="0.2"/>
    <row r="4842" x14ac:dyDescent="0.2"/>
    <row r="4843" x14ac:dyDescent="0.2"/>
    <row r="4844" x14ac:dyDescent="0.2"/>
    <row r="4845" x14ac:dyDescent="0.2"/>
    <row r="4846" x14ac:dyDescent="0.2"/>
    <row r="4847" x14ac:dyDescent="0.2"/>
    <row r="4848" x14ac:dyDescent="0.2"/>
    <row r="4849" x14ac:dyDescent="0.2"/>
    <row r="4850" x14ac:dyDescent="0.2"/>
    <row r="4851" x14ac:dyDescent="0.2"/>
    <row r="4852" x14ac:dyDescent="0.2"/>
    <row r="4853" x14ac:dyDescent="0.2"/>
    <row r="4854" x14ac:dyDescent="0.2"/>
    <row r="4855" x14ac:dyDescent="0.2"/>
    <row r="4856" x14ac:dyDescent="0.2"/>
    <row r="4857" x14ac:dyDescent="0.2"/>
    <row r="4858" x14ac:dyDescent="0.2"/>
    <row r="4859" x14ac:dyDescent="0.2"/>
    <row r="4860" x14ac:dyDescent="0.2"/>
    <row r="4861" x14ac:dyDescent="0.2"/>
    <row r="4862" x14ac:dyDescent="0.2"/>
    <row r="4863" x14ac:dyDescent="0.2"/>
    <row r="4864" x14ac:dyDescent="0.2"/>
    <row r="4865" x14ac:dyDescent="0.2"/>
    <row r="4866" x14ac:dyDescent="0.2"/>
    <row r="4867" x14ac:dyDescent="0.2"/>
    <row r="4868" x14ac:dyDescent="0.2"/>
    <row r="4869" x14ac:dyDescent="0.2"/>
    <row r="4870" x14ac:dyDescent="0.2"/>
    <row r="4871" x14ac:dyDescent="0.2"/>
    <row r="4872" x14ac:dyDescent="0.2"/>
    <row r="4873" x14ac:dyDescent="0.2"/>
    <row r="4874" x14ac:dyDescent="0.2"/>
    <row r="4875" x14ac:dyDescent="0.2"/>
    <row r="4876" x14ac:dyDescent="0.2"/>
    <row r="4877" x14ac:dyDescent="0.2"/>
    <row r="4878" x14ac:dyDescent="0.2"/>
    <row r="4879" x14ac:dyDescent="0.2"/>
    <row r="4880" x14ac:dyDescent="0.2"/>
    <row r="4881" x14ac:dyDescent="0.2"/>
    <row r="4882" x14ac:dyDescent="0.2"/>
    <row r="4883" x14ac:dyDescent="0.2"/>
    <row r="4884" x14ac:dyDescent="0.2"/>
    <row r="4885" x14ac:dyDescent="0.2"/>
    <row r="4886" x14ac:dyDescent="0.2"/>
    <row r="4887" x14ac:dyDescent="0.2"/>
    <row r="4888" x14ac:dyDescent="0.2"/>
    <row r="4889" x14ac:dyDescent="0.2"/>
    <row r="4890" x14ac:dyDescent="0.2"/>
    <row r="4891" x14ac:dyDescent="0.2"/>
    <row r="4892" x14ac:dyDescent="0.2"/>
    <row r="4893" x14ac:dyDescent="0.2"/>
    <row r="4894" x14ac:dyDescent="0.2"/>
    <row r="4895" x14ac:dyDescent="0.2"/>
    <row r="4896" x14ac:dyDescent="0.2"/>
    <row r="4897" x14ac:dyDescent="0.2"/>
    <row r="4898" x14ac:dyDescent="0.2"/>
    <row r="4899" x14ac:dyDescent="0.2"/>
    <row r="4900" x14ac:dyDescent="0.2"/>
    <row r="4901" x14ac:dyDescent="0.2"/>
    <row r="4902" x14ac:dyDescent="0.2"/>
    <row r="4903" x14ac:dyDescent="0.2"/>
    <row r="4904" x14ac:dyDescent="0.2"/>
    <row r="4905" x14ac:dyDescent="0.2"/>
    <row r="4906" x14ac:dyDescent="0.2"/>
    <row r="4907" x14ac:dyDescent="0.2"/>
    <row r="4908" x14ac:dyDescent="0.2"/>
    <row r="4909" x14ac:dyDescent="0.2"/>
    <row r="4910" x14ac:dyDescent="0.2"/>
    <row r="4911" x14ac:dyDescent="0.2"/>
    <row r="4912" x14ac:dyDescent="0.2"/>
    <row r="4913" x14ac:dyDescent="0.2"/>
    <row r="4914" x14ac:dyDescent="0.2"/>
    <row r="4915" x14ac:dyDescent="0.2"/>
    <row r="4916" x14ac:dyDescent="0.2"/>
    <row r="4917" x14ac:dyDescent="0.2"/>
    <row r="4918" x14ac:dyDescent="0.2"/>
    <row r="4919" x14ac:dyDescent="0.2"/>
    <row r="4920" x14ac:dyDescent="0.2"/>
    <row r="4921" x14ac:dyDescent="0.2"/>
    <row r="4922" x14ac:dyDescent="0.2"/>
    <row r="4923" x14ac:dyDescent="0.2"/>
    <row r="4924" x14ac:dyDescent="0.2"/>
    <row r="4925" x14ac:dyDescent="0.2"/>
    <row r="4926" x14ac:dyDescent="0.2"/>
    <row r="4927" x14ac:dyDescent="0.2"/>
    <row r="4928" x14ac:dyDescent="0.2"/>
    <row r="4929" x14ac:dyDescent="0.2"/>
    <row r="4930" x14ac:dyDescent="0.2"/>
    <row r="4931" x14ac:dyDescent="0.2"/>
    <row r="4932" x14ac:dyDescent="0.2"/>
    <row r="4933" x14ac:dyDescent="0.2"/>
    <row r="4934" x14ac:dyDescent="0.2"/>
    <row r="4935" x14ac:dyDescent="0.2"/>
    <row r="4936" x14ac:dyDescent="0.2"/>
    <row r="4937" x14ac:dyDescent="0.2"/>
    <row r="4938" x14ac:dyDescent="0.2"/>
    <row r="4939" x14ac:dyDescent="0.2"/>
    <row r="4940" x14ac:dyDescent="0.2"/>
    <row r="4941" x14ac:dyDescent="0.2"/>
    <row r="4942" x14ac:dyDescent="0.2"/>
    <row r="4943" x14ac:dyDescent="0.2"/>
    <row r="4944" x14ac:dyDescent="0.2"/>
    <row r="4945" x14ac:dyDescent="0.2"/>
    <row r="4946" x14ac:dyDescent="0.2"/>
    <row r="4947" x14ac:dyDescent="0.2"/>
    <row r="4948" x14ac:dyDescent="0.2"/>
    <row r="4949" x14ac:dyDescent="0.2"/>
    <row r="4950" x14ac:dyDescent="0.2"/>
    <row r="4951" x14ac:dyDescent="0.2"/>
    <row r="4952" x14ac:dyDescent="0.2"/>
    <row r="4953" x14ac:dyDescent="0.2"/>
    <row r="4954" x14ac:dyDescent="0.2"/>
    <row r="4955" x14ac:dyDescent="0.2"/>
    <row r="4956" x14ac:dyDescent="0.2"/>
    <row r="4957" x14ac:dyDescent="0.2"/>
    <row r="4958" x14ac:dyDescent="0.2"/>
    <row r="4959" x14ac:dyDescent="0.2"/>
    <row r="4960" x14ac:dyDescent="0.2"/>
    <row r="4961" x14ac:dyDescent="0.2"/>
    <row r="4962" x14ac:dyDescent="0.2"/>
    <row r="4963" x14ac:dyDescent="0.2"/>
    <row r="4964" x14ac:dyDescent="0.2"/>
    <row r="4965" x14ac:dyDescent="0.2"/>
    <row r="4966" x14ac:dyDescent="0.2"/>
    <row r="4967" x14ac:dyDescent="0.2"/>
    <row r="4968" x14ac:dyDescent="0.2"/>
    <row r="4969" x14ac:dyDescent="0.2"/>
    <row r="4970" x14ac:dyDescent="0.2"/>
    <row r="4971" x14ac:dyDescent="0.2"/>
    <row r="4972" x14ac:dyDescent="0.2"/>
    <row r="4973" x14ac:dyDescent="0.2"/>
    <row r="4974" x14ac:dyDescent="0.2"/>
    <row r="4975" x14ac:dyDescent="0.2"/>
    <row r="4976" x14ac:dyDescent="0.2"/>
    <row r="4977" x14ac:dyDescent="0.2"/>
    <row r="4978" x14ac:dyDescent="0.2"/>
    <row r="4979" x14ac:dyDescent="0.2"/>
    <row r="4980" x14ac:dyDescent="0.2"/>
    <row r="4981" x14ac:dyDescent="0.2"/>
    <row r="4982" x14ac:dyDescent="0.2"/>
    <row r="4983" x14ac:dyDescent="0.2"/>
    <row r="4984" x14ac:dyDescent="0.2"/>
    <row r="4985" x14ac:dyDescent="0.2"/>
    <row r="4986" x14ac:dyDescent="0.2"/>
    <row r="4987" x14ac:dyDescent="0.2"/>
    <row r="4988" x14ac:dyDescent="0.2"/>
    <row r="4989" x14ac:dyDescent="0.2"/>
    <row r="4990" x14ac:dyDescent="0.2"/>
    <row r="4991" x14ac:dyDescent="0.2"/>
    <row r="4992" x14ac:dyDescent="0.2"/>
    <row r="4993" x14ac:dyDescent="0.2"/>
    <row r="4994" x14ac:dyDescent="0.2"/>
    <row r="4995" x14ac:dyDescent="0.2"/>
    <row r="4996" x14ac:dyDescent="0.2"/>
    <row r="4997" x14ac:dyDescent="0.2"/>
    <row r="4998" x14ac:dyDescent="0.2"/>
    <row r="4999" x14ac:dyDescent="0.2"/>
    <row r="5000" x14ac:dyDescent="0.2"/>
    <row r="5001" x14ac:dyDescent="0.2"/>
    <row r="5002" x14ac:dyDescent="0.2"/>
    <row r="5003" x14ac:dyDescent="0.2"/>
    <row r="5004" x14ac:dyDescent="0.2"/>
    <row r="5005" x14ac:dyDescent="0.2"/>
    <row r="5006" x14ac:dyDescent="0.2"/>
    <row r="5007" x14ac:dyDescent="0.2"/>
    <row r="5008" x14ac:dyDescent="0.2"/>
    <row r="5009" x14ac:dyDescent="0.2"/>
    <row r="5010" x14ac:dyDescent="0.2"/>
    <row r="5011" x14ac:dyDescent="0.2"/>
    <row r="5012" x14ac:dyDescent="0.2"/>
    <row r="5013" x14ac:dyDescent="0.2"/>
    <row r="5014" x14ac:dyDescent="0.2"/>
    <row r="5015" x14ac:dyDescent="0.2"/>
    <row r="5016" x14ac:dyDescent="0.2"/>
    <row r="5017" x14ac:dyDescent="0.2"/>
    <row r="5018" x14ac:dyDescent="0.2"/>
    <row r="5019" x14ac:dyDescent="0.2"/>
    <row r="5020" x14ac:dyDescent="0.2"/>
    <row r="5021" x14ac:dyDescent="0.2"/>
    <row r="5022" x14ac:dyDescent="0.2"/>
    <row r="5023" x14ac:dyDescent="0.2"/>
    <row r="5024" x14ac:dyDescent="0.2"/>
    <row r="5025" x14ac:dyDescent="0.2"/>
    <row r="5026" x14ac:dyDescent="0.2"/>
    <row r="5027" x14ac:dyDescent="0.2"/>
    <row r="5028" x14ac:dyDescent="0.2"/>
    <row r="5029" x14ac:dyDescent="0.2"/>
    <row r="5030" x14ac:dyDescent="0.2"/>
    <row r="5031" x14ac:dyDescent="0.2"/>
    <row r="5032" x14ac:dyDescent="0.2"/>
    <row r="5033" x14ac:dyDescent="0.2"/>
    <row r="5034" x14ac:dyDescent="0.2"/>
    <row r="5035" x14ac:dyDescent="0.2"/>
    <row r="5036" x14ac:dyDescent="0.2"/>
    <row r="5037" x14ac:dyDescent="0.2"/>
    <row r="5038" x14ac:dyDescent="0.2"/>
    <row r="5039" x14ac:dyDescent="0.2"/>
    <row r="5040" x14ac:dyDescent="0.2"/>
    <row r="5041" x14ac:dyDescent="0.2"/>
    <row r="5042" x14ac:dyDescent="0.2"/>
    <row r="5043" x14ac:dyDescent="0.2"/>
    <row r="5044" x14ac:dyDescent="0.2"/>
    <row r="5045" x14ac:dyDescent="0.2"/>
    <row r="5046" x14ac:dyDescent="0.2"/>
    <row r="5047" x14ac:dyDescent="0.2"/>
    <row r="5048" x14ac:dyDescent="0.2"/>
    <row r="5049" x14ac:dyDescent="0.2"/>
    <row r="5050" x14ac:dyDescent="0.2"/>
    <row r="5051" x14ac:dyDescent="0.2"/>
    <row r="5052" x14ac:dyDescent="0.2"/>
    <row r="5053" x14ac:dyDescent="0.2"/>
    <row r="5054" x14ac:dyDescent="0.2"/>
    <row r="5055" x14ac:dyDescent="0.2"/>
    <row r="5056" x14ac:dyDescent="0.2"/>
    <row r="5057" x14ac:dyDescent="0.2"/>
    <row r="5058" x14ac:dyDescent="0.2"/>
    <row r="5059" x14ac:dyDescent="0.2"/>
    <row r="5060" x14ac:dyDescent="0.2"/>
    <row r="5061" x14ac:dyDescent="0.2"/>
    <row r="5062" x14ac:dyDescent="0.2"/>
    <row r="5063" x14ac:dyDescent="0.2"/>
    <row r="5064" x14ac:dyDescent="0.2"/>
    <row r="5065" x14ac:dyDescent="0.2"/>
    <row r="5066" x14ac:dyDescent="0.2"/>
    <row r="5067" x14ac:dyDescent="0.2"/>
    <row r="5068" x14ac:dyDescent="0.2"/>
    <row r="5069" x14ac:dyDescent="0.2"/>
    <row r="5070" x14ac:dyDescent="0.2"/>
    <row r="5071" x14ac:dyDescent="0.2"/>
    <row r="5072" x14ac:dyDescent="0.2"/>
    <row r="5073" x14ac:dyDescent="0.2"/>
    <row r="5074" x14ac:dyDescent="0.2"/>
    <row r="5075" x14ac:dyDescent="0.2"/>
    <row r="5076" x14ac:dyDescent="0.2"/>
    <row r="5077" x14ac:dyDescent="0.2"/>
    <row r="5078" x14ac:dyDescent="0.2"/>
    <row r="5079" x14ac:dyDescent="0.2"/>
    <row r="5080" x14ac:dyDescent="0.2"/>
    <row r="5081" x14ac:dyDescent="0.2"/>
    <row r="5082" x14ac:dyDescent="0.2"/>
    <row r="5083" x14ac:dyDescent="0.2"/>
    <row r="5084" x14ac:dyDescent="0.2"/>
    <row r="5085" x14ac:dyDescent="0.2"/>
    <row r="5086" x14ac:dyDescent="0.2"/>
    <row r="5087" x14ac:dyDescent="0.2"/>
    <row r="5088" x14ac:dyDescent="0.2"/>
    <row r="5089" x14ac:dyDescent="0.2"/>
    <row r="5090" x14ac:dyDescent="0.2"/>
    <row r="5091" x14ac:dyDescent="0.2"/>
    <row r="5092" x14ac:dyDescent="0.2"/>
    <row r="5093" x14ac:dyDescent="0.2"/>
    <row r="5094" x14ac:dyDescent="0.2"/>
    <row r="5095" x14ac:dyDescent="0.2"/>
    <row r="5096" x14ac:dyDescent="0.2"/>
    <row r="5097" x14ac:dyDescent="0.2"/>
    <row r="5098" x14ac:dyDescent="0.2"/>
    <row r="5099" x14ac:dyDescent="0.2"/>
    <row r="5100" x14ac:dyDescent="0.2"/>
    <row r="5101" x14ac:dyDescent="0.2"/>
    <row r="5102" x14ac:dyDescent="0.2"/>
    <row r="5103" x14ac:dyDescent="0.2"/>
    <row r="5104" x14ac:dyDescent="0.2"/>
    <row r="5105" x14ac:dyDescent="0.2"/>
    <row r="5106" x14ac:dyDescent="0.2"/>
    <row r="5107" x14ac:dyDescent="0.2"/>
    <row r="5108" x14ac:dyDescent="0.2"/>
    <row r="5109" x14ac:dyDescent="0.2"/>
    <row r="5110" x14ac:dyDescent="0.2"/>
    <row r="5111" x14ac:dyDescent="0.2"/>
    <row r="5112" x14ac:dyDescent="0.2"/>
    <row r="5113" x14ac:dyDescent="0.2"/>
    <row r="5114" x14ac:dyDescent="0.2"/>
    <row r="5115" x14ac:dyDescent="0.2"/>
    <row r="5116" x14ac:dyDescent="0.2"/>
    <row r="5117" x14ac:dyDescent="0.2"/>
    <row r="5118" x14ac:dyDescent="0.2"/>
    <row r="5119" x14ac:dyDescent="0.2"/>
    <row r="5120" x14ac:dyDescent="0.2"/>
    <row r="5121" x14ac:dyDescent="0.2"/>
    <row r="5122" x14ac:dyDescent="0.2"/>
    <row r="5123" x14ac:dyDescent="0.2"/>
    <row r="5124" x14ac:dyDescent="0.2"/>
    <row r="5125" x14ac:dyDescent="0.2"/>
    <row r="5126" x14ac:dyDescent="0.2"/>
    <row r="5127" x14ac:dyDescent="0.2"/>
    <row r="5128" x14ac:dyDescent="0.2"/>
    <row r="5129" x14ac:dyDescent="0.2"/>
    <row r="5130" x14ac:dyDescent="0.2"/>
    <row r="5131" x14ac:dyDescent="0.2"/>
    <row r="5132" x14ac:dyDescent="0.2"/>
    <row r="5133" x14ac:dyDescent="0.2"/>
    <row r="5134" x14ac:dyDescent="0.2"/>
    <row r="5135" x14ac:dyDescent="0.2"/>
    <row r="5136" x14ac:dyDescent="0.2"/>
    <row r="5137" x14ac:dyDescent="0.2"/>
    <row r="5138" x14ac:dyDescent="0.2"/>
    <row r="5139" x14ac:dyDescent="0.2"/>
    <row r="5140" x14ac:dyDescent="0.2"/>
    <row r="5141" x14ac:dyDescent="0.2"/>
    <row r="5142" x14ac:dyDescent="0.2"/>
    <row r="5143" x14ac:dyDescent="0.2"/>
    <row r="5144" x14ac:dyDescent="0.2"/>
    <row r="5145" x14ac:dyDescent="0.2"/>
    <row r="5146" x14ac:dyDescent="0.2"/>
    <row r="5147" x14ac:dyDescent="0.2"/>
    <row r="5148" x14ac:dyDescent="0.2"/>
    <row r="5149" x14ac:dyDescent="0.2"/>
    <row r="5150" x14ac:dyDescent="0.2"/>
    <row r="5151" x14ac:dyDescent="0.2"/>
    <row r="5152" x14ac:dyDescent="0.2"/>
    <row r="5153" x14ac:dyDescent="0.2"/>
    <row r="5154" x14ac:dyDescent="0.2"/>
    <row r="5155" x14ac:dyDescent="0.2"/>
    <row r="5156" x14ac:dyDescent="0.2"/>
    <row r="5157" x14ac:dyDescent="0.2"/>
    <row r="5158" x14ac:dyDescent="0.2"/>
    <row r="5159" x14ac:dyDescent="0.2"/>
    <row r="5160" x14ac:dyDescent="0.2"/>
    <row r="5161" x14ac:dyDescent="0.2"/>
    <row r="5162" x14ac:dyDescent="0.2"/>
    <row r="5163" x14ac:dyDescent="0.2"/>
    <row r="5164" x14ac:dyDescent="0.2"/>
    <row r="5165" x14ac:dyDescent="0.2"/>
    <row r="5166" x14ac:dyDescent="0.2"/>
    <row r="5167" x14ac:dyDescent="0.2"/>
    <row r="5168" x14ac:dyDescent="0.2"/>
    <row r="5169" x14ac:dyDescent="0.2"/>
    <row r="5170" x14ac:dyDescent="0.2"/>
    <row r="5171" x14ac:dyDescent="0.2"/>
    <row r="5172" x14ac:dyDescent="0.2"/>
    <row r="5173" x14ac:dyDescent="0.2"/>
    <row r="5174" x14ac:dyDescent="0.2"/>
    <row r="5175" x14ac:dyDescent="0.2"/>
    <row r="5176" x14ac:dyDescent="0.2"/>
    <row r="5177" x14ac:dyDescent="0.2"/>
    <row r="5178" x14ac:dyDescent="0.2"/>
    <row r="5179" x14ac:dyDescent="0.2"/>
    <row r="5180" x14ac:dyDescent="0.2"/>
    <row r="5181" x14ac:dyDescent="0.2"/>
    <row r="5182" x14ac:dyDescent="0.2"/>
    <row r="5183" x14ac:dyDescent="0.2"/>
    <row r="5184" x14ac:dyDescent="0.2"/>
    <row r="5185" x14ac:dyDescent="0.2"/>
    <row r="5186" x14ac:dyDescent="0.2"/>
    <row r="5187" x14ac:dyDescent="0.2"/>
    <row r="5188" x14ac:dyDescent="0.2"/>
    <row r="5189" x14ac:dyDescent="0.2"/>
    <row r="5190" x14ac:dyDescent="0.2"/>
    <row r="5191" x14ac:dyDescent="0.2"/>
    <row r="5192" x14ac:dyDescent="0.2"/>
    <row r="5193" x14ac:dyDescent="0.2"/>
    <row r="5194" x14ac:dyDescent="0.2"/>
    <row r="5195" x14ac:dyDescent="0.2"/>
    <row r="5196" x14ac:dyDescent="0.2"/>
    <row r="5197" x14ac:dyDescent="0.2"/>
    <row r="5198" x14ac:dyDescent="0.2"/>
    <row r="5199" x14ac:dyDescent="0.2"/>
    <row r="5200" x14ac:dyDescent="0.2"/>
    <row r="5201" x14ac:dyDescent="0.2"/>
    <row r="5202" x14ac:dyDescent="0.2"/>
    <row r="5203" x14ac:dyDescent="0.2"/>
    <row r="5204" x14ac:dyDescent="0.2"/>
    <row r="5205" x14ac:dyDescent="0.2"/>
    <row r="5206" x14ac:dyDescent="0.2"/>
    <row r="5207" x14ac:dyDescent="0.2"/>
    <row r="5208" x14ac:dyDescent="0.2"/>
    <row r="5209" x14ac:dyDescent="0.2"/>
    <row r="5210" x14ac:dyDescent="0.2"/>
    <row r="5211" x14ac:dyDescent="0.2"/>
    <row r="5212" x14ac:dyDescent="0.2"/>
    <row r="5213" x14ac:dyDescent="0.2"/>
    <row r="5214" x14ac:dyDescent="0.2"/>
    <row r="5215" x14ac:dyDescent="0.2"/>
    <row r="5216" x14ac:dyDescent="0.2"/>
    <row r="5217" x14ac:dyDescent="0.2"/>
    <row r="5218" x14ac:dyDescent="0.2"/>
    <row r="5219" x14ac:dyDescent="0.2"/>
    <row r="5220" x14ac:dyDescent="0.2"/>
    <row r="5221" x14ac:dyDescent="0.2"/>
    <row r="5222" x14ac:dyDescent="0.2"/>
    <row r="5223" x14ac:dyDescent="0.2"/>
    <row r="5224" x14ac:dyDescent="0.2"/>
    <row r="5225" x14ac:dyDescent="0.2"/>
    <row r="5226" x14ac:dyDescent="0.2"/>
    <row r="5227" x14ac:dyDescent="0.2"/>
    <row r="5228" x14ac:dyDescent="0.2"/>
    <row r="5229" x14ac:dyDescent="0.2"/>
    <row r="5230" x14ac:dyDescent="0.2"/>
    <row r="5231" x14ac:dyDescent="0.2"/>
    <row r="5232" x14ac:dyDescent="0.2"/>
    <row r="5233" x14ac:dyDescent="0.2"/>
    <row r="5234" x14ac:dyDescent="0.2"/>
    <row r="5235" x14ac:dyDescent="0.2"/>
    <row r="5236" x14ac:dyDescent="0.2"/>
    <row r="5237" x14ac:dyDescent="0.2"/>
    <row r="5238" x14ac:dyDescent="0.2"/>
    <row r="5239" x14ac:dyDescent="0.2"/>
    <row r="5240" x14ac:dyDescent="0.2"/>
    <row r="5241" x14ac:dyDescent="0.2"/>
    <row r="5242" x14ac:dyDescent="0.2"/>
    <row r="5243" x14ac:dyDescent="0.2"/>
    <row r="5244" x14ac:dyDescent="0.2"/>
    <row r="5245" x14ac:dyDescent="0.2"/>
    <row r="5246" x14ac:dyDescent="0.2"/>
    <row r="5247" x14ac:dyDescent="0.2"/>
    <row r="5248" x14ac:dyDescent="0.2"/>
    <row r="5249" x14ac:dyDescent="0.2"/>
    <row r="5250" x14ac:dyDescent="0.2"/>
    <row r="5251" x14ac:dyDescent="0.2"/>
    <row r="5252" x14ac:dyDescent="0.2"/>
    <row r="5253" x14ac:dyDescent="0.2"/>
    <row r="5254" x14ac:dyDescent="0.2"/>
    <row r="5255" x14ac:dyDescent="0.2"/>
    <row r="5256" x14ac:dyDescent="0.2"/>
    <row r="5257" x14ac:dyDescent="0.2"/>
    <row r="5258" x14ac:dyDescent="0.2"/>
    <row r="5259" x14ac:dyDescent="0.2"/>
    <row r="5260" x14ac:dyDescent="0.2"/>
    <row r="5261" x14ac:dyDescent="0.2"/>
    <row r="5262" x14ac:dyDescent="0.2"/>
    <row r="5263" x14ac:dyDescent="0.2"/>
    <row r="5264" x14ac:dyDescent="0.2"/>
    <row r="5265" x14ac:dyDescent="0.2"/>
    <row r="5266" x14ac:dyDescent="0.2"/>
    <row r="5267" x14ac:dyDescent="0.2"/>
    <row r="5268" x14ac:dyDescent="0.2"/>
    <row r="5269" x14ac:dyDescent="0.2"/>
    <row r="5270" x14ac:dyDescent="0.2"/>
    <row r="5271" x14ac:dyDescent="0.2"/>
    <row r="5272" x14ac:dyDescent="0.2"/>
    <row r="5273" x14ac:dyDescent="0.2"/>
    <row r="5274" x14ac:dyDescent="0.2"/>
    <row r="5275" x14ac:dyDescent="0.2"/>
    <row r="5276" x14ac:dyDescent="0.2"/>
    <row r="5277" x14ac:dyDescent="0.2"/>
    <row r="5278" x14ac:dyDescent="0.2"/>
    <row r="5279" x14ac:dyDescent="0.2"/>
    <row r="5280" x14ac:dyDescent="0.2"/>
    <row r="5281" x14ac:dyDescent="0.2"/>
    <row r="5282" x14ac:dyDescent="0.2"/>
    <row r="5283" x14ac:dyDescent="0.2"/>
    <row r="5284" x14ac:dyDescent="0.2"/>
    <row r="5285" x14ac:dyDescent="0.2"/>
    <row r="5286" x14ac:dyDescent="0.2"/>
    <row r="5287" x14ac:dyDescent="0.2"/>
    <row r="5288" x14ac:dyDescent="0.2"/>
    <row r="5289" x14ac:dyDescent="0.2"/>
    <row r="5290" x14ac:dyDescent="0.2"/>
    <row r="5291" x14ac:dyDescent="0.2"/>
    <row r="5292" x14ac:dyDescent="0.2"/>
    <row r="5293" x14ac:dyDescent="0.2"/>
    <row r="5294" x14ac:dyDescent="0.2"/>
    <row r="5295" x14ac:dyDescent="0.2"/>
    <row r="5296" x14ac:dyDescent="0.2"/>
    <row r="5297" x14ac:dyDescent="0.2"/>
    <row r="5298" x14ac:dyDescent="0.2"/>
    <row r="5299" x14ac:dyDescent="0.2"/>
    <row r="5300" x14ac:dyDescent="0.2"/>
    <row r="5301" x14ac:dyDescent="0.2"/>
    <row r="5302" x14ac:dyDescent="0.2"/>
    <row r="5303" x14ac:dyDescent="0.2"/>
    <row r="5304" x14ac:dyDescent="0.2"/>
    <row r="5305" x14ac:dyDescent="0.2"/>
    <row r="5306" x14ac:dyDescent="0.2"/>
    <row r="5307" x14ac:dyDescent="0.2"/>
    <row r="5308" x14ac:dyDescent="0.2"/>
    <row r="5309" x14ac:dyDescent="0.2"/>
    <row r="5310" x14ac:dyDescent="0.2"/>
    <row r="5311" x14ac:dyDescent="0.2"/>
    <row r="5312" x14ac:dyDescent="0.2"/>
    <row r="5313" x14ac:dyDescent="0.2"/>
    <row r="5314" x14ac:dyDescent="0.2"/>
    <row r="5315" x14ac:dyDescent="0.2"/>
    <row r="5316" x14ac:dyDescent="0.2"/>
    <row r="5317" x14ac:dyDescent="0.2"/>
    <row r="5318" x14ac:dyDescent="0.2"/>
    <row r="5319" x14ac:dyDescent="0.2"/>
    <row r="5320" x14ac:dyDescent="0.2"/>
    <row r="5321" x14ac:dyDescent="0.2"/>
    <row r="5322" x14ac:dyDescent="0.2"/>
    <row r="5323" x14ac:dyDescent="0.2"/>
    <row r="5324" x14ac:dyDescent="0.2"/>
    <row r="5325" x14ac:dyDescent="0.2"/>
    <row r="5326" x14ac:dyDescent="0.2"/>
    <row r="5327" x14ac:dyDescent="0.2"/>
    <row r="5328" x14ac:dyDescent="0.2"/>
    <row r="5329" x14ac:dyDescent="0.2"/>
    <row r="5330" x14ac:dyDescent="0.2"/>
    <row r="5331" x14ac:dyDescent="0.2"/>
    <row r="5332" x14ac:dyDescent="0.2"/>
    <row r="5333" x14ac:dyDescent="0.2"/>
    <row r="5334" x14ac:dyDescent="0.2"/>
    <row r="5335" x14ac:dyDescent="0.2"/>
    <row r="5336" x14ac:dyDescent="0.2"/>
    <row r="5337" x14ac:dyDescent="0.2"/>
    <row r="5338" x14ac:dyDescent="0.2"/>
    <row r="5339" x14ac:dyDescent="0.2"/>
    <row r="5340" x14ac:dyDescent="0.2"/>
    <row r="5341" x14ac:dyDescent="0.2"/>
    <row r="5342" x14ac:dyDescent="0.2"/>
    <row r="5343" x14ac:dyDescent="0.2"/>
    <row r="5344" x14ac:dyDescent="0.2"/>
    <row r="5345" x14ac:dyDescent="0.2"/>
    <row r="5346" x14ac:dyDescent="0.2"/>
    <row r="5347" x14ac:dyDescent="0.2"/>
    <row r="5348" x14ac:dyDescent="0.2"/>
    <row r="5349" x14ac:dyDescent="0.2"/>
    <row r="5350" x14ac:dyDescent="0.2"/>
    <row r="5351" x14ac:dyDescent="0.2"/>
    <row r="5352" x14ac:dyDescent="0.2"/>
    <row r="5353" x14ac:dyDescent="0.2"/>
    <row r="5354" x14ac:dyDescent="0.2"/>
    <row r="5355" x14ac:dyDescent="0.2"/>
    <row r="5356" x14ac:dyDescent="0.2"/>
    <row r="5357" x14ac:dyDescent="0.2"/>
    <row r="5358" x14ac:dyDescent="0.2"/>
    <row r="5359" x14ac:dyDescent="0.2"/>
    <row r="5360" x14ac:dyDescent="0.2"/>
    <row r="5361" x14ac:dyDescent="0.2"/>
    <row r="5362" x14ac:dyDescent="0.2"/>
    <row r="5363" x14ac:dyDescent="0.2"/>
    <row r="5364" x14ac:dyDescent="0.2"/>
    <row r="5365" x14ac:dyDescent="0.2"/>
    <row r="5366" x14ac:dyDescent="0.2"/>
    <row r="5367" x14ac:dyDescent="0.2"/>
    <row r="5368" x14ac:dyDescent="0.2"/>
    <row r="5369" x14ac:dyDescent="0.2"/>
    <row r="5370" x14ac:dyDescent="0.2"/>
    <row r="5371" x14ac:dyDescent="0.2"/>
    <row r="5372" x14ac:dyDescent="0.2"/>
    <row r="5373" x14ac:dyDescent="0.2"/>
    <row r="5374" x14ac:dyDescent="0.2"/>
    <row r="5375" x14ac:dyDescent="0.2"/>
    <row r="5376" x14ac:dyDescent="0.2"/>
    <row r="5377" x14ac:dyDescent="0.2"/>
    <row r="5378" x14ac:dyDescent="0.2"/>
    <row r="5379" x14ac:dyDescent="0.2"/>
    <row r="5380" x14ac:dyDescent="0.2"/>
    <row r="5381" x14ac:dyDescent="0.2"/>
    <row r="5382" x14ac:dyDescent="0.2"/>
    <row r="5383" x14ac:dyDescent="0.2"/>
    <row r="5384" x14ac:dyDescent="0.2"/>
    <row r="5385" x14ac:dyDescent="0.2"/>
    <row r="5386" x14ac:dyDescent="0.2"/>
    <row r="5387" x14ac:dyDescent="0.2"/>
    <row r="5388" x14ac:dyDescent="0.2"/>
    <row r="5389" x14ac:dyDescent="0.2"/>
    <row r="5390" x14ac:dyDescent="0.2"/>
    <row r="5391" x14ac:dyDescent="0.2"/>
    <row r="5392" x14ac:dyDescent="0.2"/>
    <row r="5393" x14ac:dyDescent="0.2"/>
    <row r="5394" x14ac:dyDescent="0.2"/>
    <row r="5395" x14ac:dyDescent="0.2"/>
    <row r="5396" x14ac:dyDescent="0.2"/>
    <row r="5397" x14ac:dyDescent="0.2"/>
    <row r="5398" x14ac:dyDescent="0.2"/>
    <row r="5399" x14ac:dyDescent="0.2"/>
    <row r="5400" x14ac:dyDescent="0.2"/>
    <row r="5401" x14ac:dyDescent="0.2"/>
    <row r="5402" x14ac:dyDescent="0.2"/>
    <row r="5403" x14ac:dyDescent="0.2"/>
    <row r="5404" x14ac:dyDescent="0.2"/>
    <row r="5405" x14ac:dyDescent="0.2"/>
    <row r="5406" x14ac:dyDescent="0.2"/>
    <row r="5407" x14ac:dyDescent="0.2"/>
    <row r="5408" x14ac:dyDescent="0.2"/>
    <row r="5409" x14ac:dyDescent="0.2"/>
    <row r="5410" x14ac:dyDescent="0.2"/>
    <row r="5411" x14ac:dyDescent="0.2"/>
    <row r="5412" x14ac:dyDescent="0.2"/>
    <row r="5413" x14ac:dyDescent="0.2"/>
    <row r="5414" x14ac:dyDescent="0.2"/>
    <row r="5415" x14ac:dyDescent="0.2"/>
    <row r="5416" x14ac:dyDescent="0.2"/>
    <row r="5417" x14ac:dyDescent="0.2"/>
    <row r="5418" x14ac:dyDescent="0.2"/>
    <row r="5419" x14ac:dyDescent="0.2"/>
    <row r="5420" x14ac:dyDescent="0.2"/>
    <row r="5421" x14ac:dyDescent="0.2"/>
    <row r="5422" x14ac:dyDescent="0.2"/>
    <row r="5423" x14ac:dyDescent="0.2"/>
    <row r="5424" x14ac:dyDescent="0.2"/>
    <row r="5425" x14ac:dyDescent="0.2"/>
    <row r="5426" x14ac:dyDescent="0.2"/>
    <row r="5427" x14ac:dyDescent="0.2"/>
    <row r="5428" x14ac:dyDescent="0.2"/>
    <row r="5429" x14ac:dyDescent="0.2"/>
    <row r="5430" x14ac:dyDescent="0.2"/>
    <row r="5431" x14ac:dyDescent="0.2"/>
    <row r="5432" x14ac:dyDescent="0.2"/>
    <row r="5433" x14ac:dyDescent="0.2"/>
    <row r="5434" x14ac:dyDescent="0.2"/>
    <row r="5435" x14ac:dyDescent="0.2"/>
    <row r="5436" x14ac:dyDescent="0.2"/>
    <row r="5437" x14ac:dyDescent="0.2"/>
    <row r="5438" x14ac:dyDescent="0.2"/>
    <row r="5439" x14ac:dyDescent="0.2"/>
    <row r="5440" x14ac:dyDescent="0.2"/>
    <row r="5441" x14ac:dyDescent="0.2"/>
    <row r="5442" x14ac:dyDescent="0.2"/>
    <row r="5443" x14ac:dyDescent="0.2"/>
    <row r="5444" x14ac:dyDescent="0.2"/>
    <row r="5445" x14ac:dyDescent="0.2"/>
    <row r="5446" x14ac:dyDescent="0.2"/>
    <row r="5447" x14ac:dyDescent="0.2"/>
    <row r="5448" x14ac:dyDescent="0.2"/>
    <row r="5449" x14ac:dyDescent="0.2"/>
    <row r="5450" x14ac:dyDescent="0.2"/>
    <row r="5451" x14ac:dyDescent="0.2"/>
    <row r="5452" x14ac:dyDescent="0.2"/>
    <row r="5453" x14ac:dyDescent="0.2"/>
    <row r="5454" x14ac:dyDescent="0.2"/>
    <row r="5455" x14ac:dyDescent="0.2"/>
    <row r="5456" x14ac:dyDescent="0.2"/>
    <row r="5457" x14ac:dyDescent="0.2"/>
    <row r="5458" x14ac:dyDescent="0.2"/>
    <row r="5459" x14ac:dyDescent="0.2"/>
    <row r="5460" x14ac:dyDescent="0.2"/>
    <row r="5461" x14ac:dyDescent="0.2"/>
    <row r="5462" x14ac:dyDescent="0.2"/>
    <row r="5463" x14ac:dyDescent="0.2"/>
    <row r="5464" x14ac:dyDescent="0.2"/>
    <row r="5465" x14ac:dyDescent="0.2"/>
    <row r="5466" x14ac:dyDescent="0.2"/>
    <row r="5467" x14ac:dyDescent="0.2"/>
    <row r="5468" x14ac:dyDescent="0.2"/>
    <row r="5469" x14ac:dyDescent="0.2"/>
    <row r="5470" x14ac:dyDescent="0.2"/>
    <row r="5471" x14ac:dyDescent="0.2"/>
    <row r="5472" x14ac:dyDescent="0.2"/>
    <row r="5473" x14ac:dyDescent="0.2"/>
    <row r="5474" x14ac:dyDescent="0.2"/>
    <row r="5475" x14ac:dyDescent="0.2"/>
    <row r="5476" x14ac:dyDescent="0.2"/>
    <row r="5477" x14ac:dyDescent="0.2"/>
    <row r="5478" x14ac:dyDescent="0.2"/>
    <row r="5479" x14ac:dyDescent="0.2"/>
    <row r="5480" x14ac:dyDescent="0.2"/>
    <row r="5481" x14ac:dyDescent="0.2"/>
    <row r="5482" x14ac:dyDescent="0.2"/>
    <row r="5483" x14ac:dyDescent="0.2"/>
    <row r="5484" x14ac:dyDescent="0.2"/>
    <row r="5485" x14ac:dyDescent="0.2"/>
    <row r="5486" x14ac:dyDescent="0.2"/>
    <row r="5487" x14ac:dyDescent="0.2"/>
    <row r="5488" x14ac:dyDescent="0.2"/>
    <row r="5489" x14ac:dyDescent="0.2"/>
    <row r="5490" x14ac:dyDescent="0.2"/>
    <row r="5491" x14ac:dyDescent="0.2"/>
    <row r="5492" x14ac:dyDescent="0.2"/>
    <row r="5493" x14ac:dyDescent="0.2"/>
    <row r="5494" x14ac:dyDescent="0.2"/>
    <row r="5495" x14ac:dyDescent="0.2"/>
    <row r="5496" x14ac:dyDescent="0.2"/>
    <row r="5497" x14ac:dyDescent="0.2"/>
    <row r="5498" x14ac:dyDescent="0.2"/>
    <row r="5499" x14ac:dyDescent="0.2"/>
    <row r="5500" x14ac:dyDescent="0.2"/>
    <row r="5501" x14ac:dyDescent="0.2"/>
    <row r="5502" x14ac:dyDescent="0.2"/>
    <row r="5503" x14ac:dyDescent="0.2"/>
    <row r="5504" x14ac:dyDescent="0.2"/>
    <row r="5505" x14ac:dyDescent="0.2"/>
    <row r="5506" x14ac:dyDescent="0.2"/>
    <row r="5507" x14ac:dyDescent="0.2"/>
    <row r="5508" x14ac:dyDescent="0.2"/>
    <row r="5509" x14ac:dyDescent="0.2"/>
    <row r="5510" x14ac:dyDescent="0.2"/>
    <row r="5511" x14ac:dyDescent="0.2"/>
    <row r="5512" x14ac:dyDescent="0.2"/>
    <row r="5513" x14ac:dyDescent="0.2"/>
    <row r="5514" x14ac:dyDescent="0.2"/>
    <row r="5515" x14ac:dyDescent="0.2"/>
    <row r="5516" x14ac:dyDescent="0.2"/>
    <row r="5517" x14ac:dyDescent="0.2"/>
    <row r="5518" x14ac:dyDescent="0.2"/>
    <row r="5519" x14ac:dyDescent="0.2"/>
    <row r="5520" x14ac:dyDescent="0.2"/>
    <row r="5521" x14ac:dyDescent="0.2"/>
    <row r="5522" x14ac:dyDescent="0.2"/>
    <row r="5523" x14ac:dyDescent="0.2"/>
    <row r="5524" x14ac:dyDescent="0.2"/>
    <row r="5525" x14ac:dyDescent="0.2"/>
    <row r="5526" x14ac:dyDescent="0.2"/>
    <row r="5527" x14ac:dyDescent="0.2"/>
    <row r="5528" x14ac:dyDescent="0.2"/>
    <row r="5529" x14ac:dyDescent="0.2"/>
    <row r="5530" x14ac:dyDescent="0.2"/>
    <row r="5531" x14ac:dyDescent="0.2"/>
    <row r="5532" x14ac:dyDescent="0.2"/>
    <row r="5533" x14ac:dyDescent="0.2"/>
    <row r="5534" x14ac:dyDescent="0.2"/>
    <row r="5535" x14ac:dyDescent="0.2"/>
    <row r="5536" x14ac:dyDescent="0.2"/>
    <row r="5537" x14ac:dyDescent="0.2"/>
    <row r="5538" x14ac:dyDescent="0.2"/>
    <row r="5539" x14ac:dyDescent="0.2"/>
  </sheetData>
  <sheetProtection insertRows="0" deleteRows="0" sort="0" autoFilter="0" pivotTables="0"/>
  <phoneticPr fontId="2" type="noConversion"/>
  <conditionalFormatting sqref="N15:R2999 Q14:R14 N5:R13">
    <cfRule type="expression" dxfId="5" priority="3" stopIfTrue="1">
      <formula>IF(#REF!=#REF!+#REF!,"yes","no")</formula>
    </cfRule>
  </conditionalFormatting>
  <conditionalFormatting sqref="M5:M13 M15:M2999">
    <cfRule type="expression" dxfId="4" priority="5" stopIfTrue="1">
      <formula>IF(#REF!=#REF!+#REF!,"yes","no")</formula>
    </cfRule>
  </conditionalFormatting>
  <conditionalFormatting sqref="N14:P14">
    <cfRule type="expression" dxfId="3" priority="1" stopIfTrue="1">
      <formula>IF(#REF!=#REF!+#REF!,"yes","no")</formula>
    </cfRule>
  </conditionalFormatting>
  <conditionalFormatting sqref="M14">
    <cfRule type="expression" dxfId="2" priority="2" stopIfTrue="1">
      <formula>IF(#REF!=#REF!+#REF!,"yes","no")</formula>
    </cfRule>
  </conditionalFormatting>
  <dataValidations count="9">
    <dataValidation type="list" showInputMessage="1" showErrorMessage="1" errorTitle="Error" sqref="Q3000:Q65536">
      <formula1>CIPDifferenceTypeList</formula1>
    </dataValidation>
    <dataValidation type="list" showInputMessage="1" showErrorMessage="1" sqref="N3000:N65536">
      <formula1>Sub_category_Pharmaceutical</formula1>
    </dataValidation>
    <dataValidation showInputMessage="1" showErrorMessage="1" errorTitle="Error" sqref="Q5:Q2999"/>
    <dataValidation type="list" showInputMessage="1" showErrorMessage="1" sqref="O5:O65536">
      <formula1>Type</formula1>
    </dataValidation>
    <dataValidation type="list" showInputMessage="1" showErrorMessage="1" sqref="N5:N2999">
      <formula1>errorcategory</formula1>
    </dataValidation>
    <dataValidation type="list" allowBlank="1" showInputMessage="1" showErrorMessage="1" sqref="C5:C2999">
      <formula1>Division</formula1>
    </dataValidation>
    <dataValidation type="list" allowBlank="1" showInputMessage="1" showErrorMessage="1" sqref="D5:D2999">
      <formula1>Contractortype</formula1>
    </dataValidation>
    <dataValidation type="list" allowBlank="1" showInputMessage="1" showErrorMessage="1" sqref="M1:M1048576">
      <formula1>root</formula1>
    </dataValidation>
    <dataValidation type="list" allowBlank="1" showInputMessage="1" showErrorMessage="1" sqref="AT5:AT150">
      <formula1>$AU$3000:$AU$3016</formula1>
    </dataValidation>
  </dataValidations>
  <pageMargins left="0.42" right="0.32" top="0.66" bottom="1" header="0.5" footer="0.5"/>
  <pageSetup paperSize="8" scale="47" orientation="landscape" r:id="rId1"/>
  <headerFooter alignWithMargins="0">
    <oddFooter>&amp;LPAT-CAS-F20&amp;ROct-10</oddFooter>
  </headerFooter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EA124"/>
  <sheetViews>
    <sheetView workbookViewId="0">
      <selection activeCell="U3" sqref="U3"/>
    </sheetView>
  </sheetViews>
  <sheetFormatPr defaultRowHeight="21.75" customHeight="1" x14ac:dyDescent="0.2"/>
  <cols>
    <col min="3" max="3" width="11.42578125" bestFit="1" customWidth="1"/>
    <col min="5" max="15" width="9.140625" hidden="1" customWidth="1"/>
    <col min="17" max="18" width="9.140625" hidden="1" customWidth="1"/>
    <col min="27" max="37" width="9.140625" hidden="1" customWidth="1"/>
    <col min="39" max="40" width="9.140625" hidden="1" customWidth="1"/>
    <col min="49" max="59" width="9.140625" hidden="1" customWidth="1"/>
    <col min="61" max="62" width="9.140625" hidden="1" customWidth="1"/>
    <col min="71" max="81" width="9.140625" hidden="1" customWidth="1"/>
    <col min="83" max="84" width="9.140625" hidden="1" customWidth="1"/>
    <col min="92" max="92" width="9.28515625" customWidth="1"/>
    <col min="93" max="103" width="9.140625" hidden="1" customWidth="1"/>
    <col min="105" max="106" width="9.140625" hidden="1" customWidth="1"/>
    <col min="115" max="125" width="9.140625" hidden="1" customWidth="1"/>
    <col min="127" max="128" width="9.140625" hidden="1" customWidth="1"/>
  </cols>
  <sheetData>
    <row r="1" spans="1:131" ht="21.75" customHeight="1" x14ac:dyDescent="0.2">
      <c r="A1" s="462" t="s">
        <v>68</v>
      </c>
      <c r="B1" s="462"/>
      <c r="C1" s="462"/>
      <c r="D1" s="462"/>
      <c r="E1" s="462"/>
      <c r="F1" s="462"/>
      <c r="G1" s="462"/>
      <c r="H1" s="462"/>
      <c r="I1" s="462"/>
      <c r="J1" s="462"/>
      <c r="K1" s="462"/>
      <c r="L1" s="462"/>
      <c r="M1" s="462"/>
      <c r="N1" s="462"/>
      <c r="O1" s="462"/>
      <c r="P1" s="462"/>
      <c r="Q1" s="462"/>
      <c r="R1" s="462"/>
      <c r="S1" s="462"/>
      <c r="T1" s="462"/>
      <c r="U1" s="462"/>
      <c r="W1" s="462" t="s">
        <v>222</v>
      </c>
      <c r="X1" s="462"/>
      <c r="Y1" s="462"/>
      <c r="Z1" s="462"/>
      <c r="AA1" s="462"/>
      <c r="AB1" s="462"/>
      <c r="AC1" s="462"/>
      <c r="AD1" s="462"/>
      <c r="AE1" s="462"/>
      <c r="AF1" s="462"/>
      <c r="AG1" s="462"/>
      <c r="AH1" s="462"/>
      <c r="AI1" s="462"/>
      <c r="AJ1" s="462"/>
      <c r="AK1" s="462"/>
      <c r="AL1" s="462"/>
      <c r="AM1" s="462"/>
      <c r="AN1" s="462"/>
      <c r="AO1" s="462"/>
      <c r="AP1" s="462"/>
      <c r="AQ1" s="462"/>
      <c r="AS1" s="462" t="s">
        <v>83</v>
      </c>
      <c r="AT1" s="462"/>
      <c r="AU1" s="462"/>
      <c r="AV1" s="462"/>
      <c r="AW1" s="462"/>
      <c r="AX1" s="462"/>
      <c r="AY1" s="462"/>
      <c r="AZ1" s="462"/>
      <c r="BA1" s="462"/>
      <c r="BB1" s="462"/>
      <c r="BC1" s="462"/>
      <c r="BD1" s="462"/>
      <c r="BE1" s="462"/>
      <c r="BF1" s="462"/>
      <c r="BG1" s="462"/>
      <c r="BH1" s="462"/>
      <c r="BI1" s="462"/>
      <c r="BJ1" s="462"/>
      <c r="BK1" s="462"/>
      <c r="BL1" s="462"/>
      <c r="BM1" s="462"/>
      <c r="BO1" s="462" t="s">
        <v>86</v>
      </c>
      <c r="BP1" s="462"/>
      <c r="BQ1" s="462"/>
      <c r="BR1" s="462"/>
      <c r="BS1" s="462"/>
      <c r="BT1" s="462"/>
      <c r="BU1" s="462"/>
      <c r="BV1" s="462"/>
      <c r="BW1" s="462"/>
      <c r="BX1" s="462"/>
      <c r="BY1" s="462"/>
      <c r="BZ1" s="462"/>
      <c r="CA1" s="462"/>
      <c r="CB1" s="462"/>
      <c r="CC1" s="462"/>
      <c r="CD1" s="462"/>
      <c r="CE1" s="462"/>
      <c r="CF1" s="462"/>
      <c r="CG1" s="462"/>
      <c r="CH1" s="462"/>
      <c r="CI1" s="462"/>
      <c r="CK1" s="462" t="s">
        <v>123</v>
      </c>
      <c r="CL1" s="462"/>
      <c r="CM1" s="462"/>
      <c r="CN1" s="462"/>
      <c r="CO1" s="462"/>
      <c r="CP1" s="462"/>
      <c r="CQ1" s="462"/>
      <c r="CR1" s="462"/>
      <c r="CS1" s="462"/>
      <c r="CT1" s="462"/>
      <c r="CU1" s="462"/>
      <c r="CV1" s="462"/>
      <c r="CW1" s="462"/>
      <c r="CX1" s="462"/>
      <c r="CY1" s="462"/>
      <c r="CZ1" s="462"/>
      <c r="DA1" s="462"/>
      <c r="DB1" s="462"/>
      <c r="DC1" s="462"/>
      <c r="DD1" s="462"/>
      <c r="DE1" s="462"/>
      <c r="DG1" s="462" t="s">
        <v>124</v>
      </c>
      <c r="DH1" s="462"/>
      <c r="DI1" s="462"/>
      <c r="DJ1" s="462"/>
      <c r="DK1" s="462"/>
      <c r="DL1" s="462"/>
      <c r="DM1" s="462"/>
      <c r="DN1" s="462"/>
      <c r="DO1" s="462"/>
      <c r="DP1" s="462"/>
      <c r="DQ1" s="462"/>
      <c r="DR1" s="462"/>
      <c r="DS1" s="462"/>
      <c r="DT1" s="462"/>
      <c r="DU1" s="462"/>
      <c r="DV1" s="462"/>
      <c r="DW1" s="462"/>
      <c r="DX1" s="462"/>
      <c r="DY1" s="462"/>
      <c r="DZ1" s="462"/>
      <c r="EA1" s="462"/>
    </row>
    <row r="2" spans="1:131" ht="21.75" customHeight="1" x14ac:dyDescent="0.2">
      <c r="A2" s="51" t="s">
        <v>100</v>
      </c>
      <c r="B2" s="51" t="s">
        <v>72</v>
      </c>
      <c r="C2" s="52" t="s">
        <v>10</v>
      </c>
      <c r="D2" s="52" t="s">
        <v>101</v>
      </c>
      <c r="E2" s="53" t="s">
        <v>54</v>
      </c>
      <c r="F2" s="53" t="s">
        <v>53</v>
      </c>
      <c r="G2" s="54" t="s">
        <v>56</v>
      </c>
      <c r="H2" s="54" t="s">
        <v>60</v>
      </c>
      <c r="I2" s="54" t="s">
        <v>57</v>
      </c>
      <c r="J2" s="54" t="s">
        <v>58</v>
      </c>
      <c r="K2" s="54" t="s">
        <v>59</v>
      </c>
      <c r="L2" s="54" t="s">
        <v>19</v>
      </c>
      <c r="M2" s="54" t="s">
        <v>18</v>
      </c>
      <c r="N2" s="55" t="s">
        <v>87</v>
      </c>
      <c r="O2" s="54" t="s">
        <v>66</v>
      </c>
      <c r="P2" s="56" t="s">
        <v>61</v>
      </c>
      <c r="Q2" s="56" t="s">
        <v>15</v>
      </c>
      <c r="R2" s="56" t="s">
        <v>16</v>
      </c>
      <c r="S2" s="57" t="s">
        <v>89</v>
      </c>
      <c r="T2" s="58" t="s">
        <v>9</v>
      </c>
      <c r="U2" s="59" t="s">
        <v>76</v>
      </c>
      <c r="W2" s="51" t="s">
        <v>100</v>
      </c>
      <c r="X2" s="51" t="s">
        <v>72</v>
      </c>
      <c r="Y2" s="52" t="s">
        <v>10</v>
      </c>
      <c r="Z2" s="52" t="s">
        <v>101</v>
      </c>
      <c r="AA2" s="53" t="s">
        <v>54</v>
      </c>
      <c r="AB2" s="53" t="s">
        <v>53</v>
      </c>
      <c r="AC2" s="54" t="s">
        <v>56</v>
      </c>
      <c r="AD2" s="54" t="s">
        <v>60</v>
      </c>
      <c r="AE2" s="54" t="s">
        <v>57</v>
      </c>
      <c r="AF2" s="54" t="s">
        <v>58</v>
      </c>
      <c r="AG2" s="54" t="s">
        <v>59</v>
      </c>
      <c r="AH2" s="54" t="s">
        <v>19</v>
      </c>
      <c r="AI2" s="54" t="s">
        <v>18</v>
      </c>
      <c r="AJ2" s="55" t="s">
        <v>87</v>
      </c>
      <c r="AK2" s="54" t="s">
        <v>66</v>
      </c>
      <c r="AL2" s="56" t="s">
        <v>61</v>
      </c>
      <c r="AM2" s="56" t="s">
        <v>15</v>
      </c>
      <c r="AN2" s="56" t="s">
        <v>16</v>
      </c>
      <c r="AO2" s="57" t="s">
        <v>89</v>
      </c>
      <c r="AP2" s="58" t="s">
        <v>9</v>
      </c>
      <c r="AQ2" s="59" t="s">
        <v>76</v>
      </c>
      <c r="AS2" s="51" t="s">
        <v>100</v>
      </c>
      <c r="AT2" s="51" t="s">
        <v>72</v>
      </c>
      <c r="AU2" s="52" t="s">
        <v>10</v>
      </c>
      <c r="AV2" s="52" t="s">
        <v>101</v>
      </c>
      <c r="AW2" s="53" t="s">
        <v>54</v>
      </c>
      <c r="AX2" s="53" t="s">
        <v>53</v>
      </c>
      <c r="AY2" s="54" t="s">
        <v>56</v>
      </c>
      <c r="AZ2" s="54" t="s">
        <v>60</v>
      </c>
      <c r="BA2" s="54" t="s">
        <v>57</v>
      </c>
      <c r="BB2" s="54" t="s">
        <v>58</v>
      </c>
      <c r="BC2" s="54" t="s">
        <v>59</v>
      </c>
      <c r="BD2" s="54" t="s">
        <v>19</v>
      </c>
      <c r="BE2" s="54" t="s">
        <v>18</v>
      </c>
      <c r="BF2" s="55" t="s">
        <v>87</v>
      </c>
      <c r="BG2" s="54" t="s">
        <v>66</v>
      </c>
      <c r="BH2" s="56" t="s">
        <v>61</v>
      </c>
      <c r="BI2" s="56" t="s">
        <v>15</v>
      </c>
      <c r="BJ2" s="56" t="s">
        <v>16</v>
      </c>
      <c r="BK2" s="57" t="s">
        <v>89</v>
      </c>
      <c r="BL2" s="58" t="s">
        <v>9</v>
      </c>
      <c r="BM2" s="59" t="s">
        <v>76</v>
      </c>
      <c r="BO2" s="51" t="s">
        <v>100</v>
      </c>
      <c r="BP2" s="51" t="s">
        <v>72</v>
      </c>
      <c r="BQ2" s="52" t="s">
        <v>10</v>
      </c>
      <c r="BR2" s="52" t="s">
        <v>101</v>
      </c>
      <c r="BS2" s="53" t="s">
        <v>54</v>
      </c>
      <c r="BT2" s="53" t="s">
        <v>53</v>
      </c>
      <c r="BU2" s="54" t="s">
        <v>56</v>
      </c>
      <c r="BV2" s="54" t="s">
        <v>60</v>
      </c>
      <c r="BW2" s="54" t="s">
        <v>57</v>
      </c>
      <c r="BX2" s="54" t="s">
        <v>58</v>
      </c>
      <c r="BY2" s="54" t="s">
        <v>59</v>
      </c>
      <c r="BZ2" s="54" t="s">
        <v>19</v>
      </c>
      <c r="CA2" s="54" t="s">
        <v>18</v>
      </c>
      <c r="CB2" s="55" t="s">
        <v>87</v>
      </c>
      <c r="CC2" s="54" t="s">
        <v>66</v>
      </c>
      <c r="CD2" s="56" t="s">
        <v>61</v>
      </c>
      <c r="CE2" s="56" t="s">
        <v>15</v>
      </c>
      <c r="CF2" s="56" t="s">
        <v>16</v>
      </c>
      <c r="CG2" s="57" t="s">
        <v>89</v>
      </c>
      <c r="CH2" s="58" t="s">
        <v>9</v>
      </c>
      <c r="CI2" s="59" t="s">
        <v>76</v>
      </c>
      <c r="CK2" s="51" t="s">
        <v>100</v>
      </c>
      <c r="CL2" s="51" t="s">
        <v>72</v>
      </c>
      <c r="CM2" s="52" t="s">
        <v>10</v>
      </c>
      <c r="CN2" s="52" t="s">
        <v>101</v>
      </c>
      <c r="CO2" s="53" t="s">
        <v>54</v>
      </c>
      <c r="CP2" s="53" t="s">
        <v>53</v>
      </c>
      <c r="CQ2" s="54" t="s">
        <v>56</v>
      </c>
      <c r="CR2" s="54" t="s">
        <v>60</v>
      </c>
      <c r="CS2" s="54" t="s">
        <v>57</v>
      </c>
      <c r="CT2" s="54" t="s">
        <v>58</v>
      </c>
      <c r="CU2" s="54" t="s">
        <v>59</v>
      </c>
      <c r="CV2" s="54" t="s">
        <v>19</v>
      </c>
      <c r="CW2" s="54" t="s">
        <v>18</v>
      </c>
      <c r="CX2" s="55" t="s">
        <v>87</v>
      </c>
      <c r="CY2" s="54" t="s">
        <v>66</v>
      </c>
      <c r="CZ2" s="56" t="s">
        <v>61</v>
      </c>
      <c r="DA2" s="56" t="s">
        <v>15</v>
      </c>
      <c r="DB2" s="56" t="s">
        <v>16</v>
      </c>
      <c r="DC2" s="57" t="s">
        <v>89</v>
      </c>
      <c r="DD2" s="58" t="s">
        <v>9</v>
      </c>
      <c r="DE2" s="59" t="s">
        <v>76</v>
      </c>
      <c r="DG2" s="51" t="s">
        <v>100</v>
      </c>
      <c r="DH2" s="51" t="s">
        <v>72</v>
      </c>
      <c r="DI2" s="52" t="s">
        <v>10</v>
      </c>
      <c r="DJ2" s="52" t="s">
        <v>101</v>
      </c>
      <c r="DK2" s="53" t="s">
        <v>54</v>
      </c>
      <c r="DL2" s="53" t="s">
        <v>53</v>
      </c>
      <c r="DM2" s="54" t="s">
        <v>56</v>
      </c>
      <c r="DN2" s="54" t="s">
        <v>60</v>
      </c>
      <c r="DO2" s="54" t="s">
        <v>57</v>
      </c>
      <c r="DP2" s="54" t="s">
        <v>58</v>
      </c>
      <c r="DQ2" s="54" t="s">
        <v>59</v>
      </c>
      <c r="DR2" s="54" t="s">
        <v>19</v>
      </c>
      <c r="DS2" s="54" t="s">
        <v>18</v>
      </c>
      <c r="DT2" s="55" t="s">
        <v>87</v>
      </c>
      <c r="DU2" s="54" t="s">
        <v>66</v>
      </c>
      <c r="DV2" s="56" t="s">
        <v>61</v>
      </c>
      <c r="DW2" s="56" t="s">
        <v>15</v>
      </c>
      <c r="DX2" s="56" t="s">
        <v>16</v>
      </c>
      <c r="DY2" s="57" t="s">
        <v>89</v>
      </c>
      <c r="DZ2" s="58" t="s">
        <v>9</v>
      </c>
      <c r="EA2" s="59" t="s">
        <v>76</v>
      </c>
    </row>
    <row r="3" spans="1:131" s="50" customFormat="1" ht="21.75" customHeight="1" x14ac:dyDescent="0.2">
      <c r="A3" s="60"/>
      <c r="B3" s="60"/>
      <c r="C3" s="61" t="s">
        <v>11</v>
      </c>
      <c r="D3" s="61"/>
      <c r="E3" s="62"/>
      <c r="F3" s="62"/>
      <c r="G3" s="60"/>
      <c r="H3" s="60"/>
      <c r="I3" s="60"/>
      <c r="J3" s="60"/>
      <c r="K3" s="60"/>
      <c r="L3" s="60"/>
      <c r="M3" s="60"/>
      <c r="N3" s="61"/>
      <c r="O3" s="63"/>
      <c r="P3" s="64"/>
      <c r="Q3" s="64"/>
      <c r="R3" s="64"/>
      <c r="S3" s="65"/>
      <c r="T3" s="66"/>
      <c r="U3" s="67"/>
      <c r="W3" s="60"/>
      <c r="X3" s="60"/>
      <c r="Y3" s="61" t="s">
        <v>11</v>
      </c>
      <c r="Z3" s="61"/>
      <c r="AA3" s="62"/>
      <c r="AB3" s="62"/>
      <c r="AC3" s="60"/>
      <c r="AD3" s="60"/>
      <c r="AE3" s="60"/>
      <c r="AF3" s="60"/>
      <c r="AG3" s="60"/>
      <c r="AH3" s="60"/>
      <c r="AI3" s="60"/>
      <c r="AJ3" s="61"/>
      <c r="AK3" s="63"/>
      <c r="AL3" s="64"/>
      <c r="AM3" s="64"/>
      <c r="AN3" s="64"/>
      <c r="AO3" s="65" t="s">
        <v>169</v>
      </c>
      <c r="AP3" s="66"/>
      <c r="AQ3" s="67"/>
      <c r="AS3" s="60"/>
      <c r="AT3" s="60"/>
      <c r="AU3" s="61" t="s">
        <v>11</v>
      </c>
      <c r="AV3" s="61"/>
      <c r="AW3" s="62"/>
      <c r="AX3" s="62"/>
      <c r="AY3" s="60"/>
      <c r="AZ3" s="60"/>
      <c r="BA3" s="60"/>
      <c r="BB3" s="60"/>
      <c r="BC3" s="60"/>
      <c r="BD3" s="60"/>
      <c r="BE3" s="60"/>
      <c r="BF3" s="61"/>
      <c r="BG3" s="63"/>
      <c r="BH3" s="64"/>
      <c r="BI3" s="64"/>
      <c r="BJ3" s="64"/>
      <c r="BK3" s="65"/>
      <c r="BL3" s="66"/>
      <c r="BM3" s="67"/>
      <c r="BO3" s="60"/>
      <c r="BP3" s="60"/>
      <c r="BQ3" s="61" t="s">
        <v>11</v>
      </c>
      <c r="BR3" s="61"/>
      <c r="BS3" s="62"/>
      <c r="BT3" s="62"/>
      <c r="BU3" s="60"/>
      <c r="BV3" s="60"/>
      <c r="BW3" s="60"/>
      <c r="BX3" s="60"/>
      <c r="BY3" s="60"/>
      <c r="BZ3" s="60"/>
      <c r="CA3" s="60"/>
      <c r="CB3" s="61"/>
      <c r="CC3" s="63"/>
      <c r="CD3" s="64"/>
      <c r="CE3" s="64"/>
      <c r="CF3" s="64"/>
      <c r="CG3" s="65"/>
      <c r="CH3" s="66"/>
      <c r="CI3" s="67"/>
      <c r="CK3" s="60"/>
      <c r="CL3" s="60"/>
      <c r="CM3" s="61" t="s">
        <v>11</v>
      </c>
      <c r="CN3" s="61"/>
      <c r="CO3" s="62"/>
      <c r="CP3" s="62"/>
      <c r="CQ3" s="60"/>
      <c r="CR3" s="60"/>
      <c r="CS3" s="60"/>
      <c r="CT3" s="60"/>
      <c r="CU3" s="60"/>
      <c r="CV3" s="60"/>
      <c r="CW3" s="60"/>
      <c r="CX3" s="61"/>
      <c r="CY3" s="63"/>
      <c r="CZ3" s="64"/>
      <c r="DA3" s="64"/>
      <c r="DB3" s="64"/>
      <c r="DC3" s="65"/>
      <c r="DD3" s="66" t="s">
        <v>8</v>
      </c>
      <c r="DE3" s="67"/>
      <c r="DG3" s="60"/>
      <c r="DH3" s="60"/>
      <c r="DI3" s="61" t="s">
        <v>11</v>
      </c>
      <c r="DJ3" s="61"/>
      <c r="DK3" s="62"/>
      <c r="DL3" s="62"/>
      <c r="DM3" s="60"/>
      <c r="DN3" s="60"/>
      <c r="DO3" s="60"/>
      <c r="DP3" s="60"/>
      <c r="DQ3" s="60"/>
      <c r="DR3" s="60"/>
      <c r="DS3" s="60"/>
      <c r="DT3" s="61"/>
      <c r="DU3" s="63"/>
      <c r="DV3" s="64"/>
      <c r="DW3" s="64"/>
      <c r="DX3" s="64"/>
      <c r="DY3" s="65"/>
      <c r="DZ3" s="66" t="s">
        <v>7</v>
      </c>
      <c r="EA3" s="67"/>
    </row>
    <row r="4" spans="1:131" s="50" customFormat="1" ht="21.75" customHeight="1" x14ac:dyDescent="0.2"/>
    <row r="5" spans="1:131" ht="21.75" customHeight="1" x14ac:dyDescent="0.2">
      <c r="A5" s="51" t="s">
        <v>100</v>
      </c>
      <c r="B5" s="51" t="s">
        <v>72</v>
      </c>
      <c r="C5" s="52" t="s">
        <v>10</v>
      </c>
      <c r="D5" s="52" t="s">
        <v>101</v>
      </c>
      <c r="E5" s="53" t="s">
        <v>54</v>
      </c>
      <c r="F5" s="53" t="s">
        <v>53</v>
      </c>
      <c r="G5" s="54" t="s">
        <v>56</v>
      </c>
      <c r="H5" s="54" t="s">
        <v>60</v>
      </c>
      <c r="I5" s="54" t="s">
        <v>57</v>
      </c>
      <c r="J5" s="54" t="s">
        <v>58</v>
      </c>
      <c r="K5" s="54" t="s">
        <v>59</v>
      </c>
      <c r="L5" s="54" t="s">
        <v>19</v>
      </c>
      <c r="M5" s="54" t="s">
        <v>18</v>
      </c>
      <c r="N5" s="55" t="s">
        <v>87</v>
      </c>
      <c r="O5" s="54" t="s">
        <v>66</v>
      </c>
      <c r="P5" s="56" t="s">
        <v>61</v>
      </c>
      <c r="Q5" s="56" t="s">
        <v>15</v>
      </c>
      <c r="R5" s="56" t="s">
        <v>16</v>
      </c>
      <c r="S5" s="57" t="s">
        <v>89</v>
      </c>
      <c r="T5" s="58" t="s">
        <v>9</v>
      </c>
      <c r="U5" s="59" t="s">
        <v>76</v>
      </c>
      <c r="W5" s="51" t="s">
        <v>100</v>
      </c>
      <c r="X5" s="51" t="s">
        <v>72</v>
      </c>
      <c r="Y5" s="52" t="s">
        <v>10</v>
      </c>
      <c r="Z5" s="52" t="s">
        <v>101</v>
      </c>
      <c r="AA5" s="53" t="s">
        <v>54</v>
      </c>
      <c r="AB5" s="53" t="s">
        <v>53</v>
      </c>
      <c r="AC5" s="54" t="s">
        <v>56</v>
      </c>
      <c r="AD5" s="54" t="s">
        <v>60</v>
      </c>
      <c r="AE5" s="54" t="s">
        <v>57</v>
      </c>
      <c r="AF5" s="54" t="s">
        <v>58</v>
      </c>
      <c r="AG5" s="54" t="s">
        <v>59</v>
      </c>
      <c r="AH5" s="54" t="s">
        <v>19</v>
      </c>
      <c r="AI5" s="54" t="s">
        <v>18</v>
      </c>
      <c r="AJ5" s="55" t="s">
        <v>87</v>
      </c>
      <c r="AK5" s="54" t="s">
        <v>66</v>
      </c>
      <c r="AL5" s="56" t="s">
        <v>61</v>
      </c>
      <c r="AM5" s="56" t="s">
        <v>15</v>
      </c>
      <c r="AN5" s="56" t="s">
        <v>16</v>
      </c>
      <c r="AO5" s="57" t="s">
        <v>89</v>
      </c>
      <c r="AP5" s="58" t="s">
        <v>9</v>
      </c>
      <c r="AQ5" s="59" t="s">
        <v>76</v>
      </c>
      <c r="AS5" s="51" t="s">
        <v>100</v>
      </c>
      <c r="AT5" s="51" t="s">
        <v>72</v>
      </c>
      <c r="AU5" s="52" t="s">
        <v>10</v>
      </c>
      <c r="AV5" s="52" t="s">
        <v>101</v>
      </c>
      <c r="AW5" s="53" t="s">
        <v>54</v>
      </c>
      <c r="AX5" s="53" t="s">
        <v>53</v>
      </c>
      <c r="AY5" s="54" t="s">
        <v>56</v>
      </c>
      <c r="AZ5" s="54" t="s">
        <v>60</v>
      </c>
      <c r="BA5" s="54" t="s">
        <v>57</v>
      </c>
      <c r="BB5" s="54" t="s">
        <v>58</v>
      </c>
      <c r="BC5" s="54" t="s">
        <v>59</v>
      </c>
      <c r="BD5" s="54" t="s">
        <v>19</v>
      </c>
      <c r="BE5" s="54" t="s">
        <v>18</v>
      </c>
      <c r="BF5" s="55" t="s">
        <v>87</v>
      </c>
      <c r="BG5" s="54" t="s">
        <v>66</v>
      </c>
      <c r="BH5" s="56" t="s">
        <v>61</v>
      </c>
      <c r="BI5" s="56" t="s">
        <v>15</v>
      </c>
      <c r="BJ5" s="56" t="s">
        <v>16</v>
      </c>
      <c r="BK5" s="57" t="s">
        <v>89</v>
      </c>
      <c r="BL5" s="58" t="s">
        <v>9</v>
      </c>
      <c r="BM5" s="59" t="s">
        <v>76</v>
      </c>
      <c r="BO5" s="51" t="s">
        <v>100</v>
      </c>
      <c r="BP5" s="51" t="s">
        <v>72</v>
      </c>
      <c r="BQ5" s="52" t="s">
        <v>10</v>
      </c>
      <c r="BR5" s="52" t="s">
        <v>101</v>
      </c>
      <c r="BS5" s="53" t="s">
        <v>54</v>
      </c>
      <c r="BT5" s="53" t="s">
        <v>53</v>
      </c>
      <c r="BU5" s="54" t="s">
        <v>56</v>
      </c>
      <c r="BV5" s="54" t="s">
        <v>60</v>
      </c>
      <c r="BW5" s="54" t="s">
        <v>57</v>
      </c>
      <c r="BX5" s="54" t="s">
        <v>58</v>
      </c>
      <c r="BY5" s="54" t="s">
        <v>59</v>
      </c>
      <c r="BZ5" s="54" t="s">
        <v>19</v>
      </c>
      <c r="CA5" s="54" t="s">
        <v>18</v>
      </c>
      <c r="CB5" s="55" t="s">
        <v>87</v>
      </c>
      <c r="CC5" s="54" t="s">
        <v>66</v>
      </c>
      <c r="CD5" s="56" t="s">
        <v>61</v>
      </c>
      <c r="CE5" s="56" t="s">
        <v>15</v>
      </c>
      <c r="CF5" s="56" t="s">
        <v>16</v>
      </c>
      <c r="CG5" s="57" t="s">
        <v>89</v>
      </c>
      <c r="CH5" s="58" t="s">
        <v>9</v>
      </c>
      <c r="CI5" s="59" t="s">
        <v>76</v>
      </c>
      <c r="CK5" s="51" t="s">
        <v>100</v>
      </c>
      <c r="CL5" s="51" t="s">
        <v>72</v>
      </c>
      <c r="CM5" s="52" t="s">
        <v>10</v>
      </c>
      <c r="CN5" s="52" t="s">
        <v>101</v>
      </c>
      <c r="CO5" s="53" t="s">
        <v>54</v>
      </c>
      <c r="CP5" s="53" t="s">
        <v>53</v>
      </c>
      <c r="CQ5" s="54" t="s">
        <v>56</v>
      </c>
      <c r="CR5" s="54" t="s">
        <v>60</v>
      </c>
      <c r="CS5" s="54" t="s">
        <v>57</v>
      </c>
      <c r="CT5" s="54" t="s">
        <v>58</v>
      </c>
      <c r="CU5" s="54" t="s">
        <v>59</v>
      </c>
      <c r="CV5" s="54" t="s">
        <v>19</v>
      </c>
      <c r="CW5" s="54" t="s">
        <v>18</v>
      </c>
      <c r="CX5" s="55" t="s">
        <v>87</v>
      </c>
      <c r="CY5" s="54" t="s">
        <v>66</v>
      </c>
      <c r="CZ5" s="56" t="s">
        <v>61</v>
      </c>
      <c r="DA5" s="56" t="s">
        <v>15</v>
      </c>
      <c r="DB5" s="56" t="s">
        <v>16</v>
      </c>
      <c r="DC5" s="57" t="s">
        <v>89</v>
      </c>
      <c r="DD5" s="58" t="s">
        <v>9</v>
      </c>
      <c r="DE5" s="59" t="s">
        <v>76</v>
      </c>
      <c r="DG5" s="51" t="s">
        <v>100</v>
      </c>
      <c r="DH5" s="51" t="s">
        <v>72</v>
      </c>
      <c r="DI5" s="52" t="s">
        <v>10</v>
      </c>
      <c r="DJ5" s="52" t="s">
        <v>101</v>
      </c>
      <c r="DK5" s="53" t="s">
        <v>54</v>
      </c>
      <c r="DL5" s="53" t="s">
        <v>53</v>
      </c>
      <c r="DM5" s="54" t="s">
        <v>56</v>
      </c>
      <c r="DN5" s="54" t="s">
        <v>60</v>
      </c>
      <c r="DO5" s="54" t="s">
        <v>57</v>
      </c>
      <c r="DP5" s="54" t="s">
        <v>58</v>
      </c>
      <c r="DQ5" s="54" t="s">
        <v>59</v>
      </c>
      <c r="DR5" s="54" t="s">
        <v>19</v>
      </c>
      <c r="DS5" s="54" t="s">
        <v>18</v>
      </c>
      <c r="DT5" s="55" t="s">
        <v>87</v>
      </c>
      <c r="DU5" s="54" t="s">
        <v>66</v>
      </c>
      <c r="DV5" s="56" t="s">
        <v>61</v>
      </c>
      <c r="DW5" s="56" t="s">
        <v>15</v>
      </c>
      <c r="DX5" s="56" t="s">
        <v>16</v>
      </c>
      <c r="DY5" s="57" t="s">
        <v>89</v>
      </c>
      <c r="DZ5" s="58" t="s">
        <v>9</v>
      </c>
      <c r="EA5" s="59" t="s">
        <v>76</v>
      </c>
    </row>
    <row r="6" spans="1:131" s="50" customFormat="1" ht="21.75" customHeight="1" x14ac:dyDescent="0.2">
      <c r="A6" s="60"/>
      <c r="B6" s="60"/>
      <c r="C6" s="61" t="s">
        <v>12</v>
      </c>
      <c r="D6" s="61"/>
      <c r="E6" s="62"/>
      <c r="F6" s="62"/>
      <c r="G6" s="60"/>
      <c r="H6" s="60"/>
      <c r="I6" s="60"/>
      <c r="J6" s="60"/>
      <c r="K6" s="60"/>
      <c r="L6" s="60"/>
      <c r="M6" s="60"/>
      <c r="N6" s="61"/>
      <c r="O6" s="63"/>
      <c r="P6" s="64"/>
      <c r="Q6" s="64"/>
      <c r="R6" s="64"/>
      <c r="S6" s="65"/>
      <c r="T6" s="66"/>
      <c r="U6" s="67"/>
      <c r="W6" s="60"/>
      <c r="X6" s="60"/>
      <c r="Y6" s="61" t="s">
        <v>12</v>
      </c>
      <c r="Z6" s="61"/>
      <c r="AA6" s="62"/>
      <c r="AB6" s="62"/>
      <c r="AC6" s="60"/>
      <c r="AD6" s="60"/>
      <c r="AE6" s="60"/>
      <c r="AF6" s="60"/>
      <c r="AG6" s="60"/>
      <c r="AH6" s="60"/>
      <c r="AI6" s="60"/>
      <c r="AJ6" s="61"/>
      <c r="AK6" s="63"/>
      <c r="AL6" s="64"/>
      <c r="AM6" s="64"/>
      <c r="AN6" s="64"/>
      <c r="AO6" s="65" t="s">
        <v>169</v>
      </c>
      <c r="AP6" s="66"/>
      <c r="AQ6" s="67"/>
      <c r="AS6" s="60"/>
      <c r="AT6" s="60"/>
      <c r="AU6" s="61" t="s">
        <v>12</v>
      </c>
      <c r="AV6" s="61"/>
      <c r="AW6" s="62"/>
      <c r="AX6" s="62"/>
      <c r="AY6" s="60"/>
      <c r="AZ6" s="60"/>
      <c r="BA6" s="60"/>
      <c r="BB6" s="60"/>
      <c r="BC6" s="60"/>
      <c r="BD6" s="60"/>
      <c r="BE6" s="60"/>
      <c r="BF6" s="61"/>
      <c r="BG6" s="63"/>
      <c r="BH6" s="64"/>
      <c r="BI6" s="64"/>
      <c r="BJ6" s="64"/>
      <c r="BK6" s="65"/>
      <c r="BL6" s="66"/>
      <c r="BM6" s="67"/>
      <c r="BO6" s="60"/>
      <c r="BP6" s="60"/>
      <c r="BQ6" s="61" t="s">
        <v>12</v>
      </c>
      <c r="BR6" s="61"/>
      <c r="BS6" s="62"/>
      <c r="BT6" s="62"/>
      <c r="BU6" s="60"/>
      <c r="BV6" s="60"/>
      <c r="BW6" s="60"/>
      <c r="BX6" s="60"/>
      <c r="BY6" s="60"/>
      <c r="BZ6" s="60"/>
      <c r="CA6" s="60"/>
      <c r="CB6" s="61"/>
      <c r="CC6" s="63"/>
      <c r="CD6" s="64"/>
      <c r="CE6" s="64"/>
      <c r="CF6" s="64"/>
      <c r="CG6" s="65"/>
      <c r="CH6" s="66"/>
      <c r="CI6" s="67"/>
      <c r="CK6" s="60"/>
      <c r="CL6" s="60"/>
      <c r="CM6" s="61" t="s">
        <v>12</v>
      </c>
      <c r="CN6" s="61"/>
      <c r="CO6" s="62"/>
      <c r="CP6" s="62"/>
      <c r="CQ6" s="60"/>
      <c r="CR6" s="60"/>
      <c r="CS6" s="60"/>
      <c r="CT6" s="60"/>
      <c r="CU6" s="60"/>
      <c r="CV6" s="60"/>
      <c r="CW6" s="60"/>
      <c r="CX6" s="61"/>
      <c r="CY6" s="63"/>
      <c r="CZ6" s="64"/>
      <c r="DA6" s="64"/>
      <c r="DB6" s="64"/>
      <c r="DC6" s="65"/>
      <c r="DD6" s="66" t="s">
        <v>8</v>
      </c>
      <c r="DE6" s="67"/>
      <c r="DG6" s="60"/>
      <c r="DH6" s="60"/>
      <c r="DI6" s="61" t="s">
        <v>12</v>
      </c>
      <c r="DJ6" s="61"/>
      <c r="DK6" s="62"/>
      <c r="DL6" s="62"/>
      <c r="DM6" s="60"/>
      <c r="DN6" s="60"/>
      <c r="DO6" s="60"/>
      <c r="DP6" s="60"/>
      <c r="DQ6" s="60"/>
      <c r="DR6" s="60"/>
      <c r="DS6" s="60"/>
      <c r="DT6" s="61"/>
      <c r="DU6" s="63"/>
      <c r="DV6" s="64"/>
      <c r="DW6" s="64"/>
      <c r="DX6" s="64"/>
      <c r="DY6" s="65"/>
      <c r="DZ6" s="66" t="s">
        <v>7</v>
      </c>
      <c r="EA6" s="67"/>
    </row>
    <row r="7" spans="1:131" s="50" customFormat="1" ht="21.75" customHeight="1" x14ac:dyDescent="0.2"/>
    <row r="8" spans="1:131" ht="21.75" customHeight="1" x14ac:dyDescent="0.2">
      <c r="A8" s="51" t="s">
        <v>100</v>
      </c>
      <c r="B8" s="51" t="s">
        <v>72</v>
      </c>
      <c r="C8" s="52" t="s">
        <v>10</v>
      </c>
      <c r="D8" s="52" t="s">
        <v>101</v>
      </c>
      <c r="E8" s="53" t="s">
        <v>54</v>
      </c>
      <c r="F8" s="53" t="s">
        <v>53</v>
      </c>
      <c r="G8" s="54" t="s">
        <v>56</v>
      </c>
      <c r="H8" s="54" t="s">
        <v>60</v>
      </c>
      <c r="I8" s="54" t="s">
        <v>57</v>
      </c>
      <c r="J8" s="54" t="s">
        <v>58</v>
      </c>
      <c r="K8" s="54" t="s">
        <v>59</v>
      </c>
      <c r="L8" s="54" t="s">
        <v>19</v>
      </c>
      <c r="M8" s="54" t="s">
        <v>18</v>
      </c>
      <c r="N8" s="55" t="s">
        <v>87</v>
      </c>
      <c r="O8" s="54" t="s">
        <v>66</v>
      </c>
      <c r="P8" s="56" t="s">
        <v>61</v>
      </c>
      <c r="Q8" s="56" t="s">
        <v>15</v>
      </c>
      <c r="R8" s="56" t="s">
        <v>16</v>
      </c>
      <c r="S8" s="57" t="s">
        <v>89</v>
      </c>
      <c r="T8" s="58" t="s">
        <v>9</v>
      </c>
      <c r="U8" s="59" t="s">
        <v>76</v>
      </c>
      <c r="W8" s="51" t="s">
        <v>100</v>
      </c>
      <c r="X8" s="51" t="s">
        <v>72</v>
      </c>
      <c r="Y8" s="52" t="s">
        <v>10</v>
      </c>
      <c r="Z8" s="52" t="s">
        <v>101</v>
      </c>
      <c r="AA8" s="53" t="s">
        <v>54</v>
      </c>
      <c r="AB8" s="53" t="s">
        <v>53</v>
      </c>
      <c r="AC8" s="54" t="s">
        <v>56</v>
      </c>
      <c r="AD8" s="54" t="s">
        <v>60</v>
      </c>
      <c r="AE8" s="54" t="s">
        <v>57</v>
      </c>
      <c r="AF8" s="54" t="s">
        <v>58</v>
      </c>
      <c r="AG8" s="54" t="s">
        <v>59</v>
      </c>
      <c r="AH8" s="54" t="s">
        <v>19</v>
      </c>
      <c r="AI8" s="54" t="s">
        <v>18</v>
      </c>
      <c r="AJ8" s="55" t="s">
        <v>87</v>
      </c>
      <c r="AK8" s="54" t="s">
        <v>66</v>
      </c>
      <c r="AL8" s="56" t="s">
        <v>61</v>
      </c>
      <c r="AM8" s="56" t="s">
        <v>15</v>
      </c>
      <c r="AN8" s="56" t="s">
        <v>16</v>
      </c>
      <c r="AO8" s="57" t="s">
        <v>89</v>
      </c>
      <c r="AP8" s="58" t="s">
        <v>9</v>
      </c>
      <c r="AQ8" s="59" t="s">
        <v>76</v>
      </c>
      <c r="AS8" s="51" t="s">
        <v>100</v>
      </c>
      <c r="AT8" s="51" t="s">
        <v>72</v>
      </c>
      <c r="AU8" s="52" t="s">
        <v>10</v>
      </c>
      <c r="AV8" s="52" t="s">
        <v>101</v>
      </c>
      <c r="AW8" s="53" t="s">
        <v>54</v>
      </c>
      <c r="AX8" s="53" t="s">
        <v>53</v>
      </c>
      <c r="AY8" s="54" t="s">
        <v>56</v>
      </c>
      <c r="AZ8" s="54" t="s">
        <v>60</v>
      </c>
      <c r="BA8" s="54" t="s">
        <v>57</v>
      </c>
      <c r="BB8" s="54" t="s">
        <v>58</v>
      </c>
      <c r="BC8" s="54" t="s">
        <v>59</v>
      </c>
      <c r="BD8" s="54" t="s">
        <v>19</v>
      </c>
      <c r="BE8" s="54" t="s">
        <v>18</v>
      </c>
      <c r="BF8" s="55" t="s">
        <v>87</v>
      </c>
      <c r="BG8" s="54" t="s">
        <v>66</v>
      </c>
      <c r="BH8" s="56" t="s">
        <v>61</v>
      </c>
      <c r="BI8" s="56" t="s">
        <v>15</v>
      </c>
      <c r="BJ8" s="56" t="s">
        <v>16</v>
      </c>
      <c r="BK8" s="57" t="s">
        <v>89</v>
      </c>
      <c r="BL8" s="58" t="s">
        <v>9</v>
      </c>
      <c r="BM8" s="59" t="s">
        <v>76</v>
      </c>
      <c r="BO8" s="51" t="s">
        <v>100</v>
      </c>
      <c r="BP8" s="51" t="s">
        <v>72</v>
      </c>
      <c r="BQ8" s="52" t="s">
        <v>10</v>
      </c>
      <c r="BR8" s="52" t="s">
        <v>101</v>
      </c>
      <c r="BS8" s="53" t="s">
        <v>54</v>
      </c>
      <c r="BT8" s="53" t="s">
        <v>53</v>
      </c>
      <c r="BU8" s="54" t="s">
        <v>56</v>
      </c>
      <c r="BV8" s="54" t="s">
        <v>60</v>
      </c>
      <c r="BW8" s="54" t="s">
        <v>57</v>
      </c>
      <c r="BX8" s="54" t="s">
        <v>58</v>
      </c>
      <c r="BY8" s="54" t="s">
        <v>59</v>
      </c>
      <c r="BZ8" s="54" t="s">
        <v>19</v>
      </c>
      <c r="CA8" s="54" t="s">
        <v>18</v>
      </c>
      <c r="CB8" s="55" t="s">
        <v>87</v>
      </c>
      <c r="CC8" s="54" t="s">
        <v>66</v>
      </c>
      <c r="CD8" s="56" t="s">
        <v>61</v>
      </c>
      <c r="CE8" s="56" t="s">
        <v>15</v>
      </c>
      <c r="CF8" s="56" t="s">
        <v>16</v>
      </c>
      <c r="CG8" s="57" t="s">
        <v>89</v>
      </c>
      <c r="CH8" s="58" t="s">
        <v>9</v>
      </c>
      <c r="CI8" s="59" t="s">
        <v>76</v>
      </c>
      <c r="CK8" s="51" t="s">
        <v>100</v>
      </c>
      <c r="CL8" s="51" t="s">
        <v>72</v>
      </c>
      <c r="CM8" s="52" t="s">
        <v>10</v>
      </c>
      <c r="CN8" s="52" t="s">
        <v>101</v>
      </c>
      <c r="CO8" s="53" t="s">
        <v>54</v>
      </c>
      <c r="CP8" s="53" t="s">
        <v>53</v>
      </c>
      <c r="CQ8" s="54" t="s">
        <v>56</v>
      </c>
      <c r="CR8" s="54" t="s">
        <v>60</v>
      </c>
      <c r="CS8" s="54" t="s">
        <v>57</v>
      </c>
      <c r="CT8" s="54" t="s">
        <v>58</v>
      </c>
      <c r="CU8" s="54" t="s">
        <v>59</v>
      </c>
      <c r="CV8" s="54" t="s">
        <v>19</v>
      </c>
      <c r="CW8" s="54" t="s">
        <v>18</v>
      </c>
      <c r="CX8" s="55" t="s">
        <v>87</v>
      </c>
      <c r="CY8" s="54" t="s">
        <v>66</v>
      </c>
      <c r="CZ8" s="56" t="s">
        <v>61</v>
      </c>
      <c r="DA8" s="56" t="s">
        <v>15</v>
      </c>
      <c r="DB8" s="56" t="s">
        <v>16</v>
      </c>
      <c r="DC8" s="57" t="s">
        <v>89</v>
      </c>
      <c r="DD8" s="58" t="s">
        <v>9</v>
      </c>
      <c r="DE8" s="59" t="s">
        <v>76</v>
      </c>
      <c r="DG8" s="51" t="s">
        <v>100</v>
      </c>
      <c r="DH8" s="51" t="s">
        <v>72</v>
      </c>
      <c r="DI8" s="52" t="s">
        <v>10</v>
      </c>
      <c r="DJ8" s="52" t="s">
        <v>101</v>
      </c>
      <c r="DK8" s="53" t="s">
        <v>54</v>
      </c>
      <c r="DL8" s="53" t="s">
        <v>53</v>
      </c>
      <c r="DM8" s="54" t="s">
        <v>56</v>
      </c>
      <c r="DN8" s="54" t="s">
        <v>60</v>
      </c>
      <c r="DO8" s="54" t="s">
        <v>57</v>
      </c>
      <c r="DP8" s="54" t="s">
        <v>58</v>
      </c>
      <c r="DQ8" s="54" t="s">
        <v>59</v>
      </c>
      <c r="DR8" s="54" t="s">
        <v>19</v>
      </c>
      <c r="DS8" s="54" t="s">
        <v>18</v>
      </c>
      <c r="DT8" s="55" t="s">
        <v>87</v>
      </c>
      <c r="DU8" s="54" t="s">
        <v>66</v>
      </c>
      <c r="DV8" s="56" t="s">
        <v>61</v>
      </c>
      <c r="DW8" s="56" t="s">
        <v>15</v>
      </c>
      <c r="DX8" s="56" t="s">
        <v>16</v>
      </c>
      <c r="DY8" s="57" t="s">
        <v>89</v>
      </c>
      <c r="DZ8" s="58" t="s">
        <v>9</v>
      </c>
      <c r="EA8" s="59" t="s">
        <v>76</v>
      </c>
    </row>
    <row r="9" spans="1:131" s="50" customFormat="1" ht="21.75" customHeight="1" x14ac:dyDescent="0.2">
      <c r="A9" s="60"/>
      <c r="B9" s="60"/>
      <c r="C9" s="61" t="s">
        <v>13</v>
      </c>
      <c r="D9" s="61"/>
      <c r="E9" s="62"/>
      <c r="F9" s="62"/>
      <c r="G9" s="60"/>
      <c r="H9" s="60"/>
      <c r="I9" s="60"/>
      <c r="J9" s="60"/>
      <c r="K9" s="60"/>
      <c r="L9" s="60"/>
      <c r="M9" s="60"/>
      <c r="N9" s="61"/>
      <c r="O9" s="63"/>
      <c r="P9" s="64"/>
      <c r="Q9" s="64"/>
      <c r="R9" s="64"/>
      <c r="S9" s="65"/>
      <c r="T9" s="66"/>
      <c r="U9" s="67"/>
      <c r="W9" s="60"/>
      <c r="X9" s="60"/>
      <c r="Y9" s="61" t="s">
        <v>13</v>
      </c>
      <c r="Z9" s="61"/>
      <c r="AA9" s="62"/>
      <c r="AB9" s="62"/>
      <c r="AC9" s="60"/>
      <c r="AD9" s="60"/>
      <c r="AE9" s="60"/>
      <c r="AF9" s="60"/>
      <c r="AG9" s="60"/>
      <c r="AH9" s="60"/>
      <c r="AI9" s="60"/>
      <c r="AJ9" s="61"/>
      <c r="AK9" s="63"/>
      <c r="AL9" s="64"/>
      <c r="AM9" s="64"/>
      <c r="AN9" s="64"/>
      <c r="AO9" s="65" t="s">
        <v>169</v>
      </c>
      <c r="AP9" s="66"/>
      <c r="AQ9" s="67"/>
      <c r="AS9" s="60"/>
      <c r="AT9" s="60"/>
      <c r="AU9" s="61" t="s">
        <v>13</v>
      </c>
      <c r="AV9" s="61"/>
      <c r="AW9" s="62"/>
      <c r="AX9" s="62"/>
      <c r="AY9" s="60"/>
      <c r="AZ9" s="60"/>
      <c r="BA9" s="60"/>
      <c r="BB9" s="60"/>
      <c r="BC9" s="60"/>
      <c r="BD9" s="60"/>
      <c r="BE9" s="60"/>
      <c r="BF9" s="61"/>
      <c r="BG9" s="63"/>
      <c r="BH9" s="64"/>
      <c r="BI9" s="64"/>
      <c r="BJ9" s="64"/>
      <c r="BK9" s="65"/>
      <c r="BL9" s="66"/>
      <c r="BM9" s="67"/>
      <c r="BO9" s="60"/>
      <c r="BP9" s="60"/>
      <c r="BQ9" s="61" t="s">
        <v>13</v>
      </c>
      <c r="BR9" s="61"/>
      <c r="BS9" s="62"/>
      <c r="BT9" s="62"/>
      <c r="BU9" s="60"/>
      <c r="BV9" s="60"/>
      <c r="BW9" s="60"/>
      <c r="BX9" s="60"/>
      <c r="BY9" s="60"/>
      <c r="BZ9" s="60"/>
      <c r="CA9" s="60"/>
      <c r="CB9" s="61"/>
      <c r="CC9" s="63"/>
      <c r="CD9" s="64"/>
      <c r="CE9" s="64"/>
      <c r="CF9" s="64"/>
      <c r="CG9" s="65"/>
      <c r="CH9" s="66"/>
      <c r="CI9" s="67"/>
      <c r="CK9" s="60"/>
      <c r="CL9" s="60"/>
      <c r="CM9" s="61" t="s">
        <v>13</v>
      </c>
      <c r="CN9" s="61"/>
      <c r="CO9" s="62"/>
      <c r="CP9" s="62"/>
      <c r="CQ9" s="60"/>
      <c r="CR9" s="60"/>
      <c r="CS9" s="60"/>
      <c r="CT9" s="60"/>
      <c r="CU9" s="60"/>
      <c r="CV9" s="60"/>
      <c r="CW9" s="60"/>
      <c r="CX9" s="61"/>
      <c r="CY9" s="63"/>
      <c r="CZ9" s="64"/>
      <c r="DA9" s="64"/>
      <c r="DB9" s="64"/>
      <c r="DC9" s="65"/>
      <c r="DD9" s="66" t="s">
        <v>8</v>
      </c>
      <c r="DE9" s="67"/>
      <c r="DG9" s="60"/>
      <c r="DH9" s="60"/>
      <c r="DI9" s="61" t="s">
        <v>13</v>
      </c>
      <c r="DJ9" s="61"/>
      <c r="DK9" s="62"/>
      <c r="DL9" s="62"/>
      <c r="DM9" s="60"/>
      <c r="DN9" s="60"/>
      <c r="DO9" s="60"/>
      <c r="DP9" s="60"/>
      <c r="DQ9" s="60"/>
      <c r="DR9" s="60"/>
      <c r="DS9" s="60"/>
      <c r="DT9" s="61"/>
      <c r="DU9" s="63"/>
      <c r="DV9" s="64"/>
      <c r="DW9" s="64"/>
      <c r="DX9" s="64"/>
      <c r="DY9" s="65"/>
      <c r="DZ9" s="66" t="s">
        <v>7</v>
      </c>
      <c r="EA9" s="67"/>
    </row>
    <row r="10" spans="1:131" s="50" customFormat="1" ht="21.75" customHeight="1" x14ac:dyDescent="0.2"/>
    <row r="11" spans="1:131" ht="21.75" customHeight="1" x14ac:dyDescent="0.2">
      <c r="A11" s="51" t="s">
        <v>100</v>
      </c>
      <c r="B11" s="51" t="s">
        <v>72</v>
      </c>
      <c r="C11" s="52" t="s">
        <v>10</v>
      </c>
      <c r="D11" s="52" t="s">
        <v>101</v>
      </c>
      <c r="E11" s="53" t="s">
        <v>54</v>
      </c>
      <c r="F11" s="53" t="s">
        <v>53</v>
      </c>
      <c r="G11" s="54" t="s">
        <v>56</v>
      </c>
      <c r="H11" s="54" t="s">
        <v>60</v>
      </c>
      <c r="I11" s="54" t="s">
        <v>57</v>
      </c>
      <c r="J11" s="54" t="s">
        <v>58</v>
      </c>
      <c r="K11" s="54" t="s">
        <v>59</v>
      </c>
      <c r="L11" s="54" t="s">
        <v>19</v>
      </c>
      <c r="M11" s="54" t="s">
        <v>18</v>
      </c>
      <c r="N11" s="55" t="s">
        <v>87</v>
      </c>
      <c r="O11" s="54" t="s">
        <v>66</v>
      </c>
      <c r="P11" s="56" t="s">
        <v>61</v>
      </c>
      <c r="Q11" s="56" t="s">
        <v>15</v>
      </c>
      <c r="R11" s="56" t="s">
        <v>16</v>
      </c>
      <c r="S11" s="57" t="s">
        <v>89</v>
      </c>
      <c r="T11" s="58" t="s">
        <v>9</v>
      </c>
      <c r="U11" s="59" t="s">
        <v>76</v>
      </c>
      <c r="W11" s="51" t="s">
        <v>100</v>
      </c>
      <c r="X11" s="51" t="s">
        <v>72</v>
      </c>
      <c r="Y11" s="52" t="s">
        <v>10</v>
      </c>
      <c r="Z11" s="52" t="s">
        <v>101</v>
      </c>
      <c r="AA11" s="53" t="s">
        <v>54</v>
      </c>
      <c r="AB11" s="53" t="s">
        <v>53</v>
      </c>
      <c r="AC11" s="54" t="s">
        <v>56</v>
      </c>
      <c r="AD11" s="54" t="s">
        <v>60</v>
      </c>
      <c r="AE11" s="54" t="s">
        <v>57</v>
      </c>
      <c r="AF11" s="54" t="s">
        <v>58</v>
      </c>
      <c r="AG11" s="54" t="s">
        <v>59</v>
      </c>
      <c r="AH11" s="54" t="s">
        <v>19</v>
      </c>
      <c r="AI11" s="54" t="s">
        <v>18</v>
      </c>
      <c r="AJ11" s="55" t="s">
        <v>87</v>
      </c>
      <c r="AK11" s="54" t="s">
        <v>66</v>
      </c>
      <c r="AL11" s="56" t="s">
        <v>61</v>
      </c>
      <c r="AM11" s="56" t="s">
        <v>15</v>
      </c>
      <c r="AN11" s="56" t="s">
        <v>16</v>
      </c>
      <c r="AO11" s="57" t="s">
        <v>89</v>
      </c>
      <c r="AP11" s="58" t="s">
        <v>9</v>
      </c>
      <c r="AQ11" s="59" t="s">
        <v>76</v>
      </c>
      <c r="AS11" s="51" t="s">
        <v>100</v>
      </c>
      <c r="AT11" s="51" t="s">
        <v>72</v>
      </c>
      <c r="AU11" s="52" t="s">
        <v>10</v>
      </c>
      <c r="AV11" s="52" t="s">
        <v>101</v>
      </c>
      <c r="AW11" s="53" t="s">
        <v>54</v>
      </c>
      <c r="AX11" s="53" t="s">
        <v>53</v>
      </c>
      <c r="AY11" s="54" t="s">
        <v>56</v>
      </c>
      <c r="AZ11" s="54" t="s">
        <v>60</v>
      </c>
      <c r="BA11" s="54" t="s">
        <v>57</v>
      </c>
      <c r="BB11" s="54" t="s">
        <v>58</v>
      </c>
      <c r="BC11" s="54" t="s">
        <v>59</v>
      </c>
      <c r="BD11" s="54" t="s">
        <v>19</v>
      </c>
      <c r="BE11" s="54" t="s">
        <v>18</v>
      </c>
      <c r="BF11" s="55" t="s">
        <v>87</v>
      </c>
      <c r="BG11" s="54" t="s">
        <v>66</v>
      </c>
      <c r="BH11" s="56" t="s">
        <v>61</v>
      </c>
      <c r="BI11" s="56" t="s">
        <v>15</v>
      </c>
      <c r="BJ11" s="56" t="s">
        <v>16</v>
      </c>
      <c r="BK11" s="57" t="s">
        <v>89</v>
      </c>
      <c r="BL11" s="58" t="s">
        <v>9</v>
      </c>
      <c r="BM11" s="59" t="s">
        <v>76</v>
      </c>
      <c r="BO11" s="51" t="s">
        <v>100</v>
      </c>
      <c r="BP11" s="51" t="s">
        <v>72</v>
      </c>
      <c r="BQ11" s="52" t="s">
        <v>10</v>
      </c>
      <c r="BR11" s="52" t="s">
        <v>101</v>
      </c>
      <c r="BS11" s="53" t="s">
        <v>54</v>
      </c>
      <c r="BT11" s="53" t="s">
        <v>53</v>
      </c>
      <c r="BU11" s="54" t="s">
        <v>56</v>
      </c>
      <c r="BV11" s="54" t="s">
        <v>60</v>
      </c>
      <c r="BW11" s="54" t="s">
        <v>57</v>
      </c>
      <c r="BX11" s="54" t="s">
        <v>58</v>
      </c>
      <c r="BY11" s="54" t="s">
        <v>59</v>
      </c>
      <c r="BZ11" s="54" t="s">
        <v>19</v>
      </c>
      <c r="CA11" s="54" t="s">
        <v>18</v>
      </c>
      <c r="CB11" s="55" t="s">
        <v>87</v>
      </c>
      <c r="CC11" s="54" t="s">
        <v>66</v>
      </c>
      <c r="CD11" s="56" t="s">
        <v>61</v>
      </c>
      <c r="CE11" s="56" t="s">
        <v>15</v>
      </c>
      <c r="CF11" s="56" t="s">
        <v>16</v>
      </c>
      <c r="CG11" s="57" t="s">
        <v>89</v>
      </c>
      <c r="CH11" s="58" t="s">
        <v>9</v>
      </c>
      <c r="CI11" s="59" t="s">
        <v>76</v>
      </c>
      <c r="CK11" s="51" t="s">
        <v>100</v>
      </c>
      <c r="CL11" s="51" t="s">
        <v>72</v>
      </c>
      <c r="CM11" s="52" t="s">
        <v>10</v>
      </c>
      <c r="CN11" s="52" t="s">
        <v>101</v>
      </c>
      <c r="CO11" s="53" t="s">
        <v>54</v>
      </c>
      <c r="CP11" s="53" t="s">
        <v>53</v>
      </c>
      <c r="CQ11" s="54" t="s">
        <v>56</v>
      </c>
      <c r="CR11" s="54" t="s">
        <v>60</v>
      </c>
      <c r="CS11" s="54" t="s">
        <v>57</v>
      </c>
      <c r="CT11" s="54" t="s">
        <v>58</v>
      </c>
      <c r="CU11" s="54" t="s">
        <v>59</v>
      </c>
      <c r="CV11" s="54" t="s">
        <v>19</v>
      </c>
      <c r="CW11" s="54" t="s">
        <v>18</v>
      </c>
      <c r="CX11" s="55" t="s">
        <v>87</v>
      </c>
      <c r="CY11" s="54" t="s">
        <v>66</v>
      </c>
      <c r="CZ11" s="56" t="s">
        <v>61</v>
      </c>
      <c r="DA11" s="56" t="s">
        <v>15</v>
      </c>
      <c r="DB11" s="56" t="s">
        <v>16</v>
      </c>
      <c r="DC11" s="57" t="s">
        <v>89</v>
      </c>
      <c r="DD11" s="58" t="s">
        <v>9</v>
      </c>
      <c r="DE11" s="59" t="s">
        <v>76</v>
      </c>
      <c r="DG11" s="51" t="s">
        <v>100</v>
      </c>
      <c r="DH11" s="51" t="s">
        <v>72</v>
      </c>
      <c r="DI11" s="52" t="s">
        <v>10</v>
      </c>
      <c r="DJ11" s="52" t="s">
        <v>101</v>
      </c>
      <c r="DK11" s="53" t="s">
        <v>54</v>
      </c>
      <c r="DL11" s="53" t="s">
        <v>53</v>
      </c>
      <c r="DM11" s="54" t="s">
        <v>56</v>
      </c>
      <c r="DN11" s="54" t="s">
        <v>60</v>
      </c>
      <c r="DO11" s="54" t="s">
        <v>57</v>
      </c>
      <c r="DP11" s="54" t="s">
        <v>58</v>
      </c>
      <c r="DQ11" s="54" t="s">
        <v>59</v>
      </c>
      <c r="DR11" s="54" t="s">
        <v>19</v>
      </c>
      <c r="DS11" s="54" t="s">
        <v>18</v>
      </c>
      <c r="DT11" s="55" t="s">
        <v>87</v>
      </c>
      <c r="DU11" s="54" t="s">
        <v>66</v>
      </c>
      <c r="DV11" s="56" t="s">
        <v>61</v>
      </c>
      <c r="DW11" s="56" t="s">
        <v>15</v>
      </c>
      <c r="DX11" s="56" t="s">
        <v>16</v>
      </c>
      <c r="DY11" s="57" t="s">
        <v>89</v>
      </c>
      <c r="DZ11" s="58" t="s">
        <v>9</v>
      </c>
      <c r="EA11" s="59" t="s">
        <v>76</v>
      </c>
    </row>
    <row r="12" spans="1:131" s="50" customFormat="1" ht="21.75" customHeight="1" x14ac:dyDescent="0.2">
      <c r="A12" s="60"/>
      <c r="B12" s="60"/>
      <c r="C12" s="61"/>
      <c r="D12" s="61" t="s">
        <v>127</v>
      </c>
      <c r="E12" s="62"/>
      <c r="F12" s="62"/>
      <c r="G12" s="60"/>
      <c r="H12" s="60"/>
      <c r="I12" s="60"/>
      <c r="J12" s="60"/>
      <c r="K12" s="60"/>
      <c r="L12" s="60"/>
      <c r="M12" s="60"/>
      <c r="N12" s="61"/>
      <c r="O12" s="63"/>
      <c r="P12" s="64"/>
      <c r="Q12" s="64"/>
      <c r="R12" s="64"/>
      <c r="S12" s="65"/>
      <c r="T12" s="66"/>
      <c r="U12" s="67"/>
      <c r="W12" s="60"/>
      <c r="X12" s="60"/>
      <c r="Y12" s="61"/>
      <c r="Z12" s="61" t="s">
        <v>127</v>
      </c>
      <c r="AA12" s="62"/>
      <c r="AB12" s="62"/>
      <c r="AC12" s="60"/>
      <c r="AD12" s="60"/>
      <c r="AE12" s="60"/>
      <c r="AF12" s="60"/>
      <c r="AG12" s="60"/>
      <c r="AH12" s="60"/>
      <c r="AI12" s="60"/>
      <c r="AJ12" s="61"/>
      <c r="AK12" s="63"/>
      <c r="AL12" s="64"/>
      <c r="AM12" s="64"/>
      <c r="AN12" s="64"/>
      <c r="AO12" s="65" t="s">
        <v>169</v>
      </c>
      <c r="AP12" s="66"/>
      <c r="AQ12" s="67"/>
      <c r="AS12" s="60"/>
      <c r="AT12" s="60"/>
      <c r="AU12" s="61"/>
      <c r="AV12" s="61" t="s">
        <v>127</v>
      </c>
      <c r="AW12" s="62"/>
      <c r="AX12" s="62"/>
      <c r="AY12" s="60"/>
      <c r="AZ12" s="60"/>
      <c r="BA12" s="60"/>
      <c r="BB12" s="60"/>
      <c r="BC12" s="60"/>
      <c r="BD12" s="60"/>
      <c r="BE12" s="60"/>
      <c r="BF12" s="61"/>
      <c r="BG12" s="63"/>
      <c r="BH12" s="64"/>
      <c r="BI12" s="64"/>
      <c r="BJ12" s="64"/>
      <c r="BK12" s="65"/>
      <c r="BL12" s="66"/>
      <c r="BM12" s="67"/>
      <c r="BO12" s="60"/>
      <c r="BP12" s="60"/>
      <c r="BQ12" s="61"/>
      <c r="BR12" s="61" t="s">
        <v>127</v>
      </c>
      <c r="BS12" s="62"/>
      <c r="BT12" s="62"/>
      <c r="BU12" s="60"/>
      <c r="BV12" s="60"/>
      <c r="BW12" s="60"/>
      <c r="BX12" s="60"/>
      <c r="BY12" s="60"/>
      <c r="BZ12" s="60"/>
      <c r="CA12" s="60"/>
      <c r="CB12" s="61"/>
      <c r="CC12" s="63"/>
      <c r="CD12" s="64"/>
      <c r="CE12" s="64"/>
      <c r="CF12" s="64"/>
      <c r="CG12" s="65"/>
      <c r="CH12" s="66"/>
      <c r="CI12" s="67"/>
      <c r="CK12" s="60"/>
      <c r="CL12" s="60"/>
      <c r="CM12" s="61"/>
      <c r="CN12" s="61" t="s">
        <v>127</v>
      </c>
      <c r="CO12" s="62"/>
      <c r="CP12" s="62"/>
      <c r="CQ12" s="60"/>
      <c r="CR12" s="60"/>
      <c r="CS12" s="60"/>
      <c r="CT12" s="60"/>
      <c r="CU12" s="60"/>
      <c r="CV12" s="60"/>
      <c r="CW12" s="60"/>
      <c r="CX12" s="61"/>
      <c r="CY12" s="63"/>
      <c r="CZ12" s="64"/>
      <c r="DA12" s="64"/>
      <c r="DB12" s="64"/>
      <c r="DC12" s="65"/>
      <c r="DD12" s="66" t="s">
        <v>8</v>
      </c>
      <c r="DE12" s="67"/>
      <c r="DG12" s="60"/>
      <c r="DH12" s="60"/>
      <c r="DI12" s="61"/>
      <c r="DJ12" s="61" t="s">
        <v>127</v>
      </c>
      <c r="DK12" s="62"/>
      <c r="DL12" s="62"/>
      <c r="DM12" s="60"/>
      <c r="DN12" s="60"/>
      <c r="DO12" s="60"/>
      <c r="DP12" s="60"/>
      <c r="DQ12" s="60"/>
      <c r="DR12" s="60"/>
      <c r="DS12" s="60"/>
      <c r="DT12" s="61"/>
      <c r="DU12" s="63"/>
      <c r="DV12" s="64"/>
      <c r="DW12" s="64"/>
      <c r="DX12" s="64"/>
      <c r="DY12" s="65"/>
      <c r="DZ12" s="66" t="s">
        <v>7</v>
      </c>
      <c r="EA12" s="67"/>
    </row>
    <row r="13" spans="1:131" s="50" customFormat="1" ht="21.75" customHeight="1" x14ac:dyDescent="0.2"/>
    <row r="14" spans="1:131" ht="21.75" customHeight="1" x14ac:dyDescent="0.2">
      <c r="A14" s="51" t="s">
        <v>100</v>
      </c>
      <c r="B14" s="51" t="s">
        <v>72</v>
      </c>
      <c r="C14" s="52" t="s">
        <v>10</v>
      </c>
      <c r="D14" s="52" t="s">
        <v>101</v>
      </c>
      <c r="E14" s="53" t="s">
        <v>54</v>
      </c>
      <c r="F14" s="53" t="s">
        <v>53</v>
      </c>
      <c r="G14" s="54" t="s">
        <v>56</v>
      </c>
      <c r="H14" s="54" t="s">
        <v>60</v>
      </c>
      <c r="I14" s="54" t="s">
        <v>57</v>
      </c>
      <c r="J14" s="54" t="s">
        <v>58</v>
      </c>
      <c r="K14" s="54" t="s">
        <v>59</v>
      </c>
      <c r="L14" s="54" t="s">
        <v>19</v>
      </c>
      <c r="M14" s="54" t="s">
        <v>18</v>
      </c>
      <c r="N14" s="55" t="s">
        <v>87</v>
      </c>
      <c r="O14" s="54" t="s">
        <v>66</v>
      </c>
      <c r="P14" s="56" t="s">
        <v>61</v>
      </c>
      <c r="Q14" s="56" t="s">
        <v>15</v>
      </c>
      <c r="R14" s="56" t="s">
        <v>16</v>
      </c>
      <c r="S14" s="57" t="s">
        <v>89</v>
      </c>
      <c r="T14" s="58" t="s">
        <v>9</v>
      </c>
      <c r="U14" s="59" t="s">
        <v>76</v>
      </c>
      <c r="W14" s="51" t="s">
        <v>100</v>
      </c>
      <c r="X14" s="51" t="s">
        <v>72</v>
      </c>
      <c r="Y14" s="52" t="s">
        <v>10</v>
      </c>
      <c r="Z14" s="52" t="s">
        <v>101</v>
      </c>
      <c r="AA14" s="53" t="s">
        <v>54</v>
      </c>
      <c r="AB14" s="53" t="s">
        <v>53</v>
      </c>
      <c r="AC14" s="54" t="s">
        <v>56</v>
      </c>
      <c r="AD14" s="54" t="s">
        <v>60</v>
      </c>
      <c r="AE14" s="54" t="s">
        <v>57</v>
      </c>
      <c r="AF14" s="54" t="s">
        <v>58</v>
      </c>
      <c r="AG14" s="54" t="s">
        <v>59</v>
      </c>
      <c r="AH14" s="54" t="s">
        <v>19</v>
      </c>
      <c r="AI14" s="54" t="s">
        <v>18</v>
      </c>
      <c r="AJ14" s="55" t="s">
        <v>87</v>
      </c>
      <c r="AK14" s="54" t="s">
        <v>66</v>
      </c>
      <c r="AL14" s="56" t="s">
        <v>61</v>
      </c>
      <c r="AM14" s="56" t="s">
        <v>15</v>
      </c>
      <c r="AN14" s="56" t="s">
        <v>16</v>
      </c>
      <c r="AO14" s="57" t="s">
        <v>89</v>
      </c>
      <c r="AP14" s="58" t="s">
        <v>9</v>
      </c>
      <c r="AQ14" s="59" t="s">
        <v>76</v>
      </c>
      <c r="AS14" s="51" t="s">
        <v>100</v>
      </c>
      <c r="AT14" s="51" t="s">
        <v>72</v>
      </c>
      <c r="AU14" s="52" t="s">
        <v>10</v>
      </c>
      <c r="AV14" s="52" t="s">
        <v>101</v>
      </c>
      <c r="AW14" s="53" t="s">
        <v>54</v>
      </c>
      <c r="AX14" s="53" t="s">
        <v>53</v>
      </c>
      <c r="AY14" s="54" t="s">
        <v>56</v>
      </c>
      <c r="AZ14" s="54" t="s">
        <v>60</v>
      </c>
      <c r="BA14" s="54" t="s">
        <v>57</v>
      </c>
      <c r="BB14" s="54" t="s">
        <v>58</v>
      </c>
      <c r="BC14" s="54" t="s">
        <v>59</v>
      </c>
      <c r="BD14" s="54" t="s">
        <v>19</v>
      </c>
      <c r="BE14" s="54" t="s">
        <v>18</v>
      </c>
      <c r="BF14" s="55" t="s">
        <v>87</v>
      </c>
      <c r="BG14" s="54" t="s">
        <v>66</v>
      </c>
      <c r="BH14" s="56" t="s">
        <v>61</v>
      </c>
      <c r="BI14" s="56" t="s">
        <v>15</v>
      </c>
      <c r="BJ14" s="56" t="s">
        <v>16</v>
      </c>
      <c r="BK14" s="57" t="s">
        <v>89</v>
      </c>
      <c r="BL14" s="58" t="s">
        <v>9</v>
      </c>
      <c r="BM14" s="59" t="s">
        <v>76</v>
      </c>
      <c r="BO14" s="51" t="s">
        <v>100</v>
      </c>
      <c r="BP14" s="51" t="s">
        <v>72</v>
      </c>
      <c r="BQ14" s="52" t="s">
        <v>10</v>
      </c>
      <c r="BR14" s="52" t="s">
        <v>101</v>
      </c>
      <c r="BS14" s="53" t="s">
        <v>54</v>
      </c>
      <c r="BT14" s="53" t="s">
        <v>53</v>
      </c>
      <c r="BU14" s="54" t="s">
        <v>56</v>
      </c>
      <c r="BV14" s="54" t="s">
        <v>60</v>
      </c>
      <c r="BW14" s="54" t="s">
        <v>57</v>
      </c>
      <c r="BX14" s="54" t="s">
        <v>58</v>
      </c>
      <c r="BY14" s="54" t="s">
        <v>59</v>
      </c>
      <c r="BZ14" s="54" t="s">
        <v>19</v>
      </c>
      <c r="CA14" s="54" t="s">
        <v>18</v>
      </c>
      <c r="CB14" s="55" t="s">
        <v>87</v>
      </c>
      <c r="CC14" s="54" t="s">
        <v>66</v>
      </c>
      <c r="CD14" s="56" t="s">
        <v>61</v>
      </c>
      <c r="CE14" s="56" t="s">
        <v>15</v>
      </c>
      <c r="CF14" s="56" t="s">
        <v>16</v>
      </c>
      <c r="CG14" s="57" t="s">
        <v>89</v>
      </c>
      <c r="CH14" s="58" t="s">
        <v>9</v>
      </c>
      <c r="CI14" s="59" t="s">
        <v>76</v>
      </c>
      <c r="CK14" s="51" t="s">
        <v>100</v>
      </c>
      <c r="CL14" s="51" t="s">
        <v>72</v>
      </c>
      <c r="CM14" s="52" t="s">
        <v>10</v>
      </c>
      <c r="CN14" s="52" t="s">
        <v>101</v>
      </c>
      <c r="CO14" s="53" t="s">
        <v>54</v>
      </c>
      <c r="CP14" s="53" t="s">
        <v>53</v>
      </c>
      <c r="CQ14" s="54" t="s">
        <v>56</v>
      </c>
      <c r="CR14" s="54" t="s">
        <v>60</v>
      </c>
      <c r="CS14" s="54" t="s">
        <v>57</v>
      </c>
      <c r="CT14" s="54" t="s">
        <v>58</v>
      </c>
      <c r="CU14" s="54" t="s">
        <v>59</v>
      </c>
      <c r="CV14" s="54" t="s">
        <v>19</v>
      </c>
      <c r="CW14" s="54" t="s">
        <v>18</v>
      </c>
      <c r="CX14" s="55" t="s">
        <v>87</v>
      </c>
      <c r="CY14" s="54" t="s">
        <v>66</v>
      </c>
      <c r="CZ14" s="56" t="s">
        <v>61</v>
      </c>
      <c r="DA14" s="56" t="s">
        <v>15</v>
      </c>
      <c r="DB14" s="56" t="s">
        <v>16</v>
      </c>
      <c r="DC14" s="57" t="s">
        <v>89</v>
      </c>
      <c r="DD14" s="58" t="s">
        <v>9</v>
      </c>
      <c r="DE14" s="59" t="s">
        <v>76</v>
      </c>
      <c r="DG14" s="51" t="s">
        <v>100</v>
      </c>
      <c r="DH14" s="51" t="s">
        <v>72</v>
      </c>
      <c r="DI14" s="52" t="s">
        <v>10</v>
      </c>
      <c r="DJ14" s="52" t="s">
        <v>101</v>
      </c>
      <c r="DK14" s="53" t="s">
        <v>54</v>
      </c>
      <c r="DL14" s="53" t="s">
        <v>53</v>
      </c>
      <c r="DM14" s="54" t="s">
        <v>56</v>
      </c>
      <c r="DN14" s="54" t="s">
        <v>60</v>
      </c>
      <c r="DO14" s="54" t="s">
        <v>57</v>
      </c>
      <c r="DP14" s="54" t="s">
        <v>58</v>
      </c>
      <c r="DQ14" s="54" t="s">
        <v>59</v>
      </c>
      <c r="DR14" s="54" t="s">
        <v>19</v>
      </c>
      <c r="DS14" s="54" t="s">
        <v>18</v>
      </c>
      <c r="DT14" s="55" t="s">
        <v>87</v>
      </c>
      <c r="DU14" s="54" t="s">
        <v>66</v>
      </c>
      <c r="DV14" s="56" t="s">
        <v>61</v>
      </c>
      <c r="DW14" s="56" t="s">
        <v>15</v>
      </c>
      <c r="DX14" s="56" t="s">
        <v>16</v>
      </c>
      <c r="DY14" s="57" t="s">
        <v>89</v>
      </c>
      <c r="DZ14" s="58" t="s">
        <v>9</v>
      </c>
      <c r="EA14" s="59" t="s">
        <v>76</v>
      </c>
    </row>
    <row r="15" spans="1:131" s="50" customFormat="1" ht="21.75" customHeight="1" x14ac:dyDescent="0.2">
      <c r="A15" s="60"/>
      <c r="B15" s="60"/>
      <c r="C15" s="61"/>
      <c r="D15" s="61" t="s">
        <v>129</v>
      </c>
      <c r="E15" s="62"/>
      <c r="F15" s="62"/>
      <c r="G15" s="60"/>
      <c r="H15" s="60"/>
      <c r="I15" s="60"/>
      <c r="J15" s="60"/>
      <c r="K15" s="60"/>
      <c r="L15" s="60"/>
      <c r="M15" s="60"/>
      <c r="N15" s="61"/>
      <c r="O15" s="63"/>
      <c r="P15" s="64"/>
      <c r="Q15" s="64"/>
      <c r="R15" s="64"/>
      <c r="S15" s="65"/>
      <c r="T15" s="66"/>
      <c r="U15" s="67"/>
      <c r="W15" s="60"/>
      <c r="X15" s="60"/>
      <c r="Y15" s="61"/>
      <c r="Z15" s="61" t="s">
        <v>129</v>
      </c>
      <c r="AA15" s="62"/>
      <c r="AB15" s="62"/>
      <c r="AC15" s="60"/>
      <c r="AD15" s="60"/>
      <c r="AE15" s="60"/>
      <c r="AF15" s="60"/>
      <c r="AG15" s="60"/>
      <c r="AH15" s="60"/>
      <c r="AI15" s="60"/>
      <c r="AJ15" s="61"/>
      <c r="AK15" s="63"/>
      <c r="AL15" s="64"/>
      <c r="AM15" s="64"/>
      <c r="AN15" s="64"/>
      <c r="AO15" s="65" t="s">
        <v>169</v>
      </c>
      <c r="AP15" s="66"/>
      <c r="AQ15" s="67"/>
      <c r="AS15" s="60"/>
      <c r="AT15" s="60"/>
      <c r="AU15" s="61"/>
      <c r="AV15" s="61" t="s">
        <v>129</v>
      </c>
      <c r="AW15" s="62"/>
      <c r="AX15" s="62"/>
      <c r="AY15" s="60"/>
      <c r="AZ15" s="60"/>
      <c r="BA15" s="60"/>
      <c r="BB15" s="60"/>
      <c r="BC15" s="60"/>
      <c r="BD15" s="60"/>
      <c r="BE15" s="60"/>
      <c r="BF15" s="61"/>
      <c r="BG15" s="63"/>
      <c r="BH15" s="64"/>
      <c r="BI15" s="64"/>
      <c r="BJ15" s="64"/>
      <c r="BK15" s="65"/>
      <c r="BL15" s="66"/>
      <c r="BM15" s="67"/>
      <c r="BO15" s="60"/>
      <c r="BP15" s="60"/>
      <c r="BQ15" s="61"/>
      <c r="BR15" s="61" t="s">
        <v>129</v>
      </c>
      <c r="BS15" s="62"/>
      <c r="BT15" s="62"/>
      <c r="BU15" s="60"/>
      <c r="BV15" s="60"/>
      <c r="BW15" s="60"/>
      <c r="BX15" s="60"/>
      <c r="BY15" s="60"/>
      <c r="BZ15" s="60"/>
      <c r="CA15" s="60"/>
      <c r="CB15" s="61"/>
      <c r="CC15" s="63"/>
      <c r="CD15" s="64"/>
      <c r="CE15" s="64"/>
      <c r="CF15" s="64"/>
      <c r="CG15" s="65"/>
      <c r="CH15" s="66"/>
      <c r="CI15" s="67"/>
      <c r="CK15" s="60"/>
      <c r="CL15" s="60"/>
      <c r="CM15" s="61"/>
      <c r="CN15" s="61" t="s">
        <v>129</v>
      </c>
      <c r="CO15" s="62"/>
      <c r="CP15" s="62"/>
      <c r="CQ15" s="60"/>
      <c r="CR15" s="60"/>
      <c r="CS15" s="60"/>
      <c r="CT15" s="60"/>
      <c r="CU15" s="60"/>
      <c r="CV15" s="60"/>
      <c r="CW15" s="60"/>
      <c r="CX15" s="61"/>
      <c r="CY15" s="63"/>
      <c r="CZ15" s="64"/>
      <c r="DA15" s="64"/>
      <c r="DB15" s="64"/>
      <c r="DC15" s="65"/>
      <c r="DD15" s="66" t="s">
        <v>8</v>
      </c>
      <c r="DE15" s="67"/>
      <c r="DG15" s="60"/>
      <c r="DH15" s="60"/>
      <c r="DI15" s="61"/>
      <c r="DJ15" s="61" t="s">
        <v>129</v>
      </c>
      <c r="DK15" s="62"/>
      <c r="DL15" s="62"/>
      <c r="DM15" s="60"/>
      <c r="DN15" s="60"/>
      <c r="DO15" s="60"/>
      <c r="DP15" s="60"/>
      <c r="DQ15" s="60"/>
      <c r="DR15" s="60"/>
      <c r="DS15" s="60"/>
      <c r="DT15" s="61"/>
      <c r="DU15" s="63"/>
      <c r="DV15" s="64"/>
      <c r="DW15" s="64"/>
      <c r="DX15" s="64"/>
      <c r="DY15" s="65"/>
      <c r="DZ15" s="66" t="s">
        <v>7</v>
      </c>
      <c r="EA15" s="67"/>
    </row>
    <row r="16" spans="1:131" s="50" customFormat="1" ht="21.75" customHeight="1" x14ac:dyDescent="0.2"/>
    <row r="17" spans="1:131" ht="21.75" customHeight="1" x14ac:dyDescent="0.2">
      <c r="A17" s="51" t="s">
        <v>100</v>
      </c>
      <c r="B17" s="51" t="s">
        <v>72</v>
      </c>
      <c r="C17" s="52" t="s">
        <v>10</v>
      </c>
      <c r="D17" s="52" t="s">
        <v>101</v>
      </c>
      <c r="E17" s="53" t="s">
        <v>54</v>
      </c>
      <c r="F17" s="53" t="s">
        <v>53</v>
      </c>
      <c r="G17" s="54" t="s">
        <v>56</v>
      </c>
      <c r="H17" s="54" t="s">
        <v>60</v>
      </c>
      <c r="I17" s="54" t="s">
        <v>57</v>
      </c>
      <c r="J17" s="54" t="s">
        <v>58</v>
      </c>
      <c r="K17" s="54" t="s">
        <v>59</v>
      </c>
      <c r="L17" s="54" t="s">
        <v>19</v>
      </c>
      <c r="M17" s="54" t="s">
        <v>18</v>
      </c>
      <c r="N17" s="55" t="s">
        <v>87</v>
      </c>
      <c r="O17" s="54" t="s">
        <v>66</v>
      </c>
      <c r="P17" s="56" t="s">
        <v>61</v>
      </c>
      <c r="Q17" s="56" t="s">
        <v>15</v>
      </c>
      <c r="R17" s="56" t="s">
        <v>16</v>
      </c>
      <c r="S17" s="57" t="s">
        <v>89</v>
      </c>
      <c r="T17" s="58" t="s">
        <v>9</v>
      </c>
      <c r="U17" s="59" t="s">
        <v>76</v>
      </c>
      <c r="W17" s="51" t="s">
        <v>100</v>
      </c>
      <c r="X17" s="51" t="s">
        <v>72</v>
      </c>
      <c r="Y17" s="52" t="s">
        <v>10</v>
      </c>
      <c r="Z17" s="52" t="s">
        <v>101</v>
      </c>
      <c r="AA17" s="53" t="s">
        <v>54</v>
      </c>
      <c r="AB17" s="53" t="s">
        <v>53</v>
      </c>
      <c r="AC17" s="54" t="s">
        <v>56</v>
      </c>
      <c r="AD17" s="54" t="s">
        <v>60</v>
      </c>
      <c r="AE17" s="54" t="s">
        <v>57</v>
      </c>
      <c r="AF17" s="54" t="s">
        <v>58</v>
      </c>
      <c r="AG17" s="54" t="s">
        <v>59</v>
      </c>
      <c r="AH17" s="54" t="s">
        <v>19</v>
      </c>
      <c r="AI17" s="54" t="s">
        <v>18</v>
      </c>
      <c r="AJ17" s="55" t="s">
        <v>87</v>
      </c>
      <c r="AK17" s="54" t="s">
        <v>66</v>
      </c>
      <c r="AL17" s="56" t="s">
        <v>61</v>
      </c>
      <c r="AM17" s="56" t="s">
        <v>15</v>
      </c>
      <c r="AN17" s="56" t="s">
        <v>16</v>
      </c>
      <c r="AO17" s="57" t="s">
        <v>89</v>
      </c>
      <c r="AP17" s="58" t="s">
        <v>9</v>
      </c>
      <c r="AQ17" s="59" t="s">
        <v>76</v>
      </c>
      <c r="AS17" s="51" t="s">
        <v>100</v>
      </c>
      <c r="AT17" s="51" t="s">
        <v>72</v>
      </c>
      <c r="AU17" s="52" t="s">
        <v>10</v>
      </c>
      <c r="AV17" s="52" t="s">
        <v>101</v>
      </c>
      <c r="AW17" s="53" t="s">
        <v>54</v>
      </c>
      <c r="AX17" s="53" t="s">
        <v>53</v>
      </c>
      <c r="AY17" s="54" t="s">
        <v>56</v>
      </c>
      <c r="AZ17" s="54" t="s">
        <v>60</v>
      </c>
      <c r="BA17" s="54" t="s">
        <v>57</v>
      </c>
      <c r="BB17" s="54" t="s">
        <v>58</v>
      </c>
      <c r="BC17" s="54" t="s">
        <v>59</v>
      </c>
      <c r="BD17" s="54" t="s">
        <v>19</v>
      </c>
      <c r="BE17" s="54" t="s">
        <v>18</v>
      </c>
      <c r="BF17" s="55" t="s">
        <v>87</v>
      </c>
      <c r="BG17" s="54" t="s">
        <v>66</v>
      </c>
      <c r="BH17" s="56" t="s">
        <v>61</v>
      </c>
      <c r="BI17" s="56" t="s">
        <v>15</v>
      </c>
      <c r="BJ17" s="56" t="s">
        <v>16</v>
      </c>
      <c r="BK17" s="57" t="s">
        <v>89</v>
      </c>
      <c r="BL17" s="58" t="s">
        <v>9</v>
      </c>
      <c r="BM17" s="59" t="s">
        <v>76</v>
      </c>
      <c r="BO17" s="51" t="s">
        <v>100</v>
      </c>
      <c r="BP17" s="51" t="s">
        <v>72</v>
      </c>
      <c r="BQ17" s="52" t="s">
        <v>10</v>
      </c>
      <c r="BR17" s="52" t="s">
        <v>101</v>
      </c>
      <c r="BS17" s="53" t="s">
        <v>54</v>
      </c>
      <c r="BT17" s="53" t="s">
        <v>53</v>
      </c>
      <c r="BU17" s="54" t="s">
        <v>56</v>
      </c>
      <c r="BV17" s="54" t="s">
        <v>60</v>
      </c>
      <c r="BW17" s="54" t="s">
        <v>57</v>
      </c>
      <c r="BX17" s="54" t="s">
        <v>58</v>
      </c>
      <c r="BY17" s="54" t="s">
        <v>59</v>
      </c>
      <c r="BZ17" s="54" t="s">
        <v>19</v>
      </c>
      <c r="CA17" s="54" t="s">
        <v>18</v>
      </c>
      <c r="CB17" s="55" t="s">
        <v>87</v>
      </c>
      <c r="CC17" s="54" t="s">
        <v>66</v>
      </c>
      <c r="CD17" s="56" t="s">
        <v>61</v>
      </c>
      <c r="CE17" s="56" t="s">
        <v>15</v>
      </c>
      <c r="CF17" s="56" t="s">
        <v>16</v>
      </c>
      <c r="CG17" s="57" t="s">
        <v>89</v>
      </c>
      <c r="CH17" s="58" t="s">
        <v>9</v>
      </c>
      <c r="CI17" s="59" t="s">
        <v>76</v>
      </c>
      <c r="CK17" s="51" t="s">
        <v>100</v>
      </c>
      <c r="CL17" s="51" t="s">
        <v>72</v>
      </c>
      <c r="CM17" s="52" t="s">
        <v>10</v>
      </c>
      <c r="CN17" s="52" t="s">
        <v>101</v>
      </c>
      <c r="CO17" s="53" t="s">
        <v>54</v>
      </c>
      <c r="CP17" s="53" t="s">
        <v>53</v>
      </c>
      <c r="CQ17" s="54" t="s">
        <v>56</v>
      </c>
      <c r="CR17" s="54" t="s">
        <v>60</v>
      </c>
      <c r="CS17" s="54" t="s">
        <v>57</v>
      </c>
      <c r="CT17" s="54" t="s">
        <v>58</v>
      </c>
      <c r="CU17" s="54" t="s">
        <v>59</v>
      </c>
      <c r="CV17" s="54" t="s">
        <v>19</v>
      </c>
      <c r="CW17" s="54" t="s">
        <v>18</v>
      </c>
      <c r="CX17" s="55" t="s">
        <v>87</v>
      </c>
      <c r="CY17" s="54" t="s">
        <v>66</v>
      </c>
      <c r="CZ17" s="56" t="s">
        <v>61</v>
      </c>
      <c r="DA17" s="56" t="s">
        <v>15</v>
      </c>
      <c r="DB17" s="56" t="s">
        <v>16</v>
      </c>
      <c r="DC17" s="57" t="s">
        <v>89</v>
      </c>
      <c r="DD17" s="58" t="s">
        <v>9</v>
      </c>
      <c r="DE17" s="59" t="s">
        <v>76</v>
      </c>
      <c r="DG17" s="51" t="s">
        <v>100</v>
      </c>
      <c r="DH17" s="51" t="s">
        <v>72</v>
      </c>
      <c r="DI17" s="52" t="s">
        <v>10</v>
      </c>
      <c r="DJ17" s="52" t="s">
        <v>101</v>
      </c>
      <c r="DK17" s="53" t="s">
        <v>54</v>
      </c>
      <c r="DL17" s="53" t="s">
        <v>53</v>
      </c>
      <c r="DM17" s="54" t="s">
        <v>56</v>
      </c>
      <c r="DN17" s="54" t="s">
        <v>60</v>
      </c>
      <c r="DO17" s="54" t="s">
        <v>57</v>
      </c>
      <c r="DP17" s="54" t="s">
        <v>58</v>
      </c>
      <c r="DQ17" s="54" t="s">
        <v>59</v>
      </c>
      <c r="DR17" s="54" t="s">
        <v>19</v>
      </c>
      <c r="DS17" s="54" t="s">
        <v>18</v>
      </c>
      <c r="DT17" s="55" t="s">
        <v>87</v>
      </c>
      <c r="DU17" s="54" t="s">
        <v>66</v>
      </c>
      <c r="DV17" s="56" t="s">
        <v>61</v>
      </c>
      <c r="DW17" s="56" t="s">
        <v>15</v>
      </c>
      <c r="DX17" s="56" t="s">
        <v>16</v>
      </c>
      <c r="DY17" s="57" t="s">
        <v>89</v>
      </c>
      <c r="DZ17" s="58" t="s">
        <v>9</v>
      </c>
      <c r="EA17" s="59" t="s">
        <v>76</v>
      </c>
    </row>
    <row r="18" spans="1:131" s="50" customFormat="1" ht="21.75" customHeight="1" x14ac:dyDescent="0.2">
      <c r="A18" s="60"/>
      <c r="B18" s="60"/>
      <c r="C18" s="61"/>
      <c r="D18" s="61" t="s">
        <v>128</v>
      </c>
      <c r="E18" s="62"/>
      <c r="F18" s="62"/>
      <c r="G18" s="60"/>
      <c r="H18" s="60"/>
      <c r="I18" s="60"/>
      <c r="J18" s="60"/>
      <c r="K18" s="60"/>
      <c r="L18" s="60"/>
      <c r="M18" s="60"/>
      <c r="N18" s="61"/>
      <c r="O18" s="63"/>
      <c r="P18" s="64"/>
      <c r="Q18" s="64"/>
      <c r="R18" s="64"/>
      <c r="S18" s="65"/>
      <c r="T18" s="66"/>
      <c r="U18" s="67"/>
      <c r="W18" s="60"/>
      <c r="X18" s="60"/>
      <c r="Y18" s="61"/>
      <c r="Z18" s="61" t="s">
        <v>128</v>
      </c>
      <c r="AA18" s="62"/>
      <c r="AB18" s="62"/>
      <c r="AC18" s="60"/>
      <c r="AD18" s="60"/>
      <c r="AE18" s="60"/>
      <c r="AF18" s="60"/>
      <c r="AG18" s="60"/>
      <c r="AH18" s="60"/>
      <c r="AI18" s="60"/>
      <c r="AJ18" s="61"/>
      <c r="AK18" s="63"/>
      <c r="AL18" s="64"/>
      <c r="AM18" s="64"/>
      <c r="AN18" s="64"/>
      <c r="AO18" s="65" t="s">
        <v>169</v>
      </c>
      <c r="AP18" s="66"/>
      <c r="AQ18" s="67"/>
      <c r="AS18" s="60"/>
      <c r="AT18" s="60"/>
      <c r="AU18" s="61"/>
      <c r="AV18" s="61" t="s">
        <v>128</v>
      </c>
      <c r="AW18" s="62"/>
      <c r="AX18" s="62"/>
      <c r="AY18" s="60"/>
      <c r="AZ18" s="60"/>
      <c r="BA18" s="60"/>
      <c r="BB18" s="60"/>
      <c r="BC18" s="60"/>
      <c r="BD18" s="60"/>
      <c r="BE18" s="60"/>
      <c r="BF18" s="61"/>
      <c r="BG18" s="63"/>
      <c r="BH18" s="64"/>
      <c r="BI18" s="64"/>
      <c r="BJ18" s="64"/>
      <c r="BK18" s="65"/>
      <c r="BL18" s="66"/>
      <c r="BM18" s="67"/>
      <c r="BO18" s="60"/>
      <c r="BP18" s="60"/>
      <c r="BQ18" s="61"/>
      <c r="BR18" s="61" t="s">
        <v>128</v>
      </c>
      <c r="BS18" s="62"/>
      <c r="BT18" s="62"/>
      <c r="BU18" s="60"/>
      <c r="BV18" s="60"/>
      <c r="BW18" s="60"/>
      <c r="BX18" s="60"/>
      <c r="BY18" s="60"/>
      <c r="BZ18" s="60"/>
      <c r="CA18" s="60"/>
      <c r="CB18" s="61"/>
      <c r="CC18" s="63"/>
      <c r="CD18" s="64"/>
      <c r="CE18" s="64"/>
      <c r="CF18" s="64"/>
      <c r="CG18" s="65"/>
      <c r="CH18" s="66"/>
      <c r="CI18" s="67"/>
      <c r="CK18" s="60"/>
      <c r="CL18" s="60"/>
      <c r="CM18" s="61"/>
      <c r="CN18" s="61" t="s">
        <v>128</v>
      </c>
      <c r="CO18" s="62"/>
      <c r="CP18" s="62"/>
      <c r="CQ18" s="60"/>
      <c r="CR18" s="60"/>
      <c r="CS18" s="60"/>
      <c r="CT18" s="60"/>
      <c r="CU18" s="60"/>
      <c r="CV18" s="60"/>
      <c r="CW18" s="60"/>
      <c r="CX18" s="61"/>
      <c r="CY18" s="63"/>
      <c r="CZ18" s="64"/>
      <c r="DA18" s="64"/>
      <c r="DB18" s="64"/>
      <c r="DC18" s="65"/>
      <c r="DD18" s="66" t="s">
        <v>8</v>
      </c>
      <c r="DE18" s="67"/>
      <c r="DG18" s="60"/>
      <c r="DH18" s="60"/>
      <c r="DI18" s="61"/>
      <c r="DJ18" s="61" t="s">
        <v>128</v>
      </c>
      <c r="DK18" s="62"/>
      <c r="DL18" s="62"/>
      <c r="DM18" s="60"/>
      <c r="DN18" s="60"/>
      <c r="DO18" s="60"/>
      <c r="DP18" s="60"/>
      <c r="DQ18" s="60"/>
      <c r="DR18" s="60"/>
      <c r="DS18" s="60"/>
      <c r="DT18" s="61"/>
      <c r="DU18" s="63"/>
      <c r="DV18" s="64"/>
      <c r="DW18" s="64"/>
      <c r="DX18" s="64"/>
      <c r="DY18" s="65"/>
      <c r="DZ18" s="66" t="s">
        <v>7</v>
      </c>
      <c r="EA18" s="67"/>
    </row>
    <row r="19" spans="1:131" s="50" customFormat="1" ht="21.75" customHeight="1" x14ac:dyDescent="0.2"/>
    <row r="20" spans="1:131" ht="21.75" customHeight="1" x14ac:dyDescent="0.2">
      <c r="A20" s="51" t="s">
        <v>100</v>
      </c>
      <c r="B20" s="51" t="s">
        <v>72</v>
      </c>
      <c r="C20" s="52" t="s">
        <v>10</v>
      </c>
      <c r="D20" s="52" t="s">
        <v>101</v>
      </c>
      <c r="E20" s="53" t="s">
        <v>54</v>
      </c>
      <c r="F20" s="53" t="s">
        <v>53</v>
      </c>
      <c r="G20" s="54" t="s">
        <v>56</v>
      </c>
      <c r="H20" s="54" t="s">
        <v>60</v>
      </c>
      <c r="I20" s="54" t="s">
        <v>57</v>
      </c>
      <c r="J20" s="54" t="s">
        <v>58</v>
      </c>
      <c r="K20" s="54" t="s">
        <v>59</v>
      </c>
      <c r="L20" s="54" t="s">
        <v>19</v>
      </c>
      <c r="M20" s="54" t="s">
        <v>18</v>
      </c>
      <c r="N20" s="55" t="s">
        <v>87</v>
      </c>
      <c r="O20" s="54" t="s">
        <v>66</v>
      </c>
      <c r="P20" s="56" t="s">
        <v>61</v>
      </c>
      <c r="Q20" s="56" t="s">
        <v>15</v>
      </c>
      <c r="R20" s="56" t="s">
        <v>16</v>
      </c>
      <c r="S20" s="57" t="s">
        <v>89</v>
      </c>
      <c r="T20" s="58" t="s">
        <v>9</v>
      </c>
      <c r="U20" s="59" t="s">
        <v>76</v>
      </c>
      <c r="W20" s="51" t="s">
        <v>100</v>
      </c>
      <c r="X20" s="51" t="s">
        <v>72</v>
      </c>
      <c r="Y20" s="52" t="s">
        <v>10</v>
      </c>
      <c r="Z20" s="52" t="s">
        <v>101</v>
      </c>
      <c r="AA20" s="53" t="s">
        <v>54</v>
      </c>
      <c r="AB20" s="53" t="s">
        <v>53</v>
      </c>
      <c r="AC20" s="54" t="s">
        <v>56</v>
      </c>
      <c r="AD20" s="54" t="s">
        <v>60</v>
      </c>
      <c r="AE20" s="54" t="s">
        <v>57</v>
      </c>
      <c r="AF20" s="54" t="s">
        <v>58</v>
      </c>
      <c r="AG20" s="54" t="s">
        <v>59</v>
      </c>
      <c r="AH20" s="54" t="s">
        <v>19</v>
      </c>
      <c r="AI20" s="54" t="s">
        <v>18</v>
      </c>
      <c r="AJ20" s="55" t="s">
        <v>87</v>
      </c>
      <c r="AK20" s="54" t="s">
        <v>66</v>
      </c>
      <c r="AL20" s="56" t="s">
        <v>61</v>
      </c>
      <c r="AM20" s="56" t="s">
        <v>15</v>
      </c>
      <c r="AN20" s="56" t="s">
        <v>16</v>
      </c>
      <c r="AO20" s="57" t="s">
        <v>89</v>
      </c>
      <c r="AP20" s="58" t="s">
        <v>9</v>
      </c>
      <c r="AQ20" s="59" t="s">
        <v>76</v>
      </c>
      <c r="AS20" s="51" t="s">
        <v>100</v>
      </c>
      <c r="AT20" s="51" t="s">
        <v>72</v>
      </c>
      <c r="AU20" s="52" t="s">
        <v>10</v>
      </c>
      <c r="AV20" s="52" t="s">
        <v>101</v>
      </c>
      <c r="AW20" s="53" t="s">
        <v>54</v>
      </c>
      <c r="AX20" s="53" t="s">
        <v>53</v>
      </c>
      <c r="AY20" s="54" t="s">
        <v>56</v>
      </c>
      <c r="AZ20" s="54" t="s">
        <v>60</v>
      </c>
      <c r="BA20" s="54" t="s">
        <v>57</v>
      </c>
      <c r="BB20" s="54" t="s">
        <v>58</v>
      </c>
      <c r="BC20" s="54" t="s">
        <v>59</v>
      </c>
      <c r="BD20" s="54" t="s">
        <v>19</v>
      </c>
      <c r="BE20" s="54" t="s">
        <v>18</v>
      </c>
      <c r="BF20" s="55" t="s">
        <v>87</v>
      </c>
      <c r="BG20" s="54" t="s">
        <v>66</v>
      </c>
      <c r="BH20" s="56" t="s">
        <v>61</v>
      </c>
      <c r="BI20" s="56" t="s">
        <v>15</v>
      </c>
      <c r="BJ20" s="56" t="s">
        <v>16</v>
      </c>
      <c r="BK20" s="57" t="s">
        <v>89</v>
      </c>
      <c r="BL20" s="58" t="s">
        <v>9</v>
      </c>
      <c r="BM20" s="59" t="s">
        <v>76</v>
      </c>
      <c r="BO20" s="51" t="s">
        <v>100</v>
      </c>
      <c r="BP20" s="51" t="s">
        <v>72</v>
      </c>
      <c r="BQ20" s="52" t="s">
        <v>10</v>
      </c>
      <c r="BR20" s="52" t="s">
        <v>101</v>
      </c>
      <c r="BS20" s="53" t="s">
        <v>54</v>
      </c>
      <c r="BT20" s="53" t="s">
        <v>53</v>
      </c>
      <c r="BU20" s="54" t="s">
        <v>56</v>
      </c>
      <c r="BV20" s="54" t="s">
        <v>60</v>
      </c>
      <c r="BW20" s="54" t="s">
        <v>57</v>
      </c>
      <c r="BX20" s="54" t="s">
        <v>58</v>
      </c>
      <c r="BY20" s="54" t="s">
        <v>59</v>
      </c>
      <c r="BZ20" s="54" t="s">
        <v>19</v>
      </c>
      <c r="CA20" s="54" t="s">
        <v>18</v>
      </c>
      <c r="CB20" s="55" t="s">
        <v>87</v>
      </c>
      <c r="CC20" s="54" t="s">
        <v>66</v>
      </c>
      <c r="CD20" s="56" t="s">
        <v>61</v>
      </c>
      <c r="CE20" s="56" t="s">
        <v>15</v>
      </c>
      <c r="CF20" s="56" t="s">
        <v>16</v>
      </c>
      <c r="CG20" s="57" t="s">
        <v>89</v>
      </c>
      <c r="CH20" s="58" t="s">
        <v>9</v>
      </c>
      <c r="CI20" s="59" t="s">
        <v>76</v>
      </c>
      <c r="CK20" s="51" t="s">
        <v>100</v>
      </c>
      <c r="CL20" s="51" t="s">
        <v>72</v>
      </c>
      <c r="CM20" s="52" t="s">
        <v>10</v>
      </c>
      <c r="CN20" s="52" t="s">
        <v>101</v>
      </c>
      <c r="CO20" s="53" t="s">
        <v>54</v>
      </c>
      <c r="CP20" s="53" t="s">
        <v>53</v>
      </c>
      <c r="CQ20" s="54" t="s">
        <v>56</v>
      </c>
      <c r="CR20" s="54" t="s">
        <v>60</v>
      </c>
      <c r="CS20" s="54" t="s">
        <v>57</v>
      </c>
      <c r="CT20" s="54" t="s">
        <v>58</v>
      </c>
      <c r="CU20" s="54" t="s">
        <v>59</v>
      </c>
      <c r="CV20" s="54" t="s">
        <v>19</v>
      </c>
      <c r="CW20" s="54" t="s">
        <v>18</v>
      </c>
      <c r="CX20" s="55" t="s">
        <v>87</v>
      </c>
      <c r="CY20" s="54" t="s">
        <v>66</v>
      </c>
      <c r="CZ20" s="56" t="s">
        <v>61</v>
      </c>
      <c r="DA20" s="56" t="s">
        <v>15</v>
      </c>
      <c r="DB20" s="56" t="s">
        <v>16</v>
      </c>
      <c r="DC20" s="57" t="s">
        <v>89</v>
      </c>
      <c r="DD20" s="58" t="s">
        <v>9</v>
      </c>
      <c r="DE20" s="59" t="s">
        <v>76</v>
      </c>
      <c r="DG20" s="51" t="s">
        <v>100</v>
      </c>
      <c r="DH20" s="51" t="s">
        <v>72</v>
      </c>
      <c r="DI20" s="52" t="s">
        <v>10</v>
      </c>
      <c r="DJ20" s="52" t="s">
        <v>101</v>
      </c>
      <c r="DK20" s="53" t="s">
        <v>54</v>
      </c>
      <c r="DL20" s="53" t="s">
        <v>53</v>
      </c>
      <c r="DM20" s="54" t="s">
        <v>56</v>
      </c>
      <c r="DN20" s="54" t="s">
        <v>60</v>
      </c>
      <c r="DO20" s="54" t="s">
        <v>57</v>
      </c>
      <c r="DP20" s="54" t="s">
        <v>58</v>
      </c>
      <c r="DQ20" s="54" t="s">
        <v>59</v>
      </c>
      <c r="DR20" s="54" t="s">
        <v>19</v>
      </c>
      <c r="DS20" s="54" t="s">
        <v>18</v>
      </c>
      <c r="DT20" s="55" t="s">
        <v>87</v>
      </c>
      <c r="DU20" s="54" t="s">
        <v>66</v>
      </c>
      <c r="DV20" s="56" t="s">
        <v>61</v>
      </c>
      <c r="DW20" s="56" t="s">
        <v>15</v>
      </c>
      <c r="DX20" s="56" t="s">
        <v>16</v>
      </c>
      <c r="DY20" s="57" t="s">
        <v>89</v>
      </c>
      <c r="DZ20" s="58" t="s">
        <v>9</v>
      </c>
      <c r="EA20" s="59" t="s">
        <v>76</v>
      </c>
    </row>
    <row r="21" spans="1:131" s="50" customFormat="1" ht="21.75" customHeight="1" x14ac:dyDescent="0.2">
      <c r="A21" s="60"/>
      <c r="B21" s="60"/>
      <c r="C21" s="61"/>
      <c r="D21" s="61" t="s">
        <v>81</v>
      </c>
      <c r="E21" s="62"/>
      <c r="F21" s="62"/>
      <c r="G21" s="60"/>
      <c r="H21" s="60"/>
      <c r="I21" s="60"/>
      <c r="J21" s="60"/>
      <c r="K21" s="60"/>
      <c r="L21" s="60"/>
      <c r="M21" s="60"/>
      <c r="N21" s="61"/>
      <c r="O21" s="63"/>
      <c r="P21" s="64"/>
      <c r="Q21" s="64"/>
      <c r="R21" s="64"/>
      <c r="S21" s="65"/>
      <c r="T21" s="66"/>
      <c r="U21" s="67"/>
      <c r="W21" s="60"/>
      <c r="X21" s="60"/>
      <c r="Y21" s="61"/>
      <c r="Z21" s="61" t="s">
        <v>81</v>
      </c>
      <c r="AA21" s="62"/>
      <c r="AB21" s="62"/>
      <c r="AC21" s="60"/>
      <c r="AD21" s="60"/>
      <c r="AE21" s="60"/>
      <c r="AF21" s="60"/>
      <c r="AG21" s="60"/>
      <c r="AH21" s="60"/>
      <c r="AI21" s="60"/>
      <c r="AJ21" s="61"/>
      <c r="AK21" s="63"/>
      <c r="AL21" s="64"/>
      <c r="AM21" s="64"/>
      <c r="AN21" s="64"/>
      <c r="AO21" s="65" t="s">
        <v>169</v>
      </c>
      <c r="AP21" s="66"/>
      <c r="AQ21" s="67"/>
      <c r="AS21" s="60"/>
      <c r="AT21" s="60"/>
      <c r="AU21" s="61"/>
      <c r="AV21" s="61" t="s">
        <v>81</v>
      </c>
      <c r="AW21" s="62"/>
      <c r="AX21" s="62"/>
      <c r="AY21" s="60"/>
      <c r="AZ21" s="60"/>
      <c r="BA21" s="60"/>
      <c r="BB21" s="60"/>
      <c r="BC21" s="60"/>
      <c r="BD21" s="60"/>
      <c r="BE21" s="60"/>
      <c r="BF21" s="61"/>
      <c r="BG21" s="63"/>
      <c r="BH21" s="64"/>
      <c r="BI21" s="64"/>
      <c r="BJ21" s="64"/>
      <c r="BK21" s="65"/>
      <c r="BL21" s="66"/>
      <c r="BM21" s="67"/>
      <c r="BO21" s="60"/>
      <c r="BP21" s="60"/>
      <c r="BQ21" s="61"/>
      <c r="BR21" s="61" t="s">
        <v>81</v>
      </c>
      <c r="BS21" s="62"/>
      <c r="BT21" s="62"/>
      <c r="BU21" s="60"/>
      <c r="BV21" s="60"/>
      <c r="BW21" s="60"/>
      <c r="BX21" s="60"/>
      <c r="BY21" s="60"/>
      <c r="BZ21" s="60"/>
      <c r="CA21" s="60"/>
      <c r="CB21" s="61"/>
      <c r="CC21" s="63"/>
      <c r="CD21" s="64"/>
      <c r="CE21" s="64"/>
      <c r="CF21" s="64"/>
      <c r="CG21" s="65"/>
      <c r="CH21" s="66"/>
      <c r="CI21" s="67"/>
      <c r="CK21" s="60"/>
      <c r="CL21" s="60"/>
      <c r="CM21" s="61"/>
      <c r="CN21" s="61" t="s">
        <v>81</v>
      </c>
      <c r="CO21" s="62"/>
      <c r="CP21" s="62"/>
      <c r="CQ21" s="60"/>
      <c r="CR21" s="60"/>
      <c r="CS21" s="60"/>
      <c r="CT21" s="60"/>
      <c r="CU21" s="60"/>
      <c r="CV21" s="60"/>
      <c r="CW21" s="60"/>
      <c r="CX21" s="61"/>
      <c r="CY21" s="63"/>
      <c r="CZ21" s="64"/>
      <c r="DA21" s="64"/>
      <c r="DB21" s="64"/>
      <c r="DC21" s="65"/>
      <c r="DD21" s="66" t="s">
        <v>8</v>
      </c>
      <c r="DE21" s="67"/>
      <c r="DG21" s="60"/>
      <c r="DH21" s="60"/>
      <c r="DI21" s="61"/>
      <c r="DJ21" s="61" t="s">
        <v>81</v>
      </c>
      <c r="DK21" s="62"/>
      <c r="DL21" s="62"/>
      <c r="DM21" s="60"/>
      <c r="DN21" s="60"/>
      <c r="DO21" s="60"/>
      <c r="DP21" s="60"/>
      <c r="DQ21" s="60"/>
      <c r="DR21" s="60"/>
      <c r="DS21" s="60"/>
      <c r="DT21" s="61"/>
      <c r="DU21" s="63"/>
      <c r="DV21" s="64"/>
      <c r="DW21" s="64"/>
      <c r="DX21" s="64"/>
      <c r="DY21" s="65"/>
      <c r="DZ21" s="66" t="s">
        <v>7</v>
      </c>
      <c r="EA21" s="67"/>
    </row>
    <row r="22" spans="1:131" ht="21.75" customHeight="1" x14ac:dyDescent="0.2">
      <c r="A22" s="86"/>
      <c r="B22" s="86"/>
      <c r="C22" s="87"/>
      <c r="D22" s="87"/>
      <c r="E22" s="88"/>
      <c r="F22" s="88"/>
      <c r="G22" s="86"/>
      <c r="H22" s="86"/>
      <c r="I22" s="86"/>
      <c r="J22" s="86"/>
      <c r="K22" s="86"/>
      <c r="L22" s="86"/>
      <c r="M22" s="86"/>
      <c r="N22" s="87"/>
      <c r="O22" s="89"/>
      <c r="P22" s="90"/>
      <c r="Q22" s="90"/>
      <c r="R22" s="90"/>
      <c r="S22" s="69"/>
      <c r="T22" s="91"/>
      <c r="U22" s="92"/>
      <c r="V22" s="50"/>
      <c r="W22" s="86"/>
      <c r="X22" s="86"/>
      <c r="Y22" s="87"/>
      <c r="Z22" s="87"/>
      <c r="AA22" s="88"/>
      <c r="AB22" s="88"/>
      <c r="AC22" s="86"/>
      <c r="AD22" s="86"/>
      <c r="AE22" s="86"/>
      <c r="AF22" s="86"/>
      <c r="AG22" s="86"/>
      <c r="AH22" s="86"/>
      <c r="AI22" s="86"/>
      <c r="AJ22" s="87"/>
      <c r="AK22" s="89"/>
      <c r="AL22" s="90"/>
      <c r="AM22" s="90"/>
      <c r="AN22" s="90"/>
      <c r="AO22" s="69"/>
      <c r="AP22" s="91"/>
      <c r="AQ22" s="92"/>
      <c r="AR22" s="50"/>
      <c r="AS22" s="86"/>
      <c r="AT22" s="86"/>
      <c r="AU22" s="87"/>
      <c r="AV22" s="87"/>
      <c r="AW22" s="88"/>
      <c r="AX22" s="88"/>
      <c r="AY22" s="86"/>
      <c r="AZ22" s="86"/>
      <c r="BA22" s="86"/>
      <c r="BB22" s="86"/>
      <c r="BC22" s="86"/>
      <c r="BD22" s="86"/>
      <c r="BE22" s="86"/>
      <c r="BF22" s="87"/>
      <c r="BG22" s="89"/>
      <c r="BH22" s="90"/>
      <c r="BI22" s="90"/>
      <c r="BJ22" s="90"/>
      <c r="BK22" s="69"/>
      <c r="BL22" s="91"/>
      <c r="BM22" s="92"/>
    </row>
    <row r="23" spans="1:131" ht="21.75" customHeight="1" x14ac:dyDescent="0.2">
      <c r="A23" s="51" t="s">
        <v>100</v>
      </c>
      <c r="B23" s="51" t="s">
        <v>72</v>
      </c>
      <c r="C23" s="52" t="s">
        <v>10</v>
      </c>
      <c r="D23" s="52" t="s">
        <v>101</v>
      </c>
      <c r="E23" s="53" t="s">
        <v>54</v>
      </c>
      <c r="F23" s="53" t="s">
        <v>53</v>
      </c>
      <c r="G23" s="54" t="s">
        <v>56</v>
      </c>
      <c r="H23" s="54" t="s">
        <v>60</v>
      </c>
      <c r="I23" s="54" t="s">
        <v>57</v>
      </c>
      <c r="J23" s="54" t="s">
        <v>58</v>
      </c>
      <c r="K23" s="54" t="s">
        <v>59</v>
      </c>
      <c r="L23" s="54" t="s">
        <v>19</v>
      </c>
      <c r="M23" s="54" t="s">
        <v>18</v>
      </c>
      <c r="N23" s="55" t="s">
        <v>87</v>
      </c>
      <c r="O23" s="54" t="s">
        <v>66</v>
      </c>
      <c r="P23" s="56" t="s">
        <v>61</v>
      </c>
      <c r="Q23" s="56" t="s">
        <v>15</v>
      </c>
      <c r="R23" s="56" t="s">
        <v>16</v>
      </c>
      <c r="S23" s="57" t="s">
        <v>89</v>
      </c>
      <c r="T23" s="58" t="s">
        <v>9</v>
      </c>
      <c r="U23" s="59" t="s">
        <v>76</v>
      </c>
      <c r="W23" s="51" t="s">
        <v>100</v>
      </c>
      <c r="X23" s="51" t="s">
        <v>72</v>
      </c>
      <c r="Y23" s="52" t="s">
        <v>10</v>
      </c>
      <c r="Z23" s="52" t="s">
        <v>101</v>
      </c>
      <c r="AA23" s="53" t="s">
        <v>54</v>
      </c>
      <c r="AB23" s="53" t="s">
        <v>53</v>
      </c>
      <c r="AC23" s="54" t="s">
        <v>56</v>
      </c>
      <c r="AD23" s="54" t="s">
        <v>60</v>
      </c>
      <c r="AE23" s="54" t="s">
        <v>57</v>
      </c>
      <c r="AF23" s="54" t="s">
        <v>58</v>
      </c>
      <c r="AG23" s="54" t="s">
        <v>59</v>
      </c>
      <c r="AH23" s="54" t="s">
        <v>19</v>
      </c>
      <c r="AI23" s="54" t="s">
        <v>18</v>
      </c>
      <c r="AJ23" s="55" t="s">
        <v>87</v>
      </c>
      <c r="AK23" s="54" t="s">
        <v>66</v>
      </c>
      <c r="AL23" s="56" t="s">
        <v>61</v>
      </c>
      <c r="AM23" s="56" t="s">
        <v>15</v>
      </c>
      <c r="AN23" s="56" t="s">
        <v>16</v>
      </c>
      <c r="AO23" s="57" t="s">
        <v>89</v>
      </c>
      <c r="AP23" s="58" t="s">
        <v>9</v>
      </c>
      <c r="AQ23" s="59" t="s">
        <v>76</v>
      </c>
      <c r="AS23" s="51" t="s">
        <v>100</v>
      </c>
      <c r="AT23" s="51" t="s">
        <v>72</v>
      </c>
      <c r="AU23" s="52" t="s">
        <v>10</v>
      </c>
      <c r="AV23" s="52" t="s">
        <v>101</v>
      </c>
      <c r="AW23" s="53" t="s">
        <v>54</v>
      </c>
      <c r="AX23" s="53" t="s">
        <v>53</v>
      </c>
      <c r="AY23" s="54" t="s">
        <v>56</v>
      </c>
      <c r="AZ23" s="54" t="s">
        <v>60</v>
      </c>
      <c r="BA23" s="54" t="s">
        <v>57</v>
      </c>
      <c r="BB23" s="54" t="s">
        <v>58</v>
      </c>
      <c r="BC23" s="54" t="s">
        <v>59</v>
      </c>
      <c r="BD23" s="54" t="s">
        <v>19</v>
      </c>
      <c r="BE23" s="54" t="s">
        <v>18</v>
      </c>
      <c r="BF23" s="55" t="s">
        <v>87</v>
      </c>
      <c r="BG23" s="54" t="s">
        <v>66</v>
      </c>
      <c r="BH23" s="56" t="s">
        <v>61</v>
      </c>
      <c r="BI23" s="56" t="s">
        <v>15</v>
      </c>
      <c r="BJ23" s="56" t="s">
        <v>16</v>
      </c>
      <c r="BK23" s="57" t="s">
        <v>89</v>
      </c>
      <c r="BL23" s="58" t="s">
        <v>9</v>
      </c>
      <c r="BM23" s="59" t="s">
        <v>76</v>
      </c>
      <c r="BO23" s="51" t="s">
        <v>100</v>
      </c>
      <c r="BP23" s="51" t="s">
        <v>72</v>
      </c>
      <c r="BQ23" s="52" t="s">
        <v>10</v>
      </c>
      <c r="BR23" s="52" t="s">
        <v>101</v>
      </c>
      <c r="BS23" s="53" t="s">
        <v>54</v>
      </c>
      <c r="BT23" s="53" t="s">
        <v>53</v>
      </c>
      <c r="BU23" s="54" t="s">
        <v>56</v>
      </c>
      <c r="BV23" s="54" t="s">
        <v>60</v>
      </c>
      <c r="BW23" s="54" t="s">
        <v>57</v>
      </c>
      <c r="BX23" s="54" t="s">
        <v>58</v>
      </c>
      <c r="BY23" s="54" t="s">
        <v>59</v>
      </c>
      <c r="BZ23" s="54" t="s">
        <v>19</v>
      </c>
      <c r="CA23" s="54" t="s">
        <v>18</v>
      </c>
      <c r="CB23" s="55" t="s">
        <v>87</v>
      </c>
      <c r="CC23" s="54" t="s">
        <v>66</v>
      </c>
      <c r="CD23" s="56" t="s">
        <v>61</v>
      </c>
      <c r="CE23" s="56" t="s">
        <v>15</v>
      </c>
      <c r="CF23" s="56" t="s">
        <v>16</v>
      </c>
      <c r="CG23" s="57" t="s">
        <v>89</v>
      </c>
      <c r="CH23" s="58" t="s">
        <v>9</v>
      </c>
      <c r="CI23" s="59" t="s">
        <v>76</v>
      </c>
      <c r="CK23" s="51" t="s">
        <v>100</v>
      </c>
      <c r="CL23" s="51" t="s">
        <v>72</v>
      </c>
      <c r="CM23" s="52" t="s">
        <v>10</v>
      </c>
      <c r="CN23" s="52" t="s">
        <v>101</v>
      </c>
      <c r="CO23" s="53" t="s">
        <v>54</v>
      </c>
      <c r="CP23" s="53" t="s">
        <v>53</v>
      </c>
      <c r="CQ23" s="54" t="s">
        <v>56</v>
      </c>
      <c r="CR23" s="54" t="s">
        <v>60</v>
      </c>
      <c r="CS23" s="54" t="s">
        <v>57</v>
      </c>
      <c r="CT23" s="54" t="s">
        <v>58</v>
      </c>
      <c r="CU23" s="54" t="s">
        <v>59</v>
      </c>
      <c r="CV23" s="54" t="s">
        <v>19</v>
      </c>
      <c r="CW23" s="54" t="s">
        <v>18</v>
      </c>
      <c r="CX23" s="55" t="s">
        <v>87</v>
      </c>
      <c r="CY23" s="54" t="s">
        <v>66</v>
      </c>
      <c r="CZ23" s="56" t="s">
        <v>61</v>
      </c>
      <c r="DA23" s="56" t="s">
        <v>15</v>
      </c>
      <c r="DB23" s="56" t="s">
        <v>16</v>
      </c>
      <c r="DC23" s="57" t="s">
        <v>89</v>
      </c>
      <c r="DD23" s="58" t="s">
        <v>9</v>
      </c>
      <c r="DE23" s="59" t="s">
        <v>76</v>
      </c>
      <c r="DG23" s="51" t="s">
        <v>100</v>
      </c>
      <c r="DH23" s="51" t="s">
        <v>72</v>
      </c>
      <c r="DI23" s="52" t="s">
        <v>10</v>
      </c>
      <c r="DJ23" s="52" t="s">
        <v>101</v>
      </c>
      <c r="DK23" s="53" t="s">
        <v>54</v>
      </c>
      <c r="DL23" s="53" t="s">
        <v>53</v>
      </c>
      <c r="DM23" s="54" t="s">
        <v>56</v>
      </c>
      <c r="DN23" s="54" t="s">
        <v>60</v>
      </c>
      <c r="DO23" s="54" t="s">
        <v>57</v>
      </c>
      <c r="DP23" s="54" t="s">
        <v>58</v>
      </c>
      <c r="DQ23" s="54" t="s">
        <v>59</v>
      </c>
      <c r="DR23" s="54" t="s">
        <v>19</v>
      </c>
      <c r="DS23" s="54" t="s">
        <v>18</v>
      </c>
      <c r="DT23" s="55" t="s">
        <v>87</v>
      </c>
      <c r="DU23" s="54" t="s">
        <v>66</v>
      </c>
      <c r="DV23" s="56" t="s">
        <v>61</v>
      </c>
      <c r="DW23" s="56" t="s">
        <v>15</v>
      </c>
      <c r="DX23" s="56" t="s">
        <v>16</v>
      </c>
      <c r="DY23" s="57" t="s">
        <v>89</v>
      </c>
      <c r="DZ23" s="58" t="s">
        <v>9</v>
      </c>
      <c r="EA23" s="59" t="s">
        <v>76</v>
      </c>
    </row>
    <row r="24" spans="1:131" ht="21.75" customHeight="1" x14ac:dyDescent="0.2">
      <c r="A24" s="60"/>
      <c r="B24" s="60"/>
      <c r="C24" s="61"/>
      <c r="D24" s="61"/>
      <c r="E24" s="62"/>
      <c r="F24" s="62"/>
      <c r="G24" s="60"/>
      <c r="H24" s="60"/>
      <c r="I24" s="60"/>
      <c r="J24" s="60"/>
      <c r="K24" s="60"/>
      <c r="L24" s="60"/>
      <c r="M24" s="60"/>
      <c r="N24" s="61"/>
      <c r="O24" s="63"/>
      <c r="P24" s="64"/>
      <c r="Q24" s="64"/>
      <c r="R24" s="64"/>
      <c r="S24" s="65"/>
      <c r="T24" s="66"/>
      <c r="U24" s="67"/>
      <c r="V24" s="50"/>
      <c r="W24" s="60"/>
      <c r="X24" s="60"/>
      <c r="Y24" s="61"/>
      <c r="Z24" s="61"/>
      <c r="AA24" s="62"/>
      <c r="AB24" s="62"/>
      <c r="AC24" s="60"/>
      <c r="AD24" s="60"/>
      <c r="AE24" s="60"/>
      <c r="AF24" s="60"/>
      <c r="AG24" s="60"/>
      <c r="AH24" s="60"/>
      <c r="AI24" s="60"/>
      <c r="AJ24" s="61"/>
      <c r="AK24" s="63"/>
      <c r="AL24" s="64"/>
      <c r="AM24" s="64"/>
      <c r="AN24" s="64"/>
      <c r="AO24" s="65" t="s">
        <v>169</v>
      </c>
      <c r="AP24" s="66"/>
      <c r="AQ24" s="67"/>
      <c r="AR24" s="50"/>
      <c r="AS24" s="60"/>
      <c r="AT24" s="60"/>
      <c r="AU24" s="61"/>
      <c r="AV24" s="61"/>
      <c r="AW24" s="62"/>
      <c r="AX24" s="62"/>
      <c r="AY24" s="60"/>
      <c r="AZ24" s="60"/>
      <c r="BA24" s="60"/>
      <c r="BB24" s="60"/>
      <c r="BC24" s="60"/>
      <c r="BD24" s="60"/>
      <c r="BE24" s="60"/>
      <c r="BF24" s="61"/>
      <c r="BG24" s="63"/>
      <c r="BH24" s="64"/>
      <c r="BI24" s="64"/>
      <c r="BJ24" s="64"/>
      <c r="BK24" s="65"/>
      <c r="BL24" s="66"/>
      <c r="BM24" s="67"/>
      <c r="BO24" s="60"/>
      <c r="BP24" s="60"/>
      <c r="BQ24" s="61"/>
      <c r="BR24" s="61"/>
      <c r="BS24" s="62"/>
      <c r="BT24" s="62"/>
      <c r="BU24" s="60"/>
      <c r="BV24" s="60"/>
      <c r="BW24" s="60"/>
      <c r="BX24" s="60"/>
      <c r="BY24" s="60"/>
      <c r="BZ24" s="60"/>
      <c r="CA24" s="60"/>
      <c r="CB24" s="61"/>
      <c r="CC24" s="63"/>
      <c r="CD24" s="64"/>
      <c r="CE24" s="64"/>
      <c r="CF24" s="64"/>
      <c r="CG24" s="65"/>
      <c r="CH24" s="66"/>
      <c r="CI24" s="67"/>
      <c r="CJ24" s="50"/>
      <c r="CK24" s="60"/>
      <c r="CL24" s="60"/>
      <c r="CM24" s="61"/>
      <c r="CN24" s="61"/>
      <c r="CO24" s="62"/>
      <c r="CP24" s="62"/>
      <c r="CQ24" s="60"/>
      <c r="CR24" s="60"/>
      <c r="CS24" s="60"/>
      <c r="CT24" s="60"/>
      <c r="CU24" s="60"/>
      <c r="CV24" s="60"/>
      <c r="CW24" s="60"/>
      <c r="CX24" s="61"/>
      <c r="CY24" s="63"/>
      <c r="CZ24" s="64"/>
      <c r="DA24" s="64"/>
      <c r="DB24" s="64"/>
      <c r="DC24" s="65"/>
      <c r="DD24" s="66" t="s">
        <v>8</v>
      </c>
      <c r="DE24" s="67"/>
      <c r="DF24" s="50"/>
      <c r="DG24" s="60"/>
      <c r="DH24" s="60"/>
      <c r="DI24" s="61"/>
      <c r="DJ24" s="61"/>
      <c r="DK24" s="62"/>
      <c r="DL24" s="62"/>
      <c r="DM24" s="60"/>
      <c r="DN24" s="60"/>
      <c r="DO24" s="60"/>
      <c r="DP24" s="60"/>
      <c r="DQ24" s="60"/>
      <c r="DR24" s="60"/>
      <c r="DS24" s="60"/>
      <c r="DT24" s="61"/>
      <c r="DU24" s="63"/>
      <c r="DV24" s="64"/>
      <c r="DW24" s="64"/>
      <c r="DX24" s="64"/>
      <c r="DY24" s="65"/>
      <c r="DZ24" s="66" t="s">
        <v>7</v>
      </c>
      <c r="EA24" s="67"/>
    </row>
    <row r="26" spans="1:131" ht="21.75" customHeight="1" x14ac:dyDescent="0.2">
      <c r="A26" s="462" t="s">
        <v>84</v>
      </c>
      <c r="B26" s="462"/>
      <c r="C26" s="462"/>
      <c r="D26" s="462"/>
      <c r="E26" s="462"/>
      <c r="F26" s="462"/>
      <c r="G26" s="462"/>
      <c r="H26" s="462"/>
      <c r="I26" s="462"/>
      <c r="J26" s="462"/>
      <c r="K26" s="462"/>
      <c r="L26" s="462"/>
      <c r="M26" s="462"/>
      <c r="N26" s="462"/>
      <c r="O26" s="462"/>
      <c r="P26" s="462"/>
      <c r="Q26" s="462"/>
      <c r="R26" s="462"/>
      <c r="S26" s="462"/>
      <c r="T26" s="462"/>
      <c r="U26" s="462"/>
      <c r="W26" s="462" t="s">
        <v>109</v>
      </c>
      <c r="X26" s="462"/>
      <c r="Y26" s="462"/>
      <c r="Z26" s="462"/>
      <c r="AA26" s="462"/>
      <c r="AB26" s="462"/>
      <c r="AC26" s="462"/>
      <c r="AD26" s="462"/>
      <c r="AE26" s="462"/>
      <c r="AF26" s="462"/>
      <c r="AG26" s="462"/>
      <c r="AH26" s="462"/>
      <c r="AI26" s="462"/>
      <c r="AJ26" s="462"/>
      <c r="AK26" s="462"/>
      <c r="AL26" s="462"/>
      <c r="AM26" s="462"/>
      <c r="AN26" s="462"/>
      <c r="AO26" s="462"/>
      <c r="AP26" s="462"/>
      <c r="AQ26" s="462"/>
      <c r="AS26" s="462" t="s">
        <v>110</v>
      </c>
      <c r="AT26" s="462"/>
      <c r="AU26" s="462"/>
      <c r="AV26" s="462"/>
      <c r="AW26" s="462"/>
      <c r="AX26" s="462"/>
      <c r="AY26" s="462"/>
      <c r="AZ26" s="462"/>
      <c r="BA26" s="462"/>
      <c r="BB26" s="462"/>
      <c r="BC26" s="462"/>
      <c r="BD26" s="462"/>
      <c r="BE26" s="462"/>
      <c r="BF26" s="462"/>
      <c r="BG26" s="462"/>
      <c r="BH26" s="462"/>
      <c r="BI26" s="462"/>
      <c r="BJ26" s="462"/>
      <c r="BK26" s="462"/>
      <c r="BL26" s="462"/>
      <c r="BM26" s="462"/>
    </row>
    <row r="27" spans="1:131" ht="21.75" customHeight="1" x14ac:dyDescent="0.2">
      <c r="A27" s="51" t="s">
        <v>100</v>
      </c>
      <c r="B27" s="51" t="s">
        <v>72</v>
      </c>
      <c r="C27" s="52" t="s">
        <v>10</v>
      </c>
      <c r="D27" s="52" t="s">
        <v>101</v>
      </c>
      <c r="E27" s="53" t="s">
        <v>54</v>
      </c>
      <c r="F27" s="53" t="s">
        <v>53</v>
      </c>
      <c r="G27" s="54" t="s">
        <v>56</v>
      </c>
      <c r="H27" s="54" t="s">
        <v>60</v>
      </c>
      <c r="I27" s="54" t="s">
        <v>57</v>
      </c>
      <c r="J27" s="54" t="s">
        <v>58</v>
      </c>
      <c r="K27" s="54" t="s">
        <v>59</v>
      </c>
      <c r="L27" s="54" t="s">
        <v>19</v>
      </c>
      <c r="M27" s="54" t="s">
        <v>18</v>
      </c>
      <c r="N27" s="55" t="s">
        <v>87</v>
      </c>
      <c r="O27" s="54" t="s">
        <v>66</v>
      </c>
      <c r="P27" s="56" t="s">
        <v>61</v>
      </c>
      <c r="Q27" s="56" t="s">
        <v>15</v>
      </c>
      <c r="R27" s="56" t="s">
        <v>16</v>
      </c>
      <c r="S27" s="57" t="s">
        <v>89</v>
      </c>
      <c r="T27" s="58" t="s">
        <v>9</v>
      </c>
      <c r="U27" s="59" t="s">
        <v>76</v>
      </c>
      <c r="W27" s="51" t="s">
        <v>100</v>
      </c>
      <c r="X27" s="51" t="s">
        <v>72</v>
      </c>
      <c r="Y27" s="52" t="s">
        <v>10</v>
      </c>
      <c r="Z27" s="52" t="s">
        <v>101</v>
      </c>
      <c r="AA27" s="53" t="s">
        <v>54</v>
      </c>
      <c r="AB27" s="53" t="s">
        <v>53</v>
      </c>
      <c r="AC27" s="54" t="s">
        <v>56</v>
      </c>
      <c r="AD27" s="54" t="s">
        <v>60</v>
      </c>
      <c r="AE27" s="54" t="s">
        <v>57</v>
      </c>
      <c r="AF27" s="54" t="s">
        <v>58</v>
      </c>
      <c r="AG27" s="54" t="s">
        <v>59</v>
      </c>
      <c r="AH27" s="54" t="s">
        <v>19</v>
      </c>
      <c r="AI27" s="54" t="s">
        <v>18</v>
      </c>
      <c r="AJ27" s="55" t="s">
        <v>87</v>
      </c>
      <c r="AK27" s="54" t="s">
        <v>66</v>
      </c>
      <c r="AL27" s="56" t="s">
        <v>61</v>
      </c>
      <c r="AM27" s="56" t="s">
        <v>15</v>
      </c>
      <c r="AN27" s="56" t="s">
        <v>16</v>
      </c>
      <c r="AO27" s="57" t="s">
        <v>89</v>
      </c>
      <c r="AP27" s="58" t="s">
        <v>9</v>
      </c>
      <c r="AQ27" s="59" t="s">
        <v>76</v>
      </c>
      <c r="AS27" s="51" t="s">
        <v>100</v>
      </c>
      <c r="AT27" s="51" t="s">
        <v>72</v>
      </c>
      <c r="AU27" s="52" t="s">
        <v>10</v>
      </c>
      <c r="AV27" s="52" t="s">
        <v>101</v>
      </c>
      <c r="AW27" s="53" t="s">
        <v>54</v>
      </c>
      <c r="AX27" s="53" t="s">
        <v>53</v>
      </c>
      <c r="AY27" s="54" t="s">
        <v>56</v>
      </c>
      <c r="AZ27" s="54" t="s">
        <v>60</v>
      </c>
      <c r="BA27" s="54" t="s">
        <v>57</v>
      </c>
      <c r="BB27" s="54" t="s">
        <v>58</v>
      </c>
      <c r="BC27" s="54" t="s">
        <v>59</v>
      </c>
      <c r="BD27" s="54" t="s">
        <v>19</v>
      </c>
      <c r="BE27" s="54" t="s">
        <v>18</v>
      </c>
      <c r="BF27" s="55" t="s">
        <v>87</v>
      </c>
      <c r="BG27" s="54" t="s">
        <v>66</v>
      </c>
      <c r="BH27" s="56" t="s">
        <v>61</v>
      </c>
      <c r="BI27" s="56" t="s">
        <v>15</v>
      </c>
      <c r="BJ27" s="56" t="s">
        <v>16</v>
      </c>
      <c r="BK27" s="57" t="s">
        <v>89</v>
      </c>
      <c r="BL27" s="58" t="s">
        <v>9</v>
      </c>
      <c r="BM27" s="59" t="s">
        <v>76</v>
      </c>
    </row>
    <row r="28" spans="1:131" ht="21.75" customHeight="1" x14ac:dyDescent="0.2">
      <c r="A28" s="60"/>
      <c r="B28" s="60"/>
      <c r="C28" s="61" t="s">
        <v>11</v>
      </c>
      <c r="D28" s="61"/>
      <c r="E28" s="62"/>
      <c r="F28" s="62"/>
      <c r="G28" s="60"/>
      <c r="H28" s="60"/>
      <c r="I28" s="60"/>
      <c r="J28" s="60"/>
      <c r="K28" s="60"/>
      <c r="L28" s="60"/>
      <c r="M28" s="60"/>
      <c r="N28" s="61"/>
      <c r="O28" s="63"/>
      <c r="P28" s="64"/>
      <c r="Q28" s="64"/>
      <c r="R28" s="64"/>
      <c r="S28" s="65" t="s">
        <v>65</v>
      </c>
      <c r="T28" s="66"/>
      <c r="U28" s="67"/>
      <c r="V28" s="50"/>
      <c r="W28" s="60"/>
      <c r="X28" s="60"/>
      <c r="Y28" s="61" t="s">
        <v>11</v>
      </c>
      <c r="Z28" s="61"/>
      <c r="AA28" s="62"/>
      <c r="AB28" s="62"/>
      <c r="AC28" s="60"/>
      <c r="AD28" s="60"/>
      <c r="AE28" s="60"/>
      <c r="AF28" s="60"/>
      <c r="AG28" s="60"/>
      <c r="AH28" s="60"/>
      <c r="AI28" s="60"/>
      <c r="AJ28" s="61"/>
      <c r="AK28" s="63"/>
      <c r="AL28" s="64"/>
      <c r="AM28" s="64"/>
      <c r="AN28" s="64"/>
      <c r="AO28" s="65" t="s">
        <v>65</v>
      </c>
      <c r="AP28" s="66" t="s">
        <v>8</v>
      </c>
      <c r="AQ28" s="67"/>
      <c r="AR28" s="50"/>
      <c r="AS28" s="60"/>
      <c r="AT28" s="60"/>
      <c r="AU28" s="61" t="s">
        <v>11</v>
      </c>
      <c r="AV28" s="61"/>
      <c r="AW28" s="62"/>
      <c r="AX28" s="62"/>
      <c r="AY28" s="60"/>
      <c r="AZ28" s="60"/>
      <c r="BA28" s="60"/>
      <c r="BB28" s="60"/>
      <c r="BC28" s="60"/>
      <c r="BD28" s="60"/>
      <c r="BE28" s="60"/>
      <c r="BF28" s="61"/>
      <c r="BG28" s="63"/>
      <c r="BH28" s="64"/>
      <c r="BI28" s="64"/>
      <c r="BJ28" s="64"/>
      <c r="BK28" s="65" t="s">
        <v>65</v>
      </c>
      <c r="BL28" s="66" t="s">
        <v>7</v>
      </c>
      <c r="BM28" s="67"/>
    </row>
    <row r="29" spans="1:131" ht="21.75" customHeight="1" x14ac:dyDescent="0.2">
      <c r="A29" s="50"/>
      <c r="B29" s="50"/>
      <c r="C29" s="50"/>
      <c r="D29" s="50"/>
      <c r="E29" s="50"/>
      <c r="F29" s="50"/>
      <c r="G29" s="50"/>
      <c r="H29" s="50"/>
      <c r="I29" s="50"/>
      <c r="J29" s="50"/>
      <c r="K29" s="50"/>
      <c r="L29" s="50"/>
      <c r="M29" s="50"/>
      <c r="N29" s="50"/>
      <c r="O29" s="50"/>
      <c r="P29" s="50"/>
      <c r="Q29" s="50"/>
      <c r="R29" s="50"/>
      <c r="S29" s="50"/>
      <c r="T29" s="50"/>
      <c r="U29" s="50"/>
      <c r="V29" s="50"/>
      <c r="W29" s="50"/>
      <c r="X29" s="50"/>
      <c r="Y29" s="50"/>
      <c r="Z29" s="50"/>
      <c r="AA29" s="50"/>
      <c r="AB29" s="50"/>
      <c r="AC29" s="50"/>
      <c r="AD29" s="50"/>
      <c r="AE29" s="50"/>
      <c r="AF29" s="50"/>
      <c r="AG29" s="50"/>
      <c r="AH29" s="50"/>
      <c r="AI29" s="50"/>
      <c r="AJ29" s="50"/>
      <c r="AK29" s="50"/>
      <c r="AL29" s="50"/>
      <c r="AM29" s="50"/>
      <c r="AN29" s="50"/>
      <c r="AO29" s="50"/>
      <c r="AP29" s="50"/>
      <c r="AQ29" s="50"/>
      <c r="AR29" s="50"/>
      <c r="AS29" s="50"/>
      <c r="AT29" s="50"/>
      <c r="AU29" s="50"/>
      <c r="AV29" s="50"/>
      <c r="AW29" s="50"/>
      <c r="AX29" s="50"/>
      <c r="AY29" s="50"/>
      <c r="AZ29" s="50"/>
      <c r="BA29" s="50"/>
      <c r="BB29" s="50"/>
      <c r="BC29" s="50"/>
      <c r="BD29" s="50"/>
      <c r="BE29" s="50"/>
      <c r="BF29" s="50"/>
      <c r="BG29" s="50"/>
      <c r="BH29" s="50"/>
      <c r="BI29" s="50"/>
      <c r="BJ29" s="50"/>
      <c r="BK29" s="50"/>
      <c r="BL29" s="50"/>
      <c r="BM29" s="50"/>
    </row>
    <row r="30" spans="1:131" ht="21.75" customHeight="1" x14ac:dyDescent="0.2">
      <c r="A30" s="51" t="s">
        <v>100</v>
      </c>
      <c r="B30" s="51" t="s">
        <v>72</v>
      </c>
      <c r="C30" s="52" t="s">
        <v>10</v>
      </c>
      <c r="D30" s="52" t="s">
        <v>101</v>
      </c>
      <c r="E30" s="53" t="s">
        <v>54</v>
      </c>
      <c r="F30" s="53" t="s">
        <v>53</v>
      </c>
      <c r="G30" s="54" t="s">
        <v>56</v>
      </c>
      <c r="H30" s="54" t="s">
        <v>60</v>
      </c>
      <c r="I30" s="54" t="s">
        <v>57</v>
      </c>
      <c r="J30" s="54" t="s">
        <v>58</v>
      </c>
      <c r="K30" s="54" t="s">
        <v>59</v>
      </c>
      <c r="L30" s="54" t="s">
        <v>19</v>
      </c>
      <c r="M30" s="54" t="s">
        <v>18</v>
      </c>
      <c r="N30" s="55" t="s">
        <v>87</v>
      </c>
      <c r="O30" s="54" t="s">
        <v>66</v>
      </c>
      <c r="P30" s="56" t="s">
        <v>61</v>
      </c>
      <c r="Q30" s="56" t="s">
        <v>15</v>
      </c>
      <c r="R30" s="56" t="s">
        <v>16</v>
      </c>
      <c r="S30" s="57" t="s">
        <v>89</v>
      </c>
      <c r="T30" s="58" t="s">
        <v>9</v>
      </c>
      <c r="U30" s="59" t="s">
        <v>76</v>
      </c>
      <c r="W30" s="51" t="s">
        <v>100</v>
      </c>
      <c r="X30" s="51" t="s">
        <v>72</v>
      </c>
      <c r="Y30" s="52" t="s">
        <v>10</v>
      </c>
      <c r="Z30" s="52" t="s">
        <v>101</v>
      </c>
      <c r="AA30" s="53" t="s">
        <v>54</v>
      </c>
      <c r="AB30" s="53" t="s">
        <v>53</v>
      </c>
      <c r="AC30" s="54" t="s">
        <v>56</v>
      </c>
      <c r="AD30" s="54" t="s">
        <v>60</v>
      </c>
      <c r="AE30" s="54" t="s">
        <v>57</v>
      </c>
      <c r="AF30" s="54" t="s">
        <v>58</v>
      </c>
      <c r="AG30" s="54" t="s">
        <v>59</v>
      </c>
      <c r="AH30" s="54" t="s">
        <v>19</v>
      </c>
      <c r="AI30" s="54" t="s">
        <v>18</v>
      </c>
      <c r="AJ30" s="55" t="s">
        <v>87</v>
      </c>
      <c r="AK30" s="54" t="s">
        <v>66</v>
      </c>
      <c r="AL30" s="56" t="s">
        <v>61</v>
      </c>
      <c r="AM30" s="56" t="s">
        <v>15</v>
      </c>
      <c r="AN30" s="56" t="s">
        <v>16</v>
      </c>
      <c r="AO30" s="57" t="s">
        <v>89</v>
      </c>
      <c r="AP30" s="58" t="s">
        <v>9</v>
      </c>
      <c r="AQ30" s="59" t="s">
        <v>76</v>
      </c>
      <c r="AS30" s="51" t="s">
        <v>100</v>
      </c>
      <c r="AT30" s="51" t="s">
        <v>72</v>
      </c>
      <c r="AU30" s="52" t="s">
        <v>10</v>
      </c>
      <c r="AV30" s="52" t="s">
        <v>101</v>
      </c>
      <c r="AW30" s="53" t="s">
        <v>54</v>
      </c>
      <c r="AX30" s="53" t="s">
        <v>53</v>
      </c>
      <c r="AY30" s="54" t="s">
        <v>56</v>
      </c>
      <c r="AZ30" s="54" t="s">
        <v>60</v>
      </c>
      <c r="BA30" s="54" t="s">
        <v>57</v>
      </c>
      <c r="BB30" s="54" t="s">
        <v>58</v>
      </c>
      <c r="BC30" s="54" t="s">
        <v>59</v>
      </c>
      <c r="BD30" s="54" t="s">
        <v>19</v>
      </c>
      <c r="BE30" s="54" t="s">
        <v>18</v>
      </c>
      <c r="BF30" s="55" t="s">
        <v>87</v>
      </c>
      <c r="BG30" s="54" t="s">
        <v>66</v>
      </c>
      <c r="BH30" s="56" t="s">
        <v>61</v>
      </c>
      <c r="BI30" s="56" t="s">
        <v>15</v>
      </c>
      <c r="BJ30" s="56" t="s">
        <v>16</v>
      </c>
      <c r="BK30" s="57" t="s">
        <v>89</v>
      </c>
      <c r="BL30" s="58" t="s">
        <v>9</v>
      </c>
      <c r="BM30" s="59" t="s">
        <v>76</v>
      </c>
    </row>
    <row r="31" spans="1:131" ht="21.75" customHeight="1" x14ac:dyDescent="0.2">
      <c r="A31" s="60"/>
      <c r="B31" s="60"/>
      <c r="C31" s="61" t="s">
        <v>12</v>
      </c>
      <c r="D31" s="61"/>
      <c r="E31" s="62"/>
      <c r="F31" s="62"/>
      <c r="G31" s="60"/>
      <c r="H31" s="60"/>
      <c r="I31" s="60"/>
      <c r="J31" s="60"/>
      <c r="K31" s="60"/>
      <c r="L31" s="60"/>
      <c r="M31" s="60"/>
      <c r="N31" s="61"/>
      <c r="O31" s="63"/>
      <c r="P31" s="64"/>
      <c r="Q31" s="64"/>
      <c r="R31" s="64"/>
      <c r="S31" s="65" t="s">
        <v>65</v>
      </c>
      <c r="T31" s="66"/>
      <c r="U31" s="67"/>
      <c r="V31" s="50"/>
      <c r="W31" s="60"/>
      <c r="X31" s="60"/>
      <c r="Y31" s="61" t="s">
        <v>12</v>
      </c>
      <c r="Z31" s="61"/>
      <c r="AA31" s="62"/>
      <c r="AB31" s="62"/>
      <c r="AC31" s="60"/>
      <c r="AD31" s="60"/>
      <c r="AE31" s="60"/>
      <c r="AF31" s="60"/>
      <c r="AG31" s="60"/>
      <c r="AH31" s="60"/>
      <c r="AI31" s="60"/>
      <c r="AJ31" s="61"/>
      <c r="AK31" s="63"/>
      <c r="AL31" s="64"/>
      <c r="AM31" s="64"/>
      <c r="AN31" s="64"/>
      <c r="AO31" s="65" t="s">
        <v>65</v>
      </c>
      <c r="AP31" s="66" t="s">
        <v>8</v>
      </c>
      <c r="AQ31" s="67"/>
      <c r="AR31" s="50"/>
      <c r="AS31" s="60"/>
      <c r="AT31" s="60"/>
      <c r="AU31" s="61" t="s">
        <v>12</v>
      </c>
      <c r="AV31" s="61"/>
      <c r="AW31" s="62"/>
      <c r="AX31" s="62"/>
      <c r="AY31" s="60"/>
      <c r="AZ31" s="60"/>
      <c r="BA31" s="60"/>
      <c r="BB31" s="60"/>
      <c r="BC31" s="60"/>
      <c r="BD31" s="60"/>
      <c r="BE31" s="60"/>
      <c r="BF31" s="61"/>
      <c r="BG31" s="63"/>
      <c r="BH31" s="64"/>
      <c r="BI31" s="64"/>
      <c r="BJ31" s="64"/>
      <c r="BK31" s="65" t="s">
        <v>65</v>
      </c>
      <c r="BL31" s="66" t="s">
        <v>7</v>
      </c>
      <c r="BM31" s="67"/>
    </row>
    <row r="32" spans="1:131" ht="21.75" customHeight="1" x14ac:dyDescent="0.2">
      <c r="A32" s="50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50"/>
      <c r="AE32" s="50"/>
      <c r="AF32" s="50"/>
      <c r="AG32" s="50"/>
      <c r="AH32" s="50"/>
      <c r="AI32" s="50"/>
      <c r="AJ32" s="50"/>
      <c r="AK32" s="50"/>
      <c r="AL32" s="50"/>
      <c r="AM32" s="50"/>
      <c r="AN32" s="50"/>
      <c r="AO32" s="50"/>
      <c r="AP32" s="50"/>
      <c r="AQ32" s="50"/>
      <c r="AR32" s="50"/>
      <c r="AS32" s="50"/>
      <c r="AT32" s="50"/>
      <c r="AU32" s="50"/>
      <c r="AV32" s="50"/>
      <c r="AW32" s="50"/>
      <c r="AX32" s="50"/>
      <c r="AY32" s="50"/>
      <c r="AZ32" s="50"/>
      <c r="BA32" s="50"/>
      <c r="BB32" s="50"/>
      <c r="BC32" s="50"/>
      <c r="BD32" s="50"/>
      <c r="BE32" s="50"/>
      <c r="BF32" s="50"/>
      <c r="BG32" s="50"/>
      <c r="BH32" s="50"/>
      <c r="BI32" s="50"/>
      <c r="BJ32" s="50"/>
      <c r="BK32" s="50"/>
      <c r="BL32" s="50"/>
      <c r="BM32" s="50"/>
    </row>
    <row r="33" spans="1:65" ht="21.75" customHeight="1" x14ac:dyDescent="0.2">
      <c r="A33" s="51" t="s">
        <v>100</v>
      </c>
      <c r="B33" s="51" t="s">
        <v>72</v>
      </c>
      <c r="C33" s="52" t="s">
        <v>10</v>
      </c>
      <c r="D33" s="52" t="s">
        <v>101</v>
      </c>
      <c r="E33" s="53" t="s">
        <v>54</v>
      </c>
      <c r="F33" s="53" t="s">
        <v>53</v>
      </c>
      <c r="G33" s="54" t="s">
        <v>56</v>
      </c>
      <c r="H33" s="54" t="s">
        <v>60</v>
      </c>
      <c r="I33" s="54" t="s">
        <v>57</v>
      </c>
      <c r="J33" s="54" t="s">
        <v>58</v>
      </c>
      <c r="K33" s="54" t="s">
        <v>59</v>
      </c>
      <c r="L33" s="54" t="s">
        <v>19</v>
      </c>
      <c r="M33" s="54" t="s">
        <v>18</v>
      </c>
      <c r="N33" s="55" t="s">
        <v>87</v>
      </c>
      <c r="O33" s="54" t="s">
        <v>66</v>
      </c>
      <c r="P33" s="56" t="s">
        <v>61</v>
      </c>
      <c r="Q33" s="56" t="s">
        <v>15</v>
      </c>
      <c r="R33" s="56" t="s">
        <v>16</v>
      </c>
      <c r="S33" s="57" t="s">
        <v>89</v>
      </c>
      <c r="T33" s="58" t="s">
        <v>9</v>
      </c>
      <c r="U33" s="59" t="s">
        <v>76</v>
      </c>
      <c r="W33" s="51" t="s">
        <v>100</v>
      </c>
      <c r="X33" s="51" t="s">
        <v>72</v>
      </c>
      <c r="Y33" s="52" t="s">
        <v>10</v>
      </c>
      <c r="Z33" s="52" t="s">
        <v>101</v>
      </c>
      <c r="AA33" s="53" t="s">
        <v>54</v>
      </c>
      <c r="AB33" s="53" t="s">
        <v>53</v>
      </c>
      <c r="AC33" s="54" t="s">
        <v>56</v>
      </c>
      <c r="AD33" s="54" t="s">
        <v>60</v>
      </c>
      <c r="AE33" s="54" t="s">
        <v>57</v>
      </c>
      <c r="AF33" s="54" t="s">
        <v>58</v>
      </c>
      <c r="AG33" s="54" t="s">
        <v>59</v>
      </c>
      <c r="AH33" s="54" t="s">
        <v>19</v>
      </c>
      <c r="AI33" s="54" t="s">
        <v>18</v>
      </c>
      <c r="AJ33" s="55" t="s">
        <v>87</v>
      </c>
      <c r="AK33" s="54" t="s">
        <v>66</v>
      </c>
      <c r="AL33" s="56" t="s">
        <v>61</v>
      </c>
      <c r="AM33" s="56" t="s">
        <v>15</v>
      </c>
      <c r="AN33" s="56" t="s">
        <v>16</v>
      </c>
      <c r="AO33" s="57" t="s">
        <v>89</v>
      </c>
      <c r="AP33" s="58" t="s">
        <v>9</v>
      </c>
      <c r="AQ33" s="59" t="s">
        <v>76</v>
      </c>
      <c r="AS33" s="51" t="s">
        <v>100</v>
      </c>
      <c r="AT33" s="51" t="s">
        <v>72</v>
      </c>
      <c r="AU33" s="52" t="s">
        <v>10</v>
      </c>
      <c r="AV33" s="52" t="s">
        <v>101</v>
      </c>
      <c r="AW33" s="53" t="s">
        <v>54</v>
      </c>
      <c r="AX33" s="53" t="s">
        <v>53</v>
      </c>
      <c r="AY33" s="54" t="s">
        <v>56</v>
      </c>
      <c r="AZ33" s="54" t="s">
        <v>60</v>
      </c>
      <c r="BA33" s="54" t="s">
        <v>57</v>
      </c>
      <c r="BB33" s="54" t="s">
        <v>58</v>
      </c>
      <c r="BC33" s="54" t="s">
        <v>59</v>
      </c>
      <c r="BD33" s="54" t="s">
        <v>19</v>
      </c>
      <c r="BE33" s="54" t="s">
        <v>18</v>
      </c>
      <c r="BF33" s="55" t="s">
        <v>87</v>
      </c>
      <c r="BG33" s="54" t="s">
        <v>66</v>
      </c>
      <c r="BH33" s="56" t="s">
        <v>61</v>
      </c>
      <c r="BI33" s="56" t="s">
        <v>15</v>
      </c>
      <c r="BJ33" s="56" t="s">
        <v>16</v>
      </c>
      <c r="BK33" s="57" t="s">
        <v>89</v>
      </c>
      <c r="BL33" s="58" t="s">
        <v>9</v>
      </c>
      <c r="BM33" s="59" t="s">
        <v>76</v>
      </c>
    </row>
    <row r="34" spans="1:65" ht="21.75" customHeight="1" x14ac:dyDescent="0.2">
      <c r="A34" s="60"/>
      <c r="B34" s="60"/>
      <c r="C34" s="61" t="s">
        <v>13</v>
      </c>
      <c r="D34" s="61"/>
      <c r="E34" s="62"/>
      <c r="F34" s="62"/>
      <c r="G34" s="60"/>
      <c r="H34" s="60"/>
      <c r="I34" s="60"/>
      <c r="J34" s="60"/>
      <c r="K34" s="60"/>
      <c r="L34" s="60"/>
      <c r="M34" s="60"/>
      <c r="N34" s="61"/>
      <c r="O34" s="63"/>
      <c r="P34" s="64"/>
      <c r="Q34" s="64"/>
      <c r="R34" s="64"/>
      <c r="S34" s="65" t="s">
        <v>65</v>
      </c>
      <c r="T34" s="66"/>
      <c r="U34" s="67"/>
      <c r="V34" s="50"/>
      <c r="W34" s="60"/>
      <c r="X34" s="60"/>
      <c r="Y34" s="61" t="s">
        <v>13</v>
      </c>
      <c r="Z34" s="61"/>
      <c r="AA34" s="62"/>
      <c r="AB34" s="62"/>
      <c r="AC34" s="60"/>
      <c r="AD34" s="60"/>
      <c r="AE34" s="60"/>
      <c r="AF34" s="60"/>
      <c r="AG34" s="60"/>
      <c r="AH34" s="60"/>
      <c r="AI34" s="60"/>
      <c r="AJ34" s="61"/>
      <c r="AK34" s="63"/>
      <c r="AL34" s="64"/>
      <c r="AM34" s="64"/>
      <c r="AN34" s="64"/>
      <c r="AO34" s="65" t="s">
        <v>65</v>
      </c>
      <c r="AP34" s="66" t="s">
        <v>8</v>
      </c>
      <c r="AQ34" s="67"/>
      <c r="AR34" s="50"/>
      <c r="AS34" s="60"/>
      <c r="AT34" s="60"/>
      <c r="AU34" s="61" t="s">
        <v>13</v>
      </c>
      <c r="AV34" s="61"/>
      <c r="AW34" s="62"/>
      <c r="AX34" s="62"/>
      <c r="AY34" s="60"/>
      <c r="AZ34" s="60"/>
      <c r="BA34" s="60"/>
      <c r="BB34" s="60"/>
      <c r="BC34" s="60"/>
      <c r="BD34" s="60"/>
      <c r="BE34" s="60"/>
      <c r="BF34" s="61"/>
      <c r="BG34" s="63"/>
      <c r="BH34" s="64"/>
      <c r="BI34" s="64"/>
      <c r="BJ34" s="64"/>
      <c r="BK34" s="65" t="s">
        <v>65</v>
      </c>
      <c r="BL34" s="66" t="s">
        <v>7</v>
      </c>
      <c r="BM34" s="67"/>
    </row>
    <row r="35" spans="1:65" ht="21.75" customHeight="1" x14ac:dyDescent="0.2">
      <c r="A35" s="50"/>
      <c r="B35" s="50"/>
      <c r="C35" s="50"/>
      <c r="D35" s="50"/>
      <c r="E35" s="50"/>
      <c r="F35" s="50"/>
      <c r="G35" s="50"/>
      <c r="H35" s="50"/>
      <c r="I35" s="50"/>
      <c r="J35" s="50"/>
      <c r="K35" s="50"/>
      <c r="L35" s="50"/>
      <c r="M35" s="50"/>
      <c r="N35" s="50"/>
      <c r="O35" s="50"/>
      <c r="P35" s="50"/>
      <c r="Q35" s="50"/>
      <c r="R35" s="50"/>
      <c r="S35" s="50"/>
      <c r="T35" s="50"/>
      <c r="U35" s="50"/>
      <c r="V35" s="50"/>
      <c r="W35" s="50"/>
      <c r="X35" s="50"/>
      <c r="Y35" s="50"/>
      <c r="Z35" s="50"/>
      <c r="AA35" s="50"/>
      <c r="AB35" s="50"/>
      <c r="AC35" s="50"/>
      <c r="AD35" s="50"/>
      <c r="AE35" s="50"/>
      <c r="AF35" s="50"/>
      <c r="AG35" s="50"/>
      <c r="AH35" s="50"/>
      <c r="AI35" s="50"/>
      <c r="AJ35" s="50"/>
      <c r="AK35" s="50"/>
      <c r="AL35" s="50"/>
      <c r="AM35" s="50"/>
      <c r="AN35" s="50"/>
      <c r="AO35" s="50"/>
      <c r="AP35" s="50"/>
      <c r="AQ35" s="50"/>
      <c r="AR35" s="50"/>
      <c r="AS35" s="50"/>
      <c r="AT35" s="50"/>
      <c r="AU35" s="50"/>
      <c r="AV35" s="50"/>
      <c r="AW35" s="50"/>
      <c r="AX35" s="50"/>
      <c r="AY35" s="50"/>
      <c r="AZ35" s="50"/>
      <c r="BA35" s="50"/>
      <c r="BB35" s="50"/>
      <c r="BC35" s="50"/>
      <c r="BD35" s="50"/>
      <c r="BE35" s="50"/>
      <c r="BF35" s="50"/>
      <c r="BG35" s="50"/>
      <c r="BH35" s="50"/>
      <c r="BI35" s="50"/>
      <c r="BJ35" s="50"/>
      <c r="BK35" s="50"/>
      <c r="BL35" s="50"/>
      <c r="BM35" s="50"/>
    </row>
    <row r="36" spans="1:65" ht="21.75" customHeight="1" x14ac:dyDescent="0.2">
      <c r="A36" s="51" t="s">
        <v>100</v>
      </c>
      <c r="B36" s="51" t="s">
        <v>72</v>
      </c>
      <c r="C36" s="52" t="s">
        <v>10</v>
      </c>
      <c r="D36" s="52" t="s">
        <v>101</v>
      </c>
      <c r="E36" s="53" t="s">
        <v>54</v>
      </c>
      <c r="F36" s="53" t="s">
        <v>53</v>
      </c>
      <c r="G36" s="54" t="s">
        <v>56</v>
      </c>
      <c r="H36" s="54" t="s">
        <v>60</v>
      </c>
      <c r="I36" s="54" t="s">
        <v>57</v>
      </c>
      <c r="J36" s="54" t="s">
        <v>58</v>
      </c>
      <c r="K36" s="54" t="s">
        <v>59</v>
      </c>
      <c r="L36" s="54" t="s">
        <v>19</v>
      </c>
      <c r="M36" s="54" t="s">
        <v>18</v>
      </c>
      <c r="N36" s="55" t="s">
        <v>87</v>
      </c>
      <c r="O36" s="54" t="s">
        <v>66</v>
      </c>
      <c r="P36" s="56" t="s">
        <v>61</v>
      </c>
      <c r="Q36" s="56" t="s">
        <v>15</v>
      </c>
      <c r="R36" s="56" t="s">
        <v>16</v>
      </c>
      <c r="S36" s="57" t="s">
        <v>89</v>
      </c>
      <c r="T36" s="58" t="s">
        <v>9</v>
      </c>
      <c r="U36" s="59" t="s">
        <v>76</v>
      </c>
      <c r="W36" s="51" t="s">
        <v>100</v>
      </c>
      <c r="X36" s="51" t="s">
        <v>72</v>
      </c>
      <c r="Y36" s="52" t="s">
        <v>10</v>
      </c>
      <c r="Z36" s="52" t="s">
        <v>101</v>
      </c>
      <c r="AA36" s="53" t="s">
        <v>54</v>
      </c>
      <c r="AB36" s="53" t="s">
        <v>53</v>
      </c>
      <c r="AC36" s="54" t="s">
        <v>56</v>
      </c>
      <c r="AD36" s="54" t="s">
        <v>60</v>
      </c>
      <c r="AE36" s="54" t="s">
        <v>57</v>
      </c>
      <c r="AF36" s="54" t="s">
        <v>58</v>
      </c>
      <c r="AG36" s="54" t="s">
        <v>59</v>
      </c>
      <c r="AH36" s="54" t="s">
        <v>19</v>
      </c>
      <c r="AI36" s="54" t="s">
        <v>18</v>
      </c>
      <c r="AJ36" s="55" t="s">
        <v>87</v>
      </c>
      <c r="AK36" s="54" t="s">
        <v>66</v>
      </c>
      <c r="AL36" s="56" t="s">
        <v>61</v>
      </c>
      <c r="AM36" s="56" t="s">
        <v>15</v>
      </c>
      <c r="AN36" s="56" t="s">
        <v>16</v>
      </c>
      <c r="AO36" s="57" t="s">
        <v>89</v>
      </c>
      <c r="AP36" s="58" t="s">
        <v>9</v>
      </c>
      <c r="AQ36" s="59" t="s">
        <v>76</v>
      </c>
      <c r="AS36" s="51" t="s">
        <v>100</v>
      </c>
      <c r="AT36" s="51" t="s">
        <v>72</v>
      </c>
      <c r="AU36" s="52" t="s">
        <v>10</v>
      </c>
      <c r="AV36" s="52" t="s">
        <v>101</v>
      </c>
      <c r="AW36" s="53" t="s">
        <v>54</v>
      </c>
      <c r="AX36" s="53" t="s">
        <v>53</v>
      </c>
      <c r="AY36" s="54" t="s">
        <v>56</v>
      </c>
      <c r="AZ36" s="54" t="s">
        <v>60</v>
      </c>
      <c r="BA36" s="54" t="s">
        <v>57</v>
      </c>
      <c r="BB36" s="54" t="s">
        <v>58</v>
      </c>
      <c r="BC36" s="54" t="s">
        <v>59</v>
      </c>
      <c r="BD36" s="54" t="s">
        <v>19</v>
      </c>
      <c r="BE36" s="54" t="s">
        <v>18</v>
      </c>
      <c r="BF36" s="55" t="s">
        <v>87</v>
      </c>
      <c r="BG36" s="54" t="s">
        <v>66</v>
      </c>
      <c r="BH36" s="56" t="s">
        <v>61</v>
      </c>
      <c r="BI36" s="56" t="s">
        <v>15</v>
      </c>
      <c r="BJ36" s="56" t="s">
        <v>16</v>
      </c>
      <c r="BK36" s="57" t="s">
        <v>89</v>
      </c>
      <c r="BL36" s="58" t="s">
        <v>9</v>
      </c>
      <c r="BM36" s="59" t="s">
        <v>76</v>
      </c>
    </row>
    <row r="37" spans="1:65" ht="21.75" customHeight="1" x14ac:dyDescent="0.2">
      <c r="A37" s="60"/>
      <c r="B37" s="60"/>
      <c r="C37" s="61"/>
      <c r="D37" s="61" t="s">
        <v>127</v>
      </c>
      <c r="E37" s="62"/>
      <c r="F37" s="62"/>
      <c r="G37" s="60"/>
      <c r="H37" s="60"/>
      <c r="I37" s="60"/>
      <c r="J37" s="60"/>
      <c r="K37" s="60"/>
      <c r="L37" s="60"/>
      <c r="M37" s="60"/>
      <c r="N37" s="61"/>
      <c r="O37" s="63"/>
      <c r="P37" s="64"/>
      <c r="Q37" s="64"/>
      <c r="R37" s="64"/>
      <c r="S37" s="65" t="s">
        <v>65</v>
      </c>
      <c r="T37" s="66"/>
      <c r="U37" s="67"/>
      <c r="V37" s="50"/>
      <c r="W37" s="60"/>
      <c r="X37" s="60"/>
      <c r="Y37" s="61"/>
      <c r="Z37" s="61" t="s">
        <v>127</v>
      </c>
      <c r="AA37" s="62"/>
      <c r="AB37" s="62"/>
      <c r="AC37" s="60"/>
      <c r="AD37" s="60"/>
      <c r="AE37" s="60"/>
      <c r="AF37" s="60"/>
      <c r="AG37" s="60"/>
      <c r="AH37" s="60"/>
      <c r="AI37" s="60"/>
      <c r="AJ37" s="61"/>
      <c r="AK37" s="63"/>
      <c r="AL37" s="64"/>
      <c r="AM37" s="64"/>
      <c r="AN37" s="64"/>
      <c r="AO37" s="65" t="s">
        <v>65</v>
      </c>
      <c r="AP37" s="66" t="s">
        <v>8</v>
      </c>
      <c r="AQ37" s="67"/>
      <c r="AR37" s="50"/>
      <c r="AS37" s="60"/>
      <c r="AT37" s="60"/>
      <c r="AU37" s="61"/>
      <c r="AV37" s="61" t="s">
        <v>127</v>
      </c>
      <c r="AW37" s="62"/>
      <c r="AX37" s="62"/>
      <c r="AY37" s="60"/>
      <c r="AZ37" s="60"/>
      <c r="BA37" s="60"/>
      <c r="BB37" s="60"/>
      <c r="BC37" s="60"/>
      <c r="BD37" s="60"/>
      <c r="BE37" s="60"/>
      <c r="BF37" s="61"/>
      <c r="BG37" s="63"/>
      <c r="BH37" s="64"/>
      <c r="BI37" s="64"/>
      <c r="BJ37" s="64"/>
      <c r="BK37" s="65" t="s">
        <v>65</v>
      </c>
      <c r="BL37" s="66" t="s">
        <v>7</v>
      </c>
      <c r="BM37" s="67"/>
    </row>
    <row r="38" spans="1:65" ht="21.75" customHeight="1" x14ac:dyDescent="0.2">
      <c r="A38" s="50"/>
      <c r="B38" s="50"/>
      <c r="C38" s="50"/>
      <c r="D38" s="50"/>
      <c r="E38" s="50"/>
      <c r="F38" s="50"/>
      <c r="G38" s="50"/>
      <c r="H38" s="50"/>
      <c r="I38" s="50"/>
      <c r="J38" s="50"/>
      <c r="K38" s="50"/>
      <c r="L38" s="50"/>
      <c r="M38" s="50"/>
      <c r="N38" s="50"/>
      <c r="O38" s="50"/>
      <c r="P38" s="50"/>
      <c r="Q38" s="50"/>
      <c r="R38" s="50"/>
      <c r="S38" s="50"/>
      <c r="T38" s="50"/>
      <c r="U38" s="50"/>
      <c r="V38" s="50"/>
      <c r="W38" s="50"/>
      <c r="X38" s="50"/>
      <c r="Y38" s="50"/>
      <c r="Z38" s="50"/>
      <c r="AA38" s="50"/>
      <c r="AB38" s="50"/>
      <c r="AC38" s="50"/>
      <c r="AD38" s="50"/>
      <c r="AE38" s="50"/>
      <c r="AF38" s="50"/>
      <c r="AG38" s="50"/>
      <c r="AH38" s="50"/>
      <c r="AI38" s="50"/>
      <c r="AJ38" s="50"/>
      <c r="AK38" s="50"/>
      <c r="AL38" s="50"/>
      <c r="AM38" s="50"/>
      <c r="AN38" s="50"/>
      <c r="AO38" s="50"/>
      <c r="AP38" s="50"/>
      <c r="AQ38" s="50"/>
      <c r="AR38" s="50"/>
      <c r="AS38" s="50"/>
      <c r="AT38" s="50"/>
      <c r="AU38" s="50"/>
      <c r="AV38" s="50"/>
      <c r="AW38" s="50"/>
      <c r="AX38" s="50"/>
      <c r="AY38" s="50"/>
      <c r="AZ38" s="50"/>
      <c r="BA38" s="50"/>
      <c r="BB38" s="50"/>
      <c r="BC38" s="50"/>
      <c r="BD38" s="50"/>
      <c r="BE38" s="50"/>
      <c r="BF38" s="50"/>
      <c r="BG38" s="50"/>
      <c r="BH38" s="50"/>
      <c r="BI38" s="50"/>
      <c r="BJ38" s="50"/>
      <c r="BK38" s="50"/>
      <c r="BL38" s="50"/>
      <c r="BM38" s="50"/>
    </row>
    <row r="39" spans="1:65" ht="21.75" customHeight="1" x14ac:dyDescent="0.2">
      <c r="A39" s="51" t="s">
        <v>100</v>
      </c>
      <c r="B39" s="51" t="s">
        <v>72</v>
      </c>
      <c r="C39" s="52" t="s">
        <v>10</v>
      </c>
      <c r="D39" s="52" t="s">
        <v>101</v>
      </c>
      <c r="E39" s="53" t="s">
        <v>54</v>
      </c>
      <c r="F39" s="53" t="s">
        <v>53</v>
      </c>
      <c r="G39" s="54" t="s">
        <v>56</v>
      </c>
      <c r="H39" s="54" t="s">
        <v>60</v>
      </c>
      <c r="I39" s="54" t="s">
        <v>57</v>
      </c>
      <c r="J39" s="54" t="s">
        <v>58</v>
      </c>
      <c r="K39" s="54" t="s">
        <v>59</v>
      </c>
      <c r="L39" s="54" t="s">
        <v>19</v>
      </c>
      <c r="M39" s="54" t="s">
        <v>18</v>
      </c>
      <c r="N39" s="55" t="s">
        <v>87</v>
      </c>
      <c r="O39" s="54" t="s">
        <v>66</v>
      </c>
      <c r="P39" s="56" t="s">
        <v>61</v>
      </c>
      <c r="Q39" s="56" t="s">
        <v>15</v>
      </c>
      <c r="R39" s="56" t="s">
        <v>16</v>
      </c>
      <c r="S39" s="57" t="s">
        <v>89</v>
      </c>
      <c r="T39" s="58" t="s">
        <v>9</v>
      </c>
      <c r="U39" s="59" t="s">
        <v>76</v>
      </c>
      <c r="W39" s="51" t="s">
        <v>100</v>
      </c>
      <c r="X39" s="51" t="s">
        <v>72</v>
      </c>
      <c r="Y39" s="52" t="s">
        <v>10</v>
      </c>
      <c r="Z39" s="52" t="s">
        <v>101</v>
      </c>
      <c r="AA39" s="53" t="s">
        <v>54</v>
      </c>
      <c r="AB39" s="53" t="s">
        <v>53</v>
      </c>
      <c r="AC39" s="54" t="s">
        <v>56</v>
      </c>
      <c r="AD39" s="54" t="s">
        <v>60</v>
      </c>
      <c r="AE39" s="54" t="s">
        <v>57</v>
      </c>
      <c r="AF39" s="54" t="s">
        <v>58</v>
      </c>
      <c r="AG39" s="54" t="s">
        <v>59</v>
      </c>
      <c r="AH39" s="54" t="s">
        <v>19</v>
      </c>
      <c r="AI39" s="54" t="s">
        <v>18</v>
      </c>
      <c r="AJ39" s="55" t="s">
        <v>87</v>
      </c>
      <c r="AK39" s="54" t="s">
        <v>66</v>
      </c>
      <c r="AL39" s="56" t="s">
        <v>61</v>
      </c>
      <c r="AM39" s="56" t="s">
        <v>15</v>
      </c>
      <c r="AN39" s="56" t="s">
        <v>16</v>
      </c>
      <c r="AO39" s="57" t="s">
        <v>89</v>
      </c>
      <c r="AP39" s="58" t="s">
        <v>9</v>
      </c>
      <c r="AQ39" s="59" t="s">
        <v>76</v>
      </c>
      <c r="AS39" s="51" t="s">
        <v>100</v>
      </c>
      <c r="AT39" s="51" t="s">
        <v>72</v>
      </c>
      <c r="AU39" s="52" t="s">
        <v>10</v>
      </c>
      <c r="AV39" s="52" t="s">
        <v>101</v>
      </c>
      <c r="AW39" s="53" t="s">
        <v>54</v>
      </c>
      <c r="AX39" s="53" t="s">
        <v>53</v>
      </c>
      <c r="AY39" s="54" t="s">
        <v>56</v>
      </c>
      <c r="AZ39" s="54" t="s">
        <v>60</v>
      </c>
      <c r="BA39" s="54" t="s">
        <v>57</v>
      </c>
      <c r="BB39" s="54" t="s">
        <v>58</v>
      </c>
      <c r="BC39" s="54" t="s">
        <v>59</v>
      </c>
      <c r="BD39" s="54" t="s">
        <v>19</v>
      </c>
      <c r="BE39" s="54" t="s">
        <v>18</v>
      </c>
      <c r="BF39" s="55" t="s">
        <v>87</v>
      </c>
      <c r="BG39" s="54" t="s">
        <v>66</v>
      </c>
      <c r="BH39" s="56" t="s">
        <v>61</v>
      </c>
      <c r="BI39" s="56" t="s">
        <v>15</v>
      </c>
      <c r="BJ39" s="56" t="s">
        <v>16</v>
      </c>
      <c r="BK39" s="57" t="s">
        <v>89</v>
      </c>
      <c r="BL39" s="58" t="s">
        <v>9</v>
      </c>
      <c r="BM39" s="59" t="s">
        <v>76</v>
      </c>
    </row>
    <row r="40" spans="1:65" ht="21.75" customHeight="1" x14ac:dyDescent="0.2">
      <c r="A40" s="60"/>
      <c r="B40" s="60"/>
      <c r="C40" s="61"/>
      <c r="D40" s="61" t="s">
        <v>129</v>
      </c>
      <c r="E40" s="62"/>
      <c r="F40" s="62"/>
      <c r="G40" s="60"/>
      <c r="H40" s="60"/>
      <c r="I40" s="60"/>
      <c r="J40" s="60"/>
      <c r="K40" s="60"/>
      <c r="L40" s="60"/>
      <c r="M40" s="60"/>
      <c r="N40" s="61"/>
      <c r="O40" s="63"/>
      <c r="P40" s="64"/>
      <c r="Q40" s="64"/>
      <c r="R40" s="64"/>
      <c r="S40" s="65" t="s">
        <v>65</v>
      </c>
      <c r="T40" s="66"/>
      <c r="U40" s="67"/>
      <c r="V40" s="50"/>
      <c r="W40" s="60"/>
      <c r="X40" s="60"/>
      <c r="Y40" s="61"/>
      <c r="Z40" s="61" t="s">
        <v>129</v>
      </c>
      <c r="AA40" s="62"/>
      <c r="AB40" s="62"/>
      <c r="AC40" s="60"/>
      <c r="AD40" s="60"/>
      <c r="AE40" s="60"/>
      <c r="AF40" s="60"/>
      <c r="AG40" s="60"/>
      <c r="AH40" s="60"/>
      <c r="AI40" s="60"/>
      <c r="AJ40" s="61"/>
      <c r="AK40" s="63"/>
      <c r="AL40" s="64"/>
      <c r="AM40" s="64"/>
      <c r="AN40" s="64"/>
      <c r="AO40" s="65" t="s">
        <v>65</v>
      </c>
      <c r="AP40" s="66" t="s">
        <v>8</v>
      </c>
      <c r="AQ40" s="67"/>
      <c r="AR40" s="50"/>
      <c r="AS40" s="60"/>
      <c r="AT40" s="60"/>
      <c r="AU40" s="61"/>
      <c r="AV40" s="61" t="s">
        <v>129</v>
      </c>
      <c r="AW40" s="62"/>
      <c r="AX40" s="62"/>
      <c r="AY40" s="60"/>
      <c r="AZ40" s="60"/>
      <c r="BA40" s="60"/>
      <c r="BB40" s="60"/>
      <c r="BC40" s="60"/>
      <c r="BD40" s="60"/>
      <c r="BE40" s="60"/>
      <c r="BF40" s="61"/>
      <c r="BG40" s="63"/>
      <c r="BH40" s="64"/>
      <c r="BI40" s="64"/>
      <c r="BJ40" s="64"/>
      <c r="BK40" s="65" t="s">
        <v>65</v>
      </c>
      <c r="BL40" s="66" t="s">
        <v>7</v>
      </c>
      <c r="BM40" s="67"/>
    </row>
    <row r="41" spans="1:65" ht="21.75" customHeight="1" x14ac:dyDescent="0.2">
      <c r="A41" s="50"/>
      <c r="B41" s="50"/>
      <c r="C41" s="50"/>
      <c r="D41" s="50"/>
      <c r="E41" s="50"/>
      <c r="F41" s="50"/>
      <c r="G41" s="50"/>
      <c r="H41" s="50"/>
      <c r="I41" s="50"/>
      <c r="J41" s="50"/>
      <c r="K41" s="50"/>
      <c r="L41" s="50"/>
      <c r="M41" s="50"/>
      <c r="N41" s="50"/>
      <c r="O41" s="50"/>
      <c r="P41" s="50"/>
      <c r="Q41" s="50"/>
      <c r="R41" s="50"/>
      <c r="S41" s="50"/>
      <c r="T41" s="50"/>
      <c r="U41" s="50"/>
      <c r="V41" s="50"/>
      <c r="W41" s="50"/>
      <c r="X41" s="50"/>
      <c r="Y41" s="50"/>
      <c r="Z41" s="50"/>
      <c r="AA41" s="50"/>
      <c r="AB41" s="50"/>
      <c r="AC41" s="50"/>
      <c r="AD41" s="50"/>
      <c r="AE41" s="50"/>
      <c r="AF41" s="50"/>
      <c r="AG41" s="50"/>
      <c r="AH41" s="50"/>
      <c r="AI41" s="50"/>
      <c r="AJ41" s="50"/>
      <c r="AK41" s="50"/>
      <c r="AL41" s="50"/>
      <c r="AM41" s="50"/>
      <c r="AN41" s="50"/>
      <c r="AO41" s="50"/>
      <c r="AP41" s="50"/>
      <c r="AQ41" s="50"/>
      <c r="AR41" s="50"/>
      <c r="AS41" s="50"/>
      <c r="AT41" s="50"/>
      <c r="AU41" s="50"/>
      <c r="AV41" s="50"/>
      <c r="AW41" s="50"/>
      <c r="AX41" s="50"/>
      <c r="AY41" s="50"/>
      <c r="AZ41" s="50"/>
      <c r="BA41" s="50"/>
      <c r="BB41" s="50"/>
      <c r="BC41" s="50"/>
      <c r="BD41" s="50"/>
      <c r="BE41" s="50"/>
      <c r="BF41" s="50"/>
      <c r="BG41" s="50"/>
      <c r="BH41" s="50"/>
      <c r="BI41" s="50"/>
      <c r="BJ41" s="50"/>
      <c r="BK41" s="50"/>
      <c r="BL41" s="50"/>
      <c r="BM41" s="50"/>
    </row>
    <row r="42" spans="1:65" ht="21.75" customHeight="1" x14ac:dyDescent="0.2">
      <c r="A42" s="51" t="s">
        <v>100</v>
      </c>
      <c r="B42" s="51" t="s">
        <v>72</v>
      </c>
      <c r="C42" s="52" t="s">
        <v>10</v>
      </c>
      <c r="D42" s="52" t="s">
        <v>101</v>
      </c>
      <c r="E42" s="53" t="s">
        <v>54</v>
      </c>
      <c r="F42" s="53" t="s">
        <v>53</v>
      </c>
      <c r="G42" s="54" t="s">
        <v>56</v>
      </c>
      <c r="H42" s="54" t="s">
        <v>60</v>
      </c>
      <c r="I42" s="54" t="s">
        <v>57</v>
      </c>
      <c r="J42" s="54" t="s">
        <v>58</v>
      </c>
      <c r="K42" s="54" t="s">
        <v>59</v>
      </c>
      <c r="L42" s="54" t="s">
        <v>19</v>
      </c>
      <c r="M42" s="54" t="s">
        <v>18</v>
      </c>
      <c r="N42" s="55" t="s">
        <v>87</v>
      </c>
      <c r="O42" s="54" t="s">
        <v>66</v>
      </c>
      <c r="P42" s="56" t="s">
        <v>61</v>
      </c>
      <c r="Q42" s="56" t="s">
        <v>15</v>
      </c>
      <c r="R42" s="56" t="s">
        <v>16</v>
      </c>
      <c r="S42" s="57" t="s">
        <v>89</v>
      </c>
      <c r="T42" s="58" t="s">
        <v>9</v>
      </c>
      <c r="U42" s="59" t="s">
        <v>76</v>
      </c>
      <c r="W42" s="51" t="s">
        <v>100</v>
      </c>
      <c r="X42" s="51" t="s">
        <v>72</v>
      </c>
      <c r="Y42" s="52" t="s">
        <v>10</v>
      </c>
      <c r="Z42" s="52" t="s">
        <v>101</v>
      </c>
      <c r="AA42" s="53" t="s">
        <v>54</v>
      </c>
      <c r="AB42" s="53" t="s">
        <v>53</v>
      </c>
      <c r="AC42" s="54" t="s">
        <v>56</v>
      </c>
      <c r="AD42" s="54" t="s">
        <v>60</v>
      </c>
      <c r="AE42" s="54" t="s">
        <v>57</v>
      </c>
      <c r="AF42" s="54" t="s">
        <v>58</v>
      </c>
      <c r="AG42" s="54" t="s">
        <v>59</v>
      </c>
      <c r="AH42" s="54" t="s">
        <v>19</v>
      </c>
      <c r="AI42" s="54" t="s">
        <v>18</v>
      </c>
      <c r="AJ42" s="55" t="s">
        <v>87</v>
      </c>
      <c r="AK42" s="54" t="s">
        <v>66</v>
      </c>
      <c r="AL42" s="56" t="s">
        <v>61</v>
      </c>
      <c r="AM42" s="56" t="s">
        <v>15</v>
      </c>
      <c r="AN42" s="56" t="s">
        <v>16</v>
      </c>
      <c r="AO42" s="57" t="s">
        <v>89</v>
      </c>
      <c r="AP42" s="58" t="s">
        <v>9</v>
      </c>
      <c r="AQ42" s="59" t="s">
        <v>76</v>
      </c>
      <c r="AS42" s="51" t="s">
        <v>100</v>
      </c>
      <c r="AT42" s="51" t="s">
        <v>72</v>
      </c>
      <c r="AU42" s="52" t="s">
        <v>10</v>
      </c>
      <c r="AV42" s="52" t="s">
        <v>101</v>
      </c>
      <c r="AW42" s="53" t="s">
        <v>54</v>
      </c>
      <c r="AX42" s="53" t="s">
        <v>53</v>
      </c>
      <c r="AY42" s="54" t="s">
        <v>56</v>
      </c>
      <c r="AZ42" s="54" t="s">
        <v>60</v>
      </c>
      <c r="BA42" s="54" t="s">
        <v>57</v>
      </c>
      <c r="BB42" s="54" t="s">
        <v>58</v>
      </c>
      <c r="BC42" s="54" t="s">
        <v>59</v>
      </c>
      <c r="BD42" s="54" t="s">
        <v>19</v>
      </c>
      <c r="BE42" s="54" t="s">
        <v>18</v>
      </c>
      <c r="BF42" s="55" t="s">
        <v>87</v>
      </c>
      <c r="BG42" s="54" t="s">
        <v>66</v>
      </c>
      <c r="BH42" s="56" t="s">
        <v>61</v>
      </c>
      <c r="BI42" s="56" t="s">
        <v>15</v>
      </c>
      <c r="BJ42" s="56" t="s">
        <v>16</v>
      </c>
      <c r="BK42" s="57" t="s">
        <v>89</v>
      </c>
      <c r="BL42" s="58" t="s">
        <v>9</v>
      </c>
      <c r="BM42" s="59" t="s">
        <v>76</v>
      </c>
    </row>
    <row r="43" spans="1:65" ht="21.75" customHeight="1" x14ac:dyDescent="0.2">
      <c r="A43" s="60"/>
      <c r="B43" s="60"/>
      <c r="C43" s="61"/>
      <c r="D43" s="61" t="s">
        <v>128</v>
      </c>
      <c r="E43" s="62"/>
      <c r="F43" s="62"/>
      <c r="G43" s="60"/>
      <c r="H43" s="60"/>
      <c r="I43" s="60"/>
      <c r="J43" s="60"/>
      <c r="K43" s="60"/>
      <c r="L43" s="60"/>
      <c r="M43" s="60"/>
      <c r="N43" s="61"/>
      <c r="O43" s="63"/>
      <c r="P43" s="64"/>
      <c r="Q43" s="64"/>
      <c r="R43" s="64"/>
      <c r="S43" s="65" t="s">
        <v>65</v>
      </c>
      <c r="T43" s="66"/>
      <c r="U43" s="67"/>
      <c r="V43" s="50"/>
      <c r="W43" s="60"/>
      <c r="X43" s="60"/>
      <c r="Y43" s="61"/>
      <c r="Z43" s="61" t="s">
        <v>128</v>
      </c>
      <c r="AA43" s="62"/>
      <c r="AB43" s="62"/>
      <c r="AC43" s="60"/>
      <c r="AD43" s="60"/>
      <c r="AE43" s="60"/>
      <c r="AF43" s="60"/>
      <c r="AG43" s="60"/>
      <c r="AH43" s="60"/>
      <c r="AI43" s="60"/>
      <c r="AJ43" s="61"/>
      <c r="AK43" s="63"/>
      <c r="AL43" s="64"/>
      <c r="AM43" s="64"/>
      <c r="AN43" s="64"/>
      <c r="AO43" s="65" t="s">
        <v>65</v>
      </c>
      <c r="AP43" s="66" t="s">
        <v>8</v>
      </c>
      <c r="AQ43" s="67"/>
      <c r="AR43" s="50"/>
      <c r="AS43" s="60"/>
      <c r="AT43" s="60"/>
      <c r="AU43" s="61"/>
      <c r="AV43" s="61" t="s">
        <v>128</v>
      </c>
      <c r="AW43" s="62"/>
      <c r="AX43" s="62"/>
      <c r="AY43" s="60"/>
      <c r="AZ43" s="60"/>
      <c r="BA43" s="60"/>
      <c r="BB43" s="60"/>
      <c r="BC43" s="60"/>
      <c r="BD43" s="60"/>
      <c r="BE43" s="60"/>
      <c r="BF43" s="61"/>
      <c r="BG43" s="63"/>
      <c r="BH43" s="64"/>
      <c r="BI43" s="64"/>
      <c r="BJ43" s="64"/>
      <c r="BK43" s="65" t="s">
        <v>65</v>
      </c>
      <c r="BL43" s="66" t="s">
        <v>7</v>
      </c>
      <c r="BM43" s="67"/>
    </row>
    <row r="44" spans="1:65" ht="21.75" customHeight="1" x14ac:dyDescent="0.2">
      <c r="A44" s="50"/>
      <c r="B44" s="50"/>
      <c r="C44" s="50"/>
      <c r="D44" s="50"/>
      <c r="E44" s="50"/>
      <c r="F44" s="50"/>
      <c r="G44" s="50"/>
      <c r="H44" s="50"/>
      <c r="I44" s="50"/>
      <c r="J44" s="50"/>
      <c r="K44" s="50"/>
      <c r="L44" s="50"/>
      <c r="M44" s="50"/>
      <c r="N44" s="50"/>
      <c r="O44" s="50"/>
      <c r="P44" s="50"/>
      <c r="Q44" s="50"/>
      <c r="R44" s="50"/>
      <c r="S44" s="50"/>
      <c r="T44" s="50"/>
      <c r="U44" s="50"/>
      <c r="V44" s="50"/>
      <c r="W44" s="50"/>
      <c r="X44" s="50"/>
      <c r="Y44" s="50"/>
      <c r="Z44" s="50"/>
      <c r="AA44" s="50"/>
      <c r="AB44" s="50"/>
      <c r="AC44" s="50"/>
      <c r="AD44" s="50"/>
      <c r="AE44" s="50"/>
      <c r="AF44" s="50"/>
      <c r="AG44" s="50"/>
      <c r="AH44" s="50"/>
      <c r="AI44" s="50"/>
      <c r="AJ44" s="50"/>
      <c r="AK44" s="50"/>
      <c r="AL44" s="50"/>
      <c r="AM44" s="50"/>
      <c r="AN44" s="50"/>
      <c r="AO44" s="50"/>
      <c r="AP44" s="50"/>
      <c r="AQ44" s="50"/>
      <c r="AR44" s="50"/>
      <c r="AS44" s="50"/>
      <c r="AT44" s="50"/>
      <c r="AU44" s="50"/>
      <c r="AV44" s="50"/>
      <c r="AW44" s="50"/>
      <c r="AX44" s="50"/>
      <c r="AY44" s="50"/>
      <c r="AZ44" s="50"/>
      <c r="BA44" s="50"/>
      <c r="BB44" s="50"/>
      <c r="BC44" s="50"/>
      <c r="BD44" s="50"/>
      <c r="BE44" s="50"/>
      <c r="BF44" s="50"/>
      <c r="BG44" s="50"/>
      <c r="BH44" s="50"/>
      <c r="BI44" s="50"/>
      <c r="BJ44" s="50"/>
      <c r="BK44" s="50"/>
      <c r="BL44" s="50"/>
      <c r="BM44" s="50"/>
    </row>
    <row r="45" spans="1:65" ht="21.75" customHeight="1" x14ac:dyDescent="0.2">
      <c r="A45" s="51" t="s">
        <v>100</v>
      </c>
      <c r="B45" s="51" t="s">
        <v>72</v>
      </c>
      <c r="C45" s="52" t="s">
        <v>10</v>
      </c>
      <c r="D45" s="52" t="s">
        <v>101</v>
      </c>
      <c r="E45" s="53" t="s">
        <v>54</v>
      </c>
      <c r="F45" s="53" t="s">
        <v>53</v>
      </c>
      <c r="G45" s="54" t="s">
        <v>56</v>
      </c>
      <c r="H45" s="54" t="s">
        <v>60</v>
      </c>
      <c r="I45" s="54" t="s">
        <v>57</v>
      </c>
      <c r="J45" s="54" t="s">
        <v>58</v>
      </c>
      <c r="K45" s="54" t="s">
        <v>59</v>
      </c>
      <c r="L45" s="54" t="s">
        <v>19</v>
      </c>
      <c r="M45" s="54" t="s">
        <v>18</v>
      </c>
      <c r="N45" s="55" t="s">
        <v>87</v>
      </c>
      <c r="O45" s="54" t="s">
        <v>66</v>
      </c>
      <c r="P45" s="56" t="s">
        <v>61</v>
      </c>
      <c r="Q45" s="56" t="s">
        <v>15</v>
      </c>
      <c r="R45" s="56" t="s">
        <v>16</v>
      </c>
      <c r="S45" s="57" t="s">
        <v>89</v>
      </c>
      <c r="T45" s="58" t="s">
        <v>9</v>
      </c>
      <c r="U45" s="59" t="s">
        <v>76</v>
      </c>
      <c r="W45" s="51" t="s">
        <v>100</v>
      </c>
      <c r="X45" s="51" t="s">
        <v>72</v>
      </c>
      <c r="Y45" s="52" t="s">
        <v>10</v>
      </c>
      <c r="Z45" s="52" t="s">
        <v>101</v>
      </c>
      <c r="AA45" s="53" t="s">
        <v>54</v>
      </c>
      <c r="AB45" s="53" t="s">
        <v>53</v>
      </c>
      <c r="AC45" s="54" t="s">
        <v>56</v>
      </c>
      <c r="AD45" s="54" t="s">
        <v>60</v>
      </c>
      <c r="AE45" s="54" t="s">
        <v>57</v>
      </c>
      <c r="AF45" s="54" t="s">
        <v>58</v>
      </c>
      <c r="AG45" s="54" t="s">
        <v>59</v>
      </c>
      <c r="AH45" s="54" t="s">
        <v>19</v>
      </c>
      <c r="AI45" s="54" t="s">
        <v>18</v>
      </c>
      <c r="AJ45" s="55" t="s">
        <v>87</v>
      </c>
      <c r="AK45" s="54" t="s">
        <v>66</v>
      </c>
      <c r="AL45" s="56" t="s">
        <v>61</v>
      </c>
      <c r="AM45" s="56" t="s">
        <v>15</v>
      </c>
      <c r="AN45" s="56" t="s">
        <v>16</v>
      </c>
      <c r="AO45" s="57" t="s">
        <v>89</v>
      </c>
      <c r="AP45" s="58" t="s">
        <v>9</v>
      </c>
      <c r="AQ45" s="59" t="s">
        <v>76</v>
      </c>
      <c r="AS45" s="51" t="s">
        <v>100</v>
      </c>
      <c r="AT45" s="51" t="s">
        <v>72</v>
      </c>
      <c r="AU45" s="52" t="s">
        <v>10</v>
      </c>
      <c r="AV45" s="52" t="s">
        <v>101</v>
      </c>
      <c r="AW45" s="53" t="s">
        <v>54</v>
      </c>
      <c r="AX45" s="53" t="s">
        <v>53</v>
      </c>
      <c r="AY45" s="54" t="s">
        <v>56</v>
      </c>
      <c r="AZ45" s="54" t="s">
        <v>60</v>
      </c>
      <c r="BA45" s="54" t="s">
        <v>57</v>
      </c>
      <c r="BB45" s="54" t="s">
        <v>58</v>
      </c>
      <c r="BC45" s="54" t="s">
        <v>59</v>
      </c>
      <c r="BD45" s="54" t="s">
        <v>19</v>
      </c>
      <c r="BE45" s="54" t="s">
        <v>18</v>
      </c>
      <c r="BF45" s="55" t="s">
        <v>87</v>
      </c>
      <c r="BG45" s="54" t="s">
        <v>66</v>
      </c>
      <c r="BH45" s="56" t="s">
        <v>61</v>
      </c>
      <c r="BI45" s="56" t="s">
        <v>15</v>
      </c>
      <c r="BJ45" s="56" t="s">
        <v>16</v>
      </c>
      <c r="BK45" s="57" t="s">
        <v>89</v>
      </c>
      <c r="BL45" s="58" t="s">
        <v>9</v>
      </c>
      <c r="BM45" s="59" t="s">
        <v>76</v>
      </c>
    </row>
    <row r="46" spans="1:65" ht="21.75" customHeight="1" x14ac:dyDescent="0.2">
      <c r="A46" s="60"/>
      <c r="B46" s="60"/>
      <c r="C46" s="61"/>
      <c r="D46" s="61" t="s">
        <v>81</v>
      </c>
      <c r="E46" s="62"/>
      <c r="F46" s="62"/>
      <c r="G46" s="60"/>
      <c r="H46" s="60"/>
      <c r="I46" s="60"/>
      <c r="J46" s="60"/>
      <c r="K46" s="60"/>
      <c r="L46" s="60"/>
      <c r="M46" s="60"/>
      <c r="N46" s="61"/>
      <c r="O46" s="63"/>
      <c r="P46" s="64"/>
      <c r="Q46" s="64"/>
      <c r="R46" s="64"/>
      <c r="S46" s="65" t="s">
        <v>65</v>
      </c>
      <c r="T46" s="66"/>
      <c r="U46" s="67"/>
      <c r="V46" s="50"/>
      <c r="W46" s="60"/>
      <c r="X46" s="60"/>
      <c r="Y46" s="61"/>
      <c r="Z46" s="61" t="s">
        <v>81</v>
      </c>
      <c r="AA46" s="62"/>
      <c r="AB46" s="62"/>
      <c r="AC46" s="60"/>
      <c r="AD46" s="60"/>
      <c r="AE46" s="60"/>
      <c r="AF46" s="60"/>
      <c r="AG46" s="60"/>
      <c r="AH46" s="60"/>
      <c r="AI46" s="60"/>
      <c r="AJ46" s="61"/>
      <c r="AK46" s="63"/>
      <c r="AL46" s="64"/>
      <c r="AM46" s="64"/>
      <c r="AN46" s="64"/>
      <c r="AO46" s="65" t="s">
        <v>65</v>
      </c>
      <c r="AP46" s="66" t="s">
        <v>8</v>
      </c>
      <c r="AQ46" s="67"/>
      <c r="AR46" s="50"/>
      <c r="AS46" s="60"/>
      <c r="AT46" s="60"/>
      <c r="AU46" s="61"/>
      <c r="AV46" s="61" t="s">
        <v>81</v>
      </c>
      <c r="AW46" s="62"/>
      <c r="AX46" s="62"/>
      <c r="AY46" s="60"/>
      <c r="AZ46" s="60"/>
      <c r="BA46" s="60"/>
      <c r="BB46" s="60"/>
      <c r="BC46" s="60"/>
      <c r="BD46" s="60"/>
      <c r="BE46" s="60"/>
      <c r="BF46" s="61"/>
      <c r="BG46" s="63"/>
      <c r="BH46" s="64"/>
      <c r="BI46" s="64"/>
      <c r="BJ46" s="64"/>
      <c r="BK46" s="65" t="s">
        <v>65</v>
      </c>
      <c r="BL46" s="66" t="s">
        <v>7</v>
      </c>
      <c r="BM46" s="67"/>
    </row>
    <row r="47" spans="1:65" ht="21.75" customHeight="1" x14ac:dyDescent="0.2">
      <c r="A47" s="86"/>
      <c r="B47" s="86"/>
      <c r="C47" s="87"/>
      <c r="D47" s="87"/>
      <c r="E47" s="88"/>
      <c r="F47" s="88"/>
      <c r="G47" s="86"/>
      <c r="H47" s="86"/>
      <c r="I47" s="86"/>
      <c r="J47" s="86"/>
      <c r="K47" s="86"/>
      <c r="L47" s="86"/>
      <c r="M47" s="86"/>
      <c r="N47" s="87"/>
      <c r="O47" s="89"/>
      <c r="P47" s="90"/>
      <c r="Q47" s="90"/>
      <c r="R47" s="90"/>
      <c r="S47" s="69"/>
      <c r="T47" s="91"/>
      <c r="U47" s="92"/>
      <c r="V47" s="50"/>
      <c r="W47" s="86"/>
      <c r="X47" s="86"/>
      <c r="Y47" s="87"/>
      <c r="Z47" s="87"/>
      <c r="AA47" s="88"/>
      <c r="AB47" s="88"/>
      <c r="AC47" s="86"/>
      <c r="AD47" s="86"/>
      <c r="AE47" s="86"/>
      <c r="AF47" s="86"/>
      <c r="AG47" s="86"/>
      <c r="AH47" s="86"/>
      <c r="AI47" s="86"/>
      <c r="AJ47" s="87"/>
      <c r="AK47" s="89"/>
      <c r="AL47" s="90"/>
      <c r="AM47" s="90"/>
      <c r="AN47" s="90"/>
      <c r="AO47" s="69"/>
      <c r="AP47" s="91"/>
      <c r="AQ47" s="92"/>
      <c r="AR47" s="50"/>
      <c r="AS47" s="86"/>
      <c r="AT47" s="86"/>
      <c r="AU47" s="87"/>
      <c r="AV47" s="87"/>
      <c r="AW47" s="88"/>
      <c r="AX47" s="88"/>
      <c r="AY47" s="86"/>
      <c r="AZ47" s="86"/>
      <c r="BA47" s="86"/>
      <c r="BB47" s="86"/>
      <c r="BC47" s="86"/>
      <c r="BD47" s="86"/>
      <c r="BE47" s="86"/>
      <c r="BF47" s="87"/>
      <c r="BG47" s="89"/>
      <c r="BH47" s="90"/>
      <c r="BI47" s="90"/>
      <c r="BJ47" s="90"/>
      <c r="BK47" s="69"/>
      <c r="BL47" s="91"/>
      <c r="BM47" s="92"/>
    </row>
    <row r="48" spans="1:65" ht="21.75" customHeight="1" x14ac:dyDescent="0.2">
      <c r="A48" s="51" t="s">
        <v>100</v>
      </c>
      <c r="B48" s="51" t="s">
        <v>72</v>
      </c>
      <c r="C48" s="52" t="s">
        <v>10</v>
      </c>
      <c r="D48" s="52" t="s">
        <v>101</v>
      </c>
      <c r="E48" s="53" t="s">
        <v>54</v>
      </c>
      <c r="F48" s="53" t="s">
        <v>53</v>
      </c>
      <c r="G48" s="54" t="s">
        <v>56</v>
      </c>
      <c r="H48" s="54" t="s">
        <v>60</v>
      </c>
      <c r="I48" s="54" t="s">
        <v>57</v>
      </c>
      <c r="J48" s="54" t="s">
        <v>58</v>
      </c>
      <c r="K48" s="54" t="s">
        <v>59</v>
      </c>
      <c r="L48" s="54" t="s">
        <v>19</v>
      </c>
      <c r="M48" s="54" t="s">
        <v>18</v>
      </c>
      <c r="N48" s="55" t="s">
        <v>87</v>
      </c>
      <c r="O48" s="54" t="s">
        <v>66</v>
      </c>
      <c r="P48" s="56" t="s">
        <v>61</v>
      </c>
      <c r="Q48" s="56" t="s">
        <v>15</v>
      </c>
      <c r="R48" s="56" t="s">
        <v>16</v>
      </c>
      <c r="S48" s="57" t="s">
        <v>89</v>
      </c>
      <c r="T48" s="58" t="s">
        <v>9</v>
      </c>
      <c r="U48" s="59" t="s">
        <v>76</v>
      </c>
      <c r="W48" s="51" t="s">
        <v>100</v>
      </c>
      <c r="X48" s="51" t="s">
        <v>72</v>
      </c>
      <c r="Y48" s="52" t="s">
        <v>10</v>
      </c>
      <c r="Z48" s="52" t="s">
        <v>101</v>
      </c>
      <c r="AA48" s="53" t="s">
        <v>54</v>
      </c>
      <c r="AB48" s="53" t="s">
        <v>53</v>
      </c>
      <c r="AC48" s="54" t="s">
        <v>56</v>
      </c>
      <c r="AD48" s="54" t="s">
        <v>60</v>
      </c>
      <c r="AE48" s="54" t="s">
        <v>57</v>
      </c>
      <c r="AF48" s="54" t="s">
        <v>58</v>
      </c>
      <c r="AG48" s="54" t="s">
        <v>59</v>
      </c>
      <c r="AH48" s="54" t="s">
        <v>19</v>
      </c>
      <c r="AI48" s="54" t="s">
        <v>18</v>
      </c>
      <c r="AJ48" s="55" t="s">
        <v>87</v>
      </c>
      <c r="AK48" s="54" t="s">
        <v>66</v>
      </c>
      <c r="AL48" s="56" t="s">
        <v>61</v>
      </c>
      <c r="AM48" s="56" t="s">
        <v>15</v>
      </c>
      <c r="AN48" s="56" t="s">
        <v>16</v>
      </c>
      <c r="AO48" s="57" t="s">
        <v>89</v>
      </c>
      <c r="AP48" s="58" t="s">
        <v>9</v>
      </c>
      <c r="AQ48" s="59" t="s">
        <v>76</v>
      </c>
      <c r="AS48" s="51" t="s">
        <v>100</v>
      </c>
      <c r="AT48" s="51" t="s">
        <v>72</v>
      </c>
      <c r="AU48" s="52" t="s">
        <v>10</v>
      </c>
      <c r="AV48" s="52" t="s">
        <v>101</v>
      </c>
      <c r="AW48" s="53" t="s">
        <v>54</v>
      </c>
      <c r="AX48" s="53" t="s">
        <v>53</v>
      </c>
      <c r="AY48" s="54" t="s">
        <v>56</v>
      </c>
      <c r="AZ48" s="54" t="s">
        <v>60</v>
      </c>
      <c r="BA48" s="54" t="s">
        <v>57</v>
      </c>
      <c r="BB48" s="54" t="s">
        <v>58</v>
      </c>
      <c r="BC48" s="54" t="s">
        <v>59</v>
      </c>
      <c r="BD48" s="54" t="s">
        <v>19</v>
      </c>
      <c r="BE48" s="54" t="s">
        <v>18</v>
      </c>
      <c r="BF48" s="55" t="s">
        <v>87</v>
      </c>
      <c r="BG48" s="54" t="s">
        <v>66</v>
      </c>
      <c r="BH48" s="56" t="s">
        <v>61</v>
      </c>
      <c r="BI48" s="56" t="s">
        <v>15</v>
      </c>
      <c r="BJ48" s="56" t="s">
        <v>16</v>
      </c>
      <c r="BK48" s="57" t="s">
        <v>89</v>
      </c>
      <c r="BL48" s="58" t="s">
        <v>9</v>
      </c>
      <c r="BM48" s="59" t="s">
        <v>76</v>
      </c>
    </row>
    <row r="49" spans="1:65" ht="21.75" customHeight="1" x14ac:dyDescent="0.2">
      <c r="A49" s="60"/>
      <c r="B49" s="60"/>
      <c r="C49" s="61"/>
      <c r="D49" s="61"/>
      <c r="E49" s="62"/>
      <c r="F49" s="62"/>
      <c r="G49" s="60"/>
      <c r="H49" s="60"/>
      <c r="I49" s="60"/>
      <c r="J49" s="60"/>
      <c r="K49" s="60"/>
      <c r="L49" s="60"/>
      <c r="M49" s="60"/>
      <c r="N49" s="61"/>
      <c r="O49" s="63"/>
      <c r="P49" s="64"/>
      <c r="Q49" s="64"/>
      <c r="R49" s="64"/>
      <c r="S49" s="65" t="s">
        <v>65</v>
      </c>
      <c r="T49" s="66"/>
      <c r="U49" s="67"/>
      <c r="V49" s="50"/>
      <c r="W49" s="60"/>
      <c r="X49" s="60"/>
      <c r="Y49" s="61"/>
      <c r="Z49" s="61"/>
      <c r="AA49" s="62"/>
      <c r="AB49" s="62"/>
      <c r="AC49" s="60"/>
      <c r="AD49" s="60"/>
      <c r="AE49" s="60"/>
      <c r="AF49" s="60"/>
      <c r="AG49" s="60"/>
      <c r="AH49" s="60"/>
      <c r="AI49" s="60"/>
      <c r="AJ49" s="61"/>
      <c r="AK49" s="63"/>
      <c r="AL49" s="64"/>
      <c r="AM49" s="64"/>
      <c r="AN49" s="64"/>
      <c r="AO49" s="65" t="s">
        <v>65</v>
      </c>
      <c r="AP49" s="66" t="s">
        <v>8</v>
      </c>
      <c r="AQ49" s="67"/>
      <c r="AR49" s="50"/>
      <c r="AS49" s="60"/>
      <c r="AT49" s="60"/>
      <c r="AU49" s="61"/>
      <c r="AV49" s="61"/>
      <c r="AW49" s="62"/>
      <c r="AX49" s="62"/>
      <c r="AY49" s="60"/>
      <c r="AZ49" s="60"/>
      <c r="BA49" s="60"/>
      <c r="BB49" s="60"/>
      <c r="BC49" s="60"/>
      <c r="BD49" s="60"/>
      <c r="BE49" s="60"/>
      <c r="BF49" s="61"/>
      <c r="BG49" s="63"/>
      <c r="BH49" s="64"/>
      <c r="BI49" s="64"/>
      <c r="BJ49" s="64"/>
      <c r="BK49" s="65" t="s">
        <v>65</v>
      </c>
      <c r="BL49" s="66" t="s">
        <v>7</v>
      </c>
      <c r="BM49" s="67"/>
    </row>
    <row r="51" spans="1:65" ht="21.75" customHeight="1" x14ac:dyDescent="0.2">
      <c r="A51" s="462" t="s">
        <v>113</v>
      </c>
      <c r="B51" s="462"/>
      <c r="C51" s="462"/>
      <c r="D51" s="462"/>
      <c r="E51" s="462"/>
      <c r="F51" s="462"/>
      <c r="G51" s="462"/>
      <c r="H51" s="462"/>
      <c r="I51" s="462"/>
      <c r="J51" s="462"/>
      <c r="K51" s="462"/>
      <c r="L51" s="462"/>
      <c r="M51" s="462"/>
      <c r="N51" s="462"/>
      <c r="O51" s="462"/>
      <c r="P51" s="462"/>
      <c r="Q51" s="462"/>
      <c r="R51" s="462"/>
      <c r="S51" s="462"/>
      <c r="T51" s="462"/>
      <c r="U51" s="462"/>
      <c r="W51" s="462" t="s">
        <v>114</v>
      </c>
      <c r="X51" s="462"/>
      <c r="Y51" s="462"/>
      <c r="Z51" s="462"/>
      <c r="AA51" s="462"/>
      <c r="AB51" s="462"/>
      <c r="AC51" s="462"/>
      <c r="AD51" s="462"/>
      <c r="AE51" s="462"/>
      <c r="AF51" s="462"/>
      <c r="AG51" s="462"/>
      <c r="AH51" s="462"/>
      <c r="AI51" s="462"/>
      <c r="AJ51" s="462"/>
      <c r="AK51" s="462"/>
      <c r="AL51" s="462"/>
      <c r="AM51" s="462"/>
      <c r="AN51" s="462"/>
      <c r="AO51" s="462"/>
      <c r="AP51" s="462"/>
      <c r="AQ51" s="462"/>
    </row>
    <row r="52" spans="1:65" ht="21.75" customHeight="1" x14ac:dyDescent="0.2">
      <c r="A52" s="51" t="s">
        <v>100</v>
      </c>
      <c r="B52" s="51" t="s">
        <v>72</v>
      </c>
      <c r="C52" s="52" t="s">
        <v>10</v>
      </c>
      <c r="D52" s="52" t="s">
        <v>101</v>
      </c>
      <c r="E52" s="53" t="s">
        <v>54</v>
      </c>
      <c r="F52" s="53" t="s">
        <v>53</v>
      </c>
      <c r="G52" s="54" t="s">
        <v>56</v>
      </c>
      <c r="H52" s="54" t="s">
        <v>60</v>
      </c>
      <c r="I52" s="54" t="s">
        <v>57</v>
      </c>
      <c r="J52" s="54" t="s">
        <v>58</v>
      </c>
      <c r="K52" s="54" t="s">
        <v>59</v>
      </c>
      <c r="L52" s="54" t="s">
        <v>19</v>
      </c>
      <c r="M52" s="54" t="s">
        <v>18</v>
      </c>
      <c r="N52" s="55" t="s">
        <v>87</v>
      </c>
      <c r="O52" s="54" t="s">
        <v>66</v>
      </c>
      <c r="P52" s="56" t="s">
        <v>61</v>
      </c>
      <c r="Q52" s="56" t="s">
        <v>15</v>
      </c>
      <c r="R52" s="56" t="s">
        <v>16</v>
      </c>
      <c r="S52" s="57" t="s">
        <v>89</v>
      </c>
      <c r="T52" s="58" t="s">
        <v>9</v>
      </c>
      <c r="U52" s="59" t="s">
        <v>76</v>
      </c>
      <c r="W52" s="51" t="s">
        <v>100</v>
      </c>
      <c r="X52" s="51" t="s">
        <v>72</v>
      </c>
      <c r="Y52" s="52" t="s">
        <v>10</v>
      </c>
      <c r="Z52" s="52" t="s">
        <v>101</v>
      </c>
      <c r="AA52" s="53" t="s">
        <v>54</v>
      </c>
      <c r="AB52" s="53" t="s">
        <v>53</v>
      </c>
      <c r="AC52" s="54" t="s">
        <v>56</v>
      </c>
      <c r="AD52" s="54" t="s">
        <v>60</v>
      </c>
      <c r="AE52" s="54" t="s">
        <v>57</v>
      </c>
      <c r="AF52" s="54" t="s">
        <v>58</v>
      </c>
      <c r="AG52" s="54" t="s">
        <v>59</v>
      </c>
      <c r="AH52" s="54" t="s">
        <v>19</v>
      </c>
      <c r="AI52" s="54" t="s">
        <v>18</v>
      </c>
      <c r="AJ52" s="55" t="s">
        <v>87</v>
      </c>
      <c r="AK52" s="54" t="s">
        <v>66</v>
      </c>
      <c r="AL52" s="56" t="s">
        <v>61</v>
      </c>
      <c r="AM52" s="56" t="s">
        <v>15</v>
      </c>
      <c r="AN52" s="56" t="s">
        <v>16</v>
      </c>
      <c r="AO52" s="57" t="s">
        <v>89</v>
      </c>
      <c r="AP52" s="58" t="s">
        <v>9</v>
      </c>
      <c r="AQ52" s="59" t="s">
        <v>76</v>
      </c>
    </row>
    <row r="53" spans="1:65" ht="21.75" customHeight="1" x14ac:dyDescent="0.2">
      <c r="A53" s="60"/>
      <c r="B53" s="60"/>
      <c r="C53" s="61" t="s">
        <v>11</v>
      </c>
      <c r="D53" s="61"/>
      <c r="E53" s="62"/>
      <c r="F53" s="62"/>
      <c r="G53" s="60"/>
      <c r="H53" s="60"/>
      <c r="I53" s="60"/>
      <c r="J53" s="60"/>
      <c r="K53" s="60"/>
      <c r="L53" s="60"/>
      <c r="M53" s="60"/>
      <c r="N53" s="61"/>
      <c r="O53" s="63"/>
      <c r="P53" s="64" t="s">
        <v>14</v>
      </c>
      <c r="Q53" s="64"/>
      <c r="R53" s="64"/>
      <c r="S53" s="65"/>
      <c r="T53" s="66" t="s">
        <v>8</v>
      </c>
      <c r="U53" s="67"/>
      <c r="V53" s="50"/>
      <c r="W53" s="60"/>
      <c r="X53" s="60"/>
      <c r="Y53" s="61" t="s">
        <v>11</v>
      </c>
      <c r="Z53" s="61"/>
      <c r="AA53" s="62"/>
      <c r="AB53" s="62"/>
      <c r="AC53" s="60"/>
      <c r="AD53" s="60"/>
      <c r="AE53" s="60"/>
      <c r="AF53" s="60"/>
      <c r="AG53" s="60"/>
      <c r="AH53" s="60"/>
      <c r="AI53" s="60"/>
      <c r="AJ53" s="61"/>
      <c r="AK53" s="63"/>
      <c r="AL53" s="64" t="s">
        <v>14</v>
      </c>
      <c r="AM53" s="64"/>
      <c r="AN53" s="64"/>
      <c r="AO53" s="65"/>
      <c r="AP53" s="66"/>
      <c r="AQ53" s="67"/>
    </row>
    <row r="54" spans="1:65" ht="21.75" customHeight="1" x14ac:dyDescent="0.2">
      <c r="A54" s="50"/>
      <c r="B54" s="50"/>
      <c r="C54" s="50"/>
      <c r="D54" s="50"/>
      <c r="E54" s="50"/>
      <c r="F54" s="50"/>
      <c r="G54" s="50"/>
      <c r="H54" s="50"/>
      <c r="I54" s="50"/>
      <c r="J54" s="50"/>
      <c r="K54" s="50"/>
      <c r="L54" s="50"/>
      <c r="M54" s="50"/>
      <c r="N54" s="50"/>
      <c r="O54" s="50"/>
      <c r="P54" s="50"/>
      <c r="Q54" s="50"/>
      <c r="R54" s="50"/>
      <c r="S54" s="50"/>
      <c r="T54" s="50"/>
      <c r="U54" s="50"/>
      <c r="V54" s="50"/>
      <c r="W54" s="50"/>
      <c r="X54" s="50"/>
      <c r="Y54" s="50"/>
      <c r="Z54" s="50"/>
      <c r="AA54" s="50"/>
      <c r="AB54" s="50"/>
      <c r="AC54" s="50"/>
      <c r="AD54" s="50"/>
      <c r="AE54" s="50"/>
      <c r="AF54" s="50"/>
      <c r="AG54" s="50"/>
      <c r="AH54" s="50"/>
      <c r="AI54" s="50"/>
      <c r="AJ54" s="50"/>
      <c r="AK54" s="50"/>
      <c r="AL54" s="50"/>
      <c r="AM54" s="50"/>
      <c r="AN54" s="50"/>
      <c r="AO54" s="50"/>
      <c r="AP54" s="50"/>
      <c r="AQ54" s="50"/>
    </row>
    <row r="55" spans="1:65" ht="21.75" customHeight="1" x14ac:dyDescent="0.2">
      <c r="A55" s="51" t="s">
        <v>100</v>
      </c>
      <c r="B55" s="51" t="s">
        <v>72</v>
      </c>
      <c r="C55" s="52" t="s">
        <v>10</v>
      </c>
      <c r="D55" s="52" t="s">
        <v>101</v>
      </c>
      <c r="E55" s="53" t="s">
        <v>54</v>
      </c>
      <c r="F55" s="53" t="s">
        <v>53</v>
      </c>
      <c r="G55" s="54" t="s">
        <v>56</v>
      </c>
      <c r="H55" s="54" t="s">
        <v>60</v>
      </c>
      <c r="I55" s="54" t="s">
        <v>57</v>
      </c>
      <c r="J55" s="54" t="s">
        <v>58</v>
      </c>
      <c r="K55" s="54" t="s">
        <v>59</v>
      </c>
      <c r="L55" s="54" t="s">
        <v>19</v>
      </c>
      <c r="M55" s="54" t="s">
        <v>18</v>
      </c>
      <c r="N55" s="55" t="s">
        <v>87</v>
      </c>
      <c r="O55" s="54" t="s">
        <v>66</v>
      </c>
      <c r="P55" s="56" t="s">
        <v>61</v>
      </c>
      <c r="Q55" s="56" t="s">
        <v>15</v>
      </c>
      <c r="R55" s="56" t="s">
        <v>16</v>
      </c>
      <c r="S55" s="57" t="s">
        <v>89</v>
      </c>
      <c r="T55" s="58" t="s">
        <v>9</v>
      </c>
      <c r="U55" s="59" t="s">
        <v>76</v>
      </c>
      <c r="W55" s="51" t="s">
        <v>100</v>
      </c>
      <c r="X55" s="51" t="s">
        <v>72</v>
      </c>
      <c r="Y55" s="52" t="s">
        <v>10</v>
      </c>
      <c r="Z55" s="52" t="s">
        <v>101</v>
      </c>
      <c r="AA55" s="53" t="s">
        <v>54</v>
      </c>
      <c r="AB55" s="53" t="s">
        <v>53</v>
      </c>
      <c r="AC55" s="54" t="s">
        <v>56</v>
      </c>
      <c r="AD55" s="54" t="s">
        <v>60</v>
      </c>
      <c r="AE55" s="54" t="s">
        <v>57</v>
      </c>
      <c r="AF55" s="54" t="s">
        <v>58</v>
      </c>
      <c r="AG55" s="54" t="s">
        <v>59</v>
      </c>
      <c r="AH55" s="54" t="s">
        <v>19</v>
      </c>
      <c r="AI55" s="54" t="s">
        <v>18</v>
      </c>
      <c r="AJ55" s="55" t="s">
        <v>87</v>
      </c>
      <c r="AK55" s="54" t="s">
        <v>66</v>
      </c>
      <c r="AL55" s="56" t="s">
        <v>61</v>
      </c>
      <c r="AM55" s="56" t="s">
        <v>15</v>
      </c>
      <c r="AN55" s="56" t="s">
        <v>16</v>
      </c>
      <c r="AO55" s="57" t="s">
        <v>89</v>
      </c>
      <c r="AP55" s="58" t="s">
        <v>9</v>
      </c>
      <c r="AQ55" s="59" t="s">
        <v>76</v>
      </c>
    </row>
    <row r="56" spans="1:65" ht="21.75" customHeight="1" x14ac:dyDescent="0.2">
      <c r="A56" s="60"/>
      <c r="B56" s="60"/>
      <c r="C56" s="61" t="s">
        <v>12</v>
      </c>
      <c r="D56" s="61"/>
      <c r="E56" s="62"/>
      <c r="F56" s="62"/>
      <c r="G56" s="60"/>
      <c r="H56" s="60"/>
      <c r="I56" s="60"/>
      <c r="J56" s="60"/>
      <c r="K56" s="60"/>
      <c r="L56" s="60"/>
      <c r="M56" s="60"/>
      <c r="N56" s="61"/>
      <c r="O56" s="63"/>
      <c r="P56" s="64" t="s">
        <v>14</v>
      </c>
      <c r="Q56" s="64"/>
      <c r="R56" s="64"/>
      <c r="S56" s="65"/>
      <c r="T56" s="66" t="s">
        <v>8</v>
      </c>
      <c r="U56" s="67"/>
      <c r="V56" s="50"/>
      <c r="W56" s="60"/>
      <c r="X56" s="60"/>
      <c r="Y56" s="61" t="s">
        <v>12</v>
      </c>
      <c r="Z56" s="61"/>
      <c r="AA56" s="62"/>
      <c r="AB56" s="62"/>
      <c r="AC56" s="60"/>
      <c r="AD56" s="60"/>
      <c r="AE56" s="60"/>
      <c r="AF56" s="60"/>
      <c r="AG56" s="60"/>
      <c r="AH56" s="60"/>
      <c r="AI56" s="60"/>
      <c r="AJ56" s="61"/>
      <c r="AK56" s="63"/>
      <c r="AL56" s="64" t="s">
        <v>14</v>
      </c>
      <c r="AM56" s="64"/>
      <c r="AN56" s="64"/>
      <c r="AO56" s="65"/>
      <c r="AP56" s="66"/>
      <c r="AQ56" s="67"/>
    </row>
    <row r="57" spans="1:65" ht="21.75" customHeight="1" x14ac:dyDescent="0.2">
      <c r="A57" s="50"/>
      <c r="B57" s="50"/>
      <c r="C57" s="50"/>
      <c r="D57" s="50"/>
      <c r="E57" s="50"/>
      <c r="F57" s="50"/>
      <c r="G57" s="50"/>
      <c r="H57" s="50"/>
      <c r="I57" s="50"/>
      <c r="J57" s="50"/>
      <c r="K57" s="50"/>
      <c r="L57" s="50"/>
      <c r="M57" s="50"/>
      <c r="N57" s="50"/>
      <c r="O57" s="50"/>
      <c r="P57" s="50"/>
      <c r="Q57" s="50"/>
      <c r="R57" s="50"/>
      <c r="S57" s="50"/>
      <c r="T57" s="50"/>
      <c r="U57" s="50"/>
      <c r="V57" s="50"/>
      <c r="W57" s="50"/>
      <c r="X57" s="50"/>
      <c r="Y57" s="50"/>
      <c r="Z57" s="50"/>
      <c r="AA57" s="50"/>
      <c r="AB57" s="50"/>
      <c r="AC57" s="50"/>
      <c r="AD57" s="50"/>
      <c r="AE57" s="50"/>
      <c r="AF57" s="50"/>
      <c r="AG57" s="50"/>
      <c r="AH57" s="50"/>
      <c r="AI57" s="50"/>
      <c r="AJ57" s="50"/>
      <c r="AK57" s="50"/>
      <c r="AL57" s="50"/>
      <c r="AM57" s="50"/>
      <c r="AN57" s="50"/>
      <c r="AO57" s="50"/>
      <c r="AP57" s="50"/>
      <c r="AQ57" s="50"/>
    </row>
    <row r="58" spans="1:65" ht="21.75" customHeight="1" x14ac:dyDescent="0.2">
      <c r="A58" s="51" t="s">
        <v>100</v>
      </c>
      <c r="B58" s="51" t="s">
        <v>72</v>
      </c>
      <c r="C58" s="52" t="s">
        <v>10</v>
      </c>
      <c r="D58" s="52" t="s">
        <v>101</v>
      </c>
      <c r="E58" s="53" t="s">
        <v>54</v>
      </c>
      <c r="F58" s="53" t="s">
        <v>53</v>
      </c>
      <c r="G58" s="54" t="s">
        <v>56</v>
      </c>
      <c r="H58" s="54" t="s">
        <v>60</v>
      </c>
      <c r="I58" s="54" t="s">
        <v>57</v>
      </c>
      <c r="J58" s="54" t="s">
        <v>58</v>
      </c>
      <c r="K58" s="54" t="s">
        <v>59</v>
      </c>
      <c r="L58" s="54" t="s">
        <v>19</v>
      </c>
      <c r="M58" s="54" t="s">
        <v>18</v>
      </c>
      <c r="N58" s="55" t="s">
        <v>87</v>
      </c>
      <c r="O58" s="54" t="s">
        <v>66</v>
      </c>
      <c r="P58" s="56" t="s">
        <v>61</v>
      </c>
      <c r="Q58" s="56" t="s">
        <v>15</v>
      </c>
      <c r="R58" s="56" t="s">
        <v>16</v>
      </c>
      <c r="S58" s="57" t="s">
        <v>89</v>
      </c>
      <c r="T58" s="58" t="s">
        <v>9</v>
      </c>
      <c r="U58" s="59" t="s">
        <v>76</v>
      </c>
      <c r="W58" s="51" t="s">
        <v>100</v>
      </c>
      <c r="X58" s="51" t="s">
        <v>72</v>
      </c>
      <c r="Y58" s="52" t="s">
        <v>10</v>
      </c>
      <c r="Z58" s="52" t="s">
        <v>101</v>
      </c>
      <c r="AA58" s="53" t="s">
        <v>54</v>
      </c>
      <c r="AB58" s="53" t="s">
        <v>53</v>
      </c>
      <c r="AC58" s="54" t="s">
        <v>56</v>
      </c>
      <c r="AD58" s="54" t="s">
        <v>60</v>
      </c>
      <c r="AE58" s="54" t="s">
        <v>57</v>
      </c>
      <c r="AF58" s="54" t="s">
        <v>58</v>
      </c>
      <c r="AG58" s="54" t="s">
        <v>59</v>
      </c>
      <c r="AH58" s="54" t="s">
        <v>19</v>
      </c>
      <c r="AI58" s="54" t="s">
        <v>18</v>
      </c>
      <c r="AJ58" s="55" t="s">
        <v>87</v>
      </c>
      <c r="AK58" s="54" t="s">
        <v>66</v>
      </c>
      <c r="AL58" s="56" t="s">
        <v>61</v>
      </c>
      <c r="AM58" s="56" t="s">
        <v>15</v>
      </c>
      <c r="AN58" s="56" t="s">
        <v>16</v>
      </c>
      <c r="AO58" s="57" t="s">
        <v>89</v>
      </c>
      <c r="AP58" s="58" t="s">
        <v>9</v>
      </c>
      <c r="AQ58" s="59" t="s">
        <v>76</v>
      </c>
    </row>
    <row r="59" spans="1:65" ht="21.75" customHeight="1" x14ac:dyDescent="0.2">
      <c r="A59" s="60"/>
      <c r="B59" s="60"/>
      <c r="C59" s="61" t="s">
        <v>13</v>
      </c>
      <c r="D59" s="61"/>
      <c r="E59" s="62"/>
      <c r="F59" s="62"/>
      <c r="G59" s="60"/>
      <c r="H59" s="60"/>
      <c r="I59" s="60"/>
      <c r="J59" s="60"/>
      <c r="K59" s="60"/>
      <c r="L59" s="60"/>
      <c r="M59" s="60"/>
      <c r="N59" s="61"/>
      <c r="O59" s="63"/>
      <c r="P59" s="64" t="s">
        <v>14</v>
      </c>
      <c r="Q59" s="64"/>
      <c r="R59" s="64"/>
      <c r="S59" s="65"/>
      <c r="T59" s="66" t="s">
        <v>8</v>
      </c>
      <c r="U59" s="67"/>
      <c r="V59" s="50"/>
      <c r="W59" s="60"/>
      <c r="X59" s="60"/>
      <c r="Y59" s="61" t="s">
        <v>13</v>
      </c>
      <c r="Z59" s="61"/>
      <c r="AA59" s="62"/>
      <c r="AB59" s="62"/>
      <c r="AC59" s="60"/>
      <c r="AD59" s="60"/>
      <c r="AE59" s="60"/>
      <c r="AF59" s="60"/>
      <c r="AG59" s="60"/>
      <c r="AH59" s="60"/>
      <c r="AI59" s="60"/>
      <c r="AJ59" s="61"/>
      <c r="AK59" s="63"/>
      <c r="AL59" s="64" t="s">
        <v>14</v>
      </c>
      <c r="AM59" s="64"/>
      <c r="AN59" s="64"/>
      <c r="AO59" s="65"/>
      <c r="AP59" s="66"/>
      <c r="AQ59" s="67"/>
    </row>
    <row r="60" spans="1:65" ht="21.75" customHeight="1" x14ac:dyDescent="0.2">
      <c r="A60" s="50"/>
      <c r="B60" s="50"/>
      <c r="C60" s="50"/>
      <c r="D60" s="50"/>
      <c r="E60" s="50"/>
      <c r="F60" s="50"/>
      <c r="G60" s="50"/>
      <c r="H60" s="50"/>
      <c r="I60" s="50"/>
      <c r="J60" s="50"/>
      <c r="K60" s="50"/>
      <c r="L60" s="50"/>
      <c r="M60" s="50"/>
      <c r="N60" s="50"/>
      <c r="O60" s="50"/>
      <c r="P60" s="50"/>
      <c r="Q60" s="50"/>
      <c r="R60" s="50"/>
      <c r="S60" s="50"/>
      <c r="T60" s="50"/>
      <c r="U60" s="50"/>
      <c r="V60" s="50"/>
      <c r="W60" s="50"/>
      <c r="X60" s="50"/>
      <c r="Y60" s="50"/>
      <c r="Z60" s="50"/>
      <c r="AA60" s="50"/>
      <c r="AB60" s="50"/>
      <c r="AC60" s="50"/>
      <c r="AD60" s="50"/>
      <c r="AE60" s="50"/>
      <c r="AF60" s="50"/>
      <c r="AG60" s="50"/>
      <c r="AH60" s="50"/>
      <c r="AI60" s="50"/>
      <c r="AJ60" s="50"/>
      <c r="AK60" s="50"/>
      <c r="AL60" s="50"/>
      <c r="AM60" s="50"/>
      <c r="AN60" s="50"/>
      <c r="AO60" s="50"/>
      <c r="AP60" s="50"/>
      <c r="AQ60" s="50"/>
    </row>
    <row r="61" spans="1:65" ht="21.75" customHeight="1" x14ac:dyDescent="0.2">
      <c r="A61" s="51" t="s">
        <v>100</v>
      </c>
      <c r="B61" s="51" t="s">
        <v>72</v>
      </c>
      <c r="C61" s="52" t="s">
        <v>10</v>
      </c>
      <c r="D61" s="52" t="s">
        <v>101</v>
      </c>
      <c r="E61" s="53" t="s">
        <v>54</v>
      </c>
      <c r="F61" s="53" t="s">
        <v>53</v>
      </c>
      <c r="G61" s="54" t="s">
        <v>56</v>
      </c>
      <c r="H61" s="54" t="s">
        <v>60</v>
      </c>
      <c r="I61" s="54" t="s">
        <v>57</v>
      </c>
      <c r="J61" s="54" t="s">
        <v>58</v>
      </c>
      <c r="K61" s="54" t="s">
        <v>59</v>
      </c>
      <c r="L61" s="54" t="s">
        <v>19</v>
      </c>
      <c r="M61" s="54" t="s">
        <v>18</v>
      </c>
      <c r="N61" s="55" t="s">
        <v>87</v>
      </c>
      <c r="O61" s="54" t="s">
        <v>66</v>
      </c>
      <c r="P61" s="56" t="s">
        <v>61</v>
      </c>
      <c r="Q61" s="56" t="s">
        <v>15</v>
      </c>
      <c r="R61" s="56" t="s">
        <v>16</v>
      </c>
      <c r="S61" s="57" t="s">
        <v>89</v>
      </c>
      <c r="T61" s="58" t="s">
        <v>9</v>
      </c>
      <c r="U61" s="59" t="s">
        <v>76</v>
      </c>
      <c r="W61" s="51" t="s">
        <v>100</v>
      </c>
      <c r="X61" s="51" t="s">
        <v>72</v>
      </c>
      <c r="Y61" s="52" t="s">
        <v>10</v>
      </c>
      <c r="Z61" s="52" t="s">
        <v>101</v>
      </c>
      <c r="AA61" s="53" t="s">
        <v>54</v>
      </c>
      <c r="AB61" s="53" t="s">
        <v>53</v>
      </c>
      <c r="AC61" s="54" t="s">
        <v>56</v>
      </c>
      <c r="AD61" s="54" t="s">
        <v>60</v>
      </c>
      <c r="AE61" s="54" t="s">
        <v>57</v>
      </c>
      <c r="AF61" s="54" t="s">
        <v>58</v>
      </c>
      <c r="AG61" s="54" t="s">
        <v>59</v>
      </c>
      <c r="AH61" s="54" t="s">
        <v>19</v>
      </c>
      <c r="AI61" s="54" t="s">
        <v>18</v>
      </c>
      <c r="AJ61" s="55" t="s">
        <v>87</v>
      </c>
      <c r="AK61" s="54" t="s">
        <v>66</v>
      </c>
      <c r="AL61" s="56" t="s">
        <v>61</v>
      </c>
      <c r="AM61" s="56" t="s">
        <v>15</v>
      </c>
      <c r="AN61" s="56" t="s">
        <v>16</v>
      </c>
      <c r="AO61" s="57" t="s">
        <v>89</v>
      </c>
      <c r="AP61" s="58" t="s">
        <v>9</v>
      </c>
      <c r="AQ61" s="59" t="s">
        <v>76</v>
      </c>
    </row>
    <row r="62" spans="1:65" ht="21.75" customHeight="1" x14ac:dyDescent="0.2">
      <c r="A62" s="60"/>
      <c r="B62" s="60"/>
      <c r="C62" s="61"/>
      <c r="D62" s="61" t="s">
        <v>127</v>
      </c>
      <c r="E62" s="62"/>
      <c r="F62" s="62"/>
      <c r="G62" s="60"/>
      <c r="H62" s="60"/>
      <c r="I62" s="60"/>
      <c r="J62" s="60"/>
      <c r="K62" s="60"/>
      <c r="L62" s="60"/>
      <c r="M62" s="60"/>
      <c r="N62" s="61"/>
      <c r="O62" s="63"/>
      <c r="P62" s="64" t="s">
        <v>14</v>
      </c>
      <c r="Q62" s="64"/>
      <c r="R62" s="64"/>
      <c r="S62" s="65"/>
      <c r="T62" s="66" t="s">
        <v>8</v>
      </c>
      <c r="U62" s="67"/>
      <c r="V62" s="50"/>
      <c r="W62" s="60"/>
      <c r="X62" s="60"/>
      <c r="Y62" s="61"/>
      <c r="Z62" s="61" t="s">
        <v>127</v>
      </c>
      <c r="AA62" s="62"/>
      <c r="AB62" s="62"/>
      <c r="AC62" s="60"/>
      <c r="AD62" s="60"/>
      <c r="AE62" s="60"/>
      <c r="AF62" s="60"/>
      <c r="AG62" s="60"/>
      <c r="AH62" s="60"/>
      <c r="AI62" s="60"/>
      <c r="AJ62" s="61"/>
      <c r="AK62" s="63"/>
      <c r="AL62" s="64" t="s">
        <v>14</v>
      </c>
      <c r="AM62" s="64"/>
      <c r="AN62" s="64"/>
      <c r="AO62" s="65"/>
      <c r="AP62" s="66"/>
      <c r="AQ62" s="67"/>
    </row>
    <row r="63" spans="1:65" ht="21.75" customHeight="1" x14ac:dyDescent="0.2">
      <c r="A63" s="50"/>
      <c r="B63" s="50"/>
      <c r="C63" s="50"/>
      <c r="D63" s="50"/>
      <c r="E63" s="50"/>
      <c r="F63" s="50"/>
      <c r="G63" s="50"/>
      <c r="H63" s="50"/>
      <c r="I63" s="50"/>
      <c r="J63" s="50"/>
      <c r="K63" s="50"/>
      <c r="L63" s="50"/>
      <c r="M63" s="50"/>
      <c r="N63" s="50"/>
      <c r="O63" s="50"/>
      <c r="P63" s="50"/>
      <c r="Q63" s="50"/>
      <c r="R63" s="50"/>
      <c r="S63" s="50"/>
      <c r="T63" s="50"/>
      <c r="U63" s="50"/>
      <c r="V63" s="50"/>
      <c r="W63" s="50"/>
      <c r="X63" s="50"/>
      <c r="Y63" s="50"/>
      <c r="Z63" s="50"/>
      <c r="AA63" s="50"/>
      <c r="AB63" s="50"/>
      <c r="AC63" s="50"/>
      <c r="AD63" s="50"/>
      <c r="AE63" s="50"/>
      <c r="AF63" s="50"/>
      <c r="AG63" s="50"/>
      <c r="AH63" s="50"/>
      <c r="AI63" s="50"/>
      <c r="AJ63" s="50"/>
      <c r="AK63" s="50"/>
      <c r="AL63" s="50"/>
      <c r="AM63" s="50"/>
      <c r="AN63" s="50"/>
      <c r="AO63" s="50"/>
      <c r="AP63" s="50"/>
      <c r="AQ63" s="50"/>
    </row>
    <row r="64" spans="1:65" ht="21.75" customHeight="1" x14ac:dyDescent="0.2">
      <c r="A64" s="51" t="s">
        <v>100</v>
      </c>
      <c r="B64" s="51" t="s">
        <v>72</v>
      </c>
      <c r="C64" s="52" t="s">
        <v>10</v>
      </c>
      <c r="D64" s="52" t="s">
        <v>101</v>
      </c>
      <c r="E64" s="53" t="s">
        <v>54</v>
      </c>
      <c r="F64" s="53" t="s">
        <v>53</v>
      </c>
      <c r="G64" s="54" t="s">
        <v>56</v>
      </c>
      <c r="H64" s="54" t="s">
        <v>60</v>
      </c>
      <c r="I64" s="54" t="s">
        <v>57</v>
      </c>
      <c r="J64" s="54" t="s">
        <v>58</v>
      </c>
      <c r="K64" s="54" t="s">
        <v>59</v>
      </c>
      <c r="L64" s="54" t="s">
        <v>19</v>
      </c>
      <c r="M64" s="54" t="s">
        <v>18</v>
      </c>
      <c r="N64" s="55" t="s">
        <v>87</v>
      </c>
      <c r="O64" s="54" t="s">
        <v>66</v>
      </c>
      <c r="P64" s="56" t="s">
        <v>61</v>
      </c>
      <c r="Q64" s="56" t="s">
        <v>15</v>
      </c>
      <c r="R64" s="56" t="s">
        <v>16</v>
      </c>
      <c r="S64" s="57" t="s">
        <v>89</v>
      </c>
      <c r="T64" s="58" t="s">
        <v>9</v>
      </c>
      <c r="U64" s="59" t="s">
        <v>76</v>
      </c>
      <c r="W64" s="51" t="s">
        <v>100</v>
      </c>
      <c r="X64" s="51" t="s">
        <v>72</v>
      </c>
      <c r="Y64" s="52" t="s">
        <v>10</v>
      </c>
      <c r="Z64" s="52" t="s">
        <v>101</v>
      </c>
      <c r="AA64" s="53" t="s">
        <v>54</v>
      </c>
      <c r="AB64" s="53" t="s">
        <v>53</v>
      </c>
      <c r="AC64" s="54" t="s">
        <v>56</v>
      </c>
      <c r="AD64" s="54" t="s">
        <v>60</v>
      </c>
      <c r="AE64" s="54" t="s">
        <v>57</v>
      </c>
      <c r="AF64" s="54" t="s">
        <v>58</v>
      </c>
      <c r="AG64" s="54" t="s">
        <v>59</v>
      </c>
      <c r="AH64" s="54" t="s">
        <v>19</v>
      </c>
      <c r="AI64" s="54" t="s">
        <v>18</v>
      </c>
      <c r="AJ64" s="55" t="s">
        <v>87</v>
      </c>
      <c r="AK64" s="54" t="s">
        <v>66</v>
      </c>
      <c r="AL64" s="56" t="s">
        <v>61</v>
      </c>
      <c r="AM64" s="56" t="s">
        <v>15</v>
      </c>
      <c r="AN64" s="56" t="s">
        <v>16</v>
      </c>
      <c r="AO64" s="57" t="s">
        <v>89</v>
      </c>
      <c r="AP64" s="58" t="s">
        <v>9</v>
      </c>
      <c r="AQ64" s="59" t="s">
        <v>76</v>
      </c>
    </row>
    <row r="65" spans="1:65" ht="21.75" customHeight="1" x14ac:dyDescent="0.2">
      <c r="A65" s="60"/>
      <c r="B65" s="60"/>
      <c r="C65" s="61"/>
      <c r="D65" s="61" t="s">
        <v>129</v>
      </c>
      <c r="E65" s="62"/>
      <c r="F65" s="62"/>
      <c r="G65" s="60"/>
      <c r="H65" s="60"/>
      <c r="I65" s="60"/>
      <c r="J65" s="60"/>
      <c r="K65" s="60"/>
      <c r="L65" s="60"/>
      <c r="M65" s="60"/>
      <c r="N65" s="61"/>
      <c r="O65" s="63"/>
      <c r="P65" s="64" t="s">
        <v>14</v>
      </c>
      <c r="Q65" s="64"/>
      <c r="R65" s="64"/>
      <c r="S65" s="65"/>
      <c r="T65" s="66" t="s">
        <v>8</v>
      </c>
      <c r="U65" s="67"/>
      <c r="V65" s="50"/>
      <c r="W65" s="60"/>
      <c r="X65" s="60"/>
      <c r="Y65" s="61"/>
      <c r="Z65" s="61" t="s">
        <v>129</v>
      </c>
      <c r="AA65" s="62"/>
      <c r="AB65" s="62"/>
      <c r="AC65" s="60"/>
      <c r="AD65" s="60"/>
      <c r="AE65" s="60"/>
      <c r="AF65" s="60"/>
      <c r="AG65" s="60"/>
      <c r="AH65" s="60"/>
      <c r="AI65" s="60"/>
      <c r="AJ65" s="61"/>
      <c r="AK65" s="63"/>
      <c r="AL65" s="64" t="s">
        <v>14</v>
      </c>
      <c r="AM65" s="64"/>
      <c r="AN65" s="64"/>
      <c r="AO65" s="65"/>
      <c r="AP65" s="66"/>
      <c r="AQ65" s="67"/>
    </row>
    <row r="66" spans="1:65" ht="21.75" customHeight="1" x14ac:dyDescent="0.2">
      <c r="A66" s="50"/>
      <c r="B66" s="50"/>
      <c r="C66" s="50"/>
      <c r="D66" s="50"/>
      <c r="E66" s="50"/>
      <c r="F66" s="50"/>
      <c r="G66" s="50"/>
      <c r="H66" s="50"/>
      <c r="I66" s="50"/>
      <c r="J66" s="50"/>
      <c r="K66" s="50"/>
      <c r="L66" s="50"/>
      <c r="M66" s="50"/>
      <c r="N66" s="50"/>
      <c r="O66" s="50"/>
      <c r="P66" s="50"/>
      <c r="Q66" s="50"/>
      <c r="R66" s="50"/>
      <c r="S66" s="50"/>
      <c r="T66" s="50"/>
      <c r="U66" s="50"/>
      <c r="V66" s="50"/>
      <c r="W66" s="50"/>
      <c r="X66" s="50"/>
      <c r="Y66" s="50"/>
      <c r="Z66" s="50"/>
      <c r="AA66" s="50"/>
      <c r="AB66" s="50"/>
      <c r="AC66" s="50"/>
      <c r="AD66" s="50"/>
      <c r="AE66" s="50"/>
      <c r="AF66" s="50"/>
      <c r="AG66" s="50"/>
      <c r="AH66" s="50"/>
      <c r="AI66" s="50"/>
      <c r="AJ66" s="50"/>
      <c r="AK66" s="50"/>
      <c r="AL66" s="50"/>
      <c r="AM66" s="50"/>
      <c r="AN66" s="50"/>
      <c r="AO66" s="50"/>
      <c r="AP66" s="50"/>
      <c r="AQ66" s="50"/>
    </row>
    <row r="67" spans="1:65" ht="21.75" customHeight="1" x14ac:dyDescent="0.2">
      <c r="A67" s="51" t="s">
        <v>100</v>
      </c>
      <c r="B67" s="51" t="s">
        <v>72</v>
      </c>
      <c r="C67" s="52" t="s">
        <v>10</v>
      </c>
      <c r="D67" s="52" t="s">
        <v>101</v>
      </c>
      <c r="E67" s="53" t="s">
        <v>54</v>
      </c>
      <c r="F67" s="53" t="s">
        <v>53</v>
      </c>
      <c r="G67" s="54" t="s">
        <v>56</v>
      </c>
      <c r="H67" s="54" t="s">
        <v>60</v>
      </c>
      <c r="I67" s="54" t="s">
        <v>57</v>
      </c>
      <c r="J67" s="54" t="s">
        <v>58</v>
      </c>
      <c r="K67" s="54" t="s">
        <v>59</v>
      </c>
      <c r="L67" s="54" t="s">
        <v>19</v>
      </c>
      <c r="M67" s="54" t="s">
        <v>18</v>
      </c>
      <c r="N67" s="55" t="s">
        <v>87</v>
      </c>
      <c r="O67" s="54" t="s">
        <v>66</v>
      </c>
      <c r="P67" s="56" t="s">
        <v>61</v>
      </c>
      <c r="Q67" s="56" t="s">
        <v>15</v>
      </c>
      <c r="R67" s="56" t="s">
        <v>16</v>
      </c>
      <c r="S67" s="57" t="s">
        <v>89</v>
      </c>
      <c r="T67" s="58" t="s">
        <v>9</v>
      </c>
      <c r="U67" s="59" t="s">
        <v>76</v>
      </c>
      <c r="W67" s="51" t="s">
        <v>100</v>
      </c>
      <c r="X67" s="51" t="s">
        <v>72</v>
      </c>
      <c r="Y67" s="52" t="s">
        <v>10</v>
      </c>
      <c r="Z67" s="52" t="s">
        <v>101</v>
      </c>
      <c r="AA67" s="53" t="s">
        <v>54</v>
      </c>
      <c r="AB67" s="53" t="s">
        <v>53</v>
      </c>
      <c r="AC67" s="54" t="s">
        <v>56</v>
      </c>
      <c r="AD67" s="54" t="s">
        <v>60</v>
      </c>
      <c r="AE67" s="54" t="s">
        <v>57</v>
      </c>
      <c r="AF67" s="54" t="s">
        <v>58</v>
      </c>
      <c r="AG67" s="54" t="s">
        <v>59</v>
      </c>
      <c r="AH67" s="54" t="s">
        <v>19</v>
      </c>
      <c r="AI67" s="54" t="s">
        <v>18</v>
      </c>
      <c r="AJ67" s="55" t="s">
        <v>87</v>
      </c>
      <c r="AK67" s="54" t="s">
        <v>66</v>
      </c>
      <c r="AL67" s="56" t="s">
        <v>61</v>
      </c>
      <c r="AM67" s="56" t="s">
        <v>15</v>
      </c>
      <c r="AN67" s="56" t="s">
        <v>16</v>
      </c>
      <c r="AO67" s="57" t="s">
        <v>89</v>
      </c>
      <c r="AP67" s="58" t="s">
        <v>9</v>
      </c>
      <c r="AQ67" s="59" t="s">
        <v>76</v>
      </c>
    </row>
    <row r="68" spans="1:65" ht="21.75" customHeight="1" x14ac:dyDescent="0.2">
      <c r="A68" s="60"/>
      <c r="B68" s="60"/>
      <c r="C68" s="61"/>
      <c r="D68" s="61" t="s">
        <v>128</v>
      </c>
      <c r="E68" s="62"/>
      <c r="F68" s="62"/>
      <c r="G68" s="60"/>
      <c r="H68" s="60"/>
      <c r="I68" s="60"/>
      <c r="J68" s="60"/>
      <c r="K68" s="60"/>
      <c r="L68" s="60"/>
      <c r="M68" s="60"/>
      <c r="N68" s="61"/>
      <c r="O68" s="63"/>
      <c r="P68" s="64" t="s">
        <v>14</v>
      </c>
      <c r="Q68" s="64"/>
      <c r="R68" s="64"/>
      <c r="S68" s="65"/>
      <c r="T68" s="66" t="s">
        <v>8</v>
      </c>
      <c r="U68" s="67"/>
      <c r="V68" s="50"/>
      <c r="W68" s="60"/>
      <c r="X68" s="60"/>
      <c r="Y68" s="61"/>
      <c r="Z68" s="61" t="s">
        <v>128</v>
      </c>
      <c r="AA68" s="62"/>
      <c r="AB68" s="62"/>
      <c r="AC68" s="60"/>
      <c r="AD68" s="60"/>
      <c r="AE68" s="60"/>
      <c r="AF68" s="60"/>
      <c r="AG68" s="60"/>
      <c r="AH68" s="60"/>
      <c r="AI68" s="60"/>
      <c r="AJ68" s="61"/>
      <c r="AK68" s="63"/>
      <c r="AL68" s="64" t="s">
        <v>14</v>
      </c>
      <c r="AM68" s="64"/>
      <c r="AN68" s="64"/>
      <c r="AO68" s="65"/>
      <c r="AP68" s="66"/>
      <c r="AQ68" s="67"/>
    </row>
    <row r="69" spans="1:65" ht="21.75" customHeight="1" x14ac:dyDescent="0.2">
      <c r="A69" s="50"/>
      <c r="B69" s="50"/>
      <c r="C69" s="50"/>
      <c r="D69" s="50"/>
      <c r="E69" s="50"/>
      <c r="F69" s="50"/>
      <c r="G69" s="50"/>
      <c r="H69" s="50"/>
      <c r="I69" s="50"/>
      <c r="J69" s="50"/>
      <c r="K69" s="50"/>
      <c r="L69" s="50"/>
      <c r="M69" s="50"/>
      <c r="N69" s="50"/>
      <c r="O69" s="50"/>
      <c r="P69" s="50"/>
      <c r="Q69" s="50"/>
      <c r="R69" s="50"/>
      <c r="S69" s="50"/>
      <c r="T69" s="50"/>
      <c r="U69" s="50"/>
      <c r="V69" s="50"/>
      <c r="W69" s="50"/>
      <c r="X69" s="50"/>
      <c r="Y69" s="50"/>
      <c r="Z69" s="50"/>
      <c r="AA69" s="50"/>
      <c r="AB69" s="50"/>
      <c r="AC69" s="50"/>
      <c r="AD69" s="50"/>
      <c r="AE69" s="50"/>
      <c r="AF69" s="50"/>
      <c r="AG69" s="50"/>
      <c r="AH69" s="50"/>
      <c r="AI69" s="50"/>
      <c r="AJ69" s="50"/>
      <c r="AK69" s="50"/>
      <c r="AL69" s="50"/>
      <c r="AM69" s="50"/>
      <c r="AN69" s="50"/>
      <c r="AO69" s="50"/>
      <c r="AP69" s="50"/>
      <c r="AQ69" s="50"/>
    </row>
    <row r="70" spans="1:65" ht="21.75" customHeight="1" x14ac:dyDescent="0.2">
      <c r="A70" s="51" t="s">
        <v>100</v>
      </c>
      <c r="B70" s="51" t="s">
        <v>72</v>
      </c>
      <c r="C70" s="52" t="s">
        <v>10</v>
      </c>
      <c r="D70" s="52" t="s">
        <v>101</v>
      </c>
      <c r="E70" s="53" t="s">
        <v>54</v>
      </c>
      <c r="F70" s="53" t="s">
        <v>53</v>
      </c>
      <c r="G70" s="54" t="s">
        <v>56</v>
      </c>
      <c r="H70" s="54" t="s">
        <v>60</v>
      </c>
      <c r="I70" s="54" t="s">
        <v>57</v>
      </c>
      <c r="J70" s="54" t="s">
        <v>58</v>
      </c>
      <c r="K70" s="54" t="s">
        <v>59</v>
      </c>
      <c r="L70" s="54" t="s">
        <v>19</v>
      </c>
      <c r="M70" s="54" t="s">
        <v>18</v>
      </c>
      <c r="N70" s="55" t="s">
        <v>87</v>
      </c>
      <c r="O70" s="54" t="s">
        <v>66</v>
      </c>
      <c r="P70" s="56" t="s">
        <v>61</v>
      </c>
      <c r="Q70" s="56" t="s">
        <v>15</v>
      </c>
      <c r="R70" s="56" t="s">
        <v>16</v>
      </c>
      <c r="S70" s="57" t="s">
        <v>89</v>
      </c>
      <c r="T70" s="58" t="s">
        <v>9</v>
      </c>
      <c r="U70" s="59" t="s">
        <v>76</v>
      </c>
      <c r="W70" s="51" t="s">
        <v>100</v>
      </c>
      <c r="X70" s="51" t="s">
        <v>72</v>
      </c>
      <c r="Y70" s="52" t="s">
        <v>10</v>
      </c>
      <c r="Z70" s="52" t="s">
        <v>101</v>
      </c>
      <c r="AA70" s="53" t="s">
        <v>54</v>
      </c>
      <c r="AB70" s="53" t="s">
        <v>53</v>
      </c>
      <c r="AC70" s="54" t="s">
        <v>56</v>
      </c>
      <c r="AD70" s="54" t="s">
        <v>60</v>
      </c>
      <c r="AE70" s="54" t="s">
        <v>57</v>
      </c>
      <c r="AF70" s="54" t="s">
        <v>58</v>
      </c>
      <c r="AG70" s="54" t="s">
        <v>59</v>
      </c>
      <c r="AH70" s="54" t="s">
        <v>19</v>
      </c>
      <c r="AI70" s="54" t="s">
        <v>18</v>
      </c>
      <c r="AJ70" s="55" t="s">
        <v>87</v>
      </c>
      <c r="AK70" s="54" t="s">
        <v>66</v>
      </c>
      <c r="AL70" s="56" t="s">
        <v>61</v>
      </c>
      <c r="AM70" s="56" t="s">
        <v>15</v>
      </c>
      <c r="AN70" s="56" t="s">
        <v>16</v>
      </c>
      <c r="AO70" s="57" t="s">
        <v>89</v>
      </c>
      <c r="AP70" s="58" t="s">
        <v>9</v>
      </c>
      <c r="AQ70" s="59" t="s">
        <v>76</v>
      </c>
    </row>
    <row r="71" spans="1:65" ht="21.75" customHeight="1" x14ac:dyDescent="0.2">
      <c r="A71" s="60"/>
      <c r="B71" s="60"/>
      <c r="C71" s="61"/>
      <c r="D71" s="61" t="s">
        <v>81</v>
      </c>
      <c r="E71" s="62"/>
      <c r="F71" s="62"/>
      <c r="G71" s="60"/>
      <c r="H71" s="60"/>
      <c r="I71" s="60"/>
      <c r="J71" s="60"/>
      <c r="K71" s="60"/>
      <c r="L71" s="60"/>
      <c r="M71" s="60"/>
      <c r="N71" s="61"/>
      <c r="O71" s="63"/>
      <c r="P71" s="64" t="s">
        <v>14</v>
      </c>
      <c r="Q71" s="64"/>
      <c r="R71" s="64"/>
      <c r="S71" s="65"/>
      <c r="T71" s="66" t="s">
        <v>8</v>
      </c>
      <c r="U71" s="67"/>
      <c r="V71" s="50"/>
      <c r="W71" s="60"/>
      <c r="X71" s="60"/>
      <c r="Y71" s="61"/>
      <c r="Z71" s="61" t="s">
        <v>81</v>
      </c>
      <c r="AA71" s="62"/>
      <c r="AB71" s="62"/>
      <c r="AC71" s="60"/>
      <c r="AD71" s="60"/>
      <c r="AE71" s="60"/>
      <c r="AF71" s="60"/>
      <c r="AG71" s="60"/>
      <c r="AH71" s="60"/>
      <c r="AI71" s="60"/>
      <c r="AJ71" s="61"/>
      <c r="AK71" s="63"/>
      <c r="AL71" s="64" t="s">
        <v>14</v>
      </c>
      <c r="AM71" s="64"/>
      <c r="AN71" s="64"/>
      <c r="AO71" s="65"/>
      <c r="AP71" s="66"/>
      <c r="AQ71" s="67"/>
    </row>
    <row r="72" spans="1:65" ht="21.75" customHeight="1" x14ac:dyDescent="0.2">
      <c r="A72" s="86"/>
      <c r="B72" s="86"/>
      <c r="C72" s="87"/>
      <c r="D72" s="87"/>
      <c r="E72" s="88"/>
      <c r="F72" s="88"/>
      <c r="G72" s="86"/>
      <c r="H72" s="86"/>
      <c r="I72" s="86"/>
      <c r="J72" s="86"/>
      <c r="K72" s="86"/>
      <c r="L72" s="86"/>
      <c r="M72" s="86"/>
      <c r="N72" s="87"/>
      <c r="O72" s="89"/>
      <c r="P72" s="90"/>
      <c r="Q72" s="90"/>
      <c r="R72" s="90"/>
      <c r="S72" s="69"/>
      <c r="T72" s="91"/>
      <c r="U72" s="92"/>
      <c r="V72" s="50"/>
      <c r="W72" s="86"/>
      <c r="X72" s="86"/>
      <c r="Y72" s="87"/>
      <c r="Z72" s="87"/>
      <c r="AA72" s="88"/>
      <c r="AB72" s="88"/>
      <c r="AC72" s="86"/>
      <c r="AD72" s="86"/>
      <c r="AE72" s="86"/>
      <c r="AF72" s="86"/>
      <c r="AG72" s="86"/>
      <c r="AH72" s="86"/>
      <c r="AI72" s="86"/>
      <c r="AJ72" s="87"/>
      <c r="AK72" s="89"/>
      <c r="AL72" s="90"/>
      <c r="AM72" s="90"/>
      <c r="AN72" s="90"/>
      <c r="AO72" s="69"/>
      <c r="AP72" s="91"/>
      <c r="AQ72" s="92"/>
      <c r="AR72" s="50"/>
      <c r="AS72" s="86"/>
      <c r="AT72" s="86"/>
      <c r="AU72" s="87"/>
      <c r="AV72" s="87"/>
      <c r="AW72" s="88"/>
      <c r="AX72" s="88"/>
      <c r="AY72" s="86"/>
      <c r="AZ72" s="86"/>
      <c r="BA72" s="86"/>
      <c r="BB72" s="86"/>
      <c r="BC72" s="86"/>
      <c r="BD72" s="86"/>
      <c r="BE72" s="86"/>
      <c r="BF72" s="87"/>
      <c r="BG72" s="89"/>
      <c r="BH72" s="90"/>
      <c r="BI72" s="90"/>
      <c r="BJ72" s="90"/>
      <c r="BK72" s="69"/>
      <c r="BL72" s="91"/>
      <c r="BM72" s="92"/>
    </row>
    <row r="73" spans="1:65" ht="21.75" customHeight="1" x14ac:dyDescent="0.2">
      <c r="A73" s="51" t="s">
        <v>100</v>
      </c>
      <c r="B73" s="51" t="s">
        <v>72</v>
      </c>
      <c r="C73" s="52" t="s">
        <v>10</v>
      </c>
      <c r="D73" s="52" t="s">
        <v>101</v>
      </c>
      <c r="E73" s="53" t="s">
        <v>54</v>
      </c>
      <c r="F73" s="53" t="s">
        <v>53</v>
      </c>
      <c r="G73" s="54" t="s">
        <v>56</v>
      </c>
      <c r="H73" s="54" t="s">
        <v>60</v>
      </c>
      <c r="I73" s="54" t="s">
        <v>57</v>
      </c>
      <c r="J73" s="54" t="s">
        <v>58</v>
      </c>
      <c r="K73" s="54" t="s">
        <v>59</v>
      </c>
      <c r="L73" s="54" t="s">
        <v>19</v>
      </c>
      <c r="M73" s="54" t="s">
        <v>18</v>
      </c>
      <c r="N73" s="55" t="s">
        <v>87</v>
      </c>
      <c r="O73" s="54" t="s">
        <v>66</v>
      </c>
      <c r="P73" s="56" t="s">
        <v>61</v>
      </c>
      <c r="Q73" s="56" t="s">
        <v>15</v>
      </c>
      <c r="R73" s="56" t="s">
        <v>16</v>
      </c>
      <c r="S73" s="57" t="s">
        <v>89</v>
      </c>
      <c r="T73" s="58" t="s">
        <v>9</v>
      </c>
      <c r="U73" s="59" t="s">
        <v>76</v>
      </c>
      <c r="W73" s="51" t="s">
        <v>100</v>
      </c>
      <c r="X73" s="51" t="s">
        <v>72</v>
      </c>
      <c r="Y73" s="52" t="s">
        <v>10</v>
      </c>
      <c r="Z73" s="52" t="s">
        <v>101</v>
      </c>
      <c r="AA73" s="53" t="s">
        <v>54</v>
      </c>
      <c r="AB73" s="53" t="s">
        <v>53</v>
      </c>
      <c r="AC73" s="54" t="s">
        <v>56</v>
      </c>
      <c r="AD73" s="54" t="s">
        <v>60</v>
      </c>
      <c r="AE73" s="54" t="s">
        <v>57</v>
      </c>
      <c r="AF73" s="54" t="s">
        <v>58</v>
      </c>
      <c r="AG73" s="54" t="s">
        <v>59</v>
      </c>
      <c r="AH73" s="54" t="s">
        <v>19</v>
      </c>
      <c r="AI73" s="54" t="s">
        <v>18</v>
      </c>
      <c r="AJ73" s="55" t="s">
        <v>87</v>
      </c>
      <c r="AK73" s="54" t="s">
        <v>66</v>
      </c>
      <c r="AL73" s="56" t="s">
        <v>61</v>
      </c>
      <c r="AM73" s="56" t="s">
        <v>15</v>
      </c>
      <c r="AN73" s="56" t="s">
        <v>16</v>
      </c>
      <c r="AO73" s="57" t="s">
        <v>89</v>
      </c>
      <c r="AP73" s="58" t="s">
        <v>9</v>
      </c>
      <c r="AQ73" s="59" t="s">
        <v>76</v>
      </c>
      <c r="AS73" s="93"/>
      <c r="AT73" s="93"/>
      <c r="AU73" s="94"/>
      <c r="AV73" s="94"/>
      <c r="AW73" s="95"/>
      <c r="AX73" s="95"/>
      <c r="AY73" s="96"/>
      <c r="AZ73" s="96"/>
      <c r="BA73" s="96"/>
      <c r="BB73" s="96"/>
      <c r="BC73" s="96"/>
      <c r="BD73" s="96"/>
      <c r="BE73" s="96"/>
      <c r="BF73" s="97"/>
      <c r="BG73" s="96"/>
      <c r="BH73" s="98"/>
      <c r="BI73" s="98"/>
      <c r="BJ73" s="98"/>
      <c r="BK73" s="68"/>
      <c r="BL73" s="99"/>
      <c r="BM73" s="100"/>
    </row>
    <row r="74" spans="1:65" ht="21.75" customHeight="1" x14ac:dyDescent="0.2">
      <c r="A74" s="60"/>
      <c r="B74" s="60"/>
      <c r="C74" s="61"/>
      <c r="D74" s="61"/>
      <c r="E74" s="62"/>
      <c r="F74" s="62"/>
      <c r="G74" s="60"/>
      <c r="H74" s="60"/>
      <c r="I74" s="60"/>
      <c r="J74" s="60"/>
      <c r="K74" s="60"/>
      <c r="L74" s="60"/>
      <c r="M74" s="60"/>
      <c r="N74" s="61"/>
      <c r="O74" s="63"/>
      <c r="P74" s="64" t="s">
        <v>14</v>
      </c>
      <c r="Q74" s="64"/>
      <c r="R74" s="64"/>
      <c r="S74" s="65"/>
      <c r="T74" s="66" t="s">
        <v>8</v>
      </c>
      <c r="U74" s="67"/>
      <c r="V74" s="50"/>
      <c r="W74" s="60"/>
      <c r="X74" s="60"/>
      <c r="Y74" s="61"/>
      <c r="Z74" s="61"/>
      <c r="AA74" s="62"/>
      <c r="AB74" s="62"/>
      <c r="AC74" s="60"/>
      <c r="AD74" s="60"/>
      <c r="AE74" s="60"/>
      <c r="AF74" s="60"/>
      <c r="AG74" s="60"/>
      <c r="AH74" s="60"/>
      <c r="AI74" s="60"/>
      <c r="AJ74" s="61"/>
      <c r="AK74" s="63"/>
      <c r="AL74" s="64" t="s">
        <v>14</v>
      </c>
      <c r="AM74" s="64"/>
      <c r="AN74" s="64"/>
      <c r="AO74" s="65"/>
      <c r="AP74" s="66"/>
      <c r="AQ74" s="67"/>
      <c r="AR74" s="50"/>
      <c r="AS74" s="86"/>
      <c r="AT74" s="86"/>
      <c r="AU74" s="87"/>
      <c r="AV74" s="87"/>
      <c r="AW74" s="88"/>
      <c r="AX74" s="88"/>
      <c r="AY74" s="86"/>
      <c r="AZ74" s="86"/>
      <c r="BA74" s="86"/>
      <c r="BB74" s="86"/>
      <c r="BC74" s="86"/>
      <c r="BD74" s="86"/>
      <c r="BE74" s="86"/>
      <c r="BF74" s="87"/>
      <c r="BG74" s="89"/>
      <c r="BH74" s="90"/>
      <c r="BI74" s="90"/>
      <c r="BJ74" s="90"/>
      <c r="BK74" s="69"/>
      <c r="BL74" s="91"/>
      <c r="BM74" s="92"/>
    </row>
    <row r="75" spans="1:65" ht="21.75" customHeight="1" x14ac:dyDescent="0.2">
      <c r="AS75" s="7"/>
      <c r="AT75" s="7"/>
      <c r="AU75" s="7"/>
      <c r="AV75" s="7"/>
      <c r="AW75" s="7"/>
      <c r="AX75" s="7"/>
      <c r="AY75" s="7"/>
      <c r="AZ75" s="7"/>
      <c r="BA75" s="7"/>
      <c r="BB75" s="7"/>
      <c r="BC75" s="7"/>
      <c r="BD75" s="7"/>
      <c r="BE75" s="7"/>
      <c r="BF75" s="7"/>
      <c r="BG75" s="7"/>
      <c r="BH75" s="7"/>
      <c r="BI75" s="7"/>
      <c r="BJ75" s="7"/>
      <c r="BK75" s="7"/>
      <c r="BL75" s="7"/>
      <c r="BM75" s="7"/>
    </row>
    <row r="76" spans="1:65" ht="21.75" customHeight="1" x14ac:dyDescent="0.2">
      <c r="A76" s="462" t="s">
        <v>70</v>
      </c>
      <c r="B76" s="462"/>
      <c r="C76" s="462"/>
      <c r="D76" s="462"/>
      <c r="E76" s="462"/>
      <c r="F76" s="462"/>
      <c r="G76" s="462"/>
      <c r="H76" s="462"/>
      <c r="I76" s="462"/>
      <c r="J76" s="462"/>
      <c r="K76" s="462"/>
      <c r="L76" s="462"/>
      <c r="M76" s="462"/>
      <c r="N76" s="462"/>
      <c r="O76" s="462"/>
      <c r="P76" s="462"/>
      <c r="Q76" s="462"/>
      <c r="R76" s="462"/>
      <c r="S76" s="462"/>
      <c r="T76" s="462"/>
      <c r="U76" s="462"/>
      <c r="W76" s="462" t="s">
        <v>111</v>
      </c>
      <c r="X76" s="462"/>
      <c r="Y76" s="462"/>
      <c r="Z76" s="462"/>
      <c r="AA76" s="462"/>
      <c r="AB76" s="462"/>
      <c r="AC76" s="462"/>
      <c r="AD76" s="462"/>
      <c r="AE76" s="462"/>
      <c r="AF76" s="462"/>
      <c r="AG76" s="462"/>
      <c r="AH76" s="462"/>
      <c r="AI76" s="462"/>
      <c r="AJ76" s="462"/>
      <c r="AK76" s="462"/>
      <c r="AL76" s="462"/>
      <c r="AM76" s="462"/>
      <c r="AN76" s="462"/>
      <c r="AO76" s="462"/>
      <c r="AP76" s="462"/>
      <c r="AQ76" s="462"/>
      <c r="AS76" s="462" t="s">
        <v>112</v>
      </c>
      <c r="AT76" s="462"/>
      <c r="AU76" s="462"/>
      <c r="AV76" s="462"/>
      <c r="AW76" s="462"/>
      <c r="AX76" s="462"/>
      <c r="AY76" s="462"/>
      <c r="AZ76" s="462"/>
      <c r="BA76" s="462"/>
      <c r="BB76" s="462"/>
      <c r="BC76" s="462"/>
      <c r="BD76" s="462"/>
      <c r="BE76" s="462"/>
      <c r="BF76" s="462"/>
      <c r="BG76" s="462"/>
      <c r="BH76" s="462"/>
      <c r="BI76" s="462"/>
      <c r="BJ76" s="462"/>
      <c r="BK76" s="462"/>
      <c r="BL76" s="462"/>
      <c r="BM76" s="462"/>
    </row>
    <row r="77" spans="1:65" ht="21.75" customHeight="1" x14ac:dyDescent="0.2">
      <c r="A77" s="51" t="s">
        <v>100</v>
      </c>
      <c r="B77" s="51" t="s">
        <v>72</v>
      </c>
      <c r="C77" s="52" t="s">
        <v>10</v>
      </c>
      <c r="D77" s="52" t="s">
        <v>101</v>
      </c>
      <c r="E77" s="53" t="s">
        <v>54</v>
      </c>
      <c r="F77" s="53" t="s">
        <v>53</v>
      </c>
      <c r="G77" s="54" t="s">
        <v>56</v>
      </c>
      <c r="H77" s="54" t="s">
        <v>60</v>
      </c>
      <c r="I77" s="54" t="s">
        <v>57</v>
      </c>
      <c r="J77" s="54" t="s">
        <v>58</v>
      </c>
      <c r="K77" s="54" t="s">
        <v>59</v>
      </c>
      <c r="L77" s="54" t="s">
        <v>19</v>
      </c>
      <c r="M77" s="54" t="s">
        <v>18</v>
      </c>
      <c r="N77" s="55" t="s">
        <v>87</v>
      </c>
      <c r="O77" s="54" t="s">
        <v>66</v>
      </c>
      <c r="P77" s="56" t="s">
        <v>61</v>
      </c>
      <c r="Q77" s="56" t="s">
        <v>15</v>
      </c>
      <c r="R77" s="56" t="s">
        <v>16</v>
      </c>
      <c r="S77" s="57" t="s">
        <v>89</v>
      </c>
      <c r="T77" s="58" t="s">
        <v>9</v>
      </c>
      <c r="U77" s="59" t="s">
        <v>76</v>
      </c>
      <c r="W77" s="51" t="s">
        <v>100</v>
      </c>
      <c r="X77" s="51" t="s">
        <v>72</v>
      </c>
      <c r="Y77" s="52" t="s">
        <v>10</v>
      </c>
      <c r="Z77" s="52" t="s">
        <v>101</v>
      </c>
      <c r="AA77" s="53" t="s">
        <v>54</v>
      </c>
      <c r="AB77" s="53" t="s">
        <v>53</v>
      </c>
      <c r="AC77" s="54" t="s">
        <v>56</v>
      </c>
      <c r="AD77" s="54" t="s">
        <v>60</v>
      </c>
      <c r="AE77" s="54" t="s">
        <v>57</v>
      </c>
      <c r="AF77" s="54" t="s">
        <v>58</v>
      </c>
      <c r="AG77" s="54" t="s">
        <v>59</v>
      </c>
      <c r="AH77" s="54" t="s">
        <v>19</v>
      </c>
      <c r="AI77" s="54" t="s">
        <v>18</v>
      </c>
      <c r="AJ77" s="55" t="s">
        <v>87</v>
      </c>
      <c r="AK77" s="54" t="s">
        <v>66</v>
      </c>
      <c r="AL77" s="56" t="s">
        <v>61</v>
      </c>
      <c r="AM77" s="56" t="s">
        <v>15</v>
      </c>
      <c r="AN77" s="56" t="s">
        <v>16</v>
      </c>
      <c r="AO77" s="57" t="s">
        <v>89</v>
      </c>
      <c r="AP77" s="58" t="s">
        <v>9</v>
      </c>
      <c r="AQ77" s="59" t="s">
        <v>76</v>
      </c>
      <c r="AS77" s="51" t="s">
        <v>100</v>
      </c>
      <c r="AT77" s="51" t="s">
        <v>72</v>
      </c>
      <c r="AU77" s="52" t="s">
        <v>10</v>
      </c>
      <c r="AV77" s="52" t="s">
        <v>101</v>
      </c>
      <c r="AW77" s="53" t="s">
        <v>54</v>
      </c>
      <c r="AX77" s="53" t="s">
        <v>53</v>
      </c>
      <c r="AY77" s="54" t="s">
        <v>56</v>
      </c>
      <c r="AZ77" s="54" t="s">
        <v>60</v>
      </c>
      <c r="BA77" s="54" t="s">
        <v>57</v>
      </c>
      <c r="BB77" s="54" t="s">
        <v>58</v>
      </c>
      <c r="BC77" s="54" t="s">
        <v>59</v>
      </c>
      <c r="BD77" s="54" t="s">
        <v>19</v>
      </c>
      <c r="BE77" s="54" t="s">
        <v>18</v>
      </c>
      <c r="BF77" s="55" t="s">
        <v>87</v>
      </c>
      <c r="BG77" s="54" t="s">
        <v>66</v>
      </c>
      <c r="BH77" s="56" t="s">
        <v>61</v>
      </c>
      <c r="BI77" s="56" t="s">
        <v>15</v>
      </c>
      <c r="BJ77" s="56" t="s">
        <v>16</v>
      </c>
      <c r="BK77" s="57" t="s">
        <v>89</v>
      </c>
      <c r="BL77" s="58" t="s">
        <v>9</v>
      </c>
      <c r="BM77" s="59" t="s">
        <v>76</v>
      </c>
    </row>
    <row r="78" spans="1:65" ht="21.75" customHeight="1" x14ac:dyDescent="0.2">
      <c r="A78" s="60"/>
      <c r="B78" s="60"/>
      <c r="C78" s="61" t="s">
        <v>11</v>
      </c>
      <c r="D78" s="61"/>
      <c r="E78" s="62"/>
      <c r="F78" s="62"/>
      <c r="G78" s="60"/>
      <c r="H78" s="60"/>
      <c r="I78" s="60"/>
      <c r="J78" s="60"/>
      <c r="K78" s="60"/>
      <c r="L78" s="60"/>
      <c r="M78" s="60"/>
      <c r="N78" s="61"/>
      <c r="O78" s="63"/>
      <c r="P78" s="64"/>
      <c r="Q78" s="64"/>
      <c r="R78" s="64"/>
      <c r="S78" s="65" t="s">
        <v>71</v>
      </c>
      <c r="T78" s="66"/>
      <c r="U78" s="67"/>
      <c r="V78" s="50"/>
      <c r="W78" s="60"/>
      <c r="X78" s="60"/>
      <c r="Y78" s="61" t="s">
        <v>11</v>
      </c>
      <c r="Z78" s="61"/>
      <c r="AA78" s="62"/>
      <c r="AB78" s="62"/>
      <c r="AC78" s="60"/>
      <c r="AD78" s="60"/>
      <c r="AE78" s="60"/>
      <c r="AF78" s="60"/>
      <c r="AG78" s="60"/>
      <c r="AH78" s="60"/>
      <c r="AI78" s="60"/>
      <c r="AJ78" s="61"/>
      <c r="AK78" s="63"/>
      <c r="AL78" s="64"/>
      <c r="AM78" s="64"/>
      <c r="AN78" s="64"/>
      <c r="AO78" s="65" t="s">
        <v>71</v>
      </c>
      <c r="AP78" s="66" t="s">
        <v>8</v>
      </c>
      <c r="AQ78" s="67"/>
      <c r="AR78" s="50"/>
      <c r="AS78" s="60"/>
      <c r="AT78" s="60"/>
      <c r="AU78" s="61" t="s">
        <v>11</v>
      </c>
      <c r="AV78" s="61"/>
      <c r="AW78" s="62"/>
      <c r="AX78" s="62"/>
      <c r="AY78" s="60"/>
      <c r="AZ78" s="60"/>
      <c r="BA78" s="60"/>
      <c r="BB78" s="60"/>
      <c r="BC78" s="60"/>
      <c r="BD78" s="60"/>
      <c r="BE78" s="60"/>
      <c r="BF78" s="61"/>
      <c r="BG78" s="63"/>
      <c r="BH78" s="64"/>
      <c r="BI78" s="64"/>
      <c r="BJ78" s="64"/>
      <c r="BK78" s="65" t="s">
        <v>71</v>
      </c>
      <c r="BL78" s="66" t="s">
        <v>7</v>
      </c>
      <c r="BM78" s="67"/>
    </row>
    <row r="79" spans="1:65" ht="21.75" customHeight="1" x14ac:dyDescent="0.2">
      <c r="A79" s="50"/>
      <c r="B79" s="50"/>
      <c r="C79" s="50"/>
      <c r="D79" s="50"/>
      <c r="E79" s="50"/>
      <c r="F79" s="50"/>
      <c r="G79" s="50"/>
      <c r="H79" s="50"/>
      <c r="I79" s="50"/>
      <c r="J79" s="50"/>
      <c r="K79" s="50"/>
      <c r="L79" s="50"/>
      <c r="M79" s="50"/>
      <c r="N79" s="50"/>
      <c r="O79" s="50"/>
      <c r="P79" s="50"/>
      <c r="Q79" s="50"/>
      <c r="R79" s="50"/>
      <c r="S79" s="50"/>
      <c r="T79" s="50"/>
      <c r="U79" s="50"/>
      <c r="V79" s="50"/>
      <c r="W79" s="50"/>
      <c r="X79" s="50"/>
      <c r="Y79" s="50"/>
      <c r="Z79" s="50"/>
      <c r="AA79" s="50"/>
      <c r="AB79" s="50"/>
      <c r="AC79" s="50"/>
      <c r="AD79" s="50"/>
      <c r="AE79" s="50"/>
      <c r="AF79" s="50"/>
      <c r="AG79" s="50"/>
      <c r="AH79" s="50"/>
      <c r="AI79" s="50"/>
      <c r="AJ79" s="50"/>
      <c r="AK79" s="50"/>
      <c r="AL79" s="50"/>
      <c r="AM79" s="50"/>
      <c r="AN79" s="50"/>
      <c r="AO79" s="50"/>
      <c r="AP79" s="50"/>
      <c r="AQ79" s="50"/>
      <c r="AR79" s="50"/>
      <c r="AS79" s="50"/>
      <c r="AT79" s="50"/>
      <c r="AU79" s="50"/>
      <c r="AV79" s="50"/>
      <c r="AW79" s="50"/>
      <c r="AX79" s="50"/>
      <c r="AY79" s="50"/>
      <c r="AZ79" s="50"/>
      <c r="BA79" s="50"/>
      <c r="BB79" s="50"/>
      <c r="BC79" s="50"/>
      <c r="BD79" s="50"/>
      <c r="BE79" s="50"/>
      <c r="BF79" s="50"/>
      <c r="BG79" s="50"/>
      <c r="BH79" s="50"/>
      <c r="BI79" s="50"/>
      <c r="BJ79" s="50"/>
      <c r="BK79" s="50"/>
      <c r="BL79" s="50"/>
      <c r="BM79" s="50"/>
    </row>
    <row r="80" spans="1:65" ht="21.75" customHeight="1" x14ac:dyDescent="0.2">
      <c r="A80" s="51" t="s">
        <v>100</v>
      </c>
      <c r="B80" s="51" t="s">
        <v>72</v>
      </c>
      <c r="C80" s="52" t="s">
        <v>10</v>
      </c>
      <c r="D80" s="52" t="s">
        <v>101</v>
      </c>
      <c r="E80" s="53" t="s">
        <v>54</v>
      </c>
      <c r="F80" s="53" t="s">
        <v>53</v>
      </c>
      <c r="G80" s="54" t="s">
        <v>56</v>
      </c>
      <c r="H80" s="54" t="s">
        <v>60</v>
      </c>
      <c r="I80" s="54" t="s">
        <v>57</v>
      </c>
      <c r="J80" s="54" t="s">
        <v>58</v>
      </c>
      <c r="K80" s="54" t="s">
        <v>59</v>
      </c>
      <c r="L80" s="54" t="s">
        <v>19</v>
      </c>
      <c r="M80" s="54" t="s">
        <v>18</v>
      </c>
      <c r="N80" s="55" t="s">
        <v>87</v>
      </c>
      <c r="O80" s="54" t="s">
        <v>66</v>
      </c>
      <c r="P80" s="56" t="s">
        <v>61</v>
      </c>
      <c r="Q80" s="56" t="s">
        <v>15</v>
      </c>
      <c r="R80" s="56" t="s">
        <v>16</v>
      </c>
      <c r="S80" s="57" t="s">
        <v>89</v>
      </c>
      <c r="T80" s="58" t="s">
        <v>9</v>
      </c>
      <c r="U80" s="59" t="s">
        <v>76</v>
      </c>
      <c r="W80" s="51" t="s">
        <v>100</v>
      </c>
      <c r="X80" s="51" t="s">
        <v>72</v>
      </c>
      <c r="Y80" s="52" t="s">
        <v>10</v>
      </c>
      <c r="Z80" s="52" t="s">
        <v>101</v>
      </c>
      <c r="AA80" s="53" t="s">
        <v>54</v>
      </c>
      <c r="AB80" s="53" t="s">
        <v>53</v>
      </c>
      <c r="AC80" s="54" t="s">
        <v>56</v>
      </c>
      <c r="AD80" s="54" t="s">
        <v>60</v>
      </c>
      <c r="AE80" s="54" t="s">
        <v>57</v>
      </c>
      <c r="AF80" s="54" t="s">
        <v>58</v>
      </c>
      <c r="AG80" s="54" t="s">
        <v>59</v>
      </c>
      <c r="AH80" s="54" t="s">
        <v>19</v>
      </c>
      <c r="AI80" s="54" t="s">
        <v>18</v>
      </c>
      <c r="AJ80" s="55" t="s">
        <v>87</v>
      </c>
      <c r="AK80" s="54" t="s">
        <v>66</v>
      </c>
      <c r="AL80" s="56" t="s">
        <v>61</v>
      </c>
      <c r="AM80" s="56" t="s">
        <v>15</v>
      </c>
      <c r="AN80" s="56" t="s">
        <v>16</v>
      </c>
      <c r="AO80" s="57" t="s">
        <v>89</v>
      </c>
      <c r="AP80" s="58" t="s">
        <v>9</v>
      </c>
      <c r="AQ80" s="59" t="s">
        <v>76</v>
      </c>
      <c r="AS80" s="51" t="s">
        <v>100</v>
      </c>
      <c r="AT80" s="51" t="s">
        <v>72</v>
      </c>
      <c r="AU80" s="52" t="s">
        <v>10</v>
      </c>
      <c r="AV80" s="52" t="s">
        <v>101</v>
      </c>
      <c r="AW80" s="53" t="s">
        <v>54</v>
      </c>
      <c r="AX80" s="53" t="s">
        <v>53</v>
      </c>
      <c r="AY80" s="54" t="s">
        <v>56</v>
      </c>
      <c r="AZ80" s="54" t="s">
        <v>60</v>
      </c>
      <c r="BA80" s="54" t="s">
        <v>57</v>
      </c>
      <c r="BB80" s="54" t="s">
        <v>58</v>
      </c>
      <c r="BC80" s="54" t="s">
        <v>59</v>
      </c>
      <c r="BD80" s="54" t="s">
        <v>19</v>
      </c>
      <c r="BE80" s="54" t="s">
        <v>18</v>
      </c>
      <c r="BF80" s="55" t="s">
        <v>87</v>
      </c>
      <c r="BG80" s="54" t="s">
        <v>66</v>
      </c>
      <c r="BH80" s="56" t="s">
        <v>61</v>
      </c>
      <c r="BI80" s="56" t="s">
        <v>15</v>
      </c>
      <c r="BJ80" s="56" t="s">
        <v>16</v>
      </c>
      <c r="BK80" s="57" t="s">
        <v>89</v>
      </c>
      <c r="BL80" s="58" t="s">
        <v>9</v>
      </c>
      <c r="BM80" s="59" t="s">
        <v>76</v>
      </c>
    </row>
    <row r="81" spans="1:65" ht="21.75" customHeight="1" x14ac:dyDescent="0.2">
      <c r="A81" s="60"/>
      <c r="B81" s="60"/>
      <c r="C81" s="61" t="s">
        <v>12</v>
      </c>
      <c r="D81" s="61"/>
      <c r="E81" s="62"/>
      <c r="F81" s="62"/>
      <c r="G81" s="60"/>
      <c r="H81" s="60"/>
      <c r="I81" s="60"/>
      <c r="J81" s="60"/>
      <c r="K81" s="60"/>
      <c r="L81" s="60"/>
      <c r="M81" s="60"/>
      <c r="N81" s="61"/>
      <c r="O81" s="63"/>
      <c r="P81" s="64"/>
      <c r="Q81" s="64"/>
      <c r="R81" s="64"/>
      <c r="S81" s="65" t="s">
        <v>71</v>
      </c>
      <c r="T81" s="66"/>
      <c r="U81" s="67"/>
      <c r="V81" s="50"/>
      <c r="W81" s="60"/>
      <c r="X81" s="60"/>
      <c r="Y81" s="61" t="s">
        <v>12</v>
      </c>
      <c r="Z81" s="61"/>
      <c r="AA81" s="62"/>
      <c r="AB81" s="62"/>
      <c r="AC81" s="60"/>
      <c r="AD81" s="60"/>
      <c r="AE81" s="60"/>
      <c r="AF81" s="60"/>
      <c r="AG81" s="60"/>
      <c r="AH81" s="60"/>
      <c r="AI81" s="60"/>
      <c r="AJ81" s="61"/>
      <c r="AK81" s="63"/>
      <c r="AL81" s="64"/>
      <c r="AM81" s="64"/>
      <c r="AN81" s="64"/>
      <c r="AO81" s="65" t="s">
        <v>71</v>
      </c>
      <c r="AP81" s="66" t="s">
        <v>8</v>
      </c>
      <c r="AQ81" s="67"/>
      <c r="AR81" s="50"/>
      <c r="AS81" s="60"/>
      <c r="AT81" s="60"/>
      <c r="AU81" s="61" t="s">
        <v>12</v>
      </c>
      <c r="AV81" s="61"/>
      <c r="AW81" s="62"/>
      <c r="AX81" s="62"/>
      <c r="AY81" s="60"/>
      <c r="AZ81" s="60"/>
      <c r="BA81" s="60"/>
      <c r="BB81" s="60"/>
      <c r="BC81" s="60"/>
      <c r="BD81" s="60"/>
      <c r="BE81" s="60"/>
      <c r="BF81" s="61"/>
      <c r="BG81" s="63"/>
      <c r="BH81" s="64"/>
      <c r="BI81" s="64"/>
      <c r="BJ81" s="64"/>
      <c r="BK81" s="65" t="s">
        <v>71</v>
      </c>
      <c r="BL81" s="66" t="s">
        <v>7</v>
      </c>
      <c r="BM81" s="67"/>
    </row>
    <row r="82" spans="1:65" ht="21.75" customHeight="1" x14ac:dyDescent="0.2">
      <c r="A82" s="50"/>
      <c r="B82" s="50"/>
      <c r="C82" s="50"/>
      <c r="D82" s="50"/>
      <c r="E82" s="50"/>
      <c r="F82" s="50"/>
      <c r="G82" s="50"/>
      <c r="H82" s="50"/>
      <c r="I82" s="50"/>
      <c r="J82" s="50"/>
      <c r="K82" s="50"/>
      <c r="L82" s="50"/>
      <c r="M82" s="50"/>
      <c r="N82" s="50"/>
      <c r="O82" s="50"/>
      <c r="P82" s="50"/>
      <c r="Q82" s="50"/>
      <c r="R82" s="50"/>
      <c r="S82" s="50"/>
      <c r="T82" s="50"/>
      <c r="U82" s="50"/>
      <c r="V82" s="50"/>
      <c r="W82" s="50"/>
      <c r="X82" s="50"/>
      <c r="Y82" s="50"/>
      <c r="Z82" s="50"/>
      <c r="AA82" s="50"/>
      <c r="AB82" s="50"/>
      <c r="AC82" s="50"/>
      <c r="AD82" s="50"/>
      <c r="AE82" s="50"/>
      <c r="AF82" s="50"/>
      <c r="AG82" s="50"/>
      <c r="AH82" s="50"/>
      <c r="AI82" s="50"/>
      <c r="AJ82" s="50"/>
      <c r="AK82" s="50"/>
      <c r="AL82" s="50"/>
      <c r="AM82" s="50"/>
      <c r="AN82" s="50"/>
      <c r="AO82" s="50"/>
      <c r="AP82" s="50"/>
      <c r="AQ82" s="50"/>
      <c r="AR82" s="50"/>
      <c r="AS82" s="50"/>
      <c r="AT82" s="50"/>
      <c r="AU82" s="50"/>
      <c r="AV82" s="50"/>
      <c r="AW82" s="50"/>
      <c r="AX82" s="50"/>
      <c r="AY82" s="50"/>
      <c r="AZ82" s="50"/>
      <c r="BA82" s="50"/>
      <c r="BB82" s="50"/>
      <c r="BC82" s="50"/>
      <c r="BD82" s="50"/>
      <c r="BE82" s="50"/>
      <c r="BF82" s="50"/>
      <c r="BG82" s="50"/>
      <c r="BH82" s="50"/>
      <c r="BI82" s="50"/>
      <c r="BJ82" s="50"/>
      <c r="BK82" s="50"/>
      <c r="BL82" s="50"/>
      <c r="BM82" s="50"/>
    </row>
    <row r="83" spans="1:65" ht="21.75" customHeight="1" x14ac:dyDescent="0.2">
      <c r="A83" s="51" t="s">
        <v>100</v>
      </c>
      <c r="B83" s="51" t="s">
        <v>72</v>
      </c>
      <c r="C83" s="52" t="s">
        <v>10</v>
      </c>
      <c r="D83" s="52" t="s">
        <v>101</v>
      </c>
      <c r="E83" s="53" t="s">
        <v>54</v>
      </c>
      <c r="F83" s="53" t="s">
        <v>53</v>
      </c>
      <c r="G83" s="54" t="s">
        <v>56</v>
      </c>
      <c r="H83" s="54" t="s">
        <v>60</v>
      </c>
      <c r="I83" s="54" t="s">
        <v>57</v>
      </c>
      <c r="J83" s="54" t="s">
        <v>58</v>
      </c>
      <c r="K83" s="54" t="s">
        <v>59</v>
      </c>
      <c r="L83" s="54" t="s">
        <v>19</v>
      </c>
      <c r="M83" s="54" t="s">
        <v>18</v>
      </c>
      <c r="N83" s="55" t="s">
        <v>87</v>
      </c>
      <c r="O83" s="54" t="s">
        <v>66</v>
      </c>
      <c r="P83" s="56" t="s">
        <v>61</v>
      </c>
      <c r="Q83" s="56" t="s">
        <v>15</v>
      </c>
      <c r="R83" s="56" t="s">
        <v>16</v>
      </c>
      <c r="S83" s="57" t="s">
        <v>89</v>
      </c>
      <c r="T83" s="58" t="s">
        <v>9</v>
      </c>
      <c r="U83" s="59" t="s">
        <v>76</v>
      </c>
      <c r="W83" s="51" t="s">
        <v>100</v>
      </c>
      <c r="X83" s="51" t="s">
        <v>72</v>
      </c>
      <c r="Y83" s="52" t="s">
        <v>10</v>
      </c>
      <c r="Z83" s="52" t="s">
        <v>101</v>
      </c>
      <c r="AA83" s="53" t="s">
        <v>54</v>
      </c>
      <c r="AB83" s="53" t="s">
        <v>53</v>
      </c>
      <c r="AC83" s="54" t="s">
        <v>56</v>
      </c>
      <c r="AD83" s="54" t="s">
        <v>60</v>
      </c>
      <c r="AE83" s="54" t="s">
        <v>57</v>
      </c>
      <c r="AF83" s="54" t="s">
        <v>58</v>
      </c>
      <c r="AG83" s="54" t="s">
        <v>59</v>
      </c>
      <c r="AH83" s="54" t="s">
        <v>19</v>
      </c>
      <c r="AI83" s="54" t="s">
        <v>18</v>
      </c>
      <c r="AJ83" s="55" t="s">
        <v>87</v>
      </c>
      <c r="AK83" s="54" t="s">
        <v>66</v>
      </c>
      <c r="AL83" s="56" t="s">
        <v>61</v>
      </c>
      <c r="AM83" s="56" t="s">
        <v>15</v>
      </c>
      <c r="AN83" s="56" t="s">
        <v>16</v>
      </c>
      <c r="AO83" s="57" t="s">
        <v>89</v>
      </c>
      <c r="AP83" s="58" t="s">
        <v>9</v>
      </c>
      <c r="AQ83" s="59" t="s">
        <v>76</v>
      </c>
      <c r="AS83" s="51" t="s">
        <v>100</v>
      </c>
      <c r="AT83" s="51" t="s">
        <v>72</v>
      </c>
      <c r="AU83" s="52" t="s">
        <v>10</v>
      </c>
      <c r="AV83" s="52" t="s">
        <v>101</v>
      </c>
      <c r="AW83" s="53" t="s">
        <v>54</v>
      </c>
      <c r="AX83" s="53" t="s">
        <v>53</v>
      </c>
      <c r="AY83" s="54" t="s">
        <v>56</v>
      </c>
      <c r="AZ83" s="54" t="s">
        <v>60</v>
      </c>
      <c r="BA83" s="54" t="s">
        <v>57</v>
      </c>
      <c r="BB83" s="54" t="s">
        <v>58</v>
      </c>
      <c r="BC83" s="54" t="s">
        <v>59</v>
      </c>
      <c r="BD83" s="54" t="s">
        <v>19</v>
      </c>
      <c r="BE83" s="54" t="s">
        <v>18</v>
      </c>
      <c r="BF83" s="55" t="s">
        <v>87</v>
      </c>
      <c r="BG83" s="54" t="s">
        <v>66</v>
      </c>
      <c r="BH83" s="56" t="s">
        <v>61</v>
      </c>
      <c r="BI83" s="56" t="s">
        <v>15</v>
      </c>
      <c r="BJ83" s="56" t="s">
        <v>16</v>
      </c>
      <c r="BK83" s="57" t="s">
        <v>89</v>
      </c>
      <c r="BL83" s="58" t="s">
        <v>9</v>
      </c>
      <c r="BM83" s="59" t="s">
        <v>76</v>
      </c>
    </row>
    <row r="84" spans="1:65" ht="21.75" customHeight="1" x14ac:dyDescent="0.2">
      <c r="A84" s="60"/>
      <c r="B84" s="60"/>
      <c r="C84" s="61" t="s">
        <v>13</v>
      </c>
      <c r="D84" s="61"/>
      <c r="E84" s="62"/>
      <c r="F84" s="62"/>
      <c r="G84" s="60"/>
      <c r="H84" s="60"/>
      <c r="I84" s="60"/>
      <c r="J84" s="60"/>
      <c r="K84" s="60"/>
      <c r="L84" s="60"/>
      <c r="M84" s="60"/>
      <c r="N84" s="61"/>
      <c r="O84" s="63"/>
      <c r="P84" s="64"/>
      <c r="Q84" s="64"/>
      <c r="R84" s="64"/>
      <c r="S84" s="65" t="s">
        <v>71</v>
      </c>
      <c r="T84" s="66"/>
      <c r="U84" s="67"/>
      <c r="V84" s="50"/>
      <c r="W84" s="60"/>
      <c r="X84" s="60"/>
      <c r="Y84" s="61" t="s">
        <v>13</v>
      </c>
      <c r="Z84" s="61"/>
      <c r="AA84" s="62"/>
      <c r="AB84" s="62"/>
      <c r="AC84" s="60"/>
      <c r="AD84" s="60"/>
      <c r="AE84" s="60"/>
      <c r="AF84" s="60"/>
      <c r="AG84" s="60"/>
      <c r="AH84" s="60"/>
      <c r="AI84" s="60"/>
      <c r="AJ84" s="61"/>
      <c r="AK84" s="63"/>
      <c r="AL84" s="64"/>
      <c r="AM84" s="64"/>
      <c r="AN84" s="64"/>
      <c r="AO84" s="65" t="s">
        <v>71</v>
      </c>
      <c r="AP84" s="66" t="s">
        <v>8</v>
      </c>
      <c r="AQ84" s="67"/>
      <c r="AR84" s="50"/>
      <c r="AS84" s="60"/>
      <c r="AT84" s="60"/>
      <c r="AU84" s="61" t="s">
        <v>13</v>
      </c>
      <c r="AV84" s="61"/>
      <c r="AW84" s="62"/>
      <c r="AX84" s="62"/>
      <c r="AY84" s="60"/>
      <c r="AZ84" s="60"/>
      <c r="BA84" s="60"/>
      <c r="BB84" s="60"/>
      <c r="BC84" s="60"/>
      <c r="BD84" s="60"/>
      <c r="BE84" s="60"/>
      <c r="BF84" s="61"/>
      <c r="BG84" s="63"/>
      <c r="BH84" s="64"/>
      <c r="BI84" s="64"/>
      <c r="BJ84" s="64"/>
      <c r="BK84" s="65" t="s">
        <v>71</v>
      </c>
      <c r="BL84" s="66" t="s">
        <v>7</v>
      </c>
      <c r="BM84" s="67"/>
    </row>
    <row r="85" spans="1:65" ht="21.75" customHeight="1" x14ac:dyDescent="0.2">
      <c r="A85" s="50"/>
      <c r="B85" s="50"/>
      <c r="C85" s="50"/>
      <c r="D85" s="50"/>
      <c r="E85" s="50"/>
      <c r="F85" s="50"/>
      <c r="G85" s="50"/>
      <c r="H85" s="50"/>
      <c r="I85" s="50"/>
      <c r="J85" s="50"/>
      <c r="K85" s="50"/>
      <c r="L85" s="50"/>
      <c r="M85" s="50"/>
      <c r="N85" s="50"/>
      <c r="O85" s="50"/>
      <c r="P85" s="50"/>
      <c r="Q85" s="50"/>
      <c r="R85" s="50"/>
      <c r="S85" s="50"/>
      <c r="T85" s="50"/>
      <c r="U85" s="50"/>
      <c r="V85" s="50"/>
      <c r="W85" s="50"/>
      <c r="X85" s="50"/>
      <c r="Y85" s="50"/>
      <c r="Z85" s="50"/>
      <c r="AA85" s="50"/>
      <c r="AB85" s="50"/>
      <c r="AC85" s="50"/>
      <c r="AD85" s="50"/>
      <c r="AE85" s="50"/>
      <c r="AF85" s="50"/>
      <c r="AG85" s="50"/>
      <c r="AH85" s="50"/>
      <c r="AI85" s="50"/>
      <c r="AJ85" s="50"/>
      <c r="AK85" s="50"/>
      <c r="AL85" s="50"/>
      <c r="AM85" s="50"/>
      <c r="AN85" s="50"/>
      <c r="AO85" s="50"/>
      <c r="AP85" s="50"/>
      <c r="AQ85" s="50"/>
      <c r="AR85" s="50"/>
      <c r="AS85" s="50"/>
      <c r="AT85" s="50"/>
      <c r="AU85" s="50"/>
      <c r="AV85" s="50"/>
      <c r="AW85" s="50"/>
      <c r="AX85" s="50"/>
      <c r="AY85" s="50"/>
      <c r="AZ85" s="50"/>
      <c r="BA85" s="50"/>
      <c r="BB85" s="50"/>
      <c r="BC85" s="50"/>
      <c r="BD85" s="50"/>
      <c r="BE85" s="50"/>
      <c r="BF85" s="50"/>
      <c r="BG85" s="50"/>
      <c r="BH85" s="50"/>
      <c r="BI85" s="50"/>
      <c r="BJ85" s="50"/>
      <c r="BK85" s="50"/>
      <c r="BL85" s="50"/>
      <c r="BM85" s="50"/>
    </row>
    <row r="86" spans="1:65" ht="21.75" customHeight="1" x14ac:dyDescent="0.2">
      <c r="A86" s="51" t="s">
        <v>100</v>
      </c>
      <c r="B86" s="51" t="s">
        <v>72</v>
      </c>
      <c r="C86" s="52" t="s">
        <v>10</v>
      </c>
      <c r="D86" s="52" t="s">
        <v>101</v>
      </c>
      <c r="E86" s="53" t="s">
        <v>54</v>
      </c>
      <c r="F86" s="53" t="s">
        <v>53</v>
      </c>
      <c r="G86" s="54" t="s">
        <v>56</v>
      </c>
      <c r="H86" s="54" t="s">
        <v>60</v>
      </c>
      <c r="I86" s="54" t="s">
        <v>57</v>
      </c>
      <c r="J86" s="54" t="s">
        <v>58</v>
      </c>
      <c r="K86" s="54" t="s">
        <v>59</v>
      </c>
      <c r="L86" s="54" t="s">
        <v>19</v>
      </c>
      <c r="M86" s="54" t="s">
        <v>18</v>
      </c>
      <c r="N86" s="55" t="s">
        <v>87</v>
      </c>
      <c r="O86" s="54" t="s">
        <v>66</v>
      </c>
      <c r="P86" s="56" t="s">
        <v>61</v>
      </c>
      <c r="Q86" s="56" t="s">
        <v>15</v>
      </c>
      <c r="R86" s="56" t="s">
        <v>16</v>
      </c>
      <c r="S86" s="57" t="s">
        <v>89</v>
      </c>
      <c r="T86" s="58" t="s">
        <v>9</v>
      </c>
      <c r="U86" s="59" t="s">
        <v>76</v>
      </c>
      <c r="W86" s="51" t="s">
        <v>100</v>
      </c>
      <c r="X86" s="51" t="s">
        <v>72</v>
      </c>
      <c r="Y86" s="52" t="s">
        <v>10</v>
      </c>
      <c r="Z86" s="52" t="s">
        <v>101</v>
      </c>
      <c r="AA86" s="53" t="s">
        <v>54</v>
      </c>
      <c r="AB86" s="53" t="s">
        <v>53</v>
      </c>
      <c r="AC86" s="54" t="s">
        <v>56</v>
      </c>
      <c r="AD86" s="54" t="s">
        <v>60</v>
      </c>
      <c r="AE86" s="54" t="s">
        <v>57</v>
      </c>
      <c r="AF86" s="54" t="s">
        <v>58</v>
      </c>
      <c r="AG86" s="54" t="s">
        <v>59</v>
      </c>
      <c r="AH86" s="54" t="s">
        <v>19</v>
      </c>
      <c r="AI86" s="54" t="s">
        <v>18</v>
      </c>
      <c r="AJ86" s="55" t="s">
        <v>87</v>
      </c>
      <c r="AK86" s="54" t="s">
        <v>66</v>
      </c>
      <c r="AL86" s="56" t="s">
        <v>61</v>
      </c>
      <c r="AM86" s="56" t="s">
        <v>15</v>
      </c>
      <c r="AN86" s="56" t="s">
        <v>16</v>
      </c>
      <c r="AO86" s="57" t="s">
        <v>89</v>
      </c>
      <c r="AP86" s="58" t="s">
        <v>9</v>
      </c>
      <c r="AQ86" s="59" t="s">
        <v>76</v>
      </c>
      <c r="AS86" s="51" t="s">
        <v>100</v>
      </c>
      <c r="AT86" s="51" t="s">
        <v>72</v>
      </c>
      <c r="AU86" s="52" t="s">
        <v>10</v>
      </c>
      <c r="AV86" s="52" t="s">
        <v>101</v>
      </c>
      <c r="AW86" s="53" t="s">
        <v>54</v>
      </c>
      <c r="AX86" s="53" t="s">
        <v>53</v>
      </c>
      <c r="AY86" s="54" t="s">
        <v>56</v>
      </c>
      <c r="AZ86" s="54" t="s">
        <v>60</v>
      </c>
      <c r="BA86" s="54" t="s">
        <v>57</v>
      </c>
      <c r="BB86" s="54" t="s">
        <v>58</v>
      </c>
      <c r="BC86" s="54" t="s">
        <v>59</v>
      </c>
      <c r="BD86" s="54" t="s">
        <v>19</v>
      </c>
      <c r="BE86" s="54" t="s">
        <v>18</v>
      </c>
      <c r="BF86" s="55" t="s">
        <v>87</v>
      </c>
      <c r="BG86" s="54" t="s">
        <v>66</v>
      </c>
      <c r="BH86" s="56" t="s">
        <v>61</v>
      </c>
      <c r="BI86" s="56" t="s">
        <v>15</v>
      </c>
      <c r="BJ86" s="56" t="s">
        <v>16</v>
      </c>
      <c r="BK86" s="57" t="s">
        <v>89</v>
      </c>
      <c r="BL86" s="58" t="s">
        <v>9</v>
      </c>
      <c r="BM86" s="59" t="s">
        <v>76</v>
      </c>
    </row>
    <row r="87" spans="1:65" ht="21.75" customHeight="1" x14ac:dyDescent="0.2">
      <c r="A87" s="60"/>
      <c r="B87" s="60"/>
      <c r="C87" s="61"/>
      <c r="D87" s="61" t="s">
        <v>127</v>
      </c>
      <c r="E87" s="62"/>
      <c r="F87" s="62"/>
      <c r="G87" s="60"/>
      <c r="H87" s="60"/>
      <c r="I87" s="60"/>
      <c r="J87" s="60"/>
      <c r="K87" s="60"/>
      <c r="L87" s="60"/>
      <c r="M87" s="60"/>
      <c r="N87" s="61"/>
      <c r="O87" s="63"/>
      <c r="P87" s="64"/>
      <c r="Q87" s="64"/>
      <c r="R87" s="64"/>
      <c r="S87" s="65" t="s">
        <v>71</v>
      </c>
      <c r="T87" s="66"/>
      <c r="U87" s="67"/>
      <c r="V87" s="50"/>
      <c r="W87" s="60"/>
      <c r="X87" s="60"/>
      <c r="Y87" s="61"/>
      <c r="Z87" s="61" t="s">
        <v>127</v>
      </c>
      <c r="AA87" s="62"/>
      <c r="AB87" s="62"/>
      <c r="AC87" s="60"/>
      <c r="AD87" s="60"/>
      <c r="AE87" s="60"/>
      <c r="AF87" s="60"/>
      <c r="AG87" s="60"/>
      <c r="AH87" s="60"/>
      <c r="AI87" s="60"/>
      <c r="AJ87" s="61"/>
      <c r="AK87" s="63"/>
      <c r="AL87" s="64"/>
      <c r="AM87" s="64"/>
      <c r="AN87" s="64"/>
      <c r="AO87" s="65" t="s">
        <v>71</v>
      </c>
      <c r="AP87" s="66" t="s">
        <v>8</v>
      </c>
      <c r="AQ87" s="67"/>
      <c r="AR87" s="50"/>
      <c r="AS87" s="60"/>
      <c r="AT87" s="60"/>
      <c r="AU87" s="61"/>
      <c r="AV87" s="61" t="s">
        <v>127</v>
      </c>
      <c r="AW87" s="62"/>
      <c r="AX87" s="62"/>
      <c r="AY87" s="60"/>
      <c r="AZ87" s="60"/>
      <c r="BA87" s="60"/>
      <c r="BB87" s="60"/>
      <c r="BC87" s="60"/>
      <c r="BD87" s="60"/>
      <c r="BE87" s="60"/>
      <c r="BF87" s="61"/>
      <c r="BG87" s="63"/>
      <c r="BH87" s="64"/>
      <c r="BI87" s="64"/>
      <c r="BJ87" s="64"/>
      <c r="BK87" s="65" t="s">
        <v>71</v>
      </c>
      <c r="BL87" s="66" t="s">
        <v>7</v>
      </c>
      <c r="BM87" s="67"/>
    </row>
    <row r="88" spans="1:65" ht="21.75" customHeight="1" x14ac:dyDescent="0.2">
      <c r="A88" s="50"/>
      <c r="B88" s="50"/>
      <c r="C88" s="50"/>
      <c r="D88" s="50"/>
      <c r="E88" s="50"/>
      <c r="F88" s="50"/>
      <c r="G88" s="50"/>
      <c r="H88" s="50"/>
      <c r="I88" s="50"/>
      <c r="J88" s="50"/>
      <c r="K88" s="50"/>
      <c r="L88" s="50"/>
      <c r="M88" s="50"/>
      <c r="N88" s="50"/>
      <c r="O88" s="50"/>
      <c r="P88" s="50"/>
      <c r="Q88" s="50"/>
      <c r="R88" s="50"/>
      <c r="S88" s="50"/>
      <c r="T88" s="50"/>
      <c r="U88" s="50"/>
      <c r="V88" s="50"/>
      <c r="W88" s="50"/>
      <c r="X88" s="50"/>
      <c r="Y88" s="50"/>
      <c r="Z88" s="50"/>
      <c r="AA88" s="50"/>
      <c r="AB88" s="50"/>
      <c r="AC88" s="50"/>
      <c r="AD88" s="50"/>
      <c r="AE88" s="50"/>
      <c r="AF88" s="50"/>
      <c r="AG88" s="50"/>
      <c r="AH88" s="50"/>
      <c r="AI88" s="50"/>
      <c r="AJ88" s="50"/>
      <c r="AK88" s="50"/>
      <c r="AL88" s="50"/>
      <c r="AM88" s="50"/>
      <c r="AN88" s="50"/>
      <c r="AO88" s="50"/>
      <c r="AP88" s="50"/>
      <c r="AQ88" s="50"/>
      <c r="AR88" s="50"/>
      <c r="AS88" s="50"/>
      <c r="AT88" s="50"/>
      <c r="AU88" s="50"/>
      <c r="AV88" s="50"/>
      <c r="AW88" s="50"/>
      <c r="AX88" s="50"/>
      <c r="AY88" s="50"/>
      <c r="AZ88" s="50"/>
      <c r="BA88" s="50"/>
      <c r="BB88" s="50"/>
      <c r="BC88" s="50"/>
      <c r="BD88" s="50"/>
      <c r="BE88" s="50"/>
      <c r="BF88" s="50"/>
      <c r="BG88" s="50"/>
      <c r="BH88" s="50"/>
      <c r="BI88" s="50"/>
      <c r="BJ88" s="50"/>
      <c r="BK88" s="50"/>
      <c r="BL88" s="50"/>
      <c r="BM88" s="50"/>
    </row>
    <row r="89" spans="1:65" ht="21.75" customHeight="1" x14ac:dyDescent="0.2">
      <c r="A89" s="51" t="s">
        <v>100</v>
      </c>
      <c r="B89" s="51" t="s">
        <v>72</v>
      </c>
      <c r="C89" s="52" t="s">
        <v>10</v>
      </c>
      <c r="D89" s="52" t="s">
        <v>101</v>
      </c>
      <c r="E89" s="53" t="s">
        <v>54</v>
      </c>
      <c r="F89" s="53" t="s">
        <v>53</v>
      </c>
      <c r="G89" s="54" t="s">
        <v>56</v>
      </c>
      <c r="H89" s="54" t="s">
        <v>60</v>
      </c>
      <c r="I89" s="54" t="s">
        <v>57</v>
      </c>
      <c r="J89" s="54" t="s">
        <v>58</v>
      </c>
      <c r="K89" s="54" t="s">
        <v>59</v>
      </c>
      <c r="L89" s="54" t="s">
        <v>19</v>
      </c>
      <c r="M89" s="54" t="s">
        <v>18</v>
      </c>
      <c r="N89" s="55" t="s">
        <v>87</v>
      </c>
      <c r="O89" s="54" t="s">
        <v>66</v>
      </c>
      <c r="P89" s="56" t="s">
        <v>61</v>
      </c>
      <c r="Q89" s="56" t="s">
        <v>15</v>
      </c>
      <c r="R89" s="56" t="s">
        <v>16</v>
      </c>
      <c r="S89" s="57" t="s">
        <v>89</v>
      </c>
      <c r="T89" s="58" t="s">
        <v>9</v>
      </c>
      <c r="U89" s="59" t="s">
        <v>76</v>
      </c>
      <c r="W89" s="51" t="s">
        <v>100</v>
      </c>
      <c r="X89" s="51" t="s">
        <v>72</v>
      </c>
      <c r="Y89" s="52" t="s">
        <v>10</v>
      </c>
      <c r="Z89" s="52" t="s">
        <v>101</v>
      </c>
      <c r="AA89" s="53" t="s">
        <v>54</v>
      </c>
      <c r="AB89" s="53" t="s">
        <v>53</v>
      </c>
      <c r="AC89" s="54" t="s">
        <v>56</v>
      </c>
      <c r="AD89" s="54" t="s">
        <v>60</v>
      </c>
      <c r="AE89" s="54" t="s">
        <v>57</v>
      </c>
      <c r="AF89" s="54" t="s">
        <v>58</v>
      </c>
      <c r="AG89" s="54" t="s">
        <v>59</v>
      </c>
      <c r="AH89" s="54" t="s">
        <v>19</v>
      </c>
      <c r="AI89" s="54" t="s">
        <v>18</v>
      </c>
      <c r="AJ89" s="55" t="s">
        <v>87</v>
      </c>
      <c r="AK89" s="54" t="s">
        <v>66</v>
      </c>
      <c r="AL89" s="56" t="s">
        <v>61</v>
      </c>
      <c r="AM89" s="56" t="s">
        <v>15</v>
      </c>
      <c r="AN89" s="56" t="s">
        <v>16</v>
      </c>
      <c r="AO89" s="57" t="s">
        <v>89</v>
      </c>
      <c r="AP89" s="58" t="s">
        <v>9</v>
      </c>
      <c r="AQ89" s="59" t="s">
        <v>76</v>
      </c>
      <c r="AS89" s="51" t="s">
        <v>100</v>
      </c>
      <c r="AT89" s="51" t="s">
        <v>72</v>
      </c>
      <c r="AU89" s="52" t="s">
        <v>10</v>
      </c>
      <c r="AV89" s="52" t="s">
        <v>101</v>
      </c>
      <c r="AW89" s="53" t="s">
        <v>54</v>
      </c>
      <c r="AX89" s="53" t="s">
        <v>53</v>
      </c>
      <c r="AY89" s="54" t="s">
        <v>56</v>
      </c>
      <c r="AZ89" s="54" t="s">
        <v>60</v>
      </c>
      <c r="BA89" s="54" t="s">
        <v>57</v>
      </c>
      <c r="BB89" s="54" t="s">
        <v>58</v>
      </c>
      <c r="BC89" s="54" t="s">
        <v>59</v>
      </c>
      <c r="BD89" s="54" t="s">
        <v>19</v>
      </c>
      <c r="BE89" s="54" t="s">
        <v>18</v>
      </c>
      <c r="BF89" s="55" t="s">
        <v>87</v>
      </c>
      <c r="BG89" s="54" t="s">
        <v>66</v>
      </c>
      <c r="BH89" s="56" t="s">
        <v>61</v>
      </c>
      <c r="BI89" s="56" t="s">
        <v>15</v>
      </c>
      <c r="BJ89" s="56" t="s">
        <v>16</v>
      </c>
      <c r="BK89" s="57" t="s">
        <v>89</v>
      </c>
      <c r="BL89" s="58" t="s">
        <v>9</v>
      </c>
      <c r="BM89" s="59" t="s">
        <v>76</v>
      </c>
    </row>
    <row r="90" spans="1:65" ht="21.75" customHeight="1" x14ac:dyDescent="0.2">
      <c r="A90" s="60"/>
      <c r="B90" s="60"/>
      <c r="C90" s="61"/>
      <c r="D90" s="61" t="s">
        <v>129</v>
      </c>
      <c r="E90" s="62"/>
      <c r="F90" s="62"/>
      <c r="G90" s="60"/>
      <c r="H90" s="60"/>
      <c r="I90" s="60"/>
      <c r="J90" s="60"/>
      <c r="K90" s="60"/>
      <c r="L90" s="60"/>
      <c r="M90" s="60"/>
      <c r="N90" s="61"/>
      <c r="O90" s="63"/>
      <c r="P90" s="64"/>
      <c r="Q90" s="64"/>
      <c r="R90" s="64"/>
      <c r="S90" s="65" t="s">
        <v>71</v>
      </c>
      <c r="T90" s="66"/>
      <c r="U90" s="67"/>
      <c r="V90" s="50"/>
      <c r="W90" s="60"/>
      <c r="X90" s="60"/>
      <c r="Y90" s="61"/>
      <c r="Z90" s="61" t="s">
        <v>129</v>
      </c>
      <c r="AA90" s="62"/>
      <c r="AB90" s="62"/>
      <c r="AC90" s="60"/>
      <c r="AD90" s="60"/>
      <c r="AE90" s="60"/>
      <c r="AF90" s="60"/>
      <c r="AG90" s="60"/>
      <c r="AH90" s="60"/>
      <c r="AI90" s="60"/>
      <c r="AJ90" s="61"/>
      <c r="AK90" s="63"/>
      <c r="AL90" s="64"/>
      <c r="AM90" s="64"/>
      <c r="AN90" s="64"/>
      <c r="AO90" s="65" t="s">
        <v>71</v>
      </c>
      <c r="AP90" s="66" t="s">
        <v>8</v>
      </c>
      <c r="AQ90" s="67"/>
      <c r="AR90" s="50"/>
      <c r="AS90" s="60"/>
      <c r="AT90" s="60"/>
      <c r="AU90" s="61"/>
      <c r="AV90" s="61" t="s">
        <v>129</v>
      </c>
      <c r="AW90" s="62"/>
      <c r="AX90" s="62"/>
      <c r="AY90" s="60"/>
      <c r="AZ90" s="60"/>
      <c r="BA90" s="60"/>
      <c r="BB90" s="60"/>
      <c r="BC90" s="60"/>
      <c r="BD90" s="60"/>
      <c r="BE90" s="60"/>
      <c r="BF90" s="61"/>
      <c r="BG90" s="63"/>
      <c r="BH90" s="64"/>
      <c r="BI90" s="64"/>
      <c r="BJ90" s="64"/>
      <c r="BK90" s="65" t="s">
        <v>71</v>
      </c>
      <c r="BL90" s="66" t="s">
        <v>7</v>
      </c>
      <c r="BM90" s="67"/>
    </row>
    <row r="91" spans="1:65" ht="21.75" customHeight="1" x14ac:dyDescent="0.2">
      <c r="A91" s="50"/>
      <c r="B91" s="50"/>
      <c r="C91" s="50"/>
      <c r="D91" s="50"/>
      <c r="E91" s="50"/>
      <c r="F91" s="50"/>
      <c r="G91" s="50"/>
      <c r="H91" s="50"/>
      <c r="I91" s="50"/>
      <c r="J91" s="50"/>
      <c r="K91" s="50"/>
      <c r="L91" s="50"/>
      <c r="M91" s="50"/>
      <c r="N91" s="50"/>
      <c r="O91" s="50"/>
      <c r="P91" s="50"/>
      <c r="Q91" s="50"/>
      <c r="R91" s="50"/>
      <c r="S91" s="50"/>
      <c r="T91" s="50"/>
      <c r="U91" s="50"/>
      <c r="V91" s="50"/>
      <c r="W91" s="50"/>
      <c r="X91" s="50"/>
      <c r="Y91" s="50"/>
      <c r="Z91" s="50"/>
      <c r="AA91" s="50"/>
      <c r="AB91" s="50"/>
      <c r="AC91" s="50"/>
      <c r="AD91" s="50"/>
      <c r="AE91" s="50"/>
      <c r="AF91" s="50"/>
      <c r="AG91" s="50"/>
      <c r="AH91" s="50"/>
      <c r="AI91" s="50"/>
      <c r="AJ91" s="50"/>
      <c r="AK91" s="50"/>
      <c r="AL91" s="50"/>
      <c r="AM91" s="50"/>
      <c r="AN91" s="50"/>
      <c r="AO91" s="50"/>
      <c r="AP91" s="50"/>
      <c r="AQ91" s="50"/>
      <c r="AR91" s="50"/>
      <c r="AS91" s="50"/>
      <c r="AT91" s="50"/>
      <c r="AU91" s="50"/>
      <c r="AV91" s="50"/>
      <c r="AW91" s="50"/>
      <c r="AX91" s="50"/>
      <c r="AY91" s="50"/>
      <c r="AZ91" s="50"/>
      <c r="BA91" s="50"/>
      <c r="BB91" s="50"/>
      <c r="BC91" s="50"/>
      <c r="BD91" s="50"/>
      <c r="BE91" s="50"/>
      <c r="BF91" s="50"/>
      <c r="BG91" s="50"/>
      <c r="BH91" s="50"/>
      <c r="BI91" s="50"/>
      <c r="BJ91" s="50"/>
      <c r="BK91" s="50"/>
      <c r="BL91" s="50"/>
      <c r="BM91" s="50"/>
    </row>
    <row r="92" spans="1:65" ht="21.75" customHeight="1" x14ac:dyDescent="0.2">
      <c r="A92" s="51" t="s">
        <v>100</v>
      </c>
      <c r="B92" s="51" t="s">
        <v>72</v>
      </c>
      <c r="C92" s="52" t="s">
        <v>10</v>
      </c>
      <c r="D92" s="52" t="s">
        <v>101</v>
      </c>
      <c r="E92" s="53" t="s">
        <v>54</v>
      </c>
      <c r="F92" s="53" t="s">
        <v>53</v>
      </c>
      <c r="G92" s="54" t="s">
        <v>56</v>
      </c>
      <c r="H92" s="54" t="s">
        <v>60</v>
      </c>
      <c r="I92" s="54" t="s">
        <v>57</v>
      </c>
      <c r="J92" s="54" t="s">
        <v>58</v>
      </c>
      <c r="K92" s="54" t="s">
        <v>59</v>
      </c>
      <c r="L92" s="54" t="s">
        <v>19</v>
      </c>
      <c r="M92" s="54" t="s">
        <v>18</v>
      </c>
      <c r="N92" s="55" t="s">
        <v>87</v>
      </c>
      <c r="O92" s="54" t="s">
        <v>66</v>
      </c>
      <c r="P92" s="56" t="s">
        <v>61</v>
      </c>
      <c r="Q92" s="56" t="s">
        <v>15</v>
      </c>
      <c r="R92" s="56" t="s">
        <v>16</v>
      </c>
      <c r="S92" s="57" t="s">
        <v>89</v>
      </c>
      <c r="T92" s="58" t="s">
        <v>9</v>
      </c>
      <c r="U92" s="59" t="s">
        <v>76</v>
      </c>
      <c r="W92" s="51" t="s">
        <v>100</v>
      </c>
      <c r="X92" s="51" t="s">
        <v>72</v>
      </c>
      <c r="Y92" s="52" t="s">
        <v>10</v>
      </c>
      <c r="Z92" s="52" t="s">
        <v>101</v>
      </c>
      <c r="AA92" s="53" t="s">
        <v>54</v>
      </c>
      <c r="AB92" s="53" t="s">
        <v>53</v>
      </c>
      <c r="AC92" s="54" t="s">
        <v>56</v>
      </c>
      <c r="AD92" s="54" t="s">
        <v>60</v>
      </c>
      <c r="AE92" s="54" t="s">
        <v>57</v>
      </c>
      <c r="AF92" s="54" t="s">
        <v>58</v>
      </c>
      <c r="AG92" s="54" t="s">
        <v>59</v>
      </c>
      <c r="AH92" s="54" t="s">
        <v>19</v>
      </c>
      <c r="AI92" s="54" t="s">
        <v>18</v>
      </c>
      <c r="AJ92" s="55" t="s">
        <v>87</v>
      </c>
      <c r="AK92" s="54" t="s">
        <v>66</v>
      </c>
      <c r="AL92" s="56" t="s">
        <v>61</v>
      </c>
      <c r="AM92" s="56" t="s">
        <v>15</v>
      </c>
      <c r="AN92" s="56" t="s">
        <v>16</v>
      </c>
      <c r="AO92" s="57" t="s">
        <v>89</v>
      </c>
      <c r="AP92" s="58" t="s">
        <v>9</v>
      </c>
      <c r="AQ92" s="59" t="s">
        <v>76</v>
      </c>
      <c r="AS92" s="51" t="s">
        <v>100</v>
      </c>
      <c r="AT92" s="51" t="s">
        <v>72</v>
      </c>
      <c r="AU92" s="52" t="s">
        <v>10</v>
      </c>
      <c r="AV92" s="52" t="s">
        <v>101</v>
      </c>
      <c r="AW92" s="53" t="s">
        <v>54</v>
      </c>
      <c r="AX92" s="53" t="s">
        <v>53</v>
      </c>
      <c r="AY92" s="54" t="s">
        <v>56</v>
      </c>
      <c r="AZ92" s="54" t="s">
        <v>60</v>
      </c>
      <c r="BA92" s="54" t="s">
        <v>57</v>
      </c>
      <c r="BB92" s="54" t="s">
        <v>58</v>
      </c>
      <c r="BC92" s="54" t="s">
        <v>59</v>
      </c>
      <c r="BD92" s="54" t="s">
        <v>19</v>
      </c>
      <c r="BE92" s="54" t="s">
        <v>18</v>
      </c>
      <c r="BF92" s="55" t="s">
        <v>87</v>
      </c>
      <c r="BG92" s="54" t="s">
        <v>66</v>
      </c>
      <c r="BH92" s="56" t="s">
        <v>61</v>
      </c>
      <c r="BI92" s="56" t="s">
        <v>15</v>
      </c>
      <c r="BJ92" s="56" t="s">
        <v>16</v>
      </c>
      <c r="BK92" s="57" t="s">
        <v>89</v>
      </c>
      <c r="BL92" s="58" t="s">
        <v>9</v>
      </c>
      <c r="BM92" s="59" t="s">
        <v>76</v>
      </c>
    </row>
    <row r="93" spans="1:65" ht="21.75" customHeight="1" x14ac:dyDescent="0.2">
      <c r="A93" s="60"/>
      <c r="B93" s="60"/>
      <c r="C93" s="61"/>
      <c r="D93" s="61" t="s">
        <v>128</v>
      </c>
      <c r="E93" s="62"/>
      <c r="F93" s="62"/>
      <c r="G93" s="60"/>
      <c r="H93" s="60"/>
      <c r="I93" s="60"/>
      <c r="J93" s="60"/>
      <c r="K93" s="60"/>
      <c r="L93" s="60"/>
      <c r="M93" s="60"/>
      <c r="N93" s="61"/>
      <c r="O93" s="63"/>
      <c r="P93" s="64"/>
      <c r="Q93" s="64"/>
      <c r="R93" s="64"/>
      <c r="S93" s="65" t="s">
        <v>71</v>
      </c>
      <c r="T93" s="66"/>
      <c r="U93" s="67"/>
      <c r="V93" s="50"/>
      <c r="W93" s="60"/>
      <c r="X93" s="60"/>
      <c r="Y93" s="61"/>
      <c r="Z93" s="61" t="s">
        <v>128</v>
      </c>
      <c r="AA93" s="62"/>
      <c r="AB93" s="62"/>
      <c r="AC93" s="60"/>
      <c r="AD93" s="60"/>
      <c r="AE93" s="60"/>
      <c r="AF93" s="60"/>
      <c r="AG93" s="60"/>
      <c r="AH93" s="60"/>
      <c r="AI93" s="60"/>
      <c r="AJ93" s="61"/>
      <c r="AK93" s="63"/>
      <c r="AL93" s="64"/>
      <c r="AM93" s="64"/>
      <c r="AN93" s="64"/>
      <c r="AO93" s="65" t="s">
        <v>71</v>
      </c>
      <c r="AP93" s="66" t="s">
        <v>8</v>
      </c>
      <c r="AQ93" s="67"/>
      <c r="AR93" s="50"/>
      <c r="AS93" s="60"/>
      <c r="AT93" s="60"/>
      <c r="AU93" s="61"/>
      <c r="AV93" s="61" t="s">
        <v>128</v>
      </c>
      <c r="AW93" s="62"/>
      <c r="AX93" s="62"/>
      <c r="AY93" s="60"/>
      <c r="AZ93" s="60"/>
      <c r="BA93" s="60"/>
      <c r="BB93" s="60"/>
      <c r="BC93" s="60"/>
      <c r="BD93" s="60"/>
      <c r="BE93" s="60"/>
      <c r="BF93" s="61"/>
      <c r="BG93" s="63"/>
      <c r="BH93" s="64"/>
      <c r="BI93" s="64"/>
      <c r="BJ93" s="64"/>
      <c r="BK93" s="65" t="s">
        <v>71</v>
      </c>
      <c r="BL93" s="66" t="s">
        <v>7</v>
      </c>
      <c r="BM93" s="67"/>
    </row>
    <row r="94" spans="1:65" ht="21.75" customHeight="1" x14ac:dyDescent="0.2">
      <c r="A94" s="50"/>
      <c r="B94" s="50"/>
      <c r="C94" s="50"/>
      <c r="D94" s="50"/>
      <c r="E94" s="50"/>
      <c r="F94" s="50"/>
      <c r="G94" s="50"/>
      <c r="H94" s="50"/>
      <c r="I94" s="50"/>
      <c r="J94" s="50"/>
      <c r="K94" s="50"/>
      <c r="L94" s="50"/>
      <c r="M94" s="50"/>
      <c r="N94" s="50"/>
      <c r="O94" s="50"/>
      <c r="P94" s="50"/>
      <c r="Q94" s="50"/>
      <c r="R94" s="50"/>
      <c r="S94" s="50"/>
      <c r="T94" s="50"/>
      <c r="U94" s="50"/>
      <c r="V94" s="50"/>
      <c r="W94" s="50"/>
      <c r="X94" s="50"/>
      <c r="Y94" s="50"/>
      <c r="Z94" s="50"/>
      <c r="AA94" s="50"/>
      <c r="AB94" s="50"/>
      <c r="AC94" s="50"/>
      <c r="AD94" s="50"/>
      <c r="AE94" s="50"/>
      <c r="AF94" s="50"/>
      <c r="AG94" s="50"/>
      <c r="AH94" s="50"/>
      <c r="AI94" s="50"/>
      <c r="AJ94" s="50"/>
      <c r="AK94" s="50"/>
      <c r="AL94" s="50"/>
      <c r="AM94" s="50"/>
      <c r="AN94" s="50"/>
      <c r="AO94" s="50"/>
      <c r="AP94" s="50"/>
      <c r="AQ94" s="50"/>
      <c r="AR94" s="50"/>
      <c r="AS94" s="50"/>
      <c r="AT94" s="50"/>
      <c r="AU94" s="50"/>
      <c r="AV94" s="50"/>
      <c r="AW94" s="50"/>
      <c r="AX94" s="50"/>
      <c r="AY94" s="50"/>
      <c r="AZ94" s="50"/>
      <c r="BA94" s="50"/>
      <c r="BB94" s="50"/>
      <c r="BC94" s="50"/>
      <c r="BD94" s="50"/>
      <c r="BE94" s="50"/>
      <c r="BF94" s="50"/>
      <c r="BG94" s="50"/>
      <c r="BH94" s="50"/>
      <c r="BI94" s="50"/>
      <c r="BJ94" s="50"/>
      <c r="BK94" s="50"/>
      <c r="BL94" s="50"/>
      <c r="BM94" s="50"/>
    </row>
    <row r="95" spans="1:65" ht="21.75" customHeight="1" x14ac:dyDescent="0.2">
      <c r="A95" s="51" t="s">
        <v>100</v>
      </c>
      <c r="B95" s="51" t="s">
        <v>72</v>
      </c>
      <c r="C95" s="52" t="s">
        <v>10</v>
      </c>
      <c r="D95" s="52" t="s">
        <v>101</v>
      </c>
      <c r="E95" s="53" t="s">
        <v>54</v>
      </c>
      <c r="F95" s="53" t="s">
        <v>53</v>
      </c>
      <c r="G95" s="54" t="s">
        <v>56</v>
      </c>
      <c r="H95" s="54" t="s">
        <v>60</v>
      </c>
      <c r="I95" s="54" t="s">
        <v>57</v>
      </c>
      <c r="J95" s="54" t="s">
        <v>58</v>
      </c>
      <c r="K95" s="54" t="s">
        <v>59</v>
      </c>
      <c r="L95" s="54" t="s">
        <v>19</v>
      </c>
      <c r="M95" s="54" t="s">
        <v>18</v>
      </c>
      <c r="N95" s="55" t="s">
        <v>87</v>
      </c>
      <c r="O95" s="54" t="s">
        <v>66</v>
      </c>
      <c r="P95" s="56" t="s">
        <v>61</v>
      </c>
      <c r="Q95" s="56" t="s">
        <v>15</v>
      </c>
      <c r="R95" s="56" t="s">
        <v>16</v>
      </c>
      <c r="S95" s="57" t="s">
        <v>89</v>
      </c>
      <c r="T95" s="58" t="s">
        <v>9</v>
      </c>
      <c r="U95" s="59" t="s">
        <v>76</v>
      </c>
      <c r="W95" s="51" t="s">
        <v>100</v>
      </c>
      <c r="X95" s="51" t="s">
        <v>72</v>
      </c>
      <c r="Y95" s="52" t="s">
        <v>10</v>
      </c>
      <c r="Z95" s="52" t="s">
        <v>101</v>
      </c>
      <c r="AA95" s="53" t="s">
        <v>54</v>
      </c>
      <c r="AB95" s="53" t="s">
        <v>53</v>
      </c>
      <c r="AC95" s="54" t="s">
        <v>56</v>
      </c>
      <c r="AD95" s="54" t="s">
        <v>60</v>
      </c>
      <c r="AE95" s="54" t="s">
        <v>57</v>
      </c>
      <c r="AF95" s="54" t="s">
        <v>58</v>
      </c>
      <c r="AG95" s="54" t="s">
        <v>59</v>
      </c>
      <c r="AH95" s="54" t="s">
        <v>19</v>
      </c>
      <c r="AI95" s="54" t="s">
        <v>18</v>
      </c>
      <c r="AJ95" s="55" t="s">
        <v>87</v>
      </c>
      <c r="AK95" s="54" t="s">
        <v>66</v>
      </c>
      <c r="AL95" s="56" t="s">
        <v>61</v>
      </c>
      <c r="AM95" s="56" t="s">
        <v>15</v>
      </c>
      <c r="AN95" s="56" t="s">
        <v>16</v>
      </c>
      <c r="AO95" s="57" t="s">
        <v>89</v>
      </c>
      <c r="AP95" s="58" t="s">
        <v>9</v>
      </c>
      <c r="AQ95" s="59" t="s">
        <v>76</v>
      </c>
      <c r="AS95" s="51" t="s">
        <v>100</v>
      </c>
      <c r="AT95" s="51" t="s">
        <v>72</v>
      </c>
      <c r="AU95" s="52" t="s">
        <v>10</v>
      </c>
      <c r="AV95" s="52" t="s">
        <v>101</v>
      </c>
      <c r="AW95" s="53" t="s">
        <v>54</v>
      </c>
      <c r="AX95" s="53" t="s">
        <v>53</v>
      </c>
      <c r="AY95" s="54" t="s">
        <v>56</v>
      </c>
      <c r="AZ95" s="54" t="s">
        <v>60</v>
      </c>
      <c r="BA95" s="54" t="s">
        <v>57</v>
      </c>
      <c r="BB95" s="54" t="s">
        <v>58</v>
      </c>
      <c r="BC95" s="54" t="s">
        <v>59</v>
      </c>
      <c r="BD95" s="54" t="s">
        <v>19</v>
      </c>
      <c r="BE95" s="54" t="s">
        <v>18</v>
      </c>
      <c r="BF95" s="55" t="s">
        <v>87</v>
      </c>
      <c r="BG95" s="54" t="s">
        <v>66</v>
      </c>
      <c r="BH95" s="56" t="s">
        <v>61</v>
      </c>
      <c r="BI95" s="56" t="s">
        <v>15</v>
      </c>
      <c r="BJ95" s="56" t="s">
        <v>16</v>
      </c>
      <c r="BK95" s="57" t="s">
        <v>89</v>
      </c>
      <c r="BL95" s="58" t="s">
        <v>9</v>
      </c>
      <c r="BM95" s="59" t="s">
        <v>76</v>
      </c>
    </row>
    <row r="96" spans="1:65" ht="21.75" customHeight="1" x14ac:dyDescent="0.2">
      <c r="A96" s="60"/>
      <c r="B96" s="60"/>
      <c r="C96" s="61"/>
      <c r="D96" s="61" t="s">
        <v>81</v>
      </c>
      <c r="E96" s="62"/>
      <c r="F96" s="62"/>
      <c r="G96" s="60"/>
      <c r="H96" s="60"/>
      <c r="I96" s="60"/>
      <c r="J96" s="60"/>
      <c r="K96" s="60"/>
      <c r="L96" s="60"/>
      <c r="M96" s="60"/>
      <c r="N96" s="61"/>
      <c r="O96" s="63"/>
      <c r="P96" s="64"/>
      <c r="Q96" s="64"/>
      <c r="R96" s="64"/>
      <c r="S96" s="65" t="s">
        <v>71</v>
      </c>
      <c r="T96" s="66"/>
      <c r="U96" s="67"/>
      <c r="V96" s="50"/>
      <c r="W96" s="60"/>
      <c r="X96" s="60"/>
      <c r="Y96" s="61"/>
      <c r="Z96" s="61" t="s">
        <v>81</v>
      </c>
      <c r="AA96" s="62"/>
      <c r="AB96" s="62"/>
      <c r="AC96" s="60"/>
      <c r="AD96" s="60"/>
      <c r="AE96" s="60"/>
      <c r="AF96" s="60"/>
      <c r="AG96" s="60"/>
      <c r="AH96" s="60"/>
      <c r="AI96" s="60"/>
      <c r="AJ96" s="61"/>
      <c r="AK96" s="63"/>
      <c r="AL96" s="64"/>
      <c r="AM96" s="64"/>
      <c r="AN96" s="64"/>
      <c r="AO96" s="65" t="s">
        <v>71</v>
      </c>
      <c r="AP96" s="66" t="s">
        <v>8</v>
      </c>
      <c r="AQ96" s="67"/>
      <c r="AR96" s="50"/>
      <c r="AS96" s="60"/>
      <c r="AT96" s="60"/>
      <c r="AU96" s="61"/>
      <c r="AV96" s="61" t="s">
        <v>81</v>
      </c>
      <c r="AW96" s="62"/>
      <c r="AX96" s="62"/>
      <c r="AY96" s="60"/>
      <c r="AZ96" s="60"/>
      <c r="BA96" s="60"/>
      <c r="BB96" s="60"/>
      <c r="BC96" s="60"/>
      <c r="BD96" s="60"/>
      <c r="BE96" s="60"/>
      <c r="BF96" s="61"/>
      <c r="BG96" s="63"/>
      <c r="BH96" s="64"/>
      <c r="BI96" s="64"/>
      <c r="BJ96" s="64"/>
      <c r="BK96" s="65" t="s">
        <v>71</v>
      </c>
      <c r="BL96" s="66" t="s">
        <v>7</v>
      </c>
      <c r="BM96" s="67"/>
    </row>
    <row r="97" spans="1:65" ht="21.75" customHeight="1" x14ac:dyDescent="0.2">
      <c r="A97" s="86"/>
      <c r="B97" s="86"/>
      <c r="C97" s="87"/>
      <c r="D97" s="87"/>
      <c r="E97" s="88"/>
      <c r="F97" s="88"/>
      <c r="G97" s="86"/>
      <c r="H97" s="86"/>
      <c r="I97" s="86"/>
      <c r="J97" s="86"/>
      <c r="K97" s="86"/>
      <c r="L97" s="86"/>
      <c r="M97" s="86"/>
      <c r="N97" s="87"/>
      <c r="O97" s="89"/>
      <c r="P97" s="90"/>
      <c r="Q97" s="90"/>
      <c r="R97" s="90"/>
      <c r="S97" s="69"/>
      <c r="T97" s="91"/>
      <c r="U97" s="92"/>
      <c r="V97" s="50"/>
      <c r="W97" s="86"/>
      <c r="X97" s="86"/>
      <c r="Y97" s="87"/>
      <c r="Z97" s="87"/>
      <c r="AA97" s="88"/>
      <c r="AB97" s="88"/>
      <c r="AC97" s="86"/>
      <c r="AD97" s="86"/>
      <c r="AE97" s="86"/>
      <c r="AF97" s="86"/>
      <c r="AG97" s="86"/>
      <c r="AH97" s="86"/>
      <c r="AI97" s="86"/>
      <c r="AJ97" s="87"/>
      <c r="AK97" s="89"/>
      <c r="AL97" s="90"/>
      <c r="AM97" s="90"/>
      <c r="AN97" s="90"/>
      <c r="AO97" s="69"/>
      <c r="AP97" s="91"/>
      <c r="AQ97" s="92"/>
      <c r="AR97" s="50"/>
      <c r="AS97" s="86"/>
      <c r="AT97" s="86"/>
      <c r="AU97" s="87"/>
      <c r="AV97" s="87"/>
      <c r="AW97" s="88"/>
      <c r="AX97" s="88"/>
      <c r="AY97" s="86"/>
      <c r="AZ97" s="86"/>
      <c r="BA97" s="86"/>
      <c r="BB97" s="86"/>
      <c r="BC97" s="86"/>
      <c r="BD97" s="86"/>
      <c r="BE97" s="86"/>
      <c r="BF97" s="87"/>
      <c r="BG97" s="89"/>
      <c r="BH97" s="90"/>
      <c r="BI97" s="90"/>
      <c r="BJ97" s="90"/>
      <c r="BK97" s="69"/>
      <c r="BL97" s="91"/>
      <c r="BM97" s="92"/>
    </row>
    <row r="98" spans="1:65" ht="21.75" customHeight="1" x14ac:dyDescent="0.2">
      <c r="A98" s="51" t="s">
        <v>100</v>
      </c>
      <c r="B98" s="51" t="s">
        <v>72</v>
      </c>
      <c r="C98" s="52" t="s">
        <v>10</v>
      </c>
      <c r="D98" s="52" t="s">
        <v>101</v>
      </c>
      <c r="E98" s="53" t="s">
        <v>54</v>
      </c>
      <c r="F98" s="53" t="s">
        <v>53</v>
      </c>
      <c r="G98" s="54" t="s">
        <v>56</v>
      </c>
      <c r="H98" s="54" t="s">
        <v>60</v>
      </c>
      <c r="I98" s="54" t="s">
        <v>57</v>
      </c>
      <c r="J98" s="54" t="s">
        <v>58</v>
      </c>
      <c r="K98" s="54" t="s">
        <v>59</v>
      </c>
      <c r="L98" s="54" t="s">
        <v>19</v>
      </c>
      <c r="M98" s="54" t="s">
        <v>18</v>
      </c>
      <c r="N98" s="55" t="s">
        <v>87</v>
      </c>
      <c r="O98" s="54" t="s">
        <v>66</v>
      </c>
      <c r="P98" s="56" t="s">
        <v>61</v>
      </c>
      <c r="Q98" s="56" t="s">
        <v>15</v>
      </c>
      <c r="R98" s="56" t="s">
        <v>16</v>
      </c>
      <c r="S98" s="57" t="s">
        <v>89</v>
      </c>
      <c r="T98" s="58" t="s">
        <v>9</v>
      </c>
      <c r="U98" s="59" t="s">
        <v>76</v>
      </c>
      <c r="W98" s="51" t="s">
        <v>100</v>
      </c>
      <c r="X98" s="51" t="s">
        <v>72</v>
      </c>
      <c r="Y98" s="52" t="s">
        <v>10</v>
      </c>
      <c r="Z98" s="52" t="s">
        <v>101</v>
      </c>
      <c r="AA98" s="53" t="s">
        <v>54</v>
      </c>
      <c r="AB98" s="53" t="s">
        <v>53</v>
      </c>
      <c r="AC98" s="54" t="s">
        <v>56</v>
      </c>
      <c r="AD98" s="54" t="s">
        <v>60</v>
      </c>
      <c r="AE98" s="54" t="s">
        <v>57</v>
      </c>
      <c r="AF98" s="54" t="s">
        <v>58</v>
      </c>
      <c r="AG98" s="54" t="s">
        <v>59</v>
      </c>
      <c r="AH98" s="54" t="s">
        <v>19</v>
      </c>
      <c r="AI98" s="54" t="s">
        <v>18</v>
      </c>
      <c r="AJ98" s="55" t="s">
        <v>87</v>
      </c>
      <c r="AK98" s="54" t="s">
        <v>66</v>
      </c>
      <c r="AL98" s="56" t="s">
        <v>61</v>
      </c>
      <c r="AM98" s="56" t="s">
        <v>15</v>
      </c>
      <c r="AN98" s="56" t="s">
        <v>16</v>
      </c>
      <c r="AO98" s="57" t="s">
        <v>89</v>
      </c>
      <c r="AP98" s="58" t="s">
        <v>9</v>
      </c>
      <c r="AQ98" s="59" t="s">
        <v>76</v>
      </c>
      <c r="AS98" s="51" t="s">
        <v>100</v>
      </c>
      <c r="AT98" s="51" t="s">
        <v>72</v>
      </c>
      <c r="AU98" s="52" t="s">
        <v>10</v>
      </c>
      <c r="AV98" s="52" t="s">
        <v>101</v>
      </c>
      <c r="AW98" s="53" t="s">
        <v>54</v>
      </c>
      <c r="AX98" s="53" t="s">
        <v>53</v>
      </c>
      <c r="AY98" s="54" t="s">
        <v>56</v>
      </c>
      <c r="AZ98" s="54" t="s">
        <v>60</v>
      </c>
      <c r="BA98" s="54" t="s">
        <v>57</v>
      </c>
      <c r="BB98" s="54" t="s">
        <v>58</v>
      </c>
      <c r="BC98" s="54" t="s">
        <v>59</v>
      </c>
      <c r="BD98" s="54" t="s">
        <v>19</v>
      </c>
      <c r="BE98" s="54" t="s">
        <v>18</v>
      </c>
      <c r="BF98" s="55" t="s">
        <v>87</v>
      </c>
      <c r="BG98" s="54" t="s">
        <v>66</v>
      </c>
      <c r="BH98" s="56" t="s">
        <v>61</v>
      </c>
      <c r="BI98" s="56" t="s">
        <v>15</v>
      </c>
      <c r="BJ98" s="56" t="s">
        <v>16</v>
      </c>
      <c r="BK98" s="57" t="s">
        <v>89</v>
      </c>
      <c r="BL98" s="58" t="s">
        <v>9</v>
      </c>
      <c r="BM98" s="59" t="s">
        <v>76</v>
      </c>
    </row>
    <row r="99" spans="1:65" ht="21.75" customHeight="1" x14ac:dyDescent="0.2">
      <c r="A99" s="60"/>
      <c r="B99" s="60"/>
      <c r="C99" s="61"/>
      <c r="D99" s="61"/>
      <c r="E99" s="62"/>
      <c r="F99" s="62"/>
      <c r="G99" s="60"/>
      <c r="H99" s="60"/>
      <c r="I99" s="60"/>
      <c r="J99" s="60"/>
      <c r="K99" s="60"/>
      <c r="L99" s="60"/>
      <c r="M99" s="60"/>
      <c r="N99" s="61"/>
      <c r="O99" s="63"/>
      <c r="P99" s="64"/>
      <c r="Q99" s="64"/>
      <c r="R99" s="64"/>
      <c r="S99" s="65" t="s">
        <v>71</v>
      </c>
      <c r="T99" s="66"/>
      <c r="U99" s="67"/>
      <c r="V99" s="50"/>
      <c r="W99" s="60"/>
      <c r="X99" s="60"/>
      <c r="Y99" s="61"/>
      <c r="Z99" s="61"/>
      <c r="AA99" s="62"/>
      <c r="AB99" s="62"/>
      <c r="AC99" s="60"/>
      <c r="AD99" s="60"/>
      <c r="AE99" s="60"/>
      <c r="AF99" s="60"/>
      <c r="AG99" s="60"/>
      <c r="AH99" s="60"/>
      <c r="AI99" s="60"/>
      <c r="AJ99" s="61"/>
      <c r="AK99" s="63"/>
      <c r="AL99" s="64"/>
      <c r="AM99" s="64"/>
      <c r="AN99" s="64"/>
      <c r="AO99" s="65" t="s">
        <v>71</v>
      </c>
      <c r="AP99" s="66" t="s">
        <v>8</v>
      </c>
      <c r="AQ99" s="67"/>
      <c r="AR99" s="50"/>
      <c r="AS99" s="60"/>
      <c r="AT99" s="60"/>
      <c r="AU99" s="61"/>
      <c r="AV99" s="61"/>
      <c r="AW99" s="62"/>
      <c r="AX99" s="62"/>
      <c r="AY99" s="60"/>
      <c r="AZ99" s="60"/>
      <c r="BA99" s="60"/>
      <c r="BB99" s="60"/>
      <c r="BC99" s="60"/>
      <c r="BD99" s="60"/>
      <c r="BE99" s="60"/>
      <c r="BF99" s="61"/>
      <c r="BG99" s="63"/>
      <c r="BH99" s="64"/>
      <c r="BI99" s="64"/>
      <c r="BJ99" s="64"/>
      <c r="BK99" s="65" t="s">
        <v>71</v>
      </c>
      <c r="BL99" s="66" t="s">
        <v>7</v>
      </c>
      <c r="BM99" s="67"/>
    </row>
    <row r="101" spans="1:65" ht="21.75" customHeight="1" x14ac:dyDescent="0.2">
      <c r="A101" s="462" t="s">
        <v>125</v>
      </c>
      <c r="B101" s="462"/>
      <c r="C101" s="462"/>
      <c r="D101" s="462"/>
      <c r="E101" s="462"/>
      <c r="F101" s="462"/>
      <c r="G101" s="462"/>
      <c r="H101" s="462"/>
      <c r="I101" s="462"/>
      <c r="J101" s="462"/>
      <c r="K101" s="462"/>
      <c r="L101" s="462"/>
      <c r="M101" s="462"/>
      <c r="N101" s="462"/>
      <c r="O101" s="462"/>
      <c r="P101" s="462"/>
      <c r="Q101" s="462"/>
      <c r="R101" s="462"/>
      <c r="S101" s="462"/>
      <c r="T101" s="462"/>
      <c r="U101" s="462"/>
      <c r="W101" s="462" t="s">
        <v>126</v>
      </c>
      <c r="X101" s="462"/>
      <c r="Y101" s="462"/>
      <c r="Z101" s="462"/>
      <c r="AA101" s="462"/>
      <c r="AB101" s="462"/>
      <c r="AC101" s="462"/>
      <c r="AD101" s="462"/>
      <c r="AE101" s="462"/>
      <c r="AF101" s="462"/>
      <c r="AG101" s="462"/>
      <c r="AH101" s="462"/>
      <c r="AI101" s="462"/>
      <c r="AJ101" s="462"/>
      <c r="AK101" s="462"/>
      <c r="AL101" s="462"/>
      <c r="AM101" s="462"/>
      <c r="AN101" s="462"/>
      <c r="AO101" s="462"/>
      <c r="AP101" s="462"/>
      <c r="AQ101" s="462"/>
      <c r="AS101" s="462" t="s">
        <v>148</v>
      </c>
      <c r="AT101" s="462"/>
      <c r="AU101" s="462"/>
      <c r="AV101" s="462"/>
      <c r="AW101" s="462"/>
      <c r="AX101" s="462"/>
      <c r="AY101" s="462"/>
      <c r="AZ101" s="462"/>
      <c r="BA101" s="462"/>
      <c r="BB101" s="462"/>
      <c r="BC101" s="462"/>
      <c r="BD101" s="462"/>
      <c r="BE101" s="462"/>
      <c r="BF101" s="462"/>
      <c r="BG101" s="462"/>
      <c r="BH101" s="462"/>
      <c r="BI101" s="462"/>
      <c r="BJ101" s="462"/>
      <c r="BK101" s="462"/>
      <c r="BL101" s="462"/>
      <c r="BM101" s="462"/>
    </row>
    <row r="102" spans="1:65" ht="21.75" customHeight="1" x14ac:dyDescent="0.2">
      <c r="A102" s="51" t="s">
        <v>100</v>
      </c>
      <c r="B102" s="51" t="s">
        <v>72</v>
      </c>
      <c r="C102" s="52" t="s">
        <v>10</v>
      </c>
      <c r="D102" s="52" t="s">
        <v>101</v>
      </c>
      <c r="E102" s="53" t="s">
        <v>54</v>
      </c>
      <c r="F102" s="53" t="s">
        <v>53</v>
      </c>
      <c r="G102" s="54" t="s">
        <v>56</v>
      </c>
      <c r="H102" s="54" t="s">
        <v>60</v>
      </c>
      <c r="I102" s="54" t="s">
        <v>57</v>
      </c>
      <c r="J102" s="54" t="s">
        <v>58</v>
      </c>
      <c r="K102" s="54" t="s">
        <v>59</v>
      </c>
      <c r="L102" s="54" t="s">
        <v>19</v>
      </c>
      <c r="M102" s="54" t="s">
        <v>18</v>
      </c>
      <c r="N102" s="55" t="s">
        <v>87</v>
      </c>
      <c r="O102" s="54" t="s">
        <v>66</v>
      </c>
      <c r="P102" s="56" t="s">
        <v>61</v>
      </c>
      <c r="Q102" s="56" t="s">
        <v>15</v>
      </c>
      <c r="R102" s="56" t="s">
        <v>16</v>
      </c>
      <c r="S102" s="57" t="s">
        <v>89</v>
      </c>
      <c r="T102" s="58" t="s">
        <v>9</v>
      </c>
      <c r="U102" s="59" t="s">
        <v>76</v>
      </c>
      <c r="W102" s="51" t="s">
        <v>100</v>
      </c>
      <c r="X102" s="51" t="s">
        <v>72</v>
      </c>
      <c r="Y102" s="52" t="s">
        <v>10</v>
      </c>
      <c r="Z102" s="52" t="s">
        <v>101</v>
      </c>
      <c r="AA102" s="53" t="s">
        <v>54</v>
      </c>
      <c r="AB102" s="53" t="s">
        <v>53</v>
      </c>
      <c r="AC102" s="54" t="s">
        <v>56</v>
      </c>
      <c r="AD102" s="54" t="s">
        <v>60</v>
      </c>
      <c r="AE102" s="54" t="s">
        <v>57</v>
      </c>
      <c r="AF102" s="54" t="s">
        <v>58</v>
      </c>
      <c r="AG102" s="54" t="s">
        <v>59</v>
      </c>
      <c r="AH102" s="54" t="s">
        <v>19</v>
      </c>
      <c r="AI102" s="54" t="s">
        <v>18</v>
      </c>
      <c r="AJ102" s="55" t="s">
        <v>87</v>
      </c>
      <c r="AK102" s="54" t="s">
        <v>66</v>
      </c>
      <c r="AL102" s="56" t="s">
        <v>61</v>
      </c>
      <c r="AM102" s="56" t="s">
        <v>15</v>
      </c>
      <c r="AN102" s="56" t="s">
        <v>16</v>
      </c>
      <c r="AO102" s="57" t="s">
        <v>89</v>
      </c>
      <c r="AP102" s="58" t="s">
        <v>9</v>
      </c>
      <c r="AQ102" s="59" t="s">
        <v>76</v>
      </c>
      <c r="AS102" s="51" t="s">
        <v>100</v>
      </c>
      <c r="AT102" s="51" t="s">
        <v>72</v>
      </c>
      <c r="AU102" s="52" t="s">
        <v>10</v>
      </c>
      <c r="AV102" s="52" t="s">
        <v>101</v>
      </c>
      <c r="AW102" s="53" t="s">
        <v>54</v>
      </c>
      <c r="AX102" s="53" t="s">
        <v>53</v>
      </c>
      <c r="AY102" s="54" t="s">
        <v>56</v>
      </c>
      <c r="AZ102" s="54" t="s">
        <v>60</v>
      </c>
      <c r="BA102" s="54" t="s">
        <v>57</v>
      </c>
      <c r="BB102" s="54" t="s">
        <v>58</v>
      </c>
      <c r="BC102" s="54" t="s">
        <v>59</v>
      </c>
      <c r="BD102" s="54" t="s">
        <v>19</v>
      </c>
      <c r="BE102" s="54" t="s">
        <v>18</v>
      </c>
      <c r="BF102" s="55" t="s">
        <v>87</v>
      </c>
      <c r="BG102" s="54" t="s">
        <v>66</v>
      </c>
      <c r="BH102" s="56" t="s">
        <v>61</v>
      </c>
      <c r="BI102" s="56" t="s">
        <v>15</v>
      </c>
      <c r="BJ102" s="56" t="s">
        <v>16</v>
      </c>
      <c r="BK102" s="57" t="s">
        <v>89</v>
      </c>
      <c r="BL102" s="58" t="s">
        <v>9</v>
      </c>
      <c r="BM102" s="59" t="s">
        <v>76</v>
      </c>
    </row>
    <row r="103" spans="1:65" ht="21.75" customHeight="1" x14ac:dyDescent="0.2">
      <c r="A103" s="60"/>
      <c r="B103" s="60"/>
      <c r="C103" s="61" t="s">
        <v>11</v>
      </c>
      <c r="D103" s="61"/>
      <c r="E103" s="62"/>
      <c r="F103" s="62"/>
      <c r="G103" s="60"/>
      <c r="H103" s="60"/>
      <c r="I103" s="60"/>
      <c r="J103" s="60"/>
      <c r="K103" s="60"/>
      <c r="L103" s="60"/>
      <c r="M103" s="60"/>
      <c r="N103" s="61"/>
      <c r="O103" s="63"/>
      <c r="P103" s="64"/>
      <c r="Q103" s="64"/>
      <c r="R103" s="64"/>
      <c r="S103" s="65"/>
      <c r="T103" s="66"/>
      <c r="U103" s="67"/>
      <c r="V103" s="50"/>
      <c r="W103" s="60"/>
      <c r="X103" s="60"/>
      <c r="Y103" s="61" t="s">
        <v>11</v>
      </c>
      <c r="Z103" s="61"/>
      <c r="AA103" s="62"/>
      <c r="AB103" s="62"/>
      <c r="AC103" s="60"/>
      <c r="AD103" s="60"/>
      <c r="AE103" s="60"/>
      <c r="AF103" s="60"/>
      <c r="AG103" s="60"/>
      <c r="AH103" s="60"/>
      <c r="AI103" s="60"/>
      <c r="AJ103" s="61"/>
      <c r="AK103" s="63"/>
      <c r="AL103" s="64"/>
      <c r="AM103" s="64"/>
      <c r="AN103" s="64"/>
      <c r="AO103" s="65"/>
      <c r="AP103" s="66"/>
      <c r="AQ103" s="67"/>
      <c r="AR103" s="50"/>
      <c r="AS103" s="60"/>
      <c r="AT103" s="60"/>
      <c r="AU103" s="61" t="s">
        <v>11</v>
      </c>
      <c r="AV103" s="61"/>
      <c r="AW103" s="62"/>
      <c r="AX103" s="62"/>
      <c r="AY103" s="60"/>
      <c r="AZ103" s="60"/>
      <c r="BA103" s="60"/>
      <c r="BB103" s="60"/>
      <c r="BC103" s="60"/>
      <c r="BD103" s="60"/>
      <c r="BE103" s="60"/>
      <c r="BF103" s="61"/>
      <c r="BG103" s="63"/>
      <c r="BH103" s="64"/>
      <c r="BI103" s="64"/>
      <c r="BJ103" s="64"/>
      <c r="BK103" s="65"/>
      <c r="BL103" s="66"/>
      <c r="BM103" s="67"/>
    </row>
    <row r="104" spans="1:65" ht="21.75" customHeight="1" x14ac:dyDescent="0.2">
      <c r="A104" s="50"/>
      <c r="B104" s="50"/>
      <c r="C104" s="50"/>
      <c r="D104" s="50"/>
      <c r="E104" s="50"/>
      <c r="F104" s="50"/>
      <c r="G104" s="50"/>
      <c r="H104" s="50"/>
      <c r="I104" s="50"/>
      <c r="J104" s="50"/>
      <c r="K104" s="50"/>
      <c r="L104" s="50"/>
      <c r="M104" s="50"/>
      <c r="N104" s="50"/>
      <c r="O104" s="50"/>
      <c r="P104" s="50"/>
      <c r="Q104" s="50"/>
      <c r="R104" s="50"/>
      <c r="S104" s="50"/>
      <c r="T104" s="50"/>
      <c r="U104" s="50"/>
      <c r="V104" s="50"/>
      <c r="W104" s="50"/>
      <c r="X104" s="50"/>
      <c r="Y104" s="50"/>
      <c r="Z104" s="50"/>
      <c r="AA104" s="50"/>
      <c r="AB104" s="50"/>
      <c r="AC104" s="50"/>
      <c r="AD104" s="50"/>
      <c r="AE104" s="50"/>
      <c r="AF104" s="50"/>
      <c r="AG104" s="50"/>
      <c r="AH104" s="50"/>
      <c r="AI104" s="50"/>
      <c r="AJ104" s="50"/>
      <c r="AK104" s="50"/>
      <c r="AL104" s="50"/>
      <c r="AM104" s="50"/>
      <c r="AN104" s="50"/>
      <c r="AO104" s="50"/>
      <c r="AP104" s="50"/>
      <c r="AQ104" s="50"/>
      <c r="AR104" s="50"/>
      <c r="AS104" s="50"/>
      <c r="AT104" s="50"/>
      <c r="AU104" s="50"/>
      <c r="AV104" s="50"/>
      <c r="AW104" s="50"/>
      <c r="AX104" s="50"/>
      <c r="AY104" s="50"/>
      <c r="AZ104" s="50"/>
      <c r="BA104" s="50"/>
      <c r="BB104" s="50"/>
      <c r="BC104" s="50"/>
      <c r="BD104" s="50"/>
      <c r="BE104" s="50"/>
      <c r="BF104" s="50"/>
      <c r="BG104" s="50"/>
      <c r="BH104" s="50"/>
      <c r="BI104" s="50"/>
      <c r="BJ104" s="50"/>
      <c r="BK104" s="50"/>
      <c r="BL104" s="50"/>
      <c r="BM104" s="50"/>
    </row>
    <row r="105" spans="1:65" ht="21.75" customHeight="1" x14ac:dyDescent="0.2">
      <c r="A105" s="51" t="s">
        <v>100</v>
      </c>
      <c r="B105" s="51" t="s">
        <v>72</v>
      </c>
      <c r="C105" s="52" t="s">
        <v>10</v>
      </c>
      <c r="D105" s="52" t="s">
        <v>101</v>
      </c>
      <c r="E105" s="53" t="s">
        <v>54</v>
      </c>
      <c r="F105" s="53" t="s">
        <v>53</v>
      </c>
      <c r="G105" s="54" t="s">
        <v>56</v>
      </c>
      <c r="H105" s="54" t="s">
        <v>60</v>
      </c>
      <c r="I105" s="54" t="s">
        <v>57</v>
      </c>
      <c r="J105" s="54" t="s">
        <v>58</v>
      </c>
      <c r="K105" s="54" t="s">
        <v>59</v>
      </c>
      <c r="L105" s="54" t="s">
        <v>19</v>
      </c>
      <c r="M105" s="54" t="s">
        <v>18</v>
      </c>
      <c r="N105" s="55" t="s">
        <v>87</v>
      </c>
      <c r="O105" s="54" t="s">
        <v>66</v>
      </c>
      <c r="P105" s="56" t="s">
        <v>61</v>
      </c>
      <c r="Q105" s="56" t="s">
        <v>15</v>
      </c>
      <c r="R105" s="56" t="s">
        <v>16</v>
      </c>
      <c r="S105" s="57" t="s">
        <v>89</v>
      </c>
      <c r="T105" s="58" t="s">
        <v>9</v>
      </c>
      <c r="U105" s="59" t="s">
        <v>76</v>
      </c>
      <c r="W105" s="51" t="s">
        <v>100</v>
      </c>
      <c r="X105" s="51" t="s">
        <v>72</v>
      </c>
      <c r="Y105" s="52" t="s">
        <v>10</v>
      </c>
      <c r="Z105" s="52" t="s">
        <v>101</v>
      </c>
      <c r="AA105" s="53" t="s">
        <v>54</v>
      </c>
      <c r="AB105" s="53" t="s">
        <v>53</v>
      </c>
      <c r="AC105" s="54" t="s">
        <v>56</v>
      </c>
      <c r="AD105" s="54" t="s">
        <v>60</v>
      </c>
      <c r="AE105" s="54" t="s">
        <v>57</v>
      </c>
      <c r="AF105" s="54" t="s">
        <v>58</v>
      </c>
      <c r="AG105" s="54" t="s">
        <v>59</v>
      </c>
      <c r="AH105" s="54" t="s">
        <v>19</v>
      </c>
      <c r="AI105" s="54" t="s">
        <v>18</v>
      </c>
      <c r="AJ105" s="55" t="s">
        <v>87</v>
      </c>
      <c r="AK105" s="54" t="s">
        <v>66</v>
      </c>
      <c r="AL105" s="56" t="s">
        <v>61</v>
      </c>
      <c r="AM105" s="56" t="s">
        <v>15</v>
      </c>
      <c r="AN105" s="56" t="s">
        <v>16</v>
      </c>
      <c r="AO105" s="57" t="s">
        <v>89</v>
      </c>
      <c r="AP105" s="58" t="s">
        <v>9</v>
      </c>
      <c r="AQ105" s="59" t="s">
        <v>76</v>
      </c>
      <c r="AS105" s="51" t="s">
        <v>100</v>
      </c>
      <c r="AT105" s="51" t="s">
        <v>72</v>
      </c>
      <c r="AU105" s="52" t="s">
        <v>10</v>
      </c>
      <c r="AV105" s="52" t="s">
        <v>101</v>
      </c>
      <c r="AW105" s="53" t="s">
        <v>54</v>
      </c>
      <c r="AX105" s="53" t="s">
        <v>53</v>
      </c>
      <c r="AY105" s="54" t="s">
        <v>56</v>
      </c>
      <c r="AZ105" s="54" t="s">
        <v>60</v>
      </c>
      <c r="BA105" s="54" t="s">
        <v>57</v>
      </c>
      <c r="BB105" s="54" t="s">
        <v>58</v>
      </c>
      <c r="BC105" s="54" t="s">
        <v>59</v>
      </c>
      <c r="BD105" s="54" t="s">
        <v>19</v>
      </c>
      <c r="BE105" s="54" t="s">
        <v>18</v>
      </c>
      <c r="BF105" s="55" t="s">
        <v>87</v>
      </c>
      <c r="BG105" s="54" t="s">
        <v>66</v>
      </c>
      <c r="BH105" s="56" t="s">
        <v>61</v>
      </c>
      <c r="BI105" s="56" t="s">
        <v>15</v>
      </c>
      <c r="BJ105" s="56" t="s">
        <v>16</v>
      </c>
      <c r="BK105" s="57" t="s">
        <v>89</v>
      </c>
      <c r="BL105" s="58" t="s">
        <v>9</v>
      </c>
      <c r="BM105" s="59" t="s">
        <v>76</v>
      </c>
    </row>
    <row r="106" spans="1:65" ht="21.75" customHeight="1" x14ac:dyDescent="0.2">
      <c r="A106" s="60"/>
      <c r="B106" s="60"/>
      <c r="C106" s="61" t="s">
        <v>12</v>
      </c>
      <c r="D106" s="61"/>
      <c r="E106" s="62"/>
      <c r="F106" s="62"/>
      <c r="G106" s="60"/>
      <c r="H106" s="60"/>
      <c r="I106" s="60"/>
      <c r="J106" s="60"/>
      <c r="K106" s="60"/>
      <c r="L106" s="60"/>
      <c r="M106" s="60"/>
      <c r="N106" s="61"/>
      <c r="O106" s="63"/>
      <c r="P106" s="64"/>
      <c r="Q106" s="64"/>
      <c r="R106" s="64"/>
      <c r="S106" s="65"/>
      <c r="T106" s="66"/>
      <c r="U106" s="67"/>
      <c r="V106" s="50"/>
      <c r="W106" s="60"/>
      <c r="X106" s="60"/>
      <c r="Y106" s="61" t="s">
        <v>12</v>
      </c>
      <c r="Z106" s="61"/>
      <c r="AA106" s="62"/>
      <c r="AB106" s="62"/>
      <c r="AC106" s="60"/>
      <c r="AD106" s="60"/>
      <c r="AE106" s="60"/>
      <c r="AF106" s="60"/>
      <c r="AG106" s="60"/>
      <c r="AH106" s="60"/>
      <c r="AI106" s="60"/>
      <c r="AJ106" s="61"/>
      <c r="AK106" s="63"/>
      <c r="AL106" s="64"/>
      <c r="AM106" s="64"/>
      <c r="AN106" s="64"/>
      <c r="AO106" s="65"/>
      <c r="AP106" s="66"/>
      <c r="AQ106" s="67"/>
      <c r="AR106" s="50"/>
      <c r="AS106" s="60"/>
      <c r="AT106" s="60"/>
      <c r="AU106" s="61" t="s">
        <v>12</v>
      </c>
      <c r="AV106" s="61"/>
      <c r="AW106" s="62"/>
      <c r="AX106" s="62"/>
      <c r="AY106" s="60"/>
      <c r="AZ106" s="60"/>
      <c r="BA106" s="60"/>
      <c r="BB106" s="60"/>
      <c r="BC106" s="60"/>
      <c r="BD106" s="60"/>
      <c r="BE106" s="60"/>
      <c r="BF106" s="61"/>
      <c r="BG106" s="63"/>
      <c r="BH106" s="64"/>
      <c r="BI106" s="64"/>
      <c r="BJ106" s="64"/>
      <c r="BK106" s="65"/>
      <c r="BL106" s="66"/>
      <c r="BM106" s="67"/>
    </row>
    <row r="107" spans="1:65" ht="21.75" customHeight="1" x14ac:dyDescent="0.2">
      <c r="A107" s="50"/>
      <c r="B107" s="50"/>
      <c r="C107" s="50"/>
      <c r="D107" s="50"/>
      <c r="E107" s="50"/>
      <c r="F107" s="50"/>
      <c r="G107" s="50"/>
      <c r="H107" s="50"/>
      <c r="I107" s="50"/>
      <c r="J107" s="50"/>
      <c r="K107" s="50"/>
      <c r="L107" s="50"/>
      <c r="M107" s="50"/>
      <c r="N107" s="50"/>
      <c r="O107" s="50"/>
      <c r="P107" s="50"/>
      <c r="Q107" s="50"/>
      <c r="R107" s="50"/>
      <c r="S107" s="50"/>
      <c r="T107" s="50"/>
      <c r="U107" s="50"/>
      <c r="V107" s="50"/>
      <c r="W107" s="50"/>
      <c r="X107" s="50"/>
      <c r="Y107" s="50"/>
      <c r="Z107" s="50"/>
      <c r="AA107" s="50"/>
      <c r="AB107" s="50"/>
      <c r="AC107" s="50"/>
      <c r="AD107" s="50"/>
      <c r="AE107" s="50"/>
      <c r="AF107" s="50"/>
      <c r="AG107" s="50"/>
      <c r="AH107" s="50"/>
      <c r="AI107" s="50"/>
      <c r="AJ107" s="50"/>
      <c r="AK107" s="50"/>
      <c r="AL107" s="50"/>
      <c r="AM107" s="50"/>
      <c r="AN107" s="50"/>
      <c r="AO107" s="50"/>
      <c r="AP107" s="50"/>
      <c r="AQ107" s="50"/>
      <c r="AR107" s="50"/>
      <c r="AS107" s="50"/>
      <c r="AT107" s="50"/>
      <c r="AU107" s="50"/>
      <c r="AV107" s="50"/>
      <c r="AW107" s="50"/>
      <c r="AX107" s="50"/>
      <c r="AY107" s="50"/>
      <c r="AZ107" s="50"/>
      <c r="BA107" s="50"/>
      <c r="BB107" s="50"/>
      <c r="BC107" s="50"/>
      <c r="BD107" s="50"/>
      <c r="BE107" s="50"/>
      <c r="BF107" s="50"/>
      <c r="BG107" s="50"/>
      <c r="BH107" s="50"/>
      <c r="BI107" s="50"/>
      <c r="BJ107" s="50"/>
      <c r="BK107" s="50"/>
      <c r="BL107" s="50"/>
      <c r="BM107" s="50"/>
    </row>
    <row r="108" spans="1:65" ht="21.75" customHeight="1" x14ac:dyDescent="0.2">
      <c r="A108" s="51" t="s">
        <v>100</v>
      </c>
      <c r="B108" s="51" t="s">
        <v>72</v>
      </c>
      <c r="C108" s="52" t="s">
        <v>10</v>
      </c>
      <c r="D108" s="52" t="s">
        <v>101</v>
      </c>
      <c r="E108" s="53" t="s">
        <v>54</v>
      </c>
      <c r="F108" s="53" t="s">
        <v>53</v>
      </c>
      <c r="G108" s="54" t="s">
        <v>56</v>
      </c>
      <c r="H108" s="54" t="s">
        <v>60</v>
      </c>
      <c r="I108" s="54" t="s">
        <v>57</v>
      </c>
      <c r="J108" s="54" t="s">
        <v>58</v>
      </c>
      <c r="K108" s="54" t="s">
        <v>59</v>
      </c>
      <c r="L108" s="54" t="s">
        <v>19</v>
      </c>
      <c r="M108" s="54" t="s">
        <v>18</v>
      </c>
      <c r="N108" s="55" t="s">
        <v>87</v>
      </c>
      <c r="O108" s="54" t="s">
        <v>66</v>
      </c>
      <c r="P108" s="56" t="s">
        <v>61</v>
      </c>
      <c r="Q108" s="56" t="s">
        <v>15</v>
      </c>
      <c r="R108" s="56" t="s">
        <v>16</v>
      </c>
      <c r="S108" s="57" t="s">
        <v>89</v>
      </c>
      <c r="T108" s="58" t="s">
        <v>9</v>
      </c>
      <c r="U108" s="59" t="s">
        <v>76</v>
      </c>
      <c r="W108" s="51" t="s">
        <v>100</v>
      </c>
      <c r="X108" s="51" t="s">
        <v>72</v>
      </c>
      <c r="Y108" s="52" t="s">
        <v>10</v>
      </c>
      <c r="Z108" s="52" t="s">
        <v>101</v>
      </c>
      <c r="AA108" s="53" t="s">
        <v>54</v>
      </c>
      <c r="AB108" s="53" t="s">
        <v>53</v>
      </c>
      <c r="AC108" s="54" t="s">
        <v>56</v>
      </c>
      <c r="AD108" s="54" t="s">
        <v>60</v>
      </c>
      <c r="AE108" s="54" t="s">
        <v>57</v>
      </c>
      <c r="AF108" s="54" t="s">
        <v>58</v>
      </c>
      <c r="AG108" s="54" t="s">
        <v>59</v>
      </c>
      <c r="AH108" s="54" t="s">
        <v>19</v>
      </c>
      <c r="AI108" s="54" t="s">
        <v>18</v>
      </c>
      <c r="AJ108" s="55" t="s">
        <v>87</v>
      </c>
      <c r="AK108" s="54" t="s">
        <v>66</v>
      </c>
      <c r="AL108" s="56" t="s">
        <v>61</v>
      </c>
      <c r="AM108" s="56" t="s">
        <v>15</v>
      </c>
      <c r="AN108" s="56" t="s">
        <v>16</v>
      </c>
      <c r="AO108" s="57" t="s">
        <v>89</v>
      </c>
      <c r="AP108" s="58" t="s">
        <v>9</v>
      </c>
      <c r="AQ108" s="59" t="s">
        <v>76</v>
      </c>
      <c r="AS108" s="51" t="s">
        <v>100</v>
      </c>
      <c r="AT108" s="51" t="s">
        <v>72</v>
      </c>
      <c r="AU108" s="52" t="s">
        <v>10</v>
      </c>
      <c r="AV108" s="52" t="s">
        <v>101</v>
      </c>
      <c r="AW108" s="53" t="s">
        <v>54</v>
      </c>
      <c r="AX108" s="53" t="s">
        <v>53</v>
      </c>
      <c r="AY108" s="54" t="s">
        <v>56</v>
      </c>
      <c r="AZ108" s="54" t="s">
        <v>60</v>
      </c>
      <c r="BA108" s="54" t="s">
        <v>57</v>
      </c>
      <c r="BB108" s="54" t="s">
        <v>58</v>
      </c>
      <c r="BC108" s="54" t="s">
        <v>59</v>
      </c>
      <c r="BD108" s="54" t="s">
        <v>19</v>
      </c>
      <c r="BE108" s="54" t="s">
        <v>18</v>
      </c>
      <c r="BF108" s="55" t="s">
        <v>87</v>
      </c>
      <c r="BG108" s="54" t="s">
        <v>66</v>
      </c>
      <c r="BH108" s="56" t="s">
        <v>61</v>
      </c>
      <c r="BI108" s="56" t="s">
        <v>15</v>
      </c>
      <c r="BJ108" s="56" t="s">
        <v>16</v>
      </c>
      <c r="BK108" s="57" t="s">
        <v>89</v>
      </c>
      <c r="BL108" s="58" t="s">
        <v>9</v>
      </c>
      <c r="BM108" s="59" t="s">
        <v>76</v>
      </c>
    </row>
    <row r="109" spans="1:65" ht="21.75" customHeight="1" x14ac:dyDescent="0.2">
      <c r="A109" s="60"/>
      <c r="B109" s="60"/>
      <c r="C109" s="61" t="s">
        <v>13</v>
      </c>
      <c r="D109" s="61"/>
      <c r="E109" s="62"/>
      <c r="F109" s="62"/>
      <c r="G109" s="60"/>
      <c r="H109" s="60"/>
      <c r="I109" s="60"/>
      <c r="J109" s="60"/>
      <c r="K109" s="60"/>
      <c r="L109" s="60"/>
      <c r="M109" s="60"/>
      <c r="N109" s="61"/>
      <c r="O109" s="63"/>
      <c r="P109" s="64"/>
      <c r="Q109" s="64"/>
      <c r="R109" s="64"/>
      <c r="S109" s="65"/>
      <c r="T109" s="66"/>
      <c r="U109" s="67"/>
      <c r="V109" s="50"/>
      <c r="W109" s="60"/>
      <c r="X109" s="60"/>
      <c r="Y109" s="61" t="s">
        <v>13</v>
      </c>
      <c r="Z109" s="61"/>
      <c r="AA109" s="62"/>
      <c r="AB109" s="62"/>
      <c r="AC109" s="60"/>
      <c r="AD109" s="60"/>
      <c r="AE109" s="60"/>
      <c r="AF109" s="60"/>
      <c r="AG109" s="60"/>
      <c r="AH109" s="60"/>
      <c r="AI109" s="60"/>
      <c r="AJ109" s="61"/>
      <c r="AK109" s="63"/>
      <c r="AL109" s="64"/>
      <c r="AM109" s="64"/>
      <c r="AN109" s="64"/>
      <c r="AO109" s="65"/>
      <c r="AP109" s="66"/>
      <c r="AQ109" s="67"/>
      <c r="AR109" s="50"/>
      <c r="AS109" s="60"/>
      <c r="AT109" s="60"/>
      <c r="AU109" s="61" t="s">
        <v>13</v>
      </c>
      <c r="AV109" s="61"/>
      <c r="AW109" s="62"/>
      <c r="AX109" s="62"/>
      <c r="AY109" s="60"/>
      <c r="AZ109" s="60"/>
      <c r="BA109" s="60"/>
      <c r="BB109" s="60"/>
      <c r="BC109" s="60"/>
      <c r="BD109" s="60"/>
      <c r="BE109" s="60"/>
      <c r="BF109" s="61"/>
      <c r="BG109" s="63"/>
      <c r="BH109" s="64"/>
      <c r="BI109" s="64"/>
      <c r="BJ109" s="64"/>
      <c r="BK109" s="65"/>
      <c r="BL109" s="66"/>
      <c r="BM109" s="67"/>
    </row>
    <row r="110" spans="1:65" ht="21.75" customHeight="1" x14ac:dyDescent="0.2">
      <c r="A110" s="50"/>
      <c r="B110" s="50"/>
      <c r="C110" s="50"/>
      <c r="D110" s="50"/>
      <c r="E110" s="50"/>
      <c r="F110" s="50"/>
      <c r="G110" s="50"/>
      <c r="H110" s="50"/>
      <c r="I110" s="50"/>
      <c r="J110" s="50"/>
      <c r="K110" s="50"/>
      <c r="L110" s="50"/>
      <c r="M110" s="50"/>
      <c r="N110" s="50"/>
      <c r="O110" s="50"/>
      <c r="P110" s="50"/>
      <c r="Q110" s="50"/>
      <c r="R110" s="50"/>
      <c r="S110" s="50"/>
      <c r="T110" s="50"/>
      <c r="U110" s="50"/>
      <c r="V110" s="50"/>
      <c r="W110" s="50"/>
      <c r="X110" s="50"/>
      <c r="Y110" s="50"/>
      <c r="Z110" s="50"/>
      <c r="AA110" s="50"/>
      <c r="AB110" s="50"/>
      <c r="AC110" s="50"/>
      <c r="AD110" s="50"/>
      <c r="AE110" s="50"/>
      <c r="AF110" s="50"/>
      <c r="AG110" s="50"/>
      <c r="AH110" s="50"/>
      <c r="AI110" s="50"/>
      <c r="AJ110" s="50"/>
      <c r="AK110" s="50"/>
      <c r="AL110" s="50"/>
      <c r="AM110" s="50"/>
      <c r="AN110" s="50"/>
      <c r="AO110" s="50"/>
      <c r="AP110" s="50"/>
      <c r="AQ110" s="50"/>
      <c r="AR110" s="50"/>
      <c r="AS110" s="50"/>
      <c r="AT110" s="50"/>
      <c r="AU110" s="50"/>
      <c r="AV110" s="50"/>
      <c r="AW110" s="50"/>
      <c r="AX110" s="50"/>
      <c r="AY110" s="50"/>
      <c r="AZ110" s="50"/>
      <c r="BA110" s="50"/>
      <c r="BB110" s="50"/>
      <c r="BC110" s="50"/>
      <c r="BD110" s="50"/>
      <c r="BE110" s="50"/>
      <c r="BF110" s="50"/>
      <c r="BG110" s="50"/>
      <c r="BH110" s="50"/>
      <c r="BI110" s="50"/>
      <c r="BJ110" s="50"/>
      <c r="BK110" s="50"/>
      <c r="BL110" s="50"/>
      <c r="BM110" s="50"/>
    </row>
    <row r="111" spans="1:65" ht="21.75" customHeight="1" x14ac:dyDescent="0.2">
      <c r="A111" s="51" t="s">
        <v>100</v>
      </c>
      <c r="B111" s="51" t="s">
        <v>72</v>
      </c>
      <c r="C111" s="52" t="s">
        <v>10</v>
      </c>
      <c r="D111" s="52" t="s">
        <v>101</v>
      </c>
      <c r="E111" s="53" t="s">
        <v>54</v>
      </c>
      <c r="F111" s="53" t="s">
        <v>53</v>
      </c>
      <c r="G111" s="54" t="s">
        <v>56</v>
      </c>
      <c r="H111" s="54" t="s">
        <v>60</v>
      </c>
      <c r="I111" s="54" t="s">
        <v>57</v>
      </c>
      <c r="J111" s="54" t="s">
        <v>58</v>
      </c>
      <c r="K111" s="54" t="s">
        <v>59</v>
      </c>
      <c r="L111" s="54" t="s">
        <v>19</v>
      </c>
      <c r="M111" s="54" t="s">
        <v>18</v>
      </c>
      <c r="N111" s="55" t="s">
        <v>87</v>
      </c>
      <c r="O111" s="54" t="s">
        <v>66</v>
      </c>
      <c r="P111" s="56" t="s">
        <v>61</v>
      </c>
      <c r="Q111" s="56" t="s">
        <v>15</v>
      </c>
      <c r="R111" s="56" t="s">
        <v>16</v>
      </c>
      <c r="S111" s="57" t="s">
        <v>89</v>
      </c>
      <c r="T111" s="58" t="s">
        <v>9</v>
      </c>
      <c r="U111" s="59" t="s">
        <v>76</v>
      </c>
      <c r="W111" s="51" t="s">
        <v>100</v>
      </c>
      <c r="X111" s="51" t="s">
        <v>72</v>
      </c>
      <c r="Y111" s="52" t="s">
        <v>10</v>
      </c>
      <c r="Z111" s="52" t="s">
        <v>101</v>
      </c>
      <c r="AA111" s="53" t="s">
        <v>54</v>
      </c>
      <c r="AB111" s="53" t="s">
        <v>53</v>
      </c>
      <c r="AC111" s="54" t="s">
        <v>56</v>
      </c>
      <c r="AD111" s="54" t="s">
        <v>60</v>
      </c>
      <c r="AE111" s="54" t="s">
        <v>57</v>
      </c>
      <c r="AF111" s="54" t="s">
        <v>58</v>
      </c>
      <c r="AG111" s="54" t="s">
        <v>59</v>
      </c>
      <c r="AH111" s="54" t="s">
        <v>19</v>
      </c>
      <c r="AI111" s="54" t="s">
        <v>18</v>
      </c>
      <c r="AJ111" s="55" t="s">
        <v>87</v>
      </c>
      <c r="AK111" s="54" t="s">
        <v>66</v>
      </c>
      <c r="AL111" s="56" t="s">
        <v>61</v>
      </c>
      <c r="AM111" s="56" t="s">
        <v>15</v>
      </c>
      <c r="AN111" s="56" t="s">
        <v>16</v>
      </c>
      <c r="AO111" s="57" t="s">
        <v>89</v>
      </c>
      <c r="AP111" s="58" t="s">
        <v>9</v>
      </c>
      <c r="AQ111" s="59" t="s">
        <v>76</v>
      </c>
      <c r="AS111" s="51" t="s">
        <v>100</v>
      </c>
      <c r="AT111" s="51" t="s">
        <v>72</v>
      </c>
      <c r="AU111" s="52" t="s">
        <v>10</v>
      </c>
      <c r="AV111" s="52" t="s">
        <v>101</v>
      </c>
      <c r="AW111" s="53" t="s">
        <v>54</v>
      </c>
      <c r="AX111" s="53" t="s">
        <v>53</v>
      </c>
      <c r="AY111" s="54" t="s">
        <v>56</v>
      </c>
      <c r="AZ111" s="54" t="s">
        <v>60</v>
      </c>
      <c r="BA111" s="54" t="s">
        <v>57</v>
      </c>
      <c r="BB111" s="54" t="s">
        <v>58</v>
      </c>
      <c r="BC111" s="54" t="s">
        <v>59</v>
      </c>
      <c r="BD111" s="54" t="s">
        <v>19</v>
      </c>
      <c r="BE111" s="54" t="s">
        <v>18</v>
      </c>
      <c r="BF111" s="55" t="s">
        <v>87</v>
      </c>
      <c r="BG111" s="54" t="s">
        <v>66</v>
      </c>
      <c r="BH111" s="56" t="s">
        <v>61</v>
      </c>
      <c r="BI111" s="56" t="s">
        <v>15</v>
      </c>
      <c r="BJ111" s="56" t="s">
        <v>16</v>
      </c>
      <c r="BK111" s="57" t="s">
        <v>89</v>
      </c>
      <c r="BL111" s="58" t="s">
        <v>9</v>
      </c>
      <c r="BM111" s="59" t="s">
        <v>76</v>
      </c>
    </row>
    <row r="112" spans="1:65" ht="21.75" customHeight="1" x14ac:dyDescent="0.2">
      <c r="A112" s="60"/>
      <c r="B112" s="60"/>
      <c r="C112" s="61"/>
      <c r="D112" s="61" t="s">
        <v>127</v>
      </c>
      <c r="E112" s="62"/>
      <c r="F112" s="62"/>
      <c r="G112" s="60"/>
      <c r="H112" s="60"/>
      <c r="I112" s="60"/>
      <c r="J112" s="60"/>
      <c r="K112" s="60"/>
      <c r="L112" s="60"/>
      <c r="M112" s="60"/>
      <c r="N112" s="61"/>
      <c r="O112" s="63"/>
      <c r="P112" s="64"/>
      <c r="Q112" s="64"/>
      <c r="R112" s="64"/>
      <c r="S112" s="65"/>
      <c r="T112" s="66"/>
      <c r="U112" s="67"/>
      <c r="V112" s="50"/>
      <c r="W112" s="60"/>
      <c r="X112" s="60"/>
      <c r="Y112" s="61"/>
      <c r="Z112" s="61" t="s">
        <v>127</v>
      </c>
      <c r="AA112" s="62"/>
      <c r="AB112" s="62"/>
      <c r="AC112" s="60"/>
      <c r="AD112" s="60"/>
      <c r="AE112" s="60"/>
      <c r="AF112" s="60"/>
      <c r="AG112" s="60"/>
      <c r="AH112" s="60"/>
      <c r="AI112" s="60"/>
      <c r="AJ112" s="61"/>
      <c r="AK112" s="63"/>
      <c r="AL112" s="64"/>
      <c r="AM112" s="64"/>
      <c r="AN112" s="64"/>
      <c r="AO112" s="65"/>
      <c r="AP112" s="66"/>
      <c r="AQ112" s="67"/>
      <c r="AR112" s="50"/>
      <c r="AS112" s="60"/>
      <c r="AT112" s="60"/>
      <c r="AU112" s="61"/>
      <c r="AV112" s="61" t="s">
        <v>127</v>
      </c>
      <c r="AW112" s="62"/>
      <c r="AX112" s="62"/>
      <c r="AY112" s="60"/>
      <c r="AZ112" s="60"/>
      <c r="BA112" s="60"/>
      <c r="BB112" s="60"/>
      <c r="BC112" s="60"/>
      <c r="BD112" s="60"/>
      <c r="BE112" s="60"/>
      <c r="BF112" s="61"/>
      <c r="BG112" s="63"/>
      <c r="BH112" s="64"/>
      <c r="BI112" s="64"/>
      <c r="BJ112" s="64"/>
      <c r="BK112" s="65"/>
      <c r="BL112" s="66"/>
      <c r="BM112" s="67"/>
    </row>
    <row r="113" spans="1:65" ht="21.75" customHeight="1" x14ac:dyDescent="0.2">
      <c r="A113" s="50"/>
      <c r="B113" s="50"/>
      <c r="C113" s="50"/>
      <c r="D113" s="50"/>
      <c r="E113" s="50"/>
      <c r="F113" s="50"/>
      <c r="G113" s="50"/>
      <c r="H113" s="50"/>
      <c r="I113" s="50"/>
      <c r="J113" s="50"/>
      <c r="K113" s="50"/>
      <c r="L113" s="50"/>
      <c r="M113" s="50"/>
      <c r="N113" s="50"/>
      <c r="O113" s="50"/>
      <c r="P113" s="50"/>
      <c r="Q113" s="50"/>
      <c r="R113" s="50"/>
      <c r="S113" s="50"/>
      <c r="T113" s="50"/>
      <c r="U113" s="50"/>
      <c r="V113" s="50"/>
      <c r="W113" s="50"/>
      <c r="X113" s="50"/>
      <c r="Y113" s="50"/>
      <c r="Z113" s="50"/>
      <c r="AA113" s="50"/>
      <c r="AB113" s="50"/>
      <c r="AC113" s="50"/>
      <c r="AD113" s="50"/>
      <c r="AE113" s="50"/>
      <c r="AF113" s="50"/>
      <c r="AG113" s="50"/>
      <c r="AH113" s="50"/>
      <c r="AI113" s="50"/>
      <c r="AJ113" s="50"/>
      <c r="AK113" s="50"/>
      <c r="AL113" s="50"/>
      <c r="AM113" s="50"/>
      <c r="AN113" s="50"/>
      <c r="AO113" s="50"/>
      <c r="AP113" s="50"/>
      <c r="AQ113" s="50"/>
      <c r="AR113" s="50"/>
      <c r="AS113" s="50"/>
      <c r="AT113" s="50"/>
      <c r="AU113" s="50"/>
      <c r="AV113" s="50"/>
      <c r="AW113" s="50"/>
      <c r="AX113" s="50"/>
      <c r="AY113" s="50"/>
      <c r="AZ113" s="50"/>
      <c r="BA113" s="50"/>
      <c r="BB113" s="50"/>
      <c r="BC113" s="50"/>
      <c r="BD113" s="50"/>
      <c r="BE113" s="50"/>
      <c r="BF113" s="50"/>
      <c r="BG113" s="50"/>
      <c r="BH113" s="50"/>
      <c r="BI113" s="50"/>
      <c r="BJ113" s="50"/>
      <c r="BK113" s="50"/>
      <c r="BL113" s="50"/>
      <c r="BM113" s="50"/>
    </row>
    <row r="114" spans="1:65" ht="21.75" customHeight="1" x14ac:dyDescent="0.2">
      <c r="A114" s="51" t="s">
        <v>100</v>
      </c>
      <c r="B114" s="51" t="s">
        <v>72</v>
      </c>
      <c r="C114" s="52" t="s">
        <v>10</v>
      </c>
      <c r="D114" s="52" t="s">
        <v>101</v>
      </c>
      <c r="E114" s="53" t="s">
        <v>54</v>
      </c>
      <c r="F114" s="53" t="s">
        <v>53</v>
      </c>
      <c r="G114" s="54" t="s">
        <v>56</v>
      </c>
      <c r="H114" s="54" t="s">
        <v>60</v>
      </c>
      <c r="I114" s="54" t="s">
        <v>57</v>
      </c>
      <c r="J114" s="54" t="s">
        <v>58</v>
      </c>
      <c r="K114" s="54" t="s">
        <v>59</v>
      </c>
      <c r="L114" s="54" t="s">
        <v>19</v>
      </c>
      <c r="M114" s="54" t="s">
        <v>18</v>
      </c>
      <c r="N114" s="55" t="s">
        <v>87</v>
      </c>
      <c r="O114" s="54" t="s">
        <v>66</v>
      </c>
      <c r="P114" s="56" t="s">
        <v>61</v>
      </c>
      <c r="Q114" s="56" t="s">
        <v>15</v>
      </c>
      <c r="R114" s="56" t="s">
        <v>16</v>
      </c>
      <c r="S114" s="57" t="s">
        <v>89</v>
      </c>
      <c r="T114" s="58" t="s">
        <v>9</v>
      </c>
      <c r="U114" s="59" t="s">
        <v>76</v>
      </c>
      <c r="W114" s="51" t="s">
        <v>100</v>
      </c>
      <c r="X114" s="51" t="s">
        <v>72</v>
      </c>
      <c r="Y114" s="52" t="s">
        <v>10</v>
      </c>
      <c r="Z114" s="52" t="s">
        <v>101</v>
      </c>
      <c r="AA114" s="53" t="s">
        <v>54</v>
      </c>
      <c r="AB114" s="53" t="s">
        <v>53</v>
      </c>
      <c r="AC114" s="54" t="s">
        <v>56</v>
      </c>
      <c r="AD114" s="54" t="s">
        <v>60</v>
      </c>
      <c r="AE114" s="54" t="s">
        <v>57</v>
      </c>
      <c r="AF114" s="54" t="s">
        <v>58</v>
      </c>
      <c r="AG114" s="54" t="s">
        <v>59</v>
      </c>
      <c r="AH114" s="54" t="s">
        <v>19</v>
      </c>
      <c r="AI114" s="54" t="s">
        <v>18</v>
      </c>
      <c r="AJ114" s="55" t="s">
        <v>87</v>
      </c>
      <c r="AK114" s="54" t="s">
        <v>66</v>
      </c>
      <c r="AL114" s="56" t="s">
        <v>61</v>
      </c>
      <c r="AM114" s="56" t="s">
        <v>15</v>
      </c>
      <c r="AN114" s="56" t="s">
        <v>16</v>
      </c>
      <c r="AO114" s="57" t="s">
        <v>89</v>
      </c>
      <c r="AP114" s="58" t="s">
        <v>9</v>
      </c>
      <c r="AQ114" s="59" t="s">
        <v>76</v>
      </c>
      <c r="AS114" s="51" t="s">
        <v>100</v>
      </c>
      <c r="AT114" s="51" t="s">
        <v>72</v>
      </c>
      <c r="AU114" s="52" t="s">
        <v>10</v>
      </c>
      <c r="AV114" s="52" t="s">
        <v>101</v>
      </c>
      <c r="AW114" s="53" t="s">
        <v>54</v>
      </c>
      <c r="AX114" s="53" t="s">
        <v>53</v>
      </c>
      <c r="AY114" s="54" t="s">
        <v>56</v>
      </c>
      <c r="AZ114" s="54" t="s">
        <v>60</v>
      </c>
      <c r="BA114" s="54" t="s">
        <v>57</v>
      </c>
      <c r="BB114" s="54" t="s">
        <v>58</v>
      </c>
      <c r="BC114" s="54" t="s">
        <v>59</v>
      </c>
      <c r="BD114" s="54" t="s">
        <v>19</v>
      </c>
      <c r="BE114" s="54" t="s">
        <v>18</v>
      </c>
      <c r="BF114" s="55" t="s">
        <v>87</v>
      </c>
      <c r="BG114" s="54" t="s">
        <v>66</v>
      </c>
      <c r="BH114" s="56" t="s">
        <v>61</v>
      </c>
      <c r="BI114" s="56" t="s">
        <v>15</v>
      </c>
      <c r="BJ114" s="56" t="s">
        <v>16</v>
      </c>
      <c r="BK114" s="57" t="s">
        <v>89</v>
      </c>
      <c r="BL114" s="58" t="s">
        <v>9</v>
      </c>
      <c r="BM114" s="59" t="s">
        <v>76</v>
      </c>
    </row>
    <row r="115" spans="1:65" ht="21.75" customHeight="1" x14ac:dyDescent="0.2">
      <c r="A115" s="60"/>
      <c r="B115" s="60"/>
      <c r="C115" s="61"/>
      <c r="D115" s="61" t="s">
        <v>129</v>
      </c>
      <c r="E115" s="62"/>
      <c r="F115" s="62"/>
      <c r="G115" s="60"/>
      <c r="H115" s="60"/>
      <c r="I115" s="60"/>
      <c r="J115" s="60"/>
      <c r="K115" s="60"/>
      <c r="L115" s="60"/>
      <c r="M115" s="60"/>
      <c r="N115" s="61"/>
      <c r="O115" s="63"/>
      <c r="P115" s="64"/>
      <c r="Q115" s="64"/>
      <c r="R115" s="64"/>
      <c r="S115" s="65"/>
      <c r="T115" s="66"/>
      <c r="U115" s="67"/>
      <c r="V115" s="50"/>
      <c r="W115" s="60"/>
      <c r="X115" s="60"/>
      <c r="Y115" s="61"/>
      <c r="Z115" s="61" t="s">
        <v>129</v>
      </c>
      <c r="AA115" s="62"/>
      <c r="AB115" s="62"/>
      <c r="AC115" s="60"/>
      <c r="AD115" s="60"/>
      <c r="AE115" s="60"/>
      <c r="AF115" s="60"/>
      <c r="AG115" s="60"/>
      <c r="AH115" s="60"/>
      <c r="AI115" s="60"/>
      <c r="AJ115" s="61"/>
      <c r="AK115" s="63"/>
      <c r="AL115" s="64"/>
      <c r="AM115" s="64"/>
      <c r="AN115" s="64"/>
      <c r="AO115" s="65"/>
      <c r="AP115" s="66"/>
      <c r="AQ115" s="67"/>
      <c r="AR115" s="50"/>
      <c r="AS115" s="60"/>
      <c r="AT115" s="60"/>
      <c r="AU115" s="61"/>
      <c r="AV115" s="61" t="s">
        <v>129</v>
      </c>
      <c r="AW115" s="62"/>
      <c r="AX115" s="62"/>
      <c r="AY115" s="60"/>
      <c r="AZ115" s="60"/>
      <c r="BA115" s="60"/>
      <c r="BB115" s="60"/>
      <c r="BC115" s="60"/>
      <c r="BD115" s="60"/>
      <c r="BE115" s="60"/>
      <c r="BF115" s="61"/>
      <c r="BG115" s="63"/>
      <c r="BH115" s="64"/>
      <c r="BI115" s="64"/>
      <c r="BJ115" s="64"/>
      <c r="BK115" s="65"/>
      <c r="BL115" s="66"/>
      <c r="BM115" s="67"/>
    </row>
    <row r="116" spans="1:65" ht="21.75" customHeight="1" x14ac:dyDescent="0.2">
      <c r="A116" s="50"/>
      <c r="B116" s="50"/>
      <c r="C116" s="50"/>
      <c r="D116" s="50"/>
      <c r="E116" s="50"/>
      <c r="F116" s="50"/>
      <c r="G116" s="50"/>
      <c r="H116" s="50"/>
      <c r="I116" s="50"/>
      <c r="J116" s="50"/>
      <c r="K116" s="50"/>
      <c r="L116" s="50"/>
      <c r="M116" s="50"/>
      <c r="N116" s="50"/>
      <c r="O116" s="50"/>
      <c r="P116" s="50"/>
      <c r="Q116" s="50"/>
      <c r="R116" s="50"/>
      <c r="S116" s="50"/>
      <c r="T116" s="50"/>
      <c r="U116" s="50"/>
      <c r="V116" s="50"/>
      <c r="W116" s="50"/>
      <c r="X116" s="50"/>
      <c r="Y116" s="50"/>
      <c r="Z116" s="50"/>
      <c r="AA116" s="50"/>
      <c r="AB116" s="50"/>
      <c r="AC116" s="50"/>
      <c r="AD116" s="50"/>
      <c r="AE116" s="50"/>
      <c r="AF116" s="50"/>
      <c r="AG116" s="50"/>
      <c r="AH116" s="50"/>
      <c r="AI116" s="50"/>
      <c r="AJ116" s="50"/>
      <c r="AK116" s="50"/>
      <c r="AL116" s="50"/>
      <c r="AM116" s="50"/>
      <c r="AN116" s="50"/>
      <c r="AO116" s="50"/>
      <c r="AP116" s="50"/>
      <c r="AQ116" s="50"/>
      <c r="AR116" s="50"/>
      <c r="AS116" s="50"/>
      <c r="AT116" s="50"/>
      <c r="AU116" s="50"/>
      <c r="AV116" s="50"/>
      <c r="AW116" s="50"/>
      <c r="AX116" s="50"/>
      <c r="AY116" s="50"/>
      <c r="AZ116" s="50"/>
      <c r="BA116" s="50"/>
      <c r="BB116" s="50"/>
      <c r="BC116" s="50"/>
      <c r="BD116" s="50"/>
      <c r="BE116" s="50"/>
      <c r="BF116" s="50"/>
      <c r="BG116" s="50"/>
      <c r="BH116" s="50"/>
      <c r="BI116" s="50"/>
      <c r="BJ116" s="50"/>
      <c r="BK116" s="50"/>
      <c r="BL116" s="50"/>
      <c r="BM116" s="50"/>
    </row>
    <row r="117" spans="1:65" ht="21.75" customHeight="1" x14ac:dyDescent="0.2">
      <c r="A117" s="51" t="s">
        <v>100</v>
      </c>
      <c r="B117" s="51" t="s">
        <v>72</v>
      </c>
      <c r="C117" s="52" t="s">
        <v>10</v>
      </c>
      <c r="D117" s="52" t="s">
        <v>101</v>
      </c>
      <c r="E117" s="53" t="s">
        <v>54</v>
      </c>
      <c r="F117" s="53" t="s">
        <v>53</v>
      </c>
      <c r="G117" s="54" t="s">
        <v>56</v>
      </c>
      <c r="H117" s="54" t="s">
        <v>60</v>
      </c>
      <c r="I117" s="54" t="s">
        <v>57</v>
      </c>
      <c r="J117" s="54" t="s">
        <v>58</v>
      </c>
      <c r="K117" s="54" t="s">
        <v>59</v>
      </c>
      <c r="L117" s="54" t="s">
        <v>19</v>
      </c>
      <c r="M117" s="54" t="s">
        <v>18</v>
      </c>
      <c r="N117" s="55" t="s">
        <v>87</v>
      </c>
      <c r="O117" s="54" t="s">
        <v>66</v>
      </c>
      <c r="P117" s="56" t="s">
        <v>61</v>
      </c>
      <c r="Q117" s="56" t="s">
        <v>15</v>
      </c>
      <c r="R117" s="56" t="s">
        <v>16</v>
      </c>
      <c r="S117" s="57" t="s">
        <v>89</v>
      </c>
      <c r="T117" s="58" t="s">
        <v>9</v>
      </c>
      <c r="U117" s="59" t="s">
        <v>76</v>
      </c>
      <c r="W117" s="51" t="s">
        <v>100</v>
      </c>
      <c r="X117" s="51" t="s">
        <v>72</v>
      </c>
      <c r="Y117" s="52" t="s">
        <v>10</v>
      </c>
      <c r="Z117" s="52" t="s">
        <v>101</v>
      </c>
      <c r="AA117" s="53" t="s">
        <v>54</v>
      </c>
      <c r="AB117" s="53" t="s">
        <v>53</v>
      </c>
      <c r="AC117" s="54" t="s">
        <v>56</v>
      </c>
      <c r="AD117" s="54" t="s">
        <v>60</v>
      </c>
      <c r="AE117" s="54" t="s">
        <v>57</v>
      </c>
      <c r="AF117" s="54" t="s">
        <v>58</v>
      </c>
      <c r="AG117" s="54" t="s">
        <v>59</v>
      </c>
      <c r="AH117" s="54" t="s">
        <v>19</v>
      </c>
      <c r="AI117" s="54" t="s">
        <v>18</v>
      </c>
      <c r="AJ117" s="55" t="s">
        <v>87</v>
      </c>
      <c r="AK117" s="54" t="s">
        <v>66</v>
      </c>
      <c r="AL117" s="56" t="s">
        <v>61</v>
      </c>
      <c r="AM117" s="56" t="s">
        <v>15</v>
      </c>
      <c r="AN117" s="56" t="s">
        <v>16</v>
      </c>
      <c r="AO117" s="57" t="s">
        <v>89</v>
      </c>
      <c r="AP117" s="58" t="s">
        <v>9</v>
      </c>
      <c r="AQ117" s="59" t="s">
        <v>76</v>
      </c>
      <c r="AS117" s="51" t="s">
        <v>100</v>
      </c>
      <c r="AT117" s="51" t="s">
        <v>72</v>
      </c>
      <c r="AU117" s="52" t="s">
        <v>10</v>
      </c>
      <c r="AV117" s="52" t="s">
        <v>101</v>
      </c>
      <c r="AW117" s="53" t="s">
        <v>54</v>
      </c>
      <c r="AX117" s="53" t="s">
        <v>53</v>
      </c>
      <c r="AY117" s="54" t="s">
        <v>56</v>
      </c>
      <c r="AZ117" s="54" t="s">
        <v>60</v>
      </c>
      <c r="BA117" s="54" t="s">
        <v>57</v>
      </c>
      <c r="BB117" s="54" t="s">
        <v>58</v>
      </c>
      <c r="BC117" s="54" t="s">
        <v>59</v>
      </c>
      <c r="BD117" s="54" t="s">
        <v>19</v>
      </c>
      <c r="BE117" s="54" t="s">
        <v>18</v>
      </c>
      <c r="BF117" s="55" t="s">
        <v>87</v>
      </c>
      <c r="BG117" s="54" t="s">
        <v>66</v>
      </c>
      <c r="BH117" s="56" t="s">
        <v>61</v>
      </c>
      <c r="BI117" s="56" t="s">
        <v>15</v>
      </c>
      <c r="BJ117" s="56" t="s">
        <v>16</v>
      </c>
      <c r="BK117" s="57" t="s">
        <v>89</v>
      </c>
      <c r="BL117" s="58" t="s">
        <v>9</v>
      </c>
      <c r="BM117" s="59" t="s">
        <v>76</v>
      </c>
    </row>
    <row r="118" spans="1:65" ht="21.75" customHeight="1" x14ac:dyDescent="0.2">
      <c r="A118" s="60"/>
      <c r="B118" s="60"/>
      <c r="C118" s="61"/>
      <c r="D118" s="61" t="s">
        <v>128</v>
      </c>
      <c r="E118" s="62"/>
      <c r="F118" s="62"/>
      <c r="G118" s="60"/>
      <c r="H118" s="60"/>
      <c r="I118" s="60"/>
      <c r="J118" s="60"/>
      <c r="K118" s="60"/>
      <c r="L118" s="60"/>
      <c r="M118" s="60"/>
      <c r="N118" s="61"/>
      <c r="O118" s="63"/>
      <c r="P118" s="64"/>
      <c r="Q118" s="64"/>
      <c r="R118" s="64"/>
      <c r="S118" s="65"/>
      <c r="T118" s="66"/>
      <c r="U118" s="67"/>
      <c r="V118" s="50"/>
      <c r="W118" s="60"/>
      <c r="X118" s="60"/>
      <c r="Y118" s="61"/>
      <c r="Z118" s="61" t="s">
        <v>128</v>
      </c>
      <c r="AA118" s="62"/>
      <c r="AB118" s="62"/>
      <c r="AC118" s="60"/>
      <c r="AD118" s="60"/>
      <c r="AE118" s="60"/>
      <c r="AF118" s="60"/>
      <c r="AG118" s="60"/>
      <c r="AH118" s="60"/>
      <c r="AI118" s="60"/>
      <c r="AJ118" s="61"/>
      <c r="AK118" s="63"/>
      <c r="AL118" s="64"/>
      <c r="AM118" s="64"/>
      <c r="AN118" s="64"/>
      <c r="AO118" s="65"/>
      <c r="AP118" s="66"/>
      <c r="AQ118" s="67"/>
      <c r="AR118" s="50"/>
      <c r="AS118" s="60"/>
      <c r="AT118" s="60"/>
      <c r="AU118" s="61"/>
      <c r="AV118" s="61" t="s">
        <v>128</v>
      </c>
      <c r="AW118" s="62"/>
      <c r="AX118" s="62"/>
      <c r="AY118" s="60"/>
      <c r="AZ118" s="60"/>
      <c r="BA118" s="60"/>
      <c r="BB118" s="60"/>
      <c r="BC118" s="60"/>
      <c r="BD118" s="60"/>
      <c r="BE118" s="60"/>
      <c r="BF118" s="61"/>
      <c r="BG118" s="63"/>
      <c r="BH118" s="64"/>
      <c r="BI118" s="64"/>
      <c r="BJ118" s="64"/>
      <c r="BK118" s="65"/>
      <c r="BL118" s="66"/>
      <c r="BM118" s="67"/>
    </row>
    <row r="119" spans="1:65" ht="21.75" customHeight="1" x14ac:dyDescent="0.2">
      <c r="A119" s="50"/>
      <c r="B119" s="50"/>
      <c r="C119" s="50"/>
      <c r="D119" s="50"/>
      <c r="E119" s="50"/>
      <c r="F119" s="50"/>
      <c r="G119" s="50"/>
      <c r="H119" s="50"/>
      <c r="I119" s="50"/>
      <c r="J119" s="50"/>
      <c r="K119" s="50"/>
      <c r="L119" s="50"/>
      <c r="M119" s="50"/>
      <c r="N119" s="50"/>
      <c r="O119" s="50"/>
      <c r="P119" s="50"/>
      <c r="Q119" s="50"/>
      <c r="R119" s="50"/>
      <c r="S119" s="50"/>
      <c r="T119" s="50"/>
      <c r="U119" s="50"/>
      <c r="V119" s="50"/>
      <c r="W119" s="50"/>
      <c r="X119" s="50"/>
      <c r="Y119" s="50"/>
      <c r="Z119" s="50"/>
      <c r="AA119" s="50"/>
      <c r="AB119" s="50"/>
      <c r="AC119" s="50"/>
      <c r="AD119" s="50"/>
      <c r="AE119" s="50"/>
      <c r="AF119" s="50"/>
      <c r="AG119" s="50"/>
      <c r="AH119" s="50"/>
      <c r="AI119" s="50"/>
      <c r="AJ119" s="50"/>
      <c r="AK119" s="50"/>
      <c r="AL119" s="50"/>
      <c r="AM119" s="50"/>
      <c r="AN119" s="50"/>
      <c r="AO119" s="50"/>
      <c r="AP119" s="50"/>
      <c r="AQ119" s="50"/>
      <c r="AR119" s="50"/>
      <c r="AS119" s="50"/>
      <c r="AT119" s="50"/>
      <c r="AU119" s="50"/>
      <c r="AV119" s="50"/>
      <c r="AW119" s="50"/>
      <c r="AX119" s="50"/>
      <c r="AY119" s="50"/>
      <c r="AZ119" s="50"/>
      <c r="BA119" s="50"/>
      <c r="BB119" s="50"/>
      <c r="BC119" s="50"/>
      <c r="BD119" s="50"/>
      <c r="BE119" s="50"/>
      <c r="BF119" s="50"/>
      <c r="BG119" s="50"/>
      <c r="BH119" s="50"/>
      <c r="BI119" s="50"/>
      <c r="BJ119" s="50"/>
      <c r="BK119" s="50"/>
      <c r="BL119" s="50"/>
      <c r="BM119" s="50"/>
    </row>
    <row r="120" spans="1:65" ht="21.75" customHeight="1" x14ac:dyDescent="0.2">
      <c r="A120" s="51" t="s">
        <v>100</v>
      </c>
      <c r="B120" s="51" t="s">
        <v>72</v>
      </c>
      <c r="C120" s="52" t="s">
        <v>10</v>
      </c>
      <c r="D120" s="52" t="s">
        <v>101</v>
      </c>
      <c r="E120" s="53" t="s">
        <v>54</v>
      </c>
      <c r="F120" s="53" t="s">
        <v>53</v>
      </c>
      <c r="G120" s="54" t="s">
        <v>56</v>
      </c>
      <c r="H120" s="54" t="s">
        <v>60</v>
      </c>
      <c r="I120" s="54" t="s">
        <v>57</v>
      </c>
      <c r="J120" s="54" t="s">
        <v>58</v>
      </c>
      <c r="K120" s="54" t="s">
        <v>59</v>
      </c>
      <c r="L120" s="54" t="s">
        <v>19</v>
      </c>
      <c r="M120" s="54" t="s">
        <v>18</v>
      </c>
      <c r="N120" s="55" t="s">
        <v>87</v>
      </c>
      <c r="O120" s="54" t="s">
        <v>66</v>
      </c>
      <c r="P120" s="56" t="s">
        <v>61</v>
      </c>
      <c r="Q120" s="56" t="s">
        <v>15</v>
      </c>
      <c r="R120" s="56" t="s">
        <v>16</v>
      </c>
      <c r="S120" s="57" t="s">
        <v>89</v>
      </c>
      <c r="T120" s="58" t="s">
        <v>9</v>
      </c>
      <c r="U120" s="59" t="s">
        <v>76</v>
      </c>
      <c r="W120" s="51" t="s">
        <v>100</v>
      </c>
      <c r="X120" s="51" t="s">
        <v>72</v>
      </c>
      <c r="Y120" s="52" t="s">
        <v>10</v>
      </c>
      <c r="Z120" s="52" t="s">
        <v>101</v>
      </c>
      <c r="AA120" s="53" t="s">
        <v>54</v>
      </c>
      <c r="AB120" s="53" t="s">
        <v>53</v>
      </c>
      <c r="AC120" s="54" t="s">
        <v>56</v>
      </c>
      <c r="AD120" s="54" t="s">
        <v>60</v>
      </c>
      <c r="AE120" s="54" t="s">
        <v>57</v>
      </c>
      <c r="AF120" s="54" t="s">
        <v>58</v>
      </c>
      <c r="AG120" s="54" t="s">
        <v>59</v>
      </c>
      <c r="AH120" s="54" t="s">
        <v>19</v>
      </c>
      <c r="AI120" s="54" t="s">
        <v>18</v>
      </c>
      <c r="AJ120" s="55" t="s">
        <v>87</v>
      </c>
      <c r="AK120" s="54" t="s">
        <v>66</v>
      </c>
      <c r="AL120" s="56" t="s">
        <v>61</v>
      </c>
      <c r="AM120" s="56" t="s">
        <v>15</v>
      </c>
      <c r="AN120" s="56" t="s">
        <v>16</v>
      </c>
      <c r="AO120" s="57" t="s">
        <v>89</v>
      </c>
      <c r="AP120" s="58" t="s">
        <v>9</v>
      </c>
      <c r="AQ120" s="59" t="s">
        <v>76</v>
      </c>
      <c r="AS120" s="51" t="s">
        <v>100</v>
      </c>
      <c r="AT120" s="51" t="s">
        <v>72</v>
      </c>
      <c r="AU120" s="52" t="s">
        <v>10</v>
      </c>
      <c r="AV120" s="52" t="s">
        <v>101</v>
      </c>
      <c r="AW120" s="53" t="s">
        <v>54</v>
      </c>
      <c r="AX120" s="53" t="s">
        <v>53</v>
      </c>
      <c r="AY120" s="54" t="s">
        <v>56</v>
      </c>
      <c r="AZ120" s="54" t="s">
        <v>60</v>
      </c>
      <c r="BA120" s="54" t="s">
        <v>57</v>
      </c>
      <c r="BB120" s="54" t="s">
        <v>58</v>
      </c>
      <c r="BC120" s="54" t="s">
        <v>59</v>
      </c>
      <c r="BD120" s="54" t="s">
        <v>19</v>
      </c>
      <c r="BE120" s="54" t="s">
        <v>18</v>
      </c>
      <c r="BF120" s="55" t="s">
        <v>87</v>
      </c>
      <c r="BG120" s="54" t="s">
        <v>66</v>
      </c>
      <c r="BH120" s="56" t="s">
        <v>61</v>
      </c>
      <c r="BI120" s="56" t="s">
        <v>15</v>
      </c>
      <c r="BJ120" s="56" t="s">
        <v>16</v>
      </c>
      <c r="BK120" s="57" t="s">
        <v>89</v>
      </c>
      <c r="BL120" s="58" t="s">
        <v>9</v>
      </c>
      <c r="BM120" s="59" t="s">
        <v>76</v>
      </c>
    </row>
    <row r="121" spans="1:65" ht="21.75" customHeight="1" x14ac:dyDescent="0.2">
      <c r="A121" s="60"/>
      <c r="B121" s="60"/>
      <c r="C121" s="61"/>
      <c r="D121" s="61" t="s">
        <v>81</v>
      </c>
      <c r="E121" s="62"/>
      <c r="F121" s="62"/>
      <c r="G121" s="60"/>
      <c r="H121" s="60"/>
      <c r="I121" s="60"/>
      <c r="J121" s="60"/>
      <c r="K121" s="60"/>
      <c r="L121" s="60"/>
      <c r="M121" s="60"/>
      <c r="N121" s="61"/>
      <c r="O121" s="63"/>
      <c r="P121" s="64"/>
      <c r="Q121" s="64"/>
      <c r="R121" s="64"/>
      <c r="S121" s="65"/>
      <c r="T121" s="66"/>
      <c r="U121" s="67"/>
      <c r="V121" s="50"/>
      <c r="W121" s="60"/>
      <c r="X121" s="60"/>
      <c r="Y121" s="61"/>
      <c r="Z121" s="61" t="s">
        <v>81</v>
      </c>
      <c r="AA121" s="62"/>
      <c r="AB121" s="62"/>
      <c r="AC121" s="60"/>
      <c r="AD121" s="60"/>
      <c r="AE121" s="60"/>
      <c r="AF121" s="60"/>
      <c r="AG121" s="60"/>
      <c r="AH121" s="60"/>
      <c r="AI121" s="60"/>
      <c r="AJ121" s="61"/>
      <c r="AK121" s="63"/>
      <c r="AL121" s="64"/>
      <c r="AM121" s="64"/>
      <c r="AN121" s="64"/>
      <c r="AO121" s="65"/>
      <c r="AP121" s="66"/>
      <c r="AQ121" s="67"/>
      <c r="AR121" s="50"/>
      <c r="AS121" s="60"/>
      <c r="AT121" s="60"/>
      <c r="AU121" s="61"/>
      <c r="AV121" s="61" t="s">
        <v>81</v>
      </c>
      <c r="AW121" s="62"/>
      <c r="AX121" s="62"/>
      <c r="AY121" s="60"/>
      <c r="AZ121" s="60"/>
      <c r="BA121" s="60"/>
      <c r="BB121" s="60"/>
      <c r="BC121" s="60"/>
      <c r="BD121" s="60"/>
      <c r="BE121" s="60"/>
      <c r="BF121" s="61"/>
      <c r="BG121" s="63"/>
      <c r="BH121" s="64"/>
      <c r="BI121" s="64"/>
      <c r="BJ121" s="64"/>
      <c r="BK121" s="65"/>
      <c r="BL121" s="66"/>
      <c r="BM121" s="67"/>
    </row>
    <row r="123" spans="1:65" ht="21.75" customHeight="1" x14ac:dyDescent="0.2">
      <c r="A123" s="51" t="s">
        <v>100</v>
      </c>
      <c r="B123" s="51" t="s">
        <v>72</v>
      </c>
      <c r="C123" s="52" t="s">
        <v>10</v>
      </c>
      <c r="D123" s="52" t="s">
        <v>101</v>
      </c>
      <c r="E123" s="53" t="s">
        <v>54</v>
      </c>
      <c r="F123" s="53" t="s">
        <v>53</v>
      </c>
      <c r="G123" s="54" t="s">
        <v>56</v>
      </c>
      <c r="H123" s="54" t="s">
        <v>60</v>
      </c>
      <c r="I123" s="54" t="s">
        <v>57</v>
      </c>
      <c r="J123" s="54" t="s">
        <v>58</v>
      </c>
      <c r="K123" s="54" t="s">
        <v>59</v>
      </c>
      <c r="L123" s="54" t="s">
        <v>19</v>
      </c>
      <c r="M123" s="54" t="s">
        <v>18</v>
      </c>
      <c r="N123" s="55" t="s">
        <v>87</v>
      </c>
      <c r="O123" s="54" t="s">
        <v>66</v>
      </c>
      <c r="P123" s="56" t="s">
        <v>61</v>
      </c>
      <c r="Q123" s="56" t="s">
        <v>15</v>
      </c>
      <c r="R123" s="56" t="s">
        <v>16</v>
      </c>
      <c r="S123" s="57" t="s">
        <v>89</v>
      </c>
      <c r="T123" s="58" t="s">
        <v>9</v>
      </c>
      <c r="U123" s="59" t="s">
        <v>76</v>
      </c>
      <c r="W123" s="51" t="s">
        <v>100</v>
      </c>
      <c r="X123" s="51" t="s">
        <v>72</v>
      </c>
      <c r="Y123" s="52" t="s">
        <v>10</v>
      </c>
      <c r="Z123" s="52" t="s">
        <v>101</v>
      </c>
      <c r="AA123" s="53" t="s">
        <v>54</v>
      </c>
      <c r="AB123" s="53" t="s">
        <v>53</v>
      </c>
      <c r="AC123" s="54" t="s">
        <v>56</v>
      </c>
      <c r="AD123" s="54" t="s">
        <v>60</v>
      </c>
      <c r="AE123" s="54" t="s">
        <v>57</v>
      </c>
      <c r="AF123" s="54" t="s">
        <v>58</v>
      </c>
      <c r="AG123" s="54" t="s">
        <v>59</v>
      </c>
      <c r="AH123" s="54" t="s">
        <v>19</v>
      </c>
      <c r="AI123" s="54" t="s">
        <v>18</v>
      </c>
      <c r="AJ123" s="55" t="s">
        <v>87</v>
      </c>
      <c r="AK123" s="54" t="s">
        <v>66</v>
      </c>
      <c r="AL123" s="56" t="s">
        <v>61</v>
      </c>
      <c r="AM123" s="56" t="s">
        <v>15</v>
      </c>
      <c r="AN123" s="56" t="s">
        <v>16</v>
      </c>
      <c r="AO123" s="57" t="s">
        <v>89</v>
      </c>
      <c r="AP123" s="58" t="s">
        <v>9</v>
      </c>
      <c r="AQ123" s="59" t="s">
        <v>76</v>
      </c>
      <c r="AS123" s="51" t="s">
        <v>100</v>
      </c>
      <c r="AT123" s="51" t="s">
        <v>72</v>
      </c>
      <c r="AU123" s="52" t="s">
        <v>10</v>
      </c>
      <c r="AV123" s="52" t="s">
        <v>101</v>
      </c>
      <c r="AW123" s="53" t="s">
        <v>54</v>
      </c>
      <c r="AX123" s="53" t="s">
        <v>53</v>
      </c>
      <c r="AY123" s="54" t="s">
        <v>56</v>
      </c>
      <c r="AZ123" s="54" t="s">
        <v>60</v>
      </c>
      <c r="BA123" s="54" t="s">
        <v>57</v>
      </c>
      <c r="BB123" s="54" t="s">
        <v>58</v>
      </c>
      <c r="BC123" s="54" t="s">
        <v>59</v>
      </c>
      <c r="BD123" s="54" t="s">
        <v>19</v>
      </c>
      <c r="BE123" s="54" t="s">
        <v>18</v>
      </c>
      <c r="BF123" s="55" t="s">
        <v>87</v>
      </c>
      <c r="BG123" s="54" t="s">
        <v>66</v>
      </c>
      <c r="BH123" s="56" t="s">
        <v>61</v>
      </c>
      <c r="BI123" s="56" t="s">
        <v>15</v>
      </c>
      <c r="BJ123" s="56" t="s">
        <v>16</v>
      </c>
      <c r="BK123" s="57" t="s">
        <v>89</v>
      </c>
      <c r="BL123" s="58" t="s">
        <v>9</v>
      </c>
      <c r="BM123" s="59" t="s">
        <v>76</v>
      </c>
    </row>
    <row r="124" spans="1:65" ht="21.75" customHeight="1" x14ac:dyDescent="0.2">
      <c r="A124" s="60"/>
      <c r="B124" s="60"/>
      <c r="C124" s="61"/>
      <c r="D124" s="61"/>
      <c r="E124" s="62"/>
      <c r="F124" s="62"/>
      <c r="G124" s="60"/>
      <c r="H124" s="60"/>
      <c r="I124" s="60"/>
      <c r="J124" s="60"/>
      <c r="K124" s="60"/>
      <c r="L124" s="60"/>
      <c r="M124" s="60"/>
      <c r="N124" s="61"/>
      <c r="O124" s="63"/>
      <c r="P124" s="64"/>
      <c r="Q124" s="64"/>
      <c r="R124" s="64"/>
      <c r="S124" s="65"/>
      <c r="T124" s="66"/>
      <c r="U124" s="67"/>
      <c r="V124" s="50"/>
      <c r="W124" s="60"/>
      <c r="X124" s="60"/>
      <c r="Y124" s="61"/>
      <c r="Z124" s="61"/>
      <c r="AA124" s="62"/>
      <c r="AB124" s="62"/>
      <c r="AC124" s="60"/>
      <c r="AD124" s="60"/>
      <c r="AE124" s="60"/>
      <c r="AF124" s="60"/>
      <c r="AG124" s="60"/>
      <c r="AH124" s="60"/>
      <c r="AI124" s="60"/>
      <c r="AJ124" s="61"/>
      <c r="AK124" s="63"/>
      <c r="AL124" s="64"/>
      <c r="AM124" s="64"/>
      <c r="AN124" s="64"/>
      <c r="AO124" s="65"/>
      <c r="AP124" s="66"/>
      <c r="AQ124" s="67"/>
      <c r="AR124" s="50"/>
      <c r="AS124" s="60"/>
      <c r="AT124" s="60"/>
      <c r="AU124" s="61"/>
      <c r="AV124" s="61"/>
      <c r="AW124" s="62"/>
      <c r="AX124" s="62"/>
      <c r="AY124" s="60"/>
      <c r="AZ124" s="60"/>
      <c r="BA124" s="60"/>
      <c r="BB124" s="60"/>
      <c r="BC124" s="60"/>
      <c r="BD124" s="60"/>
      <c r="BE124" s="60"/>
      <c r="BF124" s="61"/>
      <c r="BG124" s="63"/>
      <c r="BH124" s="64"/>
      <c r="BI124" s="64"/>
      <c r="BJ124" s="64"/>
      <c r="BK124" s="65"/>
      <c r="BL124" s="66"/>
      <c r="BM124" s="67"/>
    </row>
  </sheetData>
  <mergeCells count="17">
    <mergeCell ref="CK1:DE1"/>
    <mergeCell ref="DG1:EA1"/>
    <mergeCell ref="BO1:CI1"/>
    <mergeCell ref="A26:U26"/>
    <mergeCell ref="W26:AQ26"/>
    <mergeCell ref="AS26:BM26"/>
    <mergeCell ref="A1:U1"/>
    <mergeCell ref="W1:AQ1"/>
    <mergeCell ref="AS1:BM1"/>
    <mergeCell ref="AS76:BM76"/>
    <mergeCell ref="A101:U101"/>
    <mergeCell ref="W101:AQ101"/>
    <mergeCell ref="A51:U51"/>
    <mergeCell ref="W51:AQ51"/>
    <mergeCell ref="A76:U76"/>
    <mergeCell ref="W76:AQ76"/>
    <mergeCell ref="AS101:BM101"/>
  </mergeCells>
  <phoneticPr fontId="2" type="noConversion"/>
  <pageMargins left="0.75" right="0.75" top="1" bottom="1" header="0.5" footer="0.5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1:O11"/>
  <sheetViews>
    <sheetView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F4" sqref="F4"/>
    </sheetView>
  </sheetViews>
  <sheetFormatPr defaultRowHeight="12.75" x14ac:dyDescent="0.2"/>
  <cols>
    <col min="1" max="1" width="32.85546875" style="237" customWidth="1"/>
    <col min="2" max="4" width="13.42578125" style="237" customWidth="1"/>
    <col min="5" max="5" width="3.5703125" style="237" customWidth="1"/>
    <col min="6" max="9" width="13.42578125" style="237" customWidth="1"/>
    <col min="10" max="10" width="3" style="237" customWidth="1"/>
    <col min="11" max="11" width="13.42578125" style="237" customWidth="1"/>
    <col min="12" max="12" width="9.140625" style="237"/>
    <col min="13" max="15" width="17.7109375" style="237" customWidth="1"/>
    <col min="16" max="16384" width="9.140625" style="237"/>
  </cols>
  <sheetData>
    <row r="1" spans="1:15" x14ac:dyDescent="0.2">
      <c r="A1" s="228" t="s">
        <v>116</v>
      </c>
      <c r="B1" s="229" t="s">
        <v>11</v>
      </c>
      <c r="C1" s="230" t="s">
        <v>12</v>
      </c>
      <c r="D1" s="231" t="s">
        <v>13</v>
      </c>
      <c r="E1" s="232"/>
      <c r="F1" s="233"/>
      <c r="G1" s="234"/>
      <c r="H1" s="234"/>
      <c r="I1" s="235"/>
      <c r="J1" s="232"/>
      <c r="K1" s="236" t="s">
        <v>117</v>
      </c>
      <c r="M1" s="463" t="s">
        <v>90</v>
      </c>
      <c r="N1" s="465" t="s">
        <v>91</v>
      </c>
      <c r="O1" s="467" t="s">
        <v>92</v>
      </c>
    </row>
    <row r="2" spans="1:15" ht="13.5" thickBot="1" x14ac:dyDescent="0.25">
      <c r="A2" s="238" t="s">
        <v>78</v>
      </c>
      <c r="B2" s="239"/>
      <c r="C2" s="240"/>
      <c r="D2" s="241"/>
      <c r="E2" s="242"/>
      <c r="F2" s="243" t="s">
        <v>118</v>
      </c>
      <c r="G2" s="244" t="s">
        <v>119</v>
      </c>
      <c r="H2" s="244" t="s">
        <v>120</v>
      </c>
      <c r="I2" s="245" t="s">
        <v>121</v>
      </c>
      <c r="J2" s="242"/>
      <c r="K2" s="246"/>
      <c r="M2" s="464"/>
      <c r="N2" s="466"/>
      <c r="O2" s="468"/>
    </row>
    <row r="3" spans="1:15" x14ac:dyDescent="0.2">
      <c r="A3" s="247" t="s">
        <v>122</v>
      </c>
      <c r="B3" s="248"/>
      <c r="C3" s="249"/>
      <c r="D3" s="250"/>
      <c r="E3" s="251"/>
      <c r="F3" s="252"/>
      <c r="G3" s="249"/>
      <c r="H3" s="249"/>
      <c r="I3" s="253"/>
      <c r="J3" s="251"/>
      <c r="K3" s="254"/>
      <c r="M3" s="255"/>
      <c r="N3" s="256"/>
      <c r="O3" s="257"/>
    </row>
    <row r="4" spans="1:15" x14ac:dyDescent="0.2">
      <c r="A4" s="258" t="s">
        <v>68</v>
      </c>
      <c r="B4" s="259">
        <f>DSUM('data entry errors'!$A$4:$S$2999,'data entry errors'!$S$4,Sheet1!$A$2:$U$3)</f>
        <v>0</v>
      </c>
      <c r="C4" s="260">
        <f>DSUM('data entry errors'!$A$4:$S$2999,'data entry errors'!$S$4,Sheet1!$A$5:$U$6)</f>
        <v>0</v>
      </c>
      <c r="D4" s="261">
        <f>DSUM('data entry errors'!$A$4:$S$2999,'data entry errors'!$S$4,Sheet1!$A$8:$U$9)</f>
        <v>0</v>
      </c>
      <c r="E4" s="262"/>
      <c r="F4" s="263">
        <f>DSUM('data entry errors'!$A$4:$S$2999,'data entry errors'!$S$4,Sheet1!$A$11:$U$12)</f>
        <v>0</v>
      </c>
      <c r="G4" s="260">
        <f>DSUM('data entry errors'!$A$4:$S$2999,'data entry errors'!$S$4,Sheet1!$A$14:$U$15)</f>
        <v>0</v>
      </c>
      <c r="H4" s="260">
        <f>DSUM('data entry errors'!$A$4:$S$2999,'data entry errors'!$S$4,Sheet1!$A$17:$U$18)</f>
        <v>0</v>
      </c>
      <c r="I4" s="264">
        <f>DSUM('data entry errors'!$A$4:$S$2999,'data entry errors'!$S$4,Sheet1!$A$20:$U$21)</f>
        <v>0</v>
      </c>
      <c r="J4" s="262"/>
      <c r="K4" s="265">
        <f>DSUM('data entry errors'!$A$4:$S$2999,'data entry errors'!$S$4,Sheet1!$A$23:$U$24)</f>
        <v>0</v>
      </c>
      <c r="M4" s="266" t="b">
        <f t="shared" ref="M4:M11" si="0">EXACT(SUM(B4:D4),K4)</f>
        <v>1</v>
      </c>
      <c r="N4" s="267" t="b">
        <f t="shared" ref="N4:N11" si="1">EXACT(SUM(F4:I4),K4)</f>
        <v>1</v>
      </c>
      <c r="O4" s="268" t="b">
        <f>EXACT(K4,'monthly summary'!B15)</f>
        <v>1</v>
      </c>
    </row>
    <row r="5" spans="1:15" x14ac:dyDescent="0.2">
      <c r="A5" s="269" t="s">
        <v>106</v>
      </c>
      <c r="B5" s="259">
        <f>DSUM('data entry errors'!$A$4:$S$2999,'data entry errors'!$S$4,Sheet1!$W$2:$AQ$3)</f>
        <v>0</v>
      </c>
      <c r="C5" s="260">
        <f>DSUM('data entry errors'!$A$4:$S$2999,'data entry errors'!$S$4,Sheet1!$W$5:$AQ$6)</f>
        <v>0</v>
      </c>
      <c r="D5" s="261">
        <f>DSUM('data entry errors'!$A$4:$S$2999,'data entry errors'!$S$4,Sheet1!$W$8:$AQ$9)</f>
        <v>0</v>
      </c>
      <c r="E5" s="262"/>
      <c r="F5" s="263">
        <f>DSUM('data entry errors'!$A$4:$S$2999,'data entry errors'!$S$4,Sheet1!$W$11:$AQ$12)</f>
        <v>0</v>
      </c>
      <c r="G5" s="260">
        <f>DSUM('data entry errors'!$A$4:$S$2999,'data entry errors'!$S$4,Sheet1!$W$14:$AQ$15)</f>
        <v>0</v>
      </c>
      <c r="H5" s="260">
        <f>DSUM('data entry errors'!$A$4:$S$2999,'data entry errors'!$S$4,Sheet1!$W$17:$AQ$18)</f>
        <v>0</v>
      </c>
      <c r="I5" s="264">
        <f>DSUM('data entry errors'!$A$4:$S$2999,'data entry errors'!$S$4,Sheet1!$W$20:$AQ$21)</f>
        <v>0</v>
      </c>
      <c r="J5" s="262"/>
      <c r="K5" s="265">
        <f>DSUM('data entry errors'!$A$4:$S$2999,'data entry errors'!$S$4,Sheet1!$W$23:$AQ$24)</f>
        <v>0</v>
      </c>
      <c r="M5" s="266" t="b">
        <f t="shared" si="0"/>
        <v>1</v>
      </c>
      <c r="N5" s="267" t="b">
        <f t="shared" si="1"/>
        <v>1</v>
      </c>
      <c r="O5" s="268" t="b">
        <f>EXACT(K5,'monthly summary'!D23)</f>
        <v>1</v>
      </c>
    </row>
    <row r="6" spans="1:15" x14ac:dyDescent="0.2">
      <c r="A6" s="270" t="s">
        <v>83</v>
      </c>
      <c r="B6" s="259">
        <f>DSUM('data entry errors'!$A$4:$U$2999,'data entry errors'!$U$4,Sheet1!$AS$2:$BM$3)</f>
        <v>0</v>
      </c>
      <c r="C6" s="260">
        <f>DSUM('data entry errors'!$A$4:$U$2999,'data entry errors'!$U$4,Sheet1!$AS$5:$BM$6)</f>
        <v>0</v>
      </c>
      <c r="D6" s="261">
        <f>DSUM('data entry errors'!$A$4:$U$2999,'data entry errors'!$U$4,Sheet1!$AS$8:$BM$9)</f>
        <v>0</v>
      </c>
      <c r="E6" s="262"/>
      <c r="F6" s="263">
        <f>DSUM('data entry errors'!$A$4:$U$2999,'data entry errors'!$U$4,Sheet1!$AS$11:$BM$12)</f>
        <v>0</v>
      </c>
      <c r="G6" s="260">
        <f>DSUM('data entry errors'!$A$4:$U$2999,'data entry errors'!$U$4,Sheet1!$AS$14:$BM$15)</f>
        <v>0</v>
      </c>
      <c r="H6" s="260">
        <f>DSUM('data entry errors'!$A$4:$U$2999,'data entry errors'!$U$4,Sheet1!$AS$17:$BM$18)</f>
        <v>0</v>
      </c>
      <c r="I6" s="264">
        <f>DSUM('data entry errors'!$A$4:$U$2999,'data entry errors'!$U$4,Sheet1!$AS$20:$BM$21)</f>
        <v>0</v>
      </c>
      <c r="J6" s="262"/>
      <c r="K6" s="265">
        <f>DSUM('data entry errors'!$A$4:$U$2999,'data entry errors'!$U$4,Sheet1!$AS$23:$BM$24)</f>
        <v>0</v>
      </c>
      <c r="M6" s="266" t="b">
        <f t="shared" si="0"/>
        <v>1</v>
      </c>
      <c r="N6" s="267" t="b">
        <f t="shared" si="1"/>
        <v>1</v>
      </c>
      <c r="O6" s="268" t="b">
        <f>EXACT(K6,'monthly summary'!B26)</f>
        <v>1</v>
      </c>
    </row>
    <row r="7" spans="1:15" x14ac:dyDescent="0.2">
      <c r="A7" s="258" t="s">
        <v>84</v>
      </c>
      <c r="B7" s="259">
        <f>DSUM('data entry errors'!$A$4:$S$2999,'data entry errors'!$S$4,Sheet1!$A$27:$U$28)</f>
        <v>0</v>
      </c>
      <c r="C7" s="260">
        <f>DSUM('data entry errors'!$A$4:$S$2999,'data entry errors'!$S$4,Sheet1!$A$30:$U$31)</f>
        <v>0</v>
      </c>
      <c r="D7" s="261">
        <f>DSUM('data entry errors'!$A$4:$S$2999,'data entry errors'!$S$4,Sheet1!$A$33:$U$34)</f>
        <v>0</v>
      </c>
      <c r="E7" s="262"/>
      <c r="F7" s="263">
        <f>DSUM('data entry errors'!$A$4:$S$2999,'data entry errors'!$S$4,Sheet1!$A$36:$U$37)</f>
        <v>0</v>
      </c>
      <c r="G7" s="260">
        <f>DSUM('data entry errors'!$A$4:$S$2999,'data entry errors'!$S$4,Sheet1!$A$39:$U$40)</f>
        <v>0</v>
      </c>
      <c r="H7" s="260">
        <f>DSUM('data entry errors'!$A$4:$S$2999,'data entry errors'!$S$4,Sheet1!$A$42:$U$43)</f>
        <v>0</v>
      </c>
      <c r="I7" s="264">
        <f>DSUM('data entry errors'!$A$4:$S$2999,'data entry errors'!$S$4,Sheet1!$A$45:$U$46)</f>
        <v>0</v>
      </c>
      <c r="J7" s="262"/>
      <c r="K7" s="265">
        <f>DSUM('data entry errors'!$A$4:$S$2999,'data entry errors'!$S$4,Sheet1!$A$48:$U$49)</f>
        <v>0</v>
      </c>
      <c r="M7" s="271" t="b">
        <f t="shared" si="0"/>
        <v>1</v>
      </c>
      <c r="N7" s="272" t="b">
        <f t="shared" si="1"/>
        <v>1</v>
      </c>
      <c r="O7" s="273" t="b">
        <f>EXACT(K7,'monthly summary'!C23)</f>
        <v>1</v>
      </c>
    </row>
    <row r="8" spans="1:15" x14ac:dyDescent="0.2">
      <c r="A8" s="258" t="s">
        <v>70</v>
      </c>
      <c r="B8" s="259">
        <f>DSUM('data entry errors'!$A$4:$S$2999,'data entry errors'!$S$4,Sheet1!$A$77:$U$78)</f>
        <v>0</v>
      </c>
      <c r="C8" s="260">
        <f>DSUM('data entry errors'!$A$4:$S$2999,'data entry errors'!$S$4,Sheet1!$A$80:$U$81)</f>
        <v>0</v>
      </c>
      <c r="D8" s="261">
        <f>DSUM('data entry errors'!$A$4:$S$2999,'data entry errors'!$S$4,Sheet1!$A$83:$U$84)</f>
        <v>0</v>
      </c>
      <c r="E8" s="262"/>
      <c r="F8" s="263">
        <f>DSUM('data entry errors'!$A$4:$S$2999,'data entry errors'!$S$4,Sheet1!$A$86:$U$87)</f>
        <v>0</v>
      </c>
      <c r="G8" s="260">
        <f>DSUM('data entry errors'!$A$4:$S$2999,'data entry errors'!$S$4,Sheet1!$A$89:$U$90)</f>
        <v>0</v>
      </c>
      <c r="H8" s="260">
        <f>DSUM('data entry errors'!$A$4:$S$2999,'data entry errors'!$S$4,Sheet1!$A$92:$U$93)</f>
        <v>0</v>
      </c>
      <c r="I8" s="264">
        <f>DSUM('data entry errors'!$A$4:$S$2999,'data entry errors'!$S$4,Sheet1!$A$95:$U$96)</f>
        <v>0</v>
      </c>
      <c r="J8" s="262"/>
      <c r="K8" s="265">
        <f>DSUM('data entry errors'!$A$4:$S$2999,'data entry errors'!$S$4,Sheet1!$A$98:$U$99)</f>
        <v>0</v>
      </c>
      <c r="M8" s="274" t="b">
        <f t="shared" si="0"/>
        <v>1</v>
      </c>
      <c r="N8" s="275" t="b">
        <f t="shared" si="1"/>
        <v>1</v>
      </c>
      <c r="O8" s="276" t="b">
        <f>EXACT(K8,'monthly summary'!B23)</f>
        <v>1</v>
      </c>
    </row>
    <row r="9" spans="1:15" x14ac:dyDescent="0.2">
      <c r="A9" s="277" t="s">
        <v>147</v>
      </c>
      <c r="B9" s="278">
        <f>(DSUM('data entry errors'!$A$4:$AK$2999,'data entry errors'!$AK$4,Sheet1!$AS$102:$BM$103))/100</f>
        <v>0</v>
      </c>
      <c r="C9" s="279">
        <f>(DSUM('data entry errors'!$A$4:$AK$2999,'data entry errors'!$AK$4,Sheet1!$AS$105:$BM$106))/100</f>
        <v>0</v>
      </c>
      <c r="D9" s="280">
        <f>(DSUM('data entry errors'!$A$4:$AK$2999,'data entry errors'!$AK$4,Sheet1!$AS$108:$BM$109))/100</f>
        <v>0</v>
      </c>
      <c r="E9" s="262"/>
      <c r="F9" s="281">
        <f>(DSUM('data entry errors'!$A$4:$AK$2999,'data entry errors'!$AK$4,Sheet1!$AS$111:$BM$112))/100</f>
        <v>0</v>
      </c>
      <c r="G9" s="279">
        <f>(DSUM('data entry errors'!$A$4:$AK$2999,'data entry errors'!$AK$4,Sheet1!$AS$114:$BM$115))/100</f>
        <v>0</v>
      </c>
      <c r="H9" s="279">
        <f>(DSUM('data entry errors'!$A$4:$AK$2999,'data entry errors'!$AK$4,Sheet1!$AS$117:$BM$118))/100</f>
        <v>0</v>
      </c>
      <c r="I9" s="282">
        <f>(DSUM('data entry errors'!$A$4:$AK$2999,'data entry errors'!$AK$4,Sheet1!$AS$120:$BM$121))/100</f>
        <v>0</v>
      </c>
      <c r="J9" s="262"/>
      <c r="K9" s="283">
        <f>(DSUM('data entry errors'!$A$4:$AK$2999,'data entry errors'!$AK$4,Sheet1!$AS$123:$BM$124))/100</f>
        <v>0</v>
      </c>
      <c r="M9" s="284" t="b">
        <f t="shared" si="0"/>
        <v>1</v>
      </c>
      <c r="N9" s="285" t="b">
        <f t="shared" si="1"/>
        <v>1</v>
      </c>
      <c r="O9" s="286" t="b">
        <f>EXACT(K9,'monthly summary'!C18)</f>
        <v>1</v>
      </c>
    </row>
    <row r="10" spans="1:15" x14ac:dyDescent="0.2">
      <c r="A10" s="258" t="s">
        <v>125</v>
      </c>
      <c r="B10" s="278">
        <f>(DSUM('data entry errors'!$A$4:$AL$2999,'data entry errors'!$AL$4,Sheet1!$A$102:$U$103))/100</f>
        <v>0</v>
      </c>
      <c r="C10" s="279">
        <f>(DSUM('data entry errors'!$A$4:$AL$2999,'data entry errors'!$AL$4,Sheet1!$A$105:$U$106))/100</f>
        <v>0</v>
      </c>
      <c r="D10" s="280">
        <f>(DSUM('data entry errors'!$A$4:$AL$2999,'data entry errors'!$AL$4,Sheet1!$A$108:$U$109))/100</f>
        <v>0</v>
      </c>
      <c r="E10" s="262"/>
      <c r="F10" s="281">
        <f>(DSUM('data entry errors'!$A$4:$AL$2999,'data entry errors'!$AL$4,Sheet1!$A$111:$U$112))/100</f>
        <v>0</v>
      </c>
      <c r="G10" s="279">
        <f>(DSUM('data entry errors'!$A$4:$AL$2999,'data entry errors'!$AL$4,Sheet1!$A$114:$U$115))/100</f>
        <v>0</v>
      </c>
      <c r="H10" s="279">
        <f>(DSUM('data entry errors'!$A$4:$AL$2999,'data entry errors'!$AL$4,Sheet1!$A$117:$U$118))/100</f>
        <v>0</v>
      </c>
      <c r="I10" s="282">
        <f>(DSUM('data entry errors'!$A$4:$AL$2999,'data entry errors'!$AL$4,Sheet1!$A$120:$U$121))/100</f>
        <v>0</v>
      </c>
      <c r="J10" s="287"/>
      <c r="K10" s="283">
        <f>(DSUM('data entry errors'!$A$4:$AL$2999,'data entry errors'!$AL$4,Sheet1!$A$123:$U$124))/100</f>
        <v>0</v>
      </c>
      <c r="M10" s="288" t="b">
        <f t="shared" si="0"/>
        <v>1</v>
      </c>
      <c r="N10" s="289" t="b">
        <f t="shared" si="1"/>
        <v>1</v>
      </c>
      <c r="O10" s="290" t="b">
        <f>EXACT(K10,'monthly summary'!D18)</f>
        <v>1</v>
      </c>
    </row>
    <row r="11" spans="1:15" ht="13.5" thickBot="1" x14ac:dyDescent="0.25">
      <c r="A11" s="291" t="s">
        <v>126</v>
      </c>
      <c r="B11" s="292">
        <f>ABS((DSUM('data entry errors'!$A$4:$AM$2999,'data entry errors'!$AM$4,Sheet1!$W$102:$AQ$103))/100)</f>
        <v>0</v>
      </c>
      <c r="C11" s="293">
        <f>ABS((DSUM('data entry errors'!$A$4:$AM$2999,'data entry errors'!$AM$4,Sheet1!$W$105:$AQ$106))/100)</f>
        <v>0</v>
      </c>
      <c r="D11" s="294">
        <f>ABS((DSUM('data entry errors'!$A$4:$AM$2999,'data entry errors'!$AM$4,Sheet1!$W$108:$AQ$109))/100)</f>
        <v>0</v>
      </c>
      <c r="E11" s="262"/>
      <c r="F11" s="295">
        <f>ABS((DSUM('data entry errors'!$A$4:$AM$2999,'data entry errors'!$AM$4,Sheet1!$W$111:$AQ$112))/100)</f>
        <v>0</v>
      </c>
      <c r="G11" s="293">
        <f>ABS((DSUM('data entry errors'!$A$4:$AM$2999,'data entry errors'!$AM$4,Sheet1!$W$114:$AQ$115))/100)</f>
        <v>0</v>
      </c>
      <c r="H11" s="293">
        <f>ABS((DSUM('data entry errors'!$A$4:$AM$2999,'data entry errors'!$AM$4,Sheet1!$W$117:$AQ$118))/100)</f>
        <v>0</v>
      </c>
      <c r="I11" s="296">
        <f>ABS((DSUM('data entry errors'!$A$4:$AM$2999,'data entry errors'!$AM$4,Sheet1!$W$120:$AQ$121))/100)</f>
        <v>0</v>
      </c>
      <c r="J11" s="287"/>
      <c r="K11" s="297">
        <f>ABS((DSUM('data entry errors'!$A$4:$AM$2999,'data entry errors'!$AM$4,Sheet1!$W$123:$AQ$124))/100)</f>
        <v>0</v>
      </c>
      <c r="M11" s="298" t="b">
        <f t="shared" si="0"/>
        <v>1</v>
      </c>
      <c r="N11" s="299" t="b">
        <f t="shared" si="1"/>
        <v>1</v>
      </c>
      <c r="O11" s="300" t="b">
        <f>EXACT(K11,ABS('monthly summary'!E18))</f>
        <v>1</v>
      </c>
    </row>
  </sheetData>
  <sheetProtection sheet="1" objects="1" scenarios="1"/>
  <mergeCells count="3">
    <mergeCell ref="M1:M2"/>
    <mergeCell ref="N1:N2"/>
    <mergeCell ref="O1:O2"/>
  </mergeCells>
  <phoneticPr fontId="2" type="noConversion"/>
  <conditionalFormatting sqref="M4:O11">
    <cfRule type="cellIs" dxfId="1" priority="1" stopIfTrue="1" operator="equal">
      <formula>TRUE</formula>
    </cfRule>
    <cfRule type="cellIs" dxfId="0" priority="2" stopIfTrue="1" operator="equal">
      <formula>FALSE</formula>
    </cfRule>
  </conditionalFormatting>
  <pageMargins left="0.75" right="0.75" top="1" bottom="1" header="0.5" footer="0.5"/>
  <pageSetup paperSize="9" orientation="portrait" r:id="rId1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A1:F62"/>
  <sheetViews>
    <sheetView topLeftCell="A4" zoomScaleNormal="100" workbookViewId="0">
      <selection activeCell="E18" sqref="E18"/>
    </sheetView>
  </sheetViews>
  <sheetFormatPr defaultRowHeight="12.75" x14ac:dyDescent="0.2"/>
  <cols>
    <col min="1" max="1" width="3.5703125" style="148" customWidth="1"/>
    <col min="2" max="5" width="24.28515625" style="148" customWidth="1"/>
    <col min="6" max="6" width="3.5703125" style="172" customWidth="1"/>
    <col min="7" max="16384" width="9.140625" style="148"/>
  </cols>
  <sheetData>
    <row r="1" spans="1:6" ht="15" customHeight="1" thickBot="1" x14ac:dyDescent="0.25">
      <c r="A1" s="146"/>
      <c r="B1" s="147"/>
      <c r="C1" s="147"/>
      <c r="D1" s="147"/>
      <c r="E1" s="147"/>
      <c r="F1" s="146"/>
    </row>
    <row r="2" spans="1:6" ht="15" customHeight="1" thickBot="1" x14ac:dyDescent="0.25">
      <c r="A2" s="146"/>
      <c r="B2" s="469" t="s">
        <v>102</v>
      </c>
      <c r="C2" s="470"/>
      <c r="D2" s="470"/>
      <c r="E2" s="471"/>
      <c r="F2" s="146"/>
    </row>
    <row r="3" spans="1:6" ht="15" customHeight="1" x14ac:dyDescent="0.2">
      <c r="A3" s="146"/>
      <c r="B3" s="146"/>
      <c r="C3" s="146"/>
      <c r="D3" s="146"/>
      <c r="E3" s="146"/>
      <c r="F3" s="146"/>
    </row>
    <row r="4" spans="1:6" ht="15" customHeight="1" x14ac:dyDescent="0.2">
      <c r="A4" s="146"/>
      <c r="B4" s="149" t="s">
        <v>79</v>
      </c>
      <c r="C4" s="150"/>
      <c r="D4" s="151"/>
      <c r="E4" s="151"/>
      <c r="F4" s="146"/>
    </row>
    <row r="5" spans="1:6" ht="15" customHeight="1" x14ac:dyDescent="0.2">
      <c r="A5" s="146"/>
      <c r="B5" s="152">
        <f>'data entry errors'!A5</f>
        <v>0</v>
      </c>
      <c r="C5" s="136"/>
      <c r="D5" s="147"/>
      <c r="E5" s="147"/>
      <c r="F5" s="146"/>
    </row>
    <row r="6" spans="1:6" ht="15" customHeight="1" thickBot="1" x14ac:dyDescent="0.25">
      <c r="A6" s="146"/>
      <c r="B6" s="146"/>
      <c r="C6" s="146"/>
      <c r="D6" s="146"/>
      <c r="E6" s="146"/>
      <c r="F6" s="146"/>
    </row>
    <row r="7" spans="1:6" ht="15" customHeight="1" thickBot="1" x14ac:dyDescent="0.25">
      <c r="A7" s="146"/>
      <c r="B7" s="469" t="s">
        <v>93</v>
      </c>
      <c r="C7" s="470"/>
      <c r="D7" s="470"/>
      <c r="E7" s="471"/>
      <c r="F7" s="146"/>
    </row>
    <row r="8" spans="1:6" ht="15" customHeight="1" x14ac:dyDescent="0.2">
      <c r="A8" s="146"/>
      <c r="B8" s="146"/>
      <c r="C8" s="146"/>
      <c r="D8" s="146"/>
      <c r="E8" s="146"/>
      <c r="F8" s="146"/>
    </row>
    <row r="9" spans="1:6" ht="15" customHeight="1" x14ac:dyDescent="0.2">
      <c r="A9" s="146"/>
      <c r="B9" s="149" t="s">
        <v>82</v>
      </c>
      <c r="C9" s="149" t="s">
        <v>94</v>
      </c>
      <c r="D9" s="150"/>
      <c r="E9" s="151"/>
      <c r="F9" s="146"/>
    </row>
    <row r="10" spans="1:6" ht="15" customHeight="1" x14ac:dyDescent="0.2">
      <c r="A10" s="146"/>
      <c r="B10" s="153">
        <v>50000</v>
      </c>
      <c r="C10" s="145"/>
      <c r="D10" s="154"/>
      <c r="E10" s="155"/>
      <c r="F10" s="146"/>
    </row>
    <row r="11" spans="1:6" ht="15" customHeight="1" thickBot="1" x14ac:dyDescent="0.25">
      <c r="A11" s="146"/>
      <c r="B11" s="146"/>
      <c r="C11" s="146"/>
      <c r="D11" s="146"/>
      <c r="E11" s="146"/>
      <c r="F11" s="146"/>
    </row>
    <row r="12" spans="1:6" ht="15" customHeight="1" thickBot="1" x14ac:dyDescent="0.25">
      <c r="A12" s="146"/>
      <c r="B12" s="469" t="s">
        <v>103</v>
      </c>
      <c r="C12" s="470"/>
      <c r="D12" s="470"/>
      <c r="E12" s="471"/>
      <c r="F12" s="146"/>
    </row>
    <row r="13" spans="1:6" ht="15" customHeight="1" x14ac:dyDescent="0.2">
      <c r="A13" s="146"/>
      <c r="B13" s="146"/>
      <c r="C13" s="146"/>
      <c r="D13" s="146"/>
      <c r="E13" s="146"/>
      <c r="F13" s="146"/>
    </row>
    <row r="14" spans="1:6" ht="15" customHeight="1" x14ac:dyDescent="0.2">
      <c r="A14" s="146"/>
      <c r="B14" s="149" t="s">
        <v>104</v>
      </c>
      <c r="C14" s="149" t="s">
        <v>224</v>
      </c>
      <c r="D14" s="149" t="s">
        <v>225</v>
      </c>
      <c r="E14" s="146"/>
      <c r="F14" s="146"/>
    </row>
    <row r="15" spans="1:6" ht="15" customHeight="1" x14ac:dyDescent="0.2">
      <c r="A15" s="146"/>
      <c r="B15" s="153">
        <f>'data entry errors'!S2</f>
        <v>0</v>
      </c>
      <c r="C15" s="153">
        <f>'data entry errors'!AN2</f>
        <v>0</v>
      </c>
      <c r="D15" s="153">
        <f>'data entry errors'!AO2</f>
        <v>0</v>
      </c>
      <c r="E15" s="146"/>
      <c r="F15" s="146"/>
    </row>
    <row r="16" spans="1:6" ht="15" customHeight="1" x14ac:dyDescent="0.2">
      <c r="A16" s="146"/>
      <c r="B16" s="146"/>
      <c r="C16" s="146"/>
      <c r="D16" s="146"/>
      <c r="E16" s="146"/>
      <c r="F16" s="146"/>
    </row>
    <row r="17" spans="1:6" ht="15" customHeight="1" x14ac:dyDescent="0.2">
      <c r="A17" s="146"/>
      <c r="B17" s="149" t="s">
        <v>95</v>
      </c>
      <c r="C17" s="149" t="s">
        <v>99</v>
      </c>
      <c r="D17" s="149" t="s">
        <v>80</v>
      </c>
      <c r="E17" s="149" t="s">
        <v>85</v>
      </c>
      <c r="F17" s="146"/>
    </row>
    <row r="18" spans="1:6" ht="15" customHeight="1" x14ac:dyDescent="0.2">
      <c r="A18" s="146"/>
      <c r="B18" s="156">
        <f>'data entry errors'!AJ2</f>
        <v>0</v>
      </c>
      <c r="C18" s="157">
        <f>'data entry errors'!AK2</f>
        <v>0</v>
      </c>
      <c r="D18" s="156">
        <f>'data entry errors'!AL2</f>
        <v>0</v>
      </c>
      <c r="E18" s="157">
        <f>ABS('data entry errors'!AM2)</f>
        <v>0</v>
      </c>
      <c r="F18" s="146"/>
    </row>
    <row r="19" spans="1:6" ht="15" customHeight="1" thickBot="1" x14ac:dyDescent="0.25">
      <c r="A19" s="146"/>
      <c r="B19" s="146"/>
      <c r="C19" s="146"/>
      <c r="D19" s="146"/>
      <c r="E19" s="146"/>
      <c r="F19" s="146"/>
    </row>
    <row r="20" spans="1:6" ht="15" customHeight="1" thickBot="1" x14ac:dyDescent="0.25">
      <c r="A20" s="146"/>
      <c r="B20" s="469" t="s">
        <v>105</v>
      </c>
      <c r="C20" s="470"/>
      <c r="D20" s="470"/>
      <c r="E20" s="471"/>
      <c r="F20" s="146"/>
    </row>
    <row r="21" spans="1:6" ht="15" customHeight="1" x14ac:dyDescent="0.2">
      <c r="A21" s="146"/>
      <c r="B21" s="146"/>
      <c r="C21" s="146"/>
      <c r="D21" s="146"/>
      <c r="E21" s="146"/>
      <c r="F21" s="146"/>
    </row>
    <row r="22" spans="1:6" ht="15" customHeight="1" x14ac:dyDescent="0.2">
      <c r="A22" s="146"/>
      <c r="B22" s="149" t="s">
        <v>70</v>
      </c>
      <c r="C22" s="149" t="s">
        <v>84</v>
      </c>
      <c r="D22" s="158" t="s">
        <v>222</v>
      </c>
      <c r="E22" s="150"/>
      <c r="F22" s="146"/>
    </row>
    <row r="23" spans="1:6" ht="15" customHeight="1" x14ac:dyDescent="0.2">
      <c r="A23" s="146"/>
      <c r="B23" s="159">
        <f>'error categories'!F57</f>
        <v>0</v>
      </c>
      <c r="C23" s="159">
        <f>'error categories'!F58</f>
        <v>0</v>
      </c>
      <c r="D23" s="159">
        <f>'error categories'!F59</f>
        <v>0</v>
      </c>
      <c r="E23" s="160"/>
      <c r="F23" s="146"/>
    </row>
    <row r="24" spans="1:6" ht="15" customHeight="1" x14ac:dyDescent="0.2">
      <c r="A24" s="146"/>
      <c r="B24" s="161"/>
      <c r="C24" s="161"/>
      <c r="D24" s="161"/>
      <c r="E24" s="161"/>
      <c r="F24" s="146"/>
    </row>
    <row r="25" spans="1:6" ht="15" customHeight="1" x14ac:dyDescent="0.2">
      <c r="A25" s="146"/>
      <c r="B25" s="149" t="s">
        <v>83</v>
      </c>
      <c r="C25" s="158" t="s">
        <v>86</v>
      </c>
      <c r="D25" s="150"/>
      <c r="E25" s="151"/>
      <c r="F25" s="146"/>
    </row>
    <row r="26" spans="1:6" ht="15" customHeight="1" x14ac:dyDescent="0.2">
      <c r="A26" s="146"/>
      <c r="B26" s="159">
        <f>'data entry errors'!U2</f>
        <v>0</v>
      </c>
      <c r="C26" s="159">
        <f>'data entry errors'!T2</f>
        <v>0</v>
      </c>
      <c r="D26" s="154"/>
      <c r="E26" s="155"/>
      <c r="F26" s="146"/>
    </row>
    <row r="27" spans="1:6" ht="15" customHeight="1" x14ac:dyDescent="0.2">
      <c r="A27" s="146"/>
      <c r="B27" s="161"/>
      <c r="C27" s="161"/>
      <c r="D27" s="161"/>
      <c r="E27" s="161"/>
      <c r="F27" s="146"/>
    </row>
    <row r="28" spans="1:6" ht="15" customHeight="1" x14ac:dyDescent="0.2">
      <c r="A28" s="146"/>
      <c r="B28" s="149" t="s">
        <v>107</v>
      </c>
      <c r="C28" s="149" t="s">
        <v>108</v>
      </c>
      <c r="D28" s="149" t="s">
        <v>113</v>
      </c>
      <c r="E28" s="149" t="s">
        <v>114</v>
      </c>
      <c r="F28" s="146"/>
    </row>
    <row r="29" spans="1:6" ht="15" customHeight="1" x14ac:dyDescent="0.2">
      <c r="A29" s="146"/>
      <c r="B29" s="159">
        <f>SUMIF('data entry errors'!R5:R2999,"H",'data entry errors'!S5:S2999)</f>
        <v>0</v>
      </c>
      <c r="C29" s="162">
        <f>SUMIF('data entry errors'!R5:R2999,"P",'data entry errors'!S5:S2999)</f>
        <v>0</v>
      </c>
      <c r="D29" s="159">
        <f>DSUM('data entry errors'!A4:S2999,'data entry errors'!S4,Sheet1!A73:U74)</f>
        <v>0</v>
      </c>
      <c r="E29" s="163">
        <f>SUMIF('data entry errors'!O5:O2999,"UIP",'data entry errors'!S5:S2999)</f>
        <v>0</v>
      </c>
      <c r="F29" s="146"/>
    </row>
    <row r="30" spans="1:6" ht="15" customHeight="1" x14ac:dyDescent="0.2">
      <c r="A30" s="146"/>
      <c r="B30" s="164"/>
      <c r="C30" s="164"/>
      <c r="D30" s="164"/>
      <c r="E30" s="164"/>
      <c r="F30" s="146"/>
    </row>
    <row r="31" spans="1:6" ht="15" customHeight="1" x14ac:dyDescent="0.2">
      <c r="A31" s="146"/>
      <c r="B31" s="149" t="s">
        <v>111</v>
      </c>
      <c r="C31" s="149" t="s">
        <v>112</v>
      </c>
      <c r="D31" s="165" t="s">
        <v>230</v>
      </c>
      <c r="E31" s="165" t="s">
        <v>223</v>
      </c>
      <c r="F31" s="146"/>
    </row>
    <row r="32" spans="1:6" ht="15" customHeight="1" x14ac:dyDescent="0.2">
      <c r="A32" s="146"/>
      <c r="B32" s="162">
        <f>DSUM('data entry errors'!$A$4:$S$2999,'data entry errors'!$S$4,Sheet1!$W$98:$AQ$99)</f>
        <v>0</v>
      </c>
      <c r="C32" s="162">
        <f>DSUM('data entry errors'!$A$4:$S$2999,'data entry errors'!$S$4,Sheet1!$AS$98:$BM$99)</f>
        <v>0</v>
      </c>
      <c r="D32" s="162">
        <f>DSUM('data entry errors'!$A$4:$S$2999,'data entry errors'!$S$4,Sheet1!$W$48:$AQ$49)</f>
        <v>0</v>
      </c>
      <c r="E32" s="166">
        <f>DSUM('data entry errors'!$A$4:$S$2999,'data entry errors'!$S$4,Sheet1!$AS$48:$BM$49)</f>
        <v>0</v>
      </c>
      <c r="F32" s="146"/>
    </row>
    <row r="33" spans="1:6" ht="15" customHeight="1" thickBot="1" x14ac:dyDescent="0.25">
      <c r="A33" s="146"/>
      <c r="B33" s="146"/>
      <c r="C33" s="146"/>
      <c r="D33" s="146"/>
      <c r="E33" s="146"/>
      <c r="F33" s="146"/>
    </row>
    <row r="34" spans="1:6" ht="15" customHeight="1" thickBot="1" x14ac:dyDescent="0.25">
      <c r="A34" s="146"/>
      <c r="B34" s="469" t="s">
        <v>115</v>
      </c>
      <c r="C34" s="470"/>
      <c r="D34" s="470"/>
      <c r="E34" s="471"/>
      <c r="F34" s="146"/>
    </row>
    <row r="35" spans="1:6" ht="15" customHeight="1" x14ac:dyDescent="0.2">
      <c r="A35" s="146"/>
      <c r="B35" s="146"/>
      <c r="C35" s="146"/>
      <c r="D35" s="146"/>
      <c r="E35" s="146"/>
      <c r="F35" s="146"/>
    </row>
    <row r="36" spans="1:6" ht="15" customHeight="1" x14ac:dyDescent="0.2">
      <c r="A36" s="146"/>
      <c r="B36" s="167" t="s">
        <v>226</v>
      </c>
      <c r="C36" s="168"/>
      <c r="D36" s="168"/>
      <c r="E36" s="169">
        <f>1-(B15/B10)</f>
        <v>1</v>
      </c>
      <c r="F36" s="146"/>
    </row>
    <row r="37" spans="1:6" ht="15" customHeight="1" x14ac:dyDescent="0.2">
      <c r="A37" s="146"/>
      <c r="B37" s="170"/>
      <c r="C37" s="170"/>
      <c r="D37" s="170"/>
      <c r="E37" s="170"/>
      <c r="F37" s="146"/>
    </row>
    <row r="38" spans="1:6" ht="15" customHeight="1" x14ac:dyDescent="0.2">
      <c r="A38" s="146"/>
      <c r="B38" s="167" t="s">
        <v>227</v>
      </c>
      <c r="C38" s="168"/>
      <c r="D38" s="168"/>
      <c r="E38" s="169">
        <f>1-(B26)/B10</f>
        <v>1</v>
      </c>
      <c r="F38" s="146"/>
    </row>
    <row r="39" spans="1:6" ht="15" customHeight="1" x14ac:dyDescent="0.2">
      <c r="A39" s="146"/>
      <c r="B39" s="170"/>
      <c r="C39" s="170"/>
      <c r="D39" s="171"/>
      <c r="E39" s="161"/>
      <c r="F39" s="146"/>
    </row>
    <row r="40" spans="1:6" ht="15" customHeight="1" x14ac:dyDescent="0.2">
      <c r="A40" s="146"/>
      <c r="B40" s="167" t="s">
        <v>229</v>
      </c>
      <c r="C40" s="168"/>
      <c r="D40" s="168"/>
      <c r="E40" s="169" t="e">
        <f>1-(B18/C10)</f>
        <v>#DIV/0!</v>
      </c>
      <c r="F40" s="146"/>
    </row>
    <row r="41" spans="1:6" ht="15" customHeight="1" x14ac:dyDescent="0.2">
      <c r="A41" s="146"/>
      <c r="B41" s="170"/>
      <c r="C41" s="170"/>
      <c r="D41" s="171"/>
      <c r="E41" s="161"/>
      <c r="F41" s="146"/>
    </row>
    <row r="42" spans="1:6" ht="15" customHeight="1" x14ac:dyDescent="0.2">
      <c r="A42" s="146"/>
      <c r="B42" s="167" t="s">
        <v>228</v>
      </c>
      <c r="C42" s="168"/>
      <c r="D42" s="168"/>
      <c r="E42" s="169" t="e">
        <f>1-(C18)/C10</f>
        <v>#DIV/0!</v>
      </c>
      <c r="F42" s="146"/>
    </row>
    <row r="43" spans="1:6" ht="15" customHeight="1" x14ac:dyDescent="0.2">
      <c r="A43" s="146"/>
      <c r="B43" s="146"/>
      <c r="C43" s="146"/>
      <c r="D43" s="146"/>
      <c r="E43" s="146"/>
      <c r="F43" s="146"/>
    </row>
    <row r="44" spans="1:6" x14ac:dyDescent="0.2">
      <c r="A44" s="172"/>
      <c r="B44" s="172"/>
      <c r="C44" s="172"/>
      <c r="D44" s="172"/>
      <c r="E44" s="172"/>
    </row>
    <row r="45" spans="1:6" x14ac:dyDescent="0.2">
      <c r="A45" s="172"/>
      <c r="B45" s="172"/>
      <c r="C45" s="172"/>
      <c r="D45" s="172"/>
      <c r="E45" s="172"/>
    </row>
    <row r="46" spans="1:6" x14ac:dyDescent="0.2">
      <c r="A46" s="172"/>
      <c r="B46" s="172"/>
      <c r="C46" s="172"/>
      <c r="D46" s="172"/>
      <c r="E46" s="172"/>
    </row>
    <row r="47" spans="1:6" x14ac:dyDescent="0.2">
      <c r="A47" s="172"/>
      <c r="B47" s="172"/>
      <c r="C47" s="172"/>
      <c r="D47" s="172"/>
      <c r="E47" s="172"/>
    </row>
    <row r="48" spans="1:6" x14ac:dyDescent="0.2">
      <c r="A48" s="172"/>
      <c r="B48" s="172"/>
      <c r="C48" s="172"/>
      <c r="D48" s="172"/>
      <c r="E48" s="172"/>
    </row>
    <row r="49" spans="1:5" x14ac:dyDescent="0.2">
      <c r="A49" s="172"/>
      <c r="B49" s="172"/>
      <c r="C49" s="172"/>
      <c r="D49" s="172"/>
      <c r="E49" s="172"/>
    </row>
    <row r="50" spans="1:5" x14ac:dyDescent="0.2">
      <c r="A50" s="172"/>
      <c r="B50" s="172"/>
      <c r="C50" s="172"/>
      <c r="D50" s="172"/>
      <c r="E50" s="172"/>
    </row>
    <row r="51" spans="1:5" x14ac:dyDescent="0.2">
      <c r="A51" s="172"/>
      <c r="B51" s="172"/>
      <c r="C51" s="172"/>
      <c r="D51" s="172"/>
      <c r="E51" s="172"/>
    </row>
    <row r="52" spans="1:5" x14ac:dyDescent="0.2">
      <c r="A52" s="172"/>
      <c r="B52" s="172"/>
      <c r="C52" s="172"/>
      <c r="D52" s="172"/>
      <c r="E52" s="172"/>
    </row>
    <row r="53" spans="1:5" x14ac:dyDescent="0.2">
      <c r="A53" s="172"/>
      <c r="B53" s="172"/>
      <c r="C53" s="172"/>
      <c r="D53" s="172"/>
      <c r="E53" s="172"/>
    </row>
    <row r="54" spans="1:5" x14ac:dyDescent="0.2">
      <c r="A54" s="172"/>
      <c r="B54" s="172"/>
      <c r="C54" s="172"/>
      <c r="D54" s="172"/>
      <c r="E54" s="172"/>
    </row>
    <row r="55" spans="1:5" x14ac:dyDescent="0.2">
      <c r="A55" s="172"/>
      <c r="B55" s="172"/>
      <c r="C55" s="172"/>
      <c r="D55" s="172"/>
      <c r="E55" s="172"/>
    </row>
    <row r="56" spans="1:5" x14ac:dyDescent="0.2">
      <c r="A56" s="172"/>
      <c r="B56" s="172"/>
      <c r="C56" s="172"/>
      <c r="D56" s="172"/>
      <c r="E56" s="172"/>
    </row>
    <row r="57" spans="1:5" x14ac:dyDescent="0.2">
      <c r="A57" s="172"/>
      <c r="B57" s="172"/>
      <c r="C57" s="172"/>
      <c r="D57" s="172"/>
      <c r="E57" s="172"/>
    </row>
    <row r="58" spans="1:5" x14ac:dyDescent="0.2">
      <c r="A58" s="172"/>
      <c r="B58" s="172"/>
      <c r="C58" s="172"/>
      <c r="D58" s="172"/>
      <c r="E58" s="172"/>
    </row>
    <row r="59" spans="1:5" x14ac:dyDescent="0.2">
      <c r="A59" s="172"/>
      <c r="B59" s="172"/>
      <c r="C59" s="172"/>
      <c r="D59" s="172"/>
      <c r="E59" s="172"/>
    </row>
    <row r="60" spans="1:5" x14ac:dyDescent="0.2">
      <c r="A60" s="172"/>
      <c r="B60" s="172"/>
      <c r="C60" s="172"/>
      <c r="D60" s="172"/>
      <c r="E60" s="172"/>
    </row>
    <row r="61" spans="1:5" x14ac:dyDescent="0.2">
      <c r="B61" s="172"/>
      <c r="C61" s="172"/>
      <c r="D61" s="172"/>
      <c r="E61" s="172"/>
    </row>
    <row r="62" spans="1:5" x14ac:dyDescent="0.2">
      <c r="B62" s="172"/>
      <c r="C62" s="172"/>
      <c r="D62" s="172"/>
      <c r="E62" s="172"/>
    </row>
  </sheetData>
  <sheetProtection sheet="1" objects="1" scenarios="1"/>
  <mergeCells count="5">
    <mergeCell ref="B34:E34"/>
    <mergeCell ref="B2:E2"/>
    <mergeCell ref="B7:E7"/>
    <mergeCell ref="B12:E12"/>
    <mergeCell ref="B20:E20"/>
  </mergeCells>
  <phoneticPr fontId="2" type="noConversion"/>
  <pageMargins left="0.39370078740157483" right="0.39370078740157483" top="0.98425196850393704" bottom="0.98425196850393704" header="0.51181102362204722" footer="0.51181102362204722"/>
  <pageSetup paperSize="9" scale="92" orientation="portrait" horizontalDpi="300" verticalDpi="300" r:id="rId1"/>
  <headerFooter alignWithMargins="0">
    <oddFooter>&amp;LError Log&amp;Rcreated May 2012</oddFooter>
  </headerFooter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"/>
  <dimension ref="A1:S71"/>
  <sheetViews>
    <sheetView topLeftCell="D1" workbookViewId="0">
      <selection activeCell="A13" sqref="A1:C65536"/>
    </sheetView>
  </sheetViews>
  <sheetFormatPr defaultRowHeight="11.25" x14ac:dyDescent="0.2"/>
  <cols>
    <col min="1" max="1" width="80.5703125" style="204" hidden="1" customWidth="1"/>
    <col min="2" max="2" width="71.140625" style="203" hidden="1" customWidth="1"/>
    <col min="3" max="3" width="17.85546875" style="204" hidden="1" customWidth="1"/>
    <col min="4" max="4" width="13.42578125" style="204" customWidth="1"/>
    <col min="5" max="5" width="55.5703125" style="203" bestFit="1" customWidth="1"/>
    <col min="6" max="6" width="11.85546875" style="204" customWidth="1"/>
    <col min="7" max="7" width="13.42578125" style="204" customWidth="1"/>
    <col min="8" max="8" width="16.85546875" style="227" bestFit="1" customWidth="1"/>
    <col min="9" max="9" width="19.5703125" style="439" bestFit="1" customWidth="1"/>
    <col min="10" max="16384" width="9.140625" style="204"/>
  </cols>
  <sheetData>
    <row r="1" spans="1:19" s="177" customFormat="1" ht="12" thickBot="1" x14ac:dyDescent="0.25">
      <c r="A1" s="351" t="s">
        <v>255</v>
      </c>
      <c r="B1" s="173" t="s">
        <v>220</v>
      </c>
      <c r="C1" s="174" t="s">
        <v>221</v>
      </c>
      <c r="D1" s="174" t="s">
        <v>89</v>
      </c>
      <c r="E1" s="174" t="s">
        <v>170</v>
      </c>
      <c r="F1" s="175" t="s">
        <v>51</v>
      </c>
      <c r="G1" s="175" t="s">
        <v>52</v>
      </c>
      <c r="H1" s="176" t="s">
        <v>171</v>
      </c>
      <c r="I1" s="434" t="s">
        <v>66352</v>
      </c>
    </row>
    <row r="2" spans="1:19" s="183" customFormat="1" x14ac:dyDescent="0.2">
      <c r="A2" s="178" t="s">
        <v>3</v>
      </c>
      <c r="B2" s="334" t="s">
        <v>3</v>
      </c>
      <c r="C2" s="355" t="s">
        <v>7</v>
      </c>
      <c r="D2" s="341" t="s">
        <v>71</v>
      </c>
      <c r="E2" s="179" t="s">
        <v>47</v>
      </c>
      <c r="F2" s="180">
        <f>SUMIF('data entry errors'!$N$5:$N$2999,'error categories'!A2,'data entry errors'!$S$5:$S$2999)</f>
        <v>0</v>
      </c>
      <c r="G2" s="181">
        <f>(SUMIF('data entry errors'!$N$5:$N$2999,'error categories'!A2,'data entry errors'!$AJ$5:$AJ$2999))/100</f>
        <v>0</v>
      </c>
      <c r="H2" s="182" t="str">
        <f t="shared" ref="H2:H33" si="0">IF(F2=0,"EXCLUDED",IF(G2=0,"Nil",IF(G2&lt;0,"Overpayment","Underpayment")))</f>
        <v>EXCLUDED</v>
      </c>
      <c r="I2" s="440">
        <f>(SUMIF('data entry errors'!$N$5:$N$3000,'error categories'!A2,'data entry errors'!$AK$5:$AK$3000))/100</f>
        <v>0</v>
      </c>
      <c r="J2" s="354"/>
      <c r="S2" s="354"/>
    </row>
    <row r="3" spans="1:19" s="183" customFormat="1" x14ac:dyDescent="0.2">
      <c r="A3" s="184" t="s">
        <v>231</v>
      </c>
      <c r="B3" s="335" t="s">
        <v>206</v>
      </c>
      <c r="C3" s="356" t="s">
        <v>8</v>
      </c>
      <c r="D3" s="342" t="s">
        <v>71</v>
      </c>
      <c r="E3" s="185" t="s">
        <v>215</v>
      </c>
      <c r="F3" s="186">
        <f>SUMIF('data entry errors'!$N$5:$N$2999,'error categories'!A3,'data entry errors'!$S$5:$S$2999)</f>
        <v>0</v>
      </c>
      <c r="G3" s="187">
        <f>(SUMIF('data entry errors'!$N$5:$N$2999,'error categories'!A3,'data entry errors'!$AJ$5:$AJ$2999))/100</f>
        <v>0</v>
      </c>
      <c r="H3" s="188" t="str">
        <f t="shared" si="0"/>
        <v>EXCLUDED</v>
      </c>
      <c r="I3" s="442">
        <f>(SUMIF('data entry errors'!$N$5:$N$3000,'error categories'!A3,'data entry errors'!$AK$5:$AK$3000))/100</f>
        <v>0</v>
      </c>
    </row>
    <row r="4" spans="1:19" s="183" customFormat="1" x14ac:dyDescent="0.2">
      <c r="A4" s="184" t="s">
        <v>20</v>
      </c>
      <c r="B4" s="335" t="s">
        <v>20</v>
      </c>
      <c r="C4" s="356" t="s">
        <v>8</v>
      </c>
      <c r="D4" s="342" t="s">
        <v>71</v>
      </c>
      <c r="E4" s="185" t="s">
        <v>165</v>
      </c>
      <c r="F4" s="186">
        <f>SUMIF('data entry errors'!$N$5:$N$2999,'error categories'!A4,'data entry errors'!$S$5:$S$2999)</f>
        <v>0</v>
      </c>
      <c r="G4" s="187">
        <f>(SUMIF('data entry errors'!$N$5:$N$2999,'error categories'!A4,'data entry errors'!$AJ$5:$AJ$2999))/100</f>
        <v>0</v>
      </c>
      <c r="H4" s="188" t="str">
        <f t="shared" si="0"/>
        <v>EXCLUDED</v>
      </c>
      <c r="I4" s="442">
        <f>(SUMIF('data entry errors'!$N$5:$N$3000,'error categories'!A4,'data entry errors'!$AK$5:$AK$3000))/100</f>
        <v>0</v>
      </c>
    </row>
    <row r="5" spans="1:19" s="183" customFormat="1" x14ac:dyDescent="0.2">
      <c r="A5" s="184" t="s">
        <v>232</v>
      </c>
      <c r="B5" s="335" t="s">
        <v>199</v>
      </c>
      <c r="C5" s="356" t="s">
        <v>7</v>
      </c>
      <c r="D5" s="342" t="s">
        <v>71</v>
      </c>
      <c r="E5" s="185" t="s">
        <v>161</v>
      </c>
      <c r="F5" s="186">
        <f>SUMIF('data entry errors'!$N$5:$N$2999,'error categories'!A5,'data entry errors'!$S$5:$S$2999)</f>
        <v>0</v>
      </c>
      <c r="G5" s="187">
        <f>(SUMIF('data entry errors'!$N$5:$N$2999,'error categories'!A5,'data entry errors'!$AJ$5:$AJ$2999))/100</f>
        <v>0</v>
      </c>
      <c r="H5" s="188" t="str">
        <f t="shared" si="0"/>
        <v>EXCLUDED</v>
      </c>
      <c r="I5" s="442">
        <f>(SUMIF('data entry errors'!$N$5:$N$3000,'error categories'!A5,'data entry errors'!$AK$5:$AK$3000))/100</f>
        <v>0</v>
      </c>
      <c r="K5" s="444"/>
    </row>
    <row r="6" spans="1:19" s="183" customFormat="1" x14ac:dyDescent="0.2">
      <c r="A6" s="184" t="s">
        <v>233</v>
      </c>
      <c r="B6" s="335" t="s">
        <v>200</v>
      </c>
      <c r="C6" s="356" t="s">
        <v>7</v>
      </c>
      <c r="D6" s="342" t="s">
        <v>71</v>
      </c>
      <c r="E6" s="185" t="s">
        <v>156</v>
      </c>
      <c r="F6" s="186">
        <f>SUMIF('data entry errors'!$N$5:$N$2999,'error categories'!A6,'data entry errors'!$S$5:$S$2999)</f>
        <v>0</v>
      </c>
      <c r="G6" s="187">
        <f>(SUMIF('data entry errors'!$N$5:$N$2999,'error categories'!A6,'data entry errors'!$AJ$5:$AJ$2999))/100</f>
        <v>0</v>
      </c>
      <c r="H6" s="188" t="str">
        <f t="shared" si="0"/>
        <v>EXCLUDED</v>
      </c>
      <c r="I6" s="442">
        <f>(SUMIF('data entry errors'!$N$5:$N$3000,'error categories'!A6,'data entry errors'!$AK$5:$AK$3000))/100</f>
        <v>0</v>
      </c>
    </row>
    <row r="7" spans="1:19" s="183" customFormat="1" x14ac:dyDescent="0.2">
      <c r="A7" s="184" t="s">
        <v>234</v>
      </c>
      <c r="B7" s="335" t="s">
        <v>201</v>
      </c>
      <c r="C7" s="356" t="s">
        <v>7</v>
      </c>
      <c r="D7" s="342" t="s">
        <v>71</v>
      </c>
      <c r="E7" s="185" t="s">
        <v>155</v>
      </c>
      <c r="F7" s="186">
        <f>SUMIF('data entry errors'!$N$5:$N$2999,'error categories'!A7,'data entry errors'!$S$5:$S$2999)</f>
        <v>0</v>
      </c>
      <c r="G7" s="187">
        <f>(SUMIF('data entry errors'!$N$5:$N$2999,'error categories'!A7,'data entry errors'!$AJ$5:$AJ$2999))/100</f>
        <v>0</v>
      </c>
      <c r="H7" s="188" t="str">
        <f t="shared" si="0"/>
        <v>EXCLUDED</v>
      </c>
      <c r="I7" s="442">
        <f>(SUMIF('data entry errors'!$N$5:$N$3000,'error categories'!A7,'data entry errors'!$AK$5:$AK$3000))/100</f>
        <v>0</v>
      </c>
    </row>
    <row r="8" spans="1:19" s="183" customFormat="1" x14ac:dyDescent="0.2">
      <c r="A8" s="184" t="s">
        <v>235</v>
      </c>
      <c r="B8" s="335" t="s">
        <v>202</v>
      </c>
      <c r="C8" s="356" t="s">
        <v>7</v>
      </c>
      <c r="D8" s="342" t="s">
        <v>71</v>
      </c>
      <c r="E8" s="185" t="s">
        <v>17</v>
      </c>
      <c r="F8" s="186">
        <f>SUMIF('data entry errors'!$N$5:$N$2999,'error categories'!A8,'data entry errors'!$S$5:$S$2999)</f>
        <v>0</v>
      </c>
      <c r="G8" s="187">
        <f>(SUMIF('data entry errors'!$N$5:$N$2999,'error categories'!A8,'data entry errors'!$AJ$5:$AJ$2999))/100</f>
        <v>0</v>
      </c>
      <c r="H8" s="188" t="str">
        <f t="shared" si="0"/>
        <v>EXCLUDED</v>
      </c>
      <c r="I8" s="442">
        <f>(SUMIF('data entry errors'!$N$5:$N$3000,'error categories'!A8,'data entry errors'!$AK$5:$AK$3000))/100</f>
        <v>0</v>
      </c>
    </row>
    <row r="9" spans="1:19" s="183" customFormat="1" x14ac:dyDescent="0.2">
      <c r="A9" s="184" t="s">
        <v>236</v>
      </c>
      <c r="B9" s="335" t="s">
        <v>203</v>
      </c>
      <c r="C9" s="356" t="s">
        <v>7</v>
      </c>
      <c r="D9" s="342" t="s">
        <v>71</v>
      </c>
      <c r="E9" s="185" t="s">
        <v>164</v>
      </c>
      <c r="F9" s="186">
        <f>SUMIF('data entry errors'!$N$5:$N$2999,'error categories'!A9,'data entry errors'!$S$5:$S$2999)</f>
        <v>0</v>
      </c>
      <c r="G9" s="187">
        <f>(SUMIF('data entry errors'!$N$5:$N$2999,'error categories'!A9,'data entry errors'!$AJ$5:$AJ$2999))/100</f>
        <v>0</v>
      </c>
      <c r="H9" s="188" t="str">
        <f t="shared" si="0"/>
        <v>EXCLUDED</v>
      </c>
      <c r="I9" s="442">
        <f>(SUMIF('data entry errors'!$N$5:$N$3000,'error categories'!A9,'data entry errors'!$AK$5:$AK$3000))/100</f>
        <v>0</v>
      </c>
    </row>
    <row r="10" spans="1:19" s="183" customFormat="1" x14ac:dyDescent="0.2">
      <c r="A10" s="184" t="s">
        <v>130</v>
      </c>
      <c r="B10" s="335" t="s">
        <v>130</v>
      </c>
      <c r="C10" s="356" t="s">
        <v>7</v>
      </c>
      <c r="D10" s="342" t="s">
        <v>71</v>
      </c>
      <c r="E10" s="185" t="s">
        <v>46</v>
      </c>
      <c r="F10" s="186">
        <f>SUMIF('data entry errors'!$N$5:$N$2999,'error categories'!A10,'data entry errors'!$S$5:$S$2999)</f>
        <v>0</v>
      </c>
      <c r="G10" s="187">
        <f>(SUMIF('data entry errors'!$N$5:$N$2999,'error categories'!A10,'data entry errors'!$AJ$5:$AJ$2999))/100</f>
        <v>0</v>
      </c>
      <c r="H10" s="188" t="str">
        <f t="shared" si="0"/>
        <v>EXCLUDED</v>
      </c>
      <c r="I10" s="442">
        <f>(SUMIF('data entry errors'!$N$5:$N$3000,'error categories'!A10,'data entry errors'!$AK$5:$AK$3000))/100</f>
        <v>0</v>
      </c>
    </row>
    <row r="11" spans="1:19" s="183" customFormat="1" x14ac:dyDescent="0.2">
      <c r="A11" s="184" t="s">
        <v>237</v>
      </c>
      <c r="B11" s="335" t="s">
        <v>208</v>
      </c>
      <c r="C11" s="356" t="s">
        <v>8</v>
      </c>
      <c r="D11" s="342" t="s">
        <v>71</v>
      </c>
      <c r="E11" s="185" t="s">
        <v>163</v>
      </c>
      <c r="F11" s="186">
        <f>SUMIF('data entry errors'!$N$5:$N$2999,'error categories'!A11,'data entry errors'!$S$5:$S$2999)</f>
        <v>0</v>
      </c>
      <c r="G11" s="187">
        <f>(SUMIF('data entry errors'!$N$5:$N$2999,'error categories'!A11,'data entry errors'!$AJ$5:$AJ$2999))/100</f>
        <v>0</v>
      </c>
      <c r="H11" s="188" t="str">
        <f t="shared" si="0"/>
        <v>EXCLUDED</v>
      </c>
      <c r="I11" s="442">
        <f>(SUMIF('data entry errors'!$N$5:$N$3000,'error categories'!A11,'data entry errors'!$AK$5:$AK$3000))/100</f>
        <v>0</v>
      </c>
    </row>
    <row r="12" spans="1:19" s="183" customFormat="1" x14ac:dyDescent="0.2">
      <c r="A12" s="184" t="s">
        <v>4</v>
      </c>
      <c r="B12" s="335" t="s">
        <v>4</v>
      </c>
      <c r="C12" s="356" t="s">
        <v>8</v>
      </c>
      <c r="D12" s="342" t="s">
        <v>71</v>
      </c>
      <c r="E12" s="185" t="s">
        <v>172</v>
      </c>
      <c r="F12" s="186">
        <f>SUMIF('data entry errors'!$N$5:$N$2999,'error categories'!A12,'data entry errors'!$S$5:$S$2999)</f>
        <v>0</v>
      </c>
      <c r="G12" s="187">
        <f>(SUMIF('data entry errors'!$N$5:$N$2999,'error categories'!A12,'data entry errors'!$AJ$5:$AJ$2999))/100</f>
        <v>0</v>
      </c>
      <c r="H12" s="188" t="str">
        <f t="shared" si="0"/>
        <v>EXCLUDED</v>
      </c>
      <c r="I12" s="442">
        <f>(SUMIF('data entry errors'!$N$5:$N$3000,'error categories'!A12,'data entry errors'!$AK$5:$AK$3000))/100</f>
        <v>0</v>
      </c>
    </row>
    <row r="13" spans="1:19" s="183" customFormat="1" ht="12" thickBot="1" x14ac:dyDescent="0.25">
      <c r="A13" s="446" t="s">
        <v>66355</v>
      </c>
      <c r="B13" s="447" t="s">
        <v>66355</v>
      </c>
      <c r="C13" s="357" t="s">
        <v>7</v>
      </c>
      <c r="D13" s="343" t="s">
        <v>71</v>
      </c>
      <c r="E13" s="189" t="s">
        <v>173</v>
      </c>
      <c r="F13" s="190">
        <f>SUMIF('data entry errors'!$N$5:$N$2999,'error categories'!A13,'data entry errors'!$S$5:$S$2999)</f>
        <v>0</v>
      </c>
      <c r="G13" s="191">
        <f>(SUMIF('data entry errors'!$N$5:$N$2999,'error categories'!A13,'data entry errors'!$AJ$5:$AJ$2999))/100</f>
        <v>0</v>
      </c>
      <c r="H13" s="192" t="str">
        <f t="shared" si="0"/>
        <v>EXCLUDED</v>
      </c>
      <c r="I13" s="443">
        <f>(SUMIF('data entry errors'!$N$5:$N$3000,'error categories'!A13,'data entry errors'!$AK$5:$AK$3000))/100</f>
        <v>0</v>
      </c>
    </row>
    <row r="14" spans="1:19" s="183" customFormat="1" x14ac:dyDescent="0.2">
      <c r="A14" s="178" t="s">
        <v>131</v>
      </c>
      <c r="B14" s="178" t="s">
        <v>131</v>
      </c>
      <c r="C14" s="336" t="s">
        <v>7</v>
      </c>
      <c r="D14" s="336" t="s">
        <v>65</v>
      </c>
      <c r="E14" s="337" t="s">
        <v>47</v>
      </c>
      <c r="F14" s="338">
        <f>SUMIF('data entry errors'!$N$5:$N$2999,'error categories'!A14,'data entry errors'!$S$5:$S$2999)</f>
        <v>0</v>
      </c>
      <c r="G14" s="339">
        <f>(SUMIF('data entry errors'!$N$5:$N$2999,'error categories'!A14,'data entry errors'!$AJ$5:$AJ$2999))/100</f>
        <v>0</v>
      </c>
      <c r="H14" s="340" t="str">
        <f t="shared" si="0"/>
        <v>EXCLUDED</v>
      </c>
      <c r="I14" s="441">
        <f>(SUMIF('data entry errors'!$N$5:$N$3000,'error categories'!A14,'data entry errors'!$AK$5:$AK$3000))/100</f>
        <v>0</v>
      </c>
    </row>
    <row r="15" spans="1:19" s="183" customFormat="1" x14ac:dyDescent="0.2">
      <c r="A15" s="184" t="s">
        <v>132</v>
      </c>
      <c r="B15" s="184" t="s">
        <v>132</v>
      </c>
      <c r="C15" s="193" t="s">
        <v>7</v>
      </c>
      <c r="D15" s="193" t="s">
        <v>65</v>
      </c>
      <c r="E15" s="185" t="s">
        <v>174</v>
      </c>
      <c r="F15" s="186">
        <f>SUMIF('data entry errors'!$N$5:$N$2999,'error categories'!A15,'data entry errors'!$S$5:$S$2999)</f>
        <v>0</v>
      </c>
      <c r="G15" s="187">
        <f>(SUMIF('data entry errors'!$N$5:$N$2999,'error categories'!A15,'data entry errors'!$AJ$5:$AJ$2999))/100</f>
        <v>0</v>
      </c>
      <c r="H15" s="188" t="str">
        <f t="shared" si="0"/>
        <v>EXCLUDED</v>
      </c>
      <c r="I15" s="442">
        <f>(SUMIF('data entry errors'!$N$5:$N$3000,'error categories'!A15,'data entry errors'!$AK$5:$AK$3000))/100</f>
        <v>0</v>
      </c>
    </row>
    <row r="16" spans="1:19" s="183" customFormat="1" x14ac:dyDescent="0.2">
      <c r="A16" s="333" t="s">
        <v>66353</v>
      </c>
      <c r="B16" s="333" t="s">
        <v>205</v>
      </c>
      <c r="C16" s="193" t="s">
        <v>7</v>
      </c>
      <c r="D16" s="193" t="s">
        <v>65</v>
      </c>
      <c r="E16" s="199" t="s">
        <v>216</v>
      </c>
      <c r="F16" s="186">
        <f>SUMIF('data entry errors'!$N$5:$N$2999,'error categories'!A16,'data entry errors'!$S$5:$S$2999)</f>
        <v>0</v>
      </c>
      <c r="G16" s="187">
        <f>(SUMIF('data entry errors'!$N$5:$N$2999,'error categories'!A16,'data entry errors'!$AJ$5:$AJ$2999))/100</f>
        <v>0</v>
      </c>
      <c r="H16" s="188" t="str">
        <f t="shared" si="0"/>
        <v>EXCLUDED</v>
      </c>
      <c r="I16" s="442">
        <f>(SUMIF('data entry errors'!$N$5:$N$3000,'error categories'!A16,'data entry errors'!$AK$5:$AK$3000))/100</f>
        <v>0</v>
      </c>
    </row>
    <row r="17" spans="1:9" s="183" customFormat="1" x14ac:dyDescent="0.2">
      <c r="A17" s="184" t="s">
        <v>133</v>
      </c>
      <c r="B17" s="184" t="s">
        <v>133</v>
      </c>
      <c r="C17" s="193" t="s">
        <v>7</v>
      </c>
      <c r="D17" s="193" t="s">
        <v>65</v>
      </c>
      <c r="E17" s="185" t="s">
        <v>175</v>
      </c>
      <c r="F17" s="186">
        <f>SUMIF('data entry errors'!$N$5:$N$2999,'error categories'!A17,'data entry errors'!$S$5:$S$2999)</f>
        <v>0</v>
      </c>
      <c r="G17" s="187">
        <f>(SUMIF('data entry errors'!$N$5:$N$2999,'error categories'!A17,'data entry errors'!$AJ$5:$AJ$2999))/100</f>
        <v>0</v>
      </c>
      <c r="H17" s="188" t="str">
        <f t="shared" si="0"/>
        <v>EXCLUDED</v>
      </c>
      <c r="I17" s="442">
        <f>(SUMIF('data entry errors'!$N$5:$N$3000,'error categories'!A17,'data entry errors'!$AK$5:$AK$3000))/100</f>
        <v>0</v>
      </c>
    </row>
    <row r="18" spans="1:9" s="183" customFormat="1" x14ac:dyDescent="0.2">
      <c r="A18" s="184" t="s">
        <v>134</v>
      </c>
      <c r="B18" s="184" t="s">
        <v>134</v>
      </c>
      <c r="C18" s="193" t="s">
        <v>7</v>
      </c>
      <c r="D18" s="193" t="s">
        <v>65</v>
      </c>
      <c r="E18" s="185" t="s">
        <v>162</v>
      </c>
      <c r="F18" s="186">
        <f>SUMIF('data entry errors'!$N$5:$N$2999,'error categories'!A18,'data entry errors'!$S$5:$S$2999)</f>
        <v>0</v>
      </c>
      <c r="G18" s="187">
        <f>(SUMIF('data entry errors'!$N$5:$N$2999,'error categories'!A18,'data entry errors'!$AJ$5:$AJ$2999))/100</f>
        <v>0</v>
      </c>
      <c r="H18" s="188" t="str">
        <f t="shared" si="0"/>
        <v>EXCLUDED</v>
      </c>
      <c r="I18" s="442">
        <f>(SUMIF('data entry errors'!$N$5:$N$3000,'error categories'!A18,'data entry errors'!$AK$5:$AK$3000))/100</f>
        <v>0</v>
      </c>
    </row>
    <row r="19" spans="1:9" s="183" customFormat="1" x14ac:dyDescent="0.2">
      <c r="A19" s="184" t="s">
        <v>135</v>
      </c>
      <c r="B19" s="184" t="s">
        <v>135</v>
      </c>
      <c r="C19" s="193" t="s">
        <v>7</v>
      </c>
      <c r="D19" s="193" t="s">
        <v>65</v>
      </c>
      <c r="E19" s="185" t="s">
        <v>160</v>
      </c>
      <c r="F19" s="186">
        <f>SUMIF('data entry errors'!$N$5:$N$2999,'error categories'!A19,'data entry errors'!$S$5:$S$2999)</f>
        <v>0</v>
      </c>
      <c r="G19" s="187">
        <f>(SUMIF('data entry errors'!$N$5:$N$2999,'error categories'!A19,'data entry errors'!$AJ$5:$AJ$2999))/100</f>
        <v>0</v>
      </c>
      <c r="H19" s="188" t="str">
        <f t="shared" si="0"/>
        <v>EXCLUDED</v>
      </c>
      <c r="I19" s="442">
        <f>(SUMIF('data entry errors'!$N$5:$N$3000,'error categories'!A19,'data entry errors'!$AK$5:$AK$3000))/100</f>
        <v>0</v>
      </c>
    </row>
    <row r="20" spans="1:9" s="183" customFormat="1" x14ac:dyDescent="0.2">
      <c r="A20" s="184" t="s">
        <v>239</v>
      </c>
      <c r="B20" s="184" t="s">
        <v>207</v>
      </c>
      <c r="C20" s="193" t="s">
        <v>8</v>
      </c>
      <c r="D20" s="193" t="s">
        <v>65</v>
      </c>
      <c r="E20" s="185" t="s">
        <v>215</v>
      </c>
      <c r="F20" s="186">
        <f>SUMIF('data entry errors'!$N$5:$N$2999,'error categories'!A20,'data entry errors'!$S$5:$S$2999)</f>
        <v>0</v>
      </c>
      <c r="G20" s="187">
        <f>(SUMIF('data entry errors'!$N$5:$N$2999,'error categories'!A20,'data entry errors'!$AJ$5:$AJ$2999))/100</f>
        <v>0</v>
      </c>
      <c r="H20" s="188" t="str">
        <f t="shared" si="0"/>
        <v>EXCLUDED</v>
      </c>
      <c r="I20" s="442">
        <f>(SUMIF('data entry errors'!$N$5:$N$3000,'error categories'!A20,'data entry errors'!$AK$5:$AK$3000))/100</f>
        <v>0</v>
      </c>
    </row>
    <row r="21" spans="1:9" s="183" customFormat="1" x14ac:dyDescent="0.2">
      <c r="A21" s="184" t="s">
        <v>66354</v>
      </c>
      <c r="B21" s="184" t="s">
        <v>209</v>
      </c>
      <c r="C21" s="193" t="s">
        <v>8</v>
      </c>
      <c r="D21" s="193" t="s">
        <v>65</v>
      </c>
      <c r="E21" s="185" t="s">
        <v>165</v>
      </c>
      <c r="F21" s="186">
        <f>SUMIF('data entry errors'!$N$5:$N$2999,'error categories'!A21,'data entry errors'!$S$5:$S$2999)</f>
        <v>0</v>
      </c>
      <c r="G21" s="187">
        <f>(SUMIF('data entry errors'!$N$5:$N$2999,'error categories'!A21,'data entry errors'!$AJ$5:$AJ$2999))/100</f>
        <v>0</v>
      </c>
      <c r="H21" s="188" t="str">
        <f t="shared" si="0"/>
        <v>EXCLUDED</v>
      </c>
      <c r="I21" s="442">
        <f>(SUMIF('data entry errors'!$N$5:$N$3000,'error categories'!A21,'data entry errors'!$AK$5:$AK$3000))/100</f>
        <v>0</v>
      </c>
    </row>
    <row r="22" spans="1:9" s="183" customFormat="1" x14ac:dyDescent="0.2">
      <c r="A22" s="184" t="s">
        <v>240</v>
      </c>
      <c r="B22" s="184" t="s">
        <v>210</v>
      </c>
      <c r="C22" s="193" t="s">
        <v>7</v>
      </c>
      <c r="D22" s="193" t="s">
        <v>65</v>
      </c>
      <c r="E22" s="185" t="s">
        <v>217</v>
      </c>
      <c r="F22" s="186">
        <f>SUMIF('data entry errors'!$N$5:$N$2999,'error categories'!A22,'data entry errors'!$S$5:$S$2999)</f>
        <v>0</v>
      </c>
      <c r="G22" s="187">
        <f>(SUMIF('data entry errors'!$N$5:$N$2999,'error categories'!A22,'data entry errors'!$AJ$5:$AJ$2999))/100</f>
        <v>0</v>
      </c>
      <c r="H22" s="188" t="str">
        <f t="shared" si="0"/>
        <v>EXCLUDED</v>
      </c>
      <c r="I22" s="442">
        <f>(SUMIF('data entry errors'!$N$5:$N$3000,'error categories'!A22,'data entry errors'!$AK$5:$AK$3000))/100</f>
        <v>0</v>
      </c>
    </row>
    <row r="23" spans="1:9" s="183" customFormat="1" x14ac:dyDescent="0.2">
      <c r="A23" s="184" t="s">
        <v>136</v>
      </c>
      <c r="B23" s="184" t="s">
        <v>136</v>
      </c>
      <c r="C23" s="193" t="s">
        <v>7</v>
      </c>
      <c r="D23" s="193" t="s">
        <v>65</v>
      </c>
      <c r="E23" s="185" t="s">
        <v>159</v>
      </c>
      <c r="F23" s="186">
        <f>SUMIF('data entry errors'!$N$5:$N$2999,'error categories'!A23,'data entry errors'!$S$5:$S$2999)</f>
        <v>0</v>
      </c>
      <c r="G23" s="187">
        <f>(SUMIF('data entry errors'!$N$5:$N$2999,'error categories'!A23,'data entry errors'!$AJ$5:$AJ$2999))/100</f>
        <v>0</v>
      </c>
      <c r="H23" s="188" t="str">
        <f t="shared" si="0"/>
        <v>EXCLUDED</v>
      </c>
      <c r="I23" s="442">
        <f>(SUMIF('data entry errors'!$N$5:$N$3000,'error categories'!A23,'data entry errors'!$AK$5:$AK$3000))/100</f>
        <v>0</v>
      </c>
    </row>
    <row r="24" spans="1:9" s="183" customFormat="1" x14ac:dyDescent="0.2">
      <c r="A24" s="184" t="s">
        <v>137</v>
      </c>
      <c r="B24" s="184" t="s">
        <v>137</v>
      </c>
      <c r="C24" s="193" t="s">
        <v>7</v>
      </c>
      <c r="D24" s="193" t="s">
        <v>65</v>
      </c>
      <c r="E24" s="185" t="s">
        <v>176</v>
      </c>
      <c r="F24" s="186">
        <f>SUMIF('data entry errors'!$N$5:$N$2999,'error categories'!A24,'data entry errors'!$S$5:$S$2999)</f>
        <v>0</v>
      </c>
      <c r="G24" s="187">
        <f>(SUMIF('data entry errors'!$N$5:$N$2999,'error categories'!A24,'data entry errors'!$AJ$5:$AJ$2999))/100</f>
        <v>0</v>
      </c>
      <c r="H24" s="188" t="str">
        <f t="shared" si="0"/>
        <v>EXCLUDED</v>
      </c>
      <c r="I24" s="442">
        <f>(SUMIF('data entry errors'!$N$5:$N$3000,'error categories'!A24,'data entry errors'!$AK$5:$AK$3000))/100</f>
        <v>0</v>
      </c>
    </row>
    <row r="25" spans="1:9" s="183" customFormat="1" x14ac:dyDescent="0.2">
      <c r="A25" s="184" t="s">
        <v>138</v>
      </c>
      <c r="B25" s="184" t="s">
        <v>138</v>
      </c>
      <c r="C25" s="193" t="s">
        <v>7</v>
      </c>
      <c r="D25" s="193" t="s">
        <v>65</v>
      </c>
      <c r="E25" s="185" t="s">
        <v>177</v>
      </c>
      <c r="F25" s="186">
        <f>SUMIF('data entry errors'!$N$5:$N$2999,'error categories'!A25,'data entry errors'!$S$5:$S$2999)</f>
        <v>0</v>
      </c>
      <c r="G25" s="187">
        <f>(SUMIF('data entry errors'!$N$5:$N$2999,'error categories'!A25,'data entry errors'!$AJ$5:$AJ$2999))/100</f>
        <v>0</v>
      </c>
      <c r="H25" s="188" t="str">
        <f t="shared" si="0"/>
        <v>EXCLUDED</v>
      </c>
      <c r="I25" s="442">
        <f>(SUMIF('data entry errors'!$N$5:$N$3000,'error categories'!A25,'data entry errors'!$AK$5:$AK$3000))/100</f>
        <v>0</v>
      </c>
    </row>
    <row r="26" spans="1:9" s="183" customFormat="1" x14ac:dyDescent="0.2">
      <c r="A26" s="184" t="s">
        <v>139</v>
      </c>
      <c r="B26" s="184" t="s">
        <v>139</v>
      </c>
      <c r="C26" s="193" t="s">
        <v>7</v>
      </c>
      <c r="D26" s="193" t="s">
        <v>65</v>
      </c>
      <c r="E26" s="185" t="s">
        <v>155</v>
      </c>
      <c r="F26" s="186">
        <f>SUMIF('data entry errors'!$N$5:$N$2999,'error categories'!A26,'data entry errors'!$S$5:$S$2999)</f>
        <v>0</v>
      </c>
      <c r="G26" s="187">
        <f>(SUMIF('data entry errors'!$N$5:$N$2999,'error categories'!A26,'data entry errors'!$AJ$5:$AJ$2999))/100</f>
        <v>0</v>
      </c>
      <c r="H26" s="188" t="str">
        <f t="shared" si="0"/>
        <v>EXCLUDED</v>
      </c>
      <c r="I26" s="442">
        <f>(SUMIF('data entry errors'!$N$5:$N$3000,'error categories'!A26,'data entry errors'!$AK$5:$AK$3000))/100</f>
        <v>0</v>
      </c>
    </row>
    <row r="27" spans="1:9" s="183" customFormat="1" x14ac:dyDescent="0.2">
      <c r="A27" s="184" t="s">
        <v>140</v>
      </c>
      <c r="B27" s="184" t="s">
        <v>140</v>
      </c>
      <c r="C27" s="193" t="s">
        <v>7</v>
      </c>
      <c r="D27" s="193" t="s">
        <v>65</v>
      </c>
      <c r="E27" s="185" t="s">
        <v>17</v>
      </c>
      <c r="F27" s="186">
        <f>SUMIF('data entry errors'!$N$5:$N$2999,'error categories'!A27,'data entry errors'!$S$5:$S$2999)</f>
        <v>0</v>
      </c>
      <c r="G27" s="187">
        <f>(SUMIF('data entry errors'!$N$5:$N$2999,'error categories'!A27,'data entry errors'!$AJ$5:$AJ$2999))/100</f>
        <v>0</v>
      </c>
      <c r="H27" s="188" t="str">
        <f t="shared" si="0"/>
        <v>EXCLUDED</v>
      </c>
      <c r="I27" s="442">
        <f>(SUMIF('data entry errors'!$N$5:$N$3000,'error categories'!A27,'data entry errors'!$AK$5:$AK$3000))/100</f>
        <v>0</v>
      </c>
    </row>
    <row r="28" spans="1:9" s="183" customFormat="1" x14ac:dyDescent="0.2">
      <c r="A28" s="184" t="s">
        <v>141</v>
      </c>
      <c r="B28" s="184" t="s">
        <v>141</v>
      </c>
      <c r="C28" s="193" t="s">
        <v>7</v>
      </c>
      <c r="D28" s="193" t="s">
        <v>65</v>
      </c>
      <c r="E28" s="185" t="s">
        <v>157</v>
      </c>
      <c r="F28" s="186">
        <f>SUMIF('data entry errors'!$N$5:$N$2999,'error categories'!A28,'data entry errors'!$S$5:$S$2999)</f>
        <v>0</v>
      </c>
      <c r="G28" s="187">
        <f>(SUMIF('data entry errors'!$N$5:$N$2999,'error categories'!A28,'data entry errors'!$AJ$5:$AJ$2999))/100</f>
        <v>0</v>
      </c>
      <c r="H28" s="188" t="str">
        <f t="shared" si="0"/>
        <v>EXCLUDED</v>
      </c>
      <c r="I28" s="442">
        <f>(SUMIF('data entry errors'!$N$5:$N$3000,'error categories'!A28,'data entry errors'!$AK$5:$AK$3000))/100</f>
        <v>0</v>
      </c>
    </row>
    <row r="29" spans="1:9" s="183" customFormat="1" x14ac:dyDescent="0.2">
      <c r="A29" s="184" t="s">
        <v>5</v>
      </c>
      <c r="B29" s="184" t="s">
        <v>5</v>
      </c>
      <c r="C29" s="193" t="s">
        <v>7</v>
      </c>
      <c r="D29" s="193" t="s">
        <v>65</v>
      </c>
      <c r="E29" s="185" t="s">
        <v>178</v>
      </c>
      <c r="F29" s="186">
        <f>SUMIF('data entry errors'!$N$5:$N$2999,'error categories'!A29,'data entry errors'!$S$5:$S$2999)</f>
        <v>0</v>
      </c>
      <c r="G29" s="187">
        <f>(SUMIF('data entry errors'!$N$5:$N$2999,'error categories'!A29,'data entry errors'!$AJ$5:$AJ$2999))/100</f>
        <v>0</v>
      </c>
      <c r="H29" s="188" t="str">
        <f t="shared" si="0"/>
        <v>EXCLUDED</v>
      </c>
      <c r="I29" s="442">
        <f>(SUMIF('data entry errors'!$N$5:$N$3000,'error categories'!A29,'data entry errors'!$AK$5:$AK$3000))/100</f>
        <v>0</v>
      </c>
    </row>
    <row r="30" spans="1:9" s="183" customFormat="1" x14ac:dyDescent="0.2">
      <c r="A30" s="184" t="s">
        <v>6</v>
      </c>
      <c r="B30" s="184" t="s">
        <v>6</v>
      </c>
      <c r="C30" s="193" t="s">
        <v>7</v>
      </c>
      <c r="D30" s="193" t="s">
        <v>65</v>
      </c>
      <c r="E30" s="185" t="s">
        <v>179</v>
      </c>
      <c r="F30" s="186">
        <f>SUMIF('data entry errors'!$N$5:$N$2999,'error categories'!A30,'data entry errors'!$S$5:$S$2999)</f>
        <v>0</v>
      </c>
      <c r="G30" s="187">
        <f>(SUMIF('data entry errors'!$N$5:$N$2999,'error categories'!A30,'data entry errors'!$AJ$5:$AJ$2999))/100</f>
        <v>0</v>
      </c>
      <c r="H30" s="188" t="str">
        <f t="shared" si="0"/>
        <v>EXCLUDED</v>
      </c>
      <c r="I30" s="442">
        <f>(SUMIF('data entry errors'!$N$5:$N$3000,'error categories'!A30,'data entry errors'!$AK$5:$AK$3000))/100</f>
        <v>0</v>
      </c>
    </row>
    <row r="31" spans="1:9" s="183" customFormat="1" x14ac:dyDescent="0.2">
      <c r="A31" s="184" t="s">
        <v>142</v>
      </c>
      <c r="B31" s="184" t="s">
        <v>142</v>
      </c>
      <c r="C31" s="193" t="s">
        <v>7</v>
      </c>
      <c r="D31" s="194" t="s">
        <v>65</v>
      </c>
      <c r="E31" s="185" t="s">
        <v>158</v>
      </c>
      <c r="F31" s="186">
        <f>SUMIF('data entry errors'!$N$5:$N$2999,'error categories'!A31,'data entry errors'!$S$5:$S$2999)</f>
        <v>0</v>
      </c>
      <c r="G31" s="187">
        <f>(SUMIF('data entry errors'!$N$5:$N$2999,'error categories'!A31,'data entry errors'!$AJ$5:$AJ$2999))/100</f>
        <v>0</v>
      </c>
      <c r="H31" s="188" t="str">
        <f t="shared" si="0"/>
        <v>EXCLUDED</v>
      </c>
      <c r="I31" s="442">
        <f>(SUMIF('data entry errors'!$N$5:$N$3000,'error categories'!A31,'data entry errors'!$AK$5:$AK$3000))/100</f>
        <v>0</v>
      </c>
    </row>
    <row r="32" spans="1:9" s="183" customFormat="1" x14ac:dyDescent="0.2">
      <c r="A32" s="184" t="s">
        <v>143</v>
      </c>
      <c r="B32" s="184" t="s">
        <v>143</v>
      </c>
      <c r="C32" s="193" t="s">
        <v>7</v>
      </c>
      <c r="D32" s="194" t="s">
        <v>65</v>
      </c>
      <c r="E32" s="185" t="s">
        <v>46</v>
      </c>
      <c r="F32" s="186">
        <f>SUMIF('data entry errors'!$N$5:$N$2999,'error categories'!A32,'data entry errors'!$S$5:$S$2999)</f>
        <v>0</v>
      </c>
      <c r="G32" s="187">
        <f>(SUMIF('data entry errors'!$N$5:$N$2999,'error categories'!A32,'data entry errors'!$AJ$5:$AJ$2999))/100</f>
        <v>0</v>
      </c>
      <c r="H32" s="188" t="str">
        <f t="shared" si="0"/>
        <v>EXCLUDED</v>
      </c>
      <c r="I32" s="442">
        <f>(SUMIF('data entry errors'!$N$5:$N$3000,'error categories'!A32,'data entry errors'!$AK$5:$AK$3000))/100</f>
        <v>0</v>
      </c>
    </row>
    <row r="33" spans="1:9" s="183" customFormat="1" x14ac:dyDescent="0.2">
      <c r="A33" s="184" t="s">
        <v>241</v>
      </c>
      <c r="B33" s="184" t="s">
        <v>204</v>
      </c>
      <c r="C33" s="193" t="s">
        <v>7</v>
      </c>
      <c r="D33" s="194" t="s">
        <v>65</v>
      </c>
      <c r="E33" s="185" t="s">
        <v>168</v>
      </c>
      <c r="F33" s="186">
        <f>SUMIF('data entry errors'!$N$5:$N$2999,'error categories'!A33,'data entry errors'!$S$5:$S$2999)</f>
        <v>0</v>
      </c>
      <c r="G33" s="187">
        <f>(SUMIF('data entry errors'!$N$5:$N$2999,'error categories'!A33,'data entry errors'!$AJ$5:$AJ$2999))/100</f>
        <v>0</v>
      </c>
      <c r="H33" s="188" t="str">
        <f t="shared" si="0"/>
        <v>EXCLUDED</v>
      </c>
      <c r="I33" s="442">
        <f>(SUMIF('data entry errors'!$N$5:$N$3000,'error categories'!A33,'data entry errors'!$AK$5:$AK$3000))/100</f>
        <v>0</v>
      </c>
    </row>
    <row r="34" spans="1:9" s="183" customFormat="1" x14ac:dyDescent="0.2">
      <c r="A34" s="184" t="s">
        <v>242</v>
      </c>
      <c r="B34" s="184" t="s">
        <v>211</v>
      </c>
      <c r="C34" s="193" t="s">
        <v>8</v>
      </c>
      <c r="D34" s="194" t="s">
        <v>65</v>
      </c>
      <c r="E34" s="185" t="s">
        <v>163</v>
      </c>
      <c r="F34" s="186">
        <f>SUMIF('data entry errors'!$N$5:$N$2999,'error categories'!A34,'data entry errors'!$S$5:$S$2999)</f>
        <v>0</v>
      </c>
      <c r="G34" s="187">
        <f>(SUMIF('data entry errors'!$N$5:$N$2999,'error categories'!A34,'data entry errors'!$AJ$5:$AJ$2999))/100</f>
        <v>0</v>
      </c>
      <c r="H34" s="188" t="str">
        <f t="shared" ref="H34:H54" si="1">IF(F34=0,"EXCLUDED",IF(G34=0,"Nil",IF(G34&lt;0,"Overpayment","Underpayment")))</f>
        <v>EXCLUDED</v>
      </c>
      <c r="I34" s="442">
        <f>(SUMIF('data entry errors'!$N$5:$N$3000,'error categories'!A34,'data entry errors'!$AK$5:$AK$3000))/100</f>
        <v>0</v>
      </c>
    </row>
    <row r="35" spans="1:9" s="183" customFormat="1" x14ac:dyDescent="0.2">
      <c r="A35" s="184" t="s">
        <v>243</v>
      </c>
      <c r="B35" s="184" t="s">
        <v>212</v>
      </c>
      <c r="C35" s="193" t="s">
        <v>7</v>
      </c>
      <c r="D35" s="194" t="s">
        <v>65</v>
      </c>
      <c r="E35" s="185" t="s">
        <v>166</v>
      </c>
      <c r="F35" s="186">
        <f>SUMIF('data entry errors'!$N$5:$N$2999,'error categories'!A35,'data entry errors'!$S$5:$S$2999)</f>
        <v>0</v>
      </c>
      <c r="G35" s="187">
        <f>(SUMIF('data entry errors'!$N$5:$N$2999,'error categories'!A35,'data entry errors'!$AJ$5:$AJ$2999))/100</f>
        <v>0</v>
      </c>
      <c r="H35" s="188" t="str">
        <f t="shared" si="1"/>
        <v>EXCLUDED</v>
      </c>
      <c r="I35" s="442">
        <f>(SUMIF('data entry errors'!$N$5:$N$3000,'error categories'!A35,'data entry errors'!$AK$5:$AK$3000))/100</f>
        <v>0</v>
      </c>
    </row>
    <row r="36" spans="1:9" s="183" customFormat="1" x14ac:dyDescent="0.2">
      <c r="A36" s="184" t="s">
        <v>144</v>
      </c>
      <c r="B36" s="184" t="s">
        <v>144</v>
      </c>
      <c r="C36" s="193" t="s">
        <v>7</v>
      </c>
      <c r="D36" s="194" t="s">
        <v>65</v>
      </c>
      <c r="E36" s="185" t="s">
        <v>180</v>
      </c>
      <c r="F36" s="186">
        <f>SUMIF('data entry errors'!$N$5:$N$2999,'error categories'!A36,'data entry errors'!$S$5:$S$2999)</f>
        <v>0</v>
      </c>
      <c r="G36" s="187">
        <f>(SUMIF('data entry errors'!$N$5:$N$2999,'error categories'!A36,'data entry errors'!$AJ$5:$AJ$2999))/100</f>
        <v>0</v>
      </c>
      <c r="H36" s="188" t="str">
        <f t="shared" si="1"/>
        <v>EXCLUDED</v>
      </c>
      <c r="I36" s="442">
        <f>(SUMIF('data entry errors'!$N$5:$N$3000,'error categories'!A36,'data entry errors'!$AK$5:$AK$3000))/100</f>
        <v>0</v>
      </c>
    </row>
    <row r="37" spans="1:9" s="183" customFormat="1" x14ac:dyDescent="0.2">
      <c r="A37" s="184" t="s">
        <v>145</v>
      </c>
      <c r="B37" s="184" t="s">
        <v>145</v>
      </c>
      <c r="C37" s="193" t="s">
        <v>8</v>
      </c>
      <c r="D37" s="194" t="s">
        <v>65</v>
      </c>
      <c r="E37" s="185" t="s">
        <v>181</v>
      </c>
      <c r="F37" s="186">
        <f>SUMIF('data entry errors'!$N$5:$N$2999,'error categories'!A37,'data entry errors'!$S$5:$S$2999)</f>
        <v>0</v>
      </c>
      <c r="G37" s="187">
        <f>(SUMIF('data entry errors'!$N$5:$N$2999,'error categories'!A37,'data entry errors'!$AJ$5:$AJ$2999))/100</f>
        <v>0</v>
      </c>
      <c r="H37" s="188" t="str">
        <f t="shared" si="1"/>
        <v>EXCLUDED</v>
      </c>
      <c r="I37" s="442">
        <f>(SUMIF('data entry errors'!$N$5:$N$3000,'error categories'!A37,'data entry errors'!$AK$5:$AK$3000))/100</f>
        <v>0</v>
      </c>
    </row>
    <row r="38" spans="1:9" s="183" customFormat="1" x14ac:dyDescent="0.2">
      <c r="A38" s="184" t="s">
        <v>146</v>
      </c>
      <c r="B38" s="184" t="s">
        <v>146</v>
      </c>
      <c r="C38" s="193" t="s">
        <v>7</v>
      </c>
      <c r="D38" s="194" t="s">
        <v>65</v>
      </c>
      <c r="E38" s="185" t="s">
        <v>49</v>
      </c>
      <c r="F38" s="186">
        <f>SUMIF('data entry errors'!$N$5:$N$2999,'error categories'!A38,'data entry errors'!$S$5:$S$2999)</f>
        <v>0</v>
      </c>
      <c r="G38" s="187">
        <f>(SUMIF('data entry errors'!$N$5:$N$2999,'error categories'!A38,'data entry errors'!$AJ$5:$AJ$2999))/100</f>
        <v>0</v>
      </c>
      <c r="H38" s="188" t="str">
        <f t="shared" si="1"/>
        <v>EXCLUDED</v>
      </c>
      <c r="I38" s="442">
        <f>(SUMIF('data entry errors'!$N$5:$N$3000,'error categories'!A38,'data entry errors'!$AK$5:$AK$3000))/100</f>
        <v>0</v>
      </c>
    </row>
    <row r="39" spans="1:9" s="183" customFormat="1" x14ac:dyDescent="0.2">
      <c r="A39" s="184" t="s">
        <v>0</v>
      </c>
      <c r="B39" s="184" t="s">
        <v>0</v>
      </c>
      <c r="C39" s="193" t="s">
        <v>8</v>
      </c>
      <c r="D39" s="194" t="s">
        <v>65</v>
      </c>
      <c r="E39" s="185" t="s">
        <v>182</v>
      </c>
      <c r="F39" s="186">
        <f>SUMIF('data entry errors'!$N$5:$N$2999,'error categories'!A39,'data entry errors'!$S$5:$S$2999)</f>
        <v>0</v>
      </c>
      <c r="G39" s="187">
        <f>(SUMIF('data entry errors'!$N$5:$N$2999,'error categories'!A39,'data entry errors'!$AJ$5:$AJ$2999))/100</f>
        <v>0</v>
      </c>
      <c r="H39" s="188" t="str">
        <f t="shared" si="1"/>
        <v>EXCLUDED</v>
      </c>
      <c r="I39" s="442">
        <f>(SUMIF('data entry errors'!$N$5:$N$3000,'error categories'!A39,'data entry errors'!$AK$5:$AK$3000))/100</f>
        <v>0</v>
      </c>
    </row>
    <row r="40" spans="1:9" s="183" customFormat="1" x14ac:dyDescent="0.2">
      <c r="A40" s="184" t="s">
        <v>1</v>
      </c>
      <c r="B40" s="184" t="s">
        <v>1</v>
      </c>
      <c r="C40" s="193" t="s">
        <v>8</v>
      </c>
      <c r="D40" s="194" t="s">
        <v>65</v>
      </c>
      <c r="E40" s="185" t="s">
        <v>183</v>
      </c>
      <c r="F40" s="186">
        <f>SUMIF('data entry errors'!$N$5:$N$2999,'error categories'!A40,'data entry errors'!$S$5:$S$2999)</f>
        <v>0</v>
      </c>
      <c r="G40" s="187">
        <f>(SUMIF('data entry errors'!$N$5:$N$2999,'error categories'!A40,'data entry errors'!$AJ$5:$AJ$2999))/100</f>
        <v>0</v>
      </c>
      <c r="H40" s="188" t="str">
        <f t="shared" si="1"/>
        <v>EXCLUDED</v>
      </c>
      <c r="I40" s="442">
        <f>(SUMIF('data entry errors'!$N$5:$N$3000,'error categories'!A40,'data entry errors'!$AK$5:$AK$3000))/100</f>
        <v>0</v>
      </c>
    </row>
    <row r="41" spans="1:9" s="183" customFormat="1" ht="12" thickBot="1" x14ac:dyDescent="0.25">
      <c r="A41" s="344" t="s">
        <v>2</v>
      </c>
      <c r="B41" s="344" t="s">
        <v>2</v>
      </c>
      <c r="C41" s="345" t="s">
        <v>7</v>
      </c>
      <c r="D41" s="346" t="s">
        <v>65</v>
      </c>
      <c r="E41" s="347" t="s">
        <v>184</v>
      </c>
      <c r="F41" s="348">
        <f>SUMIF('data entry errors'!$N$5:$N$2999,'error categories'!A41,'data entry errors'!$S$5:$S$2999)</f>
        <v>0</v>
      </c>
      <c r="G41" s="349">
        <f>(SUMIF('data entry errors'!$N$5:$N$2999,'error categories'!A41,'data entry errors'!$AJ$5:$AJ$2999))/100</f>
        <v>0</v>
      </c>
      <c r="H41" s="350" t="str">
        <f t="shared" si="1"/>
        <v>EXCLUDED</v>
      </c>
      <c r="I41" s="443">
        <f>(SUMIF('data entry errors'!$N$5:$N$3000,'error categories'!A41,'data entry errors'!$AK$5:$AK$3000))/100</f>
        <v>0</v>
      </c>
    </row>
    <row r="42" spans="1:9" s="183" customFormat="1" x14ac:dyDescent="0.2">
      <c r="A42" s="448" t="s">
        <v>66356</v>
      </c>
      <c r="B42" s="448" t="s">
        <v>66357</v>
      </c>
      <c r="C42" s="195" t="s">
        <v>7</v>
      </c>
      <c r="D42" s="196" t="s">
        <v>169</v>
      </c>
      <c r="E42" s="179" t="s">
        <v>185</v>
      </c>
      <c r="F42" s="180">
        <f>SUMIF('data entry errors'!$N$5:$N$2999,'error categories'!A42,'data entry errors'!$S$5:$S$2999)</f>
        <v>0</v>
      </c>
      <c r="G42" s="181">
        <f>(SUMIF('data entry errors'!$N$5:$N$2999,'error categories'!A42,'data entry errors'!$AJ$5:$AJ$2999))/100</f>
        <v>0</v>
      </c>
      <c r="H42" s="182" t="str">
        <f t="shared" si="1"/>
        <v>EXCLUDED</v>
      </c>
      <c r="I42" s="441">
        <f>(SUMIF('data entry errors'!$N$5:$N$3000,'error categories'!A42,'data entry errors'!$AK$5:$AK$3000))/100</f>
        <v>0</v>
      </c>
    </row>
    <row r="43" spans="1:9" s="183" customFormat="1" x14ac:dyDescent="0.2">
      <c r="A43" s="197" t="s">
        <v>244</v>
      </c>
      <c r="B43" s="197" t="s">
        <v>213</v>
      </c>
      <c r="C43" s="198" t="s">
        <v>7</v>
      </c>
      <c r="D43" s="198" t="s">
        <v>169</v>
      </c>
      <c r="E43" s="199" t="s">
        <v>218</v>
      </c>
      <c r="F43" s="186">
        <f>SUMIF('data entry errors'!$N$5:$N$2999,'error categories'!A43,'data entry errors'!$S$5:$S$2999)</f>
        <v>0</v>
      </c>
      <c r="G43" s="187">
        <f>(SUMIF('data entry errors'!$N$5:$N$2999,'error categories'!A43,'data entry errors'!$AJ$5:$AJ$2999))/100</f>
        <v>0</v>
      </c>
      <c r="H43" s="188" t="str">
        <f t="shared" si="1"/>
        <v>EXCLUDED</v>
      </c>
      <c r="I43" s="442">
        <f>(SUMIF('data entry errors'!$N$5:$N$3000,'error categories'!A43,'data entry errors'!$AK$5:$AK$3000))/100</f>
        <v>0</v>
      </c>
    </row>
    <row r="44" spans="1:9" s="183" customFormat="1" x14ac:dyDescent="0.2">
      <c r="A44" s="200" t="s">
        <v>50</v>
      </c>
      <c r="B44" s="200" t="s">
        <v>196</v>
      </c>
      <c r="C44" s="198" t="s">
        <v>7</v>
      </c>
      <c r="D44" s="198" t="s">
        <v>169</v>
      </c>
      <c r="E44" s="185" t="s">
        <v>50</v>
      </c>
      <c r="F44" s="186">
        <f>SUMIF('data entry errors'!$N$5:$N$2999,'error categories'!A44,'data entry errors'!$S$5:$S$2999)</f>
        <v>0</v>
      </c>
      <c r="G44" s="187">
        <f>(SUMIF('data entry errors'!$N$5:$N$2999,'error categories'!A44,'data entry errors'!$AJ$5:$AJ$2999))/100</f>
        <v>0</v>
      </c>
      <c r="H44" s="188" t="str">
        <f t="shared" si="1"/>
        <v>EXCLUDED</v>
      </c>
      <c r="I44" s="442">
        <f>(SUMIF('data entry errors'!$N$5:$N$3000,'error categories'!A44,'data entry errors'!$AK$5:$AK$3000))/100</f>
        <v>0</v>
      </c>
    </row>
    <row r="45" spans="1:9" s="183" customFormat="1" x14ac:dyDescent="0.2">
      <c r="A45" s="200" t="s">
        <v>245</v>
      </c>
      <c r="B45" s="200" t="s">
        <v>197</v>
      </c>
      <c r="C45" s="198" t="s">
        <v>7</v>
      </c>
      <c r="D45" s="198" t="s">
        <v>169</v>
      </c>
      <c r="E45" s="185" t="s">
        <v>219</v>
      </c>
      <c r="F45" s="186">
        <f>SUMIF('data entry errors'!$N$5:$N$2999,'error categories'!A45,'data entry errors'!$S$5:$S$2999)</f>
        <v>0</v>
      </c>
      <c r="G45" s="187">
        <f>(SUMIF('data entry errors'!$N$5:$N$2999,'error categories'!A45,'data entry errors'!$AJ$5:$AJ$2999))/100</f>
        <v>0</v>
      </c>
      <c r="H45" s="188" t="str">
        <f t="shared" si="1"/>
        <v>EXCLUDED</v>
      </c>
      <c r="I45" s="442">
        <f>(SUMIF('data entry errors'!$N$5:$N$3000,'error categories'!A45,'data entry errors'!$AK$5:$AK$3000))/100</f>
        <v>0</v>
      </c>
    </row>
    <row r="46" spans="1:9" s="183" customFormat="1" x14ac:dyDescent="0.2">
      <c r="A46" s="200" t="s">
        <v>246</v>
      </c>
      <c r="B46" s="200" t="s">
        <v>189</v>
      </c>
      <c r="C46" s="198" t="s">
        <v>8</v>
      </c>
      <c r="D46" s="198" t="s">
        <v>169</v>
      </c>
      <c r="E46" s="185" t="s">
        <v>165</v>
      </c>
      <c r="F46" s="186">
        <f>SUMIF('data entry errors'!$N$5:$N$2999,'error categories'!A46,'data entry errors'!$S$5:$S$2999)</f>
        <v>0</v>
      </c>
      <c r="G46" s="187">
        <f>(SUMIF('data entry errors'!$N$5:$N$2999,'error categories'!A46,'data entry errors'!$AJ$5:$AJ$2999))/100</f>
        <v>0</v>
      </c>
      <c r="H46" s="188" t="str">
        <f t="shared" si="1"/>
        <v>EXCLUDED</v>
      </c>
      <c r="I46" s="442">
        <f>(SUMIF('data entry errors'!$N$5:$N$3000,'error categories'!A46,'data entry errors'!$AK$5:$AK$3000))/100</f>
        <v>0</v>
      </c>
    </row>
    <row r="47" spans="1:9" s="183" customFormat="1" x14ac:dyDescent="0.2">
      <c r="A47" s="200" t="s">
        <v>247</v>
      </c>
      <c r="B47" s="200" t="s">
        <v>190</v>
      </c>
      <c r="C47" s="198" t="s">
        <v>7</v>
      </c>
      <c r="D47" s="198" t="s">
        <v>169</v>
      </c>
      <c r="E47" s="185" t="s">
        <v>159</v>
      </c>
      <c r="F47" s="186">
        <f>SUMIF('data entry errors'!$N$5:$N$2999,'error categories'!A47,'data entry errors'!$S$5:$S$2999)</f>
        <v>0</v>
      </c>
      <c r="G47" s="187">
        <f>(SUMIF('data entry errors'!$N$5:$N$2999,'error categories'!A47,'data entry errors'!$AJ$5:$AJ$2999))/100</f>
        <v>0</v>
      </c>
      <c r="H47" s="188" t="str">
        <f t="shared" si="1"/>
        <v>EXCLUDED</v>
      </c>
      <c r="I47" s="442">
        <f>(SUMIF('data entry errors'!$N$5:$N$3000,'error categories'!A47,'data entry errors'!$AK$5:$AK$3000))/100</f>
        <v>0</v>
      </c>
    </row>
    <row r="48" spans="1:9" s="183" customFormat="1" x14ac:dyDescent="0.2">
      <c r="A48" s="200" t="s">
        <v>248</v>
      </c>
      <c r="B48" s="200" t="s">
        <v>191</v>
      </c>
      <c r="C48" s="198" t="s">
        <v>7</v>
      </c>
      <c r="D48" s="198" t="s">
        <v>169</v>
      </c>
      <c r="E48" s="185" t="s">
        <v>186</v>
      </c>
      <c r="F48" s="186">
        <f>SUMIF('data entry errors'!$N$5:$N$2999,'error categories'!A48,'data entry errors'!$S$5:$S$2999)</f>
        <v>0</v>
      </c>
      <c r="G48" s="187">
        <f>(SUMIF('data entry errors'!$N$5:$N$2999,'error categories'!A48,'data entry errors'!$AJ$5:$AJ$2999))/100</f>
        <v>0</v>
      </c>
      <c r="H48" s="188" t="str">
        <f t="shared" si="1"/>
        <v>EXCLUDED</v>
      </c>
      <c r="I48" s="442">
        <f>(SUMIF('data entry errors'!$N$5:$N$3000,'error categories'!A48,'data entry errors'!$AK$5:$AK$3000))/100</f>
        <v>0</v>
      </c>
    </row>
    <row r="49" spans="1:9" s="183" customFormat="1" x14ac:dyDescent="0.2">
      <c r="A49" s="200" t="s">
        <v>249</v>
      </c>
      <c r="B49" s="200" t="s">
        <v>192</v>
      </c>
      <c r="C49" s="198" t="s">
        <v>7</v>
      </c>
      <c r="D49" s="198" t="s">
        <v>169</v>
      </c>
      <c r="E49" s="185" t="s">
        <v>158</v>
      </c>
      <c r="F49" s="186">
        <f>SUMIF('data entry errors'!$N$5:$N$2999,'error categories'!A49,'data entry errors'!$S$5:$S$2999)</f>
        <v>0</v>
      </c>
      <c r="G49" s="187">
        <f>(SUMIF('data entry errors'!$N$5:$N$2999,'error categories'!A49,'data entry errors'!$AJ$5:$AJ$2999))/100</f>
        <v>0</v>
      </c>
      <c r="H49" s="188" t="str">
        <f t="shared" si="1"/>
        <v>EXCLUDED</v>
      </c>
      <c r="I49" s="442">
        <f>(SUMIF('data entry errors'!$N$5:$N$3000,'error categories'!A49,'data entry errors'!$AK$5:$AK$3000))/100</f>
        <v>0</v>
      </c>
    </row>
    <row r="50" spans="1:9" s="183" customFormat="1" x14ac:dyDescent="0.2">
      <c r="A50" s="200" t="s">
        <v>250</v>
      </c>
      <c r="B50" s="200" t="s">
        <v>198</v>
      </c>
      <c r="C50" s="198" t="s">
        <v>7</v>
      </c>
      <c r="D50" s="198" t="s">
        <v>169</v>
      </c>
      <c r="E50" s="185" t="s">
        <v>168</v>
      </c>
      <c r="F50" s="186">
        <f>SUMIF('data entry errors'!$N$5:$N$2999,'error categories'!A50,'data entry errors'!$S$5:$S$2999)</f>
        <v>0</v>
      </c>
      <c r="G50" s="187">
        <f>(SUMIF('data entry errors'!$N$5:$N$2999,'error categories'!A50,'data entry errors'!$AJ$5:$AJ$2999))/100</f>
        <v>0</v>
      </c>
      <c r="H50" s="188" t="str">
        <f t="shared" si="1"/>
        <v>EXCLUDED</v>
      </c>
      <c r="I50" s="442">
        <f>(SUMIF('data entry errors'!$N$5:$N$3000,'error categories'!A50,'data entry errors'!$AK$5:$AK$3000))/100</f>
        <v>0</v>
      </c>
    </row>
    <row r="51" spans="1:9" s="183" customFormat="1" x14ac:dyDescent="0.2">
      <c r="A51" s="200" t="s">
        <v>251</v>
      </c>
      <c r="B51" s="200" t="s">
        <v>214</v>
      </c>
      <c r="C51" s="198" t="s">
        <v>7</v>
      </c>
      <c r="D51" s="198" t="s">
        <v>169</v>
      </c>
      <c r="E51" s="185" t="s">
        <v>166</v>
      </c>
      <c r="F51" s="186">
        <f>SUMIF('data entry errors'!$N$5:$N$2999,'error categories'!A51,'data entry errors'!$S$5:$S$2999)</f>
        <v>0</v>
      </c>
      <c r="G51" s="187">
        <f>(SUMIF('data entry errors'!$N$5:$N$2999,'error categories'!A51,'data entry errors'!$AJ$5:$AJ$2999))/100</f>
        <v>0</v>
      </c>
      <c r="H51" s="188" t="str">
        <f t="shared" si="1"/>
        <v>EXCLUDED</v>
      </c>
      <c r="I51" s="442">
        <f>(SUMIF('data entry errors'!$N$5:$N$3000,'error categories'!A51,'data entry errors'!$AK$5:$AK$3000))/100</f>
        <v>0</v>
      </c>
    </row>
    <row r="52" spans="1:9" s="183" customFormat="1" x14ac:dyDescent="0.2">
      <c r="A52" s="200" t="s">
        <v>252</v>
      </c>
      <c r="B52" s="200" t="s">
        <v>193</v>
      </c>
      <c r="C52" s="198" t="s">
        <v>7</v>
      </c>
      <c r="D52" s="198" t="s">
        <v>169</v>
      </c>
      <c r="E52" s="185" t="s">
        <v>167</v>
      </c>
      <c r="F52" s="186">
        <f>SUMIF('data entry errors'!$N$5:$N$2999,'error categories'!A52,'data entry errors'!$S$5:$S$2999)</f>
        <v>0</v>
      </c>
      <c r="G52" s="187">
        <f>(SUMIF('data entry errors'!$N$5:$N$2999,'error categories'!A52,'data entry errors'!$AJ$5:$AJ$2999))/100</f>
        <v>0</v>
      </c>
      <c r="H52" s="188" t="str">
        <f t="shared" si="1"/>
        <v>EXCLUDED</v>
      </c>
      <c r="I52" s="442">
        <f>(SUMIF('data entry errors'!$N$5:$N$3000,'error categories'!A52,'data entry errors'!$AK$5:$AK$3000))/100</f>
        <v>0</v>
      </c>
    </row>
    <row r="53" spans="1:9" s="183" customFormat="1" x14ac:dyDescent="0.2">
      <c r="A53" s="200" t="s">
        <v>253</v>
      </c>
      <c r="B53" s="200" t="s">
        <v>194</v>
      </c>
      <c r="C53" s="198" t="s">
        <v>8</v>
      </c>
      <c r="D53" s="198" t="s">
        <v>169</v>
      </c>
      <c r="E53" s="185" t="s">
        <v>187</v>
      </c>
      <c r="F53" s="186">
        <f>SUMIF('data entry errors'!$N$5:$N$2999,'error categories'!A53,'data entry errors'!$S$5:$S$2999)</f>
        <v>0</v>
      </c>
      <c r="G53" s="187">
        <f>(SUMIF('data entry errors'!$N$5:$N$2999,'error categories'!A53,'data entry errors'!$AJ$5:$AJ$2999))/100</f>
        <v>0</v>
      </c>
      <c r="H53" s="188" t="str">
        <f t="shared" si="1"/>
        <v>EXCLUDED</v>
      </c>
      <c r="I53" s="442">
        <f>(SUMIF('data entry errors'!$N$5:$N$3000,'error categories'!A53,'data entry errors'!$AK$5:$AK$3000))/100</f>
        <v>0</v>
      </c>
    </row>
    <row r="54" spans="1:9" s="183" customFormat="1" ht="12" thickBot="1" x14ac:dyDescent="0.25">
      <c r="A54" s="201" t="s">
        <v>254</v>
      </c>
      <c r="B54" s="201" t="s">
        <v>195</v>
      </c>
      <c r="C54" s="202" t="s">
        <v>8</v>
      </c>
      <c r="D54" s="202" t="s">
        <v>169</v>
      </c>
      <c r="E54" s="189" t="s">
        <v>188</v>
      </c>
      <c r="F54" s="190">
        <f>SUMIF('data entry errors'!$N$5:$N$2999,'error categories'!A54,'data entry errors'!$S$5:$S$2999)</f>
        <v>0</v>
      </c>
      <c r="G54" s="191">
        <f>(SUMIF('data entry errors'!$N$5:$N$2999,'error categories'!A54,'data entry errors'!$AJ$5:$AJ$2999))/100</f>
        <v>0</v>
      </c>
      <c r="H54" s="192" t="str">
        <f t="shared" si="1"/>
        <v>EXCLUDED</v>
      </c>
      <c r="I54" s="443">
        <f>(SUMIF('data entry errors'!$N$5:$N$3000,'error categories'!A54,'data entry errors'!$AK$5:$AK$3000))/100</f>
        <v>0</v>
      </c>
    </row>
    <row r="55" spans="1:9" s="207" customFormat="1" x14ac:dyDescent="0.2">
      <c r="B55" s="203"/>
      <c r="C55" s="204"/>
      <c r="D55" s="204"/>
      <c r="E55" s="203"/>
      <c r="F55" s="204"/>
      <c r="G55" s="205"/>
      <c r="H55" s="206"/>
      <c r="I55" s="435"/>
    </row>
    <row r="56" spans="1:9" s="207" customFormat="1" ht="12" thickBot="1" x14ac:dyDescent="0.25">
      <c r="B56" s="203"/>
      <c r="C56" s="204"/>
      <c r="D56" s="204"/>
      <c r="E56" s="203"/>
      <c r="F56" s="204"/>
      <c r="G56" s="205"/>
      <c r="H56" s="206"/>
      <c r="I56" s="435"/>
    </row>
    <row r="57" spans="1:9" s="207" customFormat="1" x14ac:dyDescent="0.2">
      <c r="B57" s="208" t="s">
        <v>70</v>
      </c>
      <c r="C57" s="209"/>
      <c r="D57" s="209"/>
      <c r="E57" s="210" t="s">
        <v>70</v>
      </c>
      <c r="F57" s="211">
        <f>SUMIF($D$2:$D$54,"icr",$F$2:$F$54)</f>
        <v>0</v>
      </c>
      <c r="G57" s="212">
        <f>SUMIF($D$2:$D$54,"ICR",$G$2:$G$54)</f>
        <v>0</v>
      </c>
      <c r="H57" s="213" t="str">
        <f>IF(F57=0,"EXCLUDED",IF(G57=0,"Nil",IF(G57&lt;0,"Overpayment","Underpayment")))</f>
        <v>EXCLUDED</v>
      </c>
      <c r="I57" s="436">
        <f>ABS(G57)</f>
        <v>0</v>
      </c>
    </row>
    <row r="58" spans="1:9" s="207" customFormat="1" x14ac:dyDescent="0.2">
      <c r="B58" s="214" t="s">
        <v>67</v>
      </c>
      <c r="C58" s="215"/>
      <c r="D58" s="215"/>
      <c r="E58" s="216" t="s">
        <v>67</v>
      </c>
      <c r="F58" s="217">
        <f>SUMIF($D$2:$D$54,"OPERATOR",$F$2:$F$54)</f>
        <v>0</v>
      </c>
      <c r="G58" s="218">
        <f>SUMIF($D$2:$D$54,"OPERATOR",$G$2:$G$54)</f>
        <v>0</v>
      </c>
      <c r="H58" s="219" t="str">
        <f>IF(F58=0,"EXCLUDED",IF(G58=0,"Nil",IF(G58&lt;0,"Overpayment","Underpayment")))</f>
        <v>EXCLUDED</v>
      </c>
      <c r="I58" s="437">
        <f>ABS(G58)</f>
        <v>0</v>
      </c>
    </row>
    <row r="59" spans="1:9" s="207" customFormat="1" x14ac:dyDescent="0.2">
      <c r="B59" s="214" t="s">
        <v>222</v>
      </c>
      <c r="C59" s="215"/>
      <c r="D59" s="215"/>
      <c r="E59" s="216" t="s">
        <v>222</v>
      </c>
      <c r="F59" s="217">
        <f>SUMIF($D$2:$D$54,"OTHER",$F$2:$F$54)</f>
        <v>0</v>
      </c>
      <c r="G59" s="218">
        <f>SUMIF($D$2:$D$54,"OTHER",$G$2:$G$54)</f>
        <v>0</v>
      </c>
      <c r="H59" s="219" t="str">
        <f>IF(F59=0,"EXCLUDED",IF(G59=0,"Nil",IF(G59&lt;0,"Overpayment","Underpayment")))</f>
        <v>EXCLUDED</v>
      </c>
      <c r="I59" s="437">
        <f>ABS(G59)</f>
        <v>0</v>
      </c>
    </row>
    <row r="60" spans="1:9" s="207" customFormat="1" x14ac:dyDescent="0.2">
      <c r="B60" s="214" t="s">
        <v>68</v>
      </c>
      <c r="C60" s="215"/>
      <c r="D60" s="215"/>
      <c r="E60" s="216" t="s">
        <v>68</v>
      </c>
      <c r="F60" s="217">
        <f>SUM(F57:F59)</f>
        <v>0</v>
      </c>
      <c r="G60" s="218">
        <f>SUM(G57:G59)</f>
        <v>0</v>
      </c>
      <c r="H60" s="219" t="str">
        <f>IF(F60=0,"EXCLUDED",IF(G60=0,"Nil",IF(G60&lt;0,"Overpayment","Underpayment")))</f>
        <v>EXCLUDED</v>
      </c>
      <c r="I60" s="437">
        <f>ABS(G60)</f>
        <v>0</v>
      </c>
    </row>
    <row r="61" spans="1:9" s="207" customFormat="1" ht="12" thickBot="1" x14ac:dyDescent="0.25">
      <c r="B61" s="220" t="s">
        <v>69</v>
      </c>
      <c r="C61" s="221"/>
      <c r="D61" s="221"/>
      <c r="E61" s="222" t="s">
        <v>69</v>
      </c>
      <c r="F61" s="223">
        <f>F60-SUM(F2:F54)</f>
        <v>0</v>
      </c>
      <c r="G61" s="224">
        <f>G60-SUM(G2:G54)</f>
        <v>0</v>
      </c>
      <c r="H61" s="192"/>
      <c r="I61" s="225"/>
    </row>
    <row r="62" spans="1:9" s="207" customFormat="1" x14ac:dyDescent="0.2">
      <c r="B62" s="92"/>
      <c r="E62" s="92"/>
      <c r="G62" s="205"/>
      <c r="H62" s="226"/>
      <c r="I62" s="438"/>
    </row>
    <row r="63" spans="1:9" s="207" customFormat="1" x14ac:dyDescent="0.2">
      <c r="B63" s="92"/>
      <c r="E63" s="92"/>
      <c r="G63" s="205"/>
      <c r="H63" s="226"/>
      <c r="I63" s="438"/>
    </row>
    <row r="64" spans="1:9" s="207" customFormat="1" x14ac:dyDescent="0.2">
      <c r="B64" s="92"/>
      <c r="E64" s="92"/>
      <c r="G64" s="205"/>
      <c r="H64" s="226"/>
      <c r="I64" s="438"/>
    </row>
    <row r="65" spans="2:9" s="207" customFormat="1" x14ac:dyDescent="0.2">
      <c r="B65" s="92"/>
      <c r="E65" s="92"/>
      <c r="G65" s="205"/>
      <c r="H65" s="226"/>
      <c r="I65" s="438"/>
    </row>
    <row r="66" spans="2:9" s="207" customFormat="1" x14ac:dyDescent="0.2">
      <c r="B66" s="92"/>
      <c r="E66" s="92"/>
      <c r="G66" s="205"/>
      <c r="H66" s="226"/>
      <c r="I66" s="438"/>
    </row>
    <row r="67" spans="2:9" s="207" customFormat="1" x14ac:dyDescent="0.2">
      <c r="B67" s="92"/>
      <c r="E67" s="92"/>
      <c r="G67" s="205"/>
      <c r="H67" s="226"/>
      <c r="I67" s="438"/>
    </row>
    <row r="68" spans="2:9" x14ac:dyDescent="0.2">
      <c r="B68" s="92"/>
      <c r="C68" s="207"/>
      <c r="D68" s="207"/>
      <c r="E68" s="92"/>
      <c r="F68" s="207"/>
      <c r="G68" s="205"/>
    </row>
    <row r="69" spans="2:9" x14ac:dyDescent="0.2">
      <c r="B69" s="92"/>
      <c r="C69" s="207"/>
      <c r="D69" s="207"/>
      <c r="E69" s="92"/>
      <c r="F69" s="207"/>
      <c r="G69" s="205"/>
    </row>
    <row r="70" spans="2:9" x14ac:dyDescent="0.2">
      <c r="B70" s="92"/>
      <c r="C70" s="207"/>
      <c r="D70" s="207"/>
      <c r="E70" s="92"/>
      <c r="F70" s="207"/>
      <c r="G70" s="205"/>
    </row>
    <row r="71" spans="2:9" x14ac:dyDescent="0.2">
      <c r="B71" s="92"/>
      <c r="C71" s="207"/>
      <c r="D71" s="207"/>
      <c r="E71" s="92"/>
      <c r="F71" s="207"/>
      <c r="G71" s="205"/>
    </row>
  </sheetData>
  <autoFilter ref="B1:G54"/>
  <phoneticPr fontId="2" type="noConversion"/>
  <pageMargins left="0.75" right="0.75" top="1" bottom="1" header="0.5" footer="0.5"/>
  <pageSetup paperSize="9" orientation="portrait" r:id="rId1"/>
  <headerFooter alignWithMargins="0">
    <oddFooter>&amp;LPAT-CAS-21&amp;RAug-09</oddFooter>
  </headerFooter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7"/>
  <sheetViews>
    <sheetView workbookViewId="0">
      <selection activeCell="C5" sqref="C5"/>
    </sheetView>
  </sheetViews>
  <sheetFormatPr defaultRowHeight="12.75" x14ac:dyDescent="0.2"/>
  <cols>
    <col min="1" max="1" width="23.5703125" bestFit="1" customWidth="1"/>
    <col min="2" max="2" width="15" style="358" bestFit="1" customWidth="1"/>
    <col min="3" max="3" width="16.42578125" style="358" bestFit="1" customWidth="1"/>
  </cols>
  <sheetData>
    <row r="1" spans="1:3" ht="16.5" thickBot="1" x14ac:dyDescent="0.3">
      <c r="A1" s="410" t="s">
        <v>275</v>
      </c>
      <c r="B1" s="411" t="s">
        <v>96</v>
      </c>
      <c r="C1" s="412" t="s">
        <v>276</v>
      </c>
    </row>
    <row r="2" spans="1:3" x14ac:dyDescent="0.2">
      <c r="A2" s="413" t="s">
        <v>267</v>
      </c>
      <c r="B2" s="414">
        <f>COUNTIF('data entry errors'!M:M,A2)</f>
        <v>0</v>
      </c>
      <c r="C2" s="415">
        <f>SUMIF('data entry errors'!M:M,A2,'data entry errors'!Y:Y)</f>
        <v>0</v>
      </c>
    </row>
    <row r="3" spans="1:3" x14ac:dyDescent="0.2">
      <c r="A3" s="416" t="s">
        <v>270</v>
      </c>
      <c r="B3" s="417">
        <f>COUNTIF('data entry errors'!M:M,A3)</f>
        <v>0</v>
      </c>
      <c r="C3" s="418">
        <f>SUMIF('data entry errors'!M:M,A3,'data entry errors'!Y:Y)</f>
        <v>0</v>
      </c>
    </row>
    <row r="4" spans="1:3" x14ac:dyDescent="0.2">
      <c r="A4" s="416" t="s">
        <v>271</v>
      </c>
      <c r="B4" s="417">
        <f>COUNTIF('data entry errors'!M:M,A4)</f>
        <v>0</v>
      </c>
      <c r="C4" s="418">
        <f>SUMIF('data entry errors'!M:M,A4,'data entry errors'!Y:Y)</f>
        <v>0</v>
      </c>
    </row>
    <row r="5" spans="1:3" x14ac:dyDescent="0.2">
      <c r="A5" s="416" t="s">
        <v>272</v>
      </c>
      <c r="B5" s="417">
        <f>COUNTIF('data entry errors'!M:M,A5)</f>
        <v>0</v>
      </c>
      <c r="C5" s="418">
        <f>SUMIF('data entry errors'!M:M,A5,'data entry errors'!Y:Y)</f>
        <v>0</v>
      </c>
    </row>
    <row r="6" spans="1:3" x14ac:dyDescent="0.2">
      <c r="A6" s="416" t="s">
        <v>273</v>
      </c>
      <c r="B6" s="417">
        <f>COUNTIF('data entry errors'!M:M,A6)</f>
        <v>0</v>
      </c>
      <c r="C6" s="418">
        <f>SUMIF('data entry errors'!M:M,A6,'data entry errors'!Y:Y)</f>
        <v>0</v>
      </c>
    </row>
    <row r="7" spans="1:3" ht="13.5" thickBot="1" x14ac:dyDescent="0.25">
      <c r="A7" s="419" t="s">
        <v>274</v>
      </c>
      <c r="B7" s="420">
        <f>COUNTIF('data entry errors'!M:M,A7)</f>
        <v>0</v>
      </c>
      <c r="C7" s="421">
        <f>SUMIF('data entry errors'!M:M,A7,'data entry errors'!Y:Y)</f>
        <v>0</v>
      </c>
    </row>
  </sheetData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/>
  <dimension ref="A1:G44"/>
  <sheetViews>
    <sheetView workbookViewId="0">
      <selection activeCell="E6" sqref="E6"/>
    </sheetView>
  </sheetViews>
  <sheetFormatPr defaultColWidth="0" defaultRowHeight="12.75" zeroHeight="1" x14ac:dyDescent="0.2"/>
  <cols>
    <col min="1" max="1" width="3" style="25" customWidth="1"/>
    <col min="2" max="2" width="3.28515625" style="25" bestFit="1" customWidth="1"/>
    <col min="3" max="6" width="27.5703125" style="25" customWidth="1"/>
    <col min="7" max="7" width="3.7109375" style="25" customWidth="1"/>
    <col min="8" max="16384" width="14.140625" style="25" hidden="1"/>
  </cols>
  <sheetData>
    <row r="1" spans="2:6" s="24" customFormat="1" ht="15" customHeight="1" thickBot="1" x14ac:dyDescent="0.25"/>
    <row r="2" spans="2:6" s="24" customFormat="1" ht="18.75" customHeight="1" thickBot="1" x14ac:dyDescent="0.25">
      <c r="C2" s="26" t="s">
        <v>55</v>
      </c>
      <c r="D2" s="26" t="s">
        <v>96</v>
      </c>
      <c r="E2" s="27" t="s">
        <v>98</v>
      </c>
      <c r="F2" s="27" t="s">
        <v>97</v>
      </c>
    </row>
    <row r="3" spans="2:6" s="34" customFormat="1" ht="17.25" customHeight="1" x14ac:dyDescent="0.2">
      <c r="B3" s="472" t="s">
        <v>22</v>
      </c>
      <c r="C3" s="28" t="s">
        <v>23</v>
      </c>
      <c r="D3" s="28">
        <f>COUNTIF('data entry errors'!AJ5:AJ2999,"&lt;=-10000")</f>
        <v>0</v>
      </c>
      <c r="E3" s="29">
        <f>ABS(SUM(SUMIF('data entry errors'!$AJ$5:$AJ$2999,"&lt;=-10000"))/100)</f>
        <v>0</v>
      </c>
      <c r="F3" s="29" t="str">
        <f t="shared" ref="F3:F14" si="0">IF(D3=0,"£0.00",SUM(E3/D3))</f>
        <v>£0.00</v>
      </c>
    </row>
    <row r="4" spans="2:6" s="24" customFormat="1" ht="17.25" customHeight="1" x14ac:dyDescent="0.2">
      <c r="B4" s="473"/>
      <c r="C4" s="30" t="s">
        <v>24</v>
      </c>
      <c r="D4" s="30">
        <f>COUNTIF('data entry errors'!AJ5:AJ2999,"&gt;-10000")+COUNTIF('data entry errors'!AJ5:AJ2999,"&lt;=-7500")-COUNT('data entry errors'!AJ5:AJ2999)</f>
        <v>0</v>
      </c>
      <c r="E4" s="31">
        <f>ABS(SUM(SUMIF('data entry errors'!$AJ$5:$AJ$2999,"&gt;-10000")+SUMIF('data entry errors'!$AJ$5:$AJ$2999,"&lt;=-7500")-SUM('data entry errors'!$AJ$5:$AJ$2999))/100)</f>
        <v>0</v>
      </c>
      <c r="F4" s="31" t="str">
        <f t="shared" si="0"/>
        <v>£0.00</v>
      </c>
    </row>
    <row r="5" spans="2:6" s="24" customFormat="1" ht="17.25" customHeight="1" x14ac:dyDescent="0.2">
      <c r="B5" s="473"/>
      <c r="C5" s="30" t="s">
        <v>25</v>
      </c>
      <c r="D5" s="30">
        <f>COUNTIF('data entry errors'!AJ5:AJ2999,"&gt;-7500")+COUNTIF('data entry errors'!AJ5:AJ2999,"&lt;=-5000")-COUNT('data entry errors'!AJ5:AJ2999)</f>
        <v>0</v>
      </c>
      <c r="E5" s="31">
        <f>ABS(SUM(SUMIF('data entry errors'!$AJ$5:$AJ$2999,"&gt;-7500")+SUMIF('data entry errors'!$AJ$5:$AJ$2999,"&lt;=-5000")-SUM('data entry errors'!$AJ$5:$AJ$2999))/100)</f>
        <v>0</v>
      </c>
      <c r="F5" s="31" t="str">
        <f t="shared" si="0"/>
        <v>£0.00</v>
      </c>
    </row>
    <row r="6" spans="2:6" s="24" customFormat="1" ht="17.25" customHeight="1" x14ac:dyDescent="0.2">
      <c r="B6" s="473"/>
      <c r="C6" s="30" t="s">
        <v>26</v>
      </c>
      <c r="D6" s="30">
        <f>COUNTIF('data entry errors'!AJ5:AJ2999,"&gt;-5000")+COUNTIF('data entry errors'!AJ5:AJ2999,"&lt;=-2500")-COUNT('data entry errors'!AJ5:AJ2999)</f>
        <v>0</v>
      </c>
      <c r="E6" s="31">
        <f>ABS(SUM(SUMIF('data entry errors'!$AJ$5:$AJ$2999,"&gt;-5000")+SUMIF('data entry errors'!$AJ$5:$AJ$2999,"&lt;=-2500")-SUM('data entry errors'!$AJ$5:$AJ$2999))/100)</f>
        <v>0</v>
      </c>
      <c r="F6" s="31" t="str">
        <f t="shared" si="0"/>
        <v>£0.00</v>
      </c>
    </row>
    <row r="7" spans="2:6" s="24" customFormat="1" ht="17.25" customHeight="1" thickBot="1" x14ac:dyDescent="0.25">
      <c r="B7" s="474"/>
      <c r="C7" s="32" t="s">
        <v>27</v>
      </c>
      <c r="D7" s="32">
        <f>COUNTIF('data entry errors'!AJ5:AJ2999,"&gt;-2500")+COUNTIF('data entry errors'!AJ5:AJ2999,"&lt;0")-COUNT('data entry errors'!AJ5:AJ2999)</f>
        <v>0</v>
      </c>
      <c r="E7" s="102">
        <f>ABS(SUM(SUMIF('data entry errors'!$AJ$5:$AJ$2999,"&gt;-2500")+SUMIF('data entry errors'!$AJ$5:$AJ$2999,"&lt;0")-SUM('data entry errors'!$AJ$5:$AJ$2999))/100)</f>
        <v>0</v>
      </c>
      <c r="F7" s="33" t="str">
        <f t="shared" si="0"/>
        <v>£0.00</v>
      </c>
    </row>
    <row r="8" spans="2:6" s="24" customFormat="1" ht="18.75" customHeight="1" thickBot="1" x14ac:dyDescent="0.25">
      <c r="B8" s="35"/>
      <c r="C8" s="36" t="s">
        <v>28</v>
      </c>
      <c r="D8" s="36">
        <f>COUNTIF('data entry errors'!AJ5:AJ2999,"0")</f>
        <v>0</v>
      </c>
      <c r="E8" s="37">
        <v>0</v>
      </c>
      <c r="F8" s="40" t="str">
        <f t="shared" si="0"/>
        <v>£0.00</v>
      </c>
    </row>
    <row r="9" spans="2:6" s="24" customFormat="1" ht="17.25" customHeight="1" x14ac:dyDescent="0.2">
      <c r="B9" s="472" t="s">
        <v>29</v>
      </c>
      <c r="C9" s="28" t="s">
        <v>27</v>
      </c>
      <c r="D9" s="28">
        <f>COUNTIF('data entry errors'!AJ5:AJ2999,"&lt;2500")+COUNTIF('data entry errors'!AJ5:AJ2999,"&gt;0")-COUNT('data entry errors'!AJ5:AJ2999)</f>
        <v>0</v>
      </c>
      <c r="E9" s="29">
        <f>SUM(SUMIF('data entry errors'!$AJ$5:$AJ$2999,"&lt;2500")+SUMIF('data entry errors'!$AJ$5:$AJ$2999,"&gt;0")-SUM('data entry errors'!$AJ$5:$AJ$2999))/100</f>
        <v>0</v>
      </c>
      <c r="F9" s="29" t="str">
        <f t="shared" si="0"/>
        <v>£0.00</v>
      </c>
    </row>
    <row r="10" spans="2:6" s="24" customFormat="1" ht="17.25" customHeight="1" x14ac:dyDescent="0.2">
      <c r="B10" s="473"/>
      <c r="C10" s="30" t="s">
        <v>26</v>
      </c>
      <c r="D10" s="30">
        <f>COUNTIF('data entry errors'!AJ5:AJ2999,"&lt;5000")+COUNTIF('data entry errors'!AJ5:AJ2999,"&gt;=2500")-COUNT('data entry errors'!AJ5:AJ2999)</f>
        <v>0</v>
      </c>
      <c r="E10" s="31">
        <f>SUM(SUMIF('data entry errors'!$AJ$5:$AJ$2999,"&lt;5000")+SUMIF('data entry errors'!$AJ$5:$AJ$2999,"&gt;=2500")-SUM('data entry errors'!$AJ$5:$AJ$2999))/100</f>
        <v>0</v>
      </c>
      <c r="F10" s="31" t="str">
        <f t="shared" si="0"/>
        <v>£0.00</v>
      </c>
    </row>
    <row r="11" spans="2:6" s="24" customFormat="1" ht="17.25" customHeight="1" x14ac:dyDescent="0.2">
      <c r="B11" s="473"/>
      <c r="C11" s="30" t="s">
        <v>25</v>
      </c>
      <c r="D11" s="30">
        <f>COUNTIF('data entry errors'!AJ5:AJ2999,"&lt;7500")+COUNTIF('data entry errors'!AJ5:AJ2999,"&gt;=5000")-COUNT('data entry errors'!AJ5:AJ2999)</f>
        <v>0</v>
      </c>
      <c r="E11" s="31">
        <f>SUM(SUMIF('data entry errors'!$AJ$5:$AJ$2999,"&lt;7500")+SUMIF('data entry errors'!$AJ$5:$AJ$2999,"&gt;=5000")-SUM('data entry errors'!$AJ$5:$AJ$2999))/100</f>
        <v>0</v>
      </c>
      <c r="F11" s="31" t="str">
        <f t="shared" si="0"/>
        <v>£0.00</v>
      </c>
    </row>
    <row r="12" spans="2:6" s="24" customFormat="1" ht="17.25" customHeight="1" x14ac:dyDescent="0.2">
      <c r="B12" s="473"/>
      <c r="C12" s="30" t="s">
        <v>24</v>
      </c>
      <c r="D12" s="30">
        <f>COUNTIF('data entry errors'!AJ5:AJ2999,"&lt;10000")+COUNTIF('data entry errors'!AJ5:AJ2999,"&gt;=7500")-COUNT('data entry errors'!AJ5:AJ2999)</f>
        <v>0</v>
      </c>
      <c r="E12" s="31">
        <f>SUM(SUMIF('data entry errors'!$AJ$5:$AJ$2999,"&lt;10000")+SUMIF('data entry errors'!$AJ$5:$AJ$2999,"&gt;=7500")-SUM('data entry errors'!$AJ$5:$AJ$2999))/100</f>
        <v>0</v>
      </c>
      <c r="F12" s="31" t="str">
        <f t="shared" si="0"/>
        <v>£0.00</v>
      </c>
    </row>
    <row r="13" spans="2:6" s="24" customFormat="1" ht="17.25" customHeight="1" thickBot="1" x14ac:dyDescent="0.25">
      <c r="B13" s="474"/>
      <c r="C13" s="32" t="s">
        <v>23</v>
      </c>
      <c r="D13" s="32">
        <f>COUNTIF('data entry errors'!AJ5:AJ2999,"&gt;=10000")</f>
        <v>0</v>
      </c>
      <c r="E13" s="33">
        <f>SUM(SUMIF('data entry errors'!$AJ$5:$AJ$2999,"&gt;=10000"))/100</f>
        <v>0</v>
      </c>
      <c r="F13" s="33" t="str">
        <f t="shared" si="0"/>
        <v>£0.00</v>
      </c>
    </row>
    <row r="14" spans="2:6" s="24" customFormat="1" ht="18.75" customHeight="1" thickBot="1" x14ac:dyDescent="0.25">
      <c r="B14" s="38"/>
      <c r="C14" s="39" t="s">
        <v>21</v>
      </c>
      <c r="D14" s="39">
        <f>SUM(D3:D13)</f>
        <v>0</v>
      </c>
      <c r="E14" s="40">
        <f>SUM(E9:E13)-SUM(E3:E7)</f>
        <v>0</v>
      </c>
      <c r="F14" s="40" t="str">
        <f t="shared" si="0"/>
        <v>£0.00</v>
      </c>
    </row>
    <row r="15" spans="2:6" s="24" customFormat="1" ht="26.25" thickBot="1" x14ac:dyDescent="0.25">
      <c r="B15" s="114"/>
      <c r="C15" s="113" t="s">
        <v>150</v>
      </c>
      <c r="D15" s="116">
        <f>COUNTIF('data entry errors'!AJ5:AJ2999,"VU")</f>
        <v>0</v>
      </c>
      <c r="E15" s="115"/>
      <c r="F15" s="115"/>
    </row>
    <row r="16" spans="2:6" s="109" customFormat="1" ht="18.75" customHeight="1" x14ac:dyDescent="0.2">
      <c r="B16" s="110"/>
      <c r="C16" s="111"/>
      <c r="D16" s="111"/>
      <c r="E16" s="112"/>
      <c r="F16" s="112"/>
    </row>
    <row r="17" spans="1:7" s="24" customFormat="1" x14ac:dyDescent="0.2"/>
    <row r="18" spans="1:7" x14ac:dyDescent="0.2">
      <c r="A18" s="24"/>
      <c r="B18" s="24"/>
      <c r="C18" s="24"/>
      <c r="D18" s="24"/>
      <c r="E18" s="24"/>
      <c r="F18" s="24"/>
      <c r="G18" s="24"/>
    </row>
    <row r="19" spans="1:7" x14ac:dyDescent="0.2">
      <c r="A19" s="24"/>
      <c r="B19" s="24"/>
      <c r="C19" s="24"/>
      <c r="D19" s="24"/>
      <c r="E19" s="24"/>
      <c r="F19" s="24"/>
      <c r="G19" s="24"/>
    </row>
    <row r="20" spans="1:7" x14ac:dyDescent="0.2">
      <c r="A20" s="24"/>
      <c r="B20" s="24"/>
      <c r="C20" s="24"/>
      <c r="D20" s="24"/>
      <c r="E20" s="24"/>
      <c r="F20" s="24"/>
      <c r="G20" s="24"/>
    </row>
    <row r="21" spans="1:7" x14ac:dyDescent="0.2">
      <c r="A21" s="24"/>
      <c r="B21" s="24"/>
      <c r="C21" s="24"/>
      <c r="D21" s="24"/>
      <c r="E21" s="24"/>
      <c r="F21" s="24"/>
      <c r="G21" s="24"/>
    </row>
    <row r="22" spans="1:7" x14ac:dyDescent="0.2">
      <c r="A22" s="24"/>
      <c r="B22" s="24"/>
      <c r="C22" s="24"/>
      <c r="D22" s="24"/>
      <c r="E22" s="24"/>
      <c r="F22" s="24"/>
      <c r="G22" s="24"/>
    </row>
    <row r="23" spans="1:7" x14ac:dyDescent="0.2">
      <c r="A23" s="24"/>
      <c r="B23" s="24"/>
      <c r="C23" s="24"/>
      <c r="D23" s="24"/>
      <c r="E23" s="24"/>
      <c r="F23" s="24"/>
      <c r="G23" s="24"/>
    </row>
    <row r="24" spans="1:7" x14ac:dyDescent="0.2">
      <c r="A24" s="24"/>
      <c r="B24" s="24"/>
      <c r="C24" s="24"/>
      <c r="D24" s="24"/>
      <c r="E24" s="24"/>
      <c r="F24" s="24"/>
      <c r="G24" s="24"/>
    </row>
    <row r="25" spans="1:7" x14ac:dyDescent="0.2">
      <c r="A25" s="24"/>
      <c r="B25" s="24"/>
      <c r="C25" s="24"/>
      <c r="D25" s="24"/>
      <c r="E25" s="24"/>
      <c r="F25" s="24"/>
      <c r="G25" s="24"/>
    </row>
    <row r="26" spans="1:7" x14ac:dyDescent="0.2">
      <c r="A26" s="24"/>
      <c r="B26" s="24"/>
      <c r="C26" s="24"/>
      <c r="D26" s="24"/>
      <c r="E26" s="24"/>
      <c r="F26" s="24"/>
      <c r="G26" s="24"/>
    </row>
    <row r="27" spans="1:7" x14ac:dyDescent="0.2">
      <c r="A27" s="24"/>
      <c r="B27" s="24"/>
      <c r="C27" s="24"/>
      <c r="D27" s="24"/>
      <c r="E27" s="24"/>
      <c r="F27" s="24"/>
      <c r="G27" s="24"/>
    </row>
    <row r="28" spans="1:7" x14ac:dyDescent="0.2">
      <c r="A28" s="24"/>
      <c r="B28" s="24"/>
      <c r="C28" s="24"/>
      <c r="D28" s="24"/>
      <c r="E28" s="24"/>
      <c r="F28" s="24"/>
      <c r="G28" s="24"/>
    </row>
    <row r="29" spans="1:7" x14ac:dyDescent="0.2">
      <c r="A29" s="24"/>
      <c r="B29" s="24"/>
      <c r="C29" s="24"/>
      <c r="D29" s="24"/>
      <c r="E29" s="24"/>
      <c r="F29" s="24"/>
      <c r="G29" s="24"/>
    </row>
    <row r="30" spans="1:7" x14ac:dyDescent="0.2">
      <c r="A30" s="24"/>
      <c r="B30" s="24"/>
      <c r="C30" s="24"/>
      <c r="D30" s="24"/>
      <c r="E30" s="24"/>
      <c r="F30" s="24"/>
      <c r="G30" s="24"/>
    </row>
    <row r="31" spans="1:7" x14ac:dyDescent="0.2">
      <c r="A31" s="24"/>
      <c r="B31" s="24"/>
      <c r="C31" s="24"/>
      <c r="D31" s="24"/>
      <c r="E31" s="24"/>
      <c r="F31" s="24"/>
      <c r="G31" s="24"/>
    </row>
    <row r="32" spans="1:7" x14ac:dyDescent="0.2">
      <c r="A32" s="24"/>
      <c r="B32" s="24"/>
      <c r="C32" s="24"/>
      <c r="D32" s="24"/>
      <c r="E32" s="24"/>
      <c r="F32" s="24"/>
      <c r="G32" s="24"/>
    </row>
    <row r="33" spans="1:7" x14ac:dyDescent="0.2">
      <c r="A33" s="24"/>
      <c r="B33" s="24"/>
      <c r="C33" s="24"/>
      <c r="D33" s="24"/>
      <c r="E33" s="24"/>
      <c r="F33" s="24"/>
      <c r="G33" s="24"/>
    </row>
    <row r="34" spans="1:7" x14ac:dyDescent="0.2">
      <c r="A34" s="24"/>
      <c r="B34" s="24"/>
      <c r="C34" s="24"/>
      <c r="D34" s="24"/>
      <c r="E34" s="24"/>
      <c r="F34" s="24"/>
      <c r="G34" s="24"/>
    </row>
    <row r="35" spans="1:7" x14ac:dyDescent="0.2">
      <c r="A35" s="24"/>
      <c r="B35" s="24"/>
      <c r="C35" s="24"/>
      <c r="D35" s="24"/>
      <c r="E35" s="24"/>
      <c r="F35" s="24"/>
      <c r="G35" s="24"/>
    </row>
    <row r="36" spans="1:7" x14ac:dyDescent="0.2">
      <c r="A36" s="24"/>
      <c r="B36" s="24"/>
      <c r="C36" s="24"/>
      <c r="D36" s="24"/>
      <c r="E36" s="24"/>
      <c r="F36" s="24"/>
      <c r="G36" s="24"/>
    </row>
    <row r="37" spans="1:7" x14ac:dyDescent="0.2">
      <c r="A37" s="24"/>
      <c r="B37" s="24"/>
      <c r="C37" s="24"/>
      <c r="D37" s="24"/>
      <c r="E37" s="24"/>
      <c r="F37" s="24"/>
      <c r="G37" s="24"/>
    </row>
    <row r="38" spans="1:7" x14ac:dyDescent="0.2">
      <c r="A38" s="24"/>
      <c r="B38" s="24"/>
      <c r="C38" s="24"/>
      <c r="D38" s="24"/>
      <c r="E38" s="24"/>
      <c r="F38" s="24"/>
      <c r="G38" s="24"/>
    </row>
    <row r="39" spans="1:7" x14ac:dyDescent="0.2">
      <c r="A39" s="24"/>
      <c r="B39" s="24"/>
      <c r="C39" s="24"/>
      <c r="D39" s="24"/>
      <c r="E39" s="24"/>
      <c r="F39" s="24"/>
      <c r="G39" s="24"/>
    </row>
    <row r="40" spans="1:7" x14ac:dyDescent="0.2">
      <c r="A40" s="24"/>
      <c r="B40" s="24"/>
      <c r="C40" s="24"/>
      <c r="D40" s="24"/>
      <c r="E40" s="24"/>
      <c r="F40" s="24"/>
      <c r="G40" s="24"/>
    </row>
    <row r="41" spans="1:7" x14ac:dyDescent="0.2">
      <c r="A41" s="24"/>
      <c r="B41" s="24"/>
      <c r="C41" s="24"/>
      <c r="D41" s="24"/>
      <c r="E41" s="24"/>
      <c r="F41" s="24"/>
      <c r="G41" s="24"/>
    </row>
    <row r="42" spans="1:7" x14ac:dyDescent="0.2"/>
    <row r="43" spans="1:7" x14ac:dyDescent="0.2"/>
    <row r="44" spans="1:7" x14ac:dyDescent="0.2"/>
  </sheetData>
  <sheetProtection sheet="1" objects="1" scenarios="1"/>
  <mergeCells count="2">
    <mergeCell ref="B3:B7"/>
    <mergeCell ref="B9:B13"/>
  </mergeCells>
  <phoneticPr fontId="2" type="noConversion"/>
  <pageMargins left="0.75" right="0.75" top="1" bottom="1" header="0.5" footer="0.5"/>
  <pageSetup paperSize="9" orientation="portrait" r:id="rId1"/>
  <headerFooter alignWithMargins="0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2102"/>
  <sheetViews>
    <sheetView topLeftCell="A12101" workbookViewId="0">
      <selection activeCell="A12101" sqref="A12101"/>
    </sheetView>
  </sheetViews>
  <sheetFormatPr defaultRowHeight="12.75" x14ac:dyDescent="0.2"/>
  <cols>
    <col min="1" max="1" width="10.42578125" bestFit="1" customWidth="1"/>
    <col min="2" max="2" width="18.42578125" customWidth="1"/>
    <col min="3" max="3" width="11.85546875" bestFit="1" customWidth="1"/>
    <col min="4" max="4" width="37.140625" bestFit="1" customWidth="1"/>
    <col min="5" max="5" width="38.5703125" bestFit="1" customWidth="1"/>
    <col min="6" max="6" width="28.7109375" customWidth="1"/>
    <col min="7" max="7" width="27.7109375" customWidth="1"/>
    <col min="8" max="8" width="26.28515625" customWidth="1"/>
    <col min="9" max="9" width="25.5703125" customWidth="1"/>
    <col min="10" max="10" width="12.7109375" customWidth="1"/>
    <col min="11" max="11" width="17.140625" customWidth="1"/>
    <col min="12" max="12" width="10.7109375" customWidth="1"/>
    <col min="13" max="13" width="13.85546875" customWidth="1"/>
    <col min="14" max="15" width="8.85546875" customWidth="1"/>
  </cols>
  <sheetData>
    <row r="1" spans="1:13" s="427" customFormat="1" ht="15.75" x14ac:dyDescent="0.25">
      <c r="A1" s="426" t="s">
        <v>281</v>
      </c>
      <c r="B1" s="426" t="s">
        <v>282</v>
      </c>
      <c r="C1" s="426" t="s">
        <v>283</v>
      </c>
      <c r="D1" s="426" t="s">
        <v>279</v>
      </c>
      <c r="E1" s="426" t="s">
        <v>284</v>
      </c>
      <c r="F1" s="426" t="s">
        <v>285</v>
      </c>
      <c r="G1" s="426" t="s">
        <v>286</v>
      </c>
      <c r="H1" s="426" t="s">
        <v>287</v>
      </c>
      <c r="I1" s="426" t="s">
        <v>288</v>
      </c>
      <c r="J1" s="426" t="s">
        <v>289</v>
      </c>
      <c r="K1" s="426" t="s">
        <v>290</v>
      </c>
      <c r="L1" s="426" t="s">
        <v>62</v>
      </c>
      <c r="M1" s="426" t="s">
        <v>291</v>
      </c>
    </row>
    <row r="2" spans="1:13" x14ac:dyDescent="0.2">
      <c r="A2" t="s">
        <v>292</v>
      </c>
      <c r="B2" t="s">
        <v>293</v>
      </c>
      <c r="C2" t="s">
        <v>294</v>
      </c>
      <c r="D2" t="s">
        <v>295</v>
      </c>
      <c r="E2" t="s">
        <v>296</v>
      </c>
      <c r="F2" t="s">
        <v>297</v>
      </c>
      <c r="G2" t="s">
        <v>298</v>
      </c>
      <c r="H2" t="s">
        <v>299</v>
      </c>
      <c r="I2" t="s">
        <v>300</v>
      </c>
      <c r="J2" t="s">
        <v>301</v>
      </c>
      <c r="K2" t="s">
        <v>302</v>
      </c>
      <c r="L2" t="s">
        <v>303</v>
      </c>
      <c r="M2" t="s">
        <v>304</v>
      </c>
    </row>
    <row r="3" spans="1:13" x14ac:dyDescent="0.2">
      <c r="A3" t="s">
        <v>292</v>
      </c>
      <c r="B3" t="s">
        <v>293</v>
      </c>
      <c r="C3" t="s">
        <v>305</v>
      </c>
      <c r="D3" t="s">
        <v>306</v>
      </c>
      <c r="F3" t="s">
        <v>307</v>
      </c>
      <c r="G3" t="s">
        <v>308</v>
      </c>
      <c r="H3" t="s">
        <v>309</v>
      </c>
      <c r="J3" t="s">
        <v>310</v>
      </c>
      <c r="K3" t="s">
        <v>311</v>
      </c>
      <c r="L3" t="s">
        <v>303</v>
      </c>
      <c r="M3" t="s">
        <v>312</v>
      </c>
    </row>
    <row r="4" spans="1:13" x14ac:dyDescent="0.2">
      <c r="A4" t="s">
        <v>292</v>
      </c>
      <c r="B4" t="s">
        <v>293</v>
      </c>
      <c r="C4" t="s">
        <v>313</v>
      </c>
      <c r="D4" t="s">
        <v>314</v>
      </c>
      <c r="F4" t="s">
        <v>315</v>
      </c>
      <c r="G4" t="s">
        <v>316</v>
      </c>
      <c r="H4" t="s">
        <v>317</v>
      </c>
      <c r="I4" t="s">
        <v>318</v>
      </c>
      <c r="J4" t="s">
        <v>319</v>
      </c>
      <c r="K4" t="s">
        <v>320</v>
      </c>
      <c r="L4" t="s">
        <v>303</v>
      </c>
      <c r="M4" t="s">
        <v>312</v>
      </c>
    </row>
    <row r="5" spans="1:13" x14ac:dyDescent="0.2">
      <c r="A5" t="s">
        <v>292</v>
      </c>
      <c r="B5" t="s">
        <v>293</v>
      </c>
      <c r="C5" t="s">
        <v>321</v>
      </c>
      <c r="D5" t="s">
        <v>322</v>
      </c>
      <c r="F5" t="s">
        <v>323</v>
      </c>
      <c r="G5" t="s">
        <v>324</v>
      </c>
      <c r="H5" t="s">
        <v>325</v>
      </c>
      <c r="I5" t="s">
        <v>300</v>
      </c>
      <c r="J5" t="s">
        <v>326</v>
      </c>
      <c r="K5" t="s">
        <v>327</v>
      </c>
      <c r="L5" t="s">
        <v>303</v>
      </c>
      <c r="M5" t="s">
        <v>312</v>
      </c>
    </row>
    <row r="6" spans="1:13" x14ac:dyDescent="0.2">
      <c r="A6" t="s">
        <v>292</v>
      </c>
      <c r="B6" t="s">
        <v>293</v>
      </c>
      <c r="C6" t="s">
        <v>328</v>
      </c>
      <c r="D6" t="s">
        <v>329</v>
      </c>
      <c r="F6" t="s">
        <v>330</v>
      </c>
      <c r="G6" t="s">
        <v>331</v>
      </c>
      <c r="H6" t="s">
        <v>299</v>
      </c>
      <c r="I6" t="s">
        <v>300</v>
      </c>
      <c r="J6" t="s">
        <v>301</v>
      </c>
      <c r="K6" t="s">
        <v>332</v>
      </c>
      <c r="L6" t="s">
        <v>303</v>
      </c>
      <c r="M6" t="s">
        <v>312</v>
      </c>
    </row>
    <row r="7" spans="1:13" x14ac:dyDescent="0.2">
      <c r="A7" t="s">
        <v>292</v>
      </c>
      <c r="B7" t="s">
        <v>293</v>
      </c>
      <c r="C7" t="s">
        <v>333</v>
      </c>
      <c r="D7" t="s">
        <v>334</v>
      </c>
      <c r="F7" t="s">
        <v>335</v>
      </c>
      <c r="G7" t="s">
        <v>336</v>
      </c>
      <c r="H7" t="s">
        <v>337</v>
      </c>
      <c r="J7" t="s">
        <v>338</v>
      </c>
      <c r="K7" t="s">
        <v>339</v>
      </c>
      <c r="L7" t="s">
        <v>303</v>
      </c>
      <c r="M7" t="s">
        <v>312</v>
      </c>
    </row>
    <row r="8" spans="1:13" x14ac:dyDescent="0.2">
      <c r="A8" t="s">
        <v>292</v>
      </c>
      <c r="B8" t="s">
        <v>293</v>
      </c>
      <c r="C8" t="s">
        <v>340</v>
      </c>
      <c r="D8" t="s">
        <v>341</v>
      </c>
      <c r="F8" t="s">
        <v>342</v>
      </c>
      <c r="G8" t="s">
        <v>343</v>
      </c>
      <c r="H8" t="s">
        <v>344</v>
      </c>
      <c r="J8" t="s">
        <v>345</v>
      </c>
      <c r="K8" t="s">
        <v>320</v>
      </c>
      <c r="L8" t="s">
        <v>303</v>
      </c>
      <c r="M8" t="s">
        <v>312</v>
      </c>
    </row>
    <row r="9" spans="1:13" x14ac:dyDescent="0.2">
      <c r="A9" t="s">
        <v>292</v>
      </c>
      <c r="B9" t="s">
        <v>293</v>
      </c>
      <c r="C9" t="s">
        <v>346</v>
      </c>
      <c r="D9" t="s">
        <v>347</v>
      </c>
      <c r="F9" t="s">
        <v>330</v>
      </c>
      <c r="G9" t="s">
        <v>331</v>
      </c>
      <c r="H9" t="s">
        <v>299</v>
      </c>
      <c r="I9" t="s">
        <v>300</v>
      </c>
      <c r="J9" t="s">
        <v>301</v>
      </c>
      <c r="K9" t="s">
        <v>332</v>
      </c>
      <c r="L9" t="s">
        <v>303</v>
      </c>
      <c r="M9" t="s">
        <v>312</v>
      </c>
    </row>
    <row r="10" spans="1:13" x14ac:dyDescent="0.2">
      <c r="A10" t="s">
        <v>292</v>
      </c>
      <c r="B10" t="s">
        <v>293</v>
      </c>
      <c r="C10" t="s">
        <v>348</v>
      </c>
      <c r="D10" t="s">
        <v>349</v>
      </c>
      <c r="F10" t="s">
        <v>350</v>
      </c>
      <c r="G10" t="s">
        <v>351</v>
      </c>
      <c r="H10" t="s">
        <v>352</v>
      </c>
      <c r="I10" t="s">
        <v>353</v>
      </c>
      <c r="J10" t="s">
        <v>354</v>
      </c>
      <c r="K10" t="s">
        <v>355</v>
      </c>
      <c r="L10" t="s">
        <v>303</v>
      </c>
      <c r="M10" t="s">
        <v>356</v>
      </c>
    </row>
    <row r="11" spans="1:13" x14ac:dyDescent="0.2">
      <c r="A11" t="s">
        <v>292</v>
      </c>
      <c r="B11" t="s">
        <v>293</v>
      </c>
      <c r="C11" t="s">
        <v>357</v>
      </c>
      <c r="D11" t="s">
        <v>358</v>
      </c>
      <c r="E11" t="s">
        <v>359</v>
      </c>
      <c r="F11" t="s">
        <v>360</v>
      </c>
      <c r="H11" t="s">
        <v>361</v>
      </c>
      <c r="I11" t="s">
        <v>353</v>
      </c>
      <c r="J11" t="s">
        <v>362</v>
      </c>
      <c r="K11" t="s">
        <v>363</v>
      </c>
      <c r="L11" t="s">
        <v>303</v>
      </c>
      <c r="M11" t="s">
        <v>364</v>
      </c>
    </row>
    <row r="12" spans="1:13" x14ac:dyDescent="0.2">
      <c r="A12" t="s">
        <v>292</v>
      </c>
      <c r="B12" t="s">
        <v>293</v>
      </c>
      <c r="C12" t="s">
        <v>365</v>
      </c>
      <c r="D12" t="s">
        <v>366</v>
      </c>
      <c r="E12" t="s">
        <v>367</v>
      </c>
      <c r="F12" t="s">
        <v>368</v>
      </c>
      <c r="G12" t="s">
        <v>369</v>
      </c>
      <c r="H12" t="s">
        <v>370</v>
      </c>
      <c r="I12" t="s">
        <v>371</v>
      </c>
      <c r="J12" t="s">
        <v>372</v>
      </c>
      <c r="K12" t="s">
        <v>373</v>
      </c>
      <c r="L12" t="s">
        <v>303</v>
      </c>
      <c r="M12" t="s">
        <v>374</v>
      </c>
    </row>
    <row r="13" spans="1:13" x14ac:dyDescent="0.2">
      <c r="A13" t="s">
        <v>292</v>
      </c>
      <c r="B13" t="s">
        <v>293</v>
      </c>
      <c r="C13" t="s">
        <v>375</v>
      </c>
      <c r="D13" t="s">
        <v>376</v>
      </c>
      <c r="E13" t="s">
        <v>377</v>
      </c>
      <c r="F13" t="s">
        <v>378</v>
      </c>
      <c r="H13" t="s">
        <v>379</v>
      </c>
      <c r="I13" t="s">
        <v>380</v>
      </c>
      <c r="J13" t="s">
        <v>381</v>
      </c>
      <c r="K13" t="s">
        <v>382</v>
      </c>
      <c r="L13" t="s">
        <v>303</v>
      </c>
      <c r="M13" t="s">
        <v>383</v>
      </c>
    </row>
    <row r="14" spans="1:13" x14ac:dyDescent="0.2">
      <c r="A14" t="s">
        <v>292</v>
      </c>
      <c r="B14" t="s">
        <v>293</v>
      </c>
      <c r="C14" t="s">
        <v>384</v>
      </c>
      <c r="D14" t="s">
        <v>385</v>
      </c>
      <c r="E14" t="s">
        <v>386</v>
      </c>
      <c r="F14" t="s">
        <v>387</v>
      </c>
      <c r="G14" t="s">
        <v>388</v>
      </c>
      <c r="H14" t="s">
        <v>389</v>
      </c>
      <c r="J14" t="s">
        <v>390</v>
      </c>
      <c r="K14" t="s">
        <v>391</v>
      </c>
      <c r="L14" t="s">
        <v>303</v>
      </c>
      <c r="M14" t="s">
        <v>392</v>
      </c>
    </row>
    <row r="15" spans="1:13" x14ac:dyDescent="0.2">
      <c r="A15" t="s">
        <v>292</v>
      </c>
      <c r="B15" t="s">
        <v>293</v>
      </c>
      <c r="C15" t="s">
        <v>393</v>
      </c>
      <c r="D15" t="s">
        <v>394</v>
      </c>
      <c r="E15" t="s">
        <v>395</v>
      </c>
      <c r="F15" t="s">
        <v>396</v>
      </c>
      <c r="H15" t="s">
        <v>370</v>
      </c>
      <c r="I15" t="s">
        <v>371</v>
      </c>
      <c r="J15" t="s">
        <v>397</v>
      </c>
      <c r="K15" t="s">
        <v>398</v>
      </c>
      <c r="L15" t="s">
        <v>303</v>
      </c>
      <c r="M15" t="s">
        <v>399</v>
      </c>
    </row>
    <row r="16" spans="1:13" x14ac:dyDescent="0.2">
      <c r="A16" t="s">
        <v>292</v>
      </c>
      <c r="B16" t="s">
        <v>293</v>
      </c>
      <c r="C16" t="s">
        <v>400</v>
      </c>
      <c r="D16" t="s">
        <v>401</v>
      </c>
      <c r="E16" t="s">
        <v>402</v>
      </c>
      <c r="F16" t="s">
        <v>403</v>
      </c>
      <c r="H16" t="s">
        <v>370</v>
      </c>
      <c r="I16" t="s">
        <v>371</v>
      </c>
      <c r="J16" t="s">
        <v>404</v>
      </c>
      <c r="K16" t="s">
        <v>405</v>
      </c>
      <c r="L16" t="s">
        <v>303</v>
      </c>
      <c r="M16" t="s">
        <v>406</v>
      </c>
    </row>
    <row r="17" spans="1:13" x14ac:dyDescent="0.2">
      <c r="A17" t="s">
        <v>292</v>
      </c>
      <c r="B17" t="s">
        <v>293</v>
      </c>
      <c r="C17" t="s">
        <v>407</v>
      </c>
      <c r="D17" t="s">
        <v>408</v>
      </c>
      <c r="E17" t="s">
        <v>409</v>
      </c>
      <c r="F17" t="s">
        <v>410</v>
      </c>
      <c r="G17" t="s">
        <v>411</v>
      </c>
      <c r="H17" t="s">
        <v>412</v>
      </c>
      <c r="J17" t="s">
        <v>413</v>
      </c>
      <c r="K17" t="s">
        <v>414</v>
      </c>
      <c r="L17" t="s">
        <v>303</v>
      </c>
      <c r="M17" t="s">
        <v>415</v>
      </c>
    </row>
    <row r="18" spans="1:13" x14ac:dyDescent="0.2">
      <c r="A18" t="s">
        <v>292</v>
      </c>
      <c r="B18" t="s">
        <v>293</v>
      </c>
      <c r="C18" t="s">
        <v>416</v>
      </c>
      <c r="D18" t="s">
        <v>349</v>
      </c>
      <c r="F18" t="s">
        <v>417</v>
      </c>
      <c r="G18" t="s">
        <v>418</v>
      </c>
      <c r="H18" t="s">
        <v>419</v>
      </c>
      <c r="J18" t="s">
        <v>420</v>
      </c>
      <c r="K18" t="s">
        <v>421</v>
      </c>
      <c r="L18" t="s">
        <v>303</v>
      </c>
      <c r="M18" t="s">
        <v>422</v>
      </c>
    </row>
    <row r="19" spans="1:13" x14ac:dyDescent="0.2">
      <c r="A19" t="s">
        <v>292</v>
      </c>
      <c r="B19" t="s">
        <v>293</v>
      </c>
      <c r="C19" t="s">
        <v>423</v>
      </c>
      <c r="D19" t="s">
        <v>349</v>
      </c>
      <c r="E19" t="s">
        <v>424</v>
      </c>
      <c r="F19" t="s">
        <v>425</v>
      </c>
      <c r="G19" t="s">
        <v>426</v>
      </c>
      <c r="H19" t="s">
        <v>427</v>
      </c>
      <c r="I19" t="s">
        <v>428</v>
      </c>
      <c r="J19" t="s">
        <v>429</v>
      </c>
      <c r="K19" t="s">
        <v>430</v>
      </c>
      <c r="L19" t="s">
        <v>303</v>
      </c>
      <c r="M19" t="s">
        <v>431</v>
      </c>
    </row>
    <row r="20" spans="1:13" x14ac:dyDescent="0.2">
      <c r="A20" t="s">
        <v>292</v>
      </c>
      <c r="B20" t="s">
        <v>293</v>
      </c>
      <c r="C20" t="s">
        <v>432</v>
      </c>
      <c r="D20" t="s">
        <v>433</v>
      </c>
      <c r="F20" t="s">
        <v>434</v>
      </c>
      <c r="G20" t="s">
        <v>435</v>
      </c>
      <c r="H20" t="s">
        <v>419</v>
      </c>
      <c r="J20" t="s">
        <v>436</v>
      </c>
      <c r="K20" t="s">
        <v>437</v>
      </c>
      <c r="L20" t="s">
        <v>303</v>
      </c>
      <c r="M20" t="s">
        <v>438</v>
      </c>
    </row>
    <row r="21" spans="1:13" x14ac:dyDescent="0.2">
      <c r="A21" t="s">
        <v>292</v>
      </c>
      <c r="B21" t="s">
        <v>293</v>
      </c>
      <c r="C21" t="s">
        <v>439</v>
      </c>
      <c r="D21" t="s">
        <v>440</v>
      </c>
      <c r="F21" t="s">
        <v>441</v>
      </c>
      <c r="G21" t="s">
        <v>442</v>
      </c>
      <c r="H21" t="s">
        <v>443</v>
      </c>
      <c r="I21" t="s">
        <v>353</v>
      </c>
      <c r="J21" t="s">
        <v>444</v>
      </c>
      <c r="K21" t="s">
        <v>445</v>
      </c>
      <c r="L21" t="s">
        <v>303</v>
      </c>
      <c r="M21" t="s">
        <v>422</v>
      </c>
    </row>
    <row r="22" spans="1:13" x14ac:dyDescent="0.2">
      <c r="A22" t="s">
        <v>292</v>
      </c>
      <c r="B22" t="s">
        <v>293</v>
      </c>
      <c r="C22" t="s">
        <v>446</v>
      </c>
      <c r="D22" t="s">
        <v>447</v>
      </c>
      <c r="E22" t="s">
        <v>448</v>
      </c>
      <c r="F22" t="s">
        <v>449</v>
      </c>
      <c r="H22" t="s">
        <v>361</v>
      </c>
      <c r="J22" t="s">
        <v>450</v>
      </c>
      <c r="K22" t="s">
        <v>451</v>
      </c>
      <c r="L22" t="s">
        <v>303</v>
      </c>
      <c r="M22" t="s">
        <v>452</v>
      </c>
    </row>
    <row r="23" spans="1:13" x14ac:dyDescent="0.2">
      <c r="A23" t="s">
        <v>292</v>
      </c>
      <c r="B23" t="s">
        <v>293</v>
      </c>
      <c r="C23" t="s">
        <v>453</v>
      </c>
      <c r="D23" t="s">
        <v>454</v>
      </c>
      <c r="E23" t="s">
        <v>455</v>
      </c>
      <c r="F23" t="s">
        <v>456</v>
      </c>
      <c r="G23" t="s">
        <v>457</v>
      </c>
      <c r="H23" t="s">
        <v>458</v>
      </c>
      <c r="I23" t="s">
        <v>371</v>
      </c>
      <c r="J23" t="s">
        <v>459</v>
      </c>
      <c r="K23" t="s">
        <v>460</v>
      </c>
      <c r="L23" t="s">
        <v>303</v>
      </c>
      <c r="M23" t="s">
        <v>461</v>
      </c>
    </row>
    <row r="24" spans="1:13" x14ac:dyDescent="0.2">
      <c r="A24" t="s">
        <v>292</v>
      </c>
      <c r="B24" t="s">
        <v>293</v>
      </c>
      <c r="C24" t="s">
        <v>462</v>
      </c>
      <c r="D24" t="s">
        <v>295</v>
      </c>
      <c r="E24" t="s">
        <v>296</v>
      </c>
      <c r="F24" t="s">
        <v>463</v>
      </c>
      <c r="H24" t="s">
        <v>379</v>
      </c>
      <c r="I24" t="s">
        <v>371</v>
      </c>
      <c r="J24" t="s">
        <v>464</v>
      </c>
      <c r="K24" t="s">
        <v>465</v>
      </c>
      <c r="L24" t="s">
        <v>303</v>
      </c>
      <c r="M24" t="s">
        <v>466</v>
      </c>
    </row>
    <row r="25" spans="1:13" x14ac:dyDescent="0.2">
      <c r="A25" t="s">
        <v>292</v>
      </c>
      <c r="B25" t="s">
        <v>293</v>
      </c>
      <c r="C25" t="s">
        <v>467</v>
      </c>
      <c r="D25" t="s">
        <v>468</v>
      </c>
      <c r="E25" t="s">
        <v>469</v>
      </c>
      <c r="F25" t="s">
        <v>470</v>
      </c>
      <c r="G25" t="s">
        <v>471</v>
      </c>
      <c r="H25" t="s">
        <v>472</v>
      </c>
      <c r="I25" t="s">
        <v>371</v>
      </c>
      <c r="J25" t="s">
        <v>473</v>
      </c>
      <c r="K25" t="s">
        <v>474</v>
      </c>
      <c r="L25" t="s">
        <v>303</v>
      </c>
      <c r="M25" t="s">
        <v>422</v>
      </c>
    </row>
    <row r="26" spans="1:13" x14ac:dyDescent="0.2">
      <c r="A26" t="s">
        <v>292</v>
      </c>
      <c r="B26" t="s">
        <v>293</v>
      </c>
      <c r="C26" t="s">
        <v>475</v>
      </c>
      <c r="D26" t="s">
        <v>349</v>
      </c>
      <c r="E26" t="s">
        <v>476</v>
      </c>
      <c r="F26" t="s">
        <v>477</v>
      </c>
      <c r="G26" t="s">
        <v>478</v>
      </c>
      <c r="H26" t="s">
        <v>370</v>
      </c>
      <c r="I26" t="s">
        <v>371</v>
      </c>
      <c r="J26" t="s">
        <v>479</v>
      </c>
      <c r="K26" t="s">
        <v>480</v>
      </c>
      <c r="L26" t="s">
        <v>303</v>
      </c>
      <c r="M26" t="s">
        <v>481</v>
      </c>
    </row>
    <row r="27" spans="1:13" x14ac:dyDescent="0.2">
      <c r="A27" t="s">
        <v>292</v>
      </c>
      <c r="B27" t="s">
        <v>293</v>
      </c>
      <c r="C27" t="s">
        <v>482</v>
      </c>
      <c r="D27" t="s">
        <v>483</v>
      </c>
      <c r="E27" t="s">
        <v>484</v>
      </c>
      <c r="F27" t="s">
        <v>485</v>
      </c>
      <c r="G27" t="s">
        <v>486</v>
      </c>
      <c r="H27" t="s">
        <v>379</v>
      </c>
      <c r="I27" t="s">
        <v>487</v>
      </c>
      <c r="J27" t="s">
        <v>488</v>
      </c>
      <c r="K27" t="s">
        <v>489</v>
      </c>
      <c r="L27" t="s">
        <v>303</v>
      </c>
      <c r="M27" t="s">
        <v>490</v>
      </c>
    </row>
    <row r="28" spans="1:13" x14ac:dyDescent="0.2">
      <c r="A28" t="s">
        <v>292</v>
      </c>
      <c r="B28" t="s">
        <v>293</v>
      </c>
      <c r="C28" t="s">
        <v>491</v>
      </c>
      <c r="D28" t="s">
        <v>492</v>
      </c>
      <c r="E28" t="s">
        <v>493</v>
      </c>
      <c r="F28" t="s">
        <v>494</v>
      </c>
      <c r="H28" t="s">
        <v>379</v>
      </c>
      <c r="I28" t="s">
        <v>419</v>
      </c>
      <c r="J28" t="s">
        <v>495</v>
      </c>
      <c r="K28" t="s">
        <v>496</v>
      </c>
      <c r="L28" t="s">
        <v>303</v>
      </c>
      <c r="M28" t="s">
        <v>497</v>
      </c>
    </row>
    <row r="29" spans="1:13" x14ac:dyDescent="0.2">
      <c r="A29" t="s">
        <v>292</v>
      </c>
      <c r="B29" t="s">
        <v>293</v>
      </c>
      <c r="C29" t="s">
        <v>498</v>
      </c>
      <c r="D29" t="s">
        <v>394</v>
      </c>
      <c r="E29" t="s">
        <v>499</v>
      </c>
      <c r="F29" t="s">
        <v>500</v>
      </c>
      <c r="G29" t="s">
        <v>501</v>
      </c>
      <c r="H29" t="s">
        <v>389</v>
      </c>
      <c r="J29" t="s">
        <v>502</v>
      </c>
      <c r="K29" t="s">
        <v>503</v>
      </c>
      <c r="L29" t="s">
        <v>303</v>
      </c>
      <c r="M29" t="s">
        <v>504</v>
      </c>
    </row>
    <row r="30" spans="1:13" x14ac:dyDescent="0.2">
      <c r="A30" t="s">
        <v>292</v>
      </c>
      <c r="B30" t="s">
        <v>293</v>
      </c>
      <c r="C30" t="s">
        <v>505</v>
      </c>
      <c r="D30" t="s">
        <v>506</v>
      </c>
      <c r="F30" t="s">
        <v>507</v>
      </c>
      <c r="G30" t="s">
        <v>508</v>
      </c>
      <c r="H30" t="s">
        <v>361</v>
      </c>
      <c r="I30" t="s">
        <v>353</v>
      </c>
      <c r="J30" t="s">
        <v>509</v>
      </c>
      <c r="K30" t="s">
        <v>510</v>
      </c>
      <c r="L30" t="s">
        <v>303</v>
      </c>
      <c r="M30" t="s">
        <v>511</v>
      </c>
    </row>
    <row r="31" spans="1:13" x14ac:dyDescent="0.2">
      <c r="A31" t="s">
        <v>292</v>
      </c>
      <c r="B31" t="s">
        <v>293</v>
      </c>
      <c r="C31" t="s">
        <v>512</v>
      </c>
      <c r="D31" t="s">
        <v>513</v>
      </c>
      <c r="F31" t="s">
        <v>514</v>
      </c>
      <c r="H31" t="s">
        <v>515</v>
      </c>
      <c r="I31" t="s">
        <v>419</v>
      </c>
      <c r="J31" t="s">
        <v>516</v>
      </c>
      <c r="K31" t="s">
        <v>517</v>
      </c>
      <c r="L31" t="s">
        <v>303</v>
      </c>
      <c r="M31" t="s">
        <v>518</v>
      </c>
    </row>
    <row r="32" spans="1:13" x14ac:dyDescent="0.2">
      <c r="A32" t="s">
        <v>292</v>
      </c>
      <c r="B32" t="s">
        <v>293</v>
      </c>
      <c r="C32" t="s">
        <v>519</v>
      </c>
      <c r="D32" t="s">
        <v>520</v>
      </c>
      <c r="F32" t="s">
        <v>521</v>
      </c>
      <c r="G32" t="s">
        <v>522</v>
      </c>
      <c r="H32" t="s">
        <v>523</v>
      </c>
      <c r="I32" t="s">
        <v>353</v>
      </c>
      <c r="J32" t="s">
        <v>524</v>
      </c>
      <c r="K32" t="s">
        <v>525</v>
      </c>
      <c r="L32" t="s">
        <v>303</v>
      </c>
      <c r="M32" t="s">
        <v>526</v>
      </c>
    </row>
    <row r="33" spans="1:13" x14ac:dyDescent="0.2">
      <c r="A33" t="s">
        <v>292</v>
      </c>
      <c r="B33" t="s">
        <v>293</v>
      </c>
      <c r="C33" t="s">
        <v>527</v>
      </c>
      <c r="D33" t="s">
        <v>528</v>
      </c>
      <c r="F33" t="s">
        <v>529</v>
      </c>
      <c r="G33" t="s">
        <v>530</v>
      </c>
      <c r="H33" t="s">
        <v>435</v>
      </c>
      <c r="I33" t="s">
        <v>371</v>
      </c>
      <c r="J33" t="s">
        <v>531</v>
      </c>
      <c r="K33" t="s">
        <v>532</v>
      </c>
      <c r="L33" t="s">
        <v>303</v>
      </c>
      <c r="M33" t="s">
        <v>533</v>
      </c>
    </row>
    <row r="34" spans="1:13" x14ac:dyDescent="0.2">
      <c r="A34" t="s">
        <v>292</v>
      </c>
      <c r="B34" t="s">
        <v>293</v>
      </c>
      <c r="C34" t="s">
        <v>534</v>
      </c>
      <c r="D34" t="s">
        <v>535</v>
      </c>
      <c r="E34" t="s">
        <v>536</v>
      </c>
      <c r="F34" t="s">
        <v>537</v>
      </c>
      <c r="G34" t="s">
        <v>538</v>
      </c>
      <c r="H34" t="s">
        <v>539</v>
      </c>
      <c r="I34" t="s">
        <v>371</v>
      </c>
      <c r="J34" t="s">
        <v>540</v>
      </c>
      <c r="K34" t="s">
        <v>541</v>
      </c>
      <c r="L34" t="s">
        <v>303</v>
      </c>
      <c r="M34" t="s">
        <v>542</v>
      </c>
    </row>
    <row r="35" spans="1:13" x14ac:dyDescent="0.2">
      <c r="A35" t="s">
        <v>292</v>
      </c>
      <c r="B35" t="s">
        <v>293</v>
      </c>
      <c r="C35" t="s">
        <v>543</v>
      </c>
      <c r="D35" t="s">
        <v>535</v>
      </c>
      <c r="E35" t="s">
        <v>536</v>
      </c>
      <c r="F35" t="s">
        <v>544</v>
      </c>
      <c r="H35" t="s">
        <v>370</v>
      </c>
      <c r="I35" t="s">
        <v>371</v>
      </c>
      <c r="J35" t="s">
        <v>545</v>
      </c>
      <c r="K35" t="s">
        <v>546</v>
      </c>
      <c r="L35" t="s">
        <v>303</v>
      </c>
      <c r="M35" t="s">
        <v>542</v>
      </c>
    </row>
    <row r="36" spans="1:13" x14ac:dyDescent="0.2">
      <c r="A36" t="s">
        <v>292</v>
      </c>
      <c r="B36" t="s">
        <v>293</v>
      </c>
      <c r="C36" t="s">
        <v>547</v>
      </c>
      <c r="D36" t="s">
        <v>295</v>
      </c>
      <c r="E36" t="s">
        <v>296</v>
      </c>
      <c r="F36" t="s">
        <v>548</v>
      </c>
      <c r="H36" t="s">
        <v>549</v>
      </c>
      <c r="I36" t="s">
        <v>371</v>
      </c>
      <c r="J36" t="s">
        <v>550</v>
      </c>
      <c r="K36" t="s">
        <v>551</v>
      </c>
      <c r="L36" t="s">
        <v>303</v>
      </c>
      <c r="M36" t="s">
        <v>552</v>
      </c>
    </row>
    <row r="37" spans="1:13" x14ac:dyDescent="0.2">
      <c r="A37" t="s">
        <v>292</v>
      </c>
      <c r="B37" t="s">
        <v>293</v>
      </c>
      <c r="C37" t="s">
        <v>553</v>
      </c>
      <c r="D37" t="s">
        <v>349</v>
      </c>
      <c r="E37" t="s">
        <v>424</v>
      </c>
      <c r="F37" t="s">
        <v>554</v>
      </c>
      <c r="G37" t="s">
        <v>555</v>
      </c>
      <c r="H37" t="s">
        <v>361</v>
      </c>
      <c r="I37" t="s">
        <v>353</v>
      </c>
      <c r="J37" t="s">
        <v>556</v>
      </c>
      <c r="K37" t="s">
        <v>557</v>
      </c>
      <c r="L37" t="s">
        <v>303</v>
      </c>
      <c r="M37" t="s">
        <v>558</v>
      </c>
    </row>
    <row r="38" spans="1:13" x14ac:dyDescent="0.2">
      <c r="A38" t="s">
        <v>292</v>
      </c>
      <c r="B38" t="s">
        <v>293</v>
      </c>
      <c r="C38" t="s">
        <v>559</v>
      </c>
      <c r="D38" t="s">
        <v>492</v>
      </c>
      <c r="E38" t="s">
        <v>493</v>
      </c>
      <c r="F38" t="s">
        <v>560</v>
      </c>
      <c r="H38" t="s">
        <v>379</v>
      </c>
      <c r="I38" t="s">
        <v>419</v>
      </c>
      <c r="J38" t="s">
        <v>561</v>
      </c>
      <c r="K38" t="s">
        <v>562</v>
      </c>
      <c r="L38" t="s">
        <v>303</v>
      </c>
      <c r="M38" t="s">
        <v>497</v>
      </c>
    </row>
    <row r="39" spans="1:13" x14ac:dyDescent="0.2">
      <c r="A39" t="s">
        <v>292</v>
      </c>
      <c r="B39" t="s">
        <v>293</v>
      </c>
      <c r="C39" t="s">
        <v>563</v>
      </c>
      <c r="D39" t="s">
        <v>564</v>
      </c>
      <c r="E39" t="s">
        <v>296</v>
      </c>
      <c r="F39" t="s">
        <v>565</v>
      </c>
      <c r="G39" t="s">
        <v>566</v>
      </c>
      <c r="H39" t="s">
        <v>567</v>
      </c>
      <c r="J39" t="s">
        <v>568</v>
      </c>
      <c r="K39" t="s">
        <v>569</v>
      </c>
      <c r="L39" t="s">
        <v>303</v>
      </c>
      <c r="M39" t="s">
        <v>570</v>
      </c>
    </row>
    <row r="40" spans="1:13" x14ac:dyDescent="0.2">
      <c r="A40" t="s">
        <v>292</v>
      </c>
      <c r="B40" t="s">
        <v>293</v>
      </c>
      <c r="C40" t="s">
        <v>571</v>
      </c>
      <c r="D40" t="s">
        <v>572</v>
      </c>
      <c r="E40" t="s">
        <v>573</v>
      </c>
      <c r="F40" t="s">
        <v>574</v>
      </c>
      <c r="G40" t="s">
        <v>575</v>
      </c>
      <c r="H40" t="s">
        <v>361</v>
      </c>
      <c r="I40" t="s">
        <v>353</v>
      </c>
      <c r="J40" t="s">
        <v>576</v>
      </c>
      <c r="K40" t="s">
        <v>302</v>
      </c>
      <c r="L40" t="s">
        <v>303</v>
      </c>
      <c r="M40" t="s">
        <v>577</v>
      </c>
    </row>
    <row r="41" spans="1:13" x14ac:dyDescent="0.2">
      <c r="A41" t="s">
        <v>292</v>
      </c>
      <c r="B41" t="s">
        <v>293</v>
      </c>
      <c r="C41" t="s">
        <v>578</v>
      </c>
      <c r="D41" t="s">
        <v>579</v>
      </c>
      <c r="F41" t="s">
        <v>580</v>
      </c>
      <c r="G41" t="s">
        <v>581</v>
      </c>
      <c r="H41" t="s">
        <v>389</v>
      </c>
      <c r="I41" t="s">
        <v>353</v>
      </c>
      <c r="J41" t="s">
        <v>582</v>
      </c>
      <c r="K41" t="s">
        <v>583</v>
      </c>
      <c r="L41" t="s">
        <v>303</v>
      </c>
      <c r="M41" t="s">
        <v>584</v>
      </c>
    </row>
    <row r="42" spans="1:13" x14ac:dyDescent="0.2">
      <c r="A42" t="s">
        <v>292</v>
      </c>
      <c r="B42" t="s">
        <v>293</v>
      </c>
      <c r="C42" t="s">
        <v>585</v>
      </c>
      <c r="D42" t="s">
        <v>349</v>
      </c>
      <c r="F42" t="s">
        <v>586</v>
      </c>
      <c r="G42" t="s">
        <v>587</v>
      </c>
      <c r="H42" t="s">
        <v>567</v>
      </c>
      <c r="J42" t="s">
        <v>588</v>
      </c>
      <c r="K42" t="s">
        <v>589</v>
      </c>
      <c r="L42" t="s">
        <v>303</v>
      </c>
      <c r="M42" t="s">
        <v>590</v>
      </c>
    </row>
    <row r="43" spans="1:13" x14ac:dyDescent="0.2">
      <c r="A43" t="s">
        <v>292</v>
      </c>
      <c r="B43" t="s">
        <v>293</v>
      </c>
      <c r="C43" t="s">
        <v>591</v>
      </c>
      <c r="D43" t="s">
        <v>592</v>
      </c>
      <c r="E43" t="s">
        <v>593</v>
      </c>
      <c r="F43" t="s">
        <v>594</v>
      </c>
      <c r="G43" t="s">
        <v>595</v>
      </c>
      <c r="H43" t="s">
        <v>596</v>
      </c>
      <c r="I43" t="s">
        <v>353</v>
      </c>
      <c r="J43" t="s">
        <v>597</v>
      </c>
      <c r="K43" t="s">
        <v>598</v>
      </c>
      <c r="L43" t="s">
        <v>303</v>
      </c>
      <c r="M43" t="s">
        <v>599</v>
      </c>
    </row>
    <row r="44" spans="1:13" x14ac:dyDescent="0.2">
      <c r="A44" t="s">
        <v>292</v>
      </c>
      <c r="B44" t="s">
        <v>293</v>
      </c>
      <c r="C44" t="s">
        <v>600</v>
      </c>
      <c r="D44" t="s">
        <v>572</v>
      </c>
      <c r="E44" t="s">
        <v>573</v>
      </c>
      <c r="F44" t="s">
        <v>601</v>
      </c>
      <c r="G44" t="s">
        <v>602</v>
      </c>
      <c r="H44" t="s">
        <v>418</v>
      </c>
      <c r="I44" t="s">
        <v>371</v>
      </c>
      <c r="J44" t="s">
        <v>603</v>
      </c>
      <c r="K44" t="s">
        <v>604</v>
      </c>
      <c r="L44" t="s">
        <v>303</v>
      </c>
      <c r="M44" t="s">
        <v>605</v>
      </c>
    </row>
    <row r="45" spans="1:13" x14ac:dyDescent="0.2">
      <c r="A45" t="s">
        <v>292</v>
      </c>
      <c r="B45" t="s">
        <v>293</v>
      </c>
      <c r="C45" t="s">
        <v>606</v>
      </c>
      <c r="D45" t="s">
        <v>572</v>
      </c>
      <c r="E45" t="s">
        <v>573</v>
      </c>
      <c r="F45" t="s">
        <v>607</v>
      </c>
      <c r="G45" t="s">
        <v>608</v>
      </c>
      <c r="H45" t="s">
        <v>379</v>
      </c>
      <c r="I45" t="s">
        <v>419</v>
      </c>
      <c r="J45" t="s">
        <v>609</v>
      </c>
      <c r="K45" t="s">
        <v>610</v>
      </c>
      <c r="L45" t="s">
        <v>303</v>
      </c>
      <c r="M45" t="s">
        <v>611</v>
      </c>
    </row>
    <row r="46" spans="1:13" x14ac:dyDescent="0.2">
      <c r="A46" t="s">
        <v>292</v>
      </c>
      <c r="B46" t="s">
        <v>293</v>
      </c>
      <c r="C46" t="s">
        <v>612</v>
      </c>
      <c r="D46" t="s">
        <v>613</v>
      </c>
      <c r="E46" t="s">
        <v>614</v>
      </c>
      <c r="F46" t="s">
        <v>615</v>
      </c>
      <c r="H46" t="s">
        <v>616</v>
      </c>
      <c r="I46" t="s">
        <v>380</v>
      </c>
      <c r="J46" t="s">
        <v>617</v>
      </c>
      <c r="K46" t="s">
        <v>618</v>
      </c>
      <c r="L46" t="s">
        <v>303</v>
      </c>
      <c r="M46" t="s">
        <v>619</v>
      </c>
    </row>
    <row r="47" spans="1:13" x14ac:dyDescent="0.2">
      <c r="A47" t="s">
        <v>292</v>
      </c>
      <c r="B47" t="s">
        <v>293</v>
      </c>
      <c r="C47" t="s">
        <v>620</v>
      </c>
      <c r="D47" t="s">
        <v>401</v>
      </c>
      <c r="F47" t="s">
        <v>621</v>
      </c>
      <c r="H47" t="s">
        <v>379</v>
      </c>
      <c r="J47" t="s">
        <v>622</v>
      </c>
      <c r="K47" t="s">
        <v>302</v>
      </c>
      <c r="L47" t="s">
        <v>303</v>
      </c>
      <c r="M47" t="s">
        <v>623</v>
      </c>
    </row>
    <row r="48" spans="1:13" x14ac:dyDescent="0.2">
      <c r="A48" t="s">
        <v>292</v>
      </c>
      <c r="B48" t="s">
        <v>293</v>
      </c>
      <c r="C48" t="s">
        <v>624</v>
      </c>
      <c r="D48" t="s">
        <v>349</v>
      </c>
      <c r="E48" t="s">
        <v>424</v>
      </c>
      <c r="F48" t="s">
        <v>625</v>
      </c>
      <c r="G48" t="s">
        <v>626</v>
      </c>
      <c r="H48" t="s">
        <v>361</v>
      </c>
      <c r="I48" t="s">
        <v>353</v>
      </c>
      <c r="J48" t="s">
        <v>627</v>
      </c>
      <c r="K48" t="s">
        <v>628</v>
      </c>
      <c r="L48" t="s">
        <v>303</v>
      </c>
      <c r="M48" t="s">
        <v>558</v>
      </c>
    </row>
    <row r="49" spans="1:13" x14ac:dyDescent="0.2">
      <c r="A49" t="s">
        <v>292</v>
      </c>
      <c r="B49" t="s">
        <v>293</v>
      </c>
      <c r="C49" t="s">
        <v>629</v>
      </c>
      <c r="D49" t="s">
        <v>572</v>
      </c>
      <c r="E49" t="s">
        <v>573</v>
      </c>
      <c r="F49" t="s">
        <v>630</v>
      </c>
      <c r="G49" t="s">
        <v>631</v>
      </c>
      <c r="H49" t="s">
        <v>443</v>
      </c>
      <c r="J49" t="s">
        <v>632</v>
      </c>
      <c r="K49" t="s">
        <v>633</v>
      </c>
      <c r="L49" t="s">
        <v>303</v>
      </c>
      <c r="M49" t="s">
        <v>634</v>
      </c>
    </row>
    <row r="50" spans="1:13" x14ac:dyDescent="0.2">
      <c r="A50" t="s">
        <v>292</v>
      </c>
      <c r="B50" t="s">
        <v>293</v>
      </c>
      <c r="C50" t="s">
        <v>635</v>
      </c>
      <c r="D50" t="s">
        <v>492</v>
      </c>
      <c r="E50" t="s">
        <v>493</v>
      </c>
      <c r="F50" t="s">
        <v>621</v>
      </c>
      <c r="H50" t="s">
        <v>379</v>
      </c>
      <c r="I50" t="s">
        <v>419</v>
      </c>
      <c r="J50" t="s">
        <v>636</v>
      </c>
      <c r="K50" t="s">
        <v>637</v>
      </c>
      <c r="L50" t="s">
        <v>303</v>
      </c>
      <c r="M50" t="s">
        <v>638</v>
      </c>
    </row>
    <row r="51" spans="1:13" x14ac:dyDescent="0.2">
      <c r="A51" t="s">
        <v>292</v>
      </c>
      <c r="B51" t="s">
        <v>293</v>
      </c>
      <c r="C51" t="s">
        <v>639</v>
      </c>
      <c r="D51" t="s">
        <v>640</v>
      </c>
      <c r="F51" t="s">
        <v>641</v>
      </c>
      <c r="G51" t="s">
        <v>642</v>
      </c>
      <c r="H51" t="s">
        <v>418</v>
      </c>
      <c r="I51" t="s">
        <v>380</v>
      </c>
      <c r="J51" t="s">
        <v>643</v>
      </c>
      <c r="K51" t="s">
        <v>644</v>
      </c>
      <c r="L51" t="s">
        <v>303</v>
      </c>
      <c r="M51" t="s">
        <v>645</v>
      </c>
    </row>
    <row r="52" spans="1:13" x14ac:dyDescent="0.2">
      <c r="A52" t="s">
        <v>292</v>
      </c>
      <c r="B52" t="s">
        <v>293</v>
      </c>
      <c r="C52" t="s">
        <v>646</v>
      </c>
      <c r="D52" t="s">
        <v>492</v>
      </c>
      <c r="E52" t="s">
        <v>493</v>
      </c>
      <c r="F52" t="s">
        <v>647</v>
      </c>
      <c r="G52" t="s">
        <v>648</v>
      </c>
      <c r="H52" t="s">
        <v>649</v>
      </c>
      <c r="I52" t="s">
        <v>380</v>
      </c>
      <c r="J52" t="s">
        <v>650</v>
      </c>
      <c r="K52" t="s">
        <v>302</v>
      </c>
      <c r="L52" t="s">
        <v>303</v>
      </c>
      <c r="M52" t="s">
        <v>651</v>
      </c>
    </row>
    <row r="53" spans="1:13" x14ac:dyDescent="0.2">
      <c r="A53" t="s">
        <v>292</v>
      </c>
      <c r="B53" t="s">
        <v>293</v>
      </c>
      <c r="C53" t="s">
        <v>652</v>
      </c>
      <c r="D53" t="s">
        <v>394</v>
      </c>
      <c r="E53" t="s">
        <v>395</v>
      </c>
      <c r="F53" t="s">
        <v>653</v>
      </c>
      <c r="G53" t="s">
        <v>654</v>
      </c>
      <c r="H53" t="s">
        <v>655</v>
      </c>
      <c r="I53" t="s">
        <v>353</v>
      </c>
      <c r="J53" t="s">
        <v>656</v>
      </c>
      <c r="K53" t="s">
        <v>657</v>
      </c>
      <c r="L53" t="s">
        <v>303</v>
      </c>
      <c r="M53" t="s">
        <v>658</v>
      </c>
    </row>
    <row r="54" spans="1:13" x14ac:dyDescent="0.2">
      <c r="A54" t="s">
        <v>292</v>
      </c>
      <c r="B54" t="s">
        <v>293</v>
      </c>
      <c r="C54" t="s">
        <v>659</v>
      </c>
      <c r="D54" t="s">
        <v>660</v>
      </c>
      <c r="F54" t="s">
        <v>661</v>
      </c>
      <c r="G54" t="s">
        <v>662</v>
      </c>
      <c r="H54" t="s">
        <v>418</v>
      </c>
      <c r="I54" t="s">
        <v>419</v>
      </c>
      <c r="J54" t="s">
        <v>663</v>
      </c>
      <c r="K54" t="s">
        <v>664</v>
      </c>
      <c r="L54" t="s">
        <v>303</v>
      </c>
      <c r="M54" t="s">
        <v>665</v>
      </c>
    </row>
    <row r="55" spans="1:13" x14ac:dyDescent="0.2">
      <c r="A55" t="s">
        <v>292</v>
      </c>
      <c r="B55" t="s">
        <v>293</v>
      </c>
      <c r="C55" t="s">
        <v>666</v>
      </c>
      <c r="D55" t="s">
        <v>492</v>
      </c>
      <c r="E55" t="s">
        <v>493</v>
      </c>
      <c r="F55" t="s">
        <v>667</v>
      </c>
      <c r="H55" t="s">
        <v>379</v>
      </c>
      <c r="I55" t="s">
        <v>419</v>
      </c>
      <c r="J55" t="s">
        <v>668</v>
      </c>
      <c r="K55" t="s">
        <v>669</v>
      </c>
      <c r="L55" t="s">
        <v>303</v>
      </c>
      <c r="M55" t="s">
        <v>497</v>
      </c>
    </row>
    <row r="56" spans="1:13" x14ac:dyDescent="0.2">
      <c r="A56" t="s">
        <v>292</v>
      </c>
      <c r="B56" t="s">
        <v>293</v>
      </c>
      <c r="C56" t="s">
        <v>670</v>
      </c>
      <c r="D56" t="s">
        <v>572</v>
      </c>
      <c r="E56" t="s">
        <v>573</v>
      </c>
      <c r="F56" t="s">
        <v>671</v>
      </c>
      <c r="G56" t="s">
        <v>515</v>
      </c>
      <c r="H56" t="s">
        <v>419</v>
      </c>
      <c r="J56" t="s">
        <v>672</v>
      </c>
      <c r="K56" t="s">
        <v>673</v>
      </c>
      <c r="L56" t="s">
        <v>303</v>
      </c>
      <c r="M56" t="s">
        <v>674</v>
      </c>
    </row>
    <row r="57" spans="1:13" x14ac:dyDescent="0.2">
      <c r="A57" t="s">
        <v>292</v>
      </c>
      <c r="B57" t="s">
        <v>293</v>
      </c>
      <c r="C57" t="s">
        <v>675</v>
      </c>
      <c r="D57" t="s">
        <v>676</v>
      </c>
      <c r="E57" t="s">
        <v>677</v>
      </c>
      <c r="F57" t="s">
        <v>678</v>
      </c>
      <c r="G57" t="s">
        <v>443</v>
      </c>
      <c r="H57" t="s">
        <v>353</v>
      </c>
      <c r="J57" t="s">
        <v>679</v>
      </c>
      <c r="K57" t="s">
        <v>680</v>
      </c>
      <c r="L57" t="s">
        <v>303</v>
      </c>
      <c r="M57" t="s">
        <v>681</v>
      </c>
    </row>
    <row r="58" spans="1:13" x14ac:dyDescent="0.2">
      <c r="A58" t="s">
        <v>292</v>
      </c>
      <c r="B58" t="s">
        <v>293</v>
      </c>
      <c r="C58" t="s">
        <v>682</v>
      </c>
      <c r="D58" t="s">
        <v>401</v>
      </c>
      <c r="F58" t="s">
        <v>683</v>
      </c>
      <c r="H58" t="s">
        <v>616</v>
      </c>
      <c r="J58" t="s">
        <v>684</v>
      </c>
      <c r="K58" t="s">
        <v>302</v>
      </c>
      <c r="L58" t="s">
        <v>303</v>
      </c>
      <c r="M58" t="s">
        <v>685</v>
      </c>
    </row>
    <row r="59" spans="1:13" x14ac:dyDescent="0.2">
      <c r="A59" t="s">
        <v>292</v>
      </c>
      <c r="B59" t="s">
        <v>293</v>
      </c>
      <c r="C59" t="s">
        <v>686</v>
      </c>
      <c r="D59" t="s">
        <v>687</v>
      </c>
      <c r="E59" t="s">
        <v>688</v>
      </c>
      <c r="F59" t="s">
        <v>689</v>
      </c>
      <c r="H59" t="s">
        <v>523</v>
      </c>
      <c r="J59" t="s">
        <v>690</v>
      </c>
      <c r="K59" t="s">
        <v>691</v>
      </c>
      <c r="L59" t="s">
        <v>303</v>
      </c>
      <c r="M59" t="s">
        <v>692</v>
      </c>
    </row>
    <row r="60" spans="1:13" x14ac:dyDescent="0.2">
      <c r="A60" t="s">
        <v>292</v>
      </c>
      <c r="B60" t="s">
        <v>293</v>
      </c>
      <c r="C60" t="s">
        <v>693</v>
      </c>
      <c r="D60" t="s">
        <v>694</v>
      </c>
      <c r="E60" t="s">
        <v>695</v>
      </c>
      <c r="F60" t="s">
        <v>696</v>
      </c>
      <c r="G60" t="s">
        <v>697</v>
      </c>
      <c r="H60" t="s">
        <v>458</v>
      </c>
      <c r="I60" t="s">
        <v>371</v>
      </c>
      <c r="J60" t="s">
        <v>698</v>
      </c>
      <c r="K60" t="s">
        <v>699</v>
      </c>
      <c r="L60" t="s">
        <v>303</v>
      </c>
      <c r="M60" t="s">
        <v>700</v>
      </c>
    </row>
    <row r="61" spans="1:13" x14ac:dyDescent="0.2">
      <c r="A61" t="s">
        <v>292</v>
      </c>
      <c r="B61" t="s">
        <v>293</v>
      </c>
      <c r="C61" t="s">
        <v>701</v>
      </c>
      <c r="D61" t="s">
        <v>702</v>
      </c>
      <c r="E61" t="s">
        <v>703</v>
      </c>
      <c r="F61" t="s">
        <v>704</v>
      </c>
      <c r="H61" t="s">
        <v>596</v>
      </c>
      <c r="I61" t="s">
        <v>353</v>
      </c>
      <c r="J61" t="s">
        <v>705</v>
      </c>
      <c r="K61" t="s">
        <v>706</v>
      </c>
      <c r="L61" t="s">
        <v>303</v>
      </c>
      <c r="M61" t="s">
        <v>707</v>
      </c>
    </row>
    <row r="62" spans="1:13" x14ac:dyDescent="0.2">
      <c r="A62" t="s">
        <v>292</v>
      </c>
      <c r="B62" t="s">
        <v>293</v>
      </c>
      <c r="C62" t="s">
        <v>708</v>
      </c>
      <c r="D62" t="s">
        <v>349</v>
      </c>
      <c r="E62" t="s">
        <v>424</v>
      </c>
      <c r="F62" t="s">
        <v>709</v>
      </c>
      <c r="H62" t="s">
        <v>710</v>
      </c>
      <c r="I62" t="s">
        <v>371</v>
      </c>
      <c r="J62" t="s">
        <v>711</v>
      </c>
      <c r="K62" t="s">
        <v>712</v>
      </c>
      <c r="L62" t="s">
        <v>303</v>
      </c>
      <c r="M62" t="s">
        <v>713</v>
      </c>
    </row>
    <row r="63" spans="1:13" x14ac:dyDescent="0.2">
      <c r="A63" t="s">
        <v>292</v>
      </c>
      <c r="B63" t="s">
        <v>293</v>
      </c>
      <c r="C63" t="s">
        <v>714</v>
      </c>
      <c r="D63" t="s">
        <v>572</v>
      </c>
      <c r="E63" t="s">
        <v>573</v>
      </c>
      <c r="F63" t="s">
        <v>715</v>
      </c>
      <c r="G63" t="s">
        <v>716</v>
      </c>
      <c r="H63" t="s">
        <v>539</v>
      </c>
      <c r="I63" t="s">
        <v>567</v>
      </c>
      <c r="J63" t="s">
        <v>717</v>
      </c>
      <c r="K63" t="s">
        <v>718</v>
      </c>
      <c r="L63" t="s">
        <v>303</v>
      </c>
      <c r="M63" t="s">
        <v>605</v>
      </c>
    </row>
    <row r="64" spans="1:13" x14ac:dyDescent="0.2">
      <c r="A64" t="s">
        <v>292</v>
      </c>
      <c r="B64" t="s">
        <v>293</v>
      </c>
      <c r="C64" t="s">
        <v>719</v>
      </c>
      <c r="D64" t="s">
        <v>349</v>
      </c>
      <c r="E64" t="s">
        <v>720</v>
      </c>
      <c r="F64" t="s">
        <v>721</v>
      </c>
      <c r="G64" t="s">
        <v>722</v>
      </c>
      <c r="H64" t="s">
        <v>361</v>
      </c>
      <c r="J64" t="s">
        <v>723</v>
      </c>
      <c r="K64" t="s">
        <v>724</v>
      </c>
      <c r="L64" t="s">
        <v>303</v>
      </c>
      <c r="M64" t="s">
        <v>725</v>
      </c>
    </row>
    <row r="65" spans="1:13" x14ac:dyDescent="0.2">
      <c r="A65" t="s">
        <v>292</v>
      </c>
      <c r="B65" t="s">
        <v>293</v>
      </c>
      <c r="C65" t="s">
        <v>726</v>
      </c>
      <c r="D65" t="s">
        <v>727</v>
      </c>
      <c r="E65" t="s">
        <v>728</v>
      </c>
      <c r="F65" t="s">
        <v>729</v>
      </c>
      <c r="G65" t="s">
        <v>730</v>
      </c>
      <c r="H65" t="s">
        <v>567</v>
      </c>
      <c r="J65" t="s">
        <v>731</v>
      </c>
      <c r="K65" t="s">
        <v>732</v>
      </c>
      <c r="L65" t="s">
        <v>303</v>
      </c>
      <c r="M65" t="s">
        <v>733</v>
      </c>
    </row>
    <row r="66" spans="1:13" x14ac:dyDescent="0.2">
      <c r="A66" t="s">
        <v>292</v>
      </c>
      <c r="B66" t="s">
        <v>293</v>
      </c>
      <c r="C66" t="s">
        <v>734</v>
      </c>
      <c r="D66" t="s">
        <v>349</v>
      </c>
      <c r="F66" t="s">
        <v>735</v>
      </c>
      <c r="G66" t="s">
        <v>389</v>
      </c>
      <c r="H66" t="s">
        <v>353</v>
      </c>
      <c r="J66" t="s">
        <v>736</v>
      </c>
      <c r="K66" t="s">
        <v>302</v>
      </c>
      <c r="L66" t="s">
        <v>303</v>
      </c>
      <c r="M66" t="s">
        <v>422</v>
      </c>
    </row>
    <row r="67" spans="1:13" x14ac:dyDescent="0.2">
      <c r="A67" t="s">
        <v>292</v>
      </c>
      <c r="B67" t="s">
        <v>293</v>
      </c>
      <c r="C67" t="s">
        <v>737</v>
      </c>
      <c r="D67" t="s">
        <v>440</v>
      </c>
      <c r="F67" t="s">
        <v>738</v>
      </c>
      <c r="G67" t="s">
        <v>739</v>
      </c>
      <c r="H67" t="s">
        <v>567</v>
      </c>
      <c r="J67" t="s">
        <v>740</v>
      </c>
      <c r="K67" t="s">
        <v>741</v>
      </c>
      <c r="L67" t="s">
        <v>303</v>
      </c>
      <c r="M67" t="s">
        <v>422</v>
      </c>
    </row>
    <row r="68" spans="1:13" x14ac:dyDescent="0.2">
      <c r="A68" t="s">
        <v>292</v>
      </c>
      <c r="B68" t="s">
        <v>293</v>
      </c>
      <c r="C68" t="s">
        <v>742</v>
      </c>
      <c r="D68" t="s">
        <v>743</v>
      </c>
      <c r="E68" t="s">
        <v>744</v>
      </c>
      <c r="F68" t="s">
        <v>745</v>
      </c>
      <c r="H68" t="s">
        <v>746</v>
      </c>
      <c r="I68" t="s">
        <v>380</v>
      </c>
      <c r="J68" t="s">
        <v>747</v>
      </c>
      <c r="K68" t="s">
        <v>748</v>
      </c>
      <c r="L68" t="s">
        <v>303</v>
      </c>
      <c r="M68" t="s">
        <v>611</v>
      </c>
    </row>
    <row r="69" spans="1:13" x14ac:dyDescent="0.2">
      <c r="A69" t="s">
        <v>292</v>
      </c>
      <c r="B69" t="s">
        <v>293</v>
      </c>
      <c r="C69" t="s">
        <v>749</v>
      </c>
      <c r="D69" t="s">
        <v>401</v>
      </c>
      <c r="E69" t="s">
        <v>750</v>
      </c>
      <c r="F69" t="s">
        <v>751</v>
      </c>
      <c r="G69" t="s">
        <v>752</v>
      </c>
      <c r="I69" t="s">
        <v>353</v>
      </c>
      <c r="J69" t="s">
        <v>753</v>
      </c>
      <c r="K69" t="s">
        <v>754</v>
      </c>
      <c r="L69" t="s">
        <v>303</v>
      </c>
      <c r="M69" t="s">
        <v>755</v>
      </c>
    </row>
    <row r="70" spans="1:13" x14ac:dyDescent="0.2">
      <c r="A70" t="s">
        <v>292</v>
      </c>
      <c r="B70" t="s">
        <v>293</v>
      </c>
      <c r="C70" t="s">
        <v>756</v>
      </c>
      <c r="D70" t="s">
        <v>757</v>
      </c>
      <c r="E70" t="s">
        <v>758</v>
      </c>
      <c r="F70" t="s">
        <v>759</v>
      </c>
      <c r="H70" t="s">
        <v>443</v>
      </c>
      <c r="I70" t="s">
        <v>353</v>
      </c>
      <c r="J70" t="s">
        <v>760</v>
      </c>
      <c r="K70" t="s">
        <v>761</v>
      </c>
      <c r="L70" t="s">
        <v>303</v>
      </c>
      <c r="M70" t="s">
        <v>762</v>
      </c>
    </row>
    <row r="71" spans="1:13" x14ac:dyDescent="0.2">
      <c r="A71" t="s">
        <v>292</v>
      </c>
      <c r="B71" t="s">
        <v>293</v>
      </c>
      <c r="C71" t="s">
        <v>763</v>
      </c>
      <c r="D71" t="s">
        <v>764</v>
      </c>
      <c r="F71" t="s">
        <v>765</v>
      </c>
      <c r="G71" t="s">
        <v>766</v>
      </c>
      <c r="H71" t="s">
        <v>549</v>
      </c>
      <c r="I71" t="s">
        <v>419</v>
      </c>
      <c r="J71" t="s">
        <v>767</v>
      </c>
      <c r="K71" t="s">
        <v>768</v>
      </c>
      <c r="L71" t="s">
        <v>303</v>
      </c>
      <c r="M71" t="s">
        <v>422</v>
      </c>
    </row>
    <row r="72" spans="1:13" x14ac:dyDescent="0.2">
      <c r="A72" t="s">
        <v>292</v>
      </c>
      <c r="B72" t="s">
        <v>293</v>
      </c>
      <c r="C72" t="s">
        <v>769</v>
      </c>
      <c r="D72" t="s">
        <v>770</v>
      </c>
      <c r="E72" t="s">
        <v>771</v>
      </c>
      <c r="F72" t="s">
        <v>772</v>
      </c>
      <c r="G72" t="s">
        <v>773</v>
      </c>
      <c r="H72" t="s">
        <v>774</v>
      </c>
      <c r="J72" t="s">
        <v>775</v>
      </c>
      <c r="K72" t="s">
        <v>776</v>
      </c>
      <c r="L72" t="s">
        <v>303</v>
      </c>
      <c r="M72" t="s">
        <v>777</v>
      </c>
    </row>
    <row r="73" spans="1:13" x14ac:dyDescent="0.2">
      <c r="A73" t="s">
        <v>292</v>
      </c>
      <c r="B73" t="s">
        <v>293</v>
      </c>
      <c r="C73" t="s">
        <v>778</v>
      </c>
      <c r="D73" t="s">
        <v>779</v>
      </c>
      <c r="E73" t="s">
        <v>780</v>
      </c>
      <c r="F73" t="s">
        <v>781</v>
      </c>
      <c r="G73" t="s">
        <v>782</v>
      </c>
      <c r="H73" t="s">
        <v>443</v>
      </c>
      <c r="J73" t="s">
        <v>783</v>
      </c>
      <c r="K73" t="s">
        <v>784</v>
      </c>
      <c r="L73" t="s">
        <v>303</v>
      </c>
      <c r="M73" t="s">
        <v>785</v>
      </c>
    </row>
    <row r="74" spans="1:13" x14ac:dyDescent="0.2">
      <c r="A74" t="s">
        <v>292</v>
      </c>
      <c r="B74" t="s">
        <v>293</v>
      </c>
      <c r="C74" t="s">
        <v>786</v>
      </c>
      <c r="D74" t="s">
        <v>572</v>
      </c>
      <c r="E74" t="s">
        <v>573</v>
      </c>
      <c r="F74" t="s">
        <v>787</v>
      </c>
      <c r="G74" t="s">
        <v>788</v>
      </c>
      <c r="H74" t="s">
        <v>361</v>
      </c>
      <c r="I74" t="s">
        <v>353</v>
      </c>
      <c r="J74" t="s">
        <v>789</v>
      </c>
      <c r="K74" t="s">
        <v>302</v>
      </c>
      <c r="L74" t="s">
        <v>303</v>
      </c>
      <c r="M74" t="s">
        <v>790</v>
      </c>
    </row>
    <row r="75" spans="1:13" x14ac:dyDescent="0.2">
      <c r="A75" t="s">
        <v>292</v>
      </c>
      <c r="B75" t="s">
        <v>293</v>
      </c>
      <c r="C75" t="s">
        <v>791</v>
      </c>
      <c r="D75" t="s">
        <v>492</v>
      </c>
      <c r="E75" t="s">
        <v>493</v>
      </c>
      <c r="F75" t="s">
        <v>792</v>
      </c>
      <c r="G75" t="s">
        <v>793</v>
      </c>
      <c r="H75" t="s">
        <v>379</v>
      </c>
      <c r="I75" t="s">
        <v>419</v>
      </c>
      <c r="J75" t="s">
        <v>794</v>
      </c>
      <c r="K75" t="s">
        <v>795</v>
      </c>
      <c r="L75" t="s">
        <v>303</v>
      </c>
      <c r="M75" t="s">
        <v>497</v>
      </c>
    </row>
    <row r="76" spans="1:13" x14ac:dyDescent="0.2">
      <c r="A76" t="s">
        <v>292</v>
      </c>
      <c r="B76" t="s">
        <v>293</v>
      </c>
      <c r="C76" t="s">
        <v>796</v>
      </c>
      <c r="D76" t="s">
        <v>349</v>
      </c>
      <c r="E76" t="s">
        <v>424</v>
      </c>
      <c r="F76" t="s">
        <v>797</v>
      </c>
      <c r="G76" t="s">
        <v>798</v>
      </c>
      <c r="H76" t="s">
        <v>435</v>
      </c>
      <c r="I76" t="s">
        <v>380</v>
      </c>
      <c r="J76" t="s">
        <v>799</v>
      </c>
      <c r="K76" t="s">
        <v>800</v>
      </c>
      <c r="L76" t="s">
        <v>303</v>
      </c>
      <c r="M76" t="s">
        <v>801</v>
      </c>
    </row>
    <row r="77" spans="1:13" x14ac:dyDescent="0.2">
      <c r="A77" t="s">
        <v>292</v>
      </c>
      <c r="B77" t="s">
        <v>293</v>
      </c>
      <c r="C77" t="s">
        <v>802</v>
      </c>
      <c r="D77" t="s">
        <v>803</v>
      </c>
      <c r="E77" t="s">
        <v>804</v>
      </c>
      <c r="F77" t="s">
        <v>805</v>
      </c>
      <c r="G77" t="s">
        <v>806</v>
      </c>
      <c r="H77" t="s">
        <v>523</v>
      </c>
      <c r="I77" t="s">
        <v>353</v>
      </c>
      <c r="J77" t="s">
        <v>807</v>
      </c>
      <c r="K77" t="s">
        <v>808</v>
      </c>
      <c r="L77" t="s">
        <v>303</v>
      </c>
      <c r="M77" t="s">
        <v>809</v>
      </c>
    </row>
    <row r="78" spans="1:13" x14ac:dyDescent="0.2">
      <c r="A78" t="s">
        <v>292</v>
      </c>
      <c r="B78" t="s">
        <v>293</v>
      </c>
      <c r="C78" t="s">
        <v>810</v>
      </c>
      <c r="D78" t="s">
        <v>811</v>
      </c>
      <c r="E78" t="s">
        <v>812</v>
      </c>
      <c r="F78" t="s">
        <v>813</v>
      </c>
      <c r="G78" t="s">
        <v>814</v>
      </c>
      <c r="H78" t="s">
        <v>370</v>
      </c>
      <c r="I78" t="s">
        <v>419</v>
      </c>
      <c r="J78" t="s">
        <v>815</v>
      </c>
      <c r="K78" t="s">
        <v>816</v>
      </c>
      <c r="L78" t="s">
        <v>303</v>
      </c>
      <c r="M78" t="s">
        <v>817</v>
      </c>
    </row>
    <row r="79" spans="1:13" x14ac:dyDescent="0.2">
      <c r="A79" t="s">
        <v>292</v>
      </c>
      <c r="B79" t="s">
        <v>293</v>
      </c>
      <c r="C79" t="s">
        <v>818</v>
      </c>
      <c r="D79" t="s">
        <v>572</v>
      </c>
      <c r="E79" t="s">
        <v>573</v>
      </c>
      <c r="F79" t="s">
        <v>819</v>
      </c>
      <c r="H79" t="s">
        <v>820</v>
      </c>
      <c r="I79" t="s">
        <v>361</v>
      </c>
      <c r="J79" t="s">
        <v>821</v>
      </c>
      <c r="K79" t="s">
        <v>302</v>
      </c>
      <c r="L79" t="s">
        <v>303</v>
      </c>
      <c r="M79" t="s">
        <v>822</v>
      </c>
    </row>
    <row r="80" spans="1:13" x14ac:dyDescent="0.2">
      <c r="A80" t="s">
        <v>292</v>
      </c>
      <c r="B80" t="s">
        <v>293</v>
      </c>
      <c r="C80" t="s">
        <v>823</v>
      </c>
      <c r="D80" t="s">
        <v>824</v>
      </c>
      <c r="E80" t="s">
        <v>484</v>
      </c>
      <c r="F80" t="s">
        <v>825</v>
      </c>
      <c r="G80" t="s">
        <v>826</v>
      </c>
      <c r="H80" t="s">
        <v>655</v>
      </c>
      <c r="I80" t="s">
        <v>353</v>
      </c>
      <c r="J80" t="s">
        <v>827</v>
      </c>
      <c r="K80" t="s">
        <v>828</v>
      </c>
      <c r="L80" t="s">
        <v>303</v>
      </c>
      <c r="M80" t="s">
        <v>829</v>
      </c>
    </row>
    <row r="81" spans="1:13" x14ac:dyDescent="0.2">
      <c r="A81" t="s">
        <v>292</v>
      </c>
      <c r="B81" t="s">
        <v>293</v>
      </c>
      <c r="C81" t="s">
        <v>830</v>
      </c>
      <c r="D81" t="s">
        <v>831</v>
      </c>
      <c r="F81" t="s">
        <v>832</v>
      </c>
      <c r="G81" t="s">
        <v>833</v>
      </c>
      <c r="H81" t="s">
        <v>370</v>
      </c>
      <c r="I81" t="s">
        <v>419</v>
      </c>
      <c r="J81" t="s">
        <v>834</v>
      </c>
      <c r="K81" t="s">
        <v>835</v>
      </c>
      <c r="L81" t="s">
        <v>303</v>
      </c>
      <c r="M81" t="s">
        <v>836</v>
      </c>
    </row>
    <row r="82" spans="1:13" x14ac:dyDescent="0.2">
      <c r="A82" t="s">
        <v>292</v>
      </c>
      <c r="B82" t="s">
        <v>293</v>
      </c>
      <c r="C82" t="s">
        <v>837</v>
      </c>
      <c r="D82" t="s">
        <v>440</v>
      </c>
      <c r="F82" t="s">
        <v>838</v>
      </c>
      <c r="G82" t="s">
        <v>839</v>
      </c>
      <c r="H82" t="s">
        <v>840</v>
      </c>
      <c r="I82" t="s">
        <v>380</v>
      </c>
      <c r="J82" t="s">
        <v>841</v>
      </c>
      <c r="K82" t="s">
        <v>842</v>
      </c>
      <c r="L82" t="s">
        <v>303</v>
      </c>
      <c r="M82" t="s">
        <v>422</v>
      </c>
    </row>
    <row r="83" spans="1:13" x14ac:dyDescent="0.2">
      <c r="A83" t="s">
        <v>292</v>
      </c>
      <c r="B83" t="s">
        <v>293</v>
      </c>
      <c r="C83" t="s">
        <v>843</v>
      </c>
      <c r="D83" t="s">
        <v>844</v>
      </c>
      <c r="E83" t="s">
        <v>296</v>
      </c>
      <c r="F83" t="s">
        <v>845</v>
      </c>
      <c r="G83" t="s">
        <v>846</v>
      </c>
      <c r="H83" t="s">
        <v>616</v>
      </c>
      <c r="I83" t="s">
        <v>371</v>
      </c>
      <c r="J83" t="s">
        <v>847</v>
      </c>
      <c r="K83" t="s">
        <v>848</v>
      </c>
      <c r="L83" t="s">
        <v>303</v>
      </c>
      <c r="M83" t="s">
        <v>849</v>
      </c>
    </row>
    <row r="84" spans="1:13" x14ac:dyDescent="0.2">
      <c r="A84" t="s">
        <v>292</v>
      </c>
      <c r="B84" t="s">
        <v>293</v>
      </c>
      <c r="C84" t="s">
        <v>850</v>
      </c>
      <c r="D84" t="s">
        <v>851</v>
      </c>
      <c r="E84" t="s">
        <v>852</v>
      </c>
      <c r="F84" t="s">
        <v>853</v>
      </c>
      <c r="H84" t="s">
        <v>361</v>
      </c>
      <c r="J84" t="s">
        <v>854</v>
      </c>
      <c r="K84" t="s">
        <v>855</v>
      </c>
      <c r="L84" t="s">
        <v>303</v>
      </c>
      <c r="M84" t="s">
        <v>856</v>
      </c>
    </row>
    <row r="85" spans="1:13" x14ac:dyDescent="0.2">
      <c r="A85" t="s">
        <v>292</v>
      </c>
      <c r="B85" t="s">
        <v>293</v>
      </c>
      <c r="C85" t="s">
        <v>857</v>
      </c>
      <c r="D85" t="s">
        <v>349</v>
      </c>
      <c r="F85" t="s">
        <v>858</v>
      </c>
      <c r="G85" t="s">
        <v>746</v>
      </c>
      <c r="H85" t="s">
        <v>419</v>
      </c>
      <c r="J85" t="s">
        <v>859</v>
      </c>
      <c r="K85" t="s">
        <v>860</v>
      </c>
      <c r="L85" t="s">
        <v>303</v>
      </c>
      <c r="M85" t="s">
        <v>422</v>
      </c>
    </row>
    <row r="86" spans="1:13" x14ac:dyDescent="0.2">
      <c r="A86" t="s">
        <v>292</v>
      </c>
      <c r="B86" t="s">
        <v>293</v>
      </c>
      <c r="C86" t="s">
        <v>861</v>
      </c>
      <c r="D86" t="s">
        <v>592</v>
      </c>
      <c r="E86" t="s">
        <v>862</v>
      </c>
      <c r="F86" t="s">
        <v>863</v>
      </c>
      <c r="G86" t="s">
        <v>864</v>
      </c>
      <c r="H86" t="s">
        <v>443</v>
      </c>
      <c r="J86" t="s">
        <v>865</v>
      </c>
      <c r="K86" t="s">
        <v>866</v>
      </c>
      <c r="L86" t="s">
        <v>303</v>
      </c>
      <c r="M86" t="s">
        <v>867</v>
      </c>
    </row>
    <row r="87" spans="1:13" x14ac:dyDescent="0.2">
      <c r="A87" t="s">
        <v>292</v>
      </c>
      <c r="B87" t="s">
        <v>293</v>
      </c>
      <c r="C87" t="s">
        <v>868</v>
      </c>
      <c r="D87" t="s">
        <v>349</v>
      </c>
      <c r="F87" t="s">
        <v>869</v>
      </c>
      <c r="H87" t="s">
        <v>523</v>
      </c>
      <c r="I87" t="s">
        <v>353</v>
      </c>
      <c r="J87" t="s">
        <v>870</v>
      </c>
      <c r="K87" t="s">
        <v>302</v>
      </c>
      <c r="L87" t="s">
        <v>303</v>
      </c>
      <c r="M87" t="s">
        <v>422</v>
      </c>
    </row>
    <row r="88" spans="1:13" x14ac:dyDescent="0.2">
      <c r="A88" t="s">
        <v>292</v>
      </c>
      <c r="B88" t="s">
        <v>293</v>
      </c>
      <c r="C88" t="s">
        <v>871</v>
      </c>
      <c r="D88" t="s">
        <v>572</v>
      </c>
      <c r="E88" t="s">
        <v>573</v>
      </c>
      <c r="F88" t="s">
        <v>872</v>
      </c>
      <c r="H88" t="s">
        <v>361</v>
      </c>
      <c r="J88" t="s">
        <v>873</v>
      </c>
      <c r="K88" t="s">
        <v>874</v>
      </c>
      <c r="L88" t="s">
        <v>303</v>
      </c>
      <c r="M88" t="s">
        <v>822</v>
      </c>
    </row>
    <row r="89" spans="1:13" x14ac:dyDescent="0.2">
      <c r="A89" t="s">
        <v>292</v>
      </c>
      <c r="B89" t="s">
        <v>293</v>
      </c>
      <c r="C89" t="s">
        <v>875</v>
      </c>
      <c r="D89" t="s">
        <v>528</v>
      </c>
      <c r="F89" t="s">
        <v>876</v>
      </c>
      <c r="G89" t="s">
        <v>877</v>
      </c>
      <c r="H89" t="s">
        <v>710</v>
      </c>
      <c r="I89" t="s">
        <v>380</v>
      </c>
      <c r="J89" t="s">
        <v>878</v>
      </c>
      <c r="K89" t="s">
        <v>879</v>
      </c>
      <c r="L89" t="s">
        <v>303</v>
      </c>
      <c r="M89" t="s">
        <v>880</v>
      </c>
    </row>
    <row r="90" spans="1:13" x14ac:dyDescent="0.2">
      <c r="A90" t="s">
        <v>292</v>
      </c>
      <c r="B90" t="s">
        <v>293</v>
      </c>
      <c r="C90" t="s">
        <v>881</v>
      </c>
      <c r="D90" t="s">
        <v>882</v>
      </c>
      <c r="F90" t="s">
        <v>883</v>
      </c>
      <c r="G90" t="s">
        <v>515</v>
      </c>
      <c r="H90" t="s">
        <v>419</v>
      </c>
      <c r="J90" t="s">
        <v>884</v>
      </c>
      <c r="K90" t="s">
        <v>885</v>
      </c>
      <c r="L90" t="s">
        <v>303</v>
      </c>
      <c r="M90" t="s">
        <v>886</v>
      </c>
    </row>
    <row r="91" spans="1:13" x14ac:dyDescent="0.2">
      <c r="A91" t="s">
        <v>292</v>
      </c>
      <c r="B91" t="s">
        <v>293</v>
      </c>
      <c r="C91" t="s">
        <v>887</v>
      </c>
      <c r="D91" t="s">
        <v>844</v>
      </c>
      <c r="E91" t="s">
        <v>296</v>
      </c>
      <c r="F91" t="s">
        <v>888</v>
      </c>
      <c r="G91" t="s">
        <v>889</v>
      </c>
      <c r="I91" t="s">
        <v>567</v>
      </c>
      <c r="J91" t="s">
        <v>890</v>
      </c>
      <c r="K91" t="s">
        <v>891</v>
      </c>
      <c r="L91" t="s">
        <v>303</v>
      </c>
      <c r="M91" t="s">
        <v>892</v>
      </c>
    </row>
    <row r="92" spans="1:13" x14ac:dyDescent="0.2">
      <c r="A92" t="s">
        <v>292</v>
      </c>
      <c r="B92" t="s">
        <v>293</v>
      </c>
      <c r="C92" t="s">
        <v>893</v>
      </c>
      <c r="D92" t="s">
        <v>349</v>
      </c>
      <c r="F92" t="s">
        <v>894</v>
      </c>
      <c r="G92" t="s">
        <v>435</v>
      </c>
      <c r="H92" t="s">
        <v>419</v>
      </c>
      <c r="J92" t="s">
        <v>895</v>
      </c>
      <c r="K92" t="s">
        <v>896</v>
      </c>
      <c r="L92" t="s">
        <v>303</v>
      </c>
      <c r="M92" t="s">
        <v>422</v>
      </c>
    </row>
    <row r="93" spans="1:13" x14ac:dyDescent="0.2">
      <c r="A93" t="s">
        <v>292</v>
      </c>
      <c r="B93" t="s">
        <v>293</v>
      </c>
      <c r="C93" t="s">
        <v>897</v>
      </c>
      <c r="D93" t="s">
        <v>349</v>
      </c>
      <c r="E93" t="s">
        <v>898</v>
      </c>
      <c r="F93" t="s">
        <v>899</v>
      </c>
      <c r="G93" t="s">
        <v>900</v>
      </c>
      <c r="H93" t="s">
        <v>443</v>
      </c>
      <c r="J93" t="s">
        <v>632</v>
      </c>
      <c r="K93" t="s">
        <v>901</v>
      </c>
      <c r="L93" t="s">
        <v>303</v>
      </c>
      <c r="M93" t="s">
        <v>902</v>
      </c>
    </row>
    <row r="94" spans="1:13" x14ac:dyDescent="0.2">
      <c r="A94" t="s">
        <v>292</v>
      </c>
      <c r="B94" t="s">
        <v>293</v>
      </c>
      <c r="C94" t="s">
        <v>903</v>
      </c>
      <c r="D94" t="s">
        <v>592</v>
      </c>
      <c r="E94" t="s">
        <v>904</v>
      </c>
      <c r="F94" t="s">
        <v>905</v>
      </c>
      <c r="H94" t="s">
        <v>361</v>
      </c>
      <c r="I94" t="s">
        <v>353</v>
      </c>
      <c r="J94" t="s">
        <v>906</v>
      </c>
      <c r="K94" t="s">
        <v>907</v>
      </c>
      <c r="L94" t="s">
        <v>303</v>
      </c>
      <c r="M94" t="s">
        <v>908</v>
      </c>
    </row>
    <row r="95" spans="1:13" x14ac:dyDescent="0.2">
      <c r="A95" t="s">
        <v>292</v>
      </c>
      <c r="B95" t="s">
        <v>293</v>
      </c>
      <c r="C95" t="s">
        <v>909</v>
      </c>
      <c r="D95" t="s">
        <v>349</v>
      </c>
      <c r="E95" t="s">
        <v>424</v>
      </c>
      <c r="F95" t="s">
        <v>910</v>
      </c>
      <c r="H95" t="s">
        <v>911</v>
      </c>
      <c r="I95" t="s">
        <v>353</v>
      </c>
      <c r="J95" t="s">
        <v>912</v>
      </c>
      <c r="K95" t="s">
        <v>913</v>
      </c>
      <c r="L95" t="s">
        <v>303</v>
      </c>
      <c r="M95" t="s">
        <v>914</v>
      </c>
    </row>
    <row r="96" spans="1:13" x14ac:dyDescent="0.2">
      <c r="A96" t="s">
        <v>292</v>
      </c>
      <c r="B96" t="s">
        <v>293</v>
      </c>
      <c r="C96" t="s">
        <v>915</v>
      </c>
      <c r="D96" t="s">
        <v>535</v>
      </c>
      <c r="F96" t="s">
        <v>916</v>
      </c>
      <c r="G96" t="s">
        <v>917</v>
      </c>
      <c r="H96" t="s">
        <v>370</v>
      </c>
      <c r="I96" t="s">
        <v>371</v>
      </c>
      <c r="J96" t="s">
        <v>918</v>
      </c>
      <c r="K96" t="s">
        <v>919</v>
      </c>
      <c r="L96" t="s">
        <v>303</v>
      </c>
      <c r="M96" t="s">
        <v>542</v>
      </c>
    </row>
    <row r="97" spans="1:13" x14ac:dyDescent="0.2">
      <c r="A97" t="s">
        <v>292</v>
      </c>
      <c r="B97" t="s">
        <v>293</v>
      </c>
      <c r="C97" t="s">
        <v>920</v>
      </c>
      <c r="D97" t="s">
        <v>844</v>
      </c>
      <c r="E97" t="s">
        <v>296</v>
      </c>
      <c r="F97" t="s">
        <v>921</v>
      </c>
      <c r="G97" t="s">
        <v>922</v>
      </c>
      <c r="H97" t="s">
        <v>353</v>
      </c>
      <c r="J97" t="s">
        <v>923</v>
      </c>
      <c r="K97" t="s">
        <v>924</v>
      </c>
      <c r="L97" t="s">
        <v>303</v>
      </c>
      <c r="M97" t="s">
        <v>925</v>
      </c>
    </row>
    <row r="98" spans="1:13" x14ac:dyDescent="0.2">
      <c r="A98" t="s">
        <v>292</v>
      </c>
      <c r="B98" t="s">
        <v>293</v>
      </c>
      <c r="C98" t="s">
        <v>926</v>
      </c>
      <c r="D98" t="s">
        <v>535</v>
      </c>
      <c r="E98" t="s">
        <v>536</v>
      </c>
      <c r="F98" t="s">
        <v>927</v>
      </c>
      <c r="H98" t="s">
        <v>370</v>
      </c>
      <c r="I98" t="s">
        <v>371</v>
      </c>
      <c r="J98" t="s">
        <v>928</v>
      </c>
      <c r="K98" t="s">
        <v>929</v>
      </c>
      <c r="L98" t="s">
        <v>303</v>
      </c>
      <c r="M98" t="s">
        <v>542</v>
      </c>
    </row>
    <row r="99" spans="1:13" x14ac:dyDescent="0.2">
      <c r="A99" t="s">
        <v>292</v>
      </c>
      <c r="B99" t="s">
        <v>293</v>
      </c>
      <c r="C99" t="s">
        <v>930</v>
      </c>
      <c r="D99" t="s">
        <v>349</v>
      </c>
      <c r="F99" t="s">
        <v>931</v>
      </c>
      <c r="G99" t="s">
        <v>932</v>
      </c>
      <c r="H99" t="s">
        <v>361</v>
      </c>
      <c r="I99" t="s">
        <v>353</v>
      </c>
      <c r="J99" t="s">
        <v>933</v>
      </c>
      <c r="K99" t="s">
        <v>934</v>
      </c>
      <c r="L99" t="s">
        <v>303</v>
      </c>
      <c r="M99" t="s">
        <v>422</v>
      </c>
    </row>
    <row r="100" spans="1:13" x14ac:dyDescent="0.2">
      <c r="A100" t="s">
        <v>292</v>
      </c>
      <c r="B100" t="s">
        <v>293</v>
      </c>
      <c r="C100" t="s">
        <v>935</v>
      </c>
      <c r="D100" t="s">
        <v>936</v>
      </c>
      <c r="E100" t="s">
        <v>937</v>
      </c>
      <c r="F100" t="s">
        <v>938</v>
      </c>
      <c r="G100" t="s">
        <v>939</v>
      </c>
      <c r="H100" t="s">
        <v>361</v>
      </c>
      <c r="I100" t="s">
        <v>353</v>
      </c>
      <c r="J100" t="s">
        <v>940</v>
      </c>
      <c r="K100" t="s">
        <v>941</v>
      </c>
      <c r="L100" t="s">
        <v>303</v>
      </c>
      <c r="M100" t="s">
        <v>942</v>
      </c>
    </row>
    <row r="101" spans="1:13" x14ac:dyDescent="0.2">
      <c r="A101" t="s">
        <v>292</v>
      </c>
      <c r="B101" t="s">
        <v>293</v>
      </c>
      <c r="C101" t="s">
        <v>943</v>
      </c>
      <c r="D101" t="s">
        <v>492</v>
      </c>
      <c r="E101" t="s">
        <v>493</v>
      </c>
      <c r="F101" t="s">
        <v>944</v>
      </c>
      <c r="G101" t="s">
        <v>945</v>
      </c>
      <c r="H101" t="s">
        <v>379</v>
      </c>
      <c r="I101" t="s">
        <v>371</v>
      </c>
      <c r="J101" t="s">
        <v>946</v>
      </c>
      <c r="K101" t="s">
        <v>947</v>
      </c>
      <c r="L101" t="s">
        <v>303</v>
      </c>
      <c r="M101" t="s">
        <v>948</v>
      </c>
    </row>
    <row r="102" spans="1:13" x14ac:dyDescent="0.2">
      <c r="A102" t="s">
        <v>292</v>
      </c>
      <c r="B102" t="s">
        <v>293</v>
      </c>
      <c r="C102" t="s">
        <v>949</v>
      </c>
      <c r="D102" t="s">
        <v>349</v>
      </c>
      <c r="E102" t="s">
        <v>424</v>
      </c>
      <c r="F102" t="s">
        <v>950</v>
      </c>
      <c r="G102" t="s">
        <v>951</v>
      </c>
      <c r="H102" t="s">
        <v>952</v>
      </c>
      <c r="I102" t="s">
        <v>596</v>
      </c>
      <c r="J102" t="s">
        <v>953</v>
      </c>
      <c r="K102" t="s">
        <v>954</v>
      </c>
      <c r="L102" t="s">
        <v>303</v>
      </c>
      <c r="M102" t="s">
        <v>558</v>
      </c>
    </row>
    <row r="103" spans="1:13" x14ac:dyDescent="0.2">
      <c r="A103" t="s">
        <v>292</v>
      </c>
      <c r="B103" t="s">
        <v>293</v>
      </c>
      <c r="C103" t="s">
        <v>955</v>
      </c>
      <c r="D103" t="s">
        <v>956</v>
      </c>
      <c r="F103" t="s">
        <v>957</v>
      </c>
      <c r="G103" t="s">
        <v>958</v>
      </c>
      <c r="H103" t="s">
        <v>959</v>
      </c>
      <c r="I103" t="s">
        <v>380</v>
      </c>
      <c r="J103" t="s">
        <v>960</v>
      </c>
      <c r="K103" t="s">
        <v>961</v>
      </c>
      <c r="L103" t="s">
        <v>303</v>
      </c>
      <c r="M103" t="s">
        <v>422</v>
      </c>
    </row>
    <row r="104" spans="1:13" x14ac:dyDescent="0.2">
      <c r="A104" t="s">
        <v>292</v>
      </c>
      <c r="B104" t="s">
        <v>293</v>
      </c>
      <c r="C104" t="s">
        <v>962</v>
      </c>
      <c r="D104" t="s">
        <v>963</v>
      </c>
      <c r="F104" t="s">
        <v>964</v>
      </c>
      <c r="G104" t="s">
        <v>965</v>
      </c>
      <c r="H104" t="s">
        <v>435</v>
      </c>
      <c r="I104" t="s">
        <v>371</v>
      </c>
      <c r="J104" t="s">
        <v>966</v>
      </c>
      <c r="K104" t="s">
        <v>967</v>
      </c>
      <c r="L104" t="s">
        <v>303</v>
      </c>
      <c r="M104" t="s">
        <v>968</v>
      </c>
    </row>
    <row r="105" spans="1:13" x14ac:dyDescent="0.2">
      <c r="A105" t="s">
        <v>292</v>
      </c>
      <c r="B105" t="s">
        <v>293</v>
      </c>
      <c r="C105" t="s">
        <v>969</v>
      </c>
      <c r="D105" t="s">
        <v>970</v>
      </c>
      <c r="E105" t="s">
        <v>971</v>
      </c>
      <c r="F105" t="s">
        <v>972</v>
      </c>
      <c r="G105" t="s">
        <v>973</v>
      </c>
      <c r="H105" t="s">
        <v>419</v>
      </c>
      <c r="J105" t="s">
        <v>974</v>
      </c>
      <c r="K105" t="s">
        <v>975</v>
      </c>
      <c r="L105" t="s">
        <v>303</v>
      </c>
      <c r="M105" t="s">
        <v>976</v>
      </c>
    </row>
    <row r="106" spans="1:13" x14ac:dyDescent="0.2">
      <c r="A106" t="s">
        <v>292</v>
      </c>
      <c r="B106" t="s">
        <v>293</v>
      </c>
      <c r="C106" t="s">
        <v>977</v>
      </c>
      <c r="D106" t="s">
        <v>978</v>
      </c>
      <c r="E106" t="s">
        <v>979</v>
      </c>
      <c r="F106" t="s">
        <v>980</v>
      </c>
      <c r="G106" t="s">
        <v>981</v>
      </c>
      <c r="H106" t="s">
        <v>982</v>
      </c>
      <c r="I106" t="s">
        <v>567</v>
      </c>
      <c r="J106" t="s">
        <v>983</v>
      </c>
      <c r="K106" t="s">
        <v>984</v>
      </c>
      <c r="L106" t="s">
        <v>303</v>
      </c>
      <c r="M106" t="s">
        <v>985</v>
      </c>
    </row>
    <row r="107" spans="1:13" x14ac:dyDescent="0.2">
      <c r="A107" t="s">
        <v>292</v>
      </c>
      <c r="B107" t="s">
        <v>293</v>
      </c>
      <c r="C107" t="s">
        <v>986</v>
      </c>
      <c r="D107" t="s">
        <v>349</v>
      </c>
      <c r="F107" t="s">
        <v>987</v>
      </c>
      <c r="G107" t="s">
        <v>655</v>
      </c>
      <c r="H107" t="s">
        <v>353</v>
      </c>
      <c r="J107" t="s">
        <v>988</v>
      </c>
      <c r="K107" t="s">
        <v>302</v>
      </c>
      <c r="L107" t="s">
        <v>303</v>
      </c>
      <c r="M107" t="s">
        <v>422</v>
      </c>
    </row>
    <row r="108" spans="1:13" x14ac:dyDescent="0.2">
      <c r="A108" t="s">
        <v>292</v>
      </c>
      <c r="B108" t="s">
        <v>293</v>
      </c>
      <c r="C108" t="s">
        <v>989</v>
      </c>
      <c r="D108" t="s">
        <v>349</v>
      </c>
      <c r="E108" t="s">
        <v>424</v>
      </c>
      <c r="F108" t="s">
        <v>990</v>
      </c>
      <c r="G108" t="s">
        <v>991</v>
      </c>
      <c r="H108" t="s">
        <v>361</v>
      </c>
      <c r="J108" t="s">
        <v>992</v>
      </c>
      <c r="K108" t="s">
        <v>993</v>
      </c>
      <c r="L108" t="s">
        <v>303</v>
      </c>
      <c r="M108" t="s">
        <v>994</v>
      </c>
    </row>
    <row r="109" spans="1:13" x14ac:dyDescent="0.2">
      <c r="A109" t="s">
        <v>292</v>
      </c>
      <c r="B109" t="s">
        <v>293</v>
      </c>
      <c r="C109" t="s">
        <v>995</v>
      </c>
      <c r="D109" t="s">
        <v>349</v>
      </c>
      <c r="F109" t="s">
        <v>996</v>
      </c>
      <c r="H109" t="s">
        <v>379</v>
      </c>
      <c r="I109" t="s">
        <v>419</v>
      </c>
      <c r="J109" t="s">
        <v>997</v>
      </c>
      <c r="K109" t="s">
        <v>998</v>
      </c>
      <c r="L109" t="s">
        <v>303</v>
      </c>
      <c r="M109" t="s">
        <v>422</v>
      </c>
    </row>
    <row r="110" spans="1:13" x14ac:dyDescent="0.2">
      <c r="A110" t="s">
        <v>292</v>
      </c>
      <c r="B110" t="s">
        <v>293</v>
      </c>
      <c r="C110" t="s">
        <v>999</v>
      </c>
      <c r="D110" t="s">
        <v>831</v>
      </c>
      <c r="E110" t="s">
        <v>506</v>
      </c>
      <c r="F110" t="s">
        <v>1000</v>
      </c>
      <c r="H110" t="s">
        <v>1001</v>
      </c>
      <c r="I110" t="s">
        <v>353</v>
      </c>
      <c r="J110" t="s">
        <v>1002</v>
      </c>
      <c r="K110" t="s">
        <v>1003</v>
      </c>
      <c r="L110" t="s">
        <v>303</v>
      </c>
      <c r="M110" t="s">
        <v>1004</v>
      </c>
    </row>
    <row r="111" spans="1:13" x14ac:dyDescent="0.2">
      <c r="A111" t="s">
        <v>292</v>
      </c>
      <c r="B111" t="s">
        <v>293</v>
      </c>
      <c r="C111" t="s">
        <v>1005</v>
      </c>
      <c r="D111" t="s">
        <v>1006</v>
      </c>
      <c r="E111" t="s">
        <v>1007</v>
      </c>
      <c r="F111" t="s">
        <v>1008</v>
      </c>
      <c r="G111" t="s">
        <v>1009</v>
      </c>
      <c r="H111" t="s">
        <v>655</v>
      </c>
      <c r="I111" t="s">
        <v>353</v>
      </c>
      <c r="J111" t="s">
        <v>1010</v>
      </c>
      <c r="K111" t="s">
        <v>1011</v>
      </c>
      <c r="L111" t="s">
        <v>303</v>
      </c>
      <c r="M111" t="s">
        <v>1012</v>
      </c>
    </row>
    <row r="112" spans="1:13" x14ac:dyDescent="0.2">
      <c r="A112" t="s">
        <v>292</v>
      </c>
      <c r="B112" t="s">
        <v>293</v>
      </c>
      <c r="C112" t="s">
        <v>1013</v>
      </c>
      <c r="D112" t="s">
        <v>1014</v>
      </c>
      <c r="E112" t="s">
        <v>1015</v>
      </c>
      <c r="F112" t="s">
        <v>1016</v>
      </c>
      <c r="G112" t="s">
        <v>1017</v>
      </c>
      <c r="H112" t="s">
        <v>370</v>
      </c>
      <c r="I112" t="s">
        <v>419</v>
      </c>
      <c r="J112" t="s">
        <v>1018</v>
      </c>
      <c r="K112" t="s">
        <v>1019</v>
      </c>
      <c r="L112" t="s">
        <v>303</v>
      </c>
      <c r="M112" t="s">
        <v>1020</v>
      </c>
    </row>
    <row r="113" spans="1:13" x14ac:dyDescent="0.2">
      <c r="A113" t="s">
        <v>292</v>
      </c>
      <c r="B113" t="s">
        <v>293</v>
      </c>
      <c r="C113" t="s">
        <v>1021</v>
      </c>
      <c r="D113" t="s">
        <v>1022</v>
      </c>
      <c r="E113" t="s">
        <v>1023</v>
      </c>
      <c r="F113" t="s">
        <v>1024</v>
      </c>
      <c r="G113" t="s">
        <v>1025</v>
      </c>
      <c r="H113" t="s">
        <v>361</v>
      </c>
      <c r="I113" t="s">
        <v>353</v>
      </c>
      <c r="J113" t="s">
        <v>1026</v>
      </c>
      <c r="K113" t="s">
        <v>1027</v>
      </c>
      <c r="L113" t="s">
        <v>303</v>
      </c>
      <c r="M113" t="s">
        <v>1028</v>
      </c>
    </row>
    <row r="114" spans="1:13" x14ac:dyDescent="0.2">
      <c r="A114" t="s">
        <v>292</v>
      </c>
      <c r="B114" t="s">
        <v>293</v>
      </c>
      <c r="C114" t="s">
        <v>1029</v>
      </c>
      <c r="D114" t="s">
        <v>564</v>
      </c>
      <c r="E114" t="s">
        <v>296</v>
      </c>
      <c r="F114" t="s">
        <v>1030</v>
      </c>
      <c r="G114" t="s">
        <v>1031</v>
      </c>
      <c r="H114" t="s">
        <v>911</v>
      </c>
      <c r="I114" t="s">
        <v>353</v>
      </c>
      <c r="J114" t="s">
        <v>1032</v>
      </c>
      <c r="K114" t="s">
        <v>302</v>
      </c>
      <c r="L114" t="s">
        <v>303</v>
      </c>
      <c r="M114" t="s">
        <v>422</v>
      </c>
    </row>
    <row r="115" spans="1:13" x14ac:dyDescent="0.2">
      <c r="A115" t="s">
        <v>292</v>
      </c>
      <c r="B115" t="s">
        <v>293</v>
      </c>
      <c r="C115" t="s">
        <v>1033</v>
      </c>
      <c r="D115" t="s">
        <v>1034</v>
      </c>
      <c r="E115" t="s">
        <v>1035</v>
      </c>
      <c r="F115" t="s">
        <v>1036</v>
      </c>
      <c r="H115" t="s">
        <v>389</v>
      </c>
      <c r="J115" t="s">
        <v>1037</v>
      </c>
      <c r="K115" t="s">
        <v>302</v>
      </c>
      <c r="L115" t="s">
        <v>303</v>
      </c>
      <c r="M115" t="s">
        <v>1038</v>
      </c>
    </row>
    <row r="116" spans="1:13" x14ac:dyDescent="0.2">
      <c r="A116" t="s">
        <v>292</v>
      </c>
      <c r="B116" t="s">
        <v>293</v>
      </c>
      <c r="C116" t="s">
        <v>1039</v>
      </c>
      <c r="D116" t="s">
        <v>1040</v>
      </c>
      <c r="E116" t="s">
        <v>1041</v>
      </c>
      <c r="F116" t="s">
        <v>1042</v>
      </c>
      <c r="G116" t="s">
        <v>1043</v>
      </c>
      <c r="H116" t="s">
        <v>379</v>
      </c>
      <c r="I116" t="s">
        <v>371</v>
      </c>
      <c r="J116" t="s">
        <v>1044</v>
      </c>
      <c r="K116" t="s">
        <v>1045</v>
      </c>
      <c r="L116" t="s">
        <v>303</v>
      </c>
      <c r="M116" t="s">
        <v>1046</v>
      </c>
    </row>
    <row r="117" spans="1:13" x14ac:dyDescent="0.2">
      <c r="A117" t="s">
        <v>292</v>
      </c>
      <c r="B117" t="s">
        <v>293</v>
      </c>
      <c r="C117" t="s">
        <v>1047</v>
      </c>
      <c r="D117" t="s">
        <v>1048</v>
      </c>
      <c r="E117" t="s">
        <v>1049</v>
      </c>
      <c r="F117" t="s">
        <v>1050</v>
      </c>
      <c r="G117" t="s">
        <v>1051</v>
      </c>
      <c r="H117" t="s">
        <v>523</v>
      </c>
      <c r="I117" t="s">
        <v>353</v>
      </c>
      <c r="J117" t="s">
        <v>1052</v>
      </c>
      <c r="K117" t="s">
        <v>1053</v>
      </c>
      <c r="L117" t="s">
        <v>303</v>
      </c>
      <c r="M117" t="s">
        <v>1054</v>
      </c>
    </row>
    <row r="118" spans="1:13" x14ac:dyDescent="0.2">
      <c r="A118" t="s">
        <v>292</v>
      </c>
      <c r="B118" t="s">
        <v>293</v>
      </c>
      <c r="C118" t="s">
        <v>1055</v>
      </c>
      <c r="D118" t="s">
        <v>1056</v>
      </c>
      <c r="F118" t="s">
        <v>1057</v>
      </c>
      <c r="H118" t="s">
        <v>982</v>
      </c>
      <c r="I118" t="s">
        <v>380</v>
      </c>
      <c r="J118" t="s">
        <v>1058</v>
      </c>
      <c r="K118" t="s">
        <v>1059</v>
      </c>
      <c r="L118" t="s">
        <v>303</v>
      </c>
      <c r="M118" t="s">
        <v>1060</v>
      </c>
    </row>
    <row r="119" spans="1:13" x14ac:dyDescent="0.2">
      <c r="A119" t="s">
        <v>292</v>
      </c>
      <c r="B119" t="s">
        <v>293</v>
      </c>
      <c r="C119" t="s">
        <v>1061</v>
      </c>
      <c r="D119" t="s">
        <v>349</v>
      </c>
      <c r="F119" t="s">
        <v>1062</v>
      </c>
      <c r="G119" t="s">
        <v>1063</v>
      </c>
      <c r="H119" t="s">
        <v>549</v>
      </c>
      <c r="I119" t="s">
        <v>419</v>
      </c>
      <c r="J119" t="s">
        <v>1064</v>
      </c>
      <c r="K119" t="s">
        <v>1065</v>
      </c>
      <c r="L119" t="s">
        <v>303</v>
      </c>
      <c r="M119" t="s">
        <v>422</v>
      </c>
    </row>
    <row r="120" spans="1:13" x14ac:dyDescent="0.2">
      <c r="A120" t="s">
        <v>292</v>
      </c>
      <c r="B120" t="s">
        <v>293</v>
      </c>
      <c r="C120" t="s">
        <v>1066</v>
      </c>
      <c r="D120" t="s">
        <v>349</v>
      </c>
      <c r="F120" t="s">
        <v>1067</v>
      </c>
      <c r="H120" t="s">
        <v>379</v>
      </c>
      <c r="I120" t="s">
        <v>419</v>
      </c>
      <c r="J120" t="s">
        <v>1068</v>
      </c>
      <c r="K120" t="s">
        <v>1069</v>
      </c>
      <c r="L120" t="s">
        <v>303</v>
      </c>
      <c r="M120" t="s">
        <v>422</v>
      </c>
    </row>
    <row r="121" spans="1:13" x14ac:dyDescent="0.2">
      <c r="A121" t="s">
        <v>292</v>
      </c>
      <c r="B121" t="s">
        <v>293</v>
      </c>
      <c r="C121" t="s">
        <v>1070</v>
      </c>
      <c r="D121" t="s">
        <v>1071</v>
      </c>
      <c r="E121" t="s">
        <v>1072</v>
      </c>
      <c r="F121" t="s">
        <v>1073</v>
      </c>
      <c r="G121" t="s">
        <v>1074</v>
      </c>
      <c r="H121" t="s">
        <v>911</v>
      </c>
      <c r="I121" t="s">
        <v>353</v>
      </c>
      <c r="J121" t="s">
        <v>1075</v>
      </c>
      <c r="K121" t="s">
        <v>1076</v>
      </c>
      <c r="L121" t="s">
        <v>303</v>
      </c>
      <c r="M121" t="s">
        <v>1077</v>
      </c>
    </row>
    <row r="122" spans="1:13" x14ac:dyDescent="0.2">
      <c r="A122" t="s">
        <v>292</v>
      </c>
      <c r="B122" t="s">
        <v>293</v>
      </c>
      <c r="C122" t="s">
        <v>1078</v>
      </c>
      <c r="D122" t="s">
        <v>349</v>
      </c>
      <c r="E122" t="s">
        <v>424</v>
      </c>
      <c r="F122" t="s">
        <v>1079</v>
      </c>
      <c r="G122" t="s">
        <v>1080</v>
      </c>
      <c r="H122" t="s">
        <v>361</v>
      </c>
      <c r="I122" t="s">
        <v>353</v>
      </c>
      <c r="J122" t="s">
        <v>1081</v>
      </c>
      <c r="K122" t="s">
        <v>1082</v>
      </c>
      <c r="L122" t="s">
        <v>303</v>
      </c>
      <c r="M122" t="s">
        <v>558</v>
      </c>
    </row>
    <row r="123" spans="1:13" x14ac:dyDescent="0.2">
      <c r="A123" t="s">
        <v>292</v>
      </c>
      <c r="B123" t="s">
        <v>293</v>
      </c>
      <c r="C123" t="s">
        <v>1083</v>
      </c>
      <c r="D123" t="s">
        <v>1084</v>
      </c>
      <c r="F123" t="s">
        <v>1085</v>
      </c>
      <c r="G123" t="s">
        <v>1086</v>
      </c>
      <c r="H123" t="s">
        <v>353</v>
      </c>
      <c r="J123" t="s">
        <v>1087</v>
      </c>
      <c r="K123" t="s">
        <v>302</v>
      </c>
      <c r="L123" t="s">
        <v>303</v>
      </c>
      <c r="M123" t="s">
        <v>1088</v>
      </c>
    </row>
    <row r="124" spans="1:13" x14ac:dyDescent="0.2">
      <c r="A124" t="s">
        <v>292</v>
      </c>
      <c r="B124" t="s">
        <v>293</v>
      </c>
      <c r="C124" t="s">
        <v>1089</v>
      </c>
      <c r="D124" t="s">
        <v>1090</v>
      </c>
      <c r="E124" t="s">
        <v>979</v>
      </c>
      <c r="F124" t="s">
        <v>1091</v>
      </c>
      <c r="G124" t="s">
        <v>1092</v>
      </c>
      <c r="H124" t="s">
        <v>567</v>
      </c>
      <c r="J124" t="s">
        <v>1093</v>
      </c>
      <c r="K124" t="s">
        <v>1094</v>
      </c>
      <c r="L124" t="s">
        <v>303</v>
      </c>
      <c r="M124" t="s">
        <v>985</v>
      </c>
    </row>
    <row r="125" spans="1:13" x14ac:dyDescent="0.2">
      <c r="A125" t="s">
        <v>292</v>
      </c>
      <c r="B125" t="s">
        <v>293</v>
      </c>
      <c r="C125" t="s">
        <v>1095</v>
      </c>
      <c r="D125" t="s">
        <v>401</v>
      </c>
      <c r="E125" t="s">
        <v>402</v>
      </c>
      <c r="F125" t="s">
        <v>1096</v>
      </c>
      <c r="G125" t="s">
        <v>1097</v>
      </c>
      <c r="H125" t="s">
        <v>523</v>
      </c>
      <c r="J125" t="s">
        <v>1098</v>
      </c>
      <c r="K125" t="s">
        <v>1099</v>
      </c>
      <c r="L125" t="s">
        <v>303</v>
      </c>
      <c r="M125" t="s">
        <v>1100</v>
      </c>
    </row>
    <row r="126" spans="1:13" x14ac:dyDescent="0.2">
      <c r="A126" t="s">
        <v>292</v>
      </c>
      <c r="B126" t="s">
        <v>293</v>
      </c>
      <c r="C126" t="s">
        <v>1101</v>
      </c>
      <c r="D126" t="s">
        <v>394</v>
      </c>
      <c r="E126" t="s">
        <v>1102</v>
      </c>
      <c r="F126" t="s">
        <v>1103</v>
      </c>
      <c r="H126" t="s">
        <v>567</v>
      </c>
      <c r="I126" t="s">
        <v>371</v>
      </c>
      <c r="J126" t="s">
        <v>1104</v>
      </c>
      <c r="K126" t="s">
        <v>1105</v>
      </c>
      <c r="L126" t="s">
        <v>303</v>
      </c>
      <c r="M126" t="s">
        <v>1106</v>
      </c>
    </row>
    <row r="127" spans="1:13" x14ac:dyDescent="0.2">
      <c r="A127" t="s">
        <v>292</v>
      </c>
      <c r="B127" t="s">
        <v>293</v>
      </c>
      <c r="C127" t="s">
        <v>1107</v>
      </c>
      <c r="D127" t="s">
        <v>572</v>
      </c>
      <c r="E127" t="s">
        <v>573</v>
      </c>
      <c r="F127" t="s">
        <v>1108</v>
      </c>
      <c r="H127" t="s">
        <v>361</v>
      </c>
      <c r="I127" t="s">
        <v>353</v>
      </c>
      <c r="J127" t="s">
        <v>1109</v>
      </c>
      <c r="K127" t="s">
        <v>1110</v>
      </c>
      <c r="L127" t="s">
        <v>303</v>
      </c>
      <c r="M127" t="s">
        <v>1111</v>
      </c>
    </row>
    <row r="128" spans="1:13" x14ac:dyDescent="0.2">
      <c r="A128" t="s">
        <v>292</v>
      </c>
      <c r="B128" t="s">
        <v>293</v>
      </c>
      <c r="C128" t="s">
        <v>1112</v>
      </c>
      <c r="D128" t="s">
        <v>1113</v>
      </c>
      <c r="E128" t="s">
        <v>1114</v>
      </c>
      <c r="F128" t="s">
        <v>1115</v>
      </c>
      <c r="G128" t="s">
        <v>1116</v>
      </c>
      <c r="I128" t="s">
        <v>371</v>
      </c>
      <c r="J128" t="s">
        <v>1117</v>
      </c>
      <c r="K128" t="s">
        <v>1118</v>
      </c>
      <c r="L128" t="s">
        <v>303</v>
      </c>
      <c r="M128" t="s">
        <v>1119</v>
      </c>
    </row>
    <row r="129" spans="1:13" x14ac:dyDescent="0.2">
      <c r="A129" t="s">
        <v>292</v>
      </c>
      <c r="B129" t="s">
        <v>293</v>
      </c>
      <c r="C129" t="s">
        <v>1120</v>
      </c>
      <c r="D129" t="s">
        <v>349</v>
      </c>
      <c r="E129" t="s">
        <v>424</v>
      </c>
      <c r="F129" t="s">
        <v>1121</v>
      </c>
      <c r="G129" t="s">
        <v>1122</v>
      </c>
      <c r="H129" t="s">
        <v>1123</v>
      </c>
      <c r="I129" t="s">
        <v>380</v>
      </c>
      <c r="J129" t="s">
        <v>1124</v>
      </c>
      <c r="K129" t="s">
        <v>1125</v>
      </c>
      <c r="L129" t="s">
        <v>303</v>
      </c>
      <c r="M129" t="s">
        <v>1111</v>
      </c>
    </row>
    <row r="130" spans="1:13" x14ac:dyDescent="0.2">
      <c r="A130" t="s">
        <v>292</v>
      </c>
      <c r="B130" t="s">
        <v>293</v>
      </c>
      <c r="C130" t="s">
        <v>1126</v>
      </c>
      <c r="D130" t="s">
        <v>592</v>
      </c>
      <c r="E130" t="s">
        <v>1127</v>
      </c>
      <c r="F130" t="s">
        <v>1128</v>
      </c>
      <c r="G130" t="s">
        <v>1129</v>
      </c>
      <c r="H130" t="s">
        <v>710</v>
      </c>
      <c r="I130" t="s">
        <v>380</v>
      </c>
      <c r="J130" t="s">
        <v>1130</v>
      </c>
      <c r="K130" t="s">
        <v>302</v>
      </c>
      <c r="L130" t="s">
        <v>303</v>
      </c>
      <c r="M130" t="s">
        <v>1077</v>
      </c>
    </row>
    <row r="131" spans="1:13" x14ac:dyDescent="0.2">
      <c r="A131" t="s">
        <v>292</v>
      </c>
      <c r="B131" t="s">
        <v>293</v>
      </c>
      <c r="C131" t="s">
        <v>1131</v>
      </c>
      <c r="D131" t="s">
        <v>349</v>
      </c>
      <c r="E131" t="s">
        <v>476</v>
      </c>
      <c r="F131" t="s">
        <v>1132</v>
      </c>
      <c r="G131" t="s">
        <v>1133</v>
      </c>
      <c r="H131" t="s">
        <v>435</v>
      </c>
      <c r="I131" t="s">
        <v>419</v>
      </c>
      <c r="J131" t="s">
        <v>429</v>
      </c>
      <c r="K131" t="s">
        <v>1134</v>
      </c>
      <c r="L131" t="s">
        <v>303</v>
      </c>
      <c r="M131" t="s">
        <v>431</v>
      </c>
    </row>
    <row r="132" spans="1:13" x14ac:dyDescent="0.2">
      <c r="A132" t="s">
        <v>292</v>
      </c>
      <c r="B132" t="s">
        <v>293</v>
      </c>
      <c r="C132" t="s">
        <v>1135</v>
      </c>
      <c r="D132" t="s">
        <v>1136</v>
      </c>
      <c r="F132" t="s">
        <v>1137</v>
      </c>
      <c r="G132" t="s">
        <v>1138</v>
      </c>
      <c r="H132" t="s">
        <v>443</v>
      </c>
      <c r="I132" t="s">
        <v>353</v>
      </c>
      <c r="J132" t="s">
        <v>1139</v>
      </c>
      <c r="K132" t="s">
        <v>1140</v>
      </c>
      <c r="L132" t="s">
        <v>303</v>
      </c>
      <c r="M132" t="s">
        <v>1141</v>
      </c>
    </row>
    <row r="133" spans="1:13" x14ac:dyDescent="0.2">
      <c r="A133" t="s">
        <v>292</v>
      </c>
      <c r="B133" t="s">
        <v>293</v>
      </c>
      <c r="C133" t="s">
        <v>1142</v>
      </c>
      <c r="D133" t="s">
        <v>349</v>
      </c>
      <c r="F133" t="s">
        <v>1143</v>
      </c>
      <c r="G133" t="s">
        <v>1144</v>
      </c>
      <c r="H133" t="s">
        <v>361</v>
      </c>
      <c r="I133" t="s">
        <v>353</v>
      </c>
      <c r="J133" t="s">
        <v>1145</v>
      </c>
      <c r="K133" t="s">
        <v>302</v>
      </c>
      <c r="L133" t="s">
        <v>303</v>
      </c>
      <c r="M133" t="s">
        <v>422</v>
      </c>
    </row>
    <row r="134" spans="1:13" x14ac:dyDescent="0.2">
      <c r="A134" t="s">
        <v>292</v>
      </c>
      <c r="B134" t="s">
        <v>293</v>
      </c>
      <c r="C134" t="s">
        <v>1146</v>
      </c>
      <c r="D134" t="s">
        <v>401</v>
      </c>
      <c r="E134" t="s">
        <v>402</v>
      </c>
      <c r="F134" t="s">
        <v>1147</v>
      </c>
      <c r="G134" t="s">
        <v>1148</v>
      </c>
      <c r="H134" t="s">
        <v>361</v>
      </c>
      <c r="J134" t="s">
        <v>1149</v>
      </c>
      <c r="K134" t="s">
        <v>302</v>
      </c>
      <c r="L134" t="s">
        <v>303</v>
      </c>
      <c r="M134" t="s">
        <v>1150</v>
      </c>
    </row>
    <row r="135" spans="1:13" x14ac:dyDescent="0.2">
      <c r="A135" t="s">
        <v>292</v>
      </c>
      <c r="B135" t="s">
        <v>293</v>
      </c>
      <c r="C135" t="s">
        <v>1151</v>
      </c>
      <c r="D135" t="s">
        <v>349</v>
      </c>
      <c r="F135" t="s">
        <v>1152</v>
      </c>
      <c r="G135" t="s">
        <v>1153</v>
      </c>
      <c r="H135" t="s">
        <v>419</v>
      </c>
      <c r="J135" t="s">
        <v>1154</v>
      </c>
      <c r="K135" t="s">
        <v>1155</v>
      </c>
      <c r="L135" t="s">
        <v>303</v>
      </c>
      <c r="M135" t="s">
        <v>422</v>
      </c>
    </row>
    <row r="136" spans="1:13" x14ac:dyDescent="0.2">
      <c r="A136" t="s">
        <v>292</v>
      </c>
      <c r="B136" t="s">
        <v>293</v>
      </c>
      <c r="C136" t="s">
        <v>1156</v>
      </c>
      <c r="D136" t="s">
        <v>385</v>
      </c>
      <c r="E136" t="s">
        <v>1157</v>
      </c>
      <c r="F136" t="s">
        <v>1158</v>
      </c>
      <c r="G136" t="s">
        <v>1159</v>
      </c>
      <c r="H136" t="s">
        <v>911</v>
      </c>
      <c r="I136" t="s">
        <v>353</v>
      </c>
      <c r="J136" t="s">
        <v>912</v>
      </c>
      <c r="K136" t="s">
        <v>302</v>
      </c>
      <c r="L136" t="s">
        <v>303</v>
      </c>
      <c r="M136" t="s">
        <v>1160</v>
      </c>
    </row>
    <row r="137" spans="1:13" x14ac:dyDescent="0.2">
      <c r="A137" t="s">
        <v>292</v>
      </c>
      <c r="B137" t="s">
        <v>293</v>
      </c>
      <c r="C137" t="s">
        <v>1161</v>
      </c>
      <c r="D137" t="s">
        <v>592</v>
      </c>
      <c r="E137" t="s">
        <v>1162</v>
      </c>
      <c r="F137" t="s">
        <v>1163</v>
      </c>
      <c r="H137" t="s">
        <v>523</v>
      </c>
      <c r="J137" t="s">
        <v>1164</v>
      </c>
      <c r="K137" t="s">
        <v>1165</v>
      </c>
      <c r="L137" t="s">
        <v>303</v>
      </c>
      <c r="M137" t="s">
        <v>599</v>
      </c>
    </row>
    <row r="138" spans="1:13" x14ac:dyDescent="0.2">
      <c r="A138" t="s">
        <v>292</v>
      </c>
      <c r="B138" t="s">
        <v>293</v>
      </c>
      <c r="C138" t="s">
        <v>1166</v>
      </c>
      <c r="D138" t="s">
        <v>492</v>
      </c>
      <c r="E138" t="s">
        <v>493</v>
      </c>
      <c r="F138" t="s">
        <v>1167</v>
      </c>
      <c r="H138" t="s">
        <v>379</v>
      </c>
      <c r="I138" t="s">
        <v>419</v>
      </c>
      <c r="J138" t="s">
        <v>1168</v>
      </c>
      <c r="K138" t="s">
        <v>1169</v>
      </c>
      <c r="L138" t="s">
        <v>303</v>
      </c>
      <c r="M138" t="s">
        <v>1170</v>
      </c>
    </row>
    <row r="139" spans="1:13" x14ac:dyDescent="0.2">
      <c r="A139" t="s">
        <v>292</v>
      </c>
      <c r="B139" t="s">
        <v>293</v>
      </c>
      <c r="C139" t="s">
        <v>1171</v>
      </c>
      <c r="D139" t="s">
        <v>492</v>
      </c>
      <c r="E139" t="s">
        <v>493</v>
      </c>
      <c r="F139" t="s">
        <v>1172</v>
      </c>
      <c r="G139" t="s">
        <v>523</v>
      </c>
      <c r="H139" t="s">
        <v>353</v>
      </c>
      <c r="J139" t="s">
        <v>1173</v>
      </c>
      <c r="K139" t="s">
        <v>1174</v>
      </c>
      <c r="L139" t="s">
        <v>303</v>
      </c>
      <c r="M139" t="s">
        <v>1175</v>
      </c>
    </row>
    <row r="140" spans="1:13" x14ac:dyDescent="0.2">
      <c r="A140" t="s">
        <v>292</v>
      </c>
      <c r="B140" t="s">
        <v>293</v>
      </c>
      <c r="C140" t="s">
        <v>1176</v>
      </c>
      <c r="D140" t="s">
        <v>1177</v>
      </c>
      <c r="E140" t="s">
        <v>1178</v>
      </c>
      <c r="F140" t="s">
        <v>1179</v>
      </c>
      <c r="H140" t="s">
        <v>1180</v>
      </c>
      <c r="I140" t="s">
        <v>380</v>
      </c>
      <c r="J140" t="s">
        <v>1181</v>
      </c>
      <c r="K140" t="s">
        <v>1182</v>
      </c>
      <c r="L140" t="s">
        <v>303</v>
      </c>
      <c r="M140" t="s">
        <v>1183</v>
      </c>
    </row>
    <row r="141" spans="1:13" x14ac:dyDescent="0.2">
      <c r="A141" t="s">
        <v>292</v>
      </c>
      <c r="B141" t="s">
        <v>293</v>
      </c>
      <c r="C141" t="s">
        <v>1184</v>
      </c>
      <c r="D141" t="s">
        <v>1185</v>
      </c>
      <c r="E141" t="s">
        <v>1186</v>
      </c>
      <c r="F141" t="s">
        <v>1187</v>
      </c>
      <c r="H141" t="s">
        <v>746</v>
      </c>
      <c r="I141" t="s">
        <v>371</v>
      </c>
      <c r="J141" t="s">
        <v>1188</v>
      </c>
      <c r="K141" t="s">
        <v>1189</v>
      </c>
      <c r="L141" t="s">
        <v>303</v>
      </c>
      <c r="M141" t="s">
        <v>1190</v>
      </c>
    </row>
    <row r="142" spans="1:13" x14ac:dyDescent="0.2">
      <c r="A142" t="s">
        <v>292</v>
      </c>
      <c r="B142" t="s">
        <v>293</v>
      </c>
      <c r="C142" t="s">
        <v>1191</v>
      </c>
      <c r="D142" t="s">
        <v>295</v>
      </c>
      <c r="E142" t="s">
        <v>296</v>
      </c>
      <c r="F142" t="s">
        <v>1192</v>
      </c>
      <c r="H142" t="s">
        <v>523</v>
      </c>
      <c r="I142" t="s">
        <v>353</v>
      </c>
      <c r="J142" t="s">
        <v>1193</v>
      </c>
      <c r="K142" t="s">
        <v>1194</v>
      </c>
      <c r="L142" t="s">
        <v>303</v>
      </c>
      <c r="M142" t="s">
        <v>1195</v>
      </c>
    </row>
    <row r="143" spans="1:13" x14ac:dyDescent="0.2">
      <c r="A143" t="s">
        <v>292</v>
      </c>
      <c r="B143" t="s">
        <v>293</v>
      </c>
      <c r="C143" t="s">
        <v>1196</v>
      </c>
      <c r="D143" t="s">
        <v>349</v>
      </c>
      <c r="F143" t="s">
        <v>1197</v>
      </c>
      <c r="G143" t="s">
        <v>1198</v>
      </c>
      <c r="H143" t="s">
        <v>443</v>
      </c>
      <c r="I143" t="s">
        <v>353</v>
      </c>
      <c r="J143" t="s">
        <v>1199</v>
      </c>
      <c r="K143" t="s">
        <v>302</v>
      </c>
      <c r="L143" t="s">
        <v>303</v>
      </c>
      <c r="M143" t="s">
        <v>422</v>
      </c>
    </row>
    <row r="144" spans="1:13" x14ac:dyDescent="0.2">
      <c r="A144" t="s">
        <v>292</v>
      </c>
      <c r="B144" t="s">
        <v>293</v>
      </c>
      <c r="C144" t="s">
        <v>1200</v>
      </c>
      <c r="D144" t="s">
        <v>1201</v>
      </c>
      <c r="F144" t="s">
        <v>1202</v>
      </c>
      <c r="G144" t="s">
        <v>1203</v>
      </c>
      <c r="H144" t="s">
        <v>458</v>
      </c>
      <c r="I144" t="s">
        <v>371</v>
      </c>
      <c r="J144" t="s">
        <v>1204</v>
      </c>
      <c r="K144" t="s">
        <v>1205</v>
      </c>
      <c r="L144" t="s">
        <v>303</v>
      </c>
      <c r="M144" t="s">
        <v>1206</v>
      </c>
    </row>
    <row r="145" spans="1:13" x14ac:dyDescent="0.2">
      <c r="A145" t="s">
        <v>292</v>
      </c>
      <c r="B145" t="s">
        <v>293</v>
      </c>
      <c r="C145" t="s">
        <v>1207</v>
      </c>
      <c r="D145" t="s">
        <v>1208</v>
      </c>
      <c r="E145" t="s">
        <v>1209</v>
      </c>
      <c r="F145" t="s">
        <v>1210</v>
      </c>
      <c r="G145" t="s">
        <v>1211</v>
      </c>
      <c r="H145" t="s">
        <v>523</v>
      </c>
      <c r="J145" t="s">
        <v>1212</v>
      </c>
      <c r="K145" t="s">
        <v>302</v>
      </c>
      <c r="L145" t="s">
        <v>303</v>
      </c>
      <c r="M145" t="s">
        <v>1213</v>
      </c>
    </row>
    <row r="146" spans="1:13" x14ac:dyDescent="0.2">
      <c r="A146" t="s">
        <v>292</v>
      </c>
      <c r="B146" t="s">
        <v>293</v>
      </c>
      <c r="C146" t="s">
        <v>1214</v>
      </c>
      <c r="D146" t="s">
        <v>366</v>
      </c>
      <c r="E146" t="s">
        <v>1215</v>
      </c>
      <c r="F146" t="s">
        <v>1216</v>
      </c>
      <c r="G146" t="s">
        <v>1217</v>
      </c>
      <c r="H146" t="s">
        <v>1001</v>
      </c>
      <c r="J146" t="s">
        <v>1218</v>
      </c>
      <c r="K146" t="s">
        <v>1219</v>
      </c>
      <c r="L146" t="s">
        <v>303</v>
      </c>
      <c r="M146" t="s">
        <v>1220</v>
      </c>
    </row>
    <row r="147" spans="1:13" x14ac:dyDescent="0.2">
      <c r="A147" t="s">
        <v>292</v>
      </c>
      <c r="B147" t="s">
        <v>293</v>
      </c>
      <c r="C147" t="s">
        <v>1221</v>
      </c>
      <c r="D147" t="s">
        <v>349</v>
      </c>
      <c r="F147" t="s">
        <v>1222</v>
      </c>
      <c r="G147" t="s">
        <v>1223</v>
      </c>
      <c r="H147" t="s">
        <v>922</v>
      </c>
      <c r="J147" t="s">
        <v>1224</v>
      </c>
      <c r="K147" t="s">
        <v>302</v>
      </c>
      <c r="L147" t="s">
        <v>303</v>
      </c>
      <c r="M147" t="s">
        <v>422</v>
      </c>
    </row>
    <row r="148" spans="1:13" x14ac:dyDescent="0.2">
      <c r="A148" t="s">
        <v>292</v>
      </c>
      <c r="B148" t="s">
        <v>293</v>
      </c>
      <c r="C148" t="s">
        <v>1225</v>
      </c>
      <c r="D148" t="s">
        <v>1226</v>
      </c>
      <c r="E148" t="s">
        <v>1226</v>
      </c>
      <c r="F148" t="s">
        <v>1227</v>
      </c>
      <c r="G148" t="s">
        <v>1228</v>
      </c>
      <c r="H148" t="s">
        <v>419</v>
      </c>
      <c r="J148" t="s">
        <v>1229</v>
      </c>
      <c r="K148" t="s">
        <v>1230</v>
      </c>
      <c r="L148" t="s">
        <v>303</v>
      </c>
      <c r="M148" t="s">
        <v>1231</v>
      </c>
    </row>
    <row r="149" spans="1:13" x14ac:dyDescent="0.2">
      <c r="A149" t="s">
        <v>292</v>
      </c>
      <c r="B149" t="s">
        <v>293</v>
      </c>
      <c r="C149" t="s">
        <v>1232</v>
      </c>
      <c r="D149" t="s">
        <v>572</v>
      </c>
      <c r="E149" t="s">
        <v>573</v>
      </c>
      <c r="F149" t="s">
        <v>1233</v>
      </c>
      <c r="G149" t="s">
        <v>352</v>
      </c>
      <c r="H149" t="s">
        <v>353</v>
      </c>
      <c r="J149" t="s">
        <v>1234</v>
      </c>
      <c r="K149" t="s">
        <v>1235</v>
      </c>
      <c r="L149" t="s">
        <v>303</v>
      </c>
      <c r="M149" t="s">
        <v>790</v>
      </c>
    </row>
    <row r="150" spans="1:13" x14ac:dyDescent="0.2">
      <c r="A150" t="s">
        <v>292</v>
      </c>
      <c r="B150" t="s">
        <v>293</v>
      </c>
      <c r="C150" t="s">
        <v>1236</v>
      </c>
      <c r="D150" t="s">
        <v>349</v>
      </c>
      <c r="E150" t="s">
        <v>424</v>
      </c>
      <c r="F150" t="s">
        <v>1237</v>
      </c>
      <c r="G150" t="s">
        <v>1122</v>
      </c>
      <c r="H150" t="s">
        <v>1238</v>
      </c>
      <c r="I150" t="s">
        <v>371</v>
      </c>
      <c r="J150" t="s">
        <v>1239</v>
      </c>
      <c r="K150" t="s">
        <v>1240</v>
      </c>
      <c r="L150" t="s">
        <v>303</v>
      </c>
      <c r="M150" t="s">
        <v>431</v>
      </c>
    </row>
    <row r="151" spans="1:13" x14ac:dyDescent="0.2">
      <c r="A151" t="s">
        <v>292</v>
      </c>
      <c r="B151" t="s">
        <v>293</v>
      </c>
      <c r="C151" t="s">
        <v>1241</v>
      </c>
      <c r="D151" t="s">
        <v>349</v>
      </c>
      <c r="E151" t="s">
        <v>424</v>
      </c>
      <c r="F151" t="s">
        <v>1242</v>
      </c>
      <c r="G151" t="s">
        <v>1243</v>
      </c>
      <c r="H151" t="s">
        <v>1244</v>
      </c>
      <c r="I151" t="s">
        <v>353</v>
      </c>
      <c r="J151" t="s">
        <v>1245</v>
      </c>
      <c r="K151" t="s">
        <v>1246</v>
      </c>
      <c r="L151" t="s">
        <v>303</v>
      </c>
      <c r="M151" t="s">
        <v>1247</v>
      </c>
    </row>
    <row r="152" spans="1:13" x14ac:dyDescent="0.2">
      <c r="A152" t="s">
        <v>292</v>
      </c>
      <c r="B152" t="s">
        <v>293</v>
      </c>
      <c r="C152" t="s">
        <v>1248</v>
      </c>
      <c r="D152" t="s">
        <v>349</v>
      </c>
      <c r="E152" t="s">
        <v>424</v>
      </c>
      <c r="F152" t="s">
        <v>1249</v>
      </c>
      <c r="G152" t="s">
        <v>1080</v>
      </c>
      <c r="H152" t="s">
        <v>361</v>
      </c>
      <c r="I152" t="s">
        <v>353</v>
      </c>
      <c r="J152" t="s">
        <v>1250</v>
      </c>
      <c r="K152" t="s">
        <v>1251</v>
      </c>
      <c r="L152" t="s">
        <v>303</v>
      </c>
      <c r="M152" t="s">
        <v>558</v>
      </c>
    </row>
    <row r="153" spans="1:13" x14ac:dyDescent="0.2">
      <c r="A153" t="s">
        <v>292</v>
      </c>
      <c r="B153" t="s">
        <v>293</v>
      </c>
      <c r="C153" t="s">
        <v>1252</v>
      </c>
      <c r="D153" t="s">
        <v>408</v>
      </c>
      <c r="E153" t="s">
        <v>1253</v>
      </c>
      <c r="F153" t="s">
        <v>1254</v>
      </c>
      <c r="G153" t="s">
        <v>1122</v>
      </c>
      <c r="H153" t="s">
        <v>1255</v>
      </c>
      <c r="I153" t="s">
        <v>419</v>
      </c>
      <c r="J153" t="s">
        <v>1256</v>
      </c>
      <c r="K153" t="s">
        <v>1257</v>
      </c>
      <c r="L153" t="s">
        <v>303</v>
      </c>
      <c r="M153" t="s">
        <v>1258</v>
      </c>
    </row>
    <row r="154" spans="1:13" x14ac:dyDescent="0.2">
      <c r="A154" t="s">
        <v>292</v>
      </c>
      <c r="B154" t="s">
        <v>293</v>
      </c>
      <c r="C154" t="s">
        <v>1259</v>
      </c>
      <c r="D154" t="s">
        <v>564</v>
      </c>
      <c r="E154" t="s">
        <v>296</v>
      </c>
      <c r="F154" t="s">
        <v>1260</v>
      </c>
      <c r="H154" t="s">
        <v>418</v>
      </c>
      <c r="I154" t="s">
        <v>371</v>
      </c>
      <c r="J154" t="s">
        <v>420</v>
      </c>
      <c r="K154" t="s">
        <v>1261</v>
      </c>
      <c r="L154" t="s">
        <v>303</v>
      </c>
      <c r="M154" t="s">
        <v>570</v>
      </c>
    </row>
    <row r="155" spans="1:13" x14ac:dyDescent="0.2">
      <c r="A155" t="s">
        <v>292</v>
      </c>
      <c r="B155" t="s">
        <v>293</v>
      </c>
      <c r="C155" t="s">
        <v>1262</v>
      </c>
      <c r="D155" t="s">
        <v>572</v>
      </c>
      <c r="E155" t="s">
        <v>573</v>
      </c>
      <c r="F155" t="s">
        <v>1263</v>
      </c>
      <c r="G155" t="s">
        <v>1264</v>
      </c>
      <c r="H155" t="s">
        <v>443</v>
      </c>
      <c r="I155" t="s">
        <v>353</v>
      </c>
      <c r="J155" t="s">
        <v>1265</v>
      </c>
      <c r="K155" t="s">
        <v>1266</v>
      </c>
      <c r="L155" t="s">
        <v>303</v>
      </c>
      <c r="M155" t="s">
        <v>1267</v>
      </c>
    </row>
    <row r="156" spans="1:13" x14ac:dyDescent="0.2">
      <c r="A156" t="s">
        <v>292</v>
      </c>
      <c r="B156" t="s">
        <v>293</v>
      </c>
      <c r="C156" t="s">
        <v>1268</v>
      </c>
      <c r="D156" t="s">
        <v>831</v>
      </c>
      <c r="E156" t="s">
        <v>506</v>
      </c>
      <c r="F156" t="s">
        <v>1269</v>
      </c>
      <c r="G156" t="s">
        <v>1270</v>
      </c>
      <c r="H156" t="s">
        <v>352</v>
      </c>
      <c r="J156" t="s">
        <v>1271</v>
      </c>
      <c r="K156" t="s">
        <v>1272</v>
      </c>
      <c r="L156" t="s">
        <v>303</v>
      </c>
      <c r="M156" t="s">
        <v>1273</v>
      </c>
    </row>
    <row r="157" spans="1:13" x14ac:dyDescent="0.2">
      <c r="A157" t="s">
        <v>292</v>
      </c>
      <c r="B157" t="s">
        <v>293</v>
      </c>
      <c r="C157" t="s">
        <v>1274</v>
      </c>
      <c r="D157" t="s">
        <v>572</v>
      </c>
      <c r="E157" t="s">
        <v>573</v>
      </c>
      <c r="F157" t="s">
        <v>1275</v>
      </c>
      <c r="H157" t="s">
        <v>443</v>
      </c>
      <c r="I157" t="s">
        <v>353</v>
      </c>
      <c r="J157" t="s">
        <v>1276</v>
      </c>
      <c r="K157" t="s">
        <v>1277</v>
      </c>
      <c r="L157" t="s">
        <v>303</v>
      </c>
      <c r="M157" t="s">
        <v>1278</v>
      </c>
    </row>
    <row r="158" spans="1:13" x14ac:dyDescent="0.2">
      <c r="A158" t="s">
        <v>292</v>
      </c>
      <c r="B158" t="s">
        <v>293</v>
      </c>
      <c r="C158" t="s">
        <v>1279</v>
      </c>
      <c r="D158" t="s">
        <v>572</v>
      </c>
      <c r="E158" t="s">
        <v>573</v>
      </c>
      <c r="F158" t="s">
        <v>1280</v>
      </c>
      <c r="G158" t="s">
        <v>1074</v>
      </c>
      <c r="H158" t="s">
        <v>911</v>
      </c>
      <c r="I158" t="s">
        <v>353</v>
      </c>
      <c r="J158" t="s">
        <v>1281</v>
      </c>
      <c r="K158" t="s">
        <v>1282</v>
      </c>
      <c r="L158" t="s">
        <v>303</v>
      </c>
      <c r="M158" t="s">
        <v>1111</v>
      </c>
    </row>
    <row r="159" spans="1:13" x14ac:dyDescent="0.2">
      <c r="A159" t="s">
        <v>292</v>
      </c>
      <c r="B159" t="s">
        <v>293</v>
      </c>
      <c r="C159" t="s">
        <v>1283</v>
      </c>
      <c r="D159" t="s">
        <v>1284</v>
      </c>
      <c r="E159" t="s">
        <v>1285</v>
      </c>
      <c r="F159" t="s">
        <v>1286</v>
      </c>
      <c r="G159" t="s">
        <v>1287</v>
      </c>
      <c r="H159" t="s">
        <v>389</v>
      </c>
      <c r="J159" t="s">
        <v>1288</v>
      </c>
      <c r="K159" t="s">
        <v>302</v>
      </c>
      <c r="L159" t="s">
        <v>303</v>
      </c>
      <c r="M159" t="s">
        <v>422</v>
      </c>
    </row>
    <row r="160" spans="1:13" x14ac:dyDescent="0.2">
      <c r="A160" t="s">
        <v>292</v>
      </c>
      <c r="B160" t="s">
        <v>293</v>
      </c>
      <c r="C160" t="s">
        <v>1289</v>
      </c>
      <c r="D160" t="s">
        <v>963</v>
      </c>
      <c r="F160" t="s">
        <v>1290</v>
      </c>
      <c r="G160" t="s">
        <v>1291</v>
      </c>
      <c r="H160" t="s">
        <v>370</v>
      </c>
      <c r="I160" t="s">
        <v>419</v>
      </c>
      <c r="J160" t="s">
        <v>1292</v>
      </c>
      <c r="K160" t="s">
        <v>1293</v>
      </c>
      <c r="L160" t="s">
        <v>303</v>
      </c>
      <c r="M160" t="s">
        <v>312</v>
      </c>
    </row>
    <row r="161" spans="1:13" x14ac:dyDescent="0.2">
      <c r="A161" t="s">
        <v>292</v>
      </c>
      <c r="B161" t="s">
        <v>293</v>
      </c>
      <c r="C161" t="s">
        <v>1294</v>
      </c>
      <c r="D161" t="s">
        <v>1295</v>
      </c>
      <c r="E161" t="s">
        <v>1296</v>
      </c>
      <c r="F161" t="s">
        <v>1297</v>
      </c>
      <c r="G161" t="s">
        <v>1298</v>
      </c>
      <c r="H161" t="s">
        <v>1001</v>
      </c>
      <c r="I161" t="s">
        <v>353</v>
      </c>
      <c r="J161" t="s">
        <v>1299</v>
      </c>
      <c r="K161" t="s">
        <v>1300</v>
      </c>
      <c r="L161" t="s">
        <v>303</v>
      </c>
      <c r="M161" t="s">
        <v>1301</v>
      </c>
    </row>
    <row r="162" spans="1:13" x14ac:dyDescent="0.2">
      <c r="A162" t="s">
        <v>292</v>
      </c>
      <c r="B162" t="s">
        <v>293</v>
      </c>
      <c r="C162" t="s">
        <v>1302</v>
      </c>
      <c r="D162" t="s">
        <v>440</v>
      </c>
      <c r="F162" t="s">
        <v>1303</v>
      </c>
      <c r="G162" t="s">
        <v>1304</v>
      </c>
      <c r="H162" t="s">
        <v>567</v>
      </c>
      <c r="J162" t="s">
        <v>1305</v>
      </c>
      <c r="K162" t="s">
        <v>1306</v>
      </c>
      <c r="L162" t="s">
        <v>303</v>
      </c>
      <c r="M162" t="s">
        <v>422</v>
      </c>
    </row>
    <row r="163" spans="1:13" x14ac:dyDescent="0.2">
      <c r="A163" t="s">
        <v>292</v>
      </c>
      <c r="B163" t="s">
        <v>293</v>
      </c>
      <c r="C163" t="s">
        <v>1307</v>
      </c>
      <c r="D163" t="s">
        <v>1308</v>
      </c>
      <c r="F163" t="s">
        <v>1309</v>
      </c>
      <c r="G163" t="s">
        <v>1310</v>
      </c>
      <c r="H163" t="s">
        <v>1311</v>
      </c>
      <c r="I163" t="s">
        <v>371</v>
      </c>
      <c r="J163" t="s">
        <v>1312</v>
      </c>
      <c r="K163" t="s">
        <v>1313</v>
      </c>
      <c r="L163" t="s">
        <v>303</v>
      </c>
      <c r="M163" t="s">
        <v>1314</v>
      </c>
    </row>
    <row r="164" spans="1:13" x14ac:dyDescent="0.2">
      <c r="A164" t="s">
        <v>292</v>
      </c>
      <c r="B164" t="s">
        <v>293</v>
      </c>
      <c r="C164" t="s">
        <v>1315</v>
      </c>
      <c r="D164" t="s">
        <v>844</v>
      </c>
      <c r="E164" t="s">
        <v>296</v>
      </c>
      <c r="F164" t="s">
        <v>1316</v>
      </c>
      <c r="G164" t="s">
        <v>1317</v>
      </c>
      <c r="H164" t="s">
        <v>959</v>
      </c>
      <c r="I164" t="s">
        <v>380</v>
      </c>
      <c r="J164" t="s">
        <v>1318</v>
      </c>
      <c r="K164" t="s">
        <v>1319</v>
      </c>
      <c r="L164" t="s">
        <v>303</v>
      </c>
      <c r="M164" t="s">
        <v>849</v>
      </c>
    </row>
    <row r="165" spans="1:13" x14ac:dyDescent="0.2">
      <c r="A165" t="s">
        <v>292</v>
      </c>
      <c r="B165" t="s">
        <v>293</v>
      </c>
      <c r="C165" t="s">
        <v>1320</v>
      </c>
      <c r="D165" t="s">
        <v>492</v>
      </c>
      <c r="E165" t="s">
        <v>493</v>
      </c>
      <c r="F165" t="s">
        <v>1321</v>
      </c>
      <c r="G165" t="s">
        <v>655</v>
      </c>
      <c r="H165" t="s">
        <v>353</v>
      </c>
      <c r="J165" t="s">
        <v>988</v>
      </c>
      <c r="K165" t="s">
        <v>1322</v>
      </c>
      <c r="L165" t="s">
        <v>303</v>
      </c>
      <c r="M165" t="s">
        <v>1323</v>
      </c>
    </row>
    <row r="166" spans="1:13" x14ac:dyDescent="0.2">
      <c r="A166" t="s">
        <v>292</v>
      </c>
      <c r="B166" t="s">
        <v>293</v>
      </c>
      <c r="C166" t="s">
        <v>1324</v>
      </c>
      <c r="D166" t="s">
        <v>1325</v>
      </c>
      <c r="F166" t="s">
        <v>1326</v>
      </c>
      <c r="G166" t="s">
        <v>1327</v>
      </c>
      <c r="H166" t="s">
        <v>412</v>
      </c>
      <c r="J166" t="s">
        <v>1328</v>
      </c>
      <c r="K166" t="s">
        <v>1329</v>
      </c>
      <c r="L166" t="s">
        <v>303</v>
      </c>
      <c r="M166" t="s">
        <v>685</v>
      </c>
    </row>
    <row r="167" spans="1:13" x14ac:dyDescent="0.2">
      <c r="A167" t="s">
        <v>292</v>
      </c>
      <c r="B167" t="s">
        <v>293</v>
      </c>
      <c r="C167" t="s">
        <v>1330</v>
      </c>
      <c r="D167" t="s">
        <v>401</v>
      </c>
      <c r="E167" t="s">
        <v>402</v>
      </c>
      <c r="F167" t="s">
        <v>1331</v>
      </c>
      <c r="G167" t="s">
        <v>1332</v>
      </c>
      <c r="H167" t="s">
        <v>418</v>
      </c>
      <c r="I167" t="s">
        <v>371</v>
      </c>
      <c r="J167" t="s">
        <v>1333</v>
      </c>
      <c r="K167" t="s">
        <v>1334</v>
      </c>
      <c r="L167" t="s">
        <v>303</v>
      </c>
      <c r="M167" t="s">
        <v>1335</v>
      </c>
    </row>
    <row r="168" spans="1:13" x14ac:dyDescent="0.2">
      <c r="A168" t="s">
        <v>292</v>
      </c>
      <c r="B168" t="s">
        <v>293</v>
      </c>
      <c r="C168" t="s">
        <v>1336</v>
      </c>
      <c r="D168" t="s">
        <v>349</v>
      </c>
      <c r="F168" t="s">
        <v>1337</v>
      </c>
      <c r="H168" t="s">
        <v>922</v>
      </c>
      <c r="I168" t="s">
        <v>353</v>
      </c>
      <c r="J168" t="s">
        <v>923</v>
      </c>
      <c r="K168" t="s">
        <v>1338</v>
      </c>
      <c r="L168" t="s">
        <v>303</v>
      </c>
      <c r="M168" t="s">
        <v>1339</v>
      </c>
    </row>
    <row r="169" spans="1:13" x14ac:dyDescent="0.2">
      <c r="A169" t="s">
        <v>292</v>
      </c>
      <c r="B169" t="s">
        <v>293</v>
      </c>
      <c r="C169" t="s">
        <v>1340</v>
      </c>
      <c r="D169" t="s">
        <v>349</v>
      </c>
      <c r="F169" t="s">
        <v>1341</v>
      </c>
      <c r="G169" t="s">
        <v>370</v>
      </c>
      <c r="H169" t="s">
        <v>419</v>
      </c>
      <c r="J169" t="s">
        <v>1342</v>
      </c>
      <c r="K169" t="s">
        <v>1343</v>
      </c>
      <c r="L169" t="s">
        <v>303</v>
      </c>
      <c r="M169" t="s">
        <v>422</v>
      </c>
    </row>
    <row r="170" spans="1:13" x14ac:dyDescent="0.2">
      <c r="A170" t="s">
        <v>292</v>
      </c>
      <c r="B170" t="s">
        <v>293</v>
      </c>
      <c r="C170" t="s">
        <v>1344</v>
      </c>
      <c r="D170" t="s">
        <v>440</v>
      </c>
      <c r="F170" t="s">
        <v>1345</v>
      </c>
      <c r="G170" t="s">
        <v>443</v>
      </c>
      <c r="H170" t="s">
        <v>353</v>
      </c>
      <c r="J170" t="s">
        <v>1346</v>
      </c>
      <c r="K170" t="s">
        <v>302</v>
      </c>
      <c r="L170" t="s">
        <v>303</v>
      </c>
      <c r="M170" t="s">
        <v>422</v>
      </c>
    </row>
    <row r="171" spans="1:13" x14ac:dyDescent="0.2">
      <c r="A171" t="s">
        <v>292</v>
      </c>
      <c r="B171" t="s">
        <v>293</v>
      </c>
      <c r="C171" t="s">
        <v>1347</v>
      </c>
      <c r="D171" t="s">
        <v>349</v>
      </c>
      <c r="E171" t="s">
        <v>1348</v>
      </c>
      <c r="F171" t="s">
        <v>1349</v>
      </c>
      <c r="G171" t="s">
        <v>1350</v>
      </c>
      <c r="H171" t="s">
        <v>361</v>
      </c>
      <c r="I171" t="s">
        <v>353</v>
      </c>
      <c r="J171" t="s">
        <v>1351</v>
      </c>
      <c r="K171" t="s">
        <v>1352</v>
      </c>
      <c r="L171" t="s">
        <v>303</v>
      </c>
      <c r="M171" t="s">
        <v>1353</v>
      </c>
    </row>
    <row r="172" spans="1:13" x14ac:dyDescent="0.2">
      <c r="A172" t="s">
        <v>292</v>
      </c>
      <c r="B172" t="s">
        <v>293</v>
      </c>
      <c r="C172" t="s">
        <v>1354</v>
      </c>
      <c r="D172" t="s">
        <v>349</v>
      </c>
      <c r="E172" t="s">
        <v>1355</v>
      </c>
      <c r="F172" t="s">
        <v>1356</v>
      </c>
      <c r="G172" t="s">
        <v>1357</v>
      </c>
      <c r="H172" t="s">
        <v>523</v>
      </c>
      <c r="J172" t="s">
        <v>1358</v>
      </c>
      <c r="K172" t="s">
        <v>1359</v>
      </c>
      <c r="L172" t="s">
        <v>303</v>
      </c>
      <c r="M172" t="s">
        <v>1360</v>
      </c>
    </row>
    <row r="173" spans="1:13" x14ac:dyDescent="0.2">
      <c r="A173" t="s">
        <v>292</v>
      </c>
      <c r="B173" t="s">
        <v>293</v>
      </c>
      <c r="C173" t="s">
        <v>1361</v>
      </c>
      <c r="D173" t="s">
        <v>1362</v>
      </c>
      <c r="F173" t="s">
        <v>1363</v>
      </c>
      <c r="G173" t="s">
        <v>1092</v>
      </c>
      <c r="H173" t="s">
        <v>567</v>
      </c>
      <c r="I173" t="s">
        <v>380</v>
      </c>
      <c r="J173" t="s">
        <v>1364</v>
      </c>
      <c r="K173" t="s">
        <v>1365</v>
      </c>
      <c r="L173" t="s">
        <v>303</v>
      </c>
      <c r="M173" t="s">
        <v>422</v>
      </c>
    </row>
    <row r="174" spans="1:13" x14ac:dyDescent="0.2">
      <c r="A174" t="s">
        <v>292</v>
      </c>
      <c r="B174" t="s">
        <v>293</v>
      </c>
      <c r="C174" t="s">
        <v>1366</v>
      </c>
      <c r="D174" t="s">
        <v>1367</v>
      </c>
      <c r="E174" t="s">
        <v>1368</v>
      </c>
      <c r="F174" t="s">
        <v>1369</v>
      </c>
      <c r="H174" t="s">
        <v>959</v>
      </c>
      <c r="I174" t="s">
        <v>371</v>
      </c>
      <c r="J174" t="s">
        <v>1370</v>
      </c>
      <c r="K174" t="s">
        <v>1371</v>
      </c>
      <c r="L174" t="s">
        <v>303</v>
      </c>
      <c r="M174" t="s">
        <v>1372</v>
      </c>
    </row>
    <row r="175" spans="1:13" x14ac:dyDescent="0.2">
      <c r="A175" t="s">
        <v>292</v>
      </c>
      <c r="B175" t="s">
        <v>293</v>
      </c>
      <c r="C175" t="s">
        <v>1373</v>
      </c>
      <c r="D175" t="s">
        <v>1374</v>
      </c>
      <c r="E175" t="s">
        <v>1375</v>
      </c>
      <c r="F175" t="s">
        <v>1376</v>
      </c>
      <c r="G175" t="s">
        <v>1377</v>
      </c>
      <c r="H175" t="s">
        <v>361</v>
      </c>
      <c r="J175" t="s">
        <v>1378</v>
      </c>
      <c r="K175" t="s">
        <v>1379</v>
      </c>
      <c r="L175" t="s">
        <v>303</v>
      </c>
      <c r="M175" t="s">
        <v>1380</v>
      </c>
    </row>
    <row r="176" spans="1:13" x14ac:dyDescent="0.2">
      <c r="A176" t="s">
        <v>292</v>
      </c>
      <c r="B176" t="s">
        <v>293</v>
      </c>
      <c r="C176" t="s">
        <v>1381</v>
      </c>
      <c r="D176" t="s">
        <v>1382</v>
      </c>
      <c r="E176" t="s">
        <v>1383</v>
      </c>
      <c r="F176" t="s">
        <v>1384</v>
      </c>
      <c r="G176" t="s">
        <v>361</v>
      </c>
      <c r="H176" t="s">
        <v>353</v>
      </c>
      <c r="J176" t="s">
        <v>1385</v>
      </c>
      <c r="K176" t="s">
        <v>302</v>
      </c>
      <c r="L176" t="s">
        <v>303</v>
      </c>
      <c r="M176" t="s">
        <v>1386</v>
      </c>
    </row>
    <row r="177" spans="1:13" x14ac:dyDescent="0.2">
      <c r="A177" t="s">
        <v>292</v>
      </c>
      <c r="B177" t="s">
        <v>293</v>
      </c>
      <c r="C177" t="s">
        <v>1387</v>
      </c>
      <c r="D177" t="s">
        <v>1388</v>
      </c>
      <c r="F177" t="s">
        <v>958</v>
      </c>
      <c r="G177" t="s">
        <v>1389</v>
      </c>
      <c r="H177" t="s">
        <v>959</v>
      </c>
      <c r="I177" t="s">
        <v>419</v>
      </c>
      <c r="J177" t="s">
        <v>1390</v>
      </c>
      <c r="K177" t="s">
        <v>1391</v>
      </c>
      <c r="L177" t="s">
        <v>303</v>
      </c>
      <c r="M177" t="s">
        <v>312</v>
      </c>
    </row>
    <row r="178" spans="1:13" x14ac:dyDescent="0.2">
      <c r="A178" t="s">
        <v>292</v>
      </c>
      <c r="B178" t="s">
        <v>293</v>
      </c>
      <c r="C178" t="s">
        <v>1392</v>
      </c>
      <c r="D178" t="s">
        <v>1393</v>
      </c>
      <c r="E178" t="s">
        <v>1394</v>
      </c>
      <c r="F178" t="s">
        <v>1395</v>
      </c>
      <c r="G178" t="s">
        <v>1396</v>
      </c>
      <c r="H178" t="s">
        <v>959</v>
      </c>
      <c r="I178" t="s">
        <v>371</v>
      </c>
      <c r="J178" t="s">
        <v>1397</v>
      </c>
      <c r="K178" t="s">
        <v>1398</v>
      </c>
      <c r="L178" t="s">
        <v>303</v>
      </c>
      <c r="M178" t="s">
        <v>1399</v>
      </c>
    </row>
    <row r="179" spans="1:13" x14ac:dyDescent="0.2">
      <c r="A179" t="s">
        <v>292</v>
      </c>
      <c r="B179" t="s">
        <v>293</v>
      </c>
      <c r="C179" t="s">
        <v>1400</v>
      </c>
      <c r="D179" t="s">
        <v>535</v>
      </c>
      <c r="E179" t="s">
        <v>536</v>
      </c>
      <c r="F179" t="s">
        <v>1401</v>
      </c>
      <c r="G179" t="s">
        <v>1402</v>
      </c>
      <c r="H179" t="s">
        <v>1403</v>
      </c>
      <c r="I179" t="s">
        <v>371</v>
      </c>
      <c r="J179" t="s">
        <v>1404</v>
      </c>
      <c r="K179" t="s">
        <v>1405</v>
      </c>
      <c r="L179" t="s">
        <v>303</v>
      </c>
      <c r="M179" t="s">
        <v>542</v>
      </c>
    </row>
    <row r="180" spans="1:13" x14ac:dyDescent="0.2">
      <c r="A180" t="s">
        <v>292</v>
      </c>
      <c r="B180" t="s">
        <v>293</v>
      </c>
      <c r="C180" t="s">
        <v>1406</v>
      </c>
      <c r="D180" t="s">
        <v>1407</v>
      </c>
      <c r="F180" t="s">
        <v>1408</v>
      </c>
      <c r="G180" t="s">
        <v>501</v>
      </c>
      <c r="H180" t="s">
        <v>389</v>
      </c>
      <c r="I180" t="s">
        <v>353</v>
      </c>
      <c r="J180" t="s">
        <v>1409</v>
      </c>
      <c r="K180" t="s">
        <v>1410</v>
      </c>
      <c r="L180" t="s">
        <v>303</v>
      </c>
      <c r="M180" t="s">
        <v>1411</v>
      </c>
    </row>
    <row r="181" spans="1:13" x14ac:dyDescent="0.2">
      <c r="A181" t="s">
        <v>292</v>
      </c>
      <c r="B181" t="s">
        <v>293</v>
      </c>
      <c r="C181" t="s">
        <v>1412</v>
      </c>
      <c r="D181" t="s">
        <v>572</v>
      </c>
      <c r="E181" t="s">
        <v>573</v>
      </c>
      <c r="F181" t="s">
        <v>1413</v>
      </c>
      <c r="G181" t="s">
        <v>1414</v>
      </c>
      <c r="H181" t="s">
        <v>1415</v>
      </c>
      <c r="I181" t="s">
        <v>419</v>
      </c>
      <c r="J181" t="s">
        <v>1416</v>
      </c>
      <c r="K181" t="s">
        <v>1417</v>
      </c>
      <c r="L181" t="s">
        <v>303</v>
      </c>
      <c r="M181" t="s">
        <v>1418</v>
      </c>
    </row>
    <row r="182" spans="1:13" x14ac:dyDescent="0.2">
      <c r="A182" t="s">
        <v>292</v>
      </c>
      <c r="B182" t="s">
        <v>293</v>
      </c>
      <c r="C182" t="s">
        <v>1419</v>
      </c>
      <c r="D182" t="s">
        <v>394</v>
      </c>
      <c r="E182" t="s">
        <v>1102</v>
      </c>
      <c r="F182" t="s">
        <v>500</v>
      </c>
      <c r="G182" t="s">
        <v>1420</v>
      </c>
      <c r="H182" t="s">
        <v>443</v>
      </c>
      <c r="I182" t="s">
        <v>353</v>
      </c>
      <c r="J182" t="s">
        <v>1421</v>
      </c>
      <c r="K182" t="s">
        <v>1422</v>
      </c>
      <c r="L182" t="s">
        <v>303</v>
      </c>
      <c r="M182" t="s">
        <v>1423</v>
      </c>
    </row>
    <row r="183" spans="1:13" x14ac:dyDescent="0.2">
      <c r="A183" t="s">
        <v>292</v>
      </c>
      <c r="B183" t="s">
        <v>293</v>
      </c>
      <c r="C183" t="s">
        <v>1424</v>
      </c>
      <c r="D183" t="s">
        <v>1425</v>
      </c>
      <c r="F183" t="s">
        <v>1426</v>
      </c>
      <c r="G183" t="s">
        <v>1427</v>
      </c>
      <c r="H183" t="s">
        <v>370</v>
      </c>
      <c r="J183" t="s">
        <v>1428</v>
      </c>
      <c r="K183" t="s">
        <v>1429</v>
      </c>
      <c r="L183" t="s">
        <v>303</v>
      </c>
      <c r="M183" t="s">
        <v>1430</v>
      </c>
    </row>
    <row r="184" spans="1:13" x14ac:dyDescent="0.2">
      <c r="A184" t="s">
        <v>292</v>
      </c>
      <c r="B184" t="s">
        <v>293</v>
      </c>
      <c r="C184" t="s">
        <v>1431</v>
      </c>
      <c r="D184" t="s">
        <v>1432</v>
      </c>
      <c r="E184" t="s">
        <v>1433</v>
      </c>
      <c r="F184" t="s">
        <v>1434</v>
      </c>
      <c r="H184" t="s">
        <v>549</v>
      </c>
      <c r="I184" t="s">
        <v>419</v>
      </c>
      <c r="J184" t="s">
        <v>1435</v>
      </c>
      <c r="K184" t="s">
        <v>1436</v>
      </c>
      <c r="L184" t="s">
        <v>303</v>
      </c>
      <c r="M184" t="s">
        <v>1437</v>
      </c>
    </row>
    <row r="185" spans="1:13" x14ac:dyDescent="0.2">
      <c r="A185" t="s">
        <v>292</v>
      </c>
      <c r="B185" t="s">
        <v>293</v>
      </c>
      <c r="C185" t="s">
        <v>1438</v>
      </c>
      <c r="D185" t="s">
        <v>1439</v>
      </c>
      <c r="E185" t="s">
        <v>1440</v>
      </c>
      <c r="F185" t="s">
        <v>1441</v>
      </c>
      <c r="G185" t="s">
        <v>1442</v>
      </c>
      <c r="H185" t="s">
        <v>959</v>
      </c>
      <c r="I185" t="s">
        <v>419</v>
      </c>
      <c r="J185" t="s">
        <v>1443</v>
      </c>
      <c r="K185" t="s">
        <v>1444</v>
      </c>
      <c r="L185" t="s">
        <v>303</v>
      </c>
      <c r="M185" t="s">
        <v>1060</v>
      </c>
    </row>
    <row r="186" spans="1:13" x14ac:dyDescent="0.2">
      <c r="A186" t="s">
        <v>292</v>
      </c>
      <c r="B186" t="s">
        <v>293</v>
      </c>
      <c r="C186" t="s">
        <v>1445</v>
      </c>
      <c r="D186" t="s">
        <v>468</v>
      </c>
      <c r="E186" t="s">
        <v>469</v>
      </c>
      <c r="F186" t="s">
        <v>1446</v>
      </c>
      <c r="G186" t="s">
        <v>1447</v>
      </c>
      <c r="H186" t="s">
        <v>472</v>
      </c>
      <c r="I186" t="s">
        <v>371</v>
      </c>
      <c r="J186" t="s">
        <v>1448</v>
      </c>
      <c r="K186" t="s">
        <v>1449</v>
      </c>
      <c r="L186" t="s">
        <v>303</v>
      </c>
      <c r="M186" t="s">
        <v>1450</v>
      </c>
    </row>
    <row r="187" spans="1:13" x14ac:dyDescent="0.2">
      <c r="A187" t="s">
        <v>292</v>
      </c>
      <c r="B187" t="s">
        <v>293</v>
      </c>
      <c r="C187" t="s">
        <v>1451</v>
      </c>
      <c r="D187" t="s">
        <v>1452</v>
      </c>
      <c r="F187" t="s">
        <v>1453</v>
      </c>
      <c r="H187" t="s">
        <v>443</v>
      </c>
      <c r="I187" t="s">
        <v>353</v>
      </c>
      <c r="J187" t="s">
        <v>1454</v>
      </c>
      <c r="K187" t="s">
        <v>1455</v>
      </c>
      <c r="L187" t="s">
        <v>303</v>
      </c>
      <c r="M187" t="s">
        <v>1430</v>
      </c>
    </row>
    <row r="188" spans="1:13" x14ac:dyDescent="0.2">
      <c r="A188" t="s">
        <v>292</v>
      </c>
      <c r="B188" t="s">
        <v>293</v>
      </c>
      <c r="C188" t="s">
        <v>1456</v>
      </c>
      <c r="D188" t="s">
        <v>1457</v>
      </c>
      <c r="E188" t="s">
        <v>1458</v>
      </c>
      <c r="F188" t="s">
        <v>1459</v>
      </c>
      <c r="G188" t="s">
        <v>1460</v>
      </c>
      <c r="H188" t="s">
        <v>1298</v>
      </c>
      <c r="I188" t="s">
        <v>353</v>
      </c>
      <c r="J188" t="s">
        <v>1461</v>
      </c>
      <c r="K188" t="s">
        <v>1462</v>
      </c>
      <c r="L188" t="s">
        <v>303</v>
      </c>
      <c r="M188" t="s">
        <v>1463</v>
      </c>
    </row>
    <row r="189" spans="1:13" x14ac:dyDescent="0.2">
      <c r="A189" t="s">
        <v>292</v>
      </c>
      <c r="B189" t="s">
        <v>293</v>
      </c>
      <c r="C189" t="s">
        <v>1464</v>
      </c>
      <c r="D189" t="s">
        <v>349</v>
      </c>
      <c r="E189" t="s">
        <v>424</v>
      </c>
      <c r="F189" t="s">
        <v>1465</v>
      </c>
      <c r="H189" t="s">
        <v>370</v>
      </c>
      <c r="I189" t="s">
        <v>380</v>
      </c>
      <c r="J189" t="s">
        <v>1466</v>
      </c>
      <c r="K189" t="s">
        <v>1467</v>
      </c>
      <c r="L189" t="s">
        <v>303</v>
      </c>
      <c r="M189" t="s">
        <v>1468</v>
      </c>
    </row>
    <row r="190" spans="1:13" x14ac:dyDescent="0.2">
      <c r="A190" t="s">
        <v>292</v>
      </c>
      <c r="B190" t="s">
        <v>293</v>
      </c>
      <c r="C190" t="s">
        <v>1469</v>
      </c>
      <c r="D190" t="s">
        <v>520</v>
      </c>
      <c r="F190" t="s">
        <v>1470</v>
      </c>
      <c r="G190" t="s">
        <v>1471</v>
      </c>
      <c r="H190" t="s">
        <v>523</v>
      </c>
      <c r="J190" t="s">
        <v>1472</v>
      </c>
      <c r="K190" t="s">
        <v>1473</v>
      </c>
      <c r="L190" t="s">
        <v>303</v>
      </c>
      <c r="M190" t="s">
        <v>526</v>
      </c>
    </row>
    <row r="191" spans="1:13" x14ac:dyDescent="0.2">
      <c r="A191" t="s">
        <v>292</v>
      </c>
      <c r="B191" t="s">
        <v>293</v>
      </c>
      <c r="C191" t="s">
        <v>1474</v>
      </c>
      <c r="D191" t="s">
        <v>592</v>
      </c>
      <c r="E191" t="s">
        <v>1475</v>
      </c>
      <c r="F191" t="s">
        <v>1476</v>
      </c>
      <c r="G191" t="s">
        <v>820</v>
      </c>
      <c r="H191" t="s">
        <v>361</v>
      </c>
      <c r="I191" t="s">
        <v>353</v>
      </c>
      <c r="J191" t="s">
        <v>1477</v>
      </c>
      <c r="K191" t="s">
        <v>1478</v>
      </c>
      <c r="L191" t="s">
        <v>303</v>
      </c>
      <c r="M191" t="s">
        <v>1479</v>
      </c>
    </row>
    <row r="192" spans="1:13" x14ac:dyDescent="0.2">
      <c r="A192" t="s">
        <v>292</v>
      </c>
      <c r="B192" t="s">
        <v>293</v>
      </c>
      <c r="C192" t="s">
        <v>1480</v>
      </c>
      <c r="D192" t="s">
        <v>1481</v>
      </c>
      <c r="E192" t="s">
        <v>1482</v>
      </c>
      <c r="F192" t="s">
        <v>1483</v>
      </c>
      <c r="H192" t="s">
        <v>361</v>
      </c>
      <c r="I192" t="s">
        <v>353</v>
      </c>
      <c r="J192" t="s">
        <v>1484</v>
      </c>
      <c r="K192" t="s">
        <v>1485</v>
      </c>
      <c r="L192" t="s">
        <v>303</v>
      </c>
      <c r="M192" t="s">
        <v>1486</v>
      </c>
    </row>
    <row r="193" spans="1:13" x14ac:dyDescent="0.2">
      <c r="A193" t="s">
        <v>292</v>
      </c>
      <c r="B193" t="s">
        <v>293</v>
      </c>
      <c r="C193" t="s">
        <v>1487</v>
      </c>
      <c r="D193" t="s">
        <v>1488</v>
      </c>
      <c r="F193" t="s">
        <v>1489</v>
      </c>
      <c r="G193" t="s">
        <v>575</v>
      </c>
      <c r="H193" t="s">
        <v>1148</v>
      </c>
      <c r="I193" t="s">
        <v>1490</v>
      </c>
      <c r="J193" t="s">
        <v>1491</v>
      </c>
      <c r="K193" t="s">
        <v>302</v>
      </c>
      <c r="L193" t="s">
        <v>303</v>
      </c>
      <c r="M193" t="s">
        <v>1492</v>
      </c>
    </row>
    <row r="194" spans="1:13" x14ac:dyDescent="0.2">
      <c r="A194" t="s">
        <v>292</v>
      </c>
      <c r="B194" t="s">
        <v>293</v>
      </c>
      <c r="C194" t="s">
        <v>1493</v>
      </c>
      <c r="D194" t="s">
        <v>440</v>
      </c>
      <c r="F194" t="s">
        <v>1494</v>
      </c>
      <c r="H194" t="s">
        <v>889</v>
      </c>
      <c r="I194" t="s">
        <v>380</v>
      </c>
      <c r="J194" t="s">
        <v>1495</v>
      </c>
      <c r="K194" t="s">
        <v>1496</v>
      </c>
      <c r="L194" t="s">
        <v>303</v>
      </c>
      <c r="M194" t="s">
        <v>422</v>
      </c>
    </row>
    <row r="195" spans="1:13" x14ac:dyDescent="0.2">
      <c r="A195" t="s">
        <v>292</v>
      </c>
      <c r="B195" t="s">
        <v>293</v>
      </c>
      <c r="C195" t="s">
        <v>1497</v>
      </c>
      <c r="D195" t="s">
        <v>394</v>
      </c>
      <c r="E195" t="s">
        <v>395</v>
      </c>
      <c r="F195" t="s">
        <v>1498</v>
      </c>
      <c r="H195" t="s">
        <v>596</v>
      </c>
      <c r="I195" t="s">
        <v>353</v>
      </c>
      <c r="J195" t="s">
        <v>1499</v>
      </c>
      <c r="K195" t="s">
        <v>1500</v>
      </c>
      <c r="L195" t="s">
        <v>303</v>
      </c>
      <c r="M195" t="s">
        <v>1501</v>
      </c>
    </row>
    <row r="196" spans="1:13" x14ac:dyDescent="0.2">
      <c r="A196" t="s">
        <v>292</v>
      </c>
      <c r="B196" t="s">
        <v>293</v>
      </c>
      <c r="C196" t="s">
        <v>1502</v>
      </c>
      <c r="D196" t="s">
        <v>1503</v>
      </c>
      <c r="E196" t="s">
        <v>1504</v>
      </c>
      <c r="F196" t="s">
        <v>1505</v>
      </c>
      <c r="G196" t="s">
        <v>1506</v>
      </c>
      <c r="H196" t="s">
        <v>1415</v>
      </c>
      <c r="I196" t="s">
        <v>419</v>
      </c>
      <c r="J196" t="s">
        <v>1507</v>
      </c>
      <c r="K196" t="s">
        <v>1508</v>
      </c>
      <c r="L196" t="s">
        <v>303</v>
      </c>
      <c r="M196" t="s">
        <v>1509</v>
      </c>
    </row>
    <row r="197" spans="1:13" x14ac:dyDescent="0.2">
      <c r="A197" t="s">
        <v>292</v>
      </c>
      <c r="B197" t="s">
        <v>293</v>
      </c>
      <c r="C197" t="s">
        <v>1510</v>
      </c>
      <c r="D197" t="s">
        <v>1511</v>
      </c>
      <c r="E197" t="s">
        <v>1512</v>
      </c>
      <c r="F197" t="s">
        <v>1513</v>
      </c>
      <c r="G197" t="s">
        <v>1514</v>
      </c>
      <c r="H197" t="s">
        <v>370</v>
      </c>
      <c r="I197" t="s">
        <v>419</v>
      </c>
      <c r="J197" t="s">
        <v>1515</v>
      </c>
      <c r="K197" t="s">
        <v>1516</v>
      </c>
      <c r="L197" t="s">
        <v>303</v>
      </c>
      <c r="M197" t="s">
        <v>817</v>
      </c>
    </row>
    <row r="198" spans="1:13" x14ac:dyDescent="0.2">
      <c r="A198" t="s">
        <v>292</v>
      </c>
      <c r="B198" t="s">
        <v>293</v>
      </c>
      <c r="C198" t="s">
        <v>1517</v>
      </c>
      <c r="D198" t="s">
        <v>592</v>
      </c>
      <c r="E198" t="s">
        <v>1518</v>
      </c>
      <c r="F198" t="s">
        <v>1519</v>
      </c>
      <c r="G198" t="s">
        <v>1520</v>
      </c>
      <c r="H198" t="s">
        <v>361</v>
      </c>
      <c r="J198" t="s">
        <v>1521</v>
      </c>
      <c r="K198" t="s">
        <v>1522</v>
      </c>
      <c r="L198" t="s">
        <v>303</v>
      </c>
      <c r="M198" t="s">
        <v>1523</v>
      </c>
    </row>
    <row r="199" spans="1:13" x14ac:dyDescent="0.2">
      <c r="A199" t="s">
        <v>292</v>
      </c>
      <c r="B199" t="s">
        <v>293</v>
      </c>
      <c r="C199" t="s">
        <v>1524</v>
      </c>
      <c r="D199" t="s">
        <v>1525</v>
      </c>
      <c r="F199" t="s">
        <v>1526</v>
      </c>
      <c r="G199" t="s">
        <v>1527</v>
      </c>
      <c r="H199" t="s">
        <v>567</v>
      </c>
      <c r="J199" t="s">
        <v>1528</v>
      </c>
      <c r="K199" t="s">
        <v>1529</v>
      </c>
      <c r="L199" t="s">
        <v>303</v>
      </c>
      <c r="M199" t="s">
        <v>312</v>
      </c>
    </row>
    <row r="200" spans="1:13" x14ac:dyDescent="0.2">
      <c r="A200" t="s">
        <v>292</v>
      </c>
      <c r="B200" t="s">
        <v>293</v>
      </c>
      <c r="C200" t="s">
        <v>1530</v>
      </c>
      <c r="D200" t="s">
        <v>1531</v>
      </c>
      <c r="E200" t="s">
        <v>1532</v>
      </c>
      <c r="F200" t="s">
        <v>1533</v>
      </c>
      <c r="G200" t="s">
        <v>1534</v>
      </c>
      <c r="H200" t="s">
        <v>1535</v>
      </c>
      <c r="J200" t="s">
        <v>1536</v>
      </c>
      <c r="K200" t="s">
        <v>1537</v>
      </c>
      <c r="L200" t="s">
        <v>303</v>
      </c>
      <c r="M200" t="s">
        <v>1538</v>
      </c>
    </row>
    <row r="201" spans="1:13" x14ac:dyDescent="0.2">
      <c r="A201" t="s">
        <v>292</v>
      </c>
      <c r="B201" t="s">
        <v>293</v>
      </c>
      <c r="C201" t="s">
        <v>1539</v>
      </c>
      <c r="D201" t="s">
        <v>1540</v>
      </c>
      <c r="E201" t="s">
        <v>1541</v>
      </c>
      <c r="F201" t="s">
        <v>1533</v>
      </c>
      <c r="G201" t="s">
        <v>1542</v>
      </c>
      <c r="H201" t="s">
        <v>1535</v>
      </c>
      <c r="I201" t="s">
        <v>353</v>
      </c>
      <c r="J201" t="s">
        <v>1543</v>
      </c>
      <c r="K201" t="s">
        <v>1544</v>
      </c>
      <c r="L201" t="s">
        <v>303</v>
      </c>
      <c r="M201" t="s">
        <v>1545</v>
      </c>
    </row>
    <row r="202" spans="1:13" x14ac:dyDescent="0.2">
      <c r="A202" t="s">
        <v>292</v>
      </c>
      <c r="B202" t="s">
        <v>293</v>
      </c>
      <c r="C202" t="s">
        <v>1546</v>
      </c>
      <c r="D202" t="s">
        <v>1481</v>
      </c>
      <c r="E202" t="s">
        <v>1482</v>
      </c>
      <c r="F202" t="s">
        <v>1547</v>
      </c>
      <c r="G202" t="s">
        <v>1122</v>
      </c>
      <c r="H202" t="s">
        <v>1548</v>
      </c>
      <c r="I202" t="s">
        <v>419</v>
      </c>
      <c r="J202" t="s">
        <v>1549</v>
      </c>
      <c r="K202" t="s">
        <v>1550</v>
      </c>
      <c r="L202" t="s">
        <v>303</v>
      </c>
      <c r="M202" t="s">
        <v>1551</v>
      </c>
    </row>
    <row r="203" spans="1:13" x14ac:dyDescent="0.2">
      <c r="A203" t="s">
        <v>292</v>
      </c>
      <c r="B203" t="s">
        <v>293</v>
      </c>
      <c r="C203" t="s">
        <v>1552</v>
      </c>
      <c r="D203" t="s">
        <v>592</v>
      </c>
      <c r="E203" t="s">
        <v>1553</v>
      </c>
      <c r="F203" t="s">
        <v>1554</v>
      </c>
      <c r="H203" t="s">
        <v>361</v>
      </c>
      <c r="I203" t="s">
        <v>353</v>
      </c>
      <c r="J203" t="s">
        <v>1555</v>
      </c>
      <c r="K203" t="s">
        <v>1556</v>
      </c>
      <c r="L203" t="s">
        <v>303</v>
      </c>
      <c r="M203" t="s">
        <v>1479</v>
      </c>
    </row>
    <row r="204" spans="1:13" x14ac:dyDescent="0.2">
      <c r="A204" t="s">
        <v>292</v>
      </c>
      <c r="B204" t="s">
        <v>293</v>
      </c>
      <c r="C204" t="s">
        <v>1557</v>
      </c>
      <c r="D204" t="s">
        <v>844</v>
      </c>
      <c r="E204" t="s">
        <v>296</v>
      </c>
      <c r="F204" t="s">
        <v>1558</v>
      </c>
      <c r="H204" t="s">
        <v>435</v>
      </c>
      <c r="I204" t="s">
        <v>419</v>
      </c>
      <c r="J204" t="s">
        <v>895</v>
      </c>
      <c r="K204" t="s">
        <v>1559</v>
      </c>
      <c r="L204" t="s">
        <v>303</v>
      </c>
      <c r="M204" t="s">
        <v>849</v>
      </c>
    </row>
    <row r="205" spans="1:13" x14ac:dyDescent="0.2">
      <c r="A205" t="s">
        <v>292</v>
      </c>
      <c r="B205" t="s">
        <v>293</v>
      </c>
      <c r="C205" t="s">
        <v>1560</v>
      </c>
      <c r="D205" t="s">
        <v>592</v>
      </c>
      <c r="E205" t="s">
        <v>1561</v>
      </c>
      <c r="F205" t="s">
        <v>1562</v>
      </c>
      <c r="G205" t="s">
        <v>442</v>
      </c>
      <c r="H205" t="s">
        <v>443</v>
      </c>
      <c r="I205" t="s">
        <v>371</v>
      </c>
      <c r="J205" t="s">
        <v>1563</v>
      </c>
      <c r="K205" t="s">
        <v>1564</v>
      </c>
      <c r="L205" t="s">
        <v>303</v>
      </c>
      <c r="M205" t="s">
        <v>1565</v>
      </c>
    </row>
    <row r="206" spans="1:13" x14ac:dyDescent="0.2">
      <c r="A206" t="s">
        <v>292</v>
      </c>
      <c r="B206" t="s">
        <v>293</v>
      </c>
      <c r="C206" t="s">
        <v>1566</v>
      </c>
      <c r="D206" t="s">
        <v>1567</v>
      </c>
      <c r="F206" t="s">
        <v>1568</v>
      </c>
      <c r="G206" t="s">
        <v>389</v>
      </c>
      <c r="H206" t="s">
        <v>353</v>
      </c>
      <c r="J206" t="s">
        <v>1569</v>
      </c>
      <c r="K206" t="s">
        <v>1570</v>
      </c>
      <c r="L206" t="s">
        <v>303</v>
      </c>
      <c r="M206" t="s">
        <v>1571</v>
      </c>
    </row>
    <row r="207" spans="1:13" x14ac:dyDescent="0.2">
      <c r="A207" t="s">
        <v>292</v>
      </c>
      <c r="B207" t="s">
        <v>293</v>
      </c>
      <c r="C207" t="s">
        <v>1572</v>
      </c>
      <c r="D207" t="s">
        <v>844</v>
      </c>
      <c r="E207" t="s">
        <v>296</v>
      </c>
      <c r="F207" t="s">
        <v>1573</v>
      </c>
      <c r="G207" t="s">
        <v>1574</v>
      </c>
      <c r="H207" t="s">
        <v>443</v>
      </c>
      <c r="I207" t="s">
        <v>353</v>
      </c>
      <c r="J207" t="s">
        <v>1575</v>
      </c>
      <c r="K207" t="s">
        <v>1576</v>
      </c>
      <c r="L207" t="s">
        <v>303</v>
      </c>
      <c r="M207" t="s">
        <v>892</v>
      </c>
    </row>
    <row r="208" spans="1:13" x14ac:dyDescent="0.2">
      <c r="A208" t="s">
        <v>292</v>
      </c>
      <c r="B208" t="s">
        <v>293</v>
      </c>
      <c r="C208" t="s">
        <v>1577</v>
      </c>
      <c r="D208" t="s">
        <v>492</v>
      </c>
      <c r="F208" t="s">
        <v>1578</v>
      </c>
      <c r="G208" t="s">
        <v>361</v>
      </c>
      <c r="H208" t="s">
        <v>353</v>
      </c>
      <c r="J208" t="s">
        <v>1579</v>
      </c>
      <c r="K208" t="s">
        <v>1580</v>
      </c>
      <c r="L208" t="s">
        <v>303</v>
      </c>
      <c r="M208" t="s">
        <v>1581</v>
      </c>
    </row>
    <row r="209" spans="1:13" x14ac:dyDescent="0.2">
      <c r="A209" t="s">
        <v>292</v>
      </c>
      <c r="B209" t="s">
        <v>293</v>
      </c>
      <c r="C209" t="s">
        <v>1582</v>
      </c>
      <c r="D209" t="s">
        <v>1583</v>
      </c>
      <c r="E209" t="s">
        <v>1584</v>
      </c>
      <c r="F209" t="s">
        <v>1585</v>
      </c>
      <c r="G209" t="s">
        <v>1586</v>
      </c>
      <c r="H209" t="s">
        <v>370</v>
      </c>
      <c r="I209" t="s">
        <v>419</v>
      </c>
      <c r="J209" t="s">
        <v>1587</v>
      </c>
      <c r="K209" t="s">
        <v>1588</v>
      </c>
      <c r="L209" t="s">
        <v>303</v>
      </c>
      <c r="M209" t="s">
        <v>1589</v>
      </c>
    </row>
    <row r="210" spans="1:13" x14ac:dyDescent="0.2">
      <c r="A210" t="s">
        <v>292</v>
      </c>
      <c r="B210" t="s">
        <v>293</v>
      </c>
      <c r="C210" t="s">
        <v>1590</v>
      </c>
      <c r="D210" t="s">
        <v>535</v>
      </c>
      <c r="E210" t="s">
        <v>536</v>
      </c>
      <c r="F210" t="s">
        <v>1591</v>
      </c>
      <c r="H210" t="s">
        <v>1228</v>
      </c>
      <c r="I210" t="s">
        <v>419</v>
      </c>
      <c r="J210" t="s">
        <v>1592</v>
      </c>
      <c r="K210" t="s">
        <v>1593</v>
      </c>
      <c r="L210" t="s">
        <v>303</v>
      </c>
      <c r="M210" t="s">
        <v>542</v>
      </c>
    </row>
    <row r="211" spans="1:13" x14ac:dyDescent="0.2">
      <c r="A211" t="s">
        <v>292</v>
      </c>
      <c r="B211" t="s">
        <v>293</v>
      </c>
      <c r="C211" t="s">
        <v>1594</v>
      </c>
      <c r="D211" t="s">
        <v>349</v>
      </c>
      <c r="E211" t="s">
        <v>424</v>
      </c>
      <c r="F211" t="s">
        <v>1595</v>
      </c>
      <c r="G211" t="s">
        <v>952</v>
      </c>
      <c r="H211" t="s">
        <v>523</v>
      </c>
      <c r="I211" t="s">
        <v>353</v>
      </c>
      <c r="J211" t="s">
        <v>1596</v>
      </c>
      <c r="K211" t="s">
        <v>1597</v>
      </c>
      <c r="L211" t="s">
        <v>303</v>
      </c>
      <c r="M211" t="s">
        <v>1598</v>
      </c>
    </row>
    <row r="212" spans="1:13" x14ac:dyDescent="0.2">
      <c r="A212" t="s">
        <v>292</v>
      </c>
      <c r="B212" t="s">
        <v>293</v>
      </c>
      <c r="C212" t="s">
        <v>1599</v>
      </c>
      <c r="D212" t="s">
        <v>1308</v>
      </c>
      <c r="F212" t="s">
        <v>1600</v>
      </c>
      <c r="G212" t="s">
        <v>662</v>
      </c>
      <c r="H212" t="s">
        <v>418</v>
      </c>
      <c r="I212" t="s">
        <v>419</v>
      </c>
      <c r="J212" t="s">
        <v>663</v>
      </c>
      <c r="K212" t="s">
        <v>1601</v>
      </c>
      <c r="L212" t="s">
        <v>303</v>
      </c>
      <c r="M212" t="s">
        <v>422</v>
      </c>
    </row>
    <row r="213" spans="1:13" x14ac:dyDescent="0.2">
      <c r="A213" t="s">
        <v>292</v>
      </c>
      <c r="B213" t="s">
        <v>293</v>
      </c>
      <c r="C213" t="s">
        <v>1602</v>
      </c>
      <c r="D213" t="s">
        <v>366</v>
      </c>
      <c r="E213" t="s">
        <v>367</v>
      </c>
      <c r="F213" t="s">
        <v>1603</v>
      </c>
      <c r="G213" t="s">
        <v>1604</v>
      </c>
      <c r="H213" t="s">
        <v>1605</v>
      </c>
      <c r="I213" t="s">
        <v>567</v>
      </c>
      <c r="J213" t="s">
        <v>1606</v>
      </c>
      <c r="K213" t="s">
        <v>1607</v>
      </c>
      <c r="L213" t="s">
        <v>303</v>
      </c>
      <c r="M213" t="s">
        <v>1608</v>
      </c>
    </row>
    <row r="214" spans="1:13" x14ac:dyDescent="0.2">
      <c r="A214" t="s">
        <v>292</v>
      </c>
      <c r="B214" t="s">
        <v>293</v>
      </c>
      <c r="C214" t="s">
        <v>1609</v>
      </c>
      <c r="D214" t="s">
        <v>1362</v>
      </c>
      <c r="F214" t="s">
        <v>1610</v>
      </c>
      <c r="H214" t="s">
        <v>1611</v>
      </c>
      <c r="I214" t="s">
        <v>380</v>
      </c>
      <c r="J214" t="s">
        <v>1612</v>
      </c>
      <c r="K214" t="s">
        <v>1613</v>
      </c>
      <c r="L214" t="s">
        <v>303</v>
      </c>
      <c r="M214" t="s">
        <v>422</v>
      </c>
    </row>
    <row r="215" spans="1:13" x14ac:dyDescent="0.2">
      <c r="A215" t="s">
        <v>292</v>
      </c>
      <c r="B215" t="s">
        <v>293</v>
      </c>
      <c r="C215" t="s">
        <v>1614</v>
      </c>
      <c r="D215" t="s">
        <v>1615</v>
      </c>
      <c r="E215" t="s">
        <v>1616</v>
      </c>
      <c r="F215" t="s">
        <v>1617</v>
      </c>
      <c r="G215" t="s">
        <v>1153</v>
      </c>
      <c r="H215" t="s">
        <v>419</v>
      </c>
      <c r="J215" t="s">
        <v>1618</v>
      </c>
      <c r="K215" t="s">
        <v>1619</v>
      </c>
      <c r="L215" t="s">
        <v>303</v>
      </c>
      <c r="M215" t="s">
        <v>1620</v>
      </c>
    </row>
    <row r="216" spans="1:13" x14ac:dyDescent="0.2">
      <c r="A216" t="s">
        <v>292</v>
      </c>
      <c r="B216" t="s">
        <v>293</v>
      </c>
      <c r="C216" t="s">
        <v>1621</v>
      </c>
      <c r="D216" t="s">
        <v>349</v>
      </c>
      <c r="E216" t="s">
        <v>1348</v>
      </c>
      <c r="F216" t="s">
        <v>1147</v>
      </c>
      <c r="H216" t="s">
        <v>710</v>
      </c>
      <c r="I216" t="s">
        <v>487</v>
      </c>
      <c r="J216" t="s">
        <v>1622</v>
      </c>
      <c r="K216" t="s">
        <v>1623</v>
      </c>
      <c r="L216" t="s">
        <v>303</v>
      </c>
      <c r="M216" t="s">
        <v>713</v>
      </c>
    </row>
    <row r="217" spans="1:13" x14ac:dyDescent="0.2">
      <c r="A217" t="s">
        <v>292</v>
      </c>
      <c r="B217" t="s">
        <v>293</v>
      </c>
      <c r="C217" t="s">
        <v>1624</v>
      </c>
      <c r="D217" t="s">
        <v>694</v>
      </c>
      <c r="E217" t="s">
        <v>1625</v>
      </c>
      <c r="F217" t="s">
        <v>1626</v>
      </c>
      <c r="G217" t="s">
        <v>1627</v>
      </c>
      <c r="H217" t="s">
        <v>523</v>
      </c>
      <c r="I217" t="s">
        <v>353</v>
      </c>
      <c r="J217" t="s">
        <v>1628</v>
      </c>
      <c r="K217" t="s">
        <v>1629</v>
      </c>
      <c r="L217" t="s">
        <v>303</v>
      </c>
      <c r="M217" t="s">
        <v>1630</v>
      </c>
    </row>
    <row r="218" spans="1:13" x14ac:dyDescent="0.2">
      <c r="A218" t="s">
        <v>292</v>
      </c>
      <c r="B218" t="s">
        <v>293</v>
      </c>
      <c r="C218" t="s">
        <v>1631</v>
      </c>
      <c r="D218" t="s">
        <v>492</v>
      </c>
      <c r="E218" t="s">
        <v>493</v>
      </c>
      <c r="F218" t="s">
        <v>1632</v>
      </c>
      <c r="G218" t="s">
        <v>1633</v>
      </c>
      <c r="H218" t="s">
        <v>596</v>
      </c>
      <c r="I218" t="s">
        <v>353</v>
      </c>
      <c r="J218" t="s">
        <v>1634</v>
      </c>
      <c r="K218" t="s">
        <v>1635</v>
      </c>
      <c r="L218" t="s">
        <v>303</v>
      </c>
      <c r="M218" t="s">
        <v>1175</v>
      </c>
    </row>
    <row r="219" spans="1:13" x14ac:dyDescent="0.2">
      <c r="A219" t="s">
        <v>292</v>
      </c>
      <c r="B219" t="s">
        <v>293</v>
      </c>
      <c r="C219" t="s">
        <v>1636</v>
      </c>
      <c r="D219" t="s">
        <v>572</v>
      </c>
      <c r="E219" t="s">
        <v>573</v>
      </c>
      <c r="F219" t="s">
        <v>1637</v>
      </c>
      <c r="H219" t="s">
        <v>746</v>
      </c>
      <c r="I219" t="s">
        <v>371</v>
      </c>
      <c r="J219" t="s">
        <v>1638</v>
      </c>
      <c r="K219" t="s">
        <v>1639</v>
      </c>
      <c r="L219" t="s">
        <v>303</v>
      </c>
      <c r="M219" t="s">
        <v>1640</v>
      </c>
    </row>
    <row r="220" spans="1:13" x14ac:dyDescent="0.2">
      <c r="A220" t="s">
        <v>292</v>
      </c>
      <c r="B220" t="s">
        <v>293</v>
      </c>
      <c r="C220" t="s">
        <v>1641</v>
      </c>
      <c r="D220" t="s">
        <v>433</v>
      </c>
      <c r="F220" t="s">
        <v>1016</v>
      </c>
      <c r="G220" t="s">
        <v>1415</v>
      </c>
      <c r="H220" t="s">
        <v>419</v>
      </c>
      <c r="J220" t="s">
        <v>1642</v>
      </c>
      <c r="K220" t="s">
        <v>1643</v>
      </c>
      <c r="L220" t="s">
        <v>303</v>
      </c>
      <c r="M220" t="s">
        <v>438</v>
      </c>
    </row>
    <row r="221" spans="1:13" x14ac:dyDescent="0.2">
      <c r="A221" t="s">
        <v>292</v>
      </c>
      <c r="B221" t="s">
        <v>293</v>
      </c>
      <c r="C221" t="s">
        <v>1644</v>
      </c>
      <c r="D221" t="s">
        <v>1645</v>
      </c>
      <c r="E221" t="s">
        <v>1646</v>
      </c>
      <c r="F221" t="s">
        <v>1647</v>
      </c>
      <c r="G221" t="s">
        <v>1648</v>
      </c>
      <c r="H221" t="s">
        <v>379</v>
      </c>
      <c r="I221" t="s">
        <v>371</v>
      </c>
      <c r="J221" t="s">
        <v>1649</v>
      </c>
      <c r="K221" t="s">
        <v>1650</v>
      </c>
      <c r="L221" t="s">
        <v>303</v>
      </c>
      <c r="M221" t="s">
        <v>1651</v>
      </c>
    </row>
    <row r="222" spans="1:13" x14ac:dyDescent="0.2">
      <c r="A222" t="s">
        <v>292</v>
      </c>
      <c r="B222" t="s">
        <v>293</v>
      </c>
      <c r="C222" t="s">
        <v>1652</v>
      </c>
      <c r="D222" t="s">
        <v>844</v>
      </c>
      <c r="E222" t="s">
        <v>296</v>
      </c>
      <c r="F222" t="s">
        <v>1653</v>
      </c>
      <c r="G222" t="s">
        <v>1654</v>
      </c>
      <c r="I222" t="s">
        <v>361</v>
      </c>
      <c r="J222" t="s">
        <v>1655</v>
      </c>
      <c r="K222" t="s">
        <v>1656</v>
      </c>
      <c r="L222" t="s">
        <v>303</v>
      </c>
      <c r="M222" t="s">
        <v>892</v>
      </c>
    </row>
    <row r="223" spans="1:13" x14ac:dyDescent="0.2">
      <c r="A223" t="s">
        <v>292</v>
      </c>
      <c r="B223" t="s">
        <v>293</v>
      </c>
      <c r="C223" t="s">
        <v>1657</v>
      </c>
      <c r="D223" t="s">
        <v>492</v>
      </c>
      <c r="E223" t="s">
        <v>493</v>
      </c>
      <c r="F223" t="s">
        <v>1658</v>
      </c>
      <c r="H223" t="s">
        <v>379</v>
      </c>
      <c r="I223" t="s">
        <v>419</v>
      </c>
      <c r="J223" t="s">
        <v>1659</v>
      </c>
      <c r="K223" t="s">
        <v>1660</v>
      </c>
      <c r="L223" t="s">
        <v>303</v>
      </c>
      <c r="M223" t="s">
        <v>497</v>
      </c>
    </row>
    <row r="224" spans="1:13" x14ac:dyDescent="0.2">
      <c r="A224" t="s">
        <v>292</v>
      </c>
      <c r="B224" t="s">
        <v>293</v>
      </c>
      <c r="C224" t="s">
        <v>1661</v>
      </c>
      <c r="D224" t="s">
        <v>349</v>
      </c>
      <c r="E224" t="s">
        <v>424</v>
      </c>
      <c r="F224" t="s">
        <v>1662</v>
      </c>
      <c r="G224" t="s">
        <v>1663</v>
      </c>
      <c r="H224" t="s">
        <v>361</v>
      </c>
      <c r="J224" t="s">
        <v>1664</v>
      </c>
      <c r="K224" t="s">
        <v>1665</v>
      </c>
      <c r="L224" t="s">
        <v>303</v>
      </c>
      <c r="M224" t="s">
        <v>1666</v>
      </c>
    </row>
    <row r="225" spans="1:13" x14ac:dyDescent="0.2">
      <c r="A225" t="s">
        <v>292</v>
      </c>
      <c r="B225" t="s">
        <v>293</v>
      </c>
      <c r="C225" t="s">
        <v>1667</v>
      </c>
      <c r="D225" t="s">
        <v>401</v>
      </c>
      <c r="E225" t="s">
        <v>402</v>
      </c>
      <c r="F225" t="s">
        <v>1122</v>
      </c>
      <c r="H225" t="s">
        <v>1415</v>
      </c>
      <c r="I225" t="s">
        <v>380</v>
      </c>
      <c r="J225" t="s">
        <v>1668</v>
      </c>
      <c r="K225" t="s">
        <v>302</v>
      </c>
      <c r="L225" t="s">
        <v>303</v>
      </c>
      <c r="M225" t="s">
        <v>1669</v>
      </c>
    </row>
    <row r="226" spans="1:13" x14ac:dyDescent="0.2">
      <c r="A226" t="s">
        <v>292</v>
      </c>
      <c r="B226" t="s">
        <v>293</v>
      </c>
      <c r="C226" t="s">
        <v>1670</v>
      </c>
      <c r="D226" t="s">
        <v>1671</v>
      </c>
      <c r="E226" t="s">
        <v>1672</v>
      </c>
      <c r="F226" t="s">
        <v>1673</v>
      </c>
      <c r="G226" t="s">
        <v>1674</v>
      </c>
      <c r="H226" t="s">
        <v>379</v>
      </c>
      <c r="I226" t="s">
        <v>371</v>
      </c>
      <c r="J226" t="s">
        <v>1675</v>
      </c>
      <c r="K226" t="s">
        <v>1676</v>
      </c>
      <c r="L226" t="s">
        <v>303</v>
      </c>
      <c r="M226" t="s">
        <v>1677</v>
      </c>
    </row>
    <row r="227" spans="1:13" x14ac:dyDescent="0.2">
      <c r="A227" t="s">
        <v>292</v>
      </c>
      <c r="B227" t="s">
        <v>293</v>
      </c>
      <c r="C227" t="s">
        <v>1678</v>
      </c>
      <c r="D227" t="s">
        <v>1679</v>
      </c>
      <c r="F227" t="s">
        <v>1680</v>
      </c>
      <c r="G227" t="s">
        <v>1681</v>
      </c>
      <c r="H227" t="s">
        <v>379</v>
      </c>
      <c r="I227" t="s">
        <v>371</v>
      </c>
      <c r="J227" t="s">
        <v>1682</v>
      </c>
      <c r="K227" t="s">
        <v>1683</v>
      </c>
      <c r="L227" t="s">
        <v>303</v>
      </c>
      <c r="M227" t="s">
        <v>1684</v>
      </c>
    </row>
    <row r="228" spans="1:13" x14ac:dyDescent="0.2">
      <c r="A228" t="s">
        <v>292</v>
      </c>
      <c r="B228" t="s">
        <v>293</v>
      </c>
      <c r="C228" t="s">
        <v>1685</v>
      </c>
      <c r="D228" t="s">
        <v>1686</v>
      </c>
      <c r="F228" t="s">
        <v>1687</v>
      </c>
      <c r="G228" t="s">
        <v>361</v>
      </c>
      <c r="H228" t="s">
        <v>353</v>
      </c>
      <c r="J228" t="s">
        <v>1688</v>
      </c>
      <c r="K228" t="s">
        <v>1689</v>
      </c>
      <c r="L228" t="s">
        <v>303</v>
      </c>
      <c r="M228" t="s">
        <v>1690</v>
      </c>
    </row>
    <row r="229" spans="1:13" x14ac:dyDescent="0.2">
      <c r="A229" t="s">
        <v>292</v>
      </c>
      <c r="B229" t="s">
        <v>293</v>
      </c>
      <c r="C229" t="s">
        <v>1691</v>
      </c>
      <c r="D229" t="s">
        <v>349</v>
      </c>
      <c r="E229" t="s">
        <v>424</v>
      </c>
      <c r="F229" t="s">
        <v>1692</v>
      </c>
      <c r="G229" t="s">
        <v>1693</v>
      </c>
      <c r="H229" t="s">
        <v>1415</v>
      </c>
      <c r="I229" t="s">
        <v>371</v>
      </c>
      <c r="J229" t="s">
        <v>1694</v>
      </c>
      <c r="K229" t="s">
        <v>302</v>
      </c>
      <c r="L229" t="s">
        <v>303</v>
      </c>
      <c r="M229" t="s">
        <v>658</v>
      </c>
    </row>
    <row r="230" spans="1:13" x14ac:dyDescent="0.2">
      <c r="A230" t="s">
        <v>292</v>
      </c>
      <c r="B230" t="s">
        <v>293</v>
      </c>
      <c r="C230" t="s">
        <v>1695</v>
      </c>
      <c r="D230" t="s">
        <v>572</v>
      </c>
      <c r="E230" t="s">
        <v>573</v>
      </c>
      <c r="F230" t="s">
        <v>1696</v>
      </c>
      <c r="G230" t="s">
        <v>443</v>
      </c>
      <c r="H230" t="s">
        <v>353</v>
      </c>
      <c r="J230" t="s">
        <v>1697</v>
      </c>
      <c r="K230" t="s">
        <v>1698</v>
      </c>
      <c r="L230" t="s">
        <v>303</v>
      </c>
      <c r="M230" t="s">
        <v>1278</v>
      </c>
    </row>
    <row r="231" spans="1:13" x14ac:dyDescent="0.2">
      <c r="A231" t="s">
        <v>292</v>
      </c>
      <c r="B231" t="s">
        <v>293</v>
      </c>
      <c r="C231" t="s">
        <v>1699</v>
      </c>
      <c r="D231" t="s">
        <v>844</v>
      </c>
      <c r="E231" t="s">
        <v>296</v>
      </c>
      <c r="F231" t="s">
        <v>1700</v>
      </c>
      <c r="G231" t="s">
        <v>1701</v>
      </c>
      <c r="H231" t="s">
        <v>370</v>
      </c>
      <c r="I231" t="s">
        <v>371</v>
      </c>
      <c r="J231" t="s">
        <v>1702</v>
      </c>
      <c r="K231" t="s">
        <v>1703</v>
      </c>
      <c r="L231" t="s">
        <v>303</v>
      </c>
      <c r="M231" t="s">
        <v>892</v>
      </c>
    </row>
    <row r="232" spans="1:13" x14ac:dyDescent="0.2">
      <c r="A232" t="s">
        <v>292</v>
      </c>
      <c r="B232" t="s">
        <v>293</v>
      </c>
      <c r="C232" t="s">
        <v>1704</v>
      </c>
      <c r="D232" t="s">
        <v>572</v>
      </c>
      <c r="E232" t="s">
        <v>573</v>
      </c>
      <c r="F232" t="s">
        <v>1705</v>
      </c>
      <c r="G232" t="s">
        <v>443</v>
      </c>
      <c r="H232" t="s">
        <v>353</v>
      </c>
      <c r="J232" t="s">
        <v>1706</v>
      </c>
      <c r="K232" t="s">
        <v>1707</v>
      </c>
      <c r="L232" t="s">
        <v>303</v>
      </c>
      <c r="M232" t="s">
        <v>1278</v>
      </c>
    </row>
    <row r="233" spans="1:13" x14ac:dyDescent="0.2">
      <c r="A233" t="s">
        <v>292</v>
      </c>
      <c r="B233" t="s">
        <v>293</v>
      </c>
      <c r="C233" t="s">
        <v>1708</v>
      </c>
      <c r="D233" t="s">
        <v>1432</v>
      </c>
      <c r="F233" t="s">
        <v>1709</v>
      </c>
      <c r="G233" t="s">
        <v>549</v>
      </c>
      <c r="I233" t="s">
        <v>371</v>
      </c>
      <c r="J233" t="s">
        <v>550</v>
      </c>
      <c r="K233" t="s">
        <v>1710</v>
      </c>
      <c r="L233" t="s">
        <v>303</v>
      </c>
      <c r="M233" t="s">
        <v>1437</v>
      </c>
    </row>
    <row r="234" spans="1:13" x14ac:dyDescent="0.2">
      <c r="A234" t="s">
        <v>292</v>
      </c>
      <c r="B234" t="s">
        <v>293</v>
      </c>
      <c r="C234" t="s">
        <v>1711</v>
      </c>
      <c r="D234" t="s">
        <v>572</v>
      </c>
      <c r="E234" t="s">
        <v>573</v>
      </c>
      <c r="F234" t="s">
        <v>1712</v>
      </c>
      <c r="G234" t="s">
        <v>418</v>
      </c>
      <c r="H234" t="s">
        <v>419</v>
      </c>
      <c r="J234" t="s">
        <v>1713</v>
      </c>
      <c r="K234" t="s">
        <v>1714</v>
      </c>
      <c r="L234" t="s">
        <v>303</v>
      </c>
      <c r="M234" t="s">
        <v>1715</v>
      </c>
    </row>
    <row r="235" spans="1:13" x14ac:dyDescent="0.2">
      <c r="A235" t="s">
        <v>292</v>
      </c>
      <c r="B235" t="s">
        <v>293</v>
      </c>
      <c r="C235" t="s">
        <v>1716</v>
      </c>
      <c r="D235" t="s">
        <v>394</v>
      </c>
      <c r="E235" t="s">
        <v>395</v>
      </c>
      <c r="F235" t="s">
        <v>819</v>
      </c>
      <c r="G235" t="s">
        <v>820</v>
      </c>
      <c r="H235" t="s">
        <v>361</v>
      </c>
      <c r="J235" t="s">
        <v>821</v>
      </c>
      <c r="K235" t="s">
        <v>1717</v>
      </c>
      <c r="L235" t="s">
        <v>303</v>
      </c>
      <c r="M235" t="s">
        <v>1718</v>
      </c>
    </row>
    <row r="236" spans="1:13" x14ac:dyDescent="0.2">
      <c r="A236" t="s">
        <v>292</v>
      </c>
      <c r="B236" t="s">
        <v>293</v>
      </c>
      <c r="C236" t="s">
        <v>1719</v>
      </c>
      <c r="D236" t="s">
        <v>394</v>
      </c>
      <c r="E236" t="s">
        <v>1720</v>
      </c>
      <c r="F236" t="s">
        <v>1721</v>
      </c>
      <c r="G236" t="s">
        <v>626</v>
      </c>
      <c r="H236" t="s">
        <v>361</v>
      </c>
      <c r="J236" t="s">
        <v>627</v>
      </c>
      <c r="K236" t="s">
        <v>302</v>
      </c>
      <c r="L236" t="s">
        <v>303</v>
      </c>
      <c r="M236" t="s">
        <v>1722</v>
      </c>
    </row>
    <row r="237" spans="1:13" x14ac:dyDescent="0.2">
      <c r="A237" t="s">
        <v>292</v>
      </c>
      <c r="B237" t="s">
        <v>293</v>
      </c>
      <c r="C237" t="s">
        <v>1723</v>
      </c>
      <c r="D237" t="s">
        <v>401</v>
      </c>
      <c r="E237" t="s">
        <v>1096</v>
      </c>
      <c r="F237" t="s">
        <v>1096</v>
      </c>
      <c r="G237" t="s">
        <v>1724</v>
      </c>
      <c r="H237" t="s">
        <v>443</v>
      </c>
      <c r="I237" t="s">
        <v>353</v>
      </c>
      <c r="J237" t="s">
        <v>1725</v>
      </c>
      <c r="K237" t="s">
        <v>1726</v>
      </c>
      <c r="L237" t="s">
        <v>303</v>
      </c>
      <c r="M237" t="s">
        <v>755</v>
      </c>
    </row>
    <row r="238" spans="1:13" x14ac:dyDescent="0.2">
      <c r="A238" t="s">
        <v>292</v>
      </c>
      <c r="B238" t="s">
        <v>293</v>
      </c>
      <c r="C238" t="s">
        <v>1727</v>
      </c>
      <c r="D238" t="s">
        <v>1728</v>
      </c>
      <c r="E238" t="s">
        <v>1729</v>
      </c>
      <c r="F238" t="s">
        <v>1730</v>
      </c>
      <c r="G238" t="s">
        <v>1731</v>
      </c>
      <c r="H238" t="s">
        <v>1732</v>
      </c>
      <c r="I238" t="s">
        <v>361</v>
      </c>
      <c r="J238" t="s">
        <v>1733</v>
      </c>
      <c r="K238" t="s">
        <v>302</v>
      </c>
      <c r="L238" t="s">
        <v>303</v>
      </c>
      <c r="M238" t="s">
        <v>1734</v>
      </c>
    </row>
    <row r="239" spans="1:13" x14ac:dyDescent="0.2">
      <c r="A239" t="s">
        <v>292</v>
      </c>
      <c r="B239" t="s">
        <v>293</v>
      </c>
      <c r="C239" t="s">
        <v>1735</v>
      </c>
      <c r="D239" t="s">
        <v>1736</v>
      </c>
      <c r="F239" t="s">
        <v>1737</v>
      </c>
      <c r="G239" t="s">
        <v>1738</v>
      </c>
      <c r="H239" t="s">
        <v>389</v>
      </c>
      <c r="I239" t="s">
        <v>353</v>
      </c>
      <c r="J239" t="s">
        <v>1739</v>
      </c>
      <c r="K239" t="s">
        <v>1740</v>
      </c>
      <c r="L239" t="s">
        <v>303</v>
      </c>
      <c r="M239" t="s">
        <v>1741</v>
      </c>
    </row>
    <row r="240" spans="1:13" x14ac:dyDescent="0.2">
      <c r="A240" t="s">
        <v>292</v>
      </c>
      <c r="B240" t="s">
        <v>293</v>
      </c>
      <c r="C240" t="s">
        <v>1742</v>
      </c>
      <c r="D240" t="s">
        <v>1743</v>
      </c>
      <c r="E240" t="s">
        <v>1744</v>
      </c>
      <c r="F240" t="s">
        <v>1745</v>
      </c>
      <c r="G240" t="s">
        <v>1746</v>
      </c>
      <c r="H240" t="s">
        <v>361</v>
      </c>
      <c r="J240" t="s">
        <v>1747</v>
      </c>
      <c r="K240" t="s">
        <v>1748</v>
      </c>
      <c r="L240" t="s">
        <v>303</v>
      </c>
      <c r="M240" t="s">
        <v>422</v>
      </c>
    </row>
    <row r="241" spans="1:13" x14ac:dyDescent="0.2">
      <c r="A241" t="s">
        <v>292</v>
      </c>
      <c r="B241" t="s">
        <v>293</v>
      </c>
      <c r="C241" t="s">
        <v>1749</v>
      </c>
      <c r="D241" t="s">
        <v>349</v>
      </c>
      <c r="F241" t="s">
        <v>1750</v>
      </c>
      <c r="I241" t="s">
        <v>380</v>
      </c>
      <c r="J241" t="s">
        <v>1751</v>
      </c>
      <c r="K241" t="s">
        <v>1752</v>
      </c>
      <c r="L241" t="s">
        <v>303</v>
      </c>
      <c r="M241" t="s">
        <v>422</v>
      </c>
    </row>
    <row r="242" spans="1:13" x14ac:dyDescent="0.2">
      <c r="A242" t="s">
        <v>292</v>
      </c>
      <c r="B242" t="s">
        <v>293</v>
      </c>
      <c r="C242" t="s">
        <v>1753</v>
      </c>
      <c r="D242" t="s">
        <v>1754</v>
      </c>
      <c r="E242" t="s">
        <v>1754</v>
      </c>
      <c r="F242" t="s">
        <v>1755</v>
      </c>
      <c r="G242" t="s">
        <v>1756</v>
      </c>
      <c r="H242" t="s">
        <v>1415</v>
      </c>
      <c r="I242" t="s">
        <v>419</v>
      </c>
      <c r="J242" t="s">
        <v>1757</v>
      </c>
      <c r="K242" t="s">
        <v>1758</v>
      </c>
      <c r="L242" t="s">
        <v>303</v>
      </c>
      <c r="M242" t="s">
        <v>1759</v>
      </c>
    </row>
    <row r="243" spans="1:13" x14ac:dyDescent="0.2">
      <c r="A243" t="s">
        <v>292</v>
      </c>
      <c r="B243" t="s">
        <v>293</v>
      </c>
      <c r="C243" t="s">
        <v>1760</v>
      </c>
      <c r="D243" t="s">
        <v>468</v>
      </c>
      <c r="E243" t="s">
        <v>1761</v>
      </c>
      <c r="F243" t="s">
        <v>1762</v>
      </c>
      <c r="G243" t="s">
        <v>1763</v>
      </c>
      <c r="H243" t="s">
        <v>523</v>
      </c>
      <c r="I243" t="s">
        <v>353</v>
      </c>
      <c r="J243" t="s">
        <v>1764</v>
      </c>
      <c r="K243" t="s">
        <v>1765</v>
      </c>
      <c r="L243" t="s">
        <v>303</v>
      </c>
      <c r="M243" t="s">
        <v>1766</v>
      </c>
    </row>
    <row r="244" spans="1:13" x14ac:dyDescent="0.2">
      <c r="A244" t="s">
        <v>292</v>
      </c>
      <c r="B244" t="s">
        <v>293</v>
      </c>
      <c r="C244" t="s">
        <v>1767</v>
      </c>
      <c r="D244" t="s">
        <v>1488</v>
      </c>
      <c r="F244" t="s">
        <v>1768</v>
      </c>
      <c r="G244" t="s">
        <v>1769</v>
      </c>
      <c r="H244" t="s">
        <v>361</v>
      </c>
      <c r="I244" t="s">
        <v>353</v>
      </c>
      <c r="J244" t="s">
        <v>1770</v>
      </c>
      <c r="K244" t="s">
        <v>1771</v>
      </c>
      <c r="L244" t="s">
        <v>303</v>
      </c>
      <c r="M244" t="s">
        <v>1492</v>
      </c>
    </row>
    <row r="245" spans="1:13" x14ac:dyDescent="0.2">
      <c r="A245" t="s">
        <v>292</v>
      </c>
      <c r="B245" t="s">
        <v>293</v>
      </c>
      <c r="C245" t="s">
        <v>1772</v>
      </c>
      <c r="D245" t="s">
        <v>440</v>
      </c>
      <c r="F245" t="s">
        <v>1773</v>
      </c>
      <c r="G245" t="s">
        <v>798</v>
      </c>
      <c r="H245" t="s">
        <v>435</v>
      </c>
      <c r="I245" t="s">
        <v>419</v>
      </c>
      <c r="J245" t="s">
        <v>1774</v>
      </c>
      <c r="K245" t="s">
        <v>1775</v>
      </c>
      <c r="L245" t="s">
        <v>303</v>
      </c>
      <c r="M245" t="s">
        <v>422</v>
      </c>
    </row>
    <row r="246" spans="1:13" x14ac:dyDescent="0.2">
      <c r="A246" t="s">
        <v>292</v>
      </c>
      <c r="B246" t="s">
        <v>293</v>
      </c>
      <c r="C246" t="s">
        <v>1776</v>
      </c>
      <c r="D246" t="s">
        <v>1777</v>
      </c>
      <c r="E246" t="s">
        <v>1778</v>
      </c>
      <c r="F246" t="s">
        <v>1779</v>
      </c>
      <c r="G246" t="s">
        <v>655</v>
      </c>
      <c r="H246" t="s">
        <v>353</v>
      </c>
      <c r="J246" t="s">
        <v>1780</v>
      </c>
      <c r="K246" t="s">
        <v>1781</v>
      </c>
      <c r="L246" t="s">
        <v>303</v>
      </c>
      <c r="M246" t="s">
        <v>1782</v>
      </c>
    </row>
    <row r="247" spans="1:13" x14ac:dyDescent="0.2">
      <c r="A247" t="s">
        <v>292</v>
      </c>
      <c r="B247" t="s">
        <v>293</v>
      </c>
      <c r="C247" t="s">
        <v>1783</v>
      </c>
      <c r="D247" t="s">
        <v>1784</v>
      </c>
      <c r="E247" t="s">
        <v>1785</v>
      </c>
      <c r="F247" t="s">
        <v>1786</v>
      </c>
      <c r="G247" t="s">
        <v>1787</v>
      </c>
      <c r="H247" t="s">
        <v>1788</v>
      </c>
      <c r="J247" t="s">
        <v>1789</v>
      </c>
      <c r="K247" t="s">
        <v>1790</v>
      </c>
      <c r="L247" t="s">
        <v>303</v>
      </c>
      <c r="M247" t="s">
        <v>1791</v>
      </c>
    </row>
    <row r="248" spans="1:13" x14ac:dyDescent="0.2">
      <c r="A248" t="s">
        <v>292</v>
      </c>
      <c r="B248" t="s">
        <v>293</v>
      </c>
      <c r="C248" t="s">
        <v>1792</v>
      </c>
      <c r="D248" t="s">
        <v>1793</v>
      </c>
      <c r="E248" t="s">
        <v>1794</v>
      </c>
      <c r="F248" t="s">
        <v>1795</v>
      </c>
      <c r="H248" t="s">
        <v>1796</v>
      </c>
      <c r="I248" t="s">
        <v>300</v>
      </c>
      <c r="J248" t="s">
        <v>1797</v>
      </c>
      <c r="K248" t="s">
        <v>1798</v>
      </c>
      <c r="L248" t="s">
        <v>303</v>
      </c>
      <c r="M248" t="s">
        <v>1799</v>
      </c>
    </row>
    <row r="249" spans="1:13" x14ac:dyDescent="0.2">
      <c r="A249" t="s">
        <v>292</v>
      </c>
      <c r="B249" t="s">
        <v>293</v>
      </c>
      <c r="C249" t="s">
        <v>1800</v>
      </c>
      <c r="D249" t="s">
        <v>1801</v>
      </c>
      <c r="E249" t="s">
        <v>1802</v>
      </c>
      <c r="F249" t="s">
        <v>1803</v>
      </c>
      <c r="G249" t="s">
        <v>1804</v>
      </c>
      <c r="H249" t="s">
        <v>1796</v>
      </c>
      <c r="I249" t="s">
        <v>300</v>
      </c>
      <c r="J249" t="s">
        <v>1805</v>
      </c>
      <c r="K249" t="s">
        <v>1806</v>
      </c>
      <c r="L249" t="s">
        <v>303</v>
      </c>
      <c r="M249" t="s">
        <v>1807</v>
      </c>
    </row>
    <row r="250" spans="1:13" x14ac:dyDescent="0.2">
      <c r="A250" t="s">
        <v>292</v>
      </c>
      <c r="B250" t="s">
        <v>293</v>
      </c>
      <c r="C250" t="s">
        <v>1808</v>
      </c>
      <c r="D250" t="s">
        <v>394</v>
      </c>
      <c r="E250" t="s">
        <v>1809</v>
      </c>
      <c r="F250" t="s">
        <v>1810</v>
      </c>
      <c r="H250" t="s">
        <v>1811</v>
      </c>
      <c r="I250" t="s">
        <v>300</v>
      </c>
      <c r="J250" t="s">
        <v>1812</v>
      </c>
      <c r="K250" t="s">
        <v>1813</v>
      </c>
      <c r="L250" t="s">
        <v>303</v>
      </c>
      <c r="M250" t="s">
        <v>1814</v>
      </c>
    </row>
    <row r="251" spans="1:13" x14ac:dyDescent="0.2">
      <c r="A251" t="s">
        <v>292</v>
      </c>
      <c r="B251" t="s">
        <v>293</v>
      </c>
      <c r="C251" t="s">
        <v>1815</v>
      </c>
      <c r="D251" t="s">
        <v>1816</v>
      </c>
      <c r="E251" t="s">
        <v>1817</v>
      </c>
      <c r="F251" t="s">
        <v>1818</v>
      </c>
      <c r="G251" t="s">
        <v>1819</v>
      </c>
      <c r="H251" t="s">
        <v>1811</v>
      </c>
      <c r="J251" t="s">
        <v>1820</v>
      </c>
      <c r="K251" t="s">
        <v>1821</v>
      </c>
      <c r="L251" t="s">
        <v>303</v>
      </c>
      <c r="M251" t="s">
        <v>1822</v>
      </c>
    </row>
    <row r="252" spans="1:13" x14ac:dyDescent="0.2">
      <c r="A252" t="s">
        <v>292</v>
      </c>
      <c r="B252" t="s">
        <v>293</v>
      </c>
      <c r="C252" t="s">
        <v>1823</v>
      </c>
      <c r="D252" t="s">
        <v>1824</v>
      </c>
      <c r="F252" t="s">
        <v>1825</v>
      </c>
      <c r="G252" t="s">
        <v>1826</v>
      </c>
      <c r="H252" t="s">
        <v>1827</v>
      </c>
      <c r="J252" t="s">
        <v>1828</v>
      </c>
      <c r="K252" t="s">
        <v>1829</v>
      </c>
      <c r="L252" t="s">
        <v>303</v>
      </c>
      <c r="M252" t="s">
        <v>1807</v>
      </c>
    </row>
    <row r="253" spans="1:13" x14ac:dyDescent="0.2">
      <c r="A253" t="s">
        <v>292</v>
      </c>
      <c r="B253" t="s">
        <v>293</v>
      </c>
      <c r="C253" t="s">
        <v>1830</v>
      </c>
      <c r="D253" t="s">
        <v>295</v>
      </c>
      <c r="E253" t="s">
        <v>296</v>
      </c>
      <c r="F253" t="s">
        <v>1831</v>
      </c>
      <c r="G253" t="s">
        <v>1832</v>
      </c>
      <c r="H253" t="s">
        <v>1811</v>
      </c>
      <c r="I253" t="s">
        <v>300</v>
      </c>
      <c r="J253" t="s">
        <v>1833</v>
      </c>
      <c r="K253" t="s">
        <v>1834</v>
      </c>
      <c r="L253" t="s">
        <v>303</v>
      </c>
      <c r="M253" t="s">
        <v>1835</v>
      </c>
    </row>
    <row r="254" spans="1:13" x14ac:dyDescent="0.2">
      <c r="A254" t="s">
        <v>292</v>
      </c>
      <c r="B254" t="s">
        <v>293</v>
      </c>
      <c r="C254" t="s">
        <v>1836</v>
      </c>
      <c r="D254" t="s">
        <v>1837</v>
      </c>
      <c r="E254" t="s">
        <v>1375</v>
      </c>
      <c r="F254" t="s">
        <v>1838</v>
      </c>
      <c r="G254" t="s">
        <v>1827</v>
      </c>
      <c r="H254" t="s">
        <v>1788</v>
      </c>
      <c r="J254" t="s">
        <v>1839</v>
      </c>
      <c r="K254" t="s">
        <v>1840</v>
      </c>
      <c r="L254" t="s">
        <v>303</v>
      </c>
      <c r="M254" t="s">
        <v>1841</v>
      </c>
    </row>
    <row r="255" spans="1:13" x14ac:dyDescent="0.2">
      <c r="A255" t="s">
        <v>292</v>
      </c>
      <c r="B255" t="s">
        <v>293</v>
      </c>
      <c r="C255" t="s">
        <v>1842</v>
      </c>
      <c r="D255" t="s">
        <v>366</v>
      </c>
      <c r="F255" t="s">
        <v>1843</v>
      </c>
      <c r="G255" t="s">
        <v>1844</v>
      </c>
      <c r="H255" t="s">
        <v>1845</v>
      </c>
      <c r="I255" t="s">
        <v>1846</v>
      </c>
      <c r="J255" t="s">
        <v>1847</v>
      </c>
      <c r="K255" t="s">
        <v>302</v>
      </c>
      <c r="L255" t="s">
        <v>303</v>
      </c>
      <c r="M255" t="s">
        <v>1848</v>
      </c>
    </row>
    <row r="256" spans="1:13" x14ac:dyDescent="0.2">
      <c r="A256" t="s">
        <v>292</v>
      </c>
      <c r="B256" t="s">
        <v>293</v>
      </c>
      <c r="C256" t="s">
        <v>1849</v>
      </c>
      <c r="D256" t="s">
        <v>1850</v>
      </c>
      <c r="F256" t="s">
        <v>1851</v>
      </c>
      <c r="G256" t="s">
        <v>1852</v>
      </c>
      <c r="H256" t="s">
        <v>1853</v>
      </c>
      <c r="J256" t="s">
        <v>1854</v>
      </c>
      <c r="K256" t="s">
        <v>1855</v>
      </c>
      <c r="L256" t="s">
        <v>303</v>
      </c>
      <c r="M256" t="s">
        <v>312</v>
      </c>
    </row>
    <row r="257" spans="1:13" x14ac:dyDescent="0.2">
      <c r="A257" t="s">
        <v>292</v>
      </c>
      <c r="B257" t="s">
        <v>293</v>
      </c>
      <c r="C257" t="s">
        <v>1856</v>
      </c>
      <c r="D257" t="s">
        <v>1824</v>
      </c>
      <c r="F257" t="s">
        <v>1825</v>
      </c>
      <c r="G257" t="s">
        <v>1826</v>
      </c>
      <c r="H257" t="s">
        <v>1827</v>
      </c>
      <c r="J257" t="s">
        <v>1828</v>
      </c>
      <c r="K257" t="s">
        <v>1829</v>
      </c>
      <c r="L257" t="s">
        <v>303</v>
      </c>
      <c r="M257" t="s">
        <v>1857</v>
      </c>
    </row>
    <row r="258" spans="1:13" x14ac:dyDescent="0.2">
      <c r="A258" t="s">
        <v>292</v>
      </c>
      <c r="B258" t="s">
        <v>293</v>
      </c>
      <c r="C258" t="s">
        <v>1858</v>
      </c>
      <c r="D258" t="s">
        <v>295</v>
      </c>
      <c r="E258" t="s">
        <v>296</v>
      </c>
      <c r="F258" t="s">
        <v>1859</v>
      </c>
      <c r="G258" t="s">
        <v>1860</v>
      </c>
      <c r="H258" t="s">
        <v>1796</v>
      </c>
      <c r="I258" t="s">
        <v>300</v>
      </c>
      <c r="J258" t="s">
        <v>1861</v>
      </c>
      <c r="K258" t="s">
        <v>1862</v>
      </c>
      <c r="L258" t="s">
        <v>303</v>
      </c>
      <c r="M258" t="s">
        <v>1863</v>
      </c>
    </row>
    <row r="259" spans="1:13" x14ac:dyDescent="0.2">
      <c r="A259" t="s">
        <v>292</v>
      </c>
      <c r="B259" t="s">
        <v>293</v>
      </c>
      <c r="C259" t="s">
        <v>1864</v>
      </c>
      <c r="D259" t="s">
        <v>1865</v>
      </c>
      <c r="E259" t="s">
        <v>1866</v>
      </c>
      <c r="F259" t="s">
        <v>1867</v>
      </c>
      <c r="G259" t="s">
        <v>1827</v>
      </c>
      <c r="H259" t="s">
        <v>1788</v>
      </c>
      <c r="J259" t="s">
        <v>1868</v>
      </c>
      <c r="K259" t="s">
        <v>302</v>
      </c>
      <c r="L259" t="s">
        <v>303</v>
      </c>
      <c r="M259" t="s">
        <v>584</v>
      </c>
    </row>
    <row r="260" spans="1:13" x14ac:dyDescent="0.2">
      <c r="A260" t="s">
        <v>292</v>
      </c>
      <c r="B260" t="s">
        <v>293</v>
      </c>
      <c r="C260" t="s">
        <v>1869</v>
      </c>
      <c r="D260" t="s">
        <v>1870</v>
      </c>
      <c r="F260" t="s">
        <v>1871</v>
      </c>
      <c r="G260" t="s">
        <v>1872</v>
      </c>
      <c r="H260" t="s">
        <v>1873</v>
      </c>
      <c r="I260" t="s">
        <v>1874</v>
      </c>
      <c r="J260" t="s">
        <v>1875</v>
      </c>
      <c r="K260" t="s">
        <v>1876</v>
      </c>
      <c r="L260" t="s">
        <v>303</v>
      </c>
      <c r="M260" t="s">
        <v>1877</v>
      </c>
    </row>
    <row r="261" spans="1:13" x14ac:dyDescent="0.2">
      <c r="A261" t="s">
        <v>292</v>
      </c>
      <c r="B261" t="s">
        <v>293</v>
      </c>
      <c r="C261" t="s">
        <v>1878</v>
      </c>
      <c r="D261" t="s">
        <v>572</v>
      </c>
      <c r="E261" t="s">
        <v>573</v>
      </c>
      <c r="F261" t="s">
        <v>1879</v>
      </c>
      <c r="G261" t="s">
        <v>1873</v>
      </c>
      <c r="H261" t="s">
        <v>1874</v>
      </c>
      <c r="J261" t="s">
        <v>1880</v>
      </c>
      <c r="K261" t="s">
        <v>1881</v>
      </c>
      <c r="L261" t="s">
        <v>303</v>
      </c>
      <c r="M261" t="s">
        <v>1882</v>
      </c>
    </row>
    <row r="262" spans="1:13" x14ac:dyDescent="0.2">
      <c r="A262" t="s">
        <v>292</v>
      </c>
      <c r="B262" t="s">
        <v>293</v>
      </c>
      <c r="C262" t="s">
        <v>1883</v>
      </c>
      <c r="D262" t="s">
        <v>1884</v>
      </c>
      <c r="E262" t="s">
        <v>1885</v>
      </c>
      <c r="F262" t="s">
        <v>1886</v>
      </c>
      <c r="G262" t="s">
        <v>1827</v>
      </c>
      <c r="H262" t="s">
        <v>1788</v>
      </c>
      <c r="J262" t="s">
        <v>1887</v>
      </c>
      <c r="K262" t="s">
        <v>1888</v>
      </c>
      <c r="L262" t="s">
        <v>303</v>
      </c>
      <c r="M262" t="s">
        <v>1889</v>
      </c>
    </row>
    <row r="263" spans="1:13" x14ac:dyDescent="0.2">
      <c r="A263" t="s">
        <v>292</v>
      </c>
      <c r="B263" t="s">
        <v>293</v>
      </c>
      <c r="C263" t="s">
        <v>1890</v>
      </c>
      <c r="D263" t="s">
        <v>394</v>
      </c>
      <c r="E263" t="s">
        <v>1891</v>
      </c>
      <c r="F263" t="s">
        <v>1892</v>
      </c>
      <c r="G263" t="s">
        <v>1893</v>
      </c>
      <c r="H263" t="s">
        <v>1894</v>
      </c>
      <c r="I263" t="s">
        <v>300</v>
      </c>
      <c r="J263" t="s">
        <v>1895</v>
      </c>
      <c r="K263" t="s">
        <v>1896</v>
      </c>
      <c r="L263" t="s">
        <v>303</v>
      </c>
      <c r="M263" t="s">
        <v>948</v>
      </c>
    </row>
    <row r="264" spans="1:13" x14ac:dyDescent="0.2">
      <c r="A264" t="s">
        <v>292</v>
      </c>
      <c r="B264" t="s">
        <v>293</v>
      </c>
      <c r="C264" t="s">
        <v>1897</v>
      </c>
      <c r="D264" t="s">
        <v>1898</v>
      </c>
      <c r="F264" t="s">
        <v>1899</v>
      </c>
      <c r="G264" t="s">
        <v>1900</v>
      </c>
      <c r="H264" t="s">
        <v>1788</v>
      </c>
      <c r="J264" t="s">
        <v>1901</v>
      </c>
      <c r="K264" t="s">
        <v>1902</v>
      </c>
      <c r="L264" t="s">
        <v>303</v>
      </c>
      <c r="M264" t="s">
        <v>1903</v>
      </c>
    </row>
    <row r="265" spans="1:13" x14ac:dyDescent="0.2">
      <c r="A265" t="s">
        <v>292</v>
      </c>
      <c r="B265" t="s">
        <v>293</v>
      </c>
      <c r="C265" t="s">
        <v>1904</v>
      </c>
      <c r="D265" t="s">
        <v>572</v>
      </c>
      <c r="E265" t="s">
        <v>573</v>
      </c>
      <c r="F265" t="s">
        <v>1905</v>
      </c>
      <c r="G265" t="s">
        <v>1811</v>
      </c>
      <c r="H265" t="s">
        <v>300</v>
      </c>
      <c r="J265" t="s">
        <v>1906</v>
      </c>
      <c r="K265" t="s">
        <v>1907</v>
      </c>
      <c r="L265" t="s">
        <v>303</v>
      </c>
      <c r="M265" t="s">
        <v>1908</v>
      </c>
    </row>
    <row r="266" spans="1:13" x14ac:dyDescent="0.2">
      <c r="A266" t="s">
        <v>292</v>
      </c>
      <c r="B266" t="s">
        <v>293</v>
      </c>
      <c r="C266" t="s">
        <v>1909</v>
      </c>
      <c r="D266" t="s">
        <v>295</v>
      </c>
      <c r="E266" t="s">
        <v>296</v>
      </c>
      <c r="F266" t="s">
        <v>1910</v>
      </c>
      <c r="G266" t="s">
        <v>1827</v>
      </c>
      <c r="H266" t="s">
        <v>1788</v>
      </c>
      <c r="J266" t="s">
        <v>1868</v>
      </c>
      <c r="K266" t="s">
        <v>1911</v>
      </c>
      <c r="L266" t="s">
        <v>303</v>
      </c>
      <c r="M266" t="s">
        <v>1912</v>
      </c>
    </row>
    <row r="267" spans="1:13" x14ac:dyDescent="0.2">
      <c r="A267" t="s">
        <v>292</v>
      </c>
      <c r="B267" t="s">
        <v>293</v>
      </c>
      <c r="C267" t="s">
        <v>1913</v>
      </c>
      <c r="D267" t="s">
        <v>1914</v>
      </c>
      <c r="F267" t="s">
        <v>1915</v>
      </c>
      <c r="G267" t="s">
        <v>1916</v>
      </c>
      <c r="H267" t="s">
        <v>300</v>
      </c>
      <c r="J267" t="s">
        <v>1917</v>
      </c>
      <c r="K267" t="s">
        <v>302</v>
      </c>
      <c r="L267" t="s">
        <v>303</v>
      </c>
      <c r="M267" t="s">
        <v>1918</v>
      </c>
    </row>
    <row r="268" spans="1:13" x14ac:dyDescent="0.2">
      <c r="A268" t="s">
        <v>292</v>
      </c>
      <c r="B268" t="s">
        <v>293</v>
      </c>
      <c r="C268" t="s">
        <v>1919</v>
      </c>
      <c r="D268" t="s">
        <v>295</v>
      </c>
      <c r="E268" t="s">
        <v>296</v>
      </c>
      <c r="F268" t="s">
        <v>1920</v>
      </c>
      <c r="G268" t="s">
        <v>1921</v>
      </c>
      <c r="H268" t="s">
        <v>1873</v>
      </c>
      <c r="I268" t="s">
        <v>1874</v>
      </c>
      <c r="J268" t="s">
        <v>1922</v>
      </c>
      <c r="K268" t="s">
        <v>1923</v>
      </c>
      <c r="L268" t="s">
        <v>303</v>
      </c>
      <c r="M268" t="s">
        <v>1924</v>
      </c>
    </row>
    <row r="269" spans="1:13" x14ac:dyDescent="0.2">
      <c r="A269" t="s">
        <v>292</v>
      </c>
      <c r="B269" t="s">
        <v>293</v>
      </c>
      <c r="C269" t="s">
        <v>1925</v>
      </c>
      <c r="D269" t="s">
        <v>295</v>
      </c>
      <c r="E269" t="s">
        <v>296</v>
      </c>
      <c r="F269" t="s">
        <v>1926</v>
      </c>
      <c r="G269" t="s">
        <v>1927</v>
      </c>
      <c r="H269" t="s">
        <v>1796</v>
      </c>
      <c r="I269" t="s">
        <v>300</v>
      </c>
      <c r="J269" t="s">
        <v>1928</v>
      </c>
      <c r="K269" t="s">
        <v>1929</v>
      </c>
      <c r="L269" t="s">
        <v>303</v>
      </c>
      <c r="M269" t="s">
        <v>1863</v>
      </c>
    </row>
    <row r="270" spans="1:13" x14ac:dyDescent="0.2">
      <c r="A270" t="s">
        <v>292</v>
      </c>
      <c r="B270" t="s">
        <v>293</v>
      </c>
      <c r="C270" t="s">
        <v>1930</v>
      </c>
      <c r="D270" t="s">
        <v>349</v>
      </c>
      <c r="E270" t="s">
        <v>424</v>
      </c>
      <c r="F270" t="s">
        <v>1931</v>
      </c>
      <c r="G270" t="s">
        <v>1932</v>
      </c>
      <c r="H270" t="s">
        <v>1788</v>
      </c>
      <c r="J270" t="s">
        <v>1933</v>
      </c>
      <c r="K270" t="s">
        <v>1934</v>
      </c>
      <c r="L270" t="s">
        <v>303</v>
      </c>
      <c r="M270" t="s">
        <v>1935</v>
      </c>
    </row>
    <row r="271" spans="1:13" x14ac:dyDescent="0.2">
      <c r="A271" t="s">
        <v>292</v>
      </c>
      <c r="B271" t="s">
        <v>293</v>
      </c>
      <c r="C271" t="s">
        <v>1936</v>
      </c>
      <c r="D271" t="s">
        <v>1937</v>
      </c>
      <c r="F271" t="s">
        <v>1825</v>
      </c>
      <c r="G271" t="s">
        <v>1826</v>
      </c>
      <c r="H271" t="s">
        <v>1827</v>
      </c>
      <c r="J271" t="s">
        <v>1828</v>
      </c>
      <c r="K271" t="s">
        <v>1938</v>
      </c>
      <c r="L271" t="s">
        <v>303</v>
      </c>
      <c r="M271" t="s">
        <v>1807</v>
      </c>
    </row>
    <row r="272" spans="1:13" x14ac:dyDescent="0.2">
      <c r="A272" t="s">
        <v>292</v>
      </c>
      <c r="B272" t="s">
        <v>293</v>
      </c>
      <c r="C272" t="s">
        <v>1939</v>
      </c>
      <c r="D272" t="s">
        <v>1940</v>
      </c>
      <c r="F272" t="s">
        <v>1941</v>
      </c>
      <c r="G272" t="s">
        <v>1827</v>
      </c>
      <c r="H272" t="s">
        <v>1788</v>
      </c>
      <c r="J272" t="s">
        <v>1942</v>
      </c>
      <c r="K272" t="s">
        <v>302</v>
      </c>
      <c r="L272" t="s">
        <v>303</v>
      </c>
      <c r="M272" t="s">
        <v>1943</v>
      </c>
    </row>
    <row r="273" spans="1:13" x14ac:dyDescent="0.2">
      <c r="A273" t="s">
        <v>292</v>
      </c>
      <c r="B273" t="s">
        <v>293</v>
      </c>
      <c r="C273" t="s">
        <v>1944</v>
      </c>
      <c r="D273" t="s">
        <v>349</v>
      </c>
      <c r="E273" t="s">
        <v>424</v>
      </c>
      <c r="F273" t="s">
        <v>1945</v>
      </c>
      <c r="G273" t="s">
        <v>1916</v>
      </c>
      <c r="H273" t="s">
        <v>300</v>
      </c>
      <c r="J273" t="s">
        <v>1946</v>
      </c>
      <c r="K273" t="s">
        <v>1947</v>
      </c>
      <c r="L273" t="s">
        <v>303</v>
      </c>
      <c r="M273" t="s">
        <v>1054</v>
      </c>
    </row>
    <row r="274" spans="1:13" x14ac:dyDescent="0.2">
      <c r="A274" t="s">
        <v>292</v>
      </c>
      <c r="B274" t="s">
        <v>293</v>
      </c>
      <c r="C274" t="s">
        <v>1948</v>
      </c>
      <c r="D274" t="s">
        <v>1949</v>
      </c>
      <c r="F274" t="s">
        <v>1950</v>
      </c>
      <c r="G274" t="s">
        <v>1951</v>
      </c>
      <c r="H274" t="s">
        <v>1952</v>
      </c>
      <c r="J274" t="s">
        <v>1953</v>
      </c>
      <c r="K274" t="s">
        <v>1954</v>
      </c>
      <c r="L274" t="s">
        <v>303</v>
      </c>
      <c r="M274" t="s">
        <v>312</v>
      </c>
    </row>
    <row r="275" spans="1:13" x14ac:dyDescent="0.2">
      <c r="A275" t="s">
        <v>292</v>
      </c>
      <c r="B275" t="s">
        <v>293</v>
      </c>
      <c r="C275" t="s">
        <v>1955</v>
      </c>
      <c r="D275" t="s">
        <v>1956</v>
      </c>
      <c r="F275" t="s">
        <v>1957</v>
      </c>
      <c r="G275" t="s">
        <v>1958</v>
      </c>
      <c r="H275" t="s">
        <v>1959</v>
      </c>
      <c r="J275" t="s">
        <v>1960</v>
      </c>
      <c r="K275" t="s">
        <v>1961</v>
      </c>
      <c r="L275" t="s">
        <v>303</v>
      </c>
      <c r="M275" t="s">
        <v>312</v>
      </c>
    </row>
    <row r="276" spans="1:13" x14ac:dyDescent="0.2">
      <c r="A276" t="s">
        <v>292</v>
      </c>
      <c r="B276" t="s">
        <v>293</v>
      </c>
      <c r="C276" t="s">
        <v>1962</v>
      </c>
      <c r="D276" t="s">
        <v>401</v>
      </c>
      <c r="E276" t="s">
        <v>402</v>
      </c>
      <c r="F276" t="s">
        <v>1963</v>
      </c>
      <c r="G276" t="s">
        <v>1873</v>
      </c>
      <c r="I276" t="s">
        <v>1874</v>
      </c>
      <c r="J276" t="s">
        <v>1964</v>
      </c>
      <c r="K276" t="s">
        <v>1965</v>
      </c>
      <c r="L276" t="s">
        <v>303</v>
      </c>
      <c r="M276" t="s">
        <v>1966</v>
      </c>
    </row>
    <row r="277" spans="1:13" x14ac:dyDescent="0.2">
      <c r="A277" t="s">
        <v>292</v>
      </c>
      <c r="B277" t="s">
        <v>293</v>
      </c>
      <c r="C277" t="s">
        <v>1967</v>
      </c>
      <c r="D277" t="s">
        <v>1968</v>
      </c>
      <c r="F277" t="s">
        <v>1969</v>
      </c>
      <c r="H277" t="s">
        <v>1932</v>
      </c>
      <c r="I277" t="s">
        <v>1788</v>
      </c>
      <c r="J277" t="s">
        <v>1970</v>
      </c>
      <c r="K277" t="s">
        <v>302</v>
      </c>
      <c r="L277" t="s">
        <v>303</v>
      </c>
      <c r="M277" t="s">
        <v>1971</v>
      </c>
    </row>
    <row r="278" spans="1:13" x14ac:dyDescent="0.2">
      <c r="A278" t="s">
        <v>292</v>
      </c>
      <c r="B278" t="s">
        <v>293</v>
      </c>
      <c r="C278" t="s">
        <v>1972</v>
      </c>
      <c r="D278" t="s">
        <v>1973</v>
      </c>
      <c r="E278" t="s">
        <v>296</v>
      </c>
      <c r="F278" t="s">
        <v>1974</v>
      </c>
      <c r="G278" t="s">
        <v>1975</v>
      </c>
      <c r="H278" t="s">
        <v>1976</v>
      </c>
      <c r="J278" t="s">
        <v>1977</v>
      </c>
      <c r="K278" t="s">
        <v>1978</v>
      </c>
      <c r="L278" t="s">
        <v>303</v>
      </c>
      <c r="M278" t="s">
        <v>1979</v>
      </c>
    </row>
    <row r="279" spans="1:13" x14ac:dyDescent="0.2">
      <c r="A279" t="s">
        <v>292</v>
      </c>
      <c r="B279" t="s">
        <v>293</v>
      </c>
      <c r="C279" t="s">
        <v>1980</v>
      </c>
      <c r="D279" t="s">
        <v>1981</v>
      </c>
      <c r="F279" t="s">
        <v>1957</v>
      </c>
      <c r="G279" t="s">
        <v>1958</v>
      </c>
      <c r="H279" t="s">
        <v>1959</v>
      </c>
      <c r="J279" t="s">
        <v>1960</v>
      </c>
      <c r="K279" t="s">
        <v>1961</v>
      </c>
      <c r="L279" t="s">
        <v>303</v>
      </c>
      <c r="M279" t="s">
        <v>312</v>
      </c>
    </row>
    <row r="280" spans="1:13" x14ac:dyDescent="0.2">
      <c r="A280" t="s">
        <v>292</v>
      </c>
      <c r="B280" t="s">
        <v>293</v>
      </c>
      <c r="C280" t="s">
        <v>1982</v>
      </c>
      <c r="D280" t="s">
        <v>1983</v>
      </c>
      <c r="E280" t="s">
        <v>1817</v>
      </c>
      <c r="F280" t="s">
        <v>1984</v>
      </c>
      <c r="H280" t="s">
        <v>1796</v>
      </c>
      <c r="J280" t="s">
        <v>1985</v>
      </c>
      <c r="K280" t="s">
        <v>1986</v>
      </c>
      <c r="L280" t="s">
        <v>303</v>
      </c>
      <c r="M280" t="s">
        <v>1987</v>
      </c>
    </row>
    <row r="281" spans="1:13" x14ac:dyDescent="0.2">
      <c r="A281" t="s">
        <v>292</v>
      </c>
      <c r="B281" t="s">
        <v>293</v>
      </c>
      <c r="C281" t="s">
        <v>1988</v>
      </c>
      <c r="D281" t="s">
        <v>401</v>
      </c>
      <c r="E281" t="s">
        <v>402</v>
      </c>
      <c r="F281" t="s">
        <v>1989</v>
      </c>
      <c r="H281" t="s">
        <v>1796</v>
      </c>
      <c r="I281" t="s">
        <v>300</v>
      </c>
      <c r="J281" t="s">
        <v>1990</v>
      </c>
      <c r="K281" t="s">
        <v>1991</v>
      </c>
      <c r="L281" t="s">
        <v>303</v>
      </c>
      <c r="M281" t="s">
        <v>1992</v>
      </c>
    </row>
    <row r="282" spans="1:13" x14ac:dyDescent="0.2">
      <c r="A282" t="s">
        <v>292</v>
      </c>
      <c r="B282" t="s">
        <v>293</v>
      </c>
      <c r="C282" t="s">
        <v>1993</v>
      </c>
      <c r="D282" t="s">
        <v>349</v>
      </c>
      <c r="E282" t="s">
        <v>424</v>
      </c>
      <c r="F282" t="s">
        <v>1994</v>
      </c>
      <c r="G282" t="s">
        <v>1873</v>
      </c>
      <c r="H282" t="s">
        <v>1874</v>
      </c>
      <c r="J282" t="s">
        <v>1995</v>
      </c>
      <c r="K282" t="s">
        <v>1996</v>
      </c>
      <c r="L282" t="s">
        <v>303</v>
      </c>
      <c r="M282" t="s">
        <v>1997</v>
      </c>
    </row>
    <row r="283" spans="1:13" x14ac:dyDescent="0.2">
      <c r="A283" t="s">
        <v>292</v>
      </c>
      <c r="B283" t="s">
        <v>293</v>
      </c>
      <c r="C283" t="s">
        <v>1998</v>
      </c>
      <c r="D283" t="s">
        <v>1999</v>
      </c>
      <c r="E283" t="s">
        <v>2000</v>
      </c>
      <c r="F283" t="s">
        <v>2001</v>
      </c>
      <c r="H283" t="s">
        <v>1811</v>
      </c>
      <c r="I283" t="s">
        <v>300</v>
      </c>
      <c r="J283" t="s">
        <v>2002</v>
      </c>
      <c r="K283" t="s">
        <v>2003</v>
      </c>
      <c r="L283" t="s">
        <v>303</v>
      </c>
      <c r="M283" t="s">
        <v>2004</v>
      </c>
    </row>
    <row r="284" spans="1:13" x14ac:dyDescent="0.2">
      <c r="A284" t="s">
        <v>292</v>
      </c>
      <c r="B284" t="s">
        <v>293</v>
      </c>
      <c r="C284" t="s">
        <v>2005</v>
      </c>
      <c r="D284" t="s">
        <v>2006</v>
      </c>
      <c r="E284" t="s">
        <v>2007</v>
      </c>
      <c r="F284" t="s">
        <v>2008</v>
      </c>
      <c r="H284" t="s">
        <v>1873</v>
      </c>
      <c r="I284" t="s">
        <v>1874</v>
      </c>
      <c r="J284" t="s">
        <v>2009</v>
      </c>
      <c r="K284" t="s">
        <v>2010</v>
      </c>
      <c r="L284" t="s">
        <v>303</v>
      </c>
      <c r="M284" t="s">
        <v>2011</v>
      </c>
    </row>
    <row r="285" spans="1:13" x14ac:dyDescent="0.2">
      <c r="A285" t="s">
        <v>292</v>
      </c>
      <c r="B285" t="s">
        <v>293</v>
      </c>
      <c r="C285" t="s">
        <v>2012</v>
      </c>
      <c r="D285" t="s">
        <v>2013</v>
      </c>
      <c r="E285" t="s">
        <v>2014</v>
      </c>
      <c r="F285" t="s">
        <v>2015</v>
      </c>
      <c r="G285" t="s">
        <v>2016</v>
      </c>
      <c r="H285" t="s">
        <v>1827</v>
      </c>
      <c r="J285" t="s">
        <v>2017</v>
      </c>
      <c r="K285" t="s">
        <v>2018</v>
      </c>
      <c r="L285" t="s">
        <v>303</v>
      </c>
      <c r="M285" t="s">
        <v>2019</v>
      </c>
    </row>
    <row r="286" spans="1:13" x14ac:dyDescent="0.2">
      <c r="A286" t="s">
        <v>292</v>
      </c>
      <c r="B286" t="s">
        <v>293</v>
      </c>
      <c r="C286" t="s">
        <v>2020</v>
      </c>
      <c r="D286" t="s">
        <v>2021</v>
      </c>
      <c r="F286" t="s">
        <v>2022</v>
      </c>
      <c r="G286" t="s">
        <v>2023</v>
      </c>
      <c r="H286" t="s">
        <v>2024</v>
      </c>
      <c r="J286" t="s">
        <v>2025</v>
      </c>
      <c r="K286" t="s">
        <v>2026</v>
      </c>
      <c r="L286" t="s">
        <v>303</v>
      </c>
      <c r="M286" t="s">
        <v>2027</v>
      </c>
    </row>
    <row r="287" spans="1:13" x14ac:dyDescent="0.2">
      <c r="A287" t="s">
        <v>292</v>
      </c>
      <c r="B287" t="s">
        <v>293</v>
      </c>
      <c r="C287" t="s">
        <v>2028</v>
      </c>
      <c r="D287" t="s">
        <v>2029</v>
      </c>
      <c r="E287" t="s">
        <v>2030</v>
      </c>
      <c r="F287" t="s">
        <v>2031</v>
      </c>
      <c r="H287" t="s">
        <v>2032</v>
      </c>
      <c r="J287" t="s">
        <v>2033</v>
      </c>
      <c r="K287" t="s">
        <v>2034</v>
      </c>
      <c r="L287" t="s">
        <v>303</v>
      </c>
      <c r="M287" t="s">
        <v>2035</v>
      </c>
    </row>
    <row r="288" spans="1:13" x14ac:dyDescent="0.2">
      <c r="A288" t="s">
        <v>292</v>
      </c>
      <c r="B288" t="s">
        <v>293</v>
      </c>
      <c r="C288" t="s">
        <v>2036</v>
      </c>
      <c r="D288" t="s">
        <v>2037</v>
      </c>
      <c r="E288" t="s">
        <v>2038</v>
      </c>
      <c r="F288" t="s">
        <v>2039</v>
      </c>
      <c r="G288" t="s">
        <v>1932</v>
      </c>
      <c r="H288" t="s">
        <v>1788</v>
      </c>
      <c r="I288" t="s">
        <v>1874</v>
      </c>
      <c r="J288" t="s">
        <v>2040</v>
      </c>
      <c r="K288" t="s">
        <v>2041</v>
      </c>
      <c r="L288" t="s">
        <v>303</v>
      </c>
      <c r="M288" t="s">
        <v>2042</v>
      </c>
    </row>
    <row r="289" spans="1:13" x14ac:dyDescent="0.2">
      <c r="A289" t="s">
        <v>292</v>
      </c>
      <c r="B289" t="s">
        <v>293</v>
      </c>
      <c r="C289" t="s">
        <v>2043</v>
      </c>
      <c r="D289" t="s">
        <v>2044</v>
      </c>
      <c r="F289" t="s">
        <v>2045</v>
      </c>
      <c r="G289" t="s">
        <v>2046</v>
      </c>
      <c r="H289" t="s">
        <v>1788</v>
      </c>
      <c r="J289" t="s">
        <v>2047</v>
      </c>
      <c r="K289" t="s">
        <v>2048</v>
      </c>
      <c r="L289" t="s">
        <v>303</v>
      </c>
      <c r="M289" t="s">
        <v>2049</v>
      </c>
    </row>
    <row r="290" spans="1:13" x14ac:dyDescent="0.2">
      <c r="A290" t="s">
        <v>292</v>
      </c>
      <c r="B290" t="s">
        <v>293</v>
      </c>
      <c r="C290" t="s">
        <v>2050</v>
      </c>
      <c r="D290" t="s">
        <v>349</v>
      </c>
      <c r="E290" t="s">
        <v>424</v>
      </c>
      <c r="F290" t="s">
        <v>2051</v>
      </c>
      <c r="H290" t="s">
        <v>1796</v>
      </c>
      <c r="I290" t="s">
        <v>300</v>
      </c>
      <c r="J290" t="s">
        <v>2052</v>
      </c>
      <c r="K290" t="s">
        <v>2053</v>
      </c>
      <c r="L290" t="s">
        <v>303</v>
      </c>
      <c r="M290" t="s">
        <v>2054</v>
      </c>
    </row>
    <row r="291" spans="1:13" x14ac:dyDescent="0.2">
      <c r="A291" t="s">
        <v>292</v>
      </c>
      <c r="B291" t="s">
        <v>293</v>
      </c>
      <c r="C291" t="s">
        <v>2055</v>
      </c>
      <c r="D291" t="s">
        <v>2056</v>
      </c>
      <c r="F291" t="s">
        <v>1957</v>
      </c>
      <c r="G291" t="s">
        <v>1958</v>
      </c>
      <c r="H291" t="s">
        <v>1959</v>
      </c>
      <c r="J291" t="s">
        <v>1960</v>
      </c>
      <c r="K291" t="s">
        <v>1961</v>
      </c>
      <c r="L291" t="s">
        <v>303</v>
      </c>
      <c r="M291" t="s">
        <v>312</v>
      </c>
    </row>
    <row r="292" spans="1:13" x14ac:dyDescent="0.2">
      <c r="A292" t="s">
        <v>292</v>
      </c>
      <c r="B292" t="s">
        <v>293</v>
      </c>
      <c r="C292" t="s">
        <v>2057</v>
      </c>
      <c r="D292" t="s">
        <v>2058</v>
      </c>
      <c r="E292" t="s">
        <v>2059</v>
      </c>
      <c r="F292" t="s">
        <v>2060</v>
      </c>
      <c r="G292" t="s">
        <v>1873</v>
      </c>
      <c r="H292" t="s">
        <v>1874</v>
      </c>
      <c r="J292" t="s">
        <v>2061</v>
      </c>
      <c r="K292" t="s">
        <v>2062</v>
      </c>
      <c r="L292" t="s">
        <v>303</v>
      </c>
      <c r="M292" t="s">
        <v>2063</v>
      </c>
    </row>
    <row r="293" spans="1:13" x14ac:dyDescent="0.2">
      <c r="A293" t="s">
        <v>292</v>
      </c>
      <c r="B293" t="s">
        <v>293</v>
      </c>
      <c r="C293" t="s">
        <v>2064</v>
      </c>
      <c r="D293" t="s">
        <v>2065</v>
      </c>
      <c r="F293" t="s">
        <v>2066</v>
      </c>
      <c r="G293" t="s">
        <v>2067</v>
      </c>
      <c r="H293" t="s">
        <v>1827</v>
      </c>
      <c r="I293" t="s">
        <v>1788</v>
      </c>
      <c r="J293" t="s">
        <v>2068</v>
      </c>
      <c r="K293" t="s">
        <v>302</v>
      </c>
      <c r="L293" t="s">
        <v>303</v>
      </c>
      <c r="M293" t="s">
        <v>2069</v>
      </c>
    </row>
    <row r="294" spans="1:13" x14ac:dyDescent="0.2">
      <c r="A294" t="s">
        <v>292</v>
      </c>
      <c r="B294" t="s">
        <v>293</v>
      </c>
      <c r="C294" t="s">
        <v>2070</v>
      </c>
      <c r="D294" t="s">
        <v>295</v>
      </c>
      <c r="E294" t="s">
        <v>296</v>
      </c>
      <c r="F294" t="s">
        <v>2071</v>
      </c>
      <c r="G294" t="s">
        <v>1916</v>
      </c>
      <c r="H294" t="s">
        <v>300</v>
      </c>
      <c r="J294" t="s">
        <v>2072</v>
      </c>
      <c r="K294" t="s">
        <v>2073</v>
      </c>
      <c r="L294" t="s">
        <v>303</v>
      </c>
      <c r="M294" t="s">
        <v>1835</v>
      </c>
    </row>
    <row r="295" spans="1:13" x14ac:dyDescent="0.2">
      <c r="A295" t="s">
        <v>292</v>
      </c>
      <c r="B295" t="s">
        <v>293</v>
      </c>
      <c r="C295" t="s">
        <v>2074</v>
      </c>
      <c r="D295" t="s">
        <v>2075</v>
      </c>
      <c r="F295" t="s">
        <v>2076</v>
      </c>
      <c r="G295" t="s">
        <v>2077</v>
      </c>
      <c r="H295" t="s">
        <v>2078</v>
      </c>
      <c r="I295" t="s">
        <v>2079</v>
      </c>
      <c r="J295" t="s">
        <v>2080</v>
      </c>
      <c r="K295" t="s">
        <v>2081</v>
      </c>
      <c r="L295" t="s">
        <v>303</v>
      </c>
      <c r="M295" t="s">
        <v>312</v>
      </c>
    </row>
    <row r="296" spans="1:13" x14ac:dyDescent="0.2">
      <c r="A296" t="s">
        <v>292</v>
      </c>
      <c r="B296" t="s">
        <v>293</v>
      </c>
      <c r="C296" t="s">
        <v>2082</v>
      </c>
      <c r="D296" t="s">
        <v>2083</v>
      </c>
      <c r="F296" t="s">
        <v>2084</v>
      </c>
      <c r="G296" t="s">
        <v>2085</v>
      </c>
      <c r="H296" t="s">
        <v>2086</v>
      </c>
      <c r="J296" t="s">
        <v>2087</v>
      </c>
      <c r="K296" t="s">
        <v>2088</v>
      </c>
      <c r="L296" t="s">
        <v>303</v>
      </c>
      <c r="M296" t="s">
        <v>2089</v>
      </c>
    </row>
    <row r="297" spans="1:13" x14ac:dyDescent="0.2">
      <c r="A297" t="s">
        <v>292</v>
      </c>
      <c r="B297" t="s">
        <v>293</v>
      </c>
      <c r="C297" t="s">
        <v>2090</v>
      </c>
      <c r="D297" t="s">
        <v>2091</v>
      </c>
      <c r="F297" t="s">
        <v>2092</v>
      </c>
      <c r="H297" t="s">
        <v>2093</v>
      </c>
      <c r="I297" t="s">
        <v>1874</v>
      </c>
      <c r="J297" t="s">
        <v>2094</v>
      </c>
      <c r="K297" t="s">
        <v>2095</v>
      </c>
      <c r="L297" t="s">
        <v>303</v>
      </c>
      <c r="M297" t="s">
        <v>2096</v>
      </c>
    </row>
    <row r="298" spans="1:13" x14ac:dyDescent="0.2">
      <c r="A298" t="s">
        <v>292</v>
      </c>
      <c r="B298" t="s">
        <v>293</v>
      </c>
      <c r="C298" t="s">
        <v>2097</v>
      </c>
      <c r="D298" t="s">
        <v>2098</v>
      </c>
      <c r="F298" t="s">
        <v>2099</v>
      </c>
      <c r="G298" t="s">
        <v>2100</v>
      </c>
      <c r="H298" t="s">
        <v>2101</v>
      </c>
      <c r="I298" t="s">
        <v>2102</v>
      </c>
      <c r="J298" t="s">
        <v>2103</v>
      </c>
      <c r="K298" t="s">
        <v>2104</v>
      </c>
      <c r="L298" t="s">
        <v>303</v>
      </c>
      <c r="M298" t="s">
        <v>312</v>
      </c>
    </row>
    <row r="299" spans="1:13" x14ac:dyDescent="0.2">
      <c r="A299" t="s">
        <v>292</v>
      </c>
      <c r="B299" t="s">
        <v>293</v>
      </c>
      <c r="C299" t="s">
        <v>2105</v>
      </c>
      <c r="D299" t="s">
        <v>2106</v>
      </c>
      <c r="F299" t="s">
        <v>2107</v>
      </c>
      <c r="G299" t="s">
        <v>2108</v>
      </c>
      <c r="H299" t="s">
        <v>2109</v>
      </c>
      <c r="J299" t="s">
        <v>2110</v>
      </c>
      <c r="K299" t="s">
        <v>2111</v>
      </c>
      <c r="L299" t="s">
        <v>303</v>
      </c>
      <c r="M299" t="s">
        <v>312</v>
      </c>
    </row>
    <row r="300" spans="1:13" x14ac:dyDescent="0.2">
      <c r="A300" t="s">
        <v>292</v>
      </c>
      <c r="B300" t="s">
        <v>293</v>
      </c>
      <c r="C300" t="s">
        <v>2112</v>
      </c>
      <c r="D300" t="s">
        <v>349</v>
      </c>
      <c r="E300" t="s">
        <v>424</v>
      </c>
      <c r="F300" t="s">
        <v>2113</v>
      </c>
      <c r="G300" t="s">
        <v>2114</v>
      </c>
      <c r="H300" t="s">
        <v>2115</v>
      </c>
      <c r="I300" t="s">
        <v>2116</v>
      </c>
      <c r="J300" t="s">
        <v>2117</v>
      </c>
      <c r="K300" t="s">
        <v>2118</v>
      </c>
      <c r="L300" t="s">
        <v>303</v>
      </c>
      <c r="M300" t="s">
        <v>2119</v>
      </c>
    </row>
    <row r="301" spans="1:13" x14ac:dyDescent="0.2">
      <c r="A301" t="s">
        <v>292</v>
      </c>
      <c r="B301" t="s">
        <v>293</v>
      </c>
      <c r="C301" t="s">
        <v>2120</v>
      </c>
      <c r="D301" t="s">
        <v>2121</v>
      </c>
      <c r="F301" t="s">
        <v>2122</v>
      </c>
      <c r="G301" t="s">
        <v>2123</v>
      </c>
      <c r="H301" t="s">
        <v>2124</v>
      </c>
      <c r="J301" t="s">
        <v>2125</v>
      </c>
      <c r="K301" t="s">
        <v>2126</v>
      </c>
      <c r="L301" t="s">
        <v>303</v>
      </c>
      <c r="M301" t="s">
        <v>312</v>
      </c>
    </row>
    <row r="302" spans="1:13" x14ac:dyDescent="0.2">
      <c r="A302" t="s">
        <v>292</v>
      </c>
      <c r="B302" t="s">
        <v>293</v>
      </c>
      <c r="C302" t="s">
        <v>2127</v>
      </c>
      <c r="D302" t="s">
        <v>2128</v>
      </c>
      <c r="F302" t="s">
        <v>2129</v>
      </c>
      <c r="G302" t="s">
        <v>2078</v>
      </c>
      <c r="H302" t="s">
        <v>2079</v>
      </c>
      <c r="J302" t="s">
        <v>2080</v>
      </c>
      <c r="K302" t="s">
        <v>2081</v>
      </c>
      <c r="L302" t="s">
        <v>303</v>
      </c>
      <c r="M302" t="s">
        <v>892</v>
      </c>
    </row>
    <row r="303" spans="1:13" x14ac:dyDescent="0.2">
      <c r="A303" t="s">
        <v>292</v>
      </c>
      <c r="B303" t="s">
        <v>293</v>
      </c>
      <c r="C303" t="s">
        <v>2130</v>
      </c>
      <c r="D303" t="s">
        <v>2131</v>
      </c>
      <c r="F303" t="s">
        <v>2132</v>
      </c>
      <c r="G303" t="s">
        <v>2133</v>
      </c>
      <c r="H303" t="s">
        <v>2134</v>
      </c>
      <c r="J303" t="s">
        <v>2135</v>
      </c>
      <c r="K303" t="s">
        <v>2136</v>
      </c>
      <c r="L303" t="s">
        <v>303</v>
      </c>
      <c r="M303" t="s">
        <v>2027</v>
      </c>
    </row>
    <row r="304" spans="1:13" x14ac:dyDescent="0.2">
      <c r="A304" t="s">
        <v>292</v>
      </c>
      <c r="B304" t="s">
        <v>293</v>
      </c>
      <c r="C304" t="s">
        <v>2137</v>
      </c>
      <c r="D304" t="s">
        <v>1870</v>
      </c>
      <c r="E304" t="s">
        <v>2138</v>
      </c>
      <c r="F304" t="s">
        <v>2139</v>
      </c>
      <c r="G304" t="s">
        <v>2140</v>
      </c>
      <c r="H304" t="s">
        <v>2093</v>
      </c>
      <c r="I304" t="s">
        <v>1874</v>
      </c>
      <c r="J304" t="s">
        <v>2141</v>
      </c>
      <c r="K304" t="s">
        <v>2142</v>
      </c>
      <c r="L304" t="s">
        <v>303</v>
      </c>
      <c r="M304" t="s">
        <v>2143</v>
      </c>
    </row>
    <row r="305" spans="1:13" x14ac:dyDescent="0.2">
      <c r="A305" t="s">
        <v>292</v>
      </c>
      <c r="B305" t="s">
        <v>293</v>
      </c>
      <c r="C305" t="s">
        <v>2144</v>
      </c>
      <c r="D305" t="s">
        <v>1940</v>
      </c>
      <c r="F305" t="s">
        <v>2145</v>
      </c>
      <c r="G305" t="s">
        <v>2146</v>
      </c>
      <c r="H305" t="s">
        <v>2147</v>
      </c>
      <c r="J305" t="s">
        <v>2148</v>
      </c>
      <c r="K305" t="s">
        <v>302</v>
      </c>
      <c r="L305" t="s">
        <v>303</v>
      </c>
      <c r="M305" t="s">
        <v>2149</v>
      </c>
    </row>
    <row r="306" spans="1:13" x14ac:dyDescent="0.2">
      <c r="A306" t="s">
        <v>292</v>
      </c>
      <c r="B306" t="s">
        <v>293</v>
      </c>
      <c r="C306" t="s">
        <v>2150</v>
      </c>
      <c r="D306" t="s">
        <v>2151</v>
      </c>
      <c r="F306" t="s">
        <v>2152</v>
      </c>
      <c r="G306" t="s">
        <v>2153</v>
      </c>
      <c r="H306" t="s">
        <v>2154</v>
      </c>
      <c r="I306" t="s">
        <v>300</v>
      </c>
      <c r="J306" t="s">
        <v>2155</v>
      </c>
      <c r="K306" t="s">
        <v>2156</v>
      </c>
      <c r="L306" t="s">
        <v>303</v>
      </c>
      <c r="M306" t="s">
        <v>2157</v>
      </c>
    </row>
    <row r="307" spans="1:13" x14ac:dyDescent="0.2">
      <c r="A307" t="s">
        <v>292</v>
      </c>
      <c r="B307" t="s">
        <v>293</v>
      </c>
      <c r="C307" t="s">
        <v>2158</v>
      </c>
      <c r="D307" t="s">
        <v>2159</v>
      </c>
      <c r="F307" t="s">
        <v>2160</v>
      </c>
      <c r="G307" t="s">
        <v>2161</v>
      </c>
      <c r="H307" t="s">
        <v>2147</v>
      </c>
      <c r="J307" t="s">
        <v>2162</v>
      </c>
      <c r="K307" t="s">
        <v>2163</v>
      </c>
      <c r="L307" t="s">
        <v>303</v>
      </c>
      <c r="M307" t="s">
        <v>2054</v>
      </c>
    </row>
    <row r="308" spans="1:13" x14ac:dyDescent="0.2">
      <c r="A308" t="s">
        <v>292</v>
      </c>
      <c r="B308" t="s">
        <v>293</v>
      </c>
      <c r="C308" t="s">
        <v>2164</v>
      </c>
      <c r="D308" t="s">
        <v>2165</v>
      </c>
      <c r="F308" t="s">
        <v>2166</v>
      </c>
      <c r="G308" t="s">
        <v>2161</v>
      </c>
      <c r="H308" t="s">
        <v>2147</v>
      </c>
      <c r="J308" t="s">
        <v>2162</v>
      </c>
      <c r="K308" t="s">
        <v>2163</v>
      </c>
      <c r="L308" t="s">
        <v>303</v>
      </c>
      <c r="M308" t="s">
        <v>1666</v>
      </c>
    </row>
    <row r="309" spans="1:13" x14ac:dyDescent="0.2">
      <c r="A309" t="s">
        <v>292</v>
      </c>
      <c r="B309" t="s">
        <v>293</v>
      </c>
      <c r="C309" t="s">
        <v>2167</v>
      </c>
      <c r="D309" t="s">
        <v>349</v>
      </c>
      <c r="F309" t="s">
        <v>2168</v>
      </c>
      <c r="G309" t="s">
        <v>2169</v>
      </c>
      <c r="H309" t="s">
        <v>2147</v>
      </c>
      <c r="J309" t="s">
        <v>2170</v>
      </c>
      <c r="K309" t="s">
        <v>2171</v>
      </c>
      <c r="L309" t="s">
        <v>303</v>
      </c>
      <c r="M309" t="s">
        <v>2172</v>
      </c>
    </row>
    <row r="310" spans="1:13" x14ac:dyDescent="0.2">
      <c r="A310" t="s">
        <v>292</v>
      </c>
      <c r="B310" t="s">
        <v>293</v>
      </c>
      <c r="C310" t="s">
        <v>2173</v>
      </c>
      <c r="D310" t="s">
        <v>2174</v>
      </c>
      <c r="F310" t="s">
        <v>2175</v>
      </c>
      <c r="G310" t="s">
        <v>2176</v>
      </c>
      <c r="H310" t="s">
        <v>2177</v>
      </c>
      <c r="J310" t="s">
        <v>2178</v>
      </c>
      <c r="K310" t="s">
        <v>2179</v>
      </c>
      <c r="L310" t="s">
        <v>303</v>
      </c>
      <c r="M310" t="s">
        <v>312</v>
      </c>
    </row>
    <row r="311" spans="1:13" x14ac:dyDescent="0.2">
      <c r="A311" t="s">
        <v>292</v>
      </c>
      <c r="B311" t="s">
        <v>293</v>
      </c>
      <c r="C311" t="s">
        <v>2180</v>
      </c>
      <c r="D311" t="s">
        <v>2181</v>
      </c>
      <c r="F311" t="s">
        <v>2182</v>
      </c>
      <c r="G311" t="s">
        <v>2183</v>
      </c>
      <c r="H311" t="s">
        <v>2184</v>
      </c>
      <c r="I311" t="s">
        <v>2185</v>
      </c>
      <c r="J311" t="s">
        <v>2186</v>
      </c>
      <c r="K311" t="s">
        <v>2187</v>
      </c>
      <c r="L311" t="s">
        <v>303</v>
      </c>
      <c r="M311" t="s">
        <v>312</v>
      </c>
    </row>
    <row r="312" spans="1:13" x14ac:dyDescent="0.2">
      <c r="A312" t="s">
        <v>292</v>
      </c>
      <c r="B312" t="s">
        <v>293</v>
      </c>
      <c r="C312" t="s">
        <v>2188</v>
      </c>
      <c r="D312" t="s">
        <v>2189</v>
      </c>
      <c r="F312" t="s">
        <v>2166</v>
      </c>
      <c r="G312" t="s">
        <v>2161</v>
      </c>
      <c r="H312" t="s">
        <v>2147</v>
      </c>
      <c r="J312" t="s">
        <v>2162</v>
      </c>
      <c r="K312" t="s">
        <v>2163</v>
      </c>
      <c r="L312" t="s">
        <v>303</v>
      </c>
      <c r="M312" t="s">
        <v>2157</v>
      </c>
    </row>
    <row r="313" spans="1:13" x14ac:dyDescent="0.2">
      <c r="A313" t="s">
        <v>292</v>
      </c>
      <c r="B313" t="s">
        <v>293</v>
      </c>
      <c r="C313" t="s">
        <v>2190</v>
      </c>
      <c r="D313" t="s">
        <v>2191</v>
      </c>
      <c r="E313" t="s">
        <v>2192</v>
      </c>
      <c r="F313" t="s">
        <v>2193</v>
      </c>
      <c r="G313" t="s">
        <v>2194</v>
      </c>
      <c r="H313" t="s">
        <v>2195</v>
      </c>
      <c r="J313" t="s">
        <v>2196</v>
      </c>
      <c r="K313" t="s">
        <v>2197</v>
      </c>
      <c r="L313" t="s">
        <v>303</v>
      </c>
      <c r="M313" t="s">
        <v>2198</v>
      </c>
    </row>
    <row r="314" spans="1:13" x14ac:dyDescent="0.2">
      <c r="A314" t="s">
        <v>292</v>
      </c>
      <c r="B314" t="s">
        <v>293</v>
      </c>
      <c r="C314" t="s">
        <v>2199</v>
      </c>
      <c r="D314" t="s">
        <v>2200</v>
      </c>
      <c r="F314" t="s">
        <v>2201</v>
      </c>
      <c r="G314" t="s">
        <v>2202</v>
      </c>
      <c r="H314" t="s">
        <v>2203</v>
      </c>
      <c r="I314" t="s">
        <v>2204</v>
      </c>
      <c r="J314" t="s">
        <v>2205</v>
      </c>
      <c r="K314" t="s">
        <v>2206</v>
      </c>
      <c r="L314" t="s">
        <v>303</v>
      </c>
      <c r="M314" t="s">
        <v>312</v>
      </c>
    </row>
    <row r="315" spans="1:13" x14ac:dyDescent="0.2">
      <c r="A315" t="s">
        <v>292</v>
      </c>
      <c r="B315" t="s">
        <v>293</v>
      </c>
      <c r="C315" t="s">
        <v>2207</v>
      </c>
      <c r="D315" t="s">
        <v>2208</v>
      </c>
      <c r="E315" t="s">
        <v>2209</v>
      </c>
      <c r="F315" t="s">
        <v>2210</v>
      </c>
      <c r="G315" t="s">
        <v>2211</v>
      </c>
      <c r="H315" t="s">
        <v>2212</v>
      </c>
      <c r="I315" t="s">
        <v>2213</v>
      </c>
      <c r="J315" t="s">
        <v>2214</v>
      </c>
      <c r="K315" t="s">
        <v>2215</v>
      </c>
      <c r="L315" t="s">
        <v>303</v>
      </c>
      <c r="M315" t="s">
        <v>1908</v>
      </c>
    </row>
    <row r="316" spans="1:13" x14ac:dyDescent="0.2">
      <c r="A316" t="s">
        <v>292</v>
      </c>
      <c r="B316" t="s">
        <v>293</v>
      </c>
      <c r="C316" t="s">
        <v>2216</v>
      </c>
      <c r="D316" t="s">
        <v>572</v>
      </c>
      <c r="E316" t="s">
        <v>573</v>
      </c>
      <c r="F316" t="s">
        <v>2217</v>
      </c>
      <c r="G316" t="s">
        <v>2218</v>
      </c>
      <c r="H316" t="s">
        <v>412</v>
      </c>
      <c r="J316" t="s">
        <v>2219</v>
      </c>
      <c r="K316" t="s">
        <v>2220</v>
      </c>
      <c r="L316" t="s">
        <v>303</v>
      </c>
      <c r="M316" t="s">
        <v>1715</v>
      </c>
    </row>
    <row r="317" spans="1:13" x14ac:dyDescent="0.2">
      <c r="A317" t="s">
        <v>292</v>
      </c>
      <c r="B317" t="s">
        <v>293</v>
      </c>
      <c r="C317" t="s">
        <v>2221</v>
      </c>
      <c r="D317" t="s">
        <v>2222</v>
      </c>
      <c r="E317" t="s">
        <v>2223</v>
      </c>
      <c r="F317" t="s">
        <v>2224</v>
      </c>
      <c r="H317" t="s">
        <v>2212</v>
      </c>
      <c r="I317" t="s">
        <v>2213</v>
      </c>
      <c r="J317" t="s">
        <v>2225</v>
      </c>
      <c r="K317" t="s">
        <v>2226</v>
      </c>
      <c r="L317" t="s">
        <v>303</v>
      </c>
      <c r="M317" t="s">
        <v>2096</v>
      </c>
    </row>
    <row r="318" spans="1:13" x14ac:dyDescent="0.2">
      <c r="A318" t="s">
        <v>292</v>
      </c>
      <c r="B318" t="s">
        <v>293</v>
      </c>
      <c r="C318" t="s">
        <v>2227</v>
      </c>
      <c r="D318" t="s">
        <v>295</v>
      </c>
      <c r="E318" t="s">
        <v>296</v>
      </c>
      <c r="F318" t="s">
        <v>2228</v>
      </c>
      <c r="H318" t="s">
        <v>2229</v>
      </c>
      <c r="I318" t="s">
        <v>2230</v>
      </c>
      <c r="J318" t="s">
        <v>2231</v>
      </c>
      <c r="K318" t="s">
        <v>2232</v>
      </c>
      <c r="L318" t="s">
        <v>303</v>
      </c>
      <c r="M318" t="s">
        <v>2233</v>
      </c>
    </row>
    <row r="319" spans="1:13" x14ac:dyDescent="0.2">
      <c r="A319" t="s">
        <v>292</v>
      </c>
      <c r="B319" t="s">
        <v>293</v>
      </c>
      <c r="C319" t="s">
        <v>2234</v>
      </c>
      <c r="D319" t="s">
        <v>564</v>
      </c>
      <c r="E319" t="s">
        <v>296</v>
      </c>
      <c r="F319" t="s">
        <v>2235</v>
      </c>
      <c r="H319" t="s">
        <v>2236</v>
      </c>
      <c r="I319" t="s">
        <v>2237</v>
      </c>
      <c r="J319" t="s">
        <v>2238</v>
      </c>
      <c r="K319" t="s">
        <v>302</v>
      </c>
      <c r="L319" t="s">
        <v>303</v>
      </c>
      <c r="M319" t="s">
        <v>570</v>
      </c>
    </row>
    <row r="320" spans="1:13" x14ac:dyDescent="0.2">
      <c r="A320" t="s">
        <v>292</v>
      </c>
      <c r="B320" t="s">
        <v>293</v>
      </c>
      <c r="C320" t="s">
        <v>2239</v>
      </c>
      <c r="D320" t="s">
        <v>2240</v>
      </c>
      <c r="E320" t="s">
        <v>2241</v>
      </c>
      <c r="F320" t="s">
        <v>2242</v>
      </c>
      <c r="G320" t="s">
        <v>2243</v>
      </c>
      <c r="H320" t="s">
        <v>412</v>
      </c>
      <c r="I320" t="s">
        <v>2213</v>
      </c>
      <c r="J320" t="s">
        <v>2244</v>
      </c>
      <c r="K320" t="s">
        <v>2245</v>
      </c>
      <c r="L320" t="s">
        <v>303</v>
      </c>
      <c r="M320" t="s">
        <v>2246</v>
      </c>
    </row>
    <row r="321" spans="1:13" x14ac:dyDescent="0.2">
      <c r="A321" t="s">
        <v>292</v>
      </c>
      <c r="B321" t="s">
        <v>293</v>
      </c>
      <c r="C321" t="s">
        <v>2247</v>
      </c>
      <c r="D321" t="s">
        <v>366</v>
      </c>
      <c r="E321" t="s">
        <v>367</v>
      </c>
      <c r="F321" t="s">
        <v>2248</v>
      </c>
      <c r="G321" t="s">
        <v>2249</v>
      </c>
      <c r="H321" t="s">
        <v>2204</v>
      </c>
      <c r="J321" t="s">
        <v>2250</v>
      </c>
      <c r="K321" t="s">
        <v>302</v>
      </c>
      <c r="L321" t="s">
        <v>303</v>
      </c>
      <c r="M321" t="s">
        <v>2251</v>
      </c>
    </row>
    <row r="322" spans="1:13" x14ac:dyDescent="0.2">
      <c r="A322" t="s">
        <v>292</v>
      </c>
      <c r="B322" t="s">
        <v>293</v>
      </c>
      <c r="C322" t="s">
        <v>2252</v>
      </c>
      <c r="D322" t="s">
        <v>349</v>
      </c>
      <c r="E322" t="s">
        <v>424</v>
      </c>
      <c r="F322" t="s">
        <v>2253</v>
      </c>
      <c r="G322" t="s">
        <v>2254</v>
      </c>
      <c r="H322" t="s">
        <v>2255</v>
      </c>
      <c r="I322" t="s">
        <v>412</v>
      </c>
      <c r="J322" t="s">
        <v>2256</v>
      </c>
      <c r="K322" t="s">
        <v>2257</v>
      </c>
      <c r="L322" t="s">
        <v>303</v>
      </c>
      <c r="M322" t="s">
        <v>2258</v>
      </c>
    </row>
    <row r="323" spans="1:13" x14ac:dyDescent="0.2">
      <c r="A323" t="s">
        <v>292</v>
      </c>
      <c r="B323" t="s">
        <v>293</v>
      </c>
      <c r="C323" t="s">
        <v>2259</v>
      </c>
      <c r="D323" t="s">
        <v>1425</v>
      </c>
      <c r="F323" t="s">
        <v>2260</v>
      </c>
      <c r="H323" t="s">
        <v>2261</v>
      </c>
      <c r="I323" t="s">
        <v>2213</v>
      </c>
      <c r="J323" t="s">
        <v>2262</v>
      </c>
      <c r="K323" t="s">
        <v>2263</v>
      </c>
      <c r="L323" t="s">
        <v>303</v>
      </c>
      <c r="M323" t="s">
        <v>1430</v>
      </c>
    </row>
    <row r="324" spans="1:13" x14ac:dyDescent="0.2">
      <c r="A324" t="s">
        <v>292</v>
      </c>
      <c r="B324" t="s">
        <v>293</v>
      </c>
      <c r="C324" t="s">
        <v>2264</v>
      </c>
      <c r="D324" t="s">
        <v>2265</v>
      </c>
      <c r="F324" t="s">
        <v>2266</v>
      </c>
      <c r="G324" t="s">
        <v>412</v>
      </c>
      <c r="J324" t="s">
        <v>2267</v>
      </c>
      <c r="K324" t="s">
        <v>2268</v>
      </c>
      <c r="L324" t="s">
        <v>303</v>
      </c>
      <c r="M324" t="s">
        <v>422</v>
      </c>
    </row>
    <row r="325" spans="1:13" x14ac:dyDescent="0.2">
      <c r="A325" t="s">
        <v>292</v>
      </c>
      <c r="B325" t="s">
        <v>293</v>
      </c>
      <c r="C325" t="s">
        <v>2269</v>
      </c>
      <c r="D325" t="s">
        <v>492</v>
      </c>
      <c r="E325" t="s">
        <v>493</v>
      </c>
      <c r="F325" t="s">
        <v>2270</v>
      </c>
      <c r="G325" t="s">
        <v>2271</v>
      </c>
      <c r="H325" t="s">
        <v>2195</v>
      </c>
      <c r="I325" t="s">
        <v>2213</v>
      </c>
      <c r="J325" t="s">
        <v>2272</v>
      </c>
      <c r="K325" t="s">
        <v>2273</v>
      </c>
      <c r="L325" t="s">
        <v>303</v>
      </c>
      <c r="M325" t="s">
        <v>497</v>
      </c>
    </row>
    <row r="326" spans="1:13" x14ac:dyDescent="0.2">
      <c r="A326" t="s">
        <v>292</v>
      </c>
      <c r="B326" t="s">
        <v>293</v>
      </c>
      <c r="C326" t="s">
        <v>2274</v>
      </c>
      <c r="D326" t="s">
        <v>572</v>
      </c>
      <c r="E326" t="s">
        <v>573</v>
      </c>
      <c r="F326" t="s">
        <v>2275</v>
      </c>
      <c r="G326" t="s">
        <v>2276</v>
      </c>
      <c r="H326" t="s">
        <v>2212</v>
      </c>
      <c r="J326" t="s">
        <v>2277</v>
      </c>
      <c r="K326" t="s">
        <v>2278</v>
      </c>
      <c r="L326" t="s">
        <v>303</v>
      </c>
      <c r="M326" t="s">
        <v>605</v>
      </c>
    </row>
    <row r="327" spans="1:13" x14ac:dyDescent="0.2">
      <c r="A327" t="s">
        <v>292</v>
      </c>
      <c r="B327" t="s">
        <v>293</v>
      </c>
      <c r="C327" t="s">
        <v>2279</v>
      </c>
      <c r="D327" t="s">
        <v>2280</v>
      </c>
      <c r="E327" t="s">
        <v>2281</v>
      </c>
      <c r="F327" t="s">
        <v>2282</v>
      </c>
      <c r="G327" t="s">
        <v>2283</v>
      </c>
      <c r="H327" t="s">
        <v>2284</v>
      </c>
      <c r="I327" t="s">
        <v>2237</v>
      </c>
      <c r="J327" t="s">
        <v>2285</v>
      </c>
      <c r="K327" t="s">
        <v>2286</v>
      </c>
      <c r="L327" t="s">
        <v>303</v>
      </c>
      <c r="M327" t="s">
        <v>2143</v>
      </c>
    </row>
    <row r="328" spans="1:13" x14ac:dyDescent="0.2">
      <c r="A328" t="s">
        <v>292</v>
      </c>
      <c r="B328" t="s">
        <v>293</v>
      </c>
      <c r="C328" t="s">
        <v>2287</v>
      </c>
      <c r="D328" t="s">
        <v>295</v>
      </c>
      <c r="E328" t="s">
        <v>296</v>
      </c>
      <c r="F328" t="s">
        <v>2288</v>
      </c>
      <c r="H328" t="s">
        <v>2204</v>
      </c>
      <c r="I328" t="s">
        <v>2230</v>
      </c>
      <c r="J328" t="s">
        <v>2289</v>
      </c>
      <c r="K328" t="s">
        <v>2290</v>
      </c>
      <c r="L328" t="s">
        <v>303</v>
      </c>
      <c r="M328" t="s">
        <v>422</v>
      </c>
    </row>
    <row r="329" spans="1:13" x14ac:dyDescent="0.2">
      <c r="A329" t="s">
        <v>292</v>
      </c>
      <c r="B329" t="s">
        <v>293</v>
      </c>
      <c r="C329" t="s">
        <v>2291</v>
      </c>
      <c r="D329" t="s">
        <v>2292</v>
      </c>
      <c r="E329" t="s">
        <v>2293</v>
      </c>
      <c r="F329" t="s">
        <v>2294</v>
      </c>
      <c r="G329" t="s">
        <v>2295</v>
      </c>
      <c r="H329" t="s">
        <v>412</v>
      </c>
      <c r="J329" t="s">
        <v>2296</v>
      </c>
      <c r="K329" t="s">
        <v>2297</v>
      </c>
      <c r="L329" t="s">
        <v>303</v>
      </c>
      <c r="M329" t="s">
        <v>2298</v>
      </c>
    </row>
    <row r="330" spans="1:13" x14ac:dyDescent="0.2">
      <c r="A330" t="s">
        <v>292</v>
      </c>
      <c r="B330" t="s">
        <v>293</v>
      </c>
      <c r="C330" t="s">
        <v>2299</v>
      </c>
      <c r="D330" t="s">
        <v>2300</v>
      </c>
      <c r="F330" t="s">
        <v>2301</v>
      </c>
      <c r="G330" t="s">
        <v>2195</v>
      </c>
      <c r="J330" t="s">
        <v>2302</v>
      </c>
      <c r="K330" t="s">
        <v>2303</v>
      </c>
      <c r="L330" t="s">
        <v>303</v>
      </c>
      <c r="M330" t="s">
        <v>2304</v>
      </c>
    </row>
    <row r="331" spans="1:13" x14ac:dyDescent="0.2">
      <c r="A331" t="s">
        <v>292</v>
      </c>
      <c r="B331" t="s">
        <v>293</v>
      </c>
      <c r="C331" t="s">
        <v>2305</v>
      </c>
      <c r="D331" t="s">
        <v>349</v>
      </c>
      <c r="E331" t="s">
        <v>476</v>
      </c>
      <c r="F331" t="s">
        <v>2306</v>
      </c>
      <c r="G331" t="s">
        <v>2261</v>
      </c>
      <c r="H331" t="s">
        <v>2213</v>
      </c>
      <c r="J331" t="s">
        <v>2307</v>
      </c>
      <c r="K331" t="s">
        <v>2308</v>
      </c>
      <c r="L331" t="s">
        <v>303</v>
      </c>
      <c r="M331" t="s">
        <v>422</v>
      </c>
    </row>
    <row r="332" spans="1:13" x14ac:dyDescent="0.2">
      <c r="A332" t="s">
        <v>292</v>
      </c>
      <c r="B332" t="s">
        <v>293</v>
      </c>
      <c r="C332" t="s">
        <v>2309</v>
      </c>
      <c r="D332" t="s">
        <v>2310</v>
      </c>
      <c r="F332" t="s">
        <v>2311</v>
      </c>
      <c r="G332" t="s">
        <v>2312</v>
      </c>
      <c r="H332" t="s">
        <v>2195</v>
      </c>
      <c r="J332" t="s">
        <v>2313</v>
      </c>
      <c r="K332" t="s">
        <v>2314</v>
      </c>
      <c r="L332" t="s">
        <v>303</v>
      </c>
      <c r="M332" t="s">
        <v>2315</v>
      </c>
    </row>
    <row r="333" spans="1:13" x14ac:dyDescent="0.2">
      <c r="A333" t="s">
        <v>292</v>
      </c>
      <c r="B333" t="s">
        <v>293</v>
      </c>
      <c r="C333" t="s">
        <v>2316</v>
      </c>
      <c r="D333" t="s">
        <v>572</v>
      </c>
      <c r="E333" t="s">
        <v>573</v>
      </c>
      <c r="F333" t="s">
        <v>2317</v>
      </c>
      <c r="G333" t="s">
        <v>2261</v>
      </c>
      <c r="H333" t="s">
        <v>2213</v>
      </c>
      <c r="J333" t="s">
        <v>2318</v>
      </c>
      <c r="K333" t="s">
        <v>2319</v>
      </c>
      <c r="L333" t="s">
        <v>303</v>
      </c>
      <c r="M333" t="s">
        <v>2320</v>
      </c>
    </row>
    <row r="334" spans="1:13" x14ac:dyDescent="0.2">
      <c r="A334" t="s">
        <v>292</v>
      </c>
      <c r="B334" t="s">
        <v>293</v>
      </c>
      <c r="C334" t="s">
        <v>2321</v>
      </c>
      <c r="D334" t="s">
        <v>2322</v>
      </c>
      <c r="E334" t="s">
        <v>2323</v>
      </c>
      <c r="F334" t="s">
        <v>2324</v>
      </c>
      <c r="G334" t="s">
        <v>2325</v>
      </c>
      <c r="H334" t="s">
        <v>412</v>
      </c>
      <c r="I334" t="s">
        <v>2213</v>
      </c>
      <c r="J334" t="s">
        <v>2326</v>
      </c>
      <c r="K334" t="s">
        <v>2327</v>
      </c>
      <c r="L334" t="s">
        <v>303</v>
      </c>
      <c r="M334" t="s">
        <v>2328</v>
      </c>
    </row>
    <row r="335" spans="1:13" x14ac:dyDescent="0.2">
      <c r="A335" t="s">
        <v>292</v>
      </c>
      <c r="B335" t="s">
        <v>293</v>
      </c>
      <c r="C335" t="s">
        <v>2329</v>
      </c>
      <c r="D335" t="s">
        <v>572</v>
      </c>
      <c r="E335" t="s">
        <v>573</v>
      </c>
      <c r="F335" t="s">
        <v>2330</v>
      </c>
      <c r="G335" t="s">
        <v>2261</v>
      </c>
      <c r="H335" t="s">
        <v>2213</v>
      </c>
      <c r="J335" t="s">
        <v>2331</v>
      </c>
      <c r="K335" t="s">
        <v>2332</v>
      </c>
      <c r="L335" t="s">
        <v>303</v>
      </c>
      <c r="M335" t="s">
        <v>2320</v>
      </c>
    </row>
    <row r="336" spans="1:13" x14ac:dyDescent="0.2">
      <c r="A336" t="s">
        <v>292</v>
      </c>
      <c r="B336" t="s">
        <v>293</v>
      </c>
      <c r="C336" t="s">
        <v>2333</v>
      </c>
      <c r="D336" t="s">
        <v>592</v>
      </c>
      <c r="E336" t="s">
        <v>2334</v>
      </c>
      <c r="F336" t="s">
        <v>2335</v>
      </c>
      <c r="G336" t="s">
        <v>2336</v>
      </c>
      <c r="H336" t="s">
        <v>412</v>
      </c>
      <c r="I336" t="s">
        <v>2337</v>
      </c>
      <c r="J336" t="s">
        <v>2338</v>
      </c>
      <c r="K336" t="s">
        <v>2339</v>
      </c>
      <c r="L336" t="s">
        <v>303</v>
      </c>
      <c r="M336" t="s">
        <v>2157</v>
      </c>
    </row>
    <row r="337" spans="1:13" x14ac:dyDescent="0.2">
      <c r="A337" t="s">
        <v>292</v>
      </c>
      <c r="B337" t="s">
        <v>293</v>
      </c>
      <c r="C337" t="s">
        <v>2340</v>
      </c>
      <c r="D337" t="s">
        <v>2341</v>
      </c>
      <c r="E337" t="s">
        <v>2342</v>
      </c>
      <c r="F337" t="s">
        <v>2343</v>
      </c>
      <c r="G337" t="s">
        <v>2344</v>
      </c>
      <c r="H337" t="s">
        <v>1311</v>
      </c>
      <c r="J337" t="s">
        <v>2345</v>
      </c>
      <c r="K337" t="s">
        <v>2346</v>
      </c>
      <c r="L337" t="s">
        <v>303</v>
      </c>
      <c r="M337" t="s">
        <v>2347</v>
      </c>
    </row>
    <row r="338" spans="1:13" x14ac:dyDescent="0.2">
      <c r="A338" t="s">
        <v>292</v>
      </c>
      <c r="B338" t="s">
        <v>293</v>
      </c>
      <c r="C338" t="s">
        <v>2348</v>
      </c>
      <c r="D338" t="s">
        <v>349</v>
      </c>
      <c r="E338" t="s">
        <v>424</v>
      </c>
      <c r="F338" t="s">
        <v>2349</v>
      </c>
      <c r="H338" t="s">
        <v>2350</v>
      </c>
      <c r="I338" t="s">
        <v>2213</v>
      </c>
      <c r="J338" t="s">
        <v>2351</v>
      </c>
      <c r="K338" t="s">
        <v>2352</v>
      </c>
      <c r="L338" t="s">
        <v>303</v>
      </c>
      <c r="M338" t="s">
        <v>2353</v>
      </c>
    </row>
    <row r="339" spans="1:13" x14ac:dyDescent="0.2">
      <c r="A339" t="s">
        <v>292</v>
      </c>
      <c r="B339" t="s">
        <v>293</v>
      </c>
      <c r="C339" t="s">
        <v>2354</v>
      </c>
      <c r="D339" t="s">
        <v>2355</v>
      </c>
      <c r="F339" t="s">
        <v>2356</v>
      </c>
      <c r="G339" t="s">
        <v>2357</v>
      </c>
      <c r="H339" t="s">
        <v>2230</v>
      </c>
      <c r="J339" t="s">
        <v>2358</v>
      </c>
      <c r="K339" t="s">
        <v>2359</v>
      </c>
      <c r="L339" t="s">
        <v>303</v>
      </c>
      <c r="M339" t="s">
        <v>422</v>
      </c>
    </row>
    <row r="340" spans="1:13" x14ac:dyDescent="0.2">
      <c r="A340" t="s">
        <v>292</v>
      </c>
      <c r="B340" t="s">
        <v>293</v>
      </c>
      <c r="C340" t="s">
        <v>2360</v>
      </c>
      <c r="D340" t="s">
        <v>2361</v>
      </c>
      <c r="E340" t="s">
        <v>2362</v>
      </c>
      <c r="F340" t="s">
        <v>2363</v>
      </c>
      <c r="G340" t="s">
        <v>2364</v>
      </c>
      <c r="H340" t="s">
        <v>2365</v>
      </c>
      <c r="I340" t="s">
        <v>2213</v>
      </c>
      <c r="J340" t="s">
        <v>2366</v>
      </c>
      <c r="K340" t="s">
        <v>2367</v>
      </c>
      <c r="L340" t="s">
        <v>303</v>
      </c>
      <c r="M340" t="s">
        <v>1399</v>
      </c>
    </row>
    <row r="341" spans="1:13" x14ac:dyDescent="0.2">
      <c r="A341" t="s">
        <v>292</v>
      </c>
      <c r="B341" t="s">
        <v>293</v>
      </c>
      <c r="C341" t="s">
        <v>2368</v>
      </c>
      <c r="D341" t="s">
        <v>572</v>
      </c>
      <c r="E341" t="s">
        <v>573</v>
      </c>
      <c r="F341" t="s">
        <v>2369</v>
      </c>
      <c r="G341" t="s">
        <v>2370</v>
      </c>
      <c r="H341" t="s">
        <v>2195</v>
      </c>
      <c r="J341" t="s">
        <v>2371</v>
      </c>
      <c r="K341" t="s">
        <v>2372</v>
      </c>
      <c r="L341" t="s">
        <v>303</v>
      </c>
      <c r="M341" t="s">
        <v>2373</v>
      </c>
    </row>
    <row r="342" spans="1:13" x14ac:dyDescent="0.2">
      <c r="A342" t="s">
        <v>292</v>
      </c>
      <c r="B342" t="s">
        <v>293</v>
      </c>
      <c r="C342" t="s">
        <v>2374</v>
      </c>
      <c r="D342" t="s">
        <v>2375</v>
      </c>
      <c r="F342" t="s">
        <v>2376</v>
      </c>
      <c r="G342" t="s">
        <v>2377</v>
      </c>
      <c r="H342" t="s">
        <v>2213</v>
      </c>
      <c r="J342" t="s">
        <v>2378</v>
      </c>
      <c r="K342" t="s">
        <v>2379</v>
      </c>
      <c r="L342" t="s">
        <v>303</v>
      </c>
      <c r="M342" t="s">
        <v>422</v>
      </c>
    </row>
    <row r="343" spans="1:13" x14ac:dyDescent="0.2">
      <c r="A343" t="s">
        <v>292</v>
      </c>
      <c r="B343" t="s">
        <v>293</v>
      </c>
      <c r="C343" t="s">
        <v>2380</v>
      </c>
      <c r="D343" t="s">
        <v>592</v>
      </c>
      <c r="E343" t="s">
        <v>2381</v>
      </c>
      <c r="F343" t="s">
        <v>2382</v>
      </c>
      <c r="G343" t="s">
        <v>2383</v>
      </c>
      <c r="H343" t="s">
        <v>412</v>
      </c>
      <c r="I343" t="s">
        <v>2213</v>
      </c>
      <c r="J343" t="s">
        <v>2384</v>
      </c>
      <c r="K343" t="s">
        <v>2385</v>
      </c>
      <c r="L343" t="s">
        <v>303</v>
      </c>
      <c r="M343" t="s">
        <v>2157</v>
      </c>
    </row>
    <row r="344" spans="1:13" x14ac:dyDescent="0.2">
      <c r="A344" t="s">
        <v>292</v>
      </c>
      <c r="B344" t="s">
        <v>293</v>
      </c>
      <c r="C344" t="s">
        <v>2386</v>
      </c>
      <c r="D344" t="s">
        <v>572</v>
      </c>
      <c r="E344" t="s">
        <v>573</v>
      </c>
      <c r="F344" t="s">
        <v>2387</v>
      </c>
      <c r="G344" t="s">
        <v>2388</v>
      </c>
      <c r="H344" t="s">
        <v>2389</v>
      </c>
      <c r="I344" t="s">
        <v>2237</v>
      </c>
      <c r="J344" t="s">
        <v>2390</v>
      </c>
      <c r="K344" t="s">
        <v>2391</v>
      </c>
      <c r="L344" t="s">
        <v>303</v>
      </c>
      <c r="M344" t="s">
        <v>809</v>
      </c>
    </row>
    <row r="345" spans="1:13" x14ac:dyDescent="0.2">
      <c r="A345" t="s">
        <v>292</v>
      </c>
      <c r="B345" t="s">
        <v>293</v>
      </c>
      <c r="C345" t="s">
        <v>2392</v>
      </c>
      <c r="D345" t="s">
        <v>2393</v>
      </c>
      <c r="E345" t="s">
        <v>2394</v>
      </c>
      <c r="F345" t="s">
        <v>2395</v>
      </c>
      <c r="G345" t="s">
        <v>2396</v>
      </c>
      <c r="H345" t="s">
        <v>2229</v>
      </c>
      <c r="I345" t="s">
        <v>2230</v>
      </c>
      <c r="J345" t="s">
        <v>2397</v>
      </c>
      <c r="K345" t="s">
        <v>2398</v>
      </c>
      <c r="L345" t="s">
        <v>303</v>
      </c>
      <c r="M345" t="s">
        <v>2399</v>
      </c>
    </row>
    <row r="346" spans="1:13" x14ac:dyDescent="0.2">
      <c r="A346" t="s">
        <v>292</v>
      </c>
      <c r="B346" t="s">
        <v>293</v>
      </c>
      <c r="C346" t="s">
        <v>2400</v>
      </c>
      <c r="D346" t="s">
        <v>349</v>
      </c>
      <c r="E346" t="s">
        <v>424</v>
      </c>
      <c r="F346" t="s">
        <v>484</v>
      </c>
      <c r="G346" t="s">
        <v>2401</v>
      </c>
      <c r="H346" t="s">
        <v>2402</v>
      </c>
      <c r="I346" t="s">
        <v>2237</v>
      </c>
      <c r="J346" t="s">
        <v>2403</v>
      </c>
      <c r="K346" t="s">
        <v>2404</v>
      </c>
      <c r="L346" t="s">
        <v>303</v>
      </c>
      <c r="M346" t="s">
        <v>2258</v>
      </c>
    </row>
    <row r="347" spans="1:13" x14ac:dyDescent="0.2">
      <c r="A347" t="s">
        <v>292</v>
      </c>
      <c r="B347" t="s">
        <v>293</v>
      </c>
      <c r="C347" t="s">
        <v>2405</v>
      </c>
      <c r="D347" t="s">
        <v>492</v>
      </c>
      <c r="E347" t="s">
        <v>493</v>
      </c>
      <c r="F347" t="s">
        <v>2406</v>
      </c>
      <c r="G347" t="s">
        <v>2407</v>
      </c>
      <c r="H347" t="s">
        <v>2195</v>
      </c>
      <c r="I347" t="s">
        <v>2213</v>
      </c>
      <c r="J347" t="s">
        <v>2408</v>
      </c>
      <c r="K347" t="s">
        <v>2409</v>
      </c>
      <c r="L347" t="s">
        <v>303</v>
      </c>
      <c r="M347" t="s">
        <v>497</v>
      </c>
    </row>
    <row r="348" spans="1:13" x14ac:dyDescent="0.2">
      <c r="A348" t="s">
        <v>292</v>
      </c>
      <c r="B348" t="s">
        <v>293</v>
      </c>
      <c r="C348" t="s">
        <v>2410</v>
      </c>
      <c r="D348" t="s">
        <v>349</v>
      </c>
      <c r="E348" t="s">
        <v>476</v>
      </c>
      <c r="F348" t="s">
        <v>2411</v>
      </c>
      <c r="G348" t="s">
        <v>2412</v>
      </c>
      <c r="H348" t="s">
        <v>2413</v>
      </c>
      <c r="I348" t="s">
        <v>2213</v>
      </c>
      <c r="J348" t="s">
        <v>2414</v>
      </c>
      <c r="K348" t="s">
        <v>2415</v>
      </c>
      <c r="L348" t="s">
        <v>303</v>
      </c>
      <c r="M348" t="s">
        <v>2416</v>
      </c>
    </row>
    <row r="349" spans="1:13" x14ac:dyDescent="0.2">
      <c r="A349" t="s">
        <v>292</v>
      </c>
      <c r="B349" t="s">
        <v>293</v>
      </c>
      <c r="C349" t="s">
        <v>2417</v>
      </c>
      <c r="D349" t="s">
        <v>2418</v>
      </c>
      <c r="E349" t="s">
        <v>2419</v>
      </c>
      <c r="F349" t="s">
        <v>2420</v>
      </c>
      <c r="G349" t="s">
        <v>2421</v>
      </c>
      <c r="H349" t="s">
        <v>2230</v>
      </c>
      <c r="J349" t="s">
        <v>2422</v>
      </c>
      <c r="K349" t="s">
        <v>2423</v>
      </c>
      <c r="L349" t="s">
        <v>303</v>
      </c>
      <c r="M349" t="s">
        <v>422</v>
      </c>
    </row>
    <row r="350" spans="1:13" x14ac:dyDescent="0.2">
      <c r="A350" t="s">
        <v>292</v>
      </c>
      <c r="B350" t="s">
        <v>293</v>
      </c>
      <c r="C350" t="s">
        <v>2424</v>
      </c>
      <c r="D350" t="s">
        <v>2425</v>
      </c>
      <c r="E350" t="s">
        <v>2426</v>
      </c>
      <c r="F350" t="s">
        <v>2427</v>
      </c>
      <c r="G350" t="s">
        <v>2428</v>
      </c>
      <c r="H350" t="s">
        <v>2212</v>
      </c>
      <c r="J350" t="s">
        <v>2429</v>
      </c>
      <c r="K350" t="s">
        <v>2430</v>
      </c>
      <c r="L350" t="s">
        <v>303</v>
      </c>
      <c r="M350" t="s">
        <v>2431</v>
      </c>
    </row>
    <row r="351" spans="1:13" x14ac:dyDescent="0.2">
      <c r="A351" t="s">
        <v>292</v>
      </c>
      <c r="B351" t="s">
        <v>293</v>
      </c>
      <c r="C351" t="s">
        <v>2432</v>
      </c>
      <c r="D351" t="s">
        <v>349</v>
      </c>
      <c r="E351" t="s">
        <v>424</v>
      </c>
      <c r="F351" t="s">
        <v>981</v>
      </c>
      <c r="G351" t="s">
        <v>2433</v>
      </c>
      <c r="H351" t="s">
        <v>2402</v>
      </c>
      <c r="I351" t="s">
        <v>2237</v>
      </c>
      <c r="J351" t="s">
        <v>2434</v>
      </c>
      <c r="K351" t="s">
        <v>2435</v>
      </c>
      <c r="L351" t="s">
        <v>303</v>
      </c>
      <c r="M351" t="s">
        <v>2436</v>
      </c>
    </row>
    <row r="352" spans="1:13" x14ac:dyDescent="0.2">
      <c r="A352" t="s">
        <v>292</v>
      </c>
      <c r="B352" t="s">
        <v>293</v>
      </c>
      <c r="C352" t="s">
        <v>2437</v>
      </c>
      <c r="D352" t="s">
        <v>2438</v>
      </c>
      <c r="E352" t="s">
        <v>2439</v>
      </c>
      <c r="F352" t="s">
        <v>2440</v>
      </c>
      <c r="G352" t="s">
        <v>2357</v>
      </c>
      <c r="H352" t="s">
        <v>2230</v>
      </c>
      <c r="J352" t="s">
        <v>2441</v>
      </c>
      <c r="K352" t="s">
        <v>2442</v>
      </c>
      <c r="L352" t="s">
        <v>303</v>
      </c>
      <c r="M352" t="s">
        <v>2443</v>
      </c>
    </row>
    <row r="353" spans="1:13" x14ac:dyDescent="0.2">
      <c r="A353" t="s">
        <v>292</v>
      </c>
      <c r="B353" t="s">
        <v>293</v>
      </c>
      <c r="C353" t="s">
        <v>2444</v>
      </c>
      <c r="D353" t="s">
        <v>2445</v>
      </c>
      <c r="E353" t="s">
        <v>2446</v>
      </c>
      <c r="F353" t="s">
        <v>2447</v>
      </c>
      <c r="G353" t="s">
        <v>2448</v>
      </c>
      <c r="H353" t="s">
        <v>2195</v>
      </c>
      <c r="I353" t="s">
        <v>2213</v>
      </c>
      <c r="J353" t="s">
        <v>2449</v>
      </c>
      <c r="K353" t="s">
        <v>2450</v>
      </c>
      <c r="L353" t="s">
        <v>303</v>
      </c>
      <c r="M353" t="s">
        <v>2451</v>
      </c>
    </row>
    <row r="354" spans="1:13" x14ac:dyDescent="0.2">
      <c r="A354" t="s">
        <v>292</v>
      </c>
      <c r="B354" t="s">
        <v>293</v>
      </c>
      <c r="C354" t="s">
        <v>2452</v>
      </c>
      <c r="D354" t="s">
        <v>844</v>
      </c>
      <c r="E354" t="s">
        <v>296</v>
      </c>
      <c r="F354" t="s">
        <v>2453</v>
      </c>
      <c r="H354" t="s">
        <v>2454</v>
      </c>
      <c r="I354" t="s">
        <v>2213</v>
      </c>
      <c r="J354" t="s">
        <v>2455</v>
      </c>
      <c r="K354" t="s">
        <v>2456</v>
      </c>
      <c r="L354" t="s">
        <v>303</v>
      </c>
      <c r="M354" t="s">
        <v>892</v>
      </c>
    </row>
    <row r="355" spans="1:13" x14ac:dyDescent="0.2">
      <c r="A355" t="s">
        <v>292</v>
      </c>
      <c r="B355" t="s">
        <v>293</v>
      </c>
      <c r="C355" t="s">
        <v>2457</v>
      </c>
      <c r="D355" t="s">
        <v>2458</v>
      </c>
      <c r="F355" t="s">
        <v>2459</v>
      </c>
      <c r="G355" t="s">
        <v>2460</v>
      </c>
      <c r="H355" t="s">
        <v>2195</v>
      </c>
      <c r="J355" t="s">
        <v>2461</v>
      </c>
      <c r="K355" t="s">
        <v>2462</v>
      </c>
      <c r="L355" t="s">
        <v>303</v>
      </c>
      <c r="M355" t="s">
        <v>422</v>
      </c>
    </row>
    <row r="356" spans="1:13" x14ac:dyDescent="0.2">
      <c r="A356" t="s">
        <v>292</v>
      </c>
      <c r="B356" t="s">
        <v>293</v>
      </c>
      <c r="C356" t="s">
        <v>2463</v>
      </c>
      <c r="D356" t="s">
        <v>349</v>
      </c>
      <c r="E356" t="s">
        <v>424</v>
      </c>
      <c r="F356" t="s">
        <v>2464</v>
      </c>
      <c r="H356" t="s">
        <v>2465</v>
      </c>
      <c r="I356" t="s">
        <v>2230</v>
      </c>
      <c r="J356" t="s">
        <v>2466</v>
      </c>
      <c r="K356" t="s">
        <v>2467</v>
      </c>
      <c r="L356" t="s">
        <v>303</v>
      </c>
      <c r="M356" t="s">
        <v>1666</v>
      </c>
    </row>
    <row r="357" spans="1:13" x14ac:dyDescent="0.2">
      <c r="A357" t="s">
        <v>292</v>
      </c>
      <c r="B357" t="s">
        <v>293</v>
      </c>
      <c r="C357" t="s">
        <v>2468</v>
      </c>
      <c r="D357" t="s">
        <v>2469</v>
      </c>
      <c r="E357" t="s">
        <v>2470</v>
      </c>
      <c r="F357" t="s">
        <v>2471</v>
      </c>
      <c r="G357" t="s">
        <v>2472</v>
      </c>
      <c r="H357" t="s">
        <v>2350</v>
      </c>
      <c r="I357" t="s">
        <v>2213</v>
      </c>
      <c r="J357" t="s">
        <v>2473</v>
      </c>
      <c r="K357" t="s">
        <v>2474</v>
      </c>
      <c r="L357" t="s">
        <v>303</v>
      </c>
      <c r="M357" t="s">
        <v>2475</v>
      </c>
    </row>
    <row r="358" spans="1:13" x14ac:dyDescent="0.2">
      <c r="A358" t="s">
        <v>292</v>
      </c>
      <c r="B358" t="s">
        <v>293</v>
      </c>
      <c r="C358" t="s">
        <v>2476</v>
      </c>
      <c r="D358" t="s">
        <v>572</v>
      </c>
      <c r="E358" t="s">
        <v>573</v>
      </c>
      <c r="F358" t="s">
        <v>2477</v>
      </c>
      <c r="G358" t="s">
        <v>2478</v>
      </c>
      <c r="H358" t="s">
        <v>2479</v>
      </c>
      <c r="I358" t="s">
        <v>2213</v>
      </c>
      <c r="J358" t="s">
        <v>2480</v>
      </c>
      <c r="K358" t="s">
        <v>2481</v>
      </c>
      <c r="L358" t="s">
        <v>303</v>
      </c>
      <c r="M358" t="s">
        <v>2320</v>
      </c>
    </row>
    <row r="359" spans="1:13" x14ac:dyDescent="0.2">
      <c r="A359" t="s">
        <v>292</v>
      </c>
      <c r="B359" t="s">
        <v>293</v>
      </c>
      <c r="C359" t="s">
        <v>2482</v>
      </c>
      <c r="D359" t="s">
        <v>2483</v>
      </c>
      <c r="F359" t="s">
        <v>484</v>
      </c>
      <c r="G359" t="s">
        <v>2484</v>
      </c>
      <c r="H359" t="s">
        <v>2485</v>
      </c>
      <c r="I359" t="s">
        <v>2486</v>
      </c>
      <c r="J359" t="s">
        <v>2487</v>
      </c>
      <c r="K359" t="s">
        <v>2488</v>
      </c>
      <c r="L359" t="s">
        <v>303</v>
      </c>
      <c r="M359" t="s">
        <v>2489</v>
      </c>
    </row>
    <row r="360" spans="1:13" x14ac:dyDescent="0.2">
      <c r="A360" t="s">
        <v>292</v>
      </c>
      <c r="B360" t="s">
        <v>293</v>
      </c>
      <c r="C360" t="s">
        <v>2490</v>
      </c>
      <c r="D360" t="s">
        <v>2491</v>
      </c>
      <c r="F360" t="s">
        <v>2492</v>
      </c>
      <c r="G360" t="s">
        <v>2493</v>
      </c>
      <c r="H360" t="s">
        <v>2494</v>
      </c>
      <c r="I360" t="s">
        <v>2213</v>
      </c>
      <c r="J360" t="s">
        <v>2495</v>
      </c>
      <c r="K360" t="s">
        <v>2496</v>
      </c>
      <c r="L360" t="s">
        <v>303</v>
      </c>
      <c r="M360" t="s">
        <v>2497</v>
      </c>
    </row>
    <row r="361" spans="1:13" x14ac:dyDescent="0.2">
      <c r="A361" t="s">
        <v>292</v>
      </c>
      <c r="B361" t="s">
        <v>293</v>
      </c>
      <c r="C361" t="s">
        <v>2498</v>
      </c>
      <c r="D361" t="s">
        <v>349</v>
      </c>
      <c r="E361" t="s">
        <v>476</v>
      </c>
      <c r="F361" t="s">
        <v>2499</v>
      </c>
      <c r="G361" t="s">
        <v>2500</v>
      </c>
      <c r="H361" t="s">
        <v>412</v>
      </c>
      <c r="J361" t="s">
        <v>2501</v>
      </c>
      <c r="K361" t="s">
        <v>2502</v>
      </c>
      <c r="L361" t="s">
        <v>303</v>
      </c>
      <c r="M361" t="s">
        <v>422</v>
      </c>
    </row>
    <row r="362" spans="1:13" x14ac:dyDescent="0.2">
      <c r="A362" t="s">
        <v>292</v>
      </c>
      <c r="B362" t="s">
        <v>293</v>
      </c>
      <c r="C362" t="s">
        <v>2503</v>
      </c>
      <c r="D362" t="s">
        <v>2300</v>
      </c>
      <c r="F362" t="s">
        <v>2504</v>
      </c>
      <c r="G362" t="s">
        <v>2505</v>
      </c>
      <c r="H362" t="s">
        <v>2195</v>
      </c>
      <c r="J362" t="s">
        <v>2506</v>
      </c>
      <c r="K362" t="s">
        <v>2507</v>
      </c>
      <c r="L362" t="s">
        <v>303</v>
      </c>
      <c r="M362" t="s">
        <v>2508</v>
      </c>
    </row>
    <row r="363" spans="1:13" x14ac:dyDescent="0.2">
      <c r="A363" t="s">
        <v>292</v>
      </c>
      <c r="B363" t="s">
        <v>293</v>
      </c>
      <c r="C363" t="s">
        <v>2509</v>
      </c>
      <c r="D363" t="s">
        <v>2375</v>
      </c>
      <c r="F363" t="s">
        <v>2510</v>
      </c>
      <c r="G363" t="s">
        <v>2511</v>
      </c>
      <c r="H363" t="s">
        <v>2195</v>
      </c>
      <c r="J363" t="s">
        <v>2512</v>
      </c>
      <c r="K363" t="s">
        <v>2513</v>
      </c>
      <c r="L363" t="s">
        <v>303</v>
      </c>
      <c r="M363" t="s">
        <v>422</v>
      </c>
    </row>
    <row r="364" spans="1:13" x14ac:dyDescent="0.2">
      <c r="A364" t="s">
        <v>292</v>
      </c>
      <c r="B364" t="s">
        <v>293</v>
      </c>
      <c r="C364" t="s">
        <v>2514</v>
      </c>
      <c r="D364" t="s">
        <v>572</v>
      </c>
      <c r="E364" t="s">
        <v>573</v>
      </c>
      <c r="F364" t="s">
        <v>2515</v>
      </c>
      <c r="H364" t="s">
        <v>2212</v>
      </c>
      <c r="I364" t="s">
        <v>2213</v>
      </c>
      <c r="J364" t="s">
        <v>2516</v>
      </c>
      <c r="K364" t="s">
        <v>2517</v>
      </c>
      <c r="L364" t="s">
        <v>303</v>
      </c>
      <c r="M364" t="s">
        <v>2518</v>
      </c>
    </row>
    <row r="365" spans="1:13" x14ac:dyDescent="0.2">
      <c r="A365" t="s">
        <v>292</v>
      </c>
      <c r="B365" t="s">
        <v>293</v>
      </c>
      <c r="C365" t="s">
        <v>2519</v>
      </c>
      <c r="D365" t="s">
        <v>2520</v>
      </c>
      <c r="F365" t="s">
        <v>2521</v>
      </c>
      <c r="G365" t="s">
        <v>2522</v>
      </c>
      <c r="H365" t="s">
        <v>2212</v>
      </c>
      <c r="J365" t="s">
        <v>2523</v>
      </c>
      <c r="K365" t="s">
        <v>2524</v>
      </c>
      <c r="L365" t="s">
        <v>303</v>
      </c>
      <c r="M365" t="s">
        <v>312</v>
      </c>
    </row>
    <row r="366" spans="1:13" x14ac:dyDescent="0.2">
      <c r="A366" t="s">
        <v>292</v>
      </c>
      <c r="B366" t="s">
        <v>293</v>
      </c>
      <c r="C366" t="s">
        <v>2525</v>
      </c>
      <c r="D366" t="s">
        <v>513</v>
      </c>
      <c r="E366" t="s">
        <v>2526</v>
      </c>
      <c r="F366" t="s">
        <v>2527</v>
      </c>
      <c r="G366" t="s">
        <v>2528</v>
      </c>
      <c r="H366" t="s">
        <v>2529</v>
      </c>
      <c r="I366" t="s">
        <v>2230</v>
      </c>
      <c r="J366" t="s">
        <v>2530</v>
      </c>
      <c r="K366" t="s">
        <v>2531</v>
      </c>
      <c r="L366" t="s">
        <v>303</v>
      </c>
      <c r="M366" t="s">
        <v>2532</v>
      </c>
    </row>
    <row r="367" spans="1:13" x14ac:dyDescent="0.2">
      <c r="A367" t="s">
        <v>292</v>
      </c>
      <c r="B367" t="s">
        <v>293</v>
      </c>
      <c r="C367" t="s">
        <v>2533</v>
      </c>
      <c r="D367" t="s">
        <v>349</v>
      </c>
      <c r="E367" t="s">
        <v>424</v>
      </c>
      <c r="F367" t="s">
        <v>2534</v>
      </c>
      <c r="G367" t="s">
        <v>2402</v>
      </c>
      <c r="H367" t="s">
        <v>2237</v>
      </c>
      <c r="J367" t="s">
        <v>2535</v>
      </c>
      <c r="K367" t="s">
        <v>2536</v>
      </c>
      <c r="L367" t="s">
        <v>303</v>
      </c>
      <c r="M367" t="s">
        <v>2436</v>
      </c>
    </row>
    <row r="368" spans="1:13" x14ac:dyDescent="0.2">
      <c r="A368" t="s">
        <v>292</v>
      </c>
      <c r="B368" t="s">
        <v>293</v>
      </c>
      <c r="C368" t="s">
        <v>2537</v>
      </c>
      <c r="D368" t="s">
        <v>401</v>
      </c>
      <c r="F368" t="s">
        <v>2538</v>
      </c>
      <c r="H368" t="s">
        <v>2539</v>
      </c>
      <c r="I368" t="s">
        <v>2237</v>
      </c>
      <c r="J368" t="s">
        <v>2540</v>
      </c>
      <c r="K368" t="s">
        <v>2541</v>
      </c>
      <c r="L368" t="s">
        <v>303</v>
      </c>
      <c r="M368" t="s">
        <v>2542</v>
      </c>
    </row>
    <row r="369" spans="1:13" x14ac:dyDescent="0.2">
      <c r="A369" t="s">
        <v>292</v>
      </c>
      <c r="B369" t="s">
        <v>293</v>
      </c>
      <c r="C369" t="s">
        <v>2543</v>
      </c>
      <c r="D369" t="s">
        <v>2418</v>
      </c>
      <c r="E369" t="s">
        <v>2419</v>
      </c>
      <c r="F369" t="s">
        <v>2544</v>
      </c>
      <c r="G369" t="s">
        <v>2421</v>
      </c>
      <c r="H369" t="s">
        <v>2230</v>
      </c>
      <c r="J369" t="s">
        <v>2545</v>
      </c>
      <c r="K369" t="s">
        <v>2546</v>
      </c>
      <c r="L369" t="s">
        <v>303</v>
      </c>
      <c r="M369" t="s">
        <v>422</v>
      </c>
    </row>
    <row r="370" spans="1:13" x14ac:dyDescent="0.2">
      <c r="A370" t="s">
        <v>292</v>
      </c>
      <c r="B370" t="s">
        <v>293</v>
      </c>
      <c r="C370" t="s">
        <v>2547</v>
      </c>
      <c r="D370" t="s">
        <v>2548</v>
      </c>
      <c r="E370" t="s">
        <v>2549</v>
      </c>
      <c r="F370" t="s">
        <v>2550</v>
      </c>
      <c r="G370" t="s">
        <v>2551</v>
      </c>
      <c r="H370" t="s">
        <v>2529</v>
      </c>
      <c r="I370" t="s">
        <v>2230</v>
      </c>
      <c r="J370" t="s">
        <v>2552</v>
      </c>
      <c r="K370" t="s">
        <v>2553</v>
      </c>
      <c r="L370" t="s">
        <v>303</v>
      </c>
      <c r="M370" t="s">
        <v>2554</v>
      </c>
    </row>
    <row r="371" spans="1:13" x14ac:dyDescent="0.2">
      <c r="A371" t="s">
        <v>292</v>
      </c>
      <c r="B371" t="s">
        <v>293</v>
      </c>
      <c r="C371" t="s">
        <v>2555</v>
      </c>
      <c r="D371" t="s">
        <v>349</v>
      </c>
      <c r="E371" t="s">
        <v>476</v>
      </c>
      <c r="F371" t="s">
        <v>2556</v>
      </c>
      <c r="G371" t="s">
        <v>412</v>
      </c>
      <c r="J371" t="s">
        <v>2557</v>
      </c>
      <c r="K371" t="s">
        <v>2558</v>
      </c>
      <c r="L371" t="s">
        <v>303</v>
      </c>
      <c r="M371" t="s">
        <v>422</v>
      </c>
    </row>
    <row r="372" spans="1:13" x14ac:dyDescent="0.2">
      <c r="A372" t="s">
        <v>292</v>
      </c>
      <c r="B372" t="s">
        <v>293</v>
      </c>
      <c r="C372" t="s">
        <v>2559</v>
      </c>
      <c r="D372" t="s">
        <v>2560</v>
      </c>
      <c r="F372" t="s">
        <v>2561</v>
      </c>
      <c r="G372" t="s">
        <v>2562</v>
      </c>
      <c r="H372" t="s">
        <v>2563</v>
      </c>
      <c r="I372" t="s">
        <v>2529</v>
      </c>
      <c r="J372" t="s">
        <v>2564</v>
      </c>
      <c r="K372" t="s">
        <v>2565</v>
      </c>
      <c r="L372" t="s">
        <v>303</v>
      </c>
      <c r="M372" t="s">
        <v>312</v>
      </c>
    </row>
    <row r="373" spans="1:13" x14ac:dyDescent="0.2">
      <c r="A373" t="s">
        <v>292</v>
      </c>
      <c r="B373" t="s">
        <v>293</v>
      </c>
      <c r="C373" t="s">
        <v>2566</v>
      </c>
      <c r="D373" t="s">
        <v>2567</v>
      </c>
      <c r="E373" t="s">
        <v>2568</v>
      </c>
      <c r="F373" t="s">
        <v>2569</v>
      </c>
      <c r="G373" t="s">
        <v>2312</v>
      </c>
      <c r="H373" t="s">
        <v>2195</v>
      </c>
      <c r="I373" t="s">
        <v>2213</v>
      </c>
      <c r="J373" t="s">
        <v>2570</v>
      </c>
      <c r="K373" t="s">
        <v>2571</v>
      </c>
      <c r="L373" t="s">
        <v>303</v>
      </c>
      <c r="M373" t="s">
        <v>892</v>
      </c>
    </row>
    <row r="374" spans="1:13" x14ac:dyDescent="0.2">
      <c r="A374" t="s">
        <v>292</v>
      </c>
      <c r="B374" t="s">
        <v>293</v>
      </c>
      <c r="C374" t="s">
        <v>2572</v>
      </c>
      <c r="D374" t="s">
        <v>394</v>
      </c>
      <c r="E374" t="s">
        <v>395</v>
      </c>
      <c r="F374" t="s">
        <v>2573</v>
      </c>
      <c r="H374" t="s">
        <v>2212</v>
      </c>
      <c r="I374" t="s">
        <v>2213</v>
      </c>
      <c r="J374" t="s">
        <v>2574</v>
      </c>
      <c r="K374" t="s">
        <v>2575</v>
      </c>
      <c r="L374" t="s">
        <v>303</v>
      </c>
      <c r="M374" t="s">
        <v>2576</v>
      </c>
    </row>
    <row r="375" spans="1:13" x14ac:dyDescent="0.2">
      <c r="A375" t="s">
        <v>292</v>
      </c>
      <c r="B375" t="s">
        <v>293</v>
      </c>
      <c r="C375" t="s">
        <v>2577</v>
      </c>
      <c r="D375" t="s">
        <v>572</v>
      </c>
      <c r="E375" t="s">
        <v>573</v>
      </c>
      <c r="F375" t="s">
        <v>2578</v>
      </c>
      <c r="G375" t="s">
        <v>2579</v>
      </c>
      <c r="H375" t="s">
        <v>2580</v>
      </c>
      <c r="I375" t="s">
        <v>2213</v>
      </c>
      <c r="J375" t="s">
        <v>2581</v>
      </c>
      <c r="K375" t="s">
        <v>2582</v>
      </c>
      <c r="L375" t="s">
        <v>303</v>
      </c>
      <c r="M375" t="s">
        <v>2320</v>
      </c>
    </row>
    <row r="376" spans="1:13" x14ac:dyDescent="0.2">
      <c r="A376" t="s">
        <v>292</v>
      </c>
      <c r="B376" t="s">
        <v>293</v>
      </c>
      <c r="C376" t="s">
        <v>2583</v>
      </c>
      <c r="D376" t="s">
        <v>2584</v>
      </c>
      <c r="E376" t="s">
        <v>2585</v>
      </c>
      <c r="F376" t="s">
        <v>2586</v>
      </c>
      <c r="G376" t="s">
        <v>2587</v>
      </c>
      <c r="H376" t="s">
        <v>2494</v>
      </c>
      <c r="J376" t="s">
        <v>2588</v>
      </c>
      <c r="K376" t="s">
        <v>2589</v>
      </c>
      <c r="L376" t="s">
        <v>303</v>
      </c>
      <c r="M376" t="s">
        <v>849</v>
      </c>
    </row>
    <row r="377" spans="1:13" x14ac:dyDescent="0.2">
      <c r="A377" t="s">
        <v>292</v>
      </c>
      <c r="B377" t="s">
        <v>293</v>
      </c>
      <c r="C377" t="s">
        <v>2590</v>
      </c>
      <c r="D377" t="s">
        <v>492</v>
      </c>
      <c r="E377" t="s">
        <v>493</v>
      </c>
      <c r="F377" t="s">
        <v>2591</v>
      </c>
      <c r="H377" t="s">
        <v>2592</v>
      </c>
      <c r="I377" t="s">
        <v>2230</v>
      </c>
      <c r="J377" t="s">
        <v>2593</v>
      </c>
      <c r="K377" t="s">
        <v>2594</v>
      </c>
      <c r="L377" t="s">
        <v>303</v>
      </c>
      <c r="M377" t="s">
        <v>1258</v>
      </c>
    </row>
    <row r="378" spans="1:13" x14ac:dyDescent="0.2">
      <c r="A378" t="s">
        <v>292</v>
      </c>
      <c r="B378" t="s">
        <v>293</v>
      </c>
      <c r="C378" t="s">
        <v>2595</v>
      </c>
      <c r="D378" t="s">
        <v>349</v>
      </c>
      <c r="E378" t="s">
        <v>424</v>
      </c>
      <c r="F378" t="s">
        <v>2596</v>
      </c>
      <c r="H378" t="s">
        <v>2597</v>
      </c>
      <c r="I378" t="s">
        <v>2237</v>
      </c>
      <c r="J378" t="s">
        <v>2598</v>
      </c>
      <c r="K378" t="s">
        <v>2599</v>
      </c>
      <c r="L378" t="s">
        <v>303</v>
      </c>
      <c r="M378" t="s">
        <v>2600</v>
      </c>
    </row>
    <row r="379" spans="1:13" x14ac:dyDescent="0.2">
      <c r="A379" t="s">
        <v>292</v>
      </c>
      <c r="B379" t="s">
        <v>293</v>
      </c>
      <c r="C379" t="s">
        <v>2601</v>
      </c>
      <c r="D379" t="s">
        <v>572</v>
      </c>
      <c r="E379" t="s">
        <v>573</v>
      </c>
      <c r="F379" t="s">
        <v>2602</v>
      </c>
      <c r="G379" t="s">
        <v>2603</v>
      </c>
      <c r="H379" t="s">
        <v>2413</v>
      </c>
      <c r="I379" t="s">
        <v>2213</v>
      </c>
      <c r="J379" t="s">
        <v>2604</v>
      </c>
      <c r="K379" t="s">
        <v>2605</v>
      </c>
      <c r="L379" t="s">
        <v>303</v>
      </c>
      <c r="M379" t="s">
        <v>2373</v>
      </c>
    </row>
    <row r="380" spans="1:13" x14ac:dyDescent="0.2">
      <c r="A380" t="s">
        <v>292</v>
      </c>
      <c r="B380" t="s">
        <v>293</v>
      </c>
      <c r="C380" t="s">
        <v>2606</v>
      </c>
      <c r="D380" t="s">
        <v>572</v>
      </c>
      <c r="E380" t="s">
        <v>573</v>
      </c>
      <c r="F380" t="s">
        <v>2607</v>
      </c>
      <c r="G380" t="s">
        <v>2204</v>
      </c>
      <c r="H380" t="s">
        <v>2230</v>
      </c>
      <c r="J380" t="s">
        <v>2608</v>
      </c>
      <c r="K380" t="s">
        <v>2609</v>
      </c>
      <c r="L380" t="s">
        <v>303</v>
      </c>
      <c r="M380" t="s">
        <v>2610</v>
      </c>
    </row>
    <row r="381" spans="1:13" x14ac:dyDescent="0.2">
      <c r="A381" t="s">
        <v>292</v>
      </c>
      <c r="B381" t="s">
        <v>293</v>
      </c>
      <c r="C381" t="s">
        <v>2611</v>
      </c>
      <c r="D381" t="s">
        <v>349</v>
      </c>
      <c r="E381" t="s">
        <v>424</v>
      </c>
      <c r="F381" t="s">
        <v>2612</v>
      </c>
      <c r="G381" t="s">
        <v>2613</v>
      </c>
      <c r="H381" t="s">
        <v>412</v>
      </c>
      <c r="J381" t="s">
        <v>2614</v>
      </c>
      <c r="K381" t="s">
        <v>2615</v>
      </c>
      <c r="L381" t="s">
        <v>303</v>
      </c>
      <c r="M381" t="s">
        <v>2616</v>
      </c>
    </row>
    <row r="382" spans="1:13" x14ac:dyDescent="0.2">
      <c r="A382" t="s">
        <v>292</v>
      </c>
      <c r="B382" t="s">
        <v>293</v>
      </c>
      <c r="C382" t="s">
        <v>2617</v>
      </c>
      <c r="D382" t="s">
        <v>2618</v>
      </c>
      <c r="E382" t="s">
        <v>2619</v>
      </c>
      <c r="F382" t="s">
        <v>2620</v>
      </c>
      <c r="H382" t="s">
        <v>2479</v>
      </c>
      <c r="I382" t="s">
        <v>2213</v>
      </c>
      <c r="J382" t="s">
        <v>2621</v>
      </c>
      <c r="K382" t="s">
        <v>2622</v>
      </c>
      <c r="L382" t="s">
        <v>303</v>
      </c>
      <c r="M382" t="s">
        <v>2623</v>
      </c>
    </row>
    <row r="383" spans="1:13" x14ac:dyDescent="0.2">
      <c r="A383" t="s">
        <v>292</v>
      </c>
      <c r="B383" t="s">
        <v>293</v>
      </c>
      <c r="C383" t="s">
        <v>2624</v>
      </c>
      <c r="D383" t="s">
        <v>2625</v>
      </c>
      <c r="E383" t="s">
        <v>2626</v>
      </c>
      <c r="F383" t="s">
        <v>2627</v>
      </c>
      <c r="H383" t="s">
        <v>2628</v>
      </c>
      <c r="J383" t="s">
        <v>2629</v>
      </c>
      <c r="K383" t="s">
        <v>2630</v>
      </c>
      <c r="L383" t="s">
        <v>303</v>
      </c>
      <c r="M383" t="s">
        <v>2631</v>
      </c>
    </row>
    <row r="384" spans="1:13" x14ac:dyDescent="0.2">
      <c r="A384" t="s">
        <v>292</v>
      </c>
      <c r="B384" t="s">
        <v>293</v>
      </c>
      <c r="C384" t="s">
        <v>2632</v>
      </c>
      <c r="D384" t="s">
        <v>831</v>
      </c>
      <c r="F384" t="s">
        <v>2633</v>
      </c>
      <c r="H384" t="s">
        <v>2212</v>
      </c>
      <c r="I384" t="s">
        <v>2213</v>
      </c>
      <c r="J384" t="s">
        <v>2634</v>
      </c>
      <c r="K384" t="s">
        <v>2635</v>
      </c>
      <c r="L384" t="s">
        <v>303</v>
      </c>
      <c r="M384" t="s">
        <v>2636</v>
      </c>
    </row>
    <row r="385" spans="1:13" x14ac:dyDescent="0.2">
      <c r="A385" t="s">
        <v>292</v>
      </c>
      <c r="B385" t="s">
        <v>293</v>
      </c>
      <c r="C385" t="s">
        <v>2637</v>
      </c>
      <c r="D385" t="s">
        <v>513</v>
      </c>
      <c r="E385" t="s">
        <v>2638</v>
      </c>
      <c r="F385" t="s">
        <v>2639</v>
      </c>
      <c r="H385" t="s">
        <v>412</v>
      </c>
      <c r="J385" t="s">
        <v>2640</v>
      </c>
      <c r="K385" t="s">
        <v>2641</v>
      </c>
      <c r="L385" t="s">
        <v>303</v>
      </c>
      <c r="M385" t="s">
        <v>518</v>
      </c>
    </row>
    <row r="386" spans="1:13" x14ac:dyDescent="0.2">
      <c r="A386" t="s">
        <v>292</v>
      </c>
      <c r="B386" t="s">
        <v>293</v>
      </c>
      <c r="C386" t="s">
        <v>2642</v>
      </c>
      <c r="D386" t="s">
        <v>295</v>
      </c>
      <c r="E386" t="s">
        <v>296</v>
      </c>
      <c r="F386" t="s">
        <v>2643</v>
      </c>
      <c r="G386" t="s">
        <v>2644</v>
      </c>
      <c r="H386" t="s">
        <v>2204</v>
      </c>
      <c r="I386" t="s">
        <v>2230</v>
      </c>
      <c r="J386" t="s">
        <v>2645</v>
      </c>
      <c r="K386" t="s">
        <v>2646</v>
      </c>
      <c r="L386" t="s">
        <v>303</v>
      </c>
      <c r="M386" t="s">
        <v>2647</v>
      </c>
    </row>
    <row r="387" spans="1:13" x14ac:dyDescent="0.2">
      <c r="A387" t="s">
        <v>292</v>
      </c>
      <c r="B387" t="s">
        <v>293</v>
      </c>
      <c r="C387" t="s">
        <v>2648</v>
      </c>
      <c r="D387" t="s">
        <v>572</v>
      </c>
      <c r="E387" t="s">
        <v>573</v>
      </c>
      <c r="F387" t="s">
        <v>2649</v>
      </c>
      <c r="G387" t="s">
        <v>2650</v>
      </c>
      <c r="H387" t="s">
        <v>515</v>
      </c>
      <c r="I387" t="s">
        <v>371</v>
      </c>
      <c r="J387" t="s">
        <v>2651</v>
      </c>
      <c r="K387" t="s">
        <v>2652</v>
      </c>
      <c r="L387" t="s">
        <v>303</v>
      </c>
      <c r="M387" t="s">
        <v>2653</v>
      </c>
    </row>
    <row r="388" spans="1:13" x14ac:dyDescent="0.2">
      <c r="A388" t="s">
        <v>292</v>
      </c>
      <c r="B388" t="s">
        <v>293</v>
      </c>
      <c r="C388" t="s">
        <v>2654</v>
      </c>
      <c r="D388" t="s">
        <v>349</v>
      </c>
      <c r="F388" t="s">
        <v>2655</v>
      </c>
      <c r="G388" t="s">
        <v>2656</v>
      </c>
      <c r="H388" t="s">
        <v>2529</v>
      </c>
      <c r="I388" t="s">
        <v>2230</v>
      </c>
      <c r="J388" t="s">
        <v>2657</v>
      </c>
      <c r="K388" t="s">
        <v>2658</v>
      </c>
      <c r="L388" t="s">
        <v>303</v>
      </c>
      <c r="M388" t="s">
        <v>422</v>
      </c>
    </row>
    <row r="389" spans="1:13" x14ac:dyDescent="0.2">
      <c r="A389" t="s">
        <v>292</v>
      </c>
      <c r="B389" t="s">
        <v>293</v>
      </c>
      <c r="C389" t="s">
        <v>2659</v>
      </c>
      <c r="D389" t="s">
        <v>2418</v>
      </c>
      <c r="E389" t="s">
        <v>2419</v>
      </c>
      <c r="F389" t="s">
        <v>2660</v>
      </c>
      <c r="H389" t="s">
        <v>2421</v>
      </c>
      <c r="I389" t="s">
        <v>2230</v>
      </c>
      <c r="J389" t="s">
        <v>2661</v>
      </c>
      <c r="K389" t="s">
        <v>2662</v>
      </c>
      <c r="L389" t="s">
        <v>303</v>
      </c>
      <c r="M389" t="s">
        <v>422</v>
      </c>
    </row>
    <row r="390" spans="1:13" x14ac:dyDescent="0.2">
      <c r="A390" t="s">
        <v>292</v>
      </c>
      <c r="B390" t="s">
        <v>293</v>
      </c>
      <c r="C390" t="s">
        <v>2663</v>
      </c>
      <c r="D390" t="s">
        <v>2664</v>
      </c>
      <c r="E390" t="s">
        <v>296</v>
      </c>
      <c r="F390" t="s">
        <v>2665</v>
      </c>
      <c r="H390" t="s">
        <v>2666</v>
      </c>
      <c r="I390" t="s">
        <v>2237</v>
      </c>
      <c r="J390" t="s">
        <v>2667</v>
      </c>
      <c r="K390" t="s">
        <v>2668</v>
      </c>
      <c r="L390" t="s">
        <v>303</v>
      </c>
      <c r="M390" t="s">
        <v>849</v>
      </c>
    </row>
    <row r="391" spans="1:13" x14ac:dyDescent="0.2">
      <c r="A391" t="s">
        <v>292</v>
      </c>
      <c r="B391" t="s">
        <v>293</v>
      </c>
      <c r="C391" t="s">
        <v>2669</v>
      </c>
      <c r="D391" t="s">
        <v>2670</v>
      </c>
      <c r="E391" t="s">
        <v>2670</v>
      </c>
      <c r="F391" t="s">
        <v>2671</v>
      </c>
      <c r="G391" t="s">
        <v>2672</v>
      </c>
      <c r="H391" t="s">
        <v>2357</v>
      </c>
      <c r="I391" t="s">
        <v>2230</v>
      </c>
      <c r="J391" t="s">
        <v>2673</v>
      </c>
      <c r="K391" t="s">
        <v>2674</v>
      </c>
      <c r="L391" t="s">
        <v>303</v>
      </c>
      <c r="M391" t="s">
        <v>2675</v>
      </c>
    </row>
    <row r="392" spans="1:13" x14ac:dyDescent="0.2">
      <c r="A392" t="s">
        <v>292</v>
      </c>
      <c r="B392" t="s">
        <v>293</v>
      </c>
      <c r="C392" t="s">
        <v>2676</v>
      </c>
      <c r="D392" t="s">
        <v>2677</v>
      </c>
      <c r="F392" t="s">
        <v>2678</v>
      </c>
      <c r="G392" t="s">
        <v>2679</v>
      </c>
      <c r="H392" t="s">
        <v>2213</v>
      </c>
      <c r="J392" t="s">
        <v>2680</v>
      </c>
      <c r="K392" t="s">
        <v>2681</v>
      </c>
      <c r="L392" t="s">
        <v>303</v>
      </c>
      <c r="M392" t="s">
        <v>422</v>
      </c>
    </row>
    <row r="393" spans="1:13" x14ac:dyDescent="0.2">
      <c r="A393" t="s">
        <v>292</v>
      </c>
      <c r="B393" t="s">
        <v>293</v>
      </c>
      <c r="C393" t="s">
        <v>2682</v>
      </c>
      <c r="D393" t="s">
        <v>295</v>
      </c>
      <c r="E393" t="s">
        <v>296</v>
      </c>
      <c r="F393" t="s">
        <v>2683</v>
      </c>
      <c r="G393" t="s">
        <v>2204</v>
      </c>
      <c r="H393" t="s">
        <v>2230</v>
      </c>
      <c r="J393" t="s">
        <v>2684</v>
      </c>
      <c r="K393" t="s">
        <v>2685</v>
      </c>
      <c r="L393" t="s">
        <v>303</v>
      </c>
      <c r="M393" t="s">
        <v>2686</v>
      </c>
    </row>
    <row r="394" spans="1:13" x14ac:dyDescent="0.2">
      <c r="A394" t="s">
        <v>292</v>
      </c>
      <c r="B394" t="s">
        <v>293</v>
      </c>
      <c r="C394" t="s">
        <v>2687</v>
      </c>
      <c r="D394" t="s">
        <v>572</v>
      </c>
      <c r="E394" t="s">
        <v>573</v>
      </c>
      <c r="F394" t="s">
        <v>2688</v>
      </c>
      <c r="H394" t="s">
        <v>2689</v>
      </c>
      <c r="I394" t="s">
        <v>2230</v>
      </c>
      <c r="J394" t="s">
        <v>2690</v>
      </c>
      <c r="K394" t="s">
        <v>2691</v>
      </c>
      <c r="L394" t="s">
        <v>303</v>
      </c>
      <c r="M394" t="s">
        <v>985</v>
      </c>
    </row>
    <row r="395" spans="1:13" x14ac:dyDescent="0.2">
      <c r="A395" t="s">
        <v>292</v>
      </c>
      <c r="B395" t="s">
        <v>293</v>
      </c>
      <c r="C395" t="s">
        <v>2692</v>
      </c>
      <c r="D395" t="s">
        <v>2693</v>
      </c>
      <c r="E395" t="s">
        <v>2694</v>
      </c>
      <c r="F395" t="s">
        <v>2695</v>
      </c>
      <c r="G395" t="s">
        <v>2696</v>
      </c>
      <c r="H395" t="s">
        <v>412</v>
      </c>
      <c r="J395" t="s">
        <v>2697</v>
      </c>
      <c r="K395" t="s">
        <v>2698</v>
      </c>
      <c r="L395" t="s">
        <v>303</v>
      </c>
      <c r="M395" t="s">
        <v>2699</v>
      </c>
    </row>
    <row r="396" spans="1:13" x14ac:dyDescent="0.2">
      <c r="A396" t="s">
        <v>292</v>
      </c>
      <c r="B396" t="s">
        <v>293</v>
      </c>
      <c r="C396" t="s">
        <v>2700</v>
      </c>
      <c r="D396" t="s">
        <v>2701</v>
      </c>
      <c r="E396" t="s">
        <v>2702</v>
      </c>
      <c r="F396" t="s">
        <v>2703</v>
      </c>
      <c r="G396" t="s">
        <v>2704</v>
      </c>
      <c r="H396" t="s">
        <v>2213</v>
      </c>
      <c r="J396" t="s">
        <v>2705</v>
      </c>
      <c r="K396" t="s">
        <v>2706</v>
      </c>
      <c r="L396" t="s">
        <v>303</v>
      </c>
      <c r="M396" t="s">
        <v>2707</v>
      </c>
    </row>
    <row r="397" spans="1:13" x14ac:dyDescent="0.2">
      <c r="A397" t="s">
        <v>292</v>
      </c>
      <c r="B397" t="s">
        <v>293</v>
      </c>
      <c r="C397" t="s">
        <v>2708</v>
      </c>
      <c r="D397" t="s">
        <v>349</v>
      </c>
      <c r="E397" t="s">
        <v>424</v>
      </c>
      <c r="F397" t="s">
        <v>2709</v>
      </c>
      <c r="H397" t="s">
        <v>2261</v>
      </c>
      <c r="I397" t="s">
        <v>2213</v>
      </c>
      <c r="J397" t="s">
        <v>2710</v>
      </c>
      <c r="K397" t="s">
        <v>2711</v>
      </c>
      <c r="L397" t="s">
        <v>303</v>
      </c>
      <c r="M397" t="s">
        <v>2712</v>
      </c>
    </row>
    <row r="398" spans="1:13" x14ac:dyDescent="0.2">
      <c r="A398" t="s">
        <v>292</v>
      </c>
      <c r="B398" t="s">
        <v>293</v>
      </c>
      <c r="C398" t="s">
        <v>2713</v>
      </c>
      <c r="D398" t="s">
        <v>349</v>
      </c>
      <c r="E398" t="s">
        <v>424</v>
      </c>
      <c r="F398" t="s">
        <v>2714</v>
      </c>
      <c r="H398" t="s">
        <v>2715</v>
      </c>
      <c r="I398" t="s">
        <v>2213</v>
      </c>
      <c r="J398" t="s">
        <v>2716</v>
      </c>
      <c r="K398" t="s">
        <v>2717</v>
      </c>
      <c r="L398" t="s">
        <v>303</v>
      </c>
      <c r="M398" t="s">
        <v>2718</v>
      </c>
    </row>
    <row r="399" spans="1:13" x14ac:dyDescent="0.2">
      <c r="A399" t="s">
        <v>292</v>
      </c>
      <c r="B399" t="s">
        <v>293</v>
      </c>
      <c r="C399" t="s">
        <v>2719</v>
      </c>
      <c r="D399" t="s">
        <v>492</v>
      </c>
      <c r="E399" t="s">
        <v>493</v>
      </c>
      <c r="F399" t="s">
        <v>2720</v>
      </c>
      <c r="G399" t="s">
        <v>2721</v>
      </c>
      <c r="H399" t="s">
        <v>2722</v>
      </c>
      <c r="I399" t="s">
        <v>2213</v>
      </c>
      <c r="J399" t="s">
        <v>2723</v>
      </c>
      <c r="K399" t="s">
        <v>2724</v>
      </c>
      <c r="L399" t="s">
        <v>303</v>
      </c>
      <c r="M399" t="s">
        <v>2725</v>
      </c>
    </row>
    <row r="400" spans="1:13" x14ac:dyDescent="0.2">
      <c r="A400" t="s">
        <v>292</v>
      </c>
      <c r="B400" t="s">
        <v>293</v>
      </c>
      <c r="C400" t="s">
        <v>2726</v>
      </c>
      <c r="D400" t="s">
        <v>401</v>
      </c>
      <c r="F400" t="s">
        <v>2727</v>
      </c>
      <c r="G400" t="s">
        <v>2728</v>
      </c>
      <c r="H400" t="s">
        <v>412</v>
      </c>
      <c r="J400" t="s">
        <v>2729</v>
      </c>
      <c r="K400" t="s">
        <v>2730</v>
      </c>
      <c r="L400" t="s">
        <v>303</v>
      </c>
      <c r="M400" t="s">
        <v>2731</v>
      </c>
    </row>
    <row r="401" spans="1:13" x14ac:dyDescent="0.2">
      <c r="A401" t="s">
        <v>292</v>
      </c>
      <c r="B401" t="s">
        <v>293</v>
      </c>
      <c r="C401" t="s">
        <v>2732</v>
      </c>
      <c r="D401" t="s">
        <v>564</v>
      </c>
      <c r="E401" t="s">
        <v>296</v>
      </c>
      <c r="F401" t="s">
        <v>2733</v>
      </c>
      <c r="G401" t="s">
        <v>2195</v>
      </c>
      <c r="H401" t="s">
        <v>2213</v>
      </c>
      <c r="J401" t="s">
        <v>2734</v>
      </c>
      <c r="K401" t="s">
        <v>2735</v>
      </c>
      <c r="L401" t="s">
        <v>303</v>
      </c>
      <c r="M401" t="s">
        <v>570</v>
      </c>
    </row>
    <row r="402" spans="1:13" x14ac:dyDescent="0.2">
      <c r="A402" t="s">
        <v>292</v>
      </c>
      <c r="B402" t="s">
        <v>293</v>
      </c>
      <c r="C402" t="s">
        <v>2736</v>
      </c>
      <c r="D402" t="s">
        <v>572</v>
      </c>
      <c r="E402" t="s">
        <v>573</v>
      </c>
      <c r="F402" t="s">
        <v>2737</v>
      </c>
      <c r="H402" t="s">
        <v>2494</v>
      </c>
      <c r="J402" t="s">
        <v>2738</v>
      </c>
      <c r="K402" t="s">
        <v>2739</v>
      </c>
      <c r="L402" t="s">
        <v>303</v>
      </c>
      <c r="M402" t="s">
        <v>2373</v>
      </c>
    </row>
    <row r="403" spans="1:13" x14ac:dyDescent="0.2">
      <c r="A403" t="s">
        <v>292</v>
      </c>
      <c r="B403" t="s">
        <v>293</v>
      </c>
      <c r="C403" t="s">
        <v>2740</v>
      </c>
      <c r="D403" t="s">
        <v>349</v>
      </c>
      <c r="E403" t="s">
        <v>476</v>
      </c>
      <c r="F403" t="s">
        <v>2741</v>
      </c>
      <c r="G403" t="s">
        <v>2218</v>
      </c>
      <c r="H403" t="s">
        <v>412</v>
      </c>
      <c r="J403" t="s">
        <v>2742</v>
      </c>
      <c r="K403" t="s">
        <v>2743</v>
      </c>
      <c r="L403" t="s">
        <v>303</v>
      </c>
      <c r="M403" t="s">
        <v>422</v>
      </c>
    </row>
    <row r="404" spans="1:13" x14ac:dyDescent="0.2">
      <c r="A404" t="s">
        <v>292</v>
      </c>
      <c r="B404" t="s">
        <v>293</v>
      </c>
      <c r="C404" t="s">
        <v>2744</v>
      </c>
      <c r="D404" t="s">
        <v>2745</v>
      </c>
      <c r="F404" t="s">
        <v>2746</v>
      </c>
      <c r="G404" t="s">
        <v>2494</v>
      </c>
      <c r="H404" t="s">
        <v>2213</v>
      </c>
      <c r="J404" t="s">
        <v>2747</v>
      </c>
      <c r="K404" t="s">
        <v>2748</v>
      </c>
      <c r="L404" t="s">
        <v>303</v>
      </c>
      <c r="M404" t="s">
        <v>2749</v>
      </c>
    </row>
    <row r="405" spans="1:13" x14ac:dyDescent="0.2">
      <c r="A405" t="s">
        <v>292</v>
      </c>
      <c r="B405" t="s">
        <v>293</v>
      </c>
      <c r="C405" t="s">
        <v>2750</v>
      </c>
      <c r="D405" t="s">
        <v>492</v>
      </c>
      <c r="E405" t="s">
        <v>493</v>
      </c>
      <c r="F405" t="s">
        <v>2751</v>
      </c>
      <c r="H405" t="s">
        <v>2195</v>
      </c>
      <c r="I405" t="s">
        <v>2213</v>
      </c>
      <c r="J405" t="s">
        <v>2752</v>
      </c>
      <c r="K405" t="s">
        <v>2753</v>
      </c>
      <c r="L405" t="s">
        <v>303</v>
      </c>
      <c r="M405" t="s">
        <v>497</v>
      </c>
    </row>
    <row r="406" spans="1:13" x14ac:dyDescent="0.2">
      <c r="A406" t="s">
        <v>292</v>
      </c>
      <c r="B406" t="s">
        <v>293</v>
      </c>
      <c r="C406" t="s">
        <v>2754</v>
      </c>
      <c r="D406" t="s">
        <v>492</v>
      </c>
      <c r="E406" t="s">
        <v>493</v>
      </c>
      <c r="F406" t="s">
        <v>2755</v>
      </c>
      <c r="H406" t="s">
        <v>2195</v>
      </c>
      <c r="I406" t="s">
        <v>2213</v>
      </c>
      <c r="J406" t="s">
        <v>2756</v>
      </c>
      <c r="K406" t="s">
        <v>2757</v>
      </c>
      <c r="L406" t="s">
        <v>303</v>
      </c>
      <c r="M406" t="s">
        <v>497</v>
      </c>
    </row>
    <row r="407" spans="1:13" x14ac:dyDescent="0.2">
      <c r="A407" t="s">
        <v>292</v>
      </c>
      <c r="B407" t="s">
        <v>293</v>
      </c>
      <c r="C407" t="s">
        <v>2758</v>
      </c>
      <c r="D407" t="s">
        <v>2759</v>
      </c>
      <c r="F407" t="s">
        <v>2760</v>
      </c>
      <c r="G407" t="s">
        <v>2761</v>
      </c>
      <c r="I407" t="s">
        <v>2230</v>
      </c>
      <c r="J407" t="s">
        <v>2762</v>
      </c>
      <c r="K407" t="s">
        <v>2763</v>
      </c>
      <c r="L407" t="s">
        <v>303</v>
      </c>
      <c r="M407" t="s">
        <v>2373</v>
      </c>
    </row>
    <row r="408" spans="1:13" x14ac:dyDescent="0.2">
      <c r="A408" t="s">
        <v>292</v>
      </c>
      <c r="B408" t="s">
        <v>293</v>
      </c>
      <c r="C408" t="s">
        <v>2764</v>
      </c>
      <c r="D408" t="s">
        <v>295</v>
      </c>
      <c r="E408" t="s">
        <v>296</v>
      </c>
      <c r="F408" t="s">
        <v>2765</v>
      </c>
      <c r="G408" t="s">
        <v>2766</v>
      </c>
      <c r="H408" t="s">
        <v>2204</v>
      </c>
      <c r="I408" t="s">
        <v>2230</v>
      </c>
      <c r="J408" t="s">
        <v>2767</v>
      </c>
      <c r="K408" t="s">
        <v>2768</v>
      </c>
      <c r="L408" t="s">
        <v>303</v>
      </c>
      <c r="M408" t="s">
        <v>422</v>
      </c>
    </row>
    <row r="409" spans="1:13" x14ac:dyDescent="0.2">
      <c r="A409" t="s">
        <v>292</v>
      </c>
      <c r="B409" t="s">
        <v>293</v>
      </c>
      <c r="C409" t="s">
        <v>2769</v>
      </c>
      <c r="D409" t="s">
        <v>513</v>
      </c>
      <c r="E409" t="s">
        <v>2638</v>
      </c>
      <c r="F409" t="s">
        <v>350</v>
      </c>
      <c r="G409" t="s">
        <v>2770</v>
      </c>
      <c r="H409" t="s">
        <v>2771</v>
      </c>
      <c r="I409" t="s">
        <v>2204</v>
      </c>
      <c r="J409" t="s">
        <v>2772</v>
      </c>
      <c r="K409" t="s">
        <v>2773</v>
      </c>
      <c r="L409" t="s">
        <v>303</v>
      </c>
      <c r="M409" t="s">
        <v>2774</v>
      </c>
    </row>
    <row r="410" spans="1:13" x14ac:dyDescent="0.2">
      <c r="A410" t="s">
        <v>292</v>
      </c>
      <c r="B410" t="s">
        <v>293</v>
      </c>
      <c r="C410" t="s">
        <v>2775</v>
      </c>
      <c r="D410" t="s">
        <v>2776</v>
      </c>
      <c r="E410" t="s">
        <v>2777</v>
      </c>
      <c r="F410" t="s">
        <v>2778</v>
      </c>
      <c r="G410" t="s">
        <v>2779</v>
      </c>
      <c r="H410" t="s">
        <v>2780</v>
      </c>
      <c r="I410" t="s">
        <v>2230</v>
      </c>
      <c r="J410" t="s">
        <v>2781</v>
      </c>
      <c r="K410" t="s">
        <v>2782</v>
      </c>
      <c r="L410" t="s">
        <v>303</v>
      </c>
      <c r="M410" t="s">
        <v>2783</v>
      </c>
    </row>
    <row r="411" spans="1:13" x14ac:dyDescent="0.2">
      <c r="A411" t="s">
        <v>292</v>
      </c>
      <c r="B411" t="s">
        <v>293</v>
      </c>
      <c r="C411" t="s">
        <v>2784</v>
      </c>
      <c r="D411" t="s">
        <v>2785</v>
      </c>
      <c r="F411" t="s">
        <v>1063</v>
      </c>
      <c r="G411" t="s">
        <v>2786</v>
      </c>
      <c r="H411" t="s">
        <v>2204</v>
      </c>
      <c r="I411" t="s">
        <v>2230</v>
      </c>
      <c r="J411" t="s">
        <v>2787</v>
      </c>
      <c r="K411" t="s">
        <v>2788</v>
      </c>
      <c r="L411" t="s">
        <v>303</v>
      </c>
      <c r="M411" t="s">
        <v>422</v>
      </c>
    </row>
    <row r="412" spans="1:13" x14ac:dyDescent="0.2">
      <c r="A412" t="s">
        <v>292</v>
      </c>
      <c r="B412" t="s">
        <v>293</v>
      </c>
      <c r="C412" t="s">
        <v>2789</v>
      </c>
      <c r="D412" t="s">
        <v>2567</v>
      </c>
      <c r="E412" t="s">
        <v>2568</v>
      </c>
      <c r="F412" t="s">
        <v>2790</v>
      </c>
      <c r="G412" t="s">
        <v>2195</v>
      </c>
      <c r="J412" t="s">
        <v>2791</v>
      </c>
      <c r="K412" t="s">
        <v>2792</v>
      </c>
      <c r="L412" t="s">
        <v>303</v>
      </c>
      <c r="M412" t="s">
        <v>892</v>
      </c>
    </row>
    <row r="413" spans="1:13" x14ac:dyDescent="0.2">
      <c r="A413" t="s">
        <v>292</v>
      </c>
      <c r="B413" t="s">
        <v>293</v>
      </c>
      <c r="C413" t="s">
        <v>2793</v>
      </c>
      <c r="D413" t="s">
        <v>349</v>
      </c>
      <c r="F413" t="s">
        <v>2794</v>
      </c>
      <c r="G413" t="s">
        <v>2795</v>
      </c>
      <c r="H413" t="s">
        <v>2230</v>
      </c>
      <c r="J413" t="s">
        <v>2796</v>
      </c>
      <c r="K413" t="s">
        <v>2797</v>
      </c>
      <c r="L413" t="s">
        <v>303</v>
      </c>
      <c r="M413" t="s">
        <v>422</v>
      </c>
    </row>
    <row r="414" spans="1:13" x14ac:dyDescent="0.2">
      <c r="A414" t="s">
        <v>292</v>
      </c>
      <c r="B414" t="s">
        <v>293</v>
      </c>
      <c r="C414" t="s">
        <v>2798</v>
      </c>
      <c r="D414" t="s">
        <v>366</v>
      </c>
      <c r="E414" t="s">
        <v>367</v>
      </c>
      <c r="F414" t="s">
        <v>2799</v>
      </c>
      <c r="G414" t="s">
        <v>2800</v>
      </c>
      <c r="H414" t="s">
        <v>2801</v>
      </c>
      <c r="I414" t="s">
        <v>2230</v>
      </c>
      <c r="J414" t="s">
        <v>2802</v>
      </c>
      <c r="K414" t="s">
        <v>2803</v>
      </c>
      <c r="L414" t="s">
        <v>303</v>
      </c>
      <c r="M414" t="s">
        <v>2804</v>
      </c>
    </row>
    <row r="415" spans="1:13" x14ac:dyDescent="0.2">
      <c r="A415" t="s">
        <v>292</v>
      </c>
      <c r="B415" t="s">
        <v>293</v>
      </c>
      <c r="C415" t="s">
        <v>2805</v>
      </c>
      <c r="D415" t="s">
        <v>349</v>
      </c>
      <c r="E415" t="s">
        <v>424</v>
      </c>
      <c r="F415" t="s">
        <v>2806</v>
      </c>
      <c r="G415" t="s">
        <v>2807</v>
      </c>
      <c r="H415" t="s">
        <v>412</v>
      </c>
      <c r="I415" t="s">
        <v>2213</v>
      </c>
      <c r="J415" t="s">
        <v>2808</v>
      </c>
      <c r="K415" t="s">
        <v>2809</v>
      </c>
      <c r="L415" t="s">
        <v>303</v>
      </c>
      <c r="M415" t="s">
        <v>2353</v>
      </c>
    </row>
    <row r="416" spans="1:13" x14ac:dyDescent="0.2">
      <c r="A416" t="s">
        <v>292</v>
      </c>
      <c r="B416" t="s">
        <v>293</v>
      </c>
      <c r="C416" t="s">
        <v>2810</v>
      </c>
      <c r="D416" t="s">
        <v>349</v>
      </c>
      <c r="E416" t="s">
        <v>476</v>
      </c>
      <c r="F416" t="s">
        <v>2811</v>
      </c>
      <c r="G416" t="s">
        <v>2812</v>
      </c>
      <c r="H416" t="s">
        <v>2212</v>
      </c>
      <c r="J416" t="s">
        <v>2813</v>
      </c>
      <c r="K416" t="s">
        <v>2814</v>
      </c>
      <c r="L416" t="s">
        <v>303</v>
      </c>
      <c r="M416" t="s">
        <v>2815</v>
      </c>
    </row>
    <row r="417" spans="1:13" x14ac:dyDescent="0.2">
      <c r="A417" t="s">
        <v>292</v>
      </c>
      <c r="B417" t="s">
        <v>293</v>
      </c>
      <c r="C417" t="s">
        <v>2816</v>
      </c>
      <c r="D417" t="s">
        <v>2817</v>
      </c>
      <c r="F417" t="s">
        <v>2818</v>
      </c>
      <c r="H417" t="s">
        <v>2389</v>
      </c>
      <c r="I417" t="s">
        <v>2237</v>
      </c>
      <c r="J417" t="s">
        <v>2819</v>
      </c>
      <c r="K417" t="s">
        <v>2820</v>
      </c>
      <c r="L417" t="s">
        <v>303</v>
      </c>
      <c r="M417" t="s">
        <v>2821</v>
      </c>
    </row>
    <row r="418" spans="1:13" x14ac:dyDescent="0.2">
      <c r="A418" t="s">
        <v>292</v>
      </c>
      <c r="B418" t="s">
        <v>293</v>
      </c>
      <c r="C418" t="s">
        <v>2822</v>
      </c>
      <c r="D418" t="s">
        <v>349</v>
      </c>
      <c r="E418" t="s">
        <v>424</v>
      </c>
      <c r="F418" t="s">
        <v>2823</v>
      </c>
      <c r="G418" t="s">
        <v>2824</v>
      </c>
      <c r="H418" t="s">
        <v>412</v>
      </c>
      <c r="J418" t="s">
        <v>2825</v>
      </c>
      <c r="K418" t="s">
        <v>2826</v>
      </c>
      <c r="L418" t="s">
        <v>303</v>
      </c>
      <c r="M418" t="s">
        <v>892</v>
      </c>
    </row>
    <row r="419" spans="1:13" x14ac:dyDescent="0.2">
      <c r="A419" t="s">
        <v>292</v>
      </c>
      <c r="B419" t="s">
        <v>293</v>
      </c>
      <c r="C419" t="s">
        <v>2827</v>
      </c>
      <c r="D419" t="s">
        <v>349</v>
      </c>
      <c r="E419" t="s">
        <v>476</v>
      </c>
      <c r="F419" t="s">
        <v>2828</v>
      </c>
      <c r="G419" t="s">
        <v>2829</v>
      </c>
      <c r="H419" t="s">
        <v>2402</v>
      </c>
      <c r="I419" t="s">
        <v>2237</v>
      </c>
      <c r="J419" t="s">
        <v>2830</v>
      </c>
      <c r="K419" t="s">
        <v>2831</v>
      </c>
      <c r="L419" t="s">
        <v>303</v>
      </c>
      <c r="M419" t="s">
        <v>2436</v>
      </c>
    </row>
    <row r="420" spans="1:13" x14ac:dyDescent="0.2">
      <c r="A420" t="s">
        <v>292</v>
      </c>
      <c r="B420" t="s">
        <v>293</v>
      </c>
      <c r="C420" t="s">
        <v>2832</v>
      </c>
      <c r="D420" t="s">
        <v>2833</v>
      </c>
      <c r="E420" t="s">
        <v>2834</v>
      </c>
      <c r="F420" t="s">
        <v>2835</v>
      </c>
      <c r="G420" t="s">
        <v>2836</v>
      </c>
      <c r="H420" t="s">
        <v>412</v>
      </c>
      <c r="J420" t="s">
        <v>2837</v>
      </c>
      <c r="K420" t="s">
        <v>2838</v>
      </c>
      <c r="L420" t="s">
        <v>303</v>
      </c>
      <c r="M420" t="s">
        <v>422</v>
      </c>
    </row>
    <row r="421" spans="1:13" x14ac:dyDescent="0.2">
      <c r="A421" t="s">
        <v>292</v>
      </c>
      <c r="B421" t="s">
        <v>293</v>
      </c>
      <c r="C421" t="s">
        <v>2839</v>
      </c>
      <c r="D421" t="s">
        <v>349</v>
      </c>
      <c r="E421" t="s">
        <v>476</v>
      </c>
      <c r="F421" t="s">
        <v>2840</v>
      </c>
      <c r="G421" t="s">
        <v>2841</v>
      </c>
      <c r="H421" t="s">
        <v>2212</v>
      </c>
      <c r="I421" t="s">
        <v>2213</v>
      </c>
      <c r="J421" t="s">
        <v>2842</v>
      </c>
      <c r="K421" t="s">
        <v>2843</v>
      </c>
      <c r="L421" t="s">
        <v>303</v>
      </c>
      <c r="M421" t="s">
        <v>422</v>
      </c>
    </row>
    <row r="422" spans="1:13" x14ac:dyDescent="0.2">
      <c r="A422" t="s">
        <v>292</v>
      </c>
      <c r="B422" t="s">
        <v>293</v>
      </c>
      <c r="C422" t="s">
        <v>2844</v>
      </c>
      <c r="D422" t="s">
        <v>401</v>
      </c>
      <c r="E422" t="s">
        <v>402</v>
      </c>
      <c r="F422" t="s">
        <v>2845</v>
      </c>
      <c r="H422" t="s">
        <v>2846</v>
      </c>
      <c r="I422" t="s">
        <v>412</v>
      </c>
      <c r="J422" t="s">
        <v>2847</v>
      </c>
      <c r="K422" t="s">
        <v>2848</v>
      </c>
      <c r="L422" t="s">
        <v>303</v>
      </c>
      <c r="M422" t="s">
        <v>1314</v>
      </c>
    </row>
    <row r="423" spans="1:13" x14ac:dyDescent="0.2">
      <c r="A423" t="s">
        <v>292</v>
      </c>
      <c r="B423" t="s">
        <v>293</v>
      </c>
      <c r="C423" t="s">
        <v>2849</v>
      </c>
      <c r="D423" t="s">
        <v>2850</v>
      </c>
      <c r="E423" t="s">
        <v>2851</v>
      </c>
      <c r="F423" t="s">
        <v>2852</v>
      </c>
      <c r="G423" t="s">
        <v>2853</v>
      </c>
      <c r="H423" t="s">
        <v>2494</v>
      </c>
      <c r="I423" t="s">
        <v>2213</v>
      </c>
      <c r="J423" t="s">
        <v>2854</v>
      </c>
      <c r="K423" t="s">
        <v>2855</v>
      </c>
      <c r="L423" t="s">
        <v>303</v>
      </c>
      <c r="M423" t="s">
        <v>1857</v>
      </c>
    </row>
    <row r="424" spans="1:13" x14ac:dyDescent="0.2">
      <c r="A424" t="s">
        <v>292</v>
      </c>
      <c r="B424" t="s">
        <v>293</v>
      </c>
      <c r="C424" t="s">
        <v>2856</v>
      </c>
      <c r="D424" t="s">
        <v>2857</v>
      </c>
      <c r="E424" t="s">
        <v>2858</v>
      </c>
      <c r="F424" t="s">
        <v>2859</v>
      </c>
      <c r="H424" t="s">
        <v>2860</v>
      </c>
      <c r="I424" t="s">
        <v>2230</v>
      </c>
      <c r="J424" t="s">
        <v>2861</v>
      </c>
      <c r="K424" t="s">
        <v>2862</v>
      </c>
      <c r="L424" t="s">
        <v>303</v>
      </c>
      <c r="M424" t="s">
        <v>2863</v>
      </c>
    </row>
    <row r="425" spans="1:13" x14ac:dyDescent="0.2">
      <c r="A425" t="s">
        <v>292</v>
      </c>
      <c r="B425" t="s">
        <v>293</v>
      </c>
      <c r="C425" t="s">
        <v>2864</v>
      </c>
      <c r="D425" t="s">
        <v>349</v>
      </c>
      <c r="E425" t="s">
        <v>476</v>
      </c>
      <c r="F425" t="s">
        <v>2865</v>
      </c>
      <c r="G425" t="s">
        <v>2866</v>
      </c>
      <c r="H425" t="s">
        <v>412</v>
      </c>
      <c r="J425" t="s">
        <v>2867</v>
      </c>
      <c r="K425" t="s">
        <v>2868</v>
      </c>
      <c r="L425" t="s">
        <v>303</v>
      </c>
      <c r="M425" t="s">
        <v>2869</v>
      </c>
    </row>
    <row r="426" spans="1:13" x14ac:dyDescent="0.2">
      <c r="A426" t="s">
        <v>292</v>
      </c>
      <c r="B426" t="s">
        <v>293</v>
      </c>
      <c r="C426" t="s">
        <v>2870</v>
      </c>
      <c r="D426" t="s">
        <v>2871</v>
      </c>
      <c r="F426" t="s">
        <v>2872</v>
      </c>
      <c r="G426" t="s">
        <v>2538</v>
      </c>
      <c r="H426" t="s">
        <v>2539</v>
      </c>
      <c r="I426" t="s">
        <v>2237</v>
      </c>
      <c r="J426" t="s">
        <v>2540</v>
      </c>
      <c r="K426" t="s">
        <v>2873</v>
      </c>
      <c r="L426" t="s">
        <v>303</v>
      </c>
      <c r="M426" t="s">
        <v>1077</v>
      </c>
    </row>
    <row r="427" spans="1:13" x14ac:dyDescent="0.2">
      <c r="A427" t="s">
        <v>292</v>
      </c>
      <c r="B427" t="s">
        <v>293</v>
      </c>
      <c r="C427" t="s">
        <v>2874</v>
      </c>
      <c r="D427" t="s">
        <v>2875</v>
      </c>
      <c r="E427" t="s">
        <v>2876</v>
      </c>
      <c r="F427" t="s">
        <v>2877</v>
      </c>
      <c r="G427" t="s">
        <v>2878</v>
      </c>
      <c r="H427" t="s">
        <v>2795</v>
      </c>
      <c r="I427" t="s">
        <v>2230</v>
      </c>
      <c r="J427" t="s">
        <v>2879</v>
      </c>
      <c r="K427" t="s">
        <v>2880</v>
      </c>
      <c r="L427" t="s">
        <v>303</v>
      </c>
      <c r="M427" t="s">
        <v>2881</v>
      </c>
    </row>
    <row r="428" spans="1:13" x14ac:dyDescent="0.2">
      <c r="A428" t="s">
        <v>292</v>
      </c>
      <c r="B428" t="s">
        <v>293</v>
      </c>
      <c r="C428" t="s">
        <v>2882</v>
      </c>
      <c r="D428" t="s">
        <v>2883</v>
      </c>
      <c r="E428" t="s">
        <v>2884</v>
      </c>
      <c r="F428" t="s">
        <v>2885</v>
      </c>
      <c r="G428" t="s">
        <v>2886</v>
      </c>
      <c r="H428" t="s">
        <v>2212</v>
      </c>
      <c r="I428" t="s">
        <v>2213</v>
      </c>
      <c r="J428" t="s">
        <v>2887</v>
      </c>
      <c r="K428" t="s">
        <v>2888</v>
      </c>
      <c r="L428" t="s">
        <v>303</v>
      </c>
      <c r="M428" t="s">
        <v>2889</v>
      </c>
    </row>
    <row r="429" spans="1:13" x14ac:dyDescent="0.2">
      <c r="A429" t="s">
        <v>292</v>
      </c>
      <c r="B429" t="s">
        <v>293</v>
      </c>
      <c r="C429" t="s">
        <v>2890</v>
      </c>
      <c r="D429" t="s">
        <v>2891</v>
      </c>
      <c r="E429" t="s">
        <v>2891</v>
      </c>
      <c r="F429" t="s">
        <v>2892</v>
      </c>
      <c r="G429" t="s">
        <v>2795</v>
      </c>
      <c r="H429" t="s">
        <v>2230</v>
      </c>
      <c r="J429" t="s">
        <v>2893</v>
      </c>
      <c r="K429" t="s">
        <v>2894</v>
      </c>
      <c r="L429" t="s">
        <v>303</v>
      </c>
      <c r="M429" t="s">
        <v>2895</v>
      </c>
    </row>
    <row r="430" spans="1:13" x14ac:dyDescent="0.2">
      <c r="A430" t="s">
        <v>292</v>
      </c>
      <c r="B430" t="s">
        <v>293</v>
      </c>
      <c r="C430" t="s">
        <v>2896</v>
      </c>
      <c r="D430" t="s">
        <v>349</v>
      </c>
      <c r="E430" t="s">
        <v>476</v>
      </c>
      <c r="F430" t="s">
        <v>2897</v>
      </c>
      <c r="G430" t="s">
        <v>2898</v>
      </c>
      <c r="H430" t="s">
        <v>2237</v>
      </c>
      <c r="J430" t="s">
        <v>2899</v>
      </c>
      <c r="K430" t="s">
        <v>302</v>
      </c>
      <c r="L430" t="s">
        <v>303</v>
      </c>
      <c r="M430" t="s">
        <v>422</v>
      </c>
    </row>
    <row r="431" spans="1:13" x14ac:dyDescent="0.2">
      <c r="A431" t="s">
        <v>292</v>
      </c>
      <c r="B431" t="s">
        <v>293</v>
      </c>
      <c r="C431" t="s">
        <v>2900</v>
      </c>
      <c r="D431" t="s">
        <v>2901</v>
      </c>
      <c r="E431" t="s">
        <v>2902</v>
      </c>
      <c r="F431" t="s">
        <v>2903</v>
      </c>
      <c r="H431" t="s">
        <v>2494</v>
      </c>
      <c r="I431" t="s">
        <v>2213</v>
      </c>
      <c r="J431" t="s">
        <v>2904</v>
      </c>
      <c r="K431" t="s">
        <v>2905</v>
      </c>
      <c r="L431" t="s">
        <v>303</v>
      </c>
      <c r="M431" t="s">
        <v>2906</v>
      </c>
    </row>
    <row r="432" spans="1:13" x14ac:dyDescent="0.2">
      <c r="A432" t="s">
        <v>292</v>
      </c>
      <c r="B432" t="s">
        <v>293</v>
      </c>
      <c r="C432" t="s">
        <v>2907</v>
      </c>
      <c r="D432" t="s">
        <v>2908</v>
      </c>
      <c r="F432" t="s">
        <v>484</v>
      </c>
      <c r="G432" t="s">
        <v>2909</v>
      </c>
      <c r="H432" t="s">
        <v>2910</v>
      </c>
      <c r="I432" t="s">
        <v>2911</v>
      </c>
      <c r="J432" t="s">
        <v>2912</v>
      </c>
      <c r="K432" t="s">
        <v>2913</v>
      </c>
      <c r="L432" t="s">
        <v>303</v>
      </c>
      <c r="M432" t="s">
        <v>2914</v>
      </c>
    </row>
    <row r="433" spans="1:13" x14ac:dyDescent="0.2">
      <c r="A433" t="s">
        <v>292</v>
      </c>
      <c r="B433" t="s">
        <v>293</v>
      </c>
      <c r="C433" t="s">
        <v>2915</v>
      </c>
      <c r="D433" t="s">
        <v>2418</v>
      </c>
      <c r="E433" t="s">
        <v>2419</v>
      </c>
      <c r="F433" t="s">
        <v>2916</v>
      </c>
      <c r="G433" t="s">
        <v>2917</v>
      </c>
      <c r="H433" t="s">
        <v>2918</v>
      </c>
      <c r="I433" t="s">
        <v>2230</v>
      </c>
      <c r="J433" t="s">
        <v>2919</v>
      </c>
      <c r="K433" t="s">
        <v>2920</v>
      </c>
      <c r="L433" t="s">
        <v>303</v>
      </c>
      <c r="M433" t="s">
        <v>422</v>
      </c>
    </row>
    <row r="434" spans="1:13" x14ac:dyDescent="0.2">
      <c r="A434" t="s">
        <v>292</v>
      </c>
      <c r="B434" t="s">
        <v>293</v>
      </c>
      <c r="C434" t="s">
        <v>2921</v>
      </c>
      <c r="D434" t="s">
        <v>2922</v>
      </c>
      <c r="F434" t="s">
        <v>2923</v>
      </c>
      <c r="G434" t="s">
        <v>2860</v>
      </c>
      <c r="H434" t="s">
        <v>2230</v>
      </c>
      <c r="J434" t="s">
        <v>2924</v>
      </c>
      <c r="K434" t="s">
        <v>2925</v>
      </c>
      <c r="L434" t="s">
        <v>303</v>
      </c>
      <c r="M434" t="s">
        <v>422</v>
      </c>
    </row>
    <row r="435" spans="1:13" x14ac:dyDescent="0.2">
      <c r="A435" t="s">
        <v>292</v>
      </c>
      <c r="B435" t="s">
        <v>293</v>
      </c>
      <c r="C435" t="s">
        <v>2926</v>
      </c>
      <c r="D435" t="s">
        <v>2445</v>
      </c>
      <c r="E435" t="s">
        <v>2927</v>
      </c>
      <c r="F435" t="s">
        <v>2928</v>
      </c>
      <c r="G435" t="s">
        <v>2195</v>
      </c>
      <c r="H435" t="s">
        <v>2213</v>
      </c>
      <c r="J435" t="s">
        <v>2929</v>
      </c>
      <c r="K435" t="s">
        <v>2930</v>
      </c>
      <c r="L435" t="s">
        <v>303</v>
      </c>
      <c r="M435" t="s">
        <v>2931</v>
      </c>
    </row>
    <row r="436" spans="1:13" x14ac:dyDescent="0.2">
      <c r="A436" t="s">
        <v>292</v>
      </c>
      <c r="B436" t="s">
        <v>293</v>
      </c>
      <c r="C436" t="s">
        <v>2932</v>
      </c>
      <c r="D436" t="s">
        <v>295</v>
      </c>
      <c r="E436" t="s">
        <v>296</v>
      </c>
      <c r="F436" t="s">
        <v>2933</v>
      </c>
      <c r="H436" t="s">
        <v>2204</v>
      </c>
      <c r="I436" t="s">
        <v>2230</v>
      </c>
      <c r="J436" t="s">
        <v>2934</v>
      </c>
      <c r="K436" t="s">
        <v>2935</v>
      </c>
      <c r="L436" t="s">
        <v>303</v>
      </c>
      <c r="M436" t="s">
        <v>2936</v>
      </c>
    </row>
    <row r="437" spans="1:13" x14ac:dyDescent="0.2">
      <c r="A437" t="s">
        <v>292</v>
      </c>
      <c r="B437" t="s">
        <v>293</v>
      </c>
      <c r="C437" t="s">
        <v>2937</v>
      </c>
      <c r="D437" t="s">
        <v>2938</v>
      </c>
      <c r="E437" t="s">
        <v>2939</v>
      </c>
      <c r="F437" t="s">
        <v>2940</v>
      </c>
      <c r="G437" t="s">
        <v>2824</v>
      </c>
      <c r="H437" t="s">
        <v>412</v>
      </c>
      <c r="J437" t="s">
        <v>2941</v>
      </c>
      <c r="K437" t="s">
        <v>2942</v>
      </c>
      <c r="L437" t="s">
        <v>303</v>
      </c>
      <c r="M437" t="s">
        <v>1630</v>
      </c>
    </row>
    <row r="438" spans="1:13" x14ac:dyDescent="0.2">
      <c r="A438" t="s">
        <v>292</v>
      </c>
      <c r="B438" t="s">
        <v>293</v>
      </c>
      <c r="C438" t="s">
        <v>2943</v>
      </c>
      <c r="D438" t="s">
        <v>2944</v>
      </c>
      <c r="F438" t="s">
        <v>2945</v>
      </c>
      <c r="G438" t="s">
        <v>2946</v>
      </c>
      <c r="H438" t="s">
        <v>412</v>
      </c>
      <c r="J438" t="s">
        <v>1328</v>
      </c>
      <c r="K438" t="s">
        <v>2947</v>
      </c>
      <c r="L438" t="s">
        <v>303</v>
      </c>
      <c r="M438" t="s">
        <v>312</v>
      </c>
    </row>
    <row r="439" spans="1:13" x14ac:dyDescent="0.2">
      <c r="A439" t="s">
        <v>292</v>
      </c>
      <c r="B439" t="s">
        <v>293</v>
      </c>
      <c r="C439" t="s">
        <v>2948</v>
      </c>
      <c r="D439" t="s">
        <v>349</v>
      </c>
      <c r="E439" t="s">
        <v>424</v>
      </c>
      <c r="F439" t="s">
        <v>2949</v>
      </c>
      <c r="H439" t="s">
        <v>2950</v>
      </c>
      <c r="I439" t="s">
        <v>2230</v>
      </c>
      <c r="J439" t="s">
        <v>2951</v>
      </c>
      <c r="K439" t="s">
        <v>2952</v>
      </c>
      <c r="L439" t="s">
        <v>303</v>
      </c>
      <c r="M439" t="s">
        <v>2953</v>
      </c>
    </row>
    <row r="440" spans="1:13" x14ac:dyDescent="0.2">
      <c r="A440" t="s">
        <v>292</v>
      </c>
      <c r="B440" t="s">
        <v>293</v>
      </c>
      <c r="C440" t="s">
        <v>2954</v>
      </c>
      <c r="D440" t="s">
        <v>2955</v>
      </c>
      <c r="E440" t="s">
        <v>2956</v>
      </c>
      <c r="F440" t="s">
        <v>2957</v>
      </c>
      <c r="G440" t="s">
        <v>1311</v>
      </c>
      <c r="I440" t="s">
        <v>2213</v>
      </c>
      <c r="J440" t="s">
        <v>2958</v>
      </c>
      <c r="K440" t="s">
        <v>2959</v>
      </c>
      <c r="L440" t="s">
        <v>303</v>
      </c>
      <c r="M440" t="s">
        <v>1666</v>
      </c>
    </row>
    <row r="441" spans="1:13" x14ac:dyDescent="0.2">
      <c r="A441" t="s">
        <v>292</v>
      </c>
      <c r="B441" t="s">
        <v>293</v>
      </c>
      <c r="C441" t="s">
        <v>2960</v>
      </c>
      <c r="D441" t="s">
        <v>2961</v>
      </c>
      <c r="F441" t="s">
        <v>2962</v>
      </c>
      <c r="G441" t="s">
        <v>2963</v>
      </c>
      <c r="H441" t="s">
        <v>2195</v>
      </c>
      <c r="J441" t="s">
        <v>2964</v>
      </c>
      <c r="K441" t="s">
        <v>2965</v>
      </c>
      <c r="L441" t="s">
        <v>303</v>
      </c>
      <c r="M441" t="s">
        <v>2966</v>
      </c>
    </row>
    <row r="442" spans="1:13" x14ac:dyDescent="0.2">
      <c r="A442" t="s">
        <v>292</v>
      </c>
      <c r="B442" t="s">
        <v>293</v>
      </c>
      <c r="C442" t="s">
        <v>2967</v>
      </c>
      <c r="D442" t="s">
        <v>2968</v>
      </c>
      <c r="E442" t="s">
        <v>2969</v>
      </c>
      <c r="F442" t="s">
        <v>2970</v>
      </c>
      <c r="G442" t="s">
        <v>2846</v>
      </c>
      <c r="H442" t="s">
        <v>412</v>
      </c>
      <c r="I442" t="s">
        <v>2213</v>
      </c>
      <c r="J442" t="s">
        <v>2971</v>
      </c>
      <c r="K442" t="s">
        <v>2972</v>
      </c>
      <c r="L442" t="s">
        <v>303</v>
      </c>
      <c r="M442" t="s">
        <v>2973</v>
      </c>
    </row>
    <row r="443" spans="1:13" x14ac:dyDescent="0.2">
      <c r="A443" t="s">
        <v>292</v>
      </c>
      <c r="B443" t="s">
        <v>293</v>
      </c>
      <c r="C443" t="s">
        <v>2974</v>
      </c>
      <c r="D443" t="s">
        <v>349</v>
      </c>
      <c r="E443" t="s">
        <v>476</v>
      </c>
      <c r="F443" t="s">
        <v>2975</v>
      </c>
      <c r="H443" t="s">
        <v>412</v>
      </c>
      <c r="J443" t="s">
        <v>2976</v>
      </c>
      <c r="K443" t="s">
        <v>2977</v>
      </c>
      <c r="L443" t="s">
        <v>303</v>
      </c>
      <c r="M443" t="s">
        <v>422</v>
      </c>
    </row>
    <row r="444" spans="1:13" x14ac:dyDescent="0.2">
      <c r="A444" t="s">
        <v>292</v>
      </c>
      <c r="B444" t="s">
        <v>293</v>
      </c>
      <c r="C444" t="s">
        <v>2978</v>
      </c>
      <c r="D444" t="s">
        <v>349</v>
      </c>
      <c r="E444" t="s">
        <v>476</v>
      </c>
      <c r="F444" t="s">
        <v>2979</v>
      </c>
      <c r="G444" t="s">
        <v>2413</v>
      </c>
      <c r="H444" t="s">
        <v>2213</v>
      </c>
      <c r="J444" t="s">
        <v>2980</v>
      </c>
      <c r="K444" t="s">
        <v>2981</v>
      </c>
      <c r="L444" t="s">
        <v>303</v>
      </c>
      <c r="M444" t="s">
        <v>422</v>
      </c>
    </row>
    <row r="445" spans="1:13" x14ac:dyDescent="0.2">
      <c r="A445" t="s">
        <v>292</v>
      </c>
      <c r="B445" t="s">
        <v>293</v>
      </c>
      <c r="C445" t="s">
        <v>2982</v>
      </c>
      <c r="D445" t="s">
        <v>349</v>
      </c>
      <c r="E445" t="s">
        <v>424</v>
      </c>
      <c r="F445" t="s">
        <v>2983</v>
      </c>
      <c r="G445" t="s">
        <v>2984</v>
      </c>
      <c r="H445" t="s">
        <v>2985</v>
      </c>
      <c r="J445" t="s">
        <v>2986</v>
      </c>
      <c r="K445" t="s">
        <v>2987</v>
      </c>
      <c r="L445" t="s">
        <v>303</v>
      </c>
      <c r="M445" t="s">
        <v>2436</v>
      </c>
    </row>
    <row r="446" spans="1:13" x14ac:dyDescent="0.2">
      <c r="A446" t="s">
        <v>292</v>
      </c>
      <c r="B446" t="s">
        <v>293</v>
      </c>
      <c r="C446" t="s">
        <v>2988</v>
      </c>
      <c r="D446" t="s">
        <v>2989</v>
      </c>
      <c r="F446" t="s">
        <v>2990</v>
      </c>
      <c r="G446" t="s">
        <v>2991</v>
      </c>
      <c r="H446" t="s">
        <v>2213</v>
      </c>
      <c r="J446" t="s">
        <v>2992</v>
      </c>
      <c r="K446" t="s">
        <v>2993</v>
      </c>
      <c r="L446" t="s">
        <v>303</v>
      </c>
      <c r="M446" t="s">
        <v>422</v>
      </c>
    </row>
    <row r="447" spans="1:13" x14ac:dyDescent="0.2">
      <c r="A447" t="s">
        <v>292</v>
      </c>
      <c r="B447" t="s">
        <v>293</v>
      </c>
      <c r="C447" t="s">
        <v>2994</v>
      </c>
      <c r="D447" t="s">
        <v>2995</v>
      </c>
      <c r="E447" t="s">
        <v>2996</v>
      </c>
      <c r="F447" t="s">
        <v>2997</v>
      </c>
      <c r="G447" t="s">
        <v>2998</v>
      </c>
      <c r="H447" t="s">
        <v>2195</v>
      </c>
      <c r="J447" t="s">
        <v>2999</v>
      </c>
      <c r="K447" t="s">
        <v>3000</v>
      </c>
      <c r="L447" t="s">
        <v>303</v>
      </c>
      <c r="M447" t="s">
        <v>3001</v>
      </c>
    </row>
    <row r="448" spans="1:13" x14ac:dyDescent="0.2">
      <c r="A448" t="s">
        <v>292</v>
      </c>
      <c r="B448" t="s">
        <v>293</v>
      </c>
      <c r="C448" t="s">
        <v>3002</v>
      </c>
      <c r="D448" t="s">
        <v>3003</v>
      </c>
      <c r="F448" t="s">
        <v>3004</v>
      </c>
      <c r="G448" t="s">
        <v>3005</v>
      </c>
      <c r="H448" t="s">
        <v>412</v>
      </c>
      <c r="J448" t="s">
        <v>3006</v>
      </c>
      <c r="K448" t="s">
        <v>3007</v>
      </c>
      <c r="L448" t="s">
        <v>303</v>
      </c>
      <c r="M448" t="s">
        <v>3008</v>
      </c>
    </row>
    <row r="449" spans="1:13" x14ac:dyDescent="0.2">
      <c r="A449" t="s">
        <v>292</v>
      </c>
      <c r="B449" t="s">
        <v>293</v>
      </c>
      <c r="C449" t="s">
        <v>3009</v>
      </c>
      <c r="D449" t="s">
        <v>3010</v>
      </c>
      <c r="E449" t="s">
        <v>3011</v>
      </c>
      <c r="F449" t="s">
        <v>3012</v>
      </c>
      <c r="G449" t="s">
        <v>2539</v>
      </c>
      <c r="H449" t="s">
        <v>2237</v>
      </c>
      <c r="J449" t="s">
        <v>3013</v>
      </c>
      <c r="K449" t="s">
        <v>3014</v>
      </c>
      <c r="L449" t="s">
        <v>303</v>
      </c>
      <c r="M449" t="s">
        <v>3015</v>
      </c>
    </row>
    <row r="450" spans="1:13" x14ac:dyDescent="0.2">
      <c r="A450" t="s">
        <v>292</v>
      </c>
      <c r="B450" t="s">
        <v>293</v>
      </c>
      <c r="C450" t="s">
        <v>3016</v>
      </c>
      <c r="D450" t="s">
        <v>3017</v>
      </c>
      <c r="E450" t="s">
        <v>3018</v>
      </c>
      <c r="F450" t="s">
        <v>3019</v>
      </c>
      <c r="H450" t="s">
        <v>2195</v>
      </c>
      <c r="I450" t="s">
        <v>2213</v>
      </c>
      <c r="J450" t="s">
        <v>3020</v>
      </c>
      <c r="K450" t="s">
        <v>3021</v>
      </c>
      <c r="L450" t="s">
        <v>303</v>
      </c>
      <c r="M450" t="s">
        <v>3022</v>
      </c>
    </row>
    <row r="451" spans="1:13" x14ac:dyDescent="0.2">
      <c r="A451" t="s">
        <v>292</v>
      </c>
      <c r="B451" t="s">
        <v>293</v>
      </c>
      <c r="C451" t="s">
        <v>3023</v>
      </c>
      <c r="D451" t="s">
        <v>3024</v>
      </c>
      <c r="E451" t="s">
        <v>3025</v>
      </c>
      <c r="F451" t="s">
        <v>3026</v>
      </c>
      <c r="G451" t="s">
        <v>2195</v>
      </c>
      <c r="H451" t="s">
        <v>2213</v>
      </c>
      <c r="J451" t="s">
        <v>3027</v>
      </c>
      <c r="K451" t="s">
        <v>3028</v>
      </c>
      <c r="L451" t="s">
        <v>303</v>
      </c>
      <c r="M451" t="s">
        <v>3029</v>
      </c>
    </row>
    <row r="452" spans="1:13" x14ac:dyDescent="0.2">
      <c r="A452" t="s">
        <v>292</v>
      </c>
      <c r="B452" t="s">
        <v>293</v>
      </c>
      <c r="C452" t="s">
        <v>3030</v>
      </c>
      <c r="D452" t="s">
        <v>2445</v>
      </c>
      <c r="E452" t="s">
        <v>3031</v>
      </c>
      <c r="F452" t="s">
        <v>1137</v>
      </c>
      <c r="G452" t="s">
        <v>3032</v>
      </c>
      <c r="H452" t="s">
        <v>2580</v>
      </c>
      <c r="I452" t="s">
        <v>2213</v>
      </c>
      <c r="J452" t="s">
        <v>3033</v>
      </c>
      <c r="K452" t="s">
        <v>3034</v>
      </c>
      <c r="L452" t="s">
        <v>303</v>
      </c>
      <c r="M452" t="s">
        <v>3035</v>
      </c>
    </row>
    <row r="453" spans="1:13" x14ac:dyDescent="0.2">
      <c r="A453" t="s">
        <v>292</v>
      </c>
      <c r="B453" t="s">
        <v>293</v>
      </c>
      <c r="C453" t="s">
        <v>3036</v>
      </c>
      <c r="D453" t="s">
        <v>295</v>
      </c>
      <c r="E453" t="s">
        <v>296</v>
      </c>
      <c r="F453" t="s">
        <v>3037</v>
      </c>
      <c r="G453" t="s">
        <v>2529</v>
      </c>
      <c r="H453" t="s">
        <v>2230</v>
      </c>
      <c r="J453" t="s">
        <v>3038</v>
      </c>
      <c r="K453" t="s">
        <v>3039</v>
      </c>
      <c r="L453" t="s">
        <v>303</v>
      </c>
      <c r="M453" t="s">
        <v>2233</v>
      </c>
    </row>
    <row r="454" spans="1:13" x14ac:dyDescent="0.2">
      <c r="A454" t="s">
        <v>292</v>
      </c>
      <c r="B454" t="s">
        <v>293</v>
      </c>
      <c r="C454" t="s">
        <v>3040</v>
      </c>
      <c r="D454" t="s">
        <v>3041</v>
      </c>
      <c r="E454" t="s">
        <v>3042</v>
      </c>
      <c r="F454" t="s">
        <v>3043</v>
      </c>
      <c r="G454" t="s">
        <v>3044</v>
      </c>
      <c r="H454" t="s">
        <v>412</v>
      </c>
      <c r="I454" t="s">
        <v>2213</v>
      </c>
      <c r="J454" t="s">
        <v>3045</v>
      </c>
      <c r="K454" t="s">
        <v>3046</v>
      </c>
      <c r="L454" t="s">
        <v>303</v>
      </c>
      <c r="M454" t="s">
        <v>3047</v>
      </c>
    </row>
    <row r="455" spans="1:13" x14ac:dyDescent="0.2">
      <c r="A455" t="s">
        <v>292</v>
      </c>
      <c r="B455" t="s">
        <v>293</v>
      </c>
      <c r="C455" t="s">
        <v>3048</v>
      </c>
      <c r="D455" t="s">
        <v>366</v>
      </c>
      <c r="E455" t="s">
        <v>1215</v>
      </c>
      <c r="F455" t="s">
        <v>3049</v>
      </c>
      <c r="H455" t="s">
        <v>2389</v>
      </c>
      <c r="I455" t="s">
        <v>2237</v>
      </c>
      <c r="J455" t="s">
        <v>3050</v>
      </c>
      <c r="K455" t="s">
        <v>3051</v>
      </c>
      <c r="L455" t="s">
        <v>303</v>
      </c>
      <c r="M455" t="s">
        <v>3052</v>
      </c>
    </row>
    <row r="456" spans="1:13" x14ac:dyDescent="0.2">
      <c r="A456" t="s">
        <v>292</v>
      </c>
      <c r="B456" t="s">
        <v>293</v>
      </c>
      <c r="C456" t="s">
        <v>3053</v>
      </c>
      <c r="D456" t="s">
        <v>2418</v>
      </c>
      <c r="E456" t="s">
        <v>2419</v>
      </c>
      <c r="F456" t="s">
        <v>3054</v>
      </c>
      <c r="G456" t="s">
        <v>2421</v>
      </c>
      <c r="H456" t="s">
        <v>2230</v>
      </c>
      <c r="J456" t="s">
        <v>3055</v>
      </c>
      <c r="K456" t="s">
        <v>3056</v>
      </c>
      <c r="L456" t="s">
        <v>303</v>
      </c>
      <c r="M456" t="s">
        <v>422</v>
      </c>
    </row>
    <row r="457" spans="1:13" x14ac:dyDescent="0.2">
      <c r="A457" t="s">
        <v>292</v>
      </c>
      <c r="B457" t="s">
        <v>293</v>
      </c>
      <c r="C457" t="s">
        <v>3057</v>
      </c>
      <c r="D457" t="s">
        <v>3058</v>
      </c>
      <c r="E457" t="s">
        <v>3059</v>
      </c>
      <c r="F457" t="s">
        <v>3060</v>
      </c>
      <c r="G457" t="s">
        <v>3061</v>
      </c>
      <c r="H457" t="s">
        <v>2860</v>
      </c>
      <c r="I457" t="s">
        <v>2230</v>
      </c>
      <c r="J457" t="s">
        <v>3062</v>
      </c>
      <c r="K457" t="s">
        <v>3063</v>
      </c>
      <c r="L457" t="s">
        <v>303</v>
      </c>
      <c r="M457" t="s">
        <v>1677</v>
      </c>
    </row>
    <row r="458" spans="1:13" x14ac:dyDescent="0.2">
      <c r="A458" t="s">
        <v>292</v>
      </c>
      <c r="B458" t="s">
        <v>293</v>
      </c>
      <c r="C458" t="s">
        <v>3064</v>
      </c>
      <c r="D458" t="s">
        <v>366</v>
      </c>
      <c r="F458" t="s">
        <v>3065</v>
      </c>
      <c r="G458" t="s">
        <v>3066</v>
      </c>
      <c r="H458" t="s">
        <v>3067</v>
      </c>
      <c r="I458" t="s">
        <v>2195</v>
      </c>
      <c r="J458" t="s">
        <v>3068</v>
      </c>
      <c r="K458" t="s">
        <v>3069</v>
      </c>
      <c r="L458" t="s">
        <v>303</v>
      </c>
      <c r="M458" t="s">
        <v>3070</v>
      </c>
    </row>
    <row r="459" spans="1:13" x14ac:dyDescent="0.2">
      <c r="A459" t="s">
        <v>292</v>
      </c>
      <c r="B459" t="s">
        <v>293</v>
      </c>
      <c r="C459" t="s">
        <v>3071</v>
      </c>
      <c r="D459" t="s">
        <v>3072</v>
      </c>
      <c r="F459" t="s">
        <v>3073</v>
      </c>
      <c r="G459" t="s">
        <v>3074</v>
      </c>
      <c r="H459" t="s">
        <v>2212</v>
      </c>
      <c r="I459" t="s">
        <v>2213</v>
      </c>
      <c r="J459" t="s">
        <v>3075</v>
      </c>
      <c r="K459" t="s">
        <v>3076</v>
      </c>
      <c r="L459" t="s">
        <v>303</v>
      </c>
      <c r="M459" t="s">
        <v>584</v>
      </c>
    </row>
    <row r="460" spans="1:13" x14ac:dyDescent="0.2">
      <c r="A460" t="s">
        <v>292</v>
      </c>
      <c r="B460" t="s">
        <v>293</v>
      </c>
      <c r="C460" t="s">
        <v>3077</v>
      </c>
      <c r="D460" t="s">
        <v>349</v>
      </c>
      <c r="E460" t="s">
        <v>424</v>
      </c>
      <c r="F460" t="s">
        <v>3078</v>
      </c>
      <c r="G460" t="s">
        <v>3079</v>
      </c>
      <c r="H460" t="s">
        <v>2479</v>
      </c>
      <c r="I460" t="s">
        <v>2237</v>
      </c>
      <c r="J460" t="s">
        <v>3080</v>
      </c>
      <c r="K460" t="s">
        <v>3081</v>
      </c>
      <c r="L460" t="s">
        <v>303</v>
      </c>
      <c r="M460" t="s">
        <v>2353</v>
      </c>
    </row>
    <row r="461" spans="1:13" x14ac:dyDescent="0.2">
      <c r="A461" t="s">
        <v>292</v>
      </c>
      <c r="B461" t="s">
        <v>293</v>
      </c>
      <c r="C461" t="s">
        <v>3082</v>
      </c>
      <c r="D461" t="s">
        <v>3083</v>
      </c>
      <c r="F461" t="s">
        <v>3084</v>
      </c>
      <c r="G461" t="s">
        <v>2218</v>
      </c>
      <c r="H461" t="s">
        <v>412</v>
      </c>
      <c r="J461" t="s">
        <v>2742</v>
      </c>
      <c r="K461" t="s">
        <v>3085</v>
      </c>
      <c r="L461" t="s">
        <v>303</v>
      </c>
      <c r="M461" t="s">
        <v>3086</v>
      </c>
    </row>
    <row r="462" spans="1:13" x14ac:dyDescent="0.2">
      <c r="A462" t="s">
        <v>292</v>
      </c>
      <c r="B462" t="s">
        <v>293</v>
      </c>
      <c r="C462" t="s">
        <v>3087</v>
      </c>
      <c r="D462" t="s">
        <v>295</v>
      </c>
      <c r="E462" t="s">
        <v>296</v>
      </c>
      <c r="F462" t="s">
        <v>3088</v>
      </c>
      <c r="G462" t="s">
        <v>3089</v>
      </c>
      <c r="H462" t="s">
        <v>3090</v>
      </c>
      <c r="J462" t="s">
        <v>3091</v>
      </c>
      <c r="K462" t="s">
        <v>3092</v>
      </c>
      <c r="L462" t="s">
        <v>303</v>
      </c>
      <c r="M462" t="s">
        <v>2936</v>
      </c>
    </row>
    <row r="463" spans="1:13" x14ac:dyDescent="0.2">
      <c r="A463" t="s">
        <v>292</v>
      </c>
      <c r="B463" t="s">
        <v>293</v>
      </c>
      <c r="C463" t="s">
        <v>3093</v>
      </c>
      <c r="D463" t="s">
        <v>2418</v>
      </c>
      <c r="F463" t="s">
        <v>3094</v>
      </c>
      <c r="G463" t="s">
        <v>3095</v>
      </c>
      <c r="H463" t="s">
        <v>3096</v>
      </c>
      <c r="I463" t="s">
        <v>2230</v>
      </c>
      <c r="J463" t="s">
        <v>3097</v>
      </c>
      <c r="K463" t="s">
        <v>3098</v>
      </c>
      <c r="L463" t="s">
        <v>303</v>
      </c>
      <c r="M463" t="s">
        <v>422</v>
      </c>
    </row>
    <row r="464" spans="1:13" x14ac:dyDescent="0.2">
      <c r="A464" t="s">
        <v>292</v>
      </c>
      <c r="B464" t="s">
        <v>293</v>
      </c>
      <c r="C464" t="s">
        <v>3099</v>
      </c>
      <c r="D464" t="s">
        <v>3100</v>
      </c>
      <c r="E464" t="s">
        <v>3101</v>
      </c>
      <c r="F464" t="s">
        <v>3102</v>
      </c>
      <c r="H464" t="s">
        <v>3103</v>
      </c>
      <c r="I464" t="s">
        <v>2213</v>
      </c>
      <c r="J464" t="s">
        <v>3104</v>
      </c>
      <c r="K464" t="s">
        <v>3105</v>
      </c>
      <c r="L464" t="s">
        <v>303</v>
      </c>
      <c r="M464" t="s">
        <v>968</v>
      </c>
    </row>
    <row r="465" spans="1:13" x14ac:dyDescent="0.2">
      <c r="A465" t="s">
        <v>292</v>
      </c>
      <c r="B465" t="s">
        <v>293</v>
      </c>
      <c r="C465" t="s">
        <v>3106</v>
      </c>
      <c r="D465" t="s">
        <v>1308</v>
      </c>
      <c r="F465" t="s">
        <v>3107</v>
      </c>
      <c r="G465" t="s">
        <v>2486</v>
      </c>
      <c r="H465" t="s">
        <v>2213</v>
      </c>
      <c r="J465" t="s">
        <v>3108</v>
      </c>
      <c r="K465" t="s">
        <v>3109</v>
      </c>
      <c r="L465" t="s">
        <v>303</v>
      </c>
      <c r="M465" t="s">
        <v>422</v>
      </c>
    </row>
    <row r="466" spans="1:13" x14ac:dyDescent="0.2">
      <c r="A466" t="s">
        <v>292</v>
      </c>
      <c r="B466" t="s">
        <v>293</v>
      </c>
      <c r="C466" t="s">
        <v>3110</v>
      </c>
      <c r="D466" t="s">
        <v>572</v>
      </c>
      <c r="E466" t="s">
        <v>573</v>
      </c>
      <c r="F466" t="s">
        <v>3111</v>
      </c>
      <c r="G466" t="s">
        <v>3112</v>
      </c>
      <c r="H466" t="s">
        <v>2213</v>
      </c>
      <c r="J466" t="s">
        <v>3113</v>
      </c>
      <c r="K466" t="s">
        <v>3114</v>
      </c>
      <c r="L466" t="s">
        <v>303</v>
      </c>
      <c r="M466" t="s">
        <v>3115</v>
      </c>
    </row>
    <row r="467" spans="1:13" x14ac:dyDescent="0.2">
      <c r="A467" t="s">
        <v>292</v>
      </c>
      <c r="B467" t="s">
        <v>293</v>
      </c>
      <c r="C467" t="s">
        <v>3116</v>
      </c>
      <c r="D467" t="s">
        <v>572</v>
      </c>
      <c r="E467" t="s">
        <v>573</v>
      </c>
      <c r="F467" t="s">
        <v>3117</v>
      </c>
      <c r="H467" t="s">
        <v>3118</v>
      </c>
      <c r="J467" t="s">
        <v>3119</v>
      </c>
      <c r="K467" t="s">
        <v>3120</v>
      </c>
      <c r="L467" t="s">
        <v>303</v>
      </c>
      <c r="M467" t="s">
        <v>892</v>
      </c>
    </row>
    <row r="468" spans="1:13" x14ac:dyDescent="0.2">
      <c r="A468" t="s">
        <v>292</v>
      </c>
      <c r="B468" t="s">
        <v>293</v>
      </c>
      <c r="C468" t="s">
        <v>3121</v>
      </c>
      <c r="D468" t="s">
        <v>349</v>
      </c>
      <c r="E468" t="s">
        <v>424</v>
      </c>
      <c r="F468" t="s">
        <v>3122</v>
      </c>
      <c r="G468" t="s">
        <v>3123</v>
      </c>
      <c r="H468" t="s">
        <v>2597</v>
      </c>
      <c r="I468" t="s">
        <v>2237</v>
      </c>
      <c r="J468" t="s">
        <v>3124</v>
      </c>
      <c r="K468" t="s">
        <v>3125</v>
      </c>
      <c r="L468" t="s">
        <v>303</v>
      </c>
      <c r="M468" t="s">
        <v>2353</v>
      </c>
    </row>
    <row r="469" spans="1:13" x14ac:dyDescent="0.2">
      <c r="A469" t="s">
        <v>292</v>
      </c>
      <c r="B469" t="s">
        <v>293</v>
      </c>
      <c r="C469" t="s">
        <v>3126</v>
      </c>
      <c r="D469" t="s">
        <v>1308</v>
      </c>
      <c r="F469" t="s">
        <v>3127</v>
      </c>
      <c r="G469" t="s">
        <v>3128</v>
      </c>
      <c r="H469" t="s">
        <v>2213</v>
      </c>
      <c r="J469" t="s">
        <v>3129</v>
      </c>
      <c r="K469" t="s">
        <v>3130</v>
      </c>
      <c r="L469" t="s">
        <v>303</v>
      </c>
      <c r="M469" t="s">
        <v>422</v>
      </c>
    </row>
    <row r="470" spans="1:13" x14ac:dyDescent="0.2">
      <c r="A470" t="s">
        <v>292</v>
      </c>
      <c r="B470" t="s">
        <v>293</v>
      </c>
      <c r="C470" t="s">
        <v>3131</v>
      </c>
      <c r="D470" t="s">
        <v>3132</v>
      </c>
      <c r="F470" t="s">
        <v>3133</v>
      </c>
      <c r="G470" t="s">
        <v>2801</v>
      </c>
      <c r="H470" t="s">
        <v>2230</v>
      </c>
      <c r="J470" t="s">
        <v>3134</v>
      </c>
      <c r="K470" t="s">
        <v>3135</v>
      </c>
      <c r="L470" t="s">
        <v>303</v>
      </c>
      <c r="M470" t="s">
        <v>3136</v>
      </c>
    </row>
    <row r="471" spans="1:13" x14ac:dyDescent="0.2">
      <c r="A471" t="s">
        <v>292</v>
      </c>
      <c r="B471" t="s">
        <v>293</v>
      </c>
      <c r="C471" t="s">
        <v>3137</v>
      </c>
      <c r="D471" t="s">
        <v>3138</v>
      </c>
      <c r="F471" t="s">
        <v>3139</v>
      </c>
      <c r="G471" t="s">
        <v>3140</v>
      </c>
      <c r="H471" t="s">
        <v>3112</v>
      </c>
      <c r="I471" t="s">
        <v>2213</v>
      </c>
      <c r="J471" t="s">
        <v>3141</v>
      </c>
      <c r="K471" t="s">
        <v>3142</v>
      </c>
      <c r="L471" t="s">
        <v>303</v>
      </c>
      <c r="M471" t="s">
        <v>3143</v>
      </c>
    </row>
    <row r="472" spans="1:13" x14ac:dyDescent="0.2">
      <c r="A472" t="s">
        <v>292</v>
      </c>
      <c r="B472" t="s">
        <v>293</v>
      </c>
      <c r="C472" t="s">
        <v>3144</v>
      </c>
      <c r="D472" t="s">
        <v>394</v>
      </c>
      <c r="E472" t="s">
        <v>395</v>
      </c>
      <c r="F472" t="s">
        <v>3145</v>
      </c>
      <c r="G472" t="s">
        <v>3146</v>
      </c>
      <c r="H472" t="s">
        <v>3118</v>
      </c>
      <c r="I472" t="s">
        <v>2237</v>
      </c>
      <c r="J472" t="s">
        <v>3147</v>
      </c>
      <c r="K472" t="s">
        <v>3148</v>
      </c>
      <c r="L472" t="s">
        <v>303</v>
      </c>
      <c r="M472" t="s">
        <v>3149</v>
      </c>
    </row>
    <row r="473" spans="1:13" x14ac:dyDescent="0.2">
      <c r="A473" t="s">
        <v>292</v>
      </c>
      <c r="B473" t="s">
        <v>293</v>
      </c>
      <c r="C473" t="s">
        <v>3150</v>
      </c>
      <c r="D473" t="s">
        <v>492</v>
      </c>
      <c r="E473" t="s">
        <v>493</v>
      </c>
      <c r="F473" t="s">
        <v>3151</v>
      </c>
      <c r="H473" t="s">
        <v>3152</v>
      </c>
      <c r="I473" t="s">
        <v>2230</v>
      </c>
      <c r="J473" t="s">
        <v>3153</v>
      </c>
      <c r="K473" t="s">
        <v>3154</v>
      </c>
      <c r="L473" t="s">
        <v>303</v>
      </c>
      <c r="M473" t="s">
        <v>1258</v>
      </c>
    </row>
    <row r="474" spans="1:13" x14ac:dyDescent="0.2">
      <c r="A474" t="s">
        <v>292</v>
      </c>
      <c r="B474" t="s">
        <v>293</v>
      </c>
      <c r="C474" t="s">
        <v>3155</v>
      </c>
      <c r="D474" t="s">
        <v>3156</v>
      </c>
      <c r="E474" t="s">
        <v>3157</v>
      </c>
      <c r="F474" t="s">
        <v>3158</v>
      </c>
      <c r="G474" t="s">
        <v>3159</v>
      </c>
      <c r="H474" t="s">
        <v>3160</v>
      </c>
      <c r="I474" t="s">
        <v>2213</v>
      </c>
      <c r="J474" t="s">
        <v>3161</v>
      </c>
      <c r="K474" t="s">
        <v>3162</v>
      </c>
      <c r="L474" t="s">
        <v>303</v>
      </c>
      <c r="M474" t="s">
        <v>3163</v>
      </c>
    </row>
    <row r="475" spans="1:13" x14ac:dyDescent="0.2">
      <c r="A475" t="s">
        <v>292</v>
      </c>
      <c r="B475" t="s">
        <v>293</v>
      </c>
      <c r="C475" t="s">
        <v>3164</v>
      </c>
      <c r="D475" t="s">
        <v>349</v>
      </c>
      <c r="E475" t="s">
        <v>424</v>
      </c>
      <c r="F475" t="s">
        <v>3165</v>
      </c>
      <c r="G475" t="s">
        <v>3166</v>
      </c>
      <c r="H475" t="s">
        <v>3167</v>
      </c>
      <c r="I475" t="s">
        <v>2230</v>
      </c>
      <c r="J475" t="s">
        <v>3168</v>
      </c>
      <c r="K475" t="s">
        <v>3169</v>
      </c>
      <c r="L475" t="s">
        <v>303</v>
      </c>
      <c r="M475" t="s">
        <v>1666</v>
      </c>
    </row>
    <row r="476" spans="1:13" x14ac:dyDescent="0.2">
      <c r="A476" t="s">
        <v>292</v>
      </c>
      <c r="B476" t="s">
        <v>293</v>
      </c>
      <c r="C476" t="s">
        <v>3170</v>
      </c>
      <c r="D476" t="s">
        <v>349</v>
      </c>
      <c r="E476" t="s">
        <v>424</v>
      </c>
      <c r="F476" t="s">
        <v>3171</v>
      </c>
      <c r="G476" t="s">
        <v>3172</v>
      </c>
      <c r="H476" t="s">
        <v>412</v>
      </c>
      <c r="I476" t="s">
        <v>2213</v>
      </c>
      <c r="J476" t="s">
        <v>3173</v>
      </c>
      <c r="K476" t="s">
        <v>3174</v>
      </c>
      <c r="L476" t="s">
        <v>303</v>
      </c>
      <c r="M476" t="s">
        <v>2353</v>
      </c>
    </row>
    <row r="477" spans="1:13" x14ac:dyDescent="0.2">
      <c r="A477" t="s">
        <v>292</v>
      </c>
      <c r="B477" t="s">
        <v>293</v>
      </c>
      <c r="C477" t="s">
        <v>3175</v>
      </c>
      <c r="D477" t="s">
        <v>572</v>
      </c>
      <c r="E477" t="s">
        <v>573</v>
      </c>
      <c r="F477" t="s">
        <v>3176</v>
      </c>
      <c r="G477" t="s">
        <v>2597</v>
      </c>
      <c r="H477" t="s">
        <v>2237</v>
      </c>
      <c r="J477" t="s">
        <v>3177</v>
      </c>
      <c r="K477" t="s">
        <v>302</v>
      </c>
      <c r="L477" t="s">
        <v>303</v>
      </c>
      <c r="M477" t="s">
        <v>2518</v>
      </c>
    </row>
    <row r="478" spans="1:13" x14ac:dyDescent="0.2">
      <c r="A478" t="s">
        <v>292</v>
      </c>
      <c r="B478" t="s">
        <v>293</v>
      </c>
      <c r="C478" t="s">
        <v>3178</v>
      </c>
      <c r="D478" t="s">
        <v>2445</v>
      </c>
      <c r="E478" t="s">
        <v>1504</v>
      </c>
      <c r="F478" t="s">
        <v>3179</v>
      </c>
      <c r="G478" t="s">
        <v>2494</v>
      </c>
      <c r="H478" t="s">
        <v>2213</v>
      </c>
      <c r="J478" t="s">
        <v>3180</v>
      </c>
      <c r="K478" t="s">
        <v>3181</v>
      </c>
      <c r="L478" t="s">
        <v>303</v>
      </c>
      <c r="M478" t="s">
        <v>3182</v>
      </c>
    </row>
    <row r="479" spans="1:13" x14ac:dyDescent="0.2">
      <c r="A479" t="s">
        <v>292</v>
      </c>
      <c r="B479" t="s">
        <v>293</v>
      </c>
      <c r="C479" t="s">
        <v>3183</v>
      </c>
      <c r="D479" t="s">
        <v>687</v>
      </c>
      <c r="E479" t="s">
        <v>3184</v>
      </c>
      <c r="F479" t="s">
        <v>3185</v>
      </c>
      <c r="H479" t="s">
        <v>3186</v>
      </c>
      <c r="I479" t="s">
        <v>2230</v>
      </c>
      <c r="J479" t="s">
        <v>3187</v>
      </c>
      <c r="K479" t="s">
        <v>3188</v>
      </c>
      <c r="L479" t="s">
        <v>303</v>
      </c>
      <c r="M479" t="s">
        <v>3189</v>
      </c>
    </row>
    <row r="480" spans="1:13" x14ac:dyDescent="0.2">
      <c r="A480" t="s">
        <v>292</v>
      </c>
      <c r="B480" t="s">
        <v>293</v>
      </c>
      <c r="C480" t="s">
        <v>3190</v>
      </c>
      <c r="D480" t="s">
        <v>295</v>
      </c>
      <c r="E480" t="s">
        <v>296</v>
      </c>
      <c r="F480" t="s">
        <v>3191</v>
      </c>
      <c r="G480" t="s">
        <v>3192</v>
      </c>
      <c r="H480" t="s">
        <v>2204</v>
      </c>
      <c r="I480" t="s">
        <v>2230</v>
      </c>
      <c r="J480" t="s">
        <v>3193</v>
      </c>
      <c r="K480" t="s">
        <v>3194</v>
      </c>
      <c r="L480" t="s">
        <v>303</v>
      </c>
      <c r="M480" t="s">
        <v>2936</v>
      </c>
    </row>
    <row r="481" spans="1:13" x14ac:dyDescent="0.2">
      <c r="A481" t="s">
        <v>292</v>
      </c>
      <c r="B481" t="s">
        <v>293</v>
      </c>
      <c r="C481" t="s">
        <v>3195</v>
      </c>
      <c r="D481" t="s">
        <v>3196</v>
      </c>
      <c r="E481" t="s">
        <v>3196</v>
      </c>
      <c r="F481" t="s">
        <v>3197</v>
      </c>
      <c r="G481" t="s">
        <v>3198</v>
      </c>
      <c r="H481" t="s">
        <v>2402</v>
      </c>
      <c r="I481" t="s">
        <v>2237</v>
      </c>
      <c r="J481" t="s">
        <v>3199</v>
      </c>
      <c r="K481" t="s">
        <v>3200</v>
      </c>
      <c r="L481" t="s">
        <v>303</v>
      </c>
      <c r="M481" t="s">
        <v>3201</v>
      </c>
    </row>
    <row r="482" spans="1:13" x14ac:dyDescent="0.2">
      <c r="A482" t="s">
        <v>292</v>
      </c>
      <c r="B482" t="s">
        <v>293</v>
      </c>
      <c r="C482" t="s">
        <v>3202</v>
      </c>
      <c r="D482" t="s">
        <v>349</v>
      </c>
      <c r="E482" t="s">
        <v>424</v>
      </c>
      <c r="F482" t="s">
        <v>3203</v>
      </c>
      <c r="G482" t="s">
        <v>2479</v>
      </c>
      <c r="H482" t="s">
        <v>2213</v>
      </c>
      <c r="J482" t="s">
        <v>3204</v>
      </c>
      <c r="K482" t="s">
        <v>3205</v>
      </c>
      <c r="L482" t="s">
        <v>303</v>
      </c>
      <c r="M482" t="s">
        <v>3206</v>
      </c>
    </row>
    <row r="483" spans="1:13" x14ac:dyDescent="0.2">
      <c r="A483" t="s">
        <v>292</v>
      </c>
      <c r="B483" t="s">
        <v>293</v>
      </c>
      <c r="C483" t="s">
        <v>3207</v>
      </c>
      <c r="D483" t="s">
        <v>2968</v>
      </c>
      <c r="E483" t="s">
        <v>2969</v>
      </c>
      <c r="F483" t="s">
        <v>3208</v>
      </c>
      <c r="G483" t="s">
        <v>3209</v>
      </c>
      <c r="H483" t="s">
        <v>2984</v>
      </c>
      <c r="I483" t="s">
        <v>412</v>
      </c>
      <c r="J483" t="s">
        <v>3210</v>
      </c>
      <c r="K483" t="s">
        <v>3211</v>
      </c>
      <c r="L483" t="s">
        <v>303</v>
      </c>
      <c r="M483" t="s">
        <v>3212</v>
      </c>
    </row>
    <row r="484" spans="1:13" x14ac:dyDescent="0.2">
      <c r="A484" t="s">
        <v>292</v>
      </c>
      <c r="B484" t="s">
        <v>293</v>
      </c>
      <c r="C484" t="s">
        <v>3213</v>
      </c>
      <c r="D484" t="s">
        <v>2445</v>
      </c>
      <c r="E484" t="s">
        <v>3214</v>
      </c>
      <c r="F484" t="s">
        <v>3215</v>
      </c>
      <c r="G484" t="s">
        <v>3216</v>
      </c>
      <c r="H484" t="s">
        <v>2195</v>
      </c>
      <c r="I484" t="s">
        <v>2213</v>
      </c>
      <c r="J484" t="s">
        <v>3217</v>
      </c>
      <c r="K484" t="s">
        <v>3218</v>
      </c>
      <c r="L484" t="s">
        <v>303</v>
      </c>
      <c r="M484" t="s">
        <v>2451</v>
      </c>
    </row>
    <row r="485" spans="1:13" x14ac:dyDescent="0.2">
      <c r="A485" t="s">
        <v>292</v>
      </c>
      <c r="B485" t="s">
        <v>293</v>
      </c>
      <c r="C485" t="s">
        <v>3219</v>
      </c>
      <c r="D485" t="s">
        <v>349</v>
      </c>
      <c r="E485" t="s">
        <v>424</v>
      </c>
      <c r="F485" t="s">
        <v>3220</v>
      </c>
      <c r="G485" t="s">
        <v>3221</v>
      </c>
      <c r="H485" t="s">
        <v>2237</v>
      </c>
      <c r="J485" t="s">
        <v>3222</v>
      </c>
      <c r="K485" t="s">
        <v>3223</v>
      </c>
      <c r="L485" t="s">
        <v>303</v>
      </c>
      <c r="M485" t="s">
        <v>2258</v>
      </c>
    </row>
    <row r="486" spans="1:13" x14ac:dyDescent="0.2">
      <c r="A486" t="s">
        <v>292</v>
      </c>
      <c r="B486" t="s">
        <v>293</v>
      </c>
      <c r="C486" t="s">
        <v>3224</v>
      </c>
      <c r="D486" t="s">
        <v>2418</v>
      </c>
      <c r="E486" t="s">
        <v>2419</v>
      </c>
      <c r="F486" t="s">
        <v>3225</v>
      </c>
      <c r="G486" t="s">
        <v>3226</v>
      </c>
      <c r="H486" t="s">
        <v>2421</v>
      </c>
      <c r="J486" t="s">
        <v>3227</v>
      </c>
      <c r="K486" t="s">
        <v>3228</v>
      </c>
      <c r="L486" t="s">
        <v>303</v>
      </c>
      <c r="M486" t="s">
        <v>3229</v>
      </c>
    </row>
    <row r="487" spans="1:13" x14ac:dyDescent="0.2">
      <c r="A487" t="s">
        <v>292</v>
      </c>
      <c r="B487" t="s">
        <v>293</v>
      </c>
      <c r="C487" t="s">
        <v>3230</v>
      </c>
      <c r="D487" t="s">
        <v>2968</v>
      </c>
      <c r="E487" t="s">
        <v>3231</v>
      </c>
      <c r="F487" t="s">
        <v>3232</v>
      </c>
      <c r="H487" t="s">
        <v>2580</v>
      </c>
      <c r="J487" t="s">
        <v>3233</v>
      </c>
      <c r="K487" t="s">
        <v>3234</v>
      </c>
      <c r="L487" t="s">
        <v>303</v>
      </c>
      <c r="M487" t="s">
        <v>3235</v>
      </c>
    </row>
    <row r="488" spans="1:13" x14ac:dyDescent="0.2">
      <c r="A488" t="s">
        <v>292</v>
      </c>
      <c r="B488" t="s">
        <v>293</v>
      </c>
      <c r="C488" t="s">
        <v>3236</v>
      </c>
      <c r="D488" t="s">
        <v>727</v>
      </c>
      <c r="E488" t="s">
        <v>3237</v>
      </c>
      <c r="F488" t="s">
        <v>3238</v>
      </c>
      <c r="G488" t="s">
        <v>3239</v>
      </c>
      <c r="H488" t="s">
        <v>2402</v>
      </c>
      <c r="I488" t="s">
        <v>2237</v>
      </c>
      <c r="J488" t="s">
        <v>3240</v>
      </c>
      <c r="K488" t="s">
        <v>3241</v>
      </c>
      <c r="L488" t="s">
        <v>303</v>
      </c>
      <c r="M488" t="s">
        <v>1372</v>
      </c>
    </row>
    <row r="489" spans="1:13" x14ac:dyDescent="0.2">
      <c r="A489" t="s">
        <v>292</v>
      </c>
      <c r="B489" t="s">
        <v>293</v>
      </c>
      <c r="C489" t="s">
        <v>3242</v>
      </c>
      <c r="D489" t="s">
        <v>349</v>
      </c>
      <c r="E489" t="s">
        <v>476</v>
      </c>
      <c r="F489" t="s">
        <v>3243</v>
      </c>
      <c r="G489" t="s">
        <v>981</v>
      </c>
      <c r="H489" t="s">
        <v>3160</v>
      </c>
      <c r="I489" t="s">
        <v>412</v>
      </c>
      <c r="J489" t="s">
        <v>3244</v>
      </c>
      <c r="K489" t="s">
        <v>3245</v>
      </c>
      <c r="L489" t="s">
        <v>303</v>
      </c>
      <c r="M489" t="s">
        <v>422</v>
      </c>
    </row>
    <row r="490" spans="1:13" x14ac:dyDescent="0.2">
      <c r="A490" t="s">
        <v>292</v>
      </c>
      <c r="B490" t="s">
        <v>293</v>
      </c>
      <c r="C490" t="s">
        <v>3246</v>
      </c>
      <c r="D490" t="s">
        <v>349</v>
      </c>
      <c r="E490" t="s">
        <v>424</v>
      </c>
      <c r="F490" t="s">
        <v>3247</v>
      </c>
      <c r="G490" t="s">
        <v>3248</v>
      </c>
      <c r="I490" t="s">
        <v>2237</v>
      </c>
      <c r="J490" t="s">
        <v>3249</v>
      </c>
      <c r="K490" t="s">
        <v>3250</v>
      </c>
      <c r="L490" t="s">
        <v>303</v>
      </c>
      <c r="M490" t="s">
        <v>1841</v>
      </c>
    </row>
    <row r="491" spans="1:13" x14ac:dyDescent="0.2">
      <c r="A491" t="s">
        <v>292</v>
      </c>
      <c r="B491" t="s">
        <v>293</v>
      </c>
      <c r="C491" t="s">
        <v>3251</v>
      </c>
      <c r="D491" t="s">
        <v>2418</v>
      </c>
      <c r="E491" t="s">
        <v>2419</v>
      </c>
      <c r="F491" t="s">
        <v>3252</v>
      </c>
      <c r="H491" t="s">
        <v>2421</v>
      </c>
      <c r="I491" t="s">
        <v>2230</v>
      </c>
      <c r="J491" t="s">
        <v>3253</v>
      </c>
      <c r="K491" t="s">
        <v>3254</v>
      </c>
      <c r="L491" t="s">
        <v>303</v>
      </c>
      <c r="M491" t="s">
        <v>3255</v>
      </c>
    </row>
    <row r="492" spans="1:13" x14ac:dyDescent="0.2">
      <c r="A492" t="s">
        <v>292</v>
      </c>
      <c r="B492" t="s">
        <v>293</v>
      </c>
      <c r="C492" t="s">
        <v>3256</v>
      </c>
      <c r="D492" t="s">
        <v>2458</v>
      </c>
      <c r="F492" t="s">
        <v>3257</v>
      </c>
      <c r="G492" t="s">
        <v>2460</v>
      </c>
      <c r="H492" t="s">
        <v>2213</v>
      </c>
      <c r="J492" t="s">
        <v>3258</v>
      </c>
      <c r="K492" t="s">
        <v>3259</v>
      </c>
      <c r="L492" t="s">
        <v>303</v>
      </c>
      <c r="M492" t="s">
        <v>422</v>
      </c>
    </row>
    <row r="493" spans="1:13" x14ac:dyDescent="0.2">
      <c r="A493" t="s">
        <v>292</v>
      </c>
      <c r="B493" t="s">
        <v>293</v>
      </c>
      <c r="C493" t="s">
        <v>3260</v>
      </c>
      <c r="D493" t="s">
        <v>349</v>
      </c>
      <c r="E493" t="s">
        <v>476</v>
      </c>
      <c r="F493" t="s">
        <v>350</v>
      </c>
      <c r="G493" t="s">
        <v>3261</v>
      </c>
      <c r="H493" t="s">
        <v>2494</v>
      </c>
      <c r="I493" t="s">
        <v>2213</v>
      </c>
      <c r="J493" t="s">
        <v>3262</v>
      </c>
      <c r="K493" t="s">
        <v>3263</v>
      </c>
      <c r="L493" t="s">
        <v>303</v>
      </c>
      <c r="M493" t="s">
        <v>422</v>
      </c>
    </row>
    <row r="494" spans="1:13" x14ac:dyDescent="0.2">
      <c r="A494" t="s">
        <v>292</v>
      </c>
      <c r="B494" t="s">
        <v>293</v>
      </c>
      <c r="C494" t="s">
        <v>3264</v>
      </c>
      <c r="D494" t="s">
        <v>3265</v>
      </c>
      <c r="E494" t="s">
        <v>3266</v>
      </c>
      <c r="F494" t="s">
        <v>3267</v>
      </c>
      <c r="G494" t="s">
        <v>3268</v>
      </c>
      <c r="H494" t="s">
        <v>412</v>
      </c>
      <c r="J494" t="s">
        <v>3269</v>
      </c>
      <c r="K494" t="s">
        <v>3270</v>
      </c>
      <c r="L494" t="s">
        <v>303</v>
      </c>
      <c r="M494" t="s">
        <v>3271</v>
      </c>
    </row>
    <row r="495" spans="1:13" x14ac:dyDescent="0.2">
      <c r="A495" t="s">
        <v>292</v>
      </c>
      <c r="B495" t="s">
        <v>293</v>
      </c>
      <c r="C495" t="s">
        <v>3272</v>
      </c>
      <c r="D495" t="s">
        <v>572</v>
      </c>
      <c r="E495" t="s">
        <v>573</v>
      </c>
      <c r="F495" t="s">
        <v>3273</v>
      </c>
      <c r="G495" t="s">
        <v>2204</v>
      </c>
      <c r="H495" t="s">
        <v>2230</v>
      </c>
      <c r="J495" t="s">
        <v>3274</v>
      </c>
      <c r="K495" t="s">
        <v>3275</v>
      </c>
      <c r="L495" t="s">
        <v>303</v>
      </c>
      <c r="M495" t="s">
        <v>2610</v>
      </c>
    </row>
    <row r="496" spans="1:13" x14ac:dyDescent="0.2">
      <c r="A496" t="s">
        <v>292</v>
      </c>
      <c r="B496" t="s">
        <v>293</v>
      </c>
      <c r="C496" t="s">
        <v>3276</v>
      </c>
      <c r="D496" t="s">
        <v>3277</v>
      </c>
      <c r="F496" t="s">
        <v>3278</v>
      </c>
      <c r="G496" t="s">
        <v>3279</v>
      </c>
      <c r="H496" t="s">
        <v>412</v>
      </c>
      <c r="I496" t="s">
        <v>2213</v>
      </c>
      <c r="J496" t="s">
        <v>3280</v>
      </c>
      <c r="K496" t="s">
        <v>3281</v>
      </c>
      <c r="L496" t="s">
        <v>303</v>
      </c>
      <c r="M496" t="s">
        <v>3282</v>
      </c>
    </row>
    <row r="497" spans="1:13" x14ac:dyDescent="0.2">
      <c r="A497" t="s">
        <v>292</v>
      </c>
      <c r="B497" t="s">
        <v>293</v>
      </c>
      <c r="C497" t="s">
        <v>3283</v>
      </c>
      <c r="D497" t="s">
        <v>349</v>
      </c>
      <c r="E497" t="s">
        <v>424</v>
      </c>
      <c r="F497" t="s">
        <v>3284</v>
      </c>
      <c r="H497" t="s">
        <v>3285</v>
      </c>
      <c r="I497" t="s">
        <v>2237</v>
      </c>
      <c r="J497" t="s">
        <v>3286</v>
      </c>
      <c r="K497" t="s">
        <v>3287</v>
      </c>
      <c r="L497" t="s">
        <v>303</v>
      </c>
      <c r="M497" t="s">
        <v>2353</v>
      </c>
    </row>
    <row r="498" spans="1:13" x14ac:dyDescent="0.2">
      <c r="A498" t="s">
        <v>292</v>
      </c>
      <c r="B498" t="s">
        <v>293</v>
      </c>
      <c r="C498" t="s">
        <v>3288</v>
      </c>
      <c r="D498" t="s">
        <v>349</v>
      </c>
      <c r="F498" t="s">
        <v>3289</v>
      </c>
      <c r="G498" t="s">
        <v>3290</v>
      </c>
      <c r="H498" t="s">
        <v>2230</v>
      </c>
      <c r="J498" t="s">
        <v>3291</v>
      </c>
      <c r="K498" t="s">
        <v>3292</v>
      </c>
      <c r="L498" t="s">
        <v>303</v>
      </c>
      <c r="M498" t="s">
        <v>422</v>
      </c>
    </row>
    <row r="499" spans="1:13" x14ac:dyDescent="0.2">
      <c r="A499" t="s">
        <v>292</v>
      </c>
      <c r="B499" t="s">
        <v>293</v>
      </c>
      <c r="C499" t="s">
        <v>3293</v>
      </c>
      <c r="D499" t="s">
        <v>3294</v>
      </c>
      <c r="E499" t="s">
        <v>3295</v>
      </c>
      <c r="F499" t="s">
        <v>3296</v>
      </c>
      <c r="G499" t="s">
        <v>3297</v>
      </c>
      <c r="H499" t="s">
        <v>2213</v>
      </c>
      <c r="J499" t="s">
        <v>3298</v>
      </c>
      <c r="K499" t="s">
        <v>3299</v>
      </c>
      <c r="L499" t="s">
        <v>303</v>
      </c>
      <c r="M499" t="s">
        <v>3300</v>
      </c>
    </row>
    <row r="500" spans="1:13" x14ac:dyDescent="0.2">
      <c r="A500" t="s">
        <v>292</v>
      </c>
      <c r="B500" t="s">
        <v>293</v>
      </c>
      <c r="C500" t="s">
        <v>3301</v>
      </c>
      <c r="D500" t="s">
        <v>3302</v>
      </c>
      <c r="E500" t="s">
        <v>3303</v>
      </c>
      <c r="F500" t="s">
        <v>3304</v>
      </c>
      <c r="G500" t="s">
        <v>2454</v>
      </c>
      <c r="H500" t="s">
        <v>412</v>
      </c>
      <c r="I500" t="s">
        <v>2213</v>
      </c>
      <c r="J500" t="s">
        <v>3305</v>
      </c>
      <c r="K500" t="s">
        <v>3306</v>
      </c>
      <c r="L500" t="s">
        <v>303</v>
      </c>
      <c r="M500" t="s">
        <v>3307</v>
      </c>
    </row>
    <row r="501" spans="1:13" x14ac:dyDescent="0.2">
      <c r="A501" t="s">
        <v>292</v>
      </c>
      <c r="B501" t="s">
        <v>293</v>
      </c>
      <c r="C501" t="s">
        <v>3308</v>
      </c>
      <c r="D501" t="s">
        <v>394</v>
      </c>
      <c r="E501" t="s">
        <v>395</v>
      </c>
      <c r="F501" t="s">
        <v>3309</v>
      </c>
      <c r="G501" t="s">
        <v>2204</v>
      </c>
      <c r="H501" t="s">
        <v>2230</v>
      </c>
      <c r="J501" t="s">
        <v>3310</v>
      </c>
      <c r="K501" t="s">
        <v>3311</v>
      </c>
      <c r="L501" t="s">
        <v>303</v>
      </c>
      <c r="M501" t="s">
        <v>3312</v>
      </c>
    </row>
    <row r="502" spans="1:13" x14ac:dyDescent="0.2">
      <c r="A502" t="s">
        <v>292</v>
      </c>
      <c r="B502" t="s">
        <v>293</v>
      </c>
      <c r="C502" t="s">
        <v>3313</v>
      </c>
      <c r="D502" t="s">
        <v>349</v>
      </c>
      <c r="E502" t="s">
        <v>424</v>
      </c>
      <c r="F502" t="s">
        <v>3314</v>
      </c>
      <c r="G502" t="s">
        <v>2696</v>
      </c>
      <c r="H502" t="s">
        <v>412</v>
      </c>
      <c r="I502" t="s">
        <v>2213</v>
      </c>
      <c r="J502" t="s">
        <v>3315</v>
      </c>
      <c r="K502" t="s">
        <v>3316</v>
      </c>
      <c r="L502" t="s">
        <v>303</v>
      </c>
      <c r="M502" t="s">
        <v>3317</v>
      </c>
    </row>
    <row r="503" spans="1:13" x14ac:dyDescent="0.2">
      <c r="A503" t="s">
        <v>292</v>
      </c>
      <c r="B503" t="s">
        <v>293</v>
      </c>
      <c r="C503" t="s">
        <v>3318</v>
      </c>
      <c r="D503" t="s">
        <v>564</v>
      </c>
      <c r="E503" t="s">
        <v>296</v>
      </c>
      <c r="F503" t="s">
        <v>3319</v>
      </c>
      <c r="G503" t="s">
        <v>3320</v>
      </c>
      <c r="H503" t="s">
        <v>2389</v>
      </c>
      <c r="I503" t="s">
        <v>2237</v>
      </c>
      <c r="J503" t="s">
        <v>3321</v>
      </c>
      <c r="K503" t="s">
        <v>3322</v>
      </c>
      <c r="L503" t="s">
        <v>303</v>
      </c>
      <c r="M503" t="s">
        <v>570</v>
      </c>
    </row>
    <row r="504" spans="1:13" x14ac:dyDescent="0.2">
      <c r="A504" t="s">
        <v>292</v>
      </c>
      <c r="B504" t="s">
        <v>293</v>
      </c>
      <c r="C504" t="s">
        <v>3323</v>
      </c>
      <c r="D504" t="s">
        <v>349</v>
      </c>
      <c r="E504" t="s">
        <v>424</v>
      </c>
      <c r="F504" t="s">
        <v>3324</v>
      </c>
      <c r="G504" t="s">
        <v>3103</v>
      </c>
      <c r="H504" t="s">
        <v>2213</v>
      </c>
      <c r="J504" t="s">
        <v>3325</v>
      </c>
      <c r="K504" t="s">
        <v>3326</v>
      </c>
      <c r="L504" t="s">
        <v>303</v>
      </c>
      <c r="M504" t="s">
        <v>1247</v>
      </c>
    </row>
    <row r="505" spans="1:13" x14ac:dyDescent="0.2">
      <c r="A505" t="s">
        <v>292</v>
      </c>
      <c r="B505" t="s">
        <v>293</v>
      </c>
      <c r="C505" t="s">
        <v>3327</v>
      </c>
      <c r="D505" t="s">
        <v>349</v>
      </c>
      <c r="E505" t="s">
        <v>424</v>
      </c>
      <c r="F505" t="s">
        <v>3328</v>
      </c>
      <c r="G505" t="s">
        <v>3329</v>
      </c>
      <c r="H505" t="s">
        <v>2212</v>
      </c>
      <c r="J505" t="s">
        <v>3330</v>
      </c>
      <c r="K505" t="s">
        <v>3331</v>
      </c>
      <c r="L505" t="s">
        <v>303</v>
      </c>
      <c r="M505" t="s">
        <v>3332</v>
      </c>
    </row>
    <row r="506" spans="1:13" x14ac:dyDescent="0.2">
      <c r="A506" t="s">
        <v>292</v>
      </c>
      <c r="B506" t="s">
        <v>293</v>
      </c>
      <c r="C506" t="s">
        <v>3333</v>
      </c>
      <c r="D506" t="s">
        <v>295</v>
      </c>
      <c r="E506" t="s">
        <v>296</v>
      </c>
      <c r="F506" t="s">
        <v>3334</v>
      </c>
      <c r="G506" t="s">
        <v>3335</v>
      </c>
      <c r="H506" t="s">
        <v>2204</v>
      </c>
      <c r="I506" t="s">
        <v>2230</v>
      </c>
      <c r="J506" t="s">
        <v>3336</v>
      </c>
      <c r="K506" t="s">
        <v>3337</v>
      </c>
      <c r="L506" t="s">
        <v>303</v>
      </c>
      <c r="M506" t="s">
        <v>2936</v>
      </c>
    </row>
    <row r="507" spans="1:13" x14ac:dyDescent="0.2">
      <c r="A507" t="s">
        <v>292</v>
      </c>
      <c r="B507" t="s">
        <v>293</v>
      </c>
      <c r="C507" t="s">
        <v>3338</v>
      </c>
      <c r="D507" t="s">
        <v>3339</v>
      </c>
      <c r="E507" t="s">
        <v>3339</v>
      </c>
      <c r="F507" t="s">
        <v>1137</v>
      </c>
      <c r="G507" t="s">
        <v>1389</v>
      </c>
      <c r="H507" t="s">
        <v>3340</v>
      </c>
      <c r="I507" t="s">
        <v>3341</v>
      </c>
      <c r="J507" t="s">
        <v>3342</v>
      </c>
      <c r="K507" t="s">
        <v>302</v>
      </c>
      <c r="L507" t="s">
        <v>303</v>
      </c>
      <c r="M507" t="s">
        <v>2914</v>
      </c>
    </row>
    <row r="508" spans="1:13" x14ac:dyDescent="0.2">
      <c r="A508" t="s">
        <v>292</v>
      </c>
      <c r="B508" t="s">
        <v>293</v>
      </c>
      <c r="C508" t="s">
        <v>3343</v>
      </c>
      <c r="D508" t="s">
        <v>3344</v>
      </c>
      <c r="F508" t="s">
        <v>3345</v>
      </c>
      <c r="G508" t="s">
        <v>2494</v>
      </c>
      <c r="H508" t="s">
        <v>2213</v>
      </c>
      <c r="J508" t="s">
        <v>3346</v>
      </c>
      <c r="K508" t="s">
        <v>3347</v>
      </c>
      <c r="L508" t="s">
        <v>303</v>
      </c>
      <c r="M508" t="s">
        <v>3348</v>
      </c>
    </row>
    <row r="509" spans="1:13" x14ac:dyDescent="0.2">
      <c r="A509" t="s">
        <v>292</v>
      </c>
      <c r="B509" t="s">
        <v>293</v>
      </c>
      <c r="C509" t="s">
        <v>3349</v>
      </c>
      <c r="D509" t="s">
        <v>687</v>
      </c>
      <c r="E509" t="s">
        <v>3350</v>
      </c>
      <c r="F509" t="s">
        <v>3351</v>
      </c>
      <c r="H509" t="s">
        <v>2479</v>
      </c>
      <c r="I509" t="s">
        <v>2213</v>
      </c>
      <c r="J509" t="s">
        <v>3352</v>
      </c>
      <c r="K509" t="s">
        <v>3353</v>
      </c>
      <c r="L509" t="s">
        <v>303</v>
      </c>
      <c r="M509" t="s">
        <v>3354</v>
      </c>
    </row>
    <row r="510" spans="1:13" x14ac:dyDescent="0.2">
      <c r="A510" t="s">
        <v>292</v>
      </c>
      <c r="B510" t="s">
        <v>293</v>
      </c>
      <c r="C510" t="s">
        <v>3355</v>
      </c>
      <c r="D510" t="s">
        <v>3356</v>
      </c>
      <c r="E510" t="s">
        <v>3357</v>
      </c>
      <c r="F510" t="s">
        <v>3358</v>
      </c>
      <c r="G510" t="s">
        <v>3359</v>
      </c>
      <c r="H510" t="s">
        <v>2413</v>
      </c>
      <c r="I510" t="s">
        <v>2213</v>
      </c>
      <c r="J510" t="s">
        <v>3360</v>
      </c>
      <c r="K510" t="s">
        <v>3361</v>
      </c>
      <c r="L510" t="s">
        <v>303</v>
      </c>
      <c r="M510" t="s">
        <v>3362</v>
      </c>
    </row>
    <row r="511" spans="1:13" x14ac:dyDescent="0.2">
      <c r="A511" t="s">
        <v>292</v>
      </c>
      <c r="B511" t="s">
        <v>293</v>
      </c>
      <c r="C511" t="s">
        <v>3363</v>
      </c>
      <c r="D511" t="s">
        <v>3364</v>
      </c>
      <c r="E511" t="s">
        <v>573</v>
      </c>
      <c r="F511" t="s">
        <v>3365</v>
      </c>
      <c r="G511" t="s">
        <v>3366</v>
      </c>
      <c r="H511" t="s">
        <v>412</v>
      </c>
      <c r="J511" t="s">
        <v>3367</v>
      </c>
      <c r="K511" t="s">
        <v>3368</v>
      </c>
      <c r="L511" t="s">
        <v>303</v>
      </c>
      <c r="M511" t="s">
        <v>1372</v>
      </c>
    </row>
    <row r="512" spans="1:13" x14ac:dyDescent="0.2">
      <c r="A512" t="s">
        <v>292</v>
      </c>
      <c r="B512" t="s">
        <v>293</v>
      </c>
      <c r="C512" t="s">
        <v>3369</v>
      </c>
      <c r="D512" t="s">
        <v>2857</v>
      </c>
      <c r="E512" t="s">
        <v>2858</v>
      </c>
      <c r="F512" t="s">
        <v>3370</v>
      </c>
      <c r="G512" t="s">
        <v>3371</v>
      </c>
      <c r="H512" t="s">
        <v>2801</v>
      </c>
      <c r="I512" t="s">
        <v>2230</v>
      </c>
      <c r="J512" t="s">
        <v>3372</v>
      </c>
      <c r="K512" t="s">
        <v>3373</v>
      </c>
      <c r="L512" t="s">
        <v>303</v>
      </c>
      <c r="M512" t="s">
        <v>1848</v>
      </c>
    </row>
    <row r="513" spans="1:13" x14ac:dyDescent="0.2">
      <c r="A513" t="s">
        <v>292</v>
      </c>
      <c r="B513" t="s">
        <v>293</v>
      </c>
      <c r="C513" t="s">
        <v>3374</v>
      </c>
      <c r="D513" t="s">
        <v>295</v>
      </c>
      <c r="E513" t="s">
        <v>296</v>
      </c>
      <c r="F513" t="s">
        <v>2343</v>
      </c>
      <c r="H513" t="s">
        <v>3375</v>
      </c>
      <c r="I513" t="s">
        <v>2237</v>
      </c>
      <c r="J513" t="s">
        <v>3376</v>
      </c>
      <c r="K513" t="s">
        <v>302</v>
      </c>
      <c r="L513" t="s">
        <v>303</v>
      </c>
      <c r="M513" t="s">
        <v>3377</v>
      </c>
    </row>
    <row r="514" spans="1:13" x14ac:dyDescent="0.2">
      <c r="A514" t="s">
        <v>292</v>
      </c>
      <c r="B514" t="s">
        <v>293</v>
      </c>
      <c r="C514" t="s">
        <v>3378</v>
      </c>
      <c r="D514" t="s">
        <v>349</v>
      </c>
      <c r="E514" t="s">
        <v>424</v>
      </c>
      <c r="F514" t="s">
        <v>3379</v>
      </c>
      <c r="G514" t="s">
        <v>3380</v>
      </c>
      <c r="H514" t="s">
        <v>2597</v>
      </c>
      <c r="I514" t="s">
        <v>2237</v>
      </c>
      <c r="J514" t="s">
        <v>3381</v>
      </c>
      <c r="K514" t="s">
        <v>3382</v>
      </c>
      <c r="L514" t="s">
        <v>303</v>
      </c>
      <c r="M514" t="s">
        <v>3383</v>
      </c>
    </row>
    <row r="515" spans="1:13" x14ac:dyDescent="0.2">
      <c r="A515" t="s">
        <v>292</v>
      </c>
      <c r="B515" t="s">
        <v>293</v>
      </c>
      <c r="C515" t="s">
        <v>3384</v>
      </c>
      <c r="D515" t="s">
        <v>2240</v>
      </c>
      <c r="E515" t="s">
        <v>3385</v>
      </c>
      <c r="F515" t="s">
        <v>3386</v>
      </c>
      <c r="H515" t="s">
        <v>3387</v>
      </c>
      <c r="I515" t="s">
        <v>2237</v>
      </c>
      <c r="J515" t="s">
        <v>3388</v>
      </c>
      <c r="K515" t="s">
        <v>3389</v>
      </c>
      <c r="L515" t="s">
        <v>303</v>
      </c>
      <c r="M515" t="s">
        <v>3332</v>
      </c>
    </row>
    <row r="516" spans="1:13" x14ac:dyDescent="0.2">
      <c r="A516" t="s">
        <v>292</v>
      </c>
      <c r="B516" t="s">
        <v>293</v>
      </c>
      <c r="C516" t="s">
        <v>3390</v>
      </c>
      <c r="D516" t="s">
        <v>394</v>
      </c>
      <c r="E516" t="s">
        <v>395</v>
      </c>
      <c r="F516" t="s">
        <v>1102</v>
      </c>
      <c r="G516" t="s">
        <v>3391</v>
      </c>
      <c r="H516" t="s">
        <v>2261</v>
      </c>
      <c r="J516" t="s">
        <v>3392</v>
      </c>
      <c r="K516" t="s">
        <v>3393</v>
      </c>
      <c r="L516" t="s">
        <v>303</v>
      </c>
      <c r="M516" t="s">
        <v>3394</v>
      </c>
    </row>
    <row r="517" spans="1:13" x14ac:dyDescent="0.2">
      <c r="A517" t="s">
        <v>292</v>
      </c>
      <c r="B517" t="s">
        <v>293</v>
      </c>
      <c r="C517" t="s">
        <v>3395</v>
      </c>
      <c r="D517" t="s">
        <v>3396</v>
      </c>
      <c r="E517" t="s">
        <v>3397</v>
      </c>
      <c r="F517" t="s">
        <v>3398</v>
      </c>
      <c r="G517" t="s">
        <v>3399</v>
      </c>
      <c r="H517" t="s">
        <v>2421</v>
      </c>
      <c r="I517" t="s">
        <v>2230</v>
      </c>
      <c r="J517" t="s">
        <v>3400</v>
      </c>
      <c r="K517" t="s">
        <v>3401</v>
      </c>
      <c r="L517" t="s">
        <v>303</v>
      </c>
      <c r="M517" t="s">
        <v>1857</v>
      </c>
    </row>
    <row r="518" spans="1:13" x14ac:dyDescent="0.2">
      <c r="A518" t="s">
        <v>292</v>
      </c>
      <c r="B518" t="s">
        <v>293</v>
      </c>
      <c r="C518" t="s">
        <v>3402</v>
      </c>
      <c r="D518" t="s">
        <v>349</v>
      </c>
      <c r="F518" t="s">
        <v>3403</v>
      </c>
      <c r="G518" t="s">
        <v>3404</v>
      </c>
      <c r="I518" t="s">
        <v>2230</v>
      </c>
      <c r="J518" t="s">
        <v>3405</v>
      </c>
      <c r="K518" t="s">
        <v>3406</v>
      </c>
      <c r="L518" t="s">
        <v>303</v>
      </c>
      <c r="M518" t="s">
        <v>422</v>
      </c>
    </row>
    <row r="519" spans="1:13" x14ac:dyDescent="0.2">
      <c r="A519" t="s">
        <v>292</v>
      </c>
      <c r="B519" t="s">
        <v>293</v>
      </c>
      <c r="C519" t="s">
        <v>3407</v>
      </c>
      <c r="D519" t="s">
        <v>349</v>
      </c>
      <c r="E519" t="s">
        <v>476</v>
      </c>
      <c r="F519" t="s">
        <v>3408</v>
      </c>
      <c r="G519" t="s">
        <v>2539</v>
      </c>
      <c r="H519" t="s">
        <v>2237</v>
      </c>
      <c r="J519" t="s">
        <v>3409</v>
      </c>
      <c r="K519" t="s">
        <v>302</v>
      </c>
      <c r="L519" t="s">
        <v>303</v>
      </c>
      <c r="M519" t="s">
        <v>422</v>
      </c>
    </row>
    <row r="520" spans="1:13" x14ac:dyDescent="0.2">
      <c r="A520" t="s">
        <v>292</v>
      </c>
      <c r="B520" t="s">
        <v>293</v>
      </c>
      <c r="C520" t="s">
        <v>3410</v>
      </c>
      <c r="D520" t="s">
        <v>349</v>
      </c>
      <c r="F520" t="s">
        <v>3411</v>
      </c>
      <c r="H520" t="s">
        <v>3096</v>
      </c>
      <c r="I520" t="s">
        <v>2230</v>
      </c>
      <c r="J520" t="s">
        <v>3412</v>
      </c>
      <c r="K520" t="s">
        <v>3413</v>
      </c>
      <c r="L520" t="s">
        <v>303</v>
      </c>
      <c r="M520" t="s">
        <v>422</v>
      </c>
    </row>
    <row r="521" spans="1:13" x14ac:dyDescent="0.2">
      <c r="A521" t="s">
        <v>292</v>
      </c>
      <c r="B521" t="s">
        <v>293</v>
      </c>
      <c r="C521" t="s">
        <v>3414</v>
      </c>
      <c r="D521" t="s">
        <v>349</v>
      </c>
      <c r="E521" t="s">
        <v>424</v>
      </c>
      <c r="F521" t="s">
        <v>3415</v>
      </c>
      <c r="G521" t="s">
        <v>3416</v>
      </c>
      <c r="H521" t="s">
        <v>2212</v>
      </c>
      <c r="I521" t="s">
        <v>2213</v>
      </c>
      <c r="J521" t="s">
        <v>3417</v>
      </c>
      <c r="K521" t="s">
        <v>3418</v>
      </c>
      <c r="L521" t="s">
        <v>303</v>
      </c>
      <c r="M521" t="s">
        <v>1247</v>
      </c>
    </row>
    <row r="522" spans="1:13" x14ac:dyDescent="0.2">
      <c r="A522" t="s">
        <v>292</v>
      </c>
      <c r="B522" t="s">
        <v>293</v>
      </c>
      <c r="C522" t="s">
        <v>3419</v>
      </c>
      <c r="D522" t="s">
        <v>394</v>
      </c>
      <c r="E522" t="s">
        <v>1891</v>
      </c>
      <c r="F522" t="s">
        <v>3420</v>
      </c>
      <c r="G522" t="s">
        <v>3421</v>
      </c>
      <c r="H522" t="s">
        <v>412</v>
      </c>
      <c r="J522" t="s">
        <v>2867</v>
      </c>
      <c r="K522" t="s">
        <v>3422</v>
      </c>
      <c r="L522" t="s">
        <v>303</v>
      </c>
      <c r="M522" t="s">
        <v>3423</v>
      </c>
    </row>
    <row r="523" spans="1:13" x14ac:dyDescent="0.2">
      <c r="A523" t="s">
        <v>292</v>
      </c>
      <c r="B523" t="s">
        <v>293</v>
      </c>
      <c r="C523" t="s">
        <v>3424</v>
      </c>
      <c r="D523" t="s">
        <v>3017</v>
      </c>
      <c r="E523" t="s">
        <v>3425</v>
      </c>
      <c r="F523" t="s">
        <v>3426</v>
      </c>
      <c r="G523" t="s">
        <v>3427</v>
      </c>
      <c r="H523" t="s">
        <v>2195</v>
      </c>
      <c r="I523" t="s">
        <v>2213</v>
      </c>
      <c r="J523" t="s">
        <v>3428</v>
      </c>
      <c r="K523" t="s">
        <v>3429</v>
      </c>
      <c r="L523" t="s">
        <v>303</v>
      </c>
      <c r="M523" t="s">
        <v>1640</v>
      </c>
    </row>
    <row r="524" spans="1:13" x14ac:dyDescent="0.2">
      <c r="A524" t="s">
        <v>292</v>
      </c>
      <c r="B524" t="s">
        <v>293</v>
      </c>
      <c r="C524" t="s">
        <v>3430</v>
      </c>
      <c r="D524" t="s">
        <v>349</v>
      </c>
      <c r="E524" t="s">
        <v>424</v>
      </c>
      <c r="F524" t="s">
        <v>3431</v>
      </c>
      <c r="H524" t="s">
        <v>3432</v>
      </c>
      <c r="I524" t="s">
        <v>2237</v>
      </c>
      <c r="J524" t="s">
        <v>3433</v>
      </c>
      <c r="K524" t="s">
        <v>3434</v>
      </c>
      <c r="L524" t="s">
        <v>303</v>
      </c>
      <c r="M524" t="s">
        <v>3435</v>
      </c>
    </row>
    <row r="525" spans="1:13" x14ac:dyDescent="0.2">
      <c r="A525" t="s">
        <v>292</v>
      </c>
      <c r="B525" t="s">
        <v>293</v>
      </c>
      <c r="C525" t="s">
        <v>3436</v>
      </c>
      <c r="D525" t="s">
        <v>844</v>
      </c>
      <c r="E525" t="s">
        <v>296</v>
      </c>
      <c r="F525" t="s">
        <v>3437</v>
      </c>
      <c r="H525" t="s">
        <v>2212</v>
      </c>
      <c r="I525" t="s">
        <v>2213</v>
      </c>
      <c r="J525" t="s">
        <v>3438</v>
      </c>
      <c r="K525" t="s">
        <v>3439</v>
      </c>
      <c r="L525" t="s">
        <v>303</v>
      </c>
      <c r="M525" t="s">
        <v>892</v>
      </c>
    </row>
    <row r="526" spans="1:13" x14ac:dyDescent="0.2">
      <c r="A526" t="s">
        <v>292</v>
      </c>
      <c r="B526" t="s">
        <v>293</v>
      </c>
      <c r="C526" t="s">
        <v>3440</v>
      </c>
      <c r="D526" t="s">
        <v>349</v>
      </c>
      <c r="E526" t="s">
        <v>476</v>
      </c>
      <c r="F526" t="s">
        <v>3441</v>
      </c>
      <c r="G526" t="s">
        <v>3442</v>
      </c>
      <c r="H526" t="s">
        <v>3443</v>
      </c>
      <c r="I526" t="s">
        <v>3444</v>
      </c>
      <c r="J526" t="s">
        <v>3445</v>
      </c>
      <c r="K526" t="s">
        <v>3446</v>
      </c>
      <c r="L526" t="s">
        <v>303</v>
      </c>
      <c r="M526" t="s">
        <v>383</v>
      </c>
    </row>
    <row r="527" spans="1:13" x14ac:dyDescent="0.2">
      <c r="A527" t="s">
        <v>292</v>
      </c>
      <c r="B527" t="s">
        <v>293</v>
      </c>
      <c r="C527" t="s">
        <v>3447</v>
      </c>
      <c r="D527" t="s">
        <v>349</v>
      </c>
      <c r="E527" t="s">
        <v>424</v>
      </c>
      <c r="F527" t="s">
        <v>3448</v>
      </c>
      <c r="G527" t="s">
        <v>3449</v>
      </c>
      <c r="H527" t="s">
        <v>2212</v>
      </c>
      <c r="I527" t="s">
        <v>2213</v>
      </c>
      <c r="J527" t="s">
        <v>3450</v>
      </c>
      <c r="K527" t="s">
        <v>3451</v>
      </c>
      <c r="L527" t="s">
        <v>303</v>
      </c>
      <c r="M527" t="s">
        <v>3452</v>
      </c>
    </row>
    <row r="528" spans="1:13" x14ac:dyDescent="0.2">
      <c r="A528" t="s">
        <v>292</v>
      </c>
      <c r="B528" t="s">
        <v>293</v>
      </c>
      <c r="C528" t="s">
        <v>3453</v>
      </c>
      <c r="D528" t="s">
        <v>401</v>
      </c>
      <c r="E528" t="s">
        <v>402</v>
      </c>
      <c r="F528" t="s">
        <v>2563</v>
      </c>
      <c r="G528" t="s">
        <v>2529</v>
      </c>
      <c r="I528" t="s">
        <v>2230</v>
      </c>
      <c r="J528" t="s">
        <v>3454</v>
      </c>
      <c r="K528" t="s">
        <v>3455</v>
      </c>
      <c r="L528" t="s">
        <v>303</v>
      </c>
      <c r="M528" t="s">
        <v>3456</v>
      </c>
    </row>
    <row r="529" spans="1:13" x14ac:dyDescent="0.2">
      <c r="A529" t="s">
        <v>292</v>
      </c>
      <c r="B529" t="s">
        <v>293</v>
      </c>
      <c r="C529" t="s">
        <v>3457</v>
      </c>
      <c r="D529" t="s">
        <v>366</v>
      </c>
      <c r="E529" t="s">
        <v>1215</v>
      </c>
      <c r="F529" t="s">
        <v>3458</v>
      </c>
      <c r="G529" t="s">
        <v>3459</v>
      </c>
      <c r="I529" t="s">
        <v>2212</v>
      </c>
      <c r="J529" t="s">
        <v>3460</v>
      </c>
      <c r="K529" t="s">
        <v>3461</v>
      </c>
      <c r="L529" t="s">
        <v>303</v>
      </c>
      <c r="M529" t="s">
        <v>3462</v>
      </c>
    </row>
    <row r="530" spans="1:13" x14ac:dyDescent="0.2">
      <c r="A530" t="s">
        <v>292</v>
      </c>
      <c r="B530" t="s">
        <v>293</v>
      </c>
      <c r="C530" t="s">
        <v>3463</v>
      </c>
      <c r="D530" t="s">
        <v>844</v>
      </c>
      <c r="E530" t="s">
        <v>296</v>
      </c>
      <c r="F530" t="s">
        <v>3464</v>
      </c>
      <c r="H530" t="s">
        <v>2261</v>
      </c>
      <c r="I530" t="s">
        <v>2213</v>
      </c>
      <c r="J530" t="s">
        <v>3465</v>
      </c>
      <c r="K530" t="s">
        <v>3466</v>
      </c>
      <c r="L530" t="s">
        <v>303</v>
      </c>
      <c r="M530" t="s">
        <v>3467</v>
      </c>
    </row>
    <row r="531" spans="1:13" x14ac:dyDescent="0.2">
      <c r="A531" t="s">
        <v>292</v>
      </c>
      <c r="B531" t="s">
        <v>293</v>
      </c>
      <c r="C531" t="s">
        <v>3468</v>
      </c>
      <c r="D531" t="s">
        <v>492</v>
      </c>
      <c r="E531" t="s">
        <v>493</v>
      </c>
      <c r="F531" t="s">
        <v>3469</v>
      </c>
      <c r="G531" t="s">
        <v>3470</v>
      </c>
      <c r="H531" t="s">
        <v>2529</v>
      </c>
      <c r="I531" t="s">
        <v>2230</v>
      </c>
      <c r="J531" t="s">
        <v>3471</v>
      </c>
      <c r="K531" t="s">
        <v>3472</v>
      </c>
      <c r="L531" t="s">
        <v>303</v>
      </c>
      <c r="M531" t="s">
        <v>1598</v>
      </c>
    </row>
    <row r="532" spans="1:13" x14ac:dyDescent="0.2">
      <c r="A532" t="s">
        <v>292</v>
      </c>
      <c r="B532" t="s">
        <v>293</v>
      </c>
      <c r="C532" t="s">
        <v>3473</v>
      </c>
      <c r="D532" t="s">
        <v>349</v>
      </c>
      <c r="E532" t="s">
        <v>424</v>
      </c>
      <c r="F532" t="s">
        <v>3474</v>
      </c>
      <c r="G532" t="s">
        <v>2898</v>
      </c>
      <c r="H532" t="s">
        <v>2237</v>
      </c>
      <c r="J532" t="s">
        <v>3475</v>
      </c>
      <c r="K532" t="s">
        <v>3476</v>
      </c>
      <c r="L532" t="s">
        <v>303</v>
      </c>
      <c r="M532" t="s">
        <v>2258</v>
      </c>
    </row>
    <row r="533" spans="1:13" x14ac:dyDescent="0.2">
      <c r="A533" t="s">
        <v>292</v>
      </c>
      <c r="B533" t="s">
        <v>293</v>
      </c>
      <c r="C533" t="s">
        <v>3477</v>
      </c>
      <c r="D533" t="s">
        <v>592</v>
      </c>
      <c r="E533" t="s">
        <v>3478</v>
      </c>
      <c r="F533" t="s">
        <v>3479</v>
      </c>
      <c r="G533" t="s">
        <v>2195</v>
      </c>
      <c r="H533" t="s">
        <v>2213</v>
      </c>
      <c r="J533" t="s">
        <v>3480</v>
      </c>
      <c r="K533" t="s">
        <v>3481</v>
      </c>
      <c r="L533" t="s">
        <v>303</v>
      </c>
      <c r="M533" t="s">
        <v>3482</v>
      </c>
    </row>
    <row r="534" spans="1:13" x14ac:dyDescent="0.2">
      <c r="A534" t="s">
        <v>292</v>
      </c>
      <c r="B534" t="s">
        <v>293</v>
      </c>
      <c r="C534" t="s">
        <v>3483</v>
      </c>
      <c r="D534" t="s">
        <v>349</v>
      </c>
      <c r="E534" t="s">
        <v>424</v>
      </c>
      <c r="F534" t="s">
        <v>3484</v>
      </c>
      <c r="G534" t="s">
        <v>3485</v>
      </c>
      <c r="H534" t="s">
        <v>3486</v>
      </c>
      <c r="I534" t="s">
        <v>2213</v>
      </c>
      <c r="J534" t="s">
        <v>3487</v>
      </c>
      <c r="K534" t="s">
        <v>3488</v>
      </c>
      <c r="L534" t="s">
        <v>303</v>
      </c>
      <c r="M534" t="s">
        <v>1492</v>
      </c>
    </row>
    <row r="535" spans="1:13" x14ac:dyDescent="0.2">
      <c r="A535" t="s">
        <v>292</v>
      </c>
      <c r="B535" t="s">
        <v>293</v>
      </c>
      <c r="C535" t="s">
        <v>3489</v>
      </c>
      <c r="D535" t="s">
        <v>2968</v>
      </c>
      <c r="E535" t="s">
        <v>2969</v>
      </c>
      <c r="F535" t="s">
        <v>3490</v>
      </c>
      <c r="H535" t="s">
        <v>2479</v>
      </c>
      <c r="I535" t="s">
        <v>2213</v>
      </c>
      <c r="J535" t="s">
        <v>3491</v>
      </c>
      <c r="K535" t="s">
        <v>3492</v>
      </c>
      <c r="L535" t="s">
        <v>303</v>
      </c>
      <c r="M535" t="s">
        <v>3493</v>
      </c>
    </row>
    <row r="536" spans="1:13" x14ac:dyDescent="0.2">
      <c r="A536" t="s">
        <v>292</v>
      </c>
      <c r="B536" t="s">
        <v>293</v>
      </c>
      <c r="C536" t="s">
        <v>3494</v>
      </c>
      <c r="D536" t="s">
        <v>727</v>
      </c>
      <c r="E536" t="s">
        <v>3495</v>
      </c>
      <c r="F536" t="s">
        <v>3496</v>
      </c>
      <c r="G536" t="s">
        <v>2454</v>
      </c>
      <c r="H536" t="s">
        <v>2212</v>
      </c>
      <c r="I536" t="s">
        <v>2213</v>
      </c>
      <c r="J536" t="s">
        <v>3497</v>
      </c>
      <c r="K536" t="s">
        <v>3498</v>
      </c>
      <c r="L536" t="s">
        <v>303</v>
      </c>
      <c r="M536" t="s">
        <v>1077</v>
      </c>
    </row>
    <row r="537" spans="1:13" x14ac:dyDescent="0.2">
      <c r="A537" t="s">
        <v>292</v>
      </c>
      <c r="B537" t="s">
        <v>293</v>
      </c>
      <c r="C537" t="s">
        <v>3499</v>
      </c>
      <c r="D537" t="s">
        <v>3500</v>
      </c>
      <c r="E537" t="s">
        <v>3501</v>
      </c>
      <c r="F537" t="s">
        <v>3502</v>
      </c>
      <c r="G537" t="s">
        <v>3503</v>
      </c>
      <c r="H537" t="s">
        <v>3504</v>
      </c>
      <c r="J537" t="s">
        <v>3505</v>
      </c>
      <c r="K537" t="s">
        <v>302</v>
      </c>
      <c r="L537" t="s">
        <v>303</v>
      </c>
      <c r="M537" t="s">
        <v>3506</v>
      </c>
    </row>
    <row r="538" spans="1:13" x14ac:dyDescent="0.2">
      <c r="A538" t="s">
        <v>292</v>
      </c>
      <c r="B538" t="s">
        <v>293</v>
      </c>
      <c r="C538" t="s">
        <v>3507</v>
      </c>
      <c r="D538" t="s">
        <v>3508</v>
      </c>
      <c r="E538" t="s">
        <v>3509</v>
      </c>
      <c r="F538" t="s">
        <v>3510</v>
      </c>
      <c r="G538" t="s">
        <v>3511</v>
      </c>
      <c r="H538" t="s">
        <v>2402</v>
      </c>
      <c r="I538" t="s">
        <v>2237</v>
      </c>
      <c r="J538" t="s">
        <v>3512</v>
      </c>
      <c r="K538" t="s">
        <v>3513</v>
      </c>
      <c r="L538" t="s">
        <v>303</v>
      </c>
      <c r="M538" t="s">
        <v>3514</v>
      </c>
    </row>
    <row r="539" spans="1:13" x14ac:dyDescent="0.2">
      <c r="A539" t="s">
        <v>292</v>
      </c>
      <c r="B539" t="s">
        <v>293</v>
      </c>
      <c r="C539" t="s">
        <v>3515</v>
      </c>
      <c r="D539" t="s">
        <v>3516</v>
      </c>
      <c r="F539" t="s">
        <v>3517</v>
      </c>
      <c r="H539" t="s">
        <v>3290</v>
      </c>
      <c r="I539" t="s">
        <v>2230</v>
      </c>
      <c r="J539" t="s">
        <v>3518</v>
      </c>
      <c r="K539" t="s">
        <v>3519</v>
      </c>
      <c r="L539" t="s">
        <v>303</v>
      </c>
      <c r="M539" t="s">
        <v>3520</v>
      </c>
    </row>
    <row r="540" spans="1:13" x14ac:dyDescent="0.2">
      <c r="A540" t="s">
        <v>292</v>
      </c>
      <c r="B540" t="s">
        <v>293</v>
      </c>
      <c r="C540" t="s">
        <v>3521</v>
      </c>
      <c r="D540" t="s">
        <v>2445</v>
      </c>
      <c r="E540" t="s">
        <v>1504</v>
      </c>
      <c r="F540" t="s">
        <v>3522</v>
      </c>
      <c r="G540" t="s">
        <v>2370</v>
      </c>
      <c r="H540" t="s">
        <v>2195</v>
      </c>
      <c r="I540" t="s">
        <v>2213</v>
      </c>
      <c r="J540" t="s">
        <v>3523</v>
      </c>
      <c r="K540" t="s">
        <v>3524</v>
      </c>
      <c r="L540" t="s">
        <v>303</v>
      </c>
      <c r="M540" t="s">
        <v>3182</v>
      </c>
    </row>
    <row r="541" spans="1:13" x14ac:dyDescent="0.2">
      <c r="A541" t="s">
        <v>292</v>
      </c>
      <c r="B541" t="s">
        <v>293</v>
      </c>
      <c r="C541" t="s">
        <v>3525</v>
      </c>
      <c r="D541" t="s">
        <v>366</v>
      </c>
      <c r="E541" t="s">
        <v>1215</v>
      </c>
      <c r="F541" t="s">
        <v>3526</v>
      </c>
      <c r="G541" t="s">
        <v>3527</v>
      </c>
      <c r="H541" t="s">
        <v>2479</v>
      </c>
      <c r="J541" t="s">
        <v>3528</v>
      </c>
      <c r="K541" t="s">
        <v>3529</v>
      </c>
      <c r="L541" t="s">
        <v>303</v>
      </c>
      <c r="M541" t="s">
        <v>1028</v>
      </c>
    </row>
    <row r="542" spans="1:13" x14ac:dyDescent="0.2">
      <c r="A542" t="s">
        <v>292</v>
      </c>
      <c r="B542" t="s">
        <v>293</v>
      </c>
      <c r="C542" t="s">
        <v>3530</v>
      </c>
      <c r="D542" t="s">
        <v>349</v>
      </c>
      <c r="E542" t="s">
        <v>424</v>
      </c>
      <c r="F542" t="s">
        <v>3531</v>
      </c>
      <c r="G542" t="s">
        <v>2479</v>
      </c>
      <c r="H542" t="s">
        <v>2213</v>
      </c>
      <c r="J542" t="s">
        <v>3532</v>
      </c>
      <c r="K542" t="s">
        <v>3533</v>
      </c>
      <c r="L542" t="s">
        <v>303</v>
      </c>
      <c r="M542" t="s">
        <v>1247</v>
      </c>
    </row>
    <row r="543" spans="1:13" x14ac:dyDescent="0.2">
      <c r="A543" t="s">
        <v>292</v>
      </c>
      <c r="B543" t="s">
        <v>293</v>
      </c>
      <c r="C543" t="s">
        <v>3534</v>
      </c>
      <c r="D543" t="s">
        <v>3535</v>
      </c>
      <c r="F543" t="s">
        <v>3536</v>
      </c>
      <c r="G543" t="s">
        <v>3504</v>
      </c>
      <c r="H543" t="s">
        <v>2230</v>
      </c>
      <c r="J543" t="s">
        <v>3537</v>
      </c>
      <c r="K543" t="s">
        <v>3538</v>
      </c>
      <c r="L543" t="s">
        <v>303</v>
      </c>
      <c r="M543" t="s">
        <v>3539</v>
      </c>
    </row>
    <row r="544" spans="1:13" x14ac:dyDescent="0.2">
      <c r="A544" t="s">
        <v>292</v>
      </c>
      <c r="B544" t="s">
        <v>293</v>
      </c>
      <c r="C544" t="s">
        <v>3540</v>
      </c>
      <c r="D544" t="s">
        <v>349</v>
      </c>
      <c r="E544" t="s">
        <v>424</v>
      </c>
      <c r="F544" t="s">
        <v>3541</v>
      </c>
      <c r="H544" t="s">
        <v>3221</v>
      </c>
      <c r="I544" t="s">
        <v>2237</v>
      </c>
      <c r="J544" t="s">
        <v>3542</v>
      </c>
      <c r="K544" t="s">
        <v>3543</v>
      </c>
      <c r="L544" t="s">
        <v>303</v>
      </c>
      <c r="M544" t="s">
        <v>2258</v>
      </c>
    </row>
    <row r="545" spans="1:13" x14ac:dyDescent="0.2">
      <c r="A545" t="s">
        <v>292</v>
      </c>
      <c r="B545" t="s">
        <v>293</v>
      </c>
      <c r="C545" t="s">
        <v>3544</v>
      </c>
      <c r="D545" t="s">
        <v>295</v>
      </c>
      <c r="E545" t="s">
        <v>296</v>
      </c>
      <c r="F545" t="s">
        <v>2909</v>
      </c>
      <c r="G545" t="s">
        <v>2229</v>
      </c>
      <c r="I545" t="s">
        <v>2230</v>
      </c>
      <c r="J545" t="s">
        <v>3545</v>
      </c>
      <c r="K545" t="s">
        <v>3546</v>
      </c>
      <c r="L545" t="s">
        <v>303</v>
      </c>
      <c r="M545" t="s">
        <v>2233</v>
      </c>
    </row>
    <row r="546" spans="1:13" x14ac:dyDescent="0.2">
      <c r="A546" t="s">
        <v>292</v>
      </c>
      <c r="B546" t="s">
        <v>293</v>
      </c>
      <c r="C546" t="s">
        <v>3547</v>
      </c>
      <c r="D546" t="s">
        <v>572</v>
      </c>
      <c r="E546" t="s">
        <v>573</v>
      </c>
      <c r="F546" t="s">
        <v>3548</v>
      </c>
      <c r="G546" t="s">
        <v>3549</v>
      </c>
      <c r="H546" t="s">
        <v>2529</v>
      </c>
      <c r="I546" t="s">
        <v>2230</v>
      </c>
      <c r="J546" t="s">
        <v>3550</v>
      </c>
      <c r="K546" t="s">
        <v>3551</v>
      </c>
      <c r="L546" t="s">
        <v>303</v>
      </c>
      <c r="M546" t="s">
        <v>383</v>
      </c>
    </row>
    <row r="547" spans="1:13" x14ac:dyDescent="0.2">
      <c r="A547" t="s">
        <v>292</v>
      </c>
      <c r="B547" t="s">
        <v>293</v>
      </c>
      <c r="C547" t="s">
        <v>3552</v>
      </c>
      <c r="D547" t="s">
        <v>3553</v>
      </c>
      <c r="F547" t="s">
        <v>3554</v>
      </c>
      <c r="G547" t="s">
        <v>412</v>
      </c>
      <c r="J547" t="s">
        <v>3555</v>
      </c>
      <c r="K547" t="s">
        <v>3556</v>
      </c>
      <c r="L547" t="s">
        <v>303</v>
      </c>
      <c r="M547" t="s">
        <v>3557</v>
      </c>
    </row>
    <row r="548" spans="1:13" x14ac:dyDescent="0.2">
      <c r="A548" t="s">
        <v>292</v>
      </c>
      <c r="B548" t="s">
        <v>293</v>
      </c>
      <c r="C548" t="s">
        <v>3558</v>
      </c>
      <c r="D548" t="s">
        <v>2418</v>
      </c>
      <c r="E548" t="s">
        <v>2419</v>
      </c>
      <c r="F548" t="s">
        <v>3559</v>
      </c>
      <c r="G548" t="s">
        <v>2421</v>
      </c>
      <c r="H548" t="s">
        <v>2230</v>
      </c>
      <c r="J548" t="s">
        <v>3560</v>
      </c>
      <c r="K548" t="s">
        <v>3561</v>
      </c>
      <c r="L548" t="s">
        <v>303</v>
      </c>
      <c r="M548" t="s">
        <v>422</v>
      </c>
    </row>
    <row r="549" spans="1:13" x14ac:dyDescent="0.2">
      <c r="A549" t="s">
        <v>292</v>
      </c>
      <c r="B549" t="s">
        <v>293</v>
      </c>
      <c r="C549" t="s">
        <v>3562</v>
      </c>
      <c r="D549" t="s">
        <v>3563</v>
      </c>
      <c r="F549" t="s">
        <v>3564</v>
      </c>
      <c r="H549" t="s">
        <v>2801</v>
      </c>
      <c r="I549" t="s">
        <v>2230</v>
      </c>
      <c r="J549" t="s">
        <v>3565</v>
      </c>
      <c r="K549" t="s">
        <v>3566</v>
      </c>
      <c r="L549" t="s">
        <v>303</v>
      </c>
      <c r="M549" t="s">
        <v>422</v>
      </c>
    </row>
    <row r="550" spans="1:13" x14ac:dyDescent="0.2">
      <c r="A550" t="s">
        <v>292</v>
      </c>
      <c r="B550" t="s">
        <v>293</v>
      </c>
      <c r="C550" t="s">
        <v>3567</v>
      </c>
      <c r="D550" t="s">
        <v>401</v>
      </c>
      <c r="E550" t="s">
        <v>402</v>
      </c>
      <c r="F550" t="s">
        <v>3568</v>
      </c>
      <c r="H550" t="s">
        <v>2597</v>
      </c>
      <c r="I550" t="s">
        <v>2237</v>
      </c>
      <c r="J550" t="s">
        <v>3569</v>
      </c>
      <c r="K550" t="s">
        <v>3570</v>
      </c>
      <c r="L550" t="s">
        <v>303</v>
      </c>
      <c r="M550" t="s">
        <v>3571</v>
      </c>
    </row>
    <row r="551" spans="1:13" x14ac:dyDescent="0.2">
      <c r="A551" t="s">
        <v>292</v>
      </c>
      <c r="B551" t="s">
        <v>293</v>
      </c>
      <c r="C551" t="s">
        <v>3572</v>
      </c>
      <c r="D551" t="s">
        <v>727</v>
      </c>
      <c r="E551" t="s">
        <v>3573</v>
      </c>
      <c r="F551" t="s">
        <v>3574</v>
      </c>
      <c r="H551" t="s">
        <v>3297</v>
      </c>
      <c r="J551" t="s">
        <v>3575</v>
      </c>
      <c r="K551" t="s">
        <v>3576</v>
      </c>
      <c r="L551" t="s">
        <v>303</v>
      </c>
      <c r="M551" t="s">
        <v>611</v>
      </c>
    </row>
    <row r="552" spans="1:13" x14ac:dyDescent="0.2">
      <c r="A552" t="s">
        <v>292</v>
      </c>
      <c r="B552" t="s">
        <v>293</v>
      </c>
      <c r="C552" t="s">
        <v>3577</v>
      </c>
      <c r="D552" t="s">
        <v>3578</v>
      </c>
      <c r="F552" t="s">
        <v>3579</v>
      </c>
      <c r="H552" t="s">
        <v>3580</v>
      </c>
      <c r="I552" t="s">
        <v>2237</v>
      </c>
      <c r="J552" t="s">
        <v>3581</v>
      </c>
      <c r="K552" t="s">
        <v>3582</v>
      </c>
      <c r="L552" t="s">
        <v>303</v>
      </c>
      <c r="M552" t="s">
        <v>3583</v>
      </c>
    </row>
    <row r="553" spans="1:13" x14ac:dyDescent="0.2">
      <c r="A553" t="s">
        <v>292</v>
      </c>
      <c r="B553" t="s">
        <v>293</v>
      </c>
      <c r="C553" t="s">
        <v>3584</v>
      </c>
      <c r="D553" t="s">
        <v>3585</v>
      </c>
      <c r="F553" t="s">
        <v>3586</v>
      </c>
      <c r="G553" t="s">
        <v>3587</v>
      </c>
      <c r="H553" t="s">
        <v>412</v>
      </c>
      <c r="J553" t="s">
        <v>3588</v>
      </c>
      <c r="K553" t="s">
        <v>3589</v>
      </c>
      <c r="L553" t="s">
        <v>303</v>
      </c>
      <c r="M553" t="s">
        <v>3590</v>
      </c>
    </row>
    <row r="554" spans="1:13" x14ac:dyDescent="0.2">
      <c r="A554" t="s">
        <v>292</v>
      </c>
      <c r="B554" t="s">
        <v>293</v>
      </c>
      <c r="C554" t="s">
        <v>3591</v>
      </c>
      <c r="D554" t="s">
        <v>3592</v>
      </c>
      <c r="E554" t="s">
        <v>3593</v>
      </c>
      <c r="F554" t="s">
        <v>1280</v>
      </c>
      <c r="G554" t="s">
        <v>3594</v>
      </c>
      <c r="H554" t="s">
        <v>2237</v>
      </c>
      <c r="J554" t="s">
        <v>3595</v>
      </c>
      <c r="K554" t="s">
        <v>302</v>
      </c>
      <c r="L554" t="s">
        <v>303</v>
      </c>
      <c r="M554" t="s">
        <v>1423</v>
      </c>
    </row>
    <row r="555" spans="1:13" x14ac:dyDescent="0.2">
      <c r="A555" t="s">
        <v>292</v>
      </c>
      <c r="B555" t="s">
        <v>293</v>
      </c>
      <c r="C555" t="s">
        <v>3596</v>
      </c>
      <c r="D555" t="s">
        <v>3597</v>
      </c>
      <c r="E555" t="s">
        <v>3598</v>
      </c>
      <c r="F555" t="s">
        <v>3599</v>
      </c>
      <c r="G555" t="s">
        <v>3600</v>
      </c>
      <c r="H555" t="s">
        <v>2580</v>
      </c>
      <c r="I555" t="s">
        <v>2213</v>
      </c>
      <c r="J555" t="s">
        <v>3601</v>
      </c>
      <c r="K555" t="s">
        <v>3602</v>
      </c>
      <c r="L555" t="s">
        <v>303</v>
      </c>
      <c r="M555" t="s">
        <v>3603</v>
      </c>
    </row>
    <row r="556" spans="1:13" x14ac:dyDescent="0.2">
      <c r="A556" t="s">
        <v>292</v>
      </c>
      <c r="B556" t="s">
        <v>293</v>
      </c>
      <c r="C556" t="s">
        <v>3604</v>
      </c>
      <c r="D556" t="s">
        <v>349</v>
      </c>
      <c r="E556" t="s">
        <v>476</v>
      </c>
      <c r="F556" t="s">
        <v>3605</v>
      </c>
      <c r="G556" t="s">
        <v>3459</v>
      </c>
      <c r="H556" t="s">
        <v>2212</v>
      </c>
      <c r="I556" t="s">
        <v>2213</v>
      </c>
      <c r="J556" t="s">
        <v>3606</v>
      </c>
      <c r="K556" t="s">
        <v>3607</v>
      </c>
      <c r="L556" t="s">
        <v>303</v>
      </c>
      <c r="M556" t="s">
        <v>3608</v>
      </c>
    </row>
    <row r="557" spans="1:13" x14ac:dyDescent="0.2">
      <c r="A557" t="s">
        <v>292</v>
      </c>
      <c r="B557" t="s">
        <v>293</v>
      </c>
      <c r="C557" t="s">
        <v>3609</v>
      </c>
      <c r="D557" t="s">
        <v>844</v>
      </c>
      <c r="E557" t="s">
        <v>296</v>
      </c>
      <c r="F557" t="s">
        <v>3610</v>
      </c>
      <c r="G557" t="s">
        <v>3611</v>
      </c>
      <c r="H557" t="s">
        <v>2580</v>
      </c>
      <c r="I557" t="s">
        <v>2213</v>
      </c>
      <c r="J557" t="s">
        <v>3612</v>
      </c>
      <c r="K557" t="s">
        <v>3613</v>
      </c>
      <c r="L557" t="s">
        <v>303</v>
      </c>
      <c r="M557" t="s">
        <v>892</v>
      </c>
    </row>
    <row r="558" spans="1:13" x14ac:dyDescent="0.2">
      <c r="A558" t="s">
        <v>292</v>
      </c>
      <c r="B558" t="s">
        <v>293</v>
      </c>
      <c r="C558" t="s">
        <v>3614</v>
      </c>
      <c r="D558" t="s">
        <v>3615</v>
      </c>
      <c r="F558" t="s">
        <v>3616</v>
      </c>
      <c r="G558" t="s">
        <v>3172</v>
      </c>
      <c r="H558" t="s">
        <v>412</v>
      </c>
      <c r="J558" t="s">
        <v>3617</v>
      </c>
      <c r="K558" t="s">
        <v>3618</v>
      </c>
      <c r="L558" t="s">
        <v>303</v>
      </c>
      <c r="M558" t="s">
        <v>3619</v>
      </c>
    </row>
    <row r="559" spans="1:13" x14ac:dyDescent="0.2">
      <c r="A559" t="s">
        <v>292</v>
      </c>
      <c r="B559" t="s">
        <v>293</v>
      </c>
      <c r="C559" t="s">
        <v>3620</v>
      </c>
      <c r="D559" t="s">
        <v>3058</v>
      </c>
      <c r="E559" t="s">
        <v>862</v>
      </c>
      <c r="F559" t="s">
        <v>3621</v>
      </c>
      <c r="G559" t="s">
        <v>3622</v>
      </c>
      <c r="H559" t="s">
        <v>3504</v>
      </c>
      <c r="I559" t="s">
        <v>2230</v>
      </c>
      <c r="J559" t="s">
        <v>3623</v>
      </c>
      <c r="K559" t="s">
        <v>3624</v>
      </c>
      <c r="L559" t="s">
        <v>303</v>
      </c>
      <c r="M559" t="s">
        <v>1677</v>
      </c>
    </row>
    <row r="560" spans="1:13" x14ac:dyDescent="0.2">
      <c r="A560" t="s">
        <v>292</v>
      </c>
      <c r="B560" t="s">
        <v>293</v>
      </c>
      <c r="C560" t="s">
        <v>3625</v>
      </c>
      <c r="D560" t="s">
        <v>572</v>
      </c>
      <c r="E560" t="s">
        <v>573</v>
      </c>
      <c r="F560" t="s">
        <v>3626</v>
      </c>
      <c r="G560" t="s">
        <v>3627</v>
      </c>
      <c r="H560" t="s">
        <v>2195</v>
      </c>
      <c r="I560" t="s">
        <v>2213</v>
      </c>
      <c r="J560" t="s">
        <v>3628</v>
      </c>
      <c r="K560" t="s">
        <v>3629</v>
      </c>
      <c r="L560" t="s">
        <v>303</v>
      </c>
      <c r="M560" t="s">
        <v>1684</v>
      </c>
    </row>
    <row r="561" spans="1:13" x14ac:dyDescent="0.2">
      <c r="A561" t="s">
        <v>292</v>
      </c>
      <c r="B561" t="s">
        <v>293</v>
      </c>
      <c r="C561" t="s">
        <v>3630</v>
      </c>
      <c r="D561" t="s">
        <v>3631</v>
      </c>
      <c r="E561" t="s">
        <v>3632</v>
      </c>
      <c r="F561" t="s">
        <v>3633</v>
      </c>
      <c r="G561" t="s">
        <v>3504</v>
      </c>
      <c r="H561" t="s">
        <v>2230</v>
      </c>
      <c r="J561" t="s">
        <v>3634</v>
      </c>
      <c r="K561" t="s">
        <v>3635</v>
      </c>
      <c r="L561" t="s">
        <v>303</v>
      </c>
      <c r="M561" t="s">
        <v>3636</v>
      </c>
    </row>
    <row r="562" spans="1:13" x14ac:dyDescent="0.2">
      <c r="A562" t="s">
        <v>292</v>
      </c>
      <c r="B562" t="s">
        <v>293</v>
      </c>
      <c r="C562" t="s">
        <v>3637</v>
      </c>
      <c r="D562" t="s">
        <v>394</v>
      </c>
      <c r="E562" t="s">
        <v>3638</v>
      </c>
      <c r="F562" t="s">
        <v>1809</v>
      </c>
      <c r="G562" t="s">
        <v>3639</v>
      </c>
      <c r="H562" t="s">
        <v>3640</v>
      </c>
      <c r="I562" t="s">
        <v>2237</v>
      </c>
      <c r="J562" t="s">
        <v>3641</v>
      </c>
      <c r="K562" t="s">
        <v>3642</v>
      </c>
      <c r="L562" t="s">
        <v>303</v>
      </c>
      <c r="M562" t="s">
        <v>3643</v>
      </c>
    </row>
    <row r="563" spans="1:13" x14ac:dyDescent="0.2">
      <c r="A563" t="s">
        <v>292</v>
      </c>
      <c r="B563" t="s">
        <v>293</v>
      </c>
      <c r="C563" t="s">
        <v>3644</v>
      </c>
      <c r="D563" t="s">
        <v>295</v>
      </c>
      <c r="E563" t="s">
        <v>296</v>
      </c>
      <c r="F563" t="s">
        <v>3645</v>
      </c>
      <c r="H563" t="s">
        <v>2529</v>
      </c>
      <c r="I563" t="s">
        <v>2230</v>
      </c>
      <c r="J563" t="s">
        <v>3646</v>
      </c>
      <c r="K563" t="s">
        <v>3647</v>
      </c>
      <c r="L563" t="s">
        <v>303</v>
      </c>
      <c r="M563" t="s">
        <v>2233</v>
      </c>
    </row>
    <row r="564" spans="1:13" x14ac:dyDescent="0.2">
      <c r="A564" t="s">
        <v>292</v>
      </c>
      <c r="B564" t="s">
        <v>293</v>
      </c>
      <c r="C564" t="s">
        <v>3648</v>
      </c>
      <c r="D564" t="s">
        <v>295</v>
      </c>
      <c r="E564" t="s">
        <v>296</v>
      </c>
      <c r="F564" t="s">
        <v>3649</v>
      </c>
      <c r="G564" t="s">
        <v>3650</v>
      </c>
      <c r="H564" t="s">
        <v>2204</v>
      </c>
      <c r="I564" t="s">
        <v>2230</v>
      </c>
      <c r="J564" t="s">
        <v>3651</v>
      </c>
      <c r="K564" t="s">
        <v>3652</v>
      </c>
      <c r="L564" t="s">
        <v>303</v>
      </c>
      <c r="M564" t="s">
        <v>2936</v>
      </c>
    </row>
    <row r="565" spans="1:13" x14ac:dyDescent="0.2">
      <c r="A565" t="s">
        <v>292</v>
      </c>
      <c r="B565" t="s">
        <v>293</v>
      </c>
      <c r="C565" t="s">
        <v>3653</v>
      </c>
      <c r="D565" t="s">
        <v>592</v>
      </c>
      <c r="E565" t="s">
        <v>3654</v>
      </c>
      <c r="F565" t="s">
        <v>3655</v>
      </c>
      <c r="G565" t="s">
        <v>3656</v>
      </c>
      <c r="H565" t="s">
        <v>2195</v>
      </c>
      <c r="I565" t="s">
        <v>2213</v>
      </c>
      <c r="J565" t="s">
        <v>3657</v>
      </c>
      <c r="K565" t="s">
        <v>3658</v>
      </c>
      <c r="L565" t="s">
        <v>303</v>
      </c>
      <c r="M565" t="s">
        <v>2936</v>
      </c>
    </row>
    <row r="566" spans="1:13" x14ac:dyDescent="0.2">
      <c r="A566" t="s">
        <v>292</v>
      </c>
      <c r="B566" t="s">
        <v>293</v>
      </c>
      <c r="C566" t="s">
        <v>3659</v>
      </c>
      <c r="D566" t="s">
        <v>3660</v>
      </c>
      <c r="E566" t="s">
        <v>3661</v>
      </c>
      <c r="F566" t="s">
        <v>3662</v>
      </c>
      <c r="H566" t="s">
        <v>2494</v>
      </c>
      <c r="I566" t="s">
        <v>2337</v>
      </c>
      <c r="J566" t="s">
        <v>3663</v>
      </c>
      <c r="K566" t="s">
        <v>3664</v>
      </c>
      <c r="L566" t="s">
        <v>303</v>
      </c>
      <c r="M566" t="s">
        <v>3665</v>
      </c>
    </row>
    <row r="567" spans="1:13" x14ac:dyDescent="0.2">
      <c r="A567" t="s">
        <v>292</v>
      </c>
      <c r="B567" t="s">
        <v>293</v>
      </c>
      <c r="C567" t="s">
        <v>3666</v>
      </c>
      <c r="D567" t="s">
        <v>572</v>
      </c>
      <c r="E567" t="s">
        <v>573</v>
      </c>
      <c r="F567" t="s">
        <v>3667</v>
      </c>
      <c r="H567" t="s">
        <v>3668</v>
      </c>
      <c r="I567" t="s">
        <v>2213</v>
      </c>
      <c r="J567" t="s">
        <v>3669</v>
      </c>
      <c r="K567" t="s">
        <v>3670</v>
      </c>
      <c r="L567" t="s">
        <v>303</v>
      </c>
      <c r="M567" t="s">
        <v>3115</v>
      </c>
    </row>
    <row r="568" spans="1:13" x14ac:dyDescent="0.2">
      <c r="A568" t="s">
        <v>292</v>
      </c>
      <c r="B568" t="s">
        <v>293</v>
      </c>
      <c r="C568" t="s">
        <v>3671</v>
      </c>
      <c r="D568" t="s">
        <v>3672</v>
      </c>
      <c r="E568" t="s">
        <v>3673</v>
      </c>
      <c r="F568" t="s">
        <v>3674</v>
      </c>
      <c r="H568" t="s">
        <v>3675</v>
      </c>
      <c r="I568" t="s">
        <v>2237</v>
      </c>
      <c r="J568" t="s">
        <v>3676</v>
      </c>
      <c r="K568" t="s">
        <v>302</v>
      </c>
      <c r="L568" t="s">
        <v>303</v>
      </c>
      <c r="M568" t="s">
        <v>3677</v>
      </c>
    </row>
    <row r="569" spans="1:13" x14ac:dyDescent="0.2">
      <c r="A569" t="s">
        <v>292</v>
      </c>
      <c r="B569" t="s">
        <v>293</v>
      </c>
      <c r="C569" t="s">
        <v>3678</v>
      </c>
      <c r="D569" t="s">
        <v>2445</v>
      </c>
      <c r="E569" t="s">
        <v>3679</v>
      </c>
      <c r="F569" t="s">
        <v>3680</v>
      </c>
      <c r="G569" t="s">
        <v>3681</v>
      </c>
      <c r="H569" t="s">
        <v>3112</v>
      </c>
      <c r="I569" t="s">
        <v>2213</v>
      </c>
      <c r="J569" t="s">
        <v>3682</v>
      </c>
      <c r="K569" t="s">
        <v>3683</v>
      </c>
      <c r="L569" t="s">
        <v>303</v>
      </c>
      <c r="M569" t="s">
        <v>3684</v>
      </c>
    </row>
    <row r="570" spans="1:13" x14ac:dyDescent="0.2">
      <c r="A570" t="s">
        <v>292</v>
      </c>
      <c r="B570" t="s">
        <v>293</v>
      </c>
      <c r="C570" t="s">
        <v>3685</v>
      </c>
      <c r="D570" t="s">
        <v>572</v>
      </c>
      <c r="E570" t="s">
        <v>573</v>
      </c>
      <c r="F570" t="s">
        <v>3686</v>
      </c>
      <c r="G570" t="s">
        <v>2580</v>
      </c>
      <c r="H570" t="s">
        <v>2213</v>
      </c>
      <c r="J570" t="s">
        <v>3687</v>
      </c>
      <c r="K570" t="s">
        <v>3688</v>
      </c>
      <c r="L570" t="s">
        <v>303</v>
      </c>
      <c r="M570" t="s">
        <v>3115</v>
      </c>
    </row>
    <row r="571" spans="1:13" x14ac:dyDescent="0.2">
      <c r="A571" t="s">
        <v>292</v>
      </c>
      <c r="B571" t="s">
        <v>293</v>
      </c>
      <c r="C571" t="s">
        <v>3689</v>
      </c>
      <c r="D571" t="s">
        <v>349</v>
      </c>
      <c r="E571" t="s">
        <v>424</v>
      </c>
      <c r="F571" t="s">
        <v>3690</v>
      </c>
      <c r="H571" t="s">
        <v>2421</v>
      </c>
      <c r="I571" t="s">
        <v>2230</v>
      </c>
      <c r="J571" t="s">
        <v>3560</v>
      </c>
      <c r="K571" t="s">
        <v>3691</v>
      </c>
      <c r="L571" t="s">
        <v>303</v>
      </c>
      <c r="M571" t="s">
        <v>2096</v>
      </c>
    </row>
    <row r="572" spans="1:13" x14ac:dyDescent="0.2">
      <c r="A572" t="s">
        <v>292</v>
      </c>
      <c r="B572" t="s">
        <v>293</v>
      </c>
      <c r="C572" t="s">
        <v>3692</v>
      </c>
      <c r="D572" t="s">
        <v>2857</v>
      </c>
      <c r="E572" t="s">
        <v>2858</v>
      </c>
      <c r="F572" t="s">
        <v>3693</v>
      </c>
      <c r="G572" t="s">
        <v>3694</v>
      </c>
      <c r="H572" t="s">
        <v>2261</v>
      </c>
      <c r="I572" t="s">
        <v>2213</v>
      </c>
      <c r="J572" t="s">
        <v>3695</v>
      </c>
      <c r="K572" t="s">
        <v>3696</v>
      </c>
      <c r="L572" t="s">
        <v>303</v>
      </c>
      <c r="M572" t="s">
        <v>3697</v>
      </c>
    </row>
    <row r="573" spans="1:13" x14ac:dyDescent="0.2">
      <c r="A573" t="s">
        <v>292</v>
      </c>
      <c r="B573" t="s">
        <v>293</v>
      </c>
      <c r="C573" t="s">
        <v>3698</v>
      </c>
      <c r="D573" t="s">
        <v>2857</v>
      </c>
      <c r="E573" t="s">
        <v>2858</v>
      </c>
      <c r="F573" t="s">
        <v>3699</v>
      </c>
      <c r="G573" t="s">
        <v>3700</v>
      </c>
      <c r="H573" t="s">
        <v>3701</v>
      </c>
      <c r="I573" t="s">
        <v>412</v>
      </c>
      <c r="J573" t="s">
        <v>3702</v>
      </c>
      <c r="K573" t="s">
        <v>3703</v>
      </c>
      <c r="L573" t="s">
        <v>303</v>
      </c>
      <c r="M573" t="s">
        <v>3697</v>
      </c>
    </row>
    <row r="574" spans="1:13" x14ac:dyDescent="0.2">
      <c r="A574" t="s">
        <v>292</v>
      </c>
      <c r="B574" t="s">
        <v>293</v>
      </c>
      <c r="C574" t="s">
        <v>3704</v>
      </c>
      <c r="D574" t="s">
        <v>492</v>
      </c>
      <c r="E574" t="s">
        <v>493</v>
      </c>
      <c r="F574" t="s">
        <v>3705</v>
      </c>
      <c r="G574" t="s">
        <v>2539</v>
      </c>
      <c r="H574" t="s">
        <v>2237</v>
      </c>
      <c r="J574" t="s">
        <v>3706</v>
      </c>
      <c r="K574" t="s">
        <v>3707</v>
      </c>
      <c r="L574" t="s">
        <v>303</v>
      </c>
      <c r="M574" t="s">
        <v>3708</v>
      </c>
    </row>
    <row r="575" spans="1:13" x14ac:dyDescent="0.2">
      <c r="A575" t="s">
        <v>292</v>
      </c>
      <c r="B575" t="s">
        <v>293</v>
      </c>
      <c r="C575" t="s">
        <v>3709</v>
      </c>
      <c r="D575" t="s">
        <v>295</v>
      </c>
      <c r="E575" t="s">
        <v>296</v>
      </c>
      <c r="F575" t="s">
        <v>3710</v>
      </c>
      <c r="H575" t="s">
        <v>2801</v>
      </c>
      <c r="I575" t="s">
        <v>2230</v>
      </c>
      <c r="J575" t="s">
        <v>3711</v>
      </c>
      <c r="K575" t="s">
        <v>3712</v>
      </c>
      <c r="L575" t="s">
        <v>303</v>
      </c>
      <c r="M575" t="s">
        <v>2936</v>
      </c>
    </row>
    <row r="576" spans="1:13" x14ac:dyDescent="0.2">
      <c r="A576" t="s">
        <v>292</v>
      </c>
      <c r="B576" t="s">
        <v>293</v>
      </c>
      <c r="C576" t="s">
        <v>3713</v>
      </c>
      <c r="D576" t="s">
        <v>349</v>
      </c>
      <c r="E576" t="s">
        <v>424</v>
      </c>
      <c r="F576" t="s">
        <v>3714</v>
      </c>
      <c r="G576" t="s">
        <v>3715</v>
      </c>
      <c r="H576" t="s">
        <v>2195</v>
      </c>
      <c r="J576" t="s">
        <v>3716</v>
      </c>
      <c r="K576" t="s">
        <v>3717</v>
      </c>
      <c r="L576" t="s">
        <v>303</v>
      </c>
      <c r="M576" t="s">
        <v>1807</v>
      </c>
    </row>
    <row r="577" spans="1:13" x14ac:dyDescent="0.2">
      <c r="A577" t="s">
        <v>292</v>
      </c>
      <c r="B577" t="s">
        <v>293</v>
      </c>
      <c r="C577" t="s">
        <v>3718</v>
      </c>
      <c r="D577" t="s">
        <v>2300</v>
      </c>
      <c r="F577" t="s">
        <v>3719</v>
      </c>
      <c r="G577" t="s">
        <v>3720</v>
      </c>
      <c r="H577" t="s">
        <v>2195</v>
      </c>
      <c r="I577" t="s">
        <v>2213</v>
      </c>
      <c r="J577" t="s">
        <v>3721</v>
      </c>
      <c r="K577" t="s">
        <v>3722</v>
      </c>
      <c r="L577" t="s">
        <v>303</v>
      </c>
      <c r="M577" t="s">
        <v>2304</v>
      </c>
    </row>
    <row r="578" spans="1:13" x14ac:dyDescent="0.2">
      <c r="A578" t="s">
        <v>292</v>
      </c>
      <c r="B578" t="s">
        <v>293</v>
      </c>
      <c r="C578" t="s">
        <v>3723</v>
      </c>
      <c r="D578" t="s">
        <v>3660</v>
      </c>
      <c r="E578" t="s">
        <v>3724</v>
      </c>
      <c r="F578" t="s">
        <v>3725</v>
      </c>
      <c r="H578" t="s">
        <v>2494</v>
      </c>
      <c r="I578" t="s">
        <v>2337</v>
      </c>
      <c r="J578" t="s">
        <v>3726</v>
      </c>
      <c r="K578" t="s">
        <v>3664</v>
      </c>
      <c r="L578" t="s">
        <v>303</v>
      </c>
      <c r="M578" t="s">
        <v>3727</v>
      </c>
    </row>
    <row r="579" spans="1:13" x14ac:dyDescent="0.2">
      <c r="A579" t="s">
        <v>292</v>
      </c>
      <c r="B579" t="s">
        <v>293</v>
      </c>
      <c r="C579" t="s">
        <v>3728</v>
      </c>
      <c r="D579" t="s">
        <v>2968</v>
      </c>
      <c r="E579" t="s">
        <v>2969</v>
      </c>
      <c r="F579" t="s">
        <v>3729</v>
      </c>
      <c r="G579" t="s">
        <v>3730</v>
      </c>
      <c r="H579" t="s">
        <v>2479</v>
      </c>
      <c r="I579" t="s">
        <v>2213</v>
      </c>
      <c r="J579" t="s">
        <v>3731</v>
      </c>
      <c r="K579" t="s">
        <v>3732</v>
      </c>
      <c r="L579" t="s">
        <v>303</v>
      </c>
      <c r="M579" t="s">
        <v>3733</v>
      </c>
    </row>
    <row r="580" spans="1:13" x14ac:dyDescent="0.2">
      <c r="A580" t="s">
        <v>292</v>
      </c>
      <c r="B580" t="s">
        <v>293</v>
      </c>
      <c r="C580" t="s">
        <v>3734</v>
      </c>
      <c r="D580" t="s">
        <v>3735</v>
      </c>
      <c r="E580" t="s">
        <v>3736</v>
      </c>
      <c r="F580" t="s">
        <v>3737</v>
      </c>
      <c r="H580" t="s">
        <v>3297</v>
      </c>
      <c r="I580" t="s">
        <v>2213</v>
      </c>
      <c r="J580" t="s">
        <v>3738</v>
      </c>
      <c r="K580" t="s">
        <v>3739</v>
      </c>
      <c r="L580" t="s">
        <v>303</v>
      </c>
      <c r="M580" t="s">
        <v>1399</v>
      </c>
    </row>
    <row r="581" spans="1:13" x14ac:dyDescent="0.2">
      <c r="A581" t="s">
        <v>292</v>
      </c>
      <c r="B581" t="s">
        <v>293</v>
      </c>
      <c r="C581" t="s">
        <v>3740</v>
      </c>
      <c r="D581" t="s">
        <v>3741</v>
      </c>
      <c r="E581" t="s">
        <v>3025</v>
      </c>
      <c r="F581" t="s">
        <v>3742</v>
      </c>
      <c r="G581" t="s">
        <v>2195</v>
      </c>
      <c r="H581" t="s">
        <v>2213</v>
      </c>
      <c r="J581" t="s">
        <v>3743</v>
      </c>
      <c r="K581" t="s">
        <v>3744</v>
      </c>
      <c r="L581" t="s">
        <v>303</v>
      </c>
      <c r="M581" t="s">
        <v>3745</v>
      </c>
    </row>
    <row r="582" spans="1:13" x14ac:dyDescent="0.2">
      <c r="A582" t="s">
        <v>292</v>
      </c>
      <c r="B582" t="s">
        <v>293</v>
      </c>
      <c r="C582" t="s">
        <v>3746</v>
      </c>
      <c r="D582" t="s">
        <v>492</v>
      </c>
      <c r="E582" t="s">
        <v>493</v>
      </c>
      <c r="F582" t="s">
        <v>3747</v>
      </c>
      <c r="G582" t="s">
        <v>2212</v>
      </c>
      <c r="H582" t="s">
        <v>2213</v>
      </c>
      <c r="J582" t="s">
        <v>3748</v>
      </c>
      <c r="K582" t="s">
        <v>3749</v>
      </c>
      <c r="L582" t="s">
        <v>303</v>
      </c>
      <c r="M582" t="s">
        <v>497</v>
      </c>
    </row>
    <row r="583" spans="1:13" x14ac:dyDescent="0.2">
      <c r="A583" t="s">
        <v>292</v>
      </c>
      <c r="B583" t="s">
        <v>293</v>
      </c>
      <c r="C583" t="s">
        <v>3750</v>
      </c>
      <c r="D583" t="s">
        <v>592</v>
      </c>
      <c r="E583" t="s">
        <v>3751</v>
      </c>
      <c r="F583" t="s">
        <v>3752</v>
      </c>
      <c r="G583" t="s">
        <v>2336</v>
      </c>
      <c r="H583" t="s">
        <v>412</v>
      </c>
      <c r="I583" t="s">
        <v>2213</v>
      </c>
      <c r="J583" t="s">
        <v>3753</v>
      </c>
      <c r="K583" t="s">
        <v>3754</v>
      </c>
      <c r="L583" t="s">
        <v>303</v>
      </c>
      <c r="M583" t="s">
        <v>2157</v>
      </c>
    </row>
    <row r="584" spans="1:13" x14ac:dyDescent="0.2">
      <c r="A584" t="s">
        <v>292</v>
      </c>
      <c r="B584" t="s">
        <v>293</v>
      </c>
      <c r="C584" t="s">
        <v>3755</v>
      </c>
      <c r="D584" t="s">
        <v>2626</v>
      </c>
      <c r="E584" t="s">
        <v>3025</v>
      </c>
      <c r="F584" t="s">
        <v>3756</v>
      </c>
      <c r="G584" t="s">
        <v>3757</v>
      </c>
      <c r="H584" t="s">
        <v>2195</v>
      </c>
      <c r="J584" t="s">
        <v>3758</v>
      </c>
      <c r="K584" t="s">
        <v>3759</v>
      </c>
      <c r="L584" t="s">
        <v>303</v>
      </c>
      <c r="M584" t="s">
        <v>3760</v>
      </c>
    </row>
    <row r="585" spans="1:13" x14ac:dyDescent="0.2">
      <c r="A585" t="s">
        <v>292</v>
      </c>
      <c r="B585" t="s">
        <v>293</v>
      </c>
      <c r="C585" t="s">
        <v>3761</v>
      </c>
      <c r="D585" t="s">
        <v>349</v>
      </c>
      <c r="E585" t="s">
        <v>424</v>
      </c>
      <c r="F585" t="s">
        <v>3762</v>
      </c>
      <c r="H585" t="s">
        <v>2421</v>
      </c>
      <c r="I585" t="s">
        <v>2230</v>
      </c>
      <c r="J585" t="s">
        <v>3763</v>
      </c>
      <c r="K585" t="s">
        <v>3764</v>
      </c>
      <c r="L585" t="s">
        <v>303</v>
      </c>
      <c r="M585" t="s">
        <v>3765</v>
      </c>
    </row>
    <row r="586" spans="1:13" x14ac:dyDescent="0.2">
      <c r="A586" t="s">
        <v>292</v>
      </c>
      <c r="B586" t="s">
        <v>293</v>
      </c>
      <c r="C586" t="s">
        <v>3766</v>
      </c>
      <c r="D586" t="s">
        <v>592</v>
      </c>
      <c r="E586" t="s">
        <v>3767</v>
      </c>
      <c r="F586" t="s">
        <v>3768</v>
      </c>
      <c r="G586" t="s">
        <v>3769</v>
      </c>
      <c r="H586" t="s">
        <v>2494</v>
      </c>
      <c r="I586" t="s">
        <v>2213</v>
      </c>
      <c r="J586" t="s">
        <v>3770</v>
      </c>
      <c r="K586" t="s">
        <v>3771</v>
      </c>
      <c r="L586" t="s">
        <v>303</v>
      </c>
      <c r="M586" t="s">
        <v>3772</v>
      </c>
    </row>
    <row r="587" spans="1:13" x14ac:dyDescent="0.2">
      <c r="A587" t="s">
        <v>292</v>
      </c>
      <c r="B587" t="s">
        <v>293</v>
      </c>
      <c r="C587" t="s">
        <v>3773</v>
      </c>
      <c r="D587" t="s">
        <v>844</v>
      </c>
      <c r="E587" t="s">
        <v>296</v>
      </c>
      <c r="F587" t="s">
        <v>3774</v>
      </c>
      <c r="G587" t="s">
        <v>3775</v>
      </c>
      <c r="H587" t="s">
        <v>2539</v>
      </c>
      <c r="I587" t="s">
        <v>2237</v>
      </c>
      <c r="J587" t="s">
        <v>3776</v>
      </c>
      <c r="K587" t="s">
        <v>3777</v>
      </c>
      <c r="L587" t="s">
        <v>303</v>
      </c>
      <c r="M587" t="s">
        <v>3778</v>
      </c>
    </row>
    <row r="588" spans="1:13" x14ac:dyDescent="0.2">
      <c r="A588" t="s">
        <v>292</v>
      </c>
      <c r="B588" t="s">
        <v>293</v>
      </c>
      <c r="C588" t="s">
        <v>3779</v>
      </c>
      <c r="D588" t="s">
        <v>349</v>
      </c>
      <c r="E588" t="s">
        <v>424</v>
      </c>
      <c r="F588" t="s">
        <v>3780</v>
      </c>
      <c r="H588" t="s">
        <v>2212</v>
      </c>
      <c r="I588" t="s">
        <v>2213</v>
      </c>
      <c r="J588" t="s">
        <v>3438</v>
      </c>
      <c r="K588" t="s">
        <v>3781</v>
      </c>
      <c r="L588" t="s">
        <v>303</v>
      </c>
      <c r="M588" t="s">
        <v>2353</v>
      </c>
    </row>
    <row r="589" spans="1:13" x14ac:dyDescent="0.2">
      <c r="A589" t="s">
        <v>292</v>
      </c>
      <c r="B589" t="s">
        <v>293</v>
      </c>
      <c r="C589" t="s">
        <v>3782</v>
      </c>
      <c r="D589" t="s">
        <v>349</v>
      </c>
      <c r="E589" t="s">
        <v>476</v>
      </c>
      <c r="F589" t="s">
        <v>3783</v>
      </c>
      <c r="G589" t="s">
        <v>2402</v>
      </c>
      <c r="H589" t="s">
        <v>2237</v>
      </c>
      <c r="J589" t="s">
        <v>3784</v>
      </c>
      <c r="K589" t="s">
        <v>302</v>
      </c>
      <c r="L589" t="s">
        <v>303</v>
      </c>
      <c r="M589" t="s">
        <v>422</v>
      </c>
    </row>
    <row r="590" spans="1:13" x14ac:dyDescent="0.2">
      <c r="A590" t="s">
        <v>292</v>
      </c>
      <c r="B590" t="s">
        <v>293</v>
      </c>
      <c r="C590" t="s">
        <v>3785</v>
      </c>
      <c r="D590" t="s">
        <v>349</v>
      </c>
      <c r="F590" t="s">
        <v>3786</v>
      </c>
      <c r="G590" t="s">
        <v>2500</v>
      </c>
      <c r="H590" t="s">
        <v>412</v>
      </c>
      <c r="J590" t="s">
        <v>3787</v>
      </c>
      <c r="K590" t="s">
        <v>3788</v>
      </c>
      <c r="L590" t="s">
        <v>303</v>
      </c>
      <c r="M590" t="s">
        <v>1411</v>
      </c>
    </row>
    <row r="591" spans="1:13" x14ac:dyDescent="0.2">
      <c r="A591" t="s">
        <v>292</v>
      </c>
      <c r="B591" t="s">
        <v>293</v>
      </c>
      <c r="C591" t="s">
        <v>3789</v>
      </c>
      <c r="D591" t="s">
        <v>3790</v>
      </c>
      <c r="F591" t="s">
        <v>3791</v>
      </c>
      <c r="G591" t="s">
        <v>3792</v>
      </c>
      <c r="H591" t="s">
        <v>3793</v>
      </c>
      <c r="I591" t="s">
        <v>2195</v>
      </c>
      <c r="J591" t="s">
        <v>3794</v>
      </c>
      <c r="K591" t="s">
        <v>3795</v>
      </c>
      <c r="L591" t="s">
        <v>303</v>
      </c>
      <c r="M591" t="s">
        <v>3008</v>
      </c>
    </row>
    <row r="592" spans="1:13" x14ac:dyDescent="0.2">
      <c r="A592" t="s">
        <v>292</v>
      </c>
      <c r="B592" t="s">
        <v>293</v>
      </c>
      <c r="C592" t="s">
        <v>3796</v>
      </c>
      <c r="D592" t="s">
        <v>3265</v>
      </c>
      <c r="E592" t="s">
        <v>3797</v>
      </c>
      <c r="F592" t="s">
        <v>3798</v>
      </c>
      <c r="H592" t="s">
        <v>412</v>
      </c>
      <c r="J592" t="s">
        <v>3799</v>
      </c>
      <c r="K592" t="s">
        <v>3800</v>
      </c>
      <c r="L592" t="s">
        <v>303</v>
      </c>
      <c r="M592" t="s">
        <v>3801</v>
      </c>
    </row>
    <row r="593" spans="1:13" x14ac:dyDescent="0.2">
      <c r="A593" t="s">
        <v>292</v>
      </c>
      <c r="B593" t="s">
        <v>293</v>
      </c>
      <c r="C593" t="s">
        <v>3802</v>
      </c>
      <c r="D593" t="s">
        <v>3803</v>
      </c>
      <c r="E593" t="s">
        <v>3804</v>
      </c>
      <c r="F593" t="s">
        <v>3805</v>
      </c>
      <c r="G593" t="s">
        <v>900</v>
      </c>
      <c r="H593" t="s">
        <v>3297</v>
      </c>
      <c r="I593" t="s">
        <v>2213</v>
      </c>
      <c r="J593" t="s">
        <v>3806</v>
      </c>
      <c r="K593" t="s">
        <v>3807</v>
      </c>
      <c r="L593" t="s">
        <v>303</v>
      </c>
      <c r="M593" t="s">
        <v>3808</v>
      </c>
    </row>
    <row r="594" spans="1:13" x14ac:dyDescent="0.2">
      <c r="A594" t="s">
        <v>292</v>
      </c>
      <c r="B594" t="s">
        <v>293</v>
      </c>
      <c r="C594" t="s">
        <v>3809</v>
      </c>
      <c r="D594" t="s">
        <v>572</v>
      </c>
      <c r="E594" t="s">
        <v>573</v>
      </c>
      <c r="F594" t="s">
        <v>3810</v>
      </c>
      <c r="G594" t="s">
        <v>2696</v>
      </c>
      <c r="H594" t="s">
        <v>412</v>
      </c>
      <c r="J594" t="s">
        <v>3811</v>
      </c>
      <c r="K594" t="s">
        <v>3812</v>
      </c>
      <c r="L594" t="s">
        <v>303</v>
      </c>
      <c r="M594" t="s">
        <v>3813</v>
      </c>
    </row>
    <row r="595" spans="1:13" x14ac:dyDescent="0.2">
      <c r="A595" t="s">
        <v>292</v>
      </c>
      <c r="B595" t="s">
        <v>293</v>
      </c>
      <c r="C595" t="s">
        <v>3814</v>
      </c>
      <c r="D595" t="s">
        <v>513</v>
      </c>
      <c r="F595" t="s">
        <v>3549</v>
      </c>
      <c r="H595" t="s">
        <v>2539</v>
      </c>
      <c r="I595" t="s">
        <v>2237</v>
      </c>
      <c r="J595" t="s">
        <v>3815</v>
      </c>
      <c r="K595" t="s">
        <v>3816</v>
      </c>
      <c r="L595" t="s">
        <v>303</v>
      </c>
      <c r="M595" t="s">
        <v>3817</v>
      </c>
    </row>
    <row r="596" spans="1:13" x14ac:dyDescent="0.2">
      <c r="A596" t="s">
        <v>292</v>
      </c>
      <c r="B596" t="s">
        <v>293</v>
      </c>
      <c r="C596" t="s">
        <v>3818</v>
      </c>
      <c r="D596" t="s">
        <v>349</v>
      </c>
      <c r="E596" t="s">
        <v>424</v>
      </c>
      <c r="F596" t="s">
        <v>3819</v>
      </c>
      <c r="G596" t="s">
        <v>3820</v>
      </c>
      <c r="H596" t="s">
        <v>2204</v>
      </c>
      <c r="I596" t="s">
        <v>2230</v>
      </c>
      <c r="J596" t="s">
        <v>3821</v>
      </c>
      <c r="K596" t="s">
        <v>3822</v>
      </c>
      <c r="L596" t="s">
        <v>303</v>
      </c>
      <c r="M596" t="s">
        <v>1666</v>
      </c>
    </row>
    <row r="597" spans="1:13" x14ac:dyDescent="0.2">
      <c r="A597" t="s">
        <v>292</v>
      </c>
      <c r="B597" t="s">
        <v>293</v>
      </c>
      <c r="C597" t="s">
        <v>3823</v>
      </c>
      <c r="D597" t="s">
        <v>3824</v>
      </c>
      <c r="E597" t="s">
        <v>3736</v>
      </c>
      <c r="F597" t="s">
        <v>3825</v>
      </c>
      <c r="H597" t="s">
        <v>2494</v>
      </c>
      <c r="I597" t="s">
        <v>2337</v>
      </c>
      <c r="J597" t="s">
        <v>3826</v>
      </c>
      <c r="K597" t="s">
        <v>3827</v>
      </c>
      <c r="L597" t="s">
        <v>303</v>
      </c>
      <c r="M597" t="s">
        <v>1380</v>
      </c>
    </row>
    <row r="598" spans="1:13" x14ac:dyDescent="0.2">
      <c r="A598" t="s">
        <v>292</v>
      </c>
      <c r="B598" t="s">
        <v>293</v>
      </c>
      <c r="C598" t="s">
        <v>3828</v>
      </c>
      <c r="D598" t="s">
        <v>349</v>
      </c>
      <c r="E598" t="s">
        <v>424</v>
      </c>
      <c r="F598" t="s">
        <v>3829</v>
      </c>
      <c r="G598" t="s">
        <v>3830</v>
      </c>
      <c r="H598" t="s">
        <v>3831</v>
      </c>
      <c r="I598" t="s">
        <v>2237</v>
      </c>
      <c r="J598" t="s">
        <v>3832</v>
      </c>
      <c r="K598" t="s">
        <v>3833</v>
      </c>
      <c r="L598" t="s">
        <v>303</v>
      </c>
      <c r="M598" t="s">
        <v>2353</v>
      </c>
    </row>
    <row r="599" spans="1:13" x14ac:dyDescent="0.2">
      <c r="A599" t="s">
        <v>292</v>
      </c>
      <c r="B599" t="s">
        <v>293</v>
      </c>
      <c r="C599" t="s">
        <v>3834</v>
      </c>
      <c r="D599" t="s">
        <v>3835</v>
      </c>
      <c r="F599" t="s">
        <v>3836</v>
      </c>
      <c r="G599" t="s">
        <v>2421</v>
      </c>
      <c r="H599" t="s">
        <v>2230</v>
      </c>
      <c r="J599" t="s">
        <v>3837</v>
      </c>
      <c r="K599" t="s">
        <v>3838</v>
      </c>
      <c r="L599" t="s">
        <v>303</v>
      </c>
      <c r="M599" t="s">
        <v>3839</v>
      </c>
    </row>
    <row r="600" spans="1:13" x14ac:dyDescent="0.2">
      <c r="A600" t="s">
        <v>292</v>
      </c>
      <c r="B600" t="s">
        <v>293</v>
      </c>
      <c r="C600" t="s">
        <v>3840</v>
      </c>
      <c r="D600" t="s">
        <v>3631</v>
      </c>
      <c r="F600" t="s">
        <v>3841</v>
      </c>
      <c r="G600" t="s">
        <v>3504</v>
      </c>
      <c r="H600" t="s">
        <v>2230</v>
      </c>
      <c r="J600" t="s">
        <v>3842</v>
      </c>
      <c r="K600" t="s">
        <v>3843</v>
      </c>
      <c r="L600" t="s">
        <v>303</v>
      </c>
      <c r="M600" t="s">
        <v>3844</v>
      </c>
    </row>
    <row r="601" spans="1:13" x14ac:dyDescent="0.2">
      <c r="A601" t="s">
        <v>292</v>
      </c>
      <c r="B601" t="s">
        <v>293</v>
      </c>
      <c r="C601" t="s">
        <v>3845</v>
      </c>
      <c r="D601" t="s">
        <v>3846</v>
      </c>
      <c r="E601" t="s">
        <v>3847</v>
      </c>
      <c r="F601" t="s">
        <v>3848</v>
      </c>
      <c r="G601" t="s">
        <v>3849</v>
      </c>
      <c r="H601" t="s">
        <v>412</v>
      </c>
      <c r="I601" t="s">
        <v>2213</v>
      </c>
      <c r="J601" t="s">
        <v>3850</v>
      </c>
      <c r="K601" t="s">
        <v>3851</v>
      </c>
      <c r="L601" t="s">
        <v>303</v>
      </c>
      <c r="M601" t="s">
        <v>3852</v>
      </c>
    </row>
    <row r="602" spans="1:13" x14ac:dyDescent="0.2">
      <c r="A602" t="s">
        <v>292</v>
      </c>
      <c r="B602" t="s">
        <v>293</v>
      </c>
      <c r="C602" t="s">
        <v>3853</v>
      </c>
      <c r="D602" t="s">
        <v>349</v>
      </c>
      <c r="E602" t="s">
        <v>476</v>
      </c>
      <c r="F602" t="s">
        <v>3854</v>
      </c>
      <c r="G602" t="s">
        <v>3855</v>
      </c>
      <c r="H602" t="s">
        <v>2237</v>
      </c>
      <c r="J602" t="s">
        <v>3856</v>
      </c>
      <c r="K602" t="s">
        <v>302</v>
      </c>
      <c r="L602" t="s">
        <v>303</v>
      </c>
      <c r="M602" t="s">
        <v>422</v>
      </c>
    </row>
    <row r="603" spans="1:13" x14ac:dyDescent="0.2">
      <c r="A603" t="s">
        <v>292</v>
      </c>
      <c r="B603" t="s">
        <v>293</v>
      </c>
      <c r="C603" t="s">
        <v>3857</v>
      </c>
      <c r="D603" t="s">
        <v>349</v>
      </c>
      <c r="E603" t="s">
        <v>424</v>
      </c>
      <c r="F603" t="s">
        <v>3858</v>
      </c>
      <c r="G603" t="s">
        <v>2580</v>
      </c>
      <c r="H603" t="s">
        <v>2213</v>
      </c>
      <c r="J603" t="s">
        <v>3859</v>
      </c>
      <c r="K603" t="s">
        <v>3860</v>
      </c>
      <c r="L603" t="s">
        <v>303</v>
      </c>
      <c r="M603" t="s">
        <v>3861</v>
      </c>
    </row>
    <row r="604" spans="1:13" x14ac:dyDescent="0.2">
      <c r="A604" t="s">
        <v>292</v>
      </c>
      <c r="B604" t="s">
        <v>293</v>
      </c>
      <c r="C604" t="s">
        <v>3862</v>
      </c>
      <c r="D604" t="s">
        <v>2445</v>
      </c>
      <c r="E604" t="s">
        <v>1504</v>
      </c>
      <c r="F604" t="s">
        <v>3863</v>
      </c>
      <c r="G604" t="s">
        <v>2721</v>
      </c>
      <c r="H604" t="s">
        <v>2722</v>
      </c>
      <c r="I604" t="s">
        <v>2212</v>
      </c>
      <c r="J604" t="s">
        <v>3864</v>
      </c>
      <c r="K604" t="s">
        <v>3865</v>
      </c>
      <c r="L604" t="s">
        <v>303</v>
      </c>
      <c r="M604" t="s">
        <v>3866</v>
      </c>
    </row>
    <row r="605" spans="1:13" x14ac:dyDescent="0.2">
      <c r="A605" t="s">
        <v>292</v>
      </c>
      <c r="B605" t="s">
        <v>293</v>
      </c>
      <c r="C605" t="s">
        <v>3867</v>
      </c>
      <c r="D605" t="s">
        <v>572</v>
      </c>
      <c r="E605" t="s">
        <v>573</v>
      </c>
      <c r="F605" t="s">
        <v>3868</v>
      </c>
      <c r="G605" t="s">
        <v>3869</v>
      </c>
      <c r="H605" t="s">
        <v>2212</v>
      </c>
      <c r="I605" t="s">
        <v>2213</v>
      </c>
      <c r="J605" t="s">
        <v>3870</v>
      </c>
      <c r="K605" t="s">
        <v>3871</v>
      </c>
      <c r="L605" t="s">
        <v>303</v>
      </c>
      <c r="M605" t="s">
        <v>3872</v>
      </c>
    </row>
    <row r="606" spans="1:13" x14ac:dyDescent="0.2">
      <c r="A606" t="s">
        <v>292</v>
      </c>
      <c r="B606" t="s">
        <v>293</v>
      </c>
      <c r="C606" t="s">
        <v>3873</v>
      </c>
      <c r="D606" t="s">
        <v>3874</v>
      </c>
      <c r="F606" t="s">
        <v>3875</v>
      </c>
      <c r="H606" t="s">
        <v>2494</v>
      </c>
      <c r="I606" t="s">
        <v>2213</v>
      </c>
      <c r="J606" t="s">
        <v>3876</v>
      </c>
      <c r="K606" t="s">
        <v>3877</v>
      </c>
      <c r="L606" t="s">
        <v>303</v>
      </c>
      <c r="M606" t="s">
        <v>422</v>
      </c>
    </row>
    <row r="607" spans="1:13" x14ac:dyDescent="0.2">
      <c r="A607" t="s">
        <v>292</v>
      </c>
      <c r="B607" t="s">
        <v>293</v>
      </c>
      <c r="C607" t="s">
        <v>3878</v>
      </c>
      <c r="D607" t="s">
        <v>3879</v>
      </c>
      <c r="E607" t="s">
        <v>2876</v>
      </c>
      <c r="F607" t="s">
        <v>3880</v>
      </c>
      <c r="H607" t="s">
        <v>3855</v>
      </c>
      <c r="I607" t="s">
        <v>2237</v>
      </c>
      <c r="J607" t="s">
        <v>3881</v>
      </c>
      <c r="K607" t="s">
        <v>3882</v>
      </c>
      <c r="L607" t="s">
        <v>303</v>
      </c>
      <c r="M607" t="s">
        <v>3883</v>
      </c>
    </row>
    <row r="608" spans="1:13" x14ac:dyDescent="0.2">
      <c r="A608" t="s">
        <v>292</v>
      </c>
      <c r="B608" t="s">
        <v>293</v>
      </c>
      <c r="C608" t="s">
        <v>3884</v>
      </c>
      <c r="D608" t="s">
        <v>3885</v>
      </c>
      <c r="F608" t="s">
        <v>3886</v>
      </c>
      <c r="G608" t="s">
        <v>3887</v>
      </c>
      <c r="H608" t="s">
        <v>3888</v>
      </c>
      <c r="J608" t="s">
        <v>3889</v>
      </c>
      <c r="K608" t="s">
        <v>3890</v>
      </c>
      <c r="L608" t="s">
        <v>303</v>
      </c>
      <c r="M608" t="s">
        <v>3891</v>
      </c>
    </row>
    <row r="609" spans="1:13" x14ac:dyDescent="0.2">
      <c r="A609" t="s">
        <v>292</v>
      </c>
      <c r="B609" t="s">
        <v>293</v>
      </c>
      <c r="C609" t="s">
        <v>3892</v>
      </c>
      <c r="D609" t="s">
        <v>572</v>
      </c>
      <c r="E609" t="s">
        <v>573</v>
      </c>
      <c r="F609" t="s">
        <v>3893</v>
      </c>
      <c r="G609" t="s">
        <v>3894</v>
      </c>
      <c r="H609" t="s">
        <v>3432</v>
      </c>
      <c r="I609" t="s">
        <v>2237</v>
      </c>
      <c r="J609" t="s">
        <v>3895</v>
      </c>
      <c r="K609" t="s">
        <v>302</v>
      </c>
      <c r="L609" t="s">
        <v>303</v>
      </c>
      <c r="M609" t="s">
        <v>2518</v>
      </c>
    </row>
    <row r="610" spans="1:13" x14ac:dyDescent="0.2">
      <c r="A610" t="s">
        <v>292</v>
      </c>
      <c r="B610" t="s">
        <v>293</v>
      </c>
      <c r="C610" t="s">
        <v>3896</v>
      </c>
      <c r="D610" t="s">
        <v>2418</v>
      </c>
      <c r="E610" t="s">
        <v>2419</v>
      </c>
      <c r="F610" t="s">
        <v>3897</v>
      </c>
      <c r="G610" t="s">
        <v>3186</v>
      </c>
      <c r="H610" t="s">
        <v>2230</v>
      </c>
      <c r="J610" t="s">
        <v>3898</v>
      </c>
      <c r="K610" t="s">
        <v>3899</v>
      </c>
      <c r="L610" t="s">
        <v>303</v>
      </c>
      <c r="M610" t="s">
        <v>3900</v>
      </c>
    </row>
    <row r="611" spans="1:13" x14ac:dyDescent="0.2">
      <c r="A611" t="s">
        <v>292</v>
      </c>
      <c r="B611" t="s">
        <v>293</v>
      </c>
      <c r="C611" t="s">
        <v>3901</v>
      </c>
      <c r="D611" t="s">
        <v>3902</v>
      </c>
      <c r="F611" t="s">
        <v>2945</v>
      </c>
      <c r="G611" t="s">
        <v>2946</v>
      </c>
      <c r="H611" t="s">
        <v>412</v>
      </c>
      <c r="J611" t="s">
        <v>1328</v>
      </c>
      <c r="K611" t="s">
        <v>2947</v>
      </c>
      <c r="L611" t="s">
        <v>303</v>
      </c>
      <c r="M611" t="s">
        <v>312</v>
      </c>
    </row>
    <row r="612" spans="1:13" x14ac:dyDescent="0.2">
      <c r="A612" t="s">
        <v>292</v>
      </c>
      <c r="B612" t="s">
        <v>293</v>
      </c>
      <c r="C612" t="s">
        <v>3903</v>
      </c>
      <c r="D612" t="s">
        <v>2445</v>
      </c>
      <c r="E612" t="s">
        <v>1504</v>
      </c>
      <c r="F612" t="s">
        <v>3904</v>
      </c>
      <c r="H612" t="s">
        <v>412</v>
      </c>
      <c r="J612" t="s">
        <v>3905</v>
      </c>
      <c r="K612" t="s">
        <v>3906</v>
      </c>
      <c r="L612" t="s">
        <v>303</v>
      </c>
      <c r="M612" t="s">
        <v>3907</v>
      </c>
    </row>
    <row r="613" spans="1:13" x14ac:dyDescent="0.2">
      <c r="A613" t="s">
        <v>292</v>
      </c>
      <c r="B613" t="s">
        <v>293</v>
      </c>
      <c r="C613" t="s">
        <v>3908</v>
      </c>
      <c r="D613" t="s">
        <v>3909</v>
      </c>
      <c r="F613" t="s">
        <v>1122</v>
      </c>
      <c r="G613" t="s">
        <v>3910</v>
      </c>
      <c r="H613" t="s">
        <v>2237</v>
      </c>
      <c r="J613" t="s">
        <v>3911</v>
      </c>
      <c r="K613" t="s">
        <v>3912</v>
      </c>
      <c r="L613" t="s">
        <v>303</v>
      </c>
      <c r="M613" t="s">
        <v>3913</v>
      </c>
    </row>
    <row r="614" spans="1:13" x14ac:dyDescent="0.2">
      <c r="A614" t="s">
        <v>292</v>
      </c>
      <c r="B614" t="s">
        <v>293</v>
      </c>
      <c r="C614" t="s">
        <v>3914</v>
      </c>
      <c r="D614" t="s">
        <v>3915</v>
      </c>
      <c r="E614" t="s">
        <v>3916</v>
      </c>
      <c r="F614" t="s">
        <v>3917</v>
      </c>
      <c r="G614" t="s">
        <v>2255</v>
      </c>
      <c r="H614" t="s">
        <v>412</v>
      </c>
      <c r="J614" t="s">
        <v>3918</v>
      </c>
      <c r="K614" t="s">
        <v>3919</v>
      </c>
      <c r="L614" t="s">
        <v>303</v>
      </c>
      <c r="M614" t="s">
        <v>3920</v>
      </c>
    </row>
    <row r="615" spans="1:13" x14ac:dyDescent="0.2">
      <c r="A615" t="s">
        <v>292</v>
      </c>
      <c r="B615" t="s">
        <v>293</v>
      </c>
      <c r="C615" t="s">
        <v>3921</v>
      </c>
      <c r="D615" t="s">
        <v>408</v>
      </c>
      <c r="E615" t="s">
        <v>3922</v>
      </c>
      <c r="F615" t="s">
        <v>3923</v>
      </c>
      <c r="G615" t="s">
        <v>3005</v>
      </c>
      <c r="H615" t="s">
        <v>412</v>
      </c>
      <c r="J615" t="s">
        <v>3924</v>
      </c>
      <c r="K615" t="s">
        <v>3925</v>
      </c>
      <c r="L615" t="s">
        <v>303</v>
      </c>
      <c r="M615" t="s">
        <v>3926</v>
      </c>
    </row>
    <row r="616" spans="1:13" x14ac:dyDescent="0.2">
      <c r="A616" t="s">
        <v>292</v>
      </c>
      <c r="B616" t="s">
        <v>293</v>
      </c>
      <c r="C616" t="s">
        <v>3927</v>
      </c>
      <c r="D616" t="s">
        <v>366</v>
      </c>
      <c r="E616" t="s">
        <v>1215</v>
      </c>
      <c r="F616" t="s">
        <v>3928</v>
      </c>
      <c r="H616" t="s">
        <v>2383</v>
      </c>
      <c r="I616" t="s">
        <v>412</v>
      </c>
      <c r="J616" t="s">
        <v>3929</v>
      </c>
      <c r="K616" t="s">
        <v>3930</v>
      </c>
      <c r="L616" t="s">
        <v>303</v>
      </c>
      <c r="M616" t="s">
        <v>3931</v>
      </c>
    </row>
    <row r="617" spans="1:13" x14ac:dyDescent="0.2">
      <c r="A617" t="s">
        <v>292</v>
      </c>
      <c r="B617" t="s">
        <v>293</v>
      </c>
      <c r="C617" t="s">
        <v>3932</v>
      </c>
      <c r="D617" t="s">
        <v>572</v>
      </c>
      <c r="E617" t="s">
        <v>573</v>
      </c>
      <c r="F617" t="s">
        <v>3933</v>
      </c>
      <c r="G617" t="s">
        <v>2212</v>
      </c>
      <c r="H617" t="s">
        <v>2213</v>
      </c>
      <c r="J617" t="s">
        <v>3934</v>
      </c>
      <c r="K617" t="s">
        <v>3935</v>
      </c>
      <c r="L617" t="s">
        <v>303</v>
      </c>
      <c r="M617" t="s">
        <v>3029</v>
      </c>
    </row>
    <row r="618" spans="1:13" x14ac:dyDescent="0.2">
      <c r="A618" t="s">
        <v>292</v>
      </c>
      <c r="B618" t="s">
        <v>293</v>
      </c>
      <c r="C618" t="s">
        <v>3936</v>
      </c>
      <c r="D618" t="s">
        <v>3156</v>
      </c>
      <c r="F618" t="s">
        <v>3937</v>
      </c>
      <c r="G618" t="s">
        <v>3938</v>
      </c>
      <c r="H618" t="s">
        <v>412</v>
      </c>
      <c r="J618" t="s">
        <v>3939</v>
      </c>
      <c r="K618" t="s">
        <v>3940</v>
      </c>
      <c r="L618" t="s">
        <v>303</v>
      </c>
      <c r="M618" t="s">
        <v>3941</v>
      </c>
    </row>
    <row r="619" spans="1:13" x14ac:dyDescent="0.2">
      <c r="A619" t="s">
        <v>292</v>
      </c>
      <c r="B619" t="s">
        <v>293</v>
      </c>
      <c r="C619" t="s">
        <v>3942</v>
      </c>
      <c r="D619" t="s">
        <v>349</v>
      </c>
      <c r="E619" t="s">
        <v>424</v>
      </c>
      <c r="F619" t="s">
        <v>3943</v>
      </c>
      <c r="G619" t="s">
        <v>2807</v>
      </c>
      <c r="H619" t="s">
        <v>412</v>
      </c>
      <c r="J619" t="s">
        <v>3944</v>
      </c>
      <c r="K619" t="s">
        <v>3945</v>
      </c>
      <c r="L619" t="s">
        <v>303</v>
      </c>
      <c r="M619" t="s">
        <v>3946</v>
      </c>
    </row>
    <row r="620" spans="1:13" x14ac:dyDescent="0.2">
      <c r="A620" t="s">
        <v>292</v>
      </c>
      <c r="B620" t="s">
        <v>293</v>
      </c>
      <c r="C620" t="s">
        <v>3947</v>
      </c>
      <c r="D620" t="s">
        <v>513</v>
      </c>
      <c r="E620" t="s">
        <v>2638</v>
      </c>
      <c r="F620" t="s">
        <v>3948</v>
      </c>
      <c r="H620" t="s">
        <v>3949</v>
      </c>
      <c r="I620" t="s">
        <v>2195</v>
      </c>
      <c r="J620" t="s">
        <v>3950</v>
      </c>
      <c r="K620" t="s">
        <v>3951</v>
      </c>
      <c r="L620" t="s">
        <v>303</v>
      </c>
      <c r="M620" t="s">
        <v>3952</v>
      </c>
    </row>
    <row r="621" spans="1:13" x14ac:dyDescent="0.2">
      <c r="A621" t="s">
        <v>292</v>
      </c>
      <c r="B621" t="s">
        <v>293</v>
      </c>
      <c r="C621" t="s">
        <v>3953</v>
      </c>
      <c r="D621" t="s">
        <v>2759</v>
      </c>
      <c r="F621" t="s">
        <v>3954</v>
      </c>
      <c r="H621" t="s">
        <v>3096</v>
      </c>
      <c r="I621" t="s">
        <v>2230</v>
      </c>
      <c r="J621" t="s">
        <v>3955</v>
      </c>
      <c r="K621" t="s">
        <v>3956</v>
      </c>
      <c r="L621" t="s">
        <v>303</v>
      </c>
      <c r="M621" t="s">
        <v>3300</v>
      </c>
    </row>
    <row r="622" spans="1:13" x14ac:dyDescent="0.2">
      <c r="A622" t="s">
        <v>292</v>
      </c>
      <c r="B622" t="s">
        <v>293</v>
      </c>
      <c r="C622" t="s">
        <v>3957</v>
      </c>
      <c r="D622" t="s">
        <v>349</v>
      </c>
      <c r="E622" t="s">
        <v>476</v>
      </c>
      <c r="F622" t="s">
        <v>3958</v>
      </c>
      <c r="G622" t="s">
        <v>2580</v>
      </c>
      <c r="H622" t="s">
        <v>2213</v>
      </c>
      <c r="J622" t="s">
        <v>3959</v>
      </c>
      <c r="K622" t="s">
        <v>3960</v>
      </c>
      <c r="L622" t="s">
        <v>303</v>
      </c>
      <c r="M622" t="s">
        <v>422</v>
      </c>
    </row>
    <row r="623" spans="1:13" x14ac:dyDescent="0.2">
      <c r="A623" t="s">
        <v>292</v>
      </c>
      <c r="B623" t="s">
        <v>293</v>
      </c>
      <c r="C623" t="s">
        <v>3961</v>
      </c>
      <c r="D623" t="s">
        <v>572</v>
      </c>
      <c r="E623" t="s">
        <v>573</v>
      </c>
      <c r="F623" t="s">
        <v>3962</v>
      </c>
      <c r="G623" t="s">
        <v>3963</v>
      </c>
      <c r="H623" t="s">
        <v>412</v>
      </c>
      <c r="J623" t="s">
        <v>3964</v>
      </c>
      <c r="K623" t="s">
        <v>3965</v>
      </c>
      <c r="L623" t="s">
        <v>303</v>
      </c>
      <c r="M623" t="s">
        <v>3966</v>
      </c>
    </row>
    <row r="624" spans="1:13" x14ac:dyDescent="0.2">
      <c r="A624" t="s">
        <v>292</v>
      </c>
      <c r="B624" t="s">
        <v>293</v>
      </c>
      <c r="C624" t="s">
        <v>3967</v>
      </c>
      <c r="D624" t="s">
        <v>572</v>
      </c>
      <c r="E624" t="s">
        <v>573</v>
      </c>
      <c r="F624" t="s">
        <v>3968</v>
      </c>
      <c r="G624" t="s">
        <v>3969</v>
      </c>
      <c r="H624" t="s">
        <v>3118</v>
      </c>
      <c r="J624" t="s">
        <v>3970</v>
      </c>
      <c r="K624" t="s">
        <v>3971</v>
      </c>
      <c r="L624" t="s">
        <v>303</v>
      </c>
      <c r="M624" t="s">
        <v>892</v>
      </c>
    </row>
    <row r="625" spans="1:13" x14ac:dyDescent="0.2">
      <c r="A625" t="s">
        <v>292</v>
      </c>
      <c r="B625" t="s">
        <v>293</v>
      </c>
      <c r="C625" t="s">
        <v>3972</v>
      </c>
      <c r="D625" t="s">
        <v>3973</v>
      </c>
      <c r="E625" t="s">
        <v>3974</v>
      </c>
      <c r="F625" t="s">
        <v>3975</v>
      </c>
      <c r="H625" t="s">
        <v>2195</v>
      </c>
      <c r="I625" t="s">
        <v>2213</v>
      </c>
      <c r="J625" t="s">
        <v>3976</v>
      </c>
      <c r="K625" t="s">
        <v>3977</v>
      </c>
      <c r="L625" t="s">
        <v>303</v>
      </c>
      <c r="M625" t="s">
        <v>1791</v>
      </c>
    </row>
    <row r="626" spans="1:13" x14ac:dyDescent="0.2">
      <c r="A626" t="s">
        <v>292</v>
      </c>
      <c r="B626" t="s">
        <v>293</v>
      </c>
      <c r="C626" t="s">
        <v>3978</v>
      </c>
      <c r="D626" t="s">
        <v>349</v>
      </c>
      <c r="E626" t="s">
        <v>424</v>
      </c>
      <c r="F626" t="s">
        <v>3979</v>
      </c>
      <c r="G626" t="s">
        <v>3980</v>
      </c>
      <c r="H626" t="s">
        <v>2479</v>
      </c>
      <c r="I626" t="s">
        <v>2213</v>
      </c>
      <c r="J626" t="s">
        <v>3981</v>
      </c>
      <c r="K626" t="s">
        <v>3982</v>
      </c>
      <c r="L626" t="s">
        <v>303</v>
      </c>
      <c r="M626" t="s">
        <v>1247</v>
      </c>
    </row>
    <row r="627" spans="1:13" x14ac:dyDescent="0.2">
      <c r="A627" t="s">
        <v>292</v>
      </c>
      <c r="B627" t="s">
        <v>293</v>
      </c>
      <c r="C627" t="s">
        <v>3983</v>
      </c>
      <c r="D627" t="s">
        <v>3344</v>
      </c>
      <c r="F627" t="s">
        <v>3984</v>
      </c>
      <c r="G627" t="s">
        <v>2494</v>
      </c>
      <c r="H627" t="s">
        <v>2213</v>
      </c>
      <c r="J627" t="s">
        <v>3985</v>
      </c>
      <c r="K627" t="s">
        <v>3986</v>
      </c>
      <c r="L627" t="s">
        <v>303</v>
      </c>
      <c r="M627" t="s">
        <v>422</v>
      </c>
    </row>
    <row r="628" spans="1:13" x14ac:dyDescent="0.2">
      <c r="A628" t="s">
        <v>292</v>
      </c>
      <c r="B628" t="s">
        <v>293</v>
      </c>
      <c r="C628" t="s">
        <v>3987</v>
      </c>
      <c r="D628" t="s">
        <v>1503</v>
      </c>
      <c r="E628" t="s">
        <v>1504</v>
      </c>
      <c r="F628" t="s">
        <v>3988</v>
      </c>
      <c r="G628" t="s">
        <v>3989</v>
      </c>
      <c r="H628" t="s">
        <v>2580</v>
      </c>
      <c r="I628" t="s">
        <v>2213</v>
      </c>
      <c r="J628" t="s">
        <v>3990</v>
      </c>
      <c r="K628" t="s">
        <v>3991</v>
      </c>
      <c r="L628" t="s">
        <v>303</v>
      </c>
      <c r="M628" t="s">
        <v>3015</v>
      </c>
    </row>
    <row r="629" spans="1:13" x14ac:dyDescent="0.2">
      <c r="A629" t="s">
        <v>292</v>
      </c>
      <c r="B629" t="s">
        <v>293</v>
      </c>
      <c r="C629" t="s">
        <v>3992</v>
      </c>
      <c r="D629" t="s">
        <v>3993</v>
      </c>
      <c r="E629" t="s">
        <v>3993</v>
      </c>
      <c r="F629" t="s">
        <v>3994</v>
      </c>
      <c r="G629" t="s">
        <v>3995</v>
      </c>
      <c r="I629" t="s">
        <v>2213</v>
      </c>
      <c r="J629" t="s">
        <v>3996</v>
      </c>
      <c r="K629" t="s">
        <v>3997</v>
      </c>
      <c r="L629" t="s">
        <v>303</v>
      </c>
      <c r="M629" t="s">
        <v>1278</v>
      </c>
    </row>
    <row r="630" spans="1:13" x14ac:dyDescent="0.2">
      <c r="A630" t="s">
        <v>292</v>
      </c>
      <c r="B630" t="s">
        <v>293</v>
      </c>
      <c r="C630" t="s">
        <v>3998</v>
      </c>
      <c r="D630" t="s">
        <v>349</v>
      </c>
      <c r="E630" t="s">
        <v>424</v>
      </c>
      <c r="F630" t="s">
        <v>3999</v>
      </c>
      <c r="G630" t="s">
        <v>4000</v>
      </c>
      <c r="H630" t="s">
        <v>4001</v>
      </c>
      <c r="I630" t="s">
        <v>2213</v>
      </c>
      <c r="J630" t="s">
        <v>4002</v>
      </c>
      <c r="K630" t="s">
        <v>4003</v>
      </c>
      <c r="L630" t="s">
        <v>303</v>
      </c>
      <c r="M630" t="s">
        <v>1247</v>
      </c>
    </row>
    <row r="631" spans="1:13" x14ac:dyDescent="0.2">
      <c r="A631" t="s">
        <v>292</v>
      </c>
      <c r="B631" t="s">
        <v>293</v>
      </c>
      <c r="C631" t="s">
        <v>4004</v>
      </c>
      <c r="D631" t="s">
        <v>349</v>
      </c>
      <c r="E631" t="s">
        <v>424</v>
      </c>
      <c r="F631" t="s">
        <v>4005</v>
      </c>
      <c r="H631" t="s">
        <v>412</v>
      </c>
      <c r="J631" t="s">
        <v>4006</v>
      </c>
      <c r="K631" t="s">
        <v>4007</v>
      </c>
      <c r="L631" t="s">
        <v>303</v>
      </c>
      <c r="M631" t="s">
        <v>892</v>
      </c>
    </row>
    <row r="632" spans="1:13" x14ac:dyDescent="0.2">
      <c r="A632" t="s">
        <v>292</v>
      </c>
      <c r="B632" t="s">
        <v>293</v>
      </c>
      <c r="C632" t="s">
        <v>4008</v>
      </c>
      <c r="D632" t="s">
        <v>349</v>
      </c>
      <c r="E632" t="s">
        <v>1348</v>
      </c>
      <c r="F632" t="s">
        <v>4009</v>
      </c>
      <c r="G632" t="s">
        <v>2494</v>
      </c>
      <c r="H632" t="s">
        <v>2213</v>
      </c>
      <c r="J632" t="s">
        <v>4010</v>
      </c>
      <c r="K632" t="s">
        <v>4011</v>
      </c>
      <c r="L632" t="s">
        <v>303</v>
      </c>
      <c r="M632" t="s">
        <v>4012</v>
      </c>
    </row>
    <row r="633" spans="1:13" x14ac:dyDescent="0.2">
      <c r="A633" t="s">
        <v>292</v>
      </c>
      <c r="B633" t="s">
        <v>293</v>
      </c>
      <c r="C633" t="s">
        <v>4013</v>
      </c>
      <c r="D633" t="s">
        <v>349</v>
      </c>
      <c r="E633" t="s">
        <v>476</v>
      </c>
      <c r="F633" t="s">
        <v>4014</v>
      </c>
      <c r="G633" t="s">
        <v>2666</v>
      </c>
      <c r="H633" t="s">
        <v>2237</v>
      </c>
      <c r="J633" t="s">
        <v>4015</v>
      </c>
      <c r="K633" t="s">
        <v>302</v>
      </c>
      <c r="L633" t="s">
        <v>303</v>
      </c>
      <c r="M633" t="s">
        <v>422</v>
      </c>
    </row>
    <row r="634" spans="1:13" x14ac:dyDescent="0.2">
      <c r="A634" t="s">
        <v>292</v>
      </c>
      <c r="B634" t="s">
        <v>293</v>
      </c>
      <c r="C634" t="s">
        <v>4016</v>
      </c>
      <c r="D634" t="s">
        <v>349</v>
      </c>
      <c r="E634" t="s">
        <v>476</v>
      </c>
      <c r="F634" t="s">
        <v>4017</v>
      </c>
      <c r="G634" t="s">
        <v>2195</v>
      </c>
      <c r="H634" t="s">
        <v>2213</v>
      </c>
      <c r="J634" t="s">
        <v>4018</v>
      </c>
      <c r="K634" t="s">
        <v>4019</v>
      </c>
      <c r="L634" t="s">
        <v>303</v>
      </c>
      <c r="M634" t="s">
        <v>422</v>
      </c>
    </row>
    <row r="635" spans="1:13" x14ac:dyDescent="0.2">
      <c r="A635" t="s">
        <v>292</v>
      </c>
      <c r="B635" t="s">
        <v>293</v>
      </c>
      <c r="C635" t="s">
        <v>4020</v>
      </c>
      <c r="D635" t="s">
        <v>2280</v>
      </c>
      <c r="E635" t="s">
        <v>4021</v>
      </c>
      <c r="F635" t="s">
        <v>4022</v>
      </c>
      <c r="G635" t="s">
        <v>3989</v>
      </c>
      <c r="H635" t="s">
        <v>2580</v>
      </c>
      <c r="I635" t="s">
        <v>2213</v>
      </c>
      <c r="J635" t="s">
        <v>4023</v>
      </c>
      <c r="K635" t="s">
        <v>4024</v>
      </c>
      <c r="L635" t="s">
        <v>303</v>
      </c>
      <c r="M635" t="s">
        <v>4025</v>
      </c>
    </row>
    <row r="636" spans="1:13" x14ac:dyDescent="0.2">
      <c r="A636" t="s">
        <v>292</v>
      </c>
      <c r="B636" t="s">
        <v>293</v>
      </c>
      <c r="C636" t="s">
        <v>4026</v>
      </c>
      <c r="D636" t="s">
        <v>4027</v>
      </c>
      <c r="E636" t="s">
        <v>4028</v>
      </c>
      <c r="F636" t="s">
        <v>4029</v>
      </c>
      <c r="H636" t="s">
        <v>2195</v>
      </c>
      <c r="I636" t="s">
        <v>2213</v>
      </c>
      <c r="J636" t="s">
        <v>4030</v>
      </c>
      <c r="K636" t="s">
        <v>4031</v>
      </c>
      <c r="L636" t="s">
        <v>303</v>
      </c>
      <c r="M636" t="s">
        <v>4032</v>
      </c>
    </row>
    <row r="637" spans="1:13" x14ac:dyDescent="0.2">
      <c r="A637" t="s">
        <v>292</v>
      </c>
      <c r="B637" t="s">
        <v>293</v>
      </c>
      <c r="C637" t="s">
        <v>4033</v>
      </c>
      <c r="D637" t="s">
        <v>4034</v>
      </c>
      <c r="E637" t="s">
        <v>4035</v>
      </c>
      <c r="F637" t="s">
        <v>4036</v>
      </c>
      <c r="G637" t="s">
        <v>4037</v>
      </c>
      <c r="I637" t="s">
        <v>2230</v>
      </c>
      <c r="J637" t="s">
        <v>4038</v>
      </c>
      <c r="K637" t="s">
        <v>4039</v>
      </c>
      <c r="L637" t="s">
        <v>303</v>
      </c>
      <c r="M637" t="s">
        <v>4040</v>
      </c>
    </row>
    <row r="638" spans="1:13" x14ac:dyDescent="0.2">
      <c r="A638" t="s">
        <v>292</v>
      </c>
      <c r="B638" t="s">
        <v>293</v>
      </c>
      <c r="C638" t="s">
        <v>4041</v>
      </c>
      <c r="D638" t="s">
        <v>349</v>
      </c>
      <c r="E638" t="s">
        <v>476</v>
      </c>
      <c r="F638" t="s">
        <v>4042</v>
      </c>
      <c r="G638" t="s">
        <v>2597</v>
      </c>
      <c r="H638" t="s">
        <v>2237</v>
      </c>
      <c r="J638" t="s">
        <v>4043</v>
      </c>
      <c r="K638" t="s">
        <v>302</v>
      </c>
      <c r="L638" t="s">
        <v>303</v>
      </c>
      <c r="M638" t="s">
        <v>422</v>
      </c>
    </row>
    <row r="639" spans="1:13" x14ac:dyDescent="0.2">
      <c r="A639" t="s">
        <v>292</v>
      </c>
      <c r="B639" t="s">
        <v>293</v>
      </c>
      <c r="C639" t="s">
        <v>4044</v>
      </c>
      <c r="D639" t="s">
        <v>3265</v>
      </c>
      <c r="E639" t="s">
        <v>4045</v>
      </c>
      <c r="F639" t="s">
        <v>4046</v>
      </c>
      <c r="G639" t="s">
        <v>4047</v>
      </c>
      <c r="H639" t="s">
        <v>412</v>
      </c>
      <c r="J639" t="s">
        <v>4048</v>
      </c>
      <c r="K639" t="s">
        <v>4049</v>
      </c>
      <c r="L639" t="s">
        <v>303</v>
      </c>
      <c r="M639" t="s">
        <v>1791</v>
      </c>
    </row>
    <row r="640" spans="1:13" x14ac:dyDescent="0.2">
      <c r="A640" t="s">
        <v>292</v>
      </c>
      <c r="B640" t="s">
        <v>293</v>
      </c>
      <c r="C640" t="s">
        <v>4050</v>
      </c>
      <c r="D640" t="s">
        <v>3735</v>
      </c>
      <c r="E640" t="s">
        <v>3736</v>
      </c>
      <c r="F640" t="s">
        <v>4051</v>
      </c>
      <c r="H640" t="s">
        <v>2479</v>
      </c>
      <c r="I640" t="s">
        <v>2213</v>
      </c>
      <c r="J640" t="s">
        <v>4052</v>
      </c>
      <c r="K640" t="s">
        <v>4053</v>
      </c>
      <c r="L640" t="s">
        <v>303</v>
      </c>
      <c r="M640" t="s">
        <v>4054</v>
      </c>
    </row>
    <row r="641" spans="1:13" x14ac:dyDescent="0.2">
      <c r="A641" t="s">
        <v>292</v>
      </c>
      <c r="B641" t="s">
        <v>293</v>
      </c>
      <c r="C641" t="s">
        <v>4055</v>
      </c>
      <c r="D641" t="s">
        <v>4056</v>
      </c>
      <c r="F641" t="s">
        <v>4057</v>
      </c>
      <c r="G641" t="s">
        <v>4058</v>
      </c>
      <c r="H641" t="s">
        <v>2413</v>
      </c>
      <c r="I641" t="s">
        <v>2337</v>
      </c>
      <c r="J641" t="s">
        <v>4059</v>
      </c>
      <c r="K641" t="s">
        <v>4060</v>
      </c>
      <c r="L641" t="s">
        <v>303</v>
      </c>
      <c r="M641" t="s">
        <v>1206</v>
      </c>
    </row>
    <row r="642" spans="1:13" x14ac:dyDescent="0.2">
      <c r="A642" t="s">
        <v>292</v>
      </c>
      <c r="B642" t="s">
        <v>293</v>
      </c>
      <c r="C642" t="s">
        <v>4061</v>
      </c>
      <c r="D642" t="s">
        <v>401</v>
      </c>
      <c r="E642" t="s">
        <v>402</v>
      </c>
      <c r="F642" t="s">
        <v>401</v>
      </c>
      <c r="G642" t="s">
        <v>4062</v>
      </c>
      <c r="H642" t="s">
        <v>3160</v>
      </c>
      <c r="I642" t="s">
        <v>412</v>
      </c>
      <c r="J642" t="s">
        <v>4063</v>
      </c>
      <c r="K642" t="s">
        <v>4064</v>
      </c>
      <c r="L642" t="s">
        <v>303</v>
      </c>
      <c r="M642" t="s">
        <v>4065</v>
      </c>
    </row>
    <row r="643" spans="1:13" x14ac:dyDescent="0.2">
      <c r="A643" t="s">
        <v>292</v>
      </c>
      <c r="B643" t="s">
        <v>293</v>
      </c>
      <c r="C643" t="s">
        <v>4066</v>
      </c>
      <c r="D643" t="s">
        <v>727</v>
      </c>
      <c r="E643" t="s">
        <v>4067</v>
      </c>
      <c r="F643" t="s">
        <v>4068</v>
      </c>
      <c r="G643" t="s">
        <v>4069</v>
      </c>
      <c r="H643" t="s">
        <v>2402</v>
      </c>
      <c r="I643" t="s">
        <v>2237</v>
      </c>
      <c r="J643" t="s">
        <v>4070</v>
      </c>
      <c r="K643" t="s">
        <v>4071</v>
      </c>
      <c r="L643" t="s">
        <v>303</v>
      </c>
      <c r="M643" t="s">
        <v>733</v>
      </c>
    </row>
    <row r="644" spans="1:13" x14ac:dyDescent="0.2">
      <c r="A644" t="s">
        <v>292</v>
      </c>
      <c r="B644" t="s">
        <v>293</v>
      </c>
      <c r="C644" t="s">
        <v>4072</v>
      </c>
      <c r="D644" t="s">
        <v>3585</v>
      </c>
      <c r="E644" t="s">
        <v>4073</v>
      </c>
      <c r="F644" t="s">
        <v>4074</v>
      </c>
      <c r="G644" t="s">
        <v>4075</v>
      </c>
      <c r="H644" t="s">
        <v>412</v>
      </c>
      <c r="J644" t="s">
        <v>4076</v>
      </c>
      <c r="K644" t="s">
        <v>4077</v>
      </c>
      <c r="L644" t="s">
        <v>303</v>
      </c>
      <c r="M644" t="s">
        <v>2881</v>
      </c>
    </row>
    <row r="645" spans="1:13" x14ac:dyDescent="0.2">
      <c r="A645" t="s">
        <v>292</v>
      </c>
      <c r="B645" t="s">
        <v>293</v>
      </c>
      <c r="C645" t="s">
        <v>4078</v>
      </c>
      <c r="D645" t="s">
        <v>349</v>
      </c>
      <c r="F645" t="s">
        <v>4079</v>
      </c>
      <c r="H645" t="s">
        <v>2421</v>
      </c>
      <c r="I645" t="s">
        <v>2230</v>
      </c>
      <c r="J645" t="s">
        <v>4080</v>
      </c>
      <c r="K645" t="s">
        <v>4081</v>
      </c>
      <c r="L645" t="s">
        <v>303</v>
      </c>
      <c r="M645" t="s">
        <v>422</v>
      </c>
    </row>
    <row r="646" spans="1:13" x14ac:dyDescent="0.2">
      <c r="A646" t="s">
        <v>292</v>
      </c>
      <c r="B646" t="s">
        <v>293</v>
      </c>
      <c r="C646" t="s">
        <v>4082</v>
      </c>
      <c r="D646" t="s">
        <v>572</v>
      </c>
      <c r="E646" t="s">
        <v>573</v>
      </c>
      <c r="F646" t="s">
        <v>4083</v>
      </c>
      <c r="H646" t="s">
        <v>412</v>
      </c>
      <c r="J646" t="s">
        <v>4084</v>
      </c>
      <c r="K646" t="s">
        <v>4085</v>
      </c>
      <c r="L646" t="s">
        <v>303</v>
      </c>
      <c r="M646" t="s">
        <v>2554</v>
      </c>
    </row>
    <row r="647" spans="1:13" x14ac:dyDescent="0.2">
      <c r="A647" t="s">
        <v>292</v>
      </c>
      <c r="B647" t="s">
        <v>293</v>
      </c>
      <c r="C647" t="s">
        <v>4086</v>
      </c>
      <c r="D647" t="s">
        <v>4087</v>
      </c>
      <c r="E647" t="s">
        <v>4088</v>
      </c>
      <c r="F647" t="s">
        <v>3191</v>
      </c>
      <c r="G647" t="s">
        <v>4089</v>
      </c>
      <c r="H647" t="s">
        <v>2402</v>
      </c>
      <c r="I647" t="s">
        <v>2237</v>
      </c>
      <c r="J647" t="s">
        <v>4090</v>
      </c>
      <c r="K647" t="s">
        <v>4091</v>
      </c>
      <c r="L647" t="s">
        <v>303</v>
      </c>
      <c r="M647" t="s">
        <v>4092</v>
      </c>
    </row>
    <row r="648" spans="1:13" x14ac:dyDescent="0.2">
      <c r="A648" t="s">
        <v>292</v>
      </c>
      <c r="B648" t="s">
        <v>293</v>
      </c>
      <c r="C648" t="s">
        <v>4093</v>
      </c>
      <c r="D648" t="s">
        <v>3993</v>
      </c>
      <c r="F648" t="s">
        <v>4094</v>
      </c>
      <c r="G648" t="s">
        <v>4095</v>
      </c>
      <c r="I648" t="s">
        <v>2337</v>
      </c>
      <c r="J648" t="s">
        <v>4096</v>
      </c>
      <c r="K648" t="s">
        <v>4097</v>
      </c>
      <c r="L648" t="s">
        <v>303</v>
      </c>
      <c r="M648" t="s">
        <v>4098</v>
      </c>
    </row>
    <row r="649" spans="1:13" x14ac:dyDescent="0.2">
      <c r="A649" t="s">
        <v>292</v>
      </c>
      <c r="B649" t="s">
        <v>293</v>
      </c>
      <c r="C649" t="s">
        <v>4099</v>
      </c>
      <c r="D649" t="s">
        <v>349</v>
      </c>
      <c r="E649" t="s">
        <v>476</v>
      </c>
      <c r="F649" t="s">
        <v>4100</v>
      </c>
      <c r="G649" t="s">
        <v>4101</v>
      </c>
      <c r="H649" t="s">
        <v>2389</v>
      </c>
      <c r="I649" t="s">
        <v>2237</v>
      </c>
      <c r="J649" t="s">
        <v>4102</v>
      </c>
      <c r="K649" t="s">
        <v>4103</v>
      </c>
      <c r="L649" t="s">
        <v>303</v>
      </c>
      <c r="M649" t="s">
        <v>4104</v>
      </c>
    </row>
    <row r="650" spans="1:13" x14ac:dyDescent="0.2">
      <c r="A650" t="s">
        <v>292</v>
      </c>
      <c r="B650" t="s">
        <v>293</v>
      </c>
      <c r="C650" t="s">
        <v>4105</v>
      </c>
      <c r="D650" t="s">
        <v>2418</v>
      </c>
      <c r="E650" t="s">
        <v>2419</v>
      </c>
      <c r="F650" t="s">
        <v>484</v>
      </c>
      <c r="G650" t="s">
        <v>4106</v>
      </c>
      <c r="H650" t="s">
        <v>2421</v>
      </c>
      <c r="I650" t="s">
        <v>2230</v>
      </c>
      <c r="J650" t="s">
        <v>4107</v>
      </c>
      <c r="K650" t="s">
        <v>4108</v>
      </c>
      <c r="L650" t="s">
        <v>303</v>
      </c>
      <c r="M650" t="s">
        <v>422</v>
      </c>
    </row>
    <row r="651" spans="1:13" x14ac:dyDescent="0.2">
      <c r="A651" t="s">
        <v>292</v>
      </c>
      <c r="B651" t="s">
        <v>293</v>
      </c>
      <c r="C651" t="s">
        <v>4109</v>
      </c>
      <c r="D651" t="s">
        <v>401</v>
      </c>
      <c r="E651" t="s">
        <v>402</v>
      </c>
      <c r="F651" t="s">
        <v>4110</v>
      </c>
      <c r="G651" t="s">
        <v>4111</v>
      </c>
      <c r="H651" t="s">
        <v>2212</v>
      </c>
      <c r="I651" t="s">
        <v>2213</v>
      </c>
      <c r="J651" t="s">
        <v>4112</v>
      </c>
      <c r="K651" t="s">
        <v>4113</v>
      </c>
      <c r="L651" t="s">
        <v>303</v>
      </c>
      <c r="M651" t="s">
        <v>4114</v>
      </c>
    </row>
    <row r="652" spans="1:13" x14ac:dyDescent="0.2">
      <c r="A652" t="s">
        <v>292</v>
      </c>
      <c r="B652" t="s">
        <v>293</v>
      </c>
      <c r="C652" t="s">
        <v>4115</v>
      </c>
      <c r="D652" t="s">
        <v>844</v>
      </c>
      <c r="E652" t="s">
        <v>296</v>
      </c>
      <c r="F652" t="s">
        <v>4116</v>
      </c>
      <c r="H652" t="s">
        <v>412</v>
      </c>
      <c r="J652" t="s">
        <v>4117</v>
      </c>
      <c r="K652" t="s">
        <v>4118</v>
      </c>
      <c r="L652" t="s">
        <v>303</v>
      </c>
      <c r="M652" t="s">
        <v>892</v>
      </c>
    </row>
    <row r="653" spans="1:13" x14ac:dyDescent="0.2">
      <c r="A653" t="s">
        <v>292</v>
      </c>
      <c r="B653" t="s">
        <v>293</v>
      </c>
      <c r="C653" t="s">
        <v>4119</v>
      </c>
      <c r="D653" t="s">
        <v>844</v>
      </c>
      <c r="E653" t="s">
        <v>296</v>
      </c>
      <c r="F653" t="s">
        <v>4120</v>
      </c>
      <c r="G653" t="s">
        <v>2812</v>
      </c>
      <c r="H653" t="s">
        <v>2212</v>
      </c>
      <c r="I653" t="s">
        <v>2213</v>
      </c>
      <c r="J653" t="s">
        <v>4121</v>
      </c>
      <c r="K653" t="s">
        <v>4122</v>
      </c>
      <c r="L653" t="s">
        <v>303</v>
      </c>
      <c r="M653" t="s">
        <v>892</v>
      </c>
    </row>
    <row r="654" spans="1:13" x14ac:dyDescent="0.2">
      <c r="A654" t="s">
        <v>292</v>
      </c>
      <c r="B654" t="s">
        <v>293</v>
      </c>
      <c r="C654" t="s">
        <v>4123</v>
      </c>
      <c r="D654" t="s">
        <v>844</v>
      </c>
      <c r="E654" t="s">
        <v>296</v>
      </c>
      <c r="F654" t="s">
        <v>4124</v>
      </c>
      <c r="G654" t="s">
        <v>4125</v>
      </c>
      <c r="H654" t="s">
        <v>2237</v>
      </c>
      <c r="J654" t="s">
        <v>4126</v>
      </c>
      <c r="K654" t="s">
        <v>4127</v>
      </c>
      <c r="L654" t="s">
        <v>303</v>
      </c>
      <c r="M654" t="s">
        <v>4128</v>
      </c>
    </row>
    <row r="655" spans="1:13" x14ac:dyDescent="0.2">
      <c r="A655" t="s">
        <v>292</v>
      </c>
      <c r="B655" t="s">
        <v>293</v>
      </c>
      <c r="C655" t="s">
        <v>4129</v>
      </c>
      <c r="D655" t="s">
        <v>394</v>
      </c>
      <c r="E655" t="s">
        <v>395</v>
      </c>
      <c r="F655" t="s">
        <v>395</v>
      </c>
      <c r="G655" t="s">
        <v>4130</v>
      </c>
      <c r="H655" t="s">
        <v>2421</v>
      </c>
      <c r="I655" t="s">
        <v>2230</v>
      </c>
      <c r="J655" t="s">
        <v>4131</v>
      </c>
      <c r="K655" t="s">
        <v>4132</v>
      </c>
      <c r="L655" t="s">
        <v>303</v>
      </c>
      <c r="M655" t="s">
        <v>4133</v>
      </c>
    </row>
    <row r="656" spans="1:13" x14ac:dyDescent="0.2">
      <c r="A656" t="s">
        <v>292</v>
      </c>
      <c r="B656" t="s">
        <v>293</v>
      </c>
      <c r="C656" t="s">
        <v>4134</v>
      </c>
      <c r="D656" t="s">
        <v>4135</v>
      </c>
      <c r="F656" t="s">
        <v>4136</v>
      </c>
      <c r="G656" t="s">
        <v>4137</v>
      </c>
      <c r="H656" t="s">
        <v>4138</v>
      </c>
      <c r="I656" t="s">
        <v>2195</v>
      </c>
      <c r="J656" t="s">
        <v>4139</v>
      </c>
      <c r="K656" t="s">
        <v>4140</v>
      </c>
      <c r="L656" t="s">
        <v>303</v>
      </c>
      <c r="M656" t="s">
        <v>312</v>
      </c>
    </row>
    <row r="657" spans="1:13" x14ac:dyDescent="0.2">
      <c r="A657" t="s">
        <v>292</v>
      </c>
      <c r="B657" t="s">
        <v>293</v>
      </c>
      <c r="C657" t="s">
        <v>4141</v>
      </c>
      <c r="D657" t="s">
        <v>4142</v>
      </c>
      <c r="E657" t="s">
        <v>4143</v>
      </c>
      <c r="F657" t="s">
        <v>4144</v>
      </c>
      <c r="G657" t="s">
        <v>4145</v>
      </c>
      <c r="H657" t="s">
        <v>2204</v>
      </c>
      <c r="I657" t="s">
        <v>2230</v>
      </c>
      <c r="J657" t="s">
        <v>4146</v>
      </c>
      <c r="K657" t="s">
        <v>4147</v>
      </c>
      <c r="L657" t="s">
        <v>303</v>
      </c>
      <c r="M657" t="s">
        <v>4148</v>
      </c>
    </row>
    <row r="658" spans="1:13" x14ac:dyDescent="0.2">
      <c r="A658" t="s">
        <v>292</v>
      </c>
      <c r="B658" t="s">
        <v>293</v>
      </c>
      <c r="C658" t="s">
        <v>4149</v>
      </c>
      <c r="D658" t="s">
        <v>4150</v>
      </c>
      <c r="E658" t="s">
        <v>4151</v>
      </c>
      <c r="F658" t="s">
        <v>4152</v>
      </c>
      <c r="G658" t="s">
        <v>4153</v>
      </c>
      <c r="H658" t="s">
        <v>2402</v>
      </c>
      <c r="I658" t="s">
        <v>2237</v>
      </c>
      <c r="J658" t="s">
        <v>4154</v>
      </c>
      <c r="K658" t="s">
        <v>4155</v>
      </c>
      <c r="L658" t="s">
        <v>303</v>
      </c>
      <c r="M658" t="s">
        <v>4156</v>
      </c>
    </row>
    <row r="659" spans="1:13" x14ac:dyDescent="0.2">
      <c r="A659" t="s">
        <v>292</v>
      </c>
      <c r="B659" t="s">
        <v>293</v>
      </c>
      <c r="C659" t="s">
        <v>4157</v>
      </c>
      <c r="D659" t="s">
        <v>401</v>
      </c>
      <c r="F659" t="s">
        <v>4158</v>
      </c>
      <c r="H659" t="s">
        <v>2494</v>
      </c>
      <c r="J659" t="s">
        <v>4159</v>
      </c>
      <c r="K659" t="s">
        <v>4160</v>
      </c>
      <c r="L659" t="s">
        <v>303</v>
      </c>
      <c r="M659" t="s">
        <v>3583</v>
      </c>
    </row>
    <row r="660" spans="1:13" x14ac:dyDescent="0.2">
      <c r="A660" t="s">
        <v>292</v>
      </c>
      <c r="B660" t="s">
        <v>293</v>
      </c>
      <c r="C660" t="s">
        <v>4161</v>
      </c>
      <c r="D660" t="s">
        <v>349</v>
      </c>
      <c r="E660" t="s">
        <v>424</v>
      </c>
      <c r="F660" t="s">
        <v>4162</v>
      </c>
      <c r="H660" t="s">
        <v>4163</v>
      </c>
      <c r="I660" t="s">
        <v>2230</v>
      </c>
      <c r="J660" t="s">
        <v>4164</v>
      </c>
      <c r="K660" t="s">
        <v>4165</v>
      </c>
      <c r="L660" t="s">
        <v>303</v>
      </c>
      <c r="M660" t="s">
        <v>4166</v>
      </c>
    </row>
    <row r="661" spans="1:13" x14ac:dyDescent="0.2">
      <c r="A661" t="s">
        <v>292</v>
      </c>
      <c r="B661" t="s">
        <v>293</v>
      </c>
      <c r="C661" t="s">
        <v>4167</v>
      </c>
      <c r="D661" t="s">
        <v>4168</v>
      </c>
      <c r="E661" t="s">
        <v>2470</v>
      </c>
      <c r="F661" t="s">
        <v>4169</v>
      </c>
      <c r="G661" t="s">
        <v>4170</v>
      </c>
      <c r="H661" t="s">
        <v>515</v>
      </c>
      <c r="I661" t="s">
        <v>419</v>
      </c>
      <c r="J661" t="s">
        <v>4171</v>
      </c>
      <c r="K661" t="s">
        <v>4172</v>
      </c>
      <c r="L661" t="s">
        <v>303</v>
      </c>
      <c r="M661" t="s">
        <v>4173</v>
      </c>
    </row>
    <row r="662" spans="1:13" x14ac:dyDescent="0.2">
      <c r="A662" t="s">
        <v>292</v>
      </c>
      <c r="B662" t="s">
        <v>293</v>
      </c>
      <c r="C662" t="s">
        <v>4174</v>
      </c>
      <c r="D662" t="s">
        <v>349</v>
      </c>
      <c r="E662" t="s">
        <v>424</v>
      </c>
      <c r="F662" t="s">
        <v>4175</v>
      </c>
      <c r="G662" t="s">
        <v>2812</v>
      </c>
      <c r="H662" t="s">
        <v>2212</v>
      </c>
      <c r="I662" t="s">
        <v>2213</v>
      </c>
      <c r="J662" t="s">
        <v>4176</v>
      </c>
      <c r="K662" t="s">
        <v>4177</v>
      </c>
      <c r="L662" t="s">
        <v>303</v>
      </c>
      <c r="M662" t="s">
        <v>1111</v>
      </c>
    </row>
    <row r="663" spans="1:13" x14ac:dyDescent="0.2">
      <c r="A663" t="s">
        <v>292</v>
      </c>
      <c r="B663" t="s">
        <v>293</v>
      </c>
      <c r="C663" t="s">
        <v>4178</v>
      </c>
      <c r="D663" t="s">
        <v>572</v>
      </c>
      <c r="E663" t="s">
        <v>4179</v>
      </c>
      <c r="F663" t="s">
        <v>4180</v>
      </c>
      <c r="G663" t="s">
        <v>4181</v>
      </c>
      <c r="H663" t="s">
        <v>2494</v>
      </c>
      <c r="I663" t="s">
        <v>2213</v>
      </c>
      <c r="J663" t="s">
        <v>4182</v>
      </c>
      <c r="K663" t="s">
        <v>4183</v>
      </c>
      <c r="L663" t="s">
        <v>303</v>
      </c>
      <c r="M663" t="s">
        <v>2373</v>
      </c>
    </row>
    <row r="664" spans="1:13" x14ac:dyDescent="0.2">
      <c r="A664" t="s">
        <v>292</v>
      </c>
      <c r="B664" t="s">
        <v>293</v>
      </c>
      <c r="C664" t="s">
        <v>4184</v>
      </c>
      <c r="D664" t="s">
        <v>4185</v>
      </c>
      <c r="E664" t="s">
        <v>4186</v>
      </c>
      <c r="F664" t="s">
        <v>4187</v>
      </c>
      <c r="G664" t="s">
        <v>3005</v>
      </c>
      <c r="H664" t="s">
        <v>412</v>
      </c>
      <c r="J664" t="s">
        <v>4188</v>
      </c>
      <c r="K664" t="s">
        <v>4189</v>
      </c>
      <c r="L664" t="s">
        <v>303</v>
      </c>
      <c r="M664" t="s">
        <v>4190</v>
      </c>
    </row>
    <row r="665" spans="1:13" x14ac:dyDescent="0.2">
      <c r="A665" t="s">
        <v>292</v>
      </c>
      <c r="B665" t="s">
        <v>293</v>
      </c>
      <c r="C665" t="s">
        <v>4191</v>
      </c>
      <c r="D665" t="s">
        <v>295</v>
      </c>
      <c r="E665" t="s">
        <v>4192</v>
      </c>
      <c r="F665" t="s">
        <v>4193</v>
      </c>
      <c r="G665" t="s">
        <v>2563</v>
      </c>
      <c r="H665" t="s">
        <v>2529</v>
      </c>
      <c r="I665" t="s">
        <v>2230</v>
      </c>
      <c r="J665" t="s">
        <v>4194</v>
      </c>
      <c r="K665" t="s">
        <v>4195</v>
      </c>
      <c r="L665" t="s">
        <v>303</v>
      </c>
      <c r="M665" t="s">
        <v>3760</v>
      </c>
    </row>
    <row r="666" spans="1:13" x14ac:dyDescent="0.2">
      <c r="A666" t="s">
        <v>292</v>
      </c>
      <c r="B666" t="s">
        <v>293</v>
      </c>
      <c r="C666" t="s">
        <v>4196</v>
      </c>
      <c r="D666" t="s">
        <v>4197</v>
      </c>
      <c r="E666" t="s">
        <v>4198</v>
      </c>
      <c r="F666" t="s">
        <v>2909</v>
      </c>
      <c r="H666" t="s">
        <v>4199</v>
      </c>
      <c r="I666" t="s">
        <v>2237</v>
      </c>
      <c r="J666" t="s">
        <v>4200</v>
      </c>
      <c r="K666" t="s">
        <v>4201</v>
      </c>
      <c r="L666" t="s">
        <v>303</v>
      </c>
      <c r="M666" t="s">
        <v>4202</v>
      </c>
    </row>
    <row r="667" spans="1:13" x14ac:dyDescent="0.2">
      <c r="A667" t="s">
        <v>292</v>
      </c>
      <c r="B667" t="s">
        <v>293</v>
      </c>
      <c r="C667" t="s">
        <v>4203</v>
      </c>
      <c r="D667" t="s">
        <v>349</v>
      </c>
      <c r="E667" t="s">
        <v>424</v>
      </c>
      <c r="F667" t="s">
        <v>4204</v>
      </c>
      <c r="G667" t="s">
        <v>4205</v>
      </c>
      <c r="H667" t="s">
        <v>2261</v>
      </c>
      <c r="I667" t="s">
        <v>2213</v>
      </c>
      <c r="J667" t="s">
        <v>4206</v>
      </c>
      <c r="K667" t="s">
        <v>4207</v>
      </c>
      <c r="L667" t="s">
        <v>303</v>
      </c>
      <c r="M667" t="s">
        <v>4208</v>
      </c>
    </row>
    <row r="668" spans="1:13" x14ac:dyDescent="0.2">
      <c r="A668" t="s">
        <v>292</v>
      </c>
      <c r="B668" t="s">
        <v>293</v>
      </c>
      <c r="C668" t="s">
        <v>4209</v>
      </c>
      <c r="D668" t="s">
        <v>492</v>
      </c>
      <c r="E668" t="s">
        <v>493</v>
      </c>
      <c r="F668" t="s">
        <v>4210</v>
      </c>
      <c r="H668" t="s">
        <v>3404</v>
      </c>
      <c r="I668" t="s">
        <v>2230</v>
      </c>
      <c r="J668" t="s">
        <v>4211</v>
      </c>
      <c r="K668" t="s">
        <v>4212</v>
      </c>
      <c r="L668" t="s">
        <v>303</v>
      </c>
      <c r="M668" t="s">
        <v>4213</v>
      </c>
    </row>
    <row r="669" spans="1:13" x14ac:dyDescent="0.2">
      <c r="A669" t="s">
        <v>292</v>
      </c>
      <c r="B669" t="s">
        <v>293</v>
      </c>
      <c r="C669" t="s">
        <v>4214</v>
      </c>
      <c r="D669" t="s">
        <v>592</v>
      </c>
      <c r="E669" t="s">
        <v>4215</v>
      </c>
      <c r="F669" t="s">
        <v>4216</v>
      </c>
      <c r="G669" t="s">
        <v>4217</v>
      </c>
      <c r="H669" t="s">
        <v>2195</v>
      </c>
      <c r="I669" t="s">
        <v>2213</v>
      </c>
      <c r="J669" t="s">
        <v>4218</v>
      </c>
      <c r="K669" t="s">
        <v>4219</v>
      </c>
      <c r="L669" t="s">
        <v>303</v>
      </c>
      <c r="M669" t="s">
        <v>3677</v>
      </c>
    </row>
    <row r="670" spans="1:13" x14ac:dyDescent="0.2">
      <c r="A670" t="s">
        <v>292</v>
      </c>
      <c r="B670" t="s">
        <v>293</v>
      </c>
      <c r="C670" t="s">
        <v>4220</v>
      </c>
      <c r="D670" t="s">
        <v>4221</v>
      </c>
      <c r="F670" t="s">
        <v>4222</v>
      </c>
      <c r="G670" t="s">
        <v>4223</v>
      </c>
      <c r="H670" t="s">
        <v>412</v>
      </c>
      <c r="J670" t="s">
        <v>4224</v>
      </c>
      <c r="K670" t="s">
        <v>4225</v>
      </c>
      <c r="L670" t="s">
        <v>303</v>
      </c>
      <c r="M670" t="s">
        <v>2936</v>
      </c>
    </row>
    <row r="671" spans="1:13" x14ac:dyDescent="0.2">
      <c r="A671" t="s">
        <v>292</v>
      </c>
      <c r="B671" t="s">
        <v>293</v>
      </c>
      <c r="C671" t="s">
        <v>4226</v>
      </c>
      <c r="D671" t="s">
        <v>844</v>
      </c>
      <c r="E671" t="s">
        <v>296</v>
      </c>
      <c r="F671" t="s">
        <v>4227</v>
      </c>
      <c r="G671" t="s">
        <v>3160</v>
      </c>
      <c r="H671" t="s">
        <v>412</v>
      </c>
      <c r="J671" t="s">
        <v>4228</v>
      </c>
      <c r="K671" t="s">
        <v>4229</v>
      </c>
      <c r="L671" t="s">
        <v>303</v>
      </c>
      <c r="M671" t="s">
        <v>892</v>
      </c>
    </row>
    <row r="672" spans="1:13" x14ac:dyDescent="0.2">
      <c r="A672" t="s">
        <v>292</v>
      </c>
      <c r="B672" t="s">
        <v>293</v>
      </c>
      <c r="C672" t="s">
        <v>4230</v>
      </c>
      <c r="D672" t="s">
        <v>4231</v>
      </c>
      <c r="E672" t="s">
        <v>4232</v>
      </c>
      <c r="F672" t="s">
        <v>4233</v>
      </c>
      <c r="H672" t="s">
        <v>2580</v>
      </c>
      <c r="I672" t="s">
        <v>2213</v>
      </c>
      <c r="J672" t="s">
        <v>4234</v>
      </c>
      <c r="K672" t="s">
        <v>4235</v>
      </c>
      <c r="L672" t="s">
        <v>303</v>
      </c>
      <c r="M672" t="s">
        <v>4236</v>
      </c>
    </row>
    <row r="673" spans="1:13" x14ac:dyDescent="0.2">
      <c r="A673" t="s">
        <v>292</v>
      </c>
      <c r="B673" t="s">
        <v>293</v>
      </c>
      <c r="C673" t="s">
        <v>4237</v>
      </c>
      <c r="D673" t="s">
        <v>349</v>
      </c>
      <c r="E673" t="s">
        <v>424</v>
      </c>
      <c r="F673" t="s">
        <v>4238</v>
      </c>
      <c r="G673" t="s">
        <v>4239</v>
      </c>
      <c r="H673" t="s">
        <v>2237</v>
      </c>
      <c r="J673" t="s">
        <v>4240</v>
      </c>
      <c r="K673" t="s">
        <v>4241</v>
      </c>
      <c r="L673" t="s">
        <v>303</v>
      </c>
      <c r="M673" t="s">
        <v>2258</v>
      </c>
    </row>
    <row r="674" spans="1:13" x14ac:dyDescent="0.2">
      <c r="A674" t="s">
        <v>292</v>
      </c>
      <c r="B674" t="s">
        <v>293</v>
      </c>
      <c r="C674" t="s">
        <v>4242</v>
      </c>
      <c r="D674" t="s">
        <v>844</v>
      </c>
      <c r="E674" t="s">
        <v>296</v>
      </c>
      <c r="F674" t="s">
        <v>4243</v>
      </c>
      <c r="H674" t="s">
        <v>4244</v>
      </c>
      <c r="I674" t="s">
        <v>2237</v>
      </c>
      <c r="J674" t="s">
        <v>4245</v>
      </c>
      <c r="K674" t="s">
        <v>4246</v>
      </c>
      <c r="L674" t="s">
        <v>303</v>
      </c>
      <c r="M674" t="s">
        <v>4128</v>
      </c>
    </row>
    <row r="675" spans="1:13" x14ac:dyDescent="0.2">
      <c r="A675" t="s">
        <v>292</v>
      </c>
      <c r="B675" t="s">
        <v>293</v>
      </c>
      <c r="C675" t="s">
        <v>4247</v>
      </c>
      <c r="D675" t="s">
        <v>844</v>
      </c>
      <c r="F675" t="s">
        <v>4248</v>
      </c>
      <c r="G675" t="s">
        <v>3416</v>
      </c>
      <c r="H675" t="s">
        <v>2212</v>
      </c>
      <c r="I675" t="s">
        <v>2213</v>
      </c>
      <c r="J675" t="s">
        <v>4249</v>
      </c>
      <c r="K675" t="s">
        <v>4250</v>
      </c>
      <c r="L675" t="s">
        <v>303</v>
      </c>
      <c r="M675" t="s">
        <v>892</v>
      </c>
    </row>
    <row r="676" spans="1:13" x14ac:dyDescent="0.2">
      <c r="A676" t="s">
        <v>292</v>
      </c>
      <c r="B676" t="s">
        <v>293</v>
      </c>
      <c r="C676" t="s">
        <v>4251</v>
      </c>
      <c r="D676" t="s">
        <v>572</v>
      </c>
      <c r="E676" t="s">
        <v>573</v>
      </c>
      <c r="F676" t="s">
        <v>4252</v>
      </c>
      <c r="G676" t="s">
        <v>412</v>
      </c>
      <c r="J676" t="s">
        <v>2971</v>
      </c>
      <c r="K676" t="s">
        <v>4253</v>
      </c>
      <c r="L676" t="s">
        <v>303</v>
      </c>
      <c r="M676" t="s">
        <v>4254</v>
      </c>
    </row>
    <row r="677" spans="1:13" x14ac:dyDescent="0.2">
      <c r="A677" t="s">
        <v>292</v>
      </c>
      <c r="B677" t="s">
        <v>293</v>
      </c>
      <c r="C677" t="s">
        <v>4255</v>
      </c>
      <c r="D677" t="s">
        <v>4256</v>
      </c>
      <c r="E677" t="s">
        <v>4257</v>
      </c>
      <c r="F677" t="s">
        <v>4258</v>
      </c>
      <c r="H677" t="s">
        <v>4259</v>
      </c>
      <c r="I677" t="s">
        <v>2230</v>
      </c>
      <c r="J677" t="s">
        <v>4260</v>
      </c>
      <c r="K677" t="s">
        <v>4261</v>
      </c>
      <c r="L677" t="s">
        <v>303</v>
      </c>
      <c r="M677" t="s">
        <v>4262</v>
      </c>
    </row>
    <row r="678" spans="1:13" x14ac:dyDescent="0.2">
      <c r="A678" t="s">
        <v>292</v>
      </c>
      <c r="B678" t="s">
        <v>293</v>
      </c>
      <c r="C678" t="s">
        <v>4263</v>
      </c>
      <c r="D678" t="s">
        <v>4264</v>
      </c>
      <c r="E678" t="s">
        <v>4265</v>
      </c>
      <c r="F678" t="s">
        <v>4266</v>
      </c>
      <c r="H678" t="s">
        <v>2204</v>
      </c>
      <c r="I678" t="s">
        <v>2230</v>
      </c>
      <c r="J678" t="s">
        <v>4267</v>
      </c>
      <c r="K678" t="s">
        <v>4268</v>
      </c>
      <c r="L678" t="s">
        <v>303</v>
      </c>
      <c r="M678" t="s">
        <v>1323</v>
      </c>
    </row>
    <row r="679" spans="1:13" x14ac:dyDescent="0.2">
      <c r="A679" t="s">
        <v>292</v>
      </c>
      <c r="B679" t="s">
        <v>293</v>
      </c>
      <c r="C679" t="s">
        <v>4269</v>
      </c>
      <c r="D679" t="s">
        <v>2445</v>
      </c>
      <c r="E679" t="s">
        <v>1504</v>
      </c>
      <c r="F679" t="s">
        <v>4270</v>
      </c>
      <c r="G679" t="s">
        <v>4271</v>
      </c>
      <c r="H679" t="s">
        <v>4272</v>
      </c>
      <c r="I679" t="s">
        <v>412</v>
      </c>
      <c r="J679" t="s">
        <v>4273</v>
      </c>
      <c r="K679" t="s">
        <v>4274</v>
      </c>
      <c r="L679" t="s">
        <v>303</v>
      </c>
      <c r="M679" t="s">
        <v>3907</v>
      </c>
    </row>
    <row r="680" spans="1:13" x14ac:dyDescent="0.2">
      <c r="A680" t="s">
        <v>292</v>
      </c>
      <c r="B680" t="s">
        <v>293</v>
      </c>
      <c r="C680" t="s">
        <v>4275</v>
      </c>
      <c r="D680" t="s">
        <v>349</v>
      </c>
      <c r="E680" t="s">
        <v>424</v>
      </c>
      <c r="F680" t="s">
        <v>4276</v>
      </c>
      <c r="G680" t="s">
        <v>4277</v>
      </c>
      <c r="H680" t="s">
        <v>2402</v>
      </c>
      <c r="I680" t="s">
        <v>2237</v>
      </c>
      <c r="J680" t="s">
        <v>4278</v>
      </c>
      <c r="K680" t="s">
        <v>4279</v>
      </c>
      <c r="L680" t="s">
        <v>303</v>
      </c>
      <c r="M680" t="s">
        <v>3946</v>
      </c>
    </row>
    <row r="681" spans="1:13" x14ac:dyDescent="0.2">
      <c r="A681" t="s">
        <v>292</v>
      </c>
      <c r="B681" t="s">
        <v>293</v>
      </c>
      <c r="C681" t="s">
        <v>4280</v>
      </c>
      <c r="D681" t="s">
        <v>4281</v>
      </c>
      <c r="E681" t="s">
        <v>4282</v>
      </c>
      <c r="F681" t="s">
        <v>4283</v>
      </c>
      <c r="G681" t="s">
        <v>4284</v>
      </c>
      <c r="H681" t="s">
        <v>2486</v>
      </c>
      <c r="I681" t="s">
        <v>2337</v>
      </c>
      <c r="J681" t="s">
        <v>4285</v>
      </c>
      <c r="K681" t="s">
        <v>4286</v>
      </c>
      <c r="L681" t="s">
        <v>303</v>
      </c>
      <c r="M681" t="s">
        <v>452</v>
      </c>
    </row>
    <row r="682" spans="1:13" x14ac:dyDescent="0.2">
      <c r="A682" t="s">
        <v>292</v>
      </c>
      <c r="B682" t="s">
        <v>293</v>
      </c>
      <c r="C682" t="s">
        <v>4287</v>
      </c>
      <c r="D682" t="s">
        <v>295</v>
      </c>
      <c r="E682" t="s">
        <v>296</v>
      </c>
      <c r="F682" t="s">
        <v>4288</v>
      </c>
      <c r="G682" t="s">
        <v>4289</v>
      </c>
      <c r="H682" t="s">
        <v>2650</v>
      </c>
      <c r="J682" t="s">
        <v>4290</v>
      </c>
      <c r="K682" t="s">
        <v>4291</v>
      </c>
      <c r="L682" t="s">
        <v>303</v>
      </c>
      <c r="M682" t="s">
        <v>4292</v>
      </c>
    </row>
    <row r="683" spans="1:13" x14ac:dyDescent="0.2">
      <c r="A683" t="s">
        <v>292</v>
      </c>
      <c r="B683" t="s">
        <v>293</v>
      </c>
      <c r="C683" t="s">
        <v>4293</v>
      </c>
      <c r="D683" t="s">
        <v>4294</v>
      </c>
      <c r="E683" t="s">
        <v>4295</v>
      </c>
      <c r="F683" t="s">
        <v>4296</v>
      </c>
      <c r="H683" t="s">
        <v>3290</v>
      </c>
      <c r="I683" t="s">
        <v>2230</v>
      </c>
      <c r="J683" t="s">
        <v>4297</v>
      </c>
      <c r="K683" t="s">
        <v>4298</v>
      </c>
      <c r="L683" t="s">
        <v>303</v>
      </c>
      <c r="M683" t="s">
        <v>1722</v>
      </c>
    </row>
    <row r="684" spans="1:13" x14ac:dyDescent="0.2">
      <c r="A684" t="s">
        <v>292</v>
      </c>
      <c r="B684" t="s">
        <v>293</v>
      </c>
      <c r="C684" t="s">
        <v>4299</v>
      </c>
      <c r="D684" t="s">
        <v>394</v>
      </c>
      <c r="E684" t="s">
        <v>395</v>
      </c>
      <c r="F684" t="s">
        <v>500</v>
      </c>
      <c r="G684" t="s">
        <v>4300</v>
      </c>
      <c r="H684" t="s">
        <v>2494</v>
      </c>
      <c r="J684" t="s">
        <v>4301</v>
      </c>
      <c r="K684" t="s">
        <v>4302</v>
      </c>
      <c r="L684" t="s">
        <v>303</v>
      </c>
      <c r="M684" t="s">
        <v>4303</v>
      </c>
    </row>
    <row r="685" spans="1:13" x14ac:dyDescent="0.2">
      <c r="A685" t="s">
        <v>292</v>
      </c>
      <c r="B685" t="s">
        <v>293</v>
      </c>
      <c r="C685" t="s">
        <v>4304</v>
      </c>
      <c r="D685" t="s">
        <v>4143</v>
      </c>
      <c r="F685" t="s">
        <v>4305</v>
      </c>
      <c r="G685" t="s">
        <v>4306</v>
      </c>
      <c r="H685" t="s">
        <v>2204</v>
      </c>
      <c r="J685" t="s">
        <v>4307</v>
      </c>
      <c r="K685" t="s">
        <v>4308</v>
      </c>
      <c r="L685" t="s">
        <v>303</v>
      </c>
      <c r="M685" t="s">
        <v>4309</v>
      </c>
    </row>
    <row r="686" spans="1:13" x14ac:dyDescent="0.2">
      <c r="A686" t="s">
        <v>292</v>
      </c>
      <c r="B686" t="s">
        <v>293</v>
      </c>
      <c r="C686" t="s">
        <v>4310</v>
      </c>
      <c r="D686" t="s">
        <v>401</v>
      </c>
      <c r="E686" t="s">
        <v>402</v>
      </c>
      <c r="F686" t="s">
        <v>4311</v>
      </c>
      <c r="G686" t="s">
        <v>4312</v>
      </c>
      <c r="H686" t="s">
        <v>3504</v>
      </c>
      <c r="I686" t="s">
        <v>2230</v>
      </c>
      <c r="J686" t="s">
        <v>4313</v>
      </c>
      <c r="K686" t="s">
        <v>302</v>
      </c>
      <c r="L686" t="s">
        <v>303</v>
      </c>
      <c r="M686" t="s">
        <v>4314</v>
      </c>
    </row>
    <row r="687" spans="1:13" x14ac:dyDescent="0.2">
      <c r="A687" t="s">
        <v>292</v>
      </c>
      <c r="B687" t="s">
        <v>293</v>
      </c>
      <c r="C687" t="s">
        <v>4315</v>
      </c>
      <c r="D687" t="s">
        <v>401</v>
      </c>
      <c r="E687" t="s">
        <v>402</v>
      </c>
      <c r="F687" t="s">
        <v>4316</v>
      </c>
      <c r="G687" t="s">
        <v>1527</v>
      </c>
      <c r="H687" t="s">
        <v>4317</v>
      </c>
      <c r="I687" t="s">
        <v>2213</v>
      </c>
      <c r="J687" t="s">
        <v>4318</v>
      </c>
      <c r="K687" t="s">
        <v>4319</v>
      </c>
      <c r="L687" t="s">
        <v>303</v>
      </c>
      <c r="M687" t="s">
        <v>4320</v>
      </c>
    </row>
    <row r="688" spans="1:13" x14ac:dyDescent="0.2">
      <c r="A688" t="s">
        <v>292</v>
      </c>
      <c r="B688" t="s">
        <v>293</v>
      </c>
      <c r="C688" t="s">
        <v>4321</v>
      </c>
      <c r="D688" t="s">
        <v>349</v>
      </c>
      <c r="E688" t="s">
        <v>424</v>
      </c>
      <c r="F688" t="s">
        <v>4322</v>
      </c>
      <c r="G688" t="s">
        <v>2722</v>
      </c>
      <c r="H688" t="s">
        <v>2212</v>
      </c>
      <c r="I688" t="s">
        <v>2213</v>
      </c>
      <c r="J688" t="s">
        <v>4323</v>
      </c>
      <c r="K688" t="s">
        <v>4324</v>
      </c>
      <c r="L688" t="s">
        <v>303</v>
      </c>
      <c r="M688" t="s">
        <v>2353</v>
      </c>
    </row>
    <row r="689" spans="1:13" x14ac:dyDescent="0.2">
      <c r="A689" t="s">
        <v>292</v>
      </c>
      <c r="B689" t="s">
        <v>293</v>
      </c>
      <c r="C689" t="s">
        <v>4325</v>
      </c>
      <c r="D689" t="s">
        <v>4326</v>
      </c>
      <c r="E689" t="s">
        <v>4327</v>
      </c>
      <c r="F689" t="s">
        <v>4328</v>
      </c>
      <c r="H689" t="s">
        <v>4329</v>
      </c>
      <c r="I689" t="s">
        <v>2230</v>
      </c>
      <c r="J689" t="s">
        <v>4330</v>
      </c>
      <c r="K689" t="s">
        <v>4331</v>
      </c>
      <c r="L689" t="s">
        <v>303</v>
      </c>
      <c r="M689" t="s">
        <v>422</v>
      </c>
    </row>
    <row r="690" spans="1:13" x14ac:dyDescent="0.2">
      <c r="A690" t="s">
        <v>292</v>
      </c>
      <c r="B690" t="s">
        <v>293</v>
      </c>
      <c r="C690" t="s">
        <v>4332</v>
      </c>
      <c r="D690" t="s">
        <v>2418</v>
      </c>
      <c r="E690" t="s">
        <v>2419</v>
      </c>
      <c r="F690" t="s">
        <v>4333</v>
      </c>
      <c r="G690" t="s">
        <v>4163</v>
      </c>
      <c r="H690" t="s">
        <v>2230</v>
      </c>
      <c r="J690" t="s">
        <v>4334</v>
      </c>
      <c r="K690" t="s">
        <v>4165</v>
      </c>
      <c r="L690" t="s">
        <v>303</v>
      </c>
      <c r="M690" t="s">
        <v>4335</v>
      </c>
    </row>
    <row r="691" spans="1:13" x14ac:dyDescent="0.2">
      <c r="A691" t="s">
        <v>292</v>
      </c>
      <c r="B691" t="s">
        <v>293</v>
      </c>
      <c r="C691" t="s">
        <v>4336</v>
      </c>
      <c r="D691" t="s">
        <v>2857</v>
      </c>
      <c r="E691" t="s">
        <v>2858</v>
      </c>
      <c r="F691" t="s">
        <v>4337</v>
      </c>
      <c r="H691" t="s">
        <v>3297</v>
      </c>
      <c r="I691" t="s">
        <v>2213</v>
      </c>
      <c r="J691" t="s">
        <v>4338</v>
      </c>
      <c r="K691" t="s">
        <v>4339</v>
      </c>
      <c r="L691" t="s">
        <v>303</v>
      </c>
      <c r="M691" t="s">
        <v>4340</v>
      </c>
    </row>
    <row r="692" spans="1:13" x14ac:dyDescent="0.2">
      <c r="A692" t="s">
        <v>292</v>
      </c>
      <c r="B692" t="s">
        <v>293</v>
      </c>
      <c r="C692" t="s">
        <v>4341</v>
      </c>
      <c r="D692" t="s">
        <v>572</v>
      </c>
      <c r="E692" t="s">
        <v>573</v>
      </c>
      <c r="F692" t="s">
        <v>4342</v>
      </c>
      <c r="G692" t="s">
        <v>4343</v>
      </c>
      <c r="H692" t="s">
        <v>2261</v>
      </c>
      <c r="I692" t="s">
        <v>2213</v>
      </c>
      <c r="J692" t="s">
        <v>4344</v>
      </c>
      <c r="K692" t="s">
        <v>4345</v>
      </c>
      <c r="L692" t="s">
        <v>303</v>
      </c>
      <c r="M692" t="s">
        <v>2532</v>
      </c>
    </row>
    <row r="693" spans="1:13" x14ac:dyDescent="0.2">
      <c r="A693" t="s">
        <v>292</v>
      </c>
      <c r="B693" t="s">
        <v>293</v>
      </c>
      <c r="C693" t="s">
        <v>4346</v>
      </c>
      <c r="D693" t="s">
        <v>4347</v>
      </c>
      <c r="F693" t="s">
        <v>4348</v>
      </c>
      <c r="H693" t="s">
        <v>412</v>
      </c>
      <c r="J693" t="s">
        <v>4349</v>
      </c>
      <c r="K693" t="s">
        <v>4350</v>
      </c>
      <c r="L693" t="s">
        <v>303</v>
      </c>
      <c r="M693" t="s">
        <v>4351</v>
      </c>
    </row>
    <row r="694" spans="1:13" x14ac:dyDescent="0.2">
      <c r="A694" t="s">
        <v>292</v>
      </c>
      <c r="B694" t="s">
        <v>293</v>
      </c>
      <c r="C694" t="s">
        <v>4352</v>
      </c>
      <c r="D694" t="s">
        <v>2445</v>
      </c>
      <c r="F694" t="s">
        <v>4353</v>
      </c>
      <c r="G694" t="s">
        <v>3989</v>
      </c>
      <c r="H694" t="s">
        <v>4354</v>
      </c>
      <c r="I694" t="s">
        <v>2213</v>
      </c>
      <c r="J694" t="s">
        <v>4355</v>
      </c>
      <c r="K694" t="s">
        <v>4356</v>
      </c>
      <c r="L694" t="s">
        <v>303</v>
      </c>
      <c r="M694" t="s">
        <v>4357</v>
      </c>
    </row>
    <row r="695" spans="1:13" x14ac:dyDescent="0.2">
      <c r="A695" t="s">
        <v>292</v>
      </c>
      <c r="B695" t="s">
        <v>293</v>
      </c>
      <c r="C695" t="s">
        <v>4358</v>
      </c>
      <c r="D695" t="s">
        <v>4359</v>
      </c>
      <c r="F695" t="s">
        <v>4360</v>
      </c>
      <c r="G695" t="s">
        <v>4361</v>
      </c>
      <c r="H695" t="s">
        <v>412</v>
      </c>
      <c r="J695" t="s">
        <v>1328</v>
      </c>
      <c r="K695" t="s">
        <v>4362</v>
      </c>
      <c r="L695" t="s">
        <v>303</v>
      </c>
      <c r="M695" t="s">
        <v>1807</v>
      </c>
    </row>
    <row r="696" spans="1:13" x14ac:dyDescent="0.2">
      <c r="A696" t="s">
        <v>292</v>
      </c>
      <c r="B696" t="s">
        <v>293</v>
      </c>
      <c r="C696" t="s">
        <v>4363</v>
      </c>
      <c r="D696" t="s">
        <v>4364</v>
      </c>
      <c r="E696" t="s">
        <v>4365</v>
      </c>
      <c r="F696" t="s">
        <v>4366</v>
      </c>
      <c r="H696" t="s">
        <v>1311</v>
      </c>
      <c r="J696" t="s">
        <v>4367</v>
      </c>
      <c r="K696" t="s">
        <v>4368</v>
      </c>
      <c r="L696" t="s">
        <v>303</v>
      </c>
      <c r="M696" t="s">
        <v>4369</v>
      </c>
    </row>
    <row r="697" spans="1:13" x14ac:dyDescent="0.2">
      <c r="A697" t="s">
        <v>292</v>
      </c>
      <c r="B697" t="s">
        <v>293</v>
      </c>
      <c r="C697" t="s">
        <v>4370</v>
      </c>
      <c r="D697" t="s">
        <v>349</v>
      </c>
      <c r="F697" t="s">
        <v>4371</v>
      </c>
      <c r="G697" t="s">
        <v>3504</v>
      </c>
      <c r="H697" t="s">
        <v>2230</v>
      </c>
      <c r="J697" t="s">
        <v>4372</v>
      </c>
      <c r="K697" t="s">
        <v>4373</v>
      </c>
      <c r="L697" t="s">
        <v>303</v>
      </c>
      <c r="M697" t="s">
        <v>422</v>
      </c>
    </row>
    <row r="698" spans="1:13" x14ac:dyDescent="0.2">
      <c r="A698" t="s">
        <v>292</v>
      </c>
      <c r="B698" t="s">
        <v>293</v>
      </c>
      <c r="C698" t="s">
        <v>4374</v>
      </c>
      <c r="D698" t="s">
        <v>349</v>
      </c>
      <c r="E698" t="s">
        <v>424</v>
      </c>
      <c r="F698" t="s">
        <v>4375</v>
      </c>
      <c r="H698" t="s">
        <v>4376</v>
      </c>
      <c r="I698" t="s">
        <v>2237</v>
      </c>
      <c r="J698" t="s">
        <v>4377</v>
      </c>
      <c r="K698" t="s">
        <v>4378</v>
      </c>
      <c r="L698" t="s">
        <v>303</v>
      </c>
      <c r="M698" t="s">
        <v>2353</v>
      </c>
    </row>
    <row r="699" spans="1:13" x14ac:dyDescent="0.2">
      <c r="A699" t="s">
        <v>292</v>
      </c>
      <c r="B699" t="s">
        <v>293</v>
      </c>
      <c r="C699" t="s">
        <v>4379</v>
      </c>
      <c r="D699" t="s">
        <v>349</v>
      </c>
      <c r="E699" t="s">
        <v>424</v>
      </c>
      <c r="F699" t="s">
        <v>4380</v>
      </c>
      <c r="G699" t="s">
        <v>2479</v>
      </c>
      <c r="I699" t="s">
        <v>2213</v>
      </c>
      <c r="J699" t="s">
        <v>4381</v>
      </c>
      <c r="K699" t="s">
        <v>4382</v>
      </c>
      <c r="L699" t="s">
        <v>303</v>
      </c>
      <c r="M699" t="s">
        <v>2258</v>
      </c>
    </row>
    <row r="700" spans="1:13" x14ac:dyDescent="0.2">
      <c r="A700" t="s">
        <v>292</v>
      </c>
      <c r="B700" t="s">
        <v>293</v>
      </c>
      <c r="C700" t="s">
        <v>4383</v>
      </c>
      <c r="D700" t="s">
        <v>4384</v>
      </c>
      <c r="F700" t="s">
        <v>4385</v>
      </c>
      <c r="G700" t="s">
        <v>4125</v>
      </c>
      <c r="H700" t="s">
        <v>2479</v>
      </c>
      <c r="I700" t="s">
        <v>2213</v>
      </c>
      <c r="J700" t="s">
        <v>4386</v>
      </c>
      <c r="K700" t="s">
        <v>302</v>
      </c>
      <c r="L700" t="s">
        <v>303</v>
      </c>
      <c r="M700" t="s">
        <v>422</v>
      </c>
    </row>
    <row r="701" spans="1:13" x14ac:dyDescent="0.2">
      <c r="A701" t="s">
        <v>292</v>
      </c>
      <c r="B701" t="s">
        <v>293</v>
      </c>
      <c r="C701" t="s">
        <v>4387</v>
      </c>
      <c r="D701" t="s">
        <v>349</v>
      </c>
      <c r="E701" t="s">
        <v>424</v>
      </c>
      <c r="F701" t="s">
        <v>4388</v>
      </c>
      <c r="G701" t="s">
        <v>4389</v>
      </c>
      <c r="H701" t="s">
        <v>3701</v>
      </c>
      <c r="J701" t="s">
        <v>4390</v>
      </c>
      <c r="K701" t="s">
        <v>4391</v>
      </c>
      <c r="L701" t="s">
        <v>303</v>
      </c>
      <c r="M701" t="s">
        <v>4392</v>
      </c>
    </row>
    <row r="702" spans="1:13" x14ac:dyDescent="0.2">
      <c r="A702" t="s">
        <v>292</v>
      </c>
      <c r="B702" t="s">
        <v>293</v>
      </c>
      <c r="C702" t="s">
        <v>4393</v>
      </c>
      <c r="D702" t="s">
        <v>3790</v>
      </c>
      <c r="F702" t="s">
        <v>4394</v>
      </c>
      <c r="G702" t="s">
        <v>3793</v>
      </c>
      <c r="H702" t="s">
        <v>2213</v>
      </c>
      <c r="J702" t="s">
        <v>4395</v>
      </c>
      <c r="K702" t="s">
        <v>4396</v>
      </c>
      <c r="L702" t="s">
        <v>303</v>
      </c>
      <c r="M702" t="s">
        <v>422</v>
      </c>
    </row>
    <row r="703" spans="1:13" x14ac:dyDescent="0.2">
      <c r="A703" t="s">
        <v>292</v>
      </c>
      <c r="B703" t="s">
        <v>293</v>
      </c>
      <c r="C703" t="s">
        <v>4397</v>
      </c>
      <c r="D703" t="s">
        <v>349</v>
      </c>
      <c r="E703" t="s">
        <v>476</v>
      </c>
      <c r="F703" t="s">
        <v>4398</v>
      </c>
      <c r="G703" t="s">
        <v>3172</v>
      </c>
      <c r="H703" t="s">
        <v>412</v>
      </c>
      <c r="J703" t="s">
        <v>3617</v>
      </c>
      <c r="K703" t="s">
        <v>4399</v>
      </c>
      <c r="L703" t="s">
        <v>303</v>
      </c>
      <c r="M703" t="s">
        <v>422</v>
      </c>
    </row>
    <row r="704" spans="1:13" x14ac:dyDescent="0.2">
      <c r="A704" t="s">
        <v>292</v>
      </c>
      <c r="B704" t="s">
        <v>293</v>
      </c>
      <c r="C704" t="s">
        <v>4400</v>
      </c>
      <c r="D704" t="s">
        <v>2968</v>
      </c>
      <c r="E704" t="s">
        <v>2969</v>
      </c>
      <c r="F704" t="s">
        <v>4401</v>
      </c>
      <c r="G704" t="s">
        <v>4402</v>
      </c>
      <c r="H704" t="s">
        <v>2212</v>
      </c>
      <c r="I704" t="s">
        <v>2213</v>
      </c>
      <c r="J704" t="s">
        <v>4403</v>
      </c>
      <c r="K704" t="s">
        <v>4404</v>
      </c>
      <c r="L704" t="s">
        <v>303</v>
      </c>
      <c r="M704" t="s">
        <v>4405</v>
      </c>
    </row>
    <row r="705" spans="1:13" x14ac:dyDescent="0.2">
      <c r="A705" t="s">
        <v>292</v>
      </c>
      <c r="B705" t="s">
        <v>293</v>
      </c>
      <c r="C705" t="s">
        <v>4406</v>
      </c>
      <c r="D705" t="s">
        <v>2280</v>
      </c>
      <c r="E705" t="s">
        <v>4407</v>
      </c>
      <c r="F705" t="s">
        <v>4408</v>
      </c>
      <c r="H705" t="s">
        <v>2539</v>
      </c>
      <c r="I705" t="s">
        <v>2237</v>
      </c>
      <c r="J705" t="s">
        <v>4409</v>
      </c>
      <c r="K705" t="s">
        <v>4410</v>
      </c>
      <c r="L705" t="s">
        <v>303</v>
      </c>
      <c r="M705" t="s">
        <v>4411</v>
      </c>
    </row>
    <row r="706" spans="1:13" x14ac:dyDescent="0.2">
      <c r="A706" t="s">
        <v>292</v>
      </c>
      <c r="B706" t="s">
        <v>293</v>
      </c>
      <c r="C706" t="s">
        <v>4412</v>
      </c>
      <c r="D706" t="s">
        <v>844</v>
      </c>
      <c r="E706" t="s">
        <v>296</v>
      </c>
      <c r="F706" t="s">
        <v>4413</v>
      </c>
      <c r="G706" t="s">
        <v>4414</v>
      </c>
      <c r="H706" t="s">
        <v>2580</v>
      </c>
      <c r="I706" t="s">
        <v>2213</v>
      </c>
      <c r="J706" t="s">
        <v>4415</v>
      </c>
      <c r="K706" t="s">
        <v>4416</v>
      </c>
      <c r="L706" t="s">
        <v>303</v>
      </c>
      <c r="M706" t="s">
        <v>4417</v>
      </c>
    </row>
    <row r="707" spans="1:13" x14ac:dyDescent="0.2">
      <c r="A707" t="s">
        <v>292</v>
      </c>
      <c r="B707" t="s">
        <v>293</v>
      </c>
      <c r="C707" t="s">
        <v>4418</v>
      </c>
      <c r="D707" t="s">
        <v>349</v>
      </c>
      <c r="E707" t="s">
        <v>424</v>
      </c>
      <c r="F707" t="s">
        <v>4419</v>
      </c>
      <c r="H707" t="s">
        <v>4420</v>
      </c>
      <c r="I707" t="s">
        <v>2230</v>
      </c>
      <c r="J707" t="s">
        <v>4421</v>
      </c>
      <c r="K707" t="s">
        <v>4422</v>
      </c>
      <c r="L707" t="s">
        <v>303</v>
      </c>
      <c r="M707" t="s">
        <v>1666</v>
      </c>
    </row>
    <row r="708" spans="1:13" x14ac:dyDescent="0.2">
      <c r="A708" t="s">
        <v>292</v>
      </c>
      <c r="B708" t="s">
        <v>293</v>
      </c>
      <c r="C708" t="s">
        <v>4423</v>
      </c>
      <c r="D708" t="s">
        <v>349</v>
      </c>
      <c r="E708" t="s">
        <v>424</v>
      </c>
      <c r="F708" t="s">
        <v>4424</v>
      </c>
      <c r="G708" t="s">
        <v>4425</v>
      </c>
      <c r="H708" t="s">
        <v>412</v>
      </c>
      <c r="J708" t="s">
        <v>4426</v>
      </c>
      <c r="K708" t="s">
        <v>4427</v>
      </c>
      <c r="L708" t="s">
        <v>303</v>
      </c>
      <c r="M708" t="s">
        <v>1247</v>
      </c>
    </row>
    <row r="709" spans="1:13" x14ac:dyDescent="0.2">
      <c r="A709" t="s">
        <v>292</v>
      </c>
      <c r="B709" t="s">
        <v>293</v>
      </c>
      <c r="C709" t="s">
        <v>4428</v>
      </c>
      <c r="D709" t="s">
        <v>295</v>
      </c>
      <c r="E709" t="s">
        <v>296</v>
      </c>
      <c r="F709" t="s">
        <v>4429</v>
      </c>
      <c r="G709" t="s">
        <v>2204</v>
      </c>
      <c r="H709" t="s">
        <v>2230</v>
      </c>
      <c r="J709" t="s">
        <v>4430</v>
      </c>
      <c r="K709" t="s">
        <v>4431</v>
      </c>
      <c r="L709" t="s">
        <v>303</v>
      </c>
      <c r="M709" t="s">
        <v>422</v>
      </c>
    </row>
    <row r="710" spans="1:13" x14ac:dyDescent="0.2">
      <c r="A710" t="s">
        <v>292</v>
      </c>
      <c r="B710" t="s">
        <v>293</v>
      </c>
      <c r="C710" t="s">
        <v>4432</v>
      </c>
      <c r="D710" t="s">
        <v>572</v>
      </c>
      <c r="E710" t="s">
        <v>573</v>
      </c>
      <c r="F710" t="s">
        <v>4433</v>
      </c>
      <c r="G710" t="s">
        <v>4434</v>
      </c>
      <c r="H710" t="s">
        <v>2539</v>
      </c>
      <c r="I710" t="s">
        <v>2237</v>
      </c>
      <c r="J710" t="s">
        <v>4435</v>
      </c>
      <c r="K710" t="s">
        <v>4436</v>
      </c>
      <c r="L710" t="s">
        <v>303</v>
      </c>
      <c r="M710" t="s">
        <v>2518</v>
      </c>
    </row>
    <row r="711" spans="1:13" x14ac:dyDescent="0.2">
      <c r="A711" t="s">
        <v>292</v>
      </c>
      <c r="B711" t="s">
        <v>293</v>
      </c>
      <c r="C711" t="s">
        <v>4437</v>
      </c>
      <c r="D711" t="s">
        <v>394</v>
      </c>
      <c r="E711" t="s">
        <v>1891</v>
      </c>
      <c r="F711" t="s">
        <v>4438</v>
      </c>
      <c r="G711" t="s">
        <v>4439</v>
      </c>
      <c r="H711" t="s">
        <v>2860</v>
      </c>
      <c r="I711" t="s">
        <v>2230</v>
      </c>
      <c r="J711" t="s">
        <v>4440</v>
      </c>
      <c r="K711" t="s">
        <v>4441</v>
      </c>
      <c r="L711" t="s">
        <v>303</v>
      </c>
      <c r="M711" t="s">
        <v>518</v>
      </c>
    </row>
    <row r="712" spans="1:13" x14ac:dyDescent="0.2">
      <c r="A712" t="s">
        <v>292</v>
      </c>
      <c r="B712" t="s">
        <v>293</v>
      </c>
      <c r="C712" t="s">
        <v>4442</v>
      </c>
      <c r="D712" t="s">
        <v>349</v>
      </c>
      <c r="F712" t="s">
        <v>4443</v>
      </c>
      <c r="G712" t="s">
        <v>2860</v>
      </c>
      <c r="H712" t="s">
        <v>2230</v>
      </c>
      <c r="J712" t="s">
        <v>4444</v>
      </c>
      <c r="K712" t="s">
        <v>4445</v>
      </c>
      <c r="L712" t="s">
        <v>303</v>
      </c>
      <c r="M712" t="s">
        <v>422</v>
      </c>
    </row>
    <row r="713" spans="1:13" x14ac:dyDescent="0.2">
      <c r="A713" t="s">
        <v>292</v>
      </c>
      <c r="B713" t="s">
        <v>293</v>
      </c>
      <c r="C713" t="s">
        <v>4446</v>
      </c>
      <c r="D713" t="s">
        <v>572</v>
      </c>
      <c r="E713" t="s">
        <v>573</v>
      </c>
      <c r="F713" t="s">
        <v>4447</v>
      </c>
      <c r="G713" t="s">
        <v>4448</v>
      </c>
      <c r="H713" t="s">
        <v>2350</v>
      </c>
      <c r="I713" t="s">
        <v>2213</v>
      </c>
      <c r="J713" t="s">
        <v>4449</v>
      </c>
      <c r="K713" t="s">
        <v>4450</v>
      </c>
      <c r="L713" t="s">
        <v>303</v>
      </c>
      <c r="M713" t="s">
        <v>4451</v>
      </c>
    </row>
    <row r="714" spans="1:13" x14ac:dyDescent="0.2">
      <c r="A714" t="s">
        <v>292</v>
      </c>
      <c r="B714" t="s">
        <v>293</v>
      </c>
      <c r="C714" t="s">
        <v>4452</v>
      </c>
      <c r="D714" t="s">
        <v>4453</v>
      </c>
      <c r="F714" t="s">
        <v>4454</v>
      </c>
      <c r="G714" t="s">
        <v>2212</v>
      </c>
      <c r="H714" t="s">
        <v>2213</v>
      </c>
      <c r="J714" t="s">
        <v>4455</v>
      </c>
      <c r="K714" t="s">
        <v>4456</v>
      </c>
      <c r="L714" t="s">
        <v>303</v>
      </c>
      <c r="M714" t="s">
        <v>4457</v>
      </c>
    </row>
    <row r="715" spans="1:13" x14ac:dyDescent="0.2">
      <c r="A715" t="s">
        <v>292</v>
      </c>
      <c r="B715" t="s">
        <v>293</v>
      </c>
      <c r="C715" t="s">
        <v>4458</v>
      </c>
      <c r="D715" t="s">
        <v>4459</v>
      </c>
      <c r="F715" t="s">
        <v>4460</v>
      </c>
      <c r="G715" t="s">
        <v>4461</v>
      </c>
      <c r="H715" t="s">
        <v>3504</v>
      </c>
      <c r="J715" t="s">
        <v>4462</v>
      </c>
      <c r="K715" t="s">
        <v>4463</v>
      </c>
      <c r="L715" t="s">
        <v>303</v>
      </c>
      <c r="M715" t="s">
        <v>4464</v>
      </c>
    </row>
    <row r="716" spans="1:13" x14ac:dyDescent="0.2">
      <c r="A716" t="s">
        <v>292</v>
      </c>
      <c r="B716" t="s">
        <v>293</v>
      </c>
      <c r="C716" t="s">
        <v>4465</v>
      </c>
      <c r="D716" t="s">
        <v>349</v>
      </c>
      <c r="E716" t="s">
        <v>476</v>
      </c>
      <c r="F716" t="s">
        <v>4466</v>
      </c>
      <c r="H716" t="s">
        <v>2195</v>
      </c>
      <c r="I716" t="s">
        <v>2213</v>
      </c>
      <c r="J716" t="s">
        <v>4467</v>
      </c>
      <c r="K716" t="s">
        <v>4468</v>
      </c>
      <c r="L716" t="s">
        <v>303</v>
      </c>
      <c r="M716" t="s">
        <v>4469</v>
      </c>
    </row>
    <row r="717" spans="1:13" x14ac:dyDescent="0.2">
      <c r="A717" t="s">
        <v>292</v>
      </c>
      <c r="B717" t="s">
        <v>293</v>
      </c>
      <c r="C717" t="s">
        <v>4470</v>
      </c>
      <c r="D717" t="s">
        <v>3344</v>
      </c>
      <c r="F717" t="s">
        <v>4471</v>
      </c>
      <c r="G717" t="s">
        <v>2494</v>
      </c>
      <c r="H717" t="s">
        <v>2213</v>
      </c>
      <c r="J717" t="s">
        <v>4472</v>
      </c>
      <c r="K717" t="s">
        <v>4473</v>
      </c>
      <c r="L717" t="s">
        <v>303</v>
      </c>
      <c r="M717" t="s">
        <v>422</v>
      </c>
    </row>
    <row r="718" spans="1:13" x14ac:dyDescent="0.2">
      <c r="A718" t="s">
        <v>292</v>
      </c>
      <c r="B718" t="s">
        <v>293</v>
      </c>
      <c r="C718" t="s">
        <v>4474</v>
      </c>
      <c r="D718" t="s">
        <v>2445</v>
      </c>
      <c r="E718" t="s">
        <v>3679</v>
      </c>
      <c r="F718" t="s">
        <v>4475</v>
      </c>
      <c r="G718" t="s">
        <v>4476</v>
      </c>
      <c r="H718" t="s">
        <v>3112</v>
      </c>
      <c r="I718" t="s">
        <v>2213</v>
      </c>
      <c r="J718" t="s">
        <v>4477</v>
      </c>
      <c r="K718" t="s">
        <v>4478</v>
      </c>
      <c r="L718" t="s">
        <v>303</v>
      </c>
      <c r="M718" t="s">
        <v>2304</v>
      </c>
    </row>
    <row r="719" spans="1:13" x14ac:dyDescent="0.2">
      <c r="A719" t="s">
        <v>292</v>
      </c>
      <c r="B719" t="s">
        <v>293</v>
      </c>
      <c r="C719" t="s">
        <v>4479</v>
      </c>
      <c r="D719" t="s">
        <v>4480</v>
      </c>
      <c r="F719" t="s">
        <v>4481</v>
      </c>
      <c r="G719" t="s">
        <v>4482</v>
      </c>
      <c r="H719" t="s">
        <v>4483</v>
      </c>
      <c r="J719" t="s">
        <v>4484</v>
      </c>
      <c r="K719" t="s">
        <v>4485</v>
      </c>
      <c r="L719" t="s">
        <v>303</v>
      </c>
      <c r="M719" t="s">
        <v>312</v>
      </c>
    </row>
    <row r="720" spans="1:13" x14ac:dyDescent="0.2">
      <c r="A720" t="s">
        <v>292</v>
      </c>
      <c r="B720" t="s">
        <v>293</v>
      </c>
      <c r="C720" t="s">
        <v>4486</v>
      </c>
      <c r="D720" t="s">
        <v>4487</v>
      </c>
      <c r="F720" t="s">
        <v>4488</v>
      </c>
      <c r="G720" t="s">
        <v>4489</v>
      </c>
      <c r="H720" t="s">
        <v>4490</v>
      </c>
      <c r="J720" t="s">
        <v>4491</v>
      </c>
      <c r="K720" t="s">
        <v>4492</v>
      </c>
      <c r="L720" t="s">
        <v>303</v>
      </c>
      <c r="M720" t="s">
        <v>4493</v>
      </c>
    </row>
    <row r="721" spans="1:13" x14ac:dyDescent="0.2">
      <c r="A721" t="s">
        <v>292</v>
      </c>
      <c r="B721" t="s">
        <v>293</v>
      </c>
      <c r="C721" t="s">
        <v>4494</v>
      </c>
      <c r="D721" t="s">
        <v>4495</v>
      </c>
      <c r="F721" t="s">
        <v>4496</v>
      </c>
      <c r="G721" t="s">
        <v>4497</v>
      </c>
      <c r="H721" t="s">
        <v>4498</v>
      </c>
      <c r="J721" t="s">
        <v>4499</v>
      </c>
      <c r="K721" t="s">
        <v>4500</v>
      </c>
      <c r="L721" t="s">
        <v>303</v>
      </c>
      <c r="M721" t="s">
        <v>312</v>
      </c>
    </row>
    <row r="722" spans="1:13" x14ac:dyDescent="0.2">
      <c r="A722" t="s">
        <v>292</v>
      </c>
      <c r="B722" t="s">
        <v>293</v>
      </c>
      <c r="C722" t="s">
        <v>4501</v>
      </c>
      <c r="D722" t="s">
        <v>4502</v>
      </c>
      <c r="F722" t="s">
        <v>4503</v>
      </c>
      <c r="G722" t="s">
        <v>4504</v>
      </c>
      <c r="H722" t="s">
        <v>4505</v>
      </c>
      <c r="I722" t="s">
        <v>4506</v>
      </c>
      <c r="J722" t="s">
        <v>4507</v>
      </c>
      <c r="K722" t="s">
        <v>4508</v>
      </c>
      <c r="L722" t="s">
        <v>303</v>
      </c>
      <c r="M722" t="s">
        <v>312</v>
      </c>
    </row>
    <row r="723" spans="1:13" x14ac:dyDescent="0.2">
      <c r="A723" t="s">
        <v>292</v>
      </c>
      <c r="B723" t="s">
        <v>293</v>
      </c>
      <c r="C723" t="s">
        <v>4509</v>
      </c>
      <c r="D723" t="s">
        <v>4510</v>
      </c>
      <c r="F723" t="s">
        <v>4511</v>
      </c>
      <c r="G723" t="s">
        <v>4512</v>
      </c>
      <c r="H723" t="s">
        <v>4489</v>
      </c>
      <c r="J723" t="s">
        <v>4513</v>
      </c>
      <c r="K723" t="s">
        <v>4514</v>
      </c>
      <c r="L723" t="s">
        <v>303</v>
      </c>
      <c r="M723" t="s">
        <v>312</v>
      </c>
    </row>
    <row r="724" spans="1:13" x14ac:dyDescent="0.2">
      <c r="A724" t="s">
        <v>292</v>
      </c>
      <c r="B724" t="s">
        <v>293</v>
      </c>
      <c r="C724" t="s">
        <v>4515</v>
      </c>
      <c r="D724" t="s">
        <v>4516</v>
      </c>
      <c r="F724" t="s">
        <v>4517</v>
      </c>
      <c r="H724" t="s">
        <v>4518</v>
      </c>
      <c r="J724" t="s">
        <v>4519</v>
      </c>
      <c r="K724" t="s">
        <v>4520</v>
      </c>
      <c r="L724" t="s">
        <v>303</v>
      </c>
      <c r="M724" t="s">
        <v>312</v>
      </c>
    </row>
    <row r="725" spans="1:13" x14ac:dyDescent="0.2">
      <c r="A725" t="s">
        <v>292</v>
      </c>
      <c r="B725" t="s">
        <v>293</v>
      </c>
      <c r="C725" t="s">
        <v>4521</v>
      </c>
      <c r="D725" t="s">
        <v>4522</v>
      </c>
      <c r="F725" t="s">
        <v>4523</v>
      </c>
      <c r="G725" t="s">
        <v>4524</v>
      </c>
      <c r="H725" t="s">
        <v>4525</v>
      </c>
      <c r="J725" t="s">
        <v>4526</v>
      </c>
      <c r="K725" t="s">
        <v>4527</v>
      </c>
      <c r="L725" t="s">
        <v>303</v>
      </c>
      <c r="M725" t="s">
        <v>2631</v>
      </c>
    </row>
    <row r="726" spans="1:13" x14ac:dyDescent="0.2">
      <c r="A726" t="s">
        <v>292</v>
      </c>
      <c r="B726" t="s">
        <v>293</v>
      </c>
      <c r="C726" t="s">
        <v>4528</v>
      </c>
      <c r="D726" t="s">
        <v>4529</v>
      </c>
      <c r="F726" t="s">
        <v>4530</v>
      </c>
      <c r="G726" t="s">
        <v>4531</v>
      </c>
      <c r="H726" t="s">
        <v>4532</v>
      </c>
      <c r="I726" t="s">
        <v>4533</v>
      </c>
      <c r="J726" t="s">
        <v>4534</v>
      </c>
      <c r="K726" t="s">
        <v>4535</v>
      </c>
      <c r="L726" t="s">
        <v>303</v>
      </c>
      <c r="M726" t="s">
        <v>4536</v>
      </c>
    </row>
    <row r="727" spans="1:13" x14ac:dyDescent="0.2">
      <c r="A727" t="s">
        <v>292</v>
      </c>
      <c r="B727" t="s">
        <v>293</v>
      </c>
      <c r="C727" t="s">
        <v>4537</v>
      </c>
      <c r="D727" t="s">
        <v>4538</v>
      </c>
      <c r="F727" t="s">
        <v>4539</v>
      </c>
      <c r="G727" t="s">
        <v>4540</v>
      </c>
      <c r="H727" t="s">
        <v>4541</v>
      </c>
      <c r="J727" t="s">
        <v>4542</v>
      </c>
      <c r="K727" t="s">
        <v>4543</v>
      </c>
      <c r="L727" t="s">
        <v>303</v>
      </c>
      <c r="M727" t="s">
        <v>312</v>
      </c>
    </row>
    <row r="728" spans="1:13" x14ac:dyDescent="0.2">
      <c r="A728" t="s">
        <v>292</v>
      </c>
      <c r="B728" t="s">
        <v>293</v>
      </c>
      <c r="C728" t="s">
        <v>4544</v>
      </c>
      <c r="D728" t="s">
        <v>4545</v>
      </c>
      <c r="F728" t="s">
        <v>4546</v>
      </c>
      <c r="G728" t="s">
        <v>4547</v>
      </c>
      <c r="H728" t="s">
        <v>4548</v>
      </c>
      <c r="J728" t="s">
        <v>4549</v>
      </c>
      <c r="K728" t="s">
        <v>4543</v>
      </c>
      <c r="L728" t="s">
        <v>303</v>
      </c>
      <c r="M728" t="s">
        <v>312</v>
      </c>
    </row>
    <row r="729" spans="1:13" x14ac:dyDescent="0.2">
      <c r="A729" t="s">
        <v>292</v>
      </c>
      <c r="B729" t="s">
        <v>293</v>
      </c>
      <c r="C729" t="s">
        <v>4550</v>
      </c>
      <c r="D729" t="s">
        <v>592</v>
      </c>
      <c r="E729" t="s">
        <v>4551</v>
      </c>
      <c r="F729" t="s">
        <v>4552</v>
      </c>
      <c r="H729" t="s">
        <v>4553</v>
      </c>
      <c r="I729" t="s">
        <v>4490</v>
      </c>
      <c r="J729" t="s">
        <v>4554</v>
      </c>
      <c r="K729" t="s">
        <v>4555</v>
      </c>
      <c r="L729" t="s">
        <v>303</v>
      </c>
      <c r="M729" t="s">
        <v>4556</v>
      </c>
    </row>
    <row r="730" spans="1:13" x14ac:dyDescent="0.2">
      <c r="A730" t="s">
        <v>292</v>
      </c>
      <c r="B730" t="s">
        <v>293</v>
      </c>
      <c r="C730" t="s">
        <v>4557</v>
      </c>
      <c r="D730" t="s">
        <v>4558</v>
      </c>
      <c r="F730" t="s">
        <v>4559</v>
      </c>
      <c r="G730" t="s">
        <v>4560</v>
      </c>
      <c r="H730" t="s">
        <v>4561</v>
      </c>
      <c r="I730" t="s">
        <v>4490</v>
      </c>
      <c r="J730" t="s">
        <v>4562</v>
      </c>
      <c r="K730" t="s">
        <v>4543</v>
      </c>
      <c r="L730" t="s">
        <v>303</v>
      </c>
      <c r="M730" t="s">
        <v>4536</v>
      </c>
    </row>
    <row r="731" spans="1:13" x14ac:dyDescent="0.2">
      <c r="A731" t="s">
        <v>292</v>
      </c>
      <c r="B731" t="s">
        <v>293</v>
      </c>
      <c r="C731" t="s">
        <v>4563</v>
      </c>
      <c r="D731" t="s">
        <v>4564</v>
      </c>
      <c r="F731" t="s">
        <v>4565</v>
      </c>
      <c r="G731" t="s">
        <v>4566</v>
      </c>
      <c r="H731" t="s">
        <v>4567</v>
      </c>
      <c r="J731" t="s">
        <v>4568</v>
      </c>
      <c r="K731" t="s">
        <v>4543</v>
      </c>
      <c r="L731" t="s">
        <v>303</v>
      </c>
      <c r="M731" t="s">
        <v>312</v>
      </c>
    </row>
    <row r="732" spans="1:13" x14ac:dyDescent="0.2">
      <c r="A732" t="s">
        <v>292</v>
      </c>
      <c r="B732" t="s">
        <v>293</v>
      </c>
      <c r="C732" t="s">
        <v>4569</v>
      </c>
      <c r="D732" t="s">
        <v>4570</v>
      </c>
      <c r="F732" t="s">
        <v>4571</v>
      </c>
      <c r="G732" t="s">
        <v>4572</v>
      </c>
      <c r="H732" t="s">
        <v>4573</v>
      </c>
      <c r="J732" t="s">
        <v>4574</v>
      </c>
      <c r="K732" t="s">
        <v>4543</v>
      </c>
      <c r="L732" t="s">
        <v>303</v>
      </c>
      <c r="M732" t="s">
        <v>312</v>
      </c>
    </row>
    <row r="733" spans="1:13" x14ac:dyDescent="0.2">
      <c r="A733" t="s">
        <v>292</v>
      </c>
      <c r="B733" t="s">
        <v>293</v>
      </c>
      <c r="C733" t="s">
        <v>4575</v>
      </c>
      <c r="D733" t="s">
        <v>4576</v>
      </c>
      <c r="F733" t="s">
        <v>4577</v>
      </c>
      <c r="G733" t="s">
        <v>4578</v>
      </c>
      <c r="H733" t="s">
        <v>4579</v>
      </c>
      <c r="J733" t="s">
        <v>4580</v>
      </c>
      <c r="K733" t="s">
        <v>4543</v>
      </c>
      <c r="L733" t="s">
        <v>303</v>
      </c>
      <c r="M733" t="s">
        <v>312</v>
      </c>
    </row>
    <row r="734" spans="1:13" x14ac:dyDescent="0.2">
      <c r="A734" t="s">
        <v>292</v>
      </c>
      <c r="B734" t="s">
        <v>293</v>
      </c>
      <c r="C734" t="s">
        <v>4581</v>
      </c>
      <c r="D734" t="s">
        <v>4582</v>
      </c>
      <c r="F734" t="s">
        <v>4583</v>
      </c>
      <c r="G734" t="s">
        <v>4532</v>
      </c>
      <c r="H734" t="s">
        <v>4533</v>
      </c>
      <c r="J734" t="s">
        <v>4534</v>
      </c>
      <c r="K734" t="s">
        <v>4584</v>
      </c>
      <c r="L734" t="s">
        <v>303</v>
      </c>
      <c r="M734" t="s">
        <v>312</v>
      </c>
    </row>
    <row r="735" spans="1:13" x14ac:dyDescent="0.2">
      <c r="A735" t="s">
        <v>292</v>
      </c>
      <c r="B735" t="s">
        <v>293</v>
      </c>
      <c r="C735" t="s">
        <v>4585</v>
      </c>
      <c r="D735" t="s">
        <v>4586</v>
      </c>
      <c r="F735" t="s">
        <v>4587</v>
      </c>
      <c r="G735" t="s">
        <v>4588</v>
      </c>
      <c r="H735" t="s">
        <v>4589</v>
      </c>
      <c r="J735" t="s">
        <v>4590</v>
      </c>
      <c r="K735" t="s">
        <v>4591</v>
      </c>
      <c r="L735" t="s">
        <v>303</v>
      </c>
      <c r="M735" t="s">
        <v>312</v>
      </c>
    </row>
    <row r="736" spans="1:13" x14ac:dyDescent="0.2">
      <c r="A736" t="s">
        <v>292</v>
      </c>
      <c r="B736" t="s">
        <v>293</v>
      </c>
      <c r="C736" t="s">
        <v>4592</v>
      </c>
      <c r="D736" t="s">
        <v>4593</v>
      </c>
      <c r="E736" t="s">
        <v>4594</v>
      </c>
      <c r="F736" t="s">
        <v>4595</v>
      </c>
      <c r="G736" t="s">
        <v>3166</v>
      </c>
      <c r="H736" t="s">
        <v>4518</v>
      </c>
      <c r="J736" t="s">
        <v>4596</v>
      </c>
      <c r="K736" t="s">
        <v>302</v>
      </c>
      <c r="L736" t="s">
        <v>303</v>
      </c>
      <c r="M736" t="s">
        <v>4597</v>
      </c>
    </row>
    <row r="737" spans="1:13" x14ac:dyDescent="0.2">
      <c r="A737" t="s">
        <v>292</v>
      </c>
      <c r="B737" t="s">
        <v>293</v>
      </c>
      <c r="C737" t="s">
        <v>4598</v>
      </c>
      <c r="D737" t="s">
        <v>4599</v>
      </c>
      <c r="F737" t="s">
        <v>4600</v>
      </c>
      <c r="G737" t="s">
        <v>4601</v>
      </c>
      <c r="H737" t="s">
        <v>4602</v>
      </c>
      <c r="J737" t="s">
        <v>4603</v>
      </c>
      <c r="K737" t="s">
        <v>4543</v>
      </c>
      <c r="L737" t="s">
        <v>303</v>
      </c>
      <c r="M737" t="s">
        <v>312</v>
      </c>
    </row>
    <row r="738" spans="1:13" x14ac:dyDescent="0.2">
      <c r="A738" t="s">
        <v>292</v>
      </c>
      <c r="B738" t="s">
        <v>293</v>
      </c>
      <c r="C738" t="s">
        <v>4604</v>
      </c>
      <c r="D738" t="s">
        <v>4605</v>
      </c>
      <c r="F738" t="s">
        <v>4606</v>
      </c>
      <c r="G738" t="s">
        <v>4607</v>
      </c>
      <c r="H738" t="s">
        <v>4608</v>
      </c>
      <c r="J738" t="s">
        <v>4609</v>
      </c>
      <c r="K738" t="s">
        <v>4543</v>
      </c>
      <c r="L738" t="s">
        <v>303</v>
      </c>
      <c r="M738" t="s">
        <v>312</v>
      </c>
    </row>
    <row r="739" spans="1:13" x14ac:dyDescent="0.2">
      <c r="A739" t="s">
        <v>292</v>
      </c>
      <c r="B739" t="s">
        <v>293</v>
      </c>
      <c r="C739" t="s">
        <v>4610</v>
      </c>
      <c r="D739" t="s">
        <v>4611</v>
      </c>
      <c r="F739" t="s">
        <v>4612</v>
      </c>
      <c r="G739" t="s">
        <v>4613</v>
      </c>
      <c r="H739" t="s">
        <v>4614</v>
      </c>
      <c r="J739" t="s">
        <v>4615</v>
      </c>
      <c r="K739" t="s">
        <v>4616</v>
      </c>
      <c r="L739" t="s">
        <v>303</v>
      </c>
      <c r="M739" t="s">
        <v>1882</v>
      </c>
    </row>
    <row r="740" spans="1:13" x14ac:dyDescent="0.2">
      <c r="A740" t="s">
        <v>292</v>
      </c>
      <c r="B740" t="s">
        <v>293</v>
      </c>
      <c r="C740" t="s">
        <v>4617</v>
      </c>
      <c r="D740" t="s">
        <v>4618</v>
      </c>
      <c r="F740" t="s">
        <v>4619</v>
      </c>
      <c r="G740" t="s">
        <v>4620</v>
      </c>
      <c r="H740" t="s">
        <v>4621</v>
      </c>
      <c r="J740" t="s">
        <v>4622</v>
      </c>
      <c r="K740" t="s">
        <v>4623</v>
      </c>
      <c r="L740" t="s">
        <v>303</v>
      </c>
      <c r="M740" t="s">
        <v>312</v>
      </c>
    </row>
    <row r="741" spans="1:13" x14ac:dyDescent="0.2">
      <c r="A741" t="s">
        <v>292</v>
      </c>
      <c r="B741" t="s">
        <v>293</v>
      </c>
      <c r="C741" t="s">
        <v>4624</v>
      </c>
      <c r="D741" t="s">
        <v>4625</v>
      </c>
      <c r="F741" t="s">
        <v>4626</v>
      </c>
      <c r="G741" t="s">
        <v>4627</v>
      </c>
      <c r="H741" t="s">
        <v>4628</v>
      </c>
      <c r="J741" t="s">
        <v>4629</v>
      </c>
      <c r="K741" t="s">
        <v>4630</v>
      </c>
      <c r="L741" t="s">
        <v>303</v>
      </c>
      <c r="M741" t="s">
        <v>312</v>
      </c>
    </row>
    <row r="742" spans="1:13" x14ac:dyDescent="0.2">
      <c r="A742" t="s">
        <v>292</v>
      </c>
      <c r="B742" t="s">
        <v>293</v>
      </c>
      <c r="C742" t="s">
        <v>4631</v>
      </c>
      <c r="D742" t="s">
        <v>1837</v>
      </c>
      <c r="E742" t="s">
        <v>1375</v>
      </c>
      <c r="F742" t="s">
        <v>4632</v>
      </c>
      <c r="H742" t="s">
        <v>4633</v>
      </c>
      <c r="I742" t="s">
        <v>4634</v>
      </c>
      <c r="J742" t="s">
        <v>4635</v>
      </c>
      <c r="K742" t="s">
        <v>4636</v>
      </c>
      <c r="L742" t="s">
        <v>303</v>
      </c>
      <c r="M742" t="s">
        <v>4637</v>
      </c>
    </row>
    <row r="743" spans="1:13" x14ac:dyDescent="0.2">
      <c r="A743" t="s">
        <v>292</v>
      </c>
      <c r="B743" t="s">
        <v>293</v>
      </c>
      <c r="C743" t="s">
        <v>4638</v>
      </c>
      <c r="D743" t="s">
        <v>4639</v>
      </c>
      <c r="F743" t="s">
        <v>4640</v>
      </c>
      <c r="G743" t="s">
        <v>4641</v>
      </c>
      <c r="H743" t="s">
        <v>4642</v>
      </c>
      <c r="J743" t="s">
        <v>4643</v>
      </c>
      <c r="K743" t="s">
        <v>4644</v>
      </c>
      <c r="L743" t="s">
        <v>303</v>
      </c>
      <c r="M743" t="s">
        <v>2712</v>
      </c>
    </row>
    <row r="744" spans="1:13" x14ac:dyDescent="0.2">
      <c r="A744" t="s">
        <v>292</v>
      </c>
      <c r="B744" t="s">
        <v>293</v>
      </c>
      <c r="C744" t="s">
        <v>4645</v>
      </c>
      <c r="D744" t="s">
        <v>4646</v>
      </c>
      <c r="F744" t="s">
        <v>4647</v>
      </c>
      <c r="H744" t="s">
        <v>4642</v>
      </c>
      <c r="J744" t="s">
        <v>4648</v>
      </c>
      <c r="K744" t="s">
        <v>4649</v>
      </c>
      <c r="L744" t="s">
        <v>303</v>
      </c>
      <c r="M744" t="s">
        <v>4650</v>
      </c>
    </row>
    <row r="745" spans="1:13" x14ac:dyDescent="0.2">
      <c r="A745" t="s">
        <v>292</v>
      </c>
      <c r="B745" t="s">
        <v>293</v>
      </c>
      <c r="C745" t="s">
        <v>4651</v>
      </c>
      <c r="D745" t="s">
        <v>4652</v>
      </c>
      <c r="E745" t="s">
        <v>4653</v>
      </c>
      <c r="F745" t="s">
        <v>4654</v>
      </c>
      <c r="G745" t="s">
        <v>4655</v>
      </c>
      <c r="H745" t="s">
        <v>4656</v>
      </c>
      <c r="J745" t="s">
        <v>4657</v>
      </c>
      <c r="K745" t="s">
        <v>4658</v>
      </c>
      <c r="L745" t="s">
        <v>303</v>
      </c>
      <c r="M745" t="s">
        <v>4659</v>
      </c>
    </row>
    <row r="746" spans="1:13" x14ac:dyDescent="0.2">
      <c r="A746" t="s">
        <v>292</v>
      </c>
      <c r="B746" t="s">
        <v>293</v>
      </c>
      <c r="C746" t="s">
        <v>4660</v>
      </c>
      <c r="D746" t="s">
        <v>4661</v>
      </c>
      <c r="E746" t="s">
        <v>4662</v>
      </c>
      <c r="F746" t="s">
        <v>4663</v>
      </c>
      <c r="G746" t="s">
        <v>4664</v>
      </c>
      <c r="H746" t="s">
        <v>4665</v>
      </c>
      <c r="J746" t="s">
        <v>4666</v>
      </c>
      <c r="K746" t="s">
        <v>4667</v>
      </c>
      <c r="L746" t="s">
        <v>303</v>
      </c>
      <c r="M746" t="s">
        <v>4668</v>
      </c>
    </row>
    <row r="747" spans="1:13" x14ac:dyDescent="0.2">
      <c r="A747" t="s">
        <v>292</v>
      </c>
      <c r="B747" t="s">
        <v>293</v>
      </c>
      <c r="C747" t="s">
        <v>4669</v>
      </c>
      <c r="D747" t="s">
        <v>572</v>
      </c>
      <c r="E747" t="s">
        <v>573</v>
      </c>
      <c r="F747" t="s">
        <v>4670</v>
      </c>
      <c r="G747" t="s">
        <v>4671</v>
      </c>
      <c r="H747" t="s">
        <v>4672</v>
      </c>
      <c r="I747" t="s">
        <v>4673</v>
      </c>
      <c r="J747" t="s">
        <v>4674</v>
      </c>
      <c r="K747" t="s">
        <v>4675</v>
      </c>
      <c r="L747" t="s">
        <v>303</v>
      </c>
      <c r="M747" t="s">
        <v>1882</v>
      </c>
    </row>
    <row r="748" spans="1:13" x14ac:dyDescent="0.2">
      <c r="A748" t="s">
        <v>292</v>
      </c>
      <c r="B748" t="s">
        <v>293</v>
      </c>
      <c r="C748" t="s">
        <v>4676</v>
      </c>
      <c r="D748" t="s">
        <v>564</v>
      </c>
      <c r="E748" t="s">
        <v>296</v>
      </c>
      <c r="F748" t="s">
        <v>4677</v>
      </c>
      <c r="G748" t="s">
        <v>4678</v>
      </c>
      <c r="H748" t="s">
        <v>4679</v>
      </c>
      <c r="I748" t="s">
        <v>4680</v>
      </c>
      <c r="J748" t="s">
        <v>4681</v>
      </c>
      <c r="K748" t="s">
        <v>4682</v>
      </c>
      <c r="L748" t="s">
        <v>303</v>
      </c>
      <c r="M748" t="s">
        <v>4683</v>
      </c>
    </row>
    <row r="749" spans="1:13" x14ac:dyDescent="0.2">
      <c r="A749" t="s">
        <v>292</v>
      </c>
      <c r="B749" t="s">
        <v>293</v>
      </c>
      <c r="C749" t="s">
        <v>4684</v>
      </c>
      <c r="D749" t="s">
        <v>4653</v>
      </c>
      <c r="F749" t="s">
        <v>4685</v>
      </c>
      <c r="G749" t="s">
        <v>4686</v>
      </c>
      <c r="H749" t="s">
        <v>4687</v>
      </c>
      <c r="I749" t="s">
        <v>4656</v>
      </c>
      <c r="J749" t="s">
        <v>4688</v>
      </c>
      <c r="K749" t="s">
        <v>4689</v>
      </c>
      <c r="L749" t="s">
        <v>303</v>
      </c>
      <c r="M749" t="s">
        <v>1918</v>
      </c>
    </row>
    <row r="750" spans="1:13" x14ac:dyDescent="0.2">
      <c r="A750" t="s">
        <v>292</v>
      </c>
      <c r="B750" t="s">
        <v>293</v>
      </c>
      <c r="C750" t="s">
        <v>4690</v>
      </c>
      <c r="D750" t="s">
        <v>4691</v>
      </c>
      <c r="E750" t="s">
        <v>4692</v>
      </c>
      <c r="F750" t="s">
        <v>4693</v>
      </c>
      <c r="G750" t="s">
        <v>4694</v>
      </c>
      <c r="H750" t="s">
        <v>4656</v>
      </c>
      <c r="J750" t="s">
        <v>4695</v>
      </c>
      <c r="K750" t="s">
        <v>4696</v>
      </c>
      <c r="L750" t="s">
        <v>303</v>
      </c>
      <c r="M750" t="s">
        <v>4697</v>
      </c>
    </row>
    <row r="751" spans="1:13" x14ac:dyDescent="0.2">
      <c r="A751" t="s">
        <v>292</v>
      </c>
      <c r="B751" t="s">
        <v>293</v>
      </c>
      <c r="C751" t="s">
        <v>4698</v>
      </c>
      <c r="D751" t="s">
        <v>564</v>
      </c>
      <c r="E751" t="s">
        <v>296</v>
      </c>
      <c r="F751" t="s">
        <v>1137</v>
      </c>
      <c r="G751" t="s">
        <v>4699</v>
      </c>
      <c r="H751" t="s">
        <v>4700</v>
      </c>
      <c r="I751" t="s">
        <v>4656</v>
      </c>
      <c r="J751" t="s">
        <v>4701</v>
      </c>
      <c r="K751" t="s">
        <v>4702</v>
      </c>
      <c r="L751" t="s">
        <v>303</v>
      </c>
      <c r="M751" t="s">
        <v>4703</v>
      </c>
    </row>
    <row r="752" spans="1:13" x14ac:dyDescent="0.2">
      <c r="A752" t="s">
        <v>292</v>
      </c>
      <c r="B752" t="s">
        <v>293</v>
      </c>
      <c r="C752" t="s">
        <v>4704</v>
      </c>
      <c r="D752" t="s">
        <v>4705</v>
      </c>
      <c r="F752" t="s">
        <v>4706</v>
      </c>
      <c r="G752" t="s">
        <v>4707</v>
      </c>
      <c r="H752" t="s">
        <v>4656</v>
      </c>
      <c r="I752" t="s">
        <v>4680</v>
      </c>
      <c r="J752" t="s">
        <v>4708</v>
      </c>
      <c r="K752" t="s">
        <v>4709</v>
      </c>
      <c r="L752" t="s">
        <v>303</v>
      </c>
      <c r="M752" t="s">
        <v>4710</v>
      </c>
    </row>
    <row r="753" spans="1:13" x14ac:dyDescent="0.2">
      <c r="A753" t="s">
        <v>292</v>
      </c>
      <c r="B753" t="s">
        <v>293</v>
      </c>
      <c r="C753" t="s">
        <v>4711</v>
      </c>
      <c r="D753" t="s">
        <v>401</v>
      </c>
      <c r="E753" t="s">
        <v>402</v>
      </c>
      <c r="F753" t="s">
        <v>4712</v>
      </c>
      <c r="H753" t="s">
        <v>4665</v>
      </c>
      <c r="J753" t="s">
        <v>4713</v>
      </c>
      <c r="K753" t="s">
        <v>4714</v>
      </c>
      <c r="L753" t="s">
        <v>303</v>
      </c>
      <c r="M753" t="s">
        <v>4715</v>
      </c>
    </row>
    <row r="754" spans="1:13" x14ac:dyDescent="0.2">
      <c r="A754" t="s">
        <v>292</v>
      </c>
      <c r="B754" t="s">
        <v>293</v>
      </c>
      <c r="C754" t="s">
        <v>4716</v>
      </c>
      <c r="D754" t="s">
        <v>4717</v>
      </c>
      <c r="F754" t="s">
        <v>4718</v>
      </c>
      <c r="G754" t="s">
        <v>4719</v>
      </c>
      <c r="H754" t="s">
        <v>4720</v>
      </c>
      <c r="I754" t="s">
        <v>4721</v>
      </c>
      <c r="J754" t="s">
        <v>4722</v>
      </c>
      <c r="K754" t="s">
        <v>4723</v>
      </c>
      <c r="L754" t="s">
        <v>303</v>
      </c>
      <c r="M754" t="s">
        <v>2027</v>
      </c>
    </row>
    <row r="755" spans="1:13" x14ac:dyDescent="0.2">
      <c r="A755" t="s">
        <v>292</v>
      </c>
      <c r="B755" t="s">
        <v>293</v>
      </c>
      <c r="C755" t="s">
        <v>4724</v>
      </c>
      <c r="D755" t="s">
        <v>4652</v>
      </c>
      <c r="E755" t="s">
        <v>4653</v>
      </c>
      <c r="F755" t="s">
        <v>4725</v>
      </c>
      <c r="G755" t="s">
        <v>4726</v>
      </c>
      <c r="H755" t="s">
        <v>4656</v>
      </c>
      <c r="J755" t="s">
        <v>4727</v>
      </c>
      <c r="K755" t="s">
        <v>4728</v>
      </c>
      <c r="L755" t="s">
        <v>303</v>
      </c>
      <c r="M755" t="s">
        <v>4729</v>
      </c>
    </row>
    <row r="756" spans="1:13" x14ac:dyDescent="0.2">
      <c r="A756" t="s">
        <v>292</v>
      </c>
      <c r="B756" t="s">
        <v>293</v>
      </c>
      <c r="C756" t="s">
        <v>4730</v>
      </c>
      <c r="D756" t="s">
        <v>3156</v>
      </c>
      <c r="E756" t="s">
        <v>4731</v>
      </c>
      <c r="F756" t="s">
        <v>4732</v>
      </c>
      <c r="G756" t="s">
        <v>4733</v>
      </c>
      <c r="H756" t="s">
        <v>4665</v>
      </c>
      <c r="J756" t="s">
        <v>4734</v>
      </c>
      <c r="K756" t="s">
        <v>4735</v>
      </c>
      <c r="L756" t="s">
        <v>303</v>
      </c>
      <c r="M756" t="s">
        <v>1190</v>
      </c>
    </row>
    <row r="757" spans="1:13" x14ac:dyDescent="0.2">
      <c r="A757" t="s">
        <v>292</v>
      </c>
      <c r="B757" t="s">
        <v>293</v>
      </c>
      <c r="C757" t="s">
        <v>4736</v>
      </c>
      <c r="D757" t="s">
        <v>4652</v>
      </c>
      <c r="E757" t="s">
        <v>4653</v>
      </c>
      <c r="F757" t="s">
        <v>4737</v>
      </c>
      <c r="G757" t="s">
        <v>4738</v>
      </c>
      <c r="H757" t="s">
        <v>4739</v>
      </c>
      <c r="J757" t="s">
        <v>4740</v>
      </c>
      <c r="K757" t="s">
        <v>4741</v>
      </c>
      <c r="L757" t="s">
        <v>303</v>
      </c>
      <c r="M757" t="s">
        <v>4729</v>
      </c>
    </row>
    <row r="758" spans="1:13" x14ac:dyDescent="0.2">
      <c r="A758" t="s">
        <v>292</v>
      </c>
      <c r="B758" t="s">
        <v>293</v>
      </c>
      <c r="C758" t="s">
        <v>4742</v>
      </c>
      <c r="D758" t="s">
        <v>572</v>
      </c>
      <c r="E758" t="s">
        <v>573</v>
      </c>
      <c r="F758" t="s">
        <v>4743</v>
      </c>
      <c r="H758" t="s">
        <v>4744</v>
      </c>
      <c r="I758" t="s">
        <v>4680</v>
      </c>
      <c r="J758" t="s">
        <v>4745</v>
      </c>
      <c r="K758" t="s">
        <v>4746</v>
      </c>
      <c r="L758" t="s">
        <v>303</v>
      </c>
      <c r="M758" t="s">
        <v>1882</v>
      </c>
    </row>
    <row r="759" spans="1:13" x14ac:dyDescent="0.2">
      <c r="A759" t="s">
        <v>292</v>
      </c>
      <c r="B759" t="s">
        <v>293</v>
      </c>
      <c r="C759" t="s">
        <v>4747</v>
      </c>
      <c r="D759" t="s">
        <v>394</v>
      </c>
      <c r="E759" t="s">
        <v>499</v>
      </c>
      <c r="F759" t="s">
        <v>4748</v>
      </c>
      <c r="H759" t="s">
        <v>4749</v>
      </c>
      <c r="J759" t="s">
        <v>4750</v>
      </c>
      <c r="K759" t="s">
        <v>4751</v>
      </c>
      <c r="L759" t="s">
        <v>303</v>
      </c>
      <c r="M759" t="s">
        <v>4752</v>
      </c>
    </row>
    <row r="760" spans="1:13" x14ac:dyDescent="0.2">
      <c r="A760" t="s">
        <v>292</v>
      </c>
      <c r="B760" t="s">
        <v>293</v>
      </c>
      <c r="C760" t="s">
        <v>4753</v>
      </c>
      <c r="D760" t="s">
        <v>4754</v>
      </c>
      <c r="E760" t="s">
        <v>4755</v>
      </c>
      <c r="F760" t="s">
        <v>4756</v>
      </c>
      <c r="G760" t="s">
        <v>4757</v>
      </c>
      <c r="H760" t="s">
        <v>4758</v>
      </c>
      <c r="I760" t="s">
        <v>4680</v>
      </c>
      <c r="J760" t="s">
        <v>4759</v>
      </c>
      <c r="K760" t="s">
        <v>4760</v>
      </c>
      <c r="L760" t="s">
        <v>303</v>
      </c>
      <c r="M760" t="s">
        <v>4761</v>
      </c>
    </row>
    <row r="761" spans="1:13" x14ac:dyDescent="0.2">
      <c r="A761" t="s">
        <v>292</v>
      </c>
      <c r="B761" t="s">
        <v>293</v>
      </c>
      <c r="C761" t="s">
        <v>4762</v>
      </c>
      <c r="D761" t="s">
        <v>4763</v>
      </c>
      <c r="E761" t="s">
        <v>4764</v>
      </c>
      <c r="F761" t="s">
        <v>4765</v>
      </c>
      <c r="G761" t="s">
        <v>4766</v>
      </c>
      <c r="H761" t="s">
        <v>4656</v>
      </c>
      <c r="J761" t="s">
        <v>4767</v>
      </c>
      <c r="K761" t="s">
        <v>4768</v>
      </c>
      <c r="L761" t="s">
        <v>303</v>
      </c>
      <c r="M761" t="s">
        <v>1077</v>
      </c>
    </row>
    <row r="762" spans="1:13" x14ac:dyDescent="0.2">
      <c r="A762" t="s">
        <v>292</v>
      </c>
      <c r="B762" t="s">
        <v>293</v>
      </c>
      <c r="C762" t="s">
        <v>4769</v>
      </c>
      <c r="D762" t="s">
        <v>349</v>
      </c>
      <c r="E762" t="s">
        <v>1348</v>
      </c>
      <c r="F762" t="s">
        <v>4770</v>
      </c>
      <c r="G762" t="s">
        <v>4771</v>
      </c>
      <c r="H762" t="s">
        <v>4680</v>
      </c>
      <c r="J762" t="s">
        <v>4772</v>
      </c>
      <c r="K762" t="s">
        <v>4773</v>
      </c>
      <c r="L762" t="s">
        <v>303</v>
      </c>
      <c r="M762" t="s">
        <v>4774</v>
      </c>
    </row>
    <row r="763" spans="1:13" x14ac:dyDescent="0.2">
      <c r="A763" t="s">
        <v>292</v>
      </c>
      <c r="B763" t="s">
        <v>293</v>
      </c>
      <c r="C763" t="s">
        <v>4775</v>
      </c>
      <c r="D763" t="s">
        <v>4776</v>
      </c>
      <c r="F763" t="s">
        <v>4706</v>
      </c>
      <c r="G763" t="s">
        <v>4707</v>
      </c>
      <c r="H763" t="s">
        <v>4656</v>
      </c>
      <c r="I763" t="s">
        <v>4680</v>
      </c>
      <c r="J763" t="s">
        <v>4708</v>
      </c>
      <c r="K763" t="s">
        <v>4709</v>
      </c>
      <c r="L763" t="s">
        <v>303</v>
      </c>
      <c r="M763" t="s">
        <v>4710</v>
      </c>
    </row>
    <row r="764" spans="1:13" x14ac:dyDescent="0.2">
      <c r="A764" t="s">
        <v>292</v>
      </c>
      <c r="B764" t="s">
        <v>293</v>
      </c>
      <c r="C764" t="s">
        <v>4777</v>
      </c>
      <c r="D764" t="s">
        <v>4652</v>
      </c>
      <c r="E764" t="s">
        <v>4653</v>
      </c>
      <c r="F764" t="s">
        <v>4778</v>
      </c>
      <c r="G764" t="s">
        <v>4779</v>
      </c>
      <c r="H764" t="s">
        <v>4656</v>
      </c>
      <c r="J764" t="s">
        <v>4780</v>
      </c>
      <c r="K764" t="s">
        <v>4781</v>
      </c>
      <c r="L764" t="s">
        <v>303</v>
      </c>
      <c r="M764" t="s">
        <v>4782</v>
      </c>
    </row>
    <row r="765" spans="1:13" x14ac:dyDescent="0.2">
      <c r="A765" t="s">
        <v>292</v>
      </c>
      <c r="B765" t="s">
        <v>293</v>
      </c>
      <c r="C765" t="s">
        <v>4783</v>
      </c>
      <c r="D765" t="s">
        <v>4784</v>
      </c>
      <c r="E765" t="s">
        <v>4785</v>
      </c>
      <c r="F765" t="s">
        <v>4786</v>
      </c>
      <c r="G765" t="s">
        <v>4787</v>
      </c>
      <c r="H765" t="s">
        <v>4656</v>
      </c>
      <c r="J765" t="s">
        <v>4788</v>
      </c>
      <c r="K765" t="s">
        <v>4789</v>
      </c>
      <c r="L765" t="s">
        <v>303</v>
      </c>
      <c r="M765" t="s">
        <v>4790</v>
      </c>
    </row>
    <row r="766" spans="1:13" x14ac:dyDescent="0.2">
      <c r="A766" t="s">
        <v>292</v>
      </c>
      <c r="B766" t="s">
        <v>293</v>
      </c>
      <c r="C766" t="s">
        <v>4791</v>
      </c>
      <c r="D766" t="s">
        <v>401</v>
      </c>
      <c r="E766" t="s">
        <v>402</v>
      </c>
      <c r="F766" t="s">
        <v>4792</v>
      </c>
      <c r="G766" t="s">
        <v>4793</v>
      </c>
      <c r="H766" t="s">
        <v>4794</v>
      </c>
      <c r="I766" t="s">
        <v>4656</v>
      </c>
      <c r="J766" t="s">
        <v>4795</v>
      </c>
      <c r="K766" t="s">
        <v>4796</v>
      </c>
      <c r="L766" t="s">
        <v>303</v>
      </c>
      <c r="M766" t="s">
        <v>4797</v>
      </c>
    </row>
    <row r="767" spans="1:13" x14ac:dyDescent="0.2">
      <c r="A767" t="s">
        <v>292</v>
      </c>
      <c r="B767" t="s">
        <v>293</v>
      </c>
      <c r="C767" t="s">
        <v>4798</v>
      </c>
      <c r="D767" t="s">
        <v>564</v>
      </c>
      <c r="E767" t="s">
        <v>296</v>
      </c>
      <c r="F767" t="s">
        <v>4799</v>
      </c>
      <c r="G767" t="s">
        <v>4749</v>
      </c>
      <c r="H767" t="s">
        <v>4680</v>
      </c>
      <c r="J767" t="s">
        <v>4800</v>
      </c>
      <c r="K767" t="s">
        <v>4801</v>
      </c>
      <c r="L767" t="s">
        <v>303</v>
      </c>
      <c r="M767" t="s">
        <v>4802</v>
      </c>
    </row>
    <row r="768" spans="1:13" x14ac:dyDescent="0.2">
      <c r="A768" t="s">
        <v>292</v>
      </c>
      <c r="B768" t="s">
        <v>293</v>
      </c>
      <c r="C768" t="s">
        <v>4803</v>
      </c>
      <c r="D768" t="s">
        <v>564</v>
      </c>
      <c r="E768" t="s">
        <v>296</v>
      </c>
      <c r="F768" t="s">
        <v>4804</v>
      </c>
      <c r="G768" t="s">
        <v>4805</v>
      </c>
      <c r="H768" t="s">
        <v>4656</v>
      </c>
      <c r="J768" t="s">
        <v>4806</v>
      </c>
      <c r="K768" t="s">
        <v>4807</v>
      </c>
      <c r="L768" t="s">
        <v>303</v>
      </c>
      <c r="M768" t="s">
        <v>4802</v>
      </c>
    </row>
    <row r="769" spans="1:13" x14ac:dyDescent="0.2">
      <c r="A769" t="s">
        <v>292</v>
      </c>
      <c r="B769" t="s">
        <v>293</v>
      </c>
      <c r="C769" t="s">
        <v>4808</v>
      </c>
      <c r="D769" t="s">
        <v>4652</v>
      </c>
      <c r="E769" t="s">
        <v>4653</v>
      </c>
      <c r="F769" t="s">
        <v>4809</v>
      </c>
      <c r="G769" t="s">
        <v>4810</v>
      </c>
      <c r="H769" t="s">
        <v>4656</v>
      </c>
      <c r="J769" t="s">
        <v>4811</v>
      </c>
      <c r="K769" t="s">
        <v>4812</v>
      </c>
      <c r="L769" t="s">
        <v>303</v>
      </c>
      <c r="M769" t="s">
        <v>2304</v>
      </c>
    </row>
    <row r="770" spans="1:13" x14ac:dyDescent="0.2">
      <c r="A770" t="s">
        <v>292</v>
      </c>
      <c r="B770" t="s">
        <v>293</v>
      </c>
      <c r="C770" t="s">
        <v>4813</v>
      </c>
      <c r="D770" t="s">
        <v>4264</v>
      </c>
      <c r="E770" t="s">
        <v>4814</v>
      </c>
      <c r="F770" t="s">
        <v>4815</v>
      </c>
      <c r="G770" t="s">
        <v>4655</v>
      </c>
      <c r="H770" t="s">
        <v>4656</v>
      </c>
      <c r="J770" t="s">
        <v>4816</v>
      </c>
      <c r="K770" t="s">
        <v>4817</v>
      </c>
      <c r="L770" t="s">
        <v>303</v>
      </c>
      <c r="M770" t="s">
        <v>4818</v>
      </c>
    </row>
    <row r="771" spans="1:13" x14ac:dyDescent="0.2">
      <c r="A771" t="s">
        <v>292</v>
      </c>
      <c r="B771" t="s">
        <v>293</v>
      </c>
      <c r="C771" t="s">
        <v>4819</v>
      </c>
      <c r="D771" t="s">
        <v>4820</v>
      </c>
      <c r="E771" t="s">
        <v>4821</v>
      </c>
      <c r="F771" t="s">
        <v>4822</v>
      </c>
      <c r="H771" t="s">
        <v>4823</v>
      </c>
      <c r="I771" t="s">
        <v>4680</v>
      </c>
      <c r="J771" t="s">
        <v>4824</v>
      </c>
      <c r="K771" t="s">
        <v>4825</v>
      </c>
      <c r="L771" t="s">
        <v>303</v>
      </c>
      <c r="M771" t="s">
        <v>4826</v>
      </c>
    </row>
    <row r="772" spans="1:13" x14ac:dyDescent="0.2">
      <c r="A772" t="s">
        <v>292</v>
      </c>
      <c r="B772" t="s">
        <v>293</v>
      </c>
      <c r="C772" t="s">
        <v>4827</v>
      </c>
      <c r="D772" t="s">
        <v>4828</v>
      </c>
      <c r="E772" t="s">
        <v>4829</v>
      </c>
      <c r="F772" t="s">
        <v>4830</v>
      </c>
      <c r="G772" t="s">
        <v>4831</v>
      </c>
      <c r="H772" t="s">
        <v>4665</v>
      </c>
      <c r="I772" t="s">
        <v>4680</v>
      </c>
      <c r="J772" t="s">
        <v>4832</v>
      </c>
      <c r="K772" t="s">
        <v>4833</v>
      </c>
      <c r="L772" t="s">
        <v>303</v>
      </c>
      <c r="M772" t="s">
        <v>665</v>
      </c>
    </row>
    <row r="773" spans="1:13" x14ac:dyDescent="0.2">
      <c r="A773" t="s">
        <v>292</v>
      </c>
      <c r="B773" t="s">
        <v>293</v>
      </c>
      <c r="C773" t="s">
        <v>4834</v>
      </c>
      <c r="D773" t="s">
        <v>564</v>
      </c>
      <c r="E773" t="s">
        <v>296</v>
      </c>
      <c r="F773" t="s">
        <v>4835</v>
      </c>
      <c r="G773" t="s">
        <v>4749</v>
      </c>
      <c r="H773" t="s">
        <v>4680</v>
      </c>
      <c r="J773" t="s">
        <v>4836</v>
      </c>
      <c r="K773" t="s">
        <v>4837</v>
      </c>
      <c r="L773" t="s">
        <v>303</v>
      </c>
      <c r="M773" t="s">
        <v>4802</v>
      </c>
    </row>
    <row r="774" spans="1:13" x14ac:dyDescent="0.2">
      <c r="A774" t="s">
        <v>292</v>
      </c>
      <c r="B774" t="s">
        <v>293</v>
      </c>
      <c r="C774" t="s">
        <v>4838</v>
      </c>
      <c r="D774" t="s">
        <v>564</v>
      </c>
      <c r="E774" t="s">
        <v>296</v>
      </c>
      <c r="F774" t="s">
        <v>4839</v>
      </c>
      <c r="G774" t="s">
        <v>4840</v>
      </c>
      <c r="H774" t="s">
        <v>4665</v>
      </c>
      <c r="I774" t="s">
        <v>4680</v>
      </c>
      <c r="J774" t="s">
        <v>4841</v>
      </c>
      <c r="K774" t="s">
        <v>4842</v>
      </c>
      <c r="L774" t="s">
        <v>303</v>
      </c>
      <c r="M774" t="s">
        <v>422</v>
      </c>
    </row>
    <row r="775" spans="1:13" x14ac:dyDescent="0.2">
      <c r="A775" t="s">
        <v>292</v>
      </c>
      <c r="B775" t="s">
        <v>293</v>
      </c>
      <c r="C775" t="s">
        <v>4843</v>
      </c>
      <c r="D775" t="s">
        <v>564</v>
      </c>
      <c r="E775" t="s">
        <v>296</v>
      </c>
      <c r="F775" t="s">
        <v>4844</v>
      </c>
      <c r="G775" t="s">
        <v>4845</v>
      </c>
      <c r="H775" t="s">
        <v>4656</v>
      </c>
      <c r="J775" t="s">
        <v>4846</v>
      </c>
      <c r="K775" t="s">
        <v>4847</v>
      </c>
      <c r="L775" t="s">
        <v>303</v>
      </c>
      <c r="M775" t="s">
        <v>422</v>
      </c>
    </row>
    <row r="776" spans="1:13" x14ac:dyDescent="0.2">
      <c r="A776" t="s">
        <v>292</v>
      </c>
      <c r="B776" t="s">
        <v>293</v>
      </c>
      <c r="C776" t="s">
        <v>4848</v>
      </c>
      <c r="D776" t="s">
        <v>4849</v>
      </c>
      <c r="F776" t="s">
        <v>4850</v>
      </c>
      <c r="G776" t="s">
        <v>4851</v>
      </c>
      <c r="H776" t="s">
        <v>4656</v>
      </c>
      <c r="J776" t="s">
        <v>4852</v>
      </c>
      <c r="K776" t="s">
        <v>4853</v>
      </c>
      <c r="L776" t="s">
        <v>303</v>
      </c>
      <c r="M776" t="s">
        <v>4854</v>
      </c>
    </row>
    <row r="777" spans="1:13" x14ac:dyDescent="0.2">
      <c r="A777" t="s">
        <v>292</v>
      </c>
      <c r="B777" t="s">
        <v>293</v>
      </c>
      <c r="C777" t="s">
        <v>4855</v>
      </c>
      <c r="D777" t="s">
        <v>4856</v>
      </c>
      <c r="E777" t="s">
        <v>4857</v>
      </c>
      <c r="F777" t="s">
        <v>4858</v>
      </c>
      <c r="G777" t="s">
        <v>4859</v>
      </c>
      <c r="H777" t="s">
        <v>4673</v>
      </c>
      <c r="J777" t="s">
        <v>4860</v>
      </c>
      <c r="K777" t="s">
        <v>4861</v>
      </c>
      <c r="L777" t="s">
        <v>303</v>
      </c>
      <c r="M777" t="s">
        <v>4862</v>
      </c>
    </row>
    <row r="778" spans="1:13" x14ac:dyDescent="0.2">
      <c r="A778" t="s">
        <v>292</v>
      </c>
      <c r="B778" t="s">
        <v>293</v>
      </c>
      <c r="C778" t="s">
        <v>4863</v>
      </c>
      <c r="D778" t="s">
        <v>4706</v>
      </c>
      <c r="F778" t="s">
        <v>4864</v>
      </c>
      <c r="G778" t="s">
        <v>4865</v>
      </c>
      <c r="H778" t="s">
        <v>4866</v>
      </c>
      <c r="J778" t="s">
        <v>4867</v>
      </c>
      <c r="K778" t="s">
        <v>4868</v>
      </c>
      <c r="L778" t="s">
        <v>303</v>
      </c>
      <c r="M778" t="s">
        <v>2157</v>
      </c>
    </row>
    <row r="779" spans="1:13" x14ac:dyDescent="0.2">
      <c r="A779" t="s">
        <v>292</v>
      </c>
      <c r="B779" t="s">
        <v>293</v>
      </c>
      <c r="C779" t="s">
        <v>4869</v>
      </c>
      <c r="D779" t="s">
        <v>564</v>
      </c>
      <c r="E779" t="s">
        <v>296</v>
      </c>
      <c r="F779" t="s">
        <v>4870</v>
      </c>
      <c r="G779" t="s">
        <v>4871</v>
      </c>
      <c r="H779" t="s">
        <v>4749</v>
      </c>
      <c r="I779" t="s">
        <v>4680</v>
      </c>
      <c r="J779" t="s">
        <v>4872</v>
      </c>
      <c r="K779" t="s">
        <v>4873</v>
      </c>
      <c r="L779" t="s">
        <v>303</v>
      </c>
      <c r="M779" t="s">
        <v>1620</v>
      </c>
    </row>
    <row r="780" spans="1:13" x14ac:dyDescent="0.2">
      <c r="A780" t="s">
        <v>292</v>
      </c>
      <c r="B780" t="s">
        <v>293</v>
      </c>
      <c r="C780" t="s">
        <v>4874</v>
      </c>
      <c r="D780" t="s">
        <v>3156</v>
      </c>
      <c r="E780" t="s">
        <v>4731</v>
      </c>
      <c r="F780" t="s">
        <v>4875</v>
      </c>
      <c r="G780" t="s">
        <v>4876</v>
      </c>
      <c r="H780" t="s">
        <v>4665</v>
      </c>
      <c r="J780" t="s">
        <v>4877</v>
      </c>
      <c r="K780" t="s">
        <v>4878</v>
      </c>
      <c r="L780" t="s">
        <v>303</v>
      </c>
      <c r="M780" t="s">
        <v>4879</v>
      </c>
    </row>
    <row r="781" spans="1:13" x14ac:dyDescent="0.2">
      <c r="A781" t="s">
        <v>292</v>
      </c>
      <c r="B781" t="s">
        <v>293</v>
      </c>
      <c r="C781" t="s">
        <v>4880</v>
      </c>
      <c r="D781" t="s">
        <v>492</v>
      </c>
      <c r="E781" t="s">
        <v>493</v>
      </c>
      <c r="F781" t="s">
        <v>4881</v>
      </c>
      <c r="G781" t="s">
        <v>4882</v>
      </c>
      <c r="H781" t="s">
        <v>4883</v>
      </c>
      <c r="I781" t="s">
        <v>4884</v>
      </c>
      <c r="J781" t="s">
        <v>4885</v>
      </c>
      <c r="K781" t="s">
        <v>4886</v>
      </c>
      <c r="L781" t="s">
        <v>303</v>
      </c>
      <c r="M781" t="s">
        <v>3482</v>
      </c>
    </row>
    <row r="782" spans="1:13" x14ac:dyDescent="0.2">
      <c r="A782" t="s">
        <v>292</v>
      </c>
      <c r="B782" t="s">
        <v>293</v>
      </c>
      <c r="C782" t="s">
        <v>4887</v>
      </c>
      <c r="D782" t="s">
        <v>4763</v>
      </c>
      <c r="E782" t="s">
        <v>1375</v>
      </c>
      <c r="F782" t="s">
        <v>4888</v>
      </c>
      <c r="H782" t="s">
        <v>4656</v>
      </c>
      <c r="J782" t="s">
        <v>4889</v>
      </c>
      <c r="K782" t="s">
        <v>4890</v>
      </c>
      <c r="L782" t="s">
        <v>303</v>
      </c>
      <c r="M782" t="s">
        <v>1278</v>
      </c>
    </row>
    <row r="783" spans="1:13" x14ac:dyDescent="0.2">
      <c r="A783" t="s">
        <v>292</v>
      </c>
      <c r="B783" t="s">
        <v>293</v>
      </c>
      <c r="C783" t="s">
        <v>4891</v>
      </c>
      <c r="D783" t="s">
        <v>4892</v>
      </c>
      <c r="E783" t="s">
        <v>4893</v>
      </c>
      <c r="F783" t="s">
        <v>4894</v>
      </c>
      <c r="G783" t="s">
        <v>4895</v>
      </c>
      <c r="H783" t="s">
        <v>4665</v>
      </c>
      <c r="J783" t="s">
        <v>4896</v>
      </c>
      <c r="K783" t="s">
        <v>4897</v>
      </c>
      <c r="L783" t="s">
        <v>303</v>
      </c>
      <c r="M783" t="s">
        <v>4898</v>
      </c>
    </row>
    <row r="784" spans="1:13" x14ac:dyDescent="0.2">
      <c r="A784" t="s">
        <v>292</v>
      </c>
      <c r="B784" t="s">
        <v>293</v>
      </c>
      <c r="C784" t="s">
        <v>4899</v>
      </c>
      <c r="D784" t="s">
        <v>4900</v>
      </c>
      <c r="E784" t="s">
        <v>4901</v>
      </c>
      <c r="F784" t="s">
        <v>4902</v>
      </c>
      <c r="H784" t="s">
        <v>4665</v>
      </c>
      <c r="I784" t="s">
        <v>4680</v>
      </c>
      <c r="J784" t="s">
        <v>4903</v>
      </c>
      <c r="K784" t="s">
        <v>4904</v>
      </c>
      <c r="L784" t="s">
        <v>303</v>
      </c>
      <c r="M784" t="s">
        <v>1877</v>
      </c>
    </row>
    <row r="785" spans="1:13" x14ac:dyDescent="0.2">
      <c r="A785" t="s">
        <v>292</v>
      </c>
      <c r="B785" t="s">
        <v>293</v>
      </c>
      <c r="C785" t="s">
        <v>4905</v>
      </c>
      <c r="D785" t="s">
        <v>513</v>
      </c>
      <c r="E785" t="s">
        <v>2526</v>
      </c>
      <c r="F785" t="s">
        <v>4906</v>
      </c>
      <c r="H785" t="s">
        <v>4656</v>
      </c>
      <c r="J785" t="s">
        <v>4907</v>
      </c>
      <c r="K785" t="s">
        <v>4908</v>
      </c>
      <c r="L785" t="s">
        <v>303</v>
      </c>
      <c r="M785" t="s">
        <v>4909</v>
      </c>
    </row>
    <row r="786" spans="1:13" x14ac:dyDescent="0.2">
      <c r="A786" t="s">
        <v>292</v>
      </c>
      <c r="B786" t="s">
        <v>293</v>
      </c>
      <c r="C786" t="s">
        <v>4910</v>
      </c>
      <c r="D786" t="s">
        <v>4652</v>
      </c>
      <c r="E786" t="s">
        <v>4653</v>
      </c>
      <c r="F786" t="s">
        <v>4911</v>
      </c>
      <c r="G786" t="s">
        <v>4912</v>
      </c>
      <c r="H786" t="s">
        <v>4913</v>
      </c>
      <c r="I786" t="s">
        <v>4680</v>
      </c>
      <c r="J786" t="s">
        <v>4914</v>
      </c>
      <c r="K786" t="s">
        <v>4915</v>
      </c>
      <c r="L786" t="s">
        <v>303</v>
      </c>
      <c r="M786" t="s">
        <v>4729</v>
      </c>
    </row>
    <row r="787" spans="1:13" x14ac:dyDescent="0.2">
      <c r="A787" t="s">
        <v>292</v>
      </c>
      <c r="B787" t="s">
        <v>293</v>
      </c>
      <c r="C787" t="s">
        <v>4916</v>
      </c>
      <c r="D787" t="s">
        <v>572</v>
      </c>
      <c r="E787" t="s">
        <v>573</v>
      </c>
      <c r="F787" t="s">
        <v>4917</v>
      </c>
      <c r="H787" t="s">
        <v>4656</v>
      </c>
      <c r="J787" t="s">
        <v>4918</v>
      </c>
      <c r="K787" t="s">
        <v>4919</v>
      </c>
      <c r="L787" t="s">
        <v>303</v>
      </c>
      <c r="M787" t="s">
        <v>1979</v>
      </c>
    </row>
    <row r="788" spans="1:13" x14ac:dyDescent="0.2">
      <c r="A788" t="s">
        <v>292</v>
      </c>
      <c r="B788" t="s">
        <v>293</v>
      </c>
      <c r="C788" t="s">
        <v>4920</v>
      </c>
      <c r="D788" t="s">
        <v>394</v>
      </c>
      <c r="E788" t="s">
        <v>499</v>
      </c>
      <c r="F788" t="s">
        <v>4921</v>
      </c>
      <c r="G788" t="s">
        <v>4922</v>
      </c>
      <c r="H788" t="s">
        <v>4923</v>
      </c>
      <c r="I788" t="s">
        <v>4924</v>
      </c>
      <c r="J788" t="s">
        <v>4925</v>
      </c>
      <c r="K788" t="s">
        <v>4926</v>
      </c>
      <c r="L788" t="s">
        <v>303</v>
      </c>
      <c r="M788" t="s">
        <v>4927</v>
      </c>
    </row>
    <row r="789" spans="1:13" x14ac:dyDescent="0.2">
      <c r="A789" t="s">
        <v>292</v>
      </c>
      <c r="B789" t="s">
        <v>293</v>
      </c>
      <c r="C789" t="s">
        <v>4928</v>
      </c>
      <c r="D789" t="s">
        <v>4929</v>
      </c>
      <c r="E789" t="s">
        <v>4930</v>
      </c>
      <c r="F789" t="s">
        <v>4931</v>
      </c>
      <c r="H789" t="s">
        <v>4932</v>
      </c>
      <c r="J789" t="s">
        <v>4933</v>
      </c>
      <c r="K789" t="s">
        <v>4934</v>
      </c>
      <c r="L789" t="s">
        <v>303</v>
      </c>
      <c r="M789" t="s">
        <v>4935</v>
      </c>
    </row>
    <row r="790" spans="1:13" x14ac:dyDescent="0.2">
      <c r="A790" t="s">
        <v>292</v>
      </c>
      <c r="B790" t="s">
        <v>293</v>
      </c>
      <c r="C790" t="s">
        <v>4936</v>
      </c>
      <c r="D790" t="s">
        <v>4937</v>
      </c>
      <c r="E790" t="s">
        <v>4938</v>
      </c>
      <c r="F790" t="s">
        <v>4939</v>
      </c>
      <c r="G790" t="s">
        <v>4940</v>
      </c>
      <c r="H790" t="s">
        <v>4941</v>
      </c>
      <c r="J790" t="s">
        <v>4942</v>
      </c>
      <c r="K790" t="s">
        <v>4943</v>
      </c>
      <c r="L790" t="s">
        <v>303</v>
      </c>
      <c r="M790" t="s">
        <v>422</v>
      </c>
    </row>
    <row r="791" spans="1:13" x14ac:dyDescent="0.2">
      <c r="A791" t="s">
        <v>292</v>
      </c>
      <c r="B791" t="s">
        <v>293</v>
      </c>
      <c r="C791" t="s">
        <v>4944</v>
      </c>
      <c r="D791" t="s">
        <v>4945</v>
      </c>
      <c r="E791" t="s">
        <v>4946</v>
      </c>
      <c r="F791" t="s">
        <v>4947</v>
      </c>
      <c r="G791" t="s">
        <v>4948</v>
      </c>
      <c r="H791" t="s">
        <v>4949</v>
      </c>
      <c r="I791" t="s">
        <v>4941</v>
      </c>
      <c r="J791" t="s">
        <v>4950</v>
      </c>
      <c r="K791" t="s">
        <v>4951</v>
      </c>
      <c r="L791" t="s">
        <v>303</v>
      </c>
      <c r="M791" t="s">
        <v>822</v>
      </c>
    </row>
    <row r="792" spans="1:13" x14ac:dyDescent="0.2">
      <c r="A792" t="s">
        <v>292</v>
      </c>
      <c r="B792" t="s">
        <v>293</v>
      </c>
      <c r="C792" t="s">
        <v>4952</v>
      </c>
      <c r="D792" t="s">
        <v>4953</v>
      </c>
      <c r="E792" t="s">
        <v>4954</v>
      </c>
      <c r="F792" t="s">
        <v>4955</v>
      </c>
      <c r="H792" t="s">
        <v>4932</v>
      </c>
      <c r="I792" t="s">
        <v>4956</v>
      </c>
      <c r="J792" t="s">
        <v>4957</v>
      </c>
      <c r="K792" t="s">
        <v>302</v>
      </c>
      <c r="L792" t="s">
        <v>303</v>
      </c>
      <c r="M792" t="s">
        <v>2636</v>
      </c>
    </row>
    <row r="793" spans="1:13" x14ac:dyDescent="0.2">
      <c r="A793" t="s">
        <v>292</v>
      </c>
      <c r="B793" t="s">
        <v>293</v>
      </c>
      <c r="C793" t="s">
        <v>4958</v>
      </c>
      <c r="D793" t="s">
        <v>349</v>
      </c>
      <c r="F793" t="s">
        <v>4959</v>
      </c>
      <c r="G793" t="s">
        <v>4960</v>
      </c>
      <c r="H793" t="s">
        <v>4961</v>
      </c>
      <c r="I793" t="s">
        <v>4941</v>
      </c>
      <c r="J793" t="s">
        <v>4962</v>
      </c>
      <c r="K793" t="s">
        <v>4963</v>
      </c>
      <c r="L793" t="s">
        <v>303</v>
      </c>
      <c r="M793" t="s">
        <v>4964</v>
      </c>
    </row>
    <row r="794" spans="1:13" x14ac:dyDescent="0.2">
      <c r="A794" t="s">
        <v>292</v>
      </c>
      <c r="B794" t="s">
        <v>293</v>
      </c>
      <c r="C794" t="s">
        <v>4965</v>
      </c>
      <c r="D794" t="s">
        <v>4966</v>
      </c>
      <c r="E794" t="s">
        <v>4967</v>
      </c>
      <c r="F794" t="s">
        <v>4968</v>
      </c>
      <c r="H794" t="s">
        <v>4932</v>
      </c>
      <c r="I794" t="s">
        <v>4956</v>
      </c>
      <c r="J794" t="s">
        <v>4969</v>
      </c>
      <c r="K794" t="s">
        <v>4970</v>
      </c>
      <c r="L794" t="s">
        <v>303</v>
      </c>
      <c r="M794" t="s">
        <v>4971</v>
      </c>
    </row>
    <row r="795" spans="1:13" x14ac:dyDescent="0.2">
      <c r="A795" t="s">
        <v>292</v>
      </c>
      <c r="B795" t="s">
        <v>293</v>
      </c>
      <c r="C795" t="s">
        <v>4972</v>
      </c>
      <c r="D795" t="s">
        <v>572</v>
      </c>
      <c r="E795" t="s">
        <v>573</v>
      </c>
      <c r="F795" t="s">
        <v>4973</v>
      </c>
      <c r="G795" t="s">
        <v>4974</v>
      </c>
      <c r="H795" t="s">
        <v>4975</v>
      </c>
      <c r="I795" t="s">
        <v>4976</v>
      </c>
      <c r="J795" t="s">
        <v>4977</v>
      </c>
      <c r="K795" t="s">
        <v>4978</v>
      </c>
      <c r="L795" t="s">
        <v>303</v>
      </c>
      <c r="M795" t="s">
        <v>4979</v>
      </c>
    </row>
    <row r="796" spans="1:13" x14ac:dyDescent="0.2">
      <c r="A796" t="s">
        <v>292</v>
      </c>
      <c r="B796" t="s">
        <v>293</v>
      </c>
      <c r="C796" t="s">
        <v>4980</v>
      </c>
      <c r="D796" t="s">
        <v>4981</v>
      </c>
      <c r="E796" t="s">
        <v>4982</v>
      </c>
      <c r="F796" t="s">
        <v>4983</v>
      </c>
      <c r="G796" t="s">
        <v>4984</v>
      </c>
      <c r="H796" t="s">
        <v>4976</v>
      </c>
      <c r="I796" t="s">
        <v>4956</v>
      </c>
      <c r="J796" t="s">
        <v>4985</v>
      </c>
      <c r="K796" t="s">
        <v>4986</v>
      </c>
      <c r="L796" t="s">
        <v>303</v>
      </c>
      <c r="M796" t="s">
        <v>4987</v>
      </c>
    </row>
    <row r="797" spans="1:13" x14ac:dyDescent="0.2">
      <c r="A797" t="s">
        <v>292</v>
      </c>
      <c r="B797" t="s">
        <v>293</v>
      </c>
      <c r="C797" t="s">
        <v>4988</v>
      </c>
      <c r="D797" t="s">
        <v>4989</v>
      </c>
      <c r="E797" t="s">
        <v>4990</v>
      </c>
      <c r="F797" t="s">
        <v>4991</v>
      </c>
      <c r="G797" t="s">
        <v>4932</v>
      </c>
      <c r="J797" t="s">
        <v>4992</v>
      </c>
      <c r="K797" t="s">
        <v>4993</v>
      </c>
      <c r="L797" t="s">
        <v>303</v>
      </c>
      <c r="M797" t="s">
        <v>4994</v>
      </c>
    </row>
    <row r="798" spans="1:13" x14ac:dyDescent="0.2">
      <c r="A798" t="s">
        <v>292</v>
      </c>
      <c r="B798" t="s">
        <v>293</v>
      </c>
      <c r="C798" t="s">
        <v>4995</v>
      </c>
      <c r="D798" t="s">
        <v>572</v>
      </c>
      <c r="E798" t="s">
        <v>573</v>
      </c>
      <c r="F798" t="s">
        <v>4996</v>
      </c>
      <c r="G798" t="s">
        <v>4997</v>
      </c>
      <c r="H798" t="s">
        <v>4932</v>
      </c>
      <c r="I798" t="s">
        <v>4956</v>
      </c>
      <c r="J798" t="s">
        <v>4998</v>
      </c>
      <c r="K798" t="s">
        <v>4999</v>
      </c>
      <c r="L798" t="s">
        <v>303</v>
      </c>
      <c r="M798" t="s">
        <v>3883</v>
      </c>
    </row>
    <row r="799" spans="1:13" x14ac:dyDescent="0.2">
      <c r="A799" t="s">
        <v>292</v>
      </c>
      <c r="B799" t="s">
        <v>293</v>
      </c>
      <c r="C799" t="s">
        <v>5000</v>
      </c>
      <c r="D799" t="s">
        <v>5001</v>
      </c>
      <c r="E799" t="s">
        <v>5002</v>
      </c>
      <c r="F799" t="s">
        <v>5003</v>
      </c>
      <c r="H799" t="s">
        <v>4932</v>
      </c>
      <c r="J799" t="s">
        <v>5004</v>
      </c>
      <c r="K799" t="s">
        <v>302</v>
      </c>
      <c r="L799" t="s">
        <v>303</v>
      </c>
      <c r="M799" t="s">
        <v>5005</v>
      </c>
    </row>
    <row r="800" spans="1:13" x14ac:dyDescent="0.2">
      <c r="A800" t="s">
        <v>292</v>
      </c>
      <c r="B800" t="s">
        <v>293</v>
      </c>
      <c r="C800" t="s">
        <v>5006</v>
      </c>
      <c r="D800" t="s">
        <v>572</v>
      </c>
      <c r="E800" t="s">
        <v>573</v>
      </c>
      <c r="F800" t="s">
        <v>5007</v>
      </c>
      <c r="G800" t="s">
        <v>5008</v>
      </c>
      <c r="H800" t="s">
        <v>4949</v>
      </c>
      <c r="I800" t="s">
        <v>4941</v>
      </c>
      <c r="J800" t="s">
        <v>5009</v>
      </c>
      <c r="K800" t="s">
        <v>5010</v>
      </c>
      <c r="L800" t="s">
        <v>303</v>
      </c>
      <c r="M800" t="s">
        <v>422</v>
      </c>
    </row>
    <row r="801" spans="1:13" x14ac:dyDescent="0.2">
      <c r="A801" t="s">
        <v>292</v>
      </c>
      <c r="B801" t="s">
        <v>293</v>
      </c>
      <c r="C801" t="s">
        <v>5011</v>
      </c>
      <c r="D801" t="s">
        <v>5012</v>
      </c>
      <c r="E801" t="s">
        <v>5013</v>
      </c>
      <c r="F801" t="s">
        <v>5014</v>
      </c>
      <c r="G801" t="s">
        <v>5015</v>
      </c>
      <c r="H801" t="s">
        <v>5016</v>
      </c>
      <c r="I801" t="s">
        <v>5017</v>
      </c>
      <c r="J801" t="s">
        <v>5018</v>
      </c>
      <c r="K801" t="s">
        <v>5019</v>
      </c>
      <c r="L801" t="s">
        <v>303</v>
      </c>
      <c r="M801" t="s">
        <v>5020</v>
      </c>
    </row>
    <row r="802" spans="1:13" x14ac:dyDescent="0.2">
      <c r="A802" t="s">
        <v>292</v>
      </c>
      <c r="B802" t="s">
        <v>293</v>
      </c>
      <c r="C802" t="s">
        <v>5021</v>
      </c>
      <c r="D802" t="s">
        <v>572</v>
      </c>
      <c r="E802" t="s">
        <v>573</v>
      </c>
      <c r="F802" t="s">
        <v>5022</v>
      </c>
      <c r="G802" t="s">
        <v>5023</v>
      </c>
      <c r="H802" t="s">
        <v>5024</v>
      </c>
      <c r="J802" t="s">
        <v>5025</v>
      </c>
      <c r="K802" t="s">
        <v>5026</v>
      </c>
      <c r="L802" t="s">
        <v>303</v>
      </c>
      <c r="M802" t="s">
        <v>5027</v>
      </c>
    </row>
    <row r="803" spans="1:13" x14ac:dyDescent="0.2">
      <c r="A803" t="s">
        <v>292</v>
      </c>
      <c r="B803" t="s">
        <v>293</v>
      </c>
      <c r="C803" t="s">
        <v>5028</v>
      </c>
      <c r="D803" t="s">
        <v>5029</v>
      </c>
      <c r="E803" t="s">
        <v>5030</v>
      </c>
      <c r="F803" t="s">
        <v>5031</v>
      </c>
      <c r="G803" t="s">
        <v>5032</v>
      </c>
      <c r="H803" t="s">
        <v>5033</v>
      </c>
      <c r="I803" t="s">
        <v>5034</v>
      </c>
      <c r="J803" t="s">
        <v>5035</v>
      </c>
      <c r="K803" t="s">
        <v>5036</v>
      </c>
      <c r="L803" t="s">
        <v>303</v>
      </c>
      <c r="M803" t="s">
        <v>1551</v>
      </c>
    </row>
    <row r="804" spans="1:13" x14ac:dyDescent="0.2">
      <c r="A804" t="s">
        <v>292</v>
      </c>
      <c r="B804" t="s">
        <v>293</v>
      </c>
      <c r="C804" t="s">
        <v>5037</v>
      </c>
      <c r="D804" t="s">
        <v>5038</v>
      </c>
      <c r="E804" t="s">
        <v>5039</v>
      </c>
      <c r="F804" t="s">
        <v>5040</v>
      </c>
      <c r="H804" t="s">
        <v>4932</v>
      </c>
      <c r="J804" t="s">
        <v>5041</v>
      </c>
      <c r="K804" t="s">
        <v>5042</v>
      </c>
      <c r="L804" t="s">
        <v>303</v>
      </c>
      <c r="M804" t="s">
        <v>422</v>
      </c>
    </row>
    <row r="805" spans="1:13" x14ac:dyDescent="0.2">
      <c r="A805" t="s">
        <v>292</v>
      </c>
      <c r="B805" t="s">
        <v>293</v>
      </c>
      <c r="C805" t="s">
        <v>5043</v>
      </c>
      <c r="D805" t="s">
        <v>5044</v>
      </c>
      <c r="F805" t="s">
        <v>5045</v>
      </c>
      <c r="G805" t="s">
        <v>5046</v>
      </c>
      <c r="H805" t="s">
        <v>5047</v>
      </c>
      <c r="J805" t="s">
        <v>5048</v>
      </c>
      <c r="K805" t="s">
        <v>5049</v>
      </c>
      <c r="L805" t="s">
        <v>303</v>
      </c>
      <c r="M805" t="s">
        <v>312</v>
      </c>
    </row>
    <row r="806" spans="1:13" x14ac:dyDescent="0.2">
      <c r="A806" t="s">
        <v>292</v>
      </c>
      <c r="B806" t="s">
        <v>293</v>
      </c>
      <c r="C806" t="s">
        <v>5050</v>
      </c>
      <c r="D806" t="s">
        <v>5051</v>
      </c>
      <c r="E806" t="s">
        <v>5052</v>
      </c>
      <c r="F806" t="s">
        <v>5053</v>
      </c>
      <c r="H806" t="s">
        <v>5054</v>
      </c>
      <c r="I806" t="s">
        <v>4941</v>
      </c>
      <c r="J806" t="s">
        <v>5055</v>
      </c>
      <c r="K806" t="s">
        <v>5056</v>
      </c>
      <c r="L806" t="s">
        <v>303</v>
      </c>
      <c r="M806" t="s">
        <v>5057</v>
      </c>
    </row>
    <row r="807" spans="1:13" x14ac:dyDescent="0.2">
      <c r="A807" t="s">
        <v>292</v>
      </c>
      <c r="B807" t="s">
        <v>293</v>
      </c>
      <c r="C807" t="s">
        <v>5058</v>
      </c>
      <c r="D807" t="s">
        <v>5059</v>
      </c>
      <c r="E807" t="s">
        <v>5060</v>
      </c>
      <c r="F807" t="s">
        <v>5061</v>
      </c>
      <c r="G807" t="s">
        <v>5062</v>
      </c>
      <c r="H807" t="s">
        <v>4949</v>
      </c>
      <c r="I807" t="s">
        <v>4941</v>
      </c>
      <c r="J807" t="s">
        <v>5063</v>
      </c>
      <c r="K807" t="s">
        <v>5064</v>
      </c>
      <c r="L807" t="s">
        <v>303</v>
      </c>
      <c r="M807" t="s">
        <v>5065</v>
      </c>
    </row>
    <row r="808" spans="1:13" x14ac:dyDescent="0.2">
      <c r="A808" t="s">
        <v>292</v>
      </c>
      <c r="B808" t="s">
        <v>293</v>
      </c>
      <c r="C808" t="s">
        <v>5066</v>
      </c>
      <c r="D808" t="s">
        <v>366</v>
      </c>
      <c r="E808" t="s">
        <v>367</v>
      </c>
      <c r="F808" t="s">
        <v>5067</v>
      </c>
      <c r="G808" t="s">
        <v>5068</v>
      </c>
      <c r="H808" t="s">
        <v>4949</v>
      </c>
      <c r="I808" t="s">
        <v>4941</v>
      </c>
      <c r="J808" t="s">
        <v>5069</v>
      </c>
      <c r="K808" t="s">
        <v>5070</v>
      </c>
      <c r="L808" t="s">
        <v>303</v>
      </c>
      <c r="M808" t="s">
        <v>5071</v>
      </c>
    </row>
    <row r="809" spans="1:13" x14ac:dyDescent="0.2">
      <c r="A809" t="s">
        <v>292</v>
      </c>
      <c r="B809" t="s">
        <v>293</v>
      </c>
      <c r="C809" t="s">
        <v>5072</v>
      </c>
      <c r="D809" t="s">
        <v>5073</v>
      </c>
      <c r="E809" t="s">
        <v>5074</v>
      </c>
      <c r="F809" t="s">
        <v>5075</v>
      </c>
      <c r="G809" t="s">
        <v>5076</v>
      </c>
      <c r="H809" t="s">
        <v>5077</v>
      </c>
      <c r="J809" t="s">
        <v>5078</v>
      </c>
      <c r="K809" t="s">
        <v>5079</v>
      </c>
      <c r="L809" t="s">
        <v>303</v>
      </c>
      <c r="M809" t="s">
        <v>3907</v>
      </c>
    </row>
    <row r="810" spans="1:13" x14ac:dyDescent="0.2">
      <c r="A810" t="s">
        <v>292</v>
      </c>
      <c r="B810" t="s">
        <v>293</v>
      </c>
      <c r="C810" t="s">
        <v>5080</v>
      </c>
      <c r="D810" t="s">
        <v>5081</v>
      </c>
      <c r="E810" t="s">
        <v>5082</v>
      </c>
      <c r="F810" t="s">
        <v>5083</v>
      </c>
      <c r="H810" t="s">
        <v>4932</v>
      </c>
      <c r="I810" t="s">
        <v>4956</v>
      </c>
      <c r="J810" t="s">
        <v>5084</v>
      </c>
      <c r="K810" t="s">
        <v>5085</v>
      </c>
      <c r="L810" t="s">
        <v>303</v>
      </c>
      <c r="M810" t="s">
        <v>5086</v>
      </c>
    </row>
    <row r="811" spans="1:13" x14ac:dyDescent="0.2">
      <c r="A811" t="s">
        <v>292</v>
      </c>
      <c r="B811" t="s">
        <v>293</v>
      </c>
      <c r="C811" t="s">
        <v>5087</v>
      </c>
      <c r="D811" t="s">
        <v>5088</v>
      </c>
      <c r="E811" t="s">
        <v>5089</v>
      </c>
      <c r="F811" t="s">
        <v>5090</v>
      </c>
      <c r="G811" t="s">
        <v>5091</v>
      </c>
      <c r="H811" t="s">
        <v>5054</v>
      </c>
      <c r="I811" t="s">
        <v>4941</v>
      </c>
      <c r="J811" t="s">
        <v>5092</v>
      </c>
      <c r="K811" t="s">
        <v>5093</v>
      </c>
      <c r="L811" t="s">
        <v>303</v>
      </c>
      <c r="M811" t="s">
        <v>5094</v>
      </c>
    </row>
    <row r="812" spans="1:13" x14ac:dyDescent="0.2">
      <c r="A812" t="s">
        <v>292</v>
      </c>
      <c r="B812" t="s">
        <v>293</v>
      </c>
      <c r="C812" t="s">
        <v>5095</v>
      </c>
      <c r="D812" t="s">
        <v>2857</v>
      </c>
      <c r="E812" t="s">
        <v>2858</v>
      </c>
      <c r="F812" t="s">
        <v>5096</v>
      </c>
      <c r="H812" t="s">
        <v>5097</v>
      </c>
      <c r="I812" t="s">
        <v>4941</v>
      </c>
      <c r="J812" t="s">
        <v>5098</v>
      </c>
      <c r="K812" t="s">
        <v>5099</v>
      </c>
      <c r="L812" t="s">
        <v>303</v>
      </c>
      <c r="M812" t="s">
        <v>5100</v>
      </c>
    </row>
    <row r="813" spans="1:13" x14ac:dyDescent="0.2">
      <c r="A813" t="s">
        <v>292</v>
      </c>
      <c r="B813" t="s">
        <v>293</v>
      </c>
      <c r="C813" t="s">
        <v>5101</v>
      </c>
      <c r="D813" t="s">
        <v>349</v>
      </c>
      <c r="E813" t="s">
        <v>476</v>
      </c>
      <c r="F813" t="s">
        <v>5102</v>
      </c>
      <c r="G813" t="s">
        <v>5103</v>
      </c>
      <c r="H813" t="s">
        <v>4932</v>
      </c>
      <c r="J813" t="s">
        <v>5104</v>
      </c>
      <c r="K813" t="s">
        <v>5105</v>
      </c>
      <c r="L813" t="s">
        <v>303</v>
      </c>
      <c r="M813" t="s">
        <v>5106</v>
      </c>
    </row>
    <row r="814" spans="1:13" x14ac:dyDescent="0.2">
      <c r="A814" t="s">
        <v>292</v>
      </c>
      <c r="B814" t="s">
        <v>293</v>
      </c>
      <c r="C814" t="s">
        <v>5107</v>
      </c>
      <c r="D814" t="s">
        <v>1374</v>
      </c>
      <c r="E814" t="s">
        <v>1375</v>
      </c>
      <c r="F814" t="s">
        <v>5108</v>
      </c>
      <c r="G814" t="s">
        <v>5109</v>
      </c>
      <c r="H814" t="s">
        <v>5054</v>
      </c>
      <c r="I814" t="s">
        <v>4941</v>
      </c>
      <c r="J814" t="s">
        <v>5110</v>
      </c>
      <c r="K814" t="s">
        <v>5111</v>
      </c>
      <c r="L814" t="s">
        <v>303</v>
      </c>
      <c r="M814" t="s">
        <v>5112</v>
      </c>
    </row>
    <row r="815" spans="1:13" x14ac:dyDescent="0.2">
      <c r="A815" t="s">
        <v>292</v>
      </c>
      <c r="B815" t="s">
        <v>293</v>
      </c>
      <c r="C815" t="s">
        <v>5113</v>
      </c>
      <c r="D815" t="s">
        <v>5114</v>
      </c>
      <c r="F815" t="s">
        <v>5115</v>
      </c>
      <c r="G815" t="s">
        <v>4949</v>
      </c>
      <c r="H815" t="s">
        <v>5024</v>
      </c>
      <c r="J815" t="s">
        <v>5116</v>
      </c>
      <c r="K815" t="s">
        <v>5117</v>
      </c>
      <c r="L815" t="s">
        <v>303</v>
      </c>
      <c r="M815" t="s">
        <v>383</v>
      </c>
    </row>
    <row r="816" spans="1:13" x14ac:dyDescent="0.2">
      <c r="A816" t="s">
        <v>292</v>
      </c>
      <c r="B816" t="s">
        <v>293</v>
      </c>
      <c r="C816" t="s">
        <v>5118</v>
      </c>
      <c r="D816" t="s">
        <v>5119</v>
      </c>
      <c r="E816" t="s">
        <v>5120</v>
      </c>
      <c r="F816" t="s">
        <v>5121</v>
      </c>
      <c r="H816" t="s">
        <v>5122</v>
      </c>
      <c r="I816" t="s">
        <v>5024</v>
      </c>
      <c r="J816" t="s">
        <v>5123</v>
      </c>
      <c r="K816" t="s">
        <v>5124</v>
      </c>
      <c r="L816" t="s">
        <v>303</v>
      </c>
      <c r="M816" t="s">
        <v>518</v>
      </c>
    </row>
    <row r="817" spans="1:13" x14ac:dyDescent="0.2">
      <c r="A817" t="s">
        <v>292</v>
      </c>
      <c r="B817" t="s">
        <v>293</v>
      </c>
      <c r="C817" t="s">
        <v>5125</v>
      </c>
      <c r="D817" t="s">
        <v>5126</v>
      </c>
      <c r="E817" t="s">
        <v>5127</v>
      </c>
      <c r="F817" t="s">
        <v>5128</v>
      </c>
      <c r="H817" t="s">
        <v>4932</v>
      </c>
      <c r="J817" t="s">
        <v>5129</v>
      </c>
      <c r="K817" t="s">
        <v>5130</v>
      </c>
      <c r="L817" t="s">
        <v>303</v>
      </c>
      <c r="M817" t="s">
        <v>5131</v>
      </c>
    </row>
    <row r="818" spans="1:13" x14ac:dyDescent="0.2">
      <c r="A818" t="s">
        <v>292</v>
      </c>
      <c r="B818" t="s">
        <v>293</v>
      </c>
      <c r="C818" t="s">
        <v>5132</v>
      </c>
      <c r="D818" t="s">
        <v>5133</v>
      </c>
      <c r="E818" t="s">
        <v>5134</v>
      </c>
      <c r="F818" t="s">
        <v>5135</v>
      </c>
      <c r="G818" t="s">
        <v>5136</v>
      </c>
      <c r="H818" t="s">
        <v>4932</v>
      </c>
      <c r="J818" t="s">
        <v>5137</v>
      </c>
      <c r="K818" t="s">
        <v>5138</v>
      </c>
      <c r="L818" t="s">
        <v>303</v>
      </c>
      <c r="M818" t="s">
        <v>5139</v>
      </c>
    </row>
    <row r="819" spans="1:13" x14ac:dyDescent="0.2">
      <c r="A819" t="s">
        <v>292</v>
      </c>
      <c r="B819" t="s">
        <v>293</v>
      </c>
      <c r="C819" t="s">
        <v>5140</v>
      </c>
      <c r="D819" t="s">
        <v>5141</v>
      </c>
      <c r="E819" t="s">
        <v>5142</v>
      </c>
      <c r="F819" t="s">
        <v>5143</v>
      </c>
      <c r="H819" t="s">
        <v>5144</v>
      </c>
      <c r="I819" t="s">
        <v>5017</v>
      </c>
      <c r="J819" t="s">
        <v>5145</v>
      </c>
      <c r="K819" t="s">
        <v>5146</v>
      </c>
      <c r="L819" t="s">
        <v>303</v>
      </c>
      <c r="M819" t="s">
        <v>422</v>
      </c>
    </row>
    <row r="820" spans="1:13" x14ac:dyDescent="0.2">
      <c r="A820" t="s">
        <v>292</v>
      </c>
      <c r="B820" t="s">
        <v>293</v>
      </c>
      <c r="C820" t="s">
        <v>5147</v>
      </c>
      <c r="D820" t="s">
        <v>5148</v>
      </c>
      <c r="E820" t="s">
        <v>5149</v>
      </c>
      <c r="F820" t="s">
        <v>5150</v>
      </c>
      <c r="H820" t="s">
        <v>4932</v>
      </c>
      <c r="I820" t="s">
        <v>4956</v>
      </c>
      <c r="J820" t="s">
        <v>5151</v>
      </c>
      <c r="K820" t="s">
        <v>302</v>
      </c>
      <c r="L820" t="s">
        <v>303</v>
      </c>
      <c r="M820" t="s">
        <v>5152</v>
      </c>
    </row>
    <row r="821" spans="1:13" x14ac:dyDescent="0.2">
      <c r="A821" t="s">
        <v>292</v>
      </c>
      <c r="B821" t="s">
        <v>293</v>
      </c>
      <c r="C821" t="s">
        <v>5153</v>
      </c>
      <c r="D821" t="s">
        <v>5154</v>
      </c>
      <c r="F821" t="s">
        <v>5155</v>
      </c>
      <c r="H821" t="s">
        <v>5156</v>
      </c>
      <c r="I821" t="s">
        <v>4941</v>
      </c>
      <c r="J821" t="s">
        <v>5157</v>
      </c>
      <c r="K821" t="s">
        <v>5158</v>
      </c>
      <c r="L821" t="s">
        <v>303</v>
      </c>
      <c r="M821" t="s">
        <v>422</v>
      </c>
    </row>
    <row r="822" spans="1:13" x14ac:dyDescent="0.2">
      <c r="A822" t="s">
        <v>292</v>
      </c>
      <c r="B822" t="s">
        <v>293</v>
      </c>
      <c r="C822" t="s">
        <v>5159</v>
      </c>
      <c r="D822" t="s">
        <v>5160</v>
      </c>
      <c r="E822" t="s">
        <v>5161</v>
      </c>
      <c r="F822" t="s">
        <v>5162</v>
      </c>
      <c r="H822" t="s">
        <v>5047</v>
      </c>
      <c r="J822" t="s">
        <v>5163</v>
      </c>
      <c r="K822" t="s">
        <v>5164</v>
      </c>
      <c r="L822" t="s">
        <v>303</v>
      </c>
      <c r="M822" t="s">
        <v>5165</v>
      </c>
    </row>
    <row r="823" spans="1:13" x14ac:dyDescent="0.2">
      <c r="A823" t="s">
        <v>292</v>
      </c>
      <c r="B823" t="s">
        <v>293</v>
      </c>
      <c r="C823" t="s">
        <v>5166</v>
      </c>
      <c r="D823" t="s">
        <v>5167</v>
      </c>
      <c r="E823" t="s">
        <v>5168</v>
      </c>
      <c r="F823" t="s">
        <v>5169</v>
      </c>
      <c r="G823" t="s">
        <v>4932</v>
      </c>
      <c r="J823" t="s">
        <v>5170</v>
      </c>
      <c r="K823" t="s">
        <v>5171</v>
      </c>
      <c r="L823" t="s">
        <v>303</v>
      </c>
      <c r="M823" t="s">
        <v>422</v>
      </c>
    </row>
    <row r="824" spans="1:13" x14ac:dyDescent="0.2">
      <c r="A824" t="s">
        <v>292</v>
      </c>
      <c r="B824" t="s">
        <v>293</v>
      </c>
      <c r="C824" t="s">
        <v>5172</v>
      </c>
      <c r="D824" t="s">
        <v>394</v>
      </c>
      <c r="F824" t="s">
        <v>1720</v>
      </c>
      <c r="G824" t="s">
        <v>5173</v>
      </c>
      <c r="H824" t="s">
        <v>982</v>
      </c>
      <c r="I824" t="s">
        <v>5047</v>
      </c>
      <c r="J824" t="s">
        <v>5174</v>
      </c>
      <c r="K824" t="s">
        <v>5175</v>
      </c>
      <c r="L824" t="s">
        <v>303</v>
      </c>
      <c r="M824" t="s">
        <v>5176</v>
      </c>
    </row>
    <row r="825" spans="1:13" x14ac:dyDescent="0.2">
      <c r="A825" t="s">
        <v>292</v>
      </c>
      <c r="B825" t="s">
        <v>293</v>
      </c>
      <c r="C825" t="s">
        <v>5177</v>
      </c>
      <c r="D825" t="s">
        <v>349</v>
      </c>
      <c r="E825" t="s">
        <v>476</v>
      </c>
      <c r="F825" t="s">
        <v>5178</v>
      </c>
      <c r="G825" t="s">
        <v>3309</v>
      </c>
      <c r="H825" t="s">
        <v>4932</v>
      </c>
      <c r="J825" t="s">
        <v>5179</v>
      </c>
      <c r="K825" t="s">
        <v>5180</v>
      </c>
      <c r="L825" t="s">
        <v>303</v>
      </c>
      <c r="M825" t="s">
        <v>5181</v>
      </c>
    </row>
    <row r="826" spans="1:13" x14ac:dyDescent="0.2">
      <c r="A826" t="s">
        <v>292</v>
      </c>
      <c r="B826" t="s">
        <v>293</v>
      </c>
      <c r="C826" t="s">
        <v>5182</v>
      </c>
      <c r="D826" t="s">
        <v>349</v>
      </c>
      <c r="E826" t="s">
        <v>424</v>
      </c>
      <c r="F826" t="s">
        <v>5183</v>
      </c>
      <c r="G826" t="s">
        <v>4932</v>
      </c>
      <c r="H826" t="s">
        <v>4956</v>
      </c>
      <c r="J826" t="s">
        <v>5184</v>
      </c>
      <c r="K826" t="s">
        <v>5185</v>
      </c>
      <c r="L826" t="s">
        <v>303</v>
      </c>
      <c r="M826" t="s">
        <v>5186</v>
      </c>
    </row>
    <row r="827" spans="1:13" x14ac:dyDescent="0.2">
      <c r="A827" t="s">
        <v>292</v>
      </c>
      <c r="B827" t="s">
        <v>293</v>
      </c>
      <c r="C827" t="s">
        <v>5187</v>
      </c>
      <c r="D827" t="s">
        <v>5188</v>
      </c>
      <c r="E827" t="s">
        <v>296</v>
      </c>
      <c r="F827" t="s">
        <v>5189</v>
      </c>
      <c r="H827" t="s">
        <v>5054</v>
      </c>
      <c r="I827" t="s">
        <v>4941</v>
      </c>
      <c r="J827" t="s">
        <v>5190</v>
      </c>
      <c r="K827" t="s">
        <v>5191</v>
      </c>
      <c r="L827" t="s">
        <v>303</v>
      </c>
      <c r="M827" t="s">
        <v>5192</v>
      </c>
    </row>
    <row r="828" spans="1:13" x14ac:dyDescent="0.2">
      <c r="A828" t="s">
        <v>292</v>
      </c>
      <c r="B828" t="s">
        <v>293</v>
      </c>
      <c r="C828" t="s">
        <v>5193</v>
      </c>
      <c r="D828" t="s">
        <v>5119</v>
      </c>
      <c r="E828" t="s">
        <v>5120</v>
      </c>
      <c r="F828" t="s">
        <v>5194</v>
      </c>
      <c r="G828" t="s">
        <v>5195</v>
      </c>
      <c r="H828" t="s">
        <v>5024</v>
      </c>
      <c r="J828" t="s">
        <v>5196</v>
      </c>
      <c r="K828" t="s">
        <v>5197</v>
      </c>
      <c r="L828" t="s">
        <v>303</v>
      </c>
      <c r="M828" t="s">
        <v>5198</v>
      </c>
    </row>
    <row r="829" spans="1:13" x14ac:dyDescent="0.2">
      <c r="A829" t="s">
        <v>292</v>
      </c>
      <c r="B829" t="s">
        <v>293</v>
      </c>
      <c r="C829" t="s">
        <v>5199</v>
      </c>
      <c r="D829" t="s">
        <v>349</v>
      </c>
      <c r="E829" t="s">
        <v>424</v>
      </c>
      <c r="F829" t="s">
        <v>5200</v>
      </c>
      <c r="H829" t="s">
        <v>4932</v>
      </c>
      <c r="J829" t="s">
        <v>5201</v>
      </c>
      <c r="K829" t="s">
        <v>5202</v>
      </c>
      <c r="L829" t="s">
        <v>303</v>
      </c>
      <c r="M829" t="s">
        <v>2233</v>
      </c>
    </row>
    <row r="830" spans="1:13" x14ac:dyDescent="0.2">
      <c r="A830" t="s">
        <v>292</v>
      </c>
      <c r="B830" t="s">
        <v>293</v>
      </c>
      <c r="C830" t="s">
        <v>5203</v>
      </c>
      <c r="D830" t="s">
        <v>5204</v>
      </c>
      <c r="E830" t="s">
        <v>5205</v>
      </c>
      <c r="F830" t="s">
        <v>5206</v>
      </c>
      <c r="G830" t="s">
        <v>4932</v>
      </c>
      <c r="J830" t="s">
        <v>5207</v>
      </c>
      <c r="K830" t="s">
        <v>5208</v>
      </c>
      <c r="L830" t="s">
        <v>303</v>
      </c>
      <c r="M830" t="s">
        <v>5209</v>
      </c>
    </row>
    <row r="831" spans="1:13" x14ac:dyDescent="0.2">
      <c r="A831" t="s">
        <v>292</v>
      </c>
      <c r="B831" t="s">
        <v>293</v>
      </c>
      <c r="C831" t="s">
        <v>5210</v>
      </c>
      <c r="D831" t="s">
        <v>366</v>
      </c>
      <c r="E831" t="s">
        <v>5211</v>
      </c>
      <c r="F831" t="s">
        <v>5212</v>
      </c>
      <c r="G831" t="s">
        <v>5054</v>
      </c>
      <c r="I831" t="s">
        <v>4941</v>
      </c>
      <c r="J831" t="s">
        <v>5213</v>
      </c>
      <c r="K831" t="s">
        <v>5214</v>
      </c>
      <c r="L831" t="s">
        <v>303</v>
      </c>
      <c r="M831" t="s">
        <v>5215</v>
      </c>
    </row>
    <row r="832" spans="1:13" x14ac:dyDescent="0.2">
      <c r="A832" t="s">
        <v>292</v>
      </c>
      <c r="B832" t="s">
        <v>293</v>
      </c>
      <c r="C832" t="s">
        <v>5216</v>
      </c>
      <c r="D832" t="s">
        <v>5188</v>
      </c>
      <c r="E832" t="s">
        <v>296</v>
      </c>
      <c r="F832" t="s">
        <v>5217</v>
      </c>
      <c r="G832" t="s">
        <v>5054</v>
      </c>
      <c r="H832" t="s">
        <v>4941</v>
      </c>
      <c r="J832" t="s">
        <v>5218</v>
      </c>
      <c r="K832" t="s">
        <v>5219</v>
      </c>
      <c r="L832" t="s">
        <v>303</v>
      </c>
      <c r="M832" t="s">
        <v>422</v>
      </c>
    </row>
    <row r="833" spans="1:13" x14ac:dyDescent="0.2">
      <c r="A833" t="s">
        <v>292</v>
      </c>
      <c r="B833" t="s">
        <v>293</v>
      </c>
      <c r="C833" t="s">
        <v>5220</v>
      </c>
      <c r="D833" t="s">
        <v>5221</v>
      </c>
      <c r="E833" t="s">
        <v>5222</v>
      </c>
      <c r="F833" t="s">
        <v>5223</v>
      </c>
      <c r="G833" t="s">
        <v>5224</v>
      </c>
      <c r="H833" t="s">
        <v>5225</v>
      </c>
      <c r="I833" t="s">
        <v>5017</v>
      </c>
      <c r="J833" t="s">
        <v>5226</v>
      </c>
      <c r="K833" t="s">
        <v>5227</v>
      </c>
      <c r="L833" t="s">
        <v>303</v>
      </c>
      <c r="M833" t="s">
        <v>3697</v>
      </c>
    </row>
    <row r="834" spans="1:13" x14ac:dyDescent="0.2">
      <c r="A834" t="s">
        <v>292</v>
      </c>
      <c r="B834" t="s">
        <v>293</v>
      </c>
      <c r="C834" t="s">
        <v>5228</v>
      </c>
      <c r="D834" t="s">
        <v>5229</v>
      </c>
      <c r="E834" t="s">
        <v>5230</v>
      </c>
      <c r="F834" t="s">
        <v>5231</v>
      </c>
      <c r="G834" t="s">
        <v>5232</v>
      </c>
      <c r="H834" t="s">
        <v>4932</v>
      </c>
      <c r="J834" t="s">
        <v>5233</v>
      </c>
      <c r="K834" t="s">
        <v>5234</v>
      </c>
      <c r="L834" t="s">
        <v>303</v>
      </c>
      <c r="M834" t="s">
        <v>5235</v>
      </c>
    </row>
    <row r="835" spans="1:13" x14ac:dyDescent="0.2">
      <c r="A835" t="s">
        <v>292</v>
      </c>
      <c r="B835" t="s">
        <v>293</v>
      </c>
      <c r="C835" t="s">
        <v>5236</v>
      </c>
      <c r="D835" t="s">
        <v>5237</v>
      </c>
      <c r="E835" t="s">
        <v>5238</v>
      </c>
      <c r="F835" t="s">
        <v>5239</v>
      </c>
      <c r="G835" t="s">
        <v>5240</v>
      </c>
      <c r="H835" t="s">
        <v>4941</v>
      </c>
      <c r="J835" t="s">
        <v>5241</v>
      </c>
      <c r="K835" t="s">
        <v>5242</v>
      </c>
      <c r="L835" t="s">
        <v>303</v>
      </c>
      <c r="M835" t="s">
        <v>5243</v>
      </c>
    </row>
    <row r="836" spans="1:13" x14ac:dyDescent="0.2">
      <c r="A836" t="s">
        <v>292</v>
      </c>
      <c r="B836" t="s">
        <v>293</v>
      </c>
      <c r="C836" t="s">
        <v>5244</v>
      </c>
      <c r="D836" t="s">
        <v>401</v>
      </c>
      <c r="E836" t="s">
        <v>402</v>
      </c>
      <c r="F836" t="s">
        <v>5245</v>
      </c>
      <c r="G836" t="s">
        <v>5246</v>
      </c>
      <c r="H836" t="s">
        <v>5024</v>
      </c>
      <c r="J836" t="s">
        <v>5247</v>
      </c>
      <c r="K836" t="s">
        <v>5248</v>
      </c>
      <c r="L836" t="s">
        <v>303</v>
      </c>
      <c r="M836" t="s">
        <v>5249</v>
      </c>
    </row>
    <row r="837" spans="1:13" x14ac:dyDescent="0.2">
      <c r="A837" t="s">
        <v>292</v>
      </c>
      <c r="B837" t="s">
        <v>293</v>
      </c>
      <c r="C837" t="s">
        <v>5250</v>
      </c>
      <c r="D837" t="s">
        <v>349</v>
      </c>
      <c r="F837" t="s">
        <v>5251</v>
      </c>
      <c r="H837" t="s">
        <v>5156</v>
      </c>
      <c r="I837" t="s">
        <v>4941</v>
      </c>
      <c r="J837" t="s">
        <v>5252</v>
      </c>
      <c r="K837" t="s">
        <v>5253</v>
      </c>
      <c r="L837" t="s">
        <v>303</v>
      </c>
      <c r="M837" t="s">
        <v>5254</v>
      </c>
    </row>
    <row r="838" spans="1:13" x14ac:dyDescent="0.2">
      <c r="A838" t="s">
        <v>292</v>
      </c>
      <c r="B838" t="s">
        <v>293</v>
      </c>
      <c r="C838" t="s">
        <v>5255</v>
      </c>
      <c r="D838" t="s">
        <v>492</v>
      </c>
      <c r="E838" t="s">
        <v>493</v>
      </c>
      <c r="F838" t="s">
        <v>5256</v>
      </c>
      <c r="G838" t="s">
        <v>5257</v>
      </c>
      <c r="H838" t="s">
        <v>4949</v>
      </c>
      <c r="I838" t="s">
        <v>4941</v>
      </c>
      <c r="J838" t="s">
        <v>5258</v>
      </c>
      <c r="K838" t="s">
        <v>5259</v>
      </c>
      <c r="L838" t="s">
        <v>303</v>
      </c>
      <c r="M838" t="s">
        <v>2096</v>
      </c>
    </row>
    <row r="839" spans="1:13" x14ac:dyDescent="0.2">
      <c r="A839" t="s">
        <v>292</v>
      </c>
      <c r="B839" t="s">
        <v>293</v>
      </c>
      <c r="C839" t="s">
        <v>5260</v>
      </c>
      <c r="D839" t="s">
        <v>4989</v>
      </c>
      <c r="E839" t="s">
        <v>4990</v>
      </c>
      <c r="F839" t="s">
        <v>5261</v>
      </c>
      <c r="H839" t="s">
        <v>4932</v>
      </c>
      <c r="J839" t="s">
        <v>5262</v>
      </c>
      <c r="K839" t="s">
        <v>5263</v>
      </c>
      <c r="L839" t="s">
        <v>303</v>
      </c>
      <c r="M839" t="s">
        <v>422</v>
      </c>
    </row>
    <row r="840" spans="1:13" x14ac:dyDescent="0.2">
      <c r="A840" t="s">
        <v>292</v>
      </c>
      <c r="B840" t="s">
        <v>293</v>
      </c>
      <c r="C840" t="s">
        <v>5264</v>
      </c>
      <c r="D840" t="s">
        <v>349</v>
      </c>
      <c r="F840" t="s">
        <v>5265</v>
      </c>
      <c r="G840" t="s">
        <v>5266</v>
      </c>
      <c r="H840" t="s">
        <v>4932</v>
      </c>
      <c r="J840" t="s">
        <v>5267</v>
      </c>
      <c r="K840" t="s">
        <v>302</v>
      </c>
      <c r="L840" t="s">
        <v>303</v>
      </c>
      <c r="M840" t="s">
        <v>5268</v>
      </c>
    </row>
    <row r="841" spans="1:13" x14ac:dyDescent="0.2">
      <c r="A841" t="s">
        <v>292</v>
      </c>
      <c r="B841" t="s">
        <v>293</v>
      </c>
      <c r="C841" t="s">
        <v>5269</v>
      </c>
      <c r="D841" t="s">
        <v>5270</v>
      </c>
      <c r="E841" t="s">
        <v>5271</v>
      </c>
      <c r="F841" t="s">
        <v>5272</v>
      </c>
      <c r="G841" t="s">
        <v>5273</v>
      </c>
      <c r="H841" t="s">
        <v>4961</v>
      </c>
      <c r="I841" t="s">
        <v>4941</v>
      </c>
      <c r="J841" t="s">
        <v>5274</v>
      </c>
      <c r="K841" t="s">
        <v>5275</v>
      </c>
      <c r="L841" t="s">
        <v>303</v>
      </c>
      <c r="M841" t="s">
        <v>5276</v>
      </c>
    </row>
    <row r="842" spans="1:13" x14ac:dyDescent="0.2">
      <c r="A842" t="s">
        <v>292</v>
      </c>
      <c r="B842" t="s">
        <v>293</v>
      </c>
      <c r="C842" t="s">
        <v>5277</v>
      </c>
      <c r="D842" t="s">
        <v>5278</v>
      </c>
      <c r="E842" t="s">
        <v>5279</v>
      </c>
      <c r="F842" t="s">
        <v>5280</v>
      </c>
      <c r="G842" t="s">
        <v>5281</v>
      </c>
      <c r="H842" t="s">
        <v>5282</v>
      </c>
      <c r="I842" t="s">
        <v>5034</v>
      </c>
      <c r="J842" t="s">
        <v>5283</v>
      </c>
      <c r="K842" t="s">
        <v>5284</v>
      </c>
      <c r="L842" t="s">
        <v>303</v>
      </c>
      <c r="M842" t="s">
        <v>5285</v>
      </c>
    </row>
    <row r="843" spans="1:13" x14ac:dyDescent="0.2">
      <c r="A843" t="s">
        <v>292</v>
      </c>
      <c r="B843" t="s">
        <v>293</v>
      </c>
      <c r="C843" t="s">
        <v>5286</v>
      </c>
      <c r="D843" t="s">
        <v>5287</v>
      </c>
      <c r="F843" t="s">
        <v>5288</v>
      </c>
      <c r="I843" t="s">
        <v>4932</v>
      </c>
      <c r="J843" t="s">
        <v>5289</v>
      </c>
      <c r="K843" t="s">
        <v>5290</v>
      </c>
      <c r="L843" t="s">
        <v>303</v>
      </c>
      <c r="M843" t="s">
        <v>2049</v>
      </c>
    </row>
    <row r="844" spans="1:13" x14ac:dyDescent="0.2">
      <c r="A844" t="s">
        <v>292</v>
      </c>
      <c r="B844" t="s">
        <v>293</v>
      </c>
      <c r="C844" t="s">
        <v>5291</v>
      </c>
      <c r="D844" t="s">
        <v>492</v>
      </c>
      <c r="F844" t="s">
        <v>5292</v>
      </c>
      <c r="G844" t="s">
        <v>5293</v>
      </c>
      <c r="H844" t="s">
        <v>5017</v>
      </c>
      <c r="J844" t="s">
        <v>5294</v>
      </c>
      <c r="K844" t="s">
        <v>5295</v>
      </c>
      <c r="L844" t="s">
        <v>303</v>
      </c>
      <c r="M844" t="s">
        <v>1437</v>
      </c>
    </row>
    <row r="845" spans="1:13" x14ac:dyDescent="0.2">
      <c r="A845" t="s">
        <v>292</v>
      </c>
      <c r="B845" t="s">
        <v>293</v>
      </c>
      <c r="C845" t="s">
        <v>5296</v>
      </c>
      <c r="D845" t="s">
        <v>349</v>
      </c>
      <c r="F845" t="s">
        <v>5297</v>
      </c>
      <c r="G845" t="s">
        <v>5298</v>
      </c>
      <c r="H845" t="s">
        <v>5240</v>
      </c>
      <c r="I845" t="s">
        <v>4941</v>
      </c>
      <c r="J845" t="s">
        <v>5299</v>
      </c>
      <c r="K845" t="s">
        <v>5300</v>
      </c>
      <c r="L845" t="s">
        <v>303</v>
      </c>
      <c r="M845" t="s">
        <v>4715</v>
      </c>
    </row>
    <row r="846" spans="1:13" x14ac:dyDescent="0.2">
      <c r="A846" t="s">
        <v>292</v>
      </c>
      <c r="B846" t="s">
        <v>293</v>
      </c>
      <c r="C846" t="s">
        <v>5301</v>
      </c>
      <c r="D846" t="s">
        <v>5302</v>
      </c>
      <c r="E846" t="s">
        <v>5303</v>
      </c>
      <c r="F846" t="s">
        <v>5304</v>
      </c>
      <c r="G846" t="s">
        <v>5305</v>
      </c>
      <c r="H846" t="s">
        <v>5306</v>
      </c>
      <c r="I846" t="s">
        <v>5024</v>
      </c>
      <c r="J846" t="s">
        <v>5307</v>
      </c>
      <c r="K846" t="s">
        <v>302</v>
      </c>
      <c r="L846" t="s">
        <v>303</v>
      </c>
      <c r="M846" t="s">
        <v>5308</v>
      </c>
    </row>
    <row r="847" spans="1:13" x14ac:dyDescent="0.2">
      <c r="A847" t="s">
        <v>292</v>
      </c>
      <c r="B847" t="s">
        <v>293</v>
      </c>
      <c r="C847" t="s">
        <v>5309</v>
      </c>
      <c r="D847" t="s">
        <v>5310</v>
      </c>
      <c r="F847" t="s">
        <v>5311</v>
      </c>
      <c r="H847" t="s">
        <v>5144</v>
      </c>
      <c r="I847" t="s">
        <v>5017</v>
      </c>
      <c r="J847" t="s">
        <v>5312</v>
      </c>
      <c r="K847" t="s">
        <v>5313</v>
      </c>
      <c r="L847" t="s">
        <v>303</v>
      </c>
      <c r="M847" t="s">
        <v>422</v>
      </c>
    </row>
    <row r="848" spans="1:13" x14ac:dyDescent="0.2">
      <c r="A848" t="s">
        <v>292</v>
      </c>
      <c r="B848" t="s">
        <v>293</v>
      </c>
      <c r="C848" t="s">
        <v>5314</v>
      </c>
      <c r="D848" t="s">
        <v>5315</v>
      </c>
      <c r="F848" t="s">
        <v>5316</v>
      </c>
      <c r="G848" t="s">
        <v>5317</v>
      </c>
      <c r="H848" t="s">
        <v>5024</v>
      </c>
      <c r="J848" t="s">
        <v>5318</v>
      </c>
      <c r="K848" t="s">
        <v>5319</v>
      </c>
      <c r="L848" t="s">
        <v>303</v>
      </c>
      <c r="M848" t="s">
        <v>312</v>
      </c>
    </row>
    <row r="849" spans="1:13" x14ac:dyDescent="0.2">
      <c r="A849" t="s">
        <v>292</v>
      </c>
      <c r="B849" t="s">
        <v>293</v>
      </c>
      <c r="C849" t="s">
        <v>5320</v>
      </c>
      <c r="D849" t="s">
        <v>5321</v>
      </c>
      <c r="E849" t="s">
        <v>5322</v>
      </c>
      <c r="F849" t="s">
        <v>5323</v>
      </c>
      <c r="G849" t="s">
        <v>5324</v>
      </c>
      <c r="H849" t="s">
        <v>4932</v>
      </c>
      <c r="J849" t="s">
        <v>5325</v>
      </c>
      <c r="K849" t="s">
        <v>5326</v>
      </c>
      <c r="L849" t="s">
        <v>303</v>
      </c>
      <c r="M849" t="s">
        <v>5327</v>
      </c>
    </row>
    <row r="850" spans="1:13" x14ac:dyDescent="0.2">
      <c r="A850" t="s">
        <v>292</v>
      </c>
      <c r="B850" t="s">
        <v>293</v>
      </c>
      <c r="C850" t="s">
        <v>5328</v>
      </c>
      <c r="D850" t="s">
        <v>5012</v>
      </c>
      <c r="E850" t="s">
        <v>5329</v>
      </c>
      <c r="F850" t="s">
        <v>5330</v>
      </c>
      <c r="H850" t="s">
        <v>4932</v>
      </c>
      <c r="J850" t="s">
        <v>5331</v>
      </c>
      <c r="K850" t="s">
        <v>5332</v>
      </c>
      <c r="L850" t="s">
        <v>303</v>
      </c>
      <c r="M850" t="s">
        <v>5333</v>
      </c>
    </row>
    <row r="851" spans="1:13" x14ac:dyDescent="0.2">
      <c r="A851" t="s">
        <v>292</v>
      </c>
      <c r="B851" t="s">
        <v>293</v>
      </c>
      <c r="C851" t="s">
        <v>5334</v>
      </c>
      <c r="D851" t="s">
        <v>564</v>
      </c>
      <c r="E851" t="s">
        <v>296</v>
      </c>
      <c r="F851" t="s">
        <v>5335</v>
      </c>
      <c r="G851" t="s">
        <v>5336</v>
      </c>
      <c r="H851" t="s">
        <v>5337</v>
      </c>
      <c r="I851" t="s">
        <v>4956</v>
      </c>
      <c r="J851" t="s">
        <v>5338</v>
      </c>
      <c r="K851" t="s">
        <v>5339</v>
      </c>
      <c r="L851" t="s">
        <v>303</v>
      </c>
      <c r="M851" t="s">
        <v>5340</v>
      </c>
    </row>
    <row r="852" spans="1:13" x14ac:dyDescent="0.2">
      <c r="A852" t="s">
        <v>292</v>
      </c>
      <c r="B852" t="s">
        <v>293</v>
      </c>
      <c r="C852" t="s">
        <v>5341</v>
      </c>
      <c r="D852" t="s">
        <v>5342</v>
      </c>
      <c r="E852" t="s">
        <v>5343</v>
      </c>
      <c r="F852" t="s">
        <v>5344</v>
      </c>
      <c r="H852" t="s">
        <v>5024</v>
      </c>
      <c r="J852" t="s">
        <v>5345</v>
      </c>
      <c r="K852" t="s">
        <v>5346</v>
      </c>
      <c r="L852" t="s">
        <v>303</v>
      </c>
      <c r="M852" t="s">
        <v>5347</v>
      </c>
    </row>
    <row r="853" spans="1:13" x14ac:dyDescent="0.2">
      <c r="A853" t="s">
        <v>292</v>
      </c>
      <c r="B853" t="s">
        <v>293</v>
      </c>
      <c r="C853" t="s">
        <v>5348</v>
      </c>
      <c r="D853" t="s">
        <v>5349</v>
      </c>
      <c r="E853" t="s">
        <v>5350</v>
      </c>
      <c r="F853" t="s">
        <v>5351</v>
      </c>
      <c r="G853" t="s">
        <v>5352</v>
      </c>
      <c r="H853" t="s">
        <v>5024</v>
      </c>
      <c r="J853" t="s">
        <v>5353</v>
      </c>
      <c r="K853" t="s">
        <v>5354</v>
      </c>
      <c r="L853" t="s">
        <v>303</v>
      </c>
      <c r="M853" t="s">
        <v>5355</v>
      </c>
    </row>
    <row r="854" spans="1:13" x14ac:dyDescent="0.2">
      <c r="A854" t="s">
        <v>292</v>
      </c>
      <c r="B854" t="s">
        <v>293</v>
      </c>
      <c r="C854" t="s">
        <v>5356</v>
      </c>
      <c r="D854" t="s">
        <v>5357</v>
      </c>
      <c r="E854" t="s">
        <v>5358</v>
      </c>
      <c r="F854" t="s">
        <v>5359</v>
      </c>
      <c r="G854" t="s">
        <v>5360</v>
      </c>
      <c r="H854" t="s">
        <v>4932</v>
      </c>
      <c r="J854" t="s">
        <v>5361</v>
      </c>
      <c r="K854" t="s">
        <v>302</v>
      </c>
      <c r="L854" t="s">
        <v>303</v>
      </c>
      <c r="M854" t="s">
        <v>5362</v>
      </c>
    </row>
    <row r="855" spans="1:13" x14ac:dyDescent="0.2">
      <c r="A855" t="s">
        <v>292</v>
      </c>
      <c r="B855" t="s">
        <v>293</v>
      </c>
      <c r="C855" t="s">
        <v>5363</v>
      </c>
      <c r="D855" t="s">
        <v>4966</v>
      </c>
      <c r="E855" t="s">
        <v>4966</v>
      </c>
      <c r="F855" t="s">
        <v>5364</v>
      </c>
      <c r="H855" t="s">
        <v>4932</v>
      </c>
      <c r="I855" t="s">
        <v>4956</v>
      </c>
      <c r="J855" t="s">
        <v>5365</v>
      </c>
      <c r="K855" t="s">
        <v>5366</v>
      </c>
      <c r="L855" t="s">
        <v>303</v>
      </c>
      <c r="M855" t="s">
        <v>4971</v>
      </c>
    </row>
    <row r="856" spans="1:13" x14ac:dyDescent="0.2">
      <c r="A856" t="s">
        <v>292</v>
      </c>
      <c r="B856" t="s">
        <v>293</v>
      </c>
      <c r="C856" t="s">
        <v>5367</v>
      </c>
      <c r="D856" t="s">
        <v>5368</v>
      </c>
      <c r="E856" t="s">
        <v>5127</v>
      </c>
      <c r="F856" t="s">
        <v>5369</v>
      </c>
      <c r="H856" t="s">
        <v>4932</v>
      </c>
      <c r="J856" t="s">
        <v>5370</v>
      </c>
      <c r="K856" t="s">
        <v>5371</v>
      </c>
      <c r="L856" t="s">
        <v>303</v>
      </c>
      <c r="M856" t="s">
        <v>5372</v>
      </c>
    </row>
    <row r="857" spans="1:13" x14ac:dyDescent="0.2">
      <c r="A857" t="s">
        <v>292</v>
      </c>
      <c r="B857" t="s">
        <v>293</v>
      </c>
      <c r="C857" t="s">
        <v>5373</v>
      </c>
      <c r="D857" t="s">
        <v>5374</v>
      </c>
      <c r="E857" t="s">
        <v>5375</v>
      </c>
      <c r="F857" t="s">
        <v>5376</v>
      </c>
      <c r="G857" t="s">
        <v>5377</v>
      </c>
      <c r="H857" t="s">
        <v>4932</v>
      </c>
      <c r="I857" t="s">
        <v>4956</v>
      </c>
      <c r="J857" t="s">
        <v>5378</v>
      </c>
      <c r="K857" t="s">
        <v>5379</v>
      </c>
      <c r="L857" t="s">
        <v>303</v>
      </c>
      <c r="M857" t="s">
        <v>5380</v>
      </c>
    </row>
    <row r="858" spans="1:13" x14ac:dyDescent="0.2">
      <c r="A858" t="s">
        <v>292</v>
      </c>
      <c r="B858" t="s">
        <v>293</v>
      </c>
      <c r="C858" t="s">
        <v>5381</v>
      </c>
      <c r="D858" t="s">
        <v>572</v>
      </c>
      <c r="E858" t="s">
        <v>573</v>
      </c>
      <c r="F858" t="s">
        <v>5382</v>
      </c>
      <c r="G858" t="s">
        <v>5383</v>
      </c>
      <c r="H858" t="s">
        <v>5097</v>
      </c>
      <c r="I858" t="s">
        <v>4941</v>
      </c>
      <c r="J858" t="s">
        <v>5384</v>
      </c>
      <c r="K858" t="s">
        <v>5385</v>
      </c>
      <c r="L858" t="s">
        <v>303</v>
      </c>
      <c r="M858" t="s">
        <v>422</v>
      </c>
    </row>
    <row r="859" spans="1:13" x14ac:dyDescent="0.2">
      <c r="A859" t="s">
        <v>292</v>
      </c>
      <c r="B859" t="s">
        <v>293</v>
      </c>
      <c r="C859" t="s">
        <v>5386</v>
      </c>
      <c r="D859" t="s">
        <v>572</v>
      </c>
      <c r="E859" t="s">
        <v>573</v>
      </c>
      <c r="F859" t="s">
        <v>5387</v>
      </c>
      <c r="G859" t="s">
        <v>5388</v>
      </c>
      <c r="H859" t="s">
        <v>5054</v>
      </c>
      <c r="I859" t="s">
        <v>4941</v>
      </c>
      <c r="J859" t="s">
        <v>5389</v>
      </c>
      <c r="K859" t="s">
        <v>5390</v>
      </c>
      <c r="L859" t="s">
        <v>303</v>
      </c>
      <c r="M859" t="s">
        <v>422</v>
      </c>
    </row>
    <row r="860" spans="1:13" x14ac:dyDescent="0.2">
      <c r="A860" t="s">
        <v>292</v>
      </c>
      <c r="B860" t="s">
        <v>293</v>
      </c>
      <c r="C860" t="s">
        <v>5391</v>
      </c>
      <c r="D860" t="s">
        <v>572</v>
      </c>
      <c r="E860" t="s">
        <v>573</v>
      </c>
      <c r="F860" t="s">
        <v>5392</v>
      </c>
      <c r="G860" t="s">
        <v>5393</v>
      </c>
      <c r="H860" t="s">
        <v>4976</v>
      </c>
      <c r="J860" t="s">
        <v>5394</v>
      </c>
      <c r="K860" t="s">
        <v>5395</v>
      </c>
      <c r="L860" t="s">
        <v>303</v>
      </c>
      <c r="M860" t="s">
        <v>422</v>
      </c>
    </row>
    <row r="861" spans="1:13" x14ac:dyDescent="0.2">
      <c r="A861" t="s">
        <v>292</v>
      </c>
      <c r="B861" t="s">
        <v>293</v>
      </c>
      <c r="C861" t="s">
        <v>5396</v>
      </c>
      <c r="D861" t="s">
        <v>572</v>
      </c>
      <c r="E861" t="s">
        <v>573</v>
      </c>
      <c r="F861" t="s">
        <v>5397</v>
      </c>
      <c r="G861" t="s">
        <v>5398</v>
      </c>
      <c r="H861" t="s">
        <v>5399</v>
      </c>
      <c r="I861" t="s">
        <v>5017</v>
      </c>
      <c r="J861" t="s">
        <v>5400</v>
      </c>
      <c r="K861" t="s">
        <v>5401</v>
      </c>
      <c r="L861" t="s">
        <v>303</v>
      </c>
      <c r="M861" t="s">
        <v>5402</v>
      </c>
    </row>
    <row r="862" spans="1:13" x14ac:dyDescent="0.2">
      <c r="A862" t="s">
        <v>292</v>
      </c>
      <c r="B862" t="s">
        <v>293</v>
      </c>
      <c r="C862" t="s">
        <v>5403</v>
      </c>
      <c r="D862" t="s">
        <v>349</v>
      </c>
      <c r="F862" t="s">
        <v>5404</v>
      </c>
      <c r="H862" t="s">
        <v>5047</v>
      </c>
      <c r="J862" t="s">
        <v>5405</v>
      </c>
      <c r="K862" t="s">
        <v>5406</v>
      </c>
      <c r="L862" t="s">
        <v>303</v>
      </c>
      <c r="M862" t="s">
        <v>422</v>
      </c>
    </row>
    <row r="863" spans="1:13" x14ac:dyDescent="0.2">
      <c r="A863" t="s">
        <v>292</v>
      </c>
      <c r="B863" t="s">
        <v>293</v>
      </c>
      <c r="C863" t="s">
        <v>5407</v>
      </c>
      <c r="D863" t="s">
        <v>401</v>
      </c>
      <c r="E863" t="s">
        <v>402</v>
      </c>
      <c r="F863" t="s">
        <v>5408</v>
      </c>
      <c r="G863" t="s">
        <v>5409</v>
      </c>
      <c r="H863" t="s">
        <v>5410</v>
      </c>
      <c r="I863" t="s">
        <v>4932</v>
      </c>
      <c r="J863" t="s">
        <v>5411</v>
      </c>
      <c r="K863" t="s">
        <v>5412</v>
      </c>
      <c r="L863" t="s">
        <v>303</v>
      </c>
      <c r="M863" t="s">
        <v>5413</v>
      </c>
    </row>
    <row r="864" spans="1:13" x14ac:dyDescent="0.2">
      <c r="A864" t="s">
        <v>292</v>
      </c>
      <c r="B864" t="s">
        <v>293</v>
      </c>
      <c r="C864" t="s">
        <v>5414</v>
      </c>
      <c r="D864" t="s">
        <v>572</v>
      </c>
      <c r="E864" t="s">
        <v>573</v>
      </c>
      <c r="F864" t="s">
        <v>5415</v>
      </c>
      <c r="G864" t="s">
        <v>5416</v>
      </c>
      <c r="H864" t="s">
        <v>4976</v>
      </c>
      <c r="J864" t="s">
        <v>5417</v>
      </c>
      <c r="K864" t="s">
        <v>5418</v>
      </c>
      <c r="L864" t="s">
        <v>303</v>
      </c>
      <c r="M864" t="s">
        <v>422</v>
      </c>
    </row>
    <row r="865" spans="1:13" x14ac:dyDescent="0.2">
      <c r="A865" t="s">
        <v>292</v>
      </c>
      <c r="B865" t="s">
        <v>293</v>
      </c>
      <c r="C865" t="s">
        <v>5419</v>
      </c>
      <c r="D865" t="s">
        <v>492</v>
      </c>
      <c r="E865" t="s">
        <v>5420</v>
      </c>
      <c r="F865" t="s">
        <v>5421</v>
      </c>
      <c r="H865" t="s">
        <v>5047</v>
      </c>
      <c r="J865" t="s">
        <v>5422</v>
      </c>
      <c r="K865" t="s">
        <v>5423</v>
      </c>
      <c r="L865" t="s">
        <v>303</v>
      </c>
      <c r="M865" t="s">
        <v>2431</v>
      </c>
    </row>
    <row r="866" spans="1:13" x14ac:dyDescent="0.2">
      <c r="A866" t="s">
        <v>292</v>
      </c>
      <c r="B866" t="s">
        <v>293</v>
      </c>
      <c r="C866" t="s">
        <v>5424</v>
      </c>
      <c r="D866" t="s">
        <v>5425</v>
      </c>
      <c r="E866" t="s">
        <v>5426</v>
      </c>
      <c r="F866" t="s">
        <v>5427</v>
      </c>
      <c r="H866" t="s">
        <v>4961</v>
      </c>
      <c r="I866" t="s">
        <v>4941</v>
      </c>
      <c r="J866" t="s">
        <v>5428</v>
      </c>
      <c r="K866" t="s">
        <v>5429</v>
      </c>
      <c r="L866" t="s">
        <v>303</v>
      </c>
      <c r="M866" t="s">
        <v>5430</v>
      </c>
    </row>
    <row r="867" spans="1:13" x14ac:dyDescent="0.2">
      <c r="A867" t="s">
        <v>292</v>
      </c>
      <c r="B867" t="s">
        <v>293</v>
      </c>
      <c r="C867" t="s">
        <v>5431</v>
      </c>
      <c r="D867" t="s">
        <v>4981</v>
      </c>
      <c r="E867" t="s">
        <v>5432</v>
      </c>
      <c r="F867" t="s">
        <v>5433</v>
      </c>
      <c r="H867" t="s">
        <v>5434</v>
      </c>
      <c r="I867" t="s">
        <v>4941</v>
      </c>
      <c r="J867" t="s">
        <v>5435</v>
      </c>
      <c r="K867" t="s">
        <v>5436</v>
      </c>
      <c r="L867" t="s">
        <v>303</v>
      </c>
      <c r="M867" t="s">
        <v>5437</v>
      </c>
    </row>
    <row r="868" spans="1:13" x14ac:dyDescent="0.2">
      <c r="A868" t="s">
        <v>292</v>
      </c>
      <c r="B868" t="s">
        <v>293</v>
      </c>
      <c r="C868" t="s">
        <v>5438</v>
      </c>
      <c r="D868" t="s">
        <v>2857</v>
      </c>
      <c r="E868" t="s">
        <v>2858</v>
      </c>
      <c r="F868" t="s">
        <v>5439</v>
      </c>
      <c r="G868" t="s">
        <v>5440</v>
      </c>
      <c r="H868" t="s">
        <v>4932</v>
      </c>
      <c r="I868" t="s">
        <v>4956</v>
      </c>
      <c r="J868" t="s">
        <v>5441</v>
      </c>
      <c r="K868" t="s">
        <v>5442</v>
      </c>
      <c r="L868" t="s">
        <v>303</v>
      </c>
      <c r="M868" t="s">
        <v>5443</v>
      </c>
    </row>
    <row r="869" spans="1:13" x14ac:dyDescent="0.2">
      <c r="A869" t="s">
        <v>292</v>
      </c>
      <c r="B869" t="s">
        <v>293</v>
      </c>
      <c r="C869" t="s">
        <v>5444</v>
      </c>
      <c r="D869" t="s">
        <v>349</v>
      </c>
      <c r="F869" t="s">
        <v>787</v>
      </c>
      <c r="G869" t="s">
        <v>5077</v>
      </c>
      <c r="H869" t="s">
        <v>5017</v>
      </c>
      <c r="J869" t="s">
        <v>5445</v>
      </c>
      <c r="K869" t="s">
        <v>5446</v>
      </c>
      <c r="L869" t="s">
        <v>303</v>
      </c>
      <c r="M869" t="s">
        <v>422</v>
      </c>
    </row>
    <row r="870" spans="1:13" x14ac:dyDescent="0.2">
      <c r="A870" t="s">
        <v>292</v>
      </c>
      <c r="B870" t="s">
        <v>293</v>
      </c>
      <c r="C870" t="s">
        <v>5447</v>
      </c>
      <c r="D870" t="s">
        <v>366</v>
      </c>
      <c r="F870" t="s">
        <v>5448</v>
      </c>
      <c r="G870" t="s">
        <v>5449</v>
      </c>
      <c r="H870" t="s">
        <v>5047</v>
      </c>
      <c r="J870" t="s">
        <v>5450</v>
      </c>
      <c r="K870" t="s">
        <v>5451</v>
      </c>
      <c r="L870" t="s">
        <v>303</v>
      </c>
      <c r="M870" t="s">
        <v>5452</v>
      </c>
    </row>
    <row r="871" spans="1:13" x14ac:dyDescent="0.2">
      <c r="A871" t="s">
        <v>292</v>
      </c>
      <c r="B871" t="s">
        <v>293</v>
      </c>
      <c r="C871" t="s">
        <v>5453</v>
      </c>
      <c r="D871" t="s">
        <v>4966</v>
      </c>
      <c r="E871" t="s">
        <v>4967</v>
      </c>
      <c r="F871" t="s">
        <v>5454</v>
      </c>
      <c r="H871" t="s">
        <v>4932</v>
      </c>
      <c r="J871" t="s">
        <v>5455</v>
      </c>
      <c r="K871" t="s">
        <v>5456</v>
      </c>
      <c r="L871" t="s">
        <v>303</v>
      </c>
      <c r="M871" t="s">
        <v>4971</v>
      </c>
    </row>
    <row r="872" spans="1:13" x14ac:dyDescent="0.2">
      <c r="A872" t="s">
        <v>292</v>
      </c>
      <c r="B872" t="s">
        <v>293</v>
      </c>
      <c r="C872" t="s">
        <v>5457</v>
      </c>
      <c r="D872" t="s">
        <v>492</v>
      </c>
      <c r="E872" t="s">
        <v>493</v>
      </c>
      <c r="F872" t="s">
        <v>5458</v>
      </c>
      <c r="H872" t="s">
        <v>4949</v>
      </c>
      <c r="I872" t="s">
        <v>4941</v>
      </c>
      <c r="J872" t="s">
        <v>5459</v>
      </c>
      <c r="K872" t="s">
        <v>5460</v>
      </c>
      <c r="L872" t="s">
        <v>303</v>
      </c>
      <c r="M872" t="s">
        <v>415</v>
      </c>
    </row>
    <row r="873" spans="1:13" x14ac:dyDescent="0.2">
      <c r="A873" t="s">
        <v>292</v>
      </c>
      <c r="B873" t="s">
        <v>293</v>
      </c>
      <c r="C873" t="s">
        <v>5461</v>
      </c>
      <c r="D873" t="s">
        <v>572</v>
      </c>
      <c r="E873" t="s">
        <v>573</v>
      </c>
      <c r="F873" t="s">
        <v>5462</v>
      </c>
      <c r="G873" t="s">
        <v>4932</v>
      </c>
      <c r="J873" t="s">
        <v>5463</v>
      </c>
      <c r="K873" t="s">
        <v>5464</v>
      </c>
      <c r="L873" t="s">
        <v>303</v>
      </c>
      <c r="M873" t="s">
        <v>3883</v>
      </c>
    </row>
    <row r="874" spans="1:13" x14ac:dyDescent="0.2">
      <c r="A874" t="s">
        <v>292</v>
      </c>
      <c r="B874" t="s">
        <v>293</v>
      </c>
      <c r="C874" t="s">
        <v>5465</v>
      </c>
      <c r="D874" t="s">
        <v>4945</v>
      </c>
      <c r="E874" t="s">
        <v>5466</v>
      </c>
      <c r="F874" t="s">
        <v>5467</v>
      </c>
      <c r="G874" t="s">
        <v>5097</v>
      </c>
      <c r="H874" t="s">
        <v>4941</v>
      </c>
      <c r="J874" t="s">
        <v>5468</v>
      </c>
      <c r="K874" t="s">
        <v>5469</v>
      </c>
      <c r="L874" t="s">
        <v>303</v>
      </c>
      <c r="M874" t="s">
        <v>422</v>
      </c>
    </row>
    <row r="875" spans="1:13" x14ac:dyDescent="0.2">
      <c r="A875" t="s">
        <v>292</v>
      </c>
      <c r="B875" t="s">
        <v>293</v>
      </c>
      <c r="C875" t="s">
        <v>5470</v>
      </c>
      <c r="D875" t="s">
        <v>5471</v>
      </c>
      <c r="E875" t="s">
        <v>5472</v>
      </c>
      <c r="F875" t="s">
        <v>5473</v>
      </c>
      <c r="G875" t="s">
        <v>5474</v>
      </c>
      <c r="H875" t="s">
        <v>4976</v>
      </c>
      <c r="J875" t="s">
        <v>5475</v>
      </c>
      <c r="K875" t="s">
        <v>5476</v>
      </c>
      <c r="L875" t="s">
        <v>303</v>
      </c>
      <c r="M875" t="s">
        <v>422</v>
      </c>
    </row>
    <row r="876" spans="1:13" x14ac:dyDescent="0.2">
      <c r="A876" t="s">
        <v>292</v>
      </c>
      <c r="B876" t="s">
        <v>293</v>
      </c>
      <c r="C876" t="s">
        <v>5477</v>
      </c>
      <c r="D876" t="s">
        <v>2857</v>
      </c>
      <c r="E876" t="s">
        <v>5478</v>
      </c>
      <c r="F876" t="s">
        <v>5479</v>
      </c>
      <c r="G876" t="s">
        <v>5480</v>
      </c>
      <c r="H876" t="s">
        <v>5047</v>
      </c>
      <c r="J876" t="s">
        <v>5481</v>
      </c>
      <c r="K876" t="s">
        <v>5482</v>
      </c>
      <c r="L876" t="s">
        <v>303</v>
      </c>
      <c r="M876" t="s">
        <v>5483</v>
      </c>
    </row>
    <row r="877" spans="1:13" x14ac:dyDescent="0.2">
      <c r="A877" t="s">
        <v>292</v>
      </c>
      <c r="B877" t="s">
        <v>293</v>
      </c>
      <c r="C877" t="s">
        <v>5484</v>
      </c>
      <c r="D877" t="s">
        <v>5485</v>
      </c>
      <c r="E877" t="s">
        <v>5486</v>
      </c>
      <c r="F877" t="s">
        <v>5487</v>
      </c>
      <c r="H877" t="s">
        <v>4949</v>
      </c>
      <c r="I877" t="s">
        <v>4941</v>
      </c>
      <c r="J877" t="s">
        <v>5009</v>
      </c>
      <c r="K877" t="s">
        <v>5488</v>
      </c>
      <c r="L877" t="s">
        <v>303</v>
      </c>
      <c r="M877" t="s">
        <v>2246</v>
      </c>
    </row>
    <row r="878" spans="1:13" x14ac:dyDescent="0.2">
      <c r="A878" t="s">
        <v>292</v>
      </c>
      <c r="B878" t="s">
        <v>293</v>
      </c>
      <c r="C878" t="s">
        <v>5489</v>
      </c>
      <c r="D878" t="s">
        <v>5490</v>
      </c>
      <c r="E878" t="s">
        <v>5491</v>
      </c>
      <c r="F878" t="s">
        <v>5492</v>
      </c>
      <c r="H878" t="s">
        <v>4932</v>
      </c>
      <c r="J878" t="s">
        <v>5493</v>
      </c>
      <c r="K878" t="s">
        <v>5494</v>
      </c>
      <c r="L878" t="s">
        <v>303</v>
      </c>
      <c r="M878" t="s">
        <v>5495</v>
      </c>
    </row>
    <row r="879" spans="1:13" x14ac:dyDescent="0.2">
      <c r="A879" t="s">
        <v>292</v>
      </c>
      <c r="B879" t="s">
        <v>293</v>
      </c>
      <c r="C879" t="s">
        <v>5496</v>
      </c>
      <c r="D879" t="s">
        <v>4945</v>
      </c>
      <c r="E879" t="s">
        <v>5497</v>
      </c>
      <c r="F879" t="s">
        <v>5498</v>
      </c>
      <c r="G879" t="s">
        <v>4974</v>
      </c>
      <c r="H879" t="s">
        <v>4976</v>
      </c>
      <c r="J879" t="s">
        <v>5499</v>
      </c>
      <c r="K879" t="s">
        <v>5500</v>
      </c>
      <c r="L879" t="s">
        <v>303</v>
      </c>
      <c r="M879" t="s">
        <v>1380</v>
      </c>
    </row>
    <row r="880" spans="1:13" x14ac:dyDescent="0.2">
      <c r="A880" t="s">
        <v>292</v>
      </c>
      <c r="B880" t="s">
        <v>293</v>
      </c>
      <c r="C880" t="s">
        <v>5501</v>
      </c>
      <c r="D880" t="s">
        <v>572</v>
      </c>
      <c r="E880" t="s">
        <v>573</v>
      </c>
      <c r="F880" t="s">
        <v>5502</v>
      </c>
      <c r="G880" t="s">
        <v>4932</v>
      </c>
      <c r="J880" t="s">
        <v>5503</v>
      </c>
      <c r="K880" t="s">
        <v>5504</v>
      </c>
      <c r="L880" t="s">
        <v>303</v>
      </c>
      <c r="M880" t="s">
        <v>3883</v>
      </c>
    </row>
    <row r="881" spans="1:13" x14ac:dyDescent="0.2">
      <c r="A881" t="s">
        <v>292</v>
      </c>
      <c r="B881" t="s">
        <v>293</v>
      </c>
      <c r="C881" t="s">
        <v>5505</v>
      </c>
      <c r="D881" t="s">
        <v>492</v>
      </c>
      <c r="E881" t="s">
        <v>5506</v>
      </c>
      <c r="F881" t="s">
        <v>5507</v>
      </c>
      <c r="H881" t="s">
        <v>5047</v>
      </c>
      <c r="J881" t="s">
        <v>5508</v>
      </c>
      <c r="K881" t="s">
        <v>5509</v>
      </c>
      <c r="L881" t="s">
        <v>303</v>
      </c>
      <c r="M881" t="s">
        <v>5510</v>
      </c>
    </row>
    <row r="882" spans="1:13" x14ac:dyDescent="0.2">
      <c r="A882" t="s">
        <v>292</v>
      </c>
      <c r="B882" t="s">
        <v>293</v>
      </c>
      <c r="C882" t="s">
        <v>5511</v>
      </c>
      <c r="D882" t="s">
        <v>5512</v>
      </c>
      <c r="E882" t="s">
        <v>5513</v>
      </c>
      <c r="F882" t="s">
        <v>5514</v>
      </c>
      <c r="G882" t="s">
        <v>4932</v>
      </c>
      <c r="J882" t="s">
        <v>5515</v>
      </c>
      <c r="K882" t="s">
        <v>5516</v>
      </c>
      <c r="L882" t="s">
        <v>303</v>
      </c>
      <c r="M882" t="s">
        <v>422</v>
      </c>
    </row>
    <row r="883" spans="1:13" x14ac:dyDescent="0.2">
      <c r="A883" t="s">
        <v>292</v>
      </c>
      <c r="B883" t="s">
        <v>293</v>
      </c>
      <c r="C883" t="s">
        <v>5517</v>
      </c>
      <c r="D883" t="s">
        <v>5188</v>
      </c>
      <c r="E883" t="s">
        <v>296</v>
      </c>
      <c r="F883" t="s">
        <v>5518</v>
      </c>
      <c r="G883" t="s">
        <v>5519</v>
      </c>
      <c r="H883" t="s">
        <v>5054</v>
      </c>
      <c r="I883" t="s">
        <v>4941</v>
      </c>
      <c r="J883" t="s">
        <v>5520</v>
      </c>
      <c r="K883" t="s">
        <v>5521</v>
      </c>
      <c r="L883" t="s">
        <v>303</v>
      </c>
      <c r="M883" t="s">
        <v>422</v>
      </c>
    </row>
    <row r="884" spans="1:13" x14ac:dyDescent="0.2">
      <c r="A884" t="s">
        <v>292</v>
      </c>
      <c r="B884" t="s">
        <v>293</v>
      </c>
      <c r="C884" t="s">
        <v>5522</v>
      </c>
      <c r="D884" t="s">
        <v>5523</v>
      </c>
      <c r="E884" t="s">
        <v>5524</v>
      </c>
      <c r="F884" t="s">
        <v>5525</v>
      </c>
      <c r="G884" t="s">
        <v>5526</v>
      </c>
      <c r="H884" t="s">
        <v>5240</v>
      </c>
      <c r="I884" t="s">
        <v>4941</v>
      </c>
      <c r="J884" t="s">
        <v>5527</v>
      </c>
      <c r="K884" t="s">
        <v>5528</v>
      </c>
      <c r="L884" t="s">
        <v>303</v>
      </c>
      <c r="M884" t="s">
        <v>5529</v>
      </c>
    </row>
    <row r="885" spans="1:13" x14ac:dyDescent="0.2">
      <c r="A885" t="s">
        <v>292</v>
      </c>
      <c r="B885" t="s">
        <v>293</v>
      </c>
      <c r="C885" t="s">
        <v>5530</v>
      </c>
      <c r="D885" t="s">
        <v>492</v>
      </c>
      <c r="F885" t="s">
        <v>5531</v>
      </c>
      <c r="G885" t="s">
        <v>5532</v>
      </c>
      <c r="H885" t="s">
        <v>982</v>
      </c>
      <c r="I885" t="s">
        <v>5047</v>
      </c>
      <c r="J885" t="s">
        <v>5533</v>
      </c>
      <c r="K885" t="s">
        <v>5534</v>
      </c>
      <c r="L885" t="s">
        <v>303</v>
      </c>
      <c r="M885" t="s">
        <v>908</v>
      </c>
    </row>
    <row r="886" spans="1:13" x14ac:dyDescent="0.2">
      <c r="A886" t="s">
        <v>292</v>
      </c>
      <c r="B886" t="s">
        <v>293</v>
      </c>
      <c r="C886" t="s">
        <v>5535</v>
      </c>
      <c r="D886" t="s">
        <v>5536</v>
      </c>
      <c r="E886" t="s">
        <v>5537</v>
      </c>
      <c r="F886" t="s">
        <v>5538</v>
      </c>
      <c r="G886" t="s">
        <v>5539</v>
      </c>
      <c r="H886" t="s">
        <v>5240</v>
      </c>
      <c r="I886" t="s">
        <v>4941</v>
      </c>
      <c r="J886" t="s">
        <v>5540</v>
      </c>
      <c r="K886" t="s">
        <v>5541</v>
      </c>
      <c r="L886" t="s">
        <v>303</v>
      </c>
      <c r="M886" t="s">
        <v>5542</v>
      </c>
    </row>
    <row r="887" spans="1:13" x14ac:dyDescent="0.2">
      <c r="A887" t="s">
        <v>292</v>
      </c>
      <c r="B887" t="s">
        <v>293</v>
      </c>
      <c r="C887" t="s">
        <v>5543</v>
      </c>
      <c r="D887" t="s">
        <v>5544</v>
      </c>
      <c r="E887" t="s">
        <v>5545</v>
      </c>
      <c r="F887" t="s">
        <v>5546</v>
      </c>
      <c r="H887" t="s">
        <v>5047</v>
      </c>
      <c r="J887" t="s">
        <v>5547</v>
      </c>
      <c r="K887" t="s">
        <v>5548</v>
      </c>
      <c r="L887" t="s">
        <v>303</v>
      </c>
      <c r="M887" t="s">
        <v>5549</v>
      </c>
    </row>
    <row r="888" spans="1:13" x14ac:dyDescent="0.2">
      <c r="A888" t="s">
        <v>292</v>
      </c>
      <c r="B888" t="s">
        <v>293</v>
      </c>
      <c r="C888" t="s">
        <v>5550</v>
      </c>
      <c r="D888" t="s">
        <v>5551</v>
      </c>
      <c r="E888" t="s">
        <v>296</v>
      </c>
      <c r="F888" t="s">
        <v>5552</v>
      </c>
      <c r="G888" t="s">
        <v>5553</v>
      </c>
      <c r="H888" t="s">
        <v>4940</v>
      </c>
      <c r="I888" t="s">
        <v>4941</v>
      </c>
      <c r="J888" t="s">
        <v>5554</v>
      </c>
      <c r="K888" t="s">
        <v>5555</v>
      </c>
      <c r="L888" t="s">
        <v>303</v>
      </c>
      <c r="M888" t="s">
        <v>438</v>
      </c>
    </row>
    <row r="889" spans="1:13" x14ac:dyDescent="0.2">
      <c r="A889" t="s">
        <v>292</v>
      </c>
      <c r="B889" t="s">
        <v>293</v>
      </c>
      <c r="C889" t="s">
        <v>5556</v>
      </c>
      <c r="D889" t="s">
        <v>5557</v>
      </c>
      <c r="E889" t="s">
        <v>5558</v>
      </c>
      <c r="F889" t="s">
        <v>5559</v>
      </c>
      <c r="G889" t="s">
        <v>5024</v>
      </c>
      <c r="J889" t="s">
        <v>5560</v>
      </c>
      <c r="K889" t="s">
        <v>5561</v>
      </c>
      <c r="L889" t="s">
        <v>303</v>
      </c>
      <c r="M889" t="s">
        <v>5562</v>
      </c>
    </row>
    <row r="890" spans="1:13" x14ac:dyDescent="0.2">
      <c r="A890" t="s">
        <v>292</v>
      </c>
      <c r="B890" t="s">
        <v>293</v>
      </c>
      <c r="C890" t="s">
        <v>5563</v>
      </c>
      <c r="D890" t="s">
        <v>572</v>
      </c>
      <c r="E890" t="s">
        <v>573</v>
      </c>
      <c r="F890" t="s">
        <v>5564</v>
      </c>
      <c r="H890" t="s">
        <v>5240</v>
      </c>
      <c r="I890" t="s">
        <v>4941</v>
      </c>
      <c r="J890" t="s">
        <v>5565</v>
      </c>
      <c r="K890" t="s">
        <v>5566</v>
      </c>
      <c r="L890" t="s">
        <v>303</v>
      </c>
      <c r="M890" t="s">
        <v>5567</v>
      </c>
    </row>
    <row r="891" spans="1:13" x14ac:dyDescent="0.2">
      <c r="A891" t="s">
        <v>292</v>
      </c>
      <c r="B891" t="s">
        <v>293</v>
      </c>
      <c r="C891" t="s">
        <v>5568</v>
      </c>
      <c r="D891" t="s">
        <v>4966</v>
      </c>
      <c r="E891" t="s">
        <v>5569</v>
      </c>
      <c r="F891" t="s">
        <v>5570</v>
      </c>
      <c r="G891" t="s">
        <v>5571</v>
      </c>
      <c r="H891" t="s">
        <v>4932</v>
      </c>
      <c r="I891" t="s">
        <v>4956</v>
      </c>
      <c r="J891" t="s">
        <v>5572</v>
      </c>
      <c r="K891" t="s">
        <v>5573</v>
      </c>
      <c r="L891" t="s">
        <v>303</v>
      </c>
      <c r="M891" t="s">
        <v>4971</v>
      </c>
    </row>
    <row r="892" spans="1:13" x14ac:dyDescent="0.2">
      <c r="A892" t="s">
        <v>292</v>
      </c>
      <c r="B892" t="s">
        <v>293</v>
      </c>
      <c r="C892" t="s">
        <v>5574</v>
      </c>
      <c r="D892" t="s">
        <v>401</v>
      </c>
      <c r="E892" t="s">
        <v>402</v>
      </c>
      <c r="F892" t="s">
        <v>5575</v>
      </c>
      <c r="G892" t="s">
        <v>2203</v>
      </c>
      <c r="H892" t="s">
        <v>4932</v>
      </c>
      <c r="J892" t="s">
        <v>5576</v>
      </c>
      <c r="K892" t="s">
        <v>302</v>
      </c>
      <c r="L892" t="s">
        <v>303</v>
      </c>
      <c r="M892" t="s">
        <v>5577</v>
      </c>
    </row>
    <row r="893" spans="1:13" x14ac:dyDescent="0.2">
      <c r="A893" t="s">
        <v>292</v>
      </c>
      <c r="B893" t="s">
        <v>293</v>
      </c>
      <c r="C893" t="s">
        <v>5578</v>
      </c>
      <c r="D893" t="s">
        <v>4966</v>
      </c>
      <c r="E893" t="s">
        <v>4967</v>
      </c>
      <c r="F893" t="s">
        <v>5579</v>
      </c>
      <c r="H893" t="s">
        <v>4932</v>
      </c>
      <c r="I893" t="s">
        <v>4956</v>
      </c>
      <c r="J893" t="s">
        <v>5580</v>
      </c>
      <c r="K893" t="s">
        <v>5581</v>
      </c>
      <c r="L893" t="s">
        <v>303</v>
      </c>
      <c r="M893" t="s">
        <v>4971</v>
      </c>
    </row>
    <row r="894" spans="1:13" x14ac:dyDescent="0.2">
      <c r="A894" t="s">
        <v>292</v>
      </c>
      <c r="B894" t="s">
        <v>293</v>
      </c>
      <c r="C894" t="s">
        <v>5582</v>
      </c>
      <c r="D894" t="s">
        <v>5583</v>
      </c>
      <c r="F894" t="s">
        <v>5584</v>
      </c>
      <c r="G894" t="s">
        <v>5585</v>
      </c>
      <c r="H894" t="s">
        <v>5586</v>
      </c>
      <c r="J894" t="s">
        <v>5587</v>
      </c>
      <c r="K894" t="s">
        <v>5588</v>
      </c>
      <c r="L894" t="s">
        <v>303</v>
      </c>
      <c r="M894" t="s">
        <v>312</v>
      </c>
    </row>
    <row r="895" spans="1:13" x14ac:dyDescent="0.2">
      <c r="A895" t="s">
        <v>292</v>
      </c>
      <c r="B895" t="s">
        <v>293</v>
      </c>
      <c r="C895" t="s">
        <v>5589</v>
      </c>
      <c r="D895" t="s">
        <v>5590</v>
      </c>
      <c r="E895" t="s">
        <v>5524</v>
      </c>
      <c r="F895" t="s">
        <v>5591</v>
      </c>
      <c r="G895" t="s">
        <v>5592</v>
      </c>
      <c r="H895" t="s">
        <v>5024</v>
      </c>
      <c r="J895" t="s">
        <v>5593</v>
      </c>
      <c r="K895" t="s">
        <v>5594</v>
      </c>
      <c r="L895" t="s">
        <v>303</v>
      </c>
      <c r="M895" t="s">
        <v>5595</v>
      </c>
    </row>
    <row r="896" spans="1:13" x14ac:dyDescent="0.2">
      <c r="A896" t="s">
        <v>292</v>
      </c>
      <c r="B896" t="s">
        <v>293</v>
      </c>
      <c r="C896" t="s">
        <v>5596</v>
      </c>
      <c r="D896" t="s">
        <v>492</v>
      </c>
      <c r="E896" t="s">
        <v>493</v>
      </c>
      <c r="F896" t="s">
        <v>5597</v>
      </c>
      <c r="G896" t="s">
        <v>5598</v>
      </c>
      <c r="H896" t="s">
        <v>5017</v>
      </c>
      <c r="J896" t="s">
        <v>5599</v>
      </c>
      <c r="K896" t="s">
        <v>5600</v>
      </c>
      <c r="L896" t="s">
        <v>303</v>
      </c>
      <c r="M896" t="s">
        <v>5601</v>
      </c>
    </row>
    <row r="897" spans="1:13" x14ac:dyDescent="0.2">
      <c r="A897" t="s">
        <v>292</v>
      </c>
      <c r="B897" t="s">
        <v>293</v>
      </c>
      <c r="C897" t="s">
        <v>5602</v>
      </c>
      <c r="D897" t="s">
        <v>5603</v>
      </c>
      <c r="E897" t="s">
        <v>5604</v>
      </c>
      <c r="F897" t="s">
        <v>5605</v>
      </c>
      <c r="G897" t="s">
        <v>5606</v>
      </c>
      <c r="H897" t="s">
        <v>5097</v>
      </c>
      <c r="I897" t="s">
        <v>4941</v>
      </c>
      <c r="J897" t="s">
        <v>5607</v>
      </c>
      <c r="K897" t="s">
        <v>5608</v>
      </c>
      <c r="L897" t="s">
        <v>303</v>
      </c>
      <c r="M897" t="s">
        <v>5609</v>
      </c>
    </row>
    <row r="898" spans="1:13" x14ac:dyDescent="0.2">
      <c r="A898" t="s">
        <v>292</v>
      </c>
      <c r="B898" t="s">
        <v>293</v>
      </c>
      <c r="C898" t="s">
        <v>5610</v>
      </c>
      <c r="D898" t="s">
        <v>572</v>
      </c>
      <c r="E898" t="s">
        <v>573</v>
      </c>
      <c r="F898" t="s">
        <v>5611</v>
      </c>
      <c r="G898" t="s">
        <v>4974</v>
      </c>
      <c r="H898" t="s">
        <v>4975</v>
      </c>
      <c r="I898" t="s">
        <v>4976</v>
      </c>
      <c r="J898" t="s">
        <v>5612</v>
      </c>
      <c r="K898" t="s">
        <v>5613</v>
      </c>
      <c r="L898" t="s">
        <v>303</v>
      </c>
      <c r="M898" t="s">
        <v>422</v>
      </c>
    </row>
    <row r="899" spans="1:13" x14ac:dyDescent="0.2">
      <c r="A899" t="s">
        <v>292</v>
      </c>
      <c r="B899" t="s">
        <v>293</v>
      </c>
      <c r="C899" t="s">
        <v>5614</v>
      </c>
      <c r="D899" t="s">
        <v>5615</v>
      </c>
      <c r="E899" t="s">
        <v>5616</v>
      </c>
      <c r="F899" t="s">
        <v>5617</v>
      </c>
      <c r="G899" t="s">
        <v>5024</v>
      </c>
      <c r="J899" t="s">
        <v>5618</v>
      </c>
      <c r="K899" t="s">
        <v>5619</v>
      </c>
      <c r="L899" t="s">
        <v>303</v>
      </c>
      <c r="M899" t="s">
        <v>3733</v>
      </c>
    </row>
    <row r="900" spans="1:13" x14ac:dyDescent="0.2">
      <c r="A900" t="s">
        <v>292</v>
      </c>
      <c r="B900" t="s">
        <v>293</v>
      </c>
      <c r="C900" t="s">
        <v>5620</v>
      </c>
      <c r="D900" t="s">
        <v>5621</v>
      </c>
      <c r="E900" t="s">
        <v>5622</v>
      </c>
      <c r="F900" t="s">
        <v>5623</v>
      </c>
      <c r="H900" t="s">
        <v>5047</v>
      </c>
      <c r="J900" t="s">
        <v>5624</v>
      </c>
      <c r="K900" t="s">
        <v>5625</v>
      </c>
      <c r="L900" t="s">
        <v>303</v>
      </c>
      <c r="M900" t="s">
        <v>5626</v>
      </c>
    </row>
    <row r="901" spans="1:13" x14ac:dyDescent="0.2">
      <c r="A901" t="s">
        <v>292</v>
      </c>
      <c r="B901" t="s">
        <v>293</v>
      </c>
      <c r="C901" t="s">
        <v>5627</v>
      </c>
      <c r="D901" t="s">
        <v>2857</v>
      </c>
      <c r="E901" t="s">
        <v>2858</v>
      </c>
      <c r="F901" t="s">
        <v>5628</v>
      </c>
      <c r="G901" t="s">
        <v>5629</v>
      </c>
      <c r="I901" t="s">
        <v>4941</v>
      </c>
      <c r="J901" t="s">
        <v>5630</v>
      </c>
      <c r="K901" t="s">
        <v>5631</v>
      </c>
      <c r="L901" t="s">
        <v>303</v>
      </c>
      <c r="M901" t="s">
        <v>5632</v>
      </c>
    </row>
    <row r="902" spans="1:13" x14ac:dyDescent="0.2">
      <c r="A902" t="s">
        <v>292</v>
      </c>
      <c r="B902" t="s">
        <v>293</v>
      </c>
      <c r="C902" t="s">
        <v>5633</v>
      </c>
      <c r="D902" t="s">
        <v>349</v>
      </c>
      <c r="E902" t="s">
        <v>424</v>
      </c>
      <c r="F902" t="s">
        <v>5634</v>
      </c>
      <c r="G902" t="s">
        <v>5635</v>
      </c>
      <c r="H902" t="s">
        <v>4932</v>
      </c>
      <c r="J902" t="s">
        <v>5636</v>
      </c>
      <c r="K902" t="s">
        <v>5637</v>
      </c>
      <c r="L902" t="s">
        <v>303</v>
      </c>
      <c r="M902" t="s">
        <v>5638</v>
      </c>
    </row>
    <row r="903" spans="1:13" x14ac:dyDescent="0.2">
      <c r="A903" t="s">
        <v>292</v>
      </c>
      <c r="B903" t="s">
        <v>293</v>
      </c>
      <c r="C903" t="s">
        <v>5639</v>
      </c>
      <c r="D903" t="s">
        <v>5545</v>
      </c>
      <c r="E903" t="s">
        <v>5640</v>
      </c>
      <c r="F903" t="s">
        <v>5641</v>
      </c>
      <c r="G903" t="s">
        <v>5642</v>
      </c>
      <c r="H903" t="s">
        <v>5047</v>
      </c>
      <c r="J903" t="s">
        <v>5643</v>
      </c>
      <c r="K903" t="s">
        <v>5644</v>
      </c>
      <c r="L903" t="s">
        <v>303</v>
      </c>
      <c r="M903" t="s">
        <v>422</v>
      </c>
    </row>
    <row r="904" spans="1:13" x14ac:dyDescent="0.2">
      <c r="A904" t="s">
        <v>292</v>
      </c>
      <c r="B904" t="s">
        <v>293</v>
      </c>
      <c r="C904" t="s">
        <v>5645</v>
      </c>
      <c r="D904" t="s">
        <v>2857</v>
      </c>
      <c r="E904" t="s">
        <v>2858</v>
      </c>
      <c r="F904" t="s">
        <v>5646</v>
      </c>
      <c r="G904" t="s">
        <v>5647</v>
      </c>
      <c r="H904" t="s">
        <v>4961</v>
      </c>
      <c r="I904" t="s">
        <v>4941</v>
      </c>
      <c r="J904" t="s">
        <v>5648</v>
      </c>
      <c r="K904" t="s">
        <v>5649</v>
      </c>
      <c r="L904" t="s">
        <v>303</v>
      </c>
      <c r="M904" t="s">
        <v>3839</v>
      </c>
    </row>
    <row r="905" spans="1:13" x14ac:dyDescent="0.2">
      <c r="A905" t="s">
        <v>292</v>
      </c>
      <c r="B905" t="s">
        <v>293</v>
      </c>
      <c r="C905" t="s">
        <v>5650</v>
      </c>
      <c r="D905" t="s">
        <v>4981</v>
      </c>
      <c r="E905" t="s">
        <v>5651</v>
      </c>
      <c r="F905" t="s">
        <v>5652</v>
      </c>
      <c r="G905" t="s">
        <v>5653</v>
      </c>
      <c r="H905" t="s">
        <v>5047</v>
      </c>
      <c r="J905" t="s">
        <v>5654</v>
      </c>
      <c r="K905" t="s">
        <v>5655</v>
      </c>
      <c r="L905" t="s">
        <v>303</v>
      </c>
      <c r="M905" t="s">
        <v>3684</v>
      </c>
    </row>
    <row r="906" spans="1:13" x14ac:dyDescent="0.2">
      <c r="A906" t="s">
        <v>292</v>
      </c>
      <c r="B906" t="s">
        <v>293</v>
      </c>
      <c r="C906" t="s">
        <v>5656</v>
      </c>
      <c r="D906" t="s">
        <v>5119</v>
      </c>
      <c r="E906" t="s">
        <v>5120</v>
      </c>
      <c r="F906" t="s">
        <v>5657</v>
      </c>
      <c r="H906" t="s">
        <v>5024</v>
      </c>
      <c r="J906" t="s">
        <v>5658</v>
      </c>
      <c r="K906" t="s">
        <v>5659</v>
      </c>
      <c r="L906" t="s">
        <v>303</v>
      </c>
      <c r="M906" t="s">
        <v>5660</v>
      </c>
    </row>
    <row r="907" spans="1:13" x14ac:dyDescent="0.2">
      <c r="A907" t="s">
        <v>292</v>
      </c>
      <c r="B907" t="s">
        <v>293</v>
      </c>
      <c r="C907" t="s">
        <v>5661</v>
      </c>
      <c r="D907" t="s">
        <v>394</v>
      </c>
      <c r="F907" t="s">
        <v>499</v>
      </c>
      <c r="G907" t="s">
        <v>5662</v>
      </c>
      <c r="H907" t="s">
        <v>5663</v>
      </c>
      <c r="I907" t="s">
        <v>5047</v>
      </c>
      <c r="J907" t="s">
        <v>5664</v>
      </c>
      <c r="K907" t="s">
        <v>5665</v>
      </c>
      <c r="L907" t="s">
        <v>303</v>
      </c>
      <c r="M907" t="s">
        <v>5666</v>
      </c>
    </row>
    <row r="908" spans="1:13" x14ac:dyDescent="0.2">
      <c r="A908" t="s">
        <v>292</v>
      </c>
      <c r="B908" t="s">
        <v>293</v>
      </c>
      <c r="C908" t="s">
        <v>5667</v>
      </c>
      <c r="D908" t="s">
        <v>513</v>
      </c>
      <c r="F908" t="s">
        <v>5668</v>
      </c>
      <c r="H908" t="s">
        <v>5024</v>
      </c>
      <c r="J908" t="s">
        <v>5669</v>
      </c>
      <c r="K908" t="s">
        <v>5670</v>
      </c>
      <c r="L908" t="s">
        <v>303</v>
      </c>
      <c r="M908" t="s">
        <v>5671</v>
      </c>
    </row>
    <row r="909" spans="1:13" x14ac:dyDescent="0.2">
      <c r="A909" t="s">
        <v>292</v>
      </c>
      <c r="B909" t="s">
        <v>293</v>
      </c>
      <c r="C909" t="s">
        <v>5672</v>
      </c>
      <c r="D909" t="s">
        <v>5673</v>
      </c>
      <c r="E909" t="s">
        <v>5674</v>
      </c>
      <c r="F909" t="s">
        <v>5675</v>
      </c>
      <c r="G909" t="s">
        <v>5676</v>
      </c>
      <c r="H909" t="s">
        <v>4976</v>
      </c>
      <c r="J909" t="s">
        <v>5677</v>
      </c>
      <c r="K909" t="s">
        <v>5678</v>
      </c>
      <c r="L909" t="s">
        <v>303</v>
      </c>
      <c r="M909" t="s">
        <v>1314</v>
      </c>
    </row>
    <row r="910" spans="1:13" x14ac:dyDescent="0.2">
      <c r="A910" t="s">
        <v>292</v>
      </c>
      <c r="B910" t="s">
        <v>293</v>
      </c>
      <c r="C910" t="s">
        <v>5679</v>
      </c>
      <c r="D910" t="s">
        <v>5680</v>
      </c>
      <c r="E910" t="s">
        <v>5681</v>
      </c>
      <c r="F910" t="s">
        <v>5682</v>
      </c>
      <c r="H910" t="s">
        <v>5337</v>
      </c>
      <c r="I910" t="s">
        <v>4956</v>
      </c>
      <c r="J910" t="s">
        <v>5683</v>
      </c>
      <c r="K910" t="s">
        <v>5684</v>
      </c>
      <c r="L910" t="s">
        <v>303</v>
      </c>
      <c r="M910" t="s">
        <v>5685</v>
      </c>
    </row>
    <row r="911" spans="1:13" x14ac:dyDescent="0.2">
      <c r="A911" t="s">
        <v>292</v>
      </c>
      <c r="B911" t="s">
        <v>293</v>
      </c>
      <c r="C911" t="s">
        <v>5686</v>
      </c>
      <c r="D911" t="s">
        <v>5687</v>
      </c>
      <c r="F911" t="s">
        <v>5688</v>
      </c>
      <c r="G911" t="s">
        <v>5689</v>
      </c>
      <c r="H911" t="s">
        <v>4976</v>
      </c>
      <c r="J911" t="s">
        <v>5690</v>
      </c>
      <c r="K911" t="s">
        <v>5691</v>
      </c>
      <c r="L911" t="s">
        <v>303</v>
      </c>
      <c r="M911" t="s">
        <v>422</v>
      </c>
    </row>
    <row r="912" spans="1:13" x14ac:dyDescent="0.2">
      <c r="A912" t="s">
        <v>292</v>
      </c>
      <c r="B912" t="s">
        <v>293</v>
      </c>
      <c r="C912" t="s">
        <v>5692</v>
      </c>
      <c r="D912" t="s">
        <v>5012</v>
      </c>
      <c r="E912" t="s">
        <v>5693</v>
      </c>
      <c r="F912" t="s">
        <v>5694</v>
      </c>
      <c r="G912" t="s">
        <v>952</v>
      </c>
      <c r="H912" t="s">
        <v>5337</v>
      </c>
      <c r="I912" t="s">
        <v>5695</v>
      </c>
      <c r="J912" t="s">
        <v>5696</v>
      </c>
      <c r="K912" t="s">
        <v>5697</v>
      </c>
      <c r="L912" t="s">
        <v>303</v>
      </c>
      <c r="M912" t="s">
        <v>2554</v>
      </c>
    </row>
    <row r="913" spans="1:13" x14ac:dyDescent="0.2">
      <c r="A913" t="s">
        <v>292</v>
      </c>
      <c r="B913" t="s">
        <v>293</v>
      </c>
      <c r="C913" t="s">
        <v>5698</v>
      </c>
      <c r="D913" t="s">
        <v>349</v>
      </c>
      <c r="E913" t="s">
        <v>476</v>
      </c>
      <c r="F913" t="s">
        <v>5699</v>
      </c>
      <c r="G913" t="s">
        <v>5700</v>
      </c>
      <c r="H913" t="s">
        <v>5701</v>
      </c>
      <c r="J913" t="s">
        <v>5702</v>
      </c>
      <c r="K913" t="s">
        <v>5703</v>
      </c>
      <c r="L913" t="s">
        <v>303</v>
      </c>
      <c r="M913" t="s">
        <v>5704</v>
      </c>
    </row>
    <row r="914" spans="1:13" x14ac:dyDescent="0.2">
      <c r="A914" t="s">
        <v>292</v>
      </c>
      <c r="B914" t="s">
        <v>293</v>
      </c>
      <c r="C914" t="s">
        <v>5705</v>
      </c>
      <c r="D914" t="s">
        <v>5706</v>
      </c>
      <c r="E914" t="s">
        <v>5707</v>
      </c>
      <c r="F914" t="s">
        <v>5708</v>
      </c>
      <c r="G914" t="s">
        <v>5709</v>
      </c>
      <c r="H914" t="s">
        <v>5710</v>
      </c>
      <c r="J914" t="s">
        <v>5711</v>
      </c>
      <c r="K914" t="s">
        <v>5712</v>
      </c>
      <c r="L914" t="s">
        <v>303</v>
      </c>
      <c r="M914" t="s">
        <v>5713</v>
      </c>
    </row>
    <row r="915" spans="1:13" x14ac:dyDescent="0.2">
      <c r="A915" t="s">
        <v>292</v>
      </c>
      <c r="B915" t="s">
        <v>293</v>
      </c>
      <c r="C915" t="s">
        <v>5714</v>
      </c>
      <c r="D915" t="s">
        <v>5715</v>
      </c>
      <c r="E915" t="s">
        <v>5716</v>
      </c>
      <c r="F915" t="s">
        <v>5717</v>
      </c>
      <c r="G915" t="s">
        <v>5718</v>
      </c>
      <c r="H915" t="s">
        <v>5719</v>
      </c>
      <c r="I915" t="s">
        <v>4956</v>
      </c>
      <c r="J915" t="s">
        <v>5720</v>
      </c>
      <c r="K915" t="s">
        <v>5721</v>
      </c>
      <c r="L915" t="s">
        <v>303</v>
      </c>
      <c r="M915" t="s">
        <v>5722</v>
      </c>
    </row>
    <row r="916" spans="1:13" x14ac:dyDescent="0.2">
      <c r="A916" t="s">
        <v>292</v>
      </c>
      <c r="B916" t="s">
        <v>293</v>
      </c>
      <c r="C916" t="s">
        <v>5723</v>
      </c>
      <c r="D916" t="s">
        <v>5724</v>
      </c>
      <c r="F916" t="s">
        <v>5725</v>
      </c>
      <c r="G916" t="s">
        <v>5726</v>
      </c>
      <c r="H916" t="s">
        <v>4976</v>
      </c>
      <c r="J916" t="s">
        <v>5727</v>
      </c>
      <c r="K916" t="s">
        <v>5728</v>
      </c>
      <c r="L916" t="s">
        <v>303</v>
      </c>
      <c r="M916" t="s">
        <v>5729</v>
      </c>
    </row>
    <row r="917" spans="1:13" x14ac:dyDescent="0.2">
      <c r="A917" t="s">
        <v>292</v>
      </c>
      <c r="B917" t="s">
        <v>293</v>
      </c>
      <c r="C917" t="s">
        <v>5730</v>
      </c>
      <c r="D917" t="s">
        <v>5731</v>
      </c>
      <c r="E917" t="s">
        <v>5732</v>
      </c>
      <c r="F917" t="s">
        <v>5733</v>
      </c>
      <c r="G917" t="s">
        <v>5701</v>
      </c>
      <c r="H917" t="s">
        <v>5719</v>
      </c>
      <c r="I917" t="s">
        <v>4956</v>
      </c>
      <c r="J917" t="s">
        <v>5734</v>
      </c>
      <c r="K917" t="s">
        <v>5735</v>
      </c>
      <c r="L917" t="s">
        <v>303</v>
      </c>
      <c r="M917" t="s">
        <v>5736</v>
      </c>
    </row>
    <row r="918" spans="1:13" x14ac:dyDescent="0.2">
      <c r="A918" t="s">
        <v>292</v>
      </c>
      <c r="B918" t="s">
        <v>293</v>
      </c>
      <c r="C918" t="s">
        <v>5737</v>
      </c>
      <c r="D918" t="s">
        <v>349</v>
      </c>
      <c r="E918" t="s">
        <v>424</v>
      </c>
      <c r="F918" t="s">
        <v>5738</v>
      </c>
      <c r="G918" t="s">
        <v>5739</v>
      </c>
      <c r="H918" t="s">
        <v>4976</v>
      </c>
      <c r="J918" t="s">
        <v>5740</v>
      </c>
      <c r="K918" t="s">
        <v>5741</v>
      </c>
      <c r="L918" t="s">
        <v>303</v>
      </c>
      <c r="M918" t="s">
        <v>5742</v>
      </c>
    </row>
    <row r="919" spans="1:13" x14ac:dyDescent="0.2">
      <c r="A919" t="s">
        <v>292</v>
      </c>
      <c r="B919" t="s">
        <v>293</v>
      </c>
      <c r="C919" t="s">
        <v>5743</v>
      </c>
      <c r="D919" t="s">
        <v>349</v>
      </c>
      <c r="E919" t="s">
        <v>424</v>
      </c>
      <c r="F919" t="s">
        <v>5744</v>
      </c>
      <c r="G919" t="s">
        <v>5676</v>
      </c>
      <c r="H919" t="s">
        <v>4976</v>
      </c>
      <c r="I919" t="s">
        <v>4956</v>
      </c>
      <c r="J919" t="s">
        <v>5745</v>
      </c>
      <c r="K919" t="s">
        <v>5746</v>
      </c>
      <c r="L919" t="s">
        <v>303</v>
      </c>
      <c r="M919" t="s">
        <v>5747</v>
      </c>
    </row>
    <row r="920" spans="1:13" x14ac:dyDescent="0.2">
      <c r="A920" t="s">
        <v>292</v>
      </c>
      <c r="B920" t="s">
        <v>293</v>
      </c>
      <c r="C920" t="s">
        <v>5748</v>
      </c>
      <c r="D920" t="s">
        <v>5749</v>
      </c>
      <c r="E920" t="s">
        <v>5750</v>
      </c>
      <c r="F920" t="s">
        <v>5751</v>
      </c>
      <c r="H920" t="s">
        <v>5701</v>
      </c>
      <c r="I920" t="s">
        <v>4956</v>
      </c>
      <c r="J920" t="s">
        <v>5752</v>
      </c>
      <c r="K920" t="s">
        <v>5753</v>
      </c>
      <c r="L920" t="s">
        <v>303</v>
      </c>
      <c r="M920" t="s">
        <v>902</v>
      </c>
    </row>
    <row r="921" spans="1:13" x14ac:dyDescent="0.2">
      <c r="A921" t="s">
        <v>292</v>
      </c>
      <c r="B921" t="s">
        <v>293</v>
      </c>
      <c r="C921" t="s">
        <v>5754</v>
      </c>
      <c r="D921" t="s">
        <v>572</v>
      </c>
      <c r="E921" t="s">
        <v>573</v>
      </c>
      <c r="F921" t="s">
        <v>5755</v>
      </c>
      <c r="G921" t="s">
        <v>5756</v>
      </c>
      <c r="H921" t="s">
        <v>5719</v>
      </c>
      <c r="I921" t="s">
        <v>4956</v>
      </c>
      <c r="J921" t="s">
        <v>5757</v>
      </c>
      <c r="K921" t="s">
        <v>5758</v>
      </c>
      <c r="L921" t="s">
        <v>303</v>
      </c>
      <c r="M921" t="s">
        <v>5759</v>
      </c>
    </row>
    <row r="922" spans="1:13" x14ac:dyDescent="0.2">
      <c r="A922" t="s">
        <v>292</v>
      </c>
      <c r="B922" t="s">
        <v>293</v>
      </c>
      <c r="C922" t="s">
        <v>5760</v>
      </c>
      <c r="D922" t="s">
        <v>5761</v>
      </c>
      <c r="E922" t="s">
        <v>5762</v>
      </c>
      <c r="F922" t="s">
        <v>5763</v>
      </c>
      <c r="G922" t="s">
        <v>5676</v>
      </c>
      <c r="H922" t="s">
        <v>4976</v>
      </c>
      <c r="J922" t="s">
        <v>5745</v>
      </c>
      <c r="K922" t="s">
        <v>5764</v>
      </c>
      <c r="L922" t="s">
        <v>303</v>
      </c>
      <c r="M922" t="s">
        <v>5765</v>
      </c>
    </row>
    <row r="923" spans="1:13" x14ac:dyDescent="0.2">
      <c r="A923" t="s">
        <v>292</v>
      </c>
      <c r="B923" t="s">
        <v>293</v>
      </c>
      <c r="C923" t="s">
        <v>5766</v>
      </c>
      <c r="D923" t="s">
        <v>5767</v>
      </c>
      <c r="E923" t="s">
        <v>5768</v>
      </c>
      <c r="F923" t="s">
        <v>5769</v>
      </c>
      <c r="G923" t="s">
        <v>5770</v>
      </c>
      <c r="H923" t="s">
        <v>4976</v>
      </c>
      <c r="J923" t="s">
        <v>5771</v>
      </c>
      <c r="K923" t="s">
        <v>5772</v>
      </c>
      <c r="L923" t="s">
        <v>303</v>
      </c>
      <c r="M923" t="s">
        <v>5139</v>
      </c>
    </row>
    <row r="924" spans="1:13" x14ac:dyDescent="0.2">
      <c r="A924" t="s">
        <v>292</v>
      </c>
      <c r="B924" t="s">
        <v>293</v>
      </c>
      <c r="C924" t="s">
        <v>5773</v>
      </c>
      <c r="D924" t="s">
        <v>572</v>
      </c>
      <c r="E924" t="s">
        <v>573</v>
      </c>
      <c r="F924" t="s">
        <v>5774</v>
      </c>
      <c r="G924" t="s">
        <v>5775</v>
      </c>
      <c r="H924" t="s">
        <v>3668</v>
      </c>
      <c r="I924" t="s">
        <v>4956</v>
      </c>
      <c r="J924" t="s">
        <v>5776</v>
      </c>
      <c r="K924" t="s">
        <v>5777</v>
      </c>
      <c r="L924" t="s">
        <v>303</v>
      </c>
      <c r="M924" t="s">
        <v>422</v>
      </c>
    </row>
    <row r="925" spans="1:13" x14ac:dyDescent="0.2">
      <c r="A925" t="s">
        <v>292</v>
      </c>
      <c r="B925" t="s">
        <v>293</v>
      </c>
      <c r="C925" t="s">
        <v>5778</v>
      </c>
      <c r="D925" t="s">
        <v>572</v>
      </c>
      <c r="E925" t="s">
        <v>573</v>
      </c>
      <c r="F925" t="s">
        <v>5779</v>
      </c>
      <c r="H925" t="s">
        <v>5780</v>
      </c>
      <c r="J925" t="s">
        <v>5781</v>
      </c>
      <c r="K925" t="s">
        <v>5782</v>
      </c>
      <c r="L925" t="s">
        <v>303</v>
      </c>
      <c r="M925" t="s">
        <v>422</v>
      </c>
    </row>
    <row r="926" spans="1:13" x14ac:dyDescent="0.2">
      <c r="A926" t="s">
        <v>292</v>
      </c>
      <c r="B926" t="s">
        <v>293</v>
      </c>
      <c r="C926" t="s">
        <v>5783</v>
      </c>
      <c r="D926" t="s">
        <v>4945</v>
      </c>
      <c r="E926" t="s">
        <v>5466</v>
      </c>
      <c r="F926" t="s">
        <v>5784</v>
      </c>
      <c r="G926" t="s">
        <v>5785</v>
      </c>
      <c r="H926" t="s">
        <v>4976</v>
      </c>
      <c r="J926" t="s">
        <v>5786</v>
      </c>
      <c r="K926" t="s">
        <v>5787</v>
      </c>
      <c r="L926" t="s">
        <v>303</v>
      </c>
      <c r="M926" t="s">
        <v>5788</v>
      </c>
    </row>
    <row r="927" spans="1:13" x14ac:dyDescent="0.2">
      <c r="A927" t="s">
        <v>292</v>
      </c>
      <c r="B927" t="s">
        <v>293</v>
      </c>
      <c r="C927" t="s">
        <v>5789</v>
      </c>
      <c r="D927" t="s">
        <v>5790</v>
      </c>
      <c r="E927" t="s">
        <v>5791</v>
      </c>
      <c r="F927" t="s">
        <v>5792</v>
      </c>
      <c r="G927" t="s">
        <v>5793</v>
      </c>
      <c r="H927" t="s">
        <v>5780</v>
      </c>
      <c r="J927" t="s">
        <v>5794</v>
      </c>
      <c r="K927" t="s">
        <v>5795</v>
      </c>
      <c r="L927" t="s">
        <v>303</v>
      </c>
      <c r="M927" t="s">
        <v>5796</v>
      </c>
    </row>
    <row r="928" spans="1:13" x14ac:dyDescent="0.2">
      <c r="A928" t="s">
        <v>292</v>
      </c>
      <c r="B928" t="s">
        <v>293</v>
      </c>
      <c r="C928" t="s">
        <v>5797</v>
      </c>
      <c r="D928" t="s">
        <v>5798</v>
      </c>
      <c r="F928" t="s">
        <v>5799</v>
      </c>
      <c r="G928" t="s">
        <v>5800</v>
      </c>
      <c r="H928" t="s">
        <v>5801</v>
      </c>
      <c r="I928" t="s">
        <v>4956</v>
      </c>
      <c r="J928" t="s">
        <v>5802</v>
      </c>
      <c r="K928" t="s">
        <v>5803</v>
      </c>
      <c r="L928" t="s">
        <v>303</v>
      </c>
      <c r="M928" t="s">
        <v>1857</v>
      </c>
    </row>
    <row r="929" spans="1:13" x14ac:dyDescent="0.2">
      <c r="A929" t="s">
        <v>292</v>
      </c>
      <c r="B929" t="s">
        <v>293</v>
      </c>
      <c r="C929" t="s">
        <v>5804</v>
      </c>
      <c r="D929" t="s">
        <v>5805</v>
      </c>
      <c r="E929" t="s">
        <v>5716</v>
      </c>
      <c r="F929" t="s">
        <v>5806</v>
      </c>
      <c r="G929" t="s">
        <v>5807</v>
      </c>
      <c r="H929" t="s">
        <v>4976</v>
      </c>
      <c r="J929" t="s">
        <v>5808</v>
      </c>
      <c r="K929" t="s">
        <v>5809</v>
      </c>
      <c r="L929" t="s">
        <v>303</v>
      </c>
      <c r="M929" t="s">
        <v>1314</v>
      </c>
    </row>
    <row r="930" spans="1:13" x14ac:dyDescent="0.2">
      <c r="A930" t="s">
        <v>292</v>
      </c>
      <c r="B930" t="s">
        <v>293</v>
      </c>
      <c r="C930" t="s">
        <v>5810</v>
      </c>
      <c r="D930" t="s">
        <v>572</v>
      </c>
      <c r="E930" t="s">
        <v>573</v>
      </c>
      <c r="F930" t="s">
        <v>5811</v>
      </c>
      <c r="G930" t="s">
        <v>4974</v>
      </c>
      <c r="H930" t="s">
        <v>5812</v>
      </c>
      <c r="I930" t="s">
        <v>4976</v>
      </c>
      <c r="J930" t="s">
        <v>5813</v>
      </c>
      <c r="K930" t="s">
        <v>5814</v>
      </c>
      <c r="L930" t="s">
        <v>303</v>
      </c>
      <c r="M930" t="s">
        <v>422</v>
      </c>
    </row>
    <row r="931" spans="1:13" x14ac:dyDescent="0.2">
      <c r="A931" t="s">
        <v>292</v>
      </c>
      <c r="B931" t="s">
        <v>293</v>
      </c>
      <c r="C931" t="s">
        <v>5815</v>
      </c>
      <c r="D931" t="s">
        <v>572</v>
      </c>
      <c r="E931" t="s">
        <v>573</v>
      </c>
      <c r="F931" t="s">
        <v>5816</v>
      </c>
      <c r="G931" t="s">
        <v>5817</v>
      </c>
      <c r="H931" t="s">
        <v>3668</v>
      </c>
      <c r="J931" t="s">
        <v>5818</v>
      </c>
      <c r="K931" t="s">
        <v>5819</v>
      </c>
      <c r="L931" t="s">
        <v>303</v>
      </c>
      <c r="M931" t="s">
        <v>422</v>
      </c>
    </row>
    <row r="932" spans="1:13" x14ac:dyDescent="0.2">
      <c r="A932" t="s">
        <v>292</v>
      </c>
      <c r="B932" t="s">
        <v>293</v>
      </c>
      <c r="C932" t="s">
        <v>5820</v>
      </c>
      <c r="D932" t="s">
        <v>5821</v>
      </c>
      <c r="E932" t="s">
        <v>5822</v>
      </c>
      <c r="F932" t="s">
        <v>5823</v>
      </c>
      <c r="G932" t="s">
        <v>5824</v>
      </c>
      <c r="H932" t="s">
        <v>4976</v>
      </c>
      <c r="J932" t="s">
        <v>5825</v>
      </c>
      <c r="K932" t="s">
        <v>5826</v>
      </c>
      <c r="L932" t="s">
        <v>303</v>
      </c>
      <c r="M932" t="s">
        <v>5827</v>
      </c>
    </row>
    <row r="933" spans="1:13" x14ac:dyDescent="0.2">
      <c r="A933" t="s">
        <v>292</v>
      </c>
      <c r="B933" t="s">
        <v>293</v>
      </c>
      <c r="C933" t="s">
        <v>5828</v>
      </c>
      <c r="D933" t="s">
        <v>349</v>
      </c>
      <c r="F933" t="s">
        <v>5829</v>
      </c>
      <c r="G933" t="s">
        <v>5830</v>
      </c>
      <c r="H933" t="s">
        <v>4956</v>
      </c>
      <c r="J933" t="s">
        <v>5831</v>
      </c>
      <c r="K933" t="s">
        <v>5832</v>
      </c>
      <c r="L933" t="s">
        <v>303</v>
      </c>
      <c r="M933" t="s">
        <v>422</v>
      </c>
    </row>
    <row r="934" spans="1:13" x14ac:dyDescent="0.2">
      <c r="A934" t="s">
        <v>292</v>
      </c>
      <c r="B934" t="s">
        <v>293</v>
      </c>
      <c r="C934" t="s">
        <v>5833</v>
      </c>
      <c r="D934" t="s">
        <v>5834</v>
      </c>
      <c r="E934" t="s">
        <v>5835</v>
      </c>
      <c r="F934" t="s">
        <v>5836</v>
      </c>
      <c r="G934" t="s">
        <v>5837</v>
      </c>
      <c r="H934" t="s">
        <v>5710</v>
      </c>
      <c r="J934" t="s">
        <v>5838</v>
      </c>
      <c r="K934" t="s">
        <v>302</v>
      </c>
      <c r="L934" t="s">
        <v>303</v>
      </c>
      <c r="M934" t="s">
        <v>5839</v>
      </c>
    </row>
    <row r="935" spans="1:13" x14ac:dyDescent="0.2">
      <c r="A935" t="s">
        <v>292</v>
      </c>
      <c r="B935" t="s">
        <v>293</v>
      </c>
      <c r="C935" t="s">
        <v>5840</v>
      </c>
      <c r="D935" t="s">
        <v>5841</v>
      </c>
      <c r="E935" t="s">
        <v>5082</v>
      </c>
      <c r="F935" t="s">
        <v>5842</v>
      </c>
      <c r="G935" t="s">
        <v>5843</v>
      </c>
      <c r="H935" t="s">
        <v>5844</v>
      </c>
      <c r="J935" t="s">
        <v>5845</v>
      </c>
      <c r="K935" t="s">
        <v>5846</v>
      </c>
      <c r="L935" t="s">
        <v>303</v>
      </c>
      <c r="M935" t="s">
        <v>5847</v>
      </c>
    </row>
    <row r="936" spans="1:13" x14ac:dyDescent="0.2">
      <c r="A936" t="s">
        <v>292</v>
      </c>
      <c r="B936" t="s">
        <v>293</v>
      </c>
      <c r="C936" t="s">
        <v>5848</v>
      </c>
      <c r="D936" t="s">
        <v>5849</v>
      </c>
      <c r="E936" t="s">
        <v>296</v>
      </c>
      <c r="F936" t="s">
        <v>5850</v>
      </c>
      <c r="G936" t="s">
        <v>5851</v>
      </c>
      <c r="H936" t="s">
        <v>5830</v>
      </c>
      <c r="I936" t="s">
        <v>4956</v>
      </c>
      <c r="J936" t="s">
        <v>5852</v>
      </c>
      <c r="K936" t="s">
        <v>5853</v>
      </c>
      <c r="L936" t="s">
        <v>303</v>
      </c>
      <c r="M936" t="s">
        <v>5854</v>
      </c>
    </row>
    <row r="937" spans="1:13" x14ac:dyDescent="0.2">
      <c r="A937" t="s">
        <v>292</v>
      </c>
      <c r="B937" t="s">
        <v>293</v>
      </c>
      <c r="C937" t="s">
        <v>5855</v>
      </c>
      <c r="D937" t="s">
        <v>5856</v>
      </c>
      <c r="E937" t="s">
        <v>5857</v>
      </c>
      <c r="F937" t="s">
        <v>5858</v>
      </c>
      <c r="G937" t="s">
        <v>5830</v>
      </c>
      <c r="H937" t="s">
        <v>4956</v>
      </c>
      <c r="J937" t="s">
        <v>5859</v>
      </c>
      <c r="K937" t="s">
        <v>5860</v>
      </c>
      <c r="L937" t="s">
        <v>303</v>
      </c>
      <c r="M937" t="s">
        <v>1111</v>
      </c>
    </row>
    <row r="938" spans="1:13" x14ac:dyDescent="0.2">
      <c r="A938" t="s">
        <v>292</v>
      </c>
      <c r="B938" t="s">
        <v>293</v>
      </c>
      <c r="C938" t="s">
        <v>5861</v>
      </c>
      <c r="D938" t="s">
        <v>349</v>
      </c>
      <c r="E938" t="s">
        <v>424</v>
      </c>
      <c r="F938" t="s">
        <v>5862</v>
      </c>
      <c r="G938" t="s">
        <v>5863</v>
      </c>
      <c r="H938" t="s">
        <v>4976</v>
      </c>
      <c r="J938" t="s">
        <v>5864</v>
      </c>
      <c r="K938" t="s">
        <v>5865</v>
      </c>
      <c r="L938" t="s">
        <v>303</v>
      </c>
      <c r="M938" t="s">
        <v>5866</v>
      </c>
    </row>
    <row r="939" spans="1:13" x14ac:dyDescent="0.2">
      <c r="A939" t="s">
        <v>292</v>
      </c>
      <c r="B939" t="s">
        <v>293</v>
      </c>
      <c r="C939" t="s">
        <v>5867</v>
      </c>
      <c r="D939" t="s">
        <v>5868</v>
      </c>
      <c r="E939" t="s">
        <v>5869</v>
      </c>
      <c r="F939" t="s">
        <v>5870</v>
      </c>
      <c r="G939" t="s">
        <v>5871</v>
      </c>
      <c r="H939" t="s">
        <v>4976</v>
      </c>
      <c r="J939" t="s">
        <v>5872</v>
      </c>
      <c r="K939" t="s">
        <v>5873</v>
      </c>
      <c r="L939" t="s">
        <v>303</v>
      </c>
      <c r="M939" t="s">
        <v>2636</v>
      </c>
    </row>
    <row r="940" spans="1:13" x14ac:dyDescent="0.2">
      <c r="A940" t="s">
        <v>292</v>
      </c>
      <c r="B940" t="s">
        <v>293</v>
      </c>
      <c r="C940" t="s">
        <v>5874</v>
      </c>
      <c r="D940" t="s">
        <v>5875</v>
      </c>
      <c r="E940" t="s">
        <v>296</v>
      </c>
      <c r="F940" t="s">
        <v>5876</v>
      </c>
      <c r="H940" t="s">
        <v>5877</v>
      </c>
      <c r="I940" t="s">
        <v>5710</v>
      </c>
      <c r="J940" t="s">
        <v>5878</v>
      </c>
      <c r="K940" t="s">
        <v>5879</v>
      </c>
      <c r="L940" t="s">
        <v>303</v>
      </c>
      <c r="M940" t="s">
        <v>422</v>
      </c>
    </row>
    <row r="941" spans="1:13" x14ac:dyDescent="0.2">
      <c r="A941" t="s">
        <v>292</v>
      </c>
      <c r="B941" t="s">
        <v>293</v>
      </c>
      <c r="C941" t="s">
        <v>5880</v>
      </c>
      <c r="D941" t="s">
        <v>2857</v>
      </c>
      <c r="E941" t="s">
        <v>2858</v>
      </c>
      <c r="F941" t="s">
        <v>5881</v>
      </c>
      <c r="H941" t="s">
        <v>5780</v>
      </c>
      <c r="J941" t="s">
        <v>5781</v>
      </c>
      <c r="K941" t="s">
        <v>5882</v>
      </c>
      <c r="L941" t="s">
        <v>303</v>
      </c>
      <c r="M941" t="s">
        <v>5759</v>
      </c>
    </row>
    <row r="942" spans="1:13" x14ac:dyDescent="0.2">
      <c r="A942" t="s">
        <v>292</v>
      </c>
      <c r="B942" t="s">
        <v>293</v>
      </c>
      <c r="C942" t="s">
        <v>5883</v>
      </c>
      <c r="D942" t="s">
        <v>4953</v>
      </c>
      <c r="E942" t="s">
        <v>5884</v>
      </c>
      <c r="F942" t="s">
        <v>5885</v>
      </c>
      <c r="G942" t="s">
        <v>5886</v>
      </c>
      <c r="H942" t="s">
        <v>4976</v>
      </c>
      <c r="J942" t="s">
        <v>5887</v>
      </c>
      <c r="K942" t="s">
        <v>5888</v>
      </c>
      <c r="L942" t="s">
        <v>303</v>
      </c>
      <c r="M942" t="s">
        <v>5889</v>
      </c>
    </row>
    <row r="943" spans="1:13" x14ac:dyDescent="0.2">
      <c r="A943" t="s">
        <v>292</v>
      </c>
      <c r="B943" t="s">
        <v>293</v>
      </c>
      <c r="C943" t="s">
        <v>5890</v>
      </c>
      <c r="D943" t="s">
        <v>349</v>
      </c>
      <c r="F943" t="s">
        <v>5891</v>
      </c>
      <c r="G943" t="s">
        <v>5892</v>
      </c>
      <c r="H943" t="s">
        <v>5710</v>
      </c>
      <c r="J943" t="s">
        <v>5893</v>
      </c>
      <c r="K943" t="s">
        <v>5894</v>
      </c>
      <c r="L943" t="s">
        <v>303</v>
      </c>
      <c r="M943" t="s">
        <v>422</v>
      </c>
    </row>
    <row r="944" spans="1:13" x14ac:dyDescent="0.2">
      <c r="A944" t="s">
        <v>292</v>
      </c>
      <c r="B944" t="s">
        <v>293</v>
      </c>
      <c r="C944" t="s">
        <v>5895</v>
      </c>
      <c r="D944" t="s">
        <v>5896</v>
      </c>
      <c r="E944" t="s">
        <v>5897</v>
      </c>
      <c r="F944" t="s">
        <v>5898</v>
      </c>
      <c r="G944" t="s">
        <v>5899</v>
      </c>
      <c r="H944" t="s">
        <v>4976</v>
      </c>
      <c r="J944" t="s">
        <v>5900</v>
      </c>
      <c r="K944" t="s">
        <v>5901</v>
      </c>
      <c r="L944" t="s">
        <v>303</v>
      </c>
      <c r="M944" t="s">
        <v>5902</v>
      </c>
    </row>
    <row r="945" spans="1:13" x14ac:dyDescent="0.2">
      <c r="A945" t="s">
        <v>292</v>
      </c>
      <c r="B945" t="s">
        <v>293</v>
      </c>
      <c r="C945" t="s">
        <v>5903</v>
      </c>
      <c r="D945" t="s">
        <v>572</v>
      </c>
      <c r="E945" t="s">
        <v>573</v>
      </c>
      <c r="F945" t="s">
        <v>5904</v>
      </c>
      <c r="G945" t="s">
        <v>5905</v>
      </c>
      <c r="H945" t="s">
        <v>4976</v>
      </c>
      <c r="J945" t="s">
        <v>5906</v>
      </c>
      <c r="K945" t="s">
        <v>5907</v>
      </c>
      <c r="L945" t="s">
        <v>303</v>
      </c>
      <c r="M945" t="s">
        <v>422</v>
      </c>
    </row>
    <row r="946" spans="1:13" x14ac:dyDescent="0.2">
      <c r="A946" t="s">
        <v>292</v>
      </c>
      <c r="B946" t="s">
        <v>293</v>
      </c>
      <c r="C946" t="s">
        <v>5908</v>
      </c>
      <c r="D946" t="s">
        <v>5909</v>
      </c>
      <c r="E946" t="s">
        <v>5910</v>
      </c>
      <c r="F946" t="s">
        <v>5911</v>
      </c>
      <c r="G946" t="s">
        <v>5912</v>
      </c>
      <c r="H946" t="s">
        <v>3668</v>
      </c>
      <c r="I946" t="s">
        <v>4956</v>
      </c>
      <c r="J946" t="s">
        <v>5913</v>
      </c>
      <c r="K946" t="s">
        <v>5914</v>
      </c>
      <c r="L946" t="s">
        <v>303</v>
      </c>
      <c r="M946" t="s">
        <v>5915</v>
      </c>
    </row>
    <row r="947" spans="1:13" x14ac:dyDescent="0.2">
      <c r="A947" t="s">
        <v>292</v>
      </c>
      <c r="B947" t="s">
        <v>293</v>
      </c>
      <c r="C947" t="s">
        <v>5916</v>
      </c>
      <c r="D947" t="s">
        <v>572</v>
      </c>
      <c r="E947" t="s">
        <v>573</v>
      </c>
      <c r="F947" t="s">
        <v>5917</v>
      </c>
      <c r="G947" t="s">
        <v>5918</v>
      </c>
      <c r="H947" t="s">
        <v>5780</v>
      </c>
      <c r="J947" t="s">
        <v>5919</v>
      </c>
      <c r="K947" t="s">
        <v>5920</v>
      </c>
      <c r="L947" t="s">
        <v>303</v>
      </c>
      <c r="M947" t="s">
        <v>422</v>
      </c>
    </row>
    <row r="948" spans="1:13" x14ac:dyDescent="0.2">
      <c r="A948" t="s">
        <v>292</v>
      </c>
      <c r="B948" t="s">
        <v>293</v>
      </c>
      <c r="C948" t="s">
        <v>5921</v>
      </c>
      <c r="D948" t="s">
        <v>5922</v>
      </c>
      <c r="E948" t="s">
        <v>296</v>
      </c>
      <c r="F948" t="s">
        <v>5923</v>
      </c>
      <c r="G948" t="s">
        <v>5924</v>
      </c>
      <c r="H948" t="s">
        <v>5780</v>
      </c>
      <c r="J948" t="s">
        <v>5925</v>
      </c>
      <c r="K948" t="s">
        <v>5926</v>
      </c>
      <c r="L948" t="s">
        <v>303</v>
      </c>
      <c r="M948" t="s">
        <v>5927</v>
      </c>
    </row>
    <row r="949" spans="1:13" x14ac:dyDescent="0.2">
      <c r="A949" t="s">
        <v>292</v>
      </c>
      <c r="B949" t="s">
        <v>293</v>
      </c>
      <c r="C949" t="s">
        <v>5928</v>
      </c>
      <c r="D949" t="s">
        <v>5929</v>
      </c>
      <c r="E949" t="s">
        <v>5930</v>
      </c>
      <c r="F949" t="s">
        <v>5931</v>
      </c>
      <c r="G949" t="s">
        <v>5932</v>
      </c>
      <c r="I949" t="s">
        <v>4976</v>
      </c>
      <c r="J949" t="s">
        <v>5933</v>
      </c>
      <c r="K949" t="s">
        <v>5934</v>
      </c>
      <c r="L949" t="s">
        <v>303</v>
      </c>
      <c r="M949" t="s">
        <v>2304</v>
      </c>
    </row>
    <row r="950" spans="1:13" x14ac:dyDescent="0.2">
      <c r="A950" t="s">
        <v>292</v>
      </c>
      <c r="B950" t="s">
        <v>293</v>
      </c>
      <c r="C950" t="s">
        <v>5935</v>
      </c>
      <c r="D950" t="s">
        <v>5936</v>
      </c>
      <c r="E950" t="s">
        <v>5937</v>
      </c>
      <c r="F950" t="s">
        <v>5938</v>
      </c>
      <c r="G950" t="s">
        <v>5905</v>
      </c>
      <c r="H950" t="s">
        <v>4976</v>
      </c>
      <c r="J950" t="s">
        <v>5939</v>
      </c>
      <c r="K950" t="s">
        <v>5940</v>
      </c>
      <c r="L950" t="s">
        <v>303</v>
      </c>
      <c r="M950" t="s">
        <v>5941</v>
      </c>
    </row>
    <row r="951" spans="1:13" x14ac:dyDescent="0.2">
      <c r="A951" t="s">
        <v>292</v>
      </c>
      <c r="B951" t="s">
        <v>293</v>
      </c>
      <c r="C951" t="s">
        <v>5942</v>
      </c>
      <c r="D951" t="s">
        <v>5943</v>
      </c>
      <c r="E951" t="s">
        <v>5944</v>
      </c>
      <c r="F951" t="s">
        <v>5945</v>
      </c>
      <c r="G951" t="s">
        <v>5946</v>
      </c>
      <c r="H951" t="s">
        <v>5710</v>
      </c>
      <c r="I951" t="s">
        <v>4956</v>
      </c>
      <c r="J951" t="s">
        <v>5947</v>
      </c>
      <c r="K951" t="s">
        <v>302</v>
      </c>
      <c r="L951" t="s">
        <v>303</v>
      </c>
      <c r="M951" t="s">
        <v>948</v>
      </c>
    </row>
    <row r="952" spans="1:13" x14ac:dyDescent="0.2">
      <c r="A952" t="s">
        <v>292</v>
      </c>
      <c r="B952" t="s">
        <v>293</v>
      </c>
      <c r="C952" t="s">
        <v>5948</v>
      </c>
      <c r="D952" t="s">
        <v>5949</v>
      </c>
      <c r="E952" t="s">
        <v>5950</v>
      </c>
      <c r="F952" t="s">
        <v>5951</v>
      </c>
      <c r="G952" t="s">
        <v>5952</v>
      </c>
      <c r="H952" t="s">
        <v>4976</v>
      </c>
      <c r="J952" t="s">
        <v>5953</v>
      </c>
      <c r="K952" t="s">
        <v>5954</v>
      </c>
      <c r="L952" t="s">
        <v>303</v>
      </c>
      <c r="M952" t="s">
        <v>5955</v>
      </c>
    </row>
    <row r="953" spans="1:13" x14ac:dyDescent="0.2">
      <c r="A953" t="s">
        <v>292</v>
      </c>
      <c r="B953" t="s">
        <v>293</v>
      </c>
      <c r="C953" t="s">
        <v>5956</v>
      </c>
      <c r="D953" t="s">
        <v>513</v>
      </c>
      <c r="E953" t="s">
        <v>2638</v>
      </c>
      <c r="F953" t="s">
        <v>5957</v>
      </c>
      <c r="H953" t="s">
        <v>5958</v>
      </c>
      <c r="I953" t="s">
        <v>5710</v>
      </c>
      <c r="J953" t="s">
        <v>5959</v>
      </c>
      <c r="K953" t="s">
        <v>5960</v>
      </c>
      <c r="L953" t="s">
        <v>303</v>
      </c>
      <c r="M953" t="s">
        <v>2532</v>
      </c>
    </row>
    <row r="954" spans="1:13" x14ac:dyDescent="0.2">
      <c r="A954" t="s">
        <v>292</v>
      </c>
      <c r="B954" t="s">
        <v>293</v>
      </c>
      <c r="C954" t="s">
        <v>5961</v>
      </c>
      <c r="D954" t="s">
        <v>5590</v>
      </c>
      <c r="E954" t="s">
        <v>5524</v>
      </c>
      <c r="F954" t="s">
        <v>5962</v>
      </c>
      <c r="G954" t="s">
        <v>5963</v>
      </c>
      <c r="H954" t="s">
        <v>4956</v>
      </c>
      <c r="J954" t="s">
        <v>5964</v>
      </c>
      <c r="K954" t="s">
        <v>5965</v>
      </c>
      <c r="L954" t="s">
        <v>303</v>
      </c>
      <c r="M954" t="s">
        <v>985</v>
      </c>
    </row>
    <row r="955" spans="1:13" x14ac:dyDescent="0.2">
      <c r="A955" t="s">
        <v>292</v>
      </c>
      <c r="B955" t="s">
        <v>293</v>
      </c>
      <c r="C955" t="s">
        <v>5966</v>
      </c>
      <c r="D955" t="s">
        <v>5967</v>
      </c>
      <c r="E955" t="s">
        <v>5968</v>
      </c>
      <c r="F955" t="s">
        <v>5969</v>
      </c>
      <c r="G955" t="s">
        <v>5775</v>
      </c>
      <c r="H955" t="s">
        <v>3668</v>
      </c>
      <c r="I955" t="s">
        <v>4956</v>
      </c>
      <c r="J955" t="s">
        <v>5970</v>
      </c>
      <c r="K955" t="s">
        <v>5971</v>
      </c>
      <c r="L955" t="s">
        <v>303</v>
      </c>
      <c r="M955" t="s">
        <v>5972</v>
      </c>
    </row>
    <row r="956" spans="1:13" x14ac:dyDescent="0.2">
      <c r="A956" t="s">
        <v>292</v>
      </c>
      <c r="B956" t="s">
        <v>293</v>
      </c>
      <c r="C956" t="s">
        <v>5973</v>
      </c>
      <c r="D956" t="s">
        <v>5974</v>
      </c>
      <c r="E956" t="s">
        <v>5975</v>
      </c>
      <c r="F956" t="s">
        <v>5976</v>
      </c>
      <c r="H956" t="s">
        <v>5710</v>
      </c>
      <c r="J956" t="s">
        <v>5977</v>
      </c>
      <c r="K956" t="s">
        <v>5978</v>
      </c>
      <c r="L956" t="s">
        <v>303</v>
      </c>
      <c r="M956" t="s">
        <v>5979</v>
      </c>
    </row>
    <row r="957" spans="1:13" x14ac:dyDescent="0.2">
      <c r="A957" t="s">
        <v>292</v>
      </c>
      <c r="B957" t="s">
        <v>293</v>
      </c>
      <c r="C957" t="s">
        <v>5980</v>
      </c>
      <c r="D957" t="s">
        <v>5981</v>
      </c>
      <c r="E957" t="s">
        <v>296</v>
      </c>
      <c r="F957" t="s">
        <v>5982</v>
      </c>
      <c r="G957" t="s">
        <v>5983</v>
      </c>
      <c r="H957" t="s">
        <v>4956</v>
      </c>
      <c r="J957" t="s">
        <v>5984</v>
      </c>
      <c r="K957" t="s">
        <v>5985</v>
      </c>
      <c r="L957" t="s">
        <v>303</v>
      </c>
      <c r="M957" t="s">
        <v>5854</v>
      </c>
    </row>
    <row r="958" spans="1:13" x14ac:dyDescent="0.2">
      <c r="A958" t="s">
        <v>292</v>
      </c>
      <c r="B958" t="s">
        <v>293</v>
      </c>
      <c r="C958" t="s">
        <v>5986</v>
      </c>
      <c r="D958" t="s">
        <v>572</v>
      </c>
      <c r="E958" t="s">
        <v>573</v>
      </c>
      <c r="F958" t="s">
        <v>5987</v>
      </c>
      <c r="G958" t="s">
        <v>5988</v>
      </c>
      <c r="H958" t="s">
        <v>5780</v>
      </c>
      <c r="J958" t="s">
        <v>5989</v>
      </c>
      <c r="K958" t="s">
        <v>5990</v>
      </c>
      <c r="L958" t="s">
        <v>303</v>
      </c>
      <c r="M958" t="s">
        <v>422</v>
      </c>
    </row>
    <row r="959" spans="1:13" x14ac:dyDescent="0.2">
      <c r="A959" t="s">
        <v>292</v>
      </c>
      <c r="B959" t="s">
        <v>293</v>
      </c>
      <c r="C959" t="s">
        <v>5991</v>
      </c>
      <c r="D959" t="s">
        <v>5992</v>
      </c>
      <c r="E959" t="s">
        <v>5993</v>
      </c>
      <c r="F959" t="s">
        <v>5994</v>
      </c>
      <c r="H959" t="s">
        <v>5983</v>
      </c>
      <c r="I959" t="s">
        <v>4956</v>
      </c>
      <c r="J959" t="s">
        <v>5995</v>
      </c>
      <c r="K959" t="s">
        <v>5996</v>
      </c>
      <c r="L959" t="s">
        <v>303</v>
      </c>
      <c r="M959" t="s">
        <v>5997</v>
      </c>
    </row>
    <row r="960" spans="1:13" x14ac:dyDescent="0.2">
      <c r="A960" t="s">
        <v>292</v>
      </c>
      <c r="B960" t="s">
        <v>293</v>
      </c>
      <c r="C960" t="s">
        <v>5998</v>
      </c>
      <c r="D960" t="s">
        <v>5999</v>
      </c>
      <c r="E960" t="s">
        <v>6000</v>
      </c>
      <c r="F960" t="s">
        <v>6001</v>
      </c>
      <c r="G960" t="s">
        <v>6002</v>
      </c>
      <c r="H960" t="s">
        <v>4976</v>
      </c>
      <c r="J960" t="s">
        <v>6003</v>
      </c>
      <c r="K960" t="s">
        <v>6004</v>
      </c>
      <c r="L960" t="s">
        <v>303</v>
      </c>
      <c r="M960" t="s">
        <v>422</v>
      </c>
    </row>
    <row r="961" spans="1:13" x14ac:dyDescent="0.2">
      <c r="A961" t="s">
        <v>292</v>
      </c>
      <c r="B961" t="s">
        <v>293</v>
      </c>
      <c r="C961" t="s">
        <v>6005</v>
      </c>
      <c r="D961" t="s">
        <v>572</v>
      </c>
      <c r="E961" t="s">
        <v>573</v>
      </c>
      <c r="F961" t="s">
        <v>6006</v>
      </c>
      <c r="G961" t="s">
        <v>6007</v>
      </c>
      <c r="H961" t="s">
        <v>5780</v>
      </c>
      <c r="J961" t="s">
        <v>6008</v>
      </c>
      <c r="K961" t="s">
        <v>6009</v>
      </c>
      <c r="L961" t="s">
        <v>303</v>
      </c>
      <c r="M961" t="s">
        <v>422</v>
      </c>
    </row>
    <row r="962" spans="1:13" x14ac:dyDescent="0.2">
      <c r="A962" t="s">
        <v>292</v>
      </c>
      <c r="B962" t="s">
        <v>293</v>
      </c>
      <c r="C962" t="s">
        <v>6010</v>
      </c>
      <c r="D962" t="s">
        <v>6011</v>
      </c>
      <c r="E962" t="s">
        <v>6012</v>
      </c>
      <c r="F962" t="s">
        <v>6013</v>
      </c>
      <c r="H962" t="s">
        <v>6014</v>
      </c>
      <c r="I962" t="s">
        <v>4956</v>
      </c>
      <c r="J962" t="s">
        <v>6015</v>
      </c>
      <c r="K962" t="s">
        <v>6016</v>
      </c>
      <c r="L962" t="s">
        <v>303</v>
      </c>
      <c r="M962" t="s">
        <v>6017</v>
      </c>
    </row>
    <row r="963" spans="1:13" x14ac:dyDescent="0.2">
      <c r="A963" t="s">
        <v>292</v>
      </c>
      <c r="B963" t="s">
        <v>293</v>
      </c>
      <c r="C963" t="s">
        <v>6018</v>
      </c>
      <c r="D963" t="s">
        <v>4646</v>
      </c>
      <c r="F963" t="s">
        <v>6019</v>
      </c>
      <c r="G963" t="s">
        <v>6020</v>
      </c>
      <c r="H963" t="s">
        <v>5710</v>
      </c>
      <c r="I963" t="s">
        <v>4956</v>
      </c>
      <c r="J963" t="s">
        <v>6021</v>
      </c>
      <c r="K963" t="s">
        <v>6022</v>
      </c>
      <c r="L963" t="s">
        <v>303</v>
      </c>
      <c r="M963" t="s">
        <v>2049</v>
      </c>
    </row>
    <row r="964" spans="1:13" x14ac:dyDescent="0.2">
      <c r="A964" t="s">
        <v>292</v>
      </c>
      <c r="B964" t="s">
        <v>293</v>
      </c>
      <c r="C964" t="s">
        <v>6023</v>
      </c>
      <c r="D964" t="s">
        <v>401</v>
      </c>
      <c r="F964" t="s">
        <v>6024</v>
      </c>
      <c r="G964" t="s">
        <v>6025</v>
      </c>
      <c r="I964" t="s">
        <v>4956</v>
      </c>
      <c r="J964" t="s">
        <v>6026</v>
      </c>
      <c r="K964" t="s">
        <v>6027</v>
      </c>
      <c r="L964" t="s">
        <v>303</v>
      </c>
      <c r="M964" t="s">
        <v>6028</v>
      </c>
    </row>
    <row r="965" spans="1:13" x14ac:dyDescent="0.2">
      <c r="A965" t="s">
        <v>292</v>
      </c>
      <c r="B965" t="s">
        <v>293</v>
      </c>
      <c r="C965" t="s">
        <v>6029</v>
      </c>
      <c r="D965" t="s">
        <v>6030</v>
      </c>
      <c r="E965" t="s">
        <v>6030</v>
      </c>
      <c r="F965" t="s">
        <v>6031</v>
      </c>
      <c r="G965" t="s">
        <v>6032</v>
      </c>
      <c r="H965" t="s">
        <v>6002</v>
      </c>
      <c r="I965" t="s">
        <v>4976</v>
      </c>
      <c r="J965" t="s">
        <v>6033</v>
      </c>
      <c r="K965" t="s">
        <v>6034</v>
      </c>
      <c r="L965" t="s">
        <v>303</v>
      </c>
      <c r="M965" t="s">
        <v>422</v>
      </c>
    </row>
    <row r="966" spans="1:13" x14ac:dyDescent="0.2">
      <c r="A966" t="s">
        <v>292</v>
      </c>
      <c r="B966" t="s">
        <v>293</v>
      </c>
      <c r="C966" t="s">
        <v>6035</v>
      </c>
      <c r="D966" t="s">
        <v>6036</v>
      </c>
      <c r="E966" t="s">
        <v>6037</v>
      </c>
      <c r="F966" t="s">
        <v>6038</v>
      </c>
      <c r="G966" t="s">
        <v>6039</v>
      </c>
      <c r="H966" t="s">
        <v>4976</v>
      </c>
      <c r="J966" t="s">
        <v>6040</v>
      </c>
      <c r="K966" t="s">
        <v>6041</v>
      </c>
      <c r="L966" t="s">
        <v>303</v>
      </c>
      <c r="M966" t="s">
        <v>2049</v>
      </c>
    </row>
    <row r="967" spans="1:13" x14ac:dyDescent="0.2">
      <c r="A967" t="s">
        <v>292</v>
      </c>
      <c r="B967" t="s">
        <v>293</v>
      </c>
      <c r="C967" t="s">
        <v>6042</v>
      </c>
      <c r="D967" t="s">
        <v>572</v>
      </c>
      <c r="E967" t="s">
        <v>573</v>
      </c>
      <c r="F967" t="s">
        <v>6043</v>
      </c>
      <c r="G967" t="s">
        <v>6044</v>
      </c>
      <c r="H967" t="s">
        <v>6045</v>
      </c>
      <c r="I967" t="s">
        <v>4976</v>
      </c>
      <c r="J967" t="s">
        <v>6046</v>
      </c>
      <c r="K967" t="s">
        <v>6047</v>
      </c>
      <c r="L967" t="s">
        <v>303</v>
      </c>
      <c r="M967" t="s">
        <v>422</v>
      </c>
    </row>
    <row r="968" spans="1:13" x14ac:dyDescent="0.2">
      <c r="A968" t="s">
        <v>292</v>
      </c>
      <c r="B968" t="s">
        <v>293</v>
      </c>
      <c r="C968" t="s">
        <v>6048</v>
      </c>
      <c r="D968" t="s">
        <v>6049</v>
      </c>
      <c r="E968" t="s">
        <v>6050</v>
      </c>
      <c r="F968" t="s">
        <v>6051</v>
      </c>
      <c r="G968" t="s">
        <v>5689</v>
      </c>
      <c r="H968" t="s">
        <v>4976</v>
      </c>
      <c r="J968" t="s">
        <v>6052</v>
      </c>
      <c r="K968" t="s">
        <v>6053</v>
      </c>
      <c r="L968" t="s">
        <v>303</v>
      </c>
      <c r="M968" t="s">
        <v>6054</v>
      </c>
    </row>
    <row r="969" spans="1:13" x14ac:dyDescent="0.2">
      <c r="A969" t="s">
        <v>292</v>
      </c>
      <c r="B969" t="s">
        <v>293</v>
      </c>
      <c r="C969" t="s">
        <v>6055</v>
      </c>
      <c r="D969" t="s">
        <v>6056</v>
      </c>
      <c r="E969" t="s">
        <v>6057</v>
      </c>
      <c r="F969" t="s">
        <v>6058</v>
      </c>
      <c r="G969" t="s">
        <v>6059</v>
      </c>
      <c r="H969" t="s">
        <v>5710</v>
      </c>
      <c r="J969" t="s">
        <v>6060</v>
      </c>
      <c r="K969" t="s">
        <v>6061</v>
      </c>
      <c r="L969" t="s">
        <v>303</v>
      </c>
      <c r="M969" t="s">
        <v>6062</v>
      </c>
    </row>
    <row r="970" spans="1:13" x14ac:dyDescent="0.2">
      <c r="A970" t="s">
        <v>292</v>
      </c>
      <c r="B970" t="s">
        <v>293</v>
      </c>
      <c r="C970" t="s">
        <v>6063</v>
      </c>
      <c r="D970" t="s">
        <v>513</v>
      </c>
      <c r="E970" t="s">
        <v>2638</v>
      </c>
      <c r="F970" t="s">
        <v>6064</v>
      </c>
      <c r="G970" t="s">
        <v>6065</v>
      </c>
      <c r="I970" t="s">
        <v>5710</v>
      </c>
      <c r="J970" t="s">
        <v>6066</v>
      </c>
      <c r="K970" t="s">
        <v>6067</v>
      </c>
      <c r="L970" t="s">
        <v>303</v>
      </c>
      <c r="M970" t="s">
        <v>2532</v>
      </c>
    </row>
    <row r="971" spans="1:13" x14ac:dyDescent="0.2">
      <c r="A971" t="s">
        <v>292</v>
      </c>
      <c r="B971" t="s">
        <v>293</v>
      </c>
      <c r="C971" t="s">
        <v>6068</v>
      </c>
      <c r="D971" t="s">
        <v>6069</v>
      </c>
      <c r="E971" t="s">
        <v>6070</v>
      </c>
      <c r="F971" t="s">
        <v>6071</v>
      </c>
      <c r="G971" t="s">
        <v>6072</v>
      </c>
      <c r="H971" t="s">
        <v>4976</v>
      </c>
      <c r="J971" t="s">
        <v>6073</v>
      </c>
      <c r="K971" t="s">
        <v>6074</v>
      </c>
      <c r="L971" t="s">
        <v>303</v>
      </c>
      <c r="M971" t="s">
        <v>422</v>
      </c>
    </row>
    <row r="972" spans="1:13" x14ac:dyDescent="0.2">
      <c r="A972" t="s">
        <v>292</v>
      </c>
      <c r="B972" t="s">
        <v>293</v>
      </c>
      <c r="C972" t="s">
        <v>6075</v>
      </c>
      <c r="D972" t="s">
        <v>5922</v>
      </c>
      <c r="E972" t="s">
        <v>296</v>
      </c>
      <c r="F972" t="s">
        <v>6076</v>
      </c>
      <c r="G972" t="s">
        <v>6077</v>
      </c>
      <c r="H972" t="s">
        <v>5780</v>
      </c>
      <c r="J972" t="s">
        <v>6078</v>
      </c>
      <c r="K972" t="s">
        <v>6079</v>
      </c>
      <c r="L972" t="s">
        <v>303</v>
      </c>
      <c r="M972" t="s">
        <v>6080</v>
      </c>
    </row>
    <row r="973" spans="1:13" x14ac:dyDescent="0.2">
      <c r="A973" t="s">
        <v>292</v>
      </c>
      <c r="B973" t="s">
        <v>293</v>
      </c>
      <c r="C973" t="s">
        <v>6081</v>
      </c>
      <c r="D973" t="s">
        <v>6082</v>
      </c>
      <c r="E973" t="s">
        <v>6083</v>
      </c>
      <c r="F973" t="s">
        <v>6084</v>
      </c>
      <c r="H973" t="s">
        <v>5718</v>
      </c>
      <c r="I973" t="s">
        <v>4956</v>
      </c>
      <c r="J973" t="s">
        <v>6085</v>
      </c>
      <c r="K973" t="s">
        <v>6086</v>
      </c>
      <c r="L973" t="s">
        <v>303</v>
      </c>
      <c r="M973" t="s">
        <v>4879</v>
      </c>
    </row>
    <row r="974" spans="1:13" x14ac:dyDescent="0.2">
      <c r="A974" t="s">
        <v>292</v>
      </c>
      <c r="B974" t="s">
        <v>293</v>
      </c>
      <c r="C974" t="s">
        <v>6087</v>
      </c>
      <c r="D974" t="s">
        <v>572</v>
      </c>
      <c r="E974" t="s">
        <v>573</v>
      </c>
      <c r="F974" t="s">
        <v>6088</v>
      </c>
      <c r="G974" t="s">
        <v>5689</v>
      </c>
      <c r="H974" t="s">
        <v>4976</v>
      </c>
      <c r="J974" t="s">
        <v>6089</v>
      </c>
      <c r="K974" t="s">
        <v>6090</v>
      </c>
      <c r="L974" t="s">
        <v>303</v>
      </c>
      <c r="M974" t="s">
        <v>422</v>
      </c>
    </row>
    <row r="975" spans="1:13" x14ac:dyDescent="0.2">
      <c r="A975" t="s">
        <v>292</v>
      </c>
      <c r="B975" t="s">
        <v>293</v>
      </c>
      <c r="C975" t="s">
        <v>6091</v>
      </c>
      <c r="D975" t="s">
        <v>366</v>
      </c>
      <c r="E975" t="s">
        <v>367</v>
      </c>
      <c r="F975" t="s">
        <v>6092</v>
      </c>
      <c r="G975" t="s">
        <v>6093</v>
      </c>
      <c r="H975" t="s">
        <v>5932</v>
      </c>
      <c r="I975" t="s">
        <v>4976</v>
      </c>
      <c r="J975" t="s">
        <v>6094</v>
      </c>
      <c r="K975" t="s">
        <v>6095</v>
      </c>
      <c r="L975" t="s">
        <v>303</v>
      </c>
      <c r="M975" t="s">
        <v>6096</v>
      </c>
    </row>
    <row r="976" spans="1:13" x14ac:dyDescent="0.2">
      <c r="A976" t="s">
        <v>292</v>
      </c>
      <c r="B976" t="s">
        <v>293</v>
      </c>
      <c r="C976" t="s">
        <v>6097</v>
      </c>
      <c r="D976" t="s">
        <v>349</v>
      </c>
      <c r="F976" t="s">
        <v>6098</v>
      </c>
      <c r="G976" t="s">
        <v>6099</v>
      </c>
      <c r="H976" t="s">
        <v>5710</v>
      </c>
      <c r="J976" t="s">
        <v>6100</v>
      </c>
      <c r="K976" t="s">
        <v>6101</v>
      </c>
      <c r="L976" t="s">
        <v>303</v>
      </c>
      <c r="M976" t="s">
        <v>422</v>
      </c>
    </row>
    <row r="977" spans="1:13" x14ac:dyDescent="0.2">
      <c r="A977" t="s">
        <v>292</v>
      </c>
      <c r="B977" t="s">
        <v>293</v>
      </c>
      <c r="C977" t="s">
        <v>6102</v>
      </c>
      <c r="D977" t="s">
        <v>394</v>
      </c>
      <c r="F977" t="s">
        <v>6103</v>
      </c>
      <c r="G977" t="s">
        <v>5245</v>
      </c>
      <c r="H977" t="s">
        <v>5988</v>
      </c>
      <c r="I977" t="s">
        <v>5780</v>
      </c>
      <c r="J977" t="s">
        <v>6104</v>
      </c>
      <c r="K977" t="s">
        <v>6105</v>
      </c>
      <c r="L977" t="s">
        <v>303</v>
      </c>
      <c r="M977" t="s">
        <v>6106</v>
      </c>
    </row>
    <row r="978" spans="1:13" x14ac:dyDescent="0.2">
      <c r="A978" t="s">
        <v>292</v>
      </c>
      <c r="B978" t="s">
        <v>293</v>
      </c>
      <c r="C978" t="s">
        <v>6107</v>
      </c>
      <c r="D978" t="s">
        <v>6108</v>
      </c>
      <c r="E978" t="s">
        <v>5999</v>
      </c>
      <c r="F978" t="s">
        <v>6109</v>
      </c>
      <c r="G978" t="s">
        <v>6110</v>
      </c>
      <c r="H978" t="s">
        <v>5830</v>
      </c>
      <c r="I978" t="s">
        <v>4956</v>
      </c>
      <c r="J978" t="s">
        <v>6111</v>
      </c>
      <c r="K978" t="s">
        <v>6112</v>
      </c>
      <c r="L978" t="s">
        <v>303</v>
      </c>
      <c r="M978" t="s">
        <v>422</v>
      </c>
    </row>
    <row r="979" spans="1:13" x14ac:dyDescent="0.2">
      <c r="A979" t="s">
        <v>292</v>
      </c>
      <c r="B979" t="s">
        <v>293</v>
      </c>
      <c r="C979" t="s">
        <v>6113</v>
      </c>
      <c r="D979" t="s">
        <v>572</v>
      </c>
      <c r="E979" t="s">
        <v>573</v>
      </c>
      <c r="F979" t="s">
        <v>6114</v>
      </c>
      <c r="G979" t="s">
        <v>5701</v>
      </c>
      <c r="H979" t="s">
        <v>5719</v>
      </c>
      <c r="I979" t="s">
        <v>4956</v>
      </c>
      <c r="J979" t="s">
        <v>6115</v>
      </c>
      <c r="K979" t="s">
        <v>6116</v>
      </c>
      <c r="L979" t="s">
        <v>303</v>
      </c>
      <c r="M979" t="s">
        <v>5759</v>
      </c>
    </row>
    <row r="980" spans="1:13" x14ac:dyDescent="0.2">
      <c r="A980" t="s">
        <v>292</v>
      </c>
      <c r="B980" t="s">
        <v>293</v>
      </c>
      <c r="C980" t="s">
        <v>6117</v>
      </c>
      <c r="D980" t="s">
        <v>6118</v>
      </c>
      <c r="E980" t="s">
        <v>6119</v>
      </c>
      <c r="F980" t="s">
        <v>6120</v>
      </c>
      <c r="G980" t="s">
        <v>6121</v>
      </c>
      <c r="H980" t="s">
        <v>4976</v>
      </c>
      <c r="J980" t="s">
        <v>6122</v>
      </c>
      <c r="K980" t="s">
        <v>6123</v>
      </c>
      <c r="L980" t="s">
        <v>303</v>
      </c>
      <c r="M980" t="s">
        <v>6124</v>
      </c>
    </row>
    <row r="981" spans="1:13" x14ac:dyDescent="0.2">
      <c r="A981" t="s">
        <v>292</v>
      </c>
      <c r="B981" t="s">
        <v>293</v>
      </c>
      <c r="C981" t="s">
        <v>6125</v>
      </c>
      <c r="D981" t="s">
        <v>6126</v>
      </c>
      <c r="E981" t="s">
        <v>6127</v>
      </c>
      <c r="F981" t="s">
        <v>6128</v>
      </c>
      <c r="G981" t="s">
        <v>6121</v>
      </c>
      <c r="H981" t="s">
        <v>4976</v>
      </c>
      <c r="J981" t="s">
        <v>6129</v>
      </c>
      <c r="K981" t="s">
        <v>6130</v>
      </c>
      <c r="L981" t="s">
        <v>303</v>
      </c>
      <c r="M981" t="s">
        <v>1992</v>
      </c>
    </row>
    <row r="982" spans="1:13" x14ac:dyDescent="0.2">
      <c r="A982" t="s">
        <v>292</v>
      </c>
      <c r="B982" t="s">
        <v>293</v>
      </c>
      <c r="C982" t="s">
        <v>6131</v>
      </c>
      <c r="D982" t="s">
        <v>572</v>
      </c>
      <c r="E982" t="s">
        <v>573</v>
      </c>
      <c r="F982" t="s">
        <v>6132</v>
      </c>
      <c r="G982" t="s">
        <v>6133</v>
      </c>
      <c r="H982" t="s">
        <v>6134</v>
      </c>
      <c r="I982" t="s">
        <v>4956</v>
      </c>
      <c r="J982" t="s">
        <v>6135</v>
      </c>
      <c r="K982" t="s">
        <v>6136</v>
      </c>
      <c r="L982" t="s">
        <v>303</v>
      </c>
      <c r="M982" t="s">
        <v>6137</v>
      </c>
    </row>
    <row r="983" spans="1:13" x14ac:dyDescent="0.2">
      <c r="A983" t="s">
        <v>292</v>
      </c>
      <c r="B983" t="s">
        <v>293</v>
      </c>
      <c r="C983" t="s">
        <v>6138</v>
      </c>
      <c r="D983" t="s">
        <v>366</v>
      </c>
      <c r="E983" t="s">
        <v>367</v>
      </c>
      <c r="F983" t="s">
        <v>6139</v>
      </c>
      <c r="G983" t="s">
        <v>6140</v>
      </c>
      <c r="H983" t="s">
        <v>4976</v>
      </c>
      <c r="J983" t="s">
        <v>6141</v>
      </c>
      <c r="K983" t="s">
        <v>6142</v>
      </c>
      <c r="L983" t="s">
        <v>303</v>
      </c>
      <c r="M983" t="s">
        <v>1882</v>
      </c>
    </row>
    <row r="984" spans="1:13" x14ac:dyDescent="0.2">
      <c r="A984" t="s">
        <v>292</v>
      </c>
      <c r="B984" t="s">
        <v>293</v>
      </c>
      <c r="C984" t="s">
        <v>6143</v>
      </c>
      <c r="D984" t="s">
        <v>572</v>
      </c>
      <c r="E984" t="s">
        <v>573</v>
      </c>
      <c r="F984" t="s">
        <v>6144</v>
      </c>
      <c r="G984" t="s">
        <v>6145</v>
      </c>
      <c r="H984" t="s">
        <v>5830</v>
      </c>
      <c r="I984" t="s">
        <v>4956</v>
      </c>
      <c r="J984" t="s">
        <v>6146</v>
      </c>
      <c r="K984" t="s">
        <v>6147</v>
      </c>
      <c r="L984" t="s">
        <v>303</v>
      </c>
      <c r="M984" t="s">
        <v>6148</v>
      </c>
    </row>
    <row r="985" spans="1:13" x14ac:dyDescent="0.2">
      <c r="A985" t="s">
        <v>292</v>
      </c>
      <c r="B985" t="s">
        <v>293</v>
      </c>
      <c r="C985" t="s">
        <v>6149</v>
      </c>
      <c r="D985" t="s">
        <v>572</v>
      </c>
      <c r="E985" t="s">
        <v>573</v>
      </c>
      <c r="F985" t="s">
        <v>4180</v>
      </c>
      <c r="G985" t="s">
        <v>6150</v>
      </c>
      <c r="H985" t="s">
        <v>4976</v>
      </c>
      <c r="J985" t="s">
        <v>6151</v>
      </c>
      <c r="K985" t="s">
        <v>6152</v>
      </c>
      <c r="L985" t="s">
        <v>303</v>
      </c>
      <c r="M985" t="s">
        <v>1857</v>
      </c>
    </row>
    <row r="986" spans="1:13" x14ac:dyDescent="0.2">
      <c r="A986" t="s">
        <v>292</v>
      </c>
      <c r="B986" t="s">
        <v>293</v>
      </c>
      <c r="C986" t="s">
        <v>6153</v>
      </c>
      <c r="D986" t="s">
        <v>572</v>
      </c>
      <c r="E986" t="s">
        <v>573</v>
      </c>
      <c r="F986" t="s">
        <v>6154</v>
      </c>
      <c r="G986" t="s">
        <v>6155</v>
      </c>
      <c r="H986" t="s">
        <v>6156</v>
      </c>
      <c r="J986" t="s">
        <v>6157</v>
      </c>
      <c r="K986" t="s">
        <v>6158</v>
      </c>
      <c r="L986" t="s">
        <v>303</v>
      </c>
      <c r="M986" t="s">
        <v>422</v>
      </c>
    </row>
    <row r="987" spans="1:13" x14ac:dyDescent="0.2">
      <c r="A987" t="s">
        <v>292</v>
      </c>
      <c r="B987" t="s">
        <v>293</v>
      </c>
      <c r="C987" t="s">
        <v>6159</v>
      </c>
      <c r="D987" t="s">
        <v>6160</v>
      </c>
      <c r="E987" t="s">
        <v>6161</v>
      </c>
      <c r="F987" t="s">
        <v>6162</v>
      </c>
      <c r="G987" t="s">
        <v>6163</v>
      </c>
      <c r="H987" t="s">
        <v>4976</v>
      </c>
      <c r="J987" t="s">
        <v>6164</v>
      </c>
      <c r="K987" t="s">
        <v>6165</v>
      </c>
      <c r="L987" t="s">
        <v>303</v>
      </c>
      <c r="M987" t="s">
        <v>6166</v>
      </c>
    </row>
    <row r="988" spans="1:13" x14ac:dyDescent="0.2">
      <c r="A988" t="s">
        <v>292</v>
      </c>
      <c r="B988" t="s">
        <v>293</v>
      </c>
      <c r="C988" t="s">
        <v>6167</v>
      </c>
      <c r="D988" t="s">
        <v>572</v>
      </c>
      <c r="E988" t="s">
        <v>573</v>
      </c>
      <c r="F988" t="s">
        <v>6168</v>
      </c>
      <c r="G988" t="s">
        <v>6169</v>
      </c>
      <c r="H988" t="s">
        <v>4976</v>
      </c>
      <c r="J988" t="s">
        <v>6170</v>
      </c>
      <c r="K988" t="s">
        <v>6171</v>
      </c>
      <c r="L988" t="s">
        <v>303</v>
      </c>
      <c r="M988" t="s">
        <v>6172</v>
      </c>
    </row>
    <row r="989" spans="1:13" x14ac:dyDescent="0.2">
      <c r="A989" t="s">
        <v>292</v>
      </c>
      <c r="B989" t="s">
        <v>293</v>
      </c>
      <c r="C989" t="s">
        <v>6173</v>
      </c>
      <c r="D989" t="s">
        <v>6174</v>
      </c>
      <c r="E989" t="s">
        <v>6175</v>
      </c>
      <c r="F989" t="s">
        <v>6176</v>
      </c>
      <c r="H989" t="s">
        <v>5963</v>
      </c>
      <c r="I989" t="s">
        <v>4956</v>
      </c>
      <c r="J989" t="s">
        <v>6177</v>
      </c>
      <c r="K989" t="s">
        <v>6178</v>
      </c>
      <c r="L989" t="s">
        <v>303</v>
      </c>
      <c r="M989" t="s">
        <v>6179</v>
      </c>
    </row>
    <row r="990" spans="1:13" x14ac:dyDescent="0.2">
      <c r="A990" t="s">
        <v>292</v>
      </c>
      <c r="B990" t="s">
        <v>293</v>
      </c>
      <c r="C990" t="s">
        <v>6180</v>
      </c>
      <c r="D990" t="s">
        <v>572</v>
      </c>
      <c r="E990" t="s">
        <v>573</v>
      </c>
      <c r="F990" t="s">
        <v>6181</v>
      </c>
      <c r="G990" t="s">
        <v>6182</v>
      </c>
      <c r="H990" t="s">
        <v>5337</v>
      </c>
      <c r="I990" t="s">
        <v>4956</v>
      </c>
      <c r="J990" t="s">
        <v>6183</v>
      </c>
      <c r="K990" t="s">
        <v>6184</v>
      </c>
      <c r="L990" t="s">
        <v>303</v>
      </c>
      <c r="M990" t="s">
        <v>6185</v>
      </c>
    </row>
    <row r="991" spans="1:13" x14ac:dyDescent="0.2">
      <c r="A991" t="s">
        <v>292</v>
      </c>
      <c r="B991" t="s">
        <v>293</v>
      </c>
      <c r="C991" t="s">
        <v>6186</v>
      </c>
      <c r="D991" t="s">
        <v>349</v>
      </c>
      <c r="F991" t="s">
        <v>6187</v>
      </c>
      <c r="G991" t="s">
        <v>6188</v>
      </c>
      <c r="I991" t="s">
        <v>4976</v>
      </c>
      <c r="J991" t="s">
        <v>6189</v>
      </c>
      <c r="K991" t="s">
        <v>6190</v>
      </c>
      <c r="L991" t="s">
        <v>303</v>
      </c>
      <c r="M991" t="s">
        <v>422</v>
      </c>
    </row>
    <row r="992" spans="1:13" x14ac:dyDescent="0.2">
      <c r="A992" t="s">
        <v>292</v>
      </c>
      <c r="B992" t="s">
        <v>293</v>
      </c>
      <c r="C992" t="s">
        <v>6191</v>
      </c>
      <c r="D992" t="s">
        <v>6192</v>
      </c>
      <c r="E992" t="s">
        <v>6193</v>
      </c>
      <c r="F992" t="s">
        <v>6194</v>
      </c>
      <c r="G992" t="s">
        <v>6195</v>
      </c>
      <c r="H992" t="s">
        <v>5817</v>
      </c>
      <c r="I992" t="s">
        <v>5695</v>
      </c>
      <c r="J992" t="s">
        <v>6196</v>
      </c>
      <c r="K992" t="s">
        <v>6197</v>
      </c>
      <c r="L992" t="s">
        <v>303</v>
      </c>
      <c r="M992" t="s">
        <v>3677</v>
      </c>
    </row>
    <row r="993" spans="1:13" x14ac:dyDescent="0.2">
      <c r="A993" t="s">
        <v>292</v>
      </c>
      <c r="B993" t="s">
        <v>293</v>
      </c>
      <c r="C993" t="s">
        <v>6198</v>
      </c>
      <c r="D993" t="s">
        <v>572</v>
      </c>
      <c r="E993" t="s">
        <v>573</v>
      </c>
      <c r="F993" t="s">
        <v>6199</v>
      </c>
      <c r="G993" t="s">
        <v>6200</v>
      </c>
      <c r="H993" t="s">
        <v>5710</v>
      </c>
      <c r="J993" t="s">
        <v>6201</v>
      </c>
      <c r="K993" t="s">
        <v>6202</v>
      </c>
      <c r="L993" t="s">
        <v>303</v>
      </c>
      <c r="M993" t="s">
        <v>6203</v>
      </c>
    </row>
    <row r="994" spans="1:13" x14ac:dyDescent="0.2">
      <c r="A994" t="s">
        <v>292</v>
      </c>
      <c r="B994" t="s">
        <v>293</v>
      </c>
      <c r="C994" t="s">
        <v>6204</v>
      </c>
      <c r="D994" t="s">
        <v>572</v>
      </c>
      <c r="E994" t="s">
        <v>573</v>
      </c>
      <c r="F994" t="s">
        <v>6205</v>
      </c>
      <c r="G994" t="s">
        <v>5932</v>
      </c>
      <c r="H994" t="s">
        <v>4976</v>
      </c>
      <c r="J994" t="s">
        <v>6206</v>
      </c>
      <c r="K994" t="s">
        <v>6207</v>
      </c>
      <c r="L994" t="s">
        <v>303</v>
      </c>
      <c r="M994" t="s">
        <v>4979</v>
      </c>
    </row>
    <row r="995" spans="1:13" x14ac:dyDescent="0.2">
      <c r="A995" t="s">
        <v>292</v>
      </c>
      <c r="B995" t="s">
        <v>293</v>
      </c>
      <c r="C995" t="s">
        <v>6208</v>
      </c>
      <c r="D995" t="s">
        <v>6209</v>
      </c>
      <c r="E995" t="s">
        <v>6210</v>
      </c>
      <c r="F995" t="s">
        <v>6211</v>
      </c>
      <c r="G995" t="s">
        <v>5892</v>
      </c>
      <c r="H995" t="s">
        <v>5710</v>
      </c>
      <c r="I995" t="s">
        <v>4956</v>
      </c>
      <c r="J995" t="s">
        <v>6212</v>
      </c>
      <c r="K995" t="s">
        <v>6213</v>
      </c>
      <c r="L995" t="s">
        <v>303</v>
      </c>
      <c r="M995" t="s">
        <v>6214</v>
      </c>
    </row>
    <row r="996" spans="1:13" x14ac:dyDescent="0.2">
      <c r="A996" t="s">
        <v>292</v>
      </c>
      <c r="B996" t="s">
        <v>293</v>
      </c>
      <c r="C996" t="s">
        <v>6215</v>
      </c>
      <c r="D996" t="s">
        <v>6216</v>
      </c>
      <c r="F996" t="s">
        <v>6217</v>
      </c>
      <c r="G996" t="s">
        <v>5886</v>
      </c>
      <c r="H996" t="s">
        <v>4976</v>
      </c>
      <c r="J996" t="s">
        <v>6218</v>
      </c>
      <c r="K996" t="s">
        <v>6219</v>
      </c>
      <c r="L996" t="s">
        <v>303</v>
      </c>
      <c r="M996" t="s">
        <v>422</v>
      </c>
    </row>
    <row r="997" spans="1:13" x14ac:dyDescent="0.2">
      <c r="A997" t="s">
        <v>292</v>
      </c>
      <c r="B997" t="s">
        <v>293</v>
      </c>
      <c r="C997" t="s">
        <v>6220</v>
      </c>
      <c r="D997" t="s">
        <v>572</v>
      </c>
      <c r="E997" t="s">
        <v>573</v>
      </c>
      <c r="F997" t="s">
        <v>6221</v>
      </c>
      <c r="G997" t="s">
        <v>6222</v>
      </c>
      <c r="H997" t="s">
        <v>6223</v>
      </c>
      <c r="I997" t="s">
        <v>4956</v>
      </c>
      <c r="J997" t="s">
        <v>6224</v>
      </c>
      <c r="K997" t="s">
        <v>6225</v>
      </c>
      <c r="L997" t="s">
        <v>303</v>
      </c>
      <c r="M997" t="s">
        <v>422</v>
      </c>
    </row>
    <row r="998" spans="1:13" x14ac:dyDescent="0.2">
      <c r="A998" t="s">
        <v>292</v>
      </c>
      <c r="B998" t="s">
        <v>293</v>
      </c>
      <c r="C998" t="s">
        <v>6226</v>
      </c>
      <c r="D998" t="s">
        <v>295</v>
      </c>
      <c r="E998" t="s">
        <v>296</v>
      </c>
      <c r="F998" t="s">
        <v>6227</v>
      </c>
      <c r="G998" t="s">
        <v>6228</v>
      </c>
      <c r="H998" t="s">
        <v>6229</v>
      </c>
      <c r="I998" t="s">
        <v>4976</v>
      </c>
      <c r="J998" t="s">
        <v>6230</v>
      </c>
      <c r="K998" t="s">
        <v>6231</v>
      </c>
      <c r="L998" t="s">
        <v>303</v>
      </c>
      <c r="M998" t="s">
        <v>6232</v>
      </c>
    </row>
    <row r="999" spans="1:13" x14ac:dyDescent="0.2">
      <c r="A999" t="s">
        <v>292</v>
      </c>
      <c r="B999" t="s">
        <v>293</v>
      </c>
      <c r="C999" t="s">
        <v>6233</v>
      </c>
      <c r="D999" t="s">
        <v>6234</v>
      </c>
      <c r="E999" t="s">
        <v>6235</v>
      </c>
      <c r="F999" t="s">
        <v>6236</v>
      </c>
      <c r="G999" t="s">
        <v>6237</v>
      </c>
      <c r="H999" t="s">
        <v>4976</v>
      </c>
      <c r="J999" t="s">
        <v>6238</v>
      </c>
      <c r="K999" t="s">
        <v>6239</v>
      </c>
      <c r="L999" t="s">
        <v>303</v>
      </c>
      <c r="M999" t="s">
        <v>6240</v>
      </c>
    </row>
    <row r="1000" spans="1:13" x14ac:dyDescent="0.2">
      <c r="A1000" t="s">
        <v>292</v>
      </c>
      <c r="B1000" t="s">
        <v>293</v>
      </c>
      <c r="C1000" t="s">
        <v>6241</v>
      </c>
      <c r="D1000" t="s">
        <v>6242</v>
      </c>
      <c r="F1000" t="s">
        <v>6243</v>
      </c>
      <c r="G1000" t="s">
        <v>6244</v>
      </c>
      <c r="H1000" t="s">
        <v>6245</v>
      </c>
      <c r="I1000" t="s">
        <v>5780</v>
      </c>
      <c r="J1000" t="s">
        <v>6246</v>
      </c>
      <c r="K1000" t="s">
        <v>302</v>
      </c>
      <c r="L1000" t="s">
        <v>303</v>
      </c>
      <c r="M1000" t="s">
        <v>422</v>
      </c>
    </row>
    <row r="1001" spans="1:13" x14ac:dyDescent="0.2">
      <c r="A1001" t="s">
        <v>292</v>
      </c>
      <c r="B1001" t="s">
        <v>293</v>
      </c>
      <c r="C1001" t="s">
        <v>6247</v>
      </c>
      <c r="D1001" t="s">
        <v>6248</v>
      </c>
      <c r="E1001" t="s">
        <v>6249</v>
      </c>
      <c r="F1001" t="s">
        <v>6250</v>
      </c>
      <c r="H1001" t="s">
        <v>6163</v>
      </c>
      <c r="I1001" t="s">
        <v>4976</v>
      </c>
      <c r="J1001" t="s">
        <v>6251</v>
      </c>
      <c r="K1001" t="s">
        <v>6252</v>
      </c>
      <c r="L1001" t="s">
        <v>303</v>
      </c>
      <c r="M1001" t="s">
        <v>4148</v>
      </c>
    </row>
    <row r="1002" spans="1:13" x14ac:dyDescent="0.2">
      <c r="A1002" t="s">
        <v>292</v>
      </c>
      <c r="B1002" t="s">
        <v>293</v>
      </c>
      <c r="C1002" t="s">
        <v>6253</v>
      </c>
      <c r="D1002" t="s">
        <v>6254</v>
      </c>
      <c r="E1002" t="s">
        <v>6255</v>
      </c>
      <c r="F1002" t="s">
        <v>6256</v>
      </c>
      <c r="G1002" t="s">
        <v>6257</v>
      </c>
      <c r="H1002" t="s">
        <v>5830</v>
      </c>
      <c r="I1002" t="s">
        <v>4956</v>
      </c>
      <c r="J1002" t="s">
        <v>6258</v>
      </c>
      <c r="K1002" t="s">
        <v>6259</v>
      </c>
      <c r="L1002" t="s">
        <v>303</v>
      </c>
      <c r="M1002" t="s">
        <v>6260</v>
      </c>
    </row>
    <row r="1003" spans="1:13" x14ac:dyDescent="0.2">
      <c r="A1003" t="s">
        <v>292</v>
      </c>
      <c r="B1003" t="s">
        <v>293</v>
      </c>
      <c r="C1003" t="s">
        <v>6261</v>
      </c>
      <c r="D1003" t="s">
        <v>572</v>
      </c>
      <c r="E1003" t="s">
        <v>573</v>
      </c>
      <c r="F1003" t="s">
        <v>6262</v>
      </c>
      <c r="H1003" t="s">
        <v>5830</v>
      </c>
      <c r="I1003" t="s">
        <v>4956</v>
      </c>
      <c r="J1003" t="s">
        <v>6263</v>
      </c>
      <c r="K1003" t="s">
        <v>6264</v>
      </c>
      <c r="L1003" t="s">
        <v>303</v>
      </c>
      <c r="M1003" t="s">
        <v>5759</v>
      </c>
    </row>
    <row r="1004" spans="1:13" x14ac:dyDescent="0.2">
      <c r="A1004" t="s">
        <v>292</v>
      </c>
      <c r="B1004" t="s">
        <v>293</v>
      </c>
      <c r="C1004" t="s">
        <v>6265</v>
      </c>
      <c r="D1004" t="s">
        <v>6266</v>
      </c>
      <c r="E1004" t="s">
        <v>6267</v>
      </c>
      <c r="F1004" t="s">
        <v>6268</v>
      </c>
      <c r="H1004" t="s">
        <v>5905</v>
      </c>
      <c r="I1004" t="s">
        <v>4976</v>
      </c>
      <c r="J1004" t="s">
        <v>6269</v>
      </c>
      <c r="K1004" t="s">
        <v>6270</v>
      </c>
      <c r="L1004" t="s">
        <v>303</v>
      </c>
      <c r="M1004" t="s">
        <v>6271</v>
      </c>
    </row>
    <row r="1005" spans="1:13" x14ac:dyDescent="0.2">
      <c r="A1005" t="s">
        <v>292</v>
      </c>
      <c r="B1005" t="s">
        <v>293</v>
      </c>
      <c r="C1005" t="s">
        <v>6272</v>
      </c>
      <c r="D1005" t="s">
        <v>6273</v>
      </c>
      <c r="E1005" t="s">
        <v>6274</v>
      </c>
      <c r="F1005" t="s">
        <v>6275</v>
      </c>
      <c r="G1005" t="s">
        <v>6276</v>
      </c>
      <c r="H1005" t="s">
        <v>5983</v>
      </c>
      <c r="I1005" t="s">
        <v>4956</v>
      </c>
      <c r="J1005" t="s">
        <v>6277</v>
      </c>
      <c r="K1005" t="s">
        <v>6278</v>
      </c>
      <c r="L1005" t="s">
        <v>303</v>
      </c>
      <c r="M1005" t="s">
        <v>692</v>
      </c>
    </row>
    <row r="1006" spans="1:13" x14ac:dyDescent="0.2">
      <c r="A1006" t="s">
        <v>292</v>
      </c>
      <c r="B1006" t="s">
        <v>293</v>
      </c>
      <c r="C1006" t="s">
        <v>6279</v>
      </c>
      <c r="D1006" t="s">
        <v>394</v>
      </c>
      <c r="F1006" t="s">
        <v>6280</v>
      </c>
      <c r="G1006" t="s">
        <v>6281</v>
      </c>
      <c r="H1006" t="s">
        <v>5801</v>
      </c>
      <c r="I1006" t="s">
        <v>4956</v>
      </c>
      <c r="J1006" t="s">
        <v>6282</v>
      </c>
      <c r="K1006" t="s">
        <v>6283</v>
      </c>
      <c r="L1006" t="s">
        <v>303</v>
      </c>
      <c r="M1006" t="s">
        <v>1814</v>
      </c>
    </row>
    <row r="1007" spans="1:13" x14ac:dyDescent="0.2">
      <c r="A1007" t="s">
        <v>292</v>
      </c>
      <c r="B1007" t="s">
        <v>293</v>
      </c>
      <c r="C1007" t="s">
        <v>6284</v>
      </c>
      <c r="D1007" t="s">
        <v>5767</v>
      </c>
      <c r="E1007" t="s">
        <v>5768</v>
      </c>
      <c r="F1007" t="s">
        <v>6285</v>
      </c>
      <c r="G1007" t="s">
        <v>6286</v>
      </c>
      <c r="H1007" t="s">
        <v>4976</v>
      </c>
      <c r="J1007" t="s">
        <v>6287</v>
      </c>
      <c r="K1007" t="s">
        <v>6288</v>
      </c>
      <c r="L1007" t="s">
        <v>303</v>
      </c>
      <c r="M1007" t="s">
        <v>6289</v>
      </c>
    </row>
    <row r="1008" spans="1:13" x14ac:dyDescent="0.2">
      <c r="A1008" t="s">
        <v>292</v>
      </c>
      <c r="B1008" t="s">
        <v>293</v>
      </c>
      <c r="C1008" t="s">
        <v>6290</v>
      </c>
      <c r="D1008" t="s">
        <v>6291</v>
      </c>
      <c r="E1008" t="s">
        <v>6292</v>
      </c>
      <c r="F1008" t="s">
        <v>6293</v>
      </c>
      <c r="G1008" t="s">
        <v>6121</v>
      </c>
      <c r="H1008" t="s">
        <v>4976</v>
      </c>
      <c r="J1008" t="s">
        <v>6294</v>
      </c>
      <c r="K1008" t="s">
        <v>6295</v>
      </c>
      <c r="L1008" t="s">
        <v>303</v>
      </c>
      <c r="M1008" t="s">
        <v>526</v>
      </c>
    </row>
    <row r="1009" spans="1:13" x14ac:dyDescent="0.2">
      <c r="A1009" t="s">
        <v>292</v>
      </c>
      <c r="B1009" t="s">
        <v>293</v>
      </c>
      <c r="C1009" t="s">
        <v>6296</v>
      </c>
      <c r="D1009" t="s">
        <v>6297</v>
      </c>
      <c r="F1009" t="s">
        <v>6298</v>
      </c>
      <c r="G1009" t="s">
        <v>6002</v>
      </c>
      <c r="H1009" t="s">
        <v>4976</v>
      </c>
      <c r="I1009" t="s">
        <v>4956</v>
      </c>
      <c r="J1009" t="s">
        <v>6299</v>
      </c>
      <c r="K1009" t="s">
        <v>6022</v>
      </c>
      <c r="L1009" t="s">
        <v>303</v>
      </c>
      <c r="M1009" t="s">
        <v>6300</v>
      </c>
    </row>
    <row r="1010" spans="1:13" x14ac:dyDescent="0.2">
      <c r="A1010" t="s">
        <v>292</v>
      </c>
      <c r="B1010" t="s">
        <v>293</v>
      </c>
      <c r="C1010" t="s">
        <v>6301</v>
      </c>
      <c r="D1010" t="s">
        <v>572</v>
      </c>
      <c r="E1010" t="s">
        <v>573</v>
      </c>
      <c r="F1010" t="s">
        <v>6302</v>
      </c>
      <c r="G1010" t="s">
        <v>5337</v>
      </c>
      <c r="H1010" t="s">
        <v>3668</v>
      </c>
      <c r="I1010" t="s">
        <v>4956</v>
      </c>
      <c r="J1010" t="s">
        <v>6303</v>
      </c>
      <c r="K1010" t="s">
        <v>6304</v>
      </c>
      <c r="L1010" t="s">
        <v>303</v>
      </c>
      <c r="M1010" t="s">
        <v>1908</v>
      </c>
    </row>
    <row r="1011" spans="1:13" x14ac:dyDescent="0.2">
      <c r="A1011" t="s">
        <v>292</v>
      </c>
      <c r="B1011" t="s">
        <v>293</v>
      </c>
      <c r="C1011" t="s">
        <v>6305</v>
      </c>
      <c r="D1011" t="s">
        <v>6306</v>
      </c>
      <c r="F1011" t="s">
        <v>6307</v>
      </c>
      <c r="G1011" t="s">
        <v>5801</v>
      </c>
      <c r="H1011" t="s">
        <v>4956</v>
      </c>
      <c r="J1011" t="s">
        <v>6308</v>
      </c>
      <c r="K1011" t="s">
        <v>6309</v>
      </c>
      <c r="L1011" t="s">
        <v>303</v>
      </c>
      <c r="M1011" t="s">
        <v>6310</v>
      </c>
    </row>
    <row r="1012" spans="1:13" x14ac:dyDescent="0.2">
      <c r="A1012" t="s">
        <v>292</v>
      </c>
      <c r="B1012" t="s">
        <v>293</v>
      </c>
      <c r="C1012" t="s">
        <v>6311</v>
      </c>
      <c r="D1012" t="s">
        <v>394</v>
      </c>
      <c r="E1012" t="s">
        <v>395</v>
      </c>
      <c r="F1012" t="s">
        <v>6312</v>
      </c>
      <c r="G1012" t="s">
        <v>6313</v>
      </c>
      <c r="H1012" t="s">
        <v>4976</v>
      </c>
      <c r="J1012" t="s">
        <v>6314</v>
      </c>
      <c r="K1012" t="s">
        <v>6315</v>
      </c>
      <c r="L1012" t="s">
        <v>303</v>
      </c>
      <c r="M1012" t="s">
        <v>1822</v>
      </c>
    </row>
    <row r="1013" spans="1:13" x14ac:dyDescent="0.2">
      <c r="A1013" t="s">
        <v>292</v>
      </c>
      <c r="B1013" t="s">
        <v>293</v>
      </c>
      <c r="C1013" t="s">
        <v>6316</v>
      </c>
      <c r="D1013" t="s">
        <v>349</v>
      </c>
      <c r="F1013" t="s">
        <v>6317</v>
      </c>
      <c r="G1013" t="s">
        <v>6121</v>
      </c>
      <c r="H1013" t="s">
        <v>4976</v>
      </c>
      <c r="J1013" t="s">
        <v>6129</v>
      </c>
      <c r="K1013" t="s">
        <v>6318</v>
      </c>
      <c r="L1013" t="s">
        <v>303</v>
      </c>
      <c r="M1013" t="s">
        <v>422</v>
      </c>
    </row>
    <row r="1014" spans="1:13" x14ac:dyDescent="0.2">
      <c r="A1014" t="s">
        <v>292</v>
      </c>
      <c r="B1014" t="s">
        <v>293</v>
      </c>
      <c r="C1014" t="s">
        <v>6319</v>
      </c>
      <c r="D1014" t="s">
        <v>394</v>
      </c>
      <c r="E1014" t="s">
        <v>395</v>
      </c>
      <c r="F1014" t="s">
        <v>6320</v>
      </c>
      <c r="G1014" t="s">
        <v>6321</v>
      </c>
      <c r="H1014" t="s">
        <v>4976</v>
      </c>
      <c r="J1014" t="s">
        <v>6322</v>
      </c>
      <c r="K1014" t="s">
        <v>6323</v>
      </c>
      <c r="L1014" t="s">
        <v>303</v>
      </c>
      <c r="M1014" t="s">
        <v>3201</v>
      </c>
    </row>
    <row r="1015" spans="1:13" x14ac:dyDescent="0.2">
      <c r="A1015" t="s">
        <v>292</v>
      </c>
      <c r="B1015" t="s">
        <v>293</v>
      </c>
      <c r="C1015" t="s">
        <v>6324</v>
      </c>
      <c r="D1015" t="s">
        <v>6325</v>
      </c>
      <c r="E1015" t="s">
        <v>6326</v>
      </c>
      <c r="F1015" t="s">
        <v>6327</v>
      </c>
      <c r="G1015" t="s">
        <v>5701</v>
      </c>
      <c r="H1015" t="s">
        <v>5719</v>
      </c>
      <c r="I1015" t="s">
        <v>4956</v>
      </c>
      <c r="J1015" t="s">
        <v>6328</v>
      </c>
      <c r="K1015" t="s">
        <v>6329</v>
      </c>
      <c r="L1015" t="s">
        <v>303</v>
      </c>
      <c r="M1015" t="s">
        <v>6330</v>
      </c>
    </row>
    <row r="1016" spans="1:13" x14ac:dyDescent="0.2">
      <c r="A1016" t="s">
        <v>292</v>
      </c>
      <c r="B1016" t="s">
        <v>293</v>
      </c>
      <c r="C1016" t="s">
        <v>6331</v>
      </c>
      <c r="D1016" t="s">
        <v>401</v>
      </c>
      <c r="E1016" t="s">
        <v>402</v>
      </c>
      <c r="F1016" t="s">
        <v>6332</v>
      </c>
      <c r="G1016" t="s">
        <v>5701</v>
      </c>
      <c r="I1016" t="s">
        <v>4956</v>
      </c>
      <c r="J1016" t="s">
        <v>6333</v>
      </c>
      <c r="K1016" t="s">
        <v>6334</v>
      </c>
      <c r="L1016" t="s">
        <v>303</v>
      </c>
      <c r="M1016" t="s">
        <v>902</v>
      </c>
    </row>
    <row r="1017" spans="1:13" x14ac:dyDescent="0.2">
      <c r="A1017" t="s">
        <v>292</v>
      </c>
      <c r="B1017" t="s">
        <v>293</v>
      </c>
      <c r="C1017" t="s">
        <v>6335</v>
      </c>
      <c r="D1017" t="s">
        <v>572</v>
      </c>
      <c r="E1017" t="s">
        <v>573</v>
      </c>
      <c r="F1017" t="s">
        <v>6336</v>
      </c>
      <c r="G1017" t="s">
        <v>6121</v>
      </c>
      <c r="H1017" t="s">
        <v>4976</v>
      </c>
      <c r="J1017" t="s">
        <v>6294</v>
      </c>
      <c r="K1017" t="s">
        <v>6337</v>
      </c>
      <c r="L1017" t="s">
        <v>303</v>
      </c>
      <c r="M1017" t="s">
        <v>1028</v>
      </c>
    </row>
    <row r="1018" spans="1:13" x14ac:dyDescent="0.2">
      <c r="A1018" t="s">
        <v>292</v>
      </c>
      <c r="B1018" t="s">
        <v>293</v>
      </c>
      <c r="C1018" t="s">
        <v>6338</v>
      </c>
      <c r="D1018" t="s">
        <v>6339</v>
      </c>
      <c r="E1018" t="s">
        <v>6340</v>
      </c>
      <c r="F1018" t="s">
        <v>6341</v>
      </c>
      <c r="G1018" t="s">
        <v>6342</v>
      </c>
      <c r="H1018" t="s">
        <v>4976</v>
      </c>
      <c r="J1018" t="s">
        <v>6343</v>
      </c>
      <c r="K1018" t="s">
        <v>6344</v>
      </c>
      <c r="L1018" t="s">
        <v>303</v>
      </c>
      <c r="M1018" t="s">
        <v>422</v>
      </c>
    </row>
    <row r="1019" spans="1:13" x14ac:dyDescent="0.2">
      <c r="A1019" t="s">
        <v>292</v>
      </c>
      <c r="B1019" t="s">
        <v>293</v>
      </c>
      <c r="C1019" t="s">
        <v>6345</v>
      </c>
      <c r="D1019" t="s">
        <v>6346</v>
      </c>
      <c r="E1019" t="s">
        <v>6347</v>
      </c>
      <c r="F1019" t="s">
        <v>6348</v>
      </c>
      <c r="G1019" t="s">
        <v>5958</v>
      </c>
      <c r="H1019" t="s">
        <v>5710</v>
      </c>
      <c r="I1019" t="s">
        <v>4956</v>
      </c>
      <c r="J1019" t="s">
        <v>6349</v>
      </c>
      <c r="K1019" t="s">
        <v>6350</v>
      </c>
      <c r="L1019" t="s">
        <v>303</v>
      </c>
      <c r="M1019" t="s">
        <v>526</v>
      </c>
    </row>
    <row r="1020" spans="1:13" x14ac:dyDescent="0.2">
      <c r="A1020" t="s">
        <v>292</v>
      </c>
      <c r="B1020" t="s">
        <v>293</v>
      </c>
      <c r="C1020" t="s">
        <v>6351</v>
      </c>
      <c r="D1020" t="s">
        <v>6352</v>
      </c>
      <c r="F1020" t="s">
        <v>6298</v>
      </c>
      <c r="G1020" t="s">
        <v>6002</v>
      </c>
      <c r="H1020" t="s">
        <v>4976</v>
      </c>
      <c r="J1020" t="s">
        <v>6299</v>
      </c>
      <c r="K1020" t="s">
        <v>6353</v>
      </c>
      <c r="L1020" t="s">
        <v>303</v>
      </c>
      <c r="M1020" t="s">
        <v>312</v>
      </c>
    </row>
    <row r="1021" spans="1:13" x14ac:dyDescent="0.2">
      <c r="A1021" t="s">
        <v>292</v>
      </c>
      <c r="B1021" t="s">
        <v>293</v>
      </c>
      <c r="C1021" t="s">
        <v>6354</v>
      </c>
      <c r="D1021" t="s">
        <v>572</v>
      </c>
      <c r="E1021" t="s">
        <v>573</v>
      </c>
      <c r="F1021" t="s">
        <v>6355</v>
      </c>
      <c r="G1021" t="s">
        <v>6182</v>
      </c>
      <c r="H1021" t="s">
        <v>5337</v>
      </c>
      <c r="I1021" t="s">
        <v>4956</v>
      </c>
      <c r="J1021" t="s">
        <v>6356</v>
      </c>
      <c r="K1021" t="s">
        <v>6357</v>
      </c>
      <c r="L1021" t="s">
        <v>303</v>
      </c>
      <c r="M1021" t="s">
        <v>6185</v>
      </c>
    </row>
    <row r="1022" spans="1:13" x14ac:dyDescent="0.2">
      <c r="A1022" t="s">
        <v>292</v>
      </c>
      <c r="B1022" t="s">
        <v>293</v>
      </c>
      <c r="C1022" t="s">
        <v>6358</v>
      </c>
      <c r="D1022" t="s">
        <v>6359</v>
      </c>
      <c r="E1022" t="s">
        <v>6360</v>
      </c>
      <c r="F1022" t="s">
        <v>6361</v>
      </c>
      <c r="G1022" t="s">
        <v>6362</v>
      </c>
      <c r="H1022" t="s">
        <v>4976</v>
      </c>
      <c r="J1022" t="s">
        <v>6363</v>
      </c>
      <c r="K1022" t="s">
        <v>6364</v>
      </c>
      <c r="L1022" t="s">
        <v>303</v>
      </c>
      <c r="M1022" t="s">
        <v>6365</v>
      </c>
    </row>
    <row r="1023" spans="1:13" x14ac:dyDescent="0.2">
      <c r="A1023" t="s">
        <v>292</v>
      </c>
      <c r="B1023" t="s">
        <v>293</v>
      </c>
      <c r="C1023" t="s">
        <v>6366</v>
      </c>
      <c r="D1023" t="s">
        <v>349</v>
      </c>
      <c r="F1023" t="s">
        <v>6367</v>
      </c>
      <c r="G1023" t="s">
        <v>5775</v>
      </c>
      <c r="H1023" t="s">
        <v>3668</v>
      </c>
      <c r="I1023" t="s">
        <v>4956</v>
      </c>
      <c r="J1023" t="s">
        <v>5776</v>
      </c>
      <c r="K1023" t="s">
        <v>6368</v>
      </c>
      <c r="L1023" t="s">
        <v>303</v>
      </c>
      <c r="M1023" t="s">
        <v>422</v>
      </c>
    </row>
    <row r="1024" spans="1:13" x14ac:dyDescent="0.2">
      <c r="A1024" t="s">
        <v>292</v>
      </c>
      <c r="B1024" t="s">
        <v>293</v>
      </c>
      <c r="C1024" t="s">
        <v>6369</v>
      </c>
      <c r="D1024" t="s">
        <v>572</v>
      </c>
      <c r="E1024" t="s">
        <v>573</v>
      </c>
      <c r="F1024" t="s">
        <v>6370</v>
      </c>
      <c r="G1024" t="s">
        <v>6371</v>
      </c>
      <c r="H1024" t="s">
        <v>6372</v>
      </c>
      <c r="I1024" t="s">
        <v>4956</v>
      </c>
      <c r="J1024" t="s">
        <v>6373</v>
      </c>
      <c r="K1024" t="s">
        <v>6374</v>
      </c>
      <c r="L1024" t="s">
        <v>303</v>
      </c>
      <c r="M1024" t="s">
        <v>6375</v>
      </c>
    </row>
    <row r="1025" spans="1:13" x14ac:dyDescent="0.2">
      <c r="A1025" t="s">
        <v>292</v>
      </c>
      <c r="B1025" t="s">
        <v>293</v>
      </c>
      <c r="C1025" t="s">
        <v>6376</v>
      </c>
      <c r="D1025" t="s">
        <v>6377</v>
      </c>
      <c r="E1025" t="s">
        <v>6378</v>
      </c>
      <c r="F1025" t="s">
        <v>6379</v>
      </c>
      <c r="G1025" t="s">
        <v>6342</v>
      </c>
      <c r="H1025" t="s">
        <v>4976</v>
      </c>
      <c r="J1025" t="s">
        <v>6380</v>
      </c>
      <c r="K1025" t="s">
        <v>6381</v>
      </c>
      <c r="L1025" t="s">
        <v>303</v>
      </c>
      <c r="M1025" t="s">
        <v>6382</v>
      </c>
    </row>
    <row r="1026" spans="1:13" x14ac:dyDescent="0.2">
      <c r="A1026" t="s">
        <v>292</v>
      </c>
      <c r="B1026" t="s">
        <v>293</v>
      </c>
      <c r="C1026" t="s">
        <v>6383</v>
      </c>
      <c r="D1026" t="s">
        <v>6384</v>
      </c>
      <c r="F1026" t="s">
        <v>6385</v>
      </c>
      <c r="G1026" t="s">
        <v>6386</v>
      </c>
      <c r="H1026" t="s">
        <v>5337</v>
      </c>
      <c r="I1026" t="s">
        <v>4956</v>
      </c>
      <c r="J1026" t="s">
        <v>6387</v>
      </c>
      <c r="K1026" t="s">
        <v>6388</v>
      </c>
      <c r="L1026" t="s">
        <v>303</v>
      </c>
      <c r="M1026" t="s">
        <v>2042</v>
      </c>
    </row>
    <row r="1027" spans="1:13" x14ac:dyDescent="0.2">
      <c r="A1027" t="s">
        <v>292</v>
      </c>
      <c r="B1027" t="s">
        <v>293</v>
      </c>
      <c r="C1027" t="s">
        <v>6389</v>
      </c>
      <c r="D1027" t="s">
        <v>572</v>
      </c>
      <c r="E1027" t="s">
        <v>573</v>
      </c>
      <c r="F1027" t="s">
        <v>6390</v>
      </c>
      <c r="G1027" t="s">
        <v>981</v>
      </c>
      <c r="H1027" t="s">
        <v>5701</v>
      </c>
      <c r="I1027" t="s">
        <v>4956</v>
      </c>
      <c r="J1027" t="s">
        <v>6391</v>
      </c>
      <c r="K1027" t="s">
        <v>6392</v>
      </c>
      <c r="L1027" t="s">
        <v>303</v>
      </c>
      <c r="M1027" t="s">
        <v>422</v>
      </c>
    </row>
    <row r="1028" spans="1:13" x14ac:dyDescent="0.2">
      <c r="A1028" t="s">
        <v>292</v>
      </c>
      <c r="B1028" t="s">
        <v>293</v>
      </c>
      <c r="C1028" t="s">
        <v>6393</v>
      </c>
      <c r="D1028" t="s">
        <v>6394</v>
      </c>
      <c r="E1028" t="s">
        <v>6395</v>
      </c>
      <c r="F1028" t="s">
        <v>6396</v>
      </c>
      <c r="G1028" t="s">
        <v>6140</v>
      </c>
      <c r="H1028" t="s">
        <v>4976</v>
      </c>
      <c r="J1028" t="s">
        <v>6397</v>
      </c>
      <c r="K1028" t="s">
        <v>6398</v>
      </c>
      <c r="L1028" t="s">
        <v>303</v>
      </c>
      <c r="M1028" t="s">
        <v>6399</v>
      </c>
    </row>
    <row r="1029" spans="1:13" x14ac:dyDescent="0.2">
      <c r="A1029" t="s">
        <v>292</v>
      </c>
      <c r="B1029" t="s">
        <v>293</v>
      </c>
      <c r="C1029" t="s">
        <v>6400</v>
      </c>
      <c r="D1029" t="s">
        <v>572</v>
      </c>
      <c r="E1029" t="s">
        <v>573</v>
      </c>
      <c r="F1029" t="s">
        <v>6401</v>
      </c>
      <c r="G1029" t="s">
        <v>6402</v>
      </c>
      <c r="H1029" t="s">
        <v>6372</v>
      </c>
      <c r="I1029" t="s">
        <v>4956</v>
      </c>
      <c r="J1029" t="s">
        <v>6403</v>
      </c>
      <c r="K1029" t="s">
        <v>6404</v>
      </c>
      <c r="L1029" t="s">
        <v>303</v>
      </c>
      <c r="M1029" t="s">
        <v>422</v>
      </c>
    </row>
    <row r="1030" spans="1:13" x14ac:dyDescent="0.2">
      <c r="A1030" t="s">
        <v>292</v>
      </c>
      <c r="B1030" t="s">
        <v>293</v>
      </c>
      <c r="C1030" t="s">
        <v>6405</v>
      </c>
      <c r="D1030" t="s">
        <v>6406</v>
      </c>
      <c r="E1030" t="s">
        <v>6407</v>
      </c>
      <c r="F1030" t="s">
        <v>6408</v>
      </c>
      <c r="G1030" t="s">
        <v>6409</v>
      </c>
      <c r="H1030" t="s">
        <v>5710</v>
      </c>
      <c r="J1030" t="s">
        <v>6410</v>
      </c>
      <c r="K1030" t="s">
        <v>6411</v>
      </c>
      <c r="L1030" t="s">
        <v>303</v>
      </c>
      <c r="M1030" t="s">
        <v>6412</v>
      </c>
    </row>
    <row r="1031" spans="1:13" x14ac:dyDescent="0.2">
      <c r="A1031" t="s">
        <v>292</v>
      </c>
      <c r="B1031" t="s">
        <v>293</v>
      </c>
      <c r="C1031" t="s">
        <v>6413</v>
      </c>
      <c r="D1031" t="s">
        <v>6414</v>
      </c>
      <c r="F1031" t="s">
        <v>6415</v>
      </c>
      <c r="G1031" t="s">
        <v>6416</v>
      </c>
      <c r="H1031" t="s">
        <v>4976</v>
      </c>
      <c r="J1031" t="s">
        <v>6417</v>
      </c>
      <c r="K1031" t="s">
        <v>6418</v>
      </c>
      <c r="L1031" t="s">
        <v>303</v>
      </c>
      <c r="M1031" t="s">
        <v>6419</v>
      </c>
    </row>
    <row r="1032" spans="1:13" x14ac:dyDescent="0.2">
      <c r="A1032" t="s">
        <v>292</v>
      </c>
      <c r="B1032" t="s">
        <v>293</v>
      </c>
      <c r="C1032" t="s">
        <v>6420</v>
      </c>
      <c r="D1032" t="s">
        <v>6011</v>
      </c>
      <c r="E1032" t="s">
        <v>6421</v>
      </c>
      <c r="F1032" t="s">
        <v>6422</v>
      </c>
      <c r="H1032" t="s">
        <v>5718</v>
      </c>
      <c r="I1032" t="s">
        <v>4956</v>
      </c>
      <c r="J1032" t="s">
        <v>6423</v>
      </c>
      <c r="K1032" t="s">
        <v>6424</v>
      </c>
      <c r="L1032" t="s">
        <v>303</v>
      </c>
      <c r="M1032" t="s">
        <v>6425</v>
      </c>
    </row>
    <row r="1033" spans="1:13" x14ac:dyDescent="0.2">
      <c r="A1033" t="s">
        <v>292</v>
      </c>
      <c r="B1033" t="s">
        <v>293</v>
      </c>
      <c r="C1033" t="s">
        <v>6426</v>
      </c>
      <c r="D1033" t="s">
        <v>6427</v>
      </c>
      <c r="E1033" t="s">
        <v>6428</v>
      </c>
      <c r="F1033" t="s">
        <v>6429</v>
      </c>
      <c r="H1033" t="s">
        <v>6430</v>
      </c>
      <c r="I1033" t="s">
        <v>4956</v>
      </c>
      <c r="J1033" t="s">
        <v>6431</v>
      </c>
      <c r="K1033" t="s">
        <v>6432</v>
      </c>
      <c r="L1033" t="s">
        <v>303</v>
      </c>
      <c r="M1033" t="s">
        <v>3760</v>
      </c>
    </row>
    <row r="1034" spans="1:13" x14ac:dyDescent="0.2">
      <c r="A1034" t="s">
        <v>292</v>
      </c>
      <c r="B1034" t="s">
        <v>293</v>
      </c>
      <c r="C1034" t="s">
        <v>6433</v>
      </c>
      <c r="D1034" t="s">
        <v>6434</v>
      </c>
      <c r="E1034" t="s">
        <v>6435</v>
      </c>
      <c r="F1034" t="s">
        <v>6436</v>
      </c>
      <c r="G1034" t="s">
        <v>6437</v>
      </c>
      <c r="H1034" t="s">
        <v>6438</v>
      </c>
      <c r="I1034" t="s">
        <v>4956</v>
      </c>
      <c r="J1034" t="s">
        <v>6439</v>
      </c>
      <c r="K1034" t="s">
        <v>6440</v>
      </c>
      <c r="L1034" t="s">
        <v>303</v>
      </c>
      <c r="M1034" t="s">
        <v>6441</v>
      </c>
    </row>
    <row r="1035" spans="1:13" x14ac:dyDescent="0.2">
      <c r="A1035" t="s">
        <v>292</v>
      </c>
      <c r="B1035" t="s">
        <v>293</v>
      </c>
      <c r="C1035" t="s">
        <v>6442</v>
      </c>
      <c r="D1035" t="s">
        <v>6443</v>
      </c>
      <c r="F1035" t="s">
        <v>6444</v>
      </c>
      <c r="G1035" t="s">
        <v>5807</v>
      </c>
      <c r="H1035" t="s">
        <v>4976</v>
      </c>
      <c r="J1035" t="s">
        <v>6445</v>
      </c>
      <c r="K1035" t="s">
        <v>6446</v>
      </c>
      <c r="L1035" t="s">
        <v>303</v>
      </c>
      <c r="M1035" t="s">
        <v>6447</v>
      </c>
    </row>
    <row r="1036" spans="1:13" x14ac:dyDescent="0.2">
      <c r="A1036" t="s">
        <v>292</v>
      </c>
      <c r="B1036" t="s">
        <v>293</v>
      </c>
      <c r="C1036" t="s">
        <v>6448</v>
      </c>
      <c r="D1036" t="s">
        <v>572</v>
      </c>
      <c r="E1036" t="s">
        <v>573</v>
      </c>
      <c r="F1036" t="s">
        <v>6449</v>
      </c>
      <c r="G1036" t="s">
        <v>6450</v>
      </c>
      <c r="H1036" t="s">
        <v>4976</v>
      </c>
      <c r="J1036" t="s">
        <v>6451</v>
      </c>
      <c r="K1036" t="s">
        <v>6452</v>
      </c>
      <c r="L1036" t="s">
        <v>303</v>
      </c>
      <c r="M1036" t="s">
        <v>422</v>
      </c>
    </row>
    <row r="1037" spans="1:13" x14ac:dyDescent="0.2">
      <c r="A1037" t="s">
        <v>292</v>
      </c>
      <c r="B1037" t="s">
        <v>293</v>
      </c>
      <c r="C1037" t="s">
        <v>6453</v>
      </c>
      <c r="D1037" t="s">
        <v>6454</v>
      </c>
      <c r="E1037" t="s">
        <v>6455</v>
      </c>
      <c r="F1037" t="s">
        <v>6456</v>
      </c>
      <c r="G1037" t="s">
        <v>6457</v>
      </c>
      <c r="H1037" t="s">
        <v>4976</v>
      </c>
      <c r="J1037" t="s">
        <v>6458</v>
      </c>
      <c r="K1037" t="s">
        <v>6459</v>
      </c>
      <c r="L1037" t="s">
        <v>303</v>
      </c>
      <c r="M1037" t="s">
        <v>6460</v>
      </c>
    </row>
    <row r="1038" spans="1:13" x14ac:dyDescent="0.2">
      <c r="A1038" t="s">
        <v>292</v>
      </c>
      <c r="B1038" t="s">
        <v>293</v>
      </c>
      <c r="C1038" t="s">
        <v>6461</v>
      </c>
      <c r="D1038" t="s">
        <v>349</v>
      </c>
      <c r="E1038" t="s">
        <v>424</v>
      </c>
      <c r="F1038" t="s">
        <v>6462</v>
      </c>
      <c r="G1038" t="s">
        <v>6463</v>
      </c>
      <c r="H1038" t="s">
        <v>5710</v>
      </c>
      <c r="J1038" t="s">
        <v>6464</v>
      </c>
      <c r="K1038" t="s">
        <v>6465</v>
      </c>
      <c r="L1038" t="s">
        <v>303</v>
      </c>
      <c r="M1038" t="s">
        <v>3817</v>
      </c>
    </row>
    <row r="1039" spans="1:13" x14ac:dyDescent="0.2">
      <c r="A1039" t="s">
        <v>292</v>
      </c>
      <c r="B1039" t="s">
        <v>293</v>
      </c>
      <c r="C1039" t="s">
        <v>6466</v>
      </c>
      <c r="D1039" t="s">
        <v>6467</v>
      </c>
      <c r="E1039" t="s">
        <v>6468</v>
      </c>
      <c r="F1039" t="s">
        <v>6469</v>
      </c>
      <c r="G1039" t="s">
        <v>5807</v>
      </c>
      <c r="H1039" t="s">
        <v>4976</v>
      </c>
      <c r="J1039" t="s">
        <v>5808</v>
      </c>
      <c r="K1039" t="s">
        <v>6470</v>
      </c>
      <c r="L1039" t="s">
        <v>303</v>
      </c>
      <c r="M1039" t="s">
        <v>6471</v>
      </c>
    </row>
    <row r="1040" spans="1:13" x14ac:dyDescent="0.2">
      <c r="A1040" t="s">
        <v>292</v>
      </c>
      <c r="B1040" t="s">
        <v>293</v>
      </c>
      <c r="C1040" t="s">
        <v>6472</v>
      </c>
      <c r="D1040" t="s">
        <v>6473</v>
      </c>
      <c r="E1040" t="s">
        <v>6474</v>
      </c>
      <c r="F1040" t="s">
        <v>6475</v>
      </c>
      <c r="G1040" t="s">
        <v>5807</v>
      </c>
      <c r="H1040" t="s">
        <v>4976</v>
      </c>
      <c r="J1040" t="s">
        <v>6476</v>
      </c>
      <c r="K1040" t="s">
        <v>6477</v>
      </c>
      <c r="L1040" t="s">
        <v>303</v>
      </c>
      <c r="M1040" t="s">
        <v>6478</v>
      </c>
    </row>
    <row r="1041" spans="1:13" x14ac:dyDescent="0.2">
      <c r="A1041" t="s">
        <v>292</v>
      </c>
      <c r="B1041" t="s">
        <v>293</v>
      </c>
      <c r="C1041" t="s">
        <v>6479</v>
      </c>
      <c r="D1041" t="s">
        <v>5922</v>
      </c>
      <c r="E1041" t="s">
        <v>296</v>
      </c>
      <c r="F1041" t="s">
        <v>6480</v>
      </c>
      <c r="G1041" t="s">
        <v>5924</v>
      </c>
      <c r="H1041" t="s">
        <v>5780</v>
      </c>
      <c r="J1041" t="s">
        <v>6481</v>
      </c>
      <c r="K1041" t="s">
        <v>6482</v>
      </c>
      <c r="L1041" t="s">
        <v>303</v>
      </c>
      <c r="M1041" t="s">
        <v>422</v>
      </c>
    </row>
    <row r="1042" spans="1:13" x14ac:dyDescent="0.2">
      <c r="A1042" t="s">
        <v>292</v>
      </c>
      <c r="B1042" t="s">
        <v>293</v>
      </c>
      <c r="C1042" t="s">
        <v>6483</v>
      </c>
      <c r="D1042" t="s">
        <v>6484</v>
      </c>
      <c r="E1042" t="s">
        <v>6485</v>
      </c>
      <c r="F1042" t="s">
        <v>6486</v>
      </c>
      <c r="G1042" t="s">
        <v>5807</v>
      </c>
      <c r="H1042" t="s">
        <v>4976</v>
      </c>
      <c r="J1042" t="s">
        <v>6445</v>
      </c>
      <c r="K1042" t="s">
        <v>6487</v>
      </c>
      <c r="L1042" t="s">
        <v>303</v>
      </c>
      <c r="M1042" t="s">
        <v>552</v>
      </c>
    </row>
    <row r="1043" spans="1:13" x14ac:dyDescent="0.2">
      <c r="A1043" t="s">
        <v>292</v>
      </c>
      <c r="B1043" t="s">
        <v>293</v>
      </c>
      <c r="C1043" t="s">
        <v>6488</v>
      </c>
      <c r="D1043" t="s">
        <v>5875</v>
      </c>
      <c r="E1043" t="s">
        <v>296</v>
      </c>
      <c r="F1043" t="s">
        <v>6489</v>
      </c>
      <c r="G1043" t="s">
        <v>6490</v>
      </c>
      <c r="H1043" t="s">
        <v>6491</v>
      </c>
      <c r="I1043" t="s">
        <v>5710</v>
      </c>
      <c r="J1043" t="s">
        <v>5947</v>
      </c>
      <c r="K1043" t="s">
        <v>6492</v>
      </c>
      <c r="L1043" t="s">
        <v>303</v>
      </c>
      <c r="M1043" t="s">
        <v>6493</v>
      </c>
    </row>
    <row r="1044" spans="1:13" x14ac:dyDescent="0.2">
      <c r="A1044" t="s">
        <v>292</v>
      </c>
      <c r="B1044" t="s">
        <v>293</v>
      </c>
      <c r="C1044" t="s">
        <v>6494</v>
      </c>
      <c r="D1044" t="s">
        <v>401</v>
      </c>
      <c r="F1044" t="s">
        <v>1096</v>
      </c>
      <c r="G1044" t="s">
        <v>6495</v>
      </c>
      <c r="H1044" t="s">
        <v>5983</v>
      </c>
      <c r="I1044" t="s">
        <v>4956</v>
      </c>
      <c r="J1044" t="s">
        <v>6496</v>
      </c>
      <c r="K1044" t="s">
        <v>6497</v>
      </c>
      <c r="L1044" t="s">
        <v>303</v>
      </c>
      <c r="M1044" t="s">
        <v>6498</v>
      </c>
    </row>
    <row r="1045" spans="1:13" x14ac:dyDescent="0.2">
      <c r="A1045" t="s">
        <v>292</v>
      </c>
      <c r="B1045" t="s">
        <v>293</v>
      </c>
      <c r="C1045" t="s">
        <v>6499</v>
      </c>
      <c r="D1045" t="s">
        <v>6500</v>
      </c>
      <c r="E1045" t="s">
        <v>6501</v>
      </c>
      <c r="F1045" t="s">
        <v>6502</v>
      </c>
      <c r="H1045" t="s">
        <v>6163</v>
      </c>
      <c r="I1045" t="s">
        <v>4976</v>
      </c>
      <c r="J1045" t="s">
        <v>6503</v>
      </c>
      <c r="K1045" t="s">
        <v>6504</v>
      </c>
      <c r="L1045" t="s">
        <v>303</v>
      </c>
      <c r="M1045" t="s">
        <v>6505</v>
      </c>
    </row>
    <row r="1046" spans="1:13" x14ac:dyDescent="0.2">
      <c r="A1046" t="s">
        <v>292</v>
      </c>
      <c r="B1046" t="s">
        <v>293</v>
      </c>
      <c r="C1046" t="s">
        <v>6506</v>
      </c>
      <c r="D1046" t="s">
        <v>6507</v>
      </c>
      <c r="E1046" t="s">
        <v>6508</v>
      </c>
      <c r="F1046" t="s">
        <v>6509</v>
      </c>
      <c r="G1046" t="s">
        <v>6510</v>
      </c>
      <c r="H1046" t="s">
        <v>6416</v>
      </c>
      <c r="I1046" t="s">
        <v>4976</v>
      </c>
      <c r="J1046" t="s">
        <v>6511</v>
      </c>
      <c r="K1046" t="s">
        <v>6512</v>
      </c>
      <c r="L1046" t="s">
        <v>303</v>
      </c>
      <c r="M1046" t="s">
        <v>1598</v>
      </c>
    </row>
    <row r="1047" spans="1:13" x14ac:dyDescent="0.2">
      <c r="A1047" t="s">
        <v>292</v>
      </c>
      <c r="B1047" t="s">
        <v>293</v>
      </c>
      <c r="C1047" t="s">
        <v>6513</v>
      </c>
      <c r="D1047" t="s">
        <v>6514</v>
      </c>
      <c r="F1047" t="s">
        <v>6515</v>
      </c>
      <c r="G1047" t="s">
        <v>6516</v>
      </c>
      <c r="H1047" t="s">
        <v>6517</v>
      </c>
      <c r="I1047" t="s">
        <v>6518</v>
      </c>
      <c r="J1047" t="s">
        <v>6519</v>
      </c>
      <c r="K1047" t="s">
        <v>6520</v>
      </c>
      <c r="L1047" t="s">
        <v>303</v>
      </c>
      <c r="M1047" t="s">
        <v>312</v>
      </c>
    </row>
    <row r="1048" spans="1:13" x14ac:dyDescent="0.2">
      <c r="A1048" t="s">
        <v>292</v>
      </c>
      <c r="B1048" t="s">
        <v>293</v>
      </c>
      <c r="C1048" t="s">
        <v>6521</v>
      </c>
      <c r="D1048" t="s">
        <v>572</v>
      </c>
      <c r="E1048" t="s">
        <v>573</v>
      </c>
      <c r="F1048" t="s">
        <v>6522</v>
      </c>
      <c r="G1048" t="s">
        <v>6523</v>
      </c>
      <c r="H1048" t="s">
        <v>4976</v>
      </c>
      <c r="J1048" t="s">
        <v>6524</v>
      </c>
      <c r="K1048" t="s">
        <v>6525</v>
      </c>
      <c r="L1048" t="s">
        <v>303</v>
      </c>
      <c r="M1048" t="s">
        <v>422</v>
      </c>
    </row>
    <row r="1049" spans="1:13" x14ac:dyDescent="0.2">
      <c r="A1049" t="s">
        <v>292</v>
      </c>
      <c r="B1049" t="s">
        <v>293</v>
      </c>
      <c r="C1049" t="s">
        <v>6526</v>
      </c>
      <c r="D1049" t="s">
        <v>5922</v>
      </c>
      <c r="E1049" t="s">
        <v>296</v>
      </c>
      <c r="F1049" t="s">
        <v>6527</v>
      </c>
      <c r="G1049" t="s">
        <v>6528</v>
      </c>
      <c r="H1049" t="s">
        <v>5780</v>
      </c>
      <c r="J1049" t="s">
        <v>6529</v>
      </c>
      <c r="K1049" t="s">
        <v>6530</v>
      </c>
      <c r="L1049" t="s">
        <v>303</v>
      </c>
      <c r="M1049" t="s">
        <v>6531</v>
      </c>
    </row>
    <row r="1050" spans="1:13" x14ac:dyDescent="0.2">
      <c r="A1050" t="s">
        <v>292</v>
      </c>
      <c r="B1050" t="s">
        <v>293</v>
      </c>
      <c r="C1050" t="s">
        <v>6532</v>
      </c>
      <c r="D1050" t="s">
        <v>6533</v>
      </c>
      <c r="E1050" t="s">
        <v>1817</v>
      </c>
      <c r="F1050" t="s">
        <v>6534</v>
      </c>
      <c r="G1050" t="s">
        <v>6535</v>
      </c>
      <c r="H1050" t="s">
        <v>4976</v>
      </c>
      <c r="J1050" t="s">
        <v>6536</v>
      </c>
      <c r="K1050" t="s">
        <v>6537</v>
      </c>
      <c r="L1050" t="s">
        <v>303</v>
      </c>
      <c r="M1050" t="s">
        <v>4208</v>
      </c>
    </row>
    <row r="1051" spans="1:13" x14ac:dyDescent="0.2">
      <c r="A1051" t="s">
        <v>292</v>
      </c>
      <c r="B1051" t="s">
        <v>293</v>
      </c>
      <c r="C1051" t="s">
        <v>6538</v>
      </c>
      <c r="D1051" t="s">
        <v>492</v>
      </c>
      <c r="E1051" t="s">
        <v>493</v>
      </c>
      <c r="F1051" t="s">
        <v>6539</v>
      </c>
      <c r="G1051" t="s">
        <v>5780</v>
      </c>
      <c r="J1051" t="s">
        <v>6540</v>
      </c>
      <c r="K1051" t="s">
        <v>6541</v>
      </c>
      <c r="L1051" t="s">
        <v>303</v>
      </c>
      <c r="M1051" t="s">
        <v>2631</v>
      </c>
    </row>
    <row r="1052" spans="1:13" x14ac:dyDescent="0.2">
      <c r="A1052" t="s">
        <v>292</v>
      </c>
      <c r="B1052" t="s">
        <v>293</v>
      </c>
      <c r="C1052" t="s">
        <v>6542</v>
      </c>
      <c r="D1052" t="s">
        <v>366</v>
      </c>
      <c r="E1052" t="s">
        <v>1215</v>
      </c>
      <c r="F1052" t="s">
        <v>6543</v>
      </c>
      <c r="G1052" t="s">
        <v>5892</v>
      </c>
      <c r="H1052" t="s">
        <v>5710</v>
      </c>
      <c r="I1052" t="s">
        <v>4956</v>
      </c>
      <c r="J1052" t="s">
        <v>6544</v>
      </c>
      <c r="K1052" t="s">
        <v>302</v>
      </c>
      <c r="L1052" t="s">
        <v>303</v>
      </c>
      <c r="M1052" t="s">
        <v>4292</v>
      </c>
    </row>
    <row r="1053" spans="1:13" x14ac:dyDescent="0.2">
      <c r="A1053" t="s">
        <v>292</v>
      </c>
      <c r="B1053" t="s">
        <v>293</v>
      </c>
      <c r="C1053" t="s">
        <v>6545</v>
      </c>
      <c r="D1053" t="s">
        <v>349</v>
      </c>
      <c r="E1053" t="s">
        <v>424</v>
      </c>
      <c r="F1053" t="s">
        <v>6546</v>
      </c>
      <c r="G1053" t="s">
        <v>5932</v>
      </c>
      <c r="H1053" t="s">
        <v>4976</v>
      </c>
      <c r="J1053" t="s">
        <v>6547</v>
      </c>
      <c r="K1053" t="s">
        <v>6548</v>
      </c>
      <c r="L1053" t="s">
        <v>303</v>
      </c>
      <c r="M1053" t="s">
        <v>6549</v>
      </c>
    </row>
    <row r="1054" spans="1:13" x14ac:dyDescent="0.2">
      <c r="A1054" t="s">
        <v>292</v>
      </c>
      <c r="B1054" t="s">
        <v>293</v>
      </c>
      <c r="C1054" t="s">
        <v>6550</v>
      </c>
      <c r="D1054" t="s">
        <v>4966</v>
      </c>
      <c r="E1054" t="s">
        <v>6551</v>
      </c>
      <c r="F1054" t="s">
        <v>6552</v>
      </c>
      <c r="G1054" t="s">
        <v>6553</v>
      </c>
      <c r="H1054" t="s">
        <v>6554</v>
      </c>
      <c r="I1054" t="s">
        <v>4956</v>
      </c>
      <c r="J1054" t="s">
        <v>6555</v>
      </c>
      <c r="K1054" t="s">
        <v>6556</v>
      </c>
      <c r="L1054" t="s">
        <v>303</v>
      </c>
      <c r="M1054" t="s">
        <v>312</v>
      </c>
    </row>
    <row r="1055" spans="1:13" x14ac:dyDescent="0.2">
      <c r="A1055" t="s">
        <v>292</v>
      </c>
      <c r="B1055" t="s">
        <v>293</v>
      </c>
      <c r="C1055" t="s">
        <v>6557</v>
      </c>
      <c r="D1055" t="s">
        <v>5992</v>
      </c>
      <c r="E1055" t="s">
        <v>5993</v>
      </c>
      <c r="F1055" t="s">
        <v>6558</v>
      </c>
      <c r="G1055" t="s">
        <v>6559</v>
      </c>
      <c r="H1055" t="s">
        <v>5983</v>
      </c>
      <c r="I1055" t="s">
        <v>4956</v>
      </c>
      <c r="J1055" t="s">
        <v>6560</v>
      </c>
      <c r="K1055" t="s">
        <v>6561</v>
      </c>
      <c r="L1055" t="s">
        <v>303</v>
      </c>
      <c r="M1055" t="s">
        <v>6562</v>
      </c>
    </row>
    <row r="1056" spans="1:13" x14ac:dyDescent="0.2">
      <c r="A1056" t="s">
        <v>292</v>
      </c>
      <c r="B1056" t="s">
        <v>293</v>
      </c>
      <c r="C1056" t="s">
        <v>6563</v>
      </c>
      <c r="D1056" t="s">
        <v>6564</v>
      </c>
      <c r="E1056" t="s">
        <v>6565</v>
      </c>
      <c r="F1056" t="s">
        <v>6566</v>
      </c>
      <c r="G1056" t="s">
        <v>6567</v>
      </c>
      <c r="H1056" t="s">
        <v>4976</v>
      </c>
      <c r="J1056" t="s">
        <v>6568</v>
      </c>
      <c r="K1056" t="s">
        <v>6569</v>
      </c>
      <c r="L1056" t="s">
        <v>303</v>
      </c>
      <c r="M1056" t="s">
        <v>422</v>
      </c>
    </row>
    <row r="1057" spans="1:13" x14ac:dyDescent="0.2">
      <c r="A1057" t="s">
        <v>292</v>
      </c>
      <c r="B1057" t="s">
        <v>293</v>
      </c>
      <c r="C1057" t="s">
        <v>6570</v>
      </c>
      <c r="D1057" t="s">
        <v>572</v>
      </c>
      <c r="E1057" t="s">
        <v>573</v>
      </c>
      <c r="F1057" t="s">
        <v>6571</v>
      </c>
      <c r="H1057" t="s">
        <v>6372</v>
      </c>
      <c r="I1057" t="s">
        <v>4956</v>
      </c>
      <c r="J1057" t="s">
        <v>6572</v>
      </c>
      <c r="K1057" t="s">
        <v>6573</v>
      </c>
      <c r="L1057" t="s">
        <v>303</v>
      </c>
      <c r="M1057" t="s">
        <v>422</v>
      </c>
    </row>
    <row r="1058" spans="1:13" x14ac:dyDescent="0.2">
      <c r="A1058" t="s">
        <v>292</v>
      </c>
      <c r="B1058" t="s">
        <v>293</v>
      </c>
      <c r="C1058" t="s">
        <v>6574</v>
      </c>
      <c r="D1058" t="s">
        <v>572</v>
      </c>
      <c r="E1058" t="s">
        <v>573</v>
      </c>
      <c r="F1058" t="s">
        <v>6575</v>
      </c>
      <c r="G1058" t="s">
        <v>5817</v>
      </c>
      <c r="H1058" t="s">
        <v>3668</v>
      </c>
      <c r="I1058" t="s">
        <v>4956</v>
      </c>
      <c r="J1058" t="s">
        <v>6576</v>
      </c>
      <c r="K1058" t="s">
        <v>6577</v>
      </c>
      <c r="L1058" t="s">
        <v>303</v>
      </c>
      <c r="M1058" t="s">
        <v>422</v>
      </c>
    </row>
    <row r="1059" spans="1:13" x14ac:dyDescent="0.2">
      <c r="A1059" t="s">
        <v>292</v>
      </c>
      <c r="B1059" t="s">
        <v>293</v>
      </c>
      <c r="C1059" t="s">
        <v>6578</v>
      </c>
      <c r="D1059" t="s">
        <v>6579</v>
      </c>
      <c r="E1059" t="s">
        <v>6580</v>
      </c>
      <c r="F1059" t="s">
        <v>6581</v>
      </c>
      <c r="G1059" t="s">
        <v>6402</v>
      </c>
      <c r="H1059" t="s">
        <v>6372</v>
      </c>
      <c r="I1059" t="s">
        <v>4956</v>
      </c>
      <c r="J1059" t="s">
        <v>6582</v>
      </c>
      <c r="K1059" t="s">
        <v>6583</v>
      </c>
      <c r="L1059" t="s">
        <v>303</v>
      </c>
      <c r="M1059" t="s">
        <v>422</v>
      </c>
    </row>
    <row r="1060" spans="1:13" x14ac:dyDescent="0.2">
      <c r="A1060" t="s">
        <v>292</v>
      </c>
      <c r="B1060" t="s">
        <v>293</v>
      </c>
      <c r="C1060" t="s">
        <v>6584</v>
      </c>
      <c r="D1060" t="s">
        <v>5875</v>
      </c>
      <c r="E1060" t="s">
        <v>296</v>
      </c>
      <c r="F1060" t="s">
        <v>6585</v>
      </c>
      <c r="G1060" t="s">
        <v>5710</v>
      </c>
      <c r="J1060" t="s">
        <v>6586</v>
      </c>
      <c r="K1060" t="s">
        <v>6587</v>
      </c>
      <c r="L1060" t="s">
        <v>303</v>
      </c>
      <c r="M1060" t="s">
        <v>6588</v>
      </c>
    </row>
    <row r="1061" spans="1:13" x14ac:dyDescent="0.2">
      <c r="A1061" t="s">
        <v>292</v>
      </c>
      <c r="B1061" t="s">
        <v>293</v>
      </c>
      <c r="C1061" t="s">
        <v>6589</v>
      </c>
      <c r="D1061" t="s">
        <v>6590</v>
      </c>
      <c r="E1061" t="s">
        <v>6591</v>
      </c>
      <c r="F1061" t="s">
        <v>6592</v>
      </c>
      <c r="G1061" t="s">
        <v>6593</v>
      </c>
      <c r="H1061" t="s">
        <v>3668</v>
      </c>
      <c r="I1061" t="s">
        <v>4956</v>
      </c>
      <c r="J1061" t="s">
        <v>6594</v>
      </c>
      <c r="K1061" t="s">
        <v>302</v>
      </c>
      <c r="L1061" t="s">
        <v>303</v>
      </c>
      <c r="M1061" t="s">
        <v>6595</v>
      </c>
    </row>
    <row r="1062" spans="1:13" x14ac:dyDescent="0.2">
      <c r="A1062" t="s">
        <v>292</v>
      </c>
      <c r="B1062" t="s">
        <v>293</v>
      </c>
      <c r="C1062" t="s">
        <v>6596</v>
      </c>
      <c r="D1062" t="s">
        <v>572</v>
      </c>
      <c r="E1062" t="s">
        <v>573</v>
      </c>
      <c r="F1062" t="s">
        <v>6597</v>
      </c>
      <c r="G1062" t="s">
        <v>6163</v>
      </c>
      <c r="H1062" t="s">
        <v>4976</v>
      </c>
      <c r="J1062" t="s">
        <v>6251</v>
      </c>
      <c r="K1062" t="s">
        <v>6598</v>
      </c>
      <c r="L1062" t="s">
        <v>303</v>
      </c>
      <c r="M1062" t="s">
        <v>422</v>
      </c>
    </row>
    <row r="1063" spans="1:13" x14ac:dyDescent="0.2">
      <c r="A1063" t="s">
        <v>292</v>
      </c>
      <c r="B1063" t="s">
        <v>293</v>
      </c>
      <c r="C1063" t="s">
        <v>6599</v>
      </c>
      <c r="D1063" t="s">
        <v>6600</v>
      </c>
      <c r="E1063" t="s">
        <v>6601</v>
      </c>
      <c r="F1063" t="s">
        <v>6602</v>
      </c>
      <c r="G1063" t="s">
        <v>6603</v>
      </c>
      <c r="H1063" t="s">
        <v>5780</v>
      </c>
      <c r="J1063" t="s">
        <v>6604</v>
      </c>
      <c r="K1063" t="s">
        <v>6605</v>
      </c>
      <c r="L1063" t="s">
        <v>303</v>
      </c>
      <c r="M1063" t="s">
        <v>707</v>
      </c>
    </row>
    <row r="1064" spans="1:13" x14ac:dyDescent="0.2">
      <c r="A1064" t="s">
        <v>292</v>
      </c>
      <c r="B1064" t="s">
        <v>293</v>
      </c>
      <c r="C1064" t="s">
        <v>6606</v>
      </c>
      <c r="D1064" t="s">
        <v>572</v>
      </c>
      <c r="E1064" t="s">
        <v>573</v>
      </c>
      <c r="F1064" t="s">
        <v>6607</v>
      </c>
      <c r="G1064" t="s">
        <v>5718</v>
      </c>
      <c r="H1064" t="s">
        <v>5719</v>
      </c>
      <c r="I1064" t="s">
        <v>4956</v>
      </c>
      <c r="J1064" t="s">
        <v>6608</v>
      </c>
      <c r="K1064" t="s">
        <v>6609</v>
      </c>
      <c r="L1064" t="s">
        <v>303</v>
      </c>
      <c r="M1064" t="s">
        <v>5759</v>
      </c>
    </row>
    <row r="1065" spans="1:13" x14ac:dyDescent="0.2">
      <c r="A1065" t="s">
        <v>292</v>
      </c>
      <c r="B1065" t="s">
        <v>293</v>
      </c>
      <c r="C1065" t="s">
        <v>6610</v>
      </c>
      <c r="D1065" t="s">
        <v>572</v>
      </c>
      <c r="E1065" t="s">
        <v>573</v>
      </c>
      <c r="F1065" t="s">
        <v>6611</v>
      </c>
      <c r="G1065" t="s">
        <v>6612</v>
      </c>
      <c r="H1065" t="s">
        <v>5780</v>
      </c>
      <c r="J1065" t="s">
        <v>6613</v>
      </c>
      <c r="K1065" t="s">
        <v>6614</v>
      </c>
      <c r="L1065" t="s">
        <v>303</v>
      </c>
      <c r="M1065" t="s">
        <v>422</v>
      </c>
    </row>
    <row r="1066" spans="1:13" x14ac:dyDescent="0.2">
      <c r="A1066" t="s">
        <v>292</v>
      </c>
      <c r="B1066" t="s">
        <v>293</v>
      </c>
      <c r="C1066" t="s">
        <v>6615</v>
      </c>
      <c r="D1066" t="s">
        <v>6616</v>
      </c>
      <c r="E1066" t="s">
        <v>6617</v>
      </c>
      <c r="F1066" t="s">
        <v>6618</v>
      </c>
      <c r="H1066" t="s">
        <v>5830</v>
      </c>
      <c r="I1066" t="s">
        <v>4956</v>
      </c>
      <c r="J1066" t="s">
        <v>6619</v>
      </c>
      <c r="K1066" t="s">
        <v>6620</v>
      </c>
      <c r="L1066" t="s">
        <v>303</v>
      </c>
      <c r="M1066" t="s">
        <v>6621</v>
      </c>
    </row>
    <row r="1067" spans="1:13" x14ac:dyDescent="0.2">
      <c r="A1067" t="s">
        <v>292</v>
      </c>
      <c r="B1067" t="s">
        <v>293</v>
      </c>
      <c r="C1067" t="s">
        <v>6622</v>
      </c>
      <c r="D1067" t="s">
        <v>6623</v>
      </c>
      <c r="F1067" t="s">
        <v>6624</v>
      </c>
      <c r="G1067" t="s">
        <v>6625</v>
      </c>
      <c r="H1067" t="s">
        <v>5983</v>
      </c>
      <c r="I1067" t="s">
        <v>4956</v>
      </c>
      <c r="J1067" t="s">
        <v>6626</v>
      </c>
      <c r="K1067" t="s">
        <v>6627</v>
      </c>
      <c r="L1067" t="s">
        <v>303</v>
      </c>
      <c r="M1067" t="s">
        <v>2027</v>
      </c>
    </row>
    <row r="1068" spans="1:13" x14ac:dyDescent="0.2">
      <c r="A1068" t="s">
        <v>292</v>
      </c>
      <c r="B1068" t="s">
        <v>293</v>
      </c>
      <c r="C1068" t="s">
        <v>6628</v>
      </c>
      <c r="D1068" t="s">
        <v>4966</v>
      </c>
      <c r="E1068" t="s">
        <v>6551</v>
      </c>
      <c r="F1068" t="s">
        <v>6629</v>
      </c>
      <c r="G1068" t="s">
        <v>6523</v>
      </c>
      <c r="H1068" t="s">
        <v>4976</v>
      </c>
      <c r="J1068" t="s">
        <v>6630</v>
      </c>
      <c r="K1068" t="s">
        <v>6631</v>
      </c>
      <c r="L1068" t="s">
        <v>303</v>
      </c>
      <c r="M1068" t="s">
        <v>312</v>
      </c>
    </row>
    <row r="1069" spans="1:13" x14ac:dyDescent="0.2">
      <c r="A1069" t="s">
        <v>292</v>
      </c>
      <c r="B1069" t="s">
        <v>293</v>
      </c>
      <c r="C1069" t="s">
        <v>6632</v>
      </c>
      <c r="D1069" t="s">
        <v>6633</v>
      </c>
      <c r="E1069" t="s">
        <v>6634</v>
      </c>
      <c r="F1069" t="s">
        <v>6635</v>
      </c>
      <c r="H1069" t="s">
        <v>5701</v>
      </c>
      <c r="I1069" t="s">
        <v>4956</v>
      </c>
      <c r="J1069" t="s">
        <v>5752</v>
      </c>
      <c r="K1069" t="s">
        <v>6636</v>
      </c>
      <c r="L1069" t="s">
        <v>303</v>
      </c>
      <c r="M1069" t="s">
        <v>6637</v>
      </c>
    </row>
    <row r="1070" spans="1:13" x14ac:dyDescent="0.2">
      <c r="A1070" t="s">
        <v>292</v>
      </c>
      <c r="B1070" t="s">
        <v>293</v>
      </c>
      <c r="C1070" t="s">
        <v>6638</v>
      </c>
      <c r="D1070" t="s">
        <v>6639</v>
      </c>
      <c r="F1070" t="s">
        <v>6640</v>
      </c>
      <c r="G1070" t="s">
        <v>6612</v>
      </c>
      <c r="H1070" t="s">
        <v>5780</v>
      </c>
      <c r="J1070" t="s">
        <v>6641</v>
      </c>
      <c r="K1070" t="s">
        <v>6642</v>
      </c>
      <c r="L1070" t="s">
        <v>303</v>
      </c>
      <c r="M1070" t="s">
        <v>6643</v>
      </c>
    </row>
    <row r="1071" spans="1:13" x14ac:dyDescent="0.2">
      <c r="A1071" t="s">
        <v>292</v>
      </c>
      <c r="B1071" t="s">
        <v>293</v>
      </c>
      <c r="C1071" t="s">
        <v>6644</v>
      </c>
      <c r="D1071" t="s">
        <v>572</v>
      </c>
      <c r="E1071" t="s">
        <v>573</v>
      </c>
      <c r="F1071" t="s">
        <v>6645</v>
      </c>
      <c r="G1071" t="s">
        <v>6110</v>
      </c>
      <c r="H1071" t="s">
        <v>5830</v>
      </c>
      <c r="I1071" t="s">
        <v>4956</v>
      </c>
      <c r="J1071" t="s">
        <v>6646</v>
      </c>
      <c r="K1071" t="s">
        <v>6647</v>
      </c>
      <c r="L1071" t="s">
        <v>303</v>
      </c>
      <c r="M1071" t="s">
        <v>5759</v>
      </c>
    </row>
    <row r="1072" spans="1:13" x14ac:dyDescent="0.2">
      <c r="A1072" t="s">
        <v>292</v>
      </c>
      <c r="B1072" t="s">
        <v>293</v>
      </c>
      <c r="C1072" t="s">
        <v>6648</v>
      </c>
      <c r="D1072" t="s">
        <v>572</v>
      </c>
      <c r="E1072" t="s">
        <v>573</v>
      </c>
      <c r="F1072" t="s">
        <v>6649</v>
      </c>
      <c r="G1072" t="s">
        <v>6007</v>
      </c>
      <c r="H1072" t="s">
        <v>5780</v>
      </c>
      <c r="J1072" t="s">
        <v>6650</v>
      </c>
      <c r="K1072" t="s">
        <v>6651</v>
      </c>
      <c r="L1072" t="s">
        <v>303</v>
      </c>
      <c r="M1072" t="s">
        <v>6652</v>
      </c>
    </row>
    <row r="1073" spans="1:13" x14ac:dyDescent="0.2">
      <c r="A1073" t="s">
        <v>292</v>
      </c>
      <c r="B1073" t="s">
        <v>293</v>
      </c>
      <c r="C1073" t="s">
        <v>6653</v>
      </c>
      <c r="D1073" t="s">
        <v>6069</v>
      </c>
      <c r="E1073" t="s">
        <v>6070</v>
      </c>
      <c r="F1073" t="s">
        <v>6654</v>
      </c>
      <c r="G1073" t="s">
        <v>5807</v>
      </c>
      <c r="H1073" t="s">
        <v>4976</v>
      </c>
      <c r="J1073" t="s">
        <v>6655</v>
      </c>
      <c r="K1073" t="s">
        <v>6656</v>
      </c>
      <c r="L1073" t="s">
        <v>303</v>
      </c>
      <c r="M1073" t="s">
        <v>422</v>
      </c>
    </row>
    <row r="1074" spans="1:13" x14ac:dyDescent="0.2">
      <c r="A1074" t="s">
        <v>292</v>
      </c>
      <c r="B1074" t="s">
        <v>293</v>
      </c>
      <c r="C1074" t="s">
        <v>6657</v>
      </c>
      <c r="D1074" t="s">
        <v>5922</v>
      </c>
      <c r="E1074" t="s">
        <v>296</v>
      </c>
      <c r="F1074" t="s">
        <v>6658</v>
      </c>
      <c r="G1074" t="s">
        <v>6245</v>
      </c>
      <c r="H1074" t="s">
        <v>5780</v>
      </c>
      <c r="J1074" t="s">
        <v>6659</v>
      </c>
      <c r="K1074" t="s">
        <v>6660</v>
      </c>
      <c r="L1074" t="s">
        <v>303</v>
      </c>
      <c r="M1074" t="s">
        <v>6588</v>
      </c>
    </row>
    <row r="1075" spans="1:13" x14ac:dyDescent="0.2">
      <c r="A1075" t="s">
        <v>292</v>
      </c>
      <c r="B1075" t="s">
        <v>293</v>
      </c>
      <c r="C1075" t="s">
        <v>6661</v>
      </c>
      <c r="D1075" t="s">
        <v>6662</v>
      </c>
      <c r="E1075" t="s">
        <v>6663</v>
      </c>
      <c r="F1075" t="s">
        <v>6664</v>
      </c>
      <c r="G1075" t="s">
        <v>6665</v>
      </c>
      <c r="H1075" t="s">
        <v>5780</v>
      </c>
      <c r="I1075" t="s">
        <v>4956</v>
      </c>
      <c r="J1075" t="s">
        <v>6666</v>
      </c>
      <c r="K1075" t="s">
        <v>6667</v>
      </c>
      <c r="L1075" t="s">
        <v>303</v>
      </c>
      <c r="M1075" t="s">
        <v>6668</v>
      </c>
    </row>
    <row r="1076" spans="1:13" x14ac:dyDescent="0.2">
      <c r="A1076" t="s">
        <v>292</v>
      </c>
      <c r="B1076" t="s">
        <v>293</v>
      </c>
      <c r="C1076" t="s">
        <v>6669</v>
      </c>
      <c r="D1076" t="s">
        <v>6670</v>
      </c>
      <c r="E1076" t="s">
        <v>6671</v>
      </c>
      <c r="F1076" t="s">
        <v>6672</v>
      </c>
      <c r="G1076" t="s">
        <v>6673</v>
      </c>
      <c r="H1076" t="s">
        <v>4976</v>
      </c>
      <c r="J1076" t="s">
        <v>6674</v>
      </c>
      <c r="K1076" t="s">
        <v>6675</v>
      </c>
      <c r="L1076" t="s">
        <v>303</v>
      </c>
      <c r="M1076" t="s">
        <v>6676</v>
      </c>
    </row>
    <row r="1077" spans="1:13" x14ac:dyDescent="0.2">
      <c r="A1077" t="s">
        <v>292</v>
      </c>
      <c r="B1077" t="s">
        <v>293</v>
      </c>
      <c r="C1077" t="s">
        <v>6677</v>
      </c>
      <c r="D1077" t="s">
        <v>6678</v>
      </c>
      <c r="E1077" t="s">
        <v>6679</v>
      </c>
      <c r="F1077" t="s">
        <v>6680</v>
      </c>
      <c r="G1077" t="s">
        <v>5718</v>
      </c>
      <c r="I1077" t="s">
        <v>4956</v>
      </c>
      <c r="J1077" t="s">
        <v>6681</v>
      </c>
      <c r="K1077" t="s">
        <v>6682</v>
      </c>
      <c r="L1077" t="s">
        <v>303</v>
      </c>
      <c r="M1077" t="s">
        <v>611</v>
      </c>
    </row>
    <row r="1078" spans="1:13" x14ac:dyDescent="0.2">
      <c r="A1078" t="s">
        <v>292</v>
      </c>
      <c r="B1078" t="s">
        <v>293</v>
      </c>
      <c r="C1078" t="s">
        <v>6683</v>
      </c>
      <c r="D1078" t="s">
        <v>6192</v>
      </c>
      <c r="E1078" t="s">
        <v>6684</v>
      </c>
      <c r="F1078" t="s">
        <v>6685</v>
      </c>
      <c r="G1078" t="s">
        <v>6686</v>
      </c>
      <c r="H1078" t="s">
        <v>3668</v>
      </c>
      <c r="I1078" t="s">
        <v>4956</v>
      </c>
      <c r="J1078" t="s">
        <v>6687</v>
      </c>
      <c r="K1078" t="s">
        <v>6688</v>
      </c>
      <c r="L1078" t="s">
        <v>303</v>
      </c>
      <c r="M1078" t="s">
        <v>611</v>
      </c>
    </row>
    <row r="1079" spans="1:13" x14ac:dyDescent="0.2">
      <c r="A1079" t="s">
        <v>292</v>
      </c>
      <c r="B1079" t="s">
        <v>293</v>
      </c>
      <c r="C1079" t="s">
        <v>6689</v>
      </c>
      <c r="D1079" t="s">
        <v>6690</v>
      </c>
      <c r="E1079" t="s">
        <v>5524</v>
      </c>
      <c r="F1079" t="s">
        <v>6691</v>
      </c>
      <c r="G1079" t="s">
        <v>5775</v>
      </c>
      <c r="H1079" t="s">
        <v>3668</v>
      </c>
      <c r="I1079" t="s">
        <v>4956</v>
      </c>
      <c r="J1079" t="s">
        <v>6692</v>
      </c>
      <c r="K1079" t="s">
        <v>6693</v>
      </c>
      <c r="L1079" t="s">
        <v>303</v>
      </c>
      <c r="M1079" t="s">
        <v>422</v>
      </c>
    </row>
    <row r="1080" spans="1:13" x14ac:dyDescent="0.2">
      <c r="A1080" t="s">
        <v>292</v>
      </c>
      <c r="B1080" t="s">
        <v>293</v>
      </c>
      <c r="C1080" t="s">
        <v>6694</v>
      </c>
      <c r="D1080" t="s">
        <v>6695</v>
      </c>
      <c r="E1080" t="s">
        <v>6696</v>
      </c>
      <c r="F1080" t="s">
        <v>6697</v>
      </c>
      <c r="G1080" t="s">
        <v>6313</v>
      </c>
      <c r="H1080" t="s">
        <v>4976</v>
      </c>
      <c r="J1080" t="s">
        <v>6698</v>
      </c>
      <c r="K1080" t="s">
        <v>6699</v>
      </c>
      <c r="L1080" t="s">
        <v>303</v>
      </c>
      <c r="M1080" t="s">
        <v>2035</v>
      </c>
    </row>
    <row r="1081" spans="1:13" x14ac:dyDescent="0.2">
      <c r="A1081" t="s">
        <v>292</v>
      </c>
      <c r="B1081" t="s">
        <v>293</v>
      </c>
      <c r="C1081" t="s">
        <v>6700</v>
      </c>
      <c r="D1081" t="s">
        <v>572</v>
      </c>
      <c r="E1081" t="s">
        <v>573</v>
      </c>
      <c r="F1081" t="s">
        <v>6701</v>
      </c>
      <c r="G1081" t="s">
        <v>5689</v>
      </c>
      <c r="H1081" t="s">
        <v>4976</v>
      </c>
      <c r="J1081" t="s">
        <v>6702</v>
      </c>
      <c r="K1081" t="s">
        <v>6703</v>
      </c>
      <c r="L1081" t="s">
        <v>303</v>
      </c>
      <c r="M1081" t="s">
        <v>422</v>
      </c>
    </row>
    <row r="1082" spans="1:13" x14ac:dyDescent="0.2">
      <c r="A1082" t="s">
        <v>292</v>
      </c>
      <c r="B1082" t="s">
        <v>293</v>
      </c>
      <c r="C1082" t="s">
        <v>6704</v>
      </c>
      <c r="D1082" t="s">
        <v>6705</v>
      </c>
      <c r="E1082" t="s">
        <v>5329</v>
      </c>
      <c r="F1082" t="s">
        <v>6706</v>
      </c>
      <c r="H1082" t="s">
        <v>4976</v>
      </c>
      <c r="J1082" t="s">
        <v>6707</v>
      </c>
      <c r="K1082" t="s">
        <v>6708</v>
      </c>
      <c r="L1082" t="s">
        <v>303</v>
      </c>
      <c r="M1082" t="s">
        <v>2725</v>
      </c>
    </row>
    <row r="1083" spans="1:13" x14ac:dyDescent="0.2">
      <c r="A1083" t="s">
        <v>292</v>
      </c>
      <c r="B1083" t="s">
        <v>293</v>
      </c>
      <c r="C1083" t="s">
        <v>6709</v>
      </c>
      <c r="D1083" t="s">
        <v>2857</v>
      </c>
      <c r="E1083" t="s">
        <v>2858</v>
      </c>
      <c r="F1083" t="s">
        <v>6710</v>
      </c>
      <c r="G1083" t="s">
        <v>6711</v>
      </c>
      <c r="H1083" t="s">
        <v>6712</v>
      </c>
      <c r="I1083" t="s">
        <v>5710</v>
      </c>
      <c r="J1083" t="s">
        <v>6713</v>
      </c>
      <c r="K1083" t="s">
        <v>6714</v>
      </c>
      <c r="L1083" t="s">
        <v>303</v>
      </c>
      <c r="M1083" t="s">
        <v>6715</v>
      </c>
    </row>
    <row r="1084" spans="1:13" x14ac:dyDescent="0.2">
      <c r="A1084" t="s">
        <v>292</v>
      </c>
      <c r="B1084" t="s">
        <v>293</v>
      </c>
      <c r="C1084" t="s">
        <v>6716</v>
      </c>
      <c r="D1084" t="s">
        <v>2857</v>
      </c>
      <c r="E1084" t="s">
        <v>2858</v>
      </c>
      <c r="F1084" t="s">
        <v>6717</v>
      </c>
      <c r="G1084" t="s">
        <v>6718</v>
      </c>
      <c r="H1084" t="s">
        <v>6719</v>
      </c>
      <c r="I1084" t="s">
        <v>6720</v>
      </c>
      <c r="J1084" t="s">
        <v>6721</v>
      </c>
      <c r="K1084" t="s">
        <v>6722</v>
      </c>
      <c r="L1084" t="s">
        <v>303</v>
      </c>
      <c r="M1084" t="s">
        <v>6723</v>
      </c>
    </row>
    <row r="1085" spans="1:13" x14ac:dyDescent="0.2">
      <c r="A1085" t="s">
        <v>292</v>
      </c>
      <c r="B1085" t="s">
        <v>293</v>
      </c>
      <c r="C1085" t="s">
        <v>6724</v>
      </c>
      <c r="D1085" t="s">
        <v>6725</v>
      </c>
      <c r="E1085" t="s">
        <v>6726</v>
      </c>
      <c r="F1085" t="s">
        <v>6727</v>
      </c>
      <c r="G1085" t="s">
        <v>6728</v>
      </c>
      <c r="H1085" t="s">
        <v>4976</v>
      </c>
      <c r="I1085" t="s">
        <v>4956</v>
      </c>
      <c r="J1085" t="s">
        <v>6729</v>
      </c>
      <c r="K1085" t="s">
        <v>6730</v>
      </c>
      <c r="L1085" t="s">
        <v>303</v>
      </c>
      <c r="M1085" t="s">
        <v>1430</v>
      </c>
    </row>
    <row r="1086" spans="1:13" x14ac:dyDescent="0.2">
      <c r="A1086" t="s">
        <v>292</v>
      </c>
      <c r="B1086" t="s">
        <v>293</v>
      </c>
      <c r="C1086" t="s">
        <v>6731</v>
      </c>
      <c r="D1086" t="s">
        <v>6732</v>
      </c>
      <c r="E1086" t="s">
        <v>6733</v>
      </c>
      <c r="F1086" t="s">
        <v>6734</v>
      </c>
      <c r="G1086" t="s">
        <v>6735</v>
      </c>
      <c r="H1086" t="s">
        <v>4976</v>
      </c>
      <c r="J1086" t="s">
        <v>6736</v>
      </c>
      <c r="K1086" t="s">
        <v>6737</v>
      </c>
      <c r="L1086" t="s">
        <v>303</v>
      </c>
      <c r="M1086" t="s">
        <v>5609</v>
      </c>
    </row>
    <row r="1087" spans="1:13" x14ac:dyDescent="0.2">
      <c r="A1087" t="s">
        <v>292</v>
      </c>
      <c r="B1087" t="s">
        <v>293</v>
      </c>
      <c r="C1087" t="s">
        <v>6738</v>
      </c>
      <c r="D1087" t="s">
        <v>572</v>
      </c>
      <c r="E1087" t="s">
        <v>573</v>
      </c>
      <c r="F1087" t="s">
        <v>6739</v>
      </c>
      <c r="G1087" t="s">
        <v>6740</v>
      </c>
      <c r="H1087" t="s">
        <v>4976</v>
      </c>
      <c r="J1087" t="s">
        <v>6741</v>
      </c>
      <c r="K1087" t="s">
        <v>6742</v>
      </c>
      <c r="L1087" t="s">
        <v>303</v>
      </c>
      <c r="M1087" t="s">
        <v>6743</v>
      </c>
    </row>
    <row r="1088" spans="1:13" x14ac:dyDescent="0.2">
      <c r="A1088" t="s">
        <v>292</v>
      </c>
      <c r="B1088" t="s">
        <v>293</v>
      </c>
      <c r="C1088" t="s">
        <v>6744</v>
      </c>
      <c r="D1088" t="s">
        <v>349</v>
      </c>
      <c r="E1088" t="s">
        <v>476</v>
      </c>
      <c r="F1088" t="s">
        <v>6745</v>
      </c>
      <c r="G1088" t="s">
        <v>6746</v>
      </c>
      <c r="H1088" t="s">
        <v>6430</v>
      </c>
      <c r="I1088" t="s">
        <v>4956</v>
      </c>
      <c r="J1088" t="s">
        <v>6747</v>
      </c>
      <c r="K1088" t="s">
        <v>6748</v>
      </c>
      <c r="L1088" t="s">
        <v>303</v>
      </c>
      <c r="M1088" t="s">
        <v>6749</v>
      </c>
    </row>
    <row r="1089" spans="1:13" x14ac:dyDescent="0.2">
      <c r="A1089" t="s">
        <v>292</v>
      </c>
      <c r="B1089" t="s">
        <v>293</v>
      </c>
      <c r="C1089" t="s">
        <v>6750</v>
      </c>
      <c r="D1089" t="s">
        <v>572</v>
      </c>
      <c r="E1089" t="s">
        <v>573</v>
      </c>
      <c r="F1089" t="s">
        <v>6751</v>
      </c>
      <c r="G1089" t="s">
        <v>6612</v>
      </c>
      <c r="H1089" t="s">
        <v>5780</v>
      </c>
      <c r="J1089" t="s">
        <v>6752</v>
      </c>
      <c r="K1089" t="s">
        <v>6753</v>
      </c>
      <c r="L1089" t="s">
        <v>303</v>
      </c>
      <c r="M1089" t="s">
        <v>422</v>
      </c>
    </row>
    <row r="1090" spans="1:13" x14ac:dyDescent="0.2">
      <c r="A1090" t="s">
        <v>292</v>
      </c>
      <c r="B1090" t="s">
        <v>293</v>
      </c>
      <c r="C1090" t="s">
        <v>6754</v>
      </c>
      <c r="D1090" t="s">
        <v>6755</v>
      </c>
      <c r="E1090" t="s">
        <v>6756</v>
      </c>
      <c r="F1090" t="s">
        <v>6757</v>
      </c>
      <c r="G1090" t="s">
        <v>6758</v>
      </c>
      <c r="H1090" t="s">
        <v>5726</v>
      </c>
      <c r="I1090" t="s">
        <v>4976</v>
      </c>
      <c r="J1090" t="s">
        <v>6759</v>
      </c>
      <c r="K1090" t="s">
        <v>6760</v>
      </c>
      <c r="L1090" t="s">
        <v>303</v>
      </c>
      <c r="M1090" t="s">
        <v>552</v>
      </c>
    </row>
    <row r="1091" spans="1:13" x14ac:dyDescent="0.2">
      <c r="A1091" t="s">
        <v>292</v>
      </c>
      <c r="B1091" t="s">
        <v>293</v>
      </c>
      <c r="C1091" t="s">
        <v>6761</v>
      </c>
      <c r="D1091" t="s">
        <v>6762</v>
      </c>
      <c r="F1091" t="s">
        <v>6763</v>
      </c>
      <c r="G1091" t="s">
        <v>6764</v>
      </c>
      <c r="H1091" t="s">
        <v>4976</v>
      </c>
      <c r="J1091" t="s">
        <v>6765</v>
      </c>
      <c r="K1091" t="s">
        <v>6766</v>
      </c>
      <c r="L1091" t="s">
        <v>303</v>
      </c>
      <c r="M1091" t="s">
        <v>1799</v>
      </c>
    </row>
    <row r="1092" spans="1:13" x14ac:dyDescent="0.2">
      <c r="A1092" t="s">
        <v>292</v>
      </c>
      <c r="B1092" t="s">
        <v>293</v>
      </c>
      <c r="C1092" t="s">
        <v>6767</v>
      </c>
      <c r="D1092" t="s">
        <v>401</v>
      </c>
      <c r="E1092" t="s">
        <v>402</v>
      </c>
      <c r="F1092" t="s">
        <v>6768</v>
      </c>
      <c r="G1092" t="s">
        <v>6523</v>
      </c>
      <c r="H1092" t="s">
        <v>4976</v>
      </c>
      <c r="J1092" t="s">
        <v>6769</v>
      </c>
      <c r="K1092" t="s">
        <v>6770</v>
      </c>
      <c r="L1092" t="s">
        <v>303</v>
      </c>
      <c r="M1092" t="s">
        <v>6771</v>
      </c>
    </row>
    <row r="1093" spans="1:13" x14ac:dyDescent="0.2">
      <c r="A1093" t="s">
        <v>292</v>
      </c>
      <c r="B1093" t="s">
        <v>293</v>
      </c>
      <c r="C1093" t="s">
        <v>6772</v>
      </c>
      <c r="D1093" t="s">
        <v>4966</v>
      </c>
      <c r="E1093" t="s">
        <v>6551</v>
      </c>
      <c r="F1093" t="s">
        <v>6773</v>
      </c>
      <c r="G1093" t="s">
        <v>5689</v>
      </c>
      <c r="H1093" t="s">
        <v>4976</v>
      </c>
      <c r="J1093" t="s">
        <v>6774</v>
      </c>
      <c r="K1093" t="s">
        <v>6775</v>
      </c>
      <c r="L1093" t="s">
        <v>303</v>
      </c>
      <c r="M1093" t="s">
        <v>312</v>
      </c>
    </row>
    <row r="1094" spans="1:13" x14ac:dyDescent="0.2">
      <c r="A1094" t="s">
        <v>292</v>
      </c>
      <c r="B1094" t="s">
        <v>293</v>
      </c>
      <c r="C1094" t="s">
        <v>6776</v>
      </c>
      <c r="D1094" t="s">
        <v>572</v>
      </c>
      <c r="E1094" t="s">
        <v>573</v>
      </c>
      <c r="F1094" t="s">
        <v>6777</v>
      </c>
      <c r="G1094" t="s">
        <v>6778</v>
      </c>
      <c r="H1094" t="s">
        <v>4976</v>
      </c>
      <c r="J1094" t="s">
        <v>6779</v>
      </c>
      <c r="K1094" t="s">
        <v>6780</v>
      </c>
      <c r="L1094" t="s">
        <v>303</v>
      </c>
      <c r="M1094" t="s">
        <v>422</v>
      </c>
    </row>
    <row r="1095" spans="1:13" x14ac:dyDescent="0.2">
      <c r="A1095" t="s">
        <v>292</v>
      </c>
      <c r="B1095" t="s">
        <v>293</v>
      </c>
      <c r="C1095" t="s">
        <v>6781</v>
      </c>
      <c r="D1095" t="s">
        <v>349</v>
      </c>
      <c r="F1095" t="s">
        <v>6782</v>
      </c>
      <c r="G1095" t="s">
        <v>6372</v>
      </c>
      <c r="H1095" t="s">
        <v>4956</v>
      </c>
      <c r="J1095" t="s">
        <v>6783</v>
      </c>
      <c r="K1095" t="s">
        <v>6784</v>
      </c>
      <c r="L1095" t="s">
        <v>303</v>
      </c>
      <c r="M1095" t="s">
        <v>422</v>
      </c>
    </row>
    <row r="1096" spans="1:13" x14ac:dyDescent="0.2">
      <c r="A1096" t="s">
        <v>292</v>
      </c>
      <c r="B1096" t="s">
        <v>293</v>
      </c>
      <c r="C1096" t="s">
        <v>6785</v>
      </c>
      <c r="D1096" t="s">
        <v>349</v>
      </c>
      <c r="E1096" t="s">
        <v>6786</v>
      </c>
      <c r="F1096" t="s">
        <v>6787</v>
      </c>
      <c r="G1096" t="s">
        <v>6788</v>
      </c>
      <c r="H1096" t="s">
        <v>6372</v>
      </c>
      <c r="I1096" t="s">
        <v>4956</v>
      </c>
      <c r="J1096" t="s">
        <v>6789</v>
      </c>
      <c r="K1096" t="s">
        <v>6790</v>
      </c>
      <c r="L1096" t="s">
        <v>303</v>
      </c>
      <c r="M1096" t="s">
        <v>2373</v>
      </c>
    </row>
    <row r="1097" spans="1:13" x14ac:dyDescent="0.2">
      <c r="A1097" t="s">
        <v>292</v>
      </c>
      <c r="B1097" t="s">
        <v>293</v>
      </c>
      <c r="C1097" t="s">
        <v>6791</v>
      </c>
      <c r="D1097" t="s">
        <v>349</v>
      </c>
      <c r="E1097" t="s">
        <v>424</v>
      </c>
      <c r="F1097" t="s">
        <v>6792</v>
      </c>
      <c r="G1097" t="s">
        <v>5718</v>
      </c>
      <c r="H1097" t="s">
        <v>5719</v>
      </c>
      <c r="I1097" t="s">
        <v>4956</v>
      </c>
      <c r="J1097" t="s">
        <v>6793</v>
      </c>
      <c r="K1097" t="s">
        <v>6794</v>
      </c>
      <c r="L1097" t="s">
        <v>303</v>
      </c>
      <c r="M1097" t="s">
        <v>6795</v>
      </c>
    </row>
    <row r="1098" spans="1:13" x14ac:dyDescent="0.2">
      <c r="A1098" t="s">
        <v>292</v>
      </c>
      <c r="B1098" t="s">
        <v>293</v>
      </c>
      <c r="C1098" t="s">
        <v>6796</v>
      </c>
      <c r="D1098" t="s">
        <v>572</v>
      </c>
      <c r="E1098" t="s">
        <v>573</v>
      </c>
      <c r="F1098" t="s">
        <v>6797</v>
      </c>
      <c r="G1098" t="s">
        <v>6798</v>
      </c>
      <c r="H1098" t="s">
        <v>5676</v>
      </c>
      <c r="I1098" t="s">
        <v>4976</v>
      </c>
      <c r="J1098" t="s">
        <v>6799</v>
      </c>
      <c r="K1098" t="s">
        <v>6800</v>
      </c>
      <c r="L1098" t="s">
        <v>303</v>
      </c>
      <c r="M1098" t="s">
        <v>6801</v>
      </c>
    </row>
    <row r="1099" spans="1:13" x14ac:dyDescent="0.2">
      <c r="A1099" t="s">
        <v>292</v>
      </c>
      <c r="B1099" t="s">
        <v>293</v>
      </c>
      <c r="C1099" t="s">
        <v>6802</v>
      </c>
      <c r="D1099" t="s">
        <v>6803</v>
      </c>
      <c r="E1099" t="s">
        <v>6804</v>
      </c>
      <c r="F1099" t="s">
        <v>6805</v>
      </c>
      <c r="G1099" t="s">
        <v>4779</v>
      </c>
      <c r="H1099" t="s">
        <v>5958</v>
      </c>
      <c r="I1099" t="s">
        <v>4956</v>
      </c>
      <c r="J1099" t="s">
        <v>6806</v>
      </c>
      <c r="K1099" t="s">
        <v>6807</v>
      </c>
      <c r="L1099" t="s">
        <v>303</v>
      </c>
      <c r="M1099" t="s">
        <v>6808</v>
      </c>
    </row>
    <row r="1100" spans="1:13" x14ac:dyDescent="0.2">
      <c r="A1100" t="s">
        <v>292</v>
      </c>
      <c r="B1100" t="s">
        <v>293</v>
      </c>
      <c r="C1100" t="s">
        <v>6809</v>
      </c>
      <c r="D1100" t="s">
        <v>572</v>
      </c>
      <c r="E1100" t="s">
        <v>573</v>
      </c>
      <c r="F1100" t="s">
        <v>6810</v>
      </c>
      <c r="G1100" t="s">
        <v>6811</v>
      </c>
      <c r="H1100" t="s">
        <v>6812</v>
      </c>
      <c r="I1100" t="s">
        <v>4976</v>
      </c>
      <c r="J1100" t="s">
        <v>6813</v>
      </c>
      <c r="K1100" t="s">
        <v>6814</v>
      </c>
      <c r="L1100" t="s">
        <v>303</v>
      </c>
      <c r="M1100" t="s">
        <v>6375</v>
      </c>
    </row>
    <row r="1101" spans="1:13" x14ac:dyDescent="0.2">
      <c r="A1101" t="s">
        <v>292</v>
      </c>
      <c r="B1101" t="s">
        <v>293</v>
      </c>
      <c r="C1101" t="s">
        <v>6815</v>
      </c>
      <c r="D1101" t="s">
        <v>5922</v>
      </c>
      <c r="E1101" t="s">
        <v>296</v>
      </c>
      <c r="F1101" t="s">
        <v>6816</v>
      </c>
      <c r="G1101" t="s">
        <v>6817</v>
      </c>
      <c r="H1101" t="s">
        <v>3668</v>
      </c>
      <c r="I1101" t="s">
        <v>4956</v>
      </c>
      <c r="J1101" t="s">
        <v>6818</v>
      </c>
      <c r="K1101" t="s">
        <v>6819</v>
      </c>
      <c r="L1101" t="s">
        <v>303</v>
      </c>
      <c r="M1101" t="s">
        <v>422</v>
      </c>
    </row>
    <row r="1102" spans="1:13" x14ac:dyDescent="0.2">
      <c r="A1102" t="s">
        <v>292</v>
      </c>
      <c r="B1102" t="s">
        <v>293</v>
      </c>
      <c r="C1102" t="s">
        <v>6820</v>
      </c>
      <c r="D1102" t="s">
        <v>5922</v>
      </c>
      <c r="E1102" t="s">
        <v>296</v>
      </c>
      <c r="F1102" t="s">
        <v>1137</v>
      </c>
      <c r="G1102" t="s">
        <v>6821</v>
      </c>
      <c r="H1102" t="s">
        <v>6822</v>
      </c>
      <c r="I1102" t="s">
        <v>4956</v>
      </c>
      <c r="J1102" t="s">
        <v>6823</v>
      </c>
      <c r="K1102" t="s">
        <v>6824</v>
      </c>
      <c r="L1102" t="s">
        <v>303</v>
      </c>
      <c r="M1102" t="s">
        <v>6825</v>
      </c>
    </row>
    <row r="1103" spans="1:13" x14ac:dyDescent="0.2">
      <c r="A1103" t="s">
        <v>292</v>
      </c>
      <c r="B1103" t="s">
        <v>293</v>
      </c>
      <c r="C1103" t="s">
        <v>6826</v>
      </c>
      <c r="D1103" t="s">
        <v>6827</v>
      </c>
      <c r="E1103" t="s">
        <v>6057</v>
      </c>
      <c r="F1103" t="s">
        <v>6828</v>
      </c>
      <c r="H1103" t="s">
        <v>5756</v>
      </c>
      <c r="I1103" t="s">
        <v>4956</v>
      </c>
      <c r="J1103" t="s">
        <v>6829</v>
      </c>
      <c r="K1103" t="s">
        <v>6830</v>
      </c>
      <c r="L1103" t="s">
        <v>303</v>
      </c>
      <c r="M1103" t="s">
        <v>809</v>
      </c>
    </row>
    <row r="1104" spans="1:13" x14ac:dyDescent="0.2">
      <c r="A1104" t="s">
        <v>292</v>
      </c>
      <c r="B1104" t="s">
        <v>293</v>
      </c>
      <c r="C1104" t="s">
        <v>6831</v>
      </c>
      <c r="D1104" t="s">
        <v>492</v>
      </c>
      <c r="E1104" t="s">
        <v>493</v>
      </c>
      <c r="F1104" t="s">
        <v>6832</v>
      </c>
      <c r="H1104" t="s">
        <v>5756</v>
      </c>
      <c r="I1104" t="s">
        <v>4956</v>
      </c>
      <c r="J1104" t="s">
        <v>6833</v>
      </c>
      <c r="K1104" t="s">
        <v>6834</v>
      </c>
      <c r="L1104" t="s">
        <v>303</v>
      </c>
      <c r="M1104" t="s">
        <v>5915</v>
      </c>
    </row>
    <row r="1105" spans="1:13" x14ac:dyDescent="0.2">
      <c r="A1105" t="s">
        <v>292</v>
      </c>
      <c r="B1105" t="s">
        <v>293</v>
      </c>
      <c r="C1105" t="s">
        <v>6835</v>
      </c>
      <c r="D1105" t="s">
        <v>5875</v>
      </c>
      <c r="E1105" t="s">
        <v>6836</v>
      </c>
      <c r="F1105" t="s">
        <v>6837</v>
      </c>
      <c r="G1105" t="s">
        <v>6838</v>
      </c>
      <c r="H1105" t="s">
        <v>5958</v>
      </c>
      <c r="I1105" t="s">
        <v>4956</v>
      </c>
      <c r="J1105" t="s">
        <v>6839</v>
      </c>
      <c r="K1105" t="s">
        <v>6840</v>
      </c>
      <c r="L1105" t="s">
        <v>303</v>
      </c>
      <c r="M1105" t="s">
        <v>6841</v>
      </c>
    </row>
    <row r="1106" spans="1:13" x14ac:dyDescent="0.2">
      <c r="A1106" t="s">
        <v>292</v>
      </c>
      <c r="B1106" t="s">
        <v>293</v>
      </c>
      <c r="C1106" t="s">
        <v>6842</v>
      </c>
      <c r="D1106" t="s">
        <v>572</v>
      </c>
      <c r="E1106" t="s">
        <v>573</v>
      </c>
      <c r="F1106" t="s">
        <v>6843</v>
      </c>
      <c r="G1106" t="s">
        <v>6844</v>
      </c>
      <c r="H1106" t="s">
        <v>5718</v>
      </c>
      <c r="I1106" t="s">
        <v>4956</v>
      </c>
      <c r="J1106" t="s">
        <v>6845</v>
      </c>
      <c r="K1106" t="s">
        <v>6846</v>
      </c>
      <c r="L1106" t="s">
        <v>303</v>
      </c>
      <c r="M1106" t="s">
        <v>5759</v>
      </c>
    </row>
    <row r="1107" spans="1:13" x14ac:dyDescent="0.2">
      <c r="A1107" t="s">
        <v>292</v>
      </c>
      <c r="B1107" t="s">
        <v>293</v>
      </c>
      <c r="C1107" t="s">
        <v>6847</v>
      </c>
      <c r="D1107" t="s">
        <v>5936</v>
      </c>
      <c r="E1107" t="s">
        <v>6848</v>
      </c>
      <c r="F1107" t="s">
        <v>6849</v>
      </c>
      <c r="G1107" t="s">
        <v>5844</v>
      </c>
      <c r="H1107" t="s">
        <v>4976</v>
      </c>
      <c r="J1107" t="s">
        <v>6850</v>
      </c>
      <c r="K1107" t="s">
        <v>6851</v>
      </c>
      <c r="L1107" t="s">
        <v>303</v>
      </c>
      <c r="M1107" t="s">
        <v>5362</v>
      </c>
    </row>
    <row r="1108" spans="1:13" x14ac:dyDescent="0.2">
      <c r="A1108" t="s">
        <v>292</v>
      </c>
      <c r="B1108" t="s">
        <v>293</v>
      </c>
      <c r="C1108" t="s">
        <v>6852</v>
      </c>
      <c r="D1108" t="s">
        <v>572</v>
      </c>
      <c r="E1108" t="s">
        <v>573</v>
      </c>
      <c r="F1108" t="s">
        <v>6853</v>
      </c>
      <c r="G1108" t="s">
        <v>6778</v>
      </c>
      <c r="H1108" t="s">
        <v>4976</v>
      </c>
      <c r="J1108" t="s">
        <v>6854</v>
      </c>
      <c r="K1108" t="s">
        <v>6855</v>
      </c>
      <c r="L1108" t="s">
        <v>303</v>
      </c>
      <c r="M1108" t="s">
        <v>6375</v>
      </c>
    </row>
    <row r="1109" spans="1:13" x14ac:dyDescent="0.2">
      <c r="A1109" t="s">
        <v>292</v>
      </c>
      <c r="B1109" t="s">
        <v>293</v>
      </c>
      <c r="C1109" t="s">
        <v>6856</v>
      </c>
      <c r="D1109" t="s">
        <v>6857</v>
      </c>
      <c r="E1109" t="s">
        <v>6858</v>
      </c>
      <c r="F1109" t="s">
        <v>6859</v>
      </c>
      <c r="G1109" t="s">
        <v>6860</v>
      </c>
      <c r="H1109" t="s">
        <v>5718</v>
      </c>
      <c r="I1109" t="s">
        <v>4956</v>
      </c>
      <c r="J1109" t="s">
        <v>6861</v>
      </c>
      <c r="K1109" t="s">
        <v>6862</v>
      </c>
      <c r="L1109" t="s">
        <v>303</v>
      </c>
      <c r="M1109" t="s">
        <v>422</v>
      </c>
    </row>
    <row r="1110" spans="1:13" x14ac:dyDescent="0.2">
      <c r="A1110" t="s">
        <v>292</v>
      </c>
      <c r="B1110" t="s">
        <v>293</v>
      </c>
      <c r="C1110" t="s">
        <v>6863</v>
      </c>
      <c r="D1110" t="s">
        <v>349</v>
      </c>
      <c r="F1110" t="s">
        <v>1137</v>
      </c>
      <c r="G1110" t="s">
        <v>6864</v>
      </c>
      <c r="H1110" t="s">
        <v>5958</v>
      </c>
      <c r="I1110" t="s">
        <v>5710</v>
      </c>
      <c r="J1110" t="s">
        <v>6865</v>
      </c>
      <c r="K1110" t="s">
        <v>6866</v>
      </c>
      <c r="L1110" t="s">
        <v>303</v>
      </c>
      <c r="M1110" t="s">
        <v>497</v>
      </c>
    </row>
    <row r="1111" spans="1:13" x14ac:dyDescent="0.2">
      <c r="A1111" t="s">
        <v>292</v>
      </c>
      <c r="B1111" t="s">
        <v>293</v>
      </c>
      <c r="C1111" t="s">
        <v>6867</v>
      </c>
      <c r="D1111" t="s">
        <v>2857</v>
      </c>
      <c r="E1111" t="s">
        <v>2858</v>
      </c>
      <c r="F1111" t="s">
        <v>6868</v>
      </c>
      <c r="G1111" t="s">
        <v>6869</v>
      </c>
      <c r="H1111" t="s">
        <v>4976</v>
      </c>
      <c r="J1111" t="s">
        <v>6870</v>
      </c>
      <c r="K1111" t="s">
        <v>6871</v>
      </c>
      <c r="L1111" t="s">
        <v>303</v>
      </c>
      <c r="M1111" t="s">
        <v>1060</v>
      </c>
    </row>
    <row r="1112" spans="1:13" x14ac:dyDescent="0.2">
      <c r="A1112" t="s">
        <v>292</v>
      </c>
      <c r="B1112" t="s">
        <v>293</v>
      </c>
      <c r="C1112" t="s">
        <v>6872</v>
      </c>
      <c r="D1112" t="s">
        <v>5922</v>
      </c>
      <c r="E1112" t="s">
        <v>296</v>
      </c>
      <c r="F1112" t="s">
        <v>6873</v>
      </c>
      <c r="H1112" t="s">
        <v>6874</v>
      </c>
      <c r="I1112" t="s">
        <v>5710</v>
      </c>
      <c r="J1112" t="s">
        <v>6875</v>
      </c>
      <c r="K1112" t="s">
        <v>6876</v>
      </c>
      <c r="L1112" t="s">
        <v>303</v>
      </c>
      <c r="M1112" t="s">
        <v>422</v>
      </c>
    </row>
    <row r="1113" spans="1:13" x14ac:dyDescent="0.2">
      <c r="A1113" t="s">
        <v>292</v>
      </c>
      <c r="B1113" t="s">
        <v>293</v>
      </c>
      <c r="C1113" t="s">
        <v>6877</v>
      </c>
      <c r="D1113" t="s">
        <v>6878</v>
      </c>
      <c r="E1113" t="s">
        <v>6879</v>
      </c>
      <c r="F1113" t="s">
        <v>6880</v>
      </c>
      <c r="G1113" t="s">
        <v>6163</v>
      </c>
      <c r="H1113" t="s">
        <v>4976</v>
      </c>
      <c r="J1113" t="s">
        <v>6881</v>
      </c>
      <c r="K1113" t="s">
        <v>6882</v>
      </c>
      <c r="L1113" t="s">
        <v>303</v>
      </c>
      <c r="M1113" t="s">
        <v>6883</v>
      </c>
    </row>
    <row r="1114" spans="1:13" x14ac:dyDescent="0.2">
      <c r="A1114" t="s">
        <v>292</v>
      </c>
      <c r="B1114" t="s">
        <v>293</v>
      </c>
      <c r="C1114" t="s">
        <v>6884</v>
      </c>
      <c r="D1114" t="s">
        <v>5974</v>
      </c>
      <c r="E1114" t="s">
        <v>6885</v>
      </c>
      <c r="F1114" t="s">
        <v>6886</v>
      </c>
      <c r="G1114" t="s">
        <v>6887</v>
      </c>
      <c r="H1114" t="s">
        <v>5801</v>
      </c>
      <c r="I1114" t="s">
        <v>4956</v>
      </c>
      <c r="J1114" t="s">
        <v>6888</v>
      </c>
      <c r="K1114" t="s">
        <v>6889</v>
      </c>
      <c r="L1114" t="s">
        <v>303</v>
      </c>
      <c r="M1114" t="s">
        <v>6890</v>
      </c>
    </row>
    <row r="1115" spans="1:13" x14ac:dyDescent="0.2">
      <c r="A1115" t="s">
        <v>292</v>
      </c>
      <c r="B1115" t="s">
        <v>293</v>
      </c>
      <c r="C1115" t="s">
        <v>6891</v>
      </c>
      <c r="D1115" t="s">
        <v>6892</v>
      </c>
      <c r="E1115" t="s">
        <v>6893</v>
      </c>
      <c r="F1115" t="s">
        <v>6894</v>
      </c>
      <c r="G1115" t="s">
        <v>6895</v>
      </c>
      <c r="H1115" t="s">
        <v>5801</v>
      </c>
      <c r="I1115" t="s">
        <v>4956</v>
      </c>
      <c r="J1115" t="s">
        <v>6896</v>
      </c>
      <c r="K1115" t="s">
        <v>6897</v>
      </c>
      <c r="L1115" t="s">
        <v>303</v>
      </c>
      <c r="M1115" t="s">
        <v>2347</v>
      </c>
    </row>
    <row r="1116" spans="1:13" x14ac:dyDescent="0.2">
      <c r="A1116" t="s">
        <v>292</v>
      </c>
      <c r="B1116" t="s">
        <v>293</v>
      </c>
      <c r="C1116" t="s">
        <v>6898</v>
      </c>
      <c r="D1116" t="s">
        <v>6899</v>
      </c>
      <c r="F1116" t="s">
        <v>6900</v>
      </c>
      <c r="G1116" t="s">
        <v>6567</v>
      </c>
      <c r="H1116" t="s">
        <v>4976</v>
      </c>
      <c r="J1116" t="s">
        <v>6901</v>
      </c>
      <c r="K1116" t="s">
        <v>6902</v>
      </c>
      <c r="L1116" t="s">
        <v>303</v>
      </c>
      <c r="M1116" t="s">
        <v>6310</v>
      </c>
    </row>
    <row r="1117" spans="1:13" x14ac:dyDescent="0.2">
      <c r="A1117" t="s">
        <v>292</v>
      </c>
      <c r="B1117" t="s">
        <v>293</v>
      </c>
      <c r="C1117" t="s">
        <v>6903</v>
      </c>
      <c r="D1117" t="s">
        <v>572</v>
      </c>
      <c r="E1117" t="s">
        <v>573</v>
      </c>
      <c r="F1117" t="s">
        <v>6904</v>
      </c>
      <c r="G1117" t="s">
        <v>6905</v>
      </c>
      <c r="H1117" t="s">
        <v>4976</v>
      </c>
      <c r="J1117" t="s">
        <v>6906</v>
      </c>
      <c r="K1117" t="s">
        <v>6907</v>
      </c>
      <c r="L1117" t="s">
        <v>303</v>
      </c>
      <c r="M1117" t="s">
        <v>422</v>
      </c>
    </row>
    <row r="1118" spans="1:13" x14ac:dyDescent="0.2">
      <c r="A1118" t="s">
        <v>292</v>
      </c>
      <c r="B1118" t="s">
        <v>293</v>
      </c>
      <c r="C1118" t="s">
        <v>6908</v>
      </c>
      <c r="D1118" t="s">
        <v>6909</v>
      </c>
      <c r="F1118" t="s">
        <v>6910</v>
      </c>
      <c r="G1118" t="s">
        <v>6911</v>
      </c>
      <c r="I1118" t="s">
        <v>3668</v>
      </c>
      <c r="J1118" t="s">
        <v>6912</v>
      </c>
      <c r="K1118" t="s">
        <v>6913</v>
      </c>
      <c r="L1118" t="s">
        <v>303</v>
      </c>
      <c r="M1118" t="s">
        <v>5347</v>
      </c>
    </row>
    <row r="1119" spans="1:13" x14ac:dyDescent="0.2">
      <c r="A1119" t="s">
        <v>292</v>
      </c>
      <c r="B1119" t="s">
        <v>293</v>
      </c>
      <c r="C1119" t="s">
        <v>6914</v>
      </c>
      <c r="D1119" t="s">
        <v>5949</v>
      </c>
      <c r="E1119" t="s">
        <v>6915</v>
      </c>
      <c r="F1119" t="s">
        <v>6916</v>
      </c>
      <c r="G1119" t="s">
        <v>5952</v>
      </c>
      <c r="H1119" t="s">
        <v>4976</v>
      </c>
      <c r="J1119" t="s">
        <v>6917</v>
      </c>
      <c r="K1119" t="s">
        <v>6918</v>
      </c>
      <c r="L1119" t="s">
        <v>303</v>
      </c>
      <c r="M1119" t="s">
        <v>5955</v>
      </c>
    </row>
    <row r="1120" spans="1:13" x14ac:dyDescent="0.2">
      <c r="A1120" t="s">
        <v>292</v>
      </c>
      <c r="B1120" t="s">
        <v>293</v>
      </c>
      <c r="C1120" t="s">
        <v>6919</v>
      </c>
      <c r="D1120" t="s">
        <v>6920</v>
      </c>
      <c r="E1120" t="s">
        <v>6921</v>
      </c>
      <c r="F1120" t="s">
        <v>6922</v>
      </c>
      <c r="G1120" t="s">
        <v>6812</v>
      </c>
      <c r="H1120" t="s">
        <v>4976</v>
      </c>
      <c r="J1120" t="s">
        <v>6923</v>
      </c>
      <c r="K1120" t="s">
        <v>6924</v>
      </c>
      <c r="L1120" t="s">
        <v>303</v>
      </c>
      <c r="M1120" t="s">
        <v>4818</v>
      </c>
    </row>
    <row r="1121" spans="1:13" x14ac:dyDescent="0.2">
      <c r="A1121" t="s">
        <v>292</v>
      </c>
      <c r="B1121" t="s">
        <v>293</v>
      </c>
      <c r="C1121" t="s">
        <v>6925</v>
      </c>
      <c r="D1121" t="s">
        <v>6926</v>
      </c>
      <c r="E1121" t="s">
        <v>6927</v>
      </c>
      <c r="F1121" t="s">
        <v>6928</v>
      </c>
      <c r="G1121" t="s">
        <v>6929</v>
      </c>
      <c r="H1121" t="s">
        <v>6930</v>
      </c>
      <c r="I1121" t="s">
        <v>4956</v>
      </c>
      <c r="J1121" t="s">
        <v>6931</v>
      </c>
      <c r="K1121" t="s">
        <v>6932</v>
      </c>
      <c r="L1121" t="s">
        <v>303</v>
      </c>
      <c r="M1121" t="s">
        <v>6933</v>
      </c>
    </row>
    <row r="1122" spans="1:13" x14ac:dyDescent="0.2">
      <c r="A1122" t="s">
        <v>292</v>
      </c>
      <c r="B1122" t="s">
        <v>293</v>
      </c>
      <c r="C1122" t="s">
        <v>6934</v>
      </c>
      <c r="D1122" t="s">
        <v>4966</v>
      </c>
      <c r="E1122" t="s">
        <v>6935</v>
      </c>
      <c r="F1122" t="s">
        <v>6936</v>
      </c>
      <c r="G1122" t="s">
        <v>6937</v>
      </c>
      <c r="H1122" t="s">
        <v>6372</v>
      </c>
      <c r="I1122" t="s">
        <v>4956</v>
      </c>
      <c r="J1122" t="s">
        <v>6938</v>
      </c>
      <c r="K1122" t="s">
        <v>6939</v>
      </c>
      <c r="L1122" t="s">
        <v>303</v>
      </c>
      <c r="M1122" t="s">
        <v>6940</v>
      </c>
    </row>
    <row r="1123" spans="1:13" x14ac:dyDescent="0.2">
      <c r="A1123" t="s">
        <v>292</v>
      </c>
      <c r="B1123" t="s">
        <v>293</v>
      </c>
      <c r="C1123" t="s">
        <v>6941</v>
      </c>
      <c r="D1123" t="s">
        <v>366</v>
      </c>
      <c r="F1123" t="s">
        <v>6942</v>
      </c>
      <c r="G1123" t="s">
        <v>6943</v>
      </c>
      <c r="H1123" t="s">
        <v>6944</v>
      </c>
      <c r="I1123" t="s">
        <v>4956</v>
      </c>
      <c r="J1123" t="s">
        <v>6945</v>
      </c>
      <c r="K1123" t="s">
        <v>6946</v>
      </c>
      <c r="L1123" t="s">
        <v>303</v>
      </c>
      <c r="M1123" t="s">
        <v>6947</v>
      </c>
    </row>
    <row r="1124" spans="1:13" x14ac:dyDescent="0.2">
      <c r="A1124" t="s">
        <v>292</v>
      </c>
      <c r="B1124" t="s">
        <v>293</v>
      </c>
      <c r="C1124" t="s">
        <v>6948</v>
      </c>
      <c r="D1124" t="s">
        <v>6949</v>
      </c>
      <c r="E1124" t="s">
        <v>6950</v>
      </c>
      <c r="F1124" t="s">
        <v>6951</v>
      </c>
      <c r="G1124" t="s">
        <v>6952</v>
      </c>
      <c r="H1124" t="s">
        <v>5710</v>
      </c>
      <c r="J1124" t="s">
        <v>6953</v>
      </c>
      <c r="K1124" t="s">
        <v>6954</v>
      </c>
      <c r="L1124" t="s">
        <v>303</v>
      </c>
      <c r="M1124" t="s">
        <v>6955</v>
      </c>
    </row>
    <row r="1125" spans="1:13" x14ac:dyDescent="0.2">
      <c r="A1125" t="s">
        <v>292</v>
      </c>
      <c r="B1125" t="s">
        <v>293</v>
      </c>
      <c r="C1125" t="s">
        <v>6956</v>
      </c>
      <c r="D1125" t="s">
        <v>6957</v>
      </c>
      <c r="E1125" t="s">
        <v>6958</v>
      </c>
      <c r="F1125" t="s">
        <v>6959</v>
      </c>
      <c r="G1125" t="s">
        <v>6960</v>
      </c>
      <c r="H1125" t="s">
        <v>6025</v>
      </c>
      <c r="I1125" t="s">
        <v>4956</v>
      </c>
      <c r="J1125" t="s">
        <v>6961</v>
      </c>
      <c r="K1125" t="s">
        <v>6962</v>
      </c>
      <c r="L1125" t="s">
        <v>303</v>
      </c>
      <c r="M1125" t="s">
        <v>526</v>
      </c>
    </row>
    <row r="1126" spans="1:13" x14ac:dyDescent="0.2">
      <c r="A1126" t="s">
        <v>292</v>
      </c>
      <c r="B1126" t="s">
        <v>293</v>
      </c>
      <c r="C1126" t="s">
        <v>6963</v>
      </c>
      <c r="D1126" t="s">
        <v>6964</v>
      </c>
      <c r="E1126" t="s">
        <v>6965</v>
      </c>
      <c r="F1126" t="s">
        <v>6966</v>
      </c>
      <c r="G1126" t="s">
        <v>6967</v>
      </c>
      <c r="H1126" t="s">
        <v>6968</v>
      </c>
      <c r="I1126" t="s">
        <v>6969</v>
      </c>
      <c r="J1126" t="s">
        <v>6970</v>
      </c>
      <c r="K1126" t="s">
        <v>302</v>
      </c>
      <c r="L1126" t="s">
        <v>303</v>
      </c>
      <c r="M1126" t="s">
        <v>3001</v>
      </c>
    </row>
    <row r="1127" spans="1:13" x14ac:dyDescent="0.2">
      <c r="A1127" t="s">
        <v>292</v>
      </c>
      <c r="B1127" t="s">
        <v>293</v>
      </c>
      <c r="C1127" t="s">
        <v>6971</v>
      </c>
      <c r="D1127" t="s">
        <v>6972</v>
      </c>
      <c r="E1127" t="s">
        <v>6474</v>
      </c>
      <c r="F1127" t="s">
        <v>6973</v>
      </c>
      <c r="G1127" t="s">
        <v>6077</v>
      </c>
      <c r="H1127" t="s">
        <v>5780</v>
      </c>
      <c r="I1127" t="s">
        <v>4956</v>
      </c>
      <c r="J1127" t="s">
        <v>6974</v>
      </c>
      <c r="K1127" t="s">
        <v>6975</v>
      </c>
      <c r="L1127" t="s">
        <v>303</v>
      </c>
      <c r="M1127" t="s">
        <v>6976</v>
      </c>
    </row>
    <row r="1128" spans="1:13" x14ac:dyDescent="0.2">
      <c r="A1128" t="s">
        <v>292</v>
      </c>
      <c r="B1128" t="s">
        <v>293</v>
      </c>
      <c r="C1128" t="s">
        <v>6977</v>
      </c>
      <c r="D1128" t="s">
        <v>572</v>
      </c>
      <c r="E1128" t="s">
        <v>573</v>
      </c>
      <c r="F1128" t="s">
        <v>6978</v>
      </c>
      <c r="G1128" t="s">
        <v>6121</v>
      </c>
      <c r="H1128" t="s">
        <v>4976</v>
      </c>
      <c r="J1128" t="s">
        <v>6979</v>
      </c>
      <c r="K1128" t="s">
        <v>6980</v>
      </c>
      <c r="L1128" t="s">
        <v>303</v>
      </c>
      <c r="M1128" t="s">
        <v>422</v>
      </c>
    </row>
    <row r="1129" spans="1:13" x14ac:dyDescent="0.2">
      <c r="A1129" t="s">
        <v>292</v>
      </c>
      <c r="B1129" t="s">
        <v>293</v>
      </c>
      <c r="C1129" t="s">
        <v>6981</v>
      </c>
      <c r="D1129" t="s">
        <v>572</v>
      </c>
      <c r="E1129" t="s">
        <v>573</v>
      </c>
      <c r="F1129" t="s">
        <v>6982</v>
      </c>
      <c r="G1129" t="s">
        <v>5701</v>
      </c>
      <c r="H1129" t="s">
        <v>5719</v>
      </c>
      <c r="I1129" t="s">
        <v>4956</v>
      </c>
      <c r="J1129" t="s">
        <v>6983</v>
      </c>
      <c r="K1129" t="s">
        <v>6984</v>
      </c>
      <c r="L1129" t="s">
        <v>303</v>
      </c>
      <c r="M1129" t="s">
        <v>5759</v>
      </c>
    </row>
    <row r="1130" spans="1:13" x14ac:dyDescent="0.2">
      <c r="A1130" t="s">
        <v>292</v>
      </c>
      <c r="B1130" t="s">
        <v>293</v>
      </c>
      <c r="C1130" t="s">
        <v>6985</v>
      </c>
      <c r="D1130" t="s">
        <v>5936</v>
      </c>
      <c r="E1130" t="s">
        <v>6986</v>
      </c>
      <c r="F1130" t="s">
        <v>6987</v>
      </c>
      <c r="G1130" t="s">
        <v>5886</v>
      </c>
      <c r="H1130" t="s">
        <v>4976</v>
      </c>
      <c r="J1130" t="s">
        <v>6988</v>
      </c>
      <c r="K1130" t="s">
        <v>6989</v>
      </c>
      <c r="L1130" t="s">
        <v>303</v>
      </c>
      <c r="M1130" t="s">
        <v>422</v>
      </c>
    </row>
    <row r="1131" spans="1:13" x14ac:dyDescent="0.2">
      <c r="A1131" t="s">
        <v>292</v>
      </c>
      <c r="B1131" t="s">
        <v>293</v>
      </c>
      <c r="C1131" t="s">
        <v>6990</v>
      </c>
      <c r="D1131" t="s">
        <v>6991</v>
      </c>
      <c r="F1131" t="s">
        <v>6992</v>
      </c>
      <c r="G1131" t="s">
        <v>6993</v>
      </c>
      <c r="H1131" t="s">
        <v>5780</v>
      </c>
      <c r="J1131" t="s">
        <v>6994</v>
      </c>
      <c r="K1131" t="s">
        <v>302</v>
      </c>
      <c r="L1131" t="s">
        <v>303</v>
      </c>
      <c r="M1131" t="s">
        <v>6995</v>
      </c>
    </row>
    <row r="1132" spans="1:13" x14ac:dyDescent="0.2">
      <c r="A1132" t="s">
        <v>292</v>
      </c>
      <c r="B1132" t="s">
        <v>293</v>
      </c>
      <c r="C1132" t="s">
        <v>6996</v>
      </c>
      <c r="D1132" t="s">
        <v>394</v>
      </c>
      <c r="E1132" t="s">
        <v>395</v>
      </c>
      <c r="F1132" t="s">
        <v>6997</v>
      </c>
      <c r="H1132" t="s">
        <v>6372</v>
      </c>
      <c r="J1132" t="s">
        <v>6998</v>
      </c>
      <c r="K1132" t="s">
        <v>6999</v>
      </c>
      <c r="L1132" t="s">
        <v>303</v>
      </c>
      <c r="M1132" t="s">
        <v>7000</v>
      </c>
    </row>
    <row r="1133" spans="1:13" x14ac:dyDescent="0.2">
      <c r="A1133" t="s">
        <v>292</v>
      </c>
      <c r="B1133" t="s">
        <v>293</v>
      </c>
      <c r="C1133" t="s">
        <v>7001</v>
      </c>
      <c r="D1133" t="s">
        <v>7002</v>
      </c>
      <c r="E1133" t="s">
        <v>7003</v>
      </c>
      <c r="F1133" t="s">
        <v>7004</v>
      </c>
      <c r="H1133" t="s">
        <v>5701</v>
      </c>
      <c r="I1133" t="s">
        <v>4956</v>
      </c>
      <c r="J1133" t="s">
        <v>7005</v>
      </c>
      <c r="K1133" t="s">
        <v>7006</v>
      </c>
      <c r="L1133" t="s">
        <v>303</v>
      </c>
      <c r="M1133" t="s">
        <v>584</v>
      </c>
    </row>
    <row r="1134" spans="1:13" x14ac:dyDescent="0.2">
      <c r="A1134" t="s">
        <v>292</v>
      </c>
      <c r="B1134" t="s">
        <v>293</v>
      </c>
      <c r="C1134" t="s">
        <v>7007</v>
      </c>
      <c r="D1134" t="s">
        <v>7008</v>
      </c>
      <c r="E1134" t="s">
        <v>296</v>
      </c>
      <c r="F1134" t="s">
        <v>1063</v>
      </c>
      <c r="G1134" t="s">
        <v>2193</v>
      </c>
      <c r="H1134" t="s">
        <v>6430</v>
      </c>
      <c r="I1134" t="s">
        <v>4956</v>
      </c>
      <c r="J1134" t="s">
        <v>7009</v>
      </c>
      <c r="K1134" t="s">
        <v>7010</v>
      </c>
      <c r="L1134" t="s">
        <v>303</v>
      </c>
      <c r="M1134" t="s">
        <v>1060</v>
      </c>
    </row>
    <row r="1135" spans="1:13" x14ac:dyDescent="0.2">
      <c r="A1135" t="s">
        <v>292</v>
      </c>
      <c r="B1135" t="s">
        <v>293</v>
      </c>
      <c r="C1135" t="s">
        <v>7011</v>
      </c>
      <c r="D1135" t="s">
        <v>7012</v>
      </c>
      <c r="E1135" t="s">
        <v>7013</v>
      </c>
      <c r="F1135" t="s">
        <v>7014</v>
      </c>
      <c r="G1135" t="s">
        <v>5886</v>
      </c>
      <c r="H1135" t="s">
        <v>4976</v>
      </c>
      <c r="J1135" t="s">
        <v>7015</v>
      </c>
      <c r="K1135" t="s">
        <v>7016</v>
      </c>
      <c r="L1135" t="s">
        <v>303</v>
      </c>
      <c r="M1135" t="s">
        <v>7017</v>
      </c>
    </row>
    <row r="1136" spans="1:13" x14ac:dyDescent="0.2">
      <c r="A1136" t="s">
        <v>292</v>
      </c>
      <c r="B1136" t="s">
        <v>293</v>
      </c>
      <c r="C1136" t="s">
        <v>7018</v>
      </c>
      <c r="D1136" t="s">
        <v>572</v>
      </c>
      <c r="E1136" t="s">
        <v>573</v>
      </c>
      <c r="F1136" t="s">
        <v>7019</v>
      </c>
      <c r="H1136" t="s">
        <v>7020</v>
      </c>
      <c r="I1136" t="s">
        <v>4956</v>
      </c>
      <c r="J1136" t="s">
        <v>7021</v>
      </c>
      <c r="K1136" t="s">
        <v>7022</v>
      </c>
      <c r="L1136" t="s">
        <v>303</v>
      </c>
      <c r="M1136" t="s">
        <v>2011</v>
      </c>
    </row>
    <row r="1137" spans="1:13" x14ac:dyDescent="0.2">
      <c r="A1137" t="s">
        <v>292</v>
      </c>
      <c r="B1137" t="s">
        <v>293</v>
      </c>
      <c r="C1137" t="s">
        <v>7023</v>
      </c>
      <c r="D1137" t="s">
        <v>7024</v>
      </c>
      <c r="E1137" t="s">
        <v>7025</v>
      </c>
      <c r="F1137" t="s">
        <v>7026</v>
      </c>
      <c r="G1137" t="s">
        <v>7027</v>
      </c>
      <c r="H1137" t="s">
        <v>4976</v>
      </c>
      <c r="J1137" t="s">
        <v>7028</v>
      </c>
      <c r="K1137" t="s">
        <v>7029</v>
      </c>
      <c r="L1137" t="s">
        <v>303</v>
      </c>
      <c r="M1137" t="s">
        <v>7030</v>
      </c>
    </row>
    <row r="1138" spans="1:13" x14ac:dyDescent="0.2">
      <c r="A1138" t="s">
        <v>292</v>
      </c>
      <c r="B1138" t="s">
        <v>293</v>
      </c>
      <c r="C1138" t="s">
        <v>7031</v>
      </c>
      <c r="D1138" t="s">
        <v>6690</v>
      </c>
      <c r="E1138" t="s">
        <v>5524</v>
      </c>
      <c r="F1138" t="s">
        <v>7032</v>
      </c>
      <c r="G1138" t="s">
        <v>7033</v>
      </c>
      <c r="H1138" t="s">
        <v>3668</v>
      </c>
      <c r="I1138" t="s">
        <v>4956</v>
      </c>
      <c r="J1138" t="s">
        <v>7034</v>
      </c>
      <c r="K1138" t="s">
        <v>7035</v>
      </c>
      <c r="L1138" t="s">
        <v>303</v>
      </c>
      <c r="M1138" t="s">
        <v>422</v>
      </c>
    </row>
    <row r="1139" spans="1:13" x14ac:dyDescent="0.2">
      <c r="A1139" t="s">
        <v>292</v>
      </c>
      <c r="B1139" t="s">
        <v>293</v>
      </c>
      <c r="C1139" t="s">
        <v>7036</v>
      </c>
      <c r="D1139" t="s">
        <v>7037</v>
      </c>
      <c r="E1139" t="s">
        <v>7038</v>
      </c>
      <c r="F1139" t="s">
        <v>7039</v>
      </c>
      <c r="H1139" t="s">
        <v>3668</v>
      </c>
      <c r="I1139" t="s">
        <v>4956</v>
      </c>
      <c r="J1139" t="s">
        <v>7040</v>
      </c>
      <c r="K1139" t="s">
        <v>7041</v>
      </c>
      <c r="L1139" t="s">
        <v>303</v>
      </c>
      <c r="M1139" t="s">
        <v>7042</v>
      </c>
    </row>
    <row r="1140" spans="1:13" x14ac:dyDescent="0.2">
      <c r="A1140" t="s">
        <v>292</v>
      </c>
      <c r="B1140" t="s">
        <v>293</v>
      </c>
      <c r="C1140" t="s">
        <v>7043</v>
      </c>
      <c r="D1140" t="s">
        <v>7044</v>
      </c>
      <c r="F1140" t="s">
        <v>7045</v>
      </c>
      <c r="G1140" t="s">
        <v>7046</v>
      </c>
      <c r="I1140" t="s">
        <v>4976</v>
      </c>
      <c r="J1140" t="s">
        <v>7047</v>
      </c>
      <c r="K1140" t="s">
        <v>7048</v>
      </c>
      <c r="L1140" t="s">
        <v>303</v>
      </c>
      <c r="M1140" t="s">
        <v>7049</v>
      </c>
    </row>
    <row r="1141" spans="1:13" x14ac:dyDescent="0.2">
      <c r="A1141" t="s">
        <v>292</v>
      </c>
      <c r="B1141" t="s">
        <v>293</v>
      </c>
      <c r="C1141" t="s">
        <v>7050</v>
      </c>
      <c r="D1141" t="s">
        <v>7051</v>
      </c>
      <c r="E1141" t="s">
        <v>7052</v>
      </c>
      <c r="F1141" t="s">
        <v>7053</v>
      </c>
      <c r="G1141" t="s">
        <v>6593</v>
      </c>
      <c r="H1141" t="s">
        <v>3668</v>
      </c>
      <c r="I1141" t="s">
        <v>4956</v>
      </c>
      <c r="J1141" t="s">
        <v>7054</v>
      </c>
      <c r="K1141" t="s">
        <v>7055</v>
      </c>
      <c r="L1141" t="s">
        <v>303</v>
      </c>
      <c r="M1141" t="s">
        <v>7056</v>
      </c>
    </row>
    <row r="1142" spans="1:13" x14ac:dyDescent="0.2">
      <c r="A1142" t="s">
        <v>292</v>
      </c>
      <c r="B1142" t="s">
        <v>293</v>
      </c>
      <c r="C1142" t="s">
        <v>7057</v>
      </c>
      <c r="D1142" t="s">
        <v>572</v>
      </c>
      <c r="E1142" t="s">
        <v>573</v>
      </c>
      <c r="F1142" t="s">
        <v>7058</v>
      </c>
      <c r="G1142" t="s">
        <v>5871</v>
      </c>
      <c r="H1142" t="s">
        <v>4976</v>
      </c>
      <c r="J1142" t="s">
        <v>7059</v>
      </c>
      <c r="K1142" t="s">
        <v>7060</v>
      </c>
      <c r="L1142" t="s">
        <v>303</v>
      </c>
      <c r="M1142" t="s">
        <v>422</v>
      </c>
    </row>
    <row r="1143" spans="1:13" x14ac:dyDescent="0.2">
      <c r="A1143" t="s">
        <v>292</v>
      </c>
      <c r="B1143" t="s">
        <v>293</v>
      </c>
      <c r="C1143" t="s">
        <v>7061</v>
      </c>
      <c r="D1143" t="s">
        <v>6056</v>
      </c>
      <c r="E1143" t="s">
        <v>6057</v>
      </c>
      <c r="F1143" t="s">
        <v>7062</v>
      </c>
      <c r="G1143" t="s">
        <v>5770</v>
      </c>
      <c r="H1143" t="s">
        <v>4976</v>
      </c>
      <c r="J1143" t="s">
        <v>7063</v>
      </c>
      <c r="K1143" t="s">
        <v>7064</v>
      </c>
      <c r="L1143" t="s">
        <v>303</v>
      </c>
      <c r="M1143" t="s">
        <v>2157</v>
      </c>
    </row>
    <row r="1144" spans="1:13" x14ac:dyDescent="0.2">
      <c r="A1144" t="s">
        <v>292</v>
      </c>
      <c r="B1144" t="s">
        <v>293</v>
      </c>
      <c r="C1144" t="s">
        <v>7065</v>
      </c>
      <c r="D1144" t="s">
        <v>6678</v>
      </c>
      <c r="E1144" t="s">
        <v>7066</v>
      </c>
      <c r="F1144" t="s">
        <v>7067</v>
      </c>
      <c r="G1144" t="s">
        <v>7068</v>
      </c>
      <c r="H1144" t="s">
        <v>5718</v>
      </c>
      <c r="I1144" t="s">
        <v>4956</v>
      </c>
      <c r="J1144" t="s">
        <v>7069</v>
      </c>
      <c r="K1144" t="s">
        <v>7070</v>
      </c>
      <c r="L1144" t="s">
        <v>303</v>
      </c>
      <c r="M1144" t="s">
        <v>2631</v>
      </c>
    </row>
    <row r="1145" spans="1:13" x14ac:dyDescent="0.2">
      <c r="A1145" t="s">
        <v>292</v>
      </c>
      <c r="B1145" t="s">
        <v>293</v>
      </c>
      <c r="C1145" t="s">
        <v>7071</v>
      </c>
      <c r="D1145" t="s">
        <v>7072</v>
      </c>
      <c r="E1145" t="s">
        <v>7073</v>
      </c>
      <c r="F1145" t="s">
        <v>7074</v>
      </c>
      <c r="G1145" t="s">
        <v>5844</v>
      </c>
      <c r="H1145" t="s">
        <v>4976</v>
      </c>
      <c r="J1145" t="s">
        <v>7075</v>
      </c>
      <c r="K1145" t="s">
        <v>7076</v>
      </c>
      <c r="L1145" t="s">
        <v>303</v>
      </c>
      <c r="M1145" t="s">
        <v>7077</v>
      </c>
    </row>
    <row r="1146" spans="1:13" x14ac:dyDescent="0.2">
      <c r="A1146" t="s">
        <v>292</v>
      </c>
      <c r="B1146" t="s">
        <v>293</v>
      </c>
      <c r="C1146" t="s">
        <v>7078</v>
      </c>
      <c r="D1146" t="s">
        <v>7079</v>
      </c>
      <c r="E1146" t="s">
        <v>2548</v>
      </c>
      <c r="F1146" t="s">
        <v>7080</v>
      </c>
      <c r="G1146" t="s">
        <v>6491</v>
      </c>
      <c r="H1146" t="s">
        <v>5710</v>
      </c>
      <c r="J1146" t="s">
        <v>7081</v>
      </c>
      <c r="K1146" t="s">
        <v>7082</v>
      </c>
      <c r="L1146" t="s">
        <v>303</v>
      </c>
      <c r="M1146" t="s">
        <v>892</v>
      </c>
    </row>
    <row r="1147" spans="1:13" x14ac:dyDescent="0.2">
      <c r="A1147" t="s">
        <v>292</v>
      </c>
      <c r="B1147" t="s">
        <v>293</v>
      </c>
      <c r="C1147" t="s">
        <v>7083</v>
      </c>
      <c r="D1147" t="s">
        <v>5922</v>
      </c>
      <c r="E1147" t="s">
        <v>296</v>
      </c>
      <c r="F1147" t="s">
        <v>7084</v>
      </c>
      <c r="G1147" t="s">
        <v>7085</v>
      </c>
      <c r="H1147" t="s">
        <v>7086</v>
      </c>
      <c r="I1147" t="s">
        <v>5780</v>
      </c>
      <c r="J1147" t="s">
        <v>7087</v>
      </c>
      <c r="K1147" t="s">
        <v>7088</v>
      </c>
      <c r="L1147" t="s">
        <v>303</v>
      </c>
      <c r="M1147" t="s">
        <v>6260</v>
      </c>
    </row>
    <row r="1148" spans="1:13" x14ac:dyDescent="0.2">
      <c r="A1148" t="s">
        <v>292</v>
      </c>
      <c r="B1148" t="s">
        <v>293</v>
      </c>
      <c r="C1148" t="s">
        <v>7089</v>
      </c>
      <c r="D1148" t="s">
        <v>6056</v>
      </c>
      <c r="E1148" t="s">
        <v>6057</v>
      </c>
      <c r="F1148" t="s">
        <v>7090</v>
      </c>
      <c r="G1148" t="s">
        <v>7091</v>
      </c>
      <c r="H1148" t="s">
        <v>4956</v>
      </c>
      <c r="J1148" t="s">
        <v>7092</v>
      </c>
      <c r="K1148" t="s">
        <v>7093</v>
      </c>
      <c r="L1148" t="s">
        <v>303</v>
      </c>
      <c r="M1148" t="s">
        <v>7094</v>
      </c>
    </row>
    <row r="1149" spans="1:13" x14ac:dyDescent="0.2">
      <c r="A1149" t="s">
        <v>292</v>
      </c>
      <c r="B1149" t="s">
        <v>293</v>
      </c>
      <c r="C1149" t="s">
        <v>7095</v>
      </c>
      <c r="D1149" t="s">
        <v>6216</v>
      </c>
      <c r="F1149" t="s">
        <v>7096</v>
      </c>
      <c r="G1149" t="s">
        <v>6014</v>
      </c>
      <c r="I1149" t="s">
        <v>4956</v>
      </c>
      <c r="J1149" t="s">
        <v>7097</v>
      </c>
      <c r="K1149" t="s">
        <v>7098</v>
      </c>
      <c r="L1149" t="s">
        <v>303</v>
      </c>
      <c r="M1149" t="s">
        <v>422</v>
      </c>
    </row>
    <row r="1150" spans="1:13" x14ac:dyDescent="0.2">
      <c r="A1150" t="s">
        <v>292</v>
      </c>
      <c r="B1150" t="s">
        <v>293</v>
      </c>
      <c r="C1150" t="s">
        <v>7099</v>
      </c>
      <c r="D1150" t="s">
        <v>6216</v>
      </c>
      <c r="E1150" t="s">
        <v>7100</v>
      </c>
      <c r="F1150" t="s">
        <v>7101</v>
      </c>
      <c r="G1150" t="s">
        <v>7027</v>
      </c>
      <c r="H1150" t="s">
        <v>4976</v>
      </c>
      <c r="J1150" t="s">
        <v>7102</v>
      </c>
      <c r="K1150" t="s">
        <v>7103</v>
      </c>
      <c r="L1150" t="s">
        <v>303</v>
      </c>
      <c r="M1150" t="s">
        <v>422</v>
      </c>
    </row>
    <row r="1151" spans="1:13" x14ac:dyDescent="0.2">
      <c r="A1151" t="s">
        <v>292</v>
      </c>
      <c r="B1151" t="s">
        <v>293</v>
      </c>
      <c r="C1151" t="s">
        <v>7104</v>
      </c>
      <c r="D1151" t="s">
        <v>572</v>
      </c>
      <c r="E1151" t="s">
        <v>573</v>
      </c>
      <c r="F1151" t="s">
        <v>7105</v>
      </c>
      <c r="G1151" t="s">
        <v>7106</v>
      </c>
      <c r="H1151" t="s">
        <v>5770</v>
      </c>
      <c r="J1151" t="s">
        <v>7107</v>
      </c>
      <c r="K1151" t="s">
        <v>7108</v>
      </c>
      <c r="L1151" t="s">
        <v>303</v>
      </c>
      <c r="M1151" t="s">
        <v>422</v>
      </c>
    </row>
    <row r="1152" spans="1:13" x14ac:dyDescent="0.2">
      <c r="A1152" t="s">
        <v>292</v>
      </c>
      <c r="B1152" t="s">
        <v>293</v>
      </c>
      <c r="C1152" t="s">
        <v>7109</v>
      </c>
      <c r="D1152" t="s">
        <v>572</v>
      </c>
      <c r="E1152" t="s">
        <v>573</v>
      </c>
      <c r="F1152" t="s">
        <v>7110</v>
      </c>
      <c r="G1152" t="s">
        <v>6163</v>
      </c>
      <c r="H1152" t="s">
        <v>4976</v>
      </c>
      <c r="J1152" t="s">
        <v>7111</v>
      </c>
      <c r="K1152" t="s">
        <v>7112</v>
      </c>
      <c r="L1152" t="s">
        <v>303</v>
      </c>
      <c r="M1152" t="s">
        <v>422</v>
      </c>
    </row>
    <row r="1153" spans="1:13" x14ac:dyDescent="0.2">
      <c r="A1153" t="s">
        <v>292</v>
      </c>
      <c r="B1153" t="s">
        <v>293</v>
      </c>
      <c r="C1153" t="s">
        <v>7113</v>
      </c>
      <c r="D1153" t="s">
        <v>6690</v>
      </c>
      <c r="E1153" t="s">
        <v>5524</v>
      </c>
      <c r="F1153" t="s">
        <v>7114</v>
      </c>
      <c r="G1153" t="s">
        <v>7115</v>
      </c>
      <c r="H1153" t="s">
        <v>3668</v>
      </c>
      <c r="I1153" t="s">
        <v>4956</v>
      </c>
      <c r="J1153" t="s">
        <v>7116</v>
      </c>
      <c r="K1153" t="s">
        <v>7117</v>
      </c>
      <c r="L1153" t="s">
        <v>303</v>
      </c>
      <c r="M1153" t="s">
        <v>7118</v>
      </c>
    </row>
    <row r="1154" spans="1:13" x14ac:dyDescent="0.2">
      <c r="A1154" t="s">
        <v>292</v>
      </c>
      <c r="B1154" t="s">
        <v>293</v>
      </c>
      <c r="C1154" t="s">
        <v>7119</v>
      </c>
      <c r="D1154" t="s">
        <v>572</v>
      </c>
      <c r="E1154" t="s">
        <v>573</v>
      </c>
      <c r="F1154" t="s">
        <v>7120</v>
      </c>
      <c r="G1154" t="s">
        <v>7121</v>
      </c>
      <c r="H1154" t="s">
        <v>4976</v>
      </c>
      <c r="I1154" t="s">
        <v>4956</v>
      </c>
      <c r="J1154" t="s">
        <v>7122</v>
      </c>
      <c r="K1154" t="s">
        <v>7123</v>
      </c>
      <c r="L1154" t="s">
        <v>303</v>
      </c>
      <c r="M1154" t="s">
        <v>422</v>
      </c>
    </row>
    <row r="1155" spans="1:13" x14ac:dyDescent="0.2">
      <c r="A1155" t="s">
        <v>292</v>
      </c>
      <c r="B1155" t="s">
        <v>293</v>
      </c>
      <c r="C1155" t="s">
        <v>7124</v>
      </c>
      <c r="D1155" t="s">
        <v>7125</v>
      </c>
      <c r="E1155" t="s">
        <v>6057</v>
      </c>
      <c r="F1155" t="s">
        <v>7126</v>
      </c>
      <c r="G1155" t="s">
        <v>6140</v>
      </c>
      <c r="H1155" t="s">
        <v>4976</v>
      </c>
      <c r="J1155" t="s">
        <v>7127</v>
      </c>
      <c r="K1155" t="s">
        <v>7128</v>
      </c>
      <c r="L1155" t="s">
        <v>303</v>
      </c>
      <c r="M1155" t="s">
        <v>7129</v>
      </c>
    </row>
    <row r="1156" spans="1:13" x14ac:dyDescent="0.2">
      <c r="A1156" t="s">
        <v>292</v>
      </c>
      <c r="B1156" t="s">
        <v>293</v>
      </c>
      <c r="C1156" t="s">
        <v>7130</v>
      </c>
      <c r="D1156" t="s">
        <v>5875</v>
      </c>
      <c r="E1156" t="s">
        <v>296</v>
      </c>
      <c r="F1156" t="s">
        <v>7131</v>
      </c>
      <c r="G1156" t="s">
        <v>7132</v>
      </c>
      <c r="H1156" t="s">
        <v>5710</v>
      </c>
      <c r="J1156" t="s">
        <v>7133</v>
      </c>
      <c r="K1156" t="s">
        <v>7134</v>
      </c>
      <c r="L1156" t="s">
        <v>303</v>
      </c>
      <c r="M1156" t="s">
        <v>6588</v>
      </c>
    </row>
    <row r="1157" spans="1:13" x14ac:dyDescent="0.2">
      <c r="A1157" t="s">
        <v>292</v>
      </c>
      <c r="B1157" t="s">
        <v>293</v>
      </c>
      <c r="C1157" t="s">
        <v>7135</v>
      </c>
      <c r="D1157" t="s">
        <v>572</v>
      </c>
      <c r="E1157" t="s">
        <v>573</v>
      </c>
      <c r="F1157" t="s">
        <v>7136</v>
      </c>
      <c r="G1157" t="s">
        <v>6002</v>
      </c>
      <c r="H1157" t="s">
        <v>4976</v>
      </c>
      <c r="J1157" t="s">
        <v>7137</v>
      </c>
      <c r="K1157" t="s">
        <v>7138</v>
      </c>
      <c r="L1157" t="s">
        <v>303</v>
      </c>
      <c r="M1157" t="s">
        <v>422</v>
      </c>
    </row>
    <row r="1158" spans="1:13" x14ac:dyDescent="0.2">
      <c r="A1158" t="s">
        <v>292</v>
      </c>
      <c r="B1158" t="s">
        <v>293</v>
      </c>
      <c r="C1158" t="s">
        <v>7139</v>
      </c>
      <c r="D1158" t="s">
        <v>7140</v>
      </c>
      <c r="E1158" t="s">
        <v>7141</v>
      </c>
      <c r="F1158" t="s">
        <v>7142</v>
      </c>
      <c r="G1158" t="s">
        <v>5886</v>
      </c>
      <c r="H1158" t="s">
        <v>4976</v>
      </c>
      <c r="J1158" t="s">
        <v>7143</v>
      </c>
      <c r="K1158" t="s">
        <v>7144</v>
      </c>
      <c r="L1158" t="s">
        <v>303</v>
      </c>
      <c r="M1158" t="s">
        <v>7145</v>
      </c>
    </row>
    <row r="1159" spans="1:13" x14ac:dyDescent="0.2">
      <c r="A1159" t="s">
        <v>292</v>
      </c>
      <c r="B1159" t="s">
        <v>293</v>
      </c>
      <c r="C1159" t="s">
        <v>7146</v>
      </c>
      <c r="D1159" t="s">
        <v>572</v>
      </c>
      <c r="E1159" t="s">
        <v>573</v>
      </c>
      <c r="F1159" t="s">
        <v>7147</v>
      </c>
      <c r="G1159" t="s">
        <v>7148</v>
      </c>
      <c r="H1159" t="s">
        <v>7149</v>
      </c>
      <c r="I1159" t="s">
        <v>4956</v>
      </c>
      <c r="J1159" t="s">
        <v>7150</v>
      </c>
      <c r="K1159" t="s">
        <v>7151</v>
      </c>
      <c r="L1159" t="s">
        <v>303</v>
      </c>
      <c r="M1159" t="s">
        <v>422</v>
      </c>
    </row>
    <row r="1160" spans="1:13" x14ac:dyDescent="0.2">
      <c r="A1160" t="s">
        <v>292</v>
      </c>
      <c r="B1160" t="s">
        <v>293</v>
      </c>
      <c r="C1160" t="s">
        <v>7152</v>
      </c>
      <c r="D1160" t="s">
        <v>7153</v>
      </c>
      <c r="E1160" t="s">
        <v>7154</v>
      </c>
      <c r="F1160" t="s">
        <v>7155</v>
      </c>
      <c r="G1160" t="s">
        <v>6163</v>
      </c>
      <c r="H1160" t="s">
        <v>4976</v>
      </c>
      <c r="J1160" t="s">
        <v>7156</v>
      </c>
      <c r="K1160" t="s">
        <v>7157</v>
      </c>
      <c r="L1160" t="s">
        <v>303</v>
      </c>
      <c r="M1160" t="s">
        <v>3539</v>
      </c>
    </row>
    <row r="1161" spans="1:13" x14ac:dyDescent="0.2">
      <c r="A1161" t="s">
        <v>292</v>
      </c>
      <c r="B1161" t="s">
        <v>293</v>
      </c>
      <c r="C1161" t="s">
        <v>7158</v>
      </c>
      <c r="D1161" t="s">
        <v>572</v>
      </c>
      <c r="E1161" t="s">
        <v>573</v>
      </c>
      <c r="F1161" t="s">
        <v>7159</v>
      </c>
      <c r="G1161" t="s">
        <v>7160</v>
      </c>
      <c r="H1161" t="s">
        <v>7161</v>
      </c>
      <c r="I1161" t="s">
        <v>4956</v>
      </c>
      <c r="J1161" t="s">
        <v>7162</v>
      </c>
      <c r="K1161" t="s">
        <v>7163</v>
      </c>
      <c r="L1161" t="s">
        <v>303</v>
      </c>
      <c r="M1161" t="s">
        <v>7164</v>
      </c>
    </row>
    <row r="1162" spans="1:13" x14ac:dyDescent="0.2">
      <c r="A1162" t="s">
        <v>292</v>
      </c>
      <c r="B1162" t="s">
        <v>293</v>
      </c>
      <c r="C1162" t="s">
        <v>7165</v>
      </c>
      <c r="D1162" t="s">
        <v>7166</v>
      </c>
      <c r="E1162" t="s">
        <v>7167</v>
      </c>
      <c r="F1162" t="s">
        <v>7168</v>
      </c>
      <c r="G1162" t="s">
        <v>6523</v>
      </c>
      <c r="H1162" t="s">
        <v>4976</v>
      </c>
      <c r="J1162" t="s">
        <v>7169</v>
      </c>
      <c r="K1162" t="s">
        <v>7170</v>
      </c>
      <c r="L1162" t="s">
        <v>303</v>
      </c>
      <c r="M1162" t="s">
        <v>7171</v>
      </c>
    </row>
    <row r="1163" spans="1:13" x14ac:dyDescent="0.2">
      <c r="A1163" t="s">
        <v>292</v>
      </c>
      <c r="B1163" t="s">
        <v>293</v>
      </c>
      <c r="C1163" t="s">
        <v>7172</v>
      </c>
      <c r="D1163" t="s">
        <v>349</v>
      </c>
      <c r="E1163" t="s">
        <v>424</v>
      </c>
      <c r="F1163" t="s">
        <v>7173</v>
      </c>
      <c r="G1163" t="s">
        <v>6002</v>
      </c>
      <c r="H1163" t="s">
        <v>4976</v>
      </c>
      <c r="J1163" t="s">
        <v>7174</v>
      </c>
      <c r="K1163" t="s">
        <v>7175</v>
      </c>
      <c r="L1163" t="s">
        <v>303</v>
      </c>
      <c r="M1163" t="s">
        <v>5747</v>
      </c>
    </row>
    <row r="1164" spans="1:13" x14ac:dyDescent="0.2">
      <c r="A1164" t="s">
        <v>292</v>
      </c>
      <c r="B1164" t="s">
        <v>293</v>
      </c>
      <c r="C1164" t="s">
        <v>7176</v>
      </c>
      <c r="D1164" t="s">
        <v>7177</v>
      </c>
      <c r="E1164" t="s">
        <v>7178</v>
      </c>
      <c r="F1164" t="s">
        <v>7179</v>
      </c>
      <c r="G1164" t="s">
        <v>5770</v>
      </c>
      <c r="H1164" t="s">
        <v>4976</v>
      </c>
      <c r="J1164" t="s">
        <v>7180</v>
      </c>
      <c r="K1164" t="s">
        <v>7181</v>
      </c>
      <c r="L1164" t="s">
        <v>303</v>
      </c>
      <c r="M1164" t="s">
        <v>7182</v>
      </c>
    </row>
    <row r="1165" spans="1:13" x14ac:dyDescent="0.2">
      <c r="A1165" t="s">
        <v>292</v>
      </c>
      <c r="B1165" t="s">
        <v>293</v>
      </c>
      <c r="C1165" t="s">
        <v>7183</v>
      </c>
      <c r="D1165" t="s">
        <v>349</v>
      </c>
      <c r="E1165" t="s">
        <v>6786</v>
      </c>
      <c r="F1165" t="s">
        <v>7184</v>
      </c>
      <c r="G1165" t="s">
        <v>6372</v>
      </c>
      <c r="H1165" t="s">
        <v>4956</v>
      </c>
      <c r="J1165" t="s">
        <v>7185</v>
      </c>
      <c r="K1165" t="s">
        <v>7186</v>
      </c>
      <c r="L1165" t="s">
        <v>303</v>
      </c>
      <c r="M1165" t="s">
        <v>2373</v>
      </c>
    </row>
    <row r="1166" spans="1:13" x14ac:dyDescent="0.2">
      <c r="A1166" t="s">
        <v>292</v>
      </c>
      <c r="B1166" t="s">
        <v>293</v>
      </c>
      <c r="C1166" t="s">
        <v>7187</v>
      </c>
      <c r="D1166" t="s">
        <v>7188</v>
      </c>
      <c r="E1166" t="s">
        <v>7189</v>
      </c>
      <c r="F1166" t="s">
        <v>7190</v>
      </c>
      <c r="G1166" t="s">
        <v>6778</v>
      </c>
      <c r="H1166" t="s">
        <v>4976</v>
      </c>
      <c r="J1166" t="s">
        <v>7191</v>
      </c>
      <c r="K1166" t="s">
        <v>7192</v>
      </c>
      <c r="L1166" t="s">
        <v>303</v>
      </c>
      <c r="M1166" t="s">
        <v>7193</v>
      </c>
    </row>
    <row r="1167" spans="1:13" x14ac:dyDescent="0.2">
      <c r="A1167" t="s">
        <v>292</v>
      </c>
      <c r="B1167" t="s">
        <v>293</v>
      </c>
      <c r="C1167" t="s">
        <v>7194</v>
      </c>
      <c r="D1167" t="s">
        <v>349</v>
      </c>
      <c r="E1167" t="s">
        <v>424</v>
      </c>
      <c r="F1167" t="s">
        <v>7195</v>
      </c>
      <c r="G1167" t="s">
        <v>7196</v>
      </c>
      <c r="H1167" t="s">
        <v>4976</v>
      </c>
      <c r="I1167" t="s">
        <v>4956</v>
      </c>
      <c r="J1167" t="s">
        <v>7197</v>
      </c>
      <c r="K1167" t="s">
        <v>7198</v>
      </c>
      <c r="L1167" t="s">
        <v>303</v>
      </c>
      <c r="M1167" t="s">
        <v>5747</v>
      </c>
    </row>
    <row r="1168" spans="1:13" x14ac:dyDescent="0.2">
      <c r="A1168" t="s">
        <v>292</v>
      </c>
      <c r="B1168" t="s">
        <v>293</v>
      </c>
      <c r="C1168" t="s">
        <v>7199</v>
      </c>
      <c r="D1168" t="s">
        <v>7200</v>
      </c>
      <c r="F1168" t="s">
        <v>7201</v>
      </c>
      <c r="G1168" t="s">
        <v>5830</v>
      </c>
      <c r="H1168" t="s">
        <v>4956</v>
      </c>
      <c r="J1168" t="s">
        <v>7202</v>
      </c>
      <c r="K1168" t="s">
        <v>7203</v>
      </c>
      <c r="L1168" t="s">
        <v>303</v>
      </c>
      <c r="M1168" t="s">
        <v>7204</v>
      </c>
    </row>
    <row r="1169" spans="1:13" x14ac:dyDescent="0.2">
      <c r="A1169" t="s">
        <v>292</v>
      </c>
      <c r="B1169" t="s">
        <v>293</v>
      </c>
      <c r="C1169" t="s">
        <v>7205</v>
      </c>
      <c r="D1169" t="s">
        <v>7206</v>
      </c>
      <c r="E1169" t="s">
        <v>7207</v>
      </c>
      <c r="F1169" t="s">
        <v>5800</v>
      </c>
      <c r="G1169" t="s">
        <v>5801</v>
      </c>
      <c r="H1169" t="s">
        <v>4956</v>
      </c>
      <c r="J1169" t="s">
        <v>5802</v>
      </c>
      <c r="K1169" t="s">
        <v>7208</v>
      </c>
      <c r="L1169" t="s">
        <v>303</v>
      </c>
      <c r="M1169" t="s">
        <v>7209</v>
      </c>
    </row>
    <row r="1170" spans="1:13" x14ac:dyDescent="0.2">
      <c r="A1170" t="s">
        <v>292</v>
      </c>
      <c r="B1170" t="s">
        <v>293</v>
      </c>
      <c r="C1170" t="s">
        <v>7210</v>
      </c>
      <c r="D1170" t="s">
        <v>7211</v>
      </c>
      <c r="E1170" t="s">
        <v>7212</v>
      </c>
      <c r="F1170" t="s">
        <v>7213</v>
      </c>
      <c r="G1170" t="s">
        <v>5701</v>
      </c>
      <c r="I1170" t="s">
        <v>4956</v>
      </c>
      <c r="J1170" t="s">
        <v>7214</v>
      </c>
      <c r="K1170" t="s">
        <v>7215</v>
      </c>
      <c r="L1170" t="s">
        <v>303</v>
      </c>
      <c r="M1170" t="s">
        <v>7216</v>
      </c>
    </row>
    <row r="1171" spans="1:13" x14ac:dyDescent="0.2">
      <c r="A1171" t="s">
        <v>292</v>
      </c>
      <c r="B1171" t="s">
        <v>293</v>
      </c>
      <c r="C1171" t="s">
        <v>7217</v>
      </c>
      <c r="D1171" t="s">
        <v>349</v>
      </c>
      <c r="F1171" t="s">
        <v>7218</v>
      </c>
      <c r="G1171" t="s">
        <v>5785</v>
      </c>
      <c r="H1171" t="s">
        <v>4976</v>
      </c>
      <c r="J1171" t="s">
        <v>7219</v>
      </c>
      <c r="K1171" t="s">
        <v>7220</v>
      </c>
      <c r="L1171" t="s">
        <v>303</v>
      </c>
      <c r="M1171" t="s">
        <v>422</v>
      </c>
    </row>
    <row r="1172" spans="1:13" x14ac:dyDescent="0.2">
      <c r="A1172" t="s">
        <v>292</v>
      </c>
      <c r="B1172" t="s">
        <v>293</v>
      </c>
      <c r="C1172" t="s">
        <v>7221</v>
      </c>
      <c r="D1172" t="s">
        <v>7222</v>
      </c>
      <c r="E1172" t="s">
        <v>7223</v>
      </c>
      <c r="F1172" t="s">
        <v>7224</v>
      </c>
      <c r="G1172" t="s">
        <v>5701</v>
      </c>
      <c r="H1172" t="s">
        <v>5719</v>
      </c>
      <c r="I1172" t="s">
        <v>4956</v>
      </c>
      <c r="J1172" t="s">
        <v>7225</v>
      </c>
      <c r="K1172" t="s">
        <v>7226</v>
      </c>
      <c r="L1172" t="s">
        <v>303</v>
      </c>
      <c r="M1172" t="s">
        <v>6621</v>
      </c>
    </row>
    <row r="1173" spans="1:13" x14ac:dyDescent="0.2">
      <c r="A1173" t="s">
        <v>292</v>
      </c>
      <c r="B1173" t="s">
        <v>293</v>
      </c>
      <c r="C1173" t="s">
        <v>7227</v>
      </c>
      <c r="D1173" t="s">
        <v>7228</v>
      </c>
      <c r="E1173" t="s">
        <v>7229</v>
      </c>
      <c r="F1173" t="s">
        <v>7230</v>
      </c>
      <c r="G1173" t="s">
        <v>7231</v>
      </c>
      <c r="H1173" t="s">
        <v>6612</v>
      </c>
      <c r="I1173" t="s">
        <v>5780</v>
      </c>
      <c r="J1173" t="s">
        <v>7232</v>
      </c>
      <c r="K1173" t="s">
        <v>7233</v>
      </c>
      <c r="L1173" t="s">
        <v>303</v>
      </c>
      <c r="M1173" t="s">
        <v>6080</v>
      </c>
    </row>
    <row r="1174" spans="1:13" x14ac:dyDescent="0.2">
      <c r="A1174" t="s">
        <v>292</v>
      </c>
      <c r="B1174" t="s">
        <v>293</v>
      </c>
      <c r="C1174" t="s">
        <v>7234</v>
      </c>
      <c r="D1174" t="s">
        <v>7235</v>
      </c>
      <c r="F1174" t="s">
        <v>7236</v>
      </c>
      <c r="G1174" t="s">
        <v>7237</v>
      </c>
      <c r="H1174" t="s">
        <v>4976</v>
      </c>
      <c r="I1174" t="s">
        <v>4956</v>
      </c>
      <c r="J1174" t="s">
        <v>7238</v>
      </c>
      <c r="K1174" t="s">
        <v>7239</v>
      </c>
      <c r="L1174" t="s">
        <v>303</v>
      </c>
      <c r="M1174" t="s">
        <v>7240</v>
      </c>
    </row>
    <row r="1175" spans="1:13" x14ac:dyDescent="0.2">
      <c r="A1175" t="s">
        <v>292</v>
      </c>
      <c r="B1175" t="s">
        <v>293</v>
      </c>
      <c r="C1175" t="s">
        <v>7241</v>
      </c>
      <c r="D1175" t="s">
        <v>7242</v>
      </c>
      <c r="E1175" t="s">
        <v>7243</v>
      </c>
      <c r="F1175" t="s">
        <v>7244</v>
      </c>
      <c r="G1175" t="s">
        <v>7245</v>
      </c>
      <c r="H1175" t="s">
        <v>5710</v>
      </c>
      <c r="J1175" t="s">
        <v>7246</v>
      </c>
      <c r="K1175" t="s">
        <v>7247</v>
      </c>
      <c r="L1175" t="s">
        <v>303</v>
      </c>
      <c r="M1175" t="s">
        <v>1666</v>
      </c>
    </row>
    <row r="1176" spans="1:13" x14ac:dyDescent="0.2">
      <c r="A1176" t="s">
        <v>292</v>
      </c>
      <c r="B1176" t="s">
        <v>293</v>
      </c>
      <c r="C1176" t="s">
        <v>7248</v>
      </c>
      <c r="D1176" t="s">
        <v>6216</v>
      </c>
      <c r="F1176" t="s">
        <v>7249</v>
      </c>
      <c r="G1176" t="s">
        <v>6014</v>
      </c>
      <c r="I1176" t="s">
        <v>4956</v>
      </c>
      <c r="J1176" t="s">
        <v>7250</v>
      </c>
      <c r="K1176" t="s">
        <v>7251</v>
      </c>
      <c r="L1176" t="s">
        <v>303</v>
      </c>
      <c r="M1176" t="s">
        <v>4405</v>
      </c>
    </row>
    <row r="1177" spans="1:13" x14ac:dyDescent="0.2">
      <c r="A1177" t="s">
        <v>292</v>
      </c>
      <c r="B1177" t="s">
        <v>293</v>
      </c>
      <c r="C1177" t="s">
        <v>7252</v>
      </c>
      <c r="D1177" t="s">
        <v>7253</v>
      </c>
      <c r="E1177" t="s">
        <v>7254</v>
      </c>
      <c r="F1177" t="s">
        <v>7255</v>
      </c>
      <c r="G1177" t="s">
        <v>6778</v>
      </c>
      <c r="H1177" t="s">
        <v>4976</v>
      </c>
      <c r="J1177" t="s">
        <v>7256</v>
      </c>
      <c r="K1177" t="s">
        <v>7257</v>
      </c>
      <c r="L1177" t="s">
        <v>303</v>
      </c>
      <c r="M1177" t="s">
        <v>7258</v>
      </c>
    </row>
    <row r="1178" spans="1:13" x14ac:dyDescent="0.2">
      <c r="A1178" t="s">
        <v>292</v>
      </c>
      <c r="B1178" t="s">
        <v>293</v>
      </c>
      <c r="C1178" t="s">
        <v>7259</v>
      </c>
      <c r="D1178" t="s">
        <v>572</v>
      </c>
      <c r="E1178" t="s">
        <v>573</v>
      </c>
      <c r="F1178" t="s">
        <v>7260</v>
      </c>
      <c r="G1178" t="s">
        <v>7261</v>
      </c>
      <c r="H1178" t="s">
        <v>6523</v>
      </c>
      <c r="I1178" t="s">
        <v>4976</v>
      </c>
      <c r="J1178" t="s">
        <v>7262</v>
      </c>
      <c r="K1178" t="s">
        <v>7263</v>
      </c>
      <c r="L1178" t="s">
        <v>303</v>
      </c>
      <c r="M1178" t="s">
        <v>422</v>
      </c>
    </row>
    <row r="1179" spans="1:13" x14ac:dyDescent="0.2">
      <c r="A1179" t="s">
        <v>292</v>
      </c>
      <c r="B1179" t="s">
        <v>293</v>
      </c>
      <c r="C1179" t="s">
        <v>7264</v>
      </c>
      <c r="D1179" t="s">
        <v>7265</v>
      </c>
      <c r="E1179" t="s">
        <v>7266</v>
      </c>
      <c r="F1179" t="s">
        <v>7267</v>
      </c>
      <c r="G1179" t="s">
        <v>7268</v>
      </c>
      <c r="H1179" t="s">
        <v>4976</v>
      </c>
      <c r="J1179" t="s">
        <v>7269</v>
      </c>
      <c r="K1179" t="s">
        <v>7270</v>
      </c>
      <c r="L1179" t="s">
        <v>303</v>
      </c>
      <c r="M1179" t="s">
        <v>7271</v>
      </c>
    </row>
    <row r="1180" spans="1:13" x14ac:dyDescent="0.2">
      <c r="A1180" t="s">
        <v>292</v>
      </c>
      <c r="B1180" t="s">
        <v>293</v>
      </c>
      <c r="C1180" t="s">
        <v>7272</v>
      </c>
      <c r="D1180" t="s">
        <v>7273</v>
      </c>
      <c r="E1180" t="s">
        <v>7274</v>
      </c>
      <c r="F1180" t="s">
        <v>7275</v>
      </c>
      <c r="G1180" t="s">
        <v>7276</v>
      </c>
      <c r="H1180" t="s">
        <v>4976</v>
      </c>
      <c r="J1180" t="s">
        <v>7277</v>
      </c>
      <c r="K1180" t="s">
        <v>7278</v>
      </c>
      <c r="L1180" t="s">
        <v>303</v>
      </c>
      <c r="M1180" t="s">
        <v>7279</v>
      </c>
    </row>
    <row r="1181" spans="1:13" x14ac:dyDescent="0.2">
      <c r="A1181" t="s">
        <v>292</v>
      </c>
      <c r="B1181" t="s">
        <v>293</v>
      </c>
      <c r="C1181" t="s">
        <v>7280</v>
      </c>
      <c r="D1181" t="s">
        <v>349</v>
      </c>
      <c r="F1181" t="s">
        <v>7281</v>
      </c>
      <c r="G1181" t="s">
        <v>6140</v>
      </c>
      <c r="H1181" t="s">
        <v>4976</v>
      </c>
      <c r="J1181" t="s">
        <v>7282</v>
      </c>
      <c r="K1181" t="s">
        <v>7283</v>
      </c>
      <c r="L1181" t="s">
        <v>303</v>
      </c>
      <c r="M1181" t="s">
        <v>422</v>
      </c>
    </row>
    <row r="1182" spans="1:13" x14ac:dyDescent="0.2">
      <c r="A1182" t="s">
        <v>292</v>
      </c>
      <c r="B1182" t="s">
        <v>293</v>
      </c>
      <c r="C1182" t="s">
        <v>7284</v>
      </c>
      <c r="D1182" t="s">
        <v>572</v>
      </c>
      <c r="E1182" t="s">
        <v>573</v>
      </c>
      <c r="F1182" t="s">
        <v>7285</v>
      </c>
      <c r="G1182" t="s">
        <v>7286</v>
      </c>
      <c r="H1182" t="s">
        <v>4976</v>
      </c>
      <c r="J1182" t="s">
        <v>7287</v>
      </c>
      <c r="K1182" t="s">
        <v>7288</v>
      </c>
      <c r="L1182" t="s">
        <v>303</v>
      </c>
      <c r="M1182" t="s">
        <v>422</v>
      </c>
    </row>
    <row r="1183" spans="1:13" x14ac:dyDescent="0.2">
      <c r="A1183" t="s">
        <v>292</v>
      </c>
      <c r="B1183" t="s">
        <v>293</v>
      </c>
      <c r="C1183" t="s">
        <v>7289</v>
      </c>
      <c r="D1183" t="s">
        <v>572</v>
      </c>
      <c r="E1183" t="s">
        <v>573</v>
      </c>
      <c r="F1183" t="s">
        <v>7290</v>
      </c>
      <c r="G1183" t="s">
        <v>7291</v>
      </c>
      <c r="H1183" t="s">
        <v>4976</v>
      </c>
      <c r="J1183" t="s">
        <v>7292</v>
      </c>
      <c r="K1183" t="s">
        <v>7293</v>
      </c>
      <c r="L1183" t="s">
        <v>303</v>
      </c>
      <c r="M1183" t="s">
        <v>422</v>
      </c>
    </row>
    <row r="1184" spans="1:13" x14ac:dyDescent="0.2">
      <c r="A1184" t="s">
        <v>292</v>
      </c>
      <c r="B1184" t="s">
        <v>293</v>
      </c>
      <c r="C1184" t="s">
        <v>7294</v>
      </c>
      <c r="D1184" t="s">
        <v>366</v>
      </c>
      <c r="F1184" t="s">
        <v>3526</v>
      </c>
      <c r="G1184" t="s">
        <v>7295</v>
      </c>
      <c r="H1184" t="s">
        <v>6025</v>
      </c>
      <c r="I1184" t="s">
        <v>4956</v>
      </c>
      <c r="J1184" t="s">
        <v>7296</v>
      </c>
      <c r="K1184" t="s">
        <v>7297</v>
      </c>
      <c r="L1184" t="s">
        <v>303</v>
      </c>
      <c r="M1184" t="s">
        <v>7298</v>
      </c>
    </row>
    <row r="1185" spans="1:13" x14ac:dyDescent="0.2">
      <c r="A1185" t="s">
        <v>292</v>
      </c>
      <c r="B1185" t="s">
        <v>293</v>
      </c>
      <c r="C1185" t="s">
        <v>7299</v>
      </c>
      <c r="D1185" t="s">
        <v>7300</v>
      </c>
      <c r="E1185" t="s">
        <v>7301</v>
      </c>
      <c r="F1185" t="s">
        <v>7302</v>
      </c>
      <c r="G1185" t="s">
        <v>6372</v>
      </c>
      <c r="H1185" t="s">
        <v>4956</v>
      </c>
      <c r="J1185" t="s">
        <v>7303</v>
      </c>
      <c r="K1185" t="s">
        <v>7304</v>
      </c>
      <c r="L1185" t="s">
        <v>303</v>
      </c>
      <c r="M1185" t="s">
        <v>2936</v>
      </c>
    </row>
    <row r="1186" spans="1:13" x14ac:dyDescent="0.2">
      <c r="A1186" t="s">
        <v>292</v>
      </c>
      <c r="B1186" t="s">
        <v>293</v>
      </c>
      <c r="C1186" t="s">
        <v>7305</v>
      </c>
      <c r="D1186" t="s">
        <v>7306</v>
      </c>
      <c r="E1186" t="s">
        <v>7307</v>
      </c>
      <c r="F1186" t="s">
        <v>7308</v>
      </c>
      <c r="G1186" t="s">
        <v>5718</v>
      </c>
      <c r="H1186" t="s">
        <v>5719</v>
      </c>
      <c r="I1186" t="s">
        <v>4956</v>
      </c>
      <c r="J1186" t="s">
        <v>6681</v>
      </c>
      <c r="K1186" t="s">
        <v>7309</v>
      </c>
      <c r="L1186" t="s">
        <v>303</v>
      </c>
      <c r="M1186" t="s">
        <v>1791</v>
      </c>
    </row>
    <row r="1187" spans="1:13" x14ac:dyDescent="0.2">
      <c r="A1187" t="s">
        <v>292</v>
      </c>
      <c r="B1187" t="s">
        <v>293</v>
      </c>
      <c r="C1187" t="s">
        <v>7310</v>
      </c>
      <c r="D1187" t="s">
        <v>7311</v>
      </c>
      <c r="E1187" t="s">
        <v>7312</v>
      </c>
      <c r="F1187" t="s">
        <v>7313</v>
      </c>
      <c r="G1187" t="s">
        <v>7314</v>
      </c>
      <c r="H1187" t="s">
        <v>6014</v>
      </c>
      <c r="I1187" t="s">
        <v>4956</v>
      </c>
      <c r="J1187" t="s">
        <v>7315</v>
      </c>
      <c r="K1187" t="s">
        <v>7316</v>
      </c>
      <c r="L1187" t="s">
        <v>303</v>
      </c>
      <c r="M1187" t="s">
        <v>1399</v>
      </c>
    </row>
    <row r="1188" spans="1:13" x14ac:dyDescent="0.2">
      <c r="A1188" t="s">
        <v>292</v>
      </c>
      <c r="B1188" t="s">
        <v>293</v>
      </c>
      <c r="C1188" t="s">
        <v>7317</v>
      </c>
      <c r="D1188" t="s">
        <v>401</v>
      </c>
      <c r="E1188" t="s">
        <v>402</v>
      </c>
      <c r="F1188" t="s">
        <v>7318</v>
      </c>
      <c r="G1188" t="s">
        <v>7276</v>
      </c>
      <c r="H1188" t="s">
        <v>4976</v>
      </c>
      <c r="J1188" t="s">
        <v>7319</v>
      </c>
      <c r="K1188" t="s">
        <v>7320</v>
      </c>
      <c r="L1188" t="s">
        <v>303</v>
      </c>
      <c r="M1188" t="s">
        <v>4303</v>
      </c>
    </row>
    <row r="1189" spans="1:13" x14ac:dyDescent="0.2">
      <c r="A1189" t="s">
        <v>292</v>
      </c>
      <c r="B1189" t="s">
        <v>293</v>
      </c>
      <c r="C1189" t="s">
        <v>7321</v>
      </c>
      <c r="D1189" t="s">
        <v>7322</v>
      </c>
      <c r="E1189" t="s">
        <v>7323</v>
      </c>
      <c r="F1189" t="s">
        <v>7324</v>
      </c>
      <c r="G1189" t="s">
        <v>6430</v>
      </c>
      <c r="H1189" t="s">
        <v>4956</v>
      </c>
      <c r="J1189" t="s">
        <v>7325</v>
      </c>
      <c r="K1189" t="s">
        <v>7093</v>
      </c>
      <c r="L1189" t="s">
        <v>303</v>
      </c>
      <c r="M1189" t="s">
        <v>422</v>
      </c>
    </row>
    <row r="1190" spans="1:13" x14ac:dyDescent="0.2">
      <c r="A1190" t="s">
        <v>292</v>
      </c>
      <c r="B1190" t="s">
        <v>293</v>
      </c>
      <c r="C1190" t="s">
        <v>7326</v>
      </c>
      <c r="D1190" t="s">
        <v>4966</v>
      </c>
      <c r="E1190" t="s">
        <v>6551</v>
      </c>
      <c r="F1190" t="s">
        <v>7327</v>
      </c>
      <c r="G1190" t="s">
        <v>5689</v>
      </c>
      <c r="H1190" t="s">
        <v>4976</v>
      </c>
      <c r="J1190" t="s">
        <v>7328</v>
      </c>
      <c r="K1190" t="s">
        <v>7329</v>
      </c>
      <c r="L1190" t="s">
        <v>303</v>
      </c>
      <c r="M1190" t="s">
        <v>312</v>
      </c>
    </row>
    <row r="1191" spans="1:13" x14ac:dyDescent="0.2">
      <c r="A1191" t="s">
        <v>292</v>
      </c>
      <c r="B1191" t="s">
        <v>293</v>
      </c>
      <c r="C1191" t="s">
        <v>7330</v>
      </c>
      <c r="D1191" t="s">
        <v>7331</v>
      </c>
      <c r="E1191" t="s">
        <v>7332</v>
      </c>
      <c r="F1191" t="s">
        <v>7333</v>
      </c>
      <c r="H1191" t="s">
        <v>6930</v>
      </c>
      <c r="I1191" t="s">
        <v>4956</v>
      </c>
      <c r="J1191" t="s">
        <v>7334</v>
      </c>
      <c r="K1191" t="s">
        <v>7335</v>
      </c>
      <c r="L1191" t="s">
        <v>303</v>
      </c>
      <c r="M1191" t="s">
        <v>7336</v>
      </c>
    </row>
    <row r="1192" spans="1:13" x14ac:dyDescent="0.2">
      <c r="A1192" t="s">
        <v>292</v>
      </c>
      <c r="B1192" t="s">
        <v>293</v>
      </c>
      <c r="C1192" t="s">
        <v>7337</v>
      </c>
      <c r="D1192" t="s">
        <v>366</v>
      </c>
      <c r="E1192" t="s">
        <v>1215</v>
      </c>
      <c r="F1192" t="s">
        <v>7338</v>
      </c>
      <c r="H1192" t="s">
        <v>5718</v>
      </c>
      <c r="I1192" t="s">
        <v>4956</v>
      </c>
      <c r="J1192" t="s">
        <v>7339</v>
      </c>
      <c r="K1192" t="s">
        <v>7340</v>
      </c>
      <c r="L1192" t="s">
        <v>303</v>
      </c>
      <c r="M1192" t="s">
        <v>3052</v>
      </c>
    </row>
    <row r="1193" spans="1:13" x14ac:dyDescent="0.2">
      <c r="A1193" t="s">
        <v>292</v>
      </c>
      <c r="B1193" t="s">
        <v>293</v>
      </c>
      <c r="C1193" t="s">
        <v>7341</v>
      </c>
      <c r="D1193" t="s">
        <v>349</v>
      </c>
      <c r="F1193" t="s">
        <v>7342</v>
      </c>
      <c r="G1193" t="s">
        <v>5932</v>
      </c>
      <c r="H1193" t="s">
        <v>4976</v>
      </c>
      <c r="J1193" t="s">
        <v>7343</v>
      </c>
      <c r="K1193" t="s">
        <v>7344</v>
      </c>
      <c r="L1193" t="s">
        <v>303</v>
      </c>
      <c r="M1193" t="s">
        <v>422</v>
      </c>
    </row>
    <row r="1194" spans="1:13" x14ac:dyDescent="0.2">
      <c r="A1194" t="s">
        <v>292</v>
      </c>
      <c r="B1194" t="s">
        <v>293</v>
      </c>
      <c r="C1194" t="s">
        <v>7345</v>
      </c>
      <c r="D1194" t="s">
        <v>7125</v>
      </c>
      <c r="E1194" t="s">
        <v>6057</v>
      </c>
      <c r="F1194" t="s">
        <v>7346</v>
      </c>
      <c r="G1194" t="s">
        <v>7347</v>
      </c>
      <c r="H1194" t="s">
        <v>5719</v>
      </c>
      <c r="I1194" t="s">
        <v>4956</v>
      </c>
      <c r="J1194" t="s">
        <v>7348</v>
      </c>
      <c r="K1194" t="s">
        <v>7349</v>
      </c>
      <c r="L1194" t="s">
        <v>303</v>
      </c>
      <c r="M1194" t="s">
        <v>7350</v>
      </c>
    </row>
    <row r="1195" spans="1:13" x14ac:dyDescent="0.2">
      <c r="A1195" t="s">
        <v>292</v>
      </c>
      <c r="B1195" t="s">
        <v>293</v>
      </c>
      <c r="C1195" t="s">
        <v>7351</v>
      </c>
      <c r="D1195" t="s">
        <v>7352</v>
      </c>
      <c r="E1195" t="s">
        <v>7353</v>
      </c>
      <c r="F1195" t="s">
        <v>7354</v>
      </c>
      <c r="G1195" t="s">
        <v>5952</v>
      </c>
      <c r="H1195" t="s">
        <v>4976</v>
      </c>
      <c r="J1195" t="s">
        <v>7355</v>
      </c>
      <c r="K1195" t="s">
        <v>7356</v>
      </c>
      <c r="L1195" t="s">
        <v>303</v>
      </c>
      <c r="M1195" t="s">
        <v>7357</v>
      </c>
    </row>
    <row r="1196" spans="1:13" x14ac:dyDescent="0.2">
      <c r="A1196" t="s">
        <v>292</v>
      </c>
      <c r="B1196" t="s">
        <v>293</v>
      </c>
      <c r="C1196" t="s">
        <v>7358</v>
      </c>
      <c r="D1196" t="s">
        <v>7359</v>
      </c>
      <c r="F1196" t="s">
        <v>7360</v>
      </c>
      <c r="G1196" t="s">
        <v>5775</v>
      </c>
      <c r="H1196" t="s">
        <v>3668</v>
      </c>
      <c r="I1196" t="s">
        <v>4956</v>
      </c>
      <c r="J1196" t="s">
        <v>7361</v>
      </c>
      <c r="K1196" t="s">
        <v>302</v>
      </c>
      <c r="L1196" t="s">
        <v>303</v>
      </c>
      <c r="M1196" t="s">
        <v>422</v>
      </c>
    </row>
    <row r="1197" spans="1:13" x14ac:dyDescent="0.2">
      <c r="A1197" t="s">
        <v>292</v>
      </c>
      <c r="B1197" t="s">
        <v>293</v>
      </c>
      <c r="C1197" t="s">
        <v>7362</v>
      </c>
      <c r="D1197" t="s">
        <v>572</v>
      </c>
      <c r="E1197" t="s">
        <v>573</v>
      </c>
      <c r="F1197" t="s">
        <v>7363</v>
      </c>
      <c r="G1197" t="s">
        <v>7364</v>
      </c>
      <c r="H1197" t="s">
        <v>7365</v>
      </c>
      <c r="I1197" t="s">
        <v>4956</v>
      </c>
      <c r="J1197" t="s">
        <v>7366</v>
      </c>
      <c r="K1197" t="s">
        <v>7367</v>
      </c>
      <c r="L1197" t="s">
        <v>303</v>
      </c>
      <c r="M1197" t="s">
        <v>5759</v>
      </c>
    </row>
    <row r="1198" spans="1:13" x14ac:dyDescent="0.2">
      <c r="A1198" t="s">
        <v>292</v>
      </c>
      <c r="B1198" t="s">
        <v>293</v>
      </c>
      <c r="C1198" t="s">
        <v>7368</v>
      </c>
      <c r="D1198" t="s">
        <v>572</v>
      </c>
      <c r="E1198" t="s">
        <v>573</v>
      </c>
      <c r="F1198" t="s">
        <v>7369</v>
      </c>
      <c r="G1198" t="s">
        <v>7370</v>
      </c>
      <c r="H1198" t="s">
        <v>4976</v>
      </c>
      <c r="J1198" t="s">
        <v>7371</v>
      </c>
      <c r="K1198" t="s">
        <v>7372</v>
      </c>
      <c r="L1198" t="s">
        <v>303</v>
      </c>
      <c r="M1198" t="s">
        <v>422</v>
      </c>
    </row>
    <row r="1199" spans="1:13" x14ac:dyDescent="0.2">
      <c r="A1199" t="s">
        <v>292</v>
      </c>
      <c r="B1199" t="s">
        <v>293</v>
      </c>
      <c r="C1199" t="s">
        <v>7373</v>
      </c>
      <c r="D1199" t="s">
        <v>401</v>
      </c>
      <c r="F1199" t="s">
        <v>7374</v>
      </c>
      <c r="G1199" t="s">
        <v>6025</v>
      </c>
      <c r="I1199" t="s">
        <v>4956</v>
      </c>
      <c r="J1199" t="s">
        <v>7375</v>
      </c>
      <c r="K1199" t="s">
        <v>7376</v>
      </c>
      <c r="L1199" t="s">
        <v>303</v>
      </c>
      <c r="M1199" t="s">
        <v>7377</v>
      </c>
    </row>
    <row r="1200" spans="1:13" x14ac:dyDescent="0.2">
      <c r="A1200" t="s">
        <v>292</v>
      </c>
      <c r="B1200" t="s">
        <v>293</v>
      </c>
      <c r="C1200" t="s">
        <v>7378</v>
      </c>
      <c r="D1200" t="s">
        <v>2857</v>
      </c>
      <c r="E1200" t="s">
        <v>2858</v>
      </c>
      <c r="F1200" t="s">
        <v>3370</v>
      </c>
      <c r="G1200" t="s">
        <v>7379</v>
      </c>
      <c r="H1200" t="s">
        <v>5958</v>
      </c>
      <c r="I1200" t="s">
        <v>5710</v>
      </c>
      <c r="J1200" t="s">
        <v>7380</v>
      </c>
      <c r="K1200" t="s">
        <v>7381</v>
      </c>
      <c r="L1200" t="s">
        <v>303</v>
      </c>
      <c r="M1200" t="s">
        <v>7382</v>
      </c>
    </row>
    <row r="1201" spans="1:13" x14ac:dyDescent="0.2">
      <c r="A1201" t="s">
        <v>292</v>
      </c>
      <c r="B1201" t="s">
        <v>293</v>
      </c>
      <c r="C1201" t="s">
        <v>7383</v>
      </c>
      <c r="D1201" t="s">
        <v>572</v>
      </c>
      <c r="E1201" t="s">
        <v>573</v>
      </c>
      <c r="F1201" t="s">
        <v>7384</v>
      </c>
      <c r="G1201" t="s">
        <v>5892</v>
      </c>
      <c r="H1201" t="s">
        <v>5710</v>
      </c>
      <c r="J1201" t="s">
        <v>5893</v>
      </c>
      <c r="K1201" t="s">
        <v>7385</v>
      </c>
      <c r="L1201" t="s">
        <v>303</v>
      </c>
      <c r="M1201" t="s">
        <v>6203</v>
      </c>
    </row>
    <row r="1202" spans="1:13" x14ac:dyDescent="0.2">
      <c r="A1202" t="s">
        <v>292</v>
      </c>
      <c r="B1202" t="s">
        <v>293</v>
      </c>
      <c r="C1202" t="s">
        <v>7386</v>
      </c>
      <c r="D1202" t="s">
        <v>7387</v>
      </c>
      <c r="E1202" t="s">
        <v>7388</v>
      </c>
      <c r="F1202" t="s">
        <v>7389</v>
      </c>
      <c r="G1202" t="s">
        <v>7390</v>
      </c>
      <c r="H1202" t="s">
        <v>4976</v>
      </c>
      <c r="J1202" t="s">
        <v>7391</v>
      </c>
      <c r="K1202" t="s">
        <v>7392</v>
      </c>
      <c r="L1202" t="s">
        <v>303</v>
      </c>
      <c r="M1202" t="s">
        <v>7393</v>
      </c>
    </row>
    <row r="1203" spans="1:13" x14ac:dyDescent="0.2">
      <c r="A1203" t="s">
        <v>292</v>
      </c>
      <c r="B1203" t="s">
        <v>293</v>
      </c>
      <c r="C1203" t="s">
        <v>7394</v>
      </c>
      <c r="D1203" t="s">
        <v>401</v>
      </c>
      <c r="F1203" t="s">
        <v>7395</v>
      </c>
      <c r="G1203" t="s">
        <v>7396</v>
      </c>
      <c r="H1203" t="s">
        <v>5983</v>
      </c>
      <c r="I1203" t="s">
        <v>4956</v>
      </c>
      <c r="J1203" t="s">
        <v>7397</v>
      </c>
      <c r="K1203" t="s">
        <v>7398</v>
      </c>
      <c r="L1203" t="s">
        <v>303</v>
      </c>
      <c r="M1203" t="s">
        <v>7399</v>
      </c>
    </row>
    <row r="1204" spans="1:13" x14ac:dyDescent="0.2">
      <c r="A1204" t="s">
        <v>292</v>
      </c>
      <c r="B1204" t="s">
        <v>293</v>
      </c>
      <c r="C1204" t="s">
        <v>7400</v>
      </c>
      <c r="D1204" t="s">
        <v>7401</v>
      </c>
      <c r="E1204" t="s">
        <v>7402</v>
      </c>
      <c r="F1204" t="s">
        <v>7403</v>
      </c>
      <c r="G1204" t="s">
        <v>7404</v>
      </c>
      <c r="H1204" t="s">
        <v>6719</v>
      </c>
      <c r="I1204" t="s">
        <v>5695</v>
      </c>
      <c r="J1204" t="s">
        <v>7405</v>
      </c>
      <c r="K1204" t="s">
        <v>302</v>
      </c>
      <c r="L1204" t="s">
        <v>303</v>
      </c>
      <c r="M1204" t="s">
        <v>886</v>
      </c>
    </row>
    <row r="1205" spans="1:13" x14ac:dyDescent="0.2">
      <c r="A1205" t="s">
        <v>292</v>
      </c>
      <c r="B1205" t="s">
        <v>293</v>
      </c>
      <c r="C1205" t="s">
        <v>7406</v>
      </c>
      <c r="D1205" t="s">
        <v>7407</v>
      </c>
      <c r="E1205" t="s">
        <v>7408</v>
      </c>
      <c r="F1205" t="s">
        <v>5297</v>
      </c>
      <c r="G1205" t="s">
        <v>7409</v>
      </c>
      <c r="H1205" t="s">
        <v>7410</v>
      </c>
      <c r="I1205" t="s">
        <v>5780</v>
      </c>
      <c r="J1205" t="s">
        <v>7411</v>
      </c>
      <c r="K1205" t="s">
        <v>302</v>
      </c>
      <c r="L1205" t="s">
        <v>303</v>
      </c>
      <c r="M1205" t="s">
        <v>7412</v>
      </c>
    </row>
    <row r="1206" spans="1:13" x14ac:dyDescent="0.2">
      <c r="A1206" t="s">
        <v>292</v>
      </c>
      <c r="B1206" t="s">
        <v>293</v>
      </c>
      <c r="C1206" t="s">
        <v>7413</v>
      </c>
      <c r="D1206" t="s">
        <v>7414</v>
      </c>
      <c r="E1206" t="s">
        <v>7415</v>
      </c>
      <c r="F1206" t="s">
        <v>7416</v>
      </c>
      <c r="G1206" t="s">
        <v>5886</v>
      </c>
      <c r="H1206" t="s">
        <v>4976</v>
      </c>
      <c r="J1206" t="s">
        <v>5887</v>
      </c>
      <c r="K1206" t="s">
        <v>7417</v>
      </c>
      <c r="L1206" t="s">
        <v>303</v>
      </c>
      <c r="M1206" t="s">
        <v>422</v>
      </c>
    </row>
    <row r="1207" spans="1:13" x14ac:dyDescent="0.2">
      <c r="A1207" t="s">
        <v>292</v>
      </c>
      <c r="B1207" t="s">
        <v>293</v>
      </c>
      <c r="C1207" t="s">
        <v>7418</v>
      </c>
      <c r="D1207" t="s">
        <v>6590</v>
      </c>
      <c r="E1207" t="s">
        <v>7419</v>
      </c>
      <c r="F1207" t="s">
        <v>7420</v>
      </c>
      <c r="H1207" t="s">
        <v>3668</v>
      </c>
      <c r="I1207" t="s">
        <v>4956</v>
      </c>
      <c r="J1207" t="s">
        <v>7421</v>
      </c>
      <c r="K1207" t="s">
        <v>302</v>
      </c>
      <c r="L1207" t="s">
        <v>303</v>
      </c>
      <c r="M1207" t="s">
        <v>7422</v>
      </c>
    </row>
    <row r="1208" spans="1:13" x14ac:dyDescent="0.2">
      <c r="A1208" t="s">
        <v>292</v>
      </c>
      <c r="B1208" t="s">
        <v>293</v>
      </c>
      <c r="C1208" t="s">
        <v>7423</v>
      </c>
      <c r="D1208" t="s">
        <v>5936</v>
      </c>
      <c r="E1208" t="s">
        <v>7424</v>
      </c>
      <c r="F1208" t="s">
        <v>7425</v>
      </c>
      <c r="G1208" t="s">
        <v>5844</v>
      </c>
      <c r="H1208" t="s">
        <v>4976</v>
      </c>
      <c r="J1208" t="s">
        <v>7426</v>
      </c>
      <c r="K1208" t="s">
        <v>7427</v>
      </c>
      <c r="L1208" t="s">
        <v>303</v>
      </c>
      <c r="M1208" t="s">
        <v>422</v>
      </c>
    </row>
    <row r="1209" spans="1:13" x14ac:dyDescent="0.2">
      <c r="A1209" t="s">
        <v>292</v>
      </c>
      <c r="B1209" t="s">
        <v>293</v>
      </c>
      <c r="C1209" t="s">
        <v>7428</v>
      </c>
      <c r="D1209" t="s">
        <v>572</v>
      </c>
      <c r="E1209" t="s">
        <v>573</v>
      </c>
      <c r="F1209" t="s">
        <v>7429</v>
      </c>
      <c r="G1209" t="s">
        <v>6523</v>
      </c>
      <c r="H1209" t="s">
        <v>4976</v>
      </c>
      <c r="J1209" t="s">
        <v>7430</v>
      </c>
      <c r="K1209" t="s">
        <v>7431</v>
      </c>
      <c r="L1209" t="s">
        <v>303</v>
      </c>
      <c r="M1209" t="s">
        <v>422</v>
      </c>
    </row>
    <row r="1210" spans="1:13" x14ac:dyDescent="0.2">
      <c r="A1210" t="s">
        <v>292</v>
      </c>
      <c r="B1210" t="s">
        <v>293</v>
      </c>
      <c r="C1210" t="s">
        <v>7432</v>
      </c>
      <c r="D1210" t="s">
        <v>7433</v>
      </c>
      <c r="E1210" t="s">
        <v>7434</v>
      </c>
      <c r="F1210" t="s">
        <v>7435</v>
      </c>
      <c r="G1210" t="s">
        <v>6523</v>
      </c>
      <c r="H1210" t="s">
        <v>4976</v>
      </c>
      <c r="J1210" t="s">
        <v>7436</v>
      </c>
      <c r="K1210" t="s">
        <v>7437</v>
      </c>
      <c r="L1210" t="s">
        <v>303</v>
      </c>
      <c r="M1210" t="s">
        <v>6652</v>
      </c>
    </row>
    <row r="1211" spans="1:13" x14ac:dyDescent="0.2">
      <c r="A1211" t="s">
        <v>292</v>
      </c>
      <c r="B1211" t="s">
        <v>293</v>
      </c>
      <c r="C1211" t="s">
        <v>7438</v>
      </c>
      <c r="D1211" t="s">
        <v>5922</v>
      </c>
      <c r="E1211" t="s">
        <v>296</v>
      </c>
      <c r="F1211" t="s">
        <v>7439</v>
      </c>
      <c r="G1211" t="s">
        <v>981</v>
      </c>
      <c r="H1211" t="s">
        <v>6245</v>
      </c>
      <c r="J1211" t="s">
        <v>7440</v>
      </c>
      <c r="K1211" t="s">
        <v>7441</v>
      </c>
      <c r="L1211" t="s">
        <v>303</v>
      </c>
      <c r="M1211" t="s">
        <v>6588</v>
      </c>
    </row>
    <row r="1212" spans="1:13" x14ac:dyDescent="0.2">
      <c r="A1212" t="s">
        <v>292</v>
      </c>
      <c r="B1212" t="s">
        <v>293</v>
      </c>
      <c r="C1212" t="s">
        <v>7442</v>
      </c>
      <c r="D1212" t="s">
        <v>5922</v>
      </c>
      <c r="E1212" t="s">
        <v>296</v>
      </c>
      <c r="F1212" t="s">
        <v>7443</v>
      </c>
      <c r="G1212" t="s">
        <v>7444</v>
      </c>
      <c r="H1212" t="s">
        <v>5780</v>
      </c>
      <c r="J1212" t="s">
        <v>7445</v>
      </c>
      <c r="K1212" t="s">
        <v>7446</v>
      </c>
      <c r="L1212" t="s">
        <v>303</v>
      </c>
      <c r="M1212" t="s">
        <v>1301</v>
      </c>
    </row>
    <row r="1213" spans="1:13" x14ac:dyDescent="0.2">
      <c r="A1213" t="s">
        <v>292</v>
      </c>
      <c r="B1213" t="s">
        <v>293</v>
      </c>
      <c r="C1213" t="s">
        <v>7447</v>
      </c>
      <c r="D1213" t="s">
        <v>572</v>
      </c>
      <c r="E1213" t="s">
        <v>573</v>
      </c>
      <c r="F1213" t="s">
        <v>7448</v>
      </c>
      <c r="G1213" t="s">
        <v>7449</v>
      </c>
      <c r="I1213" t="s">
        <v>4976</v>
      </c>
      <c r="J1213" t="s">
        <v>7450</v>
      </c>
      <c r="K1213" t="s">
        <v>7451</v>
      </c>
      <c r="L1213" t="s">
        <v>303</v>
      </c>
      <c r="M1213" t="s">
        <v>422</v>
      </c>
    </row>
    <row r="1214" spans="1:13" x14ac:dyDescent="0.2">
      <c r="A1214" t="s">
        <v>292</v>
      </c>
      <c r="B1214" t="s">
        <v>293</v>
      </c>
      <c r="C1214" t="s">
        <v>7452</v>
      </c>
      <c r="D1214" t="s">
        <v>7453</v>
      </c>
      <c r="E1214" t="s">
        <v>7454</v>
      </c>
      <c r="F1214" t="s">
        <v>7455</v>
      </c>
      <c r="G1214" t="s">
        <v>7456</v>
      </c>
      <c r="H1214" t="s">
        <v>4976</v>
      </c>
      <c r="J1214" t="s">
        <v>7457</v>
      </c>
      <c r="K1214" t="s">
        <v>7458</v>
      </c>
      <c r="L1214" t="s">
        <v>303</v>
      </c>
      <c r="M1214" t="s">
        <v>4208</v>
      </c>
    </row>
    <row r="1215" spans="1:13" x14ac:dyDescent="0.2">
      <c r="A1215" t="s">
        <v>292</v>
      </c>
      <c r="B1215" t="s">
        <v>293</v>
      </c>
      <c r="C1215" t="s">
        <v>7459</v>
      </c>
      <c r="D1215" t="s">
        <v>7460</v>
      </c>
      <c r="E1215" t="s">
        <v>7461</v>
      </c>
      <c r="F1215" t="s">
        <v>7462</v>
      </c>
      <c r="G1215" t="s">
        <v>7463</v>
      </c>
      <c r="H1215" t="s">
        <v>6163</v>
      </c>
      <c r="I1215" t="s">
        <v>4976</v>
      </c>
      <c r="J1215" t="s">
        <v>7464</v>
      </c>
      <c r="K1215" t="s">
        <v>7465</v>
      </c>
      <c r="L1215" t="s">
        <v>303</v>
      </c>
      <c r="M1215" t="s">
        <v>7466</v>
      </c>
    </row>
    <row r="1216" spans="1:13" x14ac:dyDescent="0.2">
      <c r="A1216" t="s">
        <v>292</v>
      </c>
      <c r="B1216" t="s">
        <v>293</v>
      </c>
      <c r="C1216" t="s">
        <v>7467</v>
      </c>
      <c r="D1216" t="s">
        <v>401</v>
      </c>
      <c r="E1216" t="s">
        <v>402</v>
      </c>
      <c r="F1216" t="s">
        <v>7468</v>
      </c>
      <c r="G1216" t="s">
        <v>7469</v>
      </c>
      <c r="H1216" t="s">
        <v>5710</v>
      </c>
      <c r="J1216" t="s">
        <v>7470</v>
      </c>
      <c r="K1216" t="s">
        <v>7471</v>
      </c>
      <c r="L1216" t="s">
        <v>303</v>
      </c>
      <c r="M1216" t="s">
        <v>755</v>
      </c>
    </row>
    <row r="1217" spans="1:13" x14ac:dyDescent="0.2">
      <c r="A1217" t="s">
        <v>292</v>
      </c>
      <c r="B1217" t="s">
        <v>293</v>
      </c>
      <c r="C1217" t="s">
        <v>7472</v>
      </c>
      <c r="D1217" t="s">
        <v>572</v>
      </c>
      <c r="E1217" t="s">
        <v>573</v>
      </c>
      <c r="F1217" t="s">
        <v>7473</v>
      </c>
      <c r="G1217" t="s">
        <v>7474</v>
      </c>
      <c r="H1217" t="s">
        <v>5710</v>
      </c>
      <c r="J1217" t="s">
        <v>7475</v>
      </c>
      <c r="K1217" t="s">
        <v>302</v>
      </c>
      <c r="L1217" t="s">
        <v>303</v>
      </c>
      <c r="M1217" t="s">
        <v>2436</v>
      </c>
    </row>
    <row r="1218" spans="1:13" x14ac:dyDescent="0.2">
      <c r="A1218" t="s">
        <v>292</v>
      </c>
      <c r="B1218" t="s">
        <v>293</v>
      </c>
      <c r="C1218" t="s">
        <v>7476</v>
      </c>
      <c r="D1218" t="s">
        <v>7477</v>
      </c>
      <c r="E1218" t="s">
        <v>7478</v>
      </c>
      <c r="F1218" t="s">
        <v>7479</v>
      </c>
      <c r="G1218" t="s">
        <v>6735</v>
      </c>
      <c r="H1218" t="s">
        <v>4976</v>
      </c>
      <c r="J1218" t="s">
        <v>7480</v>
      </c>
      <c r="K1218" t="s">
        <v>7481</v>
      </c>
      <c r="L1218" t="s">
        <v>303</v>
      </c>
      <c r="M1218" t="s">
        <v>7482</v>
      </c>
    </row>
    <row r="1219" spans="1:13" x14ac:dyDescent="0.2">
      <c r="A1219" t="s">
        <v>292</v>
      </c>
      <c r="B1219" t="s">
        <v>293</v>
      </c>
      <c r="C1219" t="s">
        <v>7483</v>
      </c>
      <c r="D1219" t="s">
        <v>4966</v>
      </c>
      <c r="E1219" t="s">
        <v>7484</v>
      </c>
      <c r="F1219" t="s">
        <v>7485</v>
      </c>
      <c r="G1219" t="s">
        <v>6372</v>
      </c>
      <c r="I1219" t="s">
        <v>4956</v>
      </c>
      <c r="J1219" t="s">
        <v>7486</v>
      </c>
      <c r="K1219" t="s">
        <v>7487</v>
      </c>
      <c r="L1219" t="s">
        <v>303</v>
      </c>
      <c r="M1219" t="s">
        <v>312</v>
      </c>
    </row>
    <row r="1220" spans="1:13" x14ac:dyDescent="0.2">
      <c r="A1220" t="s">
        <v>292</v>
      </c>
      <c r="B1220" t="s">
        <v>293</v>
      </c>
      <c r="C1220" t="s">
        <v>7488</v>
      </c>
      <c r="D1220" t="s">
        <v>513</v>
      </c>
      <c r="E1220" t="s">
        <v>2638</v>
      </c>
      <c r="F1220" t="s">
        <v>7489</v>
      </c>
      <c r="G1220" t="s">
        <v>5770</v>
      </c>
      <c r="H1220" t="s">
        <v>4976</v>
      </c>
      <c r="J1220" t="s">
        <v>7490</v>
      </c>
      <c r="K1220" t="s">
        <v>7491</v>
      </c>
      <c r="L1220" t="s">
        <v>303</v>
      </c>
      <c r="M1220" t="s">
        <v>3482</v>
      </c>
    </row>
    <row r="1221" spans="1:13" x14ac:dyDescent="0.2">
      <c r="A1221" t="s">
        <v>292</v>
      </c>
      <c r="B1221" t="s">
        <v>293</v>
      </c>
      <c r="C1221" t="s">
        <v>7492</v>
      </c>
      <c r="D1221" t="s">
        <v>349</v>
      </c>
      <c r="E1221" t="s">
        <v>424</v>
      </c>
      <c r="F1221" t="s">
        <v>7493</v>
      </c>
      <c r="G1221" t="s">
        <v>7494</v>
      </c>
      <c r="H1221" t="s">
        <v>5710</v>
      </c>
      <c r="J1221" t="s">
        <v>7495</v>
      </c>
      <c r="K1221" t="s">
        <v>7496</v>
      </c>
      <c r="L1221" t="s">
        <v>303</v>
      </c>
      <c r="M1221" t="s">
        <v>3817</v>
      </c>
    </row>
    <row r="1222" spans="1:13" x14ac:dyDescent="0.2">
      <c r="A1222" t="s">
        <v>292</v>
      </c>
      <c r="B1222" t="s">
        <v>293</v>
      </c>
      <c r="C1222" t="s">
        <v>7497</v>
      </c>
      <c r="D1222" t="s">
        <v>349</v>
      </c>
      <c r="F1222" t="s">
        <v>7498</v>
      </c>
      <c r="G1222" t="s">
        <v>7276</v>
      </c>
      <c r="H1222" t="s">
        <v>4976</v>
      </c>
      <c r="J1222" t="s">
        <v>7319</v>
      </c>
      <c r="K1222" t="s">
        <v>7499</v>
      </c>
      <c r="L1222" t="s">
        <v>303</v>
      </c>
      <c r="M1222" t="s">
        <v>7500</v>
      </c>
    </row>
    <row r="1223" spans="1:13" x14ac:dyDescent="0.2">
      <c r="A1223" t="s">
        <v>292</v>
      </c>
      <c r="B1223" t="s">
        <v>293</v>
      </c>
      <c r="C1223" t="s">
        <v>7501</v>
      </c>
      <c r="D1223" t="s">
        <v>6926</v>
      </c>
      <c r="E1223" t="s">
        <v>7502</v>
      </c>
      <c r="F1223" t="s">
        <v>7503</v>
      </c>
      <c r="G1223" t="s">
        <v>3668</v>
      </c>
      <c r="I1223" t="s">
        <v>4956</v>
      </c>
      <c r="J1223" t="s">
        <v>7504</v>
      </c>
      <c r="K1223" t="s">
        <v>7505</v>
      </c>
      <c r="L1223" t="s">
        <v>303</v>
      </c>
      <c r="M1223" t="s">
        <v>7506</v>
      </c>
    </row>
    <row r="1224" spans="1:13" x14ac:dyDescent="0.2">
      <c r="A1224" t="s">
        <v>292</v>
      </c>
      <c r="B1224" t="s">
        <v>293</v>
      </c>
      <c r="C1224" t="s">
        <v>7507</v>
      </c>
      <c r="D1224" t="s">
        <v>7508</v>
      </c>
      <c r="E1224" t="s">
        <v>7509</v>
      </c>
      <c r="F1224" t="s">
        <v>7510</v>
      </c>
      <c r="H1224" t="s">
        <v>5780</v>
      </c>
      <c r="I1224" t="s">
        <v>4956</v>
      </c>
      <c r="J1224" t="s">
        <v>7511</v>
      </c>
      <c r="K1224" t="s">
        <v>7512</v>
      </c>
      <c r="L1224" t="s">
        <v>303</v>
      </c>
      <c r="M1224" t="s">
        <v>3086</v>
      </c>
    </row>
    <row r="1225" spans="1:13" x14ac:dyDescent="0.2">
      <c r="A1225" t="s">
        <v>292</v>
      </c>
      <c r="B1225" t="s">
        <v>293</v>
      </c>
      <c r="C1225" t="s">
        <v>7513</v>
      </c>
      <c r="D1225" t="s">
        <v>572</v>
      </c>
      <c r="E1225" t="s">
        <v>573</v>
      </c>
      <c r="F1225" t="s">
        <v>7514</v>
      </c>
      <c r="G1225" t="s">
        <v>7515</v>
      </c>
      <c r="H1225" t="s">
        <v>5701</v>
      </c>
      <c r="I1225" t="s">
        <v>4956</v>
      </c>
      <c r="J1225" t="s">
        <v>7516</v>
      </c>
      <c r="K1225" t="s">
        <v>7517</v>
      </c>
      <c r="L1225" t="s">
        <v>303</v>
      </c>
      <c r="M1225" t="s">
        <v>5139</v>
      </c>
    </row>
    <row r="1226" spans="1:13" x14ac:dyDescent="0.2">
      <c r="A1226" t="s">
        <v>292</v>
      </c>
      <c r="B1226" t="s">
        <v>293</v>
      </c>
      <c r="C1226" t="s">
        <v>7518</v>
      </c>
      <c r="D1226" t="s">
        <v>6899</v>
      </c>
      <c r="F1226" t="s">
        <v>7519</v>
      </c>
      <c r="G1226" t="s">
        <v>6121</v>
      </c>
      <c r="H1226" t="s">
        <v>4976</v>
      </c>
      <c r="J1226" t="s">
        <v>7520</v>
      </c>
      <c r="K1226" t="s">
        <v>7521</v>
      </c>
      <c r="L1226" t="s">
        <v>303</v>
      </c>
      <c r="M1226" t="s">
        <v>7522</v>
      </c>
    </row>
    <row r="1227" spans="1:13" x14ac:dyDescent="0.2">
      <c r="A1227" t="s">
        <v>292</v>
      </c>
      <c r="B1227" t="s">
        <v>293</v>
      </c>
      <c r="C1227" t="s">
        <v>7523</v>
      </c>
      <c r="D1227" t="s">
        <v>401</v>
      </c>
      <c r="E1227" t="s">
        <v>750</v>
      </c>
      <c r="F1227" t="s">
        <v>7524</v>
      </c>
      <c r="H1227" t="s">
        <v>5718</v>
      </c>
      <c r="I1227" t="s">
        <v>4956</v>
      </c>
      <c r="J1227" t="s">
        <v>7525</v>
      </c>
      <c r="K1227" t="s">
        <v>7526</v>
      </c>
      <c r="L1227" t="s">
        <v>303</v>
      </c>
      <c r="M1227" t="s">
        <v>7527</v>
      </c>
    </row>
    <row r="1228" spans="1:13" x14ac:dyDescent="0.2">
      <c r="A1228" t="s">
        <v>292</v>
      </c>
      <c r="B1228" t="s">
        <v>293</v>
      </c>
      <c r="C1228" t="s">
        <v>7528</v>
      </c>
      <c r="D1228" t="s">
        <v>7529</v>
      </c>
      <c r="E1228" t="s">
        <v>7530</v>
      </c>
      <c r="F1228" t="s">
        <v>7531</v>
      </c>
      <c r="G1228" t="s">
        <v>5824</v>
      </c>
      <c r="H1228" t="s">
        <v>4976</v>
      </c>
      <c r="J1228" t="s">
        <v>7532</v>
      </c>
      <c r="K1228" t="s">
        <v>7533</v>
      </c>
      <c r="L1228" t="s">
        <v>303</v>
      </c>
      <c r="M1228" t="s">
        <v>7534</v>
      </c>
    </row>
    <row r="1229" spans="1:13" x14ac:dyDescent="0.2">
      <c r="A1229" t="s">
        <v>292</v>
      </c>
      <c r="B1229" t="s">
        <v>293</v>
      </c>
      <c r="C1229" t="s">
        <v>7535</v>
      </c>
      <c r="D1229" t="s">
        <v>572</v>
      </c>
      <c r="E1229" t="s">
        <v>573</v>
      </c>
      <c r="F1229" t="s">
        <v>7536</v>
      </c>
      <c r="G1229" t="s">
        <v>5905</v>
      </c>
      <c r="H1229" t="s">
        <v>4976</v>
      </c>
      <c r="J1229" t="s">
        <v>7537</v>
      </c>
      <c r="K1229" t="s">
        <v>7538</v>
      </c>
      <c r="L1229" t="s">
        <v>303</v>
      </c>
      <c r="M1229" t="s">
        <v>422</v>
      </c>
    </row>
    <row r="1230" spans="1:13" x14ac:dyDescent="0.2">
      <c r="A1230" t="s">
        <v>292</v>
      </c>
      <c r="B1230" t="s">
        <v>293</v>
      </c>
      <c r="C1230" t="s">
        <v>7539</v>
      </c>
      <c r="D1230" t="s">
        <v>572</v>
      </c>
      <c r="E1230" t="s">
        <v>573</v>
      </c>
      <c r="F1230" t="s">
        <v>7540</v>
      </c>
      <c r="G1230" t="s">
        <v>6593</v>
      </c>
      <c r="H1230" t="s">
        <v>3668</v>
      </c>
      <c r="I1230" t="s">
        <v>4956</v>
      </c>
      <c r="J1230" t="s">
        <v>7054</v>
      </c>
      <c r="K1230" t="s">
        <v>7541</v>
      </c>
      <c r="L1230" t="s">
        <v>303</v>
      </c>
      <c r="M1230" t="s">
        <v>2914</v>
      </c>
    </row>
    <row r="1231" spans="1:13" x14ac:dyDescent="0.2">
      <c r="A1231" t="s">
        <v>292</v>
      </c>
      <c r="B1231" t="s">
        <v>293</v>
      </c>
      <c r="C1231" t="s">
        <v>7542</v>
      </c>
      <c r="D1231" t="s">
        <v>349</v>
      </c>
      <c r="F1231" t="s">
        <v>7543</v>
      </c>
      <c r="G1231" t="s">
        <v>5689</v>
      </c>
      <c r="H1231" t="s">
        <v>4976</v>
      </c>
      <c r="J1231" t="s">
        <v>7544</v>
      </c>
      <c r="K1231" t="s">
        <v>7545</v>
      </c>
      <c r="L1231" t="s">
        <v>303</v>
      </c>
      <c r="M1231" t="s">
        <v>422</v>
      </c>
    </row>
    <row r="1232" spans="1:13" x14ac:dyDescent="0.2">
      <c r="A1232" t="s">
        <v>292</v>
      </c>
      <c r="B1232" t="s">
        <v>293</v>
      </c>
      <c r="C1232" t="s">
        <v>7546</v>
      </c>
      <c r="D1232" t="s">
        <v>7547</v>
      </c>
      <c r="E1232" t="s">
        <v>7548</v>
      </c>
      <c r="F1232" t="s">
        <v>7549</v>
      </c>
      <c r="G1232" t="s">
        <v>5676</v>
      </c>
      <c r="H1232" t="s">
        <v>4976</v>
      </c>
      <c r="J1232" t="s">
        <v>7550</v>
      </c>
      <c r="K1232" t="s">
        <v>7551</v>
      </c>
      <c r="L1232" t="s">
        <v>303</v>
      </c>
      <c r="M1232" t="s">
        <v>7552</v>
      </c>
    </row>
    <row r="1233" spans="1:13" x14ac:dyDescent="0.2">
      <c r="A1233" t="s">
        <v>292</v>
      </c>
      <c r="B1233" t="s">
        <v>293</v>
      </c>
      <c r="C1233" t="s">
        <v>7553</v>
      </c>
      <c r="D1233" t="s">
        <v>5188</v>
      </c>
      <c r="E1233" t="s">
        <v>296</v>
      </c>
      <c r="F1233" t="s">
        <v>7554</v>
      </c>
      <c r="G1233" t="s">
        <v>7555</v>
      </c>
      <c r="H1233" t="s">
        <v>6712</v>
      </c>
      <c r="I1233" t="s">
        <v>5710</v>
      </c>
      <c r="J1233" t="s">
        <v>7556</v>
      </c>
      <c r="K1233" t="s">
        <v>7557</v>
      </c>
      <c r="L1233" t="s">
        <v>303</v>
      </c>
      <c r="M1233" t="s">
        <v>3423</v>
      </c>
    </row>
    <row r="1234" spans="1:13" x14ac:dyDescent="0.2">
      <c r="A1234" t="s">
        <v>292</v>
      </c>
      <c r="B1234" t="s">
        <v>293</v>
      </c>
      <c r="C1234" t="s">
        <v>7558</v>
      </c>
      <c r="D1234" t="s">
        <v>7559</v>
      </c>
      <c r="E1234" t="s">
        <v>7560</v>
      </c>
      <c r="F1234" t="s">
        <v>7561</v>
      </c>
      <c r="G1234" t="s">
        <v>6535</v>
      </c>
      <c r="H1234" t="s">
        <v>4976</v>
      </c>
      <c r="J1234" t="s">
        <v>7562</v>
      </c>
      <c r="K1234" t="s">
        <v>7563</v>
      </c>
      <c r="L1234" t="s">
        <v>303</v>
      </c>
      <c r="M1234" t="s">
        <v>3008</v>
      </c>
    </row>
    <row r="1235" spans="1:13" x14ac:dyDescent="0.2">
      <c r="A1235" t="s">
        <v>292</v>
      </c>
      <c r="B1235" t="s">
        <v>293</v>
      </c>
      <c r="C1235" t="s">
        <v>7564</v>
      </c>
      <c r="D1235" t="s">
        <v>7565</v>
      </c>
      <c r="E1235" t="s">
        <v>7566</v>
      </c>
      <c r="F1235" t="s">
        <v>7567</v>
      </c>
      <c r="G1235" t="s">
        <v>6362</v>
      </c>
      <c r="H1235" t="s">
        <v>4976</v>
      </c>
      <c r="J1235" t="s">
        <v>7568</v>
      </c>
      <c r="K1235" t="s">
        <v>7569</v>
      </c>
      <c r="L1235" t="s">
        <v>303</v>
      </c>
      <c r="M1235" t="s">
        <v>7570</v>
      </c>
    </row>
    <row r="1236" spans="1:13" x14ac:dyDescent="0.2">
      <c r="A1236" t="s">
        <v>292</v>
      </c>
      <c r="B1236" t="s">
        <v>293</v>
      </c>
      <c r="C1236" t="s">
        <v>7571</v>
      </c>
      <c r="D1236" t="s">
        <v>572</v>
      </c>
      <c r="E1236" t="s">
        <v>573</v>
      </c>
      <c r="F1236" t="s">
        <v>7572</v>
      </c>
      <c r="G1236" t="s">
        <v>7573</v>
      </c>
      <c r="H1236" t="s">
        <v>6342</v>
      </c>
      <c r="I1236" t="s">
        <v>4976</v>
      </c>
      <c r="J1236" t="s">
        <v>6343</v>
      </c>
      <c r="K1236" t="s">
        <v>7574</v>
      </c>
      <c r="L1236" t="s">
        <v>303</v>
      </c>
      <c r="M1236" t="s">
        <v>3394</v>
      </c>
    </row>
    <row r="1237" spans="1:13" x14ac:dyDescent="0.2">
      <c r="A1237" t="s">
        <v>292</v>
      </c>
      <c r="B1237" t="s">
        <v>293</v>
      </c>
      <c r="C1237" t="s">
        <v>7575</v>
      </c>
      <c r="D1237" t="s">
        <v>572</v>
      </c>
      <c r="E1237" t="s">
        <v>573</v>
      </c>
      <c r="F1237" t="s">
        <v>7576</v>
      </c>
      <c r="G1237" t="s">
        <v>5770</v>
      </c>
      <c r="H1237" t="s">
        <v>4976</v>
      </c>
      <c r="J1237" t="s">
        <v>7577</v>
      </c>
      <c r="K1237" t="s">
        <v>7578</v>
      </c>
      <c r="L1237" t="s">
        <v>303</v>
      </c>
      <c r="M1237" t="s">
        <v>7579</v>
      </c>
    </row>
    <row r="1238" spans="1:13" x14ac:dyDescent="0.2">
      <c r="A1238" t="s">
        <v>292</v>
      </c>
      <c r="B1238" t="s">
        <v>293</v>
      </c>
      <c r="C1238" t="s">
        <v>7580</v>
      </c>
      <c r="D1238" t="s">
        <v>7581</v>
      </c>
      <c r="E1238" t="s">
        <v>7582</v>
      </c>
      <c r="F1238" t="s">
        <v>7583</v>
      </c>
      <c r="G1238" t="s">
        <v>5807</v>
      </c>
      <c r="H1238" t="s">
        <v>4976</v>
      </c>
      <c r="J1238" t="s">
        <v>7584</v>
      </c>
      <c r="K1238" t="s">
        <v>7585</v>
      </c>
      <c r="L1238" t="s">
        <v>303</v>
      </c>
      <c r="M1238" t="s">
        <v>822</v>
      </c>
    </row>
    <row r="1239" spans="1:13" x14ac:dyDescent="0.2">
      <c r="A1239" t="s">
        <v>292</v>
      </c>
      <c r="B1239" t="s">
        <v>293</v>
      </c>
      <c r="C1239" t="s">
        <v>7586</v>
      </c>
      <c r="D1239" t="s">
        <v>572</v>
      </c>
      <c r="F1239" t="s">
        <v>7587</v>
      </c>
      <c r="G1239" t="s">
        <v>7588</v>
      </c>
      <c r="H1239" t="s">
        <v>6025</v>
      </c>
      <c r="J1239" t="s">
        <v>7589</v>
      </c>
      <c r="K1239" t="s">
        <v>302</v>
      </c>
      <c r="L1239" t="s">
        <v>303</v>
      </c>
      <c r="M1239" t="s">
        <v>7590</v>
      </c>
    </row>
    <row r="1240" spans="1:13" x14ac:dyDescent="0.2">
      <c r="A1240" t="s">
        <v>292</v>
      </c>
      <c r="B1240" t="s">
        <v>293</v>
      </c>
      <c r="C1240" t="s">
        <v>7591</v>
      </c>
      <c r="D1240" t="s">
        <v>5922</v>
      </c>
      <c r="E1240" t="s">
        <v>296</v>
      </c>
      <c r="F1240" t="s">
        <v>7592</v>
      </c>
      <c r="G1240" t="s">
        <v>6077</v>
      </c>
      <c r="H1240" t="s">
        <v>5780</v>
      </c>
      <c r="J1240" t="s">
        <v>7593</v>
      </c>
      <c r="K1240" t="s">
        <v>7594</v>
      </c>
      <c r="L1240" t="s">
        <v>303</v>
      </c>
      <c r="M1240" t="s">
        <v>6080</v>
      </c>
    </row>
    <row r="1241" spans="1:13" x14ac:dyDescent="0.2">
      <c r="A1241" t="s">
        <v>292</v>
      </c>
      <c r="B1241" t="s">
        <v>293</v>
      </c>
      <c r="C1241" t="s">
        <v>7595</v>
      </c>
      <c r="D1241" t="s">
        <v>7596</v>
      </c>
      <c r="F1241" t="s">
        <v>7597</v>
      </c>
      <c r="G1241" t="s">
        <v>5807</v>
      </c>
      <c r="H1241" t="s">
        <v>4976</v>
      </c>
      <c r="J1241" t="s">
        <v>7598</v>
      </c>
      <c r="K1241" t="s">
        <v>7599</v>
      </c>
      <c r="L1241" t="s">
        <v>303</v>
      </c>
      <c r="M1241" t="s">
        <v>2304</v>
      </c>
    </row>
    <row r="1242" spans="1:13" x14ac:dyDescent="0.2">
      <c r="A1242" t="s">
        <v>292</v>
      </c>
      <c r="B1242" t="s">
        <v>293</v>
      </c>
      <c r="C1242" t="s">
        <v>7600</v>
      </c>
      <c r="D1242" t="s">
        <v>7601</v>
      </c>
      <c r="E1242" t="s">
        <v>7602</v>
      </c>
      <c r="F1242" t="s">
        <v>7603</v>
      </c>
      <c r="G1242" t="s">
        <v>6740</v>
      </c>
      <c r="H1242" t="s">
        <v>4976</v>
      </c>
      <c r="J1242" t="s">
        <v>7604</v>
      </c>
      <c r="K1242" t="s">
        <v>7605</v>
      </c>
      <c r="L1242" t="s">
        <v>303</v>
      </c>
      <c r="M1242" t="s">
        <v>7606</v>
      </c>
    </row>
    <row r="1243" spans="1:13" x14ac:dyDescent="0.2">
      <c r="A1243" t="s">
        <v>292</v>
      </c>
      <c r="B1243" t="s">
        <v>293</v>
      </c>
      <c r="C1243" t="s">
        <v>7607</v>
      </c>
      <c r="D1243" t="s">
        <v>7608</v>
      </c>
      <c r="E1243" t="s">
        <v>7609</v>
      </c>
      <c r="F1243" t="s">
        <v>7610</v>
      </c>
      <c r="G1243" t="s">
        <v>7611</v>
      </c>
      <c r="H1243" t="s">
        <v>6342</v>
      </c>
      <c r="I1243" t="s">
        <v>4976</v>
      </c>
      <c r="J1243" t="s">
        <v>7612</v>
      </c>
      <c r="K1243" t="s">
        <v>7613</v>
      </c>
      <c r="L1243" t="s">
        <v>303</v>
      </c>
      <c r="M1243" t="s">
        <v>7614</v>
      </c>
    </row>
    <row r="1244" spans="1:13" x14ac:dyDescent="0.2">
      <c r="A1244" t="s">
        <v>292</v>
      </c>
      <c r="B1244" t="s">
        <v>293</v>
      </c>
      <c r="C1244" t="s">
        <v>7615</v>
      </c>
      <c r="D1244" t="s">
        <v>394</v>
      </c>
      <c r="E1244" t="s">
        <v>7616</v>
      </c>
      <c r="F1244" t="s">
        <v>7617</v>
      </c>
      <c r="G1244" t="s">
        <v>7618</v>
      </c>
      <c r="H1244" t="s">
        <v>4976</v>
      </c>
      <c r="J1244" t="s">
        <v>7619</v>
      </c>
      <c r="K1244" t="s">
        <v>7620</v>
      </c>
      <c r="L1244" t="s">
        <v>303</v>
      </c>
      <c r="M1244" t="s">
        <v>7621</v>
      </c>
    </row>
    <row r="1245" spans="1:13" x14ac:dyDescent="0.2">
      <c r="A1245" t="s">
        <v>292</v>
      </c>
      <c r="B1245" t="s">
        <v>293</v>
      </c>
      <c r="C1245" t="s">
        <v>7622</v>
      </c>
      <c r="D1245" t="s">
        <v>366</v>
      </c>
      <c r="F1245" t="s">
        <v>3526</v>
      </c>
      <c r="G1245" t="s">
        <v>7374</v>
      </c>
      <c r="H1245" t="s">
        <v>6025</v>
      </c>
      <c r="I1245" t="s">
        <v>3668</v>
      </c>
      <c r="J1245" t="s">
        <v>7623</v>
      </c>
      <c r="K1245" t="s">
        <v>7624</v>
      </c>
      <c r="L1245" t="s">
        <v>303</v>
      </c>
      <c r="M1245" t="s">
        <v>7625</v>
      </c>
    </row>
    <row r="1246" spans="1:13" x14ac:dyDescent="0.2">
      <c r="A1246" t="s">
        <v>292</v>
      </c>
      <c r="B1246" t="s">
        <v>293</v>
      </c>
      <c r="C1246" t="s">
        <v>7626</v>
      </c>
      <c r="D1246" t="s">
        <v>572</v>
      </c>
      <c r="E1246" t="s">
        <v>573</v>
      </c>
      <c r="F1246" t="s">
        <v>7627</v>
      </c>
      <c r="H1246" t="s">
        <v>7628</v>
      </c>
      <c r="I1246" t="s">
        <v>5710</v>
      </c>
      <c r="J1246" t="s">
        <v>7629</v>
      </c>
      <c r="K1246" t="s">
        <v>7630</v>
      </c>
      <c r="L1246" t="s">
        <v>303</v>
      </c>
      <c r="M1246" t="s">
        <v>7631</v>
      </c>
    </row>
    <row r="1247" spans="1:13" x14ac:dyDescent="0.2">
      <c r="A1247" t="s">
        <v>292</v>
      </c>
      <c r="B1247" t="s">
        <v>293</v>
      </c>
      <c r="C1247" t="s">
        <v>7632</v>
      </c>
      <c r="D1247" t="s">
        <v>7633</v>
      </c>
      <c r="E1247" t="s">
        <v>6848</v>
      </c>
      <c r="F1247" t="s">
        <v>7634</v>
      </c>
      <c r="G1247" t="s">
        <v>7635</v>
      </c>
      <c r="H1247" t="s">
        <v>5886</v>
      </c>
      <c r="J1247" t="s">
        <v>7636</v>
      </c>
      <c r="K1247" t="s">
        <v>7637</v>
      </c>
      <c r="L1247" t="s">
        <v>303</v>
      </c>
      <c r="M1247" t="s">
        <v>7638</v>
      </c>
    </row>
    <row r="1248" spans="1:13" x14ac:dyDescent="0.2">
      <c r="A1248" t="s">
        <v>292</v>
      </c>
      <c r="B1248" t="s">
        <v>293</v>
      </c>
      <c r="C1248" t="s">
        <v>7639</v>
      </c>
      <c r="D1248" t="s">
        <v>7640</v>
      </c>
      <c r="E1248" t="s">
        <v>7641</v>
      </c>
      <c r="F1248" t="s">
        <v>7642</v>
      </c>
      <c r="G1248" t="s">
        <v>7643</v>
      </c>
      <c r="H1248" t="s">
        <v>6025</v>
      </c>
      <c r="I1248" t="s">
        <v>4956</v>
      </c>
      <c r="J1248" t="s">
        <v>7644</v>
      </c>
      <c r="K1248" t="s">
        <v>7645</v>
      </c>
      <c r="L1248" t="s">
        <v>303</v>
      </c>
      <c r="M1248" t="s">
        <v>4987</v>
      </c>
    </row>
    <row r="1249" spans="1:13" x14ac:dyDescent="0.2">
      <c r="A1249" t="s">
        <v>292</v>
      </c>
      <c r="B1249" t="s">
        <v>293</v>
      </c>
      <c r="C1249" t="s">
        <v>7646</v>
      </c>
      <c r="D1249" t="s">
        <v>349</v>
      </c>
      <c r="F1249" t="s">
        <v>7647</v>
      </c>
      <c r="G1249" t="s">
        <v>6740</v>
      </c>
      <c r="H1249" t="s">
        <v>4976</v>
      </c>
      <c r="J1249" t="s">
        <v>7648</v>
      </c>
      <c r="K1249" t="s">
        <v>7649</v>
      </c>
      <c r="L1249" t="s">
        <v>303</v>
      </c>
      <c r="M1249" t="s">
        <v>422</v>
      </c>
    </row>
    <row r="1250" spans="1:13" x14ac:dyDescent="0.2">
      <c r="A1250" t="s">
        <v>292</v>
      </c>
      <c r="B1250" t="s">
        <v>293</v>
      </c>
      <c r="C1250" t="s">
        <v>7650</v>
      </c>
      <c r="D1250" t="s">
        <v>6690</v>
      </c>
      <c r="E1250" t="s">
        <v>5524</v>
      </c>
      <c r="F1250" t="s">
        <v>7651</v>
      </c>
      <c r="G1250" t="s">
        <v>6719</v>
      </c>
      <c r="H1250" t="s">
        <v>3668</v>
      </c>
      <c r="I1250" t="s">
        <v>4956</v>
      </c>
      <c r="J1250" t="s">
        <v>7652</v>
      </c>
      <c r="K1250" t="s">
        <v>7653</v>
      </c>
      <c r="L1250" t="s">
        <v>303</v>
      </c>
      <c r="M1250" t="s">
        <v>7654</v>
      </c>
    </row>
    <row r="1251" spans="1:13" x14ac:dyDescent="0.2">
      <c r="A1251" t="s">
        <v>292</v>
      </c>
      <c r="B1251" t="s">
        <v>293</v>
      </c>
      <c r="C1251" t="s">
        <v>7655</v>
      </c>
      <c r="D1251" t="s">
        <v>7656</v>
      </c>
      <c r="F1251" t="s">
        <v>7657</v>
      </c>
      <c r="G1251" t="s">
        <v>6163</v>
      </c>
      <c r="H1251" t="s">
        <v>4976</v>
      </c>
      <c r="J1251" t="s">
        <v>7658</v>
      </c>
      <c r="K1251" t="s">
        <v>7659</v>
      </c>
      <c r="L1251" t="s">
        <v>303</v>
      </c>
      <c r="M1251" t="s">
        <v>422</v>
      </c>
    </row>
    <row r="1252" spans="1:13" x14ac:dyDescent="0.2">
      <c r="A1252" t="s">
        <v>292</v>
      </c>
      <c r="B1252" t="s">
        <v>293</v>
      </c>
      <c r="C1252" t="s">
        <v>7660</v>
      </c>
      <c r="D1252" t="s">
        <v>7661</v>
      </c>
      <c r="E1252" t="s">
        <v>7662</v>
      </c>
      <c r="F1252" t="s">
        <v>7663</v>
      </c>
      <c r="G1252" t="s">
        <v>6163</v>
      </c>
      <c r="H1252" t="s">
        <v>4976</v>
      </c>
      <c r="J1252" t="s">
        <v>7664</v>
      </c>
      <c r="K1252" t="s">
        <v>7665</v>
      </c>
      <c r="L1252" t="s">
        <v>303</v>
      </c>
      <c r="M1252" t="s">
        <v>1437</v>
      </c>
    </row>
    <row r="1253" spans="1:13" x14ac:dyDescent="0.2">
      <c r="A1253" t="s">
        <v>292</v>
      </c>
      <c r="B1253" t="s">
        <v>293</v>
      </c>
      <c r="C1253" t="s">
        <v>7666</v>
      </c>
      <c r="D1253" t="s">
        <v>7667</v>
      </c>
      <c r="E1253" t="s">
        <v>7668</v>
      </c>
      <c r="F1253" t="s">
        <v>7669</v>
      </c>
      <c r="G1253" t="s">
        <v>6740</v>
      </c>
      <c r="H1253" t="s">
        <v>4976</v>
      </c>
      <c r="J1253" t="s">
        <v>7670</v>
      </c>
      <c r="K1253" t="s">
        <v>7671</v>
      </c>
      <c r="L1253" t="s">
        <v>303</v>
      </c>
      <c r="M1253" t="s">
        <v>7672</v>
      </c>
    </row>
    <row r="1254" spans="1:13" x14ac:dyDescent="0.2">
      <c r="A1254" t="s">
        <v>292</v>
      </c>
      <c r="B1254" t="s">
        <v>293</v>
      </c>
      <c r="C1254" t="s">
        <v>7673</v>
      </c>
      <c r="D1254" t="s">
        <v>5875</v>
      </c>
      <c r="E1254" t="s">
        <v>296</v>
      </c>
      <c r="F1254" t="s">
        <v>7674</v>
      </c>
      <c r="G1254" t="s">
        <v>7675</v>
      </c>
      <c r="H1254" t="s">
        <v>5710</v>
      </c>
      <c r="J1254" t="s">
        <v>7676</v>
      </c>
      <c r="K1254" t="s">
        <v>7677</v>
      </c>
      <c r="L1254" t="s">
        <v>303</v>
      </c>
      <c r="M1254" t="s">
        <v>1841</v>
      </c>
    </row>
    <row r="1255" spans="1:13" x14ac:dyDescent="0.2">
      <c r="A1255" t="s">
        <v>292</v>
      </c>
      <c r="B1255" t="s">
        <v>293</v>
      </c>
      <c r="C1255" t="s">
        <v>7678</v>
      </c>
      <c r="D1255" t="s">
        <v>7679</v>
      </c>
      <c r="E1255" t="s">
        <v>7680</v>
      </c>
      <c r="F1255" t="s">
        <v>7681</v>
      </c>
      <c r="H1255" t="s">
        <v>5830</v>
      </c>
      <c r="I1255" t="s">
        <v>4956</v>
      </c>
      <c r="J1255" t="s">
        <v>7682</v>
      </c>
      <c r="K1255" t="s">
        <v>7683</v>
      </c>
      <c r="L1255" t="s">
        <v>303</v>
      </c>
      <c r="M1255" t="s">
        <v>7684</v>
      </c>
    </row>
    <row r="1256" spans="1:13" x14ac:dyDescent="0.2">
      <c r="A1256" t="s">
        <v>292</v>
      </c>
      <c r="B1256" t="s">
        <v>293</v>
      </c>
      <c r="C1256" t="s">
        <v>7685</v>
      </c>
      <c r="D1256" t="s">
        <v>7686</v>
      </c>
      <c r="F1256" t="s">
        <v>7687</v>
      </c>
      <c r="G1256" t="s">
        <v>6169</v>
      </c>
      <c r="H1256" t="s">
        <v>4976</v>
      </c>
      <c r="J1256" t="s">
        <v>7688</v>
      </c>
      <c r="K1256" t="s">
        <v>7689</v>
      </c>
      <c r="L1256" t="s">
        <v>303</v>
      </c>
      <c r="M1256" t="s">
        <v>5372</v>
      </c>
    </row>
    <row r="1257" spans="1:13" x14ac:dyDescent="0.2">
      <c r="A1257" t="s">
        <v>292</v>
      </c>
      <c r="B1257" t="s">
        <v>293</v>
      </c>
      <c r="C1257" t="s">
        <v>7690</v>
      </c>
      <c r="D1257" t="s">
        <v>572</v>
      </c>
      <c r="E1257" t="s">
        <v>573</v>
      </c>
      <c r="F1257" t="s">
        <v>7691</v>
      </c>
      <c r="G1257" t="s">
        <v>6169</v>
      </c>
      <c r="H1257" t="s">
        <v>4976</v>
      </c>
      <c r="J1257" t="s">
        <v>7692</v>
      </c>
      <c r="K1257" t="s">
        <v>7693</v>
      </c>
      <c r="L1257" t="s">
        <v>303</v>
      </c>
      <c r="M1257" t="s">
        <v>422</v>
      </c>
    </row>
    <row r="1258" spans="1:13" x14ac:dyDescent="0.2">
      <c r="A1258" t="s">
        <v>292</v>
      </c>
      <c r="B1258" t="s">
        <v>293</v>
      </c>
      <c r="C1258" t="s">
        <v>7694</v>
      </c>
      <c r="D1258" t="s">
        <v>572</v>
      </c>
      <c r="E1258" t="s">
        <v>573</v>
      </c>
      <c r="F1258" t="s">
        <v>7695</v>
      </c>
      <c r="H1258" t="s">
        <v>7696</v>
      </c>
      <c r="I1258" t="s">
        <v>4976</v>
      </c>
      <c r="J1258" t="s">
        <v>7520</v>
      </c>
      <c r="K1258" t="s">
        <v>7697</v>
      </c>
      <c r="L1258" t="s">
        <v>303</v>
      </c>
      <c r="M1258" t="s">
        <v>422</v>
      </c>
    </row>
    <row r="1259" spans="1:13" x14ac:dyDescent="0.2">
      <c r="A1259" t="s">
        <v>292</v>
      </c>
      <c r="B1259" t="s">
        <v>293</v>
      </c>
      <c r="C1259" t="s">
        <v>7698</v>
      </c>
      <c r="D1259" t="s">
        <v>366</v>
      </c>
      <c r="E1259" t="s">
        <v>7699</v>
      </c>
      <c r="F1259" t="s">
        <v>7700</v>
      </c>
      <c r="H1259" t="s">
        <v>6372</v>
      </c>
      <c r="I1259" t="s">
        <v>4956</v>
      </c>
      <c r="J1259" t="s">
        <v>7701</v>
      </c>
      <c r="K1259" t="s">
        <v>7702</v>
      </c>
      <c r="L1259" t="s">
        <v>303</v>
      </c>
      <c r="M1259" t="s">
        <v>7703</v>
      </c>
    </row>
    <row r="1260" spans="1:13" x14ac:dyDescent="0.2">
      <c r="A1260" t="s">
        <v>292</v>
      </c>
      <c r="B1260" t="s">
        <v>293</v>
      </c>
      <c r="C1260" t="s">
        <v>7704</v>
      </c>
      <c r="D1260" t="s">
        <v>7705</v>
      </c>
      <c r="F1260" t="s">
        <v>7706</v>
      </c>
      <c r="G1260" t="s">
        <v>7707</v>
      </c>
      <c r="H1260" t="s">
        <v>3668</v>
      </c>
      <c r="I1260" t="s">
        <v>4956</v>
      </c>
      <c r="J1260" t="s">
        <v>6818</v>
      </c>
      <c r="K1260" t="s">
        <v>302</v>
      </c>
      <c r="L1260" t="s">
        <v>303</v>
      </c>
      <c r="M1260" t="s">
        <v>422</v>
      </c>
    </row>
    <row r="1261" spans="1:13" x14ac:dyDescent="0.2">
      <c r="A1261" t="s">
        <v>292</v>
      </c>
      <c r="B1261" t="s">
        <v>293</v>
      </c>
      <c r="C1261" t="s">
        <v>7708</v>
      </c>
      <c r="D1261" t="s">
        <v>7529</v>
      </c>
      <c r="E1261" t="s">
        <v>7709</v>
      </c>
      <c r="F1261" t="s">
        <v>7710</v>
      </c>
      <c r="G1261" t="s">
        <v>7711</v>
      </c>
      <c r="H1261" t="s">
        <v>5780</v>
      </c>
      <c r="J1261" t="s">
        <v>7712</v>
      </c>
      <c r="K1261" t="s">
        <v>7713</v>
      </c>
      <c r="L1261" t="s">
        <v>303</v>
      </c>
      <c r="M1261" t="s">
        <v>1335</v>
      </c>
    </row>
    <row r="1262" spans="1:13" x14ac:dyDescent="0.2">
      <c r="A1262" t="s">
        <v>292</v>
      </c>
      <c r="B1262" t="s">
        <v>293</v>
      </c>
      <c r="C1262" t="s">
        <v>7714</v>
      </c>
      <c r="D1262" t="s">
        <v>5922</v>
      </c>
      <c r="E1262" t="s">
        <v>296</v>
      </c>
      <c r="F1262" t="s">
        <v>7715</v>
      </c>
      <c r="G1262" t="s">
        <v>3668</v>
      </c>
      <c r="H1262" t="s">
        <v>4956</v>
      </c>
      <c r="J1262" t="s">
        <v>7716</v>
      </c>
      <c r="K1262" t="s">
        <v>7717</v>
      </c>
      <c r="L1262" t="s">
        <v>303</v>
      </c>
      <c r="M1262" t="s">
        <v>422</v>
      </c>
    </row>
    <row r="1263" spans="1:13" x14ac:dyDescent="0.2">
      <c r="A1263" t="s">
        <v>292</v>
      </c>
      <c r="B1263" t="s">
        <v>293</v>
      </c>
      <c r="C1263" t="s">
        <v>7718</v>
      </c>
      <c r="D1263" t="s">
        <v>7719</v>
      </c>
      <c r="E1263" t="s">
        <v>7720</v>
      </c>
      <c r="F1263" t="s">
        <v>7721</v>
      </c>
      <c r="G1263" t="s">
        <v>5807</v>
      </c>
      <c r="H1263" t="s">
        <v>4976</v>
      </c>
      <c r="J1263" t="s">
        <v>7722</v>
      </c>
      <c r="K1263" t="s">
        <v>7723</v>
      </c>
      <c r="L1263" t="s">
        <v>303</v>
      </c>
      <c r="M1263" t="s">
        <v>822</v>
      </c>
    </row>
    <row r="1264" spans="1:13" x14ac:dyDescent="0.2">
      <c r="A1264" t="s">
        <v>292</v>
      </c>
      <c r="B1264" t="s">
        <v>293</v>
      </c>
      <c r="C1264" t="s">
        <v>7724</v>
      </c>
      <c r="D1264" t="s">
        <v>401</v>
      </c>
      <c r="F1264" t="s">
        <v>7725</v>
      </c>
      <c r="H1264" t="s">
        <v>7091</v>
      </c>
      <c r="J1264" t="s">
        <v>7726</v>
      </c>
      <c r="K1264" t="s">
        <v>302</v>
      </c>
      <c r="L1264" t="s">
        <v>303</v>
      </c>
      <c r="M1264" t="s">
        <v>2881</v>
      </c>
    </row>
    <row r="1265" spans="1:13" x14ac:dyDescent="0.2">
      <c r="A1265" t="s">
        <v>292</v>
      </c>
      <c r="B1265" t="s">
        <v>293</v>
      </c>
      <c r="C1265" t="s">
        <v>7727</v>
      </c>
      <c r="D1265" t="s">
        <v>572</v>
      </c>
      <c r="E1265" t="s">
        <v>573</v>
      </c>
      <c r="F1265" t="s">
        <v>7728</v>
      </c>
      <c r="H1265" t="s">
        <v>5710</v>
      </c>
      <c r="J1265" t="s">
        <v>7729</v>
      </c>
      <c r="K1265" t="s">
        <v>7730</v>
      </c>
      <c r="L1265" t="s">
        <v>303</v>
      </c>
      <c r="M1265" t="s">
        <v>6203</v>
      </c>
    </row>
    <row r="1266" spans="1:13" x14ac:dyDescent="0.2">
      <c r="A1266" t="s">
        <v>292</v>
      </c>
      <c r="B1266" t="s">
        <v>293</v>
      </c>
      <c r="C1266" t="s">
        <v>7731</v>
      </c>
      <c r="D1266" t="s">
        <v>7732</v>
      </c>
      <c r="F1266" t="s">
        <v>7733</v>
      </c>
      <c r="G1266" t="s">
        <v>7734</v>
      </c>
      <c r="H1266" t="s">
        <v>5780</v>
      </c>
      <c r="I1266" t="s">
        <v>4956</v>
      </c>
      <c r="J1266" t="s">
        <v>7735</v>
      </c>
      <c r="K1266" t="s">
        <v>7736</v>
      </c>
      <c r="L1266" t="s">
        <v>303</v>
      </c>
      <c r="M1266" t="s">
        <v>7737</v>
      </c>
    </row>
    <row r="1267" spans="1:13" x14ac:dyDescent="0.2">
      <c r="A1267" t="s">
        <v>292</v>
      </c>
      <c r="B1267" t="s">
        <v>293</v>
      </c>
      <c r="C1267" t="s">
        <v>7738</v>
      </c>
      <c r="D1267" t="s">
        <v>572</v>
      </c>
      <c r="E1267" t="s">
        <v>573</v>
      </c>
      <c r="F1267" t="s">
        <v>7739</v>
      </c>
      <c r="G1267" t="s">
        <v>7740</v>
      </c>
      <c r="H1267" t="s">
        <v>5780</v>
      </c>
      <c r="I1267" t="s">
        <v>4956</v>
      </c>
      <c r="J1267" t="s">
        <v>7741</v>
      </c>
      <c r="K1267" t="s">
        <v>7742</v>
      </c>
      <c r="L1267" t="s">
        <v>303</v>
      </c>
      <c r="M1267" t="s">
        <v>422</v>
      </c>
    </row>
    <row r="1268" spans="1:13" x14ac:dyDescent="0.2">
      <c r="A1268" t="s">
        <v>292</v>
      </c>
      <c r="B1268" t="s">
        <v>293</v>
      </c>
      <c r="C1268" t="s">
        <v>7743</v>
      </c>
      <c r="D1268" t="s">
        <v>7744</v>
      </c>
      <c r="E1268" t="s">
        <v>2394</v>
      </c>
      <c r="F1268" t="s">
        <v>7745</v>
      </c>
      <c r="G1268" t="s">
        <v>6416</v>
      </c>
      <c r="H1268" t="s">
        <v>4976</v>
      </c>
      <c r="J1268" t="s">
        <v>7746</v>
      </c>
      <c r="K1268" t="s">
        <v>7747</v>
      </c>
      <c r="L1268" t="s">
        <v>303</v>
      </c>
      <c r="M1268" t="s">
        <v>7748</v>
      </c>
    </row>
    <row r="1269" spans="1:13" x14ac:dyDescent="0.2">
      <c r="A1269" t="s">
        <v>292</v>
      </c>
      <c r="B1269" t="s">
        <v>293</v>
      </c>
      <c r="C1269" t="s">
        <v>7749</v>
      </c>
      <c r="D1269" t="s">
        <v>401</v>
      </c>
      <c r="F1269" t="s">
        <v>7750</v>
      </c>
      <c r="G1269" t="s">
        <v>6612</v>
      </c>
      <c r="H1269" t="s">
        <v>5780</v>
      </c>
      <c r="J1269" t="s">
        <v>7751</v>
      </c>
      <c r="K1269" t="s">
        <v>7752</v>
      </c>
      <c r="L1269" t="s">
        <v>303</v>
      </c>
      <c r="M1269" t="s">
        <v>552</v>
      </c>
    </row>
    <row r="1270" spans="1:13" x14ac:dyDescent="0.2">
      <c r="A1270" t="s">
        <v>292</v>
      </c>
      <c r="B1270" t="s">
        <v>293</v>
      </c>
      <c r="C1270" t="s">
        <v>7753</v>
      </c>
      <c r="D1270" t="s">
        <v>7754</v>
      </c>
      <c r="E1270" t="s">
        <v>7755</v>
      </c>
      <c r="F1270" t="s">
        <v>7756</v>
      </c>
      <c r="H1270" t="s">
        <v>6025</v>
      </c>
      <c r="I1270" t="s">
        <v>4956</v>
      </c>
      <c r="J1270" t="s">
        <v>7757</v>
      </c>
      <c r="K1270" t="s">
        <v>7758</v>
      </c>
      <c r="L1270" t="s">
        <v>303</v>
      </c>
      <c r="M1270" t="s">
        <v>7759</v>
      </c>
    </row>
    <row r="1271" spans="1:13" x14ac:dyDescent="0.2">
      <c r="A1271" t="s">
        <v>292</v>
      </c>
      <c r="B1271" t="s">
        <v>293</v>
      </c>
      <c r="C1271" t="s">
        <v>7760</v>
      </c>
      <c r="D1271" t="s">
        <v>349</v>
      </c>
      <c r="E1271" t="s">
        <v>424</v>
      </c>
      <c r="F1271" t="s">
        <v>7761</v>
      </c>
      <c r="G1271" t="s">
        <v>5701</v>
      </c>
      <c r="H1271" t="s">
        <v>5719</v>
      </c>
      <c r="I1271" t="s">
        <v>4956</v>
      </c>
      <c r="J1271" t="s">
        <v>7762</v>
      </c>
      <c r="K1271" t="s">
        <v>7763</v>
      </c>
      <c r="L1271" t="s">
        <v>303</v>
      </c>
      <c r="M1271" t="s">
        <v>6795</v>
      </c>
    </row>
    <row r="1272" spans="1:13" x14ac:dyDescent="0.2">
      <c r="A1272" t="s">
        <v>292</v>
      </c>
      <c r="B1272" t="s">
        <v>293</v>
      </c>
      <c r="C1272" t="s">
        <v>7764</v>
      </c>
      <c r="D1272" t="s">
        <v>1817</v>
      </c>
      <c r="F1272" t="s">
        <v>7765</v>
      </c>
      <c r="H1272" t="s">
        <v>5780</v>
      </c>
      <c r="I1272" t="s">
        <v>4956</v>
      </c>
      <c r="J1272" t="s">
        <v>7766</v>
      </c>
      <c r="K1272" t="s">
        <v>7767</v>
      </c>
      <c r="L1272" t="s">
        <v>303</v>
      </c>
      <c r="M1272" t="s">
        <v>7768</v>
      </c>
    </row>
    <row r="1273" spans="1:13" x14ac:dyDescent="0.2">
      <c r="A1273" t="s">
        <v>292</v>
      </c>
      <c r="B1273" t="s">
        <v>293</v>
      </c>
      <c r="C1273" t="s">
        <v>7769</v>
      </c>
      <c r="D1273" t="s">
        <v>7770</v>
      </c>
      <c r="E1273" t="s">
        <v>5750</v>
      </c>
      <c r="F1273" t="s">
        <v>7771</v>
      </c>
      <c r="H1273" t="s">
        <v>5780</v>
      </c>
      <c r="I1273" t="s">
        <v>4956</v>
      </c>
      <c r="J1273" t="s">
        <v>7593</v>
      </c>
      <c r="K1273" t="s">
        <v>7772</v>
      </c>
      <c r="L1273" t="s">
        <v>303</v>
      </c>
      <c r="M1273" t="s">
        <v>6841</v>
      </c>
    </row>
    <row r="1274" spans="1:13" x14ac:dyDescent="0.2">
      <c r="A1274" t="s">
        <v>292</v>
      </c>
      <c r="B1274" t="s">
        <v>293</v>
      </c>
      <c r="C1274" t="s">
        <v>7773</v>
      </c>
      <c r="D1274" t="s">
        <v>7774</v>
      </c>
      <c r="E1274" t="s">
        <v>7775</v>
      </c>
      <c r="F1274" t="s">
        <v>7776</v>
      </c>
      <c r="G1274" t="s">
        <v>7777</v>
      </c>
      <c r="H1274" t="s">
        <v>4976</v>
      </c>
      <c r="J1274" t="s">
        <v>7778</v>
      </c>
      <c r="K1274" t="s">
        <v>7779</v>
      </c>
      <c r="L1274" t="s">
        <v>303</v>
      </c>
      <c r="M1274" t="s">
        <v>2042</v>
      </c>
    </row>
    <row r="1275" spans="1:13" x14ac:dyDescent="0.2">
      <c r="A1275" t="s">
        <v>292</v>
      </c>
      <c r="B1275" t="s">
        <v>293</v>
      </c>
      <c r="C1275" t="s">
        <v>7780</v>
      </c>
      <c r="D1275" t="s">
        <v>5949</v>
      </c>
      <c r="E1275" t="s">
        <v>7781</v>
      </c>
      <c r="F1275" t="s">
        <v>7782</v>
      </c>
      <c r="G1275" t="s">
        <v>7783</v>
      </c>
      <c r="H1275" t="s">
        <v>5780</v>
      </c>
      <c r="J1275" t="s">
        <v>7784</v>
      </c>
      <c r="K1275" t="s">
        <v>7785</v>
      </c>
      <c r="L1275" t="s">
        <v>303</v>
      </c>
      <c r="M1275" t="s">
        <v>836</v>
      </c>
    </row>
    <row r="1276" spans="1:13" x14ac:dyDescent="0.2">
      <c r="A1276" t="s">
        <v>292</v>
      </c>
      <c r="B1276" t="s">
        <v>293</v>
      </c>
      <c r="C1276" t="s">
        <v>7786</v>
      </c>
      <c r="D1276" t="s">
        <v>7787</v>
      </c>
      <c r="E1276" t="s">
        <v>7788</v>
      </c>
      <c r="F1276" t="s">
        <v>7789</v>
      </c>
      <c r="G1276" t="s">
        <v>6121</v>
      </c>
      <c r="H1276" t="s">
        <v>4976</v>
      </c>
      <c r="J1276" t="s">
        <v>7790</v>
      </c>
      <c r="K1276" t="s">
        <v>7791</v>
      </c>
      <c r="L1276" t="s">
        <v>303</v>
      </c>
      <c r="M1276" t="s">
        <v>2783</v>
      </c>
    </row>
    <row r="1277" spans="1:13" x14ac:dyDescent="0.2">
      <c r="A1277" t="s">
        <v>292</v>
      </c>
      <c r="B1277" t="s">
        <v>293</v>
      </c>
      <c r="C1277" t="s">
        <v>7792</v>
      </c>
      <c r="D1277" t="s">
        <v>7793</v>
      </c>
      <c r="E1277" t="s">
        <v>7794</v>
      </c>
      <c r="F1277" t="s">
        <v>7795</v>
      </c>
      <c r="G1277" t="s">
        <v>6163</v>
      </c>
      <c r="H1277" t="s">
        <v>4976</v>
      </c>
      <c r="J1277" t="s">
        <v>7796</v>
      </c>
      <c r="K1277" t="s">
        <v>7797</v>
      </c>
      <c r="L1277" t="s">
        <v>303</v>
      </c>
      <c r="M1277" t="s">
        <v>7798</v>
      </c>
    </row>
    <row r="1278" spans="1:13" x14ac:dyDescent="0.2">
      <c r="A1278" t="s">
        <v>292</v>
      </c>
      <c r="B1278" t="s">
        <v>293</v>
      </c>
      <c r="C1278" t="s">
        <v>7799</v>
      </c>
      <c r="D1278" t="s">
        <v>7800</v>
      </c>
      <c r="E1278" t="s">
        <v>7800</v>
      </c>
      <c r="F1278" t="s">
        <v>7801</v>
      </c>
      <c r="G1278" t="s">
        <v>7802</v>
      </c>
      <c r="H1278" t="s">
        <v>5952</v>
      </c>
      <c r="I1278" t="s">
        <v>4976</v>
      </c>
      <c r="J1278" t="s">
        <v>5953</v>
      </c>
      <c r="K1278" t="s">
        <v>7803</v>
      </c>
      <c r="L1278" t="s">
        <v>303</v>
      </c>
      <c r="M1278" t="s">
        <v>7804</v>
      </c>
    </row>
    <row r="1279" spans="1:13" x14ac:dyDescent="0.2">
      <c r="A1279" t="s">
        <v>292</v>
      </c>
      <c r="B1279" t="s">
        <v>293</v>
      </c>
      <c r="C1279" t="s">
        <v>7805</v>
      </c>
      <c r="D1279" t="s">
        <v>7806</v>
      </c>
      <c r="E1279" t="s">
        <v>7807</v>
      </c>
      <c r="F1279" t="s">
        <v>7808</v>
      </c>
      <c r="G1279" t="s">
        <v>6014</v>
      </c>
      <c r="I1279" t="s">
        <v>4956</v>
      </c>
      <c r="J1279" t="s">
        <v>7809</v>
      </c>
      <c r="K1279" t="s">
        <v>7810</v>
      </c>
      <c r="L1279" t="s">
        <v>303</v>
      </c>
      <c r="M1279" t="s">
        <v>7703</v>
      </c>
    </row>
    <row r="1280" spans="1:13" x14ac:dyDescent="0.2">
      <c r="A1280" t="s">
        <v>292</v>
      </c>
      <c r="B1280" t="s">
        <v>293</v>
      </c>
      <c r="C1280" t="s">
        <v>7811</v>
      </c>
      <c r="D1280" t="s">
        <v>5936</v>
      </c>
      <c r="F1280" t="s">
        <v>7812</v>
      </c>
      <c r="H1280" t="s">
        <v>6372</v>
      </c>
      <c r="J1280" t="s">
        <v>6572</v>
      </c>
      <c r="K1280" t="s">
        <v>7813</v>
      </c>
      <c r="L1280" t="s">
        <v>303</v>
      </c>
      <c r="M1280" t="s">
        <v>7077</v>
      </c>
    </row>
    <row r="1281" spans="1:13" x14ac:dyDescent="0.2">
      <c r="A1281" t="s">
        <v>292</v>
      </c>
      <c r="B1281" t="s">
        <v>293</v>
      </c>
      <c r="C1281" t="s">
        <v>7814</v>
      </c>
      <c r="D1281" t="s">
        <v>349</v>
      </c>
      <c r="E1281" t="s">
        <v>476</v>
      </c>
      <c r="F1281" t="s">
        <v>7815</v>
      </c>
      <c r="G1281" t="s">
        <v>7816</v>
      </c>
      <c r="H1281" t="s">
        <v>5886</v>
      </c>
      <c r="J1281" t="s">
        <v>7817</v>
      </c>
      <c r="K1281" t="s">
        <v>7818</v>
      </c>
      <c r="L1281" t="s">
        <v>303</v>
      </c>
      <c r="M1281" t="s">
        <v>7819</v>
      </c>
    </row>
    <row r="1282" spans="1:13" x14ac:dyDescent="0.2">
      <c r="A1282" t="s">
        <v>292</v>
      </c>
      <c r="B1282" t="s">
        <v>293</v>
      </c>
      <c r="C1282" t="s">
        <v>7820</v>
      </c>
      <c r="D1282" t="s">
        <v>7821</v>
      </c>
      <c r="E1282" t="s">
        <v>7822</v>
      </c>
      <c r="F1282" t="s">
        <v>7823</v>
      </c>
      <c r="G1282" t="s">
        <v>6740</v>
      </c>
      <c r="H1282" t="s">
        <v>4976</v>
      </c>
      <c r="J1282" t="s">
        <v>7824</v>
      </c>
      <c r="K1282" t="s">
        <v>7825</v>
      </c>
      <c r="L1282" t="s">
        <v>303</v>
      </c>
      <c r="M1282" t="s">
        <v>3354</v>
      </c>
    </row>
    <row r="1283" spans="1:13" x14ac:dyDescent="0.2">
      <c r="A1283" t="s">
        <v>292</v>
      </c>
      <c r="B1283" t="s">
        <v>293</v>
      </c>
      <c r="C1283" t="s">
        <v>7826</v>
      </c>
      <c r="D1283" t="s">
        <v>7827</v>
      </c>
      <c r="E1283" t="s">
        <v>7828</v>
      </c>
      <c r="F1283" t="s">
        <v>7829</v>
      </c>
      <c r="G1283" t="s">
        <v>7830</v>
      </c>
      <c r="H1283" t="s">
        <v>6372</v>
      </c>
      <c r="I1283" t="s">
        <v>4956</v>
      </c>
      <c r="J1283" t="s">
        <v>7831</v>
      </c>
      <c r="K1283" t="s">
        <v>7832</v>
      </c>
      <c r="L1283" t="s">
        <v>303</v>
      </c>
      <c r="M1283" t="s">
        <v>7833</v>
      </c>
    </row>
    <row r="1284" spans="1:13" x14ac:dyDescent="0.2">
      <c r="A1284" t="s">
        <v>292</v>
      </c>
      <c r="B1284" t="s">
        <v>293</v>
      </c>
      <c r="C1284" t="s">
        <v>7834</v>
      </c>
      <c r="D1284" t="s">
        <v>349</v>
      </c>
      <c r="E1284" t="s">
        <v>424</v>
      </c>
      <c r="F1284" t="s">
        <v>7835</v>
      </c>
      <c r="G1284" t="s">
        <v>7836</v>
      </c>
      <c r="H1284" t="s">
        <v>4976</v>
      </c>
      <c r="J1284" t="s">
        <v>7837</v>
      </c>
      <c r="K1284" t="s">
        <v>7838</v>
      </c>
      <c r="L1284" t="s">
        <v>303</v>
      </c>
      <c r="M1284" t="s">
        <v>5747</v>
      </c>
    </row>
    <row r="1285" spans="1:13" x14ac:dyDescent="0.2">
      <c r="A1285" t="s">
        <v>292</v>
      </c>
      <c r="B1285" t="s">
        <v>293</v>
      </c>
      <c r="C1285" t="s">
        <v>7839</v>
      </c>
      <c r="D1285" t="s">
        <v>7840</v>
      </c>
      <c r="F1285" t="s">
        <v>787</v>
      </c>
      <c r="G1285" t="s">
        <v>5924</v>
      </c>
      <c r="H1285" t="s">
        <v>5780</v>
      </c>
      <c r="I1285" t="s">
        <v>4956</v>
      </c>
      <c r="J1285" t="s">
        <v>5925</v>
      </c>
      <c r="K1285" t="s">
        <v>7841</v>
      </c>
      <c r="L1285" t="s">
        <v>303</v>
      </c>
      <c r="M1285" t="s">
        <v>7842</v>
      </c>
    </row>
    <row r="1286" spans="1:13" x14ac:dyDescent="0.2">
      <c r="A1286" t="s">
        <v>292</v>
      </c>
      <c r="B1286" t="s">
        <v>293</v>
      </c>
      <c r="C1286" t="s">
        <v>7843</v>
      </c>
      <c r="D1286" t="s">
        <v>7844</v>
      </c>
      <c r="E1286" t="s">
        <v>5674</v>
      </c>
      <c r="F1286" t="s">
        <v>7845</v>
      </c>
      <c r="G1286" t="s">
        <v>5886</v>
      </c>
      <c r="H1286" t="s">
        <v>4976</v>
      </c>
      <c r="J1286" t="s">
        <v>7846</v>
      </c>
      <c r="K1286" t="s">
        <v>7847</v>
      </c>
      <c r="L1286" t="s">
        <v>303</v>
      </c>
      <c r="M1286" t="s">
        <v>7848</v>
      </c>
    </row>
    <row r="1287" spans="1:13" x14ac:dyDescent="0.2">
      <c r="A1287" t="s">
        <v>292</v>
      </c>
      <c r="B1287" t="s">
        <v>293</v>
      </c>
      <c r="C1287" t="s">
        <v>7849</v>
      </c>
      <c r="D1287" t="s">
        <v>5922</v>
      </c>
      <c r="E1287" t="s">
        <v>296</v>
      </c>
      <c r="F1287" t="s">
        <v>7850</v>
      </c>
      <c r="G1287" t="s">
        <v>7444</v>
      </c>
      <c r="H1287" t="s">
        <v>5780</v>
      </c>
      <c r="J1287" t="s">
        <v>7851</v>
      </c>
      <c r="K1287" t="s">
        <v>7852</v>
      </c>
      <c r="L1287" t="s">
        <v>303</v>
      </c>
      <c r="M1287" t="s">
        <v>6531</v>
      </c>
    </row>
    <row r="1288" spans="1:13" x14ac:dyDescent="0.2">
      <c r="A1288" t="s">
        <v>292</v>
      </c>
      <c r="B1288" t="s">
        <v>293</v>
      </c>
      <c r="C1288" t="s">
        <v>7853</v>
      </c>
      <c r="D1288" t="s">
        <v>6174</v>
      </c>
      <c r="E1288" t="s">
        <v>2871</v>
      </c>
      <c r="F1288" t="s">
        <v>7854</v>
      </c>
      <c r="G1288" t="s">
        <v>7855</v>
      </c>
      <c r="H1288" t="s">
        <v>7856</v>
      </c>
      <c r="I1288" t="s">
        <v>5710</v>
      </c>
      <c r="J1288" t="s">
        <v>7857</v>
      </c>
      <c r="K1288" t="s">
        <v>7858</v>
      </c>
      <c r="L1288" t="s">
        <v>303</v>
      </c>
      <c r="M1288" t="s">
        <v>7859</v>
      </c>
    </row>
    <row r="1289" spans="1:13" x14ac:dyDescent="0.2">
      <c r="A1289" t="s">
        <v>292</v>
      </c>
      <c r="B1289" t="s">
        <v>293</v>
      </c>
      <c r="C1289" t="s">
        <v>7860</v>
      </c>
      <c r="D1289" t="s">
        <v>7633</v>
      </c>
      <c r="E1289" t="s">
        <v>7861</v>
      </c>
      <c r="F1289" t="s">
        <v>7862</v>
      </c>
      <c r="G1289" t="s">
        <v>5886</v>
      </c>
      <c r="H1289" t="s">
        <v>4976</v>
      </c>
      <c r="J1289" t="s">
        <v>7863</v>
      </c>
      <c r="K1289" t="s">
        <v>7864</v>
      </c>
      <c r="L1289" t="s">
        <v>303</v>
      </c>
      <c r="M1289" t="s">
        <v>7865</v>
      </c>
    </row>
    <row r="1290" spans="1:13" x14ac:dyDescent="0.2">
      <c r="A1290" t="s">
        <v>292</v>
      </c>
      <c r="B1290" t="s">
        <v>293</v>
      </c>
      <c r="C1290" t="s">
        <v>7866</v>
      </c>
      <c r="D1290" t="s">
        <v>7867</v>
      </c>
      <c r="E1290" t="s">
        <v>7868</v>
      </c>
      <c r="F1290" t="s">
        <v>7869</v>
      </c>
      <c r="G1290" t="s">
        <v>7276</v>
      </c>
      <c r="H1290" t="s">
        <v>4976</v>
      </c>
      <c r="J1290" t="s">
        <v>7870</v>
      </c>
      <c r="K1290" t="s">
        <v>7871</v>
      </c>
      <c r="L1290" t="s">
        <v>303</v>
      </c>
      <c r="M1290" t="s">
        <v>7872</v>
      </c>
    </row>
    <row r="1291" spans="1:13" x14ac:dyDescent="0.2">
      <c r="A1291" t="s">
        <v>292</v>
      </c>
      <c r="B1291" t="s">
        <v>293</v>
      </c>
      <c r="C1291" t="s">
        <v>7873</v>
      </c>
      <c r="D1291" t="s">
        <v>7874</v>
      </c>
      <c r="E1291" t="s">
        <v>7875</v>
      </c>
      <c r="F1291" t="s">
        <v>7876</v>
      </c>
      <c r="G1291" t="s">
        <v>6182</v>
      </c>
      <c r="H1291" t="s">
        <v>5337</v>
      </c>
      <c r="J1291" t="s">
        <v>7877</v>
      </c>
      <c r="K1291" t="s">
        <v>302</v>
      </c>
      <c r="L1291" t="s">
        <v>303</v>
      </c>
      <c r="M1291" t="s">
        <v>1992</v>
      </c>
    </row>
    <row r="1292" spans="1:13" x14ac:dyDescent="0.2">
      <c r="A1292" t="s">
        <v>292</v>
      </c>
      <c r="B1292" t="s">
        <v>293</v>
      </c>
      <c r="C1292" t="s">
        <v>7878</v>
      </c>
      <c r="D1292" t="s">
        <v>6920</v>
      </c>
      <c r="E1292" t="s">
        <v>7879</v>
      </c>
      <c r="F1292" t="s">
        <v>7880</v>
      </c>
      <c r="G1292" t="s">
        <v>6812</v>
      </c>
      <c r="H1292" t="s">
        <v>4976</v>
      </c>
      <c r="J1292" t="s">
        <v>7881</v>
      </c>
      <c r="K1292" t="s">
        <v>7882</v>
      </c>
      <c r="L1292" t="s">
        <v>303</v>
      </c>
      <c r="M1292" t="s">
        <v>7883</v>
      </c>
    </row>
    <row r="1293" spans="1:13" x14ac:dyDescent="0.2">
      <c r="A1293" t="s">
        <v>292</v>
      </c>
      <c r="B1293" t="s">
        <v>293</v>
      </c>
      <c r="C1293" t="s">
        <v>7884</v>
      </c>
      <c r="D1293" t="s">
        <v>6346</v>
      </c>
      <c r="E1293" t="s">
        <v>7885</v>
      </c>
      <c r="F1293" t="s">
        <v>7886</v>
      </c>
      <c r="G1293" t="s">
        <v>6430</v>
      </c>
      <c r="H1293" t="s">
        <v>4956</v>
      </c>
      <c r="J1293" t="s">
        <v>7887</v>
      </c>
      <c r="K1293" t="s">
        <v>7888</v>
      </c>
      <c r="L1293" t="s">
        <v>303</v>
      </c>
      <c r="M1293" t="s">
        <v>7889</v>
      </c>
    </row>
    <row r="1294" spans="1:13" x14ac:dyDescent="0.2">
      <c r="A1294" t="s">
        <v>292</v>
      </c>
      <c r="B1294" t="s">
        <v>293</v>
      </c>
      <c r="C1294" t="s">
        <v>7890</v>
      </c>
      <c r="D1294" t="s">
        <v>7891</v>
      </c>
      <c r="E1294" t="s">
        <v>7892</v>
      </c>
      <c r="F1294" t="s">
        <v>7893</v>
      </c>
      <c r="G1294" t="s">
        <v>5905</v>
      </c>
      <c r="H1294" t="s">
        <v>4976</v>
      </c>
      <c r="J1294" t="s">
        <v>7894</v>
      </c>
      <c r="K1294" t="s">
        <v>7895</v>
      </c>
      <c r="L1294" t="s">
        <v>303</v>
      </c>
      <c r="M1294" t="s">
        <v>7896</v>
      </c>
    </row>
    <row r="1295" spans="1:13" x14ac:dyDescent="0.2">
      <c r="A1295" t="s">
        <v>292</v>
      </c>
      <c r="B1295" t="s">
        <v>293</v>
      </c>
      <c r="C1295" t="s">
        <v>7897</v>
      </c>
      <c r="D1295" t="s">
        <v>7125</v>
      </c>
      <c r="E1295" t="s">
        <v>6057</v>
      </c>
      <c r="F1295" t="s">
        <v>7898</v>
      </c>
      <c r="G1295" t="s">
        <v>5756</v>
      </c>
      <c r="H1295" t="s">
        <v>5719</v>
      </c>
      <c r="I1295" t="s">
        <v>4956</v>
      </c>
      <c r="J1295" t="s">
        <v>7899</v>
      </c>
      <c r="K1295" t="s">
        <v>7900</v>
      </c>
      <c r="L1295" t="s">
        <v>303</v>
      </c>
      <c r="M1295" t="s">
        <v>7901</v>
      </c>
    </row>
    <row r="1296" spans="1:13" x14ac:dyDescent="0.2">
      <c r="A1296" t="s">
        <v>292</v>
      </c>
      <c r="B1296" t="s">
        <v>293</v>
      </c>
      <c r="C1296" t="s">
        <v>7902</v>
      </c>
      <c r="D1296" t="s">
        <v>572</v>
      </c>
      <c r="E1296" t="s">
        <v>573</v>
      </c>
      <c r="F1296" t="s">
        <v>7903</v>
      </c>
      <c r="G1296" t="s">
        <v>5892</v>
      </c>
      <c r="H1296" t="s">
        <v>5710</v>
      </c>
      <c r="J1296" t="s">
        <v>5893</v>
      </c>
      <c r="K1296" t="s">
        <v>7904</v>
      </c>
      <c r="L1296" t="s">
        <v>303</v>
      </c>
      <c r="M1296" t="s">
        <v>7905</v>
      </c>
    </row>
    <row r="1297" spans="1:13" x14ac:dyDescent="0.2">
      <c r="A1297" t="s">
        <v>292</v>
      </c>
      <c r="B1297" t="s">
        <v>293</v>
      </c>
      <c r="C1297" t="s">
        <v>7906</v>
      </c>
      <c r="D1297" t="s">
        <v>513</v>
      </c>
      <c r="E1297" t="s">
        <v>2638</v>
      </c>
      <c r="F1297" t="s">
        <v>7907</v>
      </c>
      <c r="G1297" t="s">
        <v>7121</v>
      </c>
      <c r="H1297" t="s">
        <v>4976</v>
      </c>
      <c r="J1297" t="s">
        <v>7908</v>
      </c>
      <c r="K1297" t="s">
        <v>7909</v>
      </c>
      <c r="L1297" t="s">
        <v>303</v>
      </c>
      <c r="M1297" t="s">
        <v>1258</v>
      </c>
    </row>
    <row r="1298" spans="1:13" x14ac:dyDescent="0.2">
      <c r="A1298" t="s">
        <v>292</v>
      </c>
      <c r="B1298" t="s">
        <v>293</v>
      </c>
      <c r="C1298" t="s">
        <v>7910</v>
      </c>
      <c r="D1298" t="s">
        <v>7911</v>
      </c>
      <c r="E1298" t="s">
        <v>7912</v>
      </c>
      <c r="F1298" t="s">
        <v>7913</v>
      </c>
      <c r="G1298" t="s">
        <v>5830</v>
      </c>
      <c r="H1298" t="s">
        <v>4956</v>
      </c>
      <c r="J1298" t="s">
        <v>7914</v>
      </c>
      <c r="K1298" t="s">
        <v>7915</v>
      </c>
      <c r="L1298" t="s">
        <v>303</v>
      </c>
      <c r="M1298" t="s">
        <v>4650</v>
      </c>
    </row>
    <row r="1299" spans="1:13" x14ac:dyDescent="0.2">
      <c r="A1299" t="s">
        <v>292</v>
      </c>
      <c r="B1299" t="s">
        <v>293</v>
      </c>
      <c r="C1299" t="s">
        <v>7916</v>
      </c>
      <c r="D1299" t="s">
        <v>572</v>
      </c>
      <c r="E1299" t="s">
        <v>573</v>
      </c>
      <c r="F1299" t="s">
        <v>7917</v>
      </c>
      <c r="G1299" t="s">
        <v>6025</v>
      </c>
      <c r="H1299" t="s">
        <v>3668</v>
      </c>
      <c r="I1299" t="s">
        <v>4956</v>
      </c>
      <c r="J1299" t="s">
        <v>7918</v>
      </c>
      <c r="K1299" t="s">
        <v>7919</v>
      </c>
      <c r="L1299" t="s">
        <v>303</v>
      </c>
      <c r="M1299" t="s">
        <v>422</v>
      </c>
    </row>
    <row r="1300" spans="1:13" x14ac:dyDescent="0.2">
      <c r="A1300" t="s">
        <v>292</v>
      </c>
      <c r="B1300" t="s">
        <v>293</v>
      </c>
      <c r="C1300" t="s">
        <v>7920</v>
      </c>
      <c r="D1300" t="s">
        <v>7921</v>
      </c>
      <c r="E1300" t="s">
        <v>7922</v>
      </c>
      <c r="F1300" t="s">
        <v>7923</v>
      </c>
      <c r="G1300" t="s">
        <v>5932</v>
      </c>
      <c r="H1300" t="s">
        <v>4976</v>
      </c>
      <c r="J1300" t="s">
        <v>7924</v>
      </c>
      <c r="K1300" t="s">
        <v>7925</v>
      </c>
      <c r="L1300" t="s">
        <v>303</v>
      </c>
      <c r="M1300" t="s">
        <v>7926</v>
      </c>
    </row>
    <row r="1301" spans="1:13" x14ac:dyDescent="0.2">
      <c r="A1301" t="s">
        <v>292</v>
      </c>
      <c r="B1301" t="s">
        <v>293</v>
      </c>
      <c r="C1301" t="s">
        <v>7927</v>
      </c>
      <c r="D1301" t="s">
        <v>394</v>
      </c>
      <c r="F1301" t="s">
        <v>500</v>
      </c>
      <c r="G1301" t="s">
        <v>7928</v>
      </c>
      <c r="H1301" t="s">
        <v>3668</v>
      </c>
      <c r="I1301" t="s">
        <v>4956</v>
      </c>
      <c r="J1301" t="s">
        <v>7929</v>
      </c>
      <c r="K1301" t="s">
        <v>302</v>
      </c>
      <c r="L1301" t="s">
        <v>303</v>
      </c>
      <c r="M1301" t="s">
        <v>7930</v>
      </c>
    </row>
    <row r="1302" spans="1:13" x14ac:dyDescent="0.2">
      <c r="A1302" t="s">
        <v>292</v>
      </c>
      <c r="B1302" t="s">
        <v>293</v>
      </c>
      <c r="C1302" t="s">
        <v>7931</v>
      </c>
      <c r="D1302" t="s">
        <v>401</v>
      </c>
      <c r="E1302" t="s">
        <v>402</v>
      </c>
      <c r="F1302" t="s">
        <v>4316</v>
      </c>
      <c r="G1302" t="s">
        <v>7932</v>
      </c>
      <c r="H1302" t="s">
        <v>5886</v>
      </c>
      <c r="I1302" t="s">
        <v>4976</v>
      </c>
      <c r="J1302" t="s">
        <v>7933</v>
      </c>
      <c r="K1302" t="s">
        <v>7934</v>
      </c>
      <c r="L1302" t="s">
        <v>303</v>
      </c>
      <c r="M1302" t="s">
        <v>7935</v>
      </c>
    </row>
    <row r="1303" spans="1:13" x14ac:dyDescent="0.2">
      <c r="A1303" t="s">
        <v>292</v>
      </c>
      <c r="B1303" t="s">
        <v>293</v>
      </c>
      <c r="C1303" t="s">
        <v>7936</v>
      </c>
      <c r="D1303" t="s">
        <v>7937</v>
      </c>
      <c r="E1303" t="s">
        <v>7938</v>
      </c>
      <c r="F1303" t="s">
        <v>7939</v>
      </c>
      <c r="H1303" t="s">
        <v>5780</v>
      </c>
      <c r="J1303" t="s">
        <v>7940</v>
      </c>
      <c r="K1303" t="s">
        <v>302</v>
      </c>
      <c r="L1303" t="s">
        <v>303</v>
      </c>
      <c r="M1303" t="s">
        <v>7941</v>
      </c>
    </row>
    <row r="1304" spans="1:13" x14ac:dyDescent="0.2">
      <c r="A1304" t="s">
        <v>292</v>
      </c>
      <c r="B1304" t="s">
        <v>293</v>
      </c>
      <c r="C1304" t="s">
        <v>7942</v>
      </c>
      <c r="D1304" t="s">
        <v>572</v>
      </c>
      <c r="E1304" t="s">
        <v>573</v>
      </c>
      <c r="F1304" t="s">
        <v>7943</v>
      </c>
      <c r="G1304" t="s">
        <v>7944</v>
      </c>
      <c r="H1304" t="s">
        <v>5801</v>
      </c>
      <c r="I1304" t="s">
        <v>4956</v>
      </c>
      <c r="J1304" t="s">
        <v>7945</v>
      </c>
      <c r="K1304" t="s">
        <v>7946</v>
      </c>
      <c r="L1304" t="s">
        <v>303</v>
      </c>
      <c r="M1304" t="s">
        <v>422</v>
      </c>
    </row>
    <row r="1305" spans="1:13" x14ac:dyDescent="0.2">
      <c r="A1305" t="s">
        <v>292</v>
      </c>
      <c r="B1305" t="s">
        <v>293</v>
      </c>
      <c r="C1305" t="s">
        <v>7947</v>
      </c>
      <c r="D1305" t="s">
        <v>349</v>
      </c>
      <c r="E1305" t="s">
        <v>424</v>
      </c>
      <c r="F1305" t="s">
        <v>7948</v>
      </c>
      <c r="G1305" t="s">
        <v>6169</v>
      </c>
      <c r="H1305" t="s">
        <v>4976</v>
      </c>
      <c r="J1305" t="s">
        <v>7949</v>
      </c>
      <c r="K1305" t="s">
        <v>7950</v>
      </c>
      <c r="L1305" t="s">
        <v>303</v>
      </c>
      <c r="M1305" t="s">
        <v>5742</v>
      </c>
    </row>
    <row r="1306" spans="1:13" x14ac:dyDescent="0.2">
      <c r="A1306" t="s">
        <v>292</v>
      </c>
      <c r="B1306" t="s">
        <v>293</v>
      </c>
      <c r="C1306" t="s">
        <v>7951</v>
      </c>
      <c r="D1306" t="s">
        <v>7952</v>
      </c>
      <c r="E1306" t="s">
        <v>7953</v>
      </c>
      <c r="F1306" t="s">
        <v>7954</v>
      </c>
      <c r="G1306" t="s">
        <v>7955</v>
      </c>
      <c r="H1306" t="s">
        <v>5932</v>
      </c>
      <c r="I1306" t="s">
        <v>4976</v>
      </c>
      <c r="J1306" t="s">
        <v>7956</v>
      </c>
      <c r="K1306" t="s">
        <v>7957</v>
      </c>
      <c r="L1306" t="s">
        <v>303</v>
      </c>
      <c r="M1306" t="s">
        <v>1492</v>
      </c>
    </row>
    <row r="1307" spans="1:13" x14ac:dyDescent="0.2">
      <c r="A1307" t="s">
        <v>292</v>
      </c>
      <c r="B1307" t="s">
        <v>293</v>
      </c>
      <c r="C1307" t="s">
        <v>7958</v>
      </c>
      <c r="D1307" t="s">
        <v>7959</v>
      </c>
      <c r="E1307" t="s">
        <v>7960</v>
      </c>
      <c r="F1307" t="s">
        <v>7961</v>
      </c>
      <c r="G1307" t="s">
        <v>7962</v>
      </c>
      <c r="H1307" t="s">
        <v>4976</v>
      </c>
      <c r="J1307" t="s">
        <v>7963</v>
      </c>
      <c r="K1307" t="s">
        <v>7964</v>
      </c>
      <c r="L1307" t="s">
        <v>303</v>
      </c>
      <c r="M1307" t="s">
        <v>7965</v>
      </c>
    </row>
    <row r="1308" spans="1:13" x14ac:dyDescent="0.2">
      <c r="A1308" t="s">
        <v>292</v>
      </c>
      <c r="B1308" t="s">
        <v>293</v>
      </c>
      <c r="C1308" t="s">
        <v>7966</v>
      </c>
      <c r="D1308" t="s">
        <v>7967</v>
      </c>
      <c r="E1308" t="s">
        <v>7968</v>
      </c>
      <c r="F1308" t="s">
        <v>7969</v>
      </c>
      <c r="G1308" t="s">
        <v>6169</v>
      </c>
      <c r="H1308" t="s">
        <v>4976</v>
      </c>
      <c r="J1308" t="s">
        <v>7688</v>
      </c>
      <c r="K1308" t="s">
        <v>7970</v>
      </c>
      <c r="L1308" t="s">
        <v>303</v>
      </c>
      <c r="M1308" t="s">
        <v>809</v>
      </c>
    </row>
    <row r="1309" spans="1:13" x14ac:dyDescent="0.2">
      <c r="A1309" t="s">
        <v>292</v>
      </c>
      <c r="B1309" t="s">
        <v>293</v>
      </c>
      <c r="C1309" t="s">
        <v>7971</v>
      </c>
      <c r="D1309" t="s">
        <v>7177</v>
      </c>
      <c r="E1309" t="s">
        <v>7178</v>
      </c>
      <c r="F1309" t="s">
        <v>7972</v>
      </c>
      <c r="G1309" t="s">
        <v>7973</v>
      </c>
      <c r="H1309" t="s">
        <v>5770</v>
      </c>
      <c r="J1309" t="s">
        <v>7974</v>
      </c>
      <c r="K1309" t="s">
        <v>7975</v>
      </c>
      <c r="L1309" t="s">
        <v>303</v>
      </c>
      <c r="M1309" t="s">
        <v>7976</v>
      </c>
    </row>
    <row r="1310" spans="1:13" x14ac:dyDescent="0.2">
      <c r="A1310" t="s">
        <v>292</v>
      </c>
      <c r="B1310" t="s">
        <v>293</v>
      </c>
      <c r="C1310" t="s">
        <v>7977</v>
      </c>
      <c r="D1310" t="s">
        <v>7978</v>
      </c>
      <c r="E1310" t="s">
        <v>7979</v>
      </c>
      <c r="F1310" t="s">
        <v>7980</v>
      </c>
      <c r="G1310" t="s">
        <v>5770</v>
      </c>
      <c r="H1310" t="s">
        <v>4976</v>
      </c>
      <c r="J1310" t="s">
        <v>7981</v>
      </c>
      <c r="K1310" t="s">
        <v>7982</v>
      </c>
      <c r="L1310" t="s">
        <v>303</v>
      </c>
      <c r="M1310" t="s">
        <v>7983</v>
      </c>
    </row>
    <row r="1311" spans="1:13" x14ac:dyDescent="0.2">
      <c r="A1311" t="s">
        <v>292</v>
      </c>
      <c r="B1311" t="s">
        <v>293</v>
      </c>
      <c r="C1311" t="s">
        <v>7984</v>
      </c>
      <c r="D1311" t="s">
        <v>572</v>
      </c>
      <c r="E1311" t="s">
        <v>573</v>
      </c>
      <c r="F1311" t="s">
        <v>7985</v>
      </c>
      <c r="G1311" t="s">
        <v>6719</v>
      </c>
      <c r="H1311" t="s">
        <v>3668</v>
      </c>
      <c r="I1311" t="s">
        <v>4956</v>
      </c>
      <c r="J1311" t="s">
        <v>7986</v>
      </c>
      <c r="K1311" t="s">
        <v>7987</v>
      </c>
      <c r="L1311" t="s">
        <v>303</v>
      </c>
      <c r="M1311" t="s">
        <v>5567</v>
      </c>
    </row>
    <row r="1312" spans="1:13" x14ac:dyDescent="0.2">
      <c r="A1312" t="s">
        <v>292</v>
      </c>
      <c r="B1312" t="s">
        <v>293</v>
      </c>
      <c r="C1312" t="s">
        <v>7988</v>
      </c>
      <c r="D1312" t="s">
        <v>5922</v>
      </c>
      <c r="E1312" t="s">
        <v>296</v>
      </c>
      <c r="F1312" t="s">
        <v>7989</v>
      </c>
      <c r="G1312" t="s">
        <v>7990</v>
      </c>
      <c r="H1312" t="s">
        <v>5780</v>
      </c>
      <c r="J1312" t="s">
        <v>7991</v>
      </c>
      <c r="K1312" t="s">
        <v>7992</v>
      </c>
      <c r="L1312" t="s">
        <v>303</v>
      </c>
      <c r="M1312" t="s">
        <v>6080</v>
      </c>
    </row>
    <row r="1313" spans="1:13" x14ac:dyDescent="0.2">
      <c r="A1313" t="s">
        <v>292</v>
      </c>
      <c r="B1313" t="s">
        <v>293</v>
      </c>
      <c r="C1313" t="s">
        <v>7993</v>
      </c>
      <c r="D1313" t="s">
        <v>7994</v>
      </c>
      <c r="E1313" t="s">
        <v>7995</v>
      </c>
      <c r="F1313" t="s">
        <v>7996</v>
      </c>
      <c r="G1313" t="s">
        <v>5824</v>
      </c>
      <c r="H1313" t="s">
        <v>4976</v>
      </c>
      <c r="J1313" t="s">
        <v>7997</v>
      </c>
      <c r="K1313" t="s">
        <v>7998</v>
      </c>
      <c r="L1313" t="s">
        <v>303</v>
      </c>
      <c r="M1313" t="s">
        <v>7999</v>
      </c>
    </row>
    <row r="1314" spans="1:13" x14ac:dyDescent="0.2">
      <c r="A1314" t="s">
        <v>292</v>
      </c>
      <c r="B1314" t="s">
        <v>293</v>
      </c>
      <c r="C1314" t="s">
        <v>8000</v>
      </c>
      <c r="D1314" t="s">
        <v>349</v>
      </c>
      <c r="E1314" t="s">
        <v>424</v>
      </c>
      <c r="F1314" t="s">
        <v>8001</v>
      </c>
      <c r="G1314" t="s">
        <v>8002</v>
      </c>
      <c r="H1314" t="s">
        <v>8003</v>
      </c>
      <c r="I1314" t="s">
        <v>4956</v>
      </c>
      <c r="J1314" t="s">
        <v>8004</v>
      </c>
      <c r="K1314" t="s">
        <v>8005</v>
      </c>
      <c r="L1314" t="s">
        <v>303</v>
      </c>
      <c r="M1314" t="s">
        <v>8006</v>
      </c>
    </row>
    <row r="1315" spans="1:13" x14ac:dyDescent="0.2">
      <c r="A1315" t="s">
        <v>292</v>
      </c>
      <c r="B1315" t="s">
        <v>293</v>
      </c>
      <c r="C1315" t="s">
        <v>8007</v>
      </c>
      <c r="D1315" t="s">
        <v>5936</v>
      </c>
      <c r="E1315" t="s">
        <v>8008</v>
      </c>
      <c r="F1315" t="s">
        <v>8009</v>
      </c>
      <c r="G1315" t="s">
        <v>5844</v>
      </c>
      <c r="H1315" t="s">
        <v>4976</v>
      </c>
      <c r="J1315" t="s">
        <v>8010</v>
      </c>
      <c r="K1315" t="s">
        <v>8011</v>
      </c>
      <c r="L1315" t="s">
        <v>303</v>
      </c>
      <c r="M1315" t="s">
        <v>5139</v>
      </c>
    </row>
    <row r="1316" spans="1:13" x14ac:dyDescent="0.2">
      <c r="A1316" t="s">
        <v>292</v>
      </c>
      <c r="B1316" t="s">
        <v>293</v>
      </c>
      <c r="C1316" t="s">
        <v>8012</v>
      </c>
      <c r="D1316" t="s">
        <v>8013</v>
      </c>
      <c r="E1316" t="s">
        <v>8014</v>
      </c>
      <c r="F1316" t="s">
        <v>8015</v>
      </c>
      <c r="G1316" t="s">
        <v>5886</v>
      </c>
      <c r="H1316" t="s">
        <v>4976</v>
      </c>
      <c r="J1316" t="s">
        <v>6343</v>
      </c>
      <c r="K1316" t="s">
        <v>8016</v>
      </c>
      <c r="L1316" t="s">
        <v>303</v>
      </c>
      <c r="M1316" t="s">
        <v>7941</v>
      </c>
    </row>
    <row r="1317" spans="1:13" x14ac:dyDescent="0.2">
      <c r="A1317" t="s">
        <v>292</v>
      </c>
      <c r="B1317" t="s">
        <v>293</v>
      </c>
      <c r="C1317" t="s">
        <v>8017</v>
      </c>
      <c r="D1317" t="s">
        <v>572</v>
      </c>
      <c r="E1317" t="s">
        <v>573</v>
      </c>
      <c r="F1317" t="s">
        <v>8018</v>
      </c>
      <c r="G1317" t="s">
        <v>6535</v>
      </c>
      <c r="H1317" t="s">
        <v>4976</v>
      </c>
      <c r="J1317" t="s">
        <v>6536</v>
      </c>
      <c r="K1317" t="s">
        <v>8019</v>
      </c>
      <c r="L1317" t="s">
        <v>303</v>
      </c>
      <c r="M1317" t="s">
        <v>5139</v>
      </c>
    </row>
    <row r="1318" spans="1:13" x14ac:dyDescent="0.2">
      <c r="A1318" t="s">
        <v>292</v>
      </c>
      <c r="B1318" t="s">
        <v>293</v>
      </c>
      <c r="C1318" t="s">
        <v>8020</v>
      </c>
      <c r="D1318" t="s">
        <v>572</v>
      </c>
      <c r="E1318" t="s">
        <v>573</v>
      </c>
      <c r="F1318" t="s">
        <v>8021</v>
      </c>
      <c r="G1318" t="s">
        <v>6121</v>
      </c>
      <c r="I1318" t="s">
        <v>4976</v>
      </c>
      <c r="J1318" t="s">
        <v>8022</v>
      </c>
      <c r="K1318" t="s">
        <v>8023</v>
      </c>
      <c r="L1318" t="s">
        <v>303</v>
      </c>
      <c r="M1318" t="s">
        <v>422</v>
      </c>
    </row>
    <row r="1319" spans="1:13" x14ac:dyDescent="0.2">
      <c r="A1319" t="s">
        <v>292</v>
      </c>
      <c r="B1319" t="s">
        <v>293</v>
      </c>
      <c r="C1319" t="s">
        <v>8024</v>
      </c>
      <c r="D1319" t="s">
        <v>4966</v>
      </c>
      <c r="E1319" t="s">
        <v>8025</v>
      </c>
      <c r="F1319" t="s">
        <v>8026</v>
      </c>
      <c r="G1319" t="s">
        <v>5871</v>
      </c>
      <c r="H1319" t="s">
        <v>4976</v>
      </c>
      <c r="J1319" t="s">
        <v>8027</v>
      </c>
      <c r="K1319" t="s">
        <v>8028</v>
      </c>
      <c r="L1319" t="s">
        <v>303</v>
      </c>
      <c r="M1319" t="s">
        <v>8029</v>
      </c>
    </row>
    <row r="1320" spans="1:13" x14ac:dyDescent="0.2">
      <c r="A1320" t="s">
        <v>292</v>
      </c>
      <c r="B1320" t="s">
        <v>293</v>
      </c>
      <c r="C1320" t="s">
        <v>8030</v>
      </c>
      <c r="D1320" t="s">
        <v>8031</v>
      </c>
      <c r="E1320" t="s">
        <v>8032</v>
      </c>
      <c r="F1320" t="s">
        <v>8033</v>
      </c>
      <c r="G1320" t="s">
        <v>8034</v>
      </c>
      <c r="H1320" t="s">
        <v>5780</v>
      </c>
      <c r="J1320" t="s">
        <v>8035</v>
      </c>
      <c r="K1320" t="s">
        <v>8036</v>
      </c>
      <c r="L1320" t="s">
        <v>303</v>
      </c>
      <c r="M1320" t="s">
        <v>8037</v>
      </c>
    </row>
    <row r="1321" spans="1:13" x14ac:dyDescent="0.2">
      <c r="A1321" t="s">
        <v>292</v>
      </c>
      <c r="B1321" t="s">
        <v>293</v>
      </c>
      <c r="C1321" t="s">
        <v>8038</v>
      </c>
      <c r="D1321" t="s">
        <v>572</v>
      </c>
      <c r="E1321" t="s">
        <v>573</v>
      </c>
      <c r="F1321" t="s">
        <v>8039</v>
      </c>
      <c r="G1321" t="s">
        <v>8040</v>
      </c>
      <c r="H1321" t="s">
        <v>5775</v>
      </c>
      <c r="I1321" t="s">
        <v>4956</v>
      </c>
      <c r="J1321" t="s">
        <v>8041</v>
      </c>
      <c r="K1321" t="s">
        <v>8042</v>
      </c>
      <c r="L1321" t="s">
        <v>303</v>
      </c>
      <c r="M1321" t="s">
        <v>422</v>
      </c>
    </row>
    <row r="1322" spans="1:13" x14ac:dyDescent="0.2">
      <c r="A1322" t="s">
        <v>292</v>
      </c>
      <c r="B1322" t="s">
        <v>293</v>
      </c>
      <c r="C1322" t="s">
        <v>8043</v>
      </c>
      <c r="D1322" t="s">
        <v>8044</v>
      </c>
      <c r="E1322" t="s">
        <v>8045</v>
      </c>
      <c r="F1322" t="s">
        <v>8046</v>
      </c>
      <c r="G1322" t="s">
        <v>8047</v>
      </c>
      <c r="H1322" t="s">
        <v>4976</v>
      </c>
      <c r="J1322" t="s">
        <v>8048</v>
      </c>
      <c r="K1322" t="s">
        <v>8049</v>
      </c>
      <c r="L1322" t="s">
        <v>303</v>
      </c>
      <c r="M1322" t="s">
        <v>422</v>
      </c>
    </row>
    <row r="1323" spans="1:13" x14ac:dyDescent="0.2">
      <c r="A1323" t="s">
        <v>292</v>
      </c>
      <c r="B1323" t="s">
        <v>293</v>
      </c>
      <c r="C1323" t="s">
        <v>8050</v>
      </c>
      <c r="D1323" t="s">
        <v>6690</v>
      </c>
      <c r="E1323" t="s">
        <v>5524</v>
      </c>
      <c r="F1323" t="s">
        <v>8051</v>
      </c>
      <c r="G1323" t="s">
        <v>6014</v>
      </c>
      <c r="H1323" t="s">
        <v>5719</v>
      </c>
      <c r="I1323" t="s">
        <v>4956</v>
      </c>
      <c r="J1323" t="s">
        <v>8052</v>
      </c>
      <c r="K1323" t="s">
        <v>8053</v>
      </c>
      <c r="L1323" t="s">
        <v>303</v>
      </c>
      <c r="M1323" t="s">
        <v>8054</v>
      </c>
    </row>
    <row r="1324" spans="1:13" x14ac:dyDescent="0.2">
      <c r="A1324" t="s">
        <v>292</v>
      </c>
      <c r="B1324" t="s">
        <v>293</v>
      </c>
      <c r="C1324" t="s">
        <v>8055</v>
      </c>
      <c r="D1324" t="s">
        <v>5936</v>
      </c>
      <c r="F1324" t="s">
        <v>8056</v>
      </c>
      <c r="G1324" t="s">
        <v>3668</v>
      </c>
      <c r="H1324" t="s">
        <v>4956</v>
      </c>
      <c r="J1324" t="s">
        <v>8057</v>
      </c>
      <c r="K1324" t="s">
        <v>302</v>
      </c>
      <c r="L1324" t="s">
        <v>303</v>
      </c>
      <c r="M1324" t="s">
        <v>422</v>
      </c>
    </row>
    <row r="1325" spans="1:13" x14ac:dyDescent="0.2">
      <c r="A1325" t="s">
        <v>292</v>
      </c>
      <c r="B1325" t="s">
        <v>293</v>
      </c>
      <c r="C1325" t="s">
        <v>8058</v>
      </c>
      <c r="D1325" t="s">
        <v>513</v>
      </c>
      <c r="E1325" t="s">
        <v>2638</v>
      </c>
      <c r="F1325" t="s">
        <v>8059</v>
      </c>
      <c r="G1325" t="s">
        <v>8060</v>
      </c>
      <c r="H1325" t="s">
        <v>5830</v>
      </c>
      <c r="I1325" t="s">
        <v>4956</v>
      </c>
      <c r="J1325" t="s">
        <v>8061</v>
      </c>
      <c r="K1325" t="s">
        <v>8062</v>
      </c>
      <c r="L1325" t="s">
        <v>303</v>
      </c>
      <c r="M1325" t="s">
        <v>817</v>
      </c>
    </row>
    <row r="1326" spans="1:13" x14ac:dyDescent="0.2">
      <c r="A1326" t="s">
        <v>292</v>
      </c>
      <c r="B1326" t="s">
        <v>293</v>
      </c>
      <c r="C1326" t="s">
        <v>8063</v>
      </c>
      <c r="D1326" t="s">
        <v>5875</v>
      </c>
      <c r="E1326" t="s">
        <v>296</v>
      </c>
      <c r="F1326" t="s">
        <v>8064</v>
      </c>
      <c r="G1326" t="s">
        <v>981</v>
      </c>
      <c r="H1326" t="s">
        <v>5958</v>
      </c>
      <c r="I1326" t="s">
        <v>5710</v>
      </c>
      <c r="J1326" t="s">
        <v>8065</v>
      </c>
      <c r="K1326" t="s">
        <v>8066</v>
      </c>
      <c r="L1326" t="s">
        <v>303</v>
      </c>
      <c r="M1326" t="s">
        <v>422</v>
      </c>
    </row>
    <row r="1327" spans="1:13" x14ac:dyDescent="0.2">
      <c r="A1327" t="s">
        <v>292</v>
      </c>
      <c r="B1327" t="s">
        <v>293</v>
      </c>
      <c r="C1327" t="s">
        <v>8067</v>
      </c>
      <c r="D1327" t="s">
        <v>8068</v>
      </c>
      <c r="F1327" t="s">
        <v>8069</v>
      </c>
      <c r="G1327" t="s">
        <v>6523</v>
      </c>
      <c r="H1327" t="s">
        <v>4976</v>
      </c>
      <c r="I1327" t="s">
        <v>4956</v>
      </c>
      <c r="J1327" t="s">
        <v>8070</v>
      </c>
      <c r="K1327" t="s">
        <v>8071</v>
      </c>
      <c r="L1327" t="s">
        <v>303</v>
      </c>
      <c r="M1327" t="s">
        <v>422</v>
      </c>
    </row>
    <row r="1328" spans="1:13" x14ac:dyDescent="0.2">
      <c r="A1328" t="s">
        <v>292</v>
      </c>
      <c r="B1328" t="s">
        <v>293</v>
      </c>
      <c r="C1328" t="s">
        <v>8072</v>
      </c>
      <c r="D1328" t="s">
        <v>572</v>
      </c>
      <c r="E1328" t="s">
        <v>573</v>
      </c>
      <c r="F1328" t="s">
        <v>8073</v>
      </c>
      <c r="G1328" t="s">
        <v>5739</v>
      </c>
      <c r="H1328" t="s">
        <v>4976</v>
      </c>
      <c r="J1328" t="s">
        <v>8074</v>
      </c>
      <c r="K1328" t="s">
        <v>8075</v>
      </c>
      <c r="L1328" t="s">
        <v>303</v>
      </c>
      <c r="M1328" t="s">
        <v>422</v>
      </c>
    </row>
    <row r="1329" spans="1:13" x14ac:dyDescent="0.2">
      <c r="A1329" t="s">
        <v>292</v>
      </c>
      <c r="B1329" t="s">
        <v>293</v>
      </c>
      <c r="C1329" t="s">
        <v>8076</v>
      </c>
      <c r="D1329" t="s">
        <v>572</v>
      </c>
      <c r="E1329" t="s">
        <v>573</v>
      </c>
      <c r="F1329" t="s">
        <v>8077</v>
      </c>
      <c r="G1329" t="s">
        <v>8078</v>
      </c>
      <c r="H1329" t="s">
        <v>5710</v>
      </c>
      <c r="I1329" t="s">
        <v>4956</v>
      </c>
      <c r="J1329" t="s">
        <v>8079</v>
      </c>
      <c r="K1329" t="s">
        <v>8080</v>
      </c>
      <c r="L1329" t="s">
        <v>303</v>
      </c>
      <c r="M1329" t="s">
        <v>8081</v>
      </c>
    </row>
    <row r="1330" spans="1:13" x14ac:dyDescent="0.2">
      <c r="A1330" t="s">
        <v>292</v>
      </c>
      <c r="B1330" t="s">
        <v>293</v>
      </c>
      <c r="C1330" t="s">
        <v>8082</v>
      </c>
      <c r="D1330" t="s">
        <v>8083</v>
      </c>
      <c r="E1330" t="s">
        <v>8084</v>
      </c>
      <c r="F1330" t="s">
        <v>8085</v>
      </c>
      <c r="G1330" t="s">
        <v>5830</v>
      </c>
      <c r="H1330" t="s">
        <v>4956</v>
      </c>
      <c r="J1330" t="s">
        <v>8086</v>
      </c>
      <c r="K1330" t="s">
        <v>8087</v>
      </c>
      <c r="L1330" t="s">
        <v>303</v>
      </c>
      <c r="M1330" t="s">
        <v>8088</v>
      </c>
    </row>
    <row r="1331" spans="1:13" x14ac:dyDescent="0.2">
      <c r="A1331" t="s">
        <v>292</v>
      </c>
      <c r="B1331" t="s">
        <v>293</v>
      </c>
      <c r="C1331" t="s">
        <v>8089</v>
      </c>
      <c r="D1331" t="s">
        <v>8090</v>
      </c>
      <c r="F1331" t="s">
        <v>8091</v>
      </c>
      <c r="G1331" t="s">
        <v>8092</v>
      </c>
      <c r="H1331" t="s">
        <v>5337</v>
      </c>
      <c r="I1331" t="s">
        <v>5695</v>
      </c>
      <c r="J1331" t="s">
        <v>8093</v>
      </c>
      <c r="K1331" t="s">
        <v>302</v>
      </c>
      <c r="L1331" t="s">
        <v>303</v>
      </c>
      <c r="M1331" t="s">
        <v>422</v>
      </c>
    </row>
    <row r="1332" spans="1:13" x14ac:dyDescent="0.2">
      <c r="A1332" t="s">
        <v>292</v>
      </c>
      <c r="B1332" t="s">
        <v>293</v>
      </c>
      <c r="C1332" t="s">
        <v>8094</v>
      </c>
      <c r="D1332" t="s">
        <v>8095</v>
      </c>
      <c r="F1332" t="s">
        <v>8096</v>
      </c>
      <c r="G1332" t="s">
        <v>6025</v>
      </c>
      <c r="H1332" t="s">
        <v>3668</v>
      </c>
      <c r="I1332" t="s">
        <v>4956</v>
      </c>
      <c r="J1332" t="s">
        <v>8097</v>
      </c>
      <c r="K1332" t="s">
        <v>8098</v>
      </c>
      <c r="L1332" t="s">
        <v>303</v>
      </c>
      <c r="M1332" t="s">
        <v>422</v>
      </c>
    </row>
    <row r="1333" spans="1:13" x14ac:dyDescent="0.2">
      <c r="A1333" t="s">
        <v>292</v>
      </c>
      <c r="B1333" t="s">
        <v>293</v>
      </c>
      <c r="C1333" t="s">
        <v>8099</v>
      </c>
      <c r="D1333" t="s">
        <v>349</v>
      </c>
      <c r="E1333" t="s">
        <v>424</v>
      </c>
      <c r="F1333" t="s">
        <v>8100</v>
      </c>
      <c r="G1333" t="s">
        <v>8101</v>
      </c>
      <c r="H1333" t="s">
        <v>5337</v>
      </c>
      <c r="I1333" t="s">
        <v>5695</v>
      </c>
      <c r="J1333" t="s">
        <v>8102</v>
      </c>
      <c r="K1333" t="s">
        <v>8103</v>
      </c>
      <c r="L1333" t="s">
        <v>303</v>
      </c>
      <c r="M1333" t="s">
        <v>1979</v>
      </c>
    </row>
    <row r="1334" spans="1:13" x14ac:dyDescent="0.2">
      <c r="A1334" t="s">
        <v>292</v>
      </c>
      <c r="B1334" t="s">
        <v>293</v>
      </c>
      <c r="C1334" t="s">
        <v>8104</v>
      </c>
      <c r="D1334" t="s">
        <v>349</v>
      </c>
      <c r="F1334" t="s">
        <v>8105</v>
      </c>
      <c r="G1334" t="s">
        <v>5337</v>
      </c>
      <c r="H1334" t="s">
        <v>3668</v>
      </c>
      <c r="I1334" t="s">
        <v>4956</v>
      </c>
      <c r="J1334" t="s">
        <v>8106</v>
      </c>
      <c r="K1334" t="s">
        <v>8107</v>
      </c>
      <c r="L1334" t="s">
        <v>303</v>
      </c>
      <c r="M1334" t="s">
        <v>422</v>
      </c>
    </row>
    <row r="1335" spans="1:13" x14ac:dyDescent="0.2">
      <c r="A1335" t="s">
        <v>292</v>
      </c>
      <c r="B1335" t="s">
        <v>293</v>
      </c>
      <c r="C1335" t="s">
        <v>8108</v>
      </c>
      <c r="D1335" t="s">
        <v>8109</v>
      </c>
      <c r="E1335" t="s">
        <v>8110</v>
      </c>
      <c r="F1335" t="s">
        <v>8111</v>
      </c>
      <c r="H1335" t="s">
        <v>5710</v>
      </c>
      <c r="J1335" t="s">
        <v>6875</v>
      </c>
      <c r="K1335" t="s">
        <v>8112</v>
      </c>
      <c r="L1335" t="s">
        <v>303</v>
      </c>
      <c r="M1335" t="s">
        <v>1918</v>
      </c>
    </row>
    <row r="1336" spans="1:13" x14ac:dyDescent="0.2">
      <c r="A1336" t="s">
        <v>292</v>
      </c>
      <c r="B1336" t="s">
        <v>293</v>
      </c>
      <c r="C1336" t="s">
        <v>8113</v>
      </c>
      <c r="D1336" t="s">
        <v>8114</v>
      </c>
      <c r="F1336" t="s">
        <v>8115</v>
      </c>
      <c r="G1336" t="s">
        <v>8116</v>
      </c>
      <c r="H1336" t="s">
        <v>6457</v>
      </c>
      <c r="I1336" t="s">
        <v>4976</v>
      </c>
      <c r="J1336" t="s">
        <v>8117</v>
      </c>
      <c r="K1336" t="s">
        <v>8118</v>
      </c>
      <c r="L1336" t="s">
        <v>303</v>
      </c>
      <c r="M1336" t="s">
        <v>422</v>
      </c>
    </row>
    <row r="1337" spans="1:13" x14ac:dyDescent="0.2">
      <c r="A1337" t="s">
        <v>292</v>
      </c>
      <c r="B1337" t="s">
        <v>293</v>
      </c>
      <c r="C1337" t="s">
        <v>8119</v>
      </c>
      <c r="D1337" t="s">
        <v>8120</v>
      </c>
      <c r="F1337" t="s">
        <v>8121</v>
      </c>
      <c r="G1337" t="s">
        <v>8122</v>
      </c>
      <c r="J1337" t="s">
        <v>8123</v>
      </c>
      <c r="K1337" t="s">
        <v>8124</v>
      </c>
      <c r="L1337" t="s">
        <v>303</v>
      </c>
      <c r="M1337" t="s">
        <v>312</v>
      </c>
    </row>
    <row r="1338" spans="1:13" x14ac:dyDescent="0.2">
      <c r="A1338" t="s">
        <v>292</v>
      </c>
      <c r="B1338" t="s">
        <v>293</v>
      </c>
      <c r="C1338" t="s">
        <v>8125</v>
      </c>
      <c r="D1338" t="s">
        <v>8126</v>
      </c>
      <c r="F1338" t="s">
        <v>8127</v>
      </c>
      <c r="G1338" t="s">
        <v>8128</v>
      </c>
      <c r="H1338" t="s">
        <v>8129</v>
      </c>
      <c r="J1338" t="s">
        <v>8130</v>
      </c>
      <c r="K1338" t="s">
        <v>8131</v>
      </c>
      <c r="L1338" t="s">
        <v>303</v>
      </c>
      <c r="M1338" t="s">
        <v>2049</v>
      </c>
    </row>
    <row r="1339" spans="1:13" x14ac:dyDescent="0.2">
      <c r="A1339" t="s">
        <v>292</v>
      </c>
      <c r="B1339" t="s">
        <v>293</v>
      </c>
      <c r="C1339" t="s">
        <v>8132</v>
      </c>
      <c r="D1339" t="s">
        <v>8133</v>
      </c>
      <c r="F1339" t="s">
        <v>8134</v>
      </c>
      <c r="G1339" t="s">
        <v>8135</v>
      </c>
      <c r="H1339" t="s">
        <v>8129</v>
      </c>
      <c r="J1339" t="s">
        <v>8136</v>
      </c>
      <c r="K1339" t="s">
        <v>8137</v>
      </c>
      <c r="L1339" t="s">
        <v>303</v>
      </c>
      <c r="M1339" t="s">
        <v>312</v>
      </c>
    </row>
    <row r="1340" spans="1:13" x14ac:dyDescent="0.2">
      <c r="A1340" t="s">
        <v>292</v>
      </c>
      <c r="B1340" t="s">
        <v>293</v>
      </c>
      <c r="C1340" t="s">
        <v>8138</v>
      </c>
      <c r="D1340" t="s">
        <v>8139</v>
      </c>
      <c r="F1340" t="s">
        <v>8140</v>
      </c>
      <c r="G1340" t="s">
        <v>8141</v>
      </c>
      <c r="H1340" t="s">
        <v>8142</v>
      </c>
      <c r="I1340" t="s">
        <v>8143</v>
      </c>
      <c r="J1340" t="s">
        <v>8144</v>
      </c>
      <c r="K1340" t="s">
        <v>8145</v>
      </c>
      <c r="L1340" t="s">
        <v>303</v>
      </c>
      <c r="M1340" t="s">
        <v>8146</v>
      </c>
    </row>
    <row r="1341" spans="1:13" x14ac:dyDescent="0.2">
      <c r="A1341" t="s">
        <v>292</v>
      </c>
      <c r="B1341" t="s">
        <v>293</v>
      </c>
      <c r="C1341" t="s">
        <v>8147</v>
      </c>
      <c r="D1341" t="s">
        <v>8148</v>
      </c>
      <c r="F1341" t="s">
        <v>8149</v>
      </c>
      <c r="G1341" t="s">
        <v>8150</v>
      </c>
      <c r="H1341" t="s">
        <v>8151</v>
      </c>
      <c r="J1341" t="s">
        <v>8152</v>
      </c>
      <c r="K1341" t="s">
        <v>8153</v>
      </c>
      <c r="L1341" t="s">
        <v>303</v>
      </c>
      <c r="M1341" t="s">
        <v>312</v>
      </c>
    </row>
    <row r="1342" spans="1:13" x14ac:dyDescent="0.2">
      <c r="A1342" t="s">
        <v>292</v>
      </c>
      <c r="B1342" t="s">
        <v>293</v>
      </c>
      <c r="C1342" t="s">
        <v>8154</v>
      </c>
      <c r="D1342" t="s">
        <v>7754</v>
      </c>
      <c r="E1342" t="s">
        <v>8155</v>
      </c>
      <c r="F1342" t="s">
        <v>8156</v>
      </c>
      <c r="G1342" t="s">
        <v>8157</v>
      </c>
      <c r="H1342" t="s">
        <v>8158</v>
      </c>
      <c r="I1342" t="s">
        <v>8159</v>
      </c>
      <c r="J1342" t="s">
        <v>8160</v>
      </c>
      <c r="K1342" t="s">
        <v>8161</v>
      </c>
      <c r="L1342" t="s">
        <v>303</v>
      </c>
      <c r="M1342" t="s">
        <v>8162</v>
      </c>
    </row>
    <row r="1343" spans="1:13" x14ac:dyDescent="0.2">
      <c r="A1343" t="s">
        <v>292</v>
      </c>
      <c r="B1343" t="s">
        <v>293</v>
      </c>
      <c r="C1343" t="s">
        <v>8163</v>
      </c>
      <c r="D1343" t="s">
        <v>349</v>
      </c>
      <c r="F1343" t="s">
        <v>8164</v>
      </c>
      <c r="G1343" t="s">
        <v>8165</v>
      </c>
      <c r="H1343" t="s">
        <v>8166</v>
      </c>
      <c r="I1343" t="s">
        <v>8167</v>
      </c>
      <c r="J1343" t="s">
        <v>8168</v>
      </c>
      <c r="K1343" t="s">
        <v>8169</v>
      </c>
      <c r="L1343" t="s">
        <v>303</v>
      </c>
      <c r="M1343" t="s">
        <v>422</v>
      </c>
    </row>
    <row r="1344" spans="1:13" x14ac:dyDescent="0.2">
      <c r="A1344" t="s">
        <v>292</v>
      </c>
      <c r="B1344" t="s">
        <v>293</v>
      </c>
      <c r="C1344" t="s">
        <v>8170</v>
      </c>
      <c r="D1344" t="s">
        <v>349</v>
      </c>
      <c r="E1344" t="s">
        <v>424</v>
      </c>
      <c r="F1344" t="s">
        <v>8171</v>
      </c>
      <c r="G1344" t="s">
        <v>8172</v>
      </c>
      <c r="H1344" t="s">
        <v>8166</v>
      </c>
      <c r="I1344" t="s">
        <v>8167</v>
      </c>
      <c r="J1344" t="s">
        <v>8173</v>
      </c>
      <c r="K1344" t="s">
        <v>8174</v>
      </c>
      <c r="L1344" t="s">
        <v>303</v>
      </c>
      <c r="M1344" t="s">
        <v>2233</v>
      </c>
    </row>
    <row r="1345" spans="1:13" x14ac:dyDescent="0.2">
      <c r="A1345" t="s">
        <v>292</v>
      </c>
      <c r="B1345" t="s">
        <v>293</v>
      </c>
      <c r="C1345" t="s">
        <v>8175</v>
      </c>
      <c r="D1345" t="s">
        <v>349</v>
      </c>
      <c r="E1345" t="s">
        <v>424</v>
      </c>
      <c r="F1345" t="s">
        <v>8176</v>
      </c>
      <c r="H1345" t="s">
        <v>8177</v>
      </c>
      <c r="I1345" t="s">
        <v>8159</v>
      </c>
      <c r="J1345" t="s">
        <v>8178</v>
      </c>
      <c r="K1345" t="s">
        <v>8179</v>
      </c>
      <c r="L1345" t="s">
        <v>303</v>
      </c>
      <c r="M1345" t="s">
        <v>8180</v>
      </c>
    </row>
    <row r="1346" spans="1:13" x14ac:dyDescent="0.2">
      <c r="A1346" t="s">
        <v>292</v>
      </c>
      <c r="B1346" t="s">
        <v>293</v>
      </c>
      <c r="C1346" t="s">
        <v>8181</v>
      </c>
      <c r="D1346" t="s">
        <v>8182</v>
      </c>
      <c r="E1346" t="s">
        <v>8183</v>
      </c>
      <c r="F1346" t="s">
        <v>3549</v>
      </c>
      <c r="G1346" t="s">
        <v>8184</v>
      </c>
      <c r="H1346" t="s">
        <v>8185</v>
      </c>
      <c r="I1346" t="s">
        <v>8159</v>
      </c>
      <c r="J1346" t="s">
        <v>8186</v>
      </c>
      <c r="K1346" t="s">
        <v>8187</v>
      </c>
      <c r="L1346" t="s">
        <v>303</v>
      </c>
      <c r="M1346" t="s">
        <v>6933</v>
      </c>
    </row>
    <row r="1347" spans="1:13" x14ac:dyDescent="0.2">
      <c r="A1347" t="s">
        <v>292</v>
      </c>
      <c r="B1347" t="s">
        <v>293</v>
      </c>
      <c r="C1347" t="s">
        <v>8188</v>
      </c>
      <c r="D1347" t="s">
        <v>8189</v>
      </c>
      <c r="E1347" t="s">
        <v>8190</v>
      </c>
      <c r="F1347" t="s">
        <v>8191</v>
      </c>
      <c r="G1347" t="s">
        <v>8192</v>
      </c>
      <c r="H1347" t="s">
        <v>8193</v>
      </c>
      <c r="J1347" t="s">
        <v>8194</v>
      </c>
      <c r="K1347" t="s">
        <v>8195</v>
      </c>
      <c r="L1347" t="s">
        <v>303</v>
      </c>
      <c r="M1347" t="s">
        <v>8196</v>
      </c>
    </row>
    <row r="1348" spans="1:13" x14ac:dyDescent="0.2">
      <c r="A1348" t="s">
        <v>292</v>
      </c>
      <c r="B1348" t="s">
        <v>293</v>
      </c>
      <c r="C1348" t="s">
        <v>8197</v>
      </c>
      <c r="D1348" t="s">
        <v>8198</v>
      </c>
      <c r="E1348" t="s">
        <v>5074</v>
      </c>
      <c r="F1348" t="s">
        <v>8199</v>
      </c>
      <c r="G1348" t="s">
        <v>8200</v>
      </c>
      <c r="H1348" t="s">
        <v>8201</v>
      </c>
      <c r="I1348" t="s">
        <v>8167</v>
      </c>
      <c r="J1348" t="s">
        <v>8202</v>
      </c>
      <c r="K1348" t="s">
        <v>8203</v>
      </c>
      <c r="L1348" t="s">
        <v>303</v>
      </c>
      <c r="M1348" t="s">
        <v>8204</v>
      </c>
    </row>
    <row r="1349" spans="1:13" x14ac:dyDescent="0.2">
      <c r="A1349" t="s">
        <v>292</v>
      </c>
      <c r="B1349" t="s">
        <v>293</v>
      </c>
      <c r="C1349" t="s">
        <v>8205</v>
      </c>
      <c r="D1349" t="s">
        <v>8206</v>
      </c>
      <c r="E1349" t="s">
        <v>8207</v>
      </c>
      <c r="F1349" t="s">
        <v>8208</v>
      </c>
      <c r="G1349" t="s">
        <v>8209</v>
      </c>
      <c r="H1349" t="s">
        <v>8210</v>
      </c>
      <c r="J1349" t="s">
        <v>8211</v>
      </c>
      <c r="K1349" t="s">
        <v>302</v>
      </c>
      <c r="L1349" t="s">
        <v>303</v>
      </c>
      <c r="M1349" t="s">
        <v>8212</v>
      </c>
    </row>
    <row r="1350" spans="1:13" x14ac:dyDescent="0.2">
      <c r="A1350" t="s">
        <v>292</v>
      </c>
      <c r="B1350" t="s">
        <v>293</v>
      </c>
      <c r="C1350" t="s">
        <v>8213</v>
      </c>
      <c r="D1350" t="s">
        <v>8214</v>
      </c>
      <c r="E1350" t="s">
        <v>8215</v>
      </c>
      <c r="F1350" t="s">
        <v>8216</v>
      </c>
      <c r="H1350" t="s">
        <v>8217</v>
      </c>
      <c r="I1350" t="s">
        <v>8159</v>
      </c>
      <c r="J1350" t="s">
        <v>8218</v>
      </c>
      <c r="K1350" t="s">
        <v>8219</v>
      </c>
      <c r="L1350" t="s">
        <v>303</v>
      </c>
      <c r="M1350" t="s">
        <v>2616</v>
      </c>
    </row>
    <row r="1351" spans="1:13" x14ac:dyDescent="0.2">
      <c r="A1351" t="s">
        <v>292</v>
      </c>
      <c r="B1351" t="s">
        <v>293</v>
      </c>
      <c r="C1351" t="s">
        <v>8220</v>
      </c>
      <c r="D1351" t="s">
        <v>8221</v>
      </c>
      <c r="E1351" t="s">
        <v>8222</v>
      </c>
      <c r="F1351" t="s">
        <v>8223</v>
      </c>
      <c r="G1351" t="s">
        <v>8224</v>
      </c>
      <c r="H1351" t="s">
        <v>8225</v>
      </c>
      <c r="I1351" t="s">
        <v>8226</v>
      </c>
      <c r="J1351" t="s">
        <v>8227</v>
      </c>
      <c r="K1351" t="s">
        <v>8228</v>
      </c>
      <c r="L1351" t="s">
        <v>303</v>
      </c>
      <c r="M1351" t="s">
        <v>8229</v>
      </c>
    </row>
    <row r="1352" spans="1:13" x14ac:dyDescent="0.2">
      <c r="A1352" t="s">
        <v>292</v>
      </c>
      <c r="B1352" t="s">
        <v>293</v>
      </c>
      <c r="C1352" t="s">
        <v>8230</v>
      </c>
      <c r="D1352" t="s">
        <v>8231</v>
      </c>
      <c r="E1352" t="s">
        <v>8232</v>
      </c>
      <c r="F1352" t="s">
        <v>8233</v>
      </c>
      <c r="G1352" t="s">
        <v>8234</v>
      </c>
      <c r="H1352" t="s">
        <v>8225</v>
      </c>
      <c r="I1352" t="s">
        <v>8226</v>
      </c>
      <c r="J1352" t="s">
        <v>8235</v>
      </c>
      <c r="K1352" t="s">
        <v>302</v>
      </c>
      <c r="L1352" t="s">
        <v>303</v>
      </c>
      <c r="M1352" t="s">
        <v>8236</v>
      </c>
    </row>
    <row r="1353" spans="1:13" x14ac:dyDescent="0.2">
      <c r="A1353" t="s">
        <v>292</v>
      </c>
      <c r="B1353" t="s">
        <v>293</v>
      </c>
      <c r="C1353" t="s">
        <v>8237</v>
      </c>
      <c r="D1353" t="s">
        <v>394</v>
      </c>
      <c r="E1353" t="s">
        <v>395</v>
      </c>
      <c r="F1353" t="s">
        <v>8238</v>
      </c>
      <c r="H1353" t="s">
        <v>8239</v>
      </c>
      <c r="I1353" t="s">
        <v>8159</v>
      </c>
      <c r="J1353" t="s">
        <v>8240</v>
      </c>
      <c r="K1353" t="s">
        <v>8241</v>
      </c>
      <c r="L1353" t="s">
        <v>303</v>
      </c>
      <c r="M1353" t="s">
        <v>8242</v>
      </c>
    </row>
    <row r="1354" spans="1:13" x14ac:dyDescent="0.2">
      <c r="A1354" t="s">
        <v>292</v>
      </c>
      <c r="B1354" t="s">
        <v>293</v>
      </c>
      <c r="C1354" t="s">
        <v>8243</v>
      </c>
      <c r="D1354" t="s">
        <v>401</v>
      </c>
      <c r="E1354" t="s">
        <v>402</v>
      </c>
      <c r="F1354" t="s">
        <v>8244</v>
      </c>
      <c r="H1354" t="s">
        <v>8185</v>
      </c>
      <c r="I1354" t="s">
        <v>8159</v>
      </c>
      <c r="J1354" t="s">
        <v>8245</v>
      </c>
      <c r="K1354" t="s">
        <v>8246</v>
      </c>
      <c r="L1354" t="s">
        <v>303</v>
      </c>
      <c r="M1354" t="s">
        <v>8247</v>
      </c>
    </row>
    <row r="1355" spans="1:13" x14ac:dyDescent="0.2">
      <c r="A1355" t="s">
        <v>292</v>
      </c>
      <c r="B1355" t="s">
        <v>293</v>
      </c>
      <c r="C1355" t="s">
        <v>8248</v>
      </c>
      <c r="D1355" t="s">
        <v>572</v>
      </c>
      <c r="E1355" t="s">
        <v>573</v>
      </c>
      <c r="F1355" t="s">
        <v>8249</v>
      </c>
      <c r="G1355" t="s">
        <v>8250</v>
      </c>
      <c r="H1355" t="s">
        <v>8166</v>
      </c>
      <c r="I1355" t="s">
        <v>8167</v>
      </c>
      <c r="J1355" t="s">
        <v>8251</v>
      </c>
      <c r="K1355" t="s">
        <v>302</v>
      </c>
      <c r="L1355" t="s">
        <v>303</v>
      </c>
      <c r="M1355" t="s">
        <v>2966</v>
      </c>
    </row>
    <row r="1356" spans="1:13" x14ac:dyDescent="0.2">
      <c r="A1356" t="s">
        <v>292</v>
      </c>
      <c r="B1356" t="s">
        <v>293</v>
      </c>
      <c r="C1356" t="s">
        <v>8252</v>
      </c>
      <c r="D1356" t="s">
        <v>8253</v>
      </c>
      <c r="F1356" t="s">
        <v>8254</v>
      </c>
      <c r="G1356" t="s">
        <v>8255</v>
      </c>
      <c r="H1356" t="s">
        <v>8256</v>
      </c>
      <c r="J1356" t="s">
        <v>8257</v>
      </c>
      <c r="K1356" t="s">
        <v>8258</v>
      </c>
      <c r="L1356" t="s">
        <v>303</v>
      </c>
      <c r="M1356" t="s">
        <v>2027</v>
      </c>
    </row>
    <row r="1357" spans="1:13" x14ac:dyDescent="0.2">
      <c r="A1357" t="s">
        <v>292</v>
      </c>
      <c r="B1357" t="s">
        <v>293</v>
      </c>
      <c r="C1357" t="s">
        <v>8259</v>
      </c>
      <c r="D1357" t="s">
        <v>8260</v>
      </c>
      <c r="E1357" t="s">
        <v>8261</v>
      </c>
      <c r="F1357" t="s">
        <v>8262</v>
      </c>
      <c r="G1357" t="s">
        <v>8263</v>
      </c>
      <c r="H1357" t="s">
        <v>8264</v>
      </c>
      <c r="I1357" t="s">
        <v>8159</v>
      </c>
      <c r="J1357" t="s">
        <v>8265</v>
      </c>
      <c r="K1357" t="s">
        <v>8266</v>
      </c>
      <c r="L1357" t="s">
        <v>303</v>
      </c>
      <c r="M1357" t="s">
        <v>8267</v>
      </c>
    </row>
    <row r="1358" spans="1:13" x14ac:dyDescent="0.2">
      <c r="A1358" t="s">
        <v>292</v>
      </c>
      <c r="B1358" t="s">
        <v>293</v>
      </c>
      <c r="C1358" t="s">
        <v>8268</v>
      </c>
      <c r="D1358" t="s">
        <v>349</v>
      </c>
      <c r="E1358" t="s">
        <v>476</v>
      </c>
      <c r="F1358" t="s">
        <v>8269</v>
      </c>
      <c r="G1358" t="s">
        <v>8270</v>
      </c>
      <c r="H1358" t="s">
        <v>8271</v>
      </c>
      <c r="I1358" t="s">
        <v>8226</v>
      </c>
      <c r="J1358" t="s">
        <v>8272</v>
      </c>
      <c r="K1358" t="s">
        <v>8273</v>
      </c>
      <c r="L1358" t="s">
        <v>303</v>
      </c>
      <c r="M1358" t="s">
        <v>7350</v>
      </c>
    </row>
    <row r="1359" spans="1:13" x14ac:dyDescent="0.2">
      <c r="A1359" t="s">
        <v>292</v>
      </c>
      <c r="B1359" t="s">
        <v>293</v>
      </c>
      <c r="C1359" t="s">
        <v>8274</v>
      </c>
      <c r="D1359" t="s">
        <v>8275</v>
      </c>
      <c r="F1359" t="s">
        <v>8276</v>
      </c>
      <c r="G1359" t="s">
        <v>8277</v>
      </c>
      <c r="H1359" t="s">
        <v>8256</v>
      </c>
      <c r="J1359" t="s">
        <v>8278</v>
      </c>
      <c r="K1359" t="s">
        <v>8279</v>
      </c>
      <c r="L1359" t="s">
        <v>303</v>
      </c>
      <c r="M1359" t="s">
        <v>2881</v>
      </c>
    </row>
    <row r="1360" spans="1:13" x14ac:dyDescent="0.2">
      <c r="A1360" t="s">
        <v>292</v>
      </c>
      <c r="B1360" t="s">
        <v>293</v>
      </c>
      <c r="C1360" t="s">
        <v>8280</v>
      </c>
      <c r="D1360" t="s">
        <v>8281</v>
      </c>
      <c r="E1360" t="s">
        <v>8282</v>
      </c>
      <c r="F1360" t="s">
        <v>8283</v>
      </c>
      <c r="G1360" t="s">
        <v>8284</v>
      </c>
      <c r="H1360" t="s">
        <v>8256</v>
      </c>
      <c r="J1360" t="s">
        <v>8285</v>
      </c>
      <c r="K1360" t="s">
        <v>8286</v>
      </c>
      <c r="L1360" t="s">
        <v>303</v>
      </c>
      <c r="M1360" t="s">
        <v>8287</v>
      </c>
    </row>
    <row r="1361" spans="1:13" x14ac:dyDescent="0.2">
      <c r="A1361" t="s">
        <v>292</v>
      </c>
      <c r="B1361" t="s">
        <v>293</v>
      </c>
      <c r="C1361" t="s">
        <v>8288</v>
      </c>
      <c r="D1361" t="s">
        <v>572</v>
      </c>
      <c r="E1361" t="s">
        <v>573</v>
      </c>
      <c r="F1361" t="s">
        <v>350</v>
      </c>
      <c r="G1361" t="s">
        <v>8289</v>
      </c>
      <c r="H1361" t="s">
        <v>8290</v>
      </c>
      <c r="I1361" t="s">
        <v>8159</v>
      </c>
      <c r="J1361" t="s">
        <v>8291</v>
      </c>
      <c r="K1361" t="s">
        <v>8292</v>
      </c>
      <c r="L1361" t="s">
        <v>303</v>
      </c>
      <c r="M1361" t="s">
        <v>8293</v>
      </c>
    </row>
    <row r="1362" spans="1:13" x14ac:dyDescent="0.2">
      <c r="A1362" t="s">
        <v>292</v>
      </c>
      <c r="B1362" t="s">
        <v>293</v>
      </c>
      <c r="C1362" t="s">
        <v>8294</v>
      </c>
      <c r="D1362" t="s">
        <v>572</v>
      </c>
      <c r="E1362" t="s">
        <v>573</v>
      </c>
      <c r="F1362" t="s">
        <v>8295</v>
      </c>
      <c r="G1362" t="s">
        <v>8296</v>
      </c>
      <c r="H1362" t="s">
        <v>8225</v>
      </c>
      <c r="I1362" t="s">
        <v>8226</v>
      </c>
      <c r="J1362" t="s">
        <v>8297</v>
      </c>
      <c r="K1362" t="s">
        <v>8298</v>
      </c>
      <c r="L1362" t="s">
        <v>303</v>
      </c>
      <c r="M1362" t="s">
        <v>3317</v>
      </c>
    </row>
    <row r="1363" spans="1:13" x14ac:dyDescent="0.2">
      <c r="A1363" t="s">
        <v>292</v>
      </c>
      <c r="B1363" t="s">
        <v>293</v>
      </c>
      <c r="C1363" t="s">
        <v>8299</v>
      </c>
      <c r="D1363" t="s">
        <v>844</v>
      </c>
      <c r="E1363" t="s">
        <v>296</v>
      </c>
      <c r="F1363" t="s">
        <v>8300</v>
      </c>
      <c r="G1363" t="s">
        <v>8301</v>
      </c>
      <c r="I1363" t="s">
        <v>8167</v>
      </c>
      <c r="J1363" t="s">
        <v>8302</v>
      </c>
      <c r="K1363" t="s">
        <v>8303</v>
      </c>
      <c r="L1363" t="s">
        <v>303</v>
      </c>
      <c r="M1363" t="s">
        <v>8304</v>
      </c>
    </row>
    <row r="1364" spans="1:13" x14ac:dyDescent="0.2">
      <c r="A1364" t="s">
        <v>292</v>
      </c>
      <c r="B1364" t="s">
        <v>293</v>
      </c>
      <c r="C1364" t="s">
        <v>8305</v>
      </c>
      <c r="D1364" t="s">
        <v>8306</v>
      </c>
      <c r="E1364" t="s">
        <v>8307</v>
      </c>
      <c r="F1364" t="s">
        <v>8308</v>
      </c>
      <c r="G1364" t="s">
        <v>8256</v>
      </c>
      <c r="J1364" t="s">
        <v>8309</v>
      </c>
      <c r="K1364" t="s">
        <v>8310</v>
      </c>
      <c r="L1364" t="s">
        <v>303</v>
      </c>
      <c r="M1364" t="s">
        <v>8311</v>
      </c>
    </row>
    <row r="1365" spans="1:13" x14ac:dyDescent="0.2">
      <c r="A1365" t="s">
        <v>292</v>
      </c>
      <c r="B1365" t="s">
        <v>293</v>
      </c>
      <c r="C1365" t="s">
        <v>8312</v>
      </c>
      <c r="D1365" t="s">
        <v>349</v>
      </c>
      <c r="E1365" t="s">
        <v>424</v>
      </c>
      <c r="F1365" t="s">
        <v>8313</v>
      </c>
      <c r="H1365" t="s">
        <v>8225</v>
      </c>
      <c r="I1365" t="s">
        <v>8226</v>
      </c>
      <c r="J1365" t="s">
        <v>8314</v>
      </c>
      <c r="K1365" t="s">
        <v>8315</v>
      </c>
      <c r="L1365" t="s">
        <v>303</v>
      </c>
      <c r="M1365" t="s">
        <v>8316</v>
      </c>
    </row>
    <row r="1366" spans="1:13" x14ac:dyDescent="0.2">
      <c r="A1366" t="s">
        <v>292</v>
      </c>
      <c r="B1366" t="s">
        <v>293</v>
      </c>
      <c r="C1366" t="s">
        <v>8317</v>
      </c>
      <c r="D1366" t="s">
        <v>8318</v>
      </c>
      <c r="E1366" t="s">
        <v>8319</v>
      </c>
      <c r="F1366" t="s">
        <v>8320</v>
      </c>
      <c r="G1366" t="s">
        <v>8321</v>
      </c>
      <c r="H1366" t="s">
        <v>8226</v>
      </c>
      <c r="J1366" t="s">
        <v>8322</v>
      </c>
      <c r="K1366" t="s">
        <v>8323</v>
      </c>
      <c r="L1366" t="s">
        <v>303</v>
      </c>
      <c r="M1366" t="s">
        <v>8324</v>
      </c>
    </row>
    <row r="1367" spans="1:13" x14ac:dyDescent="0.2">
      <c r="A1367" t="s">
        <v>292</v>
      </c>
      <c r="B1367" t="s">
        <v>293</v>
      </c>
      <c r="C1367" t="s">
        <v>8325</v>
      </c>
      <c r="D1367" t="s">
        <v>564</v>
      </c>
      <c r="E1367" t="s">
        <v>296</v>
      </c>
      <c r="F1367" t="s">
        <v>765</v>
      </c>
      <c r="G1367" t="s">
        <v>8326</v>
      </c>
      <c r="H1367" t="s">
        <v>8226</v>
      </c>
      <c r="J1367" t="s">
        <v>8327</v>
      </c>
      <c r="K1367" t="s">
        <v>8328</v>
      </c>
      <c r="L1367" t="s">
        <v>303</v>
      </c>
      <c r="M1367" t="s">
        <v>422</v>
      </c>
    </row>
    <row r="1368" spans="1:13" x14ac:dyDescent="0.2">
      <c r="A1368" t="s">
        <v>292</v>
      </c>
      <c r="B1368" t="s">
        <v>293</v>
      </c>
      <c r="C1368" t="s">
        <v>8329</v>
      </c>
      <c r="D1368" t="s">
        <v>8330</v>
      </c>
      <c r="E1368" t="s">
        <v>8331</v>
      </c>
      <c r="F1368" t="s">
        <v>8332</v>
      </c>
      <c r="G1368" t="s">
        <v>8333</v>
      </c>
      <c r="H1368" t="s">
        <v>8290</v>
      </c>
      <c r="I1368" t="s">
        <v>8159</v>
      </c>
      <c r="J1368" t="s">
        <v>8334</v>
      </c>
      <c r="K1368" t="s">
        <v>8335</v>
      </c>
      <c r="L1368" t="s">
        <v>303</v>
      </c>
      <c r="M1368" t="s">
        <v>4818</v>
      </c>
    </row>
    <row r="1369" spans="1:13" x14ac:dyDescent="0.2">
      <c r="A1369" t="s">
        <v>292</v>
      </c>
      <c r="B1369" t="s">
        <v>293</v>
      </c>
      <c r="C1369" t="s">
        <v>8336</v>
      </c>
      <c r="D1369" t="s">
        <v>8337</v>
      </c>
      <c r="E1369" t="s">
        <v>8338</v>
      </c>
      <c r="F1369" t="s">
        <v>8339</v>
      </c>
      <c r="G1369" t="s">
        <v>8340</v>
      </c>
      <c r="H1369" t="s">
        <v>8185</v>
      </c>
      <c r="I1369" t="s">
        <v>8159</v>
      </c>
      <c r="J1369" t="s">
        <v>8341</v>
      </c>
      <c r="K1369" t="s">
        <v>8342</v>
      </c>
      <c r="L1369" t="s">
        <v>303</v>
      </c>
      <c r="M1369" t="s">
        <v>8343</v>
      </c>
    </row>
    <row r="1370" spans="1:13" x14ac:dyDescent="0.2">
      <c r="A1370" t="s">
        <v>292</v>
      </c>
      <c r="B1370" t="s">
        <v>293</v>
      </c>
      <c r="C1370" t="s">
        <v>8344</v>
      </c>
      <c r="D1370" t="s">
        <v>349</v>
      </c>
      <c r="F1370" t="s">
        <v>8345</v>
      </c>
      <c r="G1370" t="s">
        <v>8346</v>
      </c>
      <c r="H1370" t="s">
        <v>8159</v>
      </c>
      <c r="J1370" t="s">
        <v>8347</v>
      </c>
      <c r="K1370" t="s">
        <v>8348</v>
      </c>
      <c r="L1370" t="s">
        <v>303</v>
      </c>
      <c r="M1370" t="s">
        <v>422</v>
      </c>
    </row>
    <row r="1371" spans="1:13" x14ac:dyDescent="0.2">
      <c r="A1371" t="s">
        <v>292</v>
      </c>
      <c r="B1371" t="s">
        <v>293</v>
      </c>
      <c r="C1371" t="s">
        <v>8349</v>
      </c>
      <c r="D1371" t="s">
        <v>2857</v>
      </c>
      <c r="E1371" t="s">
        <v>2858</v>
      </c>
      <c r="F1371" t="s">
        <v>8350</v>
      </c>
      <c r="G1371" t="s">
        <v>8351</v>
      </c>
      <c r="H1371" t="s">
        <v>8158</v>
      </c>
      <c r="I1371" t="s">
        <v>8159</v>
      </c>
      <c r="J1371" t="s">
        <v>8352</v>
      </c>
      <c r="K1371" t="s">
        <v>8353</v>
      </c>
      <c r="L1371" t="s">
        <v>303</v>
      </c>
      <c r="M1371" t="s">
        <v>8354</v>
      </c>
    </row>
    <row r="1372" spans="1:13" x14ac:dyDescent="0.2">
      <c r="A1372" t="s">
        <v>292</v>
      </c>
      <c r="B1372" t="s">
        <v>293</v>
      </c>
      <c r="C1372" t="s">
        <v>8355</v>
      </c>
      <c r="D1372" t="s">
        <v>349</v>
      </c>
      <c r="F1372" t="s">
        <v>8356</v>
      </c>
      <c r="G1372" t="s">
        <v>8357</v>
      </c>
      <c r="H1372" t="s">
        <v>8159</v>
      </c>
      <c r="J1372" t="s">
        <v>8358</v>
      </c>
      <c r="K1372" t="s">
        <v>8359</v>
      </c>
      <c r="L1372" t="s">
        <v>303</v>
      </c>
      <c r="M1372" t="s">
        <v>422</v>
      </c>
    </row>
    <row r="1373" spans="1:13" x14ac:dyDescent="0.2">
      <c r="A1373" t="s">
        <v>292</v>
      </c>
      <c r="B1373" t="s">
        <v>293</v>
      </c>
      <c r="C1373" t="s">
        <v>8360</v>
      </c>
      <c r="D1373" t="s">
        <v>8318</v>
      </c>
      <c r="E1373" t="s">
        <v>8361</v>
      </c>
      <c r="F1373" t="s">
        <v>8362</v>
      </c>
      <c r="G1373" t="s">
        <v>8363</v>
      </c>
      <c r="H1373" t="s">
        <v>8225</v>
      </c>
      <c r="J1373" t="s">
        <v>8364</v>
      </c>
      <c r="K1373" t="s">
        <v>8365</v>
      </c>
      <c r="L1373" t="s">
        <v>303</v>
      </c>
      <c r="M1373" t="s">
        <v>1715</v>
      </c>
    </row>
    <row r="1374" spans="1:13" x14ac:dyDescent="0.2">
      <c r="A1374" t="s">
        <v>292</v>
      </c>
      <c r="B1374" t="s">
        <v>293</v>
      </c>
      <c r="C1374" t="s">
        <v>8366</v>
      </c>
      <c r="D1374" t="s">
        <v>8367</v>
      </c>
      <c r="E1374" t="s">
        <v>367</v>
      </c>
      <c r="F1374" t="s">
        <v>8368</v>
      </c>
      <c r="G1374" t="s">
        <v>8369</v>
      </c>
      <c r="H1374" t="s">
        <v>8370</v>
      </c>
      <c r="J1374" t="s">
        <v>8371</v>
      </c>
      <c r="K1374" t="s">
        <v>302</v>
      </c>
      <c r="L1374" t="s">
        <v>303</v>
      </c>
      <c r="M1374" t="s">
        <v>8372</v>
      </c>
    </row>
    <row r="1375" spans="1:13" x14ac:dyDescent="0.2">
      <c r="A1375" t="s">
        <v>292</v>
      </c>
      <c r="B1375" t="s">
        <v>293</v>
      </c>
      <c r="C1375" t="s">
        <v>8373</v>
      </c>
      <c r="D1375" t="s">
        <v>564</v>
      </c>
      <c r="E1375" t="s">
        <v>296</v>
      </c>
      <c r="F1375" t="s">
        <v>8374</v>
      </c>
      <c r="G1375" t="s">
        <v>8375</v>
      </c>
      <c r="H1375" t="s">
        <v>8256</v>
      </c>
      <c r="J1375" t="s">
        <v>8376</v>
      </c>
      <c r="K1375" t="s">
        <v>8377</v>
      </c>
      <c r="L1375" t="s">
        <v>303</v>
      </c>
      <c r="M1375" t="s">
        <v>4469</v>
      </c>
    </row>
    <row r="1376" spans="1:13" x14ac:dyDescent="0.2">
      <c r="A1376" t="s">
        <v>292</v>
      </c>
      <c r="B1376" t="s">
        <v>293</v>
      </c>
      <c r="C1376" t="s">
        <v>8378</v>
      </c>
      <c r="D1376" t="s">
        <v>8379</v>
      </c>
      <c r="E1376" t="s">
        <v>8380</v>
      </c>
      <c r="F1376" t="s">
        <v>8381</v>
      </c>
      <c r="G1376" t="s">
        <v>8382</v>
      </c>
      <c r="H1376" t="s">
        <v>8383</v>
      </c>
      <c r="I1376" t="s">
        <v>8159</v>
      </c>
      <c r="J1376" t="s">
        <v>8384</v>
      </c>
      <c r="K1376" t="s">
        <v>8385</v>
      </c>
      <c r="L1376" t="s">
        <v>303</v>
      </c>
      <c r="M1376" t="s">
        <v>3839</v>
      </c>
    </row>
    <row r="1377" spans="1:13" x14ac:dyDescent="0.2">
      <c r="A1377" t="s">
        <v>292</v>
      </c>
      <c r="B1377" t="s">
        <v>293</v>
      </c>
      <c r="C1377" t="s">
        <v>8386</v>
      </c>
      <c r="D1377" t="s">
        <v>572</v>
      </c>
      <c r="E1377" t="s">
        <v>573</v>
      </c>
      <c r="F1377" t="s">
        <v>8387</v>
      </c>
      <c r="G1377" t="s">
        <v>8388</v>
      </c>
      <c r="H1377" t="s">
        <v>8225</v>
      </c>
      <c r="I1377" t="s">
        <v>8226</v>
      </c>
      <c r="J1377" t="s">
        <v>8389</v>
      </c>
      <c r="K1377" t="s">
        <v>8390</v>
      </c>
      <c r="L1377" t="s">
        <v>303</v>
      </c>
      <c r="M1377" t="s">
        <v>8391</v>
      </c>
    </row>
    <row r="1378" spans="1:13" x14ac:dyDescent="0.2">
      <c r="A1378" t="s">
        <v>292</v>
      </c>
      <c r="B1378" t="s">
        <v>293</v>
      </c>
      <c r="C1378" t="s">
        <v>8392</v>
      </c>
      <c r="D1378" t="s">
        <v>8189</v>
      </c>
      <c r="E1378" t="s">
        <v>8393</v>
      </c>
      <c r="F1378" t="s">
        <v>3549</v>
      </c>
      <c r="H1378" t="s">
        <v>8394</v>
      </c>
      <c r="I1378" t="s">
        <v>8167</v>
      </c>
      <c r="J1378" t="s">
        <v>8395</v>
      </c>
      <c r="K1378" t="s">
        <v>8396</v>
      </c>
      <c r="L1378" t="s">
        <v>303</v>
      </c>
      <c r="M1378" t="s">
        <v>2936</v>
      </c>
    </row>
    <row r="1379" spans="1:13" x14ac:dyDescent="0.2">
      <c r="A1379" t="s">
        <v>292</v>
      </c>
      <c r="B1379" t="s">
        <v>293</v>
      </c>
      <c r="C1379" t="s">
        <v>8397</v>
      </c>
      <c r="D1379" t="s">
        <v>8398</v>
      </c>
      <c r="F1379" t="s">
        <v>8399</v>
      </c>
      <c r="G1379" t="s">
        <v>8400</v>
      </c>
      <c r="H1379" t="s">
        <v>8264</v>
      </c>
      <c r="J1379" t="s">
        <v>8401</v>
      </c>
      <c r="K1379" t="s">
        <v>8402</v>
      </c>
      <c r="L1379" t="s">
        <v>303</v>
      </c>
      <c r="M1379" t="s">
        <v>2347</v>
      </c>
    </row>
    <row r="1380" spans="1:13" x14ac:dyDescent="0.2">
      <c r="A1380" t="s">
        <v>292</v>
      </c>
      <c r="B1380" t="s">
        <v>293</v>
      </c>
      <c r="C1380" t="s">
        <v>8403</v>
      </c>
      <c r="D1380" t="s">
        <v>8404</v>
      </c>
      <c r="F1380" t="s">
        <v>8405</v>
      </c>
      <c r="G1380" t="s">
        <v>8406</v>
      </c>
      <c r="H1380" t="s">
        <v>8407</v>
      </c>
      <c r="I1380" t="s">
        <v>8167</v>
      </c>
      <c r="J1380" t="s">
        <v>8408</v>
      </c>
      <c r="K1380" t="s">
        <v>302</v>
      </c>
      <c r="L1380" t="s">
        <v>303</v>
      </c>
      <c r="M1380" t="s">
        <v>8409</v>
      </c>
    </row>
    <row r="1381" spans="1:13" x14ac:dyDescent="0.2">
      <c r="A1381" t="s">
        <v>292</v>
      </c>
      <c r="B1381" t="s">
        <v>293</v>
      </c>
      <c r="C1381" t="s">
        <v>8410</v>
      </c>
      <c r="D1381" t="s">
        <v>8411</v>
      </c>
      <c r="E1381" t="s">
        <v>8412</v>
      </c>
      <c r="F1381" t="s">
        <v>8413</v>
      </c>
      <c r="G1381" t="s">
        <v>8414</v>
      </c>
      <c r="H1381" t="s">
        <v>8166</v>
      </c>
      <c r="I1381" t="s">
        <v>8167</v>
      </c>
      <c r="J1381" t="s">
        <v>8415</v>
      </c>
      <c r="K1381" t="s">
        <v>8416</v>
      </c>
      <c r="L1381" t="s">
        <v>303</v>
      </c>
      <c r="M1381" t="s">
        <v>8417</v>
      </c>
    </row>
    <row r="1382" spans="1:13" x14ac:dyDescent="0.2">
      <c r="A1382" t="s">
        <v>292</v>
      </c>
      <c r="B1382" t="s">
        <v>293</v>
      </c>
      <c r="C1382" t="s">
        <v>8418</v>
      </c>
      <c r="D1382" t="s">
        <v>8419</v>
      </c>
      <c r="E1382" t="s">
        <v>8420</v>
      </c>
      <c r="F1382" t="s">
        <v>8421</v>
      </c>
      <c r="H1382" t="s">
        <v>8370</v>
      </c>
      <c r="I1382" t="s">
        <v>8167</v>
      </c>
      <c r="J1382" t="s">
        <v>8422</v>
      </c>
      <c r="K1382" t="s">
        <v>8423</v>
      </c>
      <c r="L1382" t="s">
        <v>303</v>
      </c>
      <c r="M1382" t="s">
        <v>3282</v>
      </c>
    </row>
    <row r="1383" spans="1:13" x14ac:dyDescent="0.2">
      <c r="A1383" t="s">
        <v>292</v>
      </c>
      <c r="B1383" t="s">
        <v>293</v>
      </c>
      <c r="C1383" t="s">
        <v>8424</v>
      </c>
      <c r="D1383" t="s">
        <v>394</v>
      </c>
      <c r="E1383" t="s">
        <v>395</v>
      </c>
      <c r="F1383" t="s">
        <v>8425</v>
      </c>
      <c r="G1383" t="s">
        <v>8426</v>
      </c>
      <c r="H1383" t="s">
        <v>8427</v>
      </c>
      <c r="J1383" t="s">
        <v>8428</v>
      </c>
      <c r="K1383" t="s">
        <v>8429</v>
      </c>
      <c r="L1383" t="s">
        <v>303</v>
      </c>
      <c r="M1383" t="s">
        <v>8430</v>
      </c>
    </row>
    <row r="1384" spans="1:13" x14ac:dyDescent="0.2">
      <c r="A1384" t="s">
        <v>292</v>
      </c>
      <c r="B1384" t="s">
        <v>293</v>
      </c>
      <c r="C1384" t="s">
        <v>8431</v>
      </c>
      <c r="D1384" t="s">
        <v>8189</v>
      </c>
      <c r="E1384" t="s">
        <v>8432</v>
      </c>
      <c r="F1384" t="s">
        <v>8433</v>
      </c>
      <c r="H1384" t="s">
        <v>8434</v>
      </c>
      <c r="I1384" t="s">
        <v>8159</v>
      </c>
      <c r="J1384" t="s">
        <v>8435</v>
      </c>
      <c r="K1384" t="s">
        <v>8436</v>
      </c>
      <c r="L1384" t="s">
        <v>303</v>
      </c>
      <c r="M1384" t="s">
        <v>7842</v>
      </c>
    </row>
    <row r="1385" spans="1:13" x14ac:dyDescent="0.2">
      <c r="A1385" t="s">
        <v>292</v>
      </c>
      <c r="B1385" t="s">
        <v>293</v>
      </c>
      <c r="C1385" t="s">
        <v>8437</v>
      </c>
      <c r="D1385" t="s">
        <v>844</v>
      </c>
      <c r="E1385" t="s">
        <v>296</v>
      </c>
      <c r="F1385" t="s">
        <v>8438</v>
      </c>
      <c r="H1385" t="s">
        <v>8225</v>
      </c>
      <c r="I1385" t="s">
        <v>8226</v>
      </c>
      <c r="J1385" t="s">
        <v>8439</v>
      </c>
      <c r="K1385" t="s">
        <v>8440</v>
      </c>
      <c r="L1385" t="s">
        <v>303</v>
      </c>
      <c r="M1385" t="s">
        <v>2653</v>
      </c>
    </row>
    <row r="1386" spans="1:13" x14ac:dyDescent="0.2">
      <c r="A1386" t="s">
        <v>292</v>
      </c>
      <c r="B1386" t="s">
        <v>293</v>
      </c>
      <c r="C1386" t="s">
        <v>8441</v>
      </c>
      <c r="D1386" t="s">
        <v>8442</v>
      </c>
      <c r="E1386" t="s">
        <v>8443</v>
      </c>
      <c r="F1386" t="s">
        <v>8444</v>
      </c>
      <c r="G1386" t="s">
        <v>1158</v>
      </c>
      <c r="H1386" t="s">
        <v>8185</v>
      </c>
      <c r="J1386" t="s">
        <v>8445</v>
      </c>
      <c r="K1386" t="s">
        <v>8446</v>
      </c>
      <c r="L1386" t="s">
        <v>303</v>
      </c>
      <c r="M1386" t="s">
        <v>1437</v>
      </c>
    </row>
    <row r="1387" spans="1:13" x14ac:dyDescent="0.2">
      <c r="A1387" t="s">
        <v>292</v>
      </c>
      <c r="B1387" t="s">
        <v>293</v>
      </c>
      <c r="C1387" t="s">
        <v>8447</v>
      </c>
      <c r="D1387" t="s">
        <v>8448</v>
      </c>
      <c r="E1387" t="s">
        <v>8449</v>
      </c>
      <c r="F1387" t="s">
        <v>8450</v>
      </c>
      <c r="G1387" t="s">
        <v>8451</v>
      </c>
      <c r="H1387" t="s">
        <v>8185</v>
      </c>
      <c r="J1387" t="s">
        <v>8452</v>
      </c>
      <c r="K1387" t="s">
        <v>8453</v>
      </c>
      <c r="L1387" t="s">
        <v>303</v>
      </c>
      <c r="M1387" t="s">
        <v>8454</v>
      </c>
    </row>
    <row r="1388" spans="1:13" x14ac:dyDescent="0.2">
      <c r="A1388" t="s">
        <v>292</v>
      </c>
      <c r="B1388" t="s">
        <v>293</v>
      </c>
      <c r="C1388" t="s">
        <v>8455</v>
      </c>
      <c r="D1388" t="s">
        <v>8456</v>
      </c>
      <c r="E1388" t="s">
        <v>8457</v>
      </c>
      <c r="F1388" t="s">
        <v>8458</v>
      </c>
      <c r="G1388" t="s">
        <v>8459</v>
      </c>
      <c r="H1388" t="s">
        <v>8460</v>
      </c>
      <c r="I1388" t="s">
        <v>8226</v>
      </c>
      <c r="J1388" t="s">
        <v>8461</v>
      </c>
      <c r="K1388" t="s">
        <v>8462</v>
      </c>
      <c r="L1388" t="s">
        <v>303</v>
      </c>
      <c r="M1388" t="s">
        <v>2054</v>
      </c>
    </row>
    <row r="1389" spans="1:13" x14ac:dyDescent="0.2">
      <c r="A1389" t="s">
        <v>292</v>
      </c>
      <c r="B1389" t="s">
        <v>293</v>
      </c>
      <c r="C1389" t="s">
        <v>8463</v>
      </c>
      <c r="D1389" t="s">
        <v>564</v>
      </c>
      <c r="E1389" t="s">
        <v>296</v>
      </c>
      <c r="F1389" t="s">
        <v>8464</v>
      </c>
      <c r="G1389" t="s">
        <v>8427</v>
      </c>
      <c r="H1389" t="s">
        <v>8226</v>
      </c>
      <c r="J1389" t="s">
        <v>8465</v>
      </c>
      <c r="K1389" t="s">
        <v>8466</v>
      </c>
      <c r="L1389" t="s">
        <v>303</v>
      </c>
      <c r="M1389" t="s">
        <v>8467</v>
      </c>
    </row>
    <row r="1390" spans="1:13" x14ac:dyDescent="0.2">
      <c r="A1390" t="s">
        <v>292</v>
      </c>
      <c r="B1390" t="s">
        <v>293</v>
      </c>
      <c r="C1390" t="s">
        <v>8468</v>
      </c>
      <c r="D1390" t="s">
        <v>8469</v>
      </c>
      <c r="F1390" t="s">
        <v>8470</v>
      </c>
      <c r="G1390" t="s">
        <v>8471</v>
      </c>
      <c r="H1390" t="s">
        <v>8201</v>
      </c>
      <c r="I1390" t="s">
        <v>8167</v>
      </c>
      <c r="J1390" t="s">
        <v>8472</v>
      </c>
      <c r="K1390" t="s">
        <v>8473</v>
      </c>
      <c r="L1390" t="s">
        <v>303</v>
      </c>
      <c r="M1390" t="s">
        <v>2636</v>
      </c>
    </row>
    <row r="1391" spans="1:13" x14ac:dyDescent="0.2">
      <c r="A1391" t="s">
        <v>292</v>
      </c>
      <c r="B1391" t="s">
        <v>293</v>
      </c>
      <c r="C1391" t="s">
        <v>8474</v>
      </c>
      <c r="D1391" t="s">
        <v>8475</v>
      </c>
      <c r="E1391" t="s">
        <v>8476</v>
      </c>
      <c r="F1391" t="s">
        <v>8477</v>
      </c>
      <c r="G1391" t="s">
        <v>8478</v>
      </c>
      <c r="H1391" t="s">
        <v>8290</v>
      </c>
      <c r="I1391" t="s">
        <v>8159</v>
      </c>
      <c r="J1391" t="s">
        <v>8479</v>
      </c>
      <c r="K1391" t="s">
        <v>8480</v>
      </c>
      <c r="L1391" t="s">
        <v>303</v>
      </c>
      <c r="M1391" t="s">
        <v>392</v>
      </c>
    </row>
    <row r="1392" spans="1:13" x14ac:dyDescent="0.2">
      <c r="A1392" t="s">
        <v>292</v>
      </c>
      <c r="B1392" t="s">
        <v>293</v>
      </c>
      <c r="C1392" t="s">
        <v>8481</v>
      </c>
      <c r="D1392" t="s">
        <v>349</v>
      </c>
      <c r="F1392" t="s">
        <v>8482</v>
      </c>
      <c r="G1392" t="s">
        <v>8483</v>
      </c>
      <c r="H1392" t="s">
        <v>8484</v>
      </c>
      <c r="I1392" t="s">
        <v>8193</v>
      </c>
      <c r="J1392" t="s">
        <v>8485</v>
      </c>
      <c r="K1392" t="s">
        <v>8486</v>
      </c>
      <c r="L1392" t="s">
        <v>303</v>
      </c>
      <c r="M1392" t="s">
        <v>8487</v>
      </c>
    </row>
    <row r="1393" spans="1:13" x14ac:dyDescent="0.2">
      <c r="A1393" t="s">
        <v>292</v>
      </c>
      <c r="B1393" t="s">
        <v>293</v>
      </c>
      <c r="C1393" t="s">
        <v>8488</v>
      </c>
      <c r="D1393" t="s">
        <v>8489</v>
      </c>
      <c r="E1393" t="s">
        <v>8490</v>
      </c>
      <c r="F1393" t="s">
        <v>8491</v>
      </c>
      <c r="G1393" t="s">
        <v>8492</v>
      </c>
      <c r="H1393" t="s">
        <v>8185</v>
      </c>
      <c r="J1393" t="s">
        <v>8493</v>
      </c>
      <c r="K1393" t="s">
        <v>8494</v>
      </c>
      <c r="L1393" t="s">
        <v>303</v>
      </c>
      <c r="M1393" t="s">
        <v>7216</v>
      </c>
    </row>
    <row r="1394" spans="1:13" x14ac:dyDescent="0.2">
      <c r="A1394" t="s">
        <v>292</v>
      </c>
      <c r="B1394" t="s">
        <v>293</v>
      </c>
      <c r="C1394" t="s">
        <v>8495</v>
      </c>
      <c r="D1394" t="s">
        <v>564</v>
      </c>
      <c r="E1394" t="s">
        <v>296</v>
      </c>
      <c r="F1394" t="s">
        <v>2612</v>
      </c>
      <c r="G1394" t="s">
        <v>8496</v>
      </c>
      <c r="H1394" t="s">
        <v>8201</v>
      </c>
      <c r="I1394" t="s">
        <v>8497</v>
      </c>
      <c r="J1394" t="s">
        <v>8472</v>
      </c>
      <c r="K1394" t="s">
        <v>8498</v>
      </c>
      <c r="L1394" t="s">
        <v>303</v>
      </c>
      <c r="M1394" t="s">
        <v>4469</v>
      </c>
    </row>
    <row r="1395" spans="1:13" x14ac:dyDescent="0.2">
      <c r="A1395" t="s">
        <v>292</v>
      </c>
      <c r="B1395" t="s">
        <v>293</v>
      </c>
      <c r="C1395" t="s">
        <v>8499</v>
      </c>
      <c r="D1395" t="s">
        <v>8500</v>
      </c>
      <c r="E1395" t="s">
        <v>8501</v>
      </c>
      <c r="F1395" t="s">
        <v>8501</v>
      </c>
      <c r="G1395" t="s">
        <v>4588</v>
      </c>
      <c r="H1395" t="s">
        <v>8502</v>
      </c>
      <c r="J1395" t="s">
        <v>8503</v>
      </c>
      <c r="K1395" t="s">
        <v>8504</v>
      </c>
      <c r="L1395" t="s">
        <v>303</v>
      </c>
      <c r="M1395" t="s">
        <v>8505</v>
      </c>
    </row>
    <row r="1396" spans="1:13" x14ac:dyDescent="0.2">
      <c r="A1396" t="s">
        <v>292</v>
      </c>
      <c r="B1396" t="s">
        <v>293</v>
      </c>
      <c r="C1396" t="s">
        <v>8506</v>
      </c>
      <c r="D1396" t="s">
        <v>8507</v>
      </c>
      <c r="E1396" t="s">
        <v>8508</v>
      </c>
      <c r="F1396" t="s">
        <v>8509</v>
      </c>
      <c r="G1396" t="s">
        <v>8510</v>
      </c>
      <c r="I1396" t="s">
        <v>8226</v>
      </c>
      <c r="J1396" t="s">
        <v>8511</v>
      </c>
      <c r="K1396" t="s">
        <v>8512</v>
      </c>
      <c r="L1396" t="s">
        <v>303</v>
      </c>
      <c r="M1396" t="s">
        <v>8513</v>
      </c>
    </row>
    <row r="1397" spans="1:13" x14ac:dyDescent="0.2">
      <c r="A1397" t="s">
        <v>292</v>
      </c>
      <c r="B1397" t="s">
        <v>293</v>
      </c>
      <c r="C1397" t="s">
        <v>8514</v>
      </c>
      <c r="D1397" t="s">
        <v>564</v>
      </c>
      <c r="E1397" t="s">
        <v>296</v>
      </c>
      <c r="F1397" t="s">
        <v>8515</v>
      </c>
      <c r="G1397" t="s">
        <v>8516</v>
      </c>
      <c r="H1397" t="s">
        <v>8226</v>
      </c>
      <c r="J1397" t="s">
        <v>8517</v>
      </c>
      <c r="K1397" t="s">
        <v>8518</v>
      </c>
      <c r="L1397" t="s">
        <v>303</v>
      </c>
      <c r="M1397" t="s">
        <v>584</v>
      </c>
    </row>
    <row r="1398" spans="1:13" x14ac:dyDescent="0.2">
      <c r="A1398" t="s">
        <v>292</v>
      </c>
      <c r="B1398" t="s">
        <v>293</v>
      </c>
      <c r="C1398" t="s">
        <v>8519</v>
      </c>
      <c r="D1398" t="s">
        <v>401</v>
      </c>
      <c r="F1398" t="s">
        <v>8520</v>
      </c>
      <c r="H1398" t="s">
        <v>8201</v>
      </c>
      <c r="I1398" t="s">
        <v>8167</v>
      </c>
      <c r="J1398" t="s">
        <v>8521</v>
      </c>
      <c r="K1398" t="s">
        <v>8522</v>
      </c>
      <c r="L1398" t="s">
        <v>303</v>
      </c>
      <c r="M1398" t="s">
        <v>6995</v>
      </c>
    </row>
    <row r="1399" spans="1:13" x14ac:dyDescent="0.2">
      <c r="A1399" t="s">
        <v>292</v>
      </c>
      <c r="B1399" t="s">
        <v>293</v>
      </c>
      <c r="C1399" t="s">
        <v>8523</v>
      </c>
      <c r="D1399" t="s">
        <v>394</v>
      </c>
      <c r="E1399" t="s">
        <v>395</v>
      </c>
      <c r="F1399" t="s">
        <v>8524</v>
      </c>
      <c r="H1399" t="s">
        <v>8346</v>
      </c>
      <c r="I1399" t="s">
        <v>8159</v>
      </c>
      <c r="J1399" t="s">
        <v>8525</v>
      </c>
      <c r="K1399" t="s">
        <v>8526</v>
      </c>
      <c r="L1399" t="s">
        <v>303</v>
      </c>
      <c r="M1399" t="s">
        <v>3760</v>
      </c>
    </row>
    <row r="1400" spans="1:13" x14ac:dyDescent="0.2">
      <c r="A1400" t="s">
        <v>292</v>
      </c>
      <c r="B1400" t="s">
        <v>293</v>
      </c>
      <c r="C1400" t="s">
        <v>8527</v>
      </c>
      <c r="D1400" t="s">
        <v>349</v>
      </c>
      <c r="E1400" t="s">
        <v>424</v>
      </c>
      <c r="F1400" t="s">
        <v>8528</v>
      </c>
      <c r="G1400" t="s">
        <v>8529</v>
      </c>
      <c r="H1400" t="s">
        <v>8530</v>
      </c>
      <c r="I1400" t="s">
        <v>8159</v>
      </c>
      <c r="J1400" t="s">
        <v>8531</v>
      </c>
      <c r="K1400" t="s">
        <v>8532</v>
      </c>
      <c r="L1400" t="s">
        <v>303</v>
      </c>
      <c r="M1400" t="s">
        <v>1437</v>
      </c>
    </row>
    <row r="1401" spans="1:13" x14ac:dyDescent="0.2">
      <c r="A1401" t="s">
        <v>292</v>
      </c>
      <c r="B1401" t="s">
        <v>293</v>
      </c>
      <c r="C1401" t="s">
        <v>8533</v>
      </c>
      <c r="D1401" t="s">
        <v>8534</v>
      </c>
      <c r="E1401" t="s">
        <v>8534</v>
      </c>
      <c r="F1401" t="s">
        <v>8535</v>
      </c>
      <c r="G1401" t="s">
        <v>8536</v>
      </c>
      <c r="H1401" t="s">
        <v>8226</v>
      </c>
      <c r="J1401" t="s">
        <v>8537</v>
      </c>
      <c r="K1401" t="s">
        <v>8538</v>
      </c>
      <c r="L1401" t="s">
        <v>303</v>
      </c>
      <c r="M1401" t="s">
        <v>4659</v>
      </c>
    </row>
    <row r="1402" spans="1:13" x14ac:dyDescent="0.2">
      <c r="A1402" t="s">
        <v>292</v>
      </c>
      <c r="B1402" t="s">
        <v>293</v>
      </c>
      <c r="C1402" t="s">
        <v>8539</v>
      </c>
      <c r="D1402" t="s">
        <v>8540</v>
      </c>
      <c r="F1402" t="s">
        <v>8541</v>
      </c>
      <c r="G1402" t="s">
        <v>8542</v>
      </c>
      <c r="H1402" t="s">
        <v>8185</v>
      </c>
      <c r="J1402" t="s">
        <v>8543</v>
      </c>
      <c r="K1402" t="s">
        <v>8544</v>
      </c>
      <c r="L1402" t="s">
        <v>303</v>
      </c>
      <c r="M1402" t="s">
        <v>8545</v>
      </c>
    </row>
    <row r="1403" spans="1:13" x14ac:dyDescent="0.2">
      <c r="A1403" t="s">
        <v>292</v>
      </c>
      <c r="B1403" t="s">
        <v>293</v>
      </c>
      <c r="C1403" t="s">
        <v>8546</v>
      </c>
      <c r="D1403" t="s">
        <v>8547</v>
      </c>
      <c r="E1403" t="s">
        <v>8548</v>
      </c>
      <c r="F1403" t="s">
        <v>8549</v>
      </c>
      <c r="G1403" t="s">
        <v>8550</v>
      </c>
      <c r="H1403" t="s">
        <v>8159</v>
      </c>
      <c r="J1403" t="s">
        <v>8551</v>
      </c>
      <c r="K1403" t="s">
        <v>8552</v>
      </c>
      <c r="L1403" t="s">
        <v>303</v>
      </c>
      <c r="M1403" t="s">
        <v>5437</v>
      </c>
    </row>
    <row r="1404" spans="1:13" x14ac:dyDescent="0.2">
      <c r="A1404" t="s">
        <v>292</v>
      </c>
      <c r="B1404" t="s">
        <v>293</v>
      </c>
      <c r="C1404" t="s">
        <v>8553</v>
      </c>
      <c r="D1404" t="s">
        <v>492</v>
      </c>
      <c r="E1404" t="s">
        <v>493</v>
      </c>
      <c r="F1404" t="s">
        <v>8554</v>
      </c>
      <c r="G1404" t="s">
        <v>8555</v>
      </c>
      <c r="H1404" t="s">
        <v>8256</v>
      </c>
      <c r="J1404" t="s">
        <v>8556</v>
      </c>
      <c r="K1404" t="s">
        <v>8557</v>
      </c>
      <c r="L1404" t="s">
        <v>303</v>
      </c>
      <c r="M1404" t="s">
        <v>8558</v>
      </c>
    </row>
    <row r="1405" spans="1:13" x14ac:dyDescent="0.2">
      <c r="A1405" t="s">
        <v>292</v>
      </c>
      <c r="B1405" t="s">
        <v>293</v>
      </c>
      <c r="C1405" t="s">
        <v>8559</v>
      </c>
      <c r="D1405" t="s">
        <v>349</v>
      </c>
      <c r="E1405" t="s">
        <v>424</v>
      </c>
      <c r="F1405" t="s">
        <v>8560</v>
      </c>
      <c r="H1405" t="s">
        <v>8225</v>
      </c>
      <c r="I1405" t="s">
        <v>8226</v>
      </c>
      <c r="J1405" t="s">
        <v>8561</v>
      </c>
      <c r="K1405" t="s">
        <v>8562</v>
      </c>
      <c r="L1405" t="s">
        <v>303</v>
      </c>
      <c r="M1405" t="s">
        <v>8563</v>
      </c>
    </row>
    <row r="1406" spans="1:13" x14ac:dyDescent="0.2">
      <c r="A1406" t="s">
        <v>292</v>
      </c>
      <c r="B1406" t="s">
        <v>293</v>
      </c>
      <c r="C1406" t="s">
        <v>8564</v>
      </c>
      <c r="D1406" t="s">
        <v>8565</v>
      </c>
      <c r="E1406" t="s">
        <v>8566</v>
      </c>
      <c r="F1406" t="s">
        <v>8567</v>
      </c>
      <c r="H1406" t="s">
        <v>8383</v>
      </c>
      <c r="J1406" t="s">
        <v>8568</v>
      </c>
      <c r="K1406" t="s">
        <v>8569</v>
      </c>
      <c r="L1406" t="s">
        <v>303</v>
      </c>
      <c r="M1406" t="s">
        <v>8570</v>
      </c>
    </row>
    <row r="1407" spans="1:13" x14ac:dyDescent="0.2">
      <c r="A1407" t="s">
        <v>292</v>
      </c>
      <c r="B1407" t="s">
        <v>293</v>
      </c>
      <c r="C1407" t="s">
        <v>8571</v>
      </c>
      <c r="D1407" t="s">
        <v>349</v>
      </c>
      <c r="F1407" t="s">
        <v>8572</v>
      </c>
      <c r="G1407" t="s">
        <v>8210</v>
      </c>
      <c r="H1407" t="s">
        <v>8226</v>
      </c>
      <c r="J1407" t="s">
        <v>8573</v>
      </c>
      <c r="K1407" t="s">
        <v>8574</v>
      </c>
      <c r="L1407" t="s">
        <v>303</v>
      </c>
      <c r="M1407" t="s">
        <v>422</v>
      </c>
    </row>
    <row r="1408" spans="1:13" x14ac:dyDescent="0.2">
      <c r="A1408" t="s">
        <v>292</v>
      </c>
      <c r="B1408" t="s">
        <v>293</v>
      </c>
      <c r="C1408" t="s">
        <v>8575</v>
      </c>
      <c r="D1408" t="s">
        <v>8576</v>
      </c>
      <c r="F1408" t="s">
        <v>8577</v>
      </c>
      <c r="G1408" t="s">
        <v>8578</v>
      </c>
      <c r="H1408" t="s">
        <v>8256</v>
      </c>
      <c r="J1408" t="s">
        <v>8579</v>
      </c>
      <c r="K1408" t="s">
        <v>8580</v>
      </c>
      <c r="L1408" t="s">
        <v>303</v>
      </c>
      <c r="M1408" t="s">
        <v>8581</v>
      </c>
    </row>
    <row r="1409" spans="1:13" x14ac:dyDescent="0.2">
      <c r="A1409" t="s">
        <v>292</v>
      </c>
      <c r="B1409" t="s">
        <v>293</v>
      </c>
      <c r="C1409" t="s">
        <v>8582</v>
      </c>
      <c r="D1409" t="s">
        <v>572</v>
      </c>
      <c r="E1409" t="s">
        <v>573</v>
      </c>
      <c r="F1409" t="s">
        <v>8583</v>
      </c>
      <c r="G1409" t="s">
        <v>8584</v>
      </c>
      <c r="I1409" t="s">
        <v>8167</v>
      </c>
      <c r="J1409" t="s">
        <v>8585</v>
      </c>
      <c r="K1409" t="s">
        <v>302</v>
      </c>
      <c r="L1409" t="s">
        <v>303</v>
      </c>
      <c r="M1409" t="s">
        <v>8586</v>
      </c>
    </row>
    <row r="1410" spans="1:13" x14ac:dyDescent="0.2">
      <c r="A1410" t="s">
        <v>292</v>
      </c>
      <c r="B1410" t="s">
        <v>293</v>
      </c>
      <c r="C1410" t="s">
        <v>8587</v>
      </c>
      <c r="D1410" t="s">
        <v>349</v>
      </c>
      <c r="E1410" t="s">
        <v>424</v>
      </c>
      <c r="F1410" t="s">
        <v>8588</v>
      </c>
      <c r="H1410" t="s">
        <v>8201</v>
      </c>
      <c r="I1410" t="s">
        <v>8167</v>
      </c>
      <c r="J1410" t="s">
        <v>8589</v>
      </c>
      <c r="K1410" t="s">
        <v>8590</v>
      </c>
      <c r="L1410" t="s">
        <v>303</v>
      </c>
      <c r="M1410" t="s">
        <v>8591</v>
      </c>
    </row>
    <row r="1411" spans="1:13" x14ac:dyDescent="0.2">
      <c r="A1411" t="s">
        <v>292</v>
      </c>
      <c r="B1411" t="s">
        <v>293</v>
      </c>
      <c r="C1411" t="s">
        <v>8592</v>
      </c>
      <c r="D1411" t="s">
        <v>564</v>
      </c>
      <c r="E1411" t="s">
        <v>296</v>
      </c>
      <c r="F1411" t="s">
        <v>8593</v>
      </c>
      <c r="G1411" t="s">
        <v>8594</v>
      </c>
      <c r="H1411" t="s">
        <v>8550</v>
      </c>
      <c r="I1411" t="s">
        <v>8159</v>
      </c>
      <c r="J1411" t="s">
        <v>8595</v>
      </c>
      <c r="K1411" t="s">
        <v>8596</v>
      </c>
      <c r="L1411" t="s">
        <v>303</v>
      </c>
      <c r="M1411" t="s">
        <v>8597</v>
      </c>
    </row>
    <row r="1412" spans="1:13" x14ac:dyDescent="0.2">
      <c r="A1412" t="s">
        <v>292</v>
      </c>
      <c r="B1412" t="s">
        <v>293</v>
      </c>
      <c r="C1412" t="s">
        <v>8598</v>
      </c>
      <c r="D1412" t="s">
        <v>8599</v>
      </c>
      <c r="F1412" t="s">
        <v>8600</v>
      </c>
      <c r="G1412" t="s">
        <v>8601</v>
      </c>
      <c r="H1412" t="s">
        <v>8602</v>
      </c>
      <c r="I1412" t="s">
        <v>8167</v>
      </c>
      <c r="J1412" t="s">
        <v>8603</v>
      </c>
      <c r="K1412" t="s">
        <v>8604</v>
      </c>
      <c r="L1412" t="s">
        <v>303</v>
      </c>
      <c r="M1412" t="s">
        <v>2636</v>
      </c>
    </row>
    <row r="1413" spans="1:13" x14ac:dyDescent="0.2">
      <c r="A1413" t="s">
        <v>292</v>
      </c>
      <c r="B1413" t="s">
        <v>293</v>
      </c>
      <c r="C1413" t="s">
        <v>8605</v>
      </c>
      <c r="D1413" t="s">
        <v>394</v>
      </c>
      <c r="E1413" t="s">
        <v>395</v>
      </c>
      <c r="F1413" t="s">
        <v>8606</v>
      </c>
      <c r="H1413" t="s">
        <v>8201</v>
      </c>
      <c r="I1413" t="s">
        <v>8167</v>
      </c>
      <c r="J1413" t="s">
        <v>8607</v>
      </c>
      <c r="K1413" t="s">
        <v>8608</v>
      </c>
      <c r="L1413" t="s">
        <v>303</v>
      </c>
      <c r="M1413" t="s">
        <v>8609</v>
      </c>
    </row>
    <row r="1414" spans="1:13" x14ac:dyDescent="0.2">
      <c r="A1414" t="s">
        <v>292</v>
      </c>
      <c r="B1414" t="s">
        <v>293</v>
      </c>
      <c r="C1414" t="s">
        <v>8610</v>
      </c>
      <c r="D1414" t="s">
        <v>401</v>
      </c>
      <c r="F1414" t="s">
        <v>8611</v>
      </c>
      <c r="H1414" t="s">
        <v>8357</v>
      </c>
      <c r="I1414" t="s">
        <v>8159</v>
      </c>
      <c r="J1414" t="s">
        <v>8612</v>
      </c>
      <c r="K1414" t="s">
        <v>8613</v>
      </c>
      <c r="L1414" t="s">
        <v>303</v>
      </c>
      <c r="M1414" t="s">
        <v>1814</v>
      </c>
    </row>
    <row r="1415" spans="1:13" x14ac:dyDescent="0.2">
      <c r="A1415" t="s">
        <v>292</v>
      </c>
      <c r="B1415" t="s">
        <v>293</v>
      </c>
      <c r="C1415" t="s">
        <v>8614</v>
      </c>
      <c r="D1415" t="s">
        <v>572</v>
      </c>
      <c r="E1415" t="s">
        <v>573</v>
      </c>
      <c r="F1415" t="s">
        <v>8615</v>
      </c>
      <c r="G1415" t="s">
        <v>8616</v>
      </c>
      <c r="H1415" t="s">
        <v>8226</v>
      </c>
      <c r="J1415" t="s">
        <v>8617</v>
      </c>
      <c r="K1415" t="s">
        <v>8618</v>
      </c>
      <c r="L1415" t="s">
        <v>303</v>
      </c>
      <c r="M1415" t="s">
        <v>6203</v>
      </c>
    </row>
    <row r="1416" spans="1:13" x14ac:dyDescent="0.2">
      <c r="A1416" t="s">
        <v>292</v>
      </c>
      <c r="B1416" t="s">
        <v>293</v>
      </c>
      <c r="C1416" t="s">
        <v>8619</v>
      </c>
      <c r="D1416" t="s">
        <v>8620</v>
      </c>
      <c r="E1416" t="s">
        <v>8621</v>
      </c>
      <c r="F1416" t="s">
        <v>8622</v>
      </c>
      <c r="G1416" t="s">
        <v>8516</v>
      </c>
      <c r="H1416" t="s">
        <v>8226</v>
      </c>
      <c r="J1416" t="s">
        <v>8623</v>
      </c>
      <c r="K1416" t="s">
        <v>8624</v>
      </c>
      <c r="L1416" t="s">
        <v>303</v>
      </c>
      <c r="M1416" t="s">
        <v>1791</v>
      </c>
    </row>
    <row r="1417" spans="1:13" x14ac:dyDescent="0.2">
      <c r="A1417" t="s">
        <v>292</v>
      </c>
      <c r="B1417" t="s">
        <v>293</v>
      </c>
      <c r="C1417" t="s">
        <v>8625</v>
      </c>
      <c r="D1417" t="s">
        <v>8626</v>
      </c>
      <c r="E1417" t="s">
        <v>8627</v>
      </c>
      <c r="F1417" t="s">
        <v>8628</v>
      </c>
      <c r="G1417" t="s">
        <v>8629</v>
      </c>
      <c r="H1417" t="s">
        <v>8383</v>
      </c>
      <c r="I1417" t="s">
        <v>8159</v>
      </c>
      <c r="J1417" t="s">
        <v>8630</v>
      </c>
      <c r="K1417" t="s">
        <v>8631</v>
      </c>
      <c r="L1417" t="s">
        <v>303</v>
      </c>
      <c r="M1417" t="s">
        <v>892</v>
      </c>
    </row>
    <row r="1418" spans="1:13" x14ac:dyDescent="0.2">
      <c r="A1418" t="s">
        <v>292</v>
      </c>
      <c r="B1418" t="s">
        <v>293</v>
      </c>
      <c r="C1418" t="s">
        <v>8632</v>
      </c>
      <c r="D1418" t="s">
        <v>8633</v>
      </c>
      <c r="E1418" t="s">
        <v>8634</v>
      </c>
      <c r="F1418" t="s">
        <v>8635</v>
      </c>
      <c r="G1418" t="s">
        <v>8636</v>
      </c>
      <c r="H1418" t="s">
        <v>8256</v>
      </c>
      <c r="J1418" t="s">
        <v>8637</v>
      </c>
      <c r="K1418" t="s">
        <v>8638</v>
      </c>
      <c r="L1418" t="s">
        <v>303</v>
      </c>
      <c r="M1418" t="s">
        <v>3583</v>
      </c>
    </row>
    <row r="1419" spans="1:13" x14ac:dyDescent="0.2">
      <c r="A1419" t="s">
        <v>292</v>
      </c>
      <c r="B1419" t="s">
        <v>293</v>
      </c>
      <c r="C1419" t="s">
        <v>8639</v>
      </c>
      <c r="D1419" t="s">
        <v>8640</v>
      </c>
      <c r="E1419" t="s">
        <v>8641</v>
      </c>
      <c r="F1419" t="s">
        <v>8642</v>
      </c>
      <c r="G1419" t="s">
        <v>8643</v>
      </c>
      <c r="H1419" t="s">
        <v>8166</v>
      </c>
      <c r="I1419" t="s">
        <v>8167</v>
      </c>
      <c r="J1419" t="s">
        <v>8644</v>
      </c>
      <c r="K1419" t="s">
        <v>8645</v>
      </c>
      <c r="L1419" t="s">
        <v>303</v>
      </c>
      <c r="M1419" t="s">
        <v>4774</v>
      </c>
    </row>
    <row r="1420" spans="1:13" x14ac:dyDescent="0.2">
      <c r="A1420" t="s">
        <v>292</v>
      </c>
      <c r="B1420" t="s">
        <v>293</v>
      </c>
      <c r="C1420" t="s">
        <v>8646</v>
      </c>
      <c r="D1420" t="s">
        <v>8647</v>
      </c>
      <c r="E1420" t="s">
        <v>8648</v>
      </c>
      <c r="F1420" t="s">
        <v>8649</v>
      </c>
      <c r="H1420" t="s">
        <v>8225</v>
      </c>
      <c r="J1420" t="s">
        <v>8650</v>
      </c>
      <c r="K1420" t="s">
        <v>8651</v>
      </c>
      <c r="L1420" t="s">
        <v>303</v>
      </c>
      <c r="M1420" t="s">
        <v>8652</v>
      </c>
    </row>
    <row r="1421" spans="1:13" x14ac:dyDescent="0.2">
      <c r="A1421" t="s">
        <v>292</v>
      </c>
      <c r="B1421" t="s">
        <v>293</v>
      </c>
      <c r="C1421" t="s">
        <v>8653</v>
      </c>
      <c r="D1421" t="s">
        <v>8654</v>
      </c>
      <c r="F1421" t="s">
        <v>8655</v>
      </c>
      <c r="H1421" t="s">
        <v>8166</v>
      </c>
      <c r="I1421" t="s">
        <v>8167</v>
      </c>
      <c r="J1421" t="s">
        <v>8656</v>
      </c>
      <c r="K1421" t="s">
        <v>8657</v>
      </c>
      <c r="L1421" t="s">
        <v>303</v>
      </c>
      <c r="M1421" t="s">
        <v>8658</v>
      </c>
    </row>
    <row r="1422" spans="1:13" x14ac:dyDescent="0.2">
      <c r="A1422" t="s">
        <v>292</v>
      </c>
      <c r="B1422" t="s">
        <v>293</v>
      </c>
      <c r="C1422" t="s">
        <v>8659</v>
      </c>
      <c r="D1422" t="s">
        <v>572</v>
      </c>
      <c r="E1422" t="s">
        <v>573</v>
      </c>
      <c r="F1422" t="s">
        <v>8660</v>
      </c>
      <c r="G1422" t="s">
        <v>8185</v>
      </c>
      <c r="J1422" t="s">
        <v>8661</v>
      </c>
      <c r="K1422" t="s">
        <v>8662</v>
      </c>
      <c r="L1422" t="s">
        <v>303</v>
      </c>
      <c r="M1422" t="s">
        <v>8391</v>
      </c>
    </row>
    <row r="1423" spans="1:13" x14ac:dyDescent="0.2">
      <c r="A1423" t="s">
        <v>292</v>
      </c>
      <c r="B1423" t="s">
        <v>293</v>
      </c>
      <c r="C1423" t="s">
        <v>8663</v>
      </c>
      <c r="D1423" t="s">
        <v>8664</v>
      </c>
      <c r="E1423" t="s">
        <v>8665</v>
      </c>
      <c r="F1423" t="s">
        <v>8666</v>
      </c>
      <c r="G1423" t="s">
        <v>8667</v>
      </c>
      <c r="H1423" t="s">
        <v>8193</v>
      </c>
      <c r="J1423" t="s">
        <v>8668</v>
      </c>
      <c r="K1423" t="s">
        <v>8669</v>
      </c>
      <c r="L1423" t="s">
        <v>303</v>
      </c>
      <c r="M1423" t="s">
        <v>700</v>
      </c>
    </row>
    <row r="1424" spans="1:13" x14ac:dyDescent="0.2">
      <c r="A1424" t="s">
        <v>292</v>
      </c>
      <c r="B1424" t="s">
        <v>293</v>
      </c>
      <c r="C1424" t="s">
        <v>8670</v>
      </c>
      <c r="D1424" t="s">
        <v>8671</v>
      </c>
      <c r="F1424" t="s">
        <v>8672</v>
      </c>
      <c r="G1424" t="s">
        <v>8673</v>
      </c>
      <c r="H1424" t="s">
        <v>8674</v>
      </c>
      <c r="I1424" t="s">
        <v>8225</v>
      </c>
      <c r="J1424" t="s">
        <v>8675</v>
      </c>
      <c r="K1424" t="s">
        <v>8676</v>
      </c>
      <c r="L1424" t="s">
        <v>303</v>
      </c>
      <c r="M1424" t="s">
        <v>2049</v>
      </c>
    </row>
    <row r="1425" spans="1:13" x14ac:dyDescent="0.2">
      <c r="A1425" t="s">
        <v>292</v>
      </c>
      <c r="B1425" t="s">
        <v>293</v>
      </c>
      <c r="C1425" t="s">
        <v>8677</v>
      </c>
      <c r="D1425" t="s">
        <v>394</v>
      </c>
      <c r="E1425" t="s">
        <v>499</v>
      </c>
      <c r="F1425" t="s">
        <v>500</v>
      </c>
      <c r="G1425" t="s">
        <v>8678</v>
      </c>
      <c r="H1425" t="s">
        <v>8193</v>
      </c>
      <c r="I1425" t="s">
        <v>8167</v>
      </c>
      <c r="J1425" t="s">
        <v>8679</v>
      </c>
      <c r="K1425" t="s">
        <v>8680</v>
      </c>
      <c r="L1425" t="s">
        <v>303</v>
      </c>
      <c r="M1425" t="s">
        <v>8681</v>
      </c>
    </row>
    <row r="1426" spans="1:13" x14ac:dyDescent="0.2">
      <c r="A1426" t="s">
        <v>292</v>
      </c>
      <c r="B1426" t="s">
        <v>293</v>
      </c>
      <c r="C1426" t="s">
        <v>8682</v>
      </c>
      <c r="D1426" t="s">
        <v>8683</v>
      </c>
      <c r="E1426" t="s">
        <v>8684</v>
      </c>
      <c r="F1426" t="s">
        <v>8685</v>
      </c>
      <c r="H1426" t="s">
        <v>8185</v>
      </c>
      <c r="J1426" t="s">
        <v>8686</v>
      </c>
      <c r="K1426" t="s">
        <v>8687</v>
      </c>
      <c r="L1426" t="s">
        <v>303</v>
      </c>
      <c r="M1426" t="s">
        <v>8688</v>
      </c>
    </row>
    <row r="1427" spans="1:13" x14ac:dyDescent="0.2">
      <c r="A1427" t="s">
        <v>292</v>
      </c>
      <c r="B1427" t="s">
        <v>293</v>
      </c>
      <c r="C1427" t="s">
        <v>8689</v>
      </c>
      <c r="D1427" t="s">
        <v>8690</v>
      </c>
      <c r="E1427" t="s">
        <v>8691</v>
      </c>
      <c r="F1427" t="s">
        <v>8692</v>
      </c>
      <c r="G1427" t="s">
        <v>8693</v>
      </c>
      <c r="H1427" t="s">
        <v>8225</v>
      </c>
      <c r="I1427" t="s">
        <v>8226</v>
      </c>
      <c r="J1427" t="s">
        <v>8694</v>
      </c>
      <c r="K1427" t="s">
        <v>8695</v>
      </c>
      <c r="L1427" t="s">
        <v>303</v>
      </c>
      <c r="M1427" t="s">
        <v>4351</v>
      </c>
    </row>
    <row r="1428" spans="1:13" x14ac:dyDescent="0.2">
      <c r="A1428" t="s">
        <v>292</v>
      </c>
      <c r="B1428" t="s">
        <v>293</v>
      </c>
      <c r="C1428" t="s">
        <v>8696</v>
      </c>
      <c r="D1428" t="s">
        <v>8697</v>
      </c>
      <c r="F1428" t="s">
        <v>8698</v>
      </c>
      <c r="G1428" t="s">
        <v>8699</v>
      </c>
      <c r="H1428" t="s">
        <v>8256</v>
      </c>
      <c r="J1428" t="s">
        <v>8700</v>
      </c>
      <c r="K1428" t="s">
        <v>8701</v>
      </c>
      <c r="L1428" t="s">
        <v>303</v>
      </c>
      <c r="M1428" t="s">
        <v>5071</v>
      </c>
    </row>
    <row r="1429" spans="1:13" x14ac:dyDescent="0.2">
      <c r="A1429" t="s">
        <v>292</v>
      </c>
      <c r="B1429" t="s">
        <v>293</v>
      </c>
      <c r="C1429" t="s">
        <v>8702</v>
      </c>
      <c r="D1429" t="s">
        <v>8703</v>
      </c>
      <c r="E1429" t="s">
        <v>8704</v>
      </c>
      <c r="F1429" t="s">
        <v>8705</v>
      </c>
      <c r="H1429" t="s">
        <v>8706</v>
      </c>
      <c r="I1429" t="s">
        <v>8159</v>
      </c>
      <c r="J1429" t="s">
        <v>8707</v>
      </c>
      <c r="K1429" t="s">
        <v>8708</v>
      </c>
      <c r="L1429" t="s">
        <v>303</v>
      </c>
      <c r="M1429" t="s">
        <v>8709</v>
      </c>
    </row>
    <row r="1430" spans="1:13" x14ac:dyDescent="0.2">
      <c r="A1430" t="s">
        <v>292</v>
      </c>
      <c r="B1430" t="s">
        <v>293</v>
      </c>
      <c r="C1430" t="s">
        <v>8710</v>
      </c>
      <c r="D1430" t="s">
        <v>394</v>
      </c>
      <c r="E1430" t="s">
        <v>395</v>
      </c>
      <c r="F1430" t="s">
        <v>500</v>
      </c>
      <c r="G1430" t="s">
        <v>8711</v>
      </c>
      <c r="H1430" t="s">
        <v>8166</v>
      </c>
      <c r="I1430" t="s">
        <v>8167</v>
      </c>
      <c r="J1430" t="s">
        <v>8712</v>
      </c>
      <c r="K1430" t="s">
        <v>8713</v>
      </c>
      <c r="L1430" t="s">
        <v>303</v>
      </c>
      <c r="M1430" t="s">
        <v>4994</v>
      </c>
    </row>
    <row r="1431" spans="1:13" x14ac:dyDescent="0.2">
      <c r="A1431" t="s">
        <v>292</v>
      </c>
      <c r="B1431" t="s">
        <v>293</v>
      </c>
      <c r="C1431" t="s">
        <v>8714</v>
      </c>
      <c r="D1431" t="s">
        <v>8715</v>
      </c>
      <c r="E1431" t="s">
        <v>8716</v>
      </c>
      <c r="F1431" t="s">
        <v>8717</v>
      </c>
      <c r="G1431" t="s">
        <v>8718</v>
      </c>
      <c r="H1431" t="s">
        <v>8719</v>
      </c>
      <c r="J1431" t="s">
        <v>8720</v>
      </c>
      <c r="K1431" t="s">
        <v>8721</v>
      </c>
      <c r="L1431" t="s">
        <v>303</v>
      </c>
      <c r="M1431" t="s">
        <v>8722</v>
      </c>
    </row>
    <row r="1432" spans="1:13" x14ac:dyDescent="0.2">
      <c r="A1432" t="s">
        <v>292</v>
      </c>
      <c r="B1432" t="s">
        <v>293</v>
      </c>
      <c r="C1432" t="s">
        <v>8723</v>
      </c>
      <c r="D1432" t="s">
        <v>8724</v>
      </c>
      <c r="E1432" t="s">
        <v>8725</v>
      </c>
      <c r="F1432" t="s">
        <v>8726</v>
      </c>
      <c r="G1432" t="s">
        <v>8727</v>
      </c>
      <c r="H1432" t="s">
        <v>8256</v>
      </c>
      <c r="J1432" t="s">
        <v>8728</v>
      </c>
      <c r="K1432" t="s">
        <v>8729</v>
      </c>
      <c r="L1432" t="s">
        <v>303</v>
      </c>
      <c r="M1432" t="s">
        <v>2636</v>
      </c>
    </row>
    <row r="1433" spans="1:13" x14ac:dyDescent="0.2">
      <c r="A1433" t="s">
        <v>292</v>
      </c>
      <c r="B1433" t="s">
        <v>293</v>
      </c>
      <c r="C1433" t="s">
        <v>8730</v>
      </c>
      <c r="D1433" t="s">
        <v>513</v>
      </c>
      <c r="E1433" t="s">
        <v>2638</v>
      </c>
      <c r="F1433" t="s">
        <v>8731</v>
      </c>
      <c r="H1433" t="s">
        <v>8383</v>
      </c>
      <c r="I1433" t="s">
        <v>8159</v>
      </c>
      <c r="J1433" t="s">
        <v>8732</v>
      </c>
      <c r="K1433" t="s">
        <v>8733</v>
      </c>
      <c r="L1433" t="s">
        <v>303</v>
      </c>
      <c r="M1433" t="s">
        <v>3467</v>
      </c>
    </row>
    <row r="1434" spans="1:13" x14ac:dyDescent="0.2">
      <c r="A1434" t="s">
        <v>292</v>
      </c>
      <c r="B1434" t="s">
        <v>293</v>
      </c>
      <c r="C1434" t="s">
        <v>8734</v>
      </c>
      <c r="D1434" t="s">
        <v>394</v>
      </c>
      <c r="E1434" t="s">
        <v>395</v>
      </c>
      <c r="F1434" t="s">
        <v>1809</v>
      </c>
      <c r="G1434" t="s">
        <v>8735</v>
      </c>
      <c r="H1434" t="s">
        <v>8736</v>
      </c>
      <c r="I1434" t="s">
        <v>8167</v>
      </c>
      <c r="J1434" t="s">
        <v>8737</v>
      </c>
      <c r="K1434" t="s">
        <v>8738</v>
      </c>
      <c r="L1434" t="s">
        <v>303</v>
      </c>
      <c r="M1434" t="s">
        <v>7672</v>
      </c>
    </row>
    <row r="1435" spans="1:13" x14ac:dyDescent="0.2">
      <c r="A1435" t="s">
        <v>292</v>
      </c>
      <c r="B1435" t="s">
        <v>293</v>
      </c>
      <c r="C1435" t="s">
        <v>8739</v>
      </c>
      <c r="D1435" t="s">
        <v>844</v>
      </c>
      <c r="E1435" t="s">
        <v>296</v>
      </c>
      <c r="F1435" t="s">
        <v>8740</v>
      </c>
      <c r="G1435" t="s">
        <v>8741</v>
      </c>
      <c r="H1435" t="s">
        <v>8742</v>
      </c>
      <c r="I1435" t="s">
        <v>8226</v>
      </c>
      <c r="J1435" t="s">
        <v>8743</v>
      </c>
      <c r="K1435" t="s">
        <v>8744</v>
      </c>
      <c r="L1435" t="s">
        <v>303</v>
      </c>
      <c r="M1435" t="s">
        <v>8745</v>
      </c>
    </row>
    <row r="1436" spans="1:13" x14ac:dyDescent="0.2">
      <c r="A1436" t="s">
        <v>292</v>
      </c>
      <c r="B1436" t="s">
        <v>293</v>
      </c>
      <c r="C1436" t="s">
        <v>8746</v>
      </c>
      <c r="D1436" t="s">
        <v>5680</v>
      </c>
      <c r="E1436" t="s">
        <v>8747</v>
      </c>
      <c r="F1436" t="s">
        <v>8748</v>
      </c>
      <c r="G1436" t="s">
        <v>8749</v>
      </c>
      <c r="H1436" t="s">
        <v>8427</v>
      </c>
      <c r="I1436" t="s">
        <v>8226</v>
      </c>
      <c r="J1436" t="s">
        <v>8750</v>
      </c>
      <c r="K1436" t="s">
        <v>8751</v>
      </c>
      <c r="L1436" t="s">
        <v>303</v>
      </c>
      <c r="M1436" t="s">
        <v>8752</v>
      </c>
    </row>
    <row r="1437" spans="1:13" x14ac:dyDescent="0.2">
      <c r="A1437" t="s">
        <v>292</v>
      </c>
      <c r="B1437" t="s">
        <v>293</v>
      </c>
      <c r="C1437" t="s">
        <v>8753</v>
      </c>
      <c r="D1437" t="s">
        <v>349</v>
      </c>
      <c r="F1437" t="s">
        <v>8754</v>
      </c>
      <c r="H1437" t="s">
        <v>8158</v>
      </c>
      <c r="I1437" t="s">
        <v>8159</v>
      </c>
      <c r="J1437" t="s">
        <v>8755</v>
      </c>
      <c r="K1437" t="s">
        <v>8756</v>
      </c>
      <c r="L1437" t="s">
        <v>303</v>
      </c>
      <c r="M1437" t="s">
        <v>422</v>
      </c>
    </row>
    <row r="1438" spans="1:13" x14ac:dyDescent="0.2">
      <c r="A1438" t="s">
        <v>292</v>
      </c>
      <c r="B1438" t="s">
        <v>293</v>
      </c>
      <c r="C1438" t="s">
        <v>8757</v>
      </c>
      <c r="D1438" t="s">
        <v>8758</v>
      </c>
      <c r="E1438" t="s">
        <v>8759</v>
      </c>
      <c r="F1438" t="s">
        <v>8760</v>
      </c>
      <c r="G1438" t="s">
        <v>8761</v>
      </c>
      <c r="H1438" t="s">
        <v>8256</v>
      </c>
      <c r="I1438" t="s">
        <v>8167</v>
      </c>
      <c r="J1438" t="s">
        <v>8762</v>
      </c>
      <c r="K1438" t="s">
        <v>8763</v>
      </c>
      <c r="L1438" t="s">
        <v>303</v>
      </c>
      <c r="M1438" t="s">
        <v>7965</v>
      </c>
    </row>
    <row r="1439" spans="1:13" x14ac:dyDescent="0.2">
      <c r="A1439" t="s">
        <v>292</v>
      </c>
      <c r="B1439" t="s">
        <v>293</v>
      </c>
      <c r="C1439" t="s">
        <v>8764</v>
      </c>
      <c r="D1439" t="s">
        <v>8765</v>
      </c>
      <c r="E1439" t="s">
        <v>8766</v>
      </c>
      <c r="F1439" t="s">
        <v>8767</v>
      </c>
      <c r="G1439" t="s">
        <v>8768</v>
      </c>
      <c r="H1439" t="s">
        <v>8321</v>
      </c>
      <c r="I1439" t="s">
        <v>8226</v>
      </c>
      <c r="J1439" t="s">
        <v>8769</v>
      </c>
      <c r="K1439" t="s">
        <v>8770</v>
      </c>
      <c r="L1439" t="s">
        <v>303</v>
      </c>
      <c r="M1439" t="s">
        <v>8771</v>
      </c>
    </row>
    <row r="1440" spans="1:13" x14ac:dyDescent="0.2">
      <c r="A1440" t="s">
        <v>292</v>
      </c>
      <c r="B1440" t="s">
        <v>293</v>
      </c>
      <c r="C1440" t="s">
        <v>8772</v>
      </c>
      <c r="D1440" t="s">
        <v>349</v>
      </c>
      <c r="E1440" t="s">
        <v>424</v>
      </c>
      <c r="F1440" t="s">
        <v>8773</v>
      </c>
      <c r="G1440" t="s">
        <v>8774</v>
      </c>
      <c r="H1440" t="s">
        <v>8225</v>
      </c>
      <c r="I1440" t="s">
        <v>8226</v>
      </c>
      <c r="J1440" t="s">
        <v>8775</v>
      </c>
      <c r="K1440" t="s">
        <v>8776</v>
      </c>
      <c r="L1440" t="s">
        <v>303</v>
      </c>
      <c r="M1440" t="s">
        <v>8777</v>
      </c>
    </row>
    <row r="1441" spans="1:13" x14ac:dyDescent="0.2">
      <c r="A1441" t="s">
        <v>292</v>
      </c>
      <c r="B1441" t="s">
        <v>293</v>
      </c>
      <c r="C1441" t="s">
        <v>8778</v>
      </c>
      <c r="D1441" t="s">
        <v>8779</v>
      </c>
      <c r="E1441" t="s">
        <v>8780</v>
      </c>
      <c r="F1441" t="s">
        <v>8781</v>
      </c>
      <c r="G1441" t="s">
        <v>8782</v>
      </c>
      <c r="H1441" t="s">
        <v>8434</v>
      </c>
      <c r="I1441" t="s">
        <v>8159</v>
      </c>
      <c r="J1441" t="s">
        <v>8783</v>
      </c>
      <c r="K1441" t="s">
        <v>8784</v>
      </c>
      <c r="L1441" t="s">
        <v>303</v>
      </c>
      <c r="M1441" t="s">
        <v>1399</v>
      </c>
    </row>
    <row r="1442" spans="1:13" x14ac:dyDescent="0.2">
      <c r="A1442" t="s">
        <v>292</v>
      </c>
      <c r="B1442" t="s">
        <v>293</v>
      </c>
      <c r="C1442" t="s">
        <v>8785</v>
      </c>
      <c r="D1442" t="s">
        <v>349</v>
      </c>
      <c r="F1442" t="s">
        <v>8786</v>
      </c>
      <c r="G1442" t="s">
        <v>8225</v>
      </c>
      <c r="H1442" t="s">
        <v>8226</v>
      </c>
      <c r="J1442" t="s">
        <v>8787</v>
      </c>
      <c r="K1442" t="s">
        <v>8788</v>
      </c>
      <c r="L1442" t="s">
        <v>303</v>
      </c>
      <c r="M1442" t="s">
        <v>8789</v>
      </c>
    </row>
    <row r="1443" spans="1:13" x14ac:dyDescent="0.2">
      <c r="A1443" t="s">
        <v>292</v>
      </c>
      <c r="B1443" t="s">
        <v>293</v>
      </c>
      <c r="C1443" t="s">
        <v>8790</v>
      </c>
      <c r="D1443" t="s">
        <v>8791</v>
      </c>
      <c r="F1443" t="s">
        <v>8792</v>
      </c>
      <c r="G1443" t="s">
        <v>8793</v>
      </c>
      <c r="I1443" t="s">
        <v>8226</v>
      </c>
      <c r="J1443" t="s">
        <v>8794</v>
      </c>
      <c r="K1443" t="s">
        <v>8795</v>
      </c>
      <c r="L1443" t="s">
        <v>303</v>
      </c>
      <c r="M1443" t="s">
        <v>8796</v>
      </c>
    </row>
    <row r="1444" spans="1:13" x14ac:dyDescent="0.2">
      <c r="A1444" t="s">
        <v>292</v>
      </c>
      <c r="B1444" t="s">
        <v>293</v>
      </c>
      <c r="C1444" t="s">
        <v>8797</v>
      </c>
      <c r="D1444" t="s">
        <v>572</v>
      </c>
      <c r="E1444" t="s">
        <v>573</v>
      </c>
      <c r="F1444" t="s">
        <v>8798</v>
      </c>
      <c r="H1444" t="s">
        <v>8383</v>
      </c>
      <c r="I1444" t="s">
        <v>8159</v>
      </c>
      <c r="J1444" t="s">
        <v>8732</v>
      </c>
      <c r="K1444" t="s">
        <v>8799</v>
      </c>
      <c r="L1444" t="s">
        <v>303</v>
      </c>
      <c r="M1444" t="s">
        <v>892</v>
      </c>
    </row>
    <row r="1445" spans="1:13" x14ac:dyDescent="0.2">
      <c r="A1445" t="s">
        <v>292</v>
      </c>
      <c r="B1445" t="s">
        <v>293</v>
      </c>
      <c r="C1445" t="s">
        <v>8800</v>
      </c>
      <c r="D1445" t="s">
        <v>8281</v>
      </c>
      <c r="E1445" t="s">
        <v>8282</v>
      </c>
      <c r="F1445" t="s">
        <v>8801</v>
      </c>
      <c r="G1445" t="s">
        <v>8802</v>
      </c>
      <c r="H1445" t="s">
        <v>8803</v>
      </c>
      <c r="I1445" t="s">
        <v>8256</v>
      </c>
      <c r="J1445" t="s">
        <v>8804</v>
      </c>
      <c r="K1445" t="s">
        <v>8805</v>
      </c>
      <c r="L1445" t="s">
        <v>303</v>
      </c>
      <c r="M1445" t="s">
        <v>2616</v>
      </c>
    </row>
    <row r="1446" spans="1:13" x14ac:dyDescent="0.2">
      <c r="A1446" t="s">
        <v>292</v>
      </c>
      <c r="B1446" t="s">
        <v>293</v>
      </c>
      <c r="C1446" t="s">
        <v>8806</v>
      </c>
      <c r="D1446" t="s">
        <v>564</v>
      </c>
      <c r="E1446" t="s">
        <v>296</v>
      </c>
      <c r="F1446" t="s">
        <v>8807</v>
      </c>
      <c r="G1446" t="s">
        <v>8808</v>
      </c>
      <c r="H1446" t="s">
        <v>8427</v>
      </c>
      <c r="I1446" t="s">
        <v>8226</v>
      </c>
      <c r="J1446" t="s">
        <v>8809</v>
      </c>
      <c r="K1446" t="s">
        <v>8810</v>
      </c>
      <c r="L1446" t="s">
        <v>303</v>
      </c>
      <c r="M1446" t="s">
        <v>8467</v>
      </c>
    </row>
    <row r="1447" spans="1:13" x14ac:dyDescent="0.2">
      <c r="A1447" t="s">
        <v>292</v>
      </c>
      <c r="B1447" t="s">
        <v>293</v>
      </c>
      <c r="C1447" t="s">
        <v>8811</v>
      </c>
      <c r="D1447" t="s">
        <v>8507</v>
      </c>
      <c r="E1447" t="s">
        <v>8812</v>
      </c>
      <c r="F1447" t="s">
        <v>8813</v>
      </c>
      <c r="G1447" t="s">
        <v>8814</v>
      </c>
      <c r="H1447" t="s">
        <v>8427</v>
      </c>
      <c r="I1447" t="s">
        <v>8226</v>
      </c>
      <c r="J1447" t="s">
        <v>8815</v>
      </c>
      <c r="K1447" t="s">
        <v>8816</v>
      </c>
      <c r="L1447" t="s">
        <v>303</v>
      </c>
      <c r="M1447" t="s">
        <v>5609</v>
      </c>
    </row>
    <row r="1448" spans="1:13" x14ac:dyDescent="0.2">
      <c r="A1448" t="s">
        <v>292</v>
      </c>
      <c r="B1448" t="s">
        <v>293</v>
      </c>
      <c r="C1448" t="s">
        <v>8817</v>
      </c>
      <c r="D1448" t="s">
        <v>8818</v>
      </c>
      <c r="F1448" t="s">
        <v>8819</v>
      </c>
      <c r="G1448" t="s">
        <v>8820</v>
      </c>
      <c r="H1448" t="s">
        <v>8550</v>
      </c>
      <c r="I1448" t="s">
        <v>8159</v>
      </c>
      <c r="J1448" t="s">
        <v>8821</v>
      </c>
      <c r="K1448" t="s">
        <v>8822</v>
      </c>
      <c r="L1448" t="s">
        <v>303</v>
      </c>
      <c r="M1448" t="s">
        <v>1684</v>
      </c>
    </row>
    <row r="1449" spans="1:13" x14ac:dyDescent="0.2">
      <c r="A1449" t="s">
        <v>292</v>
      </c>
      <c r="B1449" t="s">
        <v>293</v>
      </c>
      <c r="C1449" t="s">
        <v>8823</v>
      </c>
      <c r="D1449" t="s">
        <v>349</v>
      </c>
      <c r="E1449" t="s">
        <v>424</v>
      </c>
      <c r="F1449" t="s">
        <v>8824</v>
      </c>
      <c r="G1449" t="s">
        <v>539</v>
      </c>
      <c r="H1449" t="s">
        <v>8159</v>
      </c>
      <c r="J1449" t="s">
        <v>8825</v>
      </c>
      <c r="K1449" t="s">
        <v>8826</v>
      </c>
      <c r="L1449" t="s">
        <v>303</v>
      </c>
      <c r="M1449" t="s">
        <v>8827</v>
      </c>
    </row>
    <row r="1450" spans="1:13" x14ac:dyDescent="0.2">
      <c r="A1450" t="s">
        <v>292</v>
      </c>
      <c r="B1450" t="s">
        <v>293</v>
      </c>
      <c r="C1450" t="s">
        <v>8828</v>
      </c>
      <c r="D1450" t="s">
        <v>8640</v>
      </c>
      <c r="E1450" t="s">
        <v>8829</v>
      </c>
      <c r="F1450" t="s">
        <v>5538</v>
      </c>
      <c r="G1450" t="s">
        <v>8830</v>
      </c>
      <c r="H1450" t="s">
        <v>8831</v>
      </c>
      <c r="I1450" t="s">
        <v>8167</v>
      </c>
      <c r="J1450" t="s">
        <v>8832</v>
      </c>
      <c r="K1450" t="s">
        <v>8833</v>
      </c>
      <c r="L1450" t="s">
        <v>303</v>
      </c>
      <c r="M1450" t="s">
        <v>809</v>
      </c>
    </row>
    <row r="1451" spans="1:13" x14ac:dyDescent="0.2">
      <c r="A1451" t="s">
        <v>292</v>
      </c>
      <c r="B1451" t="s">
        <v>293</v>
      </c>
      <c r="C1451" t="s">
        <v>8834</v>
      </c>
      <c r="D1451" t="s">
        <v>349</v>
      </c>
      <c r="E1451" t="s">
        <v>424</v>
      </c>
      <c r="F1451" t="s">
        <v>8835</v>
      </c>
      <c r="G1451" t="s">
        <v>8836</v>
      </c>
      <c r="H1451" t="s">
        <v>8550</v>
      </c>
      <c r="I1451" t="s">
        <v>8159</v>
      </c>
      <c r="J1451" t="s">
        <v>8837</v>
      </c>
      <c r="K1451" t="s">
        <v>8838</v>
      </c>
      <c r="L1451" t="s">
        <v>303</v>
      </c>
      <c r="M1451" t="s">
        <v>312</v>
      </c>
    </row>
    <row r="1452" spans="1:13" x14ac:dyDescent="0.2">
      <c r="A1452" t="s">
        <v>292</v>
      </c>
      <c r="B1452" t="s">
        <v>293</v>
      </c>
      <c r="C1452" t="s">
        <v>8839</v>
      </c>
      <c r="D1452" t="s">
        <v>8840</v>
      </c>
      <c r="E1452" t="s">
        <v>8841</v>
      </c>
      <c r="F1452" t="s">
        <v>8842</v>
      </c>
      <c r="G1452" t="s">
        <v>8843</v>
      </c>
      <c r="H1452" t="s">
        <v>8844</v>
      </c>
      <c r="I1452" t="s">
        <v>8226</v>
      </c>
      <c r="J1452" t="s">
        <v>8845</v>
      </c>
      <c r="K1452" t="s">
        <v>8846</v>
      </c>
      <c r="L1452" t="s">
        <v>303</v>
      </c>
      <c r="M1452" t="s">
        <v>8847</v>
      </c>
    </row>
    <row r="1453" spans="1:13" x14ac:dyDescent="0.2">
      <c r="A1453" t="s">
        <v>292</v>
      </c>
      <c r="B1453" t="s">
        <v>293</v>
      </c>
      <c r="C1453" t="s">
        <v>8848</v>
      </c>
      <c r="D1453" t="s">
        <v>394</v>
      </c>
      <c r="E1453" t="s">
        <v>395</v>
      </c>
      <c r="F1453" t="s">
        <v>8849</v>
      </c>
      <c r="H1453" t="s">
        <v>8434</v>
      </c>
      <c r="I1453" t="s">
        <v>8159</v>
      </c>
      <c r="J1453" t="s">
        <v>8850</v>
      </c>
      <c r="K1453" t="s">
        <v>8851</v>
      </c>
      <c r="L1453" t="s">
        <v>303</v>
      </c>
      <c r="M1453" t="s">
        <v>1857</v>
      </c>
    </row>
    <row r="1454" spans="1:13" x14ac:dyDescent="0.2">
      <c r="A1454" t="s">
        <v>292</v>
      </c>
      <c r="B1454" t="s">
        <v>293</v>
      </c>
      <c r="C1454" t="s">
        <v>8852</v>
      </c>
      <c r="D1454" t="s">
        <v>349</v>
      </c>
      <c r="F1454" t="s">
        <v>5292</v>
      </c>
      <c r="H1454" t="s">
        <v>8166</v>
      </c>
      <c r="I1454" t="s">
        <v>8167</v>
      </c>
      <c r="J1454" t="s">
        <v>8853</v>
      </c>
      <c r="K1454" t="s">
        <v>8854</v>
      </c>
      <c r="L1454" t="s">
        <v>303</v>
      </c>
      <c r="M1454" t="s">
        <v>422</v>
      </c>
    </row>
    <row r="1455" spans="1:13" x14ac:dyDescent="0.2">
      <c r="A1455" t="s">
        <v>292</v>
      </c>
      <c r="B1455" t="s">
        <v>293</v>
      </c>
      <c r="C1455" t="s">
        <v>8855</v>
      </c>
      <c r="D1455" t="s">
        <v>8856</v>
      </c>
      <c r="E1455" t="s">
        <v>8857</v>
      </c>
      <c r="F1455" t="s">
        <v>8858</v>
      </c>
      <c r="H1455" t="s">
        <v>8185</v>
      </c>
      <c r="I1455" t="s">
        <v>8159</v>
      </c>
      <c r="J1455" t="s">
        <v>8859</v>
      </c>
      <c r="K1455" t="s">
        <v>8860</v>
      </c>
      <c r="L1455" t="s">
        <v>303</v>
      </c>
      <c r="M1455" t="s">
        <v>8861</v>
      </c>
    </row>
    <row r="1456" spans="1:13" x14ac:dyDescent="0.2">
      <c r="A1456" t="s">
        <v>292</v>
      </c>
      <c r="B1456" t="s">
        <v>293</v>
      </c>
      <c r="C1456" t="s">
        <v>8862</v>
      </c>
      <c r="D1456" t="s">
        <v>349</v>
      </c>
      <c r="E1456" t="s">
        <v>424</v>
      </c>
      <c r="F1456" t="s">
        <v>8863</v>
      </c>
      <c r="G1456" t="s">
        <v>539</v>
      </c>
      <c r="I1456" t="s">
        <v>8159</v>
      </c>
      <c r="J1456" t="s">
        <v>8864</v>
      </c>
      <c r="K1456" t="s">
        <v>8865</v>
      </c>
      <c r="L1456" t="s">
        <v>303</v>
      </c>
      <c r="M1456" t="s">
        <v>8866</v>
      </c>
    </row>
    <row r="1457" spans="1:13" x14ac:dyDescent="0.2">
      <c r="A1457" t="s">
        <v>292</v>
      </c>
      <c r="B1457" t="s">
        <v>293</v>
      </c>
      <c r="C1457" t="s">
        <v>8867</v>
      </c>
      <c r="D1457" t="s">
        <v>349</v>
      </c>
      <c r="E1457" t="s">
        <v>476</v>
      </c>
      <c r="F1457" t="s">
        <v>8868</v>
      </c>
      <c r="G1457" t="s">
        <v>8869</v>
      </c>
      <c r="H1457" t="s">
        <v>8460</v>
      </c>
      <c r="I1457" t="s">
        <v>8226</v>
      </c>
      <c r="J1457" t="s">
        <v>8870</v>
      </c>
      <c r="K1457" t="s">
        <v>8871</v>
      </c>
      <c r="L1457" t="s">
        <v>303</v>
      </c>
      <c r="M1457" t="s">
        <v>8563</v>
      </c>
    </row>
    <row r="1458" spans="1:13" x14ac:dyDescent="0.2">
      <c r="A1458" t="s">
        <v>292</v>
      </c>
      <c r="B1458" t="s">
        <v>293</v>
      </c>
      <c r="C1458" t="s">
        <v>8872</v>
      </c>
      <c r="D1458" t="s">
        <v>572</v>
      </c>
      <c r="E1458" t="s">
        <v>573</v>
      </c>
      <c r="F1458" t="s">
        <v>8873</v>
      </c>
      <c r="G1458" t="s">
        <v>8555</v>
      </c>
      <c r="H1458" t="s">
        <v>8158</v>
      </c>
      <c r="I1458" t="s">
        <v>8159</v>
      </c>
      <c r="J1458" t="s">
        <v>8874</v>
      </c>
      <c r="K1458" t="s">
        <v>8875</v>
      </c>
      <c r="L1458" t="s">
        <v>303</v>
      </c>
      <c r="M1458" t="s">
        <v>5915</v>
      </c>
    </row>
    <row r="1459" spans="1:13" x14ac:dyDescent="0.2">
      <c r="A1459" t="s">
        <v>292</v>
      </c>
      <c r="B1459" t="s">
        <v>293</v>
      </c>
      <c r="C1459" t="s">
        <v>8876</v>
      </c>
      <c r="D1459" t="s">
        <v>349</v>
      </c>
      <c r="E1459" t="s">
        <v>476</v>
      </c>
      <c r="F1459" t="s">
        <v>1349</v>
      </c>
      <c r="G1459" t="s">
        <v>8877</v>
      </c>
      <c r="H1459" t="s">
        <v>8226</v>
      </c>
      <c r="J1459" t="s">
        <v>8878</v>
      </c>
      <c r="K1459" t="s">
        <v>8879</v>
      </c>
      <c r="L1459" t="s">
        <v>303</v>
      </c>
      <c r="M1459" t="s">
        <v>8880</v>
      </c>
    </row>
    <row r="1460" spans="1:13" x14ac:dyDescent="0.2">
      <c r="A1460" t="s">
        <v>292</v>
      </c>
      <c r="B1460" t="s">
        <v>293</v>
      </c>
      <c r="C1460" t="s">
        <v>8881</v>
      </c>
      <c r="D1460" t="s">
        <v>572</v>
      </c>
      <c r="E1460" t="s">
        <v>573</v>
      </c>
      <c r="F1460" t="s">
        <v>8882</v>
      </c>
      <c r="G1460" t="s">
        <v>8225</v>
      </c>
      <c r="H1460" t="s">
        <v>8226</v>
      </c>
      <c r="J1460" t="s">
        <v>8883</v>
      </c>
      <c r="K1460" t="s">
        <v>8884</v>
      </c>
      <c r="L1460" t="s">
        <v>303</v>
      </c>
      <c r="M1460" t="s">
        <v>3317</v>
      </c>
    </row>
    <row r="1461" spans="1:13" x14ac:dyDescent="0.2">
      <c r="A1461" t="s">
        <v>292</v>
      </c>
      <c r="B1461" t="s">
        <v>293</v>
      </c>
      <c r="C1461" t="s">
        <v>8885</v>
      </c>
      <c r="D1461" t="s">
        <v>564</v>
      </c>
      <c r="E1461" t="s">
        <v>296</v>
      </c>
      <c r="F1461" t="s">
        <v>8886</v>
      </c>
      <c r="H1461" t="s">
        <v>8550</v>
      </c>
      <c r="I1461" t="s">
        <v>8159</v>
      </c>
      <c r="J1461" t="s">
        <v>8887</v>
      </c>
      <c r="K1461" t="s">
        <v>8888</v>
      </c>
      <c r="L1461" t="s">
        <v>303</v>
      </c>
      <c r="M1461" t="s">
        <v>422</v>
      </c>
    </row>
    <row r="1462" spans="1:13" x14ac:dyDescent="0.2">
      <c r="A1462" t="s">
        <v>292</v>
      </c>
      <c r="B1462" t="s">
        <v>293</v>
      </c>
      <c r="C1462" t="s">
        <v>8889</v>
      </c>
      <c r="D1462" t="s">
        <v>572</v>
      </c>
      <c r="E1462" t="s">
        <v>573</v>
      </c>
      <c r="F1462" t="s">
        <v>8890</v>
      </c>
      <c r="G1462" t="s">
        <v>8891</v>
      </c>
      <c r="H1462" t="s">
        <v>8321</v>
      </c>
      <c r="I1462" t="s">
        <v>8226</v>
      </c>
      <c r="J1462" t="s">
        <v>8892</v>
      </c>
      <c r="K1462" t="s">
        <v>8893</v>
      </c>
      <c r="L1462" t="s">
        <v>303</v>
      </c>
      <c r="M1462" t="s">
        <v>6310</v>
      </c>
    </row>
    <row r="1463" spans="1:13" x14ac:dyDescent="0.2">
      <c r="A1463" t="s">
        <v>292</v>
      </c>
      <c r="B1463" t="s">
        <v>293</v>
      </c>
      <c r="C1463" t="s">
        <v>8894</v>
      </c>
      <c r="D1463" t="s">
        <v>349</v>
      </c>
      <c r="E1463" t="s">
        <v>424</v>
      </c>
      <c r="F1463" t="s">
        <v>8628</v>
      </c>
      <c r="G1463" t="s">
        <v>8895</v>
      </c>
      <c r="H1463" t="s">
        <v>8185</v>
      </c>
      <c r="I1463" t="s">
        <v>8159</v>
      </c>
      <c r="J1463" t="s">
        <v>8896</v>
      </c>
      <c r="K1463" t="s">
        <v>8897</v>
      </c>
      <c r="L1463" t="s">
        <v>303</v>
      </c>
      <c r="M1463" t="s">
        <v>8898</v>
      </c>
    </row>
    <row r="1464" spans="1:13" x14ac:dyDescent="0.2">
      <c r="A1464" t="s">
        <v>292</v>
      </c>
      <c r="B1464" t="s">
        <v>293</v>
      </c>
      <c r="C1464" t="s">
        <v>8899</v>
      </c>
      <c r="D1464" t="s">
        <v>572</v>
      </c>
      <c r="E1464" t="s">
        <v>573</v>
      </c>
      <c r="F1464" t="s">
        <v>8900</v>
      </c>
      <c r="G1464" t="s">
        <v>8901</v>
      </c>
      <c r="H1464" t="s">
        <v>8185</v>
      </c>
      <c r="J1464" t="s">
        <v>8902</v>
      </c>
      <c r="K1464" t="s">
        <v>8903</v>
      </c>
      <c r="L1464" t="s">
        <v>303</v>
      </c>
      <c r="M1464" t="s">
        <v>8904</v>
      </c>
    </row>
    <row r="1465" spans="1:13" x14ac:dyDescent="0.2">
      <c r="A1465" t="s">
        <v>292</v>
      </c>
      <c r="B1465" t="s">
        <v>293</v>
      </c>
      <c r="C1465" t="s">
        <v>8905</v>
      </c>
      <c r="D1465" t="s">
        <v>572</v>
      </c>
      <c r="E1465" t="s">
        <v>573</v>
      </c>
      <c r="F1465" t="s">
        <v>8906</v>
      </c>
      <c r="G1465" t="s">
        <v>8907</v>
      </c>
      <c r="I1465" t="s">
        <v>8193</v>
      </c>
      <c r="J1465" t="s">
        <v>8908</v>
      </c>
      <c r="K1465" t="s">
        <v>302</v>
      </c>
      <c r="L1465" t="s">
        <v>303</v>
      </c>
      <c r="M1465" t="s">
        <v>8909</v>
      </c>
    </row>
    <row r="1466" spans="1:13" x14ac:dyDescent="0.2">
      <c r="A1466" t="s">
        <v>292</v>
      </c>
      <c r="B1466" t="s">
        <v>293</v>
      </c>
      <c r="C1466" t="s">
        <v>8910</v>
      </c>
      <c r="D1466" t="s">
        <v>8911</v>
      </c>
      <c r="E1466" t="s">
        <v>8912</v>
      </c>
      <c r="F1466" t="s">
        <v>8913</v>
      </c>
      <c r="H1466" t="s">
        <v>8185</v>
      </c>
      <c r="I1466" t="s">
        <v>8159</v>
      </c>
      <c r="J1466" t="s">
        <v>8914</v>
      </c>
      <c r="K1466" t="s">
        <v>8915</v>
      </c>
      <c r="L1466" t="s">
        <v>303</v>
      </c>
      <c r="M1466" t="s">
        <v>7182</v>
      </c>
    </row>
    <row r="1467" spans="1:13" x14ac:dyDescent="0.2">
      <c r="A1467" t="s">
        <v>292</v>
      </c>
      <c r="B1467" t="s">
        <v>293</v>
      </c>
      <c r="C1467" t="s">
        <v>8916</v>
      </c>
      <c r="D1467" t="s">
        <v>366</v>
      </c>
      <c r="E1467" t="s">
        <v>1215</v>
      </c>
      <c r="F1467" t="s">
        <v>8917</v>
      </c>
      <c r="G1467" t="s">
        <v>8918</v>
      </c>
      <c r="H1467" t="s">
        <v>8166</v>
      </c>
      <c r="I1467" t="s">
        <v>8167</v>
      </c>
      <c r="J1467" t="s">
        <v>8919</v>
      </c>
      <c r="K1467" t="s">
        <v>8920</v>
      </c>
      <c r="L1467" t="s">
        <v>303</v>
      </c>
      <c r="M1467" t="s">
        <v>8921</v>
      </c>
    </row>
    <row r="1468" spans="1:13" x14ac:dyDescent="0.2">
      <c r="A1468" t="s">
        <v>292</v>
      </c>
      <c r="B1468" t="s">
        <v>293</v>
      </c>
      <c r="C1468" t="s">
        <v>8922</v>
      </c>
      <c r="D1468" t="s">
        <v>513</v>
      </c>
      <c r="F1468" t="s">
        <v>5297</v>
      </c>
      <c r="G1468" t="s">
        <v>8923</v>
      </c>
      <c r="H1468" t="s">
        <v>8264</v>
      </c>
      <c r="J1468" t="s">
        <v>8924</v>
      </c>
      <c r="K1468" t="s">
        <v>8925</v>
      </c>
      <c r="L1468" t="s">
        <v>303</v>
      </c>
      <c r="M1468" t="s">
        <v>3482</v>
      </c>
    </row>
    <row r="1469" spans="1:13" x14ac:dyDescent="0.2">
      <c r="A1469" t="s">
        <v>292</v>
      </c>
      <c r="B1469" t="s">
        <v>293</v>
      </c>
      <c r="C1469" t="s">
        <v>8926</v>
      </c>
      <c r="D1469" t="s">
        <v>8927</v>
      </c>
      <c r="E1469" t="s">
        <v>8928</v>
      </c>
      <c r="F1469" t="s">
        <v>8929</v>
      </c>
      <c r="G1469" t="s">
        <v>1063</v>
      </c>
      <c r="H1469" t="s">
        <v>8930</v>
      </c>
      <c r="I1469" t="s">
        <v>8226</v>
      </c>
      <c r="J1469" t="s">
        <v>8931</v>
      </c>
      <c r="K1469" t="s">
        <v>8932</v>
      </c>
      <c r="L1469" t="s">
        <v>303</v>
      </c>
      <c r="M1469" t="s">
        <v>8933</v>
      </c>
    </row>
    <row r="1470" spans="1:13" x14ac:dyDescent="0.2">
      <c r="A1470" t="s">
        <v>292</v>
      </c>
      <c r="B1470" t="s">
        <v>293</v>
      </c>
      <c r="C1470" t="s">
        <v>8934</v>
      </c>
      <c r="D1470" t="s">
        <v>564</v>
      </c>
      <c r="E1470" t="s">
        <v>296</v>
      </c>
      <c r="F1470" t="s">
        <v>8935</v>
      </c>
      <c r="G1470" t="s">
        <v>8165</v>
      </c>
      <c r="H1470" t="s">
        <v>8166</v>
      </c>
      <c r="I1470" t="s">
        <v>8167</v>
      </c>
      <c r="J1470" t="s">
        <v>8936</v>
      </c>
      <c r="K1470" t="s">
        <v>8937</v>
      </c>
      <c r="L1470" t="s">
        <v>303</v>
      </c>
      <c r="M1470" t="s">
        <v>4469</v>
      </c>
    </row>
    <row r="1471" spans="1:13" x14ac:dyDescent="0.2">
      <c r="A1471" t="s">
        <v>292</v>
      </c>
      <c r="B1471" t="s">
        <v>293</v>
      </c>
      <c r="C1471" t="s">
        <v>8938</v>
      </c>
      <c r="D1471" t="s">
        <v>8939</v>
      </c>
      <c r="E1471" t="s">
        <v>8940</v>
      </c>
      <c r="F1471" t="s">
        <v>813</v>
      </c>
      <c r="G1471" t="s">
        <v>8941</v>
      </c>
      <c r="H1471" t="s">
        <v>8942</v>
      </c>
      <c r="I1471" t="s">
        <v>8943</v>
      </c>
      <c r="J1471" t="s">
        <v>8944</v>
      </c>
      <c r="K1471" t="s">
        <v>8945</v>
      </c>
      <c r="L1471" t="s">
        <v>303</v>
      </c>
      <c r="M1471" t="s">
        <v>8946</v>
      </c>
    </row>
    <row r="1472" spans="1:13" x14ac:dyDescent="0.2">
      <c r="A1472" t="s">
        <v>292</v>
      </c>
      <c r="B1472" t="s">
        <v>293</v>
      </c>
      <c r="C1472" t="s">
        <v>8947</v>
      </c>
      <c r="D1472" t="s">
        <v>349</v>
      </c>
      <c r="E1472" t="s">
        <v>424</v>
      </c>
      <c r="F1472" t="s">
        <v>8948</v>
      </c>
      <c r="G1472" t="s">
        <v>8949</v>
      </c>
      <c r="H1472" t="s">
        <v>8225</v>
      </c>
      <c r="I1472" t="s">
        <v>8226</v>
      </c>
      <c r="J1472" t="s">
        <v>8950</v>
      </c>
      <c r="K1472" t="s">
        <v>8951</v>
      </c>
      <c r="L1472" t="s">
        <v>303</v>
      </c>
      <c r="M1472" t="s">
        <v>8952</v>
      </c>
    </row>
    <row r="1473" spans="1:13" x14ac:dyDescent="0.2">
      <c r="A1473" t="s">
        <v>292</v>
      </c>
      <c r="B1473" t="s">
        <v>293</v>
      </c>
      <c r="C1473" t="s">
        <v>8953</v>
      </c>
      <c r="D1473" t="s">
        <v>8954</v>
      </c>
      <c r="E1473" t="s">
        <v>8955</v>
      </c>
      <c r="F1473" t="s">
        <v>8956</v>
      </c>
      <c r="H1473" t="s">
        <v>8957</v>
      </c>
      <c r="I1473" t="s">
        <v>8159</v>
      </c>
      <c r="J1473" t="s">
        <v>8958</v>
      </c>
      <c r="K1473" t="s">
        <v>8959</v>
      </c>
      <c r="L1473" t="s">
        <v>303</v>
      </c>
      <c r="M1473" t="s">
        <v>8960</v>
      </c>
    </row>
    <row r="1474" spans="1:13" x14ac:dyDescent="0.2">
      <c r="A1474" t="s">
        <v>292</v>
      </c>
      <c r="B1474" t="s">
        <v>293</v>
      </c>
      <c r="C1474" t="s">
        <v>8961</v>
      </c>
      <c r="D1474" t="s">
        <v>8962</v>
      </c>
      <c r="E1474" t="s">
        <v>8963</v>
      </c>
      <c r="F1474" t="s">
        <v>8964</v>
      </c>
      <c r="H1474" t="s">
        <v>8225</v>
      </c>
      <c r="I1474" t="s">
        <v>8226</v>
      </c>
      <c r="J1474" t="s">
        <v>8965</v>
      </c>
      <c r="K1474" t="s">
        <v>302</v>
      </c>
      <c r="L1474" t="s">
        <v>303</v>
      </c>
      <c r="M1474" t="s">
        <v>8966</v>
      </c>
    </row>
    <row r="1475" spans="1:13" x14ac:dyDescent="0.2">
      <c r="A1475" t="s">
        <v>292</v>
      </c>
      <c r="B1475" t="s">
        <v>293</v>
      </c>
      <c r="C1475" t="s">
        <v>8967</v>
      </c>
      <c r="D1475" t="s">
        <v>8758</v>
      </c>
      <c r="E1475" t="s">
        <v>8968</v>
      </c>
      <c r="F1475" t="s">
        <v>8969</v>
      </c>
      <c r="H1475" t="s">
        <v>8256</v>
      </c>
      <c r="I1475" t="s">
        <v>8167</v>
      </c>
      <c r="J1475" t="s">
        <v>8970</v>
      </c>
      <c r="K1475" t="s">
        <v>8971</v>
      </c>
      <c r="L1475" t="s">
        <v>303</v>
      </c>
      <c r="M1475" t="s">
        <v>7965</v>
      </c>
    </row>
    <row r="1476" spans="1:13" x14ac:dyDescent="0.2">
      <c r="A1476" t="s">
        <v>292</v>
      </c>
      <c r="B1476" t="s">
        <v>293</v>
      </c>
      <c r="C1476" t="s">
        <v>8972</v>
      </c>
      <c r="D1476" t="s">
        <v>8973</v>
      </c>
      <c r="E1476" t="s">
        <v>8974</v>
      </c>
      <c r="F1476" t="s">
        <v>8975</v>
      </c>
      <c r="H1476" t="s">
        <v>8185</v>
      </c>
      <c r="I1476" t="s">
        <v>8159</v>
      </c>
      <c r="J1476" t="s">
        <v>8976</v>
      </c>
      <c r="K1476" t="s">
        <v>8977</v>
      </c>
      <c r="L1476" t="s">
        <v>303</v>
      </c>
      <c r="M1476" t="s">
        <v>8978</v>
      </c>
    </row>
    <row r="1477" spans="1:13" x14ac:dyDescent="0.2">
      <c r="A1477" t="s">
        <v>292</v>
      </c>
      <c r="B1477" t="s">
        <v>293</v>
      </c>
      <c r="C1477" t="s">
        <v>8979</v>
      </c>
      <c r="D1477" t="s">
        <v>8980</v>
      </c>
      <c r="E1477" t="s">
        <v>8981</v>
      </c>
      <c r="F1477" t="s">
        <v>8982</v>
      </c>
      <c r="G1477" t="s">
        <v>4720</v>
      </c>
      <c r="H1477" t="s">
        <v>8983</v>
      </c>
      <c r="I1477" t="s">
        <v>8167</v>
      </c>
      <c r="J1477" t="s">
        <v>8984</v>
      </c>
      <c r="K1477" t="s">
        <v>8985</v>
      </c>
      <c r="L1477" t="s">
        <v>303</v>
      </c>
      <c r="M1477" t="s">
        <v>8986</v>
      </c>
    </row>
    <row r="1478" spans="1:13" x14ac:dyDescent="0.2">
      <c r="A1478" t="s">
        <v>292</v>
      </c>
      <c r="B1478" t="s">
        <v>293</v>
      </c>
      <c r="C1478" t="s">
        <v>8987</v>
      </c>
      <c r="D1478" t="s">
        <v>8988</v>
      </c>
      <c r="E1478" t="s">
        <v>8989</v>
      </c>
      <c r="F1478" t="s">
        <v>1137</v>
      </c>
      <c r="G1478" t="s">
        <v>8990</v>
      </c>
      <c r="H1478" t="s">
        <v>8991</v>
      </c>
      <c r="I1478" t="s">
        <v>8992</v>
      </c>
      <c r="J1478" t="s">
        <v>8993</v>
      </c>
      <c r="K1478" t="s">
        <v>8994</v>
      </c>
      <c r="L1478" t="s">
        <v>303</v>
      </c>
      <c r="M1478" t="s">
        <v>2895</v>
      </c>
    </row>
    <row r="1479" spans="1:13" x14ac:dyDescent="0.2">
      <c r="A1479" t="s">
        <v>292</v>
      </c>
      <c r="B1479" t="s">
        <v>293</v>
      </c>
      <c r="C1479" t="s">
        <v>8995</v>
      </c>
      <c r="D1479" t="s">
        <v>8996</v>
      </c>
      <c r="E1479" t="s">
        <v>8997</v>
      </c>
      <c r="F1479" t="s">
        <v>8998</v>
      </c>
      <c r="H1479" t="s">
        <v>8185</v>
      </c>
      <c r="J1479" t="s">
        <v>8999</v>
      </c>
      <c r="K1479" t="s">
        <v>9000</v>
      </c>
      <c r="L1479" t="s">
        <v>303</v>
      </c>
      <c r="M1479" t="s">
        <v>9001</v>
      </c>
    </row>
    <row r="1480" spans="1:13" x14ac:dyDescent="0.2">
      <c r="A1480" t="s">
        <v>292</v>
      </c>
      <c r="B1480" t="s">
        <v>293</v>
      </c>
      <c r="C1480" t="s">
        <v>9002</v>
      </c>
      <c r="D1480" t="s">
        <v>5081</v>
      </c>
      <c r="E1480" t="s">
        <v>5082</v>
      </c>
      <c r="F1480" t="s">
        <v>9003</v>
      </c>
      <c r="H1480" t="s">
        <v>8185</v>
      </c>
      <c r="I1480" t="s">
        <v>8159</v>
      </c>
      <c r="J1480" t="s">
        <v>9004</v>
      </c>
      <c r="K1480" t="s">
        <v>9005</v>
      </c>
      <c r="L1480" t="s">
        <v>303</v>
      </c>
      <c r="M1480" t="s">
        <v>6841</v>
      </c>
    </row>
    <row r="1481" spans="1:13" x14ac:dyDescent="0.2">
      <c r="A1481" t="s">
        <v>292</v>
      </c>
      <c r="B1481" t="s">
        <v>293</v>
      </c>
      <c r="C1481" t="s">
        <v>9006</v>
      </c>
      <c r="D1481" t="s">
        <v>9007</v>
      </c>
      <c r="E1481" t="s">
        <v>484</v>
      </c>
      <c r="F1481" t="s">
        <v>9008</v>
      </c>
      <c r="G1481" t="s">
        <v>9009</v>
      </c>
      <c r="H1481" t="s">
        <v>8383</v>
      </c>
      <c r="I1481" t="s">
        <v>8159</v>
      </c>
      <c r="J1481" t="s">
        <v>9010</v>
      </c>
      <c r="K1481" t="s">
        <v>9011</v>
      </c>
      <c r="L1481" t="s">
        <v>303</v>
      </c>
      <c r="M1481" t="s">
        <v>9012</v>
      </c>
    </row>
    <row r="1482" spans="1:13" x14ac:dyDescent="0.2">
      <c r="A1482" t="s">
        <v>292</v>
      </c>
      <c r="B1482" t="s">
        <v>293</v>
      </c>
      <c r="C1482" t="s">
        <v>9013</v>
      </c>
      <c r="D1482" t="s">
        <v>572</v>
      </c>
      <c r="E1482" t="s">
        <v>573</v>
      </c>
      <c r="F1482" t="s">
        <v>9014</v>
      </c>
      <c r="G1482" t="s">
        <v>8225</v>
      </c>
      <c r="I1482" t="s">
        <v>8226</v>
      </c>
      <c r="J1482" t="s">
        <v>9015</v>
      </c>
      <c r="K1482" t="s">
        <v>9016</v>
      </c>
      <c r="L1482" t="s">
        <v>303</v>
      </c>
      <c r="M1482" t="s">
        <v>3317</v>
      </c>
    </row>
    <row r="1483" spans="1:13" x14ac:dyDescent="0.2">
      <c r="A1483" t="s">
        <v>292</v>
      </c>
      <c r="B1483" t="s">
        <v>293</v>
      </c>
      <c r="C1483" t="s">
        <v>9017</v>
      </c>
      <c r="D1483" t="s">
        <v>8620</v>
      </c>
      <c r="E1483" t="s">
        <v>8621</v>
      </c>
      <c r="F1483" t="s">
        <v>9018</v>
      </c>
      <c r="H1483" t="s">
        <v>8158</v>
      </c>
      <c r="I1483" t="s">
        <v>8159</v>
      </c>
      <c r="J1483" t="s">
        <v>9019</v>
      </c>
      <c r="K1483" t="s">
        <v>9020</v>
      </c>
      <c r="L1483" t="s">
        <v>303</v>
      </c>
      <c r="M1483" t="s">
        <v>9021</v>
      </c>
    </row>
    <row r="1484" spans="1:13" x14ac:dyDescent="0.2">
      <c r="A1484" t="s">
        <v>292</v>
      </c>
      <c r="B1484" t="s">
        <v>293</v>
      </c>
      <c r="C1484" t="s">
        <v>9022</v>
      </c>
      <c r="D1484" t="s">
        <v>844</v>
      </c>
      <c r="E1484" t="s">
        <v>296</v>
      </c>
      <c r="F1484" t="s">
        <v>9023</v>
      </c>
      <c r="G1484" t="s">
        <v>9024</v>
      </c>
      <c r="H1484" t="s">
        <v>8193</v>
      </c>
      <c r="I1484" t="s">
        <v>8167</v>
      </c>
      <c r="J1484" t="s">
        <v>9025</v>
      </c>
      <c r="K1484" t="s">
        <v>9026</v>
      </c>
      <c r="L1484" t="s">
        <v>303</v>
      </c>
      <c r="M1484" t="s">
        <v>9027</v>
      </c>
    </row>
    <row r="1485" spans="1:13" x14ac:dyDescent="0.2">
      <c r="A1485" t="s">
        <v>292</v>
      </c>
      <c r="B1485" t="s">
        <v>293</v>
      </c>
      <c r="C1485" t="s">
        <v>9028</v>
      </c>
      <c r="D1485" t="s">
        <v>564</v>
      </c>
      <c r="E1485" t="s">
        <v>296</v>
      </c>
      <c r="F1485" t="s">
        <v>9029</v>
      </c>
      <c r="G1485" t="s">
        <v>9030</v>
      </c>
      <c r="H1485" t="s">
        <v>8225</v>
      </c>
      <c r="I1485" t="s">
        <v>8226</v>
      </c>
      <c r="J1485" t="s">
        <v>9031</v>
      </c>
      <c r="K1485" t="s">
        <v>9032</v>
      </c>
      <c r="L1485" t="s">
        <v>303</v>
      </c>
      <c r="M1485" t="s">
        <v>8467</v>
      </c>
    </row>
    <row r="1486" spans="1:13" x14ac:dyDescent="0.2">
      <c r="A1486" t="s">
        <v>292</v>
      </c>
      <c r="B1486" t="s">
        <v>293</v>
      </c>
      <c r="C1486" t="s">
        <v>9033</v>
      </c>
      <c r="D1486" t="s">
        <v>564</v>
      </c>
      <c r="E1486" t="s">
        <v>296</v>
      </c>
      <c r="F1486" t="s">
        <v>9034</v>
      </c>
      <c r="G1486" t="s">
        <v>9035</v>
      </c>
      <c r="H1486" t="s">
        <v>8942</v>
      </c>
      <c r="I1486" t="s">
        <v>8943</v>
      </c>
      <c r="J1486" t="s">
        <v>9036</v>
      </c>
      <c r="K1486" t="s">
        <v>9037</v>
      </c>
      <c r="L1486" t="s">
        <v>303</v>
      </c>
      <c r="M1486" t="s">
        <v>9027</v>
      </c>
    </row>
    <row r="1487" spans="1:13" x14ac:dyDescent="0.2">
      <c r="A1487" t="s">
        <v>292</v>
      </c>
      <c r="B1487" t="s">
        <v>293</v>
      </c>
      <c r="C1487" t="s">
        <v>9038</v>
      </c>
      <c r="D1487" t="s">
        <v>9039</v>
      </c>
      <c r="F1487" t="s">
        <v>9040</v>
      </c>
      <c r="G1487" t="s">
        <v>9041</v>
      </c>
      <c r="H1487" t="s">
        <v>8256</v>
      </c>
      <c r="J1487" t="s">
        <v>9042</v>
      </c>
      <c r="K1487" t="s">
        <v>8258</v>
      </c>
      <c r="L1487" t="s">
        <v>303</v>
      </c>
      <c r="M1487" t="s">
        <v>1877</v>
      </c>
    </row>
    <row r="1488" spans="1:13" x14ac:dyDescent="0.2">
      <c r="A1488" t="s">
        <v>292</v>
      </c>
      <c r="B1488" t="s">
        <v>293</v>
      </c>
      <c r="C1488" t="s">
        <v>9043</v>
      </c>
      <c r="D1488" t="s">
        <v>9044</v>
      </c>
      <c r="E1488" t="s">
        <v>9045</v>
      </c>
      <c r="F1488" t="s">
        <v>9046</v>
      </c>
      <c r="H1488" t="s">
        <v>8185</v>
      </c>
      <c r="J1488" t="s">
        <v>9047</v>
      </c>
      <c r="K1488" t="s">
        <v>9048</v>
      </c>
      <c r="L1488" t="s">
        <v>303</v>
      </c>
      <c r="M1488" t="s">
        <v>9049</v>
      </c>
    </row>
    <row r="1489" spans="1:13" x14ac:dyDescent="0.2">
      <c r="A1489" t="s">
        <v>292</v>
      </c>
      <c r="B1489" t="s">
        <v>293</v>
      </c>
      <c r="C1489" t="s">
        <v>9050</v>
      </c>
      <c r="D1489" t="s">
        <v>9051</v>
      </c>
      <c r="E1489" t="s">
        <v>9052</v>
      </c>
      <c r="F1489" t="s">
        <v>9053</v>
      </c>
      <c r="G1489" t="s">
        <v>9054</v>
      </c>
      <c r="H1489" t="s">
        <v>9055</v>
      </c>
      <c r="I1489" t="s">
        <v>8226</v>
      </c>
      <c r="J1489" t="s">
        <v>9056</v>
      </c>
      <c r="K1489" t="s">
        <v>9057</v>
      </c>
      <c r="L1489" t="s">
        <v>303</v>
      </c>
      <c r="M1489" t="s">
        <v>9058</v>
      </c>
    </row>
    <row r="1490" spans="1:13" x14ac:dyDescent="0.2">
      <c r="A1490" t="s">
        <v>292</v>
      </c>
      <c r="B1490" t="s">
        <v>293</v>
      </c>
      <c r="C1490" t="s">
        <v>9059</v>
      </c>
      <c r="D1490" t="s">
        <v>366</v>
      </c>
      <c r="E1490" t="s">
        <v>367</v>
      </c>
      <c r="F1490" t="s">
        <v>9060</v>
      </c>
      <c r="G1490" t="s">
        <v>9061</v>
      </c>
      <c r="H1490" t="s">
        <v>8256</v>
      </c>
      <c r="J1490" t="s">
        <v>9062</v>
      </c>
      <c r="K1490" t="s">
        <v>9063</v>
      </c>
      <c r="L1490" t="s">
        <v>303</v>
      </c>
      <c r="M1490" t="s">
        <v>3070</v>
      </c>
    </row>
    <row r="1491" spans="1:13" x14ac:dyDescent="0.2">
      <c r="A1491" t="s">
        <v>292</v>
      </c>
      <c r="B1491" t="s">
        <v>293</v>
      </c>
      <c r="C1491" t="s">
        <v>9064</v>
      </c>
      <c r="D1491" t="s">
        <v>366</v>
      </c>
      <c r="E1491" t="s">
        <v>1215</v>
      </c>
      <c r="F1491" t="s">
        <v>9065</v>
      </c>
      <c r="H1491" t="s">
        <v>8239</v>
      </c>
      <c r="J1491" t="s">
        <v>9066</v>
      </c>
      <c r="K1491" t="s">
        <v>9067</v>
      </c>
      <c r="L1491" t="s">
        <v>303</v>
      </c>
      <c r="M1491" t="s">
        <v>9068</v>
      </c>
    </row>
    <row r="1492" spans="1:13" x14ac:dyDescent="0.2">
      <c r="A1492" t="s">
        <v>292</v>
      </c>
      <c r="B1492" t="s">
        <v>293</v>
      </c>
      <c r="C1492" t="s">
        <v>9069</v>
      </c>
      <c r="D1492" t="s">
        <v>9070</v>
      </c>
      <c r="E1492" t="s">
        <v>9071</v>
      </c>
      <c r="F1492" t="s">
        <v>9072</v>
      </c>
      <c r="G1492" t="s">
        <v>9073</v>
      </c>
      <c r="H1492" t="s">
        <v>8185</v>
      </c>
      <c r="I1492" t="s">
        <v>8159</v>
      </c>
      <c r="J1492" t="s">
        <v>9074</v>
      </c>
      <c r="K1492" t="s">
        <v>9075</v>
      </c>
      <c r="L1492" t="s">
        <v>303</v>
      </c>
      <c r="M1492" t="s">
        <v>2373</v>
      </c>
    </row>
    <row r="1493" spans="1:13" x14ac:dyDescent="0.2">
      <c r="A1493" t="s">
        <v>292</v>
      </c>
      <c r="B1493" t="s">
        <v>293</v>
      </c>
      <c r="C1493" t="s">
        <v>9076</v>
      </c>
      <c r="D1493" t="s">
        <v>349</v>
      </c>
      <c r="F1493" t="s">
        <v>9077</v>
      </c>
      <c r="G1493" t="s">
        <v>9078</v>
      </c>
      <c r="H1493" t="s">
        <v>9079</v>
      </c>
      <c r="I1493" t="s">
        <v>8256</v>
      </c>
      <c r="J1493" t="s">
        <v>9080</v>
      </c>
      <c r="K1493" t="s">
        <v>9081</v>
      </c>
      <c r="L1493" t="s">
        <v>303</v>
      </c>
      <c r="M1493" t="s">
        <v>422</v>
      </c>
    </row>
    <row r="1494" spans="1:13" x14ac:dyDescent="0.2">
      <c r="A1494" t="s">
        <v>292</v>
      </c>
      <c r="B1494" t="s">
        <v>293</v>
      </c>
      <c r="C1494" t="s">
        <v>9082</v>
      </c>
      <c r="D1494" t="s">
        <v>9083</v>
      </c>
      <c r="E1494" t="s">
        <v>8457</v>
      </c>
      <c r="F1494" t="s">
        <v>9084</v>
      </c>
      <c r="G1494" t="s">
        <v>8185</v>
      </c>
      <c r="J1494" t="s">
        <v>9085</v>
      </c>
      <c r="K1494" t="s">
        <v>9086</v>
      </c>
      <c r="L1494" t="s">
        <v>303</v>
      </c>
      <c r="M1494" t="s">
        <v>584</v>
      </c>
    </row>
    <row r="1495" spans="1:13" x14ac:dyDescent="0.2">
      <c r="A1495" t="s">
        <v>292</v>
      </c>
      <c r="B1495" t="s">
        <v>293</v>
      </c>
      <c r="C1495" t="s">
        <v>9087</v>
      </c>
      <c r="D1495" t="s">
        <v>9088</v>
      </c>
      <c r="E1495" t="s">
        <v>9089</v>
      </c>
      <c r="F1495" t="s">
        <v>9090</v>
      </c>
      <c r="G1495" t="s">
        <v>9091</v>
      </c>
      <c r="H1495" t="s">
        <v>8706</v>
      </c>
      <c r="I1495" t="s">
        <v>8159</v>
      </c>
      <c r="J1495" t="s">
        <v>9092</v>
      </c>
      <c r="K1495" t="s">
        <v>9093</v>
      </c>
      <c r="L1495" t="s">
        <v>303</v>
      </c>
      <c r="M1495" t="s">
        <v>948</v>
      </c>
    </row>
    <row r="1496" spans="1:13" x14ac:dyDescent="0.2">
      <c r="A1496" t="s">
        <v>292</v>
      </c>
      <c r="B1496" t="s">
        <v>293</v>
      </c>
      <c r="C1496" t="s">
        <v>9094</v>
      </c>
      <c r="D1496" t="s">
        <v>572</v>
      </c>
      <c r="E1496" t="s">
        <v>573</v>
      </c>
      <c r="F1496" t="s">
        <v>9095</v>
      </c>
      <c r="G1496" t="s">
        <v>9096</v>
      </c>
      <c r="H1496" t="s">
        <v>8159</v>
      </c>
      <c r="J1496" t="s">
        <v>9097</v>
      </c>
      <c r="K1496" t="s">
        <v>9098</v>
      </c>
      <c r="L1496" t="s">
        <v>303</v>
      </c>
      <c r="M1496" t="s">
        <v>8293</v>
      </c>
    </row>
    <row r="1497" spans="1:13" x14ac:dyDescent="0.2">
      <c r="A1497" t="s">
        <v>292</v>
      </c>
      <c r="B1497" t="s">
        <v>293</v>
      </c>
      <c r="C1497" t="s">
        <v>9099</v>
      </c>
      <c r="D1497" t="s">
        <v>9100</v>
      </c>
      <c r="F1497" t="s">
        <v>9101</v>
      </c>
      <c r="G1497" t="s">
        <v>9102</v>
      </c>
      <c r="H1497" t="s">
        <v>8370</v>
      </c>
      <c r="I1497" t="s">
        <v>8167</v>
      </c>
      <c r="J1497" t="s">
        <v>9103</v>
      </c>
      <c r="K1497" t="s">
        <v>9104</v>
      </c>
      <c r="L1497" t="s">
        <v>303</v>
      </c>
      <c r="M1497" t="s">
        <v>2636</v>
      </c>
    </row>
    <row r="1498" spans="1:13" x14ac:dyDescent="0.2">
      <c r="A1498" t="s">
        <v>292</v>
      </c>
      <c r="B1498" t="s">
        <v>293</v>
      </c>
      <c r="C1498" t="s">
        <v>9105</v>
      </c>
      <c r="D1498" t="s">
        <v>401</v>
      </c>
      <c r="F1498" t="s">
        <v>9106</v>
      </c>
      <c r="H1498" t="s">
        <v>8434</v>
      </c>
      <c r="I1498" t="s">
        <v>8159</v>
      </c>
      <c r="J1498" t="s">
        <v>9107</v>
      </c>
      <c r="K1498" t="s">
        <v>9108</v>
      </c>
      <c r="L1498" t="s">
        <v>303</v>
      </c>
      <c r="M1498" t="s">
        <v>9109</v>
      </c>
    </row>
    <row r="1499" spans="1:13" x14ac:dyDescent="0.2">
      <c r="A1499" t="s">
        <v>292</v>
      </c>
      <c r="B1499" t="s">
        <v>293</v>
      </c>
      <c r="C1499" t="s">
        <v>9110</v>
      </c>
      <c r="D1499" t="s">
        <v>349</v>
      </c>
      <c r="E1499" t="s">
        <v>424</v>
      </c>
      <c r="F1499" t="s">
        <v>9111</v>
      </c>
      <c r="H1499" t="s">
        <v>8193</v>
      </c>
      <c r="J1499" t="s">
        <v>9112</v>
      </c>
      <c r="K1499" t="s">
        <v>9113</v>
      </c>
      <c r="L1499" t="s">
        <v>303</v>
      </c>
      <c r="M1499" t="s">
        <v>2518</v>
      </c>
    </row>
    <row r="1500" spans="1:13" x14ac:dyDescent="0.2">
      <c r="A1500" t="s">
        <v>292</v>
      </c>
      <c r="B1500" t="s">
        <v>293</v>
      </c>
      <c r="C1500" t="s">
        <v>9114</v>
      </c>
      <c r="D1500" t="s">
        <v>349</v>
      </c>
      <c r="F1500" t="s">
        <v>9115</v>
      </c>
      <c r="G1500" t="s">
        <v>8584</v>
      </c>
      <c r="H1500" t="s">
        <v>8166</v>
      </c>
      <c r="I1500" t="s">
        <v>8167</v>
      </c>
      <c r="J1500" t="s">
        <v>9116</v>
      </c>
      <c r="K1500" t="s">
        <v>302</v>
      </c>
      <c r="L1500" t="s">
        <v>303</v>
      </c>
      <c r="M1500" t="s">
        <v>9117</v>
      </c>
    </row>
    <row r="1501" spans="1:13" x14ac:dyDescent="0.2">
      <c r="A1501" t="s">
        <v>292</v>
      </c>
      <c r="B1501" t="s">
        <v>293</v>
      </c>
      <c r="C1501" t="s">
        <v>9118</v>
      </c>
      <c r="D1501" t="s">
        <v>9119</v>
      </c>
      <c r="E1501" t="s">
        <v>5822</v>
      </c>
      <c r="F1501" t="s">
        <v>9120</v>
      </c>
      <c r="G1501" t="s">
        <v>9121</v>
      </c>
      <c r="H1501" t="s">
        <v>8256</v>
      </c>
      <c r="J1501" t="s">
        <v>9122</v>
      </c>
      <c r="K1501" t="s">
        <v>9123</v>
      </c>
      <c r="L1501" t="s">
        <v>303</v>
      </c>
      <c r="M1501" t="s">
        <v>9124</v>
      </c>
    </row>
    <row r="1502" spans="1:13" x14ac:dyDescent="0.2">
      <c r="A1502" t="s">
        <v>292</v>
      </c>
      <c r="B1502" t="s">
        <v>293</v>
      </c>
      <c r="C1502" t="s">
        <v>9125</v>
      </c>
      <c r="D1502" t="s">
        <v>9126</v>
      </c>
      <c r="E1502" t="s">
        <v>9127</v>
      </c>
      <c r="F1502" t="s">
        <v>9128</v>
      </c>
      <c r="G1502" t="s">
        <v>9129</v>
      </c>
      <c r="H1502" t="s">
        <v>8210</v>
      </c>
      <c r="I1502" t="s">
        <v>8226</v>
      </c>
      <c r="J1502" t="s">
        <v>9130</v>
      </c>
      <c r="K1502" t="s">
        <v>9131</v>
      </c>
      <c r="L1502" t="s">
        <v>303</v>
      </c>
      <c r="M1502" t="s">
        <v>9132</v>
      </c>
    </row>
    <row r="1503" spans="1:13" x14ac:dyDescent="0.2">
      <c r="A1503" t="s">
        <v>292</v>
      </c>
      <c r="B1503" t="s">
        <v>293</v>
      </c>
      <c r="C1503" t="s">
        <v>9133</v>
      </c>
      <c r="D1503" t="s">
        <v>572</v>
      </c>
      <c r="E1503" t="s">
        <v>573</v>
      </c>
      <c r="F1503" t="s">
        <v>9134</v>
      </c>
      <c r="H1503" t="s">
        <v>8427</v>
      </c>
      <c r="I1503" t="s">
        <v>8226</v>
      </c>
      <c r="J1503" t="s">
        <v>9135</v>
      </c>
      <c r="K1503" t="s">
        <v>9136</v>
      </c>
      <c r="L1503" t="s">
        <v>303</v>
      </c>
      <c r="M1503" t="s">
        <v>9137</v>
      </c>
    </row>
    <row r="1504" spans="1:13" x14ac:dyDescent="0.2">
      <c r="A1504" t="s">
        <v>292</v>
      </c>
      <c r="B1504" t="s">
        <v>293</v>
      </c>
      <c r="C1504" t="s">
        <v>9138</v>
      </c>
      <c r="D1504" t="s">
        <v>9139</v>
      </c>
      <c r="F1504" t="s">
        <v>9140</v>
      </c>
      <c r="G1504" t="s">
        <v>9141</v>
      </c>
      <c r="H1504" t="s">
        <v>8193</v>
      </c>
      <c r="J1504" t="s">
        <v>9142</v>
      </c>
      <c r="K1504" t="s">
        <v>9143</v>
      </c>
      <c r="L1504" t="s">
        <v>303</v>
      </c>
      <c r="M1504" t="s">
        <v>2636</v>
      </c>
    </row>
    <row r="1505" spans="1:13" x14ac:dyDescent="0.2">
      <c r="A1505" t="s">
        <v>292</v>
      </c>
      <c r="B1505" t="s">
        <v>293</v>
      </c>
      <c r="C1505" t="s">
        <v>9144</v>
      </c>
      <c r="D1505" t="s">
        <v>9145</v>
      </c>
      <c r="E1505" t="s">
        <v>9146</v>
      </c>
      <c r="F1505" t="s">
        <v>9147</v>
      </c>
      <c r="G1505" t="s">
        <v>2786</v>
      </c>
      <c r="H1505" t="s">
        <v>8166</v>
      </c>
      <c r="I1505" t="s">
        <v>8167</v>
      </c>
      <c r="J1505" t="s">
        <v>9148</v>
      </c>
      <c r="K1505" t="s">
        <v>9149</v>
      </c>
      <c r="L1505" t="s">
        <v>303</v>
      </c>
      <c r="M1505" t="s">
        <v>9150</v>
      </c>
    </row>
    <row r="1506" spans="1:13" x14ac:dyDescent="0.2">
      <c r="A1506" t="s">
        <v>292</v>
      </c>
      <c r="B1506" t="s">
        <v>293</v>
      </c>
      <c r="C1506" t="s">
        <v>9151</v>
      </c>
      <c r="D1506" t="s">
        <v>366</v>
      </c>
      <c r="E1506" t="s">
        <v>1215</v>
      </c>
      <c r="F1506" t="s">
        <v>9152</v>
      </c>
      <c r="G1506" t="s">
        <v>2203</v>
      </c>
      <c r="H1506" t="s">
        <v>8210</v>
      </c>
      <c r="I1506" t="s">
        <v>8226</v>
      </c>
      <c r="J1506" t="s">
        <v>9153</v>
      </c>
      <c r="K1506" t="s">
        <v>9154</v>
      </c>
      <c r="L1506" t="s">
        <v>303</v>
      </c>
      <c r="M1506" t="s">
        <v>9155</v>
      </c>
    </row>
    <row r="1507" spans="1:13" x14ac:dyDescent="0.2">
      <c r="A1507" t="s">
        <v>292</v>
      </c>
      <c r="B1507" t="s">
        <v>293</v>
      </c>
      <c r="C1507" t="s">
        <v>9156</v>
      </c>
      <c r="D1507" t="s">
        <v>9157</v>
      </c>
      <c r="E1507" t="s">
        <v>9158</v>
      </c>
      <c r="F1507" t="s">
        <v>9159</v>
      </c>
      <c r="G1507" t="s">
        <v>9160</v>
      </c>
      <c r="H1507" t="s">
        <v>8225</v>
      </c>
      <c r="J1507" t="s">
        <v>9161</v>
      </c>
      <c r="K1507" t="s">
        <v>9162</v>
      </c>
      <c r="L1507" t="s">
        <v>303</v>
      </c>
      <c r="M1507" t="s">
        <v>9163</v>
      </c>
    </row>
    <row r="1508" spans="1:13" x14ac:dyDescent="0.2">
      <c r="A1508" t="s">
        <v>292</v>
      </c>
      <c r="B1508" t="s">
        <v>293</v>
      </c>
      <c r="C1508" t="s">
        <v>9164</v>
      </c>
      <c r="D1508" t="s">
        <v>9165</v>
      </c>
      <c r="E1508" t="s">
        <v>9166</v>
      </c>
      <c r="F1508" t="s">
        <v>9167</v>
      </c>
      <c r="H1508" t="s">
        <v>8201</v>
      </c>
      <c r="I1508" t="s">
        <v>8167</v>
      </c>
      <c r="J1508" t="s">
        <v>9168</v>
      </c>
      <c r="K1508" t="s">
        <v>9169</v>
      </c>
      <c r="L1508" t="s">
        <v>303</v>
      </c>
      <c r="M1508" t="s">
        <v>9170</v>
      </c>
    </row>
    <row r="1509" spans="1:13" x14ac:dyDescent="0.2">
      <c r="A1509" t="s">
        <v>292</v>
      </c>
      <c r="B1509" t="s">
        <v>293</v>
      </c>
      <c r="C1509" t="s">
        <v>9171</v>
      </c>
      <c r="D1509" t="s">
        <v>349</v>
      </c>
      <c r="E1509" t="s">
        <v>424</v>
      </c>
      <c r="F1509" t="s">
        <v>9172</v>
      </c>
      <c r="G1509" t="s">
        <v>9173</v>
      </c>
      <c r="H1509" t="s">
        <v>8225</v>
      </c>
      <c r="I1509" t="s">
        <v>8226</v>
      </c>
      <c r="J1509" t="s">
        <v>9174</v>
      </c>
      <c r="K1509" t="s">
        <v>9175</v>
      </c>
      <c r="L1509" t="s">
        <v>303</v>
      </c>
      <c r="M1509" t="s">
        <v>8777</v>
      </c>
    </row>
    <row r="1510" spans="1:13" x14ac:dyDescent="0.2">
      <c r="A1510" t="s">
        <v>292</v>
      </c>
      <c r="B1510" t="s">
        <v>293</v>
      </c>
      <c r="C1510" t="s">
        <v>9176</v>
      </c>
      <c r="D1510" t="s">
        <v>9177</v>
      </c>
      <c r="E1510" t="s">
        <v>9178</v>
      </c>
      <c r="F1510" t="s">
        <v>1700</v>
      </c>
      <c r="G1510" t="s">
        <v>9179</v>
      </c>
      <c r="H1510" t="s">
        <v>8957</v>
      </c>
      <c r="I1510" t="s">
        <v>8159</v>
      </c>
      <c r="J1510" t="s">
        <v>9180</v>
      </c>
      <c r="K1510" t="s">
        <v>9181</v>
      </c>
      <c r="L1510" t="s">
        <v>303</v>
      </c>
      <c r="M1510" t="s">
        <v>5086</v>
      </c>
    </row>
    <row r="1511" spans="1:13" x14ac:dyDescent="0.2">
      <c r="A1511" t="s">
        <v>292</v>
      </c>
      <c r="B1511" t="s">
        <v>293</v>
      </c>
      <c r="C1511" t="s">
        <v>9182</v>
      </c>
      <c r="D1511" t="s">
        <v>394</v>
      </c>
      <c r="E1511" t="s">
        <v>395</v>
      </c>
      <c r="F1511" t="s">
        <v>9183</v>
      </c>
      <c r="G1511" t="s">
        <v>9184</v>
      </c>
      <c r="H1511" t="s">
        <v>8185</v>
      </c>
      <c r="J1511" t="s">
        <v>9185</v>
      </c>
      <c r="K1511" t="s">
        <v>9186</v>
      </c>
      <c r="L1511" t="s">
        <v>303</v>
      </c>
      <c r="M1511" t="s">
        <v>9187</v>
      </c>
    </row>
    <row r="1512" spans="1:13" x14ac:dyDescent="0.2">
      <c r="A1512" t="s">
        <v>292</v>
      </c>
      <c r="B1512" t="s">
        <v>293</v>
      </c>
      <c r="C1512" t="s">
        <v>9188</v>
      </c>
      <c r="D1512" t="s">
        <v>349</v>
      </c>
      <c r="E1512" t="s">
        <v>424</v>
      </c>
      <c r="F1512" t="s">
        <v>9189</v>
      </c>
      <c r="G1512" t="s">
        <v>9190</v>
      </c>
      <c r="H1512" t="s">
        <v>9191</v>
      </c>
      <c r="I1512" t="s">
        <v>8226</v>
      </c>
      <c r="J1512" t="s">
        <v>9192</v>
      </c>
      <c r="K1512" t="s">
        <v>9193</v>
      </c>
      <c r="L1512" t="s">
        <v>303</v>
      </c>
      <c r="M1512" t="s">
        <v>9194</v>
      </c>
    </row>
    <row r="1513" spans="1:13" x14ac:dyDescent="0.2">
      <c r="A1513" t="s">
        <v>292</v>
      </c>
      <c r="B1513" t="s">
        <v>293</v>
      </c>
      <c r="C1513" t="s">
        <v>9195</v>
      </c>
      <c r="D1513" t="s">
        <v>9196</v>
      </c>
      <c r="E1513" t="s">
        <v>9197</v>
      </c>
      <c r="F1513" t="s">
        <v>9198</v>
      </c>
      <c r="G1513" t="s">
        <v>9199</v>
      </c>
      <c r="H1513" t="s">
        <v>9200</v>
      </c>
      <c r="I1513" t="s">
        <v>8226</v>
      </c>
      <c r="J1513" t="s">
        <v>9201</v>
      </c>
      <c r="K1513" t="s">
        <v>9202</v>
      </c>
      <c r="L1513" t="s">
        <v>303</v>
      </c>
      <c r="M1513" t="s">
        <v>6399</v>
      </c>
    </row>
    <row r="1514" spans="1:13" x14ac:dyDescent="0.2">
      <c r="A1514" t="s">
        <v>292</v>
      </c>
      <c r="B1514" t="s">
        <v>293</v>
      </c>
      <c r="C1514" t="s">
        <v>9203</v>
      </c>
      <c r="D1514" t="s">
        <v>9204</v>
      </c>
      <c r="E1514" t="s">
        <v>9205</v>
      </c>
      <c r="F1514" t="s">
        <v>9206</v>
      </c>
      <c r="G1514" t="s">
        <v>9207</v>
      </c>
      <c r="H1514" t="s">
        <v>8239</v>
      </c>
      <c r="I1514" t="s">
        <v>8159</v>
      </c>
      <c r="J1514" t="s">
        <v>9208</v>
      </c>
      <c r="K1514" t="s">
        <v>9209</v>
      </c>
      <c r="L1514" t="s">
        <v>303</v>
      </c>
      <c r="M1514" t="s">
        <v>1538</v>
      </c>
    </row>
    <row r="1515" spans="1:13" x14ac:dyDescent="0.2">
      <c r="A1515" t="s">
        <v>292</v>
      </c>
      <c r="B1515" t="s">
        <v>293</v>
      </c>
      <c r="C1515" t="s">
        <v>9210</v>
      </c>
      <c r="D1515" t="s">
        <v>572</v>
      </c>
      <c r="E1515" t="s">
        <v>573</v>
      </c>
      <c r="F1515" t="s">
        <v>3599</v>
      </c>
      <c r="G1515" t="s">
        <v>9211</v>
      </c>
      <c r="H1515" t="s">
        <v>9212</v>
      </c>
      <c r="I1515" t="s">
        <v>9213</v>
      </c>
      <c r="J1515" t="s">
        <v>9214</v>
      </c>
      <c r="K1515" t="s">
        <v>9215</v>
      </c>
      <c r="L1515" t="s">
        <v>303</v>
      </c>
      <c r="M1515" t="s">
        <v>6375</v>
      </c>
    </row>
    <row r="1516" spans="1:13" x14ac:dyDescent="0.2">
      <c r="A1516" t="s">
        <v>292</v>
      </c>
      <c r="B1516" t="s">
        <v>293</v>
      </c>
      <c r="C1516" t="s">
        <v>9216</v>
      </c>
      <c r="D1516" t="s">
        <v>394</v>
      </c>
      <c r="E1516" t="s">
        <v>1809</v>
      </c>
      <c r="F1516" t="s">
        <v>9217</v>
      </c>
      <c r="G1516" t="s">
        <v>2203</v>
      </c>
      <c r="H1516" t="s">
        <v>8185</v>
      </c>
      <c r="J1516" t="s">
        <v>9218</v>
      </c>
      <c r="K1516" t="s">
        <v>9219</v>
      </c>
      <c r="L1516" t="s">
        <v>303</v>
      </c>
      <c r="M1516" t="s">
        <v>4012</v>
      </c>
    </row>
    <row r="1517" spans="1:13" x14ac:dyDescent="0.2">
      <c r="A1517" t="s">
        <v>292</v>
      </c>
      <c r="B1517" t="s">
        <v>293</v>
      </c>
      <c r="C1517" t="s">
        <v>9220</v>
      </c>
      <c r="D1517" t="s">
        <v>366</v>
      </c>
      <c r="E1517" t="s">
        <v>367</v>
      </c>
      <c r="F1517" t="s">
        <v>9221</v>
      </c>
      <c r="H1517" t="s">
        <v>8193</v>
      </c>
      <c r="J1517" t="s">
        <v>9222</v>
      </c>
      <c r="K1517" t="s">
        <v>302</v>
      </c>
      <c r="L1517" t="s">
        <v>303</v>
      </c>
      <c r="M1517" t="s">
        <v>9223</v>
      </c>
    </row>
    <row r="1518" spans="1:13" x14ac:dyDescent="0.2">
      <c r="A1518" t="s">
        <v>292</v>
      </c>
      <c r="B1518" t="s">
        <v>293</v>
      </c>
      <c r="C1518" t="s">
        <v>9224</v>
      </c>
      <c r="D1518" t="s">
        <v>349</v>
      </c>
      <c r="E1518" t="s">
        <v>424</v>
      </c>
      <c r="F1518" t="s">
        <v>9225</v>
      </c>
      <c r="H1518" t="s">
        <v>9226</v>
      </c>
      <c r="I1518" t="s">
        <v>8226</v>
      </c>
      <c r="J1518" t="s">
        <v>9227</v>
      </c>
      <c r="K1518" t="s">
        <v>9228</v>
      </c>
      <c r="L1518" t="s">
        <v>303</v>
      </c>
      <c r="M1518" t="s">
        <v>4213</v>
      </c>
    </row>
    <row r="1519" spans="1:13" x14ac:dyDescent="0.2">
      <c r="A1519" t="s">
        <v>292</v>
      </c>
      <c r="B1519" t="s">
        <v>293</v>
      </c>
      <c r="C1519" t="s">
        <v>9229</v>
      </c>
      <c r="D1519" t="s">
        <v>9230</v>
      </c>
      <c r="E1519" t="s">
        <v>9231</v>
      </c>
      <c r="F1519" t="s">
        <v>9232</v>
      </c>
      <c r="H1519" t="s">
        <v>9233</v>
      </c>
      <c r="I1519" t="s">
        <v>8159</v>
      </c>
      <c r="J1519" t="s">
        <v>9234</v>
      </c>
      <c r="K1519" t="s">
        <v>9235</v>
      </c>
      <c r="L1519" t="s">
        <v>303</v>
      </c>
      <c r="M1519" t="s">
        <v>2712</v>
      </c>
    </row>
    <row r="1520" spans="1:13" x14ac:dyDescent="0.2">
      <c r="A1520" t="s">
        <v>292</v>
      </c>
      <c r="B1520" t="s">
        <v>293</v>
      </c>
      <c r="C1520" t="s">
        <v>9236</v>
      </c>
      <c r="D1520" t="s">
        <v>349</v>
      </c>
      <c r="E1520" t="s">
        <v>476</v>
      </c>
      <c r="F1520" t="s">
        <v>9237</v>
      </c>
      <c r="G1520" t="s">
        <v>4720</v>
      </c>
      <c r="H1520" t="s">
        <v>9238</v>
      </c>
      <c r="I1520" t="s">
        <v>8225</v>
      </c>
      <c r="J1520" t="s">
        <v>9239</v>
      </c>
      <c r="K1520" t="s">
        <v>9240</v>
      </c>
      <c r="L1520" t="s">
        <v>303</v>
      </c>
      <c r="M1520" t="s">
        <v>9241</v>
      </c>
    </row>
    <row r="1521" spans="1:13" x14ac:dyDescent="0.2">
      <c r="A1521" t="s">
        <v>292</v>
      </c>
      <c r="B1521" t="s">
        <v>293</v>
      </c>
      <c r="C1521" t="s">
        <v>9242</v>
      </c>
      <c r="D1521" t="s">
        <v>9243</v>
      </c>
      <c r="E1521" t="s">
        <v>9244</v>
      </c>
      <c r="F1521" t="s">
        <v>9245</v>
      </c>
      <c r="G1521" t="s">
        <v>8256</v>
      </c>
      <c r="J1521" t="s">
        <v>9246</v>
      </c>
      <c r="K1521" t="s">
        <v>9247</v>
      </c>
      <c r="L1521" t="s">
        <v>303</v>
      </c>
      <c r="M1521" t="s">
        <v>9248</v>
      </c>
    </row>
    <row r="1522" spans="1:13" x14ac:dyDescent="0.2">
      <c r="A1522" t="s">
        <v>292</v>
      </c>
      <c r="B1522" t="s">
        <v>293</v>
      </c>
      <c r="C1522" t="s">
        <v>9249</v>
      </c>
      <c r="D1522" t="s">
        <v>572</v>
      </c>
      <c r="E1522" t="s">
        <v>573</v>
      </c>
      <c r="F1522" t="s">
        <v>9250</v>
      </c>
      <c r="G1522" t="s">
        <v>9251</v>
      </c>
      <c r="H1522" t="s">
        <v>8193</v>
      </c>
      <c r="J1522" t="s">
        <v>9252</v>
      </c>
      <c r="K1522" t="s">
        <v>302</v>
      </c>
      <c r="L1522" t="s">
        <v>303</v>
      </c>
      <c r="M1522" t="s">
        <v>8586</v>
      </c>
    </row>
    <row r="1523" spans="1:13" x14ac:dyDescent="0.2">
      <c r="A1523" t="s">
        <v>292</v>
      </c>
      <c r="B1523" t="s">
        <v>293</v>
      </c>
      <c r="C1523" t="s">
        <v>9253</v>
      </c>
      <c r="D1523" t="s">
        <v>9254</v>
      </c>
      <c r="E1523" t="s">
        <v>9255</v>
      </c>
      <c r="F1523" t="s">
        <v>9256</v>
      </c>
      <c r="H1523" t="s">
        <v>8225</v>
      </c>
      <c r="I1523" t="s">
        <v>8226</v>
      </c>
      <c r="J1523" t="s">
        <v>9257</v>
      </c>
      <c r="K1523" t="s">
        <v>9258</v>
      </c>
      <c r="L1523" t="s">
        <v>303</v>
      </c>
      <c r="M1523" t="s">
        <v>9259</v>
      </c>
    </row>
    <row r="1524" spans="1:13" x14ac:dyDescent="0.2">
      <c r="A1524" t="s">
        <v>292</v>
      </c>
      <c r="B1524" t="s">
        <v>293</v>
      </c>
      <c r="C1524" t="s">
        <v>9260</v>
      </c>
      <c r="D1524" t="s">
        <v>9261</v>
      </c>
      <c r="F1524" t="s">
        <v>9262</v>
      </c>
      <c r="G1524" t="s">
        <v>9263</v>
      </c>
      <c r="H1524" t="s">
        <v>8225</v>
      </c>
      <c r="J1524" t="s">
        <v>9264</v>
      </c>
      <c r="K1524" t="s">
        <v>9265</v>
      </c>
      <c r="L1524" t="s">
        <v>303</v>
      </c>
      <c r="M1524" t="s">
        <v>6995</v>
      </c>
    </row>
    <row r="1525" spans="1:13" x14ac:dyDescent="0.2">
      <c r="A1525" t="s">
        <v>292</v>
      </c>
      <c r="B1525" t="s">
        <v>293</v>
      </c>
      <c r="C1525" t="s">
        <v>9266</v>
      </c>
      <c r="D1525" t="s">
        <v>9267</v>
      </c>
      <c r="E1525" t="s">
        <v>9268</v>
      </c>
      <c r="F1525" t="s">
        <v>9269</v>
      </c>
      <c r="G1525" t="s">
        <v>8792</v>
      </c>
      <c r="H1525" t="s">
        <v>8793</v>
      </c>
      <c r="I1525" t="s">
        <v>8226</v>
      </c>
      <c r="J1525" t="s">
        <v>9270</v>
      </c>
      <c r="K1525" t="s">
        <v>302</v>
      </c>
      <c r="L1525" t="s">
        <v>303</v>
      </c>
      <c r="M1525" t="s">
        <v>422</v>
      </c>
    </row>
    <row r="1526" spans="1:13" x14ac:dyDescent="0.2">
      <c r="A1526" t="s">
        <v>292</v>
      </c>
      <c r="B1526" t="s">
        <v>293</v>
      </c>
      <c r="C1526" t="s">
        <v>9271</v>
      </c>
      <c r="D1526" t="s">
        <v>9272</v>
      </c>
      <c r="E1526" t="s">
        <v>9273</v>
      </c>
      <c r="F1526" t="s">
        <v>9274</v>
      </c>
      <c r="G1526" t="s">
        <v>9275</v>
      </c>
      <c r="H1526" t="s">
        <v>8370</v>
      </c>
      <c r="I1526" t="s">
        <v>8167</v>
      </c>
      <c r="J1526" t="s">
        <v>9276</v>
      </c>
      <c r="K1526" t="s">
        <v>9277</v>
      </c>
      <c r="L1526" t="s">
        <v>303</v>
      </c>
      <c r="M1526" t="s">
        <v>452</v>
      </c>
    </row>
    <row r="1527" spans="1:13" x14ac:dyDescent="0.2">
      <c r="A1527" t="s">
        <v>292</v>
      </c>
      <c r="B1527" t="s">
        <v>293</v>
      </c>
      <c r="C1527" t="s">
        <v>9278</v>
      </c>
      <c r="D1527" t="s">
        <v>9279</v>
      </c>
      <c r="E1527" t="s">
        <v>9280</v>
      </c>
      <c r="F1527" t="s">
        <v>9281</v>
      </c>
      <c r="G1527" t="s">
        <v>9282</v>
      </c>
      <c r="H1527" t="s">
        <v>8256</v>
      </c>
      <c r="J1527" t="s">
        <v>9283</v>
      </c>
      <c r="K1527" t="s">
        <v>9284</v>
      </c>
      <c r="L1527" t="s">
        <v>303</v>
      </c>
      <c r="M1527" t="s">
        <v>383</v>
      </c>
    </row>
    <row r="1528" spans="1:13" x14ac:dyDescent="0.2">
      <c r="A1528" t="s">
        <v>292</v>
      </c>
      <c r="B1528" t="s">
        <v>293</v>
      </c>
      <c r="C1528" t="s">
        <v>9285</v>
      </c>
      <c r="D1528" t="s">
        <v>9286</v>
      </c>
      <c r="E1528" t="s">
        <v>9287</v>
      </c>
      <c r="F1528" t="s">
        <v>9288</v>
      </c>
      <c r="H1528" t="s">
        <v>8201</v>
      </c>
      <c r="I1528" t="s">
        <v>8167</v>
      </c>
      <c r="J1528" t="s">
        <v>9289</v>
      </c>
      <c r="K1528" t="s">
        <v>9290</v>
      </c>
      <c r="L1528" t="s">
        <v>303</v>
      </c>
      <c r="M1528" t="s">
        <v>2096</v>
      </c>
    </row>
    <row r="1529" spans="1:13" x14ac:dyDescent="0.2">
      <c r="A1529" t="s">
        <v>292</v>
      </c>
      <c r="B1529" t="s">
        <v>293</v>
      </c>
      <c r="C1529" t="s">
        <v>9291</v>
      </c>
      <c r="D1529" t="s">
        <v>349</v>
      </c>
      <c r="F1529" t="s">
        <v>9292</v>
      </c>
      <c r="G1529" t="s">
        <v>8290</v>
      </c>
      <c r="H1529" t="s">
        <v>8159</v>
      </c>
      <c r="J1529" t="s">
        <v>9293</v>
      </c>
      <c r="K1529" t="s">
        <v>9294</v>
      </c>
      <c r="L1529" t="s">
        <v>303</v>
      </c>
      <c r="M1529" t="s">
        <v>422</v>
      </c>
    </row>
    <row r="1530" spans="1:13" x14ac:dyDescent="0.2">
      <c r="A1530" t="s">
        <v>292</v>
      </c>
      <c r="B1530" t="s">
        <v>293</v>
      </c>
      <c r="C1530" t="s">
        <v>9295</v>
      </c>
      <c r="D1530" t="s">
        <v>401</v>
      </c>
      <c r="E1530" t="s">
        <v>402</v>
      </c>
      <c r="F1530" t="s">
        <v>9296</v>
      </c>
      <c r="G1530" t="s">
        <v>8674</v>
      </c>
      <c r="H1530" t="s">
        <v>8225</v>
      </c>
      <c r="J1530" t="s">
        <v>9297</v>
      </c>
      <c r="K1530" t="s">
        <v>9298</v>
      </c>
      <c r="L1530" t="s">
        <v>303</v>
      </c>
      <c r="M1530" t="s">
        <v>6017</v>
      </c>
    </row>
    <row r="1531" spans="1:13" x14ac:dyDescent="0.2">
      <c r="A1531" t="s">
        <v>292</v>
      </c>
      <c r="B1531" t="s">
        <v>293</v>
      </c>
      <c r="C1531" t="s">
        <v>9299</v>
      </c>
      <c r="D1531" t="s">
        <v>9300</v>
      </c>
      <c r="F1531" t="s">
        <v>9301</v>
      </c>
      <c r="H1531" t="s">
        <v>9302</v>
      </c>
      <c r="I1531" t="s">
        <v>8159</v>
      </c>
      <c r="J1531" t="s">
        <v>9303</v>
      </c>
      <c r="K1531" t="s">
        <v>9304</v>
      </c>
      <c r="L1531" t="s">
        <v>303</v>
      </c>
      <c r="M1531" t="s">
        <v>422</v>
      </c>
    </row>
    <row r="1532" spans="1:13" x14ac:dyDescent="0.2">
      <c r="A1532" t="s">
        <v>292</v>
      </c>
      <c r="B1532" t="s">
        <v>293</v>
      </c>
      <c r="C1532" t="s">
        <v>9305</v>
      </c>
      <c r="D1532" t="s">
        <v>8198</v>
      </c>
      <c r="E1532" t="s">
        <v>5074</v>
      </c>
      <c r="F1532" t="s">
        <v>9306</v>
      </c>
      <c r="G1532" t="s">
        <v>9307</v>
      </c>
      <c r="H1532" t="s">
        <v>8427</v>
      </c>
      <c r="I1532" t="s">
        <v>8226</v>
      </c>
      <c r="J1532" t="s">
        <v>9308</v>
      </c>
      <c r="K1532" t="s">
        <v>9309</v>
      </c>
      <c r="L1532" t="s">
        <v>303</v>
      </c>
      <c r="M1532" t="s">
        <v>9310</v>
      </c>
    </row>
    <row r="1533" spans="1:13" x14ac:dyDescent="0.2">
      <c r="A1533" t="s">
        <v>292</v>
      </c>
      <c r="B1533" t="s">
        <v>293</v>
      </c>
      <c r="C1533" t="s">
        <v>9311</v>
      </c>
      <c r="D1533" t="s">
        <v>349</v>
      </c>
      <c r="E1533" t="s">
        <v>424</v>
      </c>
      <c r="F1533" t="s">
        <v>9312</v>
      </c>
      <c r="G1533" t="s">
        <v>9313</v>
      </c>
      <c r="H1533" t="s">
        <v>9314</v>
      </c>
      <c r="I1533" t="s">
        <v>8226</v>
      </c>
      <c r="J1533" t="s">
        <v>9315</v>
      </c>
      <c r="K1533" t="s">
        <v>9316</v>
      </c>
      <c r="L1533" t="s">
        <v>303</v>
      </c>
      <c r="M1533" t="s">
        <v>9317</v>
      </c>
    </row>
    <row r="1534" spans="1:13" x14ac:dyDescent="0.2">
      <c r="A1534" t="s">
        <v>292</v>
      </c>
      <c r="B1534" t="s">
        <v>293</v>
      </c>
      <c r="C1534" t="s">
        <v>9318</v>
      </c>
      <c r="D1534" t="s">
        <v>9319</v>
      </c>
      <c r="E1534" t="s">
        <v>9320</v>
      </c>
      <c r="F1534" t="s">
        <v>9321</v>
      </c>
      <c r="G1534" t="s">
        <v>9322</v>
      </c>
      <c r="H1534" t="s">
        <v>8193</v>
      </c>
      <c r="J1534" t="s">
        <v>9323</v>
      </c>
      <c r="K1534" t="s">
        <v>9324</v>
      </c>
      <c r="L1534" t="s">
        <v>303</v>
      </c>
      <c r="M1534" t="s">
        <v>9325</v>
      </c>
    </row>
    <row r="1535" spans="1:13" x14ac:dyDescent="0.2">
      <c r="A1535" t="s">
        <v>292</v>
      </c>
      <c r="B1535" t="s">
        <v>293</v>
      </c>
      <c r="C1535" t="s">
        <v>9326</v>
      </c>
      <c r="D1535" t="s">
        <v>9327</v>
      </c>
      <c r="E1535" t="s">
        <v>9328</v>
      </c>
      <c r="F1535" t="s">
        <v>9329</v>
      </c>
      <c r="H1535" t="s">
        <v>9330</v>
      </c>
      <c r="I1535" t="s">
        <v>8159</v>
      </c>
      <c r="J1535" t="s">
        <v>9331</v>
      </c>
      <c r="K1535" t="s">
        <v>9332</v>
      </c>
      <c r="L1535" t="s">
        <v>303</v>
      </c>
      <c r="M1535" t="s">
        <v>9333</v>
      </c>
    </row>
    <row r="1536" spans="1:13" x14ac:dyDescent="0.2">
      <c r="A1536" t="s">
        <v>292</v>
      </c>
      <c r="B1536" t="s">
        <v>293</v>
      </c>
      <c r="C1536" t="s">
        <v>9334</v>
      </c>
      <c r="D1536" t="s">
        <v>844</v>
      </c>
      <c r="E1536" t="s">
        <v>296</v>
      </c>
      <c r="F1536" t="s">
        <v>4180</v>
      </c>
      <c r="G1536" t="s">
        <v>9335</v>
      </c>
      <c r="H1536" t="s">
        <v>9336</v>
      </c>
      <c r="I1536" t="s">
        <v>8226</v>
      </c>
      <c r="J1536" t="s">
        <v>9337</v>
      </c>
      <c r="K1536" t="s">
        <v>9338</v>
      </c>
      <c r="L1536" t="s">
        <v>303</v>
      </c>
      <c r="M1536" t="s">
        <v>8745</v>
      </c>
    </row>
    <row r="1537" spans="1:13" x14ac:dyDescent="0.2">
      <c r="A1537" t="s">
        <v>292</v>
      </c>
      <c r="B1537" t="s">
        <v>293</v>
      </c>
      <c r="C1537" t="s">
        <v>9339</v>
      </c>
      <c r="D1537" t="s">
        <v>366</v>
      </c>
      <c r="E1537" t="s">
        <v>367</v>
      </c>
      <c r="F1537" t="s">
        <v>9340</v>
      </c>
      <c r="G1537" t="s">
        <v>9341</v>
      </c>
      <c r="H1537" t="s">
        <v>8271</v>
      </c>
      <c r="J1537" t="s">
        <v>9342</v>
      </c>
      <c r="K1537" t="s">
        <v>9343</v>
      </c>
      <c r="L1537" t="s">
        <v>303</v>
      </c>
      <c r="M1537" t="s">
        <v>9344</v>
      </c>
    </row>
    <row r="1538" spans="1:13" x14ac:dyDescent="0.2">
      <c r="A1538" t="s">
        <v>292</v>
      </c>
      <c r="B1538" t="s">
        <v>293</v>
      </c>
      <c r="C1538" t="s">
        <v>9345</v>
      </c>
      <c r="D1538" t="s">
        <v>572</v>
      </c>
      <c r="E1538" t="s">
        <v>573</v>
      </c>
      <c r="F1538" t="s">
        <v>9346</v>
      </c>
      <c r="G1538" t="s">
        <v>9347</v>
      </c>
      <c r="H1538" t="s">
        <v>8256</v>
      </c>
      <c r="J1538" t="s">
        <v>9348</v>
      </c>
      <c r="K1538" t="s">
        <v>9349</v>
      </c>
      <c r="L1538" t="s">
        <v>303</v>
      </c>
      <c r="M1538" t="s">
        <v>5402</v>
      </c>
    </row>
    <row r="1539" spans="1:13" x14ac:dyDescent="0.2">
      <c r="A1539" t="s">
        <v>292</v>
      </c>
      <c r="B1539" t="s">
        <v>293</v>
      </c>
      <c r="C1539" t="s">
        <v>9350</v>
      </c>
      <c r="D1539" t="s">
        <v>572</v>
      </c>
      <c r="E1539" t="s">
        <v>573</v>
      </c>
      <c r="F1539" t="s">
        <v>9351</v>
      </c>
      <c r="G1539" t="s">
        <v>8808</v>
      </c>
      <c r="H1539" t="s">
        <v>8427</v>
      </c>
      <c r="I1539" t="s">
        <v>8226</v>
      </c>
      <c r="J1539" t="s">
        <v>9352</v>
      </c>
      <c r="K1539" t="s">
        <v>9353</v>
      </c>
      <c r="L1539" t="s">
        <v>303</v>
      </c>
      <c r="M1539" t="s">
        <v>9137</v>
      </c>
    </row>
    <row r="1540" spans="1:13" x14ac:dyDescent="0.2">
      <c r="A1540" t="s">
        <v>292</v>
      </c>
      <c r="B1540" t="s">
        <v>293</v>
      </c>
      <c r="C1540" t="s">
        <v>9354</v>
      </c>
      <c r="D1540" t="s">
        <v>9355</v>
      </c>
      <c r="E1540" t="s">
        <v>9356</v>
      </c>
      <c r="F1540" t="s">
        <v>9357</v>
      </c>
      <c r="H1540" t="s">
        <v>8427</v>
      </c>
      <c r="J1540" t="s">
        <v>9358</v>
      </c>
      <c r="K1540" t="s">
        <v>302</v>
      </c>
      <c r="L1540" t="s">
        <v>303</v>
      </c>
      <c r="M1540" t="s">
        <v>9359</v>
      </c>
    </row>
    <row r="1541" spans="1:13" x14ac:dyDescent="0.2">
      <c r="A1541" t="s">
        <v>292</v>
      </c>
      <c r="B1541" t="s">
        <v>293</v>
      </c>
      <c r="C1541" t="s">
        <v>9360</v>
      </c>
      <c r="D1541" t="s">
        <v>9361</v>
      </c>
      <c r="E1541" t="s">
        <v>9362</v>
      </c>
      <c r="F1541" t="s">
        <v>9363</v>
      </c>
      <c r="H1541" t="s">
        <v>9364</v>
      </c>
      <c r="I1541" t="s">
        <v>8256</v>
      </c>
      <c r="J1541" t="s">
        <v>9365</v>
      </c>
      <c r="K1541" t="s">
        <v>9366</v>
      </c>
      <c r="L1541" t="s">
        <v>303</v>
      </c>
      <c r="M1541" t="s">
        <v>9367</v>
      </c>
    </row>
    <row r="1542" spans="1:13" x14ac:dyDescent="0.2">
      <c r="A1542" t="s">
        <v>292</v>
      </c>
      <c r="B1542" t="s">
        <v>293</v>
      </c>
      <c r="C1542" t="s">
        <v>9368</v>
      </c>
      <c r="D1542" t="s">
        <v>9279</v>
      </c>
      <c r="E1542" t="s">
        <v>9369</v>
      </c>
      <c r="F1542" t="s">
        <v>9370</v>
      </c>
      <c r="G1542" t="s">
        <v>8256</v>
      </c>
      <c r="J1542" t="s">
        <v>9371</v>
      </c>
      <c r="K1542" t="s">
        <v>9372</v>
      </c>
      <c r="L1542" t="s">
        <v>303</v>
      </c>
      <c r="M1542" t="s">
        <v>7654</v>
      </c>
    </row>
    <row r="1543" spans="1:13" x14ac:dyDescent="0.2">
      <c r="A1543" t="s">
        <v>292</v>
      </c>
      <c r="B1543" t="s">
        <v>293</v>
      </c>
      <c r="C1543" t="s">
        <v>9373</v>
      </c>
      <c r="D1543" t="s">
        <v>349</v>
      </c>
      <c r="E1543" t="s">
        <v>424</v>
      </c>
      <c r="F1543" t="s">
        <v>9374</v>
      </c>
      <c r="H1543" t="s">
        <v>8550</v>
      </c>
      <c r="I1543" t="s">
        <v>8159</v>
      </c>
      <c r="J1543" t="s">
        <v>9375</v>
      </c>
      <c r="K1543" t="s">
        <v>9376</v>
      </c>
      <c r="L1543" t="s">
        <v>303</v>
      </c>
      <c r="M1543" t="s">
        <v>312</v>
      </c>
    </row>
    <row r="1544" spans="1:13" x14ac:dyDescent="0.2">
      <c r="A1544" t="s">
        <v>292</v>
      </c>
      <c r="B1544" t="s">
        <v>293</v>
      </c>
      <c r="C1544" t="s">
        <v>9377</v>
      </c>
      <c r="D1544" t="s">
        <v>572</v>
      </c>
      <c r="E1544" t="s">
        <v>573</v>
      </c>
      <c r="F1544" t="s">
        <v>9378</v>
      </c>
      <c r="G1544" t="s">
        <v>9379</v>
      </c>
      <c r="H1544" t="s">
        <v>8370</v>
      </c>
      <c r="I1544" t="s">
        <v>8167</v>
      </c>
      <c r="J1544" t="s">
        <v>9380</v>
      </c>
      <c r="K1544" t="s">
        <v>9381</v>
      </c>
      <c r="L1544" t="s">
        <v>303</v>
      </c>
      <c r="M1544" t="s">
        <v>422</v>
      </c>
    </row>
    <row r="1545" spans="1:13" x14ac:dyDescent="0.2">
      <c r="A1545" t="s">
        <v>292</v>
      </c>
      <c r="B1545" t="s">
        <v>293</v>
      </c>
      <c r="C1545" t="s">
        <v>9382</v>
      </c>
      <c r="D1545" t="s">
        <v>8198</v>
      </c>
      <c r="F1545" t="s">
        <v>9383</v>
      </c>
      <c r="H1545" t="s">
        <v>8434</v>
      </c>
      <c r="J1545" t="s">
        <v>9384</v>
      </c>
      <c r="K1545" t="s">
        <v>9385</v>
      </c>
      <c r="L1545" t="s">
        <v>303</v>
      </c>
      <c r="M1545" t="s">
        <v>5276</v>
      </c>
    </row>
    <row r="1546" spans="1:13" x14ac:dyDescent="0.2">
      <c r="A1546" t="s">
        <v>292</v>
      </c>
      <c r="B1546" t="s">
        <v>293</v>
      </c>
      <c r="C1546" t="s">
        <v>9386</v>
      </c>
      <c r="D1546" t="s">
        <v>9387</v>
      </c>
      <c r="E1546" t="s">
        <v>9388</v>
      </c>
      <c r="F1546" t="s">
        <v>9389</v>
      </c>
      <c r="G1546" t="s">
        <v>8792</v>
      </c>
      <c r="H1546" t="s">
        <v>9390</v>
      </c>
      <c r="J1546" t="s">
        <v>9391</v>
      </c>
      <c r="K1546" t="s">
        <v>9392</v>
      </c>
      <c r="L1546" t="s">
        <v>303</v>
      </c>
      <c r="M1546" t="s">
        <v>9393</v>
      </c>
    </row>
    <row r="1547" spans="1:13" x14ac:dyDescent="0.2">
      <c r="A1547" t="s">
        <v>292</v>
      </c>
      <c r="B1547" t="s">
        <v>293</v>
      </c>
      <c r="C1547" t="s">
        <v>9394</v>
      </c>
      <c r="D1547" t="s">
        <v>8198</v>
      </c>
      <c r="E1547" t="s">
        <v>5074</v>
      </c>
      <c r="F1547" t="s">
        <v>8482</v>
      </c>
      <c r="G1547" t="s">
        <v>9395</v>
      </c>
      <c r="H1547" t="s">
        <v>9396</v>
      </c>
      <c r="I1547" t="s">
        <v>8159</v>
      </c>
      <c r="J1547" t="s">
        <v>9397</v>
      </c>
      <c r="K1547" t="s">
        <v>9398</v>
      </c>
      <c r="L1547" t="s">
        <v>303</v>
      </c>
      <c r="M1547" t="s">
        <v>9399</v>
      </c>
    </row>
    <row r="1548" spans="1:13" x14ac:dyDescent="0.2">
      <c r="A1548" t="s">
        <v>292</v>
      </c>
      <c r="B1548" t="s">
        <v>293</v>
      </c>
      <c r="C1548" t="s">
        <v>9400</v>
      </c>
      <c r="D1548" t="s">
        <v>4487</v>
      </c>
      <c r="F1548" t="s">
        <v>9401</v>
      </c>
      <c r="H1548" t="s">
        <v>9402</v>
      </c>
      <c r="I1548" t="s">
        <v>8226</v>
      </c>
      <c r="J1548" t="s">
        <v>9403</v>
      </c>
      <c r="K1548" t="s">
        <v>9404</v>
      </c>
      <c r="L1548" t="s">
        <v>303</v>
      </c>
      <c r="M1548" t="s">
        <v>8545</v>
      </c>
    </row>
    <row r="1549" spans="1:13" x14ac:dyDescent="0.2">
      <c r="A1549" t="s">
        <v>292</v>
      </c>
      <c r="B1549" t="s">
        <v>293</v>
      </c>
      <c r="C1549" t="s">
        <v>9405</v>
      </c>
      <c r="D1549" t="s">
        <v>9406</v>
      </c>
      <c r="E1549" t="s">
        <v>9407</v>
      </c>
      <c r="F1549" t="s">
        <v>9408</v>
      </c>
      <c r="H1549" t="s">
        <v>8193</v>
      </c>
      <c r="J1549" t="s">
        <v>9409</v>
      </c>
      <c r="K1549" t="s">
        <v>9410</v>
      </c>
      <c r="L1549" t="s">
        <v>303</v>
      </c>
      <c r="M1549" t="s">
        <v>9411</v>
      </c>
    </row>
    <row r="1550" spans="1:13" x14ac:dyDescent="0.2">
      <c r="A1550" t="s">
        <v>292</v>
      </c>
      <c r="B1550" t="s">
        <v>293</v>
      </c>
      <c r="C1550" t="s">
        <v>9412</v>
      </c>
      <c r="D1550" t="s">
        <v>9413</v>
      </c>
      <c r="E1550" t="s">
        <v>9414</v>
      </c>
      <c r="F1550" t="s">
        <v>9415</v>
      </c>
      <c r="G1550" t="s">
        <v>8225</v>
      </c>
      <c r="I1550" t="s">
        <v>8226</v>
      </c>
      <c r="J1550" t="s">
        <v>9416</v>
      </c>
      <c r="K1550" t="s">
        <v>9417</v>
      </c>
      <c r="L1550" t="s">
        <v>303</v>
      </c>
      <c r="M1550" t="s">
        <v>1589</v>
      </c>
    </row>
    <row r="1551" spans="1:13" x14ac:dyDescent="0.2">
      <c r="A1551" t="s">
        <v>292</v>
      </c>
      <c r="B1551" t="s">
        <v>293</v>
      </c>
      <c r="C1551" t="s">
        <v>9418</v>
      </c>
      <c r="D1551" t="s">
        <v>8640</v>
      </c>
      <c r="E1551" t="s">
        <v>9419</v>
      </c>
      <c r="F1551" t="s">
        <v>9420</v>
      </c>
      <c r="H1551" t="s">
        <v>9421</v>
      </c>
      <c r="I1551" t="s">
        <v>8167</v>
      </c>
      <c r="J1551" t="s">
        <v>9422</v>
      </c>
      <c r="K1551" t="s">
        <v>9423</v>
      </c>
      <c r="L1551" t="s">
        <v>303</v>
      </c>
      <c r="M1551" t="s">
        <v>9424</v>
      </c>
    </row>
    <row r="1552" spans="1:13" x14ac:dyDescent="0.2">
      <c r="A1552" t="s">
        <v>292</v>
      </c>
      <c r="B1552" t="s">
        <v>293</v>
      </c>
      <c r="C1552" t="s">
        <v>9425</v>
      </c>
      <c r="D1552" t="s">
        <v>9426</v>
      </c>
      <c r="F1552" t="s">
        <v>9427</v>
      </c>
      <c r="G1552" t="s">
        <v>9428</v>
      </c>
      <c r="H1552" t="s">
        <v>8193</v>
      </c>
      <c r="J1552" t="s">
        <v>9429</v>
      </c>
      <c r="K1552" t="s">
        <v>302</v>
      </c>
      <c r="L1552" t="s">
        <v>303</v>
      </c>
      <c r="M1552" t="s">
        <v>7654</v>
      </c>
    </row>
    <row r="1553" spans="1:13" x14ac:dyDescent="0.2">
      <c r="A1553" t="s">
        <v>292</v>
      </c>
      <c r="B1553" t="s">
        <v>293</v>
      </c>
      <c r="C1553" t="s">
        <v>9430</v>
      </c>
      <c r="D1553" t="s">
        <v>394</v>
      </c>
      <c r="E1553" t="s">
        <v>499</v>
      </c>
      <c r="F1553" t="s">
        <v>9431</v>
      </c>
      <c r="H1553" t="s">
        <v>9432</v>
      </c>
      <c r="I1553" t="s">
        <v>8167</v>
      </c>
      <c r="J1553" t="s">
        <v>9433</v>
      </c>
      <c r="K1553" t="s">
        <v>9434</v>
      </c>
      <c r="L1553" t="s">
        <v>303</v>
      </c>
      <c r="M1553" t="s">
        <v>8681</v>
      </c>
    </row>
    <row r="1554" spans="1:13" x14ac:dyDescent="0.2">
      <c r="A1554" t="s">
        <v>292</v>
      </c>
      <c r="B1554" t="s">
        <v>293</v>
      </c>
      <c r="C1554" t="s">
        <v>9435</v>
      </c>
      <c r="D1554" t="s">
        <v>844</v>
      </c>
      <c r="E1554" t="s">
        <v>296</v>
      </c>
      <c r="F1554" t="s">
        <v>9436</v>
      </c>
      <c r="G1554" t="s">
        <v>9437</v>
      </c>
      <c r="H1554" t="s">
        <v>9438</v>
      </c>
      <c r="I1554" t="s">
        <v>8226</v>
      </c>
      <c r="J1554" t="s">
        <v>9439</v>
      </c>
      <c r="K1554" t="s">
        <v>9440</v>
      </c>
      <c r="L1554" t="s">
        <v>303</v>
      </c>
      <c r="M1554" t="s">
        <v>9441</v>
      </c>
    </row>
    <row r="1555" spans="1:13" x14ac:dyDescent="0.2">
      <c r="A1555" t="s">
        <v>292</v>
      </c>
      <c r="B1555" t="s">
        <v>293</v>
      </c>
      <c r="C1555" t="s">
        <v>9442</v>
      </c>
      <c r="D1555" t="s">
        <v>9443</v>
      </c>
      <c r="E1555" t="s">
        <v>9444</v>
      </c>
      <c r="F1555" t="s">
        <v>9445</v>
      </c>
      <c r="G1555" t="s">
        <v>9446</v>
      </c>
      <c r="H1555" t="s">
        <v>8193</v>
      </c>
      <c r="J1555" t="s">
        <v>9447</v>
      </c>
      <c r="K1555" t="s">
        <v>9448</v>
      </c>
      <c r="L1555" t="s">
        <v>303</v>
      </c>
      <c r="M1555" t="s">
        <v>1372</v>
      </c>
    </row>
    <row r="1556" spans="1:13" x14ac:dyDescent="0.2">
      <c r="A1556" t="s">
        <v>292</v>
      </c>
      <c r="B1556" t="s">
        <v>293</v>
      </c>
      <c r="C1556" t="s">
        <v>9449</v>
      </c>
      <c r="D1556" t="s">
        <v>8281</v>
      </c>
      <c r="E1556" t="s">
        <v>8282</v>
      </c>
      <c r="F1556" t="s">
        <v>9450</v>
      </c>
      <c r="G1556" t="s">
        <v>9451</v>
      </c>
      <c r="H1556" t="s">
        <v>8460</v>
      </c>
      <c r="I1556" t="s">
        <v>8226</v>
      </c>
      <c r="J1556" t="s">
        <v>9452</v>
      </c>
      <c r="K1556" t="s">
        <v>302</v>
      </c>
      <c r="L1556" t="s">
        <v>303</v>
      </c>
      <c r="M1556" t="s">
        <v>9453</v>
      </c>
    </row>
    <row r="1557" spans="1:13" x14ac:dyDescent="0.2">
      <c r="A1557" t="s">
        <v>292</v>
      </c>
      <c r="B1557" t="s">
        <v>293</v>
      </c>
      <c r="C1557" t="s">
        <v>9454</v>
      </c>
      <c r="D1557" t="s">
        <v>349</v>
      </c>
      <c r="E1557" t="s">
        <v>476</v>
      </c>
      <c r="F1557" t="s">
        <v>9455</v>
      </c>
      <c r="G1557" t="s">
        <v>9456</v>
      </c>
      <c r="H1557" t="s">
        <v>8363</v>
      </c>
      <c r="I1557" t="s">
        <v>8226</v>
      </c>
      <c r="J1557" t="s">
        <v>9457</v>
      </c>
      <c r="K1557" t="s">
        <v>9458</v>
      </c>
      <c r="L1557" t="s">
        <v>303</v>
      </c>
      <c r="M1557" t="s">
        <v>5268</v>
      </c>
    </row>
    <row r="1558" spans="1:13" x14ac:dyDescent="0.2">
      <c r="A1558" t="s">
        <v>292</v>
      </c>
      <c r="B1558" t="s">
        <v>293</v>
      </c>
      <c r="C1558" t="s">
        <v>9459</v>
      </c>
      <c r="D1558" t="s">
        <v>9460</v>
      </c>
      <c r="E1558" t="s">
        <v>9461</v>
      </c>
      <c r="F1558" t="s">
        <v>9462</v>
      </c>
      <c r="G1558" t="s">
        <v>9463</v>
      </c>
      <c r="H1558" t="s">
        <v>8877</v>
      </c>
      <c r="I1558" t="s">
        <v>8226</v>
      </c>
      <c r="J1558" t="s">
        <v>9464</v>
      </c>
      <c r="K1558" t="s">
        <v>9465</v>
      </c>
      <c r="L1558" t="s">
        <v>303</v>
      </c>
      <c r="M1558" t="s">
        <v>9466</v>
      </c>
    </row>
    <row r="1559" spans="1:13" x14ac:dyDescent="0.2">
      <c r="A1559" t="s">
        <v>292</v>
      </c>
      <c r="B1559" t="s">
        <v>293</v>
      </c>
      <c r="C1559" t="s">
        <v>9467</v>
      </c>
      <c r="D1559" t="s">
        <v>8507</v>
      </c>
      <c r="E1559" t="s">
        <v>9468</v>
      </c>
      <c r="F1559" t="s">
        <v>9469</v>
      </c>
      <c r="G1559" t="s">
        <v>9470</v>
      </c>
      <c r="H1559" t="s">
        <v>8225</v>
      </c>
      <c r="I1559" t="s">
        <v>8226</v>
      </c>
      <c r="J1559" t="s">
        <v>9471</v>
      </c>
      <c r="K1559" t="s">
        <v>9472</v>
      </c>
      <c r="L1559" t="s">
        <v>303</v>
      </c>
      <c r="M1559" t="s">
        <v>2373</v>
      </c>
    </row>
    <row r="1560" spans="1:13" x14ac:dyDescent="0.2">
      <c r="A1560" t="s">
        <v>292</v>
      </c>
      <c r="B1560" t="s">
        <v>293</v>
      </c>
      <c r="C1560" t="s">
        <v>9473</v>
      </c>
      <c r="D1560" t="s">
        <v>8281</v>
      </c>
      <c r="E1560" t="s">
        <v>8282</v>
      </c>
      <c r="F1560" t="s">
        <v>9474</v>
      </c>
      <c r="G1560" t="s">
        <v>9475</v>
      </c>
      <c r="H1560" t="s">
        <v>8256</v>
      </c>
      <c r="J1560" t="s">
        <v>9476</v>
      </c>
      <c r="K1560" t="s">
        <v>9477</v>
      </c>
      <c r="L1560" t="s">
        <v>303</v>
      </c>
      <c r="M1560" t="s">
        <v>2731</v>
      </c>
    </row>
    <row r="1561" spans="1:13" x14ac:dyDescent="0.2">
      <c r="A1561" t="s">
        <v>292</v>
      </c>
      <c r="B1561" t="s">
        <v>293</v>
      </c>
      <c r="C1561" t="s">
        <v>9478</v>
      </c>
      <c r="D1561" t="s">
        <v>5160</v>
      </c>
      <c r="E1561" t="s">
        <v>9479</v>
      </c>
      <c r="F1561" t="s">
        <v>9480</v>
      </c>
      <c r="G1561" t="s">
        <v>9481</v>
      </c>
      <c r="H1561" t="s">
        <v>8427</v>
      </c>
      <c r="J1561" t="s">
        <v>9482</v>
      </c>
      <c r="K1561" t="s">
        <v>302</v>
      </c>
      <c r="L1561" t="s">
        <v>303</v>
      </c>
      <c r="M1561" t="s">
        <v>9483</v>
      </c>
    </row>
    <row r="1562" spans="1:13" x14ac:dyDescent="0.2">
      <c r="A1562" t="s">
        <v>292</v>
      </c>
      <c r="B1562" t="s">
        <v>293</v>
      </c>
      <c r="C1562" t="s">
        <v>9484</v>
      </c>
      <c r="D1562" t="s">
        <v>5621</v>
      </c>
      <c r="E1562" t="s">
        <v>484</v>
      </c>
      <c r="F1562" t="s">
        <v>9437</v>
      </c>
      <c r="H1562" t="s">
        <v>9485</v>
      </c>
      <c r="I1562" t="s">
        <v>8159</v>
      </c>
      <c r="J1562" t="s">
        <v>9486</v>
      </c>
      <c r="K1562" t="s">
        <v>9487</v>
      </c>
      <c r="L1562" t="s">
        <v>303</v>
      </c>
      <c r="M1562" t="s">
        <v>8658</v>
      </c>
    </row>
    <row r="1563" spans="1:13" x14ac:dyDescent="0.2">
      <c r="A1563" t="s">
        <v>292</v>
      </c>
      <c r="B1563" t="s">
        <v>293</v>
      </c>
      <c r="C1563" t="s">
        <v>9488</v>
      </c>
      <c r="D1563" t="s">
        <v>349</v>
      </c>
      <c r="E1563" t="s">
        <v>424</v>
      </c>
      <c r="F1563" t="s">
        <v>9489</v>
      </c>
      <c r="G1563" t="s">
        <v>9490</v>
      </c>
      <c r="H1563" t="s">
        <v>8225</v>
      </c>
      <c r="I1563" t="s">
        <v>8226</v>
      </c>
      <c r="J1563" t="s">
        <v>9491</v>
      </c>
      <c r="K1563" t="s">
        <v>9492</v>
      </c>
      <c r="L1563" t="s">
        <v>303</v>
      </c>
      <c r="M1563" t="s">
        <v>9493</v>
      </c>
    </row>
    <row r="1564" spans="1:13" x14ac:dyDescent="0.2">
      <c r="A1564" t="s">
        <v>292</v>
      </c>
      <c r="B1564" t="s">
        <v>293</v>
      </c>
      <c r="C1564" t="s">
        <v>9494</v>
      </c>
      <c r="D1564" t="s">
        <v>9495</v>
      </c>
      <c r="E1564" t="s">
        <v>9496</v>
      </c>
      <c r="F1564" t="s">
        <v>9497</v>
      </c>
      <c r="G1564" t="s">
        <v>9498</v>
      </c>
      <c r="H1564" t="s">
        <v>9499</v>
      </c>
      <c r="I1564" t="s">
        <v>8159</v>
      </c>
      <c r="J1564" t="s">
        <v>9500</v>
      </c>
      <c r="K1564" t="s">
        <v>302</v>
      </c>
      <c r="L1564" t="s">
        <v>303</v>
      </c>
      <c r="M1564" t="s">
        <v>526</v>
      </c>
    </row>
    <row r="1565" spans="1:13" x14ac:dyDescent="0.2">
      <c r="A1565" t="s">
        <v>292</v>
      </c>
      <c r="B1565" t="s">
        <v>293</v>
      </c>
      <c r="C1565" t="s">
        <v>9501</v>
      </c>
      <c r="D1565" t="s">
        <v>8189</v>
      </c>
      <c r="E1565" t="s">
        <v>9502</v>
      </c>
      <c r="F1565" t="s">
        <v>9503</v>
      </c>
      <c r="G1565" t="s">
        <v>9504</v>
      </c>
      <c r="H1565" t="s">
        <v>8193</v>
      </c>
      <c r="J1565" t="s">
        <v>9505</v>
      </c>
      <c r="K1565" t="s">
        <v>9506</v>
      </c>
      <c r="L1565" t="s">
        <v>303</v>
      </c>
      <c r="M1565" t="s">
        <v>9507</v>
      </c>
    </row>
    <row r="1566" spans="1:13" x14ac:dyDescent="0.2">
      <c r="A1566" t="s">
        <v>292</v>
      </c>
      <c r="B1566" t="s">
        <v>293</v>
      </c>
      <c r="C1566" t="s">
        <v>9508</v>
      </c>
      <c r="D1566" t="s">
        <v>9509</v>
      </c>
      <c r="E1566" t="s">
        <v>9510</v>
      </c>
      <c r="F1566" t="s">
        <v>9511</v>
      </c>
      <c r="G1566" t="s">
        <v>9512</v>
      </c>
      <c r="H1566" t="s">
        <v>8516</v>
      </c>
      <c r="J1566" t="s">
        <v>9513</v>
      </c>
      <c r="K1566" t="s">
        <v>9514</v>
      </c>
      <c r="L1566" t="s">
        <v>303</v>
      </c>
      <c r="M1566" t="s">
        <v>9515</v>
      </c>
    </row>
    <row r="1567" spans="1:13" x14ac:dyDescent="0.2">
      <c r="A1567" t="s">
        <v>292</v>
      </c>
      <c r="B1567" t="s">
        <v>293</v>
      </c>
      <c r="C1567" t="s">
        <v>9516</v>
      </c>
      <c r="D1567" t="s">
        <v>9517</v>
      </c>
      <c r="E1567" t="s">
        <v>9518</v>
      </c>
      <c r="F1567" t="s">
        <v>9519</v>
      </c>
      <c r="G1567" t="s">
        <v>8918</v>
      </c>
      <c r="H1567" t="s">
        <v>8166</v>
      </c>
      <c r="I1567" t="s">
        <v>8167</v>
      </c>
      <c r="J1567" t="s">
        <v>9520</v>
      </c>
      <c r="K1567" t="s">
        <v>9521</v>
      </c>
      <c r="L1567" t="s">
        <v>303</v>
      </c>
      <c r="M1567" t="s">
        <v>9522</v>
      </c>
    </row>
    <row r="1568" spans="1:13" x14ac:dyDescent="0.2">
      <c r="A1568" t="s">
        <v>292</v>
      </c>
      <c r="B1568" t="s">
        <v>293</v>
      </c>
      <c r="C1568" t="s">
        <v>9523</v>
      </c>
      <c r="D1568" t="s">
        <v>9443</v>
      </c>
      <c r="E1568" t="s">
        <v>3231</v>
      </c>
      <c r="F1568" t="s">
        <v>9524</v>
      </c>
      <c r="G1568" t="s">
        <v>9525</v>
      </c>
      <c r="H1568" t="s">
        <v>8193</v>
      </c>
      <c r="J1568" t="s">
        <v>9526</v>
      </c>
      <c r="K1568" t="s">
        <v>9527</v>
      </c>
      <c r="L1568" t="s">
        <v>303</v>
      </c>
      <c r="M1568" t="s">
        <v>1372</v>
      </c>
    </row>
    <row r="1569" spans="1:13" x14ac:dyDescent="0.2">
      <c r="A1569" t="s">
        <v>292</v>
      </c>
      <c r="B1569" t="s">
        <v>293</v>
      </c>
      <c r="C1569" t="s">
        <v>9528</v>
      </c>
      <c r="D1569" t="s">
        <v>844</v>
      </c>
      <c r="E1569" t="s">
        <v>296</v>
      </c>
      <c r="F1569" t="s">
        <v>9529</v>
      </c>
      <c r="G1569" t="s">
        <v>8719</v>
      </c>
      <c r="H1569" t="s">
        <v>8226</v>
      </c>
      <c r="J1569" t="s">
        <v>9530</v>
      </c>
      <c r="K1569" t="s">
        <v>9531</v>
      </c>
      <c r="L1569" t="s">
        <v>303</v>
      </c>
      <c r="M1569" t="s">
        <v>9532</v>
      </c>
    </row>
    <row r="1570" spans="1:13" x14ac:dyDescent="0.2">
      <c r="A1570" t="s">
        <v>292</v>
      </c>
      <c r="B1570" t="s">
        <v>293</v>
      </c>
      <c r="C1570" t="s">
        <v>9533</v>
      </c>
      <c r="D1570" t="s">
        <v>9534</v>
      </c>
      <c r="E1570" t="s">
        <v>9535</v>
      </c>
      <c r="F1570" t="s">
        <v>9536</v>
      </c>
      <c r="G1570" t="s">
        <v>9537</v>
      </c>
      <c r="H1570" t="s">
        <v>8225</v>
      </c>
      <c r="I1570" t="s">
        <v>8226</v>
      </c>
      <c r="J1570" t="s">
        <v>9538</v>
      </c>
      <c r="K1570" t="s">
        <v>9539</v>
      </c>
      <c r="L1570" t="s">
        <v>303</v>
      </c>
      <c r="M1570" t="s">
        <v>9540</v>
      </c>
    </row>
    <row r="1571" spans="1:13" x14ac:dyDescent="0.2">
      <c r="A1571" t="s">
        <v>292</v>
      </c>
      <c r="B1571" t="s">
        <v>293</v>
      </c>
      <c r="C1571" t="s">
        <v>9541</v>
      </c>
      <c r="D1571" t="s">
        <v>8911</v>
      </c>
      <c r="E1571" t="s">
        <v>8912</v>
      </c>
      <c r="F1571" t="s">
        <v>9542</v>
      </c>
      <c r="H1571" t="s">
        <v>8185</v>
      </c>
      <c r="J1571" t="s">
        <v>9543</v>
      </c>
      <c r="K1571" t="s">
        <v>9544</v>
      </c>
      <c r="L1571" t="s">
        <v>303</v>
      </c>
      <c r="M1571" t="s">
        <v>7182</v>
      </c>
    </row>
    <row r="1572" spans="1:13" x14ac:dyDescent="0.2">
      <c r="A1572" t="s">
        <v>292</v>
      </c>
      <c r="B1572" t="s">
        <v>293</v>
      </c>
      <c r="C1572" t="s">
        <v>9545</v>
      </c>
      <c r="D1572" t="s">
        <v>844</v>
      </c>
      <c r="E1572" t="s">
        <v>296</v>
      </c>
      <c r="F1572" t="s">
        <v>9546</v>
      </c>
      <c r="G1572" t="s">
        <v>8460</v>
      </c>
      <c r="H1572" t="s">
        <v>8226</v>
      </c>
      <c r="J1572" t="s">
        <v>9547</v>
      </c>
      <c r="K1572" t="s">
        <v>9548</v>
      </c>
      <c r="L1572" t="s">
        <v>303</v>
      </c>
      <c r="M1572" t="s">
        <v>9532</v>
      </c>
    </row>
    <row r="1573" spans="1:13" x14ac:dyDescent="0.2">
      <c r="A1573" t="s">
        <v>292</v>
      </c>
      <c r="B1573" t="s">
        <v>293</v>
      </c>
      <c r="C1573" t="s">
        <v>9549</v>
      </c>
      <c r="D1573" t="s">
        <v>9550</v>
      </c>
      <c r="E1573" t="s">
        <v>9551</v>
      </c>
      <c r="F1573" t="s">
        <v>9552</v>
      </c>
      <c r="G1573" t="s">
        <v>9553</v>
      </c>
      <c r="H1573" t="s">
        <v>8193</v>
      </c>
      <c r="J1573" t="s">
        <v>9554</v>
      </c>
      <c r="K1573" t="s">
        <v>9555</v>
      </c>
      <c r="L1573" t="s">
        <v>303</v>
      </c>
      <c r="M1573" t="s">
        <v>5495</v>
      </c>
    </row>
    <row r="1574" spans="1:13" x14ac:dyDescent="0.2">
      <c r="A1574" t="s">
        <v>292</v>
      </c>
      <c r="B1574" t="s">
        <v>293</v>
      </c>
      <c r="C1574" t="s">
        <v>9556</v>
      </c>
      <c r="D1574" t="s">
        <v>9557</v>
      </c>
      <c r="F1574" t="s">
        <v>9558</v>
      </c>
      <c r="G1574" t="s">
        <v>9559</v>
      </c>
      <c r="H1574" t="s">
        <v>8193</v>
      </c>
      <c r="J1574" t="s">
        <v>9560</v>
      </c>
      <c r="K1574" t="s">
        <v>9561</v>
      </c>
      <c r="L1574" t="s">
        <v>303</v>
      </c>
      <c r="M1574" t="s">
        <v>9562</v>
      </c>
    </row>
    <row r="1575" spans="1:13" x14ac:dyDescent="0.2">
      <c r="A1575" t="s">
        <v>292</v>
      </c>
      <c r="B1575" t="s">
        <v>293</v>
      </c>
      <c r="C1575" t="s">
        <v>9563</v>
      </c>
      <c r="D1575" t="s">
        <v>9300</v>
      </c>
      <c r="F1575" t="s">
        <v>9564</v>
      </c>
      <c r="G1575" t="s">
        <v>9565</v>
      </c>
      <c r="H1575" t="s">
        <v>8357</v>
      </c>
      <c r="J1575" t="s">
        <v>9566</v>
      </c>
      <c r="K1575" t="s">
        <v>9567</v>
      </c>
      <c r="L1575" t="s">
        <v>303</v>
      </c>
      <c r="M1575" t="s">
        <v>9568</v>
      </c>
    </row>
    <row r="1576" spans="1:13" x14ac:dyDescent="0.2">
      <c r="A1576" t="s">
        <v>292</v>
      </c>
      <c r="B1576" t="s">
        <v>293</v>
      </c>
      <c r="C1576" t="s">
        <v>9569</v>
      </c>
      <c r="D1576" t="s">
        <v>9570</v>
      </c>
      <c r="E1576" t="s">
        <v>9571</v>
      </c>
      <c r="F1576" t="s">
        <v>1137</v>
      </c>
      <c r="G1576" t="s">
        <v>9572</v>
      </c>
      <c r="H1576" t="s">
        <v>9573</v>
      </c>
      <c r="J1576" t="s">
        <v>9574</v>
      </c>
      <c r="K1576" t="s">
        <v>9575</v>
      </c>
      <c r="L1576" t="s">
        <v>303</v>
      </c>
      <c r="M1576" t="s">
        <v>5086</v>
      </c>
    </row>
    <row r="1577" spans="1:13" x14ac:dyDescent="0.2">
      <c r="A1577" t="s">
        <v>292</v>
      </c>
      <c r="B1577" t="s">
        <v>293</v>
      </c>
      <c r="C1577" t="s">
        <v>9576</v>
      </c>
      <c r="D1577" t="s">
        <v>9577</v>
      </c>
      <c r="E1577" t="s">
        <v>9578</v>
      </c>
      <c r="F1577" t="s">
        <v>9579</v>
      </c>
      <c r="G1577" t="s">
        <v>9580</v>
      </c>
      <c r="H1577" t="s">
        <v>8239</v>
      </c>
      <c r="I1577" t="s">
        <v>8159</v>
      </c>
      <c r="J1577" t="s">
        <v>9581</v>
      </c>
      <c r="K1577" t="s">
        <v>9582</v>
      </c>
      <c r="L1577" t="s">
        <v>303</v>
      </c>
      <c r="M1577" t="s">
        <v>9583</v>
      </c>
    </row>
    <row r="1578" spans="1:13" x14ac:dyDescent="0.2">
      <c r="A1578" t="s">
        <v>292</v>
      </c>
      <c r="B1578" t="s">
        <v>293</v>
      </c>
      <c r="C1578" t="s">
        <v>9584</v>
      </c>
      <c r="D1578" t="s">
        <v>9585</v>
      </c>
      <c r="E1578" t="s">
        <v>9586</v>
      </c>
      <c r="F1578" t="s">
        <v>9587</v>
      </c>
      <c r="H1578" t="s">
        <v>8427</v>
      </c>
      <c r="I1578" t="s">
        <v>8226</v>
      </c>
      <c r="J1578" t="s">
        <v>9588</v>
      </c>
      <c r="K1578" t="s">
        <v>9589</v>
      </c>
      <c r="L1578" t="s">
        <v>303</v>
      </c>
      <c r="M1578" t="s">
        <v>9590</v>
      </c>
    </row>
    <row r="1579" spans="1:13" x14ac:dyDescent="0.2">
      <c r="A1579" t="s">
        <v>292</v>
      </c>
      <c r="B1579" t="s">
        <v>293</v>
      </c>
      <c r="C1579" t="s">
        <v>9591</v>
      </c>
      <c r="D1579" t="s">
        <v>9592</v>
      </c>
      <c r="E1579" t="s">
        <v>9593</v>
      </c>
      <c r="F1579" t="s">
        <v>9594</v>
      </c>
      <c r="H1579" t="s">
        <v>9595</v>
      </c>
      <c r="I1579" t="s">
        <v>8167</v>
      </c>
      <c r="J1579" t="s">
        <v>9596</v>
      </c>
      <c r="K1579" t="s">
        <v>9597</v>
      </c>
      <c r="L1579" t="s">
        <v>303</v>
      </c>
      <c r="M1579" t="s">
        <v>4303</v>
      </c>
    </row>
    <row r="1580" spans="1:13" x14ac:dyDescent="0.2">
      <c r="A1580" t="s">
        <v>292</v>
      </c>
      <c r="B1580" t="s">
        <v>293</v>
      </c>
      <c r="C1580" t="s">
        <v>9598</v>
      </c>
      <c r="D1580" t="s">
        <v>572</v>
      </c>
      <c r="E1580" t="s">
        <v>573</v>
      </c>
      <c r="F1580" t="s">
        <v>9599</v>
      </c>
      <c r="G1580" t="s">
        <v>9600</v>
      </c>
      <c r="H1580" t="s">
        <v>8326</v>
      </c>
      <c r="I1580" t="s">
        <v>9601</v>
      </c>
      <c r="J1580" t="s">
        <v>9602</v>
      </c>
      <c r="K1580" t="s">
        <v>9603</v>
      </c>
      <c r="L1580" t="s">
        <v>303</v>
      </c>
      <c r="M1580" t="s">
        <v>9137</v>
      </c>
    </row>
    <row r="1581" spans="1:13" x14ac:dyDescent="0.2">
      <c r="A1581" t="s">
        <v>292</v>
      </c>
      <c r="B1581" t="s">
        <v>293</v>
      </c>
      <c r="C1581" t="s">
        <v>9604</v>
      </c>
      <c r="D1581" t="s">
        <v>349</v>
      </c>
      <c r="F1581" t="s">
        <v>9605</v>
      </c>
      <c r="G1581" t="s">
        <v>9200</v>
      </c>
      <c r="H1581" t="s">
        <v>8226</v>
      </c>
      <c r="J1581" t="s">
        <v>9606</v>
      </c>
      <c r="K1581" t="s">
        <v>9607</v>
      </c>
      <c r="L1581" t="s">
        <v>303</v>
      </c>
      <c r="M1581" t="s">
        <v>422</v>
      </c>
    </row>
    <row r="1582" spans="1:13" x14ac:dyDescent="0.2">
      <c r="A1582" t="s">
        <v>292</v>
      </c>
      <c r="B1582" t="s">
        <v>293</v>
      </c>
      <c r="C1582" t="s">
        <v>9608</v>
      </c>
      <c r="D1582" t="s">
        <v>9609</v>
      </c>
      <c r="E1582" t="s">
        <v>9610</v>
      </c>
      <c r="F1582" t="s">
        <v>9611</v>
      </c>
      <c r="G1582" t="s">
        <v>9612</v>
      </c>
      <c r="H1582" t="s">
        <v>8225</v>
      </c>
      <c r="I1582" t="s">
        <v>8226</v>
      </c>
      <c r="J1582" t="s">
        <v>9613</v>
      </c>
      <c r="K1582" t="s">
        <v>9614</v>
      </c>
      <c r="L1582" t="s">
        <v>303</v>
      </c>
      <c r="M1582" t="s">
        <v>665</v>
      </c>
    </row>
    <row r="1583" spans="1:13" x14ac:dyDescent="0.2">
      <c r="A1583" t="s">
        <v>292</v>
      </c>
      <c r="B1583" t="s">
        <v>293</v>
      </c>
      <c r="C1583" t="s">
        <v>9615</v>
      </c>
      <c r="D1583" t="s">
        <v>349</v>
      </c>
      <c r="E1583" t="s">
        <v>424</v>
      </c>
      <c r="F1583" t="s">
        <v>9616</v>
      </c>
      <c r="H1583" t="s">
        <v>9617</v>
      </c>
      <c r="I1583" t="s">
        <v>8226</v>
      </c>
      <c r="J1583" t="s">
        <v>9618</v>
      </c>
      <c r="K1583" t="s">
        <v>9619</v>
      </c>
      <c r="L1583" t="s">
        <v>303</v>
      </c>
      <c r="M1583" t="s">
        <v>817</v>
      </c>
    </row>
    <row r="1584" spans="1:13" x14ac:dyDescent="0.2">
      <c r="A1584" t="s">
        <v>292</v>
      </c>
      <c r="B1584" t="s">
        <v>293</v>
      </c>
      <c r="C1584" t="s">
        <v>9620</v>
      </c>
      <c r="D1584" t="s">
        <v>9621</v>
      </c>
      <c r="E1584" t="s">
        <v>9622</v>
      </c>
      <c r="F1584" t="s">
        <v>9623</v>
      </c>
      <c r="G1584" t="s">
        <v>9624</v>
      </c>
      <c r="H1584" t="s">
        <v>9625</v>
      </c>
      <c r="I1584" t="s">
        <v>8167</v>
      </c>
      <c r="J1584" t="s">
        <v>9626</v>
      </c>
      <c r="K1584" t="s">
        <v>9627</v>
      </c>
      <c r="L1584" t="s">
        <v>303</v>
      </c>
      <c r="M1584" t="s">
        <v>6054</v>
      </c>
    </row>
    <row r="1585" spans="1:13" x14ac:dyDescent="0.2">
      <c r="A1585" t="s">
        <v>292</v>
      </c>
      <c r="B1585" t="s">
        <v>293</v>
      </c>
      <c r="C1585" t="s">
        <v>9628</v>
      </c>
      <c r="D1585" t="s">
        <v>9629</v>
      </c>
      <c r="E1585" t="s">
        <v>9630</v>
      </c>
      <c r="F1585" t="s">
        <v>9631</v>
      </c>
      <c r="G1585" t="s">
        <v>9632</v>
      </c>
      <c r="H1585" t="s">
        <v>8225</v>
      </c>
      <c r="I1585" t="s">
        <v>8226</v>
      </c>
      <c r="J1585" t="s">
        <v>9633</v>
      </c>
      <c r="K1585" t="s">
        <v>9634</v>
      </c>
      <c r="L1585" t="s">
        <v>303</v>
      </c>
      <c r="M1585" t="s">
        <v>3201</v>
      </c>
    </row>
    <row r="1586" spans="1:13" x14ac:dyDescent="0.2">
      <c r="A1586" t="s">
        <v>292</v>
      </c>
      <c r="B1586" t="s">
        <v>293</v>
      </c>
      <c r="C1586" t="s">
        <v>9635</v>
      </c>
      <c r="D1586" t="s">
        <v>366</v>
      </c>
      <c r="E1586" t="s">
        <v>367</v>
      </c>
      <c r="F1586" t="s">
        <v>9636</v>
      </c>
      <c r="G1586" t="s">
        <v>9637</v>
      </c>
      <c r="H1586" t="s">
        <v>8383</v>
      </c>
      <c r="J1586" t="s">
        <v>9638</v>
      </c>
      <c r="K1586" t="s">
        <v>9639</v>
      </c>
      <c r="L1586" t="s">
        <v>303</v>
      </c>
      <c r="M1586" t="s">
        <v>9640</v>
      </c>
    </row>
    <row r="1587" spans="1:13" x14ac:dyDescent="0.2">
      <c r="A1587" t="s">
        <v>292</v>
      </c>
      <c r="B1587" t="s">
        <v>293</v>
      </c>
      <c r="C1587" t="s">
        <v>9641</v>
      </c>
      <c r="D1587" t="s">
        <v>9642</v>
      </c>
      <c r="F1587" t="s">
        <v>9643</v>
      </c>
      <c r="G1587" t="s">
        <v>9644</v>
      </c>
      <c r="H1587" t="s">
        <v>8193</v>
      </c>
      <c r="I1587" t="s">
        <v>8167</v>
      </c>
      <c r="J1587" t="s">
        <v>9645</v>
      </c>
      <c r="K1587" t="s">
        <v>9646</v>
      </c>
      <c r="L1587" t="s">
        <v>303</v>
      </c>
      <c r="M1587" t="s">
        <v>9647</v>
      </c>
    </row>
    <row r="1588" spans="1:13" x14ac:dyDescent="0.2">
      <c r="A1588" t="s">
        <v>292</v>
      </c>
      <c r="B1588" t="s">
        <v>293</v>
      </c>
      <c r="C1588" t="s">
        <v>9648</v>
      </c>
      <c r="D1588" t="s">
        <v>394</v>
      </c>
      <c r="E1588" t="s">
        <v>395</v>
      </c>
      <c r="F1588" t="s">
        <v>500</v>
      </c>
      <c r="G1588" t="s">
        <v>9649</v>
      </c>
      <c r="H1588" t="s">
        <v>8210</v>
      </c>
      <c r="I1588" t="s">
        <v>8226</v>
      </c>
      <c r="J1588" t="s">
        <v>9650</v>
      </c>
      <c r="K1588" t="s">
        <v>9651</v>
      </c>
      <c r="L1588" t="s">
        <v>303</v>
      </c>
      <c r="M1588" t="s">
        <v>8745</v>
      </c>
    </row>
    <row r="1589" spans="1:13" x14ac:dyDescent="0.2">
      <c r="A1589" t="s">
        <v>292</v>
      </c>
      <c r="B1589" t="s">
        <v>293</v>
      </c>
      <c r="C1589" t="s">
        <v>9652</v>
      </c>
      <c r="D1589" t="s">
        <v>9300</v>
      </c>
      <c r="F1589" t="s">
        <v>5479</v>
      </c>
      <c r="G1589" t="s">
        <v>9653</v>
      </c>
      <c r="H1589" t="s">
        <v>8185</v>
      </c>
      <c r="I1589" t="s">
        <v>8159</v>
      </c>
      <c r="J1589" t="s">
        <v>9654</v>
      </c>
      <c r="K1589" t="s">
        <v>9655</v>
      </c>
      <c r="L1589" t="s">
        <v>303</v>
      </c>
      <c r="M1589" t="s">
        <v>422</v>
      </c>
    </row>
    <row r="1590" spans="1:13" x14ac:dyDescent="0.2">
      <c r="A1590" t="s">
        <v>292</v>
      </c>
      <c r="B1590" t="s">
        <v>293</v>
      </c>
      <c r="C1590" t="s">
        <v>9656</v>
      </c>
      <c r="D1590" t="s">
        <v>349</v>
      </c>
      <c r="E1590" t="s">
        <v>424</v>
      </c>
      <c r="F1590" t="s">
        <v>9657</v>
      </c>
      <c r="G1590" t="s">
        <v>9658</v>
      </c>
      <c r="H1590" t="s">
        <v>8193</v>
      </c>
      <c r="J1590" t="s">
        <v>9659</v>
      </c>
      <c r="K1590" t="s">
        <v>9660</v>
      </c>
      <c r="L1590" t="s">
        <v>303</v>
      </c>
      <c r="M1590" t="s">
        <v>9661</v>
      </c>
    </row>
    <row r="1591" spans="1:13" x14ac:dyDescent="0.2">
      <c r="A1591" t="s">
        <v>292</v>
      </c>
      <c r="B1591" t="s">
        <v>293</v>
      </c>
      <c r="C1591" t="s">
        <v>9662</v>
      </c>
      <c r="D1591" t="s">
        <v>9663</v>
      </c>
      <c r="E1591" t="s">
        <v>9664</v>
      </c>
      <c r="F1591" t="s">
        <v>9665</v>
      </c>
      <c r="G1591" t="s">
        <v>9666</v>
      </c>
      <c r="H1591" t="s">
        <v>8225</v>
      </c>
      <c r="I1591" t="s">
        <v>8226</v>
      </c>
      <c r="J1591" t="s">
        <v>9667</v>
      </c>
      <c r="K1591" t="s">
        <v>9668</v>
      </c>
      <c r="L1591" t="s">
        <v>303</v>
      </c>
      <c r="M1591" t="s">
        <v>9669</v>
      </c>
    </row>
    <row r="1592" spans="1:13" x14ac:dyDescent="0.2">
      <c r="A1592" t="s">
        <v>292</v>
      </c>
      <c r="B1592" t="s">
        <v>293</v>
      </c>
      <c r="C1592" t="s">
        <v>9670</v>
      </c>
      <c r="D1592" t="s">
        <v>9671</v>
      </c>
      <c r="E1592" t="s">
        <v>9672</v>
      </c>
      <c r="F1592" t="s">
        <v>9673</v>
      </c>
      <c r="G1592" t="s">
        <v>9674</v>
      </c>
      <c r="H1592" t="s">
        <v>8434</v>
      </c>
      <c r="J1592" t="s">
        <v>9675</v>
      </c>
      <c r="K1592" t="s">
        <v>9676</v>
      </c>
      <c r="L1592" t="s">
        <v>303</v>
      </c>
      <c r="M1592" t="s">
        <v>9677</v>
      </c>
    </row>
    <row r="1593" spans="1:13" x14ac:dyDescent="0.2">
      <c r="A1593" t="s">
        <v>292</v>
      </c>
      <c r="B1593" t="s">
        <v>293</v>
      </c>
      <c r="C1593" t="s">
        <v>9678</v>
      </c>
      <c r="D1593" t="s">
        <v>8318</v>
      </c>
      <c r="E1593" t="s">
        <v>9679</v>
      </c>
      <c r="F1593" t="s">
        <v>9680</v>
      </c>
      <c r="G1593" t="s">
        <v>9681</v>
      </c>
      <c r="H1593" t="s">
        <v>8363</v>
      </c>
      <c r="I1593" t="s">
        <v>8992</v>
      </c>
      <c r="J1593" t="s">
        <v>9682</v>
      </c>
      <c r="K1593" t="s">
        <v>9683</v>
      </c>
      <c r="L1593" t="s">
        <v>303</v>
      </c>
      <c r="M1593" t="s">
        <v>9684</v>
      </c>
    </row>
    <row r="1594" spans="1:13" x14ac:dyDescent="0.2">
      <c r="A1594" t="s">
        <v>292</v>
      </c>
      <c r="B1594" t="s">
        <v>293</v>
      </c>
      <c r="C1594" t="s">
        <v>9685</v>
      </c>
      <c r="D1594" t="s">
        <v>564</v>
      </c>
      <c r="E1594" t="s">
        <v>296</v>
      </c>
      <c r="F1594" t="s">
        <v>9686</v>
      </c>
      <c r="G1594" t="s">
        <v>9687</v>
      </c>
      <c r="H1594" t="s">
        <v>8256</v>
      </c>
      <c r="I1594" t="s">
        <v>8167</v>
      </c>
      <c r="J1594" t="s">
        <v>9688</v>
      </c>
      <c r="K1594" t="s">
        <v>9689</v>
      </c>
      <c r="L1594" t="s">
        <v>303</v>
      </c>
      <c r="M1594" t="s">
        <v>4469</v>
      </c>
    </row>
    <row r="1595" spans="1:13" x14ac:dyDescent="0.2">
      <c r="A1595" t="s">
        <v>292</v>
      </c>
      <c r="B1595" t="s">
        <v>293</v>
      </c>
      <c r="C1595" t="s">
        <v>9690</v>
      </c>
      <c r="D1595" t="s">
        <v>9691</v>
      </c>
      <c r="E1595" t="s">
        <v>9692</v>
      </c>
      <c r="F1595" t="s">
        <v>9693</v>
      </c>
      <c r="H1595" t="s">
        <v>9694</v>
      </c>
      <c r="I1595" t="s">
        <v>9695</v>
      </c>
      <c r="J1595" t="s">
        <v>9696</v>
      </c>
      <c r="K1595" t="s">
        <v>9697</v>
      </c>
      <c r="L1595" t="s">
        <v>303</v>
      </c>
      <c r="M1595" t="s">
        <v>9698</v>
      </c>
    </row>
    <row r="1596" spans="1:13" x14ac:dyDescent="0.2">
      <c r="A1596" t="s">
        <v>292</v>
      </c>
      <c r="B1596" t="s">
        <v>293</v>
      </c>
      <c r="C1596" t="s">
        <v>9699</v>
      </c>
      <c r="D1596" t="s">
        <v>9700</v>
      </c>
      <c r="E1596" t="s">
        <v>9701</v>
      </c>
      <c r="F1596" t="s">
        <v>9702</v>
      </c>
      <c r="G1596" t="s">
        <v>9703</v>
      </c>
      <c r="H1596" t="s">
        <v>9695</v>
      </c>
      <c r="J1596" t="s">
        <v>9704</v>
      </c>
      <c r="K1596" t="s">
        <v>302</v>
      </c>
      <c r="L1596" t="s">
        <v>303</v>
      </c>
      <c r="M1596" t="s">
        <v>4040</v>
      </c>
    </row>
    <row r="1597" spans="1:13" x14ac:dyDescent="0.2">
      <c r="A1597" t="s">
        <v>292</v>
      </c>
      <c r="B1597" t="s">
        <v>293</v>
      </c>
      <c r="C1597" t="s">
        <v>9705</v>
      </c>
      <c r="D1597" t="s">
        <v>9706</v>
      </c>
      <c r="E1597" t="s">
        <v>9707</v>
      </c>
      <c r="F1597" t="s">
        <v>9708</v>
      </c>
      <c r="G1597" t="s">
        <v>9709</v>
      </c>
      <c r="H1597" t="s">
        <v>9710</v>
      </c>
      <c r="I1597" t="s">
        <v>9695</v>
      </c>
      <c r="J1597" t="s">
        <v>9711</v>
      </c>
      <c r="K1597" t="s">
        <v>9712</v>
      </c>
      <c r="L1597" t="s">
        <v>303</v>
      </c>
      <c r="M1597" t="s">
        <v>9713</v>
      </c>
    </row>
    <row r="1598" spans="1:13" x14ac:dyDescent="0.2">
      <c r="A1598" t="s">
        <v>292</v>
      </c>
      <c r="B1598" t="s">
        <v>293</v>
      </c>
      <c r="C1598" t="s">
        <v>9714</v>
      </c>
      <c r="D1598" t="s">
        <v>564</v>
      </c>
      <c r="E1598" t="s">
        <v>296</v>
      </c>
      <c r="F1598" t="s">
        <v>9715</v>
      </c>
      <c r="G1598" t="s">
        <v>9716</v>
      </c>
      <c r="H1598" t="s">
        <v>9695</v>
      </c>
      <c r="J1598" t="s">
        <v>9717</v>
      </c>
      <c r="K1598" t="s">
        <v>9718</v>
      </c>
      <c r="L1598" t="s">
        <v>303</v>
      </c>
      <c r="M1598" t="s">
        <v>1450</v>
      </c>
    </row>
    <row r="1599" spans="1:13" x14ac:dyDescent="0.2">
      <c r="A1599" t="s">
        <v>292</v>
      </c>
      <c r="B1599" t="s">
        <v>293</v>
      </c>
      <c r="C1599" t="s">
        <v>9719</v>
      </c>
      <c r="D1599" t="s">
        <v>9720</v>
      </c>
      <c r="E1599" t="s">
        <v>9721</v>
      </c>
      <c r="F1599" t="s">
        <v>9722</v>
      </c>
      <c r="G1599" t="s">
        <v>9723</v>
      </c>
      <c r="H1599" t="s">
        <v>9695</v>
      </c>
      <c r="J1599" t="s">
        <v>9724</v>
      </c>
      <c r="K1599" t="s">
        <v>9725</v>
      </c>
      <c r="L1599" t="s">
        <v>303</v>
      </c>
      <c r="M1599" t="s">
        <v>8745</v>
      </c>
    </row>
    <row r="1600" spans="1:13" x14ac:dyDescent="0.2">
      <c r="A1600" t="s">
        <v>292</v>
      </c>
      <c r="B1600" t="s">
        <v>293</v>
      </c>
      <c r="C1600" t="s">
        <v>9726</v>
      </c>
      <c r="D1600" t="s">
        <v>9727</v>
      </c>
      <c r="E1600" t="s">
        <v>9728</v>
      </c>
      <c r="F1600" t="s">
        <v>9729</v>
      </c>
      <c r="H1600" t="s">
        <v>9730</v>
      </c>
      <c r="I1600" t="s">
        <v>9695</v>
      </c>
      <c r="J1600" t="s">
        <v>9731</v>
      </c>
      <c r="K1600" t="s">
        <v>9732</v>
      </c>
      <c r="L1600" t="s">
        <v>303</v>
      </c>
      <c r="M1600" t="s">
        <v>9733</v>
      </c>
    </row>
    <row r="1601" spans="1:13" x14ac:dyDescent="0.2">
      <c r="A1601" t="s">
        <v>292</v>
      </c>
      <c r="B1601" t="s">
        <v>293</v>
      </c>
      <c r="C1601" t="s">
        <v>9734</v>
      </c>
      <c r="D1601" t="s">
        <v>9735</v>
      </c>
      <c r="F1601" t="s">
        <v>9736</v>
      </c>
      <c r="G1601" t="s">
        <v>9737</v>
      </c>
      <c r="H1601" t="s">
        <v>9738</v>
      </c>
      <c r="I1601" t="s">
        <v>9695</v>
      </c>
      <c r="J1601" t="s">
        <v>9739</v>
      </c>
      <c r="K1601" t="s">
        <v>9740</v>
      </c>
      <c r="L1601" t="s">
        <v>303</v>
      </c>
      <c r="M1601" t="s">
        <v>809</v>
      </c>
    </row>
    <row r="1602" spans="1:13" x14ac:dyDescent="0.2">
      <c r="A1602" t="s">
        <v>292</v>
      </c>
      <c r="B1602" t="s">
        <v>293</v>
      </c>
      <c r="C1602" t="s">
        <v>9741</v>
      </c>
      <c r="D1602" t="s">
        <v>349</v>
      </c>
      <c r="F1602" t="s">
        <v>9742</v>
      </c>
      <c r="H1602" t="s">
        <v>9743</v>
      </c>
      <c r="I1602" t="s">
        <v>9695</v>
      </c>
      <c r="J1602" t="s">
        <v>9744</v>
      </c>
      <c r="K1602" t="s">
        <v>9745</v>
      </c>
      <c r="L1602" t="s">
        <v>303</v>
      </c>
      <c r="M1602" t="s">
        <v>422</v>
      </c>
    </row>
    <row r="1603" spans="1:13" x14ac:dyDescent="0.2">
      <c r="A1603" t="s">
        <v>292</v>
      </c>
      <c r="B1603" t="s">
        <v>293</v>
      </c>
      <c r="C1603" t="s">
        <v>9746</v>
      </c>
      <c r="D1603" t="s">
        <v>9747</v>
      </c>
      <c r="F1603" t="s">
        <v>9748</v>
      </c>
      <c r="H1603" t="s">
        <v>9738</v>
      </c>
      <c r="I1603" t="s">
        <v>9695</v>
      </c>
      <c r="J1603" t="s">
        <v>9749</v>
      </c>
      <c r="K1603" t="s">
        <v>302</v>
      </c>
      <c r="L1603" t="s">
        <v>303</v>
      </c>
      <c r="M1603" t="s">
        <v>542</v>
      </c>
    </row>
    <row r="1604" spans="1:13" x14ac:dyDescent="0.2">
      <c r="A1604" t="s">
        <v>292</v>
      </c>
      <c r="B1604" t="s">
        <v>293</v>
      </c>
      <c r="C1604" t="s">
        <v>9750</v>
      </c>
      <c r="D1604" t="s">
        <v>9751</v>
      </c>
      <c r="F1604" t="s">
        <v>9752</v>
      </c>
      <c r="G1604" t="s">
        <v>9753</v>
      </c>
      <c r="H1604" t="s">
        <v>9695</v>
      </c>
      <c r="J1604" t="s">
        <v>9754</v>
      </c>
      <c r="K1604" t="s">
        <v>9755</v>
      </c>
      <c r="L1604" t="s">
        <v>303</v>
      </c>
      <c r="M1604" t="s">
        <v>9756</v>
      </c>
    </row>
    <row r="1605" spans="1:13" x14ac:dyDescent="0.2">
      <c r="A1605" t="s">
        <v>292</v>
      </c>
      <c r="B1605" t="s">
        <v>293</v>
      </c>
      <c r="C1605" t="s">
        <v>9757</v>
      </c>
      <c r="D1605" t="s">
        <v>8565</v>
      </c>
      <c r="E1605" t="s">
        <v>9758</v>
      </c>
      <c r="F1605" t="s">
        <v>9759</v>
      </c>
      <c r="H1605" t="s">
        <v>9760</v>
      </c>
      <c r="I1605" t="s">
        <v>9695</v>
      </c>
      <c r="J1605" t="s">
        <v>9761</v>
      </c>
      <c r="K1605" t="s">
        <v>9762</v>
      </c>
      <c r="L1605" t="s">
        <v>303</v>
      </c>
      <c r="M1605" t="s">
        <v>9763</v>
      </c>
    </row>
    <row r="1606" spans="1:13" x14ac:dyDescent="0.2">
      <c r="A1606" t="s">
        <v>292</v>
      </c>
      <c r="B1606" t="s">
        <v>293</v>
      </c>
      <c r="C1606" t="s">
        <v>9764</v>
      </c>
      <c r="D1606" t="s">
        <v>9765</v>
      </c>
      <c r="E1606" t="s">
        <v>9766</v>
      </c>
      <c r="F1606" t="s">
        <v>9767</v>
      </c>
      <c r="G1606" t="s">
        <v>9768</v>
      </c>
      <c r="H1606" t="s">
        <v>9695</v>
      </c>
      <c r="J1606" t="s">
        <v>9769</v>
      </c>
      <c r="K1606" t="s">
        <v>9770</v>
      </c>
      <c r="L1606" t="s">
        <v>303</v>
      </c>
      <c r="M1606" t="s">
        <v>2554</v>
      </c>
    </row>
    <row r="1607" spans="1:13" x14ac:dyDescent="0.2">
      <c r="A1607" t="s">
        <v>292</v>
      </c>
      <c r="B1607" t="s">
        <v>293</v>
      </c>
      <c r="C1607" t="s">
        <v>9771</v>
      </c>
      <c r="D1607" t="s">
        <v>9772</v>
      </c>
      <c r="E1607" t="s">
        <v>9773</v>
      </c>
      <c r="F1607" t="s">
        <v>9774</v>
      </c>
      <c r="G1607" t="s">
        <v>9775</v>
      </c>
      <c r="H1607" t="s">
        <v>9695</v>
      </c>
      <c r="J1607" t="s">
        <v>9776</v>
      </c>
      <c r="K1607" t="s">
        <v>9777</v>
      </c>
      <c r="L1607" t="s">
        <v>303</v>
      </c>
      <c r="M1607" t="s">
        <v>9778</v>
      </c>
    </row>
    <row r="1608" spans="1:13" x14ac:dyDescent="0.2">
      <c r="A1608" t="s">
        <v>292</v>
      </c>
      <c r="B1608" t="s">
        <v>293</v>
      </c>
      <c r="C1608" t="s">
        <v>9779</v>
      </c>
      <c r="D1608" t="s">
        <v>492</v>
      </c>
      <c r="E1608" t="s">
        <v>493</v>
      </c>
      <c r="F1608" t="s">
        <v>9780</v>
      </c>
      <c r="G1608" t="s">
        <v>9781</v>
      </c>
      <c r="H1608" t="s">
        <v>9782</v>
      </c>
      <c r="J1608" t="s">
        <v>9783</v>
      </c>
      <c r="K1608" t="s">
        <v>9784</v>
      </c>
      <c r="L1608" t="s">
        <v>303</v>
      </c>
      <c r="M1608" t="s">
        <v>2054</v>
      </c>
    </row>
    <row r="1609" spans="1:13" x14ac:dyDescent="0.2">
      <c r="A1609" t="s">
        <v>292</v>
      </c>
      <c r="B1609" t="s">
        <v>293</v>
      </c>
      <c r="C1609" t="s">
        <v>9785</v>
      </c>
      <c r="D1609" t="s">
        <v>8198</v>
      </c>
      <c r="E1609" t="s">
        <v>5074</v>
      </c>
      <c r="F1609" t="s">
        <v>9786</v>
      </c>
      <c r="H1609" t="s">
        <v>9787</v>
      </c>
      <c r="I1609" t="s">
        <v>9695</v>
      </c>
      <c r="J1609" t="s">
        <v>9788</v>
      </c>
      <c r="K1609" t="s">
        <v>9789</v>
      </c>
      <c r="L1609" t="s">
        <v>303</v>
      </c>
      <c r="M1609" t="s">
        <v>1581</v>
      </c>
    </row>
    <row r="1610" spans="1:13" x14ac:dyDescent="0.2">
      <c r="A1610" t="s">
        <v>292</v>
      </c>
      <c r="B1610" t="s">
        <v>293</v>
      </c>
      <c r="C1610" t="s">
        <v>9790</v>
      </c>
      <c r="D1610" t="s">
        <v>394</v>
      </c>
      <c r="E1610" t="s">
        <v>395</v>
      </c>
      <c r="F1610" t="s">
        <v>9791</v>
      </c>
      <c r="G1610" t="s">
        <v>9792</v>
      </c>
      <c r="H1610" t="s">
        <v>9793</v>
      </c>
      <c r="I1610" t="s">
        <v>9695</v>
      </c>
      <c r="J1610" t="s">
        <v>9794</v>
      </c>
      <c r="K1610" t="s">
        <v>9795</v>
      </c>
      <c r="L1610" t="s">
        <v>303</v>
      </c>
      <c r="M1610" t="s">
        <v>9796</v>
      </c>
    </row>
    <row r="1611" spans="1:13" x14ac:dyDescent="0.2">
      <c r="A1611" t="s">
        <v>292</v>
      </c>
      <c r="B1611" t="s">
        <v>293</v>
      </c>
      <c r="C1611" t="s">
        <v>9797</v>
      </c>
      <c r="D1611" t="s">
        <v>572</v>
      </c>
      <c r="E1611" t="s">
        <v>573</v>
      </c>
      <c r="F1611" t="s">
        <v>9798</v>
      </c>
      <c r="H1611" t="s">
        <v>9753</v>
      </c>
      <c r="I1611" t="s">
        <v>9695</v>
      </c>
      <c r="J1611" t="s">
        <v>9799</v>
      </c>
      <c r="K1611" t="s">
        <v>9800</v>
      </c>
      <c r="L1611" t="s">
        <v>303</v>
      </c>
      <c r="M1611" t="s">
        <v>5402</v>
      </c>
    </row>
    <row r="1612" spans="1:13" x14ac:dyDescent="0.2">
      <c r="A1612" t="s">
        <v>292</v>
      </c>
      <c r="B1612" t="s">
        <v>293</v>
      </c>
      <c r="C1612" t="s">
        <v>9801</v>
      </c>
      <c r="D1612" t="s">
        <v>4611</v>
      </c>
      <c r="F1612" t="s">
        <v>4626</v>
      </c>
      <c r="G1612" t="s">
        <v>9802</v>
      </c>
      <c r="H1612" t="s">
        <v>9775</v>
      </c>
      <c r="I1612" t="s">
        <v>9695</v>
      </c>
      <c r="J1612" t="s">
        <v>9803</v>
      </c>
      <c r="K1612" t="s">
        <v>9804</v>
      </c>
      <c r="L1612" t="s">
        <v>303</v>
      </c>
      <c r="M1612" t="s">
        <v>1684</v>
      </c>
    </row>
    <row r="1613" spans="1:13" x14ac:dyDescent="0.2">
      <c r="A1613" t="s">
        <v>292</v>
      </c>
      <c r="B1613" t="s">
        <v>293</v>
      </c>
      <c r="C1613" t="s">
        <v>9805</v>
      </c>
      <c r="D1613" t="s">
        <v>9806</v>
      </c>
      <c r="E1613" t="s">
        <v>9807</v>
      </c>
      <c r="F1613" t="s">
        <v>9808</v>
      </c>
      <c r="H1613" t="s">
        <v>9703</v>
      </c>
      <c r="I1613" t="s">
        <v>9695</v>
      </c>
      <c r="J1613" t="s">
        <v>9809</v>
      </c>
      <c r="K1613" t="s">
        <v>9810</v>
      </c>
      <c r="L1613" t="s">
        <v>303</v>
      </c>
      <c r="M1613" t="s">
        <v>9811</v>
      </c>
    </row>
    <row r="1614" spans="1:13" x14ac:dyDescent="0.2">
      <c r="A1614" t="s">
        <v>292</v>
      </c>
      <c r="B1614" t="s">
        <v>293</v>
      </c>
      <c r="C1614" t="s">
        <v>9812</v>
      </c>
      <c r="D1614" t="s">
        <v>349</v>
      </c>
      <c r="F1614" t="s">
        <v>9813</v>
      </c>
      <c r="G1614" t="s">
        <v>9753</v>
      </c>
      <c r="H1614" t="s">
        <v>9695</v>
      </c>
      <c r="J1614" t="s">
        <v>9814</v>
      </c>
      <c r="K1614" t="s">
        <v>9815</v>
      </c>
      <c r="L1614" t="s">
        <v>303</v>
      </c>
      <c r="M1614" t="s">
        <v>422</v>
      </c>
    </row>
    <row r="1615" spans="1:13" x14ac:dyDescent="0.2">
      <c r="A1615" t="s">
        <v>292</v>
      </c>
      <c r="B1615" t="s">
        <v>293</v>
      </c>
      <c r="C1615" t="s">
        <v>9816</v>
      </c>
      <c r="D1615" t="s">
        <v>564</v>
      </c>
      <c r="E1615" t="s">
        <v>296</v>
      </c>
      <c r="F1615" t="s">
        <v>9817</v>
      </c>
      <c r="G1615" t="s">
        <v>9818</v>
      </c>
      <c r="H1615" t="s">
        <v>9695</v>
      </c>
      <c r="J1615" t="s">
        <v>9819</v>
      </c>
      <c r="K1615" t="s">
        <v>302</v>
      </c>
      <c r="L1615" t="s">
        <v>303</v>
      </c>
      <c r="M1615" t="s">
        <v>1450</v>
      </c>
    </row>
    <row r="1616" spans="1:13" x14ac:dyDescent="0.2">
      <c r="A1616" t="s">
        <v>292</v>
      </c>
      <c r="B1616" t="s">
        <v>293</v>
      </c>
      <c r="C1616" t="s">
        <v>9820</v>
      </c>
      <c r="D1616" t="s">
        <v>349</v>
      </c>
      <c r="F1616" t="s">
        <v>9821</v>
      </c>
      <c r="G1616" t="s">
        <v>9723</v>
      </c>
      <c r="H1616" t="s">
        <v>9695</v>
      </c>
      <c r="J1616" t="s">
        <v>9822</v>
      </c>
      <c r="K1616" t="s">
        <v>302</v>
      </c>
      <c r="L1616" t="s">
        <v>303</v>
      </c>
      <c r="M1616" t="s">
        <v>422</v>
      </c>
    </row>
    <row r="1617" spans="1:13" x14ac:dyDescent="0.2">
      <c r="A1617" t="s">
        <v>292</v>
      </c>
      <c r="B1617" t="s">
        <v>293</v>
      </c>
      <c r="C1617" t="s">
        <v>9823</v>
      </c>
      <c r="D1617" t="s">
        <v>9824</v>
      </c>
      <c r="E1617" t="s">
        <v>9825</v>
      </c>
      <c r="F1617" t="s">
        <v>9826</v>
      </c>
      <c r="H1617" t="s">
        <v>9827</v>
      </c>
      <c r="I1617" t="s">
        <v>9695</v>
      </c>
      <c r="J1617" t="s">
        <v>9828</v>
      </c>
      <c r="K1617" t="s">
        <v>9829</v>
      </c>
      <c r="L1617" t="s">
        <v>303</v>
      </c>
      <c r="M1617" t="s">
        <v>1190</v>
      </c>
    </row>
    <row r="1618" spans="1:13" x14ac:dyDescent="0.2">
      <c r="A1618" t="s">
        <v>292</v>
      </c>
      <c r="B1618" t="s">
        <v>293</v>
      </c>
      <c r="C1618" t="s">
        <v>9830</v>
      </c>
      <c r="D1618" t="s">
        <v>9831</v>
      </c>
      <c r="E1618" t="s">
        <v>9832</v>
      </c>
      <c r="F1618" t="s">
        <v>9833</v>
      </c>
      <c r="G1618" t="s">
        <v>9834</v>
      </c>
      <c r="H1618" t="s">
        <v>9703</v>
      </c>
      <c r="I1618" t="s">
        <v>9695</v>
      </c>
      <c r="J1618" t="s">
        <v>9835</v>
      </c>
      <c r="K1618" t="s">
        <v>9836</v>
      </c>
      <c r="L1618" t="s">
        <v>303</v>
      </c>
      <c r="M1618" t="s">
        <v>3271</v>
      </c>
    </row>
    <row r="1619" spans="1:13" x14ac:dyDescent="0.2">
      <c r="A1619" t="s">
        <v>292</v>
      </c>
      <c r="B1619" t="s">
        <v>293</v>
      </c>
      <c r="C1619" t="s">
        <v>9837</v>
      </c>
      <c r="D1619" t="s">
        <v>9838</v>
      </c>
      <c r="E1619" t="s">
        <v>9839</v>
      </c>
      <c r="F1619" t="s">
        <v>9840</v>
      </c>
      <c r="G1619" t="s">
        <v>9841</v>
      </c>
      <c r="H1619" t="s">
        <v>9730</v>
      </c>
      <c r="I1619" t="s">
        <v>9695</v>
      </c>
      <c r="J1619" t="s">
        <v>9842</v>
      </c>
      <c r="K1619" t="s">
        <v>9843</v>
      </c>
      <c r="L1619" t="s">
        <v>303</v>
      </c>
      <c r="M1619" t="s">
        <v>1399</v>
      </c>
    </row>
    <row r="1620" spans="1:13" x14ac:dyDescent="0.2">
      <c r="A1620" t="s">
        <v>292</v>
      </c>
      <c r="B1620" t="s">
        <v>293</v>
      </c>
      <c r="C1620" t="s">
        <v>9844</v>
      </c>
      <c r="D1620" t="s">
        <v>9845</v>
      </c>
      <c r="E1620" t="s">
        <v>9846</v>
      </c>
      <c r="F1620" t="s">
        <v>9847</v>
      </c>
      <c r="G1620" t="s">
        <v>9848</v>
      </c>
      <c r="H1620" t="s">
        <v>9695</v>
      </c>
      <c r="J1620" t="s">
        <v>9849</v>
      </c>
      <c r="K1620" t="s">
        <v>9850</v>
      </c>
      <c r="L1620" t="s">
        <v>303</v>
      </c>
      <c r="M1620" t="s">
        <v>9851</v>
      </c>
    </row>
    <row r="1621" spans="1:13" x14ac:dyDescent="0.2">
      <c r="A1621" t="s">
        <v>292</v>
      </c>
      <c r="B1621" t="s">
        <v>293</v>
      </c>
      <c r="C1621" t="s">
        <v>9852</v>
      </c>
      <c r="D1621" t="s">
        <v>9853</v>
      </c>
      <c r="E1621" t="s">
        <v>9854</v>
      </c>
      <c r="F1621" t="s">
        <v>9855</v>
      </c>
      <c r="G1621" t="s">
        <v>9856</v>
      </c>
      <c r="H1621" t="s">
        <v>9857</v>
      </c>
      <c r="I1621" t="s">
        <v>9695</v>
      </c>
      <c r="J1621" t="s">
        <v>9858</v>
      </c>
      <c r="K1621" t="s">
        <v>9859</v>
      </c>
      <c r="L1621" t="s">
        <v>303</v>
      </c>
      <c r="M1621" t="s">
        <v>9860</v>
      </c>
    </row>
    <row r="1622" spans="1:13" x14ac:dyDescent="0.2">
      <c r="A1622" t="s">
        <v>292</v>
      </c>
      <c r="B1622" t="s">
        <v>293</v>
      </c>
      <c r="C1622" t="s">
        <v>9861</v>
      </c>
      <c r="D1622" t="s">
        <v>9862</v>
      </c>
      <c r="E1622" t="s">
        <v>9863</v>
      </c>
      <c r="F1622" t="s">
        <v>9864</v>
      </c>
      <c r="G1622" t="s">
        <v>9865</v>
      </c>
      <c r="H1622" t="s">
        <v>9695</v>
      </c>
      <c r="J1622" t="s">
        <v>9866</v>
      </c>
      <c r="K1622" t="s">
        <v>9867</v>
      </c>
      <c r="L1622" t="s">
        <v>303</v>
      </c>
      <c r="M1622" t="s">
        <v>9868</v>
      </c>
    </row>
    <row r="1623" spans="1:13" x14ac:dyDescent="0.2">
      <c r="A1623" t="s">
        <v>292</v>
      </c>
      <c r="B1623" t="s">
        <v>293</v>
      </c>
      <c r="C1623" t="s">
        <v>9869</v>
      </c>
      <c r="D1623" t="s">
        <v>349</v>
      </c>
      <c r="E1623" t="s">
        <v>424</v>
      </c>
      <c r="F1623" t="s">
        <v>9870</v>
      </c>
      <c r="G1623" t="s">
        <v>9871</v>
      </c>
      <c r="H1623" t="s">
        <v>9710</v>
      </c>
      <c r="I1623" t="s">
        <v>9695</v>
      </c>
      <c r="J1623" t="s">
        <v>9872</v>
      </c>
      <c r="K1623" t="s">
        <v>9873</v>
      </c>
      <c r="L1623" t="s">
        <v>303</v>
      </c>
      <c r="M1623" t="s">
        <v>431</v>
      </c>
    </row>
    <row r="1624" spans="1:13" x14ac:dyDescent="0.2">
      <c r="A1624" t="s">
        <v>292</v>
      </c>
      <c r="B1624" t="s">
        <v>293</v>
      </c>
      <c r="C1624" t="s">
        <v>9874</v>
      </c>
      <c r="D1624" t="s">
        <v>349</v>
      </c>
      <c r="E1624" t="s">
        <v>424</v>
      </c>
      <c r="F1624" t="s">
        <v>9875</v>
      </c>
      <c r="H1624" t="s">
        <v>9876</v>
      </c>
      <c r="I1624" t="s">
        <v>9695</v>
      </c>
      <c r="J1624" t="s">
        <v>9877</v>
      </c>
      <c r="K1624" t="s">
        <v>9878</v>
      </c>
      <c r="L1624" t="s">
        <v>303</v>
      </c>
      <c r="M1624" t="s">
        <v>431</v>
      </c>
    </row>
    <row r="1625" spans="1:13" x14ac:dyDescent="0.2">
      <c r="A1625" t="s">
        <v>292</v>
      </c>
      <c r="B1625" t="s">
        <v>293</v>
      </c>
      <c r="C1625" t="s">
        <v>9879</v>
      </c>
      <c r="D1625" t="s">
        <v>9880</v>
      </c>
      <c r="E1625" t="s">
        <v>7254</v>
      </c>
      <c r="F1625" t="s">
        <v>9881</v>
      </c>
      <c r="G1625" t="s">
        <v>9882</v>
      </c>
      <c r="H1625" t="s">
        <v>9775</v>
      </c>
      <c r="I1625" t="s">
        <v>9695</v>
      </c>
      <c r="J1625" t="s">
        <v>9883</v>
      </c>
      <c r="K1625" t="s">
        <v>9884</v>
      </c>
      <c r="L1625" t="s">
        <v>303</v>
      </c>
      <c r="M1625" t="s">
        <v>9885</v>
      </c>
    </row>
    <row r="1626" spans="1:13" x14ac:dyDescent="0.2">
      <c r="A1626" t="s">
        <v>292</v>
      </c>
      <c r="B1626" t="s">
        <v>293</v>
      </c>
      <c r="C1626" t="s">
        <v>9886</v>
      </c>
      <c r="D1626" t="s">
        <v>9887</v>
      </c>
      <c r="F1626" t="s">
        <v>9888</v>
      </c>
      <c r="G1626" t="s">
        <v>9889</v>
      </c>
      <c r="H1626" t="s">
        <v>9695</v>
      </c>
      <c r="J1626" t="s">
        <v>9890</v>
      </c>
      <c r="K1626" t="s">
        <v>302</v>
      </c>
      <c r="L1626" t="s">
        <v>303</v>
      </c>
      <c r="M1626" t="s">
        <v>5209</v>
      </c>
    </row>
    <row r="1627" spans="1:13" x14ac:dyDescent="0.2">
      <c r="A1627" t="s">
        <v>292</v>
      </c>
      <c r="B1627" t="s">
        <v>293</v>
      </c>
      <c r="C1627" t="s">
        <v>9891</v>
      </c>
      <c r="D1627" t="s">
        <v>9892</v>
      </c>
      <c r="E1627" t="s">
        <v>9893</v>
      </c>
      <c r="F1627" t="s">
        <v>9894</v>
      </c>
      <c r="G1627" t="s">
        <v>9895</v>
      </c>
      <c r="H1627" t="s">
        <v>9775</v>
      </c>
      <c r="I1627" t="s">
        <v>9695</v>
      </c>
      <c r="J1627" t="s">
        <v>9896</v>
      </c>
      <c r="K1627" t="s">
        <v>9897</v>
      </c>
      <c r="L1627" t="s">
        <v>303</v>
      </c>
      <c r="M1627" t="s">
        <v>8545</v>
      </c>
    </row>
    <row r="1628" spans="1:13" x14ac:dyDescent="0.2">
      <c r="A1628" t="s">
        <v>292</v>
      </c>
      <c r="B1628" t="s">
        <v>293</v>
      </c>
      <c r="C1628" t="s">
        <v>9898</v>
      </c>
      <c r="D1628" t="s">
        <v>9899</v>
      </c>
      <c r="E1628" t="s">
        <v>9900</v>
      </c>
      <c r="F1628" t="s">
        <v>9901</v>
      </c>
      <c r="H1628" t="s">
        <v>9902</v>
      </c>
      <c r="I1628" t="s">
        <v>9695</v>
      </c>
      <c r="J1628" t="s">
        <v>9903</v>
      </c>
      <c r="K1628" t="s">
        <v>9904</v>
      </c>
      <c r="L1628" t="s">
        <v>303</v>
      </c>
      <c r="M1628" t="s">
        <v>9905</v>
      </c>
    </row>
    <row r="1629" spans="1:13" x14ac:dyDescent="0.2">
      <c r="A1629" t="s">
        <v>292</v>
      </c>
      <c r="B1629" t="s">
        <v>293</v>
      </c>
      <c r="C1629" t="s">
        <v>9906</v>
      </c>
      <c r="D1629" t="s">
        <v>492</v>
      </c>
      <c r="E1629" t="s">
        <v>493</v>
      </c>
      <c r="F1629" t="s">
        <v>9907</v>
      </c>
      <c r="H1629" t="s">
        <v>9908</v>
      </c>
      <c r="I1629" t="s">
        <v>9695</v>
      </c>
      <c r="J1629" t="s">
        <v>9909</v>
      </c>
      <c r="K1629" t="s">
        <v>9910</v>
      </c>
      <c r="L1629" t="s">
        <v>303</v>
      </c>
      <c r="M1629" t="s">
        <v>9911</v>
      </c>
    </row>
    <row r="1630" spans="1:13" x14ac:dyDescent="0.2">
      <c r="A1630" t="s">
        <v>292</v>
      </c>
      <c r="B1630" t="s">
        <v>293</v>
      </c>
      <c r="C1630" t="s">
        <v>9912</v>
      </c>
      <c r="D1630" t="s">
        <v>9913</v>
      </c>
      <c r="E1630" t="s">
        <v>9914</v>
      </c>
      <c r="F1630" t="s">
        <v>9915</v>
      </c>
      <c r="G1630" t="s">
        <v>9916</v>
      </c>
      <c r="H1630" t="s">
        <v>9695</v>
      </c>
      <c r="J1630" t="s">
        <v>9917</v>
      </c>
      <c r="K1630" t="s">
        <v>9918</v>
      </c>
      <c r="L1630" t="s">
        <v>303</v>
      </c>
      <c r="M1630" t="s">
        <v>6621</v>
      </c>
    </row>
    <row r="1631" spans="1:13" x14ac:dyDescent="0.2">
      <c r="A1631" t="s">
        <v>292</v>
      </c>
      <c r="B1631" t="s">
        <v>293</v>
      </c>
      <c r="C1631" t="s">
        <v>9919</v>
      </c>
      <c r="D1631" t="s">
        <v>9806</v>
      </c>
      <c r="E1631" t="s">
        <v>9807</v>
      </c>
      <c r="F1631" t="s">
        <v>9920</v>
      </c>
      <c r="G1631" t="s">
        <v>2203</v>
      </c>
      <c r="H1631" t="s">
        <v>9921</v>
      </c>
      <c r="I1631" t="s">
        <v>9695</v>
      </c>
      <c r="J1631" t="s">
        <v>9922</v>
      </c>
      <c r="K1631" t="s">
        <v>9923</v>
      </c>
      <c r="L1631" t="s">
        <v>303</v>
      </c>
      <c r="M1631" t="s">
        <v>9924</v>
      </c>
    </row>
    <row r="1632" spans="1:13" x14ac:dyDescent="0.2">
      <c r="A1632" t="s">
        <v>292</v>
      </c>
      <c r="B1632" t="s">
        <v>293</v>
      </c>
      <c r="C1632" t="s">
        <v>9925</v>
      </c>
      <c r="D1632" t="s">
        <v>366</v>
      </c>
      <c r="E1632" t="s">
        <v>1215</v>
      </c>
      <c r="F1632" t="s">
        <v>9926</v>
      </c>
      <c r="H1632" t="s">
        <v>9827</v>
      </c>
      <c r="I1632" t="s">
        <v>9695</v>
      </c>
      <c r="J1632" t="s">
        <v>9927</v>
      </c>
      <c r="K1632" t="s">
        <v>9928</v>
      </c>
      <c r="L1632" t="s">
        <v>303</v>
      </c>
      <c r="M1632" t="s">
        <v>9929</v>
      </c>
    </row>
    <row r="1633" spans="1:13" x14ac:dyDescent="0.2">
      <c r="A1633" t="s">
        <v>292</v>
      </c>
      <c r="B1633" t="s">
        <v>293</v>
      </c>
      <c r="C1633" t="s">
        <v>9930</v>
      </c>
      <c r="D1633" t="s">
        <v>9931</v>
      </c>
      <c r="E1633" t="s">
        <v>9932</v>
      </c>
      <c r="F1633" t="s">
        <v>9933</v>
      </c>
      <c r="G1633" t="s">
        <v>9723</v>
      </c>
      <c r="H1633" t="s">
        <v>9695</v>
      </c>
      <c r="J1633" t="s">
        <v>9934</v>
      </c>
      <c r="K1633" t="s">
        <v>9935</v>
      </c>
      <c r="L1633" t="s">
        <v>303</v>
      </c>
      <c r="M1633" t="s">
        <v>5186</v>
      </c>
    </row>
    <row r="1634" spans="1:13" x14ac:dyDescent="0.2">
      <c r="A1634" t="s">
        <v>292</v>
      </c>
      <c r="B1634" t="s">
        <v>293</v>
      </c>
      <c r="C1634" t="s">
        <v>9936</v>
      </c>
      <c r="D1634" t="s">
        <v>9937</v>
      </c>
      <c r="E1634" t="s">
        <v>9938</v>
      </c>
      <c r="F1634" t="s">
        <v>9939</v>
      </c>
      <c r="G1634" t="s">
        <v>9908</v>
      </c>
      <c r="H1634" t="s">
        <v>9848</v>
      </c>
      <c r="I1634" t="s">
        <v>9695</v>
      </c>
      <c r="J1634" t="s">
        <v>9940</v>
      </c>
      <c r="K1634" t="s">
        <v>9941</v>
      </c>
      <c r="L1634" t="s">
        <v>303</v>
      </c>
      <c r="M1634" t="s">
        <v>6743</v>
      </c>
    </row>
    <row r="1635" spans="1:13" x14ac:dyDescent="0.2">
      <c r="A1635" t="s">
        <v>292</v>
      </c>
      <c r="B1635" t="s">
        <v>293</v>
      </c>
      <c r="C1635" t="s">
        <v>9942</v>
      </c>
      <c r="D1635" t="s">
        <v>9943</v>
      </c>
      <c r="E1635" t="s">
        <v>9944</v>
      </c>
      <c r="F1635" t="s">
        <v>9945</v>
      </c>
      <c r="H1635" t="s">
        <v>9946</v>
      </c>
      <c r="I1635" t="s">
        <v>9695</v>
      </c>
      <c r="J1635" t="s">
        <v>9947</v>
      </c>
      <c r="K1635" t="s">
        <v>9948</v>
      </c>
      <c r="L1635" t="s">
        <v>303</v>
      </c>
      <c r="M1635" t="s">
        <v>9949</v>
      </c>
    </row>
    <row r="1636" spans="1:13" x14ac:dyDescent="0.2">
      <c r="A1636" t="s">
        <v>292</v>
      </c>
      <c r="B1636" t="s">
        <v>293</v>
      </c>
      <c r="C1636" t="s">
        <v>9950</v>
      </c>
      <c r="D1636" t="s">
        <v>9951</v>
      </c>
      <c r="E1636" t="s">
        <v>9952</v>
      </c>
      <c r="F1636" t="s">
        <v>9953</v>
      </c>
      <c r="G1636" t="s">
        <v>9954</v>
      </c>
      <c r="H1636" t="s">
        <v>9695</v>
      </c>
      <c r="J1636" t="s">
        <v>9955</v>
      </c>
      <c r="K1636" t="s">
        <v>302</v>
      </c>
      <c r="L1636" t="s">
        <v>303</v>
      </c>
      <c r="M1636" t="s">
        <v>3557</v>
      </c>
    </row>
    <row r="1637" spans="1:13" x14ac:dyDescent="0.2">
      <c r="A1637" t="s">
        <v>292</v>
      </c>
      <c r="B1637" t="s">
        <v>293</v>
      </c>
      <c r="C1637" t="s">
        <v>9956</v>
      </c>
      <c r="D1637" t="s">
        <v>349</v>
      </c>
      <c r="E1637" t="s">
        <v>424</v>
      </c>
      <c r="F1637" t="s">
        <v>9957</v>
      </c>
      <c r="G1637" t="s">
        <v>9958</v>
      </c>
      <c r="H1637" t="s">
        <v>9775</v>
      </c>
      <c r="I1637" t="s">
        <v>9695</v>
      </c>
      <c r="J1637" t="s">
        <v>9959</v>
      </c>
      <c r="K1637" t="s">
        <v>9960</v>
      </c>
      <c r="L1637" t="s">
        <v>303</v>
      </c>
      <c r="M1637" t="s">
        <v>431</v>
      </c>
    </row>
    <row r="1638" spans="1:13" x14ac:dyDescent="0.2">
      <c r="A1638" t="s">
        <v>292</v>
      </c>
      <c r="B1638" t="s">
        <v>293</v>
      </c>
      <c r="C1638" t="s">
        <v>9961</v>
      </c>
      <c r="D1638" t="s">
        <v>349</v>
      </c>
      <c r="F1638" t="s">
        <v>3599</v>
      </c>
      <c r="G1638" t="s">
        <v>9962</v>
      </c>
      <c r="H1638" t="s">
        <v>981</v>
      </c>
      <c r="I1638" t="s">
        <v>9963</v>
      </c>
      <c r="J1638" t="s">
        <v>9964</v>
      </c>
      <c r="K1638" t="s">
        <v>302</v>
      </c>
      <c r="L1638" t="s">
        <v>303</v>
      </c>
      <c r="M1638" t="s">
        <v>422</v>
      </c>
    </row>
    <row r="1639" spans="1:13" x14ac:dyDescent="0.2">
      <c r="A1639" t="s">
        <v>292</v>
      </c>
      <c r="B1639" t="s">
        <v>293</v>
      </c>
      <c r="C1639" t="s">
        <v>9965</v>
      </c>
      <c r="D1639" t="s">
        <v>9966</v>
      </c>
      <c r="E1639" t="s">
        <v>5074</v>
      </c>
      <c r="F1639" t="s">
        <v>9967</v>
      </c>
      <c r="G1639" t="s">
        <v>9968</v>
      </c>
      <c r="H1639" t="s">
        <v>9848</v>
      </c>
      <c r="I1639" t="s">
        <v>9695</v>
      </c>
      <c r="J1639" t="s">
        <v>9969</v>
      </c>
      <c r="K1639" t="s">
        <v>9970</v>
      </c>
      <c r="L1639" t="s">
        <v>303</v>
      </c>
      <c r="M1639" t="s">
        <v>9971</v>
      </c>
    </row>
    <row r="1640" spans="1:13" x14ac:dyDescent="0.2">
      <c r="A1640" t="s">
        <v>292</v>
      </c>
      <c r="B1640" t="s">
        <v>293</v>
      </c>
      <c r="C1640" t="s">
        <v>9972</v>
      </c>
      <c r="D1640" t="s">
        <v>844</v>
      </c>
      <c r="E1640" t="s">
        <v>296</v>
      </c>
      <c r="F1640" t="s">
        <v>9973</v>
      </c>
      <c r="G1640" t="s">
        <v>9974</v>
      </c>
      <c r="H1640" t="s">
        <v>9793</v>
      </c>
      <c r="I1640" t="s">
        <v>9695</v>
      </c>
      <c r="J1640" t="s">
        <v>9975</v>
      </c>
      <c r="K1640" t="s">
        <v>9976</v>
      </c>
      <c r="L1640" t="s">
        <v>303</v>
      </c>
      <c r="M1640" t="s">
        <v>9977</v>
      </c>
    </row>
    <row r="1641" spans="1:13" x14ac:dyDescent="0.2">
      <c r="A1641" t="s">
        <v>292</v>
      </c>
      <c r="B1641" t="s">
        <v>293</v>
      </c>
      <c r="C1641" t="s">
        <v>9978</v>
      </c>
      <c r="D1641" t="s">
        <v>9979</v>
      </c>
      <c r="E1641" t="s">
        <v>9980</v>
      </c>
      <c r="F1641" t="s">
        <v>9981</v>
      </c>
      <c r="G1641" t="s">
        <v>9982</v>
      </c>
      <c r="H1641" t="s">
        <v>9695</v>
      </c>
      <c r="J1641" t="s">
        <v>9983</v>
      </c>
      <c r="K1641" t="s">
        <v>9984</v>
      </c>
      <c r="L1641" t="s">
        <v>303</v>
      </c>
      <c r="M1641" t="s">
        <v>9985</v>
      </c>
    </row>
    <row r="1642" spans="1:13" x14ac:dyDescent="0.2">
      <c r="A1642" t="s">
        <v>292</v>
      </c>
      <c r="B1642" t="s">
        <v>293</v>
      </c>
      <c r="C1642" t="s">
        <v>9986</v>
      </c>
      <c r="D1642" t="s">
        <v>9987</v>
      </c>
      <c r="E1642" t="s">
        <v>9988</v>
      </c>
      <c r="F1642" t="s">
        <v>9989</v>
      </c>
      <c r="G1642" t="s">
        <v>9990</v>
      </c>
      <c r="H1642" t="s">
        <v>9710</v>
      </c>
      <c r="J1642" t="s">
        <v>9991</v>
      </c>
      <c r="K1642" t="s">
        <v>9992</v>
      </c>
      <c r="L1642" t="s">
        <v>303</v>
      </c>
      <c r="M1642" t="s">
        <v>9993</v>
      </c>
    </row>
    <row r="1643" spans="1:13" x14ac:dyDescent="0.2">
      <c r="A1643" t="s">
        <v>292</v>
      </c>
      <c r="B1643" t="s">
        <v>293</v>
      </c>
      <c r="C1643" t="s">
        <v>9994</v>
      </c>
      <c r="D1643" t="s">
        <v>9995</v>
      </c>
      <c r="E1643" t="s">
        <v>9996</v>
      </c>
      <c r="F1643" t="s">
        <v>9997</v>
      </c>
      <c r="H1643" t="s">
        <v>9998</v>
      </c>
      <c r="I1643" t="s">
        <v>9695</v>
      </c>
      <c r="J1643" t="s">
        <v>9999</v>
      </c>
      <c r="K1643" t="s">
        <v>10000</v>
      </c>
      <c r="L1643" t="s">
        <v>303</v>
      </c>
      <c r="M1643" t="s">
        <v>1399</v>
      </c>
    </row>
    <row r="1644" spans="1:13" x14ac:dyDescent="0.2">
      <c r="A1644" t="s">
        <v>292</v>
      </c>
      <c r="B1644" t="s">
        <v>293</v>
      </c>
      <c r="C1644" t="s">
        <v>10001</v>
      </c>
      <c r="D1644" t="s">
        <v>366</v>
      </c>
      <c r="E1644" t="s">
        <v>367</v>
      </c>
      <c r="F1644" t="s">
        <v>10002</v>
      </c>
      <c r="G1644" t="s">
        <v>10003</v>
      </c>
      <c r="H1644" t="s">
        <v>9695</v>
      </c>
      <c r="J1644" t="s">
        <v>10004</v>
      </c>
      <c r="K1644" t="s">
        <v>10005</v>
      </c>
      <c r="L1644" t="s">
        <v>303</v>
      </c>
      <c r="M1644" t="s">
        <v>1841</v>
      </c>
    </row>
    <row r="1645" spans="1:13" x14ac:dyDescent="0.2">
      <c r="A1645" t="s">
        <v>292</v>
      </c>
      <c r="B1645" t="s">
        <v>293</v>
      </c>
      <c r="C1645" t="s">
        <v>10006</v>
      </c>
      <c r="D1645" t="s">
        <v>10007</v>
      </c>
      <c r="E1645" t="s">
        <v>10008</v>
      </c>
      <c r="F1645" t="s">
        <v>10009</v>
      </c>
      <c r="G1645" t="s">
        <v>9787</v>
      </c>
      <c r="H1645" t="s">
        <v>9695</v>
      </c>
      <c r="J1645" t="s">
        <v>10010</v>
      </c>
      <c r="K1645" t="s">
        <v>302</v>
      </c>
      <c r="L1645" t="s">
        <v>303</v>
      </c>
      <c r="M1645" t="s">
        <v>422</v>
      </c>
    </row>
    <row r="1646" spans="1:13" x14ac:dyDescent="0.2">
      <c r="A1646" t="s">
        <v>292</v>
      </c>
      <c r="B1646" t="s">
        <v>293</v>
      </c>
      <c r="C1646" t="s">
        <v>10011</v>
      </c>
      <c r="D1646" t="s">
        <v>349</v>
      </c>
      <c r="E1646" t="s">
        <v>424</v>
      </c>
      <c r="F1646" t="s">
        <v>10012</v>
      </c>
      <c r="H1646" t="s">
        <v>9827</v>
      </c>
      <c r="I1646" t="s">
        <v>9695</v>
      </c>
      <c r="J1646" t="s">
        <v>10013</v>
      </c>
      <c r="K1646" t="s">
        <v>10014</v>
      </c>
      <c r="L1646" t="s">
        <v>303</v>
      </c>
      <c r="M1646" t="s">
        <v>10015</v>
      </c>
    </row>
    <row r="1647" spans="1:13" x14ac:dyDescent="0.2">
      <c r="A1647" t="s">
        <v>292</v>
      </c>
      <c r="B1647" t="s">
        <v>293</v>
      </c>
      <c r="C1647" t="s">
        <v>10016</v>
      </c>
      <c r="D1647" t="s">
        <v>10017</v>
      </c>
      <c r="E1647" t="s">
        <v>10018</v>
      </c>
      <c r="F1647" t="s">
        <v>10019</v>
      </c>
      <c r="G1647" t="s">
        <v>10020</v>
      </c>
      <c r="H1647" t="s">
        <v>9694</v>
      </c>
      <c r="I1647" t="s">
        <v>9695</v>
      </c>
      <c r="J1647" t="s">
        <v>10021</v>
      </c>
      <c r="K1647" t="s">
        <v>10022</v>
      </c>
      <c r="L1647" t="s">
        <v>303</v>
      </c>
      <c r="M1647" t="s">
        <v>5402</v>
      </c>
    </row>
    <row r="1648" spans="1:13" x14ac:dyDescent="0.2">
      <c r="A1648" t="s">
        <v>292</v>
      </c>
      <c r="B1648" t="s">
        <v>293</v>
      </c>
      <c r="C1648" t="s">
        <v>10023</v>
      </c>
      <c r="D1648" t="s">
        <v>564</v>
      </c>
      <c r="E1648" t="s">
        <v>296</v>
      </c>
      <c r="F1648" t="s">
        <v>10024</v>
      </c>
      <c r="G1648" t="s">
        <v>10025</v>
      </c>
      <c r="H1648" t="s">
        <v>9695</v>
      </c>
      <c r="J1648" t="s">
        <v>10026</v>
      </c>
      <c r="K1648" t="s">
        <v>302</v>
      </c>
      <c r="L1648" t="s">
        <v>303</v>
      </c>
      <c r="M1648" t="s">
        <v>1450</v>
      </c>
    </row>
    <row r="1649" spans="1:13" x14ac:dyDescent="0.2">
      <c r="A1649" t="s">
        <v>292</v>
      </c>
      <c r="B1649" t="s">
        <v>293</v>
      </c>
      <c r="C1649" t="s">
        <v>10027</v>
      </c>
      <c r="D1649" t="s">
        <v>10028</v>
      </c>
      <c r="E1649" t="s">
        <v>10029</v>
      </c>
      <c r="F1649" t="s">
        <v>10030</v>
      </c>
      <c r="G1649" t="s">
        <v>8895</v>
      </c>
      <c r="H1649" t="s">
        <v>9695</v>
      </c>
      <c r="J1649" t="s">
        <v>10031</v>
      </c>
      <c r="K1649" t="s">
        <v>10032</v>
      </c>
      <c r="L1649" t="s">
        <v>303</v>
      </c>
      <c r="M1649" t="s">
        <v>10033</v>
      </c>
    </row>
    <row r="1650" spans="1:13" x14ac:dyDescent="0.2">
      <c r="A1650" t="s">
        <v>292</v>
      </c>
      <c r="B1650" t="s">
        <v>293</v>
      </c>
      <c r="C1650" t="s">
        <v>10034</v>
      </c>
      <c r="D1650" t="s">
        <v>844</v>
      </c>
      <c r="E1650" t="s">
        <v>296</v>
      </c>
      <c r="F1650" t="s">
        <v>10035</v>
      </c>
      <c r="G1650" t="s">
        <v>10036</v>
      </c>
      <c r="H1650" t="s">
        <v>10037</v>
      </c>
      <c r="I1650" t="s">
        <v>9695</v>
      </c>
      <c r="J1650" t="s">
        <v>10038</v>
      </c>
      <c r="K1650" t="s">
        <v>10039</v>
      </c>
      <c r="L1650" t="s">
        <v>303</v>
      </c>
      <c r="M1650" t="s">
        <v>10040</v>
      </c>
    </row>
    <row r="1651" spans="1:13" x14ac:dyDescent="0.2">
      <c r="A1651" t="s">
        <v>292</v>
      </c>
      <c r="B1651" t="s">
        <v>293</v>
      </c>
      <c r="C1651" t="s">
        <v>10041</v>
      </c>
      <c r="D1651" t="s">
        <v>10042</v>
      </c>
      <c r="E1651" t="s">
        <v>10043</v>
      </c>
      <c r="F1651" t="s">
        <v>10044</v>
      </c>
      <c r="G1651" t="s">
        <v>10025</v>
      </c>
      <c r="H1651" t="s">
        <v>9695</v>
      </c>
      <c r="J1651" t="s">
        <v>10045</v>
      </c>
      <c r="K1651" t="s">
        <v>10046</v>
      </c>
      <c r="L1651" t="s">
        <v>303</v>
      </c>
      <c r="M1651" t="s">
        <v>2373</v>
      </c>
    </row>
    <row r="1652" spans="1:13" x14ac:dyDescent="0.2">
      <c r="A1652" t="s">
        <v>292</v>
      </c>
      <c r="B1652" t="s">
        <v>293</v>
      </c>
      <c r="C1652" t="s">
        <v>10047</v>
      </c>
      <c r="D1652" t="s">
        <v>10048</v>
      </c>
      <c r="E1652" t="s">
        <v>10049</v>
      </c>
      <c r="F1652" t="s">
        <v>10050</v>
      </c>
      <c r="G1652" t="s">
        <v>10051</v>
      </c>
      <c r="H1652" t="s">
        <v>9793</v>
      </c>
      <c r="I1652" t="s">
        <v>9695</v>
      </c>
      <c r="J1652" t="s">
        <v>10052</v>
      </c>
      <c r="K1652" t="s">
        <v>302</v>
      </c>
      <c r="L1652" t="s">
        <v>303</v>
      </c>
      <c r="M1652" t="s">
        <v>10053</v>
      </c>
    </row>
    <row r="1653" spans="1:13" x14ac:dyDescent="0.2">
      <c r="A1653" t="s">
        <v>292</v>
      </c>
      <c r="B1653" t="s">
        <v>293</v>
      </c>
      <c r="C1653" t="s">
        <v>10054</v>
      </c>
      <c r="D1653" t="s">
        <v>10055</v>
      </c>
      <c r="E1653" t="s">
        <v>10056</v>
      </c>
      <c r="F1653" t="s">
        <v>10057</v>
      </c>
      <c r="G1653" t="s">
        <v>10058</v>
      </c>
      <c r="H1653" t="s">
        <v>9775</v>
      </c>
      <c r="I1653" t="s">
        <v>9695</v>
      </c>
      <c r="J1653" t="s">
        <v>10059</v>
      </c>
      <c r="K1653" t="s">
        <v>10060</v>
      </c>
      <c r="L1653" t="s">
        <v>303</v>
      </c>
      <c r="M1653" t="s">
        <v>10061</v>
      </c>
    </row>
    <row r="1654" spans="1:13" x14ac:dyDescent="0.2">
      <c r="A1654" t="s">
        <v>292</v>
      </c>
      <c r="B1654" t="s">
        <v>293</v>
      </c>
      <c r="C1654" t="s">
        <v>10062</v>
      </c>
      <c r="D1654" t="s">
        <v>10007</v>
      </c>
      <c r="E1654" t="s">
        <v>10063</v>
      </c>
      <c r="F1654" t="s">
        <v>10064</v>
      </c>
      <c r="G1654" t="s">
        <v>9848</v>
      </c>
      <c r="H1654" t="s">
        <v>9695</v>
      </c>
      <c r="J1654" t="s">
        <v>10065</v>
      </c>
      <c r="K1654" t="s">
        <v>302</v>
      </c>
      <c r="L1654" t="s">
        <v>303</v>
      </c>
      <c r="M1654" t="s">
        <v>422</v>
      </c>
    </row>
    <row r="1655" spans="1:13" x14ac:dyDescent="0.2">
      <c r="A1655" t="s">
        <v>292</v>
      </c>
      <c r="B1655" t="s">
        <v>293</v>
      </c>
      <c r="C1655" t="s">
        <v>10066</v>
      </c>
      <c r="D1655" t="s">
        <v>10067</v>
      </c>
      <c r="E1655" t="s">
        <v>10068</v>
      </c>
      <c r="F1655" t="s">
        <v>10069</v>
      </c>
      <c r="H1655" t="s">
        <v>9857</v>
      </c>
      <c r="I1655" t="s">
        <v>9695</v>
      </c>
      <c r="J1655" t="s">
        <v>10070</v>
      </c>
      <c r="K1655" t="s">
        <v>302</v>
      </c>
      <c r="L1655" t="s">
        <v>303</v>
      </c>
      <c r="M1655" t="s">
        <v>2881</v>
      </c>
    </row>
    <row r="1656" spans="1:13" x14ac:dyDescent="0.2">
      <c r="A1656" t="s">
        <v>292</v>
      </c>
      <c r="B1656" t="s">
        <v>293</v>
      </c>
      <c r="C1656" t="s">
        <v>10071</v>
      </c>
      <c r="D1656" t="s">
        <v>2857</v>
      </c>
      <c r="E1656" t="s">
        <v>2858</v>
      </c>
      <c r="F1656" t="s">
        <v>10072</v>
      </c>
      <c r="G1656" t="s">
        <v>9916</v>
      </c>
      <c r="H1656" t="s">
        <v>9695</v>
      </c>
      <c r="J1656" t="s">
        <v>10073</v>
      </c>
      <c r="K1656" t="s">
        <v>10074</v>
      </c>
      <c r="L1656" t="s">
        <v>303</v>
      </c>
      <c r="M1656" t="s">
        <v>9150</v>
      </c>
    </row>
    <row r="1657" spans="1:13" x14ac:dyDescent="0.2">
      <c r="A1657" t="s">
        <v>292</v>
      </c>
      <c r="B1657" t="s">
        <v>293</v>
      </c>
      <c r="C1657" t="s">
        <v>10075</v>
      </c>
      <c r="D1657" t="s">
        <v>10076</v>
      </c>
      <c r="E1657" t="s">
        <v>10077</v>
      </c>
      <c r="F1657" t="s">
        <v>10078</v>
      </c>
      <c r="G1657" t="s">
        <v>10079</v>
      </c>
      <c r="H1657" t="s">
        <v>9695</v>
      </c>
      <c r="J1657" t="s">
        <v>10080</v>
      </c>
      <c r="K1657" t="s">
        <v>10081</v>
      </c>
      <c r="L1657" t="s">
        <v>303</v>
      </c>
      <c r="M1657" t="s">
        <v>5186</v>
      </c>
    </row>
    <row r="1658" spans="1:13" x14ac:dyDescent="0.2">
      <c r="A1658" t="s">
        <v>292</v>
      </c>
      <c r="B1658" t="s">
        <v>293</v>
      </c>
      <c r="C1658" t="s">
        <v>10082</v>
      </c>
      <c r="D1658" t="s">
        <v>492</v>
      </c>
      <c r="E1658" t="s">
        <v>493</v>
      </c>
      <c r="F1658" t="s">
        <v>10083</v>
      </c>
      <c r="H1658" t="s">
        <v>10084</v>
      </c>
      <c r="I1658" t="s">
        <v>9695</v>
      </c>
      <c r="J1658" t="s">
        <v>10085</v>
      </c>
      <c r="K1658" t="s">
        <v>10086</v>
      </c>
      <c r="L1658" t="s">
        <v>303</v>
      </c>
      <c r="M1658" t="s">
        <v>1666</v>
      </c>
    </row>
    <row r="1659" spans="1:13" x14ac:dyDescent="0.2">
      <c r="A1659" t="s">
        <v>292</v>
      </c>
      <c r="B1659" t="s">
        <v>293</v>
      </c>
      <c r="C1659" t="s">
        <v>10087</v>
      </c>
      <c r="D1659" t="s">
        <v>10088</v>
      </c>
      <c r="E1659" t="s">
        <v>10089</v>
      </c>
      <c r="F1659" t="s">
        <v>10090</v>
      </c>
      <c r="H1659" t="s">
        <v>10091</v>
      </c>
      <c r="I1659" t="s">
        <v>9695</v>
      </c>
      <c r="J1659" t="s">
        <v>10092</v>
      </c>
      <c r="K1659" t="s">
        <v>10093</v>
      </c>
      <c r="L1659" t="s">
        <v>303</v>
      </c>
      <c r="M1659" t="s">
        <v>422</v>
      </c>
    </row>
    <row r="1660" spans="1:13" x14ac:dyDescent="0.2">
      <c r="A1660" t="s">
        <v>292</v>
      </c>
      <c r="B1660" t="s">
        <v>293</v>
      </c>
      <c r="C1660" t="s">
        <v>10094</v>
      </c>
      <c r="D1660" t="s">
        <v>349</v>
      </c>
      <c r="E1660" t="s">
        <v>424</v>
      </c>
      <c r="F1660" t="s">
        <v>10095</v>
      </c>
      <c r="G1660" t="s">
        <v>10096</v>
      </c>
      <c r="H1660" t="s">
        <v>9787</v>
      </c>
      <c r="I1660" t="s">
        <v>9695</v>
      </c>
      <c r="J1660" t="s">
        <v>10097</v>
      </c>
      <c r="K1660" t="s">
        <v>10098</v>
      </c>
      <c r="L1660" t="s">
        <v>303</v>
      </c>
      <c r="M1660" t="s">
        <v>7748</v>
      </c>
    </row>
    <row r="1661" spans="1:13" x14ac:dyDescent="0.2">
      <c r="A1661" t="s">
        <v>292</v>
      </c>
      <c r="B1661" t="s">
        <v>293</v>
      </c>
      <c r="C1661" t="s">
        <v>10099</v>
      </c>
      <c r="D1661" t="s">
        <v>572</v>
      </c>
      <c r="E1661" t="s">
        <v>573</v>
      </c>
      <c r="F1661" t="s">
        <v>10100</v>
      </c>
      <c r="H1661" t="s">
        <v>9787</v>
      </c>
      <c r="I1661" t="s">
        <v>9695</v>
      </c>
      <c r="J1661" t="s">
        <v>10101</v>
      </c>
      <c r="K1661" t="s">
        <v>10102</v>
      </c>
      <c r="L1661" t="s">
        <v>303</v>
      </c>
      <c r="M1661" t="s">
        <v>5402</v>
      </c>
    </row>
    <row r="1662" spans="1:13" x14ac:dyDescent="0.2">
      <c r="A1662" t="s">
        <v>292</v>
      </c>
      <c r="B1662" t="s">
        <v>293</v>
      </c>
      <c r="C1662" t="s">
        <v>10103</v>
      </c>
      <c r="D1662" t="s">
        <v>10104</v>
      </c>
      <c r="E1662" t="s">
        <v>10105</v>
      </c>
      <c r="F1662" t="s">
        <v>10106</v>
      </c>
      <c r="G1662" t="s">
        <v>8895</v>
      </c>
      <c r="H1662" t="s">
        <v>10107</v>
      </c>
      <c r="I1662" t="s">
        <v>9695</v>
      </c>
      <c r="J1662" t="s">
        <v>10108</v>
      </c>
      <c r="K1662" t="s">
        <v>10109</v>
      </c>
      <c r="L1662" t="s">
        <v>303</v>
      </c>
      <c r="M1662" t="s">
        <v>10110</v>
      </c>
    </row>
    <row r="1663" spans="1:13" x14ac:dyDescent="0.2">
      <c r="A1663" t="s">
        <v>292</v>
      </c>
      <c r="B1663" t="s">
        <v>293</v>
      </c>
      <c r="C1663" t="s">
        <v>10111</v>
      </c>
      <c r="D1663" t="s">
        <v>10112</v>
      </c>
      <c r="E1663" t="s">
        <v>10113</v>
      </c>
      <c r="F1663" t="s">
        <v>10114</v>
      </c>
      <c r="H1663" t="s">
        <v>9694</v>
      </c>
      <c r="I1663" t="s">
        <v>9695</v>
      </c>
      <c r="J1663" t="s">
        <v>10115</v>
      </c>
      <c r="K1663" t="s">
        <v>10116</v>
      </c>
      <c r="L1663" t="s">
        <v>303</v>
      </c>
      <c r="M1663" t="s">
        <v>10117</v>
      </c>
    </row>
    <row r="1664" spans="1:13" x14ac:dyDescent="0.2">
      <c r="A1664" t="s">
        <v>292</v>
      </c>
      <c r="B1664" t="s">
        <v>293</v>
      </c>
      <c r="C1664" t="s">
        <v>10118</v>
      </c>
      <c r="D1664" t="s">
        <v>10119</v>
      </c>
      <c r="E1664" t="s">
        <v>10120</v>
      </c>
      <c r="F1664" t="s">
        <v>10121</v>
      </c>
      <c r="G1664" t="s">
        <v>10122</v>
      </c>
      <c r="H1664" t="s">
        <v>9982</v>
      </c>
      <c r="I1664" t="s">
        <v>9695</v>
      </c>
      <c r="J1664" t="s">
        <v>10123</v>
      </c>
      <c r="K1664" t="s">
        <v>10124</v>
      </c>
      <c r="L1664" t="s">
        <v>303</v>
      </c>
      <c r="M1664" t="s">
        <v>10125</v>
      </c>
    </row>
    <row r="1665" spans="1:13" x14ac:dyDescent="0.2">
      <c r="A1665" t="s">
        <v>292</v>
      </c>
      <c r="B1665" t="s">
        <v>293</v>
      </c>
      <c r="C1665" t="s">
        <v>10126</v>
      </c>
      <c r="D1665" t="s">
        <v>349</v>
      </c>
      <c r="E1665" t="s">
        <v>424</v>
      </c>
      <c r="F1665" t="s">
        <v>10127</v>
      </c>
      <c r="G1665" t="s">
        <v>10128</v>
      </c>
      <c r="H1665" t="s">
        <v>9982</v>
      </c>
      <c r="I1665" t="s">
        <v>9695</v>
      </c>
      <c r="J1665" t="s">
        <v>10129</v>
      </c>
      <c r="K1665" t="s">
        <v>10130</v>
      </c>
      <c r="L1665" t="s">
        <v>303</v>
      </c>
      <c r="M1665" t="s">
        <v>431</v>
      </c>
    </row>
    <row r="1666" spans="1:13" x14ac:dyDescent="0.2">
      <c r="A1666" t="s">
        <v>292</v>
      </c>
      <c r="B1666" t="s">
        <v>293</v>
      </c>
      <c r="C1666" t="s">
        <v>10131</v>
      </c>
      <c r="D1666" t="s">
        <v>366</v>
      </c>
      <c r="E1666" t="s">
        <v>10132</v>
      </c>
      <c r="F1666" t="s">
        <v>484</v>
      </c>
      <c r="G1666" t="s">
        <v>10133</v>
      </c>
      <c r="H1666" t="s">
        <v>10134</v>
      </c>
      <c r="I1666" t="s">
        <v>9710</v>
      </c>
      <c r="J1666" t="s">
        <v>10135</v>
      </c>
      <c r="K1666" t="s">
        <v>10136</v>
      </c>
      <c r="L1666" t="s">
        <v>303</v>
      </c>
      <c r="M1666" t="s">
        <v>10137</v>
      </c>
    </row>
    <row r="1667" spans="1:13" x14ac:dyDescent="0.2">
      <c r="A1667" t="s">
        <v>292</v>
      </c>
      <c r="B1667" t="s">
        <v>293</v>
      </c>
      <c r="C1667" t="s">
        <v>10138</v>
      </c>
      <c r="D1667" t="s">
        <v>394</v>
      </c>
      <c r="E1667" t="s">
        <v>499</v>
      </c>
      <c r="F1667" t="s">
        <v>10139</v>
      </c>
      <c r="G1667" t="s">
        <v>10140</v>
      </c>
      <c r="H1667" t="s">
        <v>9730</v>
      </c>
      <c r="I1667" t="s">
        <v>9695</v>
      </c>
      <c r="J1667" t="s">
        <v>10141</v>
      </c>
      <c r="K1667" t="s">
        <v>10142</v>
      </c>
      <c r="L1667" t="s">
        <v>303</v>
      </c>
      <c r="M1667" t="s">
        <v>817</v>
      </c>
    </row>
    <row r="1668" spans="1:13" x14ac:dyDescent="0.2">
      <c r="A1668" t="s">
        <v>292</v>
      </c>
      <c r="B1668" t="s">
        <v>293</v>
      </c>
      <c r="C1668" t="s">
        <v>10143</v>
      </c>
      <c r="D1668" t="s">
        <v>10144</v>
      </c>
      <c r="E1668" t="s">
        <v>10145</v>
      </c>
      <c r="F1668" t="s">
        <v>10146</v>
      </c>
      <c r="G1668" t="s">
        <v>9848</v>
      </c>
      <c r="H1668" t="s">
        <v>9695</v>
      </c>
      <c r="J1668" t="s">
        <v>10147</v>
      </c>
      <c r="K1668" t="s">
        <v>10148</v>
      </c>
      <c r="L1668" t="s">
        <v>303</v>
      </c>
      <c r="M1668" t="s">
        <v>5839</v>
      </c>
    </row>
    <row r="1669" spans="1:13" x14ac:dyDescent="0.2">
      <c r="A1669" t="s">
        <v>292</v>
      </c>
      <c r="B1669" t="s">
        <v>293</v>
      </c>
      <c r="C1669" t="s">
        <v>10149</v>
      </c>
      <c r="D1669" t="s">
        <v>349</v>
      </c>
      <c r="E1669" t="s">
        <v>424</v>
      </c>
      <c r="F1669" t="s">
        <v>10150</v>
      </c>
      <c r="G1669" t="s">
        <v>10151</v>
      </c>
      <c r="H1669" t="s">
        <v>9775</v>
      </c>
      <c r="J1669" t="s">
        <v>10152</v>
      </c>
      <c r="K1669" t="s">
        <v>10153</v>
      </c>
      <c r="L1669" t="s">
        <v>303</v>
      </c>
      <c r="M1669" t="s">
        <v>10154</v>
      </c>
    </row>
    <row r="1670" spans="1:13" x14ac:dyDescent="0.2">
      <c r="A1670" t="s">
        <v>292</v>
      </c>
      <c r="B1670" t="s">
        <v>293</v>
      </c>
      <c r="C1670" t="s">
        <v>10155</v>
      </c>
      <c r="D1670" t="s">
        <v>10156</v>
      </c>
      <c r="E1670" t="s">
        <v>10157</v>
      </c>
      <c r="F1670" t="s">
        <v>10158</v>
      </c>
      <c r="G1670" t="s">
        <v>10159</v>
      </c>
      <c r="H1670" t="s">
        <v>9982</v>
      </c>
      <c r="I1670" t="s">
        <v>9695</v>
      </c>
      <c r="J1670" t="s">
        <v>10160</v>
      </c>
      <c r="K1670" t="s">
        <v>10161</v>
      </c>
      <c r="L1670" t="s">
        <v>303</v>
      </c>
      <c r="M1670" t="s">
        <v>10162</v>
      </c>
    </row>
    <row r="1671" spans="1:13" x14ac:dyDescent="0.2">
      <c r="A1671" t="s">
        <v>292</v>
      </c>
      <c r="B1671" t="s">
        <v>293</v>
      </c>
      <c r="C1671" t="s">
        <v>10163</v>
      </c>
      <c r="D1671" t="s">
        <v>349</v>
      </c>
      <c r="E1671" t="s">
        <v>424</v>
      </c>
      <c r="F1671" t="s">
        <v>10164</v>
      </c>
      <c r="H1671" t="s">
        <v>10025</v>
      </c>
      <c r="I1671" t="s">
        <v>9695</v>
      </c>
      <c r="J1671" t="s">
        <v>10165</v>
      </c>
      <c r="K1671" t="s">
        <v>10166</v>
      </c>
      <c r="L1671" t="s">
        <v>303</v>
      </c>
      <c r="M1671" t="s">
        <v>10015</v>
      </c>
    </row>
    <row r="1672" spans="1:13" x14ac:dyDescent="0.2">
      <c r="A1672" t="s">
        <v>292</v>
      </c>
      <c r="B1672" t="s">
        <v>293</v>
      </c>
      <c r="C1672" t="s">
        <v>10167</v>
      </c>
      <c r="D1672" t="s">
        <v>10168</v>
      </c>
      <c r="E1672" t="s">
        <v>10169</v>
      </c>
      <c r="F1672" t="s">
        <v>10170</v>
      </c>
      <c r="G1672" t="s">
        <v>9743</v>
      </c>
      <c r="H1672" t="s">
        <v>10171</v>
      </c>
      <c r="I1672" t="s">
        <v>9695</v>
      </c>
      <c r="J1672" t="s">
        <v>10172</v>
      </c>
      <c r="K1672" t="s">
        <v>10173</v>
      </c>
      <c r="L1672" t="s">
        <v>303</v>
      </c>
      <c r="M1672" t="s">
        <v>10174</v>
      </c>
    </row>
    <row r="1673" spans="1:13" x14ac:dyDescent="0.2">
      <c r="A1673" t="s">
        <v>292</v>
      </c>
      <c r="B1673" t="s">
        <v>293</v>
      </c>
      <c r="C1673" t="s">
        <v>10175</v>
      </c>
      <c r="D1673" t="s">
        <v>10176</v>
      </c>
      <c r="F1673" t="s">
        <v>10177</v>
      </c>
      <c r="G1673" t="s">
        <v>10178</v>
      </c>
      <c r="H1673" t="s">
        <v>9710</v>
      </c>
      <c r="I1673" t="s">
        <v>9695</v>
      </c>
      <c r="J1673" t="s">
        <v>10179</v>
      </c>
      <c r="K1673" t="s">
        <v>10180</v>
      </c>
      <c r="L1673" t="s">
        <v>303</v>
      </c>
      <c r="M1673" t="s">
        <v>10181</v>
      </c>
    </row>
    <row r="1674" spans="1:13" x14ac:dyDescent="0.2">
      <c r="A1674" t="s">
        <v>292</v>
      </c>
      <c r="B1674" t="s">
        <v>293</v>
      </c>
      <c r="C1674" t="s">
        <v>10182</v>
      </c>
      <c r="D1674" t="s">
        <v>349</v>
      </c>
      <c r="E1674" t="s">
        <v>424</v>
      </c>
      <c r="F1674" t="s">
        <v>7610</v>
      </c>
      <c r="G1674" t="s">
        <v>10183</v>
      </c>
      <c r="H1674" t="s">
        <v>10184</v>
      </c>
      <c r="I1674" t="s">
        <v>10185</v>
      </c>
      <c r="J1674" t="s">
        <v>10186</v>
      </c>
      <c r="K1674" t="s">
        <v>10187</v>
      </c>
      <c r="L1674" t="s">
        <v>303</v>
      </c>
      <c r="M1674" t="s">
        <v>1666</v>
      </c>
    </row>
    <row r="1675" spans="1:13" x14ac:dyDescent="0.2">
      <c r="A1675" t="s">
        <v>292</v>
      </c>
      <c r="B1675" t="s">
        <v>293</v>
      </c>
      <c r="C1675" t="s">
        <v>10188</v>
      </c>
      <c r="D1675" t="s">
        <v>401</v>
      </c>
      <c r="E1675" t="s">
        <v>402</v>
      </c>
      <c r="F1675" t="s">
        <v>10189</v>
      </c>
      <c r="H1675" t="s">
        <v>9946</v>
      </c>
      <c r="I1675" t="s">
        <v>9695</v>
      </c>
      <c r="J1675" t="s">
        <v>10190</v>
      </c>
      <c r="K1675" t="s">
        <v>10191</v>
      </c>
      <c r="L1675" t="s">
        <v>303</v>
      </c>
      <c r="M1675" t="s">
        <v>10192</v>
      </c>
    </row>
    <row r="1676" spans="1:13" x14ac:dyDescent="0.2">
      <c r="A1676" t="s">
        <v>292</v>
      </c>
      <c r="B1676" t="s">
        <v>293</v>
      </c>
      <c r="C1676" t="s">
        <v>10193</v>
      </c>
      <c r="D1676" t="s">
        <v>10194</v>
      </c>
      <c r="E1676" t="s">
        <v>10195</v>
      </c>
      <c r="F1676" t="s">
        <v>10196</v>
      </c>
      <c r="G1676" t="s">
        <v>10197</v>
      </c>
      <c r="H1676" t="s">
        <v>9695</v>
      </c>
      <c r="J1676" t="s">
        <v>10198</v>
      </c>
      <c r="K1676" t="s">
        <v>10199</v>
      </c>
      <c r="L1676" t="s">
        <v>303</v>
      </c>
      <c r="M1676" t="s">
        <v>785</v>
      </c>
    </row>
    <row r="1677" spans="1:13" x14ac:dyDescent="0.2">
      <c r="A1677" t="s">
        <v>292</v>
      </c>
      <c r="B1677" t="s">
        <v>293</v>
      </c>
      <c r="C1677" t="s">
        <v>10200</v>
      </c>
      <c r="D1677" t="s">
        <v>10201</v>
      </c>
      <c r="F1677" t="s">
        <v>10202</v>
      </c>
      <c r="H1677" t="s">
        <v>10203</v>
      </c>
      <c r="I1677" t="s">
        <v>9695</v>
      </c>
      <c r="J1677" t="s">
        <v>10204</v>
      </c>
      <c r="K1677" t="s">
        <v>10205</v>
      </c>
      <c r="L1677" t="s">
        <v>303</v>
      </c>
      <c r="M1677" t="s">
        <v>8563</v>
      </c>
    </row>
    <row r="1678" spans="1:13" x14ac:dyDescent="0.2">
      <c r="A1678" t="s">
        <v>292</v>
      </c>
      <c r="B1678" t="s">
        <v>293</v>
      </c>
      <c r="C1678" t="s">
        <v>10206</v>
      </c>
      <c r="D1678" t="s">
        <v>10207</v>
      </c>
      <c r="F1678" t="s">
        <v>10208</v>
      </c>
      <c r="G1678" t="s">
        <v>10209</v>
      </c>
      <c r="H1678" t="s">
        <v>9738</v>
      </c>
      <c r="I1678" t="s">
        <v>9695</v>
      </c>
      <c r="J1678" t="s">
        <v>10210</v>
      </c>
      <c r="K1678" t="s">
        <v>10211</v>
      </c>
      <c r="L1678" t="s">
        <v>303</v>
      </c>
      <c r="M1678" t="s">
        <v>6300</v>
      </c>
    </row>
    <row r="1679" spans="1:13" x14ac:dyDescent="0.2">
      <c r="A1679" t="s">
        <v>292</v>
      </c>
      <c r="B1679" t="s">
        <v>293</v>
      </c>
      <c r="C1679" t="s">
        <v>10212</v>
      </c>
      <c r="D1679" t="s">
        <v>394</v>
      </c>
      <c r="F1679" t="s">
        <v>395</v>
      </c>
      <c r="G1679" t="s">
        <v>653</v>
      </c>
      <c r="H1679" t="s">
        <v>10213</v>
      </c>
      <c r="I1679" t="s">
        <v>10214</v>
      </c>
      <c r="J1679" t="s">
        <v>10215</v>
      </c>
      <c r="K1679" t="s">
        <v>302</v>
      </c>
      <c r="L1679" t="s">
        <v>303</v>
      </c>
      <c r="M1679" t="s">
        <v>10216</v>
      </c>
    </row>
    <row r="1680" spans="1:13" x14ac:dyDescent="0.2">
      <c r="A1680" t="s">
        <v>292</v>
      </c>
      <c r="B1680" t="s">
        <v>293</v>
      </c>
      <c r="C1680" t="s">
        <v>10217</v>
      </c>
      <c r="D1680" t="s">
        <v>10218</v>
      </c>
      <c r="F1680" t="s">
        <v>10219</v>
      </c>
      <c r="G1680" t="s">
        <v>10220</v>
      </c>
      <c r="H1680" t="s">
        <v>10221</v>
      </c>
      <c r="I1680" t="s">
        <v>9695</v>
      </c>
      <c r="J1680" t="s">
        <v>10222</v>
      </c>
      <c r="K1680" t="s">
        <v>10223</v>
      </c>
      <c r="L1680" t="s">
        <v>303</v>
      </c>
      <c r="M1680" t="s">
        <v>10224</v>
      </c>
    </row>
    <row r="1681" spans="1:13" x14ac:dyDescent="0.2">
      <c r="A1681" t="s">
        <v>292</v>
      </c>
      <c r="B1681" t="s">
        <v>293</v>
      </c>
      <c r="C1681" t="s">
        <v>10225</v>
      </c>
      <c r="D1681" t="s">
        <v>10226</v>
      </c>
      <c r="F1681" t="s">
        <v>10227</v>
      </c>
      <c r="G1681" t="s">
        <v>10228</v>
      </c>
      <c r="H1681" t="s">
        <v>9793</v>
      </c>
      <c r="I1681" t="s">
        <v>9695</v>
      </c>
      <c r="J1681" t="s">
        <v>10229</v>
      </c>
      <c r="K1681" t="s">
        <v>10230</v>
      </c>
      <c r="L1681" t="s">
        <v>303</v>
      </c>
      <c r="M1681" t="s">
        <v>10231</v>
      </c>
    </row>
    <row r="1682" spans="1:13" x14ac:dyDescent="0.2">
      <c r="A1682" t="s">
        <v>292</v>
      </c>
      <c r="B1682" t="s">
        <v>293</v>
      </c>
      <c r="C1682" t="s">
        <v>10232</v>
      </c>
      <c r="D1682" t="s">
        <v>10233</v>
      </c>
      <c r="F1682" t="s">
        <v>10234</v>
      </c>
      <c r="G1682" t="s">
        <v>10235</v>
      </c>
      <c r="H1682" t="s">
        <v>9916</v>
      </c>
      <c r="I1682" t="s">
        <v>9695</v>
      </c>
      <c r="J1682" t="s">
        <v>10236</v>
      </c>
      <c r="K1682" t="s">
        <v>10237</v>
      </c>
      <c r="L1682" t="s">
        <v>303</v>
      </c>
      <c r="M1682" t="s">
        <v>10238</v>
      </c>
    </row>
    <row r="1683" spans="1:13" x14ac:dyDescent="0.2">
      <c r="A1683" t="s">
        <v>292</v>
      </c>
      <c r="B1683" t="s">
        <v>293</v>
      </c>
      <c r="C1683" t="s">
        <v>10239</v>
      </c>
      <c r="D1683" t="s">
        <v>10240</v>
      </c>
      <c r="F1683" t="s">
        <v>10241</v>
      </c>
      <c r="G1683" t="s">
        <v>10242</v>
      </c>
      <c r="H1683" t="s">
        <v>9982</v>
      </c>
      <c r="I1683" t="s">
        <v>9695</v>
      </c>
      <c r="J1683" t="s">
        <v>10243</v>
      </c>
      <c r="K1683" t="s">
        <v>10244</v>
      </c>
      <c r="L1683" t="s">
        <v>303</v>
      </c>
      <c r="M1683" t="s">
        <v>2027</v>
      </c>
    </row>
    <row r="1684" spans="1:13" x14ac:dyDescent="0.2">
      <c r="A1684" t="s">
        <v>292</v>
      </c>
      <c r="B1684" t="s">
        <v>293</v>
      </c>
      <c r="C1684" t="s">
        <v>10245</v>
      </c>
      <c r="D1684" t="s">
        <v>349</v>
      </c>
      <c r="E1684" t="s">
        <v>424</v>
      </c>
      <c r="F1684" t="s">
        <v>10246</v>
      </c>
      <c r="H1684" t="s">
        <v>9775</v>
      </c>
      <c r="I1684" t="s">
        <v>9695</v>
      </c>
      <c r="J1684" t="s">
        <v>10247</v>
      </c>
      <c r="K1684" t="s">
        <v>10248</v>
      </c>
      <c r="L1684" t="s">
        <v>303</v>
      </c>
      <c r="M1684" t="s">
        <v>431</v>
      </c>
    </row>
    <row r="1685" spans="1:13" x14ac:dyDescent="0.2">
      <c r="A1685" t="s">
        <v>292</v>
      </c>
      <c r="B1685" t="s">
        <v>293</v>
      </c>
      <c r="C1685" t="s">
        <v>10249</v>
      </c>
      <c r="D1685" t="s">
        <v>10250</v>
      </c>
      <c r="F1685" t="s">
        <v>10251</v>
      </c>
      <c r="G1685" t="s">
        <v>9793</v>
      </c>
      <c r="H1685" t="s">
        <v>9695</v>
      </c>
      <c r="J1685" t="s">
        <v>10252</v>
      </c>
      <c r="K1685" t="s">
        <v>10253</v>
      </c>
      <c r="L1685" t="s">
        <v>303</v>
      </c>
      <c r="M1685" t="s">
        <v>10254</v>
      </c>
    </row>
    <row r="1686" spans="1:13" x14ac:dyDescent="0.2">
      <c r="A1686" t="s">
        <v>292</v>
      </c>
      <c r="B1686" t="s">
        <v>293</v>
      </c>
      <c r="C1686" t="s">
        <v>10255</v>
      </c>
      <c r="D1686" t="s">
        <v>572</v>
      </c>
      <c r="E1686" t="s">
        <v>573</v>
      </c>
      <c r="F1686" t="s">
        <v>10256</v>
      </c>
      <c r="G1686" t="s">
        <v>10228</v>
      </c>
      <c r="H1686" t="s">
        <v>9793</v>
      </c>
      <c r="I1686" t="s">
        <v>9695</v>
      </c>
      <c r="J1686" t="s">
        <v>10257</v>
      </c>
      <c r="K1686" t="s">
        <v>302</v>
      </c>
      <c r="L1686" t="s">
        <v>303</v>
      </c>
      <c r="M1686" t="s">
        <v>3317</v>
      </c>
    </row>
    <row r="1687" spans="1:13" x14ac:dyDescent="0.2">
      <c r="A1687" t="s">
        <v>292</v>
      </c>
      <c r="B1687" t="s">
        <v>293</v>
      </c>
      <c r="C1687" t="s">
        <v>10258</v>
      </c>
      <c r="D1687" t="s">
        <v>572</v>
      </c>
      <c r="E1687" t="s">
        <v>573</v>
      </c>
      <c r="F1687" t="s">
        <v>10259</v>
      </c>
      <c r="H1687" t="s">
        <v>9876</v>
      </c>
      <c r="I1687" t="s">
        <v>9695</v>
      </c>
      <c r="J1687" t="s">
        <v>10260</v>
      </c>
      <c r="K1687" t="s">
        <v>10261</v>
      </c>
      <c r="L1687" t="s">
        <v>303</v>
      </c>
      <c r="M1687" t="s">
        <v>5402</v>
      </c>
    </row>
    <row r="1688" spans="1:13" x14ac:dyDescent="0.2">
      <c r="A1688" t="s">
        <v>292</v>
      </c>
      <c r="B1688" t="s">
        <v>293</v>
      </c>
      <c r="C1688" t="s">
        <v>10262</v>
      </c>
      <c r="D1688" t="s">
        <v>492</v>
      </c>
      <c r="E1688" t="s">
        <v>493</v>
      </c>
      <c r="F1688" t="s">
        <v>10263</v>
      </c>
      <c r="G1688" t="s">
        <v>10264</v>
      </c>
      <c r="H1688" t="s">
        <v>9876</v>
      </c>
      <c r="I1688" t="s">
        <v>9695</v>
      </c>
      <c r="J1688" t="s">
        <v>10265</v>
      </c>
      <c r="K1688" t="s">
        <v>10266</v>
      </c>
      <c r="L1688" t="s">
        <v>303</v>
      </c>
      <c r="M1688" t="s">
        <v>2054</v>
      </c>
    </row>
    <row r="1689" spans="1:13" x14ac:dyDescent="0.2">
      <c r="A1689" t="s">
        <v>292</v>
      </c>
      <c r="B1689" t="s">
        <v>293</v>
      </c>
      <c r="C1689" t="s">
        <v>10267</v>
      </c>
      <c r="D1689" t="s">
        <v>10268</v>
      </c>
      <c r="E1689" t="s">
        <v>10269</v>
      </c>
      <c r="F1689" t="s">
        <v>10270</v>
      </c>
      <c r="G1689" t="s">
        <v>9889</v>
      </c>
      <c r="H1689" t="s">
        <v>9695</v>
      </c>
      <c r="J1689" t="s">
        <v>10271</v>
      </c>
      <c r="K1689" t="s">
        <v>10272</v>
      </c>
      <c r="L1689" t="s">
        <v>303</v>
      </c>
      <c r="M1689" t="s">
        <v>5186</v>
      </c>
    </row>
    <row r="1690" spans="1:13" x14ac:dyDescent="0.2">
      <c r="A1690" t="s">
        <v>292</v>
      </c>
      <c r="B1690" t="s">
        <v>293</v>
      </c>
      <c r="C1690" t="s">
        <v>10273</v>
      </c>
      <c r="D1690" t="s">
        <v>8198</v>
      </c>
      <c r="E1690" t="s">
        <v>5074</v>
      </c>
      <c r="F1690" t="s">
        <v>10274</v>
      </c>
      <c r="H1690" t="s">
        <v>9723</v>
      </c>
      <c r="I1690" t="s">
        <v>9695</v>
      </c>
      <c r="J1690" t="s">
        <v>10275</v>
      </c>
      <c r="K1690" t="s">
        <v>10276</v>
      </c>
      <c r="L1690" t="s">
        <v>303</v>
      </c>
      <c r="M1690" t="s">
        <v>10277</v>
      </c>
    </row>
    <row r="1691" spans="1:13" x14ac:dyDescent="0.2">
      <c r="A1691" t="s">
        <v>292</v>
      </c>
      <c r="B1691" t="s">
        <v>293</v>
      </c>
      <c r="C1691" t="s">
        <v>10278</v>
      </c>
      <c r="D1691" t="s">
        <v>9806</v>
      </c>
      <c r="E1691" t="s">
        <v>9807</v>
      </c>
      <c r="F1691" t="s">
        <v>10279</v>
      </c>
      <c r="G1691" t="s">
        <v>10280</v>
      </c>
      <c r="H1691" t="s">
        <v>9695</v>
      </c>
      <c r="J1691" t="s">
        <v>10281</v>
      </c>
      <c r="K1691" t="s">
        <v>10282</v>
      </c>
      <c r="L1691" t="s">
        <v>303</v>
      </c>
      <c r="M1691" t="s">
        <v>2783</v>
      </c>
    </row>
    <row r="1692" spans="1:13" x14ac:dyDescent="0.2">
      <c r="A1692" t="s">
        <v>292</v>
      </c>
      <c r="B1692" t="s">
        <v>293</v>
      </c>
      <c r="C1692" t="s">
        <v>10283</v>
      </c>
      <c r="D1692" t="s">
        <v>366</v>
      </c>
      <c r="E1692" t="s">
        <v>1215</v>
      </c>
      <c r="F1692" t="s">
        <v>10284</v>
      </c>
      <c r="G1692" t="s">
        <v>10107</v>
      </c>
      <c r="I1692" t="s">
        <v>9695</v>
      </c>
      <c r="J1692" t="s">
        <v>10285</v>
      </c>
      <c r="K1692" t="s">
        <v>10286</v>
      </c>
      <c r="L1692" t="s">
        <v>303</v>
      </c>
      <c r="M1692" t="s">
        <v>10287</v>
      </c>
    </row>
    <row r="1693" spans="1:13" x14ac:dyDescent="0.2">
      <c r="A1693" t="s">
        <v>292</v>
      </c>
      <c r="B1693" t="s">
        <v>293</v>
      </c>
      <c r="C1693" t="s">
        <v>10288</v>
      </c>
      <c r="D1693" t="s">
        <v>10289</v>
      </c>
      <c r="E1693" t="s">
        <v>10290</v>
      </c>
      <c r="F1693" t="s">
        <v>10291</v>
      </c>
      <c r="H1693" t="s">
        <v>9775</v>
      </c>
      <c r="I1693" t="s">
        <v>9695</v>
      </c>
      <c r="J1693" t="s">
        <v>10292</v>
      </c>
      <c r="K1693" t="s">
        <v>10293</v>
      </c>
      <c r="L1693" t="s">
        <v>303</v>
      </c>
      <c r="M1693" t="s">
        <v>10294</v>
      </c>
    </row>
    <row r="1694" spans="1:13" x14ac:dyDescent="0.2">
      <c r="A1694" t="s">
        <v>292</v>
      </c>
      <c r="B1694" t="s">
        <v>293</v>
      </c>
      <c r="C1694" t="s">
        <v>10295</v>
      </c>
      <c r="D1694" t="s">
        <v>10007</v>
      </c>
      <c r="E1694" t="s">
        <v>10296</v>
      </c>
      <c r="F1694" t="s">
        <v>10297</v>
      </c>
      <c r="H1694" t="s">
        <v>9768</v>
      </c>
      <c r="I1694" t="s">
        <v>9695</v>
      </c>
      <c r="J1694" t="s">
        <v>10298</v>
      </c>
      <c r="K1694" t="s">
        <v>302</v>
      </c>
      <c r="L1694" t="s">
        <v>303</v>
      </c>
      <c r="M1694" t="s">
        <v>422</v>
      </c>
    </row>
    <row r="1695" spans="1:13" x14ac:dyDescent="0.2">
      <c r="A1695" t="s">
        <v>292</v>
      </c>
      <c r="B1695" t="s">
        <v>293</v>
      </c>
      <c r="C1695" t="s">
        <v>10299</v>
      </c>
      <c r="D1695" t="s">
        <v>10300</v>
      </c>
      <c r="F1695" t="s">
        <v>10301</v>
      </c>
      <c r="G1695" t="s">
        <v>10302</v>
      </c>
      <c r="H1695" t="s">
        <v>6313</v>
      </c>
      <c r="I1695" t="s">
        <v>9695</v>
      </c>
      <c r="J1695" t="s">
        <v>10303</v>
      </c>
      <c r="K1695" t="s">
        <v>10304</v>
      </c>
      <c r="L1695" t="s">
        <v>303</v>
      </c>
      <c r="M1695" t="s">
        <v>10305</v>
      </c>
    </row>
    <row r="1696" spans="1:13" x14ac:dyDescent="0.2">
      <c r="A1696" t="s">
        <v>292</v>
      </c>
      <c r="B1696" t="s">
        <v>293</v>
      </c>
      <c r="C1696" t="s">
        <v>10306</v>
      </c>
      <c r="D1696" t="s">
        <v>844</v>
      </c>
      <c r="E1696" t="s">
        <v>296</v>
      </c>
      <c r="F1696" t="s">
        <v>10307</v>
      </c>
      <c r="G1696" t="s">
        <v>10308</v>
      </c>
      <c r="H1696" t="s">
        <v>9916</v>
      </c>
      <c r="I1696" t="s">
        <v>9695</v>
      </c>
      <c r="J1696" t="s">
        <v>10309</v>
      </c>
      <c r="K1696" t="s">
        <v>10310</v>
      </c>
      <c r="L1696" t="s">
        <v>303</v>
      </c>
      <c r="M1696" t="s">
        <v>1450</v>
      </c>
    </row>
    <row r="1697" spans="1:13" x14ac:dyDescent="0.2">
      <c r="A1697" t="s">
        <v>292</v>
      </c>
      <c r="B1697" t="s">
        <v>293</v>
      </c>
      <c r="C1697" t="s">
        <v>10311</v>
      </c>
      <c r="D1697" t="s">
        <v>10312</v>
      </c>
      <c r="E1697" t="s">
        <v>10313</v>
      </c>
      <c r="F1697" t="s">
        <v>10314</v>
      </c>
      <c r="G1697" t="s">
        <v>10315</v>
      </c>
      <c r="H1697" t="s">
        <v>9695</v>
      </c>
      <c r="J1697" t="s">
        <v>10316</v>
      </c>
      <c r="K1697" t="s">
        <v>10317</v>
      </c>
      <c r="L1697" t="s">
        <v>303</v>
      </c>
      <c r="M1697" t="s">
        <v>6652</v>
      </c>
    </row>
    <row r="1698" spans="1:13" x14ac:dyDescent="0.2">
      <c r="A1698" t="s">
        <v>292</v>
      </c>
      <c r="B1698" t="s">
        <v>293</v>
      </c>
      <c r="C1698" t="s">
        <v>10318</v>
      </c>
      <c r="D1698" t="s">
        <v>10319</v>
      </c>
      <c r="E1698" t="s">
        <v>10320</v>
      </c>
      <c r="F1698" t="s">
        <v>10321</v>
      </c>
      <c r="H1698" t="s">
        <v>6313</v>
      </c>
      <c r="I1698" t="s">
        <v>9695</v>
      </c>
      <c r="J1698" t="s">
        <v>10322</v>
      </c>
      <c r="K1698" t="s">
        <v>10323</v>
      </c>
      <c r="L1698" t="s">
        <v>303</v>
      </c>
      <c r="M1698" t="s">
        <v>10324</v>
      </c>
    </row>
    <row r="1699" spans="1:13" x14ac:dyDescent="0.2">
      <c r="A1699" t="s">
        <v>292</v>
      </c>
      <c r="B1699" t="s">
        <v>293</v>
      </c>
      <c r="C1699" t="s">
        <v>10325</v>
      </c>
      <c r="D1699" t="s">
        <v>9806</v>
      </c>
      <c r="E1699" t="s">
        <v>9807</v>
      </c>
      <c r="F1699" t="s">
        <v>10326</v>
      </c>
      <c r="G1699" t="s">
        <v>10327</v>
      </c>
      <c r="H1699" t="s">
        <v>10328</v>
      </c>
      <c r="I1699" t="s">
        <v>9695</v>
      </c>
      <c r="J1699" t="s">
        <v>10329</v>
      </c>
      <c r="K1699" t="s">
        <v>10330</v>
      </c>
      <c r="L1699" t="s">
        <v>303</v>
      </c>
      <c r="M1699" t="s">
        <v>2783</v>
      </c>
    </row>
    <row r="1700" spans="1:13" x14ac:dyDescent="0.2">
      <c r="A1700" t="s">
        <v>292</v>
      </c>
      <c r="B1700" t="s">
        <v>293</v>
      </c>
      <c r="C1700" t="s">
        <v>10331</v>
      </c>
      <c r="D1700" t="s">
        <v>349</v>
      </c>
      <c r="E1700" t="s">
        <v>424</v>
      </c>
      <c r="F1700" t="s">
        <v>10332</v>
      </c>
      <c r="G1700" t="s">
        <v>9946</v>
      </c>
      <c r="H1700" t="s">
        <v>9695</v>
      </c>
      <c r="J1700" t="s">
        <v>10333</v>
      </c>
      <c r="K1700" t="s">
        <v>10334</v>
      </c>
      <c r="L1700" t="s">
        <v>303</v>
      </c>
      <c r="M1700" t="s">
        <v>8745</v>
      </c>
    </row>
    <row r="1701" spans="1:13" x14ac:dyDescent="0.2">
      <c r="A1701" t="s">
        <v>292</v>
      </c>
      <c r="B1701" t="s">
        <v>293</v>
      </c>
      <c r="C1701" t="s">
        <v>10335</v>
      </c>
      <c r="D1701" t="s">
        <v>349</v>
      </c>
      <c r="E1701" t="s">
        <v>424</v>
      </c>
      <c r="F1701" t="s">
        <v>10336</v>
      </c>
      <c r="G1701" t="s">
        <v>10337</v>
      </c>
      <c r="H1701" t="s">
        <v>10338</v>
      </c>
      <c r="I1701" t="s">
        <v>9695</v>
      </c>
      <c r="J1701" t="s">
        <v>10339</v>
      </c>
      <c r="K1701" t="s">
        <v>10340</v>
      </c>
      <c r="L1701" t="s">
        <v>303</v>
      </c>
      <c r="M1701" t="s">
        <v>431</v>
      </c>
    </row>
    <row r="1702" spans="1:13" x14ac:dyDescent="0.2">
      <c r="A1702" t="s">
        <v>292</v>
      </c>
      <c r="B1702" t="s">
        <v>293</v>
      </c>
      <c r="C1702" t="s">
        <v>10341</v>
      </c>
      <c r="D1702" t="s">
        <v>10076</v>
      </c>
      <c r="E1702" t="s">
        <v>10342</v>
      </c>
      <c r="F1702" t="s">
        <v>10343</v>
      </c>
      <c r="G1702" t="s">
        <v>9793</v>
      </c>
      <c r="I1702" t="s">
        <v>9695</v>
      </c>
      <c r="J1702" t="s">
        <v>10344</v>
      </c>
      <c r="K1702" t="s">
        <v>10345</v>
      </c>
      <c r="L1702" t="s">
        <v>303</v>
      </c>
      <c r="M1702" t="s">
        <v>5186</v>
      </c>
    </row>
    <row r="1703" spans="1:13" x14ac:dyDescent="0.2">
      <c r="A1703" t="s">
        <v>292</v>
      </c>
      <c r="B1703" t="s">
        <v>293</v>
      </c>
      <c r="C1703" t="s">
        <v>10346</v>
      </c>
      <c r="D1703" t="s">
        <v>10347</v>
      </c>
      <c r="E1703" t="s">
        <v>10348</v>
      </c>
      <c r="F1703" t="s">
        <v>10349</v>
      </c>
      <c r="G1703" t="s">
        <v>10350</v>
      </c>
      <c r="H1703" t="s">
        <v>9738</v>
      </c>
      <c r="I1703" t="s">
        <v>9695</v>
      </c>
      <c r="J1703" t="s">
        <v>10351</v>
      </c>
      <c r="K1703" t="s">
        <v>10352</v>
      </c>
      <c r="L1703" t="s">
        <v>303</v>
      </c>
      <c r="M1703" t="s">
        <v>10353</v>
      </c>
    </row>
    <row r="1704" spans="1:13" x14ac:dyDescent="0.2">
      <c r="A1704" t="s">
        <v>292</v>
      </c>
      <c r="B1704" t="s">
        <v>293</v>
      </c>
      <c r="C1704" t="s">
        <v>10354</v>
      </c>
      <c r="D1704" t="s">
        <v>10355</v>
      </c>
      <c r="E1704" t="s">
        <v>10356</v>
      </c>
      <c r="F1704" t="s">
        <v>10357</v>
      </c>
      <c r="H1704" t="s">
        <v>10358</v>
      </c>
      <c r="I1704" t="s">
        <v>9695</v>
      </c>
      <c r="J1704" t="s">
        <v>10359</v>
      </c>
      <c r="K1704" t="s">
        <v>10360</v>
      </c>
      <c r="L1704" t="s">
        <v>303</v>
      </c>
      <c r="M1704" t="s">
        <v>880</v>
      </c>
    </row>
    <row r="1705" spans="1:13" x14ac:dyDescent="0.2">
      <c r="A1705" t="s">
        <v>292</v>
      </c>
      <c r="B1705" t="s">
        <v>293</v>
      </c>
      <c r="C1705" t="s">
        <v>10361</v>
      </c>
      <c r="D1705" t="s">
        <v>349</v>
      </c>
      <c r="E1705" t="s">
        <v>424</v>
      </c>
      <c r="F1705" t="s">
        <v>10362</v>
      </c>
      <c r="H1705" t="s">
        <v>10363</v>
      </c>
      <c r="I1705" t="s">
        <v>9695</v>
      </c>
      <c r="J1705" t="s">
        <v>10364</v>
      </c>
      <c r="K1705" t="s">
        <v>10365</v>
      </c>
      <c r="L1705" t="s">
        <v>303</v>
      </c>
      <c r="M1705" t="s">
        <v>431</v>
      </c>
    </row>
    <row r="1706" spans="1:13" x14ac:dyDescent="0.2">
      <c r="A1706" t="s">
        <v>292</v>
      </c>
      <c r="B1706" t="s">
        <v>293</v>
      </c>
      <c r="C1706" t="s">
        <v>10366</v>
      </c>
      <c r="D1706" t="s">
        <v>572</v>
      </c>
      <c r="E1706" t="s">
        <v>573</v>
      </c>
      <c r="F1706" t="s">
        <v>10367</v>
      </c>
      <c r="G1706" t="s">
        <v>9775</v>
      </c>
      <c r="H1706" t="s">
        <v>9695</v>
      </c>
      <c r="J1706" t="s">
        <v>10368</v>
      </c>
      <c r="K1706" t="s">
        <v>10369</v>
      </c>
      <c r="L1706" t="s">
        <v>303</v>
      </c>
      <c r="M1706" t="s">
        <v>3539</v>
      </c>
    </row>
    <row r="1707" spans="1:13" x14ac:dyDescent="0.2">
      <c r="A1707" t="s">
        <v>292</v>
      </c>
      <c r="B1707" t="s">
        <v>293</v>
      </c>
      <c r="C1707" t="s">
        <v>10370</v>
      </c>
      <c r="D1707" t="s">
        <v>10371</v>
      </c>
      <c r="F1707" t="s">
        <v>10372</v>
      </c>
      <c r="G1707" t="s">
        <v>4414</v>
      </c>
      <c r="H1707" t="s">
        <v>10373</v>
      </c>
      <c r="I1707" t="s">
        <v>9695</v>
      </c>
      <c r="J1707" t="s">
        <v>10374</v>
      </c>
      <c r="K1707" t="s">
        <v>10375</v>
      </c>
      <c r="L1707" t="s">
        <v>303</v>
      </c>
      <c r="M1707" t="s">
        <v>10376</v>
      </c>
    </row>
    <row r="1708" spans="1:13" x14ac:dyDescent="0.2">
      <c r="A1708" t="s">
        <v>292</v>
      </c>
      <c r="B1708" t="s">
        <v>293</v>
      </c>
      <c r="C1708" t="s">
        <v>10377</v>
      </c>
      <c r="D1708" t="s">
        <v>10076</v>
      </c>
      <c r="E1708" t="s">
        <v>9932</v>
      </c>
      <c r="F1708" t="s">
        <v>10378</v>
      </c>
      <c r="G1708" t="s">
        <v>9723</v>
      </c>
      <c r="H1708" t="s">
        <v>9695</v>
      </c>
      <c r="J1708" t="s">
        <v>10379</v>
      </c>
      <c r="K1708" t="s">
        <v>10380</v>
      </c>
      <c r="L1708" t="s">
        <v>303</v>
      </c>
      <c r="M1708" t="s">
        <v>5186</v>
      </c>
    </row>
    <row r="1709" spans="1:13" x14ac:dyDescent="0.2">
      <c r="A1709" t="s">
        <v>292</v>
      </c>
      <c r="B1709" t="s">
        <v>293</v>
      </c>
      <c r="C1709" t="s">
        <v>10381</v>
      </c>
      <c r="D1709" t="s">
        <v>10382</v>
      </c>
      <c r="E1709" t="s">
        <v>10383</v>
      </c>
      <c r="F1709" t="s">
        <v>10384</v>
      </c>
      <c r="G1709" t="s">
        <v>10385</v>
      </c>
      <c r="H1709" t="s">
        <v>9775</v>
      </c>
      <c r="I1709" t="s">
        <v>9695</v>
      </c>
      <c r="J1709" t="s">
        <v>10386</v>
      </c>
      <c r="K1709" t="s">
        <v>9777</v>
      </c>
      <c r="L1709" t="s">
        <v>303</v>
      </c>
      <c r="M1709" t="s">
        <v>7748</v>
      </c>
    </row>
    <row r="1710" spans="1:13" x14ac:dyDescent="0.2">
      <c r="A1710" t="s">
        <v>292</v>
      </c>
      <c r="B1710" t="s">
        <v>293</v>
      </c>
      <c r="C1710" t="s">
        <v>10387</v>
      </c>
      <c r="D1710" t="s">
        <v>10007</v>
      </c>
      <c r="F1710" t="s">
        <v>10388</v>
      </c>
      <c r="G1710" t="s">
        <v>9768</v>
      </c>
      <c r="H1710" t="s">
        <v>9695</v>
      </c>
      <c r="J1710" t="s">
        <v>10389</v>
      </c>
      <c r="K1710" t="s">
        <v>302</v>
      </c>
      <c r="L1710" t="s">
        <v>303</v>
      </c>
      <c r="M1710" t="s">
        <v>422</v>
      </c>
    </row>
    <row r="1711" spans="1:13" x14ac:dyDescent="0.2">
      <c r="A1711" t="s">
        <v>292</v>
      </c>
      <c r="B1711" t="s">
        <v>293</v>
      </c>
      <c r="C1711" t="s">
        <v>10390</v>
      </c>
      <c r="D1711" t="s">
        <v>349</v>
      </c>
      <c r="E1711" t="s">
        <v>424</v>
      </c>
      <c r="F1711" t="s">
        <v>10391</v>
      </c>
      <c r="H1711" t="s">
        <v>10051</v>
      </c>
      <c r="I1711" t="s">
        <v>9695</v>
      </c>
      <c r="J1711" t="s">
        <v>10392</v>
      </c>
      <c r="K1711" t="s">
        <v>10393</v>
      </c>
      <c r="L1711" t="s">
        <v>303</v>
      </c>
      <c r="M1711" t="s">
        <v>10394</v>
      </c>
    </row>
    <row r="1712" spans="1:13" x14ac:dyDescent="0.2">
      <c r="A1712" t="s">
        <v>292</v>
      </c>
      <c r="B1712" t="s">
        <v>293</v>
      </c>
      <c r="C1712" t="s">
        <v>10395</v>
      </c>
      <c r="D1712" t="s">
        <v>349</v>
      </c>
      <c r="F1712" t="s">
        <v>10396</v>
      </c>
      <c r="G1712" t="s">
        <v>9793</v>
      </c>
      <c r="H1712" t="s">
        <v>9695</v>
      </c>
      <c r="J1712" t="s">
        <v>10397</v>
      </c>
      <c r="K1712" t="s">
        <v>302</v>
      </c>
      <c r="L1712" t="s">
        <v>303</v>
      </c>
      <c r="M1712" t="s">
        <v>422</v>
      </c>
    </row>
    <row r="1713" spans="1:13" x14ac:dyDescent="0.2">
      <c r="A1713" t="s">
        <v>292</v>
      </c>
      <c r="B1713" t="s">
        <v>293</v>
      </c>
      <c r="C1713" t="s">
        <v>10398</v>
      </c>
      <c r="D1713" t="s">
        <v>10399</v>
      </c>
      <c r="E1713" t="s">
        <v>10400</v>
      </c>
      <c r="F1713" t="s">
        <v>10401</v>
      </c>
      <c r="G1713" t="s">
        <v>10402</v>
      </c>
      <c r="H1713" t="s">
        <v>9695</v>
      </c>
      <c r="J1713" t="s">
        <v>10403</v>
      </c>
      <c r="K1713" t="s">
        <v>10404</v>
      </c>
      <c r="L1713" t="s">
        <v>303</v>
      </c>
      <c r="M1713" t="s">
        <v>10405</v>
      </c>
    </row>
    <row r="1714" spans="1:13" x14ac:dyDescent="0.2">
      <c r="A1714" t="s">
        <v>292</v>
      </c>
      <c r="B1714" t="s">
        <v>293</v>
      </c>
      <c r="C1714" t="s">
        <v>10406</v>
      </c>
      <c r="D1714" t="s">
        <v>572</v>
      </c>
      <c r="E1714" t="s">
        <v>573</v>
      </c>
      <c r="F1714" t="s">
        <v>10407</v>
      </c>
      <c r="G1714" t="s">
        <v>9694</v>
      </c>
      <c r="H1714" t="s">
        <v>9695</v>
      </c>
      <c r="J1714" t="s">
        <v>10408</v>
      </c>
      <c r="K1714" t="s">
        <v>302</v>
      </c>
      <c r="L1714" t="s">
        <v>303</v>
      </c>
      <c r="M1714" t="s">
        <v>2489</v>
      </c>
    </row>
    <row r="1715" spans="1:13" x14ac:dyDescent="0.2">
      <c r="A1715" t="s">
        <v>292</v>
      </c>
      <c r="B1715" t="s">
        <v>293</v>
      </c>
      <c r="C1715" t="s">
        <v>10409</v>
      </c>
      <c r="D1715" t="s">
        <v>394</v>
      </c>
      <c r="F1715" t="s">
        <v>10410</v>
      </c>
      <c r="G1715" t="s">
        <v>10411</v>
      </c>
      <c r="H1715" t="s">
        <v>9902</v>
      </c>
      <c r="I1715" t="s">
        <v>9695</v>
      </c>
      <c r="J1715" t="s">
        <v>10412</v>
      </c>
      <c r="K1715" t="s">
        <v>302</v>
      </c>
      <c r="L1715" t="s">
        <v>303</v>
      </c>
      <c r="M1715" t="s">
        <v>10216</v>
      </c>
    </row>
    <row r="1716" spans="1:13" x14ac:dyDescent="0.2">
      <c r="A1716" t="s">
        <v>292</v>
      </c>
      <c r="B1716" t="s">
        <v>293</v>
      </c>
      <c r="C1716" t="s">
        <v>10413</v>
      </c>
      <c r="D1716" t="s">
        <v>10414</v>
      </c>
      <c r="F1716" t="s">
        <v>10415</v>
      </c>
      <c r="G1716" t="s">
        <v>10416</v>
      </c>
      <c r="H1716" t="s">
        <v>10417</v>
      </c>
      <c r="I1716" t="s">
        <v>9695</v>
      </c>
      <c r="J1716" t="s">
        <v>10418</v>
      </c>
      <c r="K1716" t="s">
        <v>10419</v>
      </c>
      <c r="L1716" t="s">
        <v>303</v>
      </c>
      <c r="M1716" t="s">
        <v>312</v>
      </c>
    </row>
    <row r="1717" spans="1:13" x14ac:dyDescent="0.2">
      <c r="A1717" t="s">
        <v>292</v>
      </c>
      <c r="B1717" t="s">
        <v>293</v>
      </c>
      <c r="C1717" t="s">
        <v>10420</v>
      </c>
      <c r="D1717" t="s">
        <v>10421</v>
      </c>
      <c r="E1717" t="s">
        <v>10422</v>
      </c>
      <c r="F1717" t="s">
        <v>10423</v>
      </c>
      <c r="H1717" t="s">
        <v>9753</v>
      </c>
      <c r="I1717" t="s">
        <v>9695</v>
      </c>
      <c r="J1717" t="s">
        <v>10424</v>
      </c>
      <c r="K1717" t="s">
        <v>10425</v>
      </c>
      <c r="L1717" t="s">
        <v>303</v>
      </c>
      <c r="M1717" t="s">
        <v>1857</v>
      </c>
    </row>
    <row r="1718" spans="1:13" x14ac:dyDescent="0.2">
      <c r="A1718" t="s">
        <v>292</v>
      </c>
      <c r="B1718" t="s">
        <v>293</v>
      </c>
      <c r="C1718" t="s">
        <v>10426</v>
      </c>
      <c r="D1718" t="s">
        <v>10427</v>
      </c>
      <c r="E1718" t="s">
        <v>10428</v>
      </c>
      <c r="F1718" t="s">
        <v>10429</v>
      </c>
      <c r="G1718" t="s">
        <v>10430</v>
      </c>
      <c r="H1718" t="s">
        <v>9710</v>
      </c>
      <c r="I1718" t="s">
        <v>9695</v>
      </c>
      <c r="J1718" t="s">
        <v>10431</v>
      </c>
      <c r="K1718" t="s">
        <v>10432</v>
      </c>
      <c r="L1718" t="s">
        <v>303</v>
      </c>
      <c r="M1718" t="s">
        <v>1323</v>
      </c>
    </row>
    <row r="1719" spans="1:13" x14ac:dyDescent="0.2">
      <c r="A1719" t="s">
        <v>292</v>
      </c>
      <c r="B1719" t="s">
        <v>293</v>
      </c>
      <c r="C1719" t="s">
        <v>10433</v>
      </c>
      <c r="D1719" t="s">
        <v>349</v>
      </c>
      <c r="E1719" t="s">
        <v>424</v>
      </c>
      <c r="F1719" t="s">
        <v>10434</v>
      </c>
      <c r="G1719" t="s">
        <v>10435</v>
      </c>
      <c r="H1719" t="s">
        <v>10358</v>
      </c>
      <c r="I1719" t="s">
        <v>9695</v>
      </c>
      <c r="J1719" t="s">
        <v>10436</v>
      </c>
      <c r="K1719" t="s">
        <v>10437</v>
      </c>
      <c r="L1719" t="s">
        <v>303</v>
      </c>
      <c r="M1719" t="s">
        <v>10015</v>
      </c>
    </row>
    <row r="1720" spans="1:13" x14ac:dyDescent="0.2">
      <c r="A1720" t="s">
        <v>292</v>
      </c>
      <c r="B1720" t="s">
        <v>293</v>
      </c>
      <c r="C1720" t="s">
        <v>10438</v>
      </c>
      <c r="D1720" t="s">
        <v>10439</v>
      </c>
      <c r="E1720" t="s">
        <v>10440</v>
      </c>
      <c r="F1720" t="s">
        <v>10441</v>
      </c>
      <c r="G1720" t="s">
        <v>10442</v>
      </c>
      <c r="H1720" t="s">
        <v>9738</v>
      </c>
      <c r="I1720" t="s">
        <v>9695</v>
      </c>
      <c r="J1720" t="s">
        <v>10443</v>
      </c>
      <c r="K1720" t="s">
        <v>10444</v>
      </c>
      <c r="L1720" t="s">
        <v>303</v>
      </c>
      <c r="M1720" t="s">
        <v>10445</v>
      </c>
    </row>
    <row r="1721" spans="1:13" x14ac:dyDescent="0.2">
      <c r="A1721" t="s">
        <v>292</v>
      </c>
      <c r="B1721" t="s">
        <v>293</v>
      </c>
      <c r="C1721" t="s">
        <v>10446</v>
      </c>
      <c r="D1721" t="s">
        <v>349</v>
      </c>
      <c r="E1721" t="s">
        <v>424</v>
      </c>
      <c r="F1721" t="s">
        <v>10447</v>
      </c>
      <c r="H1721" t="s">
        <v>9753</v>
      </c>
      <c r="I1721" t="s">
        <v>9695</v>
      </c>
      <c r="J1721" t="s">
        <v>10448</v>
      </c>
      <c r="K1721" t="s">
        <v>10449</v>
      </c>
      <c r="L1721" t="s">
        <v>303</v>
      </c>
      <c r="M1721" t="s">
        <v>431</v>
      </c>
    </row>
    <row r="1722" spans="1:13" x14ac:dyDescent="0.2">
      <c r="A1722" t="s">
        <v>292</v>
      </c>
      <c r="B1722" t="s">
        <v>293</v>
      </c>
      <c r="C1722" t="s">
        <v>10450</v>
      </c>
      <c r="D1722" t="s">
        <v>10451</v>
      </c>
      <c r="F1722" t="s">
        <v>10452</v>
      </c>
      <c r="G1722" t="s">
        <v>10453</v>
      </c>
      <c r="H1722" t="s">
        <v>9710</v>
      </c>
      <c r="I1722" t="s">
        <v>9695</v>
      </c>
      <c r="J1722" t="s">
        <v>10454</v>
      </c>
      <c r="K1722" t="s">
        <v>10455</v>
      </c>
      <c r="L1722" t="s">
        <v>303</v>
      </c>
      <c r="M1722" t="s">
        <v>10456</v>
      </c>
    </row>
    <row r="1723" spans="1:13" x14ac:dyDescent="0.2">
      <c r="A1723" t="s">
        <v>292</v>
      </c>
      <c r="B1723" t="s">
        <v>293</v>
      </c>
      <c r="C1723" t="s">
        <v>10457</v>
      </c>
      <c r="D1723" t="s">
        <v>10076</v>
      </c>
      <c r="E1723" t="s">
        <v>10458</v>
      </c>
      <c r="F1723" t="s">
        <v>10459</v>
      </c>
      <c r="G1723" t="s">
        <v>10221</v>
      </c>
      <c r="H1723" t="s">
        <v>9695</v>
      </c>
      <c r="J1723" t="s">
        <v>10460</v>
      </c>
      <c r="K1723" t="s">
        <v>10461</v>
      </c>
      <c r="L1723" t="s">
        <v>303</v>
      </c>
      <c r="M1723" t="s">
        <v>5186</v>
      </c>
    </row>
    <row r="1724" spans="1:13" x14ac:dyDescent="0.2">
      <c r="A1724" t="s">
        <v>292</v>
      </c>
      <c r="B1724" t="s">
        <v>293</v>
      </c>
      <c r="C1724" t="s">
        <v>10462</v>
      </c>
      <c r="D1724" t="s">
        <v>2857</v>
      </c>
      <c r="E1724" t="s">
        <v>10463</v>
      </c>
      <c r="F1724" t="s">
        <v>2858</v>
      </c>
      <c r="G1724" t="s">
        <v>10464</v>
      </c>
      <c r="H1724" t="s">
        <v>10465</v>
      </c>
      <c r="I1724" t="s">
        <v>9695</v>
      </c>
      <c r="J1724" t="s">
        <v>10466</v>
      </c>
      <c r="K1724" t="s">
        <v>10467</v>
      </c>
      <c r="L1724" t="s">
        <v>303</v>
      </c>
      <c r="M1724" t="s">
        <v>3839</v>
      </c>
    </row>
    <row r="1725" spans="1:13" x14ac:dyDescent="0.2">
      <c r="A1725" t="s">
        <v>292</v>
      </c>
      <c r="B1725" t="s">
        <v>293</v>
      </c>
      <c r="C1725" t="s">
        <v>10468</v>
      </c>
      <c r="D1725" t="s">
        <v>349</v>
      </c>
      <c r="F1725" t="s">
        <v>10469</v>
      </c>
      <c r="G1725" t="s">
        <v>9768</v>
      </c>
      <c r="H1725" t="s">
        <v>9695</v>
      </c>
      <c r="J1725" t="s">
        <v>10470</v>
      </c>
      <c r="K1725" t="s">
        <v>302</v>
      </c>
      <c r="L1725" t="s">
        <v>303</v>
      </c>
      <c r="M1725" t="s">
        <v>422</v>
      </c>
    </row>
    <row r="1726" spans="1:13" x14ac:dyDescent="0.2">
      <c r="A1726" t="s">
        <v>292</v>
      </c>
      <c r="B1726" t="s">
        <v>293</v>
      </c>
      <c r="C1726" t="s">
        <v>10471</v>
      </c>
      <c r="D1726" t="s">
        <v>492</v>
      </c>
      <c r="E1726" t="s">
        <v>493</v>
      </c>
      <c r="F1726" t="s">
        <v>10472</v>
      </c>
      <c r="H1726" t="s">
        <v>10473</v>
      </c>
      <c r="I1726" t="s">
        <v>9695</v>
      </c>
      <c r="J1726" t="s">
        <v>10474</v>
      </c>
      <c r="K1726" t="s">
        <v>10475</v>
      </c>
      <c r="L1726" t="s">
        <v>303</v>
      </c>
      <c r="M1726" t="s">
        <v>10476</v>
      </c>
    </row>
    <row r="1727" spans="1:13" x14ac:dyDescent="0.2">
      <c r="A1727" t="s">
        <v>292</v>
      </c>
      <c r="B1727" t="s">
        <v>293</v>
      </c>
      <c r="C1727" t="s">
        <v>10477</v>
      </c>
      <c r="D1727" t="s">
        <v>10478</v>
      </c>
      <c r="E1727" t="s">
        <v>10479</v>
      </c>
      <c r="F1727" t="s">
        <v>10480</v>
      </c>
      <c r="G1727" t="s">
        <v>10481</v>
      </c>
      <c r="I1727" t="s">
        <v>9695</v>
      </c>
      <c r="J1727" t="s">
        <v>10482</v>
      </c>
      <c r="K1727" t="s">
        <v>10483</v>
      </c>
      <c r="L1727" t="s">
        <v>303</v>
      </c>
      <c r="M1727" t="s">
        <v>1195</v>
      </c>
    </row>
    <row r="1728" spans="1:13" x14ac:dyDescent="0.2">
      <c r="A1728" t="s">
        <v>292</v>
      </c>
      <c r="B1728" t="s">
        <v>293</v>
      </c>
      <c r="C1728" t="s">
        <v>10484</v>
      </c>
      <c r="D1728" t="s">
        <v>10485</v>
      </c>
      <c r="E1728" t="s">
        <v>10486</v>
      </c>
      <c r="F1728" t="s">
        <v>10487</v>
      </c>
      <c r="G1728" t="s">
        <v>10488</v>
      </c>
      <c r="H1728" t="s">
        <v>10489</v>
      </c>
      <c r="I1728" t="s">
        <v>9695</v>
      </c>
      <c r="J1728" t="s">
        <v>10490</v>
      </c>
      <c r="K1728" t="s">
        <v>10491</v>
      </c>
      <c r="L1728" t="s">
        <v>303</v>
      </c>
      <c r="M1728" t="s">
        <v>4987</v>
      </c>
    </row>
    <row r="1729" spans="1:13" x14ac:dyDescent="0.2">
      <c r="A1729" t="s">
        <v>292</v>
      </c>
      <c r="B1729" t="s">
        <v>293</v>
      </c>
      <c r="C1729" t="s">
        <v>10492</v>
      </c>
      <c r="D1729" t="s">
        <v>349</v>
      </c>
      <c r="F1729" t="s">
        <v>10493</v>
      </c>
      <c r="G1729" t="s">
        <v>9694</v>
      </c>
      <c r="H1729" t="s">
        <v>9695</v>
      </c>
      <c r="J1729" t="s">
        <v>10494</v>
      </c>
      <c r="K1729" t="s">
        <v>10495</v>
      </c>
      <c r="L1729" t="s">
        <v>303</v>
      </c>
      <c r="M1729" t="s">
        <v>422</v>
      </c>
    </row>
    <row r="1730" spans="1:13" x14ac:dyDescent="0.2">
      <c r="A1730" t="s">
        <v>292</v>
      </c>
      <c r="B1730" t="s">
        <v>293</v>
      </c>
      <c r="C1730" t="s">
        <v>10496</v>
      </c>
      <c r="D1730" t="s">
        <v>10497</v>
      </c>
      <c r="E1730" t="s">
        <v>10498</v>
      </c>
      <c r="F1730" t="s">
        <v>10499</v>
      </c>
      <c r="G1730" t="s">
        <v>10500</v>
      </c>
      <c r="H1730" t="s">
        <v>9876</v>
      </c>
      <c r="I1730" t="s">
        <v>9695</v>
      </c>
      <c r="J1730" t="s">
        <v>10501</v>
      </c>
      <c r="K1730" t="s">
        <v>10502</v>
      </c>
      <c r="L1730" t="s">
        <v>303</v>
      </c>
      <c r="M1730" t="s">
        <v>10503</v>
      </c>
    </row>
    <row r="1731" spans="1:13" x14ac:dyDescent="0.2">
      <c r="A1731" t="s">
        <v>292</v>
      </c>
      <c r="B1731" t="s">
        <v>293</v>
      </c>
      <c r="C1731" t="s">
        <v>10504</v>
      </c>
      <c r="D1731" t="s">
        <v>10505</v>
      </c>
      <c r="F1731" t="s">
        <v>10297</v>
      </c>
      <c r="H1731" t="s">
        <v>10280</v>
      </c>
      <c r="I1731" t="s">
        <v>9695</v>
      </c>
      <c r="J1731" t="s">
        <v>10506</v>
      </c>
      <c r="K1731" t="s">
        <v>10507</v>
      </c>
      <c r="L1731" t="s">
        <v>303</v>
      </c>
      <c r="M1731" t="s">
        <v>1598</v>
      </c>
    </row>
    <row r="1732" spans="1:13" x14ac:dyDescent="0.2">
      <c r="A1732" t="s">
        <v>292</v>
      </c>
      <c r="B1732" t="s">
        <v>293</v>
      </c>
      <c r="C1732" t="s">
        <v>10508</v>
      </c>
      <c r="D1732" t="s">
        <v>492</v>
      </c>
      <c r="E1732" t="s">
        <v>493</v>
      </c>
      <c r="F1732" t="s">
        <v>10509</v>
      </c>
      <c r="H1732" t="s">
        <v>9738</v>
      </c>
      <c r="I1732" t="s">
        <v>9695</v>
      </c>
      <c r="J1732" t="s">
        <v>10510</v>
      </c>
      <c r="K1732" t="s">
        <v>10511</v>
      </c>
      <c r="L1732" t="s">
        <v>303</v>
      </c>
      <c r="M1732" t="s">
        <v>1077</v>
      </c>
    </row>
    <row r="1733" spans="1:13" x14ac:dyDescent="0.2">
      <c r="A1733" t="s">
        <v>292</v>
      </c>
      <c r="B1733" t="s">
        <v>293</v>
      </c>
      <c r="C1733" t="s">
        <v>10512</v>
      </c>
      <c r="D1733" t="s">
        <v>10513</v>
      </c>
      <c r="F1733" t="s">
        <v>10514</v>
      </c>
      <c r="H1733" t="s">
        <v>10358</v>
      </c>
      <c r="I1733" t="s">
        <v>9695</v>
      </c>
      <c r="J1733" t="s">
        <v>10515</v>
      </c>
      <c r="K1733" t="s">
        <v>10516</v>
      </c>
      <c r="L1733" t="s">
        <v>303</v>
      </c>
      <c r="M1733" t="s">
        <v>10517</v>
      </c>
    </row>
    <row r="1734" spans="1:13" x14ac:dyDescent="0.2">
      <c r="A1734" t="s">
        <v>292</v>
      </c>
      <c r="B1734" t="s">
        <v>293</v>
      </c>
      <c r="C1734" t="s">
        <v>10518</v>
      </c>
      <c r="D1734" t="s">
        <v>10519</v>
      </c>
      <c r="E1734" t="s">
        <v>10520</v>
      </c>
      <c r="F1734" t="s">
        <v>10521</v>
      </c>
      <c r="G1734" t="s">
        <v>10522</v>
      </c>
      <c r="H1734" t="s">
        <v>9775</v>
      </c>
      <c r="J1734" t="s">
        <v>10523</v>
      </c>
      <c r="K1734" t="s">
        <v>10524</v>
      </c>
      <c r="L1734" t="s">
        <v>303</v>
      </c>
      <c r="M1734" t="s">
        <v>10525</v>
      </c>
    </row>
    <row r="1735" spans="1:13" x14ac:dyDescent="0.2">
      <c r="A1735" t="s">
        <v>292</v>
      </c>
      <c r="B1735" t="s">
        <v>293</v>
      </c>
      <c r="C1735" t="s">
        <v>10526</v>
      </c>
      <c r="D1735" t="s">
        <v>10527</v>
      </c>
      <c r="F1735" t="s">
        <v>10528</v>
      </c>
      <c r="G1735" t="s">
        <v>10529</v>
      </c>
      <c r="H1735" t="s">
        <v>10530</v>
      </c>
      <c r="J1735" t="s">
        <v>10531</v>
      </c>
      <c r="K1735" t="s">
        <v>10532</v>
      </c>
      <c r="L1735" t="s">
        <v>303</v>
      </c>
      <c r="M1735" t="s">
        <v>1684</v>
      </c>
    </row>
    <row r="1736" spans="1:13" x14ac:dyDescent="0.2">
      <c r="A1736" t="s">
        <v>292</v>
      </c>
      <c r="B1736" t="s">
        <v>293</v>
      </c>
      <c r="C1736" t="s">
        <v>10533</v>
      </c>
      <c r="D1736" t="s">
        <v>10534</v>
      </c>
      <c r="E1736" t="s">
        <v>10535</v>
      </c>
      <c r="F1736" t="s">
        <v>10536</v>
      </c>
      <c r="G1736" t="s">
        <v>10417</v>
      </c>
      <c r="H1736" t="s">
        <v>9695</v>
      </c>
      <c r="J1736" t="s">
        <v>10537</v>
      </c>
      <c r="K1736" t="s">
        <v>10538</v>
      </c>
      <c r="L1736" t="s">
        <v>303</v>
      </c>
      <c r="M1736" t="s">
        <v>1741</v>
      </c>
    </row>
    <row r="1737" spans="1:13" x14ac:dyDescent="0.2">
      <c r="A1737" t="s">
        <v>292</v>
      </c>
      <c r="B1737" t="s">
        <v>293</v>
      </c>
      <c r="C1737" t="s">
        <v>10539</v>
      </c>
      <c r="D1737" t="s">
        <v>4646</v>
      </c>
      <c r="F1737" t="s">
        <v>10540</v>
      </c>
      <c r="G1737" t="s">
        <v>10541</v>
      </c>
      <c r="H1737" t="s">
        <v>9982</v>
      </c>
      <c r="J1737" t="s">
        <v>10542</v>
      </c>
      <c r="K1737" t="s">
        <v>10543</v>
      </c>
      <c r="L1737" t="s">
        <v>303</v>
      </c>
      <c r="M1737" t="s">
        <v>7382</v>
      </c>
    </row>
    <row r="1738" spans="1:13" x14ac:dyDescent="0.2">
      <c r="A1738" t="s">
        <v>292</v>
      </c>
      <c r="B1738" t="s">
        <v>293</v>
      </c>
      <c r="C1738" t="s">
        <v>10544</v>
      </c>
      <c r="D1738" t="s">
        <v>10545</v>
      </c>
      <c r="E1738" t="s">
        <v>10546</v>
      </c>
      <c r="F1738" t="s">
        <v>10547</v>
      </c>
      <c r="G1738" t="s">
        <v>10548</v>
      </c>
      <c r="H1738" t="s">
        <v>9695</v>
      </c>
      <c r="J1738" t="s">
        <v>10549</v>
      </c>
      <c r="K1738" t="s">
        <v>302</v>
      </c>
      <c r="L1738" t="s">
        <v>303</v>
      </c>
      <c r="M1738" t="s">
        <v>422</v>
      </c>
    </row>
    <row r="1739" spans="1:13" x14ac:dyDescent="0.2">
      <c r="A1739" t="s">
        <v>292</v>
      </c>
      <c r="B1739" t="s">
        <v>293</v>
      </c>
      <c r="C1739" t="s">
        <v>10550</v>
      </c>
      <c r="D1739" t="s">
        <v>349</v>
      </c>
      <c r="F1739" t="s">
        <v>10551</v>
      </c>
      <c r="H1739" t="s">
        <v>10552</v>
      </c>
      <c r="I1739" t="s">
        <v>9695</v>
      </c>
      <c r="J1739" t="s">
        <v>10553</v>
      </c>
      <c r="K1739" t="s">
        <v>10554</v>
      </c>
      <c r="L1739" t="s">
        <v>303</v>
      </c>
      <c r="M1739" t="s">
        <v>422</v>
      </c>
    </row>
    <row r="1740" spans="1:13" x14ac:dyDescent="0.2">
      <c r="A1740" t="s">
        <v>292</v>
      </c>
      <c r="B1740" t="s">
        <v>293</v>
      </c>
      <c r="C1740" t="s">
        <v>10555</v>
      </c>
      <c r="D1740" t="s">
        <v>401</v>
      </c>
      <c r="E1740" t="s">
        <v>402</v>
      </c>
      <c r="F1740" t="s">
        <v>10556</v>
      </c>
      <c r="G1740" t="s">
        <v>10557</v>
      </c>
      <c r="H1740" t="s">
        <v>9710</v>
      </c>
      <c r="J1740" t="s">
        <v>10558</v>
      </c>
      <c r="K1740" t="s">
        <v>10559</v>
      </c>
      <c r="L1740" t="s">
        <v>303</v>
      </c>
      <c r="M1740" t="s">
        <v>10560</v>
      </c>
    </row>
    <row r="1741" spans="1:13" x14ac:dyDescent="0.2">
      <c r="A1741" t="s">
        <v>292</v>
      </c>
      <c r="B1741" t="s">
        <v>293</v>
      </c>
      <c r="C1741" t="s">
        <v>10561</v>
      </c>
      <c r="D1741" t="s">
        <v>9751</v>
      </c>
      <c r="F1741" t="s">
        <v>10562</v>
      </c>
      <c r="G1741" t="s">
        <v>10563</v>
      </c>
      <c r="H1741" t="s">
        <v>10564</v>
      </c>
      <c r="I1741" t="s">
        <v>10565</v>
      </c>
      <c r="J1741" t="s">
        <v>10566</v>
      </c>
      <c r="K1741" t="s">
        <v>10567</v>
      </c>
      <c r="L1741" t="s">
        <v>303</v>
      </c>
      <c r="M1741" t="s">
        <v>8029</v>
      </c>
    </row>
    <row r="1742" spans="1:13" x14ac:dyDescent="0.2">
      <c r="A1742" t="s">
        <v>292</v>
      </c>
      <c r="B1742" t="s">
        <v>293</v>
      </c>
      <c r="C1742" t="s">
        <v>10568</v>
      </c>
      <c r="D1742" t="s">
        <v>394</v>
      </c>
      <c r="E1742" t="s">
        <v>499</v>
      </c>
      <c r="F1742" t="s">
        <v>10569</v>
      </c>
      <c r="G1742" t="s">
        <v>10570</v>
      </c>
      <c r="H1742" t="s">
        <v>9695</v>
      </c>
      <c r="J1742" t="s">
        <v>10571</v>
      </c>
      <c r="K1742" t="s">
        <v>10572</v>
      </c>
      <c r="L1742" t="s">
        <v>303</v>
      </c>
      <c r="M1742" t="s">
        <v>10573</v>
      </c>
    </row>
    <row r="1743" spans="1:13" x14ac:dyDescent="0.2">
      <c r="A1743" t="s">
        <v>292</v>
      </c>
      <c r="B1743" t="s">
        <v>293</v>
      </c>
      <c r="C1743" t="s">
        <v>10574</v>
      </c>
      <c r="D1743" t="s">
        <v>572</v>
      </c>
      <c r="E1743" t="s">
        <v>573</v>
      </c>
      <c r="F1743" t="s">
        <v>10575</v>
      </c>
      <c r="H1743" t="s">
        <v>9703</v>
      </c>
      <c r="I1743" t="s">
        <v>9695</v>
      </c>
      <c r="J1743" t="s">
        <v>10576</v>
      </c>
      <c r="K1743" t="s">
        <v>10577</v>
      </c>
      <c r="L1743" t="s">
        <v>303</v>
      </c>
      <c r="M1743" t="s">
        <v>5402</v>
      </c>
    </row>
    <row r="1744" spans="1:13" x14ac:dyDescent="0.2">
      <c r="A1744" t="s">
        <v>292</v>
      </c>
      <c r="B1744" t="s">
        <v>293</v>
      </c>
      <c r="C1744" t="s">
        <v>10578</v>
      </c>
      <c r="D1744" t="s">
        <v>10579</v>
      </c>
      <c r="E1744" t="s">
        <v>10580</v>
      </c>
      <c r="F1744" t="s">
        <v>10581</v>
      </c>
      <c r="G1744" t="s">
        <v>10548</v>
      </c>
      <c r="H1744" t="s">
        <v>9695</v>
      </c>
      <c r="J1744" t="s">
        <v>10582</v>
      </c>
      <c r="K1744" t="s">
        <v>302</v>
      </c>
      <c r="L1744" t="s">
        <v>303</v>
      </c>
      <c r="M1744" t="s">
        <v>10583</v>
      </c>
    </row>
    <row r="1745" spans="1:13" x14ac:dyDescent="0.2">
      <c r="A1745" t="s">
        <v>292</v>
      </c>
      <c r="B1745" t="s">
        <v>293</v>
      </c>
      <c r="C1745" t="s">
        <v>10584</v>
      </c>
      <c r="D1745" t="s">
        <v>9765</v>
      </c>
      <c r="E1745" t="s">
        <v>10585</v>
      </c>
      <c r="F1745" t="s">
        <v>10586</v>
      </c>
      <c r="H1745" t="s">
        <v>9730</v>
      </c>
      <c r="I1745" t="s">
        <v>9695</v>
      </c>
      <c r="J1745" t="s">
        <v>10587</v>
      </c>
      <c r="K1745" t="s">
        <v>10588</v>
      </c>
      <c r="L1745" t="s">
        <v>303</v>
      </c>
      <c r="M1745" t="s">
        <v>10589</v>
      </c>
    </row>
    <row r="1746" spans="1:13" x14ac:dyDescent="0.2">
      <c r="A1746" t="s">
        <v>292</v>
      </c>
      <c r="B1746" t="s">
        <v>293</v>
      </c>
      <c r="C1746" t="s">
        <v>10590</v>
      </c>
      <c r="D1746" t="s">
        <v>10591</v>
      </c>
      <c r="E1746" t="s">
        <v>10592</v>
      </c>
      <c r="F1746" t="s">
        <v>10593</v>
      </c>
      <c r="G1746" t="s">
        <v>10594</v>
      </c>
      <c r="H1746" t="s">
        <v>9695</v>
      </c>
      <c r="J1746" t="s">
        <v>10595</v>
      </c>
      <c r="K1746" t="s">
        <v>10596</v>
      </c>
      <c r="L1746" t="s">
        <v>303</v>
      </c>
      <c r="M1746" t="s">
        <v>584</v>
      </c>
    </row>
    <row r="1747" spans="1:13" x14ac:dyDescent="0.2">
      <c r="A1747" t="s">
        <v>292</v>
      </c>
      <c r="B1747" t="s">
        <v>293</v>
      </c>
      <c r="C1747" t="s">
        <v>10597</v>
      </c>
      <c r="D1747" t="s">
        <v>10598</v>
      </c>
      <c r="E1747" t="s">
        <v>10599</v>
      </c>
      <c r="F1747" t="s">
        <v>10600</v>
      </c>
      <c r="G1747" t="s">
        <v>10601</v>
      </c>
      <c r="H1747" t="s">
        <v>9710</v>
      </c>
      <c r="I1747" t="s">
        <v>9695</v>
      </c>
      <c r="J1747" t="s">
        <v>10602</v>
      </c>
      <c r="K1747" t="s">
        <v>10603</v>
      </c>
      <c r="L1747" t="s">
        <v>303</v>
      </c>
      <c r="M1747" t="s">
        <v>8146</v>
      </c>
    </row>
    <row r="1748" spans="1:13" x14ac:dyDescent="0.2">
      <c r="A1748" t="s">
        <v>292</v>
      </c>
      <c r="B1748" t="s">
        <v>293</v>
      </c>
      <c r="C1748" t="s">
        <v>10604</v>
      </c>
      <c r="D1748" t="s">
        <v>8198</v>
      </c>
      <c r="E1748" t="s">
        <v>5074</v>
      </c>
      <c r="F1748" t="s">
        <v>10605</v>
      </c>
      <c r="G1748" t="s">
        <v>10606</v>
      </c>
      <c r="H1748" t="s">
        <v>10552</v>
      </c>
      <c r="I1748" t="s">
        <v>9695</v>
      </c>
      <c r="J1748" t="s">
        <v>10607</v>
      </c>
      <c r="K1748" t="s">
        <v>10608</v>
      </c>
      <c r="L1748" t="s">
        <v>303</v>
      </c>
      <c r="M1748" t="s">
        <v>1620</v>
      </c>
    </row>
    <row r="1749" spans="1:13" x14ac:dyDescent="0.2">
      <c r="A1749" t="s">
        <v>292</v>
      </c>
      <c r="B1749" t="s">
        <v>293</v>
      </c>
      <c r="C1749" t="s">
        <v>10609</v>
      </c>
      <c r="D1749" t="s">
        <v>349</v>
      </c>
      <c r="E1749" t="s">
        <v>424</v>
      </c>
      <c r="F1749" t="s">
        <v>10610</v>
      </c>
      <c r="H1749" t="s">
        <v>9982</v>
      </c>
      <c r="J1749" t="s">
        <v>10611</v>
      </c>
      <c r="K1749" t="s">
        <v>10612</v>
      </c>
      <c r="L1749" t="s">
        <v>303</v>
      </c>
      <c r="M1749" t="s">
        <v>431</v>
      </c>
    </row>
    <row r="1750" spans="1:13" x14ac:dyDescent="0.2">
      <c r="A1750" t="s">
        <v>292</v>
      </c>
      <c r="B1750" t="s">
        <v>293</v>
      </c>
      <c r="C1750" t="s">
        <v>10613</v>
      </c>
      <c r="D1750" t="s">
        <v>349</v>
      </c>
      <c r="F1750" t="s">
        <v>10614</v>
      </c>
      <c r="G1750" t="s">
        <v>10615</v>
      </c>
      <c r="H1750" t="s">
        <v>9695</v>
      </c>
      <c r="J1750" t="s">
        <v>10616</v>
      </c>
      <c r="K1750" t="s">
        <v>10617</v>
      </c>
      <c r="L1750" t="s">
        <v>303</v>
      </c>
      <c r="M1750" t="s">
        <v>422</v>
      </c>
    </row>
    <row r="1751" spans="1:13" x14ac:dyDescent="0.2">
      <c r="A1751" t="s">
        <v>292</v>
      </c>
      <c r="B1751" t="s">
        <v>293</v>
      </c>
      <c r="C1751" t="s">
        <v>10618</v>
      </c>
      <c r="D1751" t="s">
        <v>10619</v>
      </c>
      <c r="E1751" t="s">
        <v>10620</v>
      </c>
      <c r="F1751" t="s">
        <v>7815</v>
      </c>
      <c r="G1751" t="s">
        <v>10621</v>
      </c>
      <c r="H1751" t="s">
        <v>9982</v>
      </c>
      <c r="I1751" t="s">
        <v>9695</v>
      </c>
      <c r="J1751" t="s">
        <v>10622</v>
      </c>
      <c r="K1751" t="s">
        <v>10623</v>
      </c>
      <c r="L1751" t="s">
        <v>303</v>
      </c>
      <c r="M1751" t="s">
        <v>1399</v>
      </c>
    </row>
    <row r="1752" spans="1:13" x14ac:dyDescent="0.2">
      <c r="A1752" t="s">
        <v>292</v>
      </c>
      <c r="B1752" t="s">
        <v>293</v>
      </c>
      <c r="C1752" t="s">
        <v>10624</v>
      </c>
      <c r="D1752" t="s">
        <v>10625</v>
      </c>
      <c r="E1752" t="s">
        <v>10626</v>
      </c>
      <c r="F1752" t="s">
        <v>10627</v>
      </c>
      <c r="G1752" t="s">
        <v>3060</v>
      </c>
      <c r="H1752" t="s">
        <v>10628</v>
      </c>
      <c r="I1752" t="s">
        <v>9695</v>
      </c>
      <c r="J1752" t="s">
        <v>10629</v>
      </c>
      <c r="K1752" t="s">
        <v>10630</v>
      </c>
      <c r="L1752" t="s">
        <v>303</v>
      </c>
      <c r="M1752" t="s">
        <v>10631</v>
      </c>
    </row>
    <row r="1753" spans="1:13" x14ac:dyDescent="0.2">
      <c r="A1753" t="s">
        <v>292</v>
      </c>
      <c r="B1753" t="s">
        <v>293</v>
      </c>
      <c r="C1753" t="s">
        <v>10632</v>
      </c>
      <c r="D1753" t="s">
        <v>10633</v>
      </c>
      <c r="E1753" t="s">
        <v>10634</v>
      </c>
      <c r="F1753" t="s">
        <v>10635</v>
      </c>
      <c r="H1753" t="s">
        <v>9848</v>
      </c>
      <c r="I1753" t="s">
        <v>9695</v>
      </c>
      <c r="J1753" t="s">
        <v>10636</v>
      </c>
      <c r="K1753" t="s">
        <v>10637</v>
      </c>
      <c r="L1753" t="s">
        <v>303</v>
      </c>
      <c r="M1753" t="s">
        <v>10638</v>
      </c>
    </row>
    <row r="1754" spans="1:13" x14ac:dyDescent="0.2">
      <c r="A1754" t="s">
        <v>292</v>
      </c>
      <c r="B1754" t="s">
        <v>293</v>
      </c>
      <c r="C1754" t="s">
        <v>10639</v>
      </c>
      <c r="D1754" t="s">
        <v>10640</v>
      </c>
      <c r="E1754" t="s">
        <v>9807</v>
      </c>
      <c r="F1754" t="s">
        <v>10641</v>
      </c>
      <c r="H1754" t="s">
        <v>9703</v>
      </c>
      <c r="I1754" t="s">
        <v>9695</v>
      </c>
      <c r="J1754" t="s">
        <v>10642</v>
      </c>
      <c r="K1754" t="s">
        <v>10643</v>
      </c>
      <c r="L1754" t="s">
        <v>303</v>
      </c>
      <c r="M1754" t="s">
        <v>9811</v>
      </c>
    </row>
    <row r="1755" spans="1:13" x14ac:dyDescent="0.2">
      <c r="A1755" t="s">
        <v>292</v>
      </c>
      <c r="B1755" t="s">
        <v>293</v>
      </c>
      <c r="C1755" t="s">
        <v>10644</v>
      </c>
      <c r="D1755" t="s">
        <v>513</v>
      </c>
      <c r="F1755" t="s">
        <v>10645</v>
      </c>
      <c r="G1755" t="s">
        <v>10465</v>
      </c>
      <c r="H1755" t="s">
        <v>9695</v>
      </c>
      <c r="J1755" t="s">
        <v>10646</v>
      </c>
      <c r="K1755" t="s">
        <v>302</v>
      </c>
      <c r="L1755" t="s">
        <v>303</v>
      </c>
      <c r="M1755" t="s">
        <v>10647</v>
      </c>
    </row>
    <row r="1756" spans="1:13" x14ac:dyDescent="0.2">
      <c r="A1756" t="s">
        <v>292</v>
      </c>
      <c r="B1756" t="s">
        <v>293</v>
      </c>
      <c r="C1756" t="s">
        <v>10648</v>
      </c>
      <c r="D1756" t="s">
        <v>10649</v>
      </c>
      <c r="E1756" t="s">
        <v>10650</v>
      </c>
      <c r="F1756" t="s">
        <v>10651</v>
      </c>
      <c r="G1756" t="s">
        <v>10652</v>
      </c>
      <c r="H1756" t="s">
        <v>10653</v>
      </c>
      <c r="I1756" t="s">
        <v>9695</v>
      </c>
      <c r="J1756" t="s">
        <v>10654</v>
      </c>
      <c r="K1756" t="s">
        <v>10655</v>
      </c>
      <c r="L1756" t="s">
        <v>303</v>
      </c>
      <c r="M1756" t="s">
        <v>10656</v>
      </c>
    </row>
    <row r="1757" spans="1:13" x14ac:dyDescent="0.2">
      <c r="A1757" t="s">
        <v>292</v>
      </c>
      <c r="B1757" t="s">
        <v>293</v>
      </c>
      <c r="C1757" t="s">
        <v>10657</v>
      </c>
      <c r="D1757" t="s">
        <v>349</v>
      </c>
      <c r="E1757" t="s">
        <v>424</v>
      </c>
      <c r="F1757" t="s">
        <v>10658</v>
      </c>
      <c r="G1757" t="s">
        <v>10659</v>
      </c>
      <c r="H1757" t="s">
        <v>9775</v>
      </c>
      <c r="I1757" t="s">
        <v>9695</v>
      </c>
      <c r="J1757" t="s">
        <v>10660</v>
      </c>
      <c r="K1757" t="s">
        <v>10661</v>
      </c>
      <c r="L1757" t="s">
        <v>303</v>
      </c>
      <c r="M1757" t="s">
        <v>431</v>
      </c>
    </row>
    <row r="1758" spans="1:13" x14ac:dyDescent="0.2">
      <c r="A1758" t="s">
        <v>292</v>
      </c>
      <c r="B1758" t="s">
        <v>293</v>
      </c>
      <c r="C1758" t="s">
        <v>10662</v>
      </c>
      <c r="D1758" t="s">
        <v>349</v>
      </c>
      <c r="F1758" t="s">
        <v>10663</v>
      </c>
      <c r="G1758" t="s">
        <v>9703</v>
      </c>
      <c r="H1758" t="s">
        <v>9695</v>
      </c>
      <c r="J1758" t="s">
        <v>10664</v>
      </c>
      <c r="K1758" t="s">
        <v>302</v>
      </c>
      <c r="L1758" t="s">
        <v>303</v>
      </c>
      <c r="M1758" t="s">
        <v>422</v>
      </c>
    </row>
    <row r="1759" spans="1:13" x14ac:dyDescent="0.2">
      <c r="A1759" t="s">
        <v>292</v>
      </c>
      <c r="B1759" t="s">
        <v>293</v>
      </c>
      <c r="C1759" t="s">
        <v>10665</v>
      </c>
      <c r="D1759" t="s">
        <v>394</v>
      </c>
      <c r="E1759" t="s">
        <v>499</v>
      </c>
      <c r="F1759" t="s">
        <v>6103</v>
      </c>
      <c r="G1759" t="s">
        <v>1809</v>
      </c>
      <c r="H1759" t="s">
        <v>10666</v>
      </c>
      <c r="I1759" t="s">
        <v>10667</v>
      </c>
      <c r="J1759" t="s">
        <v>10668</v>
      </c>
      <c r="K1759" t="s">
        <v>10669</v>
      </c>
      <c r="L1759" t="s">
        <v>303</v>
      </c>
      <c r="M1759" t="s">
        <v>817</v>
      </c>
    </row>
    <row r="1760" spans="1:13" x14ac:dyDescent="0.2">
      <c r="A1760" t="s">
        <v>292</v>
      </c>
      <c r="B1760" t="s">
        <v>293</v>
      </c>
      <c r="C1760" t="s">
        <v>10670</v>
      </c>
      <c r="D1760" t="s">
        <v>9720</v>
      </c>
      <c r="E1760" t="s">
        <v>10671</v>
      </c>
      <c r="F1760" t="s">
        <v>10672</v>
      </c>
      <c r="H1760" t="s">
        <v>10465</v>
      </c>
      <c r="I1760" t="s">
        <v>9695</v>
      </c>
      <c r="J1760" t="s">
        <v>10673</v>
      </c>
      <c r="K1760" t="s">
        <v>10674</v>
      </c>
      <c r="L1760" t="s">
        <v>303</v>
      </c>
      <c r="M1760" t="s">
        <v>6562</v>
      </c>
    </row>
    <row r="1761" spans="1:13" x14ac:dyDescent="0.2">
      <c r="A1761" t="s">
        <v>292</v>
      </c>
      <c r="B1761" t="s">
        <v>293</v>
      </c>
      <c r="C1761" t="s">
        <v>10675</v>
      </c>
      <c r="D1761" t="s">
        <v>349</v>
      </c>
      <c r="F1761" t="s">
        <v>10676</v>
      </c>
      <c r="H1761" t="s">
        <v>9730</v>
      </c>
      <c r="I1761" t="s">
        <v>9695</v>
      </c>
      <c r="J1761" t="s">
        <v>10677</v>
      </c>
      <c r="K1761" t="s">
        <v>10678</v>
      </c>
      <c r="L1761" t="s">
        <v>303</v>
      </c>
      <c r="M1761" t="s">
        <v>422</v>
      </c>
    </row>
    <row r="1762" spans="1:13" x14ac:dyDescent="0.2">
      <c r="A1762" t="s">
        <v>292</v>
      </c>
      <c r="B1762" t="s">
        <v>293</v>
      </c>
      <c r="C1762" t="s">
        <v>10679</v>
      </c>
      <c r="D1762" t="s">
        <v>349</v>
      </c>
      <c r="F1762" t="s">
        <v>10680</v>
      </c>
      <c r="G1762" t="s">
        <v>10681</v>
      </c>
      <c r="H1762" t="s">
        <v>9982</v>
      </c>
      <c r="I1762" t="s">
        <v>9695</v>
      </c>
      <c r="J1762" t="s">
        <v>10682</v>
      </c>
      <c r="K1762" t="s">
        <v>10683</v>
      </c>
      <c r="L1762" t="s">
        <v>303</v>
      </c>
      <c r="M1762" t="s">
        <v>10684</v>
      </c>
    </row>
    <row r="1763" spans="1:13" x14ac:dyDescent="0.2">
      <c r="A1763" t="s">
        <v>292</v>
      </c>
      <c r="B1763" t="s">
        <v>293</v>
      </c>
      <c r="C1763" t="s">
        <v>10685</v>
      </c>
      <c r="D1763" t="s">
        <v>394</v>
      </c>
      <c r="E1763" t="s">
        <v>499</v>
      </c>
      <c r="F1763" t="s">
        <v>10686</v>
      </c>
      <c r="H1763" t="s">
        <v>9710</v>
      </c>
      <c r="I1763" t="s">
        <v>9695</v>
      </c>
      <c r="J1763" t="s">
        <v>10687</v>
      </c>
      <c r="K1763" t="s">
        <v>10688</v>
      </c>
      <c r="L1763" t="s">
        <v>303</v>
      </c>
      <c r="M1763" t="s">
        <v>10689</v>
      </c>
    </row>
    <row r="1764" spans="1:13" x14ac:dyDescent="0.2">
      <c r="A1764" t="s">
        <v>292</v>
      </c>
      <c r="B1764" t="s">
        <v>293</v>
      </c>
      <c r="C1764" t="s">
        <v>10690</v>
      </c>
      <c r="D1764" t="s">
        <v>492</v>
      </c>
      <c r="E1764" t="s">
        <v>493</v>
      </c>
      <c r="F1764" t="s">
        <v>10691</v>
      </c>
      <c r="G1764" t="s">
        <v>10692</v>
      </c>
      <c r="H1764" t="s">
        <v>9982</v>
      </c>
      <c r="I1764" t="s">
        <v>9695</v>
      </c>
      <c r="J1764" t="s">
        <v>10693</v>
      </c>
      <c r="K1764" t="s">
        <v>10694</v>
      </c>
      <c r="L1764" t="s">
        <v>303</v>
      </c>
      <c r="M1764" t="s">
        <v>2054</v>
      </c>
    </row>
    <row r="1765" spans="1:13" x14ac:dyDescent="0.2">
      <c r="A1765" t="s">
        <v>292</v>
      </c>
      <c r="B1765" t="s">
        <v>293</v>
      </c>
      <c r="C1765" t="s">
        <v>10695</v>
      </c>
      <c r="D1765" t="s">
        <v>564</v>
      </c>
      <c r="E1765" t="s">
        <v>296</v>
      </c>
      <c r="F1765" t="s">
        <v>10696</v>
      </c>
      <c r="G1765" t="s">
        <v>10697</v>
      </c>
      <c r="H1765" t="s">
        <v>9695</v>
      </c>
      <c r="J1765" t="s">
        <v>10698</v>
      </c>
      <c r="K1765" t="s">
        <v>10699</v>
      </c>
      <c r="L1765" t="s">
        <v>303</v>
      </c>
      <c r="M1765" t="s">
        <v>422</v>
      </c>
    </row>
    <row r="1766" spans="1:13" x14ac:dyDescent="0.2">
      <c r="A1766" t="s">
        <v>292</v>
      </c>
      <c r="B1766" t="s">
        <v>293</v>
      </c>
      <c r="C1766" t="s">
        <v>10700</v>
      </c>
      <c r="D1766" t="s">
        <v>349</v>
      </c>
      <c r="F1766" t="s">
        <v>10701</v>
      </c>
      <c r="G1766" t="s">
        <v>10025</v>
      </c>
      <c r="H1766" t="s">
        <v>9695</v>
      </c>
      <c r="J1766" t="s">
        <v>10702</v>
      </c>
      <c r="K1766" t="s">
        <v>10703</v>
      </c>
      <c r="L1766" t="s">
        <v>303</v>
      </c>
      <c r="M1766" t="s">
        <v>6375</v>
      </c>
    </row>
    <row r="1767" spans="1:13" x14ac:dyDescent="0.2">
      <c r="A1767" t="s">
        <v>292</v>
      </c>
      <c r="B1767" t="s">
        <v>293</v>
      </c>
      <c r="C1767" t="s">
        <v>10704</v>
      </c>
      <c r="D1767" t="s">
        <v>572</v>
      </c>
      <c r="E1767" t="s">
        <v>573</v>
      </c>
      <c r="F1767" t="s">
        <v>10705</v>
      </c>
      <c r="H1767" t="s">
        <v>10706</v>
      </c>
      <c r="I1767" t="s">
        <v>9695</v>
      </c>
      <c r="J1767" t="s">
        <v>10707</v>
      </c>
      <c r="K1767" t="s">
        <v>10708</v>
      </c>
      <c r="L1767" t="s">
        <v>303</v>
      </c>
      <c r="M1767" t="s">
        <v>8293</v>
      </c>
    </row>
    <row r="1768" spans="1:13" x14ac:dyDescent="0.2">
      <c r="A1768" t="s">
        <v>292</v>
      </c>
      <c r="B1768" t="s">
        <v>293</v>
      </c>
      <c r="C1768" t="s">
        <v>10709</v>
      </c>
      <c r="D1768" t="s">
        <v>349</v>
      </c>
      <c r="E1768" t="s">
        <v>476</v>
      </c>
      <c r="F1768" t="s">
        <v>10710</v>
      </c>
      <c r="G1768" t="s">
        <v>10711</v>
      </c>
      <c r="H1768" t="s">
        <v>10712</v>
      </c>
      <c r="I1768" t="s">
        <v>9695</v>
      </c>
      <c r="J1768" t="s">
        <v>10713</v>
      </c>
      <c r="K1768" t="s">
        <v>10714</v>
      </c>
      <c r="L1768" t="s">
        <v>303</v>
      </c>
      <c r="M1768" t="s">
        <v>10715</v>
      </c>
    </row>
    <row r="1769" spans="1:13" x14ac:dyDescent="0.2">
      <c r="A1769" t="s">
        <v>292</v>
      </c>
      <c r="B1769" t="s">
        <v>293</v>
      </c>
      <c r="C1769" t="s">
        <v>10716</v>
      </c>
      <c r="D1769" t="s">
        <v>10007</v>
      </c>
      <c r="F1769" t="s">
        <v>10717</v>
      </c>
      <c r="G1769" t="s">
        <v>9787</v>
      </c>
      <c r="H1769" t="s">
        <v>9695</v>
      </c>
      <c r="J1769" t="s">
        <v>10718</v>
      </c>
      <c r="K1769" t="s">
        <v>302</v>
      </c>
      <c r="L1769" t="s">
        <v>303</v>
      </c>
      <c r="M1769" t="s">
        <v>10719</v>
      </c>
    </row>
    <row r="1770" spans="1:13" x14ac:dyDescent="0.2">
      <c r="A1770" t="s">
        <v>292</v>
      </c>
      <c r="B1770" t="s">
        <v>293</v>
      </c>
      <c r="C1770" t="s">
        <v>10720</v>
      </c>
      <c r="D1770" t="s">
        <v>10721</v>
      </c>
      <c r="E1770" t="s">
        <v>10722</v>
      </c>
      <c r="F1770" t="s">
        <v>10723</v>
      </c>
      <c r="G1770" t="s">
        <v>10724</v>
      </c>
      <c r="H1770" t="s">
        <v>10725</v>
      </c>
      <c r="I1770" t="s">
        <v>9695</v>
      </c>
      <c r="J1770" t="s">
        <v>10726</v>
      </c>
      <c r="K1770" t="s">
        <v>10727</v>
      </c>
      <c r="L1770" t="s">
        <v>303</v>
      </c>
      <c r="M1770" t="s">
        <v>10728</v>
      </c>
    </row>
    <row r="1771" spans="1:13" x14ac:dyDescent="0.2">
      <c r="A1771" t="s">
        <v>292</v>
      </c>
      <c r="B1771" t="s">
        <v>293</v>
      </c>
      <c r="C1771" t="s">
        <v>10729</v>
      </c>
      <c r="D1771" t="s">
        <v>349</v>
      </c>
      <c r="E1771" t="s">
        <v>424</v>
      </c>
      <c r="F1771" t="s">
        <v>10730</v>
      </c>
      <c r="G1771" t="s">
        <v>8895</v>
      </c>
      <c r="H1771" t="s">
        <v>10107</v>
      </c>
      <c r="I1771" t="s">
        <v>9695</v>
      </c>
      <c r="J1771" t="s">
        <v>10108</v>
      </c>
      <c r="K1771" t="s">
        <v>10731</v>
      </c>
      <c r="L1771" t="s">
        <v>303</v>
      </c>
      <c r="M1771" t="s">
        <v>10394</v>
      </c>
    </row>
    <row r="1772" spans="1:13" x14ac:dyDescent="0.2">
      <c r="A1772" t="s">
        <v>292</v>
      </c>
      <c r="B1772" t="s">
        <v>293</v>
      </c>
      <c r="C1772" t="s">
        <v>10732</v>
      </c>
      <c r="D1772" t="s">
        <v>349</v>
      </c>
      <c r="E1772" t="s">
        <v>424</v>
      </c>
      <c r="F1772" t="s">
        <v>10733</v>
      </c>
      <c r="G1772" t="s">
        <v>9871</v>
      </c>
      <c r="H1772" t="s">
        <v>9710</v>
      </c>
      <c r="I1772" t="s">
        <v>9695</v>
      </c>
      <c r="J1772" t="s">
        <v>10734</v>
      </c>
      <c r="K1772" t="s">
        <v>10735</v>
      </c>
      <c r="L1772" t="s">
        <v>303</v>
      </c>
      <c r="M1772" t="s">
        <v>431</v>
      </c>
    </row>
    <row r="1773" spans="1:13" x14ac:dyDescent="0.2">
      <c r="A1773" t="s">
        <v>292</v>
      </c>
      <c r="B1773" t="s">
        <v>293</v>
      </c>
      <c r="C1773" t="s">
        <v>10736</v>
      </c>
      <c r="D1773" t="s">
        <v>10737</v>
      </c>
      <c r="E1773" t="s">
        <v>10738</v>
      </c>
      <c r="F1773" t="s">
        <v>10739</v>
      </c>
      <c r="G1773" t="s">
        <v>10221</v>
      </c>
      <c r="H1773" t="s">
        <v>9695</v>
      </c>
      <c r="J1773" t="s">
        <v>10740</v>
      </c>
      <c r="K1773" t="s">
        <v>10741</v>
      </c>
      <c r="L1773" t="s">
        <v>303</v>
      </c>
      <c r="M1773" t="s">
        <v>9568</v>
      </c>
    </row>
    <row r="1774" spans="1:13" x14ac:dyDescent="0.2">
      <c r="A1774" t="s">
        <v>292</v>
      </c>
      <c r="B1774" t="s">
        <v>293</v>
      </c>
      <c r="C1774" t="s">
        <v>10742</v>
      </c>
      <c r="D1774" t="s">
        <v>2857</v>
      </c>
      <c r="E1774" t="s">
        <v>2858</v>
      </c>
      <c r="F1774" t="s">
        <v>3370</v>
      </c>
      <c r="G1774" t="s">
        <v>10743</v>
      </c>
      <c r="H1774" t="s">
        <v>10744</v>
      </c>
      <c r="I1774" t="s">
        <v>10185</v>
      </c>
      <c r="J1774" t="s">
        <v>10745</v>
      </c>
      <c r="K1774" t="s">
        <v>10746</v>
      </c>
      <c r="L1774" t="s">
        <v>303</v>
      </c>
      <c r="M1774" t="s">
        <v>7271</v>
      </c>
    </row>
    <row r="1775" spans="1:13" x14ac:dyDescent="0.2">
      <c r="A1775" t="s">
        <v>292</v>
      </c>
      <c r="B1775" t="s">
        <v>293</v>
      </c>
      <c r="C1775" t="s">
        <v>10747</v>
      </c>
      <c r="D1775" t="s">
        <v>9751</v>
      </c>
      <c r="E1775" t="s">
        <v>10748</v>
      </c>
      <c r="F1775" t="s">
        <v>10749</v>
      </c>
      <c r="G1775" t="s">
        <v>10750</v>
      </c>
      <c r="H1775" t="s">
        <v>9743</v>
      </c>
      <c r="I1775" t="s">
        <v>9695</v>
      </c>
      <c r="J1775" t="s">
        <v>10751</v>
      </c>
      <c r="K1775" t="s">
        <v>10752</v>
      </c>
      <c r="L1775" t="s">
        <v>303</v>
      </c>
      <c r="M1775" t="s">
        <v>10753</v>
      </c>
    </row>
    <row r="1776" spans="1:13" x14ac:dyDescent="0.2">
      <c r="A1776" t="s">
        <v>292</v>
      </c>
      <c r="B1776" t="s">
        <v>293</v>
      </c>
      <c r="C1776" t="s">
        <v>10754</v>
      </c>
      <c r="D1776" t="s">
        <v>8198</v>
      </c>
      <c r="E1776" t="s">
        <v>5074</v>
      </c>
      <c r="F1776" t="s">
        <v>10755</v>
      </c>
      <c r="G1776" t="s">
        <v>10756</v>
      </c>
      <c r="H1776" t="s">
        <v>9982</v>
      </c>
      <c r="I1776" t="s">
        <v>9695</v>
      </c>
      <c r="J1776" t="s">
        <v>10757</v>
      </c>
      <c r="K1776" t="s">
        <v>10758</v>
      </c>
      <c r="L1776" t="s">
        <v>303</v>
      </c>
      <c r="M1776" t="s">
        <v>312</v>
      </c>
    </row>
    <row r="1777" spans="1:13" x14ac:dyDescent="0.2">
      <c r="A1777" t="s">
        <v>292</v>
      </c>
      <c r="B1777" t="s">
        <v>293</v>
      </c>
      <c r="C1777" t="s">
        <v>10759</v>
      </c>
      <c r="D1777" t="s">
        <v>10760</v>
      </c>
      <c r="F1777" t="s">
        <v>9736</v>
      </c>
      <c r="G1777" t="s">
        <v>9737</v>
      </c>
      <c r="H1777" t="s">
        <v>9876</v>
      </c>
      <c r="J1777" t="s">
        <v>9739</v>
      </c>
      <c r="K1777" t="s">
        <v>10532</v>
      </c>
      <c r="L1777" t="s">
        <v>303</v>
      </c>
      <c r="M1777" t="s">
        <v>1684</v>
      </c>
    </row>
    <row r="1778" spans="1:13" x14ac:dyDescent="0.2">
      <c r="A1778" t="s">
        <v>292</v>
      </c>
      <c r="B1778" t="s">
        <v>293</v>
      </c>
      <c r="C1778" t="s">
        <v>10761</v>
      </c>
      <c r="D1778" t="s">
        <v>10762</v>
      </c>
      <c r="E1778" t="s">
        <v>10763</v>
      </c>
      <c r="F1778" t="s">
        <v>10764</v>
      </c>
      <c r="G1778" t="s">
        <v>10765</v>
      </c>
      <c r="H1778" t="s">
        <v>9695</v>
      </c>
      <c r="J1778" t="s">
        <v>10766</v>
      </c>
      <c r="K1778" t="s">
        <v>10767</v>
      </c>
      <c r="L1778" t="s">
        <v>303</v>
      </c>
      <c r="M1778" t="s">
        <v>7382</v>
      </c>
    </row>
    <row r="1779" spans="1:13" x14ac:dyDescent="0.2">
      <c r="A1779" t="s">
        <v>292</v>
      </c>
      <c r="B1779" t="s">
        <v>293</v>
      </c>
      <c r="C1779" t="s">
        <v>10768</v>
      </c>
      <c r="D1779" t="s">
        <v>572</v>
      </c>
      <c r="E1779" t="s">
        <v>573</v>
      </c>
      <c r="F1779" t="s">
        <v>10769</v>
      </c>
      <c r="G1779" t="s">
        <v>10770</v>
      </c>
      <c r="H1779" t="s">
        <v>9827</v>
      </c>
      <c r="I1779" t="s">
        <v>9695</v>
      </c>
      <c r="J1779" t="s">
        <v>10771</v>
      </c>
      <c r="K1779" t="s">
        <v>10772</v>
      </c>
      <c r="L1779" t="s">
        <v>303</v>
      </c>
      <c r="M1779" t="s">
        <v>10773</v>
      </c>
    </row>
    <row r="1780" spans="1:13" x14ac:dyDescent="0.2">
      <c r="A1780" t="s">
        <v>292</v>
      </c>
      <c r="B1780" t="s">
        <v>293</v>
      </c>
      <c r="C1780" t="s">
        <v>10774</v>
      </c>
      <c r="D1780" t="s">
        <v>349</v>
      </c>
      <c r="E1780" t="s">
        <v>424</v>
      </c>
      <c r="F1780" t="s">
        <v>10775</v>
      </c>
      <c r="H1780" t="s">
        <v>10358</v>
      </c>
      <c r="I1780" t="s">
        <v>9695</v>
      </c>
      <c r="J1780" t="s">
        <v>10776</v>
      </c>
      <c r="K1780" t="s">
        <v>10777</v>
      </c>
      <c r="L1780" t="s">
        <v>303</v>
      </c>
      <c r="M1780" t="s">
        <v>10015</v>
      </c>
    </row>
    <row r="1781" spans="1:13" x14ac:dyDescent="0.2">
      <c r="A1781" t="s">
        <v>292</v>
      </c>
      <c r="B1781" t="s">
        <v>293</v>
      </c>
      <c r="C1781" t="s">
        <v>10778</v>
      </c>
      <c r="D1781" t="s">
        <v>10779</v>
      </c>
      <c r="E1781" t="s">
        <v>10780</v>
      </c>
      <c r="F1781" t="s">
        <v>10781</v>
      </c>
      <c r="G1781" t="s">
        <v>10315</v>
      </c>
      <c r="H1781" t="s">
        <v>9695</v>
      </c>
      <c r="J1781" t="s">
        <v>10782</v>
      </c>
      <c r="K1781" t="s">
        <v>10783</v>
      </c>
      <c r="L1781" t="s">
        <v>303</v>
      </c>
      <c r="M1781" t="s">
        <v>3966</v>
      </c>
    </row>
    <row r="1782" spans="1:13" x14ac:dyDescent="0.2">
      <c r="A1782" t="s">
        <v>292</v>
      </c>
      <c r="B1782" t="s">
        <v>293</v>
      </c>
      <c r="C1782" t="s">
        <v>10784</v>
      </c>
      <c r="D1782" t="s">
        <v>349</v>
      </c>
      <c r="F1782" t="s">
        <v>10785</v>
      </c>
      <c r="G1782" t="s">
        <v>9982</v>
      </c>
      <c r="H1782" t="s">
        <v>9695</v>
      </c>
      <c r="J1782" t="s">
        <v>10786</v>
      </c>
      <c r="K1782" t="s">
        <v>10787</v>
      </c>
      <c r="L1782" t="s">
        <v>303</v>
      </c>
      <c r="M1782" t="s">
        <v>422</v>
      </c>
    </row>
    <row r="1783" spans="1:13" x14ac:dyDescent="0.2">
      <c r="A1783" t="s">
        <v>292</v>
      </c>
      <c r="B1783" t="s">
        <v>293</v>
      </c>
      <c r="C1783" t="s">
        <v>10788</v>
      </c>
      <c r="D1783" t="s">
        <v>564</v>
      </c>
      <c r="E1783" t="s">
        <v>296</v>
      </c>
      <c r="F1783" t="s">
        <v>10789</v>
      </c>
      <c r="G1783" t="s">
        <v>6110</v>
      </c>
      <c r="H1783" t="s">
        <v>9710</v>
      </c>
      <c r="I1783" t="s">
        <v>9695</v>
      </c>
      <c r="J1783" t="s">
        <v>10790</v>
      </c>
      <c r="K1783" t="s">
        <v>10791</v>
      </c>
      <c r="L1783" t="s">
        <v>303</v>
      </c>
      <c r="M1783" t="s">
        <v>908</v>
      </c>
    </row>
    <row r="1784" spans="1:13" x14ac:dyDescent="0.2">
      <c r="A1784" t="s">
        <v>292</v>
      </c>
      <c r="B1784" t="s">
        <v>293</v>
      </c>
      <c r="C1784" t="s">
        <v>10792</v>
      </c>
      <c r="D1784" t="s">
        <v>10793</v>
      </c>
      <c r="E1784" t="s">
        <v>10794</v>
      </c>
      <c r="F1784" t="s">
        <v>10795</v>
      </c>
      <c r="G1784" t="s">
        <v>10692</v>
      </c>
      <c r="H1784" t="s">
        <v>9695</v>
      </c>
      <c r="J1784" t="s">
        <v>10796</v>
      </c>
      <c r="K1784" t="s">
        <v>10797</v>
      </c>
      <c r="L1784" t="s">
        <v>303</v>
      </c>
      <c r="M1784" t="s">
        <v>422</v>
      </c>
    </row>
    <row r="1785" spans="1:13" x14ac:dyDescent="0.2">
      <c r="A1785" t="s">
        <v>292</v>
      </c>
      <c r="B1785" t="s">
        <v>293</v>
      </c>
      <c r="C1785" t="s">
        <v>10798</v>
      </c>
      <c r="D1785" t="s">
        <v>10799</v>
      </c>
      <c r="E1785" t="s">
        <v>10800</v>
      </c>
      <c r="F1785" t="s">
        <v>10652</v>
      </c>
      <c r="H1785" t="s">
        <v>10653</v>
      </c>
      <c r="I1785" t="s">
        <v>9695</v>
      </c>
      <c r="J1785" t="s">
        <v>10801</v>
      </c>
      <c r="K1785" t="s">
        <v>10802</v>
      </c>
      <c r="L1785" t="s">
        <v>303</v>
      </c>
      <c r="M1785" t="s">
        <v>902</v>
      </c>
    </row>
    <row r="1786" spans="1:13" x14ac:dyDescent="0.2">
      <c r="A1786" t="s">
        <v>292</v>
      </c>
      <c r="B1786" t="s">
        <v>293</v>
      </c>
      <c r="C1786" t="s">
        <v>10803</v>
      </c>
      <c r="D1786" t="s">
        <v>10804</v>
      </c>
      <c r="F1786" t="s">
        <v>10805</v>
      </c>
      <c r="H1786" t="s">
        <v>9982</v>
      </c>
      <c r="I1786" t="s">
        <v>9695</v>
      </c>
      <c r="J1786" t="s">
        <v>10806</v>
      </c>
      <c r="K1786" t="s">
        <v>10807</v>
      </c>
      <c r="L1786" t="s">
        <v>303</v>
      </c>
      <c r="M1786" t="s">
        <v>422</v>
      </c>
    </row>
    <row r="1787" spans="1:13" x14ac:dyDescent="0.2">
      <c r="A1787" t="s">
        <v>292</v>
      </c>
      <c r="B1787" t="s">
        <v>293</v>
      </c>
      <c r="C1787" t="s">
        <v>10808</v>
      </c>
      <c r="D1787" t="s">
        <v>844</v>
      </c>
      <c r="E1787" t="s">
        <v>296</v>
      </c>
      <c r="F1787" t="s">
        <v>10809</v>
      </c>
      <c r="G1787" t="s">
        <v>10615</v>
      </c>
      <c r="H1787" t="s">
        <v>9695</v>
      </c>
      <c r="J1787" t="s">
        <v>10810</v>
      </c>
      <c r="K1787" t="s">
        <v>10811</v>
      </c>
      <c r="L1787" t="s">
        <v>303</v>
      </c>
      <c r="M1787" t="s">
        <v>3482</v>
      </c>
    </row>
    <row r="1788" spans="1:13" x14ac:dyDescent="0.2">
      <c r="A1788" t="s">
        <v>292</v>
      </c>
      <c r="B1788" t="s">
        <v>293</v>
      </c>
      <c r="C1788" t="s">
        <v>10812</v>
      </c>
      <c r="D1788" t="s">
        <v>10813</v>
      </c>
      <c r="E1788" t="s">
        <v>10814</v>
      </c>
      <c r="F1788" t="s">
        <v>10815</v>
      </c>
      <c r="H1788" t="s">
        <v>9730</v>
      </c>
      <c r="I1788" t="s">
        <v>9695</v>
      </c>
      <c r="J1788" t="s">
        <v>10816</v>
      </c>
      <c r="K1788" t="s">
        <v>10817</v>
      </c>
      <c r="L1788" t="s">
        <v>303</v>
      </c>
      <c r="M1788" t="s">
        <v>1399</v>
      </c>
    </row>
    <row r="1789" spans="1:13" x14ac:dyDescent="0.2">
      <c r="A1789" t="s">
        <v>292</v>
      </c>
      <c r="B1789" t="s">
        <v>293</v>
      </c>
      <c r="C1789" t="s">
        <v>10818</v>
      </c>
      <c r="D1789" t="s">
        <v>9751</v>
      </c>
      <c r="E1789" t="s">
        <v>10819</v>
      </c>
      <c r="F1789" t="s">
        <v>10820</v>
      </c>
      <c r="G1789" t="s">
        <v>981</v>
      </c>
      <c r="H1789" t="s">
        <v>10821</v>
      </c>
      <c r="I1789" t="s">
        <v>9695</v>
      </c>
      <c r="J1789" t="s">
        <v>10822</v>
      </c>
      <c r="K1789" t="s">
        <v>10823</v>
      </c>
      <c r="L1789" t="s">
        <v>303</v>
      </c>
      <c r="M1789" t="s">
        <v>10824</v>
      </c>
    </row>
    <row r="1790" spans="1:13" x14ac:dyDescent="0.2">
      <c r="A1790" t="s">
        <v>292</v>
      </c>
      <c r="B1790" t="s">
        <v>293</v>
      </c>
      <c r="C1790" t="s">
        <v>10825</v>
      </c>
      <c r="D1790" t="s">
        <v>349</v>
      </c>
      <c r="E1790" t="s">
        <v>424</v>
      </c>
      <c r="F1790" t="s">
        <v>10826</v>
      </c>
      <c r="G1790" t="s">
        <v>10827</v>
      </c>
      <c r="H1790" t="s">
        <v>9876</v>
      </c>
      <c r="I1790" t="s">
        <v>9695</v>
      </c>
      <c r="J1790" t="s">
        <v>10828</v>
      </c>
      <c r="K1790" t="s">
        <v>10829</v>
      </c>
      <c r="L1790" t="s">
        <v>303</v>
      </c>
      <c r="M1790" t="s">
        <v>10830</v>
      </c>
    </row>
    <row r="1791" spans="1:13" x14ac:dyDescent="0.2">
      <c r="A1791" t="s">
        <v>292</v>
      </c>
      <c r="B1791" t="s">
        <v>293</v>
      </c>
      <c r="C1791" t="s">
        <v>10831</v>
      </c>
      <c r="D1791" t="s">
        <v>10832</v>
      </c>
      <c r="E1791" t="s">
        <v>10833</v>
      </c>
      <c r="F1791" t="s">
        <v>10834</v>
      </c>
      <c r="G1791" t="s">
        <v>10835</v>
      </c>
      <c r="H1791" t="s">
        <v>9768</v>
      </c>
      <c r="I1791" t="s">
        <v>9695</v>
      </c>
      <c r="J1791" t="s">
        <v>10836</v>
      </c>
      <c r="K1791" t="s">
        <v>10837</v>
      </c>
      <c r="L1791" t="s">
        <v>303</v>
      </c>
      <c r="M1791" t="s">
        <v>10838</v>
      </c>
    </row>
    <row r="1792" spans="1:13" x14ac:dyDescent="0.2">
      <c r="A1792" t="s">
        <v>292</v>
      </c>
      <c r="B1792" t="s">
        <v>293</v>
      </c>
      <c r="C1792" t="s">
        <v>10839</v>
      </c>
      <c r="D1792" t="s">
        <v>10383</v>
      </c>
      <c r="F1792" t="s">
        <v>10840</v>
      </c>
      <c r="G1792" t="s">
        <v>9916</v>
      </c>
      <c r="H1792" t="s">
        <v>9695</v>
      </c>
      <c r="J1792" t="s">
        <v>10841</v>
      </c>
      <c r="K1792" t="s">
        <v>10842</v>
      </c>
      <c r="L1792" t="s">
        <v>303</v>
      </c>
      <c r="M1792" t="s">
        <v>9868</v>
      </c>
    </row>
    <row r="1793" spans="1:13" x14ac:dyDescent="0.2">
      <c r="A1793" t="s">
        <v>292</v>
      </c>
      <c r="B1793" t="s">
        <v>293</v>
      </c>
      <c r="C1793" t="s">
        <v>10843</v>
      </c>
      <c r="D1793" t="s">
        <v>10844</v>
      </c>
      <c r="E1793" t="s">
        <v>10845</v>
      </c>
      <c r="F1793" t="s">
        <v>10846</v>
      </c>
      <c r="G1793" t="s">
        <v>10847</v>
      </c>
      <c r="H1793" t="s">
        <v>9982</v>
      </c>
      <c r="I1793" t="s">
        <v>9695</v>
      </c>
      <c r="J1793" t="s">
        <v>10848</v>
      </c>
      <c r="K1793" t="s">
        <v>10849</v>
      </c>
      <c r="L1793" t="s">
        <v>303</v>
      </c>
      <c r="M1793" t="s">
        <v>422</v>
      </c>
    </row>
    <row r="1794" spans="1:13" x14ac:dyDescent="0.2">
      <c r="A1794" t="s">
        <v>292</v>
      </c>
      <c r="B1794" t="s">
        <v>293</v>
      </c>
      <c r="C1794" t="s">
        <v>10850</v>
      </c>
      <c r="D1794" t="s">
        <v>349</v>
      </c>
      <c r="F1794" t="s">
        <v>10851</v>
      </c>
      <c r="G1794" t="s">
        <v>9791</v>
      </c>
      <c r="H1794" t="s">
        <v>9793</v>
      </c>
      <c r="I1794" t="s">
        <v>9695</v>
      </c>
      <c r="J1794" t="s">
        <v>9794</v>
      </c>
      <c r="K1794" t="s">
        <v>10852</v>
      </c>
      <c r="L1794" t="s">
        <v>303</v>
      </c>
      <c r="M1794" t="s">
        <v>3603</v>
      </c>
    </row>
    <row r="1795" spans="1:13" x14ac:dyDescent="0.2">
      <c r="A1795" t="s">
        <v>292</v>
      </c>
      <c r="B1795" t="s">
        <v>293</v>
      </c>
      <c r="C1795" t="s">
        <v>10853</v>
      </c>
      <c r="D1795" t="s">
        <v>366</v>
      </c>
      <c r="E1795" t="s">
        <v>1215</v>
      </c>
      <c r="F1795" t="s">
        <v>10854</v>
      </c>
      <c r="H1795" t="s">
        <v>9793</v>
      </c>
      <c r="I1795" t="s">
        <v>9695</v>
      </c>
      <c r="J1795" t="s">
        <v>10855</v>
      </c>
      <c r="K1795" t="s">
        <v>10856</v>
      </c>
      <c r="L1795" t="s">
        <v>303</v>
      </c>
      <c r="M1795" t="s">
        <v>10857</v>
      </c>
    </row>
    <row r="1796" spans="1:13" x14ac:dyDescent="0.2">
      <c r="A1796" t="s">
        <v>292</v>
      </c>
      <c r="B1796" t="s">
        <v>293</v>
      </c>
      <c r="C1796" t="s">
        <v>10858</v>
      </c>
      <c r="D1796" t="s">
        <v>9720</v>
      </c>
      <c r="E1796" t="s">
        <v>10859</v>
      </c>
      <c r="F1796" t="s">
        <v>10860</v>
      </c>
      <c r="G1796" t="s">
        <v>10861</v>
      </c>
      <c r="H1796" t="s">
        <v>9695</v>
      </c>
      <c r="J1796" t="s">
        <v>10862</v>
      </c>
      <c r="K1796" t="s">
        <v>10863</v>
      </c>
      <c r="L1796" t="s">
        <v>303</v>
      </c>
      <c r="M1796" t="s">
        <v>10864</v>
      </c>
    </row>
    <row r="1797" spans="1:13" x14ac:dyDescent="0.2">
      <c r="A1797" t="s">
        <v>292</v>
      </c>
      <c r="B1797" t="s">
        <v>293</v>
      </c>
      <c r="C1797" t="s">
        <v>10865</v>
      </c>
      <c r="D1797" t="s">
        <v>10866</v>
      </c>
      <c r="E1797" t="s">
        <v>484</v>
      </c>
      <c r="F1797" t="s">
        <v>10867</v>
      </c>
      <c r="G1797" t="s">
        <v>10868</v>
      </c>
      <c r="H1797" t="s">
        <v>10869</v>
      </c>
      <c r="I1797" t="s">
        <v>10185</v>
      </c>
      <c r="J1797" t="s">
        <v>10870</v>
      </c>
      <c r="K1797" t="s">
        <v>10871</v>
      </c>
      <c r="L1797" t="s">
        <v>303</v>
      </c>
      <c r="M1797" t="s">
        <v>10872</v>
      </c>
    </row>
    <row r="1798" spans="1:13" x14ac:dyDescent="0.2">
      <c r="A1798" t="s">
        <v>292</v>
      </c>
      <c r="B1798" t="s">
        <v>293</v>
      </c>
      <c r="C1798" t="s">
        <v>10873</v>
      </c>
      <c r="D1798" t="s">
        <v>10874</v>
      </c>
      <c r="E1798" t="s">
        <v>10875</v>
      </c>
      <c r="F1798" t="s">
        <v>10876</v>
      </c>
      <c r="G1798" t="s">
        <v>10877</v>
      </c>
      <c r="H1798" t="s">
        <v>10878</v>
      </c>
      <c r="I1798" t="s">
        <v>10879</v>
      </c>
      <c r="J1798" t="s">
        <v>10880</v>
      </c>
      <c r="K1798" t="s">
        <v>10881</v>
      </c>
      <c r="L1798" t="s">
        <v>303</v>
      </c>
      <c r="M1798" t="s">
        <v>10882</v>
      </c>
    </row>
    <row r="1799" spans="1:13" x14ac:dyDescent="0.2">
      <c r="A1799" t="s">
        <v>292</v>
      </c>
      <c r="B1799" t="s">
        <v>293</v>
      </c>
      <c r="C1799" t="s">
        <v>10883</v>
      </c>
      <c r="D1799" t="s">
        <v>349</v>
      </c>
      <c r="F1799" t="s">
        <v>10884</v>
      </c>
      <c r="G1799" t="s">
        <v>9787</v>
      </c>
      <c r="H1799" t="s">
        <v>9695</v>
      </c>
      <c r="J1799" t="s">
        <v>10885</v>
      </c>
      <c r="K1799" t="s">
        <v>302</v>
      </c>
      <c r="L1799" t="s">
        <v>303</v>
      </c>
      <c r="M1799" t="s">
        <v>422</v>
      </c>
    </row>
    <row r="1800" spans="1:13" x14ac:dyDescent="0.2">
      <c r="A1800" t="s">
        <v>292</v>
      </c>
      <c r="B1800" t="s">
        <v>293</v>
      </c>
      <c r="C1800" t="s">
        <v>10886</v>
      </c>
      <c r="D1800" t="s">
        <v>10887</v>
      </c>
      <c r="E1800" t="s">
        <v>10888</v>
      </c>
      <c r="F1800" t="s">
        <v>10889</v>
      </c>
      <c r="G1800" t="s">
        <v>9703</v>
      </c>
      <c r="H1800" t="s">
        <v>9695</v>
      </c>
      <c r="J1800" t="s">
        <v>10890</v>
      </c>
      <c r="K1800" t="s">
        <v>10891</v>
      </c>
      <c r="L1800" t="s">
        <v>303</v>
      </c>
      <c r="M1800" t="s">
        <v>2863</v>
      </c>
    </row>
    <row r="1801" spans="1:13" x14ac:dyDescent="0.2">
      <c r="A1801" t="s">
        <v>292</v>
      </c>
      <c r="B1801" t="s">
        <v>293</v>
      </c>
      <c r="C1801" t="s">
        <v>10892</v>
      </c>
      <c r="D1801" t="s">
        <v>349</v>
      </c>
      <c r="F1801" t="s">
        <v>10893</v>
      </c>
      <c r="G1801" t="s">
        <v>10894</v>
      </c>
      <c r="H1801" t="s">
        <v>9982</v>
      </c>
      <c r="I1801" t="s">
        <v>9695</v>
      </c>
      <c r="J1801" t="s">
        <v>10895</v>
      </c>
      <c r="K1801" t="s">
        <v>10896</v>
      </c>
      <c r="L1801" t="s">
        <v>303</v>
      </c>
      <c r="M1801" t="s">
        <v>10897</v>
      </c>
    </row>
    <row r="1802" spans="1:13" x14ac:dyDescent="0.2">
      <c r="A1802" t="s">
        <v>292</v>
      </c>
      <c r="B1802" t="s">
        <v>293</v>
      </c>
      <c r="C1802" t="s">
        <v>10898</v>
      </c>
      <c r="D1802" t="s">
        <v>10899</v>
      </c>
      <c r="E1802" t="s">
        <v>10859</v>
      </c>
      <c r="F1802" t="s">
        <v>10900</v>
      </c>
      <c r="H1802" t="s">
        <v>10692</v>
      </c>
      <c r="I1802" t="s">
        <v>9695</v>
      </c>
      <c r="J1802" t="s">
        <v>10901</v>
      </c>
      <c r="K1802" t="s">
        <v>10902</v>
      </c>
      <c r="L1802" t="s">
        <v>303</v>
      </c>
      <c r="M1802" t="s">
        <v>4729</v>
      </c>
    </row>
    <row r="1803" spans="1:13" x14ac:dyDescent="0.2">
      <c r="A1803" t="s">
        <v>292</v>
      </c>
      <c r="B1803" t="s">
        <v>293</v>
      </c>
      <c r="C1803" t="s">
        <v>10903</v>
      </c>
      <c r="D1803" t="s">
        <v>349</v>
      </c>
      <c r="E1803" t="s">
        <v>424</v>
      </c>
      <c r="F1803" t="s">
        <v>10904</v>
      </c>
      <c r="H1803" t="s">
        <v>9982</v>
      </c>
      <c r="I1803" t="s">
        <v>9695</v>
      </c>
      <c r="J1803" t="s">
        <v>10905</v>
      </c>
      <c r="K1803" t="s">
        <v>10906</v>
      </c>
      <c r="L1803" t="s">
        <v>303</v>
      </c>
      <c r="M1803" t="s">
        <v>431</v>
      </c>
    </row>
    <row r="1804" spans="1:13" x14ac:dyDescent="0.2">
      <c r="A1804" t="s">
        <v>292</v>
      </c>
      <c r="B1804" t="s">
        <v>293</v>
      </c>
      <c r="C1804" t="s">
        <v>10907</v>
      </c>
      <c r="D1804" t="s">
        <v>572</v>
      </c>
      <c r="E1804" t="s">
        <v>573</v>
      </c>
      <c r="F1804" t="s">
        <v>10908</v>
      </c>
      <c r="G1804" t="s">
        <v>10909</v>
      </c>
      <c r="H1804" t="s">
        <v>9775</v>
      </c>
      <c r="I1804" t="s">
        <v>9695</v>
      </c>
      <c r="J1804" t="s">
        <v>10910</v>
      </c>
      <c r="K1804" t="s">
        <v>10911</v>
      </c>
      <c r="L1804" t="s">
        <v>303</v>
      </c>
      <c r="M1804" t="s">
        <v>10912</v>
      </c>
    </row>
    <row r="1805" spans="1:13" x14ac:dyDescent="0.2">
      <c r="A1805" t="s">
        <v>292</v>
      </c>
      <c r="B1805" t="s">
        <v>293</v>
      </c>
      <c r="C1805" t="s">
        <v>10913</v>
      </c>
      <c r="D1805" t="s">
        <v>349</v>
      </c>
      <c r="F1805" t="s">
        <v>10914</v>
      </c>
      <c r="G1805" t="s">
        <v>10221</v>
      </c>
      <c r="H1805" t="s">
        <v>9695</v>
      </c>
      <c r="J1805" t="s">
        <v>10915</v>
      </c>
      <c r="K1805" t="s">
        <v>302</v>
      </c>
      <c r="L1805" t="s">
        <v>303</v>
      </c>
      <c r="M1805" t="s">
        <v>422</v>
      </c>
    </row>
    <row r="1806" spans="1:13" x14ac:dyDescent="0.2">
      <c r="A1806" t="s">
        <v>292</v>
      </c>
      <c r="B1806" t="s">
        <v>293</v>
      </c>
      <c r="C1806" t="s">
        <v>10916</v>
      </c>
      <c r="D1806" t="s">
        <v>394</v>
      </c>
      <c r="E1806" t="s">
        <v>499</v>
      </c>
      <c r="F1806" t="s">
        <v>6103</v>
      </c>
      <c r="G1806" t="s">
        <v>10917</v>
      </c>
      <c r="H1806" t="s">
        <v>9982</v>
      </c>
      <c r="I1806" t="s">
        <v>9695</v>
      </c>
      <c r="J1806" t="s">
        <v>10918</v>
      </c>
      <c r="K1806" t="s">
        <v>10919</v>
      </c>
      <c r="L1806" t="s">
        <v>303</v>
      </c>
      <c r="M1806" t="s">
        <v>2699</v>
      </c>
    </row>
    <row r="1807" spans="1:13" x14ac:dyDescent="0.2">
      <c r="A1807" t="s">
        <v>292</v>
      </c>
      <c r="B1807" t="s">
        <v>293</v>
      </c>
      <c r="C1807" t="s">
        <v>10920</v>
      </c>
      <c r="D1807" t="s">
        <v>10218</v>
      </c>
      <c r="E1807" t="s">
        <v>9807</v>
      </c>
      <c r="F1807" t="s">
        <v>10921</v>
      </c>
      <c r="H1807" t="s">
        <v>10922</v>
      </c>
      <c r="I1807" t="s">
        <v>9695</v>
      </c>
      <c r="J1807" t="s">
        <v>10923</v>
      </c>
      <c r="K1807" t="s">
        <v>10924</v>
      </c>
      <c r="L1807" t="s">
        <v>303</v>
      </c>
      <c r="M1807" t="s">
        <v>9811</v>
      </c>
    </row>
    <row r="1808" spans="1:13" x14ac:dyDescent="0.2">
      <c r="A1808" t="s">
        <v>292</v>
      </c>
      <c r="B1808" t="s">
        <v>293</v>
      </c>
      <c r="C1808" t="s">
        <v>10925</v>
      </c>
      <c r="D1808" t="s">
        <v>8973</v>
      </c>
      <c r="E1808" t="s">
        <v>536</v>
      </c>
      <c r="F1808" t="s">
        <v>10926</v>
      </c>
      <c r="H1808" t="s">
        <v>10552</v>
      </c>
      <c r="I1808" t="s">
        <v>9695</v>
      </c>
      <c r="J1808" t="s">
        <v>10553</v>
      </c>
      <c r="K1808" t="s">
        <v>10927</v>
      </c>
      <c r="L1808" t="s">
        <v>303</v>
      </c>
      <c r="M1808" t="s">
        <v>7030</v>
      </c>
    </row>
    <row r="1809" spans="1:13" x14ac:dyDescent="0.2">
      <c r="A1809" t="s">
        <v>292</v>
      </c>
      <c r="B1809" t="s">
        <v>293</v>
      </c>
      <c r="C1809" t="s">
        <v>10928</v>
      </c>
      <c r="D1809" t="s">
        <v>572</v>
      </c>
      <c r="E1809" t="s">
        <v>573</v>
      </c>
      <c r="F1809" t="s">
        <v>10929</v>
      </c>
      <c r="H1809" t="s">
        <v>10197</v>
      </c>
      <c r="I1809" t="s">
        <v>9695</v>
      </c>
      <c r="J1809" t="s">
        <v>10930</v>
      </c>
      <c r="K1809" t="s">
        <v>10931</v>
      </c>
      <c r="L1809" t="s">
        <v>303</v>
      </c>
      <c r="M1809" t="s">
        <v>10932</v>
      </c>
    </row>
    <row r="1810" spans="1:13" x14ac:dyDescent="0.2">
      <c r="A1810" t="s">
        <v>292</v>
      </c>
      <c r="B1810" t="s">
        <v>293</v>
      </c>
      <c r="C1810" t="s">
        <v>10933</v>
      </c>
      <c r="D1810" t="s">
        <v>564</v>
      </c>
      <c r="E1810" t="s">
        <v>296</v>
      </c>
      <c r="F1810" t="s">
        <v>10934</v>
      </c>
      <c r="G1810" t="s">
        <v>9834</v>
      </c>
      <c r="H1810" t="s">
        <v>9703</v>
      </c>
      <c r="I1810" t="s">
        <v>9695</v>
      </c>
      <c r="J1810" t="s">
        <v>9835</v>
      </c>
      <c r="K1810" t="s">
        <v>10935</v>
      </c>
      <c r="L1810" t="s">
        <v>303</v>
      </c>
      <c r="M1810" t="s">
        <v>2431</v>
      </c>
    </row>
    <row r="1811" spans="1:13" x14ac:dyDescent="0.2">
      <c r="A1811" t="s">
        <v>292</v>
      </c>
      <c r="B1811" t="s">
        <v>293</v>
      </c>
      <c r="C1811" t="s">
        <v>10936</v>
      </c>
      <c r="D1811" t="s">
        <v>349</v>
      </c>
      <c r="F1811" t="s">
        <v>10937</v>
      </c>
      <c r="H1811" t="s">
        <v>9775</v>
      </c>
      <c r="I1811" t="s">
        <v>9695</v>
      </c>
      <c r="J1811" t="s">
        <v>10938</v>
      </c>
      <c r="K1811" t="s">
        <v>10939</v>
      </c>
      <c r="L1811" t="s">
        <v>303</v>
      </c>
      <c r="M1811" t="s">
        <v>422</v>
      </c>
    </row>
    <row r="1812" spans="1:13" x14ac:dyDescent="0.2">
      <c r="A1812" t="s">
        <v>292</v>
      </c>
      <c r="B1812" t="s">
        <v>293</v>
      </c>
      <c r="C1812" t="s">
        <v>10940</v>
      </c>
      <c r="D1812" t="s">
        <v>564</v>
      </c>
      <c r="E1812" t="s">
        <v>296</v>
      </c>
      <c r="F1812" t="s">
        <v>10941</v>
      </c>
      <c r="G1812" t="s">
        <v>10942</v>
      </c>
      <c r="H1812" t="s">
        <v>9768</v>
      </c>
      <c r="I1812" t="s">
        <v>9695</v>
      </c>
      <c r="J1812" t="s">
        <v>10943</v>
      </c>
      <c r="K1812" t="s">
        <v>10944</v>
      </c>
      <c r="L1812" t="s">
        <v>303</v>
      </c>
      <c r="M1812" t="s">
        <v>1450</v>
      </c>
    </row>
    <row r="1813" spans="1:13" x14ac:dyDescent="0.2">
      <c r="A1813" t="s">
        <v>292</v>
      </c>
      <c r="B1813" t="s">
        <v>293</v>
      </c>
      <c r="C1813" t="s">
        <v>10945</v>
      </c>
      <c r="D1813" t="s">
        <v>349</v>
      </c>
      <c r="F1813" t="s">
        <v>10946</v>
      </c>
      <c r="G1813" t="s">
        <v>10922</v>
      </c>
      <c r="H1813" t="s">
        <v>9695</v>
      </c>
      <c r="J1813" t="s">
        <v>10947</v>
      </c>
      <c r="K1813" t="s">
        <v>10948</v>
      </c>
      <c r="L1813" t="s">
        <v>303</v>
      </c>
      <c r="M1813" t="s">
        <v>422</v>
      </c>
    </row>
    <row r="1814" spans="1:13" x14ac:dyDescent="0.2">
      <c r="A1814" t="s">
        <v>292</v>
      </c>
      <c r="B1814" t="s">
        <v>293</v>
      </c>
      <c r="C1814" t="s">
        <v>10949</v>
      </c>
      <c r="D1814" t="s">
        <v>366</v>
      </c>
      <c r="E1814" t="s">
        <v>1215</v>
      </c>
      <c r="F1814" t="s">
        <v>10950</v>
      </c>
      <c r="G1814" t="s">
        <v>10951</v>
      </c>
      <c r="H1814" t="s">
        <v>9775</v>
      </c>
      <c r="J1814" t="s">
        <v>10952</v>
      </c>
      <c r="K1814" t="s">
        <v>10953</v>
      </c>
      <c r="L1814" t="s">
        <v>303</v>
      </c>
      <c r="M1814" t="s">
        <v>3817</v>
      </c>
    </row>
    <row r="1815" spans="1:13" x14ac:dyDescent="0.2">
      <c r="A1815" t="s">
        <v>292</v>
      </c>
      <c r="B1815" t="s">
        <v>293</v>
      </c>
      <c r="C1815" t="s">
        <v>10954</v>
      </c>
      <c r="D1815" t="s">
        <v>564</v>
      </c>
      <c r="E1815" t="s">
        <v>296</v>
      </c>
      <c r="F1815" t="s">
        <v>10955</v>
      </c>
      <c r="G1815" t="s">
        <v>10228</v>
      </c>
      <c r="H1815" t="s">
        <v>9793</v>
      </c>
      <c r="I1815" t="s">
        <v>9695</v>
      </c>
      <c r="J1815" t="s">
        <v>10956</v>
      </c>
      <c r="K1815" t="s">
        <v>302</v>
      </c>
      <c r="L1815" t="s">
        <v>303</v>
      </c>
      <c r="M1815" t="s">
        <v>1450</v>
      </c>
    </row>
    <row r="1816" spans="1:13" x14ac:dyDescent="0.2">
      <c r="A1816" t="s">
        <v>292</v>
      </c>
      <c r="B1816" t="s">
        <v>293</v>
      </c>
      <c r="C1816" t="s">
        <v>10957</v>
      </c>
      <c r="D1816" t="s">
        <v>10958</v>
      </c>
      <c r="E1816" t="s">
        <v>10959</v>
      </c>
      <c r="F1816" t="s">
        <v>10960</v>
      </c>
      <c r="G1816" t="s">
        <v>10961</v>
      </c>
      <c r="H1816" t="s">
        <v>9695</v>
      </c>
      <c r="J1816" t="s">
        <v>10962</v>
      </c>
      <c r="K1816" t="s">
        <v>10963</v>
      </c>
      <c r="L1816" t="s">
        <v>303</v>
      </c>
      <c r="M1816" t="s">
        <v>10964</v>
      </c>
    </row>
    <row r="1817" spans="1:13" x14ac:dyDescent="0.2">
      <c r="A1817" t="s">
        <v>292</v>
      </c>
      <c r="B1817" t="s">
        <v>293</v>
      </c>
      <c r="C1817" t="s">
        <v>10965</v>
      </c>
      <c r="D1817" t="s">
        <v>10042</v>
      </c>
      <c r="E1817" t="s">
        <v>10043</v>
      </c>
      <c r="F1817" t="s">
        <v>10966</v>
      </c>
      <c r="G1817" t="s">
        <v>10025</v>
      </c>
      <c r="H1817" t="s">
        <v>9695</v>
      </c>
      <c r="J1817" t="s">
        <v>10967</v>
      </c>
      <c r="K1817" t="s">
        <v>10968</v>
      </c>
      <c r="L1817" t="s">
        <v>303</v>
      </c>
      <c r="M1817" t="s">
        <v>2373</v>
      </c>
    </row>
    <row r="1818" spans="1:13" x14ac:dyDescent="0.2">
      <c r="A1818" t="s">
        <v>292</v>
      </c>
      <c r="B1818" t="s">
        <v>293</v>
      </c>
      <c r="C1818" t="s">
        <v>10969</v>
      </c>
      <c r="D1818" t="s">
        <v>10970</v>
      </c>
      <c r="E1818" t="s">
        <v>10971</v>
      </c>
      <c r="F1818" t="s">
        <v>981</v>
      </c>
      <c r="G1818" t="s">
        <v>10972</v>
      </c>
      <c r="H1818" t="s">
        <v>10973</v>
      </c>
      <c r="I1818" t="s">
        <v>9695</v>
      </c>
      <c r="J1818" t="s">
        <v>10974</v>
      </c>
      <c r="K1818" t="s">
        <v>10975</v>
      </c>
      <c r="L1818" t="s">
        <v>303</v>
      </c>
      <c r="M1818" t="s">
        <v>10976</v>
      </c>
    </row>
    <row r="1819" spans="1:13" x14ac:dyDescent="0.2">
      <c r="A1819" t="s">
        <v>292</v>
      </c>
      <c r="B1819" t="s">
        <v>293</v>
      </c>
      <c r="C1819" t="s">
        <v>10977</v>
      </c>
      <c r="D1819" t="s">
        <v>492</v>
      </c>
      <c r="E1819" t="s">
        <v>493</v>
      </c>
      <c r="F1819" t="s">
        <v>10978</v>
      </c>
      <c r="H1819" t="s">
        <v>10107</v>
      </c>
      <c r="I1819" t="s">
        <v>9695</v>
      </c>
      <c r="J1819" t="s">
        <v>10979</v>
      </c>
      <c r="K1819" t="s">
        <v>10980</v>
      </c>
      <c r="L1819" t="s">
        <v>303</v>
      </c>
      <c r="M1819" t="s">
        <v>10476</v>
      </c>
    </row>
    <row r="1820" spans="1:13" x14ac:dyDescent="0.2">
      <c r="A1820" t="s">
        <v>292</v>
      </c>
      <c r="B1820" t="s">
        <v>293</v>
      </c>
      <c r="C1820" t="s">
        <v>10981</v>
      </c>
      <c r="D1820" t="s">
        <v>10982</v>
      </c>
      <c r="E1820" t="s">
        <v>10983</v>
      </c>
      <c r="F1820" t="s">
        <v>10984</v>
      </c>
      <c r="H1820" t="s">
        <v>9793</v>
      </c>
      <c r="I1820" t="s">
        <v>9695</v>
      </c>
      <c r="J1820" t="s">
        <v>10985</v>
      </c>
      <c r="K1820" t="s">
        <v>10986</v>
      </c>
      <c r="L1820" t="s">
        <v>303</v>
      </c>
      <c r="M1820" t="s">
        <v>10987</v>
      </c>
    </row>
    <row r="1821" spans="1:13" x14ac:dyDescent="0.2">
      <c r="A1821" t="s">
        <v>292</v>
      </c>
      <c r="B1821" t="s">
        <v>293</v>
      </c>
      <c r="C1821" t="s">
        <v>10988</v>
      </c>
      <c r="D1821" t="s">
        <v>10989</v>
      </c>
      <c r="F1821" t="s">
        <v>10990</v>
      </c>
      <c r="G1821" t="s">
        <v>10991</v>
      </c>
      <c r="H1821" t="s">
        <v>10992</v>
      </c>
      <c r="I1821" t="s">
        <v>10993</v>
      </c>
      <c r="J1821" t="s">
        <v>10994</v>
      </c>
      <c r="K1821" t="s">
        <v>10995</v>
      </c>
      <c r="L1821" t="s">
        <v>303</v>
      </c>
      <c r="M1821" t="s">
        <v>2049</v>
      </c>
    </row>
    <row r="1822" spans="1:13" x14ac:dyDescent="0.2">
      <c r="A1822" t="s">
        <v>292</v>
      </c>
      <c r="B1822" t="s">
        <v>293</v>
      </c>
      <c r="C1822" t="s">
        <v>10996</v>
      </c>
      <c r="D1822" t="s">
        <v>349</v>
      </c>
      <c r="E1822" t="s">
        <v>424</v>
      </c>
      <c r="F1822" t="s">
        <v>10997</v>
      </c>
      <c r="H1822" t="s">
        <v>9738</v>
      </c>
      <c r="I1822" t="s">
        <v>9695</v>
      </c>
      <c r="J1822" t="s">
        <v>10998</v>
      </c>
      <c r="K1822" t="s">
        <v>10999</v>
      </c>
      <c r="L1822" t="s">
        <v>303</v>
      </c>
      <c r="M1822" t="s">
        <v>431</v>
      </c>
    </row>
    <row r="1823" spans="1:13" x14ac:dyDescent="0.2">
      <c r="A1823" t="s">
        <v>292</v>
      </c>
      <c r="B1823" t="s">
        <v>293</v>
      </c>
      <c r="C1823" t="s">
        <v>11000</v>
      </c>
      <c r="D1823" t="s">
        <v>349</v>
      </c>
      <c r="F1823" t="s">
        <v>11001</v>
      </c>
      <c r="G1823" t="s">
        <v>9916</v>
      </c>
      <c r="H1823" t="s">
        <v>9695</v>
      </c>
      <c r="J1823" t="s">
        <v>11002</v>
      </c>
      <c r="K1823" t="s">
        <v>11003</v>
      </c>
      <c r="L1823" t="s">
        <v>303</v>
      </c>
      <c r="M1823" t="s">
        <v>422</v>
      </c>
    </row>
    <row r="1824" spans="1:13" x14ac:dyDescent="0.2">
      <c r="A1824" t="s">
        <v>292</v>
      </c>
      <c r="B1824" t="s">
        <v>293</v>
      </c>
      <c r="C1824" t="s">
        <v>11004</v>
      </c>
      <c r="D1824" t="s">
        <v>10007</v>
      </c>
      <c r="F1824" t="s">
        <v>11005</v>
      </c>
      <c r="G1824" t="s">
        <v>11006</v>
      </c>
      <c r="H1824" t="s">
        <v>9695</v>
      </c>
      <c r="J1824" t="s">
        <v>11007</v>
      </c>
      <c r="K1824" t="s">
        <v>302</v>
      </c>
      <c r="L1824" t="s">
        <v>303</v>
      </c>
      <c r="M1824" t="s">
        <v>422</v>
      </c>
    </row>
    <row r="1825" spans="1:13" x14ac:dyDescent="0.2">
      <c r="A1825" t="s">
        <v>292</v>
      </c>
      <c r="B1825" t="s">
        <v>293</v>
      </c>
      <c r="C1825" t="s">
        <v>11008</v>
      </c>
      <c r="D1825" t="s">
        <v>349</v>
      </c>
      <c r="F1825" t="s">
        <v>11009</v>
      </c>
      <c r="G1825" t="s">
        <v>11010</v>
      </c>
      <c r="H1825" t="s">
        <v>9827</v>
      </c>
      <c r="I1825" t="s">
        <v>9695</v>
      </c>
      <c r="J1825" t="s">
        <v>11011</v>
      </c>
      <c r="K1825" t="s">
        <v>11012</v>
      </c>
      <c r="L1825" t="s">
        <v>303</v>
      </c>
      <c r="M1825" t="s">
        <v>11013</v>
      </c>
    </row>
    <row r="1826" spans="1:13" x14ac:dyDescent="0.2">
      <c r="A1826" t="s">
        <v>292</v>
      </c>
      <c r="B1826" t="s">
        <v>293</v>
      </c>
      <c r="C1826" t="s">
        <v>11014</v>
      </c>
      <c r="D1826" t="s">
        <v>349</v>
      </c>
      <c r="F1826" t="s">
        <v>11015</v>
      </c>
      <c r="G1826" t="s">
        <v>9848</v>
      </c>
      <c r="H1826" t="s">
        <v>9695</v>
      </c>
      <c r="J1826" t="s">
        <v>11016</v>
      </c>
      <c r="K1826" t="s">
        <v>302</v>
      </c>
      <c r="L1826" t="s">
        <v>303</v>
      </c>
      <c r="M1826" t="s">
        <v>422</v>
      </c>
    </row>
    <row r="1827" spans="1:13" x14ac:dyDescent="0.2">
      <c r="A1827" t="s">
        <v>292</v>
      </c>
      <c r="B1827" t="s">
        <v>293</v>
      </c>
      <c r="C1827" t="s">
        <v>11017</v>
      </c>
      <c r="D1827" t="s">
        <v>11018</v>
      </c>
      <c r="E1827" t="s">
        <v>11019</v>
      </c>
      <c r="F1827" t="s">
        <v>11020</v>
      </c>
      <c r="G1827" t="s">
        <v>10548</v>
      </c>
      <c r="H1827" t="s">
        <v>9695</v>
      </c>
      <c r="J1827" t="s">
        <v>11021</v>
      </c>
      <c r="K1827" t="s">
        <v>11022</v>
      </c>
      <c r="L1827" t="s">
        <v>303</v>
      </c>
      <c r="M1827" t="s">
        <v>3966</v>
      </c>
    </row>
    <row r="1828" spans="1:13" x14ac:dyDescent="0.2">
      <c r="A1828" t="s">
        <v>292</v>
      </c>
      <c r="B1828" t="s">
        <v>293</v>
      </c>
      <c r="C1828" t="s">
        <v>11023</v>
      </c>
      <c r="D1828" t="s">
        <v>11024</v>
      </c>
      <c r="E1828" t="s">
        <v>11025</v>
      </c>
      <c r="F1828" t="s">
        <v>11026</v>
      </c>
      <c r="G1828" t="s">
        <v>10128</v>
      </c>
      <c r="H1828" t="s">
        <v>9982</v>
      </c>
      <c r="I1828" t="s">
        <v>9695</v>
      </c>
      <c r="J1828" t="s">
        <v>11027</v>
      </c>
      <c r="K1828" t="s">
        <v>11028</v>
      </c>
      <c r="L1828" t="s">
        <v>303</v>
      </c>
      <c r="M1828" t="s">
        <v>11029</v>
      </c>
    </row>
    <row r="1829" spans="1:13" x14ac:dyDescent="0.2">
      <c r="A1829" t="s">
        <v>292</v>
      </c>
      <c r="B1829" t="s">
        <v>293</v>
      </c>
      <c r="C1829" t="s">
        <v>11030</v>
      </c>
      <c r="D1829" t="s">
        <v>8198</v>
      </c>
      <c r="F1829" t="s">
        <v>11031</v>
      </c>
      <c r="G1829" t="s">
        <v>11032</v>
      </c>
      <c r="H1829" t="s">
        <v>10171</v>
      </c>
      <c r="I1829" t="s">
        <v>9695</v>
      </c>
      <c r="J1829" t="s">
        <v>11033</v>
      </c>
      <c r="K1829" t="s">
        <v>11034</v>
      </c>
      <c r="L1829" t="s">
        <v>303</v>
      </c>
      <c r="M1829" t="s">
        <v>1106</v>
      </c>
    </row>
    <row r="1830" spans="1:13" x14ac:dyDescent="0.2">
      <c r="A1830" t="s">
        <v>292</v>
      </c>
      <c r="B1830" t="s">
        <v>293</v>
      </c>
      <c r="C1830" t="s">
        <v>11035</v>
      </c>
      <c r="D1830" t="s">
        <v>394</v>
      </c>
      <c r="E1830" t="s">
        <v>395</v>
      </c>
      <c r="F1830" t="s">
        <v>11036</v>
      </c>
      <c r="G1830" t="s">
        <v>11037</v>
      </c>
      <c r="H1830" t="s">
        <v>9775</v>
      </c>
      <c r="I1830" t="s">
        <v>9695</v>
      </c>
      <c r="J1830" t="s">
        <v>11038</v>
      </c>
      <c r="K1830" t="s">
        <v>11039</v>
      </c>
      <c r="L1830" t="s">
        <v>303</v>
      </c>
      <c r="M1830" t="s">
        <v>10216</v>
      </c>
    </row>
    <row r="1831" spans="1:13" x14ac:dyDescent="0.2">
      <c r="A1831" t="s">
        <v>292</v>
      </c>
      <c r="B1831" t="s">
        <v>293</v>
      </c>
      <c r="C1831" t="s">
        <v>11040</v>
      </c>
      <c r="D1831" t="s">
        <v>11041</v>
      </c>
      <c r="E1831" t="s">
        <v>11042</v>
      </c>
      <c r="F1831" t="s">
        <v>11043</v>
      </c>
      <c r="G1831" t="s">
        <v>10203</v>
      </c>
      <c r="H1831" t="s">
        <v>9695</v>
      </c>
      <c r="J1831" t="s">
        <v>11044</v>
      </c>
      <c r="K1831" t="s">
        <v>11045</v>
      </c>
      <c r="L1831" t="s">
        <v>303</v>
      </c>
      <c r="M1831" t="s">
        <v>11046</v>
      </c>
    </row>
    <row r="1832" spans="1:13" x14ac:dyDescent="0.2">
      <c r="A1832" t="s">
        <v>292</v>
      </c>
      <c r="B1832" t="s">
        <v>293</v>
      </c>
      <c r="C1832" t="s">
        <v>11047</v>
      </c>
      <c r="D1832" t="s">
        <v>11048</v>
      </c>
      <c r="E1832" t="s">
        <v>11049</v>
      </c>
      <c r="F1832" t="s">
        <v>11050</v>
      </c>
      <c r="G1832" t="s">
        <v>10417</v>
      </c>
      <c r="H1832" t="s">
        <v>9695</v>
      </c>
      <c r="J1832" t="s">
        <v>11051</v>
      </c>
      <c r="K1832" t="s">
        <v>11052</v>
      </c>
      <c r="L1832" t="s">
        <v>303</v>
      </c>
      <c r="M1832" t="s">
        <v>4351</v>
      </c>
    </row>
    <row r="1833" spans="1:13" x14ac:dyDescent="0.2">
      <c r="A1833" t="s">
        <v>292</v>
      </c>
      <c r="B1833" t="s">
        <v>293</v>
      </c>
      <c r="C1833" t="s">
        <v>11053</v>
      </c>
      <c r="D1833" t="s">
        <v>349</v>
      </c>
      <c r="F1833" t="s">
        <v>1063</v>
      </c>
      <c r="G1833" t="s">
        <v>11054</v>
      </c>
      <c r="H1833" t="s">
        <v>9695</v>
      </c>
      <c r="J1833" t="s">
        <v>11055</v>
      </c>
      <c r="K1833" t="s">
        <v>11056</v>
      </c>
      <c r="L1833" t="s">
        <v>303</v>
      </c>
      <c r="M1833" t="s">
        <v>422</v>
      </c>
    </row>
    <row r="1834" spans="1:13" x14ac:dyDescent="0.2">
      <c r="A1834" t="s">
        <v>292</v>
      </c>
      <c r="B1834" t="s">
        <v>293</v>
      </c>
      <c r="C1834" t="s">
        <v>11057</v>
      </c>
      <c r="D1834" t="s">
        <v>572</v>
      </c>
      <c r="E1834" t="s">
        <v>573</v>
      </c>
      <c r="F1834" t="s">
        <v>11058</v>
      </c>
      <c r="G1834" t="s">
        <v>11059</v>
      </c>
      <c r="H1834" t="s">
        <v>9695</v>
      </c>
      <c r="J1834" t="s">
        <v>11060</v>
      </c>
      <c r="K1834" t="s">
        <v>11061</v>
      </c>
      <c r="L1834" t="s">
        <v>303</v>
      </c>
      <c r="M1834" t="s">
        <v>4262</v>
      </c>
    </row>
    <row r="1835" spans="1:13" x14ac:dyDescent="0.2">
      <c r="A1835" t="s">
        <v>292</v>
      </c>
      <c r="B1835" t="s">
        <v>293</v>
      </c>
      <c r="C1835" t="s">
        <v>11062</v>
      </c>
      <c r="D1835" t="s">
        <v>349</v>
      </c>
      <c r="E1835" t="s">
        <v>424</v>
      </c>
      <c r="F1835" t="s">
        <v>11063</v>
      </c>
      <c r="H1835" t="s">
        <v>9793</v>
      </c>
      <c r="I1835" t="s">
        <v>9695</v>
      </c>
      <c r="J1835" t="s">
        <v>11064</v>
      </c>
      <c r="K1835" t="s">
        <v>11065</v>
      </c>
      <c r="L1835" t="s">
        <v>303</v>
      </c>
      <c r="M1835" t="s">
        <v>7748</v>
      </c>
    </row>
    <row r="1836" spans="1:13" x14ac:dyDescent="0.2">
      <c r="A1836" t="s">
        <v>292</v>
      </c>
      <c r="B1836" t="s">
        <v>293</v>
      </c>
      <c r="C1836" t="s">
        <v>11066</v>
      </c>
      <c r="D1836" t="s">
        <v>10813</v>
      </c>
      <c r="E1836" t="s">
        <v>11067</v>
      </c>
      <c r="F1836" t="s">
        <v>11068</v>
      </c>
      <c r="H1836" t="s">
        <v>10465</v>
      </c>
      <c r="I1836" t="s">
        <v>9695</v>
      </c>
      <c r="J1836" t="s">
        <v>11069</v>
      </c>
      <c r="K1836" t="s">
        <v>11070</v>
      </c>
      <c r="L1836" t="s">
        <v>303</v>
      </c>
      <c r="M1836" t="s">
        <v>11071</v>
      </c>
    </row>
    <row r="1837" spans="1:13" x14ac:dyDescent="0.2">
      <c r="A1837" t="s">
        <v>292</v>
      </c>
      <c r="B1837" t="s">
        <v>293</v>
      </c>
      <c r="C1837" t="s">
        <v>11072</v>
      </c>
      <c r="D1837" t="s">
        <v>11073</v>
      </c>
      <c r="E1837" t="s">
        <v>11074</v>
      </c>
      <c r="F1837" t="s">
        <v>11075</v>
      </c>
      <c r="G1837" t="s">
        <v>10697</v>
      </c>
      <c r="H1837" t="s">
        <v>9695</v>
      </c>
      <c r="J1837" t="s">
        <v>11076</v>
      </c>
      <c r="K1837" t="s">
        <v>302</v>
      </c>
      <c r="L1837" t="s">
        <v>303</v>
      </c>
      <c r="M1837" t="s">
        <v>5139</v>
      </c>
    </row>
    <row r="1838" spans="1:13" x14ac:dyDescent="0.2">
      <c r="A1838" t="s">
        <v>292</v>
      </c>
      <c r="B1838" t="s">
        <v>293</v>
      </c>
      <c r="C1838" t="s">
        <v>11077</v>
      </c>
      <c r="D1838" t="s">
        <v>9806</v>
      </c>
      <c r="E1838" t="s">
        <v>9807</v>
      </c>
      <c r="F1838" t="s">
        <v>11078</v>
      </c>
      <c r="G1838" t="s">
        <v>11079</v>
      </c>
      <c r="H1838" t="s">
        <v>9793</v>
      </c>
      <c r="I1838" t="s">
        <v>9695</v>
      </c>
      <c r="J1838" t="s">
        <v>11080</v>
      </c>
      <c r="K1838" t="s">
        <v>11081</v>
      </c>
      <c r="L1838" t="s">
        <v>303</v>
      </c>
      <c r="M1838" t="s">
        <v>4262</v>
      </c>
    </row>
    <row r="1839" spans="1:13" x14ac:dyDescent="0.2">
      <c r="A1839" t="s">
        <v>292</v>
      </c>
      <c r="B1839" t="s">
        <v>293</v>
      </c>
      <c r="C1839" t="s">
        <v>11082</v>
      </c>
      <c r="D1839" t="s">
        <v>11083</v>
      </c>
      <c r="F1839" t="s">
        <v>11084</v>
      </c>
      <c r="G1839" t="s">
        <v>9946</v>
      </c>
      <c r="H1839" t="s">
        <v>9695</v>
      </c>
      <c r="J1839" t="s">
        <v>11085</v>
      </c>
      <c r="K1839" t="s">
        <v>302</v>
      </c>
      <c r="L1839" t="s">
        <v>303</v>
      </c>
      <c r="M1839" t="s">
        <v>11086</v>
      </c>
    </row>
    <row r="1840" spans="1:13" x14ac:dyDescent="0.2">
      <c r="A1840" t="s">
        <v>292</v>
      </c>
      <c r="B1840" t="s">
        <v>293</v>
      </c>
      <c r="C1840" t="s">
        <v>11087</v>
      </c>
      <c r="D1840" t="s">
        <v>349</v>
      </c>
      <c r="F1840" t="s">
        <v>11088</v>
      </c>
      <c r="G1840" t="s">
        <v>9710</v>
      </c>
      <c r="H1840" t="s">
        <v>9695</v>
      </c>
      <c r="J1840" t="s">
        <v>11089</v>
      </c>
      <c r="K1840" t="s">
        <v>11090</v>
      </c>
      <c r="L1840" t="s">
        <v>303</v>
      </c>
      <c r="M1840" t="s">
        <v>422</v>
      </c>
    </row>
    <row r="1841" spans="1:13" x14ac:dyDescent="0.2">
      <c r="A1841" t="s">
        <v>292</v>
      </c>
      <c r="B1841" t="s">
        <v>293</v>
      </c>
      <c r="C1841" t="s">
        <v>11091</v>
      </c>
      <c r="D1841" t="s">
        <v>11092</v>
      </c>
      <c r="E1841" t="s">
        <v>11093</v>
      </c>
      <c r="F1841" t="s">
        <v>11094</v>
      </c>
      <c r="H1841" t="s">
        <v>10280</v>
      </c>
      <c r="I1841" t="s">
        <v>9695</v>
      </c>
      <c r="J1841" t="s">
        <v>11095</v>
      </c>
      <c r="K1841" t="s">
        <v>11096</v>
      </c>
      <c r="L1841" t="s">
        <v>303</v>
      </c>
      <c r="M1841" t="s">
        <v>11097</v>
      </c>
    </row>
    <row r="1842" spans="1:13" x14ac:dyDescent="0.2">
      <c r="A1842" t="s">
        <v>292</v>
      </c>
      <c r="B1842" t="s">
        <v>293</v>
      </c>
      <c r="C1842" t="s">
        <v>11098</v>
      </c>
      <c r="D1842" t="s">
        <v>564</v>
      </c>
      <c r="E1842" t="s">
        <v>296</v>
      </c>
      <c r="F1842" t="s">
        <v>11099</v>
      </c>
      <c r="G1842" t="s">
        <v>9857</v>
      </c>
      <c r="H1842" t="s">
        <v>9695</v>
      </c>
      <c r="J1842" t="s">
        <v>11100</v>
      </c>
      <c r="K1842" t="s">
        <v>302</v>
      </c>
      <c r="L1842" t="s">
        <v>303</v>
      </c>
      <c r="M1842" t="s">
        <v>1450</v>
      </c>
    </row>
    <row r="1843" spans="1:13" x14ac:dyDescent="0.2">
      <c r="A1843" t="s">
        <v>292</v>
      </c>
      <c r="B1843" t="s">
        <v>293</v>
      </c>
      <c r="C1843" t="s">
        <v>11101</v>
      </c>
      <c r="D1843" t="s">
        <v>349</v>
      </c>
      <c r="F1843" t="s">
        <v>9427</v>
      </c>
      <c r="G1843" t="s">
        <v>10653</v>
      </c>
      <c r="H1843" t="s">
        <v>9695</v>
      </c>
      <c r="J1843" t="s">
        <v>11102</v>
      </c>
      <c r="K1843" t="s">
        <v>11103</v>
      </c>
      <c r="L1843" t="s">
        <v>303</v>
      </c>
      <c r="M1843" t="s">
        <v>422</v>
      </c>
    </row>
    <row r="1844" spans="1:13" x14ac:dyDescent="0.2">
      <c r="A1844" t="s">
        <v>292</v>
      </c>
      <c r="B1844" t="s">
        <v>293</v>
      </c>
      <c r="C1844" t="s">
        <v>11104</v>
      </c>
      <c r="D1844" t="s">
        <v>4646</v>
      </c>
      <c r="F1844" t="s">
        <v>9736</v>
      </c>
      <c r="G1844" t="s">
        <v>9737</v>
      </c>
      <c r="H1844" t="s">
        <v>9876</v>
      </c>
      <c r="J1844" t="s">
        <v>9739</v>
      </c>
      <c r="K1844" t="s">
        <v>11105</v>
      </c>
      <c r="L1844" t="s">
        <v>303</v>
      </c>
      <c r="M1844" t="s">
        <v>312</v>
      </c>
    </row>
    <row r="1845" spans="1:13" x14ac:dyDescent="0.2">
      <c r="A1845" t="s">
        <v>292</v>
      </c>
      <c r="B1845" t="s">
        <v>293</v>
      </c>
      <c r="C1845" t="s">
        <v>11106</v>
      </c>
      <c r="D1845" t="s">
        <v>492</v>
      </c>
      <c r="E1845" t="s">
        <v>493</v>
      </c>
      <c r="F1845" t="s">
        <v>11107</v>
      </c>
      <c r="H1845" t="s">
        <v>9775</v>
      </c>
      <c r="I1845" t="s">
        <v>9695</v>
      </c>
      <c r="J1845" t="s">
        <v>11108</v>
      </c>
      <c r="K1845" t="s">
        <v>11109</v>
      </c>
      <c r="L1845" t="s">
        <v>303</v>
      </c>
      <c r="M1845" t="s">
        <v>2054</v>
      </c>
    </row>
    <row r="1846" spans="1:13" x14ac:dyDescent="0.2">
      <c r="A1846" t="s">
        <v>292</v>
      </c>
      <c r="B1846" t="s">
        <v>293</v>
      </c>
      <c r="C1846" t="s">
        <v>11110</v>
      </c>
      <c r="D1846" t="s">
        <v>11111</v>
      </c>
      <c r="E1846" t="s">
        <v>11112</v>
      </c>
      <c r="F1846" t="s">
        <v>11113</v>
      </c>
      <c r="G1846" t="s">
        <v>11114</v>
      </c>
      <c r="H1846" t="s">
        <v>10221</v>
      </c>
      <c r="I1846" t="s">
        <v>9695</v>
      </c>
      <c r="J1846" t="s">
        <v>11115</v>
      </c>
      <c r="K1846" t="s">
        <v>11116</v>
      </c>
      <c r="L1846" t="s">
        <v>303</v>
      </c>
      <c r="M1846" t="s">
        <v>5235</v>
      </c>
    </row>
    <row r="1847" spans="1:13" x14ac:dyDescent="0.2">
      <c r="A1847" t="s">
        <v>292</v>
      </c>
      <c r="B1847" t="s">
        <v>293</v>
      </c>
      <c r="C1847" t="s">
        <v>11117</v>
      </c>
      <c r="D1847" t="s">
        <v>11118</v>
      </c>
      <c r="E1847" t="s">
        <v>11119</v>
      </c>
      <c r="F1847" t="s">
        <v>11120</v>
      </c>
      <c r="G1847" t="s">
        <v>9857</v>
      </c>
      <c r="H1847" t="s">
        <v>9695</v>
      </c>
      <c r="J1847" t="s">
        <v>11121</v>
      </c>
      <c r="K1847" t="s">
        <v>302</v>
      </c>
      <c r="L1847" t="s">
        <v>303</v>
      </c>
      <c r="M1847" t="s">
        <v>422</v>
      </c>
    </row>
    <row r="1848" spans="1:13" x14ac:dyDescent="0.2">
      <c r="A1848" t="s">
        <v>292</v>
      </c>
      <c r="B1848" t="s">
        <v>293</v>
      </c>
      <c r="C1848" t="s">
        <v>11122</v>
      </c>
      <c r="D1848" t="s">
        <v>349</v>
      </c>
      <c r="F1848" t="s">
        <v>11123</v>
      </c>
      <c r="G1848" t="s">
        <v>11124</v>
      </c>
      <c r="H1848" t="s">
        <v>9916</v>
      </c>
      <c r="I1848" t="s">
        <v>9695</v>
      </c>
      <c r="J1848" t="s">
        <v>11125</v>
      </c>
      <c r="K1848" t="s">
        <v>11126</v>
      </c>
      <c r="L1848" t="s">
        <v>303</v>
      </c>
      <c r="M1848" t="s">
        <v>6375</v>
      </c>
    </row>
    <row r="1849" spans="1:13" x14ac:dyDescent="0.2">
      <c r="A1849" t="s">
        <v>292</v>
      </c>
      <c r="B1849" t="s">
        <v>293</v>
      </c>
      <c r="C1849" t="s">
        <v>11127</v>
      </c>
      <c r="D1849" t="s">
        <v>349</v>
      </c>
      <c r="F1849" t="s">
        <v>11128</v>
      </c>
      <c r="G1849" t="s">
        <v>10037</v>
      </c>
      <c r="H1849" t="s">
        <v>9695</v>
      </c>
      <c r="J1849" t="s">
        <v>11129</v>
      </c>
      <c r="K1849" t="s">
        <v>11130</v>
      </c>
      <c r="L1849" t="s">
        <v>303</v>
      </c>
      <c r="M1849" t="s">
        <v>8054</v>
      </c>
    </row>
    <row r="1850" spans="1:13" x14ac:dyDescent="0.2">
      <c r="A1850" t="s">
        <v>292</v>
      </c>
      <c r="B1850" t="s">
        <v>293</v>
      </c>
      <c r="C1850" t="s">
        <v>11131</v>
      </c>
      <c r="D1850" t="s">
        <v>349</v>
      </c>
      <c r="E1850" t="s">
        <v>424</v>
      </c>
      <c r="F1850" t="s">
        <v>11132</v>
      </c>
      <c r="H1850" t="s">
        <v>9768</v>
      </c>
      <c r="I1850" t="s">
        <v>9695</v>
      </c>
      <c r="J1850" t="s">
        <v>11133</v>
      </c>
      <c r="K1850" t="s">
        <v>11134</v>
      </c>
      <c r="L1850" t="s">
        <v>303</v>
      </c>
      <c r="M1850" t="s">
        <v>11135</v>
      </c>
    </row>
    <row r="1851" spans="1:13" x14ac:dyDescent="0.2">
      <c r="A1851" t="s">
        <v>292</v>
      </c>
      <c r="B1851" t="s">
        <v>293</v>
      </c>
      <c r="C1851" t="s">
        <v>11136</v>
      </c>
      <c r="D1851" t="s">
        <v>492</v>
      </c>
      <c r="E1851" t="s">
        <v>493</v>
      </c>
      <c r="F1851" t="s">
        <v>11137</v>
      </c>
      <c r="G1851" t="s">
        <v>11138</v>
      </c>
      <c r="H1851" t="s">
        <v>10350</v>
      </c>
      <c r="I1851" t="s">
        <v>9695</v>
      </c>
      <c r="J1851" t="s">
        <v>11139</v>
      </c>
      <c r="K1851" t="s">
        <v>11140</v>
      </c>
      <c r="L1851" t="s">
        <v>303</v>
      </c>
      <c r="M1851" t="s">
        <v>2054</v>
      </c>
    </row>
    <row r="1852" spans="1:13" x14ac:dyDescent="0.2">
      <c r="A1852" t="s">
        <v>292</v>
      </c>
      <c r="B1852" t="s">
        <v>293</v>
      </c>
      <c r="C1852" t="s">
        <v>11141</v>
      </c>
      <c r="D1852" t="s">
        <v>349</v>
      </c>
      <c r="E1852" t="s">
        <v>424</v>
      </c>
      <c r="F1852" t="s">
        <v>11142</v>
      </c>
      <c r="H1852" t="s">
        <v>9876</v>
      </c>
      <c r="I1852" t="s">
        <v>9695</v>
      </c>
      <c r="J1852" t="s">
        <v>11143</v>
      </c>
      <c r="K1852" t="s">
        <v>11144</v>
      </c>
      <c r="L1852" t="s">
        <v>303</v>
      </c>
      <c r="M1852" t="s">
        <v>431</v>
      </c>
    </row>
    <row r="1853" spans="1:13" x14ac:dyDescent="0.2">
      <c r="A1853" t="s">
        <v>292</v>
      </c>
      <c r="B1853" t="s">
        <v>293</v>
      </c>
      <c r="C1853" t="s">
        <v>11145</v>
      </c>
      <c r="D1853" t="s">
        <v>10042</v>
      </c>
      <c r="E1853" t="s">
        <v>11146</v>
      </c>
      <c r="F1853" t="s">
        <v>11147</v>
      </c>
      <c r="G1853" t="s">
        <v>1223</v>
      </c>
      <c r="H1853" t="s">
        <v>9982</v>
      </c>
      <c r="I1853" t="s">
        <v>9695</v>
      </c>
      <c r="J1853" t="s">
        <v>11148</v>
      </c>
      <c r="K1853" t="s">
        <v>11149</v>
      </c>
      <c r="L1853" t="s">
        <v>303</v>
      </c>
      <c r="M1853" t="s">
        <v>1399</v>
      </c>
    </row>
    <row r="1854" spans="1:13" x14ac:dyDescent="0.2">
      <c r="A1854" t="s">
        <v>292</v>
      </c>
      <c r="B1854" t="s">
        <v>293</v>
      </c>
      <c r="C1854" t="s">
        <v>11150</v>
      </c>
      <c r="D1854" t="s">
        <v>572</v>
      </c>
      <c r="E1854" t="s">
        <v>573</v>
      </c>
      <c r="F1854" t="s">
        <v>11151</v>
      </c>
      <c r="H1854" t="s">
        <v>10037</v>
      </c>
      <c r="I1854" t="s">
        <v>9695</v>
      </c>
      <c r="J1854" t="s">
        <v>11152</v>
      </c>
      <c r="K1854" t="s">
        <v>11153</v>
      </c>
      <c r="L1854" t="s">
        <v>303</v>
      </c>
      <c r="M1854" t="s">
        <v>8293</v>
      </c>
    </row>
    <row r="1855" spans="1:13" x14ac:dyDescent="0.2">
      <c r="A1855" t="s">
        <v>292</v>
      </c>
      <c r="B1855" t="s">
        <v>293</v>
      </c>
      <c r="C1855" t="s">
        <v>11154</v>
      </c>
      <c r="D1855" t="s">
        <v>10519</v>
      </c>
      <c r="E1855" t="s">
        <v>8704</v>
      </c>
      <c r="F1855" t="s">
        <v>11155</v>
      </c>
      <c r="H1855" t="s">
        <v>9775</v>
      </c>
      <c r="I1855" t="s">
        <v>9695</v>
      </c>
      <c r="J1855" t="s">
        <v>11156</v>
      </c>
      <c r="K1855" t="s">
        <v>11157</v>
      </c>
      <c r="L1855" t="s">
        <v>303</v>
      </c>
      <c r="M1855" t="s">
        <v>11158</v>
      </c>
    </row>
    <row r="1856" spans="1:13" x14ac:dyDescent="0.2">
      <c r="A1856" t="s">
        <v>292</v>
      </c>
      <c r="B1856" t="s">
        <v>293</v>
      </c>
      <c r="C1856" t="s">
        <v>11159</v>
      </c>
      <c r="D1856" t="s">
        <v>349</v>
      </c>
      <c r="F1856" t="s">
        <v>11160</v>
      </c>
      <c r="G1856" t="s">
        <v>11161</v>
      </c>
      <c r="H1856" t="s">
        <v>9710</v>
      </c>
      <c r="I1856" t="s">
        <v>9695</v>
      </c>
      <c r="J1856" t="s">
        <v>11162</v>
      </c>
      <c r="K1856" t="s">
        <v>11163</v>
      </c>
      <c r="L1856" t="s">
        <v>303</v>
      </c>
      <c r="M1856" t="s">
        <v>6375</v>
      </c>
    </row>
    <row r="1857" spans="1:13" x14ac:dyDescent="0.2">
      <c r="A1857" t="s">
        <v>292</v>
      </c>
      <c r="B1857" t="s">
        <v>293</v>
      </c>
      <c r="C1857" t="s">
        <v>11164</v>
      </c>
      <c r="D1857" t="s">
        <v>11165</v>
      </c>
      <c r="F1857" t="s">
        <v>11166</v>
      </c>
      <c r="H1857" t="s">
        <v>10465</v>
      </c>
      <c r="I1857" t="s">
        <v>9695</v>
      </c>
      <c r="J1857" t="s">
        <v>11167</v>
      </c>
      <c r="K1857" t="s">
        <v>11168</v>
      </c>
      <c r="L1857" t="s">
        <v>303</v>
      </c>
      <c r="M1857" t="s">
        <v>2451</v>
      </c>
    </row>
    <row r="1858" spans="1:13" x14ac:dyDescent="0.2">
      <c r="A1858" t="s">
        <v>292</v>
      </c>
      <c r="B1858" t="s">
        <v>293</v>
      </c>
      <c r="C1858" t="s">
        <v>11169</v>
      </c>
      <c r="D1858" t="s">
        <v>349</v>
      </c>
      <c r="E1858" t="s">
        <v>476</v>
      </c>
      <c r="F1858" t="s">
        <v>3605</v>
      </c>
      <c r="G1858" t="s">
        <v>11170</v>
      </c>
      <c r="H1858" t="s">
        <v>11171</v>
      </c>
      <c r="I1858" t="s">
        <v>9695</v>
      </c>
      <c r="J1858" t="s">
        <v>11172</v>
      </c>
      <c r="K1858" t="s">
        <v>11173</v>
      </c>
      <c r="L1858" t="s">
        <v>303</v>
      </c>
      <c r="M1858" t="s">
        <v>11174</v>
      </c>
    </row>
    <row r="1859" spans="1:13" x14ac:dyDescent="0.2">
      <c r="A1859" t="s">
        <v>292</v>
      </c>
      <c r="B1859" t="s">
        <v>293</v>
      </c>
      <c r="C1859" t="s">
        <v>11175</v>
      </c>
      <c r="D1859" t="s">
        <v>349</v>
      </c>
      <c r="E1859" t="s">
        <v>424</v>
      </c>
      <c r="F1859" t="s">
        <v>11176</v>
      </c>
      <c r="H1859" t="s">
        <v>11177</v>
      </c>
      <c r="I1859" t="s">
        <v>9695</v>
      </c>
      <c r="J1859" t="s">
        <v>11178</v>
      </c>
      <c r="K1859" t="s">
        <v>11179</v>
      </c>
      <c r="L1859" t="s">
        <v>303</v>
      </c>
      <c r="M1859" t="s">
        <v>431</v>
      </c>
    </row>
    <row r="1860" spans="1:13" x14ac:dyDescent="0.2">
      <c r="A1860" t="s">
        <v>292</v>
      </c>
      <c r="B1860" t="s">
        <v>293</v>
      </c>
      <c r="C1860" t="s">
        <v>11180</v>
      </c>
      <c r="D1860" t="s">
        <v>9765</v>
      </c>
      <c r="E1860" t="s">
        <v>11181</v>
      </c>
      <c r="F1860" t="s">
        <v>11182</v>
      </c>
      <c r="G1860" t="s">
        <v>9730</v>
      </c>
      <c r="H1860" t="s">
        <v>9695</v>
      </c>
      <c r="J1860" t="s">
        <v>10566</v>
      </c>
      <c r="K1860" t="s">
        <v>11183</v>
      </c>
      <c r="L1860" t="s">
        <v>303</v>
      </c>
      <c r="M1860" t="s">
        <v>3966</v>
      </c>
    </row>
    <row r="1861" spans="1:13" x14ac:dyDescent="0.2">
      <c r="A1861" t="s">
        <v>292</v>
      </c>
      <c r="B1861" t="s">
        <v>293</v>
      </c>
      <c r="C1861" t="s">
        <v>11184</v>
      </c>
      <c r="D1861" t="s">
        <v>349</v>
      </c>
      <c r="E1861" t="s">
        <v>424</v>
      </c>
      <c r="F1861" t="s">
        <v>11185</v>
      </c>
      <c r="H1861" t="s">
        <v>9982</v>
      </c>
      <c r="I1861" t="s">
        <v>9695</v>
      </c>
      <c r="J1861" t="s">
        <v>11186</v>
      </c>
      <c r="K1861" t="s">
        <v>11187</v>
      </c>
      <c r="L1861" t="s">
        <v>303</v>
      </c>
      <c r="M1861" t="s">
        <v>431</v>
      </c>
    </row>
    <row r="1862" spans="1:13" x14ac:dyDescent="0.2">
      <c r="A1862" t="s">
        <v>292</v>
      </c>
      <c r="B1862" t="s">
        <v>293</v>
      </c>
      <c r="C1862" t="s">
        <v>11188</v>
      </c>
      <c r="D1862" t="s">
        <v>11189</v>
      </c>
      <c r="E1862" t="s">
        <v>11190</v>
      </c>
      <c r="F1862" t="s">
        <v>11191</v>
      </c>
      <c r="H1862" t="s">
        <v>9775</v>
      </c>
      <c r="I1862" t="s">
        <v>9695</v>
      </c>
      <c r="J1862" t="s">
        <v>11192</v>
      </c>
      <c r="K1862" t="s">
        <v>11193</v>
      </c>
      <c r="L1862" t="s">
        <v>303</v>
      </c>
      <c r="M1862" t="s">
        <v>6471</v>
      </c>
    </row>
    <row r="1863" spans="1:13" x14ac:dyDescent="0.2">
      <c r="A1863" t="s">
        <v>292</v>
      </c>
      <c r="B1863" t="s">
        <v>293</v>
      </c>
      <c r="C1863" t="s">
        <v>11194</v>
      </c>
      <c r="D1863" t="s">
        <v>349</v>
      </c>
      <c r="E1863" t="s">
        <v>424</v>
      </c>
      <c r="F1863" t="s">
        <v>11195</v>
      </c>
      <c r="G1863" t="s">
        <v>11196</v>
      </c>
      <c r="H1863" t="s">
        <v>9982</v>
      </c>
      <c r="I1863" t="s">
        <v>9695</v>
      </c>
      <c r="J1863" t="s">
        <v>11197</v>
      </c>
      <c r="K1863" t="s">
        <v>11198</v>
      </c>
      <c r="L1863" t="s">
        <v>303</v>
      </c>
      <c r="M1863" t="s">
        <v>431</v>
      </c>
    </row>
    <row r="1864" spans="1:13" x14ac:dyDescent="0.2">
      <c r="A1864" t="s">
        <v>292</v>
      </c>
      <c r="B1864" t="s">
        <v>293</v>
      </c>
      <c r="C1864" t="s">
        <v>11199</v>
      </c>
      <c r="D1864" t="s">
        <v>401</v>
      </c>
      <c r="E1864" t="s">
        <v>402</v>
      </c>
      <c r="F1864" t="s">
        <v>11200</v>
      </c>
      <c r="G1864" t="s">
        <v>11201</v>
      </c>
      <c r="H1864" t="s">
        <v>9775</v>
      </c>
      <c r="I1864" t="s">
        <v>9695</v>
      </c>
      <c r="J1864" t="s">
        <v>11202</v>
      </c>
      <c r="K1864" t="s">
        <v>11203</v>
      </c>
      <c r="L1864" t="s">
        <v>303</v>
      </c>
      <c r="M1864" t="s">
        <v>11204</v>
      </c>
    </row>
    <row r="1865" spans="1:13" x14ac:dyDescent="0.2">
      <c r="A1865" t="s">
        <v>292</v>
      </c>
      <c r="B1865" t="s">
        <v>293</v>
      </c>
      <c r="C1865" t="s">
        <v>11205</v>
      </c>
      <c r="D1865" t="s">
        <v>349</v>
      </c>
      <c r="E1865" t="s">
        <v>424</v>
      </c>
      <c r="F1865" t="s">
        <v>11206</v>
      </c>
      <c r="G1865" t="s">
        <v>11207</v>
      </c>
      <c r="H1865" t="s">
        <v>9775</v>
      </c>
      <c r="I1865" t="s">
        <v>9695</v>
      </c>
      <c r="J1865" t="s">
        <v>11208</v>
      </c>
      <c r="K1865" t="s">
        <v>11209</v>
      </c>
      <c r="L1865" t="s">
        <v>303</v>
      </c>
      <c r="M1865" t="s">
        <v>431</v>
      </c>
    </row>
    <row r="1866" spans="1:13" x14ac:dyDescent="0.2">
      <c r="A1866" t="s">
        <v>292</v>
      </c>
      <c r="B1866" t="s">
        <v>293</v>
      </c>
      <c r="C1866" t="s">
        <v>11210</v>
      </c>
      <c r="D1866" t="s">
        <v>349</v>
      </c>
      <c r="E1866" t="s">
        <v>424</v>
      </c>
      <c r="F1866" t="s">
        <v>11211</v>
      </c>
      <c r="G1866" t="s">
        <v>8792</v>
      </c>
      <c r="H1866" t="s">
        <v>11212</v>
      </c>
      <c r="I1866" t="s">
        <v>9695</v>
      </c>
      <c r="J1866" t="s">
        <v>11213</v>
      </c>
      <c r="K1866" t="s">
        <v>11214</v>
      </c>
      <c r="L1866" t="s">
        <v>303</v>
      </c>
      <c r="M1866" t="s">
        <v>431</v>
      </c>
    </row>
    <row r="1867" spans="1:13" x14ac:dyDescent="0.2">
      <c r="A1867" t="s">
        <v>292</v>
      </c>
      <c r="B1867" t="s">
        <v>293</v>
      </c>
      <c r="C1867" t="s">
        <v>11215</v>
      </c>
      <c r="D1867" t="s">
        <v>10042</v>
      </c>
      <c r="E1867" t="s">
        <v>10043</v>
      </c>
      <c r="F1867" t="s">
        <v>11216</v>
      </c>
      <c r="G1867" t="s">
        <v>10025</v>
      </c>
      <c r="H1867" t="s">
        <v>9695</v>
      </c>
      <c r="J1867" t="s">
        <v>11217</v>
      </c>
      <c r="K1867" t="s">
        <v>11218</v>
      </c>
      <c r="L1867" t="s">
        <v>303</v>
      </c>
      <c r="M1867" t="s">
        <v>2373</v>
      </c>
    </row>
    <row r="1868" spans="1:13" x14ac:dyDescent="0.2">
      <c r="A1868" t="s">
        <v>292</v>
      </c>
      <c r="B1868" t="s">
        <v>293</v>
      </c>
      <c r="C1868" t="s">
        <v>11219</v>
      </c>
      <c r="D1868" t="s">
        <v>11220</v>
      </c>
      <c r="E1868" t="s">
        <v>11221</v>
      </c>
      <c r="F1868" t="s">
        <v>11222</v>
      </c>
      <c r="H1868" t="s">
        <v>6313</v>
      </c>
      <c r="I1868" t="s">
        <v>9695</v>
      </c>
      <c r="J1868" t="s">
        <v>11223</v>
      </c>
      <c r="K1868" t="s">
        <v>11224</v>
      </c>
      <c r="L1868" t="s">
        <v>303</v>
      </c>
      <c r="M1868" t="s">
        <v>11225</v>
      </c>
    </row>
    <row r="1869" spans="1:13" x14ac:dyDescent="0.2">
      <c r="A1869" t="s">
        <v>292</v>
      </c>
      <c r="B1869" t="s">
        <v>293</v>
      </c>
      <c r="C1869" t="s">
        <v>11226</v>
      </c>
      <c r="D1869" t="s">
        <v>11227</v>
      </c>
      <c r="E1869" t="s">
        <v>11228</v>
      </c>
      <c r="F1869" t="s">
        <v>11229</v>
      </c>
      <c r="G1869" t="s">
        <v>11230</v>
      </c>
      <c r="H1869" t="s">
        <v>11059</v>
      </c>
      <c r="I1869" t="s">
        <v>9695</v>
      </c>
      <c r="J1869" t="s">
        <v>11231</v>
      </c>
      <c r="K1869" t="s">
        <v>11232</v>
      </c>
      <c r="L1869" t="s">
        <v>303</v>
      </c>
      <c r="M1869" t="s">
        <v>542</v>
      </c>
    </row>
    <row r="1870" spans="1:13" x14ac:dyDescent="0.2">
      <c r="A1870" t="s">
        <v>292</v>
      </c>
      <c r="B1870" t="s">
        <v>293</v>
      </c>
      <c r="C1870" t="s">
        <v>11233</v>
      </c>
      <c r="D1870" t="s">
        <v>394</v>
      </c>
      <c r="E1870" t="s">
        <v>3638</v>
      </c>
      <c r="F1870" t="s">
        <v>4921</v>
      </c>
      <c r="G1870" t="s">
        <v>10652</v>
      </c>
      <c r="H1870" t="s">
        <v>9982</v>
      </c>
      <c r="I1870" t="s">
        <v>9695</v>
      </c>
      <c r="J1870" t="s">
        <v>11234</v>
      </c>
      <c r="K1870" t="s">
        <v>11235</v>
      </c>
      <c r="L1870" t="s">
        <v>303</v>
      </c>
      <c r="M1870" t="s">
        <v>11236</v>
      </c>
    </row>
    <row r="1871" spans="1:13" x14ac:dyDescent="0.2">
      <c r="A1871" t="s">
        <v>292</v>
      </c>
      <c r="B1871" t="s">
        <v>293</v>
      </c>
      <c r="C1871" t="s">
        <v>11237</v>
      </c>
      <c r="D1871" t="s">
        <v>11238</v>
      </c>
      <c r="E1871" t="s">
        <v>11238</v>
      </c>
      <c r="F1871" t="s">
        <v>11239</v>
      </c>
      <c r="G1871" t="s">
        <v>10051</v>
      </c>
      <c r="H1871" t="s">
        <v>9793</v>
      </c>
      <c r="I1871" t="s">
        <v>9695</v>
      </c>
      <c r="J1871" t="s">
        <v>11240</v>
      </c>
      <c r="K1871" t="s">
        <v>11241</v>
      </c>
      <c r="L1871" t="s">
        <v>303</v>
      </c>
      <c r="M1871" t="s">
        <v>11242</v>
      </c>
    </row>
    <row r="1872" spans="1:13" x14ac:dyDescent="0.2">
      <c r="A1872" t="s">
        <v>292</v>
      </c>
      <c r="B1872" t="s">
        <v>293</v>
      </c>
      <c r="C1872" t="s">
        <v>11243</v>
      </c>
      <c r="D1872" t="s">
        <v>11244</v>
      </c>
      <c r="E1872" t="s">
        <v>11245</v>
      </c>
      <c r="F1872" t="s">
        <v>11246</v>
      </c>
      <c r="G1872" t="s">
        <v>9723</v>
      </c>
      <c r="H1872" t="s">
        <v>9695</v>
      </c>
      <c r="J1872" t="s">
        <v>11247</v>
      </c>
      <c r="K1872" t="s">
        <v>11248</v>
      </c>
      <c r="L1872" t="s">
        <v>303</v>
      </c>
      <c r="M1872" t="s">
        <v>3300</v>
      </c>
    </row>
    <row r="1873" spans="1:13" x14ac:dyDescent="0.2">
      <c r="A1873" t="s">
        <v>292</v>
      </c>
      <c r="B1873" t="s">
        <v>293</v>
      </c>
      <c r="C1873" t="s">
        <v>11249</v>
      </c>
      <c r="D1873" t="s">
        <v>401</v>
      </c>
      <c r="F1873" t="s">
        <v>11250</v>
      </c>
      <c r="H1873" t="s">
        <v>9889</v>
      </c>
      <c r="I1873" t="s">
        <v>9695</v>
      </c>
      <c r="J1873" t="s">
        <v>11251</v>
      </c>
      <c r="K1873" t="s">
        <v>11252</v>
      </c>
      <c r="L1873" t="s">
        <v>303</v>
      </c>
      <c r="M1873" t="s">
        <v>3872</v>
      </c>
    </row>
    <row r="1874" spans="1:13" x14ac:dyDescent="0.2">
      <c r="A1874" t="s">
        <v>292</v>
      </c>
      <c r="B1874" t="s">
        <v>293</v>
      </c>
      <c r="C1874" t="s">
        <v>11253</v>
      </c>
      <c r="D1874" t="s">
        <v>349</v>
      </c>
      <c r="E1874" t="s">
        <v>1348</v>
      </c>
      <c r="F1874" t="s">
        <v>11254</v>
      </c>
      <c r="G1874" t="s">
        <v>11255</v>
      </c>
      <c r="H1874" t="s">
        <v>11256</v>
      </c>
      <c r="I1874" t="s">
        <v>9695</v>
      </c>
      <c r="J1874" t="s">
        <v>11257</v>
      </c>
      <c r="K1874" t="s">
        <v>11258</v>
      </c>
      <c r="L1874" t="s">
        <v>303</v>
      </c>
      <c r="M1874" t="s">
        <v>431</v>
      </c>
    </row>
    <row r="1875" spans="1:13" x14ac:dyDescent="0.2">
      <c r="A1875" t="s">
        <v>292</v>
      </c>
      <c r="B1875" t="s">
        <v>293</v>
      </c>
      <c r="C1875" t="s">
        <v>11259</v>
      </c>
      <c r="D1875" t="s">
        <v>11260</v>
      </c>
      <c r="E1875" t="s">
        <v>11261</v>
      </c>
      <c r="F1875" t="s">
        <v>11262</v>
      </c>
      <c r="G1875" t="s">
        <v>10358</v>
      </c>
      <c r="H1875" t="s">
        <v>9695</v>
      </c>
      <c r="J1875" t="s">
        <v>11263</v>
      </c>
      <c r="K1875" t="s">
        <v>302</v>
      </c>
      <c r="L1875" t="s">
        <v>303</v>
      </c>
      <c r="M1875" t="s">
        <v>11264</v>
      </c>
    </row>
    <row r="1876" spans="1:13" x14ac:dyDescent="0.2">
      <c r="A1876" t="s">
        <v>292</v>
      </c>
      <c r="B1876" t="s">
        <v>293</v>
      </c>
      <c r="C1876" t="s">
        <v>11265</v>
      </c>
      <c r="D1876" t="s">
        <v>349</v>
      </c>
      <c r="E1876" t="s">
        <v>424</v>
      </c>
      <c r="F1876" t="s">
        <v>11266</v>
      </c>
      <c r="G1876" t="s">
        <v>11267</v>
      </c>
      <c r="H1876" t="s">
        <v>9753</v>
      </c>
      <c r="I1876" t="s">
        <v>9695</v>
      </c>
      <c r="J1876" t="s">
        <v>11268</v>
      </c>
      <c r="K1876" t="s">
        <v>11269</v>
      </c>
      <c r="L1876" t="s">
        <v>303</v>
      </c>
      <c r="M1876" t="s">
        <v>431</v>
      </c>
    </row>
    <row r="1877" spans="1:13" x14ac:dyDescent="0.2">
      <c r="A1877" t="s">
        <v>292</v>
      </c>
      <c r="B1877" t="s">
        <v>293</v>
      </c>
      <c r="C1877" t="s">
        <v>11270</v>
      </c>
      <c r="D1877" t="s">
        <v>4900</v>
      </c>
      <c r="E1877" t="s">
        <v>11271</v>
      </c>
      <c r="F1877" t="s">
        <v>11272</v>
      </c>
      <c r="H1877" t="s">
        <v>9775</v>
      </c>
      <c r="I1877" t="s">
        <v>9695</v>
      </c>
      <c r="J1877" t="s">
        <v>11273</v>
      </c>
      <c r="K1877" t="s">
        <v>11274</v>
      </c>
      <c r="L1877" t="s">
        <v>303</v>
      </c>
      <c r="M1877" t="s">
        <v>11275</v>
      </c>
    </row>
    <row r="1878" spans="1:13" x14ac:dyDescent="0.2">
      <c r="A1878" t="s">
        <v>292</v>
      </c>
      <c r="B1878" t="s">
        <v>293</v>
      </c>
      <c r="C1878" t="s">
        <v>11276</v>
      </c>
      <c r="D1878" t="s">
        <v>11277</v>
      </c>
      <c r="E1878" t="s">
        <v>11278</v>
      </c>
      <c r="F1878" t="s">
        <v>11279</v>
      </c>
      <c r="H1878" t="s">
        <v>10091</v>
      </c>
      <c r="I1878" t="s">
        <v>9695</v>
      </c>
      <c r="J1878" t="s">
        <v>11280</v>
      </c>
      <c r="K1878" t="s">
        <v>11281</v>
      </c>
      <c r="L1878" t="s">
        <v>303</v>
      </c>
      <c r="M1878" t="s">
        <v>11282</v>
      </c>
    </row>
    <row r="1879" spans="1:13" x14ac:dyDescent="0.2">
      <c r="A1879" t="s">
        <v>292</v>
      </c>
      <c r="B1879" t="s">
        <v>293</v>
      </c>
      <c r="C1879" t="s">
        <v>11283</v>
      </c>
      <c r="D1879" t="s">
        <v>349</v>
      </c>
      <c r="E1879" t="s">
        <v>424</v>
      </c>
      <c r="F1879" t="s">
        <v>11284</v>
      </c>
      <c r="H1879" t="s">
        <v>9775</v>
      </c>
      <c r="I1879" t="s">
        <v>9695</v>
      </c>
      <c r="J1879" t="s">
        <v>11285</v>
      </c>
      <c r="K1879" t="s">
        <v>11286</v>
      </c>
      <c r="L1879" t="s">
        <v>303</v>
      </c>
      <c r="M1879" t="s">
        <v>431</v>
      </c>
    </row>
    <row r="1880" spans="1:13" x14ac:dyDescent="0.2">
      <c r="A1880" t="s">
        <v>292</v>
      </c>
      <c r="B1880" t="s">
        <v>293</v>
      </c>
      <c r="C1880" t="s">
        <v>11287</v>
      </c>
      <c r="D1880" t="s">
        <v>11288</v>
      </c>
      <c r="F1880" t="s">
        <v>11289</v>
      </c>
      <c r="G1880" t="s">
        <v>11290</v>
      </c>
      <c r="H1880" t="s">
        <v>9982</v>
      </c>
      <c r="I1880" t="s">
        <v>9695</v>
      </c>
      <c r="J1880" t="s">
        <v>11291</v>
      </c>
      <c r="K1880" t="s">
        <v>11292</v>
      </c>
      <c r="L1880" t="s">
        <v>303</v>
      </c>
      <c r="M1880" t="s">
        <v>422</v>
      </c>
    </row>
    <row r="1881" spans="1:13" x14ac:dyDescent="0.2">
      <c r="A1881" t="s">
        <v>292</v>
      </c>
      <c r="B1881" t="s">
        <v>293</v>
      </c>
      <c r="C1881" t="s">
        <v>11293</v>
      </c>
      <c r="D1881" t="s">
        <v>11294</v>
      </c>
      <c r="E1881" t="s">
        <v>11295</v>
      </c>
      <c r="F1881" t="s">
        <v>11296</v>
      </c>
      <c r="G1881" t="s">
        <v>10465</v>
      </c>
      <c r="H1881" t="s">
        <v>9695</v>
      </c>
      <c r="J1881" t="s">
        <v>11297</v>
      </c>
      <c r="K1881" t="s">
        <v>11298</v>
      </c>
      <c r="L1881" t="s">
        <v>303</v>
      </c>
      <c r="M1881" t="s">
        <v>10872</v>
      </c>
    </row>
    <row r="1882" spans="1:13" x14ac:dyDescent="0.2">
      <c r="A1882" t="s">
        <v>292</v>
      </c>
      <c r="B1882" t="s">
        <v>293</v>
      </c>
      <c r="C1882" t="s">
        <v>11299</v>
      </c>
      <c r="D1882" t="s">
        <v>844</v>
      </c>
      <c r="E1882" t="s">
        <v>296</v>
      </c>
      <c r="F1882" t="s">
        <v>11300</v>
      </c>
      <c r="G1882" t="s">
        <v>11301</v>
      </c>
      <c r="H1882" t="s">
        <v>11054</v>
      </c>
      <c r="I1882" t="s">
        <v>9695</v>
      </c>
      <c r="J1882" t="s">
        <v>11302</v>
      </c>
      <c r="K1882" t="s">
        <v>11303</v>
      </c>
      <c r="L1882" t="s">
        <v>303</v>
      </c>
      <c r="M1882" t="s">
        <v>9532</v>
      </c>
    </row>
    <row r="1883" spans="1:13" x14ac:dyDescent="0.2">
      <c r="A1883" t="s">
        <v>292</v>
      </c>
      <c r="B1883" t="s">
        <v>293</v>
      </c>
      <c r="C1883" t="s">
        <v>11304</v>
      </c>
      <c r="D1883" t="s">
        <v>11305</v>
      </c>
      <c r="F1883" t="s">
        <v>11306</v>
      </c>
      <c r="G1883" t="s">
        <v>10465</v>
      </c>
      <c r="H1883" t="s">
        <v>9695</v>
      </c>
      <c r="J1883" t="s">
        <v>11307</v>
      </c>
      <c r="K1883" t="s">
        <v>302</v>
      </c>
      <c r="L1883" t="s">
        <v>303</v>
      </c>
      <c r="M1883" t="s">
        <v>422</v>
      </c>
    </row>
    <row r="1884" spans="1:13" x14ac:dyDescent="0.2">
      <c r="A1884" t="s">
        <v>292</v>
      </c>
      <c r="B1884" t="s">
        <v>293</v>
      </c>
      <c r="C1884" t="s">
        <v>11308</v>
      </c>
      <c r="D1884" t="s">
        <v>572</v>
      </c>
      <c r="E1884" t="s">
        <v>573</v>
      </c>
      <c r="F1884" t="s">
        <v>11309</v>
      </c>
      <c r="H1884" t="s">
        <v>11059</v>
      </c>
      <c r="I1884" t="s">
        <v>9695</v>
      </c>
      <c r="J1884" t="s">
        <v>11310</v>
      </c>
      <c r="K1884" t="s">
        <v>11311</v>
      </c>
      <c r="L1884" t="s">
        <v>303</v>
      </c>
      <c r="M1884" t="s">
        <v>8293</v>
      </c>
    </row>
    <row r="1885" spans="1:13" x14ac:dyDescent="0.2">
      <c r="A1885" t="s">
        <v>292</v>
      </c>
      <c r="B1885" t="s">
        <v>293</v>
      </c>
      <c r="C1885" t="s">
        <v>11312</v>
      </c>
      <c r="D1885" t="s">
        <v>349</v>
      </c>
      <c r="E1885" t="s">
        <v>424</v>
      </c>
      <c r="F1885" t="s">
        <v>11313</v>
      </c>
      <c r="G1885" t="s">
        <v>9998</v>
      </c>
      <c r="H1885" t="s">
        <v>9695</v>
      </c>
      <c r="J1885" t="s">
        <v>11314</v>
      </c>
      <c r="K1885" t="s">
        <v>11315</v>
      </c>
      <c r="L1885" t="s">
        <v>303</v>
      </c>
      <c r="M1885" t="s">
        <v>431</v>
      </c>
    </row>
    <row r="1886" spans="1:13" x14ac:dyDescent="0.2">
      <c r="A1886" t="s">
        <v>292</v>
      </c>
      <c r="B1886" t="s">
        <v>293</v>
      </c>
      <c r="C1886" t="s">
        <v>11316</v>
      </c>
      <c r="D1886" t="s">
        <v>11317</v>
      </c>
      <c r="E1886" t="s">
        <v>11318</v>
      </c>
      <c r="F1886" t="s">
        <v>11319</v>
      </c>
      <c r="G1886" t="s">
        <v>11320</v>
      </c>
      <c r="H1886" t="s">
        <v>9695</v>
      </c>
      <c r="J1886" t="s">
        <v>11321</v>
      </c>
      <c r="K1886" t="s">
        <v>11322</v>
      </c>
      <c r="L1886" t="s">
        <v>303</v>
      </c>
      <c r="M1886" t="s">
        <v>7466</v>
      </c>
    </row>
    <row r="1887" spans="1:13" x14ac:dyDescent="0.2">
      <c r="A1887" t="s">
        <v>292</v>
      </c>
      <c r="B1887" t="s">
        <v>293</v>
      </c>
      <c r="C1887" t="s">
        <v>11323</v>
      </c>
      <c r="D1887" t="s">
        <v>11324</v>
      </c>
      <c r="E1887" t="s">
        <v>11325</v>
      </c>
      <c r="F1887" t="s">
        <v>11326</v>
      </c>
      <c r="H1887" t="s">
        <v>9916</v>
      </c>
      <c r="I1887" t="s">
        <v>9695</v>
      </c>
      <c r="J1887" t="s">
        <v>11327</v>
      </c>
      <c r="K1887" t="s">
        <v>11328</v>
      </c>
      <c r="L1887" t="s">
        <v>303</v>
      </c>
      <c r="M1887" t="s">
        <v>11329</v>
      </c>
    </row>
    <row r="1888" spans="1:13" x14ac:dyDescent="0.2">
      <c r="A1888" t="s">
        <v>292</v>
      </c>
      <c r="B1888" t="s">
        <v>293</v>
      </c>
      <c r="C1888" t="s">
        <v>11330</v>
      </c>
      <c r="D1888" t="s">
        <v>572</v>
      </c>
      <c r="E1888" t="s">
        <v>573</v>
      </c>
      <c r="F1888" t="s">
        <v>11331</v>
      </c>
      <c r="G1888" t="s">
        <v>11332</v>
      </c>
      <c r="H1888" t="s">
        <v>10489</v>
      </c>
      <c r="I1888" t="s">
        <v>9695</v>
      </c>
      <c r="J1888" t="s">
        <v>11333</v>
      </c>
      <c r="K1888" t="s">
        <v>11334</v>
      </c>
      <c r="L1888" t="s">
        <v>303</v>
      </c>
      <c r="M1888" t="s">
        <v>2431</v>
      </c>
    </row>
    <row r="1889" spans="1:13" x14ac:dyDescent="0.2">
      <c r="A1889" t="s">
        <v>292</v>
      </c>
      <c r="B1889" t="s">
        <v>293</v>
      </c>
      <c r="C1889" t="s">
        <v>11335</v>
      </c>
      <c r="D1889" t="s">
        <v>11336</v>
      </c>
      <c r="E1889" t="s">
        <v>11337</v>
      </c>
      <c r="F1889" t="s">
        <v>11338</v>
      </c>
      <c r="G1889" t="s">
        <v>10435</v>
      </c>
      <c r="H1889" t="s">
        <v>10548</v>
      </c>
      <c r="I1889" t="s">
        <v>9695</v>
      </c>
      <c r="J1889" t="s">
        <v>11339</v>
      </c>
      <c r="K1889" t="s">
        <v>302</v>
      </c>
      <c r="L1889" t="s">
        <v>303</v>
      </c>
      <c r="M1889" t="s">
        <v>584</v>
      </c>
    </row>
    <row r="1890" spans="1:13" x14ac:dyDescent="0.2">
      <c r="A1890" t="s">
        <v>292</v>
      </c>
      <c r="B1890" t="s">
        <v>293</v>
      </c>
      <c r="C1890" t="s">
        <v>11340</v>
      </c>
      <c r="D1890" t="s">
        <v>9751</v>
      </c>
      <c r="F1890" t="s">
        <v>11341</v>
      </c>
      <c r="G1890" t="s">
        <v>9730</v>
      </c>
      <c r="H1890" t="s">
        <v>9695</v>
      </c>
      <c r="J1890" t="s">
        <v>11342</v>
      </c>
      <c r="K1890" t="s">
        <v>11343</v>
      </c>
      <c r="L1890" t="s">
        <v>303</v>
      </c>
      <c r="M1890" t="s">
        <v>422</v>
      </c>
    </row>
    <row r="1891" spans="1:13" x14ac:dyDescent="0.2">
      <c r="A1891" t="s">
        <v>292</v>
      </c>
      <c r="B1891" t="s">
        <v>293</v>
      </c>
      <c r="C1891" t="s">
        <v>11344</v>
      </c>
      <c r="D1891" t="s">
        <v>11345</v>
      </c>
      <c r="E1891" t="s">
        <v>11346</v>
      </c>
      <c r="F1891" t="s">
        <v>11347</v>
      </c>
      <c r="G1891" t="s">
        <v>11124</v>
      </c>
      <c r="H1891" t="s">
        <v>9916</v>
      </c>
      <c r="I1891" t="s">
        <v>9695</v>
      </c>
      <c r="J1891" t="s">
        <v>11125</v>
      </c>
      <c r="K1891" t="s">
        <v>11348</v>
      </c>
      <c r="L1891" t="s">
        <v>303</v>
      </c>
      <c r="M1891" t="s">
        <v>11349</v>
      </c>
    </row>
    <row r="1892" spans="1:13" x14ac:dyDescent="0.2">
      <c r="A1892" t="s">
        <v>292</v>
      </c>
      <c r="B1892" t="s">
        <v>293</v>
      </c>
      <c r="C1892" t="s">
        <v>11350</v>
      </c>
      <c r="D1892" t="s">
        <v>11351</v>
      </c>
      <c r="F1892" t="s">
        <v>11352</v>
      </c>
      <c r="G1892" t="s">
        <v>2203</v>
      </c>
      <c r="H1892" t="s">
        <v>11353</v>
      </c>
      <c r="I1892" t="s">
        <v>11354</v>
      </c>
      <c r="J1892" t="s">
        <v>11355</v>
      </c>
      <c r="K1892" t="s">
        <v>11356</v>
      </c>
      <c r="L1892" t="s">
        <v>303</v>
      </c>
      <c r="M1892" t="s">
        <v>312</v>
      </c>
    </row>
    <row r="1893" spans="1:13" x14ac:dyDescent="0.2">
      <c r="A1893" t="s">
        <v>292</v>
      </c>
      <c r="B1893" t="s">
        <v>293</v>
      </c>
      <c r="C1893" t="s">
        <v>11357</v>
      </c>
      <c r="D1893" t="s">
        <v>349</v>
      </c>
      <c r="E1893" t="s">
        <v>476</v>
      </c>
      <c r="F1893" t="s">
        <v>4799</v>
      </c>
      <c r="G1893" t="s">
        <v>11358</v>
      </c>
      <c r="H1893" t="s">
        <v>8256</v>
      </c>
      <c r="J1893" t="s">
        <v>11359</v>
      </c>
      <c r="K1893" t="s">
        <v>11360</v>
      </c>
      <c r="L1893" t="s">
        <v>303</v>
      </c>
      <c r="M1893" t="s">
        <v>11361</v>
      </c>
    </row>
    <row r="1894" spans="1:13" x14ac:dyDescent="0.2">
      <c r="A1894" t="s">
        <v>292</v>
      </c>
      <c r="B1894" t="s">
        <v>293</v>
      </c>
      <c r="C1894" t="s">
        <v>11362</v>
      </c>
      <c r="D1894" t="s">
        <v>11363</v>
      </c>
      <c r="F1894" t="s">
        <v>11364</v>
      </c>
      <c r="G1894" t="s">
        <v>11365</v>
      </c>
      <c r="H1894" t="s">
        <v>8943</v>
      </c>
      <c r="J1894" t="s">
        <v>11366</v>
      </c>
      <c r="K1894" t="s">
        <v>302</v>
      </c>
      <c r="L1894" t="s">
        <v>303</v>
      </c>
      <c r="M1894" t="s">
        <v>422</v>
      </c>
    </row>
    <row r="1895" spans="1:13" x14ac:dyDescent="0.2">
      <c r="A1895" t="s">
        <v>292</v>
      </c>
      <c r="B1895" t="s">
        <v>293</v>
      </c>
      <c r="C1895" t="s">
        <v>11367</v>
      </c>
      <c r="D1895" t="s">
        <v>11368</v>
      </c>
      <c r="F1895" t="s">
        <v>11005</v>
      </c>
      <c r="G1895" t="s">
        <v>11369</v>
      </c>
      <c r="H1895" t="s">
        <v>11370</v>
      </c>
      <c r="I1895" t="s">
        <v>11354</v>
      </c>
      <c r="J1895" t="s">
        <v>11371</v>
      </c>
      <c r="K1895" t="s">
        <v>11372</v>
      </c>
      <c r="L1895" t="s">
        <v>303</v>
      </c>
      <c r="M1895" t="s">
        <v>6621</v>
      </c>
    </row>
    <row r="1896" spans="1:13" x14ac:dyDescent="0.2">
      <c r="A1896" t="s">
        <v>292</v>
      </c>
      <c r="B1896" t="s">
        <v>293</v>
      </c>
      <c r="C1896" t="s">
        <v>11373</v>
      </c>
      <c r="D1896" t="s">
        <v>349</v>
      </c>
      <c r="E1896" t="s">
        <v>476</v>
      </c>
      <c r="F1896" t="s">
        <v>11374</v>
      </c>
      <c r="G1896" t="s">
        <v>11353</v>
      </c>
      <c r="H1896" t="s">
        <v>11354</v>
      </c>
      <c r="J1896" t="s">
        <v>11375</v>
      </c>
      <c r="K1896" t="s">
        <v>11376</v>
      </c>
      <c r="L1896" t="s">
        <v>303</v>
      </c>
      <c r="M1896" t="s">
        <v>422</v>
      </c>
    </row>
    <row r="1897" spans="1:13" x14ac:dyDescent="0.2">
      <c r="A1897" t="s">
        <v>292</v>
      </c>
      <c r="B1897" t="s">
        <v>293</v>
      </c>
      <c r="C1897" t="s">
        <v>11377</v>
      </c>
      <c r="D1897" t="s">
        <v>11378</v>
      </c>
      <c r="E1897" t="s">
        <v>3350</v>
      </c>
      <c r="F1897" t="s">
        <v>11379</v>
      </c>
      <c r="G1897" t="s">
        <v>11380</v>
      </c>
      <c r="H1897" t="s">
        <v>11381</v>
      </c>
      <c r="J1897" t="s">
        <v>11382</v>
      </c>
      <c r="K1897" t="s">
        <v>11383</v>
      </c>
      <c r="L1897" t="s">
        <v>303</v>
      </c>
      <c r="M1897" t="s">
        <v>2821</v>
      </c>
    </row>
    <row r="1898" spans="1:13" x14ac:dyDescent="0.2">
      <c r="A1898" t="s">
        <v>292</v>
      </c>
      <c r="B1898" t="s">
        <v>293</v>
      </c>
      <c r="C1898" t="s">
        <v>11384</v>
      </c>
      <c r="D1898" t="s">
        <v>11385</v>
      </c>
      <c r="E1898" t="s">
        <v>11386</v>
      </c>
      <c r="F1898" t="s">
        <v>11387</v>
      </c>
      <c r="G1898" t="s">
        <v>11388</v>
      </c>
      <c r="H1898" t="s">
        <v>8943</v>
      </c>
      <c r="J1898" t="s">
        <v>11389</v>
      </c>
      <c r="K1898" t="s">
        <v>302</v>
      </c>
      <c r="L1898" t="s">
        <v>303</v>
      </c>
      <c r="M1898" t="s">
        <v>11390</v>
      </c>
    </row>
    <row r="1899" spans="1:13" x14ac:dyDescent="0.2">
      <c r="A1899" t="s">
        <v>292</v>
      </c>
      <c r="B1899" t="s">
        <v>293</v>
      </c>
      <c r="C1899" t="s">
        <v>11391</v>
      </c>
      <c r="D1899" t="s">
        <v>6192</v>
      </c>
      <c r="E1899" t="s">
        <v>11392</v>
      </c>
      <c r="F1899" t="s">
        <v>11393</v>
      </c>
      <c r="G1899" t="s">
        <v>11394</v>
      </c>
      <c r="H1899" t="s">
        <v>11395</v>
      </c>
      <c r="I1899" t="s">
        <v>11381</v>
      </c>
      <c r="J1899" t="s">
        <v>11396</v>
      </c>
      <c r="K1899" t="s">
        <v>11397</v>
      </c>
      <c r="L1899" t="s">
        <v>303</v>
      </c>
      <c r="M1899" t="s">
        <v>5915</v>
      </c>
    </row>
    <row r="1900" spans="1:13" x14ac:dyDescent="0.2">
      <c r="A1900" t="s">
        <v>292</v>
      </c>
      <c r="B1900" t="s">
        <v>293</v>
      </c>
      <c r="C1900" t="s">
        <v>11398</v>
      </c>
      <c r="D1900" t="s">
        <v>572</v>
      </c>
      <c r="E1900" t="s">
        <v>573</v>
      </c>
      <c r="F1900" t="s">
        <v>11399</v>
      </c>
      <c r="H1900" t="s">
        <v>11381</v>
      </c>
      <c r="J1900" t="s">
        <v>11400</v>
      </c>
      <c r="K1900" t="s">
        <v>11401</v>
      </c>
      <c r="L1900" t="s">
        <v>303</v>
      </c>
      <c r="M1900" t="s">
        <v>11402</v>
      </c>
    </row>
    <row r="1901" spans="1:13" x14ac:dyDescent="0.2">
      <c r="A1901" t="s">
        <v>292</v>
      </c>
      <c r="B1901" t="s">
        <v>293</v>
      </c>
      <c r="C1901" t="s">
        <v>11403</v>
      </c>
      <c r="D1901" t="s">
        <v>11404</v>
      </c>
      <c r="E1901" t="s">
        <v>11405</v>
      </c>
      <c r="F1901" t="s">
        <v>11406</v>
      </c>
      <c r="H1901" t="s">
        <v>11407</v>
      </c>
      <c r="I1901" t="s">
        <v>11354</v>
      </c>
      <c r="J1901" t="s">
        <v>11408</v>
      </c>
      <c r="K1901" t="s">
        <v>11409</v>
      </c>
      <c r="L1901" t="s">
        <v>303</v>
      </c>
      <c r="M1901" t="s">
        <v>2616</v>
      </c>
    </row>
    <row r="1902" spans="1:13" x14ac:dyDescent="0.2">
      <c r="A1902" t="s">
        <v>292</v>
      </c>
      <c r="B1902" t="s">
        <v>293</v>
      </c>
      <c r="C1902" t="s">
        <v>11410</v>
      </c>
      <c r="D1902" t="s">
        <v>11411</v>
      </c>
      <c r="E1902" t="s">
        <v>11412</v>
      </c>
      <c r="F1902" t="s">
        <v>11413</v>
      </c>
      <c r="G1902" t="s">
        <v>11414</v>
      </c>
      <c r="H1902" t="s">
        <v>11415</v>
      </c>
      <c r="I1902" t="s">
        <v>8943</v>
      </c>
      <c r="J1902" t="s">
        <v>11416</v>
      </c>
      <c r="K1902" t="s">
        <v>11417</v>
      </c>
      <c r="L1902" t="s">
        <v>303</v>
      </c>
      <c r="M1902" t="s">
        <v>11418</v>
      </c>
    </row>
    <row r="1903" spans="1:13" x14ac:dyDescent="0.2">
      <c r="A1903" t="s">
        <v>292</v>
      </c>
      <c r="B1903" t="s">
        <v>293</v>
      </c>
      <c r="C1903" t="s">
        <v>11419</v>
      </c>
      <c r="D1903" t="s">
        <v>11420</v>
      </c>
      <c r="E1903" t="s">
        <v>11421</v>
      </c>
      <c r="F1903" t="s">
        <v>11422</v>
      </c>
      <c r="G1903" t="s">
        <v>11423</v>
      </c>
      <c r="H1903" t="s">
        <v>11424</v>
      </c>
      <c r="I1903" t="s">
        <v>8943</v>
      </c>
      <c r="J1903" t="s">
        <v>11425</v>
      </c>
      <c r="K1903" t="s">
        <v>11426</v>
      </c>
      <c r="L1903" t="s">
        <v>303</v>
      </c>
      <c r="M1903" t="s">
        <v>11427</v>
      </c>
    </row>
    <row r="1904" spans="1:13" x14ac:dyDescent="0.2">
      <c r="A1904" t="s">
        <v>292</v>
      </c>
      <c r="B1904" t="s">
        <v>293</v>
      </c>
      <c r="C1904" t="s">
        <v>11428</v>
      </c>
      <c r="D1904" t="s">
        <v>11429</v>
      </c>
      <c r="E1904" t="s">
        <v>11430</v>
      </c>
      <c r="F1904" t="s">
        <v>11431</v>
      </c>
      <c r="G1904" t="s">
        <v>11432</v>
      </c>
      <c r="H1904" t="s">
        <v>11388</v>
      </c>
      <c r="I1904" t="s">
        <v>8943</v>
      </c>
      <c r="J1904" t="s">
        <v>11433</v>
      </c>
      <c r="K1904" t="s">
        <v>302</v>
      </c>
      <c r="L1904" t="s">
        <v>303</v>
      </c>
      <c r="M1904" t="s">
        <v>11434</v>
      </c>
    </row>
    <row r="1905" spans="1:13" x14ac:dyDescent="0.2">
      <c r="A1905" t="s">
        <v>292</v>
      </c>
      <c r="B1905" t="s">
        <v>293</v>
      </c>
      <c r="C1905" t="s">
        <v>11435</v>
      </c>
      <c r="D1905" t="s">
        <v>11436</v>
      </c>
      <c r="F1905" t="s">
        <v>11437</v>
      </c>
      <c r="G1905" t="s">
        <v>11438</v>
      </c>
      <c r="H1905" t="s">
        <v>11439</v>
      </c>
      <c r="I1905" t="s">
        <v>11440</v>
      </c>
      <c r="J1905" t="s">
        <v>11441</v>
      </c>
      <c r="K1905" t="s">
        <v>11442</v>
      </c>
      <c r="L1905" t="s">
        <v>303</v>
      </c>
      <c r="M1905" t="s">
        <v>8505</v>
      </c>
    </row>
    <row r="1906" spans="1:13" x14ac:dyDescent="0.2">
      <c r="A1906" t="s">
        <v>292</v>
      </c>
      <c r="B1906" t="s">
        <v>293</v>
      </c>
      <c r="C1906" t="s">
        <v>11443</v>
      </c>
      <c r="D1906" t="s">
        <v>11444</v>
      </c>
      <c r="E1906" t="s">
        <v>11445</v>
      </c>
      <c r="F1906" t="s">
        <v>11446</v>
      </c>
      <c r="G1906" t="s">
        <v>11381</v>
      </c>
      <c r="J1906" t="s">
        <v>11447</v>
      </c>
      <c r="K1906" t="s">
        <v>11448</v>
      </c>
      <c r="L1906" t="s">
        <v>303</v>
      </c>
      <c r="M1906" t="s">
        <v>2966</v>
      </c>
    </row>
    <row r="1907" spans="1:13" x14ac:dyDescent="0.2">
      <c r="A1907" t="s">
        <v>292</v>
      </c>
      <c r="B1907" t="s">
        <v>293</v>
      </c>
      <c r="C1907" t="s">
        <v>11449</v>
      </c>
      <c r="D1907" t="s">
        <v>11450</v>
      </c>
      <c r="E1907" t="s">
        <v>11451</v>
      </c>
      <c r="F1907" t="s">
        <v>11452</v>
      </c>
      <c r="G1907" t="s">
        <v>11453</v>
      </c>
      <c r="H1907" t="s">
        <v>11454</v>
      </c>
      <c r="I1907" t="s">
        <v>8943</v>
      </c>
      <c r="J1907" t="s">
        <v>11455</v>
      </c>
      <c r="K1907" t="s">
        <v>11456</v>
      </c>
      <c r="L1907" t="s">
        <v>303</v>
      </c>
      <c r="M1907" t="s">
        <v>3872</v>
      </c>
    </row>
    <row r="1908" spans="1:13" x14ac:dyDescent="0.2">
      <c r="A1908" t="s">
        <v>292</v>
      </c>
      <c r="B1908" t="s">
        <v>293</v>
      </c>
      <c r="C1908" t="s">
        <v>11457</v>
      </c>
      <c r="D1908" t="s">
        <v>401</v>
      </c>
      <c r="E1908" t="s">
        <v>402</v>
      </c>
      <c r="F1908" t="s">
        <v>11458</v>
      </c>
      <c r="H1908" t="s">
        <v>11459</v>
      </c>
      <c r="I1908" t="s">
        <v>11354</v>
      </c>
      <c r="J1908" t="s">
        <v>11460</v>
      </c>
      <c r="K1908" t="s">
        <v>11461</v>
      </c>
      <c r="L1908" t="s">
        <v>303</v>
      </c>
      <c r="M1908" t="s">
        <v>11462</v>
      </c>
    </row>
    <row r="1909" spans="1:13" x14ac:dyDescent="0.2">
      <c r="A1909" t="s">
        <v>292</v>
      </c>
      <c r="B1909" t="s">
        <v>293</v>
      </c>
      <c r="C1909" t="s">
        <v>11463</v>
      </c>
      <c r="D1909" t="s">
        <v>572</v>
      </c>
      <c r="E1909" t="s">
        <v>573</v>
      </c>
      <c r="F1909" t="s">
        <v>11464</v>
      </c>
      <c r="G1909" t="s">
        <v>11465</v>
      </c>
      <c r="H1909" t="s">
        <v>11466</v>
      </c>
      <c r="I1909" t="s">
        <v>11381</v>
      </c>
      <c r="J1909" t="s">
        <v>11467</v>
      </c>
      <c r="K1909" t="s">
        <v>11468</v>
      </c>
      <c r="L1909" t="s">
        <v>303</v>
      </c>
      <c r="M1909" t="s">
        <v>11402</v>
      </c>
    </row>
    <row r="1910" spans="1:13" x14ac:dyDescent="0.2">
      <c r="A1910" t="s">
        <v>292</v>
      </c>
      <c r="B1910" t="s">
        <v>293</v>
      </c>
      <c r="C1910" t="s">
        <v>11469</v>
      </c>
      <c r="D1910" t="s">
        <v>11470</v>
      </c>
      <c r="E1910" t="s">
        <v>11471</v>
      </c>
      <c r="F1910" t="s">
        <v>11472</v>
      </c>
      <c r="G1910" t="s">
        <v>11473</v>
      </c>
      <c r="H1910" t="s">
        <v>11381</v>
      </c>
      <c r="J1910" t="s">
        <v>11474</v>
      </c>
      <c r="K1910" t="s">
        <v>11475</v>
      </c>
      <c r="L1910" t="s">
        <v>303</v>
      </c>
      <c r="M1910" t="s">
        <v>11476</v>
      </c>
    </row>
    <row r="1911" spans="1:13" x14ac:dyDescent="0.2">
      <c r="A1911" t="s">
        <v>292</v>
      </c>
      <c r="B1911" t="s">
        <v>293</v>
      </c>
      <c r="C1911" t="s">
        <v>11477</v>
      </c>
      <c r="D1911" t="s">
        <v>349</v>
      </c>
      <c r="E1911" t="s">
        <v>476</v>
      </c>
      <c r="F1911" t="s">
        <v>11478</v>
      </c>
      <c r="G1911" t="s">
        <v>11479</v>
      </c>
      <c r="H1911" t="s">
        <v>8943</v>
      </c>
      <c r="J1911" t="s">
        <v>11480</v>
      </c>
      <c r="K1911" t="s">
        <v>302</v>
      </c>
      <c r="L1911" t="s">
        <v>303</v>
      </c>
      <c r="M1911" t="s">
        <v>422</v>
      </c>
    </row>
    <row r="1912" spans="1:13" x14ac:dyDescent="0.2">
      <c r="A1912" t="s">
        <v>292</v>
      </c>
      <c r="B1912" t="s">
        <v>293</v>
      </c>
      <c r="C1912" t="s">
        <v>11481</v>
      </c>
      <c r="D1912" t="s">
        <v>11482</v>
      </c>
      <c r="E1912" t="s">
        <v>11483</v>
      </c>
      <c r="F1912" t="s">
        <v>11484</v>
      </c>
      <c r="G1912" t="s">
        <v>11485</v>
      </c>
      <c r="H1912" t="s">
        <v>11486</v>
      </c>
      <c r="I1912" t="s">
        <v>8943</v>
      </c>
      <c r="J1912" t="s">
        <v>11487</v>
      </c>
      <c r="K1912" t="s">
        <v>302</v>
      </c>
      <c r="L1912" t="s">
        <v>303</v>
      </c>
      <c r="M1912" t="s">
        <v>11488</v>
      </c>
    </row>
    <row r="1913" spans="1:13" x14ac:dyDescent="0.2">
      <c r="A1913" t="s">
        <v>292</v>
      </c>
      <c r="B1913" t="s">
        <v>293</v>
      </c>
      <c r="C1913" t="s">
        <v>11489</v>
      </c>
      <c r="D1913" t="s">
        <v>11490</v>
      </c>
      <c r="E1913" t="s">
        <v>11491</v>
      </c>
      <c r="F1913" t="s">
        <v>11492</v>
      </c>
      <c r="H1913" t="s">
        <v>11493</v>
      </c>
      <c r="J1913" t="s">
        <v>11494</v>
      </c>
      <c r="K1913" t="s">
        <v>302</v>
      </c>
      <c r="L1913" t="s">
        <v>303</v>
      </c>
      <c r="M1913" t="s">
        <v>3844</v>
      </c>
    </row>
    <row r="1914" spans="1:13" x14ac:dyDescent="0.2">
      <c r="A1914" t="s">
        <v>292</v>
      </c>
      <c r="B1914" t="s">
        <v>293</v>
      </c>
      <c r="C1914" t="s">
        <v>11495</v>
      </c>
      <c r="D1914" t="s">
        <v>11496</v>
      </c>
      <c r="F1914" t="s">
        <v>11497</v>
      </c>
      <c r="G1914" t="s">
        <v>11498</v>
      </c>
      <c r="H1914" t="s">
        <v>11499</v>
      </c>
      <c r="I1914" t="s">
        <v>11500</v>
      </c>
      <c r="J1914" t="s">
        <v>11501</v>
      </c>
      <c r="K1914" t="s">
        <v>11502</v>
      </c>
      <c r="L1914" t="s">
        <v>303</v>
      </c>
      <c r="M1914" t="s">
        <v>2027</v>
      </c>
    </row>
    <row r="1915" spans="1:13" x14ac:dyDescent="0.2">
      <c r="A1915" t="s">
        <v>292</v>
      </c>
      <c r="B1915" t="s">
        <v>293</v>
      </c>
      <c r="C1915" t="s">
        <v>11503</v>
      </c>
      <c r="D1915" t="s">
        <v>11504</v>
      </c>
      <c r="F1915" t="s">
        <v>11505</v>
      </c>
      <c r="H1915" t="s">
        <v>11506</v>
      </c>
      <c r="I1915" t="s">
        <v>8943</v>
      </c>
      <c r="J1915" t="s">
        <v>11507</v>
      </c>
      <c r="K1915" t="s">
        <v>11508</v>
      </c>
      <c r="L1915" t="s">
        <v>303</v>
      </c>
      <c r="M1915" t="s">
        <v>422</v>
      </c>
    </row>
    <row r="1916" spans="1:13" x14ac:dyDescent="0.2">
      <c r="A1916" t="s">
        <v>292</v>
      </c>
      <c r="B1916" t="s">
        <v>293</v>
      </c>
      <c r="C1916" t="s">
        <v>11509</v>
      </c>
      <c r="D1916" t="s">
        <v>11510</v>
      </c>
      <c r="E1916" t="s">
        <v>11511</v>
      </c>
      <c r="F1916" t="s">
        <v>11512</v>
      </c>
      <c r="G1916" t="s">
        <v>11513</v>
      </c>
      <c r="H1916" t="s">
        <v>8943</v>
      </c>
      <c r="J1916" t="s">
        <v>11514</v>
      </c>
      <c r="K1916" t="s">
        <v>11515</v>
      </c>
      <c r="L1916" t="s">
        <v>303</v>
      </c>
      <c r="M1916" t="s">
        <v>2431</v>
      </c>
    </row>
    <row r="1917" spans="1:13" x14ac:dyDescent="0.2">
      <c r="A1917" t="s">
        <v>292</v>
      </c>
      <c r="B1917" t="s">
        <v>293</v>
      </c>
      <c r="C1917" t="s">
        <v>11516</v>
      </c>
      <c r="D1917" t="s">
        <v>11517</v>
      </c>
      <c r="E1917" t="s">
        <v>11518</v>
      </c>
      <c r="F1917" t="s">
        <v>11519</v>
      </c>
      <c r="G1917" t="s">
        <v>11520</v>
      </c>
      <c r="H1917" t="s">
        <v>8943</v>
      </c>
      <c r="J1917" t="s">
        <v>11521</v>
      </c>
      <c r="K1917" t="s">
        <v>302</v>
      </c>
      <c r="L1917" t="s">
        <v>303</v>
      </c>
      <c r="M1917" t="s">
        <v>10583</v>
      </c>
    </row>
    <row r="1918" spans="1:13" x14ac:dyDescent="0.2">
      <c r="A1918" t="s">
        <v>292</v>
      </c>
      <c r="B1918" t="s">
        <v>293</v>
      </c>
      <c r="C1918" t="s">
        <v>11522</v>
      </c>
      <c r="D1918" t="s">
        <v>11523</v>
      </c>
      <c r="E1918" t="s">
        <v>11524</v>
      </c>
      <c r="F1918" t="s">
        <v>11525</v>
      </c>
      <c r="H1918" t="s">
        <v>11493</v>
      </c>
      <c r="J1918" t="s">
        <v>11526</v>
      </c>
      <c r="K1918" t="s">
        <v>11527</v>
      </c>
      <c r="L1918" t="s">
        <v>303</v>
      </c>
      <c r="M1918" t="s">
        <v>11528</v>
      </c>
    </row>
    <row r="1919" spans="1:13" x14ac:dyDescent="0.2">
      <c r="A1919" t="s">
        <v>292</v>
      </c>
      <c r="B1919" t="s">
        <v>293</v>
      </c>
      <c r="C1919" t="s">
        <v>11529</v>
      </c>
      <c r="D1919" t="s">
        <v>11530</v>
      </c>
      <c r="E1919" t="s">
        <v>11531</v>
      </c>
      <c r="F1919" t="s">
        <v>11532</v>
      </c>
      <c r="G1919" t="s">
        <v>11533</v>
      </c>
      <c r="H1919" t="s">
        <v>11381</v>
      </c>
      <c r="J1919" t="s">
        <v>11534</v>
      </c>
      <c r="K1919" t="s">
        <v>302</v>
      </c>
      <c r="L1919" t="s">
        <v>303</v>
      </c>
      <c r="M1919" t="s">
        <v>681</v>
      </c>
    </row>
    <row r="1920" spans="1:13" x14ac:dyDescent="0.2">
      <c r="A1920" t="s">
        <v>292</v>
      </c>
      <c r="B1920" t="s">
        <v>293</v>
      </c>
      <c r="C1920" t="s">
        <v>11535</v>
      </c>
      <c r="D1920" t="s">
        <v>11517</v>
      </c>
      <c r="E1920" t="s">
        <v>11518</v>
      </c>
      <c r="F1920" t="s">
        <v>11536</v>
      </c>
      <c r="G1920" t="s">
        <v>11479</v>
      </c>
      <c r="H1920" t="s">
        <v>8943</v>
      </c>
      <c r="J1920" t="s">
        <v>11537</v>
      </c>
      <c r="K1920" t="s">
        <v>11538</v>
      </c>
      <c r="L1920" t="s">
        <v>303</v>
      </c>
      <c r="M1920" t="s">
        <v>11539</v>
      </c>
    </row>
    <row r="1921" spans="1:13" x14ac:dyDescent="0.2">
      <c r="A1921" t="s">
        <v>292</v>
      </c>
      <c r="B1921" t="s">
        <v>293</v>
      </c>
      <c r="C1921" t="s">
        <v>11540</v>
      </c>
      <c r="D1921" t="s">
        <v>11541</v>
      </c>
      <c r="E1921" t="s">
        <v>11542</v>
      </c>
      <c r="F1921" t="s">
        <v>11543</v>
      </c>
      <c r="G1921" t="s">
        <v>11388</v>
      </c>
      <c r="H1921" t="s">
        <v>8943</v>
      </c>
      <c r="J1921" t="s">
        <v>11544</v>
      </c>
      <c r="K1921" t="s">
        <v>11545</v>
      </c>
      <c r="L1921" t="s">
        <v>303</v>
      </c>
      <c r="M1921" t="s">
        <v>2699</v>
      </c>
    </row>
    <row r="1922" spans="1:13" x14ac:dyDescent="0.2">
      <c r="A1922" t="s">
        <v>292</v>
      </c>
      <c r="B1922" t="s">
        <v>293</v>
      </c>
      <c r="C1922" t="s">
        <v>11546</v>
      </c>
      <c r="D1922" t="s">
        <v>11510</v>
      </c>
      <c r="E1922" t="s">
        <v>11547</v>
      </c>
      <c r="F1922" t="s">
        <v>11548</v>
      </c>
      <c r="H1922" t="s">
        <v>11549</v>
      </c>
      <c r="I1922" t="s">
        <v>8943</v>
      </c>
      <c r="J1922" t="s">
        <v>11550</v>
      </c>
      <c r="K1922" t="s">
        <v>11551</v>
      </c>
      <c r="L1922" t="s">
        <v>303</v>
      </c>
      <c r="M1922" t="s">
        <v>11552</v>
      </c>
    </row>
    <row r="1923" spans="1:13" x14ac:dyDescent="0.2">
      <c r="A1923" t="s">
        <v>292</v>
      </c>
      <c r="B1923" t="s">
        <v>293</v>
      </c>
      <c r="C1923" t="s">
        <v>11553</v>
      </c>
      <c r="D1923" t="s">
        <v>564</v>
      </c>
      <c r="E1923" t="s">
        <v>296</v>
      </c>
      <c r="F1923" t="s">
        <v>484</v>
      </c>
      <c r="G1923" t="s">
        <v>11554</v>
      </c>
      <c r="H1923" t="s">
        <v>11555</v>
      </c>
      <c r="I1923" t="s">
        <v>11556</v>
      </c>
      <c r="J1923" t="s">
        <v>11557</v>
      </c>
      <c r="K1923" t="s">
        <v>11558</v>
      </c>
      <c r="L1923" t="s">
        <v>303</v>
      </c>
      <c r="M1923" t="s">
        <v>11559</v>
      </c>
    </row>
    <row r="1924" spans="1:13" x14ac:dyDescent="0.2">
      <c r="A1924" t="s">
        <v>292</v>
      </c>
      <c r="B1924" t="s">
        <v>293</v>
      </c>
      <c r="C1924" t="s">
        <v>11560</v>
      </c>
      <c r="D1924" t="s">
        <v>11561</v>
      </c>
      <c r="E1924" t="s">
        <v>11562</v>
      </c>
      <c r="F1924" t="s">
        <v>11563</v>
      </c>
      <c r="G1924" t="s">
        <v>11564</v>
      </c>
      <c r="H1924" t="s">
        <v>11353</v>
      </c>
      <c r="I1924" t="s">
        <v>11565</v>
      </c>
      <c r="J1924" t="s">
        <v>11566</v>
      </c>
      <c r="K1924" t="s">
        <v>11567</v>
      </c>
      <c r="L1924" t="s">
        <v>303</v>
      </c>
      <c r="M1924" t="s">
        <v>11568</v>
      </c>
    </row>
    <row r="1925" spans="1:13" x14ac:dyDescent="0.2">
      <c r="A1925" t="s">
        <v>292</v>
      </c>
      <c r="B1925" t="s">
        <v>293</v>
      </c>
      <c r="C1925" t="s">
        <v>11569</v>
      </c>
      <c r="D1925" t="s">
        <v>401</v>
      </c>
      <c r="E1925" t="s">
        <v>402</v>
      </c>
      <c r="F1925" t="s">
        <v>11570</v>
      </c>
      <c r="H1925" t="s">
        <v>11520</v>
      </c>
      <c r="I1925" t="s">
        <v>8943</v>
      </c>
      <c r="J1925" t="s">
        <v>11571</v>
      </c>
      <c r="K1925" t="s">
        <v>302</v>
      </c>
      <c r="L1925" t="s">
        <v>303</v>
      </c>
      <c r="M1925" t="s">
        <v>11572</v>
      </c>
    </row>
    <row r="1926" spans="1:13" x14ac:dyDescent="0.2">
      <c r="A1926" t="s">
        <v>292</v>
      </c>
      <c r="B1926" t="s">
        <v>293</v>
      </c>
      <c r="C1926" t="s">
        <v>11573</v>
      </c>
      <c r="D1926" t="s">
        <v>366</v>
      </c>
      <c r="E1926" t="s">
        <v>10132</v>
      </c>
      <c r="F1926" t="s">
        <v>11574</v>
      </c>
      <c r="G1926" t="s">
        <v>11575</v>
      </c>
      <c r="H1926" t="s">
        <v>11576</v>
      </c>
      <c r="I1926" t="s">
        <v>8943</v>
      </c>
      <c r="J1926" t="s">
        <v>11577</v>
      </c>
      <c r="K1926" t="s">
        <v>11578</v>
      </c>
      <c r="L1926" t="s">
        <v>303</v>
      </c>
      <c r="M1926" t="s">
        <v>11579</v>
      </c>
    </row>
    <row r="1927" spans="1:13" x14ac:dyDescent="0.2">
      <c r="A1927" t="s">
        <v>292</v>
      </c>
      <c r="B1927" t="s">
        <v>293</v>
      </c>
      <c r="C1927" t="s">
        <v>11580</v>
      </c>
      <c r="D1927" t="s">
        <v>11581</v>
      </c>
      <c r="E1927" t="s">
        <v>6057</v>
      </c>
      <c r="F1927" t="s">
        <v>11582</v>
      </c>
      <c r="G1927" t="s">
        <v>11583</v>
      </c>
      <c r="H1927" t="s">
        <v>11381</v>
      </c>
      <c r="J1927" t="s">
        <v>11584</v>
      </c>
      <c r="K1927" t="s">
        <v>302</v>
      </c>
      <c r="L1927" t="s">
        <v>303</v>
      </c>
      <c r="M1927" t="s">
        <v>1581</v>
      </c>
    </row>
    <row r="1928" spans="1:13" x14ac:dyDescent="0.2">
      <c r="A1928" t="s">
        <v>292</v>
      </c>
      <c r="B1928" t="s">
        <v>293</v>
      </c>
      <c r="C1928" t="s">
        <v>11585</v>
      </c>
      <c r="D1928" t="s">
        <v>401</v>
      </c>
      <c r="E1928" t="s">
        <v>402</v>
      </c>
      <c r="F1928" t="s">
        <v>11586</v>
      </c>
      <c r="H1928" t="s">
        <v>11388</v>
      </c>
      <c r="I1928" t="s">
        <v>8943</v>
      </c>
      <c r="J1928" t="s">
        <v>11587</v>
      </c>
      <c r="K1928" t="s">
        <v>11588</v>
      </c>
      <c r="L1928" t="s">
        <v>303</v>
      </c>
      <c r="M1928" t="s">
        <v>11589</v>
      </c>
    </row>
    <row r="1929" spans="1:13" x14ac:dyDescent="0.2">
      <c r="A1929" t="s">
        <v>292</v>
      </c>
      <c r="B1929" t="s">
        <v>293</v>
      </c>
      <c r="C1929" t="s">
        <v>11590</v>
      </c>
      <c r="D1929" t="s">
        <v>2857</v>
      </c>
      <c r="E1929" t="s">
        <v>5478</v>
      </c>
      <c r="F1929" t="s">
        <v>11591</v>
      </c>
      <c r="H1929" t="s">
        <v>11592</v>
      </c>
      <c r="I1929" t="s">
        <v>11593</v>
      </c>
      <c r="J1929" t="s">
        <v>11594</v>
      </c>
      <c r="K1929" t="s">
        <v>11595</v>
      </c>
      <c r="L1929" t="s">
        <v>303</v>
      </c>
      <c r="M1929" t="s">
        <v>11596</v>
      </c>
    </row>
    <row r="1930" spans="1:13" x14ac:dyDescent="0.2">
      <c r="A1930" t="s">
        <v>292</v>
      </c>
      <c r="B1930" t="s">
        <v>293</v>
      </c>
      <c r="C1930" t="s">
        <v>11597</v>
      </c>
      <c r="D1930" t="s">
        <v>11598</v>
      </c>
      <c r="E1930" t="s">
        <v>11599</v>
      </c>
      <c r="F1930" t="s">
        <v>11600</v>
      </c>
      <c r="H1930" t="s">
        <v>11459</v>
      </c>
      <c r="I1930" t="s">
        <v>11354</v>
      </c>
      <c r="J1930" t="s">
        <v>11601</v>
      </c>
      <c r="K1930" t="s">
        <v>11602</v>
      </c>
      <c r="L1930" t="s">
        <v>303</v>
      </c>
      <c r="M1930" t="s">
        <v>2914</v>
      </c>
    </row>
    <row r="1931" spans="1:13" x14ac:dyDescent="0.2">
      <c r="A1931" t="s">
        <v>292</v>
      </c>
      <c r="B1931" t="s">
        <v>293</v>
      </c>
      <c r="C1931" t="s">
        <v>11603</v>
      </c>
      <c r="D1931" t="s">
        <v>366</v>
      </c>
      <c r="E1931" t="s">
        <v>11604</v>
      </c>
      <c r="F1931" t="s">
        <v>5008</v>
      </c>
      <c r="H1931" t="s">
        <v>11415</v>
      </c>
      <c r="I1931" t="s">
        <v>8943</v>
      </c>
      <c r="J1931" t="s">
        <v>11605</v>
      </c>
      <c r="K1931" t="s">
        <v>11606</v>
      </c>
      <c r="L1931" t="s">
        <v>303</v>
      </c>
      <c r="M1931" t="s">
        <v>11607</v>
      </c>
    </row>
    <row r="1932" spans="1:13" x14ac:dyDescent="0.2">
      <c r="A1932" t="s">
        <v>292</v>
      </c>
      <c r="B1932" t="s">
        <v>293</v>
      </c>
      <c r="C1932" t="s">
        <v>11608</v>
      </c>
      <c r="D1932" t="s">
        <v>11609</v>
      </c>
      <c r="E1932" t="s">
        <v>11610</v>
      </c>
      <c r="F1932" t="s">
        <v>11611</v>
      </c>
      <c r="G1932" t="s">
        <v>11612</v>
      </c>
      <c r="H1932" t="s">
        <v>11493</v>
      </c>
      <c r="J1932" t="s">
        <v>11613</v>
      </c>
      <c r="K1932" t="s">
        <v>11614</v>
      </c>
      <c r="L1932" t="s">
        <v>303</v>
      </c>
      <c r="M1932" t="s">
        <v>11615</v>
      </c>
    </row>
    <row r="1933" spans="1:13" x14ac:dyDescent="0.2">
      <c r="A1933" t="s">
        <v>292</v>
      </c>
      <c r="B1933" t="s">
        <v>293</v>
      </c>
      <c r="C1933" t="s">
        <v>11616</v>
      </c>
      <c r="D1933" t="s">
        <v>11617</v>
      </c>
      <c r="F1933" t="s">
        <v>11485</v>
      </c>
      <c r="G1933" t="s">
        <v>11618</v>
      </c>
      <c r="H1933" t="s">
        <v>11381</v>
      </c>
      <c r="J1933" t="s">
        <v>11619</v>
      </c>
      <c r="K1933" t="s">
        <v>11356</v>
      </c>
      <c r="L1933" t="s">
        <v>303</v>
      </c>
      <c r="M1933" t="s">
        <v>312</v>
      </c>
    </row>
    <row r="1934" spans="1:13" x14ac:dyDescent="0.2">
      <c r="A1934" t="s">
        <v>292</v>
      </c>
      <c r="B1934" t="s">
        <v>293</v>
      </c>
      <c r="C1934" t="s">
        <v>11620</v>
      </c>
      <c r="D1934" t="s">
        <v>564</v>
      </c>
      <c r="E1934" t="s">
        <v>296</v>
      </c>
      <c r="F1934" t="s">
        <v>11621</v>
      </c>
      <c r="G1934" t="s">
        <v>11388</v>
      </c>
      <c r="H1934" t="s">
        <v>8943</v>
      </c>
      <c r="J1934" t="s">
        <v>11622</v>
      </c>
      <c r="K1934" t="s">
        <v>302</v>
      </c>
      <c r="L1934" t="s">
        <v>303</v>
      </c>
      <c r="M1934" t="s">
        <v>422</v>
      </c>
    </row>
    <row r="1935" spans="1:13" x14ac:dyDescent="0.2">
      <c r="A1935" t="s">
        <v>292</v>
      </c>
      <c r="B1935" t="s">
        <v>293</v>
      </c>
      <c r="C1935" t="s">
        <v>11623</v>
      </c>
      <c r="D1935" t="s">
        <v>11523</v>
      </c>
      <c r="F1935" t="s">
        <v>11624</v>
      </c>
      <c r="G1935" t="s">
        <v>11625</v>
      </c>
      <c r="H1935" t="s">
        <v>11493</v>
      </c>
      <c r="I1935" t="s">
        <v>8943</v>
      </c>
      <c r="J1935" t="s">
        <v>11626</v>
      </c>
      <c r="K1935" t="s">
        <v>11627</v>
      </c>
      <c r="L1935" t="s">
        <v>303</v>
      </c>
      <c r="M1935" t="s">
        <v>11628</v>
      </c>
    </row>
    <row r="1936" spans="1:13" x14ac:dyDescent="0.2">
      <c r="A1936" t="s">
        <v>292</v>
      </c>
      <c r="B1936" t="s">
        <v>293</v>
      </c>
      <c r="C1936" t="s">
        <v>11629</v>
      </c>
      <c r="D1936" t="s">
        <v>11630</v>
      </c>
      <c r="E1936" t="s">
        <v>11631</v>
      </c>
      <c r="F1936" t="s">
        <v>11632</v>
      </c>
      <c r="G1936" t="s">
        <v>11633</v>
      </c>
      <c r="H1936" t="s">
        <v>8943</v>
      </c>
      <c r="J1936" t="s">
        <v>11634</v>
      </c>
      <c r="K1936" t="s">
        <v>302</v>
      </c>
      <c r="L1936" t="s">
        <v>303</v>
      </c>
      <c r="M1936" t="s">
        <v>8054</v>
      </c>
    </row>
    <row r="1937" spans="1:13" x14ac:dyDescent="0.2">
      <c r="A1937" t="s">
        <v>292</v>
      </c>
      <c r="B1937" t="s">
        <v>293</v>
      </c>
      <c r="C1937" t="s">
        <v>11635</v>
      </c>
      <c r="D1937" t="s">
        <v>11636</v>
      </c>
      <c r="E1937" t="s">
        <v>11637</v>
      </c>
      <c r="F1937" t="s">
        <v>11638</v>
      </c>
      <c r="G1937" t="s">
        <v>11639</v>
      </c>
      <c r="H1937" t="s">
        <v>11640</v>
      </c>
      <c r="I1937" t="s">
        <v>8943</v>
      </c>
      <c r="J1937" t="s">
        <v>11641</v>
      </c>
      <c r="K1937" t="s">
        <v>302</v>
      </c>
      <c r="L1937" t="s">
        <v>303</v>
      </c>
      <c r="M1937" t="s">
        <v>11642</v>
      </c>
    </row>
    <row r="1938" spans="1:13" x14ac:dyDescent="0.2">
      <c r="A1938" t="s">
        <v>292</v>
      </c>
      <c r="B1938" t="s">
        <v>293</v>
      </c>
      <c r="C1938" t="s">
        <v>11643</v>
      </c>
      <c r="D1938" t="s">
        <v>844</v>
      </c>
      <c r="E1938" t="s">
        <v>296</v>
      </c>
      <c r="F1938" t="s">
        <v>11644</v>
      </c>
      <c r="G1938" t="s">
        <v>11645</v>
      </c>
      <c r="H1938" t="s">
        <v>11381</v>
      </c>
      <c r="J1938" t="s">
        <v>11646</v>
      </c>
      <c r="K1938" t="s">
        <v>11647</v>
      </c>
      <c r="L1938" t="s">
        <v>303</v>
      </c>
      <c r="M1938" t="s">
        <v>11648</v>
      </c>
    </row>
    <row r="1939" spans="1:13" x14ac:dyDescent="0.2">
      <c r="A1939" t="s">
        <v>292</v>
      </c>
      <c r="B1939" t="s">
        <v>293</v>
      </c>
      <c r="C1939" t="s">
        <v>11649</v>
      </c>
      <c r="D1939" t="s">
        <v>349</v>
      </c>
      <c r="E1939" t="s">
        <v>476</v>
      </c>
      <c r="F1939" t="s">
        <v>11650</v>
      </c>
      <c r="H1939" t="s">
        <v>11407</v>
      </c>
      <c r="I1939" t="s">
        <v>11354</v>
      </c>
      <c r="J1939" t="s">
        <v>11651</v>
      </c>
      <c r="K1939" t="s">
        <v>11652</v>
      </c>
      <c r="L1939" t="s">
        <v>303</v>
      </c>
      <c r="M1939" t="s">
        <v>11653</v>
      </c>
    </row>
    <row r="1940" spans="1:13" x14ac:dyDescent="0.2">
      <c r="A1940" t="s">
        <v>292</v>
      </c>
      <c r="B1940" t="s">
        <v>293</v>
      </c>
      <c r="C1940" t="s">
        <v>11654</v>
      </c>
      <c r="D1940" t="s">
        <v>564</v>
      </c>
      <c r="E1940" t="s">
        <v>296</v>
      </c>
      <c r="F1940" t="s">
        <v>11655</v>
      </c>
      <c r="H1940" t="s">
        <v>11381</v>
      </c>
      <c r="J1940" t="s">
        <v>11656</v>
      </c>
      <c r="K1940" t="s">
        <v>11657</v>
      </c>
      <c r="L1940" t="s">
        <v>303</v>
      </c>
      <c r="M1940" t="s">
        <v>11658</v>
      </c>
    </row>
    <row r="1941" spans="1:13" x14ac:dyDescent="0.2">
      <c r="A1941" t="s">
        <v>292</v>
      </c>
      <c r="B1941" t="s">
        <v>293</v>
      </c>
      <c r="C1941" t="s">
        <v>11659</v>
      </c>
      <c r="D1941" t="s">
        <v>11660</v>
      </c>
      <c r="E1941" t="s">
        <v>11661</v>
      </c>
      <c r="F1941" t="s">
        <v>11662</v>
      </c>
      <c r="H1941" t="s">
        <v>11381</v>
      </c>
      <c r="J1941" t="s">
        <v>11663</v>
      </c>
      <c r="K1941" t="s">
        <v>11664</v>
      </c>
      <c r="L1941" t="s">
        <v>303</v>
      </c>
      <c r="M1941" t="s">
        <v>11665</v>
      </c>
    </row>
    <row r="1942" spans="1:13" x14ac:dyDescent="0.2">
      <c r="A1942" t="s">
        <v>292</v>
      </c>
      <c r="B1942" t="s">
        <v>293</v>
      </c>
      <c r="C1942" t="s">
        <v>11666</v>
      </c>
      <c r="D1942" t="s">
        <v>11667</v>
      </c>
      <c r="F1942" t="s">
        <v>11668</v>
      </c>
      <c r="G1942" t="s">
        <v>11669</v>
      </c>
      <c r="H1942" t="s">
        <v>11415</v>
      </c>
      <c r="I1942" t="s">
        <v>8943</v>
      </c>
      <c r="J1942" t="s">
        <v>11670</v>
      </c>
      <c r="K1942" t="s">
        <v>11671</v>
      </c>
      <c r="L1942" t="s">
        <v>303</v>
      </c>
      <c r="M1942" t="s">
        <v>312</v>
      </c>
    </row>
    <row r="1943" spans="1:13" x14ac:dyDescent="0.2">
      <c r="A1943" t="s">
        <v>292</v>
      </c>
      <c r="B1943" t="s">
        <v>293</v>
      </c>
      <c r="C1943" t="s">
        <v>11672</v>
      </c>
      <c r="D1943" t="s">
        <v>11673</v>
      </c>
      <c r="E1943" t="s">
        <v>11674</v>
      </c>
      <c r="F1943" t="s">
        <v>11675</v>
      </c>
      <c r="G1943" t="s">
        <v>981</v>
      </c>
      <c r="H1943" t="s">
        <v>11493</v>
      </c>
      <c r="I1943" t="s">
        <v>8943</v>
      </c>
      <c r="J1943" t="s">
        <v>11676</v>
      </c>
      <c r="K1943" t="s">
        <v>11677</v>
      </c>
      <c r="L1943" t="s">
        <v>303</v>
      </c>
      <c r="M1943" t="s">
        <v>1841</v>
      </c>
    </row>
    <row r="1944" spans="1:13" x14ac:dyDescent="0.2">
      <c r="A1944" t="s">
        <v>292</v>
      </c>
      <c r="B1944" t="s">
        <v>293</v>
      </c>
      <c r="C1944" t="s">
        <v>11678</v>
      </c>
      <c r="D1944" t="s">
        <v>349</v>
      </c>
      <c r="E1944" t="s">
        <v>476</v>
      </c>
      <c r="F1944" t="s">
        <v>11679</v>
      </c>
      <c r="G1944" t="s">
        <v>11424</v>
      </c>
      <c r="H1944" t="s">
        <v>8943</v>
      </c>
      <c r="J1944" t="s">
        <v>11680</v>
      </c>
      <c r="K1944" t="s">
        <v>302</v>
      </c>
      <c r="L1944" t="s">
        <v>303</v>
      </c>
      <c r="M1944" t="s">
        <v>422</v>
      </c>
    </row>
    <row r="1945" spans="1:13" x14ac:dyDescent="0.2">
      <c r="A1945" t="s">
        <v>292</v>
      </c>
      <c r="B1945" t="s">
        <v>293</v>
      </c>
      <c r="C1945" t="s">
        <v>11681</v>
      </c>
      <c r="D1945" t="s">
        <v>4945</v>
      </c>
      <c r="F1945" t="s">
        <v>11682</v>
      </c>
      <c r="G1945" t="s">
        <v>11683</v>
      </c>
      <c r="H1945" t="s">
        <v>11381</v>
      </c>
      <c r="J1945" t="s">
        <v>11684</v>
      </c>
      <c r="K1945" t="s">
        <v>11685</v>
      </c>
      <c r="L1945" t="s">
        <v>303</v>
      </c>
      <c r="M1945" t="s">
        <v>11686</v>
      </c>
    </row>
    <row r="1946" spans="1:13" x14ac:dyDescent="0.2">
      <c r="A1946" t="s">
        <v>292</v>
      </c>
      <c r="B1946" t="s">
        <v>293</v>
      </c>
      <c r="C1946" t="s">
        <v>11687</v>
      </c>
      <c r="D1946" t="s">
        <v>564</v>
      </c>
      <c r="E1946" t="s">
        <v>296</v>
      </c>
      <c r="F1946" t="s">
        <v>11688</v>
      </c>
      <c r="G1946" t="s">
        <v>11689</v>
      </c>
      <c r="H1946" t="s">
        <v>11407</v>
      </c>
      <c r="I1946" t="s">
        <v>11354</v>
      </c>
      <c r="J1946" t="s">
        <v>11690</v>
      </c>
      <c r="K1946" t="s">
        <v>11691</v>
      </c>
      <c r="L1946" t="s">
        <v>303</v>
      </c>
      <c r="M1946" t="s">
        <v>11559</v>
      </c>
    </row>
    <row r="1947" spans="1:13" x14ac:dyDescent="0.2">
      <c r="A1947" t="s">
        <v>292</v>
      </c>
      <c r="B1947" t="s">
        <v>293</v>
      </c>
      <c r="C1947" t="s">
        <v>11692</v>
      </c>
      <c r="D1947" t="s">
        <v>11693</v>
      </c>
      <c r="E1947" t="s">
        <v>11694</v>
      </c>
      <c r="F1947" t="s">
        <v>350</v>
      </c>
      <c r="G1947" t="s">
        <v>11695</v>
      </c>
      <c r="H1947" t="s">
        <v>11696</v>
      </c>
      <c r="I1947" t="s">
        <v>8943</v>
      </c>
      <c r="J1947" t="s">
        <v>11697</v>
      </c>
      <c r="K1947" t="s">
        <v>11698</v>
      </c>
      <c r="L1947" t="s">
        <v>303</v>
      </c>
      <c r="M1947" t="s">
        <v>11699</v>
      </c>
    </row>
    <row r="1948" spans="1:13" x14ac:dyDescent="0.2">
      <c r="A1948" t="s">
        <v>292</v>
      </c>
      <c r="B1948" t="s">
        <v>293</v>
      </c>
      <c r="C1948" t="s">
        <v>11700</v>
      </c>
      <c r="D1948" t="s">
        <v>572</v>
      </c>
      <c r="E1948" t="s">
        <v>573</v>
      </c>
      <c r="F1948" t="s">
        <v>772</v>
      </c>
      <c r="H1948" t="s">
        <v>11701</v>
      </c>
      <c r="I1948" t="s">
        <v>8943</v>
      </c>
      <c r="J1948" t="s">
        <v>11702</v>
      </c>
      <c r="K1948" t="s">
        <v>11703</v>
      </c>
      <c r="L1948" t="s">
        <v>303</v>
      </c>
      <c r="M1948" t="s">
        <v>11704</v>
      </c>
    </row>
    <row r="1949" spans="1:13" x14ac:dyDescent="0.2">
      <c r="A1949" t="s">
        <v>292</v>
      </c>
      <c r="B1949" t="s">
        <v>293</v>
      </c>
      <c r="C1949" t="s">
        <v>11705</v>
      </c>
      <c r="D1949" t="s">
        <v>11706</v>
      </c>
      <c r="E1949" t="s">
        <v>11694</v>
      </c>
      <c r="F1949" t="s">
        <v>11707</v>
      </c>
      <c r="G1949" t="s">
        <v>11708</v>
      </c>
      <c r="H1949" t="s">
        <v>8943</v>
      </c>
      <c r="J1949" t="s">
        <v>11709</v>
      </c>
      <c r="K1949" t="s">
        <v>11710</v>
      </c>
      <c r="L1949" t="s">
        <v>303</v>
      </c>
      <c r="M1949" t="s">
        <v>422</v>
      </c>
    </row>
    <row r="1950" spans="1:13" x14ac:dyDescent="0.2">
      <c r="A1950" t="s">
        <v>292</v>
      </c>
      <c r="B1950" t="s">
        <v>293</v>
      </c>
      <c r="C1950" t="s">
        <v>11711</v>
      </c>
      <c r="D1950" t="s">
        <v>11712</v>
      </c>
      <c r="E1950" t="s">
        <v>11713</v>
      </c>
      <c r="F1950" t="s">
        <v>11714</v>
      </c>
      <c r="H1950" t="s">
        <v>11493</v>
      </c>
      <c r="J1950" t="s">
        <v>11715</v>
      </c>
      <c r="K1950" t="s">
        <v>11716</v>
      </c>
      <c r="L1950" t="s">
        <v>303</v>
      </c>
      <c r="M1950" t="s">
        <v>11717</v>
      </c>
    </row>
    <row r="1951" spans="1:13" x14ac:dyDescent="0.2">
      <c r="A1951" t="s">
        <v>292</v>
      </c>
      <c r="B1951" t="s">
        <v>293</v>
      </c>
      <c r="C1951" t="s">
        <v>11718</v>
      </c>
      <c r="D1951" t="s">
        <v>349</v>
      </c>
      <c r="E1951" t="s">
        <v>424</v>
      </c>
      <c r="F1951" t="s">
        <v>11719</v>
      </c>
      <c r="G1951" t="s">
        <v>11415</v>
      </c>
      <c r="H1951" t="s">
        <v>8943</v>
      </c>
      <c r="J1951" t="s">
        <v>11720</v>
      </c>
      <c r="K1951" t="s">
        <v>302</v>
      </c>
      <c r="L1951" t="s">
        <v>303</v>
      </c>
      <c r="M1951" t="s">
        <v>11721</v>
      </c>
    </row>
    <row r="1952" spans="1:13" x14ac:dyDescent="0.2">
      <c r="A1952" t="s">
        <v>292</v>
      </c>
      <c r="B1952" t="s">
        <v>293</v>
      </c>
      <c r="C1952" t="s">
        <v>11722</v>
      </c>
      <c r="D1952" t="s">
        <v>295</v>
      </c>
      <c r="E1952" t="s">
        <v>296</v>
      </c>
      <c r="F1952" t="s">
        <v>11387</v>
      </c>
      <c r="G1952" t="s">
        <v>11723</v>
      </c>
      <c r="H1952" t="s">
        <v>11370</v>
      </c>
      <c r="I1952" t="s">
        <v>11354</v>
      </c>
      <c r="J1952" t="s">
        <v>11724</v>
      </c>
      <c r="K1952" t="s">
        <v>11725</v>
      </c>
      <c r="L1952" t="s">
        <v>303</v>
      </c>
      <c r="M1952" t="s">
        <v>1841</v>
      </c>
    </row>
    <row r="1953" spans="1:13" x14ac:dyDescent="0.2">
      <c r="A1953" t="s">
        <v>292</v>
      </c>
      <c r="B1953" t="s">
        <v>293</v>
      </c>
      <c r="C1953" t="s">
        <v>11726</v>
      </c>
      <c r="D1953" t="s">
        <v>11727</v>
      </c>
      <c r="E1953" t="s">
        <v>6057</v>
      </c>
      <c r="F1953" t="s">
        <v>11728</v>
      </c>
      <c r="G1953" t="s">
        <v>11381</v>
      </c>
      <c r="J1953" t="s">
        <v>11729</v>
      </c>
      <c r="K1953" t="s">
        <v>302</v>
      </c>
      <c r="L1953" t="s">
        <v>303</v>
      </c>
      <c r="M1953" t="s">
        <v>11730</v>
      </c>
    </row>
    <row r="1954" spans="1:13" x14ac:dyDescent="0.2">
      <c r="A1954" t="s">
        <v>292</v>
      </c>
      <c r="B1954" t="s">
        <v>293</v>
      </c>
      <c r="C1954" t="s">
        <v>11731</v>
      </c>
      <c r="D1954" t="s">
        <v>11732</v>
      </c>
      <c r="E1954" t="s">
        <v>8412</v>
      </c>
      <c r="F1954" t="s">
        <v>11733</v>
      </c>
      <c r="G1954" t="s">
        <v>11734</v>
      </c>
      <c r="H1954" t="s">
        <v>8943</v>
      </c>
      <c r="J1954" t="s">
        <v>11735</v>
      </c>
      <c r="K1954" t="s">
        <v>11736</v>
      </c>
      <c r="L1954" t="s">
        <v>303</v>
      </c>
      <c r="M1954" t="s">
        <v>11737</v>
      </c>
    </row>
    <row r="1955" spans="1:13" x14ac:dyDescent="0.2">
      <c r="A1955" t="s">
        <v>292</v>
      </c>
      <c r="B1955" t="s">
        <v>293</v>
      </c>
      <c r="C1955" t="s">
        <v>11738</v>
      </c>
      <c r="D1955" t="s">
        <v>349</v>
      </c>
      <c r="E1955" t="s">
        <v>476</v>
      </c>
      <c r="F1955" t="s">
        <v>11739</v>
      </c>
      <c r="H1955" t="s">
        <v>11740</v>
      </c>
      <c r="I1955" t="s">
        <v>8943</v>
      </c>
      <c r="J1955" t="s">
        <v>11741</v>
      </c>
      <c r="K1955" t="s">
        <v>11742</v>
      </c>
      <c r="L1955" t="s">
        <v>303</v>
      </c>
      <c r="M1955" t="s">
        <v>11743</v>
      </c>
    </row>
    <row r="1956" spans="1:13" x14ac:dyDescent="0.2">
      <c r="A1956" t="s">
        <v>292</v>
      </c>
      <c r="B1956" t="s">
        <v>293</v>
      </c>
      <c r="C1956" t="s">
        <v>11744</v>
      </c>
      <c r="D1956" t="s">
        <v>394</v>
      </c>
      <c r="F1956" t="s">
        <v>11745</v>
      </c>
      <c r="H1956" t="s">
        <v>11353</v>
      </c>
      <c r="I1956" t="s">
        <v>11354</v>
      </c>
      <c r="J1956" t="s">
        <v>11746</v>
      </c>
      <c r="K1956" t="s">
        <v>11747</v>
      </c>
      <c r="L1956" t="s">
        <v>303</v>
      </c>
      <c r="M1956" t="s">
        <v>6419</v>
      </c>
    </row>
    <row r="1957" spans="1:13" x14ac:dyDescent="0.2">
      <c r="A1957" t="s">
        <v>292</v>
      </c>
      <c r="B1957" t="s">
        <v>293</v>
      </c>
      <c r="C1957" t="s">
        <v>11748</v>
      </c>
      <c r="D1957" t="s">
        <v>513</v>
      </c>
      <c r="E1957" t="s">
        <v>2526</v>
      </c>
      <c r="F1957" t="s">
        <v>11749</v>
      </c>
      <c r="G1957" t="s">
        <v>11750</v>
      </c>
      <c r="H1957" t="s">
        <v>11353</v>
      </c>
      <c r="I1957" t="s">
        <v>11354</v>
      </c>
      <c r="J1957" t="s">
        <v>11751</v>
      </c>
      <c r="K1957" t="s">
        <v>11752</v>
      </c>
      <c r="L1957" t="s">
        <v>303</v>
      </c>
      <c r="M1957" t="s">
        <v>3467</v>
      </c>
    </row>
    <row r="1958" spans="1:13" x14ac:dyDescent="0.2">
      <c r="A1958" t="s">
        <v>292</v>
      </c>
      <c r="B1958" t="s">
        <v>293</v>
      </c>
      <c r="C1958" t="s">
        <v>11753</v>
      </c>
      <c r="D1958" t="s">
        <v>4981</v>
      </c>
      <c r="F1958" t="s">
        <v>11754</v>
      </c>
      <c r="G1958" t="s">
        <v>11755</v>
      </c>
      <c r="H1958" t="s">
        <v>11756</v>
      </c>
      <c r="I1958" t="s">
        <v>11354</v>
      </c>
      <c r="J1958" t="s">
        <v>11757</v>
      </c>
      <c r="K1958" t="s">
        <v>11758</v>
      </c>
      <c r="L1958" t="s">
        <v>303</v>
      </c>
      <c r="M1958" t="s">
        <v>11759</v>
      </c>
    </row>
    <row r="1959" spans="1:13" x14ac:dyDescent="0.2">
      <c r="A1959" t="s">
        <v>292</v>
      </c>
      <c r="B1959" t="s">
        <v>293</v>
      </c>
      <c r="C1959" t="s">
        <v>11760</v>
      </c>
      <c r="D1959" t="s">
        <v>5790</v>
      </c>
      <c r="E1959" t="s">
        <v>5791</v>
      </c>
      <c r="F1959" t="s">
        <v>11761</v>
      </c>
      <c r="G1959" t="s">
        <v>11762</v>
      </c>
      <c r="H1959" t="s">
        <v>11381</v>
      </c>
      <c r="J1959" t="s">
        <v>11763</v>
      </c>
      <c r="K1959" t="s">
        <v>11764</v>
      </c>
      <c r="L1959" t="s">
        <v>303</v>
      </c>
      <c r="M1959" t="s">
        <v>8513</v>
      </c>
    </row>
    <row r="1960" spans="1:13" x14ac:dyDescent="0.2">
      <c r="A1960" t="s">
        <v>292</v>
      </c>
      <c r="B1960" t="s">
        <v>293</v>
      </c>
      <c r="C1960" t="s">
        <v>11765</v>
      </c>
      <c r="D1960" t="s">
        <v>1374</v>
      </c>
      <c r="E1960" t="s">
        <v>1375</v>
      </c>
      <c r="F1960" t="s">
        <v>11766</v>
      </c>
      <c r="G1960" t="s">
        <v>11370</v>
      </c>
      <c r="H1960" t="s">
        <v>11354</v>
      </c>
      <c r="J1960" t="s">
        <v>11767</v>
      </c>
      <c r="K1960" t="s">
        <v>11768</v>
      </c>
      <c r="L1960" t="s">
        <v>303</v>
      </c>
      <c r="M1960" t="s">
        <v>4128</v>
      </c>
    </row>
    <row r="1961" spans="1:13" x14ac:dyDescent="0.2">
      <c r="A1961" t="s">
        <v>292</v>
      </c>
      <c r="B1961" t="s">
        <v>293</v>
      </c>
      <c r="C1961" t="s">
        <v>11769</v>
      </c>
      <c r="D1961" t="s">
        <v>11770</v>
      </c>
      <c r="F1961" t="s">
        <v>11771</v>
      </c>
      <c r="G1961" t="s">
        <v>11407</v>
      </c>
      <c r="H1961" t="s">
        <v>11354</v>
      </c>
      <c r="J1961" t="s">
        <v>11772</v>
      </c>
      <c r="K1961" t="s">
        <v>11773</v>
      </c>
      <c r="L1961" t="s">
        <v>303</v>
      </c>
      <c r="M1961" t="s">
        <v>1741</v>
      </c>
    </row>
    <row r="1962" spans="1:13" x14ac:dyDescent="0.2">
      <c r="A1962" t="s">
        <v>292</v>
      </c>
      <c r="B1962" t="s">
        <v>293</v>
      </c>
      <c r="C1962" t="s">
        <v>11774</v>
      </c>
      <c r="D1962" t="s">
        <v>349</v>
      </c>
      <c r="E1962" t="s">
        <v>424</v>
      </c>
      <c r="F1962" t="s">
        <v>11775</v>
      </c>
      <c r="H1962" t="s">
        <v>8942</v>
      </c>
      <c r="I1962" t="s">
        <v>8943</v>
      </c>
      <c r="J1962" t="s">
        <v>11776</v>
      </c>
      <c r="K1962" t="s">
        <v>11777</v>
      </c>
      <c r="L1962" t="s">
        <v>303</v>
      </c>
      <c r="M1962" t="s">
        <v>4818</v>
      </c>
    </row>
    <row r="1963" spans="1:13" x14ac:dyDescent="0.2">
      <c r="A1963" t="s">
        <v>292</v>
      </c>
      <c r="B1963" t="s">
        <v>293</v>
      </c>
      <c r="C1963" t="s">
        <v>11778</v>
      </c>
      <c r="D1963" t="s">
        <v>11779</v>
      </c>
      <c r="E1963" t="s">
        <v>11780</v>
      </c>
      <c r="F1963" t="s">
        <v>11781</v>
      </c>
      <c r="G1963" t="s">
        <v>11782</v>
      </c>
      <c r="H1963" t="s">
        <v>11783</v>
      </c>
      <c r="I1963" t="s">
        <v>8943</v>
      </c>
      <c r="J1963" t="s">
        <v>11784</v>
      </c>
      <c r="K1963" t="s">
        <v>11785</v>
      </c>
      <c r="L1963" t="s">
        <v>303</v>
      </c>
      <c r="M1963" t="s">
        <v>8921</v>
      </c>
    </row>
    <row r="1964" spans="1:13" x14ac:dyDescent="0.2">
      <c r="A1964" t="s">
        <v>292</v>
      </c>
      <c r="B1964" t="s">
        <v>293</v>
      </c>
      <c r="C1964" t="s">
        <v>11786</v>
      </c>
      <c r="D1964" t="s">
        <v>11787</v>
      </c>
      <c r="E1964" t="s">
        <v>11788</v>
      </c>
      <c r="F1964" t="s">
        <v>11789</v>
      </c>
      <c r="G1964" t="s">
        <v>11790</v>
      </c>
      <c r="H1964" t="s">
        <v>11791</v>
      </c>
      <c r="I1964" t="s">
        <v>8167</v>
      </c>
      <c r="J1964" t="s">
        <v>11792</v>
      </c>
      <c r="K1964" t="s">
        <v>302</v>
      </c>
      <c r="L1964" t="s">
        <v>303</v>
      </c>
      <c r="M1964" t="s">
        <v>406</v>
      </c>
    </row>
    <row r="1965" spans="1:13" x14ac:dyDescent="0.2">
      <c r="A1965" t="s">
        <v>292</v>
      </c>
      <c r="B1965" t="s">
        <v>293</v>
      </c>
      <c r="C1965" t="s">
        <v>11793</v>
      </c>
      <c r="D1965" t="s">
        <v>564</v>
      </c>
      <c r="E1965" t="s">
        <v>296</v>
      </c>
      <c r="F1965" t="s">
        <v>11794</v>
      </c>
      <c r="G1965" t="s">
        <v>11795</v>
      </c>
      <c r="H1965" t="s">
        <v>11796</v>
      </c>
      <c r="I1965" t="s">
        <v>11354</v>
      </c>
      <c r="J1965" t="s">
        <v>11797</v>
      </c>
      <c r="K1965" t="s">
        <v>11798</v>
      </c>
      <c r="L1965" t="s">
        <v>303</v>
      </c>
      <c r="M1965" t="s">
        <v>11658</v>
      </c>
    </row>
    <row r="1966" spans="1:13" x14ac:dyDescent="0.2">
      <c r="A1966" t="s">
        <v>292</v>
      </c>
      <c r="B1966" t="s">
        <v>293</v>
      </c>
      <c r="C1966" t="s">
        <v>11799</v>
      </c>
      <c r="D1966" t="s">
        <v>11800</v>
      </c>
      <c r="E1966" t="s">
        <v>11801</v>
      </c>
      <c r="F1966" t="s">
        <v>11802</v>
      </c>
      <c r="G1966" t="s">
        <v>11803</v>
      </c>
      <c r="H1966" t="s">
        <v>11486</v>
      </c>
      <c r="J1966" t="s">
        <v>11804</v>
      </c>
      <c r="K1966" t="s">
        <v>11805</v>
      </c>
      <c r="L1966" t="s">
        <v>303</v>
      </c>
      <c r="M1966" t="s">
        <v>8688</v>
      </c>
    </row>
    <row r="1967" spans="1:13" x14ac:dyDescent="0.2">
      <c r="A1967" t="s">
        <v>292</v>
      </c>
      <c r="B1967" t="s">
        <v>293</v>
      </c>
      <c r="C1967" t="s">
        <v>11806</v>
      </c>
      <c r="D1967" t="s">
        <v>394</v>
      </c>
      <c r="E1967" t="s">
        <v>499</v>
      </c>
      <c r="F1967" t="s">
        <v>11807</v>
      </c>
      <c r="H1967" t="s">
        <v>11486</v>
      </c>
      <c r="I1967" t="s">
        <v>8943</v>
      </c>
      <c r="J1967" t="s">
        <v>11808</v>
      </c>
      <c r="K1967" t="s">
        <v>11809</v>
      </c>
      <c r="L1967" t="s">
        <v>303</v>
      </c>
      <c r="M1967" t="s">
        <v>11810</v>
      </c>
    </row>
    <row r="1968" spans="1:13" x14ac:dyDescent="0.2">
      <c r="A1968" t="s">
        <v>292</v>
      </c>
      <c r="B1968" t="s">
        <v>293</v>
      </c>
      <c r="C1968" t="s">
        <v>11811</v>
      </c>
      <c r="D1968" t="s">
        <v>349</v>
      </c>
      <c r="E1968" t="s">
        <v>424</v>
      </c>
      <c r="F1968" t="s">
        <v>11812</v>
      </c>
      <c r="G1968" t="s">
        <v>11813</v>
      </c>
      <c r="H1968" t="s">
        <v>8943</v>
      </c>
      <c r="J1968" t="s">
        <v>11814</v>
      </c>
      <c r="K1968" t="s">
        <v>302</v>
      </c>
      <c r="L1968" t="s">
        <v>303</v>
      </c>
      <c r="M1968" t="s">
        <v>11815</v>
      </c>
    </row>
    <row r="1969" spans="1:13" x14ac:dyDescent="0.2">
      <c r="A1969" t="s">
        <v>292</v>
      </c>
      <c r="B1969" t="s">
        <v>293</v>
      </c>
      <c r="C1969" t="s">
        <v>11816</v>
      </c>
      <c r="D1969" t="s">
        <v>572</v>
      </c>
      <c r="E1969" t="s">
        <v>573</v>
      </c>
      <c r="F1969" t="s">
        <v>11817</v>
      </c>
      <c r="H1969" t="s">
        <v>11818</v>
      </c>
      <c r="I1969" t="s">
        <v>8943</v>
      </c>
      <c r="J1969" t="s">
        <v>11819</v>
      </c>
      <c r="K1969" t="s">
        <v>11820</v>
      </c>
      <c r="L1969" t="s">
        <v>303</v>
      </c>
      <c r="M1969" t="s">
        <v>11704</v>
      </c>
    </row>
    <row r="1970" spans="1:13" x14ac:dyDescent="0.2">
      <c r="A1970" t="s">
        <v>292</v>
      </c>
      <c r="B1970" t="s">
        <v>293</v>
      </c>
      <c r="C1970" t="s">
        <v>11821</v>
      </c>
      <c r="D1970" t="s">
        <v>11822</v>
      </c>
      <c r="E1970" t="s">
        <v>11823</v>
      </c>
      <c r="F1970" t="s">
        <v>11824</v>
      </c>
      <c r="G1970" t="s">
        <v>11825</v>
      </c>
      <c r="H1970" t="s">
        <v>8943</v>
      </c>
      <c r="J1970" t="s">
        <v>11826</v>
      </c>
      <c r="K1970" t="s">
        <v>302</v>
      </c>
      <c r="L1970" t="s">
        <v>303</v>
      </c>
      <c r="M1970" t="s">
        <v>11827</v>
      </c>
    </row>
    <row r="1971" spans="1:13" x14ac:dyDescent="0.2">
      <c r="A1971" t="s">
        <v>292</v>
      </c>
      <c r="B1971" t="s">
        <v>293</v>
      </c>
      <c r="C1971" t="s">
        <v>11828</v>
      </c>
      <c r="D1971" t="s">
        <v>11829</v>
      </c>
      <c r="F1971" t="s">
        <v>11668</v>
      </c>
      <c r="G1971" t="s">
        <v>11669</v>
      </c>
      <c r="H1971" t="s">
        <v>11415</v>
      </c>
      <c r="I1971" t="s">
        <v>8943</v>
      </c>
      <c r="J1971" t="s">
        <v>11670</v>
      </c>
      <c r="K1971" t="s">
        <v>11671</v>
      </c>
      <c r="L1971" t="s">
        <v>303</v>
      </c>
      <c r="M1971" t="s">
        <v>5347</v>
      </c>
    </row>
    <row r="1972" spans="1:13" x14ac:dyDescent="0.2">
      <c r="A1972" t="s">
        <v>292</v>
      </c>
      <c r="B1972" t="s">
        <v>293</v>
      </c>
      <c r="C1972" t="s">
        <v>11830</v>
      </c>
      <c r="D1972" t="s">
        <v>11831</v>
      </c>
      <c r="E1972" t="s">
        <v>11832</v>
      </c>
      <c r="F1972" t="s">
        <v>11833</v>
      </c>
      <c r="H1972" t="s">
        <v>11370</v>
      </c>
      <c r="I1972" t="s">
        <v>11354</v>
      </c>
      <c r="J1972" t="s">
        <v>11834</v>
      </c>
      <c r="K1972" t="s">
        <v>11835</v>
      </c>
      <c r="L1972" t="s">
        <v>303</v>
      </c>
      <c r="M1972" t="s">
        <v>1822</v>
      </c>
    </row>
    <row r="1973" spans="1:13" x14ac:dyDescent="0.2">
      <c r="A1973" t="s">
        <v>292</v>
      </c>
      <c r="B1973" t="s">
        <v>293</v>
      </c>
      <c r="C1973" t="s">
        <v>11836</v>
      </c>
      <c r="D1973" t="s">
        <v>349</v>
      </c>
      <c r="E1973" t="s">
        <v>476</v>
      </c>
      <c r="F1973" t="s">
        <v>11837</v>
      </c>
      <c r="G1973" t="s">
        <v>11838</v>
      </c>
      <c r="H1973" t="s">
        <v>11513</v>
      </c>
      <c r="J1973" t="s">
        <v>11839</v>
      </c>
      <c r="K1973" t="s">
        <v>302</v>
      </c>
      <c r="L1973" t="s">
        <v>303</v>
      </c>
      <c r="M1973" t="s">
        <v>422</v>
      </c>
    </row>
    <row r="1974" spans="1:13" x14ac:dyDescent="0.2">
      <c r="A1974" t="s">
        <v>292</v>
      </c>
      <c r="B1974" t="s">
        <v>293</v>
      </c>
      <c r="C1974" t="s">
        <v>11840</v>
      </c>
      <c r="D1974" t="s">
        <v>11841</v>
      </c>
      <c r="E1974" t="s">
        <v>11842</v>
      </c>
      <c r="F1974" t="s">
        <v>10009</v>
      </c>
      <c r="G1974" t="s">
        <v>11843</v>
      </c>
      <c r="H1974" t="s">
        <v>8943</v>
      </c>
      <c r="J1974" t="s">
        <v>11844</v>
      </c>
      <c r="K1974" t="s">
        <v>302</v>
      </c>
      <c r="L1974" t="s">
        <v>303</v>
      </c>
      <c r="M1974" t="s">
        <v>11845</v>
      </c>
    </row>
    <row r="1975" spans="1:13" x14ac:dyDescent="0.2">
      <c r="A1975" t="s">
        <v>292</v>
      </c>
      <c r="B1975" t="s">
        <v>293</v>
      </c>
      <c r="C1975" t="s">
        <v>11846</v>
      </c>
      <c r="D1975" t="s">
        <v>349</v>
      </c>
      <c r="E1975" t="s">
        <v>476</v>
      </c>
      <c r="F1975" t="s">
        <v>11847</v>
      </c>
      <c r="G1975" t="s">
        <v>11848</v>
      </c>
      <c r="H1975" t="s">
        <v>11407</v>
      </c>
      <c r="I1975" t="s">
        <v>11354</v>
      </c>
      <c r="J1975" t="s">
        <v>11849</v>
      </c>
      <c r="K1975" t="s">
        <v>11850</v>
      </c>
      <c r="L1975" t="s">
        <v>303</v>
      </c>
      <c r="M1975" t="s">
        <v>5997</v>
      </c>
    </row>
    <row r="1976" spans="1:13" x14ac:dyDescent="0.2">
      <c r="A1976" t="s">
        <v>292</v>
      </c>
      <c r="B1976" t="s">
        <v>293</v>
      </c>
      <c r="C1976" t="s">
        <v>11851</v>
      </c>
      <c r="D1976" t="s">
        <v>11852</v>
      </c>
      <c r="E1976" t="s">
        <v>11853</v>
      </c>
      <c r="F1976" t="s">
        <v>11854</v>
      </c>
      <c r="G1976" t="s">
        <v>11592</v>
      </c>
      <c r="H1976" t="s">
        <v>8943</v>
      </c>
      <c r="J1976" t="s">
        <v>11855</v>
      </c>
      <c r="K1976" t="s">
        <v>302</v>
      </c>
      <c r="L1976" t="s">
        <v>303</v>
      </c>
      <c r="M1976" t="s">
        <v>10583</v>
      </c>
    </row>
    <row r="1977" spans="1:13" x14ac:dyDescent="0.2">
      <c r="A1977" t="s">
        <v>292</v>
      </c>
      <c r="B1977" t="s">
        <v>293</v>
      </c>
      <c r="C1977" t="s">
        <v>11856</v>
      </c>
      <c r="D1977" t="s">
        <v>572</v>
      </c>
      <c r="E1977" t="s">
        <v>573</v>
      </c>
      <c r="F1977" t="s">
        <v>11857</v>
      </c>
      <c r="H1977" t="s">
        <v>11520</v>
      </c>
      <c r="I1977" t="s">
        <v>8943</v>
      </c>
      <c r="J1977" t="s">
        <v>11858</v>
      </c>
      <c r="K1977" t="s">
        <v>11859</v>
      </c>
      <c r="L1977" t="s">
        <v>303</v>
      </c>
      <c r="M1977" t="s">
        <v>11704</v>
      </c>
    </row>
    <row r="1978" spans="1:13" x14ac:dyDescent="0.2">
      <c r="A1978" t="s">
        <v>292</v>
      </c>
      <c r="B1978" t="s">
        <v>293</v>
      </c>
      <c r="C1978" t="s">
        <v>11860</v>
      </c>
      <c r="D1978" t="s">
        <v>11861</v>
      </c>
      <c r="F1978" t="s">
        <v>11862</v>
      </c>
      <c r="G1978" t="s">
        <v>11825</v>
      </c>
      <c r="H1978" t="s">
        <v>8943</v>
      </c>
      <c r="J1978" t="s">
        <v>11863</v>
      </c>
      <c r="K1978" t="s">
        <v>302</v>
      </c>
      <c r="L1978" t="s">
        <v>303</v>
      </c>
      <c r="M1978" t="s">
        <v>1141</v>
      </c>
    </row>
    <row r="1979" spans="1:13" x14ac:dyDescent="0.2">
      <c r="A1979" t="s">
        <v>292</v>
      </c>
      <c r="B1979" t="s">
        <v>293</v>
      </c>
      <c r="C1979" t="s">
        <v>11864</v>
      </c>
      <c r="D1979" t="s">
        <v>394</v>
      </c>
      <c r="E1979" t="s">
        <v>1891</v>
      </c>
      <c r="F1979" t="s">
        <v>11865</v>
      </c>
      <c r="H1979" t="s">
        <v>11381</v>
      </c>
      <c r="J1979" t="s">
        <v>11866</v>
      </c>
      <c r="K1979" t="s">
        <v>11867</v>
      </c>
      <c r="L1979" t="s">
        <v>303</v>
      </c>
      <c r="M1979" t="s">
        <v>10117</v>
      </c>
    </row>
    <row r="1980" spans="1:13" x14ac:dyDescent="0.2">
      <c r="A1980" t="s">
        <v>292</v>
      </c>
      <c r="B1980" t="s">
        <v>293</v>
      </c>
      <c r="C1980" t="s">
        <v>11868</v>
      </c>
      <c r="D1980" t="s">
        <v>5896</v>
      </c>
      <c r="E1980" t="s">
        <v>5897</v>
      </c>
      <c r="F1980" t="s">
        <v>11869</v>
      </c>
      <c r="G1980" t="s">
        <v>11870</v>
      </c>
      <c r="H1980" t="s">
        <v>11486</v>
      </c>
      <c r="J1980" t="s">
        <v>11871</v>
      </c>
      <c r="K1980" t="s">
        <v>11872</v>
      </c>
      <c r="L1980" t="s">
        <v>303</v>
      </c>
      <c r="M1980" t="s">
        <v>5626</v>
      </c>
    </row>
    <row r="1981" spans="1:13" x14ac:dyDescent="0.2">
      <c r="A1981" t="s">
        <v>292</v>
      </c>
      <c r="B1981" t="s">
        <v>293</v>
      </c>
      <c r="C1981" t="s">
        <v>11873</v>
      </c>
      <c r="D1981" t="s">
        <v>11874</v>
      </c>
      <c r="E1981" t="s">
        <v>11875</v>
      </c>
      <c r="F1981" t="s">
        <v>11876</v>
      </c>
      <c r="G1981" t="s">
        <v>11877</v>
      </c>
      <c r="H1981" t="s">
        <v>11381</v>
      </c>
      <c r="J1981" t="s">
        <v>11878</v>
      </c>
      <c r="K1981" t="s">
        <v>11879</v>
      </c>
      <c r="L1981" t="s">
        <v>303</v>
      </c>
      <c r="M1981" t="s">
        <v>2054</v>
      </c>
    </row>
    <row r="1982" spans="1:13" x14ac:dyDescent="0.2">
      <c r="A1982" t="s">
        <v>292</v>
      </c>
      <c r="B1982" t="s">
        <v>293</v>
      </c>
      <c r="C1982" t="s">
        <v>11880</v>
      </c>
      <c r="D1982" t="s">
        <v>572</v>
      </c>
      <c r="E1982" t="s">
        <v>573</v>
      </c>
      <c r="F1982" t="s">
        <v>11881</v>
      </c>
      <c r="G1982" t="s">
        <v>11882</v>
      </c>
      <c r="H1982" t="s">
        <v>11592</v>
      </c>
      <c r="I1982" t="s">
        <v>8943</v>
      </c>
      <c r="J1982" t="s">
        <v>11883</v>
      </c>
      <c r="K1982" t="s">
        <v>11884</v>
      </c>
      <c r="L1982" t="s">
        <v>303</v>
      </c>
      <c r="M1982" t="s">
        <v>8162</v>
      </c>
    </row>
    <row r="1983" spans="1:13" x14ac:dyDescent="0.2">
      <c r="A1983" t="s">
        <v>292</v>
      </c>
      <c r="B1983" t="s">
        <v>293</v>
      </c>
      <c r="C1983" t="s">
        <v>11885</v>
      </c>
      <c r="D1983" t="s">
        <v>4945</v>
      </c>
      <c r="F1983" t="s">
        <v>8515</v>
      </c>
      <c r="G1983" t="s">
        <v>11886</v>
      </c>
      <c r="H1983" t="s">
        <v>11381</v>
      </c>
      <c r="J1983" t="s">
        <v>11887</v>
      </c>
      <c r="K1983" t="s">
        <v>11888</v>
      </c>
      <c r="L1983" t="s">
        <v>303</v>
      </c>
      <c r="M1983" t="s">
        <v>11686</v>
      </c>
    </row>
    <row r="1984" spans="1:13" x14ac:dyDescent="0.2">
      <c r="A1984" t="s">
        <v>292</v>
      </c>
      <c r="B1984" t="s">
        <v>293</v>
      </c>
      <c r="C1984" t="s">
        <v>11889</v>
      </c>
      <c r="D1984" t="s">
        <v>11890</v>
      </c>
      <c r="E1984" t="s">
        <v>484</v>
      </c>
      <c r="F1984" t="s">
        <v>11891</v>
      </c>
      <c r="G1984" t="s">
        <v>11892</v>
      </c>
      <c r="H1984" t="s">
        <v>11370</v>
      </c>
      <c r="I1984" t="s">
        <v>11354</v>
      </c>
      <c r="J1984" t="s">
        <v>11893</v>
      </c>
      <c r="K1984" t="s">
        <v>11894</v>
      </c>
      <c r="L1984" t="s">
        <v>303</v>
      </c>
      <c r="M1984" t="s">
        <v>422</v>
      </c>
    </row>
    <row r="1985" spans="1:13" x14ac:dyDescent="0.2">
      <c r="A1985" t="s">
        <v>292</v>
      </c>
      <c r="B1985" t="s">
        <v>293</v>
      </c>
      <c r="C1985" t="s">
        <v>11895</v>
      </c>
      <c r="D1985" t="s">
        <v>349</v>
      </c>
      <c r="E1985" t="s">
        <v>476</v>
      </c>
      <c r="F1985" t="s">
        <v>11896</v>
      </c>
      <c r="G1985" t="s">
        <v>11415</v>
      </c>
      <c r="H1985" t="s">
        <v>8943</v>
      </c>
      <c r="J1985" t="s">
        <v>11897</v>
      </c>
      <c r="K1985" t="s">
        <v>11898</v>
      </c>
      <c r="L1985" t="s">
        <v>303</v>
      </c>
      <c r="M1985" t="s">
        <v>422</v>
      </c>
    </row>
    <row r="1986" spans="1:13" x14ac:dyDescent="0.2">
      <c r="A1986" t="s">
        <v>292</v>
      </c>
      <c r="B1986" t="s">
        <v>293</v>
      </c>
      <c r="C1986" t="s">
        <v>11899</v>
      </c>
      <c r="D1986" t="s">
        <v>11900</v>
      </c>
      <c r="E1986" t="s">
        <v>11901</v>
      </c>
      <c r="F1986" t="s">
        <v>11902</v>
      </c>
      <c r="H1986" t="s">
        <v>11381</v>
      </c>
      <c r="J1986" t="s">
        <v>11903</v>
      </c>
      <c r="K1986" t="s">
        <v>11904</v>
      </c>
      <c r="L1986" t="s">
        <v>303</v>
      </c>
      <c r="M1986" t="s">
        <v>422</v>
      </c>
    </row>
    <row r="1987" spans="1:13" x14ac:dyDescent="0.2">
      <c r="A1987" t="s">
        <v>292</v>
      </c>
      <c r="B1987" t="s">
        <v>293</v>
      </c>
      <c r="C1987" t="s">
        <v>11905</v>
      </c>
      <c r="D1987" t="s">
        <v>11523</v>
      </c>
      <c r="E1987" t="s">
        <v>11906</v>
      </c>
      <c r="F1987" t="s">
        <v>11907</v>
      </c>
      <c r="G1987" t="s">
        <v>11908</v>
      </c>
      <c r="H1987" t="s">
        <v>11909</v>
      </c>
      <c r="I1987" t="s">
        <v>11493</v>
      </c>
      <c r="J1987" t="s">
        <v>11910</v>
      </c>
      <c r="K1987" t="s">
        <v>11911</v>
      </c>
      <c r="L1987" t="s">
        <v>303</v>
      </c>
      <c r="M1987" t="s">
        <v>11912</v>
      </c>
    </row>
    <row r="1988" spans="1:13" x14ac:dyDescent="0.2">
      <c r="A1988" t="s">
        <v>292</v>
      </c>
      <c r="B1988" t="s">
        <v>293</v>
      </c>
      <c r="C1988" t="s">
        <v>11913</v>
      </c>
      <c r="D1988" t="s">
        <v>572</v>
      </c>
      <c r="E1988" t="s">
        <v>573</v>
      </c>
      <c r="F1988" t="s">
        <v>11914</v>
      </c>
      <c r="H1988" t="s">
        <v>11415</v>
      </c>
      <c r="I1988" t="s">
        <v>8943</v>
      </c>
      <c r="J1988" t="s">
        <v>11915</v>
      </c>
      <c r="K1988" t="s">
        <v>11916</v>
      </c>
      <c r="L1988" t="s">
        <v>303</v>
      </c>
      <c r="M1988" t="s">
        <v>11704</v>
      </c>
    </row>
    <row r="1989" spans="1:13" x14ac:dyDescent="0.2">
      <c r="A1989" t="s">
        <v>292</v>
      </c>
      <c r="B1989" t="s">
        <v>293</v>
      </c>
      <c r="C1989" t="s">
        <v>11917</v>
      </c>
      <c r="D1989" t="s">
        <v>572</v>
      </c>
      <c r="E1989" t="s">
        <v>573</v>
      </c>
      <c r="F1989" t="s">
        <v>11918</v>
      </c>
      <c r="G1989" t="s">
        <v>11919</v>
      </c>
      <c r="H1989" t="s">
        <v>11486</v>
      </c>
      <c r="I1989" t="s">
        <v>8943</v>
      </c>
      <c r="J1989" t="s">
        <v>11920</v>
      </c>
      <c r="K1989" t="s">
        <v>11921</v>
      </c>
      <c r="L1989" t="s">
        <v>303</v>
      </c>
      <c r="M1989" t="s">
        <v>11922</v>
      </c>
    </row>
    <row r="1990" spans="1:13" x14ac:dyDescent="0.2">
      <c r="A1990" t="s">
        <v>292</v>
      </c>
      <c r="B1990" t="s">
        <v>293</v>
      </c>
      <c r="C1990" t="s">
        <v>11923</v>
      </c>
      <c r="D1990" t="s">
        <v>11924</v>
      </c>
      <c r="E1990" t="s">
        <v>11925</v>
      </c>
      <c r="F1990" t="s">
        <v>11926</v>
      </c>
      <c r="G1990" t="s">
        <v>11454</v>
      </c>
      <c r="H1990" t="s">
        <v>8943</v>
      </c>
      <c r="J1990" t="s">
        <v>11927</v>
      </c>
      <c r="K1990" t="s">
        <v>11928</v>
      </c>
      <c r="L1990" t="s">
        <v>303</v>
      </c>
      <c r="M1990" t="s">
        <v>11929</v>
      </c>
    </row>
    <row r="1991" spans="1:13" x14ac:dyDescent="0.2">
      <c r="A1991" t="s">
        <v>292</v>
      </c>
      <c r="B1991" t="s">
        <v>293</v>
      </c>
      <c r="C1991" t="s">
        <v>11930</v>
      </c>
      <c r="D1991" t="s">
        <v>394</v>
      </c>
      <c r="E1991" t="s">
        <v>3638</v>
      </c>
      <c r="F1991" t="s">
        <v>11931</v>
      </c>
      <c r="H1991" t="s">
        <v>11932</v>
      </c>
      <c r="I1991" t="s">
        <v>8943</v>
      </c>
      <c r="J1991" t="s">
        <v>11933</v>
      </c>
      <c r="K1991" t="s">
        <v>11934</v>
      </c>
      <c r="L1991" t="s">
        <v>303</v>
      </c>
      <c r="M1991" t="s">
        <v>7672</v>
      </c>
    </row>
    <row r="1992" spans="1:13" x14ac:dyDescent="0.2">
      <c r="A1992" t="s">
        <v>292</v>
      </c>
      <c r="B1992" t="s">
        <v>293</v>
      </c>
      <c r="C1992" t="s">
        <v>11935</v>
      </c>
      <c r="D1992" t="s">
        <v>11936</v>
      </c>
      <c r="E1992" t="s">
        <v>11937</v>
      </c>
      <c r="F1992" t="s">
        <v>11938</v>
      </c>
      <c r="G1992" t="s">
        <v>11939</v>
      </c>
      <c r="H1992" t="s">
        <v>11381</v>
      </c>
      <c r="J1992" t="s">
        <v>11940</v>
      </c>
      <c r="K1992" t="s">
        <v>11941</v>
      </c>
      <c r="L1992" t="s">
        <v>303</v>
      </c>
      <c r="M1992" t="s">
        <v>4818</v>
      </c>
    </row>
    <row r="1993" spans="1:13" x14ac:dyDescent="0.2">
      <c r="A1993" t="s">
        <v>292</v>
      </c>
      <c r="B1993" t="s">
        <v>293</v>
      </c>
      <c r="C1993" t="s">
        <v>11942</v>
      </c>
      <c r="D1993" t="s">
        <v>572</v>
      </c>
      <c r="E1993" t="s">
        <v>573</v>
      </c>
      <c r="F1993" t="s">
        <v>11943</v>
      </c>
      <c r="H1993" t="s">
        <v>11740</v>
      </c>
      <c r="I1993" t="s">
        <v>8943</v>
      </c>
      <c r="J1993" t="s">
        <v>11944</v>
      </c>
      <c r="K1993" t="s">
        <v>11945</v>
      </c>
      <c r="L1993" t="s">
        <v>303</v>
      </c>
      <c r="M1993" t="s">
        <v>11704</v>
      </c>
    </row>
    <row r="1994" spans="1:13" x14ac:dyDescent="0.2">
      <c r="A1994" t="s">
        <v>292</v>
      </c>
      <c r="B1994" t="s">
        <v>293</v>
      </c>
      <c r="C1994" t="s">
        <v>11946</v>
      </c>
      <c r="D1994" t="s">
        <v>394</v>
      </c>
      <c r="E1994" t="s">
        <v>500</v>
      </c>
      <c r="F1994" t="s">
        <v>11947</v>
      </c>
      <c r="G1994" t="s">
        <v>11513</v>
      </c>
      <c r="H1994" t="s">
        <v>8943</v>
      </c>
      <c r="J1994" t="s">
        <v>11948</v>
      </c>
      <c r="K1994" t="s">
        <v>302</v>
      </c>
      <c r="L1994" t="s">
        <v>303</v>
      </c>
      <c r="M1994" t="s">
        <v>11949</v>
      </c>
    </row>
    <row r="1995" spans="1:13" x14ac:dyDescent="0.2">
      <c r="A1995" t="s">
        <v>292</v>
      </c>
      <c r="B1995" t="s">
        <v>293</v>
      </c>
      <c r="C1995" t="s">
        <v>11950</v>
      </c>
      <c r="D1995" t="s">
        <v>11951</v>
      </c>
      <c r="F1995" t="s">
        <v>11952</v>
      </c>
      <c r="G1995" t="s">
        <v>11953</v>
      </c>
      <c r="H1995" t="s">
        <v>8943</v>
      </c>
      <c r="J1995" t="s">
        <v>11954</v>
      </c>
      <c r="K1995" t="s">
        <v>302</v>
      </c>
      <c r="L1995" t="s">
        <v>303</v>
      </c>
      <c r="M1995" t="s">
        <v>383</v>
      </c>
    </row>
    <row r="1996" spans="1:13" x14ac:dyDescent="0.2">
      <c r="A1996" t="s">
        <v>292</v>
      </c>
      <c r="B1996" t="s">
        <v>293</v>
      </c>
      <c r="C1996" t="s">
        <v>11955</v>
      </c>
      <c r="D1996" t="s">
        <v>572</v>
      </c>
      <c r="E1996" t="s">
        <v>573</v>
      </c>
      <c r="F1996" t="s">
        <v>11956</v>
      </c>
      <c r="H1996" t="s">
        <v>11381</v>
      </c>
      <c r="J1996" t="s">
        <v>11957</v>
      </c>
      <c r="K1996" t="s">
        <v>11958</v>
      </c>
      <c r="L1996" t="s">
        <v>303</v>
      </c>
      <c r="M1996" t="s">
        <v>11402</v>
      </c>
    </row>
    <row r="1997" spans="1:13" x14ac:dyDescent="0.2">
      <c r="A1997" t="s">
        <v>292</v>
      </c>
      <c r="B1997" t="s">
        <v>293</v>
      </c>
      <c r="C1997" t="s">
        <v>11959</v>
      </c>
      <c r="D1997" t="s">
        <v>11960</v>
      </c>
      <c r="E1997" t="s">
        <v>11961</v>
      </c>
      <c r="F1997" t="s">
        <v>11962</v>
      </c>
      <c r="H1997" t="s">
        <v>11381</v>
      </c>
      <c r="J1997" t="s">
        <v>11963</v>
      </c>
      <c r="K1997" t="s">
        <v>11964</v>
      </c>
      <c r="L1997" t="s">
        <v>303</v>
      </c>
      <c r="M1997" t="s">
        <v>11965</v>
      </c>
    </row>
    <row r="1998" spans="1:13" x14ac:dyDescent="0.2">
      <c r="A1998" t="s">
        <v>292</v>
      </c>
      <c r="B1998" t="s">
        <v>293</v>
      </c>
      <c r="C1998" t="s">
        <v>11966</v>
      </c>
      <c r="D1998" t="s">
        <v>11770</v>
      </c>
      <c r="E1998" t="s">
        <v>11967</v>
      </c>
      <c r="F1998" t="s">
        <v>11968</v>
      </c>
      <c r="G1998" t="s">
        <v>11459</v>
      </c>
      <c r="H1998" t="s">
        <v>11354</v>
      </c>
      <c r="J1998" t="s">
        <v>11969</v>
      </c>
      <c r="K1998" t="s">
        <v>11970</v>
      </c>
      <c r="L1998" t="s">
        <v>303</v>
      </c>
      <c r="M1998" t="s">
        <v>11971</v>
      </c>
    </row>
    <row r="1999" spans="1:13" x14ac:dyDescent="0.2">
      <c r="A1999" t="s">
        <v>292</v>
      </c>
      <c r="B1999" t="s">
        <v>293</v>
      </c>
      <c r="C1999" t="s">
        <v>11972</v>
      </c>
      <c r="D1999" t="s">
        <v>11973</v>
      </c>
      <c r="E1999" t="s">
        <v>11974</v>
      </c>
      <c r="F1999" t="s">
        <v>11975</v>
      </c>
      <c r="G1999" t="s">
        <v>11407</v>
      </c>
      <c r="I1999" t="s">
        <v>11354</v>
      </c>
      <c r="J1999" t="s">
        <v>11976</v>
      </c>
      <c r="K1999" t="s">
        <v>11977</v>
      </c>
      <c r="L1999" t="s">
        <v>303</v>
      </c>
      <c r="M1999" t="s">
        <v>1380</v>
      </c>
    </row>
    <row r="2000" spans="1:13" x14ac:dyDescent="0.2">
      <c r="A2000" t="s">
        <v>292</v>
      </c>
      <c r="B2000" t="s">
        <v>293</v>
      </c>
      <c r="C2000" t="s">
        <v>11978</v>
      </c>
      <c r="D2000" t="s">
        <v>11979</v>
      </c>
      <c r="E2000" t="s">
        <v>11980</v>
      </c>
      <c r="F2000" t="s">
        <v>11981</v>
      </c>
      <c r="G2000" t="s">
        <v>11982</v>
      </c>
      <c r="H2000" t="s">
        <v>11983</v>
      </c>
      <c r="I2000" t="s">
        <v>11381</v>
      </c>
      <c r="J2000" t="s">
        <v>11984</v>
      </c>
      <c r="K2000" t="s">
        <v>11985</v>
      </c>
      <c r="L2000" t="s">
        <v>303</v>
      </c>
      <c r="M2000" t="s">
        <v>5186</v>
      </c>
    </row>
    <row r="2001" spans="1:13" x14ac:dyDescent="0.2">
      <c r="A2001" t="s">
        <v>292</v>
      </c>
      <c r="B2001" t="s">
        <v>293</v>
      </c>
      <c r="C2001" t="s">
        <v>11986</v>
      </c>
      <c r="D2001" t="s">
        <v>11770</v>
      </c>
      <c r="F2001" t="s">
        <v>11987</v>
      </c>
      <c r="G2001" t="s">
        <v>11459</v>
      </c>
      <c r="H2001" t="s">
        <v>11354</v>
      </c>
      <c r="J2001" t="s">
        <v>11988</v>
      </c>
      <c r="K2001" t="s">
        <v>11989</v>
      </c>
      <c r="L2001" t="s">
        <v>303</v>
      </c>
      <c r="M2001" t="s">
        <v>422</v>
      </c>
    </row>
    <row r="2002" spans="1:13" x14ac:dyDescent="0.2">
      <c r="A2002" t="s">
        <v>292</v>
      </c>
      <c r="B2002" t="s">
        <v>293</v>
      </c>
      <c r="C2002" t="s">
        <v>11990</v>
      </c>
      <c r="D2002" t="s">
        <v>1374</v>
      </c>
      <c r="E2002" t="s">
        <v>1375</v>
      </c>
      <c r="F2002" t="s">
        <v>11991</v>
      </c>
      <c r="G2002" t="s">
        <v>11992</v>
      </c>
      <c r="H2002" t="s">
        <v>11370</v>
      </c>
      <c r="I2002" t="s">
        <v>11354</v>
      </c>
      <c r="J2002" t="s">
        <v>11993</v>
      </c>
      <c r="K2002" t="s">
        <v>11994</v>
      </c>
      <c r="L2002" t="s">
        <v>303</v>
      </c>
      <c r="M2002" t="s">
        <v>4128</v>
      </c>
    </row>
    <row r="2003" spans="1:13" x14ac:dyDescent="0.2">
      <c r="A2003" t="s">
        <v>292</v>
      </c>
      <c r="B2003" t="s">
        <v>293</v>
      </c>
      <c r="C2003" t="s">
        <v>11995</v>
      </c>
      <c r="D2003" t="s">
        <v>394</v>
      </c>
      <c r="E2003" t="s">
        <v>499</v>
      </c>
      <c r="F2003" t="s">
        <v>11996</v>
      </c>
      <c r="H2003" t="s">
        <v>11953</v>
      </c>
      <c r="I2003" t="s">
        <v>8943</v>
      </c>
      <c r="J2003" t="s">
        <v>11997</v>
      </c>
      <c r="K2003" t="s">
        <v>302</v>
      </c>
      <c r="L2003" t="s">
        <v>303</v>
      </c>
      <c r="M2003" t="s">
        <v>11998</v>
      </c>
    </row>
    <row r="2004" spans="1:13" x14ac:dyDescent="0.2">
      <c r="A2004" t="s">
        <v>292</v>
      </c>
      <c r="B2004" t="s">
        <v>293</v>
      </c>
      <c r="C2004" t="s">
        <v>11999</v>
      </c>
      <c r="D2004" t="s">
        <v>394</v>
      </c>
      <c r="E2004" t="s">
        <v>499</v>
      </c>
      <c r="F2004" t="s">
        <v>12000</v>
      </c>
      <c r="G2004" t="s">
        <v>2203</v>
      </c>
      <c r="H2004" t="s">
        <v>11388</v>
      </c>
      <c r="I2004" t="s">
        <v>8943</v>
      </c>
      <c r="J2004" t="s">
        <v>12001</v>
      </c>
      <c r="K2004" t="s">
        <v>12002</v>
      </c>
      <c r="L2004" t="s">
        <v>303</v>
      </c>
      <c r="M2004" t="s">
        <v>685</v>
      </c>
    </row>
    <row r="2005" spans="1:13" x14ac:dyDescent="0.2">
      <c r="A2005" t="s">
        <v>292</v>
      </c>
      <c r="B2005" t="s">
        <v>293</v>
      </c>
      <c r="C2005" t="s">
        <v>12003</v>
      </c>
      <c r="D2005" t="s">
        <v>564</v>
      </c>
      <c r="E2005" t="s">
        <v>296</v>
      </c>
      <c r="F2005" t="s">
        <v>12004</v>
      </c>
      <c r="G2005" t="s">
        <v>11459</v>
      </c>
      <c r="I2005" t="s">
        <v>11354</v>
      </c>
      <c r="J2005" t="s">
        <v>12005</v>
      </c>
      <c r="K2005" t="s">
        <v>12006</v>
      </c>
      <c r="L2005" t="s">
        <v>303</v>
      </c>
      <c r="M2005" t="s">
        <v>11658</v>
      </c>
    </row>
    <row r="2006" spans="1:13" x14ac:dyDescent="0.2">
      <c r="A2006" t="s">
        <v>292</v>
      </c>
      <c r="B2006" t="s">
        <v>293</v>
      </c>
      <c r="C2006" t="s">
        <v>12007</v>
      </c>
      <c r="D2006" t="s">
        <v>12008</v>
      </c>
      <c r="E2006" t="s">
        <v>12009</v>
      </c>
      <c r="F2006" t="s">
        <v>12010</v>
      </c>
      <c r="G2006" t="s">
        <v>11424</v>
      </c>
      <c r="H2006" t="s">
        <v>8943</v>
      </c>
      <c r="J2006" t="s">
        <v>12011</v>
      </c>
      <c r="K2006" t="s">
        <v>12012</v>
      </c>
      <c r="L2006" t="s">
        <v>303</v>
      </c>
      <c r="M2006" t="s">
        <v>12013</v>
      </c>
    </row>
    <row r="2007" spans="1:13" x14ac:dyDescent="0.2">
      <c r="A2007" t="s">
        <v>292</v>
      </c>
      <c r="B2007" t="s">
        <v>293</v>
      </c>
      <c r="C2007" t="s">
        <v>12014</v>
      </c>
      <c r="D2007" t="s">
        <v>12015</v>
      </c>
      <c r="E2007" t="s">
        <v>12016</v>
      </c>
      <c r="F2007" t="s">
        <v>12017</v>
      </c>
      <c r="G2007" t="s">
        <v>11796</v>
      </c>
      <c r="H2007" t="s">
        <v>11381</v>
      </c>
      <c r="J2007" t="s">
        <v>12018</v>
      </c>
      <c r="K2007" t="s">
        <v>12019</v>
      </c>
      <c r="L2007" t="s">
        <v>303</v>
      </c>
      <c r="M2007" t="s">
        <v>5915</v>
      </c>
    </row>
    <row r="2008" spans="1:13" x14ac:dyDescent="0.2">
      <c r="A2008" t="s">
        <v>292</v>
      </c>
      <c r="B2008" t="s">
        <v>293</v>
      </c>
      <c r="C2008" t="s">
        <v>12020</v>
      </c>
      <c r="D2008" t="s">
        <v>394</v>
      </c>
      <c r="E2008" t="s">
        <v>499</v>
      </c>
      <c r="F2008" t="s">
        <v>6103</v>
      </c>
      <c r="G2008" t="s">
        <v>7903</v>
      </c>
      <c r="H2008" t="s">
        <v>12021</v>
      </c>
      <c r="I2008" t="s">
        <v>8943</v>
      </c>
      <c r="J2008" t="s">
        <v>12022</v>
      </c>
      <c r="K2008" t="s">
        <v>12023</v>
      </c>
      <c r="L2008" t="s">
        <v>303</v>
      </c>
      <c r="M2008" t="s">
        <v>12024</v>
      </c>
    </row>
    <row r="2009" spans="1:13" x14ac:dyDescent="0.2">
      <c r="A2009" t="s">
        <v>292</v>
      </c>
      <c r="B2009" t="s">
        <v>293</v>
      </c>
      <c r="C2009" t="s">
        <v>12025</v>
      </c>
      <c r="D2009" t="s">
        <v>12026</v>
      </c>
      <c r="E2009" t="s">
        <v>12027</v>
      </c>
      <c r="F2009" t="s">
        <v>12028</v>
      </c>
      <c r="G2009" t="s">
        <v>12029</v>
      </c>
      <c r="H2009" t="s">
        <v>11486</v>
      </c>
      <c r="I2009" t="s">
        <v>8943</v>
      </c>
      <c r="J2009" t="s">
        <v>12030</v>
      </c>
      <c r="K2009" t="s">
        <v>12031</v>
      </c>
      <c r="L2009" t="s">
        <v>303</v>
      </c>
      <c r="M2009" t="s">
        <v>12032</v>
      </c>
    </row>
    <row r="2010" spans="1:13" x14ac:dyDescent="0.2">
      <c r="A2010" t="s">
        <v>292</v>
      </c>
      <c r="B2010" t="s">
        <v>293</v>
      </c>
      <c r="C2010" t="s">
        <v>12033</v>
      </c>
      <c r="D2010" t="s">
        <v>12034</v>
      </c>
      <c r="E2010" t="s">
        <v>10400</v>
      </c>
      <c r="F2010" t="s">
        <v>12035</v>
      </c>
      <c r="G2010" t="s">
        <v>12036</v>
      </c>
      <c r="H2010" t="s">
        <v>11486</v>
      </c>
      <c r="I2010" t="s">
        <v>8943</v>
      </c>
      <c r="J2010" t="s">
        <v>12037</v>
      </c>
      <c r="K2010" t="s">
        <v>12038</v>
      </c>
      <c r="L2010" t="s">
        <v>303</v>
      </c>
      <c r="M2010" t="s">
        <v>12039</v>
      </c>
    </row>
    <row r="2011" spans="1:13" x14ac:dyDescent="0.2">
      <c r="A2011" t="s">
        <v>292</v>
      </c>
      <c r="B2011" t="s">
        <v>293</v>
      </c>
      <c r="C2011" t="s">
        <v>12040</v>
      </c>
      <c r="D2011" t="s">
        <v>394</v>
      </c>
      <c r="F2011" t="s">
        <v>499</v>
      </c>
      <c r="G2011" t="s">
        <v>12041</v>
      </c>
      <c r="H2011" t="s">
        <v>11520</v>
      </c>
      <c r="I2011" t="s">
        <v>8943</v>
      </c>
      <c r="J2011" t="s">
        <v>12042</v>
      </c>
      <c r="K2011" t="s">
        <v>302</v>
      </c>
      <c r="L2011" t="s">
        <v>303</v>
      </c>
      <c r="M2011" t="s">
        <v>12043</v>
      </c>
    </row>
    <row r="2012" spans="1:13" x14ac:dyDescent="0.2">
      <c r="A2012" t="s">
        <v>292</v>
      </c>
      <c r="B2012" t="s">
        <v>293</v>
      </c>
      <c r="C2012" t="s">
        <v>12044</v>
      </c>
      <c r="D2012" t="s">
        <v>572</v>
      </c>
      <c r="E2012" t="s">
        <v>573</v>
      </c>
      <c r="F2012" t="s">
        <v>12045</v>
      </c>
      <c r="G2012" t="s">
        <v>12046</v>
      </c>
      <c r="H2012" t="s">
        <v>11486</v>
      </c>
      <c r="I2012" t="s">
        <v>8943</v>
      </c>
      <c r="J2012" t="s">
        <v>12047</v>
      </c>
      <c r="K2012" t="s">
        <v>12048</v>
      </c>
      <c r="L2012" t="s">
        <v>303</v>
      </c>
      <c r="M2012" t="s">
        <v>11922</v>
      </c>
    </row>
    <row r="2013" spans="1:13" x14ac:dyDescent="0.2">
      <c r="A2013" t="s">
        <v>292</v>
      </c>
      <c r="B2013" t="s">
        <v>293</v>
      </c>
      <c r="C2013" t="s">
        <v>12049</v>
      </c>
      <c r="D2013" t="s">
        <v>394</v>
      </c>
      <c r="E2013" t="s">
        <v>3638</v>
      </c>
      <c r="F2013" t="s">
        <v>12050</v>
      </c>
      <c r="H2013" t="s">
        <v>8942</v>
      </c>
      <c r="I2013" t="s">
        <v>8943</v>
      </c>
      <c r="J2013" t="s">
        <v>12051</v>
      </c>
      <c r="K2013" t="s">
        <v>302</v>
      </c>
      <c r="L2013" t="s">
        <v>303</v>
      </c>
      <c r="M2013" t="s">
        <v>12052</v>
      </c>
    </row>
    <row r="2014" spans="1:13" x14ac:dyDescent="0.2">
      <c r="A2014" t="s">
        <v>292</v>
      </c>
      <c r="B2014" t="s">
        <v>293</v>
      </c>
      <c r="C2014" t="s">
        <v>12053</v>
      </c>
      <c r="D2014" t="s">
        <v>4981</v>
      </c>
      <c r="E2014" t="s">
        <v>12054</v>
      </c>
      <c r="F2014" t="s">
        <v>765</v>
      </c>
      <c r="G2014" t="s">
        <v>12055</v>
      </c>
      <c r="H2014" t="s">
        <v>11459</v>
      </c>
      <c r="I2014" t="s">
        <v>11354</v>
      </c>
      <c r="J2014" t="s">
        <v>12056</v>
      </c>
      <c r="K2014" t="s">
        <v>12057</v>
      </c>
      <c r="L2014" t="s">
        <v>303</v>
      </c>
      <c r="M2014" t="s">
        <v>12058</v>
      </c>
    </row>
    <row r="2015" spans="1:13" x14ac:dyDescent="0.2">
      <c r="A2015" t="s">
        <v>292</v>
      </c>
      <c r="B2015" t="s">
        <v>293</v>
      </c>
      <c r="C2015" t="s">
        <v>12059</v>
      </c>
      <c r="D2015" t="s">
        <v>572</v>
      </c>
      <c r="E2015" t="s">
        <v>573</v>
      </c>
      <c r="F2015" t="s">
        <v>12060</v>
      </c>
      <c r="H2015" t="s">
        <v>11953</v>
      </c>
      <c r="J2015" t="s">
        <v>12061</v>
      </c>
      <c r="K2015" t="s">
        <v>12062</v>
      </c>
      <c r="L2015" t="s">
        <v>303</v>
      </c>
      <c r="M2015" t="s">
        <v>11704</v>
      </c>
    </row>
    <row r="2016" spans="1:13" x14ac:dyDescent="0.2">
      <c r="A2016" t="s">
        <v>292</v>
      </c>
      <c r="B2016" t="s">
        <v>293</v>
      </c>
      <c r="C2016" t="s">
        <v>12063</v>
      </c>
      <c r="D2016" t="s">
        <v>12064</v>
      </c>
      <c r="E2016" t="s">
        <v>5968</v>
      </c>
      <c r="F2016" t="s">
        <v>12065</v>
      </c>
      <c r="G2016" t="s">
        <v>12066</v>
      </c>
      <c r="H2016" t="s">
        <v>11424</v>
      </c>
      <c r="I2016" t="s">
        <v>8943</v>
      </c>
      <c r="J2016" t="s">
        <v>12067</v>
      </c>
      <c r="K2016" t="s">
        <v>12068</v>
      </c>
      <c r="L2016" t="s">
        <v>303</v>
      </c>
      <c r="M2016" t="s">
        <v>12069</v>
      </c>
    </row>
    <row r="2017" spans="1:13" x14ac:dyDescent="0.2">
      <c r="A2017" t="s">
        <v>292</v>
      </c>
      <c r="B2017" t="s">
        <v>293</v>
      </c>
      <c r="C2017" t="s">
        <v>12070</v>
      </c>
      <c r="D2017" t="s">
        <v>349</v>
      </c>
      <c r="E2017" t="s">
        <v>476</v>
      </c>
      <c r="F2017" t="s">
        <v>12071</v>
      </c>
      <c r="G2017" t="s">
        <v>12072</v>
      </c>
      <c r="H2017" t="s">
        <v>11381</v>
      </c>
      <c r="J2017" t="s">
        <v>12073</v>
      </c>
      <c r="K2017" t="s">
        <v>12074</v>
      </c>
      <c r="L2017" t="s">
        <v>303</v>
      </c>
      <c r="M2017" t="s">
        <v>6715</v>
      </c>
    </row>
    <row r="2018" spans="1:13" x14ac:dyDescent="0.2">
      <c r="A2018" t="s">
        <v>292</v>
      </c>
      <c r="B2018" t="s">
        <v>293</v>
      </c>
      <c r="C2018" t="s">
        <v>12075</v>
      </c>
      <c r="D2018" t="s">
        <v>572</v>
      </c>
      <c r="E2018" t="s">
        <v>573</v>
      </c>
      <c r="F2018" t="s">
        <v>12076</v>
      </c>
      <c r="G2018" t="s">
        <v>12077</v>
      </c>
      <c r="H2018" t="s">
        <v>12078</v>
      </c>
      <c r="I2018" t="s">
        <v>11354</v>
      </c>
      <c r="J2018" t="s">
        <v>12079</v>
      </c>
      <c r="K2018" t="s">
        <v>12080</v>
      </c>
      <c r="L2018" t="s">
        <v>303</v>
      </c>
      <c r="M2018" t="s">
        <v>5402</v>
      </c>
    </row>
    <row r="2019" spans="1:13" x14ac:dyDescent="0.2">
      <c r="A2019" t="s">
        <v>292</v>
      </c>
      <c r="B2019" t="s">
        <v>293</v>
      </c>
      <c r="C2019" t="s">
        <v>12081</v>
      </c>
      <c r="D2019" t="s">
        <v>564</v>
      </c>
      <c r="E2019" t="s">
        <v>296</v>
      </c>
      <c r="F2019" t="s">
        <v>7876</v>
      </c>
      <c r="G2019" t="s">
        <v>12082</v>
      </c>
      <c r="H2019" t="s">
        <v>11459</v>
      </c>
      <c r="I2019" t="s">
        <v>11354</v>
      </c>
      <c r="J2019" t="s">
        <v>12083</v>
      </c>
      <c r="K2019" t="s">
        <v>12084</v>
      </c>
      <c r="L2019" t="s">
        <v>303</v>
      </c>
      <c r="M2019" t="s">
        <v>2554</v>
      </c>
    </row>
    <row r="2020" spans="1:13" x14ac:dyDescent="0.2">
      <c r="A2020" t="s">
        <v>292</v>
      </c>
      <c r="B2020" t="s">
        <v>293</v>
      </c>
      <c r="C2020" t="s">
        <v>12085</v>
      </c>
      <c r="D2020" t="s">
        <v>12086</v>
      </c>
      <c r="E2020" t="s">
        <v>12087</v>
      </c>
      <c r="F2020" t="s">
        <v>12088</v>
      </c>
      <c r="H2020" t="s">
        <v>11459</v>
      </c>
      <c r="I2020" t="s">
        <v>11354</v>
      </c>
      <c r="J2020" t="s">
        <v>12089</v>
      </c>
      <c r="K2020" t="s">
        <v>12090</v>
      </c>
      <c r="L2020" t="s">
        <v>303</v>
      </c>
      <c r="M2020" t="s">
        <v>5955</v>
      </c>
    </row>
    <row r="2021" spans="1:13" x14ac:dyDescent="0.2">
      <c r="A2021" t="s">
        <v>292</v>
      </c>
      <c r="B2021" t="s">
        <v>293</v>
      </c>
      <c r="C2021" t="s">
        <v>12091</v>
      </c>
      <c r="D2021" t="s">
        <v>12092</v>
      </c>
      <c r="E2021" t="s">
        <v>12093</v>
      </c>
      <c r="F2021" t="s">
        <v>12094</v>
      </c>
      <c r="H2021" t="s">
        <v>11493</v>
      </c>
      <c r="I2021" t="s">
        <v>8943</v>
      </c>
      <c r="J2021" t="s">
        <v>12095</v>
      </c>
      <c r="K2021" t="s">
        <v>12096</v>
      </c>
      <c r="L2021" t="s">
        <v>303</v>
      </c>
      <c r="M2021" t="s">
        <v>12097</v>
      </c>
    </row>
    <row r="2022" spans="1:13" x14ac:dyDescent="0.2">
      <c r="A2022" t="s">
        <v>292</v>
      </c>
      <c r="B2022" t="s">
        <v>293</v>
      </c>
      <c r="C2022" t="s">
        <v>12098</v>
      </c>
      <c r="D2022" t="s">
        <v>12099</v>
      </c>
      <c r="F2022" t="s">
        <v>12100</v>
      </c>
      <c r="G2022" t="s">
        <v>11381</v>
      </c>
      <c r="J2022" t="s">
        <v>12101</v>
      </c>
      <c r="K2022" t="s">
        <v>12102</v>
      </c>
      <c r="L2022" t="s">
        <v>303</v>
      </c>
      <c r="M2022" t="s">
        <v>12103</v>
      </c>
    </row>
    <row r="2023" spans="1:13" x14ac:dyDescent="0.2">
      <c r="A2023" t="s">
        <v>292</v>
      </c>
      <c r="B2023" t="s">
        <v>293</v>
      </c>
      <c r="C2023" t="s">
        <v>12104</v>
      </c>
      <c r="D2023" t="s">
        <v>12105</v>
      </c>
      <c r="E2023" t="s">
        <v>12106</v>
      </c>
      <c r="F2023" t="s">
        <v>12107</v>
      </c>
      <c r="G2023" t="s">
        <v>6121</v>
      </c>
      <c r="H2023" t="s">
        <v>11381</v>
      </c>
      <c r="J2023" t="s">
        <v>12108</v>
      </c>
      <c r="K2023" t="s">
        <v>12109</v>
      </c>
      <c r="L2023" t="s">
        <v>303</v>
      </c>
      <c r="M2023" t="s">
        <v>12110</v>
      </c>
    </row>
    <row r="2024" spans="1:13" x14ac:dyDescent="0.2">
      <c r="A2024" t="s">
        <v>292</v>
      </c>
      <c r="B2024" t="s">
        <v>293</v>
      </c>
      <c r="C2024" t="s">
        <v>12111</v>
      </c>
      <c r="D2024" t="s">
        <v>12112</v>
      </c>
      <c r="E2024" t="s">
        <v>10169</v>
      </c>
      <c r="F2024" t="s">
        <v>12113</v>
      </c>
      <c r="G2024" t="s">
        <v>12114</v>
      </c>
      <c r="H2024" t="s">
        <v>11407</v>
      </c>
      <c r="I2024" t="s">
        <v>11354</v>
      </c>
      <c r="J2024" t="s">
        <v>12115</v>
      </c>
      <c r="K2024" t="s">
        <v>12116</v>
      </c>
      <c r="L2024" t="s">
        <v>303</v>
      </c>
      <c r="M2024" t="s">
        <v>12117</v>
      </c>
    </row>
    <row r="2025" spans="1:13" x14ac:dyDescent="0.2">
      <c r="A2025" t="s">
        <v>292</v>
      </c>
      <c r="B2025" t="s">
        <v>293</v>
      </c>
      <c r="C2025" t="s">
        <v>12118</v>
      </c>
      <c r="D2025" t="s">
        <v>11617</v>
      </c>
      <c r="F2025" t="s">
        <v>12119</v>
      </c>
      <c r="G2025" t="s">
        <v>12120</v>
      </c>
      <c r="H2025" t="s">
        <v>11459</v>
      </c>
      <c r="I2025" t="s">
        <v>11354</v>
      </c>
      <c r="J2025" t="s">
        <v>12121</v>
      </c>
      <c r="K2025" t="s">
        <v>11356</v>
      </c>
      <c r="L2025" t="s">
        <v>303</v>
      </c>
      <c r="M2025" t="s">
        <v>312</v>
      </c>
    </row>
    <row r="2026" spans="1:13" x14ac:dyDescent="0.2">
      <c r="A2026" t="s">
        <v>292</v>
      </c>
      <c r="B2026" t="s">
        <v>293</v>
      </c>
      <c r="C2026" t="s">
        <v>12122</v>
      </c>
      <c r="D2026" t="s">
        <v>349</v>
      </c>
      <c r="E2026" t="s">
        <v>476</v>
      </c>
      <c r="F2026" t="s">
        <v>12123</v>
      </c>
      <c r="G2026" t="s">
        <v>12124</v>
      </c>
      <c r="H2026" t="s">
        <v>11459</v>
      </c>
      <c r="I2026" t="s">
        <v>11354</v>
      </c>
      <c r="J2026" t="s">
        <v>11969</v>
      </c>
      <c r="K2026" t="s">
        <v>12125</v>
      </c>
      <c r="L2026" t="s">
        <v>303</v>
      </c>
      <c r="M2026" t="s">
        <v>422</v>
      </c>
    </row>
    <row r="2027" spans="1:13" x14ac:dyDescent="0.2">
      <c r="A2027" t="s">
        <v>292</v>
      </c>
      <c r="B2027" t="s">
        <v>293</v>
      </c>
      <c r="C2027" t="s">
        <v>12126</v>
      </c>
      <c r="D2027" t="s">
        <v>349</v>
      </c>
      <c r="E2027" t="s">
        <v>476</v>
      </c>
      <c r="F2027" t="s">
        <v>12127</v>
      </c>
      <c r="G2027" t="s">
        <v>11388</v>
      </c>
      <c r="H2027" t="s">
        <v>8943</v>
      </c>
      <c r="J2027" t="s">
        <v>12128</v>
      </c>
      <c r="K2027" t="s">
        <v>302</v>
      </c>
      <c r="L2027" t="s">
        <v>303</v>
      </c>
      <c r="M2027" t="s">
        <v>422</v>
      </c>
    </row>
    <row r="2028" spans="1:13" x14ac:dyDescent="0.2">
      <c r="A2028" t="s">
        <v>292</v>
      </c>
      <c r="B2028" t="s">
        <v>293</v>
      </c>
      <c r="C2028" t="s">
        <v>12129</v>
      </c>
      <c r="D2028" t="s">
        <v>12130</v>
      </c>
      <c r="E2028" t="s">
        <v>12131</v>
      </c>
      <c r="F2028" t="s">
        <v>12132</v>
      </c>
      <c r="G2028" t="s">
        <v>11756</v>
      </c>
      <c r="I2028" t="s">
        <v>11565</v>
      </c>
      <c r="J2028" t="s">
        <v>12133</v>
      </c>
      <c r="K2028" t="s">
        <v>302</v>
      </c>
      <c r="L2028" t="s">
        <v>303</v>
      </c>
      <c r="M2028" t="s">
        <v>12134</v>
      </c>
    </row>
    <row r="2029" spans="1:13" x14ac:dyDescent="0.2">
      <c r="A2029" t="s">
        <v>292</v>
      </c>
      <c r="B2029" t="s">
        <v>293</v>
      </c>
      <c r="C2029" t="s">
        <v>12135</v>
      </c>
      <c r="D2029" t="s">
        <v>349</v>
      </c>
      <c r="E2029" t="s">
        <v>476</v>
      </c>
      <c r="F2029" t="s">
        <v>12136</v>
      </c>
      <c r="G2029" t="s">
        <v>12137</v>
      </c>
      <c r="I2029" t="s">
        <v>11354</v>
      </c>
      <c r="J2029" t="s">
        <v>12138</v>
      </c>
      <c r="K2029" t="s">
        <v>12139</v>
      </c>
      <c r="L2029" t="s">
        <v>303</v>
      </c>
      <c r="M2029" t="s">
        <v>422</v>
      </c>
    </row>
    <row r="2030" spans="1:13" x14ac:dyDescent="0.2">
      <c r="A2030" t="s">
        <v>292</v>
      </c>
      <c r="B2030" t="s">
        <v>293</v>
      </c>
      <c r="C2030" t="s">
        <v>12140</v>
      </c>
      <c r="D2030" t="s">
        <v>572</v>
      </c>
      <c r="E2030" t="s">
        <v>573</v>
      </c>
      <c r="F2030" t="s">
        <v>12141</v>
      </c>
      <c r="G2030" t="s">
        <v>12142</v>
      </c>
      <c r="H2030" t="s">
        <v>11454</v>
      </c>
      <c r="I2030" t="s">
        <v>8943</v>
      </c>
      <c r="J2030" t="s">
        <v>12143</v>
      </c>
      <c r="K2030" t="s">
        <v>12144</v>
      </c>
      <c r="L2030" t="s">
        <v>303</v>
      </c>
      <c r="M2030" t="s">
        <v>11922</v>
      </c>
    </row>
    <row r="2031" spans="1:13" x14ac:dyDescent="0.2">
      <c r="A2031" t="s">
        <v>292</v>
      </c>
      <c r="B2031" t="s">
        <v>293</v>
      </c>
      <c r="C2031" t="s">
        <v>12145</v>
      </c>
      <c r="D2031" t="s">
        <v>572</v>
      </c>
      <c r="E2031" t="s">
        <v>573</v>
      </c>
      <c r="F2031" t="s">
        <v>12146</v>
      </c>
      <c r="H2031" t="s">
        <v>11381</v>
      </c>
      <c r="J2031" t="s">
        <v>12147</v>
      </c>
      <c r="K2031" t="s">
        <v>12148</v>
      </c>
      <c r="L2031" t="s">
        <v>303</v>
      </c>
      <c r="M2031" t="s">
        <v>11402</v>
      </c>
    </row>
    <row r="2032" spans="1:13" x14ac:dyDescent="0.2">
      <c r="A2032" t="s">
        <v>292</v>
      </c>
      <c r="B2032" t="s">
        <v>293</v>
      </c>
      <c r="C2032" t="s">
        <v>12149</v>
      </c>
      <c r="D2032" t="s">
        <v>11541</v>
      </c>
      <c r="E2032" t="s">
        <v>12150</v>
      </c>
      <c r="F2032" t="s">
        <v>12151</v>
      </c>
      <c r="G2032" t="s">
        <v>12152</v>
      </c>
      <c r="H2032" t="s">
        <v>8943</v>
      </c>
      <c r="J2032" t="s">
        <v>12153</v>
      </c>
      <c r="K2032" t="s">
        <v>302</v>
      </c>
      <c r="L2032" t="s">
        <v>303</v>
      </c>
      <c r="M2032" t="s">
        <v>2749</v>
      </c>
    </row>
    <row r="2033" spans="1:13" x14ac:dyDescent="0.2">
      <c r="A2033" t="s">
        <v>292</v>
      </c>
      <c r="B2033" t="s">
        <v>293</v>
      </c>
      <c r="C2033" t="s">
        <v>12154</v>
      </c>
      <c r="D2033" t="s">
        <v>1870</v>
      </c>
      <c r="E2033" t="s">
        <v>2138</v>
      </c>
      <c r="F2033" t="s">
        <v>12155</v>
      </c>
      <c r="G2033" t="s">
        <v>12156</v>
      </c>
      <c r="H2033" t="s">
        <v>11486</v>
      </c>
      <c r="I2033" t="s">
        <v>8943</v>
      </c>
      <c r="J2033" t="s">
        <v>12157</v>
      </c>
      <c r="K2033" t="s">
        <v>302</v>
      </c>
      <c r="L2033" t="s">
        <v>303</v>
      </c>
      <c r="M2033" t="s">
        <v>11158</v>
      </c>
    </row>
    <row r="2034" spans="1:13" x14ac:dyDescent="0.2">
      <c r="A2034" t="s">
        <v>292</v>
      </c>
      <c r="B2034" t="s">
        <v>293</v>
      </c>
      <c r="C2034" t="s">
        <v>12158</v>
      </c>
      <c r="D2034" t="s">
        <v>513</v>
      </c>
      <c r="F2034" t="s">
        <v>12159</v>
      </c>
      <c r="G2034" t="s">
        <v>12160</v>
      </c>
      <c r="H2034" t="s">
        <v>11370</v>
      </c>
      <c r="I2034" t="s">
        <v>11354</v>
      </c>
      <c r="J2034" t="s">
        <v>12161</v>
      </c>
      <c r="K2034" t="s">
        <v>12162</v>
      </c>
      <c r="L2034" t="s">
        <v>303</v>
      </c>
      <c r="M2034" t="s">
        <v>12163</v>
      </c>
    </row>
    <row r="2035" spans="1:13" x14ac:dyDescent="0.2">
      <c r="A2035" t="s">
        <v>292</v>
      </c>
      <c r="B2035" t="s">
        <v>293</v>
      </c>
      <c r="C2035" t="s">
        <v>12164</v>
      </c>
      <c r="D2035" t="s">
        <v>564</v>
      </c>
      <c r="E2035" t="s">
        <v>296</v>
      </c>
      <c r="F2035" t="s">
        <v>12165</v>
      </c>
      <c r="G2035" t="s">
        <v>12166</v>
      </c>
      <c r="H2035" t="s">
        <v>12167</v>
      </c>
      <c r="I2035" t="s">
        <v>11407</v>
      </c>
      <c r="J2035" t="s">
        <v>12168</v>
      </c>
      <c r="K2035" t="s">
        <v>12169</v>
      </c>
      <c r="L2035" t="s">
        <v>303</v>
      </c>
      <c r="M2035" t="s">
        <v>11559</v>
      </c>
    </row>
    <row r="2036" spans="1:13" x14ac:dyDescent="0.2">
      <c r="A2036" t="s">
        <v>292</v>
      </c>
      <c r="B2036" t="s">
        <v>293</v>
      </c>
      <c r="C2036" t="s">
        <v>12170</v>
      </c>
      <c r="D2036" t="s">
        <v>349</v>
      </c>
      <c r="E2036" t="s">
        <v>476</v>
      </c>
      <c r="F2036" t="s">
        <v>12171</v>
      </c>
      <c r="G2036" t="s">
        <v>12172</v>
      </c>
      <c r="H2036" t="s">
        <v>8943</v>
      </c>
      <c r="J2036" t="s">
        <v>12173</v>
      </c>
      <c r="K2036" t="s">
        <v>302</v>
      </c>
      <c r="L2036" t="s">
        <v>303</v>
      </c>
      <c r="M2036" t="s">
        <v>422</v>
      </c>
    </row>
    <row r="2037" spans="1:13" x14ac:dyDescent="0.2">
      <c r="A2037" t="s">
        <v>292</v>
      </c>
      <c r="B2037" t="s">
        <v>293</v>
      </c>
      <c r="C2037" t="s">
        <v>12174</v>
      </c>
      <c r="D2037" t="s">
        <v>366</v>
      </c>
      <c r="F2037" t="s">
        <v>12175</v>
      </c>
      <c r="G2037" t="s">
        <v>11740</v>
      </c>
      <c r="H2037" t="s">
        <v>8943</v>
      </c>
      <c r="J2037" t="s">
        <v>12176</v>
      </c>
      <c r="K2037" t="s">
        <v>12177</v>
      </c>
      <c r="L2037" t="s">
        <v>303</v>
      </c>
      <c r="M2037" t="s">
        <v>6096</v>
      </c>
    </row>
    <row r="2038" spans="1:13" x14ac:dyDescent="0.2">
      <c r="A2038" t="s">
        <v>292</v>
      </c>
      <c r="B2038" t="s">
        <v>293</v>
      </c>
      <c r="C2038" t="s">
        <v>12178</v>
      </c>
      <c r="D2038" t="s">
        <v>12179</v>
      </c>
      <c r="E2038" t="s">
        <v>12180</v>
      </c>
      <c r="F2038" t="s">
        <v>12181</v>
      </c>
      <c r="G2038" t="s">
        <v>12182</v>
      </c>
      <c r="H2038" t="s">
        <v>11493</v>
      </c>
      <c r="I2038" t="s">
        <v>8943</v>
      </c>
      <c r="J2038" t="s">
        <v>12183</v>
      </c>
      <c r="K2038" t="s">
        <v>12184</v>
      </c>
      <c r="L2038" t="s">
        <v>303</v>
      </c>
      <c r="M2038" t="s">
        <v>5276</v>
      </c>
    </row>
    <row r="2039" spans="1:13" x14ac:dyDescent="0.2">
      <c r="A2039" t="s">
        <v>292</v>
      </c>
      <c r="B2039" t="s">
        <v>293</v>
      </c>
      <c r="C2039" t="s">
        <v>12185</v>
      </c>
      <c r="D2039" t="s">
        <v>5790</v>
      </c>
      <c r="E2039" t="s">
        <v>5791</v>
      </c>
      <c r="F2039" t="s">
        <v>12186</v>
      </c>
      <c r="G2039" t="s">
        <v>11796</v>
      </c>
      <c r="H2039" t="s">
        <v>11381</v>
      </c>
      <c r="J2039" t="s">
        <v>12187</v>
      </c>
      <c r="K2039" t="s">
        <v>12188</v>
      </c>
      <c r="L2039" t="s">
        <v>303</v>
      </c>
      <c r="M2039" t="s">
        <v>12189</v>
      </c>
    </row>
    <row r="2040" spans="1:13" x14ac:dyDescent="0.2">
      <c r="A2040" t="s">
        <v>292</v>
      </c>
      <c r="B2040" t="s">
        <v>293</v>
      </c>
      <c r="C2040" t="s">
        <v>12190</v>
      </c>
      <c r="D2040" t="s">
        <v>12191</v>
      </c>
      <c r="E2040" t="s">
        <v>12192</v>
      </c>
      <c r="F2040" t="s">
        <v>12193</v>
      </c>
      <c r="G2040" t="s">
        <v>11388</v>
      </c>
      <c r="H2040" t="s">
        <v>8943</v>
      </c>
      <c r="J2040" t="s">
        <v>12194</v>
      </c>
      <c r="K2040" t="s">
        <v>302</v>
      </c>
      <c r="L2040" t="s">
        <v>303</v>
      </c>
      <c r="M2040" t="s">
        <v>12195</v>
      </c>
    </row>
    <row r="2041" spans="1:13" x14ac:dyDescent="0.2">
      <c r="A2041" t="s">
        <v>292</v>
      </c>
      <c r="B2041" t="s">
        <v>293</v>
      </c>
      <c r="C2041" t="s">
        <v>12196</v>
      </c>
      <c r="D2041" t="s">
        <v>12197</v>
      </c>
      <c r="F2041" t="s">
        <v>12198</v>
      </c>
      <c r="G2041" t="s">
        <v>12199</v>
      </c>
      <c r="H2041" t="s">
        <v>11440</v>
      </c>
      <c r="J2041" t="s">
        <v>11441</v>
      </c>
      <c r="K2041" t="s">
        <v>11442</v>
      </c>
      <c r="L2041" t="s">
        <v>303</v>
      </c>
      <c r="M2041" t="s">
        <v>12200</v>
      </c>
    </row>
    <row r="2042" spans="1:13" x14ac:dyDescent="0.2">
      <c r="A2042" t="s">
        <v>292</v>
      </c>
      <c r="B2042" t="s">
        <v>293</v>
      </c>
      <c r="C2042" t="s">
        <v>12201</v>
      </c>
      <c r="D2042" t="s">
        <v>401</v>
      </c>
      <c r="F2042" t="s">
        <v>12202</v>
      </c>
      <c r="G2042" t="s">
        <v>12203</v>
      </c>
      <c r="H2042" t="s">
        <v>11407</v>
      </c>
      <c r="I2042" t="s">
        <v>11354</v>
      </c>
      <c r="J2042" t="s">
        <v>12204</v>
      </c>
      <c r="K2042" t="s">
        <v>12205</v>
      </c>
      <c r="L2042" t="s">
        <v>303</v>
      </c>
      <c r="M2042" t="s">
        <v>4320</v>
      </c>
    </row>
    <row r="2043" spans="1:13" x14ac:dyDescent="0.2">
      <c r="A2043" t="s">
        <v>292</v>
      </c>
      <c r="B2043" t="s">
        <v>293</v>
      </c>
      <c r="C2043" t="s">
        <v>12206</v>
      </c>
      <c r="D2043" t="s">
        <v>295</v>
      </c>
      <c r="E2043" t="s">
        <v>296</v>
      </c>
      <c r="F2043" t="s">
        <v>12207</v>
      </c>
      <c r="G2043" t="s">
        <v>11370</v>
      </c>
      <c r="H2043" t="s">
        <v>11354</v>
      </c>
      <c r="J2043" t="s">
        <v>12208</v>
      </c>
      <c r="K2043" t="s">
        <v>12209</v>
      </c>
      <c r="L2043" t="s">
        <v>303</v>
      </c>
      <c r="M2043" t="s">
        <v>12210</v>
      </c>
    </row>
    <row r="2044" spans="1:13" x14ac:dyDescent="0.2">
      <c r="A2044" t="s">
        <v>292</v>
      </c>
      <c r="B2044" t="s">
        <v>293</v>
      </c>
      <c r="C2044" t="s">
        <v>12211</v>
      </c>
      <c r="D2044" t="s">
        <v>12212</v>
      </c>
      <c r="E2044" t="s">
        <v>12213</v>
      </c>
      <c r="F2044" t="s">
        <v>12214</v>
      </c>
      <c r="G2044" t="s">
        <v>11407</v>
      </c>
      <c r="H2044" t="s">
        <v>11354</v>
      </c>
      <c r="J2044" t="s">
        <v>12215</v>
      </c>
      <c r="K2044" t="s">
        <v>12216</v>
      </c>
      <c r="L2044" t="s">
        <v>303</v>
      </c>
      <c r="M2044" t="s">
        <v>12217</v>
      </c>
    </row>
    <row r="2045" spans="1:13" x14ac:dyDescent="0.2">
      <c r="A2045" t="s">
        <v>292</v>
      </c>
      <c r="B2045" t="s">
        <v>293</v>
      </c>
      <c r="C2045" t="s">
        <v>12218</v>
      </c>
      <c r="D2045" t="s">
        <v>1870</v>
      </c>
      <c r="E2045" t="s">
        <v>2138</v>
      </c>
      <c r="F2045" t="s">
        <v>12219</v>
      </c>
      <c r="G2045" t="s">
        <v>12220</v>
      </c>
      <c r="H2045" t="s">
        <v>12221</v>
      </c>
      <c r="I2045" t="s">
        <v>8943</v>
      </c>
      <c r="J2045" t="s">
        <v>12222</v>
      </c>
      <c r="K2045" t="s">
        <v>12223</v>
      </c>
      <c r="L2045" t="s">
        <v>303</v>
      </c>
      <c r="M2045" t="s">
        <v>12224</v>
      </c>
    </row>
    <row r="2046" spans="1:13" x14ac:dyDescent="0.2">
      <c r="A2046" t="s">
        <v>292</v>
      </c>
      <c r="B2046" t="s">
        <v>293</v>
      </c>
      <c r="C2046" t="s">
        <v>12225</v>
      </c>
      <c r="D2046" t="s">
        <v>564</v>
      </c>
      <c r="E2046" t="s">
        <v>296</v>
      </c>
      <c r="F2046" t="s">
        <v>12226</v>
      </c>
      <c r="G2046" t="s">
        <v>12227</v>
      </c>
      <c r="H2046" t="s">
        <v>11459</v>
      </c>
      <c r="I2046" t="s">
        <v>11354</v>
      </c>
      <c r="J2046" t="s">
        <v>12228</v>
      </c>
      <c r="K2046" t="s">
        <v>12229</v>
      </c>
      <c r="L2046" t="s">
        <v>303</v>
      </c>
      <c r="M2046" t="s">
        <v>11559</v>
      </c>
    </row>
    <row r="2047" spans="1:13" x14ac:dyDescent="0.2">
      <c r="A2047" t="s">
        <v>292</v>
      </c>
      <c r="B2047" t="s">
        <v>293</v>
      </c>
      <c r="C2047" t="s">
        <v>12230</v>
      </c>
      <c r="D2047" t="s">
        <v>513</v>
      </c>
      <c r="F2047" t="s">
        <v>12231</v>
      </c>
      <c r="H2047" t="s">
        <v>12232</v>
      </c>
      <c r="J2047" t="s">
        <v>12233</v>
      </c>
      <c r="K2047" t="s">
        <v>302</v>
      </c>
      <c r="L2047" t="s">
        <v>303</v>
      </c>
      <c r="M2047" t="s">
        <v>5927</v>
      </c>
    </row>
    <row r="2048" spans="1:13" x14ac:dyDescent="0.2">
      <c r="A2048" t="s">
        <v>292</v>
      </c>
      <c r="B2048" t="s">
        <v>293</v>
      </c>
      <c r="C2048" t="s">
        <v>12234</v>
      </c>
      <c r="D2048" t="s">
        <v>12235</v>
      </c>
      <c r="F2048" t="s">
        <v>12198</v>
      </c>
      <c r="G2048" t="s">
        <v>12236</v>
      </c>
      <c r="H2048" t="s">
        <v>12237</v>
      </c>
      <c r="I2048" t="s">
        <v>11440</v>
      </c>
      <c r="J2048" t="s">
        <v>11441</v>
      </c>
      <c r="K2048" t="s">
        <v>12238</v>
      </c>
      <c r="L2048" t="s">
        <v>303</v>
      </c>
      <c r="M2048" t="s">
        <v>11596</v>
      </c>
    </row>
    <row r="2049" spans="1:13" x14ac:dyDescent="0.2">
      <c r="A2049" t="s">
        <v>292</v>
      </c>
      <c r="B2049" t="s">
        <v>293</v>
      </c>
      <c r="C2049" t="s">
        <v>12239</v>
      </c>
      <c r="D2049" t="s">
        <v>12240</v>
      </c>
      <c r="E2049" t="s">
        <v>12241</v>
      </c>
      <c r="F2049" t="s">
        <v>12242</v>
      </c>
      <c r="G2049" t="s">
        <v>11459</v>
      </c>
      <c r="H2049" t="s">
        <v>11354</v>
      </c>
      <c r="J2049" t="s">
        <v>12243</v>
      </c>
      <c r="K2049" t="s">
        <v>12244</v>
      </c>
      <c r="L2049" t="s">
        <v>303</v>
      </c>
      <c r="M2049" t="s">
        <v>12245</v>
      </c>
    </row>
    <row r="2050" spans="1:13" x14ac:dyDescent="0.2">
      <c r="A2050" t="s">
        <v>292</v>
      </c>
      <c r="B2050" t="s">
        <v>293</v>
      </c>
      <c r="C2050" t="s">
        <v>12246</v>
      </c>
      <c r="D2050" t="s">
        <v>349</v>
      </c>
      <c r="E2050" t="s">
        <v>424</v>
      </c>
      <c r="F2050" t="s">
        <v>12247</v>
      </c>
      <c r="G2050" t="s">
        <v>11415</v>
      </c>
      <c r="H2050" t="s">
        <v>8943</v>
      </c>
      <c r="J2050" t="s">
        <v>12248</v>
      </c>
      <c r="K2050" t="s">
        <v>302</v>
      </c>
      <c r="L2050" t="s">
        <v>303</v>
      </c>
      <c r="M2050" t="s">
        <v>12249</v>
      </c>
    </row>
    <row r="2051" spans="1:13" x14ac:dyDescent="0.2">
      <c r="A2051" t="s">
        <v>292</v>
      </c>
      <c r="B2051" t="s">
        <v>293</v>
      </c>
      <c r="C2051" t="s">
        <v>12250</v>
      </c>
      <c r="D2051" t="s">
        <v>572</v>
      </c>
      <c r="E2051" t="s">
        <v>573</v>
      </c>
      <c r="F2051" t="s">
        <v>12251</v>
      </c>
      <c r="G2051" t="s">
        <v>12252</v>
      </c>
      <c r="H2051" t="s">
        <v>11459</v>
      </c>
      <c r="I2051" t="s">
        <v>11354</v>
      </c>
      <c r="J2051" t="s">
        <v>12253</v>
      </c>
      <c r="K2051" t="s">
        <v>302</v>
      </c>
      <c r="L2051" t="s">
        <v>303</v>
      </c>
      <c r="M2051" t="s">
        <v>5402</v>
      </c>
    </row>
    <row r="2052" spans="1:13" x14ac:dyDescent="0.2">
      <c r="A2052" t="s">
        <v>292</v>
      </c>
      <c r="B2052" t="s">
        <v>293</v>
      </c>
      <c r="C2052" t="s">
        <v>12254</v>
      </c>
      <c r="D2052" t="s">
        <v>12255</v>
      </c>
      <c r="E2052" t="s">
        <v>12256</v>
      </c>
      <c r="F2052" t="s">
        <v>12257</v>
      </c>
      <c r="G2052" t="s">
        <v>12258</v>
      </c>
      <c r="H2052" t="s">
        <v>11381</v>
      </c>
      <c r="J2052" t="s">
        <v>12259</v>
      </c>
      <c r="K2052" t="s">
        <v>12260</v>
      </c>
      <c r="L2052" t="s">
        <v>303</v>
      </c>
      <c r="M2052" t="s">
        <v>12261</v>
      </c>
    </row>
    <row r="2053" spans="1:13" x14ac:dyDescent="0.2">
      <c r="A2053" t="s">
        <v>292</v>
      </c>
      <c r="B2053" t="s">
        <v>293</v>
      </c>
      <c r="C2053" t="s">
        <v>12262</v>
      </c>
      <c r="D2053" t="s">
        <v>394</v>
      </c>
      <c r="E2053" t="s">
        <v>3638</v>
      </c>
      <c r="F2053" t="s">
        <v>12263</v>
      </c>
      <c r="H2053" t="s">
        <v>11388</v>
      </c>
      <c r="I2053" t="s">
        <v>8943</v>
      </c>
      <c r="J2053" t="s">
        <v>12264</v>
      </c>
      <c r="K2053" t="s">
        <v>12265</v>
      </c>
      <c r="L2053" t="s">
        <v>303</v>
      </c>
      <c r="M2053" t="s">
        <v>12266</v>
      </c>
    </row>
    <row r="2054" spans="1:13" x14ac:dyDescent="0.2">
      <c r="A2054" t="s">
        <v>292</v>
      </c>
      <c r="B2054" t="s">
        <v>293</v>
      </c>
      <c r="C2054" t="s">
        <v>12267</v>
      </c>
      <c r="D2054" t="s">
        <v>12268</v>
      </c>
      <c r="E2054" t="s">
        <v>1817</v>
      </c>
      <c r="F2054" t="s">
        <v>12269</v>
      </c>
      <c r="G2054" t="s">
        <v>11479</v>
      </c>
      <c r="I2054" t="s">
        <v>8943</v>
      </c>
      <c r="J2054" t="s">
        <v>12270</v>
      </c>
      <c r="K2054" t="s">
        <v>12271</v>
      </c>
      <c r="L2054" t="s">
        <v>303</v>
      </c>
      <c r="M2054" t="s">
        <v>12272</v>
      </c>
    </row>
    <row r="2055" spans="1:13" x14ac:dyDescent="0.2">
      <c r="A2055" t="s">
        <v>292</v>
      </c>
      <c r="B2055" t="s">
        <v>293</v>
      </c>
      <c r="C2055" t="s">
        <v>12273</v>
      </c>
      <c r="D2055" t="s">
        <v>12274</v>
      </c>
      <c r="F2055" t="s">
        <v>12275</v>
      </c>
      <c r="G2055" t="s">
        <v>2085</v>
      </c>
      <c r="H2055" t="s">
        <v>11381</v>
      </c>
      <c r="J2055" t="s">
        <v>12276</v>
      </c>
      <c r="K2055" t="s">
        <v>12277</v>
      </c>
      <c r="L2055" t="s">
        <v>303</v>
      </c>
      <c r="M2055" t="s">
        <v>383</v>
      </c>
    </row>
    <row r="2056" spans="1:13" x14ac:dyDescent="0.2">
      <c r="A2056" t="s">
        <v>292</v>
      </c>
      <c r="B2056" t="s">
        <v>293</v>
      </c>
      <c r="C2056" t="s">
        <v>12278</v>
      </c>
      <c r="D2056" t="s">
        <v>11617</v>
      </c>
      <c r="F2056" t="s">
        <v>12279</v>
      </c>
      <c r="G2056" t="s">
        <v>12280</v>
      </c>
      <c r="H2056" t="s">
        <v>11370</v>
      </c>
      <c r="I2056" t="s">
        <v>11354</v>
      </c>
      <c r="J2056" t="s">
        <v>12281</v>
      </c>
      <c r="K2056" t="s">
        <v>11356</v>
      </c>
      <c r="L2056" t="s">
        <v>303</v>
      </c>
      <c r="M2056" t="s">
        <v>12282</v>
      </c>
    </row>
    <row r="2057" spans="1:13" x14ac:dyDescent="0.2">
      <c r="A2057" t="s">
        <v>292</v>
      </c>
      <c r="B2057" t="s">
        <v>293</v>
      </c>
      <c r="C2057" t="s">
        <v>12283</v>
      </c>
      <c r="D2057" t="s">
        <v>11517</v>
      </c>
      <c r="E2057" t="s">
        <v>11518</v>
      </c>
      <c r="F2057" t="s">
        <v>12284</v>
      </c>
      <c r="G2057" t="s">
        <v>12285</v>
      </c>
      <c r="H2057" t="s">
        <v>11633</v>
      </c>
      <c r="I2057" t="s">
        <v>8943</v>
      </c>
      <c r="J2057" t="s">
        <v>12286</v>
      </c>
      <c r="K2057" t="s">
        <v>12287</v>
      </c>
      <c r="L2057" t="s">
        <v>303</v>
      </c>
      <c r="M2057" t="s">
        <v>6137</v>
      </c>
    </row>
    <row r="2058" spans="1:13" x14ac:dyDescent="0.2">
      <c r="A2058" t="s">
        <v>292</v>
      </c>
      <c r="B2058" t="s">
        <v>293</v>
      </c>
      <c r="C2058" t="s">
        <v>12288</v>
      </c>
      <c r="D2058" t="s">
        <v>349</v>
      </c>
      <c r="E2058" t="s">
        <v>476</v>
      </c>
      <c r="F2058" t="s">
        <v>12289</v>
      </c>
      <c r="G2058" t="s">
        <v>12221</v>
      </c>
      <c r="H2058" t="s">
        <v>8943</v>
      </c>
      <c r="J2058" t="s">
        <v>12290</v>
      </c>
      <c r="K2058" t="s">
        <v>302</v>
      </c>
      <c r="L2058" t="s">
        <v>303</v>
      </c>
      <c r="M2058" t="s">
        <v>422</v>
      </c>
    </row>
    <row r="2059" spans="1:13" x14ac:dyDescent="0.2">
      <c r="A2059" t="s">
        <v>292</v>
      </c>
      <c r="B2059" t="s">
        <v>293</v>
      </c>
      <c r="C2059" t="s">
        <v>12291</v>
      </c>
      <c r="D2059" t="s">
        <v>12292</v>
      </c>
      <c r="F2059" t="s">
        <v>12293</v>
      </c>
      <c r="G2059" t="s">
        <v>11640</v>
      </c>
      <c r="H2059" t="s">
        <v>8943</v>
      </c>
      <c r="J2059" t="s">
        <v>12294</v>
      </c>
      <c r="K2059" t="s">
        <v>302</v>
      </c>
      <c r="L2059" t="s">
        <v>303</v>
      </c>
      <c r="M2059" t="s">
        <v>422</v>
      </c>
    </row>
    <row r="2060" spans="1:13" x14ac:dyDescent="0.2">
      <c r="A2060" t="s">
        <v>292</v>
      </c>
      <c r="B2060" t="s">
        <v>293</v>
      </c>
      <c r="C2060" t="s">
        <v>12295</v>
      </c>
      <c r="D2060" t="s">
        <v>11617</v>
      </c>
      <c r="F2060" t="s">
        <v>12296</v>
      </c>
      <c r="G2060" t="s">
        <v>11848</v>
      </c>
      <c r="H2060" t="s">
        <v>11407</v>
      </c>
      <c r="I2060" t="s">
        <v>11354</v>
      </c>
      <c r="J2060" t="s">
        <v>12297</v>
      </c>
      <c r="K2060" t="s">
        <v>12298</v>
      </c>
      <c r="L2060" t="s">
        <v>303</v>
      </c>
      <c r="M2060" t="s">
        <v>12282</v>
      </c>
    </row>
    <row r="2061" spans="1:13" x14ac:dyDescent="0.2">
      <c r="A2061" t="s">
        <v>292</v>
      </c>
      <c r="B2061" t="s">
        <v>293</v>
      </c>
      <c r="C2061" t="s">
        <v>12299</v>
      </c>
      <c r="D2061" t="s">
        <v>12300</v>
      </c>
      <c r="E2061" t="s">
        <v>12301</v>
      </c>
      <c r="F2061" t="s">
        <v>12302</v>
      </c>
      <c r="H2061" t="s">
        <v>11459</v>
      </c>
      <c r="I2061" t="s">
        <v>11354</v>
      </c>
      <c r="J2061" t="s">
        <v>12303</v>
      </c>
      <c r="K2061" t="s">
        <v>12304</v>
      </c>
      <c r="L2061" t="s">
        <v>303</v>
      </c>
      <c r="M2061" t="s">
        <v>12305</v>
      </c>
    </row>
    <row r="2062" spans="1:13" x14ac:dyDescent="0.2">
      <c r="A2062" t="s">
        <v>292</v>
      </c>
      <c r="B2062" t="s">
        <v>293</v>
      </c>
      <c r="C2062" t="s">
        <v>12306</v>
      </c>
      <c r="D2062" t="s">
        <v>12307</v>
      </c>
      <c r="F2062" t="s">
        <v>12308</v>
      </c>
      <c r="G2062" t="s">
        <v>12309</v>
      </c>
      <c r="H2062" t="s">
        <v>11381</v>
      </c>
      <c r="J2062" t="s">
        <v>12310</v>
      </c>
      <c r="K2062" t="s">
        <v>12311</v>
      </c>
      <c r="L2062" t="s">
        <v>303</v>
      </c>
      <c r="M2062" t="s">
        <v>422</v>
      </c>
    </row>
    <row r="2063" spans="1:13" x14ac:dyDescent="0.2">
      <c r="A2063" t="s">
        <v>292</v>
      </c>
      <c r="B2063" t="s">
        <v>293</v>
      </c>
      <c r="C2063" t="s">
        <v>12312</v>
      </c>
      <c r="D2063" t="s">
        <v>394</v>
      </c>
      <c r="F2063" t="s">
        <v>6103</v>
      </c>
      <c r="G2063" t="s">
        <v>12313</v>
      </c>
      <c r="H2063" t="s">
        <v>11825</v>
      </c>
      <c r="I2063" t="s">
        <v>8943</v>
      </c>
      <c r="J2063" t="s">
        <v>12314</v>
      </c>
      <c r="K2063" t="s">
        <v>12315</v>
      </c>
      <c r="L2063" t="s">
        <v>303</v>
      </c>
      <c r="M2063" t="s">
        <v>3235</v>
      </c>
    </row>
    <row r="2064" spans="1:13" x14ac:dyDescent="0.2">
      <c r="A2064" t="s">
        <v>292</v>
      </c>
      <c r="B2064" t="s">
        <v>293</v>
      </c>
      <c r="C2064" t="s">
        <v>12316</v>
      </c>
      <c r="D2064" t="s">
        <v>12317</v>
      </c>
      <c r="E2064" t="s">
        <v>12318</v>
      </c>
      <c r="F2064" t="s">
        <v>12319</v>
      </c>
      <c r="H2064" t="s">
        <v>11370</v>
      </c>
      <c r="I2064" t="s">
        <v>11354</v>
      </c>
      <c r="J2064" t="s">
        <v>12320</v>
      </c>
      <c r="K2064" t="s">
        <v>302</v>
      </c>
      <c r="L2064" t="s">
        <v>303</v>
      </c>
      <c r="M2064" t="s">
        <v>5380</v>
      </c>
    </row>
    <row r="2065" spans="1:13" x14ac:dyDescent="0.2">
      <c r="A2065" t="s">
        <v>292</v>
      </c>
      <c r="B2065" t="s">
        <v>293</v>
      </c>
      <c r="C2065" t="s">
        <v>12321</v>
      </c>
      <c r="D2065" t="s">
        <v>11450</v>
      </c>
      <c r="E2065" t="s">
        <v>12322</v>
      </c>
      <c r="F2065" t="s">
        <v>12323</v>
      </c>
      <c r="G2065" t="s">
        <v>12142</v>
      </c>
      <c r="H2065" t="s">
        <v>11454</v>
      </c>
      <c r="I2065" t="s">
        <v>8943</v>
      </c>
      <c r="J2065" t="s">
        <v>12324</v>
      </c>
      <c r="K2065" t="s">
        <v>12325</v>
      </c>
      <c r="L2065" t="s">
        <v>303</v>
      </c>
      <c r="M2065" t="s">
        <v>3872</v>
      </c>
    </row>
    <row r="2066" spans="1:13" x14ac:dyDescent="0.2">
      <c r="A2066" t="s">
        <v>292</v>
      </c>
      <c r="B2066" t="s">
        <v>293</v>
      </c>
      <c r="C2066" t="s">
        <v>12326</v>
      </c>
      <c r="D2066" t="s">
        <v>12327</v>
      </c>
      <c r="E2066" t="s">
        <v>12328</v>
      </c>
      <c r="F2066" t="s">
        <v>12329</v>
      </c>
      <c r="G2066" t="s">
        <v>4227</v>
      </c>
      <c r="H2066" t="s">
        <v>12330</v>
      </c>
      <c r="I2066" t="s">
        <v>8943</v>
      </c>
      <c r="J2066" t="s">
        <v>12331</v>
      </c>
      <c r="K2066" t="s">
        <v>12332</v>
      </c>
      <c r="L2066" t="s">
        <v>303</v>
      </c>
      <c r="M2066" t="s">
        <v>12333</v>
      </c>
    </row>
    <row r="2067" spans="1:13" x14ac:dyDescent="0.2">
      <c r="A2067" t="s">
        <v>292</v>
      </c>
      <c r="B2067" t="s">
        <v>293</v>
      </c>
      <c r="C2067" t="s">
        <v>12334</v>
      </c>
      <c r="D2067" t="s">
        <v>12335</v>
      </c>
      <c r="E2067" t="s">
        <v>12336</v>
      </c>
      <c r="F2067" t="s">
        <v>12337</v>
      </c>
      <c r="G2067" t="s">
        <v>12338</v>
      </c>
      <c r="H2067" t="s">
        <v>11381</v>
      </c>
      <c r="J2067" t="s">
        <v>12339</v>
      </c>
      <c r="K2067" t="s">
        <v>302</v>
      </c>
      <c r="L2067" t="s">
        <v>303</v>
      </c>
      <c r="M2067" t="s">
        <v>12340</v>
      </c>
    </row>
    <row r="2068" spans="1:13" x14ac:dyDescent="0.2">
      <c r="A2068" t="s">
        <v>292</v>
      </c>
      <c r="B2068" t="s">
        <v>293</v>
      </c>
      <c r="C2068" t="s">
        <v>12341</v>
      </c>
      <c r="D2068" t="s">
        <v>572</v>
      </c>
      <c r="E2068" t="s">
        <v>573</v>
      </c>
      <c r="F2068" t="s">
        <v>12342</v>
      </c>
      <c r="H2068" t="s">
        <v>12078</v>
      </c>
      <c r="I2068" t="s">
        <v>11354</v>
      </c>
      <c r="J2068" t="s">
        <v>12343</v>
      </c>
      <c r="K2068" t="s">
        <v>12344</v>
      </c>
      <c r="L2068" t="s">
        <v>303</v>
      </c>
      <c r="M2068" t="s">
        <v>5402</v>
      </c>
    </row>
    <row r="2069" spans="1:13" x14ac:dyDescent="0.2">
      <c r="A2069" t="s">
        <v>292</v>
      </c>
      <c r="B2069" t="s">
        <v>293</v>
      </c>
      <c r="C2069" t="s">
        <v>12345</v>
      </c>
      <c r="D2069" t="s">
        <v>12346</v>
      </c>
      <c r="F2069" t="s">
        <v>12347</v>
      </c>
      <c r="G2069" t="s">
        <v>11843</v>
      </c>
      <c r="H2069" t="s">
        <v>8943</v>
      </c>
      <c r="J2069" t="s">
        <v>12348</v>
      </c>
      <c r="K2069" t="s">
        <v>302</v>
      </c>
      <c r="L2069" t="s">
        <v>303</v>
      </c>
      <c r="M2069" t="s">
        <v>7204</v>
      </c>
    </row>
    <row r="2070" spans="1:13" x14ac:dyDescent="0.2">
      <c r="A2070" t="s">
        <v>292</v>
      </c>
      <c r="B2070" t="s">
        <v>293</v>
      </c>
      <c r="C2070" t="s">
        <v>12349</v>
      </c>
      <c r="D2070" t="s">
        <v>12350</v>
      </c>
      <c r="F2070" t="s">
        <v>12351</v>
      </c>
      <c r="G2070" t="s">
        <v>12352</v>
      </c>
      <c r="H2070" t="s">
        <v>11440</v>
      </c>
      <c r="J2070" t="s">
        <v>12353</v>
      </c>
      <c r="K2070" t="s">
        <v>12354</v>
      </c>
      <c r="L2070" t="s">
        <v>303</v>
      </c>
      <c r="M2070" t="s">
        <v>2497</v>
      </c>
    </row>
    <row r="2071" spans="1:13" x14ac:dyDescent="0.2">
      <c r="A2071" t="s">
        <v>292</v>
      </c>
      <c r="B2071" t="s">
        <v>293</v>
      </c>
      <c r="C2071" t="s">
        <v>12355</v>
      </c>
      <c r="D2071" t="s">
        <v>12356</v>
      </c>
      <c r="E2071" t="s">
        <v>12357</v>
      </c>
      <c r="F2071" t="s">
        <v>981</v>
      </c>
      <c r="G2071" t="s">
        <v>12358</v>
      </c>
      <c r="H2071" t="s">
        <v>11381</v>
      </c>
      <c r="J2071" t="s">
        <v>12359</v>
      </c>
      <c r="K2071" t="s">
        <v>12360</v>
      </c>
      <c r="L2071" t="s">
        <v>303</v>
      </c>
      <c r="M2071" t="s">
        <v>422</v>
      </c>
    </row>
    <row r="2072" spans="1:13" x14ac:dyDescent="0.2">
      <c r="A2072" t="s">
        <v>292</v>
      </c>
      <c r="B2072" t="s">
        <v>293</v>
      </c>
      <c r="C2072" t="s">
        <v>12361</v>
      </c>
      <c r="D2072" t="s">
        <v>1374</v>
      </c>
      <c r="E2072" t="s">
        <v>1375</v>
      </c>
      <c r="F2072" t="s">
        <v>12362</v>
      </c>
      <c r="G2072" t="s">
        <v>12280</v>
      </c>
      <c r="H2072" t="s">
        <v>11370</v>
      </c>
      <c r="I2072" t="s">
        <v>11354</v>
      </c>
      <c r="J2072" t="s">
        <v>12363</v>
      </c>
      <c r="K2072" t="s">
        <v>12364</v>
      </c>
      <c r="L2072" t="s">
        <v>303</v>
      </c>
      <c r="M2072" t="s">
        <v>6240</v>
      </c>
    </row>
    <row r="2073" spans="1:13" x14ac:dyDescent="0.2">
      <c r="A2073" t="s">
        <v>292</v>
      </c>
      <c r="B2073" t="s">
        <v>293</v>
      </c>
      <c r="C2073" t="s">
        <v>12365</v>
      </c>
      <c r="D2073" t="s">
        <v>349</v>
      </c>
      <c r="E2073" t="s">
        <v>476</v>
      </c>
      <c r="F2073" t="s">
        <v>12366</v>
      </c>
      <c r="G2073" t="s">
        <v>12367</v>
      </c>
      <c r="H2073" t="s">
        <v>11381</v>
      </c>
      <c r="J2073" t="s">
        <v>12368</v>
      </c>
      <c r="K2073" t="s">
        <v>12369</v>
      </c>
      <c r="L2073" t="s">
        <v>303</v>
      </c>
      <c r="M2073" t="s">
        <v>422</v>
      </c>
    </row>
    <row r="2074" spans="1:13" x14ac:dyDescent="0.2">
      <c r="A2074" t="s">
        <v>292</v>
      </c>
      <c r="B2074" t="s">
        <v>293</v>
      </c>
      <c r="C2074" t="s">
        <v>12370</v>
      </c>
      <c r="D2074" t="s">
        <v>349</v>
      </c>
      <c r="F2074" t="s">
        <v>12371</v>
      </c>
      <c r="G2074" t="s">
        <v>12372</v>
      </c>
      <c r="H2074" t="s">
        <v>11381</v>
      </c>
      <c r="J2074" t="s">
        <v>12373</v>
      </c>
      <c r="K2074" t="s">
        <v>302</v>
      </c>
      <c r="L2074" t="s">
        <v>303</v>
      </c>
      <c r="M2074" t="s">
        <v>12374</v>
      </c>
    </row>
    <row r="2075" spans="1:13" x14ac:dyDescent="0.2">
      <c r="A2075" t="s">
        <v>292</v>
      </c>
      <c r="B2075" t="s">
        <v>293</v>
      </c>
      <c r="C2075" t="s">
        <v>12375</v>
      </c>
      <c r="D2075" t="s">
        <v>12268</v>
      </c>
      <c r="E2075" t="s">
        <v>1817</v>
      </c>
      <c r="F2075" t="s">
        <v>12376</v>
      </c>
      <c r="G2075" t="s">
        <v>12377</v>
      </c>
      <c r="H2075" t="s">
        <v>8943</v>
      </c>
      <c r="J2075" t="s">
        <v>12378</v>
      </c>
      <c r="K2075" t="s">
        <v>12379</v>
      </c>
      <c r="L2075" t="s">
        <v>303</v>
      </c>
      <c r="M2075" t="s">
        <v>12380</v>
      </c>
    </row>
    <row r="2076" spans="1:13" x14ac:dyDescent="0.2">
      <c r="A2076" t="s">
        <v>292</v>
      </c>
      <c r="B2076" t="s">
        <v>293</v>
      </c>
      <c r="C2076" t="s">
        <v>12381</v>
      </c>
      <c r="D2076" t="s">
        <v>349</v>
      </c>
      <c r="E2076" t="s">
        <v>476</v>
      </c>
      <c r="F2076" t="s">
        <v>12382</v>
      </c>
      <c r="G2076" t="s">
        <v>12383</v>
      </c>
      <c r="H2076" t="s">
        <v>11381</v>
      </c>
      <c r="J2076" t="s">
        <v>12384</v>
      </c>
      <c r="K2076" t="s">
        <v>12385</v>
      </c>
      <c r="L2076" t="s">
        <v>303</v>
      </c>
      <c r="M2076" t="s">
        <v>422</v>
      </c>
    </row>
    <row r="2077" spans="1:13" x14ac:dyDescent="0.2">
      <c r="A2077" t="s">
        <v>292</v>
      </c>
      <c r="B2077" t="s">
        <v>293</v>
      </c>
      <c r="C2077" t="s">
        <v>12386</v>
      </c>
      <c r="D2077" t="s">
        <v>12387</v>
      </c>
      <c r="F2077" t="s">
        <v>12388</v>
      </c>
      <c r="G2077" t="s">
        <v>12389</v>
      </c>
      <c r="H2077" t="s">
        <v>11454</v>
      </c>
      <c r="I2077" t="s">
        <v>8943</v>
      </c>
      <c r="J2077" t="s">
        <v>12390</v>
      </c>
      <c r="K2077" t="s">
        <v>302</v>
      </c>
      <c r="L2077" t="s">
        <v>303</v>
      </c>
      <c r="M2077" t="s">
        <v>11349</v>
      </c>
    </row>
    <row r="2078" spans="1:13" x14ac:dyDescent="0.2">
      <c r="A2078" t="s">
        <v>292</v>
      </c>
      <c r="B2078" t="s">
        <v>293</v>
      </c>
      <c r="C2078" t="s">
        <v>12391</v>
      </c>
      <c r="D2078" t="s">
        <v>572</v>
      </c>
      <c r="E2078" t="s">
        <v>573</v>
      </c>
      <c r="F2078" t="s">
        <v>12392</v>
      </c>
      <c r="G2078" t="s">
        <v>12393</v>
      </c>
      <c r="H2078" t="s">
        <v>12227</v>
      </c>
      <c r="J2078" t="s">
        <v>12394</v>
      </c>
      <c r="K2078" t="s">
        <v>12395</v>
      </c>
      <c r="L2078" t="s">
        <v>303</v>
      </c>
      <c r="M2078" t="s">
        <v>2647</v>
      </c>
    </row>
    <row r="2079" spans="1:13" x14ac:dyDescent="0.2">
      <c r="A2079" t="s">
        <v>292</v>
      </c>
      <c r="B2079" t="s">
        <v>293</v>
      </c>
      <c r="C2079" t="s">
        <v>12396</v>
      </c>
      <c r="D2079" t="s">
        <v>572</v>
      </c>
      <c r="E2079" t="s">
        <v>573</v>
      </c>
      <c r="F2079" t="s">
        <v>12397</v>
      </c>
      <c r="G2079" t="s">
        <v>12398</v>
      </c>
      <c r="H2079" t="s">
        <v>11370</v>
      </c>
      <c r="I2079" t="s">
        <v>11354</v>
      </c>
      <c r="J2079" t="s">
        <v>12399</v>
      </c>
      <c r="K2079" t="s">
        <v>12400</v>
      </c>
      <c r="L2079" t="s">
        <v>303</v>
      </c>
      <c r="M2079" t="s">
        <v>5402</v>
      </c>
    </row>
    <row r="2080" spans="1:13" x14ac:dyDescent="0.2">
      <c r="A2080" t="s">
        <v>292</v>
      </c>
      <c r="B2080" t="s">
        <v>293</v>
      </c>
      <c r="C2080" t="s">
        <v>12401</v>
      </c>
      <c r="D2080" t="s">
        <v>492</v>
      </c>
      <c r="E2080" t="s">
        <v>493</v>
      </c>
      <c r="F2080" t="s">
        <v>12402</v>
      </c>
      <c r="G2080" t="s">
        <v>12403</v>
      </c>
      <c r="H2080" t="s">
        <v>11370</v>
      </c>
      <c r="I2080" t="s">
        <v>11354</v>
      </c>
      <c r="J2080" t="s">
        <v>12404</v>
      </c>
      <c r="K2080" t="s">
        <v>12405</v>
      </c>
      <c r="L2080" t="s">
        <v>303</v>
      </c>
      <c r="M2080" t="s">
        <v>12406</v>
      </c>
    </row>
    <row r="2081" spans="1:13" x14ac:dyDescent="0.2">
      <c r="A2081" t="s">
        <v>292</v>
      </c>
      <c r="B2081" t="s">
        <v>293</v>
      </c>
      <c r="C2081" t="s">
        <v>12407</v>
      </c>
      <c r="D2081" t="s">
        <v>5790</v>
      </c>
      <c r="E2081" t="s">
        <v>5791</v>
      </c>
      <c r="F2081" t="s">
        <v>12408</v>
      </c>
      <c r="G2081" t="s">
        <v>12409</v>
      </c>
      <c r="H2081" t="s">
        <v>11381</v>
      </c>
      <c r="J2081" t="s">
        <v>12410</v>
      </c>
      <c r="K2081" t="s">
        <v>12411</v>
      </c>
      <c r="L2081" t="s">
        <v>303</v>
      </c>
      <c r="M2081" t="s">
        <v>2631</v>
      </c>
    </row>
    <row r="2082" spans="1:13" x14ac:dyDescent="0.2">
      <c r="A2082" t="s">
        <v>292</v>
      </c>
      <c r="B2082" t="s">
        <v>293</v>
      </c>
      <c r="C2082" t="s">
        <v>12412</v>
      </c>
      <c r="D2082" t="s">
        <v>12413</v>
      </c>
      <c r="F2082" t="s">
        <v>12414</v>
      </c>
      <c r="G2082" t="s">
        <v>8101</v>
      </c>
      <c r="H2082" t="s">
        <v>11370</v>
      </c>
      <c r="I2082" t="s">
        <v>11354</v>
      </c>
      <c r="J2082" t="s">
        <v>12415</v>
      </c>
      <c r="K2082" t="s">
        <v>12416</v>
      </c>
      <c r="L2082" t="s">
        <v>303</v>
      </c>
      <c r="M2082" t="s">
        <v>12417</v>
      </c>
    </row>
    <row r="2083" spans="1:13" x14ac:dyDescent="0.2">
      <c r="A2083" t="s">
        <v>292</v>
      </c>
      <c r="B2083" t="s">
        <v>293</v>
      </c>
      <c r="C2083" t="s">
        <v>12418</v>
      </c>
      <c r="D2083" t="s">
        <v>12419</v>
      </c>
      <c r="F2083" t="s">
        <v>11497</v>
      </c>
      <c r="G2083" t="s">
        <v>11498</v>
      </c>
      <c r="H2083" t="s">
        <v>11499</v>
      </c>
      <c r="I2083" t="s">
        <v>11500</v>
      </c>
      <c r="J2083" t="s">
        <v>11501</v>
      </c>
      <c r="K2083" t="s">
        <v>12420</v>
      </c>
      <c r="L2083" t="s">
        <v>303</v>
      </c>
      <c r="M2083" t="s">
        <v>2027</v>
      </c>
    </row>
    <row r="2084" spans="1:13" x14ac:dyDescent="0.2">
      <c r="A2084" t="s">
        <v>292</v>
      </c>
      <c r="B2084" t="s">
        <v>293</v>
      </c>
      <c r="C2084" t="s">
        <v>12421</v>
      </c>
      <c r="D2084" t="s">
        <v>12422</v>
      </c>
      <c r="F2084" t="s">
        <v>12423</v>
      </c>
      <c r="G2084" t="s">
        <v>12424</v>
      </c>
      <c r="H2084" t="s">
        <v>12425</v>
      </c>
      <c r="J2084" t="s">
        <v>12426</v>
      </c>
      <c r="K2084" t="s">
        <v>12427</v>
      </c>
      <c r="L2084" t="s">
        <v>303</v>
      </c>
      <c r="M2084" t="s">
        <v>2027</v>
      </c>
    </row>
    <row r="2085" spans="1:13" x14ac:dyDescent="0.2">
      <c r="A2085" t="s">
        <v>292</v>
      </c>
      <c r="B2085" t="s">
        <v>293</v>
      </c>
      <c r="C2085" t="s">
        <v>12428</v>
      </c>
      <c r="D2085" t="s">
        <v>12429</v>
      </c>
      <c r="E2085" t="s">
        <v>296</v>
      </c>
      <c r="F2085" t="s">
        <v>12430</v>
      </c>
      <c r="G2085" t="s">
        <v>12431</v>
      </c>
      <c r="H2085" t="s">
        <v>12432</v>
      </c>
      <c r="I2085" t="s">
        <v>12433</v>
      </c>
      <c r="J2085" t="s">
        <v>12434</v>
      </c>
      <c r="K2085" t="s">
        <v>12435</v>
      </c>
      <c r="L2085" t="s">
        <v>303</v>
      </c>
      <c r="M2085" t="s">
        <v>2631</v>
      </c>
    </row>
    <row r="2086" spans="1:13" x14ac:dyDescent="0.2">
      <c r="A2086" t="s">
        <v>292</v>
      </c>
      <c r="B2086" t="s">
        <v>293</v>
      </c>
      <c r="C2086" t="s">
        <v>12436</v>
      </c>
      <c r="D2086" t="s">
        <v>4981</v>
      </c>
      <c r="E2086" t="s">
        <v>12437</v>
      </c>
      <c r="F2086" t="s">
        <v>12438</v>
      </c>
      <c r="G2086" t="s">
        <v>12439</v>
      </c>
      <c r="H2086" t="s">
        <v>12137</v>
      </c>
      <c r="I2086" t="s">
        <v>11354</v>
      </c>
      <c r="J2086" t="s">
        <v>12440</v>
      </c>
      <c r="K2086" t="s">
        <v>302</v>
      </c>
      <c r="L2086" t="s">
        <v>303</v>
      </c>
      <c r="M2086" t="s">
        <v>12441</v>
      </c>
    </row>
    <row r="2087" spans="1:13" x14ac:dyDescent="0.2">
      <c r="A2087" t="s">
        <v>292</v>
      </c>
      <c r="B2087" t="s">
        <v>293</v>
      </c>
      <c r="C2087" t="s">
        <v>12442</v>
      </c>
      <c r="D2087" t="s">
        <v>12443</v>
      </c>
      <c r="E2087" t="s">
        <v>12444</v>
      </c>
      <c r="F2087" t="s">
        <v>12445</v>
      </c>
      <c r="G2087" t="s">
        <v>12446</v>
      </c>
      <c r="H2087" t="s">
        <v>12447</v>
      </c>
      <c r="I2087" t="s">
        <v>11381</v>
      </c>
      <c r="J2087" t="s">
        <v>12448</v>
      </c>
      <c r="K2087" t="s">
        <v>12449</v>
      </c>
      <c r="L2087" t="s">
        <v>303</v>
      </c>
      <c r="M2087" t="s">
        <v>3765</v>
      </c>
    </row>
    <row r="2088" spans="1:13" x14ac:dyDescent="0.2">
      <c r="A2088" t="s">
        <v>292</v>
      </c>
      <c r="B2088" t="s">
        <v>293</v>
      </c>
      <c r="C2088" t="s">
        <v>12450</v>
      </c>
      <c r="D2088" t="s">
        <v>513</v>
      </c>
      <c r="F2088" t="s">
        <v>12451</v>
      </c>
      <c r="G2088" t="s">
        <v>11424</v>
      </c>
      <c r="H2088" t="s">
        <v>8943</v>
      </c>
      <c r="J2088" t="s">
        <v>12452</v>
      </c>
      <c r="K2088" t="s">
        <v>12453</v>
      </c>
      <c r="L2088" t="s">
        <v>303</v>
      </c>
      <c r="M2088" t="s">
        <v>6080</v>
      </c>
    </row>
    <row r="2089" spans="1:13" x14ac:dyDescent="0.2">
      <c r="A2089" t="s">
        <v>292</v>
      </c>
      <c r="B2089" t="s">
        <v>293</v>
      </c>
      <c r="C2089" t="s">
        <v>12454</v>
      </c>
      <c r="D2089" t="s">
        <v>12455</v>
      </c>
      <c r="F2089" t="s">
        <v>12456</v>
      </c>
      <c r="G2089" t="s">
        <v>12457</v>
      </c>
      <c r="H2089" t="s">
        <v>12137</v>
      </c>
      <c r="I2089" t="s">
        <v>11354</v>
      </c>
      <c r="J2089" t="s">
        <v>12458</v>
      </c>
      <c r="K2089" t="s">
        <v>12459</v>
      </c>
      <c r="L2089" t="s">
        <v>303</v>
      </c>
      <c r="M2089" t="s">
        <v>10137</v>
      </c>
    </row>
    <row r="2090" spans="1:13" x14ac:dyDescent="0.2">
      <c r="A2090" t="s">
        <v>292</v>
      </c>
      <c r="B2090" t="s">
        <v>293</v>
      </c>
      <c r="C2090" t="s">
        <v>12460</v>
      </c>
      <c r="D2090" t="s">
        <v>12461</v>
      </c>
      <c r="E2090" t="s">
        <v>12462</v>
      </c>
      <c r="F2090" t="s">
        <v>1233</v>
      </c>
      <c r="H2090" t="s">
        <v>11701</v>
      </c>
      <c r="I2090" t="s">
        <v>8943</v>
      </c>
      <c r="J2090" t="s">
        <v>12463</v>
      </c>
      <c r="K2090" t="s">
        <v>12464</v>
      </c>
      <c r="L2090" t="s">
        <v>303</v>
      </c>
      <c r="M2090" t="s">
        <v>4208</v>
      </c>
    </row>
    <row r="2091" spans="1:13" x14ac:dyDescent="0.2">
      <c r="A2091" t="s">
        <v>292</v>
      </c>
      <c r="B2091" t="s">
        <v>293</v>
      </c>
      <c r="C2091" t="s">
        <v>12465</v>
      </c>
      <c r="D2091" t="s">
        <v>12268</v>
      </c>
      <c r="E2091" t="s">
        <v>1817</v>
      </c>
      <c r="F2091" t="s">
        <v>7876</v>
      </c>
      <c r="G2091" t="s">
        <v>12466</v>
      </c>
      <c r="H2091" t="s">
        <v>8943</v>
      </c>
      <c r="J2091" t="s">
        <v>12467</v>
      </c>
      <c r="K2091" t="s">
        <v>302</v>
      </c>
      <c r="L2091" t="s">
        <v>303</v>
      </c>
      <c r="M2091" t="s">
        <v>2054</v>
      </c>
    </row>
    <row r="2092" spans="1:13" x14ac:dyDescent="0.2">
      <c r="A2092" t="s">
        <v>292</v>
      </c>
      <c r="B2092" t="s">
        <v>293</v>
      </c>
      <c r="C2092" t="s">
        <v>12468</v>
      </c>
      <c r="D2092" t="s">
        <v>394</v>
      </c>
      <c r="E2092" t="s">
        <v>1891</v>
      </c>
      <c r="F2092" t="s">
        <v>12469</v>
      </c>
      <c r="G2092" t="s">
        <v>11459</v>
      </c>
      <c r="H2092" t="s">
        <v>11354</v>
      </c>
      <c r="J2092" t="s">
        <v>12470</v>
      </c>
      <c r="K2092" t="s">
        <v>12471</v>
      </c>
      <c r="L2092" t="s">
        <v>303</v>
      </c>
      <c r="M2092" t="s">
        <v>12472</v>
      </c>
    </row>
    <row r="2093" spans="1:13" x14ac:dyDescent="0.2">
      <c r="A2093" t="s">
        <v>292</v>
      </c>
      <c r="B2093" t="s">
        <v>293</v>
      </c>
      <c r="C2093" t="s">
        <v>12473</v>
      </c>
      <c r="D2093" t="s">
        <v>12474</v>
      </c>
      <c r="E2093" t="s">
        <v>12475</v>
      </c>
      <c r="F2093" t="s">
        <v>12476</v>
      </c>
      <c r="G2093" t="s">
        <v>12477</v>
      </c>
      <c r="H2093" t="s">
        <v>11415</v>
      </c>
      <c r="I2093" t="s">
        <v>8943</v>
      </c>
      <c r="J2093" t="s">
        <v>12478</v>
      </c>
      <c r="K2093" t="s">
        <v>12479</v>
      </c>
      <c r="L2093" t="s">
        <v>303</v>
      </c>
      <c r="M2093" t="s">
        <v>12480</v>
      </c>
    </row>
    <row r="2094" spans="1:13" x14ac:dyDescent="0.2">
      <c r="A2094" t="s">
        <v>292</v>
      </c>
      <c r="B2094" t="s">
        <v>293</v>
      </c>
      <c r="C2094" t="s">
        <v>12481</v>
      </c>
      <c r="D2094" t="s">
        <v>572</v>
      </c>
      <c r="E2094" t="s">
        <v>573</v>
      </c>
      <c r="F2094" t="s">
        <v>12482</v>
      </c>
      <c r="G2094" t="s">
        <v>12483</v>
      </c>
      <c r="H2094" t="s">
        <v>11381</v>
      </c>
      <c r="J2094" t="s">
        <v>12484</v>
      </c>
      <c r="K2094" t="s">
        <v>12485</v>
      </c>
      <c r="L2094" t="s">
        <v>303</v>
      </c>
      <c r="M2094" t="s">
        <v>5402</v>
      </c>
    </row>
    <row r="2095" spans="1:13" x14ac:dyDescent="0.2">
      <c r="A2095" t="s">
        <v>292</v>
      </c>
      <c r="B2095" t="s">
        <v>293</v>
      </c>
      <c r="C2095" t="s">
        <v>12486</v>
      </c>
      <c r="D2095" t="s">
        <v>572</v>
      </c>
      <c r="E2095" t="s">
        <v>573</v>
      </c>
      <c r="F2095" t="s">
        <v>12487</v>
      </c>
      <c r="H2095" t="s">
        <v>11381</v>
      </c>
      <c r="J2095" t="s">
        <v>12488</v>
      </c>
      <c r="K2095" t="s">
        <v>12489</v>
      </c>
      <c r="L2095" t="s">
        <v>303</v>
      </c>
      <c r="M2095" t="s">
        <v>11402</v>
      </c>
    </row>
    <row r="2096" spans="1:13" x14ac:dyDescent="0.2">
      <c r="A2096" t="s">
        <v>292</v>
      </c>
      <c r="B2096" t="s">
        <v>293</v>
      </c>
      <c r="C2096" t="s">
        <v>12490</v>
      </c>
      <c r="D2096" t="s">
        <v>12491</v>
      </c>
      <c r="F2096" t="s">
        <v>12492</v>
      </c>
      <c r="G2096" t="s">
        <v>12082</v>
      </c>
      <c r="H2096" t="s">
        <v>11459</v>
      </c>
      <c r="I2096" t="s">
        <v>11354</v>
      </c>
      <c r="J2096" t="s">
        <v>12493</v>
      </c>
      <c r="K2096" t="s">
        <v>12494</v>
      </c>
      <c r="L2096" t="s">
        <v>303</v>
      </c>
      <c r="M2096" t="s">
        <v>6621</v>
      </c>
    </row>
    <row r="2097" spans="1:13" x14ac:dyDescent="0.2">
      <c r="A2097" t="s">
        <v>292</v>
      </c>
      <c r="B2097" t="s">
        <v>293</v>
      </c>
      <c r="C2097" t="s">
        <v>12495</v>
      </c>
      <c r="D2097" t="s">
        <v>349</v>
      </c>
      <c r="E2097" t="s">
        <v>476</v>
      </c>
      <c r="F2097" t="s">
        <v>12496</v>
      </c>
      <c r="H2097" t="s">
        <v>11825</v>
      </c>
      <c r="I2097" t="s">
        <v>8943</v>
      </c>
      <c r="J2097" t="s">
        <v>12497</v>
      </c>
      <c r="K2097" t="s">
        <v>12498</v>
      </c>
      <c r="L2097" t="s">
        <v>303</v>
      </c>
      <c r="M2097" t="s">
        <v>12499</v>
      </c>
    </row>
    <row r="2098" spans="1:13" x14ac:dyDescent="0.2">
      <c r="A2098" t="s">
        <v>292</v>
      </c>
      <c r="B2098" t="s">
        <v>293</v>
      </c>
      <c r="C2098" t="s">
        <v>12500</v>
      </c>
      <c r="D2098" t="s">
        <v>12501</v>
      </c>
      <c r="F2098" t="s">
        <v>8482</v>
      </c>
      <c r="G2098" t="s">
        <v>12502</v>
      </c>
      <c r="H2098" t="s">
        <v>12503</v>
      </c>
      <c r="I2098" t="s">
        <v>11381</v>
      </c>
      <c r="J2098" t="s">
        <v>12504</v>
      </c>
      <c r="K2098" t="s">
        <v>12505</v>
      </c>
      <c r="L2098" t="s">
        <v>303</v>
      </c>
      <c r="M2098" t="s">
        <v>3733</v>
      </c>
    </row>
    <row r="2099" spans="1:13" x14ac:dyDescent="0.2">
      <c r="A2099" t="s">
        <v>292</v>
      </c>
      <c r="B2099" t="s">
        <v>293</v>
      </c>
      <c r="C2099" t="s">
        <v>12506</v>
      </c>
      <c r="D2099" t="s">
        <v>12507</v>
      </c>
      <c r="F2099" t="s">
        <v>12508</v>
      </c>
      <c r="G2099" t="s">
        <v>12509</v>
      </c>
      <c r="H2099" t="s">
        <v>12232</v>
      </c>
      <c r="J2099" t="s">
        <v>12510</v>
      </c>
      <c r="K2099" t="s">
        <v>12511</v>
      </c>
      <c r="L2099" t="s">
        <v>303</v>
      </c>
      <c r="M2099" t="s">
        <v>2712</v>
      </c>
    </row>
    <row r="2100" spans="1:13" x14ac:dyDescent="0.2">
      <c r="A2100" t="s">
        <v>292</v>
      </c>
      <c r="B2100" t="s">
        <v>293</v>
      </c>
      <c r="C2100" t="s">
        <v>12512</v>
      </c>
      <c r="D2100" t="s">
        <v>394</v>
      </c>
      <c r="E2100" t="s">
        <v>395</v>
      </c>
      <c r="F2100" t="s">
        <v>12513</v>
      </c>
      <c r="H2100" t="s">
        <v>11407</v>
      </c>
      <c r="I2100" t="s">
        <v>11354</v>
      </c>
      <c r="J2100" t="s">
        <v>12514</v>
      </c>
      <c r="K2100" t="s">
        <v>12515</v>
      </c>
      <c r="L2100" t="s">
        <v>303</v>
      </c>
      <c r="M2100" t="s">
        <v>12516</v>
      </c>
    </row>
    <row r="2101" spans="1:13" x14ac:dyDescent="0.2">
      <c r="A2101" t="s">
        <v>292</v>
      </c>
      <c r="B2101" t="s">
        <v>293</v>
      </c>
      <c r="C2101" t="s">
        <v>12517</v>
      </c>
      <c r="D2101" t="s">
        <v>394</v>
      </c>
      <c r="E2101" t="s">
        <v>4921</v>
      </c>
      <c r="F2101" t="s">
        <v>12518</v>
      </c>
      <c r="I2101" t="s">
        <v>11381</v>
      </c>
      <c r="J2101" t="s">
        <v>12519</v>
      </c>
      <c r="K2101" t="s">
        <v>12520</v>
      </c>
      <c r="L2101" t="s">
        <v>303</v>
      </c>
      <c r="M2101" t="s">
        <v>312</v>
      </c>
    </row>
    <row r="2102" spans="1:13" x14ac:dyDescent="0.2">
      <c r="A2102" t="s">
        <v>292</v>
      </c>
      <c r="B2102" t="s">
        <v>293</v>
      </c>
      <c r="C2102" t="s">
        <v>12521</v>
      </c>
      <c r="D2102" t="s">
        <v>12522</v>
      </c>
      <c r="E2102" t="s">
        <v>8432</v>
      </c>
      <c r="F2102" t="s">
        <v>12523</v>
      </c>
      <c r="G2102" t="s">
        <v>11813</v>
      </c>
      <c r="H2102" t="s">
        <v>8943</v>
      </c>
      <c r="J2102" t="s">
        <v>12524</v>
      </c>
      <c r="K2102" t="s">
        <v>302</v>
      </c>
      <c r="L2102" t="s">
        <v>303</v>
      </c>
      <c r="M2102" t="s">
        <v>12525</v>
      </c>
    </row>
    <row r="2103" spans="1:13" x14ac:dyDescent="0.2">
      <c r="A2103" t="s">
        <v>292</v>
      </c>
      <c r="B2103" t="s">
        <v>293</v>
      </c>
      <c r="C2103" t="s">
        <v>12526</v>
      </c>
      <c r="D2103" t="s">
        <v>12527</v>
      </c>
      <c r="F2103" t="s">
        <v>12528</v>
      </c>
      <c r="G2103" t="s">
        <v>12529</v>
      </c>
      <c r="H2103" t="s">
        <v>8943</v>
      </c>
      <c r="J2103" t="s">
        <v>12530</v>
      </c>
      <c r="K2103" t="s">
        <v>302</v>
      </c>
      <c r="L2103" t="s">
        <v>303</v>
      </c>
      <c r="M2103" t="s">
        <v>3636</v>
      </c>
    </row>
    <row r="2104" spans="1:13" x14ac:dyDescent="0.2">
      <c r="A2104" t="s">
        <v>292</v>
      </c>
      <c r="B2104" t="s">
        <v>293</v>
      </c>
      <c r="C2104" t="s">
        <v>12531</v>
      </c>
      <c r="D2104" t="s">
        <v>12532</v>
      </c>
      <c r="E2104" t="s">
        <v>12533</v>
      </c>
      <c r="F2104" t="s">
        <v>12534</v>
      </c>
      <c r="G2104" t="s">
        <v>12535</v>
      </c>
      <c r="H2104" t="s">
        <v>11381</v>
      </c>
      <c r="J2104" t="s">
        <v>12536</v>
      </c>
      <c r="K2104" t="s">
        <v>12537</v>
      </c>
      <c r="L2104" t="s">
        <v>303</v>
      </c>
      <c r="M2104" t="s">
        <v>12538</v>
      </c>
    </row>
    <row r="2105" spans="1:13" x14ac:dyDescent="0.2">
      <c r="A2105" t="s">
        <v>292</v>
      </c>
      <c r="B2105" t="s">
        <v>293</v>
      </c>
      <c r="C2105" t="s">
        <v>12539</v>
      </c>
      <c r="D2105" t="s">
        <v>12540</v>
      </c>
      <c r="E2105" t="s">
        <v>12541</v>
      </c>
      <c r="F2105" t="s">
        <v>12542</v>
      </c>
      <c r="G2105" t="s">
        <v>11818</v>
      </c>
      <c r="H2105" t="s">
        <v>8943</v>
      </c>
      <c r="J2105" t="s">
        <v>12543</v>
      </c>
      <c r="K2105" t="s">
        <v>302</v>
      </c>
      <c r="L2105" t="s">
        <v>303</v>
      </c>
      <c r="M2105" t="s">
        <v>12544</v>
      </c>
    </row>
    <row r="2106" spans="1:13" x14ac:dyDescent="0.2">
      <c r="A2106" t="s">
        <v>292</v>
      </c>
      <c r="B2106" t="s">
        <v>293</v>
      </c>
      <c r="C2106" t="s">
        <v>12545</v>
      </c>
      <c r="D2106" t="s">
        <v>349</v>
      </c>
      <c r="E2106" t="s">
        <v>476</v>
      </c>
      <c r="F2106" t="s">
        <v>12546</v>
      </c>
      <c r="G2106" t="s">
        <v>11407</v>
      </c>
      <c r="H2106" t="s">
        <v>11354</v>
      </c>
      <c r="J2106" t="s">
        <v>12547</v>
      </c>
      <c r="K2106" t="s">
        <v>12548</v>
      </c>
      <c r="L2106" t="s">
        <v>303</v>
      </c>
      <c r="M2106" t="s">
        <v>422</v>
      </c>
    </row>
    <row r="2107" spans="1:13" x14ac:dyDescent="0.2">
      <c r="A2107" t="s">
        <v>292</v>
      </c>
      <c r="B2107" t="s">
        <v>293</v>
      </c>
      <c r="C2107" t="s">
        <v>12549</v>
      </c>
      <c r="D2107" t="s">
        <v>572</v>
      </c>
      <c r="E2107" t="s">
        <v>573</v>
      </c>
      <c r="F2107" t="s">
        <v>12550</v>
      </c>
      <c r="G2107" t="s">
        <v>12551</v>
      </c>
      <c r="H2107" t="s">
        <v>11756</v>
      </c>
      <c r="J2107" t="s">
        <v>12552</v>
      </c>
      <c r="K2107" t="s">
        <v>12553</v>
      </c>
      <c r="L2107" t="s">
        <v>303</v>
      </c>
      <c r="M2107" t="s">
        <v>5402</v>
      </c>
    </row>
    <row r="2108" spans="1:13" x14ac:dyDescent="0.2">
      <c r="A2108" t="s">
        <v>292</v>
      </c>
      <c r="B2108" t="s">
        <v>293</v>
      </c>
      <c r="C2108" t="s">
        <v>12554</v>
      </c>
      <c r="D2108" t="s">
        <v>12555</v>
      </c>
      <c r="E2108" t="s">
        <v>1817</v>
      </c>
      <c r="F2108" t="s">
        <v>12556</v>
      </c>
      <c r="H2108" t="s">
        <v>11479</v>
      </c>
      <c r="I2108" t="s">
        <v>8943</v>
      </c>
      <c r="J2108" t="s">
        <v>12557</v>
      </c>
      <c r="K2108" t="s">
        <v>302</v>
      </c>
      <c r="L2108" t="s">
        <v>303</v>
      </c>
      <c r="M2108" t="s">
        <v>7000</v>
      </c>
    </row>
    <row r="2109" spans="1:13" x14ac:dyDescent="0.2">
      <c r="A2109" t="s">
        <v>292</v>
      </c>
      <c r="B2109" t="s">
        <v>293</v>
      </c>
      <c r="C2109" t="s">
        <v>12558</v>
      </c>
      <c r="D2109" t="s">
        <v>572</v>
      </c>
      <c r="E2109" t="s">
        <v>573</v>
      </c>
      <c r="F2109" t="s">
        <v>12559</v>
      </c>
      <c r="H2109" t="s">
        <v>12560</v>
      </c>
      <c r="I2109" t="s">
        <v>8943</v>
      </c>
      <c r="J2109" t="s">
        <v>12561</v>
      </c>
      <c r="K2109" t="s">
        <v>12562</v>
      </c>
      <c r="L2109" t="s">
        <v>303</v>
      </c>
      <c r="M2109" t="s">
        <v>11704</v>
      </c>
    </row>
    <row r="2110" spans="1:13" x14ac:dyDescent="0.2">
      <c r="A2110" t="s">
        <v>292</v>
      </c>
      <c r="B2110" t="s">
        <v>293</v>
      </c>
      <c r="C2110" t="s">
        <v>12563</v>
      </c>
      <c r="D2110" t="s">
        <v>349</v>
      </c>
      <c r="F2110" t="s">
        <v>12564</v>
      </c>
      <c r="G2110" t="s">
        <v>12565</v>
      </c>
      <c r="H2110" t="s">
        <v>12566</v>
      </c>
      <c r="I2110" t="s">
        <v>12567</v>
      </c>
      <c r="J2110" t="s">
        <v>12568</v>
      </c>
      <c r="K2110" t="s">
        <v>12569</v>
      </c>
      <c r="L2110" t="s">
        <v>303</v>
      </c>
      <c r="M2110" t="s">
        <v>12570</v>
      </c>
    </row>
    <row r="2111" spans="1:13" x14ac:dyDescent="0.2">
      <c r="A2111" t="s">
        <v>292</v>
      </c>
      <c r="B2111" t="s">
        <v>293</v>
      </c>
      <c r="C2111" t="s">
        <v>12571</v>
      </c>
      <c r="D2111" t="s">
        <v>12572</v>
      </c>
      <c r="F2111" t="s">
        <v>12573</v>
      </c>
      <c r="G2111" t="s">
        <v>12574</v>
      </c>
      <c r="H2111" t="s">
        <v>12575</v>
      </c>
      <c r="I2111" t="s">
        <v>12567</v>
      </c>
      <c r="J2111" t="s">
        <v>12576</v>
      </c>
      <c r="K2111" t="s">
        <v>12577</v>
      </c>
      <c r="L2111" t="s">
        <v>303</v>
      </c>
      <c r="M2111" t="s">
        <v>422</v>
      </c>
    </row>
    <row r="2112" spans="1:13" x14ac:dyDescent="0.2">
      <c r="A2112" t="s">
        <v>292</v>
      </c>
      <c r="B2112" t="s">
        <v>293</v>
      </c>
      <c r="C2112" t="s">
        <v>12578</v>
      </c>
      <c r="D2112" t="s">
        <v>572</v>
      </c>
      <c r="E2112" t="s">
        <v>573</v>
      </c>
      <c r="F2112" t="s">
        <v>12579</v>
      </c>
      <c r="H2112" t="s">
        <v>12580</v>
      </c>
      <c r="I2112" t="s">
        <v>12567</v>
      </c>
      <c r="J2112" t="s">
        <v>12581</v>
      </c>
      <c r="K2112" t="s">
        <v>12582</v>
      </c>
      <c r="L2112" t="s">
        <v>303</v>
      </c>
      <c r="M2112" t="s">
        <v>968</v>
      </c>
    </row>
    <row r="2113" spans="1:13" x14ac:dyDescent="0.2">
      <c r="A2113" t="s">
        <v>292</v>
      </c>
      <c r="B2113" t="s">
        <v>293</v>
      </c>
      <c r="C2113" t="s">
        <v>12583</v>
      </c>
      <c r="D2113" t="s">
        <v>12584</v>
      </c>
      <c r="F2113" t="s">
        <v>12585</v>
      </c>
      <c r="G2113" t="s">
        <v>12586</v>
      </c>
      <c r="H2113" t="s">
        <v>12587</v>
      </c>
      <c r="J2113" t="s">
        <v>12588</v>
      </c>
      <c r="K2113" t="s">
        <v>12589</v>
      </c>
      <c r="L2113" t="s">
        <v>303</v>
      </c>
      <c r="M2113" t="s">
        <v>1684</v>
      </c>
    </row>
    <row r="2114" spans="1:13" x14ac:dyDescent="0.2">
      <c r="A2114" t="s">
        <v>292</v>
      </c>
      <c r="B2114" t="s">
        <v>293</v>
      </c>
      <c r="C2114" t="s">
        <v>12590</v>
      </c>
      <c r="D2114" t="s">
        <v>349</v>
      </c>
      <c r="E2114" t="s">
        <v>12591</v>
      </c>
      <c r="F2114" t="s">
        <v>12592</v>
      </c>
      <c r="G2114" t="s">
        <v>12593</v>
      </c>
      <c r="H2114" t="s">
        <v>12594</v>
      </c>
      <c r="I2114" t="s">
        <v>12567</v>
      </c>
      <c r="J2114" t="s">
        <v>12595</v>
      </c>
      <c r="K2114" t="s">
        <v>12596</v>
      </c>
      <c r="L2114" t="s">
        <v>303</v>
      </c>
      <c r="M2114" t="s">
        <v>7930</v>
      </c>
    </row>
    <row r="2115" spans="1:13" x14ac:dyDescent="0.2">
      <c r="A2115" t="s">
        <v>292</v>
      </c>
      <c r="B2115" t="s">
        <v>293</v>
      </c>
      <c r="C2115" t="s">
        <v>12597</v>
      </c>
      <c r="D2115" t="s">
        <v>349</v>
      </c>
      <c r="F2115" t="s">
        <v>12598</v>
      </c>
      <c r="G2115" t="s">
        <v>12599</v>
      </c>
      <c r="H2115" t="s">
        <v>12567</v>
      </c>
      <c r="J2115" t="s">
        <v>12600</v>
      </c>
      <c r="K2115" t="s">
        <v>12601</v>
      </c>
      <c r="L2115" t="s">
        <v>303</v>
      </c>
      <c r="M2115" t="s">
        <v>422</v>
      </c>
    </row>
    <row r="2116" spans="1:13" x14ac:dyDescent="0.2">
      <c r="A2116" t="s">
        <v>292</v>
      </c>
      <c r="B2116" t="s">
        <v>293</v>
      </c>
      <c r="C2116" t="s">
        <v>12602</v>
      </c>
      <c r="D2116" t="s">
        <v>4487</v>
      </c>
      <c r="F2116" t="s">
        <v>12603</v>
      </c>
      <c r="G2116" t="s">
        <v>12604</v>
      </c>
      <c r="H2116" t="s">
        <v>12566</v>
      </c>
      <c r="J2116" t="s">
        <v>12605</v>
      </c>
      <c r="K2116" t="s">
        <v>12606</v>
      </c>
      <c r="L2116" t="s">
        <v>303</v>
      </c>
      <c r="M2116" t="s">
        <v>4994</v>
      </c>
    </row>
    <row r="2117" spans="1:13" x14ac:dyDescent="0.2">
      <c r="A2117" t="s">
        <v>292</v>
      </c>
      <c r="B2117" t="s">
        <v>293</v>
      </c>
      <c r="C2117" t="s">
        <v>12607</v>
      </c>
      <c r="D2117" t="s">
        <v>12608</v>
      </c>
      <c r="E2117" t="s">
        <v>12609</v>
      </c>
      <c r="F2117" t="s">
        <v>8381</v>
      </c>
      <c r="G2117" t="s">
        <v>12610</v>
      </c>
      <c r="H2117" t="s">
        <v>12611</v>
      </c>
      <c r="I2117" t="s">
        <v>12567</v>
      </c>
      <c r="J2117" t="s">
        <v>12612</v>
      </c>
      <c r="K2117" t="s">
        <v>12613</v>
      </c>
      <c r="L2117" t="s">
        <v>303</v>
      </c>
      <c r="M2117" t="s">
        <v>12614</v>
      </c>
    </row>
    <row r="2118" spans="1:13" x14ac:dyDescent="0.2">
      <c r="A2118" t="s">
        <v>292</v>
      </c>
      <c r="B2118" t="s">
        <v>293</v>
      </c>
      <c r="C2118" t="s">
        <v>12615</v>
      </c>
      <c r="D2118" t="s">
        <v>401</v>
      </c>
      <c r="F2118" t="s">
        <v>12616</v>
      </c>
      <c r="G2118" t="s">
        <v>12617</v>
      </c>
      <c r="H2118" t="s">
        <v>12566</v>
      </c>
      <c r="J2118" t="s">
        <v>12618</v>
      </c>
      <c r="K2118" t="s">
        <v>302</v>
      </c>
      <c r="L2118" t="s">
        <v>303</v>
      </c>
      <c r="M2118" t="s">
        <v>526</v>
      </c>
    </row>
    <row r="2119" spans="1:13" x14ac:dyDescent="0.2">
      <c r="A2119" t="s">
        <v>292</v>
      </c>
      <c r="B2119" t="s">
        <v>293</v>
      </c>
      <c r="C2119" t="s">
        <v>12619</v>
      </c>
      <c r="D2119" t="s">
        <v>349</v>
      </c>
      <c r="E2119" t="s">
        <v>12591</v>
      </c>
      <c r="F2119" t="s">
        <v>12620</v>
      </c>
      <c r="G2119" t="s">
        <v>12621</v>
      </c>
      <c r="H2119" t="s">
        <v>12566</v>
      </c>
      <c r="J2119" t="s">
        <v>12622</v>
      </c>
      <c r="K2119" t="s">
        <v>12623</v>
      </c>
      <c r="L2119" t="s">
        <v>303</v>
      </c>
      <c r="M2119" t="s">
        <v>12624</v>
      </c>
    </row>
    <row r="2120" spans="1:13" x14ac:dyDescent="0.2">
      <c r="A2120" t="s">
        <v>292</v>
      </c>
      <c r="B2120" t="s">
        <v>293</v>
      </c>
      <c r="C2120" t="s">
        <v>12625</v>
      </c>
      <c r="D2120" t="s">
        <v>394</v>
      </c>
      <c r="E2120" t="s">
        <v>395</v>
      </c>
      <c r="F2120" t="s">
        <v>12626</v>
      </c>
      <c r="H2120" t="s">
        <v>12575</v>
      </c>
      <c r="I2120" t="s">
        <v>12567</v>
      </c>
      <c r="J2120" t="s">
        <v>12627</v>
      </c>
      <c r="K2120" t="s">
        <v>12628</v>
      </c>
      <c r="L2120" t="s">
        <v>303</v>
      </c>
      <c r="M2120" t="s">
        <v>12629</v>
      </c>
    </row>
    <row r="2121" spans="1:13" x14ac:dyDescent="0.2">
      <c r="A2121" t="s">
        <v>292</v>
      </c>
      <c r="B2121" t="s">
        <v>293</v>
      </c>
      <c r="C2121" t="s">
        <v>12630</v>
      </c>
      <c r="D2121" t="s">
        <v>12631</v>
      </c>
      <c r="F2121" t="s">
        <v>12632</v>
      </c>
      <c r="G2121" t="s">
        <v>12633</v>
      </c>
      <c r="H2121" t="s">
        <v>12634</v>
      </c>
      <c r="I2121" t="s">
        <v>12567</v>
      </c>
      <c r="J2121" t="s">
        <v>12635</v>
      </c>
      <c r="K2121" t="s">
        <v>12636</v>
      </c>
      <c r="L2121" t="s">
        <v>303</v>
      </c>
      <c r="M2121" t="s">
        <v>12637</v>
      </c>
    </row>
    <row r="2122" spans="1:13" x14ac:dyDescent="0.2">
      <c r="A2122" t="s">
        <v>292</v>
      </c>
      <c r="B2122" t="s">
        <v>293</v>
      </c>
      <c r="C2122" t="s">
        <v>12638</v>
      </c>
      <c r="D2122" t="s">
        <v>4487</v>
      </c>
      <c r="F2122" t="s">
        <v>484</v>
      </c>
      <c r="G2122" t="s">
        <v>12639</v>
      </c>
      <c r="H2122" t="s">
        <v>12640</v>
      </c>
      <c r="I2122" t="s">
        <v>12566</v>
      </c>
      <c r="J2122" t="s">
        <v>12641</v>
      </c>
      <c r="K2122" t="s">
        <v>12642</v>
      </c>
      <c r="L2122" t="s">
        <v>303</v>
      </c>
      <c r="M2122" t="s">
        <v>6080</v>
      </c>
    </row>
    <row r="2123" spans="1:13" x14ac:dyDescent="0.2">
      <c r="A2123" t="s">
        <v>292</v>
      </c>
      <c r="B2123" t="s">
        <v>293</v>
      </c>
      <c r="C2123" t="s">
        <v>12643</v>
      </c>
      <c r="D2123" t="s">
        <v>12644</v>
      </c>
      <c r="E2123" t="s">
        <v>7167</v>
      </c>
      <c r="F2123" t="s">
        <v>12645</v>
      </c>
      <c r="G2123" t="s">
        <v>12646</v>
      </c>
      <c r="H2123" t="s">
        <v>12611</v>
      </c>
      <c r="J2123" t="s">
        <v>12647</v>
      </c>
      <c r="K2123" t="s">
        <v>12648</v>
      </c>
      <c r="L2123" t="s">
        <v>303</v>
      </c>
      <c r="M2123" t="s">
        <v>12649</v>
      </c>
    </row>
    <row r="2124" spans="1:13" x14ac:dyDescent="0.2">
      <c r="A2124" t="s">
        <v>292</v>
      </c>
      <c r="B2124" t="s">
        <v>293</v>
      </c>
      <c r="C2124" t="s">
        <v>12650</v>
      </c>
      <c r="D2124" t="s">
        <v>4487</v>
      </c>
      <c r="F2124" t="s">
        <v>12574</v>
      </c>
      <c r="G2124" t="s">
        <v>12651</v>
      </c>
      <c r="H2124" t="s">
        <v>12580</v>
      </c>
      <c r="I2124" t="s">
        <v>12567</v>
      </c>
      <c r="J2124" t="s">
        <v>12652</v>
      </c>
      <c r="K2124" t="s">
        <v>12653</v>
      </c>
      <c r="L2124" t="s">
        <v>303</v>
      </c>
      <c r="M2124" t="s">
        <v>4774</v>
      </c>
    </row>
    <row r="2125" spans="1:13" x14ac:dyDescent="0.2">
      <c r="A2125" t="s">
        <v>292</v>
      </c>
      <c r="B2125" t="s">
        <v>293</v>
      </c>
      <c r="C2125" t="s">
        <v>12654</v>
      </c>
      <c r="D2125" t="s">
        <v>349</v>
      </c>
      <c r="F2125" t="s">
        <v>12655</v>
      </c>
      <c r="G2125" t="s">
        <v>12656</v>
      </c>
      <c r="H2125" t="s">
        <v>12611</v>
      </c>
      <c r="I2125" t="s">
        <v>12567</v>
      </c>
      <c r="J2125" t="s">
        <v>12657</v>
      </c>
      <c r="K2125" t="s">
        <v>12658</v>
      </c>
      <c r="L2125" t="s">
        <v>303</v>
      </c>
      <c r="M2125" t="s">
        <v>12659</v>
      </c>
    </row>
    <row r="2126" spans="1:13" x14ac:dyDescent="0.2">
      <c r="A2126" t="s">
        <v>292</v>
      </c>
      <c r="B2126" t="s">
        <v>293</v>
      </c>
      <c r="C2126" t="s">
        <v>12660</v>
      </c>
      <c r="D2126" t="s">
        <v>12661</v>
      </c>
      <c r="E2126" t="s">
        <v>12662</v>
      </c>
      <c r="F2126" t="s">
        <v>12663</v>
      </c>
      <c r="G2126" t="s">
        <v>12664</v>
      </c>
      <c r="H2126" t="s">
        <v>4506</v>
      </c>
      <c r="I2126" t="s">
        <v>12665</v>
      </c>
      <c r="J2126" t="s">
        <v>12666</v>
      </c>
      <c r="K2126" t="s">
        <v>12667</v>
      </c>
      <c r="L2126" t="s">
        <v>303</v>
      </c>
      <c r="M2126" t="s">
        <v>12668</v>
      </c>
    </row>
    <row r="2127" spans="1:13" x14ac:dyDescent="0.2">
      <c r="A2127" t="s">
        <v>292</v>
      </c>
      <c r="B2127" t="s">
        <v>293</v>
      </c>
      <c r="C2127" t="s">
        <v>12669</v>
      </c>
      <c r="D2127" t="s">
        <v>687</v>
      </c>
      <c r="E2127" t="s">
        <v>3350</v>
      </c>
      <c r="F2127" t="s">
        <v>12670</v>
      </c>
      <c r="H2127" t="s">
        <v>12671</v>
      </c>
      <c r="J2127" t="s">
        <v>12672</v>
      </c>
      <c r="K2127" t="s">
        <v>12673</v>
      </c>
      <c r="L2127" t="s">
        <v>303</v>
      </c>
      <c r="M2127" t="s">
        <v>7999</v>
      </c>
    </row>
    <row r="2128" spans="1:13" x14ac:dyDescent="0.2">
      <c r="A2128" t="s">
        <v>292</v>
      </c>
      <c r="B2128" t="s">
        <v>293</v>
      </c>
      <c r="C2128" t="s">
        <v>12674</v>
      </c>
      <c r="D2128" t="s">
        <v>12675</v>
      </c>
      <c r="F2128" t="s">
        <v>12676</v>
      </c>
      <c r="G2128" t="s">
        <v>12677</v>
      </c>
      <c r="H2128" t="s">
        <v>12678</v>
      </c>
      <c r="I2128" t="s">
        <v>12679</v>
      </c>
      <c r="J2128" t="s">
        <v>12680</v>
      </c>
      <c r="K2128" t="s">
        <v>12681</v>
      </c>
      <c r="L2128" t="s">
        <v>303</v>
      </c>
      <c r="M2128" t="s">
        <v>2049</v>
      </c>
    </row>
    <row r="2129" spans="1:13" x14ac:dyDescent="0.2">
      <c r="A2129" t="s">
        <v>292</v>
      </c>
      <c r="B2129" t="s">
        <v>293</v>
      </c>
      <c r="C2129" t="s">
        <v>12682</v>
      </c>
      <c r="D2129" t="s">
        <v>349</v>
      </c>
      <c r="F2129" t="s">
        <v>12683</v>
      </c>
      <c r="G2129" t="s">
        <v>12611</v>
      </c>
      <c r="H2129" t="s">
        <v>12567</v>
      </c>
      <c r="J2129" t="s">
        <v>12684</v>
      </c>
      <c r="K2129" t="s">
        <v>12685</v>
      </c>
      <c r="L2129" t="s">
        <v>303</v>
      </c>
      <c r="M2129" t="s">
        <v>12686</v>
      </c>
    </row>
    <row r="2130" spans="1:13" x14ac:dyDescent="0.2">
      <c r="A2130" t="s">
        <v>292</v>
      </c>
      <c r="B2130" t="s">
        <v>293</v>
      </c>
      <c r="C2130" t="s">
        <v>12687</v>
      </c>
      <c r="D2130" t="s">
        <v>394</v>
      </c>
      <c r="E2130" t="s">
        <v>1809</v>
      </c>
      <c r="F2130" t="s">
        <v>12688</v>
      </c>
      <c r="H2130" t="s">
        <v>12689</v>
      </c>
      <c r="I2130" t="s">
        <v>12567</v>
      </c>
      <c r="J2130" t="s">
        <v>12690</v>
      </c>
      <c r="K2130" t="s">
        <v>12691</v>
      </c>
      <c r="L2130" t="s">
        <v>303</v>
      </c>
      <c r="M2130" t="s">
        <v>5086</v>
      </c>
    </row>
    <row r="2131" spans="1:13" x14ac:dyDescent="0.2">
      <c r="A2131" t="s">
        <v>292</v>
      </c>
      <c r="B2131" t="s">
        <v>293</v>
      </c>
      <c r="C2131" t="s">
        <v>12692</v>
      </c>
      <c r="D2131" t="s">
        <v>4487</v>
      </c>
      <c r="F2131" t="s">
        <v>12693</v>
      </c>
      <c r="G2131" t="s">
        <v>12617</v>
      </c>
      <c r="H2131" t="s">
        <v>12566</v>
      </c>
      <c r="J2131" t="s">
        <v>12694</v>
      </c>
      <c r="K2131" t="s">
        <v>12695</v>
      </c>
      <c r="L2131" t="s">
        <v>303</v>
      </c>
      <c r="M2131" t="s">
        <v>422</v>
      </c>
    </row>
    <row r="2132" spans="1:13" x14ac:dyDescent="0.2">
      <c r="A2132" t="s">
        <v>292</v>
      </c>
      <c r="B2132" t="s">
        <v>293</v>
      </c>
      <c r="C2132" t="s">
        <v>12696</v>
      </c>
      <c r="D2132" t="s">
        <v>12697</v>
      </c>
      <c r="E2132" t="s">
        <v>12698</v>
      </c>
      <c r="F2132" t="s">
        <v>12699</v>
      </c>
      <c r="G2132" t="s">
        <v>8792</v>
      </c>
      <c r="H2132" t="s">
        <v>12700</v>
      </c>
      <c r="J2132" t="s">
        <v>12701</v>
      </c>
      <c r="K2132" t="s">
        <v>12702</v>
      </c>
      <c r="L2132" t="s">
        <v>303</v>
      </c>
      <c r="M2132" t="s">
        <v>3354</v>
      </c>
    </row>
    <row r="2133" spans="1:13" x14ac:dyDescent="0.2">
      <c r="A2133" t="s">
        <v>292</v>
      </c>
      <c r="B2133" t="s">
        <v>293</v>
      </c>
      <c r="C2133" t="s">
        <v>12703</v>
      </c>
      <c r="D2133" t="s">
        <v>349</v>
      </c>
      <c r="F2133" t="s">
        <v>12704</v>
      </c>
      <c r="H2133" t="s">
        <v>12634</v>
      </c>
      <c r="I2133" t="s">
        <v>12567</v>
      </c>
      <c r="J2133" t="s">
        <v>12705</v>
      </c>
      <c r="K2133" t="s">
        <v>12706</v>
      </c>
      <c r="L2133" t="s">
        <v>303</v>
      </c>
      <c r="M2133" t="s">
        <v>422</v>
      </c>
    </row>
    <row r="2134" spans="1:13" x14ac:dyDescent="0.2">
      <c r="A2134" t="s">
        <v>292</v>
      </c>
      <c r="B2134" t="s">
        <v>293</v>
      </c>
      <c r="C2134" t="s">
        <v>12707</v>
      </c>
      <c r="D2134" t="s">
        <v>4487</v>
      </c>
      <c r="F2134" t="s">
        <v>12708</v>
      </c>
      <c r="G2134" t="s">
        <v>12566</v>
      </c>
      <c r="J2134" t="s">
        <v>12709</v>
      </c>
      <c r="K2134" t="s">
        <v>12710</v>
      </c>
      <c r="L2134" t="s">
        <v>303</v>
      </c>
      <c r="M2134" t="s">
        <v>12711</v>
      </c>
    </row>
    <row r="2135" spans="1:13" x14ac:dyDescent="0.2">
      <c r="A2135" t="s">
        <v>292</v>
      </c>
      <c r="B2135" t="s">
        <v>293</v>
      </c>
      <c r="C2135" t="s">
        <v>12712</v>
      </c>
      <c r="D2135" t="s">
        <v>12713</v>
      </c>
      <c r="F2135" t="s">
        <v>12714</v>
      </c>
      <c r="G2135" t="s">
        <v>12715</v>
      </c>
      <c r="H2135" t="s">
        <v>12634</v>
      </c>
      <c r="I2135" t="s">
        <v>12567</v>
      </c>
      <c r="J2135" t="s">
        <v>12716</v>
      </c>
      <c r="K2135" t="s">
        <v>12717</v>
      </c>
      <c r="L2135" t="s">
        <v>303</v>
      </c>
      <c r="M2135" t="s">
        <v>3163</v>
      </c>
    </row>
    <row r="2136" spans="1:13" x14ac:dyDescent="0.2">
      <c r="A2136" t="s">
        <v>292</v>
      </c>
      <c r="B2136" t="s">
        <v>293</v>
      </c>
      <c r="C2136" t="s">
        <v>12718</v>
      </c>
      <c r="D2136" t="s">
        <v>9387</v>
      </c>
      <c r="E2136" t="s">
        <v>12719</v>
      </c>
      <c r="F2136" t="s">
        <v>12720</v>
      </c>
      <c r="H2136" t="s">
        <v>12721</v>
      </c>
      <c r="I2136" t="s">
        <v>12567</v>
      </c>
      <c r="J2136" t="s">
        <v>12722</v>
      </c>
      <c r="K2136" t="s">
        <v>12723</v>
      </c>
      <c r="L2136" t="s">
        <v>303</v>
      </c>
      <c r="M2136" t="s">
        <v>12724</v>
      </c>
    </row>
    <row r="2137" spans="1:13" x14ac:dyDescent="0.2">
      <c r="A2137" t="s">
        <v>292</v>
      </c>
      <c r="B2137" t="s">
        <v>293</v>
      </c>
      <c r="C2137" t="s">
        <v>12725</v>
      </c>
      <c r="D2137" t="s">
        <v>4487</v>
      </c>
      <c r="F2137" t="s">
        <v>12726</v>
      </c>
      <c r="G2137" t="s">
        <v>12727</v>
      </c>
      <c r="H2137" t="s">
        <v>12566</v>
      </c>
      <c r="J2137" t="s">
        <v>12728</v>
      </c>
      <c r="K2137" t="s">
        <v>12729</v>
      </c>
      <c r="L2137" t="s">
        <v>303</v>
      </c>
      <c r="M2137" t="s">
        <v>12730</v>
      </c>
    </row>
    <row r="2138" spans="1:13" x14ac:dyDescent="0.2">
      <c r="A2138" t="s">
        <v>292</v>
      </c>
      <c r="B2138" t="s">
        <v>293</v>
      </c>
      <c r="C2138" t="s">
        <v>12731</v>
      </c>
      <c r="D2138" t="s">
        <v>349</v>
      </c>
      <c r="F2138" t="s">
        <v>12732</v>
      </c>
      <c r="G2138" t="s">
        <v>12575</v>
      </c>
      <c r="H2138" t="s">
        <v>12567</v>
      </c>
      <c r="J2138" t="s">
        <v>12733</v>
      </c>
      <c r="K2138" t="s">
        <v>12734</v>
      </c>
      <c r="L2138" t="s">
        <v>303</v>
      </c>
      <c r="M2138" t="s">
        <v>422</v>
      </c>
    </row>
    <row r="2139" spans="1:13" x14ac:dyDescent="0.2">
      <c r="A2139" t="s">
        <v>292</v>
      </c>
      <c r="B2139" t="s">
        <v>293</v>
      </c>
      <c r="C2139" t="s">
        <v>12735</v>
      </c>
      <c r="D2139" t="s">
        <v>572</v>
      </c>
      <c r="E2139" t="s">
        <v>573</v>
      </c>
      <c r="F2139" t="s">
        <v>12736</v>
      </c>
      <c r="G2139" t="s">
        <v>12737</v>
      </c>
      <c r="H2139" t="s">
        <v>8256</v>
      </c>
      <c r="J2139" t="s">
        <v>12738</v>
      </c>
      <c r="K2139" t="s">
        <v>12739</v>
      </c>
      <c r="L2139" t="s">
        <v>303</v>
      </c>
      <c r="M2139" t="s">
        <v>1060</v>
      </c>
    </row>
    <row r="2140" spans="1:13" x14ac:dyDescent="0.2">
      <c r="A2140" t="s">
        <v>292</v>
      </c>
      <c r="B2140" t="s">
        <v>293</v>
      </c>
      <c r="C2140" t="s">
        <v>12740</v>
      </c>
      <c r="D2140" t="s">
        <v>349</v>
      </c>
      <c r="E2140" t="s">
        <v>12591</v>
      </c>
      <c r="F2140" t="s">
        <v>12741</v>
      </c>
      <c r="G2140" t="s">
        <v>12742</v>
      </c>
      <c r="H2140" t="s">
        <v>12721</v>
      </c>
      <c r="I2140" t="s">
        <v>12567</v>
      </c>
      <c r="J2140" t="s">
        <v>12743</v>
      </c>
      <c r="K2140" t="s">
        <v>12744</v>
      </c>
      <c r="L2140" t="s">
        <v>303</v>
      </c>
      <c r="M2140" t="s">
        <v>12745</v>
      </c>
    </row>
    <row r="2141" spans="1:13" x14ac:dyDescent="0.2">
      <c r="A2141" t="s">
        <v>292</v>
      </c>
      <c r="B2141" t="s">
        <v>293</v>
      </c>
      <c r="C2141" t="s">
        <v>12746</v>
      </c>
      <c r="D2141" t="s">
        <v>2857</v>
      </c>
      <c r="E2141" t="s">
        <v>2858</v>
      </c>
      <c r="F2141" t="s">
        <v>3370</v>
      </c>
      <c r="G2141" t="s">
        <v>12747</v>
      </c>
      <c r="H2141" t="s">
        <v>12671</v>
      </c>
      <c r="I2141" t="s">
        <v>12567</v>
      </c>
      <c r="J2141" t="s">
        <v>12748</v>
      </c>
      <c r="K2141" t="s">
        <v>12749</v>
      </c>
      <c r="L2141" t="s">
        <v>303</v>
      </c>
      <c r="M2141" t="s">
        <v>12200</v>
      </c>
    </row>
    <row r="2142" spans="1:13" x14ac:dyDescent="0.2">
      <c r="A2142" t="s">
        <v>292</v>
      </c>
      <c r="B2142" t="s">
        <v>293</v>
      </c>
      <c r="C2142" t="s">
        <v>12750</v>
      </c>
      <c r="D2142" t="s">
        <v>12751</v>
      </c>
      <c r="F2142" t="s">
        <v>12752</v>
      </c>
      <c r="G2142" t="s">
        <v>12753</v>
      </c>
      <c r="H2142" t="s">
        <v>12754</v>
      </c>
      <c r="I2142" t="s">
        <v>12566</v>
      </c>
      <c r="J2142" t="s">
        <v>12755</v>
      </c>
      <c r="K2142" t="s">
        <v>12756</v>
      </c>
      <c r="L2142" t="s">
        <v>303</v>
      </c>
      <c r="M2142" t="s">
        <v>2049</v>
      </c>
    </row>
    <row r="2143" spans="1:13" x14ac:dyDescent="0.2">
      <c r="A2143" t="s">
        <v>292</v>
      </c>
      <c r="B2143" t="s">
        <v>293</v>
      </c>
      <c r="C2143" t="s">
        <v>12757</v>
      </c>
      <c r="D2143" t="s">
        <v>4487</v>
      </c>
      <c r="F2143" t="s">
        <v>12758</v>
      </c>
      <c r="G2143" t="s">
        <v>12759</v>
      </c>
      <c r="H2143" t="s">
        <v>12634</v>
      </c>
      <c r="I2143" t="s">
        <v>12567</v>
      </c>
      <c r="J2143" t="s">
        <v>12760</v>
      </c>
      <c r="K2143" t="s">
        <v>12761</v>
      </c>
      <c r="L2143" t="s">
        <v>303</v>
      </c>
      <c r="M2143" t="s">
        <v>2636</v>
      </c>
    </row>
    <row r="2144" spans="1:13" x14ac:dyDescent="0.2">
      <c r="A2144" t="s">
        <v>292</v>
      </c>
      <c r="B2144" t="s">
        <v>293</v>
      </c>
      <c r="C2144" t="s">
        <v>12762</v>
      </c>
      <c r="D2144" t="s">
        <v>572</v>
      </c>
      <c r="E2144" t="s">
        <v>573</v>
      </c>
      <c r="F2144" t="s">
        <v>12763</v>
      </c>
      <c r="H2144" t="s">
        <v>12634</v>
      </c>
      <c r="I2144" t="s">
        <v>12567</v>
      </c>
      <c r="J2144" t="s">
        <v>12764</v>
      </c>
      <c r="K2144" t="s">
        <v>12765</v>
      </c>
      <c r="L2144" t="s">
        <v>303</v>
      </c>
      <c r="M2144" t="s">
        <v>4104</v>
      </c>
    </row>
    <row r="2145" spans="1:13" x14ac:dyDescent="0.2">
      <c r="A2145" t="s">
        <v>292</v>
      </c>
      <c r="B2145" t="s">
        <v>293</v>
      </c>
      <c r="C2145" t="s">
        <v>12766</v>
      </c>
      <c r="D2145" t="s">
        <v>12767</v>
      </c>
      <c r="E2145" t="s">
        <v>296</v>
      </c>
      <c r="F2145" t="s">
        <v>12768</v>
      </c>
      <c r="H2145" t="s">
        <v>12689</v>
      </c>
      <c r="I2145" t="s">
        <v>12567</v>
      </c>
      <c r="J2145" t="s">
        <v>12769</v>
      </c>
      <c r="K2145" t="s">
        <v>12770</v>
      </c>
      <c r="L2145" t="s">
        <v>303</v>
      </c>
      <c r="M2145" t="s">
        <v>4469</v>
      </c>
    </row>
    <row r="2146" spans="1:13" x14ac:dyDescent="0.2">
      <c r="A2146" t="s">
        <v>292</v>
      </c>
      <c r="B2146" t="s">
        <v>293</v>
      </c>
      <c r="C2146" t="s">
        <v>12771</v>
      </c>
      <c r="D2146" t="s">
        <v>513</v>
      </c>
      <c r="F2146" t="s">
        <v>12772</v>
      </c>
      <c r="H2146" t="s">
        <v>12634</v>
      </c>
      <c r="I2146" t="s">
        <v>12567</v>
      </c>
      <c r="J2146" t="s">
        <v>12773</v>
      </c>
      <c r="K2146" t="s">
        <v>12774</v>
      </c>
      <c r="L2146" t="s">
        <v>303</v>
      </c>
      <c r="M2146" t="s">
        <v>5027</v>
      </c>
    </row>
    <row r="2147" spans="1:13" x14ac:dyDescent="0.2">
      <c r="A2147" t="s">
        <v>292</v>
      </c>
      <c r="B2147" t="s">
        <v>293</v>
      </c>
      <c r="C2147" t="s">
        <v>12775</v>
      </c>
      <c r="D2147" t="s">
        <v>4487</v>
      </c>
      <c r="F2147" t="s">
        <v>9301</v>
      </c>
      <c r="G2147" t="s">
        <v>12776</v>
      </c>
      <c r="H2147" t="s">
        <v>12567</v>
      </c>
      <c r="J2147" t="s">
        <v>12777</v>
      </c>
      <c r="K2147" t="s">
        <v>12778</v>
      </c>
      <c r="L2147" t="s">
        <v>303</v>
      </c>
      <c r="M2147" t="s">
        <v>1386</v>
      </c>
    </row>
    <row r="2148" spans="1:13" x14ac:dyDescent="0.2">
      <c r="A2148" t="s">
        <v>292</v>
      </c>
      <c r="B2148" t="s">
        <v>293</v>
      </c>
      <c r="C2148" t="s">
        <v>12779</v>
      </c>
      <c r="D2148" t="s">
        <v>12780</v>
      </c>
      <c r="F2148" t="s">
        <v>12781</v>
      </c>
      <c r="G2148" t="s">
        <v>12782</v>
      </c>
      <c r="H2148" t="s">
        <v>12580</v>
      </c>
      <c r="I2148" t="s">
        <v>12567</v>
      </c>
      <c r="J2148" t="s">
        <v>12783</v>
      </c>
      <c r="K2148" t="s">
        <v>12784</v>
      </c>
      <c r="L2148" t="s">
        <v>303</v>
      </c>
      <c r="M2148" t="s">
        <v>312</v>
      </c>
    </row>
    <row r="2149" spans="1:13" x14ac:dyDescent="0.2">
      <c r="A2149" t="s">
        <v>292</v>
      </c>
      <c r="B2149" t="s">
        <v>293</v>
      </c>
      <c r="C2149" t="s">
        <v>12785</v>
      </c>
      <c r="D2149" t="s">
        <v>366</v>
      </c>
      <c r="E2149" t="s">
        <v>12786</v>
      </c>
      <c r="F2149" t="s">
        <v>12787</v>
      </c>
      <c r="G2149" t="s">
        <v>12566</v>
      </c>
      <c r="I2149" t="s">
        <v>12679</v>
      </c>
      <c r="J2149" t="s">
        <v>12788</v>
      </c>
      <c r="K2149" t="s">
        <v>12789</v>
      </c>
      <c r="L2149" t="s">
        <v>303</v>
      </c>
      <c r="M2149" t="s">
        <v>12790</v>
      </c>
    </row>
    <row r="2150" spans="1:13" x14ac:dyDescent="0.2">
      <c r="A2150" t="s">
        <v>292</v>
      </c>
      <c r="B2150" t="s">
        <v>293</v>
      </c>
      <c r="C2150" t="s">
        <v>12791</v>
      </c>
      <c r="D2150" t="s">
        <v>12792</v>
      </c>
      <c r="F2150" t="s">
        <v>981</v>
      </c>
      <c r="G2150" t="s">
        <v>12646</v>
      </c>
      <c r="H2150" t="s">
        <v>12611</v>
      </c>
      <c r="I2150" t="s">
        <v>12567</v>
      </c>
      <c r="J2150" t="s">
        <v>12793</v>
      </c>
      <c r="K2150" t="s">
        <v>12794</v>
      </c>
      <c r="L2150" t="s">
        <v>303</v>
      </c>
      <c r="M2150" t="s">
        <v>1997</v>
      </c>
    </row>
    <row r="2151" spans="1:13" x14ac:dyDescent="0.2">
      <c r="A2151" t="s">
        <v>292</v>
      </c>
      <c r="B2151" t="s">
        <v>293</v>
      </c>
      <c r="C2151" t="s">
        <v>12795</v>
      </c>
      <c r="D2151" t="s">
        <v>492</v>
      </c>
      <c r="E2151" t="s">
        <v>493</v>
      </c>
      <c r="F2151" t="s">
        <v>12796</v>
      </c>
      <c r="H2151" t="s">
        <v>12566</v>
      </c>
      <c r="J2151" t="s">
        <v>12797</v>
      </c>
      <c r="K2151" t="s">
        <v>12798</v>
      </c>
      <c r="L2151" t="s">
        <v>303</v>
      </c>
      <c r="M2151" t="s">
        <v>12799</v>
      </c>
    </row>
    <row r="2152" spans="1:13" x14ac:dyDescent="0.2">
      <c r="A2152" t="s">
        <v>292</v>
      </c>
      <c r="B2152" t="s">
        <v>293</v>
      </c>
      <c r="C2152" t="s">
        <v>12800</v>
      </c>
      <c r="D2152" t="s">
        <v>4487</v>
      </c>
      <c r="F2152" t="s">
        <v>8792</v>
      </c>
      <c r="G2152" t="s">
        <v>12801</v>
      </c>
      <c r="H2152" t="s">
        <v>12566</v>
      </c>
      <c r="J2152" t="s">
        <v>12802</v>
      </c>
      <c r="K2152" t="s">
        <v>302</v>
      </c>
      <c r="L2152" t="s">
        <v>303</v>
      </c>
      <c r="M2152" t="s">
        <v>12803</v>
      </c>
    </row>
    <row r="2153" spans="1:13" x14ac:dyDescent="0.2">
      <c r="A2153" t="s">
        <v>292</v>
      </c>
      <c r="B2153" t="s">
        <v>293</v>
      </c>
      <c r="C2153" t="s">
        <v>12804</v>
      </c>
      <c r="D2153" t="s">
        <v>4487</v>
      </c>
      <c r="F2153" t="s">
        <v>12805</v>
      </c>
      <c r="G2153" t="s">
        <v>12806</v>
      </c>
      <c r="H2153" t="s">
        <v>12566</v>
      </c>
      <c r="J2153" t="s">
        <v>12807</v>
      </c>
      <c r="K2153" t="s">
        <v>12808</v>
      </c>
      <c r="L2153" t="s">
        <v>303</v>
      </c>
      <c r="M2153" t="s">
        <v>6382</v>
      </c>
    </row>
    <row r="2154" spans="1:13" x14ac:dyDescent="0.2">
      <c r="A2154" t="s">
        <v>292</v>
      </c>
      <c r="B2154" t="s">
        <v>293</v>
      </c>
      <c r="C2154" t="s">
        <v>12809</v>
      </c>
      <c r="D2154" t="s">
        <v>4487</v>
      </c>
      <c r="F2154" t="s">
        <v>12810</v>
      </c>
      <c r="G2154" t="s">
        <v>12811</v>
      </c>
      <c r="H2154" t="s">
        <v>12566</v>
      </c>
      <c r="I2154" t="s">
        <v>12567</v>
      </c>
      <c r="J2154" t="s">
        <v>12812</v>
      </c>
      <c r="K2154" t="s">
        <v>12813</v>
      </c>
      <c r="L2154" t="s">
        <v>303</v>
      </c>
      <c r="M2154" t="s">
        <v>12814</v>
      </c>
    </row>
    <row r="2155" spans="1:13" x14ac:dyDescent="0.2">
      <c r="A2155" t="s">
        <v>292</v>
      </c>
      <c r="B2155" t="s">
        <v>293</v>
      </c>
      <c r="C2155" t="s">
        <v>12815</v>
      </c>
      <c r="D2155" t="s">
        <v>394</v>
      </c>
      <c r="E2155" t="s">
        <v>395</v>
      </c>
      <c r="F2155" t="s">
        <v>12816</v>
      </c>
      <c r="H2155" t="s">
        <v>12566</v>
      </c>
      <c r="J2155" t="s">
        <v>12817</v>
      </c>
      <c r="K2155" t="s">
        <v>12818</v>
      </c>
      <c r="L2155" t="s">
        <v>303</v>
      </c>
      <c r="M2155" t="s">
        <v>12819</v>
      </c>
    </row>
    <row r="2156" spans="1:13" x14ac:dyDescent="0.2">
      <c r="A2156" t="s">
        <v>292</v>
      </c>
      <c r="B2156" t="s">
        <v>293</v>
      </c>
      <c r="C2156" t="s">
        <v>12820</v>
      </c>
      <c r="D2156" t="s">
        <v>572</v>
      </c>
      <c r="E2156" t="s">
        <v>573</v>
      </c>
      <c r="F2156" t="s">
        <v>12821</v>
      </c>
      <c r="H2156" t="s">
        <v>12822</v>
      </c>
      <c r="I2156" t="s">
        <v>12567</v>
      </c>
      <c r="J2156" t="s">
        <v>12823</v>
      </c>
      <c r="K2156" t="s">
        <v>12824</v>
      </c>
      <c r="L2156" t="s">
        <v>303</v>
      </c>
      <c r="M2156" t="s">
        <v>5915</v>
      </c>
    </row>
    <row r="2157" spans="1:13" x14ac:dyDescent="0.2">
      <c r="A2157" t="s">
        <v>292</v>
      </c>
      <c r="B2157" t="s">
        <v>293</v>
      </c>
      <c r="C2157" t="s">
        <v>12825</v>
      </c>
      <c r="D2157" t="s">
        <v>349</v>
      </c>
      <c r="E2157" t="s">
        <v>12591</v>
      </c>
      <c r="F2157" t="s">
        <v>12826</v>
      </c>
      <c r="G2157" t="s">
        <v>12827</v>
      </c>
      <c r="H2157" t="s">
        <v>12567</v>
      </c>
      <c r="J2157" t="s">
        <v>12828</v>
      </c>
      <c r="K2157" t="s">
        <v>12829</v>
      </c>
      <c r="L2157" t="s">
        <v>303</v>
      </c>
      <c r="M2157" t="s">
        <v>12830</v>
      </c>
    </row>
    <row r="2158" spans="1:13" x14ac:dyDescent="0.2">
      <c r="A2158" t="s">
        <v>292</v>
      </c>
      <c r="B2158" t="s">
        <v>293</v>
      </c>
      <c r="C2158" t="s">
        <v>12831</v>
      </c>
      <c r="D2158" t="s">
        <v>9387</v>
      </c>
      <c r="E2158" t="s">
        <v>12832</v>
      </c>
      <c r="F2158" t="s">
        <v>12833</v>
      </c>
      <c r="H2158" t="s">
        <v>12834</v>
      </c>
      <c r="J2158" t="s">
        <v>12835</v>
      </c>
      <c r="K2158" t="s">
        <v>12836</v>
      </c>
      <c r="L2158" t="s">
        <v>303</v>
      </c>
      <c r="M2158" t="s">
        <v>7965</v>
      </c>
    </row>
    <row r="2159" spans="1:13" x14ac:dyDescent="0.2">
      <c r="A2159" t="s">
        <v>292</v>
      </c>
      <c r="B2159" t="s">
        <v>293</v>
      </c>
      <c r="C2159" t="s">
        <v>12837</v>
      </c>
      <c r="D2159" t="s">
        <v>12751</v>
      </c>
      <c r="F2159" t="s">
        <v>4571</v>
      </c>
      <c r="G2159" t="s">
        <v>12838</v>
      </c>
      <c r="H2159" t="s">
        <v>12671</v>
      </c>
      <c r="J2159" t="s">
        <v>12839</v>
      </c>
      <c r="K2159" t="s">
        <v>12840</v>
      </c>
      <c r="L2159" t="s">
        <v>303</v>
      </c>
      <c r="M2159" t="s">
        <v>2049</v>
      </c>
    </row>
    <row r="2160" spans="1:13" x14ac:dyDescent="0.2">
      <c r="A2160" t="s">
        <v>292</v>
      </c>
      <c r="B2160" t="s">
        <v>293</v>
      </c>
      <c r="C2160" t="s">
        <v>12841</v>
      </c>
      <c r="D2160" t="s">
        <v>572</v>
      </c>
      <c r="E2160" t="s">
        <v>573</v>
      </c>
      <c r="F2160" t="s">
        <v>12842</v>
      </c>
      <c r="H2160" t="s">
        <v>12580</v>
      </c>
      <c r="I2160" t="s">
        <v>12567</v>
      </c>
      <c r="J2160" t="s">
        <v>12843</v>
      </c>
      <c r="K2160" t="s">
        <v>12844</v>
      </c>
      <c r="L2160" t="s">
        <v>303</v>
      </c>
      <c r="M2160" t="s">
        <v>968</v>
      </c>
    </row>
    <row r="2161" spans="1:13" x14ac:dyDescent="0.2">
      <c r="A2161" t="s">
        <v>292</v>
      </c>
      <c r="B2161" t="s">
        <v>293</v>
      </c>
      <c r="C2161" t="s">
        <v>12845</v>
      </c>
      <c r="D2161" t="s">
        <v>12846</v>
      </c>
      <c r="E2161" t="s">
        <v>12847</v>
      </c>
      <c r="F2161" t="s">
        <v>12848</v>
      </c>
      <c r="G2161" t="s">
        <v>12849</v>
      </c>
      <c r="H2161" t="s">
        <v>12822</v>
      </c>
      <c r="I2161" t="s">
        <v>12567</v>
      </c>
      <c r="J2161" t="s">
        <v>12850</v>
      </c>
      <c r="K2161" t="s">
        <v>12851</v>
      </c>
      <c r="L2161" t="s">
        <v>303</v>
      </c>
      <c r="M2161" t="s">
        <v>12852</v>
      </c>
    </row>
    <row r="2162" spans="1:13" x14ac:dyDescent="0.2">
      <c r="A2162" t="s">
        <v>292</v>
      </c>
      <c r="B2162" t="s">
        <v>293</v>
      </c>
      <c r="C2162" t="s">
        <v>12853</v>
      </c>
      <c r="D2162" t="s">
        <v>12854</v>
      </c>
      <c r="E2162" t="s">
        <v>12855</v>
      </c>
      <c r="F2162" t="s">
        <v>12856</v>
      </c>
      <c r="H2162" t="s">
        <v>12822</v>
      </c>
      <c r="I2162" t="s">
        <v>12567</v>
      </c>
      <c r="J2162" t="s">
        <v>12857</v>
      </c>
      <c r="K2162" t="s">
        <v>12858</v>
      </c>
      <c r="L2162" t="s">
        <v>303</v>
      </c>
      <c r="M2162" t="s">
        <v>12859</v>
      </c>
    </row>
    <row r="2163" spans="1:13" x14ac:dyDescent="0.2">
      <c r="A2163" t="s">
        <v>292</v>
      </c>
      <c r="B2163" t="s">
        <v>293</v>
      </c>
      <c r="C2163" t="s">
        <v>12860</v>
      </c>
      <c r="D2163" t="s">
        <v>4487</v>
      </c>
      <c r="F2163" t="s">
        <v>5251</v>
      </c>
      <c r="H2163" t="s">
        <v>12861</v>
      </c>
      <c r="I2163" t="s">
        <v>12566</v>
      </c>
      <c r="J2163" t="s">
        <v>12862</v>
      </c>
      <c r="K2163" t="s">
        <v>12863</v>
      </c>
      <c r="L2163" t="s">
        <v>303</v>
      </c>
      <c r="M2163" t="s">
        <v>2774</v>
      </c>
    </row>
    <row r="2164" spans="1:13" x14ac:dyDescent="0.2">
      <c r="A2164" t="s">
        <v>292</v>
      </c>
      <c r="B2164" t="s">
        <v>293</v>
      </c>
      <c r="C2164" t="s">
        <v>12864</v>
      </c>
      <c r="D2164" t="s">
        <v>12865</v>
      </c>
      <c r="F2164" t="s">
        <v>12866</v>
      </c>
      <c r="G2164" t="s">
        <v>12867</v>
      </c>
      <c r="H2164" t="s">
        <v>12834</v>
      </c>
      <c r="J2164" t="s">
        <v>12868</v>
      </c>
      <c r="K2164" t="s">
        <v>12869</v>
      </c>
      <c r="L2164" t="s">
        <v>303</v>
      </c>
      <c r="M2164" t="s">
        <v>7382</v>
      </c>
    </row>
    <row r="2165" spans="1:13" x14ac:dyDescent="0.2">
      <c r="A2165" t="s">
        <v>292</v>
      </c>
      <c r="B2165" t="s">
        <v>293</v>
      </c>
      <c r="C2165" t="s">
        <v>12870</v>
      </c>
      <c r="D2165" t="s">
        <v>12871</v>
      </c>
      <c r="F2165" t="s">
        <v>12872</v>
      </c>
      <c r="G2165" t="s">
        <v>12873</v>
      </c>
      <c r="H2165" t="s">
        <v>12822</v>
      </c>
      <c r="I2165" t="s">
        <v>12679</v>
      </c>
      <c r="J2165" t="s">
        <v>12874</v>
      </c>
      <c r="K2165" t="s">
        <v>12875</v>
      </c>
      <c r="L2165" t="s">
        <v>303</v>
      </c>
      <c r="M2165" t="s">
        <v>2049</v>
      </c>
    </row>
    <row r="2166" spans="1:13" x14ac:dyDescent="0.2">
      <c r="A2166" t="s">
        <v>292</v>
      </c>
      <c r="B2166" t="s">
        <v>293</v>
      </c>
      <c r="C2166" t="s">
        <v>12876</v>
      </c>
      <c r="D2166" t="s">
        <v>4487</v>
      </c>
      <c r="F2166" t="s">
        <v>12877</v>
      </c>
      <c r="H2166" t="s">
        <v>12671</v>
      </c>
      <c r="I2166" t="s">
        <v>12567</v>
      </c>
      <c r="J2166" t="s">
        <v>12878</v>
      </c>
      <c r="K2166" t="s">
        <v>12879</v>
      </c>
      <c r="L2166" t="s">
        <v>303</v>
      </c>
      <c r="M2166" t="s">
        <v>12880</v>
      </c>
    </row>
    <row r="2167" spans="1:13" x14ac:dyDescent="0.2">
      <c r="A2167" t="s">
        <v>292</v>
      </c>
      <c r="B2167" t="s">
        <v>293</v>
      </c>
      <c r="C2167" t="s">
        <v>12881</v>
      </c>
      <c r="D2167" t="s">
        <v>401</v>
      </c>
      <c r="F2167" t="s">
        <v>12882</v>
      </c>
      <c r="H2167" t="s">
        <v>12822</v>
      </c>
      <c r="I2167" t="s">
        <v>12567</v>
      </c>
      <c r="J2167" t="s">
        <v>12883</v>
      </c>
      <c r="K2167" t="s">
        <v>12884</v>
      </c>
      <c r="L2167" t="s">
        <v>303</v>
      </c>
      <c r="M2167" t="s">
        <v>4715</v>
      </c>
    </row>
    <row r="2168" spans="1:13" x14ac:dyDescent="0.2">
      <c r="A2168" t="s">
        <v>292</v>
      </c>
      <c r="B2168" t="s">
        <v>293</v>
      </c>
      <c r="C2168" t="s">
        <v>12885</v>
      </c>
      <c r="D2168" t="s">
        <v>12886</v>
      </c>
      <c r="E2168" t="s">
        <v>12887</v>
      </c>
      <c r="F2168" t="s">
        <v>12888</v>
      </c>
      <c r="H2168" t="s">
        <v>12634</v>
      </c>
      <c r="I2168" t="s">
        <v>12567</v>
      </c>
      <c r="J2168" t="s">
        <v>12889</v>
      </c>
      <c r="K2168" t="s">
        <v>12890</v>
      </c>
      <c r="L2168" t="s">
        <v>303</v>
      </c>
      <c r="M2168" t="s">
        <v>12891</v>
      </c>
    </row>
    <row r="2169" spans="1:13" x14ac:dyDescent="0.2">
      <c r="A2169" t="s">
        <v>292</v>
      </c>
      <c r="B2169" t="s">
        <v>293</v>
      </c>
      <c r="C2169" t="s">
        <v>12892</v>
      </c>
      <c r="D2169" t="s">
        <v>12893</v>
      </c>
      <c r="F2169" t="s">
        <v>12894</v>
      </c>
      <c r="G2169" t="s">
        <v>12566</v>
      </c>
      <c r="J2169" t="s">
        <v>12895</v>
      </c>
      <c r="K2169" t="s">
        <v>12896</v>
      </c>
      <c r="L2169" t="s">
        <v>303</v>
      </c>
      <c r="M2169" t="s">
        <v>422</v>
      </c>
    </row>
    <row r="2170" spans="1:13" x14ac:dyDescent="0.2">
      <c r="A2170" t="s">
        <v>292</v>
      </c>
      <c r="B2170" t="s">
        <v>293</v>
      </c>
      <c r="C2170" t="s">
        <v>12897</v>
      </c>
      <c r="D2170" t="s">
        <v>349</v>
      </c>
      <c r="E2170" t="s">
        <v>12591</v>
      </c>
      <c r="F2170" t="s">
        <v>12898</v>
      </c>
      <c r="H2170" t="s">
        <v>12822</v>
      </c>
      <c r="I2170" t="s">
        <v>12567</v>
      </c>
      <c r="J2170" t="s">
        <v>12899</v>
      </c>
      <c r="K2170" t="s">
        <v>12900</v>
      </c>
      <c r="L2170" t="s">
        <v>303</v>
      </c>
      <c r="M2170" t="s">
        <v>12901</v>
      </c>
    </row>
    <row r="2171" spans="1:13" x14ac:dyDescent="0.2">
      <c r="A2171" t="s">
        <v>292</v>
      </c>
      <c r="B2171" t="s">
        <v>293</v>
      </c>
      <c r="C2171" t="s">
        <v>12902</v>
      </c>
      <c r="D2171" t="s">
        <v>349</v>
      </c>
      <c r="F2171" t="s">
        <v>12903</v>
      </c>
      <c r="G2171" t="s">
        <v>12904</v>
      </c>
      <c r="H2171" t="s">
        <v>12567</v>
      </c>
      <c r="J2171" t="s">
        <v>12905</v>
      </c>
      <c r="K2171" t="s">
        <v>12906</v>
      </c>
      <c r="L2171" t="s">
        <v>303</v>
      </c>
      <c r="M2171" t="s">
        <v>422</v>
      </c>
    </row>
    <row r="2172" spans="1:13" x14ac:dyDescent="0.2">
      <c r="A2172" t="s">
        <v>292</v>
      </c>
      <c r="B2172" t="s">
        <v>293</v>
      </c>
      <c r="C2172" t="s">
        <v>12907</v>
      </c>
      <c r="D2172" t="s">
        <v>4487</v>
      </c>
      <c r="F2172" t="s">
        <v>3605</v>
      </c>
      <c r="G2172" t="s">
        <v>12908</v>
      </c>
      <c r="H2172" t="s">
        <v>12909</v>
      </c>
      <c r="I2172" t="s">
        <v>12567</v>
      </c>
      <c r="J2172" t="s">
        <v>12910</v>
      </c>
      <c r="K2172" t="s">
        <v>12911</v>
      </c>
      <c r="L2172" t="s">
        <v>303</v>
      </c>
      <c r="M2172" t="s">
        <v>2636</v>
      </c>
    </row>
    <row r="2173" spans="1:13" x14ac:dyDescent="0.2">
      <c r="A2173" t="s">
        <v>292</v>
      </c>
      <c r="B2173" t="s">
        <v>293</v>
      </c>
      <c r="C2173" t="s">
        <v>12912</v>
      </c>
      <c r="D2173" t="s">
        <v>349</v>
      </c>
      <c r="F2173" t="s">
        <v>12913</v>
      </c>
      <c r="G2173" t="s">
        <v>12822</v>
      </c>
      <c r="H2173" t="s">
        <v>12567</v>
      </c>
      <c r="J2173" t="s">
        <v>12914</v>
      </c>
      <c r="K2173" t="s">
        <v>12915</v>
      </c>
      <c r="L2173" t="s">
        <v>303</v>
      </c>
      <c r="M2173" t="s">
        <v>422</v>
      </c>
    </row>
    <row r="2174" spans="1:13" x14ac:dyDescent="0.2">
      <c r="A2174" t="s">
        <v>292</v>
      </c>
      <c r="B2174" t="s">
        <v>293</v>
      </c>
      <c r="C2174" t="s">
        <v>12916</v>
      </c>
      <c r="D2174" t="s">
        <v>12917</v>
      </c>
      <c r="E2174" t="s">
        <v>12918</v>
      </c>
      <c r="F2174" t="s">
        <v>12919</v>
      </c>
      <c r="H2174" t="s">
        <v>12822</v>
      </c>
      <c r="I2174" t="s">
        <v>12567</v>
      </c>
      <c r="J2174" t="s">
        <v>12920</v>
      </c>
      <c r="K2174" t="s">
        <v>12921</v>
      </c>
      <c r="L2174" t="s">
        <v>303</v>
      </c>
      <c r="M2174" t="s">
        <v>12922</v>
      </c>
    </row>
    <row r="2175" spans="1:13" x14ac:dyDescent="0.2">
      <c r="A2175" t="s">
        <v>292</v>
      </c>
      <c r="B2175" t="s">
        <v>293</v>
      </c>
      <c r="C2175" t="s">
        <v>12923</v>
      </c>
      <c r="D2175" t="s">
        <v>12924</v>
      </c>
      <c r="F2175" t="s">
        <v>12925</v>
      </c>
      <c r="H2175" t="s">
        <v>12926</v>
      </c>
      <c r="I2175" t="s">
        <v>12927</v>
      </c>
      <c r="J2175" t="s">
        <v>12928</v>
      </c>
      <c r="K2175" t="s">
        <v>12929</v>
      </c>
      <c r="L2175" t="s">
        <v>303</v>
      </c>
      <c r="M2175" t="s">
        <v>822</v>
      </c>
    </row>
    <row r="2176" spans="1:13" x14ac:dyDescent="0.2">
      <c r="A2176" t="s">
        <v>292</v>
      </c>
      <c r="B2176" t="s">
        <v>293</v>
      </c>
      <c r="C2176" t="s">
        <v>12930</v>
      </c>
      <c r="D2176" t="s">
        <v>564</v>
      </c>
      <c r="E2176" t="s">
        <v>296</v>
      </c>
      <c r="F2176" t="s">
        <v>12931</v>
      </c>
      <c r="G2176" t="s">
        <v>12932</v>
      </c>
      <c r="H2176" t="s">
        <v>12822</v>
      </c>
      <c r="I2176" t="s">
        <v>12567</v>
      </c>
      <c r="J2176" t="s">
        <v>12933</v>
      </c>
      <c r="K2176" t="s">
        <v>12934</v>
      </c>
      <c r="L2176" t="s">
        <v>303</v>
      </c>
      <c r="M2176" t="s">
        <v>12935</v>
      </c>
    </row>
    <row r="2177" spans="1:13" x14ac:dyDescent="0.2">
      <c r="A2177" t="s">
        <v>292</v>
      </c>
      <c r="B2177" t="s">
        <v>293</v>
      </c>
      <c r="C2177" t="s">
        <v>12936</v>
      </c>
      <c r="D2177" t="s">
        <v>4487</v>
      </c>
      <c r="F2177" t="s">
        <v>12937</v>
      </c>
      <c r="G2177" t="s">
        <v>12938</v>
      </c>
      <c r="H2177" t="s">
        <v>12566</v>
      </c>
      <c r="J2177" t="s">
        <v>12939</v>
      </c>
      <c r="K2177" t="s">
        <v>12940</v>
      </c>
      <c r="L2177" t="s">
        <v>303</v>
      </c>
      <c r="M2177" t="s">
        <v>12941</v>
      </c>
    </row>
    <row r="2178" spans="1:13" x14ac:dyDescent="0.2">
      <c r="A2178" t="s">
        <v>292</v>
      </c>
      <c r="B2178" t="s">
        <v>293</v>
      </c>
      <c r="C2178" t="s">
        <v>12942</v>
      </c>
      <c r="D2178" t="s">
        <v>572</v>
      </c>
      <c r="E2178" t="s">
        <v>573</v>
      </c>
      <c r="F2178" t="s">
        <v>12943</v>
      </c>
      <c r="H2178" t="s">
        <v>12944</v>
      </c>
      <c r="I2178" t="s">
        <v>12567</v>
      </c>
      <c r="J2178" t="s">
        <v>12945</v>
      </c>
      <c r="K2178" t="s">
        <v>12946</v>
      </c>
      <c r="L2178" t="s">
        <v>303</v>
      </c>
      <c r="M2178" t="s">
        <v>1908</v>
      </c>
    </row>
    <row r="2179" spans="1:13" x14ac:dyDescent="0.2">
      <c r="A2179" t="s">
        <v>292</v>
      </c>
      <c r="B2179" t="s">
        <v>293</v>
      </c>
      <c r="C2179" t="s">
        <v>12947</v>
      </c>
      <c r="D2179" t="s">
        <v>349</v>
      </c>
      <c r="E2179" t="s">
        <v>12591</v>
      </c>
      <c r="F2179" t="s">
        <v>12948</v>
      </c>
      <c r="G2179" t="s">
        <v>12721</v>
      </c>
      <c r="H2179" t="s">
        <v>12567</v>
      </c>
      <c r="J2179" t="s">
        <v>12949</v>
      </c>
      <c r="K2179" t="s">
        <v>12950</v>
      </c>
      <c r="L2179" t="s">
        <v>303</v>
      </c>
      <c r="M2179" t="s">
        <v>12951</v>
      </c>
    </row>
    <row r="2180" spans="1:13" x14ac:dyDescent="0.2">
      <c r="A2180" t="s">
        <v>292</v>
      </c>
      <c r="B2180" t="s">
        <v>293</v>
      </c>
      <c r="C2180" t="s">
        <v>12952</v>
      </c>
      <c r="D2180" t="s">
        <v>12792</v>
      </c>
      <c r="E2180" t="s">
        <v>12953</v>
      </c>
      <c r="F2180" t="s">
        <v>12954</v>
      </c>
      <c r="G2180" t="s">
        <v>12955</v>
      </c>
      <c r="H2180" t="s">
        <v>12611</v>
      </c>
      <c r="I2180" t="s">
        <v>12567</v>
      </c>
      <c r="J2180" t="s">
        <v>12956</v>
      </c>
      <c r="K2180" t="s">
        <v>12957</v>
      </c>
      <c r="L2180" t="s">
        <v>303</v>
      </c>
      <c r="M2180" t="s">
        <v>422</v>
      </c>
    </row>
    <row r="2181" spans="1:13" x14ac:dyDescent="0.2">
      <c r="A2181" t="s">
        <v>292</v>
      </c>
      <c r="B2181" t="s">
        <v>293</v>
      </c>
      <c r="C2181" t="s">
        <v>12958</v>
      </c>
      <c r="D2181" t="s">
        <v>12886</v>
      </c>
      <c r="E2181" t="s">
        <v>12959</v>
      </c>
      <c r="F2181" t="s">
        <v>12960</v>
      </c>
      <c r="G2181" t="s">
        <v>12961</v>
      </c>
      <c r="H2181" t="s">
        <v>12634</v>
      </c>
      <c r="J2181" t="s">
        <v>12962</v>
      </c>
      <c r="K2181" t="s">
        <v>302</v>
      </c>
      <c r="L2181" t="s">
        <v>303</v>
      </c>
      <c r="M2181" t="s">
        <v>12963</v>
      </c>
    </row>
    <row r="2182" spans="1:13" x14ac:dyDescent="0.2">
      <c r="A2182" t="s">
        <v>292</v>
      </c>
      <c r="B2182" t="s">
        <v>293</v>
      </c>
      <c r="C2182" t="s">
        <v>12964</v>
      </c>
      <c r="D2182" t="s">
        <v>12886</v>
      </c>
      <c r="E2182" t="s">
        <v>12965</v>
      </c>
      <c r="F2182" t="s">
        <v>12966</v>
      </c>
      <c r="G2182" t="s">
        <v>12967</v>
      </c>
      <c r="H2182" t="s">
        <v>12968</v>
      </c>
      <c r="J2182" t="s">
        <v>12969</v>
      </c>
      <c r="K2182" t="s">
        <v>12970</v>
      </c>
      <c r="L2182" t="s">
        <v>303</v>
      </c>
      <c r="M2182" t="s">
        <v>5276</v>
      </c>
    </row>
    <row r="2183" spans="1:13" x14ac:dyDescent="0.2">
      <c r="A2183" t="s">
        <v>292</v>
      </c>
      <c r="B2183" t="s">
        <v>293</v>
      </c>
      <c r="C2183" t="s">
        <v>12971</v>
      </c>
      <c r="D2183" t="s">
        <v>513</v>
      </c>
      <c r="E2183" t="s">
        <v>2638</v>
      </c>
      <c r="F2183" t="s">
        <v>12972</v>
      </c>
      <c r="G2183" t="s">
        <v>12973</v>
      </c>
      <c r="H2183" t="s">
        <v>12822</v>
      </c>
      <c r="I2183" t="s">
        <v>12567</v>
      </c>
      <c r="J2183" t="s">
        <v>12974</v>
      </c>
      <c r="K2183" t="s">
        <v>12975</v>
      </c>
      <c r="L2183" t="s">
        <v>303</v>
      </c>
      <c r="M2183" t="s">
        <v>674</v>
      </c>
    </row>
    <row r="2184" spans="1:13" x14ac:dyDescent="0.2">
      <c r="A2184" t="s">
        <v>292</v>
      </c>
      <c r="B2184" t="s">
        <v>293</v>
      </c>
      <c r="C2184" t="s">
        <v>12976</v>
      </c>
      <c r="D2184" t="s">
        <v>4487</v>
      </c>
      <c r="F2184" t="s">
        <v>12977</v>
      </c>
      <c r="G2184" t="s">
        <v>12599</v>
      </c>
      <c r="H2184" t="s">
        <v>12634</v>
      </c>
      <c r="I2184" t="s">
        <v>12567</v>
      </c>
      <c r="J2184" t="s">
        <v>12600</v>
      </c>
      <c r="K2184" t="s">
        <v>12978</v>
      </c>
      <c r="L2184" t="s">
        <v>303</v>
      </c>
      <c r="M2184" t="s">
        <v>2636</v>
      </c>
    </row>
    <row r="2185" spans="1:13" x14ac:dyDescent="0.2">
      <c r="A2185" t="s">
        <v>292</v>
      </c>
      <c r="B2185" t="s">
        <v>293</v>
      </c>
      <c r="C2185" t="s">
        <v>12979</v>
      </c>
      <c r="D2185" t="s">
        <v>12980</v>
      </c>
      <c r="E2185" t="s">
        <v>12981</v>
      </c>
      <c r="F2185" t="s">
        <v>12982</v>
      </c>
      <c r="G2185" t="s">
        <v>12983</v>
      </c>
      <c r="H2185" t="s">
        <v>8256</v>
      </c>
      <c r="J2185" t="s">
        <v>12984</v>
      </c>
      <c r="K2185" t="s">
        <v>302</v>
      </c>
      <c r="L2185" t="s">
        <v>303</v>
      </c>
      <c r="M2185" t="s">
        <v>4668</v>
      </c>
    </row>
    <row r="2186" spans="1:13" x14ac:dyDescent="0.2">
      <c r="A2186" t="s">
        <v>292</v>
      </c>
      <c r="B2186" t="s">
        <v>293</v>
      </c>
      <c r="C2186" t="s">
        <v>12985</v>
      </c>
      <c r="D2186" t="s">
        <v>4487</v>
      </c>
      <c r="F2186" t="s">
        <v>7384</v>
      </c>
      <c r="H2186" t="s">
        <v>12566</v>
      </c>
      <c r="J2186" t="s">
        <v>12986</v>
      </c>
      <c r="K2186" t="s">
        <v>12987</v>
      </c>
      <c r="L2186" t="s">
        <v>303</v>
      </c>
      <c r="M2186" t="s">
        <v>12814</v>
      </c>
    </row>
    <row r="2187" spans="1:13" x14ac:dyDescent="0.2">
      <c r="A2187" t="s">
        <v>292</v>
      </c>
      <c r="B2187" t="s">
        <v>293</v>
      </c>
      <c r="C2187" t="s">
        <v>12988</v>
      </c>
      <c r="D2187" t="s">
        <v>12989</v>
      </c>
      <c r="E2187" t="s">
        <v>12989</v>
      </c>
      <c r="F2187" t="s">
        <v>5251</v>
      </c>
      <c r="G2187" t="s">
        <v>12990</v>
      </c>
      <c r="H2187" t="s">
        <v>12575</v>
      </c>
      <c r="I2187" t="s">
        <v>12567</v>
      </c>
      <c r="J2187" t="s">
        <v>12991</v>
      </c>
      <c r="K2187" t="s">
        <v>12992</v>
      </c>
      <c r="L2187" t="s">
        <v>303</v>
      </c>
      <c r="M2187" t="s">
        <v>12993</v>
      </c>
    </row>
    <row r="2188" spans="1:13" x14ac:dyDescent="0.2">
      <c r="A2188" t="s">
        <v>292</v>
      </c>
      <c r="B2188" t="s">
        <v>293</v>
      </c>
      <c r="C2188" t="s">
        <v>12994</v>
      </c>
      <c r="D2188" t="s">
        <v>12995</v>
      </c>
      <c r="F2188" t="s">
        <v>12996</v>
      </c>
      <c r="G2188" t="s">
        <v>12997</v>
      </c>
      <c r="I2188" t="s">
        <v>1952</v>
      </c>
      <c r="J2188" t="s">
        <v>12998</v>
      </c>
      <c r="K2188" t="s">
        <v>12999</v>
      </c>
      <c r="L2188" t="s">
        <v>303</v>
      </c>
      <c r="M2188" t="s">
        <v>312</v>
      </c>
    </row>
    <row r="2189" spans="1:13" x14ac:dyDescent="0.2">
      <c r="A2189" t="s">
        <v>292</v>
      </c>
      <c r="B2189" t="s">
        <v>293</v>
      </c>
      <c r="C2189" t="s">
        <v>13000</v>
      </c>
      <c r="D2189" t="s">
        <v>13001</v>
      </c>
      <c r="F2189" t="s">
        <v>13002</v>
      </c>
      <c r="G2189" t="s">
        <v>13003</v>
      </c>
      <c r="H2189" t="s">
        <v>13004</v>
      </c>
      <c r="J2189" t="s">
        <v>13005</v>
      </c>
      <c r="K2189" t="s">
        <v>13006</v>
      </c>
      <c r="L2189" t="s">
        <v>303</v>
      </c>
      <c r="M2189" t="s">
        <v>312</v>
      </c>
    </row>
    <row r="2190" spans="1:13" x14ac:dyDescent="0.2">
      <c r="A2190" t="s">
        <v>292</v>
      </c>
      <c r="B2190" t="s">
        <v>293</v>
      </c>
      <c r="C2190" t="s">
        <v>13007</v>
      </c>
      <c r="D2190" t="s">
        <v>13008</v>
      </c>
      <c r="F2190" t="s">
        <v>13009</v>
      </c>
      <c r="G2190" t="s">
        <v>13010</v>
      </c>
      <c r="H2190" t="s">
        <v>13011</v>
      </c>
      <c r="I2190" t="s">
        <v>13012</v>
      </c>
      <c r="J2190" t="s">
        <v>13013</v>
      </c>
      <c r="K2190" t="s">
        <v>13014</v>
      </c>
      <c r="L2190" t="s">
        <v>303</v>
      </c>
      <c r="M2190" t="s">
        <v>13015</v>
      </c>
    </row>
    <row r="2191" spans="1:13" x14ac:dyDescent="0.2">
      <c r="A2191" t="s">
        <v>292</v>
      </c>
      <c r="B2191" t="s">
        <v>293</v>
      </c>
      <c r="C2191" t="s">
        <v>13016</v>
      </c>
      <c r="D2191" t="s">
        <v>13017</v>
      </c>
      <c r="F2191" t="s">
        <v>13018</v>
      </c>
      <c r="G2191" t="s">
        <v>13019</v>
      </c>
      <c r="H2191" t="s">
        <v>13020</v>
      </c>
      <c r="J2191" t="s">
        <v>13021</v>
      </c>
      <c r="K2191" t="s">
        <v>13022</v>
      </c>
      <c r="L2191" t="s">
        <v>303</v>
      </c>
      <c r="M2191" t="s">
        <v>312</v>
      </c>
    </row>
    <row r="2192" spans="1:13" x14ac:dyDescent="0.2">
      <c r="A2192" t="s">
        <v>292</v>
      </c>
      <c r="B2192" t="s">
        <v>293</v>
      </c>
      <c r="C2192" t="s">
        <v>13023</v>
      </c>
      <c r="D2192" t="s">
        <v>13008</v>
      </c>
      <c r="F2192" t="s">
        <v>13009</v>
      </c>
      <c r="G2192" t="s">
        <v>13024</v>
      </c>
      <c r="H2192" t="s">
        <v>13011</v>
      </c>
      <c r="I2192" t="s">
        <v>13012</v>
      </c>
      <c r="J2192" t="s">
        <v>13013</v>
      </c>
      <c r="K2192" t="s">
        <v>13025</v>
      </c>
      <c r="L2192" t="s">
        <v>303</v>
      </c>
      <c r="M2192" t="s">
        <v>1791</v>
      </c>
    </row>
    <row r="2193" spans="1:13" x14ac:dyDescent="0.2">
      <c r="A2193" t="s">
        <v>292</v>
      </c>
      <c r="B2193" t="s">
        <v>293</v>
      </c>
      <c r="C2193" t="s">
        <v>13026</v>
      </c>
      <c r="D2193" t="s">
        <v>13027</v>
      </c>
      <c r="F2193" t="s">
        <v>13028</v>
      </c>
      <c r="G2193" t="s">
        <v>13029</v>
      </c>
      <c r="H2193" t="s">
        <v>13004</v>
      </c>
      <c r="J2193" t="s">
        <v>13005</v>
      </c>
      <c r="K2193" t="s">
        <v>13030</v>
      </c>
      <c r="L2193" t="s">
        <v>303</v>
      </c>
      <c r="M2193" t="s">
        <v>2049</v>
      </c>
    </row>
    <row r="2194" spans="1:13" x14ac:dyDescent="0.2">
      <c r="A2194" t="s">
        <v>292</v>
      </c>
      <c r="B2194" t="s">
        <v>293</v>
      </c>
      <c r="C2194" t="s">
        <v>13031</v>
      </c>
      <c r="D2194" t="s">
        <v>13032</v>
      </c>
      <c r="F2194" t="s">
        <v>13033</v>
      </c>
      <c r="G2194" t="s">
        <v>13034</v>
      </c>
      <c r="H2194" t="s">
        <v>13035</v>
      </c>
      <c r="J2194" t="s">
        <v>13036</v>
      </c>
      <c r="K2194" t="s">
        <v>13037</v>
      </c>
      <c r="L2194" t="s">
        <v>303</v>
      </c>
      <c r="M2194" t="s">
        <v>312</v>
      </c>
    </row>
    <row r="2195" spans="1:13" x14ac:dyDescent="0.2">
      <c r="A2195" t="s">
        <v>292</v>
      </c>
      <c r="B2195" t="s">
        <v>293</v>
      </c>
      <c r="C2195" t="s">
        <v>13038</v>
      </c>
      <c r="D2195" t="s">
        <v>13039</v>
      </c>
      <c r="E2195" t="s">
        <v>13039</v>
      </c>
      <c r="F2195" t="s">
        <v>13040</v>
      </c>
      <c r="G2195" t="s">
        <v>13041</v>
      </c>
      <c r="J2195" t="s">
        <v>13042</v>
      </c>
      <c r="K2195" t="s">
        <v>13043</v>
      </c>
      <c r="L2195" t="s">
        <v>303</v>
      </c>
      <c r="M2195" t="s">
        <v>422</v>
      </c>
    </row>
    <row r="2196" spans="1:13" x14ac:dyDescent="0.2">
      <c r="A2196" t="s">
        <v>292</v>
      </c>
      <c r="B2196" t="s">
        <v>293</v>
      </c>
      <c r="C2196" t="s">
        <v>13044</v>
      </c>
      <c r="D2196" t="s">
        <v>13045</v>
      </c>
      <c r="E2196" t="s">
        <v>13046</v>
      </c>
      <c r="F2196" t="s">
        <v>13047</v>
      </c>
      <c r="G2196" t="s">
        <v>7027</v>
      </c>
      <c r="H2196" t="s">
        <v>13041</v>
      </c>
      <c r="J2196" t="s">
        <v>13048</v>
      </c>
      <c r="K2196" t="s">
        <v>13049</v>
      </c>
      <c r="L2196" t="s">
        <v>303</v>
      </c>
      <c r="M2196" t="s">
        <v>4650</v>
      </c>
    </row>
    <row r="2197" spans="1:13" x14ac:dyDescent="0.2">
      <c r="A2197" t="s">
        <v>292</v>
      </c>
      <c r="B2197" t="s">
        <v>293</v>
      </c>
      <c r="C2197" t="s">
        <v>13050</v>
      </c>
      <c r="D2197" t="s">
        <v>13051</v>
      </c>
      <c r="E2197" t="s">
        <v>13052</v>
      </c>
      <c r="F2197" t="s">
        <v>13053</v>
      </c>
      <c r="G2197" t="s">
        <v>13054</v>
      </c>
      <c r="H2197" t="s">
        <v>13041</v>
      </c>
      <c r="J2197" t="s">
        <v>13055</v>
      </c>
      <c r="K2197" t="s">
        <v>302</v>
      </c>
      <c r="L2197" t="s">
        <v>303</v>
      </c>
      <c r="M2197" t="s">
        <v>13056</v>
      </c>
    </row>
    <row r="2198" spans="1:13" x14ac:dyDescent="0.2">
      <c r="A2198" t="s">
        <v>292</v>
      </c>
      <c r="B2198" t="s">
        <v>293</v>
      </c>
      <c r="C2198" t="s">
        <v>13057</v>
      </c>
      <c r="D2198" t="s">
        <v>13058</v>
      </c>
      <c r="F2198" t="s">
        <v>13059</v>
      </c>
      <c r="G2198" t="s">
        <v>13041</v>
      </c>
      <c r="J2198" t="s">
        <v>13060</v>
      </c>
      <c r="K2198" t="s">
        <v>13061</v>
      </c>
      <c r="L2198" t="s">
        <v>303</v>
      </c>
      <c r="M2198" t="s">
        <v>12249</v>
      </c>
    </row>
    <row r="2199" spans="1:13" x14ac:dyDescent="0.2">
      <c r="A2199" t="s">
        <v>292</v>
      </c>
      <c r="B2199" t="s">
        <v>293</v>
      </c>
      <c r="C2199" t="s">
        <v>13062</v>
      </c>
      <c r="D2199" t="s">
        <v>13063</v>
      </c>
      <c r="E2199" t="s">
        <v>13064</v>
      </c>
      <c r="F2199" t="s">
        <v>13065</v>
      </c>
      <c r="H2199" t="s">
        <v>13041</v>
      </c>
      <c r="J2199" t="s">
        <v>13066</v>
      </c>
      <c r="K2199" t="s">
        <v>13067</v>
      </c>
      <c r="L2199" t="s">
        <v>303</v>
      </c>
      <c r="M2199" t="s">
        <v>13068</v>
      </c>
    </row>
    <row r="2200" spans="1:13" x14ac:dyDescent="0.2">
      <c r="A2200" t="s">
        <v>292</v>
      </c>
      <c r="B2200" t="s">
        <v>293</v>
      </c>
      <c r="C2200" t="s">
        <v>13069</v>
      </c>
      <c r="D2200" t="s">
        <v>13070</v>
      </c>
      <c r="E2200" t="s">
        <v>13071</v>
      </c>
      <c r="F2200" t="s">
        <v>13072</v>
      </c>
      <c r="G2200" t="s">
        <v>13073</v>
      </c>
      <c r="H2200" t="s">
        <v>13041</v>
      </c>
      <c r="J2200" t="s">
        <v>13074</v>
      </c>
      <c r="K2200" t="s">
        <v>302</v>
      </c>
      <c r="L2200" t="s">
        <v>303</v>
      </c>
      <c r="M2200" t="s">
        <v>13075</v>
      </c>
    </row>
    <row r="2201" spans="1:13" x14ac:dyDescent="0.2">
      <c r="A2201" t="s">
        <v>292</v>
      </c>
      <c r="B2201" t="s">
        <v>293</v>
      </c>
      <c r="C2201" t="s">
        <v>13076</v>
      </c>
      <c r="D2201" t="s">
        <v>13077</v>
      </c>
      <c r="E2201" t="s">
        <v>13078</v>
      </c>
      <c r="F2201" t="s">
        <v>13079</v>
      </c>
      <c r="G2201" t="s">
        <v>13041</v>
      </c>
      <c r="J2201" t="s">
        <v>13080</v>
      </c>
      <c r="K2201" t="s">
        <v>302</v>
      </c>
      <c r="L2201" t="s">
        <v>303</v>
      </c>
      <c r="M2201" t="s">
        <v>13081</v>
      </c>
    </row>
    <row r="2202" spans="1:13" x14ac:dyDescent="0.2">
      <c r="A2202" t="s">
        <v>292</v>
      </c>
      <c r="B2202" t="s">
        <v>293</v>
      </c>
      <c r="C2202" t="s">
        <v>13082</v>
      </c>
      <c r="D2202" t="s">
        <v>13083</v>
      </c>
      <c r="E2202" t="s">
        <v>13084</v>
      </c>
      <c r="F2202" t="s">
        <v>13085</v>
      </c>
      <c r="G2202" t="s">
        <v>2505</v>
      </c>
      <c r="H2202" t="s">
        <v>13041</v>
      </c>
      <c r="J2202" t="s">
        <v>13086</v>
      </c>
      <c r="K2202" t="s">
        <v>13087</v>
      </c>
      <c r="L2202" t="s">
        <v>303</v>
      </c>
      <c r="M2202" t="s">
        <v>1141</v>
      </c>
    </row>
    <row r="2203" spans="1:13" x14ac:dyDescent="0.2">
      <c r="A2203" t="s">
        <v>292</v>
      </c>
      <c r="B2203" t="s">
        <v>293</v>
      </c>
      <c r="C2203" t="s">
        <v>13088</v>
      </c>
      <c r="D2203" t="s">
        <v>11385</v>
      </c>
      <c r="E2203" t="s">
        <v>13089</v>
      </c>
      <c r="F2203" t="s">
        <v>13090</v>
      </c>
      <c r="G2203" t="s">
        <v>13091</v>
      </c>
      <c r="H2203" t="s">
        <v>13041</v>
      </c>
      <c r="J2203" t="s">
        <v>13092</v>
      </c>
      <c r="K2203" t="s">
        <v>302</v>
      </c>
      <c r="L2203" t="s">
        <v>303</v>
      </c>
      <c r="M2203" t="s">
        <v>422</v>
      </c>
    </row>
    <row r="2204" spans="1:13" x14ac:dyDescent="0.2">
      <c r="A2204" t="s">
        <v>292</v>
      </c>
      <c r="B2204" t="s">
        <v>293</v>
      </c>
      <c r="C2204" t="s">
        <v>13093</v>
      </c>
      <c r="D2204" t="s">
        <v>13094</v>
      </c>
      <c r="E2204" t="s">
        <v>13095</v>
      </c>
      <c r="F2204" t="s">
        <v>13096</v>
      </c>
      <c r="G2204" t="s">
        <v>13097</v>
      </c>
      <c r="H2204" t="s">
        <v>13041</v>
      </c>
      <c r="J2204" t="s">
        <v>13098</v>
      </c>
      <c r="K2204" t="s">
        <v>302</v>
      </c>
      <c r="L2204" t="s">
        <v>303</v>
      </c>
      <c r="M2204" t="s">
        <v>422</v>
      </c>
    </row>
    <row r="2205" spans="1:13" x14ac:dyDescent="0.2">
      <c r="A2205" t="s">
        <v>292</v>
      </c>
      <c r="B2205" t="s">
        <v>293</v>
      </c>
      <c r="C2205" t="s">
        <v>13099</v>
      </c>
      <c r="D2205" t="s">
        <v>572</v>
      </c>
      <c r="E2205" t="s">
        <v>573</v>
      </c>
      <c r="F2205" t="s">
        <v>13100</v>
      </c>
      <c r="H2205" t="s">
        <v>13101</v>
      </c>
      <c r="I2205" t="s">
        <v>9695</v>
      </c>
      <c r="J2205" t="s">
        <v>13102</v>
      </c>
      <c r="K2205" t="s">
        <v>13103</v>
      </c>
      <c r="L2205" t="s">
        <v>303</v>
      </c>
      <c r="M2205" t="s">
        <v>13104</v>
      </c>
    </row>
    <row r="2206" spans="1:13" x14ac:dyDescent="0.2">
      <c r="A2206" t="s">
        <v>292</v>
      </c>
      <c r="B2206" t="s">
        <v>293</v>
      </c>
      <c r="C2206" t="s">
        <v>13105</v>
      </c>
      <c r="D2206" t="s">
        <v>8198</v>
      </c>
      <c r="E2206" t="s">
        <v>5074</v>
      </c>
      <c r="F2206" t="s">
        <v>13106</v>
      </c>
      <c r="G2206" t="s">
        <v>2249</v>
      </c>
      <c r="H2206" t="s">
        <v>13107</v>
      </c>
      <c r="J2206" t="s">
        <v>13108</v>
      </c>
      <c r="K2206" t="s">
        <v>13109</v>
      </c>
      <c r="L2206" t="s">
        <v>303</v>
      </c>
      <c r="M2206" t="s">
        <v>4236</v>
      </c>
    </row>
    <row r="2207" spans="1:13" x14ac:dyDescent="0.2">
      <c r="A2207" t="s">
        <v>292</v>
      </c>
      <c r="B2207" t="s">
        <v>293</v>
      </c>
      <c r="C2207" t="s">
        <v>13110</v>
      </c>
      <c r="D2207" t="s">
        <v>13111</v>
      </c>
      <c r="E2207" t="s">
        <v>13112</v>
      </c>
      <c r="F2207" t="s">
        <v>13113</v>
      </c>
      <c r="G2207" t="s">
        <v>13114</v>
      </c>
      <c r="H2207" t="s">
        <v>13041</v>
      </c>
      <c r="J2207" t="s">
        <v>13115</v>
      </c>
      <c r="K2207" t="s">
        <v>302</v>
      </c>
      <c r="L2207" t="s">
        <v>303</v>
      </c>
      <c r="M2207" t="s">
        <v>5567</v>
      </c>
    </row>
    <row r="2208" spans="1:13" x14ac:dyDescent="0.2">
      <c r="A2208" t="s">
        <v>292</v>
      </c>
      <c r="B2208" t="s">
        <v>293</v>
      </c>
      <c r="C2208" t="s">
        <v>13116</v>
      </c>
      <c r="D2208" t="s">
        <v>13117</v>
      </c>
      <c r="F2208" t="s">
        <v>13118</v>
      </c>
      <c r="G2208" t="s">
        <v>13107</v>
      </c>
      <c r="H2208" t="s">
        <v>9695</v>
      </c>
      <c r="J2208" t="s">
        <v>13119</v>
      </c>
      <c r="K2208" t="s">
        <v>13120</v>
      </c>
      <c r="L2208" t="s">
        <v>303</v>
      </c>
      <c r="M2208" t="s">
        <v>13121</v>
      </c>
    </row>
    <row r="2209" spans="1:13" x14ac:dyDescent="0.2">
      <c r="A2209" t="s">
        <v>292</v>
      </c>
      <c r="B2209" t="s">
        <v>293</v>
      </c>
      <c r="C2209" t="s">
        <v>13122</v>
      </c>
      <c r="D2209" t="s">
        <v>13123</v>
      </c>
      <c r="E2209" t="s">
        <v>13124</v>
      </c>
      <c r="F2209" t="s">
        <v>13125</v>
      </c>
      <c r="G2209" t="s">
        <v>13107</v>
      </c>
      <c r="H2209" t="s">
        <v>9695</v>
      </c>
      <c r="J2209" t="s">
        <v>13126</v>
      </c>
      <c r="K2209" t="s">
        <v>302</v>
      </c>
      <c r="L2209" t="s">
        <v>303</v>
      </c>
      <c r="M2209" t="s">
        <v>13127</v>
      </c>
    </row>
    <row r="2210" spans="1:13" x14ac:dyDescent="0.2">
      <c r="A2210" t="s">
        <v>292</v>
      </c>
      <c r="B2210" t="s">
        <v>293</v>
      </c>
      <c r="C2210" t="s">
        <v>13128</v>
      </c>
      <c r="D2210" t="s">
        <v>13129</v>
      </c>
      <c r="E2210" t="s">
        <v>13130</v>
      </c>
      <c r="F2210" t="s">
        <v>13131</v>
      </c>
      <c r="G2210" t="s">
        <v>13132</v>
      </c>
      <c r="H2210" t="s">
        <v>13041</v>
      </c>
      <c r="J2210" t="s">
        <v>13133</v>
      </c>
      <c r="K2210" t="s">
        <v>13134</v>
      </c>
      <c r="L2210" t="s">
        <v>303</v>
      </c>
      <c r="M2210" t="s">
        <v>10583</v>
      </c>
    </row>
    <row r="2211" spans="1:13" x14ac:dyDescent="0.2">
      <c r="A2211" t="s">
        <v>292</v>
      </c>
      <c r="B2211" t="s">
        <v>293</v>
      </c>
      <c r="C2211" t="s">
        <v>13135</v>
      </c>
      <c r="D2211" t="s">
        <v>13136</v>
      </c>
      <c r="E2211" t="s">
        <v>13137</v>
      </c>
      <c r="F2211" t="s">
        <v>13138</v>
      </c>
      <c r="G2211" t="s">
        <v>13139</v>
      </c>
      <c r="H2211" t="s">
        <v>13041</v>
      </c>
      <c r="J2211" t="s">
        <v>13140</v>
      </c>
      <c r="K2211" t="s">
        <v>13141</v>
      </c>
      <c r="L2211" t="s">
        <v>303</v>
      </c>
      <c r="M2211" t="s">
        <v>3913</v>
      </c>
    </row>
    <row r="2212" spans="1:13" x14ac:dyDescent="0.2">
      <c r="A2212" t="s">
        <v>292</v>
      </c>
      <c r="B2212" t="s">
        <v>293</v>
      </c>
      <c r="C2212" t="s">
        <v>13142</v>
      </c>
      <c r="D2212" t="s">
        <v>13143</v>
      </c>
      <c r="E2212" t="s">
        <v>13144</v>
      </c>
      <c r="F2212" t="s">
        <v>13145</v>
      </c>
      <c r="H2212" t="s">
        <v>13041</v>
      </c>
      <c r="J2212" t="s">
        <v>13146</v>
      </c>
      <c r="K2212" t="s">
        <v>13147</v>
      </c>
      <c r="L2212" t="s">
        <v>303</v>
      </c>
      <c r="M2212" t="s">
        <v>13148</v>
      </c>
    </row>
    <row r="2213" spans="1:13" x14ac:dyDescent="0.2">
      <c r="A2213" t="s">
        <v>292</v>
      </c>
      <c r="B2213" t="s">
        <v>293</v>
      </c>
      <c r="C2213" t="s">
        <v>13149</v>
      </c>
      <c r="D2213" t="s">
        <v>564</v>
      </c>
      <c r="E2213" t="s">
        <v>296</v>
      </c>
      <c r="F2213" t="s">
        <v>13150</v>
      </c>
      <c r="G2213" t="s">
        <v>13151</v>
      </c>
      <c r="H2213" t="s">
        <v>13101</v>
      </c>
      <c r="I2213" t="s">
        <v>9695</v>
      </c>
      <c r="J2213" t="s">
        <v>13152</v>
      </c>
      <c r="K2213" t="s">
        <v>13153</v>
      </c>
      <c r="L2213" t="s">
        <v>303</v>
      </c>
      <c r="M2213" t="s">
        <v>422</v>
      </c>
    </row>
    <row r="2214" spans="1:13" x14ac:dyDescent="0.2">
      <c r="A2214" t="s">
        <v>292</v>
      </c>
      <c r="B2214" t="s">
        <v>293</v>
      </c>
      <c r="C2214" t="s">
        <v>13154</v>
      </c>
      <c r="D2214" t="s">
        <v>13155</v>
      </c>
      <c r="E2214" t="s">
        <v>13156</v>
      </c>
      <c r="F2214" t="s">
        <v>13157</v>
      </c>
      <c r="I2214" t="s">
        <v>13041</v>
      </c>
      <c r="J2214" t="s">
        <v>13158</v>
      </c>
      <c r="K2214" t="s">
        <v>13159</v>
      </c>
      <c r="L2214" t="s">
        <v>303</v>
      </c>
      <c r="M2214" t="s">
        <v>13160</v>
      </c>
    </row>
    <row r="2215" spans="1:13" x14ac:dyDescent="0.2">
      <c r="A2215" t="s">
        <v>292</v>
      </c>
      <c r="B2215" t="s">
        <v>293</v>
      </c>
      <c r="C2215" t="s">
        <v>13161</v>
      </c>
      <c r="D2215" t="s">
        <v>366</v>
      </c>
      <c r="E2215" t="s">
        <v>367</v>
      </c>
      <c r="F2215" t="s">
        <v>13162</v>
      </c>
      <c r="G2215" t="s">
        <v>7469</v>
      </c>
      <c r="H2215" t="s">
        <v>13163</v>
      </c>
      <c r="J2215" t="s">
        <v>13164</v>
      </c>
      <c r="K2215" t="s">
        <v>13165</v>
      </c>
      <c r="L2215" t="s">
        <v>303</v>
      </c>
      <c r="M2215" t="s">
        <v>13166</v>
      </c>
    </row>
    <row r="2216" spans="1:13" x14ac:dyDescent="0.2">
      <c r="A2216" t="s">
        <v>292</v>
      </c>
      <c r="B2216" t="s">
        <v>293</v>
      </c>
      <c r="C2216" t="s">
        <v>13167</v>
      </c>
      <c r="D2216" t="s">
        <v>13168</v>
      </c>
      <c r="E2216" t="s">
        <v>13169</v>
      </c>
      <c r="F2216" t="s">
        <v>13170</v>
      </c>
      <c r="H2216" t="s">
        <v>13107</v>
      </c>
      <c r="I2216" t="s">
        <v>9695</v>
      </c>
      <c r="J2216" t="s">
        <v>13171</v>
      </c>
      <c r="K2216" t="s">
        <v>13172</v>
      </c>
      <c r="L2216" t="s">
        <v>303</v>
      </c>
      <c r="M2216" t="s">
        <v>13173</v>
      </c>
    </row>
    <row r="2217" spans="1:13" x14ac:dyDescent="0.2">
      <c r="A2217" t="s">
        <v>292</v>
      </c>
      <c r="B2217" t="s">
        <v>293</v>
      </c>
      <c r="C2217" t="s">
        <v>13174</v>
      </c>
      <c r="D2217" t="s">
        <v>13175</v>
      </c>
      <c r="E2217" t="s">
        <v>7003</v>
      </c>
      <c r="F2217" t="s">
        <v>13176</v>
      </c>
      <c r="I2217" t="s">
        <v>13041</v>
      </c>
      <c r="J2217" t="s">
        <v>13177</v>
      </c>
      <c r="K2217" t="s">
        <v>13178</v>
      </c>
      <c r="L2217" t="s">
        <v>303</v>
      </c>
      <c r="M2217" t="s">
        <v>13179</v>
      </c>
    </row>
    <row r="2218" spans="1:13" x14ac:dyDescent="0.2">
      <c r="A2218" t="s">
        <v>292</v>
      </c>
      <c r="B2218" t="s">
        <v>293</v>
      </c>
      <c r="C2218" t="s">
        <v>13180</v>
      </c>
      <c r="D2218" t="s">
        <v>366</v>
      </c>
      <c r="E2218" t="s">
        <v>13181</v>
      </c>
      <c r="F2218" t="s">
        <v>13182</v>
      </c>
      <c r="H2218" t="s">
        <v>13183</v>
      </c>
      <c r="J2218" t="s">
        <v>13184</v>
      </c>
      <c r="K2218" t="s">
        <v>13185</v>
      </c>
      <c r="L2218" t="s">
        <v>303</v>
      </c>
      <c r="M2218" t="s">
        <v>13186</v>
      </c>
    </row>
    <row r="2219" spans="1:13" x14ac:dyDescent="0.2">
      <c r="A2219" t="s">
        <v>292</v>
      </c>
      <c r="B2219" t="s">
        <v>293</v>
      </c>
      <c r="C2219" t="s">
        <v>13187</v>
      </c>
      <c r="D2219" t="s">
        <v>13188</v>
      </c>
      <c r="E2219" t="s">
        <v>13189</v>
      </c>
      <c r="F2219" t="s">
        <v>13190</v>
      </c>
      <c r="H2219" t="s">
        <v>13041</v>
      </c>
      <c r="J2219" t="s">
        <v>13191</v>
      </c>
      <c r="K2219" t="s">
        <v>13192</v>
      </c>
      <c r="L2219" t="s">
        <v>303</v>
      </c>
      <c r="M2219" t="s">
        <v>5452</v>
      </c>
    </row>
    <row r="2220" spans="1:13" x14ac:dyDescent="0.2">
      <c r="A2220" t="s">
        <v>292</v>
      </c>
      <c r="B2220" t="s">
        <v>293</v>
      </c>
      <c r="C2220" t="s">
        <v>13193</v>
      </c>
      <c r="D2220" t="s">
        <v>13194</v>
      </c>
      <c r="E2220" t="s">
        <v>13195</v>
      </c>
      <c r="F2220" t="s">
        <v>13196</v>
      </c>
      <c r="H2220" t="s">
        <v>13041</v>
      </c>
      <c r="J2220" t="s">
        <v>13197</v>
      </c>
      <c r="K2220" t="s">
        <v>13198</v>
      </c>
      <c r="L2220" t="s">
        <v>303</v>
      </c>
      <c r="M2220" t="s">
        <v>13199</v>
      </c>
    </row>
    <row r="2221" spans="1:13" x14ac:dyDescent="0.2">
      <c r="A2221" t="s">
        <v>292</v>
      </c>
      <c r="B2221" t="s">
        <v>293</v>
      </c>
      <c r="C2221" t="s">
        <v>13200</v>
      </c>
      <c r="D2221" t="s">
        <v>349</v>
      </c>
      <c r="F2221" t="s">
        <v>13201</v>
      </c>
      <c r="I2221" t="s">
        <v>13041</v>
      </c>
      <c r="J2221" t="s">
        <v>13202</v>
      </c>
      <c r="K2221" t="s">
        <v>13203</v>
      </c>
      <c r="L2221" t="s">
        <v>303</v>
      </c>
      <c r="M2221" t="s">
        <v>13204</v>
      </c>
    </row>
    <row r="2222" spans="1:13" x14ac:dyDescent="0.2">
      <c r="A2222" t="s">
        <v>292</v>
      </c>
      <c r="B2222" t="s">
        <v>293</v>
      </c>
      <c r="C2222" t="s">
        <v>13205</v>
      </c>
      <c r="D2222" t="s">
        <v>9406</v>
      </c>
      <c r="E2222" t="s">
        <v>13206</v>
      </c>
      <c r="F2222" t="s">
        <v>13207</v>
      </c>
      <c r="G2222" t="s">
        <v>2505</v>
      </c>
      <c r="I2222" t="s">
        <v>13041</v>
      </c>
      <c r="J2222" t="s">
        <v>13208</v>
      </c>
      <c r="K2222" t="s">
        <v>13209</v>
      </c>
      <c r="L2222" t="s">
        <v>303</v>
      </c>
      <c r="M2222" t="s">
        <v>13210</v>
      </c>
    </row>
    <row r="2223" spans="1:13" x14ac:dyDescent="0.2">
      <c r="A2223" t="s">
        <v>292</v>
      </c>
      <c r="B2223" t="s">
        <v>293</v>
      </c>
      <c r="C2223" t="s">
        <v>13211</v>
      </c>
      <c r="D2223" t="s">
        <v>13212</v>
      </c>
      <c r="E2223" t="s">
        <v>13213</v>
      </c>
      <c r="F2223" t="s">
        <v>13214</v>
      </c>
      <c r="G2223" t="s">
        <v>13215</v>
      </c>
      <c r="H2223" t="s">
        <v>13216</v>
      </c>
      <c r="J2223" t="s">
        <v>13217</v>
      </c>
      <c r="K2223" t="s">
        <v>13218</v>
      </c>
      <c r="L2223" t="s">
        <v>303</v>
      </c>
      <c r="M2223" t="s">
        <v>8752</v>
      </c>
    </row>
    <row r="2224" spans="1:13" x14ac:dyDescent="0.2">
      <c r="A2224" t="s">
        <v>292</v>
      </c>
      <c r="B2224" t="s">
        <v>293</v>
      </c>
      <c r="C2224" t="s">
        <v>13219</v>
      </c>
      <c r="D2224" t="s">
        <v>349</v>
      </c>
      <c r="E2224" t="s">
        <v>1348</v>
      </c>
      <c r="F2224" t="s">
        <v>13220</v>
      </c>
      <c r="G2224" t="s">
        <v>13221</v>
      </c>
      <c r="H2224" t="s">
        <v>13163</v>
      </c>
      <c r="I2224" t="s">
        <v>9695</v>
      </c>
      <c r="J2224" t="s">
        <v>13222</v>
      </c>
      <c r="K2224" t="s">
        <v>13223</v>
      </c>
      <c r="L2224" t="s">
        <v>303</v>
      </c>
      <c r="M2224" t="s">
        <v>1323</v>
      </c>
    </row>
    <row r="2225" spans="1:13" x14ac:dyDescent="0.2">
      <c r="A2225" t="s">
        <v>292</v>
      </c>
      <c r="B2225" t="s">
        <v>293</v>
      </c>
      <c r="C2225" t="s">
        <v>13224</v>
      </c>
      <c r="D2225" t="s">
        <v>564</v>
      </c>
      <c r="E2225" t="s">
        <v>296</v>
      </c>
      <c r="F2225" t="s">
        <v>13225</v>
      </c>
      <c r="G2225" t="s">
        <v>13226</v>
      </c>
      <c r="H2225" t="s">
        <v>13041</v>
      </c>
      <c r="J2225" t="s">
        <v>13227</v>
      </c>
      <c r="K2225" t="s">
        <v>302</v>
      </c>
      <c r="L2225" t="s">
        <v>303</v>
      </c>
      <c r="M2225" t="s">
        <v>422</v>
      </c>
    </row>
    <row r="2226" spans="1:13" x14ac:dyDescent="0.2">
      <c r="A2226" t="s">
        <v>292</v>
      </c>
      <c r="B2226" t="s">
        <v>293</v>
      </c>
      <c r="C2226" t="s">
        <v>13228</v>
      </c>
      <c r="D2226" t="s">
        <v>13229</v>
      </c>
      <c r="F2226" t="s">
        <v>13230</v>
      </c>
      <c r="G2226" t="s">
        <v>13091</v>
      </c>
      <c r="H2226" t="s">
        <v>13041</v>
      </c>
      <c r="J2226" t="s">
        <v>13231</v>
      </c>
      <c r="K2226" t="s">
        <v>13232</v>
      </c>
      <c r="L2226" t="s">
        <v>303</v>
      </c>
      <c r="M2226" t="s">
        <v>3745</v>
      </c>
    </row>
    <row r="2227" spans="1:13" x14ac:dyDescent="0.2">
      <c r="A2227" t="s">
        <v>292</v>
      </c>
      <c r="B2227" t="s">
        <v>293</v>
      </c>
      <c r="C2227" t="s">
        <v>13233</v>
      </c>
      <c r="D2227" t="s">
        <v>13234</v>
      </c>
      <c r="E2227" t="s">
        <v>13235</v>
      </c>
      <c r="F2227" t="s">
        <v>13236</v>
      </c>
      <c r="G2227" t="s">
        <v>13237</v>
      </c>
      <c r="H2227" t="s">
        <v>13041</v>
      </c>
      <c r="J2227" t="s">
        <v>13238</v>
      </c>
      <c r="K2227" t="s">
        <v>13239</v>
      </c>
      <c r="L2227" t="s">
        <v>303</v>
      </c>
      <c r="M2227" t="s">
        <v>13240</v>
      </c>
    </row>
    <row r="2228" spans="1:13" x14ac:dyDescent="0.2">
      <c r="A2228" t="s">
        <v>292</v>
      </c>
      <c r="B2228" t="s">
        <v>293</v>
      </c>
      <c r="C2228" t="s">
        <v>13241</v>
      </c>
      <c r="D2228" t="s">
        <v>13242</v>
      </c>
      <c r="E2228" t="s">
        <v>13243</v>
      </c>
      <c r="F2228" t="s">
        <v>13244</v>
      </c>
      <c r="G2228" t="s">
        <v>3060</v>
      </c>
      <c r="H2228" t="s">
        <v>13097</v>
      </c>
      <c r="I2228" t="s">
        <v>13041</v>
      </c>
      <c r="J2228" t="s">
        <v>13245</v>
      </c>
      <c r="K2228" t="s">
        <v>13246</v>
      </c>
      <c r="L2228" t="s">
        <v>303</v>
      </c>
      <c r="M2228" t="s">
        <v>2347</v>
      </c>
    </row>
    <row r="2229" spans="1:13" x14ac:dyDescent="0.2">
      <c r="A2229" t="s">
        <v>292</v>
      </c>
      <c r="B2229" t="s">
        <v>293</v>
      </c>
      <c r="C2229" t="s">
        <v>13247</v>
      </c>
      <c r="D2229" t="s">
        <v>13248</v>
      </c>
      <c r="E2229" t="s">
        <v>13249</v>
      </c>
      <c r="F2229" t="s">
        <v>13250</v>
      </c>
      <c r="G2229" t="s">
        <v>13251</v>
      </c>
      <c r="H2229" t="s">
        <v>9695</v>
      </c>
      <c r="J2229" t="s">
        <v>13252</v>
      </c>
      <c r="K2229" t="s">
        <v>13253</v>
      </c>
      <c r="L2229" t="s">
        <v>303</v>
      </c>
      <c r="M2229" t="s">
        <v>13254</v>
      </c>
    </row>
    <row r="2230" spans="1:13" x14ac:dyDescent="0.2">
      <c r="A2230" t="s">
        <v>292</v>
      </c>
      <c r="B2230" t="s">
        <v>293</v>
      </c>
      <c r="C2230" t="s">
        <v>13255</v>
      </c>
      <c r="D2230" t="s">
        <v>572</v>
      </c>
      <c r="E2230" t="s">
        <v>573</v>
      </c>
      <c r="F2230" t="s">
        <v>13256</v>
      </c>
      <c r="G2230" t="s">
        <v>13257</v>
      </c>
      <c r="H2230" t="s">
        <v>13258</v>
      </c>
      <c r="J2230" t="s">
        <v>13259</v>
      </c>
      <c r="K2230" t="s">
        <v>13260</v>
      </c>
      <c r="L2230" t="s">
        <v>303</v>
      </c>
      <c r="M2230" t="s">
        <v>5402</v>
      </c>
    </row>
    <row r="2231" spans="1:13" x14ac:dyDescent="0.2">
      <c r="A2231" t="s">
        <v>292</v>
      </c>
      <c r="B2231" t="s">
        <v>293</v>
      </c>
      <c r="C2231" t="s">
        <v>13261</v>
      </c>
      <c r="D2231" t="s">
        <v>13262</v>
      </c>
      <c r="E2231" t="s">
        <v>13263</v>
      </c>
      <c r="F2231" t="s">
        <v>13264</v>
      </c>
      <c r="I2231" t="s">
        <v>13041</v>
      </c>
      <c r="J2231" t="s">
        <v>13265</v>
      </c>
      <c r="K2231" t="s">
        <v>13266</v>
      </c>
      <c r="L2231" t="s">
        <v>303</v>
      </c>
      <c r="M2231" t="s">
        <v>13267</v>
      </c>
    </row>
    <row r="2232" spans="1:13" x14ac:dyDescent="0.2">
      <c r="A2232" t="s">
        <v>292</v>
      </c>
      <c r="B2232" t="s">
        <v>293</v>
      </c>
      <c r="C2232" t="s">
        <v>13268</v>
      </c>
      <c r="D2232" t="s">
        <v>13269</v>
      </c>
      <c r="E2232" t="s">
        <v>13270</v>
      </c>
      <c r="F2232" t="s">
        <v>13271</v>
      </c>
      <c r="H2232" t="s">
        <v>13041</v>
      </c>
      <c r="J2232" t="s">
        <v>13272</v>
      </c>
      <c r="K2232" t="s">
        <v>302</v>
      </c>
      <c r="L2232" t="s">
        <v>303</v>
      </c>
      <c r="M2232" t="s">
        <v>13273</v>
      </c>
    </row>
    <row r="2233" spans="1:13" x14ac:dyDescent="0.2">
      <c r="A2233" t="s">
        <v>292</v>
      </c>
      <c r="B2233" t="s">
        <v>293</v>
      </c>
      <c r="C2233" t="s">
        <v>13274</v>
      </c>
      <c r="D2233" t="s">
        <v>13275</v>
      </c>
      <c r="E2233" t="s">
        <v>13276</v>
      </c>
      <c r="F2233" t="s">
        <v>13277</v>
      </c>
      <c r="G2233" t="s">
        <v>13041</v>
      </c>
      <c r="J2233" t="s">
        <v>13278</v>
      </c>
      <c r="K2233" t="s">
        <v>302</v>
      </c>
      <c r="L2233" t="s">
        <v>303</v>
      </c>
      <c r="M2233" t="s">
        <v>13279</v>
      </c>
    </row>
    <row r="2234" spans="1:13" x14ac:dyDescent="0.2">
      <c r="A2234" t="s">
        <v>292</v>
      </c>
      <c r="B2234" t="s">
        <v>293</v>
      </c>
      <c r="C2234" t="s">
        <v>13280</v>
      </c>
      <c r="D2234" t="s">
        <v>394</v>
      </c>
      <c r="E2234" t="s">
        <v>6103</v>
      </c>
      <c r="F2234" t="s">
        <v>653</v>
      </c>
      <c r="G2234" t="s">
        <v>13281</v>
      </c>
      <c r="H2234" t="s">
        <v>13282</v>
      </c>
      <c r="I2234" t="s">
        <v>9695</v>
      </c>
      <c r="J2234" t="s">
        <v>13283</v>
      </c>
      <c r="K2234" t="s">
        <v>13284</v>
      </c>
      <c r="L2234" t="s">
        <v>303</v>
      </c>
      <c r="M2234" t="s">
        <v>8293</v>
      </c>
    </row>
    <row r="2235" spans="1:13" x14ac:dyDescent="0.2">
      <c r="A2235" t="s">
        <v>292</v>
      </c>
      <c r="B2235" t="s">
        <v>293</v>
      </c>
      <c r="C2235" t="s">
        <v>13285</v>
      </c>
      <c r="D2235" t="s">
        <v>13286</v>
      </c>
      <c r="E2235" t="s">
        <v>13287</v>
      </c>
      <c r="F2235" t="s">
        <v>13288</v>
      </c>
      <c r="H2235" t="s">
        <v>13097</v>
      </c>
      <c r="I2235" t="s">
        <v>13041</v>
      </c>
      <c r="J2235" t="s">
        <v>13289</v>
      </c>
      <c r="K2235" t="s">
        <v>13290</v>
      </c>
      <c r="L2235" t="s">
        <v>303</v>
      </c>
      <c r="M2235" t="s">
        <v>13291</v>
      </c>
    </row>
    <row r="2236" spans="1:13" x14ac:dyDescent="0.2">
      <c r="A2236" t="s">
        <v>292</v>
      </c>
      <c r="B2236" t="s">
        <v>293</v>
      </c>
      <c r="C2236" t="s">
        <v>13292</v>
      </c>
      <c r="D2236" t="s">
        <v>13293</v>
      </c>
      <c r="E2236" t="s">
        <v>13294</v>
      </c>
      <c r="F2236" t="s">
        <v>13295</v>
      </c>
      <c r="G2236" t="s">
        <v>13296</v>
      </c>
      <c r="H2236" t="s">
        <v>13041</v>
      </c>
      <c r="J2236" t="s">
        <v>13297</v>
      </c>
      <c r="K2236" t="s">
        <v>302</v>
      </c>
      <c r="L2236" t="s">
        <v>303</v>
      </c>
      <c r="M2236" t="s">
        <v>422</v>
      </c>
    </row>
    <row r="2237" spans="1:13" x14ac:dyDescent="0.2">
      <c r="A2237" t="s">
        <v>292</v>
      </c>
      <c r="B2237" t="s">
        <v>293</v>
      </c>
      <c r="C2237" t="s">
        <v>13298</v>
      </c>
      <c r="D2237" t="s">
        <v>13299</v>
      </c>
      <c r="E2237" t="s">
        <v>13300</v>
      </c>
      <c r="F2237" t="s">
        <v>13301</v>
      </c>
      <c r="I2237" t="s">
        <v>13041</v>
      </c>
      <c r="J2237" t="s">
        <v>13302</v>
      </c>
      <c r="K2237" t="s">
        <v>13303</v>
      </c>
      <c r="L2237" t="s">
        <v>303</v>
      </c>
      <c r="M2237" t="s">
        <v>9868</v>
      </c>
    </row>
    <row r="2238" spans="1:13" x14ac:dyDescent="0.2">
      <c r="A2238" t="s">
        <v>292</v>
      </c>
      <c r="B2238" t="s">
        <v>293</v>
      </c>
      <c r="C2238" t="s">
        <v>13304</v>
      </c>
      <c r="D2238" t="s">
        <v>13305</v>
      </c>
      <c r="F2238" t="s">
        <v>13306</v>
      </c>
      <c r="G2238" t="s">
        <v>13041</v>
      </c>
      <c r="J2238" t="s">
        <v>13307</v>
      </c>
      <c r="K2238" t="s">
        <v>13308</v>
      </c>
      <c r="L2238" t="s">
        <v>303</v>
      </c>
      <c r="M2238" t="s">
        <v>13309</v>
      </c>
    </row>
    <row r="2239" spans="1:13" x14ac:dyDescent="0.2">
      <c r="A2239" t="s">
        <v>292</v>
      </c>
      <c r="B2239" t="s">
        <v>293</v>
      </c>
      <c r="C2239" t="s">
        <v>13310</v>
      </c>
      <c r="D2239" t="s">
        <v>13311</v>
      </c>
      <c r="E2239" t="s">
        <v>10983</v>
      </c>
      <c r="F2239" t="s">
        <v>13312</v>
      </c>
      <c r="G2239" t="s">
        <v>13313</v>
      </c>
      <c r="H2239" t="s">
        <v>9695</v>
      </c>
      <c r="J2239" t="s">
        <v>13314</v>
      </c>
      <c r="K2239" t="s">
        <v>13315</v>
      </c>
      <c r="L2239" t="s">
        <v>303</v>
      </c>
      <c r="M2239" t="s">
        <v>9985</v>
      </c>
    </row>
    <row r="2240" spans="1:13" x14ac:dyDescent="0.2">
      <c r="A2240" t="s">
        <v>292</v>
      </c>
      <c r="B2240" t="s">
        <v>293</v>
      </c>
      <c r="C2240" t="s">
        <v>13316</v>
      </c>
      <c r="D2240" t="s">
        <v>13317</v>
      </c>
      <c r="E2240" t="s">
        <v>13318</v>
      </c>
      <c r="F2240" t="s">
        <v>13319</v>
      </c>
      <c r="H2240" t="s">
        <v>13320</v>
      </c>
      <c r="I2240" t="s">
        <v>13041</v>
      </c>
      <c r="J2240" t="s">
        <v>13321</v>
      </c>
      <c r="K2240" t="s">
        <v>13322</v>
      </c>
      <c r="L2240" t="s">
        <v>303</v>
      </c>
      <c r="M2240" t="s">
        <v>2373</v>
      </c>
    </row>
    <row r="2241" spans="1:13" x14ac:dyDescent="0.2">
      <c r="A2241" t="s">
        <v>292</v>
      </c>
      <c r="B2241" t="s">
        <v>293</v>
      </c>
      <c r="C2241" t="s">
        <v>13323</v>
      </c>
      <c r="D2241" t="s">
        <v>13324</v>
      </c>
      <c r="E2241" t="s">
        <v>13325</v>
      </c>
      <c r="F2241" t="s">
        <v>13326</v>
      </c>
      <c r="G2241" t="s">
        <v>13327</v>
      </c>
      <c r="H2241" t="s">
        <v>8943</v>
      </c>
      <c r="J2241" t="s">
        <v>13328</v>
      </c>
      <c r="K2241" t="s">
        <v>13329</v>
      </c>
      <c r="L2241" t="s">
        <v>303</v>
      </c>
      <c r="M2241" t="s">
        <v>13330</v>
      </c>
    </row>
    <row r="2242" spans="1:13" x14ac:dyDescent="0.2">
      <c r="A2242" t="s">
        <v>292</v>
      </c>
      <c r="B2242" t="s">
        <v>293</v>
      </c>
      <c r="C2242" t="s">
        <v>13331</v>
      </c>
      <c r="D2242" t="s">
        <v>10982</v>
      </c>
      <c r="E2242" t="s">
        <v>10983</v>
      </c>
      <c r="F2242" t="s">
        <v>13332</v>
      </c>
      <c r="G2242" t="s">
        <v>13333</v>
      </c>
      <c r="H2242" t="s">
        <v>13313</v>
      </c>
      <c r="I2242" t="s">
        <v>9695</v>
      </c>
      <c r="J2242" t="s">
        <v>13334</v>
      </c>
      <c r="K2242" t="s">
        <v>13335</v>
      </c>
      <c r="L2242" t="s">
        <v>303</v>
      </c>
      <c r="M2242" t="s">
        <v>13336</v>
      </c>
    </row>
    <row r="2243" spans="1:13" x14ac:dyDescent="0.2">
      <c r="A2243" t="s">
        <v>292</v>
      </c>
      <c r="B2243" t="s">
        <v>293</v>
      </c>
      <c r="C2243" t="s">
        <v>13337</v>
      </c>
      <c r="D2243" t="s">
        <v>349</v>
      </c>
      <c r="F2243" t="s">
        <v>13338</v>
      </c>
      <c r="G2243" t="s">
        <v>13339</v>
      </c>
      <c r="I2243" t="s">
        <v>13041</v>
      </c>
      <c r="J2243" t="s">
        <v>13340</v>
      </c>
      <c r="K2243" t="s">
        <v>13341</v>
      </c>
      <c r="L2243" t="s">
        <v>303</v>
      </c>
      <c r="M2243" t="s">
        <v>4148</v>
      </c>
    </row>
    <row r="2244" spans="1:13" x14ac:dyDescent="0.2">
      <c r="A2244" t="s">
        <v>292</v>
      </c>
      <c r="B2244" t="s">
        <v>293</v>
      </c>
      <c r="C2244" t="s">
        <v>13342</v>
      </c>
      <c r="D2244" t="s">
        <v>349</v>
      </c>
      <c r="F2244" t="s">
        <v>13343</v>
      </c>
      <c r="G2244" t="s">
        <v>13041</v>
      </c>
      <c r="J2244" t="s">
        <v>13344</v>
      </c>
      <c r="K2244" t="s">
        <v>13345</v>
      </c>
      <c r="L2244" t="s">
        <v>303</v>
      </c>
      <c r="M2244" t="s">
        <v>13346</v>
      </c>
    </row>
    <row r="2245" spans="1:13" x14ac:dyDescent="0.2">
      <c r="A2245" t="s">
        <v>292</v>
      </c>
      <c r="B2245" t="s">
        <v>293</v>
      </c>
      <c r="C2245" t="s">
        <v>13347</v>
      </c>
      <c r="D2245" t="s">
        <v>10982</v>
      </c>
      <c r="E2245" t="s">
        <v>10983</v>
      </c>
      <c r="F2245" t="s">
        <v>13348</v>
      </c>
      <c r="G2245" t="s">
        <v>13333</v>
      </c>
      <c r="H2245" t="s">
        <v>13313</v>
      </c>
      <c r="I2245" t="s">
        <v>9695</v>
      </c>
      <c r="J2245" t="s">
        <v>13349</v>
      </c>
      <c r="K2245" t="s">
        <v>13350</v>
      </c>
      <c r="L2245" t="s">
        <v>303</v>
      </c>
      <c r="M2245" t="s">
        <v>13351</v>
      </c>
    </row>
    <row r="2246" spans="1:13" x14ac:dyDescent="0.2">
      <c r="A2246" t="s">
        <v>292</v>
      </c>
      <c r="B2246" t="s">
        <v>293</v>
      </c>
      <c r="C2246" t="s">
        <v>13352</v>
      </c>
      <c r="D2246" t="s">
        <v>13353</v>
      </c>
      <c r="E2246" t="s">
        <v>13354</v>
      </c>
      <c r="F2246" t="s">
        <v>13355</v>
      </c>
      <c r="G2246" t="s">
        <v>13041</v>
      </c>
      <c r="J2246" t="s">
        <v>13356</v>
      </c>
      <c r="K2246" t="s">
        <v>302</v>
      </c>
      <c r="L2246" t="s">
        <v>303</v>
      </c>
      <c r="M2246" t="s">
        <v>13357</v>
      </c>
    </row>
    <row r="2247" spans="1:13" x14ac:dyDescent="0.2">
      <c r="A2247" t="s">
        <v>292</v>
      </c>
      <c r="B2247" t="s">
        <v>293</v>
      </c>
      <c r="C2247" t="s">
        <v>13358</v>
      </c>
      <c r="D2247" t="s">
        <v>13359</v>
      </c>
      <c r="E2247" t="s">
        <v>13360</v>
      </c>
      <c r="F2247" t="s">
        <v>13361</v>
      </c>
      <c r="G2247" t="s">
        <v>13362</v>
      </c>
      <c r="H2247" t="s">
        <v>9695</v>
      </c>
      <c r="J2247" t="s">
        <v>13363</v>
      </c>
      <c r="K2247" t="s">
        <v>13364</v>
      </c>
      <c r="L2247" t="s">
        <v>303</v>
      </c>
      <c r="M2247" t="s">
        <v>6771</v>
      </c>
    </row>
    <row r="2248" spans="1:13" x14ac:dyDescent="0.2">
      <c r="A2248" t="s">
        <v>292</v>
      </c>
      <c r="B2248" t="s">
        <v>293</v>
      </c>
      <c r="C2248" t="s">
        <v>13365</v>
      </c>
      <c r="D2248" t="s">
        <v>13366</v>
      </c>
      <c r="E2248" t="s">
        <v>4938</v>
      </c>
      <c r="F2248" t="s">
        <v>13367</v>
      </c>
      <c r="G2248" t="s">
        <v>13368</v>
      </c>
      <c r="I2248" t="s">
        <v>13041</v>
      </c>
      <c r="J2248" t="s">
        <v>13369</v>
      </c>
      <c r="K2248" t="s">
        <v>302</v>
      </c>
      <c r="L2248" t="s">
        <v>303</v>
      </c>
      <c r="M2248" t="s">
        <v>1734</v>
      </c>
    </row>
    <row r="2249" spans="1:13" x14ac:dyDescent="0.2">
      <c r="A2249" t="s">
        <v>292</v>
      </c>
      <c r="B2249" t="s">
        <v>293</v>
      </c>
      <c r="C2249" t="s">
        <v>13370</v>
      </c>
      <c r="D2249" t="s">
        <v>13371</v>
      </c>
      <c r="E2249" t="s">
        <v>13372</v>
      </c>
      <c r="F2249" t="s">
        <v>13373</v>
      </c>
      <c r="G2249" t="s">
        <v>13041</v>
      </c>
      <c r="J2249" t="s">
        <v>13374</v>
      </c>
      <c r="K2249" t="s">
        <v>302</v>
      </c>
      <c r="L2249" t="s">
        <v>303</v>
      </c>
      <c r="M2249" t="s">
        <v>6505</v>
      </c>
    </row>
    <row r="2250" spans="1:13" x14ac:dyDescent="0.2">
      <c r="A2250" t="s">
        <v>292</v>
      </c>
      <c r="B2250" t="s">
        <v>293</v>
      </c>
      <c r="C2250" t="s">
        <v>13375</v>
      </c>
      <c r="D2250" t="s">
        <v>13376</v>
      </c>
      <c r="F2250" t="s">
        <v>13377</v>
      </c>
      <c r="G2250" t="s">
        <v>13041</v>
      </c>
      <c r="J2250" t="s">
        <v>13378</v>
      </c>
      <c r="K2250" t="s">
        <v>13379</v>
      </c>
      <c r="L2250" t="s">
        <v>303</v>
      </c>
      <c r="M2250" t="s">
        <v>422</v>
      </c>
    </row>
    <row r="2251" spans="1:13" x14ac:dyDescent="0.2">
      <c r="A2251" t="s">
        <v>292</v>
      </c>
      <c r="B2251" t="s">
        <v>293</v>
      </c>
      <c r="C2251" t="s">
        <v>13380</v>
      </c>
      <c r="D2251" t="s">
        <v>10201</v>
      </c>
      <c r="F2251" t="s">
        <v>13381</v>
      </c>
      <c r="G2251" t="s">
        <v>13163</v>
      </c>
      <c r="H2251" t="s">
        <v>9695</v>
      </c>
      <c r="J2251" t="s">
        <v>13382</v>
      </c>
      <c r="K2251" t="s">
        <v>13383</v>
      </c>
      <c r="L2251" t="s">
        <v>303</v>
      </c>
      <c r="M2251" t="s">
        <v>13384</v>
      </c>
    </row>
    <row r="2252" spans="1:13" x14ac:dyDescent="0.2">
      <c r="A2252" t="s">
        <v>292</v>
      </c>
      <c r="B2252" t="s">
        <v>293</v>
      </c>
      <c r="C2252" t="s">
        <v>13385</v>
      </c>
      <c r="D2252" t="s">
        <v>349</v>
      </c>
      <c r="F2252" t="s">
        <v>13386</v>
      </c>
      <c r="G2252" t="s">
        <v>13387</v>
      </c>
      <c r="H2252" t="s">
        <v>13041</v>
      </c>
      <c r="J2252" t="s">
        <v>13388</v>
      </c>
      <c r="K2252" t="s">
        <v>302</v>
      </c>
      <c r="L2252" t="s">
        <v>303</v>
      </c>
      <c r="M2252" t="s">
        <v>422</v>
      </c>
    </row>
    <row r="2253" spans="1:13" x14ac:dyDescent="0.2">
      <c r="A2253" t="s">
        <v>292</v>
      </c>
      <c r="B2253" t="s">
        <v>293</v>
      </c>
      <c r="C2253" t="s">
        <v>13389</v>
      </c>
      <c r="D2253" t="s">
        <v>394</v>
      </c>
      <c r="E2253" t="s">
        <v>1809</v>
      </c>
      <c r="F2253" t="s">
        <v>13390</v>
      </c>
      <c r="G2253" t="s">
        <v>13391</v>
      </c>
      <c r="H2253" t="s">
        <v>13163</v>
      </c>
      <c r="I2253" t="s">
        <v>9695</v>
      </c>
      <c r="J2253" t="s">
        <v>13392</v>
      </c>
      <c r="K2253" t="s">
        <v>13393</v>
      </c>
      <c r="L2253" t="s">
        <v>303</v>
      </c>
      <c r="M2253" t="s">
        <v>1060</v>
      </c>
    </row>
    <row r="2254" spans="1:13" x14ac:dyDescent="0.2">
      <c r="A2254" t="s">
        <v>292</v>
      </c>
      <c r="B2254" t="s">
        <v>293</v>
      </c>
      <c r="C2254" t="s">
        <v>13394</v>
      </c>
      <c r="D2254" t="s">
        <v>13395</v>
      </c>
      <c r="E2254" t="s">
        <v>13396</v>
      </c>
      <c r="F2254" t="s">
        <v>13397</v>
      </c>
      <c r="H2254" t="s">
        <v>13398</v>
      </c>
      <c r="I2254" t="s">
        <v>13041</v>
      </c>
      <c r="J2254" t="s">
        <v>13399</v>
      </c>
      <c r="K2254" t="s">
        <v>13400</v>
      </c>
      <c r="L2254" t="s">
        <v>303</v>
      </c>
      <c r="M2254" t="s">
        <v>6890</v>
      </c>
    </row>
    <row r="2255" spans="1:13" x14ac:dyDescent="0.2">
      <c r="A2255" t="s">
        <v>292</v>
      </c>
      <c r="B2255" t="s">
        <v>293</v>
      </c>
      <c r="C2255" t="s">
        <v>13401</v>
      </c>
      <c r="D2255" t="s">
        <v>13402</v>
      </c>
      <c r="F2255" t="s">
        <v>13403</v>
      </c>
      <c r="G2255" t="s">
        <v>13404</v>
      </c>
      <c r="H2255" t="s">
        <v>8943</v>
      </c>
      <c r="J2255" t="s">
        <v>13405</v>
      </c>
      <c r="K2255" t="s">
        <v>302</v>
      </c>
      <c r="L2255" t="s">
        <v>303</v>
      </c>
      <c r="M2255" t="s">
        <v>422</v>
      </c>
    </row>
    <row r="2256" spans="1:13" x14ac:dyDescent="0.2">
      <c r="A2256" t="s">
        <v>292</v>
      </c>
      <c r="B2256" t="s">
        <v>293</v>
      </c>
      <c r="C2256" t="s">
        <v>13406</v>
      </c>
      <c r="D2256" t="s">
        <v>349</v>
      </c>
      <c r="F2256" t="s">
        <v>13407</v>
      </c>
      <c r="G2256" t="s">
        <v>13408</v>
      </c>
      <c r="H2256" t="s">
        <v>13041</v>
      </c>
      <c r="J2256" t="s">
        <v>13409</v>
      </c>
      <c r="K2256" t="s">
        <v>13410</v>
      </c>
      <c r="L2256" t="s">
        <v>303</v>
      </c>
      <c r="M2256" t="s">
        <v>13411</v>
      </c>
    </row>
    <row r="2257" spans="1:13" x14ac:dyDescent="0.2">
      <c r="A2257" t="s">
        <v>292</v>
      </c>
      <c r="B2257" t="s">
        <v>293</v>
      </c>
      <c r="C2257" t="s">
        <v>13412</v>
      </c>
      <c r="D2257" t="s">
        <v>349</v>
      </c>
      <c r="F2257" t="s">
        <v>13413</v>
      </c>
      <c r="I2257" t="s">
        <v>13041</v>
      </c>
      <c r="J2257" t="s">
        <v>13414</v>
      </c>
      <c r="K2257" t="s">
        <v>13415</v>
      </c>
      <c r="L2257" t="s">
        <v>303</v>
      </c>
      <c r="M2257" t="s">
        <v>11013</v>
      </c>
    </row>
    <row r="2258" spans="1:13" x14ac:dyDescent="0.2">
      <c r="A2258" t="s">
        <v>292</v>
      </c>
      <c r="B2258" t="s">
        <v>293</v>
      </c>
      <c r="C2258" t="s">
        <v>13416</v>
      </c>
      <c r="D2258" t="s">
        <v>13417</v>
      </c>
      <c r="E2258" t="s">
        <v>13418</v>
      </c>
      <c r="F2258" t="s">
        <v>13419</v>
      </c>
      <c r="G2258" t="s">
        <v>13114</v>
      </c>
      <c r="H2258" t="s">
        <v>13041</v>
      </c>
      <c r="J2258" t="s">
        <v>13420</v>
      </c>
      <c r="K2258" t="s">
        <v>302</v>
      </c>
      <c r="L2258" t="s">
        <v>303</v>
      </c>
      <c r="M2258" t="s">
        <v>13421</v>
      </c>
    </row>
    <row r="2259" spans="1:13" x14ac:dyDescent="0.2">
      <c r="A2259" t="s">
        <v>292</v>
      </c>
      <c r="B2259" t="s">
        <v>293</v>
      </c>
      <c r="C2259" t="s">
        <v>13422</v>
      </c>
      <c r="D2259" t="s">
        <v>8198</v>
      </c>
      <c r="E2259" t="s">
        <v>13423</v>
      </c>
      <c r="F2259" t="s">
        <v>13424</v>
      </c>
      <c r="G2259" t="s">
        <v>13139</v>
      </c>
      <c r="H2259" t="s">
        <v>13041</v>
      </c>
      <c r="J2259" t="s">
        <v>13425</v>
      </c>
      <c r="K2259" t="s">
        <v>13426</v>
      </c>
      <c r="L2259" t="s">
        <v>303</v>
      </c>
      <c r="M2259" t="s">
        <v>4262</v>
      </c>
    </row>
    <row r="2260" spans="1:13" x14ac:dyDescent="0.2">
      <c r="A2260" t="s">
        <v>292</v>
      </c>
      <c r="B2260" t="s">
        <v>293</v>
      </c>
      <c r="C2260" t="s">
        <v>13427</v>
      </c>
      <c r="D2260" t="s">
        <v>13428</v>
      </c>
      <c r="E2260" t="s">
        <v>13429</v>
      </c>
      <c r="F2260" t="s">
        <v>13430</v>
      </c>
      <c r="G2260" t="s">
        <v>13041</v>
      </c>
      <c r="J2260" t="s">
        <v>13431</v>
      </c>
      <c r="K2260" t="s">
        <v>13432</v>
      </c>
      <c r="L2260" t="s">
        <v>303</v>
      </c>
      <c r="M2260" t="s">
        <v>13433</v>
      </c>
    </row>
    <row r="2261" spans="1:13" x14ac:dyDescent="0.2">
      <c r="A2261" t="s">
        <v>292</v>
      </c>
      <c r="B2261" t="s">
        <v>293</v>
      </c>
      <c r="C2261" t="s">
        <v>13434</v>
      </c>
      <c r="D2261" t="s">
        <v>513</v>
      </c>
      <c r="E2261" t="s">
        <v>2526</v>
      </c>
      <c r="F2261" t="s">
        <v>13435</v>
      </c>
      <c r="G2261" t="s">
        <v>13436</v>
      </c>
      <c r="H2261" t="s">
        <v>13091</v>
      </c>
      <c r="I2261" t="s">
        <v>13041</v>
      </c>
      <c r="J2261" t="s">
        <v>13437</v>
      </c>
      <c r="K2261" t="s">
        <v>13438</v>
      </c>
      <c r="L2261" t="s">
        <v>303</v>
      </c>
      <c r="M2261" t="s">
        <v>13439</v>
      </c>
    </row>
    <row r="2262" spans="1:13" x14ac:dyDescent="0.2">
      <c r="A2262" t="s">
        <v>292</v>
      </c>
      <c r="B2262" t="s">
        <v>293</v>
      </c>
      <c r="C2262" t="s">
        <v>13440</v>
      </c>
      <c r="D2262" t="s">
        <v>13305</v>
      </c>
      <c r="E2262" t="s">
        <v>13441</v>
      </c>
      <c r="F2262" t="s">
        <v>13442</v>
      </c>
      <c r="I2262" t="s">
        <v>13041</v>
      </c>
      <c r="J2262" t="s">
        <v>13443</v>
      </c>
      <c r="K2262" t="s">
        <v>13444</v>
      </c>
      <c r="L2262" t="s">
        <v>303</v>
      </c>
      <c r="M2262" t="s">
        <v>415</v>
      </c>
    </row>
    <row r="2263" spans="1:13" x14ac:dyDescent="0.2">
      <c r="A2263" t="s">
        <v>292</v>
      </c>
      <c r="B2263" t="s">
        <v>293</v>
      </c>
      <c r="C2263" t="s">
        <v>13445</v>
      </c>
      <c r="D2263" t="s">
        <v>564</v>
      </c>
      <c r="E2263" t="s">
        <v>296</v>
      </c>
      <c r="F2263" t="s">
        <v>13446</v>
      </c>
      <c r="H2263" t="s">
        <v>13091</v>
      </c>
      <c r="I2263" t="s">
        <v>13041</v>
      </c>
      <c r="J2263" t="s">
        <v>13447</v>
      </c>
      <c r="K2263" t="s">
        <v>13448</v>
      </c>
      <c r="L2263" t="s">
        <v>303</v>
      </c>
      <c r="M2263" t="s">
        <v>422</v>
      </c>
    </row>
    <row r="2264" spans="1:13" x14ac:dyDescent="0.2">
      <c r="A2264" t="s">
        <v>292</v>
      </c>
      <c r="B2264" t="s">
        <v>293</v>
      </c>
      <c r="C2264" t="s">
        <v>13449</v>
      </c>
      <c r="D2264" t="s">
        <v>349</v>
      </c>
      <c r="F2264" t="s">
        <v>13450</v>
      </c>
      <c r="G2264" t="s">
        <v>13258</v>
      </c>
      <c r="H2264" t="s">
        <v>13451</v>
      </c>
      <c r="J2264" t="s">
        <v>13452</v>
      </c>
      <c r="K2264" t="s">
        <v>302</v>
      </c>
      <c r="L2264" t="s">
        <v>303</v>
      </c>
      <c r="M2264" t="s">
        <v>422</v>
      </c>
    </row>
    <row r="2265" spans="1:13" x14ac:dyDescent="0.2">
      <c r="A2265" t="s">
        <v>292</v>
      </c>
      <c r="B2265" t="s">
        <v>293</v>
      </c>
      <c r="C2265" t="s">
        <v>13453</v>
      </c>
      <c r="D2265" t="s">
        <v>13454</v>
      </c>
      <c r="E2265" t="s">
        <v>13455</v>
      </c>
      <c r="F2265" t="s">
        <v>13456</v>
      </c>
      <c r="G2265" t="s">
        <v>13457</v>
      </c>
      <c r="H2265" t="s">
        <v>13458</v>
      </c>
      <c r="I2265" t="s">
        <v>13041</v>
      </c>
      <c r="J2265" t="s">
        <v>13459</v>
      </c>
      <c r="K2265" t="s">
        <v>13460</v>
      </c>
      <c r="L2265" t="s">
        <v>303</v>
      </c>
      <c r="M2265" t="s">
        <v>13461</v>
      </c>
    </row>
    <row r="2266" spans="1:13" x14ac:dyDescent="0.2">
      <c r="A2266" t="s">
        <v>292</v>
      </c>
      <c r="B2266" t="s">
        <v>293</v>
      </c>
      <c r="C2266" t="s">
        <v>13462</v>
      </c>
      <c r="D2266" t="s">
        <v>13463</v>
      </c>
      <c r="E2266" t="s">
        <v>13464</v>
      </c>
      <c r="F2266" t="s">
        <v>13465</v>
      </c>
      <c r="I2266" t="s">
        <v>13041</v>
      </c>
      <c r="J2266" t="s">
        <v>13466</v>
      </c>
      <c r="K2266" t="s">
        <v>13467</v>
      </c>
      <c r="L2266" t="s">
        <v>303</v>
      </c>
      <c r="M2266" t="s">
        <v>5955</v>
      </c>
    </row>
    <row r="2267" spans="1:13" x14ac:dyDescent="0.2">
      <c r="A2267" t="s">
        <v>292</v>
      </c>
      <c r="B2267" t="s">
        <v>293</v>
      </c>
      <c r="C2267" t="s">
        <v>13468</v>
      </c>
      <c r="D2267" t="s">
        <v>13469</v>
      </c>
      <c r="E2267" t="s">
        <v>13470</v>
      </c>
      <c r="F2267" t="s">
        <v>13471</v>
      </c>
      <c r="I2267" t="s">
        <v>13041</v>
      </c>
      <c r="J2267" t="s">
        <v>13472</v>
      </c>
      <c r="K2267" t="s">
        <v>302</v>
      </c>
      <c r="L2267" t="s">
        <v>303</v>
      </c>
      <c r="M2267" t="s">
        <v>13473</v>
      </c>
    </row>
    <row r="2268" spans="1:13" x14ac:dyDescent="0.2">
      <c r="A2268" t="s">
        <v>292</v>
      </c>
      <c r="B2268" t="s">
        <v>293</v>
      </c>
      <c r="C2268" t="s">
        <v>13474</v>
      </c>
      <c r="D2268" t="s">
        <v>13475</v>
      </c>
      <c r="E2268" t="s">
        <v>13476</v>
      </c>
      <c r="F2268" t="s">
        <v>13477</v>
      </c>
      <c r="G2268" t="s">
        <v>13041</v>
      </c>
      <c r="J2268" t="s">
        <v>13478</v>
      </c>
      <c r="K2268" t="s">
        <v>302</v>
      </c>
      <c r="L2268" t="s">
        <v>303</v>
      </c>
      <c r="M2268" t="s">
        <v>422</v>
      </c>
    </row>
    <row r="2269" spans="1:13" x14ac:dyDescent="0.2">
      <c r="A2269" t="s">
        <v>292</v>
      </c>
      <c r="B2269" t="s">
        <v>293</v>
      </c>
      <c r="C2269" t="s">
        <v>13479</v>
      </c>
      <c r="D2269" t="s">
        <v>13480</v>
      </c>
      <c r="E2269" t="s">
        <v>13481</v>
      </c>
      <c r="F2269" t="s">
        <v>13482</v>
      </c>
      <c r="G2269" t="s">
        <v>13483</v>
      </c>
      <c r="H2269" t="s">
        <v>13313</v>
      </c>
      <c r="I2269" t="s">
        <v>9695</v>
      </c>
      <c r="J2269" t="s">
        <v>13484</v>
      </c>
      <c r="K2269" t="s">
        <v>13485</v>
      </c>
      <c r="L2269" t="s">
        <v>303</v>
      </c>
      <c r="M2269" t="s">
        <v>2347</v>
      </c>
    </row>
    <row r="2270" spans="1:13" x14ac:dyDescent="0.2">
      <c r="A2270" t="s">
        <v>292</v>
      </c>
      <c r="B2270" t="s">
        <v>293</v>
      </c>
      <c r="C2270" t="s">
        <v>13486</v>
      </c>
      <c r="D2270" t="s">
        <v>13487</v>
      </c>
      <c r="E2270" t="s">
        <v>13488</v>
      </c>
      <c r="F2270" t="s">
        <v>13489</v>
      </c>
      <c r="H2270" t="s">
        <v>13490</v>
      </c>
      <c r="J2270" t="s">
        <v>13491</v>
      </c>
      <c r="K2270" t="s">
        <v>13492</v>
      </c>
      <c r="L2270" t="s">
        <v>303</v>
      </c>
      <c r="M2270" t="s">
        <v>5955</v>
      </c>
    </row>
    <row r="2271" spans="1:13" x14ac:dyDescent="0.2">
      <c r="A2271" t="s">
        <v>292</v>
      </c>
      <c r="B2271" t="s">
        <v>293</v>
      </c>
      <c r="C2271" t="s">
        <v>13493</v>
      </c>
      <c r="D2271" t="s">
        <v>13494</v>
      </c>
      <c r="E2271" t="s">
        <v>13495</v>
      </c>
      <c r="F2271" t="s">
        <v>13496</v>
      </c>
      <c r="G2271" t="s">
        <v>13497</v>
      </c>
      <c r="H2271" t="s">
        <v>13296</v>
      </c>
      <c r="I2271" t="s">
        <v>13041</v>
      </c>
      <c r="J2271" t="s">
        <v>13498</v>
      </c>
      <c r="K2271" t="s">
        <v>302</v>
      </c>
      <c r="L2271" t="s">
        <v>303</v>
      </c>
      <c r="M2271" t="s">
        <v>13499</v>
      </c>
    </row>
    <row r="2272" spans="1:13" x14ac:dyDescent="0.2">
      <c r="A2272" t="s">
        <v>292</v>
      </c>
      <c r="B2272" t="s">
        <v>293</v>
      </c>
      <c r="C2272" t="s">
        <v>13500</v>
      </c>
      <c r="D2272" t="s">
        <v>13501</v>
      </c>
      <c r="E2272" t="s">
        <v>13300</v>
      </c>
      <c r="F2272" t="s">
        <v>13502</v>
      </c>
      <c r="G2272" t="s">
        <v>13041</v>
      </c>
      <c r="J2272" t="s">
        <v>13503</v>
      </c>
      <c r="K2272" t="s">
        <v>13504</v>
      </c>
      <c r="L2272" t="s">
        <v>303</v>
      </c>
      <c r="M2272" t="s">
        <v>13309</v>
      </c>
    </row>
    <row r="2273" spans="1:13" x14ac:dyDescent="0.2">
      <c r="A2273" t="s">
        <v>292</v>
      </c>
      <c r="B2273" t="s">
        <v>293</v>
      </c>
      <c r="C2273" t="s">
        <v>13505</v>
      </c>
      <c r="D2273" t="s">
        <v>13506</v>
      </c>
      <c r="F2273" t="s">
        <v>13507</v>
      </c>
      <c r="G2273" t="s">
        <v>13508</v>
      </c>
      <c r="H2273" t="s">
        <v>13041</v>
      </c>
      <c r="J2273" t="s">
        <v>13509</v>
      </c>
      <c r="K2273" t="s">
        <v>13510</v>
      </c>
      <c r="L2273" t="s">
        <v>303</v>
      </c>
      <c r="M2273" t="s">
        <v>1088</v>
      </c>
    </row>
    <row r="2274" spans="1:13" x14ac:dyDescent="0.2">
      <c r="A2274" t="s">
        <v>292</v>
      </c>
      <c r="B2274" t="s">
        <v>293</v>
      </c>
      <c r="C2274" t="s">
        <v>13511</v>
      </c>
      <c r="D2274" t="s">
        <v>13512</v>
      </c>
      <c r="E2274" t="s">
        <v>13513</v>
      </c>
      <c r="F2274" t="s">
        <v>13514</v>
      </c>
      <c r="H2274" t="s">
        <v>13515</v>
      </c>
      <c r="I2274" t="s">
        <v>13041</v>
      </c>
      <c r="J2274" t="s">
        <v>13516</v>
      </c>
      <c r="K2274" t="s">
        <v>13517</v>
      </c>
      <c r="L2274" t="s">
        <v>303</v>
      </c>
      <c r="M2274" t="s">
        <v>13518</v>
      </c>
    </row>
    <row r="2275" spans="1:13" x14ac:dyDescent="0.2">
      <c r="A2275" t="s">
        <v>292</v>
      </c>
      <c r="B2275" t="s">
        <v>293</v>
      </c>
      <c r="C2275" t="s">
        <v>13519</v>
      </c>
      <c r="D2275" t="s">
        <v>13520</v>
      </c>
      <c r="E2275" t="s">
        <v>11511</v>
      </c>
      <c r="F2275" t="s">
        <v>13521</v>
      </c>
      <c r="G2275" t="s">
        <v>13339</v>
      </c>
      <c r="H2275" t="s">
        <v>13041</v>
      </c>
      <c r="J2275" t="s">
        <v>13522</v>
      </c>
      <c r="K2275" t="s">
        <v>302</v>
      </c>
      <c r="L2275" t="s">
        <v>303</v>
      </c>
      <c r="M2275" t="s">
        <v>985</v>
      </c>
    </row>
    <row r="2276" spans="1:13" x14ac:dyDescent="0.2">
      <c r="A2276" t="s">
        <v>292</v>
      </c>
      <c r="B2276" t="s">
        <v>293</v>
      </c>
      <c r="C2276" t="s">
        <v>13523</v>
      </c>
      <c r="D2276" t="s">
        <v>13524</v>
      </c>
      <c r="E2276" t="s">
        <v>5074</v>
      </c>
      <c r="F2276" t="s">
        <v>13525</v>
      </c>
      <c r="G2276" t="s">
        <v>13526</v>
      </c>
      <c r="H2276" t="s">
        <v>13041</v>
      </c>
      <c r="J2276" t="s">
        <v>13527</v>
      </c>
      <c r="K2276" t="s">
        <v>13528</v>
      </c>
      <c r="L2276" t="s">
        <v>303</v>
      </c>
      <c r="M2276" t="s">
        <v>1581</v>
      </c>
    </row>
    <row r="2277" spans="1:13" x14ac:dyDescent="0.2">
      <c r="A2277" t="s">
        <v>292</v>
      </c>
      <c r="B2277" t="s">
        <v>293</v>
      </c>
      <c r="C2277" t="s">
        <v>13529</v>
      </c>
      <c r="D2277" t="s">
        <v>13530</v>
      </c>
      <c r="E2277" t="s">
        <v>13531</v>
      </c>
      <c r="F2277" t="s">
        <v>13532</v>
      </c>
      <c r="G2277" t="s">
        <v>13041</v>
      </c>
      <c r="J2277" t="s">
        <v>13533</v>
      </c>
      <c r="K2277" t="s">
        <v>13534</v>
      </c>
      <c r="L2277" t="s">
        <v>303</v>
      </c>
      <c r="M2277" t="s">
        <v>13535</v>
      </c>
    </row>
    <row r="2278" spans="1:13" x14ac:dyDescent="0.2">
      <c r="A2278" t="s">
        <v>292</v>
      </c>
      <c r="B2278" t="s">
        <v>293</v>
      </c>
      <c r="C2278" t="s">
        <v>13536</v>
      </c>
      <c r="D2278" t="s">
        <v>10982</v>
      </c>
      <c r="E2278" t="s">
        <v>10983</v>
      </c>
      <c r="F2278" t="s">
        <v>13537</v>
      </c>
      <c r="G2278" t="s">
        <v>13091</v>
      </c>
      <c r="H2278" t="s">
        <v>13041</v>
      </c>
      <c r="J2278" t="s">
        <v>13538</v>
      </c>
      <c r="K2278" t="s">
        <v>13539</v>
      </c>
      <c r="L2278" t="s">
        <v>303</v>
      </c>
      <c r="M2278" t="s">
        <v>13540</v>
      </c>
    </row>
    <row r="2279" spans="1:13" x14ac:dyDescent="0.2">
      <c r="A2279" t="s">
        <v>292</v>
      </c>
      <c r="B2279" t="s">
        <v>293</v>
      </c>
      <c r="C2279" t="s">
        <v>13541</v>
      </c>
      <c r="D2279" t="s">
        <v>13542</v>
      </c>
      <c r="E2279" t="s">
        <v>13543</v>
      </c>
      <c r="F2279" t="s">
        <v>13543</v>
      </c>
      <c r="G2279" t="s">
        <v>13544</v>
      </c>
      <c r="H2279" t="s">
        <v>13490</v>
      </c>
      <c r="I2279" t="s">
        <v>13041</v>
      </c>
      <c r="J2279" t="s">
        <v>13545</v>
      </c>
      <c r="K2279" t="s">
        <v>13546</v>
      </c>
      <c r="L2279" t="s">
        <v>303</v>
      </c>
      <c r="M2279" t="s">
        <v>584</v>
      </c>
    </row>
    <row r="2280" spans="1:13" x14ac:dyDescent="0.2">
      <c r="A2280" t="s">
        <v>292</v>
      </c>
      <c r="B2280" t="s">
        <v>293</v>
      </c>
      <c r="C2280" t="s">
        <v>13547</v>
      </c>
      <c r="D2280" t="s">
        <v>13548</v>
      </c>
      <c r="E2280" t="s">
        <v>13549</v>
      </c>
      <c r="F2280" t="s">
        <v>13550</v>
      </c>
      <c r="G2280" t="s">
        <v>13183</v>
      </c>
      <c r="H2280" t="s">
        <v>13041</v>
      </c>
      <c r="J2280" t="s">
        <v>13551</v>
      </c>
      <c r="K2280" t="s">
        <v>302</v>
      </c>
      <c r="L2280" t="s">
        <v>303</v>
      </c>
      <c r="M2280" t="s">
        <v>422</v>
      </c>
    </row>
    <row r="2281" spans="1:13" x14ac:dyDescent="0.2">
      <c r="A2281" t="s">
        <v>292</v>
      </c>
      <c r="B2281" t="s">
        <v>293</v>
      </c>
      <c r="C2281" t="s">
        <v>13552</v>
      </c>
      <c r="D2281" t="s">
        <v>12522</v>
      </c>
      <c r="E2281" t="s">
        <v>8412</v>
      </c>
      <c r="F2281" t="s">
        <v>13553</v>
      </c>
      <c r="G2281" t="s">
        <v>13554</v>
      </c>
      <c r="H2281" t="s">
        <v>13041</v>
      </c>
      <c r="J2281" t="s">
        <v>13555</v>
      </c>
      <c r="K2281" t="s">
        <v>302</v>
      </c>
      <c r="L2281" t="s">
        <v>303</v>
      </c>
      <c r="M2281" t="s">
        <v>13556</v>
      </c>
    </row>
    <row r="2282" spans="1:13" x14ac:dyDescent="0.2">
      <c r="A2282" t="s">
        <v>292</v>
      </c>
      <c r="B2282" t="s">
        <v>293</v>
      </c>
      <c r="C2282" t="s">
        <v>13557</v>
      </c>
      <c r="D2282" t="s">
        <v>13558</v>
      </c>
      <c r="E2282" t="s">
        <v>13559</v>
      </c>
      <c r="F2282" t="s">
        <v>13560</v>
      </c>
      <c r="H2282" t="s">
        <v>13041</v>
      </c>
      <c r="J2282" t="s">
        <v>13561</v>
      </c>
      <c r="K2282" t="s">
        <v>13562</v>
      </c>
      <c r="L2282" t="s">
        <v>303</v>
      </c>
      <c r="M2282" t="s">
        <v>13563</v>
      </c>
    </row>
    <row r="2283" spans="1:13" x14ac:dyDescent="0.2">
      <c r="A2283" t="s">
        <v>292</v>
      </c>
      <c r="B2283" t="s">
        <v>293</v>
      </c>
      <c r="C2283" t="s">
        <v>13564</v>
      </c>
      <c r="D2283" t="s">
        <v>13565</v>
      </c>
      <c r="E2283" t="s">
        <v>13566</v>
      </c>
      <c r="F2283" t="s">
        <v>13567</v>
      </c>
      <c r="G2283" t="s">
        <v>13568</v>
      </c>
      <c r="H2283" t="s">
        <v>13101</v>
      </c>
      <c r="I2283" t="s">
        <v>9695</v>
      </c>
      <c r="J2283" t="s">
        <v>13569</v>
      </c>
      <c r="K2283" t="s">
        <v>302</v>
      </c>
      <c r="L2283" t="s">
        <v>303</v>
      </c>
      <c r="M2283" t="s">
        <v>13570</v>
      </c>
    </row>
    <row r="2284" spans="1:13" x14ac:dyDescent="0.2">
      <c r="A2284" t="s">
        <v>292</v>
      </c>
      <c r="B2284" t="s">
        <v>293</v>
      </c>
      <c r="C2284" t="s">
        <v>13571</v>
      </c>
      <c r="D2284" t="s">
        <v>513</v>
      </c>
      <c r="F2284" t="s">
        <v>13572</v>
      </c>
      <c r="H2284" t="s">
        <v>13041</v>
      </c>
      <c r="J2284" t="s">
        <v>13573</v>
      </c>
      <c r="K2284" t="s">
        <v>13574</v>
      </c>
      <c r="L2284" t="s">
        <v>303</v>
      </c>
      <c r="M2284" t="s">
        <v>13575</v>
      </c>
    </row>
    <row r="2285" spans="1:13" x14ac:dyDescent="0.2">
      <c r="A2285" t="s">
        <v>292</v>
      </c>
      <c r="B2285" t="s">
        <v>293</v>
      </c>
      <c r="C2285" t="s">
        <v>13576</v>
      </c>
      <c r="D2285" t="s">
        <v>366</v>
      </c>
      <c r="E2285" t="s">
        <v>367</v>
      </c>
      <c r="F2285" t="s">
        <v>13577</v>
      </c>
      <c r="G2285" t="s">
        <v>13578</v>
      </c>
      <c r="H2285" t="s">
        <v>13041</v>
      </c>
      <c r="J2285" t="s">
        <v>13579</v>
      </c>
      <c r="K2285" t="s">
        <v>302</v>
      </c>
      <c r="L2285" t="s">
        <v>303</v>
      </c>
      <c r="M2285" t="s">
        <v>6947</v>
      </c>
    </row>
    <row r="2286" spans="1:13" x14ac:dyDescent="0.2">
      <c r="A2286" t="s">
        <v>292</v>
      </c>
      <c r="B2286" t="s">
        <v>293</v>
      </c>
      <c r="C2286" t="s">
        <v>13580</v>
      </c>
      <c r="D2286" t="s">
        <v>13581</v>
      </c>
      <c r="E2286" t="s">
        <v>13582</v>
      </c>
      <c r="F2286" t="s">
        <v>13583</v>
      </c>
      <c r="H2286" t="s">
        <v>13041</v>
      </c>
      <c r="J2286" t="s">
        <v>13584</v>
      </c>
      <c r="K2286" t="s">
        <v>13585</v>
      </c>
      <c r="L2286" t="s">
        <v>303</v>
      </c>
      <c r="M2286" t="s">
        <v>3136</v>
      </c>
    </row>
    <row r="2287" spans="1:13" x14ac:dyDescent="0.2">
      <c r="A2287" t="s">
        <v>292</v>
      </c>
      <c r="B2287" t="s">
        <v>293</v>
      </c>
      <c r="C2287" t="s">
        <v>13586</v>
      </c>
      <c r="D2287" t="s">
        <v>349</v>
      </c>
      <c r="F2287" t="s">
        <v>13587</v>
      </c>
      <c r="G2287" t="s">
        <v>13588</v>
      </c>
      <c r="H2287" t="s">
        <v>13041</v>
      </c>
      <c r="J2287" t="s">
        <v>13589</v>
      </c>
      <c r="K2287" t="s">
        <v>13590</v>
      </c>
      <c r="L2287" t="s">
        <v>303</v>
      </c>
      <c r="M2287" t="s">
        <v>422</v>
      </c>
    </row>
    <row r="2288" spans="1:13" x14ac:dyDescent="0.2">
      <c r="A2288" t="s">
        <v>292</v>
      </c>
      <c r="B2288" t="s">
        <v>293</v>
      </c>
      <c r="C2288" t="s">
        <v>13591</v>
      </c>
      <c r="D2288" t="s">
        <v>13592</v>
      </c>
      <c r="E2288" t="s">
        <v>13593</v>
      </c>
      <c r="F2288" t="s">
        <v>13594</v>
      </c>
      <c r="G2288" t="s">
        <v>13041</v>
      </c>
      <c r="J2288" t="s">
        <v>13595</v>
      </c>
      <c r="K2288" t="s">
        <v>13596</v>
      </c>
      <c r="L2288" t="s">
        <v>303</v>
      </c>
      <c r="M2288" t="s">
        <v>3900</v>
      </c>
    </row>
    <row r="2289" spans="1:13" x14ac:dyDescent="0.2">
      <c r="A2289" t="s">
        <v>292</v>
      </c>
      <c r="B2289" t="s">
        <v>293</v>
      </c>
      <c r="C2289" t="s">
        <v>13597</v>
      </c>
      <c r="D2289" t="s">
        <v>13212</v>
      </c>
      <c r="E2289" t="s">
        <v>13598</v>
      </c>
      <c r="F2289" t="s">
        <v>13599</v>
      </c>
      <c r="G2289" t="s">
        <v>13313</v>
      </c>
      <c r="H2289" t="s">
        <v>9695</v>
      </c>
      <c r="J2289" t="s">
        <v>13600</v>
      </c>
      <c r="K2289" t="s">
        <v>13601</v>
      </c>
      <c r="L2289" t="s">
        <v>303</v>
      </c>
      <c r="M2289" t="s">
        <v>1314</v>
      </c>
    </row>
    <row r="2290" spans="1:13" x14ac:dyDescent="0.2">
      <c r="A2290" t="s">
        <v>292</v>
      </c>
      <c r="B2290" t="s">
        <v>293</v>
      </c>
      <c r="C2290" t="s">
        <v>13602</v>
      </c>
      <c r="D2290" t="s">
        <v>13603</v>
      </c>
      <c r="E2290" t="s">
        <v>11430</v>
      </c>
      <c r="F2290" t="s">
        <v>13604</v>
      </c>
      <c r="G2290" t="s">
        <v>13605</v>
      </c>
      <c r="H2290" t="s">
        <v>13041</v>
      </c>
      <c r="J2290" t="s">
        <v>13606</v>
      </c>
      <c r="K2290" t="s">
        <v>13607</v>
      </c>
      <c r="L2290" t="s">
        <v>303</v>
      </c>
      <c r="M2290" t="s">
        <v>8304</v>
      </c>
    </row>
    <row r="2291" spans="1:13" x14ac:dyDescent="0.2">
      <c r="A2291" t="s">
        <v>292</v>
      </c>
      <c r="B2291" t="s">
        <v>293</v>
      </c>
      <c r="C2291" t="s">
        <v>13608</v>
      </c>
      <c r="D2291" t="s">
        <v>13609</v>
      </c>
      <c r="E2291" t="s">
        <v>13610</v>
      </c>
      <c r="F2291" t="s">
        <v>13611</v>
      </c>
      <c r="G2291" t="s">
        <v>13041</v>
      </c>
      <c r="J2291" t="s">
        <v>13612</v>
      </c>
      <c r="K2291" t="s">
        <v>302</v>
      </c>
      <c r="L2291" t="s">
        <v>303</v>
      </c>
      <c r="M2291" t="s">
        <v>4012</v>
      </c>
    </row>
    <row r="2292" spans="1:13" x14ac:dyDescent="0.2">
      <c r="A2292" t="s">
        <v>292</v>
      </c>
      <c r="B2292" t="s">
        <v>293</v>
      </c>
      <c r="C2292" t="s">
        <v>13613</v>
      </c>
      <c r="D2292" t="s">
        <v>572</v>
      </c>
      <c r="E2292" t="s">
        <v>573</v>
      </c>
      <c r="F2292" t="s">
        <v>13614</v>
      </c>
      <c r="G2292" t="s">
        <v>13615</v>
      </c>
      <c r="H2292" t="s">
        <v>13041</v>
      </c>
      <c r="J2292" t="s">
        <v>13616</v>
      </c>
      <c r="K2292" t="s">
        <v>13617</v>
      </c>
      <c r="L2292" t="s">
        <v>303</v>
      </c>
      <c r="M2292" t="s">
        <v>892</v>
      </c>
    </row>
    <row r="2293" spans="1:13" x14ac:dyDescent="0.2">
      <c r="A2293" t="s">
        <v>292</v>
      </c>
      <c r="B2293" t="s">
        <v>293</v>
      </c>
      <c r="C2293" t="s">
        <v>13618</v>
      </c>
      <c r="D2293" t="s">
        <v>13619</v>
      </c>
      <c r="E2293" t="s">
        <v>13620</v>
      </c>
      <c r="F2293" t="s">
        <v>13621</v>
      </c>
      <c r="G2293" t="s">
        <v>13622</v>
      </c>
      <c r="H2293" t="s">
        <v>13041</v>
      </c>
      <c r="J2293" t="s">
        <v>13623</v>
      </c>
      <c r="K2293" t="s">
        <v>302</v>
      </c>
      <c r="L2293" t="s">
        <v>303</v>
      </c>
      <c r="M2293" t="s">
        <v>13624</v>
      </c>
    </row>
    <row r="2294" spans="1:13" x14ac:dyDescent="0.2">
      <c r="A2294" t="s">
        <v>292</v>
      </c>
      <c r="B2294" t="s">
        <v>293</v>
      </c>
      <c r="C2294" t="s">
        <v>13625</v>
      </c>
      <c r="D2294" t="s">
        <v>349</v>
      </c>
      <c r="F2294" t="s">
        <v>13626</v>
      </c>
      <c r="G2294" t="s">
        <v>13313</v>
      </c>
      <c r="H2294" t="s">
        <v>9695</v>
      </c>
      <c r="J2294" t="s">
        <v>13627</v>
      </c>
      <c r="K2294" t="s">
        <v>302</v>
      </c>
      <c r="L2294" t="s">
        <v>303</v>
      </c>
      <c r="M2294" t="s">
        <v>11013</v>
      </c>
    </row>
    <row r="2295" spans="1:13" x14ac:dyDescent="0.2">
      <c r="A2295" t="s">
        <v>292</v>
      </c>
      <c r="B2295" t="s">
        <v>293</v>
      </c>
      <c r="C2295" t="s">
        <v>13628</v>
      </c>
      <c r="D2295" t="s">
        <v>13629</v>
      </c>
      <c r="E2295" t="s">
        <v>13630</v>
      </c>
      <c r="F2295" t="s">
        <v>13631</v>
      </c>
      <c r="H2295" t="s">
        <v>13041</v>
      </c>
      <c r="J2295" t="s">
        <v>13632</v>
      </c>
      <c r="K2295" t="s">
        <v>302</v>
      </c>
      <c r="L2295" t="s">
        <v>303</v>
      </c>
      <c r="M2295" t="s">
        <v>11737</v>
      </c>
    </row>
    <row r="2296" spans="1:13" x14ac:dyDescent="0.2">
      <c r="A2296" t="s">
        <v>292</v>
      </c>
      <c r="B2296" t="s">
        <v>293</v>
      </c>
      <c r="C2296" t="s">
        <v>13633</v>
      </c>
      <c r="D2296" t="s">
        <v>349</v>
      </c>
      <c r="F2296" t="s">
        <v>13634</v>
      </c>
      <c r="G2296" t="s">
        <v>13635</v>
      </c>
      <c r="H2296" t="s">
        <v>13107</v>
      </c>
      <c r="I2296" t="s">
        <v>9695</v>
      </c>
      <c r="J2296" t="s">
        <v>13636</v>
      </c>
      <c r="K2296" t="s">
        <v>13637</v>
      </c>
      <c r="L2296" t="s">
        <v>303</v>
      </c>
      <c r="M2296" t="s">
        <v>422</v>
      </c>
    </row>
    <row r="2297" spans="1:13" x14ac:dyDescent="0.2">
      <c r="A2297" t="s">
        <v>292</v>
      </c>
      <c r="B2297" t="s">
        <v>293</v>
      </c>
      <c r="C2297" t="s">
        <v>13638</v>
      </c>
      <c r="D2297" t="s">
        <v>13639</v>
      </c>
      <c r="E2297" t="s">
        <v>13640</v>
      </c>
      <c r="F2297" t="s">
        <v>13641</v>
      </c>
      <c r="H2297" t="s">
        <v>13642</v>
      </c>
      <c r="J2297" t="s">
        <v>13643</v>
      </c>
      <c r="K2297" t="s">
        <v>13644</v>
      </c>
      <c r="L2297" t="s">
        <v>303</v>
      </c>
      <c r="M2297" t="s">
        <v>7182</v>
      </c>
    </row>
    <row r="2298" spans="1:13" x14ac:dyDescent="0.2">
      <c r="A2298" t="s">
        <v>292</v>
      </c>
      <c r="B2298" t="s">
        <v>293</v>
      </c>
      <c r="C2298" t="s">
        <v>13645</v>
      </c>
      <c r="D2298" t="s">
        <v>13646</v>
      </c>
      <c r="F2298" t="s">
        <v>13647</v>
      </c>
      <c r="I2298" t="s">
        <v>13041</v>
      </c>
      <c r="J2298" t="s">
        <v>13648</v>
      </c>
      <c r="K2298" t="s">
        <v>13649</v>
      </c>
      <c r="L2298" t="s">
        <v>303</v>
      </c>
      <c r="M2298" t="s">
        <v>13650</v>
      </c>
    </row>
    <row r="2299" spans="1:13" x14ac:dyDescent="0.2">
      <c r="A2299" t="s">
        <v>292</v>
      </c>
      <c r="B2299" t="s">
        <v>293</v>
      </c>
      <c r="C2299" t="s">
        <v>13651</v>
      </c>
      <c r="D2299" t="s">
        <v>13652</v>
      </c>
      <c r="E2299" t="s">
        <v>13058</v>
      </c>
      <c r="F2299" t="s">
        <v>13653</v>
      </c>
      <c r="I2299" t="s">
        <v>13041</v>
      </c>
      <c r="J2299" t="s">
        <v>13654</v>
      </c>
      <c r="K2299" t="s">
        <v>13655</v>
      </c>
      <c r="L2299" t="s">
        <v>303</v>
      </c>
      <c r="M2299" t="s">
        <v>13656</v>
      </c>
    </row>
    <row r="2300" spans="1:13" x14ac:dyDescent="0.2">
      <c r="A2300" t="s">
        <v>292</v>
      </c>
      <c r="B2300" t="s">
        <v>293</v>
      </c>
      <c r="C2300" t="s">
        <v>13657</v>
      </c>
      <c r="D2300" t="s">
        <v>13658</v>
      </c>
      <c r="F2300" t="s">
        <v>13659</v>
      </c>
      <c r="G2300" t="s">
        <v>13588</v>
      </c>
      <c r="H2300" t="s">
        <v>13041</v>
      </c>
      <c r="J2300" t="s">
        <v>13660</v>
      </c>
      <c r="K2300" t="s">
        <v>13661</v>
      </c>
      <c r="L2300" t="s">
        <v>303</v>
      </c>
      <c r="M2300" t="s">
        <v>3684</v>
      </c>
    </row>
    <row r="2301" spans="1:13" x14ac:dyDescent="0.2">
      <c r="A2301" t="s">
        <v>292</v>
      </c>
      <c r="B2301" t="s">
        <v>293</v>
      </c>
      <c r="C2301" t="s">
        <v>13662</v>
      </c>
      <c r="D2301" t="s">
        <v>349</v>
      </c>
      <c r="F2301" t="s">
        <v>13663</v>
      </c>
      <c r="G2301" t="s">
        <v>13664</v>
      </c>
      <c r="H2301" t="s">
        <v>13041</v>
      </c>
      <c r="J2301" t="s">
        <v>13665</v>
      </c>
      <c r="K2301" t="s">
        <v>13666</v>
      </c>
      <c r="L2301" t="s">
        <v>303</v>
      </c>
      <c r="M2301" t="s">
        <v>13667</v>
      </c>
    </row>
    <row r="2302" spans="1:13" x14ac:dyDescent="0.2">
      <c r="A2302" t="s">
        <v>292</v>
      </c>
      <c r="B2302" t="s">
        <v>293</v>
      </c>
      <c r="C2302" t="s">
        <v>13668</v>
      </c>
      <c r="D2302" t="s">
        <v>13324</v>
      </c>
      <c r="E2302" t="s">
        <v>13669</v>
      </c>
      <c r="F2302" t="s">
        <v>13670</v>
      </c>
      <c r="G2302" t="s">
        <v>13327</v>
      </c>
      <c r="H2302" t="s">
        <v>8943</v>
      </c>
      <c r="J2302" t="s">
        <v>13671</v>
      </c>
      <c r="K2302" t="s">
        <v>302</v>
      </c>
      <c r="L2302" t="s">
        <v>303</v>
      </c>
      <c r="M2302" t="s">
        <v>13672</v>
      </c>
    </row>
    <row r="2303" spans="1:13" x14ac:dyDescent="0.2">
      <c r="A2303" t="s">
        <v>292</v>
      </c>
      <c r="B2303" t="s">
        <v>293</v>
      </c>
      <c r="C2303" t="s">
        <v>13673</v>
      </c>
      <c r="D2303" t="s">
        <v>13674</v>
      </c>
      <c r="F2303" t="s">
        <v>13675</v>
      </c>
      <c r="G2303" t="s">
        <v>13676</v>
      </c>
      <c r="H2303" t="s">
        <v>13398</v>
      </c>
      <c r="I2303" t="s">
        <v>13041</v>
      </c>
      <c r="J2303" t="s">
        <v>13677</v>
      </c>
      <c r="K2303" t="s">
        <v>13678</v>
      </c>
      <c r="L2303" t="s">
        <v>303</v>
      </c>
      <c r="M2303" t="s">
        <v>9868</v>
      </c>
    </row>
    <row r="2304" spans="1:13" x14ac:dyDescent="0.2">
      <c r="A2304" t="s">
        <v>292</v>
      </c>
      <c r="B2304" t="s">
        <v>293</v>
      </c>
      <c r="C2304" t="s">
        <v>13679</v>
      </c>
      <c r="D2304" t="s">
        <v>13212</v>
      </c>
      <c r="E2304" t="s">
        <v>13680</v>
      </c>
      <c r="F2304" t="s">
        <v>13681</v>
      </c>
      <c r="G2304" t="s">
        <v>13682</v>
      </c>
      <c r="H2304" t="s">
        <v>13683</v>
      </c>
      <c r="I2304" t="s">
        <v>13041</v>
      </c>
      <c r="J2304" t="s">
        <v>13684</v>
      </c>
      <c r="K2304" t="s">
        <v>13685</v>
      </c>
      <c r="L2304" t="s">
        <v>303</v>
      </c>
      <c r="M2304" t="s">
        <v>13686</v>
      </c>
    </row>
    <row r="2305" spans="1:13" x14ac:dyDescent="0.2">
      <c r="A2305" t="s">
        <v>292</v>
      </c>
      <c r="B2305" t="s">
        <v>293</v>
      </c>
      <c r="C2305" t="s">
        <v>13687</v>
      </c>
      <c r="D2305" t="s">
        <v>13688</v>
      </c>
      <c r="E2305" t="s">
        <v>13689</v>
      </c>
      <c r="F2305" t="s">
        <v>13690</v>
      </c>
      <c r="G2305" t="s">
        <v>13107</v>
      </c>
      <c r="H2305" t="s">
        <v>9695</v>
      </c>
      <c r="J2305" t="s">
        <v>13691</v>
      </c>
      <c r="K2305" t="s">
        <v>13692</v>
      </c>
      <c r="L2305" t="s">
        <v>303</v>
      </c>
      <c r="M2305" t="s">
        <v>13693</v>
      </c>
    </row>
    <row r="2306" spans="1:13" x14ac:dyDescent="0.2">
      <c r="A2306" t="s">
        <v>292</v>
      </c>
      <c r="B2306" t="s">
        <v>293</v>
      </c>
      <c r="C2306" t="s">
        <v>13694</v>
      </c>
      <c r="D2306" t="s">
        <v>10982</v>
      </c>
      <c r="E2306" t="s">
        <v>10983</v>
      </c>
      <c r="F2306" t="s">
        <v>13695</v>
      </c>
      <c r="H2306" t="s">
        <v>13251</v>
      </c>
      <c r="I2306" t="s">
        <v>9695</v>
      </c>
      <c r="J2306" t="s">
        <v>13696</v>
      </c>
      <c r="K2306" t="s">
        <v>13697</v>
      </c>
      <c r="L2306" t="s">
        <v>303</v>
      </c>
      <c r="M2306" t="s">
        <v>11427</v>
      </c>
    </row>
    <row r="2307" spans="1:13" x14ac:dyDescent="0.2">
      <c r="A2307" t="s">
        <v>292</v>
      </c>
      <c r="B2307" t="s">
        <v>293</v>
      </c>
      <c r="C2307" t="s">
        <v>13698</v>
      </c>
      <c r="D2307" t="s">
        <v>13699</v>
      </c>
      <c r="E2307" t="s">
        <v>13700</v>
      </c>
      <c r="F2307" t="s">
        <v>13701</v>
      </c>
      <c r="H2307" t="s">
        <v>13216</v>
      </c>
      <c r="I2307" t="s">
        <v>13041</v>
      </c>
      <c r="J2307" t="s">
        <v>13702</v>
      </c>
      <c r="K2307" t="s">
        <v>13703</v>
      </c>
      <c r="L2307" t="s">
        <v>303</v>
      </c>
      <c r="M2307" t="s">
        <v>13704</v>
      </c>
    </row>
    <row r="2308" spans="1:13" x14ac:dyDescent="0.2">
      <c r="A2308" t="s">
        <v>292</v>
      </c>
      <c r="B2308" t="s">
        <v>293</v>
      </c>
      <c r="C2308" t="s">
        <v>13705</v>
      </c>
      <c r="D2308" t="s">
        <v>13520</v>
      </c>
      <c r="E2308" t="s">
        <v>11511</v>
      </c>
      <c r="F2308" t="s">
        <v>13706</v>
      </c>
      <c r="G2308" t="s">
        <v>13339</v>
      </c>
      <c r="H2308" t="s">
        <v>13041</v>
      </c>
      <c r="J2308" t="s">
        <v>13707</v>
      </c>
      <c r="K2308" t="s">
        <v>302</v>
      </c>
      <c r="L2308" t="s">
        <v>303</v>
      </c>
      <c r="M2308" t="s">
        <v>985</v>
      </c>
    </row>
    <row r="2309" spans="1:13" x14ac:dyDescent="0.2">
      <c r="A2309" t="s">
        <v>292</v>
      </c>
      <c r="B2309" t="s">
        <v>293</v>
      </c>
      <c r="C2309" t="s">
        <v>13708</v>
      </c>
      <c r="D2309" t="s">
        <v>13709</v>
      </c>
      <c r="E2309" t="s">
        <v>13710</v>
      </c>
      <c r="F2309" t="s">
        <v>13711</v>
      </c>
      <c r="G2309" t="s">
        <v>13712</v>
      </c>
      <c r="H2309" t="s">
        <v>13713</v>
      </c>
      <c r="I2309" t="s">
        <v>13041</v>
      </c>
      <c r="J2309" t="s">
        <v>13714</v>
      </c>
      <c r="K2309" t="s">
        <v>302</v>
      </c>
      <c r="L2309" t="s">
        <v>303</v>
      </c>
      <c r="M2309" t="s">
        <v>13715</v>
      </c>
    </row>
    <row r="2310" spans="1:13" x14ac:dyDescent="0.2">
      <c r="A2310" t="s">
        <v>292</v>
      </c>
      <c r="B2310" t="s">
        <v>293</v>
      </c>
      <c r="C2310" t="s">
        <v>13716</v>
      </c>
      <c r="D2310" t="s">
        <v>13717</v>
      </c>
      <c r="E2310" t="s">
        <v>13718</v>
      </c>
      <c r="F2310" t="s">
        <v>13719</v>
      </c>
      <c r="I2310" t="s">
        <v>13041</v>
      </c>
      <c r="J2310" t="s">
        <v>13720</v>
      </c>
      <c r="K2310" t="s">
        <v>13721</v>
      </c>
      <c r="L2310" t="s">
        <v>303</v>
      </c>
      <c r="M2310" t="s">
        <v>2936</v>
      </c>
    </row>
    <row r="2311" spans="1:13" x14ac:dyDescent="0.2">
      <c r="A2311" t="s">
        <v>292</v>
      </c>
      <c r="B2311" t="s">
        <v>293</v>
      </c>
      <c r="C2311" t="s">
        <v>13722</v>
      </c>
      <c r="D2311" t="s">
        <v>349</v>
      </c>
      <c r="E2311" t="s">
        <v>476</v>
      </c>
      <c r="F2311" t="s">
        <v>13723</v>
      </c>
      <c r="G2311" t="s">
        <v>13724</v>
      </c>
      <c r="H2311" t="s">
        <v>13725</v>
      </c>
      <c r="I2311" t="s">
        <v>13041</v>
      </c>
      <c r="J2311" t="s">
        <v>13726</v>
      </c>
      <c r="K2311" t="s">
        <v>13727</v>
      </c>
      <c r="L2311" t="s">
        <v>303</v>
      </c>
      <c r="M2311" t="s">
        <v>13728</v>
      </c>
    </row>
    <row r="2312" spans="1:13" x14ac:dyDescent="0.2">
      <c r="A2312" t="s">
        <v>292</v>
      </c>
      <c r="B2312" t="s">
        <v>293</v>
      </c>
      <c r="C2312" t="s">
        <v>13729</v>
      </c>
      <c r="D2312" t="s">
        <v>564</v>
      </c>
      <c r="E2312" t="s">
        <v>296</v>
      </c>
      <c r="F2312" t="s">
        <v>13730</v>
      </c>
      <c r="G2312" t="s">
        <v>13183</v>
      </c>
      <c r="H2312" t="s">
        <v>13041</v>
      </c>
      <c r="J2312" t="s">
        <v>13551</v>
      </c>
      <c r="K2312" t="s">
        <v>302</v>
      </c>
      <c r="L2312" t="s">
        <v>303</v>
      </c>
      <c r="M2312" t="s">
        <v>13731</v>
      </c>
    </row>
    <row r="2313" spans="1:13" x14ac:dyDescent="0.2">
      <c r="A2313" t="s">
        <v>292</v>
      </c>
      <c r="B2313" t="s">
        <v>293</v>
      </c>
      <c r="C2313" t="s">
        <v>13732</v>
      </c>
      <c r="D2313" t="s">
        <v>13733</v>
      </c>
      <c r="E2313" t="s">
        <v>13734</v>
      </c>
      <c r="F2313" t="s">
        <v>13735</v>
      </c>
      <c r="G2313" t="s">
        <v>13736</v>
      </c>
      <c r="H2313" t="s">
        <v>13041</v>
      </c>
      <c r="J2313" t="s">
        <v>13737</v>
      </c>
      <c r="K2313" t="s">
        <v>13738</v>
      </c>
      <c r="L2313" t="s">
        <v>303</v>
      </c>
      <c r="M2313" t="s">
        <v>13739</v>
      </c>
    </row>
    <row r="2314" spans="1:13" x14ac:dyDescent="0.2">
      <c r="A2314" t="s">
        <v>292</v>
      </c>
      <c r="B2314" t="s">
        <v>293</v>
      </c>
      <c r="C2314" t="s">
        <v>13740</v>
      </c>
      <c r="D2314" t="s">
        <v>13741</v>
      </c>
      <c r="E2314" t="s">
        <v>13742</v>
      </c>
      <c r="F2314" t="s">
        <v>13743</v>
      </c>
      <c r="G2314" t="s">
        <v>13744</v>
      </c>
      <c r="H2314" t="s">
        <v>8943</v>
      </c>
      <c r="J2314" t="s">
        <v>13745</v>
      </c>
      <c r="K2314" t="s">
        <v>302</v>
      </c>
      <c r="L2314" t="s">
        <v>303</v>
      </c>
      <c r="M2314" t="s">
        <v>13746</v>
      </c>
    </row>
    <row r="2315" spans="1:13" x14ac:dyDescent="0.2">
      <c r="A2315" t="s">
        <v>292</v>
      </c>
      <c r="B2315" t="s">
        <v>293</v>
      </c>
      <c r="C2315" t="s">
        <v>13747</v>
      </c>
      <c r="D2315" t="s">
        <v>13748</v>
      </c>
      <c r="E2315" t="s">
        <v>13749</v>
      </c>
      <c r="F2315" t="s">
        <v>13750</v>
      </c>
      <c r="G2315" t="s">
        <v>13296</v>
      </c>
      <c r="H2315" t="s">
        <v>13041</v>
      </c>
      <c r="J2315" t="s">
        <v>13751</v>
      </c>
      <c r="K2315" t="s">
        <v>13752</v>
      </c>
      <c r="L2315" t="s">
        <v>303</v>
      </c>
      <c r="M2315" t="s">
        <v>13753</v>
      </c>
    </row>
    <row r="2316" spans="1:13" x14ac:dyDescent="0.2">
      <c r="A2316" t="s">
        <v>292</v>
      </c>
      <c r="B2316" t="s">
        <v>293</v>
      </c>
      <c r="C2316" t="s">
        <v>13754</v>
      </c>
      <c r="D2316" t="s">
        <v>13755</v>
      </c>
      <c r="E2316" t="s">
        <v>13756</v>
      </c>
      <c r="F2316" t="s">
        <v>13757</v>
      </c>
      <c r="G2316" t="s">
        <v>5245</v>
      </c>
      <c r="H2316" t="s">
        <v>13622</v>
      </c>
      <c r="I2316" t="s">
        <v>13041</v>
      </c>
      <c r="J2316" t="s">
        <v>13758</v>
      </c>
      <c r="K2316" t="s">
        <v>13759</v>
      </c>
      <c r="L2316" t="s">
        <v>303</v>
      </c>
      <c r="M2316" t="s">
        <v>10254</v>
      </c>
    </row>
    <row r="2317" spans="1:13" x14ac:dyDescent="0.2">
      <c r="A2317" t="s">
        <v>292</v>
      </c>
      <c r="B2317" t="s">
        <v>293</v>
      </c>
      <c r="C2317" t="s">
        <v>13760</v>
      </c>
      <c r="D2317" t="s">
        <v>13717</v>
      </c>
      <c r="E2317" t="s">
        <v>13761</v>
      </c>
      <c r="F2317" t="s">
        <v>13762</v>
      </c>
      <c r="G2317" t="s">
        <v>13763</v>
      </c>
      <c r="I2317" t="s">
        <v>13041</v>
      </c>
      <c r="J2317" t="s">
        <v>13764</v>
      </c>
      <c r="K2317" t="s">
        <v>13765</v>
      </c>
      <c r="L2317" t="s">
        <v>303</v>
      </c>
      <c r="M2317" t="s">
        <v>13766</v>
      </c>
    </row>
    <row r="2318" spans="1:13" x14ac:dyDescent="0.2">
      <c r="A2318" t="s">
        <v>292</v>
      </c>
      <c r="B2318" t="s">
        <v>293</v>
      </c>
      <c r="C2318" t="s">
        <v>13767</v>
      </c>
      <c r="D2318" t="s">
        <v>13768</v>
      </c>
      <c r="E2318" t="s">
        <v>13769</v>
      </c>
      <c r="F2318" t="s">
        <v>13770</v>
      </c>
      <c r="I2318" t="s">
        <v>13041</v>
      </c>
      <c r="J2318" t="s">
        <v>13771</v>
      </c>
      <c r="K2318" t="s">
        <v>13772</v>
      </c>
      <c r="L2318" t="s">
        <v>303</v>
      </c>
      <c r="M2318" t="s">
        <v>422</v>
      </c>
    </row>
    <row r="2319" spans="1:13" x14ac:dyDescent="0.2">
      <c r="A2319" t="s">
        <v>292</v>
      </c>
      <c r="B2319" t="s">
        <v>293</v>
      </c>
      <c r="C2319" t="s">
        <v>13773</v>
      </c>
      <c r="D2319" t="s">
        <v>13774</v>
      </c>
      <c r="E2319" t="s">
        <v>13775</v>
      </c>
      <c r="F2319" t="s">
        <v>13776</v>
      </c>
      <c r="G2319" t="s">
        <v>13296</v>
      </c>
      <c r="H2319" t="s">
        <v>13041</v>
      </c>
      <c r="J2319" t="s">
        <v>13777</v>
      </c>
      <c r="K2319" t="s">
        <v>13778</v>
      </c>
      <c r="L2319" t="s">
        <v>303</v>
      </c>
      <c r="M2319" t="s">
        <v>13779</v>
      </c>
    </row>
    <row r="2320" spans="1:13" x14ac:dyDescent="0.2">
      <c r="A2320" t="s">
        <v>292</v>
      </c>
      <c r="B2320" t="s">
        <v>293</v>
      </c>
      <c r="C2320" t="s">
        <v>13780</v>
      </c>
      <c r="D2320" t="s">
        <v>13781</v>
      </c>
      <c r="F2320" t="s">
        <v>13782</v>
      </c>
      <c r="G2320" t="s">
        <v>13041</v>
      </c>
      <c r="J2320" t="s">
        <v>13783</v>
      </c>
      <c r="K2320" t="s">
        <v>13784</v>
      </c>
      <c r="L2320" t="s">
        <v>303</v>
      </c>
      <c r="M2320" t="s">
        <v>9248</v>
      </c>
    </row>
    <row r="2321" spans="1:13" x14ac:dyDescent="0.2">
      <c r="A2321" t="s">
        <v>292</v>
      </c>
      <c r="B2321" t="s">
        <v>293</v>
      </c>
      <c r="C2321" t="s">
        <v>13785</v>
      </c>
      <c r="D2321" t="s">
        <v>572</v>
      </c>
      <c r="E2321" t="s">
        <v>573</v>
      </c>
      <c r="F2321" t="s">
        <v>13786</v>
      </c>
      <c r="H2321" t="s">
        <v>13296</v>
      </c>
      <c r="I2321" t="s">
        <v>13041</v>
      </c>
      <c r="J2321" t="s">
        <v>13787</v>
      </c>
      <c r="K2321" t="s">
        <v>13788</v>
      </c>
      <c r="L2321" t="s">
        <v>303</v>
      </c>
      <c r="M2321" t="s">
        <v>892</v>
      </c>
    </row>
    <row r="2322" spans="1:13" x14ac:dyDescent="0.2">
      <c r="A2322" t="s">
        <v>292</v>
      </c>
      <c r="B2322" t="s">
        <v>293</v>
      </c>
      <c r="C2322" t="s">
        <v>13789</v>
      </c>
      <c r="D2322" t="s">
        <v>349</v>
      </c>
      <c r="F2322" t="s">
        <v>13790</v>
      </c>
      <c r="G2322" t="s">
        <v>13490</v>
      </c>
      <c r="H2322" t="s">
        <v>13041</v>
      </c>
      <c r="J2322" t="s">
        <v>13791</v>
      </c>
      <c r="K2322" t="s">
        <v>13792</v>
      </c>
      <c r="L2322" t="s">
        <v>303</v>
      </c>
      <c r="M2322" t="s">
        <v>422</v>
      </c>
    </row>
    <row r="2323" spans="1:13" x14ac:dyDescent="0.2">
      <c r="A2323" t="s">
        <v>292</v>
      </c>
      <c r="B2323" t="s">
        <v>293</v>
      </c>
      <c r="C2323" t="s">
        <v>13793</v>
      </c>
      <c r="D2323" t="s">
        <v>13794</v>
      </c>
      <c r="E2323" t="s">
        <v>13795</v>
      </c>
      <c r="F2323" t="s">
        <v>13796</v>
      </c>
      <c r="G2323" t="s">
        <v>13107</v>
      </c>
      <c r="H2323" t="s">
        <v>9695</v>
      </c>
      <c r="J2323" t="s">
        <v>13797</v>
      </c>
      <c r="K2323" t="s">
        <v>13798</v>
      </c>
      <c r="L2323" t="s">
        <v>303</v>
      </c>
      <c r="M2323" t="s">
        <v>13799</v>
      </c>
    </row>
    <row r="2324" spans="1:13" x14ac:dyDescent="0.2">
      <c r="A2324" t="s">
        <v>292</v>
      </c>
      <c r="B2324" t="s">
        <v>293</v>
      </c>
      <c r="C2324" t="s">
        <v>13800</v>
      </c>
      <c r="D2324" t="s">
        <v>13801</v>
      </c>
      <c r="E2324" t="s">
        <v>13802</v>
      </c>
      <c r="F2324" t="s">
        <v>13803</v>
      </c>
      <c r="I2324" t="s">
        <v>13041</v>
      </c>
      <c r="J2324" t="s">
        <v>13804</v>
      </c>
      <c r="K2324" t="s">
        <v>302</v>
      </c>
      <c r="L2324" t="s">
        <v>303</v>
      </c>
      <c r="M2324" t="s">
        <v>4369</v>
      </c>
    </row>
    <row r="2325" spans="1:13" x14ac:dyDescent="0.2">
      <c r="A2325" t="s">
        <v>292</v>
      </c>
      <c r="B2325" t="s">
        <v>293</v>
      </c>
      <c r="C2325" t="s">
        <v>13805</v>
      </c>
      <c r="D2325" t="s">
        <v>13806</v>
      </c>
      <c r="E2325" t="s">
        <v>10400</v>
      </c>
      <c r="F2325" t="s">
        <v>13807</v>
      </c>
      <c r="G2325" t="s">
        <v>13808</v>
      </c>
      <c r="H2325" t="s">
        <v>13041</v>
      </c>
      <c r="J2325" t="s">
        <v>13809</v>
      </c>
      <c r="K2325" t="s">
        <v>13810</v>
      </c>
      <c r="L2325" t="s">
        <v>303</v>
      </c>
      <c r="M2325" t="s">
        <v>3907</v>
      </c>
    </row>
    <row r="2326" spans="1:13" x14ac:dyDescent="0.2">
      <c r="A2326" t="s">
        <v>292</v>
      </c>
      <c r="B2326" t="s">
        <v>293</v>
      </c>
      <c r="C2326" t="s">
        <v>13811</v>
      </c>
      <c r="D2326" t="s">
        <v>366</v>
      </c>
      <c r="E2326" t="s">
        <v>10132</v>
      </c>
      <c r="F2326" t="s">
        <v>13812</v>
      </c>
      <c r="G2326" t="s">
        <v>13327</v>
      </c>
      <c r="H2326" t="s">
        <v>8943</v>
      </c>
      <c r="J2326" t="s">
        <v>13813</v>
      </c>
      <c r="K2326" t="s">
        <v>13814</v>
      </c>
      <c r="L2326" t="s">
        <v>303</v>
      </c>
      <c r="M2326" t="s">
        <v>10773</v>
      </c>
    </row>
    <row r="2327" spans="1:13" x14ac:dyDescent="0.2">
      <c r="A2327" t="s">
        <v>292</v>
      </c>
      <c r="B2327" t="s">
        <v>293</v>
      </c>
      <c r="C2327" t="s">
        <v>13815</v>
      </c>
      <c r="D2327" t="s">
        <v>349</v>
      </c>
      <c r="F2327" t="s">
        <v>13816</v>
      </c>
      <c r="G2327" t="s">
        <v>13221</v>
      </c>
      <c r="H2327" t="s">
        <v>13163</v>
      </c>
      <c r="I2327" t="s">
        <v>9695</v>
      </c>
      <c r="J2327" t="s">
        <v>13817</v>
      </c>
      <c r="K2327" t="s">
        <v>302</v>
      </c>
      <c r="L2327" t="s">
        <v>303</v>
      </c>
      <c r="M2327" t="s">
        <v>422</v>
      </c>
    </row>
    <row r="2328" spans="1:13" x14ac:dyDescent="0.2">
      <c r="A2328" t="s">
        <v>292</v>
      </c>
      <c r="B2328" t="s">
        <v>293</v>
      </c>
      <c r="C2328" t="s">
        <v>13818</v>
      </c>
      <c r="D2328" t="s">
        <v>572</v>
      </c>
      <c r="E2328" t="s">
        <v>573</v>
      </c>
      <c r="F2328" t="s">
        <v>13819</v>
      </c>
      <c r="G2328" t="s">
        <v>13091</v>
      </c>
      <c r="H2328" t="s">
        <v>13041</v>
      </c>
      <c r="J2328" t="s">
        <v>13820</v>
      </c>
      <c r="K2328" t="s">
        <v>13821</v>
      </c>
      <c r="L2328" t="s">
        <v>303</v>
      </c>
      <c r="M2328" t="s">
        <v>1323</v>
      </c>
    </row>
    <row r="2329" spans="1:13" x14ac:dyDescent="0.2">
      <c r="A2329" t="s">
        <v>292</v>
      </c>
      <c r="B2329" t="s">
        <v>293</v>
      </c>
      <c r="C2329" t="s">
        <v>13822</v>
      </c>
      <c r="D2329" t="s">
        <v>13823</v>
      </c>
      <c r="E2329" t="s">
        <v>13824</v>
      </c>
      <c r="F2329" t="s">
        <v>13825</v>
      </c>
      <c r="G2329" t="s">
        <v>13826</v>
      </c>
      <c r="H2329" t="s">
        <v>13041</v>
      </c>
      <c r="J2329" t="s">
        <v>13827</v>
      </c>
      <c r="K2329" t="s">
        <v>302</v>
      </c>
      <c r="L2329" t="s">
        <v>303</v>
      </c>
      <c r="M2329" t="s">
        <v>9117</v>
      </c>
    </row>
    <row r="2330" spans="1:13" x14ac:dyDescent="0.2">
      <c r="A2330" t="s">
        <v>292</v>
      </c>
      <c r="B2330" t="s">
        <v>293</v>
      </c>
      <c r="C2330" t="s">
        <v>13828</v>
      </c>
      <c r="D2330" t="s">
        <v>13829</v>
      </c>
      <c r="E2330" t="s">
        <v>13830</v>
      </c>
      <c r="F2330" t="s">
        <v>13831</v>
      </c>
      <c r="G2330" t="s">
        <v>13216</v>
      </c>
      <c r="H2330" t="s">
        <v>13041</v>
      </c>
      <c r="J2330" t="s">
        <v>13832</v>
      </c>
      <c r="K2330" t="s">
        <v>13833</v>
      </c>
      <c r="L2330" t="s">
        <v>303</v>
      </c>
      <c r="M2330" t="s">
        <v>4335</v>
      </c>
    </row>
    <row r="2331" spans="1:13" x14ac:dyDescent="0.2">
      <c r="A2331" t="s">
        <v>292</v>
      </c>
      <c r="B2331" t="s">
        <v>293</v>
      </c>
      <c r="C2331" t="s">
        <v>13834</v>
      </c>
      <c r="D2331" t="s">
        <v>13699</v>
      </c>
      <c r="E2331" t="s">
        <v>13835</v>
      </c>
      <c r="F2331" t="s">
        <v>13836</v>
      </c>
      <c r="G2331" t="s">
        <v>13216</v>
      </c>
      <c r="H2331" t="s">
        <v>13041</v>
      </c>
      <c r="J2331" t="s">
        <v>13702</v>
      </c>
      <c r="K2331" t="s">
        <v>13837</v>
      </c>
      <c r="L2331" t="s">
        <v>303</v>
      </c>
      <c r="M2331" t="s">
        <v>13838</v>
      </c>
    </row>
    <row r="2332" spans="1:13" x14ac:dyDescent="0.2">
      <c r="A2332" t="s">
        <v>292</v>
      </c>
      <c r="B2332" t="s">
        <v>293</v>
      </c>
      <c r="C2332" t="s">
        <v>13839</v>
      </c>
      <c r="D2332" t="s">
        <v>13840</v>
      </c>
      <c r="E2332" t="s">
        <v>13841</v>
      </c>
      <c r="F2332" t="s">
        <v>13842</v>
      </c>
      <c r="H2332" t="s">
        <v>13843</v>
      </c>
      <c r="I2332" t="s">
        <v>13041</v>
      </c>
      <c r="J2332" t="s">
        <v>13844</v>
      </c>
      <c r="K2332" t="s">
        <v>13845</v>
      </c>
      <c r="L2332" t="s">
        <v>303</v>
      </c>
      <c r="M2332" t="s">
        <v>10964</v>
      </c>
    </row>
    <row r="2333" spans="1:13" x14ac:dyDescent="0.2">
      <c r="A2333" t="s">
        <v>292</v>
      </c>
      <c r="B2333" t="s">
        <v>293</v>
      </c>
      <c r="C2333" t="s">
        <v>13846</v>
      </c>
      <c r="D2333" t="s">
        <v>13847</v>
      </c>
      <c r="E2333" t="s">
        <v>13848</v>
      </c>
      <c r="F2333" t="s">
        <v>13849</v>
      </c>
      <c r="G2333" t="s">
        <v>13850</v>
      </c>
      <c r="H2333" t="s">
        <v>13107</v>
      </c>
      <c r="I2333" t="s">
        <v>9695</v>
      </c>
      <c r="J2333" t="s">
        <v>13851</v>
      </c>
      <c r="K2333" t="s">
        <v>13852</v>
      </c>
      <c r="L2333" t="s">
        <v>303</v>
      </c>
      <c r="M2333" t="s">
        <v>13853</v>
      </c>
    </row>
    <row r="2334" spans="1:13" x14ac:dyDescent="0.2">
      <c r="A2334" t="s">
        <v>292</v>
      </c>
      <c r="B2334" t="s">
        <v>293</v>
      </c>
      <c r="C2334" t="s">
        <v>13854</v>
      </c>
      <c r="D2334" t="s">
        <v>13658</v>
      </c>
      <c r="F2334" t="s">
        <v>13855</v>
      </c>
      <c r="G2334" t="s">
        <v>13588</v>
      </c>
      <c r="H2334" t="s">
        <v>13041</v>
      </c>
      <c r="J2334" t="s">
        <v>13856</v>
      </c>
      <c r="K2334" t="s">
        <v>13857</v>
      </c>
      <c r="L2334" t="s">
        <v>303</v>
      </c>
      <c r="M2334" t="s">
        <v>422</v>
      </c>
    </row>
    <row r="2335" spans="1:13" x14ac:dyDescent="0.2">
      <c r="A2335" t="s">
        <v>292</v>
      </c>
      <c r="B2335" t="s">
        <v>293</v>
      </c>
      <c r="C2335" t="s">
        <v>13858</v>
      </c>
      <c r="D2335" t="s">
        <v>13859</v>
      </c>
      <c r="E2335" t="s">
        <v>13860</v>
      </c>
      <c r="F2335" t="s">
        <v>13861</v>
      </c>
      <c r="G2335" t="s">
        <v>13041</v>
      </c>
      <c r="J2335" t="s">
        <v>13862</v>
      </c>
      <c r="K2335" t="s">
        <v>13863</v>
      </c>
      <c r="L2335" t="s">
        <v>303</v>
      </c>
      <c r="M2335" t="s">
        <v>11349</v>
      </c>
    </row>
    <row r="2336" spans="1:13" x14ac:dyDescent="0.2">
      <c r="A2336" t="s">
        <v>292</v>
      </c>
      <c r="B2336" t="s">
        <v>293</v>
      </c>
      <c r="C2336" t="s">
        <v>13864</v>
      </c>
      <c r="D2336" t="s">
        <v>349</v>
      </c>
      <c r="F2336" t="s">
        <v>13865</v>
      </c>
      <c r="I2336" t="s">
        <v>13041</v>
      </c>
      <c r="J2336" t="s">
        <v>13866</v>
      </c>
      <c r="K2336" t="s">
        <v>13867</v>
      </c>
      <c r="L2336" t="s">
        <v>303</v>
      </c>
      <c r="M2336" t="s">
        <v>422</v>
      </c>
    </row>
    <row r="2337" spans="1:13" x14ac:dyDescent="0.2">
      <c r="A2337" t="s">
        <v>292</v>
      </c>
      <c r="B2337" t="s">
        <v>293</v>
      </c>
      <c r="C2337" t="s">
        <v>13868</v>
      </c>
      <c r="D2337" t="s">
        <v>513</v>
      </c>
      <c r="E2337" t="s">
        <v>2526</v>
      </c>
      <c r="F2337" t="s">
        <v>13869</v>
      </c>
      <c r="H2337" t="s">
        <v>13313</v>
      </c>
      <c r="I2337" t="s">
        <v>9695</v>
      </c>
      <c r="J2337" t="s">
        <v>13870</v>
      </c>
      <c r="K2337" t="s">
        <v>13871</v>
      </c>
      <c r="L2337" t="s">
        <v>303</v>
      </c>
      <c r="M2337" t="s">
        <v>13872</v>
      </c>
    </row>
    <row r="2338" spans="1:13" x14ac:dyDescent="0.2">
      <c r="A2338" t="s">
        <v>292</v>
      </c>
      <c r="B2338" t="s">
        <v>293</v>
      </c>
      <c r="C2338" t="s">
        <v>13873</v>
      </c>
      <c r="D2338" t="s">
        <v>349</v>
      </c>
      <c r="E2338" t="s">
        <v>13874</v>
      </c>
      <c r="F2338" t="s">
        <v>13875</v>
      </c>
      <c r="I2338" t="s">
        <v>13041</v>
      </c>
      <c r="J2338" t="s">
        <v>13876</v>
      </c>
      <c r="K2338" t="s">
        <v>13877</v>
      </c>
      <c r="L2338" t="s">
        <v>303</v>
      </c>
      <c r="M2338" t="s">
        <v>422</v>
      </c>
    </row>
    <row r="2339" spans="1:13" x14ac:dyDescent="0.2">
      <c r="A2339" t="s">
        <v>292</v>
      </c>
      <c r="B2339" t="s">
        <v>293</v>
      </c>
      <c r="C2339" t="s">
        <v>13878</v>
      </c>
      <c r="D2339" t="s">
        <v>13879</v>
      </c>
      <c r="E2339" t="s">
        <v>13880</v>
      </c>
      <c r="F2339" t="s">
        <v>13881</v>
      </c>
      <c r="G2339" t="s">
        <v>13882</v>
      </c>
      <c r="H2339" t="s">
        <v>13041</v>
      </c>
      <c r="J2339" t="s">
        <v>13883</v>
      </c>
      <c r="K2339" t="s">
        <v>13884</v>
      </c>
      <c r="L2339" t="s">
        <v>303</v>
      </c>
      <c r="M2339" t="s">
        <v>13885</v>
      </c>
    </row>
    <row r="2340" spans="1:13" x14ac:dyDescent="0.2">
      <c r="A2340" t="s">
        <v>292</v>
      </c>
      <c r="B2340" t="s">
        <v>293</v>
      </c>
      <c r="C2340" t="s">
        <v>13886</v>
      </c>
      <c r="D2340" t="s">
        <v>349</v>
      </c>
      <c r="E2340" t="s">
        <v>13874</v>
      </c>
      <c r="F2340" t="s">
        <v>13887</v>
      </c>
      <c r="G2340" t="s">
        <v>13888</v>
      </c>
      <c r="I2340" t="s">
        <v>13041</v>
      </c>
      <c r="J2340" t="s">
        <v>13889</v>
      </c>
      <c r="K2340" t="s">
        <v>13890</v>
      </c>
      <c r="L2340" t="s">
        <v>303</v>
      </c>
      <c r="M2340" t="s">
        <v>13891</v>
      </c>
    </row>
    <row r="2341" spans="1:13" x14ac:dyDescent="0.2">
      <c r="A2341" t="s">
        <v>292</v>
      </c>
      <c r="B2341" t="s">
        <v>293</v>
      </c>
      <c r="C2341" t="s">
        <v>13892</v>
      </c>
      <c r="D2341" t="s">
        <v>13893</v>
      </c>
      <c r="E2341" t="s">
        <v>13894</v>
      </c>
      <c r="F2341" t="s">
        <v>13895</v>
      </c>
      <c r="G2341" t="s">
        <v>13896</v>
      </c>
      <c r="H2341" t="s">
        <v>13107</v>
      </c>
      <c r="I2341" t="s">
        <v>9695</v>
      </c>
      <c r="J2341" t="s">
        <v>13897</v>
      </c>
      <c r="K2341" t="s">
        <v>302</v>
      </c>
      <c r="L2341" t="s">
        <v>303</v>
      </c>
      <c r="M2341" t="s">
        <v>422</v>
      </c>
    </row>
    <row r="2342" spans="1:13" x14ac:dyDescent="0.2">
      <c r="A2342" t="s">
        <v>292</v>
      </c>
      <c r="B2342" t="s">
        <v>293</v>
      </c>
      <c r="C2342" t="s">
        <v>13898</v>
      </c>
      <c r="D2342" t="s">
        <v>13899</v>
      </c>
      <c r="E2342" t="s">
        <v>13900</v>
      </c>
      <c r="F2342" t="s">
        <v>13901</v>
      </c>
      <c r="G2342" t="s">
        <v>13041</v>
      </c>
      <c r="J2342" t="s">
        <v>13902</v>
      </c>
      <c r="K2342" t="s">
        <v>302</v>
      </c>
      <c r="L2342" t="s">
        <v>303</v>
      </c>
      <c r="M2342" t="s">
        <v>13903</v>
      </c>
    </row>
    <row r="2343" spans="1:13" x14ac:dyDescent="0.2">
      <c r="A2343" t="s">
        <v>292</v>
      </c>
      <c r="B2343" t="s">
        <v>293</v>
      </c>
      <c r="C2343" t="s">
        <v>13904</v>
      </c>
      <c r="D2343" t="s">
        <v>13905</v>
      </c>
      <c r="E2343" t="s">
        <v>13906</v>
      </c>
      <c r="F2343" t="s">
        <v>13907</v>
      </c>
      <c r="G2343" t="s">
        <v>13622</v>
      </c>
      <c r="H2343" t="s">
        <v>13041</v>
      </c>
      <c r="J2343" t="s">
        <v>13908</v>
      </c>
      <c r="K2343" t="s">
        <v>13909</v>
      </c>
      <c r="L2343" t="s">
        <v>303</v>
      </c>
      <c r="M2343" t="s">
        <v>13910</v>
      </c>
    </row>
    <row r="2344" spans="1:13" x14ac:dyDescent="0.2">
      <c r="A2344" t="s">
        <v>292</v>
      </c>
      <c r="B2344" t="s">
        <v>293</v>
      </c>
      <c r="C2344" t="s">
        <v>13911</v>
      </c>
      <c r="D2344" t="s">
        <v>492</v>
      </c>
      <c r="E2344" t="s">
        <v>493</v>
      </c>
      <c r="F2344" t="s">
        <v>13912</v>
      </c>
      <c r="I2344" t="s">
        <v>13041</v>
      </c>
      <c r="J2344" t="s">
        <v>13913</v>
      </c>
      <c r="K2344" t="s">
        <v>13914</v>
      </c>
      <c r="L2344" t="s">
        <v>303</v>
      </c>
      <c r="M2344" t="s">
        <v>13915</v>
      </c>
    </row>
    <row r="2345" spans="1:13" x14ac:dyDescent="0.2">
      <c r="A2345" t="s">
        <v>292</v>
      </c>
      <c r="B2345" t="s">
        <v>293</v>
      </c>
      <c r="C2345" t="s">
        <v>13916</v>
      </c>
      <c r="D2345" t="s">
        <v>349</v>
      </c>
      <c r="F2345" t="s">
        <v>13917</v>
      </c>
      <c r="G2345" t="s">
        <v>13918</v>
      </c>
      <c r="H2345" t="s">
        <v>13041</v>
      </c>
      <c r="J2345" t="s">
        <v>13919</v>
      </c>
      <c r="K2345" t="s">
        <v>13920</v>
      </c>
      <c r="L2345" t="s">
        <v>303</v>
      </c>
      <c r="M2345" t="s">
        <v>422</v>
      </c>
    </row>
    <row r="2346" spans="1:13" x14ac:dyDescent="0.2">
      <c r="A2346" t="s">
        <v>292</v>
      </c>
      <c r="B2346" t="s">
        <v>293</v>
      </c>
      <c r="C2346" t="s">
        <v>13921</v>
      </c>
      <c r="D2346" t="s">
        <v>349</v>
      </c>
      <c r="F2346" t="s">
        <v>13922</v>
      </c>
      <c r="H2346" t="s">
        <v>13091</v>
      </c>
      <c r="J2346" t="s">
        <v>13437</v>
      </c>
      <c r="K2346" t="s">
        <v>13923</v>
      </c>
      <c r="L2346" t="s">
        <v>303</v>
      </c>
      <c r="M2346" t="s">
        <v>422</v>
      </c>
    </row>
    <row r="2347" spans="1:13" x14ac:dyDescent="0.2">
      <c r="A2347" t="s">
        <v>292</v>
      </c>
      <c r="B2347" t="s">
        <v>293</v>
      </c>
      <c r="C2347" t="s">
        <v>13924</v>
      </c>
      <c r="D2347" t="s">
        <v>13925</v>
      </c>
      <c r="E2347" t="s">
        <v>13926</v>
      </c>
      <c r="F2347" t="s">
        <v>13927</v>
      </c>
      <c r="H2347" t="s">
        <v>13041</v>
      </c>
      <c r="J2347" t="s">
        <v>13928</v>
      </c>
      <c r="K2347" t="s">
        <v>13929</v>
      </c>
      <c r="L2347" t="s">
        <v>303</v>
      </c>
      <c r="M2347" t="s">
        <v>13930</v>
      </c>
    </row>
    <row r="2348" spans="1:13" x14ac:dyDescent="0.2">
      <c r="A2348" t="s">
        <v>292</v>
      </c>
      <c r="B2348" t="s">
        <v>293</v>
      </c>
      <c r="C2348" t="s">
        <v>13931</v>
      </c>
      <c r="D2348" t="s">
        <v>13932</v>
      </c>
      <c r="E2348" t="s">
        <v>13933</v>
      </c>
      <c r="F2348" t="s">
        <v>13934</v>
      </c>
      <c r="G2348" t="s">
        <v>13935</v>
      </c>
      <c r="H2348" t="s">
        <v>9695</v>
      </c>
      <c r="J2348" t="s">
        <v>13936</v>
      </c>
      <c r="K2348" t="s">
        <v>302</v>
      </c>
      <c r="L2348" t="s">
        <v>303</v>
      </c>
      <c r="M2348" t="s">
        <v>12819</v>
      </c>
    </row>
    <row r="2349" spans="1:13" x14ac:dyDescent="0.2">
      <c r="A2349" t="s">
        <v>292</v>
      </c>
      <c r="B2349" t="s">
        <v>293</v>
      </c>
      <c r="C2349" t="s">
        <v>13937</v>
      </c>
      <c r="D2349" t="s">
        <v>13520</v>
      </c>
      <c r="E2349" t="s">
        <v>11511</v>
      </c>
      <c r="F2349" t="s">
        <v>13938</v>
      </c>
      <c r="G2349" t="s">
        <v>13939</v>
      </c>
      <c r="H2349" t="s">
        <v>13339</v>
      </c>
      <c r="I2349" t="s">
        <v>13041</v>
      </c>
      <c r="J2349" t="s">
        <v>13940</v>
      </c>
      <c r="K2349" t="s">
        <v>302</v>
      </c>
      <c r="L2349" t="s">
        <v>303</v>
      </c>
      <c r="M2349" t="s">
        <v>985</v>
      </c>
    </row>
    <row r="2350" spans="1:13" x14ac:dyDescent="0.2">
      <c r="A2350" t="s">
        <v>292</v>
      </c>
      <c r="B2350" t="s">
        <v>293</v>
      </c>
      <c r="C2350" t="s">
        <v>13941</v>
      </c>
      <c r="D2350" t="s">
        <v>572</v>
      </c>
      <c r="E2350" t="s">
        <v>573</v>
      </c>
      <c r="F2350" t="s">
        <v>13942</v>
      </c>
      <c r="G2350" t="s">
        <v>13943</v>
      </c>
      <c r="H2350" t="s">
        <v>13183</v>
      </c>
      <c r="I2350" t="s">
        <v>13041</v>
      </c>
      <c r="J2350" t="s">
        <v>13944</v>
      </c>
      <c r="K2350" t="s">
        <v>13945</v>
      </c>
      <c r="L2350" t="s">
        <v>303</v>
      </c>
      <c r="M2350" t="s">
        <v>12245</v>
      </c>
    </row>
    <row r="2351" spans="1:13" x14ac:dyDescent="0.2">
      <c r="A2351" t="s">
        <v>292</v>
      </c>
      <c r="B2351" t="s">
        <v>293</v>
      </c>
      <c r="C2351" t="s">
        <v>13946</v>
      </c>
      <c r="D2351" t="s">
        <v>13947</v>
      </c>
      <c r="E2351" t="s">
        <v>13948</v>
      </c>
      <c r="F2351" t="s">
        <v>13949</v>
      </c>
      <c r="G2351" t="s">
        <v>13091</v>
      </c>
      <c r="H2351" t="s">
        <v>13041</v>
      </c>
      <c r="J2351" t="s">
        <v>13820</v>
      </c>
      <c r="K2351" t="s">
        <v>13950</v>
      </c>
      <c r="L2351" t="s">
        <v>303</v>
      </c>
      <c r="M2351" t="s">
        <v>10872</v>
      </c>
    </row>
    <row r="2352" spans="1:13" x14ac:dyDescent="0.2">
      <c r="A2352" t="s">
        <v>292</v>
      </c>
      <c r="B2352" t="s">
        <v>293</v>
      </c>
      <c r="C2352" t="s">
        <v>13951</v>
      </c>
      <c r="D2352" t="s">
        <v>401</v>
      </c>
      <c r="E2352" t="s">
        <v>402</v>
      </c>
      <c r="F2352" t="s">
        <v>13952</v>
      </c>
      <c r="G2352" t="s">
        <v>12593</v>
      </c>
      <c r="I2352" t="s">
        <v>13041</v>
      </c>
      <c r="J2352" t="s">
        <v>13953</v>
      </c>
      <c r="K2352" t="s">
        <v>302</v>
      </c>
      <c r="L2352" t="s">
        <v>303</v>
      </c>
      <c r="M2352" t="s">
        <v>10689</v>
      </c>
    </row>
    <row r="2353" spans="1:13" x14ac:dyDescent="0.2">
      <c r="A2353" t="s">
        <v>292</v>
      </c>
      <c r="B2353" t="s">
        <v>293</v>
      </c>
      <c r="C2353" t="s">
        <v>13954</v>
      </c>
      <c r="D2353" t="s">
        <v>13955</v>
      </c>
      <c r="E2353" t="s">
        <v>13956</v>
      </c>
      <c r="F2353" t="s">
        <v>13957</v>
      </c>
      <c r="I2353" t="s">
        <v>13041</v>
      </c>
      <c r="J2353" t="s">
        <v>13958</v>
      </c>
      <c r="K2353" t="s">
        <v>13959</v>
      </c>
      <c r="L2353" t="s">
        <v>303</v>
      </c>
      <c r="M2353" t="s">
        <v>13960</v>
      </c>
    </row>
    <row r="2354" spans="1:13" x14ac:dyDescent="0.2">
      <c r="A2354" t="s">
        <v>292</v>
      </c>
      <c r="B2354" t="s">
        <v>293</v>
      </c>
      <c r="C2354" t="s">
        <v>13961</v>
      </c>
      <c r="D2354" t="s">
        <v>13962</v>
      </c>
      <c r="E2354" t="s">
        <v>8084</v>
      </c>
      <c r="F2354" t="s">
        <v>13963</v>
      </c>
      <c r="G2354" t="s">
        <v>13964</v>
      </c>
      <c r="H2354" t="s">
        <v>13965</v>
      </c>
      <c r="I2354" t="s">
        <v>13041</v>
      </c>
      <c r="J2354" t="s">
        <v>13966</v>
      </c>
      <c r="K2354" t="s">
        <v>13967</v>
      </c>
      <c r="L2354" t="s">
        <v>303</v>
      </c>
      <c r="M2354" t="s">
        <v>5276</v>
      </c>
    </row>
    <row r="2355" spans="1:13" x14ac:dyDescent="0.2">
      <c r="A2355" t="s">
        <v>292</v>
      </c>
      <c r="B2355" t="s">
        <v>293</v>
      </c>
      <c r="C2355" t="s">
        <v>13968</v>
      </c>
      <c r="D2355" t="s">
        <v>401</v>
      </c>
      <c r="E2355" t="s">
        <v>402</v>
      </c>
      <c r="F2355" t="s">
        <v>1096</v>
      </c>
      <c r="G2355" t="s">
        <v>13969</v>
      </c>
      <c r="H2355" t="s">
        <v>13107</v>
      </c>
      <c r="I2355" t="s">
        <v>9695</v>
      </c>
      <c r="J2355" t="s">
        <v>13970</v>
      </c>
      <c r="K2355" t="s">
        <v>13971</v>
      </c>
      <c r="L2355" t="s">
        <v>303</v>
      </c>
      <c r="M2355" t="s">
        <v>13972</v>
      </c>
    </row>
    <row r="2356" spans="1:13" x14ac:dyDescent="0.2">
      <c r="A2356" t="s">
        <v>292</v>
      </c>
      <c r="B2356" t="s">
        <v>293</v>
      </c>
      <c r="C2356" t="s">
        <v>13973</v>
      </c>
      <c r="D2356" t="s">
        <v>13974</v>
      </c>
      <c r="E2356" t="s">
        <v>13975</v>
      </c>
      <c r="F2356" t="s">
        <v>13976</v>
      </c>
      <c r="H2356" t="s">
        <v>13588</v>
      </c>
      <c r="J2356" t="s">
        <v>13977</v>
      </c>
      <c r="K2356" t="s">
        <v>13978</v>
      </c>
      <c r="L2356" t="s">
        <v>303</v>
      </c>
      <c r="M2356" t="s">
        <v>13979</v>
      </c>
    </row>
    <row r="2357" spans="1:13" x14ac:dyDescent="0.2">
      <c r="A2357" t="s">
        <v>292</v>
      </c>
      <c r="B2357" t="s">
        <v>293</v>
      </c>
      <c r="C2357" t="s">
        <v>13980</v>
      </c>
      <c r="D2357" t="s">
        <v>13981</v>
      </c>
      <c r="E2357" t="s">
        <v>13982</v>
      </c>
      <c r="F2357" t="s">
        <v>13983</v>
      </c>
      <c r="H2357" t="s">
        <v>13216</v>
      </c>
      <c r="I2357" t="s">
        <v>13041</v>
      </c>
      <c r="J2357" t="s">
        <v>13984</v>
      </c>
      <c r="K2357" t="s">
        <v>13985</v>
      </c>
      <c r="L2357" t="s">
        <v>303</v>
      </c>
      <c r="M2357" t="s">
        <v>13986</v>
      </c>
    </row>
    <row r="2358" spans="1:13" x14ac:dyDescent="0.2">
      <c r="A2358" t="s">
        <v>292</v>
      </c>
      <c r="B2358" t="s">
        <v>293</v>
      </c>
      <c r="C2358" t="s">
        <v>13987</v>
      </c>
      <c r="D2358" t="s">
        <v>13988</v>
      </c>
      <c r="E2358" t="s">
        <v>4407</v>
      </c>
      <c r="F2358" t="s">
        <v>13989</v>
      </c>
      <c r="G2358" t="s">
        <v>13990</v>
      </c>
      <c r="H2358" t="s">
        <v>13163</v>
      </c>
      <c r="I2358" t="s">
        <v>9695</v>
      </c>
      <c r="J2358" t="s">
        <v>13991</v>
      </c>
      <c r="K2358" t="s">
        <v>302</v>
      </c>
      <c r="L2358" t="s">
        <v>303</v>
      </c>
      <c r="M2358" t="s">
        <v>886</v>
      </c>
    </row>
    <row r="2359" spans="1:13" x14ac:dyDescent="0.2">
      <c r="A2359" t="s">
        <v>292</v>
      </c>
      <c r="B2359" t="s">
        <v>293</v>
      </c>
      <c r="C2359" t="s">
        <v>13992</v>
      </c>
      <c r="D2359" t="s">
        <v>13993</v>
      </c>
      <c r="E2359" t="s">
        <v>13360</v>
      </c>
      <c r="F2359" t="s">
        <v>13994</v>
      </c>
      <c r="G2359" t="s">
        <v>13990</v>
      </c>
      <c r="H2359" t="s">
        <v>13163</v>
      </c>
      <c r="I2359" t="s">
        <v>9695</v>
      </c>
      <c r="J2359" t="s">
        <v>13995</v>
      </c>
      <c r="K2359" t="s">
        <v>13996</v>
      </c>
      <c r="L2359" t="s">
        <v>303</v>
      </c>
      <c r="M2359" t="s">
        <v>13997</v>
      </c>
    </row>
    <row r="2360" spans="1:13" x14ac:dyDescent="0.2">
      <c r="A2360" t="s">
        <v>292</v>
      </c>
      <c r="B2360" t="s">
        <v>293</v>
      </c>
      <c r="C2360" t="s">
        <v>13998</v>
      </c>
      <c r="D2360" t="s">
        <v>13999</v>
      </c>
      <c r="E2360" t="s">
        <v>14000</v>
      </c>
      <c r="F2360" t="s">
        <v>14001</v>
      </c>
      <c r="G2360" t="s">
        <v>530</v>
      </c>
      <c r="H2360" t="s">
        <v>13041</v>
      </c>
      <c r="J2360" t="s">
        <v>14002</v>
      </c>
      <c r="K2360" t="s">
        <v>14003</v>
      </c>
      <c r="L2360" t="s">
        <v>303</v>
      </c>
      <c r="M2360" t="s">
        <v>14004</v>
      </c>
    </row>
    <row r="2361" spans="1:13" x14ac:dyDescent="0.2">
      <c r="A2361" t="s">
        <v>292</v>
      </c>
      <c r="B2361" t="s">
        <v>293</v>
      </c>
      <c r="C2361" t="s">
        <v>14005</v>
      </c>
      <c r="D2361" t="s">
        <v>14006</v>
      </c>
      <c r="E2361" t="s">
        <v>14007</v>
      </c>
      <c r="F2361" t="s">
        <v>14008</v>
      </c>
      <c r="G2361" t="s">
        <v>13041</v>
      </c>
      <c r="J2361" t="s">
        <v>14009</v>
      </c>
      <c r="K2361" t="s">
        <v>14010</v>
      </c>
      <c r="L2361" t="s">
        <v>303</v>
      </c>
      <c r="M2361" t="s">
        <v>2675</v>
      </c>
    </row>
    <row r="2362" spans="1:13" x14ac:dyDescent="0.2">
      <c r="A2362" t="s">
        <v>292</v>
      </c>
      <c r="B2362" t="s">
        <v>293</v>
      </c>
      <c r="C2362" t="s">
        <v>14011</v>
      </c>
      <c r="D2362" t="s">
        <v>14012</v>
      </c>
      <c r="E2362" t="s">
        <v>14013</v>
      </c>
      <c r="F2362" t="s">
        <v>14014</v>
      </c>
      <c r="G2362" t="s">
        <v>13935</v>
      </c>
      <c r="H2362" t="s">
        <v>13313</v>
      </c>
      <c r="I2362" t="s">
        <v>9695</v>
      </c>
      <c r="J2362" t="s">
        <v>14015</v>
      </c>
      <c r="K2362" t="s">
        <v>14016</v>
      </c>
      <c r="L2362" t="s">
        <v>303</v>
      </c>
      <c r="M2362" t="s">
        <v>14017</v>
      </c>
    </row>
    <row r="2363" spans="1:13" x14ac:dyDescent="0.2">
      <c r="A2363" t="s">
        <v>292</v>
      </c>
      <c r="B2363" t="s">
        <v>293</v>
      </c>
      <c r="C2363" t="s">
        <v>14018</v>
      </c>
      <c r="D2363" t="s">
        <v>13699</v>
      </c>
      <c r="E2363" t="s">
        <v>14019</v>
      </c>
      <c r="F2363" t="s">
        <v>14020</v>
      </c>
      <c r="I2363" t="s">
        <v>13041</v>
      </c>
      <c r="J2363" t="s">
        <v>13374</v>
      </c>
      <c r="K2363" t="s">
        <v>14021</v>
      </c>
      <c r="L2363" t="s">
        <v>303</v>
      </c>
      <c r="M2363" t="s">
        <v>6054</v>
      </c>
    </row>
    <row r="2364" spans="1:13" x14ac:dyDescent="0.2">
      <c r="A2364" t="s">
        <v>292</v>
      </c>
      <c r="B2364" t="s">
        <v>293</v>
      </c>
      <c r="C2364" t="s">
        <v>14022</v>
      </c>
      <c r="D2364" t="s">
        <v>14023</v>
      </c>
      <c r="E2364" t="s">
        <v>14024</v>
      </c>
      <c r="F2364" t="s">
        <v>14025</v>
      </c>
      <c r="G2364" t="s">
        <v>13965</v>
      </c>
      <c r="H2364" t="s">
        <v>13041</v>
      </c>
      <c r="J2364" t="s">
        <v>14026</v>
      </c>
      <c r="K2364" t="s">
        <v>14027</v>
      </c>
      <c r="L2364" t="s">
        <v>303</v>
      </c>
      <c r="M2364" t="s">
        <v>10631</v>
      </c>
    </row>
    <row r="2365" spans="1:13" x14ac:dyDescent="0.2">
      <c r="A2365" t="s">
        <v>292</v>
      </c>
      <c r="B2365" t="s">
        <v>293</v>
      </c>
      <c r="C2365" t="s">
        <v>14028</v>
      </c>
      <c r="D2365" t="s">
        <v>14029</v>
      </c>
      <c r="E2365" t="s">
        <v>14030</v>
      </c>
      <c r="F2365" t="s">
        <v>14031</v>
      </c>
      <c r="G2365" t="s">
        <v>14032</v>
      </c>
      <c r="I2365" t="s">
        <v>13041</v>
      </c>
      <c r="J2365" t="s">
        <v>14033</v>
      </c>
      <c r="K2365" t="s">
        <v>14034</v>
      </c>
      <c r="L2365" t="s">
        <v>303</v>
      </c>
      <c r="M2365" t="s">
        <v>14035</v>
      </c>
    </row>
    <row r="2366" spans="1:13" x14ac:dyDescent="0.2">
      <c r="A2366" t="s">
        <v>292</v>
      </c>
      <c r="B2366" t="s">
        <v>293</v>
      </c>
      <c r="C2366" t="s">
        <v>14036</v>
      </c>
      <c r="D2366" t="s">
        <v>14037</v>
      </c>
      <c r="F2366" t="s">
        <v>14038</v>
      </c>
      <c r="G2366" t="s">
        <v>13808</v>
      </c>
      <c r="H2366" t="s">
        <v>13041</v>
      </c>
      <c r="J2366" t="s">
        <v>14039</v>
      </c>
      <c r="K2366" t="s">
        <v>14040</v>
      </c>
      <c r="L2366" t="s">
        <v>303</v>
      </c>
      <c r="M2366" t="s">
        <v>14041</v>
      </c>
    </row>
    <row r="2367" spans="1:13" x14ac:dyDescent="0.2">
      <c r="A2367" t="s">
        <v>292</v>
      </c>
      <c r="B2367" t="s">
        <v>293</v>
      </c>
      <c r="C2367" t="s">
        <v>14042</v>
      </c>
      <c r="D2367" t="s">
        <v>14043</v>
      </c>
      <c r="E2367" t="s">
        <v>14044</v>
      </c>
      <c r="F2367" t="s">
        <v>14045</v>
      </c>
      <c r="G2367" t="s">
        <v>13339</v>
      </c>
      <c r="H2367" t="s">
        <v>13041</v>
      </c>
      <c r="J2367" t="s">
        <v>14046</v>
      </c>
      <c r="K2367" t="s">
        <v>14047</v>
      </c>
      <c r="L2367" t="s">
        <v>303</v>
      </c>
      <c r="M2367" t="s">
        <v>518</v>
      </c>
    </row>
    <row r="2368" spans="1:13" x14ac:dyDescent="0.2">
      <c r="A2368" t="s">
        <v>292</v>
      </c>
      <c r="B2368" t="s">
        <v>293</v>
      </c>
      <c r="C2368" t="s">
        <v>14048</v>
      </c>
      <c r="D2368" t="s">
        <v>14049</v>
      </c>
      <c r="E2368" t="s">
        <v>14050</v>
      </c>
      <c r="F2368" t="s">
        <v>14051</v>
      </c>
      <c r="G2368" t="s">
        <v>13041</v>
      </c>
      <c r="J2368" t="s">
        <v>14052</v>
      </c>
      <c r="K2368" t="s">
        <v>14053</v>
      </c>
      <c r="L2368" t="s">
        <v>303</v>
      </c>
      <c r="M2368" t="s">
        <v>14054</v>
      </c>
    </row>
    <row r="2369" spans="1:13" x14ac:dyDescent="0.2">
      <c r="A2369" t="s">
        <v>292</v>
      </c>
      <c r="B2369" t="s">
        <v>293</v>
      </c>
      <c r="C2369" t="s">
        <v>14055</v>
      </c>
      <c r="D2369" t="s">
        <v>366</v>
      </c>
      <c r="E2369" t="s">
        <v>367</v>
      </c>
      <c r="F2369" t="s">
        <v>3526</v>
      </c>
      <c r="G2369" t="s">
        <v>14056</v>
      </c>
      <c r="H2369" t="s">
        <v>2505</v>
      </c>
      <c r="I2369" t="s">
        <v>13041</v>
      </c>
      <c r="J2369" t="s">
        <v>14057</v>
      </c>
      <c r="K2369" t="s">
        <v>14058</v>
      </c>
      <c r="L2369" t="s">
        <v>303</v>
      </c>
      <c r="M2369" t="s">
        <v>14059</v>
      </c>
    </row>
    <row r="2370" spans="1:13" x14ac:dyDescent="0.2">
      <c r="A2370" t="s">
        <v>292</v>
      </c>
      <c r="B2370" t="s">
        <v>293</v>
      </c>
      <c r="C2370" t="s">
        <v>14060</v>
      </c>
      <c r="D2370" t="s">
        <v>14061</v>
      </c>
      <c r="E2370" t="s">
        <v>14062</v>
      </c>
      <c r="F2370" t="s">
        <v>14063</v>
      </c>
      <c r="G2370" t="s">
        <v>13554</v>
      </c>
      <c r="H2370" t="s">
        <v>13041</v>
      </c>
      <c r="J2370" t="s">
        <v>14064</v>
      </c>
      <c r="K2370" t="s">
        <v>14065</v>
      </c>
      <c r="L2370" t="s">
        <v>303</v>
      </c>
      <c r="M2370" t="s">
        <v>1492</v>
      </c>
    </row>
    <row r="2371" spans="1:13" x14ac:dyDescent="0.2">
      <c r="A2371" t="s">
        <v>292</v>
      </c>
      <c r="B2371" t="s">
        <v>293</v>
      </c>
      <c r="C2371" t="s">
        <v>14066</v>
      </c>
      <c r="D2371" t="s">
        <v>14049</v>
      </c>
      <c r="E2371" t="s">
        <v>14050</v>
      </c>
      <c r="F2371" t="s">
        <v>14067</v>
      </c>
      <c r="H2371" t="s">
        <v>13041</v>
      </c>
      <c r="J2371" t="s">
        <v>14068</v>
      </c>
      <c r="K2371" t="s">
        <v>14069</v>
      </c>
      <c r="L2371" t="s">
        <v>303</v>
      </c>
      <c r="M2371" t="s">
        <v>14054</v>
      </c>
    </row>
    <row r="2372" spans="1:13" x14ac:dyDescent="0.2">
      <c r="A2372" t="s">
        <v>292</v>
      </c>
      <c r="B2372" t="s">
        <v>293</v>
      </c>
      <c r="C2372" t="s">
        <v>14070</v>
      </c>
      <c r="D2372" t="s">
        <v>13305</v>
      </c>
      <c r="E2372" t="s">
        <v>5074</v>
      </c>
      <c r="F2372" t="s">
        <v>14071</v>
      </c>
      <c r="I2372" t="s">
        <v>13041</v>
      </c>
      <c r="J2372" t="s">
        <v>14072</v>
      </c>
      <c r="K2372" t="s">
        <v>14073</v>
      </c>
      <c r="L2372" t="s">
        <v>303</v>
      </c>
      <c r="M2372" t="s">
        <v>14074</v>
      </c>
    </row>
    <row r="2373" spans="1:13" x14ac:dyDescent="0.2">
      <c r="A2373" t="s">
        <v>292</v>
      </c>
      <c r="B2373" t="s">
        <v>293</v>
      </c>
      <c r="C2373" t="s">
        <v>14075</v>
      </c>
      <c r="D2373" t="s">
        <v>2857</v>
      </c>
      <c r="E2373" t="s">
        <v>2858</v>
      </c>
      <c r="F2373" t="s">
        <v>14076</v>
      </c>
      <c r="G2373" t="s">
        <v>13097</v>
      </c>
      <c r="H2373" t="s">
        <v>13041</v>
      </c>
      <c r="J2373" t="s">
        <v>13289</v>
      </c>
      <c r="K2373" t="s">
        <v>14077</v>
      </c>
      <c r="L2373" t="s">
        <v>303</v>
      </c>
      <c r="M2373" t="s">
        <v>7193</v>
      </c>
    </row>
    <row r="2374" spans="1:13" x14ac:dyDescent="0.2">
      <c r="A2374" t="s">
        <v>292</v>
      </c>
      <c r="B2374" t="s">
        <v>293</v>
      </c>
      <c r="C2374" t="s">
        <v>14078</v>
      </c>
      <c r="D2374" t="s">
        <v>14079</v>
      </c>
      <c r="E2374" t="s">
        <v>14080</v>
      </c>
      <c r="F2374" t="s">
        <v>14081</v>
      </c>
      <c r="I2374" t="s">
        <v>13041</v>
      </c>
      <c r="J2374" t="s">
        <v>14082</v>
      </c>
      <c r="K2374" t="s">
        <v>14083</v>
      </c>
      <c r="L2374" t="s">
        <v>303</v>
      </c>
      <c r="M2374" t="s">
        <v>526</v>
      </c>
    </row>
    <row r="2375" spans="1:13" x14ac:dyDescent="0.2">
      <c r="A2375" t="s">
        <v>292</v>
      </c>
      <c r="B2375" t="s">
        <v>293</v>
      </c>
      <c r="C2375" t="s">
        <v>14084</v>
      </c>
      <c r="D2375" t="s">
        <v>14085</v>
      </c>
      <c r="E2375" t="s">
        <v>14086</v>
      </c>
      <c r="F2375" t="s">
        <v>14087</v>
      </c>
      <c r="G2375" t="s">
        <v>13588</v>
      </c>
      <c r="I2375" t="s">
        <v>13041</v>
      </c>
      <c r="J2375" t="s">
        <v>13589</v>
      </c>
      <c r="K2375" t="s">
        <v>14088</v>
      </c>
      <c r="L2375" t="s">
        <v>303</v>
      </c>
      <c r="M2375" t="s">
        <v>5276</v>
      </c>
    </row>
    <row r="2376" spans="1:13" x14ac:dyDescent="0.2">
      <c r="A2376" t="s">
        <v>292</v>
      </c>
      <c r="B2376" t="s">
        <v>293</v>
      </c>
      <c r="C2376" t="s">
        <v>14089</v>
      </c>
      <c r="D2376" t="s">
        <v>14090</v>
      </c>
      <c r="E2376" t="s">
        <v>14091</v>
      </c>
      <c r="F2376" t="s">
        <v>14092</v>
      </c>
      <c r="G2376" t="s">
        <v>14093</v>
      </c>
      <c r="I2376" t="s">
        <v>13041</v>
      </c>
      <c r="J2376" t="s">
        <v>14094</v>
      </c>
      <c r="K2376" t="s">
        <v>14095</v>
      </c>
      <c r="L2376" t="s">
        <v>303</v>
      </c>
      <c r="M2376" t="s">
        <v>6505</v>
      </c>
    </row>
    <row r="2377" spans="1:13" x14ac:dyDescent="0.2">
      <c r="A2377" t="s">
        <v>292</v>
      </c>
      <c r="B2377" t="s">
        <v>293</v>
      </c>
      <c r="C2377" t="s">
        <v>14096</v>
      </c>
      <c r="D2377" t="s">
        <v>14097</v>
      </c>
      <c r="E2377" t="s">
        <v>14098</v>
      </c>
      <c r="F2377" t="s">
        <v>14099</v>
      </c>
      <c r="H2377" t="s">
        <v>13041</v>
      </c>
      <c r="J2377" t="s">
        <v>14100</v>
      </c>
      <c r="K2377" t="s">
        <v>14101</v>
      </c>
      <c r="L2377" t="s">
        <v>303</v>
      </c>
      <c r="M2377" t="s">
        <v>14102</v>
      </c>
    </row>
    <row r="2378" spans="1:13" x14ac:dyDescent="0.2">
      <c r="A2378" t="s">
        <v>292</v>
      </c>
      <c r="B2378" t="s">
        <v>293</v>
      </c>
      <c r="C2378" t="s">
        <v>14103</v>
      </c>
      <c r="D2378" t="s">
        <v>13395</v>
      </c>
      <c r="E2378" t="s">
        <v>13396</v>
      </c>
      <c r="F2378" t="s">
        <v>14104</v>
      </c>
      <c r="G2378" t="s">
        <v>14105</v>
      </c>
      <c r="H2378" t="s">
        <v>13313</v>
      </c>
      <c r="I2378" t="s">
        <v>9695</v>
      </c>
      <c r="J2378" t="s">
        <v>14106</v>
      </c>
      <c r="K2378" t="s">
        <v>14107</v>
      </c>
      <c r="L2378" t="s">
        <v>303</v>
      </c>
      <c r="M2378" t="s">
        <v>7382</v>
      </c>
    </row>
    <row r="2379" spans="1:13" x14ac:dyDescent="0.2">
      <c r="A2379" t="s">
        <v>292</v>
      </c>
      <c r="B2379" t="s">
        <v>293</v>
      </c>
      <c r="C2379" t="s">
        <v>14108</v>
      </c>
      <c r="D2379" t="s">
        <v>349</v>
      </c>
      <c r="E2379" t="s">
        <v>13874</v>
      </c>
      <c r="F2379" t="s">
        <v>14109</v>
      </c>
      <c r="I2379" t="s">
        <v>13041</v>
      </c>
      <c r="J2379" t="s">
        <v>14110</v>
      </c>
      <c r="K2379" t="s">
        <v>14111</v>
      </c>
      <c r="L2379" t="s">
        <v>303</v>
      </c>
      <c r="M2379" t="s">
        <v>422</v>
      </c>
    </row>
    <row r="2380" spans="1:13" x14ac:dyDescent="0.2">
      <c r="A2380" t="s">
        <v>292</v>
      </c>
      <c r="B2380" t="s">
        <v>293</v>
      </c>
      <c r="C2380" t="s">
        <v>14112</v>
      </c>
      <c r="D2380" t="s">
        <v>10982</v>
      </c>
      <c r="E2380" t="s">
        <v>10983</v>
      </c>
      <c r="F2380" t="s">
        <v>12805</v>
      </c>
      <c r="H2380" t="s">
        <v>14113</v>
      </c>
      <c r="I2380" t="s">
        <v>13041</v>
      </c>
      <c r="J2380" t="s">
        <v>14114</v>
      </c>
      <c r="K2380" t="s">
        <v>14115</v>
      </c>
      <c r="L2380" t="s">
        <v>303</v>
      </c>
      <c r="M2380" t="s">
        <v>822</v>
      </c>
    </row>
    <row r="2381" spans="1:13" x14ac:dyDescent="0.2">
      <c r="A2381" t="s">
        <v>292</v>
      </c>
      <c r="B2381" t="s">
        <v>293</v>
      </c>
      <c r="C2381" t="s">
        <v>14116</v>
      </c>
      <c r="D2381" t="s">
        <v>513</v>
      </c>
      <c r="E2381" t="s">
        <v>2638</v>
      </c>
      <c r="F2381" t="s">
        <v>14117</v>
      </c>
      <c r="G2381" t="s">
        <v>13736</v>
      </c>
      <c r="H2381" t="s">
        <v>13041</v>
      </c>
      <c r="J2381" t="s">
        <v>13399</v>
      </c>
      <c r="K2381" t="s">
        <v>14118</v>
      </c>
      <c r="L2381" t="s">
        <v>303</v>
      </c>
      <c r="M2381" t="s">
        <v>14119</v>
      </c>
    </row>
    <row r="2382" spans="1:13" x14ac:dyDescent="0.2">
      <c r="A2382" t="s">
        <v>292</v>
      </c>
      <c r="B2382" t="s">
        <v>293</v>
      </c>
      <c r="C2382" t="s">
        <v>14120</v>
      </c>
      <c r="D2382" t="s">
        <v>14121</v>
      </c>
      <c r="F2382" t="s">
        <v>14122</v>
      </c>
      <c r="G2382" t="s">
        <v>14123</v>
      </c>
      <c r="H2382" t="s">
        <v>14124</v>
      </c>
      <c r="I2382" t="s">
        <v>13041</v>
      </c>
      <c r="J2382" t="s">
        <v>14125</v>
      </c>
      <c r="K2382" t="s">
        <v>14126</v>
      </c>
      <c r="L2382" t="s">
        <v>303</v>
      </c>
      <c r="M2382" t="s">
        <v>14127</v>
      </c>
    </row>
    <row r="2383" spans="1:13" x14ac:dyDescent="0.2">
      <c r="A2383" t="s">
        <v>292</v>
      </c>
      <c r="B2383" t="s">
        <v>293</v>
      </c>
      <c r="C2383" t="s">
        <v>14128</v>
      </c>
      <c r="D2383" t="s">
        <v>14129</v>
      </c>
      <c r="F2383" t="s">
        <v>14130</v>
      </c>
      <c r="G2383" t="s">
        <v>14131</v>
      </c>
      <c r="H2383" t="s">
        <v>13107</v>
      </c>
      <c r="I2383" t="s">
        <v>9695</v>
      </c>
      <c r="J2383" t="s">
        <v>14132</v>
      </c>
      <c r="K2383" t="s">
        <v>14133</v>
      </c>
      <c r="L2383" t="s">
        <v>303</v>
      </c>
      <c r="M2383" t="s">
        <v>1877</v>
      </c>
    </row>
    <row r="2384" spans="1:13" x14ac:dyDescent="0.2">
      <c r="A2384" t="s">
        <v>292</v>
      </c>
      <c r="B2384" t="s">
        <v>293</v>
      </c>
      <c r="C2384" t="s">
        <v>14134</v>
      </c>
      <c r="D2384" t="s">
        <v>349</v>
      </c>
      <c r="E2384" t="s">
        <v>13874</v>
      </c>
      <c r="F2384" t="s">
        <v>14135</v>
      </c>
      <c r="I2384" t="s">
        <v>13041</v>
      </c>
      <c r="J2384" t="s">
        <v>14136</v>
      </c>
      <c r="K2384" t="s">
        <v>14137</v>
      </c>
      <c r="L2384" t="s">
        <v>303</v>
      </c>
      <c r="M2384" t="s">
        <v>14138</v>
      </c>
    </row>
    <row r="2385" spans="1:13" x14ac:dyDescent="0.2">
      <c r="A2385" t="s">
        <v>292</v>
      </c>
      <c r="B2385" t="s">
        <v>293</v>
      </c>
      <c r="C2385" t="s">
        <v>14139</v>
      </c>
      <c r="D2385" t="s">
        <v>14140</v>
      </c>
      <c r="E2385" t="s">
        <v>14141</v>
      </c>
      <c r="F2385" t="s">
        <v>14142</v>
      </c>
      <c r="I2385" t="s">
        <v>13041</v>
      </c>
      <c r="J2385" t="s">
        <v>14143</v>
      </c>
      <c r="K2385" t="s">
        <v>14144</v>
      </c>
      <c r="L2385" t="s">
        <v>303</v>
      </c>
      <c r="M2385" t="s">
        <v>4536</v>
      </c>
    </row>
    <row r="2386" spans="1:13" x14ac:dyDescent="0.2">
      <c r="A2386" t="s">
        <v>292</v>
      </c>
      <c r="B2386" t="s">
        <v>293</v>
      </c>
      <c r="C2386" t="s">
        <v>14145</v>
      </c>
      <c r="D2386" t="s">
        <v>14146</v>
      </c>
      <c r="E2386" t="s">
        <v>14147</v>
      </c>
      <c r="F2386" t="s">
        <v>14148</v>
      </c>
      <c r="G2386" t="s">
        <v>13091</v>
      </c>
      <c r="H2386" t="s">
        <v>13041</v>
      </c>
      <c r="J2386" t="s">
        <v>14149</v>
      </c>
      <c r="K2386" t="s">
        <v>14150</v>
      </c>
      <c r="L2386" t="s">
        <v>303</v>
      </c>
      <c r="M2386" t="s">
        <v>4826</v>
      </c>
    </row>
    <row r="2387" spans="1:13" x14ac:dyDescent="0.2">
      <c r="A2387" t="s">
        <v>292</v>
      </c>
      <c r="B2387" t="s">
        <v>293</v>
      </c>
      <c r="C2387" t="s">
        <v>14151</v>
      </c>
      <c r="D2387" t="s">
        <v>14152</v>
      </c>
      <c r="E2387" t="s">
        <v>14153</v>
      </c>
      <c r="F2387" t="s">
        <v>14154</v>
      </c>
      <c r="G2387" t="s">
        <v>13339</v>
      </c>
      <c r="H2387" t="s">
        <v>13041</v>
      </c>
      <c r="J2387" t="s">
        <v>14155</v>
      </c>
      <c r="K2387" t="s">
        <v>302</v>
      </c>
      <c r="L2387" t="s">
        <v>303</v>
      </c>
      <c r="M2387" t="s">
        <v>3136</v>
      </c>
    </row>
    <row r="2388" spans="1:13" x14ac:dyDescent="0.2">
      <c r="A2388" t="s">
        <v>292</v>
      </c>
      <c r="B2388" t="s">
        <v>293</v>
      </c>
      <c r="C2388" t="s">
        <v>14156</v>
      </c>
      <c r="D2388" t="s">
        <v>14157</v>
      </c>
      <c r="E2388" t="s">
        <v>14158</v>
      </c>
      <c r="F2388" t="s">
        <v>14159</v>
      </c>
      <c r="H2388" t="s">
        <v>13041</v>
      </c>
      <c r="J2388" t="s">
        <v>14160</v>
      </c>
      <c r="K2388" t="s">
        <v>302</v>
      </c>
      <c r="L2388" t="s">
        <v>303</v>
      </c>
      <c r="M2388" t="s">
        <v>9868</v>
      </c>
    </row>
    <row r="2389" spans="1:13" x14ac:dyDescent="0.2">
      <c r="A2389" t="s">
        <v>292</v>
      </c>
      <c r="B2389" t="s">
        <v>293</v>
      </c>
      <c r="C2389" t="s">
        <v>14161</v>
      </c>
      <c r="D2389" t="s">
        <v>14162</v>
      </c>
      <c r="E2389" t="s">
        <v>14163</v>
      </c>
      <c r="F2389" t="s">
        <v>14164</v>
      </c>
      <c r="I2389" t="s">
        <v>13041</v>
      </c>
      <c r="J2389" t="s">
        <v>14165</v>
      </c>
      <c r="K2389" t="s">
        <v>14166</v>
      </c>
      <c r="L2389" t="s">
        <v>303</v>
      </c>
      <c r="M2389" t="s">
        <v>13853</v>
      </c>
    </row>
    <row r="2390" spans="1:13" x14ac:dyDescent="0.2">
      <c r="A2390" t="s">
        <v>292</v>
      </c>
      <c r="B2390" t="s">
        <v>293</v>
      </c>
      <c r="C2390" t="s">
        <v>14167</v>
      </c>
      <c r="D2390" t="s">
        <v>14168</v>
      </c>
      <c r="E2390" t="s">
        <v>14169</v>
      </c>
      <c r="F2390" t="s">
        <v>14170</v>
      </c>
      <c r="G2390" t="s">
        <v>13107</v>
      </c>
      <c r="H2390" t="s">
        <v>9695</v>
      </c>
      <c r="J2390" t="s">
        <v>14171</v>
      </c>
      <c r="K2390" t="s">
        <v>14172</v>
      </c>
      <c r="L2390" t="s">
        <v>303</v>
      </c>
      <c r="M2390" t="s">
        <v>14173</v>
      </c>
    </row>
    <row r="2391" spans="1:13" x14ac:dyDescent="0.2">
      <c r="A2391" t="s">
        <v>292</v>
      </c>
      <c r="B2391" t="s">
        <v>293</v>
      </c>
      <c r="C2391" t="s">
        <v>14174</v>
      </c>
      <c r="D2391" t="s">
        <v>14175</v>
      </c>
      <c r="E2391" t="s">
        <v>14176</v>
      </c>
      <c r="F2391" t="s">
        <v>14177</v>
      </c>
      <c r="G2391" t="s">
        <v>13622</v>
      </c>
      <c r="H2391" t="s">
        <v>13041</v>
      </c>
      <c r="J2391" t="s">
        <v>14178</v>
      </c>
      <c r="K2391" t="s">
        <v>302</v>
      </c>
      <c r="L2391" t="s">
        <v>303</v>
      </c>
      <c r="M2391" t="s">
        <v>14179</v>
      </c>
    </row>
    <row r="2392" spans="1:13" x14ac:dyDescent="0.2">
      <c r="A2392" t="s">
        <v>292</v>
      </c>
      <c r="B2392" t="s">
        <v>293</v>
      </c>
      <c r="C2392" t="s">
        <v>14180</v>
      </c>
      <c r="D2392" t="s">
        <v>14181</v>
      </c>
      <c r="E2392" t="s">
        <v>14182</v>
      </c>
      <c r="F2392" t="s">
        <v>14183</v>
      </c>
      <c r="G2392" t="s">
        <v>14184</v>
      </c>
      <c r="H2392" t="s">
        <v>13041</v>
      </c>
      <c r="J2392" t="s">
        <v>14185</v>
      </c>
      <c r="K2392" t="s">
        <v>14186</v>
      </c>
      <c r="L2392" t="s">
        <v>303</v>
      </c>
      <c r="M2392" t="s">
        <v>6137</v>
      </c>
    </row>
    <row r="2393" spans="1:13" x14ac:dyDescent="0.2">
      <c r="A2393" t="s">
        <v>292</v>
      </c>
      <c r="B2393" t="s">
        <v>293</v>
      </c>
      <c r="C2393" t="s">
        <v>14187</v>
      </c>
      <c r="D2393" t="s">
        <v>13212</v>
      </c>
      <c r="E2393" t="s">
        <v>14188</v>
      </c>
      <c r="F2393" t="s">
        <v>14189</v>
      </c>
      <c r="G2393" t="s">
        <v>13398</v>
      </c>
      <c r="H2393" t="s">
        <v>13041</v>
      </c>
      <c r="J2393" t="s">
        <v>14190</v>
      </c>
      <c r="K2393" t="s">
        <v>14191</v>
      </c>
      <c r="L2393" t="s">
        <v>303</v>
      </c>
      <c r="M2393" t="s">
        <v>8771</v>
      </c>
    </row>
    <row r="2394" spans="1:13" x14ac:dyDescent="0.2">
      <c r="A2394" t="s">
        <v>292</v>
      </c>
      <c r="B2394" t="s">
        <v>293</v>
      </c>
      <c r="C2394" t="s">
        <v>14192</v>
      </c>
      <c r="D2394" t="s">
        <v>14193</v>
      </c>
      <c r="E2394" t="s">
        <v>14194</v>
      </c>
      <c r="F2394" t="s">
        <v>14195</v>
      </c>
      <c r="I2394" t="s">
        <v>13041</v>
      </c>
      <c r="J2394" t="s">
        <v>14196</v>
      </c>
      <c r="K2394" t="s">
        <v>14197</v>
      </c>
      <c r="L2394" t="s">
        <v>303</v>
      </c>
      <c r="M2394" t="s">
        <v>14198</v>
      </c>
    </row>
    <row r="2395" spans="1:13" x14ac:dyDescent="0.2">
      <c r="A2395" t="s">
        <v>292</v>
      </c>
      <c r="B2395" t="s">
        <v>293</v>
      </c>
      <c r="C2395" t="s">
        <v>14199</v>
      </c>
      <c r="D2395" t="s">
        <v>349</v>
      </c>
      <c r="F2395" t="s">
        <v>14200</v>
      </c>
      <c r="G2395" t="s">
        <v>14201</v>
      </c>
      <c r="H2395" t="s">
        <v>13965</v>
      </c>
      <c r="I2395" t="s">
        <v>13041</v>
      </c>
      <c r="J2395" t="s">
        <v>14202</v>
      </c>
      <c r="K2395" t="s">
        <v>14203</v>
      </c>
      <c r="L2395" t="s">
        <v>303</v>
      </c>
      <c r="M2395" t="s">
        <v>422</v>
      </c>
    </row>
    <row r="2396" spans="1:13" x14ac:dyDescent="0.2">
      <c r="A2396" t="s">
        <v>292</v>
      </c>
      <c r="B2396" t="s">
        <v>293</v>
      </c>
      <c r="C2396" t="s">
        <v>14204</v>
      </c>
      <c r="D2396" t="s">
        <v>14205</v>
      </c>
      <c r="E2396" t="s">
        <v>14206</v>
      </c>
      <c r="F2396" t="s">
        <v>14207</v>
      </c>
      <c r="H2396" t="s">
        <v>13091</v>
      </c>
      <c r="I2396" t="s">
        <v>13041</v>
      </c>
      <c r="J2396" t="s">
        <v>14208</v>
      </c>
      <c r="K2396" t="s">
        <v>14209</v>
      </c>
      <c r="L2396" t="s">
        <v>303</v>
      </c>
      <c r="M2396" t="s">
        <v>14210</v>
      </c>
    </row>
    <row r="2397" spans="1:13" x14ac:dyDescent="0.2">
      <c r="A2397" t="s">
        <v>292</v>
      </c>
      <c r="B2397" t="s">
        <v>293</v>
      </c>
      <c r="C2397" t="s">
        <v>14211</v>
      </c>
      <c r="D2397" t="s">
        <v>14212</v>
      </c>
      <c r="E2397" t="s">
        <v>14213</v>
      </c>
      <c r="F2397" t="s">
        <v>14214</v>
      </c>
      <c r="G2397" t="s">
        <v>14215</v>
      </c>
      <c r="H2397" t="s">
        <v>14216</v>
      </c>
      <c r="I2397" t="s">
        <v>13041</v>
      </c>
      <c r="J2397" t="s">
        <v>14217</v>
      </c>
      <c r="K2397" t="s">
        <v>14218</v>
      </c>
      <c r="L2397" t="s">
        <v>303</v>
      </c>
      <c r="M2397" t="s">
        <v>422</v>
      </c>
    </row>
    <row r="2398" spans="1:13" x14ac:dyDescent="0.2">
      <c r="A2398" t="s">
        <v>292</v>
      </c>
      <c r="B2398" t="s">
        <v>293</v>
      </c>
      <c r="C2398" t="s">
        <v>14219</v>
      </c>
      <c r="D2398" t="s">
        <v>14220</v>
      </c>
      <c r="E2398" t="s">
        <v>13058</v>
      </c>
      <c r="F2398" t="s">
        <v>14221</v>
      </c>
      <c r="G2398" t="s">
        <v>14222</v>
      </c>
      <c r="H2398" t="s">
        <v>14223</v>
      </c>
      <c r="I2398" t="s">
        <v>13041</v>
      </c>
      <c r="J2398" t="s">
        <v>14224</v>
      </c>
      <c r="K2398" t="s">
        <v>14225</v>
      </c>
      <c r="L2398" t="s">
        <v>303</v>
      </c>
      <c r="M2398" t="s">
        <v>836</v>
      </c>
    </row>
    <row r="2399" spans="1:13" x14ac:dyDescent="0.2">
      <c r="A2399" t="s">
        <v>292</v>
      </c>
      <c r="B2399" t="s">
        <v>293</v>
      </c>
      <c r="C2399" t="s">
        <v>14226</v>
      </c>
      <c r="D2399" t="s">
        <v>14227</v>
      </c>
      <c r="E2399" t="s">
        <v>14228</v>
      </c>
      <c r="F2399" t="s">
        <v>14229</v>
      </c>
      <c r="G2399" t="s">
        <v>14230</v>
      </c>
      <c r="H2399" t="s">
        <v>9695</v>
      </c>
      <c r="J2399" t="s">
        <v>14231</v>
      </c>
      <c r="K2399" t="s">
        <v>14232</v>
      </c>
      <c r="L2399" t="s">
        <v>303</v>
      </c>
      <c r="M2399" t="s">
        <v>14233</v>
      </c>
    </row>
    <row r="2400" spans="1:13" x14ac:dyDescent="0.2">
      <c r="A2400" t="s">
        <v>292</v>
      </c>
      <c r="B2400" t="s">
        <v>293</v>
      </c>
      <c r="C2400" t="s">
        <v>14234</v>
      </c>
      <c r="D2400" t="s">
        <v>349</v>
      </c>
      <c r="F2400" t="s">
        <v>14235</v>
      </c>
      <c r="G2400" t="s">
        <v>14236</v>
      </c>
      <c r="H2400" t="s">
        <v>13313</v>
      </c>
      <c r="I2400" t="s">
        <v>9695</v>
      </c>
      <c r="J2400" t="s">
        <v>14237</v>
      </c>
      <c r="K2400" t="s">
        <v>302</v>
      </c>
      <c r="L2400" t="s">
        <v>303</v>
      </c>
      <c r="M2400" t="s">
        <v>422</v>
      </c>
    </row>
    <row r="2401" spans="1:13" x14ac:dyDescent="0.2">
      <c r="A2401" t="s">
        <v>292</v>
      </c>
      <c r="B2401" t="s">
        <v>293</v>
      </c>
      <c r="C2401" t="s">
        <v>14238</v>
      </c>
      <c r="D2401" t="s">
        <v>10201</v>
      </c>
      <c r="F2401" t="s">
        <v>14239</v>
      </c>
      <c r="G2401" t="s">
        <v>14240</v>
      </c>
      <c r="H2401" t="s">
        <v>13041</v>
      </c>
      <c r="J2401" t="s">
        <v>14241</v>
      </c>
      <c r="K2401" t="s">
        <v>14242</v>
      </c>
      <c r="L2401" t="s">
        <v>303</v>
      </c>
      <c r="M2401" t="s">
        <v>914</v>
      </c>
    </row>
    <row r="2402" spans="1:13" x14ac:dyDescent="0.2">
      <c r="A2402" t="s">
        <v>292</v>
      </c>
      <c r="B2402" t="s">
        <v>293</v>
      </c>
      <c r="C2402" t="s">
        <v>14243</v>
      </c>
      <c r="D2402" t="s">
        <v>13520</v>
      </c>
      <c r="E2402" t="s">
        <v>11511</v>
      </c>
      <c r="F2402" t="s">
        <v>14244</v>
      </c>
      <c r="G2402" t="s">
        <v>14240</v>
      </c>
      <c r="H2402" t="s">
        <v>13041</v>
      </c>
      <c r="J2402" t="s">
        <v>14245</v>
      </c>
      <c r="K2402" t="s">
        <v>14246</v>
      </c>
      <c r="L2402" t="s">
        <v>303</v>
      </c>
      <c r="M2402" t="s">
        <v>14247</v>
      </c>
    </row>
    <row r="2403" spans="1:13" x14ac:dyDescent="0.2">
      <c r="A2403" t="s">
        <v>292</v>
      </c>
      <c r="B2403" t="s">
        <v>293</v>
      </c>
      <c r="C2403" t="s">
        <v>14248</v>
      </c>
      <c r="D2403" t="s">
        <v>14249</v>
      </c>
      <c r="E2403" t="s">
        <v>10313</v>
      </c>
      <c r="F2403" t="s">
        <v>14250</v>
      </c>
      <c r="G2403" t="s">
        <v>13965</v>
      </c>
      <c r="H2403" t="s">
        <v>13041</v>
      </c>
      <c r="J2403" t="s">
        <v>14251</v>
      </c>
      <c r="K2403" t="s">
        <v>14252</v>
      </c>
      <c r="L2403" t="s">
        <v>303</v>
      </c>
      <c r="M2403" t="s">
        <v>1882</v>
      </c>
    </row>
    <row r="2404" spans="1:13" x14ac:dyDescent="0.2">
      <c r="A2404" t="s">
        <v>292</v>
      </c>
      <c r="B2404" t="s">
        <v>293</v>
      </c>
      <c r="C2404" t="s">
        <v>14253</v>
      </c>
      <c r="D2404" t="s">
        <v>14254</v>
      </c>
      <c r="E2404" t="s">
        <v>14255</v>
      </c>
      <c r="F2404" t="s">
        <v>14256</v>
      </c>
      <c r="G2404" t="s">
        <v>14257</v>
      </c>
      <c r="H2404" t="s">
        <v>13041</v>
      </c>
      <c r="J2404" t="s">
        <v>14258</v>
      </c>
      <c r="K2404" t="s">
        <v>302</v>
      </c>
      <c r="L2404" t="s">
        <v>303</v>
      </c>
      <c r="M2404" t="s">
        <v>886</v>
      </c>
    </row>
    <row r="2405" spans="1:13" x14ac:dyDescent="0.2">
      <c r="A2405" t="s">
        <v>292</v>
      </c>
      <c r="B2405" t="s">
        <v>293</v>
      </c>
      <c r="C2405" t="s">
        <v>14259</v>
      </c>
      <c r="D2405" t="s">
        <v>14260</v>
      </c>
      <c r="E2405" t="s">
        <v>14261</v>
      </c>
      <c r="F2405" t="s">
        <v>14262</v>
      </c>
      <c r="G2405" t="s">
        <v>13622</v>
      </c>
      <c r="H2405" t="s">
        <v>13041</v>
      </c>
      <c r="J2405" t="s">
        <v>14263</v>
      </c>
      <c r="K2405" t="s">
        <v>14264</v>
      </c>
      <c r="L2405" t="s">
        <v>303</v>
      </c>
      <c r="M2405" t="s">
        <v>7672</v>
      </c>
    </row>
    <row r="2406" spans="1:13" x14ac:dyDescent="0.2">
      <c r="A2406" t="s">
        <v>292</v>
      </c>
      <c r="B2406" t="s">
        <v>293</v>
      </c>
      <c r="C2406" t="s">
        <v>14265</v>
      </c>
      <c r="D2406" t="s">
        <v>14266</v>
      </c>
      <c r="E2406" t="s">
        <v>14267</v>
      </c>
      <c r="F2406" t="s">
        <v>14268</v>
      </c>
      <c r="G2406" t="s">
        <v>13362</v>
      </c>
      <c r="H2406" t="s">
        <v>9695</v>
      </c>
      <c r="J2406" t="s">
        <v>14269</v>
      </c>
      <c r="K2406" t="s">
        <v>302</v>
      </c>
      <c r="L2406" t="s">
        <v>303</v>
      </c>
      <c r="M2406" t="s">
        <v>8029</v>
      </c>
    </row>
    <row r="2407" spans="1:13" x14ac:dyDescent="0.2">
      <c r="A2407" t="s">
        <v>292</v>
      </c>
      <c r="B2407" t="s">
        <v>293</v>
      </c>
      <c r="C2407" t="s">
        <v>14270</v>
      </c>
      <c r="D2407" t="s">
        <v>14271</v>
      </c>
      <c r="F2407" t="s">
        <v>14272</v>
      </c>
      <c r="G2407" t="s">
        <v>14273</v>
      </c>
      <c r="H2407" t="s">
        <v>2505</v>
      </c>
      <c r="I2407" t="s">
        <v>13041</v>
      </c>
      <c r="J2407" t="s">
        <v>14274</v>
      </c>
      <c r="K2407" t="s">
        <v>302</v>
      </c>
      <c r="L2407" t="s">
        <v>303</v>
      </c>
      <c r="M2407" t="s">
        <v>422</v>
      </c>
    </row>
    <row r="2408" spans="1:13" x14ac:dyDescent="0.2">
      <c r="A2408" t="s">
        <v>292</v>
      </c>
      <c r="B2408" t="s">
        <v>293</v>
      </c>
      <c r="C2408" t="s">
        <v>14275</v>
      </c>
      <c r="D2408" t="s">
        <v>349</v>
      </c>
      <c r="F2408" t="s">
        <v>14276</v>
      </c>
      <c r="I2408" t="s">
        <v>13041</v>
      </c>
      <c r="J2408" t="s">
        <v>14277</v>
      </c>
      <c r="K2408" t="s">
        <v>14278</v>
      </c>
      <c r="L2408" t="s">
        <v>303</v>
      </c>
      <c r="M2408" t="s">
        <v>11013</v>
      </c>
    </row>
    <row r="2409" spans="1:13" x14ac:dyDescent="0.2">
      <c r="A2409" t="s">
        <v>292</v>
      </c>
      <c r="B2409" t="s">
        <v>293</v>
      </c>
      <c r="C2409" t="s">
        <v>14279</v>
      </c>
      <c r="D2409" t="s">
        <v>13305</v>
      </c>
      <c r="F2409" t="s">
        <v>14280</v>
      </c>
      <c r="G2409" t="s">
        <v>14281</v>
      </c>
      <c r="H2409" t="s">
        <v>14282</v>
      </c>
      <c r="I2409" t="s">
        <v>13041</v>
      </c>
      <c r="J2409" t="s">
        <v>14283</v>
      </c>
      <c r="K2409" t="s">
        <v>14284</v>
      </c>
      <c r="L2409" t="s">
        <v>303</v>
      </c>
      <c r="M2409" t="s">
        <v>14285</v>
      </c>
    </row>
    <row r="2410" spans="1:13" x14ac:dyDescent="0.2">
      <c r="A2410" t="s">
        <v>292</v>
      </c>
      <c r="B2410" t="s">
        <v>293</v>
      </c>
      <c r="C2410" t="s">
        <v>14286</v>
      </c>
      <c r="D2410" t="s">
        <v>13520</v>
      </c>
      <c r="E2410" t="s">
        <v>11511</v>
      </c>
      <c r="F2410" t="s">
        <v>14287</v>
      </c>
      <c r="H2410" t="s">
        <v>13041</v>
      </c>
      <c r="J2410" t="s">
        <v>14288</v>
      </c>
      <c r="K2410" t="s">
        <v>14289</v>
      </c>
      <c r="L2410" t="s">
        <v>303</v>
      </c>
      <c r="M2410" t="s">
        <v>3772</v>
      </c>
    </row>
    <row r="2411" spans="1:13" x14ac:dyDescent="0.2">
      <c r="A2411" t="s">
        <v>292</v>
      </c>
      <c r="B2411" t="s">
        <v>293</v>
      </c>
      <c r="C2411" t="s">
        <v>14290</v>
      </c>
      <c r="D2411" t="s">
        <v>14291</v>
      </c>
      <c r="E2411" t="s">
        <v>14292</v>
      </c>
      <c r="F2411" t="s">
        <v>14293</v>
      </c>
      <c r="G2411" t="s">
        <v>14294</v>
      </c>
      <c r="H2411" t="s">
        <v>13041</v>
      </c>
      <c r="J2411" t="s">
        <v>14295</v>
      </c>
      <c r="K2411" t="s">
        <v>14296</v>
      </c>
      <c r="L2411" t="s">
        <v>303</v>
      </c>
      <c r="M2411" t="s">
        <v>5759</v>
      </c>
    </row>
    <row r="2412" spans="1:13" x14ac:dyDescent="0.2">
      <c r="A2412" t="s">
        <v>292</v>
      </c>
      <c r="B2412" t="s">
        <v>293</v>
      </c>
      <c r="C2412" t="s">
        <v>14297</v>
      </c>
      <c r="D2412" t="s">
        <v>14298</v>
      </c>
      <c r="E2412" t="s">
        <v>14299</v>
      </c>
      <c r="F2412" t="s">
        <v>14300</v>
      </c>
      <c r="G2412" t="s">
        <v>13091</v>
      </c>
      <c r="H2412" t="s">
        <v>13041</v>
      </c>
      <c r="J2412" t="s">
        <v>14301</v>
      </c>
      <c r="K2412" t="s">
        <v>14302</v>
      </c>
      <c r="L2412" t="s">
        <v>303</v>
      </c>
      <c r="M2412" t="s">
        <v>14303</v>
      </c>
    </row>
    <row r="2413" spans="1:13" x14ac:dyDescent="0.2">
      <c r="A2413" t="s">
        <v>292</v>
      </c>
      <c r="B2413" t="s">
        <v>293</v>
      </c>
      <c r="C2413" t="s">
        <v>14304</v>
      </c>
      <c r="D2413" t="s">
        <v>14305</v>
      </c>
      <c r="E2413" t="s">
        <v>14306</v>
      </c>
      <c r="F2413" t="s">
        <v>14307</v>
      </c>
      <c r="G2413" t="s">
        <v>14308</v>
      </c>
      <c r="H2413" t="s">
        <v>13041</v>
      </c>
      <c r="J2413" t="s">
        <v>14309</v>
      </c>
      <c r="K2413" t="s">
        <v>302</v>
      </c>
      <c r="L2413" t="s">
        <v>303</v>
      </c>
      <c r="M2413" t="s">
        <v>422</v>
      </c>
    </row>
    <row r="2414" spans="1:13" x14ac:dyDescent="0.2">
      <c r="A2414" t="s">
        <v>292</v>
      </c>
      <c r="B2414" t="s">
        <v>293</v>
      </c>
      <c r="C2414" t="s">
        <v>14310</v>
      </c>
      <c r="D2414" t="s">
        <v>564</v>
      </c>
      <c r="E2414" t="s">
        <v>296</v>
      </c>
      <c r="F2414" t="s">
        <v>14311</v>
      </c>
      <c r="G2414" t="s">
        <v>14312</v>
      </c>
      <c r="H2414" t="s">
        <v>13041</v>
      </c>
      <c r="J2414" t="s">
        <v>14313</v>
      </c>
      <c r="K2414" t="s">
        <v>302</v>
      </c>
      <c r="L2414" t="s">
        <v>303</v>
      </c>
      <c r="M2414" t="s">
        <v>422</v>
      </c>
    </row>
    <row r="2415" spans="1:13" x14ac:dyDescent="0.2">
      <c r="A2415" t="s">
        <v>292</v>
      </c>
      <c r="B2415" t="s">
        <v>293</v>
      </c>
      <c r="C2415" t="s">
        <v>14314</v>
      </c>
      <c r="D2415" t="s">
        <v>349</v>
      </c>
      <c r="F2415" t="s">
        <v>14315</v>
      </c>
      <c r="G2415" t="s">
        <v>14316</v>
      </c>
      <c r="H2415" t="s">
        <v>13041</v>
      </c>
      <c r="J2415" t="s">
        <v>14317</v>
      </c>
      <c r="K2415" t="s">
        <v>302</v>
      </c>
      <c r="L2415" t="s">
        <v>303</v>
      </c>
      <c r="M2415" t="s">
        <v>422</v>
      </c>
    </row>
    <row r="2416" spans="1:13" x14ac:dyDescent="0.2">
      <c r="A2416" t="s">
        <v>292</v>
      </c>
      <c r="B2416" t="s">
        <v>293</v>
      </c>
      <c r="C2416" t="s">
        <v>14318</v>
      </c>
      <c r="D2416" t="s">
        <v>349</v>
      </c>
      <c r="F2416" t="s">
        <v>14319</v>
      </c>
      <c r="G2416" t="s">
        <v>13515</v>
      </c>
      <c r="H2416" t="s">
        <v>13041</v>
      </c>
      <c r="J2416" t="s">
        <v>14320</v>
      </c>
      <c r="K2416" t="s">
        <v>302</v>
      </c>
      <c r="L2416" t="s">
        <v>303</v>
      </c>
      <c r="M2416" t="s">
        <v>422</v>
      </c>
    </row>
    <row r="2417" spans="1:13" x14ac:dyDescent="0.2">
      <c r="A2417" t="s">
        <v>292</v>
      </c>
      <c r="B2417" t="s">
        <v>293</v>
      </c>
      <c r="C2417" t="s">
        <v>14321</v>
      </c>
      <c r="D2417" t="s">
        <v>14322</v>
      </c>
      <c r="F2417" t="s">
        <v>14323</v>
      </c>
      <c r="G2417" t="s">
        <v>14324</v>
      </c>
      <c r="H2417" t="s">
        <v>13041</v>
      </c>
      <c r="J2417" t="s">
        <v>14325</v>
      </c>
      <c r="K2417" t="s">
        <v>302</v>
      </c>
      <c r="L2417" t="s">
        <v>303</v>
      </c>
      <c r="M2417" t="s">
        <v>7466</v>
      </c>
    </row>
    <row r="2418" spans="1:13" x14ac:dyDescent="0.2">
      <c r="A2418" t="s">
        <v>292</v>
      </c>
      <c r="B2418" t="s">
        <v>293</v>
      </c>
      <c r="C2418" t="s">
        <v>14326</v>
      </c>
      <c r="D2418" t="s">
        <v>513</v>
      </c>
      <c r="F2418" t="s">
        <v>14327</v>
      </c>
      <c r="G2418" t="s">
        <v>13041</v>
      </c>
      <c r="J2418" t="s">
        <v>14328</v>
      </c>
      <c r="K2418" t="s">
        <v>14329</v>
      </c>
      <c r="L2418" t="s">
        <v>303</v>
      </c>
      <c r="M2418" t="s">
        <v>14330</v>
      </c>
    </row>
    <row r="2419" spans="1:13" x14ac:dyDescent="0.2">
      <c r="A2419" t="s">
        <v>292</v>
      </c>
      <c r="B2419" t="s">
        <v>293</v>
      </c>
      <c r="C2419" t="s">
        <v>14331</v>
      </c>
      <c r="D2419" t="s">
        <v>11510</v>
      </c>
      <c r="E2419" t="s">
        <v>14332</v>
      </c>
      <c r="F2419" t="s">
        <v>14333</v>
      </c>
      <c r="G2419" t="s">
        <v>13296</v>
      </c>
      <c r="H2419" t="s">
        <v>13041</v>
      </c>
      <c r="J2419" t="s">
        <v>14334</v>
      </c>
      <c r="K2419" t="s">
        <v>302</v>
      </c>
      <c r="L2419" t="s">
        <v>303</v>
      </c>
      <c r="M2419" t="s">
        <v>10872</v>
      </c>
    </row>
    <row r="2420" spans="1:13" x14ac:dyDescent="0.2">
      <c r="A2420" t="s">
        <v>292</v>
      </c>
      <c r="B2420" t="s">
        <v>293</v>
      </c>
      <c r="C2420" t="s">
        <v>14335</v>
      </c>
      <c r="D2420" t="s">
        <v>10201</v>
      </c>
      <c r="F2420" t="s">
        <v>14336</v>
      </c>
      <c r="G2420" t="s">
        <v>14294</v>
      </c>
      <c r="H2420" t="s">
        <v>13041</v>
      </c>
      <c r="J2420" t="s">
        <v>14337</v>
      </c>
      <c r="K2420" t="s">
        <v>14338</v>
      </c>
      <c r="L2420" t="s">
        <v>303</v>
      </c>
      <c r="M2420" t="s">
        <v>14339</v>
      </c>
    </row>
    <row r="2421" spans="1:13" x14ac:dyDescent="0.2">
      <c r="A2421" t="s">
        <v>292</v>
      </c>
      <c r="B2421" t="s">
        <v>293</v>
      </c>
      <c r="C2421" t="s">
        <v>14340</v>
      </c>
      <c r="D2421" t="s">
        <v>349</v>
      </c>
      <c r="F2421" t="s">
        <v>14341</v>
      </c>
      <c r="G2421" t="s">
        <v>14342</v>
      </c>
      <c r="H2421" t="s">
        <v>13041</v>
      </c>
      <c r="J2421" t="s">
        <v>14343</v>
      </c>
      <c r="K2421" t="s">
        <v>14344</v>
      </c>
      <c r="L2421" t="s">
        <v>303</v>
      </c>
      <c r="M2421" t="s">
        <v>422</v>
      </c>
    </row>
    <row r="2422" spans="1:13" x14ac:dyDescent="0.2">
      <c r="A2422" t="s">
        <v>292</v>
      </c>
      <c r="B2422" t="s">
        <v>293</v>
      </c>
      <c r="C2422" t="s">
        <v>14345</v>
      </c>
      <c r="D2422" t="s">
        <v>14346</v>
      </c>
      <c r="E2422" t="s">
        <v>14347</v>
      </c>
      <c r="F2422" t="s">
        <v>14348</v>
      </c>
      <c r="G2422" t="s">
        <v>10557</v>
      </c>
      <c r="H2422" t="s">
        <v>13041</v>
      </c>
      <c r="J2422" t="s">
        <v>14349</v>
      </c>
      <c r="K2422" t="s">
        <v>14350</v>
      </c>
      <c r="L2422" t="s">
        <v>303</v>
      </c>
      <c r="M2422" t="s">
        <v>14351</v>
      </c>
    </row>
    <row r="2423" spans="1:13" x14ac:dyDescent="0.2">
      <c r="A2423" t="s">
        <v>292</v>
      </c>
      <c r="B2423" t="s">
        <v>293</v>
      </c>
      <c r="C2423" t="s">
        <v>14352</v>
      </c>
      <c r="D2423" t="s">
        <v>349</v>
      </c>
      <c r="F2423" t="s">
        <v>14353</v>
      </c>
      <c r="G2423" t="s">
        <v>14354</v>
      </c>
      <c r="H2423" t="s">
        <v>14355</v>
      </c>
      <c r="I2423" t="s">
        <v>13041</v>
      </c>
      <c r="J2423" t="s">
        <v>14356</v>
      </c>
      <c r="K2423" t="s">
        <v>14357</v>
      </c>
      <c r="L2423" t="s">
        <v>303</v>
      </c>
      <c r="M2423" t="s">
        <v>14358</v>
      </c>
    </row>
    <row r="2424" spans="1:13" x14ac:dyDescent="0.2">
      <c r="A2424" t="s">
        <v>292</v>
      </c>
      <c r="B2424" t="s">
        <v>293</v>
      </c>
      <c r="C2424" t="s">
        <v>14359</v>
      </c>
      <c r="D2424" t="s">
        <v>14360</v>
      </c>
      <c r="E2424" t="s">
        <v>14361</v>
      </c>
      <c r="F2424" t="s">
        <v>14362</v>
      </c>
      <c r="G2424" t="s">
        <v>14363</v>
      </c>
      <c r="I2424" t="s">
        <v>13041</v>
      </c>
      <c r="J2424" t="s">
        <v>14364</v>
      </c>
      <c r="K2424" t="s">
        <v>302</v>
      </c>
      <c r="L2424" t="s">
        <v>303</v>
      </c>
      <c r="M2424" t="s">
        <v>3354</v>
      </c>
    </row>
    <row r="2425" spans="1:13" x14ac:dyDescent="0.2">
      <c r="A2425" t="s">
        <v>292</v>
      </c>
      <c r="B2425" t="s">
        <v>293</v>
      </c>
      <c r="C2425" t="s">
        <v>14365</v>
      </c>
      <c r="D2425" t="s">
        <v>13841</v>
      </c>
      <c r="F2425" t="s">
        <v>14366</v>
      </c>
      <c r="G2425" t="s">
        <v>13073</v>
      </c>
      <c r="H2425" t="s">
        <v>13041</v>
      </c>
      <c r="J2425" t="s">
        <v>14367</v>
      </c>
      <c r="K2425" t="s">
        <v>14368</v>
      </c>
      <c r="L2425" t="s">
        <v>303</v>
      </c>
      <c r="M2425" t="s">
        <v>14369</v>
      </c>
    </row>
    <row r="2426" spans="1:13" x14ac:dyDescent="0.2">
      <c r="A2426" t="s">
        <v>292</v>
      </c>
      <c r="B2426" t="s">
        <v>293</v>
      </c>
      <c r="C2426" t="s">
        <v>14370</v>
      </c>
      <c r="D2426" t="s">
        <v>349</v>
      </c>
      <c r="F2426" t="s">
        <v>14371</v>
      </c>
      <c r="G2426" t="s">
        <v>14324</v>
      </c>
      <c r="H2426" t="s">
        <v>13041</v>
      </c>
      <c r="J2426" t="s">
        <v>14372</v>
      </c>
      <c r="K2426" t="s">
        <v>14373</v>
      </c>
      <c r="L2426" t="s">
        <v>303</v>
      </c>
      <c r="M2426" t="s">
        <v>422</v>
      </c>
    </row>
    <row r="2427" spans="1:13" x14ac:dyDescent="0.2">
      <c r="A2427" t="s">
        <v>292</v>
      </c>
      <c r="B2427" t="s">
        <v>293</v>
      </c>
      <c r="C2427" t="s">
        <v>14374</v>
      </c>
      <c r="D2427" t="s">
        <v>14375</v>
      </c>
      <c r="E2427" t="s">
        <v>14376</v>
      </c>
      <c r="F2427" t="s">
        <v>14377</v>
      </c>
      <c r="G2427" t="s">
        <v>14316</v>
      </c>
      <c r="H2427" t="s">
        <v>13041</v>
      </c>
      <c r="J2427" t="s">
        <v>14378</v>
      </c>
      <c r="K2427" t="s">
        <v>14379</v>
      </c>
      <c r="L2427" t="s">
        <v>303</v>
      </c>
      <c r="M2427" t="s">
        <v>7382</v>
      </c>
    </row>
    <row r="2428" spans="1:13" x14ac:dyDescent="0.2">
      <c r="A2428" t="s">
        <v>292</v>
      </c>
      <c r="B2428" t="s">
        <v>293</v>
      </c>
      <c r="C2428" t="s">
        <v>14380</v>
      </c>
      <c r="D2428" t="s">
        <v>9751</v>
      </c>
      <c r="F2428" t="s">
        <v>14381</v>
      </c>
      <c r="G2428" t="s">
        <v>14382</v>
      </c>
      <c r="H2428" t="s">
        <v>13282</v>
      </c>
      <c r="I2428" t="s">
        <v>9695</v>
      </c>
      <c r="J2428" t="s">
        <v>14383</v>
      </c>
      <c r="K2428" t="s">
        <v>302</v>
      </c>
      <c r="L2428" t="s">
        <v>303</v>
      </c>
      <c r="M2428" t="s">
        <v>422</v>
      </c>
    </row>
    <row r="2429" spans="1:13" x14ac:dyDescent="0.2">
      <c r="A2429" t="s">
        <v>292</v>
      </c>
      <c r="B2429" t="s">
        <v>293</v>
      </c>
      <c r="C2429" t="s">
        <v>14384</v>
      </c>
      <c r="D2429" t="s">
        <v>349</v>
      </c>
      <c r="F2429" t="s">
        <v>14385</v>
      </c>
      <c r="G2429" t="s">
        <v>13183</v>
      </c>
      <c r="H2429" t="s">
        <v>13041</v>
      </c>
      <c r="J2429" t="s">
        <v>14386</v>
      </c>
      <c r="K2429" t="s">
        <v>302</v>
      </c>
      <c r="L2429" t="s">
        <v>303</v>
      </c>
      <c r="M2429" t="s">
        <v>422</v>
      </c>
    </row>
    <row r="2430" spans="1:13" x14ac:dyDescent="0.2">
      <c r="A2430" t="s">
        <v>292</v>
      </c>
      <c r="B2430" t="s">
        <v>293</v>
      </c>
      <c r="C2430" t="s">
        <v>14387</v>
      </c>
      <c r="D2430" t="s">
        <v>513</v>
      </c>
      <c r="F2430" t="s">
        <v>14388</v>
      </c>
      <c r="I2430" t="s">
        <v>13041</v>
      </c>
      <c r="J2430" t="s">
        <v>14389</v>
      </c>
      <c r="K2430" t="s">
        <v>14390</v>
      </c>
      <c r="L2430" t="s">
        <v>303</v>
      </c>
      <c r="M2430" t="s">
        <v>14391</v>
      </c>
    </row>
    <row r="2431" spans="1:13" x14ac:dyDescent="0.2">
      <c r="A2431" t="s">
        <v>292</v>
      </c>
      <c r="B2431" t="s">
        <v>293</v>
      </c>
      <c r="C2431" t="s">
        <v>14392</v>
      </c>
      <c r="D2431" t="s">
        <v>14393</v>
      </c>
      <c r="E2431" t="s">
        <v>14394</v>
      </c>
      <c r="F2431" t="s">
        <v>14395</v>
      </c>
      <c r="G2431" t="s">
        <v>13041</v>
      </c>
      <c r="J2431" t="s">
        <v>14396</v>
      </c>
      <c r="K2431" t="s">
        <v>302</v>
      </c>
      <c r="L2431" t="s">
        <v>303</v>
      </c>
      <c r="M2431" t="s">
        <v>14397</v>
      </c>
    </row>
    <row r="2432" spans="1:13" x14ac:dyDescent="0.2">
      <c r="A2432" t="s">
        <v>292</v>
      </c>
      <c r="B2432" t="s">
        <v>293</v>
      </c>
      <c r="C2432" t="s">
        <v>14398</v>
      </c>
      <c r="D2432" t="s">
        <v>14399</v>
      </c>
      <c r="E2432" t="s">
        <v>14400</v>
      </c>
      <c r="F2432" t="s">
        <v>14401</v>
      </c>
      <c r="G2432" t="s">
        <v>13041</v>
      </c>
      <c r="J2432" t="s">
        <v>14402</v>
      </c>
      <c r="K2432" t="s">
        <v>14403</v>
      </c>
      <c r="L2432" t="s">
        <v>303</v>
      </c>
      <c r="M2432" t="s">
        <v>422</v>
      </c>
    </row>
    <row r="2433" spans="1:13" x14ac:dyDescent="0.2">
      <c r="A2433" t="s">
        <v>292</v>
      </c>
      <c r="B2433" t="s">
        <v>293</v>
      </c>
      <c r="C2433" t="s">
        <v>14404</v>
      </c>
      <c r="D2433" t="s">
        <v>14405</v>
      </c>
      <c r="E2433" t="s">
        <v>1482</v>
      </c>
      <c r="F2433" t="s">
        <v>14406</v>
      </c>
      <c r="H2433" t="s">
        <v>13097</v>
      </c>
      <c r="I2433" t="s">
        <v>13041</v>
      </c>
      <c r="J2433" t="s">
        <v>13616</v>
      </c>
      <c r="K2433" t="s">
        <v>14407</v>
      </c>
      <c r="L2433" t="s">
        <v>303</v>
      </c>
      <c r="M2433" t="s">
        <v>2347</v>
      </c>
    </row>
    <row r="2434" spans="1:13" x14ac:dyDescent="0.2">
      <c r="A2434" t="s">
        <v>292</v>
      </c>
      <c r="B2434" t="s">
        <v>293</v>
      </c>
      <c r="C2434" t="s">
        <v>14408</v>
      </c>
      <c r="D2434" t="s">
        <v>14266</v>
      </c>
      <c r="E2434" t="s">
        <v>14267</v>
      </c>
      <c r="F2434" t="s">
        <v>14409</v>
      </c>
      <c r="G2434" t="s">
        <v>13163</v>
      </c>
      <c r="H2434" t="s">
        <v>9695</v>
      </c>
      <c r="J2434" t="s">
        <v>14410</v>
      </c>
      <c r="K2434" t="s">
        <v>14411</v>
      </c>
      <c r="L2434" t="s">
        <v>303</v>
      </c>
      <c r="M2434" t="s">
        <v>422</v>
      </c>
    </row>
    <row r="2435" spans="1:13" x14ac:dyDescent="0.2">
      <c r="A2435" t="s">
        <v>292</v>
      </c>
      <c r="B2435" t="s">
        <v>293</v>
      </c>
      <c r="C2435" t="s">
        <v>14412</v>
      </c>
      <c r="D2435" t="s">
        <v>14413</v>
      </c>
      <c r="F2435" t="s">
        <v>14414</v>
      </c>
      <c r="G2435" t="s">
        <v>14415</v>
      </c>
      <c r="I2435" t="s">
        <v>13041</v>
      </c>
      <c r="J2435" t="s">
        <v>14416</v>
      </c>
      <c r="K2435" t="s">
        <v>14417</v>
      </c>
      <c r="L2435" t="s">
        <v>303</v>
      </c>
      <c r="M2435" t="s">
        <v>3189</v>
      </c>
    </row>
    <row r="2436" spans="1:13" x14ac:dyDescent="0.2">
      <c r="A2436" t="s">
        <v>292</v>
      </c>
      <c r="B2436" t="s">
        <v>293</v>
      </c>
      <c r="C2436" t="s">
        <v>14418</v>
      </c>
      <c r="D2436" t="s">
        <v>14419</v>
      </c>
      <c r="E2436" t="s">
        <v>14420</v>
      </c>
      <c r="F2436" t="s">
        <v>14421</v>
      </c>
      <c r="G2436" t="s">
        <v>14422</v>
      </c>
      <c r="H2436" t="s">
        <v>14294</v>
      </c>
      <c r="I2436" t="s">
        <v>13041</v>
      </c>
      <c r="J2436" t="s">
        <v>14423</v>
      </c>
      <c r="K2436" t="s">
        <v>14424</v>
      </c>
      <c r="L2436" t="s">
        <v>303</v>
      </c>
      <c r="M2436" t="s">
        <v>14425</v>
      </c>
    </row>
    <row r="2437" spans="1:13" x14ac:dyDescent="0.2">
      <c r="A2437" t="s">
        <v>292</v>
      </c>
      <c r="B2437" t="s">
        <v>293</v>
      </c>
      <c r="C2437" t="s">
        <v>14426</v>
      </c>
      <c r="D2437" t="s">
        <v>14427</v>
      </c>
      <c r="E2437" t="s">
        <v>14428</v>
      </c>
      <c r="F2437" t="s">
        <v>14429</v>
      </c>
      <c r="G2437" t="s">
        <v>13237</v>
      </c>
      <c r="H2437" t="s">
        <v>13041</v>
      </c>
      <c r="J2437" t="s">
        <v>14430</v>
      </c>
      <c r="K2437" t="s">
        <v>14431</v>
      </c>
      <c r="L2437" t="s">
        <v>303</v>
      </c>
      <c r="M2437" t="s">
        <v>14432</v>
      </c>
    </row>
    <row r="2438" spans="1:13" x14ac:dyDescent="0.2">
      <c r="A2438" t="s">
        <v>292</v>
      </c>
      <c r="B2438" t="s">
        <v>293</v>
      </c>
      <c r="C2438" t="s">
        <v>14433</v>
      </c>
      <c r="D2438" t="s">
        <v>14434</v>
      </c>
      <c r="E2438" t="s">
        <v>14435</v>
      </c>
      <c r="F2438" t="s">
        <v>14436</v>
      </c>
      <c r="H2438" t="s">
        <v>13622</v>
      </c>
      <c r="I2438" t="s">
        <v>13041</v>
      </c>
      <c r="J2438" t="s">
        <v>14437</v>
      </c>
      <c r="K2438" t="s">
        <v>14438</v>
      </c>
      <c r="L2438" t="s">
        <v>303</v>
      </c>
      <c r="M2438" t="s">
        <v>5542</v>
      </c>
    </row>
    <row r="2439" spans="1:13" x14ac:dyDescent="0.2">
      <c r="A2439" t="s">
        <v>292</v>
      </c>
      <c r="B2439" t="s">
        <v>293</v>
      </c>
      <c r="C2439" t="s">
        <v>14439</v>
      </c>
      <c r="D2439" t="s">
        <v>572</v>
      </c>
      <c r="E2439" t="s">
        <v>573</v>
      </c>
      <c r="F2439" t="s">
        <v>14440</v>
      </c>
      <c r="G2439" t="s">
        <v>14441</v>
      </c>
      <c r="H2439" t="s">
        <v>13622</v>
      </c>
      <c r="J2439" t="s">
        <v>14442</v>
      </c>
      <c r="K2439" t="s">
        <v>14443</v>
      </c>
      <c r="L2439" t="s">
        <v>303</v>
      </c>
      <c r="M2439" t="s">
        <v>892</v>
      </c>
    </row>
    <row r="2440" spans="1:13" x14ac:dyDescent="0.2">
      <c r="A2440" t="s">
        <v>292</v>
      </c>
      <c r="B2440" t="s">
        <v>293</v>
      </c>
      <c r="C2440" t="s">
        <v>14444</v>
      </c>
      <c r="D2440" t="s">
        <v>14445</v>
      </c>
      <c r="E2440" t="s">
        <v>14446</v>
      </c>
      <c r="F2440" t="s">
        <v>14447</v>
      </c>
      <c r="G2440" t="s">
        <v>13073</v>
      </c>
      <c r="H2440" t="s">
        <v>13041</v>
      </c>
      <c r="J2440" t="s">
        <v>14448</v>
      </c>
      <c r="K2440" t="s">
        <v>14449</v>
      </c>
      <c r="L2440" t="s">
        <v>303</v>
      </c>
      <c r="M2440" t="s">
        <v>1054</v>
      </c>
    </row>
    <row r="2441" spans="1:13" x14ac:dyDescent="0.2">
      <c r="A2441" t="s">
        <v>292</v>
      </c>
      <c r="B2441" t="s">
        <v>293</v>
      </c>
      <c r="C2441" t="s">
        <v>14450</v>
      </c>
      <c r="D2441" t="s">
        <v>366</v>
      </c>
      <c r="E2441" t="s">
        <v>1215</v>
      </c>
      <c r="F2441" t="s">
        <v>14451</v>
      </c>
      <c r="H2441" t="s">
        <v>14452</v>
      </c>
      <c r="J2441" t="s">
        <v>14453</v>
      </c>
      <c r="K2441" t="s">
        <v>14454</v>
      </c>
      <c r="L2441" t="s">
        <v>303</v>
      </c>
      <c r="M2441" t="s">
        <v>10117</v>
      </c>
    </row>
    <row r="2442" spans="1:13" x14ac:dyDescent="0.2">
      <c r="A2442" t="s">
        <v>292</v>
      </c>
      <c r="B2442" t="s">
        <v>293</v>
      </c>
      <c r="C2442" t="s">
        <v>14455</v>
      </c>
      <c r="D2442" t="s">
        <v>14456</v>
      </c>
      <c r="E2442" t="s">
        <v>14457</v>
      </c>
      <c r="F2442" t="s">
        <v>14458</v>
      </c>
      <c r="I2442" t="s">
        <v>13041</v>
      </c>
      <c r="J2442" t="s">
        <v>14459</v>
      </c>
      <c r="K2442" t="s">
        <v>14460</v>
      </c>
      <c r="L2442" t="s">
        <v>303</v>
      </c>
      <c r="M2442" t="s">
        <v>14461</v>
      </c>
    </row>
    <row r="2443" spans="1:13" x14ac:dyDescent="0.2">
      <c r="A2443" t="s">
        <v>292</v>
      </c>
      <c r="B2443" t="s">
        <v>293</v>
      </c>
      <c r="C2443" t="s">
        <v>14462</v>
      </c>
      <c r="D2443" t="s">
        <v>14463</v>
      </c>
      <c r="E2443" t="s">
        <v>14464</v>
      </c>
      <c r="F2443" t="s">
        <v>14465</v>
      </c>
      <c r="G2443" t="s">
        <v>13041</v>
      </c>
      <c r="J2443" t="s">
        <v>14466</v>
      </c>
      <c r="K2443" t="s">
        <v>14467</v>
      </c>
      <c r="L2443" t="s">
        <v>303</v>
      </c>
      <c r="M2443" t="s">
        <v>2304</v>
      </c>
    </row>
    <row r="2444" spans="1:13" x14ac:dyDescent="0.2">
      <c r="A2444" t="s">
        <v>292</v>
      </c>
      <c r="B2444" t="s">
        <v>293</v>
      </c>
      <c r="C2444" t="s">
        <v>14468</v>
      </c>
      <c r="D2444" t="s">
        <v>14469</v>
      </c>
      <c r="F2444" t="s">
        <v>14470</v>
      </c>
      <c r="G2444" t="s">
        <v>13515</v>
      </c>
      <c r="H2444" t="s">
        <v>13041</v>
      </c>
      <c r="J2444" t="s">
        <v>14471</v>
      </c>
      <c r="K2444" t="s">
        <v>14472</v>
      </c>
      <c r="L2444" t="s">
        <v>303</v>
      </c>
      <c r="M2444" t="s">
        <v>14473</v>
      </c>
    </row>
    <row r="2445" spans="1:13" x14ac:dyDescent="0.2">
      <c r="A2445" t="s">
        <v>292</v>
      </c>
      <c r="B2445" t="s">
        <v>293</v>
      </c>
      <c r="C2445" t="s">
        <v>14474</v>
      </c>
      <c r="D2445" t="s">
        <v>8198</v>
      </c>
      <c r="E2445" t="s">
        <v>5074</v>
      </c>
      <c r="F2445" t="s">
        <v>14475</v>
      </c>
      <c r="H2445" t="s">
        <v>13237</v>
      </c>
      <c r="I2445" t="s">
        <v>13041</v>
      </c>
      <c r="J2445" t="s">
        <v>14476</v>
      </c>
      <c r="K2445" t="s">
        <v>14477</v>
      </c>
      <c r="L2445" t="s">
        <v>303</v>
      </c>
      <c r="M2445" t="s">
        <v>1581</v>
      </c>
    </row>
    <row r="2446" spans="1:13" x14ac:dyDescent="0.2">
      <c r="A2446" t="s">
        <v>292</v>
      </c>
      <c r="B2446" t="s">
        <v>293</v>
      </c>
      <c r="C2446" t="s">
        <v>14478</v>
      </c>
      <c r="D2446" t="s">
        <v>349</v>
      </c>
      <c r="E2446" t="s">
        <v>13874</v>
      </c>
      <c r="F2446" t="s">
        <v>14479</v>
      </c>
      <c r="H2446" t="s">
        <v>14480</v>
      </c>
      <c r="I2446" t="s">
        <v>13041</v>
      </c>
      <c r="J2446" t="s">
        <v>14481</v>
      </c>
      <c r="K2446" t="s">
        <v>14482</v>
      </c>
      <c r="L2446" t="s">
        <v>303</v>
      </c>
      <c r="M2446" t="s">
        <v>14483</v>
      </c>
    </row>
    <row r="2447" spans="1:13" x14ac:dyDescent="0.2">
      <c r="A2447" t="s">
        <v>292</v>
      </c>
      <c r="B2447" t="s">
        <v>293</v>
      </c>
      <c r="C2447" t="s">
        <v>14484</v>
      </c>
      <c r="D2447" t="s">
        <v>14485</v>
      </c>
      <c r="F2447" t="s">
        <v>14486</v>
      </c>
      <c r="G2447" t="s">
        <v>13313</v>
      </c>
      <c r="H2447" t="s">
        <v>9695</v>
      </c>
      <c r="J2447" t="s">
        <v>14487</v>
      </c>
      <c r="K2447" t="s">
        <v>14488</v>
      </c>
      <c r="L2447" t="s">
        <v>303</v>
      </c>
      <c r="M2447" t="s">
        <v>422</v>
      </c>
    </row>
    <row r="2448" spans="1:13" x14ac:dyDescent="0.2">
      <c r="A2448" t="s">
        <v>292</v>
      </c>
      <c r="B2448" t="s">
        <v>293</v>
      </c>
      <c r="C2448" t="s">
        <v>14489</v>
      </c>
      <c r="D2448" t="s">
        <v>14490</v>
      </c>
      <c r="E2448" t="s">
        <v>14491</v>
      </c>
      <c r="F2448" t="s">
        <v>14492</v>
      </c>
      <c r="G2448" t="s">
        <v>13041</v>
      </c>
      <c r="J2448" t="s">
        <v>14493</v>
      </c>
      <c r="K2448" t="s">
        <v>14494</v>
      </c>
      <c r="L2448" t="s">
        <v>303</v>
      </c>
      <c r="M2448" t="s">
        <v>14495</v>
      </c>
    </row>
    <row r="2449" spans="1:13" x14ac:dyDescent="0.2">
      <c r="A2449" t="s">
        <v>292</v>
      </c>
      <c r="B2449" t="s">
        <v>293</v>
      </c>
      <c r="C2449" t="s">
        <v>14496</v>
      </c>
      <c r="D2449" t="s">
        <v>13879</v>
      </c>
      <c r="E2449" t="s">
        <v>13235</v>
      </c>
      <c r="F2449" t="s">
        <v>8482</v>
      </c>
      <c r="G2449" t="s">
        <v>14497</v>
      </c>
      <c r="H2449" t="s">
        <v>13296</v>
      </c>
      <c r="I2449" t="s">
        <v>13041</v>
      </c>
      <c r="J2449" t="s">
        <v>14498</v>
      </c>
      <c r="K2449" t="s">
        <v>14499</v>
      </c>
      <c r="L2449" t="s">
        <v>303</v>
      </c>
      <c r="M2449" t="s">
        <v>13535</v>
      </c>
    </row>
    <row r="2450" spans="1:13" x14ac:dyDescent="0.2">
      <c r="A2450" t="s">
        <v>292</v>
      </c>
      <c r="B2450" t="s">
        <v>293</v>
      </c>
      <c r="C2450" t="s">
        <v>14500</v>
      </c>
      <c r="D2450" t="s">
        <v>14501</v>
      </c>
      <c r="E2450" t="s">
        <v>8684</v>
      </c>
      <c r="F2450" t="s">
        <v>14502</v>
      </c>
      <c r="G2450" t="s">
        <v>14503</v>
      </c>
      <c r="H2450" t="s">
        <v>13041</v>
      </c>
      <c r="J2450" t="s">
        <v>14504</v>
      </c>
      <c r="K2450" t="s">
        <v>14505</v>
      </c>
      <c r="L2450" t="s">
        <v>303</v>
      </c>
      <c r="M2450" t="s">
        <v>1335</v>
      </c>
    </row>
    <row r="2451" spans="1:13" x14ac:dyDescent="0.2">
      <c r="A2451" t="s">
        <v>292</v>
      </c>
      <c r="B2451" t="s">
        <v>293</v>
      </c>
      <c r="C2451" t="s">
        <v>14506</v>
      </c>
      <c r="D2451" t="s">
        <v>14507</v>
      </c>
      <c r="E2451" t="s">
        <v>14508</v>
      </c>
      <c r="F2451" t="s">
        <v>14509</v>
      </c>
      <c r="G2451" t="s">
        <v>13041</v>
      </c>
      <c r="J2451" t="s">
        <v>14510</v>
      </c>
      <c r="K2451" t="s">
        <v>14511</v>
      </c>
      <c r="L2451" t="s">
        <v>303</v>
      </c>
      <c r="M2451" t="s">
        <v>7579</v>
      </c>
    </row>
    <row r="2452" spans="1:13" x14ac:dyDescent="0.2">
      <c r="A2452" t="s">
        <v>292</v>
      </c>
      <c r="B2452" t="s">
        <v>293</v>
      </c>
      <c r="C2452" t="s">
        <v>14512</v>
      </c>
      <c r="D2452" t="s">
        <v>14513</v>
      </c>
      <c r="E2452" t="s">
        <v>14514</v>
      </c>
      <c r="F2452" t="s">
        <v>14515</v>
      </c>
      <c r="G2452" t="s">
        <v>13578</v>
      </c>
      <c r="I2452" t="s">
        <v>13041</v>
      </c>
      <c r="J2452" t="s">
        <v>14516</v>
      </c>
      <c r="K2452" t="s">
        <v>14517</v>
      </c>
      <c r="L2452" t="s">
        <v>303</v>
      </c>
      <c r="M2452" t="s">
        <v>2451</v>
      </c>
    </row>
    <row r="2453" spans="1:13" x14ac:dyDescent="0.2">
      <c r="A2453" t="s">
        <v>292</v>
      </c>
      <c r="B2453" t="s">
        <v>293</v>
      </c>
      <c r="C2453" t="s">
        <v>14518</v>
      </c>
      <c r="D2453" t="s">
        <v>14519</v>
      </c>
      <c r="E2453" t="s">
        <v>14520</v>
      </c>
      <c r="F2453" t="s">
        <v>14521</v>
      </c>
      <c r="G2453" t="s">
        <v>14294</v>
      </c>
      <c r="H2453" t="s">
        <v>13041</v>
      </c>
      <c r="J2453" t="s">
        <v>14522</v>
      </c>
      <c r="K2453" t="s">
        <v>14523</v>
      </c>
      <c r="L2453" t="s">
        <v>303</v>
      </c>
      <c r="M2453" t="s">
        <v>14524</v>
      </c>
    </row>
    <row r="2454" spans="1:13" x14ac:dyDescent="0.2">
      <c r="A2454" t="s">
        <v>292</v>
      </c>
      <c r="B2454" t="s">
        <v>293</v>
      </c>
      <c r="C2454" t="s">
        <v>14525</v>
      </c>
      <c r="D2454" t="s">
        <v>14526</v>
      </c>
      <c r="E2454" t="s">
        <v>14527</v>
      </c>
      <c r="F2454" t="s">
        <v>14528</v>
      </c>
      <c r="G2454" t="s">
        <v>13097</v>
      </c>
      <c r="H2454" t="s">
        <v>13041</v>
      </c>
      <c r="J2454" t="s">
        <v>13098</v>
      </c>
      <c r="K2454" t="s">
        <v>302</v>
      </c>
      <c r="L2454" t="s">
        <v>303</v>
      </c>
      <c r="M2454" t="s">
        <v>7579</v>
      </c>
    </row>
    <row r="2455" spans="1:13" x14ac:dyDescent="0.2">
      <c r="A2455" t="s">
        <v>292</v>
      </c>
      <c r="B2455" t="s">
        <v>293</v>
      </c>
      <c r="C2455" t="s">
        <v>14529</v>
      </c>
      <c r="D2455" t="s">
        <v>366</v>
      </c>
      <c r="F2455" t="s">
        <v>14530</v>
      </c>
      <c r="G2455" t="s">
        <v>14531</v>
      </c>
      <c r="H2455" t="s">
        <v>14532</v>
      </c>
      <c r="I2455" t="s">
        <v>13041</v>
      </c>
      <c r="J2455" t="s">
        <v>14533</v>
      </c>
      <c r="K2455" t="s">
        <v>14534</v>
      </c>
      <c r="L2455" t="s">
        <v>303</v>
      </c>
      <c r="M2455" t="s">
        <v>14535</v>
      </c>
    </row>
    <row r="2456" spans="1:13" x14ac:dyDescent="0.2">
      <c r="A2456" t="s">
        <v>292</v>
      </c>
      <c r="B2456" t="s">
        <v>293</v>
      </c>
      <c r="C2456" t="s">
        <v>14536</v>
      </c>
      <c r="D2456" t="s">
        <v>14537</v>
      </c>
      <c r="E2456" t="s">
        <v>14538</v>
      </c>
      <c r="F2456" t="s">
        <v>14539</v>
      </c>
      <c r="G2456" t="s">
        <v>2505</v>
      </c>
      <c r="H2456" t="s">
        <v>13041</v>
      </c>
      <c r="J2456" t="s">
        <v>14540</v>
      </c>
      <c r="K2456" t="s">
        <v>302</v>
      </c>
      <c r="L2456" t="s">
        <v>303</v>
      </c>
      <c r="M2456" t="s">
        <v>3539</v>
      </c>
    </row>
    <row r="2457" spans="1:13" x14ac:dyDescent="0.2">
      <c r="A2457" t="s">
        <v>292</v>
      </c>
      <c r="B2457" t="s">
        <v>293</v>
      </c>
      <c r="C2457" t="s">
        <v>14541</v>
      </c>
      <c r="D2457" t="s">
        <v>13974</v>
      </c>
      <c r="E2457" t="s">
        <v>13975</v>
      </c>
      <c r="F2457" t="s">
        <v>14542</v>
      </c>
      <c r="H2457" t="s">
        <v>13808</v>
      </c>
      <c r="I2457" t="s">
        <v>13041</v>
      </c>
      <c r="J2457" t="s">
        <v>14543</v>
      </c>
      <c r="K2457" t="s">
        <v>302</v>
      </c>
      <c r="L2457" t="s">
        <v>303</v>
      </c>
      <c r="M2457" t="s">
        <v>406</v>
      </c>
    </row>
    <row r="2458" spans="1:13" x14ac:dyDescent="0.2">
      <c r="A2458" t="s">
        <v>292</v>
      </c>
      <c r="B2458" t="s">
        <v>293</v>
      </c>
      <c r="C2458" t="s">
        <v>14544</v>
      </c>
      <c r="D2458" t="s">
        <v>14545</v>
      </c>
      <c r="E2458" t="s">
        <v>14546</v>
      </c>
      <c r="F2458" t="s">
        <v>14547</v>
      </c>
      <c r="I2458" t="s">
        <v>13041</v>
      </c>
      <c r="J2458" t="s">
        <v>14548</v>
      </c>
      <c r="K2458" t="s">
        <v>14549</v>
      </c>
      <c r="L2458" t="s">
        <v>303</v>
      </c>
      <c r="M2458" t="s">
        <v>14550</v>
      </c>
    </row>
    <row r="2459" spans="1:13" x14ac:dyDescent="0.2">
      <c r="A2459" t="s">
        <v>292</v>
      </c>
      <c r="B2459" t="s">
        <v>293</v>
      </c>
      <c r="C2459" t="s">
        <v>14551</v>
      </c>
      <c r="D2459" t="s">
        <v>401</v>
      </c>
      <c r="E2459" t="s">
        <v>402</v>
      </c>
      <c r="F2459" t="s">
        <v>1096</v>
      </c>
      <c r="G2459" t="s">
        <v>14552</v>
      </c>
      <c r="H2459" t="s">
        <v>10557</v>
      </c>
      <c r="I2459" t="s">
        <v>13041</v>
      </c>
      <c r="J2459" t="s">
        <v>14553</v>
      </c>
      <c r="K2459" t="s">
        <v>14554</v>
      </c>
      <c r="L2459" t="s">
        <v>303</v>
      </c>
      <c r="M2459" t="s">
        <v>14555</v>
      </c>
    </row>
    <row r="2460" spans="1:13" x14ac:dyDescent="0.2">
      <c r="A2460" t="s">
        <v>292</v>
      </c>
      <c r="B2460" t="s">
        <v>293</v>
      </c>
      <c r="C2460" t="s">
        <v>14556</v>
      </c>
      <c r="D2460" t="s">
        <v>14557</v>
      </c>
      <c r="E2460" t="s">
        <v>14558</v>
      </c>
      <c r="F2460" t="s">
        <v>14559</v>
      </c>
      <c r="I2460" t="s">
        <v>13041</v>
      </c>
      <c r="J2460" t="s">
        <v>14560</v>
      </c>
      <c r="K2460" t="s">
        <v>14561</v>
      </c>
      <c r="L2460" t="s">
        <v>303</v>
      </c>
      <c r="M2460" t="s">
        <v>1807</v>
      </c>
    </row>
    <row r="2461" spans="1:13" x14ac:dyDescent="0.2">
      <c r="A2461" t="s">
        <v>292</v>
      </c>
      <c r="B2461" t="s">
        <v>293</v>
      </c>
      <c r="C2461" t="s">
        <v>14562</v>
      </c>
      <c r="D2461" t="s">
        <v>349</v>
      </c>
      <c r="F2461" t="s">
        <v>14563</v>
      </c>
      <c r="G2461" t="s">
        <v>14564</v>
      </c>
      <c r="H2461" t="s">
        <v>13041</v>
      </c>
      <c r="J2461" t="s">
        <v>14565</v>
      </c>
      <c r="K2461" t="s">
        <v>14566</v>
      </c>
      <c r="L2461" t="s">
        <v>303</v>
      </c>
      <c r="M2461" t="s">
        <v>14138</v>
      </c>
    </row>
    <row r="2462" spans="1:13" x14ac:dyDescent="0.2">
      <c r="A2462" t="s">
        <v>292</v>
      </c>
      <c r="B2462" t="s">
        <v>293</v>
      </c>
      <c r="C2462" t="s">
        <v>14567</v>
      </c>
      <c r="D2462" t="s">
        <v>13524</v>
      </c>
      <c r="E2462" t="s">
        <v>5074</v>
      </c>
      <c r="F2462" t="s">
        <v>14568</v>
      </c>
      <c r="G2462" t="s">
        <v>13251</v>
      </c>
      <c r="H2462" t="s">
        <v>9695</v>
      </c>
      <c r="J2462" t="s">
        <v>14569</v>
      </c>
      <c r="K2462" t="s">
        <v>14570</v>
      </c>
      <c r="L2462" t="s">
        <v>303</v>
      </c>
      <c r="M2462" t="s">
        <v>4236</v>
      </c>
    </row>
    <row r="2463" spans="1:13" x14ac:dyDescent="0.2">
      <c r="A2463" t="s">
        <v>292</v>
      </c>
      <c r="B2463" t="s">
        <v>293</v>
      </c>
      <c r="C2463" t="s">
        <v>14571</v>
      </c>
      <c r="D2463" t="s">
        <v>14572</v>
      </c>
      <c r="F2463" t="s">
        <v>14573</v>
      </c>
      <c r="G2463" t="s">
        <v>13041</v>
      </c>
      <c r="J2463" t="s">
        <v>14574</v>
      </c>
      <c r="K2463" t="s">
        <v>14575</v>
      </c>
      <c r="L2463" t="s">
        <v>303</v>
      </c>
      <c r="M2463" t="s">
        <v>8029</v>
      </c>
    </row>
    <row r="2464" spans="1:13" x14ac:dyDescent="0.2">
      <c r="A2464" t="s">
        <v>292</v>
      </c>
      <c r="B2464" t="s">
        <v>293</v>
      </c>
      <c r="C2464" t="s">
        <v>14576</v>
      </c>
      <c r="D2464" t="s">
        <v>349</v>
      </c>
      <c r="F2464" t="s">
        <v>14577</v>
      </c>
      <c r="G2464" t="s">
        <v>13183</v>
      </c>
      <c r="H2464" t="s">
        <v>13041</v>
      </c>
      <c r="J2464" t="s">
        <v>14578</v>
      </c>
      <c r="K2464" t="s">
        <v>302</v>
      </c>
      <c r="L2464" t="s">
        <v>303</v>
      </c>
      <c r="M2464" t="s">
        <v>422</v>
      </c>
    </row>
    <row r="2465" spans="1:13" x14ac:dyDescent="0.2">
      <c r="A2465" t="s">
        <v>292</v>
      </c>
      <c r="B2465" t="s">
        <v>293</v>
      </c>
      <c r="C2465" t="s">
        <v>14579</v>
      </c>
      <c r="D2465" t="s">
        <v>349</v>
      </c>
      <c r="F2465" t="s">
        <v>14580</v>
      </c>
      <c r="H2465" t="s">
        <v>13041</v>
      </c>
      <c r="J2465" t="s">
        <v>14581</v>
      </c>
      <c r="K2465" t="s">
        <v>14582</v>
      </c>
      <c r="L2465" t="s">
        <v>303</v>
      </c>
      <c r="M2465" t="s">
        <v>14583</v>
      </c>
    </row>
    <row r="2466" spans="1:13" x14ac:dyDescent="0.2">
      <c r="A2466" t="s">
        <v>292</v>
      </c>
      <c r="B2466" t="s">
        <v>293</v>
      </c>
      <c r="C2466" t="s">
        <v>14584</v>
      </c>
      <c r="D2466" t="s">
        <v>14585</v>
      </c>
      <c r="E2466" t="s">
        <v>14586</v>
      </c>
      <c r="F2466" t="s">
        <v>14587</v>
      </c>
      <c r="H2466" t="s">
        <v>13041</v>
      </c>
      <c r="J2466" t="s">
        <v>14588</v>
      </c>
      <c r="K2466" t="s">
        <v>14589</v>
      </c>
      <c r="L2466" t="s">
        <v>303</v>
      </c>
      <c r="M2466" t="s">
        <v>14590</v>
      </c>
    </row>
    <row r="2467" spans="1:13" x14ac:dyDescent="0.2">
      <c r="A2467" t="s">
        <v>292</v>
      </c>
      <c r="B2467" t="s">
        <v>293</v>
      </c>
      <c r="C2467" t="s">
        <v>14591</v>
      </c>
      <c r="D2467" t="s">
        <v>14592</v>
      </c>
      <c r="E2467" t="s">
        <v>14593</v>
      </c>
      <c r="F2467" t="s">
        <v>14594</v>
      </c>
      <c r="G2467" t="s">
        <v>13091</v>
      </c>
      <c r="H2467" t="s">
        <v>13041</v>
      </c>
      <c r="J2467" t="s">
        <v>14595</v>
      </c>
      <c r="K2467" t="s">
        <v>14596</v>
      </c>
      <c r="L2467" t="s">
        <v>303</v>
      </c>
      <c r="M2467" t="s">
        <v>9929</v>
      </c>
    </row>
    <row r="2468" spans="1:13" x14ac:dyDescent="0.2">
      <c r="A2468" t="s">
        <v>292</v>
      </c>
      <c r="B2468" t="s">
        <v>293</v>
      </c>
      <c r="C2468" t="s">
        <v>14597</v>
      </c>
      <c r="D2468" t="s">
        <v>13548</v>
      </c>
      <c r="E2468" t="s">
        <v>14598</v>
      </c>
      <c r="F2468" t="s">
        <v>14599</v>
      </c>
      <c r="G2468" t="s">
        <v>13183</v>
      </c>
      <c r="H2468" t="s">
        <v>13041</v>
      </c>
      <c r="J2468" t="s">
        <v>14313</v>
      </c>
      <c r="K2468" t="s">
        <v>14600</v>
      </c>
      <c r="L2468" t="s">
        <v>303</v>
      </c>
      <c r="M2468" t="s">
        <v>422</v>
      </c>
    </row>
    <row r="2469" spans="1:13" x14ac:dyDescent="0.2">
      <c r="A2469" t="s">
        <v>292</v>
      </c>
      <c r="B2469" t="s">
        <v>293</v>
      </c>
      <c r="C2469" t="s">
        <v>14601</v>
      </c>
      <c r="D2469" t="s">
        <v>14602</v>
      </c>
      <c r="E2469" t="s">
        <v>14603</v>
      </c>
      <c r="F2469" t="s">
        <v>14604</v>
      </c>
      <c r="G2469" t="s">
        <v>13097</v>
      </c>
      <c r="I2469" t="s">
        <v>13041</v>
      </c>
      <c r="J2469" t="s">
        <v>14605</v>
      </c>
      <c r="K2469" t="s">
        <v>14606</v>
      </c>
      <c r="L2469" t="s">
        <v>303</v>
      </c>
      <c r="M2469" t="s">
        <v>10015</v>
      </c>
    </row>
    <row r="2470" spans="1:13" x14ac:dyDescent="0.2">
      <c r="A2470" t="s">
        <v>292</v>
      </c>
      <c r="B2470" t="s">
        <v>293</v>
      </c>
      <c r="C2470" t="s">
        <v>14607</v>
      </c>
      <c r="D2470" t="s">
        <v>14608</v>
      </c>
      <c r="E2470" t="s">
        <v>14609</v>
      </c>
      <c r="F2470" t="s">
        <v>350</v>
      </c>
      <c r="G2470" t="s">
        <v>14610</v>
      </c>
      <c r="H2470" t="s">
        <v>13237</v>
      </c>
      <c r="J2470" t="s">
        <v>14493</v>
      </c>
      <c r="K2470" t="s">
        <v>14611</v>
      </c>
      <c r="L2470" t="s">
        <v>303</v>
      </c>
      <c r="M2470" t="s">
        <v>7621</v>
      </c>
    </row>
    <row r="2471" spans="1:13" x14ac:dyDescent="0.2">
      <c r="A2471" t="s">
        <v>292</v>
      </c>
      <c r="B2471" t="s">
        <v>293</v>
      </c>
      <c r="C2471" t="s">
        <v>14612</v>
      </c>
      <c r="D2471" t="s">
        <v>14613</v>
      </c>
      <c r="E2471" t="s">
        <v>14614</v>
      </c>
      <c r="F2471" t="s">
        <v>14615</v>
      </c>
      <c r="G2471" t="s">
        <v>13398</v>
      </c>
      <c r="H2471" t="s">
        <v>13041</v>
      </c>
      <c r="J2471" t="s">
        <v>14616</v>
      </c>
      <c r="K2471" t="s">
        <v>14617</v>
      </c>
      <c r="L2471" t="s">
        <v>303</v>
      </c>
      <c r="M2471" t="s">
        <v>10015</v>
      </c>
    </row>
    <row r="2472" spans="1:13" x14ac:dyDescent="0.2">
      <c r="A2472" t="s">
        <v>292</v>
      </c>
      <c r="B2472" t="s">
        <v>293</v>
      </c>
      <c r="C2472" t="s">
        <v>14618</v>
      </c>
      <c r="D2472" t="s">
        <v>14490</v>
      </c>
      <c r="E2472" t="s">
        <v>14619</v>
      </c>
      <c r="F2472" t="s">
        <v>14620</v>
      </c>
      <c r="G2472" t="s">
        <v>13237</v>
      </c>
      <c r="H2472" t="s">
        <v>13041</v>
      </c>
      <c r="J2472" t="s">
        <v>14621</v>
      </c>
      <c r="K2472" t="s">
        <v>302</v>
      </c>
      <c r="L2472" t="s">
        <v>303</v>
      </c>
      <c r="M2472" t="s">
        <v>3778</v>
      </c>
    </row>
    <row r="2473" spans="1:13" x14ac:dyDescent="0.2">
      <c r="A2473" t="s">
        <v>292</v>
      </c>
      <c r="B2473" t="s">
        <v>293</v>
      </c>
      <c r="C2473" t="s">
        <v>14622</v>
      </c>
      <c r="D2473" t="s">
        <v>14623</v>
      </c>
      <c r="E2473" t="s">
        <v>14624</v>
      </c>
      <c r="F2473" t="s">
        <v>14625</v>
      </c>
      <c r="H2473" t="s">
        <v>13490</v>
      </c>
      <c r="I2473" t="s">
        <v>13041</v>
      </c>
      <c r="J2473" t="s">
        <v>14626</v>
      </c>
      <c r="K2473" t="s">
        <v>14627</v>
      </c>
      <c r="L2473" t="s">
        <v>303</v>
      </c>
      <c r="M2473" t="s">
        <v>422</v>
      </c>
    </row>
    <row r="2474" spans="1:13" x14ac:dyDescent="0.2">
      <c r="A2474" t="s">
        <v>292</v>
      </c>
      <c r="B2474" t="s">
        <v>293</v>
      </c>
      <c r="C2474" t="s">
        <v>14628</v>
      </c>
      <c r="D2474" t="s">
        <v>14629</v>
      </c>
      <c r="E2474" t="s">
        <v>14630</v>
      </c>
      <c r="F2474" t="s">
        <v>14631</v>
      </c>
      <c r="G2474" t="s">
        <v>14632</v>
      </c>
      <c r="H2474" t="s">
        <v>13041</v>
      </c>
      <c r="J2474" t="s">
        <v>14633</v>
      </c>
      <c r="K2474" t="s">
        <v>14634</v>
      </c>
      <c r="L2474" t="s">
        <v>303</v>
      </c>
      <c r="M2474" t="s">
        <v>10324</v>
      </c>
    </row>
    <row r="2475" spans="1:13" x14ac:dyDescent="0.2">
      <c r="A2475" t="s">
        <v>292</v>
      </c>
      <c r="B2475" t="s">
        <v>293</v>
      </c>
      <c r="C2475" t="s">
        <v>14635</v>
      </c>
      <c r="D2475" t="s">
        <v>14636</v>
      </c>
      <c r="F2475" t="s">
        <v>14637</v>
      </c>
      <c r="G2475" t="s">
        <v>13622</v>
      </c>
      <c r="H2475" t="s">
        <v>13041</v>
      </c>
      <c r="J2475" t="s">
        <v>14638</v>
      </c>
      <c r="K2475" t="s">
        <v>302</v>
      </c>
      <c r="L2475" t="s">
        <v>303</v>
      </c>
      <c r="M2475" t="s">
        <v>5567</v>
      </c>
    </row>
    <row r="2476" spans="1:13" x14ac:dyDescent="0.2">
      <c r="A2476" t="s">
        <v>292</v>
      </c>
      <c r="B2476" t="s">
        <v>293</v>
      </c>
      <c r="C2476" t="s">
        <v>14639</v>
      </c>
      <c r="D2476" t="s">
        <v>14640</v>
      </c>
      <c r="E2476" t="s">
        <v>14641</v>
      </c>
      <c r="F2476" t="s">
        <v>14642</v>
      </c>
      <c r="G2476" t="s">
        <v>14643</v>
      </c>
      <c r="H2476" t="s">
        <v>14644</v>
      </c>
      <c r="I2476" t="s">
        <v>13041</v>
      </c>
      <c r="J2476" t="s">
        <v>14645</v>
      </c>
      <c r="K2476" t="s">
        <v>302</v>
      </c>
      <c r="L2476" t="s">
        <v>303</v>
      </c>
      <c r="M2476" t="s">
        <v>14432</v>
      </c>
    </row>
    <row r="2477" spans="1:13" x14ac:dyDescent="0.2">
      <c r="A2477" t="s">
        <v>292</v>
      </c>
      <c r="B2477" t="s">
        <v>293</v>
      </c>
      <c r="C2477" t="s">
        <v>14646</v>
      </c>
      <c r="D2477" t="s">
        <v>349</v>
      </c>
      <c r="E2477" t="s">
        <v>1348</v>
      </c>
      <c r="F2477" t="s">
        <v>14647</v>
      </c>
      <c r="G2477" t="s">
        <v>13362</v>
      </c>
      <c r="H2477" t="s">
        <v>9695</v>
      </c>
      <c r="J2477" t="s">
        <v>14648</v>
      </c>
      <c r="K2477" t="s">
        <v>14649</v>
      </c>
      <c r="L2477" t="s">
        <v>303</v>
      </c>
      <c r="M2477" t="s">
        <v>1323</v>
      </c>
    </row>
    <row r="2478" spans="1:13" x14ac:dyDescent="0.2">
      <c r="A2478" t="s">
        <v>292</v>
      </c>
      <c r="B2478" t="s">
        <v>293</v>
      </c>
      <c r="C2478" t="s">
        <v>14650</v>
      </c>
      <c r="D2478" t="s">
        <v>14651</v>
      </c>
      <c r="E2478" t="s">
        <v>14652</v>
      </c>
      <c r="F2478" t="s">
        <v>14653</v>
      </c>
      <c r="G2478" t="s">
        <v>13041</v>
      </c>
      <c r="J2478" t="s">
        <v>14654</v>
      </c>
      <c r="K2478" t="s">
        <v>302</v>
      </c>
      <c r="L2478" t="s">
        <v>303</v>
      </c>
      <c r="M2478" t="s">
        <v>6375</v>
      </c>
    </row>
    <row r="2479" spans="1:13" x14ac:dyDescent="0.2">
      <c r="A2479" t="s">
        <v>292</v>
      </c>
      <c r="B2479" t="s">
        <v>293</v>
      </c>
      <c r="C2479" t="s">
        <v>14655</v>
      </c>
      <c r="D2479" t="s">
        <v>9937</v>
      </c>
      <c r="E2479" t="s">
        <v>14656</v>
      </c>
      <c r="F2479" t="s">
        <v>14657</v>
      </c>
      <c r="G2479" t="s">
        <v>14658</v>
      </c>
      <c r="I2479" t="s">
        <v>13041</v>
      </c>
      <c r="J2479" t="s">
        <v>14659</v>
      </c>
      <c r="K2479" t="s">
        <v>14660</v>
      </c>
      <c r="L2479" t="s">
        <v>303</v>
      </c>
      <c r="M2479" t="s">
        <v>14661</v>
      </c>
    </row>
    <row r="2480" spans="1:13" x14ac:dyDescent="0.2">
      <c r="A2480" t="s">
        <v>292</v>
      </c>
      <c r="B2480" t="s">
        <v>293</v>
      </c>
      <c r="C2480" t="s">
        <v>14662</v>
      </c>
      <c r="D2480" t="s">
        <v>564</v>
      </c>
      <c r="E2480" t="s">
        <v>296</v>
      </c>
      <c r="F2480" t="s">
        <v>14663</v>
      </c>
      <c r="G2480" t="s">
        <v>14664</v>
      </c>
      <c r="H2480" t="s">
        <v>9695</v>
      </c>
      <c r="J2480" t="s">
        <v>14665</v>
      </c>
      <c r="K2480" t="s">
        <v>302</v>
      </c>
      <c r="L2480" t="s">
        <v>303</v>
      </c>
      <c r="M2480" t="s">
        <v>422</v>
      </c>
    </row>
    <row r="2481" spans="1:13" x14ac:dyDescent="0.2">
      <c r="A2481" t="s">
        <v>292</v>
      </c>
      <c r="B2481" t="s">
        <v>293</v>
      </c>
      <c r="C2481" t="s">
        <v>14666</v>
      </c>
      <c r="D2481" t="s">
        <v>14667</v>
      </c>
      <c r="E2481" t="s">
        <v>14668</v>
      </c>
      <c r="F2481" t="s">
        <v>14669</v>
      </c>
      <c r="G2481" t="s">
        <v>13041</v>
      </c>
      <c r="J2481" t="s">
        <v>14670</v>
      </c>
      <c r="K2481" t="s">
        <v>302</v>
      </c>
      <c r="L2481" t="s">
        <v>303</v>
      </c>
      <c r="M2481" t="s">
        <v>11013</v>
      </c>
    </row>
    <row r="2482" spans="1:13" x14ac:dyDescent="0.2">
      <c r="A2482" t="s">
        <v>292</v>
      </c>
      <c r="B2482" t="s">
        <v>293</v>
      </c>
      <c r="C2482" t="s">
        <v>14671</v>
      </c>
      <c r="D2482" t="s">
        <v>14672</v>
      </c>
      <c r="E2482" t="s">
        <v>14673</v>
      </c>
      <c r="F2482" t="s">
        <v>14674</v>
      </c>
      <c r="I2482" t="s">
        <v>13041</v>
      </c>
      <c r="J2482" t="s">
        <v>14675</v>
      </c>
      <c r="K2482" t="s">
        <v>14676</v>
      </c>
      <c r="L2482" t="s">
        <v>303</v>
      </c>
      <c r="M2482" t="s">
        <v>14677</v>
      </c>
    </row>
    <row r="2483" spans="1:13" x14ac:dyDescent="0.2">
      <c r="A2483" t="s">
        <v>292</v>
      </c>
      <c r="B2483" t="s">
        <v>293</v>
      </c>
      <c r="C2483" t="s">
        <v>14678</v>
      </c>
      <c r="D2483" t="s">
        <v>14679</v>
      </c>
      <c r="E2483" t="s">
        <v>14680</v>
      </c>
      <c r="F2483" t="s">
        <v>14681</v>
      </c>
      <c r="I2483" t="s">
        <v>13041</v>
      </c>
      <c r="J2483" t="s">
        <v>14682</v>
      </c>
      <c r="K2483" t="s">
        <v>14683</v>
      </c>
      <c r="L2483" t="s">
        <v>303</v>
      </c>
      <c r="M2483" t="s">
        <v>5827</v>
      </c>
    </row>
    <row r="2484" spans="1:13" x14ac:dyDescent="0.2">
      <c r="A2484" t="s">
        <v>292</v>
      </c>
      <c r="B2484" t="s">
        <v>293</v>
      </c>
      <c r="C2484" t="s">
        <v>14684</v>
      </c>
      <c r="D2484" t="s">
        <v>10982</v>
      </c>
      <c r="E2484" t="s">
        <v>10983</v>
      </c>
      <c r="F2484" t="s">
        <v>14685</v>
      </c>
      <c r="G2484" t="s">
        <v>14686</v>
      </c>
      <c r="H2484" t="s">
        <v>9695</v>
      </c>
      <c r="J2484" t="s">
        <v>14687</v>
      </c>
      <c r="K2484" t="s">
        <v>14688</v>
      </c>
      <c r="L2484" t="s">
        <v>303</v>
      </c>
      <c r="M2484" t="s">
        <v>14689</v>
      </c>
    </row>
    <row r="2485" spans="1:13" x14ac:dyDescent="0.2">
      <c r="A2485" t="s">
        <v>292</v>
      </c>
      <c r="B2485" t="s">
        <v>293</v>
      </c>
      <c r="C2485" t="s">
        <v>14690</v>
      </c>
      <c r="D2485" t="s">
        <v>349</v>
      </c>
      <c r="F2485" t="s">
        <v>14691</v>
      </c>
      <c r="G2485" t="s">
        <v>14692</v>
      </c>
      <c r="H2485" t="s">
        <v>14452</v>
      </c>
      <c r="I2485" t="s">
        <v>13041</v>
      </c>
      <c r="J2485" t="s">
        <v>14693</v>
      </c>
      <c r="K2485" t="s">
        <v>14694</v>
      </c>
      <c r="L2485" t="s">
        <v>303</v>
      </c>
      <c r="M2485" t="s">
        <v>14695</v>
      </c>
    </row>
    <row r="2486" spans="1:13" x14ac:dyDescent="0.2">
      <c r="A2486" t="s">
        <v>292</v>
      </c>
      <c r="B2486" t="s">
        <v>293</v>
      </c>
      <c r="C2486" t="s">
        <v>14696</v>
      </c>
      <c r="D2486" t="s">
        <v>14697</v>
      </c>
      <c r="E2486" t="s">
        <v>14698</v>
      </c>
      <c r="F2486" t="s">
        <v>14699</v>
      </c>
      <c r="G2486" t="s">
        <v>14700</v>
      </c>
      <c r="H2486" t="s">
        <v>13362</v>
      </c>
      <c r="I2486" t="s">
        <v>9695</v>
      </c>
      <c r="J2486" t="s">
        <v>14701</v>
      </c>
      <c r="K2486" t="s">
        <v>14702</v>
      </c>
      <c r="L2486" t="s">
        <v>303</v>
      </c>
      <c r="M2486" t="s">
        <v>14703</v>
      </c>
    </row>
    <row r="2487" spans="1:13" x14ac:dyDescent="0.2">
      <c r="A2487" t="s">
        <v>292</v>
      </c>
      <c r="B2487" t="s">
        <v>293</v>
      </c>
      <c r="C2487" t="s">
        <v>14704</v>
      </c>
      <c r="D2487" t="s">
        <v>349</v>
      </c>
      <c r="F2487" t="s">
        <v>14705</v>
      </c>
      <c r="H2487" t="s">
        <v>13041</v>
      </c>
      <c r="J2487" t="s">
        <v>14706</v>
      </c>
      <c r="K2487" t="s">
        <v>14707</v>
      </c>
      <c r="L2487" t="s">
        <v>303</v>
      </c>
      <c r="M2487" t="s">
        <v>422</v>
      </c>
    </row>
    <row r="2488" spans="1:13" x14ac:dyDescent="0.2">
      <c r="A2488" t="s">
        <v>292</v>
      </c>
      <c r="B2488" t="s">
        <v>293</v>
      </c>
      <c r="C2488" t="s">
        <v>14708</v>
      </c>
      <c r="D2488" t="s">
        <v>14709</v>
      </c>
      <c r="E2488" t="s">
        <v>14710</v>
      </c>
      <c r="F2488" t="s">
        <v>14711</v>
      </c>
      <c r="G2488" t="s">
        <v>14712</v>
      </c>
      <c r="H2488" t="s">
        <v>13041</v>
      </c>
      <c r="J2488" t="s">
        <v>14713</v>
      </c>
      <c r="K2488" t="s">
        <v>302</v>
      </c>
      <c r="L2488" t="s">
        <v>303</v>
      </c>
      <c r="M2488" t="s">
        <v>14714</v>
      </c>
    </row>
    <row r="2489" spans="1:13" x14ac:dyDescent="0.2">
      <c r="A2489" t="s">
        <v>292</v>
      </c>
      <c r="B2489" t="s">
        <v>293</v>
      </c>
      <c r="C2489" t="s">
        <v>14715</v>
      </c>
      <c r="D2489" t="s">
        <v>14716</v>
      </c>
      <c r="E2489" t="s">
        <v>14717</v>
      </c>
      <c r="F2489" t="s">
        <v>14718</v>
      </c>
      <c r="G2489" t="s">
        <v>900</v>
      </c>
      <c r="H2489" t="s">
        <v>14719</v>
      </c>
      <c r="I2489" t="s">
        <v>13041</v>
      </c>
      <c r="J2489" t="s">
        <v>14720</v>
      </c>
      <c r="K2489" t="s">
        <v>14721</v>
      </c>
      <c r="L2489" t="s">
        <v>303</v>
      </c>
      <c r="M2489" t="s">
        <v>1857</v>
      </c>
    </row>
    <row r="2490" spans="1:13" x14ac:dyDescent="0.2">
      <c r="A2490" t="s">
        <v>292</v>
      </c>
      <c r="B2490" t="s">
        <v>293</v>
      </c>
      <c r="C2490" t="s">
        <v>14722</v>
      </c>
      <c r="D2490" t="s">
        <v>14723</v>
      </c>
      <c r="E2490" t="s">
        <v>14724</v>
      </c>
      <c r="F2490" t="s">
        <v>14725</v>
      </c>
      <c r="G2490" t="s">
        <v>13183</v>
      </c>
      <c r="H2490" t="s">
        <v>13041</v>
      </c>
      <c r="J2490" t="s">
        <v>14726</v>
      </c>
      <c r="K2490" t="s">
        <v>14727</v>
      </c>
      <c r="L2490" t="s">
        <v>303</v>
      </c>
      <c r="M2490" t="s">
        <v>14728</v>
      </c>
    </row>
    <row r="2491" spans="1:13" x14ac:dyDescent="0.2">
      <c r="A2491" t="s">
        <v>292</v>
      </c>
      <c r="B2491" t="s">
        <v>293</v>
      </c>
      <c r="C2491" t="s">
        <v>14729</v>
      </c>
      <c r="D2491" t="s">
        <v>513</v>
      </c>
      <c r="F2491" t="s">
        <v>14730</v>
      </c>
      <c r="H2491" t="s">
        <v>13041</v>
      </c>
      <c r="J2491" t="s">
        <v>14731</v>
      </c>
      <c r="K2491" t="s">
        <v>302</v>
      </c>
      <c r="L2491" t="s">
        <v>303</v>
      </c>
      <c r="M2491" t="s">
        <v>12266</v>
      </c>
    </row>
    <row r="2492" spans="1:13" x14ac:dyDescent="0.2">
      <c r="A2492" t="s">
        <v>292</v>
      </c>
      <c r="B2492" t="s">
        <v>293</v>
      </c>
      <c r="C2492" t="s">
        <v>14732</v>
      </c>
      <c r="D2492" t="s">
        <v>14733</v>
      </c>
      <c r="E2492" t="s">
        <v>14734</v>
      </c>
      <c r="F2492" t="s">
        <v>14735</v>
      </c>
      <c r="G2492" t="s">
        <v>14736</v>
      </c>
      <c r="H2492" t="s">
        <v>13808</v>
      </c>
      <c r="I2492" t="s">
        <v>13041</v>
      </c>
      <c r="J2492" t="s">
        <v>14737</v>
      </c>
      <c r="K2492" t="s">
        <v>14738</v>
      </c>
      <c r="L2492" t="s">
        <v>303</v>
      </c>
      <c r="M2492" t="s">
        <v>9359</v>
      </c>
    </row>
    <row r="2493" spans="1:13" x14ac:dyDescent="0.2">
      <c r="A2493" t="s">
        <v>292</v>
      </c>
      <c r="B2493" t="s">
        <v>293</v>
      </c>
      <c r="C2493" t="s">
        <v>14739</v>
      </c>
      <c r="D2493" t="s">
        <v>564</v>
      </c>
      <c r="E2493" t="s">
        <v>296</v>
      </c>
      <c r="F2493" t="s">
        <v>14740</v>
      </c>
      <c r="G2493" t="s">
        <v>14741</v>
      </c>
      <c r="H2493" t="s">
        <v>13163</v>
      </c>
      <c r="I2493" t="s">
        <v>9695</v>
      </c>
      <c r="J2493" t="s">
        <v>14742</v>
      </c>
      <c r="K2493" t="s">
        <v>14743</v>
      </c>
      <c r="L2493" t="s">
        <v>303</v>
      </c>
      <c r="M2493" t="s">
        <v>422</v>
      </c>
    </row>
    <row r="2494" spans="1:13" x14ac:dyDescent="0.2">
      <c r="A2494" t="s">
        <v>292</v>
      </c>
      <c r="B2494" t="s">
        <v>293</v>
      </c>
      <c r="C2494" t="s">
        <v>14744</v>
      </c>
      <c r="D2494" t="s">
        <v>14745</v>
      </c>
      <c r="E2494" t="s">
        <v>14746</v>
      </c>
      <c r="F2494" t="s">
        <v>14747</v>
      </c>
      <c r="H2494" t="s">
        <v>14294</v>
      </c>
      <c r="I2494" t="s">
        <v>13041</v>
      </c>
      <c r="J2494" t="s">
        <v>14748</v>
      </c>
      <c r="K2494" t="s">
        <v>14749</v>
      </c>
      <c r="L2494" t="s">
        <v>303</v>
      </c>
      <c r="M2494" t="s">
        <v>14750</v>
      </c>
    </row>
    <row r="2495" spans="1:13" x14ac:dyDescent="0.2">
      <c r="A2495" t="s">
        <v>292</v>
      </c>
      <c r="B2495" t="s">
        <v>293</v>
      </c>
      <c r="C2495" t="s">
        <v>14751</v>
      </c>
      <c r="D2495" t="s">
        <v>10982</v>
      </c>
      <c r="E2495" t="s">
        <v>10983</v>
      </c>
      <c r="F2495" t="s">
        <v>14752</v>
      </c>
      <c r="H2495" t="s">
        <v>13313</v>
      </c>
      <c r="J2495" t="s">
        <v>14753</v>
      </c>
      <c r="K2495" t="s">
        <v>14754</v>
      </c>
      <c r="L2495" t="s">
        <v>303</v>
      </c>
      <c r="M2495" t="s">
        <v>11427</v>
      </c>
    </row>
    <row r="2496" spans="1:13" x14ac:dyDescent="0.2">
      <c r="A2496" t="s">
        <v>292</v>
      </c>
      <c r="B2496" t="s">
        <v>293</v>
      </c>
      <c r="C2496" t="s">
        <v>14755</v>
      </c>
      <c r="D2496" t="s">
        <v>14756</v>
      </c>
      <c r="E2496" t="s">
        <v>14757</v>
      </c>
      <c r="F2496" t="s">
        <v>14758</v>
      </c>
      <c r="G2496" t="s">
        <v>13237</v>
      </c>
      <c r="H2496" t="s">
        <v>13041</v>
      </c>
      <c r="J2496" t="s">
        <v>14759</v>
      </c>
      <c r="K2496" t="s">
        <v>14760</v>
      </c>
      <c r="L2496" t="s">
        <v>303</v>
      </c>
      <c r="M2496" t="s">
        <v>422</v>
      </c>
    </row>
    <row r="2497" spans="1:13" x14ac:dyDescent="0.2">
      <c r="A2497" t="s">
        <v>292</v>
      </c>
      <c r="B2497" t="s">
        <v>293</v>
      </c>
      <c r="C2497" t="s">
        <v>14761</v>
      </c>
      <c r="D2497" t="s">
        <v>394</v>
      </c>
      <c r="E2497" t="s">
        <v>395</v>
      </c>
      <c r="F2497" t="s">
        <v>1720</v>
      </c>
      <c r="G2497" t="s">
        <v>12167</v>
      </c>
      <c r="H2497" t="s">
        <v>14294</v>
      </c>
      <c r="J2497" t="s">
        <v>14762</v>
      </c>
      <c r="K2497" t="s">
        <v>14763</v>
      </c>
      <c r="L2497" t="s">
        <v>303</v>
      </c>
      <c r="M2497" t="s">
        <v>1258</v>
      </c>
    </row>
    <row r="2498" spans="1:13" x14ac:dyDescent="0.2">
      <c r="A2498" t="s">
        <v>292</v>
      </c>
      <c r="B2498" t="s">
        <v>293</v>
      </c>
      <c r="C2498" t="s">
        <v>14764</v>
      </c>
      <c r="D2498" t="s">
        <v>349</v>
      </c>
      <c r="F2498" t="s">
        <v>14765</v>
      </c>
      <c r="G2498" t="s">
        <v>14766</v>
      </c>
      <c r="I2498" t="s">
        <v>13041</v>
      </c>
      <c r="J2498" t="s">
        <v>14767</v>
      </c>
      <c r="K2498" t="s">
        <v>14768</v>
      </c>
      <c r="L2498" t="s">
        <v>303</v>
      </c>
      <c r="M2498" t="s">
        <v>14769</v>
      </c>
    </row>
    <row r="2499" spans="1:13" x14ac:dyDescent="0.2">
      <c r="A2499" t="s">
        <v>292</v>
      </c>
      <c r="B2499" t="s">
        <v>293</v>
      </c>
      <c r="C2499" t="s">
        <v>14770</v>
      </c>
      <c r="D2499" t="s">
        <v>14771</v>
      </c>
      <c r="E2499" t="s">
        <v>14772</v>
      </c>
      <c r="F2499" t="s">
        <v>14773</v>
      </c>
      <c r="H2499" t="s">
        <v>14032</v>
      </c>
      <c r="I2499" t="s">
        <v>13041</v>
      </c>
      <c r="J2499" t="s">
        <v>14774</v>
      </c>
      <c r="K2499" t="s">
        <v>14775</v>
      </c>
      <c r="L2499" t="s">
        <v>303</v>
      </c>
      <c r="M2499" t="s">
        <v>14776</v>
      </c>
    </row>
    <row r="2500" spans="1:13" x14ac:dyDescent="0.2">
      <c r="A2500" t="s">
        <v>292</v>
      </c>
      <c r="B2500" t="s">
        <v>293</v>
      </c>
      <c r="C2500" t="s">
        <v>14777</v>
      </c>
      <c r="D2500" t="s">
        <v>349</v>
      </c>
      <c r="F2500" t="s">
        <v>14778</v>
      </c>
      <c r="G2500" t="s">
        <v>13313</v>
      </c>
      <c r="H2500" t="s">
        <v>9695</v>
      </c>
      <c r="J2500" t="s">
        <v>14779</v>
      </c>
      <c r="K2500" t="s">
        <v>14780</v>
      </c>
      <c r="L2500" t="s">
        <v>303</v>
      </c>
      <c r="M2500" t="s">
        <v>422</v>
      </c>
    </row>
    <row r="2501" spans="1:13" x14ac:dyDescent="0.2">
      <c r="A2501" t="s">
        <v>292</v>
      </c>
      <c r="B2501" t="s">
        <v>293</v>
      </c>
      <c r="C2501" t="s">
        <v>14781</v>
      </c>
      <c r="D2501" t="s">
        <v>13286</v>
      </c>
      <c r="E2501" t="s">
        <v>14782</v>
      </c>
      <c r="F2501" t="s">
        <v>14783</v>
      </c>
      <c r="G2501" t="s">
        <v>14644</v>
      </c>
      <c r="H2501" t="s">
        <v>13041</v>
      </c>
      <c r="J2501" t="s">
        <v>14784</v>
      </c>
      <c r="K2501" t="s">
        <v>14785</v>
      </c>
      <c r="L2501" t="s">
        <v>303</v>
      </c>
      <c r="M2501" t="s">
        <v>13291</v>
      </c>
    </row>
    <row r="2502" spans="1:13" x14ac:dyDescent="0.2">
      <c r="A2502" t="s">
        <v>292</v>
      </c>
      <c r="B2502" t="s">
        <v>293</v>
      </c>
      <c r="C2502" t="s">
        <v>14786</v>
      </c>
      <c r="D2502" t="s">
        <v>13717</v>
      </c>
      <c r="E2502" t="s">
        <v>13718</v>
      </c>
      <c r="F2502" t="s">
        <v>14787</v>
      </c>
      <c r="G2502" t="s">
        <v>14788</v>
      </c>
      <c r="H2502" t="s">
        <v>14789</v>
      </c>
      <c r="I2502" t="s">
        <v>13041</v>
      </c>
      <c r="J2502" t="s">
        <v>14790</v>
      </c>
      <c r="K2502" t="s">
        <v>13765</v>
      </c>
      <c r="L2502" t="s">
        <v>303</v>
      </c>
      <c r="M2502" t="s">
        <v>3354</v>
      </c>
    </row>
    <row r="2503" spans="1:13" x14ac:dyDescent="0.2">
      <c r="A2503" t="s">
        <v>292</v>
      </c>
      <c r="B2503" t="s">
        <v>293</v>
      </c>
      <c r="C2503" t="s">
        <v>14791</v>
      </c>
      <c r="D2503" t="s">
        <v>14792</v>
      </c>
      <c r="E2503" t="s">
        <v>14793</v>
      </c>
      <c r="F2503" t="s">
        <v>14794</v>
      </c>
      <c r="G2503" t="s">
        <v>13296</v>
      </c>
      <c r="H2503" t="s">
        <v>13041</v>
      </c>
      <c r="J2503" t="s">
        <v>14795</v>
      </c>
      <c r="K2503" t="s">
        <v>14796</v>
      </c>
      <c r="L2503" t="s">
        <v>303</v>
      </c>
      <c r="M2503" t="s">
        <v>14797</v>
      </c>
    </row>
    <row r="2504" spans="1:13" x14ac:dyDescent="0.2">
      <c r="A2504" t="s">
        <v>292</v>
      </c>
      <c r="B2504" t="s">
        <v>293</v>
      </c>
      <c r="C2504" t="s">
        <v>14798</v>
      </c>
      <c r="D2504" t="s">
        <v>349</v>
      </c>
      <c r="F2504" t="s">
        <v>14799</v>
      </c>
      <c r="G2504" t="s">
        <v>14105</v>
      </c>
      <c r="H2504" t="s">
        <v>13313</v>
      </c>
      <c r="I2504" t="s">
        <v>9695</v>
      </c>
      <c r="J2504" t="s">
        <v>14800</v>
      </c>
      <c r="K2504" t="s">
        <v>302</v>
      </c>
      <c r="L2504" t="s">
        <v>303</v>
      </c>
      <c r="M2504" t="s">
        <v>422</v>
      </c>
    </row>
    <row r="2505" spans="1:13" x14ac:dyDescent="0.2">
      <c r="A2505" t="s">
        <v>292</v>
      </c>
      <c r="B2505" t="s">
        <v>293</v>
      </c>
      <c r="C2505" t="s">
        <v>14801</v>
      </c>
      <c r="D2505" t="s">
        <v>14802</v>
      </c>
      <c r="E2505" t="s">
        <v>14803</v>
      </c>
      <c r="F2505" t="s">
        <v>14804</v>
      </c>
      <c r="G2505" t="s">
        <v>14805</v>
      </c>
      <c r="H2505" t="s">
        <v>13258</v>
      </c>
      <c r="I2505" t="s">
        <v>14806</v>
      </c>
      <c r="J2505" t="s">
        <v>14807</v>
      </c>
      <c r="K2505" t="s">
        <v>302</v>
      </c>
      <c r="L2505" t="s">
        <v>303</v>
      </c>
      <c r="M2505" t="s">
        <v>14808</v>
      </c>
    </row>
    <row r="2506" spans="1:13" x14ac:dyDescent="0.2">
      <c r="A2506" t="s">
        <v>292</v>
      </c>
      <c r="B2506" t="s">
        <v>293</v>
      </c>
      <c r="C2506" t="s">
        <v>14809</v>
      </c>
      <c r="D2506" t="s">
        <v>14810</v>
      </c>
      <c r="E2506" t="s">
        <v>14811</v>
      </c>
      <c r="F2506" t="s">
        <v>14812</v>
      </c>
      <c r="G2506" t="s">
        <v>14105</v>
      </c>
      <c r="H2506" t="s">
        <v>13313</v>
      </c>
      <c r="J2506" t="s">
        <v>14813</v>
      </c>
      <c r="K2506" t="s">
        <v>14814</v>
      </c>
      <c r="L2506" t="s">
        <v>303</v>
      </c>
      <c r="M2506" t="s">
        <v>14815</v>
      </c>
    </row>
    <row r="2507" spans="1:13" x14ac:dyDescent="0.2">
      <c r="A2507" t="s">
        <v>292</v>
      </c>
      <c r="B2507" t="s">
        <v>293</v>
      </c>
      <c r="C2507" t="s">
        <v>14816</v>
      </c>
      <c r="D2507" t="s">
        <v>14817</v>
      </c>
      <c r="E2507" t="s">
        <v>14818</v>
      </c>
      <c r="F2507" t="s">
        <v>14819</v>
      </c>
      <c r="G2507" t="s">
        <v>14820</v>
      </c>
      <c r="H2507" t="s">
        <v>13622</v>
      </c>
      <c r="I2507" t="s">
        <v>13041</v>
      </c>
      <c r="J2507" t="s">
        <v>14821</v>
      </c>
      <c r="K2507" t="s">
        <v>302</v>
      </c>
      <c r="L2507" t="s">
        <v>303</v>
      </c>
      <c r="M2507" t="s">
        <v>14432</v>
      </c>
    </row>
    <row r="2508" spans="1:13" x14ac:dyDescent="0.2">
      <c r="A2508" t="s">
        <v>292</v>
      </c>
      <c r="B2508" t="s">
        <v>293</v>
      </c>
      <c r="C2508" t="s">
        <v>14822</v>
      </c>
      <c r="D2508" t="s">
        <v>14823</v>
      </c>
      <c r="E2508" t="s">
        <v>14824</v>
      </c>
      <c r="F2508" t="s">
        <v>14825</v>
      </c>
      <c r="G2508" t="s">
        <v>13313</v>
      </c>
      <c r="H2508" t="s">
        <v>9695</v>
      </c>
      <c r="J2508" t="s">
        <v>14826</v>
      </c>
      <c r="K2508" t="s">
        <v>14827</v>
      </c>
      <c r="L2508" t="s">
        <v>303</v>
      </c>
      <c r="M2508" t="s">
        <v>14828</v>
      </c>
    </row>
    <row r="2509" spans="1:13" x14ac:dyDescent="0.2">
      <c r="A2509" t="s">
        <v>292</v>
      </c>
      <c r="B2509" t="s">
        <v>293</v>
      </c>
      <c r="C2509" t="s">
        <v>14829</v>
      </c>
      <c r="D2509" t="s">
        <v>14830</v>
      </c>
      <c r="E2509" t="s">
        <v>14831</v>
      </c>
      <c r="F2509" t="s">
        <v>14832</v>
      </c>
      <c r="H2509" t="s">
        <v>13107</v>
      </c>
      <c r="I2509" t="s">
        <v>9695</v>
      </c>
      <c r="J2509" t="s">
        <v>14833</v>
      </c>
      <c r="K2509" t="s">
        <v>14834</v>
      </c>
      <c r="L2509" t="s">
        <v>303</v>
      </c>
      <c r="M2509" t="s">
        <v>1684</v>
      </c>
    </row>
    <row r="2510" spans="1:13" x14ac:dyDescent="0.2">
      <c r="A2510" t="s">
        <v>292</v>
      </c>
      <c r="B2510" t="s">
        <v>293</v>
      </c>
      <c r="C2510" t="s">
        <v>14835</v>
      </c>
      <c r="D2510" t="s">
        <v>14836</v>
      </c>
      <c r="E2510" t="s">
        <v>14837</v>
      </c>
      <c r="F2510" t="s">
        <v>14838</v>
      </c>
      <c r="H2510" t="s">
        <v>13041</v>
      </c>
      <c r="J2510" t="s">
        <v>14839</v>
      </c>
      <c r="K2510" t="s">
        <v>14840</v>
      </c>
      <c r="L2510" t="s">
        <v>303</v>
      </c>
      <c r="M2510" t="s">
        <v>14841</v>
      </c>
    </row>
    <row r="2511" spans="1:13" x14ac:dyDescent="0.2">
      <c r="A2511" t="s">
        <v>292</v>
      </c>
      <c r="B2511" t="s">
        <v>293</v>
      </c>
      <c r="C2511" t="s">
        <v>14842</v>
      </c>
      <c r="D2511" t="s">
        <v>14843</v>
      </c>
      <c r="E2511" t="s">
        <v>14844</v>
      </c>
      <c r="F2511" t="s">
        <v>14845</v>
      </c>
      <c r="H2511" t="s">
        <v>13622</v>
      </c>
      <c r="I2511" t="s">
        <v>13041</v>
      </c>
      <c r="J2511" t="s">
        <v>14846</v>
      </c>
      <c r="K2511" t="s">
        <v>14847</v>
      </c>
      <c r="L2511" t="s">
        <v>303</v>
      </c>
      <c r="M2511" t="s">
        <v>1054</v>
      </c>
    </row>
    <row r="2512" spans="1:13" x14ac:dyDescent="0.2">
      <c r="A2512" t="s">
        <v>292</v>
      </c>
      <c r="B2512" t="s">
        <v>293</v>
      </c>
      <c r="C2512" t="s">
        <v>14848</v>
      </c>
      <c r="D2512" t="s">
        <v>14849</v>
      </c>
      <c r="E2512" t="s">
        <v>14850</v>
      </c>
      <c r="F2512" t="s">
        <v>14851</v>
      </c>
      <c r="I2512" t="s">
        <v>13041</v>
      </c>
      <c r="J2512" t="s">
        <v>14852</v>
      </c>
      <c r="K2512" t="s">
        <v>14853</v>
      </c>
      <c r="L2512" t="s">
        <v>303</v>
      </c>
      <c r="M2512" t="s">
        <v>5139</v>
      </c>
    </row>
    <row r="2513" spans="1:13" x14ac:dyDescent="0.2">
      <c r="A2513" t="s">
        <v>292</v>
      </c>
      <c r="B2513" t="s">
        <v>293</v>
      </c>
      <c r="C2513" t="s">
        <v>14854</v>
      </c>
      <c r="D2513" t="s">
        <v>14855</v>
      </c>
      <c r="E2513" t="s">
        <v>14856</v>
      </c>
      <c r="F2513" t="s">
        <v>14857</v>
      </c>
      <c r="G2513" t="s">
        <v>14719</v>
      </c>
      <c r="H2513" t="s">
        <v>13041</v>
      </c>
      <c r="J2513" t="s">
        <v>14858</v>
      </c>
      <c r="K2513" t="s">
        <v>14859</v>
      </c>
      <c r="L2513" t="s">
        <v>303</v>
      </c>
      <c r="M2513" t="s">
        <v>14860</v>
      </c>
    </row>
    <row r="2514" spans="1:13" x14ac:dyDescent="0.2">
      <c r="A2514" t="s">
        <v>292</v>
      </c>
      <c r="B2514" t="s">
        <v>293</v>
      </c>
      <c r="C2514" t="s">
        <v>14861</v>
      </c>
      <c r="D2514" t="s">
        <v>13629</v>
      </c>
      <c r="E2514" t="s">
        <v>13630</v>
      </c>
      <c r="F2514" t="s">
        <v>14862</v>
      </c>
      <c r="G2514" t="s">
        <v>14863</v>
      </c>
      <c r="H2514" t="s">
        <v>13041</v>
      </c>
      <c r="J2514" t="s">
        <v>14864</v>
      </c>
      <c r="K2514" t="s">
        <v>302</v>
      </c>
      <c r="L2514" t="s">
        <v>303</v>
      </c>
      <c r="M2514" t="s">
        <v>4703</v>
      </c>
    </row>
    <row r="2515" spans="1:13" x14ac:dyDescent="0.2">
      <c r="A2515" t="s">
        <v>292</v>
      </c>
      <c r="B2515" t="s">
        <v>293</v>
      </c>
      <c r="C2515" t="s">
        <v>14865</v>
      </c>
      <c r="D2515" t="s">
        <v>14866</v>
      </c>
      <c r="F2515" t="s">
        <v>14867</v>
      </c>
      <c r="G2515" t="s">
        <v>14868</v>
      </c>
      <c r="H2515" t="s">
        <v>13041</v>
      </c>
      <c r="J2515" t="s">
        <v>13648</v>
      </c>
      <c r="K2515" t="s">
        <v>302</v>
      </c>
      <c r="L2515" t="s">
        <v>303</v>
      </c>
      <c r="M2515" t="s">
        <v>11628</v>
      </c>
    </row>
    <row r="2516" spans="1:13" x14ac:dyDescent="0.2">
      <c r="A2516" t="s">
        <v>292</v>
      </c>
      <c r="B2516" t="s">
        <v>293</v>
      </c>
      <c r="C2516" t="s">
        <v>14869</v>
      </c>
      <c r="D2516" t="s">
        <v>14870</v>
      </c>
      <c r="E2516" t="s">
        <v>14491</v>
      </c>
      <c r="F2516" t="s">
        <v>14871</v>
      </c>
      <c r="G2516" t="s">
        <v>13683</v>
      </c>
      <c r="H2516" t="s">
        <v>13041</v>
      </c>
      <c r="J2516" t="s">
        <v>14872</v>
      </c>
      <c r="K2516" t="s">
        <v>14873</v>
      </c>
      <c r="L2516" t="s">
        <v>303</v>
      </c>
      <c r="M2516" t="s">
        <v>14874</v>
      </c>
    </row>
    <row r="2517" spans="1:13" x14ac:dyDescent="0.2">
      <c r="A2517" t="s">
        <v>292</v>
      </c>
      <c r="B2517" t="s">
        <v>293</v>
      </c>
      <c r="C2517" t="s">
        <v>14875</v>
      </c>
      <c r="D2517" t="s">
        <v>9751</v>
      </c>
      <c r="F2517" t="s">
        <v>14876</v>
      </c>
      <c r="G2517" t="s">
        <v>14105</v>
      </c>
      <c r="H2517" t="s">
        <v>13313</v>
      </c>
      <c r="I2517" t="s">
        <v>9695</v>
      </c>
      <c r="J2517" t="s">
        <v>14877</v>
      </c>
      <c r="K2517" t="s">
        <v>14878</v>
      </c>
      <c r="L2517" t="s">
        <v>303</v>
      </c>
      <c r="M2517" t="s">
        <v>422</v>
      </c>
    </row>
    <row r="2518" spans="1:13" x14ac:dyDescent="0.2">
      <c r="A2518" t="s">
        <v>292</v>
      </c>
      <c r="B2518" t="s">
        <v>293</v>
      </c>
      <c r="C2518" t="s">
        <v>14879</v>
      </c>
      <c r="D2518" t="s">
        <v>14880</v>
      </c>
      <c r="F2518" t="s">
        <v>14881</v>
      </c>
      <c r="G2518" t="s">
        <v>13041</v>
      </c>
      <c r="J2518" t="s">
        <v>14882</v>
      </c>
      <c r="K2518" t="s">
        <v>14883</v>
      </c>
      <c r="L2518" t="s">
        <v>303</v>
      </c>
      <c r="M2518" t="s">
        <v>7579</v>
      </c>
    </row>
    <row r="2519" spans="1:13" x14ac:dyDescent="0.2">
      <c r="A2519" t="s">
        <v>292</v>
      </c>
      <c r="B2519" t="s">
        <v>293</v>
      </c>
      <c r="C2519" t="s">
        <v>14884</v>
      </c>
      <c r="D2519" t="s">
        <v>14885</v>
      </c>
      <c r="F2519" t="s">
        <v>14886</v>
      </c>
      <c r="G2519" t="s">
        <v>14887</v>
      </c>
      <c r="H2519" t="s">
        <v>13163</v>
      </c>
      <c r="J2519" t="s">
        <v>14888</v>
      </c>
      <c r="K2519" t="s">
        <v>14889</v>
      </c>
      <c r="L2519" t="s">
        <v>303</v>
      </c>
      <c r="M2519" t="s">
        <v>1807</v>
      </c>
    </row>
    <row r="2520" spans="1:13" x14ac:dyDescent="0.2">
      <c r="A2520" t="s">
        <v>292</v>
      </c>
      <c r="B2520" t="s">
        <v>293</v>
      </c>
      <c r="C2520" t="s">
        <v>14890</v>
      </c>
      <c r="D2520" t="s">
        <v>14891</v>
      </c>
      <c r="E2520" t="s">
        <v>14892</v>
      </c>
      <c r="F2520" t="s">
        <v>14893</v>
      </c>
      <c r="G2520" t="s">
        <v>13642</v>
      </c>
      <c r="H2520" t="s">
        <v>13041</v>
      </c>
      <c r="J2520" t="s">
        <v>14894</v>
      </c>
      <c r="K2520" t="s">
        <v>14895</v>
      </c>
      <c r="L2520" t="s">
        <v>303</v>
      </c>
      <c r="M2520" t="s">
        <v>1028</v>
      </c>
    </row>
    <row r="2521" spans="1:13" x14ac:dyDescent="0.2">
      <c r="A2521" t="s">
        <v>292</v>
      </c>
      <c r="B2521" t="s">
        <v>293</v>
      </c>
      <c r="C2521" t="s">
        <v>14896</v>
      </c>
      <c r="D2521" t="s">
        <v>492</v>
      </c>
      <c r="E2521" t="s">
        <v>493</v>
      </c>
      <c r="F2521" t="s">
        <v>14897</v>
      </c>
      <c r="I2521" t="s">
        <v>13041</v>
      </c>
      <c r="J2521" t="s">
        <v>14898</v>
      </c>
      <c r="K2521" t="s">
        <v>14899</v>
      </c>
      <c r="L2521" t="s">
        <v>303</v>
      </c>
      <c r="M2521" t="s">
        <v>4148</v>
      </c>
    </row>
    <row r="2522" spans="1:13" x14ac:dyDescent="0.2">
      <c r="A2522" t="s">
        <v>292</v>
      </c>
      <c r="B2522" t="s">
        <v>293</v>
      </c>
      <c r="C2522" t="s">
        <v>14900</v>
      </c>
      <c r="D2522" t="s">
        <v>349</v>
      </c>
      <c r="E2522" t="s">
        <v>1348</v>
      </c>
      <c r="F2522" t="s">
        <v>14901</v>
      </c>
      <c r="G2522" t="s">
        <v>13139</v>
      </c>
      <c r="H2522" t="s">
        <v>13041</v>
      </c>
      <c r="J2522" t="s">
        <v>14902</v>
      </c>
      <c r="K2522" t="s">
        <v>14903</v>
      </c>
      <c r="L2522" t="s">
        <v>303</v>
      </c>
      <c r="M2522" t="s">
        <v>2863</v>
      </c>
    </row>
    <row r="2523" spans="1:13" x14ac:dyDescent="0.2">
      <c r="A2523" t="s">
        <v>292</v>
      </c>
      <c r="B2523" t="s">
        <v>293</v>
      </c>
      <c r="C2523" t="s">
        <v>14904</v>
      </c>
      <c r="D2523" t="s">
        <v>14905</v>
      </c>
      <c r="E2523" t="s">
        <v>14906</v>
      </c>
      <c r="F2523" t="s">
        <v>14907</v>
      </c>
      <c r="G2523" t="s">
        <v>13054</v>
      </c>
      <c r="I2523" t="s">
        <v>13041</v>
      </c>
      <c r="J2523" t="s">
        <v>14908</v>
      </c>
      <c r="K2523" t="s">
        <v>14909</v>
      </c>
      <c r="L2523" t="s">
        <v>303</v>
      </c>
      <c r="M2523" t="s">
        <v>14910</v>
      </c>
    </row>
    <row r="2524" spans="1:13" x14ac:dyDescent="0.2">
      <c r="A2524" t="s">
        <v>292</v>
      </c>
      <c r="B2524" t="s">
        <v>293</v>
      </c>
      <c r="C2524" t="s">
        <v>14911</v>
      </c>
      <c r="D2524" t="s">
        <v>14912</v>
      </c>
      <c r="F2524" t="s">
        <v>14913</v>
      </c>
      <c r="H2524" t="s">
        <v>13041</v>
      </c>
      <c r="J2524" t="s">
        <v>14914</v>
      </c>
      <c r="K2524" t="s">
        <v>14915</v>
      </c>
      <c r="L2524" t="s">
        <v>303</v>
      </c>
      <c r="M2524" t="s">
        <v>14916</v>
      </c>
    </row>
    <row r="2525" spans="1:13" x14ac:dyDescent="0.2">
      <c r="A2525" t="s">
        <v>292</v>
      </c>
      <c r="B2525" t="s">
        <v>293</v>
      </c>
      <c r="C2525" t="s">
        <v>14917</v>
      </c>
      <c r="D2525" t="s">
        <v>14220</v>
      </c>
      <c r="E2525" t="s">
        <v>14918</v>
      </c>
      <c r="F2525" t="s">
        <v>14919</v>
      </c>
      <c r="G2525" t="s">
        <v>13041</v>
      </c>
      <c r="J2525" t="s">
        <v>14920</v>
      </c>
      <c r="K2525" t="s">
        <v>14921</v>
      </c>
      <c r="L2525" t="s">
        <v>303</v>
      </c>
      <c r="M2525" t="s">
        <v>5542</v>
      </c>
    </row>
    <row r="2526" spans="1:13" x14ac:dyDescent="0.2">
      <c r="A2526" t="s">
        <v>292</v>
      </c>
      <c r="B2526" t="s">
        <v>293</v>
      </c>
      <c r="C2526" t="s">
        <v>14922</v>
      </c>
      <c r="D2526" t="s">
        <v>14923</v>
      </c>
      <c r="E2526" t="s">
        <v>14924</v>
      </c>
      <c r="F2526" t="s">
        <v>14925</v>
      </c>
      <c r="G2526" t="s">
        <v>13843</v>
      </c>
      <c r="H2526" t="s">
        <v>13041</v>
      </c>
      <c r="J2526" t="s">
        <v>14926</v>
      </c>
      <c r="K2526" t="s">
        <v>302</v>
      </c>
      <c r="L2526" t="s">
        <v>303</v>
      </c>
      <c r="M2526" t="s">
        <v>422</v>
      </c>
    </row>
    <row r="2527" spans="1:13" x14ac:dyDescent="0.2">
      <c r="A2527" t="s">
        <v>292</v>
      </c>
      <c r="B2527" t="s">
        <v>293</v>
      </c>
      <c r="C2527" t="s">
        <v>14927</v>
      </c>
      <c r="D2527" t="s">
        <v>14928</v>
      </c>
      <c r="E2527" t="s">
        <v>14929</v>
      </c>
      <c r="F2527" t="s">
        <v>14930</v>
      </c>
      <c r="G2527" t="s">
        <v>11583</v>
      </c>
      <c r="H2527" t="s">
        <v>13578</v>
      </c>
      <c r="I2527" t="s">
        <v>13041</v>
      </c>
      <c r="J2527" t="s">
        <v>14931</v>
      </c>
      <c r="K2527" t="s">
        <v>302</v>
      </c>
      <c r="L2527" t="s">
        <v>303</v>
      </c>
      <c r="M2527" t="s">
        <v>8054</v>
      </c>
    </row>
    <row r="2528" spans="1:13" x14ac:dyDescent="0.2">
      <c r="A2528" t="s">
        <v>292</v>
      </c>
      <c r="B2528" t="s">
        <v>293</v>
      </c>
      <c r="C2528" t="s">
        <v>14932</v>
      </c>
      <c r="D2528" t="s">
        <v>14933</v>
      </c>
      <c r="E2528" t="s">
        <v>14934</v>
      </c>
      <c r="F2528" t="s">
        <v>14935</v>
      </c>
      <c r="G2528" t="s">
        <v>13163</v>
      </c>
      <c r="H2528" t="s">
        <v>9695</v>
      </c>
      <c r="J2528" t="s">
        <v>14936</v>
      </c>
      <c r="K2528" t="s">
        <v>14937</v>
      </c>
      <c r="L2528" t="s">
        <v>303</v>
      </c>
      <c r="M2528" t="s">
        <v>4729</v>
      </c>
    </row>
    <row r="2529" spans="1:13" x14ac:dyDescent="0.2">
      <c r="A2529" t="s">
        <v>292</v>
      </c>
      <c r="B2529" t="s">
        <v>293</v>
      </c>
      <c r="C2529" t="s">
        <v>14938</v>
      </c>
      <c r="D2529" t="s">
        <v>14939</v>
      </c>
      <c r="E2529" t="s">
        <v>14940</v>
      </c>
      <c r="F2529" t="s">
        <v>14941</v>
      </c>
      <c r="I2529" t="s">
        <v>13041</v>
      </c>
      <c r="J2529" t="s">
        <v>14942</v>
      </c>
      <c r="K2529" t="s">
        <v>14943</v>
      </c>
      <c r="L2529" t="s">
        <v>303</v>
      </c>
      <c r="M2529" t="s">
        <v>1190</v>
      </c>
    </row>
    <row r="2530" spans="1:13" x14ac:dyDescent="0.2">
      <c r="A2530" t="s">
        <v>292</v>
      </c>
      <c r="B2530" t="s">
        <v>293</v>
      </c>
      <c r="C2530" t="s">
        <v>14944</v>
      </c>
      <c r="D2530" t="s">
        <v>572</v>
      </c>
      <c r="E2530" t="s">
        <v>573</v>
      </c>
      <c r="F2530" t="s">
        <v>14945</v>
      </c>
      <c r="G2530" t="s">
        <v>14946</v>
      </c>
      <c r="H2530" t="s">
        <v>13935</v>
      </c>
      <c r="I2530" t="s">
        <v>9695</v>
      </c>
      <c r="J2530" t="s">
        <v>14947</v>
      </c>
      <c r="K2530" t="s">
        <v>14948</v>
      </c>
      <c r="L2530" t="s">
        <v>303</v>
      </c>
      <c r="M2530" t="s">
        <v>3907</v>
      </c>
    </row>
    <row r="2531" spans="1:13" x14ac:dyDescent="0.2">
      <c r="A2531" t="s">
        <v>292</v>
      </c>
      <c r="B2531" t="s">
        <v>293</v>
      </c>
      <c r="C2531" t="s">
        <v>14949</v>
      </c>
      <c r="D2531" t="s">
        <v>349</v>
      </c>
      <c r="E2531" t="s">
        <v>13874</v>
      </c>
      <c r="F2531" t="s">
        <v>14950</v>
      </c>
      <c r="G2531" t="s">
        <v>14951</v>
      </c>
      <c r="H2531" t="s">
        <v>14952</v>
      </c>
      <c r="J2531" t="s">
        <v>14953</v>
      </c>
      <c r="K2531" t="s">
        <v>14954</v>
      </c>
      <c r="L2531" t="s">
        <v>303</v>
      </c>
      <c r="M2531" t="s">
        <v>6940</v>
      </c>
    </row>
    <row r="2532" spans="1:13" x14ac:dyDescent="0.2">
      <c r="A2532" t="s">
        <v>292</v>
      </c>
      <c r="B2532" t="s">
        <v>293</v>
      </c>
      <c r="C2532" t="s">
        <v>14955</v>
      </c>
      <c r="D2532" t="s">
        <v>10007</v>
      </c>
      <c r="F2532" t="s">
        <v>14956</v>
      </c>
      <c r="G2532" t="s">
        <v>13163</v>
      </c>
      <c r="H2532" t="s">
        <v>9695</v>
      </c>
      <c r="J2532" t="s">
        <v>14957</v>
      </c>
      <c r="K2532" t="s">
        <v>14958</v>
      </c>
      <c r="L2532" t="s">
        <v>303</v>
      </c>
      <c r="M2532" t="s">
        <v>422</v>
      </c>
    </row>
    <row r="2533" spans="1:13" x14ac:dyDescent="0.2">
      <c r="A2533" t="s">
        <v>292</v>
      </c>
      <c r="B2533" t="s">
        <v>293</v>
      </c>
      <c r="C2533" t="s">
        <v>14959</v>
      </c>
      <c r="D2533" t="s">
        <v>14960</v>
      </c>
      <c r="F2533" t="s">
        <v>14961</v>
      </c>
      <c r="G2533" t="s">
        <v>13041</v>
      </c>
      <c r="J2533" t="s">
        <v>14962</v>
      </c>
      <c r="K2533" t="s">
        <v>14963</v>
      </c>
      <c r="L2533" t="s">
        <v>303</v>
      </c>
      <c r="M2533" t="s">
        <v>2497</v>
      </c>
    </row>
    <row r="2534" spans="1:13" x14ac:dyDescent="0.2">
      <c r="A2534" t="s">
        <v>292</v>
      </c>
      <c r="B2534" t="s">
        <v>293</v>
      </c>
      <c r="C2534" t="s">
        <v>14964</v>
      </c>
      <c r="D2534" t="s">
        <v>13879</v>
      </c>
      <c r="E2534" t="s">
        <v>14965</v>
      </c>
      <c r="F2534" t="s">
        <v>14966</v>
      </c>
      <c r="G2534" t="s">
        <v>13054</v>
      </c>
      <c r="I2534" t="s">
        <v>13041</v>
      </c>
      <c r="J2534" t="s">
        <v>14967</v>
      </c>
      <c r="K2534" t="s">
        <v>14968</v>
      </c>
      <c r="L2534" t="s">
        <v>303</v>
      </c>
      <c r="M2534" t="s">
        <v>14969</v>
      </c>
    </row>
    <row r="2535" spans="1:13" x14ac:dyDescent="0.2">
      <c r="A2535" t="s">
        <v>292</v>
      </c>
      <c r="B2535" t="s">
        <v>293</v>
      </c>
      <c r="C2535" t="s">
        <v>14970</v>
      </c>
      <c r="D2535" t="s">
        <v>295</v>
      </c>
      <c r="E2535" t="s">
        <v>296</v>
      </c>
      <c r="F2535" t="s">
        <v>14971</v>
      </c>
      <c r="I2535" t="s">
        <v>13041</v>
      </c>
      <c r="J2535" t="s">
        <v>14972</v>
      </c>
      <c r="K2535" t="s">
        <v>14973</v>
      </c>
      <c r="L2535" t="s">
        <v>303</v>
      </c>
      <c r="M2535" t="s">
        <v>1450</v>
      </c>
    </row>
    <row r="2536" spans="1:13" x14ac:dyDescent="0.2">
      <c r="A2536" t="s">
        <v>292</v>
      </c>
      <c r="B2536" t="s">
        <v>293</v>
      </c>
      <c r="C2536" t="s">
        <v>14974</v>
      </c>
      <c r="D2536" t="s">
        <v>394</v>
      </c>
      <c r="E2536" t="s">
        <v>1720</v>
      </c>
      <c r="F2536" t="s">
        <v>11094</v>
      </c>
      <c r="G2536" t="s">
        <v>13101</v>
      </c>
      <c r="H2536" t="s">
        <v>13041</v>
      </c>
      <c r="J2536" t="s">
        <v>14975</v>
      </c>
      <c r="K2536" t="s">
        <v>14976</v>
      </c>
      <c r="L2536" t="s">
        <v>303</v>
      </c>
      <c r="M2536" t="s">
        <v>3952</v>
      </c>
    </row>
    <row r="2537" spans="1:13" x14ac:dyDescent="0.2">
      <c r="A2537" t="s">
        <v>292</v>
      </c>
      <c r="B2537" t="s">
        <v>293</v>
      </c>
      <c r="C2537" t="s">
        <v>14977</v>
      </c>
      <c r="D2537" t="s">
        <v>10793</v>
      </c>
      <c r="E2537" t="s">
        <v>10794</v>
      </c>
      <c r="F2537" t="s">
        <v>14978</v>
      </c>
      <c r="G2537" t="s">
        <v>13251</v>
      </c>
      <c r="H2537" t="s">
        <v>9695</v>
      </c>
      <c r="J2537" t="s">
        <v>14979</v>
      </c>
      <c r="K2537" t="s">
        <v>302</v>
      </c>
      <c r="L2537" t="s">
        <v>303</v>
      </c>
      <c r="M2537" t="s">
        <v>422</v>
      </c>
    </row>
    <row r="2538" spans="1:13" x14ac:dyDescent="0.2">
      <c r="A2538" t="s">
        <v>292</v>
      </c>
      <c r="B2538" t="s">
        <v>293</v>
      </c>
      <c r="C2538" t="s">
        <v>14980</v>
      </c>
      <c r="D2538" t="s">
        <v>14981</v>
      </c>
      <c r="E2538" t="s">
        <v>14982</v>
      </c>
      <c r="F2538" t="s">
        <v>14983</v>
      </c>
      <c r="H2538" t="s">
        <v>14984</v>
      </c>
      <c r="I2538" t="s">
        <v>13041</v>
      </c>
      <c r="J2538" t="s">
        <v>14985</v>
      </c>
      <c r="K2538" t="s">
        <v>14986</v>
      </c>
      <c r="L2538" t="s">
        <v>303</v>
      </c>
      <c r="M2538" t="s">
        <v>14987</v>
      </c>
    </row>
    <row r="2539" spans="1:13" x14ac:dyDescent="0.2">
      <c r="A2539" t="s">
        <v>292</v>
      </c>
      <c r="B2539" t="s">
        <v>293</v>
      </c>
      <c r="C2539" t="s">
        <v>14988</v>
      </c>
      <c r="D2539" t="s">
        <v>394</v>
      </c>
      <c r="E2539" t="s">
        <v>3638</v>
      </c>
      <c r="F2539" t="s">
        <v>11001</v>
      </c>
      <c r="H2539" t="s">
        <v>13296</v>
      </c>
      <c r="I2539" t="s">
        <v>13041</v>
      </c>
      <c r="J2539" t="s">
        <v>14989</v>
      </c>
      <c r="K2539" t="s">
        <v>14990</v>
      </c>
      <c r="L2539" t="s">
        <v>303</v>
      </c>
      <c r="M2539" t="s">
        <v>1111</v>
      </c>
    </row>
    <row r="2540" spans="1:13" x14ac:dyDescent="0.2">
      <c r="A2540" t="s">
        <v>292</v>
      </c>
      <c r="B2540" t="s">
        <v>293</v>
      </c>
      <c r="C2540" t="s">
        <v>14991</v>
      </c>
      <c r="D2540" t="s">
        <v>14992</v>
      </c>
      <c r="E2540" t="s">
        <v>14993</v>
      </c>
      <c r="F2540" t="s">
        <v>14994</v>
      </c>
      <c r="H2540" t="s">
        <v>13258</v>
      </c>
      <c r="I2540" t="s">
        <v>14806</v>
      </c>
      <c r="J2540" t="s">
        <v>14995</v>
      </c>
      <c r="K2540" t="s">
        <v>14996</v>
      </c>
      <c r="L2540" t="s">
        <v>303</v>
      </c>
      <c r="M2540" t="s">
        <v>14997</v>
      </c>
    </row>
    <row r="2541" spans="1:13" x14ac:dyDescent="0.2">
      <c r="A2541" t="s">
        <v>292</v>
      </c>
      <c r="B2541" t="s">
        <v>293</v>
      </c>
      <c r="C2541" t="s">
        <v>14998</v>
      </c>
      <c r="D2541" t="s">
        <v>14999</v>
      </c>
      <c r="E2541" t="s">
        <v>15000</v>
      </c>
      <c r="F2541" t="s">
        <v>15001</v>
      </c>
      <c r="H2541" t="s">
        <v>13258</v>
      </c>
      <c r="J2541" t="s">
        <v>15002</v>
      </c>
      <c r="K2541" t="s">
        <v>15003</v>
      </c>
      <c r="L2541" t="s">
        <v>303</v>
      </c>
      <c r="M2541" t="s">
        <v>15004</v>
      </c>
    </row>
    <row r="2542" spans="1:13" x14ac:dyDescent="0.2">
      <c r="A2542" t="s">
        <v>292</v>
      </c>
      <c r="B2542" t="s">
        <v>293</v>
      </c>
      <c r="C2542" t="s">
        <v>15005</v>
      </c>
      <c r="D2542" t="s">
        <v>15006</v>
      </c>
      <c r="E2542" t="s">
        <v>15007</v>
      </c>
      <c r="F2542" t="s">
        <v>15008</v>
      </c>
      <c r="G2542" t="s">
        <v>13139</v>
      </c>
      <c r="H2542" t="s">
        <v>13041</v>
      </c>
      <c r="J2542" t="s">
        <v>15009</v>
      </c>
      <c r="K2542" t="s">
        <v>15010</v>
      </c>
      <c r="L2542" t="s">
        <v>303</v>
      </c>
      <c r="M2542" t="s">
        <v>2157</v>
      </c>
    </row>
    <row r="2543" spans="1:13" x14ac:dyDescent="0.2">
      <c r="A2543" t="s">
        <v>292</v>
      </c>
      <c r="B2543" t="s">
        <v>293</v>
      </c>
      <c r="C2543" t="s">
        <v>15011</v>
      </c>
      <c r="D2543" t="s">
        <v>349</v>
      </c>
      <c r="F2543" t="s">
        <v>15012</v>
      </c>
      <c r="G2543" t="s">
        <v>15013</v>
      </c>
      <c r="H2543" t="s">
        <v>13041</v>
      </c>
      <c r="J2543" t="s">
        <v>15014</v>
      </c>
      <c r="K2543" t="s">
        <v>15015</v>
      </c>
      <c r="L2543" t="s">
        <v>303</v>
      </c>
      <c r="M2543" t="s">
        <v>422</v>
      </c>
    </row>
    <row r="2544" spans="1:13" x14ac:dyDescent="0.2">
      <c r="A2544" t="s">
        <v>292</v>
      </c>
      <c r="B2544" t="s">
        <v>293</v>
      </c>
      <c r="C2544" t="s">
        <v>15016</v>
      </c>
      <c r="D2544" t="s">
        <v>15017</v>
      </c>
      <c r="E2544" t="s">
        <v>15018</v>
      </c>
      <c r="F2544" t="s">
        <v>15019</v>
      </c>
      <c r="H2544" t="s">
        <v>14316</v>
      </c>
      <c r="J2544" t="s">
        <v>15020</v>
      </c>
      <c r="K2544" t="s">
        <v>15021</v>
      </c>
      <c r="L2544" t="s">
        <v>303</v>
      </c>
      <c r="M2544" t="s">
        <v>15022</v>
      </c>
    </row>
    <row r="2545" spans="1:13" x14ac:dyDescent="0.2">
      <c r="A2545" t="s">
        <v>292</v>
      </c>
      <c r="B2545" t="s">
        <v>293</v>
      </c>
      <c r="C2545" t="s">
        <v>15023</v>
      </c>
      <c r="D2545" t="s">
        <v>394</v>
      </c>
      <c r="E2545" t="s">
        <v>4921</v>
      </c>
      <c r="F2545" t="s">
        <v>1720</v>
      </c>
      <c r="G2545" t="s">
        <v>15024</v>
      </c>
      <c r="H2545" t="s">
        <v>14741</v>
      </c>
      <c r="I2545" t="s">
        <v>15025</v>
      </c>
      <c r="J2545" t="s">
        <v>15026</v>
      </c>
      <c r="K2545" t="s">
        <v>302</v>
      </c>
      <c r="L2545" t="s">
        <v>303</v>
      </c>
      <c r="M2545" t="s">
        <v>15027</v>
      </c>
    </row>
    <row r="2546" spans="1:13" x14ac:dyDescent="0.2">
      <c r="A2546" t="s">
        <v>292</v>
      </c>
      <c r="B2546" t="s">
        <v>293</v>
      </c>
      <c r="C2546" t="s">
        <v>15028</v>
      </c>
      <c r="D2546" t="s">
        <v>15029</v>
      </c>
      <c r="E2546" t="s">
        <v>15030</v>
      </c>
      <c r="F2546" t="s">
        <v>15031</v>
      </c>
      <c r="I2546" t="s">
        <v>13041</v>
      </c>
      <c r="J2546" t="s">
        <v>15032</v>
      </c>
      <c r="K2546" t="s">
        <v>15033</v>
      </c>
      <c r="L2546" t="s">
        <v>303</v>
      </c>
      <c r="M2546" t="s">
        <v>15034</v>
      </c>
    </row>
    <row r="2547" spans="1:13" x14ac:dyDescent="0.2">
      <c r="A2547" t="s">
        <v>292</v>
      </c>
      <c r="B2547" t="s">
        <v>293</v>
      </c>
      <c r="C2547" t="s">
        <v>15035</v>
      </c>
      <c r="D2547" t="s">
        <v>15036</v>
      </c>
      <c r="E2547" t="s">
        <v>15037</v>
      </c>
      <c r="F2547" t="s">
        <v>15038</v>
      </c>
      <c r="G2547" t="s">
        <v>13114</v>
      </c>
      <c r="H2547" t="s">
        <v>13041</v>
      </c>
      <c r="J2547" t="s">
        <v>15039</v>
      </c>
      <c r="K2547" t="s">
        <v>302</v>
      </c>
      <c r="L2547" t="s">
        <v>303</v>
      </c>
      <c r="M2547" t="s">
        <v>13421</v>
      </c>
    </row>
    <row r="2548" spans="1:13" x14ac:dyDescent="0.2">
      <c r="A2548" t="s">
        <v>292</v>
      </c>
      <c r="B2548" t="s">
        <v>293</v>
      </c>
      <c r="C2548" t="s">
        <v>15040</v>
      </c>
      <c r="D2548" t="s">
        <v>349</v>
      </c>
      <c r="F2548" t="s">
        <v>15041</v>
      </c>
      <c r="H2548" t="s">
        <v>13041</v>
      </c>
      <c r="J2548" t="s">
        <v>15042</v>
      </c>
      <c r="K2548" t="s">
        <v>15043</v>
      </c>
      <c r="L2548" t="s">
        <v>303</v>
      </c>
      <c r="M2548" t="s">
        <v>1247</v>
      </c>
    </row>
    <row r="2549" spans="1:13" x14ac:dyDescent="0.2">
      <c r="A2549" t="s">
        <v>292</v>
      </c>
      <c r="B2549" t="s">
        <v>293</v>
      </c>
      <c r="C2549" t="s">
        <v>15044</v>
      </c>
      <c r="D2549" t="s">
        <v>15045</v>
      </c>
      <c r="F2549" t="s">
        <v>15046</v>
      </c>
      <c r="G2549" t="s">
        <v>13041</v>
      </c>
      <c r="J2549" t="s">
        <v>15047</v>
      </c>
      <c r="K2549" t="s">
        <v>15048</v>
      </c>
      <c r="L2549" t="s">
        <v>303</v>
      </c>
      <c r="M2549" t="s">
        <v>15049</v>
      </c>
    </row>
    <row r="2550" spans="1:13" x14ac:dyDescent="0.2">
      <c r="A2550" t="s">
        <v>292</v>
      </c>
      <c r="B2550" t="s">
        <v>293</v>
      </c>
      <c r="C2550" t="s">
        <v>15050</v>
      </c>
      <c r="D2550" t="s">
        <v>349</v>
      </c>
      <c r="F2550" t="s">
        <v>15051</v>
      </c>
      <c r="G2550" t="s">
        <v>15052</v>
      </c>
      <c r="H2550" t="s">
        <v>13097</v>
      </c>
      <c r="I2550" t="s">
        <v>13041</v>
      </c>
      <c r="J2550" t="s">
        <v>15053</v>
      </c>
      <c r="K2550" t="s">
        <v>302</v>
      </c>
      <c r="L2550" t="s">
        <v>303</v>
      </c>
      <c r="M2550" t="s">
        <v>422</v>
      </c>
    </row>
    <row r="2551" spans="1:13" x14ac:dyDescent="0.2">
      <c r="A2551" t="s">
        <v>292</v>
      </c>
      <c r="B2551" t="s">
        <v>293</v>
      </c>
      <c r="C2551" t="s">
        <v>15054</v>
      </c>
      <c r="D2551" t="s">
        <v>15055</v>
      </c>
      <c r="E2551" t="s">
        <v>15056</v>
      </c>
      <c r="F2551" t="s">
        <v>15057</v>
      </c>
      <c r="G2551" t="s">
        <v>13578</v>
      </c>
      <c r="H2551" t="s">
        <v>13041</v>
      </c>
      <c r="J2551" t="s">
        <v>15058</v>
      </c>
      <c r="K2551" t="s">
        <v>15059</v>
      </c>
      <c r="L2551" t="s">
        <v>303</v>
      </c>
      <c r="M2551" t="s">
        <v>15060</v>
      </c>
    </row>
    <row r="2552" spans="1:13" x14ac:dyDescent="0.2">
      <c r="A2552" t="s">
        <v>292</v>
      </c>
      <c r="B2552" t="s">
        <v>293</v>
      </c>
      <c r="C2552" t="s">
        <v>15061</v>
      </c>
      <c r="D2552" t="s">
        <v>15062</v>
      </c>
      <c r="E2552" t="s">
        <v>15063</v>
      </c>
      <c r="F2552" t="s">
        <v>15064</v>
      </c>
      <c r="G2552" t="s">
        <v>13387</v>
      </c>
      <c r="H2552" t="s">
        <v>13041</v>
      </c>
      <c r="J2552" t="s">
        <v>15065</v>
      </c>
      <c r="K2552" t="s">
        <v>302</v>
      </c>
      <c r="L2552" t="s">
        <v>303</v>
      </c>
      <c r="M2552" t="s">
        <v>422</v>
      </c>
    </row>
    <row r="2553" spans="1:13" x14ac:dyDescent="0.2">
      <c r="A2553" t="s">
        <v>292</v>
      </c>
      <c r="B2553" t="s">
        <v>293</v>
      </c>
      <c r="C2553" t="s">
        <v>15066</v>
      </c>
      <c r="D2553" t="s">
        <v>572</v>
      </c>
      <c r="E2553" t="s">
        <v>573</v>
      </c>
      <c r="F2553" t="s">
        <v>15067</v>
      </c>
      <c r="G2553" t="s">
        <v>13091</v>
      </c>
      <c r="H2553" t="s">
        <v>13041</v>
      </c>
      <c r="J2553" t="s">
        <v>15068</v>
      </c>
      <c r="K2553" t="s">
        <v>15069</v>
      </c>
      <c r="L2553" t="s">
        <v>303</v>
      </c>
      <c r="M2553" t="s">
        <v>5402</v>
      </c>
    </row>
    <row r="2554" spans="1:13" x14ac:dyDescent="0.2">
      <c r="A2554" t="s">
        <v>292</v>
      </c>
      <c r="B2554" t="s">
        <v>293</v>
      </c>
      <c r="C2554" t="s">
        <v>15070</v>
      </c>
      <c r="D2554" t="s">
        <v>9806</v>
      </c>
      <c r="E2554" t="s">
        <v>9807</v>
      </c>
      <c r="F2554" t="s">
        <v>15071</v>
      </c>
      <c r="G2554" t="s">
        <v>13296</v>
      </c>
      <c r="H2554" t="s">
        <v>13041</v>
      </c>
      <c r="J2554" t="s">
        <v>15072</v>
      </c>
      <c r="K2554" t="s">
        <v>15073</v>
      </c>
      <c r="L2554" t="s">
        <v>303</v>
      </c>
      <c r="M2554" t="s">
        <v>15074</v>
      </c>
    </row>
    <row r="2555" spans="1:13" x14ac:dyDescent="0.2">
      <c r="A2555" t="s">
        <v>292</v>
      </c>
      <c r="B2555" t="s">
        <v>293</v>
      </c>
      <c r="C2555" t="s">
        <v>15075</v>
      </c>
      <c r="D2555" t="s">
        <v>15076</v>
      </c>
      <c r="E2555" t="s">
        <v>15077</v>
      </c>
      <c r="F2555" t="s">
        <v>15078</v>
      </c>
      <c r="G2555" t="s">
        <v>13139</v>
      </c>
      <c r="H2555" t="s">
        <v>13041</v>
      </c>
      <c r="J2555" t="s">
        <v>15079</v>
      </c>
      <c r="K2555" t="s">
        <v>302</v>
      </c>
      <c r="L2555" t="s">
        <v>303</v>
      </c>
      <c r="M2555" t="s">
        <v>422</v>
      </c>
    </row>
    <row r="2556" spans="1:13" x14ac:dyDescent="0.2">
      <c r="A2556" t="s">
        <v>292</v>
      </c>
      <c r="B2556" t="s">
        <v>293</v>
      </c>
      <c r="C2556" t="s">
        <v>15080</v>
      </c>
      <c r="D2556" t="s">
        <v>13212</v>
      </c>
      <c r="E2556" t="s">
        <v>15081</v>
      </c>
      <c r="F2556" t="s">
        <v>15082</v>
      </c>
      <c r="G2556" t="s">
        <v>13333</v>
      </c>
      <c r="H2556" t="s">
        <v>13313</v>
      </c>
      <c r="I2556" t="s">
        <v>9695</v>
      </c>
      <c r="J2556" t="s">
        <v>15083</v>
      </c>
      <c r="K2556" t="s">
        <v>15084</v>
      </c>
      <c r="L2556" t="s">
        <v>303</v>
      </c>
      <c r="M2556" t="s">
        <v>9756</v>
      </c>
    </row>
    <row r="2557" spans="1:13" x14ac:dyDescent="0.2">
      <c r="A2557" t="s">
        <v>292</v>
      </c>
      <c r="B2557" t="s">
        <v>293</v>
      </c>
      <c r="C2557" t="s">
        <v>15085</v>
      </c>
      <c r="D2557" t="s">
        <v>492</v>
      </c>
      <c r="E2557" t="s">
        <v>15086</v>
      </c>
      <c r="F2557" t="s">
        <v>15087</v>
      </c>
      <c r="H2557" t="s">
        <v>13362</v>
      </c>
      <c r="I2557" t="s">
        <v>9695</v>
      </c>
      <c r="J2557" t="s">
        <v>15088</v>
      </c>
      <c r="K2557" t="s">
        <v>15089</v>
      </c>
      <c r="L2557" t="s">
        <v>303</v>
      </c>
      <c r="M2557" t="s">
        <v>4148</v>
      </c>
    </row>
    <row r="2558" spans="1:13" x14ac:dyDescent="0.2">
      <c r="A2558" t="s">
        <v>292</v>
      </c>
      <c r="B2558" t="s">
        <v>293</v>
      </c>
      <c r="C2558" t="s">
        <v>15090</v>
      </c>
      <c r="D2558" t="s">
        <v>15091</v>
      </c>
      <c r="E2558" t="s">
        <v>15092</v>
      </c>
      <c r="F2558" t="s">
        <v>15093</v>
      </c>
      <c r="G2558" t="s">
        <v>13091</v>
      </c>
      <c r="H2558" t="s">
        <v>13041</v>
      </c>
      <c r="J2558" t="s">
        <v>15094</v>
      </c>
      <c r="K2558" t="s">
        <v>15095</v>
      </c>
      <c r="L2558" t="s">
        <v>303</v>
      </c>
      <c r="M2558" t="s">
        <v>383</v>
      </c>
    </row>
    <row r="2559" spans="1:13" x14ac:dyDescent="0.2">
      <c r="A2559" t="s">
        <v>292</v>
      </c>
      <c r="B2559" t="s">
        <v>293</v>
      </c>
      <c r="C2559" t="s">
        <v>15096</v>
      </c>
      <c r="D2559" t="s">
        <v>14870</v>
      </c>
      <c r="E2559" t="s">
        <v>15097</v>
      </c>
      <c r="F2559" t="s">
        <v>15098</v>
      </c>
      <c r="G2559" t="s">
        <v>15099</v>
      </c>
      <c r="H2559" t="s">
        <v>13683</v>
      </c>
      <c r="I2559" t="s">
        <v>13041</v>
      </c>
      <c r="J2559" t="s">
        <v>15100</v>
      </c>
      <c r="K2559" t="s">
        <v>15101</v>
      </c>
      <c r="L2559" t="s">
        <v>303</v>
      </c>
      <c r="M2559" t="s">
        <v>14874</v>
      </c>
    </row>
    <row r="2560" spans="1:13" x14ac:dyDescent="0.2">
      <c r="A2560" t="s">
        <v>292</v>
      </c>
      <c r="B2560" t="s">
        <v>293</v>
      </c>
      <c r="C2560" t="s">
        <v>15102</v>
      </c>
      <c r="D2560" t="s">
        <v>15103</v>
      </c>
      <c r="E2560" t="s">
        <v>15104</v>
      </c>
      <c r="F2560" t="s">
        <v>15105</v>
      </c>
      <c r="G2560" t="s">
        <v>15106</v>
      </c>
      <c r="H2560" t="s">
        <v>13041</v>
      </c>
      <c r="J2560" t="s">
        <v>15107</v>
      </c>
      <c r="K2560" t="s">
        <v>302</v>
      </c>
      <c r="L2560" t="s">
        <v>303</v>
      </c>
      <c r="M2560" t="s">
        <v>15108</v>
      </c>
    </row>
    <row r="2561" spans="1:13" x14ac:dyDescent="0.2">
      <c r="A2561" t="s">
        <v>292</v>
      </c>
      <c r="B2561" t="s">
        <v>293</v>
      </c>
      <c r="C2561" t="s">
        <v>15109</v>
      </c>
      <c r="D2561" t="s">
        <v>13155</v>
      </c>
      <c r="E2561" t="s">
        <v>12953</v>
      </c>
      <c r="F2561" t="s">
        <v>15110</v>
      </c>
      <c r="G2561" t="s">
        <v>13041</v>
      </c>
      <c r="J2561" t="s">
        <v>15111</v>
      </c>
      <c r="K2561" t="s">
        <v>15112</v>
      </c>
      <c r="L2561" t="s">
        <v>303</v>
      </c>
      <c r="M2561" t="s">
        <v>5139</v>
      </c>
    </row>
    <row r="2562" spans="1:13" x14ac:dyDescent="0.2">
      <c r="A2562" t="s">
        <v>292</v>
      </c>
      <c r="B2562" t="s">
        <v>293</v>
      </c>
      <c r="C2562" t="s">
        <v>15113</v>
      </c>
      <c r="D2562" t="s">
        <v>394</v>
      </c>
      <c r="F2562" t="s">
        <v>15114</v>
      </c>
      <c r="H2562" t="s">
        <v>13073</v>
      </c>
      <c r="I2562" t="s">
        <v>13041</v>
      </c>
      <c r="J2562" t="s">
        <v>15115</v>
      </c>
      <c r="K2562" t="s">
        <v>15116</v>
      </c>
      <c r="L2562" t="s">
        <v>303</v>
      </c>
      <c r="M2562" t="s">
        <v>14916</v>
      </c>
    </row>
    <row r="2563" spans="1:13" x14ac:dyDescent="0.2">
      <c r="A2563" t="s">
        <v>292</v>
      </c>
      <c r="B2563" t="s">
        <v>293</v>
      </c>
      <c r="C2563" t="s">
        <v>15117</v>
      </c>
      <c r="D2563" t="s">
        <v>349</v>
      </c>
      <c r="F2563" t="s">
        <v>15118</v>
      </c>
      <c r="G2563" t="s">
        <v>14984</v>
      </c>
      <c r="H2563" t="s">
        <v>13041</v>
      </c>
      <c r="J2563" t="s">
        <v>15119</v>
      </c>
      <c r="K2563" t="s">
        <v>302</v>
      </c>
      <c r="L2563" t="s">
        <v>303</v>
      </c>
      <c r="M2563" t="s">
        <v>422</v>
      </c>
    </row>
    <row r="2564" spans="1:13" x14ac:dyDescent="0.2">
      <c r="A2564" t="s">
        <v>292</v>
      </c>
      <c r="B2564" t="s">
        <v>293</v>
      </c>
      <c r="C2564" t="s">
        <v>15120</v>
      </c>
      <c r="D2564" t="s">
        <v>13603</v>
      </c>
      <c r="E2564" t="s">
        <v>15121</v>
      </c>
      <c r="F2564" t="s">
        <v>15122</v>
      </c>
      <c r="G2564" t="s">
        <v>13054</v>
      </c>
      <c r="H2564" t="s">
        <v>13041</v>
      </c>
      <c r="J2564" t="s">
        <v>15123</v>
      </c>
      <c r="K2564" t="s">
        <v>302</v>
      </c>
      <c r="L2564" t="s">
        <v>303</v>
      </c>
      <c r="M2564" t="s">
        <v>5567</v>
      </c>
    </row>
    <row r="2565" spans="1:13" x14ac:dyDescent="0.2">
      <c r="A2565" t="s">
        <v>292</v>
      </c>
      <c r="B2565" t="s">
        <v>293</v>
      </c>
      <c r="C2565" t="s">
        <v>15124</v>
      </c>
      <c r="D2565" t="s">
        <v>15125</v>
      </c>
      <c r="E2565" t="s">
        <v>15126</v>
      </c>
      <c r="F2565" t="s">
        <v>15127</v>
      </c>
      <c r="H2565" t="s">
        <v>13041</v>
      </c>
      <c r="J2565" t="s">
        <v>15128</v>
      </c>
      <c r="K2565" t="s">
        <v>15129</v>
      </c>
      <c r="L2565" t="s">
        <v>303</v>
      </c>
      <c r="M2565" t="s">
        <v>422</v>
      </c>
    </row>
    <row r="2566" spans="1:13" x14ac:dyDescent="0.2">
      <c r="A2566" t="s">
        <v>292</v>
      </c>
      <c r="B2566" t="s">
        <v>293</v>
      </c>
      <c r="C2566" t="s">
        <v>15130</v>
      </c>
      <c r="D2566" t="s">
        <v>10982</v>
      </c>
      <c r="E2566" t="s">
        <v>10983</v>
      </c>
      <c r="F2566" t="s">
        <v>15131</v>
      </c>
      <c r="H2566" t="s">
        <v>13107</v>
      </c>
      <c r="I2566" t="s">
        <v>9695</v>
      </c>
      <c r="J2566" t="s">
        <v>15132</v>
      </c>
      <c r="K2566" t="s">
        <v>15133</v>
      </c>
      <c r="L2566" t="s">
        <v>303</v>
      </c>
      <c r="M2566" t="s">
        <v>2347</v>
      </c>
    </row>
    <row r="2567" spans="1:13" x14ac:dyDescent="0.2">
      <c r="A2567" t="s">
        <v>292</v>
      </c>
      <c r="B2567" t="s">
        <v>293</v>
      </c>
      <c r="C2567" t="s">
        <v>15134</v>
      </c>
      <c r="D2567" t="s">
        <v>9751</v>
      </c>
      <c r="E2567" t="s">
        <v>10819</v>
      </c>
      <c r="F2567" t="s">
        <v>15135</v>
      </c>
      <c r="G2567" t="s">
        <v>15136</v>
      </c>
      <c r="J2567" t="s">
        <v>15137</v>
      </c>
      <c r="K2567" t="s">
        <v>302</v>
      </c>
      <c r="L2567" t="s">
        <v>303</v>
      </c>
      <c r="M2567" t="s">
        <v>9568</v>
      </c>
    </row>
    <row r="2568" spans="1:13" x14ac:dyDescent="0.2">
      <c r="A2568" t="s">
        <v>292</v>
      </c>
      <c r="B2568" t="s">
        <v>293</v>
      </c>
      <c r="C2568" t="s">
        <v>15138</v>
      </c>
      <c r="D2568" t="s">
        <v>2857</v>
      </c>
      <c r="E2568" t="s">
        <v>2858</v>
      </c>
      <c r="F2568" t="s">
        <v>15139</v>
      </c>
      <c r="G2568" t="s">
        <v>13339</v>
      </c>
      <c r="H2568" t="s">
        <v>13041</v>
      </c>
      <c r="J2568" t="s">
        <v>15140</v>
      </c>
      <c r="K2568" t="s">
        <v>302</v>
      </c>
      <c r="L2568" t="s">
        <v>303</v>
      </c>
      <c r="M2568" t="s">
        <v>15141</v>
      </c>
    </row>
    <row r="2569" spans="1:13" x14ac:dyDescent="0.2">
      <c r="A2569" t="s">
        <v>292</v>
      </c>
      <c r="B2569" t="s">
        <v>293</v>
      </c>
      <c r="C2569" t="s">
        <v>15142</v>
      </c>
      <c r="D2569" t="s">
        <v>13879</v>
      </c>
      <c r="E2569" t="s">
        <v>15143</v>
      </c>
      <c r="F2569" t="s">
        <v>15144</v>
      </c>
      <c r="G2569" t="s">
        <v>13296</v>
      </c>
      <c r="H2569" t="s">
        <v>13041</v>
      </c>
      <c r="J2569" t="s">
        <v>15145</v>
      </c>
      <c r="K2569" t="s">
        <v>15146</v>
      </c>
      <c r="L2569" t="s">
        <v>303</v>
      </c>
      <c r="M2569" t="s">
        <v>674</v>
      </c>
    </row>
    <row r="2570" spans="1:13" x14ac:dyDescent="0.2">
      <c r="A2570" t="s">
        <v>292</v>
      </c>
      <c r="B2570" t="s">
        <v>293</v>
      </c>
      <c r="C2570" t="s">
        <v>15147</v>
      </c>
      <c r="D2570" t="s">
        <v>349</v>
      </c>
      <c r="F2570" t="s">
        <v>1158</v>
      </c>
      <c r="G2570" t="s">
        <v>15148</v>
      </c>
      <c r="I2570" t="s">
        <v>13041</v>
      </c>
      <c r="J2570" t="s">
        <v>15149</v>
      </c>
      <c r="K2570" t="s">
        <v>302</v>
      </c>
      <c r="L2570" t="s">
        <v>303</v>
      </c>
      <c r="M2570" t="s">
        <v>15150</v>
      </c>
    </row>
    <row r="2571" spans="1:13" x14ac:dyDescent="0.2">
      <c r="A2571" t="s">
        <v>292</v>
      </c>
      <c r="B2571" t="s">
        <v>293</v>
      </c>
      <c r="C2571" t="s">
        <v>15151</v>
      </c>
      <c r="D2571" t="s">
        <v>15152</v>
      </c>
      <c r="E2571" t="s">
        <v>15153</v>
      </c>
      <c r="F2571" t="s">
        <v>15154</v>
      </c>
      <c r="I2571" t="s">
        <v>13041</v>
      </c>
      <c r="J2571" t="s">
        <v>15155</v>
      </c>
      <c r="K2571" t="s">
        <v>15156</v>
      </c>
      <c r="L2571" t="s">
        <v>303</v>
      </c>
      <c r="M2571" t="s">
        <v>14808</v>
      </c>
    </row>
    <row r="2572" spans="1:13" x14ac:dyDescent="0.2">
      <c r="A2572" t="s">
        <v>292</v>
      </c>
      <c r="B2572" t="s">
        <v>293</v>
      </c>
      <c r="C2572" t="s">
        <v>15157</v>
      </c>
      <c r="D2572" t="s">
        <v>15158</v>
      </c>
      <c r="E2572" t="s">
        <v>15159</v>
      </c>
      <c r="F2572" t="s">
        <v>15160</v>
      </c>
      <c r="H2572" t="s">
        <v>13313</v>
      </c>
      <c r="I2572" t="s">
        <v>9695</v>
      </c>
      <c r="J2572" t="s">
        <v>15161</v>
      </c>
      <c r="K2572" t="s">
        <v>15162</v>
      </c>
      <c r="L2572" t="s">
        <v>303</v>
      </c>
      <c r="M2572" t="s">
        <v>2027</v>
      </c>
    </row>
    <row r="2573" spans="1:13" x14ac:dyDescent="0.2">
      <c r="A2573" t="s">
        <v>292</v>
      </c>
      <c r="B2573" t="s">
        <v>293</v>
      </c>
      <c r="C2573" t="s">
        <v>15163</v>
      </c>
      <c r="D2573" t="s">
        <v>13395</v>
      </c>
      <c r="E2573" t="s">
        <v>13396</v>
      </c>
      <c r="F2573" t="s">
        <v>15164</v>
      </c>
      <c r="H2573" t="s">
        <v>13588</v>
      </c>
      <c r="I2573" t="s">
        <v>13041</v>
      </c>
      <c r="J2573" t="s">
        <v>15165</v>
      </c>
      <c r="K2573" t="s">
        <v>15166</v>
      </c>
      <c r="L2573" t="s">
        <v>303</v>
      </c>
      <c r="M2573" t="s">
        <v>15167</v>
      </c>
    </row>
    <row r="2574" spans="1:13" x14ac:dyDescent="0.2">
      <c r="A2574" t="s">
        <v>292</v>
      </c>
      <c r="B2574" t="s">
        <v>293</v>
      </c>
      <c r="C2574" t="s">
        <v>15168</v>
      </c>
      <c r="D2574" t="s">
        <v>349</v>
      </c>
      <c r="E2574" t="s">
        <v>13874</v>
      </c>
      <c r="F2574" t="s">
        <v>15169</v>
      </c>
      <c r="G2574" t="s">
        <v>15170</v>
      </c>
      <c r="H2574" t="s">
        <v>14480</v>
      </c>
      <c r="J2574" t="s">
        <v>15171</v>
      </c>
      <c r="K2574" t="s">
        <v>15172</v>
      </c>
      <c r="L2574" t="s">
        <v>303</v>
      </c>
      <c r="M2574" t="s">
        <v>12200</v>
      </c>
    </row>
    <row r="2575" spans="1:13" x14ac:dyDescent="0.2">
      <c r="A2575" t="s">
        <v>292</v>
      </c>
      <c r="B2575" t="s">
        <v>293</v>
      </c>
      <c r="C2575" t="s">
        <v>15173</v>
      </c>
      <c r="D2575" t="s">
        <v>394</v>
      </c>
      <c r="E2575" t="s">
        <v>395</v>
      </c>
      <c r="F2575" t="s">
        <v>15174</v>
      </c>
      <c r="H2575" t="s">
        <v>14032</v>
      </c>
      <c r="I2575" t="s">
        <v>13041</v>
      </c>
      <c r="J2575" t="s">
        <v>15175</v>
      </c>
      <c r="K2575" t="s">
        <v>15176</v>
      </c>
      <c r="L2575" t="s">
        <v>303</v>
      </c>
      <c r="M2575" t="s">
        <v>14987</v>
      </c>
    </row>
    <row r="2576" spans="1:13" x14ac:dyDescent="0.2">
      <c r="A2576" t="s">
        <v>292</v>
      </c>
      <c r="B2576" t="s">
        <v>293</v>
      </c>
      <c r="C2576" t="s">
        <v>15177</v>
      </c>
      <c r="D2576" t="s">
        <v>15178</v>
      </c>
      <c r="F2576" t="s">
        <v>15179</v>
      </c>
      <c r="G2576" t="s">
        <v>13642</v>
      </c>
      <c r="H2576" t="s">
        <v>13041</v>
      </c>
      <c r="J2576" t="s">
        <v>15180</v>
      </c>
      <c r="K2576" t="s">
        <v>302</v>
      </c>
      <c r="L2576" t="s">
        <v>303</v>
      </c>
      <c r="M2576" t="s">
        <v>584</v>
      </c>
    </row>
    <row r="2577" spans="1:13" x14ac:dyDescent="0.2">
      <c r="A2577" t="s">
        <v>292</v>
      </c>
      <c r="B2577" t="s">
        <v>293</v>
      </c>
      <c r="C2577" t="s">
        <v>15181</v>
      </c>
      <c r="D2577" t="s">
        <v>15182</v>
      </c>
      <c r="E2577" t="s">
        <v>15183</v>
      </c>
      <c r="F2577" t="s">
        <v>15184</v>
      </c>
      <c r="G2577" t="s">
        <v>15185</v>
      </c>
      <c r="H2577" t="s">
        <v>13313</v>
      </c>
      <c r="I2577" t="s">
        <v>9695</v>
      </c>
      <c r="J2577" t="s">
        <v>15186</v>
      </c>
      <c r="K2577" t="s">
        <v>15187</v>
      </c>
      <c r="L2577" t="s">
        <v>303</v>
      </c>
      <c r="M2577" t="s">
        <v>3941</v>
      </c>
    </row>
    <row r="2578" spans="1:13" x14ac:dyDescent="0.2">
      <c r="A2578" t="s">
        <v>292</v>
      </c>
      <c r="B2578" t="s">
        <v>293</v>
      </c>
      <c r="C2578" t="s">
        <v>15188</v>
      </c>
      <c r="D2578" t="s">
        <v>15189</v>
      </c>
      <c r="E2578" t="s">
        <v>13428</v>
      </c>
      <c r="F2578" t="s">
        <v>15190</v>
      </c>
      <c r="G2578" t="s">
        <v>13041</v>
      </c>
      <c r="J2578" t="s">
        <v>15191</v>
      </c>
      <c r="K2578" t="s">
        <v>15192</v>
      </c>
      <c r="L2578" t="s">
        <v>303</v>
      </c>
      <c r="M2578" t="s">
        <v>6096</v>
      </c>
    </row>
    <row r="2579" spans="1:13" x14ac:dyDescent="0.2">
      <c r="A2579" t="s">
        <v>292</v>
      </c>
      <c r="B2579" t="s">
        <v>293</v>
      </c>
      <c r="C2579" t="s">
        <v>15193</v>
      </c>
      <c r="D2579" t="s">
        <v>15194</v>
      </c>
      <c r="E2579" t="s">
        <v>15195</v>
      </c>
      <c r="F2579" t="s">
        <v>15196</v>
      </c>
      <c r="G2579" t="s">
        <v>14644</v>
      </c>
      <c r="H2579" t="s">
        <v>13041</v>
      </c>
      <c r="J2579" t="s">
        <v>15197</v>
      </c>
      <c r="K2579" t="s">
        <v>15198</v>
      </c>
      <c r="L2579" t="s">
        <v>303</v>
      </c>
      <c r="M2579" t="s">
        <v>15199</v>
      </c>
    </row>
    <row r="2580" spans="1:13" x14ac:dyDescent="0.2">
      <c r="A2580" t="s">
        <v>292</v>
      </c>
      <c r="B2580" t="s">
        <v>293</v>
      </c>
      <c r="C2580" t="s">
        <v>15200</v>
      </c>
      <c r="D2580" t="s">
        <v>349</v>
      </c>
      <c r="F2580" t="s">
        <v>15201</v>
      </c>
      <c r="G2580" t="s">
        <v>13041</v>
      </c>
      <c r="J2580" t="s">
        <v>15202</v>
      </c>
      <c r="K2580" t="s">
        <v>15203</v>
      </c>
      <c r="L2580" t="s">
        <v>303</v>
      </c>
      <c r="M2580" t="s">
        <v>422</v>
      </c>
    </row>
    <row r="2581" spans="1:13" x14ac:dyDescent="0.2">
      <c r="A2581" t="s">
        <v>292</v>
      </c>
      <c r="B2581" t="s">
        <v>293</v>
      </c>
      <c r="C2581" t="s">
        <v>15204</v>
      </c>
      <c r="D2581" t="s">
        <v>15205</v>
      </c>
      <c r="E2581" t="s">
        <v>15206</v>
      </c>
      <c r="F2581" t="s">
        <v>15207</v>
      </c>
      <c r="I2581" t="s">
        <v>13041</v>
      </c>
      <c r="J2581" t="s">
        <v>15208</v>
      </c>
      <c r="K2581" t="s">
        <v>15209</v>
      </c>
      <c r="L2581" t="s">
        <v>303</v>
      </c>
      <c r="M2581" t="s">
        <v>6028</v>
      </c>
    </row>
    <row r="2582" spans="1:13" x14ac:dyDescent="0.2">
      <c r="A2582" t="s">
        <v>292</v>
      </c>
      <c r="B2582" t="s">
        <v>293</v>
      </c>
      <c r="C2582" t="s">
        <v>15210</v>
      </c>
      <c r="D2582" t="s">
        <v>15211</v>
      </c>
      <c r="E2582" t="s">
        <v>15212</v>
      </c>
      <c r="F2582" t="s">
        <v>15213</v>
      </c>
      <c r="H2582" t="s">
        <v>13041</v>
      </c>
      <c r="J2582" t="s">
        <v>15214</v>
      </c>
      <c r="K2582" t="s">
        <v>15215</v>
      </c>
      <c r="L2582" t="s">
        <v>303</v>
      </c>
      <c r="M2582" t="s">
        <v>15216</v>
      </c>
    </row>
    <row r="2583" spans="1:13" x14ac:dyDescent="0.2">
      <c r="A2583" t="s">
        <v>292</v>
      </c>
      <c r="B2583" t="s">
        <v>293</v>
      </c>
      <c r="C2583" t="s">
        <v>15217</v>
      </c>
      <c r="D2583" t="s">
        <v>349</v>
      </c>
      <c r="F2583" t="s">
        <v>15218</v>
      </c>
      <c r="G2583" t="s">
        <v>15219</v>
      </c>
      <c r="I2583" t="s">
        <v>13041</v>
      </c>
      <c r="J2583" t="s">
        <v>15220</v>
      </c>
      <c r="K2583" t="s">
        <v>15221</v>
      </c>
      <c r="L2583" t="s">
        <v>303</v>
      </c>
      <c r="M2583" t="s">
        <v>15222</v>
      </c>
    </row>
    <row r="2584" spans="1:13" x14ac:dyDescent="0.2">
      <c r="A2584" t="s">
        <v>292</v>
      </c>
      <c r="B2584" t="s">
        <v>293</v>
      </c>
      <c r="C2584" t="s">
        <v>15223</v>
      </c>
      <c r="D2584" t="s">
        <v>14537</v>
      </c>
      <c r="E2584" t="s">
        <v>15224</v>
      </c>
      <c r="F2584" t="s">
        <v>15225</v>
      </c>
      <c r="G2584" t="s">
        <v>2505</v>
      </c>
      <c r="H2584" t="s">
        <v>13041</v>
      </c>
      <c r="J2584" t="s">
        <v>15226</v>
      </c>
      <c r="K2584" t="s">
        <v>15227</v>
      </c>
      <c r="L2584" t="s">
        <v>303</v>
      </c>
      <c r="M2584" t="s">
        <v>15228</v>
      </c>
    </row>
    <row r="2585" spans="1:13" x14ac:dyDescent="0.2">
      <c r="A2585" t="s">
        <v>292</v>
      </c>
      <c r="B2585" t="s">
        <v>293</v>
      </c>
      <c r="C2585" t="s">
        <v>15229</v>
      </c>
      <c r="D2585" t="s">
        <v>15230</v>
      </c>
      <c r="E2585" t="s">
        <v>15231</v>
      </c>
      <c r="F2585" t="s">
        <v>15232</v>
      </c>
      <c r="G2585" t="s">
        <v>15233</v>
      </c>
      <c r="H2585" t="s">
        <v>15234</v>
      </c>
      <c r="I2585" t="s">
        <v>14806</v>
      </c>
      <c r="J2585" t="s">
        <v>15235</v>
      </c>
      <c r="K2585" t="s">
        <v>15236</v>
      </c>
      <c r="L2585" t="s">
        <v>303</v>
      </c>
      <c r="M2585" t="s">
        <v>9170</v>
      </c>
    </row>
    <row r="2586" spans="1:13" x14ac:dyDescent="0.2">
      <c r="A2586" t="s">
        <v>292</v>
      </c>
      <c r="B2586" t="s">
        <v>293</v>
      </c>
      <c r="C2586" t="s">
        <v>15237</v>
      </c>
      <c r="D2586" t="s">
        <v>15238</v>
      </c>
      <c r="E2586" t="s">
        <v>15239</v>
      </c>
      <c r="F2586" t="s">
        <v>15240</v>
      </c>
      <c r="G2586" t="s">
        <v>15241</v>
      </c>
      <c r="H2586" t="s">
        <v>15242</v>
      </c>
      <c r="I2586" t="s">
        <v>9695</v>
      </c>
      <c r="J2586" t="s">
        <v>15243</v>
      </c>
      <c r="K2586" t="s">
        <v>15244</v>
      </c>
      <c r="L2586" t="s">
        <v>303</v>
      </c>
      <c r="M2586" t="s">
        <v>9344</v>
      </c>
    </row>
    <row r="2587" spans="1:13" x14ac:dyDescent="0.2">
      <c r="A2587" t="s">
        <v>292</v>
      </c>
      <c r="B2587" t="s">
        <v>293</v>
      </c>
      <c r="C2587" t="s">
        <v>15245</v>
      </c>
      <c r="D2587" t="s">
        <v>9751</v>
      </c>
      <c r="F2587" t="s">
        <v>15246</v>
      </c>
      <c r="H2587" t="s">
        <v>13041</v>
      </c>
      <c r="J2587" t="s">
        <v>15247</v>
      </c>
      <c r="K2587" t="s">
        <v>302</v>
      </c>
      <c r="L2587" t="s">
        <v>303</v>
      </c>
      <c r="M2587" t="s">
        <v>15248</v>
      </c>
    </row>
    <row r="2588" spans="1:13" x14ac:dyDescent="0.2">
      <c r="A2588" t="s">
        <v>292</v>
      </c>
      <c r="B2588" t="s">
        <v>293</v>
      </c>
      <c r="C2588" t="s">
        <v>15249</v>
      </c>
      <c r="D2588" t="s">
        <v>15250</v>
      </c>
      <c r="E2588" t="s">
        <v>15251</v>
      </c>
      <c r="F2588" t="s">
        <v>15252</v>
      </c>
      <c r="G2588" t="s">
        <v>13339</v>
      </c>
      <c r="H2588" t="s">
        <v>13041</v>
      </c>
      <c r="J2588" t="s">
        <v>15253</v>
      </c>
      <c r="K2588" t="s">
        <v>15254</v>
      </c>
      <c r="L2588" t="s">
        <v>303</v>
      </c>
      <c r="M2588" t="s">
        <v>15255</v>
      </c>
    </row>
    <row r="2589" spans="1:13" x14ac:dyDescent="0.2">
      <c r="A2589" t="s">
        <v>292</v>
      </c>
      <c r="B2589" t="s">
        <v>293</v>
      </c>
      <c r="C2589" t="s">
        <v>15256</v>
      </c>
      <c r="D2589" t="s">
        <v>14709</v>
      </c>
      <c r="E2589" t="s">
        <v>15257</v>
      </c>
      <c r="F2589" t="s">
        <v>15258</v>
      </c>
      <c r="G2589" t="s">
        <v>782</v>
      </c>
      <c r="H2589" t="s">
        <v>13139</v>
      </c>
      <c r="I2589" t="s">
        <v>13041</v>
      </c>
      <c r="J2589" t="s">
        <v>15259</v>
      </c>
      <c r="K2589" t="s">
        <v>302</v>
      </c>
      <c r="L2589" t="s">
        <v>303</v>
      </c>
      <c r="M2589" t="s">
        <v>15260</v>
      </c>
    </row>
    <row r="2590" spans="1:13" x14ac:dyDescent="0.2">
      <c r="A2590" t="s">
        <v>292</v>
      </c>
      <c r="B2590" t="s">
        <v>293</v>
      </c>
      <c r="C2590" t="s">
        <v>15261</v>
      </c>
      <c r="D2590" t="s">
        <v>15262</v>
      </c>
      <c r="E2590" t="s">
        <v>15263</v>
      </c>
      <c r="F2590" t="s">
        <v>15264</v>
      </c>
      <c r="H2590" t="s">
        <v>14294</v>
      </c>
      <c r="I2590" t="s">
        <v>13041</v>
      </c>
      <c r="J2590" t="s">
        <v>15265</v>
      </c>
      <c r="K2590" t="s">
        <v>15266</v>
      </c>
      <c r="L2590" t="s">
        <v>303</v>
      </c>
      <c r="M2590" t="s">
        <v>1054</v>
      </c>
    </row>
    <row r="2591" spans="1:13" x14ac:dyDescent="0.2">
      <c r="A2591" t="s">
        <v>292</v>
      </c>
      <c r="B2591" t="s">
        <v>293</v>
      </c>
      <c r="C2591" t="s">
        <v>15267</v>
      </c>
      <c r="D2591" t="s">
        <v>15268</v>
      </c>
      <c r="E2591" t="s">
        <v>15269</v>
      </c>
      <c r="F2591" t="s">
        <v>15270</v>
      </c>
      <c r="G2591" t="s">
        <v>13362</v>
      </c>
      <c r="H2591" t="s">
        <v>9695</v>
      </c>
      <c r="J2591" t="s">
        <v>15271</v>
      </c>
      <c r="K2591" t="s">
        <v>302</v>
      </c>
      <c r="L2591" t="s">
        <v>303</v>
      </c>
      <c r="M2591" t="s">
        <v>6137</v>
      </c>
    </row>
    <row r="2592" spans="1:13" x14ac:dyDescent="0.2">
      <c r="A2592" t="s">
        <v>292</v>
      </c>
      <c r="B2592" t="s">
        <v>293</v>
      </c>
      <c r="C2592" t="s">
        <v>15272</v>
      </c>
      <c r="D2592" t="s">
        <v>366</v>
      </c>
      <c r="E2592" t="s">
        <v>1215</v>
      </c>
      <c r="F2592" t="s">
        <v>15273</v>
      </c>
      <c r="G2592" t="s">
        <v>14741</v>
      </c>
      <c r="H2592" t="s">
        <v>9695</v>
      </c>
      <c r="J2592" t="s">
        <v>15274</v>
      </c>
      <c r="K2592" t="s">
        <v>15275</v>
      </c>
      <c r="L2592" t="s">
        <v>303</v>
      </c>
      <c r="M2592" t="s">
        <v>15276</v>
      </c>
    </row>
    <row r="2593" spans="1:13" x14ac:dyDescent="0.2">
      <c r="A2593" t="s">
        <v>292</v>
      </c>
      <c r="B2593" t="s">
        <v>293</v>
      </c>
      <c r="C2593" t="s">
        <v>15277</v>
      </c>
      <c r="D2593" t="s">
        <v>15278</v>
      </c>
      <c r="E2593" t="s">
        <v>15279</v>
      </c>
      <c r="F2593" t="s">
        <v>15280</v>
      </c>
      <c r="H2593" t="s">
        <v>14294</v>
      </c>
      <c r="I2593" t="s">
        <v>13041</v>
      </c>
      <c r="J2593" t="s">
        <v>15281</v>
      </c>
      <c r="K2593" t="s">
        <v>15282</v>
      </c>
      <c r="L2593" t="s">
        <v>303</v>
      </c>
      <c r="M2593" t="s">
        <v>15283</v>
      </c>
    </row>
    <row r="2594" spans="1:13" x14ac:dyDescent="0.2">
      <c r="A2594" t="s">
        <v>292</v>
      </c>
      <c r="B2594" t="s">
        <v>293</v>
      </c>
      <c r="C2594" t="s">
        <v>15284</v>
      </c>
      <c r="D2594" t="s">
        <v>15285</v>
      </c>
      <c r="E2594" t="s">
        <v>15286</v>
      </c>
      <c r="F2594" t="s">
        <v>15287</v>
      </c>
      <c r="G2594" t="s">
        <v>13642</v>
      </c>
      <c r="H2594" t="s">
        <v>13041</v>
      </c>
      <c r="J2594" t="s">
        <v>15288</v>
      </c>
      <c r="K2594" t="s">
        <v>15289</v>
      </c>
      <c r="L2594" t="s">
        <v>303</v>
      </c>
      <c r="M2594" t="s">
        <v>8898</v>
      </c>
    </row>
    <row r="2595" spans="1:13" x14ac:dyDescent="0.2">
      <c r="A2595" t="s">
        <v>292</v>
      </c>
      <c r="B2595" t="s">
        <v>293</v>
      </c>
      <c r="C2595" t="s">
        <v>15290</v>
      </c>
      <c r="D2595" t="s">
        <v>15291</v>
      </c>
      <c r="E2595" t="s">
        <v>15292</v>
      </c>
      <c r="F2595" t="s">
        <v>15293</v>
      </c>
      <c r="I2595" t="s">
        <v>13041</v>
      </c>
      <c r="J2595" t="s">
        <v>15294</v>
      </c>
      <c r="K2595" t="s">
        <v>302</v>
      </c>
      <c r="L2595" t="s">
        <v>303</v>
      </c>
      <c r="M2595" t="s">
        <v>15295</v>
      </c>
    </row>
    <row r="2596" spans="1:13" x14ac:dyDescent="0.2">
      <c r="A2596" t="s">
        <v>292</v>
      </c>
      <c r="B2596" t="s">
        <v>293</v>
      </c>
      <c r="C2596" t="s">
        <v>15296</v>
      </c>
      <c r="D2596" t="s">
        <v>15297</v>
      </c>
      <c r="E2596" t="s">
        <v>15298</v>
      </c>
      <c r="F2596" t="s">
        <v>15299</v>
      </c>
      <c r="G2596" t="s">
        <v>13041</v>
      </c>
      <c r="J2596" t="s">
        <v>15300</v>
      </c>
      <c r="K2596" t="s">
        <v>15301</v>
      </c>
      <c r="L2596" t="s">
        <v>303</v>
      </c>
      <c r="M2596" t="s">
        <v>11476</v>
      </c>
    </row>
    <row r="2597" spans="1:13" x14ac:dyDescent="0.2">
      <c r="A2597" t="s">
        <v>292</v>
      </c>
      <c r="B2597" t="s">
        <v>293</v>
      </c>
      <c r="C2597" t="s">
        <v>15302</v>
      </c>
      <c r="D2597" t="s">
        <v>15303</v>
      </c>
      <c r="E2597" t="s">
        <v>11780</v>
      </c>
      <c r="F2597" t="s">
        <v>15304</v>
      </c>
      <c r="I2597" t="s">
        <v>13041</v>
      </c>
      <c r="J2597" t="s">
        <v>15305</v>
      </c>
      <c r="K2597" t="s">
        <v>15306</v>
      </c>
      <c r="L2597" t="s">
        <v>303</v>
      </c>
      <c r="M2597" t="s">
        <v>15307</v>
      </c>
    </row>
    <row r="2598" spans="1:13" x14ac:dyDescent="0.2">
      <c r="A2598" t="s">
        <v>292</v>
      </c>
      <c r="B2598" t="s">
        <v>293</v>
      </c>
      <c r="C2598" t="s">
        <v>15308</v>
      </c>
      <c r="D2598" t="s">
        <v>13879</v>
      </c>
      <c r="F2598" t="s">
        <v>15309</v>
      </c>
      <c r="H2598" t="s">
        <v>13296</v>
      </c>
      <c r="J2598" t="s">
        <v>15310</v>
      </c>
      <c r="K2598" t="s">
        <v>15311</v>
      </c>
      <c r="L2598" t="s">
        <v>303</v>
      </c>
      <c r="M2598" t="s">
        <v>15312</v>
      </c>
    </row>
    <row r="2599" spans="1:13" x14ac:dyDescent="0.2">
      <c r="A2599" t="s">
        <v>292</v>
      </c>
      <c r="B2599" t="s">
        <v>293</v>
      </c>
      <c r="C2599" t="s">
        <v>15313</v>
      </c>
      <c r="D2599" t="s">
        <v>14097</v>
      </c>
      <c r="E2599" t="s">
        <v>15314</v>
      </c>
      <c r="F2599" t="s">
        <v>15315</v>
      </c>
      <c r="H2599" t="s">
        <v>13041</v>
      </c>
      <c r="J2599" t="s">
        <v>15316</v>
      </c>
      <c r="K2599" t="s">
        <v>15317</v>
      </c>
      <c r="L2599" t="s">
        <v>303</v>
      </c>
      <c r="M2599" t="s">
        <v>14102</v>
      </c>
    </row>
    <row r="2600" spans="1:13" x14ac:dyDescent="0.2">
      <c r="A2600" t="s">
        <v>292</v>
      </c>
      <c r="B2600" t="s">
        <v>293</v>
      </c>
      <c r="C2600" t="s">
        <v>15318</v>
      </c>
      <c r="D2600" t="s">
        <v>15319</v>
      </c>
      <c r="E2600" t="s">
        <v>15320</v>
      </c>
      <c r="F2600" t="s">
        <v>15321</v>
      </c>
      <c r="I2600" t="s">
        <v>13041</v>
      </c>
      <c r="J2600" t="s">
        <v>15322</v>
      </c>
      <c r="K2600" t="s">
        <v>15323</v>
      </c>
      <c r="L2600" t="s">
        <v>303</v>
      </c>
      <c r="M2600" t="s">
        <v>3163</v>
      </c>
    </row>
    <row r="2601" spans="1:13" x14ac:dyDescent="0.2">
      <c r="A2601" t="s">
        <v>292</v>
      </c>
      <c r="B2601" t="s">
        <v>293</v>
      </c>
      <c r="C2601" t="s">
        <v>15324</v>
      </c>
      <c r="D2601" t="s">
        <v>15325</v>
      </c>
      <c r="E2601" t="s">
        <v>15326</v>
      </c>
      <c r="F2601" t="s">
        <v>15327</v>
      </c>
      <c r="G2601" t="s">
        <v>13398</v>
      </c>
      <c r="H2601" t="s">
        <v>13041</v>
      </c>
      <c r="J2601" t="s">
        <v>15328</v>
      </c>
      <c r="K2601" t="s">
        <v>15329</v>
      </c>
      <c r="L2601" t="s">
        <v>303</v>
      </c>
      <c r="M2601" t="s">
        <v>6260</v>
      </c>
    </row>
    <row r="2602" spans="1:13" x14ac:dyDescent="0.2">
      <c r="A2602" t="s">
        <v>292</v>
      </c>
      <c r="B2602" t="s">
        <v>293</v>
      </c>
      <c r="C2602" t="s">
        <v>15330</v>
      </c>
      <c r="D2602" t="s">
        <v>15331</v>
      </c>
      <c r="E2602" t="s">
        <v>15332</v>
      </c>
      <c r="F2602" t="s">
        <v>15333</v>
      </c>
      <c r="H2602" t="s">
        <v>13843</v>
      </c>
      <c r="I2602" t="s">
        <v>13041</v>
      </c>
      <c r="J2602" t="s">
        <v>15334</v>
      </c>
      <c r="K2602" t="s">
        <v>15335</v>
      </c>
      <c r="L2602" t="s">
        <v>303</v>
      </c>
      <c r="M2602" t="s">
        <v>15336</v>
      </c>
    </row>
    <row r="2603" spans="1:13" x14ac:dyDescent="0.2">
      <c r="A2603" t="s">
        <v>292</v>
      </c>
      <c r="B2603" t="s">
        <v>293</v>
      </c>
      <c r="C2603" t="s">
        <v>15337</v>
      </c>
      <c r="D2603" t="s">
        <v>15338</v>
      </c>
      <c r="E2603" t="s">
        <v>15339</v>
      </c>
      <c r="F2603" t="s">
        <v>15340</v>
      </c>
      <c r="H2603" t="s">
        <v>13091</v>
      </c>
      <c r="I2603" t="s">
        <v>13041</v>
      </c>
      <c r="J2603" t="s">
        <v>15341</v>
      </c>
      <c r="K2603" t="s">
        <v>15342</v>
      </c>
      <c r="L2603" t="s">
        <v>303</v>
      </c>
      <c r="M2603" t="s">
        <v>15343</v>
      </c>
    </row>
    <row r="2604" spans="1:13" x14ac:dyDescent="0.2">
      <c r="A2604" t="s">
        <v>292</v>
      </c>
      <c r="B2604" t="s">
        <v>293</v>
      </c>
      <c r="C2604" t="s">
        <v>15344</v>
      </c>
      <c r="D2604" t="s">
        <v>10982</v>
      </c>
      <c r="E2604" t="s">
        <v>10983</v>
      </c>
      <c r="F2604" t="s">
        <v>15345</v>
      </c>
      <c r="G2604" t="s">
        <v>15346</v>
      </c>
      <c r="H2604" t="s">
        <v>13313</v>
      </c>
      <c r="I2604" t="s">
        <v>9695</v>
      </c>
      <c r="J2604" t="s">
        <v>15347</v>
      </c>
      <c r="K2604" t="s">
        <v>15348</v>
      </c>
      <c r="L2604" t="s">
        <v>303</v>
      </c>
      <c r="M2604" t="s">
        <v>10445</v>
      </c>
    </row>
    <row r="2605" spans="1:13" x14ac:dyDescent="0.2">
      <c r="A2605" t="s">
        <v>292</v>
      </c>
      <c r="B2605" t="s">
        <v>293</v>
      </c>
      <c r="C2605" t="s">
        <v>15349</v>
      </c>
      <c r="D2605" t="s">
        <v>15350</v>
      </c>
      <c r="E2605" t="s">
        <v>15351</v>
      </c>
      <c r="F2605" t="s">
        <v>15352</v>
      </c>
      <c r="I2605" t="s">
        <v>13041</v>
      </c>
      <c r="J2605" t="s">
        <v>15353</v>
      </c>
      <c r="K2605" t="s">
        <v>15354</v>
      </c>
      <c r="L2605" t="s">
        <v>303</v>
      </c>
      <c r="M2605" t="s">
        <v>5186</v>
      </c>
    </row>
    <row r="2606" spans="1:13" x14ac:dyDescent="0.2">
      <c r="A2606" t="s">
        <v>292</v>
      </c>
      <c r="B2606" t="s">
        <v>293</v>
      </c>
      <c r="C2606" t="s">
        <v>15355</v>
      </c>
      <c r="D2606" t="s">
        <v>13592</v>
      </c>
      <c r="E2606" t="s">
        <v>15356</v>
      </c>
      <c r="F2606" t="s">
        <v>15357</v>
      </c>
      <c r="G2606" t="s">
        <v>13041</v>
      </c>
      <c r="J2606" t="s">
        <v>15358</v>
      </c>
      <c r="K2606" t="s">
        <v>302</v>
      </c>
      <c r="L2606" t="s">
        <v>303</v>
      </c>
      <c r="M2606" t="s">
        <v>6330</v>
      </c>
    </row>
    <row r="2607" spans="1:13" x14ac:dyDescent="0.2">
      <c r="A2607" t="s">
        <v>292</v>
      </c>
      <c r="B2607" t="s">
        <v>293</v>
      </c>
      <c r="C2607" t="s">
        <v>15359</v>
      </c>
      <c r="D2607" t="s">
        <v>15278</v>
      </c>
      <c r="F2607" t="s">
        <v>15360</v>
      </c>
      <c r="G2607" t="s">
        <v>13216</v>
      </c>
      <c r="H2607" t="s">
        <v>13041</v>
      </c>
      <c r="J2607" t="s">
        <v>15361</v>
      </c>
      <c r="K2607" t="s">
        <v>15362</v>
      </c>
      <c r="L2607" t="s">
        <v>303</v>
      </c>
      <c r="M2607" t="s">
        <v>15363</v>
      </c>
    </row>
    <row r="2608" spans="1:13" x14ac:dyDescent="0.2">
      <c r="A2608" t="s">
        <v>292</v>
      </c>
      <c r="B2608" t="s">
        <v>293</v>
      </c>
      <c r="C2608" t="s">
        <v>15364</v>
      </c>
      <c r="D2608" t="s">
        <v>2871</v>
      </c>
      <c r="F2608" t="s">
        <v>15365</v>
      </c>
      <c r="H2608" t="s">
        <v>13041</v>
      </c>
      <c r="J2608" t="s">
        <v>15366</v>
      </c>
      <c r="K2608" t="s">
        <v>15367</v>
      </c>
      <c r="L2608" t="s">
        <v>303</v>
      </c>
      <c r="M2608" t="s">
        <v>7466</v>
      </c>
    </row>
    <row r="2609" spans="1:13" x14ac:dyDescent="0.2">
      <c r="A2609" t="s">
        <v>292</v>
      </c>
      <c r="B2609" t="s">
        <v>293</v>
      </c>
      <c r="C2609" t="s">
        <v>15368</v>
      </c>
      <c r="D2609" t="s">
        <v>15369</v>
      </c>
      <c r="E2609" t="s">
        <v>15370</v>
      </c>
      <c r="F2609" t="s">
        <v>15371</v>
      </c>
      <c r="G2609" t="s">
        <v>14240</v>
      </c>
      <c r="H2609" t="s">
        <v>13041</v>
      </c>
      <c r="J2609" t="s">
        <v>15372</v>
      </c>
      <c r="K2609" t="s">
        <v>302</v>
      </c>
      <c r="L2609" t="s">
        <v>303</v>
      </c>
      <c r="M2609" t="s">
        <v>4166</v>
      </c>
    </row>
    <row r="2610" spans="1:13" x14ac:dyDescent="0.2">
      <c r="A2610" t="s">
        <v>292</v>
      </c>
      <c r="B2610" t="s">
        <v>293</v>
      </c>
      <c r="C2610" t="s">
        <v>15373</v>
      </c>
      <c r="D2610" t="s">
        <v>15374</v>
      </c>
      <c r="E2610" t="s">
        <v>15375</v>
      </c>
      <c r="F2610" t="s">
        <v>15376</v>
      </c>
      <c r="G2610" t="s">
        <v>13296</v>
      </c>
      <c r="H2610" t="s">
        <v>13041</v>
      </c>
      <c r="J2610" t="s">
        <v>15377</v>
      </c>
      <c r="K2610" t="s">
        <v>302</v>
      </c>
      <c r="L2610" t="s">
        <v>303</v>
      </c>
      <c r="M2610" t="s">
        <v>1386</v>
      </c>
    </row>
    <row r="2611" spans="1:13" x14ac:dyDescent="0.2">
      <c r="A2611" t="s">
        <v>292</v>
      </c>
      <c r="B2611" t="s">
        <v>293</v>
      </c>
      <c r="C2611" t="s">
        <v>15378</v>
      </c>
      <c r="D2611" t="s">
        <v>15379</v>
      </c>
      <c r="E2611" t="s">
        <v>15380</v>
      </c>
      <c r="F2611" t="s">
        <v>15381</v>
      </c>
      <c r="G2611" t="s">
        <v>13588</v>
      </c>
      <c r="H2611" t="s">
        <v>13041</v>
      </c>
      <c r="J2611" t="s">
        <v>15382</v>
      </c>
      <c r="K2611" t="s">
        <v>15383</v>
      </c>
      <c r="L2611" t="s">
        <v>303</v>
      </c>
      <c r="M2611" t="s">
        <v>4254</v>
      </c>
    </row>
    <row r="2612" spans="1:13" x14ac:dyDescent="0.2">
      <c r="A2612" t="s">
        <v>292</v>
      </c>
      <c r="B2612" t="s">
        <v>293</v>
      </c>
      <c r="C2612" t="s">
        <v>15384</v>
      </c>
      <c r="D2612" t="s">
        <v>15385</v>
      </c>
      <c r="E2612" t="s">
        <v>15386</v>
      </c>
      <c r="F2612" t="s">
        <v>15387</v>
      </c>
      <c r="G2612" t="s">
        <v>13258</v>
      </c>
      <c r="H2612" t="s">
        <v>14806</v>
      </c>
      <c r="J2612" t="s">
        <v>15388</v>
      </c>
      <c r="K2612" t="s">
        <v>302</v>
      </c>
      <c r="L2612" t="s">
        <v>303</v>
      </c>
      <c r="M2612" t="s">
        <v>422</v>
      </c>
    </row>
    <row r="2613" spans="1:13" x14ac:dyDescent="0.2">
      <c r="A2613" t="s">
        <v>292</v>
      </c>
      <c r="B2613" t="s">
        <v>293</v>
      </c>
      <c r="C2613" t="s">
        <v>15389</v>
      </c>
      <c r="D2613" t="s">
        <v>15390</v>
      </c>
      <c r="E2613" t="s">
        <v>6679</v>
      </c>
      <c r="F2613" t="s">
        <v>15391</v>
      </c>
      <c r="G2613" t="s">
        <v>13296</v>
      </c>
      <c r="H2613" t="s">
        <v>13041</v>
      </c>
      <c r="J2613" t="s">
        <v>15392</v>
      </c>
      <c r="K2613" t="s">
        <v>15393</v>
      </c>
      <c r="L2613" t="s">
        <v>303</v>
      </c>
      <c r="M2613" t="s">
        <v>10872</v>
      </c>
    </row>
    <row r="2614" spans="1:13" x14ac:dyDescent="0.2">
      <c r="A2614" t="s">
        <v>292</v>
      </c>
      <c r="B2614" t="s">
        <v>293</v>
      </c>
      <c r="C2614" t="s">
        <v>15394</v>
      </c>
      <c r="D2614" t="s">
        <v>15395</v>
      </c>
      <c r="F2614" t="s">
        <v>15396</v>
      </c>
      <c r="G2614" t="s">
        <v>15397</v>
      </c>
      <c r="H2614" t="s">
        <v>14806</v>
      </c>
      <c r="J2614" t="s">
        <v>15398</v>
      </c>
      <c r="K2614" t="s">
        <v>302</v>
      </c>
      <c r="L2614" t="s">
        <v>303</v>
      </c>
      <c r="M2614" t="s">
        <v>15399</v>
      </c>
    </row>
    <row r="2615" spans="1:13" x14ac:dyDescent="0.2">
      <c r="A2615" t="s">
        <v>292</v>
      </c>
      <c r="B2615" t="s">
        <v>293</v>
      </c>
      <c r="C2615" t="s">
        <v>15400</v>
      </c>
      <c r="D2615" t="s">
        <v>10201</v>
      </c>
      <c r="F2615" t="s">
        <v>15401</v>
      </c>
      <c r="G2615" t="s">
        <v>13296</v>
      </c>
      <c r="H2615" t="s">
        <v>13041</v>
      </c>
      <c r="J2615" t="s">
        <v>15402</v>
      </c>
      <c r="K2615" t="s">
        <v>15403</v>
      </c>
      <c r="L2615" t="s">
        <v>303</v>
      </c>
      <c r="M2615" t="s">
        <v>2675</v>
      </c>
    </row>
    <row r="2616" spans="1:13" x14ac:dyDescent="0.2">
      <c r="A2616" t="s">
        <v>292</v>
      </c>
      <c r="B2616" t="s">
        <v>293</v>
      </c>
      <c r="C2616" t="s">
        <v>15404</v>
      </c>
      <c r="D2616" t="s">
        <v>15405</v>
      </c>
      <c r="E2616" t="s">
        <v>15406</v>
      </c>
      <c r="F2616" t="s">
        <v>15407</v>
      </c>
      <c r="G2616" t="s">
        <v>14032</v>
      </c>
      <c r="H2616" t="s">
        <v>13041</v>
      </c>
      <c r="J2616" t="s">
        <v>15408</v>
      </c>
      <c r="K2616" t="s">
        <v>15409</v>
      </c>
      <c r="L2616" t="s">
        <v>303</v>
      </c>
      <c r="M2616" t="s">
        <v>6289</v>
      </c>
    </row>
    <row r="2617" spans="1:13" x14ac:dyDescent="0.2">
      <c r="A2617" t="s">
        <v>292</v>
      </c>
      <c r="B2617" t="s">
        <v>293</v>
      </c>
      <c r="C2617" t="s">
        <v>15410</v>
      </c>
      <c r="D2617" t="s">
        <v>572</v>
      </c>
      <c r="E2617" t="s">
        <v>573</v>
      </c>
      <c r="F2617" t="s">
        <v>15411</v>
      </c>
      <c r="G2617" t="s">
        <v>10628</v>
      </c>
      <c r="H2617" t="s">
        <v>9695</v>
      </c>
      <c r="J2617" t="s">
        <v>14237</v>
      </c>
      <c r="K2617" t="s">
        <v>15412</v>
      </c>
      <c r="L2617" t="s">
        <v>303</v>
      </c>
      <c r="M2617" t="s">
        <v>822</v>
      </c>
    </row>
    <row r="2618" spans="1:13" x14ac:dyDescent="0.2">
      <c r="A2618" t="s">
        <v>292</v>
      </c>
      <c r="B2618" t="s">
        <v>293</v>
      </c>
      <c r="C2618" t="s">
        <v>15413</v>
      </c>
      <c r="D2618" t="s">
        <v>15414</v>
      </c>
      <c r="E2618" t="s">
        <v>15415</v>
      </c>
      <c r="F2618" t="s">
        <v>15416</v>
      </c>
      <c r="I2618" t="s">
        <v>13041</v>
      </c>
      <c r="J2618" t="s">
        <v>15417</v>
      </c>
      <c r="K2618" t="s">
        <v>15418</v>
      </c>
      <c r="L2618" t="s">
        <v>303</v>
      </c>
      <c r="M2618" t="s">
        <v>968</v>
      </c>
    </row>
    <row r="2619" spans="1:13" x14ac:dyDescent="0.2">
      <c r="A2619" t="s">
        <v>292</v>
      </c>
      <c r="B2619" t="s">
        <v>293</v>
      </c>
      <c r="C2619" t="s">
        <v>15419</v>
      </c>
      <c r="D2619" t="s">
        <v>15420</v>
      </c>
      <c r="E2619" t="s">
        <v>15421</v>
      </c>
      <c r="F2619" t="s">
        <v>15422</v>
      </c>
      <c r="H2619" t="s">
        <v>13041</v>
      </c>
      <c r="J2619" t="s">
        <v>15423</v>
      </c>
      <c r="K2619" t="s">
        <v>302</v>
      </c>
      <c r="L2619" t="s">
        <v>303</v>
      </c>
      <c r="M2619" t="s">
        <v>422</v>
      </c>
    </row>
    <row r="2620" spans="1:13" x14ac:dyDescent="0.2">
      <c r="A2620" t="s">
        <v>292</v>
      </c>
      <c r="B2620" t="s">
        <v>293</v>
      </c>
      <c r="C2620" t="s">
        <v>15424</v>
      </c>
      <c r="D2620" t="s">
        <v>15425</v>
      </c>
      <c r="E2620" t="s">
        <v>15426</v>
      </c>
      <c r="F2620" t="s">
        <v>15427</v>
      </c>
      <c r="G2620" t="s">
        <v>13622</v>
      </c>
      <c r="H2620" t="s">
        <v>13041</v>
      </c>
      <c r="J2620" t="s">
        <v>15428</v>
      </c>
      <c r="K2620" t="s">
        <v>302</v>
      </c>
      <c r="L2620" t="s">
        <v>303</v>
      </c>
      <c r="M2620" t="s">
        <v>3636</v>
      </c>
    </row>
    <row r="2621" spans="1:13" x14ac:dyDescent="0.2">
      <c r="A2621" t="s">
        <v>292</v>
      </c>
      <c r="B2621" t="s">
        <v>293</v>
      </c>
      <c r="C2621" t="s">
        <v>15429</v>
      </c>
      <c r="D2621" t="s">
        <v>13305</v>
      </c>
      <c r="F2621" t="s">
        <v>15430</v>
      </c>
      <c r="H2621" t="s">
        <v>13041</v>
      </c>
      <c r="J2621" t="s">
        <v>15431</v>
      </c>
      <c r="K2621" t="s">
        <v>15432</v>
      </c>
      <c r="L2621" t="s">
        <v>303</v>
      </c>
      <c r="M2621" t="s">
        <v>15433</v>
      </c>
    </row>
    <row r="2622" spans="1:13" x14ac:dyDescent="0.2">
      <c r="A2622" t="s">
        <v>292</v>
      </c>
      <c r="B2622" t="s">
        <v>293</v>
      </c>
      <c r="C2622" t="s">
        <v>15434</v>
      </c>
      <c r="D2622" t="s">
        <v>492</v>
      </c>
      <c r="E2622" t="s">
        <v>493</v>
      </c>
      <c r="F2622" t="s">
        <v>15435</v>
      </c>
      <c r="I2622" t="s">
        <v>13041</v>
      </c>
      <c r="J2622" t="s">
        <v>15436</v>
      </c>
      <c r="K2622" t="s">
        <v>15437</v>
      </c>
      <c r="L2622" t="s">
        <v>303</v>
      </c>
      <c r="M2622" t="s">
        <v>4148</v>
      </c>
    </row>
    <row r="2623" spans="1:13" x14ac:dyDescent="0.2">
      <c r="A2623" t="s">
        <v>292</v>
      </c>
      <c r="B2623" t="s">
        <v>293</v>
      </c>
      <c r="C2623" t="s">
        <v>15438</v>
      </c>
      <c r="D2623" t="s">
        <v>14981</v>
      </c>
      <c r="E2623" t="s">
        <v>15439</v>
      </c>
      <c r="F2623" t="s">
        <v>15440</v>
      </c>
      <c r="H2623" t="s">
        <v>14984</v>
      </c>
      <c r="I2623" t="s">
        <v>13041</v>
      </c>
      <c r="J2623" t="s">
        <v>15441</v>
      </c>
      <c r="K2623" t="s">
        <v>15442</v>
      </c>
      <c r="L2623" t="s">
        <v>303</v>
      </c>
      <c r="M2623" t="s">
        <v>14987</v>
      </c>
    </row>
    <row r="2624" spans="1:13" x14ac:dyDescent="0.2">
      <c r="A2624" t="s">
        <v>292</v>
      </c>
      <c r="B2624" t="s">
        <v>293</v>
      </c>
      <c r="C2624" t="s">
        <v>15443</v>
      </c>
      <c r="D2624" t="s">
        <v>15444</v>
      </c>
      <c r="F2624" t="s">
        <v>15445</v>
      </c>
      <c r="G2624" t="s">
        <v>15446</v>
      </c>
      <c r="H2624" t="s">
        <v>13744</v>
      </c>
      <c r="J2624" t="s">
        <v>15447</v>
      </c>
      <c r="K2624" t="s">
        <v>15448</v>
      </c>
      <c r="L2624" t="s">
        <v>303</v>
      </c>
      <c r="M2624" t="s">
        <v>312</v>
      </c>
    </row>
    <row r="2625" spans="1:13" x14ac:dyDescent="0.2">
      <c r="A2625" t="s">
        <v>292</v>
      </c>
      <c r="B2625" t="s">
        <v>293</v>
      </c>
      <c r="C2625" t="s">
        <v>15449</v>
      </c>
      <c r="D2625" t="s">
        <v>572</v>
      </c>
      <c r="E2625" t="s">
        <v>573</v>
      </c>
      <c r="F2625" t="s">
        <v>15450</v>
      </c>
      <c r="G2625" t="s">
        <v>13097</v>
      </c>
      <c r="H2625" t="s">
        <v>13041</v>
      </c>
      <c r="J2625" t="s">
        <v>15451</v>
      </c>
      <c r="K2625" t="s">
        <v>13788</v>
      </c>
      <c r="L2625" t="s">
        <v>303</v>
      </c>
      <c r="M2625" t="s">
        <v>892</v>
      </c>
    </row>
    <row r="2626" spans="1:13" x14ac:dyDescent="0.2">
      <c r="A2626" t="s">
        <v>292</v>
      </c>
      <c r="B2626" t="s">
        <v>293</v>
      </c>
      <c r="C2626" t="s">
        <v>15452</v>
      </c>
      <c r="D2626" t="s">
        <v>15453</v>
      </c>
      <c r="E2626" t="s">
        <v>13300</v>
      </c>
      <c r="F2626" t="s">
        <v>15454</v>
      </c>
      <c r="G2626" t="s">
        <v>14686</v>
      </c>
      <c r="H2626" t="s">
        <v>9695</v>
      </c>
      <c r="J2626" t="s">
        <v>15455</v>
      </c>
      <c r="K2626" t="s">
        <v>15456</v>
      </c>
      <c r="L2626" t="s">
        <v>303</v>
      </c>
      <c r="M2626" t="s">
        <v>422</v>
      </c>
    </row>
    <row r="2627" spans="1:13" x14ac:dyDescent="0.2">
      <c r="A2627" t="s">
        <v>292</v>
      </c>
      <c r="B2627" t="s">
        <v>293</v>
      </c>
      <c r="C2627" t="s">
        <v>15457</v>
      </c>
      <c r="D2627" t="s">
        <v>13893</v>
      </c>
      <c r="E2627" t="s">
        <v>15458</v>
      </c>
      <c r="F2627" t="s">
        <v>15459</v>
      </c>
      <c r="G2627" t="s">
        <v>13107</v>
      </c>
      <c r="H2627" t="s">
        <v>9695</v>
      </c>
      <c r="J2627" t="s">
        <v>15460</v>
      </c>
      <c r="K2627" t="s">
        <v>302</v>
      </c>
      <c r="L2627" t="s">
        <v>303</v>
      </c>
      <c r="M2627" t="s">
        <v>5567</v>
      </c>
    </row>
    <row r="2628" spans="1:13" x14ac:dyDescent="0.2">
      <c r="A2628" t="s">
        <v>292</v>
      </c>
      <c r="B2628" t="s">
        <v>293</v>
      </c>
      <c r="C2628" t="s">
        <v>15461</v>
      </c>
      <c r="D2628" t="s">
        <v>15462</v>
      </c>
      <c r="E2628" t="s">
        <v>15463</v>
      </c>
      <c r="F2628" t="s">
        <v>15464</v>
      </c>
      <c r="G2628" t="s">
        <v>15465</v>
      </c>
      <c r="H2628" t="s">
        <v>14316</v>
      </c>
      <c r="I2628" t="s">
        <v>13041</v>
      </c>
      <c r="J2628" t="s">
        <v>15466</v>
      </c>
      <c r="K2628" t="s">
        <v>15467</v>
      </c>
      <c r="L2628" t="s">
        <v>303</v>
      </c>
      <c r="M2628" t="s">
        <v>7171</v>
      </c>
    </row>
    <row r="2629" spans="1:13" x14ac:dyDescent="0.2">
      <c r="A2629" t="s">
        <v>292</v>
      </c>
      <c r="B2629" t="s">
        <v>293</v>
      </c>
      <c r="C2629" t="s">
        <v>15468</v>
      </c>
      <c r="D2629" t="s">
        <v>13212</v>
      </c>
      <c r="E2629" t="s">
        <v>14188</v>
      </c>
      <c r="F2629" t="s">
        <v>15469</v>
      </c>
      <c r="G2629" t="s">
        <v>13333</v>
      </c>
      <c r="H2629" t="s">
        <v>13313</v>
      </c>
      <c r="I2629" t="s">
        <v>9695</v>
      </c>
      <c r="J2629" t="s">
        <v>15470</v>
      </c>
      <c r="K2629" t="s">
        <v>15471</v>
      </c>
      <c r="L2629" t="s">
        <v>303</v>
      </c>
      <c r="M2629" t="s">
        <v>422</v>
      </c>
    </row>
    <row r="2630" spans="1:13" x14ac:dyDescent="0.2">
      <c r="A2630" t="s">
        <v>292</v>
      </c>
      <c r="B2630" t="s">
        <v>293</v>
      </c>
      <c r="C2630" t="s">
        <v>15472</v>
      </c>
      <c r="D2630" t="s">
        <v>15473</v>
      </c>
      <c r="E2630" t="s">
        <v>15474</v>
      </c>
      <c r="F2630" t="s">
        <v>15475</v>
      </c>
      <c r="G2630" t="s">
        <v>13398</v>
      </c>
      <c r="H2630" t="s">
        <v>13041</v>
      </c>
      <c r="J2630" t="s">
        <v>15476</v>
      </c>
      <c r="K2630" t="s">
        <v>15477</v>
      </c>
      <c r="L2630" t="s">
        <v>303</v>
      </c>
      <c r="M2630" t="s">
        <v>15478</v>
      </c>
    </row>
    <row r="2631" spans="1:13" x14ac:dyDescent="0.2">
      <c r="A2631" t="s">
        <v>292</v>
      </c>
      <c r="B2631" t="s">
        <v>293</v>
      </c>
      <c r="C2631" t="s">
        <v>15479</v>
      </c>
      <c r="D2631" t="s">
        <v>15480</v>
      </c>
      <c r="F2631" t="s">
        <v>15481</v>
      </c>
      <c r="H2631" t="s">
        <v>14719</v>
      </c>
      <c r="I2631" t="s">
        <v>13041</v>
      </c>
      <c r="J2631" t="s">
        <v>15482</v>
      </c>
      <c r="K2631" t="s">
        <v>302</v>
      </c>
      <c r="L2631" t="s">
        <v>303</v>
      </c>
      <c r="M2631" t="s">
        <v>11462</v>
      </c>
    </row>
    <row r="2632" spans="1:13" x14ac:dyDescent="0.2">
      <c r="A2632" t="s">
        <v>292</v>
      </c>
      <c r="B2632" t="s">
        <v>293</v>
      </c>
      <c r="C2632" t="s">
        <v>15483</v>
      </c>
      <c r="D2632" t="s">
        <v>15484</v>
      </c>
      <c r="E2632" t="s">
        <v>15484</v>
      </c>
      <c r="F2632" t="s">
        <v>15485</v>
      </c>
      <c r="G2632" t="s">
        <v>13808</v>
      </c>
      <c r="H2632" t="s">
        <v>13041</v>
      </c>
      <c r="J2632" t="s">
        <v>15486</v>
      </c>
      <c r="K2632" t="s">
        <v>15487</v>
      </c>
      <c r="L2632" t="s">
        <v>303</v>
      </c>
      <c r="M2632" t="s">
        <v>15488</v>
      </c>
    </row>
    <row r="2633" spans="1:13" x14ac:dyDescent="0.2">
      <c r="A2633" t="s">
        <v>292</v>
      </c>
      <c r="B2633" t="s">
        <v>293</v>
      </c>
      <c r="C2633" t="s">
        <v>15489</v>
      </c>
      <c r="D2633" t="s">
        <v>349</v>
      </c>
      <c r="E2633" t="s">
        <v>13874</v>
      </c>
      <c r="F2633" t="s">
        <v>15490</v>
      </c>
      <c r="I2633" t="s">
        <v>13041</v>
      </c>
      <c r="J2633" t="s">
        <v>15491</v>
      </c>
      <c r="K2633" t="s">
        <v>15492</v>
      </c>
      <c r="L2633" t="s">
        <v>303</v>
      </c>
      <c r="M2633" t="s">
        <v>11013</v>
      </c>
    </row>
    <row r="2634" spans="1:13" x14ac:dyDescent="0.2">
      <c r="A2634" t="s">
        <v>292</v>
      </c>
      <c r="B2634" t="s">
        <v>293</v>
      </c>
      <c r="C2634" t="s">
        <v>15493</v>
      </c>
      <c r="D2634" t="s">
        <v>15494</v>
      </c>
      <c r="E2634" t="s">
        <v>14097</v>
      </c>
      <c r="F2634" t="s">
        <v>15495</v>
      </c>
      <c r="G2634" t="s">
        <v>13965</v>
      </c>
      <c r="H2634" t="s">
        <v>13041</v>
      </c>
      <c r="J2634" t="s">
        <v>15496</v>
      </c>
      <c r="K2634" t="s">
        <v>15497</v>
      </c>
      <c r="L2634" t="s">
        <v>303</v>
      </c>
      <c r="M2634" t="s">
        <v>6289</v>
      </c>
    </row>
    <row r="2635" spans="1:13" x14ac:dyDescent="0.2">
      <c r="A2635" t="s">
        <v>292</v>
      </c>
      <c r="B2635" t="s">
        <v>293</v>
      </c>
      <c r="C2635" t="s">
        <v>15498</v>
      </c>
      <c r="D2635" t="s">
        <v>564</v>
      </c>
      <c r="E2635" t="s">
        <v>296</v>
      </c>
      <c r="F2635" t="s">
        <v>11536</v>
      </c>
      <c r="G2635" t="s">
        <v>13091</v>
      </c>
      <c r="H2635" t="s">
        <v>13041</v>
      </c>
      <c r="J2635" t="s">
        <v>15499</v>
      </c>
      <c r="K2635" t="s">
        <v>15500</v>
      </c>
      <c r="L2635" t="s">
        <v>303</v>
      </c>
      <c r="M2635" t="s">
        <v>422</v>
      </c>
    </row>
    <row r="2636" spans="1:13" x14ac:dyDescent="0.2">
      <c r="A2636" t="s">
        <v>292</v>
      </c>
      <c r="B2636" t="s">
        <v>293</v>
      </c>
      <c r="C2636" t="s">
        <v>15501</v>
      </c>
      <c r="D2636" t="s">
        <v>15502</v>
      </c>
      <c r="E2636" t="s">
        <v>15503</v>
      </c>
      <c r="F2636" t="s">
        <v>787</v>
      </c>
      <c r="G2636" t="s">
        <v>14719</v>
      </c>
      <c r="H2636" t="s">
        <v>13041</v>
      </c>
      <c r="J2636" t="s">
        <v>15504</v>
      </c>
      <c r="K2636" t="s">
        <v>15505</v>
      </c>
      <c r="L2636" t="s">
        <v>303</v>
      </c>
      <c r="M2636" t="s">
        <v>1882</v>
      </c>
    </row>
    <row r="2637" spans="1:13" x14ac:dyDescent="0.2">
      <c r="A2637" t="s">
        <v>292</v>
      </c>
      <c r="B2637" t="s">
        <v>293</v>
      </c>
      <c r="C2637" t="s">
        <v>15506</v>
      </c>
      <c r="D2637" t="s">
        <v>13305</v>
      </c>
      <c r="E2637" t="s">
        <v>13441</v>
      </c>
      <c r="F2637" t="s">
        <v>15507</v>
      </c>
      <c r="H2637" t="s">
        <v>13091</v>
      </c>
      <c r="I2637" t="s">
        <v>13041</v>
      </c>
      <c r="J2637" t="s">
        <v>15508</v>
      </c>
      <c r="K2637" t="s">
        <v>15509</v>
      </c>
      <c r="L2637" t="s">
        <v>303</v>
      </c>
      <c r="M2637" t="s">
        <v>3643</v>
      </c>
    </row>
    <row r="2638" spans="1:13" x14ac:dyDescent="0.2">
      <c r="A2638" t="s">
        <v>292</v>
      </c>
      <c r="B2638" t="s">
        <v>293</v>
      </c>
      <c r="C2638" t="s">
        <v>15510</v>
      </c>
      <c r="D2638" t="s">
        <v>394</v>
      </c>
      <c r="F2638" t="s">
        <v>15511</v>
      </c>
      <c r="G2638" t="s">
        <v>15512</v>
      </c>
      <c r="H2638" t="s">
        <v>13515</v>
      </c>
      <c r="I2638" t="s">
        <v>13041</v>
      </c>
      <c r="J2638" t="s">
        <v>15513</v>
      </c>
      <c r="K2638" t="s">
        <v>15514</v>
      </c>
      <c r="L2638" t="s">
        <v>303</v>
      </c>
      <c r="M2638" t="s">
        <v>817</v>
      </c>
    </row>
    <row r="2639" spans="1:13" x14ac:dyDescent="0.2">
      <c r="A2639" t="s">
        <v>292</v>
      </c>
      <c r="B2639" t="s">
        <v>293</v>
      </c>
      <c r="C2639" t="s">
        <v>15515</v>
      </c>
      <c r="D2639" t="s">
        <v>15516</v>
      </c>
      <c r="E2639" t="s">
        <v>15517</v>
      </c>
      <c r="F2639" t="s">
        <v>7885</v>
      </c>
      <c r="G2639" t="s">
        <v>15518</v>
      </c>
      <c r="H2639" t="s">
        <v>13362</v>
      </c>
      <c r="I2639" t="s">
        <v>9695</v>
      </c>
      <c r="J2639" t="s">
        <v>15519</v>
      </c>
      <c r="K2639" t="s">
        <v>15520</v>
      </c>
      <c r="L2639" t="s">
        <v>303</v>
      </c>
      <c r="M2639" t="s">
        <v>5979</v>
      </c>
    </row>
    <row r="2640" spans="1:13" x14ac:dyDescent="0.2">
      <c r="A2640" t="s">
        <v>292</v>
      </c>
      <c r="B2640" t="s">
        <v>293</v>
      </c>
      <c r="C2640" t="s">
        <v>15521</v>
      </c>
      <c r="D2640" t="s">
        <v>10982</v>
      </c>
      <c r="E2640" t="s">
        <v>10983</v>
      </c>
      <c r="F2640" t="s">
        <v>15522</v>
      </c>
      <c r="H2640" t="s">
        <v>15523</v>
      </c>
      <c r="I2640" t="s">
        <v>13041</v>
      </c>
      <c r="J2640" t="s">
        <v>15524</v>
      </c>
      <c r="K2640" t="s">
        <v>15525</v>
      </c>
      <c r="L2640" t="s">
        <v>303</v>
      </c>
      <c r="M2640" t="s">
        <v>13336</v>
      </c>
    </row>
    <row r="2641" spans="1:13" x14ac:dyDescent="0.2">
      <c r="A2641" t="s">
        <v>292</v>
      </c>
      <c r="B2641" t="s">
        <v>293</v>
      </c>
      <c r="C2641" t="s">
        <v>15526</v>
      </c>
      <c r="D2641" t="s">
        <v>15055</v>
      </c>
      <c r="E2641" t="s">
        <v>15527</v>
      </c>
      <c r="F2641" t="s">
        <v>15528</v>
      </c>
      <c r="G2641" t="s">
        <v>13091</v>
      </c>
      <c r="I2641" t="s">
        <v>13041</v>
      </c>
      <c r="J2641" t="s">
        <v>13092</v>
      </c>
      <c r="K2641" t="s">
        <v>15529</v>
      </c>
      <c r="L2641" t="s">
        <v>303</v>
      </c>
      <c r="M2641" t="s">
        <v>4862</v>
      </c>
    </row>
    <row r="2642" spans="1:13" x14ac:dyDescent="0.2">
      <c r="A2642" t="s">
        <v>292</v>
      </c>
      <c r="B2642" t="s">
        <v>293</v>
      </c>
      <c r="C2642" t="s">
        <v>15530</v>
      </c>
      <c r="D2642" t="s">
        <v>15531</v>
      </c>
      <c r="F2642" t="s">
        <v>15532</v>
      </c>
      <c r="G2642" t="s">
        <v>13398</v>
      </c>
      <c r="H2642" t="s">
        <v>13041</v>
      </c>
      <c r="J2642" t="s">
        <v>15533</v>
      </c>
      <c r="K2642" t="s">
        <v>15534</v>
      </c>
      <c r="L2642" t="s">
        <v>303</v>
      </c>
      <c r="M2642" t="s">
        <v>15535</v>
      </c>
    </row>
    <row r="2643" spans="1:13" x14ac:dyDescent="0.2">
      <c r="A2643" t="s">
        <v>292</v>
      </c>
      <c r="B2643" t="s">
        <v>293</v>
      </c>
      <c r="C2643" t="s">
        <v>15536</v>
      </c>
      <c r="D2643" t="s">
        <v>15537</v>
      </c>
      <c r="E2643" t="s">
        <v>15538</v>
      </c>
      <c r="F2643" t="s">
        <v>15539</v>
      </c>
      <c r="H2643" t="s">
        <v>13588</v>
      </c>
      <c r="I2643" t="s">
        <v>13041</v>
      </c>
      <c r="J2643" t="s">
        <v>13278</v>
      </c>
      <c r="K2643" t="s">
        <v>15540</v>
      </c>
      <c r="L2643" t="s">
        <v>303</v>
      </c>
      <c r="M2643" t="s">
        <v>1791</v>
      </c>
    </row>
    <row r="2644" spans="1:13" x14ac:dyDescent="0.2">
      <c r="A2644" t="s">
        <v>292</v>
      </c>
      <c r="B2644" t="s">
        <v>293</v>
      </c>
      <c r="C2644" t="s">
        <v>15541</v>
      </c>
      <c r="D2644" t="s">
        <v>572</v>
      </c>
      <c r="E2644" t="s">
        <v>573</v>
      </c>
      <c r="F2644" t="s">
        <v>15542</v>
      </c>
      <c r="G2644" t="s">
        <v>14741</v>
      </c>
      <c r="H2644" t="s">
        <v>13163</v>
      </c>
      <c r="I2644" t="s">
        <v>9695</v>
      </c>
      <c r="J2644" t="s">
        <v>15543</v>
      </c>
      <c r="K2644" t="s">
        <v>15544</v>
      </c>
      <c r="L2644" t="s">
        <v>303</v>
      </c>
      <c r="M2644" t="s">
        <v>415</v>
      </c>
    </row>
    <row r="2645" spans="1:13" x14ac:dyDescent="0.2">
      <c r="A2645" t="s">
        <v>292</v>
      </c>
      <c r="B2645" t="s">
        <v>293</v>
      </c>
      <c r="C2645" t="s">
        <v>15545</v>
      </c>
      <c r="D2645" t="s">
        <v>10982</v>
      </c>
      <c r="E2645" t="s">
        <v>10983</v>
      </c>
      <c r="F2645" t="s">
        <v>15546</v>
      </c>
      <c r="G2645" t="s">
        <v>14686</v>
      </c>
      <c r="H2645" t="s">
        <v>9695</v>
      </c>
      <c r="J2645" t="s">
        <v>15547</v>
      </c>
      <c r="K2645" t="s">
        <v>15548</v>
      </c>
      <c r="L2645" t="s">
        <v>303</v>
      </c>
      <c r="M2645" t="s">
        <v>14689</v>
      </c>
    </row>
    <row r="2646" spans="1:13" x14ac:dyDescent="0.2">
      <c r="A2646" t="s">
        <v>292</v>
      </c>
      <c r="B2646" t="s">
        <v>293</v>
      </c>
      <c r="C2646" t="s">
        <v>15549</v>
      </c>
      <c r="D2646" t="s">
        <v>513</v>
      </c>
      <c r="E2646" t="s">
        <v>15550</v>
      </c>
      <c r="F2646" t="s">
        <v>15551</v>
      </c>
      <c r="G2646" t="s">
        <v>14736</v>
      </c>
      <c r="H2646" t="s">
        <v>13041</v>
      </c>
      <c r="J2646" t="s">
        <v>14737</v>
      </c>
      <c r="K2646" t="s">
        <v>15552</v>
      </c>
      <c r="L2646" t="s">
        <v>303</v>
      </c>
      <c r="M2646" t="s">
        <v>4254</v>
      </c>
    </row>
    <row r="2647" spans="1:13" x14ac:dyDescent="0.2">
      <c r="A2647" t="s">
        <v>292</v>
      </c>
      <c r="B2647" t="s">
        <v>293</v>
      </c>
      <c r="C2647" t="s">
        <v>15553</v>
      </c>
      <c r="D2647" t="s">
        <v>15554</v>
      </c>
      <c r="E2647" t="s">
        <v>15555</v>
      </c>
      <c r="F2647" t="s">
        <v>15556</v>
      </c>
      <c r="G2647" t="s">
        <v>13313</v>
      </c>
      <c r="H2647" t="s">
        <v>9695</v>
      </c>
      <c r="J2647" t="s">
        <v>15557</v>
      </c>
      <c r="K2647" t="s">
        <v>15558</v>
      </c>
      <c r="L2647" t="s">
        <v>303</v>
      </c>
      <c r="M2647" t="s">
        <v>15559</v>
      </c>
    </row>
    <row r="2648" spans="1:13" x14ac:dyDescent="0.2">
      <c r="A2648" t="s">
        <v>292</v>
      </c>
      <c r="B2648" t="s">
        <v>293</v>
      </c>
      <c r="C2648" t="s">
        <v>15560</v>
      </c>
      <c r="D2648" t="s">
        <v>15561</v>
      </c>
      <c r="E2648" t="s">
        <v>15562</v>
      </c>
      <c r="F2648" t="s">
        <v>15563</v>
      </c>
      <c r="G2648" t="s">
        <v>13163</v>
      </c>
      <c r="H2648" t="s">
        <v>9695</v>
      </c>
      <c r="J2648" t="s">
        <v>15564</v>
      </c>
      <c r="K2648" t="s">
        <v>15565</v>
      </c>
      <c r="L2648" t="s">
        <v>303</v>
      </c>
      <c r="M2648" t="s">
        <v>4659</v>
      </c>
    </row>
    <row r="2649" spans="1:13" x14ac:dyDescent="0.2">
      <c r="A2649" t="s">
        <v>292</v>
      </c>
      <c r="B2649" t="s">
        <v>293</v>
      </c>
      <c r="C2649" t="s">
        <v>15566</v>
      </c>
      <c r="D2649" t="s">
        <v>14771</v>
      </c>
      <c r="F2649" t="s">
        <v>15567</v>
      </c>
      <c r="G2649" t="s">
        <v>13398</v>
      </c>
      <c r="H2649" t="s">
        <v>13041</v>
      </c>
      <c r="J2649" t="s">
        <v>15568</v>
      </c>
      <c r="K2649" t="s">
        <v>15569</v>
      </c>
      <c r="L2649" t="s">
        <v>303</v>
      </c>
      <c r="M2649" t="s">
        <v>15570</v>
      </c>
    </row>
    <row r="2650" spans="1:13" x14ac:dyDescent="0.2">
      <c r="A2650" t="s">
        <v>292</v>
      </c>
      <c r="B2650" t="s">
        <v>293</v>
      </c>
      <c r="C2650" t="s">
        <v>15571</v>
      </c>
      <c r="D2650" t="s">
        <v>349</v>
      </c>
      <c r="F2650" t="s">
        <v>15572</v>
      </c>
      <c r="I2650" t="s">
        <v>13041</v>
      </c>
      <c r="J2650" t="s">
        <v>15573</v>
      </c>
      <c r="K2650" t="s">
        <v>15574</v>
      </c>
      <c r="L2650" t="s">
        <v>303</v>
      </c>
      <c r="M2650" t="s">
        <v>422</v>
      </c>
    </row>
    <row r="2651" spans="1:13" x14ac:dyDescent="0.2">
      <c r="A2651" t="s">
        <v>292</v>
      </c>
      <c r="B2651" t="s">
        <v>293</v>
      </c>
      <c r="C2651" t="s">
        <v>15575</v>
      </c>
      <c r="D2651" t="s">
        <v>349</v>
      </c>
      <c r="E2651" t="s">
        <v>1348</v>
      </c>
      <c r="F2651" t="s">
        <v>15576</v>
      </c>
      <c r="G2651" t="s">
        <v>15577</v>
      </c>
      <c r="H2651" t="s">
        <v>13163</v>
      </c>
      <c r="I2651" t="s">
        <v>9695</v>
      </c>
      <c r="J2651" t="s">
        <v>15578</v>
      </c>
      <c r="K2651" t="s">
        <v>15579</v>
      </c>
      <c r="L2651" t="s">
        <v>303</v>
      </c>
      <c r="M2651" t="s">
        <v>7336</v>
      </c>
    </row>
    <row r="2652" spans="1:13" x14ac:dyDescent="0.2">
      <c r="A2652" t="s">
        <v>292</v>
      </c>
      <c r="B2652" t="s">
        <v>293</v>
      </c>
      <c r="C2652" t="s">
        <v>15580</v>
      </c>
      <c r="D2652" t="s">
        <v>15581</v>
      </c>
      <c r="E2652" t="s">
        <v>15582</v>
      </c>
      <c r="F2652" t="s">
        <v>15583</v>
      </c>
      <c r="G2652" t="s">
        <v>14719</v>
      </c>
      <c r="H2652" t="s">
        <v>13041</v>
      </c>
      <c r="J2652" t="s">
        <v>15584</v>
      </c>
      <c r="K2652" t="s">
        <v>15585</v>
      </c>
      <c r="L2652" t="s">
        <v>303</v>
      </c>
      <c r="M2652" t="s">
        <v>11264</v>
      </c>
    </row>
    <row r="2653" spans="1:13" x14ac:dyDescent="0.2">
      <c r="A2653" t="s">
        <v>292</v>
      </c>
      <c r="B2653" t="s">
        <v>293</v>
      </c>
      <c r="C2653" t="s">
        <v>15586</v>
      </c>
      <c r="D2653" t="s">
        <v>13305</v>
      </c>
      <c r="E2653" t="s">
        <v>5074</v>
      </c>
      <c r="F2653" t="s">
        <v>15587</v>
      </c>
      <c r="G2653" t="s">
        <v>15588</v>
      </c>
      <c r="H2653" t="s">
        <v>13554</v>
      </c>
      <c r="I2653" t="s">
        <v>13041</v>
      </c>
      <c r="J2653" t="s">
        <v>15589</v>
      </c>
      <c r="K2653" t="s">
        <v>15590</v>
      </c>
      <c r="L2653" t="s">
        <v>303</v>
      </c>
      <c r="M2653" t="s">
        <v>15591</v>
      </c>
    </row>
    <row r="2654" spans="1:13" x14ac:dyDescent="0.2">
      <c r="A2654" t="s">
        <v>292</v>
      </c>
      <c r="B2654" t="s">
        <v>293</v>
      </c>
      <c r="C2654" t="s">
        <v>15592</v>
      </c>
      <c r="D2654" t="s">
        <v>15593</v>
      </c>
      <c r="E2654" t="s">
        <v>15594</v>
      </c>
      <c r="F2654" t="s">
        <v>15595</v>
      </c>
      <c r="I2654" t="s">
        <v>13041</v>
      </c>
      <c r="J2654" t="s">
        <v>15596</v>
      </c>
      <c r="K2654" t="s">
        <v>15597</v>
      </c>
      <c r="L2654" t="s">
        <v>303</v>
      </c>
      <c r="M2654" t="s">
        <v>15598</v>
      </c>
    </row>
    <row r="2655" spans="1:13" x14ac:dyDescent="0.2">
      <c r="A2655" t="s">
        <v>292</v>
      </c>
      <c r="B2655" t="s">
        <v>293</v>
      </c>
      <c r="C2655" t="s">
        <v>15599</v>
      </c>
      <c r="D2655" t="s">
        <v>15600</v>
      </c>
      <c r="E2655" t="s">
        <v>15601</v>
      </c>
      <c r="F2655" t="s">
        <v>15602</v>
      </c>
      <c r="G2655" t="s">
        <v>14240</v>
      </c>
      <c r="H2655" t="s">
        <v>13041</v>
      </c>
      <c r="J2655" t="s">
        <v>15603</v>
      </c>
      <c r="K2655" t="s">
        <v>15604</v>
      </c>
      <c r="L2655" t="s">
        <v>303</v>
      </c>
      <c r="M2655" t="s">
        <v>14987</v>
      </c>
    </row>
    <row r="2656" spans="1:13" x14ac:dyDescent="0.2">
      <c r="A2656" t="s">
        <v>292</v>
      </c>
      <c r="B2656" t="s">
        <v>293</v>
      </c>
      <c r="C2656" t="s">
        <v>15605</v>
      </c>
      <c r="D2656" t="s">
        <v>15606</v>
      </c>
      <c r="F2656" t="s">
        <v>15607</v>
      </c>
      <c r="G2656" t="s">
        <v>15608</v>
      </c>
      <c r="H2656" t="s">
        <v>13398</v>
      </c>
      <c r="I2656" t="s">
        <v>13041</v>
      </c>
      <c r="J2656" t="s">
        <v>15609</v>
      </c>
      <c r="K2656" t="s">
        <v>15610</v>
      </c>
      <c r="L2656" t="s">
        <v>303</v>
      </c>
      <c r="M2656" t="s">
        <v>415</v>
      </c>
    </row>
    <row r="2657" spans="1:13" x14ac:dyDescent="0.2">
      <c r="A2657" t="s">
        <v>292</v>
      </c>
      <c r="B2657" t="s">
        <v>293</v>
      </c>
      <c r="C2657" t="s">
        <v>15611</v>
      </c>
      <c r="D2657" t="s">
        <v>10042</v>
      </c>
      <c r="E2657" t="s">
        <v>15612</v>
      </c>
      <c r="F2657" t="s">
        <v>15613</v>
      </c>
      <c r="G2657" t="s">
        <v>13642</v>
      </c>
      <c r="H2657" t="s">
        <v>13041</v>
      </c>
      <c r="J2657" t="s">
        <v>15614</v>
      </c>
      <c r="K2657" t="s">
        <v>15615</v>
      </c>
      <c r="L2657" t="s">
        <v>303</v>
      </c>
      <c r="M2657" t="s">
        <v>1863</v>
      </c>
    </row>
    <row r="2658" spans="1:13" x14ac:dyDescent="0.2">
      <c r="A2658" t="s">
        <v>292</v>
      </c>
      <c r="B2658" t="s">
        <v>293</v>
      </c>
      <c r="C2658" t="s">
        <v>15616</v>
      </c>
      <c r="D2658" t="s">
        <v>15617</v>
      </c>
      <c r="E2658" t="s">
        <v>15618</v>
      </c>
      <c r="F2658" t="s">
        <v>15619</v>
      </c>
      <c r="G2658" t="s">
        <v>2505</v>
      </c>
      <c r="H2658" t="s">
        <v>13041</v>
      </c>
      <c r="J2658" t="s">
        <v>15620</v>
      </c>
      <c r="K2658" t="s">
        <v>302</v>
      </c>
      <c r="L2658" t="s">
        <v>303</v>
      </c>
      <c r="M2658" t="s">
        <v>15621</v>
      </c>
    </row>
    <row r="2659" spans="1:13" x14ac:dyDescent="0.2">
      <c r="A2659" t="s">
        <v>292</v>
      </c>
      <c r="B2659" t="s">
        <v>293</v>
      </c>
      <c r="C2659" t="s">
        <v>15622</v>
      </c>
      <c r="D2659" t="s">
        <v>349</v>
      </c>
      <c r="F2659" t="s">
        <v>15623</v>
      </c>
      <c r="H2659" t="s">
        <v>13041</v>
      </c>
      <c r="J2659" t="s">
        <v>15624</v>
      </c>
      <c r="K2659" t="s">
        <v>302</v>
      </c>
      <c r="L2659" t="s">
        <v>303</v>
      </c>
      <c r="M2659" t="s">
        <v>15625</v>
      </c>
    </row>
    <row r="2660" spans="1:13" x14ac:dyDescent="0.2">
      <c r="A2660" t="s">
        <v>292</v>
      </c>
      <c r="B2660" t="s">
        <v>293</v>
      </c>
      <c r="C2660" t="s">
        <v>15626</v>
      </c>
      <c r="D2660" t="s">
        <v>15627</v>
      </c>
      <c r="E2660" t="s">
        <v>15628</v>
      </c>
      <c r="F2660" t="s">
        <v>15629</v>
      </c>
      <c r="H2660" t="s">
        <v>14032</v>
      </c>
      <c r="J2660" t="s">
        <v>15630</v>
      </c>
      <c r="K2660" t="s">
        <v>15631</v>
      </c>
      <c r="L2660" t="s">
        <v>303</v>
      </c>
      <c r="M2660" t="s">
        <v>15632</v>
      </c>
    </row>
    <row r="2661" spans="1:13" x14ac:dyDescent="0.2">
      <c r="A2661" t="s">
        <v>292</v>
      </c>
      <c r="B2661" t="s">
        <v>293</v>
      </c>
      <c r="C2661" t="s">
        <v>15633</v>
      </c>
      <c r="D2661" t="s">
        <v>15634</v>
      </c>
      <c r="E2661" t="s">
        <v>15635</v>
      </c>
      <c r="F2661" t="s">
        <v>15636</v>
      </c>
      <c r="G2661" t="s">
        <v>13296</v>
      </c>
      <c r="H2661" t="s">
        <v>13041</v>
      </c>
      <c r="J2661" t="s">
        <v>15637</v>
      </c>
      <c r="K2661" t="s">
        <v>15638</v>
      </c>
      <c r="L2661" t="s">
        <v>303</v>
      </c>
      <c r="M2661" t="s">
        <v>15639</v>
      </c>
    </row>
    <row r="2662" spans="1:13" x14ac:dyDescent="0.2">
      <c r="A2662" t="s">
        <v>292</v>
      </c>
      <c r="B2662" t="s">
        <v>293</v>
      </c>
      <c r="C2662" t="s">
        <v>15640</v>
      </c>
      <c r="D2662" t="s">
        <v>15641</v>
      </c>
      <c r="E2662" t="s">
        <v>15642</v>
      </c>
      <c r="F2662" t="s">
        <v>15643</v>
      </c>
      <c r="G2662" t="s">
        <v>13041</v>
      </c>
      <c r="J2662" t="s">
        <v>15644</v>
      </c>
      <c r="K2662" t="s">
        <v>15645</v>
      </c>
      <c r="L2662" t="s">
        <v>303</v>
      </c>
      <c r="M2662" t="s">
        <v>15646</v>
      </c>
    </row>
    <row r="2663" spans="1:13" x14ac:dyDescent="0.2">
      <c r="A2663" t="s">
        <v>292</v>
      </c>
      <c r="B2663" t="s">
        <v>293</v>
      </c>
      <c r="C2663" t="s">
        <v>15647</v>
      </c>
      <c r="D2663" t="s">
        <v>13879</v>
      </c>
      <c r="F2663" t="s">
        <v>15648</v>
      </c>
      <c r="G2663" t="s">
        <v>13296</v>
      </c>
      <c r="H2663" t="s">
        <v>13041</v>
      </c>
      <c r="J2663" t="s">
        <v>15649</v>
      </c>
      <c r="K2663" t="s">
        <v>302</v>
      </c>
      <c r="L2663" t="s">
        <v>303</v>
      </c>
      <c r="M2663" t="s">
        <v>985</v>
      </c>
    </row>
    <row r="2664" spans="1:13" x14ac:dyDescent="0.2">
      <c r="A2664" t="s">
        <v>292</v>
      </c>
      <c r="B2664" t="s">
        <v>293</v>
      </c>
      <c r="C2664" t="s">
        <v>15650</v>
      </c>
      <c r="D2664" t="s">
        <v>15531</v>
      </c>
      <c r="F2664" t="s">
        <v>15651</v>
      </c>
      <c r="G2664" t="s">
        <v>15652</v>
      </c>
      <c r="H2664" t="s">
        <v>13041</v>
      </c>
      <c r="J2664" t="s">
        <v>15653</v>
      </c>
      <c r="K2664" t="s">
        <v>15654</v>
      </c>
      <c r="L2664" t="s">
        <v>303</v>
      </c>
      <c r="M2664" t="s">
        <v>15655</v>
      </c>
    </row>
    <row r="2665" spans="1:13" x14ac:dyDescent="0.2">
      <c r="A2665" t="s">
        <v>292</v>
      </c>
      <c r="B2665" t="s">
        <v>293</v>
      </c>
      <c r="C2665" t="s">
        <v>15656</v>
      </c>
      <c r="D2665" t="s">
        <v>13353</v>
      </c>
      <c r="E2665" t="s">
        <v>15657</v>
      </c>
      <c r="F2665" t="s">
        <v>15658</v>
      </c>
      <c r="G2665" t="s">
        <v>14032</v>
      </c>
      <c r="H2665" t="s">
        <v>13041</v>
      </c>
      <c r="J2665" t="s">
        <v>15659</v>
      </c>
      <c r="K2665" t="s">
        <v>302</v>
      </c>
      <c r="L2665" t="s">
        <v>303</v>
      </c>
      <c r="M2665" t="s">
        <v>6375</v>
      </c>
    </row>
    <row r="2666" spans="1:13" x14ac:dyDescent="0.2">
      <c r="A2666" t="s">
        <v>292</v>
      </c>
      <c r="B2666" t="s">
        <v>293</v>
      </c>
      <c r="C2666" t="s">
        <v>15660</v>
      </c>
      <c r="D2666" t="s">
        <v>349</v>
      </c>
      <c r="F2666" t="s">
        <v>15661</v>
      </c>
      <c r="G2666" t="s">
        <v>15662</v>
      </c>
      <c r="H2666" t="s">
        <v>13339</v>
      </c>
      <c r="I2666" t="s">
        <v>13041</v>
      </c>
      <c r="J2666" t="s">
        <v>15663</v>
      </c>
      <c r="K2666" t="s">
        <v>15664</v>
      </c>
      <c r="L2666" t="s">
        <v>303</v>
      </c>
      <c r="M2666" t="s">
        <v>422</v>
      </c>
    </row>
    <row r="2667" spans="1:13" x14ac:dyDescent="0.2">
      <c r="A2667" t="s">
        <v>292</v>
      </c>
      <c r="B2667" t="s">
        <v>293</v>
      </c>
      <c r="C2667" t="s">
        <v>15665</v>
      </c>
      <c r="D2667" t="s">
        <v>15666</v>
      </c>
      <c r="F2667" t="s">
        <v>15024</v>
      </c>
      <c r="G2667" t="s">
        <v>13216</v>
      </c>
      <c r="H2667" t="s">
        <v>13041</v>
      </c>
      <c r="J2667" t="s">
        <v>15667</v>
      </c>
      <c r="K2667" t="s">
        <v>15668</v>
      </c>
      <c r="L2667" t="s">
        <v>303</v>
      </c>
      <c r="M2667" t="s">
        <v>15669</v>
      </c>
    </row>
    <row r="2668" spans="1:13" x14ac:dyDescent="0.2">
      <c r="A2668" t="s">
        <v>292</v>
      </c>
      <c r="B2668" t="s">
        <v>293</v>
      </c>
      <c r="C2668" t="s">
        <v>15670</v>
      </c>
      <c r="D2668" t="s">
        <v>15671</v>
      </c>
      <c r="E2668" t="s">
        <v>15672</v>
      </c>
      <c r="F2668" t="s">
        <v>15673</v>
      </c>
      <c r="H2668" t="s">
        <v>13091</v>
      </c>
      <c r="I2668" t="s">
        <v>13041</v>
      </c>
      <c r="J2668" t="s">
        <v>15674</v>
      </c>
      <c r="K2668" t="s">
        <v>15675</v>
      </c>
      <c r="L2668" t="s">
        <v>303</v>
      </c>
      <c r="M2668" t="s">
        <v>14127</v>
      </c>
    </row>
    <row r="2669" spans="1:13" x14ac:dyDescent="0.2">
      <c r="A2669" t="s">
        <v>292</v>
      </c>
      <c r="B2669" t="s">
        <v>293</v>
      </c>
      <c r="C2669" t="s">
        <v>15676</v>
      </c>
      <c r="D2669" t="s">
        <v>349</v>
      </c>
      <c r="F2669" t="s">
        <v>15677</v>
      </c>
      <c r="G2669" t="s">
        <v>14686</v>
      </c>
      <c r="H2669" t="s">
        <v>9695</v>
      </c>
      <c r="J2669" t="s">
        <v>15678</v>
      </c>
      <c r="K2669" t="s">
        <v>15679</v>
      </c>
      <c r="L2669" t="s">
        <v>303</v>
      </c>
      <c r="M2669" t="s">
        <v>422</v>
      </c>
    </row>
    <row r="2670" spans="1:13" x14ac:dyDescent="0.2">
      <c r="A2670" t="s">
        <v>292</v>
      </c>
      <c r="B2670" t="s">
        <v>293</v>
      </c>
      <c r="C2670" t="s">
        <v>15680</v>
      </c>
      <c r="D2670" t="s">
        <v>15681</v>
      </c>
      <c r="E2670" t="s">
        <v>15682</v>
      </c>
      <c r="F2670" t="s">
        <v>15683</v>
      </c>
      <c r="G2670" t="s">
        <v>15684</v>
      </c>
      <c r="H2670" t="s">
        <v>13041</v>
      </c>
      <c r="J2670" t="s">
        <v>15685</v>
      </c>
      <c r="K2670" t="s">
        <v>15686</v>
      </c>
      <c r="L2670" t="s">
        <v>303</v>
      </c>
      <c r="M2670" t="s">
        <v>2554</v>
      </c>
    </row>
    <row r="2671" spans="1:13" x14ac:dyDescent="0.2">
      <c r="A2671" t="s">
        <v>292</v>
      </c>
      <c r="B2671" t="s">
        <v>293</v>
      </c>
      <c r="C2671" t="s">
        <v>15687</v>
      </c>
      <c r="D2671" t="s">
        <v>15688</v>
      </c>
      <c r="E2671" t="s">
        <v>15689</v>
      </c>
      <c r="F2671" t="s">
        <v>15690</v>
      </c>
      <c r="H2671" t="s">
        <v>14032</v>
      </c>
      <c r="I2671" t="s">
        <v>13041</v>
      </c>
      <c r="J2671" t="s">
        <v>15691</v>
      </c>
      <c r="K2671" t="s">
        <v>15692</v>
      </c>
      <c r="L2671" t="s">
        <v>303</v>
      </c>
      <c r="M2671" t="s">
        <v>15693</v>
      </c>
    </row>
    <row r="2672" spans="1:13" x14ac:dyDescent="0.2">
      <c r="A2672" t="s">
        <v>292</v>
      </c>
      <c r="B2672" t="s">
        <v>293</v>
      </c>
      <c r="C2672" t="s">
        <v>15694</v>
      </c>
      <c r="D2672" t="s">
        <v>14490</v>
      </c>
      <c r="E2672" t="s">
        <v>15695</v>
      </c>
      <c r="F2672" t="s">
        <v>15696</v>
      </c>
      <c r="H2672" t="s">
        <v>13237</v>
      </c>
      <c r="I2672" t="s">
        <v>13041</v>
      </c>
      <c r="J2672" t="s">
        <v>15697</v>
      </c>
      <c r="K2672" t="s">
        <v>15698</v>
      </c>
      <c r="L2672" t="s">
        <v>303</v>
      </c>
      <c r="M2672" t="s">
        <v>3035</v>
      </c>
    </row>
    <row r="2673" spans="1:13" x14ac:dyDescent="0.2">
      <c r="A2673" t="s">
        <v>292</v>
      </c>
      <c r="B2673" t="s">
        <v>293</v>
      </c>
      <c r="C2673" t="s">
        <v>15699</v>
      </c>
      <c r="D2673" t="s">
        <v>349</v>
      </c>
      <c r="E2673" t="s">
        <v>13874</v>
      </c>
      <c r="F2673" t="s">
        <v>15700</v>
      </c>
      <c r="G2673" t="s">
        <v>15701</v>
      </c>
      <c r="H2673" t="s">
        <v>13163</v>
      </c>
      <c r="I2673" t="s">
        <v>9695</v>
      </c>
      <c r="J2673" t="s">
        <v>15702</v>
      </c>
      <c r="K2673" t="s">
        <v>15703</v>
      </c>
      <c r="L2673" t="s">
        <v>303</v>
      </c>
      <c r="M2673" t="s">
        <v>9568</v>
      </c>
    </row>
    <row r="2674" spans="1:13" x14ac:dyDescent="0.2">
      <c r="A2674" t="s">
        <v>292</v>
      </c>
      <c r="B2674" t="s">
        <v>293</v>
      </c>
      <c r="C2674" t="s">
        <v>15704</v>
      </c>
      <c r="D2674" t="s">
        <v>15705</v>
      </c>
      <c r="E2674" t="s">
        <v>15706</v>
      </c>
      <c r="F2674" t="s">
        <v>15707</v>
      </c>
      <c r="G2674" t="s">
        <v>14984</v>
      </c>
      <c r="H2674" t="s">
        <v>13041</v>
      </c>
      <c r="J2674" t="s">
        <v>15708</v>
      </c>
      <c r="K2674" t="s">
        <v>15709</v>
      </c>
      <c r="L2674" t="s">
        <v>303</v>
      </c>
      <c r="M2674" t="s">
        <v>7193</v>
      </c>
    </row>
    <row r="2675" spans="1:13" x14ac:dyDescent="0.2">
      <c r="A2675" t="s">
        <v>292</v>
      </c>
      <c r="B2675" t="s">
        <v>293</v>
      </c>
      <c r="C2675" t="s">
        <v>15710</v>
      </c>
      <c r="D2675" t="s">
        <v>15711</v>
      </c>
      <c r="E2675" t="s">
        <v>15712</v>
      </c>
      <c r="F2675" t="s">
        <v>15713</v>
      </c>
      <c r="H2675" t="s">
        <v>13515</v>
      </c>
      <c r="I2675" t="s">
        <v>13041</v>
      </c>
      <c r="J2675" t="s">
        <v>15714</v>
      </c>
      <c r="K2675" t="s">
        <v>15715</v>
      </c>
      <c r="L2675" t="s">
        <v>303</v>
      </c>
      <c r="M2675" t="s">
        <v>1857</v>
      </c>
    </row>
    <row r="2676" spans="1:13" x14ac:dyDescent="0.2">
      <c r="A2676" t="s">
        <v>292</v>
      </c>
      <c r="B2676" t="s">
        <v>293</v>
      </c>
      <c r="C2676" t="s">
        <v>15716</v>
      </c>
      <c r="D2676" t="s">
        <v>349</v>
      </c>
      <c r="F2676" t="s">
        <v>15717</v>
      </c>
      <c r="G2676" t="s">
        <v>13041</v>
      </c>
      <c r="J2676" t="s">
        <v>15718</v>
      </c>
      <c r="K2676" t="s">
        <v>302</v>
      </c>
      <c r="L2676" t="s">
        <v>303</v>
      </c>
      <c r="M2676" t="s">
        <v>9568</v>
      </c>
    </row>
    <row r="2677" spans="1:13" x14ac:dyDescent="0.2">
      <c r="A2677" t="s">
        <v>292</v>
      </c>
      <c r="B2677" t="s">
        <v>293</v>
      </c>
      <c r="C2677" t="s">
        <v>15719</v>
      </c>
      <c r="D2677" t="s">
        <v>13395</v>
      </c>
      <c r="E2677" t="s">
        <v>13396</v>
      </c>
      <c r="F2677" t="s">
        <v>15720</v>
      </c>
      <c r="G2677" t="s">
        <v>15721</v>
      </c>
      <c r="H2677" t="s">
        <v>15722</v>
      </c>
      <c r="I2677" t="s">
        <v>9695</v>
      </c>
      <c r="J2677" t="s">
        <v>15723</v>
      </c>
      <c r="K2677" t="s">
        <v>15724</v>
      </c>
      <c r="L2677" t="s">
        <v>303</v>
      </c>
      <c r="M2677" t="s">
        <v>7382</v>
      </c>
    </row>
    <row r="2678" spans="1:13" x14ac:dyDescent="0.2">
      <c r="A2678" t="s">
        <v>292</v>
      </c>
      <c r="B2678" t="s">
        <v>293</v>
      </c>
      <c r="C2678" t="s">
        <v>15725</v>
      </c>
      <c r="D2678" t="s">
        <v>15726</v>
      </c>
      <c r="E2678" t="s">
        <v>15727</v>
      </c>
      <c r="F2678" t="s">
        <v>15728</v>
      </c>
      <c r="H2678" t="s">
        <v>13490</v>
      </c>
      <c r="I2678" t="s">
        <v>13041</v>
      </c>
      <c r="J2678" t="s">
        <v>15729</v>
      </c>
      <c r="K2678" t="s">
        <v>15730</v>
      </c>
      <c r="L2678" t="s">
        <v>303</v>
      </c>
      <c r="M2678" t="s">
        <v>15731</v>
      </c>
    </row>
    <row r="2679" spans="1:13" x14ac:dyDescent="0.2">
      <c r="A2679" t="s">
        <v>292</v>
      </c>
      <c r="B2679" t="s">
        <v>293</v>
      </c>
      <c r="C2679" t="s">
        <v>15732</v>
      </c>
      <c r="D2679" t="s">
        <v>15733</v>
      </c>
      <c r="F2679" t="s">
        <v>15734</v>
      </c>
      <c r="G2679" t="s">
        <v>15735</v>
      </c>
      <c r="H2679" t="s">
        <v>13313</v>
      </c>
      <c r="I2679" t="s">
        <v>9695</v>
      </c>
      <c r="J2679" t="s">
        <v>15736</v>
      </c>
      <c r="K2679" t="s">
        <v>14133</v>
      </c>
      <c r="L2679" t="s">
        <v>303</v>
      </c>
      <c r="M2679" t="s">
        <v>12200</v>
      </c>
    </row>
    <row r="2680" spans="1:13" x14ac:dyDescent="0.2">
      <c r="A2680" t="s">
        <v>292</v>
      </c>
      <c r="B2680" t="s">
        <v>293</v>
      </c>
      <c r="C2680" t="s">
        <v>15737</v>
      </c>
      <c r="D2680" t="s">
        <v>15738</v>
      </c>
      <c r="E2680" t="s">
        <v>15739</v>
      </c>
      <c r="F2680" t="s">
        <v>15740</v>
      </c>
      <c r="G2680" t="s">
        <v>15741</v>
      </c>
      <c r="H2680" t="s">
        <v>13041</v>
      </c>
      <c r="J2680" t="s">
        <v>15742</v>
      </c>
      <c r="K2680" t="s">
        <v>15743</v>
      </c>
      <c r="L2680" t="s">
        <v>303</v>
      </c>
      <c r="M2680" t="s">
        <v>15744</v>
      </c>
    </row>
    <row r="2681" spans="1:13" x14ac:dyDescent="0.2">
      <c r="A2681" t="s">
        <v>292</v>
      </c>
      <c r="B2681" t="s">
        <v>293</v>
      </c>
      <c r="C2681" t="s">
        <v>15745</v>
      </c>
      <c r="D2681" t="s">
        <v>572</v>
      </c>
      <c r="E2681" t="s">
        <v>573</v>
      </c>
      <c r="F2681" t="s">
        <v>15746</v>
      </c>
      <c r="H2681" t="s">
        <v>13107</v>
      </c>
      <c r="I2681" t="s">
        <v>9695</v>
      </c>
      <c r="J2681" t="s">
        <v>15747</v>
      </c>
      <c r="K2681" t="s">
        <v>15748</v>
      </c>
      <c r="L2681" t="s">
        <v>303</v>
      </c>
      <c r="M2681" t="s">
        <v>3907</v>
      </c>
    </row>
    <row r="2682" spans="1:13" x14ac:dyDescent="0.2">
      <c r="A2682" t="s">
        <v>292</v>
      </c>
      <c r="B2682" t="s">
        <v>293</v>
      </c>
      <c r="C2682" t="s">
        <v>15749</v>
      </c>
      <c r="D2682" t="s">
        <v>15750</v>
      </c>
      <c r="E2682" t="s">
        <v>15751</v>
      </c>
      <c r="F2682" t="s">
        <v>15752</v>
      </c>
      <c r="H2682" t="s">
        <v>13041</v>
      </c>
      <c r="J2682" t="s">
        <v>15753</v>
      </c>
      <c r="K2682" t="s">
        <v>15754</v>
      </c>
      <c r="L2682" t="s">
        <v>303</v>
      </c>
      <c r="M2682" t="s">
        <v>15755</v>
      </c>
    </row>
    <row r="2683" spans="1:13" x14ac:dyDescent="0.2">
      <c r="A2683" t="s">
        <v>292</v>
      </c>
      <c r="B2683" t="s">
        <v>293</v>
      </c>
      <c r="C2683" t="s">
        <v>15756</v>
      </c>
      <c r="D2683" t="s">
        <v>15757</v>
      </c>
      <c r="E2683" t="s">
        <v>15758</v>
      </c>
      <c r="F2683" t="s">
        <v>15759</v>
      </c>
      <c r="G2683" t="s">
        <v>13642</v>
      </c>
      <c r="H2683" t="s">
        <v>13041</v>
      </c>
      <c r="J2683" t="s">
        <v>15760</v>
      </c>
      <c r="K2683" t="s">
        <v>15761</v>
      </c>
      <c r="L2683" t="s">
        <v>303</v>
      </c>
      <c r="M2683" t="s">
        <v>15762</v>
      </c>
    </row>
    <row r="2684" spans="1:13" x14ac:dyDescent="0.2">
      <c r="A2684" t="s">
        <v>292</v>
      </c>
      <c r="B2684" t="s">
        <v>293</v>
      </c>
      <c r="C2684" t="s">
        <v>15763</v>
      </c>
      <c r="D2684" t="s">
        <v>7125</v>
      </c>
      <c r="E2684" t="s">
        <v>6057</v>
      </c>
      <c r="F2684" t="s">
        <v>15764</v>
      </c>
      <c r="G2684" t="s">
        <v>10557</v>
      </c>
      <c r="H2684" t="s">
        <v>13041</v>
      </c>
      <c r="J2684" t="s">
        <v>15765</v>
      </c>
      <c r="K2684" t="s">
        <v>15766</v>
      </c>
      <c r="L2684" t="s">
        <v>303</v>
      </c>
      <c r="M2684" t="s">
        <v>15767</v>
      </c>
    </row>
    <row r="2685" spans="1:13" x14ac:dyDescent="0.2">
      <c r="A2685" t="s">
        <v>292</v>
      </c>
      <c r="B2685" t="s">
        <v>293</v>
      </c>
      <c r="C2685" t="s">
        <v>15768</v>
      </c>
      <c r="D2685" t="s">
        <v>15769</v>
      </c>
      <c r="E2685" t="s">
        <v>15770</v>
      </c>
      <c r="F2685" t="s">
        <v>15771</v>
      </c>
      <c r="I2685" t="s">
        <v>13041</v>
      </c>
      <c r="J2685" t="s">
        <v>15772</v>
      </c>
      <c r="K2685" t="s">
        <v>302</v>
      </c>
      <c r="L2685" t="s">
        <v>303</v>
      </c>
      <c r="M2685" t="s">
        <v>15773</v>
      </c>
    </row>
    <row r="2686" spans="1:13" x14ac:dyDescent="0.2">
      <c r="A2686" t="s">
        <v>292</v>
      </c>
      <c r="B2686" t="s">
        <v>293</v>
      </c>
      <c r="C2686" t="s">
        <v>15774</v>
      </c>
      <c r="D2686" t="s">
        <v>349</v>
      </c>
      <c r="E2686" t="s">
        <v>476</v>
      </c>
      <c r="F2686" t="s">
        <v>15775</v>
      </c>
      <c r="H2686" t="s">
        <v>15776</v>
      </c>
      <c r="I2686" t="s">
        <v>13041</v>
      </c>
      <c r="J2686" t="s">
        <v>15777</v>
      </c>
      <c r="K2686" t="s">
        <v>15778</v>
      </c>
      <c r="L2686" t="s">
        <v>303</v>
      </c>
      <c r="M2686" t="s">
        <v>2451</v>
      </c>
    </row>
    <row r="2687" spans="1:13" x14ac:dyDescent="0.2">
      <c r="A2687" t="s">
        <v>292</v>
      </c>
      <c r="B2687" t="s">
        <v>293</v>
      </c>
      <c r="C2687" t="s">
        <v>15779</v>
      </c>
      <c r="D2687" t="s">
        <v>572</v>
      </c>
      <c r="E2687" t="s">
        <v>573</v>
      </c>
      <c r="F2687" t="s">
        <v>15780</v>
      </c>
      <c r="G2687" t="s">
        <v>14236</v>
      </c>
      <c r="H2687" t="s">
        <v>13313</v>
      </c>
      <c r="I2687" t="s">
        <v>9695</v>
      </c>
      <c r="J2687" t="s">
        <v>15781</v>
      </c>
      <c r="K2687" t="s">
        <v>15782</v>
      </c>
      <c r="L2687" t="s">
        <v>303</v>
      </c>
      <c r="M2687" t="s">
        <v>822</v>
      </c>
    </row>
    <row r="2688" spans="1:13" x14ac:dyDescent="0.2">
      <c r="A2688" t="s">
        <v>292</v>
      </c>
      <c r="B2688" t="s">
        <v>293</v>
      </c>
      <c r="C2688" t="s">
        <v>15783</v>
      </c>
      <c r="D2688" t="s">
        <v>15784</v>
      </c>
      <c r="E2688" t="s">
        <v>15785</v>
      </c>
      <c r="F2688" t="s">
        <v>15786</v>
      </c>
      <c r="H2688" t="s">
        <v>13041</v>
      </c>
      <c r="J2688" t="s">
        <v>15787</v>
      </c>
      <c r="K2688" t="s">
        <v>15788</v>
      </c>
      <c r="L2688" t="s">
        <v>303</v>
      </c>
      <c r="M2688" t="s">
        <v>1054</v>
      </c>
    </row>
    <row r="2689" spans="1:13" x14ac:dyDescent="0.2">
      <c r="A2689" t="s">
        <v>292</v>
      </c>
      <c r="B2689" t="s">
        <v>293</v>
      </c>
      <c r="C2689" t="s">
        <v>15789</v>
      </c>
      <c r="D2689" t="s">
        <v>349</v>
      </c>
      <c r="E2689" t="s">
        <v>12591</v>
      </c>
      <c r="F2689" t="s">
        <v>15790</v>
      </c>
      <c r="G2689" t="s">
        <v>14257</v>
      </c>
      <c r="H2689" t="s">
        <v>13041</v>
      </c>
      <c r="J2689" t="s">
        <v>15791</v>
      </c>
      <c r="K2689" t="s">
        <v>15792</v>
      </c>
      <c r="L2689" t="s">
        <v>303</v>
      </c>
      <c r="M2689" t="s">
        <v>15793</v>
      </c>
    </row>
    <row r="2690" spans="1:13" x14ac:dyDescent="0.2">
      <c r="A2690" t="s">
        <v>292</v>
      </c>
      <c r="B2690" t="s">
        <v>293</v>
      </c>
      <c r="C2690" t="s">
        <v>15794</v>
      </c>
      <c r="D2690" t="s">
        <v>15795</v>
      </c>
      <c r="F2690" t="s">
        <v>15796</v>
      </c>
      <c r="G2690" t="s">
        <v>15797</v>
      </c>
      <c r="I2690" t="s">
        <v>13041</v>
      </c>
      <c r="J2690" t="s">
        <v>15798</v>
      </c>
      <c r="K2690" t="s">
        <v>302</v>
      </c>
      <c r="L2690" t="s">
        <v>303</v>
      </c>
      <c r="M2690" t="s">
        <v>2042</v>
      </c>
    </row>
    <row r="2691" spans="1:13" x14ac:dyDescent="0.2">
      <c r="A2691" t="s">
        <v>292</v>
      </c>
      <c r="B2691" t="s">
        <v>293</v>
      </c>
      <c r="C2691" t="s">
        <v>15799</v>
      </c>
      <c r="D2691" t="s">
        <v>15800</v>
      </c>
      <c r="E2691" t="s">
        <v>15801</v>
      </c>
      <c r="F2691" t="s">
        <v>15802</v>
      </c>
      <c r="G2691" t="s">
        <v>13642</v>
      </c>
      <c r="I2691" t="s">
        <v>13041</v>
      </c>
      <c r="J2691" t="s">
        <v>15803</v>
      </c>
      <c r="K2691" t="s">
        <v>15804</v>
      </c>
      <c r="L2691" t="s">
        <v>303</v>
      </c>
      <c r="M2691" t="s">
        <v>4650</v>
      </c>
    </row>
    <row r="2692" spans="1:13" x14ac:dyDescent="0.2">
      <c r="A2692" t="s">
        <v>292</v>
      </c>
      <c r="B2692" t="s">
        <v>293</v>
      </c>
      <c r="C2692" t="s">
        <v>15805</v>
      </c>
      <c r="D2692" t="s">
        <v>572</v>
      </c>
      <c r="E2692" t="s">
        <v>573</v>
      </c>
      <c r="F2692" t="s">
        <v>15806</v>
      </c>
      <c r="G2692" t="s">
        <v>13622</v>
      </c>
      <c r="H2692" t="s">
        <v>13041</v>
      </c>
      <c r="J2692" t="s">
        <v>15807</v>
      </c>
      <c r="K2692" t="s">
        <v>15808</v>
      </c>
      <c r="L2692" t="s">
        <v>303</v>
      </c>
      <c r="M2692" t="s">
        <v>892</v>
      </c>
    </row>
    <row r="2693" spans="1:13" x14ac:dyDescent="0.2">
      <c r="A2693" t="s">
        <v>292</v>
      </c>
      <c r="B2693" t="s">
        <v>293</v>
      </c>
      <c r="C2693" t="s">
        <v>15809</v>
      </c>
      <c r="D2693" t="s">
        <v>492</v>
      </c>
      <c r="E2693" t="s">
        <v>15810</v>
      </c>
      <c r="F2693" t="s">
        <v>15811</v>
      </c>
      <c r="H2693" t="s">
        <v>13183</v>
      </c>
      <c r="J2693" t="s">
        <v>15812</v>
      </c>
      <c r="K2693" t="s">
        <v>15813</v>
      </c>
      <c r="L2693" t="s">
        <v>303</v>
      </c>
      <c r="M2693" t="s">
        <v>4148</v>
      </c>
    </row>
    <row r="2694" spans="1:13" x14ac:dyDescent="0.2">
      <c r="A2694" t="s">
        <v>292</v>
      </c>
      <c r="B2694" t="s">
        <v>293</v>
      </c>
      <c r="C2694" t="s">
        <v>15814</v>
      </c>
      <c r="D2694" t="s">
        <v>349</v>
      </c>
      <c r="E2694" t="s">
        <v>476</v>
      </c>
      <c r="F2694" t="s">
        <v>15815</v>
      </c>
      <c r="G2694" t="s">
        <v>15816</v>
      </c>
      <c r="H2694" t="s">
        <v>13258</v>
      </c>
      <c r="I2694" t="s">
        <v>14806</v>
      </c>
      <c r="J2694" t="s">
        <v>15817</v>
      </c>
      <c r="K2694" t="s">
        <v>302</v>
      </c>
      <c r="L2694" t="s">
        <v>303</v>
      </c>
      <c r="M2694" t="s">
        <v>15818</v>
      </c>
    </row>
    <row r="2695" spans="1:13" x14ac:dyDescent="0.2">
      <c r="A2695" t="s">
        <v>292</v>
      </c>
      <c r="B2695" t="s">
        <v>293</v>
      </c>
      <c r="C2695" t="s">
        <v>15819</v>
      </c>
      <c r="D2695" t="s">
        <v>15820</v>
      </c>
      <c r="E2695" t="s">
        <v>15821</v>
      </c>
      <c r="F2695" t="s">
        <v>15822</v>
      </c>
      <c r="I2695" t="s">
        <v>13041</v>
      </c>
      <c r="J2695" t="s">
        <v>15823</v>
      </c>
      <c r="K2695" t="s">
        <v>15824</v>
      </c>
      <c r="L2695" t="s">
        <v>303</v>
      </c>
      <c r="M2695" t="s">
        <v>1335</v>
      </c>
    </row>
    <row r="2696" spans="1:13" x14ac:dyDescent="0.2">
      <c r="A2696" t="s">
        <v>292</v>
      </c>
      <c r="B2696" t="s">
        <v>293</v>
      </c>
      <c r="C2696" t="s">
        <v>15825</v>
      </c>
      <c r="D2696" t="s">
        <v>15826</v>
      </c>
      <c r="E2696" t="s">
        <v>15827</v>
      </c>
      <c r="F2696" t="s">
        <v>15828</v>
      </c>
      <c r="G2696" t="s">
        <v>13041</v>
      </c>
      <c r="J2696" t="s">
        <v>15829</v>
      </c>
      <c r="K2696" t="s">
        <v>15830</v>
      </c>
      <c r="L2696" t="s">
        <v>303</v>
      </c>
      <c r="M2696" t="s">
        <v>12039</v>
      </c>
    </row>
    <row r="2697" spans="1:13" x14ac:dyDescent="0.2">
      <c r="A2697" t="s">
        <v>292</v>
      </c>
      <c r="B2697" t="s">
        <v>293</v>
      </c>
      <c r="C2697" t="s">
        <v>15831</v>
      </c>
      <c r="D2697" t="s">
        <v>15832</v>
      </c>
      <c r="E2697" t="s">
        <v>15833</v>
      </c>
      <c r="F2697" t="s">
        <v>15834</v>
      </c>
      <c r="G2697" t="s">
        <v>15835</v>
      </c>
      <c r="H2697" t="s">
        <v>13622</v>
      </c>
      <c r="I2697" t="s">
        <v>13041</v>
      </c>
      <c r="J2697" t="s">
        <v>15836</v>
      </c>
      <c r="K2697" t="s">
        <v>15837</v>
      </c>
      <c r="L2697" t="s">
        <v>303</v>
      </c>
      <c r="M2697" t="s">
        <v>2233</v>
      </c>
    </row>
    <row r="2698" spans="1:13" x14ac:dyDescent="0.2">
      <c r="A2698" t="s">
        <v>292</v>
      </c>
      <c r="B2698" t="s">
        <v>293</v>
      </c>
      <c r="C2698" t="s">
        <v>15838</v>
      </c>
      <c r="D2698" t="s">
        <v>15839</v>
      </c>
      <c r="F2698" t="s">
        <v>15840</v>
      </c>
      <c r="G2698" t="s">
        <v>15841</v>
      </c>
      <c r="I2698" t="s">
        <v>13041</v>
      </c>
      <c r="J2698" t="s">
        <v>15842</v>
      </c>
      <c r="K2698" t="s">
        <v>15843</v>
      </c>
      <c r="L2698" t="s">
        <v>303</v>
      </c>
      <c r="M2698" t="s">
        <v>312</v>
      </c>
    </row>
    <row r="2699" spans="1:13" x14ac:dyDescent="0.2">
      <c r="A2699" t="s">
        <v>292</v>
      </c>
      <c r="B2699" t="s">
        <v>293</v>
      </c>
      <c r="C2699" t="s">
        <v>15844</v>
      </c>
      <c r="D2699" t="s">
        <v>572</v>
      </c>
      <c r="E2699" t="s">
        <v>573</v>
      </c>
      <c r="F2699" t="s">
        <v>15845</v>
      </c>
      <c r="G2699" t="s">
        <v>15846</v>
      </c>
      <c r="H2699" t="s">
        <v>13578</v>
      </c>
      <c r="I2699" t="s">
        <v>13041</v>
      </c>
      <c r="J2699" t="s">
        <v>15847</v>
      </c>
      <c r="K2699" t="s">
        <v>15848</v>
      </c>
      <c r="L2699" t="s">
        <v>303</v>
      </c>
      <c r="M2699" t="s">
        <v>1077</v>
      </c>
    </row>
    <row r="2700" spans="1:13" x14ac:dyDescent="0.2">
      <c r="A2700" t="s">
        <v>292</v>
      </c>
      <c r="B2700" t="s">
        <v>293</v>
      </c>
      <c r="C2700" t="s">
        <v>15849</v>
      </c>
      <c r="D2700" t="s">
        <v>15850</v>
      </c>
      <c r="E2700" t="s">
        <v>15851</v>
      </c>
      <c r="F2700" t="s">
        <v>15852</v>
      </c>
      <c r="I2700" t="s">
        <v>13041</v>
      </c>
      <c r="J2700" t="s">
        <v>15853</v>
      </c>
      <c r="K2700" t="s">
        <v>302</v>
      </c>
      <c r="L2700" t="s">
        <v>303</v>
      </c>
      <c r="M2700" t="s">
        <v>10638</v>
      </c>
    </row>
    <row r="2701" spans="1:13" x14ac:dyDescent="0.2">
      <c r="A2701" t="s">
        <v>292</v>
      </c>
      <c r="B2701" t="s">
        <v>293</v>
      </c>
      <c r="C2701" t="s">
        <v>15854</v>
      </c>
      <c r="D2701" t="s">
        <v>15855</v>
      </c>
      <c r="E2701" t="s">
        <v>13441</v>
      </c>
      <c r="F2701" t="s">
        <v>15856</v>
      </c>
      <c r="G2701" t="s">
        <v>15857</v>
      </c>
      <c r="I2701" t="s">
        <v>13041</v>
      </c>
      <c r="J2701" t="s">
        <v>15858</v>
      </c>
      <c r="K2701" t="s">
        <v>15859</v>
      </c>
      <c r="L2701" t="s">
        <v>303</v>
      </c>
      <c r="M2701" t="s">
        <v>651</v>
      </c>
    </row>
    <row r="2702" spans="1:13" x14ac:dyDescent="0.2">
      <c r="A2702" t="s">
        <v>292</v>
      </c>
      <c r="B2702" t="s">
        <v>293</v>
      </c>
      <c r="C2702" t="s">
        <v>15860</v>
      </c>
      <c r="D2702" t="s">
        <v>15861</v>
      </c>
      <c r="E2702" t="s">
        <v>15862</v>
      </c>
      <c r="F2702" t="s">
        <v>15863</v>
      </c>
      <c r="H2702" t="s">
        <v>13114</v>
      </c>
      <c r="I2702" t="s">
        <v>13041</v>
      </c>
      <c r="J2702" t="s">
        <v>15864</v>
      </c>
      <c r="K2702" t="s">
        <v>15865</v>
      </c>
      <c r="L2702" t="s">
        <v>303</v>
      </c>
      <c r="M2702" t="s">
        <v>15866</v>
      </c>
    </row>
    <row r="2703" spans="1:13" x14ac:dyDescent="0.2">
      <c r="A2703" t="s">
        <v>292</v>
      </c>
      <c r="B2703" t="s">
        <v>293</v>
      </c>
      <c r="C2703" t="s">
        <v>15867</v>
      </c>
      <c r="D2703" t="s">
        <v>15757</v>
      </c>
      <c r="E2703" t="s">
        <v>15868</v>
      </c>
      <c r="F2703" t="s">
        <v>15869</v>
      </c>
      <c r="G2703" t="s">
        <v>13237</v>
      </c>
      <c r="I2703" t="s">
        <v>13041</v>
      </c>
      <c r="J2703" t="s">
        <v>15870</v>
      </c>
      <c r="K2703" t="s">
        <v>15871</v>
      </c>
      <c r="L2703" t="s">
        <v>303</v>
      </c>
      <c r="M2703" t="s">
        <v>6054</v>
      </c>
    </row>
    <row r="2704" spans="1:13" x14ac:dyDescent="0.2">
      <c r="A2704" t="s">
        <v>292</v>
      </c>
      <c r="B2704" t="s">
        <v>293</v>
      </c>
      <c r="C2704" t="s">
        <v>15872</v>
      </c>
      <c r="D2704" t="s">
        <v>15873</v>
      </c>
      <c r="E2704" t="s">
        <v>15874</v>
      </c>
      <c r="F2704" t="s">
        <v>15875</v>
      </c>
      <c r="I2704" t="s">
        <v>13041</v>
      </c>
      <c r="J2704" t="s">
        <v>15876</v>
      </c>
      <c r="K2704" t="s">
        <v>15877</v>
      </c>
      <c r="L2704" t="s">
        <v>303</v>
      </c>
      <c r="M2704" t="s">
        <v>15878</v>
      </c>
    </row>
    <row r="2705" spans="1:13" x14ac:dyDescent="0.2">
      <c r="A2705" t="s">
        <v>292</v>
      </c>
      <c r="B2705" t="s">
        <v>293</v>
      </c>
      <c r="C2705" t="s">
        <v>15879</v>
      </c>
      <c r="D2705" t="s">
        <v>13699</v>
      </c>
      <c r="E2705" t="s">
        <v>13835</v>
      </c>
      <c r="F2705" t="s">
        <v>15880</v>
      </c>
      <c r="G2705" t="s">
        <v>13216</v>
      </c>
      <c r="I2705" t="s">
        <v>13041</v>
      </c>
      <c r="J2705" t="s">
        <v>15881</v>
      </c>
      <c r="K2705" t="s">
        <v>15882</v>
      </c>
      <c r="L2705" t="s">
        <v>303</v>
      </c>
      <c r="M2705" t="s">
        <v>13838</v>
      </c>
    </row>
    <row r="2706" spans="1:13" x14ac:dyDescent="0.2">
      <c r="A2706" t="s">
        <v>292</v>
      </c>
      <c r="B2706" t="s">
        <v>293</v>
      </c>
      <c r="C2706" t="s">
        <v>15883</v>
      </c>
      <c r="D2706" t="s">
        <v>349</v>
      </c>
      <c r="E2706" t="s">
        <v>15884</v>
      </c>
      <c r="F2706" t="s">
        <v>15885</v>
      </c>
      <c r="G2706" t="s">
        <v>13642</v>
      </c>
      <c r="H2706" t="s">
        <v>13041</v>
      </c>
      <c r="J2706" t="s">
        <v>13643</v>
      </c>
      <c r="K2706" t="s">
        <v>15886</v>
      </c>
      <c r="L2706" t="s">
        <v>303</v>
      </c>
      <c r="M2706" t="s">
        <v>10125</v>
      </c>
    </row>
    <row r="2707" spans="1:13" x14ac:dyDescent="0.2">
      <c r="A2707" t="s">
        <v>292</v>
      </c>
      <c r="B2707" t="s">
        <v>293</v>
      </c>
      <c r="C2707" t="s">
        <v>15887</v>
      </c>
      <c r="D2707" t="s">
        <v>15888</v>
      </c>
      <c r="E2707" t="s">
        <v>15889</v>
      </c>
      <c r="F2707" t="s">
        <v>15890</v>
      </c>
      <c r="H2707" t="s">
        <v>13041</v>
      </c>
      <c r="J2707" t="s">
        <v>15891</v>
      </c>
      <c r="K2707" t="s">
        <v>15892</v>
      </c>
      <c r="L2707" t="s">
        <v>303</v>
      </c>
      <c r="M2707" t="s">
        <v>15893</v>
      </c>
    </row>
    <row r="2708" spans="1:13" x14ac:dyDescent="0.2">
      <c r="A2708" t="s">
        <v>292</v>
      </c>
      <c r="B2708" t="s">
        <v>293</v>
      </c>
      <c r="C2708" t="s">
        <v>15894</v>
      </c>
      <c r="D2708" t="s">
        <v>15666</v>
      </c>
      <c r="F2708" t="s">
        <v>15895</v>
      </c>
      <c r="G2708" t="s">
        <v>13216</v>
      </c>
      <c r="H2708" t="s">
        <v>13041</v>
      </c>
      <c r="J2708" t="s">
        <v>15896</v>
      </c>
      <c r="K2708" t="s">
        <v>302</v>
      </c>
      <c r="L2708" t="s">
        <v>303</v>
      </c>
      <c r="M2708" t="s">
        <v>700</v>
      </c>
    </row>
    <row r="2709" spans="1:13" x14ac:dyDescent="0.2">
      <c r="A2709" t="s">
        <v>292</v>
      </c>
      <c r="B2709" t="s">
        <v>293</v>
      </c>
      <c r="C2709" t="s">
        <v>15897</v>
      </c>
      <c r="D2709" t="s">
        <v>15898</v>
      </c>
      <c r="E2709" t="s">
        <v>15899</v>
      </c>
      <c r="F2709" t="s">
        <v>15900</v>
      </c>
      <c r="H2709" t="s">
        <v>13490</v>
      </c>
      <c r="I2709" t="s">
        <v>13041</v>
      </c>
      <c r="J2709" t="s">
        <v>15901</v>
      </c>
      <c r="K2709" t="s">
        <v>15902</v>
      </c>
      <c r="L2709" t="s">
        <v>303</v>
      </c>
      <c r="M2709" t="s">
        <v>15903</v>
      </c>
    </row>
    <row r="2710" spans="1:13" x14ac:dyDescent="0.2">
      <c r="A2710" t="s">
        <v>292</v>
      </c>
      <c r="B2710" t="s">
        <v>293</v>
      </c>
      <c r="C2710" t="s">
        <v>15904</v>
      </c>
      <c r="D2710" t="s">
        <v>15905</v>
      </c>
      <c r="E2710" t="s">
        <v>15906</v>
      </c>
      <c r="F2710" t="s">
        <v>15907</v>
      </c>
      <c r="I2710" t="s">
        <v>13041</v>
      </c>
      <c r="J2710" t="s">
        <v>15908</v>
      </c>
      <c r="K2710" t="s">
        <v>15909</v>
      </c>
      <c r="L2710" t="s">
        <v>303</v>
      </c>
      <c r="M2710" t="s">
        <v>13273</v>
      </c>
    </row>
    <row r="2711" spans="1:13" x14ac:dyDescent="0.2">
      <c r="A2711" t="s">
        <v>292</v>
      </c>
      <c r="B2711" t="s">
        <v>293</v>
      </c>
      <c r="C2711" t="s">
        <v>15910</v>
      </c>
      <c r="D2711" t="s">
        <v>564</v>
      </c>
      <c r="E2711" t="s">
        <v>296</v>
      </c>
      <c r="F2711" t="s">
        <v>15911</v>
      </c>
      <c r="G2711" t="s">
        <v>13258</v>
      </c>
      <c r="H2711" t="s">
        <v>14806</v>
      </c>
      <c r="J2711" t="s">
        <v>15912</v>
      </c>
      <c r="K2711" t="s">
        <v>15913</v>
      </c>
      <c r="L2711" t="s">
        <v>303</v>
      </c>
      <c r="M2711" t="s">
        <v>13731</v>
      </c>
    </row>
    <row r="2712" spans="1:13" x14ac:dyDescent="0.2">
      <c r="A2712" t="s">
        <v>292</v>
      </c>
      <c r="B2712" t="s">
        <v>293</v>
      </c>
      <c r="C2712" t="s">
        <v>15914</v>
      </c>
      <c r="D2712" t="s">
        <v>14220</v>
      </c>
      <c r="E2712" t="s">
        <v>13058</v>
      </c>
      <c r="F2712" t="s">
        <v>15915</v>
      </c>
      <c r="H2712" t="s">
        <v>13041</v>
      </c>
      <c r="J2712" t="s">
        <v>15916</v>
      </c>
      <c r="K2712" t="s">
        <v>15917</v>
      </c>
      <c r="L2712" t="s">
        <v>303</v>
      </c>
      <c r="M2712" t="s">
        <v>5542</v>
      </c>
    </row>
    <row r="2713" spans="1:13" x14ac:dyDescent="0.2">
      <c r="A2713" t="s">
        <v>292</v>
      </c>
      <c r="B2713" t="s">
        <v>293</v>
      </c>
      <c r="C2713" t="s">
        <v>15918</v>
      </c>
      <c r="D2713" t="s">
        <v>15919</v>
      </c>
      <c r="E2713" t="s">
        <v>15920</v>
      </c>
      <c r="F2713" t="s">
        <v>15921</v>
      </c>
      <c r="H2713" t="s">
        <v>13101</v>
      </c>
      <c r="I2713" t="s">
        <v>9695</v>
      </c>
      <c r="J2713" t="s">
        <v>15922</v>
      </c>
      <c r="K2713" t="s">
        <v>15923</v>
      </c>
      <c r="L2713" t="s">
        <v>303</v>
      </c>
      <c r="M2713" t="s">
        <v>15924</v>
      </c>
    </row>
    <row r="2714" spans="1:13" x14ac:dyDescent="0.2">
      <c r="A2714" t="s">
        <v>292</v>
      </c>
      <c r="B2714" t="s">
        <v>293</v>
      </c>
      <c r="C2714" t="s">
        <v>15925</v>
      </c>
      <c r="D2714" t="s">
        <v>15926</v>
      </c>
      <c r="F2714" t="s">
        <v>15927</v>
      </c>
      <c r="G2714" t="s">
        <v>10557</v>
      </c>
      <c r="H2714" t="s">
        <v>13041</v>
      </c>
      <c r="J2714" t="s">
        <v>15928</v>
      </c>
      <c r="K2714" t="s">
        <v>302</v>
      </c>
      <c r="L2714" t="s">
        <v>303</v>
      </c>
      <c r="M2714" t="s">
        <v>422</v>
      </c>
    </row>
    <row r="2715" spans="1:13" x14ac:dyDescent="0.2">
      <c r="A2715" t="s">
        <v>292</v>
      </c>
      <c r="B2715" t="s">
        <v>293</v>
      </c>
      <c r="C2715" t="s">
        <v>15929</v>
      </c>
      <c r="D2715" t="s">
        <v>349</v>
      </c>
      <c r="F2715" t="s">
        <v>15930</v>
      </c>
      <c r="G2715" t="s">
        <v>13251</v>
      </c>
      <c r="H2715" t="s">
        <v>9695</v>
      </c>
      <c r="J2715" t="s">
        <v>15931</v>
      </c>
      <c r="K2715" t="s">
        <v>302</v>
      </c>
      <c r="L2715" t="s">
        <v>303</v>
      </c>
      <c r="M2715" t="s">
        <v>422</v>
      </c>
    </row>
    <row r="2716" spans="1:13" x14ac:dyDescent="0.2">
      <c r="A2716" t="s">
        <v>292</v>
      </c>
      <c r="B2716" t="s">
        <v>293</v>
      </c>
      <c r="C2716" t="s">
        <v>15932</v>
      </c>
      <c r="D2716" t="s">
        <v>15933</v>
      </c>
      <c r="E2716" t="s">
        <v>15934</v>
      </c>
      <c r="F2716" t="s">
        <v>15935</v>
      </c>
      <c r="G2716" t="s">
        <v>15936</v>
      </c>
      <c r="H2716" t="s">
        <v>13163</v>
      </c>
      <c r="I2716" t="s">
        <v>9695</v>
      </c>
      <c r="J2716" t="s">
        <v>15937</v>
      </c>
      <c r="K2716" t="s">
        <v>15938</v>
      </c>
      <c r="L2716" t="s">
        <v>303</v>
      </c>
      <c r="M2716" t="s">
        <v>8247</v>
      </c>
    </row>
    <row r="2717" spans="1:13" x14ac:dyDescent="0.2">
      <c r="A2717" t="s">
        <v>292</v>
      </c>
      <c r="B2717" t="s">
        <v>293</v>
      </c>
      <c r="C2717" t="s">
        <v>15939</v>
      </c>
      <c r="D2717" t="s">
        <v>513</v>
      </c>
      <c r="E2717" t="s">
        <v>2638</v>
      </c>
      <c r="F2717" t="s">
        <v>15940</v>
      </c>
      <c r="G2717" t="s">
        <v>13918</v>
      </c>
      <c r="H2717" t="s">
        <v>13041</v>
      </c>
      <c r="J2717" t="s">
        <v>15941</v>
      </c>
      <c r="K2717" t="s">
        <v>15942</v>
      </c>
      <c r="L2717" t="s">
        <v>303</v>
      </c>
      <c r="M2717" t="s">
        <v>15943</v>
      </c>
    </row>
    <row r="2718" spans="1:13" x14ac:dyDescent="0.2">
      <c r="A2718" t="s">
        <v>292</v>
      </c>
      <c r="B2718" t="s">
        <v>293</v>
      </c>
      <c r="C2718" t="s">
        <v>15944</v>
      </c>
      <c r="D2718" t="s">
        <v>2857</v>
      </c>
      <c r="E2718" t="s">
        <v>2858</v>
      </c>
      <c r="F2718" t="s">
        <v>3370</v>
      </c>
      <c r="G2718" t="s">
        <v>15945</v>
      </c>
      <c r="H2718" t="s">
        <v>13183</v>
      </c>
      <c r="I2718" t="s">
        <v>13041</v>
      </c>
      <c r="J2718" t="s">
        <v>15946</v>
      </c>
      <c r="K2718" t="s">
        <v>15947</v>
      </c>
      <c r="L2718" t="s">
        <v>303</v>
      </c>
      <c r="M2718" t="s">
        <v>3697</v>
      </c>
    </row>
    <row r="2719" spans="1:13" x14ac:dyDescent="0.2">
      <c r="A2719" t="s">
        <v>292</v>
      </c>
      <c r="B2719" t="s">
        <v>293</v>
      </c>
      <c r="C2719" t="s">
        <v>15948</v>
      </c>
      <c r="D2719" t="s">
        <v>15949</v>
      </c>
      <c r="E2719" t="s">
        <v>15950</v>
      </c>
      <c r="F2719" t="s">
        <v>15951</v>
      </c>
      <c r="G2719" t="s">
        <v>15952</v>
      </c>
      <c r="H2719" t="s">
        <v>13041</v>
      </c>
      <c r="J2719" t="s">
        <v>15953</v>
      </c>
      <c r="K2719" t="s">
        <v>15954</v>
      </c>
      <c r="L2719" t="s">
        <v>303</v>
      </c>
      <c r="M2719" t="s">
        <v>422</v>
      </c>
    </row>
    <row r="2720" spans="1:13" x14ac:dyDescent="0.2">
      <c r="A2720" t="s">
        <v>292</v>
      </c>
      <c r="B2720" t="s">
        <v>293</v>
      </c>
      <c r="C2720" t="s">
        <v>15955</v>
      </c>
      <c r="D2720" t="s">
        <v>15956</v>
      </c>
      <c r="E2720" t="s">
        <v>10983</v>
      </c>
      <c r="F2720" t="s">
        <v>15957</v>
      </c>
      <c r="G2720" t="s">
        <v>15958</v>
      </c>
      <c r="H2720" t="s">
        <v>13041</v>
      </c>
      <c r="J2720" t="s">
        <v>15959</v>
      </c>
      <c r="K2720" t="s">
        <v>15960</v>
      </c>
      <c r="L2720" t="s">
        <v>303</v>
      </c>
      <c r="M2720" t="s">
        <v>15961</v>
      </c>
    </row>
    <row r="2721" spans="1:13" x14ac:dyDescent="0.2">
      <c r="A2721" t="s">
        <v>292</v>
      </c>
      <c r="B2721" t="s">
        <v>293</v>
      </c>
      <c r="C2721" t="s">
        <v>15962</v>
      </c>
      <c r="D2721" t="s">
        <v>15963</v>
      </c>
      <c r="E2721" t="s">
        <v>15964</v>
      </c>
      <c r="F2721" t="s">
        <v>15965</v>
      </c>
      <c r="G2721" t="s">
        <v>13588</v>
      </c>
      <c r="H2721" t="s">
        <v>13041</v>
      </c>
      <c r="J2721" t="s">
        <v>15966</v>
      </c>
      <c r="K2721" t="s">
        <v>302</v>
      </c>
      <c r="L2721" t="s">
        <v>303</v>
      </c>
      <c r="M2721" t="s">
        <v>9756</v>
      </c>
    </row>
    <row r="2722" spans="1:13" x14ac:dyDescent="0.2">
      <c r="A2722" t="s">
        <v>292</v>
      </c>
      <c r="B2722" t="s">
        <v>293</v>
      </c>
      <c r="C2722" t="s">
        <v>15967</v>
      </c>
      <c r="D2722" t="s">
        <v>15968</v>
      </c>
      <c r="E2722" t="s">
        <v>15969</v>
      </c>
      <c r="F2722" t="s">
        <v>15970</v>
      </c>
      <c r="G2722" t="s">
        <v>7027</v>
      </c>
      <c r="H2722" t="s">
        <v>13041</v>
      </c>
      <c r="J2722" t="s">
        <v>15971</v>
      </c>
      <c r="K2722" t="s">
        <v>302</v>
      </c>
      <c r="L2722" t="s">
        <v>303</v>
      </c>
      <c r="M2722" t="s">
        <v>13121</v>
      </c>
    </row>
    <row r="2723" spans="1:13" x14ac:dyDescent="0.2">
      <c r="A2723" t="s">
        <v>292</v>
      </c>
      <c r="B2723" t="s">
        <v>293</v>
      </c>
      <c r="C2723" t="s">
        <v>15972</v>
      </c>
      <c r="D2723" t="s">
        <v>13879</v>
      </c>
      <c r="F2723" t="s">
        <v>15973</v>
      </c>
      <c r="G2723" t="s">
        <v>13296</v>
      </c>
      <c r="I2723" t="s">
        <v>13041</v>
      </c>
      <c r="J2723" t="s">
        <v>15974</v>
      </c>
      <c r="K2723" t="s">
        <v>302</v>
      </c>
      <c r="L2723" t="s">
        <v>303</v>
      </c>
      <c r="M2723" t="s">
        <v>985</v>
      </c>
    </row>
    <row r="2724" spans="1:13" x14ac:dyDescent="0.2">
      <c r="A2724" t="s">
        <v>292</v>
      </c>
      <c r="B2724" t="s">
        <v>293</v>
      </c>
      <c r="C2724" t="s">
        <v>15975</v>
      </c>
      <c r="D2724" t="s">
        <v>14266</v>
      </c>
      <c r="E2724" t="s">
        <v>14267</v>
      </c>
      <c r="F2724" t="s">
        <v>15976</v>
      </c>
      <c r="G2724" t="s">
        <v>15977</v>
      </c>
      <c r="H2724" t="s">
        <v>13362</v>
      </c>
      <c r="I2724" t="s">
        <v>9695</v>
      </c>
      <c r="J2724" t="s">
        <v>15978</v>
      </c>
      <c r="K2724" t="s">
        <v>15979</v>
      </c>
      <c r="L2724" t="s">
        <v>303</v>
      </c>
      <c r="M2724" t="s">
        <v>422</v>
      </c>
    </row>
    <row r="2725" spans="1:13" x14ac:dyDescent="0.2">
      <c r="A2725" t="s">
        <v>292</v>
      </c>
      <c r="B2725" t="s">
        <v>293</v>
      </c>
      <c r="C2725" t="s">
        <v>15980</v>
      </c>
      <c r="D2725" t="s">
        <v>15981</v>
      </c>
      <c r="E2725" t="s">
        <v>15982</v>
      </c>
      <c r="F2725" t="s">
        <v>15983</v>
      </c>
      <c r="H2725" t="s">
        <v>13339</v>
      </c>
      <c r="I2725" t="s">
        <v>13041</v>
      </c>
      <c r="J2725" t="s">
        <v>15984</v>
      </c>
      <c r="K2725" t="s">
        <v>15985</v>
      </c>
      <c r="L2725" t="s">
        <v>303</v>
      </c>
      <c r="M2725" t="s">
        <v>3086</v>
      </c>
    </row>
    <row r="2726" spans="1:13" x14ac:dyDescent="0.2">
      <c r="A2726" t="s">
        <v>292</v>
      </c>
      <c r="B2726" t="s">
        <v>293</v>
      </c>
      <c r="C2726" t="s">
        <v>15986</v>
      </c>
      <c r="D2726" t="s">
        <v>564</v>
      </c>
      <c r="E2726" t="s">
        <v>296</v>
      </c>
      <c r="F2726" t="s">
        <v>15987</v>
      </c>
      <c r="G2726" t="s">
        <v>15988</v>
      </c>
      <c r="H2726" t="s">
        <v>14105</v>
      </c>
      <c r="J2726" t="s">
        <v>14813</v>
      </c>
      <c r="K2726" t="s">
        <v>15989</v>
      </c>
      <c r="L2726" t="s">
        <v>303</v>
      </c>
      <c r="M2726" t="s">
        <v>422</v>
      </c>
    </row>
    <row r="2727" spans="1:13" x14ac:dyDescent="0.2">
      <c r="A2727" t="s">
        <v>292</v>
      </c>
      <c r="B2727" t="s">
        <v>293</v>
      </c>
      <c r="C2727" t="s">
        <v>15990</v>
      </c>
      <c r="D2727" t="s">
        <v>10982</v>
      </c>
      <c r="E2727" t="s">
        <v>15991</v>
      </c>
      <c r="F2727" t="s">
        <v>15992</v>
      </c>
      <c r="G2727" t="s">
        <v>15993</v>
      </c>
      <c r="H2727" t="s">
        <v>15994</v>
      </c>
      <c r="J2727" t="s">
        <v>15995</v>
      </c>
      <c r="K2727" t="s">
        <v>15996</v>
      </c>
      <c r="L2727" t="s">
        <v>303</v>
      </c>
      <c r="M2727" t="s">
        <v>15997</v>
      </c>
    </row>
    <row r="2728" spans="1:13" x14ac:dyDescent="0.2">
      <c r="A2728" t="s">
        <v>292</v>
      </c>
      <c r="B2728" t="s">
        <v>293</v>
      </c>
      <c r="C2728" t="s">
        <v>15998</v>
      </c>
      <c r="D2728" t="s">
        <v>10982</v>
      </c>
      <c r="E2728" t="s">
        <v>15999</v>
      </c>
      <c r="F2728" t="s">
        <v>16000</v>
      </c>
      <c r="H2728" t="s">
        <v>13965</v>
      </c>
      <c r="J2728" t="s">
        <v>16001</v>
      </c>
      <c r="K2728" t="s">
        <v>16002</v>
      </c>
      <c r="L2728" t="s">
        <v>303</v>
      </c>
      <c r="M2728" t="s">
        <v>11810</v>
      </c>
    </row>
    <row r="2729" spans="1:13" x14ac:dyDescent="0.2">
      <c r="A2729" t="s">
        <v>292</v>
      </c>
      <c r="B2729" t="s">
        <v>293</v>
      </c>
      <c r="C2729" t="s">
        <v>16003</v>
      </c>
      <c r="D2729" t="s">
        <v>14490</v>
      </c>
      <c r="F2729" t="s">
        <v>16004</v>
      </c>
      <c r="G2729" t="s">
        <v>16005</v>
      </c>
      <c r="H2729" t="s">
        <v>13041</v>
      </c>
      <c r="J2729" t="s">
        <v>16006</v>
      </c>
      <c r="K2729" t="s">
        <v>16007</v>
      </c>
      <c r="L2729" t="s">
        <v>303</v>
      </c>
      <c r="M2729" t="s">
        <v>3745</v>
      </c>
    </row>
    <row r="2730" spans="1:13" x14ac:dyDescent="0.2">
      <c r="A2730" t="s">
        <v>292</v>
      </c>
      <c r="B2730" t="s">
        <v>293</v>
      </c>
      <c r="C2730" t="s">
        <v>16008</v>
      </c>
      <c r="D2730" t="s">
        <v>349</v>
      </c>
      <c r="F2730" t="s">
        <v>16009</v>
      </c>
      <c r="H2730" t="s">
        <v>13362</v>
      </c>
      <c r="I2730" t="s">
        <v>9695</v>
      </c>
      <c r="J2730" t="s">
        <v>16010</v>
      </c>
      <c r="K2730" t="s">
        <v>16011</v>
      </c>
      <c r="L2730" t="s">
        <v>303</v>
      </c>
      <c r="M2730" t="s">
        <v>422</v>
      </c>
    </row>
    <row r="2731" spans="1:13" x14ac:dyDescent="0.2">
      <c r="A2731" t="s">
        <v>292</v>
      </c>
      <c r="B2731" t="s">
        <v>293</v>
      </c>
      <c r="C2731" t="s">
        <v>16012</v>
      </c>
      <c r="D2731" t="s">
        <v>349</v>
      </c>
      <c r="E2731" t="s">
        <v>424</v>
      </c>
      <c r="F2731" t="s">
        <v>16013</v>
      </c>
      <c r="H2731" t="s">
        <v>13107</v>
      </c>
      <c r="I2731" t="s">
        <v>9695</v>
      </c>
      <c r="J2731" t="s">
        <v>16014</v>
      </c>
      <c r="K2731" t="s">
        <v>16015</v>
      </c>
      <c r="L2731" t="s">
        <v>303</v>
      </c>
      <c r="M2731" t="s">
        <v>16016</v>
      </c>
    </row>
    <row r="2732" spans="1:13" x14ac:dyDescent="0.2">
      <c r="A2732" t="s">
        <v>292</v>
      </c>
      <c r="B2732" t="s">
        <v>293</v>
      </c>
      <c r="C2732" t="s">
        <v>16017</v>
      </c>
      <c r="D2732" t="s">
        <v>564</v>
      </c>
      <c r="E2732" t="s">
        <v>296</v>
      </c>
      <c r="F2732" t="s">
        <v>16018</v>
      </c>
      <c r="G2732" t="s">
        <v>13258</v>
      </c>
      <c r="H2732" t="s">
        <v>14806</v>
      </c>
      <c r="J2732" t="s">
        <v>16019</v>
      </c>
      <c r="K2732" t="s">
        <v>16020</v>
      </c>
      <c r="L2732" t="s">
        <v>303</v>
      </c>
      <c r="M2732" t="s">
        <v>13731</v>
      </c>
    </row>
    <row r="2733" spans="1:13" x14ac:dyDescent="0.2">
      <c r="A2733" t="s">
        <v>292</v>
      </c>
      <c r="B2733" t="s">
        <v>293</v>
      </c>
      <c r="C2733" t="s">
        <v>16021</v>
      </c>
      <c r="D2733" t="s">
        <v>349</v>
      </c>
      <c r="F2733" t="s">
        <v>16022</v>
      </c>
      <c r="G2733" t="s">
        <v>13054</v>
      </c>
      <c r="H2733" t="s">
        <v>13041</v>
      </c>
      <c r="J2733" t="s">
        <v>14967</v>
      </c>
      <c r="K2733" t="s">
        <v>302</v>
      </c>
      <c r="L2733" t="s">
        <v>303</v>
      </c>
      <c r="M2733" t="s">
        <v>422</v>
      </c>
    </row>
    <row r="2734" spans="1:13" x14ac:dyDescent="0.2">
      <c r="A2734" t="s">
        <v>292</v>
      </c>
      <c r="B2734" t="s">
        <v>293</v>
      </c>
      <c r="C2734" t="s">
        <v>16023</v>
      </c>
      <c r="D2734" t="s">
        <v>16024</v>
      </c>
      <c r="E2734" t="s">
        <v>14446</v>
      </c>
      <c r="F2734" t="s">
        <v>16025</v>
      </c>
      <c r="H2734" t="s">
        <v>14719</v>
      </c>
      <c r="I2734" t="s">
        <v>13041</v>
      </c>
      <c r="J2734" t="s">
        <v>16026</v>
      </c>
      <c r="K2734" t="s">
        <v>16027</v>
      </c>
      <c r="L2734" t="s">
        <v>303</v>
      </c>
      <c r="M2734" t="s">
        <v>1908</v>
      </c>
    </row>
    <row r="2735" spans="1:13" x14ac:dyDescent="0.2">
      <c r="A2735" t="s">
        <v>292</v>
      </c>
      <c r="B2735" t="s">
        <v>293</v>
      </c>
      <c r="C2735" t="s">
        <v>16028</v>
      </c>
      <c r="D2735" t="s">
        <v>16029</v>
      </c>
      <c r="E2735" t="s">
        <v>16030</v>
      </c>
      <c r="F2735" t="s">
        <v>16031</v>
      </c>
      <c r="G2735" t="s">
        <v>16032</v>
      </c>
      <c r="H2735" t="s">
        <v>13139</v>
      </c>
      <c r="I2735" t="s">
        <v>13041</v>
      </c>
      <c r="J2735" t="s">
        <v>16033</v>
      </c>
      <c r="K2735" t="s">
        <v>302</v>
      </c>
      <c r="L2735" t="s">
        <v>303</v>
      </c>
      <c r="M2735" t="s">
        <v>9756</v>
      </c>
    </row>
    <row r="2736" spans="1:13" x14ac:dyDescent="0.2">
      <c r="A2736" t="s">
        <v>292</v>
      </c>
      <c r="B2736" t="s">
        <v>293</v>
      </c>
      <c r="C2736" t="s">
        <v>16034</v>
      </c>
      <c r="D2736" t="s">
        <v>16035</v>
      </c>
      <c r="E2736" t="s">
        <v>16036</v>
      </c>
      <c r="F2736" t="s">
        <v>16037</v>
      </c>
      <c r="G2736" t="s">
        <v>13107</v>
      </c>
      <c r="H2736" t="s">
        <v>9695</v>
      </c>
      <c r="J2736" t="s">
        <v>16038</v>
      </c>
      <c r="K2736" t="s">
        <v>16039</v>
      </c>
      <c r="L2736" t="s">
        <v>303</v>
      </c>
      <c r="M2736" t="s">
        <v>16040</v>
      </c>
    </row>
    <row r="2737" spans="1:13" x14ac:dyDescent="0.2">
      <c r="A2737" t="s">
        <v>292</v>
      </c>
      <c r="B2737" t="s">
        <v>293</v>
      </c>
      <c r="C2737" t="s">
        <v>16041</v>
      </c>
      <c r="D2737" t="s">
        <v>16042</v>
      </c>
      <c r="E2737" t="s">
        <v>16043</v>
      </c>
      <c r="F2737" t="s">
        <v>16044</v>
      </c>
      <c r="G2737" t="s">
        <v>13041</v>
      </c>
      <c r="J2737" t="s">
        <v>16045</v>
      </c>
      <c r="K2737" t="s">
        <v>302</v>
      </c>
      <c r="L2737" t="s">
        <v>303</v>
      </c>
      <c r="M2737" t="s">
        <v>422</v>
      </c>
    </row>
    <row r="2738" spans="1:13" x14ac:dyDescent="0.2">
      <c r="A2738" t="s">
        <v>292</v>
      </c>
      <c r="B2738" t="s">
        <v>293</v>
      </c>
      <c r="C2738" t="s">
        <v>16046</v>
      </c>
      <c r="D2738" t="s">
        <v>394</v>
      </c>
      <c r="E2738" t="s">
        <v>1809</v>
      </c>
      <c r="F2738" t="s">
        <v>500</v>
      </c>
      <c r="G2738" t="s">
        <v>16047</v>
      </c>
      <c r="H2738" t="s">
        <v>13362</v>
      </c>
      <c r="I2738" t="s">
        <v>9695</v>
      </c>
      <c r="J2738" t="s">
        <v>16048</v>
      </c>
      <c r="K2738" t="s">
        <v>16049</v>
      </c>
      <c r="L2738" t="s">
        <v>303</v>
      </c>
      <c r="M2738" t="s">
        <v>16050</v>
      </c>
    </row>
    <row r="2739" spans="1:13" x14ac:dyDescent="0.2">
      <c r="A2739" t="s">
        <v>292</v>
      </c>
      <c r="B2739" t="s">
        <v>293</v>
      </c>
      <c r="C2739" t="s">
        <v>16051</v>
      </c>
      <c r="D2739" t="s">
        <v>16052</v>
      </c>
      <c r="E2739" t="s">
        <v>16053</v>
      </c>
      <c r="F2739" t="s">
        <v>16054</v>
      </c>
      <c r="G2739" t="s">
        <v>13041</v>
      </c>
      <c r="J2739" t="s">
        <v>16055</v>
      </c>
      <c r="K2739" t="s">
        <v>16056</v>
      </c>
      <c r="L2739" t="s">
        <v>303</v>
      </c>
      <c r="M2739" t="s">
        <v>16057</v>
      </c>
    </row>
    <row r="2740" spans="1:13" x14ac:dyDescent="0.2">
      <c r="A2740" t="s">
        <v>292</v>
      </c>
      <c r="B2740" t="s">
        <v>293</v>
      </c>
      <c r="C2740" t="s">
        <v>16058</v>
      </c>
      <c r="D2740" t="s">
        <v>572</v>
      </c>
      <c r="E2740" t="s">
        <v>573</v>
      </c>
      <c r="F2740" t="s">
        <v>16059</v>
      </c>
      <c r="G2740" t="s">
        <v>16060</v>
      </c>
      <c r="H2740" t="s">
        <v>13041</v>
      </c>
      <c r="J2740" t="s">
        <v>16061</v>
      </c>
      <c r="K2740" t="s">
        <v>16062</v>
      </c>
      <c r="L2740" t="s">
        <v>303</v>
      </c>
      <c r="M2740" t="s">
        <v>1386</v>
      </c>
    </row>
    <row r="2741" spans="1:13" x14ac:dyDescent="0.2">
      <c r="A2741" t="s">
        <v>292</v>
      </c>
      <c r="B2741" t="s">
        <v>293</v>
      </c>
      <c r="C2741" t="s">
        <v>16063</v>
      </c>
      <c r="D2741" t="s">
        <v>16064</v>
      </c>
      <c r="E2741" t="s">
        <v>16065</v>
      </c>
      <c r="F2741" t="s">
        <v>16066</v>
      </c>
      <c r="G2741" t="s">
        <v>13313</v>
      </c>
      <c r="H2741" t="s">
        <v>9695</v>
      </c>
      <c r="J2741" t="s">
        <v>16067</v>
      </c>
      <c r="K2741" t="s">
        <v>16068</v>
      </c>
      <c r="L2741" t="s">
        <v>303</v>
      </c>
      <c r="M2741" t="s">
        <v>16069</v>
      </c>
    </row>
    <row r="2742" spans="1:13" x14ac:dyDescent="0.2">
      <c r="A2742" t="s">
        <v>292</v>
      </c>
      <c r="B2742" t="s">
        <v>293</v>
      </c>
      <c r="C2742" t="s">
        <v>16070</v>
      </c>
      <c r="D2742" t="s">
        <v>16071</v>
      </c>
      <c r="E2742" t="s">
        <v>16072</v>
      </c>
      <c r="F2742" t="s">
        <v>16073</v>
      </c>
      <c r="G2742" t="s">
        <v>14741</v>
      </c>
      <c r="H2742" t="s">
        <v>13163</v>
      </c>
      <c r="I2742" t="s">
        <v>9695</v>
      </c>
      <c r="J2742" t="s">
        <v>16074</v>
      </c>
      <c r="K2742" t="s">
        <v>16075</v>
      </c>
      <c r="L2742" t="s">
        <v>303</v>
      </c>
      <c r="M2742" t="s">
        <v>16076</v>
      </c>
    </row>
    <row r="2743" spans="1:13" x14ac:dyDescent="0.2">
      <c r="A2743" t="s">
        <v>292</v>
      </c>
      <c r="B2743" t="s">
        <v>293</v>
      </c>
      <c r="C2743" t="s">
        <v>16077</v>
      </c>
      <c r="D2743" t="s">
        <v>16078</v>
      </c>
      <c r="E2743" t="s">
        <v>16079</v>
      </c>
      <c r="F2743" t="s">
        <v>16080</v>
      </c>
      <c r="G2743" t="s">
        <v>13041</v>
      </c>
      <c r="J2743" t="s">
        <v>16081</v>
      </c>
      <c r="K2743" t="s">
        <v>302</v>
      </c>
      <c r="L2743" t="s">
        <v>303</v>
      </c>
      <c r="M2743" t="s">
        <v>422</v>
      </c>
    </row>
    <row r="2744" spans="1:13" x14ac:dyDescent="0.2">
      <c r="A2744" t="s">
        <v>292</v>
      </c>
      <c r="B2744" t="s">
        <v>293</v>
      </c>
      <c r="C2744" t="s">
        <v>16082</v>
      </c>
      <c r="D2744" t="s">
        <v>16083</v>
      </c>
      <c r="E2744" t="s">
        <v>16084</v>
      </c>
      <c r="F2744" t="s">
        <v>16085</v>
      </c>
      <c r="G2744" t="s">
        <v>14686</v>
      </c>
      <c r="H2744" t="s">
        <v>9695</v>
      </c>
      <c r="J2744" t="s">
        <v>16086</v>
      </c>
      <c r="K2744" t="s">
        <v>16087</v>
      </c>
      <c r="L2744" t="s">
        <v>303</v>
      </c>
      <c r="M2744" t="s">
        <v>16088</v>
      </c>
    </row>
    <row r="2745" spans="1:13" x14ac:dyDescent="0.2">
      <c r="A2745" t="s">
        <v>292</v>
      </c>
      <c r="B2745" t="s">
        <v>293</v>
      </c>
      <c r="C2745" t="s">
        <v>16089</v>
      </c>
      <c r="D2745" t="s">
        <v>8198</v>
      </c>
      <c r="E2745" t="s">
        <v>5074</v>
      </c>
      <c r="F2745" t="s">
        <v>16090</v>
      </c>
      <c r="I2745" t="s">
        <v>13041</v>
      </c>
      <c r="J2745" t="s">
        <v>16091</v>
      </c>
      <c r="K2745" t="s">
        <v>16092</v>
      </c>
      <c r="L2745" t="s">
        <v>303</v>
      </c>
      <c r="M2745" t="s">
        <v>1620</v>
      </c>
    </row>
    <row r="2746" spans="1:13" x14ac:dyDescent="0.2">
      <c r="A2746" t="s">
        <v>292</v>
      </c>
      <c r="B2746" t="s">
        <v>293</v>
      </c>
      <c r="C2746" t="s">
        <v>16093</v>
      </c>
      <c r="D2746" t="s">
        <v>349</v>
      </c>
      <c r="F2746" t="s">
        <v>16094</v>
      </c>
      <c r="G2746" t="s">
        <v>13554</v>
      </c>
      <c r="H2746" t="s">
        <v>13041</v>
      </c>
      <c r="J2746" t="s">
        <v>16095</v>
      </c>
      <c r="K2746" t="s">
        <v>302</v>
      </c>
      <c r="L2746" t="s">
        <v>303</v>
      </c>
      <c r="M2746" t="s">
        <v>422</v>
      </c>
    </row>
    <row r="2747" spans="1:13" x14ac:dyDescent="0.2">
      <c r="A2747" t="s">
        <v>292</v>
      </c>
      <c r="B2747" t="s">
        <v>293</v>
      </c>
      <c r="C2747" t="s">
        <v>16096</v>
      </c>
      <c r="D2747" t="s">
        <v>16097</v>
      </c>
      <c r="E2747" t="s">
        <v>16098</v>
      </c>
      <c r="F2747" t="s">
        <v>16099</v>
      </c>
      <c r="G2747" t="s">
        <v>13107</v>
      </c>
      <c r="H2747" t="s">
        <v>9695</v>
      </c>
      <c r="J2747" t="s">
        <v>16100</v>
      </c>
      <c r="K2747" t="s">
        <v>16101</v>
      </c>
      <c r="L2747" t="s">
        <v>303</v>
      </c>
      <c r="M2747" t="s">
        <v>422</v>
      </c>
    </row>
    <row r="2748" spans="1:13" x14ac:dyDescent="0.2">
      <c r="A2748" t="s">
        <v>292</v>
      </c>
      <c r="B2748" t="s">
        <v>293</v>
      </c>
      <c r="C2748" t="s">
        <v>16102</v>
      </c>
      <c r="D2748" t="s">
        <v>16103</v>
      </c>
      <c r="E2748" t="s">
        <v>16104</v>
      </c>
      <c r="F2748" t="s">
        <v>16105</v>
      </c>
      <c r="H2748" t="s">
        <v>13041</v>
      </c>
      <c r="J2748" t="s">
        <v>16106</v>
      </c>
      <c r="K2748" t="s">
        <v>302</v>
      </c>
      <c r="L2748" t="s">
        <v>303</v>
      </c>
      <c r="M2748" t="s">
        <v>422</v>
      </c>
    </row>
    <row r="2749" spans="1:13" x14ac:dyDescent="0.2">
      <c r="A2749" t="s">
        <v>292</v>
      </c>
      <c r="B2749" t="s">
        <v>293</v>
      </c>
      <c r="C2749" t="s">
        <v>16107</v>
      </c>
      <c r="D2749" t="s">
        <v>16108</v>
      </c>
      <c r="F2749" t="s">
        <v>16109</v>
      </c>
      <c r="G2749" t="s">
        <v>16110</v>
      </c>
      <c r="H2749" t="s">
        <v>13041</v>
      </c>
      <c r="J2749" t="s">
        <v>16111</v>
      </c>
      <c r="K2749" t="s">
        <v>16112</v>
      </c>
      <c r="L2749" t="s">
        <v>303</v>
      </c>
      <c r="M2749" t="s">
        <v>15639</v>
      </c>
    </row>
    <row r="2750" spans="1:13" x14ac:dyDescent="0.2">
      <c r="A2750" t="s">
        <v>292</v>
      </c>
      <c r="B2750" t="s">
        <v>293</v>
      </c>
      <c r="C2750" t="s">
        <v>16113</v>
      </c>
      <c r="D2750" t="s">
        <v>16114</v>
      </c>
      <c r="E2750" t="s">
        <v>16115</v>
      </c>
      <c r="F2750" t="s">
        <v>16116</v>
      </c>
      <c r="G2750" t="s">
        <v>16117</v>
      </c>
      <c r="H2750" t="s">
        <v>13041</v>
      </c>
      <c r="J2750" t="s">
        <v>16118</v>
      </c>
      <c r="K2750" t="s">
        <v>302</v>
      </c>
      <c r="L2750" t="s">
        <v>303</v>
      </c>
      <c r="M2750" t="s">
        <v>422</v>
      </c>
    </row>
    <row r="2751" spans="1:13" x14ac:dyDescent="0.2">
      <c r="A2751" t="s">
        <v>292</v>
      </c>
      <c r="B2751" t="s">
        <v>293</v>
      </c>
      <c r="C2751" t="s">
        <v>16119</v>
      </c>
      <c r="D2751" t="s">
        <v>16120</v>
      </c>
      <c r="E2751" t="s">
        <v>15862</v>
      </c>
      <c r="F2751" t="s">
        <v>16121</v>
      </c>
      <c r="G2751" t="s">
        <v>16122</v>
      </c>
      <c r="H2751" t="s">
        <v>16123</v>
      </c>
      <c r="I2751" t="s">
        <v>13041</v>
      </c>
      <c r="J2751" t="s">
        <v>16124</v>
      </c>
      <c r="K2751" t="s">
        <v>16125</v>
      </c>
      <c r="L2751" t="s">
        <v>303</v>
      </c>
      <c r="M2751" t="s">
        <v>16126</v>
      </c>
    </row>
    <row r="2752" spans="1:13" x14ac:dyDescent="0.2">
      <c r="A2752" t="s">
        <v>292</v>
      </c>
      <c r="B2752" t="s">
        <v>293</v>
      </c>
      <c r="C2752" t="s">
        <v>16127</v>
      </c>
      <c r="D2752" t="s">
        <v>16128</v>
      </c>
      <c r="E2752" t="s">
        <v>16129</v>
      </c>
      <c r="F2752" t="s">
        <v>16130</v>
      </c>
      <c r="G2752" t="s">
        <v>16131</v>
      </c>
      <c r="H2752" t="s">
        <v>13041</v>
      </c>
      <c r="J2752" t="s">
        <v>16132</v>
      </c>
      <c r="K2752" t="s">
        <v>16133</v>
      </c>
      <c r="L2752" t="s">
        <v>303</v>
      </c>
      <c r="M2752" t="s">
        <v>8293</v>
      </c>
    </row>
    <row r="2753" spans="1:13" x14ac:dyDescent="0.2">
      <c r="A2753" t="s">
        <v>292</v>
      </c>
      <c r="B2753" t="s">
        <v>293</v>
      </c>
      <c r="C2753" t="s">
        <v>16134</v>
      </c>
      <c r="D2753" t="s">
        <v>13305</v>
      </c>
      <c r="E2753" t="s">
        <v>5074</v>
      </c>
      <c r="F2753" t="s">
        <v>16135</v>
      </c>
      <c r="G2753" t="s">
        <v>16136</v>
      </c>
      <c r="H2753" t="s">
        <v>13041</v>
      </c>
      <c r="J2753" t="s">
        <v>16137</v>
      </c>
      <c r="K2753" t="s">
        <v>16138</v>
      </c>
      <c r="L2753" t="s">
        <v>303</v>
      </c>
      <c r="M2753" t="s">
        <v>16139</v>
      </c>
    </row>
    <row r="2754" spans="1:13" x14ac:dyDescent="0.2">
      <c r="A2754" t="s">
        <v>292</v>
      </c>
      <c r="B2754" t="s">
        <v>293</v>
      </c>
      <c r="C2754" t="s">
        <v>16140</v>
      </c>
      <c r="D2754" t="s">
        <v>16141</v>
      </c>
      <c r="E2754" t="s">
        <v>14527</v>
      </c>
      <c r="F2754" t="s">
        <v>16142</v>
      </c>
      <c r="G2754" t="s">
        <v>16143</v>
      </c>
      <c r="H2754" t="s">
        <v>16131</v>
      </c>
      <c r="I2754" t="s">
        <v>13041</v>
      </c>
      <c r="J2754" t="s">
        <v>16144</v>
      </c>
      <c r="K2754" t="s">
        <v>16145</v>
      </c>
      <c r="L2754" t="s">
        <v>303</v>
      </c>
      <c r="M2754" t="s">
        <v>16146</v>
      </c>
    </row>
    <row r="2755" spans="1:13" x14ac:dyDescent="0.2">
      <c r="A2755" t="s">
        <v>292</v>
      </c>
      <c r="B2755" t="s">
        <v>293</v>
      </c>
      <c r="C2755" t="s">
        <v>16147</v>
      </c>
      <c r="D2755" t="s">
        <v>16148</v>
      </c>
      <c r="E2755" t="s">
        <v>16149</v>
      </c>
      <c r="F2755" t="s">
        <v>16150</v>
      </c>
      <c r="G2755" t="s">
        <v>16151</v>
      </c>
      <c r="H2755" t="s">
        <v>13041</v>
      </c>
      <c r="J2755" t="s">
        <v>16152</v>
      </c>
      <c r="K2755" t="s">
        <v>16153</v>
      </c>
      <c r="L2755" t="s">
        <v>303</v>
      </c>
      <c r="M2755" t="s">
        <v>16154</v>
      </c>
    </row>
    <row r="2756" spans="1:13" x14ac:dyDescent="0.2">
      <c r="A2756" t="s">
        <v>292</v>
      </c>
      <c r="B2756" t="s">
        <v>293</v>
      </c>
      <c r="C2756" t="s">
        <v>16155</v>
      </c>
      <c r="D2756" t="s">
        <v>13688</v>
      </c>
      <c r="E2756" t="s">
        <v>16156</v>
      </c>
      <c r="F2756" t="s">
        <v>16157</v>
      </c>
      <c r="H2756" t="s">
        <v>13041</v>
      </c>
      <c r="J2756" t="s">
        <v>16158</v>
      </c>
      <c r="K2756" t="s">
        <v>16159</v>
      </c>
      <c r="L2756" t="s">
        <v>303</v>
      </c>
      <c r="M2756" t="s">
        <v>1863</v>
      </c>
    </row>
    <row r="2757" spans="1:13" x14ac:dyDescent="0.2">
      <c r="A2757" t="s">
        <v>292</v>
      </c>
      <c r="B2757" t="s">
        <v>293</v>
      </c>
      <c r="C2757" t="s">
        <v>16160</v>
      </c>
      <c r="D2757" t="s">
        <v>572</v>
      </c>
      <c r="E2757" t="s">
        <v>573</v>
      </c>
      <c r="F2757" t="s">
        <v>16161</v>
      </c>
      <c r="G2757" t="s">
        <v>16123</v>
      </c>
      <c r="H2757" t="s">
        <v>13041</v>
      </c>
      <c r="J2757" t="s">
        <v>16162</v>
      </c>
      <c r="K2757" t="s">
        <v>16163</v>
      </c>
      <c r="L2757" t="s">
        <v>303</v>
      </c>
      <c r="M2757" t="s">
        <v>16164</v>
      </c>
    </row>
    <row r="2758" spans="1:13" x14ac:dyDescent="0.2">
      <c r="A2758" t="s">
        <v>292</v>
      </c>
      <c r="B2758" t="s">
        <v>293</v>
      </c>
      <c r="C2758" t="s">
        <v>16165</v>
      </c>
      <c r="D2758" t="s">
        <v>572</v>
      </c>
      <c r="E2758" t="s">
        <v>573</v>
      </c>
      <c r="F2758" t="s">
        <v>16166</v>
      </c>
      <c r="H2758" t="s">
        <v>16131</v>
      </c>
      <c r="I2758" t="s">
        <v>13041</v>
      </c>
      <c r="J2758" t="s">
        <v>16167</v>
      </c>
      <c r="K2758" t="s">
        <v>16168</v>
      </c>
      <c r="L2758" t="s">
        <v>303</v>
      </c>
      <c r="M2758" t="s">
        <v>16169</v>
      </c>
    </row>
    <row r="2759" spans="1:13" x14ac:dyDescent="0.2">
      <c r="A2759" t="s">
        <v>292</v>
      </c>
      <c r="B2759" t="s">
        <v>293</v>
      </c>
      <c r="C2759" t="s">
        <v>16170</v>
      </c>
      <c r="D2759" t="s">
        <v>16171</v>
      </c>
      <c r="E2759" t="s">
        <v>16172</v>
      </c>
      <c r="F2759" t="s">
        <v>16173</v>
      </c>
      <c r="G2759" t="s">
        <v>16174</v>
      </c>
      <c r="H2759" t="s">
        <v>13041</v>
      </c>
      <c r="J2759" t="s">
        <v>16175</v>
      </c>
      <c r="K2759" t="s">
        <v>302</v>
      </c>
      <c r="L2759" t="s">
        <v>303</v>
      </c>
      <c r="M2759" t="s">
        <v>4208</v>
      </c>
    </row>
    <row r="2760" spans="1:13" x14ac:dyDescent="0.2">
      <c r="A2760" t="s">
        <v>292</v>
      </c>
      <c r="B2760" t="s">
        <v>293</v>
      </c>
      <c r="C2760" t="s">
        <v>16176</v>
      </c>
      <c r="D2760" t="s">
        <v>16177</v>
      </c>
      <c r="E2760" t="s">
        <v>16178</v>
      </c>
      <c r="F2760" t="s">
        <v>16179</v>
      </c>
      <c r="G2760" t="s">
        <v>16180</v>
      </c>
      <c r="H2760" t="s">
        <v>13041</v>
      </c>
      <c r="J2760" t="s">
        <v>16181</v>
      </c>
      <c r="K2760" t="s">
        <v>16182</v>
      </c>
      <c r="L2760" t="s">
        <v>303</v>
      </c>
      <c r="M2760" t="s">
        <v>1857</v>
      </c>
    </row>
    <row r="2761" spans="1:13" x14ac:dyDescent="0.2">
      <c r="A2761" t="s">
        <v>292</v>
      </c>
      <c r="B2761" t="s">
        <v>293</v>
      </c>
      <c r="C2761" t="s">
        <v>16183</v>
      </c>
      <c r="D2761" t="s">
        <v>16184</v>
      </c>
      <c r="E2761" t="s">
        <v>15727</v>
      </c>
      <c r="F2761" t="s">
        <v>16185</v>
      </c>
      <c r="H2761" t="s">
        <v>16186</v>
      </c>
      <c r="I2761" t="s">
        <v>13041</v>
      </c>
      <c r="J2761" t="s">
        <v>16187</v>
      </c>
      <c r="K2761" t="s">
        <v>16188</v>
      </c>
      <c r="L2761" t="s">
        <v>303</v>
      </c>
      <c r="M2761" t="s">
        <v>15903</v>
      </c>
    </row>
    <row r="2762" spans="1:13" x14ac:dyDescent="0.2">
      <c r="A2762" t="s">
        <v>292</v>
      </c>
      <c r="B2762" t="s">
        <v>293</v>
      </c>
      <c r="C2762" t="s">
        <v>16189</v>
      </c>
      <c r="D2762" t="s">
        <v>16190</v>
      </c>
      <c r="E2762" t="s">
        <v>16191</v>
      </c>
      <c r="F2762" t="s">
        <v>16192</v>
      </c>
      <c r="I2762" t="s">
        <v>13041</v>
      </c>
      <c r="J2762" t="s">
        <v>16193</v>
      </c>
      <c r="K2762" t="s">
        <v>16194</v>
      </c>
      <c r="L2762" t="s">
        <v>303</v>
      </c>
      <c r="M2762" t="s">
        <v>2172</v>
      </c>
    </row>
    <row r="2763" spans="1:13" x14ac:dyDescent="0.2">
      <c r="A2763" t="s">
        <v>292</v>
      </c>
      <c r="B2763" t="s">
        <v>293</v>
      </c>
      <c r="C2763" t="s">
        <v>16195</v>
      </c>
      <c r="D2763" t="s">
        <v>16196</v>
      </c>
      <c r="E2763" t="s">
        <v>16197</v>
      </c>
      <c r="F2763" t="s">
        <v>16198</v>
      </c>
      <c r="H2763" t="s">
        <v>13041</v>
      </c>
      <c r="J2763" t="s">
        <v>16199</v>
      </c>
      <c r="K2763" t="s">
        <v>16200</v>
      </c>
      <c r="L2763" t="s">
        <v>303</v>
      </c>
      <c r="M2763" t="s">
        <v>16201</v>
      </c>
    </row>
    <row r="2764" spans="1:13" x14ac:dyDescent="0.2">
      <c r="A2764" t="s">
        <v>292</v>
      </c>
      <c r="B2764" t="s">
        <v>293</v>
      </c>
      <c r="C2764" t="s">
        <v>16202</v>
      </c>
      <c r="D2764" t="s">
        <v>16203</v>
      </c>
      <c r="E2764" t="s">
        <v>16204</v>
      </c>
      <c r="F2764" t="s">
        <v>16205</v>
      </c>
      <c r="G2764" t="s">
        <v>13041</v>
      </c>
      <c r="J2764" t="s">
        <v>16206</v>
      </c>
      <c r="K2764" t="s">
        <v>302</v>
      </c>
      <c r="L2764" t="s">
        <v>303</v>
      </c>
      <c r="M2764" t="s">
        <v>7579</v>
      </c>
    </row>
    <row r="2765" spans="1:13" x14ac:dyDescent="0.2">
      <c r="A2765" t="s">
        <v>292</v>
      </c>
      <c r="B2765" t="s">
        <v>293</v>
      </c>
      <c r="C2765" t="s">
        <v>16207</v>
      </c>
      <c r="D2765" t="s">
        <v>349</v>
      </c>
      <c r="E2765" t="s">
        <v>424</v>
      </c>
      <c r="F2765" t="s">
        <v>16208</v>
      </c>
      <c r="G2765" t="s">
        <v>16209</v>
      </c>
      <c r="H2765" t="s">
        <v>16210</v>
      </c>
      <c r="I2765" t="s">
        <v>13041</v>
      </c>
      <c r="J2765" t="s">
        <v>16211</v>
      </c>
      <c r="K2765" t="s">
        <v>16212</v>
      </c>
      <c r="L2765" t="s">
        <v>303</v>
      </c>
      <c r="M2765" t="s">
        <v>12163</v>
      </c>
    </row>
    <row r="2766" spans="1:13" x14ac:dyDescent="0.2">
      <c r="A2766" t="s">
        <v>292</v>
      </c>
      <c r="B2766" t="s">
        <v>293</v>
      </c>
      <c r="C2766" t="s">
        <v>16213</v>
      </c>
      <c r="D2766" t="s">
        <v>16214</v>
      </c>
      <c r="E2766" t="s">
        <v>16215</v>
      </c>
      <c r="F2766" t="s">
        <v>16216</v>
      </c>
      <c r="H2766" t="s">
        <v>16217</v>
      </c>
      <c r="I2766" t="s">
        <v>13041</v>
      </c>
      <c r="J2766" t="s">
        <v>16218</v>
      </c>
      <c r="K2766" t="s">
        <v>302</v>
      </c>
      <c r="L2766" t="s">
        <v>303</v>
      </c>
      <c r="M2766" t="s">
        <v>422</v>
      </c>
    </row>
    <row r="2767" spans="1:13" x14ac:dyDescent="0.2">
      <c r="A2767" t="s">
        <v>292</v>
      </c>
      <c r="B2767" t="s">
        <v>293</v>
      </c>
      <c r="C2767" t="s">
        <v>16219</v>
      </c>
      <c r="D2767" t="s">
        <v>513</v>
      </c>
      <c r="E2767" t="s">
        <v>2638</v>
      </c>
      <c r="F2767" t="s">
        <v>16220</v>
      </c>
      <c r="G2767" t="s">
        <v>16110</v>
      </c>
      <c r="H2767" t="s">
        <v>13041</v>
      </c>
      <c r="J2767" t="s">
        <v>16221</v>
      </c>
      <c r="K2767" t="s">
        <v>302</v>
      </c>
      <c r="L2767" t="s">
        <v>303</v>
      </c>
      <c r="M2767" t="s">
        <v>1060</v>
      </c>
    </row>
    <row r="2768" spans="1:13" x14ac:dyDescent="0.2">
      <c r="A2768" t="s">
        <v>292</v>
      </c>
      <c r="B2768" t="s">
        <v>293</v>
      </c>
      <c r="C2768" t="s">
        <v>16222</v>
      </c>
      <c r="D2768" t="s">
        <v>16223</v>
      </c>
      <c r="E2768" t="s">
        <v>16224</v>
      </c>
      <c r="F2768" t="s">
        <v>16225</v>
      </c>
      <c r="G2768" t="s">
        <v>16186</v>
      </c>
      <c r="H2768" t="s">
        <v>13041</v>
      </c>
      <c r="J2768" t="s">
        <v>16226</v>
      </c>
      <c r="K2768" t="s">
        <v>16227</v>
      </c>
      <c r="L2768" t="s">
        <v>303</v>
      </c>
      <c r="M2768" t="s">
        <v>10117</v>
      </c>
    </row>
    <row r="2769" spans="1:13" x14ac:dyDescent="0.2">
      <c r="A2769" t="s">
        <v>292</v>
      </c>
      <c r="B2769" t="s">
        <v>293</v>
      </c>
      <c r="C2769" t="s">
        <v>16228</v>
      </c>
      <c r="D2769" t="s">
        <v>513</v>
      </c>
      <c r="E2769" t="s">
        <v>2638</v>
      </c>
      <c r="F2769" t="s">
        <v>16229</v>
      </c>
      <c r="H2769" t="s">
        <v>16131</v>
      </c>
      <c r="I2769" t="s">
        <v>13041</v>
      </c>
      <c r="J2769" t="s">
        <v>16230</v>
      </c>
      <c r="K2769" t="s">
        <v>302</v>
      </c>
      <c r="L2769" t="s">
        <v>303</v>
      </c>
      <c r="M2769" t="s">
        <v>16231</v>
      </c>
    </row>
    <row r="2770" spans="1:13" x14ac:dyDescent="0.2">
      <c r="A2770" t="s">
        <v>292</v>
      </c>
      <c r="B2770" t="s">
        <v>293</v>
      </c>
      <c r="C2770" t="s">
        <v>16232</v>
      </c>
      <c r="D2770" t="s">
        <v>16233</v>
      </c>
      <c r="E2770" t="s">
        <v>16234</v>
      </c>
      <c r="F2770" t="s">
        <v>16235</v>
      </c>
      <c r="G2770" t="s">
        <v>13041</v>
      </c>
      <c r="J2770" t="s">
        <v>16236</v>
      </c>
      <c r="K2770" t="s">
        <v>302</v>
      </c>
      <c r="L2770" t="s">
        <v>303</v>
      </c>
      <c r="M2770" t="s">
        <v>422</v>
      </c>
    </row>
    <row r="2771" spans="1:13" x14ac:dyDescent="0.2">
      <c r="A2771" t="s">
        <v>292</v>
      </c>
      <c r="B2771" t="s">
        <v>293</v>
      </c>
      <c r="C2771" t="s">
        <v>16237</v>
      </c>
      <c r="D2771" t="s">
        <v>16238</v>
      </c>
      <c r="E2771" t="s">
        <v>16239</v>
      </c>
      <c r="F2771" t="s">
        <v>16240</v>
      </c>
      <c r="I2771" t="s">
        <v>13041</v>
      </c>
      <c r="J2771" t="s">
        <v>16241</v>
      </c>
      <c r="K2771" t="s">
        <v>16242</v>
      </c>
      <c r="L2771" t="s">
        <v>303</v>
      </c>
      <c r="M2771" t="s">
        <v>16243</v>
      </c>
    </row>
    <row r="2772" spans="1:13" x14ac:dyDescent="0.2">
      <c r="A2772" t="s">
        <v>292</v>
      </c>
      <c r="B2772" t="s">
        <v>293</v>
      </c>
      <c r="C2772" t="s">
        <v>16244</v>
      </c>
      <c r="D2772" t="s">
        <v>16245</v>
      </c>
      <c r="E2772" t="s">
        <v>2927</v>
      </c>
      <c r="F2772" t="s">
        <v>16246</v>
      </c>
      <c r="H2772" t="s">
        <v>13041</v>
      </c>
      <c r="J2772" t="s">
        <v>16247</v>
      </c>
      <c r="K2772" t="s">
        <v>16248</v>
      </c>
      <c r="L2772" t="s">
        <v>303</v>
      </c>
      <c r="M2772" t="s">
        <v>422</v>
      </c>
    </row>
    <row r="2773" spans="1:13" x14ac:dyDescent="0.2">
      <c r="A2773" t="s">
        <v>292</v>
      </c>
      <c r="B2773" t="s">
        <v>293</v>
      </c>
      <c r="C2773" t="s">
        <v>16249</v>
      </c>
      <c r="D2773" t="s">
        <v>16250</v>
      </c>
      <c r="E2773" t="s">
        <v>16251</v>
      </c>
      <c r="F2773" t="s">
        <v>16252</v>
      </c>
      <c r="G2773" t="s">
        <v>16110</v>
      </c>
      <c r="H2773" t="s">
        <v>13041</v>
      </c>
      <c r="J2773" t="s">
        <v>16253</v>
      </c>
      <c r="K2773" t="s">
        <v>16254</v>
      </c>
      <c r="L2773" t="s">
        <v>303</v>
      </c>
      <c r="M2773" t="s">
        <v>16255</v>
      </c>
    </row>
    <row r="2774" spans="1:13" x14ac:dyDescent="0.2">
      <c r="A2774" t="s">
        <v>292</v>
      </c>
      <c r="B2774" t="s">
        <v>293</v>
      </c>
      <c r="C2774" t="s">
        <v>16256</v>
      </c>
      <c r="D2774" t="s">
        <v>16257</v>
      </c>
      <c r="E2774" t="s">
        <v>16258</v>
      </c>
      <c r="F2774" t="s">
        <v>16259</v>
      </c>
      <c r="H2774" t="s">
        <v>16131</v>
      </c>
      <c r="I2774" t="s">
        <v>13041</v>
      </c>
      <c r="J2774" t="s">
        <v>16260</v>
      </c>
      <c r="K2774" t="s">
        <v>16261</v>
      </c>
      <c r="L2774" t="s">
        <v>303</v>
      </c>
      <c r="M2774" t="s">
        <v>16262</v>
      </c>
    </row>
    <row r="2775" spans="1:13" x14ac:dyDescent="0.2">
      <c r="A2775" t="s">
        <v>292</v>
      </c>
      <c r="B2775" t="s">
        <v>293</v>
      </c>
      <c r="C2775" t="s">
        <v>16263</v>
      </c>
      <c r="D2775" t="s">
        <v>513</v>
      </c>
      <c r="E2775" t="s">
        <v>2638</v>
      </c>
      <c r="F2775" t="s">
        <v>16264</v>
      </c>
      <c r="H2775" t="s">
        <v>16265</v>
      </c>
      <c r="I2775" t="s">
        <v>13041</v>
      </c>
      <c r="J2775" t="s">
        <v>16266</v>
      </c>
      <c r="K2775" t="s">
        <v>16267</v>
      </c>
      <c r="L2775" t="s">
        <v>303</v>
      </c>
      <c r="M2775" t="s">
        <v>16268</v>
      </c>
    </row>
    <row r="2776" spans="1:13" x14ac:dyDescent="0.2">
      <c r="A2776" t="s">
        <v>292</v>
      </c>
      <c r="B2776" t="s">
        <v>293</v>
      </c>
      <c r="C2776" t="s">
        <v>16269</v>
      </c>
      <c r="D2776" t="s">
        <v>16270</v>
      </c>
      <c r="E2776" t="s">
        <v>16271</v>
      </c>
      <c r="F2776" t="s">
        <v>16272</v>
      </c>
      <c r="G2776" t="s">
        <v>13041</v>
      </c>
      <c r="J2776" t="s">
        <v>16273</v>
      </c>
      <c r="K2776" t="s">
        <v>302</v>
      </c>
      <c r="L2776" t="s">
        <v>303</v>
      </c>
      <c r="M2776" t="s">
        <v>422</v>
      </c>
    </row>
    <row r="2777" spans="1:13" x14ac:dyDescent="0.2">
      <c r="A2777" t="s">
        <v>292</v>
      </c>
      <c r="B2777" t="s">
        <v>293</v>
      </c>
      <c r="C2777" t="s">
        <v>16274</v>
      </c>
      <c r="D2777" t="s">
        <v>16275</v>
      </c>
      <c r="E2777" t="s">
        <v>16276</v>
      </c>
      <c r="F2777" t="s">
        <v>16277</v>
      </c>
      <c r="G2777" t="s">
        <v>16278</v>
      </c>
      <c r="H2777" t="s">
        <v>16110</v>
      </c>
      <c r="I2777" t="s">
        <v>13041</v>
      </c>
      <c r="J2777" t="s">
        <v>16279</v>
      </c>
      <c r="K2777" t="s">
        <v>16280</v>
      </c>
      <c r="L2777" t="s">
        <v>303</v>
      </c>
      <c r="M2777" t="s">
        <v>16281</v>
      </c>
    </row>
    <row r="2778" spans="1:13" x14ac:dyDescent="0.2">
      <c r="A2778" t="s">
        <v>292</v>
      </c>
      <c r="B2778" t="s">
        <v>293</v>
      </c>
      <c r="C2778" t="s">
        <v>16282</v>
      </c>
      <c r="D2778" t="s">
        <v>16283</v>
      </c>
      <c r="E2778" t="s">
        <v>16284</v>
      </c>
      <c r="F2778" t="s">
        <v>16285</v>
      </c>
      <c r="H2778" t="s">
        <v>16180</v>
      </c>
      <c r="I2778" t="s">
        <v>13041</v>
      </c>
      <c r="J2778" t="s">
        <v>16286</v>
      </c>
      <c r="K2778" t="s">
        <v>16287</v>
      </c>
      <c r="L2778" t="s">
        <v>303</v>
      </c>
      <c r="M2778" t="s">
        <v>2616</v>
      </c>
    </row>
    <row r="2779" spans="1:13" x14ac:dyDescent="0.2">
      <c r="A2779" t="s">
        <v>292</v>
      </c>
      <c r="B2779" t="s">
        <v>293</v>
      </c>
      <c r="C2779" t="s">
        <v>16288</v>
      </c>
      <c r="D2779" t="s">
        <v>349</v>
      </c>
      <c r="E2779" t="s">
        <v>424</v>
      </c>
      <c r="F2779" t="s">
        <v>16289</v>
      </c>
      <c r="G2779" t="s">
        <v>16265</v>
      </c>
      <c r="I2779" t="s">
        <v>13041</v>
      </c>
      <c r="J2779" t="s">
        <v>16290</v>
      </c>
      <c r="K2779" t="s">
        <v>302</v>
      </c>
      <c r="L2779" t="s">
        <v>303</v>
      </c>
      <c r="M2779" t="s">
        <v>11013</v>
      </c>
    </row>
    <row r="2780" spans="1:13" x14ac:dyDescent="0.2">
      <c r="A2780" t="s">
        <v>292</v>
      </c>
      <c r="B2780" t="s">
        <v>293</v>
      </c>
      <c r="C2780" t="s">
        <v>16291</v>
      </c>
      <c r="D2780" t="s">
        <v>16292</v>
      </c>
      <c r="E2780" t="s">
        <v>6347</v>
      </c>
      <c r="F2780" t="s">
        <v>16293</v>
      </c>
      <c r="G2780" t="s">
        <v>16151</v>
      </c>
      <c r="H2780" t="s">
        <v>13041</v>
      </c>
      <c r="J2780" t="s">
        <v>16294</v>
      </c>
      <c r="K2780" t="s">
        <v>302</v>
      </c>
      <c r="L2780" t="s">
        <v>303</v>
      </c>
      <c r="M2780" t="s">
        <v>2610</v>
      </c>
    </row>
    <row r="2781" spans="1:13" x14ac:dyDescent="0.2">
      <c r="A2781" t="s">
        <v>292</v>
      </c>
      <c r="B2781" t="s">
        <v>293</v>
      </c>
      <c r="C2781" t="s">
        <v>16295</v>
      </c>
      <c r="D2781" t="s">
        <v>16296</v>
      </c>
      <c r="E2781" t="s">
        <v>16297</v>
      </c>
      <c r="F2781" t="s">
        <v>16298</v>
      </c>
      <c r="G2781" t="s">
        <v>16131</v>
      </c>
      <c r="H2781" t="s">
        <v>13041</v>
      </c>
      <c r="J2781" t="s">
        <v>16299</v>
      </c>
      <c r="K2781" t="s">
        <v>302</v>
      </c>
      <c r="L2781" t="s">
        <v>303</v>
      </c>
      <c r="M2781" t="s">
        <v>4659</v>
      </c>
    </row>
    <row r="2782" spans="1:13" x14ac:dyDescent="0.2">
      <c r="A2782" t="s">
        <v>292</v>
      </c>
      <c r="B2782" t="s">
        <v>293</v>
      </c>
      <c r="C2782" t="s">
        <v>16300</v>
      </c>
      <c r="D2782" t="s">
        <v>349</v>
      </c>
      <c r="E2782" t="s">
        <v>13874</v>
      </c>
      <c r="F2782" t="s">
        <v>16301</v>
      </c>
      <c r="G2782" t="s">
        <v>16302</v>
      </c>
      <c r="H2782" t="s">
        <v>16303</v>
      </c>
      <c r="I2782" t="s">
        <v>14806</v>
      </c>
      <c r="J2782" t="s">
        <v>16304</v>
      </c>
      <c r="K2782" t="s">
        <v>16305</v>
      </c>
      <c r="L2782" t="s">
        <v>303</v>
      </c>
      <c r="M2782" t="s">
        <v>16306</v>
      </c>
    </row>
    <row r="2783" spans="1:13" x14ac:dyDescent="0.2">
      <c r="A2783" t="s">
        <v>292</v>
      </c>
      <c r="B2783" t="s">
        <v>293</v>
      </c>
      <c r="C2783" t="s">
        <v>16307</v>
      </c>
      <c r="D2783" t="s">
        <v>16308</v>
      </c>
      <c r="E2783" t="s">
        <v>16309</v>
      </c>
      <c r="F2783" t="s">
        <v>16310</v>
      </c>
      <c r="G2783" t="s">
        <v>16174</v>
      </c>
      <c r="H2783" t="s">
        <v>13041</v>
      </c>
      <c r="J2783" t="s">
        <v>16311</v>
      </c>
      <c r="K2783" t="s">
        <v>16312</v>
      </c>
      <c r="L2783" t="s">
        <v>303</v>
      </c>
      <c r="M2783" t="s">
        <v>2783</v>
      </c>
    </row>
    <row r="2784" spans="1:13" x14ac:dyDescent="0.2">
      <c r="A2784" t="s">
        <v>292</v>
      </c>
      <c r="B2784" t="s">
        <v>293</v>
      </c>
      <c r="C2784" t="s">
        <v>16313</v>
      </c>
      <c r="D2784" t="s">
        <v>16314</v>
      </c>
      <c r="E2784" t="s">
        <v>16315</v>
      </c>
      <c r="F2784" t="s">
        <v>16316</v>
      </c>
      <c r="H2784" t="s">
        <v>16186</v>
      </c>
      <c r="I2784" t="s">
        <v>13041</v>
      </c>
      <c r="J2784" t="s">
        <v>16317</v>
      </c>
      <c r="K2784" t="s">
        <v>16318</v>
      </c>
      <c r="L2784" t="s">
        <v>303</v>
      </c>
      <c r="M2784" t="s">
        <v>1918</v>
      </c>
    </row>
    <row r="2785" spans="1:13" x14ac:dyDescent="0.2">
      <c r="A2785" t="s">
        <v>292</v>
      </c>
      <c r="B2785" t="s">
        <v>293</v>
      </c>
      <c r="C2785" t="s">
        <v>16319</v>
      </c>
      <c r="D2785" t="s">
        <v>16320</v>
      </c>
      <c r="E2785" t="s">
        <v>16321</v>
      </c>
      <c r="F2785" t="s">
        <v>16322</v>
      </c>
      <c r="G2785" t="s">
        <v>16174</v>
      </c>
      <c r="H2785" t="s">
        <v>13041</v>
      </c>
      <c r="J2785" t="s">
        <v>16323</v>
      </c>
      <c r="K2785" t="s">
        <v>16324</v>
      </c>
      <c r="L2785" t="s">
        <v>303</v>
      </c>
      <c r="M2785" t="s">
        <v>2049</v>
      </c>
    </row>
    <row r="2786" spans="1:13" x14ac:dyDescent="0.2">
      <c r="A2786" t="s">
        <v>292</v>
      </c>
      <c r="B2786" t="s">
        <v>293</v>
      </c>
      <c r="C2786" t="s">
        <v>16325</v>
      </c>
      <c r="D2786" t="s">
        <v>16326</v>
      </c>
      <c r="E2786" t="s">
        <v>16327</v>
      </c>
      <c r="F2786" t="s">
        <v>16328</v>
      </c>
      <c r="G2786" t="s">
        <v>16131</v>
      </c>
      <c r="H2786" t="s">
        <v>13041</v>
      </c>
      <c r="J2786" t="s">
        <v>16329</v>
      </c>
      <c r="K2786" t="s">
        <v>302</v>
      </c>
      <c r="L2786" t="s">
        <v>303</v>
      </c>
      <c r="M2786" t="s">
        <v>16330</v>
      </c>
    </row>
    <row r="2787" spans="1:13" x14ac:dyDescent="0.2">
      <c r="A2787" t="s">
        <v>292</v>
      </c>
      <c r="B2787" t="s">
        <v>293</v>
      </c>
      <c r="C2787" t="s">
        <v>16331</v>
      </c>
      <c r="D2787" t="s">
        <v>16332</v>
      </c>
      <c r="E2787" t="s">
        <v>16333</v>
      </c>
      <c r="F2787" t="s">
        <v>16334</v>
      </c>
      <c r="H2787" t="s">
        <v>16151</v>
      </c>
      <c r="I2787" t="s">
        <v>13041</v>
      </c>
      <c r="J2787" t="s">
        <v>16335</v>
      </c>
      <c r="K2787" t="s">
        <v>16336</v>
      </c>
      <c r="L2787" t="s">
        <v>303</v>
      </c>
      <c r="M2787" t="s">
        <v>7240</v>
      </c>
    </row>
    <row r="2788" spans="1:13" x14ac:dyDescent="0.2">
      <c r="A2788" t="s">
        <v>292</v>
      </c>
      <c r="B2788" t="s">
        <v>293</v>
      </c>
      <c r="C2788" t="s">
        <v>16337</v>
      </c>
      <c r="D2788" t="s">
        <v>16338</v>
      </c>
      <c r="E2788" t="s">
        <v>16339</v>
      </c>
      <c r="F2788" t="s">
        <v>16340</v>
      </c>
      <c r="G2788" t="s">
        <v>16174</v>
      </c>
      <c r="H2788" t="s">
        <v>13041</v>
      </c>
      <c r="J2788" t="s">
        <v>16341</v>
      </c>
      <c r="K2788" t="s">
        <v>16342</v>
      </c>
      <c r="L2788" t="s">
        <v>303</v>
      </c>
      <c r="M2788" t="s">
        <v>16343</v>
      </c>
    </row>
    <row r="2789" spans="1:13" x14ac:dyDescent="0.2">
      <c r="A2789" t="s">
        <v>292</v>
      </c>
      <c r="B2789" t="s">
        <v>293</v>
      </c>
      <c r="C2789" t="s">
        <v>16344</v>
      </c>
      <c r="D2789" t="s">
        <v>16345</v>
      </c>
      <c r="E2789" t="s">
        <v>16346</v>
      </c>
      <c r="F2789" t="s">
        <v>16347</v>
      </c>
      <c r="I2789" t="s">
        <v>13041</v>
      </c>
      <c r="J2789" t="s">
        <v>16348</v>
      </c>
      <c r="K2789" t="s">
        <v>16349</v>
      </c>
      <c r="L2789" t="s">
        <v>303</v>
      </c>
      <c r="M2789" t="s">
        <v>16350</v>
      </c>
    </row>
    <row r="2790" spans="1:13" x14ac:dyDescent="0.2">
      <c r="A2790" t="s">
        <v>292</v>
      </c>
      <c r="B2790" t="s">
        <v>293</v>
      </c>
      <c r="C2790" t="s">
        <v>16351</v>
      </c>
      <c r="D2790" t="s">
        <v>16352</v>
      </c>
      <c r="E2790" t="s">
        <v>16353</v>
      </c>
      <c r="F2790" t="s">
        <v>16354</v>
      </c>
      <c r="H2790" t="s">
        <v>13041</v>
      </c>
      <c r="J2790" t="s">
        <v>16355</v>
      </c>
      <c r="K2790" t="s">
        <v>302</v>
      </c>
      <c r="L2790" t="s">
        <v>303</v>
      </c>
      <c r="M2790" t="s">
        <v>422</v>
      </c>
    </row>
    <row r="2791" spans="1:13" x14ac:dyDescent="0.2">
      <c r="A2791" t="s">
        <v>292</v>
      </c>
      <c r="B2791" t="s">
        <v>293</v>
      </c>
      <c r="C2791" t="s">
        <v>16356</v>
      </c>
      <c r="D2791" t="s">
        <v>295</v>
      </c>
      <c r="E2791" t="s">
        <v>296</v>
      </c>
      <c r="F2791" t="s">
        <v>16357</v>
      </c>
      <c r="G2791" t="s">
        <v>16151</v>
      </c>
      <c r="H2791" t="s">
        <v>13041</v>
      </c>
      <c r="J2791" t="s">
        <v>16358</v>
      </c>
      <c r="K2791" t="s">
        <v>16359</v>
      </c>
      <c r="L2791" t="s">
        <v>303</v>
      </c>
      <c r="M2791" t="s">
        <v>422</v>
      </c>
    </row>
    <row r="2792" spans="1:13" x14ac:dyDescent="0.2">
      <c r="A2792" t="s">
        <v>292</v>
      </c>
      <c r="B2792" t="s">
        <v>293</v>
      </c>
      <c r="C2792" t="s">
        <v>16360</v>
      </c>
      <c r="D2792" t="s">
        <v>513</v>
      </c>
      <c r="E2792" t="s">
        <v>2638</v>
      </c>
      <c r="F2792" t="s">
        <v>16361</v>
      </c>
      <c r="G2792" t="s">
        <v>16362</v>
      </c>
      <c r="H2792" t="s">
        <v>13041</v>
      </c>
      <c r="J2792" t="s">
        <v>16363</v>
      </c>
      <c r="K2792" t="s">
        <v>16364</v>
      </c>
      <c r="L2792" t="s">
        <v>303</v>
      </c>
      <c r="M2792" t="s">
        <v>9012</v>
      </c>
    </row>
    <row r="2793" spans="1:13" x14ac:dyDescent="0.2">
      <c r="A2793" t="s">
        <v>292</v>
      </c>
      <c r="B2793" t="s">
        <v>293</v>
      </c>
      <c r="C2793" t="s">
        <v>16365</v>
      </c>
      <c r="D2793" t="s">
        <v>16366</v>
      </c>
      <c r="E2793" t="s">
        <v>16367</v>
      </c>
      <c r="F2793" t="s">
        <v>16368</v>
      </c>
      <c r="G2793" t="s">
        <v>13041</v>
      </c>
      <c r="J2793" t="s">
        <v>16206</v>
      </c>
      <c r="K2793" t="s">
        <v>16369</v>
      </c>
      <c r="L2793" t="s">
        <v>303</v>
      </c>
      <c r="M2793" t="s">
        <v>422</v>
      </c>
    </row>
    <row r="2794" spans="1:13" x14ac:dyDescent="0.2">
      <c r="A2794" t="s">
        <v>292</v>
      </c>
      <c r="B2794" t="s">
        <v>293</v>
      </c>
      <c r="C2794" t="s">
        <v>16370</v>
      </c>
      <c r="D2794" t="s">
        <v>16366</v>
      </c>
      <c r="E2794" t="s">
        <v>16367</v>
      </c>
      <c r="F2794" t="s">
        <v>16371</v>
      </c>
      <c r="G2794" t="s">
        <v>13041</v>
      </c>
      <c r="J2794" t="s">
        <v>16372</v>
      </c>
      <c r="K2794" t="s">
        <v>302</v>
      </c>
      <c r="L2794" t="s">
        <v>303</v>
      </c>
      <c r="M2794" t="s">
        <v>422</v>
      </c>
    </row>
    <row r="2795" spans="1:13" x14ac:dyDescent="0.2">
      <c r="A2795" t="s">
        <v>292</v>
      </c>
      <c r="B2795" t="s">
        <v>293</v>
      </c>
      <c r="C2795" t="s">
        <v>16373</v>
      </c>
      <c r="D2795" t="s">
        <v>13717</v>
      </c>
      <c r="E2795" t="s">
        <v>13718</v>
      </c>
      <c r="F2795" t="s">
        <v>16374</v>
      </c>
      <c r="G2795" t="s">
        <v>16110</v>
      </c>
      <c r="I2795" t="s">
        <v>13041</v>
      </c>
      <c r="J2795" t="s">
        <v>16375</v>
      </c>
      <c r="K2795" t="s">
        <v>16376</v>
      </c>
      <c r="L2795" t="s">
        <v>303</v>
      </c>
      <c r="M2795" t="s">
        <v>822</v>
      </c>
    </row>
    <row r="2796" spans="1:13" x14ac:dyDescent="0.2">
      <c r="A2796" t="s">
        <v>292</v>
      </c>
      <c r="B2796" t="s">
        <v>293</v>
      </c>
      <c r="C2796" t="s">
        <v>16377</v>
      </c>
      <c r="D2796" t="s">
        <v>16378</v>
      </c>
      <c r="E2796" t="s">
        <v>2638</v>
      </c>
      <c r="F2796" t="s">
        <v>16379</v>
      </c>
      <c r="G2796" t="s">
        <v>16186</v>
      </c>
      <c r="H2796" t="s">
        <v>13041</v>
      </c>
      <c r="J2796" t="s">
        <v>16380</v>
      </c>
      <c r="K2796" t="s">
        <v>302</v>
      </c>
      <c r="L2796" t="s">
        <v>303</v>
      </c>
      <c r="M2796" t="s">
        <v>16381</v>
      </c>
    </row>
    <row r="2797" spans="1:13" x14ac:dyDescent="0.2">
      <c r="A2797" t="s">
        <v>292</v>
      </c>
      <c r="B2797" t="s">
        <v>293</v>
      </c>
      <c r="C2797" t="s">
        <v>16382</v>
      </c>
      <c r="D2797" t="s">
        <v>16383</v>
      </c>
      <c r="E2797" t="s">
        <v>16384</v>
      </c>
      <c r="F2797" t="s">
        <v>16385</v>
      </c>
      <c r="G2797" t="s">
        <v>16386</v>
      </c>
      <c r="H2797" t="s">
        <v>16387</v>
      </c>
      <c r="I2797" t="s">
        <v>14806</v>
      </c>
      <c r="J2797" t="s">
        <v>16388</v>
      </c>
      <c r="K2797" t="s">
        <v>16389</v>
      </c>
      <c r="L2797" t="s">
        <v>303</v>
      </c>
      <c r="M2797" t="s">
        <v>4417</v>
      </c>
    </row>
    <row r="2798" spans="1:13" x14ac:dyDescent="0.2">
      <c r="A2798" t="s">
        <v>292</v>
      </c>
      <c r="B2798" t="s">
        <v>293</v>
      </c>
      <c r="C2798" t="s">
        <v>16390</v>
      </c>
      <c r="D2798" t="s">
        <v>16391</v>
      </c>
      <c r="F2798" t="s">
        <v>16392</v>
      </c>
      <c r="G2798" t="s">
        <v>16393</v>
      </c>
      <c r="H2798" t="s">
        <v>16394</v>
      </c>
      <c r="I2798" t="s">
        <v>14806</v>
      </c>
      <c r="J2798" t="s">
        <v>16395</v>
      </c>
      <c r="K2798" t="s">
        <v>16396</v>
      </c>
      <c r="L2798" t="s">
        <v>303</v>
      </c>
      <c r="M2798" t="s">
        <v>16397</v>
      </c>
    </row>
    <row r="2799" spans="1:13" x14ac:dyDescent="0.2">
      <c r="A2799" t="s">
        <v>292</v>
      </c>
      <c r="B2799" t="s">
        <v>293</v>
      </c>
      <c r="C2799" t="s">
        <v>16398</v>
      </c>
      <c r="D2799" t="s">
        <v>16399</v>
      </c>
      <c r="E2799" t="s">
        <v>16400</v>
      </c>
      <c r="F2799" t="s">
        <v>16401</v>
      </c>
      <c r="G2799" t="s">
        <v>16362</v>
      </c>
      <c r="H2799" t="s">
        <v>13041</v>
      </c>
      <c r="J2799" t="s">
        <v>16402</v>
      </c>
      <c r="K2799" t="s">
        <v>16403</v>
      </c>
      <c r="L2799" t="s">
        <v>303</v>
      </c>
      <c r="M2799" t="s">
        <v>16404</v>
      </c>
    </row>
    <row r="2800" spans="1:13" x14ac:dyDescent="0.2">
      <c r="A2800" t="s">
        <v>292</v>
      </c>
      <c r="B2800" t="s">
        <v>293</v>
      </c>
      <c r="C2800" t="s">
        <v>16405</v>
      </c>
      <c r="D2800" t="s">
        <v>16406</v>
      </c>
      <c r="E2800" t="s">
        <v>16407</v>
      </c>
      <c r="F2800" t="s">
        <v>16408</v>
      </c>
      <c r="H2800" t="s">
        <v>16131</v>
      </c>
      <c r="I2800" t="s">
        <v>13041</v>
      </c>
      <c r="J2800" t="s">
        <v>16409</v>
      </c>
      <c r="K2800" t="s">
        <v>16410</v>
      </c>
      <c r="L2800" t="s">
        <v>303</v>
      </c>
      <c r="M2800" t="s">
        <v>422</v>
      </c>
    </row>
    <row r="2801" spans="1:13" x14ac:dyDescent="0.2">
      <c r="A2801" t="s">
        <v>292</v>
      </c>
      <c r="B2801" t="s">
        <v>293</v>
      </c>
      <c r="C2801" t="s">
        <v>16411</v>
      </c>
      <c r="D2801" t="s">
        <v>349</v>
      </c>
      <c r="E2801" t="s">
        <v>424</v>
      </c>
      <c r="F2801" t="s">
        <v>16412</v>
      </c>
      <c r="H2801" t="s">
        <v>16186</v>
      </c>
      <c r="I2801" t="s">
        <v>13041</v>
      </c>
      <c r="J2801" t="s">
        <v>16413</v>
      </c>
      <c r="K2801" t="s">
        <v>16414</v>
      </c>
      <c r="L2801" t="s">
        <v>303</v>
      </c>
      <c r="M2801" t="s">
        <v>16415</v>
      </c>
    </row>
    <row r="2802" spans="1:13" x14ac:dyDescent="0.2">
      <c r="A2802" t="s">
        <v>292</v>
      </c>
      <c r="B2802" t="s">
        <v>293</v>
      </c>
      <c r="C2802" t="s">
        <v>16416</v>
      </c>
      <c r="D2802" t="s">
        <v>394</v>
      </c>
      <c r="E2802" t="s">
        <v>499</v>
      </c>
      <c r="F2802" t="s">
        <v>16417</v>
      </c>
      <c r="H2802" t="s">
        <v>13041</v>
      </c>
      <c r="J2802" t="s">
        <v>16418</v>
      </c>
      <c r="K2802" t="s">
        <v>16419</v>
      </c>
      <c r="L2802" t="s">
        <v>303</v>
      </c>
      <c r="M2802" t="s">
        <v>16420</v>
      </c>
    </row>
    <row r="2803" spans="1:13" x14ac:dyDescent="0.2">
      <c r="A2803" t="s">
        <v>292</v>
      </c>
      <c r="B2803" t="s">
        <v>293</v>
      </c>
      <c r="C2803" t="s">
        <v>16421</v>
      </c>
      <c r="D2803" t="s">
        <v>16366</v>
      </c>
      <c r="E2803" t="s">
        <v>16367</v>
      </c>
      <c r="F2803" t="s">
        <v>16422</v>
      </c>
      <c r="G2803" t="s">
        <v>16174</v>
      </c>
      <c r="H2803" t="s">
        <v>13041</v>
      </c>
      <c r="J2803" t="s">
        <v>16423</v>
      </c>
      <c r="K2803" t="s">
        <v>302</v>
      </c>
      <c r="L2803" t="s">
        <v>303</v>
      </c>
      <c r="M2803" t="s">
        <v>422</v>
      </c>
    </row>
    <row r="2804" spans="1:13" x14ac:dyDescent="0.2">
      <c r="A2804" t="s">
        <v>292</v>
      </c>
      <c r="B2804" t="s">
        <v>293</v>
      </c>
      <c r="C2804" t="s">
        <v>16424</v>
      </c>
      <c r="D2804" t="s">
        <v>16425</v>
      </c>
      <c r="E2804" t="s">
        <v>16426</v>
      </c>
      <c r="F2804" t="s">
        <v>16427</v>
      </c>
      <c r="G2804" t="s">
        <v>16123</v>
      </c>
      <c r="H2804" t="s">
        <v>13041</v>
      </c>
      <c r="J2804" t="s">
        <v>16428</v>
      </c>
      <c r="K2804" t="s">
        <v>16429</v>
      </c>
      <c r="L2804" t="s">
        <v>303</v>
      </c>
      <c r="M2804" t="s">
        <v>3201</v>
      </c>
    </row>
    <row r="2805" spans="1:13" x14ac:dyDescent="0.2">
      <c r="A2805" t="s">
        <v>292</v>
      </c>
      <c r="B2805" t="s">
        <v>293</v>
      </c>
      <c r="C2805" t="s">
        <v>16430</v>
      </c>
      <c r="D2805" t="s">
        <v>16431</v>
      </c>
      <c r="E2805" t="s">
        <v>16432</v>
      </c>
      <c r="F2805" t="s">
        <v>16433</v>
      </c>
      <c r="I2805" t="s">
        <v>13041</v>
      </c>
      <c r="J2805" t="s">
        <v>16434</v>
      </c>
      <c r="K2805" t="s">
        <v>16435</v>
      </c>
      <c r="L2805" t="s">
        <v>303</v>
      </c>
      <c r="M2805" t="s">
        <v>4979</v>
      </c>
    </row>
    <row r="2806" spans="1:13" x14ac:dyDescent="0.2">
      <c r="A2806" t="s">
        <v>292</v>
      </c>
      <c r="B2806" t="s">
        <v>293</v>
      </c>
      <c r="C2806" t="s">
        <v>16436</v>
      </c>
      <c r="D2806" t="s">
        <v>16437</v>
      </c>
      <c r="E2806" t="s">
        <v>16438</v>
      </c>
      <c r="F2806" t="s">
        <v>16439</v>
      </c>
      <c r="H2806" t="s">
        <v>16131</v>
      </c>
      <c r="I2806" t="s">
        <v>13041</v>
      </c>
      <c r="J2806" t="s">
        <v>16440</v>
      </c>
      <c r="K2806" t="s">
        <v>16441</v>
      </c>
      <c r="L2806" t="s">
        <v>303</v>
      </c>
      <c r="M2806" t="s">
        <v>16442</v>
      </c>
    </row>
    <row r="2807" spans="1:13" x14ac:dyDescent="0.2">
      <c r="A2807" t="s">
        <v>292</v>
      </c>
      <c r="B2807" t="s">
        <v>293</v>
      </c>
      <c r="C2807" t="s">
        <v>16443</v>
      </c>
      <c r="D2807" t="s">
        <v>401</v>
      </c>
      <c r="E2807" t="s">
        <v>16444</v>
      </c>
      <c r="F2807" t="s">
        <v>16445</v>
      </c>
      <c r="I2807" t="s">
        <v>13041</v>
      </c>
      <c r="J2807" t="s">
        <v>16446</v>
      </c>
      <c r="K2807" t="s">
        <v>16447</v>
      </c>
      <c r="L2807" t="s">
        <v>303</v>
      </c>
      <c r="M2807" t="s">
        <v>16448</v>
      </c>
    </row>
    <row r="2808" spans="1:13" x14ac:dyDescent="0.2">
      <c r="A2808" t="s">
        <v>292</v>
      </c>
      <c r="B2808" t="s">
        <v>293</v>
      </c>
      <c r="C2808" t="s">
        <v>16449</v>
      </c>
      <c r="D2808" t="s">
        <v>16450</v>
      </c>
      <c r="E2808" t="s">
        <v>16451</v>
      </c>
      <c r="F2808" t="s">
        <v>16452</v>
      </c>
      <c r="G2808" t="s">
        <v>16453</v>
      </c>
      <c r="H2808" t="s">
        <v>16131</v>
      </c>
      <c r="I2808" t="s">
        <v>13041</v>
      </c>
      <c r="J2808" t="s">
        <v>16454</v>
      </c>
      <c r="K2808" t="s">
        <v>16455</v>
      </c>
      <c r="L2808" t="s">
        <v>303</v>
      </c>
      <c r="M2808" t="s">
        <v>16456</v>
      </c>
    </row>
    <row r="2809" spans="1:13" x14ac:dyDescent="0.2">
      <c r="A2809" t="s">
        <v>292</v>
      </c>
      <c r="B2809" t="s">
        <v>293</v>
      </c>
      <c r="C2809" t="s">
        <v>16457</v>
      </c>
      <c r="D2809" t="s">
        <v>572</v>
      </c>
      <c r="E2809" t="s">
        <v>573</v>
      </c>
      <c r="F2809" t="s">
        <v>16458</v>
      </c>
      <c r="G2809" t="s">
        <v>16459</v>
      </c>
      <c r="H2809" t="s">
        <v>16460</v>
      </c>
      <c r="I2809" t="s">
        <v>13041</v>
      </c>
      <c r="J2809" t="s">
        <v>16461</v>
      </c>
      <c r="K2809" t="s">
        <v>16462</v>
      </c>
      <c r="L2809" t="s">
        <v>303</v>
      </c>
      <c r="M2809" t="s">
        <v>2233</v>
      </c>
    </row>
    <row r="2810" spans="1:13" x14ac:dyDescent="0.2">
      <c r="A2810" t="s">
        <v>292</v>
      </c>
      <c r="B2810" t="s">
        <v>293</v>
      </c>
      <c r="C2810" t="s">
        <v>16463</v>
      </c>
      <c r="D2810" t="s">
        <v>16464</v>
      </c>
      <c r="E2810" t="s">
        <v>16465</v>
      </c>
      <c r="F2810" t="s">
        <v>16466</v>
      </c>
      <c r="H2810" t="s">
        <v>16174</v>
      </c>
      <c r="I2810" t="s">
        <v>13041</v>
      </c>
      <c r="J2810" t="s">
        <v>16467</v>
      </c>
      <c r="K2810" t="s">
        <v>16468</v>
      </c>
      <c r="L2810" t="s">
        <v>303</v>
      </c>
      <c r="M2810" t="s">
        <v>16469</v>
      </c>
    </row>
    <row r="2811" spans="1:13" x14ac:dyDescent="0.2">
      <c r="A2811" t="s">
        <v>292</v>
      </c>
      <c r="B2811" t="s">
        <v>293</v>
      </c>
      <c r="C2811" t="s">
        <v>16470</v>
      </c>
      <c r="D2811" t="s">
        <v>16471</v>
      </c>
      <c r="E2811" t="s">
        <v>16472</v>
      </c>
      <c r="F2811" t="s">
        <v>16473</v>
      </c>
      <c r="I2811" t="s">
        <v>13041</v>
      </c>
      <c r="J2811" t="s">
        <v>16474</v>
      </c>
      <c r="K2811" t="s">
        <v>16475</v>
      </c>
      <c r="L2811" t="s">
        <v>303</v>
      </c>
      <c r="M2811" t="s">
        <v>6382</v>
      </c>
    </row>
    <row r="2812" spans="1:13" x14ac:dyDescent="0.2">
      <c r="A2812" t="s">
        <v>292</v>
      </c>
      <c r="B2812" t="s">
        <v>293</v>
      </c>
      <c r="C2812" t="s">
        <v>16476</v>
      </c>
      <c r="D2812" t="s">
        <v>16477</v>
      </c>
      <c r="E2812" t="s">
        <v>16478</v>
      </c>
      <c r="F2812" t="s">
        <v>16479</v>
      </c>
      <c r="G2812" t="s">
        <v>13041</v>
      </c>
      <c r="J2812" t="s">
        <v>16480</v>
      </c>
      <c r="K2812" t="s">
        <v>302</v>
      </c>
      <c r="L2812" t="s">
        <v>303</v>
      </c>
      <c r="M2812" t="s">
        <v>16481</v>
      </c>
    </row>
    <row r="2813" spans="1:13" x14ac:dyDescent="0.2">
      <c r="A2813" t="s">
        <v>292</v>
      </c>
      <c r="B2813" t="s">
        <v>293</v>
      </c>
      <c r="C2813" t="s">
        <v>16482</v>
      </c>
      <c r="D2813" t="s">
        <v>16483</v>
      </c>
      <c r="E2813" t="s">
        <v>16484</v>
      </c>
      <c r="F2813" t="s">
        <v>16485</v>
      </c>
      <c r="G2813" t="s">
        <v>16174</v>
      </c>
      <c r="H2813" t="s">
        <v>13041</v>
      </c>
      <c r="J2813" t="s">
        <v>16486</v>
      </c>
      <c r="K2813" t="s">
        <v>16487</v>
      </c>
      <c r="L2813" t="s">
        <v>303</v>
      </c>
      <c r="M2813" t="s">
        <v>16488</v>
      </c>
    </row>
    <row r="2814" spans="1:13" x14ac:dyDescent="0.2">
      <c r="A2814" t="s">
        <v>292</v>
      </c>
      <c r="B2814" t="s">
        <v>293</v>
      </c>
      <c r="C2814" t="s">
        <v>16489</v>
      </c>
      <c r="D2814" t="s">
        <v>16490</v>
      </c>
      <c r="E2814" t="s">
        <v>16491</v>
      </c>
      <c r="F2814" t="s">
        <v>16492</v>
      </c>
      <c r="G2814" t="s">
        <v>16123</v>
      </c>
      <c r="H2814" t="s">
        <v>13041</v>
      </c>
      <c r="J2814" t="s">
        <v>16493</v>
      </c>
      <c r="K2814" t="s">
        <v>302</v>
      </c>
      <c r="L2814" t="s">
        <v>303</v>
      </c>
      <c r="M2814" t="s">
        <v>5567</v>
      </c>
    </row>
    <row r="2815" spans="1:13" x14ac:dyDescent="0.2">
      <c r="A2815" t="s">
        <v>292</v>
      </c>
      <c r="B2815" t="s">
        <v>293</v>
      </c>
      <c r="C2815" t="s">
        <v>16494</v>
      </c>
      <c r="D2815" t="s">
        <v>16495</v>
      </c>
      <c r="E2815" t="s">
        <v>16496</v>
      </c>
      <c r="F2815" t="s">
        <v>16497</v>
      </c>
      <c r="H2815" t="s">
        <v>16498</v>
      </c>
      <c r="I2815" t="s">
        <v>13041</v>
      </c>
      <c r="J2815" t="s">
        <v>16499</v>
      </c>
      <c r="K2815" t="s">
        <v>16500</v>
      </c>
      <c r="L2815" t="s">
        <v>303</v>
      </c>
      <c r="M2815" t="s">
        <v>2712</v>
      </c>
    </row>
    <row r="2816" spans="1:13" x14ac:dyDescent="0.2">
      <c r="A2816" t="s">
        <v>292</v>
      </c>
      <c r="B2816" t="s">
        <v>293</v>
      </c>
      <c r="C2816" t="s">
        <v>16501</v>
      </c>
      <c r="D2816" t="s">
        <v>16502</v>
      </c>
      <c r="E2816" t="s">
        <v>16503</v>
      </c>
      <c r="F2816" t="s">
        <v>16504</v>
      </c>
      <c r="G2816" t="s">
        <v>16505</v>
      </c>
      <c r="I2816" t="s">
        <v>13041</v>
      </c>
      <c r="J2816" t="s">
        <v>16506</v>
      </c>
      <c r="K2816" t="s">
        <v>16507</v>
      </c>
      <c r="L2816" t="s">
        <v>303</v>
      </c>
      <c r="M2816" t="s">
        <v>4464</v>
      </c>
    </row>
    <row r="2817" spans="1:13" x14ac:dyDescent="0.2">
      <c r="A2817" t="s">
        <v>292</v>
      </c>
      <c r="B2817" t="s">
        <v>293</v>
      </c>
      <c r="C2817" t="s">
        <v>16508</v>
      </c>
      <c r="D2817" t="s">
        <v>16509</v>
      </c>
      <c r="F2817" t="s">
        <v>16510</v>
      </c>
      <c r="G2817" t="s">
        <v>16511</v>
      </c>
      <c r="H2817" t="s">
        <v>13041</v>
      </c>
      <c r="J2817" t="s">
        <v>16512</v>
      </c>
      <c r="K2817" t="s">
        <v>16513</v>
      </c>
      <c r="L2817" t="s">
        <v>303</v>
      </c>
      <c r="M2817" t="s">
        <v>16514</v>
      </c>
    </row>
    <row r="2818" spans="1:13" x14ac:dyDescent="0.2">
      <c r="A2818" t="s">
        <v>292</v>
      </c>
      <c r="B2818" t="s">
        <v>293</v>
      </c>
      <c r="C2818" t="s">
        <v>16515</v>
      </c>
      <c r="D2818" t="s">
        <v>2857</v>
      </c>
      <c r="E2818" t="s">
        <v>2858</v>
      </c>
      <c r="F2818" t="s">
        <v>16516</v>
      </c>
      <c r="G2818" t="s">
        <v>16517</v>
      </c>
      <c r="H2818" t="s">
        <v>16518</v>
      </c>
      <c r="I2818" t="s">
        <v>13041</v>
      </c>
      <c r="J2818" t="s">
        <v>16519</v>
      </c>
      <c r="K2818" t="s">
        <v>16520</v>
      </c>
      <c r="L2818" t="s">
        <v>303</v>
      </c>
      <c r="M2818" t="s">
        <v>2054</v>
      </c>
    </row>
    <row r="2819" spans="1:13" x14ac:dyDescent="0.2">
      <c r="A2819" t="s">
        <v>292</v>
      </c>
      <c r="B2819" t="s">
        <v>293</v>
      </c>
      <c r="C2819" t="s">
        <v>16521</v>
      </c>
      <c r="D2819" t="s">
        <v>16522</v>
      </c>
      <c r="E2819" t="s">
        <v>16523</v>
      </c>
      <c r="F2819" t="s">
        <v>16524</v>
      </c>
      <c r="G2819" t="s">
        <v>16525</v>
      </c>
      <c r="H2819" t="s">
        <v>16526</v>
      </c>
      <c r="J2819" t="s">
        <v>16527</v>
      </c>
      <c r="K2819" t="s">
        <v>302</v>
      </c>
      <c r="L2819" t="s">
        <v>303</v>
      </c>
      <c r="M2819" t="s">
        <v>16528</v>
      </c>
    </row>
    <row r="2820" spans="1:13" x14ac:dyDescent="0.2">
      <c r="A2820" t="s">
        <v>292</v>
      </c>
      <c r="B2820" t="s">
        <v>293</v>
      </c>
      <c r="C2820" t="s">
        <v>16529</v>
      </c>
      <c r="D2820" t="s">
        <v>16530</v>
      </c>
      <c r="E2820" t="s">
        <v>16531</v>
      </c>
      <c r="F2820" t="s">
        <v>12977</v>
      </c>
      <c r="G2820" t="s">
        <v>16532</v>
      </c>
      <c r="H2820" t="s">
        <v>13041</v>
      </c>
      <c r="J2820" t="s">
        <v>16533</v>
      </c>
      <c r="K2820" t="s">
        <v>302</v>
      </c>
      <c r="L2820" t="s">
        <v>303</v>
      </c>
      <c r="M2820" t="s">
        <v>16534</v>
      </c>
    </row>
    <row r="2821" spans="1:13" x14ac:dyDescent="0.2">
      <c r="A2821" t="s">
        <v>292</v>
      </c>
      <c r="B2821" t="s">
        <v>293</v>
      </c>
      <c r="C2821" t="s">
        <v>16535</v>
      </c>
      <c r="D2821" t="s">
        <v>16536</v>
      </c>
      <c r="E2821" t="s">
        <v>16537</v>
      </c>
      <c r="F2821" t="s">
        <v>16538</v>
      </c>
      <c r="I2821" t="s">
        <v>13041</v>
      </c>
      <c r="J2821" t="s">
        <v>16539</v>
      </c>
      <c r="K2821" t="s">
        <v>16540</v>
      </c>
      <c r="L2821" t="s">
        <v>303</v>
      </c>
      <c r="M2821" t="s">
        <v>1380</v>
      </c>
    </row>
    <row r="2822" spans="1:13" x14ac:dyDescent="0.2">
      <c r="A2822" t="s">
        <v>292</v>
      </c>
      <c r="B2822" t="s">
        <v>293</v>
      </c>
      <c r="C2822" t="s">
        <v>16541</v>
      </c>
      <c r="D2822" t="s">
        <v>15826</v>
      </c>
      <c r="E2822" t="s">
        <v>16542</v>
      </c>
      <c r="F2822" t="s">
        <v>16543</v>
      </c>
      <c r="H2822" t="s">
        <v>13041</v>
      </c>
      <c r="J2822" t="s">
        <v>16544</v>
      </c>
      <c r="K2822" t="s">
        <v>16545</v>
      </c>
      <c r="L2822" t="s">
        <v>303</v>
      </c>
      <c r="M2822" t="s">
        <v>1323</v>
      </c>
    </row>
    <row r="2823" spans="1:13" x14ac:dyDescent="0.2">
      <c r="A2823" t="s">
        <v>292</v>
      </c>
      <c r="B2823" t="s">
        <v>293</v>
      </c>
      <c r="C2823" t="s">
        <v>16546</v>
      </c>
      <c r="D2823" t="s">
        <v>572</v>
      </c>
      <c r="E2823" t="s">
        <v>573</v>
      </c>
      <c r="F2823" t="s">
        <v>16547</v>
      </c>
      <c r="G2823" t="s">
        <v>16548</v>
      </c>
      <c r="H2823" t="s">
        <v>13041</v>
      </c>
      <c r="J2823" t="s">
        <v>16549</v>
      </c>
      <c r="K2823" t="s">
        <v>16550</v>
      </c>
      <c r="L2823" t="s">
        <v>303</v>
      </c>
      <c r="M2823" t="s">
        <v>1278</v>
      </c>
    </row>
    <row r="2824" spans="1:13" x14ac:dyDescent="0.2">
      <c r="A2824" t="s">
        <v>292</v>
      </c>
      <c r="B2824" t="s">
        <v>293</v>
      </c>
      <c r="C2824" t="s">
        <v>16551</v>
      </c>
      <c r="D2824" t="s">
        <v>13305</v>
      </c>
      <c r="E2824" t="s">
        <v>5074</v>
      </c>
      <c r="F2824" t="s">
        <v>16552</v>
      </c>
      <c r="G2824" t="s">
        <v>16553</v>
      </c>
      <c r="H2824" t="s">
        <v>13041</v>
      </c>
      <c r="J2824" t="s">
        <v>16554</v>
      </c>
      <c r="K2824" t="s">
        <v>16555</v>
      </c>
      <c r="L2824" t="s">
        <v>303</v>
      </c>
      <c r="M2824" t="s">
        <v>10040</v>
      </c>
    </row>
    <row r="2825" spans="1:13" x14ac:dyDescent="0.2">
      <c r="A2825" t="s">
        <v>292</v>
      </c>
      <c r="B2825" t="s">
        <v>293</v>
      </c>
      <c r="C2825" t="s">
        <v>16556</v>
      </c>
      <c r="D2825" t="s">
        <v>16557</v>
      </c>
      <c r="F2825" t="s">
        <v>16558</v>
      </c>
      <c r="G2825" t="s">
        <v>16559</v>
      </c>
      <c r="H2825" t="s">
        <v>13041</v>
      </c>
      <c r="J2825" t="s">
        <v>16560</v>
      </c>
      <c r="K2825" t="s">
        <v>302</v>
      </c>
      <c r="L2825" t="s">
        <v>303</v>
      </c>
      <c r="M2825" t="s">
        <v>16561</v>
      </c>
    </row>
    <row r="2826" spans="1:13" x14ac:dyDescent="0.2">
      <c r="A2826" t="s">
        <v>292</v>
      </c>
      <c r="B2826" t="s">
        <v>293</v>
      </c>
      <c r="C2826" t="s">
        <v>16562</v>
      </c>
      <c r="D2826" t="s">
        <v>16563</v>
      </c>
      <c r="E2826" t="s">
        <v>16564</v>
      </c>
      <c r="F2826" t="s">
        <v>16565</v>
      </c>
      <c r="H2826" t="s">
        <v>16566</v>
      </c>
      <c r="I2826" t="s">
        <v>13041</v>
      </c>
      <c r="J2826" t="s">
        <v>16567</v>
      </c>
      <c r="K2826" t="s">
        <v>16568</v>
      </c>
      <c r="L2826" t="s">
        <v>303</v>
      </c>
      <c r="M2826" t="s">
        <v>14473</v>
      </c>
    </row>
    <row r="2827" spans="1:13" x14ac:dyDescent="0.2">
      <c r="A2827" t="s">
        <v>292</v>
      </c>
      <c r="B2827" t="s">
        <v>293</v>
      </c>
      <c r="C2827" t="s">
        <v>16569</v>
      </c>
      <c r="D2827" t="s">
        <v>16570</v>
      </c>
      <c r="E2827" t="s">
        <v>16571</v>
      </c>
      <c r="F2827" t="s">
        <v>16572</v>
      </c>
      <c r="G2827" t="s">
        <v>16573</v>
      </c>
      <c r="H2827" t="s">
        <v>16574</v>
      </c>
      <c r="I2827" t="s">
        <v>13041</v>
      </c>
      <c r="J2827" t="s">
        <v>16575</v>
      </c>
      <c r="K2827" t="s">
        <v>16576</v>
      </c>
      <c r="L2827" t="s">
        <v>303</v>
      </c>
      <c r="M2827" t="s">
        <v>2636</v>
      </c>
    </row>
    <row r="2828" spans="1:13" x14ac:dyDescent="0.2">
      <c r="A2828" t="s">
        <v>292</v>
      </c>
      <c r="B2828" t="s">
        <v>293</v>
      </c>
      <c r="C2828" t="s">
        <v>16577</v>
      </c>
      <c r="D2828" t="s">
        <v>16578</v>
      </c>
      <c r="E2828" t="s">
        <v>5762</v>
      </c>
      <c r="F2828" t="s">
        <v>16579</v>
      </c>
      <c r="G2828" t="s">
        <v>16580</v>
      </c>
      <c r="H2828" t="s">
        <v>13041</v>
      </c>
      <c r="J2828" t="s">
        <v>16581</v>
      </c>
      <c r="K2828" t="s">
        <v>16582</v>
      </c>
      <c r="L2828" t="s">
        <v>303</v>
      </c>
      <c r="M2828" t="s">
        <v>16583</v>
      </c>
    </row>
    <row r="2829" spans="1:13" x14ac:dyDescent="0.2">
      <c r="A2829" t="s">
        <v>292</v>
      </c>
      <c r="B2829" t="s">
        <v>293</v>
      </c>
      <c r="C2829" t="s">
        <v>16584</v>
      </c>
      <c r="D2829" t="s">
        <v>16585</v>
      </c>
      <c r="E2829" t="s">
        <v>5074</v>
      </c>
      <c r="F2829" t="s">
        <v>16586</v>
      </c>
      <c r="G2829" t="s">
        <v>16587</v>
      </c>
      <c r="I2829" t="s">
        <v>13041</v>
      </c>
      <c r="J2829" t="s">
        <v>16588</v>
      </c>
      <c r="K2829" t="s">
        <v>16589</v>
      </c>
      <c r="L2829" t="s">
        <v>303</v>
      </c>
      <c r="M2829" t="s">
        <v>16590</v>
      </c>
    </row>
    <row r="2830" spans="1:13" x14ac:dyDescent="0.2">
      <c r="A2830" t="s">
        <v>292</v>
      </c>
      <c r="B2830" t="s">
        <v>293</v>
      </c>
      <c r="C2830" t="s">
        <v>16591</v>
      </c>
      <c r="D2830" t="s">
        <v>349</v>
      </c>
      <c r="F2830" t="s">
        <v>16592</v>
      </c>
      <c r="G2830" t="s">
        <v>13041</v>
      </c>
      <c r="J2830" t="s">
        <v>16593</v>
      </c>
      <c r="K2830" t="s">
        <v>302</v>
      </c>
      <c r="L2830" t="s">
        <v>303</v>
      </c>
      <c r="M2830" t="s">
        <v>7204</v>
      </c>
    </row>
    <row r="2831" spans="1:13" x14ac:dyDescent="0.2">
      <c r="A2831" t="s">
        <v>292</v>
      </c>
      <c r="B2831" t="s">
        <v>293</v>
      </c>
      <c r="C2831" t="s">
        <v>16594</v>
      </c>
      <c r="D2831" t="s">
        <v>349</v>
      </c>
      <c r="F2831" t="s">
        <v>16595</v>
      </c>
      <c r="G2831" t="s">
        <v>13041</v>
      </c>
      <c r="J2831" t="s">
        <v>16596</v>
      </c>
      <c r="K2831" t="s">
        <v>16597</v>
      </c>
      <c r="L2831" t="s">
        <v>303</v>
      </c>
      <c r="M2831" t="s">
        <v>16598</v>
      </c>
    </row>
    <row r="2832" spans="1:13" x14ac:dyDescent="0.2">
      <c r="A2832" t="s">
        <v>292</v>
      </c>
      <c r="B2832" t="s">
        <v>293</v>
      </c>
      <c r="C2832" t="s">
        <v>16599</v>
      </c>
      <c r="D2832" t="s">
        <v>8198</v>
      </c>
      <c r="E2832" t="s">
        <v>16600</v>
      </c>
      <c r="F2832" t="s">
        <v>16601</v>
      </c>
      <c r="G2832" t="s">
        <v>16602</v>
      </c>
      <c r="I2832" t="s">
        <v>13041</v>
      </c>
      <c r="J2832" t="s">
        <v>16603</v>
      </c>
      <c r="K2832" t="s">
        <v>16604</v>
      </c>
      <c r="L2832" t="s">
        <v>303</v>
      </c>
      <c r="M2832" t="s">
        <v>7965</v>
      </c>
    </row>
    <row r="2833" spans="1:13" x14ac:dyDescent="0.2">
      <c r="A2833" t="s">
        <v>292</v>
      </c>
      <c r="B2833" t="s">
        <v>293</v>
      </c>
      <c r="C2833" t="s">
        <v>16605</v>
      </c>
      <c r="D2833" t="s">
        <v>349</v>
      </c>
      <c r="F2833" t="s">
        <v>16606</v>
      </c>
      <c r="G2833" t="s">
        <v>782</v>
      </c>
      <c r="H2833" t="s">
        <v>16607</v>
      </c>
      <c r="I2833" t="s">
        <v>13041</v>
      </c>
      <c r="J2833" t="s">
        <v>16608</v>
      </c>
      <c r="K2833" t="s">
        <v>16609</v>
      </c>
      <c r="L2833" t="s">
        <v>303</v>
      </c>
      <c r="M2833" t="s">
        <v>7204</v>
      </c>
    </row>
    <row r="2834" spans="1:13" x14ac:dyDescent="0.2">
      <c r="A2834" t="s">
        <v>292</v>
      </c>
      <c r="B2834" t="s">
        <v>293</v>
      </c>
      <c r="C2834" t="s">
        <v>16610</v>
      </c>
      <c r="D2834" t="s">
        <v>16611</v>
      </c>
      <c r="E2834" t="s">
        <v>16612</v>
      </c>
      <c r="F2834" t="s">
        <v>16613</v>
      </c>
      <c r="H2834" t="s">
        <v>16614</v>
      </c>
      <c r="I2834" t="s">
        <v>13041</v>
      </c>
      <c r="J2834" t="s">
        <v>16615</v>
      </c>
      <c r="K2834" t="s">
        <v>16616</v>
      </c>
      <c r="L2834" t="s">
        <v>303</v>
      </c>
      <c r="M2834" t="s">
        <v>16617</v>
      </c>
    </row>
    <row r="2835" spans="1:13" x14ac:dyDescent="0.2">
      <c r="A2835" t="s">
        <v>292</v>
      </c>
      <c r="B2835" t="s">
        <v>293</v>
      </c>
      <c r="C2835" t="s">
        <v>16618</v>
      </c>
      <c r="D2835" t="s">
        <v>16619</v>
      </c>
      <c r="E2835" t="s">
        <v>16620</v>
      </c>
      <c r="F2835" t="s">
        <v>16621</v>
      </c>
      <c r="G2835" t="s">
        <v>16622</v>
      </c>
      <c r="H2835" t="s">
        <v>13041</v>
      </c>
      <c r="J2835" t="s">
        <v>16623</v>
      </c>
      <c r="K2835" t="s">
        <v>16624</v>
      </c>
      <c r="L2835" t="s">
        <v>303</v>
      </c>
      <c r="M2835" t="s">
        <v>12039</v>
      </c>
    </row>
    <row r="2836" spans="1:13" x14ac:dyDescent="0.2">
      <c r="A2836" t="s">
        <v>292</v>
      </c>
      <c r="B2836" t="s">
        <v>293</v>
      </c>
      <c r="C2836" t="s">
        <v>16625</v>
      </c>
      <c r="D2836" t="s">
        <v>16626</v>
      </c>
      <c r="E2836" t="s">
        <v>16627</v>
      </c>
      <c r="F2836" t="s">
        <v>16628</v>
      </c>
      <c r="H2836" t="s">
        <v>16629</v>
      </c>
      <c r="I2836" t="s">
        <v>13041</v>
      </c>
      <c r="J2836" t="s">
        <v>16630</v>
      </c>
      <c r="K2836" t="s">
        <v>16631</v>
      </c>
      <c r="L2836" t="s">
        <v>303</v>
      </c>
      <c r="M2836" t="s">
        <v>4818</v>
      </c>
    </row>
    <row r="2837" spans="1:13" x14ac:dyDescent="0.2">
      <c r="A2837" t="s">
        <v>292</v>
      </c>
      <c r="B2837" t="s">
        <v>293</v>
      </c>
      <c r="C2837" t="s">
        <v>16632</v>
      </c>
      <c r="D2837" t="s">
        <v>349</v>
      </c>
      <c r="F2837" t="s">
        <v>16633</v>
      </c>
      <c r="G2837" t="s">
        <v>16634</v>
      </c>
      <c r="H2837" t="s">
        <v>13041</v>
      </c>
      <c r="J2837" t="s">
        <v>16635</v>
      </c>
      <c r="K2837" t="s">
        <v>302</v>
      </c>
      <c r="L2837" t="s">
        <v>303</v>
      </c>
      <c r="M2837" t="s">
        <v>16636</v>
      </c>
    </row>
    <row r="2838" spans="1:13" x14ac:dyDescent="0.2">
      <c r="A2838" t="s">
        <v>292</v>
      </c>
      <c r="B2838" t="s">
        <v>293</v>
      </c>
      <c r="C2838" t="s">
        <v>16637</v>
      </c>
      <c r="D2838" t="s">
        <v>16638</v>
      </c>
      <c r="F2838" t="s">
        <v>16639</v>
      </c>
      <c r="I2838" t="s">
        <v>13041</v>
      </c>
      <c r="J2838" t="s">
        <v>16640</v>
      </c>
      <c r="K2838" t="s">
        <v>16641</v>
      </c>
      <c r="L2838" t="s">
        <v>303</v>
      </c>
      <c r="M2838" t="s">
        <v>12200</v>
      </c>
    </row>
    <row r="2839" spans="1:13" x14ac:dyDescent="0.2">
      <c r="A2839" t="s">
        <v>292</v>
      </c>
      <c r="B2839" t="s">
        <v>293</v>
      </c>
      <c r="C2839" t="s">
        <v>16642</v>
      </c>
      <c r="D2839" t="s">
        <v>16611</v>
      </c>
      <c r="E2839" t="s">
        <v>8261</v>
      </c>
      <c r="F2839" t="s">
        <v>16643</v>
      </c>
      <c r="H2839" t="s">
        <v>16614</v>
      </c>
      <c r="I2839" t="s">
        <v>13041</v>
      </c>
      <c r="J2839" t="s">
        <v>16644</v>
      </c>
      <c r="K2839" t="s">
        <v>16645</v>
      </c>
      <c r="L2839" t="s">
        <v>303</v>
      </c>
      <c r="M2839" t="s">
        <v>11046</v>
      </c>
    </row>
    <row r="2840" spans="1:13" x14ac:dyDescent="0.2">
      <c r="A2840" t="s">
        <v>292</v>
      </c>
      <c r="B2840" t="s">
        <v>293</v>
      </c>
      <c r="C2840" t="s">
        <v>16646</v>
      </c>
      <c r="D2840" t="s">
        <v>16647</v>
      </c>
      <c r="E2840" t="s">
        <v>16648</v>
      </c>
      <c r="F2840" t="s">
        <v>16649</v>
      </c>
      <c r="H2840" t="s">
        <v>13041</v>
      </c>
      <c r="J2840" t="s">
        <v>16650</v>
      </c>
      <c r="K2840" t="s">
        <v>16651</v>
      </c>
      <c r="L2840" t="s">
        <v>303</v>
      </c>
      <c r="M2840" t="s">
        <v>2554</v>
      </c>
    </row>
    <row r="2841" spans="1:13" x14ac:dyDescent="0.2">
      <c r="A2841" t="s">
        <v>292</v>
      </c>
      <c r="B2841" t="s">
        <v>293</v>
      </c>
      <c r="C2841" t="s">
        <v>16652</v>
      </c>
      <c r="D2841" t="s">
        <v>349</v>
      </c>
      <c r="F2841" t="s">
        <v>16653</v>
      </c>
      <c r="G2841" t="s">
        <v>13041</v>
      </c>
      <c r="J2841" t="s">
        <v>16654</v>
      </c>
      <c r="K2841" t="s">
        <v>302</v>
      </c>
      <c r="L2841" t="s">
        <v>303</v>
      </c>
      <c r="M2841" t="s">
        <v>886</v>
      </c>
    </row>
    <row r="2842" spans="1:13" x14ac:dyDescent="0.2">
      <c r="A2842" t="s">
        <v>292</v>
      </c>
      <c r="B2842" t="s">
        <v>293</v>
      </c>
      <c r="C2842" t="s">
        <v>16655</v>
      </c>
      <c r="D2842" t="s">
        <v>16656</v>
      </c>
      <c r="E2842" t="s">
        <v>16657</v>
      </c>
      <c r="F2842" t="s">
        <v>16658</v>
      </c>
      <c r="H2842" t="s">
        <v>16505</v>
      </c>
      <c r="I2842" t="s">
        <v>13041</v>
      </c>
      <c r="J2842" t="s">
        <v>16659</v>
      </c>
      <c r="K2842" t="s">
        <v>16660</v>
      </c>
      <c r="L2842" t="s">
        <v>303</v>
      </c>
      <c r="M2842" t="s">
        <v>16661</v>
      </c>
    </row>
    <row r="2843" spans="1:13" x14ac:dyDescent="0.2">
      <c r="A2843" t="s">
        <v>292</v>
      </c>
      <c r="B2843" t="s">
        <v>293</v>
      </c>
      <c r="C2843" t="s">
        <v>16662</v>
      </c>
      <c r="D2843" t="s">
        <v>5790</v>
      </c>
      <c r="E2843" t="s">
        <v>16663</v>
      </c>
      <c r="F2843" t="s">
        <v>16664</v>
      </c>
      <c r="H2843" t="s">
        <v>16665</v>
      </c>
      <c r="I2843" t="s">
        <v>13041</v>
      </c>
      <c r="J2843" t="s">
        <v>16666</v>
      </c>
      <c r="K2843" t="s">
        <v>16667</v>
      </c>
      <c r="L2843" t="s">
        <v>303</v>
      </c>
      <c r="M2843" t="s">
        <v>15903</v>
      </c>
    </row>
    <row r="2844" spans="1:13" x14ac:dyDescent="0.2">
      <c r="A2844" t="s">
        <v>292</v>
      </c>
      <c r="B2844" t="s">
        <v>293</v>
      </c>
      <c r="C2844" t="s">
        <v>16668</v>
      </c>
      <c r="D2844" t="s">
        <v>513</v>
      </c>
      <c r="F2844" t="s">
        <v>16669</v>
      </c>
      <c r="G2844" t="s">
        <v>16670</v>
      </c>
      <c r="H2844" t="s">
        <v>16526</v>
      </c>
      <c r="J2844" t="s">
        <v>16671</v>
      </c>
      <c r="K2844" t="s">
        <v>16672</v>
      </c>
      <c r="L2844" t="s">
        <v>303</v>
      </c>
      <c r="M2844" t="s">
        <v>16673</v>
      </c>
    </row>
    <row r="2845" spans="1:13" x14ac:dyDescent="0.2">
      <c r="A2845" t="s">
        <v>292</v>
      </c>
      <c r="B2845" t="s">
        <v>293</v>
      </c>
      <c r="C2845" t="s">
        <v>16674</v>
      </c>
      <c r="D2845" t="s">
        <v>366</v>
      </c>
      <c r="E2845" t="s">
        <v>1215</v>
      </c>
      <c r="F2845" t="s">
        <v>16675</v>
      </c>
      <c r="G2845" t="s">
        <v>16676</v>
      </c>
      <c r="H2845" t="s">
        <v>13041</v>
      </c>
      <c r="J2845" t="s">
        <v>16677</v>
      </c>
      <c r="K2845" t="s">
        <v>16678</v>
      </c>
      <c r="L2845" t="s">
        <v>303</v>
      </c>
      <c r="M2845" t="s">
        <v>16679</v>
      </c>
    </row>
    <row r="2846" spans="1:13" x14ac:dyDescent="0.2">
      <c r="A2846" t="s">
        <v>292</v>
      </c>
      <c r="B2846" t="s">
        <v>293</v>
      </c>
      <c r="C2846" t="s">
        <v>16680</v>
      </c>
      <c r="D2846" t="s">
        <v>16681</v>
      </c>
      <c r="E2846" t="s">
        <v>16682</v>
      </c>
      <c r="F2846" t="s">
        <v>16683</v>
      </c>
      <c r="G2846" t="s">
        <v>13041</v>
      </c>
      <c r="J2846" t="s">
        <v>16684</v>
      </c>
      <c r="K2846" t="s">
        <v>16685</v>
      </c>
      <c r="L2846" t="s">
        <v>303</v>
      </c>
      <c r="M2846" t="s">
        <v>13739</v>
      </c>
    </row>
    <row r="2847" spans="1:13" x14ac:dyDescent="0.2">
      <c r="A2847" t="s">
        <v>292</v>
      </c>
      <c r="B2847" t="s">
        <v>293</v>
      </c>
      <c r="C2847" t="s">
        <v>16686</v>
      </c>
      <c r="D2847" t="s">
        <v>572</v>
      </c>
      <c r="E2847" t="s">
        <v>573</v>
      </c>
      <c r="F2847" t="s">
        <v>16687</v>
      </c>
      <c r="G2847" t="s">
        <v>16548</v>
      </c>
      <c r="H2847" t="s">
        <v>13041</v>
      </c>
      <c r="J2847" t="s">
        <v>16688</v>
      </c>
      <c r="K2847" t="s">
        <v>16689</v>
      </c>
      <c r="L2847" t="s">
        <v>303</v>
      </c>
      <c r="M2847" t="s">
        <v>8293</v>
      </c>
    </row>
    <row r="2848" spans="1:13" x14ac:dyDescent="0.2">
      <c r="A2848" t="s">
        <v>292</v>
      </c>
      <c r="B2848" t="s">
        <v>293</v>
      </c>
      <c r="C2848" t="s">
        <v>16690</v>
      </c>
      <c r="D2848" t="s">
        <v>16691</v>
      </c>
      <c r="E2848" t="s">
        <v>16692</v>
      </c>
      <c r="F2848" t="s">
        <v>16693</v>
      </c>
      <c r="G2848" t="s">
        <v>16634</v>
      </c>
      <c r="I2848" t="s">
        <v>13041</v>
      </c>
      <c r="J2848" t="s">
        <v>16694</v>
      </c>
      <c r="K2848" t="s">
        <v>16695</v>
      </c>
      <c r="L2848" t="s">
        <v>303</v>
      </c>
      <c r="M2848" t="s">
        <v>13563</v>
      </c>
    </row>
    <row r="2849" spans="1:13" x14ac:dyDescent="0.2">
      <c r="A2849" t="s">
        <v>292</v>
      </c>
      <c r="B2849" t="s">
        <v>293</v>
      </c>
      <c r="C2849" t="s">
        <v>16696</v>
      </c>
      <c r="D2849" t="s">
        <v>16697</v>
      </c>
      <c r="E2849" t="s">
        <v>16698</v>
      </c>
      <c r="F2849" t="s">
        <v>16699</v>
      </c>
      <c r="H2849" t="s">
        <v>13041</v>
      </c>
      <c r="J2849" t="s">
        <v>16700</v>
      </c>
      <c r="K2849" t="s">
        <v>302</v>
      </c>
      <c r="L2849" t="s">
        <v>303</v>
      </c>
      <c r="M2849" t="s">
        <v>16701</v>
      </c>
    </row>
    <row r="2850" spans="1:13" x14ac:dyDescent="0.2">
      <c r="A2850" t="s">
        <v>292</v>
      </c>
      <c r="B2850" t="s">
        <v>293</v>
      </c>
      <c r="C2850" t="s">
        <v>16702</v>
      </c>
      <c r="D2850" t="s">
        <v>349</v>
      </c>
      <c r="E2850" t="s">
        <v>1348</v>
      </c>
      <c r="F2850" t="s">
        <v>16703</v>
      </c>
      <c r="G2850" t="s">
        <v>16704</v>
      </c>
      <c r="H2850" t="s">
        <v>13041</v>
      </c>
      <c r="J2850" t="s">
        <v>16705</v>
      </c>
      <c r="K2850" t="s">
        <v>16706</v>
      </c>
      <c r="L2850" t="s">
        <v>303</v>
      </c>
      <c r="M2850" t="s">
        <v>16707</v>
      </c>
    </row>
    <row r="2851" spans="1:13" x14ac:dyDescent="0.2">
      <c r="A2851" t="s">
        <v>292</v>
      </c>
      <c r="B2851" t="s">
        <v>293</v>
      </c>
      <c r="C2851" t="s">
        <v>16708</v>
      </c>
      <c r="D2851" t="s">
        <v>349</v>
      </c>
      <c r="F2851" t="s">
        <v>16709</v>
      </c>
      <c r="G2851" t="s">
        <v>16505</v>
      </c>
      <c r="H2851" t="s">
        <v>13041</v>
      </c>
      <c r="J2851" t="s">
        <v>16710</v>
      </c>
      <c r="K2851" t="s">
        <v>302</v>
      </c>
      <c r="L2851" t="s">
        <v>303</v>
      </c>
      <c r="M2851" t="s">
        <v>16711</v>
      </c>
    </row>
    <row r="2852" spans="1:13" x14ac:dyDescent="0.2">
      <c r="A2852" t="s">
        <v>292</v>
      </c>
      <c r="B2852" t="s">
        <v>293</v>
      </c>
      <c r="C2852" t="s">
        <v>16712</v>
      </c>
      <c r="D2852" t="s">
        <v>16713</v>
      </c>
      <c r="F2852" t="s">
        <v>16714</v>
      </c>
      <c r="G2852" t="s">
        <v>13041</v>
      </c>
      <c r="J2852" t="s">
        <v>16715</v>
      </c>
      <c r="K2852" t="s">
        <v>16716</v>
      </c>
      <c r="L2852" t="s">
        <v>303</v>
      </c>
      <c r="M2852" t="s">
        <v>11013</v>
      </c>
    </row>
    <row r="2853" spans="1:13" x14ac:dyDescent="0.2">
      <c r="A2853" t="s">
        <v>292</v>
      </c>
      <c r="B2853" t="s">
        <v>293</v>
      </c>
      <c r="C2853" t="s">
        <v>16717</v>
      </c>
      <c r="D2853" t="s">
        <v>16718</v>
      </c>
      <c r="E2853" t="s">
        <v>16719</v>
      </c>
      <c r="F2853" t="s">
        <v>16720</v>
      </c>
      <c r="H2853" t="s">
        <v>16721</v>
      </c>
      <c r="I2853" t="s">
        <v>13041</v>
      </c>
      <c r="J2853" t="s">
        <v>16722</v>
      </c>
      <c r="K2853" t="s">
        <v>16723</v>
      </c>
      <c r="L2853" t="s">
        <v>303</v>
      </c>
      <c r="M2853" t="s">
        <v>16724</v>
      </c>
    </row>
    <row r="2854" spans="1:13" x14ac:dyDescent="0.2">
      <c r="A2854" t="s">
        <v>292</v>
      </c>
      <c r="B2854" t="s">
        <v>293</v>
      </c>
      <c r="C2854" t="s">
        <v>16725</v>
      </c>
      <c r="D2854" t="s">
        <v>366</v>
      </c>
      <c r="E2854" t="s">
        <v>367</v>
      </c>
      <c r="F2854" t="s">
        <v>16726</v>
      </c>
      <c r="H2854" t="s">
        <v>16727</v>
      </c>
      <c r="I2854" t="s">
        <v>13041</v>
      </c>
      <c r="J2854" t="s">
        <v>16728</v>
      </c>
      <c r="K2854" t="s">
        <v>16729</v>
      </c>
      <c r="L2854" t="s">
        <v>303</v>
      </c>
      <c r="M2854" t="s">
        <v>16730</v>
      </c>
    </row>
    <row r="2855" spans="1:13" x14ac:dyDescent="0.2">
      <c r="A2855" t="s">
        <v>292</v>
      </c>
      <c r="B2855" t="s">
        <v>293</v>
      </c>
      <c r="C2855" t="s">
        <v>16731</v>
      </c>
      <c r="D2855" t="s">
        <v>16732</v>
      </c>
      <c r="E2855" t="s">
        <v>16733</v>
      </c>
      <c r="F2855" t="s">
        <v>16734</v>
      </c>
      <c r="H2855" t="s">
        <v>16607</v>
      </c>
      <c r="I2855" t="s">
        <v>13041</v>
      </c>
      <c r="J2855" t="s">
        <v>16735</v>
      </c>
      <c r="K2855" t="s">
        <v>16736</v>
      </c>
      <c r="L2855" t="s">
        <v>303</v>
      </c>
      <c r="M2855" t="s">
        <v>3839</v>
      </c>
    </row>
    <row r="2856" spans="1:13" x14ac:dyDescent="0.2">
      <c r="A2856" t="s">
        <v>292</v>
      </c>
      <c r="B2856" t="s">
        <v>293</v>
      </c>
      <c r="C2856" t="s">
        <v>16737</v>
      </c>
      <c r="D2856" t="s">
        <v>16738</v>
      </c>
      <c r="E2856" t="s">
        <v>16739</v>
      </c>
      <c r="F2856" t="s">
        <v>16740</v>
      </c>
      <c r="H2856" t="s">
        <v>16629</v>
      </c>
      <c r="I2856" t="s">
        <v>13041</v>
      </c>
      <c r="J2856" t="s">
        <v>16741</v>
      </c>
      <c r="K2856" t="s">
        <v>16742</v>
      </c>
      <c r="L2856" t="s">
        <v>303</v>
      </c>
      <c r="M2856" t="s">
        <v>8146</v>
      </c>
    </row>
    <row r="2857" spans="1:13" x14ac:dyDescent="0.2">
      <c r="A2857" t="s">
        <v>292</v>
      </c>
      <c r="B2857" t="s">
        <v>293</v>
      </c>
      <c r="C2857" t="s">
        <v>16743</v>
      </c>
      <c r="D2857" t="s">
        <v>572</v>
      </c>
      <c r="E2857" t="s">
        <v>573</v>
      </c>
      <c r="F2857" t="s">
        <v>16744</v>
      </c>
      <c r="H2857" t="s">
        <v>16745</v>
      </c>
      <c r="I2857" t="s">
        <v>13041</v>
      </c>
      <c r="J2857" t="s">
        <v>16746</v>
      </c>
      <c r="K2857" t="s">
        <v>16747</v>
      </c>
      <c r="L2857" t="s">
        <v>303</v>
      </c>
      <c r="M2857" t="s">
        <v>2936</v>
      </c>
    </row>
    <row r="2858" spans="1:13" x14ac:dyDescent="0.2">
      <c r="A2858" t="s">
        <v>292</v>
      </c>
      <c r="B2858" t="s">
        <v>293</v>
      </c>
      <c r="C2858" t="s">
        <v>16748</v>
      </c>
      <c r="D2858" t="s">
        <v>16749</v>
      </c>
      <c r="E2858" t="s">
        <v>16750</v>
      </c>
      <c r="F2858" t="s">
        <v>16751</v>
      </c>
      <c r="G2858" t="s">
        <v>13041</v>
      </c>
      <c r="J2858" t="s">
        <v>16752</v>
      </c>
      <c r="K2858" t="s">
        <v>16753</v>
      </c>
      <c r="L2858" t="s">
        <v>303</v>
      </c>
      <c r="M2858" t="s">
        <v>3913</v>
      </c>
    </row>
    <row r="2859" spans="1:13" x14ac:dyDescent="0.2">
      <c r="A2859" t="s">
        <v>292</v>
      </c>
      <c r="B2859" t="s">
        <v>293</v>
      </c>
      <c r="C2859" t="s">
        <v>16754</v>
      </c>
      <c r="D2859" t="s">
        <v>10042</v>
      </c>
      <c r="E2859" t="s">
        <v>16755</v>
      </c>
      <c r="F2859" t="s">
        <v>16756</v>
      </c>
      <c r="G2859" t="s">
        <v>16634</v>
      </c>
      <c r="I2859" t="s">
        <v>13041</v>
      </c>
      <c r="J2859" t="s">
        <v>16757</v>
      </c>
      <c r="K2859" t="s">
        <v>16758</v>
      </c>
      <c r="L2859" t="s">
        <v>303</v>
      </c>
      <c r="M2859" t="s">
        <v>14127</v>
      </c>
    </row>
    <row r="2860" spans="1:13" x14ac:dyDescent="0.2">
      <c r="A2860" t="s">
        <v>292</v>
      </c>
      <c r="B2860" t="s">
        <v>293</v>
      </c>
      <c r="C2860" t="s">
        <v>16759</v>
      </c>
      <c r="D2860" t="s">
        <v>16760</v>
      </c>
      <c r="E2860" t="s">
        <v>16761</v>
      </c>
      <c r="F2860" t="s">
        <v>16762</v>
      </c>
      <c r="G2860" t="s">
        <v>16553</v>
      </c>
      <c r="H2860" t="s">
        <v>13041</v>
      </c>
      <c r="J2860" t="s">
        <v>16763</v>
      </c>
      <c r="K2860" t="s">
        <v>302</v>
      </c>
      <c r="L2860" t="s">
        <v>303</v>
      </c>
      <c r="M2860" t="s">
        <v>3883</v>
      </c>
    </row>
    <row r="2861" spans="1:13" x14ac:dyDescent="0.2">
      <c r="A2861" t="s">
        <v>292</v>
      </c>
      <c r="B2861" t="s">
        <v>293</v>
      </c>
      <c r="C2861" t="s">
        <v>16764</v>
      </c>
      <c r="D2861" t="s">
        <v>572</v>
      </c>
      <c r="E2861" t="s">
        <v>573</v>
      </c>
      <c r="F2861" t="s">
        <v>16765</v>
      </c>
      <c r="G2861" t="s">
        <v>16766</v>
      </c>
      <c r="I2861" t="s">
        <v>13041</v>
      </c>
      <c r="J2861" t="s">
        <v>16767</v>
      </c>
      <c r="K2861" t="s">
        <v>16768</v>
      </c>
      <c r="L2861" t="s">
        <v>303</v>
      </c>
      <c r="M2861" t="s">
        <v>2542</v>
      </c>
    </row>
    <row r="2862" spans="1:13" x14ac:dyDescent="0.2">
      <c r="A2862" t="s">
        <v>292</v>
      </c>
      <c r="B2862" t="s">
        <v>293</v>
      </c>
      <c r="C2862" t="s">
        <v>16769</v>
      </c>
      <c r="D2862" t="s">
        <v>16611</v>
      </c>
      <c r="E2862" t="s">
        <v>16770</v>
      </c>
      <c r="F2862" t="s">
        <v>16771</v>
      </c>
      <c r="I2862" t="s">
        <v>13041</v>
      </c>
      <c r="J2862" t="s">
        <v>16772</v>
      </c>
      <c r="K2862" t="s">
        <v>16773</v>
      </c>
      <c r="L2862" t="s">
        <v>303</v>
      </c>
      <c r="M2862" t="s">
        <v>16774</v>
      </c>
    </row>
    <row r="2863" spans="1:13" x14ac:dyDescent="0.2">
      <c r="A2863" t="s">
        <v>292</v>
      </c>
      <c r="B2863" t="s">
        <v>293</v>
      </c>
      <c r="C2863" t="s">
        <v>16775</v>
      </c>
      <c r="D2863" t="s">
        <v>5790</v>
      </c>
      <c r="E2863" t="s">
        <v>14400</v>
      </c>
      <c r="F2863" t="s">
        <v>16776</v>
      </c>
      <c r="H2863" t="s">
        <v>16665</v>
      </c>
      <c r="I2863" t="s">
        <v>13041</v>
      </c>
      <c r="J2863" t="s">
        <v>16777</v>
      </c>
      <c r="K2863" t="s">
        <v>16778</v>
      </c>
      <c r="L2863" t="s">
        <v>303</v>
      </c>
      <c r="M2863" t="s">
        <v>15903</v>
      </c>
    </row>
    <row r="2864" spans="1:13" x14ac:dyDescent="0.2">
      <c r="A2864" t="s">
        <v>292</v>
      </c>
      <c r="B2864" t="s">
        <v>293</v>
      </c>
      <c r="C2864" t="s">
        <v>16779</v>
      </c>
      <c r="D2864" t="s">
        <v>16780</v>
      </c>
      <c r="E2864" t="s">
        <v>9388</v>
      </c>
      <c r="F2864" t="s">
        <v>16781</v>
      </c>
      <c r="H2864" t="s">
        <v>16782</v>
      </c>
      <c r="I2864" t="s">
        <v>13041</v>
      </c>
      <c r="J2864" t="s">
        <v>16783</v>
      </c>
      <c r="K2864" t="s">
        <v>16784</v>
      </c>
      <c r="L2864" t="s">
        <v>303</v>
      </c>
      <c r="M2864" t="s">
        <v>16785</v>
      </c>
    </row>
    <row r="2865" spans="1:13" x14ac:dyDescent="0.2">
      <c r="A2865" t="s">
        <v>292</v>
      </c>
      <c r="B2865" t="s">
        <v>293</v>
      </c>
      <c r="C2865" t="s">
        <v>16786</v>
      </c>
      <c r="D2865" t="s">
        <v>513</v>
      </c>
      <c r="E2865" t="s">
        <v>2638</v>
      </c>
      <c r="F2865" t="s">
        <v>16787</v>
      </c>
      <c r="G2865" t="s">
        <v>16629</v>
      </c>
      <c r="H2865" t="s">
        <v>13041</v>
      </c>
      <c r="J2865" t="s">
        <v>16788</v>
      </c>
      <c r="K2865" t="s">
        <v>16789</v>
      </c>
      <c r="L2865" t="s">
        <v>303</v>
      </c>
      <c r="M2865" t="s">
        <v>518</v>
      </c>
    </row>
    <row r="2866" spans="1:13" x14ac:dyDescent="0.2">
      <c r="A2866" t="s">
        <v>292</v>
      </c>
      <c r="B2866" t="s">
        <v>293</v>
      </c>
      <c r="C2866" t="s">
        <v>16790</v>
      </c>
      <c r="D2866" t="s">
        <v>13305</v>
      </c>
      <c r="E2866" t="s">
        <v>13441</v>
      </c>
      <c r="F2866" t="s">
        <v>16791</v>
      </c>
      <c r="H2866" t="s">
        <v>13041</v>
      </c>
      <c r="J2866" t="s">
        <v>16792</v>
      </c>
      <c r="K2866" t="s">
        <v>16793</v>
      </c>
      <c r="L2866" t="s">
        <v>303</v>
      </c>
      <c r="M2866" t="s">
        <v>16794</v>
      </c>
    </row>
    <row r="2867" spans="1:13" x14ac:dyDescent="0.2">
      <c r="A2867" t="s">
        <v>292</v>
      </c>
      <c r="B2867" t="s">
        <v>293</v>
      </c>
      <c r="C2867" t="s">
        <v>16795</v>
      </c>
      <c r="D2867" t="s">
        <v>16796</v>
      </c>
      <c r="E2867" t="s">
        <v>11518</v>
      </c>
      <c r="F2867" t="s">
        <v>16797</v>
      </c>
      <c r="I2867" t="s">
        <v>13041</v>
      </c>
      <c r="J2867" t="s">
        <v>16798</v>
      </c>
      <c r="K2867" t="s">
        <v>16799</v>
      </c>
      <c r="L2867" t="s">
        <v>303</v>
      </c>
      <c r="M2867" t="s">
        <v>3907</v>
      </c>
    </row>
    <row r="2868" spans="1:13" x14ac:dyDescent="0.2">
      <c r="A2868" t="s">
        <v>292</v>
      </c>
      <c r="B2868" t="s">
        <v>293</v>
      </c>
      <c r="C2868" t="s">
        <v>16800</v>
      </c>
      <c r="D2868" t="s">
        <v>572</v>
      </c>
      <c r="E2868" t="s">
        <v>573</v>
      </c>
      <c r="F2868" t="s">
        <v>16801</v>
      </c>
      <c r="G2868" t="s">
        <v>16802</v>
      </c>
      <c r="H2868" t="s">
        <v>16803</v>
      </c>
      <c r="I2868" t="s">
        <v>13041</v>
      </c>
      <c r="J2868" t="s">
        <v>16804</v>
      </c>
      <c r="K2868" t="s">
        <v>16805</v>
      </c>
      <c r="L2868" t="s">
        <v>303</v>
      </c>
      <c r="M2868" t="s">
        <v>422</v>
      </c>
    </row>
    <row r="2869" spans="1:13" x14ac:dyDescent="0.2">
      <c r="A2869" t="s">
        <v>292</v>
      </c>
      <c r="B2869" t="s">
        <v>293</v>
      </c>
      <c r="C2869" t="s">
        <v>16806</v>
      </c>
      <c r="D2869" t="s">
        <v>16807</v>
      </c>
      <c r="E2869" t="s">
        <v>16808</v>
      </c>
      <c r="F2869" t="s">
        <v>16809</v>
      </c>
      <c r="H2869" t="s">
        <v>16810</v>
      </c>
      <c r="I2869" t="s">
        <v>13041</v>
      </c>
      <c r="J2869" t="s">
        <v>16811</v>
      </c>
      <c r="K2869" t="s">
        <v>16812</v>
      </c>
      <c r="L2869" t="s">
        <v>303</v>
      </c>
      <c r="M2869" t="s">
        <v>16813</v>
      </c>
    </row>
    <row r="2870" spans="1:13" x14ac:dyDescent="0.2">
      <c r="A2870" t="s">
        <v>292</v>
      </c>
      <c r="B2870" t="s">
        <v>293</v>
      </c>
      <c r="C2870" t="s">
        <v>16814</v>
      </c>
      <c r="D2870" t="s">
        <v>349</v>
      </c>
      <c r="F2870" t="s">
        <v>16815</v>
      </c>
      <c r="G2870" t="s">
        <v>13041</v>
      </c>
      <c r="J2870" t="s">
        <v>16816</v>
      </c>
      <c r="K2870" t="s">
        <v>302</v>
      </c>
      <c r="L2870" t="s">
        <v>303</v>
      </c>
      <c r="M2870" t="s">
        <v>7654</v>
      </c>
    </row>
    <row r="2871" spans="1:13" x14ac:dyDescent="0.2">
      <c r="A2871" t="s">
        <v>292</v>
      </c>
      <c r="B2871" t="s">
        <v>293</v>
      </c>
      <c r="C2871" t="s">
        <v>16817</v>
      </c>
      <c r="D2871" t="s">
        <v>16818</v>
      </c>
      <c r="E2871" t="s">
        <v>16819</v>
      </c>
      <c r="F2871" t="s">
        <v>16820</v>
      </c>
      <c r="G2871" t="s">
        <v>16505</v>
      </c>
      <c r="H2871" t="s">
        <v>13041</v>
      </c>
      <c r="J2871" t="s">
        <v>16821</v>
      </c>
      <c r="K2871" t="s">
        <v>302</v>
      </c>
      <c r="L2871" t="s">
        <v>303</v>
      </c>
      <c r="M2871" t="s">
        <v>16822</v>
      </c>
    </row>
    <row r="2872" spans="1:13" x14ac:dyDescent="0.2">
      <c r="A2872" t="s">
        <v>292</v>
      </c>
      <c r="B2872" t="s">
        <v>293</v>
      </c>
      <c r="C2872" t="s">
        <v>16823</v>
      </c>
      <c r="D2872" t="s">
        <v>16824</v>
      </c>
      <c r="E2872" t="s">
        <v>16825</v>
      </c>
      <c r="F2872" t="s">
        <v>16826</v>
      </c>
      <c r="H2872" t="s">
        <v>16566</v>
      </c>
      <c r="I2872" t="s">
        <v>13041</v>
      </c>
      <c r="J2872" t="s">
        <v>16827</v>
      </c>
      <c r="K2872" t="s">
        <v>16828</v>
      </c>
      <c r="L2872" t="s">
        <v>303</v>
      </c>
      <c r="M2872" t="s">
        <v>16829</v>
      </c>
    </row>
    <row r="2873" spans="1:13" x14ac:dyDescent="0.2">
      <c r="A2873" t="s">
        <v>292</v>
      </c>
      <c r="B2873" t="s">
        <v>293</v>
      </c>
      <c r="C2873" t="s">
        <v>16830</v>
      </c>
      <c r="D2873" t="s">
        <v>16831</v>
      </c>
      <c r="E2873" t="s">
        <v>16832</v>
      </c>
      <c r="F2873" t="s">
        <v>16833</v>
      </c>
      <c r="G2873" t="s">
        <v>16834</v>
      </c>
      <c r="H2873" t="s">
        <v>13041</v>
      </c>
      <c r="J2873" t="s">
        <v>16835</v>
      </c>
      <c r="K2873" t="s">
        <v>302</v>
      </c>
      <c r="L2873" t="s">
        <v>303</v>
      </c>
      <c r="M2873" t="s">
        <v>7204</v>
      </c>
    </row>
    <row r="2874" spans="1:13" x14ac:dyDescent="0.2">
      <c r="A2874" t="s">
        <v>292</v>
      </c>
      <c r="B2874" t="s">
        <v>293</v>
      </c>
      <c r="C2874" t="s">
        <v>16836</v>
      </c>
      <c r="D2874" t="s">
        <v>401</v>
      </c>
      <c r="F2874" t="s">
        <v>1096</v>
      </c>
      <c r="G2874" t="s">
        <v>16837</v>
      </c>
      <c r="H2874" t="s">
        <v>16532</v>
      </c>
      <c r="I2874" t="s">
        <v>13041</v>
      </c>
      <c r="J2874" t="s">
        <v>16838</v>
      </c>
      <c r="K2874" t="s">
        <v>16839</v>
      </c>
      <c r="L2874" t="s">
        <v>303</v>
      </c>
      <c r="M2874" t="s">
        <v>4320</v>
      </c>
    </row>
    <row r="2875" spans="1:13" x14ac:dyDescent="0.2">
      <c r="A2875" t="s">
        <v>292</v>
      </c>
      <c r="B2875" t="s">
        <v>293</v>
      </c>
      <c r="C2875" t="s">
        <v>16840</v>
      </c>
      <c r="D2875" t="s">
        <v>16841</v>
      </c>
      <c r="E2875" t="s">
        <v>16842</v>
      </c>
      <c r="F2875" t="s">
        <v>16843</v>
      </c>
      <c r="I2875" t="s">
        <v>13041</v>
      </c>
      <c r="J2875" t="s">
        <v>16844</v>
      </c>
      <c r="K2875" t="s">
        <v>16845</v>
      </c>
      <c r="L2875" t="s">
        <v>303</v>
      </c>
      <c r="M2875" t="s">
        <v>16846</v>
      </c>
    </row>
    <row r="2876" spans="1:13" x14ac:dyDescent="0.2">
      <c r="A2876" t="s">
        <v>292</v>
      </c>
      <c r="B2876" t="s">
        <v>293</v>
      </c>
      <c r="C2876" t="s">
        <v>16847</v>
      </c>
      <c r="D2876" t="s">
        <v>349</v>
      </c>
      <c r="F2876" t="s">
        <v>16848</v>
      </c>
      <c r="G2876" t="s">
        <v>16566</v>
      </c>
      <c r="H2876" t="s">
        <v>13041</v>
      </c>
      <c r="J2876" t="s">
        <v>16849</v>
      </c>
      <c r="K2876" t="s">
        <v>302</v>
      </c>
      <c r="L2876" t="s">
        <v>303</v>
      </c>
      <c r="M2876" t="s">
        <v>11013</v>
      </c>
    </row>
    <row r="2877" spans="1:13" x14ac:dyDescent="0.2">
      <c r="A2877" t="s">
        <v>292</v>
      </c>
      <c r="B2877" t="s">
        <v>293</v>
      </c>
      <c r="C2877" t="s">
        <v>16850</v>
      </c>
      <c r="D2877" t="s">
        <v>5790</v>
      </c>
      <c r="E2877" t="s">
        <v>484</v>
      </c>
      <c r="F2877" t="s">
        <v>16851</v>
      </c>
      <c r="H2877" t="s">
        <v>16665</v>
      </c>
      <c r="I2877" t="s">
        <v>13041</v>
      </c>
      <c r="J2877" t="s">
        <v>16852</v>
      </c>
      <c r="K2877" t="s">
        <v>16853</v>
      </c>
      <c r="L2877" t="s">
        <v>303</v>
      </c>
      <c r="M2877" t="s">
        <v>15903</v>
      </c>
    </row>
    <row r="2878" spans="1:13" x14ac:dyDescent="0.2">
      <c r="A2878" t="s">
        <v>292</v>
      </c>
      <c r="B2878" t="s">
        <v>293</v>
      </c>
      <c r="C2878" t="s">
        <v>16854</v>
      </c>
      <c r="D2878" t="s">
        <v>16855</v>
      </c>
      <c r="E2878" t="s">
        <v>16856</v>
      </c>
      <c r="F2878" t="s">
        <v>16857</v>
      </c>
      <c r="G2878" t="s">
        <v>13041</v>
      </c>
      <c r="J2878" t="s">
        <v>16858</v>
      </c>
      <c r="K2878" t="s">
        <v>302</v>
      </c>
      <c r="L2878" t="s">
        <v>303</v>
      </c>
      <c r="M2878" t="s">
        <v>11971</v>
      </c>
    </row>
    <row r="2879" spans="1:13" x14ac:dyDescent="0.2">
      <c r="A2879" t="s">
        <v>292</v>
      </c>
      <c r="B2879" t="s">
        <v>293</v>
      </c>
      <c r="C2879" t="s">
        <v>16859</v>
      </c>
      <c r="D2879" t="s">
        <v>16697</v>
      </c>
      <c r="E2879" t="s">
        <v>16698</v>
      </c>
      <c r="F2879" t="s">
        <v>16860</v>
      </c>
      <c r="H2879" t="s">
        <v>16629</v>
      </c>
      <c r="I2879" t="s">
        <v>13041</v>
      </c>
      <c r="J2879" t="s">
        <v>16861</v>
      </c>
      <c r="K2879" t="s">
        <v>16862</v>
      </c>
      <c r="L2879" t="s">
        <v>303</v>
      </c>
      <c r="M2879" t="s">
        <v>8513</v>
      </c>
    </row>
    <row r="2880" spans="1:13" x14ac:dyDescent="0.2">
      <c r="A2880" t="s">
        <v>292</v>
      </c>
      <c r="B2880" t="s">
        <v>293</v>
      </c>
      <c r="C2880" t="s">
        <v>16863</v>
      </c>
      <c r="D2880" t="s">
        <v>16864</v>
      </c>
      <c r="F2880" t="s">
        <v>11005</v>
      </c>
      <c r="G2880" t="s">
        <v>16834</v>
      </c>
      <c r="H2880" t="s">
        <v>13041</v>
      </c>
      <c r="J2880" t="s">
        <v>16865</v>
      </c>
      <c r="K2880" t="s">
        <v>16866</v>
      </c>
      <c r="L2880" t="s">
        <v>303</v>
      </c>
      <c r="M2880" t="s">
        <v>16867</v>
      </c>
    </row>
    <row r="2881" spans="1:13" x14ac:dyDescent="0.2">
      <c r="A2881" t="s">
        <v>292</v>
      </c>
      <c r="B2881" t="s">
        <v>293</v>
      </c>
      <c r="C2881" t="s">
        <v>16868</v>
      </c>
      <c r="D2881" t="s">
        <v>8540</v>
      </c>
      <c r="F2881" t="s">
        <v>16869</v>
      </c>
      <c r="G2881" t="s">
        <v>5799</v>
      </c>
      <c r="H2881" t="s">
        <v>16870</v>
      </c>
      <c r="I2881" t="s">
        <v>13041</v>
      </c>
      <c r="J2881" t="s">
        <v>16871</v>
      </c>
      <c r="K2881" t="s">
        <v>16872</v>
      </c>
      <c r="L2881" t="s">
        <v>303</v>
      </c>
      <c r="M2881" t="s">
        <v>312</v>
      </c>
    </row>
    <row r="2882" spans="1:13" x14ac:dyDescent="0.2">
      <c r="A2882" t="s">
        <v>292</v>
      </c>
      <c r="B2882" t="s">
        <v>293</v>
      </c>
      <c r="C2882" t="s">
        <v>16873</v>
      </c>
      <c r="D2882" t="s">
        <v>16874</v>
      </c>
      <c r="E2882" t="s">
        <v>16875</v>
      </c>
      <c r="F2882" t="s">
        <v>16876</v>
      </c>
      <c r="G2882" t="s">
        <v>13041</v>
      </c>
      <c r="J2882" t="s">
        <v>16877</v>
      </c>
      <c r="K2882" t="s">
        <v>16878</v>
      </c>
      <c r="L2882" t="s">
        <v>303</v>
      </c>
      <c r="M2882" t="s">
        <v>13439</v>
      </c>
    </row>
    <row r="2883" spans="1:13" x14ac:dyDescent="0.2">
      <c r="A2883" t="s">
        <v>292</v>
      </c>
      <c r="B2883" t="s">
        <v>293</v>
      </c>
      <c r="C2883" t="s">
        <v>16879</v>
      </c>
      <c r="D2883" t="s">
        <v>15826</v>
      </c>
      <c r="E2883" t="s">
        <v>16542</v>
      </c>
      <c r="F2883" t="s">
        <v>16880</v>
      </c>
      <c r="H2883" t="s">
        <v>16670</v>
      </c>
      <c r="I2883" t="s">
        <v>16526</v>
      </c>
      <c r="J2883" t="s">
        <v>16881</v>
      </c>
      <c r="K2883" t="s">
        <v>16882</v>
      </c>
      <c r="L2883" t="s">
        <v>303</v>
      </c>
      <c r="M2883" t="s">
        <v>892</v>
      </c>
    </row>
    <row r="2884" spans="1:13" x14ac:dyDescent="0.2">
      <c r="A2884" t="s">
        <v>292</v>
      </c>
      <c r="B2884" t="s">
        <v>293</v>
      </c>
      <c r="C2884" t="s">
        <v>16883</v>
      </c>
      <c r="D2884" t="s">
        <v>16884</v>
      </c>
      <c r="F2884" t="s">
        <v>4227</v>
      </c>
      <c r="G2884" t="s">
        <v>16885</v>
      </c>
      <c r="H2884" t="s">
        <v>13041</v>
      </c>
      <c r="J2884" t="s">
        <v>16886</v>
      </c>
      <c r="K2884" t="s">
        <v>302</v>
      </c>
      <c r="L2884" t="s">
        <v>303</v>
      </c>
      <c r="M2884" t="s">
        <v>5139</v>
      </c>
    </row>
    <row r="2885" spans="1:13" x14ac:dyDescent="0.2">
      <c r="A2885" t="s">
        <v>292</v>
      </c>
      <c r="B2885" t="s">
        <v>293</v>
      </c>
      <c r="C2885" t="s">
        <v>16887</v>
      </c>
      <c r="D2885" t="s">
        <v>349</v>
      </c>
      <c r="F2885" t="s">
        <v>3605</v>
      </c>
      <c r="G2885" t="s">
        <v>16888</v>
      </c>
      <c r="H2885" t="s">
        <v>16885</v>
      </c>
      <c r="I2885" t="s">
        <v>13041</v>
      </c>
      <c r="J2885" t="s">
        <v>16889</v>
      </c>
      <c r="K2885" t="s">
        <v>16890</v>
      </c>
      <c r="L2885" t="s">
        <v>303</v>
      </c>
      <c r="M2885" t="s">
        <v>1111</v>
      </c>
    </row>
    <row r="2886" spans="1:13" x14ac:dyDescent="0.2">
      <c r="A2886" t="s">
        <v>292</v>
      </c>
      <c r="B2886" t="s">
        <v>293</v>
      </c>
      <c r="C2886" t="s">
        <v>16891</v>
      </c>
      <c r="D2886" t="s">
        <v>10042</v>
      </c>
      <c r="E2886" t="s">
        <v>16755</v>
      </c>
      <c r="F2886" t="s">
        <v>16756</v>
      </c>
      <c r="H2886" t="s">
        <v>16634</v>
      </c>
      <c r="I2886" t="s">
        <v>13041</v>
      </c>
      <c r="J2886" t="s">
        <v>16757</v>
      </c>
      <c r="K2886" t="s">
        <v>16758</v>
      </c>
      <c r="L2886" t="s">
        <v>303</v>
      </c>
      <c r="M2886" t="s">
        <v>14127</v>
      </c>
    </row>
    <row r="2887" spans="1:13" x14ac:dyDescent="0.2">
      <c r="A2887" t="s">
        <v>292</v>
      </c>
      <c r="B2887" t="s">
        <v>293</v>
      </c>
      <c r="C2887" t="s">
        <v>16892</v>
      </c>
      <c r="D2887" t="s">
        <v>16893</v>
      </c>
      <c r="F2887" t="s">
        <v>16894</v>
      </c>
      <c r="G2887" t="s">
        <v>16895</v>
      </c>
      <c r="I2887" t="s">
        <v>13041</v>
      </c>
      <c r="J2887" t="s">
        <v>16896</v>
      </c>
      <c r="K2887" t="s">
        <v>16897</v>
      </c>
      <c r="L2887" t="s">
        <v>303</v>
      </c>
      <c r="M2887" t="s">
        <v>16898</v>
      </c>
    </row>
    <row r="2888" spans="1:13" x14ac:dyDescent="0.2">
      <c r="A2888" t="s">
        <v>292</v>
      </c>
      <c r="B2888" t="s">
        <v>293</v>
      </c>
      <c r="C2888" t="s">
        <v>16899</v>
      </c>
      <c r="D2888" t="s">
        <v>13305</v>
      </c>
      <c r="E2888" t="s">
        <v>16900</v>
      </c>
      <c r="F2888" t="s">
        <v>16901</v>
      </c>
      <c r="G2888" t="s">
        <v>16629</v>
      </c>
      <c r="H2888" t="s">
        <v>13041</v>
      </c>
      <c r="J2888" t="s">
        <v>16902</v>
      </c>
      <c r="K2888" t="s">
        <v>16903</v>
      </c>
      <c r="L2888" t="s">
        <v>303</v>
      </c>
      <c r="M2888" t="s">
        <v>5452</v>
      </c>
    </row>
    <row r="2889" spans="1:13" x14ac:dyDescent="0.2">
      <c r="A2889" t="s">
        <v>292</v>
      </c>
      <c r="B2889" t="s">
        <v>293</v>
      </c>
      <c r="C2889" t="s">
        <v>16904</v>
      </c>
      <c r="D2889" t="s">
        <v>16905</v>
      </c>
      <c r="F2889" t="s">
        <v>16906</v>
      </c>
      <c r="G2889" t="s">
        <v>16907</v>
      </c>
      <c r="H2889" t="s">
        <v>16908</v>
      </c>
      <c r="I2889" t="s">
        <v>16526</v>
      </c>
      <c r="J2889" t="s">
        <v>16909</v>
      </c>
      <c r="K2889" t="s">
        <v>16910</v>
      </c>
      <c r="L2889" t="s">
        <v>303</v>
      </c>
      <c r="M2889" t="s">
        <v>16911</v>
      </c>
    </row>
    <row r="2890" spans="1:13" x14ac:dyDescent="0.2">
      <c r="A2890" t="s">
        <v>292</v>
      </c>
      <c r="B2890" t="s">
        <v>293</v>
      </c>
      <c r="C2890" t="s">
        <v>16912</v>
      </c>
      <c r="D2890" t="s">
        <v>16913</v>
      </c>
      <c r="E2890" t="s">
        <v>16914</v>
      </c>
      <c r="F2890" t="s">
        <v>16915</v>
      </c>
      <c r="I2890" t="s">
        <v>13041</v>
      </c>
      <c r="J2890" t="s">
        <v>16916</v>
      </c>
      <c r="K2890" t="s">
        <v>16917</v>
      </c>
      <c r="L2890" t="s">
        <v>303</v>
      </c>
      <c r="M2890" t="s">
        <v>1278</v>
      </c>
    </row>
    <row r="2891" spans="1:13" x14ac:dyDescent="0.2">
      <c r="A2891" t="s">
        <v>292</v>
      </c>
      <c r="B2891" t="s">
        <v>293</v>
      </c>
      <c r="C2891" t="s">
        <v>16918</v>
      </c>
      <c r="D2891" t="s">
        <v>16697</v>
      </c>
      <c r="E2891" t="s">
        <v>16698</v>
      </c>
      <c r="F2891" t="s">
        <v>16860</v>
      </c>
      <c r="H2891" t="s">
        <v>16629</v>
      </c>
      <c r="I2891" t="s">
        <v>13041</v>
      </c>
      <c r="J2891" t="s">
        <v>16861</v>
      </c>
      <c r="K2891" t="s">
        <v>16862</v>
      </c>
      <c r="L2891" t="s">
        <v>303</v>
      </c>
      <c r="M2891" t="s">
        <v>8513</v>
      </c>
    </row>
    <row r="2892" spans="1:13" x14ac:dyDescent="0.2">
      <c r="A2892" t="s">
        <v>292</v>
      </c>
      <c r="B2892" t="s">
        <v>293</v>
      </c>
      <c r="C2892" t="s">
        <v>16919</v>
      </c>
      <c r="D2892" t="s">
        <v>16920</v>
      </c>
      <c r="E2892" t="s">
        <v>16921</v>
      </c>
      <c r="F2892" t="s">
        <v>16922</v>
      </c>
      <c r="G2892" t="s">
        <v>2203</v>
      </c>
      <c r="H2892" t="s">
        <v>16525</v>
      </c>
      <c r="I2892" t="s">
        <v>16526</v>
      </c>
      <c r="J2892" t="s">
        <v>16923</v>
      </c>
      <c r="K2892" t="s">
        <v>16924</v>
      </c>
      <c r="L2892" t="s">
        <v>303</v>
      </c>
      <c r="M2892" t="s">
        <v>16701</v>
      </c>
    </row>
    <row r="2893" spans="1:13" x14ac:dyDescent="0.2">
      <c r="A2893" t="s">
        <v>292</v>
      </c>
      <c r="B2893" t="s">
        <v>293</v>
      </c>
      <c r="C2893" t="s">
        <v>16925</v>
      </c>
      <c r="D2893" t="s">
        <v>16926</v>
      </c>
      <c r="E2893" t="s">
        <v>16927</v>
      </c>
      <c r="F2893" t="s">
        <v>16928</v>
      </c>
      <c r="H2893" t="s">
        <v>16566</v>
      </c>
      <c r="I2893" t="s">
        <v>13041</v>
      </c>
      <c r="J2893" t="s">
        <v>16929</v>
      </c>
      <c r="K2893" t="s">
        <v>16930</v>
      </c>
      <c r="L2893" t="s">
        <v>303</v>
      </c>
      <c r="M2893" t="s">
        <v>4208</v>
      </c>
    </row>
    <row r="2894" spans="1:13" x14ac:dyDescent="0.2">
      <c r="A2894" t="s">
        <v>292</v>
      </c>
      <c r="B2894" t="s">
        <v>293</v>
      </c>
      <c r="C2894" t="s">
        <v>16931</v>
      </c>
      <c r="D2894" t="s">
        <v>349</v>
      </c>
      <c r="F2894" t="s">
        <v>16653</v>
      </c>
      <c r="G2894" t="s">
        <v>13041</v>
      </c>
      <c r="J2894" t="s">
        <v>16654</v>
      </c>
      <c r="K2894" t="s">
        <v>16932</v>
      </c>
      <c r="L2894" t="s">
        <v>303</v>
      </c>
      <c r="M2894" t="s">
        <v>2373</v>
      </c>
    </row>
    <row r="2895" spans="1:13" x14ac:dyDescent="0.2">
      <c r="A2895" t="s">
        <v>292</v>
      </c>
      <c r="B2895" t="s">
        <v>293</v>
      </c>
      <c r="C2895" t="s">
        <v>16933</v>
      </c>
      <c r="D2895" t="s">
        <v>13305</v>
      </c>
      <c r="E2895" t="s">
        <v>13441</v>
      </c>
      <c r="F2895" t="s">
        <v>16934</v>
      </c>
      <c r="H2895" t="s">
        <v>13041</v>
      </c>
      <c r="J2895" t="s">
        <v>16935</v>
      </c>
      <c r="K2895" t="s">
        <v>16936</v>
      </c>
      <c r="L2895" t="s">
        <v>303</v>
      </c>
      <c r="M2895" t="s">
        <v>16937</v>
      </c>
    </row>
    <row r="2896" spans="1:13" x14ac:dyDescent="0.2">
      <c r="A2896" t="s">
        <v>292</v>
      </c>
      <c r="B2896" t="s">
        <v>293</v>
      </c>
      <c r="C2896" t="s">
        <v>16938</v>
      </c>
      <c r="D2896" t="s">
        <v>366</v>
      </c>
      <c r="E2896" t="s">
        <v>1215</v>
      </c>
      <c r="F2896" t="s">
        <v>16939</v>
      </c>
      <c r="G2896" t="s">
        <v>16940</v>
      </c>
      <c r="H2896" t="s">
        <v>13041</v>
      </c>
      <c r="J2896" t="s">
        <v>16941</v>
      </c>
      <c r="K2896" t="s">
        <v>16942</v>
      </c>
      <c r="L2896" t="s">
        <v>303</v>
      </c>
      <c r="M2896" t="s">
        <v>16943</v>
      </c>
    </row>
    <row r="2897" spans="1:13" x14ac:dyDescent="0.2">
      <c r="A2897" t="s">
        <v>292</v>
      </c>
      <c r="B2897" t="s">
        <v>293</v>
      </c>
      <c r="C2897" t="s">
        <v>16944</v>
      </c>
      <c r="D2897" t="s">
        <v>16945</v>
      </c>
      <c r="E2897" t="s">
        <v>16946</v>
      </c>
      <c r="F2897" t="s">
        <v>16947</v>
      </c>
      <c r="G2897" t="s">
        <v>16948</v>
      </c>
      <c r="I2897" t="s">
        <v>13041</v>
      </c>
      <c r="J2897" t="s">
        <v>16949</v>
      </c>
      <c r="K2897" t="s">
        <v>16950</v>
      </c>
      <c r="L2897" t="s">
        <v>303</v>
      </c>
      <c r="M2897" t="s">
        <v>611</v>
      </c>
    </row>
    <row r="2898" spans="1:13" x14ac:dyDescent="0.2">
      <c r="A2898" t="s">
        <v>292</v>
      </c>
      <c r="B2898" t="s">
        <v>293</v>
      </c>
      <c r="C2898" t="s">
        <v>16951</v>
      </c>
      <c r="D2898" t="s">
        <v>16952</v>
      </c>
      <c r="E2898" t="s">
        <v>16953</v>
      </c>
      <c r="F2898" t="s">
        <v>16954</v>
      </c>
      <c r="G2898" t="s">
        <v>13041</v>
      </c>
      <c r="J2898" t="s">
        <v>16955</v>
      </c>
      <c r="K2898" t="s">
        <v>302</v>
      </c>
      <c r="L2898" t="s">
        <v>303</v>
      </c>
      <c r="M2898" t="s">
        <v>14303</v>
      </c>
    </row>
    <row r="2899" spans="1:13" x14ac:dyDescent="0.2">
      <c r="A2899" t="s">
        <v>292</v>
      </c>
      <c r="B2899" t="s">
        <v>293</v>
      </c>
      <c r="C2899" t="s">
        <v>16956</v>
      </c>
      <c r="D2899" t="s">
        <v>16957</v>
      </c>
      <c r="F2899" t="s">
        <v>16958</v>
      </c>
      <c r="G2899" t="s">
        <v>13041</v>
      </c>
      <c r="J2899" t="s">
        <v>16959</v>
      </c>
      <c r="K2899" t="s">
        <v>302</v>
      </c>
      <c r="L2899" t="s">
        <v>303</v>
      </c>
      <c r="M2899" t="s">
        <v>3745</v>
      </c>
    </row>
    <row r="2900" spans="1:13" x14ac:dyDescent="0.2">
      <c r="A2900" t="s">
        <v>292</v>
      </c>
      <c r="B2900" t="s">
        <v>293</v>
      </c>
      <c r="C2900" t="s">
        <v>16960</v>
      </c>
      <c r="D2900" t="s">
        <v>16961</v>
      </c>
      <c r="E2900" t="s">
        <v>14062</v>
      </c>
      <c r="F2900" t="s">
        <v>16962</v>
      </c>
      <c r="G2900" t="s">
        <v>16532</v>
      </c>
      <c r="H2900" t="s">
        <v>13041</v>
      </c>
      <c r="J2900" t="s">
        <v>16963</v>
      </c>
      <c r="K2900" t="s">
        <v>16964</v>
      </c>
      <c r="L2900" t="s">
        <v>303</v>
      </c>
      <c r="M2900" t="s">
        <v>1782</v>
      </c>
    </row>
    <row r="2901" spans="1:13" x14ac:dyDescent="0.2">
      <c r="A2901" t="s">
        <v>292</v>
      </c>
      <c r="B2901" t="s">
        <v>293</v>
      </c>
      <c r="C2901" t="s">
        <v>16965</v>
      </c>
      <c r="D2901" t="s">
        <v>513</v>
      </c>
      <c r="E2901" t="s">
        <v>2638</v>
      </c>
      <c r="F2901" t="s">
        <v>16966</v>
      </c>
      <c r="G2901" t="s">
        <v>16967</v>
      </c>
      <c r="H2901" t="s">
        <v>13041</v>
      </c>
      <c r="J2901" t="s">
        <v>16968</v>
      </c>
      <c r="K2901" t="s">
        <v>16969</v>
      </c>
      <c r="L2901" t="s">
        <v>303</v>
      </c>
      <c r="M2901" t="s">
        <v>16970</v>
      </c>
    </row>
    <row r="2902" spans="1:13" x14ac:dyDescent="0.2">
      <c r="A2902" t="s">
        <v>292</v>
      </c>
      <c r="B2902" t="s">
        <v>293</v>
      </c>
      <c r="C2902" t="s">
        <v>16971</v>
      </c>
      <c r="D2902" t="s">
        <v>572</v>
      </c>
      <c r="E2902" t="s">
        <v>573</v>
      </c>
      <c r="F2902" t="s">
        <v>16972</v>
      </c>
      <c r="G2902" t="s">
        <v>13041</v>
      </c>
      <c r="J2902" t="s">
        <v>16973</v>
      </c>
      <c r="K2902" t="s">
        <v>302</v>
      </c>
      <c r="L2902" t="s">
        <v>303</v>
      </c>
      <c r="M2902" t="s">
        <v>16974</v>
      </c>
    </row>
    <row r="2903" spans="1:13" x14ac:dyDescent="0.2">
      <c r="A2903" t="s">
        <v>292</v>
      </c>
      <c r="B2903" t="s">
        <v>293</v>
      </c>
      <c r="C2903" t="s">
        <v>16975</v>
      </c>
      <c r="D2903" t="s">
        <v>513</v>
      </c>
      <c r="E2903" t="s">
        <v>2638</v>
      </c>
      <c r="F2903" t="s">
        <v>16976</v>
      </c>
      <c r="H2903" t="s">
        <v>16977</v>
      </c>
      <c r="I2903" t="s">
        <v>16526</v>
      </c>
      <c r="J2903" t="s">
        <v>16978</v>
      </c>
      <c r="K2903" t="s">
        <v>302</v>
      </c>
      <c r="L2903" t="s">
        <v>303</v>
      </c>
      <c r="M2903" t="s">
        <v>16979</v>
      </c>
    </row>
    <row r="2904" spans="1:13" x14ac:dyDescent="0.2">
      <c r="A2904" t="s">
        <v>292</v>
      </c>
      <c r="B2904" t="s">
        <v>293</v>
      </c>
      <c r="C2904" t="s">
        <v>16980</v>
      </c>
      <c r="D2904" t="s">
        <v>16509</v>
      </c>
      <c r="F2904" t="s">
        <v>16510</v>
      </c>
      <c r="G2904" t="s">
        <v>16511</v>
      </c>
      <c r="H2904" t="s">
        <v>13041</v>
      </c>
      <c r="J2904" t="s">
        <v>16512</v>
      </c>
      <c r="K2904" t="s">
        <v>16513</v>
      </c>
      <c r="L2904" t="s">
        <v>303</v>
      </c>
      <c r="M2904" t="s">
        <v>2373</v>
      </c>
    </row>
    <row r="2905" spans="1:13" x14ac:dyDescent="0.2">
      <c r="A2905" t="s">
        <v>292</v>
      </c>
      <c r="B2905" t="s">
        <v>293</v>
      </c>
      <c r="C2905" t="s">
        <v>16981</v>
      </c>
      <c r="D2905" t="s">
        <v>16982</v>
      </c>
      <c r="E2905" t="s">
        <v>16983</v>
      </c>
      <c r="F2905" t="s">
        <v>16984</v>
      </c>
      <c r="G2905" t="s">
        <v>13041</v>
      </c>
      <c r="J2905" t="s">
        <v>16985</v>
      </c>
      <c r="K2905" t="s">
        <v>302</v>
      </c>
      <c r="L2905" t="s">
        <v>303</v>
      </c>
      <c r="M2905" t="s">
        <v>16986</v>
      </c>
    </row>
    <row r="2906" spans="1:13" x14ac:dyDescent="0.2">
      <c r="A2906" t="s">
        <v>292</v>
      </c>
      <c r="B2906" t="s">
        <v>293</v>
      </c>
      <c r="C2906" t="s">
        <v>16987</v>
      </c>
      <c r="D2906" t="s">
        <v>349</v>
      </c>
      <c r="F2906" t="s">
        <v>16988</v>
      </c>
      <c r="G2906" t="s">
        <v>981</v>
      </c>
      <c r="H2906" t="s">
        <v>16989</v>
      </c>
      <c r="I2906" t="s">
        <v>13041</v>
      </c>
      <c r="J2906" t="s">
        <v>16990</v>
      </c>
      <c r="K2906" t="s">
        <v>16991</v>
      </c>
      <c r="L2906" t="s">
        <v>303</v>
      </c>
      <c r="M2906" t="s">
        <v>16992</v>
      </c>
    </row>
    <row r="2907" spans="1:13" x14ac:dyDescent="0.2">
      <c r="A2907" t="s">
        <v>292</v>
      </c>
      <c r="B2907" t="s">
        <v>293</v>
      </c>
      <c r="C2907" t="s">
        <v>16993</v>
      </c>
      <c r="D2907" t="s">
        <v>16994</v>
      </c>
      <c r="E2907" t="s">
        <v>16995</v>
      </c>
      <c r="F2907" t="s">
        <v>16996</v>
      </c>
      <c r="G2907" t="s">
        <v>16766</v>
      </c>
      <c r="H2907" t="s">
        <v>13041</v>
      </c>
      <c r="J2907" t="s">
        <v>16997</v>
      </c>
      <c r="K2907" t="s">
        <v>302</v>
      </c>
      <c r="L2907" t="s">
        <v>303</v>
      </c>
      <c r="M2907" t="s">
        <v>700</v>
      </c>
    </row>
    <row r="2908" spans="1:13" x14ac:dyDescent="0.2">
      <c r="A2908" t="s">
        <v>292</v>
      </c>
      <c r="B2908" t="s">
        <v>293</v>
      </c>
      <c r="C2908" t="s">
        <v>16998</v>
      </c>
      <c r="D2908" t="s">
        <v>16999</v>
      </c>
      <c r="E2908" t="s">
        <v>17000</v>
      </c>
      <c r="F2908" t="s">
        <v>17001</v>
      </c>
      <c r="H2908" t="s">
        <v>13041</v>
      </c>
      <c r="J2908" t="s">
        <v>17002</v>
      </c>
      <c r="K2908" t="s">
        <v>17003</v>
      </c>
      <c r="L2908" t="s">
        <v>303</v>
      </c>
      <c r="M2908" t="s">
        <v>5347</v>
      </c>
    </row>
    <row r="2909" spans="1:13" x14ac:dyDescent="0.2">
      <c r="A2909" t="s">
        <v>292</v>
      </c>
      <c r="B2909" t="s">
        <v>293</v>
      </c>
      <c r="C2909" t="s">
        <v>17004</v>
      </c>
      <c r="D2909" t="s">
        <v>5081</v>
      </c>
      <c r="E2909" t="s">
        <v>5082</v>
      </c>
      <c r="F2909" t="s">
        <v>17005</v>
      </c>
      <c r="G2909" t="s">
        <v>16634</v>
      </c>
      <c r="I2909" t="s">
        <v>13041</v>
      </c>
      <c r="J2909" t="s">
        <v>16635</v>
      </c>
      <c r="K2909" t="s">
        <v>17006</v>
      </c>
      <c r="L2909" t="s">
        <v>303</v>
      </c>
      <c r="M2909" t="s">
        <v>17007</v>
      </c>
    </row>
    <row r="2910" spans="1:13" x14ac:dyDescent="0.2">
      <c r="A2910" t="s">
        <v>292</v>
      </c>
      <c r="B2910" t="s">
        <v>293</v>
      </c>
      <c r="C2910" t="s">
        <v>17008</v>
      </c>
      <c r="D2910" t="s">
        <v>5790</v>
      </c>
      <c r="E2910" t="s">
        <v>17009</v>
      </c>
      <c r="F2910" t="s">
        <v>17010</v>
      </c>
      <c r="G2910" t="s">
        <v>17011</v>
      </c>
      <c r="I2910" t="s">
        <v>13041</v>
      </c>
      <c r="J2910" t="s">
        <v>17012</v>
      </c>
      <c r="K2910" t="s">
        <v>17013</v>
      </c>
      <c r="L2910" t="s">
        <v>303</v>
      </c>
      <c r="M2910" t="s">
        <v>15903</v>
      </c>
    </row>
    <row r="2911" spans="1:13" x14ac:dyDescent="0.2">
      <c r="A2911" t="s">
        <v>292</v>
      </c>
      <c r="B2911" t="s">
        <v>293</v>
      </c>
      <c r="C2911" t="s">
        <v>17014</v>
      </c>
      <c r="D2911" t="s">
        <v>17015</v>
      </c>
      <c r="E2911" t="s">
        <v>17016</v>
      </c>
      <c r="F2911" t="s">
        <v>17017</v>
      </c>
      <c r="G2911" t="s">
        <v>16553</v>
      </c>
      <c r="H2911" t="s">
        <v>13041</v>
      </c>
      <c r="J2911" t="s">
        <v>17018</v>
      </c>
      <c r="K2911" t="s">
        <v>302</v>
      </c>
      <c r="L2911" t="s">
        <v>303</v>
      </c>
      <c r="M2911" t="s">
        <v>1741</v>
      </c>
    </row>
    <row r="2912" spans="1:13" x14ac:dyDescent="0.2">
      <c r="A2912" t="s">
        <v>292</v>
      </c>
      <c r="B2912" t="s">
        <v>293</v>
      </c>
      <c r="C2912" t="s">
        <v>17019</v>
      </c>
      <c r="D2912" t="s">
        <v>17020</v>
      </c>
      <c r="E2912" t="s">
        <v>17021</v>
      </c>
      <c r="F2912" t="s">
        <v>17022</v>
      </c>
      <c r="H2912" t="s">
        <v>13041</v>
      </c>
      <c r="J2912" t="s">
        <v>17023</v>
      </c>
      <c r="K2912" t="s">
        <v>302</v>
      </c>
      <c r="L2912" t="s">
        <v>303</v>
      </c>
      <c r="M2912" t="s">
        <v>7654</v>
      </c>
    </row>
    <row r="2913" spans="1:13" x14ac:dyDescent="0.2">
      <c r="A2913" t="s">
        <v>292</v>
      </c>
      <c r="B2913" t="s">
        <v>293</v>
      </c>
      <c r="C2913" t="s">
        <v>17024</v>
      </c>
      <c r="D2913" t="s">
        <v>16945</v>
      </c>
      <c r="E2913" t="s">
        <v>17025</v>
      </c>
      <c r="F2913" t="s">
        <v>17026</v>
      </c>
      <c r="G2913" t="s">
        <v>16614</v>
      </c>
      <c r="H2913" t="s">
        <v>13041</v>
      </c>
      <c r="J2913" t="s">
        <v>17027</v>
      </c>
      <c r="K2913" t="s">
        <v>17028</v>
      </c>
      <c r="L2913" t="s">
        <v>303</v>
      </c>
      <c r="M2913" t="s">
        <v>13384</v>
      </c>
    </row>
    <row r="2914" spans="1:13" x14ac:dyDescent="0.2">
      <c r="A2914" t="s">
        <v>292</v>
      </c>
      <c r="B2914" t="s">
        <v>293</v>
      </c>
      <c r="C2914" t="s">
        <v>17029</v>
      </c>
      <c r="D2914" t="s">
        <v>572</v>
      </c>
      <c r="E2914" t="s">
        <v>573</v>
      </c>
      <c r="F2914" t="s">
        <v>17030</v>
      </c>
      <c r="G2914" t="s">
        <v>17031</v>
      </c>
      <c r="H2914" t="s">
        <v>17032</v>
      </c>
      <c r="I2914" t="s">
        <v>14806</v>
      </c>
      <c r="J2914" t="s">
        <v>17033</v>
      </c>
      <c r="K2914" t="s">
        <v>17034</v>
      </c>
      <c r="L2914" t="s">
        <v>303</v>
      </c>
      <c r="M2914" t="s">
        <v>17035</v>
      </c>
    </row>
    <row r="2915" spans="1:13" x14ac:dyDescent="0.2">
      <c r="A2915" t="s">
        <v>292</v>
      </c>
      <c r="B2915" t="s">
        <v>293</v>
      </c>
      <c r="C2915" t="s">
        <v>17036</v>
      </c>
      <c r="D2915" t="s">
        <v>16697</v>
      </c>
      <c r="E2915" t="s">
        <v>16698</v>
      </c>
      <c r="F2915" t="s">
        <v>16699</v>
      </c>
      <c r="H2915" t="s">
        <v>13041</v>
      </c>
      <c r="J2915" t="s">
        <v>16700</v>
      </c>
      <c r="K2915" t="s">
        <v>302</v>
      </c>
      <c r="L2915" t="s">
        <v>303</v>
      </c>
      <c r="M2915" t="s">
        <v>7382</v>
      </c>
    </row>
    <row r="2916" spans="1:13" x14ac:dyDescent="0.2">
      <c r="A2916" t="s">
        <v>292</v>
      </c>
      <c r="B2916" t="s">
        <v>293</v>
      </c>
      <c r="C2916" t="s">
        <v>17037</v>
      </c>
      <c r="D2916" t="s">
        <v>16638</v>
      </c>
      <c r="F2916" t="s">
        <v>16639</v>
      </c>
      <c r="I2916" t="s">
        <v>13041</v>
      </c>
      <c r="J2916" t="s">
        <v>16640</v>
      </c>
      <c r="K2916" t="s">
        <v>16641</v>
      </c>
      <c r="L2916" t="s">
        <v>303</v>
      </c>
      <c r="M2916" t="s">
        <v>12200</v>
      </c>
    </row>
    <row r="2917" spans="1:13" x14ac:dyDescent="0.2">
      <c r="A2917" t="s">
        <v>292</v>
      </c>
      <c r="B2917" t="s">
        <v>293</v>
      </c>
      <c r="C2917" t="s">
        <v>17038</v>
      </c>
      <c r="D2917" t="s">
        <v>17039</v>
      </c>
      <c r="E2917" t="s">
        <v>16733</v>
      </c>
      <c r="F2917" t="s">
        <v>16734</v>
      </c>
      <c r="H2917" t="s">
        <v>16607</v>
      </c>
      <c r="I2917" t="s">
        <v>13041</v>
      </c>
      <c r="J2917" t="s">
        <v>16735</v>
      </c>
      <c r="K2917" t="s">
        <v>16736</v>
      </c>
      <c r="L2917" t="s">
        <v>303</v>
      </c>
      <c r="M2917" t="s">
        <v>2373</v>
      </c>
    </row>
    <row r="2918" spans="1:13" x14ac:dyDescent="0.2">
      <c r="A2918" t="s">
        <v>292</v>
      </c>
      <c r="B2918" t="s">
        <v>293</v>
      </c>
      <c r="C2918" t="s">
        <v>17040</v>
      </c>
      <c r="D2918" t="s">
        <v>349</v>
      </c>
      <c r="F2918" t="s">
        <v>16815</v>
      </c>
      <c r="G2918" t="s">
        <v>13041</v>
      </c>
      <c r="J2918" t="s">
        <v>16816</v>
      </c>
      <c r="K2918" t="s">
        <v>17041</v>
      </c>
      <c r="L2918" t="s">
        <v>303</v>
      </c>
      <c r="M2918" t="s">
        <v>2373</v>
      </c>
    </row>
    <row r="2919" spans="1:13" x14ac:dyDescent="0.2">
      <c r="A2919" t="s">
        <v>292</v>
      </c>
      <c r="B2919" t="s">
        <v>293</v>
      </c>
      <c r="C2919" t="s">
        <v>17042</v>
      </c>
      <c r="D2919" t="s">
        <v>17043</v>
      </c>
      <c r="F2919" t="s">
        <v>17044</v>
      </c>
      <c r="G2919" t="s">
        <v>16634</v>
      </c>
      <c r="H2919" t="s">
        <v>13041</v>
      </c>
      <c r="J2919" t="s">
        <v>17045</v>
      </c>
      <c r="K2919" t="s">
        <v>17046</v>
      </c>
      <c r="L2919" t="s">
        <v>303</v>
      </c>
      <c r="M2919" t="s">
        <v>17047</v>
      </c>
    </row>
    <row r="2920" spans="1:13" x14ac:dyDescent="0.2">
      <c r="A2920" t="s">
        <v>292</v>
      </c>
      <c r="B2920" t="s">
        <v>293</v>
      </c>
      <c r="C2920" t="s">
        <v>17048</v>
      </c>
      <c r="D2920" t="s">
        <v>17049</v>
      </c>
      <c r="E2920" t="s">
        <v>6421</v>
      </c>
      <c r="F2920" t="s">
        <v>17050</v>
      </c>
      <c r="I2920" t="s">
        <v>13041</v>
      </c>
      <c r="J2920" t="s">
        <v>17051</v>
      </c>
      <c r="K2920" t="s">
        <v>17052</v>
      </c>
      <c r="L2920" t="s">
        <v>303</v>
      </c>
      <c r="M2920" t="s">
        <v>13986</v>
      </c>
    </row>
    <row r="2921" spans="1:13" x14ac:dyDescent="0.2">
      <c r="A2921" t="s">
        <v>292</v>
      </c>
      <c r="B2921" t="s">
        <v>293</v>
      </c>
      <c r="C2921" t="s">
        <v>17053</v>
      </c>
      <c r="D2921" t="s">
        <v>17054</v>
      </c>
      <c r="E2921" t="s">
        <v>16542</v>
      </c>
      <c r="F2921" t="s">
        <v>16907</v>
      </c>
      <c r="G2921" t="s">
        <v>17055</v>
      </c>
      <c r="H2921" t="s">
        <v>16908</v>
      </c>
      <c r="I2921" t="s">
        <v>16526</v>
      </c>
      <c r="J2921" t="s">
        <v>17056</v>
      </c>
      <c r="K2921" t="s">
        <v>302</v>
      </c>
      <c r="L2921" t="s">
        <v>303</v>
      </c>
      <c r="M2921" t="s">
        <v>4351</v>
      </c>
    </row>
    <row r="2922" spans="1:13" x14ac:dyDescent="0.2">
      <c r="A2922" t="s">
        <v>292</v>
      </c>
      <c r="B2922" t="s">
        <v>293</v>
      </c>
      <c r="C2922" t="s">
        <v>17057</v>
      </c>
      <c r="D2922" t="s">
        <v>17058</v>
      </c>
      <c r="F2922" t="s">
        <v>17059</v>
      </c>
      <c r="H2922" t="s">
        <v>13041</v>
      </c>
      <c r="J2922" t="s">
        <v>17060</v>
      </c>
      <c r="K2922" t="s">
        <v>302</v>
      </c>
      <c r="L2922" t="s">
        <v>303</v>
      </c>
      <c r="M2922" t="s">
        <v>17061</v>
      </c>
    </row>
    <row r="2923" spans="1:13" x14ac:dyDescent="0.2">
      <c r="A2923" t="s">
        <v>292</v>
      </c>
      <c r="B2923" t="s">
        <v>293</v>
      </c>
      <c r="C2923" t="s">
        <v>17062</v>
      </c>
      <c r="D2923" t="s">
        <v>513</v>
      </c>
      <c r="E2923" t="s">
        <v>2638</v>
      </c>
      <c r="F2923" t="s">
        <v>17063</v>
      </c>
      <c r="G2923" t="s">
        <v>782</v>
      </c>
      <c r="H2923" t="s">
        <v>16834</v>
      </c>
      <c r="I2923" t="s">
        <v>13041</v>
      </c>
      <c r="J2923" t="s">
        <v>17064</v>
      </c>
      <c r="K2923" t="s">
        <v>17065</v>
      </c>
      <c r="L2923" t="s">
        <v>303</v>
      </c>
      <c r="M2923" t="s">
        <v>9241</v>
      </c>
    </row>
    <row r="2924" spans="1:13" x14ac:dyDescent="0.2">
      <c r="A2924" t="s">
        <v>292</v>
      </c>
      <c r="B2924" t="s">
        <v>293</v>
      </c>
      <c r="C2924" t="s">
        <v>17066</v>
      </c>
      <c r="D2924" t="s">
        <v>17067</v>
      </c>
      <c r="E2924" t="s">
        <v>17068</v>
      </c>
      <c r="F2924" t="s">
        <v>17069</v>
      </c>
      <c r="G2924" t="s">
        <v>16834</v>
      </c>
      <c r="H2924" t="s">
        <v>13041</v>
      </c>
      <c r="J2924" t="s">
        <v>17070</v>
      </c>
      <c r="K2924" t="s">
        <v>302</v>
      </c>
      <c r="L2924" t="s">
        <v>303</v>
      </c>
      <c r="M2924" t="s">
        <v>17071</v>
      </c>
    </row>
    <row r="2925" spans="1:13" x14ac:dyDescent="0.2">
      <c r="A2925" t="s">
        <v>292</v>
      </c>
      <c r="B2925" t="s">
        <v>293</v>
      </c>
      <c r="C2925" t="s">
        <v>17072</v>
      </c>
      <c r="D2925" t="s">
        <v>16874</v>
      </c>
      <c r="E2925" t="s">
        <v>16875</v>
      </c>
      <c r="F2925" t="s">
        <v>16876</v>
      </c>
      <c r="G2925" t="s">
        <v>13041</v>
      </c>
      <c r="J2925" t="s">
        <v>16877</v>
      </c>
      <c r="K2925" t="s">
        <v>16878</v>
      </c>
      <c r="L2925" t="s">
        <v>303</v>
      </c>
      <c r="M2925" t="s">
        <v>2373</v>
      </c>
    </row>
    <row r="2926" spans="1:13" x14ac:dyDescent="0.2">
      <c r="A2926" t="s">
        <v>292</v>
      </c>
      <c r="B2926" t="s">
        <v>293</v>
      </c>
      <c r="C2926" t="s">
        <v>17073</v>
      </c>
      <c r="D2926" t="s">
        <v>17074</v>
      </c>
      <c r="E2926" t="s">
        <v>17075</v>
      </c>
      <c r="F2926" t="s">
        <v>17076</v>
      </c>
      <c r="G2926" t="s">
        <v>16525</v>
      </c>
      <c r="H2926" t="s">
        <v>16526</v>
      </c>
      <c r="J2926" t="s">
        <v>17077</v>
      </c>
      <c r="K2926" t="s">
        <v>17078</v>
      </c>
      <c r="L2926" t="s">
        <v>303</v>
      </c>
      <c r="M2926" t="s">
        <v>17079</v>
      </c>
    </row>
    <row r="2927" spans="1:13" x14ac:dyDescent="0.2">
      <c r="A2927" t="s">
        <v>292</v>
      </c>
      <c r="B2927" t="s">
        <v>293</v>
      </c>
      <c r="C2927" t="s">
        <v>17080</v>
      </c>
      <c r="D2927" t="s">
        <v>349</v>
      </c>
      <c r="F2927" t="s">
        <v>17081</v>
      </c>
      <c r="G2927" t="s">
        <v>17082</v>
      </c>
      <c r="H2927" t="s">
        <v>13041</v>
      </c>
      <c r="J2927" t="s">
        <v>17083</v>
      </c>
      <c r="K2927" t="s">
        <v>17084</v>
      </c>
      <c r="L2927" t="s">
        <v>303</v>
      </c>
      <c r="M2927" t="s">
        <v>7204</v>
      </c>
    </row>
    <row r="2928" spans="1:13" x14ac:dyDescent="0.2">
      <c r="A2928" t="s">
        <v>292</v>
      </c>
      <c r="B2928" t="s">
        <v>293</v>
      </c>
      <c r="C2928" t="s">
        <v>17085</v>
      </c>
      <c r="D2928" t="s">
        <v>349</v>
      </c>
      <c r="E2928" t="s">
        <v>1348</v>
      </c>
      <c r="F2928" t="s">
        <v>17086</v>
      </c>
      <c r="G2928" t="s">
        <v>16566</v>
      </c>
      <c r="H2928" t="s">
        <v>13041</v>
      </c>
      <c r="J2928" t="s">
        <v>17087</v>
      </c>
      <c r="K2928" t="s">
        <v>17088</v>
      </c>
      <c r="L2928" t="s">
        <v>303</v>
      </c>
      <c r="M2928" t="s">
        <v>17089</v>
      </c>
    </row>
    <row r="2929" spans="1:13" x14ac:dyDescent="0.2">
      <c r="A2929" t="s">
        <v>292</v>
      </c>
      <c r="B2929" t="s">
        <v>293</v>
      </c>
      <c r="C2929" t="s">
        <v>17090</v>
      </c>
      <c r="D2929" t="s">
        <v>17091</v>
      </c>
      <c r="E2929" t="s">
        <v>17092</v>
      </c>
      <c r="F2929" t="s">
        <v>17093</v>
      </c>
      <c r="G2929" t="s">
        <v>16834</v>
      </c>
      <c r="H2929" t="s">
        <v>13041</v>
      </c>
      <c r="J2929" t="s">
        <v>17094</v>
      </c>
      <c r="K2929" t="s">
        <v>17095</v>
      </c>
      <c r="L2929" t="s">
        <v>303</v>
      </c>
      <c r="M2929" t="s">
        <v>2707</v>
      </c>
    </row>
    <row r="2930" spans="1:13" x14ac:dyDescent="0.2">
      <c r="A2930" t="s">
        <v>292</v>
      </c>
      <c r="B2930" t="s">
        <v>293</v>
      </c>
      <c r="C2930" t="s">
        <v>17096</v>
      </c>
      <c r="D2930" t="s">
        <v>349</v>
      </c>
      <c r="F2930" t="s">
        <v>17097</v>
      </c>
      <c r="G2930" t="s">
        <v>13041</v>
      </c>
      <c r="J2930" t="s">
        <v>17098</v>
      </c>
      <c r="K2930" t="s">
        <v>17099</v>
      </c>
      <c r="L2930" t="s">
        <v>303</v>
      </c>
      <c r="M2930" t="s">
        <v>17100</v>
      </c>
    </row>
    <row r="2931" spans="1:13" x14ac:dyDescent="0.2">
      <c r="A2931" t="s">
        <v>292</v>
      </c>
      <c r="B2931" t="s">
        <v>293</v>
      </c>
      <c r="C2931" t="s">
        <v>17101</v>
      </c>
      <c r="D2931" t="s">
        <v>17102</v>
      </c>
      <c r="E2931" t="s">
        <v>16053</v>
      </c>
      <c r="F2931" t="s">
        <v>17103</v>
      </c>
      <c r="G2931" t="s">
        <v>17104</v>
      </c>
      <c r="H2931" t="s">
        <v>13041</v>
      </c>
      <c r="J2931" t="s">
        <v>17105</v>
      </c>
      <c r="K2931" t="s">
        <v>17106</v>
      </c>
      <c r="L2931" t="s">
        <v>303</v>
      </c>
      <c r="M2931" t="s">
        <v>2914</v>
      </c>
    </row>
    <row r="2932" spans="1:13" x14ac:dyDescent="0.2">
      <c r="A2932" t="s">
        <v>292</v>
      </c>
      <c r="B2932" t="s">
        <v>293</v>
      </c>
      <c r="C2932" t="s">
        <v>17107</v>
      </c>
      <c r="D2932" t="s">
        <v>17108</v>
      </c>
      <c r="E2932" t="s">
        <v>17109</v>
      </c>
      <c r="F2932" t="s">
        <v>17110</v>
      </c>
      <c r="G2932" t="s">
        <v>16834</v>
      </c>
      <c r="H2932" t="s">
        <v>13041</v>
      </c>
      <c r="J2932" t="s">
        <v>17111</v>
      </c>
      <c r="K2932" t="s">
        <v>302</v>
      </c>
      <c r="L2932" t="s">
        <v>303</v>
      </c>
      <c r="M2932" t="s">
        <v>17112</v>
      </c>
    </row>
    <row r="2933" spans="1:13" x14ac:dyDescent="0.2">
      <c r="A2933" t="s">
        <v>292</v>
      </c>
      <c r="B2933" t="s">
        <v>293</v>
      </c>
      <c r="C2933" t="s">
        <v>17113</v>
      </c>
      <c r="D2933" t="s">
        <v>366</v>
      </c>
      <c r="E2933" t="s">
        <v>1215</v>
      </c>
      <c r="F2933" t="s">
        <v>17114</v>
      </c>
      <c r="G2933" t="s">
        <v>16665</v>
      </c>
      <c r="H2933" t="s">
        <v>13041</v>
      </c>
      <c r="J2933" t="s">
        <v>17115</v>
      </c>
      <c r="K2933" t="s">
        <v>17116</v>
      </c>
      <c r="L2933" t="s">
        <v>303</v>
      </c>
      <c r="M2933" t="s">
        <v>17117</v>
      </c>
    </row>
    <row r="2934" spans="1:13" x14ac:dyDescent="0.2">
      <c r="A2934" t="s">
        <v>292</v>
      </c>
      <c r="B2934" t="s">
        <v>293</v>
      </c>
      <c r="C2934" t="s">
        <v>17118</v>
      </c>
      <c r="D2934" t="s">
        <v>12522</v>
      </c>
      <c r="E2934" t="s">
        <v>17119</v>
      </c>
      <c r="F2934" t="s">
        <v>17120</v>
      </c>
      <c r="G2934" t="s">
        <v>13041</v>
      </c>
      <c r="J2934" t="s">
        <v>16512</v>
      </c>
      <c r="K2934" t="s">
        <v>302</v>
      </c>
      <c r="L2934" t="s">
        <v>303</v>
      </c>
      <c r="M2934" t="s">
        <v>7579</v>
      </c>
    </row>
    <row r="2935" spans="1:13" x14ac:dyDescent="0.2">
      <c r="A2935" t="s">
        <v>292</v>
      </c>
      <c r="B2935" t="s">
        <v>293</v>
      </c>
      <c r="C2935" t="s">
        <v>17121</v>
      </c>
      <c r="D2935" t="s">
        <v>17122</v>
      </c>
      <c r="E2935" t="s">
        <v>17123</v>
      </c>
      <c r="F2935" t="s">
        <v>17124</v>
      </c>
      <c r="G2935" t="s">
        <v>17125</v>
      </c>
      <c r="H2935" t="s">
        <v>13041</v>
      </c>
      <c r="J2935" t="s">
        <v>17126</v>
      </c>
      <c r="K2935" t="s">
        <v>17127</v>
      </c>
      <c r="L2935" t="s">
        <v>303</v>
      </c>
      <c r="M2935" t="s">
        <v>584</v>
      </c>
    </row>
    <row r="2936" spans="1:13" x14ac:dyDescent="0.2">
      <c r="A2936" t="s">
        <v>292</v>
      </c>
      <c r="B2936" t="s">
        <v>293</v>
      </c>
      <c r="C2936" t="s">
        <v>17128</v>
      </c>
      <c r="D2936" t="s">
        <v>366</v>
      </c>
      <c r="E2936" t="s">
        <v>367</v>
      </c>
      <c r="F2936" t="s">
        <v>17129</v>
      </c>
      <c r="G2936" t="s">
        <v>16745</v>
      </c>
      <c r="H2936" t="s">
        <v>13041</v>
      </c>
      <c r="J2936" t="s">
        <v>17130</v>
      </c>
      <c r="K2936" t="s">
        <v>17131</v>
      </c>
      <c r="L2936" t="s">
        <v>303</v>
      </c>
      <c r="M2936" t="s">
        <v>17132</v>
      </c>
    </row>
    <row r="2937" spans="1:13" x14ac:dyDescent="0.2">
      <c r="A2937" t="s">
        <v>292</v>
      </c>
      <c r="B2937" t="s">
        <v>293</v>
      </c>
      <c r="C2937" t="s">
        <v>17133</v>
      </c>
      <c r="D2937" t="s">
        <v>17134</v>
      </c>
      <c r="E2937" t="s">
        <v>484</v>
      </c>
      <c r="F2937" t="s">
        <v>17135</v>
      </c>
      <c r="H2937" t="s">
        <v>17136</v>
      </c>
      <c r="I2937" t="s">
        <v>13041</v>
      </c>
      <c r="J2937" t="s">
        <v>17137</v>
      </c>
      <c r="K2937" t="s">
        <v>17138</v>
      </c>
      <c r="L2937" t="s">
        <v>303</v>
      </c>
      <c r="M2937" t="s">
        <v>2712</v>
      </c>
    </row>
    <row r="2938" spans="1:13" x14ac:dyDescent="0.2">
      <c r="A2938" t="s">
        <v>292</v>
      </c>
      <c r="B2938" t="s">
        <v>293</v>
      </c>
      <c r="C2938" t="s">
        <v>17139</v>
      </c>
      <c r="D2938" t="s">
        <v>16961</v>
      </c>
      <c r="E2938" t="s">
        <v>14062</v>
      </c>
      <c r="F2938" t="s">
        <v>16962</v>
      </c>
      <c r="G2938" t="s">
        <v>16532</v>
      </c>
      <c r="H2938" t="s">
        <v>13041</v>
      </c>
      <c r="J2938" t="s">
        <v>16963</v>
      </c>
      <c r="K2938" t="s">
        <v>16964</v>
      </c>
      <c r="L2938" t="s">
        <v>303</v>
      </c>
      <c r="M2938" t="s">
        <v>2373</v>
      </c>
    </row>
    <row r="2939" spans="1:13" x14ac:dyDescent="0.2">
      <c r="A2939" t="s">
        <v>292</v>
      </c>
      <c r="B2939" t="s">
        <v>293</v>
      </c>
      <c r="C2939" t="s">
        <v>17140</v>
      </c>
      <c r="D2939" t="s">
        <v>17141</v>
      </c>
      <c r="F2939" t="s">
        <v>17142</v>
      </c>
      <c r="G2939" t="s">
        <v>5480</v>
      </c>
      <c r="H2939" t="s">
        <v>17143</v>
      </c>
      <c r="I2939" t="s">
        <v>10993</v>
      </c>
      <c r="J2939" t="s">
        <v>17144</v>
      </c>
      <c r="K2939" t="s">
        <v>17145</v>
      </c>
      <c r="L2939" t="s">
        <v>303</v>
      </c>
      <c r="M2939" t="s">
        <v>2049</v>
      </c>
    </row>
    <row r="2940" spans="1:13" x14ac:dyDescent="0.2">
      <c r="A2940" t="s">
        <v>292</v>
      </c>
      <c r="B2940" t="s">
        <v>293</v>
      </c>
      <c r="C2940" t="s">
        <v>17146</v>
      </c>
      <c r="D2940" t="s">
        <v>572</v>
      </c>
      <c r="E2940" t="s">
        <v>573</v>
      </c>
      <c r="F2940" t="s">
        <v>17147</v>
      </c>
      <c r="H2940" t="s">
        <v>17148</v>
      </c>
      <c r="I2940" t="s">
        <v>13041</v>
      </c>
      <c r="J2940" t="s">
        <v>17149</v>
      </c>
      <c r="K2940" t="s">
        <v>17150</v>
      </c>
      <c r="L2940" t="s">
        <v>303</v>
      </c>
      <c r="M2940" t="s">
        <v>10015</v>
      </c>
    </row>
    <row r="2941" spans="1:13" x14ac:dyDescent="0.2">
      <c r="A2941" t="s">
        <v>292</v>
      </c>
      <c r="B2941" t="s">
        <v>293</v>
      </c>
      <c r="C2941" t="s">
        <v>17151</v>
      </c>
      <c r="D2941" t="s">
        <v>17152</v>
      </c>
      <c r="E2941" t="s">
        <v>2394</v>
      </c>
      <c r="F2941" t="s">
        <v>17153</v>
      </c>
      <c r="G2941" t="s">
        <v>17154</v>
      </c>
      <c r="H2941" t="s">
        <v>16548</v>
      </c>
      <c r="I2941" t="s">
        <v>13041</v>
      </c>
      <c r="J2941" t="s">
        <v>17155</v>
      </c>
      <c r="K2941" t="s">
        <v>17156</v>
      </c>
      <c r="L2941" t="s">
        <v>303</v>
      </c>
      <c r="M2941" t="s">
        <v>13384</v>
      </c>
    </row>
    <row r="2942" spans="1:13" x14ac:dyDescent="0.2">
      <c r="A2942" t="s">
        <v>292</v>
      </c>
      <c r="B2942" t="s">
        <v>293</v>
      </c>
      <c r="C2942" t="s">
        <v>17157</v>
      </c>
      <c r="D2942" t="s">
        <v>17158</v>
      </c>
      <c r="E2942" t="s">
        <v>17159</v>
      </c>
      <c r="F2942" t="s">
        <v>17160</v>
      </c>
      <c r="G2942" t="s">
        <v>17161</v>
      </c>
      <c r="H2942" t="s">
        <v>17162</v>
      </c>
      <c r="I2942" t="s">
        <v>16526</v>
      </c>
      <c r="J2942" t="s">
        <v>17163</v>
      </c>
      <c r="K2942" t="s">
        <v>17164</v>
      </c>
      <c r="L2942" t="s">
        <v>303</v>
      </c>
      <c r="M2942" t="s">
        <v>3163</v>
      </c>
    </row>
    <row r="2943" spans="1:13" x14ac:dyDescent="0.2">
      <c r="A2943" t="s">
        <v>292</v>
      </c>
      <c r="B2943" t="s">
        <v>293</v>
      </c>
      <c r="C2943" t="s">
        <v>17165</v>
      </c>
      <c r="D2943" t="s">
        <v>16611</v>
      </c>
      <c r="E2943" t="s">
        <v>17166</v>
      </c>
      <c r="F2943" t="s">
        <v>17167</v>
      </c>
      <c r="G2943" t="s">
        <v>17168</v>
      </c>
      <c r="H2943" t="s">
        <v>13041</v>
      </c>
      <c r="J2943" t="s">
        <v>17169</v>
      </c>
      <c r="K2943" t="s">
        <v>17170</v>
      </c>
      <c r="L2943" t="s">
        <v>303</v>
      </c>
      <c r="M2943" t="s">
        <v>17171</v>
      </c>
    </row>
    <row r="2944" spans="1:13" x14ac:dyDescent="0.2">
      <c r="A2944" t="s">
        <v>292</v>
      </c>
      <c r="B2944" t="s">
        <v>293</v>
      </c>
      <c r="C2944" t="s">
        <v>17172</v>
      </c>
      <c r="D2944" t="s">
        <v>17173</v>
      </c>
      <c r="E2944" t="s">
        <v>17174</v>
      </c>
      <c r="F2944" t="s">
        <v>14577</v>
      </c>
      <c r="G2944" t="s">
        <v>982</v>
      </c>
      <c r="H2944" t="s">
        <v>16526</v>
      </c>
      <c r="J2944" t="s">
        <v>17175</v>
      </c>
      <c r="K2944" t="s">
        <v>302</v>
      </c>
      <c r="L2944" t="s">
        <v>303</v>
      </c>
      <c r="M2944" t="s">
        <v>17176</v>
      </c>
    </row>
    <row r="2945" spans="1:13" x14ac:dyDescent="0.2">
      <c r="A2945" t="s">
        <v>292</v>
      </c>
      <c r="B2945" t="s">
        <v>293</v>
      </c>
      <c r="C2945" t="s">
        <v>17177</v>
      </c>
      <c r="D2945" t="s">
        <v>17178</v>
      </c>
      <c r="E2945" t="s">
        <v>17179</v>
      </c>
      <c r="F2945" t="s">
        <v>17180</v>
      </c>
      <c r="G2945" t="s">
        <v>13041</v>
      </c>
      <c r="J2945" t="s">
        <v>17181</v>
      </c>
      <c r="K2945" t="s">
        <v>17182</v>
      </c>
      <c r="L2945" t="s">
        <v>303</v>
      </c>
      <c r="M2945" t="s">
        <v>17183</v>
      </c>
    </row>
    <row r="2946" spans="1:13" x14ac:dyDescent="0.2">
      <c r="A2946" t="s">
        <v>292</v>
      </c>
      <c r="B2946" t="s">
        <v>293</v>
      </c>
      <c r="C2946" t="s">
        <v>17184</v>
      </c>
      <c r="D2946" t="s">
        <v>17185</v>
      </c>
      <c r="E2946" t="s">
        <v>17186</v>
      </c>
      <c r="F2946" t="s">
        <v>17187</v>
      </c>
      <c r="G2946" t="s">
        <v>16766</v>
      </c>
      <c r="H2946" t="s">
        <v>13041</v>
      </c>
      <c r="J2946" t="s">
        <v>17188</v>
      </c>
      <c r="K2946" t="s">
        <v>17189</v>
      </c>
      <c r="L2946" t="s">
        <v>303</v>
      </c>
      <c r="M2946" t="s">
        <v>17190</v>
      </c>
    </row>
    <row r="2947" spans="1:13" x14ac:dyDescent="0.2">
      <c r="A2947" t="s">
        <v>292</v>
      </c>
      <c r="B2947" t="s">
        <v>293</v>
      </c>
      <c r="C2947" t="s">
        <v>17191</v>
      </c>
      <c r="D2947" t="s">
        <v>564</v>
      </c>
      <c r="E2947" t="s">
        <v>296</v>
      </c>
      <c r="F2947" t="s">
        <v>17192</v>
      </c>
      <c r="G2947" t="s">
        <v>17193</v>
      </c>
      <c r="H2947" t="s">
        <v>13041</v>
      </c>
      <c r="J2947" t="s">
        <v>17194</v>
      </c>
      <c r="K2947" t="s">
        <v>302</v>
      </c>
      <c r="L2947" t="s">
        <v>303</v>
      </c>
      <c r="M2947" t="s">
        <v>1450</v>
      </c>
    </row>
    <row r="2948" spans="1:13" x14ac:dyDescent="0.2">
      <c r="A2948" t="s">
        <v>292</v>
      </c>
      <c r="B2948" t="s">
        <v>293</v>
      </c>
      <c r="C2948" t="s">
        <v>17195</v>
      </c>
      <c r="D2948" t="s">
        <v>17196</v>
      </c>
      <c r="E2948" t="s">
        <v>17197</v>
      </c>
      <c r="F2948" t="s">
        <v>17198</v>
      </c>
      <c r="H2948" t="s">
        <v>16670</v>
      </c>
      <c r="I2948" t="s">
        <v>16526</v>
      </c>
      <c r="J2948" t="s">
        <v>17199</v>
      </c>
      <c r="K2948" t="s">
        <v>17200</v>
      </c>
      <c r="L2948" t="s">
        <v>303</v>
      </c>
      <c r="M2948" t="s">
        <v>16534</v>
      </c>
    </row>
    <row r="2949" spans="1:13" x14ac:dyDescent="0.2">
      <c r="A2949" t="s">
        <v>292</v>
      </c>
      <c r="B2949" t="s">
        <v>293</v>
      </c>
      <c r="C2949" t="s">
        <v>17201</v>
      </c>
      <c r="D2949" t="s">
        <v>17202</v>
      </c>
      <c r="E2949" t="s">
        <v>17203</v>
      </c>
      <c r="F2949" t="s">
        <v>17204</v>
      </c>
      <c r="I2949" t="s">
        <v>13041</v>
      </c>
      <c r="J2949" t="s">
        <v>16959</v>
      </c>
      <c r="K2949" t="s">
        <v>17170</v>
      </c>
      <c r="L2949" t="s">
        <v>303</v>
      </c>
      <c r="M2949" t="s">
        <v>17205</v>
      </c>
    </row>
    <row r="2950" spans="1:13" x14ac:dyDescent="0.2">
      <c r="A2950" t="s">
        <v>292</v>
      </c>
      <c r="B2950" t="s">
        <v>293</v>
      </c>
      <c r="C2950" t="s">
        <v>17206</v>
      </c>
      <c r="D2950" t="s">
        <v>17207</v>
      </c>
      <c r="E2950" t="s">
        <v>17208</v>
      </c>
      <c r="F2950" t="s">
        <v>12065</v>
      </c>
      <c r="G2950" t="s">
        <v>17209</v>
      </c>
      <c r="H2950" t="s">
        <v>17210</v>
      </c>
      <c r="I2950" t="s">
        <v>13041</v>
      </c>
      <c r="J2950" t="s">
        <v>17211</v>
      </c>
      <c r="K2950" t="s">
        <v>17212</v>
      </c>
      <c r="L2950" t="s">
        <v>303</v>
      </c>
      <c r="M2950" t="s">
        <v>17213</v>
      </c>
    </row>
    <row r="2951" spans="1:13" x14ac:dyDescent="0.2">
      <c r="A2951" t="s">
        <v>292</v>
      </c>
      <c r="B2951" t="s">
        <v>293</v>
      </c>
      <c r="C2951" t="s">
        <v>17214</v>
      </c>
      <c r="D2951" t="s">
        <v>17215</v>
      </c>
      <c r="E2951" t="s">
        <v>17216</v>
      </c>
      <c r="F2951" t="s">
        <v>17217</v>
      </c>
      <c r="H2951" t="s">
        <v>16629</v>
      </c>
      <c r="I2951" t="s">
        <v>13041</v>
      </c>
      <c r="J2951" t="s">
        <v>17218</v>
      </c>
      <c r="K2951" t="s">
        <v>17219</v>
      </c>
      <c r="L2951" t="s">
        <v>303</v>
      </c>
      <c r="M2951" t="s">
        <v>2863</v>
      </c>
    </row>
    <row r="2952" spans="1:13" x14ac:dyDescent="0.2">
      <c r="A2952" t="s">
        <v>292</v>
      </c>
      <c r="B2952" t="s">
        <v>293</v>
      </c>
      <c r="C2952" t="s">
        <v>17220</v>
      </c>
      <c r="D2952" t="s">
        <v>17221</v>
      </c>
      <c r="E2952" t="s">
        <v>17222</v>
      </c>
      <c r="F2952" t="s">
        <v>17223</v>
      </c>
      <c r="I2952" t="s">
        <v>13041</v>
      </c>
      <c r="J2952" t="s">
        <v>17224</v>
      </c>
      <c r="K2952" t="s">
        <v>17225</v>
      </c>
      <c r="L2952" t="s">
        <v>303</v>
      </c>
      <c r="M2952" t="s">
        <v>8088</v>
      </c>
    </row>
    <row r="2953" spans="1:13" x14ac:dyDescent="0.2">
      <c r="A2953" t="s">
        <v>292</v>
      </c>
      <c r="B2953" t="s">
        <v>293</v>
      </c>
      <c r="C2953" t="s">
        <v>17226</v>
      </c>
      <c r="D2953" t="s">
        <v>17227</v>
      </c>
      <c r="E2953" t="s">
        <v>17228</v>
      </c>
      <c r="F2953" t="s">
        <v>17229</v>
      </c>
      <c r="G2953" t="s">
        <v>16670</v>
      </c>
      <c r="H2953" t="s">
        <v>16526</v>
      </c>
      <c r="J2953" t="s">
        <v>17230</v>
      </c>
      <c r="K2953" t="s">
        <v>17231</v>
      </c>
      <c r="L2953" t="s">
        <v>303</v>
      </c>
      <c r="M2953" t="s">
        <v>17232</v>
      </c>
    </row>
    <row r="2954" spans="1:13" x14ac:dyDescent="0.2">
      <c r="A2954" t="s">
        <v>292</v>
      </c>
      <c r="B2954" t="s">
        <v>293</v>
      </c>
      <c r="C2954" t="s">
        <v>17233</v>
      </c>
      <c r="D2954" t="s">
        <v>17234</v>
      </c>
      <c r="E2954" t="s">
        <v>17235</v>
      </c>
      <c r="F2954" t="s">
        <v>17236</v>
      </c>
      <c r="G2954" t="s">
        <v>17237</v>
      </c>
      <c r="H2954" t="s">
        <v>13041</v>
      </c>
      <c r="J2954" t="s">
        <v>17238</v>
      </c>
      <c r="K2954" t="s">
        <v>17239</v>
      </c>
      <c r="L2954" t="s">
        <v>303</v>
      </c>
      <c r="M2954" t="s">
        <v>7204</v>
      </c>
    </row>
    <row r="2955" spans="1:13" x14ac:dyDescent="0.2">
      <c r="A2955" t="s">
        <v>292</v>
      </c>
      <c r="B2955" t="s">
        <v>293</v>
      </c>
      <c r="C2955" t="s">
        <v>17240</v>
      </c>
      <c r="D2955" t="s">
        <v>17241</v>
      </c>
      <c r="E2955" t="s">
        <v>17242</v>
      </c>
      <c r="F2955" t="s">
        <v>17243</v>
      </c>
      <c r="G2955" t="s">
        <v>13041</v>
      </c>
      <c r="J2955" t="s">
        <v>17244</v>
      </c>
      <c r="K2955" t="s">
        <v>302</v>
      </c>
      <c r="L2955" t="s">
        <v>303</v>
      </c>
      <c r="M2955" t="s">
        <v>17232</v>
      </c>
    </row>
    <row r="2956" spans="1:13" x14ac:dyDescent="0.2">
      <c r="A2956" t="s">
        <v>292</v>
      </c>
      <c r="B2956" t="s">
        <v>293</v>
      </c>
      <c r="C2956" t="s">
        <v>17245</v>
      </c>
      <c r="D2956" t="s">
        <v>394</v>
      </c>
      <c r="E2956" t="s">
        <v>1891</v>
      </c>
      <c r="F2956" t="s">
        <v>6103</v>
      </c>
      <c r="G2956" t="s">
        <v>17246</v>
      </c>
      <c r="H2956" t="s">
        <v>17247</v>
      </c>
      <c r="I2956" t="s">
        <v>17248</v>
      </c>
      <c r="J2956" t="s">
        <v>17249</v>
      </c>
      <c r="K2956" t="s">
        <v>17250</v>
      </c>
      <c r="L2956" t="s">
        <v>303</v>
      </c>
      <c r="M2956" t="s">
        <v>7631</v>
      </c>
    </row>
    <row r="2957" spans="1:13" x14ac:dyDescent="0.2">
      <c r="A2957" t="s">
        <v>292</v>
      </c>
      <c r="B2957" t="s">
        <v>293</v>
      </c>
      <c r="C2957" t="s">
        <v>17251</v>
      </c>
      <c r="D2957" t="s">
        <v>8198</v>
      </c>
      <c r="E2957" t="s">
        <v>17252</v>
      </c>
      <c r="F2957" t="s">
        <v>17253</v>
      </c>
      <c r="G2957" t="s">
        <v>17254</v>
      </c>
      <c r="H2957" t="s">
        <v>17255</v>
      </c>
      <c r="I2957" t="s">
        <v>17248</v>
      </c>
      <c r="J2957" t="s">
        <v>17256</v>
      </c>
      <c r="K2957" t="s">
        <v>17257</v>
      </c>
      <c r="L2957" t="s">
        <v>303</v>
      </c>
      <c r="M2957" t="s">
        <v>1966</v>
      </c>
    </row>
    <row r="2958" spans="1:13" x14ac:dyDescent="0.2">
      <c r="A2958" t="s">
        <v>292</v>
      </c>
      <c r="B2958" t="s">
        <v>293</v>
      </c>
      <c r="C2958" t="s">
        <v>17258</v>
      </c>
      <c r="D2958" t="s">
        <v>572</v>
      </c>
      <c r="E2958" t="s">
        <v>573</v>
      </c>
      <c r="F2958" t="s">
        <v>17259</v>
      </c>
      <c r="H2958" t="s">
        <v>17260</v>
      </c>
      <c r="I2958" t="s">
        <v>17248</v>
      </c>
      <c r="J2958" t="s">
        <v>17261</v>
      </c>
      <c r="K2958" t="s">
        <v>17262</v>
      </c>
      <c r="L2958" t="s">
        <v>303</v>
      </c>
      <c r="M2958" t="s">
        <v>5402</v>
      </c>
    </row>
    <row r="2959" spans="1:13" x14ac:dyDescent="0.2">
      <c r="A2959" t="s">
        <v>292</v>
      </c>
      <c r="B2959" t="s">
        <v>293</v>
      </c>
      <c r="C2959" t="s">
        <v>17263</v>
      </c>
      <c r="D2959" t="s">
        <v>17264</v>
      </c>
      <c r="E2959" t="s">
        <v>17265</v>
      </c>
      <c r="F2959" t="s">
        <v>17266</v>
      </c>
      <c r="G2959" t="s">
        <v>17267</v>
      </c>
      <c r="H2959" t="s">
        <v>17268</v>
      </c>
      <c r="J2959" t="s">
        <v>17269</v>
      </c>
      <c r="K2959" t="s">
        <v>17270</v>
      </c>
      <c r="L2959" t="s">
        <v>303</v>
      </c>
      <c r="M2959" t="s">
        <v>7271</v>
      </c>
    </row>
    <row r="2960" spans="1:13" x14ac:dyDescent="0.2">
      <c r="A2960" t="s">
        <v>292</v>
      </c>
      <c r="B2960" t="s">
        <v>293</v>
      </c>
      <c r="C2960" t="s">
        <v>17271</v>
      </c>
      <c r="D2960" t="s">
        <v>394</v>
      </c>
      <c r="E2960" t="s">
        <v>499</v>
      </c>
      <c r="F2960" t="s">
        <v>17272</v>
      </c>
      <c r="G2960" t="s">
        <v>17273</v>
      </c>
      <c r="H2960" t="s">
        <v>17274</v>
      </c>
      <c r="I2960" t="s">
        <v>17248</v>
      </c>
      <c r="J2960" t="s">
        <v>17275</v>
      </c>
      <c r="K2960" t="s">
        <v>17276</v>
      </c>
      <c r="L2960" t="s">
        <v>303</v>
      </c>
      <c r="M2960" t="s">
        <v>17277</v>
      </c>
    </row>
    <row r="2961" spans="1:13" x14ac:dyDescent="0.2">
      <c r="A2961" t="s">
        <v>292</v>
      </c>
      <c r="B2961" t="s">
        <v>293</v>
      </c>
      <c r="C2961" t="s">
        <v>17278</v>
      </c>
      <c r="D2961" t="s">
        <v>4981</v>
      </c>
      <c r="E2961" t="s">
        <v>17279</v>
      </c>
      <c r="F2961" t="s">
        <v>17280</v>
      </c>
      <c r="G2961" t="s">
        <v>17281</v>
      </c>
      <c r="H2961" t="s">
        <v>17282</v>
      </c>
      <c r="I2961" t="s">
        <v>17248</v>
      </c>
      <c r="J2961" t="s">
        <v>17283</v>
      </c>
      <c r="K2961" t="s">
        <v>17284</v>
      </c>
      <c r="L2961" t="s">
        <v>303</v>
      </c>
      <c r="M2961" t="s">
        <v>3772</v>
      </c>
    </row>
    <row r="2962" spans="1:13" x14ac:dyDescent="0.2">
      <c r="A2962" t="s">
        <v>292</v>
      </c>
      <c r="B2962" t="s">
        <v>293</v>
      </c>
      <c r="C2962" t="s">
        <v>17285</v>
      </c>
      <c r="D2962" t="s">
        <v>17286</v>
      </c>
      <c r="E2962" t="s">
        <v>17287</v>
      </c>
      <c r="F2962" t="s">
        <v>17288</v>
      </c>
      <c r="G2962" t="s">
        <v>17289</v>
      </c>
      <c r="H2962" t="s">
        <v>17290</v>
      </c>
      <c r="J2962" t="s">
        <v>17291</v>
      </c>
      <c r="K2962" t="s">
        <v>17292</v>
      </c>
      <c r="L2962" t="s">
        <v>303</v>
      </c>
      <c r="M2962" t="s">
        <v>17293</v>
      </c>
    </row>
    <row r="2963" spans="1:13" x14ac:dyDescent="0.2">
      <c r="A2963" t="s">
        <v>292</v>
      </c>
      <c r="B2963" t="s">
        <v>293</v>
      </c>
      <c r="C2963" t="s">
        <v>17294</v>
      </c>
      <c r="D2963" t="s">
        <v>17295</v>
      </c>
      <c r="E2963" t="s">
        <v>7885</v>
      </c>
      <c r="F2963" t="s">
        <v>15518</v>
      </c>
      <c r="H2963" t="s">
        <v>17296</v>
      </c>
      <c r="I2963" t="s">
        <v>17297</v>
      </c>
      <c r="J2963" t="s">
        <v>17298</v>
      </c>
      <c r="K2963" t="s">
        <v>17299</v>
      </c>
      <c r="L2963" t="s">
        <v>303</v>
      </c>
      <c r="M2963" t="s">
        <v>681</v>
      </c>
    </row>
    <row r="2964" spans="1:13" x14ac:dyDescent="0.2">
      <c r="A2964" t="s">
        <v>292</v>
      </c>
      <c r="B2964" t="s">
        <v>293</v>
      </c>
      <c r="C2964" t="s">
        <v>17300</v>
      </c>
      <c r="D2964" t="s">
        <v>5875</v>
      </c>
      <c r="E2964" t="s">
        <v>296</v>
      </c>
      <c r="F2964" t="s">
        <v>17301</v>
      </c>
      <c r="G2964" t="s">
        <v>17302</v>
      </c>
      <c r="H2964" t="s">
        <v>17303</v>
      </c>
      <c r="I2964" t="s">
        <v>17248</v>
      </c>
      <c r="J2964" t="s">
        <v>17304</v>
      </c>
      <c r="K2964" t="s">
        <v>17305</v>
      </c>
      <c r="L2964" t="s">
        <v>303</v>
      </c>
      <c r="M2964" t="s">
        <v>17306</v>
      </c>
    </row>
    <row r="2965" spans="1:13" x14ac:dyDescent="0.2">
      <c r="A2965" t="s">
        <v>292</v>
      </c>
      <c r="B2965" t="s">
        <v>293</v>
      </c>
      <c r="C2965" t="s">
        <v>17307</v>
      </c>
      <c r="D2965" t="s">
        <v>366</v>
      </c>
      <c r="E2965" t="s">
        <v>367</v>
      </c>
      <c r="F2965" t="s">
        <v>17308</v>
      </c>
      <c r="G2965" t="s">
        <v>17309</v>
      </c>
      <c r="H2965" t="s">
        <v>17268</v>
      </c>
      <c r="J2965" t="s">
        <v>17310</v>
      </c>
      <c r="K2965" t="s">
        <v>302</v>
      </c>
      <c r="L2965" t="s">
        <v>303</v>
      </c>
      <c r="M2965" t="s">
        <v>17311</v>
      </c>
    </row>
    <row r="2966" spans="1:13" x14ac:dyDescent="0.2">
      <c r="A2966" t="s">
        <v>292</v>
      </c>
      <c r="B2966" t="s">
        <v>293</v>
      </c>
      <c r="C2966" t="s">
        <v>17312</v>
      </c>
      <c r="D2966" t="s">
        <v>17313</v>
      </c>
      <c r="E2966" t="s">
        <v>17314</v>
      </c>
      <c r="F2966" t="s">
        <v>17315</v>
      </c>
      <c r="G2966" t="s">
        <v>17316</v>
      </c>
      <c r="H2966" t="s">
        <v>17296</v>
      </c>
      <c r="J2966" t="s">
        <v>17317</v>
      </c>
      <c r="K2966" t="s">
        <v>17318</v>
      </c>
      <c r="L2966" t="s">
        <v>303</v>
      </c>
      <c r="M2966" t="s">
        <v>17319</v>
      </c>
    </row>
    <row r="2967" spans="1:13" x14ac:dyDescent="0.2">
      <c r="A2967" t="s">
        <v>292</v>
      </c>
      <c r="B2967" t="s">
        <v>293</v>
      </c>
      <c r="C2967" t="s">
        <v>17320</v>
      </c>
      <c r="D2967" t="s">
        <v>17321</v>
      </c>
      <c r="E2967" t="s">
        <v>484</v>
      </c>
      <c r="F2967" t="s">
        <v>981</v>
      </c>
      <c r="G2967" t="s">
        <v>17322</v>
      </c>
      <c r="H2967" t="s">
        <v>17248</v>
      </c>
      <c r="J2967" t="s">
        <v>17323</v>
      </c>
      <c r="K2967" t="s">
        <v>302</v>
      </c>
      <c r="L2967" t="s">
        <v>303</v>
      </c>
      <c r="M2967" t="s">
        <v>12745</v>
      </c>
    </row>
    <row r="2968" spans="1:13" x14ac:dyDescent="0.2">
      <c r="A2968" t="s">
        <v>292</v>
      </c>
      <c r="B2968" t="s">
        <v>293</v>
      </c>
      <c r="C2968" t="s">
        <v>17324</v>
      </c>
      <c r="D2968" t="s">
        <v>366</v>
      </c>
      <c r="E2968" t="s">
        <v>367</v>
      </c>
      <c r="F2968" t="s">
        <v>3526</v>
      </c>
      <c r="G2968" t="s">
        <v>17325</v>
      </c>
      <c r="H2968" t="s">
        <v>17326</v>
      </c>
      <c r="I2968" t="s">
        <v>17290</v>
      </c>
      <c r="J2968" t="s">
        <v>17327</v>
      </c>
      <c r="K2968" t="s">
        <v>17328</v>
      </c>
      <c r="L2968" t="s">
        <v>303</v>
      </c>
      <c r="M2968" t="s">
        <v>17329</v>
      </c>
    </row>
    <row r="2969" spans="1:13" x14ac:dyDescent="0.2">
      <c r="A2969" t="s">
        <v>292</v>
      </c>
      <c r="B2969" t="s">
        <v>293</v>
      </c>
      <c r="C2969" t="s">
        <v>17330</v>
      </c>
      <c r="D2969" t="s">
        <v>17331</v>
      </c>
      <c r="F2969" t="s">
        <v>17332</v>
      </c>
      <c r="G2969" t="s">
        <v>1389</v>
      </c>
      <c r="H2969" t="s">
        <v>17332</v>
      </c>
      <c r="I2969" t="s">
        <v>17268</v>
      </c>
      <c r="J2969" t="s">
        <v>17333</v>
      </c>
      <c r="K2969" t="s">
        <v>17334</v>
      </c>
      <c r="L2969" t="s">
        <v>303</v>
      </c>
      <c r="M2969" t="s">
        <v>312</v>
      </c>
    </row>
    <row r="2970" spans="1:13" x14ac:dyDescent="0.2">
      <c r="A2970" t="s">
        <v>292</v>
      </c>
      <c r="B2970" t="s">
        <v>293</v>
      </c>
      <c r="C2970" t="s">
        <v>17335</v>
      </c>
      <c r="D2970" t="s">
        <v>17336</v>
      </c>
      <c r="F2970" t="s">
        <v>17337</v>
      </c>
      <c r="G2970" t="s">
        <v>17338</v>
      </c>
      <c r="H2970" t="s">
        <v>17339</v>
      </c>
      <c r="J2970" t="s">
        <v>17340</v>
      </c>
      <c r="K2970" t="s">
        <v>17341</v>
      </c>
      <c r="L2970" t="s">
        <v>303</v>
      </c>
      <c r="M2970" t="s">
        <v>9058</v>
      </c>
    </row>
    <row r="2971" spans="1:13" x14ac:dyDescent="0.2">
      <c r="A2971" t="s">
        <v>292</v>
      </c>
      <c r="B2971" t="s">
        <v>293</v>
      </c>
      <c r="C2971" t="s">
        <v>17342</v>
      </c>
      <c r="D2971" t="s">
        <v>17343</v>
      </c>
      <c r="F2971" t="s">
        <v>17344</v>
      </c>
      <c r="G2971" t="s">
        <v>17345</v>
      </c>
      <c r="H2971" t="s">
        <v>17346</v>
      </c>
      <c r="I2971" t="s">
        <v>17248</v>
      </c>
      <c r="J2971" t="s">
        <v>17347</v>
      </c>
      <c r="K2971" t="s">
        <v>17334</v>
      </c>
      <c r="L2971" t="s">
        <v>303</v>
      </c>
      <c r="M2971" t="s">
        <v>312</v>
      </c>
    </row>
    <row r="2972" spans="1:13" x14ac:dyDescent="0.2">
      <c r="A2972" t="s">
        <v>292</v>
      </c>
      <c r="B2972" t="s">
        <v>293</v>
      </c>
      <c r="C2972" t="s">
        <v>17348</v>
      </c>
      <c r="D2972" t="s">
        <v>5875</v>
      </c>
      <c r="E2972" t="s">
        <v>296</v>
      </c>
      <c r="F2972" t="s">
        <v>17349</v>
      </c>
      <c r="G2972" t="s">
        <v>17350</v>
      </c>
      <c r="H2972" t="s">
        <v>17296</v>
      </c>
      <c r="I2972" t="s">
        <v>17297</v>
      </c>
      <c r="J2972" t="s">
        <v>17351</v>
      </c>
      <c r="K2972" t="s">
        <v>17352</v>
      </c>
      <c r="L2972" t="s">
        <v>303</v>
      </c>
      <c r="M2972" t="s">
        <v>17353</v>
      </c>
    </row>
    <row r="2973" spans="1:13" x14ac:dyDescent="0.2">
      <c r="A2973" t="s">
        <v>292</v>
      </c>
      <c r="B2973" t="s">
        <v>293</v>
      </c>
      <c r="C2973" t="s">
        <v>17354</v>
      </c>
      <c r="D2973" t="s">
        <v>8198</v>
      </c>
      <c r="E2973" t="s">
        <v>17252</v>
      </c>
      <c r="F2973" t="s">
        <v>17355</v>
      </c>
      <c r="H2973" t="s">
        <v>17356</v>
      </c>
      <c r="I2973" t="s">
        <v>17248</v>
      </c>
      <c r="J2973" t="s">
        <v>17357</v>
      </c>
      <c r="K2973" t="s">
        <v>17358</v>
      </c>
      <c r="L2973" t="s">
        <v>303</v>
      </c>
      <c r="M2973" t="s">
        <v>1966</v>
      </c>
    </row>
    <row r="2974" spans="1:13" x14ac:dyDescent="0.2">
      <c r="A2974" t="s">
        <v>292</v>
      </c>
      <c r="B2974" t="s">
        <v>293</v>
      </c>
      <c r="C2974" t="s">
        <v>17359</v>
      </c>
      <c r="D2974" t="s">
        <v>572</v>
      </c>
      <c r="E2974" t="s">
        <v>573</v>
      </c>
      <c r="F2974" t="s">
        <v>17360</v>
      </c>
      <c r="H2974" t="s">
        <v>17303</v>
      </c>
      <c r="I2974" t="s">
        <v>17248</v>
      </c>
      <c r="J2974" t="s">
        <v>17361</v>
      </c>
      <c r="K2974" t="s">
        <v>17362</v>
      </c>
      <c r="L2974" t="s">
        <v>303</v>
      </c>
      <c r="M2974" t="s">
        <v>5402</v>
      </c>
    </row>
    <row r="2975" spans="1:13" x14ac:dyDescent="0.2">
      <c r="A2975" t="s">
        <v>292</v>
      </c>
      <c r="B2975" t="s">
        <v>293</v>
      </c>
      <c r="C2975" t="s">
        <v>17363</v>
      </c>
      <c r="D2975" t="s">
        <v>572</v>
      </c>
      <c r="E2975" t="s">
        <v>573</v>
      </c>
      <c r="F2975" t="s">
        <v>17364</v>
      </c>
      <c r="H2975" t="s">
        <v>17247</v>
      </c>
      <c r="I2975" t="s">
        <v>17248</v>
      </c>
      <c r="J2975" t="s">
        <v>17365</v>
      </c>
      <c r="K2975" t="s">
        <v>17366</v>
      </c>
      <c r="L2975" t="s">
        <v>303</v>
      </c>
      <c r="M2975" t="s">
        <v>5402</v>
      </c>
    </row>
    <row r="2976" spans="1:13" x14ac:dyDescent="0.2">
      <c r="A2976" t="s">
        <v>292</v>
      </c>
      <c r="B2976" t="s">
        <v>293</v>
      </c>
      <c r="C2976" t="s">
        <v>17367</v>
      </c>
      <c r="D2976" t="s">
        <v>349</v>
      </c>
      <c r="F2976" t="s">
        <v>9250</v>
      </c>
      <c r="G2976" t="s">
        <v>17303</v>
      </c>
      <c r="H2976" t="s">
        <v>17248</v>
      </c>
      <c r="J2976" t="s">
        <v>17368</v>
      </c>
      <c r="K2976" t="s">
        <v>302</v>
      </c>
      <c r="L2976" t="s">
        <v>303</v>
      </c>
      <c r="M2976" t="s">
        <v>422</v>
      </c>
    </row>
    <row r="2977" spans="1:13" x14ac:dyDescent="0.2">
      <c r="A2977" t="s">
        <v>292</v>
      </c>
      <c r="B2977" t="s">
        <v>293</v>
      </c>
      <c r="C2977" t="s">
        <v>17369</v>
      </c>
      <c r="D2977" t="s">
        <v>394</v>
      </c>
      <c r="E2977" t="s">
        <v>4921</v>
      </c>
      <c r="F2977" t="s">
        <v>653</v>
      </c>
      <c r="G2977" t="s">
        <v>17370</v>
      </c>
      <c r="H2977" t="s">
        <v>17371</v>
      </c>
      <c r="I2977" t="s">
        <v>17372</v>
      </c>
      <c r="J2977" t="s">
        <v>17373</v>
      </c>
      <c r="K2977" t="s">
        <v>17374</v>
      </c>
      <c r="L2977" t="s">
        <v>303</v>
      </c>
      <c r="M2977" t="s">
        <v>17375</v>
      </c>
    </row>
    <row r="2978" spans="1:13" x14ac:dyDescent="0.2">
      <c r="A2978" t="s">
        <v>292</v>
      </c>
      <c r="B2978" t="s">
        <v>293</v>
      </c>
      <c r="C2978" t="s">
        <v>17376</v>
      </c>
      <c r="D2978" t="s">
        <v>572</v>
      </c>
      <c r="E2978" t="s">
        <v>573</v>
      </c>
      <c r="F2978" t="s">
        <v>17377</v>
      </c>
      <c r="G2978" t="s">
        <v>17378</v>
      </c>
      <c r="H2978" t="s">
        <v>17268</v>
      </c>
      <c r="J2978" t="s">
        <v>17379</v>
      </c>
      <c r="K2978" t="s">
        <v>302</v>
      </c>
      <c r="L2978" t="s">
        <v>303</v>
      </c>
      <c r="M2978" t="s">
        <v>17380</v>
      </c>
    </row>
    <row r="2979" spans="1:13" x14ac:dyDescent="0.2">
      <c r="A2979" t="s">
        <v>292</v>
      </c>
      <c r="B2979" t="s">
        <v>293</v>
      </c>
      <c r="C2979" t="s">
        <v>17381</v>
      </c>
      <c r="D2979" t="s">
        <v>17382</v>
      </c>
      <c r="F2979" t="s">
        <v>17383</v>
      </c>
      <c r="G2979" t="s">
        <v>17384</v>
      </c>
      <c r="H2979" t="s">
        <v>17290</v>
      </c>
      <c r="J2979" t="s">
        <v>17385</v>
      </c>
      <c r="K2979" t="s">
        <v>302</v>
      </c>
      <c r="L2979" t="s">
        <v>303</v>
      </c>
      <c r="M2979" t="s">
        <v>3348</v>
      </c>
    </row>
    <row r="2980" spans="1:13" x14ac:dyDescent="0.2">
      <c r="A2980" t="s">
        <v>292</v>
      </c>
      <c r="B2980" t="s">
        <v>293</v>
      </c>
      <c r="C2980" t="s">
        <v>17386</v>
      </c>
      <c r="D2980" t="s">
        <v>8198</v>
      </c>
      <c r="F2980" t="s">
        <v>17387</v>
      </c>
      <c r="G2980" t="s">
        <v>17388</v>
      </c>
      <c r="H2980" t="s">
        <v>17339</v>
      </c>
      <c r="J2980" t="s">
        <v>17389</v>
      </c>
      <c r="K2980" t="s">
        <v>17390</v>
      </c>
      <c r="L2980" t="s">
        <v>303</v>
      </c>
      <c r="M2980" t="s">
        <v>2049</v>
      </c>
    </row>
    <row r="2981" spans="1:13" x14ac:dyDescent="0.2">
      <c r="A2981" t="s">
        <v>292</v>
      </c>
      <c r="B2981" t="s">
        <v>293</v>
      </c>
      <c r="C2981" t="s">
        <v>17391</v>
      </c>
      <c r="D2981" t="s">
        <v>4981</v>
      </c>
      <c r="E2981" t="s">
        <v>17392</v>
      </c>
      <c r="F2981" t="s">
        <v>17393</v>
      </c>
      <c r="G2981" t="s">
        <v>17394</v>
      </c>
      <c r="H2981" t="s">
        <v>17290</v>
      </c>
      <c r="J2981" t="s">
        <v>17395</v>
      </c>
      <c r="K2981" t="s">
        <v>17396</v>
      </c>
      <c r="L2981" t="s">
        <v>303</v>
      </c>
      <c r="M2981" t="s">
        <v>17397</v>
      </c>
    </row>
    <row r="2982" spans="1:13" x14ac:dyDescent="0.2">
      <c r="A2982" t="s">
        <v>292</v>
      </c>
      <c r="B2982" t="s">
        <v>293</v>
      </c>
      <c r="C2982" t="s">
        <v>17398</v>
      </c>
      <c r="D2982" t="s">
        <v>17264</v>
      </c>
      <c r="E2982" t="s">
        <v>17265</v>
      </c>
      <c r="F2982" t="s">
        <v>17399</v>
      </c>
      <c r="G2982" t="s">
        <v>17400</v>
      </c>
      <c r="H2982" t="s">
        <v>17268</v>
      </c>
      <c r="J2982" t="s">
        <v>17401</v>
      </c>
      <c r="K2982" t="s">
        <v>17402</v>
      </c>
      <c r="L2982" t="s">
        <v>303</v>
      </c>
      <c r="M2982" t="s">
        <v>17403</v>
      </c>
    </row>
    <row r="2983" spans="1:13" x14ac:dyDescent="0.2">
      <c r="A2983" t="s">
        <v>292</v>
      </c>
      <c r="B2983" t="s">
        <v>293</v>
      </c>
      <c r="C2983" t="s">
        <v>17404</v>
      </c>
      <c r="D2983" t="s">
        <v>17405</v>
      </c>
      <c r="F2983" t="s">
        <v>17406</v>
      </c>
      <c r="G2983" t="s">
        <v>17407</v>
      </c>
      <c r="H2983" t="s">
        <v>17408</v>
      </c>
      <c r="I2983" t="s">
        <v>17297</v>
      </c>
      <c r="J2983" t="s">
        <v>17409</v>
      </c>
      <c r="K2983" t="s">
        <v>17410</v>
      </c>
      <c r="L2983" t="s">
        <v>303</v>
      </c>
      <c r="M2983" t="s">
        <v>312</v>
      </c>
    </row>
    <row r="2984" spans="1:13" x14ac:dyDescent="0.2">
      <c r="A2984" t="s">
        <v>292</v>
      </c>
      <c r="B2984" t="s">
        <v>293</v>
      </c>
      <c r="C2984" t="s">
        <v>17411</v>
      </c>
      <c r="D2984" t="s">
        <v>5875</v>
      </c>
      <c r="E2984" t="s">
        <v>296</v>
      </c>
      <c r="F2984" t="s">
        <v>17412</v>
      </c>
      <c r="H2984" t="s">
        <v>17413</v>
      </c>
      <c r="I2984" t="s">
        <v>17248</v>
      </c>
      <c r="J2984" t="s">
        <v>17414</v>
      </c>
      <c r="K2984" t="s">
        <v>17415</v>
      </c>
      <c r="L2984" t="s">
        <v>303</v>
      </c>
      <c r="M2984" t="s">
        <v>17306</v>
      </c>
    </row>
    <row r="2985" spans="1:13" x14ac:dyDescent="0.2">
      <c r="A2985" t="s">
        <v>292</v>
      </c>
      <c r="B2985" t="s">
        <v>293</v>
      </c>
      <c r="C2985" t="s">
        <v>17416</v>
      </c>
      <c r="D2985" t="s">
        <v>349</v>
      </c>
      <c r="E2985" t="s">
        <v>424</v>
      </c>
      <c r="F2985" t="s">
        <v>5155</v>
      </c>
      <c r="H2985" t="s">
        <v>17417</v>
      </c>
      <c r="I2985" t="s">
        <v>17248</v>
      </c>
      <c r="J2985" t="s">
        <v>17418</v>
      </c>
      <c r="K2985" t="s">
        <v>17419</v>
      </c>
      <c r="L2985" t="s">
        <v>303</v>
      </c>
      <c r="M2985" t="s">
        <v>2054</v>
      </c>
    </row>
    <row r="2986" spans="1:13" x14ac:dyDescent="0.2">
      <c r="A2986" t="s">
        <v>292</v>
      </c>
      <c r="B2986" t="s">
        <v>293</v>
      </c>
      <c r="C2986" t="s">
        <v>17420</v>
      </c>
      <c r="D2986" t="s">
        <v>17421</v>
      </c>
      <c r="E2986" t="s">
        <v>17422</v>
      </c>
      <c r="F2986" t="s">
        <v>17423</v>
      </c>
      <c r="G2986" t="s">
        <v>17424</v>
      </c>
      <c r="H2986" t="s">
        <v>17296</v>
      </c>
      <c r="I2986" t="s">
        <v>17297</v>
      </c>
      <c r="J2986" t="s">
        <v>17425</v>
      </c>
      <c r="K2986" t="s">
        <v>17426</v>
      </c>
      <c r="L2986" t="s">
        <v>303</v>
      </c>
      <c r="M2986" t="s">
        <v>8652</v>
      </c>
    </row>
    <row r="2987" spans="1:13" x14ac:dyDescent="0.2">
      <c r="A2987" t="s">
        <v>292</v>
      </c>
      <c r="B2987" t="s">
        <v>293</v>
      </c>
      <c r="C2987" t="s">
        <v>17427</v>
      </c>
      <c r="D2987" t="s">
        <v>349</v>
      </c>
      <c r="E2987" t="s">
        <v>424</v>
      </c>
      <c r="F2987" t="s">
        <v>17428</v>
      </c>
      <c r="G2987" t="s">
        <v>17289</v>
      </c>
      <c r="H2987" t="s">
        <v>17290</v>
      </c>
      <c r="J2987" t="s">
        <v>17429</v>
      </c>
      <c r="K2987" t="s">
        <v>17430</v>
      </c>
      <c r="L2987" t="s">
        <v>303</v>
      </c>
      <c r="M2987" t="s">
        <v>17431</v>
      </c>
    </row>
    <row r="2988" spans="1:13" x14ac:dyDescent="0.2">
      <c r="A2988" t="s">
        <v>292</v>
      </c>
      <c r="B2988" t="s">
        <v>293</v>
      </c>
      <c r="C2988" t="s">
        <v>17432</v>
      </c>
      <c r="D2988" t="s">
        <v>572</v>
      </c>
      <c r="E2988" t="s">
        <v>573</v>
      </c>
      <c r="F2988" t="s">
        <v>17433</v>
      </c>
      <c r="G2988" t="s">
        <v>17296</v>
      </c>
      <c r="H2988" t="s">
        <v>17297</v>
      </c>
      <c r="J2988" t="s">
        <v>17434</v>
      </c>
      <c r="K2988" t="s">
        <v>17435</v>
      </c>
      <c r="L2988" t="s">
        <v>303</v>
      </c>
      <c r="M2988" t="s">
        <v>17436</v>
      </c>
    </row>
    <row r="2989" spans="1:13" x14ac:dyDescent="0.2">
      <c r="A2989" t="s">
        <v>292</v>
      </c>
      <c r="B2989" t="s">
        <v>293</v>
      </c>
      <c r="C2989" t="s">
        <v>17437</v>
      </c>
      <c r="D2989" t="s">
        <v>17438</v>
      </c>
      <c r="F2989" t="s">
        <v>17344</v>
      </c>
      <c r="G2989" t="s">
        <v>17439</v>
      </c>
      <c r="H2989" t="s">
        <v>17274</v>
      </c>
      <c r="I2989" t="s">
        <v>17248</v>
      </c>
      <c r="J2989" t="s">
        <v>17440</v>
      </c>
      <c r="K2989" t="s">
        <v>17334</v>
      </c>
      <c r="L2989" t="s">
        <v>303</v>
      </c>
      <c r="M2989" t="s">
        <v>312</v>
      </c>
    </row>
    <row r="2990" spans="1:13" x14ac:dyDescent="0.2">
      <c r="A2990" t="s">
        <v>292</v>
      </c>
      <c r="B2990" t="s">
        <v>293</v>
      </c>
      <c r="C2990" t="s">
        <v>17441</v>
      </c>
      <c r="D2990" t="s">
        <v>394</v>
      </c>
      <c r="E2990" t="s">
        <v>499</v>
      </c>
      <c r="F2990" t="s">
        <v>17442</v>
      </c>
      <c r="G2990" t="s">
        <v>17443</v>
      </c>
      <c r="H2990" t="s">
        <v>17268</v>
      </c>
      <c r="J2990" t="s">
        <v>17444</v>
      </c>
      <c r="K2990" t="s">
        <v>17445</v>
      </c>
      <c r="L2990" t="s">
        <v>303</v>
      </c>
      <c r="M2990" t="s">
        <v>685</v>
      </c>
    </row>
    <row r="2991" spans="1:13" x14ac:dyDescent="0.2">
      <c r="A2991" t="s">
        <v>292</v>
      </c>
      <c r="B2991" t="s">
        <v>293</v>
      </c>
      <c r="C2991" t="s">
        <v>17446</v>
      </c>
      <c r="D2991" t="s">
        <v>17447</v>
      </c>
      <c r="E2991" t="s">
        <v>17448</v>
      </c>
      <c r="F2991" t="s">
        <v>17449</v>
      </c>
      <c r="G2991" t="s">
        <v>17450</v>
      </c>
      <c r="H2991" t="s">
        <v>17339</v>
      </c>
      <c r="J2991" t="s">
        <v>17451</v>
      </c>
      <c r="K2991" t="s">
        <v>17452</v>
      </c>
      <c r="L2991" t="s">
        <v>303</v>
      </c>
      <c r="M2991" t="s">
        <v>17397</v>
      </c>
    </row>
    <row r="2992" spans="1:13" x14ac:dyDescent="0.2">
      <c r="A2992" t="s">
        <v>292</v>
      </c>
      <c r="B2992" t="s">
        <v>293</v>
      </c>
      <c r="C2992" t="s">
        <v>17453</v>
      </c>
      <c r="D2992" t="s">
        <v>17454</v>
      </c>
      <c r="F2992" t="s">
        <v>17455</v>
      </c>
      <c r="G2992" t="s">
        <v>17456</v>
      </c>
      <c r="H2992" t="s">
        <v>17457</v>
      </c>
      <c r="I2992" t="s">
        <v>17458</v>
      </c>
      <c r="J2992" t="s">
        <v>17459</v>
      </c>
      <c r="K2992" t="s">
        <v>17460</v>
      </c>
      <c r="L2992" t="s">
        <v>303</v>
      </c>
      <c r="M2992" t="s">
        <v>312</v>
      </c>
    </row>
    <row r="2993" spans="1:13" x14ac:dyDescent="0.2">
      <c r="A2993" t="s">
        <v>292</v>
      </c>
      <c r="B2993" t="s">
        <v>293</v>
      </c>
      <c r="C2993" t="s">
        <v>17461</v>
      </c>
      <c r="D2993" t="s">
        <v>17264</v>
      </c>
      <c r="E2993" t="s">
        <v>17265</v>
      </c>
      <c r="F2993" t="s">
        <v>17462</v>
      </c>
      <c r="H2993" t="s">
        <v>17247</v>
      </c>
      <c r="I2993" t="s">
        <v>17248</v>
      </c>
      <c r="J2993" t="s">
        <v>17463</v>
      </c>
      <c r="K2993" t="s">
        <v>17464</v>
      </c>
      <c r="L2993" t="s">
        <v>303</v>
      </c>
      <c r="M2993" t="s">
        <v>422</v>
      </c>
    </row>
    <row r="2994" spans="1:13" x14ac:dyDescent="0.2">
      <c r="A2994" t="s">
        <v>292</v>
      </c>
      <c r="B2994" t="s">
        <v>293</v>
      </c>
      <c r="C2994" t="s">
        <v>17465</v>
      </c>
      <c r="D2994" t="s">
        <v>17466</v>
      </c>
      <c r="F2994" t="s">
        <v>17344</v>
      </c>
      <c r="G2994" t="s">
        <v>17467</v>
      </c>
      <c r="H2994" t="s">
        <v>17468</v>
      </c>
      <c r="I2994" t="s">
        <v>17248</v>
      </c>
      <c r="J2994" t="s">
        <v>17469</v>
      </c>
      <c r="K2994" t="s">
        <v>17334</v>
      </c>
      <c r="L2994" t="s">
        <v>303</v>
      </c>
      <c r="M2994" t="s">
        <v>312</v>
      </c>
    </row>
    <row r="2995" spans="1:13" x14ac:dyDescent="0.2">
      <c r="A2995" t="s">
        <v>292</v>
      </c>
      <c r="B2995" t="s">
        <v>293</v>
      </c>
      <c r="C2995" t="s">
        <v>17470</v>
      </c>
      <c r="D2995" t="s">
        <v>5270</v>
      </c>
      <c r="E2995" t="s">
        <v>17471</v>
      </c>
      <c r="F2995" t="s">
        <v>17472</v>
      </c>
      <c r="G2995" t="s">
        <v>17473</v>
      </c>
      <c r="H2995" t="s">
        <v>17290</v>
      </c>
      <c r="J2995" t="s">
        <v>17474</v>
      </c>
      <c r="K2995" t="s">
        <v>17475</v>
      </c>
      <c r="L2995" t="s">
        <v>303</v>
      </c>
      <c r="M2995" t="s">
        <v>5729</v>
      </c>
    </row>
    <row r="2996" spans="1:13" x14ac:dyDescent="0.2">
      <c r="A2996" t="s">
        <v>292</v>
      </c>
      <c r="B2996" t="s">
        <v>293</v>
      </c>
      <c r="C2996" t="s">
        <v>17476</v>
      </c>
      <c r="D2996" t="s">
        <v>17477</v>
      </c>
      <c r="E2996" t="s">
        <v>17478</v>
      </c>
      <c r="F2996" t="s">
        <v>17479</v>
      </c>
      <c r="G2996" t="s">
        <v>17378</v>
      </c>
      <c r="H2996" t="s">
        <v>17268</v>
      </c>
      <c r="J2996" t="s">
        <v>17480</v>
      </c>
      <c r="K2996" t="s">
        <v>17481</v>
      </c>
      <c r="L2996" t="s">
        <v>303</v>
      </c>
      <c r="M2996" t="s">
        <v>6054</v>
      </c>
    </row>
    <row r="2997" spans="1:13" x14ac:dyDescent="0.2">
      <c r="A2997" t="s">
        <v>292</v>
      </c>
      <c r="B2997" t="s">
        <v>293</v>
      </c>
      <c r="C2997" t="s">
        <v>17482</v>
      </c>
      <c r="D2997" t="s">
        <v>572</v>
      </c>
      <c r="E2997" t="s">
        <v>573</v>
      </c>
      <c r="F2997" t="s">
        <v>17483</v>
      </c>
      <c r="G2997" t="s">
        <v>17484</v>
      </c>
      <c r="H2997" t="s">
        <v>17485</v>
      </c>
      <c r="I2997" t="s">
        <v>17297</v>
      </c>
      <c r="J2997" t="s">
        <v>17486</v>
      </c>
      <c r="K2997" t="s">
        <v>302</v>
      </c>
      <c r="L2997" t="s">
        <v>303</v>
      </c>
      <c r="M2997" t="s">
        <v>1918</v>
      </c>
    </row>
    <row r="2998" spans="1:13" x14ac:dyDescent="0.2">
      <c r="A2998" t="s">
        <v>292</v>
      </c>
      <c r="B2998" t="s">
        <v>293</v>
      </c>
      <c r="C2998" t="s">
        <v>17487</v>
      </c>
      <c r="D2998" t="s">
        <v>17264</v>
      </c>
      <c r="E2998" t="s">
        <v>17265</v>
      </c>
      <c r="F2998" t="s">
        <v>17488</v>
      </c>
      <c r="H2998" t="s">
        <v>17247</v>
      </c>
      <c r="I2998" t="s">
        <v>17248</v>
      </c>
      <c r="J2998" t="s">
        <v>17489</v>
      </c>
      <c r="K2998" t="s">
        <v>17490</v>
      </c>
      <c r="L2998" t="s">
        <v>303</v>
      </c>
      <c r="M2998" t="s">
        <v>422</v>
      </c>
    </row>
    <row r="2999" spans="1:13" x14ac:dyDescent="0.2">
      <c r="A2999" t="s">
        <v>292</v>
      </c>
      <c r="B2999" t="s">
        <v>293</v>
      </c>
      <c r="C2999" t="s">
        <v>17491</v>
      </c>
      <c r="D2999" t="s">
        <v>17492</v>
      </c>
      <c r="E2999" t="s">
        <v>17493</v>
      </c>
      <c r="F2999" t="s">
        <v>17494</v>
      </c>
      <c r="G2999" t="s">
        <v>17274</v>
      </c>
      <c r="H2999" t="s">
        <v>17248</v>
      </c>
      <c r="J2999" t="s">
        <v>17495</v>
      </c>
      <c r="K2999" t="s">
        <v>17496</v>
      </c>
      <c r="L2999" t="s">
        <v>303</v>
      </c>
      <c r="M2999" t="s">
        <v>17497</v>
      </c>
    </row>
    <row r="3000" spans="1:13" x14ac:dyDescent="0.2">
      <c r="A3000" t="s">
        <v>292</v>
      </c>
      <c r="B3000" t="s">
        <v>293</v>
      </c>
      <c r="C3000" t="s">
        <v>17498</v>
      </c>
      <c r="D3000" t="s">
        <v>572</v>
      </c>
      <c r="E3000" t="s">
        <v>573</v>
      </c>
      <c r="F3000" t="s">
        <v>17499</v>
      </c>
      <c r="G3000" t="s">
        <v>17500</v>
      </c>
      <c r="H3000" t="s">
        <v>17255</v>
      </c>
      <c r="I3000" t="s">
        <v>17248</v>
      </c>
      <c r="J3000" t="s">
        <v>17256</v>
      </c>
      <c r="K3000" t="s">
        <v>17501</v>
      </c>
      <c r="L3000" t="s">
        <v>303</v>
      </c>
      <c r="M3000" t="s">
        <v>5402</v>
      </c>
    </row>
    <row r="3001" spans="1:13" x14ac:dyDescent="0.2">
      <c r="A3001" t="s">
        <v>292</v>
      </c>
      <c r="B3001" t="s">
        <v>293</v>
      </c>
      <c r="C3001" t="s">
        <v>17502</v>
      </c>
      <c r="D3001" t="s">
        <v>349</v>
      </c>
      <c r="E3001" t="s">
        <v>424</v>
      </c>
      <c r="F3001" t="s">
        <v>17503</v>
      </c>
      <c r="G3001" t="s">
        <v>17504</v>
      </c>
      <c r="H3001" t="s">
        <v>17505</v>
      </c>
      <c r="I3001" t="s">
        <v>17248</v>
      </c>
      <c r="J3001" t="s">
        <v>17506</v>
      </c>
      <c r="K3001" t="s">
        <v>17507</v>
      </c>
      <c r="L3001" t="s">
        <v>303</v>
      </c>
      <c r="M3001" t="s">
        <v>2054</v>
      </c>
    </row>
    <row r="3002" spans="1:13" x14ac:dyDescent="0.2">
      <c r="A3002" t="s">
        <v>292</v>
      </c>
      <c r="B3002" t="s">
        <v>293</v>
      </c>
      <c r="C3002" t="s">
        <v>17508</v>
      </c>
      <c r="D3002" t="s">
        <v>394</v>
      </c>
      <c r="E3002" t="s">
        <v>499</v>
      </c>
      <c r="F3002" t="s">
        <v>17509</v>
      </c>
      <c r="H3002" t="s">
        <v>17296</v>
      </c>
      <c r="J3002" t="s">
        <v>17510</v>
      </c>
      <c r="K3002" t="s">
        <v>17511</v>
      </c>
      <c r="L3002" t="s">
        <v>303</v>
      </c>
      <c r="M3002" t="s">
        <v>12266</v>
      </c>
    </row>
    <row r="3003" spans="1:13" x14ac:dyDescent="0.2">
      <c r="A3003" t="s">
        <v>292</v>
      </c>
      <c r="B3003" t="s">
        <v>293</v>
      </c>
      <c r="C3003" t="s">
        <v>17512</v>
      </c>
      <c r="D3003" t="s">
        <v>401</v>
      </c>
      <c r="F3003" t="s">
        <v>401</v>
      </c>
      <c r="G3003" t="s">
        <v>17513</v>
      </c>
      <c r="H3003" t="s">
        <v>17268</v>
      </c>
      <c r="J3003" t="s">
        <v>17514</v>
      </c>
      <c r="K3003" t="s">
        <v>17515</v>
      </c>
      <c r="L3003" t="s">
        <v>303</v>
      </c>
      <c r="M3003" t="s">
        <v>17516</v>
      </c>
    </row>
    <row r="3004" spans="1:13" x14ac:dyDescent="0.2">
      <c r="A3004" t="s">
        <v>292</v>
      </c>
      <c r="B3004" t="s">
        <v>293</v>
      </c>
      <c r="C3004" t="s">
        <v>17517</v>
      </c>
      <c r="D3004" t="s">
        <v>17518</v>
      </c>
      <c r="E3004" t="s">
        <v>17519</v>
      </c>
      <c r="F3004" t="s">
        <v>17520</v>
      </c>
      <c r="G3004" t="s">
        <v>17521</v>
      </c>
      <c r="H3004" t="s">
        <v>17296</v>
      </c>
      <c r="I3004" t="s">
        <v>17297</v>
      </c>
      <c r="J3004" t="s">
        <v>17522</v>
      </c>
      <c r="K3004" t="s">
        <v>17523</v>
      </c>
      <c r="L3004" t="s">
        <v>303</v>
      </c>
      <c r="M3004" t="s">
        <v>17524</v>
      </c>
    </row>
    <row r="3005" spans="1:13" x14ac:dyDescent="0.2">
      <c r="A3005" t="s">
        <v>292</v>
      </c>
      <c r="B3005" t="s">
        <v>293</v>
      </c>
      <c r="C3005" t="s">
        <v>17525</v>
      </c>
      <c r="D3005" t="s">
        <v>4981</v>
      </c>
      <c r="E3005" t="s">
        <v>17526</v>
      </c>
      <c r="F3005" t="s">
        <v>17527</v>
      </c>
      <c r="H3005" t="s">
        <v>17268</v>
      </c>
      <c r="J3005" t="s">
        <v>17528</v>
      </c>
      <c r="K3005" t="s">
        <v>17529</v>
      </c>
      <c r="L3005" t="s">
        <v>303</v>
      </c>
      <c r="M3005" t="s">
        <v>13148</v>
      </c>
    </row>
    <row r="3006" spans="1:13" x14ac:dyDescent="0.2">
      <c r="A3006" t="s">
        <v>292</v>
      </c>
      <c r="B3006" t="s">
        <v>293</v>
      </c>
      <c r="C3006" t="s">
        <v>17530</v>
      </c>
      <c r="D3006" t="s">
        <v>572</v>
      </c>
      <c r="E3006" t="s">
        <v>573</v>
      </c>
      <c r="F3006" t="s">
        <v>17531</v>
      </c>
      <c r="G3006" t="s">
        <v>17532</v>
      </c>
      <c r="H3006" t="s">
        <v>17268</v>
      </c>
      <c r="J3006" t="s">
        <v>17533</v>
      </c>
      <c r="K3006" t="s">
        <v>17534</v>
      </c>
      <c r="L3006" t="s">
        <v>303</v>
      </c>
      <c r="M3006" t="s">
        <v>5402</v>
      </c>
    </row>
    <row r="3007" spans="1:13" x14ac:dyDescent="0.2">
      <c r="A3007" t="s">
        <v>292</v>
      </c>
      <c r="B3007" t="s">
        <v>293</v>
      </c>
      <c r="C3007" t="s">
        <v>17535</v>
      </c>
      <c r="D3007" t="s">
        <v>17536</v>
      </c>
      <c r="E3007" t="s">
        <v>17537</v>
      </c>
      <c r="F3007" t="s">
        <v>5891</v>
      </c>
      <c r="H3007" t="s">
        <v>17538</v>
      </c>
      <c r="J3007" t="s">
        <v>17539</v>
      </c>
      <c r="K3007" t="s">
        <v>17540</v>
      </c>
      <c r="L3007" t="s">
        <v>303</v>
      </c>
      <c r="M3007" t="s">
        <v>6017</v>
      </c>
    </row>
    <row r="3008" spans="1:13" x14ac:dyDescent="0.2">
      <c r="A3008" t="s">
        <v>292</v>
      </c>
      <c r="B3008" t="s">
        <v>293</v>
      </c>
      <c r="C3008" t="s">
        <v>17541</v>
      </c>
      <c r="D3008" t="s">
        <v>17542</v>
      </c>
      <c r="E3008" t="s">
        <v>17543</v>
      </c>
      <c r="F3008" t="s">
        <v>17544</v>
      </c>
      <c r="G3008" t="s">
        <v>17545</v>
      </c>
      <c r="H3008" t="s">
        <v>17546</v>
      </c>
      <c r="I3008" t="s">
        <v>17297</v>
      </c>
      <c r="J3008" t="s">
        <v>17547</v>
      </c>
      <c r="K3008" t="s">
        <v>302</v>
      </c>
      <c r="L3008" t="s">
        <v>303</v>
      </c>
      <c r="M3008" t="s">
        <v>17548</v>
      </c>
    </row>
    <row r="3009" spans="1:13" x14ac:dyDescent="0.2">
      <c r="A3009" t="s">
        <v>292</v>
      </c>
      <c r="B3009" t="s">
        <v>293</v>
      </c>
      <c r="C3009" t="s">
        <v>17549</v>
      </c>
      <c r="D3009" t="s">
        <v>349</v>
      </c>
      <c r="E3009" t="s">
        <v>424</v>
      </c>
      <c r="F3009" t="s">
        <v>17550</v>
      </c>
      <c r="G3009" t="s">
        <v>17551</v>
      </c>
      <c r="H3009" t="s">
        <v>17303</v>
      </c>
      <c r="I3009" t="s">
        <v>17248</v>
      </c>
      <c r="J3009" t="s">
        <v>17552</v>
      </c>
      <c r="K3009" t="s">
        <v>17553</v>
      </c>
      <c r="L3009" t="s">
        <v>303</v>
      </c>
      <c r="M3009" t="s">
        <v>2054</v>
      </c>
    </row>
    <row r="3010" spans="1:13" x14ac:dyDescent="0.2">
      <c r="A3010" t="s">
        <v>292</v>
      </c>
      <c r="B3010" t="s">
        <v>293</v>
      </c>
      <c r="C3010" t="s">
        <v>17554</v>
      </c>
      <c r="D3010" t="s">
        <v>17264</v>
      </c>
      <c r="E3010" t="s">
        <v>17265</v>
      </c>
      <c r="F3010" t="s">
        <v>17555</v>
      </c>
      <c r="H3010" t="s">
        <v>17247</v>
      </c>
      <c r="J3010" t="s">
        <v>17556</v>
      </c>
      <c r="K3010" t="s">
        <v>17557</v>
      </c>
      <c r="L3010" t="s">
        <v>303</v>
      </c>
      <c r="M3010" t="s">
        <v>17558</v>
      </c>
    </row>
    <row r="3011" spans="1:13" x14ac:dyDescent="0.2">
      <c r="A3011" t="s">
        <v>292</v>
      </c>
      <c r="B3011" t="s">
        <v>293</v>
      </c>
      <c r="C3011" t="s">
        <v>17559</v>
      </c>
      <c r="D3011" t="s">
        <v>572</v>
      </c>
      <c r="E3011" t="s">
        <v>573</v>
      </c>
      <c r="F3011" t="s">
        <v>17560</v>
      </c>
      <c r="G3011" t="s">
        <v>17561</v>
      </c>
      <c r="H3011" t="s">
        <v>17339</v>
      </c>
      <c r="J3011" t="s">
        <v>17562</v>
      </c>
      <c r="K3011" t="s">
        <v>17563</v>
      </c>
      <c r="L3011" t="s">
        <v>303</v>
      </c>
      <c r="M3011" t="s">
        <v>5402</v>
      </c>
    </row>
    <row r="3012" spans="1:13" x14ac:dyDescent="0.2">
      <c r="A3012" t="s">
        <v>292</v>
      </c>
      <c r="B3012" t="s">
        <v>293</v>
      </c>
      <c r="C3012" t="s">
        <v>17564</v>
      </c>
      <c r="D3012" t="s">
        <v>572</v>
      </c>
      <c r="E3012" t="s">
        <v>573</v>
      </c>
      <c r="F3012" t="s">
        <v>17565</v>
      </c>
      <c r="G3012" t="s">
        <v>17566</v>
      </c>
      <c r="H3012" t="s">
        <v>17296</v>
      </c>
      <c r="I3012" t="s">
        <v>17297</v>
      </c>
      <c r="J3012" t="s">
        <v>17567</v>
      </c>
      <c r="K3012" t="s">
        <v>302</v>
      </c>
      <c r="L3012" t="s">
        <v>303</v>
      </c>
      <c r="M3012" t="s">
        <v>422</v>
      </c>
    </row>
    <row r="3013" spans="1:13" x14ac:dyDescent="0.2">
      <c r="A3013" t="s">
        <v>292</v>
      </c>
      <c r="B3013" t="s">
        <v>293</v>
      </c>
      <c r="C3013" t="s">
        <v>17568</v>
      </c>
      <c r="D3013" t="s">
        <v>17264</v>
      </c>
      <c r="E3013" t="s">
        <v>17265</v>
      </c>
      <c r="F3013" t="s">
        <v>17569</v>
      </c>
      <c r="G3013" t="s">
        <v>17570</v>
      </c>
      <c r="H3013" t="s">
        <v>17268</v>
      </c>
      <c r="J3013" t="s">
        <v>17571</v>
      </c>
      <c r="K3013" t="s">
        <v>17572</v>
      </c>
      <c r="L3013" t="s">
        <v>303</v>
      </c>
      <c r="M3013" t="s">
        <v>17573</v>
      </c>
    </row>
    <row r="3014" spans="1:13" x14ac:dyDescent="0.2">
      <c r="A3014" t="s">
        <v>292</v>
      </c>
      <c r="B3014" t="s">
        <v>293</v>
      </c>
      <c r="C3014" t="s">
        <v>17574</v>
      </c>
      <c r="D3014" t="s">
        <v>492</v>
      </c>
      <c r="E3014" t="s">
        <v>493</v>
      </c>
      <c r="F3014" t="s">
        <v>17575</v>
      </c>
      <c r="H3014" t="s">
        <v>17268</v>
      </c>
      <c r="J3014" t="s">
        <v>17576</v>
      </c>
      <c r="K3014" t="s">
        <v>17577</v>
      </c>
      <c r="L3014" t="s">
        <v>303</v>
      </c>
      <c r="M3014" t="s">
        <v>4166</v>
      </c>
    </row>
    <row r="3015" spans="1:13" x14ac:dyDescent="0.2">
      <c r="A3015" t="s">
        <v>292</v>
      </c>
      <c r="B3015" t="s">
        <v>293</v>
      </c>
      <c r="C3015" t="s">
        <v>17578</v>
      </c>
      <c r="D3015" t="s">
        <v>17579</v>
      </c>
      <c r="F3015" t="s">
        <v>17344</v>
      </c>
      <c r="G3015" t="s">
        <v>17580</v>
      </c>
      <c r="H3015" t="s">
        <v>17303</v>
      </c>
      <c r="I3015" t="s">
        <v>17248</v>
      </c>
      <c r="J3015" t="s">
        <v>17581</v>
      </c>
      <c r="K3015" t="s">
        <v>17334</v>
      </c>
      <c r="L3015" t="s">
        <v>303</v>
      </c>
      <c r="M3015" t="s">
        <v>312</v>
      </c>
    </row>
    <row r="3016" spans="1:13" x14ac:dyDescent="0.2">
      <c r="A3016" t="s">
        <v>292</v>
      </c>
      <c r="B3016" t="s">
        <v>293</v>
      </c>
      <c r="C3016" t="s">
        <v>17582</v>
      </c>
      <c r="D3016" t="s">
        <v>17583</v>
      </c>
      <c r="F3016" t="s">
        <v>17344</v>
      </c>
      <c r="G3016" t="s">
        <v>17584</v>
      </c>
      <c r="H3016" t="s">
        <v>17260</v>
      </c>
      <c r="I3016" t="s">
        <v>17248</v>
      </c>
      <c r="J3016" t="s">
        <v>17585</v>
      </c>
      <c r="K3016" t="s">
        <v>17334</v>
      </c>
      <c r="L3016" t="s">
        <v>303</v>
      </c>
      <c r="M3016" t="s">
        <v>312</v>
      </c>
    </row>
    <row r="3017" spans="1:13" x14ac:dyDescent="0.2">
      <c r="A3017" t="s">
        <v>292</v>
      </c>
      <c r="B3017" t="s">
        <v>293</v>
      </c>
      <c r="C3017" t="s">
        <v>17586</v>
      </c>
      <c r="D3017" t="s">
        <v>17587</v>
      </c>
      <c r="E3017" t="s">
        <v>17588</v>
      </c>
      <c r="F3017" t="s">
        <v>17589</v>
      </c>
      <c r="G3017" t="s">
        <v>17247</v>
      </c>
      <c r="H3017" t="s">
        <v>17248</v>
      </c>
      <c r="J3017" t="s">
        <v>17590</v>
      </c>
      <c r="K3017" t="s">
        <v>17591</v>
      </c>
      <c r="L3017" t="s">
        <v>303</v>
      </c>
      <c r="M3017" t="s">
        <v>17592</v>
      </c>
    </row>
    <row r="3018" spans="1:13" x14ac:dyDescent="0.2">
      <c r="A3018" t="s">
        <v>292</v>
      </c>
      <c r="B3018" t="s">
        <v>293</v>
      </c>
      <c r="C3018" t="s">
        <v>17593</v>
      </c>
      <c r="D3018" t="s">
        <v>572</v>
      </c>
      <c r="E3018" t="s">
        <v>573</v>
      </c>
      <c r="F3018" t="s">
        <v>17594</v>
      </c>
      <c r="G3018" t="s">
        <v>17595</v>
      </c>
      <c r="H3018" t="s">
        <v>17296</v>
      </c>
      <c r="I3018" t="s">
        <v>17297</v>
      </c>
      <c r="J3018" t="s">
        <v>17596</v>
      </c>
      <c r="K3018" t="s">
        <v>17597</v>
      </c>
      <c r="L3018" t="s">
        <v>303</v>
      </c>
      <c r="M3018" t="s">
        <v>422</v>
      </c>
    </row>
    <row r="3019" spans="1:13" x14ac:dyDescent="0.2">
      <c r="A3019" t="s">
        <v>292</v>
      </c>
      <c r="B3019" t="s">
        <v>293</v>
      </c>
      <c r="C3019" t="s">
        <v>17598</v>
      </c>
      <c r="D3019" t="s">
        <v>17599</v>
      </c>
      <c r="E3019" t="s">
        <v>17600</v>
      </c>
      <c r="F3019" t="s">
        <v>17601</v>
      </c>
      <c r="G3019" t="s">
        <v>17602</v>
      </c>
      <c r="H3019" t="s">
        <v>17296</v>
      </c>
      <c r="I3019" t="s">
        <v>17603</v>
      </c>
      <c r="J3019" t="s">
        <v>17604</v>
      </c>
      <c r="K3019" t="s">
        <v>17605</v>
      </c>
      <c r="L3019" t="s">
        <v>303</v>
      </c>
      <c r="M3019" t="s">
        <v>1841</v>
      </c>
    </row>
    <row r="3020" spans="1:13" x14ac:dyDescent="0.2">
      <c r="A3020" t="s">
        <v>292</v>
      </c>
      <c r="B3020" t="s">
        <v>293</v>
      </c>
      <c r="C3020" t="s">
        <v>17606</v>
      </c>
      <c r="D3020" t="s">
        <v>492</v>
      </c>
      <c r="E3020" t="s">
        <v>493</v>
      </c>
      <c r="F3020" t="s">
        <v>17607</v>
      </c>
      <c r="G3020" t="s">
        <v>17608</v>
      </c>
      <c r="H3020" t="s">
        <v>17247</v>
      </c>
      <c r="I3020" t="s">
        <v>17248</v>
      </c>
      <c r="J3020" t="s">
        <v>17609</v>
      </c>
      <c r="K3020" t="s">
        <v>17610</v>
      </c>
      <c r="L3020" t="s">
        <v>303</v>
      </c>
      <c r="M3020" t="s">
        <v>12993</v>
      </c>
    </row>
    <row r="3021" spans="1:13" x14ac:dyDescent="0.2">
      <c r="A3021" t="s">
        <v>292</v>
      </c>
      <c r="B3021" t="s">
        <v>293</v>
      </c>
      <c r="C3021" t="s">
        <v>17611</v>
      </c>
      <c r="D3021" t="s">
        <v>366</v>
      </c>
      <c r="E3021" t="s">
        <v>367</v>
      </c>
      <c r="F3021" t="s">
        <v>17612</v>
      </c>
      <c r="H3021" t="s">
        <v>17303</v>
      </c>
      <c r="I3021" t="s">
        <v>17248</v>
      </c>
      <c r="J3021" t="s">
        <v>17613</v>
      </c>
      <c r="K3021" t="s">
        <v>17614</v>
      </c>
      <c r="L3021" t="s">
        <v>303</v>
      </c>
      <c r="M3021" t="s">
        <v>17615</v>
      </c>
    </row>
    <row r="3022" spans="1:13" x14ac:dyDescent="0.2">
      <c r="A3022" t="s">
        <v>292</v>
      </c>
      <c r="B3022" t="s">
        <v>293</v>
      </c>
      <c r="C3022" t="s">
        <v>17616</v>
      </c>
      <c r="D3022" t="s">
        <v>17617</v>
      </c>
      <c r="E3022" t="s">
        <v>17618</v>
      </c>
      <c r="F3022" t="s">
        <v>17619</v>
      </c>
      <c r="G3022" t="s">
        <v>17620</v>
      </c>
      <c r="I3022" t="s">
        <v>17290</v>
      </c>
      <c r="J3022" t="s">
        <v>17621</v>
      </c>
      <c r="K3022" t="s">
        <v>17622</v>
      </c>
      <c r="L3022" t="s">
        <v>303</v>
      </c>
      <c r="M3022" t="s">
        <v>8563</v>
      </c>
    </row>
    <row r="3023" spans="1:13" x14ac:dyDescent="0.2">
      <c r="A3023" t="s">
        <v>292</v>
      </c>
      <c r="B3023" t="s">
        <v>293</v>
      </c>
      <c r="C3023" t="s">
        <v>17623</v>
      </c>
      <c r="D3023" t="s">
        <v>572</v>
      </c>
      <c r="E3023" t="s">
        <v>573</v>
      </c>
      <c r="F3023" t="s">
        <v>17624</v>
      </c>
      <c r="G3023" t="s">
        <v>17625</v>
      </c>
      <c r="H3023" t="s">
        <v>17290</v>
      </c>
      <c r="J3023" t="s">
        <v>17626</v>
      </c>
      <c r="K3023" t="s">
        <v>17627</v>
      </c>
      <c r="L3023" t="s">
        <v>303</v>
      </c>
      <c r="M3023" t="s">
        <v>1684</v>
      </c>
    </row>
    <row r="3024" spans="1:13" x14ac:dyDescent="0.2">
      <c r="A3024" t="s">
        <v>292</v>
      </c>
      <c r="B3024" t="s">
        <v>293</v>
      </c>
      <c r="C3024" t="s">
        <v>17628</v>
      </c>
      <c r="D3024" t="s">
        <v>17629</v>
      </c>
      <c r="E3024" t="s">
        <v>17630</v>
      </c>
      <c r="F3024" t="s">
        <v>484</v>
      </c>
      <c r="G3024" t="s">
        <v>17631</v>
      </c>
      <c r="H3024" t="s">
        <v>17346</v>
      </c>
      <c r="I3024" t="s">
        <v>17632</v>
      </c>
      <c r="J3024" t="s">
        <v>17633</v>
      </c>
      <c r="K3024" t="s">
        <v>17634</v>
      </c>
      <c r="L3024" t="s">
        <v>303</v>
      </c>
      <c r="M3024" t="s">
        <v>674</v>
      </c>
    </row>
    <row r="3025" spans="1:13" x14ac:dyDescent="0.2">
      <c r="A3025" t="s">
        <v>292</v>
      </c>
      <c r="B3025" t="s">
        <v>293</v>
      </c>
      <c r="C3025" t="s">
        <v>17635</v>
      </c>
      <c r="D3025" t="s">
        <v>572</v>
      </c>
      <c r="E3025" t="s">
        <v>573</v>
      </c>
      <c r="F3025" t="s">
        <v>17636</v>
      </c>
      <c r="G3025" t="s">
        <v>981</v>
      </c>
      <c r="H3025" t="s">
        <v>17637</v>
      </c>
      <c r="I3025" t="s">
        <v>17290</v>
      </c>
      <c r="J3025" t="s">
        <v>17638</v>
      </c>
      <c r="K3025" t="s">
        <v>17639</v>
      </c>
      <c r="L3025" t="s">
        <v>303</v>
      </c>
      <c r="M3025" t="s">
        <v>5402</v>
      </c>
    </row>
    <row r="3026" spans="1:13" x14ac:dyDescent="0.2">
      <c r="A3026" t="s">
        <v>292</v>
      </c>
      <c r="B3026" t="s">
        <v>293</v>
      </c>
      <c r="C3026" t="s">
        <v>17640</v>
      </c>
      <c r="D3026" t="s">
        <v>349</v>
      </c>
      <c r="E3026" t="s">
        <v>424</v>
      </c>
      <c r="F3026" t="s">
        <v>17641</v>
      </c>
      <c r="H3026" t="s">
        <v>17296</v>
      </c>
      <c r="I3026" t="s">
        <v>17297</v>
      </c>
      <c r="J3026" t="s">
        <v>17642</v>
      </c>
      <c r="K3026" t="s">
        <v>17643</v>
      </c>
      <c r="L3026" t="s">
        <v>303</v>
      </c>
      <c r="M3026" t="s">
        <v>2054</v>
      </c>
    </row>
    <row r="3027" spans="1:13" x14ac:dyDescent="0.2">
      <c r="A3027" t="s">
        <v>292</v>
      </c>
      <c r="B3027" t="s">
        <v>293</v>
      </c>
      <c r="C3027" t="s">
        <v>17644</v>
      </c>
      <c r="D3027" t="s">
        <v>17645</v>
      </c>
      <c r="F3027" t="s">
        <v>17646</v>
      </c>
      <c r="G3027" t="s">
        <v>17647</v>
      </c>
      <c r="H3027" t="s">
        <v>17648</v>
      </c>
      <c r="I3027" t="s">
        <v>17297</v>
      </c>
      <c r="J3027" t="s">
        <v>17649</v>
      </c>
      <c r="K3027" t="s">
        <v>17650</v>
      </c>
      <c r="L3027" t="s">
        <v>303</v>
      </c>
      <c r="M3027" t="s">
        <v>312</v>
      </c>
    </row>
    <row r="3028" spans="1:13" x14ac:dyDescent="0.2">
      <c r="A3028" t="s">
        <v>292</v>
      </c>
      <c r="B3028" t="s">
        <v>293</v>
      </c>
      <c r="C3028" t="s">
        <v>17651</v>
      </c>
      <c r="D3028" t="s">
        <v>17264</v>
      </c>
      <c r="E3028" t="s">
        <v>17265</v>
      </c>
      <c r="F3028" t="s">
        <v>17652</v>
      </c>
      <c r="G3028" t="s">
        <v>17653</v>
      </c>
      <c r="H3028" t="s">
        <v>17260</v>
      </c>
      <c r="I3028" t="s">
        <v>17248</v>
      </c>
      <c r="J3028" t="s">
        <v>17654</v>
      </c>
      <c r="K3028" t="s">
        <v>17655</v>
      </c>
      <c r="L3028" t="s">
        <v>303</v>
      </c>
      <c r="M3028" t="s">
        <v>17656</v>
      </c>
    </row>
    <row r="3029" spans="1:13" x14ac:dyDescent="0.2">
      <c r="A3029" t="s">
        <v>292</v>
      </c>
      <c r="B3029" t="s">
        <v>293</v>
      </c>
      <c r="C3029" t="s">
        <v>17657</v>
      </c>
      <c r="D3029" t="s">
        <v>349</v>
      </c>
      <c r="F3029" t="s">
        <v>17658</v>
      </c>
      <c r="G3029" t="s">
        <v>17659</v>
      </c>
      <c r="H3029" t="s">
        <v>17290</v>
      </c>
      <c r="J3029" t="s">
        <v>17660</v>
      </c>
      <c r="K3029" t="s">
        <v>17661</v>
      </c>
      <c r="L3029" t="s">
        <v>303</v>
      </c>
      <c r="M3029" t="s">
        <v>422</v>
      </c>
    </row>
    <row r="3030" spans="1:13" x14ac:dyDescent="0.2">
      <c r="A3030" t="s">
        <v>292</v>
      </c>
      <c r="B3030" t="s">
        <v>293</v>
      </c>
      <c r="C3030" t="s">
        <v>17662</v>
      </c>
      <c r="D3030" t="s">
        <v>572</v>
      </c>
      <c r="E3030" t="s">
        <v>573</v>
      </c>
      <c r="F3030" t="s">
        <v>17663</v>
      </c>
      <c r="H3030" t="s">
        <v>17664</v>
      </c>
      <c r="I3030" t="s">
        <v>17248</v>
      </c>
      <c r="J3030" t="s">
        <v>17665</v>
      </c>
      <c r="K3030" t="s">
        <v>17666</v>
      </c>
      <c r="L3030" t="s">
        <v>303</v>
      </c>
      <c r="M3030" t="s">
        <v>5402</v>
      </c>
    </row>
    <row r="3031" spans="1:13" x14ac:dyDescent="0.2">
      <c r="A3031" t="s">
        <v>292</v>
      </c>
      <c r="B3031" t="s">
        <v>293</v>
      </c>
      <c r="C3031" t="s">
        <v>17667</v>
      </c>
      <c r="D3031" t="s">
        <v>17668</v>
      </c>
      <c r="E3031" t="s">
        <v>17669</v>
      </c>
      <c r="F3031" t="s">
        <v>17670</v>
      </c>
      <c r="G3031" t="s">
        <v>17671</v>
      </c>
      <c r="H3031" t="s">
        <v>17268</v>
      </c>
      <c r="J3031" t="s">
        <v>17672</v>
      </c>
      <c r="K3031" t="s">
        <v>17673</v>
      </c>
      <c r="L3031" t="s">
        <v>303</v>
      </c>
      <c r="M3031" t="s">
        <v>6054</v>
      </c>
    </row>
    <row r="3032" spans="1:13" x14ac:dyDescent="0.2">
      <c r="A3032" t="s">
        <v>292</v>
      </c>
      <c r="B3032" t="s">
        <v>293</v>
      </c>
      <c r="C3032" t="s">
        <v>17674</v>
      </c>
      <c r="D3032" t="s">
        <v>17675</v>
      </c>
      <c r="F3032" t="s">
        <v>17344</v>
      </c>
      <c r="G3032" t="s">
        <v>17676</v>
      </c>
      <c r="H3032" t="s">
        <v>17247</v>
      </c>
      <c r="I3032" t="s">
        <v>17248</v>
      </c>
      <c r="J3032" t="s">
        <v>17677</v>
      </c>
      <c r="K3032" t="s">
        <v>17334</v>
      </c>
      <c r="L3032" t="s">
        <v>303</v>
      </c>
      <c r="M3032" t="s">
        <v>312</v>
      </c>
    </row>
    <row r="3033" spans="1:13" x14ac:dyDescent="0.2">
      <c r="A3033" t="s">
        <v>292</v>
      </c>
      <c r="B3033" t="s">
        <v>293</v>
      </c>
      <c r="C3033" t="s">
        <v>17678</v>
      </c>
      <c r="D3033" t="s">
        <v>17679</v>
      </c>
      <c r="E3033" t="s">
        <v>17680</v>
      </c>
      <c r="F3033" t="s">
        <v>981</v>
      </c>
      <c r="H3033" t="s">
        <v>17681</v>
      </c>
      <c r="I3033" t="s">
        <v>17248</v>
      </c>
      <c r="J3033" t="s">
        <v>17682</v>
      </c>
      <c r="K3033" t="s">
        <v>17683</v>
      </c>
      <c r="L3033" t="s">
        <v>303</v>
      </c>
      <c r="M3033" t="s">
        <v>17684</v>
      </c>
    </row>
    <row r="3034" spans="1:13" x14ac:dyDescent="0.2">
      <c r="A3034" t="s">
        <v>292</v>
      </c>
      <c r="B3034" t="s">
        <v>293</v>
      </c>
      <c r="C3034" t="s">
        <v>17685</v>
      </c>
      <c r="D3034" t="s">
        <v>572</v>
      </c>
      <c r="E3034" t="s">
        <v>573</v>
      </c>
      <c r="F3034" t="s">
        <v>17686</v>
      </c>
      <c r="H3034" t="s">
        <v>17413</v>
      </c>
      <c r="I3034" t="s">
        <v>17248</v>
      </c>
      <c r="J3034" t="s">
        <v>17414</v>
      </c>
      <c r="K3034" t="s">
        <v>17687</v>
      </c>
      <c r="L3034" t="s">
        <v>303</v>
      </c>
      <c r="M3034" t="s">
        <v>5402</v>
      </c>
    </row>
    <row r="3035" spans="1:13" x14ac:dyDescent="0.2">
      <c r="A3035" t="s">
        <v>292</v>
      </c>
      <c r="B3035" t="s">
        <v>293</v>
      </c>
      <c r="C3035" t="s">
        <v>17688</v>
      </c>
      <c r="D3035" t="s">
        <v>572</v>
      </c>
      <c r="E3035" t="s">
        <v>573</v>
      </c>
      <c r="F3035" t="s">
        <v>17689</v>
      </c>
      <c r="G3035" t="s">
        <v>17690</v>
      </c>
      <c r="H3035" t="s">
        <v>17268</v>
      </c>
      <c r="J3035" t="s">
        <v>17691</v>
      </c>
      <c r="K3035" t="s">
        <v>17692</v>
      </c>
      <c r="L3035" t="s">
        <v>303</v>
      </c>
      <c r="M3035" t="s">
        <v>5402</v>
      </c>
    </row>
    <row r="3036" spans="1:13" x14ac:dyDescent="0.2">
      <c r="A3036" t="s">
        <v>292</v>
      </c>
      <c r="B3036" t="s">
        <v>293</v>
      </c>
      <c r="C3036" t="s">
        <v>17693</v>
      </c>
      <c r="D3036" t="s">
        <v>513</v>
      </c>
      <c r="F3036" t="s">
        <v>17694</v>
      </c>
      <c r="G3036" t="s">
        <v>17247</v>
      </c>
      <c r="H3036" t="s">
        <v>17248</v>
      </c>
      <c r="J3036" t="s">
        <v>17695</v>
      </c>
      <c r="K3036" t="s">
        <v>17696</v>
      </c>
      <c r="L3036" t="s">
        <v>303</v>
      </c>
      <c r="M3036" t="s">
        <v>17697</v>
      </c>
    </row>
    <row r="3037" spans="1:13" x14ac:dyDescent="0.2">
      <c r="A3037" t="s">
        <v>292</v>
      </c>
      <c r="B3037" t="s">
        <v>293</v>
      </c>
      <c r="C3037" t="s">
        <v>17698</v>
      </c>
      <c r="D3037" t="s">
        <v>17699</v>
      </c>
      <c r="E3037" t="s">
        <v>17700</v>
      </c>
      <c r="F3037" t="s">
        <v>17701</v>
      </c>
      <c r="G3037" t="s">
        <v>17702</v>
      </c>
      <c r="H3037" t="s">
        <v>17248</v>
      </c>
      <c r="J3037" t="s">
        <v>17703</v>
      </c>
      <c r="K3037" t="s">
        <v>17704</v>
      </c>
      <c r="L3037" t="s">
        <v>303</v>
      </c>
      <c r="M3037" t="s">
        <v>3839</v>
      </c>
    </row>
    <row r="3038" spans="1:13" x14ac:dyDescent="0.2">
      <c r="A3038" t="s">
        <v>292</v>
      </c>
      <c r="B3038" t="s">
        <v>293</v>
      </c>
      <c r="C3038" t="s">
        <v>17705</v>
      </c>
      <c r="D3038" t="s">
        <v>572</v>
      </c>
      <c r="E3038" t="s">
        <v>573</v>
      </c>
      <c r="F3038" t="s">
        <v>17706</v>
      </c>
      <c r="G3038" t="s">
        <v>17707</v>
      </c>
      <c r="H3038" t="s">
        <v>17339</v>
      </c>
      <c r="J3038" t="s">
        <v>17708</v>
      </c>
      <c r="K3038" t="s">
        <v>17709</v>
      </c>
      <c r="L3038" t="s">
        <v>303</v>
      </c>
      <c r="M3038" t="s">
        <v>5402</v>
      </c>
    </row>
    <row r="3039" spans="1:13" x14ac:dyDescent="0.2">
      <c r="A3039" t="s">
        <v>292</v>
      </c>
      <c r="B3039" t="s">
        <v>293</v>
      </c>
      <c r="C3039" t="s">
        <v>17710</v>
      </c>
      <c r="D3039" t="s">
        <v>349</v>
      </c>
      <c r="E3039" t="s">
        <v>424</v>
      </c>
      <c r="F3039" t="s">
        <v>17711</v>
      </c>
      <c r="H3039" t="s">
        <v>17268</v>
      </c>
      <c r="J3039" t="s">
        <v>17712</v>
      </c>
      <c r="K3039" t="s">
        <v>17713</v>
      </c>
      <c r="L3039" t="s">
        <v>303</v>
      </c>
      <c r="M3039" t="s">
        <v>2054</v>
      </c>
    </row>
    <row r="3040" spans="1:13" x14ac:dyDescent="0.2">
      <c r="A3040" t="s">
        <v>292</v>
      </c>
      <c r="B3040" t="s">
        <v>293</v>
      </c>
      <c r="C3040" t="s">
        <v>17714</v>
      </c>
      <c r="D3040" t="s">
        <v>17264</v>
      </c>
      <c r="E3040" t="s">
        <v>17265</v>
      </c>
      <c r="F3040" t="s">
        <v>17715</v>
      </c>
      <c r="G3040" t="s">
        <v>17716</v>
      </c>
      <c r="H3040" t="s">
        <v>17247</v>
      </c>
      <c r="I3040" t="s">
        <v>17248</v>
      </c>
      <c r="J3040" t="s">
        <v>17717</v>
      </c>
      <c r="K3040" t="s">
        <v>17718</v>
      </c>
      <c r="L3040" t="s">
        <v>303</v>
      </c>
      <c r="M3040" t="s">
        <v>422</v>
      </c>
    </row>
    <row r="3041" spans="1:13" x14ac:dyDescent="0.2">
      <c r="A3041" t="s">
        <v>292</v>
      </c>
      <c r="B3041" t="s">
        <v>293</v>
      </c>
      <c r="C3041" t="s">
        <v>17719</v>
      </c>
      <c r="D3041" t="s">
        <v>572</v>
      </c>
      <c r="E3041" t="s">
        <v>573</v>
      </c>
      <c r="F3041" t="s">
        <v>17720</v>
      </c>
      <c r="G3041" t="s">
        <v>17273</v>
      </c>
      <c r="H3041" t="s">
        <v>17296</v>
      </c>
      <c r="I3041" t="s">
        <v>17297</v>
      </c>
      <c r="J3041" t="s">
        <v>17721</v>
      </c>
      <c r="K3041" t="s">
        <v>302</v>
      </c>
      <c r="L3041" t="s">
        <v>303</v>
      </c>
      <c r="M3041" t="s">
        <v>422</v>
      </c>
    </row>
    <row r="3042" spans="1:13" x14ac:dyDescent="0.2">
      <c r="A3042" t="s">
        <v>292</v>
      </c>
      <c r="B3042" t="s">
        <v>293</v>
      </c>
      <c r="C3042" t="s">
        <v>17722</v>
      </c>
      <c r="D3042" t="s">
        <v>349</v>
      </c>
      <c r="E3042" t="s">
        <v>424</v>
      </c>
      <c r="F3042" t="s">
        <v>17723</v>
      </c>
      <c r="G3042" t="s">
        <v>1063</v>
      </c>
      <c r="H3042" t="s">
        <v>17724</v>
      </c>
      <c r="I3042" t="s">
        <v>17248</v>
      </c>
      <c r="J3042" t="s">
        <v>17725</v>
      </c>
      <c r="K3042" t="s">
        <v>17726</v>
      </c>
      <c r="L3042" t="s">
        <v>303</v>
      </c>
      <c r="M3042" t="s">
        <v>2054</v>
      </c>
    </row>
    <row r="3043" spans="1:13" x14ac:dyDescent="0.2">
      <c r="A3043" t="s">
        <v>292</v>
      </c>
      <c r="B3043" t="s">
        <v>293</v>
      </c>
      <c r="C3043" t="s">
        <v>17727</v>
      </c>
      <c r="D3043" t="s">
        <v>349</v>
      </c>
      <c r="E3043" t="s">
        <v>424</v>
      </c>
      <c r="F3043" t="s">
        <v>7651</v>
      </c>
      <c r="H3043" t="s">
        <v>17468</v>
      </c>
      <c r="I3043" t="s">
        <v>17248</v>
      </c>
      <c r="J3043" t="s">
        <v>17728</v>
      </c>
      <c r="K3043" t="s">
        <v>17729</v>
      </c>
      <c r="L3043" t="s">
        <v>303</v>
      </c>
      <c r="M3043" t="s">
        <v>2054</v>
      </c>
    </row>
    <row r="3044" spans="1:13" x14ac:dyDescent="0.2">
      <c r="A3044" t="s">
        <v>292</v>
      </c>
      <c r="B3044" t="s">
        <v>293</v>
      </c>
      <c r="C3044" t="s">
        <v>17730</v>
      </c>
      <c r="D3044" t="s">
        <v>5875</v>
      </c>
      <c r="E3044" t="s">
        <v>296</v>
      </c>
      <c r="F3044" t="s">
        <v>17731</v>
      </c>
      <c r="H3044" t="s">
        <v>17268</v>
      </c>
      <c r="J3044" t="s">
        <v>17732</v>
      </c>
      <c r="K3044" t="s">
        <v>17733</v>
      </c>
      <c r="L3044" t="s">
        <v>303</v>
      </c>
      <c r="M3044" t="s">
        <v>415</v>
      </c>
    </row>
    <row r="3045" spans="1:13" x14ac:dyDescent="0.2">
      <c r="A3045" t="s">
        <v>292</v>
      </c>
      <c r="B3045" t="s">
        <v>293</v>
      </c>
      <c r="C3045" t="s">
        <v>17734</v>
      </c>
      <c r="D3045" t="s">
        <v>17735</v>
      </c>
      <c r="E3045" t="s">
        <v>17736</v>
      </c>
      <c r="F3045" t="s">
        <v>17737</v>
      </c>
      <c r="G3045" t="s">
        <v>17738</v>
      </c>
      <c r="H3045" t="s">
        <v>17296</v>
      </c>
      <c r="I3045" t="s">
        <v>17297</v>
      </c>
      <c r="J3045" t="s">
        <v>17739</v>
      </c>
      <c r="K3045" t="s">
        <v>17740</v>
      </c>
      <c r="L3045" t="s">
        <v>303</v>
      </c>
      <c r="M3045" t="s">
        <v>681</v>
      </c>
    </row>
    <row r="3046" spans="1:13" x14ac:dyDescent="0.2">
      <c r="A3046" t="s">
        <v>292</v>
      </c>
      <c r="B3046" t="s">
        <v>293</v>
      </c>
      <c r="C3046" t="s">
        <v>17741</v>
      </c>
      <c r="D3046" t="s">
        <v>17742</v>
      </c>
      <c r="F3046" t="s">
        <v>17344</v>
      </c>
      <c r="G3046" t="s">
        <v>17743</v>
      </c>
      <c r="H3046" t="s">
        <v>17268</v>
      </c>
      <c r="I3046" t="s">
        <v>17248</v>
      </c>
      <c r="J3046" t="s">
        <v>17744</v>
      </c>
      <c r="K3046" t="s">
        <v>17334</v>
      </c>
      <c r="L3046" t="s">
        <v>303</v>
      </c>
      <c r="M3046" t="s">
        <v>2027</v>
      </c>
    </row>
    <row r="3047" spans="1:13" x14ac:dyDescent="0.2">
      <c r="A3047" t="s">
        <v>292</v>
      </c>
      <c r="B3047" t="s">
        <v>293</v>
      </c>
      <c r="C3047" t="s">
        <v>17745</v>
      </c>
      <c r="D3047" t="s">
        <v>349</v>
      </c>
      <c r="E3047" t="s">
        <v>424</v>
      </c>
      <c r="F3047" t="s">
        <v>17746</v>
      </c>
      <c r="G3047" t="s">
        <v>17747</v>
      </c>
      <c r="H3047" t="s">
        <v>17290</v>
      </c>
      <c r="J3047" t="s">
        <v>17748</v>
      </c>
      <c r="K3047" t="s">
        <v>17749</v>
      </c>
      <c r="L3047" t="s">
        <v>303</v>
      </c>
      <c r="M3047" t="s">
        <v>17431</v>
      </c>
    </row>
    <row r="3048" spans="1:13" x14ac:dyDescent="0.2">
      <c r="A3048" t="s">
        <v>292</v>
      </c>
      <c r="B3048" t="s">
        <v>293</v>
      </c>
      <c r="C3048" t="s">
        <v>17750</v>
      </c>
      <c r="D3048" t="s">
        <v>572</v>
      </c>
      <c r="E3048" t="s">
        <v>573</v>
      </c>
      <c r="F3048" t="s">
        <v>17751</v>
      </c>
      <c r="G3048" t="s">
        <v>17752</v>
      </c>
      <c r="H3048" t="s">
        <v>17296</v>
      </c>
      <c r="I3048" t="s">
        <v>17297</v>
      </c>
      <c r="J3048" t="s">
        <v>17753</v>
      </c>
      <c r="K3048" t="s">
        <v>17754</v>
      </c>
      <c r="L3048" t="s">
        <v>303</v>
      </c>
      <c r="M3048" t="s">
        <v>422</v>
      </c>
    </row>
    <row r="3049" spans="1:13" x14ac:dyDescent="0.2">
      <c r="A3049" t="s">
        <v>292</v>
      </c>
      <c r="B3049" t="s">
        <v>293</v>
      </c>
      <c r="C3049" t="s">
        <v>17755</v>
      </c>
      <c r="D3049" t="s">
        <v>349</v>
      </c>
      <c r="E3049" t="s">
        <v>13874</v>
      </c>
      <c r="F3049" t="s">
        <v>17756</v>
      </c>
      <c r="G3049" t="s">
        <v>17443</v>
      </c>
      <c r="H3049" t="s">
        <v>17268</v>
      </c>
      <c r="J3049" t="s">
        <v>17757</v>
      </c>
      <c r="K3049" t="s">
        <v>17758</v>
      </c>
      <c r="L3049" t="s">
        <v>303</v>
      </c>
      <c r="M3049" t="s">
        <v>17759</v>
      </c>
    </row>
    <row r="3050" spans="1:13" x14ac:dyDescent="0.2">
      <c r="A3050" t="s">
        <v>292</v>
      </c>
      <c r="B3050" t="s">
        <v>293</v>
      </c>
      <c r="C3050" t="s">
        <v>17760</v>
      </c>
      <c r="D3050" t="s">
        <v>17761</v>
      </c>
      <c r="F3050" t="s">
        <v>17762</v>
      </c>
      <c r="G3050" t="s">
        <v>17763</v>
      </c>
      <c r="H3050" t="s">
        <v>17296</v>
      </c>
      <c r="J3050" t="s">
        <v>17764</v>
      </c>
      <c r="K3050" t="s">
        <v>17765</v>
      </c>
      <c r="L3050" t="s">
        <v>303</v>
      </c>
      <c r="M3050" t="s">
        <v>312</v>
      </c>
    </row>
    <row r="3051" spans="1:13" x14ac:dyDescent="0.2">
      <c r="A3051" t="s">
        <v>292</v>
      </c>
      <c r="B3051" t="s">
        <v>293</v>
      </c>
      <c r="C3051" t="s">
        <v>17766</v>
      </c>
      <c r="D3051" t="s">
        <v>4900</v>
      </c>
      <c r="E3051" t="s">
        <v>17767</v>
      </c>
      <c r="F3051" t="s">
        <v>17768</v>
      </c>
      <c r="G3051" t="s">
        <v>17769</v>
      </c>
      <c r="H3051" t="s">
        <v>17296</v>
      </c>
      <c r="J3051" t="s">
        <v>17770</v>
      </c>
      <c r="K3051" t="s">
        <v>302</v>
      </c>
      <c r="L3051" t="s">
        <v>303</v>
      </c>
      <c r="M3051" t="s">
        <v>1399</v>
      </c>
    </row>
    <row r="3052" spans="1:13" x14ac:dyDescent="0.2">
      <c r="A3052" t="s">
        <v>292</v>
      </c>
      <c r="B3052" t="s">
        <v>293</v>
      </c>
      <c r="C3052" t="s">
        <v>17771</v>
      </c>
      <c r="D3052" t="s">
        <v>17772</v>
      </c>
      <c r="E3052" t="s">
        <v>17773</v>
      </c>
      <c r="F3052" t="s">
        <v>17774</v>
      </c>
      <c r="G3052" t="s">
        <v>17775</v>
      </c>
      <c r="H3052" t="s">
        <v>17290</v>
      </c>
      <c r="J3052" t="s">
        <v>17776</v>
      </c>
      <c r="K3052" t="s">
        <v>17777</v>
      </c>
      <c r="L3052" t="s">
        <v>303</v>
      </c>
      <c r="M3052" t="s">
        <v>2347</v>
      </c>
    </row>
    <row r="3053" spans="1:13" x14ac:dyDescent="0.2">
      <c r="A3053" t="s">
        <v>292</v>
      </c>
      <c r="B3053" t="s">
        <v>293</v>
      </c>
      <c r="C3053" t="s">
        <v>17778</v>
      </c>
      <c r="D3053" t="s">
        <v>492</v>
      </c>
      <c r="E3053" t="s">
        <v>493</v>
      </c>
      <c r="F3053" t="s">
        <v>17779</v>
      </c>
      <c r="G3053" t="s">
        <v>17780</v>
      </c>
      <c r="H3053" t="s">
        <v>17247</v>
      </c>
      <c r="I3053" t="s">
        <v>17248</v>
      </c>
      <c r="J3053" t="s">
        <v>17781</v>
      </c>
      <c r="K3053" t="s">
        <v>17782</v>
      </c>
      <c r="L3053" t="s">
        <v>303</v>
      </c>
      <c r="M3053" t="s">
        <v>415</v>
      </c>
    </row>
    <row r="3054" spans="1:13" x14ac:dyDescent="0.2">
      <c r="A3054" t="s">
        <v>292</v>
      </c>
      <c r="B3054" t="s">
        <v>293</v>
      </c>
      <c r="C3054" t="s">
        <v>17783</v>
      </c>
      <c r="D3054" t="s">
        <v>401</v>
      </c>
      <c r="E3054" t="s">
        <v>402</v>
      </c>
      <c r="F3054" t="s">
        <v>17784</v>
      </c>
      <c r="G3054" t="s">
        <v>17785</v>
      </c>
      <c r="H3054" t="s">
        <v>17296</v>
      </c>
      <c r="I3054" t="s">
        <v>17297</v>
      </c>
      <c r="J3054" t="s">
        <v>17786</v>
      </c>
      <c r="K3054" t="s">
        <v>17787</v>
      </c>
      <c r="L3054" t="s">
        <v>303</v>
      </c>
      <c r="M3054" t="s">
        <v>17788</v>
      </c>
    </row>
    <row r="3055" spans="1:13" x14ac:dyDescent="0.2">
      <c r="A3055" t="s">
        <v>292</v>
      </c>
      <c r="B3055" t="s">
        <v>293</v>
      </c>
      <c r="C3055" t="s">
        <v>17789</v>
      </c>
      <c r="D3055" t="s">
        <v>17790</v>
      </c>
      <c r="E3055" t="s">
        <v>17791</v>
      </c>
      <c r="F3055" t="s">
        <v>17792</v>
      </c>
      <c r="G3055" t="s">
        <v>2101</v>
      </c>
      <c r="H3055" t="s">
        <v>17793</v>
      </c>
      <c r="I3055" t="s">
        <v>17248</v>
      </c>
      <c r="J3055" t="s">
        <v>17794</v>
      </c>
      <c r="K3055" t="s">
        <v>17795</v>
      </c>
      <c r="L3055" t="s">
        <v>303</v>
      </c>
      <c r="M3055" t="s">
        <v>17796</v>
      </c>
    </row>
    <row r="3056" spans="1:13" x14ac:dyDescent="0.2">
      <c r="A3056" t="s">
        <v>292</v>
      </c>
      <c r="B3056" t="s">
        <v>293</v>
      </c>
      <c r="C3056" t="s">
        <v>17797</v>
      </c>
      <c r="D3056" t="s">
        <v>17798</v>
      </c>
      <c r="E3056" t="s">
        <v>17799</v>
      </c>
      <c r="F3056" t="s">
        <v>17800</v>
      </c>
      <c r="H3056" t="s">
        <v>17290</v>
      </c>
      <c r="J3056" t="s">
        <v>17801</v>
      </c>
      <c r="K3056" t="s">
        <v>17802</v>
      </c>
      <c r="L3056" t="s">
        <v>303</v>
      </c>
      <c r="M3056" t="s">
        <v>8904</v>
      </c>
    </row>
    <row r="3057" spans="1:13" x14ac:dyDescent="0.2">
      <c r="A3057" t="s">
        <v>292</v>
      </c>
      <c r="B3057" t="s">
        <v>293</v>
      </c>
      <c r="C3057" t="s">
        <v>17803</v>
      </c>
      <c r="D3057" t="s">
        <v>17798</v>
      </c>
      <c r="E3057" t="s">
        <v>17804</v>
      </c>
      <c r="F3057" t="s">
        <v>17805</v>
      </c>
      <c r="G3057" t="s">
        <v>17806</v>
      </c>
      <c r="H3057" t="s">
        <v>17290</v>
      </c>
      <c r="J3057" t="s">
        <v>17807</v>
      </c>
      <c r="K3057" t="s">
        <v>17808</v>
      </c>
      <c r="L3057" t="s">
        <v>303</v>
      </c>
      <c r="M3057" t="s">
        <v>8904</v>
      </c>
    </row>
    <row r="3058" spans="1:13" x14ac:dyDescent="0.2">
      <c r="A3058" t="s">
        <v>292</v>
      </c>
      <c r="B3058" t="s">
        <v>293</v>
      </c>
      <c r="C3058" t="s">
        <v>17809</v>
      </c>
      <c r="D3058" t="s">
        <v>17810</v>
      </c>
      <c r="F3058" t="s">
        <v>17344</v>
      </c>
      <c r="G3058" t="s">
        <v>17811</v>
      </c>
      <c r="H3058" t="s">
        <v>17413</v>
      </c>
      <c r="I3058" t="s">
        <v>17248</v>
      </c>
      <c r="J3058" t="s">
        <v>17812</v>
      </c>
      <c r="K3058" t="s">
        <v>17334</v>
      </c>
      <c r="L3058" t="s">
        <v>303</v>
      </c>
      <c r="M3058" t="s">
        <v>2027</v>
      </c>
    </row>
    <row r="3059" spans="1:13" x14ac:dyDescent="0.2">
      <c r="A3059" t="s">
        <v>292</v>
      </c>
      <c r="B3059" t="s">
        <v>293</v>
      </c>
      <c r="C3059" t="s">
        <v>17813</v>
      </c>
      <c r="D3059" t="s">
        <v>572</v>
      </c>
      <c r="E3059" t="s">
        <v>573</v>
      </c>
      <c r="F3059" t="s">
        <v>17814</v>
      </c>
      <c r="G3059" t="s">
        <v>17815</v>
      </c>
      <c r="H3059" t="s">
        <v>17303</v>
      </c>
      <c r="I3059" t="s">
        <v>17248</v>
      </c>
      <c r="J3059" t="s">
        <v>17816</v>
      </c>
      <c r="K3059" t="s">
        <v>17817</v>
      </c>
      <c r="L3059" t="s">
        <v>303</v>
      </c>
      <c r="M3059" t="s">
        <v>5402</v>
      </c>
    </row>
    <row r="3060" spans="1:13" x14ac:dyDescent="0.2">
      <c r="A3060" t="s">
        <v>292</v>
      </c>
      <c r="B3060" t="s">
        <v>293</v>
      </c>
      <c r="C3060" t="s">
        <v>17818</v>
      </c>
      <c r="D3060" t="s">
        <v>572</v>
      </c>
      <c r="E3060" t="s">
        <v>573</v>
      </c>
      <c r="F3060" t="s">
        <v>17819</v>
      </c>
      <c r="H3060" t="s">
        <v>17303</v>
      </c>
      <c r="I3060" t="s">
        <v>17248</v>
      </c>
      <c r="J3060" t="s">
        <v>17820</v>
      </c>
      <c r="K3060" t="s">
        <v>17821</v>
      </c>
      <c r="L3060" t="s">
        <v>303</v>
      </c>
      <c r="M3060" t="s">
        <v>5402</v>
      </c>
    </row>
    <row r="3061" spans="1:13" x14ac:dyDescent="0.2">
      <c r="A3061" t="s">
        <v>292</v>
      </c>
      <c r="B3061" t="s">
        <v>293</v>
      </c>
      <c r="C3061" t="s">
        <v>17822</v>
      </c>
      <c r="D3061" t="s">
        <v>17823</v>
      </c>
      <c r="F3061" t="s">
        <v>17344</v>
      </c>
      <c r="G3061" t="s">
        <v>17824</v>
      </c>
      <c r="H3061" t="s">
        <v>17825</v>
      </c>
      <c r="I3061" t="s">
        <v>17248</v>
      </c>
      <c r="J3061" t="s">
        <v>17826</v>
      </c>
      <c r="K3061" t="s">
        <v>17334</v>
      </c>
      <c r="L3061" t="s">
        <v>303</v>
      </c>
      <c r="M3061" t="s">
        <v>312</v>
      </c>
    </row>
    <row r="3062" spans="1:13" x14ac:dyDescent="0.2">
      <c r="A3062" t="s">
        <v>292</v>
      </c>
      <c r="B3062" t="s">
        <v>293</v>
      </c>
      <c r="C3062" t="s">
        <v>17827</v>
      </c>
      <c r="D3062" t="s">
        <v>17828</v>
      </c>
      <c r="F3062" t="s">
        <v>17829</v>
      </c>
      <c r="H3062" t="s">
        <v>17830</v>
      </c>
      <c r="I3062" t="s">
        <v>17248</v>
      </c>
      <c r="J3062" t="s">
        <v>17831</v>
      </c>
      <c r="K3062" t="s">
        <v>17832</v>
      </c>
      <c r="L3062" t="s">
        <v>303</v>
      </c>
      <c r="M3062" t="s">
        <v>3029</v>
      </c>
    </row>
    <row r="3063" spans="1:13" x14ac:dyDescent="0.2">
      <c r="A3063" t="s">
        <v>292</v>
      </c>
      <c r="B3063" t="s">
        <v>293</v>
      </c>
      <c r="C3063" t="s">
        <v>17833</v>
      </c>
      <c r="D3063" t="s">
        <v>17264</v>
      </c>
      <c r="E3063" t="s">
        <v>17265</v>
      </c>
      <c r="F3063" t="s">
        <v>17834</v>
      </c>
      <c r="G3063" t="s">
        <v>17716</v>
      </c>
      <c r="H3063" t="s">
        <v>17247</v>
      </c>
      <c r="I3063" t="s">
        <v>17248</v>
      </c>
      <c r="J3063" t="s">
        <v>17835</v>
      </c>
      <c r="K3063" t="s">
        <v>17836</v>
      </c>
      <c r="L3063" t="s">
        <v>303</v>
      </c>
      <c r="M3063" t="s">
        <v>17837</v>
      </c>
    </row>
    <row r="3064" spans="1:13" x14ac:dyDescent="0.2">
      <c r="A3064" t="s">
        <v>292</v>
      </c>
      <c r="B3064" t="s">
        <v>293</v>
      </c>
      <c r="C3064" t="s">
        <v>17838</v>
      </c>
      <c r="D3064" t="s">
        <v>349</v>
      </c>
      <c r="F3064" t="s">
        <v>17839</v>
      </c>
      <c r="G3064" t="s">
        <v>17840</v>
      </c>
      <c r="H3064" t="s">
        <v>17841</v>
      </c>
      <c r="I3064" t="s">
        <v>17339</v>
      </c>
      <c r="J3064" t="s">
        <v>17842</v>
      </c>
      <c r="K3064" t="s">
        <v>17843</v>
      </c>
      <c r="L3064" t="s">
        <v>303</v>
      </c>
      <c r="M3064" t="s">
        <v>422</v>
      </c>
    </row>
    <row r="3065" spans="1:13" x14ac:dyDescent="0.2">
      <c r="A3065" t="s">
        <v>292</v>
      </c>
      <c r="B3065" t="s">
        <v>293</v>
      </c>
      <c r="C3065" t="s">
        <v>17844</v>
      </c>
      <c r="D3065" t="s">
        <v>17845</v>
      </c>
      <c r="E3065" t="s">
        <v>17846</v>
      </c>
      <c r="F3065" t="s">
        <v>17847</v>
      </c>
      <c r="G3065" t="s">
        <v>17848</v>
      </c>
      <c r="H3065" t="s">
        <v>17339</v>
      </c>
      <c r="J3065" t="s">
        <v>17849</v>
      </c>
      <c r="K3065" t="s">
        <v>17850</v>
      </c>
      <c r="L3065" t="s">
        <v>303</v>
      </c>
      <c r="M3065" t="s">
        <v>17851</v>
      </c>
    </row>
    <row r="3066" spans="1:13" x14ac:dyDescent="0.2">
      <c r="A3066" t="s">
        <v>292</v>
      </c>
      <c r="B3066" t="s">
        <v>293</v>
      </c>
      <c r="C3066" t="s">
        <v>17852</v>
      </c>
      <c r="D3066" t="s">
        <v>17853</v>
      </c>
      <c r="E3066" t="s">
        <v>17854</v>
      </c>
      <c r="F3066" t="s">
        <v>17855</v>
      </c>
      <c r="G3066" t="s">
        <v>17856</v>
      </c>
      <c r="H3066" t="s">
        <v>17339</v>
      </c>
      <c r="J3066" t="s">
        <v>17857</v>
      </c>
      <c r="K3066" t="s">
        <v>17858</v>
      </c>
      <c r="L3066" t="s">
        <v>303</v>
      </c>
      <c r="M3066" t="s">
        <v>17859</v>
      </c>
    </row>
    <row r="3067" spans="1:13" x14ac:dyDescent="0.2">
      <c r="A3067" t="s">
        <v>292</v>
      </c>
      <c r="B3067" t="s">
        <v>293</v>
      </c>
      <c r="C3067" t="s">
        <v>17860</v>
      </c>
      <c r="D3067" t="s">
        <v>572</v>
      </c>
      <c r="E3067" t="s">
        <v>573</v>
      </c>
      <c r="F3067" t="s">
        <v>17861</v>
      </c>
      <c r="G3067" t="s">
        <v>17862</v>
      </c>
      <c r="H3067" t="s">
        <v>17863</v>
      </c>
      <c r="J3067" t="s">
        <v>17864</v>
      </c>
      <c r="K3067" t="s">
        <v>17865</v>
      </c>
      <c r="L3067" t="s">
        <v>303</v>
      </c>
      <c r="M3067" t="s">
        <v>5402</v>
      </c>
    </row>
    <row r="3068" spans="1:13" x14ac:dyDescent="0.2">
      <c r="A3068" t="s">
        <v>292</v>
      </c>
      <c r="B3068" t="s">
        <v>293</v>
      </c>
      <c r="C3068" t="s">
        <v>17866</v>
      </c>
      <c r="D3068" t="s">
        <v>844</v>
      </c>
      <c r="E3068" t="s">
        <v>296</v>
      </c>
      <c r="F3068" t="s">
        <v>1809</v>
      </c>
      <c r="G3068" t="s">
        <v>17867</v>
      </c>
      <c r="H3068" t="s">
        <v>17339</v>
      </c>
      <c r="J3068" t="s">
        <v>17868</v>
      </c>
      <c r="K3068" t="s">
        <v>17869</v>
      </c>
      <c r="L3068" t="s">
        <v>303</v>
      </c>
      <c r="M3068" t="s">
        <v>17870</v>
      </c>
    </row>
    <row r="3069" spans="1:13" x14ac:dyDescent="0.2">
      <c r="A3069" t="s">
        <v>292</v>
      </c>
      <c r="B3069" t="s">
        <v>293</v>
      </c>
      <c r="C3069" t="s">
        <v>17871</v>
      </c>
      <c r="D3069" t="s">
        <v>17872</v>
      </c>
      <c r="E3069" t="s">
        <v>17873</v>
      </c>
      <c r="F3069" t="s">
        <v>5155</v>
      </c>
      <c r="G3069" t="s">
        <v>17874</v>
      </c>
      <c r="H3069" t="s">
        <v>17339</v>
      </c>
      <c r="J3069" t="s">
        <v>17875</v>
      </c>
      <c r="K3069" t="s">
        <v>17876</v>
      </c>
      <c r="L3069" t="s">
        <v>303</v>
      </c>
      <c r="M3069" t="s">
        <v>5955</v>
      </c>
    </row>
    <row r="3070" spans="1:13" x14ac:dyDescent="0.2">
      <c r="A3070" t="s">
        <v>292</v>
      </c>
      <c r="B3070" t="s">
        <v>293</v>
      </c>
      <c r="C3070" t="s">
        <v>17877</v>
      </c>
      <c r="D3070" t="s">
        <v>572</v>
      </c>
      <c r="E3070" t="s">
        <v>573</v>
      </c>
      <c r="F3070" t="s">
        <v>17878</v>
      </c>
      <c r="G3070" t="s">
        <v>17339</v>
      </c>
      <c r="J3070" t="s">
        <v>17879</v>
      </c>
      <c r="K3070" t="s">
        <v>17880</v>
      </c>
      <c r="L3070" t="s">
        <v>303</v>
      </c>
      <c r="M3070" t="s">
        <v>17881</v>
      </c>
    </row>
    <row r="3071" spans="1:13" x14ac:dyDescent="0.2">
      <c r="A3071" t="s">
        <v>292</v>
      </c>
      <c r="B3071" t="s">
        <v>293</v>
      </c>
      <c r="C3071" t="s">
        <v>17882</v>
      </c>
      <c r="D3071" t="s">
        <v>17883</v>
      </c>
      <c r="F3071" t="s">
        <v>17884</v>
      </c>
      <c r="G3071" t="s">
        <v>17885</v>
      </c>
      <c r="H3071" t="s">
        <v>17886</v>
      </c>
      <c r="I3071" t="s">
        <v>17339</v>
      </c>
      <c r="J3071" t="s">
        <v>17887</v>
      </c>
      <c r="K3071" t="s">
        <v>17888</v>
      </c>
      <c r="L3071" t="s">
        <v>303</v>
      </c>
      <c r="M3071" t="s">
        <v>312</v>
      </c>
    </row>
    <row r="3072" spans="1:13" x14ac:dyDescent="0.2">
      <c r="A3072" t="s">
        <v>292</v>
      </c>
      <c r="B3072" t="s">
        <v>293</v>
      </c>
      <c r="C3072" t="s">
        <v>17889</v>
      </c>
      <c r="D3072" t="s">
        <v>17890</v>
      </c>
      <c r="E3072" t="s">
        <v>17891</v>
      </c>
      <c r="F3072" t="s">
        <v>17892</v>
      </c>
      <c r="G3072" t="s">
        <v>17893</v>
      </c>
      <c r="H3072" t="s">
        <v>17339</v>
      </c>
      <c r="J3072" t="s">
        <v>17894</v>
      </c>
      <c r="K3072" t="s">
        <v>17895</v>
      </c>
      <c r="L3072" t="s">
        <v>303</v>
      </c>
      <c r="M3072" t="s">
        <v>7350</v>
      </c>
    </row>
    <row r="3073" spans="1:13" x14ac:dyDescent="0.2">
      <c r="A3073" t="s">
        <v>292</v>
      </c>
      <c r="B3073" t="s">
        <v>293</v>
      </c>
      <c r="C3073" t="s">
        <v>17896</v>
      </c>
      <c r="D3073" t="s">
        <v>2857</v>
      </c>
      <c r="E3073" t="s">
        <v>17897</v>
      </c>
      <c r="F3073" t="s">
        <v>17898</v>
      </c>
      <c r="G3073" t="s">
        <v>17899</v>
      </c>
      <c r="H3073" t="s">
        <v>17862</v>
      </c>
      <c r="I3073" t="s">
        <v>17863</v>
      </c>
      <c r="J3073" t="s">
        <v>17900</v>
      </c>
      <c r="K3073" t="s">
        <v>17901</v>
      </c>
      <c r="L3073" t="s">
        <v>303</v>
      </c>
      <c r="M3073" t="s">
        <v>17902</v>
      </c>
    </row>
    <row r="3074" spans="1:13" x14ac:dyDescent="0.2">
      <c r="A3074" t="s">
        <v>292</v>
      </c>
      <c r="B3074" t="s">
        <v>293</v>
      </c>
      <c r="C3074" t="s">
        <v>17903</v>
      </c>
      <c r="D3074" t="s">
        <v>349</v>
      </c>
      <c r="E3074" t="s">
        <v>1348</v>
      </c>
      <c r="F3074" t="s">
        <v>17904</v>
      </c>
      <c r="G3074" t="s">
        <v>17905</v>
      </c>
      <c r="H3074" t="s">
        <v>17906</v>
      </c>
      <c r="J3074" t="s">
        <v>17907</v>
      </c>
      <c r="K3074" t="s">
        <v>17908</v>
      </c>
      <c r="L3074" t="s">
        <v>303</v>
      </c>
      <c r="M3074" t="s">
        <v>16268</v>
      </c>
    </row>
    <row r="3075" spans="1:13" x14ac:dyDescent="0.2">
      <c r="A3075" t="s">
        <v>292</v>
      </c>
      <c r="B3075" t="s">
        <v>293</v>
      </c>
      <c r="C3075" t="s">
        <v>17909</v>
      </c>
      <c r="D3075" t="s">
        <v>349</v>
      </c>
      <c r="E3075" t="s">
        <v>1355</v>
      </c>
      <c r="F3075" t="s">
        <v>17910</v>
      </c>
      <c r="G3075" t="s">
        <v>17911</v>
      </c>
      <c r="H3075" t="s">
        <v>17339</v>
      </c>
      <c r="J3075" t="s">
        <v>17912</v>
      </c>
      <c r="K3075" t="s">
        <v>17913</v>
      </c>
      <c r="L3075" t="s">
        <v>303</v>
      </c>
      <c r="M3075" t="s">
        <v>17914</v>
      </c>
    </row>
    <row r="3076" spans="1:13" x14ac:dyDescent="0.2">
      <c r="A3076" t="s">
        <v>292</v>
      </c>
      <c r="B3076" t="s">
        <v>293</v>
      </c>
      <c r="C3076" t="s">
        <v>17915</v>
      </c>
      <c r="D3076" t="s">
        <v>349</v>
      </c>
      <c r="E3076" t="s">
        <v>1348</v>
      </c>
      <c r="F3076" t="s">
        <v>17916</v>
      </c>
      <c r="G3076" t="s">
        <v>17917</v>
      </c>
      <c r="H3076" t="s">
        <v>17863</v>
      </c>
      <c r="I3076" t="s">
        <v>17906</v>
      </c>
      <c r="J3076" t="s">
        <v>17918</v>
      </c>
      <c r="K3076" t="s">
        <v>17919</v>
      </c>
      <c r="L3076" t="s">
        <v>303</v>
      </c>
      <c r="M3076" t="s">
        <v>6890</v>
      </c>
    </row>
    <row r="3077" spans="1:13" x14ac:dyDescent="0.2">
      <c r="A3077" t="s">
        <v>292</v>
      </c>
      <c r="B3077" t="s">
        <v>293</v>
      </c>
      <c r="C3077" t="s">
        <v>17920</v>
      </c>
      <c r="D3077" t="s">
        <v>17921</v>
      </c>
      <c r="E3077" t="s">
        <v>17922</v>
      </c>
      <c r="F3077" t="s">
        <v>17923</v>
      </c>
      <c r="G3077" t="s">
        <v>17924</v>
      </c>
      <c r="H3077" t="s">
        <v>17339</v>
      </c>
      <c r="J3077" t="s">
        <v>17925</v>
      </c>
      <c r="K3077" t="s">
        <v>17926</v>
      </c>
      <c r="L3077" t="s">
        <v>303</v>
      </c>
      <c r="M3077" t="s">
        <v>17927</v>
      </c>
    </row>
    <row r="3078" spans="1:13" x14ac:dyDescent="0.2">
      <c r="A3078" t="s">
        <v>292</v>
      </c>
      <c r="B3078" t="s">
        <v>293</v>
      </c>
      <c r="C3078" t="s">
        <v>17928</v>
      </c>
      <c r="D3078" t="s">
        <v>17929</v>
      </c>
      <c r="E3078" t="s">
        <v>17930</v>
      </c>
      <c r="F3078" t="s">
        <v>17931</v>
      </c>
      <c r="G3078" t="s">
        <v>17932</v>
      </c>
      <c r="H3078" t="s">
        <v>17339</v>
      </c>
      <c r="J3078" t="s">
        <v>17933</v>
      </c>
      <c r="K3078" t="s">
        <v>17934</v>
      </c>
      <c r="L3078" t="s">
        <v>303</v>
      </c>
      <c r="M3078" t="s">
        <v>15903</v>
      </c>
    </row>
    <row r="3079" spans="1:13" x14ac:dyDescent="0.2">
      <c r="A3079" t="s">
        <v>292</v>
      </c>
      <c r="B3079" t="s">
        <v>293</v>
      </c>
      <c r="C3079" t="s">
        <v>17935</v>
      </c>
      <c r="D3079" t="s">
        <v>572</v>
      </c>
      <c r="E3079" t="s">
        <v>573</v>
      </c>
      <c r="F3079" t="s">
        <v>17936</v>
      </c>
      <c r="G3079" t="s">
        <v>17937</v>
      </c>
      <c r="H3079" t="s">
        <v>17339</v>
      </c>
      <c r="J3079" t="s">
        <v>17938</v>
      </c>
      <c r="K3079" t="s">
        <v>17939</v>
      </c>
      <c r="L3079" t="s">
        <v>303</v>
      </c>
      <c r="M3079" t="s">
        <v>976</v>
      </c>
    </row>
    <row r="3080" spans="1:13" x14ac:dyDescent="0.2">
      <c r="A3080" t="s">
        <v>292</v>
      </c>
      <c r="B3080" t="s">
        <v>293</v>
      </c>
      <c r="C3080" t="s">
        <v>17940</v>
      </c>
      <c r="D3080" t="s">
        <v>17941</v>
      </c>
      <c r="E3080" t="s">
        <v>17942</v>
      </c>
      <c r="F3080" t="s">
        <v>17943</v>
      </c>
      <c r="G3080" t="s">
        <v>17944</v>
      </c>
      <c r="H3080" t="s">
        <v>17339</v>
      </c>
      <c r="J3080" t="s">
        <v>17945</v>
      </c>
      <c r="K3080" t="s">
        <v>17946</v>
      </c>
      <c r="L3080" t="s">
        <v>303</v>
      </c>
      <c r="M3080" t="s">
        <v>11810</v>
      </c>
    </row>
    <row r="3081" spans="1:13" x14ac:dyDescent="0.2">
      <c r="A3081" t="s">
        <v>292</v>
      </c>
      <c r="B3081" t="s">
        <v>293</v>
      </c>
      <c r="C3081" t="s">
        <v>17947</v>
      </c>
      <c r="D3081" t="s">
        <v>17948</v>
      </c>
      <c r="E3081" t="s">
        <v>17949</v>
      </c>
      <c r="F3081" t="s">
        <v>17950</v>
      </c>
      <c r="G3081" t="s">
        <v>17951</v>
      </c>
      <c r="H3081" t="s">
        <v>17339</v>
      </c>
      <c r="J3081" t="s">
        <v>17952</v>
      </c>
      <c r="K3081" t="s">
        <v>17953</v>
      </c>
      <c r="L3081" t="s">
        <v>303</v>
      </c>
      <c r="M3081" t="s">
        <v>2749</v>
      </c>
    </row>
    <row r="3082" spans="1:13" x14ac:dyDescent="0.2">
      <c r="A3082" t="s">
        <v>292</v>
      </c>
      <c r="B3082" t="s">
        <v>293</v>
      </c>
      <c r="C3082" t="s">
        <v>17954</v>
      </c>
      <c r="D3082" t="s">
        <v>17955</v>
      </c>
      <c r="F3082" t="s">
        <v>17956</v>
      </c>
      <c r="G3082" t="s">
        <v>17957</v>
      </c>
      <c r="H3082" t="s">
        <v>17339</v>
      </c>
      <c r="J3082" t="s">
        <v>17958</v>
      </c>
      <c r="K3082" t="s">
        <v>302</v>
      </c>
      <c r="L3082" t="s">
        <v>303</v>
      </c>
      <c r="M3082" t="s">
        <v>422</v>
      </c>
    </row>
    <row r="3083" spans="1:13" x14ac:dyDescent="0.2">
      <c r="A3083" t="s">
        <v>292</v>
      </c>
      <c r="B3083" t="s">
        <v>293</v>
      </c>
      <c r="C3083" t="s">
        <v>17959</v>
      </c>
      <c r="D3083" t="s">
        <v>401</v>
      </c>
      <c r="E3083" t="s">
        <v>402</v>
      </c>
      <c r="F3083" t="s">
        <v>17960</v>
      </c>
      <c r="G3083" t="s">
        <v>17961</v>
      </c>
      <c r="H3083" t="s">
        <v>17339</v>
      </c>
      <c r="J3083" t="s">
        <v>17962</v>
      </c>
      <c r="K3083" t="s">
        <v>17963</v>
      </c>
      <c r="L3083" t="s">
        <v>303</v>
      </c>
      <c r="M3083" t="s">
        <v>17964</v>
      </c>
    </row>
    <row r="3084" spans="1:13" x14ac:dyDescent="0.2">
      <c r="A3084" t="s">
        <v>292</v>
      </c>
      <c r="B3084" t="s">
        <v>293</v>
      </c>
      <c r="C3084" t="s">
        <v>17965</v>
      </c>
      <c r="D3084" t="s">
        <v>572</v>
      </c>
      <c r="E3084" t="s">
        <v>573</v>
      </c>
      <c r="F3084" t="s">
        <v>1700</v>
      </c>
      <c r="G3084" t="s">
        <v>17966</v>
      </c>
      <c r="H3084" t="s">
        <v>17339</v>
      </c>
      <c r="J3084" t="s">
        <v>17967</v>
      </c>
      <c r="K3084" t="s">
        <v>17968</v>
      </c>
      <c r="L3084" t="s">
        <v>303</v>
      </c>
      <c r="M3084" t="s">
        <v>5402</v>
      </c>
    </row>
    <row r="3085" spans="1:13" x14ac:dyDescent="0.2">
      <c r="A3085" t="s">
        <v>292</v>
      </c>
      <c r="B3085" t="s">
        <v>293</v>
      </c>
      <c r="C3085" t="s">
        <v>17969</v>
      </c>
      <c r="D3085" t="s">
        <v>5270</v>
      </c>
      <c r="E3085" t="s">
        <v>17970</v>
      </c>
      <c r="F3085" t="s">
        <v>17971</v>
      </c>
      <c r="G3085" t="s">
        <v>17972</v>
      </c>
      <c r="H3085" t="s">
        <v>17973</v>
      </c>
      <c r="I3085" t="s">
        <v>17339</v>
      </c>
      <c r="J3085" t="s">
        <v>17974</v>
      </c>
      <c r="K3085" t="s">
        <v>17975</v>
      </c>
      <c r="L3085" t="s">
        <v>303</v>
      </c>
      <c r="M3085" t="s">
        <v>4148</v>
      </c>
    </row>
    <row r="3086" spans="1:13" x14ac:dyDescent="0.2">
      <c r="A3086" t="s">
        <v>292</v>
      </c>
      <c r="B3086" t="s">
        <v>293</v>
      </c>
      <c r="C3086" t="s">
        <v>17976</v>
      </c>
      <c r="D3086" t="s">
        <v>349</v>
      </c>
      <c r="F3086" t="s">
        <v>17977</v>
      </c>
      <c r="G3086" t="s">
        <v>17978</v>
      </c>
      <c r="H3086" t="s">
        <v>17979</v>
      </c>
      <c r="I3086" t="s">
        <v>17339</v>
      </c>
      <c r="J3086" t="s">
        <v>17980</v>
      </c>
      <c r="K3086" t="s">
        <v>17981</v>
      </c>
      <c r="L3086" t="s">
        <v>303</v>
      </c>
      <c r="M3086" t="s">
        <v>422</v>
      </c>
    </row>
    <row r="3087" spans="1:13" x14ac:dyDescent="0.2">
      <c r="A3087" t="s">
        <v>292</v>
      </c>
      <c r="B3087" t="s">
        <v>293</v>
      </c>
      <c r="C3087" t="s">
        <v>17982</v>
      </c>
      <c r="D3087" t="s">
        <v>17983</v>
      </c>
      <c r="E3087" t="s">
        <v>17984</v>
      </c>
      <c r="F3087" t="s">
        <v>17985</v>
      </c>
      <c r="G3087" t="s">
        <v>17986</v>
      </c>
      <c r="H3087" t="s">
        <v>17339</v>
      </c>
      <c r="J3087" t="s">
        <v>17987</v>
      </c>
      <c r="K3087" t="s">
        <v>17988</v>
      </c>
      <c r="L3087" t="s">
        <v>303</v>
      </c>
      <c r="M3087" t="s">
        <v>17989</v>
      </c>
    </row>
    <row r="3088" spans="1:13" x14ac:dyDescent="0.2">
      <c r="A3088" t="s">
        <v>292</v>
      </c>
      <c r="B3088" t="s">
        <v>293</v>
      </c>
      <c r="C3088" t="s">
        <v>17990</v>
      </c>
      <c r="D3088" t="s">
        <v>17991</v>
      </c>
      <c r="F3088" t="s">
        <v>17992</v>
      </c>
      <c r="G3088" t="s">
        <v>17993</v>
      </c>
      <c r="H3088" t="s">
        <v>17994</v>
      </c>
      <c r="I3088" t="s">
        <v>17995</v>
      </c>
      <c r="J3088" t="s">
        <v>17996</v>
      </c>
      <c r="K3088" t="s">
        <v>17997</v>
      </c>
      <c r="L3088" t="s">
        <v>303</v>
      </c>
      <c r="M3088" t="s">
        <v>4650</v>
      </c>
    </row>
    <row r="3089" spans="1:13" x14ac:dyDescent="0.2">
      <c r="A3089" t="s">
        <v>292</v>
      </c>
      <c r="B3089" t="s">
        <v>293</v>
      </c>
      <c r="C3089" t="s">
        <v>17998</v>
      </c>
      <c r="D3089" t="s">
        <v>17999</v>
      </c>
      <c r="E3089" t="s">
        <v>18000</v>
      </c>
      <c r="F3089" t="s">
        <v>18001</v>
      </c>
      <c r="G3089" t="s">
        <v>17863</v>
      </c>
      <c r="H3089" t="s">
        <v>17906</v>
      </c>
      <c r="J3089" t="s">
        <v>18002</v>
      </c>
      <c r="K3089" t="s">
        <v>18003</v>
      </c>
      <c r="L3089" t="s">
        <v>303</v>
      </c>
      <c r="M3089" t="s">
        <v>18004</v>
      </c>
    </row>
    <row r="3090" spans="1:13" x14ac:dyDescent="0.2">
      <c r="A3090" t="s">
        <v>292</v>
      </c>
      <c r="B3090" t="s">
        <v>293</v>
      </c>
      <c r="C3090" t="s">
        <v>18005</v>
      </c>
      <c r="D3090" t="s">
        <v>349</v>
      </c>
      <c r="E3090" t="s">
        <v>424</v>
      </c>
      <c r="F3090" t="s">
        <v>18006</v>
      </c>
      <c r="G3090" t="s">
        <v>18007</v>
      </c>
      <c r="H3090" t="s">
        <v>17339</v>
      </c>
      <c r="J3090" t="s">
        <v>17967</v>
      </c>
      <c r="K3090" t="s">
        <v>18008</v>
      </c>
      <c r="L3090" t="s">
        <v>303</v>
      </c>
      <c r="M3090" t="s">
        <v>2436</v>
      </c>
    </row>
    <row r="3091" spans="1:13" x14ac:dyDescent="0.2">
      <c r="A3091" t="s">
        <v>292</v>
      </c>
      <c r="B3091" t="s">
        <v>293</v>
      </c>
      <c r="C3091" t="s">
        <v>18009</v>
      </c>
      <c r="D3091" t="s">
        <v>572</v>
      </c>
      <c r="E3091" t="s">
        <v>573</v>
      </c>
      <c r="F3091" t="s">
        <v>18010</v>
      </c>
      <c r="H3091" t="s">
        <v>17863</v>
      </c>
      <c r="I3091" t="s">
        <v>17995</v>
      </c>
      <c r="J3091" t="s">
        <v>18011</v>
      </c>
      <c r="K3091" t="s">
        <v>18012</v>
      </c>
      <c r="L3091" t="s">
        <v>303</v>
      </c>
      <c r="M3091" t="s">
        <v>2631</v>
      </c>
    </row>
    <row r="3092" spans="1:13" x14ac:dyDescent="0.2">
      <c r="A3092" t="s">
        <v>292</v>
      </c>
      <c r="B3092" t="s">
        <v>293</v>
      </c>
      <c r="C3092" t="s">
        <v>18013</v>
      </c>
      <c r="D3092" t="s">
        <v>18014</v>
      </c>
      <c r="E3092" t="s">
        <v>18015</v>
      </c>
      <c r="F3092" t="s">
        <v>18016</v>
      </c>
      <c r="G3092" t="s">
        <v>18017</v>
      </c>
      <c r="H3092" t="s">
        <v>17863</v>
      </c>
      <c r="J3092" t="s">
        <v>18018</v>
      </c>
      <c r="K3092" t="s">
        <v>302</v>
      </c>
      <c r="L3092" t="s">
        <v>303</v>
      </c>
      <c r="M3092" t="s">
        <v>18019</v>
      </c>
    </row>
    <row r="3093" spans="1:13" x14ac:dyDescent="0.2">
      <c r="A3093" t="s">
        <v>292</v>
      </c>
      <c r="B3093" t="s">
        <v>293</v>
      </c>
      <c r="C3093" t="s">
        <v>18020</v>
      </c>
      <c r="D3093" t="s">
        <v>349</v>
      </c>
      <c r="E3093" t="s">
        <v>1348</v>
      </c>
      <c r="F3093" t="s">
        <v>18021</v>
      </c>
      <c r="H3093" t="s">
        <v>17863</v>
      </c>
      <c r="I3093" t="s">
        <v>17906</v>
      </c>
      <c r="J3093" t="s">
        <v>18022</v>
      </c>
      <c r="K3093" t="s">
        <v>18023</v>
      </c>
      <c r="L3093" t="s">
        <v>303</v>
      </c>
      <c r="M3093" t="s">
        <v>18024</v>
      </c>
    </row>
    <row r="3094" spans="1:13" x14ac:dyDescent="0.2">
      <c r="A3094" t="s">
        <v>292</v>
      </c>
      <c r="B3094" t="s">
        <v>293</v>
      </c>
      <c r="C3094" t="s">
        <v>18025</v>
      </c>
      <c r="D3094" t="s">
        <v>7125</v>
      </c>
      <c r="F3094" t="s">
        <v>18026</v>
      </c>
      <c r="G3094" t="s">
        <v>18027</v>
      </c>
      <c r="H3094" t="s">
        <v>17339</v>
      </c>
      <c r="J3094" t="s">
        <v>18028</v>
      </c>
      <c r="K3094" t="s">
        <v>18029</v>
      </c>
      <c r="L3094" t="s">
        <v>303</v>
      </c>
      <c r="M3094" t="s">
        <v>1190</v>
      </c>
    </row>
    <row r="3095" spans="1:13" x14ac:dyDescent="0.2">
      <c r="A3095" t="s">
        <v>292</v>
      </c>
      <c r="B3095" t="s">
        <v>293</v>
      </c>
      <c r="C3095" t="s">
        <v>18030</v>
      </c>
      <c r="D3095" t="s">
        <v>18031</v>
      </c>
      <c r="E3095" t="s">
        <v>18032</v>
      </c>
      <c r="F3095" t="s">
        <v>18033</v>
      </c>
      <c r="G3095" t="s">
        <v>17951</v>
      </c>
      <c r="H3095" t="s">
        <v>17339</v>
      </c>
      <c r="J3095" t="s">
        <v>18034</v>
      </c>
      <c r="K3095" t="s">
        <v>18035</v>
      </c>
      <c r="L3095" t="s">
        <v>303</v>
      </c>
      <c r="M3095" t="s">
        <v>6771</v>
      </c>
    </row>
    <row r="3096" spans="1:13" x14ac:dyDescent="0.2">
      <c r="A3096" t="s">
        <v>292</v>
      </c>
      <c r="B3096" t="s">
        <v>293</v>
      </c>
      <c r="C3096" t="s">
        <v>18036</v>
      </c>
      <c r="D3096" t="s">
        <v>18037</v>
      </c>
      <c r="E3096" t="s">
        <v>18038</v>
      </c>
      <c r="F3096" t="s">
        <v>18039</v>
      </c>
      <c r="G3096" t="s">
        <v>18040</v>
      </c>
      <c r="H3096" t="s">
        <v>17339</v>
      </c>
      <c r="J3096" t="s">
        <v>18041</v>
      </c>
      <c r="K3096" t="s">
        <v>18042</v>
      </c>
      <c r="L3096" t="s">
        <v>303</v>
      </c>
      <c r="M3096" t="s">
        <v>18043</v>
      </c>
    </row>
    <row r="3097" spans="1:13" x14ac:dyDescent="0.2">
      <c r="A3097" t="s">
        <v>292</v>
      </c>
      <c r="B3097" t="s">
        <v>293</v>
      </c>
      <c r="C3097" t="s">
        <v>18044</v>
      </c>
      <c r="D3097" t="s">
        <v>394</v>
      </c>
      <c r="E3097" t="s">
        <v>1809</v>
      </c>
      <c r="F3097" t="s">
        <v>18045</v>
      </c>
      <c r="H3097" t="s">
        <v>18046</v>
      </c>
      <c r="I3097" t="s">
        <v>17339</v>
      </c>
      <c r="J3097" t="s">
        <v>18047</v>
      </c>
      <c r="K3097" t="s">
        <v>18048</v>
      </c>
      <c r="L3097" t="s">
        <v>303</v>
      </c>
      <c r="M3097" t="s">
        <v>18049</v>
      </c>
    </row>
    <row r="3098" spans="1:13" x14ac:dyDescent="0.2">
      <c r="A3098" t="s">
        <v>292</v>
      </c>
      <c r="B3098" t="s">
        <v>293</v>
      </c>
      <c r="C3098" t="s">
        <v>18050</v>
      </c>
      <c r="D3098" t="s">
        <v>844</v>
      </c>
      <c r="E3098" t="s">
        <v>296</v>
      </c>
      <c r="F3098" t="s">
        <v>18051</v>
      </c>
      <c r="G3098" t="s">
        <v>17856</v>
      </c>
      <c r="H3098" t="s">
        <v>17339</v>
      </c>
      <c r="J3098" t="s">
        <v>18052</v>
      </c>
      <c r="K3098" t="s">
        <v>18053</v>
      </c>
      <c r="L3098" t="s">
        <v>303</v>
      </c>
      <c r="M3098" t="s">
        <v>1323</v>
      </c>
    </row>
    <row r="3099" spans="1:13" x14ac:dyDescent="0.2">
      <c r="A3099" t="s">
        <v>292</v>
      </c>
      <c r="B3099" t="s">
        <v>293</v>
      </c>
      <c r="C3099" t="s">
        <v>18054</v>
      </c>
      <c r="D3099" t="s">
        <v>349</v>
      </c>
      <c r="F3099" t="s">
        <v>18055</v>
      </c>
      <c r="G3099" t="s">
        <v>18027</v>
      </c>
      <c r="H3099" t="s">
        <v>17339</v>
      </c>
      <c r="J3099" t="s">
        <v>18056</v>
      </c>
      <c r="K3099" t="s">
        <v>18057</v>
      </c>
      <c r="L3099" t="s">
        <v>303</v>
      </c>
      <c r="M3099" t="s">
        <v>422</v>
      </c>
    </row>
    <row r="3100" spans="1:13" x14ac:dyDescent="0.2">
      <c r="A3100" t="s">
        <v>292</v>
      </c>
      <c r="B3100" t="s">
        <v>293</v>
      </c>
      <c r="C3100" t="s">
        <v>18058</v>
      </c>
      <c r="D3100" t="s">
        <v>2857</v>
      </c>
      <c r="F3100" t="s">
        <v>18059</v>
      </c>
      <c r="G3100" t="s">
        <v>18060</v>
      </c>
      <c r="H3100" t="s">
        <v>17339</v>
      </c>
      <c r="J3100" t="s">
        <v>18061</v>
      </c>
      <c r="K3100" t="s">
        <v>18062</v>
      </c>
      <c r="L3100" t="s">
        <v>303</v>
      </c>
      <c r="M3100" t="s">
        <v>18063</v>
      </c>
    </row>
    <row r="3101" spans="1:13" x14ac:dyDescent="0.2">
      <c r="A3101" t="s">
        <v>292</v>
      </c>
      <c r="B3101" t="s">
        <v>293</v>
      </c>
      <c r="C3101" t="s">
        <v>18064</v>
      </c>
      <c r="D3101" t="s">
        <v>572</v>
      </c>
      <c r="E3101" t="s">
        <v>573</v>
      </c>
      <c r="F3101" t="s">
        <v>11536</v>
      </c>
      <c r="G3101" t="s">
        <v>17893</v>
      </c>
      <c r="H3101" t="s">
        <v>17339</v>
      </c>
      <c r="J3101" t="s">
        <v>18065</v>
      </c>
      <c r="K3101" t="s">
        <v>18066</v>
      </c>
      <c r="L3101" t="s">
        <v>303</v>
      </c>
      <c r="M3101" t="s">
        <v>5402</v>
      </c>
    </row>
    <row r="3102" spans="1:13" x14ac:dyDescent="0.2">
      <c r="A3102" t="s">
        <v>292</v>
      </c>
      <c r="B3102" t="s">
        <v>293</v>
      </c>
      <c r="C3102" t="s">
        <v>18067</v>
      </c>
      <c r="D3102" t="s">
        <v>7125</v>
      </c>
      <c r="F3102" t="s">
        <v>18068</v>
      </c>
      <c r="G3102" t="s">
        <v>18069</v>
      </c>
      <c r="H3102" t="s">
        <v>17339</v>
      </c>
      <c r="J3102" t="s">
        <v>18070</v>
      </c>
      <c r="K3102" t="s">
        <v>18071</v>
      </c>
      <c r="L3102" t="s">
        <v>303</v>
      </c>
      <c r="M3102" t="s">
        <v>13766</v>
      </c>
    </row>
    <row r="3103" spans="1:13" x14ac:dyDescent="0.2">
      <c r="A3103" t="s">
        <v>292</v>
      </c>
      <c r="B3103" t="s">
        <v>293</v>
      </c>
      <c r="C3103" t="s">
        <v>18072</v>
      </c>
      <c r="D3103" t="s">
        <v>18073</v>
      </c>
      <c r="E3103" t="s">
        <v>18074</v>
      </c>
      <c r="F3103" t="s">
        <v>4876</v>
      </c>
      <c r="G3103" t="s">
        <v>17932</v>
      </c>
      <c r="H3103" t="s">
        <v>17339</v>
      </c>
      <c r="J3103" t="s">
        <v>18075</v>
      </c>
      <c r="K3103" t="s">
        <v>18076</v>
      </c>
      <c r="L3103" t="s">
        <v>303</v>
      </c>
      <c r="M3103" t="s">
        <v>1399</v>
      </c>
    </row>
    <row r="3104" spans="1:13" x14ac:dyDescent="0.2">
      <c r="A3104" t="s">
        <v>292</v>
      </c>
      <c r="B3104" t="s">
        <v>293</v>
      </c>
      <c r="C3104" t="s">
        <v>18077</v>
      </c>
      <c r="D3104" t="s">
        <v>572</v>
      </c>
      <c r="E3104" t="s">
        <v>573</v>
      </c>
      <c r="F3104" t="s">
        <v>18078</v>
      </c>
      <c r="H3104" t="s">
        <v>18079</v>
      </c>
      <c r="I3104" t="s">
        <v>17339</v>
      </c>
      <c r="J3104" t="s">
        <v>18080</v>
      </c>
      <c r="K3104" t="s">
        <v>18081</v>
      </c>
      <c r="L3104" t="s">
        <v>303</v>
      </c>
      <c r="M3104" t="s">
        <v>18082</v>
      </c>
    </row>
    <row r="3105" spans="1:13" x14ac:dyDescent="0.2">
      <c r="A3105" t="s">
        <v>292</v>
      </c>
      <c r="B3105" t="s">
        <v>293</v>
      </c>
      <c r="C3105" t="s">
        <v>18083</v>
      </c>
      <c r="D3105" t="s">
        <v>349</v>
      </c>
      <c r="F3105" t="s">
        <v>18084</v>
      </c>
      <c r="G3105" t="s">
        <v>18085</v>
      </c>
      <c r="H3105" t="s">
        <v>17339</v>
      </c>
      <c r="J3105" t="s">
        <v>18086</v>
      </c>
      <c r="K3105" t="s">
        <v>18087</v>
      </c>
      <c r="L3105" t="s">
        <v>303</v>
      </c>
      <c r="M3105" t="s">
        <v>422</v>
      </c>
    </row>
    <row r="3106" spans="1:13" x14ac:dyDescent="0.2">
      <c r="A3106" t="s">
        <v>292</v>
      </c>
      <c r="B3106" t="s">
        <v>293</v>
      </c>
      <c r="C3106" t="s">
        <v>18088</v>
      </c>
      <c r="D3106" t="s">
        <v>18089</v>
      </c>
      <c r="E3106" t="s">
        <v>18090</v>
      </c>
      <c r="F3106" t="s">
        <v>18091</v>
      </c>
      <c r="G3106" t="s">
        <v>18046</v>
      </c>
      <c r="H3106" t="s">
        <v>17339</v>
      </c>
      <c r="J3106" t="s">
        <v>18092</v>
      </c>
      <c r="K3106" t="s">
        <v>18093</v>
      </c>
      <c r="L3106" t="s">
        <v>303</v>
      </c>
      <c r="M3106" t="s">
        <v>5071</v>
      </c>
    </row>
    <row r="3107" spans="1:13" x14ac:dyDescent="0.2">
      <c r="A3107" t="s">
        <v>292</v>
      </c>
      <c r="B3107" t="s">
        <v>293</v>
      </c>
      <c r="C3107" t="s">
        <v>18094</v>
      </c>
      <c r="D3107" t="s">
        <v>349</v>
      </c>
      <c r="E3107" t="s">
        <v>13874</v>
      </c>
      <c r="F3107" t="s">
        <v>18095</v>
      </c>
      <c r="G3107" t="s">
        <v>18096</v>
      </c>
      <c r="H3107" t="s">
        <v>17339</v>
      </c>
      <c r="J3107" t="s">
        <v>18097</v>
      </c>
      <c r="K3107" t="s">
        <v>18098</v>
      </c>
      <c r="L3107" t="s">
        <v>303</v>
      </c>
      <c r="M3107" t="s">
        <v>18099</v>
      </c>
    </row>
    <row r="3108" spans="1:13" x14ac:dyDescent="0.2">
      <c r="A3108" t="s">
        <v>292</v>
      </c>
      <c r="B3108" t="s">
        <v>293</v>
      </c>
      <c r="C3108" t="s">
        <v>18100</v>
      </c>
      <c r="D3108" t="s">
        <v>18101</v>
      </c>
      <c r="E3108" t="s">
        <v>18102</v>
      </c>
      <c r="F3108" t="s">
        <v>18103</v>
      </c>
      <c r="G3108" t="s">
        <v>18060</v>
      </c>
      <c r="H3108" t="s">
        <v>17339</v>
      </c>
      <c r="J3108" t="s">
        <v>18104</v>
      </c>
      <c r="K3108" t="s">
        <v>18105</v>
      </c>
      <c r="L3108" t="s">
        <v>303</v>
      </c>
      <c r="M3108" t="s">
        <v>2631</v>
      </c>
    </row>
    <row r="3109" spans="1:13" x14ac:dyDescent="0.2">
      <c r="A3109" t="s">
        <v>292</v>
      </c>
      <c r="B3109" t="s">
        <v>293</v>
      </c>
      <c r="C3109" t="s">
        <v>18106</v>
      </c>
      <c r="D3109" t="s">
        <v>18107</v>
      </c>
      <c r="F3109" t="s">
        <v>18108</v>
      </c>
      <c r="G3109" t="s">
        <v>18109</v>
      </c>
      <c r="H3109" t="s">
        <v>17339</v>
      </c>
      <c r="J3109" t="s">
        <v>18110</v>
      </c>
      <c r="K3109" t="s">
        <v>18111</v>
      </c>
      <c r="L3109" t="s">
        <v>303</v>
      </c>
      <c r="M3109" t="s">
        <v>312</v>
      </c>
    </row>
    <row r="3110" spans="1:13" x14ac:dyDescent="0.2">
      <c r="A3110" t="s">
        <v>292</v>
      </c>
      <c r="B3110" t="s">
        <v>293</v>
      </c>
      <c r="C3110" t="s">
        <v>18112</v>
      </c>
      <c r="D3110" t="s">
        <v>844</v>
      </c>
      <c r="E3110" t="s">
        <v>296</v>
      </c>
      <c r="F3110" t="s">
        <v>18113</v>
      </c>
      <c r="G3110" t="s">
        <v>18114</v>
      </c>
      <c r="H3110" t="s">
        <v>17339</v>
      </c>
      <c r="J3110" t="s">
        <v>18115</v>
      </c>
      <c r="K3110" t="s">
        <v>18116</v>
      </c>
      <c r="L3110" t="s">
        <v>303</v>
      </c>
      <c r="M3110" t="s">
        <v>1323</v>
      </c>
    </row>
    <row r="3111" spans="1:13" x14ac:dyDescent="0.2">
      <c r="A3111" t="s">
        <v>292</v>
      </c>
      <c r="B3111" t="s">
        <v>293</v>
      </c>
      <c r="C3111" t="s">
        <v>18117</v>
      </c>
      <c r="D3111" t="s">
        <v>572</v>
      </c>
      <c r="E3111" t="s">
        <v>573</v>
      </c>
      <c r="F3111" t="s">
        <v>10966</v>
      </c>
      <c r="G3111" t="s">
        <v>17862</v>
      </c>
      <c r="H3111" t="s">
        <v>17863</v>
      </c>
      <c r="I3111" t="s">
        <v>17906</v>
      </c>
      <c r="J3111" t="s">
        <v>18118</v>
      </c>
      <c r="K3111" t="s">
        <v>18119</v>
      </c>
      <c r="L3111" t="s">
        <v>303</v>
      </c>
      <c r="M3111" t="s">
        <v>976</v>
      </c>
    </row>
    <row r="3112" spans="1:13" x14ac:dyDescent="0.2">
      <c r="A3112" t="s">
        <v>292</v>
      </c>
      <c r="B3112" t="s">
        <v>293</v>
      </c>
      <c r="C3112" t="s">
        <v>18120</v>
      </c>
      <c r="D3112" t="s">
        <v>572</v>
      </c>
      <c r="E3112" t="s">
        <v>573</v>
      </c>
      <c r="F3112" t="s">
        <v>3599</v>
      </c>
      <c r="G3112" t="s">
        <v>18121</v>
      </c>
      <c r="H3112" t="s">
        <v>18060</v>
      </c>
      <c r="I3112" t="s">
        <v>17339</v>
      </c>
      <c r="J3112" t="s">
        <v>18122</v>
      </c>
      <c r="K3112" t="s">
        <v>18123</v>
      </c>
      <c r="L3112" t="s">
        <v>303</v>
      </c>
      <c r="M3112" t="s">
        <v>5402</v>
      </c>
    </row>
    <row r="3113" spans="1:13" x14ac:dyDescent="0.2">
      <c r="A3113" t="s">
        <v>292</v>
      </c>
      <c r="B3113" t="s">
        <v>293</v>
      </c>
      <c r="C3113" t="s">
        <v>18124</v>
      </c>
      <c r="D3113" t="s">
        <v>18125</v>
      </c>
      <c r="F3113" t="s">
        <v>18126</v>
      </c>
      <c r="G3113" t="s">
        <v>18127</v>
      </c>
      <c r="H3113" t="s">
        <v>17339</v>
      </c>
      <c r="J3113" t="s">
        <v>18128</v>
      </c>
      <c r="K3113" t="s">
        <v>18129</v>
      </c>
      <c r="L3113" t="s">
        <v>303</v>
      </c>
      <c r="M3113" t="s">
        <v>7240</v>
      </c>
    </row>
    <row r="3114" spans="1:13" x14ac:dyDescent="0.2">
      <c r="A3114" t="s">
        <v>292</v>
      </c>
      <c r="B3114" t="s">
        <v>293</v>
      </c>
      <c r="C3114" t="s">
        <v>18130</v>
      </c>
      <c r="D3114" t="s">
        <v>18038</v>
      </c>
      <c r="E3114" t="s">
        <v>18131</v>
      </c>
      <c r="F3114" t="s">
        <v>18132</v>
      </c>
      <c r="G3114" t="s">
        <v>17979</v>
      </c>
      <c r="H3114" t="s">
        <v>17339</v>
      </c>
      <c r="J3114" t="s">
        <v>18133</v>
      </c>
      <c r="K3114" t="s">
        <v>18134</v>
      </c>
      <c r="L3114" t="s">
        <v>303</v>
      </c>
      <c r="M3114" t="s">
        <v>18043</v>
      </c>
    </row>
    <row r="3115" spans="1:13" x14ac:dyDescent="0.2">
      <c r="A3115" t="s">
        <v>292</v>
      </c>
      <c r="B3115" t="s">
        <v>293</v>
      </c>
      <c r="C3115" t="s">
        <v>18135</v>
      </c>
      <c r="D3115" t="s">
        <v>349</v>
      </c>
      <c r="F3115" t="s">
        <v>18136</v>
      </c>
      <c r="H3115" t="s">
        <v>17339</v>
      </c>
      <c r="J3115" t="s">
        <v>18137</v>
      </c>
      <c r="K3115" t="s">
        <v>302</v>
      </c>
      <c r="L3115" t="s">
        <v>303</v>
      </c>
      <c r="M3115" t="s">
        <v>422</v>
      </c>
    </row>
    <row r="3116" spans="1:13" x14ac:dyDescent="0.2">
      <c r="A3116" t="s">
        <v>292</v>
      </c>
      <c r="B3116" t="s">
        <v>293</v>
      </c>
      <c r="C3116" t="s">
        <v>18138</v>
      </c>
      <c r="D3116" t="s">
        <v>18139</v>
      </c>
      <c r="E3116" t="s">
        <v>18140</v>
      </c>
      <c r="F3116" t="s">
        <v>18141</v>
      </c>
      <c r="G3116" t="s">
        <v>18142</v>
      </c>
      <c r="H3116" t="s">
        <v>17339</v>
      </c>
      <c r="J3116" t="s">
        <v>18143</v>
      </c>
      <c r="K3116" t="s">
        <v>18144</v>
      </c>
      <c r="L3116" t="s">
        <v>303</v>
      </c>
      <c r="M3116" t="s">
        <v>9868</v>
      </c>
    </row>
    <row r="3117" spans="1:13" x14ac:dyDescent="0.2">
      <c r="A3117" t="s">
        <v>292</v>
      </c>
      <c r="B3117" t="s">
        <v>293</v>
      </c>
      <c r="C3117" t="s">
        <v>18145</v>
      </c>
      <c r="D3117" t="s">
        <v>6056</v>
      </c>
      <c r="E3117" t="s">
        <v>6057</v>
      </c>
      <c r="F3117" t="s">
        <v>18146</v>
      </c>
      <c r="G3117" t="s">
        <v>18147</v>
      </c>
      <c r="H3117" t="s">
        <v>17339</v>
      </c>
      <c r="J3117" t="s">
        <v>18148</v>
      </c>
      <c r="K3117" t="s">
        <v>18149</v>
      </c>
      <c r="L3117" t="s">
        <v>303</v>
      </c>
      <c r="M3117" t="s">
        <v>17403</v>
      </c>
    </row>
    <row r="3118" spans="1:13" x14ac:dyDescent="0.2">
      <c r="A3118" t="s">
        <v>292</v>
      </c>
      <c r="B3118" t="s">
        <v>293</v>
      </c>
      <c r="C3118" t="s">
        <v>18150</v>
      </c>
      <c r="D3118" t="s">
        <v>572</v>
      </c>
      <c r="E3118" t="s">
        <v>573</v>
      </c>
      <c r="F3118" t="s">
        <v>18151</v>
      </c>
      <c r="G3118" t="s">
        <v>18152</v>
      </c>
      <c r="H3118" t="s">
        <v>17339</v>
      </c>
      <c r="J3118" t="s">
        <v>18153</v>
      </c>
      <c r="K3118" t="s">
        <v>18154</v>
      </c>
      <c r="L3118" t="s">
        <v>303</v>
      </c>
      <c r="M3118" t="s">
        <v>5402</v>
      </c>
    </row>
    <row r="3119" spans="1:13" x14ac:dyDescent="0.2">
      <c r="A3119" t="s">
        <v>292</v>
      </c>
      <c r="B3119" t="s">
        <v>293</v>
      </c>
      <c r="C3119" t="s">
        <v>18155</v>
      </c>
      <c r="D3119" t="s">
        <v>572</v>
      </c>
      <c r="E3119" t="s">
        <v>573</v>
      </c>
      <c r="F3119" t="s">
        <v>18156</v>
      </c>
      <c r="G3119" t="s">
        <v>12908</v>
      </c>
      <c r="H3119" t="s">
        <v>18157</v>
      </c>
      <c r="I3119" t="s">
        <v>17339</v>
      </c>
      <c r="J3119" t="s">
        <v>18158</v>
      </c>
      <c r="K3119" t="s">
        <v>18159</v>
      </c>
      <c r="L3119" t="s">
        <v>303</v>
      </c>
      <c r="M3119" t="s">
        <v>11282</v>
      </c>
    </row>
    <row r="3120" spans="1:13" x14ac:dyDescent="0.2">
      <c r="A3120" t="s">
        <v>292</v>
      </c>
      <c r="B3120" t="s">
        <v>293</v>
      </c>
      <c r="C3120" t="s">
        <v>18160</v>
      </c>
      <c r="D3120" t="s">
        <v>572</v>
      </c>
      <c r="E3120" t="s">
        <v>573</v>
      </c>
      <c r="F3120" t="s">
        <v>18161</v>
      </c>
      <c r="G3120" t="s">
        <v>18162</v>
      </c>
      <c r="H3120" t="s">
        <v>17339</v>
      </c>
      <c r="J3120" t="s">
        <v>18163</v>
      </c>
      <c r="K3120" t="s">
        <v>18164</v>
      </c>
      <c r="L3120" t="s">
        <v>303</v>
      </c>
      <c r="M3120" t="s">
        <v>18165</v>
      </c>
    </row>
    <row r="3121" spans="1:13" x14ac:dyDescent="0.2">
      <c r="A3121" t="s">
        <v>292</v>
      </c>
      <c r="B3121" t="s">
        <v>293</v>
      </c>
      <c r="C3121" t="s">
        <v>18166</v>
      </c>
      <c r="D3121" t="s">
        <v>17929</v>
      </c>
      <c r="E3121" t="s">
        <v>18167</v>
      </c>
      <c r="F3121" t="s">
        <v>18168</v>
      </c>
      <c r="G3121" t="s">
        <v>18152</v>
      </c>
      <c r="H3121" t="s">
        <v>17339</v>
      </c>
      <c r="J3121" t="s">
        <v>18169</v>
      </c>
      <c r="K3121" t="s">
        <v>18170</v>
      </c>
      <c r="L3121" t="s">
        <v>303</v>
      </c>
      <c r="M3121" t="s">
        <v>4190</v>
      </c>
    </row>
    <row r="3122" spans="1:13" x14ac:dyDescent="0.2">
      <c r="A3122" t="s">
        <v>292</v>
      </c>
      <c r="B3122" t="s">
        <v>293</v>
      </c>
      <c r="C3122" t="s">
        <v>18171</v>
      </c>
      <c r="D3122" t="s">
        <v>18172</v>
      </c>
      <c r="F3122" t="s">
        <v>18173</v>
      </c>
      <c r="G3122" t="s">
        <v>18174</v>
      </c>
      <c r="H3122" t="s">
        <v>18175</v>
      </c>
      <c r="I3122" t="s">
        <v>18176</v>
      </c>
      <c r="J3122" t="s">
        <v>18177</v>
      </c>
      <c r="K3122" t="s">
        <v>18178</v>
      </c>
      <c r="L3122" t="s">
        <v>303</v>
      </c>
      <c r="M3122" t="s">
        <v>681</v>
      </c>
    </row>
    <row r="3123" spans="1:13" x14ac:dyDescent="0.2">
      <c r="A3123" t="s">
        <v>292</v>
      </c>
      <c r="B3123" t="s">
        <v>293</v>
      </c>
      <c r="C3123" t="s">
        <v>18179</v>
      </c>
      <c r="D3123" t="s">
        <v>844</v>
      </c>
      <c r="E3123" t="s">
        <v>296</v>
      </c>
      <c r="F3123" t="s">
        <v>18180</v>
      </c>
      <c r="G3123" t="s">
        <v>18181</v>
      </c>
      <c r="H3123" t="s">
        <v>17339</v>
      </c>
      <c r="J3123" t="s">
        <v>18182</v>
      </c>
      <c r="K3123" t="s">
        <v>18183</v>
      </c>
      <c r="L3123" t="s">
        <v>303</v>
      </c>
      <c r="M3123" t="s">
        <v>7703</v>
      </c>
    </row>
    <row r="3124" spans="1:13" x14ac:dyDescent="0.2">
      <c r="A3124" t="s">
        <v>292</v>
      </c>
      <c r="B3124" t="s">
        <v>293</v>
      </c>
      <c r="C3124" t="s">
        <v>18184</v>
      </c>
      <c r="D3124" t="s">
        <v>17955</v>
      </c>
      <c r="E3124" t="s">
        <v>18185</v>
      </c>
      <c r="F3124" t="s">
        <v>18186</v>
      </c>
      <c r="G3124" t="s">
        <v>18187</v>
      </c>
      <c r="H3124" t="s">
        <v>17339</v>
      </c>
      <c r="J3124" t="s">
        <v>18188</v>
      </c>
      <c r="K3124" t="s">
        <v>18189</v>
      </c>
      <c r="L3124" t="s">
        <v>303</v>
      </c>
      <c r="M3124" t="s">
        <v>18190</v>
      </c>
    </row>
    <row r="3125" spans="1:13" x14ac:dyDescent="0.2">
      <c r="A3125" t="s">
        <v>292</v>
      </c>
      <c r="B3125" t="s">
        <v>293</v>
      </c>
      <c r="C3125" t="s">
        <v>18191</v>
      </c>
      <c r="D3125" t="s">
        <v>349</v>
      </c>
      <c r="E3125" t="s">
        <v>720</v>
      </c>
      <c r="F3125" t="s">
        <v>10362</v>
      </c>
      <c r="G3125" t="s">
        <v>17893</v>
      </c>
      <c r="H3125" t="s">
        <v>17339</v>
      </c>
      <c r="J3125" t="s">
        <v>18192</v>
      </c>
      <c r="K3125" t="s">
        <v>18193</v>
      </c>
      <c r="L3125" t="s">
        <v>303</v>
      </c>
      <c r="M3125" t="s">
        <v>5362</v>
      </c>
    </row>
    <row r="3126" spans="1:13" x14ac:dyDescent="0.2">
      <c r="A3126" t="s">
        <v>292</v>
      </c>
      <c r="B3126" t="s">
        <v>293</v>
      </c>
      <c r="C3126" t="s">
        <v>18194</v>
      </c>
      <c r="D3126" t="s">
        <v>349</v>
      </c>
      <c r="E3126" t="s">
        <v>476</v>
      </c>
      <c r="F3126" t="s">
        <v>18195</v>
      </c>
      <c r="G3126" t="s">
        <v>18196</v>
      </c>
      <c r="H3126" t="s">
        <v>17339</v>
      </c>
      <c r="J3126" t="s">
        <v>18197</v>
      </c>
      <c r="K3126" t="s">
        <v>18198</v>
      </c>
      <c r="L3126" t="s">
        <v>303</v>
      </c>
      <c r="M3126" t="s">
        <v>18199</v>
      </c>
    </row>
    <row r="3127" spans="1:13" x14ac:dyDescent="0.2">
      <c r="A3127" t="s">
        <v>292</v>
      </c>
      <c r="B3127" t="s">
        <v>293</v>
      </c>
      <c r="C3127" t="s">
        <v>18200</v>
      </c>
      <c r="D3127" t="s">
        <v>18201</v>
      </c>
      <c r="E3127" t="s">
        <v>18202</v>
      </c>
      <c r="F3127" t="s">
        <v>18203</v>
      </c>
      <c r="G3127" t="s">
        <v>17339</v>
      </c>
      <c r="J3127" t="s">
        <v>18204</v>
      </c>
      <c r="K3127" t="s">
        <v>18205</v>
      </c>
      <c r="L3127" t="s">
        <v>303</v>
      </c>
      <c r="M3127" t="s">
        <v>4335</v>
      </c>
    </row>
    <row r="3128" spans="1:13" x14ac:dyDescent="0.2">
      <c r="A3128" t="s">
        <v>292</v>
      </c>
      <c r="B3128" t="s">
        <v>293</v>
      </c>
      <c r="C3128" t="s">
        <v>18206</v>
      </c>
      <c r="D3128" t="s">
        <v>349</v>
      </c>
      <c r="F3128" t="s">
        <v>18207</v>
      </c>
      <c r="G3128" t="s">
        <v>18208</v>
      </c>
      <c r="H3128" t="s">
        <v>17339</v>
      </c>
      <c r="J3128" t="s">
        <v>18209</v>
      </c>
      <c r="K3128" t="s">
        <v>302</v>
      </c>
      <c r="L3128" t="s">
        <v>303</v>
      </c>
      <c r="M3128" t="s">
        <v>422</v>
      </c>
    </row>
    <row r="3129" spans="1:13" x14ac:dyDescent="0.2">
      <c r="A3129" t="s">
        <v>292</v>
      </c>
      <c r="B3129" t="s">
        <v>293</v>
      </c>
      <c r="C3129" t="s">
        <v>18210</v>
      </c>
      <c r="D3129" t="s">
        <v>572</v>
      </c>
      <c r="E3129" t="s">
        <v>573</v>
      </c>
      <c r="F3129" t="s">
        <v>18211</v>
      </c>
      <c r="G3129" t="s">
        <v>18212</v>
      </c>
      <c r="H3129" t="s">
        <v>17339</v>
      </c>
      <c r="J3129" t="s">
        <v>18213</v>
      </c>
      <c r="K3129" t="s">
        <v>18214</v>
      </c>
      <c r="L3129" t="s">
        <v>303</v>
      </c>
      <c r="M3129" t="s">
        <v>5402</v>
      </c>
    </row>
    <row r="3130" spans="1:13" x14ac:dyDescent="0.2">
      <c r="A3130" t="s">
        <v>292</v>
      </c>
      <c r="B3130" t="s">
        <v>293</v>
      </c>
      <c r="C3130" t="s">
        <v>18215</v>
      </c>
      <c r="D3130" t="s">
        <v>401</v>
      </c>
      <c r="E3130" t="s">
        <v>750</v>
      </c>
      <c r="F3130" t="s">
        <v>18216</v>
      </c>
      <c r="H3130" t="s">
        <v>17863</v>
      </c>
      <c r="J3130" t="s">
        <v>18217</v>
      </c>
      <c r="K3130" t="s">
        <v>18218</v>
      </c>
      <c r="L3130" t="s">
        <v>303</v>
      </c>
      <c r="M3130" t="s">
        <v>4128</v>
      </c>
    </row>
    <row r="3131" spans="1:13" x14ac:dyDescent="0.2">
      <c r="A3131" t="s">
        <v>292</v>
      </c>
      <c r="B3131" t="s">
        <v>293</v>
      </c>
      <c r="C3131" t="s">
        <v>18219</v>
      </c>
      <c r="D3131" t="s">
        <v>401</v>
      </c>
      <c r="E3131" t="s">
        <v>402</v>
      </c>
      <c r="F3131" t="s">
        <v>18220</v>
      </c>
      <c r="G3131" t="s">
        <v>18152</v>
      </c>
      <c r="H3131" t="s">
        <v>17339</v>
      </c>
      <c r="J3131" t="s">
        <v>18221</v>
      </c>
      <c r="K3131" t="s">
        <v>18222</v>
      </c>
      <c r="L3131" t="s">
        <v>303</v>
      </c>
      <c r="M3131" t="s">
        <v>880</v>
      </c>
    </row>
    <row r="3132" spans="1:13" x14ac:dyDescent="0.2">
      <c r="A3132" t="s">
        <v>292</v>
      </c>
      <c r="B3132" t="s">
        <v>293</v>
      </c>
      <c r="C3132" t="s">
        <v>18223</v>
      </c>
      <c r="D3132" t="s">
        <v>572</v>
      </c>
      <c r="E3132" t="s">
        <v>573</v>
      </c>
      <c r="F3132" t="s">
        <v>18224</v>
      </c>
      <c r="G3132" t="s">
        <v>18225</v>
      </c>
      <c r="H3132" t="s">
        <v>18142</v>
      </c>
      <c r="I3132" t="s">
        <v>17339</v>
      </c>
      <c r="J3132" t="s">
        <v>18226</v>
      </c>
      <c r="K3132" t="s">
        <v>302</v>
      </c>
      <c r="L3132" t="s">
        <v>303</v>
      </c>
      <c r="M3132" t="s">
        <v>8952</v>
      </c>
    </row>
    <row r="3133" spans="1:13" x14ac:dyDescent="0.2">
      <c r="A3133" t="s">
        <v>292</v>
      </c>
      <c r="B3133" t="s">
        <v>293</v>
      </c>
      <c r="C3133" t="s">
        <v>18227</v>
      </c>
      <c r="D3133" t="s">
        <v>18228</v>
      </c>
      <c r="E3133" t="s">
        <v>18229</v>
      </c>
      <c r="F3133" t="s">
        <v>18230</v>
      </c>
      <c r="G3133" t="s">
        <v>18231</v>
      </c>
      <c r="H3133" t="s">
        <v>17863</v>
      </c>
      <c r="J3133" t="s">
        <v>18232</v>
      </c>
      <c r="K3133" t="s">
        <v>18233</v>
      </c>
      <c r="L3133" t="s">
        <v>303</v>
      </c>
      <c r="M3133" t="s">
        <v>2246</v>
      </c>
    </row>
    <row r="3134" spans="1:13" x14ac:dyDescent="0.2">
      <c r="A3134" t="s">
        <v>292</v>
      </c>
      <c r="B3134" t="s">
        <v>293</v>
      </c>
      <c r="C3134" t="s">
        <v>18234</v>
      </c>
      <c r="D3134" t="s">
        <v>394</v>
      </c>
      <c r="E3134" t="s">
        <v>395</v>
      </c>
      <c r="F3134" t="s">
        <v>18235</v>
      </c>
      <c r="G3134" t="s">
        <v>18096</v>
      </c>
      <c r="H3134" t="s">
        <v>17339</v>
      </c>
      <c r="J3134" t="s">
        <v>18097</v>
      </c>
      <c r="K3134" t="s">
        <v>18236</v>
      </c>
      <c r="L3134" t="s">
        <v>303</v>
      </c>
      <c r="M3134" t="s">
        <v>18237</v>
      </c>
    </row>
    <row r="3135" spans="1:13" x14ac:dyDescent="0.2">
      <c r="A3135" t="s">
        <v>292</v>
      </c>
      <c r="B3135" t="s">
        <v>293</v>
      </c>
      <c r="C3135" t="s">
        <v>18238</v>
      </c>
      <c r="D3135" t="s">
        <v>349</v>
      </c>
      <c r="E3135" t="s">
        <v>1348</v>
      </c>
      <c r="F3135" t="s">
        <v>18239</v>
      </c>
      <c r="G3135" t="s">
        <v>18240</v>
      </c>
      <c r="H3135" t="s">
        <v>17339</v>
      </c>
      <c r="J3135" t="s">
        <v>18241</v>
      </c>
      <c r="K3135" t="s">
        <v>18242</v>
      </c>
      <c r="L3135" t="s">
        <v>303</v>
      </c>
      <c r="M3135" t="s">
        <v>18243</v>
      </c>
    </row>
    <row r="3136" spans="1:13" x14ac:dyDescent="0.2">
      <c r="A3136" t="s">
        <v>292</v>
      </c>
      <c r="B3136" t="s">
        <v>293</v>
      </c>
      <c r="C3136" t="s">
        <v>18244</v>
      </c>
      <c r="D3136" t="s">
        <v>17890</v>
      </c>
      <c r="E3136" t="s">
        <v>18245</v>
      </c>
      <c r="F3136" t="s">
        <v>12366</v>
      </c>
      <c r="G3136" t="s">
        <v>18246</v>
      </c>
      <c r="H3136" t="s">
        <v>17339</v>
      </c>
      <c r="J3136" t="s">
        <v>18247</v>
      </c>
      <c r="K3136" t="s">
        <v>302</v>
      </c>
      <c r="L3136" t="s">
        <v>303</v>
      </c>
      <c r="M3136" t="s">
        <v>11998</v>
      </c>
    </row>
    <row r="3137" spans="1:13" x14ac:dyDescent="0.2">
      <c r="A3137" t="s">
        <v>292</v>
      </c>
      <c r="B3137" t="s">
        <v>293</v>
      </c>
      <c r="C3137" t="s">
        <v>18248</v>
      </c>
      <c r="D3137" t="s">
        <v>18249</v>
      </c>
      <c r="E3137" t="s">
        <v>18250</v>
      </c>
      <c r="F3137" t="s">
        <v>18251</v>
      </c>
      <c r="H3137" t="s">
        <v>17863</v>
      </c>
      <c r="J3137" t="s">
        <v>18252</v>
      </c>
      <c r="K3137" t="s">
        <v>18253</v>
      </c>
      <c r="L3137" t="s">
        <v>303</v>
      </c>
      <c r="M3137" t="s">
        <v>18254</v>
      </c>
    </row>
    <row r="3138" spans="1:13" x14ac:dyDescent="0.2">
      <c r="A3138" t="s">
        <v>292</v>
      </c>
      <c r="B3138" t="s">
        <v>293</v>
      </c>
      <c r="C3138" t="s">
        <v>18255</v>
      </c>
      <c r="D3138" t="s">
        <v>572</v>
      </c>
      <c r="E3138" t="s">
        <v>573</v>
      </c>
      <c r="F3138" t="s">
        <v>18256</v>
      </c>
      <c r="G3138" t="s">
        <v>18257</v>
      </c>
      <c r="H3138" t="s">
        <v>18258</v>
      </c>
      <c r="I3138" t="s">
        <v>17906</v>
      </c>
      <c r="J3138" t="s">
        <v>18259</v>
      </c>
      <c r="K3138" t="s">
        <v>18260</v>
      </c>
      <c r="L3138" t="s">
        <v>303</v>
      </c>
      <c r="M3138" t="s">
        <v>18261</v>
      </c>
    </row>
    <row r="3139" spans="1:13" x14ac:dyDescent="0.2">
      <c r="A3139" t="s">
        <v>292</v>
      </c>
      <c r="B3139" t="s">
        <v>293</v>
      </c>
      <c r="C3139" t="s">
        <v>18262</v>
      </c>
      <c r="D3139" t="s">
        <v>572</v>
      </c>
      <c r="E3139" t="s">
        <v>573</v>
      </c>
      <c r="F3139" t="s">
        <v>10769</v>
      </c>
      <c r="G3139" t="s">
        <v>18263</v>
      </c>
      <c r="H3139" t="s">
        <v>17893</v>
      </c>
      <c r="I3139" t="s">
        <v>17339</v>
      </c>
      <c r="J3139" t="s">
        <v>18264</v>
      </c>
      <c r="K3139" t="s">
        <v>18265</v>
      </c>
      <c r="L3139" t="s">
        <v>303</v>
      </c>
      <c r="M3139" t="s">
        <v>18266</v>
      </c>
    </row>
    <row r="3140" spans="1:13" x14ac:dyDescent="0.2">
      <c r="A3140" t="s">
        <v>292</v>
      </c>
      <c r="B3140" t="s">
        <v>293</v>
      </c>
      <c r="C3140" t="s">
        <v>18267</v>
      </c>
      <c r="D3140" t="s">
        <v>18268</v>
      </c>
      <c r="F3140" t="s">
        <v>18269</v>
      </c>
      <c r="G3140" t="s">
        <v>1872</v>
      </c>
      <c r="H3140" t="s">
        <v>18114</v>
      </c>
      <c r="I3140" t="s">
        <v>17995</v>
      </c>
      <c r="J3140" t="s">
        <v>18270</v>
      </c>
      <c r="K3140" t="s">
        <v>17997</v>
      </c>
      <c r="L3140" t="s">
        <v>303</v>
      </c>
      <c r="M3140" t="s">
        <v>312</v>
      </c>
    </row>
    <row r="3141" spans="1:13" x14ac:dyDescent="0.2">
      <c r="A3141" t="s">
        <v>292</v>
      </c>
      <c r="B3141" t="s">
        <v>293</v>
      </c>
      <c r="C3141" t="s">
        <v>18271</v>
      </c>
      <c r="D3141" t="s">
        <v>572</v>
      </c>
      <c r="E3141" t="s">
        <v>573</v>
      </c>
      <c r="F3141" t="s">
        <v>6658</v>
      </c>
      <c r="G3141" t="s">
        <v>18085</v>
      </c>
      <c r="H3141" t="s">
        <v>17339</v>
      </c>
      <c r="J3141" t="s">
        <v>18086</v>
      </c>
      <c r="K3141" t="s">
        <v>18272</v>
      </c>
      <c r="L3141" t="s">
        <v>303</v>
      </c>
      <c r="M3141" t="s">
        <v>2973</v>
      </c>
    </row>
    <row r="3142" spans="1:13" x14ac:dyDescent="0.2">
      <c r="A3142" t="s">
        <v>292</v>
      </c>
      <c r="B3142" t="s">
        <v>293</v>
      </c>
      <c r="C3142" t="s">
        <v>18273</v>
      </c>
      <c r="D3142" t="s">
        <v>18274</v>
      </c>
      <c r="E3142" t="s">
        <v>18275</v>
      </c>
      <c r="F3142" t="s">
        <v>18276</v>
      </c>
      <c r="G3142" t="s">
        <v>18277</v>
      </c>
      <c r="H3142" t="s">
        <v>17979</v>
      </c>
      <c r="J3142" t="s">
        <v>18278</v>
      </c>
      <c r="K3142" t="s">
        <v>18279</v>
      </c>
      <c r="L3142" t="s">
        <v>303</v>
      </c>
      <c r="M3142" t="s">
        <v>1677</v>
      </c>
    </row>
    <row r="3143" spans="1:13" x14ac:dyDescent="0.2">
      <c r="A3143" t="s">
        <v>292</v>
      </c>
      <c r="B3143" t="s">
        <v>293</v>
      </c>
      <c r="C3143" t="s">
        <v>18280</v>
      </c>
      <c r="D3143" t="s">
        <v>572</v>
      </c>
      <c r="E3143" t="s">
        <v>573</v>
      </c>
      <c r="F3143" t="s">
        <v>18281</v>
      </c>
      <c r="G3143" t="s">
        <v>18282</v>
      </c>
      <c r="H3143" t="s">
        <v>18283</v>
      </c>
      <c r="I3143" t="s">
        <v>17339</v>
      </c>
      <c r="J3143" t="s">
        <v>18284</v>
      </c>
      <c r="K3143" t="s">
        <v>18285</v>
      </c>
      <c r="L3143" t="s">
        <v>303</v>
      </c>
      <c r="M3143" t="s">
        <v>17380</v>
      </c>
    </row>
    <row r="3144" spans="1:13" x14ac:dyDescent="0.2">
      <c r="A3144" t="s">
        <v>292</v>
      </c>
      <c r="B3144" t="s">
        <v>293</v>
      </c>
      <c r="C3144" t="s">
        <v>18286</v>
      </c>
      <c r="D3144" t="s">
        <v>18287</v>
      </c>
      <c r="E3144" t="s">
        <v>18288</v>
      </c>
      <c r="F3144" t="s">
        <v>18289</v>
      </c>
      <c r="G3144" t="s">
        <v>18290</v>
      </c>
      <c r="H3144" t="s">
        <v>17339</v>
      </c>
      <c r="J3144" t="s">
        <v>18056</v>
      </c>
      <c r="K3144" t="s">
        <v>18291</v>
      </c>
      <c r="L3144" t="s">
        <v>303</v>
      </c>
      <c r="M3144" t="s">
        <v>6054</v>
      </c>
    </row>
    <row r="3145" spans="1:13" x14ac:dyDescent="0.2">
      <c r="A3145" t="s">
        <v>292</v>
      </c>
      <c r="B3145" t="s">
        <v>293</v>
      </c>
      <c r="C3145" t="s">
        <v>18292</v>
      </c>
      <c r="D3145" t="s">
        <v>18293</v>
      </c>
      <c r="E3145" t="s">
        <v>18294</v>
      </c>
      <c r="F3145" t="s">
        <v>18295</v>
      </c>
      <c r="G3145" t="s">
        <v>18296</v>
      </c>
      <c r="H3145" t="s">
        <v>17339</v>
      </c>
      <c r="I3145" t="s">
        <v>17906</v>
      </c>
      <c r="J3145" t="s">
        <v>18297</v>
      </c>
      <c r="K3145" t="s">
        <v>302</v>
      </c>
      <c r="L3145" t="s">
        <v>303</v>
      </c>
      <c r="M3145" t="s">
        <v>18298</v>
      </c>
    </row>
    <row r="3146" spans="1:13" x14ac:dyDescent="0.2">
      <c r="A3146" t="s">
        <v>292</v>
      </c>
      <c r="B3146" t="s">
        <v>293</v>
      </c>
      <c r="C3146" t="s">
        <v>18299</v>
      </c>
      <c r="D3146" t="s">
        <v>401</v>
      </c>
      <c r="F3146" t="s">
        <v>401</v>
      </c>
      <c r="G3146" t="s">
        <v>18300</v>
      </c>
      <c r="H3146" t="s">
        <v>17339</v>
      </c>
      <c r="J3146" t="s">
        <v>18301</v>
      </c>
      <c r="K3146" t="s">
        <v>18302</v>
      </c>
      <c r="L3146" t="s">
        <v>303</v>
      </c>
      <c r="M3146" t="s">
        <v>1339</v>
      </c>
    </row>
    <row r="3147" spans="1:13" x14ac:dyDescent="0.2">
      <c r="A3147" t="s">
        <v>292</v>
      </c>
      <c r="B3147" t="s">
        <v>293</v>
      </c>
      <c r="C3147" t="s">
        <v>18303</v>
      </c>
      <c r="D3147" t="s">
        <v>572</v>
      </c>
      <c r="E3147" t="s">
        <v>573</v>
      </c>
      <c r="F3147" t="s">
        <v>18304</v>
      </c>
      <c r="G3147" t="s">
        <v>18305</v>
      </c>
      <c r="H3147" t="s">
        <v>17339</v>
      </c>
      <c r="J3147" t="s">
        <v>18306</v>
      </c>
      <c r="K3147" t="s">
        <v>302</v>
      </c>
      <c r="L3147" t="s">
        <v>303</v>
      </c>
      <c r="M3147" t="s">
        <v>8952</v>
      </c>
    </row>
    <row r="3148" spans="1:13" x14ac:dyDescent="0.2">
      <c r="A3148" t="s">
        <v>292</v>
      </c>
      <c r="B3148" t="s">
        <v>293</v>
      </c>
      <c r="C3148" t="s">
        <v>18307</v>
      </c>
      <c r="D3148" t="s">
        <v>394</v>
      </c>
      <c r="E3148" t="s">
        <v>1809</v>
      </c>
      <c r="F3148" t="s">
        <v>18308</v>
      </c>
      <c r="H3148" t="s">
        <v>18114</v>
      </c>
      <c r="I3148" t="s">
        <v>17995</v>
      </c>
      <c r="J3148" t="s">
        <v>18309</v>
      </c>
      <c r="K3148" t="s">
        <v>302</v>
      </c>
      <c r="L3148" t="s">
        <v>303</v>
      </c>
      <c r="M3148" t="s">
        <v>18310</v>
      </c>
    </row>
    <row r="3149" spans="1:13" x14ac:dyDescent="0.2">
      <c r="A3149" t="s">
        <v>292</v>
      </c>
      <c r="B3149" t="s">
        <v>293</v>
      </c>
      <c r="C3149" t="s">
        <v>18311</v>
      </c>
      <c r="D3149" t="s">
        <v>349</v>
      </c>
      <c r="E3149" t="s">
        <v>1355</v>
      </c>
      <c r="F3149" t="s">
        <v>18312</v>
      </c>
      <c r="G3149" t="s">
        <v>18313</v>
      </c>
      <c r="H3149" t="s">
        <v>17994</v>
      </c>
      <c r="J3149" t="s">
        <v>17900</v>
      </c>
      <c r="K3149" t="s">
        <v>302</v>
      </c>
      <c r="L3149" t="s">
        <v>303</v>
      </c>
      <c r="M3149" t="s">
        <v>5495</v>
      </c>
    </row>
    <row r="3150" spans="1:13" x14ac:dyDescent="0.2">
      <c r="A3150" t="s">
        <v>292</v>
      </c>
      <c r="B3150" t="s">
        <v>293</v>
      </c>
      <c r="C3150" t="s">
        <v>18314</v>
      </c>
      <c r="D3150" t="s">
        <v>18315</v>
      </c>
      <c r="E3150" t="s">
        <v>18316</v>
      </c>
      <c r="F3150" t="s">
        <v>18317</v>
      </c>
      <c r="G3150" t="s">
        <v>18127</v>
      </c>
      <c r="H3150" t="s">
        <v>17339</v>
      </c>
      <c r="J3150" t="s">
        <v>18128</v>
      </c>
      <c r="K3150" t="s">
        <v>18318</v>
      </c>
      <c r="L3150" t="s">
        <v>303</v>
      </c>
      <c r="M3150" t="s">
        <v>4971</v>
      </c>
    </row>
    <row r="3151" spans="1:13" x14ac:dyDescent="0.2">
      <c r="A3151" t="s">
        <v>292</v>
      </c>
      <c r="B3151" t="s">
        <v>293</v>
      </c>
      <c r="C3151" t="s">
        <v>18319</v>
      </c>
      <c r="D3151" t="s">
        <v>572</v>
      </c>
      <c r="E3151" t="s">
        <v>573</v>
      </c>
      <c r="F3151" t="s">
        <v>18320</v>
      </c>
      <c r="G3151" t="s">
        <v>17863</v>
      </c>
      <c r="H3151" t="s">
        <v>17906</v>
      </c>
      <c r="J3151" t="s">
        <v>18321</v>
      </c>
      <c r="K3151" t="s">
        <v>302</v>
      </c>
      <c r="L3151" t="s">
        <v>303</v>
      </c>
      <c r="M3151" t="s">
        <v>18322</v>
      </c>
    </row>
    <row r="3152" spans="1:13" x14ac:dyDescent="0.2">
      <c r="A3152" t="s">
        <v>292</v>
      </c>
      <c r="B3152" t="s">
        <v>293</v>
      </c>
      <c r="C3152" t="s">
        <v>18323</v>
      </c>
      <c r="D3152" t="s">
        <v>18037</v>
      </c>
      <c r="E3152" t="s">
        <v>18038</v>
      </c>
      <c r="F3152" t="s">
        <v>18324</v>
      </c>
      <c r="G3152" t="s">
        <v>18325</v>
      </c>
      <c r="H3152" t="s">
        <v>18326</v>
      </c>
      <c r="J3152" t="s">
        <v>18327</v>
      </c>
      <c r="K3152" t="s">
        <v>18328</v>
      </c>
      <c r="L3152" t="s">
        <v>303</v>
      </c>
      <c r="M3152" t="s">
        <v>406</v>
      </c>
    </row>
    <row r="3153" spans="1:13" x14ac:dyDescent="0.2">
      <c r="A3153" t="s">
        <v>292</v>
      </c>
      <c r="B3153" t="s">
        <v>293</v>
      </c>
      <c r="C3153" t="s">
        <v>18329</v>
      </c>
      <c r="D3153" t="s">
        <v>513</v>
      </c>
      <c r="E3153" t="s">
        <v>2526</v>
      </c>
      <c r="F3153" t="s">
        <v>18330</v>
      </c>
      <c r="G3153" t="s">
        <v>18331</v>
      </c>
      <c r="H3153" t="s">
        <v>18142</v>
      </c>
      <c r="I3153" t="s">
        <v>17339</v>
      </c>
      <c r="J3153" t="s">
        <v>18226</v>
      </c>
      <c r="K3153" t="s">
        <v>302</v>
      </c>
      <c r="L3153" t="s">
        <v>303</v>
      </c>
      <c r="M3153" t="s">
        <v>18332</v>
      </c>
    </row>
    <row r="3154" spans="1:13" x14ac:dyDescent="0.2">
      <c r="A3154" t="s">
        <v>292</v>
      </c>
      <c r="B3154" t="s">
        <v>293</v>
      </c>
      <c r="C3154" t="s">
        <v>18333</v>
      </c>
      <c r="D3154" t="s">
        <v>394</v>
      </c>
      <c r="E3154" t="s">
        <v>1809</v>
      </c>
      <c r="F3154" t="s">
        <v>18334</v>
      </c>
      <c r="G3154" t="s">
        <v>18127</v>
      </c>
      <c r="H3154" t="s">
        <v>17339</v>
      </c>
      <c r="J3154" t="s">
        <v>18335</v>
      </c>
      <c r="K3154" t="s">
        <v>302</v>
      </c>
      <c r="L3154" t="s">
        <v>303</v>
      </c>
      <c r="M3154" t="s">
        <v>18336</v>
      </c>
    </row>
    <row r="3155" spans="1:13" x14ac:dyDescent="0.2">
      <c r="A3155" t="s">
        <v>292</v>
      </c>
      <c r="B3155" t="s">
        <v>293</v>
      </c>
      <c r="C3155" t="s">
        <v>18337</v>
      </c>
      <c r="D3155" t="s">
        <v>18338</v>
      </c>
      <c r="F3155" t="s">
        <v>18339</v>
      </c>
      <c r="G3155" t="s">
        <v>17973</v>
      </c>
      <c r="H3155" t="s">
        <v>17339</v>
      </c>
      <c r="J3155" t="s">
        <v>18340</v>
      </c>
      <c r="K3155" t="s">
        <v>18341</v>
      </c>
      <c r="L3155" t="s">
        <v>303</v>
      </c>
      <c r="M3155" t="s">
        <v>1380</v>
      </c>
    </row>
    <row r="3156" spans="1:13" x14ac:dyDescent="0.2">
      <c r="A3156" t="s">
        <v>292</v>
      </c>
      <c r="B3156" t="s">
        <v>293</v>
      </c>
      <c r="C3156" t="s">
        <v>18342</v>
      </c>
      <c r="D3156" t="s">
        <v>401</v>
      </c>
      <c r="F3156" t="s">
        <v>1096</v>
      </c>
      <c r="G3156" t="s">
        <v>18343</v>
      </c>
      <c r="H3156" t="s">
        <v>18157</v>
      </c>
      <c r="I3156" t="s">
        <v>17339</v>
      </c>
      <c r="J3156" t="s">
        <v>18344</v>
      </c>
      <c r="K3156" t="s">
        <v>18345</v>
      </c>
      <c r="L3156" t="s">
        <v>303</v>
      </c>
      <c r="M3156" t="s">
        <v>18346</v>
      </c>
    </row>
    <row r="3157" spans="1:13" x14ac:dyDescent="0.2">
      <c r="A3157" t="s">
        <v>292</v>
      </c>
      <c r="B3157" t="s">
        <v>293</v>
      </c>
      <c r="C3157" t="s">
        <v>18347</v>
      </c>
      <c r="D3157" t="s">
        <v>18348</v>
      </c>
      <c r="E3157" t="s">
        <v>18349</v>
      </c>
      <c r="F3157" t="s">
        <v>18350</v>
      </c>
      <c r="G3157" t="s">
        <v>18351</v>
      </c>
      <c r="H3157" t="s">
        <v>17339</v>
      </c>
      <c r="J3157" t="s">
        <v>18352</v>
      </c>
      <c r="K3157" t="s">
        <v>18353</v>
      </c>
      <c r="L3157" t="s">
        <v>303</v>
      </c>
      <c r="M3157" t="s">
        <v>1399</v>
      </c>
    </row>
    <row r="3158" spans="1:13" x14ac:dyDescent="0.2">
      <c r="A3158" t="s">
        <v>292</v>
      </c>
      <c r="B3158" t="s">
        <v>293</v>
      </c>
      <c r="C3158" t="s">
        <v>18354</v>
      </c>
      <c r="D3158" t="s">
        <v>17890</v>
      </c>
      <c r="E3158" t="s">
        <v>18355</v>
      </c>
      <c r="F3158" t="s">
        <v>18356</v>
      </c>
      <c r="G3158" t="s">
        <v>18357</v>
      </c>
      <c r="H3158" t="s">
        <v>18358</v>
      </c>
      <c r="I3158" t="s">
        <v>18176</v>
      </c>
      <c r="J3158" t="s">
        <v>18359</v>
      </c>
      <c r="K3158" t="s">
        <v>18360</v>
      </c>
      <c r="L3158" t="s">
        <v>303</v>
      </c>
      <c r="M3158" t="s">
        <v>15997</v>
      </c>
    </row>
    <row r="3159" spans="1:13" x14ac:dyDescent="0.2">
      <c r="A3159" t="s">
        <v>292</v>
      </c>
      <c r="B3159" t="s">
        <v>293</v>
      </c>
      <c r="C3159" t="s">
        <v>18361</v>
      </c>
      <c r="D3159" t="s">
        <v>18362</v>
      </c>
      <c r="E3159" t="s">
        <v>18363</v>
      </c>
      <c r="F3159" t="s">
        <v>18364</v>
      </c>
      <c r="G3159" t="s">
        <v>18365</v>
      </c>
      <c r="H3159" t="s">
        <v>17339</v>
      </c>
      <c r="J3159" t="s">
        <v>18366</v>
      </c>
      <c r="K3159" t="s">
        <v>18367</v>
      </c>
      <c r="L3159" t="s">
        <v>303</v>
      </c>
      <c r="M3159" t="s">
        <v>18368</v>
      </c>
    </row>
    <row r="3160" spans="1:13" x14ac:dyDescent="0.2">
      <c r="A3160" t="s">
        <v>292</v>
      </c>
      <c r="B3160" t="s">
        <v>293</v>
      </c>
      <c r="C3160" t="s">
        <v>18369</v>
      </c>
      <c r="D3160" t="s">
        <v>572</v>
      </c>
      <c r="E3160" t="s">
        <v>573</v>
      </c>
      <c r="F3160" t="s">
        <v>18370</v>
      </c>
      <c r="G3160" t="s">
        <v>18371</v>
      </c>
      <c r="H3160" t="s">
        <v>17339</v>
      </c>
      <c r="J3160" t="s">
        <v>18372</v>
      </c>
      <c r="K3160" t="s">
        <v>18373</v>
      </c>
      <c r="L3160" t="s">
        <v>303</v>
      </c>
      <c r="M3160" t="s">
        <v>8952</v>
      </c>
    </row>
    <row r="3161" spans="1:13" x14ac:dyDescent="0.2">
      <c r="A3161" t="s">
        <v>292</v>
      </c>
      <c r="B3161" t="s">
        <v>293</v>
      </c>
      <c r="C3161" t="s">
        <v>18374</v>
      </c>
      <c r="D3161" t="s">
        <v>18037</v>
      </c>
      <c r="E3161" t="s">
        <v>18038</v>
      </c>
      <c r="F3161" t="s">
        <v>18375</v>
      </c>
      <c r="G3161" t="s">
        <v>18376</v>
      </c>
      <c r="H3161" t="s">
        <v>17339</v>
      </c>
      <c r="J3161" t="s">
        <v>18377</v>
      </c>
      <c r="K3161" t="s">
        <v>18378</v>
      </c>
      <c r="L3161" t="s">
        <v>303</v>
      </c>
      <c r="M3161" t="s">
        <v>18043</v>
      </c>
    </row>
    <row r="3162" spans="1:13" x14ac:dyDescent="0.2">
      <c r="A3162" t="s">
        <v>292</v>
      </c>
      <c r="B3162" t="s">
        <v>293</v>
      </c>
      <c r="C3162" t="s">
        <v>18379</v>
      </c>
      <c r="D3162" t="s">
        <v>18380</v>
      </c>
      <c r="E3162" t="s">
        <v>17471</v>
      </c>
      <c r="F3162" t="s">
        <v>18381</v>
      </c>
      <c r="G3162" t="s">
        <v>18382</v>
      </c>
      <c r="H3162" t="s">
        <v>17339</v>
      </c>
      <c r="J3162" t="s">
        <v>18383</v>
      </c>
      <c r="K3162" t="s">
        <v>18384</v>
      </c>
      <c r="L3162" t="s">
        <v>303</v>
      </c>
      <c r="M3162" t="s">
        <v>6096</v>
      </c>
    </row>
    <row r="3163" spans="1:13" x14ac:dyDescent="0.2">
      <c r="A3163" t="s">
        <v>292</v>
      </c>
      <c r="B3163" t="s">
        <v>293</v>
      </c>
      <c r="C3163" t="s">
        <v>18385</v>
      </c>
      <c r="D3163" t="s">
        <v>18228</v>
      </c>
      <c r="E3163" t="s">
        <v>18386</v>
      </c>
      <c r="F3163" t="s">
        <v>18387</v>
      </c>
      <c r="G3163" t="s">
        <v>18388</v>
      </c>
      <c r="H3163" t="s">
        <v>17863</v>
      </c>
      <c r="I3163" t="s">
        <v>17995</v>
      </c>
      <c r="J3163" t="s">
        <v>18389</v>
      </c>
      <c r="K3163" t="s">
        <v>18390</v>
      </c>
      <c r="L3163" t="s">
        <v>303</v>
      </c>
      <c r="M3163" t="s">
        <v>1551</v>
      </c>
    </row>
    <row r="3164" spans="1:13" x14ac:dyDescent="0.2">
      <c r="A3164" t="s">
        <v>292</v>
      </c>
      <c r="B3164" t="s">
        <v>293</v>
      </c>
      <c r="C3164" t="s">
        <v>18391</v>
      </c>
      <c r="D3164" t="s">
        <v>18392</v>
      </c>
      <c r="E3164" t="s">
        <v>18393</v>
      </c>
      <c r="F3164" t="s">
        <v>18394</v>
      </c>
      <c r="G3164" t="s">
        <v>18395</v>
      </c>
      <c r="H3164" t="s">
        <v>17339</v>
      </c>
      <c r="J3164" t="s">
        <v>18396</v>
      </c>
      <c r="K3164" t="s">
        <v>18397</v>
      </c>
      <c r="L3164" t="s">
        <v>303</v>
      </c>
      <c r="M3164" t="s">
        <v>685</v>
      </c>
    </row>
    <row r="3165" spans="1:13" x14ac:dyDescent="0.2">
      <c r="A3165" t="s">
        <v>292</v>
      </c>
      <c r="B3165" t="s">
        <v>293</v>
      </c>
      <c r="C3165" t="s">
        <v>18398</v>
      </c>
      <c r="D3165" t="s">
        <v>572</v>
      </c>
      <c r="E3165" t="s">
        <v>573</v>
      </c>
      <c r="F3165" t="s">
        <v>18399</v>
      </c>
      <c r="G3165" t="s">
        <v>18400</v>
      </c>
      <c r="I3165" t="s">
        <v>17339</v>
      </c>
      <c r="J3165" t="s">
        <v>18401</v>
      </c>
      <c r="K3165" t="s">
        <v>18402</v>
      </c>
      <c r="L3165" t="s">
        <v>303</v>
      </c>
      <c r="M3165" t="s">
        <v>976</v>
      </c>
    </row>
    <row r="3166" spans="1:13" x14ac:dyDescent="0.2">
      <c r="A3166" t="s">
        <v>292</v>
      </c>
      <c r="B3166" t="s">
        <v>293</v>
      </c>
      <c r="C3166" t="s">
        <v>18403</v>
      </c>
      <c r="D3166" t="s">
        <v>394</v>
      </c>
      <c r="E3166" t="s">
        <v>18404</v>
      </c>
      <c r="F3166" t="s">
        <v>18405</v>
      </c>
      <c r="G3166" t="s">
        <v>17932</v>
      </c>
      <c r="H3166" t="s">
        <v>17339</v>
      </c>
      <c r="J3166" t="s">
        <v>18406</v>
      </c>
      <c r="K3166" t="s">
        <v>18407</v>
      </c>
      <c r="L3166" t="s">
        <v>303</v>
      </c>
      <c r="M3166" t="s">
        <v>8324</v>
      </c>
    </row>
    <row r="3167" spans="1:13" x14ac:dyDescent="0.2">
      <c r="A3167" t="s">
        <v>292</v>
      </c>
      <c r="B3167" t="s">
        <v>293</v>
      </c>
      <c r="C3167" t="s">
        <v>18408</v>
      </c>
      <c r="D3167" t="s">
        <v>18037</v>
      </c>
      <c r="E3167" t="s">
        <v>18038</v>
      </c>
      <c r="F3167" t="s">
        <v>18409</v>
      </c>
      <c r="G3167" t="s">
        <v>18410</v>
      </c>
      <c r="H3167" t="s">
        <v>17339</v>
      </c>
      <c r="J3167" t="s">
        <v>18411</v>
      </c>
      <c r="K3167" t="s">
        <v>18412</v>
      </c>
      <c r="L3167" t="s">
        <v>303</v>
      </c>
      <c r="M3167" t="s">
        <v>18043</v>
      </c>
    </row>
    <row r="3168" spans="1:13" x14ac:dyDescent="0.2">
      <c r="A3168" t="s">
        <v>292</v>
      </c>
      <c r="B3168" t="s">
        <v>293</v>
      </c>
      <c r="C3168" t="s">
        <v>18413</v>
      </c>
      <c r="D3168" t="s">
        <v>572</v>
      </c>
      <c r="E3168" t="s">
        <v>573</v>
      </c>
      <c r="F3168" t="s">
        <v>18414</v>
      </c>
      <c r="G3168" t="s">
        <v>18415</v>
      </c>
      <c r="H3168" t="s">
        <v>17339</v>
      </c>
      <c r="J3168" t="s">
        <v>18416</v>
      </c>
      <c r="K3168" t="s">
        <v>18417</v>
      </c>
      <c r="L3168" t="s">
        <v>303</v>
      </c>
      <c r="M3168" t="s">
        <v>976</v>
      </c>
    </row>
    <row r="3169" spans="1:13" x14ac:dyDescent="0.2">
      <c r="A3169" t="s">
        <v>292</v>
      </c>
      <c r="B3169" t="s">
        <v>293</v>
      </c>
      <c r="C3169" t="s">
        <v>18418</v>
      </c>
      <c r="D3169" t="s">
        <v>349</v>
      </c>
      <c r="E3169" t="s">
        <v>1348</v>
      </c>
      <c r="F3169" t="s">
        <v>18419</v>
      </c>
      <c r="G3169" t="s">
        <v>18420</v>
      </c>
      <c r="H3169" t="s">
        <v>17339</v>
      </c>
      <c r="J3169" t="s">
        <v>18421</v>
      </c>
      <c r="K3169" t="s">
        <v>18422</v>
      </c>
      <c r="L3169" t="s">
        <v>303</v>
      </c>
      <c r="M3169" t="s">
        <v>1077</v>
      </c>
    </row>
    <row r="3170" spans="1:13" x14ac:dyDescent="0.2">
      <c r="A3170" t="s">
        <v>292</v>
      </c>
      <c r="B3170" t="s">
        <v>293</v>
      </c>
      <c r="C3170" t="s">
        <v>18423</v>
      </c>
      <c r="D3170" t="s">
        <v>18424</v>
      </c>
      <c r="E3170" t="s">
        <v>18425</v>
      </c>
      <c r="F3170" t="s">
        <v>18426</v>
      </c>
      <c r="G3170" t="s">
        <v>18427</v>
      </c>
      <c r="H3170" t="s">
        <v>17339</v>
      </c>
      <c r="J3170" t="s">
        <v>18428</v>
      </c>
      <c r="K3170" t="s">
        <v>18429</v>
      </c>
      <c r="L3170" t="s">
        <v>303</v>
      </c>
      <c r="M3170" t="s">
        <v>18430</v>
      </c>
    </row>
    <row r="3171" spans="1:13" x14ac:dyDescent="0.2">
      <c r="A3171" t="s">
        <v>292</v>
      </c>
      <c r="B3171" t="s">
        <v>293</v>
      </c>
      <c r="C3171" t="s">
        <v>18431</v>
      </c>
      <c r="D3171" t="s">
        <v>572</v>
      </c>
      <c r="E3171" t="s">
        <v>573</v>
      </c>
      <c r="F3171" t="s">
        <v>2612</v>
      </c>
      <c r="G3171" t="s">
        <v>18432</v>
      </c>
      <c r="H3171" t="s">
        <v>18365</v>
      </c>
      <c r="I3171" t="s">
        <v>17339</v>
      </c>
      <c r="J3171" t="s">
        <v>18433</v>
      </c>
      <c r="K3171" t="s">
        <v>18434</v>
      </c>
      <c r="L3171" t="s">
        <v>303</v>
      </c>
      <c r="M3171" t="s">
        <v>18435</v>
      </c>
    </row>
    <row r="3172" spans="1:13" x14ac:dyDescent="0.2">
      <c r="A3172" t="s">
        <v>292</v>
      </c>
      <c r="B3172" t="s">
        <v>293</v>
      </c>
      <c r="C3172" t="s">
        <v>18436</v>
      </c>
      <c r="D3172" t="s">
        <v>18437</v>
      </c>
      <c r="E3172" t="s">
        <v>18438</v>
      </c>
      <c r="F3172" t="s">
        <v>18439</v>
      </c>
      <c r="G3172" t="s">
        <v>17841</v>
      </c>
      <c r="H3172" t="s">
        <v>17339</v>
      </c>
      <c r="J3172" t="s">
        <v>18440</v>
      </c>
      <c r="K3172" t="s">
        <v>18441</v>
      </c>
      <c r="L3172" t="s">
        <v>303</v>
      </c>
      <c r="M3172" t="s">
        <v>18442</v>
      </c>
    </row>
    <row r="3173" spans="1:13" x14ac:dyDescent="0.2">
      <c r="A3173" t="s">
        <v>292</v>
      </c>
      <c r="B3173" t="s">
        <v>293</v>
      </c>
      <c r="C3173" t="s">
        <v>18443</v>
      </c>
      <c r="D3173" t="s">
        <v>844</v>
      </c>
      <c r="E3173" t="s">
        <v>296</v>
      </c>
      <c r="F3173" t="s">
        <v>18444</v>
      </c>
      <c r="G3173" t="s">
        <v>17841</v>
      </c>
      <c r="H3173" t="s">
        <v>17339</v>
      </c>
      <c r="J3173" t="s">
        <v>18445</v>
      </c>
      <c r="K3173" t="s">
        <v>18446</v>
      </c>
      <c r="L3173" t="s">
        <v>303</v>
      </c>
      <c r="M3173" t="s">
        <v>7703</v>
      </c>
    </row>
    <row r="3174" spans="1:13" x14ac:dyDescent="0.2">
      <c r="A3174" t="s">
        <v>292</v>
      </c>
      <c r="B3174" t="s">
        <v>293</v>
      </c>
      <c r="C3174" t="s">
        <v>18447</v>
      </c>
      <c r="D3174" t="s">
        <v>18448</v>
      </c>
      <c r="F3174" t="s">
        <v>18449</v>
      </c>
      <c r="G3174" t="s">
        <v>18450</v>
      </c>
      <c r="H3174" t="s">
        <v>18451</v>
      </c>
      <c r="I3174" t="s">
        <v>18452</v>
      </c>
      <c r="J3174" t="s">
        <v>18453</v>
      </c>
      <c r="K3174" t="s">
        <v>18454</v>
      </c>
      <c r="L3174" t="s">
        <v>303</v>
      </c>
      <c r="M3174" t="s">
        <v>312</v>
      </c>
    </row>
    <row r="3175" spans="1:13" x14ac:dyDescent="0.2">
      <c r="A3175" t="s">
        <v>292</v>
      </c>
      <c r="B3175" t="s">
        <v>293</v>
      </c>
      <c r="C3175" t="s">
        <v>18455</v>
      </c>
      <c r="D3175" t="s">
        <v>18456</v>
      </c>
      <c r="F3175" t="s">
        <v>18457</v>
      </c>
      <c r="G3175" t="s">
        <v>18458</v>
      </c>
      <c r="H3175" t="s">
        <v>18459</v>
      </c>
      <c r="I3175" t="s">
        <v>18460</v>
      </c>
      <c r="J3175" t="s">
        <v>18453</v>
      </c>
      <c r="K3175" t="s">
        <v>18461</v>
      </c>
      <c r="L3175" t="s">
        <v>303</v>
      </c>
      <c r="M3175" t="s">
        <v>2049</v>
      </c>
    </row>
    <row r="3176" spans="1:13" x14ac:dyDescent="0.2">
      <c r="A3176" t="s">
        <v>292</v>
      </c>
      <c r="B3176" t="s">
        <v>293</v>
      </c>
      <c r="C3176" t="s">
        <v>18462</v>
      </c>
      <c r="D3176" t="s">
        <v>18463</v>
      </c>
      <c r="F3176" t="s">
        <v>18464</v>
      </c>
      <c r="G3176" t="s">
        <v>18465</v>
      </c>
      <c r="H3176" t="s">
        <v>18450</v>
      </c>
      <c r="I3176" t="s">
        <v>18466</v>
      </c>
      <c r="J3176" t="s">
        <v>18453</v>
      </c>
      <c r="K3176" t="s">
        <v>18461</v>
      </c>
      <c r="L3176" t="s">
        <v>303</v>
      </c>
      <c r="M3176" t="s">
        <v>312</v>
      </c>
    </row>
    <row r="3177" spans="1:13" x14ac:dyDescent="0.2">
      <c r="A3177" t="s">
        <v>292</v>
      </c>
      <c r="B3177" t="s">
        <v>293</v>
      </c>
      <c r="C3177" t="s">
        <v>18467</v>
      </c>
      <c r="D3177" t="s">
        <v>18468</v>
      </c>
      <c r="F3177" t="s">
        <v>18449</v>
      </c>
      <c r="G3177" t="s">
        <v>18459</v>
      </c>
      <c r="H3177" t="s">
        <v>18469</v>
      </c>
      <c r="I3177" t="s">
        <v>18451</v>
      </c>
      <c r="J3177" t="s">
        <v>18453</v>
      </c>
      <c r="K3177" t="s">
        <v>18454</v>
      </c>
      <c r="L3177" t="s">
        <v>303</v>
      </c>
      <c r="M3177" t="s">
        <v>312</v>
      </c>
    </row>
    <row r="3178" spans="1:13" x14ac:dyDescent="0.2">
      <c r="A3178" t="s">
        <v>292</v>
      </c>
      <c r="B3178" t="s">
        <v>293</v>
      </c>
      <c r="C3178" t="s">
        <v>18470</v>
      </c>
      <c r="D3178" t="s">
        <v>18471</v>
      </c>
      <c r="F3178" t="s">
        <v>18449</v>
      </c>
      <c r="G3178" t="s">
        <v>18459</v>
      </c>
      <c r="H3178" t="s">
        <v>18469</v>
      </c>
      <c r="I3178" t="s">
        <v>18472</v>
      </c>
      <c r="J3178" t="s">
        <v>18453</v>
      </c>
      <c r="K3178" t="s">
        <v>18454</v>
      </c>
      <c r="L3178" t="s">
        <v>303</v>
      </c>
      <c r="M3178" t="s">
        <v>2049</v>
      </c>
    </row>
    <row r="3179" spans="1:13" x14ac:dyDescent="0.2">
      <c r="A3179" t="s">
        <v>292</v>
      </c>
      <c r="B3179" t="s">
        <v>293</v>
      </c>
      <c r="C3179" t="s">
        <v>18473</v>
      </c>
      <c r="D3179" t="s">
        <v>18463</v>
      </c>
      <c r="F3179" t="s">
        <v>18449</v>
      </c>
      <c r="G3179" t="s">
        <v>18469</v>
      </c>
      <c r="H3179" t="s">
        <v>18451</v>
      </c>
      <c r="J3179" t="s">
        <v>18453</v>
      </c>
      <c r="K3179" t="s">
        <v>18461</v>
      </c>
      <c r="L3179" t="s">
        <v>303</v>
      </c>
      <c r="M3179" t="s">
        <v>2049</v>
      </c>
    </row>
    <row r="3180" spans="1:13" x14ac:dyDescent="0.2">
      <c r="A3180" t="s">
        <v>292</v>
      </c>
      <c r="B3180" t="s">
        <v>293</v>
      </c>
      <c r="C3180" t="s">
        <v>18474</v>
      </c>
      <c r="D3180" t="s">
        <v>18475</v>
      </c>
      <c r="F3180" t="s">
        <v>18476</v>
      </c>
      <c r="H3180" t="s">
        <v>18477</v>
      </c>
      <c r="I3180" t="s">
        <v>18478</v>
      </c>
      <c r="J3180" t="s">
        <v>18479</v>
      </c>
      <c r="K3180" t="s">
        <v>18480</v>
      </c>
      <c r="L3180" t="s">
        <v>303</v>
      </c>
      <c r="M3180" t="s">
        <v>312</v>
      </c>
    </row>
    <row r="3181" spans="1:13" x14ac:dyDescent="0.2">
      <c r="A3181" t="s">
        <v>292</v>
      </c>
      <c r="B3181" t="s">
        <v>293</v>
      </c>
      <c r="C3181" t="s">
        <v>18481</v>
      </c>
      <c r="D3181" t="s">
        <v>18482</v>
      </c>
      <c r="F3181" t="s">
        <v>18483</v>
      </c>
      <c r="G3181" t="s">
        <v>18484</v>
      </c>
      <c r="H3181" t="s">
        <v>18485</v>
      </c>
      <c r="I3181" t="s">
        <v>18486</v>
      </c>
      <c r="J3181" t="s">
        <v>18487</v>
      </c>
      <c r="K3181" t="s">
        <v>18488</v>
      </c>
      <c r="L3181" t="s">
        <v>303</v>
      </c>
      <c r="M3181" t="s">
        <v>2049</v>
      </c>
    </row>
    <row r="3182" spans="1:13" x14ac:dyDescent="0.2">
      <c r="A3182" t="s">
        <v>292</v>
      </c>
      <c r="B3182" t="s">
        <v>293</v>
      </c>
      <c r="C3182" t="s">
        <v>18489</v>
      </c>
      <c r="D3182" t="s">
        <v>16824</v>
      </c>
      <c r="F3182" t="s">
        <v>18490</v>
      </c>
      <c r="G3182" t="s">
        <v>18491</v>
      </c>
      <c r="H3182" t="s">
        <v>18492</v>
      </c>
      <c r="J3182" t="s">
        <v>18493</v>
      </c>
      <c r="K3182" t="s">
        <v>18494</v>
      </c>
      <c r="L3182" t="s">
        <v>303</v>
      </c>
      <c r="M3182" t="s">
        <v>7204</v>
      </c>
    </row>
    <row r="3183" spans="1:13" x14ac:dyDescent="0.2">
      <c r="A3183" t="s">
        <v>292</v>
      </c>
      <c r="B3183" t="s">
        <v>293</v>
      </c>
      <c r="C3183" t="s">
        <v>18495</v>
      </c>
      <c r="D3183" t="s">
        <v>18496</v>
      </c>
      <c r="E3183" t="s">
        <v>18497</v>
      </c>
      <c r="F3183" t="s">
        <v>18498</v>
      </c>
      <c r="G3183" t="s">
        <v>18499</v>
      </c>
      <c r="H3183" t="s">
        <v>18500</v>
      </c>
      <c r="I3183" t="s">
        <v>10993</v>
      </c>
      <c r="J3183" t="s">
        <v>18501</v>
      </c>
      <c r="K3183" t="s">
        <v>18502</v>
      </c>
      <c r="L3183" t="s">
        <v>303</v>
      </c>
      <c r="M3183" t="s">
        <v>1258</v>
      </c>
    </row>
    <row r="3184" spans="1:13" x14ac:dyDescent="0.2">
      <c r="A3184" t="s">
        <v>292</v>
      </c>
      <c r="B3184" t="s">
        <v>293</v>
      </c>
      <c r="C3184" t="s">
        <v>18503</v>
      </c>
      <c r="D3184" t="s">
        <v>492</v>
      </c>
      <c r="E3184" t="s">
        <v>493</v>
      </c>
      <c r="F3184" t="s">
        <v>18504</v>
      </c>
      <c r="H3184" t="s">
        <v>18505</v>
      </c>
      <c r="I3184" t="s">
        <v>10993</v>
      </c>
      <c r="J3184" t="s">
        <v>18506</v>
      </c>
      <c r="K3184" t="s">
        <v>18507</v>
      </c>
      <c r="L3184" t="s">
        <v>303</v>
      </c>
      <c r="M3184" t="s">
        <v>18508</v>
      </c>
    </row>
    <row r="3185" spans="1:13" x14ac:dyDescent="0.2">
      <c r="A3185" t="s">
        <v>292</v>
      </c>
      <c r="B3185" t="s">
        <v>293</v>
      </c>
      <c r="C3185" t="s">
        <v>18509</v>
      </c>
      <c r="D3185" t="s">
        <v>18510</v>
      </c>
      <c r="E3185" t="s">
        <v>18511</v>
      </c>
      <c r="F3185" t="s">
        <v>18512</v>
      </c>
      <c r="H3185" t="s">
        <v>18513</v>
      </c>
      <c r="I3185" t="s">
        <v>10993</v>
      </c>
      <c r="J3185" t="s">
        <v>18514</v>
      </c>
      <c r="K3185" t="s">
        <v>302</v>
      </c>
      <c r="L3185" t="s">
        <v>303</v>
      </c>
      <c r="M3185" t="s">
        <v>707</v>
      </c>
    </row>
    <row r="3186" spans="1:13" x14ac:dyDescent="0.2">
      <c r="A3186" t="s">
        <v>292</v>
      </c>
      <c r="B3186" t="s">
        <v>293</v>
      </c>
      <c r="C3186" t="s">
        <v>18515</v>
      </c>
      <c r="D3186" t="s">
        <v>349</v>
      </c>
      <c r="E3186" t="s">
        <v>13874</v>
      </c>
      <c r="F3186" t="s">
        <v>18516</v>
      </c>
      <c r="H3186" t="s">
        <v>18517</v>
      </c>
      <c r="I3186" t="s">
        <v>10993</v>
      </c>
      <c r="J3186" t="s">
        <v>18518</v>
      </c>
      <c r="K3186" t="s">
        <v>18519</v>
      </c>
      <c r="L3186" t="s">
        <v>303</v>
      </c>
      <c r="M3186" t="s">
        <v>11013</v>
      </c>
    </row>
    <row r="3187" spans="1:13" x14ac:dyDescent="0.2">
      <c r="A3187" t="s">
        <v>292</v>
      </c>
      <c r="B3187" t="s">
        <v>293</v>
      </c>
      <c r="C3187" t="s">
        <v>18520</v>
      </c>
      <c r="D3187" t="s">
        <v>18521</v>
      </c>
      <c r="E3187" t="s">
        <v>18522</v>
      </c>
      <c r="F3187" t="s">
        <v>18523</v>
      </c>
      <c r="G3187" t="s">
        <v>10992</v>
      </c>
      <c r="H3187" t="s">
        <v>10993</v>
      </c>
      <c r="J3187" t="s">
        <v>18524</v>
      </c>
      <c r="K3187" t="s">
        <v>18525</v>
      </c>
      <c r="L3187" t="s">
        <v>303</v>
      </c>
      <c r="M3187" t="s">
        <v>17176</v>
      </c>
    </row>
    <row r="3188" spans="1:13" x14ac:dyDescent="0.2">
      <c r="A3188" t="s">
        <v>292</v>
      </c>
      <c r="B3188" t="s">
        <v>293</v>
      </c>
      <c r="C3188" t="s">
        <v>18526</v>
      </c>
      <c r="D3188" t="s">
        <v>572</v>
      </c>
      <c r="E3188" t="s">
        <v>573</v>
      </c>
      <c r="F3188" t="s">
        <v>18527</v>
      </c>
      <c r="G3188" t="s">
        <v>18528</v>
      </c>
      <c r="H3188" t="s">
        <v>18529</v>
      </c>
      <c r="I3188" t="s">
        <v>10993</v>
      </c>
      <c r="J3188" t="s">
        <v>18530</v>
      </c>
      <c r="K3188" t="s">
        <v>18531</v>
      </c>
      <c r="L3188" t="s">
        <v>303</v>
      </c>
      <c r="M3188" t="s">
        <v>5402</v>
      </c>
    </row>
    <row r="3189" spans="1:13" x14ac:dyDescent="0.2">
      <c r="A3189" t="s">
        <v>292</v>
      </c>
      <c r="B3189" t="s">
        <v>293</v>
      </c>
      <c r="C3189" t="s">
        <v>18532</v>
      </c>
      <c r="D3189" t="s">
        <v>572</v>
      </c>
      <c r="E3189" t="s">
        <v>573</v>
      </c>
      <c r="F3189" t="s">
        <v>18533</v>
      </c>
      <c r="G3189" t="s">
        <v>14230</v>
      </c>
      <c r="H3189" t="s">
        <v>10993</v>
      </c>
      <c r="J3189" t="s">
        <v>18534</v>
      </c>
      <c r="K3189" t="s">
        <v>302</v>
      </c>
      <c r="L3189" t="s">
        <v>303</v>
      </c>
      <c r="M3189" t="s">
        <v>584</v>
      </c>
    </row>
    <row r="3190" spans="1:13" x14ac:dyDescent="0.2">
      <c r="A3190" t="s">
        <v>292</v>
      </c>
      <c r="B3190" t="s">
        <v>293</v>
      </c>
      <c r="C3190" t="s">
        <v>18535</v>
      </c>
      <c r="D3190" t="s">
        <v>18536</v>
      </c>
      <c r="E3190" t="s">
        <v>18537</v>
      </c>
      <c r="F3190" t="s">
        <v>18538</v>
      </c>
      <c r="H3190" t="s">
        <v>18539</v>
      </c>
      <c r="I3190" t="s">
        <v>10993</v>
      </c>
      <c r="J3190" t="s">
        <v>18540</v>
      </c>
      <c r="K3190" t="s">
        <v>18541</v>
      </c>
      <c r="L3190" t="s">
        <v>303</v>
      </c>
      <c r="M3190" t="s">
        <v>18542</v>
      </c>
    </row>
    <row r="3191" spans="1:13" x14ac:dyDescent="0.2">
      <c r="A3191" t="s">
        <v>292</v>
      </c>
      <c r="B3191" t="s">
        <v>293</v>
      </c>
      <c r="C3191" t="s">
        <v>18543</v>
      </c>
      <c r="D3191" t="s">
        <v>18544</v>
      </c>
      <c r="E3191" t="s">
        <v>18545</v>
      </c>
      <c r="F3191" t="s">
        <v>18546</v>
      </c>
      <c r="G3191" t="s">
        <v>18547</v>
      </c>
      <c r="H3191" t="s">
        <v>10992</v>
      </c>
      <c r="I3191" t="s">
        <v>10993</v>
      </c>
      <c r="J3191" t="s">
        <v>18548</v>
      </c>
      <c r="K3191" t="s">
        <v>18549</v>
      </c>
      <c r="L3191" t="s">
        <v>303</v>
      </c>
      <c r="M3191" t="s">
        <v>2233</v>
      </c>
    </row>
    <row r="3192" spans="1:13" x14ac:dyDescent="0.2">
      <c r="A3192" t="s">
        <v>292</v>
      </c>
      <c r="B3192" t="s">
        <v>293</v>
      </c>
      <c r="C3192" t="s">
        <v>18550</v>
      </c>
      <c r="D3192" t="s">
        <v>18551</v>
      </c>
      <c r="E3192" t="s">
        <v>18552</v>
      </c>
      <c r="F3192" t="s">
        <v>18553</v>
      </c>
      <c r="G3192" t="s">
        <v>18554</v>
      </c>
      <c r="H3192" t="s">
        <v>10993</v>
      </c>
      <c r="J3192" t="s">
        <v>18555</v>
      </c>
      <c r="K3192" t="s">
        <v>18556</v>
      </c>
      <c r="L3192" t="s">
        <v>303</v>
      </c>
      <c r="M3192" t="s">
        <v>7579</v>
      </c>
    </row>
    <row r="3193" spans="1:13" x14ac:dyDescent="0.2">
      <c r="A3193" t="s">
        <v>292</v>
      </c>
      <c r="B3193" t="s">
        <v>293</v>
      </c>
      <c r="C3193" t="s">
        <v>18557</v>
      </c>
      <c r="D3193" t="s">
        <v>16824</v>
      </c>
      <c r="F3193" t="s">
        <v>18558</v>
      </c>
      <c r="G3193" t="s">
        <v>18559</v>
      </c>
      <c r="H3193" t="s">
        <v>18560</v>
      </c>
      <c r="I3193" t="s">
        <v>10993</v>
      </c>
      <c r="J3193" t="s">
        <v>18561</v>
      </c>
      <c r="K3193" t="s">
        <v>302</v>
      </c>
      <c r="L3193" t="s">
        <v>303</v>
      </c>
      <c r="M3193" t="s">
        <v>5626</v>
      </c>
    </row>
    <row r="3194" spans="1:13" x14ac:dyDescent="0.2">
      <c r="A3194" t="s">
        <v>292</v>
      </c>
      <c r="B3194" t="s">
        <v>293</v>
      </c>
      <c r="C3194" t="s">
        <v>18562</v>
      </c>
      <c r="D3194" t="s">
        <v>18563</v>
      </c>
      <c r="E3194" t="s">
        <v>18564</v>
      </c>
      <c r="F3194" t="s">
        <v>18565</v>
      </c>
      <c r="G3194" t="s">
        <v>18566</v>
      </c>
      <c r="H3194" t="s">
        <v>10993</v>
      </c>
      <c r="J3194" t="s">
        <v>18567</v>
      </c>
      <c r="K3194" t="s">
        <v>18568</v>
      </c>
      <c r="L3194" t="s">
        <v>303</v>
      </c>
      <c r="M3194" t="s">
        <v>7204</v>
      </c>
    </row>
    <row r="3195" spans="1:13" x14ac:dyDescent="0.2">
      <c r="A3195" t="s">
        <v>292</v>
      </c>
      <c r="B3195" t="s">
        <v>293</v>
      </c>
      <c r="C3195" t="s">
        <v>18569</v>
      </c>
      <c r="D3195" t="s">
        <v>349</v>
      </c>
      <c r="E3195" t="s">
        <v>1348</v>
      </c>
      <c r="F3195" t="s">
        <v>981</v>
      </c>
      <c r="H3195" t="s">
        <v>18570</v>
      </c>
      <c r="I3195" t="s">
        <v>10993</v>
      </c>
      <c r="J3195" t="s">
        <v>18571</v>
      </c>
      <c r="K3195" t="s">
        <v>18572</v>
      </c>
      <c r="L3195" t="s">
        <v>303</v>
      </c>
      <c r="M3195" t="s">
        <v>7118</v>
      </c>
    </row>
    <row r="3196" spans="1:13" x14ac:dyDescent="0.2">
      <c r="A3196" t="s">
        <v>292</v>
      </c>
      <c r="B3196" t="s">
        <v>293</v>
      </c>
      <c r="C3196" t="s">
        <v>18573</v>
      </c>
      <c r="D3196" t="s">
        <v>18574</v>
      </c>
      <c r="E3196" t="s">
        <v>18575</v>
      </c>
      <c r="F3196" t="s">
        <v>18576</v>
      </c>
      <c r="G3196" t="s">
        <v>18577</v>
      </c>
      <c r="H3196" t="s">
        <v>10993</v>
      </c>
      <c r="J3196" t="s">
        <v>18578</v>
      </c>
      <c r="K3196" t="s">
        <v>18579</v>
      </c>
      <c r="L3196" t="s">
        <v>303</v>
      </c>
      <c r="M3196" t="s">
        <v>7654</v>
      </c>
    </row>
    <row r="3197" spans="1:13" x14ac:dyDescent="0.2">
      <c r="A3197" t="s">
        <v>292</v>
      </c>
      <c r="B3197" t="s">
        <v>293</v>
      </c>
      <c r="C3197" t="s">
        <v>18580</v>
      </c>
      <c r="D3197" t="s">
        <v>18581</v>
      </c>
      <c r="E3197" t="s">
        <v>18582</v>
      </c>
      <c r="F3197" t="s">
        <v>18583</v>
      </c>
      <c r="G3197" t="s">
        <v>18584</v>
      </c>
      <c r="H3197" t="s">
        <v>18585</v>
      </c>
      <c r="I3197" t="s">
        <v>10993</v>
      </c>
      <c r="J3197" t="s">
        <v>18586</v>
      </c>
      <c r="K3197" t="s">
        <v>18587</v>
      </c>
      <c r="L3197" t="s">
        <v>303</v>
      </c>
      <c r="M3197" t="s">
        <v>14127</v>
      </c>
    </row>
    <row r="3198" spans="1:13" x14ac:dyDescent="0.2">
      <c r="A3198" t="s">
        <v>292</v>
      </c>
      <c r="B3198" t="s">
        <v>293</v>
      </c>
      <c r="C3198" t="s">
        <v>18588</v>
      </c>
      <c r="D3198" t="s">
        <v>18589</v>
      </c>
      <c r="E3198" t="s">
        <v>18590</v>
      </c>
      <c r="F3198" t="s">
        <v>18591</v>
      </c>
      <c r="G3198" t="s">
        <v>18592</v>
      </c>
      <c r="H3198" t="s">
        <v>18593</v>
      </c>
      <c r="I3198" t="s">
        <v>10993</v>
      </c>
      <c r="J3198" t="s">
        <v>18594</v>
      </c>
      <c r="K3198" t="s">
        <v>18595</v>
      </c>
      <c r="L3198" t="s">
        <v>303</v>
      </c>
      <c r="M3198" t="s">
        <v>13357</v>
      </c>
    </row>
    <row r="3199" spans="1:13" x14ac:dyDescent="0.2">
      <c r="A3199" t="s">
        <v>292</v>
      </c>
      <c r="B3199" t="s">
        <v>293</v>
      </c>
      <c r="C3199" t="s">
        <v>18596</v>
      </c>
      <c r="D3199" t="s">
        <v>513</v>
      </c>
      <c r="E3199" t="s">
        <v>2638</v>
      </c>
      <c r="F3199" t="s">
        <v>18597</v>
      </c>
      <c r="H3199" t="s">
        <v>18598</v>
      </c>
      <c r="I3199" t="s">
        <v>10993</v>
      </c>
      <c r="J3199" t="s">
        <v>18599</v>
      </c>
      <c r="K3199" t="s">
        <v>18600</v>
      </c>
      <c r="L3199" t="s">
        <v>303</v>
      </c>
      <c r="M3199" t="s">
        <v>18601</v>
      </c>
    </row>
    <row r="3200" spans="1:13" x14ac:dyDescent="0.2">
      <c r="A3200" t="s">
        <v>292</v>
      </c>
      <c r="B3200" t="s">
        <v>293</v>
      </c>
      <c r="C3200" t="s">
        <v>18602</v>
      </c>
      <c r="D3200" t="s">
        <v>572</v>
      </c>
      <c r="E3200" t="s">
        <v>573</v>
      </c>
      <c r="F3200" t="s">
        <v>18603</v>
      </c>
      <c r="H3200" t="s">
        <v>18604</v>
      </c>
      <c r="I3200" t="s">
        <v>10993</v>
      </c>
      <c r="J3200" t="s">
        <v>18605</v>
      </c>
      <c r="K3200" t="s">
        <v>18606</v>
      </c>
      <c r="L3200" t="s">
        <v>303</v>
      </c>
      <c r="M3200" t="s">
        <v>18607</v>
      </c>
    </row>
    <row r="3201" spans="1:13" x14ac:dyDescent="0.2">
      <c r="A3201" t="s">
        <v>292</v>
      </c>
      <c r="B3201" t="s">
        <v>293</v>
      </c>
      <c r="C3201" t="s">
        <v>18608</v>
      </c>
      <c r="D3201" t="s">
        <v>15826</v>
      </c>
      <c r="E3201" t="s">
        <v>16542</v>
      </c>
      <c r="F3201" t="s">
        <v>18609</v>
      </c>
      <c r="G3201" t="s">
        <v>18610</v>
      </c>
      <c r="H3201" t="s">
        <v>1017</v>
      </c>
      <c r="I3201" t="s">
        <v>18611</v>
      </c>
      <c r="J3201" t="s">
        <v>18612</v>
      </c>
      <c r="K3201" t="s">
        <v>18613</v>
      </c>
      <c r="L3201" t="s">
        <v>303</v>
      </c>
      <c r="M3201" t="s">
        <v>18614</v>
      </c>
    </row>
    <row r="3202" spans="1:13" x14ac:dyDescent="0.2">
      <c r="A3202" t="s">
        <v>292</v>
      </c>
      <c r="B3202" t="s">
        <v>293</v>
      </c>
      <c r="C3202" t="s">
        <v>18615</v>
      </c>
      <c r="D3202" t="s">
        <v>18616</v>
      </c>
      <c r="E3202" t="s">
        <v>18617</v>
      </c>
      <c r="F3202" t="s">
        <v>18618</v>
      </c>
      <c r="H3202" t="s">
        <v>18513</v>
      </c>
      <c r="I3202" t="s">
        <v>10993</v>
      </c>
      <c r="J3202" t="s">
        <v>18514</v>
      </c>
      <c r="K3202" t="s">
        <v>302</v>
      </c>
      <c r="L3202" t="s">
        <v>303</v>
      </c>
      <c r="M3202" t="s">
        <v>17205</v>
      </c>
    </row>
    <row r="3203" spans="1:13" x14ac:dyDescent="0.2">
      <c r="A3203" t="s">
        <v>292</v>
      </c>
      <c r="B3203" t="s">
        <v>293</v>
      </c>
      <c r="C3203" t="s">
        <v>18619</v>
      </c>
      <c r="D3203" t="s">
        <v>572</v>
      </c>
      <c r="E3203" t="s">
        <v>573</v>
      </c>
      <c r="F3203" t="s">
        <v>18620</v>
      </c>
      <c r="G3203" t="s">
        <v>18621</v>
      </c>
      <c r="H3203" t="s">
        <v>18622</v>
      </c>
      <c r="I3203" t="s">
        <v>10993</v>
      </c>
      <c r="J3203" t="s">
        <v>18623</v>
      </c>
      <c r="K3203" t="s">
        <v>302</v>
      </c>
      <c r="L3203" t="s">
        <v>303</v>
      </c>
      <c r="M3203" t="s">
        <v>18624</v>
      </c>
    </row>
    <row r="3204" spans="1:13" x14ac:dyDescent="0.2">
      <c r="A3204" t="s">
        <v>292</v>
      </c>
      <c r="B3204" t="s">
        <v>293</v>
      </c>
      <c r="C3204" t="s">
        <v>18625</v>
      </c>
      <c r="D3204" t="s">
        <v>18626</v>
      </c>
      <c r="E3204" t="s">
        <v>18627</v>
      </c>
      <c r="F3204" t="s">
        <v>18628</v>
      </c>
      <c r="G3204" t="s">
        <v>18629</v>
      </c>
      <c r="H3204" t="s">
        <v>10993</v>
      </c>
      <c r="J3204" t="s">
        <v>18630</v>
      </c>
      <c r="K3204" t="s">
        <v>302</v>
      </c>
      <c r="L3204" t="s">
        <v>303</v>
      </c>
      <c r="M3204" t="s">
        <v>6330</v>
      </c>
    </row>
    <row r="3205" spans="1:13" x14ac:dyDescent="0.2">
      <c r="A3205" t="s">
        <v>292</v>
      </c>
      <c r="B3205" t="s">
        <v>293</v>
      </c>
      <c r="C3205" t="s">
        <v>18631</v>
      </c>
      <c r="D3205" t="s">
        <v>349</v>
      </c>
      <c r="F3205" t="s">
        <v>18632</v>
      </c>
      <c r="G3205" t="s">
        <v>18633</v>
      </c>
      <c r="H3205" t="s">
        <v>18604</v>
      </c>
      <c r="I3205" t="s">
        <v>10993</v>
      </c>
      <c r="J3205" t="s">
        <v>18634</v>
      </c>
      <c r="K3205" t="s">
        <v>18635</v>
      </c>
      <c r="L3205" t="s">
        <v>303</v>
      </c>
      <c r="M3205" t="s">
        <v>18636</v>
      </c>
    </row>
    <row r="3206" spans="1:13" x14ac:dyDescent="0.2">
      <c r="A3206" t="s">
        <v>292</v>
      </c>
      <c r="B3206" t="s">
        <v>293</v>
      </c>
      <c r="C3206" t="s">
        <v>18637</v>
      </c>
      <c r="D3206" t="s">
        <v>18638</v>
      </c>
      <c r="F3206" t="s">
        <v>10990</v>
      </c>
      <c r="G3206" t="s">
        <v>10991</v>
      </c>
      <c r="H3206" t="s">
        <v>10992</v>
      </c>
      <c r="I3206" t="s">
        <v>10993</v>
      </c>
      <c r="J3206" t="s">
        <v>10994</v>
      </c>
      <c r="K3206" t="s">
        <v>18639</v>
      </c>
      <c r="L3206" t="s">
        <v>303</v>
      </c>
      <c r="M3206" t="s">
        <v>3086</v>
      </c>
    </row>
    <row r="3207" spans="1:13" x14ac:dyDescent="0.2">
      <c r="A3207" t="s">
        <v>292</v>
      </c>
      <c r="B3207" t="s">
        <v>293</v>
      </c>
      <c r="C3207" t="s">
        <v>18640</v>
      </c>
      <c r="D3207" t="s">
        <v>18641</v>
      </c>
      <c r="F3207" t="s">
        <v>18642</v>
      </c>
      <c r="G3207" t="s">
        <v>18643</v>
      </c>
      <c r="H3207" t="s">
        <v>18585</v>
      </c>
      <c r="I3207" t="s">
        <v>10993</v>
      </c>
      <c r="J3207" t="s">
        <v>18586</v>
      </c>
      <c r="K3207" t="s">
        <v>18644</v>
      </c>
      <c r="L3207" t="s">
        <v>303</v>
      </c>
      <c r="M3207" t="s">
        <v>17397</v>
      </c>
    </row>
    <row r="3208" spans="1:13" x14ac:dyDescent="0.2">
      <c r="A3208" t="s">
        <v>292</v>
      </c>
      <c r="B3208" t="s">
        <v>293</v>
      </c>
      <c r="C3208" t="s">
        <v>18645</v>
      </c>
      <c r="D3208" t="s">
        <v>366</v>
      </c>
      <c r="E3208" t="s">
        <v>1215</v>
      </c>
      <c r="F3208" t="s">
        <v>3526</v>
      </c>
      <c r="G3208" t="s">
        <v>18646</v>
      </c>
      <c r="H3208" t="s">
        <v>18598</v>
      </c>
      <c r="I3208" t="s">
        <v>10993</v>
      </c>
      <c r="J3208" t="s">
        <v>18647</v>
      </c>
      <c r="K3208" t="s">
        <v>18648</v>
      </c>
      <c r="L3208" t="s">
        <v>303</v>
      </c>
      <c r="M3208" t="s">
        <v>18649</v>
      </c>
    </row>
    <row r="3209" spans="1:13" x14ac:dyDescent="0.2">
      <c r="A3209" t="s">
        <v>292</v>
      </c>
      <c r="B3209" t="s">
        <v>293</v>
      </c>
      <c r="C3209" t="s">
        <v>18650</v>
      </c>
      <c r="D3209" t="s">
        <v>564</v>
      </c>
      <c r="E3209" t="s">
        <v>296</v>
      </c>
      <c r="F3209" t="s">
        <v>18651</v>
      </c>
      <c r="G3209" t="s">
        <v>18652</v>
      </c>
      <c r="H3209" t="s">
        <v>10993</v>
      </c>
      <c r="J3209" t="s">
        <v>18653</v>
      </c>
      <c r="K3209" t="s">
        <v>302</v>
      </c>
      <c r="L3209" t="s">
        <v>303</v>
      </c>
      <c r="M3209" t="s">
        <v>9868</v>
      </c>
    </row>
    <row r="3210" spans="1:13" x14ac:dyDescent="0.2">
      <c r="A3210" t="s">
        <v>292</v>
      </c>
      <c r="B3210" t="s">
        <v>293</v>
      </c>
      <c r="C3210" t="s">
        <v>18654</v>
      </c>
      <c r="D3210" t="s">
        <v>349</v>
      </c>
      <c r="F3210" t="s">
        <v>18655</v>
      </c>
      <c r="G3210" t="s">
        <v>18656</v>
      </c>
      <c r="H3210" t="s">
        <v>18560</v>
      </c>
      <c r="I3210" t="s">
        <v>10993</v>
      </c>
      <c r="J3210" t="s">
        <v>18657</v>
      </c>
      <c r="K3210" t="s">
        <v>18658</v>
      </c>
      <c r="L3210" t="s">
        <v>303</v>
      </c>
      <c r="M3210" t="s">
        <v>18659</v>
      </c>
    </row>
    <row r="3211" spans="1:13" x14ac:dyDescent="0.2">
      <c r="A3211" t="s">
        <v>292</v>
      </c>
      <c r="B3211" t="s">
        <v>293</v>
      </c>
      <c r="C3211" t="s">
        <v>18660</v>
      </c>
      <c r="D3211" t="s">
        <v>16824</v>
      </c>
      <c r="E3211" t="s">
        <v>16825</v>
      </c>
      <c r="F3211" t="s">
        <v>18661</v>
      </c>
      <c r="G3211" t="s">
        <v>18662</v>
      </c>
      <c r="H3211" t="s">
        <v>10993</v>
      </c>
      <c r="J3211" t="s">
        <v>18663</v>
      </c>
      <c r="K3211" t="s">
        <v>18664</v>
      </c>
      <c r="L3211" t="s">
        <v>303</v>
      </c>
      <c r="M3211" t="s">
        <v>6562</v>
      </c>
    </row>
    <row r="3212" spans="1:13" x14ac:dyDescent="0.2">
      <c r="A3212" t="s">
        <v>292</v>
      </c>
      <c r="B3212" t="s">
        <v>293</v>
      </c>
      <c r="C3212" t="s">
        <v>18665</v>
      </c>
      <c r="D3212" t="s">
        <v>16824</v>
      </c>
      <c r="F3212" t="s">
        <v>18666</v>
      </c>
      <c r="H3212" t="s">
        <v>18505</v>
      </c>
      <c r="I3212" t="s">
        <v>10993</v>
      </c>
      <c r="J3212" t="s">
        <v>18667</v>
      </c>
      <c r="K3212" t="s">
        <v>18668</v>
      </c>
      <c r="L3212" t="s">
        <v>303</v>
      </c>
      <c r="M3212" t="s">
        <v>4457</v>
      </c>
    </row>
    <row r="3213" spans="1:13" x14ac:dyDescent="0.2">
      <c r="A3213" t="s">
        <v>292</v>
      </c>
      <c r="B3213" t="s">
        <v>293</v>
      </c>
      <c r="C3213" t="s">
        <v>18669</v>
      </c>
      <c r="D3213" t="s">
        <v>18670</v>
      </c>
      <c r="E3213" t="s">
        <v>13598</v>
      </c>
      <c r="F3213" t="s">
        <v>18671</v>
      </c>
      <c r="G3213" t="s">
        <v>18672</v>
      </c>
      <c r="H3213" t="s">
        <v>18560</v>
      </c>
      <c r="I3213" t="s">
        <v>10993</v>
      </c>
      <c r="J3213" t="s">
        <v>18673</v>
      </c>
      <c r="K3213" t="s">
        <v>18674</v>
      </c>
      <c r="L3213" t="s">
        <v>303</v>
      </c>
      <c r="M3213" t="s">
        <v>4369</v>
      </c>
    </row>
    <row r="3214" spans="1:13" x14ac:dyDescent="0.2">
      <c r="A3214" t="s">
        <v>292</v>
      </c>
      <c r="B3214" t="s">
        <v>293</v>
      </c>
      <c r="C3214" t="s">
        <v>18675</v>
      </c>
      <c r="D3214" t="s">
        <v>18676</v>
      </c>
      <c r="E3214" t="s">
        <v>18677</v>
      </c>
      <c r="F3214" t="s">
        <v>18678</v>
      </c>
      <c r="G3214" t="s">
        <v>18679</v>
      </c>
      <c r="H3214" t="s">
        <v>10993</v>
      </c>
      <c r="J3214" t="s">
        <v>18680</v>
      </c>
      <c r="K3214" t="s">
        <v>18681</v>
      </c>
      <c r="L3214" t="s">
        <v>303</v>
      </c>
      <c r="M3214" t="s">
        <v>2749</v>
      </c>
    </row>
    <row r="3215" spans="1:13" x14ac:dyDescent="0.2">
      <c r="A3215" t="s">
        <v>292</v>
      </c>
      <c r="B3215" t="s">
        <v>293</v>
      </c>
      <c r="C3215" t="s">
        <v>18682</v>
      </c>
      <c r="D3215" t="s">
        <v>16824</v>
      </c>
      <c r="F3215" t="s">
        <v>1280</v>
      </c>
      <c r="G3215" t="s">
        <v>18683</v>
      </c>
      <c r="H3215" t="s">
        <v>10993</v>
      </c>
      <c r="J3215" t="s">
        <v>18684</v>
      </c>
      <c r="K3215" t="s">
        <v>302</v>
      </c>
      <c r="L3215" t="s">
        <v>303</v>
      </c>
      <c r="M3215" t="s">
        <v>18685</v>
      </c>
    </row>
    <row r="3216" spans="1:13" x14ac:dyDescent="0.2">
      <c r="A3216" t="s">
        <v>292</v>
      </c>
      <c r="B3216" t="s">
        <v>293</v>
      </c>
      <c r="C3216" t="s">
        <v>18686</v>
      </c>
      <c r="D3216" t="s">
        <v>18687</v>
      </c>
      <c r="E3216" t="s">
        <v>18688</v>
      </c>
      <c r="F3216" t="s">
        <v>18689</v>
      </c>
      <c r="G3216" t="s">
        <v>18629</v>
      </c>
      <c r="I3216" t="s">
        <v>10993</v>
      </c>
      <c r="J3216" t="s">
        <v>18690</v>
      </c>
      <c r="K3216" t="s">
        <v>302</v>
      </c>
      <c r="L3216" t="s">
        <v>303</v>
      </c>
      <c r="M3216" t="s">
        <v>18691</v>
      </c>
    </row>
    <row r="3217" spans="1:13" x14ac:dyDescent="0.2">
      <c r="A3217" t="s">
        <v>292</v>
      </c>
      <c r="B3217" t="s">
        <v>293</v>
      </c>
      <c r="C3217" t="s">
        <v>18692</v>
      </c>
      <c r="D3217" t="s">
        <v>366</v>
      </c>
      <c r="E3217" t="s">
        <v>1215</v>
      </c>
      <c r="F3217" t="s">
        <v>2799</v>
      </c>
      <c r="G3217" t="s">
        <v>18693</v>
      </c>
      <c r="H3217" t="s">
        <v>18694</v>
      </c>
      <c r="I3217" t="s">
        <v>10993</v>
      </c>
      <c r="J3217" t="s">
        <v>18695</v>
      </c>
      <c r="K3217" t="s">
        <v>18696</v>
      </c>
      <c r="L3217" t="s">
        <v>303</v>
      </c>
      <c r="M3217" t="s">
        <v>18697</v>
      </c>
    </row>
    <row r="3218" spans="1:13" x14ac:dyDescent="0.2">
      <c r="A3218" t="s">
        <v>292</v>
      </c>
      <c r="B3218" t="s">
        <v>293</v>
      </c>
      <c r="C3218" t="s">
        <v>18698</v>
      </c>
      <c r="D3218" t="s">
        <v>401</v>
      </c>
      <c r="E3218" t="s">
        <v>402</v>
      </c>
      <c r="F3218" t="s">
        <v>1096</v>
      </c>
      <c r="G3218" t="s">
        <v>8792</v>
      </c>
      <c r="H3218" t="s">
        <v>18699</v>
      </c>
      <c r="I3218" t="s">
        <v>10993</v>
      </c>
      <c r="J3218" t="s">
        <v>18700</v>
      </c>
      <c r="K3218" t="s">
        <v>18701</v>
      </c>
      <c r="L3218" t="s">
        <v>303</v>
      </c>
      <c r="M3218" t="s">
        <v>17859</v>
      </c>
    </row>
    <row r="3219" spans="1:13" x14ac:dyDescent="0.2">
      <c r="A3219" t="s">
        <v>292</v>
      </c>
      <c r="B3219" t="s">
        <v>293</v>
      </c>
      <c r="C3219" t="s">
        <v>18702</v>
      </c>
      <c r="D3219" t="s">
        <v>16824</v>
      </c>
      <c r="E3219" t="s">
        <v>18703</v>
      </c>
      <c r="F3219" t="s">
        <v>18704</v>
      </c>
      <c r="G3219" t="s">
        <v>18705</v>
      </c>
      <c r="H3219" t="s">
        <v>18622</v>
      </c>
      <c r="I3219" t="s">
        <v>10993</v>
      </c>
      <c r="J3219" t="s">
        <v>18706</v>
      </c>
      <c r="K3219" t="s">
        <v>302</v>
      </c>
      <c r="L3219" t="s">
        <v>303</v>
      </c>
      <c r="M3219" t="s">
        <v>6621</v>
      </c>
    </row>
    <row r="3220" spans="1:13" x14ac:dyDescent="0.2">
      <c r="A3220" t="s">
        <v>292</v>
      </c>
      <c r="B3220" t="s">
        <v>293</v>
      </c>
      <c r="C3220" t="s">
        <v>18707</v>
      </c>
      <c r="D3220" t="s">
        <v>18708</v>
      </c>
      <c r="E3220" t="s">
        <v>18709</v>
      </c>
      <c r="F3220" t="s">
        <v>8381</v>
      </c>
      <c r="G3220" t="s">
        <v>18710</v>
      </c>
      <c r="H3220" t="s">
        <v>18560</v>
      </c>
      <c r="I3220" t="s">
        <v>10993</v>
      </c>
      <c r="J3220" t="s">
        <v>18711</v>
      </c>
      <c r="K3220" t="s">
        <v>18712</v>
      </c>
      <c r="L3220" t="s">
        <v>303</v>
      </c>
      <c r="M3220" t="s">
        <v>18713</v>
      </c>
    </row>
    <row r="3221" spans="1:13" x14ac:dyDescent="0.2">
      <c r="A3221" t="s">
        <v>292</v>
      </c>
      <c r="B3221" t="s">
        <v>293</v>
      </c>
      <c r="C3221" t="s">
        <v>18714</v>
      </c>
      <c r="D3221" t="s">
        <v>349</v>
      </c>
      <c r="F3221" t="s">
        <v>18715</v>
      </c>
      <c r="H3221" t="s">
        <v>14230</v>
      </c>
      <c r="I3221" t="s">
        <v>10993</v>
      </c>
      <c r="J3221" t="s">
        <v>18534</v>
      </c>
      <c r="K3221" t="s">
        <v>18716</v>
      </c>
      <c r="L3221" t="s">
        <v>303</v>
      </c>
      <c r="M3221" t="s">
        <v>8904</v>
      </c>
    </row>
    <row r="3222" spans="1:13" x14ac:dyDescent="0.2">
      <c r="A3222" t="s">
        <v>292</v>
      </c>
      <c r="B3222" t="s">
        <v>293</v>
      </c>
      <c r="C3222" t="s">
        <v>18717</v>
      </c>
      <c r="D3222" t="s">
        <v>18718</v>
      </c>
      <c r="E3222" t="s">
        <v>18719</v>
      </c>
      <c r="F3222" t="s">
        <v>4222</v>
      </c>
      <c r="G3222" t="s">
        <v>18720</v>
      </c>
      <c r="H3222" t="s">
        <v>18679</v>
      </c>
      <c r="I3222" t="s">
        <v>10993</v>
      </c>
      <c r="J3222" t="s">
        <v>18721</v>
      </c>
      <c r="K3222" t="s">
        <v>18722</v>
      </c>
      <c r="L3222" t="s">
        <v>303</v>
      </c>
      <c r="M3222" t="s">
        <v>2725</v>
      </c>
    </row>
    <row r="3223" spans="1:13" x14ac:dyDescent="0.2">
      <c r="A3223" t="s">
        <v>292</v>
      </c>
      <c r="B3223" t="s">
        <v>293</v>
      </c>
      <c r="C3223" t="s">
        <v>18723</v>
      </c>
      <c r="D3223" t="s">
        <v>16824</v>
      </c>
      <c r="E3223" t="s">
        <v>18724</v>
      </c>
      <c r="F3223" t="s">
        <v>18725</v>
      </c>
      <c r="G3223" t="s">
        <v>18726</v>
      </c>
      <c r="H3223" t="s">
        <v>18727</v>
      </c>
      <c r="I3223" t="s">
        <v>10993</v>
      </c>
      <c r="J3223" t="s">
        <v>18728</v>
      </c>
      <c r="K3223" t="s">
        <v>18729</v>
      </c>
      <c r="L3223" t="s">
        <v>303</v>
      </c>
      <c r="M3223" t="s">
        <v>822</v>
      </c>
    </row>
    <row r="3224" spans="1:13" x14ac:dyDescent="0.2">
      <c r="A3224" t="s">
        <v>292</v>
      </c>
      <c r="B3224" t="s">
        <v>293</v>
      </c>
      <c r="C3224" t="s">
        <v>18730</v>
      </c>
      <c r="D3224" t="s">
        <v>564</v>
      </c>
      <c r="E3224" t="s">
        <v>296</v>
      </c>
      <c r="F3224" t="s">
        <v>11926</v>
      </c>
      <c r="H3224" t="s">
        <v>18560</v>
      </c>
      <c r="I3224" t="s">
        <v>10993</v>
      </c>
      <c r="J3224" t="s">
        <v>18731</v>
      </c>
      <c r="K3224" t="s">
        <v>18732</v>
      </c>
      <c r="L3224" t="s">
        <v>303</v>
      </c>
      <c r="M3224" t="s">
        <v>18733</v>
      </c>
    </row>
    <row r="3225" spans="1:13" x14ac:dyDescent="0.2">
      <c r="A3225" t="s">
        <v>292</v>
      </c>
      <c r="B3225" t="s">
        <v>293</v>
      </c>
      <c r="C3225" t="s">
        <v>18734</v>
      </c>
      <c r="D3225" t="s">
        <v>349</v>
      </c>
      <c r="E3225" t="s">
        <v>13874</v>
      </c>
      <c r="F3225" t="s">
        <v>18735</v>
      </c>
      <c r="G3225" t="s">
        <v>18736</v>
      </c>
      <c r="H3225" t="s">
        <v>10992</v>
      </c>
      <c r="I3225" t="s">
        <v>10993</v>
      </c>
      <c r="J3225" t="s">
        <v>18737</v>
      </c>
      <c r="K3225" t="s">
        <v>18738</v>
      </c>
      <c r="L3225" t="s">
        <v>303</v>
      </c>
      <c r="M3225" t="s">
        <v>18739</v>
      </c>
    </row>
    <row r="3226" spans="1:13" x14ac:dyDescent="0.2">
      <c r="A3226" t="s">
        <v>292</v>
      </c>
      <c r="B3226" t="s">
        <v>293</v>
      </c>
      <c r="C3226" t="s">
        <v>18740</v>
      </c>
      <c r="D3226" t="s">
        <v>18741</v>
      </c>
      <c r="E3226" t="s">
        <v>18742</v>
      </c>
      <c r="F3226" t="s">
        <v>18743</v>
      </c>
      <c r="G3226" t="s">
        <v>18744</v>
      </c>
      <c r="H3226" t="s">
        <v>18622</v>
      </c>
      <c r="I3226" t="s">
        <v>10993</v>
      </c>
      <c r="J3226" t="s">
        <v>18745</v>
      </c>
      <c r="K3226" t="s">
        <v>18746</v>
      </c>
      <c r="L3226" t="s">
        <v>303</v>
      </c>
      <c r="M3226" t="s">
        <v>18747</v>
      </c>
    </row>
    <row r="3227" spans="1:13" x14ac:dyDescent="0.2">
      <c r="A3227" t="s">
        <v>292</v>
      </c>
      <c r="B3227" t="s">
        <v>293</v>
      </c>
      <c r="C3227" t="s">
        <v>18748</v>
      </c>
      <c r="D3227" t="s">
        <v>572</v>
      </c>
      <c r="E3227" t="s">
        <v>573</v>
      </c>
      <c r="F3227" t="s">
        <v>18749</v>
      </c>
      <c r="G3227" t="s">
        <v>18652</v>
      </c>
      <c r="H3227" t="s">
        <v>10993</v>
      </c>
      <c r="J3227" t="s">
        <v>18750</v>
      </c>
      <c r="K3227" t="s">
        <v>302</v>
      </c>
      <c r="L3227" t="s">
        <v>303</v>
      </c>
      <c r="M3227" t="s">
        <v>2610</v>
      </c>
    </row>
    <row r="3228" spans="1:13" x14ac:dyDescent="0.2">
      <c r="A3228" t="s">
        <v>292</v>
      </c>
      <c r="B3228" t="s">
        <v>293</v>
      </c>
      <c r="C3228" t="s">
        <v>18751</v>
      </c>
      <c r="D3228" t="s">
        <v>394</v>
      </c>
      <c r="E3228" t="s">
        <v>3638</v>
      </c>
      <c r="F3228" t="s">
        <v>18752</v>
      </c>
      <c r="G3228" t="s">
        <v>18753</v>
      </c>
      <c r="H3228" t="s">
        <v>18754</v>
      </c>
      <c r="I3228" t="s">
        <v>10993</v>
      </c>
      <c r="J3228" t="s">
        <v>18755</v>
      </c>
      <c r="K3228" t="s">
        <v>18756</v>
      </c>
      <c r="L3228" t="s">
        <v>303</v>
      </c>
      <c r="M3228" t="s">
        <v>18757</v>
      </c>
    </row>
    <row r="3229" spans="1:13" x14ac:dyDescent="0.2">
      <c r="A3229" t="s">
        <v>292</v>
      </c>
      <c r="B3229" t="s">
        <v>293</v>
      </c>
      <c r="C3229" t="s">
        <v>18758</v>
      </c>
      <c r="D3229" t="s">
        <v>18759</v>
      </c>
      <c r="E3229" t="s">
        <v>18760</v>
      </c>
      <c r="F3229" t="s">
        <v>18761</v>
      </c>
      <c r="G3229" t="s">
        <v>18604</v>
      </c>
      <c r="H3229" t="s">
        <v>10993</v>
      </c>
      <c r="J3229" t="s">
        <v>18762</v>
      </c>
      <c r="K3229" t="s">
        <v>18763</v>
      </c>
      <c r="L3229" t="s">
        <v>303</v>
      </c>
      <c r="M3229" t="s">
        <v>11596</v>
      </c>
    </row>
    <row r="3230" spans="1:13" x14ac:dyDescent="0.2">
      <c r="A3230" t="s">
        <v>292</v>
      </c>
      <c r="B3230" t="s">
        <v>293</v>
      </c>
      <c r="C3230" t="s">
        <v>18764</v>
      </c>
      <c r="D3230" t="s">
        <v>18765</v>
      </c>
      <c r="E3230" t="s">
        <v>18766</v>
      </c>
      <c r="F3230" t="s">
        <v>18767</v>
      </c>
      <c r="G3230" t="s">
        <v>18679</v>
      </c>
      <c r="H3230" t="s">
        <v>10993</v>
      </c>
      <c r="J3230" t="s">
        <v>18768</v>
      </c>
      <c r="K3230" t="s">
        <v>18769</v>
      </c>
      <c r="L3230" t="s">
        <v>303</v>
      </c>
      <c r="M3230" t="s">
        <v>3008</v>
      </c>
    </row>
    <row r="3231" spans="1:13" x14ac:dyDescent="0.2">
      <c r="A3231" t="s">
        <v>292</v>
      </c>
      <c r="B3231" t="s">
        <v>293</v>
      </c>
      <c r="C3231" t="s">
        <v>18770</v>
      </c>
      <c r="D3231" t="s">
        <v>394</v>
      </c>
      <c r="E3231" t="s">
        <v>395</v>
      </c>
      <c r="F3231" t="s">
        <v>18771</v>
      </c>
      <c r="H3231" t="s">
        <v>18560</v>
      </c>
      <c r="I3231" t="s">
        <v>10993</v>
      </c>
      <c r="J3231" t="s">
        <v>18772</v>
      </c>
      <c r="K3231" t="s">
        <v>18773</v>
      </c>
      <c r="L3231" t="s">
        <v>303</v>
      </c>
      <c r="M3231" t="s">
        <v>15004</v>
      </c>
    </row>
    <row r="3232" spans="1:13" x14ac:dyDescent="0.2">
      <c r="A3232" t="s">
        <v>292</v>
      </c>
      <c r="B3232" t="s">
        <v>293</v>
      </c>
      <c r="C3232" t="s">
        <v>18774</v>
      </c>
      <c r="D3232" t="s">
        <v>18775</v>
      </c>
      <c r="F3232" t="s">
        <v>18776</v>
      </c>
      <c r="G3232" t="s">
        <v>10991</v>
      </c>
      <c r="H3232" t="s">
        <v>18777</v>
      </c>
      <c r="I3232" t="s">
        <v>10993</v>
      </c>
      <c r="J3232" t="s">
        <v>10994</v>
      </c>
      <c r="K3232" t="s">
        <v>18778</v>
      </c>
      <c r="L3232" t="s">
        <v>303</v>
      </c>
      <c r="M3232" t="s">
        <v>1380</v>
      </c>
    </row>
    <row r="3233" spans="1:13" x14ac:dyDescent="0.2">
      <c r="A3233" t="s">
        <v>292</v>
      </c>
      <c r="B3233" t="s">
        <v>293</v>
      </c>
      <c r="C3233" t="s">
        <v>18779</v>
      </c>
      <c r="D3233" t="s">
        <v>10519</v>
      </c>
      <c r="E3233" t="s">
        <v>18780</v>
      </c>
      <c r="F3233" t="s">
        <v>10009</v>
      </c>
      <c r="H3233" t="s">
        <v>18781</v>
      </c>
      <c r="I3233" t="s">
        <v>10993</v>
      </c>
      <c r="J3233" t="s">
        <v>18782</v>
      </c>
      <c r="K3233" t="s">
        <v>302</v>
      </c>
      <c r="L3233" t="s">
        <v>303</v>
      </c>
      <c r="M3233" t="s">
        <v>18783</v>
      </c>
    </row>
    <row r="3234" spans="1:13" x14ac:dyDescent="0.2">
      <c r="A3234" t="s">
        <v>292</v>
      </c>
      <c r="B3234" t="s">
        <v>293</v>
      </c>
      <c r="C3234" t="s">
        <v>18784</v>
      </c>
      <c r="D3234" t="s">
        <v>18676</v>
      </c>
      <c r="E3234" t="s">
        <v>18785</v>
      </c>
      <c r="F3234" t="s">
        <v>18786</v>
      </c>
      <c r="G3234" t="s">
        <v>18787</v>
      </c>
      <c r="H3234" t="s">
        <v>18505</v>
      </c>
      <c r="I3234" t="s">
        <v>10993</v>
      </c>
      <c r="J3234" t="s">
        <v>18788</v>
      </c>
      <c r="K3234" t="s">
        <v>18789</v>
      </c>
      <c r="L3234" t="s">
        <v>303</v>
      </c>
      <c r="M3234" t="s">
        <v>8054</v>
      </c>
    </row>
    <row r="3235" spans="1:13" x14ac:dyDescent="0.2">
      <c r="A3235" t="s">
        <v>292</v>
      </c>
      <c r="B3235" t="s">
        <v>293</v>
      </c>
      <c r="C3235" t="s">
        <v>18790</v>
      </c>
      <c r="D3235" t="s">
        <v>10813</v>
      </c>
      <c r="E3235" t="s">
        <v>18791</v>
      </c>
      <c r="F3235" t="s">
        <v>18792</v>
      </c>
      <c r="G3235" t="s">
        <v>18793</v>
      </c>
      <c r="H3235" t="s">
        <v>10993</v>
      </c>
      <c r="J3235" t="s">
        <v>18794</v>
      </c>
      <c r="K3235" t="s">
        <v>18795</v>
      </c>
      <c r="L3235" t="s">
        <v>303</v>
      </c>
      <c r="M3235" t="s">
        <v>6080</v>
      </c>
    </row>
    <row r="3236" spans="1:13" x14ac:dyDescent="0.2">
      <c r="A3236" t="s">
        <v>292</v>
      </c>
      <c r="B3236" t="s">
        <v>293</v>
      </c>
      <c r="C3236" t="s">
        <v>18796</v>
      </c>
      <c r="D3236" t="s">
        <v>572</v>
      </c>
      <c r="E3236" t="s">
        <v>573</v>
      </c>
      <c r="F3236" t="s">
        <v>18797</v>
      </c>
      <c r="G3236" t="s">
        <v>18798</v>
      </c>
      <c r="H3236" t="s">
        <v>18799</v>
      </c>
      <c r="I3236" t="s">
        <v>18611</v>
      </c>
      <c r="J3236" t="s">
        <v>18800</v>
      </c>
      <c r="K3236" t="s">
        <v>18801</v>
      </c>
      <c r="L3236" t="s">
        <v>303</v>
      </c>
      <c r="M3236" t="s">
        <v>8081</v>
      </c>
    </row>
    <row r="3237" spans="1:13" x14ac:dyDescent="0.2">
      <c r="A3237" t="s">
        <v>292</v>
      </c>
      <c r="B3237" t="s">
        <v>293</v>
      </c>
      <c r="C3237" t="s">
        <v>18802</v>
      </c>
      <c r="D3237" t="s">
        <v>349</v>
      </c>
      <c r="F3237" t="s">
        <v>18803</v>
      </c>
      <c r="G3237" t="s">
        <v>10992</v>
      </c>
      <c r="H3237" t="s">
        <v>10993</v>
      </c>
      <c r="J3237" t="s">
        <v>18804</v>
      </c>
      <c r="K3237" t="s">
        <v>18805</v>
      </c>
      <c r="L3237" t="s">
        <v>303</v>
      </c>
      <c r="M3237" t="s">
        <v>18806</v>
      </c>
    </row>
    <row r="3238" spans="1:13" x14ac:dyDescent="0.2">
      <c r="A3238" t="s">
        <v>292</v>
      </c>
      <c r="B3238" t="s">
        <v>293</v>
      </c>
      <c r="C3238" t="s">
        <v>18807</v>
      </c>
      <c r="D3238" t="s">
        <v>16824</v>
      </c>
      <c r="F3238" t="s">
        <v>18808</v>
      </c>
      <c r="G3238" t="s">
        <v>18809</v>
      </c>
      <c r="H3238" t="s">
        <v>10993</v>
      </c>
      <c r="J3238" t="s">
        <v>18810</v>
      </c>
      <c r="K3238" t="s">
        <v>302</v>
      </c>
      <c r="L3238" t="s">
        <v>303</v>
      </c>
      <c r="M3238" t="s">
        <v>18811</v>
      </c>
    </row>
    <row r="3239" spans="1:13" x14ac:dyDescent="0.2">
      <c r="A3239" t="s">
        <v>292</v>
      </c>
      <c r="B3239" t="s">
        <v>293</v>
      </c>
      <c r="C3239" t="s">
        <v>18812</v>
      </c>
      <c r="D3239" t="s">
        <v>18813</v>
      </c>
      <c r="F3239" t="s">
        <v>10990</v>
      </c>
      <c r="G3239" t="s">
        <v>18814</v>
      </c>
      <c r="H3239" t="s">
        <v>10992</v>
      </c>
      <c r="I3239" t="s">
        <v>10993</v>
      </c>
      <c r="J3239" t="s">
        <v>10994</v>
      </c>
      <c r="K3239" t="s">
        <v>18815</v>
      </c>
      <c r="L3239" t="s">
        <v>303</v>
      </c>
      <c r="M3239" t="s">
        <v>312</v>
      </c>
    </row>
    <row r="3240" spans="1:13" x14ac:dyDescent="0.2">
      <c r="A3240" t="s">
        <v>292</v>
      </c>
      <c r="B3240" t="s">
        <v>293</v>
      </c>
      <c r="C3240" t="s">
        <v>18816</v>
      </c>
      <c r="D3240" t="s">
        <v>18817</v>
      </c>
      <c r="E3240" t="s">
        <v>18818</v>
      </c>
      <c r="F3240" t="s">
        <v>18819</v>
      </c>
      <c r="G3240" t="s">
        <v>18622</v>
      </c>
      <c r="H3240" t="s">
        <v>10993</v>
      </c>
      <c r="J3240" t="s">
        <v>18820</v>
      </c>
      <c r="K3240" t="s">
        <v>18821</v>
      </c>
      <c r="L3240" t="s">
        <v>303</v>
      </c>
      <c r="M3240" t="s">
        <v>2749</v>
      </c>
    </row>
    <row r="3241" spans="1:13" x14ac:dyDescent="0.2">
      <c r="A3241" t="s">
        <v>292</v>
      </c>
      <c r="B3241" t="s">
        <v>293</v>
      </c>
      <c r="C3241" t="s">
        <v>18822</v>
      </c>
      <c r="D3241" t="s">
        <v>18574</v>
      </c>
      <c r="E3241" t="s">
        <v>18823</v>
      </c>
      <c r="F3241" t="s">
        <v>18824</v>
      </c>
      <c r="G3241" t="s">
        <v>18825</v>
      </c>
      <c r="H3241" t="s">
        <v>18826</v>
      </c>
      <c r="I3241" t="s">
        <v>10993</v>
      </c>
      <c r="J3241" t="s">
        <v>18827</v>
      </c>
      <c r="K3241" t="s">
        <v>18828</v>
      </c>
      <c r="L3241" t="s">
        <v>303</v>
      </c>
      <c r="M3241" t="s">
        <v>18829</v>
      </c>
    </row>
    <row r="3242" spans="1:13" x14ac:dyDescent="0.2">
      <c r="A3242" t="s">
        <v>292</v>
      </c>
      <c r="B3242" t="s">
        <v>293</v>
      </c>
      <c r="C3242" t="s">
        <v>18830</v>
      </c>
      <c r="D3242" t="s">
        <v>18831</v>
      </c>
      <c r="F3242" t="s">
        <v>18832</v>
      </c>
      <c r="G3242" t="s">
        <v>18833</v>
      </c>
      <c r="H3242" t="s">
        <v>18622</v>
      </c>
      <c r="I3242" t="s">
        <v>10993</v>
      </c>
      <c r="J3242" t="s">
        <v>18834</v>
      </c>
      <c r="K3242" t="s">
        <v>18835</v>
      </c>
      <c r="L3242" t="s">
        <v>303</v>
      </c>
      <c r="M3242" t="s">
        <v>11686</v>
      </c>
    </row>
    <row r="3243" spans="1:13" x14ac:dyDescent="0.2">
      <c r="A3243" t="s">
        <v>292</v>
      </c>
      <c r="B3243" t="s">
        <v>293</v>
      </c>
      <c r="C3243" t="s">
        <v>18836</v>
      </c>
      <c r="D3243" t="s">
        <v>18837</v>
      </c>
      <c r="E3243" t="s">
        <v>18838</v>
      </c>
      <c r="F3243" t="s">
        <v>18839</v>
      </c>
      <c r="G3243" t="s">
        <v>18840</v>
      </c>
      <c r="H3243" t="s">
        <v>18554</v>
      </c>
      <c r="I3243" t="s">
        <v>10993</v>
      </c>
      <c r="J3243" t="s">
        <v>18841</v>
      </c>
      <c r="K3243" t="s">
        <v>302</v>
      </c>
      <c r="L3243" t="s">
        <v>303</v>
      </c>
      <c r="M3243" t="s">
        <v>13127</v>
      </c>
    </row>
    <row r="3244" spans="1:13" x14ac:dyDescent="0.2">
      <c r="A3244" t="s">
        <v>292</v>
      </c>
      <c r="B3244" t="s">
        <v>293</v>
      </c>
      <c r="C3244" t="s">
        <v>18842</v>
      </c>
      <c r="D3244" t="s">
        <v>18843</v>
      </c>
      <c r="E3244" t="s">
        <v>18844</v>
      </c>
      <c r="F3244" t="s">
        <v>18845</v>
      </c>
      <c r="G3244" t="s">
        <v>18846</v>
      </c>
      <c r="H3244" t="s">
        <v>18492</v>
      </c>
      <c r="I3244" t="s">
        <v>10993</v>
      </c>
      <c r="J3244" t="s">
        <v>18847</v>
      </c>
      <c r="K3244" t="s">
        <v>18848</v>
      </c>
      <c r="L3244" t="s">
        <v>303</v>
      </c>
      <c r="M3244" t="s">
        <v>10174</v>
      </c>
    </row>
    <row r="3245" spans="1:13" x14ac:dyDescent="0.2">
      <c r="A3245" t="s">
        <v>292</v>
      </c>
      <c r="B3245" t="s">
        <v>293</v>
      </c>
      <c r="C3245" t="s">
        <v>18849</v>
      </c>
      <c r="D3245" t="s">
        <v>18775</v>
      </c>
      <c r="F3245" t="s">
        <v>18776</v>
      </c>
      <c r="G3245" t="s">
        <v>10991</v>
      </c>
      <c r="H3245" t="s">
        <v>18777</v>
      </c>
      <c r="I3245" t="s">
        <v>10993</v>
      </c>
      <c r="J3245" t="s">
        <v>10994</v>
      </c>
      <c r="K3245" t="s">
        <v>18850</v>
      </c>
      <c r="L3245" t="s">
        <v>303</v>
      </c>
      <c r="M3245" t="s">
        <v>312</v>
      </c>
    </row>
    <row r="3246" spans="1:13" x14ac:dyDescent="0.2">
      <c r="A3246" t="s">
        <v>292</v>
      </c>
      <c r="B3246" t="s">
        <v>293</v>
      </c>
      <c r="C3246" t="s">
        <v>18851</v>
      </c>
      <c r="D3246" t="s">
        <v>349</v>
      </c>
      <c r="F3246" t="s">
        <v>18852</v>
      </c>
      <c r="G3246" t="s">
        <v>18853</v>
      </c>
      <c r="H3246" t="s">
        <v>18554</v>
      </c>
      <c r="I3246" t="s">
        <v>10993</v>
      </c>
      <c r="J3246" t="s">
        <v>18854</v>
      </c>
      <c r="K3246" t="s">
        <v>302</v>
      </c>
      <c r="L3246" t="s">
        <v>303</v>
      </c>
      <c r="M3246" t="s">
        <v>18806</v>
      </c>
    </row>
    <row r="3247" spans="1:13" x14ac:dyDescent="0.2">
      <c r="A3247" t="s">
        <v>292</v>
      </c>
      <c r="B3247" t="s">
        <v>293</v>
      </c>
      <c r="C3247" t="s">
        <v>18855</v>
      </c>
      <c r="D3247" t="s">
        <v>349</v>
      </c>
      <c r="F3247" t="s">
        <v>18856</v>
      </c>
      <c r="G3247" t="s">
        <v>18517</v>
      </c>
      <c r="H3247" t="s">
        <v>10993</v>
      </c>
      <c r="J3247" t="s">
        <v>18857</v>
      </c>
      <c r="K3247" t="s">
        <v>302</v>
      </c>
      <c r="L3247" t="s">
        <v>303</v>
      </c>
      <c r="M3247" t="s">
        <v>18858</v>
      </c>
    </row>
    <row r="3248" spans="1:13" x14ac:dyDescent="0.2">
      <c r="A3248" t="s">
        <v>292</v>
      </c>
      <c r="B3248" t="s">
        <v>293</v>
      </c>
      <c r="C3248" t="s">
        <v>18859</v>
      </c>
      <c r="D3248" t="s">
        <v>349</v>
      </c>
      <c r="E3248" t="s">
        <v>1348</v>
      </c>
      <c r="F3248" t="s">
        <v>18860</v>
      </c>
      <c r="G3248" t="s">
        <v>18861</v>
      </c>
      <c r="H3248" t="s">
        <v>18598</v>
      </c>
      <c r="I3248" t="s">
        <v>10993</v>
      </c>
      <c r="J3248" t="s">
        <v>18862</v>
      </c>
      <c r="K3248" t="s">
        <v>18863</v>
      </c>
      <c r="L3248" t="s">
        <v>303</v>
      </c>
      <c r="M3248" t="s">
        <v>3913</v>
      </c>
    </row>
    <row r="3249" spans="1:13" x14ac:dyDescent="0.2">
      <c r="A3249" t="s">
        <v>292</v>
      </c>
      <c r="B3249" t="s">
        <v>293</v>
      </c>
      <c r="C3249" t="s">
        <v>18864</v>
      </c>
      <c r="D3249" t="s">
        <v>18574</v>
      </c>
      <c r="E3249" t="s">
        <v>18865</v>
      </c>
      <c r="F3249" t="s">
        <v>18866</v>
      </c>
      <c r="G3249" t="s">
        <v>18867</v>
      </c>
      <c r="H3249" t="s">
        <v>10993</v>
      </c>
      <c r="J3249" t="s">
        <v>18868</v>
      </c>
      <c r="K3249" t="s">
        <v>18869</v>
      </c>
      <c r="L3249" t="s">
        <v>303</v>
      </c>
      <c r="M3249" t="s">
        <v>4104</v>
      </c>
    </row>
    <row r="3250" spans="1:13" x14ac:dyDescent="0.2">
      <c r="A3250" t="s">
        <v>292</v>
      </c>
      <c r="B3250" t="s">
        <v>293</v>
      </c>
      <c r="C3250" t="s">
        <v>18870</v>
      </c>
      <c r="D3250" t="s">
        <v>16824</v>
      </c>
      <c r="F3250" t="s">
        <v>18871</v>
      </c>
      <c r="H3250" t="s">
        <v>18492</v>
      </c>
      <c r="I3250" t="s">
        <v>10993</v>
      </c>
      <c r="J3250" t="s">
        <v>18872</v>
      </c>
      <c r="K3250" t="s">
        <v>18873</v>
      </c>
      <c r="L3250" t="s">
        <v>303</v>
      </c>
      <c r="M3250" t="s">
        <v>18874</v>
      </c>
    </row>
    <row r="3251" spans="1:13" x14ac:dyDescent="0.2">
      <c r="A3251" t="s">
        <v>292</v>
      </c>
      <c r="B3251" t="s">
        <v>293</v>
      </c>
      <c r="C3251" t="s">
        <v>18875</v>
      </c>
      <c r="D3251" t="s">
        <v>18876</v>
      </c>
      <c r="E3251" t="s">
        <v>2871</v>
      </c>
      <c r="F3251" t="s">
        <v>18877</v>
      </c>
      <c r="G3251" t="s">
        <v>18787</v>
      </c>
      <c r="H3251" t="s">
        <v>18505</v>
      </c>
      <c r="I3251" t="s">
        <v>10993</v>
      </c>
      <c r="J3251" t="s">
        <v>18878</v>
      </c>
      <c r="K3251" t="s">
        <v>18879</v>
      </c>
      <c r="L3251" t="s">
        <v>303</v>
      </c>
      <c r="M3251" t="s">
        <v>18880</v>
      </c>
    </row>
    <row r="3252" spans="1:13" x14ac:dyDescent="0.2">
      <c r="A3252" t="s">
        <v>292</v>
      </c>
      <c r="B3252" t="s">
        <v>293</v>
      </c>
      <c r="C3252" t="s">
        <v>18881</v>
      </c>
      <c r="D3252" t="s">
        <v>18882</v>
      </c>
      <c r="E3252" t="s">
        <v>18883</v>
      </c>
      <c r="F3252" t="s">
        <v>18884</v>
      </c>
      <c r="G3252" t="s">
        <v>18885</v>
      </c>
      <c r="I3252" t="s">
        <v>10993</v>
      </c>
      <c r="J3252" t="s">
        <v>18886</v>
      </c>
      <c r="K3252" t="s">
        <v>18887</v>
      </c>
      <c r="L3252" t="s">
        <v>303</v>
      </c>
      <c r="M3252" t="s">
        <v>1782</v>
      </c>
    </row>
    <row r="3253" spans="1:13" x14ac:dyDescent="0.2">
      <c r="A3253" t="s">
        <v>292</v>
      </c>
      <c r="B3253" t="s">
        <v>293</v>
      </c>
      <c r="C3253" t="s">
        <v>18888</v>
      </c>
      <c r="D3253" t="s">
        <v>18889</v>
      </c>
      <c r="E3253" t="s">
        <v>18890</v>
      </c>
      <c r="F3253" t="s">
        <v>18891</v>
      </c>
      <c r="G3253" t="s">
        <v>18892</v>
      </c>
      <c r="H3253" t="s">
        <v>18809</v>
      </c>
      <c r="I3253" t="s">
        <v>10993</v>
      </c>
      <c r="J3253" t="s">
        <v>18893</v>
      </c>
      <c r="K3253" t="s">
        <v>18894</v>
      </c>
      <c r="L3253" t="s">
        <v>303</v>
      </c>
      <c r="M3253" t="s">
        <v>1992</v>
      </c>
    </row>
    <row r="3254" spans="1:13" x14ac:dyDescent="0.2">
      <c r="A3254" t="s">
        <v>292</v>
      </c>
      <c r="B3254" t="s">
        <v>293</v>
      </c>
      <c r="C3254" t="s">
        <v>18895</v>
      </c>
      <c r="D3254" t="s">
        <v>16824</v>
      </c>
      <c r="E3254" t="s">
        <v>18896</v>
      </c>
      <c r="F3254" t="s">
        <v>18897</v>
      </c>
      <c r="G3254" t="s">
        <v>18898</v>
      </c>
      <c r="H3254" t="s">
        <v>18570</v>
      </c>
      <c r="I3254" t="s">
        <v>10993</v>
      </c>
      <c r="J3254" t="s">
        <v>18899</v>
      </c>
      <c r="K3254" t="s">
        <v>18900</v>
      </c>
      <c r="L3254" t="s">
        <v>303</v>
      </c>
      <c r="M3254" t="s">
        <v>1581</v>
      </c>
    </row>
    <row r="3255" spans="1:13" x14ac:dyDescent="0.2">
      <c r="A3255" t="s">
        <v>292</v>
      </c>
      <c r="B3255" t="s">
        <v>293</v>
      </c>
      <c r="C3255" t="s">
        <v>18901</v>
      </c>
      <c r="D3255" t="s">
        <v>18882</v>
      </c>
      <c r="E3255" t="s">
        <v>18902</v>
      </c>
      <c r="F3255" t="s">
        <v>18903</v>
      </c>
      <c r="G3255" t="s">
        <v>18904</v>
      </c>
      <c r="H3255" t="s">
        <v>18885</v>
      </c>
      <c r="I3255" t="s">
        <v>10993</v>
      </c>
      <c r="J3255" t="s">
        <v>18905</v>
      </c>
      <c r="K3255" t="s">
        <v>18906</v>
      </c>
      <c r="L3255" t="s">
        <v>303</v>
      </c>
      <c r="M3255" t="s">
        <v>18907</v>
      </c>
    </row>
    <row r="3256" spans="1:13" x14ac:dyDescent="0.2">
      <c r="A3256" t="s">
        <v>292</v>
      </c>
      <c r="B3256" t="s">
        <v>293</v>
      </c>
      <c r="C3256" t="s">
        <v>18908</v>
      </c>
      <c r="D3256" t="s">
        <v>18909</v>
      </c>
      <c r="E3256" t="s">
        <v>13506</v>
      </c>
      <c r="F3256" t="s">
        <v>18910</v>
      </c>
      <c r="H3256" t="s">
        <v>18554</v>
      </c>
      <c r="I3256" t="s">
        <v>10993</v>
      </c>
      <c r="J3256" t="s">
        <v>18911</v>
      </c>
      <c r="K3256" t="s">
        <v>18912</v>
      </c>
      <c r="L3256" t="s">
        <v>303</v>
      </c>
      <c r="M3256" t="s">
        <v>18913</v>
      </c>
    </row>
    <row r="3257" spans="1:13" x14ac:dyDescent="0.2">
      <c r="A3257" t="s">
        <v>292</v>
      </c>
      <c r="B3257" t="s">
        <v>293</v>
      </c>
      <c r="C3257" t="s">
        <v>18914</v>
      </c>
      <c r="D3257" t="s">
        <v>18915</v>
      </c>
      <c r="E3257" t="s">
        <v>18916</v>
      </c>
      <c r="F3257" t="s">
        <v>18917</v>
      </c>
      <c r="H3257" t="s">
        <v>18918</v>
      </c>
      <c r="I3257" t="s">
        <v>10993</v>
      </c>
      <c r="J3257" t="s">
        <v>18919</v>
      </c>
      <c r="K3257" t="s">
        <v>18920</v>
      </c>
      <c r="L3257" t="s">
        <v>303</v>
      </c>
      <c r="M3257" t="s">
        <v>18921</v>
      </c>
    </row>
    <row r="3258" spans="1:13" x14ac:dyDescent="0.2">
      <c r="A3258" t="s">
        <v>292</v>
      </c>
      <c r="B3258" t="s">
        <v>293</v>
      </c>
      <c r="C3258" t="s">
        <v>18922</v>
      </c>
      <c r="D3258" t="s">
        <v>18581</v>
      </c>
      <c r="E3258" t="s">
        <v>18923</v>
      </c>
      <c r="F3258" t="s">
        <v>18924</v>
      </c>
      <c r="G3258" t="s">
        <v>18925</v>
      </c>
      <c r="H3258" t="s">
        <v>18926</v>
      </c>
      <c r="I3258" t="s">
        <v>10993</v>
      </c>
      <c r="J3258" t="s">
        <v>18927</v>
      </c>
      <c r="K3258" t="s">
        <v>18928</v>
      </c>
      <c r="L3258" t="s">
        <v>303</v>
      </c>
      <c r="M3258" t="s">
        <v>651</v>
      </c>
    </row>
    <row r="3259" spans="1:13" x14ac:dyDescent="0.2">
      <c r="A3259" t="s">
        <v>292</v>
      </c>
      <c r="B3259" t="s">
        <v>293</v>
      </c>
      <c r="C3259" t="s">
        <v>18929</v>
      </c>
      <c r="D3259" t="s">
        <v>18930</v>
      </c>
      <c r="E3259" t="s">
        <v>18931</v>
      </c>
      <c r="F3259" t="s">
        <v>18932</v>
      </c>
      <c r="H3259" t="s">
        <v>18500</v>
      </c>
      <c r="I3259" t="s">
        <v>10993</v>
      </c>
      <c r="J3259" t="s">
        <v>18933</v>
      </c>
      <c r="K3259" t="s">
        <v>18934</v>
      </c>
      <c r="L3259" t="s">
        <v>303</v>
      </c>
      <c r="M3259" t="s">
        <v>5915</v>
      </c>
    </row>
    <row r="3260" spans="1:13" x14ac:dyDescent="0.2">
      <c r="A3260" t="s">
        <v>292</v>
      </c>
      <c r="B3260" t="s">
        <v>293</v>
      </c>
      <c r="C3260" t="s">
        <v>18935</v>
      </c>
      <c r="D3260" t="s">
        <v>18936</v>
      </c>
      <c r="E3260" t="s">
        <v>18937</v>
      </c>
      <c r="F3260" t="s">
        <v>18938</v>
      </c>
      <c r="H3260" t="s">
        <v>18754</v>
      </c>
      <c r="I3260" t="s">
        <v>10993</v>
      </c>
      <c r="J3260" t="s">
        <v>18939</v>
      </c>
      <c r="K3260" t="s">
        <v>18940</v>
      </c>
      <c r="L3260" t="s">
        <v>303</v>
      </c>
      <c r="M3260" t="s">
        <v>18941</v>
      </c>
    </row>
    <row r="3261" spans="1:13" x14ac:dyDescent="0.2">
      <c r="A3261" t="s">
        <v>292</v>
      </c>
      <c r="B3261" t="s">
        <v>293</v>
      </c>
      <c r="C3261" t="s">
        <v>18942</v>
      </c>
      <c r="D3261" t="s">
        <v>18943</v>
      </c>
      <c r="E3261" t="s">
        <v>18944</v>
      </c>
      <c r="F3261" t="s">
        <v>18945</v>
      </c>
      <c r="G3261" t="s">
        <v>18220</v>
      </c>
      <c r="H3261" t="s">
        <v>18500</v>
      </c>
      <c r="I3261" t="s">
        <v>10993</v>
      </c>
      <c r="J3261" t="s">
        <v>18946</v>
      </c>
      <c r="K3261" t="s">
        <v>302</v>
      </c>
      <c r="L3261" t="s">
        <v>303</v>
      </c>
      <c r="M3261" t="s">
        <v>5152</v>
      </c>
    </row>
    <row r="3262" spans="1:13" x14ac:dyDescent="0.2">
      <c r="A3262" t="s">
        <v>292</v>
      </c>
      <c r="B3262" t="s">
        <v>293</v>
      </c>
      <c r="C3262" t="s">
        <v>18947</v>
      </c>
      <c r="D3262" t="s">
        <v>18817</v>
      </c>
      <c r="E3262" t="s">
        <v>18818</v>
      </c>
      <c r="F3262" t="s">
        <v>18948</v>
      </c>
      <c r="H3262" t="s">
        <v>18809</v>
      </c>
      <c r="I3262" t="s">
        <v>10993</v>
      </c>
      <c r="J3262" t="s">
        <v>18949</v>
      </c>
      <c r="K3262" t="s">
        <v>18950</v>
      </c>
      <c r="L3262" t="s">
        <v>303</v>
      </c>
      <c r="M3262" t="s">
        <v>3377</v>
      </c>
    </row>
    <row r="3263" spans="1:13" x14ac:dyDescent="0.2">
      <c r="A3263" t="s">
        <v>292</v>
      </c>
      <c r="B3263" t="s">
        <v>293</v>
      </c>
      <c r="C3263" t="s">
        <v>18951</v>
      </c>
      <c r="D3263" t="s">
        <v>16824</v>
      </c>
      <c r="E3263" t="s">
        <v>18703</v>
      </c>
      <c r="F3263" t="s">
        <v>18952</v>
      </c>
      <c r="G3263" t="s">
        <v>14230</v>
      </c>
      <c r="H3263" t="s">
        <v>10993</v>
      </c>
      <c r="J3263" t="s">
        <v>18953</v>
      </c>
      <c r="K3263" t="s">
        <v>18954</v>
      </c>
      <c r="L3263" t="s">
        <v>303</v>
      </c>
      <c r="M3263" t="s">
        <v>6621</v>
      </c>
    </row>
    <row r="3264" spans="1:13" x14ac:dyDescent="0.2">
      <c r="A3264" t="s">
        <v>292</v>
      </c>
      <c r="B3264" t="s">
        <v>293</v>
      </c>
      <c r="C3264" t="s">
        <v>18955</v>
      </c>
      <c r="D3264" t="s">
        <v>18581</v>
      </c>
      <c r="E3264" t="s">
        <v>18956</v>
      </c>
      <c r="F3264" t="s">
        <v>18957</v>
      </c>
      <c r="G3264" t="s">
        <v>18958</v>
      </c>
      <c r="H3264" t="s">
        <v>18754</v>
      </c>
      <c r="I3264" t="s">
        <v>10993</v>
      </c>
      <c r="J3264" t="s">
        <v>18959</v>
      </c>
      <c r="K3264" t="s">
        <v>302</v>
      </c>
      <c r="L3264" t="s">
        <v>303</v>
      </c>
      <c r="M3264" t="s">
        <v>18960</v>
      </c>
    </row>
    <row r="3265" spans="1:13" x14ac:dyDescent="0.2">
      <c r="A3265" t="s">
        <v>292</v>
      </c>
      <c r="B3265" t="s">
        <v>293</v>
      </c>
      <c r="C3265" t="s">
        <v>18961</v>
      </c>
      <c r="D3265" t="s">
        <v>16824</v>
      </c>
      <c r="F3265" t="s">
        <v>18962</v>
      </c>
      <c r="G3265" t="s">
        <v>9687</v>
      </c>
      <c r="H3265" t="s">
        <v>10993</v>
      </c>
      <c r="J3265" t="s">
        <v>18963</v>
      </c>
      <c r="K3265" t="s">
        <v>18964</v>
      </c>
      <c r="L3265" t="s">
        <v>303</v>
      </c>
      <c r="M3265" t="s">
        <v>18965</v>
      </c>
    </row>
    <row r="3266" spans="1:13" x14ac:dyDescent="0.2">
      <c r="A3266" t="s">
        <v>292</v>
      </c>
      <c r="B3266" t="s">
        <v>293</v>
      </c>
      <c r="C3266" t="s">
        <v>18966</v>
      </c>
      <c r="D3266" t="s">
        <v>18967</v>
      </c>
      <c r="E3266" t="s">
        <v>18968</v>
      </c>
      <c r="F3266" t="s">
        <v>18969</v>
      </c>
      <c r="G3266" t="s">
        <v>18970</v>
      </c>
      <c r="H3266" t="s">
        <v>10993</v>
      </c>
      <c r="J3266" t="s">
        <v>18971</v>
      </c>
      <c r="K3266" t="s">
        <v>18972</v>
      </c>
      <c r="L3266" t="s">
        <v>303</v>
      </c>
      <c r="M3266" t="s">
        <v>18973</v>
      </c>
    </row>
    <row r="3267" spans="1:13" x14ac:dyDescent="0.2">
      <c r="A3267" t="s">
        <v>292</v>
      </c>
      <c r="B3267" t="s">
        <v>293</v>
      </c>
      <c r="C3267" t="s">
        <v>18974</v>
      </c>
      <c r="D3267" t="s">
        <v>8198</v>
      </c>
      <c r="E3267" t="s">
        <v>18975</v>
      </c>
      <c r="F3267" t="s">
        <v>18976</v>
      </c>
      <c r="G3267" t="s">
        <v>18977</v>
      </c>
      <c r="H3267" t="s">
        <v>18694</v>
      </c>
      <c r="I3267" t="s">
        <v>10993</v>
      </c>
      <c r="J3267" t="s">
        <v>18978</v>
      </c>
      <c r="K3267" t="s">
        <v>18979</v>
      </c>
      <c r="L3267" t="s">
        <v>303</v>
      </c>
      <c r="M3267" t="s">
        <v>10181</v>
      </c>
    </row>
    <row r="3268" spans="1:13" x14ac:dyDescent="0.2">
      <c r="A3268" t="s">
        <v>292</v>
      </c>
      <c r="B3268" t="s">
        <v>293</v>
      </c>
      <c r="C3268" t="s">
        <v>18980</v>
      </c>
      <c r="D3268" t="s">
        <v>16824</v>
      </c>
      <c r="F3268" t="s">
        <v>18981</v>
      </c>
      <c r="G3268" t="s">
        <v>18982</v>
      </c>
      <c r="H3268" t="s">
        <v>10992</v>
      </c>
      <c r="I3268" t="s">
        <v>10993</v>
      </c>
      <c r="J3268" t="s">
        <v>18983</v>
      </c>
      <c r="K3268" t="s">
        <v>18984</v>
      </c>
      <c r="L3268" t="s">
        <v>303</v>
      </c>
      <c r="M3268" t="s">
        <v>18985</v>
      </c>
    </row>
    <row r="3269" spans="1:13" x14ac:dyDescent="0.2">
      <c r="A3269" t="s">
        <v>292</v>
      </c>
      <c r="B3269" t="s">
        <v>293</v>
      </c>
      <c r="C3269" t="s">
        <v>18986</v>
      </c>
      <c r="D3269" t="s">
        <v>16824</v>
      </c>
      <c r="E3269" t="s">
        <v>18987</v>
      </c>
      <c r="F3269" t="s">
        <v>18988</v>
      </c>
      <c r="G3269" t="s">
        <v>18989</v>
      </c>
      <c r="H3269" t="s">
        <v>18970</v>
      </c>
      <c r="I3269" t="s">
        <v>10993</v>
      </c>
      <c r="J3269" t="s">
        <v>18990</v>
      </c>
      <c r="K3269" t="s">
        <v>18991</v>
      </c>
      <c r="L3269" t="s">
        <v>303</v>
      </c>
      <c r="M3269" t="s">
        <v>7579</v>
      </c>
    </row>
    <row r="3270" spans="1:13" x14ac:dyDescent="0.2">
      <c r="A3270" t="s">
        <v>292</v>
      </c>
      <c r="B3270" t="s">
        <v>293</v>
      </c>
      <c r="C3270" t="s">
        <v>18992</v>
      </c>
      <c r="D3270" t="s">
        <v>16824</v>
      </c>
      <c r="E3270" t="s">
        <v>16825</v>
      </c>
      <c r="F3270" t="s">
        <v>18993</v>
      </c>
      <c r="G3270" t="s">
        <v>18679</v>
      </c>
      <c r="H3270" t="s">
        <v>10993</v>
      </c>
      <c r="J3270" t="s">
        <v>18994</v>
      </c>
      <c r="K3270" t="s">
        <v>18995</v>
      </c>
      <c r="L3270" t="s">
        <v>303</v>
      </c>
      <c r="M3270" t="s">
        <v>6621</v>
      </c>
    </row>
    <row r="3271" spans="1:13" x14ac:dyDescent="0.2">
      <c r="A3271" t="s">
        <v>292</v>
      </c>
      <c r="B3271" t="s">
        <v>293</v>
      </c>
      <c r="C3271" t="s">
        <v>18996</v>
      </c>
      <c r="D3271" t="s">
        <v>18997</v>
      </c>
      <c r="E3271" t="s">
        <v>10400</v>
      </c>
      <c r="F3271" t="s">
        <v>18998</v>
      </c>
      <c r="G3271" t="s">
        <v>18999</v>
      </c>
      <c r="I3271" t="s">
        <v>10993</v>
      </c>
      <c r="J3271" t="s">
        <v>19000</v>
      </c>
      <c r="K3271" t="s">
        <v>302</v>
      </c>
      <c r="L3271" t="s">
        <v>303</v>
      </c>
      <c r="M3271" t="s">
        <v>9756</v>
      </c>
    </row>
    <row r="3272" spans="1:13" x14ac:dyDescent="0.2">
      <c r="A3272" t="s">
        <v>292</v>
      </c>
      <c r="B3272" t="s">
        <v>293</v>
      </c>
      <c r="C3272" t="s">
        <v>19001</v>
      </c>
      <c r="D3272" t="s">
        <v>16824</v>
      </c>
      <c r="F3272" t="s">
        <v>19002</v>
      </c>
      <c r="G3272" t="s">
        <v>18622</v>
      </c>
      <c r="H3272" t="s">
        <v>10993</v>
      </c>
      <c r="J3272" t="s">
        <v>19003</v>
      </c>
      <c r="K3272" t="s">
        <v>302</v>
      </c>
      <c r="L3272" t="s">
        <v>303</v>
      </c>
      <c r="M3272" t="s">
        <v>3636</v>
      </c>
    </row>
    <row r="3273" spans="1:13" x14ac:dyDescent="0.2">
      <c r="A3273" t="s">
        <v>292</v>
      </c>
      <c r="B3273" t="s">
        <v>293</v>
      </c>
      <c r="C3273" t="s">
        <v>19004</v>
      </c>
      <c r="D3273" t="s">
        <v>19005</v>
      </c>
      <c r="E3273" t="s">
        <v>19006</v>
      </c>
      <c r="F3273" t="s">
        <v>19007</v>
      </c>
      <c r="G3273" t="s">
        <v>19008</v>
      </c>
      <c r="H3273" t="s">
        <v>18598</v>
      </c>
      <c r="I3273" t="s">
        <v>10993</v>
      </c>
      <c r="J3273" t="s">
        <v>19009</v>
      </c>
      <c r="K3273" t="s">
        <v>19010</v>
      </c>
      <c r="L3273" t="s">
        <v>303</v>
      </c>
      <c r="M3273" t="s">
        <v>19011</v>
      </c>
    </row>
    <row r="3274" spans="1:13" x14ac:dyDescent="0.2">
      <c r="A3274" t="s">
        <v>292</v>
      </c>
      <c r="B3274" t="s">
        <v>293</v>
      </c>
      <c r="C3274" t="s">
        <v>19012</v>
      </c>
      <c r="D3274" t="s">
        <v>19013</v>
      </c>
      <c r="E3274" t="s">
        <v>19014</v>
      </c>
      <c r="F3274" t="s">
        <v>19015</v>
      </c>
      <c r="G3274" t="s">
        <v>19016</v>
      </c>
      <c r="H3274" t="s">
        <v>18918</v>
      </c>
      <c r="I3274" t="s">
        <v>10993</v>
      </c>
      <c r="J3274" t="s">
        <v>19017</v>
      </c>
      <c r="K3274" t="s">
        <v>19018</v>
      </c>
      <c r="L3274" t="s">
        <v>303</v>
      </c>
      <c r="M3274" t="s">
        <v>8978</v>
      </c>
    </row>
    <row r="3275" spans="1:13" x14ac:dyDescent="0.2">
      <c r="A3275" t="s">
        <v>292</v>
      </c>
      <c r="B3275" t="s">
        <v>293</v>
      </c>
      <c r="C3275" t="s">
        <v>19019</v>
      </c>
      <c r="D3275" t="s">
        <v>19020</v>
      </c>
      <c r="E3275" t="s">
        <v>19021</v>
      </c>
      <c r="F3275" t="s">
        <v>10139</v>
      </c>
      <c r="H3275" t="s">
        <v>19022</v>
      </c>
      <c r="I3275" t="s">
        <v>10993</v>
      </c>
      <c r="J3275" t="s">
        <v>19023</v>
      </c>
      <c r="K3275" t="s">
        <v>302</v>
      </c>
      <c r="L3275" t="s">
        <v>303</v>
      </c>
      <c r="M3275" t="s">
        <v>2304</v>
      </c>
    </row>
    <row r="3276" spans="1:13" x14ac:dyDescent="0.2">
      <c r="A3276" t="s">
        <v>292</v>
      </c>
      <c r="B3276" t="s">
        <v>293</v>
      </c>
      <c r="C3276" t="s">
        <v>19024</v>
      </c>
      <c r="D3276" t="s">
        <v>366</v>
      </c>
      <c r="E3276" t="s">
        <v>10132</v>
      </c>
      <c r="F3276" t="s">
        <v>19025</v>
      </c>
      <c r="H3276" t="s">
        <v>18662</v>
      </c>
      <c r="I3276" t="s">
        <v>10993</v>
      </c>
      <c r="J3276" t="s">
        <v>19026</v>
      </c>
      <c r="K3276" t="s">
        <v>19027</v>
      </c>
      <c r="L3276" t="s">
        <v>303</v>
      </c>
      <c r="M3276" t="s">
        <v>19028</v>
      </c>
    </row>
    <row r="3277" spans="1:13" x14ac:dyDescent="0.2">
      <c r="A3277" t="s">
        <v>292</v>
      </c>
      <c r="B3277" t="s">
        <v>293</v>
      </c>
      <c r="C3277" t="s">
        <v>19029</v>
      </c>
      <c r="D3277" t="s">
        <v>349</v>
      </c>
      <c r="F3277" t="s">
        <v>19030</v>
      </c>
      <c r="H3277" t="s">
        <v>18793</v>
      </c>
      <c r="I3277" t="s">
        <v>10993</v>
      </c>
      <c r="J3277" t="s">
        <v>19031</v>
      </c>
      <c r="K3277" t="s">
        <v>302</v>
      </c>
      <c r="L3277" t="s">
        <v>303</v>
      </c>
      <c r="M3277" t="s">
        <v>19032</v>
      </c>
    </row>
    <row r="3278" spans="1:13" x14ac:dyDescent="0.2">
      <c r="A3278" t="s">
        <v>292</v>
      </c>
      <c r="B3278" t="s">
        <v>293</v>
      </c>
      <c r="C3278" t="s">
        <v>19033</v>
      </c>
      <c r="D3278" t="s">
        <v>14360</v>
      </c>
      <c r="E3278" t="s">
        <v>14361</v>
      </c>
      <c r="F3278" t="s">
        <v>19034</v>
      </c>
      <c r="H3278" t="s">
        <v>18560</v>
      </c>
      <c r="I3278" t="s">
        <v>10993</v>
      </c>
      <c r="J3278" t="s">
        <v>19035</v>
      </c>
      <c r="K3278" t="s">
        <v>19036</v>
      </c>
      <c r="L3278" t="s">
        <v>303</v>
      </c>
      <c r="M3278" t="s">
        <v>15693</v>
      </c>
    </row>
    <row r="3279" spans="1:13" x14ac:dyDescent="0.2">
      <c r="A3279" t="s">
        <v>292</v>
      </c>
      <c r="B3279" t="s">
        <v>293</v>
      </c>
      <c r="C3279" t="s">
        <v>19037</v>
      </c>
      <c r="D3279" t="s">
        <v>572</v>
      </c>
      <c r="E3279" t="s">
        <v>573</v>
      </c>
      <c r="F3279" t="s">
        <v>19038</v>
      </c>
      <c r="G3279" t="s">
        <v>19039</v>
      </c>
      <c r="H3279" t="s">
        <v>19040</v>
      </c>
      <c r="I3279" t="s">
        <v>19041</v>
      </c>
      <c r="J3279" t="s">
        <v>19042</v>
      </c>
      <c r="K3279" t="s">
        <v>19043</v>
      </c>
      <c r="L3279" t="s">
        <v>303</v>
      </c>
      <c r="M3279" t="s">
        <v>5402</v>
      </c>
    </row>
    <row r="3280" spans="1:13" x14ac:dyDescent="0.2">
      <c r="A3280" t="s">
        <v>292</v>
      </c>
      <c r="B3280" t="s">
        <v>293</v>
      </c>
      <c r="C3280" t="s">
        <v>19044</v>
      </c>
      <c r="D3280" t="s">
        <v>349</v>
      </c>
      <c r="E3280" t="s">
        <v>1348</v>
      </c>
      <c r="F3280" t="s">
        <v>19045</v>
      </c>
      <c r="G3280" t="s">
        <v>19046</v>
      </c>
      <c r="H3280" t="s">
        <v>19047</v>
      </c>
      <c r="I3280" t="s">
        <v>10993</v>
      </c>
      <c r="J3280" t="s">
        <v>19048</v>
      </c>
      <c r="K3280" t="s">
        <v>19049</v>
      </c>
      <c r="L3280" t="s">
        <v>303</v>
      </c>
      <c r="M3280" t="s">
        <v>4457</v>
      </c>
    </row>
    <row r="3281" spans="1:13" x14ac:dyDescent="0.2">
      <c r="A3281" t="s">
        <v>292</v>
      </c>
      <c r="B3281" t="s">
        <v>293</v>
      </c>
      <c r="C3281" t="s">
        <v>19050</v>
      </c>
      <c r="D3281" t="s">
        <v>19051</v>
      </c>
      <c r="E3281" t="s">
        <v>19052</v>
      </c>
      <c r="F3281" t="s">
        <v>19053</v>
      </c>
      <c r="G3281" t="s">
        <v>19054</v>
      </c>
      <c r="H3281" t="s">
        <v>18652</v>
      </c>
      <c r="I3281" t="s">
        <v>10993</v>
      </c>
      <c r="J3281" t="s">
        <v>19055</v>
      </c>
      <c r="K3281" t="s">
        <v>19056</v>
      </c>
      <c r="L3281" t="s">
        <v>303</v>
      </c>
      <c r="M3281" t="s">
        <v>19057</v>
      </c>
    </row>
    <row r="3282" spans="1:13" x14ac:dyDescent="0.2">
      <c r="A3282" t="s">
        <v>292</v>
      </c>
      <c r="B3282" t="s">
        <v>293</v>
      </c>
      <c r="C3282" t="s">
        <v>19058</v>
      </c>
      <c r="D3282" t="s">
        <v>18574</v>
      </c>
      <c r="E3282" t="s">
        <v>19059</v>
      </c>
      <c r="F3282" t="s">
        <v>19060</v>
      </c>
      <c r="H3282" t="s">
        <v>18679</v>
      </c>
      <c r="I3282" t="s">
        <v>10993</v>
      </c>
      <c r="J3282" t="s">
        <v>19061</v>
      </c>
      <c r="K3282" t="s">
        <v>19062</v>
      </c>
      <c r="L3282" t="s">
        <v>303</v>
      </c>
      <c r="M3282" t="s">
        <v>4104</v>
      </c>
    </row>
    <row r="3283" spans="1:13" x14ac:dyDescent="0.2">
      <c r="A3283" t="s">
        <v>292</v>
      </c>
      <c r="B3283" t="s">
        <v>293</v>
      </c>
      <c r="C3283" t="s">
        <v>19063</v>
      </c>
      <c r="D3283" t="s">
        <v>19051</v>
      </c>
      <c r="F3283" t="s">
        <v>19064</v>
      </c>
      <c r="G3283" t="s">
        <v>9199</v>
      </c>
      <c r="H3283" t="s">
        <v>10992</v>
      </c>
      <c r="I3283" t="s">
        <v>10993</v>
      </c>
      <c r="J3283" t="s">
        <v>19065</v>
      </c>
      <c r="K3283" t="s">
        <v>19066</v>
      </c>
      <c r="L3283" t="s">
        <v>303</v>
      </c>
      <c r="M3283" t="s">
        <v>19067</v>
      </c>
    </row>
    <row r="3284" spans="1:13" x14ac:dyDescent="0.2">
      <c r="A3284" t="s">
        <v>292</v>
      </c>
      <c r="B3284" t="s">
        <v>293</v>
      </c>
      <c r="C3284" t="s">
        <v>19068</v>
      </c>
      <c r="D3284" t="s">
        <v>19069</v>
      </c>
      <c r="E3284" t="s">
        <v>19070</v>
      </c>
      <c r="F3284" t="s">
        <v>19071</v>
      </c>
      <c r="G3284" t="s">
        <v>19072</v>
      </c>
      <c r="H3284" t="s">
        <v>18554</v>
      </c>
      <c r="I3284" t="s">
        <v>10993</v>
      </c>
      <c r="J3284" t="s">
        <v>19073</v>
      </c>
      <c r="K3284" t="s">
        <v>19074</v>
      </c>
      <c r="L3284" t="s">
        <v>303</v>
      </c>
      <c r="M3284" t="s">
        <v>4650</v>
      </c>
    </row>
    <row r="3285" spans="1:13" x14ac:dyDescent="0.2">
      <c r="A3285" t="s">
        <v>292</v>
      </c>
      <c r="B3285" t="s">
        <v>293</v>
      </c>
      <c r="C3285" t="s">
        <v>19075</v>
      </c>
      <c r="D3285" t="s">
        <v>366</v>
      </c>
      <c r="E3285" t="s">
        <v>367</v>
      </c>
      <c r="F3285" t="s">
        <v>2248</v>
      </c>
      <c r="G3285" t="s">
        <v>19076</v>
      </c>
      <c r="H3285" t="s">
        <v>18727</v>
      </c>
      <c r="I3285" t="s">
        <v>10993</v>
      </c>
      <c r="J3285" t="s">
        <v>19077</v>
      </c>
      <c r="K3285" t="s">
        <v>19078</v>
      </c>
      <c r="L3285" t="s">
        <v>303</v>
      </c>
      <c r="M3285" t="s">
        <v>7859</v>
      </c>
    </row>
    <row r="3286" spans="1:13" x14ac:dyDescent="0.2">
      <c r="A3286" t="s">
        <v>292</v>
      </c>
      <c r="B3286" t="s">
        <v>293</v>
      </c>
      <c r="C3286" t="s">
        <v>19079</v>
      </c>
      <c r="D3286" t="s">
        <v>349</v>
      </c>
      <c r="F3286" t="s">
        <v>19080</v>
      </c>
      <c r="G3286" t="s">
        <v>19081</v>
      </c>
      <c r="H3286" t="s">
        <v>10993</v>
      </c>
      <c r="J3286" t="s">
        <v>19082</v>
      </c>
      <c r="K3286" t="s">
        <v>302</v>
      </c>
      <c r="L3286" t="s">
        <v>303</v>
      </c>
      <c r="M3286" t="s">
        <v>19083</v>
      </c>
    </row>
    <row r="3287" spans="1:13" x14ac:dyDescent="0.2">
      <c r="A3287" t="s">
        <v>292</v>
      </c>
      <c r="B3287" t="s">
        <v>293</v>
      </c>
      <c r="C3287" t="s">
        <v>19084</v>
      </c>
      <c r="D3287" t="s">
        <v>18765</v>
      </c>
      <c r="E3287" t="s">
        <v>19085</v>
      </c>
      <c r="F3287" t="s">
        <v>19086</v>
      </c>
      <c r="H3287" t="s">
        <v>18679</v>
      </c>
      <c r="I3287" t="s">
        <v>10993</v>
      </c>
      <c r="J3287" t="s">
        <v>19087</v>
      </c>
      <c r="K3287" t="s">
        <v>19088</v>
      </c>
      <c r="L3287" t="s">
        <v>303</v>
      </c>
      <c r="M3287" t="s">
        <v>19089</v>
      </c>
    </row>
    <row r="3288" spans="1:13" x14ac:dyDescent="0.2">
      <c r="A3288" t="s">
        <v>292</v>
      </c>
      <c r="B3288" t="s">
        <v>293</v>
      </c>
      <c r="C3288" t="s">
        <v>19090</v>
      </c>
      <c r="D3288" t="s">
        <v>19091</v>
      </c>
      <c r="E3288" t="s">
        <v>19092</v>
      </c>
      <c r="F3288" t="s">
        <v>19093</v>
      </c>
      <c r="G3288" t="s">
        <v>19094</v>
      </c>
      <c r="H3288" t="s">
        <v>19095</v>
      </c>
      <c r="I3288" t="s">
        <v>10993</v>
      </c>
      <c r="J3288" t="s">
        <v>19096</v>
      </c>
      <c r="K3288" t="s">
        <v>19097</v>
      </c>
      <c r="L3288" t="s">
        <v>303</v>
      </c>
      <c r="M3288" t="s">
        <v>1677</v>
      </c>
    </row>
    <row r="3289" spans="1:13" x14ac:dyDescent="0.2">
      <c r="A3289" t="s">
        <v>292</v>
      </c>
      <c r="B3289" t="s">
        <v>293</v>
      </c>
      <c r="C3289" t="s">
        <v>19098</v>
      </c>
      <c r="D3289" t="s">
        <v>18742</v>
      </c>
      <c r="E3289" t="s">
        <v>19099</v>
      </c>
      <c r="F3289" t="s">
        <v>19100</v>
      </c>
      <c r="H3289" t="s">
        <v>18809</v>
      </c>
      <c r="I3289" t="s">
        <v>10993</v>
      </c>
      <c r="J3289" t="s">
        <v>19101</v>
      </c>
      <c r="K3289" t="s">
        <v>19102</v>
      </c>
      <c r="L3289" t="s">
        <v>303</v>
      </c>
      <c r="M3289" t="s">
        <v>1323</v>
      </c>
    </row>
    <row r="3290" spans="1:13" x14ac:dyDescent="0.2">
      <c r="A3290" t="s">
        <v>292</v>
      </c>
      <c r="B3290" t="s">
        <v>293</v>
      </c>
      <c r="C3290" t="s">
        <v>19103</v>
      </c>
      <c r="D3290" t="s">
        <v>18708</v>
      </c>
      <c r="E3290" t="s">
        <v>10520</v>
      </c>
      <c r="F3290" t="s">
        <v>19104</v>
      </c>
      <c r="G3290" t="s">
        <v>19105</v>
      </c>
      <c r="H3290" t="s">
        <v>18622</v>
      </c>
      <c r="I3290" t="s">
        <v>10993</v>
      </c>
      <c r="J3290" t="s">
        <v>19106</v>
      </c>
      <c r="K3290" t="s">
        <v>19107</v>
      </c>
      <c r="L3290" t="s">
        <v>303</v>
      </c>
      <c r="M3290" t="s">
        <v>19108</v>
      </c>
    </row>
    <row r="3291" spans="1:13" x14ac:dyDescent="0.2">
      <c r="A3291" t="s">
        <v>292</v>
      </c>
      <c r="B3291" t="s">
        <v>293</v>
      </c>
      <c r="C3291" t="s">
        <v>19109</v>
      </c>
      <c r="D3291" t="s">
        <v>18581</v>
      </c>
      <c r="E3291" t="s">
        <v>19110</v>
      </c>
      <c r="F3291" t="s">
        <v>19111</v>
      </c>
      <c r="H3291" t="s">
        <v>18598</v>
      </c>
      <c r="I3291" t="s">
        <v>10993</v>
      </c>
      <c r="J3291" t="s">
        <v>19112</v>
      </c>
      <c r="K3291" t="s">
        <v>19113</v>
      </c>
      <c r="L3291" t="s">
        <v>303</v>
      </c>
      <c r="M3291" t="s">
        <v>19114</v>
      </c>
    </row>
    <row r="3292" spans="1:13" x14ac:dyDescent="0.2">
      <c r="A3292" t="s">
        <v>292</v>
      </c>
      <c r="B3292" t="s">
        <v>293</v>
      </c>
      <c r="C3292" t="s">
        <v>19115</v>
      </c>
      <c r="D3292" t="s">
        <v>7754</v>
      </c>
      <c r="E3292" t="s">
        <v>19116</v>
      </c>
      <c r="F3292" t="s">
        <v>19117</v>
      </c>
      <c r="H3292" t="s">
        <v>18505</v>
      </c>
      <c r="I3292" t="s">
        <v>10993</v>
      </c>
      <c r="J3292" t="s">
        <v>19118</v>
      </c>
      <c r="K3292" t="s">
        <v>19119</v>
      </c>
      <c r="L3292" t="s">
        <v>303</v>
      </c>
      <c r="M3292" t="s">
        <v>19120</v>
      </c>
    </row>
    <row r="3293" spans="1:13" x14ac:dyDescent="0.2">
      <c r="A3293" t="s">
        <v>292</v>
      </c>
      <c r="B3293" t="s">
        <v>293</v>
      </c>
      <c r="C3293" t="s">
        <v>19121</v>
      </c>
      <c r="D3293" t="s">
        <v>19122</v>
      </c>
      <c r="E3293" t="s">
        <v>19123</v>
      </c>
      <c r="F3293" t="s">
        <v>19124</v>
      </c>
      <c r="H3293" t="s">
        <v>18517</v>
      </c>
      <c r="I3293" t="s">
        <v>10993</v>
      </c>
      <c r="J3293" t="s">
        <v>19125</v>
      </c>
      <c r="K3293" t="s">
        <v>19126</v>
      </c>
      <c r="L3293" t="s">
        <v>303</v>
      </c>
      <c r="M3293" t="s">
        <v>19127</v>
      </c>
    </row>
    <row r="3294" spans="1:13" x14ac:dyDescent="0.2">
      <c r="A3294" t="s">
        <v>292</v>
      </c>
      <c r="B3294" t="s">
        <v>293</v>
      </c>
      <c r="C3294" t="s">
        <v>19128</v>
      </c>
      <c r="D3294" t="s">
        <v>19129</v>
      </c>
      <c r="F3294" t="s">
        <v>19130</v>
      </c>
      <c r="G3294" t="s">
        <v>2203</v>
      </c>
      <c r="H3294" t="s">
        <v>18793</v>
      </c>
      <c r="I3294" t="s">
        <v>10993</v>
      </c>
      <c r="J3294" t="s">
        <v>19131</v>
      </c>
      <c r="K3294" t="s">
        <v>19132</v>
      </c>
      <c r="L3294" t="s">
        <v>303</v>
      </c>
      <c r="M3294" t="s">
        <v>6017</v>
      </c>
    </row>
    <row r="3295" spans="1:13" x14ac:dyDescent="0.2">
      <c r="A3295" t="s">
        <v>292</v>
      </c>
      <c r="B3295" t="s">
        <v>293</v>
      </c>
      <c r="C3295" t="s">
        <v>19133</v>
      </c>
      <c r="D3295" t="s">
        <v>564</v>
      </c>
      <c r="E3295" t="s">
        <v>296</v>
      </c>
      <c r="F3295" t="s">
        <v>19134</v>
      </c>
      <c r="G3295" t="s">
        <v>18604</v>
      </c>
      <c r="I3295" t="s">
        <v>10993</v>
      </c>
      <c r="J3295" t="s">
        <v>19135</v>
      </c>
      <c r="K3295" t="s">
        <v>19136</v>
      </c>
      <c r="L3295" t="s">
        <v>303</v>
      </c>
      <c r="M3295" t="s">
        <v>18733</v>
      </c>
    </row>
    <row r="3296" spans="1:13" x14ac:dyDescent="0.2">
      <c r="A3296" t="s">
        <v>292</v>
      </c>
      <c r="B3296" t="s">
        <v>293</v>
      </c>
      <c r="C3296" t="s">
        <v>19137</v>
      </c>
      <c r="D3296" t="s">
        <v>19138</v>
      </c>
      <c r="E3296" t="s">
        <v>19139</v>
      </c>
      <c r="F3296" t="s">
        <v>19140</v>
      </c>
      <c r="G3296" t="s">
        <v>19141</v>
      </c>
      <c r="H3296" t="s">
        <v>18652</v>
      </c>
      <c r="I3296" t="s">
        <v>10993</v>
      </c>
      <c r="J3296" t="s">
        <v>19142</v>
      </c>
      <c r="K3296" t="s">
        <v>19143</v>
      </c>
      <c r="L3296" t="s">
        <v>303</v>
      </c>
      <c r="M3296" t="s">
        <v>17548</v>
      </c>
    </row>
    <row r="3297" spans="1:13" x14ac:dyDescent="0.2">
      <c r="A3297" t="s">
        <v>292</v>
      </c>
      <c r="B3297" t="s">
        <v>293</v>
      </c>
      <c r="C3297" t="s">
        <v>19144</v>
      </c>
      <c r="D3297" t="s">
        <v>15826</v>
      </c>
      <c r="E3297" t="s">
        <v>16542</v>
      </c>
      <c r="F3297" t="s">
        <v>3599</v>
      </c>
      <c r="G3297" t="s">
        <v>19145</v>
      </c>
      <c r="H3297" t="s">
        <v>18652</v>
      </c>
      <c r="I3297" t="s">
        <v>10993</v>
      </c>
      <c r="J3297" t="s">
        <v>19146</v>
      </c>
      <c r="K3297" t="s">
        <v>19147</v>
      </c>
      <c r="L3297" t="s">
        <v>303</v>
      </c>
      <c r="M3297" t="s">
        <v>19148</v>
      </c>
    </row>
    <row r="3298" spans="1:13" x14ac:dyDescent="0.2">
      <c r="A3298" t="s">
        <v>292</v>
      </c>
      <c r="B3298" t="s">
        <v>293</v>
      </c>
      <c r="C3298" t="s">
        <v>19149</v>
      </c>
      <c r="D3298" t="s">
        <v>19150</v>
      </c>
      <c r="E3298" t="s">
        <v>19151</v>
      </c>
      <c r="F3298" t="s">
        <v>19152</v>
      </c>
      <c r="G3298" t="s">
        <v>19153</v>
      </c>
      <c r="H3298" t="s">
        <v>18517</v>
      </c>
      <c r="I3298" t="s">
        <v>10993</v>
      </c>
      <c r="J3298" t="s">
        <v>19154</v>
      </c>
      <c r="K3298" t="s">
        <v>19155</v>
      </c>
      <c r="L3298" t="s">
        <v>303</v>
      </c>
      <c r="M3298" t="s">
        <v>19156</v>
      </c>
    </row>
    <row r="3299" spans="1:13" x14ac:dyDescent="0.2">
      <c r="A3299" t="s">
        <v>292</v>
      </c>
      <c r="B3299" t="s">
        <v>293</v>
      </c>
      <c r="C3299" t="s">
        <v>19157</v>
      </c>
      <c r="D3299" t="s">
        <v>19158</v>
      </c>
      <c r="E3299" t="s">
        <v>19159</v>
      </c>
      <c r="F3299" t="s">
        <v>19160</v>
      </c>
      <c r="G3299" t="s">
        <v>19161</v>
      </c>
      <c r="H3299" t="s">
        <v>18754</v>
      </c>
      <c r="I3299" t="s">
        <v>10993</v>
      </c>
      <c r="J3299" t="s">
        <v>19162</v>
      </c>
      <c r="K3299" t="s">
        <v>19163</v>
      </c>
      <c r="L3299" t="s">
        <v>303</v>
      </c>
      <c r="M3299" t="s">
        <v>11158</v>
      </c>
    </row>
    <row r="3300" spans="1:13" x14ac:dyDescent="0.2">
      <c r="A3300" t="s">
        <v>292</v>
      </c>
      <c r="B3300" t="s">
        <v>293</v>
      </c>
      <c r="C3300" t="s">
        <v>19164</v>
      </c>
      <c r="D3300" t="s">
        <v>19165</v>
      </c>
      <c r="E3300" t="s">
        <v>19166</v>
      </c>
      <c r="F3300" t="s">
        <v>19167</v>
      </c>
      <c r="G3300" t="s">
        <v>18560</v>
      </c>
      <c r="H3300" t="s">
        <v>10993</v>
      </c>
      <c r="J3300" t="s">
        <v>19168</v>
      </c>
      <c r="K3300" t="s">
        <v>19169</v>
      </c>
      <c r="L3300" t="s">
        <v>303</v>
      </c>
      <c r="M3300" t="s">
        <v>19170</v>
      </c>
    </row>
    <row r="3301" spans="1:13" x14ac:dyDescent="0.2">
      <c r="A3301" t="s">
        <v>292</v>
      </c>
      <c r="B3301" t="s">
        <v>293</v>
      </c>
      <c r="C3301" t="s">
        <v>19171</v>
      </c>
      <c r="D3301" t="s">
        <v>16824</v>
      </c>
      <c r="E3301" t="s">
        <v>16825</v>
      </c>
      <c r="F3301" t="s">
        <v>19172</v>
      </c>
      <c r="G3301" t="s">
        <v>981</v>
      </c>
      <c r="H3301" t="s">
        <v>19173</v>
      </c>
      <c r="I3301" t="s">
        <v>10993</v>
      </c>
      <c r="J3301" t="s">
        <v>19174</v>
      </c>
      <c r="K3301" t="s">
        <v>19175</v>
      </c>
      <c r="L3301" t="s">
        <v>303</v>
      </c>
      <c r="M3301" t="s">
        <v>6621</v>
      </c>
    </row>
    <row r="3302" spans="1:13" x14ac:dyDescent="0.2">
      <c r="A3302" t="s">
        <v>292</v>
      </c>
      <c r="B3302" t="s">
        <v>293</v>
      </c>
      <c r="C3302" t="s">
        <v>19176</v>
      </c>
      <c r="D3302" t="s">
        <v>19051</v>
      </c>
      <c r="F3302" t="s">
        <v>19177</v>
      </c>
      <c r="G3302" t="s">
        <v>18622</v>
      </c>
      <c r="H3302" t="s">
        <v>10993</v>
      </c>
      <c r="J3302" t="s">
        <v>19178</v>
      </c>
      <c r="K3302" t="s">
        <v>302</v>
      </c>
      <c r="L3302" t="s">
        <v>303</v>
      </c>
      <c r="M3302" t="s">
        <v>19179</v>
      </c>
    </row>
    <row r="3303" spans="1:13" x14ac:dyDescent="0.2">
      <c r="A3303" t="s">
        <v>292</v>
      </c>
      <c r="B3303" t="s">
        <v>293</v>
      </c>
      <c r="C3303" t="s">
        <v>19180</v>
      </c>
      <c r="D3303" t="s">
        <v>19181</v>
      </c>
      <c r="E3303" t="s">
        <v>19182</v>
      </c>
      <c r="F3303" t="s">
        <v>12977</v>
      </c>
      <c r="G3303" t="s">
        <v>19183</v>
      </c>
      <c r="H3303" t="s">
        <v>18598</v>
      </c>
      <c r="I3303" t="s">
        <v>10993</v>
      </c>
      <c r="J3303" t="s">
        <v>19184</v>
      </c>
      <c r="K3303" t="s">
        <v>19185</v>
      </c>
      <c r="L3303" t="s">
        <v>303</v>
      </c>
      <c r="M3303" t="s">
        <v>19186</v>
      </c>
    </row>
    <row r="3304" spans="1:13" x14ac:dyDescent="0.2">
      <c r="A3304" t="s">
        <v>292</v>
      </c>
      <c r="B3304" t="s">
        <v>293</v>
      </c>
      <c r="C3304" t="s">
        <v>19187</v>
      </c>
      <c r="D3304" t="s">
        <v>19188</v>
      </c>
      <c r="F3304" t="s">
        <v>19189</v>
      </c>
      <c r="G3304" t="s">
        <v>18604</v>
      </c>
      <c r="H3304" t="s">
        <v>10993</v>
      </c>
      <c r="J3304" t="s">
        <v>19190</v>
      </c>
      <c r="K3304" t="s">
        <v>302</v>
      </c>
      <c r="L3304" t="s">
        <v>303</v>
      </c>
      <c r="M3304" t="s">
        <v>19191</v>
      </c>
    </row>
    <row r="3305" spans="1:13" x14ac:dyDescent="0.2">
      <c r="A3305" t="s">
        <v>292</v>
      </c>
      <c r="B3305" t="s">
        <v>293</v>
      </c>
      <c r="C3305" t="s">
        <v>19192</v>
      </c>
      <c r="D3305" t="s">
        <v>18616</v>
      </c>
      <c r="E3305" t="s">
        <v>19193</v>
      </c>
      <c r="F3305" t="s">
        <v>19194</v>
      </c>
      <c r="H3305" t="s">
        <v>18513</v>
      </c>
      <c r="I3305" t="s">
        <v>10993</v>
      </c>
      <c r="J3305" t="s">
        <v>19195</v>
      </c>
      <c r="K3305" t="s">
        <v>19196</v>
      </c>
      <c r="L3305" t="s">
        <v>303</v>
      </c>
      <c r="M3305" t="s">
        <v>19197</v>
      </c>
    </row>
    <row r="3306" spans="1:13" x14ac:dyDescent="0.2">
      <c r="A3306" t="s">
        <v>292</v>
      </c>
      <c r="B3306" t="s">
        <v>293</v>
      </c>
      <c r="C3306" t="s">
        <v>19198</v>
      </c>
      <c r="D3306" t="s">
        <v>19069</v>
      </c>
      <c r="E3306" t="s">
        <v>19199</v>
      </c>
      <c r="F3306" t="s">
        <v>19200</v>
      </c>
      <c r="G3306" t="s">
        <v>18554</v>
      </c>
      <c r="H3306" t="s">
        <v>10993</v>
      </c>
      <c r="J3306" t="s">
        <v>19201</v>
      </c>
      <c r="K3306" t="s">
        <v>19202</v>
      </c>
      <c r="L3306" t="s">
        <v>303</v>
      </c>
      <c r="M3306" t="s">
        <v>4650</v>
      </c>
    </row>
    <row r="3307" spans="1:13" x14ac:dyDescent="0.2">
      <c r="A3307" t="s">
        <v>292</v>
      </c>
      <c r="B3307" t="s">
        <v>293</v>
      </c>
      <c r="C3307" t="s">
        <v>19203</v>
      </c>
      <c r="D3307" t="s">
        <v>349</v>
      </c>
      <c r="F3307" t="s">
        <v>19204</v>
      </c>
      <c r="G3307" t="s">
        <v>18604</v>
      </c>
      <c r="H3307" t="s">
        <v>10993</v>
      </c>
      <c r="J3307" t="s">
        <v>19205</v>
      </c>
      <c r="K3307" t="s">
        <v>302</v>
      </c>
      <c r="L3307" t="s">
        <v>303</v>
      </c>
      <c r="M3307" t="s">
        <v>19206</v>
      </c>
    </row>
    <row r="3308" spans="1:13" x14ac:dyDescent="0.2">
      <c r="A3308" t="s">
        <v>292</v>
      </c>
      <c r="B3308" t="s">
        <v>293</v>
      </c>
      <c r="C3308" t="s">
        <v>19207</v>
      </c>
      <c r="D3308" t="s">
        <v>2857</v>
      </c>
      <c r="E3308" t="s">
        <v>2858</v>
      </c>
      <c r="F3308" t="s">
        <v>19208</v>
      </c>
      <c r="H3308" t="s">
        <v>18517</v>
      </c>
      <c r="I3308" t="s">
        <v>10993</v>
      </c>
      <c r="J3308" t="s">
        <v>19209</v>
      </c>
      <c r="K3308" t="s">
        <v>19210</v>
      </c>
      <c r="L3308" t="s">
        <v>303</v>
      </c>
      <c r="M3308" t="s">
        <v>5713</v>
      </c>
    </row>
    <row r="3309" spans="1:13" x14ac:dyDescent="0.2">
      <c r="A3309" t="s">
        <v>292</v>
      </c>
      <c r="B3309" t="s">
        <v>293</v>
      </c>
      <c r="C3309" t="s">
        <v>19211</v>
      </c>
      <c r="D3309" t="s">
        <v>19212</v>
      </c>
      <c r="E3309" t="s">
        <v>19213</v>
      </c>
      <c r="F3309" t="s">
        <v>19214</v>
      </c>
      <c r="G3309" t="s">
        <v>19215</v>
      </c>
      <c r="H3309" t="s">
        <v>18629</v>
      </c>
      <c r="I3309" t="s">
        <v>10993</v>
      </c>
      <c r="J3309" t="s">
        <v>19216</v>
      </c>
      <c r="K3309" t="s">
        <v>302</v>
      </c>
      <c r="L3309" t="s">
        <v>303</v>
      </c>
      <c r="M3309" t="s">
        <v>4457</v>
      </c>
    </row>
    <row r="3310" spans="1:13" x14ac:dyDescent="0.2">
      <c r="A3310" t="s">
        <v>292</v>
      </c>
      <c r="B3310" t="s">
        <v>293</v>
      </c>
      <c r="C3310" t="s">
        <v>19217</v>
      </c>
      <c r="D3310" t="s">
        <v>349</v>
      </c>
      <c r="E3310" t="s">
        <v>424</v>
      </c>
      <c r="F3310" t="s">
        <v>19218</v>
      </c>
      <c r="G3310" t="s">
        <v>18517</v>
      </c>
      <c r="H3310" t="s">
        <v>10993</v>
      </c>
      <c r="J3310" t="s">
        <v>19219</v>
      </c>
      <c r="K3310" t="s">
        <v>19220</v>
      </c>
      <c r="L3310" t="s">
        <v>303</v>
      </c>
      <c r="M3310" t="s">
        <v>19221</v>
      </c>
    </row>
    <row r="3311" spans="1:13" x14ac:dyDescent="0.2">
      <c r="A3311" t="s">
        <v>292</v>
      </c>
      <c r="B3311" t="s">
        <v>293</v>
      </c>
      <c r="C3311" t="s">
        <v>19222</v>
      </c>
      <c r="D3311" t="s">
        <v>19223</v>
      </c>
      <c r="E3311" t="s">
        <v>18968</v>
      </c>
      <c r="F3311" t="s">
        <v>19224</v>
      </c>
      <c r="G3311" t="s">
        <v>19225</v>
      </c>
      <c r="H3311" t="s">
        <v>18652</v>
      </c>
      <c r="I3311" t="s">
        <v>10993</v>
      </c>
      <c r="J3311" t="s">
        <v>19226</v>
      </c>
      <c r="K3311" t="s">
        <v>19227</v>
      </c>
      <c r="L3311" t="s">
        <v>303</v>
      </c>
      <c r="M3311" t="s">
        <v>19228</v>
      </c>
    </row>
    <row r="3312" spans="1:13" x14ac:dyDescent="0.2">
      <c r="A3312" t="s">
        <v>292</v>
      </c>
      <c r="B3312" t="s">
        <v>293</v>
      </c>
      <c r="C3312" t="s">
        <v>19229</v>
      </c>
      <c r="D3312" t="s">
        <v>19230</v>
      </c>
      <c r="E3312" t="s">
        <v>19231</v>
      </c>
      <c r="F3312" t="s">
        <v>19232</v>
      </c>
      <c r="H3312" t="s">
        <v>19233</v>
      </c>
      <c r="I3312" t="s">
        <v>10993</v>
      </c>
      <c r="J3312" t="s">
        <v>19234</v>
      </c>
      <c r="K3312" t="s">
        <v>302</v>
      </c>
      <c r="L3312" t="s">
        <v>303</v>
      </c>
      <c r="M3312" t="s">
        <v>12711</v>
      </c>
    </row>
    <row r="3313" spans="1:13" x14ac:dyDescent="0.2">
      <c r="A3313" t="s">
        <v>292</v>
      </c>
      <c r="B3313" t="s">
        <v>293</v>
      </c>
      <c r="C3313" t="s">
        <v>19235</v>
      </c>
      <c r="D3313" t="s">
        <v>19236</v>
      </c>
      <c r="E3313" t="s">
        <v>19237</v>
      </c>
      <c r="F3313" t="s">
        <v>19238</v>
      </c>
      <c r="H3313" t="s">
        <v>18793</v>
      </c>
      <c r="I3313" t="s">
        <v>10993</v>
      </c>
      <c r="J3313" t="s">
        <v>19239</v>
      </c>
      <c r="K3313" t="s">
        <v>19240</v>
      </c>
      <c r="L3313" t="s">
        <v>303</v>
      </c>
      <c r="M3313" t="s">
        <v>19241</v>
      </c>
    </row>
    <row r="3314" spans="1:13" x14ac:dyDescent="0.2">
      <c r="A3314" t="s">
        <v>292</v>
      </c>
      <c r="B3314" t="s">
        <v>293</v>
      </c>
      <c r="C3314" t="s">
        <v>19242</v>
      </c>
      <c r="D3314" t="s">
        <v>349</v>
      </c>
      <c r="F3314" t="s">
        <v>19243</v>
      </c>
      <c r="G3314" t="s">
        <v>18694</v>
      </c>
      <c r="H3314" t="s">
        <v>10993</v>
      </c>
      <c r="J3314" t="s">
        <v>19244</v>
      </c>
      <c r="K3314" t="s">
        <v>302</v>
      </c>
      <c r="L3314" t="s">
        <v>303</v>
      </c>
      <c r="M3314" t="s">
        <v>19245</v>
      </c>
    </row>
    <row r="3315" spans="1:13" x14ac:dyDescent="0.2">
      <c r="A3315" t="s">
        <v>292</v>
      </c>
      <c r="B3315" t="s">
        <v>293</v>
      </c>
      <c r="C3315" t="s">
        <v>19246</v>
      </c>
      <c r="D3315" t="s">
        <v>366</v>
      </c>
      <c r="E3315" t="s">
        <v>1215</v>
      </c>
      <c r="F3315" t="s">
        <v>19247</v>
      </c>
      <c r="G3315" t="s">
        <v>19248</v>
      </c>
      <c r="H3315" t="s">
        <v>18604</v>
      </c>
      <c r="I3315" t="s">
        <v>10993</v>
      </c>
      <c r="J3315" t="s">
        <v>19249</v>
      </c>
      <c r="K3315" t="s">
        <v>19250</v>
      </c>
      <c r="L3315" t="s">
        <v>303</v>
      </c>
      <c r="M3315" t="s">
        <v>19251</v>
      </c>
    </row>
    <row r="3316" spans="1:13" x14ac:dyDescent="0.2">
      <c r="A3316" t="s">
        <v>292</v>
      </c>
      <c r="B3316" t="s">
        <v>293</v>
      </c>
      <c r="C3316" t="s">
        <v>19252</v>
      </c>
      <c r="D3316" t="s">
        <v>19253</v>
      </c>
      <c r="F3316" t="s">
        <v>19254</v>
      </c>
      <c r="G3316" t="s">
        <v>19095</v>
      </c>
      <c r="H3316" t="s">
        <v>10993</v>
      </c>
      <c r="J3316" t="s">
        <v>19255</v>
      </c>
      <c r="K3316" t="s">
        <v>19256</v>
      </c>
      <c r="L3316" t="s">
        <v>303</v>
      </c>
      <c r="M3316" t="s">
        <v>15150</v>
      </c>
    </row>
    <row r="3317" spans="1:13" x14ac:dyDescent="0.2">
      <c r="A3317" t="s">
        <v>292</v>
      </c>
      <c r="B3317" t="s">
        <v>293</v>
      </c>
      <c r="C3317" t="s">
        <v>19257</v>
      </c>
      <c r="D3317" t="s">
        <v>572</v>
      </c>
      <c r="E3317" t="s">
        <v>573</v>
      </c>
      <c r="F3317" t="s">
        <v>19258</v>
      </c>
      <c r="G3317" t="s">
        <v>18679</v>
      </c>
      <c r="H3317" t="s">
        <v>10993</v>
      </c>
      <c r="J3317" t="s">
        <v>19259</v>
      </c>
      <c r="K3317" t="s">
        <v>19260</v>
      </c>
      <c r="L3317" t="s">
        <v>303</v>
      </c>
      <c r="M3317" t="s">
        <v>12814</v>
      </c>
    </row>
    <row r="3318" spans="1:13" x14ac:dyDescent="0.2">
      <c r="A3318" t="s">
        <v>292</v>
      </c>
      <c r="B3318" t="s">
        <v>293</v>
      </c>
      <c r="C3318" t="s">
        <v>19261</v>
      </c>
      <c r="D3318" t="s">
        <v>19262</v>
      </c>
      <c r="E3318" t="s">
        <v>19263</v>
      </c>
      <c r="F3318" t="s">
        <v>19264</v>
      </c>
      <c r="G3318" t="s">
        <v>18826</v>
      </c>
      <c r="H3318" t="s">
        <v>10993</v>
      </c>
      <c r="J3318" t="s">
        <v>19265</v>
      </c>
      <c r="K3318" t="s">
        <v>19266</v>
      </c>
      <c r="L3318" t="s">
        <v>303</v>
      </c>
      <c r="M3318" t="s">
        <v>19267</v>
      </c>
    </row>
    <row r="3319" spans="1:13" x14ac:dyDescent="0.2">
      <c r="A3319" t="s">
        <v>292</v>
      </c>
      <c r="B3319" t="s">
        <v>293</v>
      </c>
      <c r="C3319" t="s">
        <v>19268</v>
      </c>
      <c r="D3319" t="s">
        <v>394</v>
      </c>
      <c r="E3319" t="s">
        <v>1809</v>
      </c>
      <c r="F3319" t="s">
        <v>19269</v>
      </c>
      <c r="H3319" t="s">
        <v>19095</v>
      </c>
      <c r="I3319" t="s">
        <v>10993</v>
      </c>
      <c r="J3319" t="s">
        <v>19270</v>
      </c>
      <c r="K3319" t="s">
        <v>19271</v>
      </c>
      <c r="L3319" t="s">
        <v>303</v>
      </c>
      <c r="M3319" t="s">
        <v>19272</v>
      </c>
    </row>
    <row r="3320" spans="1:13" x14ac:dyDescent="0.2">
      <c r="A3320" t="s">
        <v>292</v>
      </c>
      <c r="B3320" t="s">
        <v>293</v>
      </c>
      <c r="C3320" t="s">
        <v>19273</v>
      </c>
      <c r="D3320" t="s">
        <v>18574</v>
      </c>
      <c r="E3320" t="s">
        <v>19274</v>
      </c>
      <c r="F3320" t="s">
        <v>19275</v>
      </c>
      <c r="G3320" t="s">
        <v>18787</v>
      </c>
      <c r="H3320" t="s">
        <v>10993</v>
      </c>
      <c r="J3320" t="s">
        <v>19276</v>
      </c>
      <c r="K3320" t="s">
        <v>19277</v>
      </c>
      <c r="L3320" t="s">
        <v>303</v>
      </c>
      <c r="M3320" t="s">
        <v>19278</v>
      </c>
    </row>
    <row r="3321" spans="1:13" x14ac:dyDescent="0.2">
      <c r="A3321" t="s">
        <v>292</v>
      </c>
      <c r="B3321" t="s">
        <v>293</v>
      </c>
      <c r="C3321" t="s">
        <v>19279</v>
      </c>
      <c r="D3321" t="s">
        <v>394</v>
      </c>
      <c r="E3321" t="s">
        <v>3638</v>
      </c>
      <c r="F3321" t="s">
        <v>19280</v>
      </c>
      <c r="G3321" t="s">
        <v>19281</v>
      </c>
      <c r="H3321" t="s">
        <v>10992</v>
      </c>
      <c r="I3321" t="s">
        <v>10993</v>
      </c>
      <c r="J3321" t="s">
        <v>19282</v>
      </c>
      <c r="K3321" t="s">
        <v>19283</v>
      </c>
      <c r="L3321" t="s">
        <v>303</v>
      </c>
      <c r="M3321" t="s">
        <v>19284</v>
      </c>
    </row>
    <row r="3322" spans="1:13" x14ac:dyDescent="0.2">
      <c r="A3322" t="s">
        <v>292</v>
      </c>
      <c r="B3322" t="s">
        <v>293</v>
      </c>
      <c r="C3322" t="s">
        <v>19285</v>
      </c>
      <c r="D3322" t="s">
        <v>19051</v>
      </c>
      <c r="F3322" t="s">
        <v>19286</v>
      </c>
      <c r="G3322" t="s">
        <v>19287</v>
      </c>
      <c r="H3322" t="s">
        <v>19288</v>
      </c>
      <c r="I3322" t="s">
        <v>10993</v>
      </c>
      <c r="J3322" t="s">
        <v>19289</v>
      </c>
      <c r="K3322" t="s">
        <v>19290</v>
      </c>
      <c r="L3322" t="s">
        <v>303</v>
      </c>
      <c r="M3322" t="s">
        <v>19291</v>
      </c>
    </row>
    <row r="3323" spans="1:13" x14ac:dyDescent="0.2">
      <c r="A3323" t="s">
        <v>292</v>
      </c>
      <c r="B3323" t="s">
        <v>293</v>
      </c>
      <c r="C3323" t="s">
        <v>19292</v>
      </c>
      <c r="D3323" t="s">
        <v>349</v>
      </c>
      <c r="F3323" t="s">
        <v>19293</v>
      </c>
      <c r="G3323" t="s">
        <v>19095</v>
      </c>
      <c r="H3323" t="s">
        <v>10993</v>
      </c>
      <c r="J3323" t="s">
        <v>19294</v>
      </c>
      <c r="K3323" t="s">
        <v>19295</v>
      </c>
      <c r="L3323" t="s">
        <v>303</v>
      </c>
      <c r="M3323" t="s">
        <v>19296</v>
      </c>
    </row>
    <row r="3324" spans="1:13" x14ac:dyDescent="0.2">
      <c r="A3324" t="s">
        <v>292</v>
      </c>
      <c r="B3324" t="s">
        <v>293</v>
      </c>
      <c r="C3324" t="s">
        <v>19297</v>
      </c>
      <c r="D3324" t="s">
        <v>18626</v>
      </c>
      <c r="E3324" t="s">
        <v>19298</v>
      </c>
      <c r="F3324" t="s">
        <v>19299</v>
      </c>
      <c r="G3324" t="s">
        <v>19300</v>
      </c>
      <c r="H3324" t="s">
        <v>18629</v>
      </c>
      <c r="I3324" t="s">
        <v>10993</v>
      </c>
      <c r="J3324" t="s">
        <v>19301</v>
      </c>
      <c r="K3324" t="s">
        <v>19302</v>
      </c>
      <c r="L3324" t="s">
        <v>303</v>
      </c>
      <c r="M3324" t="s">
        <v>19303</v>
      </c>
    </row>
    <row r="3325" spans="1:13" x14ac:dyDescent="0.2">
      <c r="A3325" t="s">
        <v>292</v>
      </c>
      <c r="B3325" t="s">
        <v>293</v>
      </c>
      <c r="C3325" t="s">
        <v>19304</v>
      </c>
      <c r="D3325" t="s">
        <v>401</v>
      </c>
      <c r="E3325" t="s">
        <v>402</v>
      </c>
      <c r="F3325" t="s">
        <v>19305</v>
      </c>
      <c r="G3325" t="s">
        <v>19306</v>
      </c>
      <c r="H3325" t="s">
        <v>18652</v>
      </c>
      <c r="I3325" t="s">
        <v>10993</v>
      </c>
      <c r="J3325" t="s">
        <v>19307</v>
      </c>
      <c r="K3325" t="s">
        <v>19308</v>
      </c>
      <c r="L3325" t="s">
        <v>303</v>
      </c>
      <c r="M3325" t="s">
        <v>7552</v>
      </c>
    </row>
    <row r="3326" spans="1:13" x14ac:dyDescent="0.2">
      <c r="A3326" t="s">
        <v>292</v>
      </c>
      <c r="B3326" t="s">
        <v>293</v>
      </c>
      <c r="C3326" t="s">
        <v>19309</v>
      </c>
      <c r="D3326" t="s">
        <v>19310</v>
      </c>
      <c r="E3326" t="s">
        <v>19311</v>
      </c>
      <c r="F3326" t="s">
        <v>19312</v>
      </c>
      <c r="G3326" t="s">
        <v>19313</v>
      </c>
      <c r="H3326" t="s">
        <v>18604</v>
      </c>
      <c r="I3326" t="s">
        <v>10993</v>
      </c>
      <c r="J3326" t="s">
        <v>19314</v>
      </c>
      <c r="K3326" t="s">
        <v>19315</v>
      </c>
      <c r="L3326" t="s">
        <v>303</v>
      </c>
      <c r="M3326" t="s">
        <v>14910</v>
      </c>
    </row>
    <row r="3327" spans="1:13" x14ac:dyDescent="0.2">
      <c r="A3327" t="s">
        <v>292</v>
      </c>
      <c r="B3327" t="s">
        <v>293</v>
      </c>
      <c r="C3327" t="s">
        <v>19316</v>
      </c>
      <c r="D3327" t="s">
        <v>19051</v>
      </c>
      <c r="F3327" t="s">
        <v>19317</v>
      </c>
      <c r="G3327" t="s">
        <v>18622</v>
      </c>
      <c r="H3327" t="s">
        <v>10993</v>
      </c>
      <c r="J3327" t="s">
        <v>19318</v>
      </c>
      <c r="K3327" t="s">
        <v>302</v>
      </c>
      <c r="L3327" t="s">
        <v>303</v>
      </c>
      <c r="M3327" t="s">
        <v>19319</v>
      </c>
    </row>
    <row r="3328" spans="1:13" x14ac:dyDescent="0.2">
      <c r="A3328" t="s">
        <v>292</v>
      </c>
      <c r="B3328" t="s">
        <v>293</v>
      </c>
      <c r="C3328" t="s">
        <v>19320</v>
      </c>
      <c r="D3328" t="s">
        <v>401</v>
      </c>
      <c r="E3328" t="s">
        <v>402</v>
      </c>
      <c r="F3328" t="s">
        <v>19321</v>
      </c>
      <c r="H3328" t="s">
        <v>10992</v>
      </c>
      <c r="I3328" t="s">
        <v>10993</v>
      </c>
      <c r="J3328" t="s">
        <v>19322</v>
      </c>
      <c r="K3328" t="s">
        <v>19323</v>
      </c>
      <c r="L3328" t="s">
        <v>303</v>
      </c>
      <c r="M3328" t="s">
        <v>19324</v>
      </c>
    </row>
    <row r="3329" spans="1:13" x14ac:dyDescent="0.2">
      <c r="A3329" t="s">
        <v>292</v>
      </c>
      <c r="B3329" t="s">
        <v>293</v>
      </c>
      <c r="C3329" t="s">
        <v>19325</v>
      </c>
      <c r="D3329" t="s">
        <v>19326</v>
      </c>
      <c r="E3329" t="s">
        <v>13058</v>
      </c>
      <c r="F3329" t="s">
        <v>9301</v>
      </c>
      <c r="H3329" t="s">
        <v>18492</v>
      </c>
      <c r="I3329" t="s">
        <v>10993</v>
      </c>
      <c r="J3329" t="s">
        <v>19327</v>
      </c>
      <c r="K3329" t="s">
        <v>19328</v>
      </c>
      <c r="L3329" t="s">
        <v>303</v>
      </c>
      <c r="M3329" t="s">
        <v>19329</v>
      </c>
    </row>
    <row r="3330" spans="1:13" x14ac:dyDescent="0.2">
      <c r="A3330" t="s">
        <v>292</v>
      </c>
      <c r="B3330" t="s">
        <v>293</v>
      </c>
      <c r="C3330" t="s">
        <v>19330</v>
      </c>
      <c r="D3330" t="s">
        <v>19331</v>
      </c>
      <c r="E3330" t="s">
        <v>19332</v>
      </c>
      <c r="F3330" t="s">
        <v>19333</v>
      </c>
      <c r="G3330" t="s">
        <v>19334</v>
      </c>
      <c r="H3330" t="s">
        <v>18554</v>
      </c>
      <c r="I3330" t="s">
        <v>10993</v>
      </c>
      <c r="J3330" t="s">
        <v>19335</v>
      </c>
      <c r="K3330" t="s">
        <v>19336</v>
      </c>
      <c r="L3330" t="s">
        <v>303</v>
      </c>
      <c r="M3330" t="s">
        <v>8029</v>
      </c>
    </row>
    <row r="3331" spans="1:13" x14ac:dyDescent="0.2">
      <c r="A3331" t="s">
        <v>292</v>
      </c>
      <c r="B3331" t="s">
        <v>293</v>
      </c>
      <c r="C3331" t="s">
        <v>19337</v>
      </c>
      <c r="D3331" t="s">
        <v>16824</v>
      </c>
      <c r="E3331" t="s">
        <v>19338</v>
      </c>
      <c r="F3331" t="s">
        <v>19339</v>
      </c>
      <c r="G3331" t="s">
        <v>18513</v>
      </c>
      <c r="H3331" t="s">
        <v>10993</v>
      </c>
      <c r="J3331" t="s">
        <v>19340</v>
      </c>
      <c r="K3331" t="s">
        <v>19341</v>
      </c>
      <c r="L3331" t="s">
        <v>303</v>
      </c>
      <c r="M3331" t="s">
        <v>7579</v>
      </c>
    </row>
    <row r="3332" spans="1:13" x14ac:dyDescent="0.2">
      <c r="A3332" t="s">
        <v>292</v>
      </c>
      <c r="B3332" t="s">
        <v>293</v>
      </c>
      <c r="C3332" t="s">
        <v>19342</v>
      </c>
      <c r="D3332" t="s">
        <v>349</v>
      </c>
      <c r="F3332" t="s">
        <v>19343</v>
      </c>
      <c r="G3332" t="s">
        <v>19344</v>
      </c>
      <c r="H3332" t="s">
        <v>10993</v>
      </c>
      <c r="J3332" t="s">
        <v>18963</v>
      </c>
      <c r="K3332" t="s">
        <v>19345</v>
      </c>
      <c r="L3332" t="s">
        <v>303</v>
      </c>
      <c r="M3332" t="s">
        <v>19267</v>
      </c>
    </row>
    <row r="3333" spans="1:13" x14ac:dyDescent="0.2">
      <c r="A3333" t="s">
        <v>292</v>
      </c>
      <c r="B3333" t="s">
        <v>293</v>
      </c>
      <c r="C3333" t="s">
        <v>19346</v>
      </c>
      <c r="D3333" t="s">
        <v>8198</v>
      </c>
      <c r="E3333" t="s">
        <v>5074</v>
      </c>
      <c r="F3333" t="s">
        <v>19347</v>
      </c>
      <c r="G3333" t="s">
        <v>19348</v>
      </c>
      <c r="H3333" t="s">
        <v>19349</v>
      </c>
      <c r="I3333" t="s">
        <v>10993</v>
      </c>
      <c r="J3333" t="s">
        <v>19350</v>
      </c>
      <c r="K3333" t="s">
        <v>19351</v>
      </c>
      <c r="L3333" t="s">
        <v>303</v>
      </c>
      <c r="M3333" t="s">
        <v>19352</v>
      </c>
    </row>
    <row r="3334" spans="1:13" x14ac:dyDescent="0.2">
      <c r="A3334" t="s">
        <v>292</v>
      </c>
      <c r="B3334" t="s">
        <v>293</v>
      </c>
      <c r="C3334" t="s">
        <v>19353</v>
      </c>
      <c r="D3334" t="s">
        <v>572</v>
      </c>
      <c r="E3334" t="s">
        <v>573</v>
      </c>
      <c r="F3334" t="s">
        <v>19354</v>
      </c>
      <c r="G3334" t="s">
        <v>18781</v>
      </c>
      <c r="H3334" t="s">
        <v>10993</v>
      </c>
      <c r="J3334" t="s">
        <v>19355</v>
      </c>
      <c r="K3334" t="s">
        <v>19356</v>
      </c>
      <c r="L3334" t="s">
        <v>303</v>
      </c>
      <c r="M3334" t="s">
        <v>5402</v>
      </c>
    </row>
    <row r="3335" spans="1:13" x14ac:dyDescent="0.2">
      <c r="A3335" t="s">
        <v>292</v>
      </c>
      <c r="B3335" t="s">
        <v>293</v>
      </c>
      <c r="C3335" t="s">
        <v>19357</v>
      </c>
      <c r="D3335" t="s">
        <v>16824</v>
      </c>
      <c r="F3335" t="s">
        <v>19358</v>
      </c>
      <c r="G3335" t="s">
        <v>19359</v>
      </c>
      <c r="H3335" t="s">
        <v>18517</v>
      </c>
      <c r="I3335" t="s">
        <v>10993</v>
      </c>
      <c r="J3335" t="s">
        <v>19360</v>
      </c>
      <c r="K3335" t="s">
        <v>302</v>
      </c>
      <c r="L3335" t="s">
        <v>303</v>
      </c>
      <c r="M3335" t="s">
        <v>19361</v>
      </c>
    </row>
    <row r="3336" spans="1:13" x14ac:dyDescent="0.2">
      <c r="A3336" t="s">
        <v>292</v>
      </c>
      <c r="B3336" t="s">
        <v>293</v>
      </c>
      <c r="C3336" t="s">
        <v>19362</v>
      </c>
      <c r="D3336" t="s">
        <v>14360</v>
      </c>
      <c r="E3336" t="s">
        <v>14361</v>
      </c>
      <c r="F3336" t="s">
        <v>19363</v>
      </c>
      <c r="H3336" t="s">
        <v>18560</v>
      </c>
      <c r="I3336" t="s">
        <v>10993</v>
      </c>
      <c r="J3336" t="s">
        <v>19364</v>
      </c>
      <c r="K3336" t="s">
        <v>19365</v>
      </c>
      <c r="L3336" t="s">
        <v>303</v>
      </c>
      <c r="M3336" t="s">
        <v>15693</v>
      </c>
    </row>
    <row r="3337" spans="1:13" x14ac:dyDescent="0.2">
      <c r="A3337" t="s">
        <v>292</v>
      </c>
      <c r="B3337" t="s">
        <v>293</v>
      </c>
      <c r="C3337" t="s">
        <v>19366</v>
      </c>
      <c r="D3337" t="s">
        <v>19367</v>
      </c>
      <c r="E3337" t="s">
        <v>11961</v>
      </c>
      <c r="F3337" t="s">
        <v>19368</v>
      </c>
      <c r="H3337" t="s">
        <v>18554</v>
      </c>
      <c r="I3337" t="s">
        <v>10993</v>
      </c>
      <c r="J3337" t="s">
        <v>19369</v>
      </c>
      <c r="K3337" t="s">
        <v>19370</v>
      </c>
      <c r="L3337" t="s">
        <v>303</v>
      </c>
      <c r="M3337" t="s">
        <v>17375</v>
      </c>
    </row>
    <row r="3338" spans="1:13" x14ac:dyDescent="0.2">
      <c r="A3338" t="s">
        <v>292</v>
      </c>
      <c r="B3338" t="s">
        <v>293</v>
      </c>
      <c r="C3338" t="s">
        <v>19371</v>
      </c>
      <c r="D3338" t="s">
        <v>394</v>
      </c>
      <c r="E3338" t="s">
        <v>3638</v>
      </c>
      <c r="F3338" t="s">
        <v>19372</v>
      </c>
      <c r="G3338" t="s">
        <v>19359</v>
      </c>
      <c r="H3338" t="s">
        <v>18517</v>
      </c>
      <c r="I3338" t="s">
        <v>10993</v>
      </c>
      <c r="J3338" t="s">
        <v>19373</v>
      </c>
      <c r="K3338" t="s">
        <v>19374</v>
      </c>
      <c r="L3338" t="s">
        <v>303</v>
      </c>
      <c r="M3338" t="s">
        <v>19375</v>
      </c>
    </row>
    <row r="3339" spans="1:13" x14ac:dyDescent="0.2">
      <c r="A3339" t="s">
        <v>292</v>
      </c>
      <c r="B3339" t="s">
        <v>293</v>
      </c>
      <c r="C3339" t="s">
        <v>19376</v>
      </c>
      <c r="D3339" t="s">
        <v>572</v>
      </c>
      <c r="E3339" t="s">
        <v>573</v>
      </c>
      <c r="F3339" t="s">
        <v>11005</v>
      </c>
      <c r="G3339" t="s">
        <v>19377</v>
      </c>
      <c r="H3339" t="s">
        <v>18652</v>
      </c>
      <c r="I3339" t="s">
        <v>10993</v>
      </c>
      <c r="J3339" t="s">
        <v>19378</v>
      </c>
      <c r="K3339" t="s">
        <v>302</v>
      </c>
      <c r="L3339" t="s">
        <v>303</v>
      </c>
      <c r="M3339" t="s">
        <v>2610</v>
      </c>
    </row>
    <row r="3340" spans="1:13" x14ac:dyDescent="0.2">
      <c r="A3340" t="s">
        <v>292</v>
      </c>
      <c r="B3340" t="s">
        <v>293</v>
      </c>
      <c r="C3340" t="s">
        <v>19379</v>
      </c>
      <c r="D3340" t="s">
        <v>19051</v>
      </c>
      <c r="E3340" t="s">
        <v>19380</v>
      </c>
      <c r="F3340" t="s">
        <v>19381</v>
      </c>
      <c r="G3340" t="s">
        <v>19382</v>
      </c>
      <c r="H3340" t="s">
        <v>18560</v>
      </c>
      <c r="I3340" t="s">
        <v>10993</v>
      </c>
      <c r="J3340" t="s">
        <v>19383</v>
      </c>
      <c r="K3340" t="s">
        <v>19384</v>
      </c>
      <c r="L3340" t="s">
        <v>303</v>
      </c>
      <c r="M3340" t="s">
        <v>19385</v>
      </c>
    </row>
    <row r="3341" spans="1:13" x14ac:dyDescent="0.2">
      <c r="A3341" t="s">
        <v>292</v>
      </c>
      <c r="B3341" t="s">
        <v>293</v>
      </c>
      <c r="C3341" t="s">
        <v>19386</v>
      </c>
      <c r="D3341" t="s">
        <v>16760</v>
      </c>
      <c r="E3341" t="s">
        <v>2871</v>
      </c>
      <c r="F3341" t="s">
        <v>5891</v>
      </c>
      <c r="H3341" t="s">
        <v>18517</v>
      </c>
      <c r="I3341" t="s">
        <v>10993</v>
      </c>
      <c r="J3341" t="s">
        <v>19387</v>
      </c>
      <c r="K3341" t="s">
        <v>19388</v>
      </c>
      <c r="L3341" t="s">
        <v>303</v>
      </c>
      <c r="M3341" t="s">
        <v>19389</v>
      </c>
    </row>
    <row r="3342" spans="1:13" x14ac:dyDescent="0.2">
      <c r="A3342" t="s">
        <v>292</v>
      </c>
      <c r="B3342" t="s">
        <v>293</v>
      </c>
      <c r="C3342" t="s">
        <v>19390</v>
      </c>
      <c r="D3342" t="s">
        <v>349</v>
      </c>
      <c r="E3342" t="s">
        <v>424</v>
      </c>
      <c r="F3342" t="s">
        <v>19391</v>
      </c>
      <c r="H3342" t="s">
        <v>18598</v>
      </c>
      <c r="I3342" t="s">
        <v>10993</v>
      </c>
      <c r="J3342" t="s">
        <v>19392</v>
      </c>
      <c r="K3342" t="s">
        <v>19393</v>
      </c>
      <c r="L3342" t="s">
        <v>303</v>
      </c>
      <c r="M3342" t="s">
        <v>1538</v>
      </c>
    </row>
    <row r="3343" spans="1:13" x14ac:dyDescent="0.2">
      <c r="A3343" t="s">
        <v>292</v>
      </c>
      <c r="B3343" t="s">
        <v>293</v>
      </c>
      <c r="C3343" t="s">
        <v>19394</v>
      </c>
      <c r="D3343" t="s">
        <v>16824</v>
      </c>
      <c r="E3343" t="s">
        <v>18987</v>
      </c>
      <c r="F3343" t="s">
        <v>19395</v>
      </c>
      <c r="G3343" t="s">
        <v>18694</v>
      </c>
      <c r="H3343" t="s">
        <v>10993</v>
      </c>
      <c r="J3343" t="s">
        <v>19396</v>
      </c>
      <c r="K3343" t="s">
        <v>19397</v>
      </c>
      <c r="L3343" t="s">
        <v>303</v>
      </c>
      <c r="M3343" t="s">
        <v>19361</v>
      </c>
    </row>
    <row r="3344" spans="1:13" x14ac:dyDescent="0.2">
      <c r="A3344" t="s">
        <v>292</v>
      </c>
      <c r="B3344" t="s">
        <v>293</v>
      </c>
      <c r="C3344" t="s">
        <v>19398</v>
      </c>
      <c r="D3344" t="s">
        <v>19399</v>
      </c>
      <c r="E3344" t="s">
        <v>19400</v>
      </c>
      <c r="F3344" t="s">
        <v>19401</v>
      </c>
      <c r="G3344" t="s">
        <v>19402</v>
      </c>
      <c r="H3344" t="s">
        <v>18554</v>
      </c>
      <c r="I3344" t="s">
        <v>10993</v>
      </c>
      <c r="J3344" t="s">
        <v>19403</v>
      </c>
      <c r="K3344" t="s">
        <v>19404</v>
      </c>
      <c r="L3344" t="s">
        <v>303</v>
      </c>
      <c r="M3344" t="s">
        <v>1314</v>
      </c>
    </row>
    <row r="3345" spans="1:13" x14ac:dyDescent="0.2">
      <c r="A3345" t="s">
        <v>292</v>
      </c>
      <c r="B3345" t="s">
        <v>293</v>
      </c>
      <c r="C3345" t="s">
        <v>19405</v>
      </c>
      <c r="D3345" t="s">
        <v>10042</v>
      </c>
      <c r="E3345" t="s">
        <v>19406</v>
      </c>
      <c r="F3345" t="s">
        <v>19407</v>
      </c>
      <c r="G3345" t="s">
        <v>19408</v>
      </c>
      <c r="H3345" t="s">
        <v>18809</v>
      </c>
      <c r="I3345" t="s">
        <v>10993</v>
      </c>
      <c r="J3345" t="s">
        <v>19409</v>
      </c>
      <c r="K3345" t="s">
        <v>19410</v>
      </c>
      <c r="L3345" t="s">
        <v>303</v>
      </c>
      <c r="M3345" t="s">
        <v>867</v>
      </c>
    </row>
    <row r="3346" spans="1:13" x14ac:dyDescent="0.2">
      <c r="A3346" t="s">
        <v>292</v>
      </c>
      <c r="B3346" t="s">
        <v>293</v>
      </c>
      <c r="C3346" t="s">
        <v>19411</v>
      </c>
      <c r="D3346" t="s">
        <v>15826</v>
      </c>
      <c r="F3346" t="s">
        <v>19412</v>
      </c>
      <c r="G3346" t="s">
        <v>18918</v>
      </c>
      <c r="H3346" t="s">
        <v>10993</v>
      </c>
      <c r="J3346" t="s">
        <v>19413</v>
      </c>
      <c r="K3346" t="s">
        <v>19414</v>
      </c>
      <c r="L3346" t="s">
        <v>303</v>
      </c>
      <c r="M3346" t="s">
        <v>19415</v>
      </c>
    </row>
    <row r="3347" spans="1:13" x14ac:dyDescent="0.2">
      <c r="A3347" t="s">
        <v>292</v>
      </c>
      <c r="B3347" t="s">
        <v>293</v>
      </c>
      <c r="C3347" t="s">
        <v>19416</v>
      </c>
      <c r="D3347" t="s">
        <v>16824</v>
      </c>
      <c r="F3347" t="s">
        <v>19417</v>
      </c>
      <c r="G3347" t="s">
        <v>19418</v>
      </c>
      <c r="H3347" t="s">
        <v>19419</v>
      </c>
      <c r="I3347" t="s">
        <v>10993</v>
      </c>
      <c r="J3347" t="s">
        <v>19420</v>
      </c>
      <c r="K3347" t="s">
        <v>19421</v>
      </c>
      <c r="L3347" t="s">
        <v>303</v>
      </c>
      <c r="M3347" t="s">
        <v>3136</v>
      </c>
    </row>
    <row r="3348" spans="1:13" x14ac:dyDescent="0.2">
      <c r="A3348" t="s">
        <v>292</v>
      </c>
      <c r="B3348" t="s">
        <v>293</v>
      </c>
      <c r="C3348" t="s">
        <v>19422</v>
      </c>
      <c r="D3348" t="s">
        <v>2857</v>
      </c>
      <c r="E3348" t="s">
        <v>2858</v>
      </c>
      <c r="F3348" t="s">
        <v>19423</v>
      </c>
      <c r="G3348" t="s">
        <v>19424</v>
      </c>
      <c r="H3348" t="s">
        <v>18705</v>
      </c>
      <c r="I3348" t="s">
        <v>10993</v>
      </c>
      <c r="J3348" t="s">
        <v>19425</v>
      </c>
      <c r="K3348" t="s">
        <v>19426</v>
      </c>
      <c r="L3348" t="s">
        <v>303</v>
      </c>
      <c r="M3348" t="s">
        <v>3008</v>
      </c>
    </row>
    <row r="3349" spans="1:13" x14ac:dyDescent="0.2">
      <c r="A3349" t="s">
        <v>292</v>
      </c>
      <c r="B3349" t="s">
        <v>293</v>
      </c>
      <c r="C3349" t="s">
        <v>19427</v>
      </c>
      <c r="D3349" t="s">
        <v>19428</v>
      </c>
      <c r="E3349" t="s">
        <v>19429</v>
      </c>
      <c r="F3349" t="s">
        <v>19430</v>
      </c>
      <c r="H3349" t="s">
        <v>18622</v>
      </c>
      <c r="I3349" t="s">
        <v>10993</v>
      </c>
      <c r="J3349" t="s">
        <v>19431</v>
      </c>
      <c r="K3349" t="s">
        <v>19432</v>
      </c>
      <c r="L3349" t="s">
        <v>303</v>
      </c>
      <c r="M3349" t="s">
        <v>12266</v>
      </c>
    </row>
    <row r="3350" spans="1:13" x14ac:dyDescent="0.2">
      <c r="A3350" t="s">
        <v>292</v>
      </c>
      <c r="B3350" t="s">
        <v>293</v>
      </c>
      <c r="C3350" t="s">
        <v>19433</v>
      </c>
      <c r="D3350" t="s">
        <v>349</v>
      </c>
      <c r="E3350" t="s">
        <v>424</v>
      </c>
      <c r="F3350" t="s">
        <v>19434</v>
      </c>
      <c r="G3350" t="s">
        <v>2203</v>
      </c>
      <c r="H3350" t="s">
        <v>18694</v>
      </c>
      <c r="I3350" t="s">
        <v>10993</v>
      </c>
      <c r="J3350" t="s">
        <v>19435</v>
      </c>
      <c r="K3350" t="s">
        <v>19436</v>
      </c>
      <c r="L3350" t="s">
        <v>303</v>
      </c>
      <c r="M3350" t="s">
        <v>19437</v>
      </c>
    </row>
    <row r="3351" spans="1:13" x14ac:dyDescent="0.2">
      <c r="A3351" t="s">
        <v>292</v>
      </c>
      <c r="B3351" t="s">
        <v>293</v>
      </c>
      <c r="C3351" t="s">
        <v>19438</v>
      </c>
      <c r="D3351" t="s">
        <v>394</v>
      </c>
      <c r="E3351" t="s">
        <v>3638</v>
      </c>
      <c r="F3351" t="s">
        <v>19439</v>
      </c>
      <c r="G3351" t="s">
        <v>19440</v>
      </c>
      <c r="H3351" t="s">
        <v>10992</v>
      </c>
      <c r="I3351" t="s">
        <v>10993</v>
      </c>
      <c r="J3351" t="s">
        <v>19441</v>
      </c>
      <c r="K3351" t="s">
        <v>19442</v>
      </c>
      <c r="L3351" t="s">
        <v>303</v>
      </c>
      <c r="M3351" t="s">
        <v>19443</v>
      </c>
    </row>
    <row r="3352" spans="1:13" x14ac:dyDescent="0.2">
      <c r="A3352" t="s">
        <v>292</v>
      </c>
      <c r="B3352" t="s">
        <v>293</v>
      </c>
      <c r="C3352" t="s">
        <v>19444</v>
      </c>
      <c r="D3352" t="s">
        <v>572</v>
      </c>
      <c r="E3352" t="s">
        <v>573</v>
      </c>
      <c r="F3352" t="s">
        <v>19445</v>
      </c>
      <c r="H3352" t="s">
        <v>18679</v>
      </c>
      <c r="I3352" t="s">
        <v>10993</v>
      </c>
      <c r="J3352" t="s">
        <v>19446</v>
      </c>
      <c r="K3352" t="s">
        <v>19447</v>
      </c>
      <c r="L3352" t="s">
        <v>303</v>
      </c>
      <c r="M3352" t="s">
        <v>8952</v>
      </c>
    </row>
    <row r="3353" spans="1:13" x14ac:dyDescent="0.2">
      <c r="A3353" t="s">
        <v>292</v>
      </c>
      <c r="B3353" t="s">
        <v>293</v>
      </c>
      <c r="C3353" t="s">
        <v>19448</v>
      </c>
      <c r="D3353" t="s">
        <v>18930</v>
      </c>
      <c r="E3353" t="s">
        <v>18931</v>
      </c>
      <c r="F3353" t="s">
        <v>19449</v>
      </c>
      <c r="G3353" t="s">
        <v>19450</v>
      </c>
      <c r="H3353" t="s">
        <v>18809</v>
      </c>
      <c r="I3353" t="s">
        <v>10993</v>
      </c>
      <c r="J3353" t="s">
        <v>19451</v>
      </c>
      <c r="K3353" t="s">
        <v>19452</v>
      </c>
      <c r="L3353" t="s">
        <v>303</v>
      </c>
      <c r="M3353" t="s">
        <v>809</v>
      </c>
    </row>
    <row r="3354" spans="1:13" x14ac:dyDescent="0.2">
      <c r="A3354" t="s">
        <v>292</v>
      </c>
      <c r="B3354" t="s">
        <v>293</v>
      </c>
      <c r="C3354" t="s">
        <v>19453</v>
      </c>
      <c r="D3354" t="s">
        <v>572</v>
      </c>
      <c r="E3354" t="s">
        <v>573</v>
      </c>
      <c r="F3354" t="s">
        <v>19454</v>
      </c>
      <c r="H3354" t="s">
        <v>18629</v>
      </c>
      <c r="I3354" t="s">
        <v>10993</v>
      </c>
      <c r="J3354" t="s">
        <v>19455</v>
      </c>
      <c r="K3354" t="s">
        <v>302</v>
      </c>
      <c r="L3354" t="s">
        <v>303</v>
      </c>
      <c r="M3354" t="s">
        <v>12480</v>
      </c>
    </row>
    <row r="3355" spans="1:13" x14ac:dyDescent="0.2">
      <c r="A3355" t="s">
        <v>292</v>
      </c>
      <c r="B3355" t="s">
        <v>293</v>
      </c>
      <c r="C3355" t="s">
        <v>19456</v>
      </c>
      <c r="D3355" t="s">
        <v>19457</v>
      </c>
      <c r="E3355" t="s">
        <v>19458</v>
      </c>
      <c r="F3355" t="s">
        <v>19459</v>
      </c>
      <c r="G3355" t="s">
        <v>18727</v>
      </c>
      <c r="H3355" t="s">
        <v>10993</v>
      </c>
      <c r="J3355" t="s">
        <v>19460</v>
      </c>
      <c r="K3355" t="s">
        <v>302</v>
      </c>
      <c r="L3355" t="s">
        <v>303</v>
      </c>
      <c r="M3355" t="s">
        <v>1141</v>
      </c>
    </row>
    <row r="3356" spans="1:13" x14ac:dyDescent="0.2">
      <c r="A3356" t="s">
        <v>292</v>
      </c>
      <c r="B3356" t="s">
        <v>293</v>
      </c>
      <c r="C3356" t="s">
        <v>19461</v>
      </c>
      <c r="D3356" t="s">
        <v>349</v>
      </c>
      <c r="E3356" t="s">
        <v>424</v>
      </c>
      <c r="F3356" t="s">
        <v>19462</v>
      </c>
      <c r="G3356" t="s">
        <v>19288</v>
      </c>
      <c r="H3356" t="s">
        <v>10993</v>
      </c>
      <c r="J3356" t="s">
        <v>19463</v>
      </c>
      <c r="K3356" t="s">
        <v>19464</v>
      </c>
      <c r="L3356" t="s">
        <v>303</v>
      </c>
      <c r="M3356" t="s">
        <v>4457</v>
      </c>
    </row>
    <row r="3357" spans="1:13" x14ac:dyDescent="0.2">
      <c r="A3357" t="s">
        <v>292</v>
      </c>
      <c r="B3357" t="s">
        <v>293</v>
      </c>
      <c r="C3357" t="s">
        <v>19465</v>
      </c>
      <c r="D3357" t="s">
        <v>394</v>
      </c>
      <c r="E3357" t="s">
        <v>3638</v>
      </c>
      <c r="F3357" t="s">
        <v>19466</v>
      </c>
      <c r="H3357" t="s">
        <v>18970</v>
      </c>
      <c r="I3357" t="s">
        <v>10993</v>
      </c>
      <c r="J3357" t="s">
        <v>19467</v>
      </c>
      <c r="K3357" t="s">
        <v>19468</v>
      </c>
      <c r="L3357" t="s">
        <v>303</v>
      </c>
      <c r="M3357" t="s">
        <v>11810</v>
      </c>
    </row>
    <row r="3358" spans="1:13" x14ac:dyDescent="0.2">
      <c r="A3358" t="s">
        <v>292</v>
      </c>
      <c r="B3358" t="s">
        <v>293</v>
      </c>
      <c r="C3358" t="s">
        <v>19469</v>
      </c>
      <c r="D3358" t="s">
        <v>19470</v>
      </c>
      <c r="F3358" t="s">
        <v>19471</v>
      </c>
      <c r="G3358" t="s">
        <v>19472</v>
      </c>
      <c r="H3358" t="s">
        <v>18500</v>
      </c>
      <c r="I3358" t="s">
        <v>10993</v>
      </c>
      <c r="J3358" t="s">
        <v>19473</v>
      </c>
      <c r="K3358" t="s">
        <v>18639</v>
      </c>
      <c r="L3358" t="s">
        <v>303</v>
      </c>
      <c r="M3358" t="s">
        <v>2906</v>
      </c>
    </row>
    <row r="3359" spans="1:13" x14ac:dyDescent="0.2">
      <c r="A3359" t="s">
        <v>292</v>
      </c>
      <c r="B3359" t="s">
        <v>293</v>
      </c>
      <c r="C3359" t="s">
        <v>19474</v>
      </c>
      <c r="D3359" t="s">
        <v>572</v>
      </c>
      <c r="E3359" t="s">
        <v>573</v>
      </c>
      <c r="F3359" t="s">
        <v>12908</v>
      </c>
      <c r="G3359" t="s">
        <v>981</v>
      </c>
      <c r="H3359" t="s">
        <v>19475</v>
      </c>
      <c r="I3359" t="s">
        <v>10993</v>
      </c>
      <c r="J3359" t="s">
        <v>19476</v>
      </c>
      <c r="K3359" t="s">
        <v>19477</v>
      </c>
      <c r="L3359" t="s">
        <v>303</v>
      </c>
      <c r="M3359" t="s">
        <v>5402</v>
      </c>
    </row>
    <row r="3360" spans="1:13" x14ac:dyDescent="0.2">
      <c r="A3360" t="s">
        <v>292</v>
      </c>
      <c r="B3360" t="s">
        <v>293</v>
      </c>
      <c r="C3360" t="s">
        <v>19478</v>
      </c>
      <c r="D3360" t="s">
        <v>18574</v>
      </c>
      <c r="E3360" t="s">
        <v>19479</v>
      </c>
      <c r="F3360" t="s">
        <v>19480</v>
      </c>
      <c r="H3360" t="s">
        <v>18598</v>
      </c>
      <c r="I3360" t="s">
        <v>10993</v>
      </c>
      <c r="J3360" t="s">
        <v>19481</v>
      </c>
      <c r="K3360" t="s">
        <v>19482</v>
      </c>
      <c r="L3360" t="s">
        <v>303</v>
      </c>
      <c r="M3360" t="s">
        <v>19483</v>
      </c>
    </row>
    <row r="3361" spans="1:13" x14ac:dyDescent="0.2">
      <c r="A3361" t="s">
        <v>292</v>
      </c>
      <c r="B3361" t="s">
        <v>293</v>
      </c>
      <c r="C3361" t="s">
        <v>19484</v>
      </c>
      <c r="D3361" t="s">
        <v>349</v>
      </c>
      <c r="F3361" t="s">
        <v>19485</v>
      </c>
      <c r="G3361" t="s">
        <v>18679</v>
      </c>
      <c r="H3361" t="s">
        <v>10993</v>
      </c>
      <c r="J3361" t="s">
        <v>19486</v>
      </c>
      <c r="K3361" t="s">
        <v>19487</v>
      </c>
      <c r="L3361" t="s">
        <v>303</v>
      </c>
      <c r="M3361" t="s">
        <v>19488</v>
      </c>
    </row>
    <row r="3362" spans="1:13" x14ac:dyDescent="0.2">
      <c r="A3362" t="s">
        <v>292</v>
      </c>
      <c r="B3362" t="s">
        <v>293</v>
      </c>
      <c r="C3362" t="s">
        <v>19489</v>
      </c>
      <c r="D3362" t="s">
        <v>16824</v>
      </c>
      <c r="F3362" t="s">
        <v>19490</v>
      </c>
      <c r="G3362" t="s">
        <v>19491</v>
      </c>
      <c r="H3362" t="s">
        <v>18517</v>
      </c>
      <c r="I3362" t="s">
        <v>10993</v>
      </c>
      <c r="J3362" t="s">
        <v>19492</v>
      </c>
      <c r="K3362" t="s">
        <v>19493</v>
      </c>
      <c r="L3362" t="s">
        <v>303</v>
      </c>
      <c r="M3362" t="s">
        <v>19494</v>
      </c>
    </row>
    <row r="3363" spans="1:13" x14ac:dyDescent="0.2">
      <c r="A3363" t="s">
        <v>292</v>
      </c>
      <c r="B3363" t="s">
        <v>293</v>
      </c>
      <c r="C3363" t="s">
        <v>19495</v>
      </c>
      <c r="D3363" t="s">
        <v>349</v>
      </c>
      <c r="F3363" t="s">
        <v>19496</v>
      </c>
      <c r="G3363" t="s">
        <v>18727</v>
      </c>
      <c r="H3363" t="s">
        <v>10993</v>
      </c>
      <c r="J3363" t="s">
        <v>19497</v>
      </c>
      <c r="K3363" t="s">
        <v>19498</v>
      </c>
      <c r="L3363" t="s">
        <v>303</v>
      </c>
      <c r="M3363" t="s">
        <v>19499</v>
      </c>
    </row>
    <row r="3364" spans="1:13" x14ac:dyDescent="0.2">
      <c r="A3364" t="s">
        <v>292</v>
      </c>
      <c r="B3364" t="s">
        <v>293</v>
      </c>
      <c r="C3364" t="s">
        <v>19500</v>
      </c>
      <c r="D3364" t="s">
        <v>19501</v>
      </c>
      <c r="F3364" t="s">
        <v>10990</v>
      </c>
      <c r="G3364" t="s">
        <v>10991</v>
      </c>
      <c r="H3364" t="s">
        <v>10992</v>
      </c>
      <c r="I3364" t="s">
        <v>10993</v>
      </c>
      <c r="J3364" t="s">
        <v>10994</v>
      </c>
      <c r="K3364" t="s">
        <v>18639</v>
      </c>
      <c r="L3364" t="s">
        <v>303</v>
      </c>
      <c r="M3364" t="s">
        <v>6179</v>
      </c>
    </row>
    <row r="3365" spans="1:13" x14ac:dyDescent="0.2">
      <c r="A3365" t="s">
        <v>292</v>
      </c>
      <c r="B3365" t="s">
        <v>293</v>
      </c>
      <c r="C3365" t="s">
        <v>19502</v>
      </c>
      <c r="D3365" t="s">
        <v>19503</v>
      </c>
      <c r="F3365" t="s">
        <v>19504</v>
      </c>
      <c r="G3365" t="s">
        <v>19505</v>
      </c>
      <c r="H3365" t="s">
        <v>18604</v>
      </c>
      <c r="I3365" t="s">
        <v>10993</v>
      </c>
      <c r="J3365" t="s">
        <v>19506</v>
      </c>
      <c r="K3365" t="s">
        <v>19507</v>
      </c>
      <c r="L3365" t="s">
        <v>303</v>
      </c>
      <c r="M3365" t="s">
        <v>19508</v>
      </c>
    </row>
    <row r="3366" spans="1:13" x14ac:dyDescent="0.2">
      <c r="A3366" t="s">
        <v>292</v>
      </c>
      <c r="B3366" t="s">
        <v>293</v>
      </c>
      <c r="C3366" t="s">
        <v>19509</v>
      </c>
      <c r="D3366" t="s">
        <v>10042</v>
      </c>
      <c r="E3366" t="s">
        <v>19510</v>
      </c>
      <c r="F3366" t="s">
        <v>19511</v>
      </c>
      <c r="G3366" t="s">
        <v>19512</v>
      </c>
      <c r="H3366" t="s">
        <v>18809</v>
      </c>
      <c r="I3366" t="s">
        <v>10993</v>
      </c>
      <c r="J3366" t="s">
        <v>19513</v>
      </c>
      <c r="K3366" t="s">
        <v>19514</v>
      </c>
      <c r="L3366" t="s">
        <v>303</v>
      </c>
      <c r="M3366" t="s">
        <v>867</v>
      </c>
    </row>
    <row r="3367" spans="1:13" x14ac:dyDescent="0.2">
      <c r="A3367" t="s">
        <v>292</v>
      </c>
      <c r="B3367" t="s">
        <v>293</v>
      </c>
      <c r="C3367" t="s">
        <v>19515</v>
      </c>
      <c r="D3367" t="s">
        <v>19051</v>
      </c>
      <c r="E3367" t="s">
        <v>19516</v>
      </c>
      <c r="F3367" t="s">
        <v>19517</v>
      </c>
      <c r="G3367" t="s">
        <v>19518</v>
      </c>
      <c r="H3367" t="s">
        <v>19519</v>
      </c>
      <c r="I3367" t="s">
        <v>10993</v>
      </c>
      <c r="J3367" t="s">
        <v>19520</v>
      </c>
      <c r="K3367" t="s">
        <v>19521</v>
      </c>
      <c r="L3367" t="s">
        <v>303</v>
      </c>
      <c r="M3367" t="s">
        <v>19522</v>
      </c>
    </row>
    <row r="3368" spans="1:13" x14ac:dyDescent="0.2">
      <c r="A3368" t="s">
        <v>292</v>
      </c>
      <c r="B3368" t="s">
        <v>293</v>
      </c>
      <c r="C3368" t="s">
        <v>19523</v>
      </c>
      <c r="D3368" t="s">
        <v>401</v>
      </c>
      <c r="E3368" t="s">
        <v>402</v>
      </c>
      <c r="F3368" t="s">
        <v>19524</v>
      </c>
      <c r="G3368" t="s">
        <v>19525</v>
      </c>
      <c r="H3368" t="s">
        <v>18662</v>
      </c>
      <c r="I3368" t="s">
        <v>10993</v>
      </c>
      <c r="J3368" t="s">
        <v>19526</v>
      </c>
      <c r="K3368" t="s">
        <v>19527</v>
      </c>
      <c r="L3368" t="s">
        <v>303</v>
      </c>
      <c r="M3368" t="s">
        <v>19528</v>
      </c>
    </row>
    <row r="3369" spans="1:13" x14ac:dyDescent="0.2">
      <c r="A3369" t="s">
        <v>292</v>
      </c>
      <c r="B3369" t="s">
        <v>293</v>
      </c>
      <c r="C3369" t="s">
        <v>19529</v>
      </c>
      <c r="D3369" t="s">
        <v>19530</v>
      </c>
      <c r="E3369" t="s">
        <v>19531</v>
      </c>
      <c r="F3369" t="s">
        <v>19532</v>
      </c>
      <c r="H3369" t="s">
        <v>18492</v>
      </c>
      <c r="I3369" t="s">
        <v>10993</v>
      </c>
      <c r="J3369" t="s">
        <v>19533</v>
      </c>
      <c r="K3369" t="s">
        <v>19534</v>
      </c>
      <c r="L3369" t="s">
        <v>303</v>
      </c>
      <c r="M3369" t="s">
        <v>18019</v>
      </c>
    </row>
    <row r="3370" spans="1:13" x14ac:dyDescent="0.2">
      <c r="A3370" t="s">
        <v>292</v>
      </c>
      <c r="B3370" t="s">
        <v>293</v>
      </c>
      <c r="C3370" t="s">
        <v>19535</v>
      </c>
      <c r="D3370" t="s">
        <v>18930</v>
      </c>
      <c r="E3370" t="s">
        <v>18931</v>
      </c>
      <c r="F3370" t="s">
        <v>19536</v>
      </c>
      <c r="G3370" t="s">
        <v>19537</v>
      </c>
      <c r="H3370" t="s">
        <v>18604</v>
      </c>
      <c r="I3370" t="s">
        <v>10993</v>
      </c>
      <c r="J3370" t="s">
        <v>19538</v>
      </c>
      <c r="K3370" t="s">
        <v>19539</v>
      </c>
      <c r="L3370" t="s">
        <v>303</v>
      </c>
      <c r="M3370" t="s">
        <v>5347</v>
      </c>
    </row>
    <row r="3371" spans="1:13" x14ac:dyDescent="0.2">
      <c r="A3371" t="s">
        <v>292</v>
      </c>
      <c r="B3371" t="s">
        <v>293</v>
      </c>
      <c r="C3371" t="s">
        <v>19540</v>
      </c>
      <c r="D3371" t="s">
        <v>401</v>
      </c>
      <c r="E3371" t="s">
        <v>402</v>
      </c>
      <c r="F3371" t="s">
        <v>1096</v>
      </c>
      <c r="G3371" t="s">
        <v>19541</v>
      </c>
      <c r="H3371" t="s">
        <v>18598</v>
      </c>
      <c r="I3371" t="s">
        <v>10993</v>
      </c>
      <c r="J3371" t="s">
        <v>19542</v>
      </c>
      <c r="K3371" t="s">
        <v>19543</v>
      </c>
      <c r="L3371" t="s">
        <v>303</v>
      </c>
      <c r="M3371" t="s">
        <v>8304</v>
      </c>
    </row>
    <row r="3372" spans="1:13" x14ac:dyDescent="0.2">
      <c r="A3372" t="s">
        <v>292</v>
      </c>
      <c r="B3372" t="s">
        <v>293</v>
      </c>
      <c r="C3372" t="s">
        <v>19544</v>
      </c>
      <c r="D3372" t="s">
        <v>401</v>
      </c>
      <c r="E3372" t="s">
        <v>402</v>
      </c>
      <c r="F3372" t="s">
        <v>19545</v>
      </c>
      <c r="H3372" t="s">
        <v>18970</v>
      </c>
      <c r="I3372" t="s">
        <v>10993</v>
      </c>
      <c r="J3372" t="s">
        <v>19546</v>
      </c>
      <c r="K3372" t="s">
        <v>302</v>
      </c>
      <c r="L3372" t="s">
        <v>303</v>
      </c>
      <c r="M3372" t="s">
        <v>19547</v>
      </c>
    </row>
    <row r="3373" spans="1:13" x14ac:dyDescent="0.2">
      <c r="A3373" t="s">
        <v>292</v>
      </c>
      <c r="B3373" t="s">
        <v>293</v>
      </c>
      <c r="C3373" t="s">
        <v>19548</v>
      </c>
      <c r="D3373" t="s">
        <v>401</v>
      </c>
      <c r="E3373" t="s">
        <v>402</v>
      </c>
      <c r="F3373" t="s">
        <v>19549</v>
      </c>
      <c r="H3373" t="s">
        <v>18554</v>
      </c>
      <c r="I3373" t="s">
        <v>10993</v>
      </c>
      <c r="J3373" t="s">
        <v>19550</v>
      </c>
      <c r="K3373" t="s">
        <v>19551</v>
      </c>
      <c r="L3373" t="s">
        <v>303</v>
      </c>
      <c r="M3373" t="s">
        <v>17035</v>
      </c>
    </row>
    <row r="3374" spans="1:13" x14ac:dyDescent="0.2">
      <c r="A3374" t="s">
        <v>292</v>
      </c>
      <c r="B3374" t="s">
        <v>293</v>
      </c>
      <c r="C3374" t="s">
        <v>19552</v>
      </c>
      <c r="D3374" t="s">
        <v>19553</v>
      </c>
      <c r="E3374" t="s">
        <v>19554</v>
      </c>
      <c r="F3374" t="s">
        <v>19555</v>
      </c>
      <c r="H3374" t="s">
        <v>18970</v>
      </c>
      <c r="I3374" t="s">
        <v>10993</v>
      </c>
      <c r="J3374" t="s">
        <v>19556</v>
      </c>
      <c r="K3374" t="s">
        <v>19557</v>
      </c>
      <c r="L3374" t="s">
        <v>303</v>
      </c>
      <c r="M3374" t="s">
        <v>4032</v>
      </c>
    </row>
    <row r="3375" spans="1:13" x14ac:dyDescent="0.2">
      <c r="A3375" t="s">
        <v>292</v>
      </c>
      <c r="B3375" t="s">
        <v>293</v>
      </c>
      <c r="C3375" t="s">
        <v>19558</v>
      </c>
      <c r="D3375" t="s">
        <v>10042</v>
      </c>
      <c r="E3375" t="s">
        <v>19559</v>
      </c>
      <c r="F3375" t="s">
        <v>19560</v>
      </c>
      <c r="H3375" t="s">
        <v>18517</v>
      </c>
      <c r="I3375" t="s">
        <v>10993</v>
      </c>
      <c r="J3375" t="s">
        <v>19561</v>
      </c>
      <c r="K3375" t="s">
        <v>19562</v>
      </c>
      <c r="L3375" t="s">
        <v>303</v>
      </c>
      <c r="M3375" t="s">
        <v>17759</v>
      </c>
    </row>
    <row r="3376" spans="1:13" x14ac:dyDescent="0.2">
      <c r="A3376" t="s">
        <v>292</v>
      </c>
      <c r="B3376" t="s">
        <v>293</v>
      </c>
      <c r="C3376" t="s">
        <v>19563</v>
      </c>
      <c r="D3376" t="s">
        <v>492</v>
      </c>
      <c r="E3376" t="s">
        <v>493</v>
      </c>
      <c r="F3376" t="s">
        <v>19564</v>
      </c>
      <c r="G3376" t="s">
        <v>19565</v>
      </c>
      <c r="H3376" t="s">
        <v>18662</v>
      </c>
      <c r="I3376" t="s">
        <v>10993</v>
      </c>
      <c r="J3376" t="s">
        <v>19566</v>
      </c>
      <c r="K3376" t="s">
        <v>19567</v>
      </c>
      <c r="L3376" t="s">
        <v>303</v>
      </c>
      <c r="M3376" t="s">
        <v>18508</v>
      </c>
    </row>
    <row r="3377" spans="1:13" x14ac:dyDescent="0.2">
      <c r="A3377" t="s">
        <v>292</v>
      </c>
      <c r="B3377" t="s">
        <v>293</v>
      </c>
      <c r="C3377" t="s">
        <v>19568</v>
      </c>
      <c r="D3377" t="s">
        <v>18626</v>
      </c>
      <c r="E3377" t="s">
        <v>19569</v>
      </c>
      <c r="F3377" t="s">
        <v>19570</v>
      </c>
      <c r="G3377" t="s">
        <v>19571</v>
      </c>
      <c r="H3377" t="s">
        <v>19572</v>
      </c>
      <c r="I3377" t="s">
        <v>10993</v>
      </c>
      <c r="J3377" t="s">
        <v>19573</v>
      </c>
      <c r="K3377" t="s">
        <v>19574</v>
      </c>
      <c r="L3377" t="s">
        <v>303</v>
      </c>
      <c r="M3377" t="s">
        <v>2096</v>
      </c>
    </row>
    <row r="3378" spans="1:13" x14ac:dyDescent="0.2">
      <c r="A3378" t="s">
        <v>292</v>
      </c>
      <c r="B3378" t="s">
        <v>293</v>
      </c>
      <c r="C3378" t="s">
        <v>19575</v>
      </c>
      <c r="D3378" t="s">
        <v>19576</v>
      </c>
      <c r="E3378" t="s">
        <v>19577</v>
      </c>
      <c r="F3378" t="s">
        <v>19578</v>
      </c>
      <c r="G3378" t="s">
        <v>19579</v>
      </c>
      <c r="H3378" t="s">
        <v>18517</v>
      </c>
      <c r="I3378" t="s">
        <v>10993</v>
      </c>
      <c r="J3378" t="s">
        <v>19580</v>
      </c>
      <c r="K3378" t="s">
        <v>19581</v>
      </c>
      <c r="L3378" t="s">
        <v>303</v>
      </c>
      <c r="M3378" t="s">
        <v>17759</v>
      </c>
    </row>
    <row r="3379" spans="1:13" x14ac:dyDescent="0.2">
      <c r="A3379" t="s">
        <v>292</v>
      </c>
      <c r="B3379" t="s">
        <v>293</v>
      </c>
      <c r="C3379" t="s">
        <v>19582</v>
      </c>
      <c r="D3379" t="s">
        <v>19583</v>
      </c>
      <c r="E3379" t="s">
        <v>9832</v>
      </c>
      <c r="F3379" t="s">
        <v>19584</v>
      </c>
      <c r="G3379" t="s">
        <v>19585</v>
      </c>
      <c r="H3379" t="s">
        <v>18592</v>
      </c>
      <c r="I3379" t="s">
        <v>10993</v>
      </c>
      <c r="J3379" t="s">
        <v>19586</v>
      </c>
      <c r="K3379" t="s">
        <v>19587</v>
      </c>
      <c r="L3379" t="s">
        <v>303</v>
      </c>
      <c r="M3379" t="s">
        <v>692</v>
      </c>
    </row>
    <row r="3380" spans="1:13" x14ac:dyDescent="0.2">
      <c r="A3380" t="s">
        <v>292</v>
      </c>
      <c r="B3380" t="s">
        <v>293</v>
      </c>
      <c r="C3380" t="s">
        <v>19588</v>
      </c>
      <c r="D3380" t="s">
        <v>19051</v>
      </c>
      <c r="E3380" t="s">
        <v>19589</v>
      </c>
      <c r="F3380" t="s">
        <v>19590</v>
      </c>
      <c r="G3380" t="s">
        <v>19591</v>
      </c>
      <c r="H3380" t="s">
        <v>19592</v>
      </c>
      <c r="I3380" t="s">
        <v>10993</v>
      </c>
      <c r="J3380" t="s">
        <v>19593</v>
      </c>
      <c r="K3380" t="s">
        <v>302</v>
      </c>
      <c r="L3380" t="s">
        <v>303</v>
      </c>
      <c r="M3380" t="s">
        <v>8952</v>
      </c>
    </row>
    <row r="3381" spans="1:13" x14ac:dyDescent="0.2">
      <c r="A3381" t="s">
        <v>292</v>
      </c>
      <c r="B3381" t="s">
        <v>293</v>
      </c>
      <c r="C3381" t="s">
        <v>19594</v>
      </c>
      <c r="D3381" t="s">
        <v>16760</v>
      </c>
      <c r="E3381" t="s">
        <v>19595</v>
      </c>
      <c r="F3381" t="s">
        <v>19596</v>
      </c>
      <c r="G3381" t="s">
        <v>18604</v>
      </c>
      <c r="H3381" t="s">
        <v>10993</v>
      </c>
      <c r="J3381" t="s">
        <v>19597</v>
      </c>
      <c r="K3381" t="s">
        <v>19598</v>
      </c>
      <c r="L3381" t="s">
        <v>303</v>
      </c>
      <c r="M3381" t="s">
        <v>19599</v>
      </c>
    </row>
    <row r="3382" spans="1:13" x14ac:dyDescent="0.2">
      <c r="A3382" t="s">
        <v>292</v>
      </c>
      <c r="B3382" t="s">
        <v>293</v>
      </c>
      <c r="C3382" t="s">
        <v>19600</v>
      </c>
      <c r="D3382" t="s">
        <v>394</v>
      </c>
      <c r="E3382" t="s">
        <v>3638</v>
      </c>
      <c r="F3382" t="s">
        <v>1720</v>
      </c>
      <c r="G3382" t="s">
        <v>19601</v>
      </c>
      <c r="H3382" t="s">
        <v>18679</v>
      </c>
      <c r="I3382" t="s">
        <v>10993</v>
      </c>
      <c r="J3382" t="s">
        <v>19602</v>
      </c>
      <c r="K3382" t="s">
        <v>19603</v>
      </c>
      <c r="L3382" t="s">
        <v>303</v>
      </c>
      <c r="M3382" t="s">
        <v>11462</v>
      </c>
    </row>
    <row r="3383" spans="1:13" x14ac:dyDescent="0.2">
      <c r="A3383" t="s">
        <v>292</v>
      </c>
      <c r="B3383" t="s">
        <v>293</v>
      </c>
      <c r="C3383" t="s">
        <v>19604</v>
      </c>
      <c r="D3383" t="s">
        <v>18574</v>
      </c>
      <c r="E3383" t="s">
        <v>19605</v>
      </c>
      <c r="F3383" t="s">
        <v>19606</v>
      </c>
      <c r="G3383" t="s">
        <v>18754</v>
      </c>
      <c r="H3383" t="s">
        <v>10993</v>
      </c>
      <c r="J3383" t="s">
        <v>19607</v>
      </c>
      <c r="K3383" t="s">
        <v>19608</v>
      </c>
      <c r="L3383" t="s">
        <v>303</v>
      </c>
      <c r="M3383" t="s">
        <v>7672</v>
      </c>
    </row>
    <row r="3384" spans="1:13" x14ac:dyDescent="0.2">
      <c r="A3384" t="s">
        <v>292</v>
      </c>
      <c r="B3384" t="s">
        <v>293</v>
      </c>
      <c r="C3384" t="s">
        <v>19609</v>
      </c>
      <c r="D3384" t="s">
        <v>19610</v>
      </c>
      <c r="E3384" t="s">
        <v>19611</v>
      </c>
      <c r="F3384" t="s">
        <v>19612</v>
      </c>
      <c r="G3384" t="s">
        <v>19613</v>
      </c>
      <c r="H3384" t="s">
        <v>10993</v>
      </c>
      <c r="J3384" t="s">
        <v>19614</v>
      </c>
      <c r="K3384" t="s">
        <v>19615</v>
      </c>
      <c r="L3384" t="s">
        <v>303</v>
      </c>
      <c r="M3384" t="s">
        <v>1386</v>
      </c>
    </row>
    <row r="3385" spans="1:13" x14ac:dyDescent="0.2">
      <c r="A3385" t="s">
        <v>292</v>
      </c>
      <c r="B3385" t="s">
        <v>293</v>
      </c>
      <c r="C3385" t="s">
        <v>19616</v>
      </c>
      <c r="D3385" t="s">
        <v>16760</v>
      </c>
      <c r="E3385" t="s">
        <v>10400</v>
      </c>
      <c r="F3385" t="s">
        <v>19617</v>
      </c>
      <c r="G3385" t="s">
        <v>19618</v>
      </c>
      <c r="H3385" t="s">
        <v>18604</v>
      </c>
      <c r="I3385" t="s">
        <v>10993</v>
      </c>
      <c r="J3385" t="s">
        <v>19619</v>
      </c>
      <c r="K3385" t="s">
        <v>19620</v>
      </c>
      <c r="L3385" t="s">
        <v>303</v>
      </c>
      <c r="M3385" t="s">
        <v>19621</v>
      </c>
    </row>
    <row r="3386" spans="1:13" x14ac:dyDescent="0.2">
      <c r="A3386" t="s">
        <v>292</v>
      </c>
      <c r="B3386" t="s">
        <v>293</v>
      </c>
      <c r="C3386" t="s">
        <v>19622</v>
      </c>
      <c r="D3386" t="s">
        <v>19623</v>
      </c>
      <c r="E3386" t="s">
        <v>19624</v>
      </c>
      <c r="F3386" t="s">
        <v>19625</v>
      </c>
      <c r="G3386" t="s">
        <v>18560</v>
      </c>
      <c r="H3386" t="s">
        <v>10993</v>
      </c>
      <c r="J3386" t="s">
        <v>19626</v>
      </c>
      <c r="K3386" t="s">
        <v>19627</v>
      </c>
      <c r="L3386" t="s">
        <v>303</v>
      </c>
      <c r="M3386" t="s">
        <v>19628</v>
      </c>
    </row>
    <row r="3387" spans="1:13" x14ac:dyDescent="0.2">
      <c r="A3387" t="s">
        <v>292</v>
      </c>
      <c r="B3387" t="s">
        <v>293</v>
      </c>
      <c r="C3387" t="s">
        <v>19629</v>
      </c>
      <c r="D3387" t="s">
        <v>19630</v>
      </c>
      <c r="E3387" t="s">
        <v>19631</v>
      </c>
      <c r="F3387" t="s">
        <v>19632</v>
      </c>
      <c r="G3387" t="s">
        <v>19633</v>
      </c>
      <c r="H3387" t="s">
        <v>18809</v>
      </c>
      <c r="I3387" t="s">
        <v>10993</v>
      </c>
      <c r="J3387" t="s">
        <v>19634</v>
      </c>
      <c r="K3387" t="s">
        <v>19635</v>
      </c>
      <c r="L3387" t="s">
        <v>303</v>
      </c>
      <c r="M3387" t="s">
        <v>17684</v>
      </c>
    </row>
    <row r="3388" spans="1:13" x14ac:dyDescent="0.2">
      <c r="A3388" t="s">
        <v>292</v>
      </c>
      <c r="B3388" t="s">
        <v>293</v>
      </c>
      <c r="C3388" t="s">
        <v>19636</v>
      </c>
      <c r="D3388" t="s">
        <v>16824</v>
      </c>
      <c r="F3388" t="s">
        <v>19637</v>
      </c>
      <c r="G3388" t="s">
        <v>19419</v>
      </c>
      <c r="H3388" t="s">
        <v>10993</v>
      </c>
      <c r="J3388" t="s">
        <v>19638</v>
      </c>
      <c r="K3388" t="s">
        <v>19639</v>
      </c>
      <c r="L3388" t="s">
        <v>303</v>
      </c>
      <c r="M3388" t="s">
        <v>3115</v>
      </c>
    </row>
    <row r="3389" spans="1:13" x14ac:dyDescent="0.2">
      <c r="A3389" t="s">
        <v>292</v>
      </c>
      <c r="B3389" t="s">
        <v>293</v>
      </c>
      <c r="C3389" t="s">
        <v>19640</v>
      </c>
      <c r="D3389" t="s">
        <v>16824</v>
      </c>
      <c r="F3389" t="s">
        <v>19641</v>
      </c>
      <c r="G3389" t="s">
        <v>18517</v>
      </c>
      <c r="H3389" t="s">
        <v>10993</v>
      </c>
      <c r="J3389" t="s">
        <v>19642</v>
      </c>
      <c r="K3389" t="s">
        <v>302</v>
      </c>
      <c r="L3389" t="s">
        <v>303</v>
      </c>
      <c r="M3389" t="s">
        <v>9756</v>
      </c>
    </row>
    <row r="3390" spans="1:13" x14ac:dyDescent="0.2">
      <c r="A3390" t="s">
        <v>292</v>
      </c>
      <c r="B3390" t="s">
        <v>293</v>
      </c>
      <c r="C3390" t="s">
        <v>19643</v>
      </c>
      <c r="D3390" t="s">
        <v>394</v>
      </c>
      <c r="E3390" t="s">
        <v>3638</v>
      </c>
      <c r="F3390" t="s">
        <v>19644</v>
      </c>
      <c r="G3390" t="s">
        <v>19645</v>
      </c>
      <c r="H3390" t="s">
        <v>19646</v>
      </c>
      <c r="I3390" t="s">
        <v>19647</v>
      </c>
      <c r="J3390" t="s">
        <v>19648</v>
      </c>
      <c r="K3390" t="s">
        <v>19649</v>
      </c>
      <c r="L3390" t="s">
        <v>303</v>
      </c>
      <c r="M3390" t="s">
        <v>19650</v>
      </c>
    </row>
    <row r="3391" spans="1:13" x14ac:dyDescent="0.2">
      <c r="A3391" t="s">
        <v>292</v>
      </c>
      <c r="B3391" t="s">
        <v>293</v>
      </c>
      <c r="C3391" t="s">
        <v>19651</v>
      </c>
      <c r="D3391" t="s">
        <v>19652</v>
      </c>
      <c r="E3391" t="s">
        <v>19653</v>
      </c>
      <c r="F3391" t="s">
        <v>11290</v>
      </c>
      <c r="H3391" t="s">
        <v>19173</v>
      </c>
      <c r="I3391" t="s">
        <v>10993</v>
      </c>
      <c r="J3391" t="s">
        <v>19654</v>
      </c>
      <c r="K3391" t="s">
        <v>19655</v>
      </c>
      <c r="L3391" t="s">
        <v>303</v>
      </c>
      <c r="M3391" t="s">
        <v>4464</v>
      </c>
    </row>
    <row r="3392" spans="1:13" x14ac:dyDescent="0.2">
      <c r="A3392" t="s">
        <v>292</v>
      </c>
      <c r="B3392" t="s">
        <v>293</v>
      </c>
      <c r="C3392" t="s">
        <v>19656</v>
      </c>
      <c r="D3392" t="s">
        <v>15826</v>
      </c>
      <c r="E3392" t="s">
        <v>16542</v>
      </c>
      <c r="F3392" t="s">
        <v>19657</v>
      </c>
      <c r="H3392" t="s">
        <v>19658</v>
      </c>
      <c r="I3392" t="s">
        <v>19659</v>
      </c>
      <c r="J3392" t="s">
        <v>19660</v>
      </c>
      <c r="K3392" t="s">
        <v>19661</v>
      </c>
      <c r="L3392" t="s">
        <v>303</v>
      </c>
      <c r="M3392" t="s">
        <v>19662</v>
      </c>
    </row>
    <row r="3393" spans="1:13" x14ac:dyDescent="0.2">
      <c r="A3393" t="s">
        <v>292</v>
      </c>
      <c r="B3393" t="s">
        <v>293</v>
      </c>
      <c r="C3393" t="s">
        <v>19663</v>
      </c>
      <c r="D3393" t="s">
        <v>19664</v>
      </c>
      <c r="F3393" t="s">
        <v>19665</v>
      </c>
      <c r="G3393" t="s">
        <v>10991</v>
      </c>
      <c r="H3393" t="s">
        <v>19666</v>
      </c>
      <c r="I3393" t="s">
        <v>10993</v>
      </c>
      <c r="J3393" t="s">
        <v>10994</v>
      </c>
      <c r="K3393" t="s">
        <v>18778</v>
      </c>
      <c r="L3393" t="s">
        <v>303</v>
      </c>
      <c r="M3393" t="s">
        <v>312</v>
      </c>
    </row>
    <row r="3394" spans="1:13" x14ac:dyDescent="0.2">
      <c r="A3394" t="s">
        <v>292</v>
      </c>
      <c r="B3394" t="s">
        <v>293</v>
      </c>
      <c r="C3394" t="s">
        <v>19667</v>
      </c>
      <c r="D3394" t="s">
        <v>349</v>
      </c>
      <c r="E3394" t="s">
        <v>1348</v>
      </c>
      <c r="F3394" t="s">
        <v>19668</v>
      </c>
      <c r="G3394" t="s">
        <v>19669</v>
      </c>
      <c r="H3394" t="s">
        <v>19670</v>
      </c>
      <c r="J3394" t="s">
        <v>19671</v>
      </c>
      <c r="K3394" t="s">
        <v>19672</v>
      </c>
      <c r="L3394" t="s">
        <v>303</v>
      </c>
      <c r="M3394" t="s">
        <v>3913</v>
      </c>
    </row>
    <row r="3395" spans="1:13" x14ac:dyDescent="0.2">
      <c r="A3395" t="s">
        <v>292</v>
      </c>
      <c r="B3395" t="s">
        <v>293</v>
      </c>
      <c r="C3395" t="s">
        <v>19673</v>
      </c>
      <c r="D3395" t="s">
        <v>19674</v>
      </c>
      <c r="F3395" t="s">
        <v>19675</v>
      </c>
      <c r="G3395" t="s">
        <v>19676</v>
      </c>
      <c r="H3395" t="s">
        <v>19677</v>
      </c>
      <c r="I3395" t="s">
        <v>19659</v>
      </c>
      <c r="J3395" t="s">
        <v>19678</v>
      </c>
      <c r="K3395" t="s">
        <v>302</v>
      </c>
      <c r="L3395" t="s">
        <v>303</v>
      </c>
      <c r="M3395" t="s">
        <v>7336</v>
      </c>
    </row>
    <row r="3396" spans="1:13" x14ac:dyDescent="0.2">
      <c r="A3396" t="s">
        <v>292</v>
      </c>
      <c r="B3396" t="s">
        <v>293</v>
      </c>
      <c r="C3396" t="s">
        <v>19679</v>
      </c>
      <c r="D3396" t="s">
        <v>16697</v>
      </c>
      <c r="E3396" t="s">
        <v>19680</v>
      </c>
      <c r="F3396" t="s">
        <v>19681</v>
      </c>
      <c r="G3396" t="s">
        <v>19682</v>
      </c>
      <c r="H3396" t="s">
        <v>19683</v>
      </c>
      <c r="J3396" t="s">
        <v>19684</v>
      </c>
      <c r="K3396" t="s">
        <v>19685</v>
      </c>
      <c r="L3396" t="s">
        <v>303</v>
      </c>
      <c r="M3396" t="s">
        <v>19686</v>
      </c>
    </row>
    <row r="3397" spans="1:13" x14ac:dyDescent="0.2">
      <c r="A3397" t="s">
        <v>292</v>
      </c>
      <c r="B3397" t="s">
        <v>293</v>
      </c>
      <c r="C3397" t="s">
        <v>19687</v>
      </c>
      <c r="D3397" t="s">
        <v>19688</v>
      </c>
      <c r="F3397" t="s">
        <v>19689</v>
      </c>
      <c r="G3397" t="s">
        <v>19690</v>
      </c>
      <c r="H3397" t="s">
        <v>16526</v>
      </c>
      <c r="J3397" t="s">
        <v>19691</v>
      </c>
      <c r="K3397" t="s">
        <v>19692</v>
      </c>
      <c r="L3397" t="s">
        <v>303</v>
      </c>
      <c r="M3397" t="s">
        <v>2936</v>
      </c>
    </row>
    <row r="3398" spans="1:13" x14ac:dyDescent="0.2">
      <c r="A3398" t="s">
        <v>292</v>
      </c>
      <c r="B3398" t="s">
        <v>293</v>
      </c>
      <c r="C3398" t="s">
        <v>19693</v>
      </c>
      <c r="D3398" t="s">
        <v>19694</v>
      </c>
      <c r="F3398" t="s">
        <v>19695</v>
      </c>
      <c r="G3398" t="s">
        <v>19696</v>
      </c>
      <c r="H3398" t="s">
        <v>19697</v>
      </c>
      <c r="J3398" t="s">
        <v>19698</v>
      </c>
      <c r="K3398" t="s">
        <v>19699</v>
      </c>
      <c r="L3398" t="s">
        <v>303</v>
      </c>
      <c r="M3398" t="s">
        <v>2049</v>
      </c>
    </row>
    <row r="3399" spans="1:13" x14ac:dyDescent="0.2">
      <c r="A3399" t="s">
        <v>292</v>
      </c>
      <c r="B3399" t="s">
        <v>293</v>
      </c>
      <c r="C3399" t="s">
        <v>19700</v>
      </c>
      <c r="D3399" t="s">
        <v>19701</v>
      </c>
      <c r="E3399" t="s">
        <v>19702</v>
      </c>
      <c r="F3399" t="s">
        <v>19703</v>
      </c>
      <c r="H3399" t="s">
        <v>19683</v>
      </c>
      <c r="I3399" t="s">
        <v>19670</v>
      </c>
      <c r="J3399" t="s">
        <v>19704</v>
      </c>
      <c r="K3399" t="s">
        <v>19705</v>
      </c>
      <c r="L3399" t="s">
        <v>303</v>
      </c>
      <c r="M3399" t="s">
        <v>12245</v>
      </c>
    </row>
    <row r="3400" spans="1:13" x14ac:dyDescent="0.2">
      <c r="A3400" t="s">
        <v>292</v>
      </c>
      <c r="B3400" t="s">
        <v>293</v>
      </c>
      <c r="C3400" t="s">
        <v>19706</v>
      </c>
      <c r="D3400" t="s">
        <v>19707</v>
      </c>
      <c r="F3400" t="s">
        <v>19665</v>
      </c>
      <c r="G3400" t="s">
        <v>10991</v>
      </c>
      <c r="H3400" t="s">
        <v>19666</v>
      </c>
      <c r="I3400" t="s">
        <v>10993</v>
      </c>
      <c r="J3400" t="s">
        <v>10994</v>
      </c>
      <c r="K3400" t="s">
        <v>18778</v>
      </c>
      <c r="L3400" t="s">
        <v>303</v>
      </c>
      <c r="M3400" t="s">
        <v>312</v>
      </c>
    </row>
    <row r="3401" spans="1:13" x14ac:dyDescent="0.2">
      <c r="A3401" t="s">
        <v>292</v>
      </c>
      <c r="B3401" t="s">
        <v>293</v>
      </c>
      <c r="C3401" t="s">
        <v>19708</v>
      </c>
      <c r="D3401" t="s">
        <v>349</v>
      </c>
      <c r="F3401" t="s">
        <v>19709</v>
      </c>
      <c r="G3401" t="s">
        <v>19683</v>
      </c>
      <c r="H3401" t="s">
        <v>19670</v>
      </c>
      <c r="J3401" t="s">
        <v>19710</v>
      </c>
      <c r="K3401" t="s">
        <v>19711</v>
      </c>
      <c r="L3401" t="s">
        <v>303</v>
      </c>
      <c r="M3401" t="s">
        <v>3913</v>
      </c>
    </row>
    <row r="3402" spans="1:13" x14ac:dyDescent="0.2">
      <c r="A3402" t="s">
        <v>292</v>
      </c>
      <c r="B3402" t="s">
        <v>293</v>
      </c>
      <c r="C3402" t="s">
        <v>19712</v>
      </c>
      <c r="D3402" t="s">
        <v>19713</v>
      </c>
      <c r="F3402" t="s">
        <v>19665</v>
      </c>
      <c r="G3402" t="s">
        <v>10991</v>
      </c>
      <c r="H3402" t="s">
        <v>19666</v>
      </c>
      <c r="I3402" t="s">
        <v>10993</v>
      </c>
      <c r="J3402" t="s">
        <v>10994</v>
      </c>
      <c r="K3402" t="s">
        <v>19714</v>
      </c>
      <c r="L3402" t="s">
        <v>303</v>
      </c>
      <c r="M3402" t="s">
        <v>312</v>
      </c>
    </row>
    <row r="3403" spans="1:13" x14ac:dyDescent="0.2">
      <c r="A3403" t="s">
        <v>292</v>
      </c>
      <c r="B3403" t="s">
        <v>293</v>
      </c>
      <c r="C3403" t="s">
        <v>19715</v>
      </c>
      <c r="D3403" t="s">
        <v>19716</v>
      </c>
      <c r="F3403" t="s">
        <v>19717</v>
      </c>
      <c r="G3403" t="s">
        <v>19718</v>
      </c>
      <c r="H3403" t="s">
        <v>19719</v>
      </c>
      <c r="I3403" t="s">
        <v>19670</v>
      </c>
      <c r="J3403" t="s">
        <v>19720</v>
      </c>
      <c r="K3403" t="s">
        <v>19721</v>
      </c>
      <c r="L3403" t="s">
        <v>303</v>
      </c>
      <c r="M3403" t="s">
        <v>312</v>
      </c>
    </row>
    <row r="3404" spans="1:13" x14ac:dyDescent="0.2">
      <c r="A3404" t="s">
        <v>292</v>
      </c>
      <c r="B3404" t="s">
        <v>293</v>
      </c>
      <c r="C3404" t="s">
        <v>19722</v>
      </c>
      <c r="D3404" t="s">
        <v>19723</v>
      </c>
      <c r="F3404" t="s">
        <v>10990</v>
      </c>
      <c r="G3404" t="s">
        <v>10991</v>
      </c>
      <c r="H3404" t="s">
        <v>10992</v>
      </c>
      <c r="J3404" t="s">
        <v>10994</v>
      </c>
      <c r="K3404" t="s">
        <v>18639</v>
      </c>
      <c r="L3404" t="s">
        <v>303</v>
      </c>
      <c r="M3404" t="s">
        <v>1791</v>
      </c>
    </row>
    <row r="3405" spans="1:13" x14ac:dyDescent="0.2">
      <c r="A3405" t="s">
        <v>292</v>
      </c>
      <c r="B3405" t="s">
        <v>293</v>
      </c>
      <c r="C3405" t="s">
        <v>19724</v>
      </c>
      <c r="D3405" t="s">
        <v>19725</v>
      </c>
      <c r="E3405" t="s">
        <v>10859</v>
      </c>
      <c r="F3405" t="s">
        <v>19726</v>
      </c>
      <c r="H3405" t="s">
        <v>19727</v>
      </c>
      <c r="I3405" t="s">
        <v>19728</v>
      </c>
      <c r="J3405" t="s">
        <v>19729</v>
      </c>
      <c r="K3405" t="s">
        <v>19730</v>
      </c>
      <c r="L3405" t="s">
        <v>303</v>
      </c>
      <c r="M3405" t="s">
        <v>13273</v>
      </c>
    </row>
    <row r="3406" spans="1:13" x14ac:dyDescent="0.2">
      <c r="A3406" t="s">
        <v>292</v>
      </c>
      <c r="B3406" t="s">
        <v>293</v>
      </c>
      <c r="C3406" t="s">
        <v>19731</v>
      </c>
      <c r="D3406" t="s">
        <v>19732</v>
      </c>
      <c r="E3406" t="s">
        <v>19182</v>
      </c>
      <c r="F3406" t="s">
        <v>19733</v>
      </c>
      <c r="G3406" t="s">
        <v>19734</v>
      </c>
      <c r="H3406" t="s">
        <v>19728</v>
      </c>
      <c r="J3406" t="s">
        <v>19735</v>
      </c>
      <c r="K3406" t="s">
        <v>19736</v>
      </c>
      <c r="L3406" t="s">
        <v>303</v>
      </c>
      <c r="M3406" t="s">
        <v>3467</v>
      </c>
    </row>
    <row r="3407" spans="1:13" x14ac:dyDescent="0.2">
      <c r="A3407" t="s">
        <v>292</v>
      </c>
      <c r="B3407" t="s">
        <v>293</v>
      </c>
      <c r="C3407" t="s">
        <v>19737</v>
      </c>
      <c r="D3407" t="s">
        <v>366</v>
      </c>
      <c r="E3407" t="s">
        <v>367</v>
      </c>
      <c r="F3407" t="s">
        <v>2248</v>
      </c>
      <c r="G3407" t="s">
        <v>19738</v>
      </c>
      <c r="H3407" t="s">
        <v>19739</v>
      </c>
      <c r="I3407" t="s">
        <v>12433</v>
      </c>
      <c r="J3407" t="s">
        <v>19740</v>
      </c>
      <c r="K3407" t="s">
        <v>19741</v>
      </c>
      <c r="L3407" t="s">
        <v>303</v>
      </c>
      <c r="M3407" t="s">
        <v>7077</v>
      </c>
    </row>
    <row r="3408" spans="1:13" x14ac:dyDescent="0.2">
      <c r="A3408" t="s">
        <v>292</v>
      </c>
      <c r="B3408" t="s">
        <v>293</v>
      </c>
      <c r="C3408" t="s">
        <v>19742</v>
      </c>
      <c r="D3408" t="s">
        <v>19743</v>
      </c>
      <c r="F3408" t="s">
        <v>19744</v>
      </c>
      <c r="G3408" t="s">
        <v>19745</v>
      </c>
      <c r="H3408" t="s">
        <v>16525</v>
      </c>
      <c r="I3408" t="s">
        <v>16526</v>
      </c>
      <c r="J3408" t="s">
        <v>19746</v>
      </c>
      <c r="K3408" t="s">
        <v>19747</v>
      </c>
      <c r="L3408" t="s">
        <v>303</v>
      </c>
      <c r="M3408" t="s">
        <v>3727</v>
      </c>
    </row>
    <row r="3409" spans="1:13" x14ac:dyDescent="0.2">
      <c r="A3409" t="s">
        <v>292</v>
      </c>
      <c r="B3409" t="s">
        <v>293</v>
      </c>
      <c r="C3409" t="s">
        <v>19748</v>
      </c>
      <c r="D3409" t="s">
        <v>19749</v>
      </c>
      <c r="E3409" t="s">
        <v>19750</v>
      </c>
      <c r="F3409" t="s">
        <v>19751</v>
      </c>
      <c r="G3409" t="s">
        <v>19752</v>
      </c>
      <c r="H3409" t="s">
        <v>19728</v>
      </c>
      <c r="J3409" t="s">
        <v>19753</v>
      </c>
      <c r="K3409" t="s">
        <v>19754</v>
      </c>
      <c r="L3409" t="s">
        <v>303</v>
      </c>
      <c r="M3409" t="s">
        <v>6382</v>
      </c>
    </row>
    <row r="3410" spans="1:13" x14ac:dyDescent="0.2">
      <c r="A3410" t="s">
        <v>292</v>
      </c>
      <c r="B3410" t="s">
        <v>293</v>
      </c>
      <c r="C3410" t="s">
        <v>19755</v>
      </c>
      <c r="D3410" t="s">
        <v>401</v>
      </c>
      <c r="F3410" t="s">
        <v>19756</v>
      </c>
      <c r="G3410" t="s">
        <v>19757</v>
      </c>
      <c r="H3410" t="s">
        <v>19752</v>
      </c>
      <c r="J3410" t="s">
        <v>19758</v>
      </c>
      <c r="K3410" t="s">
        <v>19759</v>
      </c>
      <c r="L3410" t="s">
        <v>303</v>
      </c>
      <c r="M3410" t="s">
        <v>19760</v>
      </c>
    </row>
    <row r="3411" spans="1:13" x14ac:dyDescent="0.2">
      <c r="A3411" t="s">
        <v>292</v>
      </c>
      <c r="B3411" t="s">
        <v>293</v>
      </c>
      <c r="C3411" t="s">
        <v>19761</v>
      </c>
      <c r="D3411" t="s">
        <v>10813</v>
      </c>
      <c r="E3411" t="s">
        <v>19762</v>
      </c>
      <c r="F3411" t="s">
        <v>19763</v>
      </c>
      <c r="G3411" t="s">
        <v>19764</v>
      </c>
      <c r="H3411" t="s">
        <v>19765</v>
      </c>
      <c r="I3411" t="s">
        <v>19728</v>
      </c>
      <c r="J3411" t="s">
        <v>19766</v>
      </c>
      <c r="K3411" t="s">
        <v>19767</v>
      </c>
      <c r="L3411" t="s">
        <v>303</v>
      </c>
      <c r="M3411" t="s">
        <v>1734</v>
      </c>
    </row>
    <row r="3412" spans="1:13" x14ac:dyDescent="0.2">
      <c r="A3412" t="s">
        <v>292</v>
      </c>
      <c r="B3412" t="s">
        <v>293</v>
      </c>
      <c r="C3412" t="s">
        <v>19768</v>
      </c>
      <c r="D3412" t="s">
        <v>19769</v>
      </c>
      <c r="F3412" t="s">
        <v>19770</v>
      </c>
      <c r="G3412" t="s">
        <v>19771</v>
      </c>
      <c r="H3412" t="s">
        <v>19727</v>
      </c>
      <c r="I3412" t="s">
        <v>19728</v>
      </c>
      <c r="J3412" t="s">
        <v>19772</v>
      </c>
      <c r="K3412" t="s">
        <v>19773</v>
      </c>
      <c r="L3412" t="s">
        <v>303</v>
      </c>
      <c r="M3412" t="s">
        <v>312</v>
      </c>
    </row>
    <row r="3413" spans="1:13" x14ac:dyDescent="0.2">
      <c r="A3413" t="s">
        <v>292</v>
      </c>
      <c r="B3413" t="s">
        <v>293</v>
      </c>
      <c r="C3413" t="s">
        <v>19774</v>
      </c>
      <c r="D3413" t="s">
        <v>572</v>
      </c>
      <c r="E3413" t="s">
        <v>573</v>
      </c>
      <c r="F3413" t="s">
        <v>19775</v>
      </c>
      <c r="H3413" t="s">
        <v>19776</v>
      </c>
      <c r="I3413" t="s">
        <v>19728</v>
      </c>
      <c r="J3413" t="s">
        <v>19777</v>
      </c>
      <c r="K3413" t="s">
        <v>19778</v>
      </c>
      <c r="L3413" t="s">
        <v>303</v>
      </c>
      <c r="M3413" t="s">
        <v>6382</v>
      </c>
    </row>
    <row r="3414" spans="1:13" x14ac:dyDescent="0.2">
      <c r="A3414" t="s">
        <v>292</v>
      </c>
      <c r="B3414" t="s">
        <v>293</v>
      </c>
      <c r="C3414" t="s">
        <v>19779</v>
      </c>
      <c r="D3414" t="s">
        <v>349</v>
      </c>
      <c r="F3414" t="s">
        <v>9232</v>
      </c>
      <c r="H3414" t="s">
        <v>19780</v>
      </c>
      <c r="I3414" t="s">
        <v>19728</v>
      </c>
      <c r="J3414" t="s">
        <v>19781</v>
      </c>
      <c r="K3414" t="s">
        <v>302</v>
      </c>
      <c r="L3414" t="s">
        <v>303</v>
      </c>
      <c r="M3414" t="s">
        <v>1088</v>
      </c>
    </row>
    <row r="3415" spans="1:13" x14ac:dyDescent="0.2">
      <c r="A3415" t="s">
        <v>292</v>
      </c>
      <c r="B3415" t="s">
        <v>293</v>
      </c>
      <c r="C3415" t="s">
        <v>19782</v>
      </c>
      <c r="D3415" t="s">
        <v>572</v>
      </c>
      <c r="E3415" t="s">
        <v>573</v>
      </c>
      <c r="F3415" t="s">
        <v>2534</v>
      </c>
      <c r="H3415" t="s">
        <v>19783</v>
      </c>
      <c r="I3415" t="s">
        <v>19728</v>
      </c>
      <c r="J3415" t="s">
        <v>19784</v>
      </c>
      <c r="K3415" t="s">
        <v>302</v>
      </c>
      <c r="L3415" t="s">
        <v>303</v>
      </c>
      <c r="M3415" t="s">
        <v>19785</v>
      </c>
    </row>
    <row r="3416" spans="1:13" x14ac:dyDescent="0.2">
      <c r="A3416" t="s">
        <v>292</v>
      </c>
      <c r="B3416" t="s">
        <v>293</v>
      </c>
      <c r="C3416" t="s">
        <v>19786</v>
      </c>
      <c r="D3416" t="s">
        <v>349</v>
      </c>
      <c r="E3416" t="s">
        <v>424</v>
      </c>
      <c r="F3416" t="s">
        <v>19787</v>
      </c>
      <c r="G3416" t="s">
        <v>19788</v>
      </c>
      <c r="H3416" t="s">
        <v>19783</v>
      </c>
      <c r="I3416" t="s">
        <v>19728</v>
      </c>
      <c r="J3416" t="s">
        <v>19789</v>
      </c>
      <c r="K3416" t="s">
        <v>19790</v>
      </c>
      <c r="L3416" t="s">
        <v>303</v>
      </c>
      <c r="M3416" t="s">
        <v>19791</v>
      </c>
    </row>
    <row r="3417" spans="1:13" x14ac:dyDescent="0.2">
      <c r="A3417" t="s">
        <v>292</v>
      </c>
      <c r="B3417" t="s">
        <v>293</v>
      </c>
      <c r="C3417" t="s">
        <v>19792</v>
      </c>
      <c r="D3417" t="s">
        <v>394</v>
      </c>
      <c r="E3417" t="s">
        <v>3638</v>
      </c>
      <c r="F3417" t="s">
        <v>19793</v>
      </c>
      <c r="G3417" t="s">
        <v>19794</v>
      </c>
      <c r="H3417" t="s">
        <v>19727</v>
      </c>
      <c r="I3417" t="s">
        <v>19728</v>
      </c>
      <c r="J3417" t="s">
        <v>19795</v>
      </c>
      <c r="K3417" t="s">
        <v>19796</v>
      </c>
      <c r="L3417" t="s">
        <v>303</v>
      </c>
      <c r="M3417" t="s">
        <v>12266</v>
      </c>
    </row>
    <row r="3418" spans="1:13" x14ac:dyDescent="0.2">
      <c r="A3418" t="s">
        <v>292</v>
      </c>
      <c r="B3418" t="s">
        <v>293</v>
      </c>
      <c r="C3418" t="s">
        <v>19797</v>
      </c>
      <c r="D3418" t="s">
        <v>366</v>
      </c>
      <c r="E3418" t="s">
        <v>367</v>
      </c>
      <c r="F3418" t="s">
        <v>11574</v>
      </c>
      <c r="G3418" t="s">
        <v>19798</v>
      </c>
      <c r="H3418" t="s">
        <v>19799</v>
      </c>
      <c r="I3418" t="s">
        <v>19752</v>
      </c>
      <c r="J3418" t="s">
        <v>19800</v>
      </c>
      <c r="K3418" t="s">
        <v>19801</v>
      </c>
      <c r="L3418" t="s">
        <v>303</v>
      </c>
      <c r="M3418" t="s">
        <v>19802</v>
      </c>
    </row>
    <row r="3419" spans="1:13" x14ac:dyDescent="0.2">
      <c r="A3419" t="s">
        <v>292</v>
      </c>
      <c r="B3419" t="s">
        <v>293</v>
      </c>
      <c r="C3419" t="s">
        <v>19803</v>
      </c>
      <c r="D3419" t="s">
        <v>19804</v>
      </c>
      <c r="E3419" t="s">
        <v>19805</v>
      </c>
      <c r="F3419" t="s">
        <v>19806</v>
      </c>
      <c r="H3419" t="s">
        <v>19727</v>
      </c>
      <c r="I3419" t="s">
        <v>19728</v>
      </c>
      <c r="J3419" t="s">
        <v>19807</v>
      </c>
      <c r="K3419" t="s">
        <v>19808</v>
      </c>
      <c r="L3419" t="s">
        <v>303</v>
      </c>
      <c r="M3419" t="s">
        <v>3300</v>
      </c>
    </row>
    <row r="3420" spans="1:13" x14ac:dyDescent="0.2">
      <c r="A3420" t="s">
        <v>292</v>
      </c>
      <c r="B3420" t="s">
        <v>293</v>
      </c>
      <c r="C3420" t="s">
        <v>19809</v>
      </c>
      <c r="D3420" t="s">
        <v>8540</v>
      </c>
      <c r="F3420" t="s">
        <v>19810</v>
      </c>
      <c r="G3420" t="s">
        <v>19811</v>
      </c>
      <c r="H3420" t="s">
        <v>19812</v>
      </c>
      <c r="I3420" t="s">
        <v>19813</v>
      </c>
      <c r="J3420" t="s">
        <v>19814</v>
      </c>
      <c r="K3420" t="s">
        <v>19815</v>
      </c>
      <c r="L3420" t="s">
        <v>303</v>
      </c>
      <c r="M3420" t="s">
        <v>2027</v>
      </c>
    </row>
    <row r="3421" spans="1:13" x14ac:dyDescent="0.2">
      <c r="A3421" t="s">
        <v>292</v>
      </c>
      <c r="B3421" t="s">
        <v>293</v>
      </c>
      <c r="C3421" t="s">
        <v>19816</v>
      </c>
      <c r="D3421" t="s">
        <v>349</v>
      </c>
      <c r="F3421" t="s">
        <v>6348</v>
      </c>
      <c r="H3421" t="s">
        <v>19817</v>
      </c>
      <c r="I3421" t="s">
        <v>19752</v>
      </c>
      <c r="J3421" t="s">
        <v>19818</v>
      </c>
      <c r="K3421" t="s">
        <v>19819</v>
      </c>
      <c r="L3421" t="s">
        <v>303</v>
      </c>
      <c r="M3421" t="s">
        <v>17061</v>
      </c>
    </row>
    <row r="3422" spans="1:13" x14ac:dyDescent="0.2">
      <c r="A3422" t="s">
        <v>292</v>
      </c>
      <c r="B3422" t="s">
        <v>293</v>
      </c>
      <c r="C3422" t="s">
        <v>19820</v>
      </c>
      <c r="D3422" t="s">
        <v>572</v>
      </c>
      <c r="E3422" t="s">
        <v>573</v>
      </c>
      <c r="F3422" t="s">
        <v>19821</v>
      </c>
      <c r="G3422" t="s">
        <v>19822</v>
      </c>
      <c r="H3422" t="s">
        <v>19823</v>
      </c>
      <c r="I3422" t="s">
        <v>16526</v>
      </c>
      <c r="J3422" t="s">
        <v>19824</v>
      </c>
      <c r="K3422" t="s">
        <v>19825</v>
      </c>
      <c r="L3422" t="s">
        <v>303</v>
      </c>
      <c r="M3422" t="s">
        <v>3883</v>
      </c>
    </row>
    <row r="3423" spans="1:13" x14ac:dyDescent="0.2">
      <c r="A3423" t="s">
        <v>292</v>
      </c>
      <c r="B3423" t="s">
        <v>293</v>
      </c>
      <c r="C3423" t="s">
        <v>19826</v>
      </c>
      <c r="D3423" t="s">
        <v>366</v>
      </c>
      <c r="E3423" t="s">
        <v>1215</v>
      </c>
      <c r="F3423" t="s">
        <v>3526</v>
      </c>
      <c r="G3423" t="s">
        <v>19827</v>
      </c>
      <c r="H3423" t="s">
        <v>19828</v>
      </c>
      <c r="I3423" t="s">
        <v>19728</v>
      </c>
      <c r="J3423" t="s">
        <v>19829</v>
      </c>
      <c r="K3423" t="s">
        <v>19830</v>
      </c>
      <c r="L3423" t="s">
        <v>303</v>
      </c>
      <c r="M3423" t="s">
        <v>1028</v>
      </c>
    </row>
    <row r="3424" spans="1:13" x14ac:dyDescent="0.2">
      <c r="A3424" t="s">
        <v>292</v>
      </c>
      <c r="B3424" t="s">
        <v>293</v>
      </c>
      <c r="C3424" t="s">
        <v>19831</v>
      </c>
      <c r="D3424" t="s">
        <v>19832</v>
      </c>
      <c r="E3424" t="s">
        <v>19833</v>
      </c>
      <c r="F3424" t="s">
        <v>19834</v>
      </c>
      <c r="H3424" t="s">
        <v>19734</v>
      </c>
      <c r="I3424" t="s">
        <v>19728</v>
      </c>
      <c r="J3424" t="s">
        <v>19835</v>
      </c>
      <c r="K3424" t="s">
        <v>19836</v>
      </c>
      <c r="L3424" t="s">
        <v>303</v>
      </c>
      <c r="M3424" t="s">
        <v>19837</v>
      </c>
    </row>
    <row r="3425" spans="1:13" x14ac:dyDescent="0.2">
      <c r="A3425" t="s">
        <v>292</v>
      </c>
      <c r="B3425" t="s">
        <v>293</v>
      </c>
      <c r="C3425" t="s">
        <v>19838</v>
      </c>
      <c r="D3425" t="s">
        <v>19839</v>
      </c>
      <c r="E3425" t="s">
        <v>19840</v>
      </c>
      <c r="F3425" t="s">
        <v>19841</v>
      </c>
      <c r="H3425" t="s">
        <v>7068</v>
      </c>
      <c r="I3425" t="s">
        <v>19728</v>
      </c>
      <c r="J3425" t="s">
        <v>19842</v>
      </c>
      <c r="K3425" t="s">
        <v>19843</v>
      </c>
      <c r="L3425" t="s">
        <v>303</v>
      </c>
      <c r="M3425" t="s">
        <v>10294</v>
      </c>
    </row>
    <row r="3426" spans="1:13" x14ac:dyDescent="0.2">
      <c r="A3426" t="s">
        <v>292</v>
      </c>
      <c r="B3426" t="s">
        <v>293</v>
      </c>
      <c r="C3426" t="s">
        <v>19844</v>
      </c>
      <c r="D3426" t="s">
        <v>19845</v>
      </c>
      <c r="E3426" t="s">
        <v>19846</v>
      </c>
      <c r="F3426" t="s">
        <v>19847</v>
      </c>
      <c r="G3426" t="s">
        <v>19848</v>
      </c>
      <c r="H3426" t="s">
        <v>19727</v>
      </c>
      <c r="I3426" t="s">
        <v>19728</v>
      </c>
      <c r="J3426" t="s">
        <v>19849</v>
      </c>
      <c r="K3426" t="s">
        <v>19850</v>
      </c>
      <c r="L3426" t="s">
        <v>303</v>
      </c>
      <c r="M3426" t="s">
        <v>19851</v>
      </c>
    </row>
    <row r="3427" spans="1:13" x14ac:dyDescent="0.2">
      <c r="A3427" t="s">
        <v>292</v>
      </c>
      <c r="B3427" t="s">
        <v>293</v>
      </c>
      <c r="C3427" t="s">
        <v>19852</v>
      </c>
      <c r="D3427" t="s">
        <v>11973</v>
      </c>
      <c r="E3427" t="s">
        <v>19853</v>
      </c>
      <c r="F3427" t="s">
        <v>19854</v>
      </c>
      <c r="G3427" t="s">
        <v>19855</v>
      </c>
      <c r="H3427" t="s">
        <v>19752</v>
      </c>
      <c r="I3427" t="s">
        <v>19728</v>
      </c>
      <c r="J3427" t="s">
        <v>19856</v>
      </c>
      <c r="K3427" t="s">
        <v>19857</v>
      </c>
      <c r="L3427" t="s">
        <v>303</v>
      </c>
      <c r="M3427" t="s">
        <v>3913</v>
      </c>
    </row>
    <row r="3428" spans="1:13" x14ac:dyDescent="0.2">
      <c r="A3428" t="s">
        <v>292</v>
      </c>
      <c r="B3428" t="s">
        <v>293</v>
      </c>
      <c r="C3428" t="s">
        <v>19858</v>
      </c>
      <c r="D3428" t="s">
        <v>19859</v>
      </c>
      <c r="E3428" t="s">
        <v>19860</v>
      </c>
      <c r="F3428" t="s">
        <v>19861</v>
      </c>
      <c r="G3428" t="s">
        <v>19862</v>
      </c>
      <c r="H3428" t="s">
        <v>19727</v>
      </c>
      <c r="I3428" t="s">
        <v>19728</v>
      </c>
      <c r="J3428" t="s">
        <v>19863</v>
      </c>
      <c r="K3428" t="s">
        <v>19864</v>
      </c>
      <c r="L3428" t="s">
        <v>303</v>
      </c>
      <c r="M3428" t="s">
        <v>2004</v>
      </c>
    </row>
    <row r="3429" spans="1:13" x14ac:dyDescent="0.2">
      <c r="A3429" t="s">
        <v>292</v>
      </c>
      <c r="B3429" t="s">
        <v>293</v>
      </c>
      <c r="C3429" t="s">
        <v>19865</v>
      </c>
      <c r="D3429" t="s">
        <v>394</v>
      </c>
      <c r="E3429" t="s">
        <v>499</v>
      </c>
      <c r="F3429" t="s">
        <v>19866</v>
      </c>
      <c r="H3429" t="s">
        <v>19867</v>
      </c>
      <c r="I3429" t="s">
        <v>19728</v>
      </c>
      <c r="J3429" t="s">
        <v>19868</v>
      </c>
      <c r="K3429" t="s">
        <v>19869</v>
      </c>
      <c r="L3429" t="s">
        <v>303</v>
      </c>
      <c r="M3429" t="s">
        <v>8722</v>
      </c>
    </row>
    <row r="3430" spans="1:13" x14ac:dyDescent="0.2">
      <c r="A3430" t="s">
        <v>292</v>
      </c>
      <c r="B3430" t="s">
        <v>293</v>
      </c>
      <c r="C3430" t="s">
        <v>19870</v>
      </c>
      <c r="D3430" t="s">
        <v>19871</v>
      </c>
      <c r="E3430" t="s">
        <v>19872</v>
      </c>
      <c r="F3430" t="s">
        <v>19873</v>
      </c>
      <c r="G3430" t="s">
        <v>19874</v>
      </c>
      <c r="H3430" t="s">
        <v>19734</v>
      </c>
      <c r="I3430" t="s">
        <v>19728</v>
      </c>
      <c r="J3430" t="s">
        <v>19875</v>
      </c>
      <c r="K3430" t="s">
        <v>19876</v>
      </c>
      <c r="L3430" t="s">
        <v>303</v>
      </c>
      <c r="M3430" t="s">
        <v>422</v>
      </c>
    </row>
    <row r="3431" spans="1:13" x14ac:dyDescent="0.2">
      <c r="A3431" t="s">
        <v>292</v>
      </c>
      <c r="B3431" t="s">
        <v>293</v>
      </c>
      <c r="C3431" t="s">
        <v>19877</v>
      </c>
      <c r="D3431" t="s">
        <v>19878</v>
      </c>
      <c r="F3431" t="s">
        <v>19879</v>
      </c>
      <c r="G3431" t="s">
        <v>19880</v>
      </c>
      <c r="H3431" t="s">
        <v>19881</v>
      </c>
      <c r="I3431" t="s">
        <v>19882</v>
      </c>
      <c r="J3431" t="s">
        <v>19883</v>
      </c>
      <c r="K3431" t="s">
        <v>19884</v>
      </c>
      <c r="L3431" t="s">
        <v>303</v>
      </c>
      <c r="M3431" t="s">
        <v>312</v>
      </c>
    </row>
    <row r="3432" spans="1:13" x14ac:dyDescent="0.2">
      <c r="A3432" t="s">
        <v>292</v>
      </c>
      <c r="B3432" t="s">
        <v>293</v>
      </c>
      <c r="C3432" t="s">
        <v>19885</v>
      </c>
      <c r="D3432" t="s">
        <v>19886</v>
      </c>
      <c r="E3432" t="s">
        <v>19887</v>
      </c>
      <c r="F3432" t="s">
        <v>19888</v>
      </c>
      <c r="G3432" t="s">
        <v>19889</v>
      </c>
      <c r="H3432" t="s">
        <v>19812</v>
      </c>
      <c r="I3432" t="s">
        <v>19813</v>
      </c>
      <c r="J3432" t="s">
        <v>19890</v>
      </c>
      <c r="K3432" t="s">
        <v>19891</v>
      </c>
      <c r="L3432" t="s">
        <v>303</v>
      </c>
      <c r="M3432" t="s">
        <v>8978</v>
      </c>
    </row>
    <row r="3433" spans="1:13" x14ac:dyDescent="0.2">
      <c r="A3433" t="s">
        <v>292</v>
      </c>
      <c r="B3433" t="s">
        <v>293</v>
      </c>
      <c r="C3433" t="s">
        <v>19892</v>
      </c>
      <c r="D3433" t="s">
        <v>572</v>
      </c>
      <c r="E3433" t="s">
        <v>573</v>
      </c>
      <c r="F3433" t="s">
        <v>19893</v>
      </c>
      <c r="H3433" t="s">
        <v>19752</v>
      </c>
      <c r="I3433" t="s">
        <v>19728</v>
      </c>
      <c r="J3433" t="s">
        <v>19894</v>
      </c>
      <c r="K3433" t="s">
        <v>19895</v>
      </c>
      <c r="L3433" t="s">
        <v>303</v>
      </c>
      <c r="M3433" t="s">
        <v>6382</v>
      </c>
    </row>
    <row r="3434" spans="1:13" x14ac:dyDescent="0.2">
      <c r="A3434" t="s">
        <v>292</v>
      </c>
      <c r="B3434" t="s">
        <v>293</v>
      </c>
      <c r="C3434" t="s">
        <v>19896</v>
      </c>
      <c r="D3434" t="s">
        <v>513</v>
      </c>
      <c r="E3434" t="s">
        <v>2638</v>
      </c>
      <c r="F3434" t="s">
        <v>19897</v>
      </c>
      <c r="H3434" t="s">
        <v>19752</v>
      </c>
      <c r="I3434" t="s">
        <v>19728</v>
      </c>
      <c r="J3434" t="s">
        <v>19898</v>
      </c>
      <c r="K3434" t="s">
        <v>19899</v>
      </c>
      <c r="L3434" t="s">
        <v>303</v>
      </c>
      <c r="M3434" t="s">
        <v>19900</v>
      </c>
    </row>
    <row r="3435" spans="1:13" x14ac:dyDescent="0.2">
      <c r="A3435" t="s">
        <v>292</v>
      </c>
      <c r="B3435" t="s">
        <v>293</v>
      </c>
      <c r="C3435" t="s">
        <v>19901</v>
      </c>
      <c r="D3435" t="s">
        <v>14271</v>
      </c>
      <c r="F3435" t="s">
        <v>19902</v>
      </c>
      <c r="G3435" t="s">
        <v>19903</v>
      </c>
      <c r="H3435" t="s">
        <v>19904</v>
      </c>
      <c r="I3435" t="s">
        <v>16526</v>
      </c>
      <c r="J3435" t="s">
        <v>19905</v>
      </c>
      <c r="K3435" t="s">
        <v>19906</v>
      </c>
      <c r="L3435" t="s">
        <v>303</v>
      </c>
      <c r="M3435" t="s">
        <v>19907</v>
      </c>
    </row>
    <row r="3436" spans="1:13" x14ac:dyDescent="0.2">
      <c r="A3436" t="s">
        <v>292</v>
      </c>
      <c r="B3436" t="s">
        <v>293</v>
      </c>
      <c r="C3436" t="s">
        <v>19908</v>
      </c>
      <c r="D3436" t="s">
        <v>19909</v>
      </c>
      <c r="E3436" t="s">
        <v>19910</v>
      </c>
      <c r="F3436" t="s">
        <v>19911</v>
      </c>
      <c r="G3436" t="s">
        <v>19752</v>
      </c>
      <c r="H3436" t="s">
        <v>19728</v>
      </c>
      <c r="J3436" t="s">
        <v>19912</v>
      </c>
      <c r="K3436" t="s">
        <v>19913</v>
      </c>
      <c r="L3436" t="s">
        <v>303</v>
      </c>
      <c r="M3436" t="s">
        <v>2373</v>
      </c>
    </row>
    <row r="3437" spans="1:13" x14ac:dyDescent="0.2">
      <c r="A3437" t="s">
        <v>292</v>
      </c>
      <c r="B3437" t="s">
        <v>293</v>
      </c>
      <c r="C3437" t="s">
        <v>19914</v>
      </c>
      <c r="D3437" t="s">
        <v>19915</v>
      </c>
      <c r="F3437" t="s">
        <v>19916</v>
      </c>
      <c r="G3437" t="s">
        <v>19917</v>
      </c>
      <c r="H3437" t="s">
        <v>19783</v>
      </c>
      <c r="I3437" t="s">
        <v>19728</v>
      </c>
      <c r="J3437" t="s">
        <v>19918</v>
      </c>
      <c r="K3437" t="s">
        <v>19919</v>
      </c>
      <c r="L3437" t="s">
        <v>303</v>
      </c>
      <c r="M3437" t="s">
        <v>312</v>
      </c>
    </row>
    <row r="3438" spans="1:13" x14ac:dyDescent="0.2">
      <c r="A3438" t="s">
        <v>292</v>
      </c>
      <c r="B3438" t="s">
        <v>293</v>
      </c>
      <c r="C3438" t="s">
        <v>19920</v>
      </c>
      <c r="D3438" t="s">
        <v>572</v>
      </c>
      <c r="E3438" t="s">
        <v>573</v>
      </c>
      <c r="F3438" t="s">
        <v>19921</v>
      </c>
      <c r="G3438" t="s">
        <v>7068</v>
      </c>
      <c r="H3438" t="s">
        <v>19727</v>
      </c>
      <c r="J3438" t="s">
        <v>19922</v>
      </c>
      <c r="K3438" t="s">
        <v>302</v>
      </c>
      <c r="L3438" t="s">
        <v>303</v>
      </c>
      <c r="M3438" t="s">
        <v>19923</v>
      </c>
    </row>
    <row r="3439" spans="1:13" x14ac:dyDescent="0.2">
      <c r="A3439" t="s">
        <v>292</v>
      </c>
      <c r="B3439" t="s">
        <v>293</v>
      </c>
      <c r="C3439" t="s">
        <v>19924</v>
      </c>
      <c r="D3439" t="s">
        <v>349</v>
      </c>
      <c r="F3439" t="s">
        <v>19925</v>
      </c>
      <c r="H3439" t="s">
        <v>19926</v>
      </c>
      <c r="I3439" t="s">
        <v>19728</v>
      </c>
      <c r="J3439" t="s">
        <v>19927</v>
      </c>
      <c r="K3439" t="s">
        <v>19928</v>
      </c>
      <c r="L3439" t="s">
        <v>303</v>
      </c>
      <c r="M3439" t="s">
        <v>422</v>
      </c>
    </row>
    <row r="3440" spans="1:13" x14ac:dyDescent="0.2">
      <c r="A3440" t="s">
        <v>292</v>
      </c>
      <c r="B3440" t="s">
        <v>293</v>
      </c>
      <c r="C3440" t="s">
        <v>19929</v>
      </c>
      <c r="D3440" t="s">
        <v>19930</v>
      </c>
      <c r="E3440" t="s">
        <v>19931</v>
      </c>
      <c r="F3440" t="s">
        <v>19932</v>
      </c>
      <c r="G3440" t="s">
        <v>19933</v>
      </c>
      <c r="H3440" t="s">
        <v>19752</v>
      </c>
      <c r="J3440" t="s">
        <v>19934</v>
      </c>
      <c r="K3440" t="s">
        <v>19935</v>
      </c>
      <c r="L3440" t="s">
        <v>303</v>
      </c>
      <c r="M3440" t="s">
        <v>8409</v>
      </c>
    </row>
    <row r="3441" spans="1:13" x14ac:dyDescent="0.2">
      <c r="A3441" t="s">
        <v>292</v>
      </c>
      <c r="B3441" t="s">
        <v>293</v>
      </c>
      <c r="C3441" t="s">
        <v>19936</v>
      </c>
      <c r="D3441" t="s">
        <v>19937</v>
      </c>
      <c r="E3441" t="s">
        <v>19938</v>
      </c>
      <c r="F3441" t="s">
        <v>19939</v>
      </c>
      <c r="G3441" t="s">
        <v>19940</v>
      </c>
      <c r="H3441" t="s">
        <v>19727</v>
      </c>
      <c r="I3441" t="s">
        <v>19728</v>
      </c>
      <c r="J3441" t="s">
        <v>19941</v>
      </c>
      <c r="K3441" t="s">
        <v>19942</v>
      </c>
      <c r="L3441" t="s">
        <v>303</v>
      </c>
      <c r="M3441" t="s">
        <v>19943</v>
      </c>
    </row>
    <row r="3442" spans="1:13" x14ac:dyDescent="0.2">
      <c r="A3442" t="s">
        <v>292</v>
      </c>
      <c r="B3442" t="s">
        <v>293</v>
      </c>
      <c r="C3442" t="s">
        <v>19944</v>
      </c>
      <c r="D3442" t="s">
        <v>14271</v>
      </c>
      <c r="F3442" t="s">
        <v>19945</v>
      </c>
      <c r="G3442" t="s">
        <v>19946</v>
      </c>
      <c r="H3442" t="s">
        <v>19728</v>
      </c>
      <c r="J3442" t="s">
        <v>19947</v>
      </c>
      <c r="K3442" t="s">
        <v>19948</v>
      </c>
      <c r="L3442" t="s">
        <v>303</v>
      </c>
      <c r="M3442" t="s">
        <v>1741</v>
      </c>
    </row>
    <row r="3443" spans="1:13" x14ac:dyDescent="0.2">
      <c r="A3443" t="s">
        <v>292</v>
      </c>
      <c r="B3443" t="s">
        <v>293</v>
      </c>
      <c r="C3443" t="s">
        <v>19949</v>
      </c>
      <c r="D3443" t="s">
        <v>14271</v>
      </c>
      <c r="E3443" t="s">
        <v>19950</v>
      </c>
      <c r="F3443" t="s">
        <v>19951</v>
      </c>
      <c r="G3443" t="s">
        <v>19952</v>
      </c>
      <c r="H3443" t="s">
        <v>19728</v>
      </c>
      <c r="J3443" t="s">
        <v>19953</v>
      </c>
      <c r="K3443" t="s">
        <v>19954</v>
      </c>
      <c r="L3443" t="s">
        <v>303</v>
      </c>
      <c r="M3443" t="s">
        <v>19955</v>
      </c>
    </row>
    <row r="3444" spans="1:13" x14ac:dyDescent="0.2">
      <c r="A3444" t="s">
        <v>292</v>
      </c>
      <c r="B3444" t="s">
        <v>293</v>
      </c>
      <c r="C3444" t="s">
        <v>19956</v>
      </c>
      <c r="D3444" t="s">
        <v>19749</v>
      </c>
      <c r="E3444" t="s">
        <v>19957</v>
      </c>
      <c r="F3444" t="s">
        <v>19958</v>
      </c>
      <c r="G3444" t="s">
        <v>19752</v>
      </c>
      <c r="H3444" t="s">
        <v>19728</v>
      </c>
      <c r="J3444" t="s">
        <v>19959</v>
      </c>
      <c r="K3444" t="s">
        <v>19960</v>
      </c>
      <c r="L3444" t="s">
        <v>303</v>
      </c>
      <c r="M3444" t="s">
        <v>6382</v>
      </c>
    </row>
    <row r="3445" spans="1:13" x14ac:dyDescent="0.2">
      <c r="A3445" t="s">
        <v>292</v>
      </c>
      <c r="B3445" t="s">
        <v>293</v>
      </c>
      <c r="C3445" t="s">
        <v>19961</v>
      </c>
      <c r="D3445" t="s">
        <v>19962</v>
      </c>
      <c r="E3445" t="s">
        <v>19963</v>
      </c>
      <c r="F3445" t="s">
        <v>19964</v>
      </c>
      <c r="G3445" t="s">
        <v>19965</v>
      </c>
      <c r="H3445" t="s">
        <v>19752</v>
      </c>
      <c r="I3445" t="s">
        <v>19728</v>
      </c>
      <c r="J3445" t="s">
        <v>19966</v>
      </c>
      <c r="K3445" t="s">
        <v>19967</v>
      </c>
      <c r="L3445" t="s">
        <v>303</v>
      </c>
      <c r="M3445" t="s">
        <v>17277</v>
      </c>
    </row>
    <row r="3446" spans="1:13" x14ac:dyDescent="0.2">
      <c r="A3446" t="s">
        <v>292</v>
      </c>
      <c r="B3446" t="s">
        <v>293</v>
      </c>
      <c r="C3446" t="s">
        <v>19968</v>
      </c>
      <c r="D3446" t="s">
        <v>19969</v>
      </c>
      <c r="E3446" t="s">
        <v>19970</v>
      </c>
      <c r="F3446" t="s">
        <v>19971</v>
      </c>
      <c r="G3446" t="s">
        <v>19972</v>
      </c>
      <c r="H3446" t="s">
        <v>19973</v>
      </c>
      <c r="I3446" t="s">
        <v>19728</v>
      </c>
      <c r="J3446" t="s">
        <v>19974</v>
      </c>
      <c r="K3446" t="s">
        <v>19975</v>
      </c>
      <c r="L3446" t="s">
        <v>303</v>
      </c>
      <c r="M3446" t="s">
        <v>16350</v>
      </c>
    </row>
    <row r="3447" spans="1:13" x14ac:dyDescent="0.2">
      <c r="A3447" t="s">
        <v>292</v>
      </c>
      <c r="B3447" t="s">
        <v>293</v>
      </c>
      <c r="C3447" t="s">
        <v>19976</v>
      </c>
      <c r="D3447" t="s">
        <v>19977</v>
      </c>
      <c r="E3447" t="s">
        <v>7066</v>
      </c>
      <c r="F3447" t="s">
        <v>19978</v>
      </c>
      <c r="G3447" t="s">
        <v>19979</v>
      </c>
      <c r="H3447" t="s">
        <v>7068</v>
      </c>
      <c r="I3447" t="s">
        <v>19728</v>
      </c>
      <c r="J3447" t="s">
        <v>19980</v>
      </c>
      <c r="K3447" t="s">
        <v>19981</v>
      </c>
      <c r="L3447" t="s">
        <v>303</v>
      </c>
      <c r="M3447" t="s">
        <v>19982</v>
      </c>
    </row>
    <row r="3448" spans="1:13" x14ac:dyDescent="0.2">
      <c r="A3448" t="s">
        <v>292</v>
      </c>
      <c r="B3448" t="s">
        <v>293</v>
      </c>
      <c r="C3448" t="s">
        <v>19983</v>
      </c>
      <c r="D3448" t="s">
        <v>394</v>
      </c>
      <c r="E3448" t="s">
        <v>3638</v>
      </c>
      <c r="F3448" t="s">
        <v>500</v>
      </c>
      <c r="G3448" t="s">
        <v>19984</v>
      </c>
      <c r="H3448" t="s">
        <v>19926</v>
      </c>
      <c r="I3448" t="s">
        <v>19728</v>
      </c>
      <c r="J3448" t="s">
        <v>19985</v>
      </c>
      <c r="K3448" t="s">
        <v>302</v>
      </c>
      <c r="L3448" t="s">
        <v>303</v>
      </c>
      <c r="M3448" t="s">
        <v>19986</v>
      </c>
    </row>
    <row r="3449" spans="1:13" x14ac:dyDescent="0.2">
      <c r="A3449" t="s">
        <v>292</v>
      </c>
      <c r="B3449" t="s">
        <v>293</v>
      </c>
      <c r="C3449" t="s">
        <v>19987</v>
      </c>
      <c r="D3449" t="s">
        <v>572</v>
      </c>
      <c r="E3449" t="s">
        <v>573</v>
      </c>
      <c r="F3449" t="s">
        <v>19988</v>
      </c>
      <c r="G3449" t="s">
        <v>19989</v>
      </c>
      <c r="H3449" t="s">
        <v>19728</v>
      </c>
      <c r="J3449" t="s">
        <v>19990</v>
      </c>
      <c r="K3449" t="s">
        <v>19991</v>
      </c>
      <c r="L3449" t="s">
        <v>303</v>
      </c>
      <c r="M3449" t="s">
        <v>19785</v>
      </c>
    </row>
    <row r="3450" spans="1:13" x14ac:dyDescent="0.2">
      <c r="A3450" t="s">
        <v>292</v>
      </c>
      <c r="B3450" t="s">
        <v>293</v>
      </c>
      <c r="C3450" t="s">
        <v>19992</v>
      </c>
      <c r="D3450" t="s">
        <v>349</v>
      </c>
      <c r="E3450" t="s">
        <v>424</v>
      </c>
      <c r="F3450" t="s">
        <v>19993</v>
      </c>
      <c r="H3450" t="s">
        <v>19904</v>
      </c>
      <c r="I3450" t="s">
        <v>19728</v>
      </c>
      <c r="J3450" t="s">
        <v>19994</v>
      </c>
      <c r="K3450" t="s">
        <v>19995</v>
      </c>
      <c r="L3450" t="s">
        <v>303</v>
      </c>
      <c r="M3450" t="s">
        <v>14102</v>
      </c>
    </row>
    <row r="3451" spans="1:13" x14ac:dyDescent="0.2">
      <c r="A3451" t="s">
        <v>292</v>
      </c>
      <c r="B3451" t="s">
        <v>293</v>
      </c>
      <c r="C3451" t="s">
        <v>19996</v>
      </c>
      <c r="D3451" t="s">
        <v>572</v>
      </c>
      <c r="E3451" t="s">
        <v>573</v>
      </c>
      <c r="F3451" t="s">
        <v>19997</v>
      </c>
      <c r="G3451" t="s">
        <v>19771</v>
      </c>
      <c r="H3451" t="s">
        <v>19727</v>
      </c>
      <c r="I3451" t="s">
        <v>19728</v>
      </c>
      <c r="J3451" t="s">
        <v>19772</v>
      </c>
      <c r="K3451" t="s">
        <v>302</v>
      </c>
      <c r="L3451" t="s">
        <v>303</v>
      </c>
      <c r="M3451" t="s">
        <v>19923</v>
      </c>
    </row>
    <row r="3452" spans="1:13" x14ac:dyDescent="0.2">
      <c r="A3452" t="s">
        <v>292</v>
      </c>
      <c r="B3452" t="s">
        <v>293</v>
      </c>
      <c r="C3452" t="s">
        <v>19998</v>
      </c>
      <c r="D3452" t="s">
        <v>19999</v>
      </c>
      <c r="E3452" t="s">
        <v>20000</v>
      </c>
      <c r="F3452" t="s">
        <v>20001</v>
      </c>
      <c r="G3452" t="s">
        <v>20002</v>
      </c>
      <c r="H3452" t="s">
        <v>19867</v>
      </c>
      <c r="I3452" t="s">
        <v>19728</v>
      </c>
      <c r="J3452" t="s">
        <v>20003</v>
      </c>
      <c r="K3452" t="s">
        <v>20004</v>
      </c>
      <c r="L3452" t="s">
        <v>303</v>
      </c>
      <c r="M3452" t="s">
        <v>20005</v>
      </c>
    </row>
    <row r="3453" spans="1:13" x14ac:dyDescent="0.2">
      <c r="A3453" t="s">
        <v>292</v>
      </c>
      <c r="B3453" t="s">
        <v>293</v>
      </c>
      <c r="C3453" t="s">
        <v>20006</v>
      </c>
      <c r="D3453" t="s">
        <v>572</v>
      </c>
      <c r="E3453" t="s">
        <v>573</v>
      </c>
      <c r="F3453" t="s">
        <v>20007</v>
      </c>
      <c r="G3453" t="s">
        <v>20008</v>
      </c>
      <c r="H3453" t="s">
        <v>19783</v>
      </c>
      <c r="I3453" t="s">
        <v>19728</v>
      </c>
      <c r="J3453" t="s">
        <v>20009</v>
      </c>
      <c r="K3453" t="s">
        <v>20010</v>
      </c>
      <c r="L3453" t="s">
        <v>303</v>
      </c>
      <c r="M3453" t="s">
        <v>6382</v>
      </c>
    </row>
    <row r="3454" spans="1:13" x14ac:dyDescent="0.2">
      <c r="A3454" t="s">
        <v>292</v>
      </c>
      <c r="B3454" t="s">
        <v>293</v>
      </c>
      <c r="C3454" t="s">
        <v>20011</v>
      </c>
      <c r="D3454" t="s">
        <v>349</v>
      </c>
      <c r="F3454" t="s">
        <v>20012</v>
      </c>
      <c r="G3454" t="s">
        <v>20013</v>
      </c>
      <c r="H3454" t="s">
        <v>19752</v>
      </c>
      <c r="J3454" t="s">
        <v>20014</v>
      </c>
      <c r="K3454" t="s">
        <v>20015</v>
      </c>
      <c r="L3454" t="s">
        <v>303</v>
      </c>
      <c r="M3454" t="s">
        <v>422</v>
      </c>
    </row>
    <row r="3455" spans="1:13" x14ac:dyDescent="0.2">
      <c r="A3455" t="s">
        <v>292</v>
      </c>
      <c r="B3455" t="s">
        <v>293</v>
      </c>
      <c r="C3455" t="s">
        <v>20016</v>
      </c>
      <c r="D3455" t="s">
        <v>349</v>
      </c>
      <c r="E3455" t="s">
        <v>424</v>
      </c>
      <c r="F3455" t="s">
        <v>20017</v>
      </c>
      <c r="H3455" t="s">
        <v>20018</v>
      </c>
      <c r="I3455" t="s">
        <v>19728</v>
      </c>
      <c r="J3455" t="s">
        <v>20019</v>
      </c>
      <c r="K3455" t="s">
        <v>20020</v>
      </c>
      <c r="L3455" t="s">
        <v>303</v>
      </c>
      <c r="M3455" t="s">
        <v>20021</v>
      </c>
    </row>
    <row r="3456" spans="1:13" x14ac:dyDescent="0.2">
      <c r="A3456" t="s">
        <v>292</v>
      </c>
      <c r="B3456" t="s">
        <v>293</v>
      </c>
      <c r="C3456" t="s">
        <v>20022</v>
      </c>
      <c r="D3456" t="s">
        <v>20023</v>
      </c>
      <c r="E3456" t="s">
        <v>20024</v>
      </c>
      <c r="F3456" t="s">
        <v>20025</v>
      </c>
      <c r="G3456" t="s">
        <v>20026</v>
      </c>
      <c r="H3456" t="s">
        <v>19783</v>
      </c>
      <c r="J3456" t="s">
        <v>20027</v>
      </c>
      <c r="K3456" t="s">
        <v>20028</v>
      </c>
      <c r="L3456" t="s">
        <v>303</v>
      </c>
      <c r="M3456" t="s">
        <v>9021</v>
      </c>
    </row>
    <row r="3457" spans="1:13" x14ac:dyDescent="0.2">
      <c r="A3457" t="s">
        <v>292</v>
      </c>
      <c r="B3457" t="s">
        <v>293</v>
      </c>
      <c r="C3457" t="s">
        <v>20029</v>
      </c>
      <c r="D3457" t="s">
        <v>394</v>
      </c>
      <c r="E3457" t="s">
        <v>395</v>
      </c>
      <c r="F3457" t="s">
        <v>1102</v>
      </c>
      <c r="G3457" t="s">
        <v>20030</v>
      </c>
      <c r="H3457" t="s">
        <v>19752</v>
      </c>
      <c r="I3457" t="s">
        <v>19728</v>
      </c>
      <c r="J3457" t="s">
        <v>20031</v>
      </c>
      <c r="K3457" t="s">
        <v>20032</v>
      </c>
      <c r="L3457" t="s">
        <v>303</v>
      </c>
      <c r="M3457" t="s">
        <v>9453</v>
      </c>
    </row>
    <row r="3458" spans="1:13" x14ac:dyDescent="0.2">
      <c r="A3458" t="s">
        <v>292</v>
      </c>
      <c r="B3458" t="s">
        <v>293</v>
      </c>
      <c r="C3458" t="s">
        <v>20033</v>
      </c>
      <c r="D3458" t="s">
        <v>14271</v>
      </c>
      <c r="F3458" t="s">
        <v>20034</v>
      </c>
      <c r="G3458" t="s">
        <v>7068</v>
      </c>
      <c r="H3458" t="s">
        <v>19727</v>
      </c>
      <c r="J3458" t="s">
        <v>20035</v>
      </c>
      <c r="K3458" t="s">
        <v>302</v>
      </c>
      <c r="L3458" t="s">
        <v>303</v>
      </c>
      <c r="M3458" t="s">
        <v>20036</v>
      </c>
    </row>
    <row r="3459" spans="1:13" x14ac:dyDescent="0.2">
      <c r="A3459" t="s">
        <v>292</v>
      </c>
      <c r="B3459" t="s">
        <v>293</v>
      </c>
      <c r="C3459" t="s">
        <v>20037</v>
      </c>
      <c r="D3459" t="s">
        <v>20038</v>
      </c>
      <c r="E3459" t="s">
        <v>20039</v>
      </c>
      <c r="F3459" t="s">
        <v>20040</v>
      </c>
      <c r="G3459" t="s">
        <v>20041</v>
      </c>
      <c r="H3459" t="s">
        <v>19734</v>
      </c>
      <c r="I3459" t="s">
        <v>19728</v>
      </c>
      <c r="J3459" t="s">
        <v>20042</v>
      </c>
      <c r="K3459" t="s">
        <v>20043</v>
      </c>
      <c r="L3459" t="s">
        <v>303</v>
      </c>
      <c r="M3459" t="s">
        <v>20044</v>
      </c>
    </row>
    <row r="3460" spans="1:13" x14ac:dyDescent="0.2">
      <c r="A3460" t="s">
        <v>292</v>
      </c>
      <c r="B3460" t="s">
        <v>293</v>
      </c>
      <c r="C3460" t="s">
        <v>20045</v>
      </c>
      <c r="D3460" t="s">
        <v>19749</v>
      </c>
      <c r="E3460" t="s">
        <v>20046</v>
      </c>
      <c r="F3460" t="s">
        <v>20047</v>
      </c>
      <c r="H3460" t="s">
        <v>19752</v>
      </c>
      <c r="J3460" t="s">
        <v>20048</v>
      </c>
      <c r="K3460" t="s">
        <v>20049</v>
      </c>
      <c r="L3460" t="s">
        <v>303</v>
      </c>
      <c r="M3460" t="s">
        <v>6382</v>
      </c>
    </row>
    <row r="3461" spans="1:13" x14ac:dyDescent="0.2">
      <c r="A3461" t="s">
        <v>292</v>
      </c>
      <c r="B3461" t="s">
        <v>293</v>
      </c>
      <c r="C3461" t="s">
        <v>20050</v>
      </c>
      <c r="D3461" t="s">
        <v>366</v>
      </c>
      <c r="E3461" t="s">
        <v>367</v>
      </c>
      <c r="F3461" t="s">
        <v>20051</v>
      </c>
      <c r="G3461" t="s">
        <v>20052</v>
      </c>
      <c r="H3461" t="s">
        <v>20053</v>
      </c>
      <c r="I3461" t="s">
        <v>12433</v>
      </c>
      <c r="J3461" t="s">
        <v>20054</v>
      </c>
      <c r="K3461" t="s">
        <v>20055</v>
      </c>
      <c r="L3461" t="s">
        <v>303</v>
      </c>
      <c r="M3461" t="s">
        <v>18542</v>
      </c>
    </row>
    <row r="3462" spans="1:13" x14ac:dyDescent="0.2">
      <c r="A3462" t="s">
        <v>292</v>
      </c>
      <c r="B3462" t="s">
        <v>293</v>
      </c>
      <c r="C3462" t="s">
        <v>20056</v>
      </c>
      <c r="D3462" t="s">
        <v>19937</v>
      </c>
      <c r="E3462" t="s">
        <v>20057</v>
      </c>
      <c r="F3462" t="s">
        <v>20058</v>
      </c>
      <c r="H3462" t="s">
        <v>19752</v>
      </c>
      <c r="I3462" t="s">
        <v>19728</v>
      </c>
      <c r="J3462" t="s">
        <v>19894</v>
      </c>
      <c r="K3462" t="s">
        <v>20059</v>
      </c>
      <c r="L3462" t="s">
        <v>303</v>
      </c>
      <c r="M3462" t="s">
        <v>8960</v>
      </c>
    </row>
    <row r="3463" spans="1:13" x14ac:dyDescent="0.2">
      <c r="A3463" t="s">
        <v>292</v>
      </c>
      <c r="B3463" t="s">
        <v>293</v>
      </c>
      <c r="C3463" t="s">
        <v>20060</v>
      </c>
      <c r="D3463" t="s">
        <v>6427</v>
      </c>
      <c r="E3463" t="s">
        <v>20061</v>
      </c>
      <c r="F3463" t="s">
        <v>20062</v>
      </c>
      <c r="H3463" t="s">
        <v>19752</v>
      </c>
      <c r="I3463" t="s">
        <v>19728</v>
      </c>
      <c r="J3463" t="s">
        <v>20063</v>
      </c>
      <c r="K3463" t="s">
        <v>20064</v>
      </c>
      <c r="L3463" t="s">
        <v>303</v>
      </c>
      <c r="M3463" t="s">
        <v>2451</v>
      </c>
    </row>
    <row r="3464" spans="1:13" x14ac:dyDescent="0.2">
      <c r="A3464" t="s">
        <v>292</v>
      </c>
      <c r="B3464" t="s">
        <v>293</v>
      </c>
      <c r="C3464" t="s">
        <v>20065</v>
      </c>
      <c r="D3464" t="s">
        <v>20066</v>
      </c>
      <c r="E3464" t="s">
        <v>20067</v>
      </c>
      <c r="F3464" t="s">
        <v>20068</v>
      </c>
      <c r="H3464" t="s">
        <v>20069</v>
      </c>
      <c r="I3464" t="s">
        <v>12433</v>
      </c>
      <c r="J3464" t="s">
        <v>20070</v>
      </c>
      <c r="K3464" t="s">
        <v>20071</v>
      </c>
      <c r="L3464" t="s">
        <v>303</v>
      </c>
      <c r="M3464" t="s">
        <v>20072</v>
      </c>
    </row>
    <row r="3465" spans="1:13" x14ac:dyDescent="0.2">
      <c r="A3465" t="s">
        <v>292</v>
      </c>
      <c r="B3465" t="s">
        <v>293</v>
      </c>
      <c r="C3465" t="s">
        <v>20073</v>
      </c>
      <c r="D3465" t="s">
        <v>572</v>
      </c>
      <c r="E3465" t="s">
        <v>573</v>
      </c>
      <c r="F3465" t="s">
        <v>20074</v>
      </c>
      <c r="G3465" t="s">
        <v>19965</v>
      </c>
      <c r="H3465" t="s">
        <v>19752</v>
      </c>
      <c r="I3465" t="s">
        <v>19728</v>
      </c>
      <c r="J3465" t="s">
        <v>20075</v>
      </c>
      <c r="K3465" t="s">
        <v>20076</v>
      </c>
      <c r="L3465" t="s">
        <v>303</v>
      </c>
      <c r="M3465" t="s">
        <v>6382</v>
      </c>
    </row>
    <row r="3466" spans="1:13" x14ac:dyDescent="0.2">
      <c r="A3466" t="s">
        <v>292</v>
      </c>
      <c r="B3466" t="s">
        <v>293</v>
      </c>
      <c r="C3466" t="s">
        <v>20077</v>
      </c>
      <c r="D3466" t="s">
        <v>349</v>
      </c>
      <c r="E3466" t="s">
        <v>476</v>
      </c>
      <c r="F3466" t="s">
        <v>20078</v>
      </c>
      <c r="G3466" t="s">
        <v>20079</v>
      </c>
      <c r="H3466" t="s">
        <v>19727</v>
      </c>
      <c r="I3466" t="s">
        <v>19728</v>
      </c>
      <c r="J3466" t="s">
        <v>20080</v>
      </c>
      <c r="K3466" t="s">
        <v>20081</v>
      </c>
      <c r="L3466" t="s">
        <v>303</v>
      </c>
      <c r="M3466" t="s">
        <v>20082</v>
      </c>
    </row>
    <row r="3467" spans="1:13" x14ac:dyDescent="0.2">
      <c r="A3467" t="s">
        <v>292</v>
      </c>
      <c r="B3467" t="s">
        <v>293</v>
      </c>
      <c r="C3467" t="s">
        <v>20083</v>
      </c>
      <c r="D3467" t="s">
        <v>401</v>
      </c>
      <c r="E3467" t="s">
        <v>402</v>
      </c>
      <c r="F3467" t="s">
        <v>1096</v>
      </c>
      <c r="G3467" t="s">
        <v>20084</v>
      </c>
      <c r="H3467" t="s">
        <v>19727</v>
      </c>
      <c r="I3467" t="s">
        <v>19728</v>
      </c>
      <c r="J3467" t="s">
        <v>20085</v>
      </c>
      <c r="K3467" t="s">
        <v>20086</v>
      </c>
      <c r="L3467" t="s">
        <v>303</v>
      </c>
      <c r="M3467" t="s">
        <v>925</v>
      </c>
    </row>
    <row r="3468" spans="1:13" x14ac:dyDescent="0.2">
      <c r="A3468" t="s">
        <v>292</v>
      </c>
      <c r="B3468" t="s">
        <v>293</v>
      </c>
      <c r="C3468" t="s">
        <v>20087</v>
      </c>
      <c r="D3468" t="s">
        <v>19749</v>
      </c>
      <c r="E3468" t="s">
        <v>20088</v>
      </c>
      <c r="F3468" t="s">
        <v>20089</v>
      </c>
      <c r="H3468" t="s">
        <v>19926</v>
      </c>
      <c r="I3468" t="s">
        <v>19728</v>
      </c>
      <c r="J3468" t="s">
        <v>19985</v>
      </c>
      <c r="K3468" t="s">
        <v>20090</v>
      </c>
      <c r="L3468" t="s">
        <v>303</v>
      </c>
      <c r="M3468" t="s">
        <v>1380</v>
      </c>
    </row>
    <row r="3469" spans="1:13" x14ac:dyDescent="0.2">
      <c r="A3469" t="s">
        <v>292</v>
      </c>
      <c r="B3469" t="s">
        <v>293</v>
      </c>
      <c r="C3469" t="s">
        <v>20091</v>
      </c>
      <c r="D3469" t="s">
        <v>20092</v>
      </c>
      <c r="E3469" t="s">
        <v>20093</v>
      </c>
      <c r="F3469" t="s">
        <v>20094</v>
      </c>
      <c r="G3469" t="s">
        <v>19822</v>
      </c>
      <c r="H3469" t="s">
        <v>19823</v>
      </c>
      <c r="I3469" t="s">
        <v>16526</v>
      </c>
      <c r="J3469" t="s">
        <v>20095</v>
      </c>
      <c r="K3469" t="s">
        <v>20096</v>
      </c>
      <c r="L3469" t="s">
        <v>303</v>
      </c>
      <c r="M3469" t="s">
        <v>20097</v>
      </c>
    </row>
    <row r="3470" spans="1:13" x14ac:dyDescent="0.2">
      <c r="A3470" t="s">
        <v>292</v>
      </c>
      <c r="B3470" t="s">
        <v>293</v>
      </c>
      <c r="C3470" t="s">
        <v>20098</v>
      </c>
      <c r="D3470" t="s">
        <v>572</v>
      </c>
      <c r="E3470" t="s">
        <v>573</v>
      </c>
      <c r="F3470" t="s">
        <v>20099</v>
      </c>
      <c r="G3470" t="s">
        <v>19798</v>
      </c>
      <c r="H3470" t="s">
        <v>20100</v>
      </c>
      <c r="I3470" t="s">
        <v>19728</v>
      </c>
      <c r="J3470" t="s">
        <v>20101</v>
      </c>
      <c r="K3470" t="s">
        <v>20102</v>
      </c>
      <c r="L3470" t="s">
        <v>303</v>
      </c>
      <c r="M3470" t="s">
        <v>19785</v>
      </c>
    </row>
    <row r="3471" spans="1:13" x14ac:dyDescent="0.2">
      <c r="A3471" t="s">
        <v>292</v>
      </c>
      <c r="B3471" t="s">
        <v>293</v>
      </c>
      <c r="C3471" t="s">
        <v>20103</v>
      </c>
      <c r="D3471" t="s">
        <v>401</v>
      </c>
      <c r="F3471" t="s">
        <v>20104</v>
      </c>
      <c r="H3471" t="s">
        <v>19752</v>
      </c>
      <c r="I3471" t="s">
        <v>19728</v>
      </c>
      <c r="J3471" t="s">
        <v>20105</v>
      </c>
      <c r="K3471" t="s">
        <v>20106</v>
      </c>
      <c r="L3471" t="s">
        <v>303</v>
      </c>
      <c r="M3471" t="s">
        <v>5112</v>
      </c>
    </row>
    <row r="3472" spans="1:13" x14ac:dyDescent="0.2">
      <c r="A3472" t="s">
        <v>292</v>
      </c>
      <c r="B3472" t="s">
        <v>293</v>
      </c>
      <c r="C3472" t="s">
        <v>20107</v>
      </c>
      <c r="D3472" t="s">
        <v>19749</v>
      </c>
      <c r="E3472" t="s">
        <v>20108</v>
      </c>
      <c r="F3472" t="s">
        <v>20109</v>
      </c>
      <c r="G3472" t="s">
        <v>19867</v>
      </c>
      <c r="H3472" t="s">
        <v>19728</v>
      </c>
      <c r="J3472" t="s">
        <v>20110</v>
      </c>
      <c r="K3472" t="s">
        <v>20111</v>
      </c>
      <c r="L3472" t="s">
        <v>303</v>
      </c>
      <c r="M3472" t="s">
        <v>1278</v>
      </c>
    </row>
    <row r="3473" spans="1:13" x14ac:dyDescent="0.2">
      <c r="A3473" t="s">
        <v>292</v>
      </c>
      <c r="B3473" t="s">
        <v>293</v>
      </c>
      <c r="C3473" t="s">
        <v>20112</v>
      </c>
      <c r="D3473" t="s">
        <v>572</v>
      </c>
      <c r="E3473" t="s">
        <v>573</v>
      </c>
      <c r="F3473" t="s">
        <v>20113</v>
      </c>
      <c r="G3473" t="s">
        <v>20114</v>
      </c>
      <c r="H3473" t="s">
        <v>19752</v>
      </c>
      <c r="J3473" t="s">
        <v>20115</v>
      </c>
      <c r="K3473" t="s">
        <v>302</v>
      </c>
      <c r="L3473" t="s">
        <v>303</v>
      </c>
      <c r="M3473" t="s">
        <v>19785</v>
      </c>
    </row>
    <row r="3474" spans="1:13" x14ac:dyDescent="0.2">
      <c r="A3474" t="s">
        <v>292</v>
      </c>
      <c r="B3474" t="s">
        <v>293</v>
      </c>
      <c r="C3474" t="s">
        <v>20116</v>
      </c>
      <c r="D3474" t="s">
        <v>20117</v>
      </c>
      <c r="E3474" t="s">
        <v>20118</v>
      </c>
      <c r="F3474" t="s">
        <v>20119</v>
      </c>
      <c r="H3474" t="s">
        <v>19727</v>
      </c>
      <c r="I3474" t="s">
        <v>19728</v>
      </c>
      <c r="J3474" t="s">
        <v>20120</v>
      </c>
      <c r="K3474" t="s">
        <v>20121</v>
      </c>
      <c r="L3474" t="s">
        <v>303</v>
      </c>
      <c r="M3474" t="s">
        <v>20122</v>
      </c>
    </row>
    <row r="3475" spans="1:13" x14ac:dyDescent="0.2">
      <c r="A3475" t="s">
        <v>292</v>
      </c>
      <c r="B3475" t="s">
        <v>293</v>
      </c>
      <c r="C3475" t="s">
        <v>20123</v>
      </c>
      <c r="D3475" t="s">
        <v>366</v>
      </c>
      <c r="E3475" t="s">
        <v>1215</v>
      </c>
      <c r="F3475" t="s">
        <v>2799</v>
      </c>
      <c r="G3475" t="s">
        <v>20124</v>
      </c>
      <c r="H3475" t="s">
        <v>20018</v>
      </c>
      <c r="I3475" t="s">
        <v>19728</v>
      </c>
      <c r="J3475" t="s">
        <v>20125</v>
      </c>
      <c r="K3475" t="s">
        <v>20126</v>
      </c>
      <c r="L3475" t="s">
        <v>303</v>
      </c>
      <c r="M3475" t="s">
        <v>20127</v>
      </c>
    </row>
    <row r="3476" spans="1:13" x14ac:dyDescent="0.2">
      <c r="A3476" t="s">
        <v>292</v>
      </c>
      <c r="B3476" t="s">
        <v>293</v>
      </c>
      <c r="C3476" t="s">
        <v>20128</v>
      </c>
      <c r="D3476" t="s">
        <v>20129</v>
      </c>
      <c r="E3476" t="s">
        <v>20130</v>
      </c>
      <c r="F3476" t="s">
        <v>20131</v>
      </c>
      <c r="G3476" t="s">
        <v>20132</v>
      </c>
      <c r="H3476" t="s">
        <v>19727</v>
      </c>
      <c r="J3476" t="s">
        <v>20133</v>
      </c>
      <c r="K3476" t="s">
        <v>20134</v>
      </c>
      <c r="L3476" t="s">
        <v>303</v>
      </c>
      <c r="M3476" t="s">
        <v>817</v>
      </c>
    </row>
    <row r="3477" spans="1:13" x14ac:dyDescent="0.2">
      <c r="A3477" t="s">
        <v>292</v>
      </c>
      <c r="B3477" t="s">
        <v>293</v>
      </c>
      <c r="C3477" t="s">
        <v>20135</v>
      </c>
      <c r="D3477" t="s">
        <v>20136</v>
      </c>
      <c r="F3477" t="s">
        <v>20137</v>
      </c>
      <c r="G3477" t="s">
        <v>20138</v>
      </c>
      <c r="H3477" t="s">
        <v>19867</v>
      </c>
      <c r="I3477" t="s">
        <v>19728</v>
      </c>
      <c r="J3477" t="s">
        <v>20139</v>
      </c>
      <c r="K3477" t="s">
        <v>20140</v>
      </c>
      <c r="L3477" t="s">
        <v>303</v>
      </c>
      <c r="M3477" t="s">
        <v>2049</v>
      </c>
    </row>
    <row r="3478" spans="1:13" x14ac:dyDescent="0.2">
      <c r="A3478" t="s">
        <v>292</v>
      </c>
      <c r="B3478" t="s">
        <v>293</v>
      </c>
      <c r="C3478" t="s">
        <v>20141</v>
      </c>
      <c r="D3478" t="s">
        <v>20142</v>
      </c>
      <c r="E3478" t="s">
        <v>20143</v>
      </c>
      <c r="F3478" t="s">
        <v>20144</v>
      </c>
      <c r="G3478" t="s">
        <v>19926</v>
      </c>
      <c r="H3478" t="s">
        <v>19728</v>
      </c>
      <c r="J3478" t="s">
        <v>20145</v>
      </c>
      <c r="K3478" t="s">
        <v>20146</v>
      </c>
      <c r="L3478" t="s">
        <v>303</v>
      </c>
      <c r="M3478" t="s">
        <v>20147</v>
      </c>
    </row>
    <row r="3479" spans="1:13" x14ac:dyDescent="0.2">
      <c r="A3479" t="s">
        <v>292</v>
      </c>
      <c r="B3479" t="s">
        <v>293</v>
      </c>
      <c r="C3479" t="s">
        <v>20148</v>
      </c>
      <c r="D3479" t="s">
        <v>19769</v>
      </c>
      <c r="F3479" t="s">
        <v>4530</v>
      </c>
      <c r="G3479" t="s">
        <v>20149</v>
      </c>
      <c r="H3479" t="s">
        <v>2203</v>
      </c>
      <c r="I3479" t="s">
        <v>20150</v>
      </c>
      <c r="J3479" t="s">
        <v>20151</v>
      </c>
      <c r="K3479" t="s">
        <v>19773</v>
      </c>
      <c r="L3479" t="s">
        <v>303</v>
      </c>
      <c r="M3479" t="s">
        <v>312</v>
      </c>
    </row>
    <row r="3480" spans="1:13" x14ac:dyDescent="0.2">
      <c r="A3480" t="s">
        <v>292</v>
      </c>
      <c r="B3480" t="s">
        <v>293</v>
      </c>
      <c r="C3480" t="s">
        <v>20152</v>
      </c>
      <c r="D3480" t="s">
        <v>12980</v>
      </c>
      <c r="E3480" t="s">
        <v>20153</v>
      </c>
      <c r="F3480" t="s">
        <v>20154</v>
      </c>
      <c r="G3480" t="s">
        <v>20155</v>
      </c>
      <c r="H3480" t="s">
        <v>19783</v>
      </c>
      <c r="I3480" t="s">
        <v>19728</v>
      </c>
      <c r="J3480" t="s">
        <v>20156</v>
      </c>
      <c r="K3480" t="s">
        <v>20157</v>
      </c>
      <c r="L3480" t="s">
        <v>303</v>
      </c>
      <c r="M3480" t="s">
        <v>2004</v>
      </c>
    </row>
    <row r="3481" spans="1:13" x14ac:dyDescent="0.2">
      <c r="A3481" t="s">
        <v>292</v>
      </c>
      <c r="B3481" t="s">
        <v>293</v>
      </c>
      <c r="C3481" t="s">
        <v>20158</v>
      </c>
      <c r="D3481" t="s">
        <v>19749</v>
      </c>
      <c r="E3481" t="s">
        <v>20159</v>
      </c>
      <c r="F3481" t="s">
        <v>20160</v>
      </c>
      <c r="G3481" t="s">
        <v>19783</v>
      </c>
      <c r="H3481" t="s">
        <v>19728</v>
      </c>
      <c r="J3481" t="s">
        <v>20161</v>
      </c>
      <c r="K3481" t="s">
        <v>20162</v>
      </c>
      <c r="L3481" t="s">
        <v>303</v>
      </c>
      <c r="M3481" t="s">
        <v>20163</v>
      </c>
    </row>
    <row r="3482" spans="1:13" x14ac:dyDescent="0.2">
      <c r="A3482" t="s">
        <v>292</v>
      </c>
      <c r="B3482" t="s">
        <v>293</v>
      </c>
      <c r="C3482" t="s">
        <v>20164</v>
      </c>
      <c r="D3482" t="s">
        <v>572</v>
      </c>
      <c r="E3482" t="s">
        <v>573</v>
      </c>
      <c r="F3482" t="s">
        <v>20165</v>
      </c>
      <c r="H3482" t="s">
        <v>19752</v>
      </c>
      <c r="I3482" t="s">
        <v>19728</v>
      </c>
      <c r="J3482" t="s">
        <v>20166</v>
      </c>
      <c r="K3482" t="s">
        <v>20167</v>
      </c>
      <c r="L3482" t="s">
        <v>303</v>
      </c>
      <c r="M3482" t="s">
        <v>6382</v>
      </c>
    </row>
    <row r="3483" spans="1:13" x14ac:dyDescent="0.2">
      <c r="A3483" t="s">
        <v>292</v>
      </c>
      <c r="B3483" t="s">
        <v>293</v>
      </c>
      <c r="C3483" t="s">
        <v>20168</v>
      </c>
      <c r="D3483" t="s">
        <v>349</v>
      </c>
      <c r="E3483" t="s">
        <v>424</v>
      </c>
      <c r="F3483" t="s">
        <v>10297</v>
      </c>
      <c r="G3483" t="s">
        <v>19952</v>
      </c>
      <c r="H3483" t="s">
        <v>19728</v>
      </c>
      <c r="J3483" t="s">
        <v>20169</v>
      </c>
      <c r="K3483" t="s">
        <v>20170</v>
      </c>
      <c r="L3483" t="s">
        <v>303</v>
      </c>
      <c r="M3483" t="s">
        <v>19791</v>
      </c>
    </row>
    <row r="3484" spans="1:13" x14ac:dyDescent="0.2">
      <c r="A3484" t="s">
        <v>292</v>
      </c>
      <c r="B3484" t="s">
        <v>293</v>
      </c>
      <c r="C3484" t="s">
        <v>20171</v>
      </c>
      <c r="D3484" t="s">
        <v>366</v>
      </c>
      <c r="E3484" t="s">
        <v>367</v>
      </c>
      <c r="F3484" t="s">
        <v>12389</v>
      </c>
      <c r="H3484" t="s">
        <v>19727</v>
      </c>
      <c r="I3484" t="s">
        <v>19728</v>
      </c>
      <c r="J3484" t="s">
        <v>20172</v>
      </c>
      <c r="K3484" t="s">
        <v>302</v>
      </c>
      <c r="L3484" t="s">
        <v>303</v>
      </c>
      <c r="M3484" t="s">
        <v>20173</v>
      </c>
    </row>
    <row r="3485" spans="1:13" x14ac:dyDescent="0.2">
      <c r="A3485" t="s">
        <v>292</v>
      </c>
      <c r="B3485" t="s">
        <v>293</v>
      </c>
      <c r="C3485" t="s">
        <v>20174</v>
      </c>
      <c r="D3485" t="s">
        <v>572</v>
      </c>
      <c r="E3485" t="s">
        <v>573</v>
      </c>
      <c r="F3485" t="s">
        <v>20175</v>
      </c>
      <c r="G3485" t="s">
        <v>20176</v>
      </c>
      <c r="H3485" t="s">
        <v>19783</v>
      </c>
      <c r="I3485" t="s">
        <v>19728</v>
      </c>
      <c r="J3485" t="s">
        <v>20177</v>
      </c>
      <c r="K3485" t="s">
        <v>20178</v>
      </c>
      <c r="L3485" t="s">
        <v>303</v>
      </c>
      <c r="M3485" t="s">
        <v>6382</v>
      </c>
    </row>
    <row r="3486" spans="1:13" x14ac:dyDescent="0.2">
      <c r="A3486" t="s">
        <v>292</v>
      </c>
      <c r="B3486" t="s">
        <v>293</v>
      </c>
      <c r="C3486" t="s">
        <v>20179</v>
      </c>
      <c r="D3486" t="s">
        <v>20180</v>
      </c>
      <c r="E3486" t="s">
        <v>20181</v>
      </c>
      <c r="F3486" t="s">
        <v>7903</v>
      </c>
      <c r="G3486" t="s">
        <v>20182</v>
      </c>
      <c r="H3486" t="s">
        <v>19728</v>
      </c>
      <c r="J3486" t="s">
        <v>20183</v>
      </c>
      <c r="K3486" t="s">
        <v>302</v>
      </c>
      <c r="L3486" t="s">
        <v>303</v>
      </c>
      <c r="M3486" t="s">
        <v>3348</v>
      </c>
    </row>
    <row r="3487" spans="1:13" x14ac:dyDescent="0.2">
      <c r="A3487" t="s">
        <v>292</v>
      </c>
      <c r="B3487" t="s">
        <v>293</v>
      </c>
      <c r="C3487" t="s">
        <v>20184</v>
      </c>
      <c r="D3487" t="s">
        <v>20185</v>
      </c>
      <c r="E3487" t="s">
        <v>20186</v>
      </c>
      <c r="F3487" t="s">
        <v>20187</v>
      </c>
      <c r="G3487" t="s">
        <v>20188</v>
      </c>
      <c r="H3487" t="s">
        <v>19734</v>
      </c>
      <c r="I3487" t="s">
        <v>19728</v>
      </c>
      <c r="J3487" t="s">
        <v>20189</v>
      </c>
      <c r="K3487" t="s">
        <v>20190</v>
      </c>
      <c r="L3487" t="s">
        <v>303</v>
      </c>
      <c r="M3487" t="s">
        <v>20191</v>
      </c>
    </row>
    <row r="3488" spans="1:13" x14ac:dyDescent="0.2">
      <c r="A3488" t="s">
        <v>292</v>
      </c>
      <c r="B3488" t="s">
        <v>293</v>
      </c>
      <c r="C3488" t="s">
        <v>20192</v>
      </c>
      <c r="D3488" t="s">
        <v>20193</v>
      </c>
      <c r="F3488" t="s">
        <v>20194</v>
      </c>
      <c r="G3488" t="s">
        <v>20195</v>
      </c>
      <c r="H3488" t="s">
        <v>20196</v>
      </c>
      <c r="I3488" t="s">
        <v>20197</v>
      </c>
      <c r="J3488" t="s">
        <v>20198</v>
      </c>
      <c r="K3488" t="s">
        <v>18178</v>
      </c>
      <c r="L3488" t="s">
        <v>303</v>
      </c>
      <c r="M3488" t="s">
        <v>312</v>
      </c>
    </row>
    <row r="3489" spans="1:13" x14ac:dyDescent="0.2">
      <c r="A3489" t="s">
        <v>292</v>
      </c>
      <c r="B3489" t="s">
        <v>293</v>
      </c>
      <c r="C3489" t="s">
        <v>20199</v>
      </c>
      <c r="D3489" t="s">
        <v>20200</v>
      </c>
      <c r="F3489" t="s">
        <v>20201</v>
      </c>
      <c r="G3489" t="s">
        <v>1389</v>
      </c>
      <c r="H3489" t="s">
        <v>20202</v>
      </c>
      <c r="I3489" t="s">
        <v>20203</v>
      </c>
      <c r="J3489" t="s">
        <v>20204</v>
      </c>
      <c r="K3489" t="s">
        <v>20205</v>
      </c>
      <c r="L3489" t="s">
        <v>303</v>
      </c>
      <c r="M3489" t="s">
        <v>312</v>
      </c>
    </row>
    <row r="3490" spans="1:13" x14ac:dyDescent="0.2">
      <c r="A3490" t="s">
        <v>292</v>
      </c>
      <c r="B3490" t="s">
        <v>293</v>
      </c>
      <c r="C3490" t="s">
        <v>20206</v>
      </c>
      <c r="D3490" t="s">
        <v>20207</v>
      </c>
      <c r="F3490" t="s">
        <v>20208</v>
      </c>
      <c r="G3490" t="s">
        <v>20209</v>
      </c>
      <c r="H3490" t="s">
        <v>20210</v>
      </c>
      <c r="I3490" t="s">
        <v>20211</v>
      </c>
      <c r="J3490" t="s">
        <v>20212</v>
      </c>
      <c r="K3490" t="s">
        <v>20213</v>
      </c>
      <c r="L3490" t="s">
        <v>303</v>
      </c>
      <c r="M3490" t="s">
        <v>312</v>
      </c>
    </row>
    <row r="3491" spans="1:13" x14ac:dyDescent="0.2">
      <c r="A3491" t="s">
        <v>292</v>
      </c>
      <c r="B3491" t="s">
        <v>293</v>
      </c>
      <c r="C3491" t="s">
        <v>20214</v>
      </c>
      <c r="D3491" t="s">
        <v>20215</v>
      </c>
      <c r="F3491" t="s">
        <v>20216</v>
      </c>
      <c r="G3491" t="s">
        <v>20217</v>
      </c>
      <c r="H3491" t="s">
        <v>20218</v>
      </c>
      <c r="I3491" t="s">
        <v>20203</v>
      </c>
      <c r="J3491" t="s">
        <v>20219</v>
      </c>
      <c r="K3491" t="s">
        <v>302</v>
      </c>
      <c r="L3491" t="s">
        <v>303</v>
      </c>
      <c r="M3491" t="s">
        <v>4650</v>
      </c>
    </row>
    <row r="3492" spans="1:13" x14ac:dyDescent="0.2">
      <c r="A3492" t="s">
        <v>292</v>
      </c>
      <c r="B3492" t="s">
        <v>293</v>
      </c>
      <c r="C3492" t="s">
        <v>20220</v>
      </c>
      <c r="D3492" t="s">
        <v>20221</v>
      </c>
      <c r="F3492" t="s">
        <v>20222</v>
      </c>
      <c r="G3492" t="s">
        <v>20223</v>
      </c>
      <c r="H3492" t="s">
        <v>20224</v>
      </c>
      <c r="I3492" t="s">
        <v>20203</v>
      </c>
      <c r="J3492" t="s">
        <v>20225</v>
      </c>
      <c r="K3492" t="s">
        <v>20226</v>
      </c>
      <c r="L3492" t="s">
        <v>303</v>
      </c>
      <c r="M3492" t="s">
        <v>20227</v>
      </c>
    </row>
    <row r="3493" spans="1:13" x14ac:dyDescent="0.2">
      <c r="A3493" t="s">
        <v>292</v>
      </c>
      <c r="B3493" t="s">
        <v>293</v>
      </c>
      <c r="C3493" t="s">
        <v>20228</v>
      </c>
      <c r="D3493" t="s">
        <v>20229</v>
      </c>
      <c r="F3493" t="s">
        <v>20230</v>
      </c>
      <c r="G3493" t="s">
        <v>20231</v>
      </c>
      <c r="H3493" t="s">
        <v>20232</v>
      </c>
      <c r="I3493" t="s">
        <v>20233</v>
      </c>
      <c r="J3493" t="s">
        <v>20234</v>
      </c>
      <c r="K3493" t="s">
        <v>20235</v>
      </c>
      <c r="L3493" t="s">
        <v>303</v>
      </c>
      <c r="M3493" t="s">
        <v>312</v>
      </c>
    </row>
    <row r="3494" spans="1:13" x14ac:dyDescent="0.2">
      <c r="A3494" t="s">
        <v>292</v>
      </c>
      <c r="B3494" t="s">
        <v>293</v>
      </c>
      <c r="C3494" t="s">
        <v>20236</v>
      </c>
      <c r="D3494" t="s">
        <v>492</v>
      </c>
      <c r="E3494" t="s">
        <v>493</v>
      </c>
      <c r="F3494" t="s">
        <v>20237</v>
      </c>
      <c r="G3494" t="s">
        <v>782</v>
      </c>
      <c r="H3494" t="s">
        <v>20238</v>
      </c>
      <c r="I3494" t="s">
        <v>20239</v>
      </c>
      <c r="J3494" t="s">
        <v>20240</v>
      </c>
      <c r="K3494" t="s">
        <v>20241</v>
      </c>
      <c r="L3494" t="s">
        <v>303</v>
      </c>
      <c r="M3494" t="s">
        <v>20242</v>
      </c>
    </row>
    <row r="3495" spans="1:13" x14ac:dyDescent="0.2">
      <c r="A3495" t="s">
        <v>292</v>
      </c>
      <c r="B3495" t="s">
        <v>293</v>
      </c>
      <c r="C3495" t="s">
        <v>20243</v>
      </c>
      <c r="D3495" t="s">
        <v>20244</v>
      </c>
      <c r="F3495" t="s">
        <v>20245</v>
      </c>
      <c r="G3495" t="s">
        <v>20246</v>
      </c>
      <c r="H3495" t="s">
        <v>20247</v>
      </c>
      <c r="I3495" t="s">
        <v>20203</v>
      </c>
      <c r="J3495" t="s">
        <v>20248</v>
      </c>
      <c r="K3495" t="s">
        <v>20205</v>
      </c>
      <c r="L3495" t="s">
        <v>303</v>
      </c>
      <c r="M3495" t="s">
        <v>312</v>
      </c>
    </row>
    <row r="3496" spans="1:13" x14ac:dyDescent="0.2">
      <c r="A3496" t="s">
        <v>292</v>
      </c>
      <c r="B3496" t="s">
        <v>293</v>
      </c>
      <c r="C3496" t="s">
        <v>20249</v>
      </c>
      <c r="D3496" t="s">
        <v>20221</v>
      </c>
      <c r="F3496" t="s">
        <v>20222</v>
      </c>
      <c r="G3496" t="s">
        <v>20223</v>
      </c>
      <c r="H3496" t="s">
        <v>20224</v>
      </c>
      <c r="I3496" t="s">
        <v>20203</v>
      </c>
      <c r="J3496" t="s">
        <v>20225</v>
      </c>
      <c r="K3496" t="s">
        <v>20226</v>
      </c>
      <c r="L3496" t="s">
        <v>303</v>
      </c>
      <c r="M3496" t="s">
        <v>20227</v>
      </c>
    </row>
    <row r="3497" spans="1:13" x14ac:dyDescent="0.2">
      <c r="A3497" t="s">
        <v>292</v>
      </c>
      <c r="B3497" t="s">
        <v>293</v>
      </c>
      <c r="C3497" t="s">
        <v>20250</v>
      </c>
      <c r="D3497" t="s">
        <v>20251</v>
      </c>
      <c r="F3497" t="s">
        <v>20252</v>
      </c>
      <c r="G3497" t="s">
        <v>20253</v>
      </c>
      <c r="H3497" t="s">
        <v>20254</v>
      </c>
      <c r="J3497" t="s">
        <v>20255</v>
      </c>
      <c r="K3497" t="s">
        <v>20256</v>
      </c>
      <c r="L3497" t="s">
        <v>303</v>
      </c>
      <c r="M3497" t="s">
        <v>312</v>
      </c>
    </row>
    <row r="3498" spans="1:13" x14ac:dyDescent="0.2">
      <c r="A3498" t="s">
        <v>292</v>
      </c>
      <c r="B3498" t="s">
        <v>293</v>
      </c>
      <c r="C3498" t="s">
        <v>20257</v>
      </c>
      <c r="D3498" t="s">
        <v>20221</v>
      </c>
      <c r="F3498" t="s">
        <v>20222</v>
      </c>
      <c r="G3498" t="s">
        <v>20223</v>
      </c>
      <c r="H3498" t="s">
        <v>20224</v>
      </c>
      <c r="I3498" t="s">
        <v>20203</v>
      </c>
      <c r="J3498" t="s">
        <v>20225</v>
      </c>
      <c r="K3498" t="s">
        <v>20226</v>
      </c>
      <c r="L3498" t="s">
        <v>303</v>
      </c>
      <c r="M3498" t="s">
        <v>20227</v>
      </c>
    </row>
    <row r="3499" spans="1:13" x14ac:dyDescent="0.2">
      <c r="A3499" t="s">
        <v>292</v>
      </c>
      <c r="B3499" t="s">
        <v>293</v>
      </c>
      <c r="C3499" t="s">
        <v>20258</v>
      </c>
      <c r="D3499" t="s">
        <v>20259</v>
      </c>
      <c r="F3499" t="s">
        <v>20260</v>
      </c>
      <c r="G3499" t="s">
        <v>20261</v>
      </c>
      <c r="H3499" t="s">
        <v>20262</v>
      </c>
      <c r="I3499" t="s">
        <v>20263</v>
      </c>
      <c r="J3499" t="s">
        <v>20264</v>
      </c>
      <c r="K3499" t="s">
        <v>20265</v>
      </c>
      <c r="L3499" t="s">
        <v>303</v>
      </c>
      <c r="M3499" t="s">
        <v>1715</v>
      </c>
    </row>
    <row r="3500" spans="1:13" x14ac:dyDescent="0.2">
      <c r="A3500" t="s">
        <v>292</v>
      </c>
      <c r="B3500" t="s">
        <v>293</v>
      </c>
      <c r="C3500" t="s">
        <v>20266</v>
      </c>
      <c r="D3500" t="s">
        <v>20259</v>
      </c>
      <c r="F3500" t="s">
        <v>20267</v>
      </c>
      <c r="G3500" t="s">
        <v>20268</v>
      </c>
      <c r="H3500" t="s">
        <v>20269</v>
      </c>
      <c r="I3500" t="s">
        <v>20263</v>
      </c>
      <c r="J3500" t="s">
        <v>20270</v>
      </c>
      <c r="K3500" t="s">
        <v>20271</v>
      </c>
      <c r="L3500" t="s">
        <v>120</v>
      </c>
      <c r="M3500" t="s">
        <v>1715</v>
      </c>
    </row>
    <row r="3501" spans="1:13" x14ac:dyDescent="0.2">
      <c r="A3501" t="s">
        <v>292</v>
      </c>
      <c r="B3501" t="s">
        <v>293</v>
      </c>
      <c r="C3501" t="s">
        <v>20272</v>
      </c>
      <c r="D3501" t="s">
        <v>20259</v>
      </c>
      <c r="F3501" t="s">
        <v>20267</v>
      </c>
      <c r="G3501" t="s">
        <v>20268</v>
      </c>
      <c r="H3501" t="s">
        <v>20269</v>
      </c>
      <c r="I3501" t="s">
        <v>20263</v>
      </c>
      <c r="J3501" t="s">
        <v>20270</v>
      </c>
      <c r="K3501" t="s">
        <v>20271</v>
      </c>
      <c r="L3501" t="s">
        <v>303</v>
      </c>
      <c r="M3501" t="s">
        <v>1715</v>
      </c>
    </row>
    <row r="3502" spans="1:13" x14ac:dyDescent="0.2">
      <c r="A3502" t="s">
        <v>292</v>
      </c>
      <c r="B3502" t="s">
        <v>293</v>
      </c>
      <c r="C3502" t="s">
        <v>20273</v>
      </c>
      <c r="D3502" t="s">
        <v>20259</v>
      </c>
      <c r="F3502" t="s">
        <v>20274</v>
      </c>
      <c r="G3502" t="s">
        <v>20275</v>
      </c>
      <c r="H3502" t="s">
        <v>20276</v>
      </c>
      <c r="I3502" t="s">
        <v>20277</v>
      </c>
      <c r="J3502" t="s">
        <v>20278</v>
      </c>
      <c r="K3502" t="s">
        <v>20279</v>
      </c>
      <c r="L3502" t="s">
        <v>120</v>
      </c>
      <c r="M3502" t="s">
        <v>1715</v>
      </c>
    </row>
    <row r="3503" spans="1:13" x14ac:dyDescent="0.2">
      <c r="A3503" t="s">
        <v>292</v>
      </c>
      <c r="B3503" t="s">
        <v>293</v>
      </c>
      <c r="C3503" t="s">
        <v>20280</v>
      </c>
      <c r="D3503" t="s">
        <v>20259</v>
      </c>
      <c r="F3503" t="s">
        <v>20274</v>
      </c>
      <c r="G3503" t="s">
        <v>20275</v>
      </c>
      <c r="H3503" t="s">
        <v>20276</v>
      </c>
      <c r="I3503" t="s">
        <v>20277</v>
      </c>
      <c r="J3503" t="s">
        <v>20278</v>
      </c>
      <c r="K3503" t="s">
        <v>20279</v>
      </c>
      <c r="L3503" t="s">
        <v>303</v>
      </c>
      <c r="M3503" t="s">
        <v>1715</v>
      </c>
    </row>
    <row r="3504" spans="1:13" x14ac:dyDescent="0.2">
      <c r="A3504" t="s">
        <v>292</v>
      </c>
      <c r="B3504" t="s">
        <v>293</v>
      </c>
      <c r="C3504" t="s">
        <v>20281</v>
      </c>
      <c r="D3504" t="s">
        <v>20282</v>
      </c>
      <c r="F3504" t="s">
        <v>20283</v>
      </c>
      <c r="G3504" t="s">
        <v>19046</v>
      </c>
      <c r="H3504" t="s">
        <v>20284</v>
      </c>
      <c r="I3504" t="s">
        <v>20263</v>
      </c>
      <c r="J3504" t="s">
        <v>20285</v>
      </c>
      <c r="K3504" t="s">
        <v>20286</v>
      </c>
      <c r="L3504" t="s">
        <v>303</v>
      </c>
      <c r="M3504" t="s">
        <v>5660</v>
      </c>
    </row>
    <row r="3505" spans="1:13" x14ac:dyDescent="0.2">
      <c r="A3505" t="s">
        <v>292</v>
      </c>
      <c r="B3505" t="s">
        <v>293</v>
      </c>
      <c r="C3505" t="s">
        <v>20287</v>
      </c>
      <c r="D3505" t="s">
        <v>20288</v>
      </c>
      <c r="F3505" t="s">
        <v>20289</v>
      </c>
      <c r="G3505" t="s">
        <v>20290</v>
      </c>
      <c r="H3505" t="s">
        <v>20291</v>
      </c>
      <c r="I3505" t="s">
        <v>20263</v>
      </c>
      <c r="J3505" t="s">
        <v>20292</v>
      </c>
      <c r="K3505" t="s">
        <v>20293</v>
      </c>
      <c r="L3505" t="s">
        <v>303</v>
      </c>
      <c r="M3505" t="s">
        <v>5660</v>
      </c>
    </row>
    <row r="3506" spans="1:13" x14ac:dyDescent="0.2">
      <c r="A3506" t="s">
        <v>292</v>
      </c>
      <c r="B3506" t="s">
        <v>293</v>
      </c>
      <c r="C3506" t="s">
        <v>20294</v>
      </c>
      <c r="D3506" t="s">
        <v>20295</v>
      </c>
      <c r="F3506" t="s">
        <v>13874</v>
      </c>
      <c r="G3506" t="s">
        <v>20296</v>
      </c>
      <c r="H3506" t="s">
        <v>20284</v>
      </c>
      <c r="I3506" t="s">
        <v>20263</v>
      </c>
      <c r="J3506" t="s">
        <v>302</v>
      </c>
      <c r="K3506" t="s">
        <v>20297</v>
      </c>
      <c r="L3506" t="s">
        <v>120</v>
      </c>
      <c r="M3506" t="s">
        <v>1715</v>
      </c>
    </row>
    <row r="3507" spans="1:13" x14ac:dyDescent="0.2">
      <c r="A3507" t="s">
        <v>292</v>
      </c>
      <c r="B3507" t="s">
        <v>293</v>
      </c>
      <c r="C3507" t="s">
        <v>20298</v>
      </c>
      <c r="D3507" t="s">
        <v>20295</v>
      </c>
      <c r="F3507" t="s">
        <v>13874</v>
      </c>
      <c r="G3507" t="s">
        <v>20299</v>
      </c>
      <c r="H3507" t="s">
        <v>20300</v>
      </c>
      <c r="I3507" t="s">
        <v>20263</v>
      </c>
      <c r="J3507" t="s">
        <v>20301</v>
      </c>
      <c r="K3507" t="s">
        <v>20297</v>
      </c>
      <c r="L3507" t="s">
        <v>303</v>
      </c>
      <c r="M3507" t="s">
        <v>1715</v>
      </c>
    </row>
    <row r="3508" spans="1:13" x14ac:dyDescent="0.2">
      <c r="A3508" t="s">
        <v>292</v>
      </c>
      <c r="B3508" t="s">
        <v>293</v>
      </c>
      <c r="C3508" t="s">
        <v>20302</v>
      </c>
      <c r="D3508" t="s">
        <v>20303</v>
      </c>
      <c r="E3508" t="s">
        <v>20304</v>
      </c>
      <c r="F3508" t="s">
        <v>20305</v>
      </c>
      <c r="G3508" t="s">
        <v>20306</v>
      </c>
      <c r="H3508" t="s">
        <v>20300</v>
      </c>
      <c r="I3508" t="s">
        <v>20263</v>
      </c>
      <c r="J3508" t="s">
        <v>20307</v>
      </c>
      <c r="K3508" t="s">
        <v>20308</v>
      </c>
      <c r="L3508" t="s">
        <v>120</v>
      </c>
      <c r="M3508" t="s">
        <v>1715</v>
      </c>
    </row>
    <row r="3509" spans="1:13" x14ac:dyDescent="0.2">
      <c r="A3509" t="s">
        <v>292</v>
      </c>
      <c r="B3509" t="s">
        <v>293</v>
      </c>
      <c r="C3509" t="s">
        <v>20309</v>
      </c>
      <c r="D3509" t="s">
        <v>20303</v>
      </c>
      <c r="E3509" t="s">
        <v>20304</v>
      </c>
      <c r="F3509" t="s">
        <v>20305</v>
      </c>
      <c r="G3509" t="s">
        <v>20306</v>
      </c>
      <c r="H3509" t="s">
        <v>20300</v>
      </c>
      <c r="I3509" t="s">
        <v>20263</v>
      </c>
      <c r="J3509" t="s">
        <v>20307</v>
      </c>
      <c r="K3509" t="s">
        <v>20308</v>
      </c>
      <c r="L3509" t="s">
        <v>303</v>
      </c>
      <c r="M3509" t="s">
        <v>1715</v>
      </c>
    </row>
    <row r="3510" spans="1:13" x14ac:dyDescent="0.2">
      <c r="A3510" t="s">
        <v>292</v>
      </c>
      <c r="B3510" t="s">
        <v>293</v>
      </c>
      <c r="C3510" t="s">
        <v>20310</v>
      </c>
      <c r="D3510" t="s">
        <v>20303</v>
      </c>
      <c r="E3510" t="s">
        <v>20311</v>
      </c>
      <c r="F3510" t="s">
        <v>20312</v>
      </c>
      <c r="G3510" t="s">
        <v>20313</v>
      </c>
      <c r="H3510" t="s">
        <v>20300</v>
      </c>
      <c r="I3510" t="s">
        <v>20263</v>
      </c>
      <c r="J3510" t="s">
        <v>20314</v>
      </c>
      <c r="K3510" t="s">
        <v>20315</v>
      </c>
      <c r="L3510" t="s">
        <v>120</v>
      </c>
      <c r="M3510" t="s">
        <v>1715</v>
      </c>
    </row>
    <row r="3511" spans="1:13" x14ac:dyDescent="0.2">
      <c r="A3511" t="s">
        <v>292</v>
      </c>
      <c r="B3511" t="s">
        <v>293</v>
      </c>
      <c r="C3511" t="s">
        <v>20316</v>
      </c>
      <c r="D3511" t="s">
        <v>20303</v>
      </c>
      <c r="E3511" t="s">
        <v>20311</v>
      </c>
      <c r="F3511" t="s">
        <v>20312</v>
      </c>
      <c r="G3511" t="s">
        <v>20313</v>
      </c>
      <c r="H3511" t="s">
        <v>20300</v>
      </c>
      <c r="I3511" t="s">
        <v>20263</v>
      </c>
      <c r="J3511" t="s">
        <v>20314</v>
      </c>
      <c r="K3511" t="s">
        <v>20315</v>
      </c>
      <c r="L3511" t="s">
        <v>303</v>
      </c>
      <c r="M3511" t="s">
        <v>1715</v>
      </c>
    </row>
    <row r="3512" spans="1:13" x14ac:dyDescent="0.2">
      <c r="A3512" t="s">
        <v>292</v>
      </c>
      <c r="B3512" t="s">
        <v>293</v>
      </c>
      <c r="C3512" t="s">
        <v>20317</v>
      </c>
      <c r="D3512" t="s">
        <v>20318</v>
      </c>
      <c r="E3512" t="s">
        <v>20319</v>
      </c>
      <c r="F3512" t="s">
        <v>20320</v>
      </c>
      <c r="G3512" t="s">
        <v>20321</v>
      </c>
      <c r="H3512" t="s">
        <v>20322</v>
      </c>
      <c r="I3512" t="s">
        <v>20263</v>
      </c>
      <c r="J3512" t="s">
        <v>20323</v>
      </c>
      <c r="K3512" t="s">
        <v>20324</v>
      </c>
      <c r="L3512" t="s">
        <v>120</v>
      </c>
      <c r="M3512" t="s">
        <v>20325</v>
      </c>
    </row>
    <row r="3513" spans="1:13" x14ac:dyDescent="0.2">
      <c r="A3513" t="s">
        <v>292</v>
      </c>
      <c r="B3513" t="s">
        <v>293</v>
      </c>
      <c r="C3513" t="s">
        <v>20326</v>
      </c>
      <c r="D3513" t="s">
        <v>20318</v>
      </c>
      <c r="E3513" t="s">
        <v>20319</v>
      </c>
      <c r="F3513" t="s">
        <v>20320</v>
      </c>
      <c r="G3513" t="s">
        <v>20321</v>
      </c>
      <c r="H3513" t="s">
        <v>20322</v>
      </c>
      <c r="I3513" t="s">
        <v>20263</v>
      </c>
      <c r="J3513" t="s">
        <v>20323</v>
      </c>
      <c r="K3513" t="s">
        <v>20324</v>
      </c>
      <c r="L3513" t="s">
        <v>303</v>
      </c>
      <c r="M3513" t="s">
        <v>20325</v>
      </c>
    </row>
    <row r="3514" spans="1:13" x14ac:dyDescent="0.2">
      <c r="A3514" t="s">
        <v>292</v>
      </c>
      <c r="B3514" t="s">
        <v>293</v>
      </c>
      <c r="C3514" t="s">
        <v>20327</v>
      </c>
      <c r="D3514" t="s">
        <v>20318</v>
      </c>
      <c r="E3514" t="s">
        <v>20328</v>
      </c>
      <c r="F3514" t="s">
        <v>20329</v>
      </c>
      <c r="G3514" t="s">
        <v>20330</v>
      </c>
      <c r="H3514" t="s">
        <v>20300</v>
      </c>
      <c r="I3514" t="s">
        <v>20263</v>
      </c>
      <c r="J3514" t="s">
        <v>20331</v>
      </c>
      <c r="K3514" t="s">
        <v>20332</v>
      </c>
      <c r="L3514" t="s">
        <v>120</v>
      </c>
      <c r="M3514" t="s">
        <v>20333</v>
      </c>
    </row>
    <row r="3515" spans="1:13" x14ac:dyDescent="0.2">
      <c r="A3515" t="s">
        <v>292</v>
      </c>
      <c r="B3515" t="s">
        <v>293</v>
      </c>
      <c r="C3515" t="s">
        <v>20334</v>
      </c>
      <c r="D3515" t="s">
        <v>20318</v>
      </c>
      <c r="E3515" t="s">
        <v>20328</v>
      </c>
      <c r="F3515" t="s">
        <v>20329</v>
      </c>
      <c r="G3515" t="s">
        <v>20330</v>
      </c>
      <c r="H3515" t="s">
        <v>20300</v>
      </c>
      <c r="I3515" t="s">
        <v>20263</v>
      </c>
      <c r="J3515" t="s">
        <v>20331</v>
      </c>
      <c r="K3515" t="s">
        <v>20332</v>
      </c>
      <c r="L3515" t="s">
        <v>303</v>
      </c>
      <c r="M3515" t="s">
        <v>20333</v>
      </c>
    </row>
    <row r="3516" spans="1:13" x14ac:dyDescent="0.2">
      <c r="A3516" t="s">
        <v>292</v>
      </c>
      <c r="B3516" t="s">
        <v>293</v>
      </c>
      <c r="C3516" t="s">
        <v>20335</v>
      </c>
      <c r="D3516" t="s">
        <v>20318</v>
      </c>
      <c r="E3516" t="s">
        <v>20336</v>
      </c>
      <c r="F3516" t="s">
        <v>20337</v>
      </c>
      <c r="G3516" t="s">
        <v>20338</v>
      </c>
      <c r="H3516" t="s">
        <v>20269</v>
      </c>
      <c r="I3516" t="s">
        <v>20263</v>
      </c>
      <c r="J3516" t="s">
        <v>20339</v>
      </c>
      <c r="K3516" t="s">
        <v>20340</v>
      </c>
      <c r="L3516" t="s">
        <v>120</v>
      </c>
      <c r="M3516" t="s">
        <v>18601</v>
      </c>
    </row>
    <row r="3517" spans="1:13" x14ac:dyDescent="0.2">
      <c r="A3517" t="s">
        <v>292</v>
      </c>
      <c r="B3517" t="s">
        <v>293</v>
      </c>
      <c r="C3517" t="s">
        <v>20341</v>
      </c>
      <c r="D3517" t="s">
        <v>20318</v>
      </c>
      <c r="E3517" t="s">
        <v>20319</v>
      </c>
      <c r="F3517" t="s">
        <v>20337</v>
      </c>
      <c r="G3517" t="s">
        <v>20338</v>
      </c>
      <c r="H3517" t="s">
        <v>20269</v>
      </c>
      <c r="I3517" t="s">
        <v>20263</v>
      </c>
      <c r="J3517" t="s">
        <v>20339</v>
      </c>
      <c r="K3517" t="s">
        <v>20340</v>
      </c>
      <c r="L3517" t="s">
        <v>303</v>
      </c>
      <c r="M3517" t="s">
        <v>18601</v>
      </c>
    </row>
    <row r="3518" spans="1:13" x14ac:dyDescent="0.2">
      <c r="A3518" t="s">
        <v>292</v>
      </c>
      <c r="B3518" t="s">
        <v>293</v>
      </c>
      <c r="C3518" t="s">
        <v>20342</v>
      </c>
      <c r="D3518" t="s">
        <v>20343</v>
      </c>
      <c r="F3518" t="s">
        <v>20343</v>
      </c>
      <c r="G3518" t="s">
        <v>20344</v>
      </c>
      <c r="H3518" t="s">
        <v>20269</v>
      </c>
      <c r="I3518" t="s">
        <v>20263</v>
      </c>
      <c r="J3518" t="s">
        <v>20270</v>
      </c>
      <c r="K3518" t="s">
        <v>20345</v>
      </c>
      <c r="L3518" t="s">
        <v>120</v>
      </c>
      <c r="M3518" t="s">
        <v>4254</v>
      </c>
    </row>
    <row r="3519" spans="1:13" x14ac:dyDescent="0.2">
      <c r="A3519" t="s">
        <v>292</v>
      </c>
      <c r="B3519" t="s">
        <v>293</v>
      </c>
      <c r="C3519" t="s">
        <v>20346</v>
      </c>
      <c r="D3519" t="s">
        <v>20343</v>
      </c>
      <c r="F3519" t="s">
        <v>20343</v>
      </c>
      <c r="G3519" t="s">
        <v>20344</v>
      </c>
      <c r="H3519" t="s">
        <v>20269</v>
      </c>
      <c r="I3519" t="s">
        <v>20263</v>
      </c>
      <c r="J3519" t="s">
        <v>20270</v>
      </c>
      <c r="K3519" t="s">
        <v>20345</v>
      </c>
      <c r="L3519" t="s">
        <v>303</v>
      </c>
      <c r="M3519" t="s">
        <v>4254</v>
      </c>
    </row>
    <row r="3520" spans="1:13" x14ac:dyDescent="0.2">
      <c r="A3520" t="s">
        <v>292</v>
      </c>
      <c r="B3520" t="s">
        <v>293</v>
      </c>
      <c r="C3520" t="s">
        <v>20347</v>
      </c>
      <c r="D3520" t="s">
        <v>20348</v>
      </c>
      <c r="F3520" t="s">
        <v>20349</v>
      </c>
      <c r="G3520" t="s">
        <v>20276</v>
      </c>
      <c r="H3520" t="s">
        <v>20350</v>
      </c>
      <c r="I3520" t="s">
        <v>20263</v>
      </c>
      <c r="J3520" t="s">
        <v>20278</v>
      </c>
      <c r="K3520" t="s">
        <v>20351</v>
      </c>
      <c r="L3520" t="s">
        <v>120</v>
      </c>
      <c r="M3520" t="s">
        <v>4254</v>
      </c>
    </row>
    <row r="3521" spans="1:13" x14ac:dyDescent="0.2">
      <c r="A3521" t="s">
        <v>292</v>
      </c>
      <c r="B3521" t="s">
        <v>293</v>
      </c>
      <c r="C3521" t="s">
        <v>20352</v>
      </c>
      <c r="D3521" t="s">
        <v>20348</v>
      </c>
      <c r="F3521" t="s">
        <v>20349</v>
      </c>
      <c r="G3521" t="s">
        <v>20276</v>
      </c>
      <c r="H3521" t="s">
        <v>20350</v>
      </c>
      <c r="I3521" t="s">
        <v>20263</v>
      </c>
      <c r="J3521" t="s">
        <v>20278</v>
      </c>
      <c r="K3521" t="s">
        <v>20351</v>
      </c>
      <c r="L3521" t="s">
        <v>303</v>
      </c>
      <c r="M3521" t="s">
        <v>4254</v>
      </c>
    </row>
    <row r="3522" spans="1:13" x14ac:dyDescent="0.2">
      <c r="A3522" t="s">
        <v>292</v>
      </c>
      <c r="B3522" t="s">
        <v>293</v>
      </c>
      <c r="C3522" t="s">
        <v>20353</v>
      </c>
      <c r="D3522" t="s">
        <v>20354</v>
      </c>
      <c r="F3522" t="s">
        <v>20355</v>
      </c>
      <c r="G3522" t="s">
        <v>20262</v>
      </c>
      <c r="I3522" t="s">
        <v>20263</v>
      </c>
      <c r="J3522" t="s">
        <v>20264</v>
      </c>
      <c r="K3522" t="s">
        <v>20356</v>
      </c>
      <c r="L3522" t="s">
        <v>120</v>
      </c>
      <c r="M3522" t="s">
        <v>20357</v>
      </c>
    </row>
    <row r="3523" spans="1:13" x14ac:dyDescent="0.2">
      <c r="A3523" t="s">
        <v>292</v>
      </c>
      <c r="B3523" t="s">
        <v>293</v>
      </c>
      <c r="C3523" t="s">
        <v>20358</v>
      </c>
      <c r="D3523" t="s">
        <v>20354</v>
      </c>
      <c r="E3523" t="s">
        <v>20354</v>
      </c>
      <c r="F3523" t="s">
        <v>20355</v>
      </c>
      <c r="G3523" t="s">
        <v>20262</v>
      </c>
      <c r="I3523" t="s">
        <v>20263</v>
      </c>
      <c r="J3523" t="s">
        <v>20264</v>
      </c>
      <c r="K3523" t="s">
        <v>20356</v>
      </c>
      <c r="L3523" t="s">
        <v>303</v>
      </c>
      <c r="M3523" t="s">
        <v>20357</v>
      </c>
    </row>
    <row r="3524" spans="1:13" x14ac:dyDescent="0.2">
      <c r="A3524" t="s">
        <v>292</v>
      </c>
      <c r="B3524" t="s">
        <v>293</v>
      </c>
      <c r="C3524" t="s">
        <v>20359</v>
      </c>
      <c r="D3524" t="s">
        <v>20360</v>
      </c>
      <c r="E3524" t="s">
        <v>484</v>
      </c>
      <c r="F3524" t="s">
        <v>20361</v>
      </c>
      <c r="G3524" t="s">
        <v>20362</v>
      </c>
      <c r="H3524" t="s">
        <v>20363</v>
      </c>
      <c r="I3524" t="s">
        <v>20263</v>
      </c>
      <c r="J3524" t="s">
        <v>20364</v>
      </c>
      <c r="K3524" t="s">
        <v>20365</v>
      </c>
      <c r="L3524" t="s">
        <v>120</v>
      </c>
      <c r="M3524" t="s">
        <v>20366</v>
      </c>
    </row>
    <row r="3525" spans="1:13" x14ac:dyDescent="0.2">
      <c r="A3525" t="s">
        <v>292</v>
      </c>
      <c r="B3525" t="s">
        <v>293</v>
      </c>
      <c r="C3525" t="s">
        <v>20367</v>
      </c>
      <c r="D3525" t="s">
        <v>20360</v>
      </c>
      <c r="E3525" t="s">
        <v>484</v>
      </c>
      <c r="F3525" t="s">
        <v>20361</v>
      </c>
      <c r="G3525" t="s">
        <v>20362</v>
      </c>
      <c r="H3525" t="s">
        <v>20363</v>
      </c>
      <c r="I3525" t="s">
        <v>20263</v>
      </c>
      <c r="J3525" t="s">
        <v>20364</v>
      </c>
      <c r="K3525" t="s">
        <v>20365</v>
      </c>
      <c r="L3525" t="s">
        <v>303</v>
      </c>
      <c r="M3525" t="s">
        <v>20366</v>
      </c>
    </row>
    <row r="3526" spans="1:13" x14ac:dyDescent="0.2">
      <c r="A3526" t="s">
        <v>292</v>
      </c>
      <c r="B3526" t="s">
        <v>293</v>
      </c>
      <c r="C3526" t="s">
        <v>20368</v>
      </c>
      <c r="D3526" t="s">
        <v>20318</v>
      </c>
      <c r="E3526" t="s">
        <v>20369</v>
      </c>
      <c r="F3526" t="s">
        <v>20370</v>
      </c>
      <c r="G3526" t="s">
        <v>20371</v>
      </c>
      <c r="H3526" t="s">
        <v>20300</v>
      </c>
      <c r="I3526" t="s">
        <v>20263</v>
      </c>
      <c r="J3526" t="s">
        <v>20372</v>
      </c>
      <c r="K3526" t="s">
        <v>20373</v>
      </c>
      <c r="L3526" t="s">
        <v>120</v>
      </c>
      <c r="M3526" t="s">
        <v>20374</v>
      </c>
    </row>
    <row r="3527" spans="1:13" x14ac:dyDescent="0.2">
      <c r="A3527" t="s">
        <v>292</v>
      </c>
      <c r="B3527" t="s">
        <v>293</v>
      </c>
      <c r="C3527" t="s">
        <v>20375</v>
      </c>
      <c r="D3527" t="s">
        <v>20318</v>
      </c>
      <c r="E3527" t="s">
        <v>20369</v>
      </c>
      <c r="F3527" t="s">
        <v>20370</v>
      </c>
      <c r="G3527" t="s">
        <v>20371</v>
      </c>
      <c r="H3527" t="s">
        <v>20300</v>
      </c>
      <c r="I3527" t="s">
        <v>20263</v>
      </c>
      <c r="J3527" t="s">
        <v>20372</v>
      </c>
      <c r="K3527" t="s">
        <v>20373</v>
      </c>
      <c r="L3527" t="s">
        <v>303</v>
      </c>
      <c r="M3527" t="s">
        <v>20374</v>
      </c>
    </row>
    <row r="3528" spans="1:13" x14ac:dyDescent="0.2">
      <c r="A3528" t="s">
        <v>292</v>
      </c>
      <c r="B3528" t="s">
        <v>293</v>
      </c>
      <c r="C3528" t="s">
        <v>20376</v>
      </c>
      <c r="D3528" t="s">
        <v>20377</v>
      </c>
      <c r="E3528" t="s">
        <v>20377</v>
      </c>
      <c r="F3528" t="s">
        <v>20378</v>
      </c>
      <c r="G3528" t="s">
        <v>20379</v>
      </c>
      <c r="H3528" t="s">
        <v>20300</v>
      </c>
      <c r="I3528" t="s">
        <v>20263</v>
      </c>
      <c r="J3528" t="s">
        <v>20380</v>
      </c>
      <c r="K3528" t="s">
        <v>20381</v>
      </c>
      <c r="L3528" t="s">
        <v>120</v>
      </c>
      <c r="M3528" t="s">
        <v>2096</v>
      </c>
    </row>
    <row r="3529" spans="1:13" x14ac:dyDescent="0.2">
      <c r="A3529" t="s">
        <v>292</v>
      </c>
      <c r="B3529" t="s">
        <v>293</v>
      </c>
      <c r="C3529" t="s">
        <v>20382</v>
      </c>
      <c r="D3529" t="s">
        <v>20377</v>
      </c>
      <c r="E3529" t="s">
        <v>20377</v>
      </c>
      <c r="F3529" t="s">
        <v>20378</v>
      </c>
      <c r="G3529" t="s">
        <v>20379</v>
      </c>
      <c r="H3529" t="s">
        <v>20300</v>
      </c>
      <c r="I3529" t="s">
        <v>20263</v>
      </c>
      <c r="J3529" t="s">
        <v>20380</v>
      </c>
      <c r="K3529" t="s">
        <v>20381</v>
      </c>
      <c r="L3529" t="s">
        <v>303</v>
      </c>
      <c r="M3529" t="s">
        <v>2096</v>
      </c>
    </row>
    <row r="3530" spans="1:13" x14ac:dyDescent="0.2">
      <c r="A3530" t="s">
        <v>292</v>
      </c>
      <c r="B3530" t="s">
        <v>293</v>
      </c>
      <c r="C3530" t="s">
        <v>20383</v>
      </c>
      <c r="D3530" t="s">
        <v>20384</v>
      </c>
      <c r="E3530" t="s">
        <v>20385</v>
      </c>
      <c r="F3530" t="s">
        <v>20385</v>
      </c>
      <c r="G3530" t="s">
        <v>20386</v>
      </c>
      <c r="H3530" t="s">
        <v>20387</v>
      </c>
      <c r="J3530" t="s">
        <v>20388</v>
      </c>
      <c r="K3530" t="s">
        <v>20389</v>
      </c>
      <c r="L3530" t="s">
        <v>120</v>
      </c>
      <c r="M3530" t="s">
        <v>20390</v>
      </c>
    </row>
    <row r="3531" spans="1:13" x14ac:dyDescent="0.2">
      <c r="A3531" t="s">
        <v>292</v>
      </c>
      <c r="B3531" t="s">
        <v>293</v>
      </c>
      <c r="C3531" t="s">
        <v>20391</v>
      </c>
      <c r="D3531" t="s">
        <v>20384</v>
      </c>
      <c r="E3531" t="s">
        <v>20385</v>
      </c>
      <c r="F3531" t="s">
        <v>20385</v>
      </c>
      <c r="G3531" t="s">
        <v>20386</v>
      </c>
      <c r="H3531" t="s">
        <v>20387</v>
      </c>
      <c r="I3531" t="s">
        <v>20263</v>
      </c>
      <c r="J3531" t="s">
        <v>20388</v>
      </c>
      <c r="K3531" t="s">
        <v>20389</v>
      </c>
      <c r="L3531" t="s">
        <v>303</v>
      </c>
      <c r="M3531" t="s">
        <v>20390</v>
      </c>
    </row>
    <row r="3532" spans="1:13" x14ac:dyDescent="0.2">
      <c r="A3532" t="s">
        <v>292</v>
      </c>
      <c r="B3532" t="s">
        <v>293</v>
      </c>
      <c r="C3532" t="s">
        <v>20392</v>
      </c>
      <c r="D3532" t="s">
        <v>20393</v>
      </c>
      <c r="E3532" t="s">
        <v>20394</v>
      </c>
      <c r="F3532" t="s">
        <v>20395</v>
      </c>
      <c r="G3532" t="s">
        <v>20396</v>
      </c>
      <c r="H3532" t="s">
        <v>20363</v>
      </c>
      <c r="I3532" t="s">
        <v>20263</v>
      </c>
      <c r="J3532" t="s">
        <v>20397</v>
      </c>
      <c r="K3532" t="s">
        <v>20398</v>
      </c>
      <c r="L3532" t="s">
        <v>120</v>
      </c>
      <c r="M3532" t="s">
        <v>20399</v>
      </c>
    </row>
    <row r="3533" spans="1:13" x14ac:dyDescent="0.2">
      <c r="A3533" t="s">
        <v>292</v>
      </c>
      <c r="B3533" t="s">
        <v>293</v>
      </c>
      <c r="C3533" t="s">
        <v>20400</v>
      </c>
      <c r="D3533" t="s">
        <v>20393</v>
      </c>
      <c r="E3533" t="s">
        <v>20394</v>
      </c>
      <c r="F3533" t="s">
        <v>20395</v>
      </c>
      <c r="G3533" t="s">
        <v>20396</v>
      </c>
      <c r="H3533" t="s">
        <v>20363</v>
      </c>
      <c r="I3533" t="s">
        <v>20263</v>
      </c>
      <c r="J3533" t="s">
        <v>20397</v>
      </c>
      <c r="K3533" t="s">
        <v>20398</v>
      </c>
      <c r="L3533" t="s">
        <v>303</v>
      </c>
      <c r="M3533" t="s">
        <v>20399</v>
      </c>
    </row>
    <row r="3534" spans="1:13" x14ac:dyDescent="0.2">
      <c r="A3534" t="s">
        <v>292</v>
      </c>
      <c r="B3534" t="s">
        <v>293</v>
      </c>
      <c r="C3534" t="s">
        <v>20401</v>
      </c>
      <c r="D3534" t="s">
        <v>20402</v>
      </c>
      <c r="E3534" t="s">
        <v>20403</v>
      </c>
      <c r="F3534" t="s">
        <v>19046</v>
      </c>
      <c r="G3534" t="s">
        <v>20300</v>
      </c>
      <c r="H3534" t="s">
        <v>20263</v>
      </c>
      <c r="J3534" t="s">
        <v>20285</v>
      </c>
      <c r="K3534" t="s">
        <v>20404</v>
      </c>
      <c r="L3534" t="s">
        <v>120</v>
      </c>
      <c r="M3534" t="s">
        <v>20405</v>
      </c>
    </row>
    <row r="3535" spans="1:13" x14ac:dyDescent="0.2">
      <c r="A3535" t="s">
        <v>292</v>
      </c>
      <c r="B3535" t="s">
        <v>293</v>
      </c>
      <c r="C3535" t="s">
        <v>20406</v>
      </c>
      <c r="D3535" t="s">
        <v>20402</v>
      </c>
      <c r="E3535" t="s">
        <v>20403</v>
      </c>
      <c r="F3535" t="s">
        <v>19046</v>
      </c>
      <c r="G3535" t="s">
        <v>20300</v>
      </c>
      <c r="H3535" t="s">
        <v>20263</v>
      </c>
      <c r="J3535" t="s">
        <v>20285</v>
      </c>
      <c r="K3535" t="s">
        <v>20404</v>
      </c>
      <c r="L3535" t="s">
        <v>303</v>
      </c>
      <c r="M3535" t="s">
        <v>20405</v>
      </c>
    </row>
    <row r="3536" spans="1:13" x14ac:dyDescent="0.2">
      <c r="A3536" t="s">
        <v>292</v>
      </c>
      <c r="B3536" t="s">
        <v>293</v>
      </c>
      <c r="C3536" t="s">
        <v>20407</v>
      </c>
      <c r="D3536" t="s">
        <v>20408</v>
      </c>
      <c r="E3536" t="s">
        <v>20409</v>
      </c>
      <c r="F3536" t="s">
        <v>20410</v>
      </c>
      <c r="G3536" t="s">
        <v>20411</v>
      </c>
      <c r="J3536" t="s">
        <v>20412</v>
      </c>
      <c r="K3536" t="s">
        <v>20413</v>
      </c>
      <c r="L3536" t="s">
        <v>120</v>
      </c>
      <c r="M3536" t="s">
        <v>1841</v>
      </c>
    </row>
    <row r="3537" spans="1:13" x14ac:dyDescent="0.2">
      <c r="A3537" t="s">
        <v>292</v>
      </c>
      <c r="B3537" t="s">
        <v>293</v>
      </c>
      <c r="C3537" t="s">
        <v>20414</v>
      </c>
      <c r="D3537" t="s">
        <v>20408</v>
      </c>
      <c r="E3537" t="s">
        <v>20409</v>
      </c>
      <c r="F3537" t="s">
        <v>20410</v>
      </c>
      <c r="G3537" t="s">
        <v>20411</v>
      </c>
      <c r="J3537" t="s">
        <v>20412</v>
      </c>
      <c r="K3537" t="s">
        <v>20413</v>
      </c>
      <c r="L3537" t="s">
        <v>303</v>
      </c>
      <c r="M3537" t="s">
        <v>1841</v>
      </c>
    </row>
    <row r="3538" spans="1:13" x14ac:dyDescent="0.2">
      <c r="A3538" t="s">
        <v>292</v>
      </c>
      <c r="B3538" t="s">
        <v>293</v>
      </c>
      <c r="C3538" t="s">
        <v>20415</v>
      </c>
      <c r="D3538" t="s">
        <v>20416</v>
      </c>
      <c r="F3538" t="s">
        <v>20417</v>
      </c>
      <c r="H3538" t="s">
        <v>20418</v>
      </c>
      <c r="J3538" t="s">
        <v>20419</v>
      </c>
      <c r="K3538" t="s">
        <v>302</v>
      </c>
      <c r="L3538" t="s">
        <v>303</v>
      </c>
      <c r="M3538" t="s">
        <v>1715</v>
      </c>
    </row>
    <row r="3539" spans="1:13" x14ac:dyDescent="0.2">
      <c r="A3539" t="s">
        <v>292</v>
      </c>
      <c r="B3539" t="s">
        <v>293</v>
      </c>
      <c r="C3539" t="s">
        <v>20420</v>
      </c>
      <c r="D3539" t="s">
        <v>20421</v>
      </c>
      <c r="E3539" t="s">
        <v>20422</v>
      </c>
      <c r="F3539" t="s">
        <v>20423</v>
      </c>
      <c r="G3539" t="s">
        <v>20424</v>
      </c>
      <c r="H3539" t="s">
        <v>20425</v>
      </c>
      <c r="J3539" t="s">
        <v>20426</v>
      </c>
      <c r="K3539" t="s">
        <v>302</v>
      </c>
      <c r="L3539" t="s">
        <v>303</v>
      </c>
      <c r="M3539" t="s">
        <v>3115</v>
      </c>
    </row>
    <row r="3540" spans="1:13" x14ac:dyDescent="0.2">
      <c r="A3540" t="s">
        <v>292</v>
      </c>
      <c r="B3540" t="s">
        <v>293</v>
      </c>
      <c r="C3540" t="s">
        <v>20427</v>
      </c>
      <c r="D3540" t="s">
        <v>20428</v>
      </c>
      <c r="F3540" t="s">
        <v>20429</v>
      </c>
      <c r="G3540" t="s">
        <v>20430</v>
      </c>
      <c r="H3540" t="s">
        <v>20418</v>
      </c>
      <c r="I3540" t="s">
        <v>20431</v>
      </c>
      <c r="J3540" t="s">
        <v>20432</v>
      </c>
      <c r="K3540" t="s">
        <v>302</v>
      </c>
      <c r="L3540" t="s">
        <v>303</v>
      </c>
      <c r="M3540" t="s">
        <v>1715</v>
      </c>
    </row>
    <row r="3541" spans="1:13" x14ac:dyDescent="0.2">
      <c r="A3541" t="s">
        <v>292</v>
      </c>
      <c r="B3541" t="s">
        <v>293</v>
      </c>
      <c r="C3541" t="s">
        <v>20433</v>
      </c>
      <c r="D3541" t="s">
        <v>20434</v>
      </c>
      <c r="F3541" t="s">
        <v>20435</v>
      </c>
      <c r="G3541" t="s">
        <v>20430</v>
      </c>
      <c r="H3541" t="s">
        <v>20418</v>
      </c>
      <c r="I3541" t="s">
        <v>20431</v>
      </c>
      <c r="J3541" t="s">
        <v>302</v>
      </c>
      <c r="K3541" t="s">
        <v>302</v>
      </c>
      <c r="L3541" t="s">
        <v>303</v>
      </c>
      <c r="M3541" t="s">
        <v>1715</v>
      </c>
    </row>
    <row r="3542" spans="1:13" x14ac:dyDescent="0.2">
      <c r="A3542" t="s">
        <v>292</v>
      </c>
      <c r="B3542" t="s">
        <v>293</v>
      </c>
      <c r="C3542" t="s">
        <v>20436</v>
      </c>
      <c r="D3542" t="s">
        <v>572</v>
      </c>
      <c r="F3542" t="s">
        <v>20437</v>
      </c>
      <c r="G3542" t="s">
        <v>10529</v>
      </c>
      <c r="H3542" t="s">
        <v>20438</v>
      </c>
      <c r="I3542" t="s">
        <v>20418</v>
      </c>
      <c r="J3542" t="s">
        <v>302</v>
      </c>
      <c r="K3542" t="s">
        <v>302</v>
      </c>
      <c r="L3542" t="s">
        <v>303</v>
      </c>
      <c r="M3542" t="s">
        <v>1715</v>
      </c>
    </row>
    <row r="3543" spans="1:13" x14ac:dyDescent="0.2">
      <c r="A3543" t="s">
        <v>292</v>
      </c>
      <c r="B3543" t="s">
        <v>293</v>
      </c>
      <c r="C3543" t="s">
        <v>20439</v>
      </c>
      <c r="D3543" t="s">
        <v>20434</v>
      </c>
      <c r="F3543" t="s">
        <v>20440</v>
      </c>
      <c r="G3543" t="s">
        <v>20441</v>
      </c>
      <c r="H3543" t="s">
        <v>20418</v>
      </c>
      <c r="I3543" t="s">
        <v>20431</v>
      </c>
      <c r="J3543" t="s">
        <v>302</v>
      </c>
      <c r="K3543" t="s">
        <v>302</v>
      </c>
      <c r="L3543" t="s">
        <v>303</v>
      </c>
      <c r="M3543" t="s">
        <v>1715</v>
      </c>
    </row>
    <row r="3544" spans="1:13" x14ac:dyDescent="0.2">
      <c r="A3544" t="s">
        <v>292</v>
      </c>
      <c r="B3544" t="s">
        <v>293</v>
      </c>
      <c r="C3544" t="s">
        <v>20442</v>
      </c>
      <c r="D3544" t="s">
        <v>20434</v>
      </c>
      <c r="E3544" t="s">
        <v>4179</v>
      </c>
      <c r="F3544" t="s">
        <v>20443</v>
      </c>
      <c r="G3544" t="s">
        <v>20444</v>
      </c>
      <c r="H3544" t="s">
        <v>20418</v>
      </c>
      <c r="J3544" t="s">
        <v>20445</v>
      </c>
      <c r="K3544" t="s">
        <v>302</v>
      </c>
      <c r="L3544" t="s">
        <v>303</v>
      </c>
      <c r="M3544" t="s">
        <v>1715</v>
      </c>
    </row>
    <row r="3545" spans="1:13" x14ac:dyDescent="0.2">
      <c r="A3545" t="s">
        <v>292</v>
      </c>
      <c r="B3545" t="s">
        <v>293</v>
      </c>
      <c r="C3545" t="s">
        <v>20446</v>
      </c>
      <c r="D3545" t="s">
        <v>20434</v>
      </c>
      <c r="F3545" t="s">
        <v>20447</v>
      </c>
      <c r="G3545" t="s">
        <v>20430</v>
      </c>
      <c r="H3545" t="s">
        <v>20418</v>
      </c>
      <c r="I3545" t="s">
        <v>20431</v>
      </c>
      <c r="J3545" t="s">
        <v>302</v>
      </c>
      <c r="K3545" t="s">
        <v>302</v>
      </c>
      <c r="L3545" t="s">
        <v>303</v>
      </c>
      <c r="M3545" t="s">
        <v>1715</v>
      </c>
    </row>
    <row r="3546" spans="1:13" x14ac:dyDescent="0.2">
      <c r="A3546" t="s">
        <v>292</v>
      </c>
      <c r="B3546" t="s">
        <v>293</v>
      </c>
      <c r="C3546" t="s">
        <v>20448</v>
      </c>
      <c r="D3546" t="s">
        <v>20434</v>
      </c>
      <c r="E3546" t="s">
        <v>4179</v>
      </c>
      <c r="F3546" t="s">
        <v>20449</v>
      </c>
      <c r="H3546" t="s">
        <v>20450</v>
      </c>
      <c r="I3546" t="s">
        <v>20418</v>
      </c>
      <c r="J3546" t="s">
        <v>20451</v>
      </c>
      <c r="K3546" t="s">
        <v>20452</v>
      </c>
      <c r="L3546" t="s">
        <v>303</v>
      </c>
      <c r="M3546" t="s">
        <v>20453</v>
      </c>
    </row>
    <row r="3547" spans="1:13" x14ac:dyDescent="0.2">
      <c r="A3547" t="s">
        <v>292</v>
      </c>
      <c r="B3547" t="s">
        <v>293</v>
      </c>
      <c r="C3547" t="s">
        <v>20454</v>
      </c>
      <c r="D3547" t="s">
        <v>20455</v>
      </c>
      <c r="F3547" t="s">
        <v>20456</v>
      </c>
      <c r="G3547" t="s">
        <v>20457</v>
      </c>
      <c r="H3547" t="s">
        <v>20458</v>
      </c>
      <c r="I3547" t="s">
        <v>20431</v>
      </c>
      <c r="J3547" t="s">
        <v>20459</v>
      </c>
      <c r="K3547" t="s">
        <v>302</v>
      </c>
      <c r="L3547" t="s">
        <v>303</v>
      </c>
      <c r="M3547" t="s">
        <v>1715</v>
      </c>
    </row>
    <row r="3548" spans="1:13" x14ac:dyDescent="0.2">
      <c r="A3548" t="s">
        <v>292</v>
      </c>
      <c r="B3548" t="s">
        <v>293</v>
      </c>
      <c r="C3548" t="s">
        <v>20460</v>
      </c>
      <c r="D3548" t="s">
        <v>20461</v>
      </c>
      <c r="F3548" t="s">
        <v>20462</v>
      </c>
      <c r="G3548" t="s">
        <v>20463</v>
      </c>
      <c r="H3548" t="s">
        <v>20418</v>
      </c>
      <c r="I3548" t="s">
        <v>20431</v>
      </c>
      <c r="J3548" t="s">
        <v>302</v>
      </c>
      <c r="K3548" t="s">
        <v>302</v>
      </c>
      <c r="L3548" t="s">
        <v>303</v>
      </c>
      <c r="M3548" t="s">
        <v>20464</v>
      </c>
    </row>
    <row r="3549" spans="1:13" x14ac:dyDescent="0.2">
      <c r="A3549" t="s">
        <v>292</v>
      </c>
      <c r="B3549" t="s">
        <v>293</v>
      </c>
      <c r="C3549" t="s">
        <v>20465</v>
      </c>
      <c r="D3549" t="s">
        <v>20461</v>
      </c>
      <c r="F3549" t="s">
        <v>20466</v>
      </c>
      <c r="G3549" t="s">
        <v>20467</v>
      </c>
      <c r="H3549" t="s">
        <v>20418</v>
      </c>
      <c r="I3549" t="s">
        <v>20431</v>
      </c>
      <c r="J3549" t="s">
        <v>302</v>
      </c>
      <c r="K3549" t="s">
        <v>302</v>
      </c>
      <c r="L3549" t="s">
        <v>303</v>
      </c>
      <c r="M3549" t="s">
        <v>20464</v>
      </c>
    </row>
    <row r="3550" spans="1:13" x14ac:dyDescent="0.2">
      <c r="A3550" t="s">
        <v>292</v>
      </c>
      <c r="B3550" t="s">
        <v>293</v>
      </c>
      <c r="C3550" t="s">
        <v>20468</v>
      </c>
      <c r="D3550" t="s">
        <v>20469</v>
      </c>
      <c r="E3550" t="s">
        <v>10400</v>
      </c>
      <c r="F3550" t="s">
        <v>20470</v>
      </c>
      <c r="G3550" t="s">
        <v>20471</v>
      </c>
      <c r="H3550" t="s">
        <v>20450</v>
      </c>
      <c r="I3550" t="s">
        <v>20418</v>
      </c>
      <c r="J3550" t="s">
        <v>20472</v>
      </c>
      <c r="K3550" t="s">
        <v>302</v>
      </c>
      <c r="L3550" t="s">
        <v>303</v>
      </c>
      <c r="M3550" t="s">
        <v>20473</v>
      </c>
    </row>
    <row r="3551" spans="1:13" x14ac:dyDescent="0.2">
      <c r="A3551" t="s">
        <v>292</v>
      </c>
      <c r="B3551" t="s">
        <v>293</v>
      </c>
      <c r="C3551" t="s">
        <v>20474</v>
      </c>
      <c r="D3551" t="s">
        <v>20475</v>
      </c>
      <c r="F3551" t="s">
        <v>20476</v>
      </c>
      <c r="G3551" t="s">
        <v>20430</v>
      </c>
      <c r="H3551" t="s">
        <v>20418</v>
      </c>
      <c r="I3551" t="s">
        <v>20431</v>
      </c>
      <c r="J3551" t="s">
        <v>302</v>
      </c>
      <c r="K3551" t="s">
        <v>302</v>
      </c>
      <c r="L3551" t="s">
        <v>303</v>
      </c>
      <c r="M3551" t="s">
        <v>1715</v>
      </c>
    </row>
    <row r="3552" spans="1:13" x14ac:dyDescent="0.2">
      <c r="A3552" t="s">
        <v>292</v>
      </c>
      <c r="B3552" t="s">
        <v>293</v>
      </c>
      <c r="C3552" t="s">
        <v>20477</v>
      </c>
      <c r="D3552" t="s">
        <v>20478</v>
      </c>
      <c r="F3552" t="s">
        <v>20479</v>
      </c>
      <c r="G3552" t="s">
        <v>20430</v>
      </c>
      <c r="H3552" t="s">
        <v>20418</v>
      </c>
      <c r="I3552" t="s">
        <v>20431</v>
      </c>
      <c r="J3552" t="s">
        <v>302</v>
      </c>
      <c r="K3552" t="s">
        <v>302</v>
      </c>
      <c r="L3552" t="s">
        <v>303</v>
      </c>
      <c r="M3552" t="s">
        <v>1715</v>
      </c>
    </row>
    <row r="3553" spans="1:13" x14ac:dyDescent="0.2">
      <c r="A3553" t="s">
        <v>292</v>
      </c>
      <c r="B3553" t="s">
        <v>293</v>
      </c>
      <c r="C3553" t="s">
        <v>20480</v>
      </c>
      <c r="D3553" t="s">
        <v>20481</v>
      </c>
      <c r="F3553" t="s">
        <v>20482</v>
      </c>
      <c r="G3553" t="s">
        <v>20441</v>
      </c>
      <c r="H3553" t="s">
        <v>20418</v>
      </c>
      <c r="I3553" t="s">
        <v>20431</v>
      </c>
      <c r="J3553" t="s">
        <v>302</v>
      </c>
      <c r="K3553" t="s">
        <v>302</v>
      </c>
      <c r="L3553" t="s">
        <v>303</v>
      </c>
      <c r="M3553" t="s">
        <v>1715</v>
      </c>
    </row>
    <row r="3554" spans="1:13" x14ac:dyDescent="0.2">
      <c r="A3554" t="s">
        <v>292</v>
      </c>
      <c r="B3554" t="s">
        <v>293</v>
      </c>
      <c r="C3554" t="s">
        <v>20483</v>
      </c>
      <c r="D3554" t="s">
        <v>20484</v>
      </c>
      <c r="F3554" t="s">
        <v>20485</v>
      </c>
      <c r="G3554" t="s">
        <v>20430</v>
      </c>
      <c r="H3554" t="s">
        <v>20418</v>
      </c>
      <c r="I3554" t="s">
        <v>20431</v>
      </c>
      <c r="J3554" t="s">
        <v>302</v>
      </c>
      <c r="K3554" t="s">
        <v>302</v>
      </c>
      <c r="L3554" t="s">
        <v>303</v>
      </c>
      <c r="M3554" t="s">
        <v>1715</v>
      </c>
    </row>
    <row r="3555" spans="1:13" x14ac:dyDescent="0.2">
      <c r="A3555" t="s">
        <v>292</v>
      </c>
      <c r="B3555" t="s">
        <v>293</v>
      </c>
      <c r="C3555" t="s">
        <v>20486</v>
      </c>
      <c r="D3555" t="s">
        <v>20484</v>
      </c>
      <c r="F3555" t="s">
        <v>20487</v>
      </c>
      <c r="G3555" t="s">
        <v>20430</v>
      </c>
      <c r="H3555" t="s">
        <v>20418</v>
      </c>
      <c r="I3555" t="s">
        <v>20431</v>
      </c>
      <c r="J3555" t="s">
        <v>302</v>
      </c>
      <c r="K3555" t="s">
        <v>302</v>
      </c>
      <c r="L3555" t="s">
        <v>303</v>
      </c>
      <c r="M3555" t="s">
        <v>1715</v>
      </c>
    </row>
    <row r="3556" spans="1:13" x14ac:dyDescent="0.2">
      <c r="A3556" t="s">
        <v>292</v>
      </c>
      <c r="B3556" t="s">
        <v>293</v>
      </c>
      <c r="C3556" t="s">
        <v>20488</v>
      </c>
      <c r="D3556" t="s">
        <v>20484</v>
      </c>
      <c r="F3556" t="s">
        <v>20489</v>
      </c>
      <c r="G3556" t="s">
        <v>20490</v>
      </c>
      <c r="H3556" t="s">
        <v>20491</v>
      </c>
      <c r="I3556" t="s">
        <v>20418</v>
      </c>
      <c r="J3556" t="s">
        <v>302</v>
      </c>
      <c r="K3556" t="s">
        <v>302</v>
      </c>
      <c r="L3556" t="s">
        <v>303</v>
      </c>
      <c r="M3556" t="s">
        <v>985</v>
      </c>
    </row>
    <row r="3557" spans="1:13" x14ac:dyDescent="0.2">
      <c r="A3557" t="s">
        <v>292</v>
      </c>
      <c r="B3557" t="s">
        <v>293</v>
      </c>
      <c r="C3557" t="s">
        <v>20492</v>
      </c>
      <c r="D3557" t="s">
        <v>20493</v>
      </c>
      <c r="F3557" t="s">
        <v>20494</v>
      </c>
      <c r="G3557" t="s">
        <v>20430</v>
      </c>
      <c r="H3557" t="s">
        <v>20418</v>
      </c>
      <c r="I3557" t="s">
        <v>20431</v>
      </c>
      <c r="J3557" t="s">
        <v>302</v>
      </c>
      <c r="K3557" t="s">
        <v>302</v>
      </c>
      <c r="L3557" t="s">
        <v>303</v>
      </c>
      <c r="M3557" t="s">
        <v>1715</v>
      </c>
    </row>
    <row r="3558" spans="1:13" x14ac:dyDescent="0.2">
      <c r="A3558" t="s">
        <v>292</v>
      </c>
      <c r="B3558" t="s">
        <v>293</v>
      </c>
      <c r="C3558" t="s">
        <v>20495</v>
      </c>
      <c r="D3558" t="s">
        <v>20496</v>
      </c>
      <c r="F3558" t="s">
        <v>20497</v>
      </c>
      <c r="G3558" t="s">
        <v>20430</v>
      </c>
      <c r="H3558" t="s">
        <v>20418</v>
      </c>
      <c r="I3558" t="s">
        <v>20431</v>
      </c>
      <c r="J3558" t="s">
        <v>302</v>
      </c>
      <c r="K3558" t="s">
        <v>302</v>
      </c>
      <c r="L3558" t="s">
        <v>303</v>
      </c>
      <c r="M3558" t="s">
        <v>1715</v>
      </c>
    </row>
    <row r="3559" spans="1:13" x14ac:dyDescent="0.2">
      <c r="A3559" t="s">
        <v>292</v>
      </c>
      <c r="B3559" t="s">
        <v>293</v>
      </c>
      <c r="C3559" t="s">
        <v>20498</v>
      </c>
      <c r="D3559" t="s">
        <v>20499</v>
      </c>
      <c r="E3559" t="s">
        <v>4179</v>
      </c>
      <c r="F3559" t="s">
        <v>20500</v>
      </c>
      <c r="G3559" t="s">
        <v>20501</v>
      </c>
      <c r="H3559" t="s">
        <v>20450</v>
      </c>
      <c r="I3559" t="s">
        <v>20418</v>
      </c>
      <c r="J3559" t="s">
        <v>20502</v>
      </c>
      <c r="K3559" t="s">
        <v>302</v>
      </c>
      <c r="L3559" t="s">
        <v>303</v>
      </c>
      <c r="M3559" t="s">
        <v>2027</v>
      </c>
    </row>
    <row r="3560" spans="1:13" x14ac:dyDescent="0.2">
      <c r="A3560" t="s">
        <v>292</v>
      </c>
      <c r="B3560" t="s">
        <v>293</v>
      </c>
      <c r="C3560" t="s">
        <v>20503</v>
      </c>
      <c r="D3560" t="s">
        <v>20504</v>
      </c>
      <c r="F3560" t="s">
        <v>20505</v>
      </c>
      <c r="G3560" t="s">
        <v>19046</v>
      </c>
      <c r="H3560" t="s">
        <v>20450</v>
      </c>
      <c r="I3560" t="s">
        <v>20418</v>
      </c>
      <c r="J3560" t="s">
        <v>20506</v>
      </c>
      <c r="K3560" t="s">
        <v>302</v>
      </c>
      <c r="L3560" t="s">
        <v>303</v>
      </c>
      <c r="M3560" t="s">
        <v>20507</v>
      </c>
    </row>
    <row r="3561" spans="1:13" x14ac:dyDescent="0.2">
      <c r="A3561" t="s">
        <v>292</v>
      </c>
      <c r="B3561" t="s">
        <v>293</v>
      </c>
      <c r="C3561" t="s">
        <v>20508</v>
      </c>
      <c r="D3561" t="s">
        <v>20509</v>
      </c>
      <c r="F3561" t="s">
        <v>20510</v>
      </c>
      <c r="H3561" t="s">
        <v>20450</v>
      </c>
      <c r="I3561" t="s">
        <v>20418</v>
      </c>
      <c r="J3561" t="s">
        <v>20511</v>
      </c>
      <c r="K3561" t="s">
        <v>302</v>
      </c>
      <c r="L3561" t="s">
        <v>303</v>
      </c>
      <c r="M3561" t="s">
        <v>20512</v>
      </c>
    </row>
    <row r="3562" spans="1:13" x14ac:dyDescent="0.2">
      <c r="A3562" t="s">
        <v>292</v>
      </c>
      <c r="B3562" t="s">
        <v>293</v>
      </c>
      <c r="C3562" t="s">
        <v>20513</v>
      </c>
      <c r="D3562" t="s">
        <v>20514</v>
      </c>
      <c r="F3562" t="s">
        <v>20515</v>
      </c>
      <c r="G3562" t="s">
        <v>20516</v>
      </c>
      <c r="H3562" t="s">
        <v>20450</v>
      </c>
      <c r="I3562" t="s">
        <v>20418</v>
      </c>
      <c r="J3562" t="s">
        <v>20517</v>
      </c>
      <c r="K3562" t="s">
        <v>302</v>
      </c>
      <c r="L3562" t="s">
        <v>303</v>
      </c>
      <c r="M3562" t="s">
        <v>20518</v>
      </c>
    </row>
    <row r="3563" spans="1:13" x14ac:dyDescent="0.2">
      <c r="A3563" t="s">
        <v>292</v>
      </c>
      <c r="B3563" t="s">
        <v>293</v>
      </c>
      <c r="C3563" t="s">
        <v>20519</v>
      </c>
      <c r="D3563" t="s">
        <v>20514</v>
      </c>
      <c r="F3563" t="s">
        <v>20520</v>
      </c>
      <c r="G3563" t="s">
        <v>20521</v>
      </c>
      <c r="H3563" t="s">
        <v>20522</v>
      </c>
      <c r="I3563" t="s">
        <v>20418</v>
      </c>
      <c r="J3563" t="s">
        <v>20523</v>
      </c>
      <c r="K3563" t="s">
        <v>302</v>
      </c>
      <c r="L3563" t="s">
        <v>303</v>
      </c>
      <c r="M3563" t="s">
        <v>2233</v>
      </c>
    </row>
    <row r="3564" spans="1:13" x14ac:dyDescent="0.2">
      <c r="A3564" t="s">
        <v>292</v>
      </c>
      <c r="B3564" t="s">
        <v>293</v>
      </c>
      <c r="C3564" t="s">
        <v>20524</v>
      </c>
      <c r="D3564" t="s">
        <v>20525</v>
      </c>
      <c r="F3564" t="s">
        <v>20526</v>
      </c>
      <c r="H3564" t="s">
        <v>20450</v>
      </c>
      <c r="I3564" t="s">
        <v>20418</v>
      </c>
      <c r="J3564" t="s">
        <v>20527</v>
      </c>
      <c r="K3564" t="s">
        <v>20528</v>
      </c>
      <c r="L3564" t="s">
        <v>303</v>
      </c>
      <c r="M3564" t="s">
        <v>10830</v>
      </c>
    </row>
    <row r="3565" spans="1:13" x14ac:dyDescent="0.2">
      <c r="A3565" t="s">
        <v>292</v>
      </c>
      <c r="B3565" t="s">
        <v>293</v>
      </c>
      <c r="C3565" t="s">
        <v>20529</v>
      </c>
      <c r="D3565" t="s">
        <v>20421</v>
      </c>
      <c r="F3565" t="s">
        <v>20530</v>
      </c>
      <c r="H3565" t="s">
        <v>20531</v>
      </c>
      <c r="I3565" t="s">
        <v>20418</v>
      </c>
      <c r="J3565" t="s">
        <v>20532</v>
      </c>
      <c r="K3565" t="s">
        <v>20533</v>
      </c>
      <c r="L3565" t="s">
        <v>303</v>
      </c>
      <c r="M3565" t="s">
        <v>1807</v>
      </c>
    </row>
    <row r="3566" spans="1:13" x14ac:dyDescent="0.2">
      <c r="A3566" t="s">
        <v>292</v>
      </c>
      <c r="B3566" t="s">
        <v>293</v>
      </c>
      <c r="C3566" t="s">
        <v>20534</v>
      </c>
      <c r="D3566" t="s">
        <v>20535</v>
      </c>
      <c r="F3566" t="s">
        <v>20536</v>
      </c>
      <c r="H3566" t="s">
        <v>20450</v>
      </c>
      <c r="J3566" t="s">
        <v>20537</v>
      </c>
      <c r="K3566" t="s">
        <v>20538</v>
      </c>
      <c r="L3566" t="s">
        <v>303</v>
      </c>
      <c r="M3566" t="s">
        <v>20539</v>
      </c>
    </row>
    <row r="3567" spans="1:13" x14ac:dyDescent="0.2">
      <c r="A3567" t="s">
        <v>292</v>
      </c>
      <c r="B3567" t="s">
        <v>293</v>
      </c>
      <c r="C3567" t="s">
        <v>20540</v>
      </c>
      <c r="D3567" t="s">
        <v>349</v>
      </c>
      <c r="E3567" t="s">
        <v>476</v>
      </c>
      <c r="F3567" t="s">
        <v>20541</v>
      </c>
      <c r="G3567" t="s">
        <v>20542</v>
      </c>
      <c r="H3567" t="s">
        <v>20543</v>
      </c>
      <c r="J3567" t="s">
        <v>20544</v>
      </c>
      <c r="K3567" t="s">
        <v>302</v>
      </c>
      <c r="L3567" t="s">
        <v>303</v>
      </c>
      <c r="M3567" t="s">
        <v>20545</v>
      </c>
    </row>
    <row r="3568" spans="1:13" x14ac:dyDescent="0.2">
      <c r="A3568" t="s">
        <v>292</v>
      </c>
      <c r="B3568" t="s">
        <v>293</v>
      </c>
      <c r="C3568" t="s">
        <v>20546</v>
      </c>
      <c r="D3568" t="s">
        <v>349</v>
      </c>
      <c r="E3568" t="s">
        <v>476</v>
      </c>
      <c r="F3568" t="s">
        <v>20547</v>
      </c>
      <c r="H3568" t="s">
        <v>20522</v>
      </c>
      <c r="J3568" t="s">
        <v>20548</v>
      </c>
      <c r="K3568" t="s">
        <v>302</v>
      </c>
      <c r="L3568" t="s">
        <v>303</v>
      </c>
      <c r="M3568" t="s">
        <v>20549</v>
      </c>
    </row>
    <row r="3569" spans="1:13" x14ac:dyDescent="0.2">
      <c r="A3569" t="s">
        <v>292</v>
      </c>
      <c r="B3569" t="s">
        <v>293</v>
      </c>
      <c r="C3569" t="s">
        <v>20550</v>
      </c>
      <c r="D3569" t="s">
        <v>20551</v>
      </c>
      <c r="E3569" t="s">
        <v>20552</v>
      </c>
      <c r="F3569" t="s">
        <v>20553</v>
      </c>
      <c r="G3569" t="s">
        <v>20554</v>
      </c>
      <c r="H3569" t="s">
        <v>20450</v>
      </c>
      <c r="J3569" t="s">
        <v>20555</v>
      </c>
      <c r="K3569" t="s">
        <v>302</v>
      </c>
      <c r="L3569" t="s">
        <v>303</v>
      </c>
      <c r="M3569" t="s">
        <v>2906</v>
      </c>
    </row>
    <row r="3570" spans="1:13" x14ac:dyDescent="0.2">
      <c r="A3570" t="s">
        <v>292</v>
      </c>
      <c r="B3570" t="s">
        <v>293</v>
      </c>
      <c r="C3570" t="s">
        <v>20556</v>
      </c>
      <c r="D3570" t="s">
        <v>20557</v>
      </c>
      <c r="E3570" t="s">
        <v>20558</v>
      </c>
      <c r="F3570" t="s">
        <v>14691</v>
      </c>
      <c r="G3570" t="s">
        <v>20559</v>
      </c>
      <c r="H3570" t="s">
        <v>20522</v>
      </c>
      <c r="I3570" t="s">
        <v>20418</v>
      </c>
      <c r="J3570" t="s">
        <v>20560</v>
      </c>
      <c r="K3570" t="s">
        <v>20561</v>
      </c>
      <c r="L3570" t="s">
        <v>303</v>
      </c>
      <c r="M3570" t="s">
        <v>7077</v>
      </c>
    </row>
    <row r="3571" spans="1:13" x14ac:dyDescent="0.2">
      <c r="A3571" t="s">
        <v>292</v>
      </c>
      <c r="B3571" t="s">
        <v>293</v>
      </c>
      <c r="C3571" t="s">
        <v>20562</v>
      </c>
      <c r="D3571" t="s">
        <v>20563</v>
      </c>
      <c r="E3571" t="s">
        <v>20564</v>
      </c>
      <c r="F3571" t="s">
        <v>20565</v>
      </c>
      <c r="G3571" t="s">
        <v>20566</v>
      </c>
      <c r="H3571" t="s">
        <v>20567</v>
      </c>
      <c r="I3571" t="s">
        <v>20568</v>
      </c>
      <c r="J3571" t="s">
        <v>20569</v>
      </c>
      <c r="K3571" t="s">
        <v>20570</v>
      </c>
      <c r="L3571" t="s">
        <v>303</v>
      </c>
      <c r="M3571" t="s">
        <v>1857</v>
      </c>
    </row>
    <row r="3572" spans="1:13" x14ac:dyDescent="0.2">
      <c r="A3572" t="s">
        <v>292</v>
      </c>
      <c r="B3572" t="s">
        <v>293</v>
      </c>
      <c r="C3572" t="s">
        <v>20571</v>
      </c>
      <c r="D3572" t="s">
        <v>20572</v>
      </c>
      <c r="E3572" t="s">
        <v>20564</v>
      </c>
      <c r="F3572" t="s">
        <v>20573</v>
      </c>
      <c r="G3572" t="s">
        <v>20574</v>
      </c>
      <c r="H3572" t="s">
        <v>20568</v>
      </c>
      <c r="J3572" t="s">
        <v>20575</v>
      </c>
      <c r="K3572" t="s">
        <v>20576</v>
      </c>
      <c r="L3572" t="s">
        <v>303</v>
      </c>
      <c r="M3572" t="s">
        <v>11596</v>
      </c>
    </row>
    <row r="3573" spans="1:13" x14ac:dyDescent="0.2">
      <c r="A3573" t="s">
        <v>292</v>
      </c>
      <c r="B3573" t="s">
        <v>293</v>
      </c>
      <c r="C3573" t="s">
        <v>20577</v>
      </c>
      <c r="D3573" t="s">
        <v>20578</v>
      </c>
      <c r="E3573" t="s">
        <v>4179</v>
      </c>
      <c r="F3573" t="s">
        <v>20579</v>
      </c>
      <c r="G3573" t="s">
        <v>20580</v>
      </c>
      <c r="H3573" t="s">
        <v>20581</v>
      </c>
      <c r="I3573" t="s">
        <v>20568</v>
      </c>
      <c r="J3573" t="s">
        <v>20582</v>
      </c>
      <c r="K3573" t="s">
        <v>20583</v>
      </c>
      <c r="L3573" t="s">
        <v>303</v>
      </c>
      <c r="M3573" t="s">
        <v>20584</v>
      </c>
    </row>
    <row r="3574" spans="1:13" x14ac:dyDescent="0.2">
      <c r="A3574" t="s">
        <v>292</v>
      </c>
      <c r="B3574" t="s">
        <v>293</v>
      </c>
      <c r="C3574" t="s">
        <v>20585</v>
      </c>
      <c r="D3574" t="s">
        <v>20578</v>
      </c>
      <c r="E3574" t="s">
        <v>4179</v>
      </c>
      <c r="F3574" t="s">
        <v>20586</v>
      </c>
      <c r="G3574" t="s">
        <v>20587</v>
      </c>
      <c r="H3574" t="s">
        <v>20581</v>
      </c>
      <c r="I3574" t="s">
        <v>20568</v>
      </c>
      <c r="J3574" t="s">
        <v>20588</v>
      </c>
      <c r="K3574" t="s">
        <v>20589</v>
      </c>
      <c r="L3574" t="s">
        <v>303</v>
      </c>
      <c r="M3574" t="s">
        <v>20584</v>
      </c>
    </row>
    <row r="3575" spans="1:13" x14ac:dyDescent="0.2">
      <c r="A3575" t="s">
        <v>292</v>
      </c>
      <c r="B3575" t="s">
        <v>293</v>
      </c>
      <c r="C3575" t="s">
        <v>20590</v>
      </c>
      <c r="D3575" t="s">
        <v>20572</v>
      </c>
      <c r="E3575" t="s">
        <v>20067</v>
      </c>
      <c r="F3575" t="s">
        <v>20591</v>
      </c>
      <c r="G3575" t="s">
        <v>20574</v>
      </c>
      <c r="H3575" t="s">
        <v>20568</v>
      </c>
      <c r="J3575" t="s">
        <v>20592</v>
      </c>
      <c r="K3575" t="s">
        <v>20593</v>
      </c>
      <c r="L3575" t="s">
        <v>303</v>
      </c>
      <c r="M3575" t="s">
        <v>11596</v>
      </c>
    </row>
    <row r="3576" spans="1:13" x14ac:dyDescent="0.2">
      <c r="A3576" t="s">
        <v>292</v>
      </c>
      <c r="B3576" t="s">
        <v>293</v>
      </c>
      <c r="C3576" t="s">
        <v>20594</v>
      </c>
      <c r="D3576" t="s">
        <v>20578</v>
      </c>
      <c r="E3576" t="s">
        <v>4179</v>
      </c>
      <c r="F3576" t="s">
        <v>20595</v>
      </c>
      <c r="G3576" t="s">
        <v>1138</v>
      </c>
      <c r="H3576" t="s">
        <v>20581</v>
      </c>
      <c r="I3576" t="s">
        <v>20568</v>
      </c>
      <c r="J3576" t="s">
        <v>20596</v>
      </c>
      <c r="K3576" t="s">
        <v>20597</v>
      </c>
      <c r="L3576" t="s">
        <v>303</v>
      </c>
      <c r="M3576" t="s">
        <v>4236</v>
      </c>
    </row>
    <row r="3577" spans="1:13" x14ac:dyDescent="0.2">
      <c r="A3577" t="s">
        <v>292</v>
      </c>
      <c r="B3577" t="s">
        <v>293</v>
      </c>
      <c r="C3577" t="s">
        <v>20598</v>
      </c>
      <c r="D3577" t="s">
        <v>20599</v>
      </c>
      <c r="E3577" t="s">
        <v>20600</v>
      </c>
      <c r="F3577" t="s">
        <v>20601</v>
      </c>
      <c r="G3577" t="s">
        <v>20581</v>
      </c>
      <c r="H3577" t="s">
        <v>20568</v>
      </c>
      <c r="J3577" t="s">
        <v>20602</v>
      </c>
      <c r="K3577" t="s">
        <v>20603</v>
      </c>
      <c r="L3577" t="s">
        <v>303</v>
      </c>
      <c r="M3577" t="s">
        <v>5192</v>
      </c>
    </row>
    <row r="3578" spans="1:13" x14ac:dyDescent="0.2">
      <c r="A3578" t="s">
        <v>292</v>
      </c>
      <c r="B3578" t="s">
        <v>293</v>
      </c>
      <c r="C3578" t="s">
        <v>20604</v>
      </c>
      <c r="D3578" t="s">
        <v>572</v>
      </c>
      <c r="E3578" t="s">
        <v>573</v>
      </c>
      <c r="F3578" t="s">
        <v>5008</v>
      </c>
      <c r="G3578" t="s">
        <v>20605</v>
      </c>
      <c r="H3578" t="s">
        <v>20568</v>
      </c>
      <c r="J3578" t="s">
        <v>20606</v>
      </c>
      <c r="K3578" t="s">
        <v>20607</v>
      </c>
      <c r="L3578" t="s">
        <v>303</v>
      </c>
      <c r="M3578" t="s">
        <v>5192</v>
      </c>
    </row>
    <row r="3579" spans="1:13" x14ac:dyDescent="0.2">
      <c r="A3579" t="s">
        <v>292</v>
      </c>
      <c r="B3579" t="s">
        <v>293</v>
      </c>
      <c r="C3579" t="s">
        <v>20608</v>
      </c>
      <c r="D3579" t="s">
        <v>20578</v>
      </c>
      <c r="E3579" t="s">
        <v>4179</v>
      </c>
      <c r="F3579" t="s">
        <v>12908</v>
      </c>
      <c r="G3579" t="s">
        <v>17829</v>
      </c>
      <c r="H3579" t="s">
        <v>20609</v>
      </c>
      <c r="I3579" t="s">
        <v>20568</v>
      </c>
      <c r="J3579" t="s">
        <v>20610</v>
      </c>
      <c r="K3579" t="s">
        <v>20611</v>
      </c>
      <c r="L3579" t="s">
        <v>303</v>
      </c>
      <c r="M3579" t="s">
        <v>5192</v>
      </c>
    </row>
    <row r="3580" spans="1:13" x14ac:dyDescent="0.2">
      <c r="A3580" t="s">
        <v>292</v>
      </c>
      <c r="B3580" t="s">
        <v>293</v>
      </c>
      <c r="C3580" t="s">
        <v>20612</v>
      </c>
      <c r="D3580" t="s">
        <v>20613</v>
      </c>
      <c r="E3580" t="s">
        <v>20614</v>
      </c>
      <c r="F3580" t="s">
        <v>20615</v>
      </c>
      <c r="G3580" t="s">
        <v>20609</v>
      </c>
      <c r="I3580" t="s">
        <v>20568</v>
      </c>
      <c r="J3580" t="s">
        <v>20616</v>
      </c>
      <c r="K3580" t="s">
        <v>20617</v>
      </c>
      <c r="L3580" t="s">
        <v>303</v>
      </c>
      <c r="M3580" t="s">
        <v>5192</v>
      </c>
    </row>
    <row r="3581" spans="1:13" x14ac:dyDescent="0.2">
      <c r="A3581" t="s">
        <v>292</v>
      </c>
      <c r="B3581" t="s">
        <v>293</v>
      </c>
      <c r="C3581" t="s">
        <v>20618</v>
      </c>
      <c r="D3581" t="s">
        <v>20619</v>
      </c>
      <c r="E3581" t="s">
        <v>20620</v>
      </c>
      <c r="F3581" t="s">
        <v>20621</v>
      </c>
      <c r="G3581" t="s">
        <v>20622</v>
      </c>
      <c r="H3581" t="s">
        <v>20568</v>
      </c>
      <c r="J3581" t="s">
        <v>20623</v>
      </c>
      <c r="K3581" t="s">
        <v>20624</v>
      </c>
      <c r="L3581" t="s">
        <v>303</v>
      </c>
      <c r="M3581" t="s">
        <v>5192</v>
      </c>
    </row>
    <row r="3582" spans="1:13" x14ac:dyDescent="0.2">
      <c r="A3582" t="s">
        <v>292</v>
      </c>
      <c r="B3582" t="s">
        <v>293</v>
      </c>
      <c r="C3582" t="s">
        <v>20625</v>
      </c>
      <c r="D3582" t="s">
        <v>20626</v>
      </c>
      <c r="E3582" t="s">
        <v>20627</v>
      </c>
      <c r="F3582" t="s">
        <v>20628</v>
      </c>
      <c r="G3582" t="s">
        <v>20581</v>
      </c>
      <c r="H3582" t="s">
        <v>20568</v>
      </c>
      <c r="J3582" t="s">
        <v>20629</v>
      </c>
      <c r="K3582" t="s">
        <v>20630</v>
      </c>
      <c r="L3582" t="s">
        <v>303</v>
      </c>
      <c r="M3582" t="s">
        <v>2489</v>
      </c>
    </row>
    <row r="3583" spans="1:13" x14ac:dyDescent="0.2">
      <c r="A3583" t="s">
        <v>292</v>
      </c>
      <c r="B3583" t="s">
        <v>293</v>
      </c>
      <c r="C3583" t="s">
        <v>20631</v>
      </c>
      <c r="D3583" t="s">
        <v>20578</v>
      </c>
      <c r="E3583" t="s">
        <v>4179</v>
      </c>
      <c r="F3583" t="s">
        <v>20632</v>
      </c>
      <c r="G3583" t="s">
        <v>20633</v>
      </c>
      <c r="I3583" t="s">
        <v>20568</v>
      </c>
      <c r="J3583" t="s">
        <v>20634</v>
      </c>
      <c r="K3583" t="s">
        <v>20635</v>
      </c>
      <c r="L3583" t="s">
        <v>303</v>
      </c>
      <c r="M3583" t="s">
        <v>18336</v>
      </c>
    </row>
    <row r="3584" spans="1:13" x14ac:dyDescent="0.2">
      <c r="A3584" t="s">
        <v>292</v>
      </c>
      <c r="B3584" t="s">
        <v>293</v>
      </c>
      <c r="C3584" t="s">
        <v>20636</v>
      </c>
      <c r="D3584" t="s">
        <v>20578</v>
      </c>
      <c r="E3584" t="s">
        <v>4179</v>
      </c>
      <c r="F3584" t="s">
        <v>20637</v>
      </c>
      <c r="G3584" t="s">
        <v>20638</v>
      </c>
      <c r="H3584" t="s">
        <v>20581</v>
      </c>
      <c r="I3584" t="s">
        <v>20568</v>
      </c>
      <c r="J3584" t="s">
        <v>20639</v>
      </c>
      <c r="K3584" t="s">
        <v>20640</v>
      </c>
      <c r="L3584" t="s">
        <v>303</v>
      </c>
      <c r="M3584" t="s">
        <v>18336</v>
      </c>
    </row>
    <row r="3585" spans="1:13" x14ac:dyDescent="0.2">
      <c r="A3585" t="s">
        <v>292</v>
      </c>
      <c r="B3585" t="s">
        <v>293</v>
      </c>
      <c r="C3585" t="s">
        <v>20641</v>
      </c>
      <c r="D3585" t="s">
        <v>20578</v>
      </c>
      <c r="E3585" t="s">
        <v>4179</v>
      </c>
      <c r="F3585" t="s">
        <v>20642</v>
      </c>
      <c r="G3585" t="s">
        <v>8250</v>
      </c>
      <c r="H3585" t="s">
        <v>20568</v>
      </c>
      <c r="J3585" t="s">
        <v>20643</v>
      </c>
      <c r="K3585" t="s">
        <v>20644</v>
      </c>
      <c r="L3585" t="s">
        <v>303</v>
      </c>
      <c r="M3585" t="s">
        <v>13731</v>
      </c>
    </row>
    <row r="3586" spans="1:13" x14ac:dyDescent="0.2">
      <c r="A3586" t="s">
        <v>292</v>
      </c>
      <c r="B3586" t="s">
        <v>293</v>
      </c>
      <c r="C3586" t="s">
        <v>20645</v>
      </c>
      <c r="D3586" t="s">
        <v>20578</v>
      </c>
      <c r="E3586" t="s">
        <v>4179</v>
      </c>
      <c r="F3586" t="s">
        <v>20646</v>
      </c>
      <c r="G3586" t="s">
        <v>8250</v>
      </c>
      <c r="H3586" t="s">
        <v>20568</v>
      </c>
      <c r="J3586" t="s">
        <v>20647</v>
      </c>
      <c r="K3586" t="s">
        <v>20648</v>
      </c>
      <c r="L3586" t="s">
        <v>303</v>
      </c>
      <c r="M3586" t="s">
        <v>7500</v>
      </c>
    </row>
    <row r="3587" spans="1:13" x14ac:dyDescent="0.2">
      <c r="A3587" t="s">
        <v>292</v>
      </c>
      <c r="B3587" t="s">
        <v>293</v>
      </c>
      <c r="C3587" t="s">
        <v>20649</v>
      </c>
      <c r="D3587" t="s">
        <v>349</v>
      </c>
      <c r="F3587" t="s">
        <v>20650</v>
      </c>
      <c r="H3587" t="s">
        <v>20581</v>
      </c>
      <c r="I3587" t="s">
        <v>20568</v>
      </c>
      <c r="J3587" t="s">
        <v>20651</v>
      </c>
      <c r="K3587" t="s">
        <v>20652</v>
      </c>
      <c r="L3587" t="s">
        <v>303</v>
      </c>
      <c r="M3587" t="s">
        <v>5713</v>
      </c>
    </row>
    <row r="3588" spans="1:13" x14ac:dyDescent="0.2">
      <c r="A3588" t="s">
        <v>292</v>
      </c>
      <c r="B3588" t="s">
        <v>293</v>
      </c>
      <c r="C3588" t="s">
        <v>20653</v>
      </c>
      <c r="D3588" t="s">
        <v>20578</v>
      </c>
      <c r="E3588" t="s">
        <v>4179</v>
      </c>
      <c r="F3588" t="s">
        <v>20595</v>
      </c>
      <c r="G3588" t="s">
        <v>20654</v>
      </c>
      <c r="H3588" t="s">
        <v>8250</v>
      </c>
      <c r="I3588" t="s">
        <v>20568</v>
      </c>
      <c r="J3588" t="s">
        <v>20655</v>
      </c>
      <c r="K3588" t="s">
        <v>20656</v>
      </c>
      <c r="L3588" t="s">
        <v>303</v>
      </c>
      <c r="M3588" t="s">
        <v>20657</v>
      </c>
    </row>
    <row r="3589" spans="1:13" x14ac:dyDescent="0.2">
      <c r="A3589" t="s">
        <v>292</v>
      </c>
      <c r="B3589" t="s">
        <v>293</v>
      </c>
      <c r="C3589" t="s">
        <v>20658</v>
      </c>
      <c r="D3589" t="s">
        <v>20563</v>
      </c>
      <c r="E3589" t="s">
        <v>20659</v>
      </c>
      <c r="F3589" t="s">
        <v>608</v>
      </c>
      <c r="G3589" t="s">
        <v>20605</v>
      </c>
      <c r="H3589" t="s">
        <v>20568</v>
      </c>
      <c r="J3589" t="s">
        <v>20660</v>
      </c>
      <c r="K3589" t="s">
        <v>20661</v>
      </c>
      <c r="L3589" t="s">
        <v>303</v>
      </c>
      <c r="M3589" t="s">
        <v>1323</v>
      </c>
    </row>
    <row r="3590" spans="1:13" x14ac:dyDescent="0.2">
      <c r="A3590" t="s">
        <v>292</v>
      </c>
      <c r="B3590" t="s">
        <v>293</v>
      </c>
      <c r="C3590" t="s">
        <v>20662</v>
      </c>
      <c r="D3590" t="s">
        <v>20663</v>
      </c>
      <c r="E3590" t="s">
        <v>20664</v>
      </c>
      <c r="F3590" t="s">
        <v>20665</v>
      </c>
      <c r="G3590" t="s">
        <v>10529</v>
      </c>
      <c r="H3590" t="s">
        <v>20666</v>
      </c>
      <c r="I3590" t="s">
        <v>20568</v>
      </c>
      <c r="J3590" t="s">
        <v>20667</v>
      </c>
      <c r="K3590" t="s">
        <v>20668</v>
      </c>
      <c r="L3590" t="s">
        <v>303</v>
      </c>
      <c r="M3590" t="s">
        <v>12200</v>
      </c>
    </row>
    <row r="3591" spans="1:13" x14ac:dyDescent="0.2">
      <c r="A3591" t="s">
        <v>292</v>
      </c>
      <c r="B3591" t="s">
        <v>293</v>
      </c>
      <c r="C3591" t="s">
        <v>20669</v>
      </c>
      <c r="D3591" t="s">
        <v>20563</v>
      </c>
      <c r="E3591" t="s">
        <v>20564</v>
      </c>
      <c r="F3591" t="s">
        <v>20670</v>
      </c>
      <c r="H3591" t="s">
        <v>20581</v>
      </c>
      <c r="I3591" t="s">
        <v>20568</v>
      </c>
      <c r="J3591" t="s">
        <v>20671</v>
      </c>
      <c r="K3591" t="s">
        <v>20672</v>
      </c>
      <c r="L3591" t="s">
        <v>303</v>
      </c>
      <c r="M3591" t="s">
        <v>836</v>
      </c>
    </row>
    <row r="3592" spans="1:13" x14ac:dyDescent="0.2">
      <c r="A3592" t="s">
        <v>292</v>
      </c>
      <c r="B3592" t="s">
        <v>293</v>
      </c>
      <c r="C3592" t="s">
        <v>20673</v>
      </c>
      <c r="D3592" t="s">
        <v>20674</v>
      </c>
      <c r="E3592" t="s">
        <v>20675</v>
      </c>
      <c r="F3592" t="s">
        <v>20676</v>
      </c>
      <c r="H3592" t="s">
        <v>20633</v>
      </c>
      <c r="I3592" t="s">
        <v>20568</v>
      </c>
      <c r="J3592" t="s">
        <v>20677</v>
      </c>
      <c r="K3592" t="s">
        <v>20678</v>
      </c>
      <c r="L3592" t="s">
        <v>303</v>
      </c>
      <c r="M3592" t="s">
        <v>20679</v>
      </c>
    </row>
    <row r="3593" spans="1:13" x14ac:dyDescent="0.2">
      <c r="A3593" t="s">
        <v>292</v>
      </c>
      <c r="B3593" t="s">
        <v>293</v>
      </c>
      <c r="C3593" t="s">
        <v>20680</v>
      </c>
      <c r="D3593" t="s">
        <v>20681</v>
      </c>
      <c r="E3593" t="s">
        <v>10859</v>
      </c>
      <c r="F3593" t="s">
        <v>10529</v>
      </c>
      <c r="G3593" t="s">
        <v>20682</v>
      </c>
      <c r="I3593" t="s">
        <v>20568</v>
      </c>
      <c r="J3593" t="s">
        <v>20683</v>
      </c>
      <c r="K3593" t="s">
        <v>20684</v>
      </c>
      <c r="L3593" t="s">
        <v>303</v>
      </c>
      <c r="M3593" t="s">
        <v>5347</v>
      </c>
    </row>
    <row r="3594" spans="1:13" x14ac:dyDescent="0.2">
      <c r="A3594" t="s">
        <v>20685</v>
      </c>
      <c r="B3594" t="s">
        <v>20686</v>
      </c>
      <c r="C3594" t="s">
        <v>20687</v>
      </c>
      <c r="D3594" t="s">
        <v>295</v>
      </c>
      <c r="E3594" t="s">
        <v>296</v>
      </c>
      <c r="F3594" t="s">
        <v>20688</v>
      </c>
      <c r="G3594" t="s">
        <v>20689</v>
      </c>
      <c r="H3594" t="s">
        <v>299</v>
      </c>
      <c r="J3594" t="s">
        <v>20690</v>
      </c>
      <c r="K3594" t="s">
        <v>302</v>
      </c>
      <c r="L3594" t="s">
        <v>303</v>
      </c>
      <c r="M3594" t="s">
        <v>2653</v>
      </c>
    </row>
    <row r="3595" spans="1:13" x14ac:dyDescent="0.2">
      <c r="A3595" t="s">
        <v>20685</v>
      </c>
      <c r="B3595" t="s">
        <v>20686</v>
      </c>
      <c r="C3595" t="s">
        <v>20691</v>
      </c>
      <c r="D3595" t="s">
        <v>20692</v>
      </c>
      <c r="E3595" t="s">
        <v>20693</v>
      </c>
      <c r="F3595" t="s">
        <v>20694</v>
      </c>
      <c r="G3595" t="s">
        <v>20695</v>
      </c>
      <c r="I3595" t="s">
        <v>300</v>
      </c>
      <c r="J3595" t="s">
        <v>20696</v>
      </c>
      <c r="K3595" t="s">
        <v>20697</v>
      </c>
      <c r="L3595" t="s">
        <v>303</v>
      </c>
      <c r="M3595" t="s">
        <v>10638</v>
      </c>
    </row>
    <row r="3596" spans="1:13" x14ac:dyDescent="0.2">
      <c r="A3596" t="s">
        <v>20685</v>
      </c>
      <c r="B3596" t="s">
        <v>20686</v>
      </c>
      <c r="C3596" t="s">
        <v>20698</v>
      </c>
      <c r="D3596" t="s">
        <v>295</v>
      </c>
      <c r="E3596" t="s">
        <v>296</v>
      </c>
      <c r="F3596" t="s">
        <v>981</v>
      </c>
      <c r="H3596" t="s">
        <v>20699</v>
      </c>
      <c r="I3596" t="s">
        <v>300</v>
      </c>
      <c r="J3596" t="s">
        <v>20700</v>
      </c>
      <c r="K3596" t="s">
        <v>20701</v>
      </c>
      <c r="L3596" t="s">
        <v>303</v>
      </c>
      <c r="M3596" t="s">
        <v>20702</v>
      </c>
    </row>
    <row r="3597" spans="1:13" x14ac:dyDescent="0.2">
      <c r="A3597" t="s">
        <v>20685</v>
      </c>
      <c r="B3597" t="s">
        <v>20686</v>
      </c>
      <c r="C3597" t="s">
        <v>20703</v>
      </c>
      <c r="D3597" t="s">
        <v>20704</v>
      </c>
      <c r="E3597" t="s">
        <v>20705</v>
      </c>
      <c r="F3597" t="s">
        <v>484</v>
      </c>
      <c r="G3597" t="s">
        <v>20706</v>
      </c>
      <c r="H3597" t="s">
        <v>20707</v>
      </c>
      <c r="I3597" t="s">
        <v>300</v>
      </c>
      <c r="J3597" t="s">
        <v>20708</v>
      </c>
      <c r="K3597" t="s">
        <v>20709</v>
      </c>
      <c r="L3597" t="s">
        <v>303</v>
      </c>
      <c r="M3597" t="s">
        <v>16943</v>
      </c>
    </row>
    <row r="3598" spans="1:13" x14ac:dyDescent="0.2">
      <c r="A3598" t="s">
        <v>20685</v>
      </c>
      <c r="B3598" t="s">
        <v>20686</v>
      </c>
      <c r="C3598" t="s">
        <v>20710</v>
      </c>
      <c r="D3598" t="s">
        <v>20711</v>
      </c>
      <c r="E3598" t="s">
        <v>20712</v>
      </c>
      <c r="F3598" t="s">
        <v>20713</v>
      </c>
      <c r="G3598" t="s">
        <v>20714</v>
      </c>
      <c r="H3598" t="s">
        <v>20715</v>
      </c>
      <c r="I3598" t="s">
        <v>300</v>
      </c>
      <c r="J3598" t="s">
        <v>20716</v>
      </c>
      <c r="K3598" t="s">
        <v>20717</v>
      </c>
      <c r="L3598" t="s">
        <v>303</v>
      </c>
      <c r="M3598" t="s">
        <v>20718</v>
      </c>
    </row>
    <row r="3599" spans="1:13" x14ac:dyDescent="0.2">
      <c r="A3599" t="s">
        <v>20685</v>
      </c>
      <c r="B3599" t="s">
        <v>20686</v>
      </c>
      <c r="C3599" t="s">
        <v>20719</v>
      </c>
      <c r="D3599" t="s">
        <v>20720</v>
      </c>
      <c r="E3599" t="s">
        <v>20721</v>
      </c>
      <c r="F3599" t="s">
        <v>20722</v>
      </c>
      <c r="G3599" t="s">
        <v>20723</v>
      </c>
      <c r="H3599" t="s">
        <v>20724</v>
      </c>
      <c r="I3599" t="s">
        <v>300</v>
      </c>
      <c r="J3599" t="s">
        <v>20725</v>
      </c>
      <c r="K3599" t="s">
        <v>20726</v>
      </c>
      <c r="L3599" t="s">
        <v>303</v>
      </c>
      <c r="M3599" t="s">
        <v>6179</v>
      </c>
    </row>
    <row r="3600" spans="1:13" x14ac:dyDescent="0.2">
      <c r="A3600" t="s">
        <v>20685</v>
      </c>
      <c r="B3600" t="s">
        <v>20686</v>
      </c>
      <c r="C3600" t="s">
        <v>20727</v>
      </c>
      <c r="D3600" t="s">
        <v>20704</v>
      </c>
      <c r="E3600" t="s">
        <v>20728</v>
      </c>
      <c r="F3600" t="s">
        <v>20729</v>
      </c>
      <c r="G3600" t="s">
        <v>20730</v>
      </c>
      <c r="H3600" t="s">
        <v>325</v>
      </c>
      <c r="J3600" t="s">
        <v>20731</v>
      </c>
      <c r="K3600" t="s">
        <v>20732</v>
      </c>
      <c r="L3600" t="s">
        <v>303</v>
      </c>
      <c r="M3600" t="s">
        <v>2489</v>
      </c>
    </row>
    <row r="3601" spans="1:13" x14ac:dyDescent="0.2">
      <c r="A3601" t="s">
        <v>20685</v>
      </c>
      <c r="B3601" t="s">
        <v>20686</v>
      </c>
      <c r="C3601" t="s">
        <v>20733</v>
      </c>
      <c r="D3601" t="s">
        <v>572</v>
      </c>
      <c r="E3601" t="s">
        <v>573</v>
      </c>
      <c r="F3601" t="s">
        <v>20734</v>
      </c>
      <c r="G3601" t="s">
        <v>20735</v>
      </c>
      <c r="H3601" t="s">
        <v>20736</v>
      </c>
      <c r="J3601" t="s">
        <v>20737</v>
      </c>
      <c r="K3601" t="s">
        <v>20738</v>
      </c>
      <c r="L3601" t="s">
        <v>303</v>
      </c>
      <c r="M3601" t="s">
        <v>4457</v>
      </c>
    </row>
    <row r="3602" spans="1:13" x14ac:dyDescent="0.2">
      <c r="A3602" t="s">
        <v>20685</v>
      </c>
      <c r="B3602" t="s">
        <v>20686</v>
      </c>
      <c r="C3602" t="s">
        <v>20739</v>
      </c>
      <c r="D3602" t="s">
        <v>572</v>
      </c>
      <c r="E3602" t="s">
        <v>573</v>
      </c>
      <c r="F3602" t="s">
        <v>20740</v>
      </c>
      <c r="G3602" t="s">
        <v>20741</v>
      </c>
      <c r="H3602" t="s">
        <v>299</v>
      </c>
      <c r="I3602" t="s">
        <v>300</v>
      </c>
      <c r="J3602" t="s">
        <v>20742</v>
      </c>
      <c r="K3602" t="s">
        <v>20743</v>
      </c>
      <c r="L3602" t="s">
        <v>303</v>
      </c>
      <c r="M3602" t="s">
        <v>20744</v>
      </c>
    </row>
    <row r="3603" spans="1:13" x14ac:dyDescent="0.2">
      <c r="A3603" t="s">
        <v>20685</v>
      </c>
      <c r="B3603" t="s">
        <v>20686</v>
      </c>
      <c r="C3603" t="s">
        <v>20745</v>
      </c>
      <c r="D3603" t="s">
        <v>20746</v>
      </c>
      <c r="E3603" t="s">
        <v>20747</v>
      </c>
      <c r="F3603" t="s">
        <v>20748</v>
      </c>
      <c r="G3603" t="s">
        <v>20749</v>
      </c>
      <c r="H3603" t="s">
        <v>325</v>
      </c>
      <c r="J3603" t="s">
        <v>20750</v>
      </c>
      <c r="K3603" t="s">
        <v>20751</v>
      </c>
      <c r="L3603" t="s">
        <v>303</v>
      </c>
      <c r="M3603" t="s">
        <v>3697</v>
      </c>
    </row>
    <row r="3604" spans="1:13" x14ac:dyDescent="0.2">
      <c r="A3604" t="s">
        <v>20685</v>
      </c>
      <c r="B3604" t="s">
        <v>20686</v>
      </c>
      <c r="C3604" t="s">
        <v>20752</v>
      </c>
      <c r="D3604" t="s">
        <v>20753</v>
      </c>
      <c r="F3604" t="s">
        <v>19194</v>
      </c>
      <c r="G3604" t="s">
        <v>20741</v>
      </c>
      <c r="H3604" t="s">
        <v>299</v>
      </c>
      <c r="I3604" t="s">
        <v>300</v>
      </c>
      <c r="J3604" t="s">
        <v>20754</v>
      </c>
      <c r="K3604" t="s">
        <v>20755</v>
      </c>
      <c r="L3604" t="s">
        <v>303</v>
      </c>
      <c r="M3604" t="s">
        <v>422</v>
      </c>
    </row>
    <row r="3605" spans="1:13" x14ac:dyDescent="0.2">
      <c r="A3605" t="s">
        <v>20685</v>
      </c>
      <c r="B3605" t="s">
        <v>20686</v>
      </c>
      <c r="C3605" t="s">
        <v>20756</v>
      </c>
      <c r="D3605" t="s">
        <v>349</v>
      </c>
      <c r="F3605" t="s">
        <v>20757</v>
      </c>
      <c r="G3605" t="s">
        <v>782</v>
      </c>
      <c r="H3605" t="s">
        <v>299</v>
      </c>
      <c r="J3605" t="s">
        <v>20758</v>
      </c>
      <c r="K3605" t="s">
        <v>20759</v>
      </c>
      <c r="L3605" t="s">
        <v>303</v>
      </c>
      <c r="M3605" t="s">
        <v>422</v>
      </c>
    </row>
    <row r="3606" spans="1:13" x14ac:dyDescent="0.2">
      <c r="A3606" t="s">
        <v>20685</v>
      </c>
      <c r="B3606" t="s">
        <v>20686</v>
      </c>
      <c r="C3606" t="s">
        <v>20760</v>
      </c>
      <c r="D3606" t="s">
        <v>366</v>
      </c>
      <c r="E3606" t="s">
        <v>367</v>
      </c>
      <c r="F3606" t="s">
        <v>20761</v>
      </c>
      <c r="H3606" t="s">
        <v>299</v>
      </c>
      <c r="J3606" t="s">
        <v>20762</v>
      </c>
      <c r="K3606" t="s">
        <v>20763</v>
      </c>
      <c r="L3606" t="s">
        <v>303</v>
      </c>
      <c r="M3606" t="s">
        <v>20764</v>
      </c>
    </row>
    <row r="3607" spans="1:13" x14ac:dyDescent="0.2">
      <c r="A3607" t="s">
        <v>20685</v>
      </c>
      <c r="B3607" t="s">
        <v>20686</v>
      </c>
      <c r="C3607" t="s">
        <v>20765</v>
      </c>
      <c r="D3607" t="s">
        <v>20766</v>
      </c>
      <c r="E3607" t="s">
        <v>20767</v>
      </c>
      <c r="F3607" t="s">
        <v>20768</v>
      </c>
      <c r="G3607" t="s">
        <v>20769</v>
      </c>
      <c r="H3607" t="s">
        <v>20770</v>
      </c>
      <c r="I3607" t="s">
        <v>299</v>
      </c>
      <c r="J3607" t="s">
        <v>20771</v>
      </c>
      <c r="K3607" t="s">
        <v>302</v>
      </c>
      <c r="L3607" t="s">
        <v>303</v>
      </c>
      <c r="M3607" t="s">
        <v>20772</v>
      </c>
    </row>
    <row r="3608" spans="1:13" x14ac:dyDescent="0.2">
      <c r="A3608" t="s">
        <v>20685</v>
      </c>
      <c r="B3608" t="s">
        <v>20686</v>
      </c>
      <c r="C3608" t="s">
        <v>20773</v>
      </c>
      <c r="D3608" t="s">
        <v>295</v>
      </c>
      <c r="E3608" t="s">
        <v>296</v>
      </c>
      <c r="F3608" t="s">
        <v>20774</v>
      </c>
      <c r="H3608" t="s">
        <v>20775</v>
      </c>
      <c r="I3608" t="s">
        <v>300</v>
      </c>
      <c r="J3608" t="s">
        <v>20776</v>
      </c>
      <c r="K3608" t="s">
        <v>20777</v>
      </c>
      <c r="L3608" t="s">
        <v>303</v>
      </c>
      <c r="M3608" t="s">
        <v>2863</v>
      </c>
    </row>
    <row r="3609" spans="1:13" x14ac:dyDescent="0.2">
      <c r="A3609" t="s">
        <v>20685</v>
      </c>
      <c r="B3609" t="s">
        <v>20686</v>
      </c>
      <c r="C3609" t="s">
        <v>20778</v>
      </c>
      <c r="D3609" t="s">
        <v>20779</v>
      </c>
      <c r="F3609" t="s">
        <v>484</v>
      </c>
      <c r="G3609" t="s">
        <v>981</v>
      </c>
      <c r="H3609" t="s">
        <v>20780</v>
      </c>
      <c r="I3609" t="s">
        <v>300</v>
      </c>
      <c r="J3609" t="s">
        <v>20781</v>
      </c>
      <c r="K3609" t="s">
        <v>20782</v>
      </c>
      <c r="L3609" t="s">
        <v>303</v>
      </c>
      <c r="M3609" t="s">
        <v>20783</v>
      </c>
    </row>
    <row r="3610" spans="1:13" x14ac:dyDescent="0.2">
      <c r="A3610" t="s">
        <v>20685</v>
      </c>
      <c r="B3610" t="s">
        <v>20686</v>
      </c>
      <c r="C3610" t="s">
        <v>20784</v>
      </c>
      <c r="D3610" t="s">
        <v>20785</v>
      </c>
      <c r="E3610" t="s">
        <v>20786</v>
      </c>
      <c r="F3610" t="s">
        <v>20787</v>
      </c>
      <c r="G3610" t="s">
        <v>20788</v>
      </c>
      <c r="H3610" t="s">
        <v>10711</v>
      </c>
      <c r="I3610" t="s">
        <v>20789</v>
      </c>
      <c r="J3610" t="s">
        <v>20790</v>
      </c>
      <c r="K3610" t="s">
        <v>20791</v>
      </c>
      <c r="L3610" t="s">
        <v>303</v>
      </c>
      <c r="M3610" t="s">
        <v>20792</v>
      </c>
    </row>
    <row r="3611" spans="1:13" x14ac:dyDescent="0.2">
      <c r="A3611" t="s">
        <v>20685</v>
      </c>
      <c r="B3611" t="s">
        <v>20686</v>
      </c>
      <c r="C3611" t="s">
        <v>20793</v>
      </c>
      <c r="D3611" t="s">
        <v>295</v>
      </c>
      <c r="E3611" t="s">
        <v>296</v>
      </c>
      <c r="F3611" t="s">
        <v>20794</v>
      </c>
      <c r="G3611" t="s">
        <v>2249</v>
      </c>
      <c r="H3611" t="s">
        <v>20795</v>
      </c>
      <c r="I3611" t="s">
        <v>300</v>
      </c>
      <c r="J3611" t="s">
        <v>20796</v>
      </c>
      <c r="K3611" t="s">
        <v>20797</v>
      </c>
      <c r="L3611" t="s">
        <v>303</v>
      </c>
      <c r="M3611" t="s">
        <v>2699</v>
      </c>
    </row>
    <row r="3612" spans="1:13" x14ac:dyDescent="0.2">
      <c r="A3612" t="s">
        <v>20685</v>
      </c>
      <c r="B3612" t="s">
        <v>20686</v>
      </c>
      <c r="C3612" t="s">
        <v>20798</v>
      </c>
      <c r="D3612" t="s">
        <v>349</v>
      </c>
      <c r="F3612" t="s">
        <v>20799</v>
      </c>
      <c r="G3612" t="s">
        <v>20800</v>
      </c>
      <c r="H3612" t="s">
        <v>20775</v>
      </c>
      <c r="J3612" t="s">
        <v>20801</v>
      </c>
      <c r="K3612" t="s">
        <v>20802</v>
      </c>
      <c r="L3612" t="s">
        <v>303</v>
      </c>
      <c r="M3612" t="s">
        <v>11929</v>
      </c>
    </row>
    <row r="3613" spans="1:13" x14ac:dyDescent="0.2">
      <c r="A3613" t="s">
        <v>20685</v>
      </c>
      <c r="B3613" t="s">
        <v>20686</v>
      </c>
      <c r="C3613" t="s">
        <v>20803</v>
      </c>
      <c r="D3613" t="s">
        <v>20704</v>
      </c>
      <c r="E3613" t="s">
        <v>20804</v>
      </c>
      <c r="F3613" t="s">
        <v>484</v>
      </c>
      <c r="G3613" t="s">
        <v>20805</v>
      </c>
      <c r="H3613" t="s">
        <v>20806</v>
      </c>
      <c r="I3613" t="s">
        <v>325</v>
      </c>
      <c r="J3613" t="s">
        <v>20807</v>
      </c>
      <c r="K3613" t="s">
        <v>20808</v>
      </c>
      <c r="L3613" t="s">
        <v>303</v>
      </c>
      <c r="M3613" t="s">
        <v>8745</v>
      </c>
    </row>
    <row r="3614" spans="1:13" x14ac:dyDescent="0.2">
      <c r="A3614" t="s">
        <v>20685</v>
      </c>
      <c r="B3614" t="s">
        <v>20686</v>
      </c>
      <c r="C3614" t="s">
        <v>20809</v>
      </c>
      <c r="D3614" t="s">
        <v>492</v>
      </c>
      <c r="E3614" t="s">
        <v>493</v>
      </c>
      <c r="F3614" t="s">
        <v>20810</v>
      </c>
      <c r="G3614" t="s">
        <v>20811</v>
      </c>
      <c r="H3614" t="s">
        <v>300</v>
      </c>
      <c r="J3614" t="s">
        <v>20812</v>
      </c>
      <c r="K3614" t="s">
        <v>20813</v>
      </c>
      <c r="L3614" t="s">
        <v>303</v>
      </c>
      <c r="M3614" t="s">
        <v>17881</v>
      </c>
    </row>
    <row r="3615" spans="1:13" x14ac:dyDescent="0.2">
      <c r="A3615" t="s">
        <v>20685</v>
      </c>
      <c r="B3615" t="s">
        <v>20686</v>
      </c>
      <c r="C3615" t="s">
        <v>20814</v>
      </c>
      <c r="D3615" t="s">
        <v>20815</v>
      </c>
      <c r="E3615" t="s">
        <v>20816</v>
      </c>
      <c r="F3615" t="s">
        <v>20817</v>
      </c>
      <c r="G3615" t="s">
        <v>20818</v>
      </c>
      <c r="H3615" t="s">
        <v>299</v>
      </c>
      <c r="I3615" t="s">
        <v>300</v>
      </c>
      <c r="J3615" t="s">
        <v>20819</v>
      </c>
      <c r="K3615" t="s">
        <v>20820</v>
      </c>
      <c r="L3615" t="s">
        <v>303</v>
      </c>
      <c r="M3615" t="s">
        <v>20718</v>
      </c>
    </row>
    <row r="3616" spans="1:13" x14ac:dyDescent="0.2">
      <c r="A3616" t="s">
        <v>20685</v>
      </c>
      <c r="B3616" t="s">
        <v>20686</v>
      </c>
      <c r="C3616" t="s">
        <v>20821</v>
      </c>
      <c r="D3616" t="s">
        <v>20822</v>
      </c>
      <c r="F3616" t="s">
        <v>20823</v>
      </c>
      <c r="G3616" t="s">
        <v>20824</v>
      </c>
      <c r="H3616" t="s">
        <v>325</v>
      </c>
      <c r="I3616" t="s">
        <v>300</v>
      </c>
      <c r="J3616" t="s">
        <v>20825</v>
      </c>
      <c r="K3616" t="s">
        <v>20826</v>
      </c>
      <c r="L3616" t="s">
        <v>120</v>
      </c>
      <c r="M3616" t="s">
        <v>20549</v>
      </c>
    </row>
    <row r="3617" spans="1:13" x14ac:dyDescent="0.2">
      <c r="A3617" t="s">
        <v>20685</v>
      </c>
      <c r="B3617" t="s">
        <v>20686</v>
      </c>
      <c r="C3617" t="s">
        <v>20827</v>
      </c>
      <c r="D3617" t="s">
        <v>492</v>
      </c>
      <c r="E3617" t="s">
        <v>493</v>
      </c>
      <c r="F3617" t="s">
        <v>20828</v>
      </c>
      <c r="H3617" t="s">
        <v>299</v>
      </c>
      <c r="I3617" t="s">
        <v>300</v>
      </c>
      <c r="J3617" t="s">
        <v>20829</v>
      </c>
      <c r="K3617" t="s">
        <v>20830</v>
      </c>
      <c r="L3617" t="s">
        <v>303</v>
      </c>
      <c r="M3617" t="s">
        <v>12993</v>
      </c>
    </row>
    <row r="3618" spans="1:13" x14ac:dyDescent="0.2">
      <c r="A3618" t="s">
        <v>20685</v>
      </c>
      <c r="B3618" t="s">
        <v>20686</v>
      </c>
      <c r="C3618" t="s">
        <v>20831</v>
      </c>
      <c r="D3618" t="s">
        <v>366</v>
      </c>
      <c r="F3618" t="s">
        <v>367</v>
      </c>
      <c r="G3618" t="s">
        <v>20832</v>
      </c>
      <c r="H3618" t="s">
        <v>20833</v>
      </c>
      <c r="J3618" t="s">
        <v>20834</v>
      </c>
      <c r="K3618" t="s">
        <v>20835</v>
      </c>
      <c r="L3618" t="s">
        <v>303</v>
      </c>
      <c r="M3618" t="s">
        <v>16268</v>
      </c>
    </row>
    <row r="3619" spans="1:13" x14ac:dyDescent="0.2">
      <c r="A3619" t="s">
        <v>20685</v>
      </c>
      <c r="B3619" t="s">
        <v>20686</v>
      </c>
      <c r="C3619" t="s">
        <v>20836</v>
      </c>
      <c r="D3619" t="s">
        <v>20837</v>
      </c>
      <c r="F3619" t="s">
        <v>20838</v>
      </c>
      <c r="G3619" t="s">
        <v>20839</v>
      </c>
      <c r="H3619" t="s">
        <v>20775</v>
      </c>
      <c r="I3619" t="s">
        <v>20736</v>
      </c>
      <c r="J3619" t="s">
        <v>20840</v>
      </c>
      <c r="K3619" t="s">
        <v>20841</v>
      </c>
      <c r="L3619" t="s">
        <v>303</v>
      </c>
      <c r="M3619" t="s">
        <v>17061</v>
      </c>
    </row>
    <row r="3620" spans="1:13" x14ac:dyDescent="0.2">
      <c r="A3620" t="s">
        <v>20685</v>
      </c>
      <c r="B3620" t="s">
        <v>20686</v>
      </c>
      <c r="C3620" t="s">
        <v>20842</v>
      </c>
      <c r="D3620" t="s">
        <v>844</v>
      </c>
      <c r="E3620" t="s">
        <v>296</v>
      </c>
      <c r="F3620" t="s">
        <v>20843</v>
      </c>
      <c r="H3620" t="s">
        <v>325</v>
      </c>
      <c r="J3620" t="s">
        <v>20844</v>
      </c>
      <c r="K3620" t="s">
        <v>20845</v>
      </c>
      <c r="L3620" t="s">
        <v>303</v>
      </c>
      <c r="M3620" t="s">
        <v>2049</v>
      </c>
    </row>
    <row r="3621" spans="1:13" x14ac:dyDescent="0.2">
      <c r="A3621" t="s">
        <v>20685</v>
      </c>
      <c r="B3621" t="s">
        <v>20686</v>
      </c>
      <c r="C3621" t="s">
        <v>20846</v>
      </c>
      <c r="D3621" t="s">
        <v>349</v>
      </c>
      <c r="E3621" t="s">
        <v>424</v>
      </c>
      <c r="F3621" t="s">
        <v>20847</v>
      </c>
      <c r="H3621" t="s">
        <v>20848</v>
      </c>
      <c r="I3621" t="s">
        <v>300</v>
      </c>
      <c r="J3621" t="s">
        <v>20849</v>
      </c>
      <c r="K3621" t="s">
        <v>20850</v>
      </c>
      <c r="L3621" t="s">
        <v>303</v>
      </c>
      <c r="M3621" t="s">
        <v>2054</v>
      </c>
    </row>
    <row r="3622" spans="1:13" x14ac:dyDescent="0.2">
      <c r="A3622" t="s">
        <v>20685</v>
      </c>
      <c r="B3622" t="s">
        <v>20686</v>
      </c>
      <c r="C3622" t="s">
        <v>20851</v>
      </c>
      <c r="D3622" t="s">
        <v>572</v>
      </c>
      <c r="E3622" t="s">
        <v>573</v>
      </c>
      <c r="F3622" t="s">
        <v>20852</v>
      </c>
      <c r="G3622" t="s">
        <v>20853</v>
      </c>
      <c r="H3622" t="s">
        <v>20854</v>
      </c>
      <c r="I3622" t="s">
        <v>300</v>
      </c>
      <c r="J3622" t="s">
        <v>20855</v>
      </c>
      <c r="K3622" t="s">
        <v>20856</v>
      </c>
      <c r="L3622" t="s">
        <v>303</v>
      </c>
      <c r="M3622" t="s">
        <v>10864</v>
      </c>
    </row>
    <row r="3623" spans="1:13" x14ac:dyDescent="0.2">
      <c r="A3623" t="s">
        <v>20685</v>
      </c>
      <c r="B3623" t="s">
        <v>20686</v>
      </c>
      <c r="C3623" t="s">
        <v>20857</v>
      </c>
      <c r="D3623" t="s">
        <v>20858</v>
      </c>
      <c r="E3623" t="s">
        <v>20859</v>
      </c>
      <c r="F3623" t="s">
        <v>20860</v>
      </c>
      <c r="G3623" t="s">
        <v>20861</v>
      </c>
      <c r="H3623" t="s">
        <v>20862</v>
      </c>
      <c r="I3623" t="s">
        <v>300</v>
      </c>
      <c r="J3623" t="s">
        <v>20863</v>
      </c>
      <c r="K3623" t="s">
        <v>20864</v>
      </c>
      <c r="L3623" t="s">
        <v>303</v>
      </c>
      <c r="M3623" t="s">
        <v>20865</v>
      </c>
    </row>
    <row r="3624" spans="1:13" x14ac:dyDescent="0.2">
      <c r="A3624" t="s">
        <v>20685</v>
      </c>
      <c r="B3624" t="s">
        <v>20686</v>
      </c>
      <c r="C3624" t="s">
        <v>20866</v>
      </c>
      <c r="D3624" t="s">
        <v>349</v>
      </c>
      <c r="F3624" t="s">
        <v>20867</v>
      </c>
      <c r="G3624" t="s">
        <v>20868</v>
      </c>
      <c r="H3624" t="s">
        <v>299</v>
      </c>
      <c r="I3624" t="s">
        <v>300</v>
      </c>
      <c r="J3624" t="s">
        <v>20869</v>
      </c>
      <c r="K3624" t="s">
        <v>20870</v>
      </c>
      <c r="L3624" t="s">
        <v>303</v>
      </c>
      <c r="M3624" t="s">
        <v>20871</v>
      </c>
    </row>
    <row r="3625" spans="1:13" x14ac:dyDescent="0.2">
      <c r="A3625" t="s">
        <v>20685</v>
      </c>
      <c r="B3625" t="s">
        <v>20686</v>
      </c>
      <c r="C3625" t="s">
        <v>20872</v>
      </c>
      <c r="D3625" t="s">
        <v>349</v>
      </c>
      <c r="F3625" t="s">
        <v>20873</v>
      </c>
      <c r="G3625" t="s">
        <v>9674</v>
      </c>
      <c r="H3625" t="s">
        <v>325</v>
      </c>
      <c r="J3625" t="s">
        <v>20874</v>
      </c>
      <c r="K3625" t="s">
        <v>20875</v>
      </c>
      <c r="L3625" t="s">
        <v>303</v>
      </c>
      <c r="M3625" t="s">
        <v>20876</v>
      </c>
    </row>
    <row r="3626" spans="1:13" x14ac:dyDescent="0.2">
      <c r="A3626" t="s">
        <v>20685</v>
      </c>
      <c r="B3626" t="s">
        <v>20686</v>
      </c>
      <c r="C3626" t="s">
        <v>20877</v>
      </c>
      <c r="D3626" t="s">
        <v>20878</v>
      </c>
      <c r="E3626" t="s">
        <v>20879</v>
      </c>
      <c r="F3626" t="s">
        <v>20880</v>
      </c>
      <c r="G3626" t="s">
        <v>20881</v>
      </c>
      <c r="H3626" t="s">
        <v>20775</v>
      </c>
      <c r="I3626" t="s">
        <v>300</v>
      </c>
      <c r="J3626" t="s">
        <v>20882</v>
      </c>
      <c r="K3626" t="s">
        <v>20883</v>
      </c>
      <c r="L3626" t="s">
        <v>303</v>
      </c>
      <c r="M3626" t="s">
        <v>707</v>
      </c>
    </row>
    <row r="3627" spans="1:13" x14ac:dyDescent="0.2">
      <c r="A3627" t="s">
        <v>20685</v>
      </c>
      <c r="B3627" t="s">
        <v>20686</v>
      </c>
      <c r="C3627" t="s">
        <v>20884</v>
      </c>
      <c r="D3627" t="s">
        <v>20885</v>
      </c>
      <c r="E3627" t="s">
        <v>20886</v>
      </c>
      <c r="F3627" t="s">
        <v>20887</v>
      </c>
      <c r="G3627" t="s">
        <v>20888</v>
      </c>
      <c r="H3627" t="s">
        <v>325</v>
      </c>
      <c r="J3627" t="s">
        <v>20889</v>
      </c>
      <c r="K3627" t="s">
        <v>20890</v>
      </c>
      <c r="L3627" t="s">
        <v>303</v>
      </c>
      <c r="M3627" t="s">
        <v>20891</v>
      </c>
    </row>
    <row r="3628" spans="1:13" x14ac:dyDescent="0.2">
      <c r="A3628" t="s">
        <v>20685</v>
      </c>
      <c r="B3628" t="s">
        <v>20686</v>
      </c>
      <c r="C3628" t="s">
        <v>20892</v>
      </c>
      <c r="D3628" t="s">
        <v>572</v>
      </c>
      <c r="E3628" t="s">
        <v>573</v>
      </c>
      <c r="F3628" t="s">
        <v>20893</v>
      </c>
      <c r="G3628" t="s">
        <v>20894</v>
      </c>
      <c r="H3628" t="s">
        <v>300</v>
      </c>
      <c r="J3628" t="s">
        <v>20895</v>
      </c>
      <c r="K3628" t="s">
        <v>20896</v>
      </c>
      <c r="L3628" t="s">
        <v>303</v>
      </c>
      <c r="M3628" t="s">
        <v>422</v>
      </c>
    </row>
    <row r="3629" spans="1:13" x14ac:dyDescent="0.2">
      <c r="A3629" t="s">
        <v>20685</v>
      </c>
      <c r="B3629" t="s">
        <v>20686</v>
      </c>
      <c r="C3629" t="s">
        <v>20897</v>
      </c>
      <c r="D3629" t="s">
        <v>349</v>
      </c>
      <c r="E3629" t="s">
        <v>424</v>
      </c>
      <c r="F3629" t="s">
        <v>20898</v>
      </c>
      <c r="G3629" t="s">
        <v>20899</v>
      </c>
      <c r="H3629" t="s">
        <v>20900</v>
      </c>
      <c r="J3629" t="s">
        <v>20901</v>
      </c>
      <c r="K3629" t="s">
        <v>20902</v>
      </c>
      <c r="L3629" t="s">
        <v>303</v>
      </c>
      <c r="M3629" t="s">
        <v>2054</v>
      </c>
    </row>
    <row r="3630" spans="1:13" x14ac:dyDescent="0.2">
      <c r="A3630" t="s">
        <v>20685</v>
      </c>
      <c r="B3630" t="s">
        <v>20686</v>
      </c>
      <c r="C3630" t="s">
        <v>20903</v>
      </c>
      <c r="D3630" t="s">
        <v>401</v>
      </c>
      <c r="E3630" t="s">
        <v>402</v>
      </c>
      <c r="F3630" t="s">
        <v>17829</v>
      </c>
      <c r="G3630" t="s">
        <v>20775</v>
      </c>
      <c r="J3630" t="s">
        <v>20904</v>
      </c>
      <c r="K3630" t="s">
        <v>20905</v>
      </c>
      <c r="L3630" t="s">
        <v>303</v>
      </c>
      <c r="M3630" t="s">
        <v>17132</v>
      </c>
    </row>
    <row r="3631" spans="1:13" x14ac:dyDescent="0.2">
      <c r="A3631" t="s">
        <v>20685</v>
      </c>
      <c r="B3631" t="s">
        <v>20686</v>
      </c>
      <c r="C3631" t="s">
        <v>20906</v>
      </c>
      <c r="D3631" t="s">
        <v>844</v>
      </c>
      <c r="E3631" t="s">
        <v>296</v>
      </c>
      <c r="F3631" t="s">
        <v>20907</v>
      </c>
      <c r="H3631" t="s">
        <v>325</v>
      </c>
      <c r="J3631" t="s">
        <v>20908</v>
      </c>
      <c r="K3631" t="s">
        <v>20909</v>
      </c>
      <c r="L3631" t="s">
        <v>303</v>
      </c>
      <c r="M3631" t="s">
        <v>2049</v>
      </c>
    </row>
    <row r="3632" spans="1:13" x14ac:dyDescent="0.2">
      <c r="A3632" t="s">
        <v>20685</v>
      </c>
      <c r="B3632" t="s">
        <v>20686</v>
      </c>
      <c r="C3632" t="s">
        <v>20910</v>
      </c>
      <c r="D3632" t="s">
        <v>492</v>
      </c>
      <c r="E3632" t="s">
        <v>493</v>
      </c>
      <c r="F3632" t="s">
        <v>20911</v>
      </c>
      <c r="G3632" t="s">
        <v>20912</v>
      </c>
      <c r="H3632" t="s">
        <v>325</v>
      </c>
      <c r="J3632" t="s">
        <v>20913</v>
      </c>
      <c r="K3632" t="s">
        <v>20914</v>
      </c>
      <c r="L3632" t="s">
        <v>303</v>
      </c>
      <c r="M3632" t="s">
        <v>12993</v>
      </c>
    </row>
    <row r="3633" spans="1:13" x14ac:dyDescent="0.2">
      <c r="A3633" t="s">
        <v>20685</v>
      </c>
      <c r="B3633" t="s">
        <v>20686</v>
      </c>
      <c r="C3633" t="s">
        <v>20915</v>
      </c>
      <c r="D3633" t="s">
        <v>20916</v>
      </c>
      <c r="F3633" t="s">
        <v>20917</v>
      </c>
      <c r="G3633" t="s">
        <v>20918</v>
      </c>
      <c r="H3633" t="s">
        <v>299</v>
      </c>
      <c r="I3633" t="s">
        <v>300</v>
      </c>
      <c r="J3633" t="s">
        <v>20919</v>
      </c>
      <c r="K3633" t="s">
        <v>20920</v>
      </c>
      <c r="L3633" t="s">
        <v>303</v>
      </c>
      <c r="M3633" t="s">
        <v>7466</v>
      </c>
    </row>
    <row r="3634" spans="1:13" x14ac:dyDescent="0.2">
      <c r="A3634" t="s">
        <v>20685</v>
      </c>
      <c r="B3634" t="s">
        <v>20686</v>
      </c>
      <c r="C3634" t="s">
        <v>20921</v>
      </c>
      <c r="D3634" t="s">
        <v>20922</v>
      </c>
      <c r="E3634" t="s">
        <v>20923</v>
      </c>
      <c r="F3634" t="s">
        <v>20924</v>
      </c>
      <c r="G3634" t="s">
        <v>20925</v>
      </c>
      <c r="H3634" t="s">
        <v>20926</v>
      </c>
      <c r="I3634" t="s">
        <v>300</v>
      </c>
      <c r="J3634" t="s">
        <v>20927</v>
      </c>
      <c r="K3634" t="s">
        <v>20928</v>
      </c>
      <c r="L3634" t="s">
        <v>303</v>
      </c>
      <c r="M3634" t="s">
        <v>5235</v>
      </c>
    </row>
    <row r="3635" spans="1:13" x14ac:dyDescent="0.2">
      <c r="A3635" t="s">
        <v>20685</v>
      </c>
      <c r="B3635" t="s">
        <v>20686</v>
      </c>
      <c r="C3635" t="s">
        <v>20929</v>
      </c>
      <c r="D3635" t="s">
        <v>513</v>
      </c>
      <c r="E3635" t="s">
        <v>2638</v>
      </c>
      <c r="F3635" t="s">
        <v>20930</v>
      </c>
      <c r="G3635" t="s">
        <v>20931</v>
      </c>
      <c r="H3635" t="s">
        <v>299</v>
      </c>
      <c r="I3635" t="s">
        <v>300</v>
      </c>
      <c r="J3635" t="s">
        <v>20932</v>
      </c>
      <c r="K3635" t="s">
        <v>20933</v>
      </c>
      <c r="L3635" t="s">
        <v>303</v>
      </c>
      <c r="M3635" t="s">
        <v>20934</v>
      </c>
    </row>
    <row r="3636" spans="1:13" x14ac:dyDescent="0.2">
      <c r="A3636" t="s">
        <v>20685</v>
      </c>
      <c r="B3636" t="s">
        <v>20686</v>
      </c>
      <c r="C3636" t="s">
        <v>20935</v>
      </c>
      <c r="D3636" t="s">
        <v>513</v>
      </c>
      <c r="E3636" t="s">
        <v>2638</v>
      </c>
      <c r="F3636" t="s">
        <v>20936</v>
      </c>
      <c r="G3636" t="s">
        <v>20757</v>
      </c>
      <c r="H3636" t="s">
        <v>299</v>
      </c>
      <c r="I3636" t="s">
        <v>300</v>
      </c>
      <c r="J3636" t="s">
        <v>20937</v>
      </c>
      <c r="K3636" t="s">
        <v>20938</v>
      </c>
      <c r="L3636" t="s">
        <v>303</v>
      </c>
      <c r="M3636" t="s">
        <v>3201</v>
      </c>
    </row>
    <row r="3637" spans="1:13" x14ac:dyDescent="0.2">
      <c r="A3637" t="s">
        <v>20685</v>
      </c>
      <c r="B3637" t="s">
        <v>20686</v>
      </c>
      <c r="C3637" t="s">
        <v>20939</v>
      </c>
      <c r="D3637" t="s">
        <v>572</v>
      </c>
      <c r="E3637" t="s">
        <v>573</v>
      </c>
      <c r="F3637" t="s">
        <v>20940</v>
      </c>
      <c r="H3637" t="s">
        <v>299</v>
      </c>
      <c r="J3637" t="s">
        <v>20941</v>
      </c>
      <c r="K3637" t="s">
        <v>20942</v>
      </c>
      <c r="L3637" t="s">
        <v>303</v>
      </c>
      <c r="M3637" t="s">
        <v>422</v>
      </c>
    </row>
    <row r="3638" spans="1:13" x14ac:dyDescent="0.2">
      <c r="A3638" t="s">
        <v>20685</v>
      </c>
      <c r="B3638" t="s">
        <v>20686</v>
      </c>
      <c r="C3638" t="s">
        <v>20943</v>
      </c>
      <c r="D3638" t="s">
        <v>349</v>
      </c>
      <c r="E3638" t="s">
        <v>20944</v>
      </c>
      <c r="F3638" t="s">
        <v>20945</v>
      </c>
      <c r="G3638" t="s">
        <v>20894</v>
      </c>
      <c r="H3638" t="s">
        <v>299</v>
      </c>
      <c r="I3638" t="s">
        <v>300</v>
      </c>
      <c r="J3638" t="s">
        <v>20946</v>
      </c>
      <c r="K3638" t="s">
        <v>20947</v>
      </c>
      <c r="L3638" t="s">
        <v>303</v>
      </c>
      <c r="M3638" t="s">
        <v>20948</v>
      </c>
    </row>
    <row r="3639" spans="1:13" x14ac:dyDescent="0.2">
      <c r="A3639" t="s">
        <v>20685</v>
      </c>
      <c r="B3639" t="s">
        <v>20686</v>
      </c>
      <c r="C3639" t="s">
        <v>20949</v>
      </c>
      <c r="D3639" t="s">
        <v>564</v>
      </c>
      <c r="E3639" t="s">
        <v>296</v>
      </c>
      <c r="F3639" t="s">
        <v>20950</v>
      </c>
      <c r="G3639" t="s">
        <v>20951</v>
      </c>
      <c r="H3639" t="s">
        <v>20952</v>
      </c>
      <c r="I3639" t="s">
        <v>20953</v>
      </c>
      <c r="J3639" t="s">
        <v>20954</v>
      </c>
      <c r="K3639" t="s">
        <v>20955</v>
      </c>
      <c r="L3639" t="s">
        <v>303</v>
      </c>
      <c r="M3639" t="s">
        <v>422</v>
      </c>
    </row>
    <row r="3640" spans="1:13" x14ac:dyDescent="0.2">
      <c r="A3640" t="s">
        <v>20685</v>
      </c>
      <c r="B3640" t="s">
        <v>20686</v>
      </c>
      <c r="C3640" t="s">
        <v>20956</v>
      </c>
      <c r="D3640" t="s">
        <v>492</v>
      </c>
      <c r="E3640" t="s">
        <v>493</v>
      </c>
      <c r="F3640" t="s">
        <v>20957</v>
      </c>
      <c r="G3640" t="s">
        <v>20958</v>
      </c>
      <c r="H3640" t="s">
        <v>299</v>
      </c>
      <c r="J3640" t="s">
        <v>20959</v>
      </c>
      <c r="K3640" t="s">
        <v>20960</v>
      </c>
      <c r="L3640" t="s">
        <v>303</v>
      </c>
      <c r="M3640" t="s">
        <v>12993</v>
      </c>
    </row>
    <row r="3641" spans="1:13" x14ac:dyDescent="0.2">
      <c r="A3641" t="s">
        <v>20685</v>
      </c>
      <c r="B3641" t="s">
        <v>20686</v>
      </c>
      <c r="C3641" t="s">
        <v>20961</v>
      </c>
      <c r="D3641" t="s">
        <v>295</v>
      </c>
      <c r="E3641" t="s">
        <v>296</v>
      </c>
      <c r="F3641" t="s">
        <v>20962</v>
      </c>
      <c r="H3641" t="s">
        <v>20775</v>
      </c>
      <c r="J3641" t="s">
        <v>20963</v>
      </c>
      <c r="K3641" t="s">
        <v>20964</v>
      </c>
      <c r="L3641" t="s">
        <v>303</v>
      </c>
      <c r="M3641" t="s">
        <v>908</v>
      </c>
    </row>
    <row r="3642" spans="1:13" x14ac:dyDescent="0.2">
      <c r="A3642" t="s">
        <v>20685</v>
      </c>
      <c r="B3642" t="s">
        <v>20686</v>
      </c>
      <c r="C3642" t="s">
        <v>20965</v>
      </c>
      <c r="D3642" t="s">
        <v>20886</v>
      </c>
      <c r="F3642" t="s">
        <v>20966</v>
      </c>
      <c r="H3642" t="s">
        <v>20967</v>
      </c>
      <c r="I3642" t="s">
        <v>325</v>
      </c>
      <c r="J3642" t="s">
        <v>20968</v>
      </c>
      <c r="K3642" t="s">
        <v>20969</v>
      </c>
      <c r="L3642" t="s">
        <v>303</v>
      </c>
      <c r="M3642" t="s">
        <v>15199</v>
      </c>
    </row>
    <row r="3643" spans="1:13" x14ac:dyDescent="0.2">
      <c r="A3643" t="s">
        <v>20685</v>
      </c>
      <c r="B3643" t="s">
        <v>20686</v>
      </c>
      <c r="C3643" t="s">
        <v>20970</v>
      </c>
      <c r="D3643" t="s">
        <v>12767</v>
      </c>
      <c r="E3643" t="s">
        <v>296</v>
      </c>
      <c r="F3643" t="s">
        <v>20971</v>
      </c>
      <c r="G3643" t="s">
        <v>20972</v>
      </c>
      <c r="H3643" t="s">
        <v>299</v>
      </c>
      <c r="I3643" t="s">
        <v>300</v>
      </c>
      <c r="J3643" t="s">
        <v>20973</v>
      </c>
      <c r="K3643" t="s">
        <v>20974</v>
      </c>
      <c r="L3643" t="s">
        <v>303</v>
      </c>
      <c r="M3643" t="s">
        <v>20975</v>
      </c>
    </row>
    <row r="3644" spans="1:13" x14ac:dyDescent="0.2">
      <c r="A3644" t="s">
        <v>20685</v>
      </c>
      <c r="B3644" t="s">
        <v>20686</v>
      </c>
      <c r="C3644" t="s">
        <v>20976</v>
      </c>
      <c r="D3644" t="s">
        <v>394</v>
      </c>
      <c r="E3644" t="s">
        <v>395</v>
      </c>
      <c r="F3644" t="s">
        <v>20977</v>
      </c>
      <c r="H3644" t="s">
        <v>299</v>
      </c>
      <c r="I3644" t="s">
        <v>300</v>
      </c>
      <c r="J3644" t="s">
        <v>20978</v>
      </c>
      <c r="K3644" t="s">
        <v>20979</v>
      </c>
      <c r="L3644" t="s">
        <v>303</v>
      </c>
      <c r="M3644" t="s">
        <v>20980</v>
      </c>
    </row>
    <row r="3645" spans="1:13" x14ac:dyDescent="0.2">
      <c r="A3645" t="s">
        <v>20685</v>
      </c>
      <c r="B3645" t="s">
        <v>20686</v>
      </c>
      <c r="C3645" t="s">
        <v>20981</v>
      </c>
      <c r="D3645" t="s">
        <v>4763</v>
      </c>
      <c r="E3645" t="s">
        <v>1375</v>
      </c>
      <c r="F3645" t="s">
        <v>7815</v>
      </c>
      <c r="G3645" t="s">
        <v>20982</v>
      </c>
      <c r="H3645" t="s">
        <v>299</v>
      </c>
      <c r="I3645" t="s">
        <v>300</v>
      </c>
      <c r="J3645" t="s">
        <v>20983</v>
      </c>
      <c r="K3645" t="s">
        <v>20984</v>
      </c>
      <c r="L3645" t="s">
        <v>303</v>
      </c>
      <c r="M3645" t="s">
        <v>6382</v>
      </c>
    </row>
    <row r="3646" spans="1:13" x14ac:dyDescent="0.2">
      <c r="A3646" t="s">
        <v>20685</v>
      </c>
      <c r="B3646" t="s">
        <v>20686</v>
      </c>
      <c r="C3646" t="s">
        <v>20985</v>
      </c>
      <c r="D3646" t="s">
        <v>20986</v>
      </c>
      <c r="E3646" t="s">
        <v>20987</v>
      </c>
      <c r="F3646" t="s">
        <v>20988</v>
      </c>
      <c r="G3646" t="s">
        <v>20989</v>
      </c>
      <c r="H3646" t="s">
        <v>299</v>
      </c>
      <c r="J3646" t="s">
        <v>20990</v>
      </c>
      <c r="K3646" t="s">
        <v>20991</v>
      </c>
      <c r="L3646" t="s">
        <v>303</v>
      </c>
      <c r="M3646" t="s">
        <v>908</v>
      </c>
    </row>
    <row r="3647" spans="1:13" x14ac:dyDescent="0.2">
      <c r="A3647" t="s">
        <v>20685</v>
      </c>
      <c r="B3647" t="s">
        <v>20686</v>
      </c>
      <c r="C3647" t="s">
        <v>20992</v>
      </c>
      <c r="D3647" t="s">
        <v>401</v>
      </c>
      <c r="E3647" t="s">
        <v>402</v>
      </c>
      <c r="F3647" t="s">
        <v>20993</v>
      </c>
      <c r="G3647" t="s">
        <v>20994</v>
      </c>
      <c r="H3647" t="s">
        <v>299</v>
      </c>
      <c r="J3647" t="s">
        <v>20995</v>
      </c>
      <c r="K3647" t="s">
        <v>302</v>
      </c>
      <c r="L3647" t="s">
        <v>303</v>
      </c>
      <c r="M3647" t="s">
        <v>20996</v>
      </c>
    </row>
    <row r="3648" spans="1:13" x14ac:dyDescent="0.2">
      <c r="A3648" t="s">
        <v>20685</v>
      </c>
      <c r="B3648" t="s">
        <v>20686</v>
      </c>
      <c r="C3648" t="s">
        <v>20997</v>
      </c>
      <c r="D3648" t="s">
        <v>2029</v>
      </c>
      <c r="E3648" t="s">
        <v>20998</v>
      </c>
      <c r="F3648" t="s">
        <v>20999</v>
      </c>
      <c r="H3648" t="s">
        <v>21000</v>
      </c>
      <c r="I3648" t="s">
        <v>300</v>
      </c>
      <c r="J3648" t="s">
        <v>21001</v>
      </c>
      <c r="K3648" t="s">
        <v>21002</v>
      </c>
      <c r="L3648" t="s">
        <v>303</v>
      </c>
      <c r="M3648" t="s">
        <v>1677</v>
      </c>
    </row>
    <row r="3649" spans="1:13" x14ac:dyDescent="0.2">
      <c r="A3649" t="s">
        <v>20685</v>
      </c>
      <c r="B3649" t="s">
        <v>20686</v>
      </c>
      <c r="C3649" t="s">
        <v>21003</v>
      </c>
      <c r="D3649" t="s">
        <v>7008</v>
      </c>
      <c r="E3649" t="s">
        <v>296</v>
      </c>
      <c r="F3649" t="s">
        <v>21004</v>
      </c>
      <c r="G3649" t="s">
        <v>299</v>
      </c>
      <c r="H3649" t="s">
        <v>300</v>
      </c>
      <c r="J3649" t="s">
        <v>21005</v>
      </c>
      <c r="K3649" t="s">
        <v>21006</v>
      </c>
      <c r="L3649" t="s">
        <v>303</v>
      </c>
      <c r="M3649" t="s">
        <v>18757</v>
      </c>
    </row>
    <row r="3650" spans="1:13" x14ac:dyDescent="0.2">
      <c r="A3650" t="s">
        <v>20685</v>
      </c>
      <c r="B3650" t="s">
        <v>20686</v>
      </c>
      <c r="C3650" t="s">
        <v>21007</v>
      </c>
      <c r="D3650" t="s">
        <v>564</v>
      </c>
      <c r="E3650" t="s">
        <v>296</v>
      </c>
      <c r="F3650" t="s">
        <v>21008</v>
      </c>
      <c r="G3650" t="s">
        <v>21009</v>
      </c>
      <c r="H3650" t="s">
        <v>325</v>
      </c>
      <c r="J3650" t="s">
        <v>21010</v>
      </c>
      <c r="K3650" t="s">
        <v>21011</v>
      </c>
      <c r="L3650" t="s">
        <v>303</v>
      </c>
      <c r="M3650" t="s">
        <v>422</v>
      </c>
    </row>
    <row r="3651" spans="1:13" x14ac:dyDescent="0.2">
      <c r="A3651" t="s">
        <v>20685</v>
      </c>
      <c r="B3651" t="s">
        <v>20686</v>
      </c>
      <c r="C3651" t="s">
        <v>21012</v>
      </c>
      <c r="D3651" t="s">
        <v>572</v>
      </c>
      <c r="E3651" t="s">
        <v>573</v>
      </c>
      <c r="F3651" t="s">
        <v>21013</v>
      </c>
      <c r="G3651" t="s">
        <v>21014</v>
      </c>
      <c r="H3651" t="s">
        <v>299</v>
      </c>
      <c r="J3651" t="s">
        <v>21015</v>
      </c>
      <c r="K3651" t="s">
        <v>302</v>
      </c>
      <c r="L3651" t="s">
        <v>303</v>
      </c>
      <c r="M3651" t="s">
        <v>422</v>
      </c>
    </row>
    <row r="3652" spans="1:13" x14ac:dyDescent="0.2">
      <c r="A3652" t="s">
        <v>20685</v>
      </c>
      <c r="B3652" t="s">
        <v>20686</v>
      </c>
      <c r="C3652" t="s">
        <v>21016</v>
      </c>
      <c r="D3652" t="s">
        <v>349</v>
      </c>
      <c r="F3652" t="s">
        <v>21017</v>
      </c>
      <c r="G3652" t="s">
        <v>325</v>
      </c>
      <c r="J3652" t="s">
        <v>21018</v>
      </c>
      <c r="K3652" t="s">
        <v>21019</v>
      </c>
      <c r="L3652" t="s">
        <v>303</v>
      </c>
      <c r="M3652" t="s">
        <v>422</v>
      </c>
    </row>
    <row r="3653" spans="1:13" x14ac:dyDescent="0.2">
      <c r="A3653" t="s">
        <v>20685</v>
      </c>
      <c r="B3653" t="s">
        <v>20686</v>
      </c>
      <c r="C3653" t="s">
        <v>21020</v>
      </c>
      <c r="D3653" t="s">
        <v>349</v>
      </c>
      <c r="F3653" t="s">
        <v>21021</v>
      </c>
      <c r="G3653" t="s">
        <v>21022</v>
      </c>
      <c r="H3653" t="s">
        <v>20775</v>
      </c>
      <c r="J3653" t="s">
        <v>21023</v>
      </c>
      <c r="K3653" t="s">
        <v>21024</v>
      </c>
      <c r="L3653" t="s">
        <v>303</v>
      </c>
      <c r="M3653" t="s">
        <v>422</v>
      </c>
    </row>
    <row r="3654" spans="1:13" x14ac:dyDescent="0.2">
      <c r="A3654" t="s">
        <v>20685</v>
      </c>
      <c r="B3654" t="s">
        <v>20686</v>
      </c>
      <c r="C3654" t="s">
        <v>21025</v>
      </c>
      <c r="D3654" t="s">
        <v>349</v>
      </c>
      <c r="E3654" t="s">
        <v>1348</v>
      </c>
      <c r="F3654" t="s">
        <v>21026</v>
      </c>
      <c r="G3654" t="s">
        <v>20741</v>
      </c>
      <c r="H3654" t="s">
        <v>299</v>
      </c>
      <c r="J3654" t="s">
        <v>20754</v>
      </c>
      <c r="K3654" t="s">
        <v>21027</v>
      </c>
      <c r="L3654" t="s">
        <v>303</v>
      </c>
      <c r="M3654" t="s">
        <v>20718</v>
      </c>
    </row>
    <row r="3655" spans="1:13" x14ac:dyDescent="0.2">
      <c r="A3655" t="s">
        <v>20685</v>
      </c>
      <c r="B3655" t="s">
        <v>20686</v>
      </c>
      <c r="C3655" t="s">
        <v>21028</v>
      </c>
      <c r="D3655" t="s">
        <v>21029</v>
      </c>
      <c r="E3655" t="s">
        <v>9758</v>
      </c>
      <c r="F3655" t="s">
        <v>21030</v>
      </c>
      <c r="G3655" t="s">
        <v>21031</v>
      </c>
      <c r="H3655" t="s">
        <v>20848</v>
      </c>
      <c r="I3655" t="s">
        <v>300</v>
      </c>
      <c r="J3655" t="s">
        <v>21032</v>
      </c>
      <c r="K3655" t="s">
        <v>21033</v>
      </c>
      <c r="L3655" t="s">
        <v>303</v>
      </c>
      <c r="M3655" t="s">
        <v>1722</v>
      </c>
    </row>
    <row r="3656" spans="1:13" x14ac:dyDescent="0.2">
      <c r="A3656" t="s">
        <v>20685</v>
      </c>
      <c r="B3656" t="s">
        <v>20686</v>
      </c>
      <c r="C3656" t="s">
        <v>21034</v>
      </c>
      <c r="D3656" t="s">
        <v>21035</v>
      </c>
      <c r="E3656" t="s">
        <v>21036</v>
      </c>
      <c r="F3656" t="s">
        <v>21037</v>
      </c>
      <c r="G3656" t="s">
        <v>21038</v>
      </c>
      <c r="H3656" t="s">
        <v>299</v>
      </c>
      <c r="J3656" t="s">
        <v>21039</v>
      </c>
      <c r="K3656" t="s">
        <v>21040</v>
      </c>
      <c r="L3656" t="s">
        <v>303</v>
      </c>
      <c r="M3656" t="s">
        <v>21041</v>
      </c>
    </row>
    <row r="3657" spans="1:13" x14ac:dyDescent="0.2">
      <c r="A3657" t="s">
        <v>20685</v>
      </c>
      <c r="B3657" t="s">
        <v>20686</v>
      </c>
      <c r="C3657" t="s">
        <v>21042</v>
      </c>
      <c r="D3657" t="s">
        <v>2857</v>
      </c>
      <c r="E3657" t="s">
        <v>2858</v>
      </c>
      <c r="F3657" t="s">
        <v>343</v>
      </c>
      <c r="G3657" t="s">
        <v>21043</v>
      </c>
      <c r="H3657" t="s">
        <v>325</v>
      </c>
      <c r="J3657" t="s">
        <v>21044</v>
      </c>
      <c r="K3657" t="s">
        <v>21045</v>
      </c>
      <c r="L3657" t="s">
        <v>303</v>
      </c>
      <c r="M3657" t="s">
        <v>2936</v>
      </c>
    </row>
    <row r="3658" spans="1:13" x14ac:dyDescent="0.2">
      <c r="A3658" t="s">
        <v>20685</v>
      </c>
      <c r="B3658" t="s">
        <v>20686</v>
      </c>
      <c r="C3658" t="s">
        <v>21046</v>
      </c>
      <c r="D3658" t="s">
        <v>21047</v>
      </c>
      <c r="F3658" t="s">
        <v>21048</v>
      </c>
      <c r="G3658" t="s">
        <v>21049</v>
      </c>
      <c r="H3658" t="s">
        <v>299</v>
      </c>
      <c r="I3658" t="s">
        <v>300</v>
      </c>
      <c r="J3658" t="s">
        <v>21050</v>
      </c>
      <c r="K3658" t="s">
        <v>21051</v>
      </c>
      <c r="L3658" t="s">
        <v>303</v>
      </c>
      <c r="M3658" t="s">
        <v>415</v>
      </c>
    </row>
    <row r="3659" spans="1:13" x14ac:dyDescent="0.2">
      <c r="A3659" t="s">
        <v>20685</v>
      </c>
      <c r="B3659" t="s">
        <v>20686</v>
      </c>
      <c r="C3659" t="s">
        <v>21052</v>
      </c>
      <c r="D3659" t="s">
        <v>492</v>
      </c>
      <c r="E3659" t="s">
        <v>493</v>
      </c>
      <c r="F3659" t="s">
        <v>21053</v>
      </c>
      <c r="H3659" t="s">
        <v>299</v>
      </c>
      <c r="I3659" t="s">
        <v>300</v>
      </c>
      <c r="J3659" t="s">
        <v>21054</v>
      </c>
      <c r="K3659" t="s">
        <v>21055</v>
      </c>
      <c r="L3659" t="s">
        <v>303</v>
      </c>
      <c r="M3659" t="s">
        <v>822</v>
      </c>
    </row>
    <row r="3660" spans="1:13" x14ac:dyDescent="0.2">
      <c r="A3660" t="s">
        <v>20685</v>
      </c>
      <c r="B3660" t="s">
        <v>20686</v>
      </c>
      <c r="C3660" t="s">
        <v>21056</v>
      </c>
      <c r="D3660" t="s">
        <v>492</v>
      </c>
      <c r="E3660" t="s">
        <v>493</v>
      </c>
      <c r="F3660" t="s">
        <v>21057</v>
      </c>
      <c r="G3660" t="s">
        <v>21058</v>
      </c>
      <c r="H3660" t="s">
        <v>299</v>
      </c>
      <c r="J3660" t="s">
        <v>21059</v>
      </c>
      <c r="K3660" t="s">
        <v>302</v>
      </c>
      <c r="L3660" t="s">
        <v>303</v>
      </c>
      <c r="M3660" t="s">
        <v>822</v>
      </c>
    </row>
    <row r="3661" spans="1:13" x14ac:dyDescent="0.2">
      <c r="A3661" t="s">
        <v>20685</v>
      </c>
      <c r="B3661" t="s">
        <v>20686</v>
      </c>
      <c r="C3661" t="s">
        <v>21060</v>
      </c>
      <c r="D3661" t="s">
        <v>492</v>
      </c>
      <c r="E3661" t="s">
        <v>493</v>
      </c>
      <c r="F3661" t="s">
        <v>21061</v>
      </c>
      <c r="G3661" t="s">
        <v>299</v>
      </c>
      <c r="H3661" t="s">
        <v>300</v>
      </c>
      <c r="J3661" t="s">
        <v>21062</v>
      </c>
      <c r="K3661" t="s">
        <v>21063</v>
      </c>
      <c r="L3661" t="s">
        <v>303</v>
      </c>
      <c r="M3661" t="s">
        <v>12993</v>
      </c>
    </row>
    <row r="3662" spans="1:13" x14ac:dyDescent="0.2">
      <c r="A3662" t="s">
        <v>20685</v>
      </c>
      <c r="B3662" t="s">
        <v>20686</v>
      </c>
      <c r="C3662" t="s">
        <v>21064</v>
      </c>
      <c r="D3662" t="s">
        <v>572</v>
      </c>
      <c r="E3662" t="s">
        <v>573</v>
      </c>
      <c r="F3662" t="s">
        <v>3549</v>
      </c>
      <c r="G3662" t="s">
        <v>21065</v>
      </c>
      <c r="H3662" t="s">
        <v>299</v>
      </c>
      <c r="I3662" t="s">
        <v>300</v>
      </c>
      <c r="J3662" t="s">
        <v>21066</v>
      </c>
      <c r="K3662" t="s">
        <v>21067</v>
      </c>
      <c r="L3662" t="s">
        <v>303</v>
      </c>
      <c r="M3662" t="s">
        <v>422</v>
      </c>
    </row>
    <row r="3663" spans="1:13" x14ac:dyDescent="0.2">
      <c r="A3663" t="s">
        <v>20685</v>
      </c>
      <c r="B3663" t="s">
        <v>20686</v>
      </c>
      <c r="C3663" t="s">
        <v>21068</v>
      </c>
      <c r="D3663" t="s">
        <v>349</v>
      </c>
      <c r="E3663" t="s">
        <v>476</v>
      </c>
      <c r="F3663" t="s">
        <v>21069</v>
      </c>
      <c r="G3663" t="s">
        <v>21070</v>
      </c>
      <c r="H3663" t="s">
        <v>325</v>
      </c>
      <c r="I3663" t="s">
        <v>300</v>
      </c>
      <c r="J3663" t="s">
        <v>21071</v>
      </c>
      <c r="K3663" t="s">
        <v>21072</v>
      </c>
      <c r="L3663" t="s">
        <v>303</v>
      </c>
      <c r="M3663" t="s">
        <v>21073</v>
      </c>
    </row>
    <row r="3664" spans="1:13" x14ac:dyDescent="0.2">
      <c r="A3664" t="s">
        <v>20685</v>
      </c>
      <c r="B3664" t="s">
        <v>20686</v>
      </c>
      <c r="C3664" t="s">
        <v>21074</v>
      </c>
      <c r="D3664" t="s">
        <v>21075</v>
      </c>
      <c r="F3664" t="s">
        <v>21076</v>
      </c>
      <c r="G3664" t="s">
        <v>20770</v>
      </c>
      <c r="H3664" t="s">
        <v>299</v>
      </c>
      <c r="J3664" t="s">
        <v>21077</v>
      </c>
      <c r="K3664" t="s">
        <v>21078</v>
      </c>
      <c r="L3664" t="s">
        <v>303</v>
      </c>
      <c r="M3664" t="s">
        <v>21079</v>
      </c>
    </row>
    <row r="3665" spans="1:13" x14ac:dyDescent="0.2">
      <c r="A3665" t="s">
        <v>20685</v>
      </c>
      <c r="B3665" t="s">
        <v>20686</v>
      </c>
      <c r="C3665" t="s">
        <v>21080</v>
      </c>
      <c r="D3665" t="s">
        <v>21081</v>
      </c>
      <c r="E3665" t="s">
        <v>21082</v>
      </c>
      <c r="F3665" t="s">
        <v>21083</v>
      </c>
      <c r="G3665" t="s">
        <v>21084</v>
      </c>
      <c r="H3665" t="s">
        <v>352</v>
      </c>
      <c r="I3665" t="s">
        <v>353</v>
      </c>
      <c r="J3665" t="s">
        <v>21085</v>
      </c>
      <c r="K3665" t="s">
        <v>21086</v>
      </c>
      <c r="L3665" t="s">
        <v>303</v>
      </c>
      <c r="M3665" t="s">
        <v>3271</v>
      </c>
    </row>
    <row r="3666" spans="1:13" x14ac:dyDescent="0.2">
      <c r="A3666" t="s">
        <v>20685</v>
      </c>
      <c r="B3666" t="s">
        <v>20686</v>
      </c>
      <c r="C3666" t="s">
        <v>21087</v>
      </c>
      <c r="D3666" t="s">
        <v>21088</v>
      </c>
      <c r="F3666" t="s">
        <v>21089</v>
      </c>
      <c r="G3666" t="s">
        <v>1827</v>
      </c>
      <c r="H3666" t="s">
        <v>1788</v>
      </c>
      <c r="J3666" t="s">
        <v>21090</v>
      </c>
      <c r="K3666" t="s">
        <v>21091</v>
      </c>
      <c r="L3666" t="s">
        <v>120</v>
      </c>
      <c r="M3666" t="s">
        <v>21092</v>
      </c>
    </row>
    <row r="3667" spans="1:13" x14ac:dyDescent="0.2">
      <c r="A3667" t="s">
        <v>20685</v>
      </c>
      <c r="B3667" t="s">
        <v>20686</v>
      </c>
      <c r="C3667" t="s">
        <v>21093</v>
      </c>
      <c r="D3667" t="s">
        <v>394</v>
      </c>
      <c r="E3667" t="s">
        <v>499</v>
      </c>
      <c r="F3667" t="s">
        <v>21094</v>
      </c>
      <c r="H3667" t="s">
        <v>21095</v>
      </c>
      <c r="I3667" t="s">
        <v>21096</v>
      </c>
      <c r="J3667" t="s">
        <v>21097</v>
      </c>
      <c r="K3667" t="s">
        <v>302</v>
      </c>
      <c r="L3667" t="s">
        <v>303</v>
      </c>
      <c r="M3667" t="s">
        <v>4417</v>
      </c>
    </row>
    <row r="3668" spans="1:13" x14ac:dyDescent="0.2">
      <c r="A3668" t="s">
        <v>20685</v>
      </c>
      <c r="B3668" t="s">
        <v>20686</v>
      </c>
      <c r="C3668" t="s">
        <v>21098</v>
      </c>
      <c r="D3668" t="s">
        <v>349</v>
      </c>
      <c r="F3668" t="s">
        <v>21099</v>
      </c>
      <c r="G3668" t="s">
        <v>21095</v>
      </c>
      <c r="H3668" t="s">
        <v>21096</v>
      </c>
      <c r="J3668" t="s">
        <v>21100</v>
      </c>
      <c r="K3668" t="s">
        <v>302</v>
      </c>
      <c r="L3668" t="s">
        <v>303</v>
      </c>
      <c r="M3668" t="s">
        <v>422</v>
      </c>
    </row>
    <row r="3669" spans="1:13" x14ac:dyDescent="0.2">
      <c r="A3669" t="s">
        <v>20685</v>
      </c>
      <c r="B3669" t="s">
        <v>20686</v>
      </c>
      <c r="C3669" t="s">
        <v>21101</v>
      </c>
      <c r="D3669" t="s">
        <v>21102</v>
      </c>
      <c r="E3669" t="s">
        <v>21103</v>
      </c>
      <c r="F3669" t="s">
        <v>21104</v>
      </c>
      <c r="G3669" t="s">
        <v>21105</v>
      </c>
      <c r="H3669" t="s">
        <v>21095</v>
      </c>
      <c r="I3669" t="s">
        <v>21096</v>
      </c>
      <c r="J3669" t="s">
        <v>21106</v>
      </c>
      <c r="K3669" t="s">
        <v>302</v>
      </c>
      <c r="L3669" t="s">
        <v>303</v>
      </c>
      <c r="M3669" t="s">
        <v>21107</v>
      </c>
    </row>
    <row r="3670" spans="1:13" x14ac:dyDescent="0.2">
      <c r="A3670" t="s">
        <v>20685</v>
      </c>
      <c r="B3670" t="s">
        <v>20686</v>
      </c>
      <c r="C3670" t="s">
        <v>21108</v>
      </c>
      <c r="D3670" t="s">
        <v>20822</v>
      </c>
      <c r="F3670" t="s">
        <v>21109</v>
      </c>
      <c r="G3670" t="s">
        <v>21110</v>
      </c>
      <c r="H3670" t="s">
        <v>21111</v>
      </c>
      <c r="I3670" t="s">
        <v>21112</v>
      </c>
      <c r="J3670" t="s">
        <v>21113</v>
      </c>
      <c r="K3670" t="s">
        <v>302</v>
      </c>
      <c r="L3670" t="s">
        <v>120</v>
      </c>
      <c r="M3670" t="s">
        <v>422</v>
      </c>
    </row>
    <row r="3671" spans="1:13" x14ac:dyDescent="0.2">
      <c r="A3671" t="s">
        <v>20685</v>
      </c>
      <c r="B3671" t="s">
        <v>20686</v>
      </c>
      <c r="C3671" t="s">
        <v>21114</v>
      </c>
      <c r="D3671" t="s">
        <v>21115</v>
      </c>
      <c r="E3671" t="s">
        <v>21116</v>
      </c>
      <c r="F3671" t="s">
        <v>21117</v>
      </c>
      <c r="G3671" t="s">
        <v>21118</v>
      </c>
      <c r="H3671" t="s">
        <v>1788</v>
      </c>
      <c r="J3671" t="s">
        <v>21119</v>
      </c>
      <c r="K3671" t="s">
        <v>21120</v>
      </c>
      <c r="L3671" t="s">
        <v>120</v>
      </c>
      <c r="M3671" t="s">
        <v>3913</v>
      </c>
    </row>
    <row r="3672" spans="1:13" x14ac:dyDescent="0.2">
      <c r="A3672" t="s">
        <v>20685</v>
      </c>
      <c r="B3672" t="s">
        <v>20686</v>
      </c>
      <c r="C3672" t="s">
        <v>21121</v>
      </c>
      <c r="D3672" t="s">
        <v>21122</v>
      </c>
      <c r="E3672" t="s">
        <v>21123</v>
      </c>
      <c r="F3672" t="s">
        <v>14214</v>
      </c>
      <c r="G3672" t="s">
        <v>21124</v>
      </c>
      <c r="H3672" t="s">
        <v>21125</v>
      </c>
      <c r="I3672" t="s">
        <v>1874</v>
      </c>
      <c r="J3672" t="s">
        <v>21126</v>
      </c>
      <c r="K3672" t="s">
        <v>21127</v>
      </c>
      <c r="L3672" t="s">
        <v>120</v>
      </c>
      <c r="M3672" t="s">
        <v>422</v>
      </c>
    </row>
    <row r="3673" spans="1:13" x14ac:dyDescent="0.2">
      <c r="A3673" t="s">
        <v>20685</v>
      </c>
      <c r="B3673" t="s">
        <v>20686</v>
      </c>
      <c r="C3673" t="s">
        <v>21128</v>
      </c>
      <c r="D3673" t="s">
        <v>1837</v>
      </c>
      <c r="E3673" t="s">
        <v>1375</v>
      </c>
      <c r="F3673" t="s">
        <v>21129</v>
      </c>
      <c r="H3673" t="s">
        <v>21095</v>
      </c>
      <c r="J3673" t="s">
        <v>21130</v>
      </c>
      <c r="K3673" t="s">
        <v>21131</v>
      </c>
      <c r="L3673" t="s">
        <v>303</v>
      </c>
      <c r="M3673" t="s">
        <v>21132</v>
      </c>
    </row>
    <row r="3674" spans="1:13" x14ac:dyDescent="0.2">
      <c r="A3674" t="s">
        <v>20685</v>
      </c>
      <c r="B3674" t="s">
        <v>20686</v>
      </c>
      <c r="C3674" t="s">
        <v>21133</v>
      </c>
      <c r="D3674" t="s">
        <v>349</v>
      </c>
      <c r="E3674" t="s">
        <v>424</v>
      </c>
      <c r="F3674" t="s">
        <v>21134</v>
      </c>
      <c r="G3674" t="s">
        <v>21135</v>
      </c>
      <c r="H3674" t="s">
        <v>21095</v>
      </c>
      <c r="I3674" t="s">
        <v>21096</v>
      </c>
      <c r="J3674" t="s">
        <v>21136</v>
      </c>
      <c r="K3674" t="s">
        <v>21137</v>
      </c>
      <c r="L3674" t="s">
        <v>303</v>
      </c>
      <c r="M3674" t="s">
        <v>21138</v>
      </c>
    </row>
    <row r="3675" spans="1:13" x14ac:dyDescent="0.2">
      <c r="A3675" t="s">
        <v>20685</v>
      </c>
      <c r="B3675" t="s">
        <v>20686</v>
      </c>
      <c r="C3675" t="s">
        <v>21139</v>
      </c>
      <c r="D3675" t="s">
        <v>295</v>
      </c>
      <c r="E3675" t="s">
        <v>296</v>
      </c>
      <c r="F3675" t="s">
        <v>21140</v>
      </c>
      <c r="G3675" t="s">
        <v>21141</v>
      </c>
      <c r="H3675" t="s">
        <v>21095</v>
      </c>
      <c r="I3675" t="s">
        <v>21096</v>
      </c>
      <c r="J3675" t="s">
        <v>21142</v>
      </c>
      <c r="K3675" t="s">
        <v>302</v>
      </c>
      <c r="L3675" t="s">
        <v>303</v>
      </c>
      <c r="M3675" t="s">
        <v>422</v>
      </c>
    </row>
    <row r="3676" spans="1:13" x14ac:dyDescent="0.2">
      <c r="A3676" t="s">
        <v>20685</v>
      </c>
      <c r="B3676" t="s">
        <v>20686</v>
      </c>
      <c r="C3676" t="s">
        <v>21143</v>
      </c>
      <c r="D3676" t="s">
        <v>21144</v>
      </c>
      <c r="F3676" t="s">
        <v>1158</v>
      </c>
      <c r="G3676" t="s">
        <v>21145</v>
      </c>
      <c r="H3676" t="s">
        <v>1796</v>
      </c>
      <c r="I3676" t="s">
        <v>300</v>
      </c>
      <c r="J3676" t="s">
        <v>21146</v>
      </c>
      <c r="K3676" t="s">
        <v>21147</v>
      </c>
      <c r="L3676" t="s">
        <v>120</v>
      </c>
      <c r="M3676" t="s">
        <v>422</v>
      </c>
    </row>
    <row r="3677" spans="1:13" x14ac:dyDescent="0.2">
      <c r="A3677" t="s">
        <v>20685</v>
      </c>
      <c r="B3677" t="s">
        <v>20686</v>
      </c>
      <c r="C3677" t="s">
        <v>21148</v>
      </c>
      <c r="D3677" t="s">
        <v>349</v>
      </c>
      <c r="E3677" t="s">
        <v>424</v>
      </c>
      <c r="F3677" t="s">
        <v>21149</v>
      </c>
      <c r="G3677" t="s">
        <v>1873</v>
      </c>
      <c r="H3677" t="s">
        <v>1874</v>
      </c>
      <c r="J3677" t="s">
        <v>21150</v>
      </c>
      <c r="K3677" t="s">
        <v>21151</v>
      </c>
      <c r="L3677" t="s">
        <v>303</v>
      </c>
      <c r="M3677" t="s">
        <v>2054</v>
      </c>
    </row>
    <row r="3678" spans="1:13" x14ac:dyDescent="0.2">
      <c r="A3678" t="s">
        <v>20685</v>
      </c>
      <c r="B3678" t="s">
        <v>20686</v>
      </c>
      <c r="C3678" t="s">
        <v>21152</v>
      </c>
      <c r="D3678" t="s">
        <v>21153</v>
      </c>
      <c r="F3678" t="s">
        <v>21154</v>
      </c>
      <c r="G3678" t="s">
        <v>21155</v>
      </c>
      <c r="H3678" t="s">
        <v>1788</v>
      </c>
      <c r="J3678" t="s">
        <v>21156</v>
      </c>
      <c r="K3678" t="s">
        <v>21157</v>
      </c>
      <c r="L3678" t="s">
        <v>120</v>
      </c>
      <c r="M3678" t="s">
        <v>14874</v>
      </c>
    </row>
    <row r="3679" spans="1:13" x14ac:dyDescent="0.2">
      <c r="A3679" t="s">
        <v>20685</v>
      </c>
      <c r="B3679" t="s">
        <v>20686</v>
      </c>
      <c r="C3679" t="s">
        <v>21158</v>
      </c>
      <c r="D3679" t="s">
        <v>21159</v>
      </c>
      <c r="F3679" t="s">
        <v>21160</v>
      </c>
      <c r="G3679" t="s">
        <v>21161</v>
      </c>
      <c r="H3679" t="s">
        <v>21095</v>
      </c>
      <c r="I3679" t="s">
        <v>21096</v>
      </c>
      <c r="J3679" t="s">
        <v>21162</v>
      </c>
      <c r="K3679" t="s">
        <v>21163</v>
      </c>
      <c r="L3679" t="s">
        <v>303</v>
      </c>
      <c r="M3679" t="s">
        <v>13799</v>
      </c>
    </row>
    <row r="3680" spans="1:13" x14ac:dyDescent="0.2">
      <c r="A3680" t="s">
        <v>20685</v>
      </c>
      <c r="B3680" t="s">
        <v>20686</v>
      </c>
      <c r="C3680" t="s">
        <v>21164</v>
      </c>
      <c r="D3680" t="s">
        <v>21165</v>
      </c>
      <c r="E3680" t="s">
        <v>21166</v>
      </c>
      <c r="F3680" t="s">
        <v>21167</v>
      </c>
      <c r="G3680" t="s">
        <v>21168</v>
      </c>
      <c r="H3680" t="s">
        <v>21169</v>
      </c>
      <c r="I3680" t="s">
        <v>21170</v>
      </c>
      <c r="J3680" t="s">
        <v>21171</v>
      </c>
      <c r="K3680" t="s">
        <v>21172</v>
      </c>
      <c r="L3680" t="s">
        <v>120</v>
      </c>
      <c r="M3680" t="s">
        <v>7382</v>
      </c>
    </row>
    <row r="3681" spans="1:13" x14ac:dyDescent="0.2">
      <c r="A3681" t="s">
        <v>20685</v>
      </c>
      <c r="B3681" t="s">
        <v>20686</v>
      </c>
      <c r="C3681" t="s">
        <v>21173</v>
      </c>
      <c r="D3681" t="s">
        <v>21144</v>
      </c>
      <c r="F3681" t="s">
        <v>21174</v>
      </c>
      <c r="G3681" t="s">
        <v>21175</v>
      </c>
      <c r="H3681" t="s">
        <v>1853</v>
      </c>
      <c r="I3681" t="s">
        <v>300</v>
      </c>
      <c r="J3681" t="s">
        <v>21176</v>
      </c>
      <c r="K3681" t="s">
        <v>21177</v>
      </c>
      <c r="L3681" t="s">
        <v>120</v>
      </c>
      <c r="M3681" t="s">
        <v>422</v>
      </c>
    </row>
    <row r="3682" spans="1:13" x14ac:dyDescent="0.2">
      <c r="A3682" t="s">
        <v>20685</v>
      </c>
      <c r="B3682" t="s">
        <v>20686</v>
      </c>
      <c r="C3682" t="s">
        <v>21178</v>
      </c>
      <c r="D3682" t="s">
        <v>20822</v>
      </c>
      <c r="F3682" t="s">
        <v>21179</v>
      </c>
      <c r="G3682" t="s">
        <v>21180</v>
      </c>
      <c r="H3682" t="s">
        <v>21181</v>
      </c>
      <c r="I3682" t="s">
        <v>1874</v>
      </c>
      <c r="J3682" t="s">
        <v>21182</v>
      </c>
      <c r="K3682" t="s">
        <v>21183</v>
      </c>
      <c r="L3682" t="s">
        <v>120</v>
      </c>
      <c r="M3682" t="s">
        <v>21184</v>
      </c>
    </row>
    <row r="3683" spans="1:13" x14ac:dyDescent="0.2">
      <c r="A3683" t="s">
        <v>20685</v>
      </c>
      <c r="B3683" t="s">
        <v>20686</v>
      </c>
      <c r="C3683" t="s">
        <v>21185</v>
      </c>
      <c r="D3683" t="s">
        <v>21186</v>
      </c>
      <c r="E3683" t="s">
        <v>21187</v>
      </c>
      <c r="F3683" t="s">
        <v>21188</v>
      </c>
      <c r="G3683" t="s">
        <v>21189</v>
      </c>
      <c r="H3683" t="s">
        <v>21190</v>
      </c>
      <c r="I3683" t="s">
        <v>1874</v>
      </c>
      <c r="J3683" t="s">
        <v>21191</v>
      </c>
      <c r="K3683" t="s">
        <v>21192</v>
      </c>
      <c r="L3683" t="s">
        <v>120</v>
      </c>
      <c r="M3683" t="s">
        <v>21193</v>
      </c>
    </row>
    <row r="3684" spans="1:13" x14ac:dyDescent="0.2">
      <c r="A3684" t="s">
        <v>20685</v>
      </c>
      <c r="B3684" t="s">
        <v>20686</v>
      </c>
      <c r="C3684" t="s">
        <v>21194</v>
      </c>
      <c r="D3684" t="s">
        <v>21195</v>
      </c>
      <c r="F3684" t="s">
        <v>18464</v>
      </c>
      <c r="G3684" t="s">
        <v>21196</v>
      </c>
      <c r="H3684" t="s">
        <v>21197</v>
      </c>
      <c r="I3684" t="s">
        <v>2109</v>
      </c>
      <c r="J3684" t="s">
        <v>21198</v>
      </c>
      <c r="K3684" t="s">
        <v>21199</v>
      </c>
      <c r="L3684" t="s">
        <v>120</v>
      </c>
      <c r="M3684" t="s">
        <v>422</v>
      </c>
    </row>
    <row r="3685" spans="1:13" x14ac:dyDescent="0.2">
      <c r="A3685" t="s">
        <v>20685</v>
      </c>
      <c r="B3685" t="s">
        <v>20686</v>
      </c>
      <c r="C3685" t="s">
        <v>21200</v>
      </c>
      <c r="D3685" t="s">
        <v>20822</v>
      </c>
      <c r="F3685" t="s">
        <v>21201</v>
      </c>
      <c r="G3685" t="s">
        <v>21202</v>
      </c>
      <c r="H3685" t="s">
        <v>2134</v>
      </c>
      <c r="I3685" t="s">
        <v>1874</v>
      </c>
      <c r="J3685" t="s">
        <v>21203</v>
      </c>
      <c r="K3685" t="s">
        <v>21204</v>
      </c>
      <c r="L3685" t="s">
        <v>120</v>
      </c>
      <c r="M3685" t="s">
        <v>21205</v>
      </c>
    </row>
    <row r="3686" spans="1:13" x14ac:dyDescent="0.2">
      <c r="A3686" t="s">
        <v>20685</v>
      </c>
      <c r="B3686" t="s">
        <v>20686</v>
      </c>
      <c r="C3686" t="s">
        <v>21206</v>
      </c>
      <c r="D3686" t="s">
        <v>831</v>
      </c>
      <c r="E3686" t="s">
        <v>506</v>
      </c>
      <c r="F3686" t="s">
        <v>21207</v>
      </c>
      <c r="H3686" t="s">
        <v>21208</v>
      </c>
      <c r="I3686" t="s">
        <v>21209</v>
      </c>
      <c r="J3686" t="s">
        <v>21210</v>
      </c>
      <c r="K3686" t="s">
        <v>21211</v>
      </c>
      <c r="L3686" t="s">
        <v>303</v>
      </c>
      <c r="M3686" t="s">
        <v>1314</v>
      </c>
    </row>
    <row r="3687" spans="1:13" x14ac:dyDescent="0.2">
      <c r="A3687" t="s">
        <v>20685</v>
      </c>
      <c r="B3687" t="s">
        <v>20686</v>
      </c>
      <c r="C3687" t="s">
        <v>21212</v>
      </c>
      <c r="D3687" t="s">
        <v>21213</v>
      </c>
      <c r="E3687" t="s">
        <v>14843</v>
      </c>
      <c r="F3687" t="s">
        <v>21214</v>
      </c>
      <c r="G3687" t="s">
        <v>21215</v>
      </c>
      <c r="H3687" t="s">
        <v>2154</v>
      </c>
      <c r="J3687" t="s">
        <v>21216</v>
      </c>
      <c r="K3687" t="s">
        <v>21217</v>
      </c>
      <c r="L3687" t="s">
        <v>303</v>
      </c>
      <c r="M3687" t="s">
        <v>21218</v>
      </c>
    </row>
    <row r="3688" spans="1:13" x14ac:dyDescent="0.2">
      <c r="A3688" t="s">
        <v>20685</v>
      </c>
      <c r="B3688" t="s">
        <v>20686</v>
      </c>
      <c r="C3688" t="s">
        <v>21219</v>
      </c>
      <c r="D3688" t="s">
        <v>4407</v>
      </c>
      <c r="F3688" t="s">
        <v>21220</v>
      </c>
      <c r="G3688" t="s">
        <v>21221</v>
      </c>
      <c r="H3688" t="s">
        <v>21209</v>
      </c>
      <c r="J3688" t="s">
        <v>21222</v>
      </c>
      <c r="K3688" t="s">
        <v>302</v>
      </c>
      <c r="L3688" t="s">
        <v>303</v>
      </c>
      <c r="M3688" t="s">
        <v>422</v>
      </c>
    </row>
    <row r="3689" spans="1:13" x14ac:dyDescent="0.2">
      <c r="A3689" t="s">
        <v>20685</v>
      </c>
      <c r="B3689" t="s">
        <v>20686</v>
      </c>
      <c r="C3689" t="s">
        <v>21223</v>
      </c>
      <c r="D3689" t="s">
        <v>295</v>
      </c>
      <c r="E3689" t="s">
        <v>296</v>
      </c>
      <c r="F3689" t="s">
        <v>21224</v>
      </c>
      <c r="G3689" t="s">
        <v>21225</v>
      </c>
      <c r="H3689" t="s">
        <v>2177</v>
      </c>
      <c r="J3689" t="s">
        <v>21226</v>
      </c>
      <c r="K3689" t="s">
        <v>21227</v>
      </c>
      <c r="L3689" t="s">
        <v>303</v>
      </c>
      <c r="M3689" t="s">
        <v>1979</v>
      </c>
    </row>
    <row r="3690" spans="1:13" x14ac:dyDescent="0.2">
      <c r="A3690" t="s">
        <v>20685</v>
      </c>
      <c r="B3690" t="s">
        <v>20686</v>
      </c>
      <c r="C3690" t="s">
        <v>21228</v>
      </c>
      <c r="D3690" t="s">
        <v>21229</v>
      </c>
      <c r="E3690" t="s">
        <v>20987</v>
      </c>
      <c r="F3690" t="s">
        <v>21230</v>
      </c>
      <c r="G3690" t="s">
        <v>21231</v>
      </c>
      <c r="H3690" t="s">
        <v>21232</v>
      </c>
      <c r="I3690" t="s">
        <v>21209</v>
      </c>
      <c r="J3690" t="s">
        <v>21233</v>
      </c>
      <c r="K3690" t="s">
        <v>21234</v>
      </c>
      <c r="L3690" t="s">
        <v>303</v>
      </c>
      <c r="M3690" t="s">
        <v>21235</v>
      </c>
    </row>
    <row r="3691" spans="1:13" x14ac:dyDescent="0.2">
      <c r="A3691" t="s">
        <v>20685</v>
      </c>
      <c r="B3691" t="s">
        <v>20686</v>
      </c>
      <c r="C3691" t="s">
        <v>21236</v>
      </c>
      <c r="D3691" t="s">
        <v>349</v>
      </c>
      <c r="F3691" t="s">
        <v>21237</v>
      </c>
      <c r="G3691" t="s">
        <v>21238</v>
      </c>
      <c r="H3691" t="s">
        <v>21209</v>
      </c>
      <c r="J3691" t="s">
        <v>21239</v>
      </c>
      <c r="K3691" t="s">
        <v>302</v>
      </c>
      <c r="L3691" t="s">
        <v>303</v>
      </c>
      <c r="M3691" t="s">
        <v>422</v>
      </c>
    </row>
    <row r="3692" spans="1:13" x14ac:dyDescent="0.2">
      <c r="A3692" t="s">
        <v>20685</v>
      </c>
      <c r="B3692" t="s">
        <v>20686</v>
      </c>
      <c r="C3692" t="s">
        <v>21240</v>
      </c>
      <c r="D3692" t="s">
        <v>492</v>
      </c>
      <c r="E3692" t="s">
        <v>493</v>
      </c>
      <c r="F3692" t="s">
        <v>21241</v>
      </c>
      <c r="G3692" t="s">
        <v>21231</v>
      </c>
      <c r="H3692" t="s">
        <v>21242</v>
      </c>
      <c r="I3692" t="s">
        <v>21209</v>
      </c>
      <c r="J3692" t="s">
        <v>21243</v>
      </c>
      <c r="K3692" t="s">
        <v>21244</v>
      </c>
      <c r="L3692" t="s">
        <v>303</v>
      </c>
      <c r="M3692" t="s">
        <v>21245</v>
      </c>
    </row>
    <row r="3693" spans="1:13" x14ac:dyDescent="0.2">
      <c r="A3693" t="s">
        <v>20685</v>
      </c>
      <c r="B3693" t="s">
        <v>20686</v>
      </c>
      <c r="C3693" t="s">
        <v>21246</v>
      </c>
      <c r="D3693" t="s">
        <v>492</v>
      </c>
      <c r="E3693" t="s">
        <v>493</v>
      </c>
      <c r="F3693" t="s">
        <v>21247</v>
      </c>
      <c r="G3693" t="s">
        <v>21248</v>
      </c>
      <c r="H3693" t="s">
        <v>2147</v>
      </c>
      <c r="J3693" t="s">
        <v>21249</v>
      </c>
      <c r="K3693" t="s">
        <v>21250</v>
      </c>
      <c r="L3693" t="s">
        <v>303</v>
      </c>
      <c r="M3693" t="s">
        <v>14059</v>
      </c>
    </row>
    <row r="3694" spans="1:13" x14ac:dyDescent="0.2">
      <c r="A3694" t="s">
        <v>20685</v>
      </c>
      <c r="B3694" t="s">
        <v>20686</v>
      </c>
      <c r="C3694" t="s">
        <v>21251</v>
      </c>
      <c r="D3694" t="s">
        <v>492</v>
      </c>
      <c r="E3694" t="s">
        <v>493</v>
      </c>
      <c r="F3694" t="s">
        <v>21252</v>
      </c>
      <c r="G3694" t="s">
        <v>21253</v>
      </c>
      <c r="H3694" t="s">
        <v>21232</v>
      </c>
      <c r="I3694" t="s">
        <v>21209</v>
      </c>
      <c r="J3694" t="s">
        <v>21254</v>
      </c>
      <c r="K3694" t="s">
        <v>21255</v>
      </c>
      <c r="L3694" t="s">
        <v>303</v>
      </c>
      <c r="M3694" t="s">
        <v>20147</v>
      </c>
    </row>
    <row r="3695" spans="1:13" x14ac:dyDescent="0.2">
      <c r="A3695" t="s">
        <v>20685</v>
      </c>
      <c r="B3695" t="s">
        <v>20686</v>
      </c>
      <c r="C3695" t="s">
        <v>21256</v>
      </c>
      <c r="D3695" t="s">
        <v>492</v>
      </c>
      <c r="E3695" t="s">
        <v>493</v>
      </c>
      <c r="F3695" t="s">
        <v>21257</v>
      </c>
      <c r="G3695" t="s">
        <v>21258</v>
      </c>
      <c r="H3695" t="s">
        <v>2147</v>
      </c>
      <c r="J3695" t="s">
        <v>21259</v>
      </c>
      <c r="K3695" t="s">
        <v>21260</v>
      </c>
      <c r="L3695" t="s">
        <v>303</v>
      </c>
      <c r="M3695" t="s">
        <v>822</v>
      </c>
    </row>
    <row r="3696" spans="1:13" x14ac:dyDescent="0.2">
      <c r="A3696" t="s">
        <v>20685</v>
      </c>
      <c r="B3696" t="s">
        <v>20686</v>
      </c>
      <c r="C3696" t="s">
        <v>21261</v>
      </c>
      <c r="D3696" t="s">
        <v>21213</v>
      </c>
      <c r="E3696" t="s">
        <v>14843</v>
      </c>
      <c r="F3696" t="s">
        <v>21262</v>
      </c>
      <c r="G3696" t="s">
        <v>21263</v>
      </c>
      <c r="H3696" t="s">
        <v>21264</v>
      </c>
      <c r="I3696" t="s">
        <v>300</v>
      </c>
      <c r="J3696" t="s">
        <v>21265</v>
      </c>
      <c r="K3696" t="s">
        <v>21266</v>
      </c>
      <c r="L3696" t="s">
        <v>303</v>
      </c>
      <c r="M3696" t="s">
        <v>21218</v>
      </c>
    </row>
    <row r="3697" spans="1:13" x14ac:dyDescent="0.2">
      <c r="A3697" t="s">
        <v>20685</v>
      </c>
      <c r="B3697" t="s">
        <v>20686</v>
      </c>
      <c r="C3697" t="s">
        <v>21267</v>
      </c>
      <c r="D3697" t="s">
        <v>21268</v>
      </c>
      <c r="E3697" t="s">
        <v>21269</v>
      </c>
      <c r="F3697" t="s">
        <v>21270</v>
      </c>
      <c r="G3697" t="s">
        <v>21271</v>
      </c>
      <c r="H3697" t="s">
        <v>2177</v>
      </c>
      <c r="J3697" t="s">
        <v>21272</v>
      </c>
      <c r="K3697" t="s">
        <v>21273</v>
      </c>
      <c r="L3697" t="s">
        <v>303</v>
      </c>
      <c r="M3697" t="s">
        <v>3760</v>
      </c>
    </row>
    <row r="3698" spans="1:13" x14ac:dyDescent="0.2">
      <c r="A3698" t="s">
        <v>20685</v>
      </c>
      <c r="B3698" t="s">
        <v>20686</v>
      </c>
      <c r="C3698" t="s">
        <v>21274</v>
      </c>
      <c r="D3698" t="s">
        <v>21275</v>
      </c>
      <c r="F3698" t="s">
        <v>21276</v>
      </c>
      <c r="G3698" t="s">
        <v>21232</v>
      </c>
      <c r="H3698" t="s">
        <v>21209</v>
      </c>
      <c r="J3698" t="s">
        <v>21277</v>
      </c>
      <c r="K3698" t="s">
        <v>302</v>
      </c>
      <c r="L3698" t="s">
        <v>303</v>
      </c>
      <c r="M3698" t="s">
        <v>422</v>
      </c>
    </row>
    <row r="3699" spans="1:13" x14ac:dyDescent="0.2">
      <c r="A3699" t="s">
        <v>20685</v>
      </c>
      <c r="B3699" t="s">
        <v>20686</v>
      </c>
      <c r="C3699" t="s">
        <v>21278</v>
      </c>
      <c r="D3699" t="s">
        <v>21279</v>
      </c>
      <c r="E3699" t="s">
        <v>21280</v>
      </c>
      <c r="F3699" t="s">
        <v>21281</v>
      </c>
      <c r="G3699" t="s">
        <v>21282</v>
      </c>
      <c r="H3699" t="s">
        <v>21283</v>
      </c>
      <c r="J3699" t="s">
        <v>21284</v>
      </c>
      <c r="K3699" t="s">
        <v>21285</v>
      </c>
      <c r="L3699" t="s">
        <v>303</v>
      </c>
      <c r="M3699" t="s">
        <v>10033</v>
      </c>
    </row>
    <row r="3700" spans="1:13" x14ac:dyDescent="0.2">
      <c r="A3700" t="s">
        <v>20685</v>
      </c>
      <c r="B3700" t="s">
        <v>20686</v>
      </c>
      <c r="C3700" t="s">
        <v>21286</v>
      </c>
      <c r="D3700" t="s">
        <v>572</v>
      </c>
      <c r="E3700" t="s">
        <v>573</v>
      </c>
      <c r="F3700" t="s">
        <v>21287</v>
      </c>
      <c r="G3700" t="s">
        <v>21288</v>
      </c>
      <c r="H3700" t="s">
        <v>21242</v>
      </c>
      <c r="I3700" t="s">
        <v>21209</v>
      </c>
      <c r="J3700" t="s">
        <v>21289</v>
      </c>
      <c r="K3700" t="s">
        <v>21290</v>
      </c>
      <c r="L3700" t="s">
        <v>303</v>
      </c>
      <c r="M3700" t="s">
        <v>8745</v>
      </c>
    </row>
    <row r="3701" spans="1:13" x14ac:dyDescent="0.2">
      <c r="A3701" t="s">
        <v>20685</v>
      </c>
      <c r="B3701" t="s">
        <v>20686</v>
      </c>
      <c r="C3701" t="s">
        <v>21291</v>
      </c>
      <c r="D3701" t="s">
        <v>21292</v>
      </c>
      <c r="E3701" t="s">
        <v>21293</v>
      </c>
      <c r="F3701" t="s">
        <v>21294</v>
      </c>
      <c r="G3701" t="s">
        <v>21295</v>
      </c>
      <c r="H3701" t="s">
        <v>2147</v>
      </c>
      <c r="J3701" t="s">
        <v>21296</v>
      </c>
      <c r="K3701" t="s">
        <v>21297</v>
      </c>
      <c r="L3701" t="s">
        <v>303</v>
      </c>
      <c r="M3701" t="s">
        <v>5285</v>
      </c>
    </row>
    <row r="3702" spans="1:13" x14ac:dyDescent="0.2">
      <c r="A3702" t="s">
        <v>20685</v>
      </c>
      <c r="B3702" t="s">
        <v>20686</v>
      </c>
      <c r="C3702" t="s">
        <v>21298</v>
      </c>
      <c r="D3702" t="s">
        <v>21299</v>
      </c>
      <c r="E3702" t="s">
        <v>9388</v>
      </c>
      <c r="F3702" t="s">
        <v>21300</v>
      </c>
      <c r="H3702" t="s">
        <v>21301</v>
      </c>
      <c r="I3702" t="s">
        <v>21209</v>
      </c>
      <c r="J3702" t="s">
        <v>21302</v>
      </c>
      <c r="K3702" t="s">
        <v>21303</v>
      </c>
      <c r="L3702" t="s">
        <v>303</v>
      </c>
      <c r="M3702" t="s">
        <v>21304</v>
      </c>
    </row>
    <row r="3703" spans="1:13" x14ac:dyDescent="0.2">
      <c r="A3703" t="s">
        <v>20685</v>
      </c>
      <c r="B3703" t="s">
        <v>20686</v>
      </c>
      <c r="C3703" t="s">
        <v>21305</v>
      </c>
      <c r="D3703" t="s">
        <v>492</v>
      </c>
      <c r="E3703" t="s">
        <v>493</v>
      </c>
      <c r="F3703" t="s">
        <v>21306</v>
      </c>
      <c r="G3703" t="s">
        <v>21307</v>
      </c>
      <c r="H3703" t="s">
        <v>21308</v>
      </c>
      <c r="I3703" t="s">
        <v>21209</v>
      </c>
      <c r="J3703" t="s">
        <v>21309</v>
      </c>
      <c r="K3703" t="s">
        <v>21310</v>
      </c>
      <c r="L3703" t="s">
        <v>303</v>
      </c>
      <c r="M3703" t="s">
        <v>20147</v>
      </c>
    </row>
    <row r="3704" spans="1:13" x14ac:dyDescent="0.2">
      <c r="A3704" t="s">
        <v>20685</v>
      </c>
      <c r="B3704" t="s">
        <v>20686</v>
      </c>
      <c r="C3704" t="s">
        <v>21311</v>
      </c>
      <c r="D3704" t="s">
        <v>21312</v>
      </c>
      <c r="E3704" t="s">
        <v>21313</v>
      </c>
      <c r="F3704" t="s">
        <v>21314</v>
      </c>
      <c r="H3704" t="s">
        <v>2177</v>
      </c>
      <c r="J3704" t="s">
        <v>21315</v>
      </c>
      <c r="K3704" t="s">
        <v>21316</v>
      </c>
      <c r="L3704" t="s">
        <v>303</v>
      </c>
      <c r="M3704" t="s">
        <v>12922</v>
      </c>
    </row>
    <row r="3705" spans="1:13" x14ac:dyDescent="0.2">
      <c r="A3705" t="s">
        <v>20685</v>
      </c>
      <c r="B3705" t="s">
        <v>20686</v>
      </c>
      <c r="C3705" t="s">
        <v>21317</v>
      </c>
      <c r="D3705" t="s">
        <v>513</v>
      </c>
      <c r="E3705" t="s">
        <v>2638</v>
      </c>
      <c r="F3705" t="s">
        <v>21318</v>
      </c>
      <c r="G3705" t="s">
        <v>21319</v>
      </c>
      <c r="H3705" t="s">
        <v>21264</v>
      </c>
      <c r="I3705" t="s">
        <v>300</v>
      </c>
      <c r="J3705" t="s">
        <v>21320</v>
      </c>
      <c r="K3705" t="s">
        <v>21321</v>
      </c>
      <c r="L3705" t="s">
        <v>303</v>
      </c>
      <c r="M3705" t="s">
        <v>2699</v>
      </c>
    </row>
    <row r="3706" spans="1:13" x14ac:dyDescent="0.2">
      <c r="A3706" t="s">
        <v>20685</v>
      </c>
      <c r="B3706" t="s">
        <v>20686</v>
      </c>
      <c r="C3706" t="s">
        <v>21322</v>
      </c>
      <c r="D3706" t="s">
        <v>844</v>
      </c>
      <c r="E3706" t="s">
        <v>296</v>
      </c>
      <c r="F3706" t="s">
        <v>21323</v>
      </c>
      <c r="G3706" t="s">
        <v>21324</v>
      </c>
      <c r="H3706" t="s">
        <v>21325</v>
      </c>
      <c r="J3706" t="s">
        <v>21326</v>
      </c>
      <c r="K3706" t="s">
        <v>21327</v>
      </c>
      <c r="L3706" t="s">
        <v>303</v>
      </c>
      <c r="M3706" t="s">
        <v>2373</v>
      </c>
    </row>
    <row r="3707" spans="1:13" x14ac:dyDescent="0.2">
      <c r="A3707" t="s">
        <v>20685</v>
      </c>
      <c r="B3707" t="s">
        <v>20686</v>
      </c>
      <c r="C3707" t="s">
        <v>21328</v>
      </c>
      <c r="D3707" t="s">
        <v>21329</v>
      </c>
      <c r="E3707" t="s">
        <v>21330</v>
      </c>
      <c r="F3707" t="s">
        <v>21331</v>
      </c>
      <c r="G3707" t="s">
        <v>21264</v>
      </c>
      <c r="H3707" t="s">
        <v>300</v>
      </c>
      <c r="J3707" t="s">
        <v>21332</v>
      </c>
      <c r="K3707" t="s">
        <v>21333</v>
      </c>
      <c r="L3707" t="s">
        <v>303</v>
      </c>
      <c r="M3707" t="s">
        <v>422</v>
      </c>
    </row>
    <row r="3708" spans="1:13" x14ac:dyDescent="0.2">
      <c r="A3708" t="s">
        <v>20685</v>
      </c>
      <c r="B3708" t="s">
        <v>20686</v>
      </c>
      <c r="C3708" t="s">
        <v>21334</v>
      </c>
      <c r="D3708" t="s">
        <v>295</v>
      </c>
      <c r="E3708" t="s">
        <v>296</v>
      </c>
      <c r="F3708" t="s">
        <v>21335</v>
      </c>
      <c r="G3708" t="s">
        <v>21264</v>
      </c>
      <c r="H3708" t="s">
        <v>300</v>
      </c>
      <c r="J3708" t="s">
        <v>21336</v>
      </c>
      <c r="K3708" t="s">
        <v>21337</v>
      </c>
      <c r="L3708" t="s">
        <v>303</v>
      </c>
      <c r="M3708" t="s">
        <v>422</v>
      </c>
    </row>
    <row r="3709" spans="1:13" x14ac:dyDescent="0.2">
      <c r="A3709" t="s">
        <v>20685</v>
      </c>
      <c r="B3709" t="s">
        <v>20686</v>
      </c>
      <c r="C3709" t="s">
        <v>21338</v>
      </c>
      <c r="D3709" t="s">
        <v>492</v>
      </c>
      <c r="E3709" t="s">
        <v>493</v>
      </c>
      <c r="F3709" t="s">
        <v>21339</v>
      </c>
      <c r="G3709" t="s">
        <v>2154</v>
      </c>
      <c r="H3709" t="s">
        <v>300</v>
      </c>
      <c r="J3709" t="s">
        <v>21340</v>
      </c>
      <c r="K3709" t="s">
        <v>21341</v>
      </c>
      <c r="L3709" t="s">
        <v>303</v>
      </c>
      <c r="M3709" t="s">
        <v>8745</v>
      </c>
    </row>
    <row r="3710" spans="1:13" x14ac:dyDescent="0.2">
      <c r="A3710" t="s">
        <v>20685</v>
      </c>
      <c r="B3710" t="s">
        <v>20686</v>
      </c>
      <c r="C3710" t="s">
        <v>21342</v>
      </c>
      <c r="D3710" t="s">
        <v>492</v>
      </c>
      <c r="E3710" t="s">
        <v>493</v>
      </c>
      <c r="F3710" t="s">
        <v>21343</v>
      </c>
      <c r="G3710" t="s">
        <v>21344</v>
      </c>
      <c r="H3710" t="s">
        <v>21345</v>
      </c>
      <c r="I3710" t="s">
        <v>2147</v>
      </c>
      <c r="J3710" t="s">
        <v>21346</v>
      </c>
      <c r="K3710" t="s">
        <v>21347</v>
      </c>
      <c r="L3710" t="s">
        <v>303</v>
      </c>
      <c r="M3710" t="s">
        <v>14059</v>
      </c>
    </row>
    <row r="3711" spans="1:13" x14ac:dyDescent="0.2">
      <c r="A3711" t="s">
        <v>20685</v>
      </c>
      <c r="B3711" t="s">
        <v>20686</v>
      </c>
      <c r="C3711" t="s">
        <v>21348</v>
      </c>
      <c r="D3711" t="s">
        <v>401</v>
      </c>
      <c r="F3711" t="s">
        <v>21349</v>
      </c>
      <c r="H3711" t="s">
        <v>2177</v>
      </c>
      <c r="J3711" t="s">
        <v>21350</v>
      </c>
      <c r="K3711" t="s">
        <v>21351</v>
      </c>
      <c r="L3711" t="s">
        <v>303</v>
      </c>
      <c r="M3711" t="s">
        <v>6995</v>
      </c>
    </row>
    <row r="3712" spans="1:13" x14ac:dyDescent="0.2">
      <c r="A3712" t="s">
        <v>20685</v>
      </c>
      <c r="B3712" t="s">
        <v>20686</v>
      </c>
      <c r="C3712" t="s">
        <v>21352</v>
      </c>
      <c r="D3712" t="s">
        <v>21353</v>
      </c>
      <c r="E3712" t="s">
        <v>21354</v>
      </c>
      <c r="F3712" t="s">
        <v>21355</v>
      </c>
      <c r="G3712" t="s">
        <v>21356</v>
      </c>
      <c r="H3712" t="s">
        <v>2154</v>
      </c>
      <c r="J3712" t="s">
        <v>21357</v>
      </c>
      <c r="K3712" t="s">
        <v>21358</v>
      </c>
      <c r="L3712" t="s">
        <v>303</v>
      </c>
      <c r="M3712" t="s">
        <v>12724</v>
      </c>
    </row>
    <row r="3713" spans="1:13" x14ac:dyDescent="0.2">
      <c r="A3713" t="s">
        <v>20685</v>
      </c>
      <c r="B3713" t="s">
        <v>20686</v>
      </c>
      <c r="C3713" t="s">
        <v>21359</v>
      </c>
      <c r="D3713" t="s">
        <v>21360</v>
      </c>
      <c r="E3713" t="s">
        <v>21361</v>
      </c>
      <c r="F3713" t="s">
        <v>21362</v>
      </c>
      <c r="G3713" t="s">
        <v>21363</v>
      </c>
      <c r="H3713" t="s">
        <v>2147</v>
      </c>
      <c r="J3713" t="s">
        <v>21364</v>
      </c>
      <c r="K3713" t="s">
        <v>21365</v>
      </c>
      <c r="L3713" t="s">
        <v>303</v>
      </c>
      <c r="M3713" t="s">
        <v>7842</v>
      </c>
    </row>
    <row r="3714" spans="1:13" x14ac:dyDescent="0.2">
      <c r="A3714" t="s">
        <v>20685</v>
      </c>
      <c r="B3714" t="s">
        <v>20686</v>
      </c>
      <c r="C3714" t="s">
        <v>21366</v>
      </c>
      <c r="D3714" t="s">
        <v>349</v>
      </c>
      <c r="F3714" t="s">
        <v>21367</v>
      </c>
      <c r="G3714" t="s">
        <v>21368</v>
      </c>
      <c r="H3714" t="s">
        <v>21232</v>
      </c>
      <c r="I3714" t="s">
        <v>21209</v>
      </c>
      <c r="J3714" t="s">
        <v>21369</v>
      </c>
      <c r="K3714" t="s">
        <v>302</v>
      </c>
      <c r="L3714" t="s">
        <v>303</v>
      </c>
      <c r="M3714" t="s">
        <v>422</v>
      </c>
    </row>
    <row r="3715" spans="1:13" x14ac:dyDescent="0.2">
      <c r="A3715" t="s">
        <v>20685</v>
      </c>
      <c r="B3715" t="s">
        <v>20686</v>
      </c>
      <c r="C3715" t="s">
        <v>21370</v>
      </c>
      <c r="D3715" t="s">
        <v>492</v>
      </c>
      <c r="E3715" t="s">
        <v>493</v>
      </c>
      <c r="F3715" t="s">
        <v>21371</v>
      </c>
      <c r="G3715" t="s">
        <v>21372</v>
      </c>
      <c r="H3715" t="s">
        <v>21345</v>
      </c>
      <c r="I3715" t="s">
        <v>21209</v>
      </c>
      <c r="J3715" t="s">
        <v>21373</v>
      </c>
      <c r="K3715" t="s">
        <v>21374</v>
      </c>
      <c r="L3715" t="s">
        <v>303</v>
      </c>
      <c r="M3715" t="s">
        <v>14059</v>
      </c>
    </row>
    <row r="3716" spans="1:13" x14ac:dyDescent="0.2">
      <c r="A3716" t="s">
        <v>20685</v>
      </c>
      <c r="B3716" t="s">
        <v>20686</v>
      </c>
      <c r="C3716" t="s">
        <v>21375</v>
      </c>
      <c r="D3716" t="s">
        <v>349</v>
      </c>
      <c r="E3716" t="s">
        <v>424</v>
      </c>
      <c r="F3716" t="s">
        <v>21376</v>
      </c>
      <c r="G3716" t="s">
        <v>21377</v>
      </c>
      <c r="H3716" t="s">
        <v>21264</v>
      </c>
      <c r="I3716" t="s">
        <v>300</v>
      </c>
      <c r="J3716" t="s">
        <v>21378</v>
      </c>
      <c r="K3716" t="s">
        <v>21379</v>
      </c>
      <c r="L3716" t="s">
        <v>303</v>
      </c>
      <c r="M3716" t="s">
        <v>21380</v>
      </c>
    </row>
    <row r="3717" spans="1:13" x14ac:dyDescent="0.2">
      <c r="A3717" t="s">
        <v>20685</v>
      </c>
      <c r="B3717" t="s">
        <v>20686</v>
      </c>
      <c r="C3717" t="s">
        <v>21381</v>
      </c>
      <c r="D3717" t="s">
        <v>572</v>
      </c>
      <c r="E3717" t="s">
        <v>573</v>
      </c>
      <c r="F3717" t="s">
        <v>21382</v>
      </c>
      <c r="G3717" t="s">
        <v>21208</v>
      </c>
      <c r="H3717" t="s">
        <v>2147</v>
      </c>
      <c r="J3717" t="s">
        <v>21383</v>
      </c>
      <c r="K3717" t="s">
        <v>21384</v>
      </c>
      <c r="L3717" t="s">
        <v>303</v>
      </c>
      <c r="M3717" t="s">
        <v>1882</v>
      </c>
    </row>
    <row r="3718" spans="1:13" x14ac:dyDescent="0.2">
      <c r="A3718" t="s">
        <v>20685</v>
      </c>
      <c r="B3718" t="s">
        <v>20686</v>
      </c>
      <c r="C3718" t="s">
        <v>21385</v>
      </c>
      <c r="D3718" t="s">
        <v>492</v>
      </c>
      <c r="E3718" t="s">
        <v>493</v>
      </c>
      <c r="F3718" t="s">
        <v>21386</v>
      </c>
      <c r="G3718" t="s">
        <v>21387</v>
      </c>
      <c r="H3718" t="s">
        <v>2147</v>
      </c>
      <c r="J3718" t="s">
        <v>21388</v>
      </c>
      <c r="K3718" t="s">
        <v>21389</v>
      </c>
      <c r="L3718" t="s">
        <v>303</v>
      </c>
      <c r="M3718" t="s">
        <v>20147</v>
      </c>
    </row>
    <row r="3719" spans="1:13" x14ac:dyDescent="0.2">
      <c r="A3719" t="s">
        <v>20685</v>
      </c>
      <c r="B3719" t="s">
        <v>20686</v>
      </c>
      <c r="C3719" t="s">
        <v>21390</v>
      </c>
      <c r="D3719" t="s">
        <v>492</v>
      </c>
      <c r="E3719" t="s">
        <v>493</v>
      </c>
      <c r="F3719" t="s">
        <v>21391</v>
      </c>
      <c r="G3719" t="s">
        <v>21238</v>
      </c>
      <c r="H3719" t="s">
        <v>21209</v>
      </c>
      <c r="J3719" t="s">
        <v>21392</v>
      </c>
      <c r="K3719" t="s">
        <v>21393</v>
      </c>
      <c r="L3719" t="s">
        <v>303</v>
      </c>
      <c r="M3719" t="s">
        <v>21394</v>
      </c>
    </row>
    <row r="3720" spans="1:13" x14ac:dyDescent="0.2">
      <c r="A3720" t="s">
        <v>20685</v>
      </c>
      <c r="B3720" t="s">
        <v>20686</v>
      </c>
      <c r="C3720" t="s">
        <v>21395</v>
      </c>
      <c r="D3720" t="s">
        <v>492</v>
      </c>
      <c r="E3720" t="s">
        <v>493</v>
      </c>
      <c r="F3720" t="s">
        <v>21396</v>
      </c>
      <c r="G3720" t="s">
        <v>21397</v>
      </c>
      <c r="H3720" t="s">
        <v>2147</v>
      </c>
      <c r="J3720" t="s">
        <v>21398</v>
      </c>
      <c r="K3720" t="s">
        <v>21399</v>
      </c>
      <c r="L3720" t="s">
        <v>303</v>
      </c>
      <c r="M3720" t="s">
        <v>14059</v>
      </c>
    </row>
    <row r="3721" spans="1:13" x14ac:dyDescent="0.2">
      <c r="A3721" t="s">
        <v>20685</v>
      </c>
      <c r="B3721" t="s">
        <v>20686</v>
      </c>
      <c r="C3721" t="s">
        <v>21400</v>
      </c>
      <c r="D3721" t="s">
        <v>21268</v>
      </c>
      <c r="E3721" t="s">
        <v>21401</v>
      </c>
      <c r="F3721" t="s">
        <v>21402</v>
      </c>
      <c r="G3721" t="s">
        <v>21403</v>
      </c>
      <c r="H3721" t="s">
        <v>21404</v>
      </c>
      <c r="I3721" t="s">
        <v>2154</v>
      </c>
      <c r="J3721" t="s">
        <v>21405</v>
      </c>
      <c r="K3721" t="s">
        <v>21406</v>
      </c>
      <c r="L3721" t="s">
        <v>303</v>
      </c>
      <c r="M3721" t="s">
        <v>1966</v>
      </c>
    </row>
    <row r="3722" spans="1:13" x14ac:dyDescent="0.2">
      <c r="A3722" t="s">
        <v>20685</v>
      </c>
      <c r="B3722" t="s">
        <v>20686</v>
      </c>
      <c r="C3722" t="s">
        <v>21407</v>
      </c>
      <c r="D3722" t="s">
        <v>349</v>
      </c>
      <c r="E3722" t="s">
        <v>424</v>
      </c>
      <c r="F3722" t="s">
        <v>21408</v>
      </c>
      <c r="H3722" t="s">
        <v>21301</v>
      </c>
      <c r="I3722" t="s">
        <v>21209</v>
      </c>
      <c r="J3722" t="s">
        <v>21409</v>
      </c>
      <c r="K3722" t="s">
        <v>21410</v>
      </c>
      <c r="L3722" t="s">
        <v>303</v>
      </c>
      <c r="M3722" t="s">
        <v>21411</v>
      </c>
    </row>
    <row r="3723" spans="1:13" x14ac:dyDescent="0.2">
      <c r="A3723" t="s">
        <v>20685</v>
      </c>
      <c r="B3723" t="s">
        <v>20686</v>
      </c>
      <c r="C3723" t="s">
        <v>21412</v>
      </c>
      <c r="D3723" t="s">
        <v>349</v>
      </c>
      <c r="F3723" t="s">
        <v>21413</v>
      </c>
      <c r="G3723" t="s">
        <v>21397</v>
      </c>
      <c r="H3723" t="s">
        <v>21209</v>
      </c>
      <c r="J3723" t="s">
        <v>21414</v>
      </c>
      <c r="K3723" t="s">
        <v>302</v>
      </c>
      <c r="L3723" t="s">
        <v>303</v>
      </c>
      <c r="M3723" t="s">
        <v>422</v>
      </c>
    </row>
    <row r="3724" spans="1:13" x14ac:dyDescent="0.2">
      <c r="A3724" t="s">
        <v>20685</v>
      </c>
      <c r="B3724" t="s">
        <v>20686</v>
      </c>
      <c r="C3724" t="s">
        <v>21415</v>
      </c>
      <c r="D3724" t="s">
        <v>21416</v>
      </c>
      <c r="E3724" t="s">
        <v>21417</v>
      </c>
      <c r="F3724" t="s">
        <v>21418</v>
      </c>
      <c r="H3724" t="s">
        <v>21208</v>
      </c>
      <c r="I3724" t="s">
        <v>21209</v>
      </c>
      <c r="J3724" t="s">
        <v>21419</v>
      </c>
      <c r="K3724" t="s">
        <v>21420</v>
      </c>
      <c r="L3724" t="s">
        <v>303</v>
      </c>
      <c r="M3724" t="s">
        <v>8771</v>
      </c>
    </row>
    <row r="3725" spans="1:13" x14ac:dyDescent="0.2">
      <c r="A3725" t="s">
        <v>20685</v>
      </c>
      <c r="B3725" t="s">
        <v>20686</v>
      </c>
      <c r="C3725" t="s">
        <v>21421</v>
      </c>
      <c r="D3725" t="s">
        <v>401</v>
      </c>
      <c r="E3725" t="s">
        <v>402</v>
      </c>
      <c r="F3725" t="s">
        <v>21422</v>
      </c>
      <c r="H3725" t="s">
        <v>21397</v>
      </c>
      <c r="I3725" t="s">
        <v>2147</v>
      </c>
      <c r="J3725" t="s">
        <v>21423</v>
      </c>
      <c r="K3725" t="s">
        <v>21424</v>
      </c>
      <c r="L3725" t="s">
        <v>303</v>
      </c>
      <c r="M3725" t="s">
        <v>21425</v>
      </c>
    </row>
    <row r="3726" spans="1:13" x14ac:dyDescent="0.2">
      <c r="A3726" t="s">
        <v>20685</v>
      </c>
      <c r="B3726" t="s">
        <v>20686</v>
      </c>
      <c r="C3726" t="s">
        <v>21426</v>
      </c>
      <c r="D3726" t="s">
        <v>295</v>
      </c>
      <c r="E3726" t="s">
        <v>296</v>
      </c>
      <c r="F3726" t="s">
        <v>21427</v>
      </c>
      <c r="G3726" t="s">
        <v>21428</v>
      </c>
      <c r="H3726" t="s">
        <v>2177</v>
      </c>
      <c r="I3726" t="s">
        <v>21209</v>
      </c>
      <c r="J3726" t="s">
        <v>21429</v>
      </c>
      <c r="K3726" t="s">
        <v>302</v>
      </c>
      <c r="L3726" t="s">
        <v>303</v>
      </c>
      <c r="M3726" t="s">
        <v>1979</v>
      </c>
    </row>
    <row r="3727" spans="1:13" x14ac:dyDescent="0.2">
      <c r="A3727" t="s">
        <v>20685</v>
      </c>
      <c r="B3727" t="s">
        <v>20686</v>
      </c>
      <c r="C3727" t="s">
        <v>21430</v>
      </c>
      <c r="D3727" t="s">
        <v>21431</v>
      </c>
      <c r="E3727" t="s">
        <v>21432</v>
      </c>
      <c r="F3727" t="s">
        <v>6154</v>
      </c>
      <c r="G3727" t="s">
        <v>21433</v>
      </c>
      <c r="H3727" t="s">
        <v>2147</v>
      </c>
      <c r="I3727" t="s">
        <v>21209</v>
      </c>
      <c r="J3727" t="s">
        <v>21434</v>
      </c>
      <c r="K3727" t="s">
        <v>21435</v>
      </c>
      <c r="L3727" t="s">
        <v>303</v>
      </c>
      <c r="M3727" t="s">
        <v>21436</v>
      </c>
    </row>
    <row r="3728" spans="1:13" x14ac:dyDescent="0.2">
      <c r="A3728" t="s">
        <v>20685</v>
      </c>
      <c r="B3728" t="s">
        <v>20686</v>
      </c>
      <c r="C3728" t="s">
        <v>21437</v>
      </c>
      <c r="D3728" t="s">
        <v>349</v>
      </c>
      <c r="F3728" t="s">
        <v>21438</v>
      </c>
      <c r="G3728" t="s">
        <v>21363</v>
      </c>
      <c r="H3728" t="s">
        <v>21209</v>
      </c>
      <c r="J3728" t="s">
        <v>21439</v>
      </c>
      <c r="K3728" t="s">
        <v>302</v>
      </c>
      <c r="L3728" t="s">
        <v>303</v>
      </c>
      <c r="M3728" t="s">
        <v>422</v>
      </c>
    </row>
    <row r="3729" spans="1:13" x14ac:dyDescent="0.2">
      <c r="A3729" t="s">
        <v>20685</v>
      </c>
      <c r="B3729" t="s">
        <v>20686</v>
      </c>
      <c r="C3729" t="s">
        <v>21440</v>
      </c>
      <c r="D3729" t="s">
        <v>21441</v>
      </c>
      <c r="E3729" t="s">
        <v>21442</v>
      </c>
      <c r="F3729" t="s">
        <v>10009</v>
      </c>
      <c r="H3729" t="s">
        <v>21264</v>
      </c>
      <c r="I3729" t="s">
        <v>300</v>
      </c>
      <c r="J3729" t="s">
        <v>21443</v>
      </c>
      <c r="K3729" t="s">
        <v>21444</v>
      </c>
      <c r="L3729" t="s">
        <v>303</v>
      </c>
      <c r="M3729" t="s">
        <v>422</v>
      </c>
    </row>
    <row r="3730" spans="1:13" x14ac:dyDescent="0.2">
      <c r="A3730" t="s">
        <v>20685</v>
      </c>
      <c r="B3730" t="s">
        <v>20686</v>
      </c>
      <c r="C3730" t="s">
        <v>21445</v>
      </c>
      <c r="D3730" t="s">
        <v>21213</v>
      </c>
      <c r="E3730" t="s">
        <v>14843</v>
      </c>
      <c r="F3730" t="s">
        <v>21446</v>
      </c>
      <c r="G3730" t="s">
        <v>21447</v>
      </c>
      <c r="H3730" t="s">
        <v>21264</v>
      </c>
      <c r="I3730" t="s">
        <v>300</v>
      </c>
      <c r="J3730" t="s">
        <v>21448</v>
      </c>
      <c r="K3730" t="s">
        <v>21449</v>
      </c>
      <c r="L3730" t="s">
        <v>303</v>
      </c>
      <c r="M3730" t="s">
        <v>21218</v>
      </c>
    </row>
    <row r="3731" spans="1:13" x14ac:dyDescent="0.2">
      <c r="A3731" t="s">
        <v>20685</v>
      </c>
      <c r="B3731" t="s">
        <v>20686</v>
      </c>
      <c r="C3731" t="s">
        <v>21450</v>
      </c>
      <c r="D3731" t="s">
        <v>394</v>
      </c>
      <c r="E3731" t="s">
        <v>1809</v>
      </c>
      <c r="F3731" t="s">
        <v>21451</v>
      </c>
      <c r="G3731" t="s">
        <v>21452</v>
      </c>
      <c r="H3731" t="s">
        <v>2154</v>
      </c>
      <c r="J3731" t="s">
        <v>21453</v>
      </c>
      <c r="K3731" t="s">
        <v>302</v>
      </c>
      <c r="L3731" t="s">
        <v>303</v>
      </c>
      <c r="M3731" t="s">
        <v>1012</v>
      </c>
    </row>
    <row r="3732" spans="1:13" x14ac:dyDescent="0.2">
      <c r="A3732" t="s">
        <v>20685</v>
      </c>
      <c r="B3732" t="s">
        <v>20686</v>
      </c>
      <c r="C3732" t="s">
        <v>21454</v>
      </c>
      <c r="D3732" t="s">
        <v>21455</v>
      </c>
      <c r="E3732" t="s">
        <v>21456</v>
      </c>
      <c r="F3732" t="s">
        <v>21457</v>
      </c>
      <c r="G3732" t="s">
        <v>21232</v>
      </c>
      <c r="H3732" t="s">
        <v>21209</v>
      </c>
      <c r="J3732" t="s">
        <v>21458</v>
      </c>
      <c r="K3732" t="s">
        <v>302</v>
      </c>
      <c r="L3732" t="s">
        <v>303</v>
      </c>
      <c r="M3732" t="s">
        <v>8029</v>
      </c>
    </row>
    <row r="3733" spans="1:13" x14ac:dyDescent="0.2">
      <c r="A3733" t="s">
        <v>20685</v>
      </c>
      <c r="B3733" t="s">
        <v>20686</v>
      </c>
      <c r="C3733" t="s">
        <v>21459</v>
      </c>
      <c r="D3733" t="s">
        <v>572</v>
      </c>
      <c r="E3733" t="s">
        <v>573</v>
      </c>
      <c r="F3733" t="s">
        <v>21460</v>
      </c>
      <c r="G3733" t="s">
        <v>21232</v>
      </c>
      <c r="H3733" t="s">
        <v>21209</v>
      </c>
      <c r="J3733" t="s">
        <v>21461</v>
      </c>
      <c r="K3733" t="s">
        <v>21462</v>
      </c>
      <c r="L3733" t="s">
        <v>303</v>
      </c>
      <c r="M3733" t="s">
        <v>14059</v>
      </c>
    </row>
    <row r="3734" spans="1:13" x14ac:dyDescent="0.2">
      <c r="A3734" t="s">
        <v>20685</v>
      </c>
      <c r="B3734" t="s">
        <v>20686</v>
      </c>
      <c r="C3734" t="s">
        <v>21463</v>
      </c>
      <c r="D3734" t="s">
        <v>21464</v>
      </c>
      <c r="E3734" t="s">
        <v>21465</v>
      </c>
      <c r="F3734" t="s">
        <v>21466</v>
      </c>
      <c r="G3734" t="s">
        <v>21467</v>
      </c>
      <c r="H3734" t="s">
        <v>2147</v>
      </c>
      <c r="J3734" t="s">
        <v>21468</v>
      </c>
      <c r="K3734" t="s">
        <v>302</v>
      </c>
      <c r="L3734" t="s">
        <v>303</v>
      </c>
      <c r="M3734" t="s">
        <v>21469</v>
      </c>
    </row>
    <row r="3735" spans="1:13" x14ac:dyDescent="0.2">
      <c r="A3735" t="s">
        <v>20685</v>
      </c>
      <c r="B3735" t="s">
        <v>20686</v>
      </c>
      <c r="C3735" t="s">
        <v>21470</v>
      </c>
      <c r="D3735" t="s">
        <v>492</v>
      </c>
      <c r="E3735" t="s">
        <v>493</v>
      </c>
      <c r="F3735" t="s">
        <v>21471</v>
      </c>
      <c r="G3735" t="s">
        <v>21345</v>
      </c>
      <c r="H3735" t="s">
        <v>2147</v>
      </c>
      <c r="I3735" t="s">
        <v>21209</v>
      </c>
      <c r="J3735" t="s">
        <v>21472</v>
      </c>
      <c r="K3735" t="s">
        <v>21473</v>
      </c>
      <c r="L3735" t="s">
        <v>303</v>
      </c>
      <c r="M3735" t="s">
        <v>822</v>
      </c>
    </row>
    <row r="3736" spans="1:13" x14ac:dyDescent="0.2">
      <c r="A3736" t="s">
        <v>20685</v>
      </c>
      <c r="B3736" t="s">
        <v>20686</v>
      </c>
      <c r="C3736" t="s">
        <v>21474</v>
      </c>
      <c r="D3736" t="s">
        <v>21475</v>
      </c>
      <c r="E3736" t="s">
        <v>21476</v>
      </c>
      <c r="F3736" t="s">
        <v>21477</v>
      </c>
      <c r="H3736" t="s">
        <v>21232</v>
      </c>
      <c r="I3736" t="s">
        <v>21209</v>
      </c>
      <c r="J3736" t="s">
        <v>21478</v>
      </c>
      <c r="K3736" t="s">
        <v>21479</v>
      </c>
      <c r="L3736" t="s">
        <v>303</v>
      </c>
      <c r="M3736" t="s">
        <v>21480</v>
      </c>
    </row>
    <row r="3737" spans="1:13" x14ac:dyDescent="0.2">
      <c r="A3737" t="s">
        <v>20685</v>
      </c>
      <c r="B3737" t="s">
        <v>20686</v>
      </c>
      <c r="C3737" t="s">
        <v>21481</v>
      </c>
      <c r="D3737" t="s">
        <v>21482</v>
      </c>
      <c r="E3737" t="s">
        <v>21483</v>
      </c>
      <c r="F3737" t="s">
        <v>21484</v>
      </c>
      <c r="G3737" t="s">
        <v>21485</v>
      </c>
      <c r="H3737" t="s">
        <v>2177</v>
      </c>
      <c r="J3737" t="s">
        <v>21486</v>
      </c>
      <c r="K3737" t="s">
        <v>21487</v>
      </c>
      <c r="L3737" t="s">
        <v>303</v>
      </c>
      <c r="M3737" t="s">
        <v>12245</v>
      </c>
    </row>
    <row r="3738" spans="1:13" x14ac:dyDescent="0.2">
      <c r="A3738" t="s">
        <v>20685</v>
      </c>
      <c r="B3738" t="s">
        <v>20686</v>
      </c>
      <c r="C3738" t="s">
        <v>21488</v>
      </c>
      <c r="D3738" t="s">
        <v>21489</v>
      </c>
      <c r="F3738" t="s">
        <v>21490</v>
      </c>
      <c r="H3738" t="s">
        <v>21232</v>
      </c>
      <c r="I3738" t="s">
        <v>21209</v>
      </c>
      <c r="J3738" t="s">
        <v>21491</v>
      </c>
      <c r="K3738" t="s">
        <v>302</v>
      </c>
      <c r="L3738" t="s">
        <v>303</v>
      </c>
      <c r="M3738" t="s">
        <v>422</v>
      </c>
    </row>
    <row r="3739" spans="1:13" x14ac:dyDescent="0.2">
      <c r="A3739" t="s">
        <v>20685</v>
      </c>
      <c r="B3739" t="s">
        <v>20686</v>
      </c>
      <c r="C3739" t="s">
        <v>21492</v>
      </c>
      <c r="D3739" t="s">
        <v>21493</v>
      </c>
      <c r="E3739" t="s">
        <v>21494</v>
      </c>
      <c r="F3739" t="s">
        <v>21495</v>
      </c>
      <c r="G3739" t="s">
        <v>21232</v>
      </c>
      <c r="H3739" t="s">
        <v>21209</v>
      </c>
      <c r="J3739" t="s">
        <v>21496</v>
      </c>
      <c r="K3739" t="s">
        <v>302</v>
      </c>
      <c r="L3739" t="s">
        <v>303</v>
      </c>
      <c r="M3739" t="s">
        <v>422</v>
      </c>
    </row>
    <row r="3740" spans="1:13" x14ac:dyDescent="0.2">
      <c r="A3740" t="s">
        <v>20685</v>
      </c>
      <c r="B3740" t="s">
        <v>20686</v>
      </c>
      <c r="C3740" t="s">
        <v>21497</v>
      </c>
      <c r="D3740" t="s">
        <v>1837</v>
      </c>
      <c r="E3740" t="s">
        <v>21498</v>
      </c>
      <c r="F3740" t="s">
        <v>21499</v>
      </c>
      <c r="G3740" t="s">
        <v>21500</v>
      </c>
      <c r="H3740" t="s">
        <v>21209</v>
      </c>
      <c r="J3740" t="s">
        <v>21501</v>
      </c>
      <c r="K3740" t="s">
        <v>21502</v>
      </c>
      <c r="L3740" t="s">
        <v>303</v>
      </c>
      <c r="M3740" t="s">
        <v>12245</v>
      </c>
    </row>
    <row r="3741" spans="1:13" x14ac:dyDescent="0.2">
      <c r="A3741" t="s">
        <v>20685</v>
      </c>
      <c r="B3741" t="s">
        <v>20686</v>
      </c>
      <c r="C3741" t="s">
        <v>21503</v>
      </c>
      <c r="D3741" t="s">
        <v>21504</v>
      </c>
      <c r="E3741" t="s">
        <v>21505</v>
      </c>
      <c r="F3741" t="s">
        <v>21506</v>
      </c>
      <c r="H3741" t="s">
        <v>2147</v>
      </c>
      <c r="J3741" t="s">
        <v>21507</v>
      </c>
      <c r="K3741" t="s">
        <v>21508</v>
      </c>
      <c r="L3741" t="s">
        <v>303</v>
      </c>
      <c r="M3741" t="s">
        <v>21509</v>
      </c>
    </row>
    <row r="3742" spans="1:13" x14ac:dyDescent="0.2">
      <c r="A3742" t="s">
        <v>20685</v>
      </c>
      <c r="B3742" t="s">
        <v>20686</v>
      </c>
      <c r="C3742" t="s">
        <v>21510</v>
      </c>
      <c r="D3742" t="s">
        <v>572</v>
      </c>
      <c r="E3742" t="s">
        <v>573</v>
      </c>
      <c r="F3742" t="s">
        <v>21511</v>
      </c>
      <c r="G3742" t="s">
        <v>21397</v>
      </c>
      <c r="H3742" t="s">
        <v>2147</v>
      </c>
      <c r="J3742" t="s">
        <v>21512</v>
      </c>
      <c r="K3742" t="s">
        <v>21513</v>
      </c>
      <c r="L3742" t="s">
        <v>303</v>
      </c>
      <c r="M3742" t="s">
        <v>2027</v>
      </c>
    </row>
    <row r="3743" spans="1:13" x14ac:dyDescent="0.2">
      <c r="A3743" t="s">
        <v>20685</v>
      </c>
      <c r="B3743" t="s">
        <v>20686</v>
      </c>
      <c r="C3743" t="s">
        <v>21514</v>
      </c>
      <c r="D3743" t="s">
        <v>295</v>
      </c>
      <c r="E3743" t="s">
        <v>296</v>
      </c>
      <c r="F3743" t="s">
        <v>21515</v>
      </c>
      <c r="H3743" t="s">
        <v>21232</v>
      </c>
      <c r="I3743" t="s">
        <v>21209</v>
      </c>
      <c r="J3743" t="s">
        <v>21516</v>
      </c>
      <c r="K3743" t="s">
        <v>21517</v>
      </c>
      <c r="L3743" t="s">
        <v>303</v>
      </c>
      <c r="M3743" t="s">
        <v>21518</v>
      </c>
    </row>
    <row r="3744" spans="1:13" x14ac:dyDescent="0.2">
      <c r="A3744" t="s">
        <v>20685</v>
      </c>
      <c r="B3744" t="s">
        <v>20686</v>
      </c>
      <c r="C3744" t="s">
        <v>21519</v>
      </c>
      <c r="D3744" t="s">
        <v>394</v>
      </c>
      <c r="E3744" t="s">
        <v>1809</v>
      </c>
      <c r="F3744" t="s">
        <v>21520</v>
      </c>
      <c r="H3744" t="s">
        <v>2177</v>
      </c>
      <c r="I3744" t="s">
        <v>21209</v>
      </c>
      <c r="J3744" t="s">
        <v>21521</v>
      </c>
      <c r="K3744" t="s">
        <v>302</v>
      </c>
      <c r="L3744" t="s">
        <v>303</v>
      </c>
      <c r="M3744" t="s">
        <v>2731</v>
      </c>
    </row>
    <row r="3745" spans="1:13" x14ac:dyDescent="0.2">
      <c r="A3745" t="s">
        <v>20685</v>
      </c>
      <c r="B3745" t="s">
        <v>20686</v>
      </c>
      <c r="C3745" t="s">
        <v>21522</v>
      </c>
      <c r="D3745" t="s">
        <v>349</v>
      </c>
      <c r="E3745" t="s">
        <v>424</v>
      </c>
      <c r="F3745" t="s">
        <v>21523</v>
      </c>
      <c r="G3745" t="s">
        <v>21403</v>
      </c>
      <c r="H3745" t="s">
        <v>21524</v>
      </c>
      <c r="J3745" t="s">
        <v>21525</v>
      </c>
      <c r="K3745" t="s">
        <v>21526</v>
      </c>
      <c r="L3745" t="s">
        <v>303</v>
      </c>
      <c r="M3745" t="s">
        <v>7118</v>
      </c>
    </row>
    <row r="3746" spans="1:13" x14ac:dyDescent="0.2">
      <c r="A3746" t="s">
        <v>20685</v>
      </c>
      <c r="B3746" t="s">
        <v>20686</v>
      </c>
      <c r="C3746" t="s">
        <v>21527</v>
      </c>
      <c r="D3746" t="s">
        <v>21528</v>
      </c>
      <c r="F3746" t="s">
        <v>21529</v>
      </c>
      <c r="G3746" t="s">
        <v>21530</v>
      </c>
      <c r="H3746" t="s">
        <v>2177</v>
      </c>
      <c r="J3746" t="s">
        <v>21531</v>
      </c>
      <c r="K3746" t="s">
        <v>21532</v>
      </c>
      <c r="L3746" t="s">
        <v>303</v>
      </c>
      <c r="M3746" t="s">
        <v>17205</v>
      </c>
    </row>
    <row r="3747" spans="1:13" x14ac:dyDescent="0.2">
      <c r="A3747" t="s">
        <v>20685</v>
      </c>
      <c r="B3747" t="s">
        <v>20686</v>
      </c>
      <c r="C3747" t="s">
        <v>21533</v>
      </c>
      <c r="D3747" t="s">
        <v>21534</v>
      </c>
      <c r="E3747" t="s">
        <v>21535</v>
      </c>
      <c r="F3747" t="s">
        <v>21536</v>
      </c>
      <c r="G3747" t="s">
        <v>21537</v>
      </c>
      <c r="I3747" t="s">
        <v>21209</v>
      </c>
      <c r="J3747" t="s">
        <v>21538</v>
      </c>
      <c r="K3747" t="s">
        <v>302</v>
      </c>
      <c r="L3747" t="s">
        <v>303</v>
      </c>
      <c r="M3747" t="s">
        <v>422</v>
      </c>
    </row>
    <row r="3748" spans="1:13" x14ac:dyDescent="0.2">
      <c r="A3748" t="s">
        <v>20685</v>
      </c>
      <c r="B3748" t="s">
        <v>20686</v>
      </c>
      <c r="C3748" t="s">
        <v>21539</v>
      </c>
      <c r="D3748" t="s">
        <v>492</v>
      </c>
      <c r="E3748" t="s">
        <v>21540</v>
      </c>
      <c r="F3748" t="s">
        <v>21541</v>
      </c>
      <c r="G3748" t="s">
        <v>21542</v>
      </c>
      <c r="H3748" t="s">
        <v>21264</v>
      </c>
      <c r="J3748" t="s">
        <v>21543</v>
      </c>
      <c r="K3748" t="s">
        <v>21544</v>
      </c>
      <c r="L3748" t="s">
        <v>303</v>
      </c>
      <c r="M3748" t="s">
        <v>7901</v>
      </c>
    </row>
    <row r="3749" spans="1:13" x14ac:dyDescent="0.2">
      <c r="A3749" t="s">
        <v>20685</v>
      </c>
      <c r="B3749" t="s">
        <v>20686</v>
      </c>
      <c r="C3749" t="s">
        <v>21545</v>
      </c>
      <c r="D3749" t="s">
        <v>21534</v>
      </c>
      <c r="E3749" t="s">
        <v>21546</v>
      </c>
      <c r="F3749" t="s">
        <v>21547</v>
      </c>
      <c r="G3749" t="s">
        <v>21548</v>
      </c>
      <c r="H3749" t="s">
        <v>21238</v>
      </c>
      <c r="I3749" t="s">
        <v>21209</v>
      </c>
      <c r="J3749" t="s">
        <v>21549</v>
      </c>
      <c r="K3749" t="s">
        <v>21550</v>
      </c>
      <c r="L3749" t="s">
        <v>303</v>
      </c>
      <c r="M3749" t="s">
        <v>422</v>
      </c>
    </row>
    <row r="3750" spans="1:13" x14ac:dyDescent="0.2">
      <c r="A3750" t="s">
        <v>20685</v>
      </c>
      <c r="B3750" t="s">
        <v>20686</v>
      </c>
      <c r="C3750" t="s">
        <v>21551</v>
      </c>
      <c r="D3750" t="s">
        <v>492</v>
      </c>
      <c r="E3750" t="s">
        <v>493</v>
      </c>
      <c r="F3750" t="s">
        <v>11749</v>
      </c>
      <c r="G3750" t="s">
        <v>21552</v>
      </c>
      <c r="H3750" t="s">
        <v>21553</v>
      </c>
      <c r="I3750" t="s">
        <v>21554</v>
      </c>
      <c r="J3750" t="s">
        <v>21555</v>
      </c>
      <c r="K3750" t="s">
        <v>21556</v>
      </c>
      <c r="L3750" t="s">
        <v>303</v>
      </c>
      <c r="M3750" t="s">
        <v>822</v>
      </c>
    </row>
    <row r="3751" spans="1:13" x14ac:dyDescent="0.2">
      <c r="A3751" t="s">
        <v>20685</v>
      </c>
      <c r="B3751" t="s">
        <v>20686</v>
      </c>
      <c r="C3751" t="s">
        <v>21557</v>
      </c>
      <c r="D3751" t="s">
        <v>295</v>
      </c>
      <c r="E3751" t="s">
        <v>296</v>
      </c>
      <c r="F3751" t="s">
        <v>21558</v>
      </c>
      <c r="G3751" t="s">
        <v>21559</v>
      </c>
      <c r="H3751" t="s">
        <v>2177</v>
      </c>
      <c r="I3751" t="s">
        <v>21209</v>
      </c>
      <c r="J3751" t="s">
        <v>21560</v>
      </c>
      <c r="K3751" t="s">
        <v>21561</v>
      </c>
      <c r="L3751" t="s">
        <v>303</v>
      </c>
      <c r="M3751" t="s">
        <v>21518</v>
      </c>
    </row>
    <row r="3752" spans="1:13" x14ac:dyDescent="0.2">
      <c r="A3752" t="s">
        <v>20685</v>
      </c>
      <c r="B3752" t="s">
        <v>20686</v>
      </c>
      <c r="C3752" t="s">
        <v>21562</v>
      </c>
      <c r="D3752" t="s">
        <v>21075</v>
      </c>
      <c r="E3752" t="s">
        <v>21563</v>
      </c>
      <c r="F3752" t="s">
        <v>21564</v>
      </c>
      <c r="G3752" t="s">
        <v>21565</v>
      </c>
      <c r="H3752" t="s">
        <v>21209</v>
      </c>
      <c r="J3752" t="s">
        <v>21566</v>
      </c>
      <c r="K3752" t="s">
        <v>21567</v>
      </c>
      <c r="L3752" t="s">
        <v>303</v>
      </c>
      <c r="M3752" t="s">
        <v>21568</v>
      </c>
    </row>
    <row r="3753" spans="1:13" x14ac:dyDescent="0.2">
      <c r="A3753" t="s">
        <v>20685</v>
      </c>
      <c r="B3753" t="s">
        <v>20686</v>
      </c>
      <c r="C3753" t="s">
        <v>21569</v>
      </c>
      <c r="D3753" t="s">
        <v>295</v>
      </c>
      <c r="E3753" t="s">
        <v>296</v>
      </c>
      <c r="F3753" t="s">
        <v>21570</v>
      </c>
      <c r="G3753" t="s">
        <v>21559</v>
      </c>
      <c r="H3753" t="s">
        <v>2177</v>
      </c>
      <c r="I3753" t="s">
        <v>21209</v>
      </c>
      <c r="J3753" t="s">
        <v>21571</v>
      </c>
      <c r="K3753" t="s">
        <v>21572</v>
      </c>
      <c r="L3753" t="s">
        <v>303</v>
      </c>
      <c r="M3753" t="s">
        <v>21573</v>
      </c>
    </row>
    <row r="3754" spans="1:13" x14ac:dyDescent="0.2">
      <c r="A3754" t="s">
        <v>20685</v>
      </c>
      <c r="B3754" t="s">
        <v>20686</v>
      </c>
      <c r="C3754" t="s">
        <v>21574</v>
      </c>
      <c r="D3754" t="s">
        <v>21575</v>
      </c>
      <c r="E3754" t="s">
        <v>21576</v>
      </c>
      <c r="F3754" t="s">
        <v>21577</v>
      </c>
      <c r="G3754" t="s">
        <v>21578</v>
      </c>
      <c r="H3754" t="s">
        <v>2147</v>
      </c>
      <c r="J3754" t="s">
        <v>21579</v>
      </c>
      <c r="K3754" t="s">
        <v>302</v>
      </c>
      <c r="L3754" t="s">
        <v>303</v>
      </c>
      <c r="M3754" t="s">
        <v>21580</v>
      </c>
    </row>
    <row r="3755" spans="1:13" x14ac:dyDescent="0.2">
      <c r="A3755" t="s">
        <v>20685</v>
      </c>
      <c r="B3755" t="s">
        <v>20686</v>
      </c>
      <c r="C3755" t="s">
        <v>21581</v>
      </c>
      <c r="D3755" t="s">
        <v>1837</v>
      </c>
      <c r="E3755" t="s">
        <v>1375</v>
      </c>
      <c r="F3755" t="s">
        <v>21582</v>
      </c>
      <c r="G3755" t="s">
        <v>21583</v>
      </c>
      <c r="H3755" t="s">
        <v>21584</v>
      </c>
      <c r="I3755" t="s">
        <v>21209</v>
      </c>
      <c r="J3755" t="s">
        <v>21585</v>
      </c>
      <c r="K3755" t="s">
        <v>302</v>
      </c>
      <c r="L3755" t="s">
        <v>303</v>
      </c>
      <c r="M3755" t="s">
        <v>21586</v>
      </c>
    </row>
    <row r="3756" spans="1:13" x14ac:dyDescent="0.2">
      <c r="A3756" t="s">
        <v>20685</v>
      </c>
      <c r="B3756" t="s">
        <v>20686</v>
      </c>
      <c r="C3756" t="s">
        <v>21587</v>
      </c>
      <c r="D3756" t="s">
        <v>295</v>
      </c>
      <c r="E3756" t="s">
        <v>296</v>
      </c>
      <c r="F3756" t="s">
        <v>21588</v>
      </c>
      <c r="G3756" t="s">
        <v>21589</v>
      </c>
      <c r="H3756" t="s">
        <v>21590</v>
      </c>
      <c r="J3756" t="s">
        <v>21591</v>
      </c>
      <c r="K3756" t="s">
        <v>21592</v>
      </c>
      <c r="L3756" t="s">
        <v>303</v>
      </c>
      <c r="M3756" t="s">
        <v>422</v>
      </c>
    </row>
    <row r="3757" spans="1:13" x14ac:dyDescent="0.2">
      <c r="A3757" t="s">
        <v>20685</v>
      </c>
      <c r="B3757" t="s">
        <v>20686</v>
      </c>
      <c r="C3757" t="s">
        <v>21593</v>
      </c>
      <c r="D3757" t="s">
        <v>401</v>
      </c>
      <c r="E3757" t="s">
        <v>402</v>
      </c>
      <c r="F3757" t="s">
        <v>21594</v>
      </c>
      <c r="G3757" t="s">
        <v>21595</v>
      </c>
      <c r="H3757" t="s">
        <v>21264</v>
      </c>
      <c r="J3757" t="s">
        <v>21596</v>
      </c>
      <c r="K3757" t="s">
        <v>302</v>
      </c>
      <c r="L3757" t="s">
        <v>303</v>
      </c>
      <c r="M3757" t="s">
        <v>1150</v>
      </c>
    </row>
    <row r="3758" spans="1:13" x14ac:dyDescent="0.2">
      <c r="A3758" t="s">
        <v>20685</v>
      </c>
      <c r="B3758" t="s">
        <v>20686</v>
      </c>
      <c r="C3758" t="s">
        <v>21597</v>
      </c>
      <c r="D3758" t="s">
        <v>21598</v>
      </c>
      <c r="E3758" t="s">
        <v>21599</v>
      </c>
      <c r="F3758" t="s">
        <v>21600</v>
      </c>
      <c r="G3758" t="s">
        <v>21208</v>
      </c>
      <c r="H3758" t="s">
        <v>21209</v>
      </c>
      <c r="J3758" t="s">
        <v>21601</v>
      </c>
      <c r="K3758" t="s">
        <v>302</v>
      </c>
      <c r="L3758" t="s">
        <v>303</v>
      </c>
      <c r="M3758" t="s">
        <v>9194</v>
      </c>
    </row>
    <row r="3759" spans="1:13" x14ac:dyDescent="0.2">
      <c r="A3759" t="s">
        <v>20685</v>
      </c>
      <c r="B3759" t="s">
        <v>20686</v>
      </c>
      <c r="C3759" t="s">
        <v>21602</v>
      </c>
      <c r="D3759" t="s">
        <v>295</v>
      </c>
      <c r="E3759" t="s">
        <v>296</v>
      </c>
      <c r="F3759" t="s">
        <v>484</v>
      </c>
      <c r="G3759" t="s">
        <v>21603</v>
      </c>
      <c r="H3759" t="s">
        <v>21604</v>
      </c>
      <c r="I3759" t="s">
        <v>21605</v>
      </c>
      <c r="J3759" t="s">
        <v>21606</v>
      </c>
      <c r="K3759" t="s">
        <v>21607</v>
      </c>
      <c r="L3759" t="s">
        <v>303</v>
      </c>
      <c r="M3759" t="s">
        <v>5979</v>
      </c>
    </row>
    <row r="3760" spans="1:13" x14ac:dyDescent="0.2">
      <c r="A3760" t="s">
        <v>20685</v>
      </c>
      <c r="B3760" t="s">
        <v>20686</v>
      </c>
      <c r="C3760" t="s">
        <v>21608</v>
      </c>
      <c r="D3760" t="s">
        <v>492</v>
      </c>
      <c r="E3760" t="s">
        <v>493</v>
      </c>
      <c r="F3760" t="s">
        <v>21609</v>
      </c>
      <c r="H3760" t="s">
        <v>21301</v>
      </c>
      <c r="I3760" t="s">
        <v>21209</v>
      </c>
      <c r="J3760" t="s">
        <v>21610</v>
      </c>
      <c r="K3760" t="s">
        <v>21611</v>
      </c>
      <c r="L3760" t="s">
        <v>303</v>
      </c>
      <c r="M3760" t="s">
        <v>14059</v>
      </c>
    </row>
    <row r="3761" spans="1:13" x14ac:dyDescent="0.2">
      <c r="A3761" t="s">
        <v>20685</v>
      </c>
      <c r="B3761" t="s">
        <v>20686</v>
      </c>
      <c r="C3761" t="s">
        <v>21612</v>
      </c>
      <c r="D3761" t="s">
        <v>21613</v>
      </c>
      <c r="E3761" t="s">
        <v>21614</v>
      </c>
      <c r="F3761" t="s">
        <v>21615</v>
      </c>
      <c r="G3761" t="s">
        <v>21616</v>
      </c>
      <c r="H3761" t="s">
        <v>2147</v>
      </c>
      <c r="J3761" t="s">
        <v>21617</v>
      </c>
      <c r="K3761" t="s">
        <v>21618</v>
      </c>
      <c r="L3761" t="s">
        <v>303</v>
      </c>
      <c r="M3761" t="s">
        <v>21619</v>
      </c>
    </row>
    <row r="3762" spans="1:13" x14ac:dyDescent="0.2">
      <c r="A3762" t="s">
        <v>20685</v>
      </c>
      <c r="B3762" t="s">
        <v>20686</v>
      </c>
      <c r="C3762" t="s">
        <v>21620</v>
      </c>
      <c r="D3762" t="s">
        <v>21621</v>
      </c>
      <c r="F3762" t="s">
        <v>21622</v>
      </c>
      <c r="G3762" t="s">
        <v>21623</v>
      </c>
      <c r="H3762" t="s">
        <v>2147</v>
      </c>
      <c r="J3762" t="s">
        <v>21624</v>
      </c>
      <c r="K3762" t="s">
        <v>21625</v>
      </c>
      <c r="L3762" t="s">
        <v>120</v>
      </c>
      <c r="M3762" t="s">
        <v>422</v>
      </c>
    </row>
    <row r="3763" spans="1:13" x14ac:dyDescent="0.2">
      <c r="A3763" t="s">
        <v>20685</v>
      </c>
      <c r="B3763" t="s">
        <v>20686</v>
      </c>
      <c r="C3763" t="s">
        <v>21626</v>
      </c>
      <c r="D3763" t="s">
        <v>21627</v>
      </c>
      <c r="E3763" t="s">
        <v>21628</v>
      </c>
      <c r="F3763" t="s">
        <v>21629</v>
      </c>
      <c r="H3763" t="s">
        <v>21630</v>
      </c>
      <c r="I3763" t="s">
        <v>21209</v>
      </c>
      <c r="J3763" t="s">
        <v>21631</v>
      </c>
      <c r="K3763" t="s">
        <v>21632</v>
      </c>
      <c r="L3763" t="s">
        <v>303</v>
      </c>
      <c r="M3763" t="s">
        <v>21633</v>
      </c>
    </row>
    <row r="3764" spans="1:13" x14ac:dyDescent="0.2">
      <c r="A3764" t="s">
        <v>20685</v>
      </c>
      <c r="B3764" t="s">
        <v>20686</v>
      </c>
      <c r="C3764" t="s">
        <v>21634</v>
      </c>
      <c r="D3764" t="s">
        <v>349</v>
      </c>
      <c r="F3764" t="s">
        <v>21635</v>
      </c>
      <c r="G3764" t="s">
        <v>21307</v>
      </c>
      <c r="H3764" t="s">
        <v>21308</v>
      </c>
      <c r="J3764" t="s">
        <v>21636</v>
      </c>
      <c r="K3764" t="s">
        <v>302</v>
      </c>
      <c r="L3764" t="s">
        <v>303</v>
      </c>
      <c r="M3764" t="s">
        <v>422</v>
      </c>
    </row>
    <row r="3765" spans="1:13" x14ac:dyDescent="0.2">
      <c r="A3765" t="s">
        <v>20685</v>
      </c>
      <c r="B3765" t="s">
        <v>20686</v>
      </c>
      <c r="C3765" t="s">
        <v>21637</v>
      </c>
      <c r="D3765" t="s">
        <v>295</v>
      </c>
      <c r="E3765" t="s">
        <v>296</v>
      </c>
      <c r="F3765" t="s">
        <v>21638</v>
      </c>
      <c r="G3765" t="s">
        <v>21604</v>
      </c>
      <c r="H3765" t="s">
        <v>21605</v>
      </c>
      <c r="J3765" t="s">
        <v>21639</v>
      </c>
      <c r="K3765" t="s">
        <v>21640</v>
      </c>
      <c r="L3765" t="s">
        <v>303</v>
      </c>
      <c r="M3765" t="s">
        <v>5979</v>
      </c>
    </row>
    <row r="3766" spans="1:13" x14ac:dyDescent="0.2">
      <c r="A3766" t="s">
        <v>20685</v>
      </c>
      <c r="B3766" t="s">
        <v>20686</v>
      </c>
      <c r="C3766" t="s">
        <v>21641</v>
      </c>
      <c r="D3766" t="s">
        <v>572</v>
      </c>
      <c r="E3766" t="s">
        <v>573</v>
      </c>
      <c r="F3766" t="s">
        <v>21642</v>
      </c>
      <c r="G3766" t="s">
        <v>21643</v>
      </c>
      <c r="H3766" t="s">
        <v>21208</v>
      </c>
      <c r="I3766" t="s">
        <v>21209</v>
      </c>
      <c r="J3766" t="s">
        <v>21644</v>
      </c>
      <c r="K3766" t="s">
        <v>21645</v>
      </c>
      <c r="L3766" t="s">
        <v>303</v>
      </c>
      <c r="M3766" t="s">
        <v>2027</v>
      </c>
    </row>
    <row r="3767" spans="1:13" x14ac:dyDescent="0.2">
      <c r="A3767" t="s">
        <v>20685</v>
      </c>
      <c r="B3767" t="s">
        <v>20686</v>
      </c>
      <c r="C3767" t="s">
        <v>21646</v>
      </c>
      <c r="D3767" t="s">
        <v>21647</v>
      </c>
      <c r="E3767" t="s">
        <v>21648</v>
      </c>
      <c r="F3767" t="s">
        <v>21649</v>
      </c>
      <c r="G3767" t="s">
        <v>21650</v>
      </c>
      <c r="H3767" t="s">
        <v>21209</v>
      </c>
      <c r="J3767" t="s">
        <v>21651</v>
      </c>
      <c r="K3767" t="s">
        <v>21652</v>
      </c>
      <c r="L3767" t="s">
        <v>303</v>
      </c>
      <c r="M3767" t="s">
        <v>1380</v>
      </c>
    </row>
    <row r="3768" spans="1:13" x14ac:dyDescent="0.2">
      <c r="A3768" t="s">
        <v>20685</v>
      </c>
      <c r="B3768" t="s">
        <v>20686</v>
      </c>
      <c r="C3768" t="s">
        <v>21653</v>
      </c>
      <c r="D3768" t="s">
        <v>513</v>
      </c>
      <c r="E3768" t="s">
        <v>2638</v>
      </c>
      <c r="F3768" t="s">
        <v>21654</v>
      </c>
      <c r="G3768" t="s">
        <v>21655</v>
      </c>
      <c r="H3768" t="s">
        <v>21208</v>
      </c>
      <c r="I3768" t="s">
        <v>2147</v>
      </c>
      <c r="J3768" t="s">
        <v>21656</v>
      </c>
      <c r="K3768" t="s">
        <v>21657</v>
      </c>
      <c r="L3768" t="s">
        <v>303</v>
      </c>
      <c r="M3768" t="s">
        <v>3212</v>
      </c>
    </row>
    <row r="3769" spans="1:13" x14ac:dyDescent="0.2">
      <c r="A3769" t="s">
        <v>20685</v>
      </c>
      <c r="B3769" t="s">
        <v>20686</v>
      </c>
      <c r="C3769" t="s">
        <v>21658</v>
      </c>
      <c r="D3769" t="s">
        <v>394</v>
      </c>
      <c r="E3769" t="s">
        <v>499</v>
      </c>
      <c r="F3769" t="s">
        <v>21659</v>
      </c>
      <c r="G3769" t="s">
        <v>21660</v>
      </c>
      <c r="H3769" t="s">
        <v>21238</v>
      </c>
      <c r="I3769" t="s">
        <v>21209</v>
      </c>
      <c r="J3769" t="s">
        <v>21661</v>
      </c>
      <c r="K3769" t="s">
        <v>21662</v>
      </c>
      <c r="L3769" t="s">
        <v>303</v>
      </c>
      <c r="M3769" t="s">
        <v>21663</v>
      </c>
    </row>
    <row r="3770" spans="1:13" x14ac:dyDescent="0.2">
      <c r="A3770" t="s">
        <v>20685</v>
      </c>
      <c r="B3770" t="s">
        <v>20686</v>
      </c>
      <c r="C3770" t="s">
        <v>21664</v>
      </c>
      <c r="D3770" t="s">
        <v>572</v>
      </c>
      <c r="E3770" t="s">
        <v>573</v>
      </c>
      <c r="F3770" t="s">
        <v>21665</v>
      </c>
      <c r="G3770" t="s">
        <v>21666</v>
      </c>
      <c r="H3770" t="s">
        <v>21232</v>
      </c>
      <c r="I3770" t="s">
        <v>21209</v>
      </c>
      <c r="J3770" t="s">
        <v>21667</v>
      </c>
      <c r="K3770" t="s">
        <v>21668</v>
      </c>
      <c r="L3770" t="s">
        <v>303</v>
      </c>
      <c r="M3770" t="s">
        <v>422</v>
      </c>
    </row>
    <row r="3771" spans="1:13" x14ac:dyDescent="0.2">
      <c r="A3771" t="s">
        <v>20685</v>
      </c>
      <c r="B3771" t="s">
        <v>20686</v>
      </c>
      <c r="C3771" t="s">
        <v>21669</v>
      </c>
      <c r="D3771" t="s">
        <v>21670</v>
      </c>
      <c r="E3771" t="s">
        <v>21671</v>
      </c>
      <c r="F3771" t="s">
        <v>3605</v>
      </c>
      <c r="G3771" t="s">
        <v>21672</v>
      </c>
      <c r="H3771" t="s">
        <v>2177</v>
      </c>
      <c r="J3771" t="s">
        <v>21673</v>
      </c>
      <c r="K3771" t="s">
        <v>21674</v>
      </c>
      <c r="L3771" t="s">
        <v>303</v>
      </c>
      <c r="M3771" t="s">
        <v>21675</v>
      </c>
    </row>
    <row r="3772" spans="1:13" x14ac:dyDescent="0.2">
      <c r="A3772" t="s">
        <v>20685</v>
      </c>
      <c r="B3772" t="s">
        <v>20686</v>
      </c>
      <c r="C3772" t="s">
        <v>21676</v>
      </c>
      <c r="D3772" t="s">
        <v>4763</v>
      </c>
      <c r="E3772" t="s">
        <v>1375</v>
      </c>
      <c r="F3772" t="s">
        <v>21677</v>
      </c>
      <c r="G3772" t="s">
        <v>21678</v>
      </c>
      <c r="H3772" t="s">
        <v>2154</v>
      </c>
      <c r="I3772" t="s">
        <v>300</v>
      </c>
      <c r="J3772" t="s">
        <v>21679</v>
      </c>
      <c r="K3772" t="s">
        <v>21680</v>
      </c>
      <c r="L3772" t="s">
        <v>303</v>
      </c>
      <c r="M3772" t="s">
        <v>6668</v>
      </c>
    </row>
    <row r="3773" spans="1:13" x14ac:dyDescent="0.2">
      <c r="A3773" t="s">
        <v>20685</v>
      </c>
      <c r="B3773" t="s">
        <v>20686</v>
      </c>
      <c r="C3773" t="s">
        <v>21681</v>
      </c>
      <c r="D3773" t="s">
        <v>21682</v>
      </c>
      <c r="E3773" t="s">
        <v>21683</v>
      </c>
      <c r="F3773" t="s">
        <v>21684</v>
      </c>
      <c r="G3773" t="s">
        <v>21685</v>
      </c>
      <c r="H3773" t="s">
        <v>21209</v>
      </c>
      <c r="J3773" t="s">
        <v>21686</v>
      </c>
      <c r="K3773" t="s">
        <v>302</v>
      </c>
      <c r="L3773" t="s">
        <v>303</v>
      </c>
      <c r="M3773" t="s">
        <v>21580</v>
      </c>
    </row>
    <row r="3774" spans="1:13" x14ac:dyDescent="0.2">
      <c r="A3774" t="s">
        <v>20685</v>
      </c>
      <c r="B3774" t="s">
        <v>20686</v>
      </c>
      <c r="C3774" t="s">
        <v>21687</v>
      </c>
      <c r="D3774" t="s">
        <v>21688</v>
      </c>
      <c r="E3774" t="s">
        <v>21689</v>
      </c>
      <c r="F3774" t="s">
        <v>21690</v>
      </c>
      <c r="H3774" t="s">
        <v>2147</v>
      </c>
      <c r="J3774" t="s">
        <v>21691</v>
      </c>
      <c r="K3774" t="s">
        <v>302</v>
      </c>
      <c r="L3774" t="s">
        <v>120</v>
      </c>
      <c r="M3774" t="s">
        <v>422</v>
      </c>
    </row>
    <row r="3775" spans="1:13" x14ac:dyDescent="0.2">
      <c r="A3775" t="s">
        <v>20685</v>
      </c>
      <c r="B3775" t="s">
        <v>20686</v>
      </c>
      <c r="C3775" t="s">
        <v>21692</v>
      </c>
      <c r="D3775" t="s">
        <v>572</v>
      </c>
      <c r="E3775" t="s">
        <v>573</v>
      </c>
      <c r="F3775" t="s">
        <v>21693</v>
      </c>
      <c r="G3775" t="s">
        <v>21363</v>
      </c>
      <c r="H3775" t="s">
        <v>21209</v>
      </c>
      <c r="J3775" t="s">
        <v>21364</v>
      </c>
      <c r="K3775" t="s">
        <v>302</v>
      </c>
      <c r="L3775" t="s">
        <v>303</v>
      </c>
      <c r="M3775" t="s">
        <v>1908</v>
      </c>
    </row>
    <row r="3776" spans="1:13" x14ac:dyDescent="0.2">
      <c r="A3776" t="s">
        <v>20685</v>
      </c>
      <c r="B3776" t="s">
        <v>20686</v>
      </c>
      <c r="C3776" t="s">
        <v>21694</v>
      </c>
      <c r="D3776" t="s">
        <v>349</v>
      </c>
      <c r="F3776" t="s">
        <v>21695</v>
      </c>
      <c r="G3776" t="s">
        <v>21696</v>
      </c>
      <c r="H3776" t="s">
        <v>21264</v>
      </c>
      <c r="I3776" t="s">
        <v>300</v>
      </c>
      <c r="J3776" t="s">
        <v>21697</v>
      </c>
      <c r="K3776" t="s">
        <v>21698</v>
      </c>
      <c r="L3776" t="s">
        <v>303</v>
      </c>
      <c r="M3776" t="s">
        <v>422</v>
      </c>
    </row>
    <row r="3777" spans="1:13" x14ac:dyDescent="0.2">
      <c r="A3777" t="s">
        <v>20685</v>
      </c>
      <c r="B3777" t="s">
        <v>20686</v>
      </c>
      <c r="C3777" t="s">
        <v>21699</v>
      </c>
      <c r="D3777" t="s">
        <v>21416</v>
      </c>
      <c r="E3777" t="s">
        <v>21700</v>
      </c>
      <c r="F3777" t="s">
        <v>21701</v>
      </c>
      <c r="G3777" t="s">
        <v>21208</v>
      </c>
      <c r="H3777" t="s">
        <v>2147</v>
      </c>
      <c r="I3777" t="s">
        <v>21209</v>
      </c>
      <c r="J3777" t="s">
        <v>21702</v>
      </c>
      <c r="K3777" t="s">
        <v>21703</v>
      </c>
      <c r="L3777" t="s">
        <v>303</v>
      </c>
      <c r="M3777" t="s">
        <v>4166</v>
      </c>
    </row>
    <row r="3778" spans="1:13" x14ac:dyDescent="0.2">
      <c r="A3778" t="s">
        <v>20685</v>
      </c>
      <c r="B3778" t="s">
        <v>20686</v>
      </c>
      <c r="C3778" t="s">
        <v>21704</v>
      </c>
      <c r="D3778" t="s">
        <v>21268</v>
      </c>
      <c r="E3778" t="s">
        <v>21705</v>
      </c>
      <c r="F3778" t="s">
        <v>21706</v>
      </c>
      <c r="G3778" t="s">
        <v>21271</v>
      </c>
      <c r="H3778" t="s">
        <v>21232</v>
      </c>
      <c r="I3778" t="s">
        <v>21209</v>
      </c>
      <c r="J3778" t="s">
        <v>21707</v>
      </c>
      <c r="K3778" t="s">
        <v>21708</v>
      </c>
      <c r="L3778" t="s">
        <v>303</v>
      </c>
      <c r="M3778" t="s">
        <v>21709</v>
      </c>
    </row>
    <row r="3779" spans="1:13" x14ac:dyDescent="0.2">
      <c r="A3779" t="s">
        <v>20685</v>
      </c>
      <c r="B3779" t="s">
        <v>20686</v>
      </c>
      <c r="C3779" t="s">
        <v>21710</v>
      </c>
      <c r="D3779" t="s">
        <v>572</v>
      </c>
      <c r="E3779" t="s">
        <v>573</v>
      </c>
      <c r="F3779" t="s">
        <v>21711</v>
      </c>
      <c r="G3779" t="s">
        <v>21565</v>
      </c>
      <c r="H3779" t="s">
        <v>21209</v>
      </c>
      <c r="J3779" t="s">
        <v>21712</v>
      </c>
      <c r="K3779" t="s">
        <v>302</v>
      </c>
      <c r="L3779" t="s">
        <v>303</v>
      </c>
      <c r="M3779" t="s">
        <v>21713</v>
      </c>
    </row>
    <row r="3780" spans="1:13" x14ac:dyDescent="0.2">
      <c r="A3780" t="s">
        <v>20685</v>
      </c>
      <c r="B3780" t="s">
        <v>20686</v>
      </c>
      <c r="C3780" t="s">
        <v>21714</v>
      </c>
      <c r="D3780" t="s">
        <v>21715</v>
      </c>
      <c r="E3780" t="s">
        <v>21716</v>
      </c>
      <c r="F3780" t="s">
        <v>21717</v>
      </c>
      <c r="G3780" t="s">
        <v>21718</v>
      </c>
      <c r="H3780" t="s">
        <v>21397</v>
      </c>
      <c r="J3780" t="s">
        <v>21719</v>
      </c>
      <c r="K3780" t="s">
        <v>21720</v>
      </c>
      <c r="L3780" t="s">
        <v>303</v>
      </c>
      <c r="M3780" t="s">
        <v>21721</v>
      </c>
    </row>
    <row r="3781" spans="1:13" x14ac:dyDescent="0.2">
      <c r="A3781" t="s">
        <v>20685</v>
      </c>
      <c r="B3781" t="s">
        <v>20686</v>
      </c>
      <c r="C3781" t="s">
        <v>21722</v>
      </c>
      <c r="D3781" t="s">
        <v>21464</v>
      </c>
      <c r="E3781" t="s">
        <v>21723</v>
      </c>
      <c r="F3781" t="s">
        <v>21724</v>
      </c>
      <c r="H3781" t="s">
        <v>2154</v>
      </c>
      <c r="J3781" t="s">
        <v>21725</v>
      </c>
      <c r="K3781" t="s">
        <v>21726</v>
      </c>
      <c r="L3781" t="s">
        <v>303</v>
      </c>
      <c r="M3781" t="s">
        <v>21205</v>
      </c>
    </row>
    <row r="3782" spans="1:13" x14ac:dyDescent="0.2">
      <c r="A3782" t="s">
        <v>20685</v>
      </c>
      <c r="B3782" t="s">
        <v>20686</v>
      </c>
      <c r="C3782" t="s">
        <v>21727</v>
      </c>
      <c r="D3782" t="s">
        <v>21728</v>
      </c>
      <c r="E3782" t="s">
        <v>21729</v>
      </c>
      <c r="F3782" t="s">
        <v>21730</v>
      </c>
      <c r="G3782" t="s">
        <v>21731</v>
      </c>
      <c r="H3782" t="s">
        <v>2177</v>
      </c>
      <c r="J3782" t="s">
        <v>21732</v>
      </c>
      <c r="K3782" t="s">
        <v>302</v>
      </c>
      <c r="L3782" t="s">
        <v>303</v>
      </c>
      <c r="M3782" t="s">
        <v>422</v>
      </c>
    </row>
    <row r="3783" spans="1:13" x14ac:dyDescent="0.2">
      <c r="A3783" t="s">
        <v>20685</v>
      </c>
      <c r="B3783" t="s">
        <v>20686</v>
      </c>
      <c r="C3783" t="s">
        <v>21733</v>
      </c>
      <c r="D3783" t="s">
        <v>572</v>
      </c>
      <c r="E3783" t="s">
        <v>573</v>
      </c>
      <c r="F3783" t="s">
        <v>21734</v>
      </c>
      <c r="G3783" t="s">
        <v>21232</v>
      </c>
      <c r="H3783" t="s">
        <v>21209</v>
      </c>
      <c r="J3783" t="s">
        <v>21735</v>
      </c>
      <c r="K3783" t="s">
        <v>21736</v>
      </c>
      <c r="L3783" t="s">
        <v>303</v>
      </c>
      <c r="M3783" t="s">
        <v>14059</v>
      </c>
    </row>
    <row r="3784" spans="1:13" x14ac:dyDescent="0.2">
      <c r="A3784" t="s">
        <v>20685</v>
      </c>
      <c r="B3784" t="s">
        <v>20686</v>
      </c>
      <c r="C3784" t="s">
        <v>21737</v>
      </c>
      <c r="D3784" t="s">
        <v>21738</v>
      </c>
      <c r="E3784" t="s">
        <v>21739</v>
      </c>
      <c r="F3784" t="s">
        <v>21740</v>
      </c>
      <c r="G3784" t="s">
        <v>21741</v>
      </c>
      <c r="H3784" t="s">
        <v>2154</v>
      </c>
      <c r="I3784" t="s">
        <v>300</v>
      </c>
      <c r="J3784" t="s">
        <v>21742</v>
      </c>
      <c r="K3784" t="s">
        <v>21743</v>
      </c>
      <c r="L3784" t="s">
        <v>303</v>
      </c>
      <c r="M3784" t="s">
        <v>1640</v>
      </c>
    </row>
    <row r="3785" spans="1:13" x14ac:dyDescent="0.2">
      <c r="A3785" t="s">
        <v>20685</v>
      </c>
      <c r="B3785" t="s">
        <v>20686</v>
      </c>
      <c r="C3785" t="s">
        <v>21744</v>
      </c>
      <c r="D3785" t="s">
        <v>572</v>
      </c>
      <c r="E3785" t="s">
        <v>573</v>
      </c>
      <c r="F3785" t="s">
        <v>21745</v>
      </c>
      <c r="H3785" t="s">
        <v>21232</v>
      </c>
      <c r="I3785" t="s">
        <v>21209</v>
      </c>
      <c r="J3785" t="s">
        <v>21746</v>
      </c>
      <c r="K3785" t="s">
        <v>21747</v>
      </c>
      <c r="L3785" t="s">
        <v>303</v>
      </c>
      <c r="M3785" t="s">
        <v>1882</v>
      </c>
    </row>
    <row r="3786" spans="1:13" x14ac:dyDescent="0.2">
      <c r="A3786" t="s">
        <v>20685</v>
      </c>
      <c r="B3786" t="s">
        <v>20686</v>
      </c>
      <c r="C3786" t="s">
        <v>21748</v>
      </c>
      <c r="D3786" t="s">
        <v>21749</v>
      </c>
      <c r="E3786" t="s">
        <v>21750</v>
      </c>
      <c r="F3786" t="s">
        <v>21751</v>
      </c>
      <c r="H3786" t="s">
        <v>2177</v>
      </c>
      <c r="I3786" t="s">
        <v>21209</v>
      </c>
      <c r="J3786" t="s">
        <v>21752</v>
      </c>
      <c r="K3786" t="s">
        <v>21753</v>
      </c>
      <c r="L3786" t="s">
        <v>303</v>
      </c>
      <c r="M3786" t="s">
        <v>14127</v>
      </c>
    </row>
    <row r="3787" spans="1:13" x14ac:dyDescent="0.2">
      <c r="A3787" t="s">
        <v>20685</v>
      </c>
      <c r="B3787" t="s">
        <v>20686</v>
      </c>
      <c r="C3787" t="s">
        <v>21754</v>
      </c>
      <c r="D3787" t="s">
        <v>21755</v>
      </c>
      <c r="F3787" t="s">
        <v>21756</v>
      </c>
      <c r="G3787" t="s">
        <v>21500</v>
      </c>
      <c r="H3787" t="s">
        <v>21209</v>
      </c>
      <c r="J3787" t="s">
        <v>21757</v>
      </c>
      <c r="K3787" t="s">
        <v>302</v>
      </c>
      <c r="L3787" t="s">
        <v>303</v>
      </c>
      <c r="M3787" t="s">
        <v>422</v>
      </c>
    </row>
    <row r="3788" spans="1:13" x14ac:dyDescent="0.2">
      <c r="A3788" t="s">
        <v>20685</v>
      </c>
      <c r="B3788" t="s">
        <v>20686</v>
      </c>
      <c r="C3788" t="s">
        <v>21758</v>
      </c>
      <c r="D3788" t="s">
        <v>349</v>
      </c>
      <c r="E3788" t="s">
        <v>424</v>
      </c>
      <c r="F3788" t="s">
        <v>21759</v>
      </c>
      <c r="G3788" t="s">
        <v>21760</v>
      </c>
      <c r="H3788" t="s">
        <v>21761</v>
      </c>
      <c r="J3788" t="s">
        <v>21762</v>
      </c>
      <c r="K3788" t="s">
        <v>21763</v>
      </c>
      <c r="L3788" t="s">
        <v>303</v>
      </c>
      <c r="M3788" t="s">
        <v>21411</v>
      </c>
    </row>
    <row r="3789" spans="1:13" x14ac:dyDescent="0.2">
      <c r="A3789" t="s">
        <v>20685</v>
      </c>
      <c r="B3789" t="s">
        <v>20686</v>
      </c>
      <c r="C3789" t="s">
        <v>21764</v>
      </c>
      <c r="D3789" t="s">
        <v>21482</v>
      </c>
      <c r="E3789" t="s">
        <v>21765</v>
      </c>
      <c r="F3789" t="s">
        <v>21766</v>
      </c>
      <c r="G3789" t="s">
        <v>21767</v>
      </c>
      <c r="H3789" t="s">
        <v>21308</v>
      </c>
      <c r="I3789" t="s">
        <v>21209</v>
      </c>
      <c r="J3789" t="s">
        <v>21768</v>
      </c>
      <c r="K3789" t="s">
        <v>21769</v>
      </c>
      <c r="L3789" t="s">
        <v>303</v>
      </c>
      <c r="M3789" t="s">
        <v>2233</v>
      </c>
    </row>
    <row r="3790" spans="1:13" x14ac:dyDescent="0.2">
      <c r="A3790" t="s">
        <v>20685</v>
      </c>
      <c r="B3790" t="s">
        <v>20686</v>
      </c>
      <c r="C3790" t="s">
        <v>21770</v>
      </c>
      <c r="D3790" t="s">
        <v>401</v>
      </c>
      <c r="F3790" t="s">
        <v>21771</v>
      </c>
      <c r="H3790" t="s">
        <v>2154</v>
      </c>
      <c r="I3790" t="s">
        <v>300</v>
      </c>
      <c r="J3790" t="s">
        <v>21772</v>
      </c>
      <c r="K3790" t="s">
        <v>21773</v>
      </c>
      <c r="L3790" t="s">
        <v>303</v>
      </c>
      <c r="M3790" t="s">
        <v>21774</v>
      </c>
    </row>
    <row r="3791" spans="1:13" x14ac:dyDescent="0.2">
      <c r="A3791" t="s">
        <v>20685</v>
      </c>
      <c r="B3791" t="s">
        <v>20686</v>
      </c>
      <c r="C3791" t="s">
        <v>21775</v>
      </c>
      <c r="D3791" t="s">
        <v>21776</v>
      </c>
      <c r="E3791" t="s">
        <v>21777</v>
      </c>
      <c r="F3791" t="s">
        <v>21778</v>
      </c>
      <c r="H3791" t="s">
        <v>2177</v>
      </c>
      <c r="J3791" t="s">
        <v>21779</v>
      </c>
      <c r="K3791" t="s">
        <v>21780</v>
      </c>
      <c r="L3791" t="s">
        <v>303</v>
      </c>
      <c r="M3791" t="s">
        <v>21781</v>
      </c>
    </row>
    <row r="3792" spans="1:13" x14ac:dyDescent="0.2">
      <c r="A3792" t="s">
        <v>20685</v>
      </c>
      <c r="B3792" t="s">
        <v>20686</v>
      </c>
      <c r="C3792" t="s">
        <v>21782</v>
      </c>
      <c r="D3792" t="s">
        <v>21783</v>
      </c>
      <c r="E3792" t="s">
        <v>21784</v>
      </c>
      <c r="F3792" t="s">
        <v>21785</v>
      </c>
      <c r="G3792" t="s">
        <v>4765</v>
      </c>
      <c r="H3792" t="s">
        <v>21238</v>
      </c>
      <c r="J3792" t="s">
        <v>21786</v>
      </c>
      <c r="K3792" t="s">
        <v>302</v>
      </c>
      <c r="L3792" t="s">
        <v>303</v>
      </c>
      <c r="M3792" t="s">
        <v>21787</v>
      </c>
    </row>
    <row r="3793" spans="1:13" x14ac:dyDescent="0.2">
      <c r="A3793" t="s">
        <v>20685</v>
      </c>
      <c r="B3793" t="s">
        <v>20686</v>
      </c>
      <c r="C3793" t="s">
        <v>21788</v>
      </c>
      <c r="D3793" t="s">
        <v>21789</v>
      </c>
      <c r="E3793" t="s">
        <v>21790</v>
      </c>
      <c r="F3793" t="s">
        <v>21791</v>
      </c>
      <c r="G3793" t="s">
        <v>21271</v>
      </c>
      <c r="H3793" t="s">
        <v>2177</v>
      </c>
      <c r="I3793" t="s">
        <v>21209</v>
      </c>
      <c r="J3793" t="s">
        <v>21792</v>
      </c>
      <c r="K3793" t="s">
        <v>21793</v>
      </c>
      <c r="L3793" t="s">
        <v>303</v>
      </c>
      <c r="M3793" t="s">
        <v>968</v>
      </c>
    </row>
    <row r="3794" spans="1:13" x14ac:dyDescent="0.2">
      <c r="A3794" t="s">
        <v>20685</v>
      </c>
      <c r="B3794" t="s">
        <v>20686</v>
      </c>
      <c r="C3794" t="s">
        <v>21794</v>
      </c>
      <c r="D3794" t="s">
        <v>492</v>
      </c>
      <c r="E3794" t="s">
        <v>493</v>
      </c>
      <c r="F3794" t="s">
        <v>21795</v>
      </c>
      <c r="H3794" t="s">
        <v>2177</v>
      </c>
      <c r="I3794" t="s">
        <v>21209</v>
      </c>
      <c r="J3794" t="s">
        <v>21796</v>
      </c>
      <c r="K3794" t="s">
        <v>21797</v>
      </c>
      <c r="L3794" t="s">
        <v>303</v>
      </c>
      <c r="M3794" t="s">
        <v>836</v>
      </c>
    </row>
    <row r="3795" spans="1:13" x14ac:dyDescent="0.2">
      <c r="A3795" t="s">
        <v>20685</v>
      </c>
      <c r="B3795" t="s">
        <v>20686</v>
      </c>
      <c r="C3795" t="s">
        <v>21798</v>
      </c>
      <c r="D3795" t="s">
        <v>21799</v>
      </c>
      <c r="E3795" t="s">
        <v>21800</v>
      </c>
      <c r="F3795" t="s">
        <v>21801</v>
      </c>
      <c r="G3795" t="s">
        <v>21802</v>
      </c>
      <c r="H3795" t="s">
        <v>21208</v>
      </c>
      <c r="I3795" t="s">
        <v>2147</v>
      </c>
      <c r="J3795" t="s">
        <v>21803</v>
      </c>
      <c r="K3795" t="s">
        <v>21804</v>
      </c>
      <c r="L3795" t="s">
        <v>303</v>
      </c>
      <c r="M3795" t="s">
        <v>8304</v>
      </c>
    </row>
    <row r="3796" spans="1:13" x14ac:dyDescent="0.2">
      <c r="A3796" t="s">
        <v>20685</v>
      </c>
      <c r="B3796" t="s">
        <v>20686</v>
      </c>
      <c r="C3796" t="s">
        <v>21805</v>
      </c>
      <c r="D3796" t="s">
        <v>21806</v>
      </c>
      <c r="E3796" t="s">
        <v>21807</v>
      </c>
      <c r="F3796" t="s">
        <v>21808</v>
      </c>
      <c r="G3796" t="s">
        <v>21238</v>
      </c>
      <c r="H3796" t="s">
        <v>2147</v>
      </c>
      <c r="J3796" t="s">
        <v>21809</v>
      </c>
      <c r="K3796" t="s">
        <v>21810</v>
      </c>
      <c r="L3796" t="s">
        <v>303</v>
      </c>
      <c r="M3796" t="s">
        <v>1106</v>
      </c>
    </row>
    <row r="3797" spans="1:13" x14ac:dyDescent="0.2">
      <c r="A3797" t="s">
        <v>20685</v>
      </c>
      <c r="B3797" t="s">
        <v>20686</v>
      </c>
      <c r="C3797" t="s">
        <v>21811</v>
      </c>
      <c r="D3797" t="s">
        <v>349</v>
      </c>
      <c r="F3797" t="s">
        <v>21812</v>
      </c>
      <c r="G3797" t="s">
        <v>21319</v>
      </c>
      <c r="H3797" t="s">
        <v>21264</v>
      </c>
      <c r="I3797" t="s">
        <v>300</v>
      </c>
      <c r="J3797" t="s">
        <v>21813</v>
      </c>
      <c r="K3797" t="s">
        <v>21814</v>
      </c>
      <c r="L3797" t="s">
        <v>303</v>
      </c>
      <c r="M3797" t="s">
        <v>422</v>
      </c>
    </row>
    <row r="3798" spans="1:13" x14ac:dyDescent="0.2">
      <c r="A3798" t="s">
        <v>20685</v>
      </c>
      <c r="B3798" t="s">
        <v>20686</v>
      </c>
      <c r="C3798" t="s">
        <v>21815</v>
      </c>
      <c r="D3798" t="s">
        <v>21621</v>
      </c>
      <c r="F3798" t="s">
        <v>21816</v>
      </c>
      <c r="G3798" t="s">
        <v>21817</v>
      </c>
      <c r="H3798" t="s">
        <v>2147</v>
      </c>
      <c r="J3798" t="s">
        <v>21818</v>
      </c>
      <c r="K3798" t="s">
        <v>21819</v>
      </c>
      <c r="L3798" t="s">
        <v>120</v>
      </c>
      <c r="M3798" t="s">
        <v>422</v>
      </c>
    </row>
    <row r="3799" spans="1:13" x14ac:dyDescent="0.2">
      <c r="A3799" t="s">
        <v>20685</v>
      </c>
      <c r="B3799" t="s">
        <v>20686</v>
      </c>
      <c r="C3799" t="s">
        <v>21820</v>
      </c>
      <c r="D3799" t="s">
        <v>572</v>
      </c>
      <c r="E3799" t="s">
        <v>573</v>
      </c>
      <c r="F3799" t="s">
        <v>21821</v>
      </c>
      <c r="G3799" t="s">
        <v>21822</v>
      </c>
      <c r="H3799" t="s">
        <v>21397</v>
      </c>
      <c r="J3799" t="s">
        <v>21823</v>
      </c>
      <c r="K3799" t="s">
        <v>21824</v>
      </c>
      <c r="L3799" t="s">
        <v>303</v>
      </c>
      <c r="M3799" t="s">
        <v>1908</v>
      </c>
    </row>
    <row r="3800" spans="1:13" x14ac:dyDescent="0.2">
      <c r="A3800" t="s">
        <v>20685</v>
      </c>
      <c r="B3800" t="s">
        <v>20686</v>
      </c>
      <c r="C3800" t="s">
        <v>21825</v>
      </c>
      <c r="D3800" t="s">
        <v>572</v>
      </c>
      <c r="E3800" t="s">
        <v>573</v>
      </c>
      <c r="F3800" t="s">
        <v>21826</v>
      </c>
      <c r="H3800" t="s">
        <v>21264</v>
      </c>
      <c r="I3800" t="s">
        <v>300</v>
      </c>
      <c r="J3800" t="s">
        <v>21827</v>
      </c>
      <c r="K3800" t="s">
        <v>302</v>
      </c>
      <c r="L3800" t="s">
        <v>303</v>
      </c>
      <c r="M3800" t="s">
        <v>21436</v>
      </c>
    </row>
    <row r="3801" spans="1:13" x14ac:dyDescent="0.2">
      <c r="A3801" t="s">
        <v>20685</v>
      </c>
      <c r="B3801" t="s">
        <v>20686</v>
      </c>
      <c r="C3801" t="s">
        <v>21828</v>
      </c>
      <c r="D3801" t="s">
        <v>21829</v>
      </c>
      <c r="E3801" t="s">
        <v>21830</v>
      </c>
      <c r="F3801" t="s">
        <v>21831</v>
      </c>
      <c r="G3801" t="s">
        <v>21832</v>
      </c>
      <c r="H3801" t="s">
        <v>21264</v>
      </c>
      <c r="I3801" t="s">
        <v>300</v>
      </c>
      <c r="J3801" t="s">
        <v>21833</v>
      </c>
      <c r="K3801" t="s">
        <v>21834</v>
      </c>
      <c r="L3801" t="s">
        <v>303</v>
      </c>
      <c r="M3801" t="s">
        <v>21835</v>
      </c>
    </row>
    <row r="3802" spans="1:13" x14ac:dyDescent="0.2">
      <c r="A3802" t="s">
        <v>20685</v>
      </c>
      <c r="B3802" t="s">
        <v>20686</v>
      </c>
      <c r="C3802" t="s">
        <v>21836</v>
      </c>
      <c r="D3802" t="s">
        <v>513</v>
      </c>
      <c r="E3802" t="s">
        <v>2638</v>
      </c>
      <c r="F3802" t="s">
        <v>21837</v>
      </c>
      <c r="H3802" t="s">
        <v>21397</v>
      </c>
      <c r="I3802" t="s">
        <v>21209</v>
      </c>
      <c r="J3802" t="s">
        <v>21838</v>
      </c>
      <c r="K3802" t="s">
        <v>21839</v>
      </c>
      <c r="L3802" t="s">
        <v>303</v>
      </c>
      <c r="M3802" t="s">
        <v>21840</v>
      </c>
    </row>
    <row r="3803" spans="1:13" x14ac:dyDescent="0.2">
      <c r="A3803" t="s">
        <v>20685</v>
      </c>
      <c r="B3803" t="s">
        <v>20686</v>
      </c>
      <c r="C3803" t="s">
        <v>21841</v>
      </c>
      <c r="D3803" t="s">
        <v>21842</v>
      </c>
      <c r="E3803" t="s">
        <v>21843</v>
      </c>
      <c r="F3803" t="s">
        <v>20810</v>
      </c>
      <c r="H3803" t="s">
        <v>21844</v>
      </c>
      <c r="I3803" t="s">
        <v>21209</v>
      </c>
      <c r="J3803" t="s">
        <v>21845</v>
      </c>
      <c r="K3803" t="s">
        <v>21846</v>
      </c>
      <c r="L3803" t="s">
        <v>303</v>
      </c>
      <c r="M3803" t="s">
        <v>2554</v>
      </c>
    </row>
    <row r="3804" spans="1:13" x14ac:dyDescent="0.2">
      <c r="A3804" t="s">
        <v>20685</v>
      </c>
      <c r="B3804" t="s">
        <v>20686</v>
      </c>
      <c r="C3804" t="s">
        <v>21847</v>
      </c>
      <c r="D3804" t="s">
        <v>21848</v>
      </c>
      <c r="E3804" t="s">
        <v>21849</v>
      </c>
      <c r="F3804" t="s">
        <v>21850</v>
      </c>
      <c r="H3804" t="s">
        <v>2154</v>
      </c>
      <c r="I3804" t="s">
        <v>21209</v>
      </c>
      <c r="J3804" t="s">
        <v>21851</v>
      </c>
      <c r="K3804" t="s">
        <v>302</v>
      </c>
      <c r="L3804" t="s">
        <v>303</v>
      </c>
      <c r="M3804" t="s">
        <v>19760</v>
      </c>
    </row>
    <row r="3805" spans="1:13" x14ac:dyDescent="0.2">
      <c r="A3805" t="s">
        <v>20685</v>
      </c>
      <c r="B3805" t="s">
        <v>20686</v>
      </c>
      <c r="C3805" t="s">
        <v>21852</v>
      </c>
      <c r="D3805" t="s">
        <v>492</v>
      </c>
      <c r="E3805" t="s">
        <v>493</v>
      </c>
      <c r="F3805" t="s">
        <v>21853</v>
      </c>
      <c r="G3805" t="s">
        <v>21854</v>
      </c>
      <c r="H3805" t="s">
        <v>21345</v>
      </c>
      <c r="J3805" t="s">
        <v>21855</v>
      </c>
      <c r="K3805" t="s">
        <v>21856</v>
      </c>
      <c r="L3805" t="s">
        <v>303</v>
      </c>
      <c r="M3805" t="s">
        <v>2233</v>
      </c>
    </row>
    <row r="3806" spans="1:13" x14ac:dyDescent="0.2">
      <c r="A3806" t="s">
        <v>20685</v>
      </c>
      <c r="B3806" t="s">
        <v>20686</v>
      </c>
      <c r="C3806" t="s">
        <v>21857</v>
      </c>
      <c r="D3806" t="s">
        <v>492</v>
      </c>
      <c r="E3806" t="s">
        <v>493</v>
      </c>
      <c r="F3806" t="s">
        <v>21858</v>
      </c>
      <c r="G3806" t="s">
        <v>21859</v>
      </c>
      <c r="H3806" t="s">
        <v>21345</v>
      </c>
      <c r="I3806" t="s">
        <v>21209</v>
      </c>
      <c r="J3806" t="s">
        <v>21860</v>
      </c>
      <c r="K3806" t="s">
        <v>21861</v>
      </c>
      <c r="L3806" t="s">
        <v>303</v>
      </c>
      <c r="M3806" t="s">
        <v>14059</v>
      </c>
    </row>
    <row r="3807" spans="1:13" x14ac:dyDescent="0.2">
      <c r="A3807" t="s">
        <v>20685</v>
      </c>
      <c r="B3807" t="s">
        <v>20686</v>
      </c>
      <c r="C3807" t="s">
        <v>21862</v>
      </c>
      <c r="D3807" t="s">
        <v>572</v>
      </c>
      <c r="E3807" t="s">
        <v>573</v>
      </c>
      <c r="F3807" t="s">
        <v>20689</v>
      </c>
      <c r="G3807" t="s">
        <v>21863</v>
      </c>
      <c r="H3807" t="s">
        <v>21308</v>
      </c>
      <c r="I3807" t="s">
        <v>21209</v>
      </c>
      <c r="J3807" t="s">
        <v>21864</v>
      </c>
      <c r="K3807" t="s">
        <v>21865</v>
      </c>
      <c r="L3807" t="s">
        <v>303</v>
      </c>
      <c r="M3807" t="s">
        <v>3839</v>
      </c>
    </row>
    <row r="3808" spans="1:13" x14ac:dyDescent="0.2">
      <c r="A3808" t="s">
        <v>20685</v>
      </c>
      <c r="B3808" t="s">
        <v>20686</v>
      </c>
      <c r="C3808" t="s">
        <v>21866</v>
      </c>
      <c r="D3808" t="s">
        <v>20822</v>
      </c>
      <c r="E3808" t="s">
        <v>21867</v>
      </c>
      <c r="F3808" t="s">
        <v>1700</v>
      </c>
      <c r="G3808" t="s">
        <v>21868</v>
      </c>
      <c r="H3808" t="s">
        <v>2195</v>
      </c>
      <c r="I3808" t="s">
        <v>2213</v>
      </c>
      <c r="J3808" t="s">
        <v>21869</v>
      </c>
      <c r="K3808" t="s">
        <v>21870</v>
      </c>
      <c r="L3808" t="s">
        <v>120</v>
      </c>
      <c r="M3808" t="s">
        <v>13346</v>
      </c>
    </row>
    <row r="3809" spans="1:13" x14ac:dyDescent="0.2">
      <c r="A3809" t="s">
        <v>20685</v>
      </c>
      <c r="B3809" t="s">
        <v>20686</v>
      </c>
      <c r="C3809" t="s">
        <v>21871</v>
      </c>
      <c r="D3809" t="s">
        <v>21872</v>
      </c>
      <c r="F3809" t="s">
        <v>21873</v>
      </c>
      <c r="G3809" t="s">
        <v>21874</v>
      </c>
      <c r="H3809" t="s">
        <v>2195</v>
      </c>
      <c r="I3809" t="s">
        <v>2213</v>
      </c>
      <c r="J3809" t="s">
        <v>21875</v>
      </c>
      <c r="K3809" t="s">
        <v>302</v>
      </c>
      <c r="L3809" t="s">
        <v>120</v>
      </c>
      <c r="M3809" t="s">
        <v>2863</v>
      </c>
    </row>
    <row r="3810" spans="1:13" x14ac:dyDescent="0.2">
      <c r="A3810" t="s">
        <v>20685</v>
      </c>
      <c r="B3810" t="s">
        <v>20686</v>
      </c>
      <c r="C3810" t="s">
        <v>21876</v>
      </c>
      <c r="D3810" t="s">
        <v>21877</v>
      </c>
      <c r="F3810" t="s">
        <v>21878</v>
      </c>
      <c r="G3810" t="s">
        <v>21879</v>
      </c>
      <c r="H3810" t="s">
        <v>2195</v>
      </c>
      <c r="J3810" t="s">
        <v>21880</v>
      </c>
      <c r="K3810" t="s">
        <v>302</v>
      </c>
      <c r="L3810" t="s">
        <v>120</v>
      </c>
      <c r="M3810" t="s">
        <v>422</v>
      </c>
    </row>
    <row r="3811" spans="1:13" x14ac:dyDescent="0.2">
      <c r="A3811" t="s">
        <v>20685</v>
      </c>
      <c r="B3811" t="s">
        <v>20686</v>
      </c>
      <c r="C3811" t="s">
        <v>21881</v>
      </c>
      <c r="D3811" t="s">
        <v>21115</v>
      </c>
      <c r="E3811" t="s">
        <v>21116</v>
      </c>
      <c r="F3811" t="s">
        <v>21882</v>
      </c>
      <c r="H3811" t="s">
        <v>412</v>
      </c>
      <c r="J3811" t="s">
        <v>21883</v>
      </c>
      <c r="K3811" t="s">
        <v>21884</v>
      </c>
      <c r="L3811" t="s">
        <v>120</v>
      </c>
      <c r="M3811" t="s">
        <v>21885</v>
      </c>
    </row>
    <row r="3812" spans="1:13" x14ac:dyDescent="0.2">
      <c r="A3812" t="s">
        <v>20685</v>
      </c>
      <c r="B3812" t="s">
        <v>20686</v>
      </c>
      <c r="C3812" t="s">
        <v>21886</v>
      </c>
      <c r="D3812" t="s">
        <v>21887</v>
      </c>
      <c r="F3812" t="s">
        <v>21888</v>
      </c>
      <c r="G3812" t="s">
        <v>21889</v>
      </c>
      <c r="H3812" t="s">
        <v>2494</v>
      </c>
      <c r="I3812" t="s">
        <v>2337</v>
      </c>
      <c r="J3812" t="s">
        <v>21890</v>
      </c>
      <c r="K3812" t="s">
        <v>21891</v>
      </c>
      <c r="L3812" t="s">
        <v>120</v>
      </c>
      <c r="M3812" t="s">
        <v>3467</v>
      </c>
    </row>
    <row r="3813" spans="1:13" x14ac:dyDescent="0.2">
      <c r="A3813" t="s">
        <v>20685</v>
      </c>
      <c r="B3813" t="s">
        <v>20686</v>
      </c>
      <c r="C3813" t="s">
        <v>21892</v>
      </c>
      <c r="D3813" t="s">
        <v>564</v>
      </c>
      <c r="E3813" t="s">
        <v>296</v>
      </c>
      <c r="F3813" t="s">
        <v>21893</v>
      </c>
      <c r="G3813" t="s">
        <v>4483</v>
      </c>
      <c r="H3813" t="s">
        <v>4490</v>
      </c>
      <c r="J3813" t="s">
        <v>21894</v>
      </c>
      <c r="K3813" t="s">
        <v>21895</v>
      </c>
      <c r="L3813" t="s">
        <v>303</v>
      </c>
      <c r="M3813" t="s">
        <v>21896</v>
      </c>
    </row>
    <row r="3814" spans="1:13" x14ac:dyDescent="0.2">
      <c r="A3814" t="s">
        <v>20685</v>
      </c>
      <c r="B3814" t="s">
        <v>20686</v>
      </c>
      <c r="C3814" t="s">
        <v>21897</v>
      </c>
      <c r="D3814" t="s">
        <v>8198</v>
      </c>
      <c r="F3814" t="s">
        <v>21898</v>
      </c>
      <c r="G3814" t="s">
        <v>21899</v>
      </c>
      <c r="H3814" t="s">
        <v>4483</v>
      </c>
      <c r="J3814" t="s">
        <v>21900</v>
      </c>
      <c r="K3814" t="s">
        <v>21901</v>
      </c>
      <c r="L3814" t="s">
        <v>303</v>
      </c>
      <c r="M3814" t="s">
        <v>20772</v>
      </c>
    </row>
    <row r="3815" spans="1:13" x14ac:dyDescent="0.2">
      <c r="A3815" t="s">
        <v>20685</v>
      </c>
      <c r="B3815" t="s">
        <v>20686</v>
      </c>
      <c r="C3815" t="s">
        <v>21902</v>
      </c>
      <c r="D3815" t="s">
        <v>349</v>
      </c>
      <c r="E3815" t="s">
        <v>424</v>
      </c>
      <c r="F3815" t="s">
        <v>21903</v>
      </c>
      <c r="G3815" t="s">
        <v>21904</v>
      </c>
      <c r="H3815" t="s">
        <v>4561</v>
      </c>
      <c r="J3815" t="s">
        <v>21905</v>
      </c>
      <c r="K3815" t="s">
        <v>21906</v>
      </c>
      <c r="L3815" t="s">
        <v>303</v>
      </c>
      <c r="M3815" t="s">
        <v>21907</v>
      </c>
    </row>
    <row r="3816" spans="1:13" x14ac:dyDescent="0.2">
      <c r="A3816" t="s">
        <v>20685</v>
      </c>
      <c r="B3816" t="s">
        <v>20686</v>
      </c>
      <c r="C3816" t="s">
        <v>21908</v>
      </c>
      <c r="D3816" t="s">
        <v>394</v>
      </c>
      <c r="E3816" t="s">
        <v>21909</v>
      </c>
      <c r="F3816" t="s">
        <v>500</v>
      </c>
      <c r="G3816" t="s">
        <v>21910</v>
      </c>
      <c r="H3816" t="s">
        <v>4561</v>
      </c>
      <c r="J3816" t="s">
        <v>21911</v>
      </c>
      <c r="K3816" t="s">
        <v>21912</v>
      </c>
      <c r="L3816" t="s">
        <v>303</v>
      </c>
      <c r="M3816" t="s">
        <v>10216</v>
      </c>
    </row>
    <row r="3817" spans="1:13" x14ac:dyDescent="0.2">
      <c r="A3817" t="s">
        <v>20685</v>
      </c>
      <c r="B3817" t="s">
        <v>20686</v>
      </c>
      <c r="C3817" t="s">
        <v>21913</v>
      </c>
      <c r="D3817" t="s">
        <v>349</v>
      </c>
      <c r="E3817" t="s">
        <v>424</v>
      </c>
      <c r="F3817" t="s">
        <v>21914</v>
      </c>
      <c r="H3817" t="s">
        <v>21915</v>
      </c>
      <c r="J3817" t="s">
        <v>21916</v>
      </c>
      <c r="K3817" t="s">
        <v>21917</v>
      </c>
      <c r="L3817" t="s">
        <v>303</v>
      </c>
      <c r="M3817" t="s">
        <v>21918</v>
      </c>
    </row>
    <row r="3818" spans="1:13" x14ac:dyDescent="0.2">
      <c r="A3818" t="s">
        <v>20685</v>
      </c>
      <c r="B3818" t="s">
        <v>20686</v>
      </c>
      <c r="C3818" t="s">
        <v>21919</v>
      </c>
      <c r="D3818" t="s">
        <v>831</v>
      </c>
      <c r="F3818" t="s">
        <v>21920</v>
      </c>
      <c r="H3818" t="s">
        <v>4561</v>
      </c>
      <c r="J3818" t="s">
        <v>21921</v>
      </c>
      <c r="K3818" t="s">
        <v>21922</v>
      </c>
      <c r="L3818" t="s">
        <v>303</v>
      </c>
      <c r="M3818" t="s">
        <v>3913</v>
      </c>
    </row>
    <row r="3819" spans="1:13" x14ac:dyDescent="0.2">
      <c r="A3819" t="s">
        <v>20685</v>
      </c>
      <c r="B3819" t="s">
        <v>20686</v>
      </c>
      <c r="C3819" t="s">
        <v>21923</v>
      </c>
      <c r="D3819" t="s">
        <v>21924</v>
      </c>
      <c r="E3819" t="s">
        <v>21925</v>
      </c>
      <c r="F3819" t="s">
        <v>21926</v>
      </c>
      <c r="H3819" t="s">
        <v>21927</v>
      </c>
      <c r="J3819" t="s">
        <v>21928</v>
      </c>
      <c r="K3819" t="s">
        <v>21929</v>
      </c>
      <c r="L3819" t="s">
        <v>303</v>
      </c>
      <c r="M3819" t="s">
        <v>21930</v>
      </c>
    </row>
    <row r="3820" spans="1:13" x14ac:dyDescent="0.2">
      <c r="A3820" t="s">
        <v>20685</v>
      </c>
      <c r="B3820" t="s">
        <v>20686</v>
      </c>
      <c r="C3820" t="s">
        <v>21931</v>
      </c>
      <c r="D3820" t="s">
        <v>21932</v>
      </c>
      <c r="E3820" t="s">
        <v>21933</v>
      </c>
      <c r="F3820" t="s">
        <v>21934</v>
      </c>
      <c r="H3820" t="s">
        <v>4589</v>
      </c>
      <c r="I3820" t="s">
        <v>21935</v>
      </c>
      <c r="J3820" t="s">
        <v>21936</v>
      </c>
      <c r="K3820" t="s">
        <v>21937</v>
      </c>
      <c r="L3820" t="s">
        <v>303</v>
      </c>
      <c r="M3820" t="s">
        <v>6933</v>
      </c>
    </row>
    <row r="3821" spans="1:13" x14ac:dyDescent="0.2">
      <c r="A3821" t="s">
        <v>20685</v>
      </c>
      <c r="B3821" t="s">
        <v>20686</v>
      </c>
      <c r="C3821" t="s">
        <v>21938</v>
      </c>
      <c r="D3821" t="s">
        <v>9937</v>
      </c>
      <c r="E3821" t="s">
        <v>1375</v>
      </c>
      <c r="F3821" t="s">
        <v>21939</v>
      </c>
      <c r="G3821" t="s">
        <v>21940</v>
      </c>
      <c r="H3821" t="s">
        <v>21941</v>
      </c>
      <c r="J3821" t="s">
        <v>21942</v>
      </c>
      <c r="K3821" t="s">
        <v>21943</v>
      </c>
      <c r="L3821" t="s">
        <v>303</v>
      </c>
      <c r="M3821" t="s">
        <v>6017</v>
      </c>
    </row>
    <row r="3822" spans="1:13" x14ac:dyDescent="0.2">
      <c r="A3822" t="s">
        <v>20685</v>
      </c>
      <c r="B3822" t="s">
        <v>20686</v>
      </c>
      <c r="C3822" t="s">
        <v>21944</v>
      </c>
      <c r="D3822" t="s">
        <v>21945</v>
      </c>
      <c r="F3822" t="s">
        <v>21946</v>
      </c>
      <c r="H3822" t="s">
        <v>4561</v>
      </c>
      <c r="J3822" t="s">
        <v>21947</v>
      </c>
      <c r="K3822" t="s">
        <v>21948</v>
      </c>
      <c r="L3822" t="s">
        <v>303</v>
      </c>
      <c r="M3822" t="s">
        <v>2881</v>
      </c>
    </row>
    <row r="3823" spans="1:13" x14ac:dyDescent="0.2">
      <c r="A3823" t="s">
        <v>20685</v>
      </c>
      <c r="B3823" t="s">
        <v>20686</v>
      </c>
      <c r="C3823" t="s">
        <v>21949</v>
      </c>
      <c r="D3823" t="s">
        <v>349</v>
      </c>
      <c r="E3823" t="s">
        <v>424</v>
      </c>
      <c r="F3823" t="s">
        <v>21950</v>
      </c>
      <c r="G3823" t="s">
        <v>21951</v>
      </c>
      <c r="H3823" t="s">
        <v>4533</v>
      </c>
      <c r="I3823" t="s">
        <v>4490</v>
      </c>
      <c r="J3823" t="s">
        <v>21952</v>
      </c>
      <c r="K3823" t="s">
        <v>21953</v>
      </c>
      <c r="L3823" t="s">
        <v>303</v>
      </c>
      <c r="M3823" t="s">
        <v>21918</v>
      </c>
    </row>
    <row r="3824" spans="1:13" x14ac:dyDescent="0.2">
      <c r="A3824" t="s">
        <v>20685</v>
      </c>
      <c r="B3824" t="s">
        <v>20686</v>
      </c>
      <c r="C3824" t="s">
        <v>21954</v>
      </c>
      <c r="D3824" t="s">
        <v>572</v>
      </c>
      <c r="E3824" t="s">
        <v>573</v>
      </c>
      <c r="F3824" t="s">
        <v>21955</v>
      </c>
      <c r="H3824" t="s">
        <v>4579</v>
      </c>
      <c r="I3824" t="s">
        <v>4490</v>
      </c>
      <c r="J3824" t="s">
        <v>21956</v>
      </c>
      <c r="K3824" t="s">
        <v>21957</v>
      </c>
      <c r="L3824" t="s">
        <v>303</v>
      </c>
      <c r="M3824" t="s">
        <v>21958</v>
      </c>
    </row>
    <row r="3825" spans="1:13" x14ac:dyDescent="0.2">
      <c r="A3825" t="s">
        <v>20685</v>
      </c>
      <c r="B3825" t="s">
        <v>20686</v>
      </c>
      <c r="C3825" t="s">
        <v>21959</v>
      </c>
      <c r="D3825" t="s">
        <v>572</v>
      </c>
      <c r="E3825" t="s">
        <v>573</v>
      </c>
      <c r="F3825" t="s">
        <v>4799</v>
      </c>
      <c r="G3825" t="s">
        <v>21960</v>
      </c>
      <c r="H3825" t="s">
        <v>21961</v>
      </c>
      <c r="J3825" t="s">
        <v>21962</v>
      </c>
      <c r="K3825" t="s">
        <v>21963</v>
      </c>
      <c r="L3825" t="s">
        <v>303</v>
      </c>
      <c r="M3825" t="s">
        <v>4979</v>
      </c>
    </row>
    <row r="3826" spans="1:13" x14ac:dyDescent="0.2">
      <c r="A3826" t="s">
        <v>20685</v>
      </c>
      <c r="B3826" t="s">
        <v>20686</v>
      </c>
      <c r="C3826" t="s">
        <v>21964</v>
      </c>
      <c r="D3826" t="s">
        <v>21965</v>
      </c>
      <c r="E3826" t="s">
        <v>21966</v>
      </c>
      <c r="F3826" t="s">
        <v>21967</v>
      </c>
      <c r="H3826" t="s">
        <v>4525</v>
      </c>
      <c r="J3826" t="s">
        <v>21968</v>
      </c>
      <c r="K3826" t="s">
        <v>21969</v>
      </c>
      <c r="L3826" t="s">
        <v>303</v>
      </c>
      <c r="M3826" t="s">
        <v>21970</v>
      </c>
    </row>
    <row r="3827" spans="1:13" x14ac:dyDescent="0.2">
      <c r="A3827" t="s">
        <v>20685</v>
      </c>
      <c r="B3827" t="s">
        <v>20686</v>
      </c>
      <c r="C3827" t="s">
        <v>21971</v>
      </c>
      <c r="D3827" t="s">
        <v>572</v>
      </c>
      <c r="E3827" t="s">
        <v>573</v>
      </c>
      <c r="F3827" t="s">
        <v>21972</v>
      </c>
      <c r="H3827" t="s">
        <v>4561</v>
      </c>
      <c r="I3827" t="s">
        <v>4490</v>
      </c>
      <c r="J3827" t="s">
        <v>21973</v>
      </c>
      <c r="K3827" t="s">
        <v>21974</v>
      </c>
      <c r="L3827" t="s">
        <v>303</v>
      </c>
      <c r="M3827" t="s">
        <v>7382</v>
      </c>
    </row>
    <row r="3828" spans="1:13" x14ac:dyDescent="0.2">
      <c r="A3828" t="s">
        <v>20685</v>
      </c>
      <c r="B3828" t="s">
        <v>20686</v>
      </c>
      <c r="C3828" t="s">
        <v>21975</v>
      </c>
      <c r="D3828" t="s">
        <v>7008</v>
      </c>
      <c r="E3828" t="s">
        <v>296</v>
      </c>
      <c r="F3828" t="s">
        <v>21976</v>
      </c>
      <c r="H3828" t="s">
        <v>4525</v>
      </c>
      <c r="J3828" t="s">
        <v>21977</v>
      </c>
      <c r="K3828" t="s">
        <v>21978</v>
      </c>
      <c r="L3828" t="s">
        <v>303</v>
      </c>
      <c r="M3828" t="s">
        <v>1841</v>
      </c>
    </row>
    <row r="3829" spans="1:13" x14ac:dyDescent="0.2">
      <c r="A3829" t="s">
        <v>20685</v>
      </c>
      <c r="B3829" t="s">
        <v>20686</v>
      </c>
      <c r="C3829" t="s">
        <v>21979</v>
      </c>
      <c r="D3829" t="s">
        <v>9937</v>
      </c>
      <c r="E3829" t="s">
        <v>14656</v>
      </c>
      <c r="F3829" t="s">
        <v>21980</v>
      </c>
      <c r="G3829" t="s">
        <v>21981</v>
      </c>
      <c r="H3829" t="s">
        <v>4506</v>
      </c>
      <c r="J3829" t="s">
        <v>21982</v>
      </c>
      <c r="K3829" t="s">
        <v>21983</v>
      </c>
      <c r="L3829" t="s">
        <v>303</v>
      </c>
      <c r="M3829" t="s">
        <v>19148</v>
      </c>
    </row>
    <row r="3830" spans="1:13" x14ac:dyDescent="0.2">
      <c r="A3830" t="s">
        <v>20685</v>
      </c>
      <c r="B3830" t="s">
        <v>20686</v>
      </c>
      <c r="C3830" t="s">
        <v>21984</v>
      </c>
      <c r="D3830" t="s">
        <v>349</v>
      </c>
      <c r="F3830" t="s">
        <v>21985</v>
      </c>
      <c r="G3830" t="s">
        <v>21986</v>
      </c>
      <c r="H3830" t="s">
        <v>4490</v>
      </c>
      <c r="J3830" t="s">
        <v>21987</v>
      </c>
      <c r="K3830" t="s">
        <v>21988</v>
      </c>
      <c r="L3830" t="s">
        <v>303</v>
      </c>
      <c r="M3830" t="s">
        <v>21989</v>
      </c>
    </row>
    <row r="3831" spans="1:13" x14ac:dyDescent="0.2">
      <c r="A3831" t="s">
        <v>20685</v>
      </c>
      <c r="B3831" t="s">
        <v>20686</v>
      </c>
      <c r="C3831" t="s">
        <v>21990</v>
      </c>
      <c r="D3831" t="s">
        <v>572</v>
      </c>
      <c r="E3831" t="s">
        <v>573</v>
      </c>
      <c r="F3831" t="s">
        <v>21991</v>
      </c>
      <c r="H3831" t="s">
        <v>4525</v>
      </c>
      <c r="I3831" t="s">
        <v>21992</v>
      </c>
      <c r="J3831" t="s">
        <v>21993</v>
      </c>
      <c r="K3831" t="s">
        <v>21994</v>
      </c>
      <c r="L3831" t="s">
        <v>303</v>
      </c>
      <c r="M3831" t="s">
        <v>4979</v>
      </c>
    </row>
    <row r="3832" spans="1:13" x14ac:dyDescent="0.2">
      <c r="A3832" t="s">
        <v>20685</v>
      </c>
      <c r="B3832" t="s">
        <v>20686</v>
      </c>
      <c r="C3832" t="s">
        <v>21995</v>
      </c>
      <c r="D3832" t="s">
        <v>349</v>
      </c>
      <c r="E3832" t="s">
        <v>424</v>
      </c>
      <c r="F3832" t="s">
        <v>21996</v>
      </c>
      <c r="H3832" t="s">
        <v>4561</v>
      </c>
      <c r="J3832" t="s">
        <v>21997</v>
      </c>
      <c r="K3832" t="s">
        <v>21998</v>
      </c>
      <c r="L3832" t="s">
        <v>303</v>
      </c>
      <c r="M3832" t="s">
        <v>21918</v>
      </c>
    </row>
    <row r="3833" spans="1:13" x14ac:dyDescent="0.2">
      <c r="A3833" t="s">
        <v>20685</v>
      </c>
      <c r="B3833" t="s">
        <v>20686</v>
      </c>
      <c r="C3833" t="s">
        <v>21999</v>
      </c>
      <c r="D3833" t="s">
        <v>22000</v>
      </c>
      <c r="F3833" t="s">
        <v>22001</v>
      </c>
      <c r="G3833" t="s">
        <v>4489</v>
      </c>
      <c r="H3833" t="s">
        <v>4490</v>
      </c>
      <c r="J3833" t="s">
        <v>22002</v>
      </c>
      <c r="K3833" t="s">
        <v>22003</v>
      </c>
      <c r="L3833" t="s">
        <v>303</v>
      </c>
      <c r="M3833" t="s">
        <v>422</v>
      </c>
    </row>
    <row r="3834" spans="1:13" x14ac:dyDescent="0.2">
      <c r="A3834" t="s">
        <v>20685</v>
      </c>
      <c r="B3834" t="s">
        <v>20686</v>
      </c>
      <c r="C3834" t="s">
        <v>22004</v>
      </c>
      <c r="D3834" t="s">
        <v>349</v>
      </c>
      <c r="E3834" t="s">
        <v>424</v>
      </c>
      <c r="F3834" t="s">
        <v>22005</v>
      </c>
      <c r="G3834" t="s">
        <v>22006</v>
      </c>
      <c r="H3834" t="s">
        <v>4525</v>
      </c>
      <c r="J3834" t="s">
        <v>22007</v>
      </c>
      <c r="K3834" t="s">
        <v>22008</v>
      </c>
      <c r="L3834" t="s">
        <v>303</v>
      </c>
      <c r="M3834" t="s">
        <v>2863</v>
      </c>
    </row>
    <row r="3835" spans="1:13" x14ac:dyDescent="0.2">
      <c r="A3835" t="s">
        <v>20685</v>
      </c>
      <c r="B3835" t="s">
        <v>20686</v>
      </c>
      <c r="C3835" t="s">
        <v>22009</v>
      </c>
      <c r="D3835" t="s">
        <v>349</v>
      </c>
      <c r="F3835" t="s">
        <v>22010</v>
      </c>
      <c r="H3835" t="s">
        <v>22011</v>
      </c>
      <c r="I3835" t="s">
        <v>22012</v>
      </c>
      <c r="J3835" t="s">
        <v>22013</v>
      </c>
      <c r="K3835" t="s">
        <v>22014</v>
      </c>
      <c r="L3835" t="s">
        <v>303</v>
      </c>
      <c r="M3835" t="s">
        <v>422</v>
      </c>
    </row>
    <row r="3836" spans="1:13" x14ac:dyDescent="0.2">
      <c r="A3836" t="s">
        <v>20685</v>
      </c>
      <c r="B3836" t="s">
        <v>20686</v>
      </c>
      <c r="C3836" t="s">
        <v>22015</v>
      </c>
      <c r="D3836" t="s">
        <v>492</v>
      </c>
      <c r="E3836" t="s">
        <v>493</v>
      </c>
      <c r="F3836" t="s">
        <v>22016</v>
      </c>
      <c r="H3836" t="s">
        <v>22017</v>
      </c>
      <c r="I3836" t="s">
        <v>12665</v>
      </c>
      <c r="J3836" t="s">
        <v>22018</v>
      </c>
      <c r="K3836" t="s">
        <v>22019</v>
      </c>
      <c r="L3836" t="s">
        <v>303</v>
      </c>
      <c r="M3836" t="s">
        <v>2554</v>
      </c>
    </row>
    <row r="3837" spans="1:13" x14ac:dyDescent="0.2">
      <c r="A3837" t="s">
        <v>20685</v>
      </c>
      <c r="B3837" t="s">
        <v>20686</v>
      </c>
      <c r="C3837" t="s">
        <v>22020</v>
      </c>
      <c r="D3837" t="s">
        <v>349</v>
      </c>
      <c r="F3837" t="s">
        <v>3954</v>
      </c>
      <c r="H3837" t="s">
        <v>4533</v>
      </c>
      <c r="I3837" t="s">
        <v>4490</v>
      </c>
      <c r="J3837" t="s">
        <v>22021</v>
      </c>
      <c r="K3837" t="s">
        <v>22022</v>
      </c>
      <c r="L3837" t="s">
        <v>303</v>
      </c>
      <c r="M3837" t="s">
        <v>422</v>
      </c>
    </row>
    <row r="3838" spans="1:13" x14ac:dyDescent="0.2">
      <c r="A3838" t="s">
        <v>20685</v>
      </c>
      <c r="B3838" t="s">
        <v>20686</v>
      </c>
      <c r="C3838" t="s">
        <v>22023</v>
      </c>
      <c r="D3838" t="s">
        <v>22024</v>
      </c>
      <c r="E3838" t="s">
        <v>22025</v>
      </c>
      <c r="F3838" t="s">
        <v>22026</v>
      </c>
      <c r="H3838" t="s">
        <v>4525</v>
      </c>
      <c r="J3838" t="s">
        <v>22027</v>
      </c>
      <c r="K3838" t="s">
        <v>22028</v>
      </c>
      <c r="L3838" t="s">
        <v>303</v>
      </c>
      <c r="M3838" t="s">
        <v>22029</v>
      </c>
    </row>
    <row r="3839" spans="1:13" x14ac:dyDescent="0.2">
      <c r="A3839" t="s">
        <v>20685</v>
      </c>
      <c r="B3839" t="s">
        <v>20686</v>
      </c>
      <c r="C3839" t="s">
        <v>22030</v>
      </c>
      <c r="D3839" t="s">
        <v>1837</v>
      </c>
      <c r="E3839" t="s">
        <v>1375</v>
      </c>
      <c r="F3839" t="s">
        <v>22031</v>
      </c>
      <c r="G3839" t="s">
        <v>22032</v>
      </c>
      <c r="H3839" t="s">
        <v>4579</v>
      </c>
      <c r="I3839" t="s">
        <v>4490</v>
      </c>
      <c r="J3839" t="s">
        <v>22033</v>
      </c>
      <c r="K3839" t="s">
        <v>22034</v>
      </c>
      <c r="L3839" t="s">
        <v>303</v>
      </c>
      <c r="M3839" t="s">
        <v>504</v>
      </c>
    </row>
    <row r="3840" spans="1:13" x14ac:dyDescent="0.2">
      <c r="A3840" t="s">
        <v>20685</v>
      </c>
      <c r="B3840" t="s">
        <v>20686</v>
      </c>
      <c r="C3840" t="s">
        <v>22035</v>
      </c>
      <c r="D3840" t="s">
        <v>349</v>
      </c>
      <c r="E3840" t="s">
        <v>424</v>
      </c>
      <c r="F3840" t="s">
        <v>22036</v>
      </c>
      <c r="G3840" t="s">
        <v>4548</v>
      </c>
      <c r="H3840" t="s">
        <v>21935</v>
      </c>
      <c r="J3840" t="s">
        <v>22037</v>
      </c>
      <c r="K3840" t="s">
        <v>22038</v>
      </c>
      <c r="L3840" t="s">
        <v>303</v>
      </c>
      <c r="M3840" t="s">
        <v>7193</v>
      </c>
    </row>
    <row r="3841" spans="1:13" x14ac:dyDescent="0.2">
      <c r="A3841" t="s">
        <v>20685</v>
      </c>
      <c r="B3841" t="s">
        <v>20686</v>
      </c>
      <c r="C3841" t="s">
        <v>22039</v>
      </c>
      <c r="D3841" t="s">
        <v>349</v>
      </c>
      <c r="E3841" t="s">
        <v>13874</v>
      </c>
      <c r="F3841" t="s">
        <v>22040</v>
      </c>
      <c r="G3841" t="s">
        <v>22041</v>
      </c>
      <c r="H3841" t="s">
        <v>4525</v>
      </c>
      <c r="I3841" t="s">
        <v>21992</v>
      </c>
      <c r="J3841" t="s">
        <v>22042</v>
      </c>
      <c r="K3841" t="s">
        <v>302</v>
      </c>
      <c r="L3841" t="s">
        <v>303</v>
      </c>
      <c r="M3841" t="s">
        <v>22043</v>
      </c>
    </row>
    <row r="3842" spans="1:13" x14ac:dyDescent="0.2">
      <c r="A3842" t="s">
        <v>20685</v>
      </c>
      <c r="B3842" t="s">
        <v>20686</v>
      </c>
      <c r="C3842" t="s">
        <v>22044</v>
      </c>
      <c r="D3842" t="s">
        <v>22045</v>
      </c>
      <c r="E3842" t="s">
        <v>22046</v>
      </c>
      <c r="F3842" t="s">
        <v>22047</v>
      </c>
      <c r="G3842" t="s">
        <v>22048</v>
      </c>
      <c r="H3842" t="s">
        <v>22049</v>
      </c>
      <c r="I3842" t="s">
        <v>4680</v>
      </c>
      <c r="J3842" t="s">
        <v>22050</v>
      </c>
      <c r="K3842" t="s">
        <v>22051</v>
      </c>
      <c r="L3842" t="s">
        <v>303</v>
      </c>
      <c r="M3842" t="s">
        <v>2328</v>
      </c>
    </row>
    <row r="3843" spans="1:13" x14ac:dyDescent="0.2">
      <c r="A3843" t="s">
        <v>20685</v>
      </c>
      <c r="B3843" t="s">
        <v>20686</v>
      </c>
      <c r="C3843" t="s">
        <v>22052</v>
      </c>
      <c r="D3843" t="s">
        <v>572</v>
      </c>
      <c r="E3843" t="s">
        <v>573</v>
      </c>
      <c r="F3843" t="s">
        <v>22053</v>
      </c>
      <c r="H3843" t="s">
        <v>4489</v>
      </c>
      <c r="I3843" t="s">
        <v>4490</v>
      </c>
      <c r="J3843" t="s">
        <v>22054</v>
      </c>
      <c r="K3843" t="s">
        <v>22055</v>
      </c>
      <c r="L3843" t="s">
        <v>303</v>
      </c>
      <c r="M3843" t="s">
        <v>7382</v>
      </c>
    </row>
    <row r="3844" spans="1:13" x14ac:dyDescent="0.2">
      <c r="A3844" t="s">
        <v>20685</v>
      </c>
      <c r="B3844" t="s">
        <v>20686</v>
      </c>
      <c r="C3844" t="s">
        <v>22056</v>
      </c>
      <c r="D3844" t="s">
        <v>22057</v>
      </c>
      <c r="E3844" t="s">
        <v>22058</v>
      </c>
      <c r="F3844" t="s">
        <v>22059</v>
      </c>
      <c r="G3844" t="s">
        <v>21960</v>
      </c>
      <c r="I3844" t="s">
        <v>21935</v>
      </c>
      <c r="J3844" t="s">
        <v>22060</v>
      </c>
      <c r="K3844" t="s">
        <v>22061</v>
      </c>
      <c r="L3844" t="s">
        <v>303</v>
      </c>
      <c r="M3844" t="s">
        <v>22062</v>
      </c>
    </row>
    <row r="3845" spans="1:13" x14ac:dyDescent="0.2">
      <c r="A3845" t="s">
        <v>20685</v>
      </c>
      <c r="B3845" t="s">
        <v>20686</v>
      </c>
      <c r="C3845" t="s">
        <v>22063</v>
      </c>
      <c r="D3845" t="s">
        <v>401</v>
      </c>
      <c r="E3845" t="s">
        <v>402</v>
      </c>
      <c r="F3845" t="s">
        <v>10529</v>
      </c>
      <c r="H3845" t="s">
        <v>22064</v>
      </c>
      <c r="I3845" t="s">
        <v>21935</v>
      </c>
      <c r="J3845" t="s">
        <v>22065</v>
      </c>
      <c r="K3845" t="s">
        <v>302</v>
      </c>
      <c r="L3845" t="s">
        <v>303</v>
      </c>
      <c r="M3845" t="s">
        <v>22066</v>
      </c>
    </row>
    <row r="3846" spans="1:13" x14ac:dyDescent="0.2">
      <c r="A3846" t="s">
        <v>20685</v>
      </c>
      <c r="B3846" t="s">
        <v>20686</v>
      </c>
      <c r="C3846" t="s">
        <v>22067</v>
      </c>
      <c r="D3846" t="s">
        <v>349</v>
      </c>
      <c r="E3846" t="s">
        <v>424</v>
      </c>
      <c r="F3846" t="s">
        <v>22068</v>
      </c>
      <c r="G3846" t="s">
        <v>22069</v>
      </c>
      <c r="H3846" t="s">
        <v>4561</v>
      </c>
      <c r="I3846" t="s">
        <v>4490</v>
      </c>
      <c r="J3846" t="s">
        <v>22070</v>
      </c>
      <c r="K3846" t="s">
        <v>22071</v>
      </c>
      <c r="L3846" t="s">
        <v>303</v>
      </c>
      <c r="M3846" t="s">
        <v>21918</v>
      </c>
    </row>
    <row r="3847" spans="1:13" x14ac:dyDescent="0.2">
      <c r="A3847" t="s">
        <v>20685</v>
      </c>
      <c r="B3847" t="s">
        <v>20686</v>
      </c>
      <c r="C3847" t="s">
        <v>22072</v>
      </c>
      <c r="D3847" t="s">
        <v>349</v>
      </c>
      <c r="F3847" t="s">
        <v>4180</v>
      </c>
      <c r="G3847" t="s">
        <v>22073</v>
      </c>
      <c r="H3847" t="s">
        <v>4541</v>
      </c>
      <c r="I3847" t="s">
        <v>4490</v>
      </c>
      <c r="J3847" t="s">
        <v>22074</v>
      </c>
      <c r="K3847" t="s">
        <v>22075</v>
      </c>
      <c r="L3847" t="s">
        <v>303</v>
      </c>
      <c r="M3847" t="s">
        <v>422</v>
      </c>
    </row>
    <row r="3848" spans="1:13" x14ac:dyDescent="0.2">
      <c r="A3848" t="s">
        <v>20685</v>
      </c>
      <c r="B3848" t="s">
        <v>20686</v>
      </c>
      <c r="C3848" t="s">
        <v>22076</v>
      </c>
      <c r="D3848" t="s">
        <v>401</v>
      </c>
      <c r="F3848" t="s">
        <v>1096</v>
      </c>
      <c r="G3848" t="s">
        <v>22077</v>
      </c>
      <c r="H3848" t="s">
        <v>22078</v>
      </c>
      <c r="I3848" t="s">
        <v>22079</v>
      </c>
      <c r="J3848" t="s">
        <v>22080</v>
      </c>
      <c r="K3848" t="s">
        <v>22081</v>
      </c>
      <c r="L3848" t="s">
        <v>303</v>
      </c>
      <c r="M3848" t="s">
        <v>22082</v>
      </c>
    </row>
    <row r="3849" spans="1:13" x14ac:dyDescent="0.2">
      <c r="A3849" t="s">
        <v>20685</v>
      </c>
      <c r="B3849" t="s">
        <v>20686</v>
      </c>
      <c r="C3849" t="s">
        <v>22083</v>
      </c>
      <c r="D3849" t="s">
        <v>513</v>
      </c>
      <c r="F3849" t="s">
        <v>22084</v>
      </c>
      <c r="G3849" t="s">
        <v>4498</v>
      </c>
      <c r="H3849" t="s">
        <v>21935</v>
      </c>
      <c r="J3849" t="s">
        <v>22085</v>
      </c>
      <c r="K3849" t="s">
        <v>22086</v>
      </c>
      <c r="L3849" t="s">
        <v>303</v>
      </c>
      <c r="M3849" t="s">
        <v>8904</v>
      </c>
    </row>
    <row r="3850" spans="1:13" x14ac:dyDescent="0.2">
      <c r="A3850" t="s">
        <v>20685</v>
      </c>
      <c r="B3850" t="s">
        <v>20686</v>
      </c>
      <c r="C3850" t="s">
        <v>22087</v>
      </c>
      <c r="D3850" t="s">
        <v>349</v>
      </c>
      <c r="E3850" t="s">
        <v>424</v>
      </c>
      <c r="F3850" t="s">
        <v>22088</v>
      </c>
      <c r="G3850" t="s">
        <v>22089</v>
      </c>
      <c r="H3850" t="s">
        <v>21986</v>
      </c>
      <c r="I3850" t="s">
        <v>4490</v>
      </c>
      <c r="J3850" t="s">
        <v>22090</v>
      </c>
      <c r="K3850" t="s">
        <v>22091</v>
      </c>
      <c r="L3850" t="s">
        <v>303</v>
      </c>
      <c r="M3850" t="s">
        <v>21918</v>
      </c>
    </row>
    <row r="3851" spans="1:13" x14ac:dyDescent="0.2">
      <c r="A3851" t="s">
        <v>20685</v>
      </c>
      <c r="B3851" t="s">
        <v>20686</v>
      </c>
      <c r="C3851" t="s">
        <v>22092</v>
      </c>
      <c r="D3851" t="s">
        <v>349</v>
      </c>
      <c r="E3851" t="s">
        <v>15884</v>
      </c>
      <c r="F3851" t="s">
        <v>22093</v>
      </c>
      <c r="G3851" t="s">
        <v>22094</v>
      </c>
      <c r="H3851" t="s">
        <v>4525</v>
      </c>
      <c r="I3851" t="s">
        <v>21961</v>
      </c>
      <c r="J3851" t="s">
        <v>22095</v>
      </c>
      <c r="K3851" t="s">
        <v>22096</v>
      </c>
      <c r="L3851" t="s">
        <v>303</v>
      </c>
      <c r="M3851" t="s">
        <v>22097</v>
      </c>
    </row>
    <row r="3852" spans="1:13" x14ac:dyDescent="0.2">
      <c r="A3852" t="s">
        <v>20685</v>
      </c>
      <c r="B3852" t="s">
        <v>20686</v>
      </c>
      <c r="C3852" t="s">
        <v>22098</v>
      </c>
      <c r="D3852" t="s">
        <v>349</v>
      </c>
      <c r="E3852" t="s">
        <v>1348</v>
      </c>
      <c r="F3852" t="s">
        <v>22099</v>
      </c>
      <c r="G3852" t="s">
        <v>4525</v>
      </c>
      <c r="J3852" t="s">
        <v>22100</v>
      </c>
      <c r="K3852" t="s">
        <v>302</v>
      </c>
      <c r="L3852" t="s">
        <v>303</v>
      </c>
      <c r="M3852" t="s">
        <v>22101</v>
      </c>
    </row>
    <row r="3853" spans="1:13" x14ac:dyDescent="0.2">
      <c r="A3853" t="s">
        <v>20685</v>
      </c>
      <c r="B3853" t="s">
        <v>20686</v>
      </c>
      <c r="C3853" t="s">
        <v>22102</v>
      </c>
      <c r="D3853" t="s">
        <v>22103</v>
      </c>
      <c r="E3853" t="s">
        <v>22104</v>
      </c>
      <c r="F3853" t="s">
        <v>22105</v>
      </c>
      <c r="G3853" t="s">
        <v>22106</v>
      </c>
      <c r="H3853" t="s">
        <v>4561</v>
      </c>
      <c r="J3853" t="s">
        <v>22107</v>
      </c>
      <c r="K3853" t="s">
        <v>302</v>
      </c>
      <c r="L3853" t="s">
        <v>303</v>
      </c>
      <c r="M3853" t="s">
        <v>5847</v>
      </c>
    </row>
    <row r="3854" spans="1:13" x14ac:dyDescent="0.2">
      <c r="A3854" t="s">
        <v>20685</v>
      </c>
      <c r="B3854" t="s">
        <v>20686</v>
      </c>
      <c r="C3854" t="s">
        <v>22108</v>
      </c>
      <c r="D3854" t="s">
        <v>22109</v>
      </c>
      <c r="E3854" t="s">
        <v>22110</v>
      </c>
      <c r="F3854" t="s">
        <v>22111</v>
      </c>
      <c r="G3854" t="s">
        <v>22112</v>
      </c>
      <c r="H3854" t="s">
        <v>22012</v>
      </c>
      <c r="J3854" t="s">
        <v>22113</v>
      </c>
      <c r="K3854" t="s">
        <v>22114</v>
      </c>
      <c r="L3854" t="s">
        <v>303</v>
      </c>
      <c r="M3854" t="s">
        <v>22115</v>
      </c>
    </row>
    <row r="3855" spans="1:13" x14ac:dyDescent="0.2">
      <c r="A3855" t="s">
        <v>20685</v>
      </c>
      <c r="B3855" t="s">
        <v>20686</v>
      </c>
      <c r="C3855" t="s">
        <v>22116</v>
      </c>
      <c r="D3855" t="s">
        <v>295</v>
      </c>
      <c r="E3855" t="s">
        <v>296</v>
      </c>
      <c r="F3855" t="s">
        <v>22117</v>
      </c>
      <c r="G3855" t="s">
        <v>2909</v>
      </c>
      <c r="H3855" t="s">
        <v>22118</v>
      </c>
      <c r="I3855" t="s">
        <v>22119</v>
      </c>
      <c r="J3855" t="s">
        <v>22120</v>
      </c>
      <c r="K3855" t="s">
        <v>22121</v>
      </c>
      <c r="L3855" t="s">
        <v>303</v>
      </c>
      <c r="M3855" t="s">
        <v>817</v>
      </c>
    </row>
    <row r="3856" spans="1:13" x14ac:dyDescent="0.2">
      <c r="A3856" t="s">
        <v>20685</v>
      </c>
      <c r="B3856" t="s">
        <v>20686</v>
      </c>
      <c r="C3856" t="s">
        <v>22122</v>
      </c>
      <c r="D3856" t="s">
        <v>22123</v>
      </c>
      <c r="F3856" t="s">
        <v>22124</v>
      </c>
      <c r="H3856" t="s">
        <v>22125</v>
      </c>
      <c r="J3856" t="s">
        <v>22126</v>
      </c>
      <c r="K3856" t="s">
        <v>22127</v>
      </c>
      <c r="L3856" t="s">
        <v>303</v>
      </c>
      <c r="M3856" t="s">
        <v>4650</v>
      </c>
    </row>
    <row r="3857" spans="1:13" x14ac:dyDescent="0.2">
      <c r="A3857" t="s">
        <v>20685</v>
      </c>
      <c r="B3857" t="s">
        <v>20686</v>
      </c>
      <c r="C3857" t="s">
        <v>22128</v>
      </c>
      <c r="D3857" t="s">
        <v>22129</v>
      </c>
      <c r="E3857" t="s">
        <v>22130</v>
      </c>
      <c r="F3857" t="s">
        <v>22131</v>
      </c>
      <c r="G3857" t="s">
        <v>22132</v>
      </c>
      <c r="H3857" t="s">
        <v>22133</v>
      </c>
      <c r="J3857" t="s">
        <v>22134</v>
      </c>
      <c r="K3857" t="s">
        <v>302</v>
      </c>
      <c r="L3857" t="s">
        <v>303</v>
      </c>
      <c r="M3857" t="s">
        <v>17397</v>
      </c>
    </row>
    <row r="3858" spans="1:13" x14ac:dyDescent="0.2">
      <c r="A3858" t="s">
        <v>20685</v>
      </c>
      <c r="B3858" t="s">
        <v>20686</v>
      </c>
      <c r="C3858" t="s">
        <v>22135</v>
      </c>
      <c r="D3858" t="s">
        <v>22136</v>
      </c>
      <c r="E3858" t="s">
        <v>22137</v>
      </c>
      <c r="F3858" t="s">
        <v>10536</v>
      </c>
      <c r="H3858" t="s">
        <v>22138</v>
      </c>
      <c r="J3858" t="s">
        <v>22139</v>
      </c>
      <c r="K3858" t="s">
        <v>22140</v>
      </c>
      <c r="L3858" t="s">
        <v>303</v>
      </c>
      <c r="M3858" t="s">
        <v>17397</v>
      </c>
    </row>
    <row r="3859" spans="1:13" x14ac:dyDescent="0.2">
      <c r="A3859" t="s">
        <v>20685</v>
      </c>
      <c r="B3859" t="s">
        <v>20686</v>
      </c>
      <c r="C3859" t="s">
        <v>22141</v>
      </c>
      <c r="D3859" t="s">
        <v>349</v>
      </c>
      <c r="E3859" t="s">
        <v>424</v>
      </c>
      <c r="F3859" t="s">
        <v>22142</v>
      </c>
      <c r="H3859" t="s">
        <v>22143</v>
      </c>
      <c r="I3859" t="s">
        <v>4490</v>
      </c>
      <c r="J3859" t="s">
        <v>22144</v>
      </c>
      <c r="K3859" t="s">
        <v>22145</v>
      </c>
      <c r="L3859" t="s">
        <v>303</v>
      </c>
      <c r="M3859" t="s">
        <v>21918</v>
      </c>
    </row>
    <row r="3860" spans="1:13" x14ac:dyDescent="0.2">
      <c r="A3860" t="s">
        <v>20685</v>
      </c>
      <c r="B3860" t="s">
        <v>20686</v>
      </c>
      <c r="C3860" t="s">
        <v>22146</v>
      </c>
      <c r="D3860" t="s">
        <v>22147</v>
      </c>
      <c r="F3860" t="s">
        <v>22148</v>
      </c>
      <c r="G3860" t="s">
        <v>4561</v>
      </c>
      <c r="J3860" t="s">
        <v>22149</v>
      </c>
      <c r="K3860" t="s">
        <v>22150</v>
      </c>
      <c r="L3860" t="s">
        <v>303</v>
      </c>
      <c r="M3860" t="s">
        <v>11390</v>
      </c>
    </row>
    <row r="3861" spans="1:13" x14ac:dyDescent="0.2">
      <c r="A3861" t="s">
        <v>20685</v>
      </c>
      <c r="B3861" t="s">
        <v>20686</v>
      </c>
      <c r="C3861" t="s">
        <v>22151</v>
      </c>
      <c r="D3861" t="s">
        <v>22152</v>
      </c>
      <c r="E3861" t="s">
        <v>22153</v>
      </c>
      <c r="F3861" t="s">
        <v>22154</v>
      </c>
      <c r="G3861" t="s">
        <v>22155</v>
      </c>
      <c r="H3861" t="s">
        <v>22143</v>
      </c>
      <c r="I3861" t="s">
        <v>4490</v>
      </c>
      <c r="J3861" t="s">
        <v>22156</v>
      </c>
      <c r="K3861" t="s">
        <v>22157</v>
      </c>
      <c r="L3861" t="s">
        <v>303</v>
      </c>
      <c r="M3861" t="s">
        <v>3583</v>
      </c>
    </row>
    <row r="3862" spans="1:13" x14ac:dyDescent="0.2">
      <c r="A3862" t="s">
        <v>20685</v>
      </c>
      <c r="B3862" t="s">
        <v>20686</v>
      </c>
      <c r="C3862" t="s">
        <v>22158</v>
      </c>
      <c r="D3862" t="s">
        <v>349</v>
      </c>
      <c r="E3862" t="s">
        <v>1348</v>
      </c>
      <c r="F3862" t="s">
        <v>22159</v>
      </c>
      <c r="G3862" t="s">
        <v>4525</v>
      </c>
      <c r="J3862" t="s">
        <v>22160</v>
      </c>
      <c r="K3862" t="s">
        <v>302</v>
      </c>
      <c r="L3862" t="s">
        <v>303</v>
      </c>
      <c r="M3862" t="s">
        <v>22101</v>
      </c>
    </row>
    <row r="3863" spans="1:13" x14ac:dyDescent="0.2">
      <c r="A3863" t="s">
        <v>20685</v>
      </c>
      <c r="B3863" t="s">
        <v>20686</v>
      </c>
      <c r="C3863" t="s">
        <v>22161</v>
      </c>
      <c r="D3863" t="s">
        <v>394</v>
      </c>
      <c r="E3863" t="s">
        <v>499</v>
      </c>
      <c r="F3863" t="s">
        <v>9470</v>
      </c>
      <c r="H3863" t="s">
        <v>4525</v>
      </c>
      <c r="J3863" t="s">
        <v>22162</v>
      </c>
      <c r="K3863" t="s">
        <v>22163</v>
      </c>
      <c r="L3863" t="s">
        <v>303</v>
      </c>
      <c r="M3863" t="s">
        <v>2532</v>
      </c>
    </row>
    <row r="3864" spans="1:13" x14ac:dyDescent="0.2">
      <c r="A3864" t="s">
        <v>20685</v>
      </c>
      <c r="B3864" t="s">
        <v>20686</v>
      </c>
      <c r="C3864" t="s">
        <v>22164</v>
      </c>
      <c r="D3864" t="s">
        <v>22165</v>
      </c>
      <c r="F3864" t="s">
        <v>22166</v>
      </c>
      <c r="G3864" t="s">
        <v>22167</v>
      </c>
      <c r="H3864" t="s">
        <v>4506</v>
      </c>
      <c r="I3864" t="s">
        <v>12665</v>
      </c>
      <c r="J3864" t="s">
        <v>22168</v>
      </c>
      <c r="K3864" t="s">
        <v>22169</v>
      </c>
      <c r="L3864" t="s">
        <v>303</v>
      </c>
      <c r="M3864" t="s">
        <v>422</v>
      </c>
    </row>
    <row r="3865" spans="1:13" x14ac:dyDescent="0.2">
      <c r="A3865" t="s">
        <v>20685</v>
      </c>
      <c r="B3865" t="s">
        <v>20686</v>
      </c>
      <c r="C3865" t="s">
        <v>22170</v>
      </c>
      <c r="D3865" t="s">
        <v>349</v>
      </c>
      <c r="E3865" t="s">
        <v>1348</v>
      </c>
      <c r="F3865" t="s">
        <v>22171</v>
      </c>
      <c r="G3865" t="s">
        <v>22172</v>
      </c>
      <c r="H3865" t="s">
        <v>22173</v>
      </c>
      <c r="I3865" t="s">
        <v>21961</v>
      </c>
      <c r="J3865" t="s">
        <v>22174</v>
      </c>
      <c r="K3865" t="s">
        <v>22175</v>
      </c>
      <c r="L3865" t="s">
        <v>303</v>
      </c>
      <c r="M3865" t="s">
        <v>6505</v>
      </c>
    </row>
    <row r="3866" spans="1:13" x14ac:dyDescent="0.2">
      <c r="A3866" t="s">
        <v>20685</v>
      </c>
      <c r="B3866" t="s">
        <v>20686</v>
      </c>
      <c r="C3866" t="s">
        <v>22176</v>
      </c>
      <c r="D3866" t="s">
        <v>22177</v>
      </c>
      <c r="E3866" t="s">
        <v>22178</v>
      </c>
      <c r="F3866" t="s">
        <v>22179</v>
      </c>
      <c r="H3866" t="s">
        <v>4506</v>
      </c>
      <c r="I3866" t="s">
        <v>12665</v>
      </c>
      <c r="J3866" t="s">
        <v>22180</v>
      </c>
      <c r="K3866" t="s">
        <v>22181</v>
      </c>
      <c r="L3866" t="s">
        <v>303</v>
      </c>
      <c r="M3866" t="s">
        <v>422</v>
      </c>
    </row>
    <row r="3867" spans="1:13" x14ac:dyDescent="0.2">
      <c r="A3867" t="s">
        <v>20685</v>
      </c>
      <c r="B3867" t="s">
        <v>20686</v>
      </c>
      <c r="C3867" t="s">
        <v>22182</v>
      </c>
      <c r="D3867" t="s">
        <v>22183</v>
      </c>
      <c r="F3867" t="s">
        <v>22184</v>
      </c>
      <c r="G3867" t="s">
        <v>22185</v>
      </c>
      <c r="H3867" t="s">
        <v>361</v>
      </c>
      <c r="I3867" t="s">
        <v>353</v>
      </c>
      <c r="J3867" t="s">
        <v>22186</v>
      </c>
      <c r="K3867" t="s">
        <v>22187</v>
      </c>
      <c r="L3867" t="s">
        <v>303</v>
      </c>
      <c r="M3867" t="s">
        <v>422</v>
      </c>
    </row>
    <row r="3868" spans="1:13" x14ac:dyDescent="0.2">
      <c r="A3868" t="s">
        <v>20685</v>
      </c>
      <c r="B3868" t="s">
        <v>20686</v>
      </c>
      <c r="C3868" t="s">
        <v>22188</v>
      </c>
      <c r="D3868" t="s">
        <v>22189</v>
      </c>
      <c r="E3868" t="s">
        <v>22190</v>
      </c>
      <c r="F3868" t="s">
        <v>22191</v>
      </c>
      <c r="H3868" t="s">
        <v>4602</v>
      </c>
      <c r="J3868" t="s">
        <v>22192</v>
      </c>
      <c r="K3868" t="s">
        <v>22193</v>
      </c>
      <c r="L3868" t="s">
        <v>303</v>
      </c>
      <c r="M3868" t="s">
        <v>8513</v>
      </c>
    </row>
    <row r="3869" spans="1:13" x14ac:dyDescent="0.2">
      <c r="A3869" t="s">
        <v>20685</v>
      </c>
      <c r="B3869" t="s">
        <v>20686</v>
      </c>
      <c r="C3869" t="s">
        <v>22194</v>
      </c>
      <c r="D3869" t="s">
        <v>22195</v>
      </c>
      <c r="E3869" t="s">
        <v>484</v>
      </c>
      <c r="F3869" t="s">
        <v>484</v>
      </c>
      <c r="G3869" t="s">
        <v>4414</v>
      </c>
      <c r="H3869" t="s">
        <v>22196</v>
      </c>
      <c r="I3869" t="s">
        <v>4561</v>
      </c>
      <c r="J3869" t="s">
        <v>22197</v>
      </c>
      <c r="K3869" t="s">
        <v>22198</v>
      </c>
      <c r="L3869" t="s">
        <v>303</v>
      </c>
      <c r="M3869" t="s">
        <v>8029</v>
      </c>
    </row>
    <row r="3870" spans="1:13" x14ac:dyDescent="0.2">
      <c r="A3870" t="s">
        <v>20685</v>
      </c>
      <c r="B3870" t="s">
        <v>20686</v>
      </c>
      <c r="C3870" t="s">
        <v>22199</v>
      </c>
      <c r="D3870" t="s">
        <v>22200</v>
      </c>
      <c r="E3870" t="s">
        <v>22201</v>
      </c>
      <c r="F3870" t="s">
        <v>22202</v>
      </c>
      <c r="H3870" t="s">
        <v>22203</v>
      </c>
      <c r="I3870" t="s">
        <v>21961</v>
      </c>
      <c r="J3870" t="s">
        <v>22204</v>
      </c>
      <c r="K3870" t="s">
        <v>22205</v>
      </c>
      <c r="L3870" t="s">
        <v>303</v>
      </c>
      <c r="M3870" t="s">
        <v>7336</v>
      </c>
    </row>
    <row r="3871" spans="1:13" x14ac:dyDescent="0.2">
      <c r="A3871" t="s">
        <v>20685</v>
      </c>
      <c r="B3871" t="s">
        <v>20686</v>
      </c>
      <c r="C3871" t="s">
        <v>22206</v>
      </c>
      <c r="D3871" t="s">
        <v>401</v>
      </c>
      <c r="E3871" t="s">
        <v>402</v>
      </c>
      <c r="F3871" t="s">
        <v>1096</v>
      </c>
      <c r="G3871" t="s">
        <v>22207</v>
      </c>
      <c r="H3871" t="s">
        <v>22208</v>
      </c>
      <c r="I3871" t="s">
        <v>22209</v>
      </c>
      <c r="J3871" t="s">
        <v>22210</v>
      </c>
      <c r="K3871" t="s">
        <v>22211</v>
      </c>
      <c r="L3871" t="s">
        <v>303</v>
      </c>
      <c r="M3871" t="s">
        <v>22212</v>
      </c>
    </row>
    <row r="3872" spans="1:13" x14ac:dyDescent="0.2">
      <c r="A3872" t="s">
        <v>20685</v>
      </c>
      <c r="B3872" t="s">
        <v>20686</v>
      </c>
      <c r="C3872" t="s">
        <v>22213</v>
      </c>
      <c r="D3872" t="s">
        <v>349</v>
      </c>
      <c r="F3872" t="s">
        <v>22214</v>
      </c>
      <c r="H3872" t="s">
        <v>4483</v>
      </c>
      <c r="I3872" t="s">
        <v>4490</v>
      </c>
      <c r="J3872" t="s">
        <v>22215</v>
      </c>
      <c r="K3872" t="s">
        <v>22216</v>
      </c>
      <c r="L3872" t="s">
        <v>303</v>
      </c>
      <c r="M3872" t="s">
        <v>422</v>
      </c>
    </row>
    <row r="3873" spans="1:13" x14ac:dyDescent="0.2">
      <c r="A3873" t="s">
        <v>20685</v>
      </c>
      <c r="B3873" t="s">
        <v>20686</v>
      </c>
      <c r="C3873" t="s">
        <v>22217</v>
      </c>
      <c r="D3873" t="s">
        <v>22218</v>
      </c>
      <c r="E3873" t="s">
        <v>22219</v>
      </c>
      <c r="F3873" t="s">
        <v>22220</v>
      </c>
      <c r="G3873" t="s">
        <v>22221</v>
      </c>
      <c r="H3873" t="s">
        <v>4525</v>
      </c>
      <c r="I3873" t="s">
        <v>21992</v>
      </c>
      <c r="J3873" t="s">
        <v>22222</v>
      </c>
      <c r="K3873" t="s">
        <v>22223</v>
      </c>
      <c r="L3873" t="s">
        <v>303</v>
      </c>
      <c r="M3873" t="s">
        <v>22224</v>
      </c>
    </row>
    <row r="3874" spans="1:13" x14ac:dyDescent="0.2">
      <c r="A3874" t="s">
        <v>20685</v>
      </c>
      <c r="B3874" t="s">
        <v>20686</v>
      </c>
      <c r="C3874" t="s">
        <v>22225</v>
      </c>
      <c r="D3874" t="s">
        <v>22226</v>
      </c>
      <c r="E3874" t="s">
        <v>22227</v>
      </c>
      <c r="F3874" t="s">
        <v>22228</v>
      </c>
      <c r="H3874" t="s">
        <v>22017</v>
      </c>
      <c r="I3874" t="s">
        <v>12665</v>
      </c>
      <c r="J3874" t="s">
        <v>22229</v>
      </c>
      <c r="K3874" t="s">
        <v>22230</v>
      </c>
      <c r="L3874" t="s">
        <v>303</v>
      </c>
      <c r="M3874" t="s">
        <v>6562</v>
      </c>
    </row>
    <row r="3875" spans="1:13" x14ac:dyDescent="0.2">
      <c r="A3875" t="s">
        <v>20685</v>
      </c>
      <c r="B3875" t="s">
        <v>20686</v>
      </c>
      <c r="C3875" t="s">
        <v>22231</v>
      </c>
      <c r="D3875" t="s">
        <v>572</v>
      </c>
      <c r="E3875" t="s">
        <v>573</v>
      </c>
      <c r="F3875" t="s">
        <v>22232</v>
      </c>
      <c r="G3875" t="s">
        <v>22233</v>
      </c>
      <c r="H3875" t="s">
        <v>4525</v>
      </c>
      <c r="J3875" t="s">
        <v>22234</v>
      </c>
      <c r="K3875" t="s">
        <v>22235</v>
      </c>
      <c r="L3875" t="s">
        <v>303</v>
      </c>
      <c r="M3875" t="s">
        <v>17684</v>
      </c>
    </row>
    <row r="3876" spans="1:13" x14ac:dyDescent="0.2">
      <c r="A3876" t="s">
        <v>20685</v>
      </c>
      <c r="B3876" t="s">
        <v>20686</v>
      </c>
      <c r="C3876" t="s">
        <v>22236</v>
      </c>
      <c r="D3876" t="s">
        <v>349</v>
      </c>
      <c r="F3876" t="s">
        <v>22237</v>
      </c>
      <c r="G3876" t="s">
        <v>22238</v>
      </c>
      <c r="H3876" t="s">
        <v>4525</v>
      </c>
      <c r="J3876" t="s">
        <v>22239</v>
      </c>
      <c r="K3876" t="s">
        <v>22240</v>
      </c>
      <c r="L3876" t="s">
        <v>303</v>
      </c>
      <c r="M3876" t="s">
        <v>422</v>
      </c>
    </row>
    <row r="3877" spans="1:13" x14ac:dyDescent="0.2">
      <c r="A3877" t="s">
        <v>20685</v>
      </c>
      <c r="B3877" t="s">
        <v>20686</v>
      </c>
      <c r="C3877" t="s">
        <v>22241</v>
      </c>
      <c r="D3877" t="s">
        <v>349</v>
      </c>
      <c r="E3877" t="s">
        <v>424</v>
      </c>
      <c r="F3877" t="s">
        <v>22242</v>
      </c>
      <c r="H3877" t="s">
        <v>22243</v>
      </c>
      <c r="I3877" t="s">
        <v>4490</v>
      </c>
      <c r="J3877" t="s">
        <v>22244</v>
      </c>
      <c r="K3877" t="s">
        <v>22245</v>
      </c>
      <c r="L3877" t="s">
        <v>303</v>
      </c>
      <c r="M3877" t="s">
        <v>21918</v>
      </c>
    </row>
    <row r="3878" spans="1:13" x14ac:dyDescent="0.2">
      <c r="A3878" t="s">
        <v>20685</v>
      </c>
      <c r="B3878" t="s">
        <v>20686</v>
      </c>
      <c r="C3878" t="s">
        <v>22246</v>
      </c>
      <c r="D3878" t="s">
        <v>4487</v>
      </c>
      <c r="F3878" t="s">
        <v>22247</v>
      </c>
      <c r="G3878" t="s">
        <v>22248</v>
      </c>
      <c r="H3878" t="s">
        <v>4506</v>
      </c>
      <c r="J3878" t="s">
        <v>22249</v>
      </c>
      <c r="K3878" t="s">
        <v>22250</v>
      </c>
      <c r="L3878" t="s">
        <v>303</v>
      </c>
      <c r="M3878" t="s">
        <v>415</v>
      </c>
    </row>
    <row r="3879" spans="1:13" x14ac:dyDescent="0.2">
      <c r="A3879" t="s">
        <v>20685</v>
      </c>
      <c r="B3879" t="s">
        <v>20686</v>
      </c>
      <c r="C3879" t="s">
        <v>22251</v>
      </c>
      <c r="D3879" t="s">
        <v>572</v>
      </c>
      <c r="E3879" t="s">
        <v>573</v>
      </c>
      <c r="F3879" t="s">
        <v>22252</v>
      </c>
      <c r="G3879" t="s">
        <v>22253</v>
      </c>
      <c r="H3879" t="s">
        <v>4506</v>
      </c>
      <c r="J3879" t="s">
        <v>22254</v>
      </c>
      <c r="K3879" t="s">
        <v>22255</v>
      </c>
      <c r="L3879" t="s">
        <v>303</v>
      </c>
      <c r="M3879" t="s">
        <v>4979</v>
      </c>
    </row>
    <row r="3880" spans="1:13" x14ac:dyDescent="0.2">
      <c r="A3880" t="s">
        <v>20685</v>
      </c>
      <c r="B3880" t="s">
        <v>20686</v>
      </c>
      <c r="C3880" t="s">
        <v>22256</v>
      </c>
      <c r="D3880" t="s">
        <v>295</v>
      </c>
      <c r="E3880" t="s">
        <v>296</v>
      </c>
      <c r="F3880" t="s">
        <v>22257</v>
      </c>
      <c r="H3880" t="s">
        <v>4579</v>
      </c>
      <c r="I3880" t="s">
        <v>4490</v>
      </c>
      <c r="J3880" t="s">
        <v>22258</v>
      </c>
      <c r="K3880" t="s">
        <v>22259</v>
      </c>
      <c r="L3880" t="s">
        <v>303</v>
      </c>
      <c r="M3880" t="s">
        <v>822</v>
      </c>
    </row>
    <row r="3881" spans="1:13" x14ac:dyDescent="0.2">
      <c r="A3881" t="s">
        <v>20685</v>
      </c>
      <c r="B3881" t="s">
        <v>20686</v>
      </c>
      <c r="C3881" t="s">
        <v>22260</v>
      </c>
      <c r="D3881" t="s">
        <v>22261</v>
      </c>
      <c r="F3881" t="s">
        <v>22262</v>
      </c>
      <c r="G3881" t="s">
        <v>4579</v>
      </c>
      <c r="H3881" t="s">
        <v>4490</v>
      </c>
      <c r="J3881" t="s">
        <v>22263</v>
      </c>
      <c r="K3881" t="s">
        <v>22264</v>
      </c>
      <c r="L3881" t="s">
        <v>303</v>
      </c>
      <c r="M3881" t="s">
        <v>16231</v>
      </c>
    </row>
    <row r="3882" spans="1:13" x14ac:dyDescent="0.2">
      <c r="A3882" t="s">
        <v>20685</v>
      </c>
      <c r="B3882" t="s">
        <v>20686</v>
      </c>
      <c r="C3882" t="s">
        <v>22265</v>
      </c>
      <c r="D3882" t="s">
        <v>22266</v>
      </c>
      <c r="F3882" t="s">
        <v>22267</v>
      </c>
      <c r="G3882" t="s">
        <v>22268</v>
      </c>
      <c r="H3882" t="s">
        <v>4498</v>
      </c>
      <c r="I3882" t="s">
        <v>21961</v>
      </c>
      <c r="J3882" t="s">
        <v>22269</v>
      </c>
      <c r="K3882" t="s">
        <v>22270</v>
      </c>
      <c r="L3882" t="s">
        <v>303</v>
      </c>
      <c r="M3882" t="s">
        <v>422</v>
      </c>
    </row>
    <row r="3883" spans="1:13" x14ac:dyDescent="0.2">
      <c r="A3883" t="s">
        <v>20685</v>
      </c>
      <c r="B3883" t="s">
        <v>20686</v>
      </c>
      <c r="C3883" t="s">
        <v>22271</v>
      </c>
      <c r="D3883" t="s">
        <v>22272</v>
      </c>
      <c r="F3883" t="s">
        <v>12136</v>
      </c>
      <c r="H3883" t="s">
        <v>22273</v>
      </c>
      <c r="I3883" t="s">
        <v>4490</v>
      </c>
      <c r="J3883" t="s">
        <v>22274</v>
      </c>
      <c r="K3883" t="s">
        <v>22275</v>
      </c>
      <c r="L3883" t="s">
        <v>303</v>
      </c>
      <c r="M3883" t="s">
        <v>9194</v>
      </c>
    </row>
    <row r="3884" spans="1:13" x14ac:dyDescent="0.2">
      <c r="A3884" t="s">
        <v>20685</v>
      </c>
      <c r="B3884" t="s">
        <v>20686</v>
      </c>
      <c r="C3884" t="s">
        <v>22276</v>
      </c>
      <c r="D3884" t="s">
        <v>349</v>
      </c>
      <c r="F3884" t="s">
        <v>22277</v>
      </c>
      <c r="G3884" t="s">
        <v>22278</v>
      </c>
      <c r="H3884" t="s">
        <v>4506</v>
      </c>
      <c r="I3884" t="s">
        <v>22279</v>
      </c>
      <c r="J3884" t="s">
        <v>22280</v>
      </c>
      <c r="K3884" t="s">
        <v>22281</v>
      </c>
      <c r="L3884" t="s">
        <v>303</v>
      </c>
      <c r="M3884" t="s">
        <v>22282</v>
      </c>
    </row>
    <row r="3885" spans="1:13" x14ac:dyDescent="0.2">
      <c r="A3885" t="s">
        <v>20685</v>
      </c>
      <c r="B3885" t="s">
        <v>20686</v>
      </c>
      <c r="C3885" t="s">
        <v>22283</v>
      </c>
      <c r="D3885" t="s">
        <v>349</v>
      </c>
      <c r="E3885" t="s">
        <v>476</v>
      </c>
      <c r="F3885" t="s">
        <v>22284</v>
      </c>
      <c r="H3885" t="s">
        <v>4548</v>
      </c>
      <c r="I3885" t="s">
        <v>21992</v>
      </c>
      <c r="J3885" t="s">
        <v>22285</v>
      </c>
      <c r="K3885" t="s">
        <v>22286</v>
      </c>
      <c r="L3885" t="s">
        <v>303</v>
      </c>
      <c r="M3885" t="s">
        <v>422</v>
      </c>
    </row>
    <row r="3886" spans="1:13" x14ac:dyDescent="0.2">
      <c r="A3886" t="s">
        <v>20685</v>
      </c>
      <c r="B3886" t="s">
        <v>20686</v>
      </c>
      <c r="C3886" t="s">
        <v>22287</v>
      </c>
      <c r="D3886" t="s">
        <v>572</v>
      </c>
      <c r="E3886" t="s">
        <v>573</v>
      </c>
      <c r="F3886" t="s">
        <v>22288</v>
      </c>
      <c r="G3886" t="s">
        <v>4601</v>
      </c>
      <c r="H3886" t="s">
        <v>4525</v>
      </c>
      <c r="J3886" t="s">
        <v>22289</v>
      </c>
      <c r="K3886" t="s">
        <v>302</v>
      </c>
      <c r="L3886" t="s">
        <v>303</v>
      </c>
      <c r="M3886" t="s">
        <v>17684</v>
      </c>
    </row>
    <row r="3887" spans="1:13" x14ac:dyDescent="0.2">
      <c r="A3887" t="s">
        <v>20685</v>
      </c>
      <c r="B3887" t="s">
        <v>20686</v>
      </c>
      <c r="C3887" t="s">
        <v>22290</v>
      </c>
      <c r="D3887" t="s">
        <v>22291</v>
      </c>
      <c r="F3887" t="s">
        <v>9503</v>
      </c>
      <c r="H3887" t="s">
        <v>22292</v>
      </c>
      <c r="I3887" t="s">
        <v>22012</v>
      </c>
      <c r="J3887" t="s">
        <v>22293</v>
      </c>
      <c r="K3887" t="s">
        <v>22294</v>
      </c>
      <c r="L3887" t="s">
        <v>303</v>
      </c>
      <c r="M3887" t="s">
        <v>422</v>
      </c>
    </row>
    <row r="3888" spans="1:13" x14ac:dyDescent="0.2">
      <c r="A3888" t="s">
        <v>20685</v>
      </c>
      <c r="B3888" t="s">
        <v>20686</v>
      </c>
      <c r="C3888" t="s">
        <v>22295</v>
      </c>
      <c r="D3888" t="s">
        <v>22296</v>
      </c>
      <c r="E3888" t="s">
        <v>22297</v>
      </c>
      <c r="F3888" t="s">
        <v>22298</v>
      </c>
      <c r="G3888" t="s">
        <v>4525</v>
      </c>
      <c r="J3888" t="s">
        <v>22299</v>
      </c>
      <c r="K3888" t="s">
        <v>22300</v>
      </c>
      <c r="L3888" t="s">
        <v>303</v>
      </c>
      <c r="M3888" t="s">
        <v>12852</v>
      </c>
    </row>
    <row r="3889" spans="1:13" x14ac:dyDescent="0.2">
      <c r="A3889" t="s">
        <v>20685</v>
      </c>
      <c r="B3889" t="s">
        <v>20686</v>
      </c>
      <c r="C3889" t="s">
        <v>22301</v>
      </c>
      <c r="D3889" t="s">
        <v>349</v>
      </c>
      <c r="E3889" t="s">
        <v>476</v>
      </c>
      <c r="F3889" t="s">
        <v>22302</v>
      </c>
      <c r="H3889" t="s">
        <v>4498</v>
      </c>
      <c r="J3889" t="s">
        <v>22303</v>
      </c>
      <c r="K3889" t="s">
        <v>22304</v>
      </c>
      <c r="L3889" t="s">
        <v>303</v>
      </c>
      <c r="M3889" t="s">
        <v>422</v>
      </c>
    </row>
    <row r="3890" spans="1:13" x14ac:dyDescent="0.2">
      <c r="A3890" t="s">
        <v>20685</v>
      </c>
      <c r="B3890" t="s">
        <v>20686</v>
      </c>
      <c r="C3890" t="s">
        <v>22305</v>
      </c>
      <c r="D3890" t="s">
        <v>22306</v>
      </c>
      <c r="E3890" t="s">
        <v>22307</v>
      </c>
      <c r="F3890" t="s">
        <v>22308</v>
      </c>
      <c r="G3890" t="s">
        <v>22309</v>
      </c>
      <c r="H3890" t="s">
        <v>4561</v>
      </c>
      <c r="J3890" t="s">
        <v>22310</v>
      </c>
      <c r="K3890" t="s">
        <v>22311</v>
      </c>
      <c r="L3890" t="s">
        <v>303</v>
      </c>
      <c r="M3890" t="s">
        <v>12711</v>
      </c>
    </row>
    <row r="3891" spans="1:13" x14ac:dyDescent="0.2">
      <c r="A3891" t="s">
        <v>20685</v>
      </c>
      <c r="B3891" t="s">
        <v>20686</v>
      </c>
      <c r="C3891" t="s">
        <v>22312</v>
      </c>
      <c r="D3891" t="s">
        <v>572</v>
      </c>
      <c r="E3891" t="s">
        <v>573</v>
      </c>
      <c r="F3891" t="s">
        <v>22313</v>
      </c>
      <c r="G3891" t="s">
        <v>22314</v>
      </c>
      <c r="H3891" t="s">
        <v>4579</v>
      </c>
      <c r="I3891" t="s">
        <v>4490</v>
      </c>
      <c r="J3891" t="s">
        <v>22315</v>
      </c>
      <c r="K3891" t="s">
        <v>22316</v>
      </c>
      <c r="L3891" t="s">
        <v>303</v>
      </c>
      <c r="M3891" t="s">
        <v>22317</v>
      </c>
    </row>
    <row r="3892" spans="1:13" x14ac:dyDescent="0.2">
      <c r="A3892" t="s">
        <v>20685</v>
      </c>
      <c r="B3892" t="s">
        <v>20686</v>
      </c>
      <c r="C3892" t="s">
        <v>22318</v>
      </c>
      <c r="D3892" t="s">
        <v>401</v>
      </c>
      <c r="F3892" t="s">
        <v>1096</v>
      </c>
      <c r="G3892" t="s">
        <v>22319</v>
      </c>
      <c r="H3892" t="s">
        <v>4579</v>
      </c>
      <c r="I3892" t="s">
        <v>4490</v>
      </c>
      <c r="J3892" t="s">
        <v>22320</v>
      </c>
      <c r="K3892" t="s">
        <v>22321</v>
      </c>
      <c r="L3892" t="s">
        <v>303</v>
      </c>
      <c r="M3892" t="s">
        <v>7672</v>
      </c>
    </row>
    <row r="3893" spans="1:13" x14ac:dyDescent="0.2">
      <c r="A3893" t="s">
        <v>20685</v>
      </c>
      <c r="B3893" t="s">
        <v>20686</v>
      </c>
      <c r="C3893" t="s">
        <v>22322</v>
      </c>
      <c r="D3893" t="s">
        <v>22323</v>
      </c>
      <c r="E3893" t="s">
        <v>22324</v>
      </c>
      <c r="F3893" t="s">
        <v>22325</v>
      </c>
      <c r="G3893" t="s">
        <v>22326</v>
      </c>
      <c r="H3893" t="s">
        <v>22327</v>
      </c>
      <c r="I3893" t="s">
        <v>1874</v>
      </c>
      <c r="J3893" t="s">
        <v>22328</v>
      </c>
      <c r="K3893" t="s">
        <v>22329</v>
      </c>
      <c r="L3893" t="s">
        <v>303</v>
      </c>
      <c r="M3893" t="s">
        <v>9132</v>
      </c>
    </row>
    <row r="3894" spans="1:13" x14ac:dyDescent="0.2">
      <c r="A3894" t="s">
        <v>20685</v>
      </c>
      <c r="B3894" t="s">
        <v>20686</v>
      </c>
      <c r="C3894" t="s">
        <v>22330</v>
      </c>
      <c r="D3894" t="s">
        <v>22331</v>
      </c>
      <c r="E3894" t="s">
        <v>22332</v>
      </c>
      <c r="F3894" t="s">
        <v>22333</v>
      </c>
      <c r="H3894" t="s">
        <v>4525</v>
      </c>
      <c r="J3894" t="s">
        <v>22334</v>
      </c>
      <c r="K3894" t="s">
        <v>22335</v>
      </c>
      <c r="L3894" t="s">
        <v>303</v>
      </c>
      <c r="M3894" t="s">
        <v>2554</v>
      </c>
    </row>
    <row r="3895" spans="1:13" x14ac:dyDescent="0.2">
      <c r="A3895" t="s">
        <v>20685</v>
      </c>
      <c r="B3895" t="s">
        <v>20686</v>
      </c>
      <c r="C3895" t="s">
        <v>22336</v>
      </c>
      <c r="D3895" t="s">
        <v>4593</v>
      </c>
      <c r="E3895" t="s">
        <v>4594</v>
      </c>
      <c r="F3895" t="s">
        <v>22337</v>
      </c>
      <c r="G3895" t="s">
        <v>22338</v>
      </c>
      <c r="H3895" t="s">
        <v>4621</v>
      </c>
      <c r="I3895" t="s">
        <v>4634</v>
      </c>
      <c r="J3895" t="s">
        <v>22339</v>
      </c>
      <c r="K3895" t="s">
        <v>22340</v>
      </c>
      <c r="L3895" t="s">
        <v>303</v>
      </c>
      <c r="M3895" t="s">
        <v>8898</v>
      </c>
    </row>
    <row r="3896" spans="1:13" x14ac:dyDescent="0.2">
      <c r="A3896" t="s">
        <v>20685</v>
      </c>
      <c r="B3896" t="s">
        <v>20686</v>
      </c>
      <c r="C3896" t="s">
        <v>22341</v>
      </c>
      <c r="D3896" t="s">
        <v>349</v>
      </c>
      <c r="F3896" t="s">
        <v>22342</v>
      </c>
      <c r="G3896" t="s">
        <v>22343</v>
      </c>
      <c r="H3896" t="s">
        <v>4561</v>
      </c>
      <c r="J3896" t="s">
        <v>22344</v>
      </c>
      <c r="K3896" t="s">
        <v>22345</v>
      </c>
      <c r="L3896" t="s">
        <v>303</v>
      </c>
      <c r="M3896" t="s">
        <v>22346</v>
      </c>
    </row>
    <row r="3897" spans="1:13" x14ac:dyDescent="0.2">
      <c r="A3897" t="s">
        <v>20685</v>
      </c>
      <c r="B3897" t="s">
        <v>20686</v>
      </c>
      <c r="C3897" t="s">
        <v>22347</v>
      </c>
      <c r="D3897" t="s">
        <v>2857</v>
      </c>
      <c r="E3897" t="s">
        <v>22348</v>
      </c>
      <c r="F3897" t="s">
        <v>22349</v>
      </c>
      <c r="G3897" t="s">
        <v>22350</v>
      </c>
      <c r="H3897" t="s">
        <v>4489</v>
      </c>
      <c r="I3897" t="s">
        <v>4490</v>
      </c>
      <c r="J3897" t="s">
        <v>22351</v>
      </c>
      <c r="K3897" t="s">
        <v>22352</v>
      </c>
      <c r="L3897" t="s">
        <v>303</v>
      </c>
      <c r="M3897" t="s">
        <v>22353</v>
      </c>
    </row>
    <row r="3898" spans="1:13" x14ac:dyDescent="0.2">
      <c r="A3898" t="s">
        <v>20685</v>
      </c>
      <c r="B3898" t="s">
        <v>20686</v>
      </c>
      <c r="C3898" t="s">
        <v>22354</v>
      </c>
      <c r="D3898" t="s">
        <v>22355</v>
      </c>
      <c r="E3898" t="s">
        <v>22356</v>
      </c>
      <c r="F3898" t="s">
        <v>22357</v>
      </c>
      <c r="G3898" t="s">
        <v>22358</v>
      </c>
      <c r="H3898" t="s">
        <v>22359</v>
      </c>
      <c r="J3898" t="s">
        <v>22360</v>
      </c>
      <c r="K3898" t="s">
        <v>22361</v>
      </c>
      <c r="L3898" t="s">
        <v>303</v>
      </c>
      <c r="M3898" t="s">
        <v>22362</v>
      </c>
    </row>
    <row r="3899" spans="1:13" x14ac:dyDescent="0.2">
      <c r="A3899" t="s">
        <v>20685</v>
      </c>
      <c r="B3899" t="s">
        <v>20686</v>
      </c>
      <c r="C3899" t="s">
        <v>22363</v>
      </c>
      <c r="D3899" t="s">
        <v>349</v>
      </c>
      <c r="E3899" t="s">
        <v>424</v>
      </c>
      <c r="F3899" t="s">
        <v>22364</v>
      </c>
      <c r="H3899" t="s">
        <v>22143</v>
      </c>
      <c r="I3899" t="s">
        <v>4490</v>
      </c>
      <c r="J3899" t="s">
        <v>22365</v>
      </c>
      <c r="K3899" t="s">
        <v>22366</v>
      </c>
      <c r="L3899" t="s">
        <v>303</v>
      </c>
      <c r="M3899" t="s">
        <v>21918</v>
      </c>
    </row>
    <row r="3900" spans="1:13" x14ac:dyDescent="0.2">
      <c r="A3900" t="s">
        <v>20685</v>
      </c>
      <c r="B3900" t="s">
        <v>20686</v>
      </c>
      <c r="C3900" t="s">
        <v>22367</v>
      </c>
      <c r="D3900" t="s">
        <v>401</v>
      </c>
      <c r="E3900" t="s">
        <v>402</v>
      </c>
      <c r="F3900" t="s">
        <v>1096</v>
      </c>
      <c r="G3900" t="s">
        <v>22368</v>
      </c>
      <c r="H3900" t="s">
        <v>4525</v>
      </c>
      <c r="J3900" t="s">
        <v>22369</v>
      </c>
      <c r="K3900" t="s">
        <v>302</v>
      </c>
      <c r="L3900" t="s">
        <v>303</v>
      </c>
      <c r="M3900" t="s">
        <v>8505</v>
      </c>
    </row>
    <row r="3901" spans="1:13" x14ac:dyDescent="0.2">
      <c r="A3901" t="s">
        <v>20685</v>
      </c>
      <c r="B3901" t="s">
        <v>20686</v>
      </c>
      <c r="C3901" t="s">
        <v>22370</v>
      </c>
      <c r="D3901" t="s">
        <v>349</v>
      </c>
      <c r="E3901" t="s">
        <v>1348</v>
      </c>
      <c r="F3901" t="s">
        <v>22371</v>
      </c>
      <c r="G3901" t="s">
        <v>22372</v>
      </c>
      <c r="H3901" t="s">
        <v>22359</v>
      </c>
      <c r="J3901" t="s">
        <v>22373</v>
      </c>
      <c r="K3901" t="s">
        <v>22374</v>
      </c>
      <c r="L3901" t="s">
        <v>303</v>
      </c>
      <c r="M3901" t="s">
        <v>21918</v>
      </c>
    </row>
    <row r="3902" spans="1:13" x14ac:dyDescent="0.2">
      <c r="A3902" t="s">
        <v>20685</v>
      </c>
      <c r="B3902" t="s">
        <v>20686</v>
      </c>
      <c r="C3902" t="s">
        <v>22375</v>
      </c>
      <c r="D3902" t="s">
        <v>401</v>
      </c>
      <c r="E3902" t="s">
        <v>402</v>
      </c>
      <c r="F3902" t="s">
        <v>22376</v>
      </c>
      <c r="G3902" t="s">
        <v>4871</v>
      </c>
      <c r="H3902" t="s">
        <v>22209</v>
      </c>
      <c r="J3902" t="s">
        <v>22377</v>
      </c>
      <c r="K3902" t="s">
        <v>22378</v>
      </c>
      <c r="L3902" t="s">
        <v>303</v>
      </c>
      <c r="M3902" t="s">
        <v>16448</v>
      </c>
    </row>
    <row r="3903" spans="1:13" x14ac:dyDescent="0.2">
      <c r="A3903" t="s">
        <v>20685</v>
      </c>
      <c r="B3903" t="s">
        <v>20686</v>
      </c>
      <c r="C3903" t="s">
        <v>22379</v>
      </c>
      <c r="D3903" t="s">
        <v>4487</v>
      </c>
      <c r="E3903" t="s">
        <v>12855</v>
      </c>
      <c r="F3903" t="s">
        <v>22380</v>
      </c>
      <c r="G3903" t="s">
        <v>22381</v>
      </c>
      <c r="H3903" t="s">
        <v>22233</v>
      </c>
      <c r="I3903" t="s">
        <v>4525</v>
      </c>
      <c r="J3903" t="s">
        <v>22234</v>
      </c>
      <c r="K3903" t="s">
        <v>22382</v>
      </c>
      <c r="L3903" t="s">
        <v>303</v>
      </c>
      <c r="M3903" t="s">
        <v>20772</v>
      </c>
    </row>
    <row r="3904" spans="1:13" x14ac:dyDescent="0.2">
      <c r="A3904" t="s">
        <v>20685</v>
      </c>
      <c r="B3904" t="s">
        <v>20686</v>
      </c>
      <c r="C3904" t="s">
        <v>22383</v>
      </c>
      <c r="D3904" t="s">
        <v>349</v>
      </c>
      <c r="E3904" t="s">
        <v>1348</v>
      </c>
      <c r="F3904" t="s">
        <v>22384</v>
      </c>
      <c r="G3904" t="s">
        <v>4548</v>
      </c>
      <c r="H3904" t="s">
        <v>21961</v>
      </c>
      <c r="J3904" t="s">
        <v>22385</v>
      </c>
      <c r="K3904" t="s">
        <v>22386</v>
      </c>
      <c r="L3904" t="s">
        <v>303</v>
      </c>
      <c r="M3904" t="s">
        <v>8029</v>
      </c>
    </row>
    <row r="3905" spans="1:13" x14ac:dyDescent="0.2">
      <c r="A3905" t="s">
        <v>20685</v>
      </c>
      <c r="B3905" t="s">
        <v>20686</v>
      </c>
      <c r="C3905" t="s">
        <v>22387</v>
      </c>
      <c r="D3905" t="s">
        <v>349</v>
      </c>
      <c r="E3905" t="s">
        <v>424</v>
      </c>
      <c r="F3905" t="s">
        <v>22388</v>
      </c>
      <c r="G3905" t="s">
        <v>22389</v>
      </c>
      <c r="H3905" t="s">
        <v>4589</v>
      </c>
      <c r="J3905" t="s">
        <v>22390</v>
      </c>
      <c r="K3905" t="s">
        <v>22391</v>
      </c>
      <c r="L3905" t="s">
        <v>303</v>
      </c>
      <c r="M3905" t="s">
        <v>22101</v>
      </c>
    </row>
    <row r="3906" spans="1:13" x14ac:dyDescent="0.2">
      <c r="A3906" t="s">
        <v>20685</v>
      </c>
      <c r="B3906" t="s">
        <v>20686</v>
      </c>
      <c r="C3906" t="s">
        <v>22392</v>
      </c>
      <c r="D3906" t="s">
        <v>22393</v>
      </c>
      <c r="E3906" t="s">
        <v>22394</v>
      </c>
      <c r="F3906" t="s">
        <v>22395</v>
      </c>
      <c r="G3906" t="s">
        <v>22396</v>
      </c>
      <c r="H3906" t="s">
        <v>22017</v>
      </c>
      <c r="J3906" t="s">
        <v>22397</v>
      </c>
      <c r="K3906" t="s">
        <v>22398</v>
      </c>
      <c r="L3906" t="s">
        <v>303</v>
      </c>
      <c r="M3906" t="s">
        <v>17592</v>
      </c>
    </row>
    <row r="3907" spans="1:13" x14ac:dyDescent="0.2">
      <c r="A3907" t="s">
        <v>20685</v>
      </c>
      <c r="B3907" t="s">
        <v>20686</v>
      </c>
      <c r="C3907" t="s">
        <v>22399</v>
      </c>
      <c r="D3907" t="s">
        <v>513</v>
      </c>
      <c r="E3907" t="s">
        <v>2526</v>
      </c>
      <c r="F3907" t="s">
        <v>22400</v>
      </c>
      <c r="G3907" t="s">
        <v>22401</v>
      </c>
      <c r="H3907" t="s">
        <v>4579</v>
      </c>
      <c r="I3907" t="s">
        <v>4490</v>
      </c>
      <c r="J3907" t="s">
        <v>22402</v>
      </c>
      <c r="K3907" t="s">
        <v>22403</v>
      </c>
      <c r="L3907" t="s">
        <v>303</v>
      </c>
      <c r="M3907" t="s">
        <v>5176</v>
      </c>
    </row>
    <row r="3908" spans="1:13" x14ac:dyDescent="0.2">
      <c r="A3908" t="s">
        <v>20685</v>
      </c>
      <c r="B3908" t="s">
        <v>20686</v>
      </c>
      <c r="C3908" t="s">
        <v>22404</v>
      </c>
      <c r="D3908" t="s">
        <v>572</v>
      </c>
      <c r="E3908" t="s">
        <v>573</v>
      </c>
      <c r="F3908" t="s">
        <v>22405</v>
      </c>
      <c r="G3908" t="s">
        <v>22406</v>
      </c>
      <c r="H3908" t="s">
        <v>22407</v>
      </c>
      <c r="I3908" t="s">
        <v>4525</v>
      </c>
      <c r="J3908" t="s">
        <v>22408</v>
      </c>
      <c r="K3908" t="s">
        <v>22409</v>
      </c>
      <c r="L3908" t="s">
        <v>303</v>
      </c>
      <c r="M3908" t="s">
        <v>17684</v>
      </c>
    </row>
    <row r="3909" spans="1:13" x14ac:dyDescent="0.2">
      <c r="A3909" t="s">
        <v>20685</v>
      </c>
      <c r="B3909" t="s">
        <v>20686</v>
      </c>
      <c r="C3909" t="s">
        <v>22410</v>
      </c>
      <c r="D3909" t="s">
        <v>22411</v>
      </c>
      <c r="F3909" t="s">
        <v>3954</v>
      </c>
      <c r="G3909" t="s">
        <v>22412</v>
      </c>
      <c r="H3909" t="s">
        <v>4490</v>
      </c>
      <c r="J3909" t="s">
        <v>22413</v>
      </c>
      <c r="K3909" t="s">
        <v>22414</v>
      </c>
      <c r="L3909" t="s">
        <v>303</v>
      </c>
      <c r="M3909" t="s">
        <v>422</v>
      </c>
    </row>
    <row r="3910" spans="1:13" x14ac:dyDescent="0.2">
      <c r="A3910" t="s">
        <v>20685</v>
      </c>
      <c r="B3910" t="s">
        <v>20686</v>
      </c>
      <c r="C3910" t="s">
        <v>22415</v>
      </c>
      <c r="D3910" t="s">
        <v>572</v>
      </c>
      <c r="E3910" t="s">
        <v>573</v>
      </c>
      <c r="F3910" t="s">
        <v>5155</v>
      </c>
      <c r="H3910" t="s">
        <v>22416</v>
      </c>
      <c r="J3910" t="s">
        <v>22417</v>
      </c>
      <c r="K3910" t="s">
        <v>22418</v>
      </c>
      <c r="L3910" t="s">
        <v>303</v>
      </c>
      <c r="M3910" t="s">
        <v>11658</v>
      </c>
    </row>
    <row r="3911" spans="1:13" x14ac:dyDescent="0.2">
      <c r="A3911" t="s">
        <v>20685</v>
      </c>
      <c r="B3911" t="s">
        <v>20686</v>
      </c>
      <c r="C3911" t="s">
        <v>22419</v>
      </c>
      <c r="D3911" t="s">
        <v>22420</v>
      </c>
      <c r="E3911" t="s">
        <v>22421</v>
      </c>
      <c r="F3911" t="s">
        <v>22422</v>
      </c>
      <c r="G3911" t="s">
        <v>22423</v>
      </c>
      <c r="H3911" t="s">
        <v>4506</v>
      </c>
      <c r="J3911" t="s">
        <v>22424</v>
      </c>
      <c r="K3911" t="s">
        <v>22425</v>
      </c>
      <c r="L3911" t="s">
        <v>303</v>
      </c>
      <c r="M3911" t="s">
        <v>22426</v>
      </c>
    </row>
    <row r="3912" spans="1:13" x14ac:dyDescent="0.2">
      <c r="A3912" t="s">
        <v>20685</v>
      </c>
      <c r="B3912" t="s">
        <v>20686</v>
      </c>
      <c r="C3912" t="s">
        <v>22427</v>
      </c>
      <c r="D3912" t="s">
        <v>349</v>
      </c>
      <c r="E3912" t="s">
        <v>424</v>
      </c>
      <c r="F3912" t="s">
        <v>22428</v>
      </c>
      <c r="G3912" t="s">
        <v>22429</v>
      </c>
      <c r="H3912" t="s">
        <v>4561</v>
      </c>
      <c r="J3912" t="s">
        <v>22430</v>
      </c>
      <c r="K3912" t="s">
        <v>22431</v>
      </c>
      <c r="L3912" t="s">
        <v>303</v>
      </c>
      <c r="M3912" t="s">
        <v>21918</v>
      </c>
    </row>
    <row r="3913" spans="1:13" x14ac:dyDescent="0.2">
      <c r="A3913" t="s">
        <v>20685</v>
      </c>
      <c r="B3913" t="s">
        <v>20686</v>
      </c>
      <c r="C3913" t="s">
        <v>22432</v>
      </c>
      <c r="D3913" t="s">
        <v>572</v>
      </c>
      <c r="E3913" t="s">
        <v>573</v>
      </c>
      <c r="F3913" t="s">
        <v>22433</v>
      </c>
      <c r="H3913" t="s">
        <v>4525</v>
      </c>
      <c r="J3913" t="s">
        <v>22434</v>
      </c>
      <c r="K3913" t="s">
        <v>22435</v>
      </c>
      <c r="L3913" t="s">
        <v>303</v>
      </c>
      <c r="M3913" t="s">
        <v>22436</v>
      </c>
    </row>
    <row r="3914" spans="1:13" x14ac:dyDescent="0.2">
      <c r="A3914" t="s">
        <v>20685</v>
      </c>
      <c r="B3914" t="s">
        <v>20686</v>
      </c>
      <c r="C3914" t="s">
        <v>22437</v>
      </c>
      <c r="D3914" t="s">
        <v>349</v>
      </c>
      <c r="E3914" t="s">
        <v>1348</v>
      </c>
      <c r="F3914" t="s">
        <v>22438</v>
      </c>
      <c r="H3914" t="s">
        <v>4525</v>
      </c>
      <c r="J3914" t="s">
        <v>22439</v>
      </c>
      <c r="K3914" t="s">
        <v>22440</v>
      </c>
      <c r="L3914" t="s">
        <v>303</v>
      </c>
      <c r="M3914" t="s">
        <v>422</v>
      </c>
    </row>
    <row r="3915" spans="1:13" x14ac:dyDescent="0.2">
      <c r="A3915" t="s">
        <v>20685</v>
      </c>
      <c r="B3915" t="s">
        <v>20686</v>
      </c>
      <c r="C3915" t="s">
        <v>22441</v>
      </c>
      <c r="D3915" t="s">
        <v>9387</v>
      </c>
      <c r="E3915" t="s">
        <v>22442</v>
      </c>
      <c r="F3915" t="s">
        <v>22443</v>
      </c>
      <c r="G3915" t="s">
        <v>22444</v>
      </c>
      <c r="H3915" t="s">
        <v>4506</v>
      </c>
      <c r="J3915" t="s">
        <v>22445</v>
      </c>
      <c r="K3915" t="s">
        <v>302</v>
      </c>
      <c r="L3915" t="s">
        <v>303</v>
      </c>
      <c r="M3915" t="s">
        <v>6240</v>
      </c>
    </row>
    <row r="3916" spans="1:13" x14ac:dyDescent="0.2">
      <c r="A3916" t="s">
        <v>20685</v>
      </c>
      <c r="B3916" t="s">
        <v>20686</v>
      </c>
      <c r="C3916" t="s">
        <v>22446</v>
      </c>
      <c r="D3916" t="s">
        <v>349</v>
      </c>
      <c r="F3916" t="s">
        <v>22447</v>
      </c>
      <c r="G3916" t="s">
        <v>4525</v>
      </c>
      <c r="J3916" t="s">
        <v>22448</v>
      </c>
      <c r="K3916" t="s">
        <v>22449</v>
      </c>
      <c r="L3916" t="s">
        <v>303</v>
      </c>
      <c r="M3916" t="s">
        <v>22450</v>
      </c>
    </row>
    <row r="3917" spans="1:13" x14ac:dyDescent="0.2">
      <c r="A3917" t="s">
        <v>20685</v>
      </c>
      <c r="B3917" t="s">
        <v>20686</v>
      </c>
      <c r="C3917" t="s">
        <v>22451</v>
      </c>
      <c r="D3917" t="s">
        <v>22452</v>
      </c>
      <c r="F3917" t="s">
        <v>22453</v>
      </c>
      <c r="H3917" t="s">
        <v>4518</v>
      </c>
      <c r="I3917" t="s">
        <v>22012</v>
      </c>
      <c r="J3917" t="s">
        <v>22454</v>
      </c>
      <c r="K3917" t="s">
        <v>22455</v>
      </c>
      <c r="L3917" t="s">
        <v>303</v>
      </c>
      <c r="M3917" t="s">
        <v>2042</v>
      </c>
    </row>
    <row r="3918" spans="1:13" x14ac:dyDescent="0.2">
      <c r="A3918" t="s">
        <v>20685</v>
      </c>
      <c r="B3918" t="s">
        <v>20686</v>
      </c>
      <c r="C3918" t="s">
        <v>22456</v>
      </c>
      <c r="D3918" t="s">
        <v>22226</v>
      </c>
      <c r="E3918" t="s">
        <v>22457</v>
      </c>
      <c r="F3918" t="s">
        <v>22458</v>
      </c>
      <c r="G3918" t="s">
        <v>22459</v>
      </c>
      <c r="H3918" t="s">
        <v>4506</v>
      </c>
      <c r="I3918" t="s">
        <v>12665</v>
      </c>
      <c r="J3918" t="s">
        <v>22460</v>
      </c>
      <c r="K3918" t="s">
        <v>22461</v>
      </c>
      <c r="L3918" t="s">
        <v>303</v>
      </c>
      <c r="M3918" t="s">
        <v>22462</v>
      </c>
    </row>
    <row r="3919" spans="1:13" x14ac:dyDescent="0.2">
      <c r="A3919" t="s">
        <v>20685</v>
      </c>
      <c r="B3919" t="s">
        <v>20686</v>
      </c>
      <c r="C3919" t="s">
        <v>22463</v>
      </c>
      <c r="D3919" t="s">
        <v>22464</v>
      </c>
      <c r="F3919" t="s">
        <v>22465</v>
      </c>
      <c r="G3919" t="s">
        <v>22466</v>
      </c>
      <c r="H3919" t="s">
        <v>4548</v>
      </c>
      <c r="J3919" t="s">
        <v>22467</v>
      </c>
      <c r="K3919" t="s">
        <v>302</v>
      </c>
      <c r="L3919" t="s">
        <v>303</v>
      </c>
      <c r="M3919" t="s">
        <v>5839</v>
      </c>
    </row>
    <row r="3920" spans="1:13" x14ac:dyDescent="0.2">
      <c r="A3920" t="s">
        <v>20685</v>
      </c>
      <c r="B3920" t="s">
        <v>20686</v>
      </c>
      <c r="C3920" t="s">
        <v>22468</v>
      </c>
      <c r="D3920" t="s">
        <v>22165</v>
      </c>
      <c r="F3920" t="s">
        <v>22469</v>
      </c>
      <c r="G3920" t="s">
        <v>8606</v>
      </c>
      <c r="H3920" t="s">
        <v>4506</v>
      </c>
      <c r="J3920" t="s">
        <v>22470</v>
      </c>
      <c r="K3920" t="s">
        <v>22471</v>
      </c>
      <c r="L3920" t="s">
        <v>303</v>
      </c>
      <c r="M3920" t="s">
        <v>422</v>
      </c>
    </row>
    <row r="3921" spans="1:13" x14ac:dyDescent="0.2">
      <c r="A3921" t="s">
        <v>20685</v>
      </c>
      <c r="B3921" t="s">
        <v>20686</v>
      </c>
      <c r="C3921" t="s">
        <v>22472</v>
      </c>
      <c r="D3921" t="s">
        <v>21932</v>
      </c>
      <c r="E3921" t="s">
        <v>22473</v>
      </c>
      <c r="F3921" t="s">
        <v>22474</v>
      </c>
      <c r="G3921" t="s">
        <v>22475</v>
      </c>
      <c r="H3921" t="s">
        <v>22476</v>
      </c>
      <c r="I3921" t="s">
        <v>21961</v>
      </c>
      <c r="J3921" t="s">
        <v>22477</v>
      </c>
      <c r="K3921" t="s">
        <v>22478</v>
      </c>
      <c r="L3921" t="s">
        <v>303</v>
      </c>
      <c r="M3921" t="s">
        <v>6933</v>
      </c>
    </row>
    <row r="3922" spans="1:13" x14ac:dyDescent="0.2">
      <c r="A3922" t="s">
        <v>20685</v>
      </c>
      <c r="B3922" t="s">
        <v>20686</v>
      </c>
      <c r="C3922" t="s">
        <v>22479</v>
      </c>
      <c r="D3922" t="s">
        <v>22480</v>
      </c>
      <c r="E3922" t="s">
        <v>22481</v>
      </c>
      <c r="F3922" t="s">
        <v>22482</v>
      </c>
      <c r="G3922" t="s">
        <v>22483</v>
      </c>
      <c r="H3922" t="s">
        <v>4489</v>
      </c>
      <c r="I3922" t="s">
        <v>4490</v>
      </c>
      <c r="J3922" t="s">
        <v>22484</v>
      </c>
      <c r="K3922" t="s">
        <v>22485</v>
      </c>
      <c r="L3922" t="s">
        <v>303</v>
      </c>
      <c r="M3922" t="s">
        <v>16970</v>
      </c>
    </row>
    <row r="3923" spans="1:13" x14ac:dyDescent="0.2">
      <c r="A3923" t="s">
        <v>20685</v>
      </c>
      <c r="B3923" t="s">
        <v>20686</v>
      </c>
      <c r="C3923" t="s">
        <v>22486</v>
      </c>
      <c r="D3923" t="s">
        <v>4487</v>
      </c>
      <c r="E3923" t="s">
        <v>22487</v>
      </c>
      <c r="F3923" t="s">
        <v>22488</v>
      </c>
      <c r="G3923" t="s">
        <v>22489</v>
      </c>
      <c r="H3923" t="s">
        <v>4498</v>
      </c>
      <c r="I3923" t="s">
        <v>21992</v>
      </c>
      <c r="J3923" t="s">
        <v>22490</v>
      </c>
      <c r="K3923" t="s">
        <v>22491</v>
      </c>
      <c r="L3923" t="s">
        <v>303</v>
      </c>
      <c r="M3923" t="s">
        <v>2636</v>
      </c>
    </row>
    <row r="3924" spans="1:13" x14ac:dyDescent="0.2">
      <c r="A3924" t="s">
        <v>20685</v>
      </c>
      <c r="B3924" t="s">
        <v>20686</v>
      </c>
      <c r="C3924" t="s">
        <v>22492</v>
      </c>
      <c r="D3924" t="s">
        <v>22493</v>
      </c>
      <c r="E3924" t="s">
        <v>22494</v>
      </c>
      <c r="F3924" t="s">
        <v>22495</v>
      </c>
      <c r="H3924" t="s">
        <v>4525</v>
      </c>
      <c r="J3924" t="s">
        <v>22496</v>
      </c>
      <c r="K3924" t="s">
        <v>22497</v>
      </c>
      <c r="L3924" t="s">
        <v>303</v>
      </c>
      <c r="M3924" t="s">
        <v>12814</v>
      </c>
    </row>
    <row r="3925" spans="1:13" x14ac:dyDescent="0.2">
      <c r="A3925" t="s">
        <v>20685</v>
      </c>
      <c r="B3925" t="s">
        <v>20686</v>
      </c>
      <c r="C3925" t="s">
        <v>22498</v>
      </c>
      <c r="D3925" t="s">
        <v>394</v>
      </c>
      <c r="F3925" t="s">
        <v>499</v>
      </c>
      <c r="G3925" t="s">
        <v>22499</v>
      </c>
      <c r="H3925" t="s">
        <v>22017</v>
      </c>
      <c r="I3925" t="s">
        <v>12665</v>
      </c>
      <c r="J3925" t="s">
        <v>22500</v>
      </c>
      <c r="K3925" t="s">
        <v>22501</v>
      </c>
      <c r="L3925" t="s">
        <v>303</v>
      </c>
      <c r="M3925" t="s">
        <v>12880</v>
      </c>
    </row>
    <row r="3926" spans="1:13" x14ac:dyDescent="0.2">
      <c r="A3926" t="s">
        <v>20685</v>
      </c>
      <c r="B3926" t="s">
        <v>20686</v>
      </c>
      <c r="C3926" t="s">
        <v>22502</v>
      </c>
      <c r="D3926" t="s">
        <v>4763</v>
      </c>
      <c r="E3926" t="s">
        <v>1375</v>
      </c>
      <c r="F3926" t="s">
        <v>22503</v>
      </c>
      <c r="H3926" t="s">
        <v>4506</v>
      </c>
      <c r="I3926" t="s">
        <v>12665</v>
      </c>
      <c r="J3926" t="s">
        <v>22504</v>
      </c>
      <c r="K3926" t="s">
        <v>22505</v>
      </c>
      <c r="L3926" t="s">
        <v>303</v>
      </c>
      <c r="M3926" t="s">
        <v>1380</v>
      </c>
    </row>
    <row r="3927" spans="1:13" x14ac:dyDescent="0.2">
      <c r="A3927" t="s">
        <v>20685</v>
      </c>
      <c r="B3927" t="s">
        <v>20686</v>
      </c>
      <c r="C3927" t="s">
        <v>22506</v>
      </c>
      <c r="D3927" t="s">
        <v>349</v>
      </c>
      <c r="F3927" t="s">
        <v>22507</v>
      </c>
      <c r="G3927" t="s">
        <v>4567</v>
      </c>
      <c r="H3927" t="s">
        <v>4490</v>
      </c>
      <c r="J3927" t="s">
        <v>22508</v>
      </c>
      <c r="K3927" t="s">
        <v>22509</v>
      </c>
      <c r="L3927" t="s">
        <v>303</v>
      </c>
      <c r="M3927" t="s">
        <v>422</v>
      </c>
    </row>
    <row r="3928" spans="1:13" x14ac:dyDescent="0.2">
      <c r="A3928" t="s">
        <v>20685</v>
      </c>
      <c r="B3928" t="s">
        <v>20686</v>
      </c>
      <c r="C3928" t="s">
        <v>22510</v>
      </c>
      <c r="D3928" t="s">
        <v>349</v>
      </c>
      <c r="E3928" t="s">
        <v>1348</v>
      </c>
      <c r="F3928" t="s">
        <v>22511</v>
      </c>
      <c r="G3928" t="s">
        <v>22512</v>
      </c>
      <c r="H3928" t="s">
        <v>4525</v>
      </c>
      <c r="J3928" t="s">
        <v>22513</v>
      </c>
      <c r="K3928" t="s">
        <v>302</v>
      </c>
      <c r="L3928" t="s">
        <v>303</v>
      </c>
      <c r="M3928" t="s">
        <v>422</v>
      </c>
    </row>
    <row r="3929" spans="1:13" x14ac:dyDescent="0.2">
      <c r="A3929" t="s">
        <v>20685</v>
      </c>
      <c r="B3929" t="s">
        <v>20686</v>
      </c>
      <c r="C3929" t="s">
        <v>22514</v>
      </c>
      <c r="D3929" t="s">
        <v>572</v>
      </c>
      <c r="E3929" t="s">
        <v>573</v>
      </c>
      <c r="F3929" t="s">
        <v>350</v>
      </c>
      <c r="G3929" t="s">
        <v>22515</v>
      </c>
      <c r="H3929" t="s">
        <v>4525</v>
      </c>
      <c r="J3929" t="s">
        <v>22516</v>
      </c>
      <c r="K3929" t="s">
        <v>22517</v>
      </c>
      <c r="L3929" t="s">
        <v>303</v>
      </c>
      <c r="M3929" t="s">
        <v>17684</v>
      </c>
    </row>
    <row r="3930" spans="1:13" x14ac:dyDescent="0.2">
      <c r="A3930" t="s">
        <v>20685</v>
      </c>
      <c r="B3930" t="s">
        <v>20686</v>
      </c>
      <c r="C3930" t="s">
        <v>22518</v>
      </c>
      <c r="D3930" t="s">
        <v>349</v>
      </c>
      <c r="F3930" t="s">
        <v>22519</v>
      </c>
      <c r="H3930" t="s">
        <v>22520</v>
      </c>
      <c r="I3930" t="s">
        <v>4490</v>
      </c>
      <c r="J3930" t="s">
        <v>22521</v>
      </c>
      <c r="K3930" t="s">
        <v>22522</v>
      </c>
      <c r="L3930" t="s">
        <v>303</v>
      </c>
      <c r="M3930" t="s">
        <v>422</v>
      </c>
    </row>
    <row r="3931" spans="1:13" x14ac:dyDescent="0.2">
      <c r="A3931" t="s">
        <v>20685</v>
      </c>
      <c r="B3931" t="s">
        <v>20686</v>
      </c>
      <c r="C3931" t="s">
        <v>22523</v>
      </c>
      <c r="D3931" t="s">
        <v>349</v>
      </c>
      <c r="E3931" t="s">
        <v>15884</v>
      </c>
      <c r="F3931" t="s">
        <v>22524</v>
      </c>
      <c r="H3931" t="s">
        <v>4525</v>
      </c>
      <c r="I3931" t="s">
        <v>21961</v>
      </c>
      <c r="J3931" t="s">
        <v>22525</v>
      </c>
      <c r="K3931" t="s">
        <v>22526</v>
      </c>
      <c r="L3931" t="s">
        <v>303</v>
      </c>
      <c r="M3931" t="s">
        <v>1997</v>
      </c>
    </row>
    <row r="3932" spans="1:13" x14ac:dyDescent="0.2">
      <c r="A3932" t="s">
        <v>20685</v>
      </c>
      <c r="B3932" t="s">
        <v>20686</v>
      </c>
      <c r="C3932" t="s">
        <v>22527</v>
      </c>
      <c r="D3932" t="s">
        <v>22528</v>
      </c>
      <c r="E3932" t="s">
        <v>22529</v>
      </c>
      <c r="F3932" t="s">
        <v>22530</v>
      </c>
      <c r="G3932" t="s">
        <v>22531</v>
      </c>
      <c r="H3932" t="s">
        <v>4561</v>
      </c>
      <c r="J3932" t="s">
        <v>22532</v>
      </c>
      <c r="K3932" t="s">
        <v>22533</v>
      </c>
      <c r="L3932" t="s">
        <v>303</v>
      </c>
      <c r="M3932" t="s">
        <v>22534</v>
      </c>
    </row>
    <row r="3933" spans="1:13" x14ac:dyDescent="0.2">
      <c r="A3933" t="s">
        <v>20685</v>
      </c>
      <c r="B3933" t="s">
        <v>20686</v>
      </c>
      <c r="C3933" t="s">
        <v>22535</v>
      </c>
      <c r="D3933" t="s">
        <v>394</v>
      </c>
      <c r="E3933" t="s">
        <v>1809</v>
      </c>
      <c r="F3933" t="s">
        <v>22536</v>
      </c>
      <c r="G3933" t="s">
        <v>22537</v>
      </c>
      <c r="H3933" t="s">
        <v>4561</v>
      </c>
      <c r="J3933" t="s">
        <v>22538</v>
      </c>
      <c r="K3933" t="s">
        <v>22539</v>
      </c>
      <c r="L3933" t="s">
        <v>303</v>
      </c>
      <c r="M3933" t="s">
        <v>22540</v>
      </c>
    </row>
    <row r="3934" spans="1:13" x14ac:dyDescent="0.2">
      <c r="A3934" t="s">
        <v>20685</v>
      </c>
      <c r="B3934" t="s">
        <v>20686</v>
      </c>
      <c r="C3934" t="s">
        <v>22541</v>
      </c>
      <c r="D3934" t="s">
        <v>394</v>
      </c>
      <c r="F3934" t="s">
        <v>500</v>
      </c>
      <c r="G3934" t="s">
        <v>22542</v>
      </c>
      <c r="H3934" t="s">
        <v>4541</v>
      </c>
      <c r="I3934" t="s">
        <v>4490</v>
      </c>
      <c r="J3934" t="s">
        <v>22543</v>
      </c>
      <c r="K3934" t="s">
        <v>22544</v>
      </c>
      <c r="L3934" t="s">
        <v>303</v>
      </c>
      <c r="M3934" t="s">
        <v>1060</v>
      </c>
    </row>
    <row r="3935" spans="1:13" x14ac:dyDescent="0.2">
      <c r="A3935" t="s">
        <v>20685</v>
      </c>
      <c r="B3935" t="s">
        <v>20686</v>
      </c>
      <c r="C3935" t="s">
        <v>22545</v>
      </c>
      <c r="D3935" t="s">
        <v>22546</v>
      </c>
      <c r="E3935" t="s">
        <v>22547</v>
      </c>
      <c r="F3935" t="s">
        <v>22548</v>
      </c>
      <c r="G3935" t="s">
        <v>22549</v>
      </c>
      <c r="H3935" t="s">
        <v>4525</v>
      </c>
      <c r="J3935" t="s">
        <v>22550</v>
      </c>
      <c r="K3935" t="s">
        <v>22551</v>
      </c>
      <c r="L3935" t="s">
        <v>303</v>
      </c>
      <c r="M3935" t="s">
        <v>4457</v>
      </c>
    </row>
    <row r="3936" spans="1:13" x14ac:dyDescent="0.2">
      <c r="A3936" t="s">
        <v>20685</v>
      </c>
      <c r="B3936" t="s">
        <v>20686</v>
      </c>
      <c r="C3936" t="s">
        <v>22552</v>
      </c>
      <c r="D3936" t="s">
        <v>349</v>
      </c>
      <c r="E3936" t="s">
        <v>1348</v>
      </c>
      <c r="F3936" t="s">
        <v>22553</v>
      </c>
      <c r="H3936" t="s">
        <v>4525</v>
      </c>
      <c r="J3936" t="s">
        <v>22554</v>
      </c>
      <c r="K3936" t="s">
        <v>22555</v>
      </c>
      <c r="L3936" t="s">
        <v>303</v>
      </c>
      <c r="M3936" t="s">
        <v>22556</v>
      </c>
    </row>
    <row r="3937" spans="1:13" x14ac:dyDescent="0.2">
      <c r="A3937" t="s">
        <v>20685</v>
      </c>
      <c r="B3937" t="s">
        <v>20686</v>
      </c>
      <c r="C3937" t="s">
        <v>22557</v>
      </c>
      <c r="D3937" t="s">
        <v>349</v>
      </c>
      <c r="E3937" t="s">
        <v>1348</v>
      </c>
      <c r="F3937" t="s">
        <v>22558</v>
      </c>
      <c r="H3937" t="s">
        <v>4561</v>
      </c>
      <c r="J3937" t="s">
        <v>22559</v>
      </c>
      <c r="K3937" t="s">
        <v>22560</v>
      </c>
      <c r="L3937" t="s">
        <v>303</v>
      </c>
      <c r="M3937" t="s">
        <v>21918</v>
      </c>
    </row>
    <row r="3938" spans="1:13" x14ac:dyDescent="0.2">
      <c r="A3938" t="s">
        <v>20685</v>
      </c>
      <c r="B3938" t="s">
        <v>20686</v>
      </c>
      <c r="C3938" t="s">
        <v>22561</v>
      </c>
      <c r="D3938" t="s">
        <v>22562</v>
      </c>
      <c r="E3938" t="s">
        <v>22563</v>
      </c>
      <c r="F3938" t="s">
        <v>22564</v>
      </c>
      <c r="G3938" t="s">
        <v>22565</v>
      </c>
      <c r="H3938" t="s">
        <v>4621</v>
      </c>
      <c r="J3938" t="s">
        <v>22566</v>
      </c>
      <c r="K3938" t="s">
        <v>22567</v>
      </c>
      <c r="L3938" t="s">
        <v>303</v>
      </c>
      <c r="M3938" t="s">
        <v>22568</v>
      </c>
    </row>
    <row r="3939" spans="1:13" x14ac:dyDescent="0.2">
      <c r="A3939" t="s">
        <v>20685</v>
      </c>
      <c r="B3939" t="s">
        <v>20686</v>
      </c>
      <c r="C3939" t="s">
        <v>22569</v>
      </c>
      <c r="D3939" t="s">
        <v>831</v>
      </c>
      <c r="F3939" t="s">
        <v>22570</v>
      </c>
      <c r="H3939" t="s">
        <v>22011</v>
      </c>
      <c r="I3939" t="s">
        <v>22571</v>
      </c>
      <c r="J3939" t="s">
        <v>22572</v>
      </c>
      <c r="K3939" t="s">
        <v>22573</v>
      </c>
      <c r="L3939" t="s">
        <v>303</v>
      </c>
      <c r="M3939" t="s">
        <v>22574</v>
      </c>
    </row>
    <row r="3940" spans="1:13" x14ac:dyDescent="0.2">
      <c r="A3940" t="s">
        <v>20685</v>
      </c>
      <c r="B3940" t="s">
        <v>20686</v>
      </c>
      <c r="C3940" t="s">
        <v>22575</v>
      </c>
      <c r="D3940" t="s">
        <v>349</v>
      </c>
      <c r="E3940" t="s">
        <v>424</v>
      </c>
      <c r="F3940" t="s">
        <v>22576</v>
      </c>
      <c r="G3940" t="s">
        <v>22577</v>
      </c>
      <c r="H3940" t="s">
        <v>4579</v>
      </c>
      <c r="I3940" t="s">
        <v>4490</v>
      </c>
      <c r="J3940" t="s">
        <v>22578</v>
      </c>
      <c r="K3940" t="s">
        <v>22579</v>
      </c>
      <c r="L3940" t="s">
        <v>303</v>
      </c>
      <c r="M3940" t="s">
        <v>22580</v>
      </c>
    </row>
    <row r="3941" spans="1:13" x14ac:dyDescent="0.2">
      <c r="A3941" t="s">
        <v>20685</v>
      </c>
      <c r="B3941" t="s">
        <v>20686</v>
      </c>
      <c r="C3941" t="s">
        <v>22581</v>
      </c>
      <c r="D3941" t="s">
        <v>22582</v>
      </c>
      <c r="E3941" t="s">
        <v>22583</v>
      </c>
      <c r="F3941" t="s">
        <v>22584</v>
      </c>
      <c r="H3941" t="s">
        <v>4579</v>
      </c>
      <c r="I3941" t="s">
        <v>4490</v>
      </c>
      <c r="J3941" t="s">
        <v>22585</v>
      </c>
      <c r="K3941" t="s">
        <v>22586</v>
      </c>
      <c r="L3941" t="s">
        <v>303</v>
      </c>
      <c r="M3941" t="s">
        <v>6995</v>
      </c>
    </row>
    <row r="3942" spans="1:13" x14ac:dyDescent="0.2">
      <c r="A3942" t="s">
        <v>20685</v>
      </c>
      <c r="B3942" t="s">
        <v>20686</v>
      </c>
      <c r="C3942" t="s">
        <v>22587</v>
      </c>
      <c r="D3942" t="s">
        <v>394</v>
      </c>
      <c r="E3942" t="s">
        <v>3638</v>
      </c>
      <c r="F3942" t="s">
        <v>22588</v>
      </c>
      <c r="H3942" t="s">
        <v>4506</v>
      </c>
      <c r="I3942" t="s">
        <v>12665</v>
      </c>
      <c r="J3942" t="s">
        <v>22589</v>
      </c>
      <c r="K3942" t="s">
        <v>22590</v>
      </c>
      <c r="L3942" t="s">
        <v>303</v>
      </c>
      <c r="M3942" t="s">
        <v>4133</v>
      </c>
    </row>
    <row r="3943" spans="1:13" x14ac:dyDescent="0.2">
      <c r="A3943" t="s">
        <v>20685</v>
      </c>
      <c r="B3943" t="s">
        <v>20686</v>
      </c>
      <c r="C3943" t="s">
        <v>22591</v>
      </c>
      <c r="D3943" t="s">
        <v>349</v>
      </c>
      <c r="F3943" t="s">
        <v>22592</v>
      </c>
      <c r="G3943" t="s">
        <v>22273</v>
      </c>
      <c r="H3943" t="s">
        <v>4490</v>
      </c>
      <c r="J3943" t="s">
        <v>22274</v>
      </c>
      <c r="K3943" t="s">
        <v>22593</v>
      </c>
      <c r="L3943" t="s">
        <v>303</v>
      </c>
      <c r="M3943" t="s">
        <v>422</v>
      </c>
    </row>
    <row r="3944" spans="1:13" x14ac:dyDescent="0.2">
      <c r="A3944" t="s">
        <v>20685</v>
      </c>
      <c r="B3944" t="s">
        <v>20686</v>
      </c>
      <c r="C3944" t="s">
        <v>22594</v>
      </c>
      <c r="D3944" t="s">
        <v>22595</v>
      </c>
      <c r="E3944" t="s">
        <v>22596</v>
      </c>
      <c r="F3944" t="s">
        <v>22597</v>
      </c>
      <c r="G3944" t="s">
        <v>22106</v>
      </c>
      <c r="H3944" t="s">
        <v>4561</v>
      </c>
      <c r="J3944" t="s">
        <v>22598</v>
      </c>
      <c r="K3944" t="s">
        <v>22599</v>
      </c>
      <c r="L3944" t="s">
        <v>303</v>
      </c>
      <c r="M3944" t="s">
        <v>658</v>
      </c>
    </row>
    <row r="3945" spans="1:13" x14ac:dyDescent="0.2">
      <c r="A3945" t="s">
        <v>20685</v>
      </c>
      <c r="B3945" t="s">
        <v>20686</v>
      </c>
      <c r="C3945" t="s">
        <v>22600</v>
      </c>
      <c r="D3945" t="s">
        <v>349</v>
      </c>
      <c r="E3945" t="s">
        <v>424</v>
      </c>
      <c r="F3945" t="s">
        <v>22601</v>
      </c>
      <c r="H3945" t="s">
        <v>4561</v>
      </c>
      <c r="I3945" t="s">
        <v>4490</v>
      </c>
      <c r="J3945" t="s">
        <v>22602</v>
      </c>
      <c r="K3945" t="s">
        <v>22603</v>
      </c>
      <c r="L3945" t="s">
        <v>303</v>
      </c>
      <c r="M3945" t="s">
        <v>21918</v>
      </c>
    </row>
    <row r="3946" spans="1:13" x14ac:dyDescent="0.2">
      <c r="A3946" t="s">
        <v>20685</v>
      </c>
      <c r="B3946" t="s">
        <v>20686</v>
      </c>
      <c r="C3946" t="s">
        <v>22604</v>
      </c>
      <c r="D3946" t="s">
        <v>366</v>
      </c>
      <c r="F3946" t="s">
        <v>3526</v>
      </c>
      <c r="G3946" t="s">
        <v>22605</v>
      </c>
      <c r="H3946" t="s">
        <v>4579</v>
      </c>
      <c r="I3946" t="s">
        <v>4490</v>
      </c>
      <c r="J3946" t="s">
        <v>22606</v>
      </c>
      <c r="K3946" t="s">
        <v>22607</v>
      </c>
      <c r="L3946" t="s">
        <v>303</v>
      </c>
      <c r="M3946" t="s">
        <v>908</v>
      </c>
    </row>
    <row r="3947" spans="1:13" x14ac:dyDescent="0.2">
      <c r="A3947" t="s">
        <v>20685</v>
      </c>
      <c r="B3947" t="s">
        <v>20686</v>
      </c>
      <c r="C3947" t="s">
        <v>22608</v>
      </c>
      <c r="D3947" t="s">
        <v>22480</v>
      </c>
      <c r="E3947" t="s">
        <v>22609</v>
      </c>
      <c r="F3947" t="s">
        <v>22610</v>
      </c>
      <c r="G3947" t="s">
        <v>22611</v>
      </c>
      <c r="H3947" t="s">
        <v>4489</v>
      </c>
      <c r="I3947" t="s">
        <v>4490</v>
      </c>
      <c r="J3947" t="s">
        <v>22612</v>
      </c>
      <c r="K3947" t="s">
        <v>22613</v>
      </c>
      <c r="L3947" t="s">
        <v>303</v>
      </c>
      <c r="M3947" t="s">
        <v>22614</v>
      </c>
    </row>
    <row r="3948" spans="1:13" x14ac:dyDescent="0.2">
      <c r="A3948" t="s">
        <v>20685</v>
      </c>
      <c r="B3948" t="s">
        <v>20686</v>
      </c>
      <c r="C3948" t="s">
        <v>22615</v>
      </c>
      <c r="D3948" t="s">
        <v>22226</v>
      </c>
      <c r="E3948" t="s">
        <v>22616</v>
      </c>
      <c r="F3948" t="s">
        <v>22617</v>
      </c>
      <c r="H3948" t="s">
        <v>22017</v>
      </c>
      <c r="I3948" t="s">
        <v>12665</v>
      </c>
      <c r="J3948" t="s">
        <v>22618</v>
      </c>
      <c r="K3948" t="s">
        <v>22230</v>
      </c>
      <c r="L3948" t="s">
        <v>303</v>
      </c>
      <c r="M3948" t="s">
        <v>422</v>
      </c>
    </row>
    <row r="3949" spans="1:13" x14ac:dyDescent="0.2">
      <c r="A3949" t="s">
        <v>20685</v>
      </c>
      <c r="B3949" t="s">
        <v>20686</v>
      </c>
      <c r="C3949" t="s">
        <v>22619</v>
      </c>
      <c r="D3949" t="s">
        <v>513</v>
      </c>
      <c r="E3949" t="s">
        <v>2638</v>
      </c>
      <c r="F3949" t="s">
        <v>22620</v>
      </c>
      <c r="H3949" t="s">
        <v>4548</v>
      </c>
      <c r="J3949" t="s">
        <v>22621</v>
      </c>
      <c r="K3949" t="s">
        <v>302</v>
      </c>
      <c r="L3949" t="s">
        <v>303</v>
      </c>
      <c r="M3949" t="s">
        <v>1620</v>
      </c>
    </row>
    <row r="3950" spans="1:13" x14ac:dyDescent="0.2">
      <c r="A3950" t="s">
        <v>20685</v>
      </c>
      <c r="B3950" t="s">
        <v>20686</v>
      </c>
      <c r="C3950" t="s">
        <v>22622</v>
      </c>
      <c r="D3950" t="s">
        <v>572</v>
      </c>
      <c r="E3950" t="s">
        <v>573</v>
      </c>
      <c r="F3950" t="s">
        <v>981</v>
      </c>
      <c r="H3950" t="s">
        <v>22623</v>
      </c>
      <c r="J3950" t="s">
        <v>22624</v>
      </c>
      <c r="K3950" t="s">
        <v>22625</v>
      </c>
      <c r="L3950" t="s">
        <v>303</v>
      </c>
      <c r="M3950" t="s">
        <v>4979</v>
      </c>
    </row>
    <row r="3951" spans="1:13" x14ac:dyDescent="0.2">
      <c r="A3951" t="s">
        <v>20685</v>
      </c>
      <c r="B3951" t="s">
        <v>20686</v>
      </c>
      <c r="C3951" t="s">
        <v>22626</v>
      </c>
      <c r="D3951" t="s">
        <v>349</v>
      </c>
      <c r="E3951" t="s">
        <v>424</v>
      </c>
      <c r="F3951" t="s">
        <v>22627</v>
      </c>
      <c r="G3951" t="s">
        <v>22628</v>
      </c>
      <c r="H3951" t="s">
        <v>22629</v>
      </c>
      <c r="I3951" t="s">
        <v>21992</v>
      </c>
      <c r="J3951" t="s">
        <v>22630</v>
      </c>
      <c r="K3951" t="s">
        <v>22631</v>
      </c>
      <c r="L3951" t="s">
        <v>303</v>
      </c>
      <c r="M3951" t="s">
        <v>422</v>
      </c>
    </row>
    <row r="3952" spans="1:13" x14ac:dyDescent="0.2">
      <c r="A3952" t="s">
        <v>20685</v>
      </c>
      <c r="B3952" t="s">
        <v>20686</v>
      </c>
      <c r="C3952" t="s">
        <v>22632</v>
      </c>
      <c r="D3952" t="s">
        <v>349</v>
      </c>
      <c r="E3952" t="s">
        <v>424</v>
      </c>
      <c r="F3952" t="s">
        <v>22633</v>
      </c>
      <c r="H3952" t="s">
        <v>4498</v>
      </c>
      <c r="I3952" t="s">
        <v>21992</v>
      </c>
      <c r="J3952" t="s">
        <v>22634</v>
      </c>
      <c r="K3952" t="s">
        <v>22635</v>
      </c>
      <c r="L3952" t="s">
        <v>303</v>
      </c>
      <c r="M3952" t="s">
        <v>5139</v>
      </c>
    </row>
    <row r="3953" spans="1:13" x14ac:dyDescent="0.2">
      <c r="A3953" t="s">
        <v>20685</v>
      </c>
      <c r="B3953" t="s">
        <v>20686</v>
      </c>
      <c r="C3953" t="s">
        <v>22636</v>
      </c>
      <c r="D3953" t="s">
        <v>572</v>
      </c>
      <c r="E3953" t="s">
        <v>573</v>
      </c>
      <c r="F3953" t="s">
        <v>22637</v>
      </c>
      <c r="H3953" t="s">
        <v>4506</v>
      </c>
      <c r="I3953" t="s">
        <v>12665</v>
      </c>
      <c r="J3953" t="s">
        <v>22638</v>
      </c>
      <c r="K3953" t="s">
        <v>22639</v>
      </c>
      <c r="L3953" t="s">
        <v>303</v>
      </c>
      <c r="M3953" t="s">
        <v>4979</v>
      </c>
    </row>
    <row r="3954" spans="1:13" x14ac:dyDescent="0.2">
      <c r="A3954" t="s">
        <v>20685</v>
      </c>
      <c r="B3954" t="s">
        <v>20686</v>
      </c>
      <c r="C3954" t="s">
        <v>22640</v>
      </c>
      <c r="D3954" t="s">
        <v>349</v>
      </c>
      <c r="E3954" t="s">
        <v>424</v>
      </c>
      <c r="F3954" t="s">
        <v>1063</v>
      </c>
      <c r="G3954" t="s">
        <v>22641</v>
      </c>
      <c r="H3954" t="s">
        <v>4561</v>
      </c>
      <c r="J3954" t="s">
        <v>22642</v>
      </c>
      <c r="K3954" t="s">
        <v>22643</v>
      </c>
      <c r="L3954" t="s">
        <v>303</v>
      </c>
      <c r="M3954" t="s">
        <v>21918</v>
      </c>
    </row>
    <row r="3955" spans="1:13" x14ac:dyDescent="0.2">
      <c r="A3955" t="s">
        <v>20685</v>
      </c>
      <c r="B3955" t="s">
        <v>20686</v>
      </c>
      <c r="C3955" t="s">
        <v>22644</v>
      </c>
      <c r="D3955" t="s">
        <v>20822</v>
      </c>
      <c r="F3955" t="s">
        <v>22645</v>
      </c>
      <c r="H3955" t="s">
        <v>4579</v>
      </c>
      <c r="J3955" t="s">
        <v>22646</v>
      </c>
      <c r="K3955" t="s">
        <v>302</v>
      </c>
      <c r="L3955" t="s">
        <v>120</v>
      </c>
      <c r="M3955" t="s">
        <v>22647</v>
      </c>
    </row>
    <row r="3956" spans="1:13" x14ac:dyDescent="0.2">
      <c r="A3956" t="s">
        <v>20685</v>
      </c>
      <c r="B3956" t="s">
        <v>20686</v>
      </c>
      <c r="C3956" t="s">
        <v>22648</v>
      </c>
      <c r="D3956" t="s">
        <v>22649</v>
      </c>
      <c r="E3956" t="s">
        <v>22650</v>
      </c>
      <c r="F3956" t="s">
        <v>22651</v>
      </c>
      <c r="H3956" t="s">
        <v>4548</v>
      </c>
      <c r="J3956" t="s">
        <v>22652</v>
      </c>
      <c r="K3956" t="s">
        <v>22653</v>
      </c>
      <c r="L3956" t="s">
        <v>303</v>
      </c>
      <c r="M3956" t="s">
        <v>22115</v>
      </c>
    </row>
    <row r="3957" spans="1:13" x14ac:dyDescent="0.2">
      <c r="A3957" t="s">
        <v>20685</v>
      </c>
      <c r="B3957" t="s">
        <v>20686</v>
      </c>
      <c r="C3957" t="s">
        <v>22654</v>
      </c>
      <c r="D3957" t="s">
        <v>572</v>
      </c>
      <c r="E3957" t="s">
        <v>573</v>
      </c>
      <c r="F3957" t="s">
        <v>22655</v>
      </c>
      <c r="H3957" t="s">
        <v>4525</v>
      </c>
      <c r="J3957" t="s">
        <v>22656</v>
      </c>
      <c r="K3957" t="s">
        <v>22657</v>
      </c>
      <c r="L3957" t="s">
        <v>303</v>
      </c>
      <c r="M3957" t="s">
        <v>17684</v>
      </c>
    </row>
    <row r="3958" spans="1:13" x14ac:dyDescent="0.2">
      <c r="A3958" t="s">
        <v>20685</v>
      </c>
      <c r="B3958" t="s">
        <v>20686</v>
      </c>
      <c r="C3958" t="s">
        <v>22658</v>
      </c>
      <c r="D3958" t="s">
        <v>22659</v>
      </c>
      <c r="E3958" t="s">
        <v>8780</v>
      </c>
      <c r="F3958" t="s">
        <v>1063</v>
      </c>
      <c r="G3958" t="s">
        <v>22660</v>
      </c>
      <c r="H3958" t="s">
        <v>22661</v>
      </c>
      <c r="I3958" t="s">
        <v>22012</v>
      </c>
      <c r="J3958" t="s">
        <v>22662</v>
      </c>
      <c r="K3958" t="s">
        <v>22663</v>
      </c>
      <c r="L3958" t="s">
        <v>303</v>
      </c>
      <c r="M3958" t="s">
        <v>2731</v>
      </c>
    </row>
    <row r="3959" spans="1:13" x14ac:dyDescent="0.2">
      <c r="A3959" t="s">
        <v>20685</v>
      </c>
      <c r="B3959" t="s">
        <v>20686</v>
      </c>
      <c r="C3959" t="s">
        <v>22664</v>
      </c>
      <c r="D3959" t="s">
        <v>349</v>
      </c>
      <c r="F3959" t="s">
        <v>22665</v>
      </c>
      <c r="G3959" t="s">
        <v>22666</v>
      </c>
      <c r="H3959" t="s">
        <v>4490</v>
      </c>
      <c r="J3959" t="s">
        <v>22667</v>
      </c>
      <c r="K3959" t="s">
        <v>22668</v>
      </c>
      <c r="L3959" t="s">
        <v>303</v>
      </c>
      <c r="M3959" t="s">
        <v>22669</v>
      </c>
    </row>
    <row r="3960" spans="1:13" x14ac:dyDescent="0.2">
      <c r="A3960" t="s">
        <v>20685</v>
      </c>
      <c r="B3960" t="s">
        <v>20686</v>
      </c>
      <c r="C3960" t="s">
        <v>22670</v>
      </c>
      <c r="D3960" t="s">
        <v>22671</v>
      </c>
      <c r="F3960" t="s">
        <v>22672</v>
      </c>
      <c r="G3960" t="s">
        <v>22209</v>
      </c>
      <c r="J3960" t="s">
        <v>22673</v>
      </c>
      <c r="K3960" t="s">
        <v>22674</v>
      </c>
      <c r="L3960" t="s">
        <v>303</v>
      </c>
      <c r="M3960" t="s">
        <v>4166</v>
      </c>
    </row>
    <row r="3961" spans="1:13" x14ac:dyDescent="0.2">
      <c r="A3961" t="s">
        <v>20685</v>
      </c>
      <c r="B3961" t="s">
        <v>20686</v>
      </c>
      <c r="C3961" t="s">
        <v>22675</v>
      </c>
      <c r="D3961" t="s">
        <v>22676</v>
      </c>
      <c r="E3961" t="s">
        <v>22677</v>
      </c>
      <c r="F3961" t="s">
        <v>22678</v>
      </c>
      <c r="H3961" t="s">
        <v>4525</v>
      </c>
      <c r="I3961" t="s">
        <v>21992</v>
      </c>
      <c r="J3961" t="s">
        <v>22679</v>
      </c>
      <c r="K3961" t="s">
        <v>22680</v>
      </c>
      <c r="L3961" t="s">
        <v>303</v>
      </c>
      <c r="M3961" t="s">
        <v>22681</v>
      </c>
    </row>
    <row r="3962" spans="1:13" x14ac:dyDescent="0.2">
      <c r="A3962" t="s">
        <v>20685</v>
      </c>
      <c r="B3962" t="s">
        <v>20686</v>
      </c>
      <c r="C3962" t="s">
        <v>22682</v>
      </c>
      <c r="D3962" t="s">
        <v>349</v>
      </c>
      <c r="E3962" t="s">
        <v>424</v>
      </c>
      <c r="F3962" t="s">
        <v>22683</v>
      </c>
      <c r="G3962" t="s">
        <v>4525</v>
      </c>
      <c r="J3962" t="s">
        <v>22684</v>
      </c>
      <c r="K3962" t="s">
        <v>22685</v>
      </c>
      <c r="L3962" t="s">
        <v>303</v>
      </c>
      <c r="M3962" t="s">
        <v>422</v>
      </c>
    </row>
    <row r="3963" spans="1:13" x14ac:dyDescent="0.2">
      <c r="A3963" t="s">
        <v>20685</v>
      </c>
      <c r="B3963" t="s">
        <v>20686</v>
      </c>
      <c r="C3963" t="s">
        <v>22686</v>
      </c>
      <c r="D3963" t="s">
        <v>22123</v>
      </c>
      <c r="E3963" t="s">
        <v>22687</v>
      </c>
      <c r="F3963" t="s">
        <v>22688</v>
      </c>
      <c r="H3963" t="s">
        <v>4518</v>
      </c>
      <c r="J3963" t="s">
        <v>22689</v>
      </c>
      <c r="K3963" t="s">
        <v>22690</v>
      </c>
      <c r="L3963" t="s">
        <v>303</v>
      </c>
      <c r="M3963" t="s">
        <v>22691</v>
      </c>
    </row>
    <row r="3964" spans="1:13" x14ac:dyDescent="0.2">
      <c r="A3964" t="s">
        <v>20685</v>
      </c>
      <c r="B3964" t="s">
        <v>20686</v>
      </c>
      <c r="C3964" t="s">
        <v>22692</v>
      </c>
      <c r="D3964" t="s">
        <v>22693</v>
      </c>
      <c r="E3964" t="s">
        <v>22297</v>
      </c>
      <c r="F3964" t="s">
        <v>7384</v>
      </c>
      <c r="H3964" t="s">
        <v>22694</v>
      </c>
      <c r="I3964" t="s">
        <v>22012</v>
      </c>
      <c r="J3964" t="s">
        <v>22695</v>
      </c>
      <c r="K3964" t="s">
        <v>22696</v>
      </c>
      <c r="L3964" t="s">
        <v>303</v>
      </c>
      <c r="M3964" t="s">
        <v>1782</v>
      </c>
    </row>
    <row r="3965" spans="1:13" x14ac:dyDescent="0.2">
      <c r="A3965" t="s">
        <v>20685</v>
      </c>
      <c r="B3965" t="s">
        <v>20686</v>
      </c>
      <c r="C3965" t="s">
        <v>22697</v>
      </c>
      <c r="D3965" t="s">
        <v>22698</v>
      </c>
      <c r="E3965" t="s">
        <v>22699</v>
      </c>
      <c r="F3965" t="s">
        <v>22700</v>
      </c>
      <c r="G3965" t="s">
        <v>22701</v>
      </c>
      <c r="H3965" t="s">
        <v>4561</v>
      </c>
      <c r="J3965" t="s">
        <v>22702</v>
      </c>
      <c r="K3965" t="s">
        <v>22703</v>
      </c>
      <c r="L3965" t="s">
        <v>303</v>
      </c>
      <c r="M3965" t="s">
        <v>1877</v>
      </c>
    </row>
    <row r="3966" spans="1:13" x14ac:dyDescent="0.2">
      <c r="A3966" t="s">
        <v>20685</v>
      </c>
      <c r="B3966" t="s">
        <v>20686</v>
      </c>
      <c r="C3966" t="s">
        <v>22704</v>
      </c>
      <c r="D3966" t="s">
        <v>349</v>
      </c>
      <c r="E3966" t="s">
        <v>476</v>
      </c>
      <c r="F3966" t="s">
        <v>22705</v>
      </c>
      <c r="H3966" t="s">
        <v>4573</v>
      </c>
      <c r="I3966" t="s">
        <v>21961</v>
      </c>
      <c r="J3966" t="s">
        <v>22706</v>
      </c>
      <c r="K3966" t="s">
        <v>22707</v>
      </c>
      <c r="L3966" t="s">
        <v>303</v>
      </c>
      <c r="M3966" t="s">
        <v>22708</v>
      </c>
    </row>
    <row r="3967" spans="1:13" x14ac:dyDescent="0.2">
      <c r="A3967" t="s">
        <v>20685</v>
      </c>
      <c r="B3967" t="s">
        <v>20686</v>
      </c>
      <c r="C3967" t="s">
        <v>22709</v>
      </c>
      <c r="D3967" t="s">
        <v>22710</v>
      </c>
      <c r="E3967" t="s">
        <v>22596</v>
      </c>
      <c r="F3967" t="s">
        <v>22711</v>
      </c>
      <c r="G3967" t="s">
        <v>4567</v>
      </c>
      <c r="H3967" t="s">
        <v>4490</v>
      </c>
      <c r="J3967" t="s">
        <v>22712</v>
      </c>
      <c r="K3967" t="s">
        <v>22713</v>
      </c>
      <c r="L3967" t="s">
        <v>303</v>
      </c>
      <c r="M3967" t="s">
        <v>22714</v>
      </c>
    </row>
    <row r="3968" spans="1:13" x14ac:dyDescent="0.2">
      <c r="A3968" t="s">
        <v>20685</v>
      </c>
      <c r="B3968" t="s">
        <v>20686</v>
      </c>
      <c r="C3968" t="s">
        <v>22715</v>
      </c>
      <c r="D3968" t="s">
        <v>22716</v>
      </c>
      <c r="E3968" t="s">
        <v>22717</v>
      </c>
      <c r="F3968" t="s">
        <v>22718</v>
      </c>
      <c r="H3968" t="s">
        <v>22209</v>
      </c>
      <c r="J3968" t="s">
        <v>22719</v>
      </c>
      <c r="K3968" t="s">
        <v>22720</v>
      </c>
      <c r="L3968" t="s">
        <v>303</v>
      </c>
      <c r="M3968" t="s">
        <v>22101</v>
      </c>
    </row>
    <row r="3969" spans="1:13" x14ac:dyDescent="0.2">
      <c r="A3969" t="s">
        <v>20685</v>
      </c>
      <c r="B3969" t="s">
        <v>20686</v>
      </c>
      <c r="C3969" t="s">
        <v>22721</v>
      </c>
      <c r="D3969" t="s">
        <v>22722</v>
      </c>
      <c r="E3969" t="s">
        <v>22723</v>
      </c>
      <c r="F3969" t="s">
        <v>22724</v>
      </c>
      <c r="H3969" t="s">
        <v>22209</v>
      </c>
      <c r="J3969" t="s">
        <v>22725</v>
      </c>
      <c r="K3969" t="s">
        <v>22726</v>
      </c>
      <c r="L3969" t="s">
        <v>303</v>
      </c>
      <c r="M3969" t="s">
        <v>9194</v>
      </c>
    </row>
    <row r="3970" spans="1:13" x14ac:dyDescent="0.2">
      <c r="A3970" t="s">
        <v>20685</v>
      </c>
      <c r="B3970" t="s">
        <v>20686</v>
      </c>
      <c r="C3970" t="s">
        <v>22727</v>
      </c>
      <c r="D3970" t="s">
        <v>1615</v>
      </c>
      <c r="F3970" t="s">
        <v>1063</v>
      </c>
      <c r="G3970" t="s">
        <v>22728</v>
      </c>
      <c r="H3970" t="s">
        <v>4567</v>
      </c>
      <c r="I3970" t="s">
        <v>4490</v>
      </c>
      <c r="J3970" t="s">
        <v>22729</v>
      </c>
      <c r="K3970" t="s">
        <v>22730</v>
      </c>
      <c r="L3970" t="s">
        <v>303</v>
      </c>
      <c r="M3970" t="s">
        <v>22731</v>
      </c>
    </row>
    <row r="3971" spans="1:13" x14ac:dyDescent="0.2">
      <c r="A3971" t="s">
        <v>20685</v>
      </c>
      <c r="B3971" t="s">
        <v>20686</v>
      </c>
      <c r="C3971" t="s">
        <v>22732</v>
      </c>
      <c r="D3971" t="s">
        <v>831</v>
      </c>
      <c r="F3971" t="s">
        <v>22733</v>
      </c>
      <c r="H3971" t="s">
        <v>4518</v>
      </c>
      <c r="I3971" t="s">
        <v>22012</v>
      </c>
      <c r="J3971" t="s">
        <v>22734</v>
      </c>
      <c r="K3971" t="s">
        <v>22735</v>
      </c>
      <c r="L3971" t="s">
        <v>303</v>
      </c>
      <c r="M3971" t="s">
        <v>4213</v>
      </c>
    </row>
    <row r="3972" spans="1:13" x14ac:dyDescent="0.2">
      <c r="A3972" t="s">
        <v>20685</v>
      </c>
      <c r="B3972" t="s">
        <v>20686</v>
      </c>
      <c r="C3972" t="s">
        <v>22736</v>
      </c>
      <c r="D3972" t="s">
        <v>22698</v>
      </c>
      <c r="E3972" t="s">
        <v>22737</v>
      </c>
      <c r="F3972" t="s">
        <v>22738</v>
      </c>
      <c r="G3972" t="s">
        <v>22739</v>
      </c>
      <c r="H3972" t="s">
        <v>4490</v>
      </c>
      <c r="J3972" t="s">
        <v>22740</v>
      </c>
      <c r="K3972" t="s">
        <v>22741</v>
      </c>
      <c r="L3972" t="s">
        <v>303</v>
      </c>
      <c r="M3972" t="s">
        <v>6137</v>
      </c>
    </row>
    <row r="3973" spans="1:13" x14ac:dyDescent="0.2">
      <c r="A3973" t="s">
        <v>20685</v>
      </c>
      <c r="B3973" t="s">
        <v>20686</v>
      </c>
      <c r="C3973" t="s">
        <v>22742</v>
      </c>
      <c r="D3973" t="s">
        <v>572</v>
      </c>
      <c r="E3973" t="s">
        <v>573</v>
      </c>
      <c r="F3973" t="s">
        <v>22743</v>
      </c>
      <c r="H3973" t="s">
        <v>22744</v>
      </c>
      <c r="I3973" t="s">
        <v>12665</v>
      </c>
      <c r="J3973" t="s">
        <v>22745</v>
      </c>
      <c r="K3973" t="s">
        <v>22746</v>
      </c>
      <c r="L3973" t="s">
        <v>303</v>
      </c>
      <c r="M3973" t="s">
        <v>17684</v>
      </c>
    </row>
    <row r="3974" spans="1:13" x14ac:dyDescent="0.2">
      <c r="A3974" t="s">
        <v>20685</v>
      </c>
      <c r="B3974" t="s">
        <v>20686</v>
      </c>
      <c r="C3974" t="s">
        <v>22747</v>
      </c>
      <c r="D3974" t="s">
        <v>349</v>
      </c>
      <c r="E3974" t="s">
        <v>424</v>
      </c>
      <c r="F3974" t="s">
        <v>22748</v>
      </c>
      <c r="H3974" t="s">
        <v>22143</v>
      </c>
      <c r="I3974" t="s">
        <v>4490</v>
      </c>
      <c r="J3974" t="s">
        <v>22365</v>
      </c>
      <c r="K3974" t="s">
        <v>22749</v>
      </c>
      <c r="L3974" t="s">
        <v>303</v>
      </c>
      <c r="M3974" t="s">
        <v>21918</v>
      </c>
    </row>
    <row r="3975" spans="1:13" x14ac:dyDescent="0.2">
      <c r="A3975" t="s">
        <v>20685</v>
      </c>
      <c r="B3975" t="s">
        <v>20686</v>
      </c>
      <c r="C3975" t="s">
        <v>22750</v>
      </c>
      <c r="D3975" t="s">
        <v>349</v>
      </c>
      <c r="E3975" t="s">
        <v>1348</v>
      </c>
      <c r="F3975" t="s">
        <v>22751</v>
      </c>
      <c r="G3975" t="s">
        <v>4548</v>
      </c>
      <c r="H3975" t="s">
        <v>21961</v>
      </c>
      <c r="J3975" t="s">
        <v>22752</v>
      </c>
      <c r="K3975" t="s">
        <v>22753</v>
      </c>
      <c r="L3975" t="s">
        <v>303</v>
      </c>
      <c r="M3975" t="s">
        <v>12745</v>
      </c>
    </row>
    <row r="3976" spans="1:13" x14ac:dyDescent="0.2">
      <c r="A3976" t="s">
        <v>20685</v>
      </c>
      <c r="B3976" t="s">
        <v>20686</v>
      </c>
      <c r="C3976" t="s">
        <v>22754</v>
      </c>
      <c r="D3976" t="s">
        <v>22755</v>
      </c>
      <c r="E3976" t="s">
        <v>22756</v>
      </c>
      <c r="F3976" t="s">
        <v>22757</v>
      </c>
      <c r="G3976" t="s">
        <v>22758</v>
      </c>
      <c r="H3976" t="s">
        <v>4533</v>
      </c>
      <c r="I3976" t="s">
        <v>4490</v>
      </c>
      <c r="J3976" t="s">
        <v>22759</v>
      </c>
      <c r="K3976" t="s">
        <v>22760</v>
      </c>
      <c r="L3976" t="s">
        <v>303</v>
      </c>
      <c r="M3976" t="s">
        <v>22761</v>
      </c>
    </row>
    <row r="3977" spans="1:13" x14ac:dyDescent="0.2">
      <c r="A3977" t="s">
        <v>20685</v>
      </c>
      <c r="B3977" t="s">
        <v>20686</v>
      </c>
      <c r="C3977" t="s">
        <v>22762</v>
      </c>
      <c r="D3977" t="s">
        <v>349</v>
      </c>
      <c r="F3977" t="s">
        <v>22763</v>
      </c>
      <c r="G3977" t="s">
        <v>4489</v>
      </c>
      <c r="H3977" t="s">
        <v>4490</v>
      </c>
      <c r="J3977" t="s">
        <v>22764</v>
      </c>
      <c r="K3977" t="s">
        <v>22765</v>
      </c>
      <c r="L3977" t="s">
        <v>303</v>
      </c>
      <c r="M3977" t="s">
        <v>422</v>
      </c>
    </row>
    <row r="3978" spans="1:13" x14ac:dyDescent="0.2">
      <c r="A3978" t="s">
        <v>20685</v>
      </c>
      <c r="B3978" t="s">
        <v>20686</v>
      </c>
      <c r="C3978" t="s">
        <v>22766</v>
      </c>
      <c r="D3978" t="s">
        <v>349</v>
      </c>
      <c r="E3978" t="s">
        <v>424</v>
      </c>
      <c r="F3978" t="s">
        <v>22767</v>
      </c>
      <c r="H3978" t="s">
        <v>22768</v>
      </c>
      <c r="I3978" t="s">
        <v>21935</v>
      </c>
      <c r="J3978" t="s">
        <v>22769</v>
      </c>
      <c r="K3978" t="s">
        <v>22770</v>
      </c>
      <c r="L3978" t="s">
        <v>303</v>
      </c>
      <c r="M3978" t="s">
        <v>914</v>
      </c>
    </row>
    <row r="3979" spans="1:13" x14ac:dyDescent="0.2">
      <c r="A3979" t="s">
        <v>20685</v>
      </c>
      <c r="B3979" t="s">
        <v>20686</v>
      </c>
      <c r="C3979" t="s">
        <v>22771</v>
      </c>
      <c r="D3979" t="s">
        <v>349</v>
      </c>
      <c r="E3979" t="s">
        <v>424</v>
      </c>
      <c r="F3979" t="s">
        <v>22772</v>
      </c>
      <c r="G3979" t="s">
        <v>4602</v>
      </c>
      <c r="H3979" t="s">
        <v>4525</v>
      </c>
      <c r="J3979" t="s">
        <v>22773</v>
      </c>
      <c r="K3979" t="s">
        <v>22774</v>
      </c>
      <c r="L3979" t="s">
        <v>303</v>
      </c>
      <c r="M3979" t="s">
        <v>422</v>
      </c>
    </row>
    <row r="3980" spans="1:13" x14ac:dyDescent="0.2">
      <c r="A3980" t="s">
        <v>20685</v>
      </c>
      <c r="B3980" t="s">
        <v>20686</v>
      </c>
      <c r="C3980" t="s">
        <v>22775</v>
      </c>
      <c r="D3980" t="s">
        <v>349</v>
      </c>
      <c r="E3980" t="s">
        <v>1348</v>
      </c>
      <c r="F3980" t="s">
        <v>22776</v>
      </c>
      <c r="G3980" t="s">
        <v>4525</v>
      </c>
      <c r="J3980" t="s">
        <v>22777</v>
      </c>
      <c r="K3980" t="s">
        <v>302</v>
      </c>
      <c r="L3980" t="s">
        <v>303</v>
      </c>
      <c r="M3980" t="s">
        <v>8311</v>
      </c>
    </row>
    <row r="3981" spans="1:13" x14ac:dyDescent="0.2">
      <c r="A3981" t="s">
        <v>20685</v>
      </c>
      <c r="B3981" t="s">
        <v>20686</v>
      </c>
      <c r="C3981" t="s">
        <v>22778</v>
      </c>
      <c r="D3981" t="s">
        <v>22779</v>
      </c>
      <c r="E3981" t="s">
        <v>22780</v>
      </c>
      <c r="F3981" t="s">
        <v>22781</v>
      </c>
      <c r="G3981" t="s">
        <v>22782</v>
      </c>
      <c r="H3981" t="s">
        <v>4561</v>
      </c>
      <c r="J3981" t="s">
        <v>22783</v>
      </c>
      <c r="K3981" t="s">
        <v>22784</v>
      </c>
      <c r="L3981" t="s">
        <v>303</v>
      </c>
      <c r="M3981" t="s">
        <v>415</v>
      </c>
    </row>
    <row r="3982" spans="1:13" x14ac:dyDescent="0.2">
      <c r="A3982" t="s">
        <v>20685</v>
      </c>
      <c r="B3982" t="s">
        <v>20686</v>
      </c>
      <c r="C3982" t="s">
        <v>22785</v>
      </c>
      <c r="D3982" t="s">
        <v>349</v>
      </c>
      <c r="F3982" t="s">
        <v>22786</v>
      </c>
      <c r="H3982" t="s">
        <v>4518</v>
      </c>
      <c r="I3982" t="s">
        <v>22012</v>
      </c>
      <c r="J3982" t="s">
        <v>22787</v>
      </c>
      <c r="K3982" t="s">
        <v>22788</v>
      </c>
      <c r="L3982" t="s">
        <v>303</v>
      </c>
      <c r="M3982" t="s">
        <v>422</v>
      </c>
    </row>
    <row r="3983" spans="1:13" x14ac:dyDescent="0.2">
      <c r="A3983" t="s">
        <v>20685</v>
      </c>
      <c r="B3983" t="s">
        <v>20686</v>
      </c>
      <c r="C3983" t="s">
        <v>22789</v>
      </c>
      <c r="D3983" t="s">
        <v>4487</v>
      </c>
      <c r="F3983" t="s">
        <v>22790</v>
      </c>
      <c r="H3983" t="s">
        <v>22017</v>
      </c>
      <c r="I3983" t="s">
        <v>12665</v>
      </c>
      <c r="J3983" t="s">
        <v>22791</v>
      </c>
      <c r="K3983" t="s">
        <v>22792</v>
      </c>
      <c r="L3983" t="s">
        <v>303</v>
      </c>
      <c r="M3983" t="s">
        <v>22793</v>
      </c>
    </row>
    <row r="3984" spans="1:13" x14ac:dyDescent="0.2">
      <c r="A3984" t="s">
        <v>20685</v>
      </c>
      <c r="B3984" t="s">
        <v>20686</v>
      </c>
      <c r="C3984" t="s">
        <v>22794</v>
      </c>
      <c r="D3984" t="s">
        <v>572</v>
      </c>
      <c r="E3984" t="s">
        <v>573</v>
      </c>
      <c r="F3984" t="s">
        <v>22795</v>
      </c>
      <c r="H3984" t="s">
        <v>4506</v>
      </c>
      <c r="I3984" t="s">
        <v>12665</v>
      </c>
      <c r="J3984" t="s">
        <v>22796</v>
      </c>
      <c r="K3984" t="s">
        <v>22797</v>
      </c>
      <c r="L3984" t="s">
        <v>303</v>
      </c>
      <c r="M3984" t="s">
        <v>5402</v>
      </c>
    </row>
    <row r="3985" spans="1:13" x14ac:dyDescent="0.2">
      <c r="A3985" t="s">
        <v>20685</v>
      </c>
      <c r="B3985" t="s">
        <v>20686</v>
      </c>
      <c r="C3985" t="s">
        <v>22798</v>
      </c>
      <c r="D3985" t="s">
        <v>572</v>
      </c>
      <c r="E3985" t="s">
        <v>573</v>
      </c>
      <c r="F3985" t="s">
        <v>22799</v>
      </c>
      <c r="H3985" t="s">
        <v>4541</v>
      </c>
      <c r="J3985" t="s">
        <v>22800</v>
      </c>
      <c r="K3985" t="s">
        <v>22801</v>
      </c>
      <c r="L3985" t="s">
        <v>303</v>
      </c>
      <c r="M3985" t="s">
        <v>611</v>
      </c>
    </row>
    <row r="3986" spans="1:13" x14ac:dyDescent="0.2">
      <c r="A3986" t="s">
        <v>20685</v>
      </c>
      <c r="B3986" t="s">
        <v>20686</v>
      </c>
      <c r="C3986" t="s">
        <v>22802</v>
      </c>
      <c r="D3986" t="s">
        <v>22803</v>
      </c>
      <c r="E3986" t="s">
        <v>22804</v>
      </c>
      <c r="F3986" t="s">
        <v>22805</v>
      </c>
      <c r="H3986" t="s">
        <v>22806</v>
      </c>
      <c r="I3986" t="s">
        <v>21992</v>
      </c>
      <c r="J3986" t="s">
        <v>22807</v>
      </c>
      <c r="K3986" t="s">
        <v>302</v>
      </c>
      <c r="L3986" t="s">
        <v>303</v>
      </c>
      <c r="M3986" t="s">
        <v>1791</v>
      </c>
    </row>
    <row r="3987" spans="1:13" x14ac:dyDescent="0.2">
      <c r="A3987" t="s">
        <v>20685</v>
      </c>
      <c r="B3987" t="s">
        <v>20686</v>
      </c>
      <c r="C3987" t="s">
        <v>22808</v>
      </c>
      <c r="D3987" t="s">
        <v>572</v>
      </c>
      <c r="E3987" t="s">
        <v>573</v>
      </c>
      <c r="F3987" t="s">
        <v>22809</v>
      </c>
      <c r="G3987" t="s">
        <v>22810</v>
      </c>
      <c r="H3987" t="s">
        <v>4490</v>
      </c>
      <c r="J3987" t="s">
        <v>22811</v>
      </c>
      <c r="K3987" t="s">
        <v>22812</v>
      </c>
      <c r="L3987" t="s">
        <v>303</v>
      </c>
      <c r="M3987" t="s">
        <v>22813</v>
      </c>
    </row>
    <row r="3988" spans="1:13" x14ac:dyDescent="0.2">
      <c r="A3988" t="s">
        <v>20685</v>
      </c>
      <c r="B3988" t="s">
        <v>20686</v>
      </c>
      <c r="C3988" t="s">
        <v>22814</v>
      </c>
      <c r="D3988" t="s">
        <v>22815</v>
      </c>
      <c r="E3988" t="s">
        <v>22816</v>
      </c>
      <c r="F3988" t="s">
        <v>22817</v>
      </c>
      <c r="H3988" t="s">
        <v>4525</v>
      </c>
      <c r="I3988" t="s">
        <v>21992</v>
      </c>
      <c r="J3988" t="s">
        <v>22818</v>
      </c>
      <c r="K3988" t="s">
        <v>22819</v>
      </c>
      <c r="L3988" t="s">
        <v>303</v>
      </c>
      <c r="M3988" t="s">
        <v>22820</v>
      </c>
    </row>
    <row r="3989" spans="1:13" x14ac:dyDescent="0.2">
      <c r="A3989" t="s">
        <v>20685</v>
      </c>
      <c r="B3989" t="s">
        <v>20686</v>
      </c>
      <c r="C3989" t="s">
        <v>22821</v>
      </c>
      <c r="D3989" t="s">
        <v>22822</v>
      </c>
      <c r="E3989" t="s">
        <v>22823</v>
      </c>
      <c r="F3989" t="s">
        <v>22824</v>
      </c>
      <c r="G3989" t="s">
        <v>4567</v>
      </c>
      <c r="H3989" t="s">
        <v>4490</v>
      </c>
      <c r="J3989" t="s">
        <v>22825</v>
      </c>
      <c r="K3989" t="s">
        <v>22826</v>
      </c>
      <c r="L3989" t="s">
        <v>303</v>
      </c>
      <c r="M3989" t="s">
        <v>22827</v>
      </c>
    </row>
    <row r="3990" spans="1:13" x14ac:dyDescent="0.2">
      <c r="A3990" t="s">
        <v>20685</v>
      </c>
      <c r="B3990" t="s">
        <v>20686</v>
      </c>
      <c r="C3990" t="s">
        <v>22828</v>
      </c>
      <c r="D3990" t="s">
        <v>22829</v>
      </c>
      <c r="F3990" t="s">
        <v>22830</v>
      </c>
      <c r="G3990" t="s">
        <v>22831</v>
      </c>
      <c r="H3990" t="s">
        <v>21986</v>
      </c>
      <c r="I3990" t="s">
        <v>4490</v>
      </c>
      <c r="J3990" t="s">
        <v>22832</v>
      </c>
      <c r="K3990" t="s">
        <v>22833</v>
      </c>
      <c r="L3990" t="s">
        <v>303</v>
      </c>
      <c r="M3990" t="s">
        <v>22834</v>
      </c>
    </row>
    <row r="3991" spans="1:13" x14ac:dyDescent="0.2">
      <c r="A3991" t="s">
        <v>20685</v>
      </c>
      <c r="B3991" t="s">
        <v>20686</v>
      </c>
      <c r="C3991" t="s">
        <v>22835</v>
      </c>
      <c r="D3991" t="s">
        <v>349</v>
      </c>
      <c r="E3991" t="s">
        <v>424</v>
      </c>
      <c r="F3991" t="s">
        <v>22836</v>
      </c>
      <c r="G3991" t="s">
        <v>21904</v>
      </c>
      <c r="H3991" t="s">
        <v>4561</v>
      </c>
      <c r="J3991" t="s">
        <v>22837</v>
      </c>
      <c r="K3991" t="s">
        <v>22838</v>
      </c>
      <c r="L3991" t="s">
        <v>303</v>
      </c>
      <c r="M3991" t="s">
        <v>8933</v>
      </c>
    </row>
    <row r="3992" spans="1:13" x14ac:dyDescent="0.2">
      <c r="A3992" t="s">
        <v>20685</v>
      </c>
      <c r="B3992" t="s">
        <v>20686</v>
      </c>
      <c r="C3992" t="s">
        <v>22839</v>
      </c>
      <c r="D3992" t="s">
        <v>349</v>
      </c>
      <c r="E3992" t="s">
        <v>424</v>
      </c>
      <c r="F3992" t="s">
        <v>22840</v>
      </c>
      <c r="H3992" t="s">
        <v>4489</v>
      </c>
      <c r="I3992" t="s">
        <v>4490</v>
      </c>
      <c r="J3992" t="s">
        <v>22841</v>
      </c>
      <c r="K3992" t="s">
        <v>22842</v>
      </c>
      <c r="L3992" t="s">
        <v>303</v>
      </c>
      <c r="M3992" t="s">
        <v>21918</v>
      </c>
    </row>
    <row r="3993" spans="1:13" x14ac:dyDescent="0.2">
      <c r="A3993" t="s">
        <v>20685</v>
      </c>
      <c r="B3993" t="s">
        <v>20686</v>
      </c>
      <c r="C3993" t="s">
        <v>22843</v>
      </c>
      <c r="D3993" t="s">
        <v>492</v>
      </c>
      <c r="E3993" t="s">
        <v>493</v>
      </c>
      <c r="F3993" t="s">
        <v>22844</v>
      </c>
      <c r="H3993" t="s">
        <v>4533</v>
      </c>
      <c r="I3993" t="s">
        <v>4490</v>
      </c>
      <c r="J3993" t="s">
        <v>22845</v>
      </c>
      <c r="K3993" t="s">
        <v>22846</v>
      </c>
      <c r="L3993" t="s">
        <v>303</v>
      </c>
      <c r="M3993" t="s">
        <v>22847</v>
      </c>
    </row>
    <row r="3994" spans="1:13" x14ac:dyDescent="0.2">
      <c r="A3994" t="s">
        <v>20685</v>
      </c>
      <c r="B3994" t="s">
        <v>20686</v>
      </c>
      <c r="C3994" t="s">
        <v>22848</v>
      </c>
      <c r="D3994" t="s">
        <v>349</v>
      </c>
      <c r="F3994" t="s">
        <v>22849</v>
      </c>
      <c r="H3994" t="s">
        <v>4525</v>
      </c>
      <c r="J3994" t="s">
        <v>22850</v>
      </c>
      <c r="K3994" t="s">
        <v>22851</v>
      </c>
      <c r="L3994" t="s">
        <v>303</v>
      </c>
      <c r="M3994" t="s">
        <v>2718</v>
      </c>
    </row>
    <row r="3995" spans="1:13" x14ac:dyDescent="0.2">
      <c r="A3995" t="s">
        <v>20685</v>
      </c>
      <c r="B3995" t="s">
        <v>20686</v>
      </c>
      <c r="C3995" t="s">
        <v>22852</v>
      </c>
      <c r="D3995" t="s">
        <v>22853</v>
      </c>
      <c r="E3995" t="s">
        <v>22854</v>
      </c>
      <c r="F3995" t="s">
        <v>22855</v>
      </c>
      <c r="G3995" t="s">
        <v>4489</v>
      </c>
      <c r="H3995" t="s">
        <v>4490</v>
      </c>
      <c r="J3995" t="s">
        <v>22856</v>
      </c>
      <c r="K3995" t="s">
        <v>22857</v>
      </c>
      <c r="L3995" t="s">
        <v>303</v>
      </c>
      <c r="M3995" t="s">
        <v>3383</v>
      </c>
    </row>
    <row r="3996" spans="1:13" x14ac:dyDescent="0.2">
      <c r="A3996" t="s">
        <v>20685</v>
      </c>
      <c r="B3996" t="s">
        <v>20686</v>
      </c>
      <c r="C3996" t="s">
        <v>22858</v>
      </c>
      <c r="D3996" t="s">
        <v>22859</v>
      </c>
      <c r="E3996" t="s">
        <v>22860</v>
      </c>
      <c r="F3996" t="s">
        <v>22861</v>
      </c>
      <c r="G3996" t="s">
        <v>22862</v>
      </c>
      <c r="H3996" t="s">
        <v>22810</v>
      </c>
      <c r="J3996" t="s">
        <v>22863</v>
      </c>
      <c r="K3996" t="s">
        <v>22864</v>
      </c>
      <c r="L3996" t="s">
        <v>303</v>
      </c>
      <c r="M3996" t="s">
        <v>422</v>
      </c>
    </row>
    <row r="3997" spans="1:13" x14ac:dyDescent="0.2">
      <c r="A3997" t="s">
        <v>20685</v>
      </c>
      <c r="B3997" t="s">
        <v>20686</v>
      </c>
      <c r="C3997" t="s">
        <v>22865</v>
      </c>
      <c r="D3997" t="s">
        <v>4763</v>
      </c>
      <c r="E3997" t="s">
        <v>1375</v>
      </c>
      <c r="F3997" t="s">
        <v>22866</v>
      </c>
      <c r="H3997" t="s">
        <v>4579</v>
      </c>
      <c r="I3997" t="s">
        <v>4490</v>
      </c>
      <c r="J3997" t="s">
        <v>22867</v>
      </c>
      <c r="K3997" t="s">
        <v>22868</v>
      </c>
      <c r="L3997" t="s">
        <v>303</v>
      </c>
      <c r="M3997" t="s">
        <v>611</v>
      </c>
    </row>
    <row r="3998" spans="1:13" x14ac:dyDescent="0.2">
      <c r="A3998" t="s">
        <v>20685</v>
      </c>
      <c r="B3998" t="s">
        <v>20686</v>
      </c>
      <c r="C3998" t="s">
        <v>22869</v>
      </c>
      <c r="D3998" t="s">
        <v>349</v>
      </c>
      <c r="E3998" t="s">
        <v>476</v>
      </c>
      <c r="F3998" t="s">
        <v>22870</v>
      </c>
      <c r="G3998" t="s">
        <v>4532</v>
      </c>
      <c r="H3998" t="s">
        <v>4518</v>
      </c>
      <c r="I3998" t="s">
        <v>12567</v>
      </c>
      <c r="J3998" t="s">
        <v>22871</v>
      </c>
      <c r="K3998" t="s">
        <v>22872</v>
      </c>
      <c r="L3998" t="s">
        <v>303</v>
      </c>
      <c r="M3998" t="s">
        <v>22873</v>
      </c>
    </row>
    <row r="3999" spans="1:13" x14ac:dyDescent="0.2">
      <c r="A3999" t="s">
        <v>20685</v>
      </c>
      <c r="B3999" t="s">
        <v>20686</v>
      </c>
      <c r="C3999" t="s">
        <v>22874</v>
      </c>
      <c r="D3999" t="s">
        <v>349</v>
      </c>
      <c r="E3999" t="s">
        <v>424</v>
      </c>
      <c r="F3999" t="s">
        <v>22875</v>
      </c>
      <c r="G3999" t="s">
        <v>22876</v>
      </c>
      <c r="H3999" t="s">
        <v>22133</v>
      </c>
      <c r="I3999" t="s">
        <v>4680</v>
      </c>
      <c r="J3999" t="s">
        <v>22877</v>
      </c>
      <c r="K3999" t="s">
        <v>22245</v>
      </c>
      <c r="L3999" t="s">
        <v>303</v>
      </c>
      <c r="M3999" t="s">
        <v>21918</v>
      </c>
    </row>
    <row r="4000" spans="1:13" x14ac:dyDescent="0.2">
      <c r="A4000" t="s">
        <v>20685</v>
      </c>
      <c r="B4000" t="s">
        <v>20686</v>
      </c>
      <c r="C4000" t="s">
        <v>22878</v>
      </c>
      <c r="D4000" t="s">
        <v>4487</v>
      </c>
      <c r="F4000" t="s">
        <v>22879</v>
      </c>
      <c r="G4000" t="s">
        <v>4489</v>
      </c>
      <c r="H4000" t="s">
        <v>4490</v>
      </c>
      <c r="J4000" t="s">
        <v>22880</v>
      </c>
      <c r="K4000" t="s">
        <v>22881</v>
      </c>
      <c r="L4000" t="s">
        <v>303</v>
      </c>
      <c r="M4000" t="s">
        <v>4493</v>
      </c>
    </row>
    <row r="4001" spans="1:13" x14ac:dyDescent="0.2">
      <c r="A4001" t="s">
        <v>20685</v>
      </c>
      <c r="B4001" t="s">
        <v>20686</v>
      </c>
      <c r="C4001" t="s">
        <v>22882</v>
      </c>
      <c r="D4001" t="s">
        <v>349</v>
      </c>
      <c r="E4001" t="s">
        <v>424</v>
      </c>
      <c r="F4001" t="s">
        <v>22883</v>
      </c>
      <c r="G4001" t="s">
        <v>22884</v>
      </c>
      <c r="H4001" t="s">
        <v>4525</v>
      </c>
      <c r="J4001" t="s">
        <v>22885</v>
      </c>
      <c r="K4001" t="s">
        <v>22886</v>
      </c>
      <c r="L4001" t="s">
        <v>303</v>
      </c>
      <c r="M4001" t="s">
        <v>3001</v>
      </c>
    </row>
    <row r="4002" spans="1:13" x14ac:dyDescent="0.2">
      <c r="A4002" t="s">
        <v>20685</v>
      </c>
      <c r="B4002" t="s">
        <v>20686</v>
      </c>
      <c r="C4002" t="s">
        <v>22887</v>
      </c>
      <c r="D4002" t="s">
        <v>22888</v>
      </c>
      <c r="E4002" t="s">
        <v>22889</v>
      </c>
      <c r="F4002" t="s">
        <v>484</v>
      </c>
      <c r="G4002" t="s">
        <v>22890</v>
      </c>
      <c r="H4002" t="s">
        <v>4525</v>
      </c>
      <c r="J4002" t="s">
        <v>22891</v>
      </c>
      <c r="K4002" t="s">
        <v>22892</v>
      </c>
      <c r="L4002" t="s">
        <v>303</v>
      </c>
      <c r="M4002" t="s">
        <v>422</v>
      </c>
    </row>
    <row r="4003" spans="1:13" x14ac:dyDescent="0.2">
      <c r="A4003" t="s">
        <v>20685</v>
      </c>
      <c r="B4003" t="s">
        <v>20686</v>
      </c>
      <c r="C4003" t="s">
        <v>22893</v>
      </c>
      <c r="D4003" t="s">
        <v>349</v>
      </c>
      <c r="E4003" t="s">
        <v>424</v>
      </c>
      <c r="F4003" t="s">
        <v>22894</v>
      </c>
      <c r="G4003" t="s">
        <v>22806</v>
      </c>
      <c r="H4003" t="s">
        <v>4561</v>
      </c>
      <c r="J4003" t="s">
        <v>22895</v>
      </c>
      <c r="K4003" t="s">
        <v>22896</v>
      </c>
      <c r="L4003" t="s">
        <v>303</v>
      </c>
      <c r="M4003" t="s">
        <v>422</v>
      </c>
    </row>
    <row r="4004" spans="1:13" x14ac:dyDescent="0.2">
      <c r="A4004" t="s">
        <v>20685</v>
      </c>
      <c r="B4004" t="s">
        <v>20686</v>
      </c>
      <c r="C4004" t="s">
        <v>22897</v>
      </c>
      <c r="D4004" t="s">
        <v>21621</v>
      </c>
      <c r="F4004" t="s">
        <v>22898</v>
      </c>
      <c r="G4004" t="s">
        <v>22899</v>
      </c>
      <c r="H4004" t="s">
        <v>4561</v>
      </c>
      <c r="J4004" t="s">
        <v>22900</v>
      </c>
      <c r="K4004" t="s">
        <v>22901</v>
      </c>
      <c r="L4004" t="s">
        <v>120</v>
      </c>
      <c r="M4004" t="s">
        <v>20453</v>
      </c>
    </row>
    <row r="4005" spans="1:13" x14ac:dyDescent="0.2">
      <c r="A4005" t="s">
        <v>20685</v>
      </c>
      <c r="B4005" t="s">
        <v>20686</v>
      </c>
      <c r="C4005" t="s">
        <v>22902</v>
      </c>
      <c r="D4005" t="s">
        <v>22464</v>
      </c>
      <c r="E4005" t="s">
        <v>22903</v>
      </c>
      <c r="F4005" t="s">
        <v>22904</v>
      </c>
      <c r="H4005" t="s">
        <v>4548</v>
      </c>
      <c r="I4005" t="s">
        <v>21992</v>
      </c>
      <c r="J4005" t="s">
        <v>22905</v>
      </c>
      <c r="K4005" t="s">
        <v>22906</v>
      </c>
      <c r="L4005" t="s">
        <v>303</v>
      </c>
      <c r="M4005" t="s">
        <v>902</v>
      </c>
    </row>
    <row r="4006" spans="1:13" x14ac:dyDescent="0.2">
      <c r="A4006" t="s">
        <v>20685</v>
      </c>
      <c r="B4006" t="s">
        <v>20686</v>
      </c>
      <c r="C4006" t="s">
        <v>22907</v>
      </c>
      <c r="D4006" t="s">
        <v>22853</v>
      </c>
      <c r="E4006" t="s">
        <v>22854</v>
      </c>
      <c r="F4006" t="s">
        <v>22908</v>
      </c>
      <c r="H4006" t="s">
        <v>4489</v>
      </c>
      <c r="I4006" t="s">
        <v>4490</v>
      </c>
      <c r="J4006" t="s">
        <v>22909</v>
      </c>
      <c r="K4006" t="s">
        <v>22910</v>
      </c>
      <c r="L4006" t="s">
        <v>303</v>
      </c>
      <c r="M4006" t="s">
        <v>12803</v>
      </c>
    </row>
    <row r="4007" spans="1:13" x14ac:dyDescent="0.2">
      <c r="A4007" t="s">
        <v>20685</v>
      </c>
      <c r="B4007" t="s">
        <v>20686</v>
      </c>
      <c r="C4007" t="s">
        <v>22911</v>
      </c>
      <c r="D4007" t="s">
        <v>22912</v>
      </c>
      <c r="E4007" t="s">
        <v>10400</v>
      </c>
      <c r="F4007" t="s">
        <v>8164</v>
      </c>
      <c r="H4007" t="s">
        <v>22913</v>
      </c>
      <c r="I4007" t="s">
        <v>4490</v>
      </c>
      <c r="J4007" t="s">
        <v>22914</v>
      </c>
      <c r="K4007" t="s">
        <v>22915</v>
      </c>
      <c r="L4007" t="s">
        <v>303</v>
      </c>
      <c r="M4007" t="s">
        <v>22916</v>
      </c>
    </row>
    <row r="4008" spans="1:13" x14ac:dyDescent="0.2">
      <c r="A4008" t="s">
        <v>20685</v>
      </c>
      <c r="B4008" t="s">
        <v>20686</v>
      </c>
      <c r="C4008" t="s">
        <v>22917</v>
      </c>
      <c r="D4008" t="s">
        <v>349</v>
      </c>
      <c r="E4008" t="s">
        <v>424</v>
      </c>
      <c r="F4008" t="s">
        <v>18976</v>
      </c>
      <c r="G4008" t="s">
        <v>21941</v>
      </c>
      <c r="H4008" t="s">
        <v>21961</v>
      </c>
      <c r="J4008" t="s">
        <v>22918</v>
      </c>
      <c r="K4008" t="s">
        <v>22919</v>
      </c>
      <c r="L4008" t="s">
        <v>303</v>
      </c>
      <c r="M4008" t="s">
        <v>422</v>
      </c>
    </row>
    <row r="4009" spans="1:13" x14ac:dyDescent="0.2">
      <c r="A4009" t="s">
        <v>20685</v>
      </c>
      <c r="B4009" t="s">
        <v>20686</v>
      </c>
      <c r="C4009" t="s">
        <v>22920</v>
      </c>
      <c r="D4009" t="s">
        <v>572</v>
      </c>
      <c r="E4009" t="s">
        <v>573</v>
      </c>
      <c r="F4009" t="s">
        <v>22921</v>
      </c>
      <c r="H4009" t="s">
        <v>4506</v>
      </c>
      <c r="I4009" t="s">
        <v>12665</v>
      </c>
      <c r="J4009" t="s">
        <v>22922</v>
      </c>
      <c r="K4009" t="s">
        <v>22923</v>
      </c>
      <c r="L4009" t="s">
        <v>303</v>
      </c>
      <c r="M4009" t="s">
        <v>5402</v>
      </c>
    </row>
    <row r="4010" spans="1:13" x14ac:dyDescent="0.2">
      <c r="A4010" t="s">
        <v>20685</v>
      </c>
      <c r="B4010" t="s">
        <v>20686</v>
      </c>
      <c r="C4010" t="s">
        <v>22924</v>
      </c>
      <c r="D4010" t="s">
        <v>349</v>
      </c>
      <c r="F4010" t="s">
        <v>22925</v>
      </c>
      <c r="H4010" t="s">
        <v>4561</v>
      </c>
      <c r="J4010" t="s">
        <v>22926</v>
      </c>
      <c r="K4010" t="s">
        <v>22927</v>
      </c>
      <c r="L4010" t="s">
        <v>303</v>
      </c>
      <c r="M4010" t="s">
        <v>422</v>
      </c>
    </row>
    <row r="4011" spans="1:13" x14ac:dyDescent="0.2">
      <c r="A4011" t="s">
        <v>20685</v>
      </c>
      <c r="B4011" t="s">
        <v>20686</v>
      </c>
      <c r="C4011" t="s">
        <v>22928</v>
      </c>
      <c r="D4011" t="s">
        <v>349</v>
      </c>
      <c r="E4011" t="s">
        <v>1348</v>
      </c>
      <c r="F4011" t="s">
        <v>22929</v>
      </c>
      <c r="G4011" t="s">
        <v>22930</v>
      </c>
      <c r="H4011" t="s">
        <v>4506</v>
      </c>
      <c r="J4011" t="s">
        <v>22931</v>
      </c>
      <c r="K4011" t="s">
        <v>22932</v>
      </c>
      <c r="L4011" t="s">
        <v>303</v>
      </c>
      <c r="M4011" t="s">
        <v>5139</v>
      </c>
    </row>
    <row r="4012" spans="1:13" x14ac:dyDescent="0.2">
      <c r="A4012" t="s">
        <v>20685</v>
      </c>
      <c r="B4012" t="s">
        <v>20686</v>
      </c>
      <c r="C4012" t="s">
        <v>22933</v>
      </c>
      <c r="D4012" t="s">
        <v>349</v>
      </c>
      <c r="F4012" t="s">
        <v>1700</v>
      </c>
      <c r="G4012" t="s">
        <v>22078</v>
      </c>
      <c r="H4012" t="s">
        <v>22079</v>
      </c>
      <c r="J4012" t="s">
        <v>22934</v>
      </c>
      <c r="K4012" t="s">
        <v>22935</v>
      </c>
      <c r="L4012" t="s">
        <v>303</v>
      </c>
      <c r="M4012" t="s">
        <v>22936</v>
      </c>
    </row>
    <row r="4013" spans="1:13" x14ac:dyDescent="0.2">
      <c r="A4013" t="s">
        <v>20685</v>
      </c>
      <c r="B4013" t="s">
        <v>20686</v>
      </c>
      <c r="C4013" t="s">
        <v>22937</v>
      </c>
      <c r="D4013" t="s">
        <v>349</v>
      </c>
      <c r="E4013" t="s">
        <v>424</v>
      </c>
      <c r="F4013" t="s">
        <v>22938</v>
      </c>
      <c r="G4013" t="s">
        <v>22233</v>
      </c>
      <c r="H4013" t="s">
        <v>4525</v>
      </c>
      <c r="J4013" t="s">
        <v>22939</v>
      </c>
      <c r="K4013" t="s">
        <v>22940</v>
      </c>
      <c r="L4013" t="s">
        <v>303</v>
      </c>
      <c r="M4013" t="s">
        <v>422</v>
      </c>
    </row>
    <row r="4014" spans="1:13" x14ac:dyDescent="0.2">
      <c r="A4014" t="s">
        <v>20685</v>
      </c>
      <c r="B4014" t="s">
        <v>20686</v>
      </c>
      <c r="C4014" t="s">
        <v>22941</v>
      </c>
      <c r="D4014" t="s">
        <v>572</v>
      </c>
      <c r="E4014" t="s">
        <v>573</v>
      </c>
      <c r="F4014" t="s">
        <v>22942</v>
      </c>
      <c r="H4014" t="s">
        <v>22209</v>
      </c>
      <c r="J4014" t="s">
        <v>21968</v>
      </c>
      <c r="K4014" t="s">
        <v>302</v>
      </c>
      <c r="L4014" t="s">
        <v>303</v>
      </c>
      <c r="M4014" t="s">
        <v>17684</v>
      </c>
    </row>
    <row r="4015" spans="1:13" x14ac:dyDescent="0.2">
      <c r="A4015" t="s">
        <v>20685</v>
      </c>
      <c r="B4015" t="s">
        <v>20686</v>
      </c>
      <c r="C4015" t="s">
        <v>22943</v>
      </c>
      <c r="D4015" t="s">
        <v>22698</v>
      </c>
      <c r="E4015" t="s">
        <v>22944</v>
      </c>
      <c r="F4015" t="s">
        <v>22945</v>
      </c>
      <c r="G4015" t="s">
        <v>22739</v>
      </c>
      <c r="H4015" t="s">
        <v>4490</v>
      </c>
      <c r="J4015" t="s">
        <v>22946</v>
      </c>
      <c r="K4015" t="s">
        <v>22947</v>
      </c>
      <c r="L4015" t="s">
        <v>303</v>
      </c>
      <c r="M4015" t="s">
        <v>822</v>
      </c>
    </row>
    <row r="4016" spans="1:13" x14ac:dyDescent="0.2">
      <c r="A4016" t="s">
        <v>20685</v>
      </c>
      <c r="B4016" t="s">
        <v>20686</v>
      </c>
      <c r="C4016" t="s">
        <v>22948</v>
      </c>
      <c r="D4016" t="s">
        <v>572</v>
      </c>
      <c r="E4016" t="s">
        <v>573</v>
      </c>
      <c r="F4016" t="s">
        <v>22949</v>
      </c>
      <c r="G4016" t="s">
        <v>22531</v>
      </c>
      <c r="H4016" t="s">
        <v>4561</v>
      </c>
      <c r="I4016" t="s">
        <v>4490</v>
      </c>
      <c r="J4016" t="s">
        <v>22950</v>
      </c>
      <c r="K4016" t="s">
        <v>22951</v>
      </c>
      <c r="L4016" t="s">
        <v>303</v>
      </c>
      <c r="M4016" t="s">
        <v>7382</v>
      </c>
    </row>
    <row r="4017" spans="1:13" x14ac:dyDescent="0.2">
      <c r="A4017" t="s">
        <v>20685</v>
      </c>
      <c r="B4017" t="s">
        <v>20686</v>
      </c>
      <c r="C4017" t="s">
        <v>22952</v>
      </c>
      <c r="D4017" t="s">
        <v>22953</v>
      </c>
      <c r="E4017" t="s">
        <v>22954</v>
      </c>
      <c r="F4017" t="s">
        <v>22955</v>
      </c>
      <c r="G4017" t="s">
        <v>21960</v>
      </c>
      <c r="H4017" t="s">
        <v>21961</v>
      </c>
      <c r="J4017" t="s">
        <v>22956</v>
      </c>
      <c r="K4017" t="s">
        <v>22957</v>
      </c>
      <c r="L4017" t="s">
        <v>303</v>
      </c>
      <c r="M4017" t="s">
        <v>2647</v>
      </c>
    </row>
    <row r="4018" spans="1:13" x14ac:dyDescent="0.2">
      <c r="A4018" t="s">
        <v>20685</v>
      </c>
      <c r="B4018" t="s">
        <v>20686</v>
      </c>
      <c r="C4018" t="s">
        <v>22958</v>
      </c>
      <c r="D4018" t="s">
        <v>7008</v>
      </c>
      <c r="E4018" t="s">
        <v>296</v>
      </c>
      <c r="F4018" t="s">
        <v>3999</v>
      </c>
      <c r="G4018" t="s">
        <v>22959</v>
      </c>
      <c r="H4018" t="s">
        <v>22960</v>
      </c>
      <c r="I4018" t="s">
        <v>4525</v>
      </c>
      <c r="J4018" t="s">
        <v>22961</v>
      </c>
      <c r="K4018" t="s">
        <v>22962</v>
      </c>
      <c r="L4018" t="s">
        <v>303</v>
      </c>
      <c r="M4018" t="s">
        <v>22963</v>
      </c>
    </row>
    <row r="4019" spans="1:13" x14ac:dyDescent="0.2">
      <c r="A4019" t="s">
        <v>20685</v>
      </c>
      <c r="B4019" t="s">
        <v>20686</v>
      </c>
      <c r="C4019" t="s">
        <v>22964</v>
      </c>
      <c r="D4019" t="s">
        <v>349</v>
      </c>
      <c r="E4019" t="s">
        <v>424</v>
      </c>
      <c r="F4019" t="s">
        <v>22965</v>
      </c>
      <c r="G4019" t="s">
        <v>22768</v>
      </c>
      <c r="H4019" t="s">
        <v>21961</v>
      </c>
      <c r="J4019" t="s">
        <v>22769</v>
      </c>
      <c r="K4019" t="s">
        <v>22966</v>
      </c>
      <c r="L4019" t="s">
        <v>303</v>
      </c>
      <c r="M4019" t="s">
        <v>422</v>
      </c>
    </row>
    <row r="4020" spans="1:13" x14ac:dyDescent="0.2">
      <c r="A4020" t="s">
        <v>20685</v>
      </c>
      <c r="B4020" t="s">
        <v>20686</v>
      </c>
      <c r="C4020" t="s">
        <v>22967</v>
      </c>
      <c r="D4020" t="s">
        <v>394</v>
      </c>
      <c r="E4020" t="s">
        <v>1891</v>
      </c>
      <c r="F4020" t="s">
        <v>8792</v>
      </c>
      <c r="H4020" t="s">
        <v>22666</v>
      </c>
      <c r="I4020" t="s">
        <v>4490</v>
      </c>
      <c r="J4020" t="s">
        <v>22968</v>
      </c>
      <c r="K4020" t="s">
        <v>22969</v>
      </c>
      <c r="L4020" t="s">
        <v>303</v>
      </c>
      <c r="M4020" t="s">
        <v>22970</v>
      </c>
    </row>
    <row r="4021" spans="1:13" x14ac:dyDescent="0.2">
      <c r="A4021" t="s">
        <v>20685</v>
      </c>
      <c r="B4021" t="s">
        <v>20686</v>
      </c>
      <c r="C4021" t="s">
        <v>22971</v>
      </c>
      <c r="D4021" t="s">
        <v>22716</v>
      </c>
      <c r="E4021" t="s">
        <v>22717</v>
      </c>
      <c r="F4021" t="s">
        <v>22972</v>
      </c>
      <c r="H4021" t="s">
        <v>22209</v>
      </c>
      <c r="J4021" t="s">
        <v>22973</v>
      </c>
      <c r="K4021" t="s">
        <v>22974</v>
      </c>
      <c r="L4021" t="s">
        <v>303</v>
      </c>
      <c r="M4021" t="s">
        <v>22101</v>
      </c>
    </row>
    <row r="4022" spans="1:13" x14ac:dyDescent="0.2">
      <c r="A4022" t="s">
        <v>20685</v>
      </c>
      <c r="B4022" t="s">
        <v>20686</v>
      </c>
      <c r="C4022" t="s">
        <v>22975</v>
      </c>
      <c r="D4022" t="s">
        <v>572</v>
      </c>
      <c r="E4022" t="s">
        <v>573</v>
      </c>
      <c r="F4022" t="s">
        <v>22976</v>
      </c>
      <c r="H4022" t="s">
        <v>4525</v>
      </c>
      <c r="J4022" t="s">
        <v>22977</v>
      </c>
      <c r="K4022" t="s">
        <v>22978</v>
      </c>
      <c r="L4022" t="s">
        <v>303</v>
      </c>
      <c r="M4022" t="s">
        <v>4979</v>
      </c>
    </row>
    <row r="4023" spans="1:13" x14ac:dyDescent="0.2">
      <c r="A4023" t="s">
        <v>20685</v>
      </c>
      <c r="B4023" t="s">
        <v>20686</v>
      </c>
      <c r="C4023" t="s">
        <v>22979</v>
      </c>
      <c r="D4023" t="s">
        <v>349</v>
      </c>
      <c r="E4023" t="s">
        <v>424</v>
      </c>
      <c r="F4023" t="s">
        <v>22980</v>
      </c>
      <c r="G4023" t="s">
        <v>22981</v>
      </c>
      <c r="H4023" t="s">
        <v>4561</v>
      </c>
      <c r="J4023" t="s">
        <v>22982</v>
      </c>
      <c r="K4023" t="s">
        <v>22983</v>
      </c>
      <c r="L4023" t="s">
        <v>303</v>
      </c>
      <c r="M4023" t="s">
        <v>21918</v>
      </c>
    </row>
    <row r="4024" spans="1:13" x14ac:dyDescent="0.2">
      <c r="A4024" t="s">
        <v>20685</v>
      </c>
      <c r="B4024" t="s">
        <v>20686</v>
      </c>
      <c r="C4024" t="s">
        <v>22984</v>
      </c>
      <c r="D4024" t="s">
        <v>572</v>
      </c>
      <c r="E4024" t="s">
        <v>573</v>
      </c>
      <c r="F4024" t="s">
        <v>22985</v>
      </c>
      <c r="G4024" t="s">
        <v>22986</v>
      </c>
      <c r="H4024" t="s">
        <v>4518</v>
      </c>
      <c r="I4024" t="s">
        <v>22571</v>
      </c>
      <c r="J4024" t="s">
        <v>22987</v>
      </c>
      <c r="K4024" t="s">
        <v>22988</v>
      </c>
      <c r="L4024" t="s">
        <v>303</v>
      </c>
      <c r="M4024" t="s">
        <v>4979</v>
      </c>
    </row>
    <row r="4025" spans="1:13" x14ac:dyDescent="0.2">
      <c r="A4025" t="s">
        <v>20685</v>
      </c>
      <c r="B4025" t="s">
        <v>20686</v>
      </c>
      <c r="C4025" t="s">
        <v>22989</v>
      </c>
      <c r="D4025" t="s">
        <v>349</v>
      </c>
      <c r="E4025" t="s">
        <v>424</v>
      </c>
      <c r="F4025" t="s">
        <v>22990</v>
      </c>
      <c r="G4025" t="s">
        <v>4525</v>
      </c>
      <c r="J4025" t="s">
        <v>22991</v>
      </c>
      <c r="K4025" t="s">
        <v>22992</v>
      </c>
      <c r="L4025" t="s">
        <v>303</v>
      </c>
      <c r="M4025" t="s">
        <v>4457</v>
      </c>
    </row>
    <row r="4026" spans="1:13" x14ac:dyDescent="0.2">
      <c r="A4026" t="s">
        <v>20685</v>
      </c>
      <c r="B4026" t="s">
        <v>20686</v>
      </c>
      <c r="C4026" t="s">
        <v>22993</v>
      </c>
      <c r="D4026" t="s">
        <v>349</v>
      </c>
      <c r="F4026" t="s">
        <v>22994</v>
      </c>
      <c r="H4026" t="s">
        <v>22810</v>
      </c>
      <c r="I4026" t="s">
        <v>4490</v>
      </c>
      <c r="J4026" t="s">
        <v>22995</v>
      </c>
      <c r="K4026" t="s">
        <v>22996</v>
      </c>
      <c r="L4026" t="s">
        <v>303</v>
      </c>
      <c r="M4026" t="s">
        <v>422</v>
      </c>
    </row>
    <row r="4027" spans="1:13" x14ac:dyDescent="0.2">
      <c r="A4027" t="s">
        <v>20685</v>
      </c>
      <c r="B4027" t="s">
        <v>20686</v>
      </c>
      <c r="C4027" t="s">
        <v>22997</v>
      </c>
      <c r="D4027" t="s">
        <v>22998</v>
      </c>
      <c r="E4027" t="s">
        <v>10400</v>
      </c>
      <c r="F4027" t="s">
        <v>22999</v>
      </c>
      <c r="G4027" t="s">
        <v>23000</v>
      </c>
      <c r="H4027" t="s">
        <v>22661</v>
      </c>
      <c r="J4027" t="s">
        <v>23001</v>
      </c>
      <c r="K4027" t="s">
        <v>23002</v>
      </c>
      <c r="L4027" t="s">
        <v>303</v>
      </c>
      <c r="M4027" t="s">
        <v>15693</v>
      </c>
    </row>
    <row r="4028" spans="1:13" x14ac:dyDescent="0.2">
      <c r="A4028" t="s">
        <v>20685</v>
      </c>
      <c r="B4028" t="s">
        <v>20686</v>
      </c>
      <c r="C4028" t="s">
        <v>23003</v>
      </c>
      <c r="D4028" t="s">
        <v>349</v>
      </c>
      <c r="F4028" t="s">
        <v>23004</v>
      </c>
      <c r="H4028" t="s">
        <v>4518</v>
      </c>
      <c r="I4028" t="s">
        <v>22571</v>
      </c>
      <c r="J4028" t="s">
        <v>23005</v>
      </c>
      <c r="K4028" t="s">
        <v>23006</v>
      </c>
      <c r="L4028" t="s">
        <v>303</v>
      </c>
      <c r="M4028" t="s">
        <v>422</v>
      </c>
    </row>
    <row r="4029" spans="1:13" x14ac:dyDescent="0.2">
      <c r="A4029" t="s">
        <v>20685</v>
      </c>
      <c r="B4029" t="s">
        <v>20686</v>
      </c>
      <c r="C4029" t="s">
        <v>23007</v>
      </c>
      <c r="D4029" t="s">
        <v>23008</v>
      </c>
      <c r="E4029" t="s">
        <v>23009</v>
      </c>
      <c r="F4029" t="s">
        <v>23010</v>
      </c>
      <c r="G4029" t="s">
        <v>23011</v>
      </c>
      <c r="H4029" t="s">
        <v>4518</v>
      </c>
      <c r="I4029" t="s">
        <v>22012</v>
      </c>
      <c r="J4029" t="s">
        <v>23012</v>
      </c>
      <c r="K4029" t="s">
        <v>23013</v>
      </c>
      <c r="L4029" t="s">
        <v>303</v>
      </c>
      <c r="M4029" t="s">
        <v>23014</v>
      </c>
    </row>
    <row r="4030" spans="1:13" x14ac:dyDescent="0.2">
      <c r="A4030" t="s">
        <v>20685</v>
      </c>
      <c r="B4030" t="s">
        <v>20686</v>
      </c>
      <c r="C4030" t="s">
        <v>23015</v>
      </c>
      <c r="D4030" t="s">
        <v>572</v>
      </c>
      <c r="E4030" t="s">
        <v>573</v>
      </c>
      <c r="F4030" t="s">
        <v>23016</v>
      </c>
      <c r="G4030" t="s">
        <v>23017</v>
      </c>
      <c r="H4030" t="s">
        <v>4573</v>
      </c>
      <c r="I4030" t="s">
        <v>21961</v>
      </c>
      <c r="J4030" t="s">
        <v>23018</v>
      </c>
      <c r="K4030" t="s">
        <v>23019</v>
      </c>
      <c r="L4030" t="s">
        <v>303</v>
      </c>
      <c r="M4030" t="s">
        <v>1581</v>
      </c>
    </row>
    <row r="4031" spans="1:13" x14ac:dyDescent="0.2">
      <c r="A4031" t="s">
        <v>20685</v>
      </c>
      <c r="B4031" t="s">
        <v>20686</v>
      </c>
      <c r="C4031" t="s">
        <v>23020</v>
      </c>
      <c r="D4031" t="s">
        <v>349</v>
      </c>
      <c r="E4031" t="s">
        <v>424</v>
      </c>
      <c r="F4031" t="s">
        <v>1369</v>
      </c>
      <c r="G4031" t="s">
        <v>23021</v>
      </c>
      <c r="H4031" t="s">
        <v>23022</v>
      </c>
      <c r="J4031" t="s">
        <v>23023</v>
      </c>
      <c r="K4031" t="s">
        <v>23024</v>
      </c>
      <c r="L4031" t="s">
        <v>303</v>
      </c>
      <c r="M4031" t="s">
        <v>21918</v>
      </c>
    </row>
    <row r="4032" spans="1:13" x14ac:dyDescent="0.2">
      <c r="A4032" t="s">
        <v>20685</v>
      </c>
      <c r="B4032" t="s">
        <v>20686</v>
      </c>
      <c r="C4032" t="s">
        <v>23025</v>
      </c>
      <c r="D4032" t="s">
        <v>22671</v>
      </c>
      <c r="F4032" t="s">
        <v>23026</v>
      </c>
      <c r="G4032" t="s">
        <v>4525</v>
      </c>
      <c r="J4032" t="s">
        <v>23027</v>
      </c>
      <c r="K4032" t="s">
        <v>23028</v>
      </c>
      <c r="L4032" t="s">
        <v>303</v>
      </c>
      <c r="M4032" t="s">
        <v>11559</v>
      </c>
    </row>
    <row r="4033" spans="1:13" x14ac:dyDescent="0.2">
      <c r="A4033" t="s">
        <v>20685</v>
      </c>
      <c r="B4033" t="s">
        <v>20686</v>
      </c>
      <c r="C4033" t="s">
        <v>23029</v>
      </c>
      <c r="D4033" t="s">
        <v>349</v>
      </c>
      <c r="E4033" t="s">
        <v>424</v>
      </c>
      <c r="F4033" t="s">
        <v>23030</v>
      </c>
      <c r="G4033" t="s">
        <v>23031</v>
      </c>
      <c r="H4033" t="s">
        <v>4525</v>
      </c>
      <c r="J4033" t="s">
        <v>23032</v>
      </c>
      <c r="K4033" t="s">
        <v>23033</v>
      </c>
      <c r="L4033" t="s">
        <v>303</v>
      </c>
      <c r="M4033" t="s">
        <v>422</v>
      </c>
    </row>
    <row r="4034" spans="1:13" x14ac:dyDescent="0.2">
      <c r="A4034" t="s">
        <v>20685</v>
      </c>
      <c r="B4034" t="s">
        <v>20686</v>
      </c>
      <c r="C4034" t="s">
        <v>23034</v>
      </c>
      <c r="D4034" t="s">
        <v>23035</v>
      </c>
      <c r="E4034" t="s">
        <v>22457</v>
      </c>
      <c r="F4034" t="s">
        <v>23036</v>
      </c>
      <c r="G4034" t="s">
        <v>23037</v>
      </c>
      <c r="H4034" t="s">
        <v>4506</v>
      </c>
      <c r="J4034" t="s">
        <v>23038</v>
      </c>
      <c r="K4034" t="s">
        <v>23039</v>
      </c>
      <c r="L4034" t="s">
        <v>303</v>
      </c>
      <c r="M4034" t="s">
        <v>23040</v>
      </c>
    </row>
    <row r="4035" spans="1:13" x14ac:dyDescent="0.2">
      <c r="A4035" t="s">
        <v>20685</v>
      </c>
      <c r="B4035" t="s">
        <v>20686</v>
      </c>
      <c r="C4035" t="s">
        <v>23041</v>
      </c>
      <c r="D4035" t="s">
        <v>22755</v>
      </c>
      <c r="E4035" t="s">
        <v>23042</v>
      </c>
      <c r="F4035" t="s">
        <v>23043</v>
      </c>
      <c r="G4035" t="s">
        <v>23044</v>
      </c>
      <c r="H4035" t="s">
        <v>4533</v>
      </c>
      <c r="I4035" t="s">
        <v>4490</v>
      </c>
      <c r="J4035" t="s">
        <v>23045</v>
      </c>
      <c r="K4035" t="s">
        <v>23046</v>
      </c>
      <c r="L4035" t="s">
        <v>303</v>
      </c>
      <c r="M4035" t="s">
        <v>22761</v>
      </c>
    </row>
    <row r="4036" spans="1:13" x14ac:dyDescent="0.2">
      <c r="A4036" t="s">
        <v>20685</v>
      </c>
      <c r="B4036" t="s">
        <v>20686</v>
      </c>
      <c r="C4036" t="s">
        <v>23047</v>
      </c>
      <c r="D4036" t="s">
        <v>23048</v>
      </c>
      <c r="F4036" t="s">
        <v>4227</v>
      </c>
      <c r="G4036" t="s">
        <v>23049</v>
      </c>
      <c r="H4036" t="s">
        <v>4506</v>
      </c>
      <c r="I4036" t="s">
        <v>12665</v>
      </c>
      <c r="J4036" t="s">
        <v>23050</v>
      </c>
      <c r="K4036" t="s">
        <v>23051</v>
      </c>
      <c r="L4036" t="s">
        <v>303</v>
      </c>
      <c r="M4036" t="s">
        <v>5549</v>
      </c>
    </row>
    <row r="4037" spans="1:13" x14ac:dyDescent="0.2">
      <c r="A4037" t="s">
        <v>20685</v>
      </c>
      <c r="B4037" t="s">
        <v>20686</v>
      </c>
      <c r="C4037" t="s">
        <v>23052</v>
      </c>
      <c r="D4037" t="s">
        <v>23053</v>
      </c>
      <c r="E4037" t="s">
        <v>23054</v>
      </c>
      <c r="F4037" t="s">
        <v>23055</v>
      </c>
      <c r="G4037" t="s">
        <v>22106</v>
      </c>
      <c r="H4037" t="s">
        <v>4561</v>
      </c>
      <c r="J4037" t="s">
        <v>23056</v>
      </c>
      <c r="K4037" t="s">
        <v>23057</v>
      </c>
      <c r="L4037" t="s">
        <v>303</v>
      </c>
      <c r="M4037" t="s">
        <v>23058</v>
      </c>
    </row>
    <row r="4038" spans="1:13" x14ac:dyDescent="0.2">
      <c r="A4038" t="s">
        <v>20685</v>
      </c>
      <c r="B4038" t="s">
        <v>20686</v>
      </c>
      <c r="C4038" t="s">
        <v>23059</v>
      </c>
      <c r="D4038" t="s">
        <v>572</v>
      </c>
      <c r="E4038" t="s">
        <v>573</v>
      </c>
      <c r="F4038" t="s">
        <v>23060</v>
      </c>
      <c r="G4038" t="s">
        <v>23061</v>
      </c>
      <c r="H4038" t="s">
        <v>4506</v>
      </c>
      <c r="J4038" t="s">
        <v>23062</v>
      </c>
      <c r="K4038" t="s">
        <v>23063</v>
      </c>
      <c r="L4038" t="s">
        <v>303</v>
      </c>
      <c r="M4038" t="s">
        <v>23064</v>
      </c>
    </row>
    <row r="4039" spans="1:13" x14ac:dyDescent="0.2">
      <c r="A4039" t="s">
        <v>20685</v>
      </c>
      <c r="B4039" t="s">
        <v>20686</v>
      </c>
      <c r="C4039" t="s">
        <v>23065</v>
      </c>
      <c r="D4039" t="s">
        <v>23066</v>
      </c>
      <c r="F4039" t="s">
        <v>23067</v>
      </c>
      <c r="G4039" t="s">
        <v>4525</v>
      </c>
      <c r="J4039" t="s">
        <v>23068</v>
      </c>
      <c r="K4039" t="s">
        <v>23069</v>
      </c>
      <c r="L4039" t="s">
        <v>303</v>
      </c>
      <c r="M4039" t="s">
        <v>422</v>
      </c>
    </row>
    <row r="4040" spans="1:13" x14ac:dyDescent="0.2">
      <c r="A4040" t="s">
        <v>20685</v>
      </c>
      <c r="B4040" t="s">
        <v>20686</v>
      </c>
      <c r="C4040" t="s">
        <v>23070</v>
      </c>
      <c r="D4040" t="s">
        <v>349</v>
      </c>
      <c r="E4040" t="s">
        <v>424</v>
      </c>
      <c r="F4040" t="s">
        <v>484</v>
      </c>
      <c r="G4040" t="s">
        <v>23071</v>
      </c>
      <c r="H4040" t="s">
        <v>22173</v>
      </c>
      <c r="I4040" t="s">
        <v>21961</v>
      </c>
      <c r="J4040" t="s">
        <v>23072</v>
      </c>
      <c r="K4040" t="s">
        <v>23073</v>
      </c>
      <c r="L4040" t="s">
        <v>303</v>
      </c>
      <c r="M4040" t="s">
        <v>422</v>
      </c>
    </row>
    <row r="4041" spans="1:13" x14ac:dyDescent="0.2">
      <c r="A4041" t="s">
        <v>20685</v>
      </c>
      <c r="B4041" t="s">
        <v>20686</v>
      </c>
      <c r="C4041" t="s">
        <v>23074</v>
      </c>
      <c r="D4041" t="s">
        <v>8198</v>
      </c>
      <c r="F4041" t="s">
        <v>23075</v>
      </c>
      <c r="H4041" t="s">
        <v>20854</v>
      </c>
      <c r="I4041" t="s">
        <v>4490</v>
      </c>
      <c r="J4041" t="s">
        <v>23076</v>
      </c>
      <c r="K4041" t="s">
        <v>23077</v>
      </c>
      <c r="L4041" t="s">
        <v>303</v>
      </c>
      <c r="M4041" t="s">
        <v>20772</v>
      </c>
    </row>
    <row r="4042" spans="1:13" x14ac:dyDescent="0.2">
      <c r="A4042" t="s">
        <v>20685</v>
      </c>
      <c r="B4042" t="s">
        <v>20686</v>
      </c>
      <c r="C4042" t="s">
        <v>23078</v>
      </c>
      <c r="D4042" t="s">
        <v>23079</v>
      </c>
      <c r="E4042" t="s">
        <v>21116</v>
      </c>
      <c r="F4042" t="s">
        <v>23080</v>
      </c>
      <c r="G4042" t="s">
        <v>2176</v>
      </c>
      <c r="H4042" t="s">
        <v>4525</v>
      </c>
      <c r="J4042" t="s">
        <v>23081</v>
      </c>
      <c r="K4042" t="s">
        <v>302</v>
      </c>
      <c r="L4042" t="s">
        <v>120</v>
      </c>
      <c r="M4042" t="s">
        <v>422</v>
      </c>
    </row>
    <row r="4043" spans="1:13" x14ac:dyDescent="0.2">
      <c r="A4043" t="s">
        <v>20685</v>
      </c>
      <c r="B4043" t="s">
        <v>20686</v>
      </c>
      <c r="C4043" t="s">
        <v>23082</v>
      </c>
      <c r="D4043" t="s">
        <v>23083</v>
      </c>
      <c r="E4043" t="s">
        <v>23084</v>
      </c>
      <c r="F4043" t="s">
        <v>23085</v>
      </c>
      <c r="G4043" t="s">
        <v>18103</v>
      </c>
      <c r="H4043" t="s">
        <v>4498</v>
      </c>
      <c r="J4043" t="s">
        <v>23086</v>
      </c>
      <c r="K4043" t="s">
        <v>23087</v>
      </c>
      <c r="L4043" t="s">
        <v>303</v>
      </c>
      <c r="M4043" t="s">
        <v>23088</v>
      </c>
    </row>
    <row r="4044" spans="1:13" x14ac:dyDescent="0.2">
      <c r="A4044" t="s">
        <v>20685</v>
      </c>
      <c r="B4044" t="s">
        <v>20686</v>
      </c>
      <c r="C4044" t="s">
        <v>23089</v>
      </c>
      <c r="D4044" t="s">
        <v>572</v>
      </c>
      <c r="E4044" t="s">
        <v>573</v>
      </c>
      <c r="F4044" t="s">
        <v>23090</v>
      </c>
      <c r="H4044" t="s">
        <v>4518</v>
      </c>
      <c r="I4044" t="s">
        <v>22012</v>
      </c>
      <c r="J4044" t="s">
        <v>23091</v>
      </c>
      <c r="K4044" t="s">
        <v>23092</v>
      </c>
      <c r="L4044" t="s">
        <v>303</v>
      </c>
      <c r="M4044" t="s">
        <v>5402</v>
      </c>
    </row>
    <row r="4045" spans="1:13" x14ac:dyDescent="0.2">
      <c r="A4045" t="s">
        <v>20685</v>
      </c>
      <c r="B4045" t="s">
        <v>20686</v>
      </c>
      <c r="C4045" t="s">
        <v>23093</v>
      </c>
      <c r="D4045" t="s">
        <v>349</v>
      </c>
      <c r="F4045" t="s">
        <v>23094</v>
      </c>
      <c r="G4045" t="s">
        <v>4525</v>
      </c>
      <c r="J4045" t="s">
        <v>23095</v>
      </c>
      <c r="K4045" t="s">
        <v>23096</v>
      </c>
      <c r="L4045" t="s">
        <v>303</v>
      </c>
      <c r="M4045" t="s">
        <v>422</v>
      </c>
    </row>
    <row r="4046" spans="1:13" x14ac:dyDescent="0.2">
      <c r="A4046" t="s">
        <v>20685</v>
      </c>
      <c r="B4046" t="s">
        <v>20686</v>
      </c>
      <c r="C4046" t="s">
        <v>23097</v>
      </c>
      <c r="D4046" t="s">
        <v>23098</v>
      </c>
      <c r="E4046" t="s">
        <v>23099</v>
      </c>
      <c r="F4046" t="s">
        <v>23100</v>
      </c>
      <c r="G4046" t="s">
        <v>23101</v>
      </c>
      <c r="H4046" t="s">
        <v>4561</v>
      </c>
      <c r="I4046" t="s">
        <v>21935</v>
      </c>
      <c r="J4046" t="s">
        <v>23102</v>
      </c>
      <c r="K4046" t="s">
        <v>23103</v>
      </c>
      <c r="L4046" t="s">
        <v>303</v>
      </c>
      <c r="M4046" t="s">
        <v>3539</v>
      </c>
    </row>
    <row r="4047" spans="1:13" x14ac:dyDescent="0.2">
      <c r="A4047" t="s">
        <v>20685</v>
      </c>
      <c r="B4047" t="s">
        <v>20686</v>
      </c>
      <c r="C4047" t="s">
        <v>23104</v>
      </c>
      <c r="D4047" t="s">
        <v>2857</v>
      </c>
      <c r="F4047" t="s">
        <v>23105</v>
      </c>
      <c r="G4047" t="s">
        <v>23106</v>
      </c>
      <c r="H4047" t="s">
        <v>4567</v>
      </c>
      <c r="I4047" t="s">
        <v>4490</v>
      </c>
      <c r="J4047" t="s">
        <v>23107</v>
      </c>
      <c r="K4047" t="s">
        <v>23108</v>
      </c>
      <c r="L4047" t="s">
        <v>303</v>
      </c>
      <c r="M4047" t="s">
        <v>23109</v>
      </c>
    </row>
    <row r="4048" spans="1:13" x14ac:dyDescent="0.2">
      <c r="A4048" t="s">
        <v>20685</v>
      </c>
      <c r="B4048" t="s">
        <v>20686</v>
      </c>
      <c r="C4048" t="s">
        <v>23110</v>
      </c>
      <c r="D4048" t="s">
        <v>349</v>
      </c>
      <c r="E4048" t="s">
        <v>476</v>
      </c>
      <c r="F4048" t="s">
        <v>23111</v>
      </c>
      <c r="G4048" t="s">
        <v>23112</v>
      </c>
      <c r="H4048" t="s">
        <v>4589</v>
      </c>
      <c r="I4048" t="s">
        <v>21935</v>
      </c>
      <c r="J4048" t="s">
        <v>23113</v>
      </c>
      <c r="K4048" t="s">
        <v>23114</v>
      </c>
      <c r="L4048" t="s">
        <v>303</v>
      </c>
      <c r="M4048" t="s">
        <v>422</v>
      </c>
    </row>
    <row r="4049" spans="1:13" x14ac:dyDescent="0.2">
      <c r="A4049" t="s">
        <v>20685</v>
      </c>
      <c r="B4049" t="s">
        <v>20686</v>
      </c>
      <c r="C4049" t="s">
        <v>23115</v>
      </c>
      <c r="D4049" t="s">
        <v>366</v>
      </c>
      <c r="E4049" t="s">
        <v>10132</v>
      </c>
      <c r="F4049" t="s">
        <v>5448</v>
      </c>
      <c r="G4049" t="s">
        <v>23116</v>
      </c>
      <c r="H4049" t="s">
        <v>4506</v>
      </c>
      <c r="I4049" t="s">
        <v>12665</v>
      </c>
      <c r="J4049" t="s">
        <v>23117</v>
      </c>
      <c r="K4049" t="s">
        <v>23118</v>
      </c>
      <c r="L4049" t="s">
        <v>303</v>
      </c>
      <c r="M4049" t="s">
        <v>15276</v>
      </c>
    </row>
    <row r="4050" spans="1:13" x14ac:dyDescent="0.2">
      <c r="A4050" t="s">
        <v>20685</v>
      </c>
      <c r="B4050" t="s">
        <v>20686</v>
      </c>
      <c r="C4050" t="s">
        <v>23119</v>
      </c>
      <c r="D4050" t="s">
        <v>349</v>
      </c>
      <c r="E4050" t="s">
        <v>424</v>
      </c>
      <c r="F4050" t="s">
        <v>23120</v>
      </c>
      <c r="G4050" t="s">
        <v>23121</v>
      </c>
      <c r="H4050" t="s">
        <v>22629</v>
      </c>
      <c r="I4050" t="s">
        <v>21961</v>
      </c>
      <c r="J4050" t="s">
        <v>23122</v>
      </c>
      <c r="K4050" t="s">
        <v>23123</v>
      </c>
      <c r="L4050" t="s">
        <v>303</v>
      </c>
      <c r="M4050" t="s">
        <v>22101</v>
      </c>
    </row>
    <row r="4051" spans="1:13" x14ac:dyDescent="0.2">
      <c r="A4051" t="s">
        <v>20685</v>
      </c>
      <c r="B4051" t="s">
        <v>20686</v>
      </c>
      <c r="C4051" t="s">
        <v>23124</v>
      </c>
      <c r="D4051" t="s">
        <v>572</v>
      </c>
      <c r="E4051" t="s">
        <v>573</v>
      </c>
      <c r="F4051" t="s">
        <v>23125</v>
      </c>
      <c r="G4051" t="s">
        <v>22106</v>
      </c>
      <c r="H4051" t="s">
        <v>4561</v>
      </c>
      <c r="I4051" t="s">
        <v>4490</v>
      </c>
      <c r="J4051" t="s">
        <v>23126</v>
      </c>
      <c r="K4051" t="s">
        <v>23127</v>
      </c>
      <c r="L4051" t="s">
        <v>303</v>
      </c>
      <c r="M4051" t="s">
        <v>7382</v>
      </c>
    </row>
    <row r="4052" spans="1:13" x14ac:dyDescent="0.2">
      <c r="A4052" t="s">
        <v>20685</v>
      </c>
      <c r="B4052" t="s">
        <v>20686</v>
      </c>
      <c r="C4052" t="s">
        <v>23128</v>
      </c>
      <c r="D4052" t="s">
        <v>23129</v>
      </c>
      <c r="F4052" t="s">
        <v>484</v>
      </c>
      <c r="G4052" t="s">
        <v>23130</v>
      </c>
      <c r="H4052" t="s">
        <v>4525</v>
      </c>
      <c r="J4052" t="s">
        <v>23131</v>
      </c>
      <c r="K4052" t="s">
        <v>23132</v>
      </c>
      <c r="L4052" t="s">
        <v>303</v>
      </c>
      <c r="M4052" t="s">
        <v>23133</v>
      </c>
    </row>
    <row r="4053" spans="1:13" x14ac:dyDescent="0.2">
      <c r="A4053" t="s">
        <v>20685</v>
      </c>
      <c r="B4053" t="s">
        <v>20686</v>
      </c>
      <c r="C4053" t="s">
        <v>23134</v>
      </c>
      <c r="D4053" t="s">
        <v>564</v>
      </c>
      <c r="E4053" t="s">
        <v>296</v>
      </c>
      <c r="F4053" t="s">
        <v>23135</v>
      </c>
      <c r="G4053" t="s">
        <v>23136</v>
      </c>
      <c r="H4053" t="s">
        <v>23137</v>
      </c>
      <c r="I4053" t="s">
        <v>22012</v>
      </c>
      <c r="J4053" t="s">
        <v>23138</v>
      </c>
      <c r="K4053" t="s">
        <v>23139</v>
      </c>
      <c r="L4053" t="s">
        <v>303</v>
      </c>
      <c r="M4053" t="s">
        <v>422</v>
      </c>
    </row>
    <row r="4054" spans="1:13" x14ac:dyDescent="0.2">
      <c r="A4054" t="s">
        <v>20685</v>
      </c>
      <c r="B4054" t="s">
        <v>20686</v>
      </c>
      <c r="C4054" t="s">
        <v>23140</v>
      </c>
      <c r="D4054" t="s">
        <v>23141</v>
      </c>
      <c r="E4054" t="s">
        <v>23142</v>
      </c>
      <c r="F4054" t="s">
        <v>23143</v>
      </c>
      <c r="G4054" t="s">
        <v>23144</v>
      </c>
      <c r="H4054" t="s">
        <v>4525</v>
      </c>
      <c r="I4054" t="s">
        <v>21992</v>
      </c>
      <c r="J4054" t="s">
        <v>23145</v>
      </c>
      <c r="K4054" t="s">
        <v>23146</v>
      </c>
      <c r="L4054" t="s">
        <v>303</v>
      </c>
      <c r="M4054" t="s">
        <v>23147</v>
      </c>
    </row>
    <row r="4055" spans="1:13" x14ac:dyDescent="0.2">
      <c r="A4055" t="s">
        <v>20685</v>
      </c>
      <c r="B4055" t="s">
        <v>20686</v>
      </c>
      <c r="C4055" t="s">
        <v>23148</v>
      </c>
      <c r="D4055" t="s">
        <v>349</v>
      </c>
      <c r="E4055" t="s">
        <v>424</v>
      </c>
      <c r="F4055" t="s">
        <v>23149</v>
      </c>
      <c r="H4055" t="s">
        <v>4561</v>
      </c>
      <c r="J4055" t="s">
        <v>23150</v>
      </c>
      <c r="K4055" t="s">
        <v>23151</v>
      </c>
      <c r="L4055" t="s">
        <v>303</v>
      </c>
      <c r="M4055" t="s">
        <v>21918</v>
      </c>
    </row>
    <row r="4056" spans="1:13" x14ac:dyDescent="0.2">
      <c r="A4056" t="s">
        <v>20685</v>
      </c>
      <c r="B4056" t="s">
        <v>20686</v>
      </c>
      <c r="C4056" t="s">
        <v>23152</v>
      </c>
      <c r="D4056" t="s">
        <v>349</v>
      </c>
      <c r="E4056" t="s">
        <v>1348</v>
      </c>
      <c r="F4056" t="s">
        <v>22576</v>
      </c>
      <c r="G4056" t="s">
        <v>23153</v>
      </c>
      <c r="H4056" t="s">
        <v>22273</v>
      </c>
      <c r="I4056" t="s">
        <v>4490</v>
      </c>
      <c r="J4056" t="s">
        <v>23154</v>
      </c>
      <c r="K4056" t="s">
        <v>23155</v>
      </c>
      <c r="L4056" t="s">
        <v>303</v>
      </c>
      <c r="M4056" t="s">
        <v>21918</v>
      </c>
    </row>
    <row r="4057" spans="1:13" x14ac:dyDescent="0.2">
      <c r="A4057" t="s">
        <v>20685</v>
      </c>
      <c r="B4057" t="s">
        <v>20686</v>
      </c>
      <c r="C4057" t="s">
        <v>23156</v>
      </c>
      <c r="D4057" t="s">
        <v>349</v>
      </c>
      <c r="E4057" t="s">
        <v>720</v>
      </c>
      <c r="F4057" t="s">
        <v>23157</v>
      </c>
      <c r="G4057" t="s">
        <v>23158</v>
      </c>
      <c r="H4057" t="s">
        <v>22273</v>
      </c>
      <c r="I4057" t="s">
        <v>4490</v>
      </c>
      <c r="J4057" t="s">
        <v>23159</v>
      </c>
      <c r="K4057" t="s">
        <v>23160</v>
      </c>
      <c r="L4057" t="s">
        <v>303</v>
      </c>
      <c r="M4057" t="s">
        <v>23161</v>
      </c>
    </row>
    <row r="4058" spans="1:13" x14ac:dyDescent="0.2">
      <c r="A4058" t="s">
        <v>20685</v>
      </c>
      <c r="B4058" t="s">
        <v>20686</v>
      </c>
      <c r="C4058" t="s">
        <v>23162</v>
      </c>
      <c r="D4058" t="s">
        <v>4487</v>
      </c>
      <c r="F4058" t="s">
        <v>9301</v>
      </c>
      <c r="G4058" t="s">
        <v>23163</v>
      </c>
      <c r="H4058" t="s">
        <v>4489</v>
      </c>
      <c r="I4058" t="s">
        <v>4490</v>
      </c>
      <c r="J4058" t="s">
        <v>23164</v>
      </c>
      <c r="K4058" t="s">
        <v>23165</v>
      </c>
      <c r="L4058" t="s">
        <v>303</v>
      </c>
      <c r="M4058" t="s">
        <v>4493</v>
      </c>
    </row>
    <row r="4059" spans="1:13" x14ac:dyDescent="0.2">
      <c r="A4059" t="s">
        <v>20685</v>
      </c>
      <c r="B4059" t="s">
        <v>20686</v>
      </c>
      <c r="C4059" t="s">
        <v>23166</v>
      </c>
      <c r="D4059" t="s">
        <v>394</v>
      </c>
      <c r="E4059" t="s">
        <v>3638</v>
      </c>
      <c r="F4059" t="s">
        <v>23167</v>
      </c>
      <c r="G4059" t="s">
        <v>4532</v>
      </c>
      <c r="H4059" t="s">
        <v>4518</v>
      </c>
      <c r="J4059" t="s">
        <v>23168</v>
      </c>
      <c r="K4059" t="s">
        <v>23169</v>
      </c>
      <c r="L4059" t="s">
        <v>303</v>
      </c>
      <c r="M4059" t="s">
        <v>19127</v>
      </c>
    </row>
    <row r="4060" spans="1:13" x14ac:dyDescent="0.2">
      <c r="A4060" t="s">
        <v>20685</v>
      </c>
      <c r="B4060" t="s">
        <v>20686</v>
      </c>
      <c r="C4060" t="s">
        <v>23170</v>
      </c>
      <c r="D4060" t="s">
        <v>572</v>
      </c>
      <c r="E4060" t="s">
        <v>573</v>
      </c>
      <c r="F4060" t="s">
        <v>23171</v>
      </c>
      <c r="H4060" t="s">
        <v>4518</v>
      </c>
      <c r="I4060" t="s">
        <v>22012</v>
      </c>
      <c r="J4060" t="s">
        <v>23172</v>
      </c>
      <c r="K4060" t="s">
        <v>23173</v>
      </c>
      <c r="L4060" t="s">
        <v>303</v>
      </c>
      <c r="M4060" t="s">
        <v>5402</v>
      </c>
    </row>
    <row r="4061" spans="1:13" x14ac:dyDescent="0.2">
      <c r="A4061" t="s">
        <v>20685</v>
      </c>
      <c r="B4061" t="s">
        <v>20686</v>
      </c>
      <c r="C4061" t="s">
        <v>23174</v>
      </c>
      <c r="D4061" t="s">
        <v>349</v>
      </c>
      <c r="F4061" t="s">
        <v>23175</v>
      </c>
      <c r="H4061" t="s">
        <v>4506</v>
      </c>
      <c r="I4061" t="s">
        <v>12665</v>
      </c>
      <c r="J4061" t="s">
        <v>23176</v>
      </c>
      <c r="K4061" t="s">
        <v>23177</v>
      </c>
      <c r="L4061" t="s">
        <v>303</v>
      </c>
      <c r="M4061" t="s">
        <v>422</v>
      </c>
    </row>
    <row r="4062" spans="1:13" x14ac:dyDescent="0.2">
      <c r="A4062" t="s">
        <v>20685</v>
      </c>
      <c r="B4062" t="s">
        <v>20686</v>
      </c>
      <c r="C4062" t="s">
        <v>23178</v>
      </c>
      <c r="D4062" t="s">
        <v>4763</v>
      </c>
      <c r="E4062" t="s">
        <v>1375</v>
      </c>
      <c r="F4062" t="s">
        <v>23179</v>
      </c>
      <c r="H4062" t="s">
        <v>4561</v>
      </c>
      <c r="J4062" t="s">
        <v>23180</v>
      </c>
      <c r="K4062" t="s">
        <v>23181</v>
      </c>
      <c r="L4062" t="s">
        <v>303</v>
      </c>
      <c r="M4062" t="s">
        <v>2054</v>
      </c>
    </row>
    <row r="4063" spans="1:13" x14ac:dyDescent="0.2">
      <c r="A4063" t="s">
        <v>20685</v>
      </c>
      <c r="B4063" t="s">
        <v>20686</v>
      </c>
      <c r="C4063" t="s">
        <v>23182</v>
      </c>
      <c r="D4063" t="s">
        <v>349</v>
      </c>
      <c r="E4063" t="s">
        <v>424</v>
      </c>
      <c r="F4063" t="s">
        <v>23183</v>
      </c>
      <c r="G4063" t="s">
        <v>22429</v>
      </c>
      <c r="H4063" t="s">
        <v>4561</v>
      </c>
      <c r="J4063" t="s">
        <v>23184</v>
      </c>
      <c r="K4063" t="s">
        <v>23185</v>
      </c>
      <c r="L4063" t="s">
        <v>303</v>
      </c>
      <c r="M4063" t="s">
        <v>21918</v>
      </c>
    </row>
    <row r="4064" spans="1:13" x14ac:dyDescent="0.2">
      <c r="A4064" t="s">
        <v>20685</v>
      </c>
      <c r="B4064" t="s">
        <v>20686</v>
      </c>
      <c r="C4064" t="s">
        <v>23186</v>
      </c>
      <c r="D4064" t="s">
        <v>394</v>
      </c>
      <c r="E4064" t="s">
        <v>500</v>
      </c>
      <c r="F4064" t="s">
        <v>23187</v>
      </c>
      <c r="H4064" t="s">
        <v>4589</v>
      </c>
      <c r="J4064" t="s">
        <v>23188</v>
      </c>
      <c r="K4064" t="s">
        <v>302</v>
      </c>
      <c r="L4064" t="s">
        <v>303</v>
      </c>
      <c r="M4064" t="s">
        <v>23189</v>
      </c>
    </row>
    <row r="4065" spans="1:13" x14ac:dyDescent="0.2">
      <c r="A4065" t="s">
        <v>20685</v>
      </c>
      <c r="B4065" t="s">
        <v>20686</v>
      </c>
      <c r="C4065" t="s">
        <v>23190</v>
      </c>
      <c r="D4065" t="s">
        <v>4487</v>
      </c>
      <c r="E4065" t="s">
        <v>23191</v>
      </c>
      <c r="F4065" t="s">
        <v>23192</v>
      </c>
      <c r="G4065" t="s">
        <v>23193</v>
      </c>
      <c r="H4065" t="s">
        <v>4518</v>
      </c>
      <c r="J4065" t="s">
        <v>23194</v>
      </c>
      <c r="K4065" t="s">
        <v>23195</v>
      </c>
      <c r="L4065" t="s">
        <v>303</v>
      </c>
      <c r="M4065" t="s">
        <v>2096</v>
      </c>
    </row>
    <row r="4066" spans="1:13" x14ac:dyDescent="0.2">
      <c r="A4066" t="s">
        <v>20685</v>
      </c>
      <c r="B4066" t="s">
        <v>20686</v>
      </c>
      <c r="C4066" t="s">
        <v>23196</v>
      </c>
      <c r="D4066" t="s">
        <v>22306</v>
      </c>
      <c r="E4066" t="s">
        <v>23197</v>
      </c>
      <c r="F4066" t="s">
        <v>23198</v>
      </c>
      <c r="H4066" t="s">
        <v>23199</v>
      </c>
      <c r="I4066" t="s">
        <v>4561</v>
      </c>
      <c r="J4066" t="s">
        <v>23200</v>
      </c>
      <c r="K4066" t="s">
        <v>23201</v>
      </c>
      <c r="L4066" t="s">
        <v>303</v>
      </c>
      <c r="M4066" t="s">
        <v>16415</v>
      </c>
    </row>
    <row r="4067" spans="1:13" x14ac:dyDescent="0.2">
      <c r="A4067" t="s">
        <v>20685</v>
      </c>
      <c r="B4067" t="s">
        <v>20686</v>
      </c>
      <c r="C4067" t="s">
        <v>23202</v>
      </c>
      <c r="D4067" t="s">
        <v>295</v>
      </c>
      <c r="E4067" t="s">
        <v>296</v>
      </c>
      <c r="F4067" t="s">
        <v>23203</v>
      </c>
      <c r="H4067" t="s">
        <v>4579</v>
      </c>
      <c r="I4067" t="s">
        <v>4490</v>
      </c>
      <c r="J4067" t="s">
        <v>23204</v>
      </c>
      <c r="K4067" t="s">
        <v>23205</v>
      </c>
      <c r="L4067" t="s">
        <v>303</v>
      </c>
      <c r="M4067" t="s">
        <v>1684</v>
      </c>
    </row>
    <row r="4068" spans="1:13" x14ac:dyDescent="0.2">
      <c r="A4068" t="s">
        <v>20685</v>
      </c>
      <c r="B4068" t="s">
        <v>20686</v>
      </c>
      <c r="C4068" t="s">
        <v>23206</v>
      </c>
      <c r="D4068" t="s">
        <v>23207</v>
      </c>
      <c r="E4068" t="s">
        <v>23208</v>
      </c>
      <c r="F4068" t="s">
        <v>23209</v>
      </c>
      <c r="G4068" t="s">
        <v>23210</v>
      </c>
      <c r="H4068" t="s">
        <v>4579</v>
      </c>
      <c r="I4068" t="s">
        <v>4490</v>
      </c>
      <c r="J4068" t="s">
        <v>23211</v>
      </c>
      <c r="K4068" t="s">
        <v>23212</v>
      </c>
      <c r="L4068" t="s">
        <v>303</v>
      </c>
      <c r="M4068" t="s">
        <v>2054</v>
      </c>
    </row>
    <row r="4069" spans="1:13" x14ac:dyDescent="0.2">
      <c r="A4069" t="s">
        <v>20685</v>
      </c>
      <c r="B4069" t="s">
        <v>20686</v>
      </c>
      <c r="C4069" t="s">
        <v>23213</v>
      </c>
      <c r="D4069" t="s">
        <v>23214</v>
      </c>
      <c r="E4069" t="s">
        <v>23215</v>
      </c>
      <c r="F4069" t="s">
        <v>23216</v>
      </c>
      <c r="H4069" t="s">
        <v>4525</v>
      </c>
      <c r="J4069" t="s">
        <v>23217</v>
      </c>
      <c r="K4069" t="s">
        <v>23218</v>
      </c>
      <c r="L4069" t="s">
        <v>303</v>
      </c>
      <c r="M4069" t="s">
        <v>651</v>
      </c>
    </row>
    <row r="4070" spans="1:13" x14ac:dyDescent="0.2">
      <c r="A4070" t="s">
        <v>20685</v>
      </c>
      <c r="B4070" t="s">
        <v>20686</v>
      </c>
      <c r="C4070" t="s">
        <v>23219</v>
      </c>
      <c r="D4070" t="s">
        <v>22136</v>
      </c>
      <c r="F4070" t="s">
        <v>23220</v>
      </c>
      <c r="H4070" t="s">
        <v>22520</v>
      </c>
      <c r="I4070" t="s">
        <v>4490</v>
      </c>
      <c r="J4070" t="s">
        <v>23221</v>
      </c>
      <c r="K4070" t="s">
        <v>23222</v>
      </c>
      <c r="L4070" t="s">
        <v>303</v>
      </c>
      <c r="M4070" t="s">
        <v>1190</v>
      </c>
    </row>
    <row r="4071" spans="1:13" x14ac:dyDescent="0.2">
      <c r="A4071" t="s">
        <v>20685</v>
      </c>
      <c r="B4071" t="s">
        <v>20686</v>
      </c>
      <c r="C4071" t="s">
        <v>23223</v>
      </c>
      <c r="D4071" t="s">
        <v>572</v>
      </c>
      <c r="E4071" t="s">
        <v>573</v>
      </c>
      <c r="F4071" t="s">
        <v>23224</v>
      </c>
      <c r="G4071" t="s">
        <v>23225</v>
      </c>
      <c r="I4071" t="s">
        <v>4525</v>
      </c>
      <c r="J4071" t="s">
        <v>23226</v>
      </c>
      <c r="K4071" t="s">
        <v>23227</v>
      </c>
      <c r="L4071" t="s">
        <v>303</v>
      </c>
      <c r="M4071" t="s">
        <v>17684</v>
      </c>
    </row>
    <row r="4072" spans="1:13" x14ac:dyDescent="0.2">
      <c r="A4072" t="s">
        <v>20685</v>
      </c>
      <c r="B4072" t="s">
        <v>20686</v>
      </c>
      <c r="C4072" t="s">
        <v>23228</v>
      </c>
      <c r="D4072" t="s">
        <v>23229</v>
      </c>
      <c r="E4072" t="s">
        <v>23230</v>
      </c>
      <c r="F4072" t="s">
        <v>23231</v>
      </c>
      <c r="G4072" t="s">
        <v>23232</v>
      </c>
      <c r="H4072" t="s">
        <v>4561</v>
      </c>
      <c r="J4072" t="s">
        <v>23233</v>
      </c>
      <c r="K4072" t="s">
        <v>23234</v>
      </c>
      <c r="L4072" t="s">
        <v>303</v>
      </c>
      <c r="M4072" t="s">
        <v>4493</v>
      </c>
    </row>
    <row r="4073" spans="1:13" x14ac:dyDescent="0.2">
      <c r="A4073" t="s">
        <v>20685</v>
      </c>
      <c r="B4073" t="s">
        <v>20686</v>
      </c>
      <c r="C4073" t="s">
        <v>23235</v>
      </c>
      <c r="D4073" t="s">
        <v>23236</v>
      </c>
      <c r="E4073" t="s">
        <v>23237</v>
      </c>
      <c r="F4073" t="s">
        <v>23238</v>
      </c>
      <c r="G4073" t="s">
        <v>4489</v>
      </c>
      <c r="H4073" t="s">
        <v>4490</v>
      </c>
      <c r="J4073" t="s">
        <v>22856</v>
      </c>
      <c r="K4073" t="s">
        <v>23239</v>
      </c>
      <c r="L4073" t="s">
        <v>303</v>
      </c>
      <c r="M4073" t="s">
        <v>12039</v>
      </c>
    </row>
    <row r="4074" spans="1:13" x14ac:dyDescent="0.2">
      <c r="A4074" t="s">
        <v>20685</v>
      </c>
      <c r="B4074" t="s">
        <v>20686</v>
      </c>
      <c r="C4074" t="s">
        <v>23240</v>
      </c>
      <c r="D4074" t="s">
        <v>572</v>
      </c>
      <c r="E4074" t="s">
        <v>573</v>
      </c>
      <c r="F4074" t="s">
        <v>23241</v>
      </c>
      <c r="H4074" t="s">
        <v>4579</v>
      </c>
      <c r="I4074" t="s">
        <v>4490</v>
      </c>
      <c r="J4074" t="s">
        <v>23242</v>
      </c>
      <c r="K4074" t="s">
        <v>23243</v>
      </c>
      <c r="L4074" t="s">
        <v>303</v>
      </c>
      <c r="M4074" t="s">
        <v>22317</v>
      </c>
    </row>
    <row r="4075" spans="1:13" x14ac:dyDescent="0.2">
      <c r="A4075" t="s">
        <v>20685</v>
      </c>
      <c r="B4075" t="s">
        <v>20686</v>
      </c>
      <c r="C4075" t="s">
        <v>23244</v>
      </c>
      <c r="D4075" t="s">
        <v>572</v>
      </c>
      <c r="E4075" t="s">
        <v>573</v>
      </c>
      <c r="F4075" t="s">
        <v>23245</v>
      </c>
      <c r="G4075" t="s">
        <v>23246</v>
      </c>
      <c r="H4075" t="s">
        <v>4561</v>
      </c>
      <c r="I4075" t="s">
        <v>4490</v>
      </c>
      <c r="J4075" t="s">
        <v>23247</v>
      </c>
      <c r="K4075" t="s">
        <v>23248</v>
      </c>
      <c r="L4075" t="s">
        <v>303</v>
      </c>
      <c r="M4075" t="s">
        <v>7382</v>
      </c>
    </row>
    <row r="4076" spans="1:13" x14ac:dyDescent="0.2">
      <c r="A4076" t="s">
        <v>20685</v>
      </c>
      <c r="B4076" t="s">
        <v>20686</v>
      </c>
      <c r="C4076" t="s">
        <v>23249</v>
      </c>
      <c r="D4076" t="s">
        <v>349</v>
      </c>
      <c r="E4076" t="s">
        <v>424</v>
      </c>
      <c r="F4076" t="s">
        <v>23250</v>
      </c>
      <c r="G4076" t="s">
        <v>23251</v>
      </c>
      <c r="H4076" t="s">
        <v>4525</v>
      </c>
      <c r="J4076" t="s">
        <v>23252</v>
      </c>
      <c r="K4076" t="s">
        <v>23253</v>
      </c>
      <c r="L4076" t="s">
        <v>303</v>
      </c>
      <c r="M4076" t="s">
        <v>23254</v>
      </c>
    </row>
    <row r="4077" spans="1:13" x14ac:dyDescent="0.2">
      <c r="A4077" t="s">
        <v>20685</v>
      </c>
      <c r="B4077" t="s">
        <v>20686</v>
      </c>
      <c r="C4077" t="s">
        <v>23255</v>
      </c>
      <c r="D4077" t="s">
        <v>572</v>
      </c>
      <c r="E4077" t="s">
        <v>573</v>
      </c>
      <c r="F4077" t="s">
        <v>23256</v>
      </c>
      <c r="G4077" t="s">
        <v>4588</v>
      </c>
      <c r="H4077" t="s">
        <v>4589</v>
      </c>
      <c r="J4077" t="s">
        <v>4590</v>
      </c>
      <c r="K4077" t="s">
        <v>23257</v>
      </c>
      <c r="L4077" t="s">
        <v>303</v>
      </c>
      <c r="M4077" t="s">
        <v>17684</v>
      </c>
    </row>
    <row r="4078" spans="1:13" x14ac:dyDescent="0.2">
      <c r="A4078" t="s">
        <v>20685</v>
      </c>
      <c r="B4078" t="s">
        <v>20686</v>
      </c>
      <c r="C4078" t="s">
        <v>23258</v>
      </c>
      <c r="D4078" t="s">
        <v>349</v>
      </c>
      <c r="F4078" t="s">
        <v>23259</v>
      </c>
      <c r="G4078" t="s">
        <v>22666</v>
      </c>
      <c r="H4078" t="s">
        <v>4490</v>
      </c>
      <c r="J4078" t="s">
        <v>23260</v>
      </c>
      <c r="K4078" t="s">
        <v>23261</v>
      </c>
      <c r="L4078" t="s">
        <v>303</v>
      </c>
      <c r="M4078" t="s">
        <v>422</v>
      </c>
    </row>
    <row r="4079" spans="1:13" x14ac:dyDescent="0.2">
      <c r="A4079" t="s">
        <v>20685</v>
      </c>
      <c r="B4079" t="s">
        <v>20686</v>
      </c>
      <c r="C4079" t="s">
        <v>23262</v>
      </c>
      <c r="D4079" t="s">
        <v>492</v>
      </c>
      <c r="E4079" t="s">
        <v>493</v>
      </c>
      <c r="F4079" t="s">
        <v>23263</v>
      </c>
      <c r="H4079" t="s">
        <v>20854</v>
      </c>
      <c r="J4079" t="s">
        <v>23264</v>
      </c>
      <c r="K4079" t="s">
        <v>23265</v>
      </c>
      <c r="L4079" t="s">
        <v>303</v>
      </c>
      <c r="M4079" t="s">
        <v>431</v>
      </c>
    </row>
    <row r="4080" spans="1:13" x14ac:dyDescent="0.2">
      <c r="A4080" t="s">
        <v>20685</v>
      </c>
      <c r="B4080" t="s">
        <v>20686</v>
      </c>
      <c r="C4080" t="s">
        <v>23266</v>
      </c>
      <c r="D4080" t="s">
        <v>572</v>
      </c>
      <c r="E4080" t="s">
        <v>573</v>
      </c>
      <c r="F4080" t="s">
        <v>23267</v>
      </c>
      <c r="G4080" t="s">
        <v>4525</v>
      </c>
      <c r="J4080" t="s">
        <v>23268</v>
      </c>
      <c r="K4080" t="s">
        <v>23269</v>
      </c>
      <c r="L4080" t="s">
        <v>303</v>
      </c>
      <c r="M4080" t="s">
        <v>17684</v>
      </c>
    </row>
    <row r="4081" spans="1:13" x14ac:dyDescent="0.2">
      <c r="A4081" t="s">
        <v>20685</v>
      </c>
      <c r="B4081" t="s">
        <v>20686</v>
      </c>
      <c r="C4081" t="s">
        <v>23270</v>
      </c>
      <c r="D4081" t="s">
        <v>23271</v>
      </c>
      <c r="F4081" t="s">
        <v>484</v>
      </c>
      <c r="G4081" t="s">
        <v>1280</v>
      </c>
      <c r="H4081" t="s">
        <v>23272</v>
      </c>
      <c r="I4081" t="s">
        <v>4490</v>
      </c>
      <c r="J4081" t="s">
        <v>23273</v>
      </c>
      <c r="K4081" t="s">
        <v>23274</v>
      </c>
      <c r="L4081" t="s">
        <v>303</v>
      </c>
      <c r="M4081" t="s">
        <v>1908</v>
      </c>
    </row>
    <row r="4082" spans="1:13" x14ac:dyDescent="0.2">
      <c r="A4082" t="s">
        <v>20685</v>
      </c>
      <c r="B4082" t="s">
        <v>20686</v>
      </c>
      <c r="C4082" t="s">
        <v>23275</v>
      </c>
      <c r="D4082" t="s">
        <v>22853</v>
      </c>
      <c r="E4082" t="s">
        <v>22854</v>
      </c>
      <c r="F4082" t="s">
        <v>23276</v>
      </c>
      <c r="G4082" t="s">
        <v>4489</v>
      </c>
      <c r="H4082" t="s">
        <v>4490</v>
      </c>
      <c r="J4082" t="s">
        <v>23277</v>
      </c>
      <c r="K4082" t="s">
        <v>23278</v>
      </c>
      <c r="L4082" t="s">
        <v>303</v>
      </c>
      <c r="M4082" t="s">
        <v>3383</v>
      </c>
    </row>
    <row r="4083" spans="1:13" x14ac:dyDescent="0.2">
      <c r="A4083" t="s">
        <v>20685</v>
      </c>
      <c r="B4083" t="s">
        <v>20686</v>
      </c>
      <c r="C4083" t="s">
        <v>23279</v>
      </c>
      <c r="D4083" t="s">
        <v>366</v>
      </c>
      <c r="F4083" t="s">
        <v>22077</v>
      </c>
      <c r="G4083" t="s">
        <v>22078</v>
      </c>
      <c r="H4083" t="s">
        <v>23280</v>
      </c>
      <c r="I4083" t="s">
        <v>23281</v>
      </c>
      <c r="J4083" t="s">
        <v>23282</v>
      </c>
      <c r="K4083" t="s">
        <v>23283</v>
      </c>
      <c r="L4083" t="s">
        <v>303</v>
      </c>
      <c r="M4083" t="s">
        <v>15878</v>
      </c>
    </row>
    <row r="4084" spans="1:13" x14ac:dyDescent="0.2">
      <c r="A4084" t="s">
        <v>20685</v>
      </c>
      <c r="B4084" t="s">
        <v>20686</v>
      </c>
      <c r="C4084" t="s">
        <v>23284</v>
      </c>
      <c r="D4084" t="s">
        <v>23285</v>
      </c>
      <c r="E4084" t="s">
        <v>22860</v>
      </c>
      <c r="F4084" t="s">
        <v>23286</v>
      </c>
      <c r="G4084" t="s">
        <v>952</v>
      </c>
      <c r="H4084" t="s">
        <v>22810</v>
      </c>
      <c r="I4084" t="s">
        <v>4490</v>
      </c>
      <c r="J4084" t="s">
        <v>23287</v>
      </c>
      <c r="K4084" t="s">
        <v>23288</v>
      </c>
      <c r="L4084" t="s">
        <v>303</v>
      </c>
      <c r="M4084" t="s">
        <v>422</v>
      </c>
    </row>
    <row r="4085" spans="1:13" x14ac:dyDescent="0.2">
      <c r="A4085" t="s">
        <v>20685</v>
      </c>
      <c r="B4085" t="s">
        <v>20686</v>
      </c>
      <c r="C4085" t="s">
        <v>23289</v>
      </c>
      <c r="D4085" t="s">
        <v>22123</v>
      </c>
      <c r="F4085" t="s">
        <v>23290</v>
      </c>
      <c r="H4085" t="s">
        <v>4518</v>
      </c>
      <c r="I4085" t="s">
        <v>22012</v>
      </c>
      <c r="J4085" t="s">
        <v>23291</v>
      </c>
      <c r="K4085" t="s">
        <v>23292</v>
      </c>
      <c r="L4085" t="s">
        <v>303</v>
      </c>
      <c r="M4085" t="s">
        <v>4650</v>
      </c>
    </row>
    <row r="4086" spans="1:13" x14ac:dyDescent="0.2">
      <c r="A4086" t="s">
        <v>20685</v>
      </c>
      <c r="B4086" t="s">
        <v>20686</v>
      </c>
      <c r="C4086" t="s">
        <v>23293</v>
      </c>
      <c r="D4086" t="s">
        <v>22546</v>
      </c>
      <c r="E4086" t="s">
        <v>22547</v>
      </c>
      <c r="F4086" t="s">
        <v>23294</v>
      </c>
      <c r="G4086" t="s">
        <v>23295</v>
      </c>
      <c r="H4086" t="s">
        <v>23296</v>
      </c>
      <c r="I4086" t="s">
        <v>4525</v>
      </c>
      <c r="J4086" t="s">
        <v>23297</v>
      </c>
      <c r="K4086" t="s">
        <v>23298</v>
      </c>
      <c r="L4086" t="s">
        <v>303</v>
      </c>
      <c r="M4086" t="s">
        <v>5722</v>
      </c>
    </row>
    <row r="4087" spans="1:13" x14ac:dyDescent="0.2">
      <c r="A4087" t="s">
        <v>20685</v>
      </c>
      <c r="B4087" t="s">
        <v>20686</v>
      </c>
      <c r="C4087" t="s">
        <v>23299</v>
      </c>
      <c r="D4087" t="s">
        <v>23300</v>
      </c>
      <c r="F4087" t="s">
        <v>23301</v>
      </c>
      <c r="G4087" t="s">
        <v>22106</v>
      </c>
      <c r="H4087" t="s">
        <v>4561</v>
      </c>
      <c r="J4087" t="s">
        <v>23302</v>
      </c>
      <c r="K4087" t="s">
        <v>23303</v>
      </c>
      <c r="L4087" t="s">
        <v>303</v>
      </c>
      <c r="M4087" t="s">
        <v>908</v>
      </c>
    </row>
    <row r="4088" spans="1:13" x14ac:dyDescent="0.2">
      <c r="A4088" t="s">
        <v>20685</v>
      </c>
      <c r="B4088" t="s">
        <v>20686</v>
      </c>
      <c r="C4088" t="s">
        <v>23304</v>
      </c>
      <c r="D4088" t="s">
        <v>572</v>
      </c>
      <c r="E4088" t="s">
        <v>573</v>
      </c>
      <c r="F4088" t="s">
        <v>23305</v>
      </c>
      <c r="G4088" t="s">
        <v>23306</v>
      </c>
      <c r="H4088" t="s">
        <v>22744</v>
      </c>
      <c r="I4088" t="s">
        <v>12665</v>
      </c>
      <c r="J4088" t="s">
        <v>23307</v>
      </c>
      <c r="K4088" t="s">
        <v>23308</v>
      </c>
      <c r="L4088" t="s">
        <v>303</v>
      </c>
      <c r="M4088" t="s">
        <v>1782</v>
      </c>
    </row>
    <row r="4089" spans="1:13" x14ac:dyDescent="0.2">
      <c r="A4089" t="s">
        <v>20685</v>
      </c>
      <c r="B4089" t="s">
        <v>20686</v>
      </c>
      <c r="C4089" t="s">
        <v>23309</v>
      </c>
      <c r="D4089" t="s">
        <v>23310</v>
      </c>
      <c r="E4089" t="s">
        <v>23311</v>
      </c>
      <c r="F4089" t="s">
        <v>23312</v>
      </c>
      <c r="G4089" t="s">
        <v>23313</v>
      </c>
      <c r="H4089" t="s">
        <v>4506</v>
      </c>
      <c r="I4089" t="s">
        <v>23314</v>
      </c>
      <c r="J4089" t="s">
        <v>23315</v>
      </c>
      <c r="K4089" t="s">
        <v>302</v>
      </c>
      <c r="L4089" t="s">
        <v>303</v>
      </c>
      <c r="M4089" t="s">
        <v>7030</v>
      </c>
    </row>
    <row r="4090" spans="1:13" x14ac:dyDescent="0.2">
      <c r="A4090" t="s">
        <v>20685</v>
      </c>
      <c r="B4090" t="s">
        <v>20686</v>
      </c>
      <c r="C4090" t="s">
        <v>23316</v>
      </c>
      <c r="D4090" t="s">
        <v>349</v>
      </c>
      <c r="E4090" t="s">
        <v>424</v>
      </c>
      <c r="F4090" t="s">
        <v>23317</v>
      </c>
      <c r="H4090" t="s">
        <v>4525</v>
      </c>
      <c r="I4090" t="s">
        <v>21961</v>
      </c>
      <c r="J4090" t="s">
        <v>23318</v>
      </c>
      <c r="K4090" t="s">
        <v>23319</v>
      </c>
      <c r="L4090" t="s">
        <v>303</v>
      </c>
      <c r="M4090" t="s">
        <v>14432</v>
      </c>
    </row>
    <row r="4091" spans="1:13" x14ac:dyDescent="0.2">
      <c r="A4091" t="s">
        <v>20685</v>
      </c>
      <c r="B4091" t="s">
        <v>20686</v>
      </c>
      <c r="C4091" t="s">
        <v>23320</v>
      </c>
      <c r="D4091" t="s">
        <v>23321</v>
      </c>
      <c r="E4091" t="s">
        <v>23322</v>
      </c>
      <c r="F4091" t="s">
        <v>23323</v>
      </c>
      <c r="H4091" t="s">
        <v>22017</v>
      </c>
      <c r="I4091" t="s">
        <v>12665</v>
      </c>
      <c r="J4091" t="s">
        <v>23324</v>
      </c>
      <c r="K4091" t="s">
        <v>23325</v>
      </c>
      <c r="L4091" t="s">
        <v>303</v>
      </c>
      <c r="M4091" t="s">
        <v>23326</v>
      </c>
    </row>
    <row r="4092" spans="1:13" x14ac:dyDescent="0.2">
      <c r="A4092" t="s">
        <v>20685</v>
      </c>
      <c r="B4092" t="s">
        <v>20686</v>
      </c>
      <c r="C4092" t="s">
        <v>23327</v>
      </c>
      <c r="D4092" t="s">
        <v>349</v>
      </c>
      <c r="E4092" t="s">
        <v>1348</v>
      </c>
      <c r="F4092" t="s">
        <v>23328</v>
      </c>
      <c r="G4092" t="s">
        <v>21941</v>
      </c>
      <c r="H4092" t="s">
        <v>21961</v>
      </c>
      <c r="J4092" t="s">
        <v>23329</v>
      </c>
      <c r="K4092" t="s">
        <v>23330</v>
      </c>
      <c r="L4092" t="s">
        <v>303</v>
      </c>
      <c r="M4092" t="s">
        <v>422</v>
      </c>
    </row>
    <row r="4093" spans="1:13" x14ac:dyDescent="0.2">
      <c r="A4093" t="s">
        <v>20685</v>
      </c>
      <c r="B4093" t="s">
        <v>20686</v>
      </c>
      <c r="C4093" t="s">
        <v>23331</v>
      </c>
      <c r="D4093" t="s">
        <v>349</v>
      </c>
      <c r="F4093" t="s">
        <v>23332</v>
      </c>
      <c r="H4093" t="s">
        <v>4561</v>
      </c>
      <c r="J4093" t="s">
        <v>23333</v>
      </c>
      <c r="K4093" t="s">
        <v>23334</v>
      </c>
      <c r="L4093" t="s">
        <v>303</v>
      </c>
      <c r="M4093" t="s">
        <v>23335</v>
      </c>
    </row>
    <row r="4094" spans="1:13" x14ac:dyDescent="0.2">
      <c r="A4094" t="s">
        <v>20685</v>
      </c>
      <c r="B4094" t="s">
        <v>20686</v>
      </c>
      <c r="C4094" t="s">
        <v>23336</v>
      </c>
      <c r="D4094" t="s">
        <v>513</v>
      </c>
      <c r="E4094" t="s">
        <v>2638</v>
      </c>
      <c r="F4094" t="s">
        <v>23337</v>
      </c>
      <c r="G4094" t="s">
        <v>23338</v>
      </c>
      <c r="H4094" t="s">
        <v>4525</v>
      </c>
      <c r="J4094" t="s">
        <v>23339</v>
      </c>
      <c r="K4094" t="s">
        <v>23340</v>
      </c>
      <c r="L4094" t="s">
        <v>303</v>
      </c>
      <c r="M4094" t="s">
        <v>518</v>
      </c>
    </row>
    <row r="4095" spans="1:13" x14ac:dyDescent="0.2">
      <c r="A4095" t="s">
        <v>20685</v>
      </c>
      <c r="B4095" t="s">
        <v>20686</v>
      </c>
      <c r="C4095" t="s">
        <v>23341</v>
      </c>
      <c r="D4095" t="s">
        <v>349</v>
      </c>
      <c r="F4095" t="s">
        <v>23342</v>
      </c>
      <c r="G4095" t="s">
        <v>20854</v>
      </c>
      <c r="H4095" t="s">
        <v>4490</v>
      </c>
      <c r="J4095" t="s">
        <v>23076</v>
      </c>
      <c r="K4095" t="s">
        <v>23343</v>
      </c>
      <c r="L4095" t="s">
        <v>303</v>
      </c>
      <c r="M4095" t="s">
        <v>422</v>
      </c>
    </row>
    <row r="4096" spans="1:13" x14ac:dyDescent="0.2">
      <c r="A4096" t="s">
        <v>20685</v>
      </c>
      <c r="B4096" t="s">
        <v>20686</v>
      </c>
      <c r="C4096" t="s">
        <v>23344</v>
      </c>
      <c r="D4096" t="s">
        <v>572</v>
      </c>
      <c r="E4096" t="s">
        <v>573</v>
      </c>
      <c r="F4096" t="s">
        <v>23345</v>
      </c>
      <c r="G4096" t="s">
        <v>4498</v>
      </c>
      <c r="H4096" t="s">
        <v>21961</v>
      </c>
      <c r="J4096" t="s">
        <v>23346</v>
      </c>
      <c r="K4096" t="s">
        <v>302</v>
      </c>
      <c r="L4096" t="s">
        <v>303</v>
      </c>
      <c r="M4096" t="s">
        <v>17684</v>
      </c>
    </row>
    <row r="4097" spans="1:13" x14ac:dyDescent="0.2">
      <c r="A4097" t="s">
        <v>20685</v>
      </c>
      <c r="B4097" t="s">
        <v>20686</v>
      </c>
      <c r="C4097" t="s">
        <v>23347</v>
      </c>
      <c r="D4097" t="s">
        <v>349</v>
      </c>
      <c r="E4097" t="s">
        <v>424</v>
      </c>
      <c r="F4097" t="s">
        <v>23348</v>
      </c>
      <c r="H4097" t="s">
        <v>23349</v>
      </c>
      <c r="I4097" t="s">
        <v>22012</v>
      </c>
      <c r="J4097" t="s">
        <v>23350</v>
      </c>
      <c r="K4097" t="s">
        <v>23351</v>
      </c>
      <c r="L4097" t="s">
        <v>303</v>
      </c>
      <c r="M4097" t="s">
        <v>1979</v>
      </c>
    </row>
    <row r="4098" spans="1:13" x14ac:dyDescent="0.2">
      <c r="A4098" t="s">
        <v>20685</v>
      </c>
      <c r="B4098" t="s">
        <v>20686</v>
      </c>
      <c r="C4098" t="s">
        <v>23352</v>
      </c>
      <c r="D4098" t="s">
        <v>349</v>
      </c>
      <c r="F4098" t="s">
        <v>23353</v>
      </c>
      <c r="H4098" t="s">
        <v>4579</v>
      </c>
      <c r="J4098" t="s">
        <v>23354</v>
      </c>
      <c r="K4098" t="s">
        <v>23355</v>
      </c>
      <c r="L4098" t="s">
        <v>303</v>
      </c>
      <c r="M4098" t="s">
        <v>422</v>
      </c>
    </row>
    <row r="4099" spans="1:13" x14ac:dyDescent="0.2">
      <c r="A4099" t="s">
        <v>20685</v>
      </c>
      <c r="B4099" t="s">
        <v>20686</v>
      </c>
      <c r="C4099" t="s">
        <v>23356</v>
      </c>
      <c r="D4099" t="s">
        <v>572</v>
      </c>
      <c r="E4099" t="s">
        <v>573</v>
      </c>
      <c r="F4099" t="s">
        <v>23357</v>
      </c>
      <c r="G4099" t="s">
        <v>23358</v>
      </c>
      <c r="H4099" t="s">
        <v>4548</v>
      </c>
      <c r="J4099" t="s">
        <v>23359</v>
      </c>
      <c r="K4099" t="s">
        <v>23360</v>
      </c>
      <c r="L4099" t="s">
        <v>303</v>
      </c>
      <c r="M4099" t="s">
        <v>4979</v>
      </c>
    </row>
    <row r="4100" spans="1:13" x14ac:dyDescent="0.2">
      <c r="A4100" t="s">
        <v>20685</v>
      </c>
      <c r="B4100" t="s">
        <v>20686</v>
      </c>
      <c r="C4100" t="s">
        <v>23361</v>
      </c>
      <c r="D4100" t="s">
        <v>349</v>
      </c>
      <c r="E4100" t="s">
        <v>424</v>
      </c>
      <c r="F4100" t="s">
        <v>23362</v>
      </c>
      <c r="G4100" t="s">
        <v>22884</v>
      </c>
      <c r="H4100" t="s">
        <v>21961</v>
      </c>
      <c r="I4100" t="s">
        <v>21992</v>
      </c>
      <c r="J4100" t="s">
        <v>23363</v>
      </c>
      <c r="K4100" t="s">
        <v>23364</v>
      </c>
      <c r="L4100" t="s">
        <v>303</v>
      </c>
      <c r="M4100" t="s">
        <v>7579</v>
      </c>
    </row>
    <row r="4101" spans="1:13" x14ac:dyDescent="0.2">
      <c r="A4101" t="s">
        <v>20685</v>
      </c>
      <c r="B4101" t="s">
        <v>20686</v>
      </c>
      <c r="C4101" t="s">
        <v>23365</v>
      </c>
      <c r="D4101" t="s">
        <v>23366</v>
      </c>
      <c r="E4101" t="s">
        <v>23367</v>
      </c>
      <c r="F4101" t="s">
        <v>23368</v>
      </c>
      <c r="H4101" t="s">
        <v>4533</v>
      </c>
      <c r="I4101" t="s">
        <v>4490</v>
      </c>
      <c r="J4101" t="s">
        <v>23369</v>
      </c>
      <c r="K4101" t="s">
        <v>23370</v>
      </c>
      <c r="L4101" t="s">
        <v>303</v>
      </c>
      <c r="M4101" t="s">
        <v>11665</v>
      </c>
    </row>
    <row r="4102" spans="1:13" x14ac:dyDescent="0.2">
      <c r="A4102" t="s">
        <v>20685</v>
      </c>
      <c r="B4102" t="s">
        <v>20686</v>
      </c>
      <c r="C4102" t="s">
        <v>23371</v>
      </c>
      <c r="D4102" t="s">
        <v>572</v>
      </c>
      <c r="E4102" t="s">
        <v>573</v>
      </c>
      <c r="F4102" t="s">
        <v>23372</v>
      </c>
      <c r="G4102" t="s">
        <v>8792</v>
      </c>
      <c r="H4102" t="s">
        <v>23373</v>
      </c>
      <c r="I4102" t="s">
        <v>12665</v>
      </c>
      <c r="J4102" t="s">
        <v>23374</v>
      </c>
      <c r="K4102" t="s">
        <v>23375</v>
      </c>
      <c r="L4102" t="s">
        <v>303</v>
      </c>
      <c r="M4102" t="s">
        <v>5402</v>
      </c>
    </row>
    <row r="4103" spans="1:13" x14ac:dyDescent="0.2">
      <c r="A4103" t="s">
        <v>20685</v>
      </c>
      <c r="B4103" t="s">
        <v>20686</v>
      </c>
      <c r="C4103" t="s">
        <v>23376</v>
      </c>
      <c r="D4103" t="s">
        <v>23377</v>
      </c>
      <c r="F4103" t="s">
        <v>4180</v>
      </c>
      <c r="G4103" t="s">
        <v>23378</v>
      </c>
      <c r="H4103" t="s">
        <v>4548</v>
      </c>
      <c r="I4103" t="s">
        <v>21935</v>
      </c>
      <c r="J4103" t="s">
        <v>23379</v>
      </c>
      <c r="K4103" t="s">
        <v>302</v>
      </c>
      <c r="L4103" t="s">
        <v>303</v>
      </c>
      <c r="M4103" t="s">
        <v>7171</v>
      </c>
    </row>
    <row r="4104" spans="1:13" x14ac:dyDescent="0.2">
      <c r="A4104" t="s">
        <v>20685</v>
      </c>
      <c r="B4104" t="s">
        <v>20686</v>
      </c>
      <c r="C4104" t="s">
        <v>23380</v>
      </c>
      <c r="D4104" t="s">
        <v>23381</v>
      </c>
      <c r="E4104" t="s">
        <v>23382</v>
      </c>
      <c r="F4104" t="s">
        <v>23383</v>
      </c>
      <c r="H4104" t="s">
        <v>22209</v>
      </c>
      <c r="J4104" t="s">
        <v>23384</v>
      </c>
      <c r="K4104" t="s">
        <v>23385</v>
      </c>
      <c r="L4104" t="s">
        <v>303</v>
      </c>
      <c r="M4104" t="s">
        <v>23386</v>
      </c>
    </row>
    <row r="4105" spans="1:13" x14ac:dyDescent="0.2">
      <c r="A4105" t="s">
        <v>20685</v>
      </c>
      <c r="B4105" t="s">
        <v>20686</v>
      </c>
      <c r="C4105" t="s">
        <v>23387</v>
      </c>
      <c r="D4105" t="s">
        <v>349</v>
      </c>
      <c r="E4105" t="s">
        <v>424</v>
      </c>
      <c r="F4105" t="s">
        <v>23388</v>
      </c>
      <c r="G4105" t="s">
        <v>23389</v>
      </c>
      <c r="H4105" t="s">
        <v>4525</v>
      </c>
      <c r="J4105" t="s">
        <v>23390</v>
      </c>
      <c r="K4105" t="s">
        <v>23391</v>
      </c>
      <c r="L4105" t="s">
        <v>303</v>
      </c>
      <c r="M4105" t="s">
        <v>2863</v>
      </c>
    </row>
    <row r="4106" spans="1:13" x14ac:dyDescent="0.2">
      <c r="A4106" t="s">
        <v>20685</v>
      </c>
      <c r="B4106" t="s">
        <v>20686</v>
      </c>
      <c r="C4106" t="s">
        <v>23392</v>
      </c>
      <c r="D4106" t="s">
        <v>572</v>
      </c>
      <c r="E4106" t="s">
        <v>573</v>
      </c>
      <c r="F4106" t="s">
        <v>23393</v>
      </c>
      <c r="G4106" t="s">
        <v>1681</v>
      </c>
      <c r="H4106" t="s">
        <v>22884</v>
      </c>
      <c r="I4106" t="s">
        <v>21935</v>
      </c>
      <c r="J4106" t="s">
        <v>23394</v>
      </c>
      <c r="K4106" t="s">
        <v>23395</v>
      </c>
      <c r="L4106" t="s">
        <v>303</v>
      </c>
      <c r="M4106" t="s">
        <v>5402</v>
      </c>
    </row>
    <row r="4107" spans="1:13" x14ac:dyDescent="0.2">
      <c r="A4107" t="s">
        <v>20685</v>
      </c>
      <c r="B4107" t="s">
        <v>20686</v>
      </c>
      <c r="C4107" t="s">
        <v>23396</v>
      </c>
      <c r="D4107" t="s">
        <v>2857</v>
      </c>
      <c r="E4107" t="s">
        <v>2858</v>
      </c>
      <c r="F4107" t="s">
        <v>23397</v>
      </c>
      <c r="G4107" t="s">
        <v>1138</v>
      </c>
      <c r="H4107" t="s">
        <v>4498</v>
      </c>
      <c r="J4107" t="s">
        <v>23398</v>
      </c>
      <c r="K4107" t="s">
        <v>23399</v>
      </c>
      <c r="L4107" t="s">
        <v>303</v>
      </c>
      <c r="M4107" t="s">
        <v>23400</v>
      </c>
    </row>
    <row r="4108" spans="1:13" x14ac:dyDescent="0.2">
      <c r="A4108" t="s">
        <v>20685</v>
      </c>
      <c r="B4108" t="s">
        <v>20686</v>
      </c>
      <c r="C4108" t="s">
        <v>23401</v>
      </c>
      <c r="D4108" t="s">
        <v>572</v>
      </c>
      <c r="E4108" t="s">
        <v>573</v>
      </c>
      <c r="F4108" t="s">
        <v>23402</v>
      </c>
      <c r="H4108" t="s">
        <v>4518</v>
      </c>
      <c r="I4108" t="s">
        <v>22012</v>
      </c>
      <c r="J4108" t="s">
        <v>23403</v>
      </c>
      <c r="K4108" t="s">
        <v>23404</v>
      </c>
      <c r="L4108" t="s">
        <v>303</v>
      </c>
      <c r="M4108" t="s">
        <v>5402</v>
      </c>
    </row>
    <row r="4109" spans="1:13" x14ac:dyDescent="0.2">
      <c r="A4109" t="s">
        <v>20685</v>
      </c>
      <c r="B4109" t="s">
        <v>20686</v>
      </c>
      <c r="C4109" t="s">
        <v>23405</v>
      </c>
      <c r="D4109" t="s">
        <v>23406</v>
      </c>
      <c r="E4109" t="s">
        <v>23407</v>
      </c>
      <c r="F4109" t="s">
        <v>23408</v>
      </c>
      <c r="G4109" t="s">
        <v>23409</v>
      </c>
      <c r="H4109" t="s">
        <v>4525</v>
      </c>
      <c r="J4109" t="s">
        <v>23410</v>
      </c>
      <c r="K4109" t="s">
        <v>302</v>
      </c>
      <c r="L4109" t="s">
        <v>303</v>
      </c>
      <c r="M4109" t="s">
        <v>8960</v>
      </c>
    </row>
    <row r="4110" spans="1:13" x14ac:dyDescent="0.2">
      <c r="A4110" t="s">
        <v>20685</v>
      </c>
      <c r="B4110" t="s">
        <v>20686</v>
      </c>
      <c r="C4110" t="s">
        <v>23411</v>
      </c>
      <c r="D4110" t="s">
        <v>23412</v>
      </c>
      <c r="E4110" t="s">
        <v>23413</v>
      </c>
      <c r="F4110" t="s">
        <v>1063</v>
      </c>
      <c r="G4110" t="s">
        <v>23414</v>
      </c>
      <c r="H4110" t="s">
        <v>4490</v>
      </c>
      <c r="J4110" t="s">
        <v>23415</v>
      </c>
      <c r="K4110" t="s">
        <v>23416</v>
      </c>
      <c r="L4110" t="s">
        <v>303</v>
      </c>
      <c r="M4110" t="s">
        <v>422</v>
      </c>
    </row>
    <row r="4111" spans="1:13" x14ac:dyDescent="0.2">
      <c r="A4111" t="s">
        <v>20685</v>
      </c>
      <c r="B4111" t="s">
        <v>20686</v>
      </c>
      <c r="C4111" t="s">
        <v>23417</v>
      </c>
      <c r="D4111" t="s">
        <v>23418</v>
      </c>
      <c r="F4111" t="s">
        <v>23419</v>
      </c>
      <c r="G4111" t="s">
        <v>23420</v>
      </c>
      <c r="H4111" t="s">
        <v>23421</v>
      </c>
      <c r="I4111" t="s">
        <v>4680</v>
      </c>
      <c r="J4111" t="s">
        <v>23422</v>
      </c>
      <c r="K4111" t="s">
        <v>23423</v>
      </c>
      <c r="L4111" t="s">
        <v>303</v>
      </c>
      <c r="M4111" t="s">
        <v>23424</v>
      </c>
    </row>
    <row r="4112" spans="1:13" x14ac:dyDescent="0.2">
      <c r="A4112" t="s">
        <v>20685</v>
      </c>
      <c r="B4112" t="s">
        <v>20686</v>
      </c>
      <c r="C4112" t="s">
        <v>23425</v>
      </c>
      <c r="D4112" t="s">
        <v>394</v>
      </c>
      <c r="E4112" t="s">
        <v>499</v>
      </c>
      <c r="F4112" t="s">
        <v>499</v>
      </c>
      <c r="G4112" t="s">
        <v>23426</v>
      </c>
      <c r="H4112" t="s">
        <v>4573</v>
      </c>
      <c r="I4112" t="s">
        <v>21961</v>
      </c>
      <c r="J4112" t="s">
        <v>23427</v>
      </c>
      <c r="K4112" t="s">
        <v>23428</v>
      </c>
      <c r="L4112" t="s">
        <v>303</v>
      </c>
      <c r="M4112" t="s">
        <v>17061</v>
      </c>
    </row>
    <row r="4113" spans="1:13" x14ac:dyDescent="0.2">
      <c r="A4113" t="s">
        <v>20685</v>
      </c>
      <c r="B4113" t="s">
        <v>20686</v>
      </c>
      <c r="C4113" t="s">
        <v>23429</v>
      </c>
      <c r="D4113" t="s">
        <v>572</v>
      </c>
      <c r="E4113" t="s">
        <v>573</v>
      </c>
      <c r="F4113" t="s">
        <v>23430</v>
      </c>
      <c r="G4113" t="s">
        <v>22273</v>
      </c>
      <c r="I4113" t="s">
        <v>4490</v>
      </c>
      <c r="J4113" t="s">
        <v>23431</v>
      </c>
      <c r="K4113" t="s">
        <v>23432</v>
      </c>
      <c r="L4113" t="s">
        <v>303</v>
      </c>
      <c r="M4113" t="s">
        <v>1979</v>
      </c>
    </row>
    <row r="4114" spans="1:13" x14ac:dyDescent="0.2">
      <c r="A4114" t="s">
        <v>20685</v>
      </c>
      <c r="B4114" t="s">
        <v>20686</v>
      </c>
      <c r="C4114" t="s">
        <v>23433</v>
      </c>
      <c r="D4114" t="s">
        <v>23434</v>
      </c>
      <c r="F4114" t="s">
        <v>23435</v>
      </c>
      <c r="G4114" t="s">
        <v>23436</v>
      </c>
      <c r="H4114" t="s">
        <v>4561</v>
      </c>
      <c r="J4114" t="s">
        <v>23437</v>
      </c>
      <c r="K4114" t="s">
        <v>23438</v>
      </c>
      <c r="L4114" t="s">
        <v>303</v>
      </c>
      <c r="M4114" t="s">
        <v>422</v>
      </c>
    </row>
    <row r="4115" spans="1:13" x14ac:dyDescent="0.2">
      <c r="A4115" t="s">
        <v>20685</v>
      </c>
      <c r="B4115" t="s">
        <v>20686</v>
      </c>
      <c r="C4115" t="s">
        <v>23439</v>
      </c>
      <c r="D4115" t="s">
        <v>20822</v>
      </c>
      <c r="F4115" t="s">
        <v>23440</v>
      </c>
      <c r="G4115" t="s">
        <v>23441</v>
      </c>
      <c r="H4115" t="s">
        <v>4561</v>
      </c>
      <c r="J4115" t="s">
        <v>23442</v>
      </c>
      <c r="K4115" t="s">
        <v>20826</v>
      </c>
      <c r="L4115" t="s">
        <v>120</v>
      </c>
      <c r="M4115" t="s">
        <v>22647</v>
      </c>
    </row>
    <row r="4116" spans="1:13" x14ac:dyDescent="0.2">
      <c r="A4116" t="s">
        <v>20685</v>
      </c>
      <c r="B4116" t="s">
        <v>20686</v>
      </c>
      <c r="C4116" t="s">
        <v>23443</v>
      </c>
      <c r="D4116" t="s">
        <v>349</v>
      </c>
      <c r="F4116" t="s">
        <v>23444</v>
      </c>
      <c r="G4116" t="s">
        <v>1122</v>
      </c>
      <c r="H4116" t="s">
        <v>23445</v>
      </c>
      <c r="I4116" t="s">
        <v>4561</v>
      </c>
      <c r="J4116" t="s">
        <v>23446</v>
      </c>
      <c r="K4116" t="s">
        <v>23447</v>
      </c>
      <c r="L4116" t="s">
        <v>303</v>
      </c>
      <c r="M4116" t="s">
        <v>422</v>
      </c>
    </row>
    <row r="4117" spans="1:13" x14ac:dyDescent="0.2">
      <c r="A4117" t="s">
        <v>20685</v>
      </c>
      <c r="B4117" t="s">
        <v>20686</v>
      </c>
      <c r="C4117" t="s">
        <v>23448</v>
      </c>
      <c r="D4117" t="s">
        <v>394</v>
      </c>
      <c r="F4117" t="s">
        <v>500</v>
      </c>
      <c r="G4117" t="s">
        <v>23449</v>
      </c>
      <c r="H4117" t="s">
        <v>21986</v>
      </c>
      <c r="I4117" t="s">
        <v>4490</v>
      </c>
      <c r="J4117" t="s">
        <v>21987</v>
      </c>
      <c r="K4117" t="s">
        <v>23450</v>
      </c>
      <c r="L4117" t="s">
        <v>303</v>
      </c>
      <c r="M4117" t="s">
        <v>23451</v>
      </c>
    </row>
    <row r="4118" spans="1:13" x14ac:dyDescent="0.2">
      <c r="A4118" t="s">
        <v>20685</v>
      </c>
      <c r="B4118" t="s">
        <v>20686</v>
      </c>
      <c r="C4118" t="s">
        <v>23452</v>
      </c>
      <c r="D4118" t="s">
        <v>23453</v>
      </c>
      <c r="E4118" t="s">
        <v>23454</v>
      </c>
      <c r="F4118" t="s">
        <v>23455</v>
      </c>
      <c r="H4118" t="s">
        <v>4561</v>
      </c>
      <c r="J4118" t="s">
        <v>23456</v>
      </c>
      <c r="K4118" t="s">
        <v>23457</v>
      </c>
      <c r="L4118" t="s">
        <v>303</v>
      </c>
      <c r="M4118" t="s">
        <v>23458</v>
      </c>
    </row>
    <row r="4119" spans="1:13" x14ac:dyDescent="0.2">
      <c r="A4119" t="s">
        <v>20685</v>
      </c>
      <c r="B4119" t="s">
        <v>20686</v>
      </c>
      <c r="C4119" t="s">
        <v>23459</v>
      </c>
      <c r="D4119" t="s">
        <v>349</v>
      </c>
      <c r="E4119" t="s">
        <v>424</v>
      </c>
      <c r="F4119" t="s">
        <v>23460</v>
      </c>
      <c r="H4119" t="s">
        <v>4525</v>
      </c>
      <c r="J4119" t="s">
        <v>23461</v>
      </c>
      <c r="K4119" t="s">
        <v>302</v>
      </c>
      <c r="L4119" t="s">
        <v>303</v>
      </c>
      <c r="M4119" t="s">
        <v>570</v>
      </c>
    </row>
    <row r="4120" spans="1:13" x14ac:dyDescent="0.2">
      <c r="A4120" t="s">
        <v>20685</v>
      </c>
      <c r="B4120" t="s">
        <v>20686</v>
      </c>
      <c r="C4120" t="s">
        <v>23462</v>
      </c>
      <c r="D4120" t="s">
        <v>572</v>
      </c>
      <c r="E4120" t="s">
        <v>573</v>
      </c>
      <c r="F4120" t="s">
        <v>23463</v>
      </c>
      <c r="G4120" t="s">
        <v>23464</v>
      </c>
      <c r="H4120" t="s">
        <v>4561</v>
      </c>
      <c r="I4120" t="s">
        <v>4490</v>
      </c>
      <c r="J4120" t="s">
        <v>23465</v>
      </c>
      <c r="K4120" t="s">
        <v>23466</v>
      </c>
      <c r="L4120" t="s">
        <v>303</v>
      </c>
      <c r="M4120" t="s">
        <v>7382</v>
      </c>
    </row>
    <row r="4121" spans="1:13" x14ac:dyDescent="0.2">
      <c r="A4121" t="s">
        <v>20685</v>
      </c>
      <c r="B4121" t="s">
        <v>20686</v>
      </c>
      <c r="C4121" t="s">
        <v>23467</v>
      </c>
      <c r="D4121" t="s">
        <v>572</v>
      </c>
      <c r="E4121" t="s">
        <v>573</v>
      </c>
      <c r="F4121" t="s">
        <v>4677</v>
      </c>
      <c r="G4121" t="s">
        <v>23468</v>
      </c>
      <c r="H4121" t="s">
        <v>22233</v>
      </c>
      <c r="I4121" t="s">
        <v>23469</v>
      </c>
      <c r="J4121" t="s">
        <v>23470</v>
      </c>
      <c r="K4121" t="s">
        <v>302</v>
      </c>
      <c r="L4121" t="s">
        <v>303</v>
      </c>
      <c r="M4121" t="s">
        <v>17684</v>
      </c>
    </row>
    <row r="4122" spans="1:13" x14ac:dyDescent="0.2">
      <c r="A4122" t="s">
        <v>20685</v>
      </c>
      <c r="B4122" t="s">
        <v>20686</v>
      </c>
      <c r="C4122" t="s">
        <v>23471</v>
      </c>
      <c r="D4122" t="s">
        <v>349</v>
      </c>
      <c r="E4122" t="s">
        <v>424</v>
      </c>
      <c r="F4122" t="s">
        <v>23472</v>
      </c>
      <c r="H4122" t="s">
        <v>20854</v>
      </c>
      <c r="I4122" t="s">
        <v>4490</v>
      </c>
      <c r="J4122" t="s">
        <v>23473</v>
      </c>
      <c r="K4122" t="s">
        <v>23474</v>
      </c>
      <c r="L4122" t="s">
        <v>303</v>
      </c>
      <c r="M4122" t="s">
        <v>21918</v>
      </c>
    </row>
    <row r="4123" spans="1:13" x14ac:dyDescent="0.2">
      <c r="A4123" t="s">
        <v>20685</v>
      </c>
      <c r="B4123" t="s">
        <v>20686</v>
      </c>
      <c r="C4123" t="s">
        <v>23475</v>
      </c>
      <c r="D4123" t="s">
        <v>22109</v>
      </c>
      <c r="E4123" t="s">
        <v>23476</v>
      </c>
      <c r="F4123" t="s">
        <v>23477</v>
      </c>
      <c r="G4123" t="s">
        <v>23478</v>
      </c>
      <c r="H4123" t="s">
        <v>4518</v>
      </c>
      <c r="I4123" t="s">
        <v>22012</v>
      </c>
      <c r="J4123" t="s">
        <v>22987</v>
      </c>
      <c r="K4123" t="s">
        <v>23479</v>
      </c>
      <c r="L4123" t="s">
        <v>303</v>
      </c>
      <c r="M4123" t="s">
        <v>23480</v>
      </c>
    </row>
    <row r="4124" spans="1:13" x14ac:dyDescent="0.2">
      <c r="A4124" t="s">
        <v>20685</v>
      </c>
      <c r="B4124" t="s">
        <v>20686</v>
      </c>
      <c r="C4124" t="s">
        <v>23481</v>
      </c>
      <c r="D4124" t="s">
        <v>2857</v>
      </c>
      <c r="E4124" t="s">
        <v>2858</v>
      </c>
      <c r="F4124" t="s">
        <v>23482</v>
      </c>
      <c r="H4124" t="s">
        <v>4518</v>
      </c>
      <c r="I4124" t="s">
        <v>22012</v>
      </c>
      <c r="J4124" t="s">
        <v>23483</v>
      </c>
      <c r="K4124" t="s">
        <v>23484</v>
      </c>
      <c r="L4124" t="s">
        <v>303</v>
      </c>
      <c r="M4124" t="s">
        <v>23485</v>
      </c>
    </row>
    <row r="4125" spans="1:13" x14ac:dyDescent="0.2">
      <c r="A4125" t="s">
        <v>20685</v>
      </c>
      <c r="B4125" t="s">
        <v>20686</v>
      </c>
      <c r="C4125" t="s">
        <v>23486</v>
      </c>
      <c r="D4125" t="s">
        <v>4487</v>
      </c>
      <c r="E4125" t="s">
        <v>23487</v>
      </c>
      <c r="F4125" t="s">
        <v>23488</v>
      </c>
      <c r="G4125" t="s">
        <v>23489</v>
      </c>
      <c r="H4125" t="s">
        <v>23490</v>
      </c>
      <c r="I4125" t="s">
        <v>4490</v>
      </c>
      <c r="J4125" t="s">
        <v>23491</v>
      </c>
      <c r="K4125" t="s">
        <v>23492</v>
      </c>
      <c r="L4125" t="s">
        <v>303</v>
      </c>
      <c r="M4125" t="s">
        <v>4493</v>
      </c>
    </row>
    <row r="4126" spans="1:13" x14ac:dyDescent="0.2">
      <c r="A4126" t="s">
        <v>20685</v>
      </c>
      <c r="B4126" t="s">
        <v>20686</v>
      </c>
      <c r="C4126" t="s">
        <v>23493</v>
      </c>
      <c r="D4126" t="s">
        <v>23494</v>
      </c>
      <c r="E4126" t="s">
        <v>23495</v>
      </c>
      <c r="F4126" t="s">
        <v>23496</v>
      </c>
      <c r="G4126" t="s">
        <v>23497</v>
      </c>
      <c r="H4126" t="s">
        <v>4498</v>
      </c>
      <c r="I4126" t="s">
        <v>21961</v>
      </c>
      <c r="J4126" t="s">
        <v>23498</v>
      </c>
      <c r="K4126" t="s">
        <v>23499</v>
      </c>
      <c r="L4126" t="s">
        <v>303</v>
      </c>
      <c r="M4126" t="s">
        <v>17684</v>
      </c>
    </row>
    <row r="4127" spans="1:13" x14ac:dyDescent="0.2">
      <c r="A4127" t="s">
        <v>20685</v>
      </c>
      <c r="B4127" t="s">
        <v>20686</v>
      </c>
      <c r="C4127" t="s">
        <v>23500</v>
      </c>
      <c r="D4127" t="s">
        <v>23501</v>
      </c>
      <c r="E4127" t="s">
        <v>23502</v>
      </c>
      <c r="F4127" t="s">
        <v>23503</v>
      </c>
      <c r="H4127" t="s">
        <v>4561</v>
      </c>
      <c r="J4127" t="s">
        <v>23504</v>
      </c>
      <c r="K4127" t="s">
        <v>23505</v>
      </c>
      <c r="L4127" t="s">
        <v>303</v>
      </c>
      <c r="M4127" t="s">
        <v>23506</v>
      </c>
    </row>
    <row r="4128" spans="1:13" x14ac:dyDescent="0.2">
      <c r="A4128" t="s">
        <v>20685</v>
      </c>
      <c r="B4128" t="s">
        <v>20686</v>
      </c>
      <c r="C4128" t="s">
        <v>23507</v>
      </c>
      <c r="D4128" t="s">
        <v>23508</v>
      </c>
      <c r="E4128" t="s">
        <v>23509</v>
      </c>
      <c r="F4128" t="s">
        <v>23510</v>
      </c>
      <c r="G4128" t="s">
        <v>4533</v>
      </c>
      <c r="H4128" t="s">
        <v>4490</v>
      </c>
      <c r="J4128" t="s">
        <v>23511</v>
      </c>
      <c r="K4128" t="s">
        <v>23512</v>
      </c>
      <c r="L4128" t="s">
        <v>303</v>
      </c>
      <c r="M4128" t="s">
        <v>5542</v>
      </c>
    </row>
    <row r="4129" spans="1:13" x14ac:dyDescent="0.2">
      <c r="A4129" t="s">
        <v>20685</v>
      </c>
      <c r="B4129" t="s">
        <v>20686</v>
      </c>
      <c r="C4129" t="s">
        <v>23513</v>
      </c>
      <c r="D4129" t="s">
        <v>572</v>
      </c>
      <c r="E4129" t="s">
        <v>573</v>
      </c>
      <c r="F4129" t="s">
        <v>5486</v>
      </c>
      <c r="G4129" t="s">
        <v>23514</v>
      </c>
      <c r="H4129" t="s">
        <v>4518</v>
      </c>
      <c r="I4129" t="s">
        <v>22012</v>
      </c>
      <c r="J4129" t="s">
        <v>23515</v>
      </c>
      <c r="K4129" t="s">
        <v>23516</v>
      </c>
      <c r="L4129" t="s">
        <v>303</v>
      </c>
      <c r="M4129" t="s">
        <v>17684</v>
      </c>
    </row>
    <row r="4130" spans="1:13" x14ac:dyDescent="0.2">
      <c r="A4130" t="s">
        <v>20685</v>
      </c>
      <c r="B4130" t="s">
        <v>20686</v>
      </c>
      <c r="C4130" t="s">
        <v>23517</v>
      </c>
      <c r="D4130" t="s">
        <v>572</v>
      </c>
      <c r="E4130" t="s">
        <v>573</v>
      </c>
      <c r="F4130" t="s">
        <v>23518</v>
      </c>
      <c r="G4130" t="s">
        <v>23519</v>
      </c>
      <c r="H4130" t="s">
        <v>4518</v>
      </c>
      <c r="I4130" t="s">
        <v>22012</v>
      </c>
      <c r="J4130" t="s">
        <v>23520</v>
      </c>
      <c r="K4130" t="s">
        <v>23521</v>
      </c>
      <c r="L4130" t="s">
        <v>303</v>
      </c>
      <c r="M4130" t="s">
        <v>17684</v>
      </c>
    </row>
    <row r="4131" spans="1:13" x14ac:dyDescent="0.2">
      <c r="A4131" t="s">
        <v>20685</v>
      </c>
      <c r="B4131" t="s">
        <v>20686</v>
      </c>
      <c r="C4131" t="s">
        <v>23522</v>
      </c>
      <c r="D4131" t="s">
        <v>349</v>
      </c>
      <c r="E4131" t="s">
        <v>424</v>
      </c>
      <c r="F4131" t="s">
        <v>23523</v>
      </c>
      <c r="G4131" t="s">
        <v>23524</v>
      </c>
      <c r="H4131" t="s">
        <v>4525</v>
      </c>
      <c r="J4131" t="s">
        <v>23525</v>
      </c>
      <c r="K4131" t="s">
        <v>23526</v>
      </c>
      <c r="L4131" t="s">
        <v>303</v>
      </c>
      <c r="M4131" t="s">
        <v>22101</v>
      </c>
    </row>
    <row r="4132" spans="1:13" x14ac:dyDescent="0.2">
      <c r="A4132" t="s">
        <v>20685</v>
      </c>
      <c r="B4132" t="s">
        <v>20686</v>
      </c>
      <c r="C4132" t="s">
        <v>23527</v>
      </c>
      <c r="D4132" t="s">
        <v>349</v>
      </c>
      <c r="E4132" t="s">
        <v>424</v>
      </c>
      <c r="F4132" t="s">
        <v>23528</v>
      </c>
      <c r="G4132" t="s">
        <v>4548</v>
      </c>
      <c r="H4132" t="s">
        <v>21961</v>
      </c>
      <c r="J4132" t="s">
        <v>22285</v>
      </c>
      <c r="K4132" t="s">
        <v>23529</v>
      </c>
      <c r="L4132" t="s">
        <v>303</v>
      </c>
      <c r="M4132" t="s">
        <v>2774</v>
      </c>
    </row>
    <row r="4133" spans="1:13" x14ac:dyDescent="0.2">
      <c r="A4133" t="s">
        <v>20685</v>
      </c>
      <c r="B4133" t="s">
        <v>20686</v>
      </c>
      <c r="C4133" t="s">
        <v>23530</v>
      </c>
      <c r="D4133" t="s">
        <v>22716</v>
      </c>
      <c r="E4133" t="s">
        <v>22717</v>
      </c>
      <c r="F4133" t="s">
        <v>23531</v>
      </c>
      <c r="H4133" t="s">
        <v>22209</v>
      </c>
      <c r="J4133" t="s">
        <v>23532</v>
      </c>
      <c r="K4133" t="s">
        <v>23533</v>
      </c>
      <c r="L4133" t="s">
        <v>303</v>
      </c>
      <c r="M4133" t="s">
        <v>22101</v>
      </c>
    </row>
    <row r="4134" spans="1:13" x14ac:dyDescent="0.2">
      <c r="A4134" t="s">
        <v>20685</v>
      </c>
      <c r="B4134" t="s">
        <v>20686</v>
      </c>
      <c r="C4134" t="s">
        <v>23534</v>
      </c>
      <c r="D4134" t="s">
        <v>23535</v>
      </c>
      <c r="F4134" t="s">
        <v>23536</v>
      </c>
      <c r="G4134" t="s">
        <v>22106</v>
      </c>
      <c r="H4134" t="s">
        <v>4561</v>
      </c>
      <c r="J4134" t="s">
        <v>23537</v>
      </c>
      <c r="K4134" t="s">
        <v>23538</v>
      </c>
      <c r="L4134" t="s">
        <v>303</v>
      </c>
      <c r="M4134" t="s">
        <v>8921</v>
      </c>
    </row>
    <row r="4135" spans="1:13" x14ac:dyDescent="0.2">
      <c r="A4135" t="s">
        <v>20685</v>
      </c>
      <c r="B4135" t="s">
        <v>20686</v>
      </c>
      <c r="C4135" t="s">
        <v>23539</v>
      </c>
      <c r="D4135" t="s">
        <v>572</v>
      </c>
      <c r="E4135" t="s">
        <v>573</v>
      </c>
      <c r="F4135" t="s">
        <v>23540</v>
      </c>
      <c r="G4135" t="s">
        <v>23541</v>
      </c>
      <c r="H4135" t="s">
        <v>4525</v>
      </c>
      <c r="J4135" t="s">
        <v>23542</v>
      </c>
      <c r="K4135" t="s">
        <v>23543</v>
      </c>
      <c r="L4135" t="s">
        <v>303</v>
      </c>
      <c r="M4135" t="s">
        <v>17684</v>
      </c>
    </row>
    <row r="4136" spans="1:13" x14ac:dyDescent="0.2">
      <c r="A4136" t="s">
        <v>20685</v>
      </c>
      <c r="B4136" t="s">
        <v>20686</v>
      </c>
      <c r="C4136" t="s">
        <v>23544</v>
      </c>
      <c r="D4136" t="s">
        <v>1837</v>
      </c>
      <c r="E4136" t="s">
        <v>1375</v>
      </c>
      <c r="F4136" t="s">
        <v>23545</v>
      </c>
      <c r="H4136" t="s">
        <v>4489</v>
      </c>
      <c r="J4136" t="s">
        <v>23546</v>
      </c>
      <c r="K4136" t="s">
        <v>23547</v>
      </c>
      <c r="L4136" t="s">
        <v>303</v>
      </c>
      <c r="M4136" t="s">
        <v>5632</v>
      </c>
    </row>
    <row r="4137" spans="1:13" x14ac:dyDescent="0.2">
      <c r="A4137" t="s">
        <v>20685</v>
      </c>
      <c r="B4137" t="s">
        <v>20686</v>
      </c>
      <c r="C4137" t="s">
        <v>23548</v>
      </c>
      <c r="D4137" t="s">
        <v>394</v>
      </c>
      <c r="E4137" t="s">
        <v>395</v>
      </c>
      <c r="F4137" t="s">
        <v>23549</v>
      </c>
      <c r="H4137" t="s">
        <v>21960</v>
      </c>
      <c r="J4137" t="s">
        <v>23550</v>
      </c>
      <c r="K4137" t="s">
        <v>302</v>
      </c>
      <c r="L4137" t="s">
        <v>303</v>
      </c>
      <c r="M4137" t="s">
        <v>6841</v>
      </c>
    </row>
    <row r="4138" spans="1:13" x14ac:dyDescent="0.2">
      <c r="A4138" t="s">
        <v>20685</v>
      </c>
      <c r="B4138" t="s">
        <v>20686</v>
      </c>
      <c r="C4138" t="s">
        <v>23551</v>
      </c>
      <c r="D4138" t="s">
        <v>23552</v>
      </c>
      <c r="E4138" t="s">
        <v>23553</v>
      </c>
      <c r="F4138" t="s">
        <v>23554</v>
      </c>
      <c r="G4138" t="s">
        <v>23555</v>
      </c>
      <c r="H4138" t="s">
        <v>4561</v>
      </c>
      <c r="J4138" t="s">
        <v>23556</v>
      </c>
      <c r="K4138" t="s">
        <v>23557</v>
      </c>
      <c r="L4138" t="s">
        <v>303</v>
      </c>
      <c r="M4138" t="s">
        <v>6595</v>
      </c>
    </row>
    <row r="4139" spans="1:13" x14ac:dyDescent="0.2">
      <c r="A4139" t="s">
        <v>20685</v>
      </c>
      <c r="B4139" t="s">
        <v>20686</v>
      </c>
      <c r="C4139" t="s">
        <v>23558</v>
      </c>
      <c r="D4139" t="s">
        <v>572</v>
      </c>
      <c r="E4139" t="s">
        <v>573</v>
      </c>
      <c r="F4139" t="s">
        <v>23559</v>
      </c>
      <c r="H4139" t="s">
        <v>4541</v>
      </c>
      <c r="J4139" t="s">
        <v>23560</v>
      </c>
      <c r="K4139" t="s">
        <v>23561</v>
      </c>
      <c r="L4139" t="s">
        <v>303</v>
      </c>
      <c r="M4139" t="s">
        <v>21958</v>
      </c>
    </row>
    <row r="4140" spans="1:13" x14ac:dyDescent="0.2">
      <c r="A4140" t="s">
        <v>20685</v>
      </c>
      <c r="B4140" t="s">
        <v>20686</v>
      </c>
      <c r="C4140" t="s">
        <v>23562</v>
      </c>
      <c r="D4140" t="s">
        <v>572</v>
      </c>
      <c r="E4140" t="s">
        <v>573</v>
      </c>
      <c r="F4140" t="s">
        <v>23563</v>
      </c>
      <c r="H4140" t="s">
        <v>4589</v>
      </c>
      <c r="I4140" t="s">
        <v>21961</v>
      </c>
      <c r="J4140" t="s">
        <v>23564</v>
      </c>
      <c r="K4140" t="s">
        <v>302</v>
      </c>
      <c r="L4140" t="s">
        <v>303</v>
      </c>
      <c r="M4140" t="s">
        <v>7631</v>
      </c>
    </row>
    <row r="4141" spans="1:13" x14ac:dyDescent="0.2">
      <c r="A4141" t="s">
        <v>20685</v>
      </c>
      <c r="B4141" t="s">
        <v>20686</v>
      </c>
      <c r="C4141" t="s">
        <v>23565</v>
      </c>
      <c r="D4141" t="s">
        <v>21647</v>
      </c>
      <c r="E4141" t="s">
        <v>23566</v>
      </c>
      <c r="F4141" t="s">
        <v>23567</v>
      </c>
      <c r="H4141" t="s">
        <v>4561</v>
      </c>
      <c r="J4141" t="s">
        <v>23568</v>
      </c>
      <c r="K4141" t="s">
        <v>23569</v>
      </c>
      <c r="L4141" t="s">
        <v>303</v>
      </c>
      <c r="M4141" t="s">
        <v>6382</v>
      </c>
    </row>
    <row r="4142" spans="1:13" x14ac:dyDescent="0.2">
      <c r="A4142" t="s">
        <v>20685</v>
      </c>
      <c r="B4142" t="s">
        <v>20686</v>
      </c>
      <c r="C4142" t="s">
        <v>23570</v>
      </c>
      <c r="D4142" t="s">
        <v>22698</v>
      </c>
      <c r="E4142" t="s">
        <v>23571</v>
      </c>
      <c r="F4142" t="s">
        <v>23572</v>
      </c>
      <c r="G4142" t="s">
        <v>23490</v>
      </c>
      <c r="H4142" t="s">
        <v>4490</v>
      </c>
      <c r="J4142" t="s">
        <v>23573</v>
      </c>
      <c r="K4142" t="s">
        <v>23574</v>
      </c>
      <c r="L4142" t="s">
        <v>303</v>
      </c>
      <c r="M4142" t="s">
        <v>11665</v>
      </c>
    </row>
    <row r="4143" spans="1:13" x14ac:dyDescent="0.2">
      <c r="A4143" t="s">
        <v>20685</v>
      </c>
      <c r="B4143" t="s">
        <v>20686</v>
      </c>
      <c r="C4143" t="s">
        <v>23575</v>
      </c>
      <c r="D4143" t="s">
        <v>23576</v>
      </c>
      <c r="E4143" t="s">
        <v>23577</v>
      </c>
      <c r="F4143" t="s">
        <v>23578</v>
      </c>
      <c r="G4143" t="s">
        <v>23579</v>
      </c>
      <c r="H4143" t="s">
        <v>23580</v>
      </c>
      <c r="I4143" t="s">
        <v>4561</v>
      </c>
      <c r="J4143" t="s">
        <v>23581</v>
      </c>
      <c r="K4143" t="s">
        <v>23582</v>
      </c>
      <c r="L4143" t="s">
        <v>303</v>
      </c>
      <c r="M4143" t="s">
        <v>3913</v>
      </c>
    </row>
    <row r="4144" spans="1:13" x14ac:dyDescent="0.2">
      <c r="A4144" t="s">
        <v>20685</v>
      </c>
      <c r="B4144" t="s">
        <v>20686</v>
      </c>
      <c r="C4144" t="s">
        <v>23583</v>
      </c>
      <c r="D4144" t="s">
        <v>22698</v>
      </c>
      <c r="E4144" t="s">
        <v>23584</v>
      </c>
      <c r="F4144" t="s">
        <v>23585</v>
      </c>
      <c r="G4144" t="s">
        <v>23586</v>
      </c>
      <c r="H4144" t="s">
        <v>4561</v>
      </c>
      <c r="J4144" t="s">
        <v>23587</v>
      </c>
      <c r="K4144" t="s">
        <v>23588</v>
      </c>
      <c r="L4144" t="s">
        <v>303</v>
      </c>
      <c r="M4144" t="s">
        <v>685</v>
      </c>
    </row>
    <row r="4145" spans="1:13" x14ac:dyDescent="0.2">
      <c r="A4145" t="s">
        <v>20685</v>
      </c>
      <c r="B4145" t="s">
        <v>20686</v>
      </c>
      <c r="C4145" t="s">
        <v>23589</v>
      </c>
      <c r="D4145" t="s">
        <v>23590</v>
      </c>
      <c r="E4145" t="s">
        <v>23591</v>
      </c>
      <c r="F4145" t="s">
        <v>23592</v>
      </c>
      <c r="G4145" t="s">
        <v>23593</v>
      </c>
      <c r="H4145" t="s">
        <v>4541</v>
      </c>
      <c r="J4145" t="s">
        <v>23594</v>
      </c>
      <c r="K4145" t="s">
        <v>23595</v>
      </c>
      <c r="L4145" t="s">
        <v>303</v>
      </c>
      <c r="M4145" t="s">
        <v>6419</v>
      </c>
    </row>
    <row r="4146" spans="1:13" x14ac:dyDescent="0.2">
      <c r="A4146" t="s">
        <v>20685</v>
      </c>
      <c r="B4146" t="s">
        <v>20686</v>
      </c>
      <c r="C4146" t="s">
        <v>23596</v>
      </c>
      <c r="D4146" t="s">
        <v>4593</v>
      </c>
      <c r="E4146" t="s">
        <v>4594</v>
      </c>
      <c r="F4146" t="s">
        <v>1063</v>
      </c>
      <c r="G4146" t="s">
        <v>23597</v>
      </c>
      <c r="H4146" t="s">
        <v>4518</v>
      </c>
      <c r="I4146" t="s">
        <v>22012</v>
      </c>
      <c r="J4146" t="s">
        <v>23598</v>
      </c>
      <c r="K4146" t="s">
        <v>23599</v>
      </c>
      <c r="L4146" t="s">
        <v>303</v>
      </c>
      <c r="M4146" t="s">
        <v>809</v>
      </c>
    </row>
    <row r="4147" spans="1:13" x14ac:dyDescent="0.2">
      <c r="A4147" t="s">
        <v>20685</v>
      </c>
      <c r="B4147" t="s">
        <v>20686</v>
      </c>
      <c r="C4147" t="s">
        <v>23600</v>
      </c>
      <c r="D4147" t="s">
        <v>23552</v>
      </c>
      <c r="E4147" t="s">
        <v>23601</v>
      </c>
      <c r="F4147" t="s">
        <v>23602</v>
      </c>
      <c r="G4147" t="s">
        <v>23603</v>
      </c>
      <c r="H4147" t="s">
        <v>4561</v>
      </c>
      <c r="J4147" t="s">
        <v>23604</v>
      </c>
      <c r="K4147" t="s">
        <v>23605</v>
      </c>
      <c r="L4147" t="s">
        <v>303</v>
      </c>
      <c r="M4147" t="s">
        <v>23606</v>
      </c>
    </row>
    <row r="4148" spans="1:13" x14ac:dyDescent="0.2">
      <c r="A4148" t="s">
        <v>20685</v>
      </c>
      <c r="B4148" t="s">
        <v>20686</v>
      </c>
      <c r="C4148" t="s">
        <v>23607</v>
      </c>
      <c r="D4148" t="s">
        <v>23608</v>
      </c>
      <c r="E4148" t="s">
        <v>23609</v>
      </c>
      <c r="F4148" t="s">
        <v>23610</v>
      </c>
      <c r="H4148" t="s">
        <v>21941</v>
      </c>
      <c r="I4148" t="s">
        <v>23611</v>
      </c>
      <c r="J4148" t="s">
        <v>23612</v>
      </c>
      <c r="K4148" t="s">
        <v>23613</v>
      </c>
      <c r="L4148" t="s">
        <v>303</v>
      </c>
      <c r="M4148" t="s">
        <v>2631</v>
      </c>
    </row>
    <row r="4149" spans="1:13" x14ac:dyDescent="0.2">
      <c r="A4149" t="s">
        <v>20685</v>
      </c>
      <c r="B4149" t="s">
        <v>20686</v>
      </c>
      <c r="C4149" t="s">
        <v>23614</v>
      </c>
      <c r="D4149" t="s">
        <v>366</v>
      </c>
      <c r="F4149" t="s">
        <v>3526</v>
      </c>
      <c r="G4149" t="s">
        <v>23615</v>
      </c>
      <c r="H4149" t="s">
        <v>4489</v>
      </c>
      <c r="I4149" t="s">
        <v>4490</v>
      </c>
      <c r="J4149" t="s">
        <v>23616</v>
      </c>
      <c r="K4149" t="s">
        <v>23617</v>
      </c>
      <c r="L4149" t="s">
        <v>303</v>
      </c>
      <c r="M4149" t="s">
        <v>2600</v>
      </c>
    </row>
    <row r="4150" spans="1:13" x14ac:dyDescent="0.2">
      <c r="A4150" t="s">
        <v>20685</v>
      </c>
      <c r="B4150" t="s">
        <v>20686</v>
      </c>
      <c r="C4150" t="s">
        <v>23618</v>
      </c>
      <c r="D4150" t="s">
        <v>22109</v>
      </c>
      <c r="E4150" t="s">
        <v>11925</v>
      </c>
      <c r="F4150" t="s">
        <v>23619</v>
      </c>
      <c r="G4150" t="s">
        <v>23620</v>
      </c>
      <c r="H4150" t="s">
        <v>22011</v>
      </c>
      <c r="I4150" t="s">
        <v>22012</v>
      </c>
      <c r="J4150" t="s">
        <v>23621</v>
      </c>
      <c r="K4150" t="s">
        <v>23622</v>
      </c>
      <c r="L4150" t="s">
        <v>303</v>
      </c>
      <c r="M4150" t="s">
        <v>23623</v>
      </c>
    </row>
    <row r="4151" spans="1:13" x14ac:dyDescent="0.2">
      <c r="A4151" t="s">
        <v>20685</v>
      </c>
      <c r="B4151" t="s">
        <v>20686</v>
      </c>
      <c r="C4151" t="s">
        <v>23624</v>
      </c>
      <c r="D4151" t="s">
        <v>394</v>
      </c>
      <c r="E4151" t="s">
        <v>395</v>
      </c>
      <c r="F4151" t="s">
        <v>1102</v>
      </c>
      <c r="G4151" t="s">
        <v>23625</v>
      </c>
      <c r="H4151" t="s">
        <v>4525</v>
      </c>
      <c r="J4151" t="s">
        <v>23626</v>
      </c>
      <c r="K4151" t="s">
        <v>302</v>
      </c>
      <c r="L4151" t="s">
        <v>303</v>
      </c>
      <c r="M4151" t="s">
        <v>23627</v>
      </c>
    </row>
    <row r="4152" spans="1:13" x14ac:dyDescent="0.2">
      <c r="A4152" t="s">
        <v>20685</v>
      </c>
      <c r="B4152" t="s">
        <v>20686</v>
      </c>
      <c r="C4152" t="s">
        <v>23628</v>
      </c>
      <c r="D4152" t="s">
        <v>572</v>
      </c>
      <c r="E4152" t="s">
        <v>573</v>
      </c>
      <c r="F4152" t="s">
        <v>23629</v>
      </c>
      <c r="G4152" t="s">
        <v>23630</v>
      </c>
      <c r="H4152" t="s">
        <v>4506</v>
      </c>
      <c r="I4152" t="s">
        <v>12665</v>
      </c>
      <c r="J4152" t="s">
        <v>23631</v>
      </c>
      <c r="K4152" t="s">
        <v>23632</v>
      </c>
      <c r="L4152" t="s">
        <v>303</v>
      </c>
      <c r="M4152" t="s">
        <v>7382</v>
      </c>
    </row>
    <row r="4153" spans="1:13" x14ac:dyDescent="0.2">
      <c r="A4153" t="s">
        <v>20685</v>
      </c>
      <c r="B4153" t="s">
        <v>20686</v>
      </c>
      <c r="C4153" t="s">
        <v>23633</v>
      </c>
      <c r="D4153" t="s">
        <v>23634</v>
      </c>
      <c r="E4153" t="s">
        <v>22190</v>
      </c>
      <c r="F4153" t="s">
        <v>23635</v>
      </c>
      <c r="G4153" t="s">
        <v>22233</v>
      </c>
      <c r="H4153" t="s">
        <v>4525</v>
      </c>
      <c r="J4153" t="s">
        <v>23636</v>
      </c>
      <c r="K4153" t="s">
        <v>302</v>
      </c>
      <c r="L4153" t="s">
        <v>303</v>
      </c>
      <c r="M4153" t="s">
        <v>1877</v>
      </c>
    </row>
    <row r="4154" spans="1:13" x14ac:dyDescent="0.2">
      <c r="A4154" t="s">
        <v>20685</v>
      </c>
      <c r="B4154" t="s">
        <v>20686</v>
      </c>
      <c r="C4154" t="s">
        <v>23637</v>
      </c>
      <c r="D4154" t="s">
        <v>844</v>
      </c>
      <c r="E4154" t="s">
        <v>296</v>
      </c>
      <c r="F4154" t="s">
        <v>23638</v>
      </c>
      <c r="G4154" t="s">
        <v>23639</v>
      </c>
      <c r="H4154" t="s">
        <v>23640</v>
      </c>
      <c r="I4154" t="s">
        <v>22012</v>
      </c>
      <c r="J4154" t="s">
        <v>23641</v>
      </c>
      <c r="K4154" t="s">
        <v>23642</v>
      </c>
      <c r="L4154" t="s">
        <v>303</v>
      </c>
      <c r="M4154" t="s">
        <v>23643</v>
      </c>
    </row>
    <row r="4155" spans="1:13" x14ac:dyDescent="0.2">
      <c r="A4155" t="s">
        <v>20685</v>
      </c>
      <c r="B4155" t="s">
        <v>20686</v>
      </c>
      <c r="C4155" t="s">
        <v>23644</v>
      </c>
      <c r="D4155" t="s">
        <v>349</v>
      </c>
      <c r="E4155" t="s">
        <v>424</v>
      </c>
      <c r="F4155" t="s">
        <v>12492</v>
      </c>
      <c r="G4155" t="s">
        <v>23645</v>
      </c>
      <c r="H4155" t="s">
        <v>361</v>
      </c>
      <c r="I4155" t="s">
        <v>353</v>
      </c>
      <c r="J4155" t="s">
        <v>23646</v>
      </c>
      <c r="K4155" t="s">
        <v>23647</v>
      </c>
      <c r="L4155" t="s">
        <v>303</v>
      </c>
      <c r="M4155" t="s">
        <v>21918</v>
      </c>
    </row>
    <row r="4156" spans="1:13" x14ac:dyDescent="0.2">
      <c r="A4156" t="s">
        <v>20685</v>
      </c>
      <c r="B4156" t="s">
        <v>20686</v>
      </c>
      <c r="C4156" t="s">
        <v>23648</v>
      </c>
      <c r="D4156" t="s">
        <v>23649</v>
      </c>
      <c r="E4156" t="s">
        <v>1844</v>
      </c>
      <c r="F4156" t="s">
        <v>2799</v>
      </c>
      <c r="G4156" t="s">
        <v>23650</v>
      </c>
      <c r="H4156" t="s">
        <v>21941</v>
      </c>
      <c r="I4156" t="s">
        <v>21992</v>
      </c>
      <c r="J4156" t="s">
        <v>23651</v>
      </c>
      <c r="K4156" t="s">
        <v>302</v>
      </c>
      <c r="L4156" t="s">
        <v>303</v>
      </c>
      <c r="M4156" t="s">
        <v>23652</v>
      </c>
    </row>
    <row r="4157" spans="1:13" x14ac:dyDescent="0.2">
      <c r="A4157" t="s">
        <v>20685</v>
      </c>
      <c r="B4157" t="s">
        <v>20686</v>
      </c>
      <c r="C4157" t="s">
        <v>23653</v>
      </c>
      <c r="D4157" t="s">
        <v>2857</v>
      </c>
      <c r="F4157" t="s">
        <v>23654</v>
      </c>
      <c r="G4157" t="s">
        <v>23655</v>
      </c>
      <c r="H4157" t="s">
        <v>22209</v>
      </c>
      <c r="J4157" t="s">
        <v>23656</v>
      </c>
      <c r="K4157" t="s">
        <v>23657</v>
      </c>
      <c r="L4157" t="s">
        <v>303</v>
      </c>
      <c r="M4157" t="s">
        <v>23658</v>
      </c>
    </row>
    <row r="4158" spans="1:13" x14ac:dyDescent="0.2">
      <c r="A4158" t="s">
        <v>20685</v>
      </c>
      <c r="B4158" t="s">
        <v>20686</v>
      </c>
      <c r="C4158" t="s">
        <v>23659</v>
      </c>
      <c r="D4158" t="s">
        <v>23660</v>
      </c>
      <c r="F4158" t="s">
        <v>23661</v>
      </c>
      <c r="G4158" t="s">
        <v>23662</v>
      </c>
      <c r="H4158" t="s">
        <v>4541</v>
      </c>
      <c r="I4158" t="s">
        <v>4490</v>
      </c>
      <c r="J4158" t="s">
        <v>23663</v>
      </c>
      <c r="K4158" t="s">
        <v>23664</v>
      </c>
      <c r="L4158" t="s">
        <v>303</v>
      </c>
      <c r="M4158" t="s">
        <v>312</v>
      </c>
    </row>
    <row r="4159" spans="1:13" x14ac:dyDescent="0.2">
      <c r="A4159" t="s">
        <v>20685</v>
      </c>
      <c r="B4159" t="s">
        <v>20686</v>
      </c>
      <c r="C4159" t="s">
        <v>23665</v>
      </c>
      <c r="D4159" t="s">
        <v>401</v>
      </c>
      <c r="E4159" t="s">
        <v>402</v>
      </c>
      <c r="F4159" t="s">
        <v>1096</v>
      </c>
      <c r="G4159" t="s">
        <v>23666</v>
      </c>
      <c r="H4159" t="s">
        <v>4506</v>
      </c>
      <c r="I4159" t="s">
        <v>12665</v>
      </c>
      <c r="J4159" t="s">
        <v>23667</v>
      </c>
      <c r="K4159" t="s">
        <v>23668</v>
      </c>
      <c r="L4159" t="s">
        <v>303</v>
      </c>
      <c r="M4159" t="s">
        <v>1538</v>
      </c>
    </row>
    <row r="4160" spans="1:13" x14ac:dyDescent="0.2">
      <c r="A4160" t="s">
        <v>20685</v>
      </c>
      <c r="B4160" t="s">
        <v>20686</v>
      </c>
      <c r="C4160" t="s">
        <v>23669</v>
      </c>
      <c r="D4160" t="s">
        <v>513</v>
      </c>
      <c r="F4160" t="s">
        <v>23670</v>
      </c>
      <c r="G4160" t="s">
        <v>22278</v>
      </c>
      <c r="H4160" t="s">
        <v>4506</v>
      </c>
      <c r="I4160" t="s">
        <v>12665</v>
      </c>
      <c r="J4160" t="s">
        <v>23671</v>
      </c>
      <c r="K4160" t="s">
        <v>23672</v>
      </c>
      <c r="L4160" t="s">
        <v>303</v>
      </c>
      <c r="M4160" t="s">
        <v>1598</v>
      </c>
    </row>
    <row r="4161" spans="1:13" x14ac:dyDescent="0.2">
      <c r="A4161" t="s">
        <v>20685</v>
      </c>
      <c r="B4161" t="s">
        <v>20686</v>
      </c>
      <c r="C4161" t="s">
        <v>23673</v>
      </c>
      <c r="D4161" t="s">
        <v>23674</v>
      </c>
      <c r="F4161" t="s">
        <v>23675</v>
      </c>
      <c r="G4161" t="s">
        <v>8792</v>
      </c>
      <c r="H4161" t="s">
        <v>23676</v>
      </c>
      <c r="I4161" t="s">
        <v>4490</v>
      </c>
      <c r="J4161" t="s">
        <v>23677</v>
      </c>
      <c r="K4161" t="s">
        <v>23678</v>
      </c>
      <c r="L4161" t="s">
        <v>303</v>
      </c>
      <c r="M4161" t="s">
        <v>5165</v>
      </c>
    </row>
    <row r="4162" spans="1:13" x14ac:dyDescent="0.2">
      <c r="A4162" t="s">
        <v>20685</v>
      </c>
      <c r="B4162" t="s">
        <v>20686</v>
      </c>
      <c r="C4162" t="s">
        <v>23679</v>
      </c>
      <c r="D4162" t="s">
        <v>366</v>
      </c>
      <c r="E4162" t="s">
        <v>367</v>
      </c>
      <c r="F4162" t="s">
        <v>4532</v>
      </c>
      <c r="H4162" t="s">
        <v>4518</v>
      </c>
      <c r="J4162" t="s">
        <v>23680</v>
      </c>
      <c r="K4162" t="s">
        <v>23681</v>
      </c>
      <c r="L4162" t="s">
        <v>303</v>
      </c>
      <c r="M4162" t="s">
        <v>23682</v>
      </c>
    </row>
    <row r="4163" spans="1:13" x14ac:dyDescent="0.2">
      <c r="A4163" t="s">
        <v>20685</v>
      </c>
      <c r="B4163" t="s">
        <v>20686</v>
      </c>
      <c r="C4163" t="s">
        <v>23683</v>
      </c>
      <c r="D4163" t="s">
        <v>572</v>
      </c>
      <c r="E4163" t="s">
        <v>573</v>
      </c>
      <c r="F4163" t="s">
        <v>23684</v>
      </c>
      <c r="G4163" t="s">
        <v>4525</v>
      </c>
      <c r="J4163" t="s">
        <v>23685</v>
      </c>
      <c r="K4163" t="s">
        <v>23686</v>
      </c>
      <c r="L4163" t="s">
        <v>303</v>
      </c>
      <c r="M4163" t="s">
        <v>17684</v>
      </c>
    </row>
    <row r="4164" spans="1:13" x14ac:dyDescent="0.2">
      <c r="A4164" t="s">
        <v>20685</v>
      </c>
      <c r="B4164" t="s">
        <v>20686</v>
      </c>
      <c r="C4164" t="s">
        <v>23687</v>
      </c>
      <c r="D4164" t="s">
        <v>349</v>
      </c>
      <c r="E4164" t="s">
        <v>424</v>
      </c>
      <c r="F4164" t="s">
        <v>23688</v>
      </c>
      <c r="G4164" t="s">
        <v>23689</v>
      </c>
      <c r="H4164" t="s">
        <v>4525</v>
      </c>
      <c r="J4164" t="s">
        <v>22679</v>
      </c>
      <c r="K4164" t="s">
        <v>302</v>
      </c>
      <c r="L4164" t="s">
        <v>303</v>
      </c>
      <c r="M4164" t="s">
        <v>2518</v>
      </c>
    </row>
    <row r="4165" spans="1:13" x14ac:dyDescent="0.2">
      <c r="A4165" t="s">
        <v>20685</v>
      </c>
      <c r="B4165" t="s">
        <v>20686</v>
      </c>
      <c r="C4165" t="s">
        <v>23690</v>
      </c>
      <c r="D4165" t="s">
        <v>394</v>
      </c>
      <c r="F4165" t="s">
        <v>500</v>
      </c>
      <c r="G4165" t="s">
        <v>23691</v>
      </c>
      <c r="H4165" t="s">
        <v>4483</v>
      </c>
      <c r="I4165" t="s">
        <v>4490</v>
      </c>
      <c r="J4165" t="s">
        <v>23692</v>
      </c>
      <c r="K4165" t="s">
        <v>23693</v>
      </c>
      <c r="L4165" t="s">
        <v>303</v>
      </c>
      <c r="M4165" t="s">
        <v>23694</v>
      </c>
    </row>
    <row r="4166" spans="1:13" x14ac:dyDescent="0.2">
      <c r="A4166" t="s">
        <v>20685</v>
      </c>
      <c r="B4166" t="s">
        <v>20686</v>
      </c>
      <c r="C4166" t="s">
        <v>23695</v>
      </c>
      <c r="D4166" t="s">
        <v>492</v>
      </c>
      <c r="E4166" t="s">
        <v>23696</v>
      </c>
      <c r="F4166" t="s">
        <v>23697</v>
      </c>
      <c r="G4166" t="s">
        <v>4553</v>
      </c>
      <c r="H4166" t="s">
        <v>4490</v>
      </c>
      <c r="J4166" t="s">
        <v>23698</v>
      </c>
      <c r="K4166" t="s">
        <v>23699</v>
      </c>
      <c r="L4166" t="s">
        <v>303</v>
      </c>
      <c r="M4166" t="s">
        <v>23700</v>
      </c>
    </row>
    <row r="4167" spans="1:13" x14ac:dyDescent="0.2">
      <c r="A4167" t="s">
        <v>20685</v>
      </c>
      <c r="B4167" t="s">
        <v>20686</v>
      </c>
      <c r="C4167" t="s">
        <v>23701</v>
      </c>
      <c r="D4167" t="s">
        <v>349</v>
      </c>
      <c r="E4167" t="s">
        <v>15884</v>
      </c>
      <c r="F4167" t="s">
        <v>23702</v>
      </c>
      <c r="H4167" t="s">
        <v>4525</v>
      </c>
      <c r="I4167" t="s">
        <v>21961</v>
      </c>
      <c r="J4167" t="s">
        <v>23703</v>
      </c>
      <c r="K4167" t="s">
        <v>23704</v>
      </c>
      <c r="L4167" t="s">
        <v>303</v>
      </c>
      <c r="M4167" t="s">
        <v>2497</v>
      </c>
    </row>
    <row r="4168" spans="1:13" x14ac:dyDescent="0.2">
      <c r="A4168" t="s">
        <v>20685</v>
      </c>
      <c r="B4168" t="s">
        <v>20686</v>
      </c>
      <c r="C4168" t="s">
        <v>23705</v>
      </c>
      <c r="D4168" t="s">
        <v>572</v>
      </c>
      <c r="E4168" t="s">
        <v>573</v>
      </c>
      <c r="F4168" t="s">
        <v>23706</v>
      </c>
      <c r="H4168" t="s">
        <v>4518</v>
      </c>
      <c r="I4168" t="s">
        <v>22012</v>
      </c>
      <c r="J4168" t="s">
        <v>23707</v>
      </c>
      <c r="K4168" t="s">
        <v>23708</v>
      </c>
      <c r="L4168" t="s">
        <v>303</v>
      </c>
      <c r="M4168" t="s">
        <v>4979</v>
      </c>
    </row>
    <row r="4169" spans="1:13" x14ac:dyDescent="0.2">
      <c r="A4169" t="s">
        <v>20685</v>
      </c>
      <c r="B4169" t="s">
        <v>20686</v>
      </c>
      <c r="C4169" t="s">
        <v>23709</v>
      </c>
      <c r="D4169" t="s">
        <v>23236</v>
      </c>
      <c r="F4169" t="s">
        <v>23710</v>
      </c>
      <c r="G4169" t="s">
        <v>23711</v>
      </c>
      <c r="I4169" t="s">
        <v>4490</v>
      </c>
      <c r="J4169" t="s">
        <v>23712</v>
      </c>
      <c r="K4169" t="s">
        <v>23713</v>
      </c>
      <c r="L4169" t="s">
        <v>303</v>
      </c>
      <c r="M4169" t="s">
        <v>17353</v>
      </c>
    </row>
    <row r="4170" spans="1:13" x14ac:dyDescent="0.2">
      <c r="A4170" t="s">
        <v>20685</v>
      </c>
      <c r="B4170" t="s">
        <v>20686</v>
      </c>
      <c r="C4170" t="s">
        <v>23714</v>
      </c>
      <c r="D4170" t="s">
        <v>349</v>
      </c>
      <c r="F4170" t="s">
        <v>23715</v>
      </c>
      <c r="H4170" t="s">
        <v>22017</v>
      </c>
      <c r="I4170" t="s">
        <v>12665</v>
      </c>
      <c r="J4170" t="s">
        <v>23716</v>
      </c>
      <c r="K4170" t="s">
        <v>23717</v>
      </c>
      <c r="L4170" t="s">
        <v>303</v>
      </c>
      <c r="M4170" t="s">
        <v>422</v>
      </c>
    </row>
    <row r="4171" spans="1:13" x14ac:dyDescent="0.2">
      <c r="A4171" t="s">
        <v>20685</v>
      </c>
      <c r="B4171" t="s">
        <v>20686</v>
      </c>
      <c r="C4171" t="s">
        <v>23718</v>
      </c>
      <c r="D4171" t="s">
        <v>22165</v>
      </c>
      <c r="F4171" t="s">
        <v>23719</v>
      </c>
      <c r="G4171" t="s">
        <v>23720</v>
      </c>
      <c r="H4171" t="s">
        <v>4506</v>
      </c>
      <c r="I4171" t="s">
        <v>12665</v>
      </c>
      <c r="J4171" t="s">
        <v>23721</v>
      </c>
      <c r="K4171" t="s">
        <v>23722</v>
      </c>
      <c r="L4171" t="s">
        <v>303</v>
      </c>
      <c r="M4171" t="s">
        <v>12711</v>
      </c>
    </row>
    <row r="4172" spans="1:13" x14ac:dyDescent="0.2">
      <c r="A4172" t="s">
        <v>20685</v>
      </c>
      <c r="B4172" t="s">
        <v>20686</v>
      </c>
      <c r="C4172" t="s">
        <v>23723</v>
      </c>
      <c r="D4172" t="s">
        <v>572</v>
      </c>
      <c r="E4172" t="s">
        <v>573</v>
      </c>
      <c r="F4172" t="s">
        <v>7815</v>
      </c>
      <c r="G4172" t="s">
        <v>23724</v>
      </c>
      <c r="H4172" t="s">
        <v>22629</v>
      </c>
      <c r="I4172" t="s">
        <v>21935</v>
      </c>
      <c r="J4172" t="s">
        <v>23725</v>
      </c>
      <c r="K4172" t="s">
        <v>302</v>
      </c>
      <c r="L4172" t="s">
        <v>303</v>
      </c>
      <c r="M4172" t="s">
        <v>17684</v>
      </c>
    </row>
    <row r="4173" spans="1:13" x14ac:dyDescent="0.2">
      <c r="A4173" t="s">
        <v>20685</v>
      </c>
      <c r="B4173" t="s">
        <v>20686</v>
      </c>
      <c r="C4173" t="s">
        <v>23726</v>
      </c>
      <c r="D4173" t="s">
        <v>349</v>
      </c>
      <c r="F4173" t="s">
        <v>23727</v>
      </c>
      <c r="G4173" t="s">
        <v>4525</v>
      </c>
      <c r="J4173" t="s">
        <v>23728</v>
      </c>
      <c r="K4173" t="s">
        <v>23729</v>
      </c>
      <c r="L4173" t="s">
        <v>303</v>
      </c>
      <c r="M4173" t="s">
        <v>422</v>
      </c>
    </row>
    <row r="4174" spans="1:13" x14ac:dyDescent="0.2">
      <c r="A4174" t="s">
        <v>20685</v>
      </c>
      <c r="B4174" t="s">
        <v>20686</v>
      </c>
      <c r="C4174" t="s">
        <v>23730</v>
      </c>
      <c r="D4174" t="s">
        <v>23731</v>
      </c>
      <c r="E4174" t="s">
        <v>23732</v>
      </c>
      <c r="F4174" t="s">
        <v>23733</v>
      </c>
      <c r="G4174" t="s">
        <v>23734</v>
      </c>
      <c r="H4174" t="s">
        <v>4614</v>
      </c>
      <c r="J4174" t="s">
        <v>23735</v>
      </c>
      <c r="K4174" t="s">
        <v>302</v>
      </c>
      <c r="L4174" t="s">
        <v>303</v>
      </c>
      <c r="M4174" t="s">
        <v>17558</v>
      </c>
    </row>
    <row r="4175" spans="1:13" x14ac:dyDescent="0.2">
      <c r="A4175" t="s">
        <v>20685</v>
      </c>
      <c r="B4175" t="s">
        <v>20686</v>
      </c>
      <c r="C4175" t="s">
        <v>23736</v>
      </c>
      <c r="D4175" t="s">
        <v>23737</v>
      </c>
      <c r="E4175" t="s">
        <v>296</v>
      </c>
      <c r="F4175" t="s">
        <v>23738</v>
      </c>
      <c r="G4175" t="s">
        <v>23739</v>
      </c>
      <c r="H4175" t="s">
        <v>4642</v>
      </c>
      <c r="I4175" t="s">
        <v>4634</v>
      </c>
      <c r="J4175" t="s">
        <v>23740</v>
      </c>
      <c r="K4175" t="s">
        <v>23741</v>
      </c>
      <c r="L4175" t="s">
        <v>303</v>
      </c>
      <c r="M4175" t="s">
        <v>9985</v>
      </c>
    </row>
    <row r="4176" spans="1:13" x14ac:dyDescent="0.2">
      <c r="A4176" t="s">
        <v>20685</v>
      </c>
      <c r="B4176" t="s">
        <v>20686</v>
      </c>
      <c r="C4176" t="s">
        <v>23742</v>
      </c>
      <c r="D4176" t="s">
        <v>572</v>
      </c>
      <c r="E4176" t="s">
        <v>573</v>
      </c>
      <c r="F4176" t="s">
        <v>23743</v>
      </c>
      <c r="G4176" t="s">
        <v>23744</v>
      </c>
      <c r="H4176" t="s">
        <v>4642</v>
      </c>
      <c r="J4176" t="s">
        <v>23745</v>
      </c>
      <c r="K4176" t="s">
        <v>23746</v>
      </c>
      <c r="L4176" t="s">
        <v>303</v>
      </c>
      <c r="M4176" t="s">
        <v>23747</v>
      </c>
    </row>
    <row r="4177" spans="1:13" x14ac:dyDescent="0.2">
      <c r="A4177" t="s">
        <v>20685</v>
      </c>
      <c r="B4177" t="s">
        <v>20686</v>
      </c>
      <c r="C4177" t="s">
        <v>23748</v>
      </c>
      <c r="D4177" t="s">
        <v>295</v>
      </c>
      <c r="E4177" t="s">
        <v>296</v>
      </c>
      <c r="F4177" t="s">
        <v>23749</v>
      </c>
      <c r="G4177" t="s">
        <v>23750</v>
      </c>
      <c r="H4177" t="s">
        <v>4614</v>
      </c>
      <c r="I4177" t="s">
        <v>4634</v>
      </c>
      <c r="J4177" t="s">
        <v>23751</v>
      </c>
      <c r="K4177" t="s">
        <v>23752</v>
      </c>
      <c r="L4177" t="s">
        <v>303</v>
      </c>
      <c r="M4177" t="s">
        <v>1323</v>
      </c>
    </row>
    <row r="4178" spans="1:13" x14ac:dyDescent="0.2">
      <c r="A4178" t="s">
        <v>20685</v>
      </c>
      <c r="B4178" t="s">
        <v>20686</v>
      </c>
      <c r="C4178" t="s">
        <v>23753</v>
      </c>
      <c r="D4178" t="s">
        <v>23754</v>
      </c>
      <c r="E4178" t="s">
        <v>23755</v>
      </c>
      <c r="F4178" t="s">
        <v>23756</v>
      </c>
      <c r="G4178" t="s">
        <v>23757</v>
      </c>
      <c r="H4178" t="s">
        <v>4642</v>
      </c>
      <c r="J4178" t="s">
        <v>23758</v>
      </c>
      <c r="K4178" t="s">
        <v>23759</v>
      </c>
      <c r="L4178" t="s">
        <v>303</v>
      </c>
      <c r="M4178" t="s">
        <v>23760</v>
      </c>
    </row>
    <row r="4179" spans="1:13" x14ac:dyDescent="0.2">
      <c r="A4179" t="s">
        <v>20685</v>
      </c>
      <c r="B4179" t="s">
        <v>20686</v>
      </c>
      <c r="C4179" t="s">
        <v>23761</v>
      </c>
      <c r="D4179" t="s">
        <v>492</v>
      </c>
      <c r="E4179" t="s">
        <v>493</v>
      </c>
      <c r="F4179" t="s">
        <v>23762</v>
      </c>
      <c r="G4179" t="s">
        <v>23763</v>
      </c>
      <c r="H4179" t="s">
        <v>4642</v>
      </c>
      <c r="J4179" t="s">
        <v>23764</v>
      </c>
      <c r="K4179" t="s">
        <v>23765</v>
      </c>
      <c r="L4179" t="s">
        <v>303</v>
      </c>
      <c r="M4179" t="s">
        <v>638</v>
      </c>
    </row>
    <row r="4180" spans="1:13" x14ac:dyDescent="0.2">
      <c r="A4180" t="s">
        <v>20685</v>
      </c>
      <c r="B4180" t="s">
        <v>20686</v>
      </c>
      <c r="C4180" t="s">
        <v>23766</v>
      </c>
      <c r="D4180" t="s">
        <v>23767</v>
      </c>
      <c r="E4180" t="s">
        <v>23768</v>
      </c>
      <c r="F4180" t="s">
        <v>23769</v>
      </c>
      <c r="G4180" t="s">
        <v>23770</v>
      </c>
      <c r="H4180" t="s">
        <v>4633</v>
      </c>
      <c r="J4180" t="s">
        <v>23771</v>
      </c>
      <c r="K4180" t="s">
        <v>23772</v>
      </c>
      <c r="L4180" t="s">
        <v>303</v>
      </c>
      <c r="M4180" t="s">
        <v>23773</v>
      </c>
    </row>
    <row r="4181" spans="1:13" x14ac:dyDescent="0.2">
      <c r="A4181" t="s">
        <v>20685</v>
      </c>
      <c r="B4181" t="s">
        <v>20686</v>
      </c>
      <c r="C4181" t="s">
        <v>23774</v>
      </c>
      <c r="D4181" t="s">
        <v>4593</v>
      </c>
      <c r="E4181" t="s">
        <v>4594</v>
      </c>
      <c r="F4181" t="s">
        <v>23775</v>
      </c>
      <c r="G4181" t="s">
        <v>23776</v>
      </c>
      <c r="I4181" t="s">
        <v>4642</v>
      </c>
      <c r="J4181" t="s">
        <v>23777</v>
      </c>
      <c r="K4181" t="s">
        <v>23778</v>
      </c>
      <c r="L4181" t="s">
        <v>303</v>
      </c>
      <c r="M4181" t="s">
        <v>968</v>
      </c>
    </row>
    <row r="4182" spans="1:13" x14ac:dyDescent="0.2">
      <c r="A4182" t="s">
        <v>20685</v>
      </c>
      <c r="B4182" t="s">
        <v>20686</v>
      </c>
      <c r="C4182" t="s">
        <v>23779</v>
      </c>
      <c r="D4182" t="s">
        <v>23780</v>
      </c>
      <c r="E4182" t="s">
        <v>23781</v>
      </c>
      <c r="F4182" t="s">
        <v>23782</v>
      </c>
      <c r="G4182" t="s">
        <v>23783</v>
      </c>
      <c r="I4182" t="s">
        <v>23784</v>
      </c>
      <c r="J4182" t="s">
        <v>23785</v>
      </c>
      <c r="K4182" t="s">
        <v>23786</v>
      </c>
      <c r="L4182" t="s">
        <v>303</v>
      </c>
      <c r="M4182" t="s">
        <v>11029</v>
      </c>
    </row>
    <row r="4183" spans="1:13" x14ac:dyDescent="0.2">
      <c r="A4183" t="s">
        <v>20685</v>
      </c>
      <c r="B4183" t="s">
        <v>20686</v>
      </c>
      <c r="C4183" t="s">
        <v>23787</v>
      </c>
      <c r="D4183" t="s">
        <v>572</v>
      </c>
      <c r="E4183" t="s">
        <v>573</v>
      </c>
      <c r="F4183" t="s">
        <v>23788</v>
      </c>
      <c r="G4183" t="s">
        <v>23789</v>
      </c>
      <c r="H4183" t="s">
        <v>4642</v>
      </c>
      <c r="J4183" t="s">
        <v>23790</v>
      </c>
      <c r="K4183" t="s">
        <v>23791</v>
      </c>
      <c r="L4183" t="s">
        <v>303</v>
      </c>
      <c r="M4183" t="s">
        <v>5402</v>
      </c>
    </row>
    <row r="4184" spans="1:13" x14ac:dyDescent="0.2">
      <c r="A4184" t="s">
        <v>20685</v>
      </c>
      <c r="B4184" t="s">
        <v>20686</v>
      </c>
      <c r="C4184" t="s">
        <v>23792</v>
      </c>
      <c r="D4184" t="s">
        <v>4593</v>
      </c>
      <c r="E4184" t="s">
        <v>4594</v>
      </c>
      <c r="F4184" t="s">
        <v>23793</v>
      </c>
      <c r="G4184" t="s">
        <v>4621</v>
      </c>
      <c r="J4184" t="s">
        <v>23794</v>
      </c>
      <c r="K4184" t="s">
        <v>23795</v>
      </c>
      <c r="L4184" t="s">
        <v>303</v>
      </c>
      <c r="M4184" t="s">
        <v>422</v>
      </c>
    </row>
    <row r="4185" spans="1:13" x14ac:dyDescent="0.2">
      <c r="A4185" t="s">
        <v>20685</v>
      </c>
      <c r="B4185" t="s">
        <v>20686</v>
      </c>
      <c r="C4185" t="s">
        <v>23796</v>
      </c>
      <c r="D4185" t="s">
        <v>23797</v>
      </c>
      <c r="E4185" t="s">
        <v>23798</v>
      </c>
      <c r="F4185" t="s">
        <v>23799</v>
      </c>
      <c r="G4185" t="s">
        <v>23800</v>
      </c>
      <c r="H4185" t="s">
        <v>4621</v>
      </c>
      <c r="I4185" t="s">
        <v>4634</v>
      </c>
      <c r="J4185" t="s">
        <v>23801</v>
      </c>
      <c r="K4185" t="s">
        <v>23802</v>
      </c>
      <c r="L4185" t="s">
        <v>303</v>
      </c>
      <c r="M4185" t="s">
        <v>17205</v>
      </c>
    </row>
    <row r="4186" spans="1:13" x14ac:dyDescent="0.2">
      <c r="A4186" t="s">
        <v>20685</v>
      </c>
      <c r="B4186" t="s">
        <v>20686</v>
      </c>
      <c r="C4186" t="s">
        <v>23803</v>
      </c>
      <c r="D4186" t="s">
        <v>349</v>
      </c>
      <c r="E4186" t="s">
        <v>424</v>
      </c>
      <c r="F4186" t="s">
        <v>23804</v>
      </c>
      <c r="G4186" t="s">
        <v>23805</v>
      </c>
      <c r="H4186" t="s">
        <v>4614</v>
      </c>
      <c r="I4186" t="s">
        <v>4634</v>
      </c>
      <c r="J4186" t="s">
        <v>23806</v>
      </c>
      <c r="K4186" t="s">
        <v>23807</v>
      </c>
      <c r="L4186" t="s">
        <v>303</v>
      </c>
      <c r="M4186" t="s">
        <v>2054</v>
      </c>
    </row>
    <row r="4187" spans="1:13" x14ac:dyDescent="0.2">
      <c r="A4187" t="s">
        <v>20685</v>
      </c>
      <c r="B4187" t="s">
        <v>20686</v>
      </c>
      <c r="C4187" t="s">
        <v>23808</v>
      </c>
      <c r="D4187" t="s">
        <v>844</v>
      </c>
      <c r="E4187" t="s">
        <v>296</v>
      </c>
      <c r="F4187" t="s">
        <v>23809</v>
      </c>
      <c r="G4187" t="s">
        <v>23810</v>
      </c>
      <c r="H4187" t="s">
        <v>4642</v>
      </c>
      <c r="J4187" t="s">
        <v>23811</v>
      </c>
      <c r="K4187" t="s">
        <v>23812</v>
      </c>
      <c r="L4187" t="s">
        <v>303</v>
      </c>
      <c r="M4187" t="s">
        <v>1380</v>
      </c>
    </row>
    <row r="4188" spans="1:13" x14ac:dyDescent="0.2">
      <c r="A4188" t="s">
        <v>20685</v>
      </c>
      <c r="B4188" t="s">
        <v>20686</v>
      </c>
      <c r="C4188" t="s">
        <v>23813</v>
      </c>
      <c r="D4188" t="s">
        <v>349</v>
      </c>
      <c r="F4188" t="s">
        <v>23814</v>
      </c>
      <c r="G4188" t="s">
        <v>23815</v>
      </c>
      <c r="H4188" t="s">
        <v>4642</v>
      </c>
      <c r="J4188" t="s">
        <v>23816</v>
      </c>
      <c r="K4188" t="s">
        <v>23817</v>
      </c>
      <c r="L4188" t="s">
        <v>303</v>
      </c>
      <c r="M4188" t="s">
        <v>23818</v>
      </c>
    </row>
    <row r="4189" spans="1:13" x14ac:dyDescent="0.2">
      <c r="A4189" t="s">
        <v>20685</v>
      </c>
      <c r="B4189" t="s">
        <v>20686</v>
      </c>
      <c r="C4189" t="s">
        <v>23819</v>
      </c>
      <c r="D4189" t="s">
        <v>4593</v>
      </c>
      <c r="E4189" t="s">
        <v>4594</v>
      </c>
      <c r="F4189" t="s">
        <v>8792</v>
      </c>
      <c r="G4189" t="s">
        <v>23820</v>
      </c>
      <c r="H4189" t="s">
        <v>4621</v>
      </c>
      <c r="J4189" t="s">
        <v>23821</v>
      </c>
      <c r="K4189" t="s">
        <v>23822</v>
      </c>
      <c r="L4189" t="s">
        <v>303</v>
      </c>
      <c r="M4189" t="s">
        <v>8311</v>
      </c>
    </row>
    <row r="4190" spans="1:13" x14ac:dyDescent="0.2">
      <c r="A4190" t="s">
        <v>20685</v>
      </c>
      <c r="B4190" t="s">
        <v>20686</v>
      </c>
      <c r="C4190" t="s">
        <v>23823</v>
      </c>
      <c r="D4190" t="s">
        <v>394</v>
      </c>
      <c r="E4190" t="s">
        <v>1809</v>
      </c>
      <c r="F4190" t="s">
        <v>500</v>
      </c>
      <c r="G4190" t="s">
        <v>23824</v>
      </c>
      <c r="H4190" t="s">
        <v>23825</v>
      </c>
      <c r="I4190" t="s">
        <v>4634</v>
      </c>
      <c r="J4190" t="s">
        <v>23826</v>
      </c>
      <c r="K4190" t="s">
        <v>23827</v>
      </c>
      <c r="L4190" t="s">
        <v>303</v>
      </c>
      <c r="M4190" t="s">
        <v>23828</v>
      </c>
    </row>
    <row r="4191" spans="1:13" x14ac:dyDescent="0.2">
      <c r="A4191" t="s">
        <v>20685</v>
      </c>
      <c r="B4191" t="s">
        <v>20686</v>
      </c>
      <c r="C4191" t="s">
        <v>23829</v>
      </c>
      <c r="D4191" t="s">
        <v>492</v>
      </c>
      <c r="E4191" t="s">
        <v>493</v>
      </c>
      <c r="F4191" t="s">
        <v>23830</v>
      </c>
      <c r="G4191" t="s">
        <v>10435</v>
      </c>
      <c r="H4191" t="s">
        <v>4614</v>
      </c>
      <c r="I4191" t="s">
        <v>4634</v>
      </c>
      <c r="J4191" t="s">
        <v>23831</v>
      </c>
      <c r="K4191" t="s">
        <v>23832</v>
      </c>
      <c r="L4191" t="s">
        <v>303</v>
      </c>
      <c r="M4191" t="s">
        <v>23833</v>
      </c>
    </row>
    <row r="4192" spans="1:13" x14ac:dyDescent="0.2">
      <c r="A4192" t="s">
        <v>20685</v>
      </c>
      <c r="B4192" t="s">
        <v>20686</v>
      </c>
      <c r="C4192" t="s">
        <v>23834</v>
      </c>
      <c r="D4192" t="s">
        <v>492</v>
      </c>
      <c r="E4192" t="s">
        <v>493</v>
      </c>
      <c r="F4192" t="s">
        <v>19564</v>
      </c>
      <c r="G4192" t="s">
        <v>23835</v>
      </c>
      <c r="H4192" t="s">
        <v>4614</v>
      </c>
      <c r="I4192" t="s">
        <v>4634</v>
      </c>
      <c r="J4192" t="s">
        <v>23836</v>
      </c>
      <c r="K4192" t="s">
        <v>23837</v>
      </c>
      <c r="L4192" t="s">
        <v>303</v>
      </c>
      <c r="M4192" t="s">
        <v>23833</v>
      </c>
    </row>
    <row r="4193" spans="1:13" x14ac:dyDescent="0.2">
      <c r="A4193" t="s">
        <v>20685</v>
      </c>
      <c r="B4193" t="s">
        <v>20686</v>
      </c>
      <c r="C4193" t="s">
        <v>23838</v>
      </c>
      <c r="D4193" t="s">
        <v>4593</v>
      </c>
      <c r="E4193" t="s">
        <v>4594</v>
      </c>
      <c r="F4193" t="s">
        <v>23839</v>
      </c>
      <c r="G4193" t="s">
        <v>4621</v>
      </c>
      <c r="H4193" t="s">
        <v>4634</v>
      </c>
      <c r="J4193" t="s">
        <v>23840</v>
      </c>
      <c r="K4193" t="s">
        <v>23841</v>
      </c>
      <c r="L4193" t="s">
        <v>303</v>
      </c>
      <c r="M4193" t="s">
        <v>422</v>
      </c>
    </row>
    <row r="4194" spans="1:13" x14ac:dyDescent="0.2">
      <c r="A4194" t="s">
        <v>20685</v>
      </c>
      <c r="B4194" t="s">
        <v>20686</v>
      </c>
      <c r="C4194" t="s">
        <v>23842</v>
      </c>
      <c r="D4194" t="s">
        <v>564</v>
      </c>
      <c r="E4194" t="s">
        <v>296</v>
      </c>
      <c r="F4194" t="s">
        <v>23843</v>
      </c>
      <c r="G4194" t="s">
        <v>23844</v>
      </c>
      <c r="H4194" t="s">
        <v>4633</v>
      </c>
      <c r="I4194" t="s">
        <v>4634</v>
      </c>
      <c r="J4194" t="s">
        <v>23845</v>
      </c>
      <c r="K4194" t="s">
        <v>302</v>
      </c>
      <c r="L4194" t="s">
        <v>303</v>
      </c>
      <c r="M4194" t="s">
        <v>422</v>
      </c>
    </row>
    <row r="4195" spans="1:13" x14ac:dyDescent="0.2">
      <c r="A4195" t="s">
        <v>20685</v>
      </c>
      <c r="B4195" t="s">
        <v>20686</v>
      </c>
      <c r="C4195" t="s">
        <v>23846</v>
      </c>
      <c r="D4195" t="s">
        <v>4593</v>
      </c>
      <c r="E4195" t="s">
        <v>4594</v>
      </c>
      <c r="F4195" t="s">
        <v>23847</v>
      </c>
      <c r="G4195" t="s">
        <v>23848</v>
      </c>
      <c r="H4195" t="s">
        <v>4621</v>
      </c>
      <c r="J4195" t="s">
        <v>23849</v>
      </c>
      <c r="K4195" t="s">
        <v>23850</v>
      </c>
      <c r="L4195" t="s">
        <v>303</v>
      </c>
      <c r="M4195" t="s">
        <v>23851</v>
      </c>
    </row>
    <row r="4196" spans="1:13" x14ac:dyDescent="0.2">
      <c r="A4196" t="s">
        <v>20685</v>
      </c>
      <c r="B4196" t="s">
        <v>20686</v>
      </c>
      <c r="C4196" t="s">
        <v>23852</v>
      </c>
      <c r="D4196" t="s">
        <v>572</v>
      </c>
      <c r="E4196" t="s">
        <v>573</v>
      </c>
      <c r="F4196" t="s">
        <v>23853</v>
      </c>
      <c r="G4196" t="s">
        <v>6163</v>
      </c>
      <c r="H4196" t="s">
        <v>4642</v>
      </c>
      <c r="J4196" t="s">
        <v>23854</v>
      </c>
      <c r="K4196" t="s">
        <v>23855</v>
      </c>
      <c r="L4196" t="s">
        <v>303</v>
      </c>
      <c r="M4196" t="s">
        <v>19900</v>
      </c>
    </row>
    <row r="4197" spans="1:13" x14ac:dyDescent="0.2">
      <c r="A4197" t="s">
        <v>20685</v>
      </c>
      <c r="B4197" t="s">
        <v>20686</v>
      </c>
      <c r="C4197" t="s">
        <v>23856</v>
      </c>
      <c r="D4197" t="s">
        <v>23857</v>
      </c>
      <c r="E4197" t="s">
        <v>23858</v>
      </c>
      <c r="F4197" t="s">
        <v>23859</v>
      </c>
      <c r="G4197" t="s">
        <v>23860</v>
      </c>
      <c r="H4197" t="s">
        <v>4614</v>
      </c>
      <c r="I4197" t="s">
        <v>4634</v>
      </c>
      <c r="J4197" t="s">
        <v>23861</v>
      </c>
      <c r="K4197" t="s">
        <v>302</v>
      </c>
      <c r="L4197" t="s">
        <v>303</v>
      </c>
      <c r="M4197" t="s">
        <v>10353</v>
      </c>
    </row>
    <row r="4198" spans="1:13" x14ac:dyDescent="0.2">
      <c r="A4198" t="s">
        <v>20685</v>
      </c>
      <c r="B4198" t="s">
        <v>20686</v>
      </c>
      <c r="C4198" t="s">
        <v>23862</v>
      </c>
      <c r="D4198" t="s">
        <v>572</v>
      </c>
      <c r="E4198" t="s">
        <v>573</v>
      </c>
      <c r="F4198" t="s">
        <v>23863</v>
      </c>
      <c r="G4198" t="s">
        <v>23864</v>
      </c>
      <c r="H4198" t="s">
        <v>4633</v>
      </c>
      <c r="J4198" t="s">
        <v>23865</v>
      </c>
      <c r="K4198" t="s">
        <v>23866</v>
      </c>
      <c r="L4198" t="s">
        <v>303</v>
      </c>
      <c r="M4198" t="s">
        <v>867</v>
      </c>
    </row>
    <row r="4199" spans="1:13" x14ac:dyDescent="0.2">
      <c r="A4199" t="s">
        <v>20685</v>
      </c>
      <c r="B4199" t="s">
        <v>20686</v>
      </c>
      <c r="C4199" t="s">
        <v>23867</v>
      </c>
      <c r="D4199" t="s">
        <v>366</v>
      </c>
      <c r="E4199" t="s">
        <v>367</v>
      </c>
      <c r="F4199" t="s">
        <v>12786</v>
      </c>
      <c r="G4199" t="s">
        <v>23868</v>
      </c>
      <c r="H4199" t="s">
        <v>23869</v>
      </c>
      <c r="J4199" t="s">
        <v>23870</v>
      </c>
      <c r="K4199" t="s">
        <v>23871</v>
      </c>
      <c r="L4199" t="s">
        <v>303</v>
      </c>
      <c r="M4199" t="s">
        <v>23872</v>
      </c>
    </row>
    <row r="4200" spans="1:13" x14ac:dyDescent="0.2">
      <c r="A4200" t="s">
        <v>20685</v>
      </c>
      <c r="B4200" t="s">
        <v>20686</v>
      </c>
      <c r="C4200" t="s">
        <v>23873</v>
      </c>
      <c r="D4200" t="s">
        <v>349</v>
      </c>
      <c r="F4200" t="s">
        <v>23874</v>
      </c>
      <c r="G4200" t="s">
        <v>4642</v>
      </c>
      <c r="J4200" t="s">
        <v>23875</v>
      </c>
      <c r="K4200" t="s">
        <v>23876</v>
      </c>
      <c r="L4200" t="s">
        <v>303</v>
      </c>
      <c r="M4200" t="s">
        <v>422</v>
      </c>
    </row>
    <row r="4201" spans="1:13" x14ac:dyDescent="0.2">
      <c r="A4201" t="s">
        <v>20685</v>
      </c>
      <c r="B4201" t="s">
        <v>20686</v>
      </c>
      <c r="C4201" t="s">
        <v>23877</v>
      </c>
      <c r="D4201" t="s">
        <v>831</v>
      </c>
      <c r="F4201" t="s">
        <v>23878</v>
      </c>
      <c r="G4201" t="s">
        <v>4614</v>
      </c>
      <c r="H4201" t="s">
        <v>4634</v>
      </c>
      <c r="J4201" t="s">
        <v>23879</v>
      </c>
      <c r="K4201" t="s">
        <v>23880</v>
      </c>
      <c r="L4201" t="s">
        <v>303</v>
      </c>
      <c r="M4201" t="s">
        <v>23881</v>
      </c>
    </row>
    <row r="4202" spans="1:13" x14ac:dyDescent="0.2">
      <c r="A4202" t="s">
        <v>20685</v>
      </c>
      <c r="B4202" t="s">
        <v>20686</v>
      </c>
      <c r="C4202" t="s">
        <v>23882</v>
      </c>
      <c r="D4202" t="s">
        <v>4593</v>
      </c>
      <c r="E4202" t="s">
        <v>4594</v>
      </c>
      <c r="F4202" t="s">
        <v>23883</v>
      </c>
      <c r="G4202" t="s">
        <v>23884</v>
      </c>
      <c r="H4202" t="s">
        <v>4621</v>
      </c>
      <c r="I4202" t="s">
        <v>4634</v>
      </c>
      <c r="J4202" t="s">
        <v>23885</v>
      </c>
      <c r="K4202" t="s">
        <v>23886</v>
      </c>
      <c r="L4202" t="s">
        <v>303</v>
      </c>
      <c r="M4202" t="s">
        <v>23887</v>
      </c>
    </row>
    <row r="4203" spans="1:13" x14ac:dyDescent="0.2">
      <c r="A4203" t="s">
        <v>20685</v>
      </c>
      <c r="B4203" t="s">
        <v>20686</v>
      </c>
      <c r="C4203" t="s">
        <v>23888</v>
      </c>
      <c r="D4203" t="s">
        <v>492</v>
      </c>
      <c r="E4203" t="s">
        <v>493</v>
      </c>
      <c r="F4203" t="s">
        <v>23889</v>
      </c>
      <c r="G4203" t="s">
        <v>23890</v>
      </c>
      <c r="H4203" t="s">
        <v>4633</v>
      </c>
      <c r="I4203" t="s">
        <v>4634</v>
      </c>
      <c r="J4203" t="s">
        <v>23891</v>
      </c>
      <c r="K4203" t="s">
        <v>23892</v>
      </c>
      <c r="L4203" t="s">
        <v>303</v>
      </c>
      <c r="M4203" t="s">
        <v>1630</v>
      </c>
    </row>
    <row r="4204" spans="1:13" x14ac:dyDescent="0.2">
      <c r="A4204" t="s">
        <v>20685</v>
      </c>
      <c r="B4204" t="s">
        <v>20686</v>
      </c>
      <c r="C4204" t="s">
        <v>23893</v>
      </c>
      <c r="D4204" t="s">
        <v>394</v>
      </c>
      <c r="E4204" t="s">
        <v>3638</v>
      </c>
      <c r="F4204" t="s">
        <v>23894</v>
      </c>
      <c r="G4204" t="s">
        <v>23895</v>
      </c>
      <c r="H4204" t="s">
        <v>4642</v>
      </c>
      <c r="J4204" t="s">
        <v>23896</v>
      </c>
      <c r="K4204" t="s">
        <v>23897</v>
      </c>
      <c r="L4204" t="s">
        <v>303</v>
      </c>
      <c r="M4204" t="s">
        <v>304</v>
      </c>
    </row>
    <row r="4205" spans="1:13" x14ac:dyDescent="0.2">
      <c r="A4205" t="s">
        <v>20685</v>
      </c>
      <c r="B4205" t="s">
        <v>20686</v>
      </c>
      <c r="C4205" t="s">
        <v>23898</v>
      </c>
      <c r="D4205" t="s">
        <v>4593</v>
      </c>
      <c r="E4205" t="s">
        <v>4594</v>
      </c>
      <c r="F4205" t="s">
        <v>23899</v>
      </c>
      <c r="H4205" t="s">
        <v>8942</v>
      </c>
      <c r="I4205" t="s">
        <v>4633</v>
      </c>
      <c r="J4205" t="s">
        <v>23900</v>
      </c>
      <c r="K4205" t="s">
        <v>23901</v>
      </c>
      <c r="L4205" t="s">
        <v>303</v>
      </c>
      <c r="M4205" t="s">
        <v>23902</v>
      </c>
    </row>
    <row r="4206" spans="1:13" x14ac:dyDescent="0.2">
      <c r="A4206" t="s">
        <v>20685</v>
      </c>
      <c r="B4206" t="s">
        <v>20686</v>
      </c>
      <c r="C4206" t="s">
        <v>23903</v>
      </c>
      <c r="D4206" t="s">
        <v>349</v>
      </c>
      <c r="F4206" t="s">
        <v>23904</v>
      </c>
      <c r="G4206" t="s">
        <v>23905</v>
      </c>
      <c r="I4206" t="s">
        <v>4642</v>
      </c>
      <c r="J4206" t="s">
        <v>23906</v>
      </c>
      <c r="K4206" t="s">
        <v>23907</v>
      </c>
      <c r="L4206" t="s">
        <v>303</v>
      </c>
      <c r="M4206" t="s">
        <v>422</v>
      </c>
    </row>
    <row r="4207" spans="1:13" x14ac:dyDescent="0.2">
      <c r="A4207" t="s">
        <v>20685</v>
      </c>
      <c r="B4207" t="s">
        <v>20686</v>
      </c>
      <c r="C4207" t="s">
        <v>23908</v>
      </c>
      <c r="D4207" t="s">
        <v>23909</v>
      </c>
      <c r="F4207" t="s">
        <v>23910</v>
      </c>
      <c r="G4207" t="s">
        <v>23848</v>
      </c>
      <c r="H4207" t="s">
        <v>4621</v>
      </c>
      <c r="I4207" t="s">
        <v>4634</v>
      </c>
      <c r="J4207" t="s">
        <v>23911</v>
      </c>
      <c r="K4207" t="s">
        <v>23912</v>
      </c>
      <c r="L4207" t="s">
        <v>303</v>
      </c>
      <c r="M4207" t="s">
        <v>422</v>
      </c>
    </row>
    <row r="4208" spans="1:13" x14ac:dyDescent="0.2">
      <c r="A4208" t="s">
        <v>20685</v>
      </c>
      <c r="B4208" t="s">
        <v>20686</v>
      </c>
      <c r="C4208" t="s">
        <v>23913</v>
      </c>
      <c r="D4208" t="s">
        <v>4593</v>
      </c>
      <c r="E4208" t="s">
        <v>4594</v>
      </c>
      <c r="F4208" t="s">
        <v>23914</v>
      </c>
      <c r="G4208" t="s">
        <v>23915</v>
      </c>
      <c r="H4208" t="s">
        <v>4621</v>
      </c>
      <c r="I4208" t="s">
        <v>4634</v>
      </c>
      <c r="J4208" t="s">
        <v>23916</v>
      </c>
      <c r="K4208" t="s">
        <v>23917</v>
      </c>
      <c r="L4208" t="s">
        <v>303</v>
      </c>
      <c r="M4208" t="s">
        <v>23918</v>
      </c>
    </row>
    <row r="4209" spans="1:13" x14ac:dyDescent="0.2">
      <c r="A4209" t="s">
        <v>20685</v>
      </c>
      <c r="B4209" t="s">
        <v>20686</v>
      </c>
      <c r="C4209" t="s">
        <v>23919</v>
      </c>
      <c r="D4209" t="s">
        <v>23920</v>
      </c>
      <c r="E4209" t="s">
        <v>23921</v>
      </c>
      <c r="F4209" t="s">
        <v>23922</v>
      </c>
      <c r="G4209" t="s">
        <v>23923</v>
      </c>
      <c r="I4209" t="s">
        <v>4642</v>
      </c>
      <c r="J4209" t="s">
        <v>23924</v>
      </c>
      <c r="K4209" t="s">
        <v>23925</v>
      </c>
      <c r="L4209" t="s">
        <v>303</v>
      </c>
      <c r="M4209" t="s">
        <v>23926</v>
      </c>
    </row>
    <row r="4210" spans="1:13" x14ac:dyDescent="0.2">
      <c r="A4210" t="s">
        <v>20685</v>
      </c>
      <c r="B4210" t="s">
        <v>20686</v>
      </c>
      <c r="C4210" t="s">
        <v>23927</v>
      </c>
      <c r="D4210" t="s">
        <v>572</v>
      </c>
      <c r="E4210" t="s">
        <v>573</v>
      </c>
      <c r="F4210" t="s">
        <v>23928</v>
      </c>
      <c r="G4210" t="s">
        <v>23929</v>
      </c>
      <c r="H4210" t="s">
        <v>4642</v>
      </c>
      <c r="J4210" t="s">
        <v>23930</v>
      </c>
      <c r="K4210" t="s">
        <v>23931</v>
      </c>
      <c r="L4210" t="s">
        <v>303</v>
      </c>
      <c r="M4210" t="s">
        <v>5402</v>
      </c>
    </row>
    <row r="4211" spans="1:13" x14ac:dyDescent="0.2">
      <c r="A4211" t="s">
        <v>20685</v>
      </c>
      <c r="B4211" t="s">
        <v>20686</v>
      </c>
      <c r="C4211" t="s">
        <v>23932</v>
      </c>
      <c r="D4211" t="s">
        <v>572</v>
      </c>
      <c r="E4211" t="s">
        <v>573</v>
      </c>
      <c r="F4211" t="s">
        <v>23933</v>
      </c>
      <c r="G4211" t="s">
        <v>23934</v>
      </c>
      <c r="H4211" t="s">
        <v>4642</v>
      </c>
      <c r="J4211" t="s">
        <v>23935</v>
      </c>
      <c r="K4211" t="s">
        <v>23936</v>
      </c>
      <c r="L4211" t="s">
        <v>303</v>
      </c>
      <c r="M4211" t="s">
        <v>23937</v>
      </c>
    </row>
    <row r="4212" spans="1:13" x14ac:dyDescent="0.2">
      <c r="A4212" t="s">
        <v>20685</v>
      </c>
      <c r="B4212" t="s">
        <v>20686</v>
      </c>
      <c r="C4212" t="s">
        <v>23938</v>
      </c>
      <c r="D4212" t="s">
        <v>492</v>
      </c>
      <c r="E4212" t="s">
        <v>493</v>
      </c>
      <c r="F4212" t="s">
        <v>23939</v>
      </c>
      <c r="G4212" t="s">
        <v>23940</v>
      </c>
      <c r="H4212" t="s">
        <v>4642</v>
      </c>
      <c r="J4212" t="s">
        <v>23941</v>
      </c>
      <c r="K4212" t="s">
        <v>23942</v>
      </c>
      <c r="L4212" t="s">
        <v>303</v>
      </c>
      <c r="M4212" t="s">
        <v>2096</v>
      </c>
    </row>
    <row r="4213" spans="1:13" x14ac:dyDescent="0.2">
      <c r="A4213" t="s">
        <v>20685</v>
      </c>
      <c r="B4213" t="s">
        <v>20686</v>
      </c>
      <c r="C4213" t="s">
        <v>23943</v>
      </c>
      <c r="D4213" t="s">
        <v>4593</v>
      </c>
      <c r="E4213" t="s">
        <v>4594</v>
      </c>
      <c r="F4213" t="s">
        <v>22357</v>
      </c>
      <c r="G4213" t="s">
        <v>23944</v>
      </c>
      <c r="H4213" t="s">
        <v>4621</v>
      </c>
      <c r="I4213" t="s">
        <v>4634</v>
      </c>
      <c r="J4213" t="s">
        <v>23945</v>
      </c>
      <c r="K4213" t="s">
        <v>23946</v>
      </c>
      <c r="L4213" t="s">
        <v>303</v>
      </c>
      <c r="M4213" t="s">
        <v>23947</v>
      </c>
    </row>
    <row r="4214" spans="1:13" x14ac:dyDescent="0.2">
      <c r="A4214" t="s">
        <v>20685</v>
      </c>
      <c r="B4214" t="s">
        <v>20686</v>
      </c>
      <c r="C4214" t="s">
        <v>23948</v>
      </c>
      <c r="D4214" t="s">
        <v>572</v>
      </c>
      <c r="E4214" t="s">
        <v>573</v>
      </c>
      <c r="F4214" t="s">
        <v>23949</v>
      </c>
      <c r="G4214" t="s">
        <v>23950</v>
      </c>
      <c r="H4214" t="s">
        <v>4642</v>
      </c>
      <c r="J4214" t="s">
        <v>23951</v>
      </c>
      <c r="K4214" t="s">
        <v>23952</v>
      </c>
      <c r="L4214" t="s">
        <v>303</v>
      </c>
      <c r="M4214" t="s">
        <v>5402</v>
      </c>
    </row>
    <row r="4215" spans="1:13" x14ac:dyDescent="0.2">
      <c r="A4215" t="s">
        <v>20685</v>
      </c>
      <c r="B4215" t="s">
        <v>20686</v>
      </c>
      <c r="C4215" t="s">
        <v>23953</v>
      </c>
      <c r="D4215" t="s">
        <v>1374</v>
      </c>
      <c r="E4215" t="s">
        <v>23954</v>
      </c>
      <c r="F4215" t="s">
        <v>23955</v>
      </c>
      <c r="G4215" t="s">
        <v>23956</v>
      </c>
      <c r="H4215" t="s">
        <v>4633</v>
      </c>
      <c r="I4215" t="s">
        <v>4634</v>
      </c>
      <c r="J4215" t="s">
        <v>23957</v>
      </c>
      <c r="K4215" t="s">
        <v>23958</v>
      </c>
      <c r="L4215" t="s">
        <v>303</v>
      </c>
      <c r="M4215" t="s">
        <v>23959</v>
      </c>
    </row>
    <row r="4216" spans="1:13" x14ac:dyDescent="0.2">
      <c r="A4216" t="s">
        <v>20685</v>
      </c>
      <c r="B4216" t="s">
        <v>20686</v>
      </c>
      <c r="C4216" t="s">
        <v>23960</v>
      </c>
      <c r="D4216" t="s">
        <v>23300</v>
      </c>
      <c r="E4216" t="s">
        <v>23961</v>
      </c>
      <c r="F4216" t="s">
        <v>23962</v>
      </c>
      <c r="G4216" t="s">
        <v>23963</v>
      </c>
      <c r="H4216" t="s">
        <v>4642</v>
      </c>
      <c r="J4216" t="s">
        <v>23964</v>
      </c>
      <c r="K4216" t="s">
        <v>23965</v>
      </c>
      <c r="L4216" t="s">
        <v>303</v>
      </c>
      <c r="M4216" t="s">
        <v>1463</v>
      </c>
    </row>
    <row r="4217" spans="1:13" x14ac:dyDescent="0.2">
      <c r="A4217" t="s">
        <v>20685</v>
      </c>
      <c r="B4217" t="s">
        <v>20686</v>
      </c>
      <c r="C4217" t="s">
        <v>23966</v>
      </c>
      <c r="D4217" t="s">
        <v>572</v>
      </c>
      <c r="E4217" t="s">
        <v>573</v>
      </c>
      <c r="F4217" t="s">
        <v>484</v>
      </c>
      <c r="G4217" t="s">
        <v>23967</v>
      </c>
      <c r="H4217" t="s">
        <v>23968</v>
      </c>
      <c r="I4217" t="s">
        <v>4634</v>
      </c>
      <c r="J4217" t="s">
        <v>23969</v>
      </c>
      <c r="K4217" t="s">
        <v>23970</v>
      </c>
      <c r="L4217" t="s">
        <v>303</v>
      </c>
      <c r="M4217" t="s">
        <v>13885</v>
      </c>
    </row>
    <row r="4218" spans="1:13" x14ac:dyDescent="0.2">
      <c r="A4218" t="s">
        <v>20685</v>
      </c>
      <c r="B4218" t="s">
        <v>20686</v>
      </c>
      <c r="C4218" t="s">
        <v>23971</v>
      </c>
      <c r="D4218" t="s">
        <v>23972</v>
      </c>
      <c r="E4218" t="s">
        <v>23973</v>
      </c>
      <c r="F4218" t="s">
        <v>3999</v>
      </c>
      <c r="G4218" t="s">
        <v>23974</v>
      </c>
      <c r="H4218" t="s">
        <v>4628</v>
      </c>
      <c r="I4218" t="s">
        <v>23784</v>
      </c>
      <c r="J4218" t="s">
        <v>23975</v>
      </c>
      <c r="K4218" t="s">
        <v>23976</v>
      </c>
      <c r="L4218" t="s">
        <v>303</v>
      </c>
      <c r="M4218" t="s">
        <v>23977</v>
      </c>
    </row>
    <row r="4219" spans="1:13" x14ac:dyDescent="0.2">
      <c r="A4219" t="s">
        <v>20685</v>
      </c>
      <c r="B4219" t="s">
        <v>20686</v>
      </c>
      <c r="C4219" t="s">
        <v>23978</v>
      </c>
      <c r="D4219" t="s">
        <v>492</v>
      </c>
      <c r="E4219" t="s">
        <v>493</v>
      </c>
      <c r="F4219" t="s">
        <v>23979</v>
      </c>
      <c r="G4219" t="s">
        <v>23980</v>
      </c>
      <c r="H4219" t="s">
        <v>4621</v>
      </c>
      <c r="J4219" t="s">
        <v>23981</v>
      </c>
      <c r="K4219" t="s">
        <v>23982</v>
      </c>
      <c r="L4219" t="s">
        <v>303</v>
      </c>
      <c r="M4219" t="s">
        <v>23983</v>
      </c>
    </row>
    <row r="4220" spans="1:13" x14ac:dyDescent="0.2">
      <c r="A4220" t="s">
        <v>20685</v>
      </c>
      <c r="B4220" t="s">
        <v>20686</v>
      </c>
      <c r="C4220" t="s">
        <v>23984</v>
      </c>
      <c r="D4220" t="s">
        <v>23985</v>
      </c>
      <c r="E4220" t="s">
        <v>23986</v>
      </c>
      <c r="F4220" t="s">
        <v>23987</v>
      </c>
      <c r="G4220" t="s">
        <v>23988</v>
      </c>
      <c r="H4220" t="s">
        <v>23989</v>
      </c>
      <c r="J4220" t="s">
        <v>23990</v>
      </c>
      <c r="K4220" t="s">
        <v>23991</v>
      </c>
      <c r="L4220" t="s">
        <v>303</v>
      </c>
      <c r="M4220" t="s">
        <v>23992</v>
      </c>
    </row>
    <row r="4221" spans="1:13" x14ac:dyDescent="0.2">
      <c r="A4221" t="s">
        <v>20685</v>
      </c>
      <c r="B4221" t="s">
        <v>20686</v>
      </c>
      <c r="C4221" t="s">
        <v>23993</v>
      </c>
      <c r="D4221" t="s">
        <v>23994</v>
      </c>
      <c r="E4221" t="s">
        <v>23995</v>
      </c>
      <c r="F4221" t="s">
        <v>23996</v>
      </c>
      <c r="G4221" t="s">
        <v>23997</v>
      </c>
      <c r="H4221" t="s">
        <v>4633</v>
      </c>
      <c r="I4221" t="s">
        <v>4634</v>
      </c>
      <c r="J4221" t="s">
        <v>23998</v>
      </c>
      <c r="K4221" t="s">
        <v>23999</v>
      </c>
      <c r="L4221" t="s">
        <v>303</v>
      </c>
      <c r="M4221" t="s">
        <v>4987</v>
      </c>
    </row>
    <row r="4222" spans="1:13" x14ac:dyDescent="0.2">
      <c r="A4222" t="s">
        <v>20685</v>
      </c>
      <c r="B4222" t="s">
        <v>20686</v>
      </c>
      <c r="C4222" t="s">
        <v>24000</v>
      </c>
      <c r="D4222" t="s">
        <v>4593</v>
      </c>
      <c r="E4222" t="s">
        <v>4594</v>
      </c>
      <c r="F4222" t="s">
        <v>24001</v>
      </c>
      <c r="G4222" t="s">
        <v>24002</v>
      </c>
      <c r="H4222" t="s">
        <v>4621</v>
      </c>
      <c r="I4222" t="s">
        <v>4634</v>
      </c>
      <c r="J4222" t="s">
        <v>24003</v>
      </c>
      <c r="K4222" t="s">
        <v>24004</v>
      </c>
      <c r="L4222" t="s">
        <v>303</v>
      </c>
      <c r="M4222" t="s">
        <v>422</v>
      </c>
    </row>
    <row r="4223" spans="1:13" x14ac:dyDescent="0.2">
      <c r="A4223" t="s">
        <v>20685</v>
      </c>
      <c r="B4223" t="s">
        <v>20686</v>
      </c>
      <c r="C4223" t="s">
        <v>24005</v>
      </c>
      <c r="D4223" t="s">
        <v>492</v>
      </c>
      <c r="E4223" t="s">
        <v>493</v>
      </c>
      <c r="F4223" t="s">
        <v>24006</v>
      </c>
      <c r="H4223" t="s">
        <v>4642</v>
      </c>
      <c r="J4223" t="s">
        <v>24007</v>
      </c>
      <c r="K4223" t="s">
        <v>24008</v>
      </c>
      <c r="L4223" t="s">
        <v>303</v>
      </c>
      <c r="M4223" t="s">
        <v>16970</v>
      </c>
    </row>
    <row r="4224" spans="1:13" x14ac:dyDescent="0.2">
      <c r="A4224" t="s">
        <v>20685</v>
      </c>
      <c r="B4224" t="s">
        <v>20686</v>
      </c>
      <c r="C4224" t="s">
        <v>24009</v>
      </c>
      <c r="D4224" t="s">
        <v>572</v>
      </c>
      <c r="E4224" t="s">
        <v>573</v>
      </c>
      <c r="F4224" t="s">
        <v>24010</v>
      </c>
      <c r="H4224" t="s">
        <v>4614</v>
      </c>
      <c r="I4224" t="s">
        <v>4634</v>
      </c>
      <c r="J4224" t="s">
        <v>24011</v>
      </c>
      <c r="K4224" t="s">
        <v>24012</v>
      </c>
      <c r="L4224" t="s">
        <v>303</v>
      </c>
      <c r="M4224" t="s">
        <v>20934</v>
      </c>
    </row>
    <row r="4225" spans="1:13" x14ac:dyDescent="0.2">
      <c r="A4225" t="s">
        <v>20685</v>
      </c>
      <c r="B4225" t="s">
        <v>20686</v>
      </c>
      <c r="C4225" t="s">
        <v>24013</v>
      </c>
      <c r="D4225" t="s">
        <v>401</v>
      </c>
      <c r="E4225" t="s">
        <v>402</v>
      </c>
      <c r="F4225" t="s">
        <v>1096</v>
      </c>
      <c r="G4225" t="s">
        <v>24014</v>
      </c>
      <c r="H4225" t="s">
        <v>4633</v>
      </c>
      <c r="J4225" t="s">
        <v>24015</v>
      </c>
      <c r="K4225" t="s">
        <v>24016</v>
      </c>
      <c r="L4225" t="s">
        <v>303</v>
      </c>
      <c r="M4225" t="s">
        <v>24017</v>
      </c>
    </row>
    <row r="4226" spans="1:13" x14ac:dyDescent="0.2">
      <c r="A4226" t="s">
        <v>20685</v>
      </c>
      <c r="B4226" t="s">
        <v>20686</v>
      </c>
      <c r="C4226" t="s">
        <v>24018</v>
      </c>
      <c r="D4226" t="s">
        <v>24019</v>
      </c>
      <c r="E4226" t="s">
        <v>24020</v>
      </c>
      <c r="F4226" t="s">
        <v>24021</v>
      </c>
      <c r="H4226" t="s">
        <v>4642</v>
      </c>
      <c r="J4226" t="s">
        <v>24022</v>
      </c>
      <c r="K4226" t="s">
        <v>24023</v>
      </c>
      <c r="L4226" t="s">
        <v>303</v>
      </c>
      <c r="M4226" t="s">
        <v>21107</v>
      </c>
    </row>
    <row r="4227" spans="1:13" x14ac:dyDescent="0.2">
      <c r="A4227" t="s">
        <v>20685</v>
      </c>
      <c r="B4227" t="s">
        <v>20686</v>
      </c>
      <c r="C4227" t="s">
        <v>24024</v>
      </c>
      <c r="D4227" t="s">
        <v>23737</v>
      </c>
      <c r="E4227" t="s">
        <v>296</v>
      </c>
      <c r="F4227" t="s">
        <v>24025</v>
      </c>
      <c r="H4227" t="s">
        <v>4642</v>
      </c>
      <c r="I4227" t="s">
        <v>4634</v>
      </c>
      <c r="J4227" t="s">
        <v>24026</v>
      </c>
      <c r="K4227" t="s">
        <v>24027</v>
      </c>
      <c r="L4227" t="s">
        <v>303</v>
      </c>
      <c r="M4227" t="s">
        <v>1538</v>
      </c>
    </row>
    <row r="4228" spans="1:13" x14ac:dyDescent="0.2">
      <c r="A4228" t="s">
        <v>20685</v>
      </c>
      <c r="B4228" t="s">
        <v>20686</v>
      </c>
      <c r="C4228" t="s">
        <v>24028</v>
      </c>
      <c r="D4228" t="s">
        <v>24029</v>
      </c>
      <c r="F4228" t="s">
        <v>24030</v>
      </c>
      <c r="G4228" t="s">
        <v>2786</v>
      </c>
      <c r="H4228" t="s">
        <v>4614</v>
      </c>
      <c r="J4228" t="s">
        <v>24031</v>
      </c>
      <c r="K4228" t="s">
        <v>302</v>
      </c>
      <c r="L4228" t="s">
        <v>303</v>
      </c>
      <c r="M4228" t="s">
        <v>4208</v>
      </c>
    </row>
    <row r="4229" spans="1:13" x14ac:dyDescent="0.2">
      <c r="A4229" t="s">
        <v>20685</v>
      </c>
      <c r="B4229" t="s">
        <v>20686</v>
      </c>
      <c r="C4229" t="s">
        <v>24032</v>
      </c>
      <c r="D4229" t="s">
        <v>349</v>
      </c>
      <c r="E4229" t="s">
        <v>24033</v>
      </c>
      <c r="F4229" t="s">
        <v>24034</v>
      </c>
      <c r="G4229" t="s">
        <v>1527</v>
      </c>
      <c r="H4229" t="s">
        <v>23783</v>
      </c>
      <c r="I4229" t="s">
        <v>23784</v>
      </c>
      <c r="J4229" t="s">
        <v>24035</v>
      </c>
      <c r="K4229" t="s">
        <v>24036</v>
      </c>
      <c r="L4229" t="s">
        <v>303</v>
      </c>
      <c r="M4229" t="s">
        <v>24037</v>
      </c>
    </row>
    <row r="4230" spans="1:13" x14ac:dyDescent="0.2">
      <c r="A4230" t="s">
        <v>20685</v>
      </c>
      <c r="B4230" t="s">
        <v>20686</v>
      </c>
      <c r="C4230" t="s">
        <v>24038</v>
      </c>
      <c r="D4230" t="s">
        <v>24039</v>
      </c>
      <c r="E4230" t="s">
        <v>24040</v>
      </c>
      <c r="F4230" t="s">
        <v>24041</v>
      </c>
      <c r="G4230" t="s">
        <v>24042</v>
      </c>
      <c r="H4230" t="s">
        <v>4628</v>
      </c>
      <c r="I4230" t="s">
        <v>23784</v>
      </c>
      <c r="J4230" t="s">
        <v>24043</v>
      </c>
      <c r="K4230" t="s">
        <v>24044</v>
      </c>
      <c r="L4230" t="s">
        <v>303</v>
      </c>
      <c r="M4230" t="s">
        <v>1677</v>
      </c>
    </row>
    <row r="4231" spans="1:13" x14ac:dyDescent="0.2">
      <c r="A4231" t="s">
        <v>20685</v>
      </c>
      <c r="B4231" t="s">
        <v>20686</v>
      </c>
      <c r="C4231" t="s">
        <v>24045</v>
      </c>
      <c r="D4231" t="s">
        <v>4593</v>
      </c>
      <c r="E4231" t="s">
        <v>4594</v>
      </c>
      <c r="F4231" t="s">
        <v>24046</v>
      </c>
      <c r="G4231" t="s">
        <v>24047</v>
      </c>
      <c r="H4231" t="s">
        <v>4614</v>
      </c>
      <c r="I4231" t="s">
        <v>4634</v>
      </c>
      <c r="J4231" t="s">
        <v>24048</v>
      </c>
      <c r="K4231" t="s">
        <v>24049</v>
      </c>
      <c r="L4231" t="s">
        <v>303</v>
      </c>
      <c r="M4231" t="s">
        <v>11013</v>
      </c>
    </row>
    <row r="4232" spans="1:13" x14ac:dyDescent="0.2">
      <c r="A4232" t="s">
        <v>20685</v>
      </c>
      <c r="B4232" t="s">
        <v>20686</v>
      </c>
      <c r="C4232" t="s">
        <v>24050</v>
      </c>
      <c r="D4232" t="s">
        <v>349</v>
      </c>
      <c r="F4232" t="s">
        <v>24051</v>
      </c>
      <c r="G4232" t="s">
        <v>24052</v>
      </c>
      <c r="H4232" t="s">
        <v>4621</v>
      </c>
      <c r="I4232" t="s">
        <v>4634</v>
      </c>
      <c r="J4232" t="s">
        <v>24053</v>
      </c>
      <c r="K4232" t="s">
        <v>24054</v>
      </c>
      <c r="L4232" t="s">
        <v>303</v>
      </c>
      <c r="M4232" t="s">
        <v>422</v>
      </c>
    </row>
    <row r="4233" spans="1:13" x14ac:dyDescent="0.2">
      <c r="A4233" t="s">
        <v>20685</v>
      </c>
      <c r="B4233" t="s">
        <v>20686</v>
      </c>
      <c r="C4233" t="s">
        <v>24055</v>
      </c>
      <c r="D4233" t="s">
        <v>4981</v>
      </c>
      <c r="E4233" t="s">
        <v>24056</v>
      </c>
      <c r="F4233" t="s">
        <v>24057</v>
      </c>
      <c r="G4233" t="s">
        <v>24058</v>
      </c>
      <c r="H4233" t="s">
        <v>4642</v>
      </c>
      <c r="I4233" t="s">
        <v>4634</v>
      </c>
      <c r="J4233" t="s">
        <v>24059</v>
      </c>
      <c r="K4233" t="s">
        <v>24060</v>
      </c>
      <c r="L4233" t="s">
        <v>303</v>
      </c>
      <c r="M4233" t="s">
        <v>2157</v>
      </c>
    </row>
    <row r="4234" spans="1:13" x14ac:dyDescent="0.2">
      <c r="A4234" t="s">
        <v>20685</v>
      </c>
      <c r="B4234" t="s">
        <v>20686</v>
      </c>
      <c r="C4234" t="s">
        <v>24061</v>
      </c>
      <c r="D4234" t="s">
        <v>366</v>
      </c>
      <c r="E4234" t="s">
        <v>367</v>
      </c>
      <c r="F4234" t="s">
        <v>24062</v>
      </c>
      <c r="G4234" t="s">
        <v>24063</v>
      </c>
      <c r="H4234" t="s">
        <v>4642</v>
      </c>
      <c r="J4234" t="s">
        <v>24064</v>
      </c>
      <c r="K4234" t="s">
        <v>24065</v>
      </c>
      <c r="L4234" t="s">
        <v>303</v>
      </c>
      <c r="M4234" t="s">
        <v>24066</v>
      </c>
    </row>
    <row r="4235" spans="1:13" x14ac:dyDescent="0.2">
      <c r="A4235" t="s">
        <v>20685</v>
      </c>
      <c r="B4235" t="s">
        <v>20686</v>
      </c>
      <c r="C4235" t="s">
        <v>24067</v>
      </c>
      <c r="D4235" t="s">
        <v>401</v>
      </c>
      <c r="F4235" t="s">
        <v>981</v>
      </c>
      <c r="G4235" t="s">
        <v>23944</v>
      </c>
      <c r="H4235" t="s">
        <v>4621</v>
      </c>
      <c r="J4235" t="s">
        <v>24068</v>
      </c>
      <c r="K4235" t="s">
        <v>302</v>
      </c>
      <c r="L4235" t="s">
        <v>303</v>
      </c>
      <c r="M4235" t="s">
        <v>11572</v>
      </c>
    </row>
    <row r="4236" spans="1:13" x14ac:dyDescent="0.2">
      <c r="A4236" t="s">
        <v>20685</v>
      </c>
      <c r="B4236" t="s">
        <v>20686</v>
      </c>
      <c r="C4236" t="s">
        <v>24069</v>
      </c>
      <c r="D4236" t="s">
        <v>4593</v>
      </c>
      <c r="E4236" t="s">
        <v>4594</v>
      </c>
      <c r="F4236" t="s">
        <v>24070</v>
      </c>
      <c r="G4236" t="s">
        <v>24071</v>
      </c>
      <c r="H4236" t="s">
        <v>4621</v>
      </c>
      <c r="J4236" t="s">
        <v>24072</v>
      </c>
      <c r="K4236" t="s">
        <v>24073</v>
      </c>
      <c r="L4236" t="s">
        <v>303</v>
      </c>
      <c r="M4236" t="s">
        <v>5495</v>
      </c>
    </row>
    <row r="4237" spans="1:13" x14ac:dyDescent="0.2">
      <c r="A4237" t="s">
        <v>20685</v>
      </c>
      <c r="B4237" t="s">
        <v>20686</v>
      </c>
      <c r="C4237" t="s">
        <v>24074</v>
      </c>
      <c r="D4237" t="s">
        <v>492</v>
      </c>
      <c r="E4237" t="s">
        <v>493</v>
      </c>
      <c r="F4237" t="s">
        <v>24075</v>
      </c>
      <c r="G4237" t="s">
        <v>24076</v>
      </c>
      <c r="H4237" t="s">
        <v>4633</v>
      </c>
      <c r="J4237" t="s">
        <v>24077</v>
      </c>
      <c r="K4237" t="s">
        <v>24078</v>
      </c>
      <c r="L4237" t="s">
        <v>303</v>
      </c>
      <c r="M4237" t="s">
        <v>1630</v>
      </c>
    </row>
    <row r="4238" spans="1:13" x14ac:dyDescent="0.2">
      <c r="A4238" t="s">
        <v>20685</v>
      </c>
      <c r="B4238" t="s">
        <v>20686</v>
      </c>
      <c r="C4238" t="s">
        <v>24079</v>
      </c>
      <c r="D4238" t="s">
        <v>492</v>
      </c>
      <c r="E4238" t="s">
        <v>493</v>
      </c>
      <c r="F4238" t="s">
        <v>350</v>
      </c>
      <c r="G4238" t="s">
        <v>24080</v>
      </c>
      <c r="H4238" t="s">
        <v>24081</v>
      </c>
      <c r="I4238" t="s">
        <v>4634</v>
      </c>
      <c r="J4238" t="s">
        <v>24082</v>
      </c>
      <c r="K4238" t="s">
        <v>24083</v>
      </c>
      <c r="L4238" t="s">
        <v>303</v>
      </c>
      <c r="M4238" t="s">
        <v>497</v>
      </c>
    </row>
    <row r="4239" spans="1:13" x14ac:dyDescent="0.2">
      <c r="A4239" t="s">
        <v>20685</v>
      </c>
      <c r="B4239" t="s">
        <v>20686</v>
      </c>
      <c r="C4239" t="s">
        <v>24084</v>
      </c>
      <c r="D4239" t="s">
        <v>572</v>
      </c>
      <c r="E4239" t="s">
        <v>573</v>
      </c>
      <c r="F4239" t="s">
        <v>24085</v>
      </c>
      <c r="H4239" t="s">
        <v>4642</v>
      </c>
      <c r="J4239" t="s">
        <v>24086</v>
      </c>
      <c r="K4239" t="s">
        <v>24087</v>
      </c>
      <c r="L4239" t="s">
        <v>303</v>
      </c>
      <c r="M4239" t="s">
        <v>5402</v>
      </c>
    </row>
    <row r="4240" spans="1:13" x14ac:dyDescent="0.2">
      <c r="A4240" t="s">
        <v>20685</v>
      </c>
      <c r="B4240" t="s">
        <v>20686</v>
      </c>
      <c r="C4240" t="s">
        <v>24088</v>
      </c>
      <c r="D4240" t="s">
        <v>24029</v>
      </c>
      <c r="F4240" t="s">
        <v>24089</v>
      </c>
      <c r="H4240" t="s">
        <v>23968</v>
      </c>
      <c r="I4240" t="s">
        <v>4634</v>
      </c>
      <c r="J4240" t="s">
        <v>24090</v>
      </c>
      <c r="K4240" t="s">
        <v>24091</v>
      </c>
      <c r="L4240" t="s">
        <v>303</v>
      </c>
      <c r="M4240" t="s">
        <v>24092</v>
      </c>
    </row>
    <row r="4241" spans="1:13" x14ac:dyDescent="0.2">
      <c r="A4241" t="s">
        <v>20685</v>
      </c>
      <c r="B4241" t="s">
        <v>20686</v>
      </c>
      <c r="C4241" t="s">
        <v>24093</v>
      </c>
      <c r="D4241" t="s">
        <v>24094</v>
      </c>
      <c r="E4241" t="s">
        <v>24095</v>
      </c>
      <c r="F4241" t="s">
        <v>24096</v>
      </c>
      <c r="H4241" t="s">
        <v>4614</v>
      </c>
      <c r="I4241" t="s">
        <v>4634</v>
      </c>
      <c r="J4241" t="s">
        <v>24097</v>
      </c>
      <c r="K4241" t="s">
        <v>24098</v>
      </c>
      <c r="L4241" t="s">
        <v>303</v>
      </c>
      <c r="M4241" t="s">
        <v>24099</v>
      </c>
    </row>
    <row r="4242" spans="1:13" x14ac:dyDescent="0.2">
      <c r="A4242" t="s">
        <v>20685</v>
      </c>
      <c r="B4242" t="s">
        <v>20686</v>
      </c>
      <c r="C4242" t="s">
        <v>24100</v>
      </c>
      <c r="D4242" t="s">
        <v>4593</v>
      </c>
      <c r="E4242" t="s">
        <v>4594</v>
      </c>
      <c r="F4242" t="s">
        <v>24101</v>
      </c>
      <c r="G4242" t="s">
        <v>24102</v>
      </c>
      <c r="H4242" t="s">
        <v>4614</v>
      </c>
      <c r="I4242" t="s">
        <v>4634</v>
      </c>
      <c r="J4242" t="s">
        <v>24103</v>
      </c>
      <c r="K4242" t="s">
        <v>24104</v>
      </c>
      <c r="L4242" t="s">
        <v>303</v>
      </c>
      <c r="M4242" t="s">
        <v>18757</v>
      </c>
    </row>
    <row r="4243" spans="1:13" x14ac:dyDescent="0.2">
      <c r="A4243" t="s">
        <v>20685</v>
      </c>
      <c r="B4243" t="s">
        <v>20686</v>
      </c>
      <c r="C4243" t="s">
        <v>24105</v>
      </c>
      <c r="D4243" t="s">
        <v>24106</v>
      </c>
      <c r="E4243" t="s">
        <v>24107</v>
      </c>
      <c r="F4243" t="s">
        <v>24108</v>
      </c>
      <c r="H4243" t="s">
        <v>4642</v>
      </c>
      <c r="I4243" t="s">
        <v>4634</v>
      </c>
      <c r="J4243" t="s">
        <v>24109</v>
      </c>
      <c r="K4243" t="s">
        <v>24110</v>
      </c>
      <c r="L4243" t="s">
        <v>303</v>
      </c>
      <c r="M4243" t="s">
        <v>422</v>
      </c>
    </row>
    <row r="4244" spans="1:13" x14ac:dyDescent="0.2">
      <c r="A4244" t="s">
        <v>20685</v>
      </c>
      <c r="B4244" t="s">
        <v>20686</v>
      </c>
      <c r="C4244" t="s">
        <v>24111</v>
      </c>
      <c r="D4244" t="s">
        <v>24112</v>
      </c>
      <c r="E4244" t="s">
        <v>24113</v>
      </c>
      <c r="F4244" t="s">
        <v>24114</v>
      </c>
      <c r="G4244" t="s">
        <v>24115</v>
      </c>
      <c r="H4244" t="s">
        <v>24116</v>
      </c>
      <c r="I4244" t="s">
        <v>4621</v>
      </c>
      <c r="J4244" t="s">
        <v>24117</v>
      </c>
      <c r="K4244" t="s">
        <v>24118</v>
      </c>
      <c r="L4244" t="s">
        <v>303</v>
      </c>
      <c r="M4244" t="s">
        <v>24119</v>
      </c>
    </row>
    <row r="4245" spans="1:13" x14ac:dyDescent="0.2">
      <c r="A4245" t="s">
        <v>20685</v>
      </c>
      <c r="B4245" t="s">
        <v>20686</v>
      </c>
      <c r="C4245" t="s">
        <v>24120</v>
      </c>
      <c r="D4245" t="s">
        <v>349</v>
      </c>
      <c r="E4245" t="s">
        <v>424</v>
      </c>
      <c r="F4245" t="s">
        <v>24121</v>
      </c>
      <c r="G4245" t="s">
        <v>24122</v>
      </c>
      <c r="H4245" t="s">
        <v>4621</v>
      </c>
      <c r="I4245" t="s">
        <v>4634</v>
      </c>
      <c r="J4245" t="s">
        <v>24123</v>
      </c>
      <c r="K4245" t="s">
        <v>24124</v>
      </c>
      <c r="L4245" t="s">
        <v>303</v>
      </c>
      <c r="M4245" t="s">
        <v>1666</v>
      </c>
    </row>
    <row r="4246" spans="1:13" x14ac:dyDescent="0.2">
      <c r="A4246" t="s">
        <v>20685</v>
      </c>
      <c r="B4246" t="s">
        <v>20686</v>
      </c>
      <c r="C4246" t="s">
        <v>24125</v>
      </c>
      <c r="D4246" t="s">
        <v>24126</v>
      </c>
      <c r="F4246" t="s">
        <v>24127</v>
      </c>
      <c r="G4246" t="s">
        <v>24128</v>
      </c>
      <c r="H4246" t="s">
        <v>4633</v>
      </c>
      <c r="J4246" t="s">
        <v>24129</v>
      </c>
      <c r="K4246" t="s">
        <v>24130</v>
      </c>
      <c r="L4246" t="s">
        <v>303</v>
      </c>
      <c r="M4246" t="s">
        <v>6080</v>
      </c>
    </row>
    <row r="4247" spans="1:13" x14ac:dyDescent="0.2">
      <c r="A4247" t="s">
        <v>20685</v>
      </c>
      <c r="B4247" t="s">
        <v>20686</v>
      </c>
      <c r="C4247" t="s">
        <v>24131</v>
      </c>
      <c r="D4247" t="s">
        <v>23300</v>
      </c>
      <c r="F4247" t="s">
        <v>24132</v>
      </c>
      <c r="G4247" t="s">
        <v>24133</v>
      </c>
      <c r="H4247" t="s">
        <v>4614</v>
      </c>
      <c r="I4247" t="s">
        <v>4634</v>
      </c>
      <c r="J4247" t="s">
        <v>24134</v>
      </c>
      <c r="K4247" t="s">
        <v>24135</v>
      </c>
      <c r="L4247" t="s">
        <v>303</v>
      </c>
      <c r="M4247" t="s">
        <v>24136</v>
      </c>
    </row>
    <row r="4248" spans="1:13" x14ac:dyDescent="0.2">
      <c r="A4248" t="s">
        <v>20685</v>
      </c>
      <c r="B4248" t="s">
        <v>20686</v>
      </c>
      <c r="C4248" t="s">
        <v>24137</v>
      </c>
      <c r="D4248" t="s">
        <v>24138</v>
      </c>
      <c r="E4248" t="s">
        <v>24139</v>
      </c>
      <c r="F4248" t="s">
        <v>24140</v>
      </c>
      <c r="G4248" t="s">
        <v>24141</v>
      </c>
      <c r="H4248" t="s">
        <v>4633</v>
      </c>
      <c r="J4248" t="s">
        <v>24142</v>
      </c>
      <c r="K4248" t="s">
        <v>24143</v>
      </c>
      <c r="L4248" t="s">
        <v>303</v>
      </c>
      <c r="M4248" t="s">
        <v>674</v>
      </c>
    </row>
    <row r="4249" spans="1:13" x14ac:dyDescent="0.2">
      <c r="A4249" t="s">
        <v>20685</v>
      </c>
      <c r="B4249" t="s">
        <v>20686</v>
      </c>
      <c r="C4249" t="s">
        <v>24144</v>
      </c>
      <c r="D4249" t="s">
        <v>572</v>
      </c>
      <c r="E4249" t="s">
        <v>573</v>
      </c>
      <c r="F4249" t="s">
        <v>24145</v>
      </c>
      <c r="G4249" t="s">
        <v>24146</v>
      </c>
      <c r="H4249" t="s">
        <v>4642</v>
      </c>
      <c r="J4249" t="s">
        <v>24147</v>
      </c>
      <c r="K4249" t="s">
        <v>24148</v>
      </c>
      <c r="L4249" t="s">
        <v>303</v>
      </c>
      <c r="M4249" t="s">
        <v>5402</v>
      </c>
    </row>
    <row r="4250" spans="1:13" x14ac:dyDescent="0.2">
      <c r="A4250" t="s">
        <v>20685</v>
      </c>
      <c r="B4250" t="s">
        <v>20686</v>
      </c>
      <c r="C4250" t="s">
        <v>24149</v>
      </c>
      <c r="D4250" t="s">
        <v>24150</v>
      </c>
      <c r="E4250" t="s">
        <v>24151</v>
      </c>
      <c r="F4250" t="s">
        <v>24152</v>
      </c>
      <c r="G4250" t="s">
        <v>24153</v>
      </c>
      <c r="H4250" t="s">
        <v>24154</v>
      </c>
      <c r="I4250" t="s">
        <v>23784</v>
      </c>
      <c r="J4250" t="s">
        <v>24155</v>
      </c>
      <c r="K4250" t="s">
        <v>24156</v>
      </c>
      <c r="L4250" t="s">
        <v>303</v>
      </c>
      <c r="M4250" t="s">
        <v>5065</v>
      </c>
    </row>
    <row r="4251" spans="1:13" x14ac:dyDescent="0.2">
      <c r="A4251" t="s">
        <v>20685</v>
      </c>
      <c r="B4251" t="s">
        <v>20686</v>
      </c>
      <c r="C4251" t="s">
        <v>24157</v>
      </c>
      <c r="D4251" t="s">
        <v>4593</v>
      </c>
      <c r="E4251" t="s">
        <v>4594</v>
      </c>
      <c r="F4251" t="s">
        <v>24158</v>
      </c>
      <c r="G4251" t="s">
        <v>24159</v>
      </c>
      <c r="H4251" t="s">
        <v>4642</v>
      </c>
      <c r="I4251" t="s">
        <v>4634</v>
      </c>
      <c r="J4251" t="s">
        <v>24160</v>
      </c>
      <c r="K4251" t="s">
        <v>24161</v>
      </c>
      <c r="L4251" t="s">
        <v>303</v>
      </c>
      <c r="M4251" t="s">
        <v>12200</v>
      </c>
    </row>
    <row r="4252" spans="1:13" x14ac:dyDescent="0.2">
      <c r="A4252" t="s">
        <v>20685</v>
      </c>
      <c r="B4252" t="s">
        <v>20686</v>
      </c>
      <c r="C4252" t="s">
        <v>24162</v>
      </c>
      <c r="D4252" t="s">
        <v>4981</v>
      </c>
      <c r="E4252" t="s">
        <v>24163</v>
      </c>
      <c r="F4252" t="s">
        <v>24164</v>
      </c>
      <c r="G4252" t="s">
        <v>24165</v>
      </c>
      <c r="H4252" t="s">
        <v>4642</v>
      </c>
      <c r="J4252" t="s">
        <v>24166</v>
      </c>
      <c r="K4252" t="s">
        <v>24167</v>
      </c>
      <c r="L4252" t="s">
        <v>303</v>
      </c>
      <c r="M4252" t="s">
        <v>2054</v>
      </c>
    </row>
    <row r="4253" spans="1:13" x14ac:dyDescent="0.2">
      <c r="A4253" t="s">
        <v>20685</v>
      </c>
      <c r="B4253" t="s">
        <v>20686</v>
      </c>
      <c r="C4253" t="s">
        <v>24168</v>
      </c>
      <c r="D4253" t="s">
        <v>4593</v>
      </c>
      <c r="E4253" t="s">
        <v>4594</v>
      </c>
      <c r="F4253" t="s">
        <v>24169</v>
      </c>
      <c r="G4253" t="s">
        <v>24170</v>
      </c>
      <c r="H4253" t="s">
        <v>4621</v>
      </c>
      <c r="I4253" t="s">
        <v>4634</v>
      </c>
      <c r="J4253" t="s">
        <v>24171</v>
      </c>
      <c r="K4253" t="s">
        <v>24172</v>
      </c>
      <c r="L4253" t="s">
        <v>303</v>
      </c>
      <c r="M4253" t="s">
        <v>20948</v>
      </c>
    </row>
    <row r="4254" spans="1:13" x14ac:dyDescent="0.2">
      <c r="A4254" t="s">
        <v>20685</v>
      </c>
      <c r="B4254" t="s">
        <v>20686</v>
      </c>
      <c r="C4254" t="s">
        <v>24173</v>
      </c>
      <c r="D4254" t="s">
        <v>23737</v>
      </c>
      <c r="E4254" t="s">
        <v>296</v>
      </c>
      <c r="F4254" t="s">
        <v>24174</v>
      </c>
      <c r="G4254" t="s">
        <v>24175</v>
      </c>
      <c r="H4254" t="s">
        <v>4642</v>
      </c>
      <c r="I4254" t="s">
        <v>4634</v>
      </c>
      <c r="J4254" t="s">
        <v>24176</v>
      </c>
      <c r="K4254" t="s">
        <v>24177</v>
      </c>
      <c r="L4254" t="s">
        <v>303</v>
      </c>
      <c r="M4254" t="s">
        <v>1538</v>
      </c>
    </row>
    <row r="4255" spans="1:13" x14ac:dyDescent="0.2">
      <c r="A4255" t="s">
        <v>20685</v>
      </c>
      <c r="B4255" t="s">
        <v>20686</v>
      </c>
      <c r="C4255" t="s">
        <v>24178</v>
      </c>
      <c r="D4255" t="s">
        <v>492</v>
      </c>
      <c r="E4255" t="s">
        <v>493</v>
      </c>
      <c r="F4255" t="s">
        <v>24179</v>
      </c>
      <c r="G4255" t="s">
        <v>24180</v>
      </c>
      <c r="I4255" t="s">
        <v>4642</v>
      </c>
      <c r="J4255" t="s">
        <v>24181</v>
      </c>
      <c r="K4255" t="s">
        <v>24182</v>
      </c>
      <c r="L4255" t="s">
        <v>303</v>
      </c>
      <c r="M4255" t="s">
        <v>16970</v>
      </c>
    </row>
    <row r="4256" spans="1:13" x14ac:dyDescent="0.2">
      <c r="A4256" t="s">
        <v>20685</v>
      </c>
      <c r="B4256" t="s">
        <v>20686</v>
      </c>
      <c r="C4256" t="s">
        <v>24183</v>
      </c>
      <c r="D4256" t="s">
        <v>492</v>
      </c>
      <c r="E4256" t="s">
        <v>493</v>
      </c>
      <c r="F4256" t="s">
        <v>24184</v>
      </c>
      <c r="G4256" t="s">
        <v>24185</v>
      </c>
      <c r="H4256" t="s">
        <v>24186</v>
      </c>
      <c r="I4256" t="s">
        <v>4642</v>
      </c>
      <c r="J4256" t="s">
        <v>24187</v>
      </c>
      <c r="K4256" t="s">
        <v>24188</v>
      </c>
      <c r="L4256" t="s">
        <v>303</v>
      </c>
      <c r="M4256" t="s">
        <v>16970</v>
      </c>
    </row>
    <row r="4257" spans="1:13" x14ac:dyDescent="0.2">
      <c r="A4257" t="s">
        <v>20685</v>
      </c>
      <c r="B4257" t="s">
        <v>20686</v>
      </c>
      <c r="C4257" t="s">
        <v>24189</v>
      </c>
      <c r="D4257" t="s">
        <v>4593</v>
      </c>
      <c r="E4257" t="s">
        <v>4594</v>
      </c>
      <c r="F4257" t="s">
        <v>24190</v>
      </c>
      <c r="G4257" t="s">
        <v>24191</v>
      </c>
      <c r="H4257" t="s">
        <v>4621</v>
      </c>
      <c r="I4257" t="s">
        <v>4634</v>
      </c>
      <c r="J4257" t="s">
        <v>24192</v>
      </c>
      <c r="K4257" t="s">
        <v>24193</v>
      </c>
      <c r="L4257" t="s">
        <v>303</v>
      </c>
      <c r="M4257" t="s">
        <v>4173</v>
      </c>
    </row>
    <row r="4258" spans="1:13" x14ac:dyDescent="0.2">
      <c r="A4258" t="s">
        <v>20685</v>
      </c>
      <c r="B4258" t="s">
        <v>20686</v>
      </c>
      <c r="C4258" t="s">
        <v>24194</v>
      </c>
      <c r="D4258" t="s">
        <v>4593</v>
      </c>
      <c r="E4258" t="s">
        <v>4594</v>
      </c>
      <c r="F4258" t="s">
        <v>23661</v>
      </c>
      <c r="G4258" t="s">
        <v>24195</v>
      </c>
      <c r="H4258" t="s">
        <v>4621</v>
      </c>
      <c r="I4258" t="s">
        <v>4634</v>
      </c>
      <c r="J4258" t="s">
        <v>24196</v>
      </c>
      <c r="K4258" t="s">
        <v>24197</v>
      </c>
      <c r="L4258" t="s">
        <v>303</v>
      </c>
      <c r="M4258" t="s">
        <v>422</v>
      </c>
    </row>
    <row r="4259" spans="1:13" x14ac:dyDescent="0.2">
      <c r="A4259" t="s">
        <v>20685</v>
      </c>
      <c r="B4259" t="s">
        <v>20686</v>
      </c>
      <c r="C4259" t="s">
        <v>24198</v>
      </c>
      <c r="D4259" t="s">
        <v>24199</v>
      </c>
      <c r="E4259" t="s">
        <v>24200</v>
      </c>
      <c r="F4259" t="s">
        <v>24201</v>
      </c>
      <c r="G4259" t="s">
        <v>24202</v>
      </c>
      <c r="H4259" t="s">
        <v>4642</v>
      </c>
      <c r="I4259" t="s">
        <v>4634</v>
      </c>
      <c r="J4259" t="s">
        <v>24203</v>
      </c>
      <c r="K4259" t="s">
        <v>24204</v>
      </c>
      <c r="L4259" t="s">
        <v>303</v>
      </c>
      <c r="M4259" t="s">
        <v>10638</v>
      </c>
    </row>
    <row r="4260" spans="1:13" x14ac:dyDescent="0.2">
      <c r="A4260" t="s">
        <v>20685</v>
      </c>
      <c r="B4260" t="s">
        <v>20686</v>
      </c>
      <c r="C4260" t="s">
        <v>24205</v>
      </c>
      <c r="D4260" t="s">
        <v>349</v>
      </c>
      <c r="E4260" t="s">
        <v>424</v>
      </c>
      <c r="F4260" t="s">
        <v>24206</v>
      </c>
      <c r="G4260" t="s">
        <v>24207</v>
      </c>
      <c r="H4260" t="s">
        <v>4621</v>
      </c>
      <c r="J4260" t="s">
        <v>24208</v>
      </c>
      <c r="K4260" t="s">
        <v>24209</v>
      </c>
      <c r="L4260" t="s">
        <v>303</v>
      </c>
      <c r="M4260" t="s">
        <v>1666</v>
      </c>
    </row>
    <row r="4261" spans="1:13" x14ac:dyDescent="0.2">
      <c r="A4261" t="s">
        <v>20685</v>
      </c>
      <c r="B4261" t="s">
        <v>20686</v>
      </c>
      <c r="C4261" t="s">
        <v>24210</v>
      </c>
      <c r="D4261" t="s">
        <v>349</v>
      </c>
      <c r="E4261" t="s">
        <v>13874</v>
      </c>
      <c r="F4261" t="s">
        <v>22465</v>
      </c>
      <c r="G4261" t="s">
        <v>24211</v>
      </c>
      <c r="H4261" t="s">
        <v>24212</v>
      </c>
      <c r="I4261" t="s">
        <v>4642</v>
      </c>
      <c r="J4261" t="s">
        <v>24213</v>
      </c>
      <c r="K4261" t="s">
        <v>24214</v>
      </c>
      <c r="L4261" t="s">
        <v>303</v>
      </c>
      <c r="M4261" t="s">
        <v>24215</v>
      </c>
    </row>
    <row r="4262" spans="1:13" x14ac:dyDescent="0.2">
      <c r="A4262" t="s">
        <v>20685</v>
      </c>
      <c r="B4262" t="s">
        <v>20686</v>
      </c>
      <c r="C4262" t="s">
        <v>24216</v>
      </c>
      <c r="D4262" t="s">
        <v>24217</v>
      </c>
      <c r="E4262" t="s">
        <v>24218</v>
      </c>
      <c r="F4262" t="s">
        <v>24219</v>
      </c>
      <c r="G4262" t="s">
        <v>24220</v>
      </c>
      <c r="H4262" t="s">
        <v>4642</v>
      </c>
      <c r="I4262" t="s">
        <v>4634</v>
      </c>
      <c r="J4262" t="s">
        <v>24221</v>
      </c>
      <c r="K4262" t="s">
        <v>24222</v>
      </c>
      <c r="L4262" t="s">
        <v>303</v>
      </c>
      <c r="M4262" t="s">
        <v>24223</v>
      </c>
    </row>
    <row r="4263" spans="1:13" x14ac:dyDescent="0.2">
      <c r="A4263" t="s">
        <v>20685</v>
      </c>
      <c r="B4263" t="s">
        <v>20686</v>
      </c>
      <c r="C4263" t="s">
        <v>24224</v>
      </c>
      <c r="D4263" t="s">
        <v>24225</v>
      </c>
      <c r="F4263" t="s">
        <v>24226</v>
      </c>
      <c r="H4263" t="s">
        <v>4633</v>
      </c>
      <c r="I4263" t="s">
        <v>4634</v>
      </c>
      <c r="J4263" t="s">
        <v>24227</v>
      </c>
      <c r="K4263" t="s">
        <v>24228</v>
      </c>
      <c r="L4263" t="s">
        <v>303</v>
      </c>
      <c r="M4263" t="s">
        <v>2906</v>
      </c>
    </row>
    <row r="4264" spans="1:13" x14ac:dyDescent="0.2">
      <c r="A4264" t="s">
        <v>20685</v>
      </c>
      <c r="B4264" t="s">
        <v>20686</v>
      </c>
      <c r="C4264" t="s">
        <v>24229</v>
      </c>
      <c r="D4264" t="s">
        <v>4593</v>
      </c>
      <c r="E4264" t="s">
        <v>4594</v>
      </c>
      <c r="F4264" t="s">
        <v>8948</v>
      </c>
      <c r="G4264" t="s">
        <v>24230</v>
      </c>
      <c r="H4264" t="s">
        <v>4621</v>
      </c>
      <c r="J4264" t="s">
        <v>24231</v>
      </c>
      <c r="K4264" t="s">
        <v>24232</v>
      </c>
      <c r="L4264" t="s">
        <v>303</v>
      </c>
      <c r="M4264" t="s">
        <v>14590</v>
      </c>
    </row>
    <row r="4265" spans="1:13" x14ac:dyDescent="0.2">
      <c r="A4265" t="s">
        <v>20685</v>
      </c>
      <c r="B4265" t="s">
        <v>20686</v>
      </c>
      <c r="C4265" t="s">
        <v>24233</v>
      </c>
      <c r="D4265" t="s">
        <v>349</v>
      </c>
      <c r="F4265" t="s">
        <v>24234</v>
      </c>
      <c r="G4265" t="s">
        <v>24235</v>
      </c>
      <c r="H4265" t="s">
        <v>4614</v>
      </c>
      <c r="J4265" t="s">
        <v>24236</v>
      </c>
      <c r="K4265" t="s">
        <v>24237</v>
      </c>
      <c r="L4265" t="s">
        <v>303</v>
      </c>
      <c r="M4265" t="s">
        <v>24238</v>
      </c>
    </row>
    <row r="4266" spans="1:13" x14ac:dyDescent="0.2">
      <c r="A4266" t="s">
        <v>20685</v>
      </c>
      <c r="B4266" t="s">
        <v>20686</v>
      </c>
      <c r="C4266" t="s">
        <v>24239</v>
      </c>
      <c r="D4266" t="s">
        <v>844</v>
      </c>
      <c r="E4266" t="s">
        <v>296</v>
      </c>
      <c r="F4266" t="s">
        <v>24240</v>
      </c>
      <c r="G4266" t="s">
        <v>4699</v>
      </c>
      <c r="H4266" t="s">
        <v>4633</v>
      </c>
      <c r="I4266" t="s">
        <v>4634</v>
      </c>
      <c r="J4266" t="s">
        <v>24241</v>
      </c>
      <c r="K4266" t="s">
        <v>24242</v>
      </c>
      <c r="L4266" t="s">
        <v>303</v>
      </c>
      <c r="M4266" t="s">
        <v>422</v>
      </c>
    </row>
    <row r="4267" spans="1:13" x14ac:dyDescent="0.2">
      <c r="A4267" t="s">
        <v>20685</v>
      </c>
      <c r="B4267" t="s">
        <v>20686</v>
      </c>
      <c r="C4267" t="s">
        <v>24243</v>
      </c>
      <c r="D4267" t="s">
        <v>23737</v>
      </c>
      <c r="E4267" t="s">
        <v>296</v>
      </c>
      <c r="F4267" t="s">
        <v>24244</v>
      </c>
      <c r="G4267" t="s">
        <v>24245</v>
      </c>
      <c r="H4267" t="s">
        <v>4642</v>
      </c>
      <c r="I4267" t="s">
        <v>4634</v>
      </c>
      <c r="J4267" t="s">
        <v>24246</v>
      </c>
      <c r="K4267" t="s">
        <v>24247</v>
      </c>
      <c r="L4267" t="s">
        <v>303</v>
      </c>
      <c r="M4267" t="s">
        <v>12245</v>
      </c>
    </row>
    <row r="4268" spans="1:13" x14ac:dyDescent="0.2">
      <c r="A4268" t="s">
        <v>20685</v>
      </c>
      <c r="B4268" t="s">
        <v>20686</v>
      </c>
      <c r="C4268" t="s">
        <v>24248</v>
      </c>
      <c r="D4268" t="s">
        <v>24249</v>
      </c>
      <c r="E4268" t="s">
        <v>24250</v>
      </c>
      <c r="F4268" t="s">
        <v>24251</v>
      </c>
      <c r="G4268" t="s">
        <v>24252</v>
      </c>
      <c r="H4268" t="s">
        <v>4642</v>
      </c>
      <c r="J4268" t="s">
        <v>24253</v>
      </c>
      <c r="K4268" t="s">
        <v>24254</v>
      </c>
      <c r="L4268" t="s">
        <v>303</v>
      </c>
      <c r="M4268" t="s">
        <v>10324</v>
      </c>
    </row>
    <row r="4269" spans="1:13" x14ac:dyDescent="0.2">
      <c r="A4269" t="s">
        <v>20685</v>
      </c>
      <c r="B4269" t="s">
        <v>20686</v>
      </c>
      <c r="C4269" t="s">
        <v>24255</v>
      </c>
      <c r="D4269" t="s">
        <v>349</v>
      </c>
      <c r="F4269" t="s">
        <v>24256</v>
      </c>
      <c r="G4269" t="s">
        <v>4628</v>
      </c>
      <c r="H4269" t="s">
        <v>23784</v>
      </c>
      <c r="J4269" t="s">
        <v>24257</v>
      </c>
      <c r="K4269" t="s">
        <v>24258</v>
      </c>
      <c r="L4269" t="s">
        <v>303</v>
      </c>
      <c r="M4269" t="s">
        <v>422</v>
      </c>
    </row>
    <row r="4270" spans="1:13" x14ac:dyDescent="0.2">
      <c r="A4270" t="s">
        <v>20685</v>
      </c>
      <c r="B4270" t="s">
        <v>20686</v>
      </c>
      <c r="C4270" t="s">
        <v>24259</v>
      </c>
      <c r="D4270" t="s">
        <v>844</v>
      </c>
      <c r="E4270" t="s">
        <v>296</v>
      </c>
      <c r="F4270" t="s">
        <v>24260</v>
      </c>
      <c r="G4270" t="s">
        <v>24261</v>
      </c>
      <c r="H4270" t="s">
        <v>4642</v>
      </c>
      <c r="J4270" t="s">
        <v>24262</v>
      </c>
      <c r="K4270" t="s">
        <v>24263</v>
      </c>
      <c r="L4270" t="s">
        <v>303</v>
      </c>
      <c r="M4270" t="s">
        <v>1380</v>
      </c>
    </row>
    <row r="4271" spans="1:13" x14ac:dyDescent="0.2">
      <c r="A4271" t="s">
        <v>20685</v>
      </c>
      <c r="B4271" t="s">
        <v>20686</v>
      </c>
      <c r="C4271" t="s">
        <v>24264</v>
      </c>
      <c r="D4271" t="s">
        <v>24265</v>
      </c>
      <c r="E4271" t="s">
        <v>24266</v>
      </c>
      <c r="F4271" t="s">
        <v>24267</v>
      </c>
      <c r="G4271" t="s">
        <v>24268</v>
      </c>
      <c r="H4271" t="s">
        <v>4614</v>
      </c>
      <c r="I4271" t="s">
        <v>4634</v>
      </c>
      <c r="J4271" t="s">
        <v>24269</v>
      </c>
      <c r="K4271" t="s">
        <v>24270</v>
      </c>
      <c r="L4271" t="s">
        <v>303</v>
      </c>
      <c r="M4271" t="s">
        <v>24271</v>
      </c>
    </row>
    <row r="4272" spans="1:13" x14ac:dyDescent="0.2">
      <c r="A4272" t="s">
        <v>20685</v>
      </c>
      <c r="B4272" t="s">
        <v>20686</v>
      </c>
      <c r="C4272" t="s">
        <v>24272</v>
      </c>
      <c r="D4272" t="s">
        <v>572</v>
      </c>
      <c r="E4272" t="s">
        <v>573</v>
      </c>
      <c r="F4272" t="s">
        <v>24273</v>
      </c>
      <c r="G4272" t="s">
        <v>24274</v>
      </c>
      <c r="H4272" t="s">
        <v>4614</v>
      </c>
      <c r="I4272" t="s">
        <v>4634</v>
      </c>
      <c r="J4272" t="s">
        <v>24275</v>
      </c>
      <c r="K4272" t="s">
        <v>24276</v>
      </c>
      <c r="L4272" t="s">
        <v>303</v>
      </c>
      <c r="M4272" t="s">
        <v>5402</v>
      </c>
    </row>
    <row r="4273" spans="1:13" x14ac:dyDescent="0.2">
      <c r="A4273" t="s">
        <v>20685</v>
      </c>
      <c r="B4273" t="s">
        <v>20686</v>
      </c>
      <c r="C4273" t="s">
        <v>24277</v>
      </c>
      <c r="D4273" t="s">
        <v>349</v>
      </c>
      <c r="F4273" t="s">
        <v>14214</v>
      </c>
      <c r="G4273" t="s">
        <v>24278</v>
      </c>
      <c r="H4273" t="s">
        <v>24279</v>
      </c>
      <c r="I4273" t="s">
        <v>4642</v>
      </c>
      <c r="J4273" t="s">
        <v>24280</v>
      </c>
      <c r="K4273" t="s">
        <v>302</v>
      </c>
      <c r="L4273" t="s">
        <v>303</v>
      </c>
      <c r="M4273" t="s">
        <v>16169</v>
      </c>
    </row>
    <row r="4274" spans="1:13" x14ac:dyDescent="0.2">
      <c r="A4274" t="s">
        <v>20685</v>
      </c>
      <c r="B4274" t="s">
        <v>20686</v>
      </c>
      <c r="C4274" t="s">
        <v>24281</v>
      </c>
      <c r="D4274" t="s">
        <v>24282</v>
      </c>
      <c r="E4274" t="s">
        <v>24283</v>
      </c>
      <c r="F4274" t="s">
        <v>24284</v>
      </c>
      <c r="G4274" t="s">
        <v>24285</v>
      </c>
      <c r="H4274" t="s">
        <v>4642</v>
      </c>
      <c r="I4274" t="s">
        <v>4634</v>
      </c>
      <c r="J4274" t="s">
        <v>24286</v>
      </c>
      <c r="K4274" t="s">
        <v>302</v>
      </c>
      <c r="L4274" t="s">
        <v>303</v>
      </c>
      <c r="M4274" t="s">
        <v>1734</v>
      </c>
    </row>
    <row r="4275" spans="1:13" x14ac:dyDescent="0.2">
      <c r="A4275" t="s">
        <v>20685</v>
      </c>
      <c r="B4275" t="s">
        <v>20686</v>
      </c>
      <c r="C4275" t="s">
        <v>24287</v>
      </c>
      <c r="D4275" t="s">
        <v>24288</v>
      </c>
      <c r="E4275" t="s">
        <v>24289</v>
      </c>
      <c r="F4275" t="s">
        <v>24290</v>
      </c>
      <c r="G4275" t="s">
        <v>24291</v>
      </c>
      <c r="H4275" t="s">
        <v>4642</v>
      </c>
      <c r="I4275" t="s">
        <v>4634</v>
      </c>
      <c r="J4275" t="s">
        <v>24292</v>
      </c>
      <c r="K4275" t="s">
        <v>24293</v>
      </c>
      <c r="L4275" t="s">
        <v>303</v>
      </c>
      <c r="M4275" t="s">
        <v>422</v>
      </c>
    </row>
    <row r="4276" spans="1:13" x14ac:dyDescent="0.2">
      <c r="A4276" t="s">
        <v>20685</v>
      </c>
      <c r="B4276" t="s">
        <v>20686</v>
      </c>
      <c r="C4276" t="s">
        <v>24294</v>
      </c>
      <c r="D4276" t="s">
        <v>1870</v>
      </c>
      <c r="E4276" t="s">
        <v>2138</v>
      </c>
      <c r="F4276" t="s">
        <v>24295</v>
      </c>
      <c r="G4276" t="s">
        <v>24296</v>
      </c>
      <c r="H4276" t="s">
        <v>4614</v>
      </c>
      <c r="I4276" t="s">
        <v>4634</v>
      </c>
      <c r="J4276" t="s">
        <v>4615</v>
      </c>
      <c r="K4276" t="s">
        <v>24297</v>
      </c>
      <c r="L4276" t="s">
        <v>303</v>
      </c>
      <c r="M4276" t="s">
        <v>5955</v>
      </c>
    </row>
    <row r="4277" spans="1:13" x14ac:dyDescent="0.2">
      <c r="A4277" t="s">
        <v>20685</v>
      </c>
      <c r="B4277" t="s">
        <v>20686</v>
      </c>
      <c r="C4277" t="s">
        <v>24298</v>
      </c>
      <c r="D4277" t="s">
        <v>24299</v>
      </c>
      <c r="E4277" t="s">
        <v>8432</v>
      </c>
      <c r="F4277" t="s">
        <v>24300</v>
      </c>
      <c r="H4277" t="s">
        <v>4614</v>
      </c>
      <c r="I4277" t="s">
        <v>4634</v>
      </c>
      <c r="J4277" t="s">
        <v>24301</v>
      </c>
      <c r="K4277" t="s">
        <v>24302</v>
      </c>
      <c r="L4277" t="s">
        <v>303</v>
      </c>
      <c r="M4277" t="s">
        <v>2712</v>
      </c>
    </row>
    <row r="4278" spans="1:13" x14ac:dyDescent="0.2">
      <c r="A4278" t="s">
        <v>20685</v>
      </c>
      <c r="B4278" t="s">
        <v>20686</v>
      </c>
      <c r="C4278" t="s">
        <v>24303</v>
      </c>
      <c r="D4278" t="s">
        <v>4593</v>
      </c>
      <c r="E4278" t="s">
        <v>4594</v>
      </c>
      <c r="F4278" t="s">
        <v>24304</v>
      </c>
      <c r="G4278" t="s">
        <v>24305</v>
      </c>
      <c r="H4278" t="s">
        <v>4621</v>
      </c>
      <c r="J4278" t="s">
        <v>24306</v>
      </c>
      <c r="K4278" t="s">
        <v>24307</v>
      </c>
      <c r="L4278" t="s">
        <v>303</v>
      </c>
      <c r="M4278" t="s">
        <v>2172</v>
      </c>
    </row>
    <row r="4279" spans="1:13" x14ac:dyDescent="0.2">
      <c r="A4279" t="s">
        <v>20685</v>
      </c>
      <c r="B4279" t="s">
        <v>20686</v>
      </c>
      <c r="C4279" t="s">
        <v>24308</v>
      </c>
      <c r="D4279" t="s">
        <v>492</v>
      </c>
      <c r="E4279" t="s">
        <v>493</v>
      </c>
      <c r="F4279" t="s">
        <v>24309</v>
      </c>
      <c r="G4279" t="s">
        <v>4642</v>
      </c>
      <c r="J4279" t="s">
        <v>24310</v>
      </c>
      <c r="K4279" t="s">
        <v>24311</v>
      </c>
      <c r="L4279" t="s">
        <v>303</v>
      </c>
      <c r="M4279" t="s">
        <v>1323</v>
      </c>
    </row>
    <row r="4280" spans="1:13" x14ac:dyDescent="0.2">
      <c r="A4280" t="s">
        <v>20685</v>
      </c>
      <c r="B4280" t="s">
        <v>20686</v>
      </c>
      <c r="C4280" t="s">
        <v>24312</v>
      </c>
      <c r="D4280" t="s">
        <v>4593</v>
      </c>
      <c r="E4280" t="s">
        <v>4594</v>
      </c>
      <c r="F4280" t="s">
        <v>24313</v>
      </c>
      <c r="G4280" t="s">
        <v>24314</v>
      </c>
      <c r="H4280" t="s">
        <v>4614</v>
      </c>
      <c r="J4280" t="s">
        <v>24315</v>
      </c>
      <c r="K4280" t="s">
        <v>24316</v>
      </c>
      <c r="L4280" t="s">
        <v>303</v>
      </c>
      <c r="M4280" t="s">
        <v>24317</v>
      </c>
    </row>
    <row r="4281" spans="1:13" x14ac:dyDescent="0.2">
      <c r="A4281" t="s">
        <v>20685</v>
      </c>
      <c r="B4281" t="s">
        <v>20686</v>
      </c>
      <c r="C4281" t="s">
        <v>24318</v>
      </c>
      <c r="D4281" t="s">
        <v>24319</v>
      </c>
      <c r="E4281" t="s">
        <v>24320</v>
      </c>
      <c r="F4281" t="s">
        <v>24321</v>
      </c>
      <c r="G4281" t="s">
        <v>24322</v>
      </c>
      <c r="H4281" t="s">
        <v>4614</v>
      </c>
      <c r="J4281" t="s">
        <v>24323</v>
      </c>
      <c r="K4281" t="s">
        <v>24324</v>
      </c>
      <c r="L4281" t="s">
        <v>303</v>
      </c>
      <c r="M4281" t="s">
        <v>12374</v>
      </c>
    </row>
    <row r="4282" spans="1:13" x14ac:dyDescent="0.2">
      <c r="A4282" t="s">
        <v>20685</v>
      </c>
      <c r="B4282" t="s">
        <v>20686</v>
      </c>
      <c r="C4282" t="s">
        <v>24325</v>
      </c>
      <c r="D4282" t="s">
        <v>4593</v>
      </c>
      <c r="E4282" t="s">
        <v>4594</v>
      </c>
      <c r="F4282" t="s">
        <v>24326</v>
      </c>
      <c r="G4282" t="s">
        <v>24327</v>
      </c>
      <c r="H4282" t="s">
        <v>4621</v>
      </c>
      <c r="I4282" t="s">
        <v>4634</v>
      </c>
      <c r="J4282" t="s">
        <v>24328</v>
      </c>
      <c r="K4282" t="s">
        <v>24329</v>
      </c>
      <c r="L4282" t="s">
        <v>303</v>
      </c>
      <c r="M4282" t="s">
        <v>24330</v>
      </c>
    </row>
    <row r="4283" spans="1:13" x14ac:dyDescent="0.2">
      <c r="A4283" t="s">
        <v>20685</v>
      </c>
      <c r="B4283" t="s">
        <v>20686</v>
      </c>
      <c r="C4283" t="s">
        <v>24331</v>
      </c>
      <c r="D4283" t="s">
        <v>24029</v>
      </c>
      <c r="F4283" t="s">
        <v>24332</v>
      </c>
      <c r="G4283" t="s">
        <v>24333</v>
      </c>
      <c r="I4283" t="s">
        <v>4621</v>
      </c>
      <c r="J4283" t="s">
        <v>24334</v>
      </c>
      <c r="K4283" t="s">
        <v>24335</v>
      </c>
      <c r="L4283" t="s">
        <v>303</v>
      </c>
      <c r="M4283" t="s">
        <v>24336</v>
      </c>
    </row>
    <row r="4284" spans="1:13" x14ac:dyDescent="0.2">
      <c r="A4284" t="s">
        <v>20685</v>
      </c>
      <c r="B4284" t="s">
        <v>20686</v>
      </c>
      <c r="C4284" t="s">
        <v>24337</v>
      </c>
      <c r="D4284" t="s">
        <v>572</v>
      </c>
      <c r="E4284" t="s">
        <v>573</v>
      </c>
      <c r="F4284" t="s">
        <v>24338</v>
      </c>
      <c r="H4284" t="s">
        <v>4642</v>
      </c>
      <c r="I4284" t="s">
        <v>4634</v>
      </c>
      <c r="J4284" t="s">
        <v>24339</v>
      </c>
      <c r="K4284" t="s">
        <v>24340</v>
      </c>
      <c r="L4284" t="s">
        <v>303</v>
      </c>
      <c r="M4284" t="s">
        <v>5402</v>
      </c>
    </row>
    <row r="4285" spans="1:13" x14ac:dyDescent="0.2">
      <c r="A4285" t="s">
        <v>20685</v>
      </c>
      <c r="B4285" t="s">
        <v>20686</v>
      </c>
      <c r="C4285" t="s">
        <v>24341</v>
      </c>
      <c r="D4285" t="s">
        <v>349</v>
      </c>
      <c r="F4285" t="s">
        <v>24342</v>
      </c>
      <c r="H4285" t="s">
        <v>4642</v>
      </c>
      <c r="J4285" t="s">
        <v>24343</v>
      </c>
      <c r="K4285" t="s">
        <v>24344</v>
      </c>
      <c r="L4285" t="s">
        <v>303</v>
      </c>
      <c r="M4285" t="s">
        <v>422</v>
      </c>
    </row>
    <row r="4286" spans="1:13" x14ac:dyDescent="0.2">
      <c r="A4286" t="s">
        <v>20685</v>
      </c>
      <c r="B4286" t="s">
        <v>20686</v>
      </c>
      <c r="C4286" t="s">
        <v>24345</v>
      </c>
      <c r="D4286" t="s">
        <v>23737</v>
      </c>
      <c r="E4286" t="s">
        <v>296</v>
      </c>
      <c r="F4286" t="s">
        <v>24346</v>
      </c>
      <c r="G4286" t="s">
        <v>24347</v>
      </c>
      <c r="H4286" t="s">
        <v>4642</v>
      </c>
      <c r="I4286" t="s">
        <v>4634</v>
      </c>
      <c r="J4286" t="s">
        <v>24348</v>
      </c>
      <c r="K4286" t="s">
        <v>24349</v>
      </c>
      <c r="L4286" t="s">
        <v>303</v>
      </c>
      <c r="M4286" t="s">
        <v>817</v>
      </c>
    </row>
    <row r="4287" spans="1:13" x14ac:dyDescent="0.2">
      <c r="A4287" t="s">
        <v>20685</v>
      </c>
      <c r="B4287" t="s">
        <v>20686</v>
      </c>
      <c r="C4287" t="s">
        <v>24350</v>
      </c>
      <c r="D4287" t="s">
        <v>4593</v>
      </c>
      <c r="E4287" t="s">
        <v>4594</v>
      </c>
      <c r="F4287" t="s">
        <v>24351</v>
      </c>
      <c r="G4287" t="s">
        <v>24352</v>
      </c>
      <c r="H4287" t="s">
        <v>4614</v>
      </c>
      <c r="I4287" t="s">
        <v>4634</v>
      </c>
      <c r="J4287" t="s">
        <v>24353</v>
      </c>
      <c r="K4287" t="s">
        <v>24354</v>
      </c>
      <c r="L4287" t="s">
        <v>303</v>
      </c>
      <c r="M4287" t="s">
        <v>24355</v>
      </c>
    </row>
    <row r="4288" spans="1:13" x14ac:dyDescent="0.2">
      <c r="A4288" t="s">
        <v>20685</v>
      </c>
      <c r="B4288" t="s">
        <v>20686</v>
      </c>
      <c r="C4288" t="s">
        <v>24356</v>
      </c>
      <c r="D4288" t="s">
        <v>295</v>
      </c>
      <c r="E4288" t="s">
        <v>296</v>
      </c>
      <c r="F4288" t="s">
        <v>24357</v>
      </c>
      <c r="G4288" t="s">
        <v>24358</v>
      </c>
      <c r="H4288" t="s">
        <v>4614</v>
      </c>
      <c r="J4288" t="s">
        <v>24359</v>
      </c>
      <c r="K4288" t="s">
        <v>24360</v>
      </c>
      <c r="L4288" t="s">
        <v>303</v>
      </c>
      <c r="M4288" t="s">
        <v>17837</v>
      </c>
    </row>
    <row r="4289" spans="1:13" x14ac:dyDescent="0.2">
      <c r="A4289" t="s">
        <v>20685</v>
      </c>
      <c r="B4289" t="s">
        <v>20686</v>
      </c>
      <c r="C4289" t="s">
        <v>24361</v>
      </c>
      <c r="D4289" t="s">
        <v>349</v>
      </c>
      <c r="E4289" t="s">
        <v>424</v>
      </c>
      <c r="F4289" t="s">
        <v>24362</v>
      </c>
      <c r="H4289" t="s">
        <v>4642</v>
      </c>
      <c r="I4289" t="s">
        <v>4634</v>
      </c>
      <c r="J4289" t="s">
        <v>24363</v>
      </c>
      <c r="K4289" t="s">
        <v>24364</v>
      </c>
      <c r="L4289" t="s">
        <v>303</v>
      </c>
      <c r="M4289" t="s">
        <v>2054</v>
      </c>
    </row>
    <row r="4290" spans="1:13" x14ac:dyDescent="0.2">
      <c r="A4290" t="s">
        <v>20685</v>
      </c>
      <c r="B4290" t="s">
        <v>20686</v>
      </c>
      <c r="C4290" t="s">
        <v>24365</v>
      </c>
      <c r="D4290" t="s">
        <v>4593</v>
      </c>
      <c r="E4290" t="s">
        <v>4594</v>
      </c>
      <c r="F4290" t="s">
        <v>24366</v>
      </c>
      <c r="G4290" t="s">
        <v>8942</v>
      </c>
      <c r="H4290" t="s">
        <v>4633</v>
      </c>
      <c r="I4290" t="s">
        <v>4634</v>
      </c>
      <c r="J4290" t="s">
        <v>24367</v>
      </c>
      <c r="K4290" t="s">
        <v>24368</v>
      </c>
      <c r="L4290" t="s">
        <v>303</v>
      </c>
      <c r="M4290" t="s">
        <v>23902</v>
      </c>
    </row>
    <row r="4291" spans="1:13" x14ac:dyDescent="0.2">
      <c r="A4291" t="s">
        <v>20685</v>
      </c>
      <c r="B4291" t="s">
        <v>20686</v>
      </c>
      <c r="C4291" t="s">
        <v>24369</v>
      </c>
      <c r="D4291" t="s">
        <v>572</v>
      </c>
      <c r="E4291" t="s">
        <v>573</v>
      </c>
      <c r="F4291" t="s">
        <v>24370</v>
      </c>
      <c r="G4291" t="s">
        <v>24371</v>
      </c>
      <c r="H4291" t="s">
        <v>23783</v>
      </c>
      <c r="I4291" t="s">
        <v>23784</v>
      </c>
      <c r="J4291" t="s">
        <v>24372</v>
      </c>
      <c r="K4291" t="s">
        <v>24373</v>
      </c>
      <c r="L4291" t="s">
        <v>303</v>
      </c>
      <c r="M4291" t="s">
        <v>5402</v>
      </c>
    </row>
    <row r="4292" spans="1:13" x14ac:dyDescent="0.2">
      <c r="A4292" t="s">
        <v>20685</v>
      </c>
      <c r="B4292" t="s">
        <v>20686</v>
      </c>
      <c r="C4292" t="s">
        <v>24374</v>
      </c>
      <c r="D4292" t="s">
        <v>24375</v>
      </c>
      <c r="F4292" t="s">
        <v>24376</v>
      </c>
      <c r="G4292" t="s">
        <v>24377</v>
      </c>
      <c r="H4292" t="s">
        <v>4621</v>
      </c>
      <c r="I4292" t="s">
        <v>4634</v>
      </c>
      <c r="J4292" t="s">
        <v>24378</v>
      </c>
      <c r="K4292" t="s">
        <v>24379</v>
      </c>
      <c r="L4292" t="s">
        <v>303</v>
      </c>
      <c r="M4292" t="s">
        <v>1669</v>
      </c>
    </row>
    <row r="4293" spans="1:13" x14ac:dyDescent="0.2">
      <c r="A4293" t="s">
        <v>20685</v>
      </c>
      <c r="B4293" t="s">
        <v>20686</v>
      </c>
      <c r="C4293" t="s">
        <v>24380</v>
      </c>
      <c r="D4293" t="s">
        <v>24381</v>
      </c>
      <c r="F4293" t="s">
        <v>24382</v>
      </c>
      <c r="G4293" t="s">
        <v>4614</v>
      </c>
      <c r="H4293" t="s">
        <v>4634</v>
      </c>
      <c r="J4293" t="s">
        <v>24383</v>
      </c>
      <c r="K4293" t="s">
        <v>24384</v>
      </c>
      <c r="L4293" t="s">
        <v>303</v>
      </c>
      <c r="M4293" t="s">
        <v>422</v>
      </c>
    </row>
    <row r="4294" spans="1:13" x14ac:dyDescent="0.2">
      <c r="A4294" t="s">
        <v>20685</v>
      </c>
      <c r="B4294" t="s">
        <v>20686</v>
      </c>
      <c r="C4294" t="s">
        <v>24385</v>
      </c>
      <c r="D4294" t="s">
        <v>349</v>
      </c>
      <c r="F4294" t="s">
        <v>3599</v>
      </c>
      <c r="G4294" t="s">
        <v>24386</v>
      </c>
      <c r="H4294" t="s">
        <v>4633</v>
      </c>
      <c r="J4294" t="s">
        <v>24387</v>
      </c>
      <c r="K4294" t="s">
        <v>24388</v>
      </c>
      <c r="L4294" t="s">
        <v>303</v>
      </c>
      <c r="M4294" t="s">
        <v>24238</v>
      </c>
    </row>
    <row r="4295" spans="1:13" x14ac:dyDescent="0.2">
      <c r="A4295" t="s">
        <v>20685</v>
      </c>
      <c r="B4295" t="s">
        <v>20686</v>
      </c>
      <c r="C4295" t="s">
        <v>24389</v>
      </c>
      <c r="D4295" t="s">
        <v>349</v>
      </c>
      <c r="E4295" t="s">
        <v>424</v>
      </c>
      <c r="F4295" t="s">
        <v>24390</v>
      </c>
      <c r="H4295" t="s">
        <v>4642</v>
      </c>
      <c r="J4295" t="s">
        <v>24391</v>
      </c>
      <c r="K4295" t="s">
        <v>24392</v>
      </c>
      <c r="L4295" t="s">
        <v>303</v>
      </c>
      <c r="M4295" t="s">
        <v>2054</v>
      </c>
    </row>
    <row r="4296" spans="1:13" x14ac:dyDescent="0.2">
      <c r="A4296" t="s">
        <v>20685</v>
      </c>
      <c r="B4296" t="s">
        <v>20686</v>
      </c>
      <c r="C4296" t="s">
        <v>24393</v>
      </c>
      <c r="D4296" t="s">
        <v>401</v>
      </c>
      <c r="E4296" t="s">
        <v>402</v>
      </c>
      <c r="F4296" t="s">
        <v>24394</v>
      </c>
      <c r="G4296" t="s">
        <v>24395</v>
      </c>
      <c r="H4296" t="s">
        <v>4642</v>
      </c>
      <c r="I4296" t="s">
        <v>4634</v>
      </c>
      <c r="J4296" t="s">
        <v>24396</v>
      </c>
      <c r="K4296" t="s">
        <v>24397</v>
      </c>
      <c r="L4296" t="s">
        <v>303</v>
      </c>
      <c r="M4296" t="s">
        <v>2731</v>
      </c>
    </row>
    <row r="4297" spans="1:13" x14ac:dyDescent="0.2">
      <c r="A4297" t="s">
        <v>20685</v>
      </c>
      <c r="B4297" t="s">
        <v>20686</v>
      </c>
      <c r="C4297" t="s">
        <v>24398</v>
      </c>
      <c r="D4297" t="s">
        <v>349</v>
      </c>
      <c r="E4297" t="s">
        <v>13874</v>
      </c>
      <c r="F4297" t="s">
        <v>24399</v>
      </c>
      <c r="G4297" t="s">
        <v>4614</v>
      </c>
      <c r="H4297" t="s">
        <v>4634</v>
      </c>
      <c r="J4297" t="s">
        <v>24301</v>
      </c>
      <c r="K4297" t="s">
        <v>24400</v>
      </c>
      <c r="L4297" t="s">
        <v>303</v>
      </c>
      <c r="M4297" t="s">
        <v>2497</v>
      </c>
    </row>
    <row r="4298" spans="1:13" x14ac:dyDescent="0.2">
      <c r="A4298" t="s">
        <v>20685</v>
      </c>
      <c r="B4298" t="s">
        <v>20686</v>
      </c>
      <c r="C4298" t="s">
        <v>24401</v>
      </c>
      <c r="D4298" t="s">
        <v>4593</v>
      </c>
      <c r="E4298" t="s">
        <v>4594</v>
      </c>
      <c r="F4298" t="s">
        <v>24402</v>
      </c>
      <c r="G4298" t="s">
        <v>24403</v>
      </c>
      <c r="H4298" t="s">
        <v>4614</v>
      </c>
      <c r="I4298" t="s">
        <v>4634</v>
      </c>
      <c r="J4298" t="s">
        <v>24404</v>
      </c>
      <c r="K4298" t="s">
        <v>24405</v>
      </c>
      <c r="L4298" t="s">
        <v>303</v>
      </c>
      <c r="M4298" t="s">
        <v>809</v>
      </c>
    </row>
    <row r="4299" spans="1:13" x14ac:dyDescent="0.2">
      <c r="A4299" t="s">
        <v>20685</v>
      </c>
      <c r="B4299" t="s">
        <v>20686</v>
      </c>
      <c r="C4299" t="s">
        <v>24406</v>
      </c>
      <c r="D4299" t="s">
        <v>9577</v>
      </c>
      <c r="E4299" t="s">
        <v>24407</v>
      </c>
      <c r="F4299" t="s">
        <v>24408</v>
      </c>
      <c r="G4299" t="s">
        <v>24409</v>
      </c>
      <c r="H4299" t="s">
        <v>4633</v>
      </c>
      <c r="J4299" t="s">
        <v>24410</v>
      </c>
      <c r="K4299" t="s">
        <v>24411</v>
      </c>
      <c r="L4299" t="s">
        <v>303</v>
      </c>
      <c r="M4299" t="s">
        <v>5796</v>
      </c>
    </row>
    <row r="4300" spans="1:13" x14ac:dyDescent="0.2">
      <c r="A4300" t="s">
        <v>20685</v>
      </c>
      <c r="B4300" t="s">
        <v>20686</v>
      </c>
      <c r="C4300" t="s">
        <v>24412</v>
      </c>
      <c r="D4300" t="s">
        <v>23737</v>
      </c>
      <c r="E4300" t="s">
        <v>296</v>
      </c>
      <c r="F4300" t="s">
        <v>24413</v>
      </c>
      <c r="G4300" t="s">
        <v>24285</v>
      </c>
      <c r="H4300" t="s">
        <v>4642</v>
      </c>
      <c r="I4300" t="s">
        <v>4634</v>
      </c>
      <c r="J4300" t="s">
        <v>24286</v>
      </c>
      <c r="K4300" t="s">
        <v>24414</v>
      </c>
      <c r="L4300" t="s">
        <v>303</v>
      </c>
      <c r="M4300" t="s">
        <v>1912</v>
      </c>
    </row>
    <row r="4301" spans="1:13" x14ac:dyDescent="0.2">
      <c r="A4301" t="s">
        <v>20685</v>
      </c>
      <c r="B4301" t="s">
        <v>20686</v>
      </c>
      <c r="C4301" t="s">
        <v>24415</v>
      </c>
      <c r="D4301" t="s">
        <v>23300</v>
      </c>
      <c r="E4301" t="s">
        <v>24416</v>
      </c>
      <c r="F4301" t="s">
        <v>24417</v>
      </c>
      <c r="H4301" t="s">
        <v>4642</v>
      </c>
      <c r="I4301" t="s">
        <v>4634</v>
      </c>
      <c r="J4301" t="s">
        <v>24418</v>
      </c>
      <c r="K4301" t="s">
        <v>24419</v>
      </c>
      <c r="L4301" t="s">
        <v>303</v>
      </c>
      <c r="M4301" t="s">
        <v>24420</v>
      </c>
    </row>
    <row r="4302" spans="1:13" x14ac:dyDescent="0.2">
      <c r="A4302" t="s">
        <v>20685</v>
      </c>
      <c r="B4302" t="s">
        <v>20686</v>
      </c>
      <c r="C4302" t="s">
        <v>24421</v>
      </c>
      <c r="D4302" t="s">
        <v>349</v>
      </c>
      <c r="F4302" t="s">
        <v>24422</v>
      </c>
      <c r="G4302" t="s">
        <v>24423</v>
      </c>
      <c r="H4302" t="s">
        <v>4621</v>
      </c>
      <c r="J4302" t="s">
        <v>24424</v>
      </c>
      <c r="K4302" t="s">
        <v>24425</v>
      </c>
      <c r="L4302" t="s">
        <v>303</v>
      </c>
      <c r="M4302" t="s">
        <v>17353</v>
      </c>
    </row>
    <row r="4303" spans="1:13" x14ac:dyDescent="0.2">
      <c r="A4303" t="s">
        <v>20685</v>
      </c>
      <c r="B4303" t="s">
        <v>20686</v>
      </c>
      <c r="C4303" t="s">
        <v>24426</v>
      </c>
      <c r="D4303" t="s">
        <v>24427</v>
      </c>
      <c r="E4303" t="s">
        <v>24428</v>
      </c>
      <c r="F4303" t="s">
        <v>24429</v>
      </c>
      <c r="G4303" t="s">
        <v>24430</v>
      </c>
      <c r="H4303" t="s">
        <v>4642</v>
      </c>
      <c r="I4303" t="s">
        <v>4634</v>
      </c>
      <c r="J4303" t="s">
        <v>24431</v>
      </c>
      <c r="K4303" t="s">
        <v>302</v>
      </c>
      <c r="L4303" t="s">
        <v>303</v>
      </c>
      <c r="M4303" t="s">
        <v>7527</v>
      </c>
    </row>
    <row r="4304" spans="1:13" x14ac:dyDescent="0.2">
      <c r="A4304" t="s">
        <v>20685</v>
      </c>
      <c r="B4304" t="s">
        <v>20686</v>
      </c>
      <c r="C4304" t="s">
        <v>24432</v>
      </c>
      <c r="D4304" t="s">
        <v>349</v>
      </c>
      <c r="E4304" t="s">
        <v>476</v>
      </c>
      <c r="F4304" t="s">
        <v>24433</v>
      </c>
      <c r="G4304" t="s">
        <v>24434</v>
      </c>
      <c r="H4304" t="s">
        <v>4642</v>
      </c>
      <c r="I4304" t="s">
        <v>4634</v>
      </c>
      <c r="J4304" t="s">
        <v>24435</v>
      </c>
      <c r="K4304" t="s">
        <v>24436</v>
      </c>
      <c r="L4304" t="s">
        <v>303</v>
      </c>
      <c r="M4304" t="s">
        <v>422</v>
      </c>
    </row>
    <row r="4305" spans="1:13" x14ac:dyDescent="0.2">
      <c r="A4305" t="s">
        <v>20685</v>
      </c>
      <c r="B4305" t="s">
        <v>20686</v>
      </c>
      <c r="C4305" t="s">
        <v>24437</v>
      </c>
      <c r="D4305" t="s">
        <v>23737</v>
      </c>
      <c r="E4305" t="s">
        <v>296</v>
      </c>
      <c r="F4305" t="s">
        <v>24438</v>
      </c>
      <c r="G4305" t="s">
        <v>24439</v>
      </c>
      <c r="H4305" t="s">
        <v>4642</v>
      </c>
      <c r="I4305" t="s">
        <v>4634</v>
      </c>
      <c r="J4305" t="s">
        <v>24440</v>
      </c>
      <c r="K4305" t="s">
        <v>24441</v>
      </c>
      <c r="L4305" t="s">
        <v>303</v>
      </c>
      <c r="M4305" t="s">
        <v>9985</v>
      </c>
    </row>
    <row r="4306" spans="1:13" x14ac:dyDescent="0.2">
      <c r="A4306" t="s">
        <v>20685</v>
      </c>
      <c r="B4306" t="s">
        <v>20686</v>
      </c>
      <c r="C4306" t="s">
        <v>24442</v>
      </c>
      <c r="D4306" t="s">
        <v>24375</v>
      </c>
      <c r="F4306" t="s">
        <v>7876</v>
      </c>
      <c r="G4306" t="s">
        <v>24443</v>
      </c>
      <c r="H4306" t="s">
        <v>4614</v>
      </c>
      <c r="J4306" t="s">
        <v>24444</v>
      </c>
      <c r="K4306" t="s">
        <v>24445</v>
      </c>
      <c r="L4306" t="s">
        <v>303</v>
      </c>
      <c r="M4306" t="s">
        <v>4166</v>
      </c>
    </row>
    <row r="4307" spans="1:13" x14ac:dyDescent="0.2">
      <c r="A4307" t="s">
        <v>20685</v>
      </c>
      <c r="B4307" t="s">
        <v>20686</v>
      </c>
      <c r="C4307" t="s">
        <v>24446</v>
      </c>
      <c r="D4307" t="s">
        <v>572</v>
      </c>
      <c r="E4307" t="s">
        <v>573</v>
      </c>
      <c r="F4307" t="s">
        <v>24447</v>
      </c>
      <c r="G4307" t="s">
        <v>24448</v>
      </c>
      <c r="H4307" t="s">
        <v>4642</v>
      </c>
      <c r="J4307" t="s">
        <v>24449</v>
      </c>
      <c r="K4307" t="s">
        <v>24450</v>
      </c>
      <c r="L4307" t="s">
        <v>303</v>
      </c>
      <c r="M4307" t="s">
        <v>1463</v>
      </c>
    </row>
    <row r="4308" spans="1:13" x14ac:dyDescent="0.2">
      <c r="A4308" t="s">
        <v>20685</v>
      </c>
      <c r="B4308" t="s">
        <v>20686</v>
      </c>
      <c r="C4308" t="s">
        <v>24451</v>
      </c>
      <c r="D4308" t="s">
        <v>394</v>
      </c>
      <c r="E4308" t="s">
        <v>395</v>
      </c>
      <c r="F4308" t="s">
        <v>24452</v>
      </c>
      <c r="H4308" t="s">
        <v>4633</v>
      </c>
      <c r="J4308" t="s">
        <v>24453</v>
      </c>
      <c r="K4308" t="s">
        <v>24454</v>
      </c>
      <c r="L4308" t="s">
        <v>303</v>
      </c>
      <c r="M4308" t="s">
        <v>9170</v>
      </c>
    </row>
    <row r="4309" spans="1:13" x14ac:dyDescent="0.2">
      <c r="A4309" t="s">
        <v>20685</v>
      </c>
      <c r="B4309" t="s">
        <v>20686</v>
      </c>
      <c r="C4309" t="s">
        <v>24455</v>
      </c>
      <c r="D4309" t="s">
        <v>24029</v>
      </c>
      <c r="F4309" t="s">
        <v>24456</v>
      </c>
      <c r="G4309" t="s">
        <v>24457</v>
      </c>
      <c r="H4309" t="s">
        <v>4621</v>
      </c>
      <c r="J4309" t="s">
        <v>24458</v>
      </c>
      <c r="K4309" t="s">
        <v>24459</v>
      </c>
      <c r="L4309" t="s">
        <v>303</v>
      </c>
      <c r="M4309" t="s">
        <v>4133</v>
      </c>
    </row>
    <row r="4310" spans="1:13" x14ac:dyDescent="0.2">
      <c r="A4310" t="s">
        <v>20685</v>
      </c>
      <c r="B4310" t="s">
        <v>20686</v>
      </c>
      <c r="C4310" t="s">
        <v>24460</v>
      </c>
      <c r="D4310" t="s">
        <v>24126</v>
      </c>
      <c r="E4310" t="s">
        <v>24461</v>
      </c>
      <c r="F4310" t="s">
        <v>24462</v>
      </c>
      <c r="G4310" t="s">
        <v>24463</v>
      </c>
      <c r="H4310" t="s">
        <v>4633</v>
      </c>
      <c r="I4310" t="s">
        <v>4634</v>
      </c>
      <c r="J4310" t="s">
        <v>24464</v>
      </c>
      <c r="K4310" t="s">
        <v>24465</v>
      </c>
      <c r="L4310" t="s">
        <v>303</v>
      </c>
      <c r="M4310" t="s">
        <v>24466</v>
      </c>
    </row>
    <row r="4311" spans="1:13" x14ac:dyDescent="0.2">
      <c r="A4311" t="s">
        <v>20685</v>
      </c>
      <c r="B4311" t="s">
        <v>20686</v>
      </c>
      <c r="C4311" t="s">
        <v>24467</v>
      </c>
      <c r="D4311" t="s">
        <v>394</v>
      </c>
      <c r="E4311" t="s">
        <v>3638</v>
      </c>
      <c r="F4311" t="s">
        <v>24468</v>
      </c>
      <c r="G4311" t="s">
        <v>24469</v>
      </c>
      <c r="H4311" t="s">
        <v>4621</v>
      </c>
      <c r="J4311" t="s">
        <v>24470</v>
      </c>
      <c r="K4311" t="s">
        <v>24471</v>
      </c>
      <c r="L4311" t="s">
        <v>303</v>
      </c>
      <c r="M4311" t="s">
        <v>8242</v>
      </c>
    </row>
    <row r="4312" spans="1:13" x14ac:dyDescent="0.2">
      <c r="A4312" t="s">
        <v>20685</v>
      </c>
      <c r="B4312" t="s">
        <v>20686</v>
      </c>
      <c r="C4312" t="s">
        <v>24472</v>
      </c>
      <c r="D4312" t="s">
        <v>24473</v>
      </c>
      <c r="E4312" t="s">
        <v>24474</v>
      </c>
      <c r="F4312" t="s">
        <v>24475</v>
      </c>
      <c r="G4312" t="s">
        <v>24476</v>
      </c>
      <c r="H4312" t="s">
        <v>24477</v>
      </c>
      <c r="I4312" t="s">
        <v>24478</v>
      </c>
      <c r="J4312" t="s">
        <v>24479</v>
      </c>
      <c r="K4312" t="s">
        <v>302</v>
      </c>
      <c r="L4312" t="s">
        <v>120</v>
      </c>
      <c r="M4312" t="s">
        <v>24480</v>
      </c>
    </row>
    <row r="4313" spans="1:13" x14ac:dyDescent="0.2">
      <c r="A4313" t="s">
        <v>20685</v>
      </c>
      <c r="B4313" t="s">
        <v>20686</v>
      </c>
      <c r="C4313" t="s">
        <v>24481</v>
      </c>
      <c r="D4313" t="s">
        <v>349</v>
      </c>
      <c r="E4313" t="s">
        <v>424</v>
      </c>
      <c r="F4313" t="s">
        <v>24482</v>
      </c>
      <c r="G4313" t="s">
        <v>24483</v>
      </c>
      <c r="H4313" t="s">
        <v>4642</v>
      </c>
      <c r="I4313" t="s">
        <v>4634</v>
      </c>
      <c r="J4313" t="s">
        <v>24484</v>
      </c>
      <c r="K4313" t="s">
        <v>24485</v>
      </c>
      <c r="L4313" t="s">
        <v>303</v>
      </c>
      <c r="M4313" t="s">
        <v>2054</v>
      </c>
    </row>
    <row r="4314" spans="1:13" x14ac:dyDescent="0.2">
      <c r="A4314" t="s">
        <v>20685</v>
      </c>
      <c r="B4314" t="s">
        <v>20686</v>
      </c>
      <c r="C4314" t="s">
        <v>24486</v>
      </c>
      <c r="D4314" t="s">
        <v>4981</v>
      </c>
      <c r="F4314" t="s">
        <v>4532</v>
      </c>
      <c r="G4314" t="s">
        <v>24487</v>
      </c>
      <c r="I4314" t="s">
        <v>23784</v>
      </c>
      <c r="J4314" t="s">
        <v>24488</v>
      </c>
      <c r="K4314" t="s">
        <v>24489</v>
      </c>
      <c r="L4314" t="s">
        <v>303</v>
      </c>
      <c r="M4314" t="s">
        <v>2027</v>
      </c>
    </row>
    <row r="4315" spans="1:13" x14ac:dyDescent="0.2">
      <c r="A4315" t="s">
        <v>20685</v>
      </c>
      <c r="B4315" t="s">
        <v>20686</v>
      </c>
      <c r="C4315" t="s">
        <v>24490</v>
      </c>
      <c r="D4315" t="s">
        <v>24491</v>
      </c>
      <c r="E4315" t="s">
        <v>24492</v>
      </c>
      <c r="F4315" t="s">
        <v>24493</v>
      </c>
      <c r="G4315" t="s">
        <v>24494</v>
      </c>
      <c r="H4315" t="s">
        <v>4642</v>
      </c>
      <c r="J4315" t="s">
        <v>24495</v>
      </c>
      <c r="K4315" t="s">
        <v>24496</v>
      </c>
      <c r="L4315" t="s">
        <v>303</v>
      </c>
      <c r="M4315" t="s">
        <v>880</v>
      </c>
    </row>
    <row r="4316" spans="1:13" x14ac:dyDescent="0.2">
      <c r="A4316" t="s">
        <v>20685</v>
      </c>
      <c r="B4316" t="s">
        <v>20686</v>
      </c>
      <c r="C4316" t="s">
        <v>24497</v>
      </c>
      <c r="D4316" t="s">
        <v>4593</v>
      </c>
      <c r="E4316" t="s">
        <v>4594</v>
      </c>
      <c r="F4316" t="s">
        <v>24498</v>
      </c>
      <c r="G4316" t="s">
        <v>24052</v>
      </c>
      <c r="H4316" t="s">
        <v>4621</v>
      </c>
      <c r="I4316" t="s">
        <v>4634</v>
      </c>
      <c r="J4316" t="s">
        <v>24053</v>
      </c>
      <c r="K4316" t="s">
        <v>24499</v>
      </c>
      <c r="L4316" t="s">
        <v>303</v>
      </c>
      <c r="M4316" t="s">
        <v>2631</v>
      </c>
    </row>
    <row r="4317" spans="1:13" x14ac:dyDescent="0.2">
      <c r="A4317" t="s">
        <v>20685</v>
      </c>
      <c r="B4317" t="s">
        <v>20686</v>
      </c>
      <c r="C4317" t="s">
        <v>24500</v>
      </c>
      <c r="D4317" t="s">
        <v>831</v>
      </c>
      <c r="E4317" t="s">
        <v>24501</v>
      </c>
      <c r="F4317" t="s">
        <v>24502</v>
      </c>
      <c r="G4317" t="s">
        <v>19046</v>
      </c>
      <c r="H4317" t="s">
        <v>4642</v>
      </c>
      <c r="J4317" t="s">
        <v>24503</v>
      </c>
      <c r="K4317" t="s">
        <v>24504</v>
      </c>
      <c r="L4317" t="s">
        <v>303</v>
      </c>
      <c r="M4317" t="s">
        <v>24505</v>
      </c>
    </row>
    <row r="4318" spans="1:13" x14ac:dyDescent="0.2">
      <c r="A4318" t="s">
        <v>20685</v>
      </c>
      <c r="B4318" t="s">
        <v>20686</v>
      </c>
      <c r="C4318" t="s">
        <v>24506</v>
      </c>
      <c r="D4318" t="s">
        <v>4593</v>
      </c>
      <c r="E4318" t="s">
        <v>4594</v>
      </c>
      <c r="F4318" t="s">
        <v>24507</v>
      </c>
      <c r="G4318" t="s">
        <v>24508</v>
      </c>
      <c r="H4318" t="s">
        <v>24191</v>
      </c>
      <c r="I4318" t="s">
        <v>4621</v>
      </c>
      <c r="J4318" t="s">
        <v>24509</v>
      </c>
      <c r="K4318" t="s">
        <v>24510</v>
      </c>
      <c r="L4318" t="s">
        <v>303</v>
      </c>
      <c r="M4318" t="s">
        <v>3883</v>
      </c>
    </row>
    <row r="4319" spans="1:13" x14ac:dyDescent="0.2">
      <c r="A4319" t="s">
        <v>20685</v>
      </c>
      <c r="B4319" t="s">
        <v>20686</v>
      </c>
      <c r="C4319" t="s">
        <v>24511</v>
      </c>
      <c r="D4319" t="s">
        <v>844</v>
      </c>
      <c r="E4319" t="s">
        <v>296</v>
      </c>
      <c r="F4319" t="s">
        <v>24512</v>
      </c>
      <c r="G4319" t="s">
        <v>24513</v>
      </c>
      <c r="H4319" t="s">
        <v>4633</v>
      </c>
      <c r="I4319" t="s">
        <v>4634</v>
      </c>
      <c r="J4319" t="s">
        <v>24514</v>
      </c>
      <c r="K4319" t="s">
        <v>24515</v>
      </c>
      <c r="L4319" t="s">
        <v>303</v>
      </c>
      <c r="M4319" t="s">
        <v>1380</v>
      </c>
    </row>
    <row r="4320" spans="1:13" x14ac:dyDescent="0.2">
      <c r="A4320" t="s">
        <v>20685</v>
      </c>
      <c r="B4320" t="s">
        <v>20686</v>
      </c>
      <c r="C4320" t="s">
        <v>24516</v>
      </c>
      <c r="D4320" t="s">
        <v>2857</v>
      </c>
      <c r="E4320" t="s">
        <v>2858</v>
      </c>
      <c r="F4320" t="s">
        <v>24517</v>
      </c>
      <c r="G4320" t="s">
        <v>24518</v>
      </c>
      <c r="H4320" t="s">
        <v>4642</v>
      </c>
      <c r="I4320" t="s">
        <v>4634</v>
      </c>
      <c r="J4320" t="s">
        <v>24519</v>
      </c>
      <c r="K4320" t="s">
        <v>24520</v>
      </c>
      <c r="L4320" t="s">
        <v>303</v>
      </c>
      <c r="M4320" t="s">
        <v>24521</v>
      </c>
    </row>
    <row r="4321" spans="1:13" x14ac:dyDescent="0.2">
      <c r="A4321" t="s">
        <v>20685</v>
      </c>
      <c r="B4321" t="s">
        <v>20686</v>
      </c>
      <c r="C4321" t="s">
        <v>24522</v>
      </c>
      <c r="D4321" t="s">
        <v>572</v>
      </c>
      <c r="E4321" t="s">
        <v>573</v>
      </c>
      <c r="F4321" t="s">
        <v>24523</v>
      </c>
      <c r="G4321" t="s">
        <v>24524</v>
      </c>
      <c r="H4321" t="s">
        <v>4621</v>
      </c>
      <c r="I4321" t="s">
        <v>4634</v>
      </c>
      <c r="J4321" t="s">
        <v>24525</v>
      </c>
      <c r="K4321" t="s">
        <v>24526</v>
      </c>
      <c r="L4321" t="s">
        <v>303</v>
      </c>
      <c r="M4321" t="s">
        <v>13885</v>
      </c>
    </row>
    <row r="4322" spans="1:13" x14ac:dyDescent="0.2">
      <c r="A4322" t="s">
        <v>20685</v>
      </c>
      <c r="B4322" t="s">
        <v>20686</v>
      </c>
      <c r="C4322" t="s">
        <v>24527</v>
      </c>
      <c r="D4322" t="s">
        <v>572</v>
      </c>
      <c r="E4322" t="s">
        <v>573</v>
      </c>
      <c r="F4322" t="s">
        <v>24528</v>
      </c>
      <c r="G4322" t="s">
        <v>24529</v>
      </c>
      <c r="H4322" t="s">
        <v>4614</v>
      </c>
      <c r="I4322" t="s">
        <v>4634</v>
      </c>
      <c r="J4322" t="s">
        <v>24530</v>
      </c>
      <c r="K4322" t="s">
        <v>24531</v>
      </c>
      <c r="L4322" t="s">
        <v>303</v>
      </c>
      <c r="M4322" t="s">
        <v>24532</v>
      </c>
    </row>
    <row r="4323" spans="1:13" x14ac:dyDescent="0.2">
      <c r="A4323" t="s">
        <v>20685</v>
      </c>
      <c r="B4323" t="s">
        <v>20686</v>
      </c>
      <c r="C4323" t="s">
        <v>24533</v>
      </c>
      <c r="D4323" t="s">
        <v>844</v>
      </c>
      <c r="E4323" t="s">
        <v>296</v>
      </c>
      <c r="F4323" t="s">
        <v>24534</v>
      </c>
      <c r="G4323" t="s">
        <v>23810</v>
      </c>
      <c r="H4323" t="s">
        <v>4642</v>
      </c>
      <c r="J4323" t="s">
        <v>24535</v>
      </c>
      <c r="K4323" t="s">
        <v>24536</v>
      </c>
      <c r="L4323" t="s">
        <v>303</v>
      </c>
      <c r="M4323" t="s">
        <v>1380</v>
      </c>
    </row>
    <row r="4324" spans="1:13" x14ac:dyDescent="0.2">
      <c r="A4324" t="s">
        <v>20685</v>
      </c>
      <c r="B4324" t="s">
        <v>20686</v>
      </c>
      <c r="C4324" t="s">
        <v>24537</v>
      </c>
      <c r="D4324" t="s">
        <v>1837</v>
      </c>
      <c r="E4324" t="s">
        <v>1375</v>
      </c>
      <c r="F4324" t="s">
        <v>24538</v>
      </c>
      <c r="G4324" t="s">
        <v>24539</v>
      </c>
      <c r="H4324" t="s">
        <v>4614</v>
      </c>
      <c r="J4324" t="s">
        <v>24540</v>
      </c>
      <c r="K4324" t="s">
        <v>24541</v>
      </c>
      <c r="L4324" t="s">
        <v>303</v>
      </c>
      <c r="M4324" t="s">
        <v>12245</v>
      </c>
    </row>
    <row r="4325" spans="1:13" x14ac:dyDescent="0.2">
      <c r="A4325" t="s">
        <v>20685</v>
      </c>
      <c r="B4325" t="s">
        <v>20686</v>
      </c>
      <c r="C4325" t="s">
        <v>24542</v>
      </c>
      <c r="D4325" t="s">
        <v>24543</v>
      </c>
      <c r="E4325" t="s">
        <v>24544</v>
      </c>
      <c r="F4325" t="s">
        <v>24545</v>
      </c>
      <c r="G4325" t="s">
        <v>24546</v>
      </c>
      <c r="H4325" t="s">
        <v>4614</v>
      </c>
      <c r="J4325" t="s">
        <v>24547</v>
      </c>
      <c r="K4325" t="s">
        <v>24548</v>
      </c>
      <c r="L4325" t="s">
        <v>303</v>
      </c>
      <c r="M4325" t="s">
        <v>9001</v>
      </c>
    </row>
    <row r="4326" spans="1:13" x14ac:dyDescent="0.2">
      <c r="A4326" t="s">
        <v>20685</v>
      </c>
      <c r="B4326" t="s">
        <v>20686</v>
      </c>
      <c r="C4326" t="s">
        <v>24549</v>
      </c>
      <c r="D4326" t="s">
        <v>24491</v>
      </c>
      <c r="E4326" t="s">
        <v>24550</v>
      </c>
      <c r="F4326" t="s">
        <v>24551</v>
      </c>
      <c r="H4326" t="s">
        <v>4642</v>
      </c>
      <c r="J4326" t="s">
        <v>24552</v>
      </c>
      <c r="K4326" t="s">
        <v>24553</v>
      </c>
      <c r="L4326" t="s">
        <v>303</v>
      </c>
      <c r="M4326" t="s">
        <v>6054</v>
      </c>
    </row>
    <row r="4327" spans="1:13" x14ac:dyDescent="0.2">
      <c r="A4327" t="s">
        <v>20685</v>
      </c>
      <c r="B4327" t="s">
        <v>20686</v>
      </c>
      <c r="C4327" t="s">
        <v>24554</v>
      </c>
      <c r="D4327" t="s">
        <v>24555</v>
      </c>
      <c r="E4327" t="s">
        <v>24556</v>
      </c>
      <c r="F4327" t="s">
        <v>24557</v>
      </c>
      <c r="G4327" t="s">
        <v>24558</v>
      </c>
      <c r="H4327" t="s">
        <v>4633</v>
      </c>
      <c r="J4327" t="s">
        <v>24559</v>
      </c>
      <c r="K4327" t="s">
        <v>24560</v>
      </c>
      <c r="L4327" t="s">
        <v>303</v>
      </c>
      <c r="M4327" t="s">
        <v>8978</v>
      </c>
    </row>
    <row r="4328" spans="1:13" x14ac:dyDescent="0.2">
      <c r="A4328" t="s">
        <v>20685</v>
      </c>
      <c r="B4328" t="s">
        <v>20686</v>
      </c>
      <c r="C4328" t="s">
        <v>24561</v>
      </c>
      <c r="D4328" t="s">
        <v>24562</v>
      </c>
      <c r="E4328" t="s">
        <v>24563</v>
      </c>
      <c r="F4328" t="s">
        <v>24564</v>
      </c>
      <c r="G4328" t="s">
        <v>2076</v>
      </c>
      <c r="H4328" t="s">
        <v>24565</v>
      </c>
      <c r="I4328" t="s">
        <v>4642</v>
      </c>
      <c r="J4328" t="s">
        <v>24566</v>
      </c>
      <c r="K4328" t="s">
        <v>24567</v>
      </c>
      <c r="L4328" t="s">
        <v>303</v>
      </c>
      <c r="M4328" t="s">
        <v>3603</v>
      </c>
    </row>
    <row r="4329" spans="1:13" x14ac:dyDescent="0.2">
      <c r="A4329" t="s">
        <v>20685</v>
      </c>
      <c r="B4329" t="s">
        <v>20686</v>
      </c>
      <c r="C4329" t="s">
        <v>24568</v>
      </c>
      <c r="D4329" t="s">
        <v>24569</v>
      </c>
      <c r="E4329" t="s">
        <v>24570</v>
      </c>
      <c r="F4329" t="s">
        <v>24571</v>
      </c>
      <c r="G4329" t="s">
        <v>24572</v>
      </c>
      <c r="H4329" t="s">
        <v>4642</v>
      </c>
      <c r="J4329" t="s">
        <v>24573</v>
      </c>
      <c r="K4329" t="s">
        <v>24574</v>
      </c>
      <c r="L4329" t="s">
        <v>303</v>
      </c>
      <c r="M4329" t="s">
        <v>12711</v>
      </c>
    </row>
    <row r="4330" spans="1:13" x14ac:dyDescent="0.2">
      <c r="A4330" t="s">
        <v>20685</v>
      </c>
      <c r="B4330" t="s">
        <v>20686</v>
      </c>
      <c r="C4330" t="s">
        <v>24575</v>
      </c>
      <c r="D4330" t="s">
        <v>24126</v>
      </c>
      <c r="F4330" t="s">
        <v>11015</v>
      </c>
      <c r="G4330" t="s">
        <v>24576</v>
      </c>
      <c r="H4330" t="s">
        <v>4633</v>
      </c>
      <c r="I4330" t="s">
        <v>4634</v>
      </c>
      <c r="J4330" t="s">
        <v>24577</v>
      </c>
      <c r="K4330" t="s">
        <v>24578</v>
      </c>
      <c r="L4330" t="s">
        <v>303</v>
      </c>
      <c r="M4330" t="s">
        <v>6080</v>
      </c>
    </row>
    <row r="4331" spans="1:13" x14ac:dyDescent="0.2">
      <c r="A4331" t="s">
        <v>20685</v>
      </c>
      <c r="B4331" t="s">
        <v>20686</v>
      </c>
      <c r="C4331" t="s">
        <v>24579</v>
      </c>
      <c r="D4331" t="s">
        <v>394</v>
      </c>
      <c r="E4331" t="s">
        <v>3638</v>
      </c>
      <c r="F4331" t="s">
        <v>24580</v>
      </c>
      <c r="H4331" t="s">
        <v>4621</v>
      </c>
      <c r="I4331" t="s">
        <v>4634</v>
      </c>
      <c r="J4331" t="s">
        <v>24581</v>
      </c>
      <c r="K4331" t="s">
        <v>24582</v>
      </c>
      <c r="L4331" t="s">
        <v>303</v>
      </c>
      <c r="M4331" t="s">
        <v>4597</v>
      </c>
    </row>
    <row r="4332" spans="1:13" x14ac:dyDescent="0.2">
      <c r="A4332" t="s">
        <v>20685</v>
      </c>
      <c r="B4332" t="s">
        <v>20686</v>
      </c>
      <c r="C4332" t="s">
        <v>24583</v>
      </c>
      <c r="D4332" t="s">
        <v>572</v>
      </c>
      <c r="E4332" t="s">
        <v>573</v>
      </c>
      <c r="F4332" t="s">
        <v>5392</v>
      </c>
      <c r="G4332" t="s">
        <v>24584</v>
      </c>
      <c r="H4332" t="s">
        <v>4642</v>
      </c>
      <c r="I4332" t="s">
        <v>4634</v>
      </c>
      <c r="J4332" t="s">
        <v>24585</v>
      </c>
      <c r="K4332" t="s">
        <v>24586</v>
      </c>
      <c r="L4332" t="s">
        <v>303</v>
      </c>
      <c r="M4332" t="s">
        <v>1640</v>
      </c>
    </row>
    <row r="4333" spans="1:13" x14ac:dyDescent="0.2">
      <c r="A4333" t="s">
        <v>20685</v>
      </c>
      <c r="B4333" t="s">
        <v>20686</v>
      </c>
      <c r="C4333" t="s">
        <v>24587</v>
      </c>
      <c r="D4333" t="s">
        <v>24588</v>
      </c>
      <c r="E4333" t="s">
        <v>24589</v>
      </c>
      <c r="F4333" t="s">
        <v>24590</v>
      </c>
      <c r="H4333" t="s">
        <v>4642</v>
      </c>
      <c r="J4333" t="s">
        <v>24591</v>
      </c>
      <c r="K4333" t="s">
        <v>24592</v>
      </c>
      <c r="L4333" t="s">
        <v>303</v>
      </c>
      <c r="M4333" t="s">
        <v>9713</v>
      </c>
    </row>
    <row r="4334" spans="1:13" x14ac:dyDescent="0.2">
      <c r="A4334" t="s">
        <v>20685</v>
      </c>
      <c r="B4334" t="s">
        <v>20686</v>
      </c>
      <c r="C4334" t="s">
        <v>24593</v>
      </c>
      <c r="D4334" t="s">
        <v>24594</v>
      </c>
      <c r="E4334" t="s">
        <v>24595</v>
      </c>
      <c r="F4334" t="s">
        <v>24596</v>
      </c>
      <c r="G4334" t="s">
        <v>24597</v>
      </c>
      <c r="H4334" t="s">
        <v>4628</v>
      </c>
      <c r="I4334" t="s">
        <v>23784</v>
      </c>
      <c r="J4334" t="s">
        <v>24598</v>
      </c>
      <c r="K4334" t="s">
        <v>24599</v>
      </c>
      <c r="L4334" t="s">
        <v>303</v>
      </c>
      <c r="M4334" t="s">
        <v>24600</v>
      </c>
    </row>
    <row r="4335" spans="1:13" x14ac:dyDescent="0.2">
      <c r="A4335" t="s">
        <v>20685</v>
      </c>
      <c r="B4335" t="s">
        <v>20686</v>
      </c>
      <c r="C4335" t="s">
        <v>24601</v>
      </c>
      <c r="D4335" t="s">
        <v>24602</v>
      </c>
      <c r="E4335" t="s">
        <v>2394</v>
      </c>
      <c r="F4335" t="s">
        <v>24603</v>
      </c>
      <c r="G4335" t="s">
        <v>24604</v>
      </c>
      <c r="H4335" t="s">
        <v>4642</v>
      </c>
      <c r="J4335" t="s">
        <v>24605</v>
      </c>
      <c r="K4335" t="s">
        <v>24606</v>
      </c>
      <c r="L4335" t="s">
        <v>303</v>
      </c>
      <c r="M4335" t="s">
        <v>2966</v>
      </c>
    </row>
    <row r="4336" spans="1:13" x14ac:dyDescent="0.2">
      <c r="A4336" t="s">
        <v>20685</v>
      </c>
      <c r="B4336" t="s">
        <v>20686</v>
      </c>
      <c r="C4336" t="s">
        <v>24607</v>
      </c>
      <c r="D4336" t="s">
        <v>513</v>
      </c>
      <c r="E4336" t="s">
        <v>2638</v>
      </c>
      <c r="F4336" t="s">
        <v>24608</v>
      </c>
      <c r="H4336" t="s">
        <v>23783</v>
      </c>
      <c r="I4336" t="s">
        <v>23784</v>
      </c>
      <c r="J4336" t="s">
        <v>24609</v>
      </c>
      <c r="K4336" t="s">
        <v>24610</v>
      </c>
      <c r="L4336" t="s">
        <v>303</v>
      </c>
      <c r="M4336" t="s">
        <v>6080</v>
      </c>
    </row>
    <row r="4337" spans="1:13" x14ac:dyDescent="0.2">
      <c r="A4337" t="s">
        <v>20685</v>
      </c>
      <c r="B4337" t="s">
        <v>20686</v>
      </c>
      <c r="C4337" t="s">
        <v>24611</v>
      </c>
      <c r="D4337" t="s">
        <v>572</v>
      </c>
      <c r="E4337" t="s">
        <v>573</v>
      </c>
      <c r="F4337" t="s">
        <v>24612</v>
      </c>
      <c r="G4337" t="s">
        <v>4628</v>
      </c>
      <c r="H4337" t="s">
        <v>23784</v>
      </c>
      <c r="J4337" t="s">
        <v>24613</v>
      </c>
      <c r="K4337" t="s">
        <v>24614</v>
      </c>
      <c r="L4337" t="s">
        <v>303</v>
      </c>
      <c r="M4337" t="s">
        <v>5402</v>
      </c>
    </row>
    <row r="4338" spans="1:13" x14ac:dyDescent="0.2">
      <c r="A4338" t="s">
        <v>20685</v>
      </c>
      <c r="B4338" t="s">
        <v>20686</v>
      </c>
      <c r="C4338" t="s">
        <v>24615</v>
      </c>
      <c r="D4338" t="s">
        <v>572</v>
      </c>
      <c r="E4338" t="s">
        <v>573</v>
      </c>
      <c r="F4338" t="s">
        <v>24616</v>
      </c>
      <c r="G4338" t="s">
        <v>24617</v>
      </c>
      <c r="H4338" t="s">
        <v>4642</v>
      </c>
      <c r="J4338" t="s">
        <v>24618</v>
      </c>
      <c r="K4338" t="s">
        <v>24619</v>
      </c>
      <c r="L4338" t="s">
        <v>303</v>
      </c>
      <c r="M4338" t="s">
        <v>20934</v>
      </c>
    </row>
    <row r="4339" spans="1:13" x14ac:dyDescent="0.2">
      <c r="A4339" t="s">
        <v>20685</v>
      </c>
      <c r="B4339" t="s">
        <v>20686</v>
      </c>
      <c r="C4339" t="s">
        <v>24620</v>
      </c>
      <c r="D4339" t="s">
        <v>572</v>
      </c>
      <c r="E4339" t="s">
        <v>573</v>
      </c>
      <c r="F4339" t="s">
        <v>24621</v>
      </c>
      <c r="H4339" t="s">
        <v>4633</v>
      </c>
      <c r="J4339" t="s">
        <v>24622</v>
      </c>
      <c r="K4339" t="s">
        <v>24623</v>
      </c>
      <c r="L4339" t="s">
        <v>303</v>
      </c>
      <c r="M4339" t="s">
        <v>867</v>
      </c>
    </row>
    <row r="4340" spans="1:13" x14ac:dyDescent="0.2">
      <c r="A4340" t="s">
        <v>20685</v>
      </c>
      <c r="B4340" t="s">
        <v>20686</v>
      </c>
      <c r="C4340" t="s">
        <v>24624</v>
      </c>
      <c r="D4340" t="s">
        <v>4593</v>
      </c>
      <c r="E4340" t="s">
        <v>4594</v>
      </c>
      <c r="F4340" t="s">
        <v>24625</v>
      </c>
      <c r="G4340" t="s">
        <v>24626</v>
      </c>
      <c r="H4340" t="s">
        <v>4621</v>
      </c>
      <c r="I4340" t="s">
        <v>4634</v>
      </c>
      <c r="J4340" t="s">
        <v>24627</v>
      </c>
      <c r="K4340" t="s">
        <v>24628</v>
      </c>
      <c r="L4340" t="s">
        <v>303</v>
      </c>
      <c r="M4340" t="s">
        <v>13309</v>
      </c>
    </row>
    <row r="4341" spans="1:13" x14ac:dyDescent="0.2">
      <c r="A4341" t="s">
        <v>20685</v>
      </c>
      <c r="B4341" t="s">
        <v>20686</v>
      </c>
      <c r="C4341" t="s">
        <v>24629</v>
      </c>
      <c r="D4341" t="s">
        <v>24562</v>
      </c>
      <c r="E4341" t="s">
        <v>24630</v>
      </c>
      <c r="F4341" t="s">
        <v>24631</v>
      </c>
      <c r="G4341" t="s">
        <v>24632</v>
      </c>
      <c r="H4341" t="s">
        <v>4642</v>
      </c>
      <c r="J4341" t="s">
        <v>24633</v>
      </c>
      <c r="K4341" t="s">
        <v>24634</v>
      </c>
      <c r="L4341" t="s">
        <v>303</v>
      </c>
      <c r="M4341" t="s">
        <v>4166</v>
      </c>
    </row>
    <row r="4342" spans="1:13" x14ac:dyDescent="0.2">
      <c r="A4342" t="s">
        <v>20685</v>
      </c>
      <c r="B4342" t="s">
        <v>20686</v>
      </c>
      <c r="C4342" t="s">
        <v>24635</v>
      </c>
      <c r="D4342" t="s">
        <v>23754</v>
      </c>
      <c r="E4342" t="s">
        <v>24636</v>
      </c>
      <c r="F4342" t="s">
        <v>24637</v>
      </c>
      <c r="G4342" t="s">
        <v>24638</v>
      </c>
      <c r="I4342" t="s">
        <v>4642</v>
      </c>
      <c r="J4342" t="s">
        <v>24639</v>
      </c>
      <c r="K4342" t="s">
        <v>24640</v>
      </c>
      <c r="L4342" t="s">
        <v>303</v>
      </c>
      <c r="M4342" t="s">
        <v>5562</v>
      </c>
    </row>
    <row r="4343" spans="1:13" x14ac:dyDescent="0.2">
      <c r="A4343" t="s">
        <v>20685</v>
      </c>
      <c r="B4343" t="s">
        <v>20686</v>
      </c>
      <c r="C4343" t="s">
        <v>24641</v>
      </c>
      <c r="D4343" t="s">
        <v>572</v>
      </c>
      <c r="E4343" t="s">
        <v>573</v>
      </c>
      <c r="F4343" t="s">
        <v>23859</v>
      </c>
      <c r="G4343" t="s">
        <v>23860</v>
      </c>
      <c r="H4343" t="s">
        <v>4642</v>
      </c>
      <c r="J4343" t="s">
        <v>24642</v>
      </c>
      <c r="K4343" t="s">
        <v>24643</v>
      </c>
      <c r="L4343" t="s">
        <v>303</v>
      </c>
      <c r="M4343" t="s">
        <v>5927</v>
      </c>
    </row>
    <row r="4344" spans="1:13" x14ac:dyDescent="0.2">
      <c r="A4344" t="s">
        <v>20685</v>
      </c>
      <c r="B4344" t="s">
        <v>20686</v>
      </c>
      <c r="C4344" t="s">
        <v>24644</v>
      </c>
      <c r="D4344" t="s">
        <v>23737</v>
      </c>
      <c r="E4344" t="s">
        <v>296</v>
      </c>
      <c r="F4344" t="s">
        <v>24645</v>
      </c>
      <c r="G4344" t="s">
        <v>22520</v>
      </c>
      <c r="H4344" t="s">
        <v>4642</v>
      </c>
      <c r="I4344" t="s">
        <v>4634</v>
      </c>
      <c r="J4344" t="s">
        <v>24646</v>
      </c>
      <c r="K4344" t="s">
        <v>24647</v>
      </c>
      <c r="L4344" t="s">
        <v>303</v>
      </c>
      <c r="M4344" t="s">
        <v>2328</v>
      </c>
    </row>
    <row r="4345" spans="1:13" x14ac:dyDescent="0.2">
      <c r="A4345" t="s">
        <v>20685</v>
      </c>
      <c r="B4345" t="s">
        <v>20686</v>
      </c>
      <c r="C4345" t="s">
        <v>24648</v>
      </c>
      <c r="D4345" t="s">
        <v>4593</v>
      </c>
      <c r="E4345" t="s">
        <v>4594</v>
      </c>
      <c r="F4345" t="s">
        <v>24649</v>
      </c>
      <c r="G4345" t="s">
        <v>10529</v>
      </c>
      <c r="H4345" t="s">
        <v>4642</v>
      </c>
      <c r="J4345" t="s">
        <v>24650</v>
      </c>
      <c r="K4345" t="s">
        <v>24651</v>
      </c>
      <c r="L4345" t="s">
        <v>303</v>
      </c>
      <c r="M4345" t="s">
        <v>1882</v>
      </c>
    </row>
    <row r="4346" spans="1:13" x14ac:dyDescent="0.2">
      <c r="A4346" t="s">
        <v>20685</v>
      </c>
      <c r="B4346" t="s">
        <v>20686</v>
      </c>
      <c r="C4346" t="s">
        <v>24652</v>
      </c>
      <c r="D4346" t="s">
        <v>572</v>
      </c>
      <c r="E4346" t="s">
        <v>573</v>
      </c>
      <c r="F4346" t="s">
        <v>24653</v>
      </c>
      <c r="G4346" t="s">
        <v>24654</v>
      </c>
      <c r="H4346" t="s">
        <v>24655</v>
      </c>
      <c r="I4346" t="s">
        <v>4634</v>
      </c>
      <c r="J4346" t="s">
        <v>24656</v>
      </c>
      <c r="K4346" t="s">
        <v>24657</v>
      </c>
      <c r="L4346" t="s">
        <v>303</v>
      </c>
      <c r="M4346" t="s">
        <v>13885</v>
      </c>
    </row>
    <row r="4347" spans="1:13" x14ac:dyDescent="0.2">
      <c r="A4347" t="s">
        <v>20685</v>
      </c>
      <c r="B4347" t="s">
        <v>20686</v>
      </c>
      <c r="C4347" t="s">
        <v>24658</v>
      </c>
      <c r="D4347" t="s">
        <v>20822</v>
      </c>
      <c r="F4347" t="s">
        <v>24659</v>
      </c>
      <c r="H4347" t="s">
        <v>4621</v>
      </c>
      <c r="I4347" t="s">
        <v>4634</v>
      </c>
      <c r="J4347" t="s">
        <v>24660</v>
      </c>
      <c r="K4347" t="s">
        <v>24661</v>
      </c>
      <c r="L4347" t="s">
        <v>120</v>
      </c>
      <c r="M4347" t="s">
        <v>23652</v>
      </c>
    </row>
    <row r="4348" spans="1:13" x14ac:dyDescent="0.2">
      <c r="A4348" t="s">
        <v>20685</v>
      </c>
      <c r="B4348" t="s">
        <v>20686</v>
      </c>
      <c r="C4348" t="s">
        <v>24662</v>
      </c>
      <c r="D4348" t="s">
        <v>572</v>
      </c>
      <c r="E4348" t="s">
        <v>573</v>
      </c>
      <c r="F4348" t="s">
        <v>24663</v>
      </c>
      <c r="G4348" t="s">
        <v>24664</v>
      </c>
      <c r="H4348" t="s">
        <v>24665</v>
      </c>
      <c r="I4348" t="s">
        <v>4642</v>
      </c>
      <c r="J4348" t="s">
        <v>24666</v>
      </c>
      <c r="K4348" t="s">
        <v>24667</v>
      </c>
      <c r="L4348" t="s">
        <v>303</v>
      </c>
      <c r="M4348" t="s">
        <v>8311</v>
      </c>
    </row>
    <row r="4349" spans="1:13" x14ac:dyDescent="0.2">
      <c r="A4349" t="s">
        <v>20685</v>
      </c>
      <c r="B4349" t="s">
        <v>20686</v>
      </c>
      <c r="C4349" t="s">
        <v>24668</v>
      </c>
      <c r="D4349" t="s">
        <v>564</v>
      </c>
      <c r="E4349" t="s">
        <v>296</v>
      </c>
      <c r="F4349" t="s">
        <v>24669</v>
      </c>
      <c r="G4349" t="s">
        <v>24670</v>
      </c>
      <c r="H4349" t="s">
        <v>4642</v>
      </c>
      <c r="J4349" t="s">
        <v>24671</v>
      </c>
      <c r="K4349" t="s">
        <v>302</v>
      </c>
      <c r="L4349" t="s">
        <v>303</v>
      </c>
      <c r="M4349" t="s">
        <v>422</v>
      </c>
    </row>
    <row r="4350" spans="1:13" x14ac:dyDescent="0.2">
      <c r="A4350" t="s">
        <v>20685</v>
      </c>
      <c r="B4350" t="s">
        <v>20686</v>
      </c>
      <c r="C4350" t="s">
        <v>24672</v>
      </c>
      <c r="D4350" t="s">
        <v>24673</v>
      </c>
      <c r="E4350" t="s">
        <v>24674</v>
      </c>
      <c r="F4350" t="s">
        <v>24675</v>
      </c>
      <c r="G4350" t="s">
        <v>4642</v>
      </c>
      <c r="J4350" t="s">
        <v>24676</v>
      </c>
      <c r="K4350" t="s">
        <v>24677</v>
      </c>
      <c r="L4350" t="s">
        <v>303</v>
      </c>
      <c r="M4350" t="s">
        <v>22282</v>
      </c>
    </row>
    <row r="4351" spans="1:13" x14ac:dyDescent="0.2">
      <c r="A4351" t="s">
        <v>20685</v>
      </c>
      <c r="B4351" t="s">
        <v>20686</v>
      </c>
      <c r="C4351" t="s">
        <v>24678</v>
      </c>
      <c r="D4351" t="s">
        <v>23754</v>
      </c>
      <c r="E4351" t="s">
        <v>24679</v>
      </c>
      <c r="F4351" t="s">
        <v>24680</v>
      </c>
      <c r="G4351" t="s">
        <v>24681</v>
      </c>
      <c r="H4351" t="s">
        <v>4642</v>
      </c>
      <c r="J4351" t="s">
        <v>24682</v>
      </c>
      <c r="K4351" t="s">
        <v>24683</v>
      </c>
      <c r="L4351" t="s">
        <v>303</v>
      </c>
      <c r="M4351" t="s">
        <v>24271</v>
      </c>
    </row>
    <row r="4352" spans="1:13" x14ac:dyDescent="0.2">
      <c r="A4352" t="s">
        <v>20685</v>
      </c>
      <c r="B4352" t="s">
        <v>20686</v>
      </c>
      <c r="C4352" t="s">
        <v>24684</v>
      </c>
      <c r="D4352" t="s">
        <v>24375</v>
      </c>
      <c r="F4352" t="s">
        <v>24685</v>
      </c>
      <c r="G4352" t="s">
        <v>24686</v>
      </c>
      <c r="H4352" t="s">
        <v>4621</v>
      </c>
      <c r="I4352" t="s">
        <v>4634</v>
      </c>
      <c r="J4352" t="s">
        <v>24687</v>
      </c>
      <c r="K4352" t="s">
        <v>24688</v>
      </c>
      <c r="L4352" t="s">
        <v>303</v>
      </c>
      <c r="M4352" t="s">
        <v>24689</v>
      </c>
    </row>
    <row r="4353" spans="1:13" x14ac:dyDescent="0.2">
      <c r="A4353" t="s">
        <v>20685</v>
      </c>
      <c r="B4353" t="s">
        <v>20686</v>
      </c>
      <c r="C4353" t="s">
        <v>24690</v>
      </c>
      <c r="D4353" t="s">
        <v>564</v>
      </c>
      <c r="E4353" t="s">
        <v>296</v>
      </c>
      <c r="F4353" t="s">
        <v>24691</v>
      </c>
      <c r="G4353" t="s">
        <v>24692</v>
      </c>
      <c r="H4353" t="s">
        <v>4633</v>
      </c>
      <c r="I4353" t="s">
        <v>4634</v>
      </c>
      <c r="J4353" t="s">
        <v>24693</v>
      </c>
      <c r="K4353" t="s">
        <v>302</v>
      </c>
      <c r="L4353" t="s">
        <v>303</v>
      </c>
      <c r="M4353" t="s">
        <v>422</v>
      </c>
    </row>
    <row r="4354" spans="1:13" x14ac:dyDescent="0.2">
      <c r="A4354" t="s">
        <v>20685</v>
      </c>
      <c r="B4354" t="s">
        <v>20686</v>
      </c>
      <c r="C4354" t="s">
        <v>24694</v>
      </c>
      <c r="D4354" t="s">
        <v>4593</v>
      </c>
      <c r="E4354" t="s">
        <v>4594</v>
      </c>
      <c r="F4354" t="s">
        <v>24695</v>
      </c>
      <c r="G4354" t="s">
        <v>24696</v>
      </c>
      <c r="H4354" t="s">
        <v>4614</v>
      </c>
      <c r="I4354" t="s">
        <v>4634</v>
      </c>
      <c r="J4354" t="s">
        <v>24697</v>
      </c>
      <c r="K4354" t="s">
        <v>24698</v>
      </c>
      <c r="L4354" t="s">
        <v>303</v>
      </c>
      <c r="M4354" t="s">
        <v>2096</v>
      </c>
    </row>
    <row r="4355" spans="1:13" x14ac:dyDescent="0.2">
      <c r="A4355" t="s">
        <v>20685</v>
      </c>
      <c r="B4355" t="s">
        <v>20686</v>
      </c>
      <c r="C4355" t="s">
        <v>24699</v>
      </c>
      <c r="D4355" t="s">
        <v>513</v>
      </c>
      <c r="E4355" t="s">
        <v>2638</v>
      </c>
      <c r="F4355" t="s">
        <v>24700</v>
      </c>
      <c r="G4355" t="s">
        <v>4633</v>
      </c>
      <c r="J4355" t="s">
        <v>24701</v>
      </c>
      <c r="K4355" t="s">
        <v>24702</v>
      </c>
      <c r="L4355" t="s">
        <v>303</v>
      </c>
      <c r="M4355" t="s">
        <v>17061</v>
      </c>
    </row>
    <row r="4356" spans="1:13" x14ac:dyDescent="0.2">
      <c r="A4356" t="s">
        <v>20685</v>
      </c>
      <c r="B4356" t="s">
        <v>20686</v>
      </c>
      <c r="C4356" t="s">
        <v>24703</v>
      </c>
      <c r="D4356" t="s">
        <v>4593</v>
      </c>
      <c r="E4356" t="s">
        <v>4594</v>
      </c>
      <c r="F4356" t="s">
        <v>24704</v>
      </c>
      <c r="H4356" t="s">
        <v>4621</v>
      </c>
      <c r="I4356" t="s">
        <v>4634</v>
      </c>
      <c r="J4356" t="s">
        <v>24705</v>
      </c>
      <c r="K4356" t="s">
        <v>24706</v>
      </c>
      <c r="L4356" t="s">
        <v>303</v>
      </c>
      <c r="M4356" t="s">
        <v>2497</v>
      </c>
    </row>
    <row r="4357" spans="1:13" x14ac:dyDescent="0.2">
      <c r="A4357" t="s">
        <v>20685</v>
      </c>
      <c r="B4357" t="s">
        <v>20686</v>
      </c>
      <c r="C4357" t="s">
        <v>24707</v>
      </c>
      <c r="D4357" t="s">
        <v>24708</v>
      </c>
      <c r="E4357" t="s">
        <v>24709</v>
      </c>
      <c r="F4357" t="s">
        <v>24710</v>
      </c>
      <c r="G4357" t="s">
        <v>24711</v>
      </c>
      <c r="H4357" t="s">
        <v>4642</v>
      </c>
      <c r="I4357" t="s">
        <v>4634</v>
      </c>
      <c r="J4357" t="s">
        <v>24712</v>
      </c>
      <c r="K4357" t="s">
        <v>302</v>
      </c>
      <c r="L4357" t="s">
        <v>303</v>
      </c>
      <c r="M4357" t="s">
        <v>24713</v>
      </c>
    </row>
    <row r="4358" spans="1:13" x14ac:dyDescent="0.2">
      <c r="A4358" t="s">
        <v>20685</v>
      </c>
      <c r="B4358" t="s">
        <v>20686</v>
      </c>
      <c r="C4358" t="s">
        <v>24714</v>
      </c>
      <c r="D4358" t="s">
        <v>572</v>
      </c>
      <c r="E4358" t="s">
        <v>573</v>
      </c>
      <c r="F4358" t="s">
        <v>24715</v>
      </c>
      <c r="H4358" t="s">
        <v>4642</v>
      </c>
      <c r="J4358" t="s">
        <v>24716</v>
      </c>
      <c r="K4358" t="s">
        <v>24717</v>
      </c>
      <c r="L4358" t="s">
        <v>303</v>
      </c>
      <c r="M4358" t="s">
        <v>17881</v>
      </c>
    </row>
    <row r="4359" spans="1:13" x14ac:dyDescent="0.2">
      <c r="A4359" t="s">
        <v>20685</v>
      </c>
      <c r="B4359" t="s">
        <v>20686</v>
      </c>
      <c r="C4359" t="s">
        <v>24718</v>
      </c>
      <c r="D4359" t="s">
        <v>366</v>
      </c>
      <c r="E4359" t="s">
        <v>367</v>
      </c>
      <c r="F4359" t="s">
        <v>24719</v>
      </c>
      <c r="H4359" t="s">
        <v>4628</v>
      </c>
      <c r="I4359" t="s">
        <v>23784</v>
      </c>
      <c r="J4359" t="s">
        <v>24720</v>
      </c>
      <c r="K4359" t="s">
        <v>24721</v>
      </c>
      <c r="L4359" t="s">
        <v>303</v>
      </c>
      <c r="M4359" t="s">
        <v>24722</v>
      </c>
    </row>
    <row r="4360" spans="1:13" x14ac:dyDescent="0.2">
      <c r="A4360" t="s">
        <v>20685</v>
      </c>
      <c r="B4360" t="s">
        <v>20686</v>
      </c>
      <c r="C4360" t="s">
        <v>24723</v>
      </c>
      <c r="D4360" t="s">
        <v>572</v>
      </c>
      <c r="E4360" t="s">
        <v>573</v>
      </c>
      <c r="F4360" t="s">
        <v>24724</v>
      </c>
      <c r="G4360" t="s">
        <v>24725</v>
      </c>
      <c r="H4360" t="s">
        <v>4614</v>
      </c>
      <c r="I4360" t="s">
        <v>4634</v>
      </c>
      <c r="J4360" t="s">
        <v>24726</v>
      </c>
      <c r="K4360" t="s">
        <v>24727</v>
      </c>
      <c r="L4360" t="s">
        <v>303</v>
      </c>
      <c r="M4360" t="s">
        <v>5927</v>
      </c>
    </row>
    <row r="4361" spans="1:13" x14ac:dyDescent="0.2">
      <c r="A4361" t="s">
        <v>20685</v>
      </c>
      <c r="B4361" t="s">
        <v>20686</v>
      </c>
      <c r="C4361" t="s">
        <v>24728</v>
      </c>
      <c r="D4361" t="s">
        <v>21081</v>
      </c>
      <c r="E4361" t="s">
        <v>21082</v>
      </c>
      <c r="F4361" t="s">
        <v>24729</v>
      </c>
      <c r="G4361" t="s">
        <v>24692</v>
      </c>
      <c r="H4361" t="s">
        <v>4633</v>
      </c>
      <c r="I4361" t="s">
        <v>4634</v>
      </c>
      <c r="J4361" t="s">
        <v>24730</v>
      </c>
      <c r="K4361" t="s">
        <v>24731</v>
      </c>
      <c r="L4361" t="s">
        <v>303</v>
      </c>
      <c r="M4361" t="s">
        <v>9562</v>
      </c>
    </row>
    <row r="4362" spans="1:13" x14ac:dyDescent="0.2">
      <c r="A4362" t="s">
        <v>20685</v>
      </c>
      <c r="B4362" t="s">
        <v>20686</v>
      </c>
      <c r="C4362" t="s">
        <v>24732</v>
      </c>
      <c r="D4362" t="s">
        <v>4593</v>
      </c>
      <c r="E4362" t="s">
        <v>4594</v>
      </c>
      <c r="F4362" t="s">
        <v>24733</v>
      </c>
      <c r="G4362" t="s">
        <v>24734</v>
      </c>
      <c r="H4362" t="s">
        <v>4621</v>
      </c>
      <c r="I4362" t="s">
        <v>4634</v>
      </c>
      <c r="J4362" t="s">
        <v>24735</v>
      </c>
      <c r="K4362" t="s">
        <v>24736</v>
      </c>
      <c r="L4362" t="s">
        <v>303</v>
      </c>
      <c r="M4362" t="s">
        <v>2172</v>
      </c>
    </row>
    <row r="4363" spans="1:13" x14ac:dyDescent="0.2">
      <c r="A4363" t="s">
        <v>20685</v>
      </c>
      <c r="B4363" t="s">
        <v>20686</v>
      </c>
      <c r="C4363" t="s">
        <v>24737</v>
      </c>
      <c r="D4363" t="s">
        <v>4593</v>
      </c>
      <c r="E4363" t="s">
        <v>4594</v>
      </c>
      <c r="F4363" t="s">
        <v>22511</v>
      </c>
      <c r="G4363" t="s">
        <v>24738</v>
      </c>
      <c r="H4363" t="s">
        <v>24739</v>
      </c>
      <c r="J4363" t="s">
        <v>24740</v>
      </c>
      <c r="K4363" t="s">
        <v>24741</v>
      </c>
      <c r="L4363" t="s">
        <v>303</v>
      </c>
      <c r="M4363" t="s">
        <v>2489</v>
      </c>
    </row>
    <row r="4364" spans="1:13" x14ac:dyDescent="0.2">
      <c r="A4364" t="s">
        <v>20685</v>
      </c>
      <c r="B4364" t="s">
        <v>20686</v>
      </c>
      <c r="C4364" t="s">
        <v>24742</v>
      </c>
      <c r="D4364" t="s">
        <v>24743</v>
      </c>
      <c r="E4364" t="s">
        <v>24744</v>
      </c>
      <c r="F4364" t="s">
        <v>24745</v>
      </c>
      <c r="G4364" t="s">
        <v>24746</v>
      </c>
      <c r="H4364" t="s">
        <v>4614</v>
      </c>
      <c r="J4364" t="s">
        <v>24011</v>
      </c>
      <c r="K4364" t="s">
        <v>24747</v>
      </c>
      <c r="L4364" t="s">
        <v>303</v>
      </c>
      <c r="M4364" t="s">
        <v>24748</v>
      </c>
    </row>
    <row r="4365" spans="1:13" x14ac:dyDescent="0.2">
      <c r="A4365" t="s">
        <v>20685</v>
      </c>
      <c r="B4365" t="s">
        <v>20686</v>
      </c>
      <c r="C4365" t="s">
        <v>24749</v>
      </c>
      <c r="D4365" t="s">
        <v>24126</v>
      </c>
      <c r="E4365" t="s">
        <v>24461</v>
      </c>
      <c r="F4365" t="s">
        <v>24750</v>
      </c>
      <c r="G4365" t="s">
        <v>4633</v>
      </c>
      <c r="H4365" t="s">
        <v>4634</v>
      </c>
      <c r="J4365" t="s">
        <v>24751</v>
      </c>
      <c r="K4365" t="s">
        <v>24752</v>
      </c>
      <c r="L4365" t="s">
        <v>303</v>
      </c>
      <c r="M4365" t="s">
        <v>24466</v>
      </c>
    </row>
    <row r="4366" spans="1:13" x14ac:dyDescent="0.2">
      <c r="A4366" t="s">
        <v>20685</v>
      </c>
      <c r="B4366" t="s">
        <v>20686</v>
      </c>
      <c r="C4366" t="s">
        <v>24753</v>
      </c>
      <c r="D4366" t="s">
        <v>572</v>
      </c>
      <c r="E4366" t="s">
        <v>573</v>
      </c>
      <c r="F4366" t="s">
        <v>24754</v>
      </c>
      <c r="G4366" t="s">
        <v>24755</v>
      </c>
      <c r="H4366" t="s">
        <v>4614</v>
      </c>
      <c r="I4366" t="s">
        <v>4634</v>
      </c>
      <c r="J4366" t="s">
        <v>24756</v>
      </c>
      <c r="K4366" t="s">
        <v>24757</v>
      </c>
      <c r="L4366" t="s">
        <v>303</v>
      </c>
      <c r="M4366" t="s">
        <v>5402</v>
      </c>
    </row>
    <row r="4367" spans="1:13" x14ac:dyDescent="0.2">
      <c r="A4367" t="s">
        <v>20685</v>
      </c>
      <c r="B4367" t="s">
        <v>20686</v>
      </c>
      <c r="C4367" t="s">
        <v>24758</v>
      </c>
      <c r="D4367" t="s">
        <v>24759</v>
      </c>
      <c r="E4367" t="s">
        <v>24760</v>
      </c>
      <c r="F4367" t="s">
        <v>24761</v>
      </c>
      <c r="G4367" t="s">
        <v>24477</v>
      </c>
      <c r="H4367" t="s">
        <v>4614</v>
      </c>
      <c r="I4367" t="s">
        <v>4634</v>
      </c>
      <c r="J4367" t="s">
        <v>24479</v>
      </c>
      <c r="K4367" t="s">
        <v>24762</v>
      </c>
      <c r="L4367" t="s">
        <v>303</v>
      </c>
      <c r="M4367" t="s">
        <v>24763</v>
      </c>
    </row>
    <row r="4368" spans="1:13" x14ac:dyDescent="0.2">
      <c r="A4368" t="s">
        <v>20685</v>
      </c>
      <c r="B4368" t="s">
        <v>20686</v>
      </c>
      <c r="C4368" t="s">
        <v>24764</v>
      </c>
      <c r="D4368" t="s">
        <v>4593</v>
      </c>
      <c r="E4368" t="s">
        <v>4594</v>
      </c>
      <c r="F4368" t="s">
        <v>24765</v>
      </c>
      <c r="G4368" t="s">
        <v>24191</v>
      </c>
      <c r="H4368" t="s">
        <v>4621</v>
      </c>
      <c r="J4368" t="s">
        <v>24766</v>
      </c>
      <c r="K4368" t="s">
        <v>24767</v>
      </c>
      <c r="L4368" t="s">
        <v>303</v>
      </c>
      <c r="M4368" t="s">
        <v>4173</v>
      </c>
    </row>
    <row r="4369" spans="1:13" x14ac:dyDescent="0.2">
      <c r="A4369" t="s">
        <v>20685</v>
      </c>
      <c r="B4369" t="s">
        <v>20686</v>
      </c>
      <c r="C4369" t="s">
        <v>24768</v>
      </c>
      <c r="D4369" t="s">
        <v>23381</v>
      </c>
      <c r="E4369" t="s">
        <v>506</v>
      </c>
      <c r="F4369" t="s">
        <v>24769</v>
      </c>
      <c r="G4369" t="s">
        <v>4614</v>
      </c>
      <c r="H4369" t="s">
        <v>4634</v>
      </c>
      <c r="J4369" t="s">
        <v>24770</v>
      </c>
      <c r="K4369" t="s">
        <v>24771</v>
      </c>
      <c r="L4369" t="s">
        <v>303</v>
      </c>
      <c r="M4369" t="s">
        <v>23851</v>
      </c>
    </row>
    <row r="4370" spans="1:13" x14ac:dyDescent="0.2">
      <c r="A4370" t="s">
        <v>20685</v>
      </c>
      <c r="B4370" t="s">
        <v>20686</v>
      </c>
      <c r="C4370" t="s">
        <v>24772</v>
      </c>
      <c r="D4370" t="s">
        <v>513</v>
      </c>
      <c r="F4370" t="s">
        <v>24773</v>
      </c>
      <c r="H4370" t="s">
        <v>4621</v>
      </c>
      <c r="I4370" t="s">
        <v>4634</v>
      </c>
      <c r="J4370" t="s">
        <v>24774</v>
      </c>
      <c r="K4370" t="s">
        <v>24775</v>
      </c>
      <c r="L4370" t="s">
        <v>303</v>
      </c>
      <c r="M4370" t="s">
        <v>24776</v>
      </c>
    </row>
    <row r="4371" spans="1:13" x14ac:dyDescent="0.2">
      <c r="A4371" t="s">
        <v>20685</v>
      </c>
      <c r="B4371" t="s">
        <v>20686</v>
      </c>
      <c r="C4371" t="s">
        <v>24777</v>
      </c>
      <c r="D4371" t="s">
        <v>23300</v>
      </c>
      <c r="E4371" t="s">
        <v>24778</v>
      </c>
      <c r="F4371" t="s">
        <v>24779</v>
      </c>
      <c r="G4371" t="s">
        <v>24780</v>
      </c>
      <c r="H4371" t="s">
        <v>4614</v>
      </c>
      <c r="J4371" t="s">
        <v>24781</v>
      </c>
      <c r="K4371" t="s">
        <v>24782</v>
      </c>
      <c r="L4371" t="s">
        <v>303</v>
      </c>
      <c r="M4371" t="s">
        <v>17190</v>
      </c>
    </row>
    <row r="4372" spans="1:13" x14ac:dyDescent="0.2">
      <c r="A4372" t="s">
        <v>20685</v>
      </c>
      <c r="B4372" t="s">
        <v>20686</v>
      </c>
      <c r="C4372" t="s">
        <v>24783</v>
      </c>
      <c r="D4372" t="s">
        <v>24784</v>
      </c>
      <c r="E4372" t="s">
        <v>24785</v>
      </c>
      <c r="F4372" t="s">
        <v>24786</v>
      </c>
      <c r="G4372" t="s">
        <v>24245</v>
      </c>
      <c r="H4372" t="s">
        <v>4642</v>
      </c>
      <c r="J4372" t="s">
        <v>24787</v>
      </c>
      <c r="K4372" t="s">
        <v>24788</v>
      </c>
      <c r="L4372" t="s">
        <v>303</v>
      </c>
      <c r="M4372" t="s">
        <v>24789</v>
      </c>
    </row>
    <row r="4373" spans="1:13" x14ac:dyDescent="0.2">
      <c r="A4373" t="s">
        <v>20685</v>
      </c>
      <c r="B4373" t="s">
        <v>20686</v>
      </c>
      <c r="C4373" t="s">
        <v>24790</v>
      </c>
      <c r="D4373" t="s">
        <v>24791</v>
      </c>
      <c r="F4373" t="s">
        <v>24792</v>
      </c>
      <c r="G4373" t="s">
        <v>24670</v>
      </c>
      <c r="H4373" t="s">
        <v>4642</v>
      </c>
      <c r="J4373" t="s">
        <v>24793</v>
      </c>
      <c r="K4373" t="s">
        <v>302</v>
      </c>
      <c r="L4373" t="s">
        <v>303</v>
      </c>
      <c r="M4373" t="s">
        <v>422</v>
      </c>
    </row>
    <row r="4374" spans="1:13" x14ac:dyDescent="0.2">
      <c r="A4374" t="s">
        <v>20685</v>
      </c>
      <c r="B4374" t="s">
        <v>20686</v>
      </c>
      <c r="C4374" t="s">
        <v>24794</v>
      </c>
      <c r="D4374" t="s">
        <v>492</v>
      </c>
      <c r="E4374" t="s">
        <v>493</v>
      </c>
      <c r="F4374" t="s">
        <v>24795</v>
      </c>
      <c r="G4374" t="s">
        <v>24796</v>
      </c>
      <c r="H4374" t="s">
        <v>4642</v>
      </c>
      <c r="J4374" t="s">
        <v>24797</v>
      </c>
      <c r="K4374" t="s">
        <v>24798</v>
      </c>
      <c r="L4374" t="s">
        <v>303</v>
      </c>
      <c r="M4374" t="s">
        <v>16970</v>
      </c>
    </row>
    <row r="4375" spans="1:13" x14ac:dyDescent="0.2">
      <c r="A4375" t="s">
        <v>20685</v>
      </c>
      <c r="B4375" t="s">
        <v>20686</v>
      </c>
      <c r="C4375" t="s">
        <v>24799</v>
      </c>
      <c r="D4375" t="s">
        <v>831</v>
      </c>
      <c r="F4375" t="s">
        <v>24800</v>
      </c>
      <c r="G4375" t="s">
        <v>23776</v>
      </c>
      <c r="H4375" t="s">
        <v>4642</v>
      </c>
      <c r="J4375" t="s">
        <v>24801</v>
      </c>
      <c r="K4375" t="s">
        <v>24802</v>
      </c>
      <c r="L4375" t="s">
        <v>303</v>
      </c>
      <c r="M4375" t="s">
        <v>4166</v>
      </c>
    </row>
    <row r="4376" spans="1:13" x14ac:dyDescent="0.2">
      <c r="A4376" t="s">
        <v>20685</v>
      </c>
      <c r="B4376" t="s">
        <v>20686</v>
      </c>
      <c r="C4376" t="s">
        <v>24803</v>
      </c>
      <c r="D4376" t="s">
        <v>24029</v>
      </c>
      <c r="F4376" t="s">
        <v>24804</v>
      </c>
      <c r="G4376" t="s">
        <v>24805</v>
      </c>
      <c r="H4376" t="s">
        <v>4621</v>
      </c>
      <c r="I4376" t="s">
        <v>4634</v>
      </c>
      <c r="J4376" t="s">
        <v>24806</v>
      </c>
      <c r="K4376" t="s">
        <v>24807</v>
      </c>
      <c r="L4376" t="s">
        <v>303</v>
      </c>
      <c r="M4376" t="s">
        <v>24808</v>
      </c>
    </row>
    <row r="4377" spans="1:13" x14ac:dyDescent="0.2">
      <c r="A4377" t="s">
        <v>20685</v>
      </c>
      <c r="B4377" t="s">
        <v>20686</v>
      </c>
      <c r="C4377" t="s">
        <v>24809</v>
      </c>
      <c r="D4377" t="s">
        <v>394</v>
      </c>
      <c r="F4377" t="s">
        <v>303</v>
      </c>
      <c r="G4377" t="s">
        <v>24810</v>
      </c>
      <c r="H4377" t="s">
        <v>4628</v>
      </c>
      <c r="I4377" t="s">
        <v>23784</v>
      </c>
      <c r="J4377" t="s">
        <v>24811</v>
      </c>
      <c r="K4377" t="s">
        <v>24812</v>
      </c>
      <c r="L4377" t="s">
        <v>303</v>
      </c>
      <c r="M4377" t="s">
        <v>16139</v>
      </c>
    </row>
    <row r="4378" spans="1:13" x14ac:dyDescent="0.2">
      <c r="A4378" t="s">
        <v>20685</v>
      </c>
      <c r="B4378" t="s">
        <v>20686</v>
      </c>
      <c r="C4378" t="s">
        <v>24813</v>
      </c>
      <c r="D4378" t="s">
        <v>349</v>
      </c>
      <c r="F4378" t="s">
        <v>24814</v>
      </c>
      <c r="G4378" t="s">
        <v>23783</v>
      </c>
      <c r="H4378" t="s">
        <v>23784</v>
      </c>
      <c r="J4378" t="s">
        <v>24815</v>
      </c>
      <c r="K4378" t="s">
        <v>24816</v>
      </c>
      <c r="L4378" t="s">
        <v>303</v>
      </c>
      <c r="M4378" t="s">
        <v>422</v>
      </c>
    </row>
    <row r="4379" spans="1:13" x14ac:dyDescent="0.2">
      <c r="A4379" t="s">
        <v>20685</v>
      </c>
      <c r="B4379" t="s">
        <v>20686</v>
      </c>
      <c r="C4379" t="s">
        <v>24817</v>
      </c>
      <c r="D4379" t="s">
        <v>394</v>
      </c>
      <c r="E4379" t="s">
        <v>3638</v>
      </c>
      <c r="F4379" t="s">
        <v>500</v>
      </c>
      <c r="G4379" t="s">
        <v>24818</v>
      </c>
      <c r="H4379" t="s">
        <v>4642</v>
      </c>
      <c r="I4379" t="s">
        <v>4634</v>
      </c>
      <c r="J4379" t="s">
        <v>24819</v>
      </c>
      <c r="K4379" t="s">
        <v>24820</v>
      </c>
      <c r="L4379" t="s">
        <v>303</v>
      </c>
      <c r="M4379" t="s">
        <v>10238</v>
      </c>
    </row>
    <row r="4380" spans="1:13" x14ac:dyDescent="0.2">
      <c r="A4380" t="s">
        <v>20685</v>
      </c>
      <c r="B4380" t="s">
        <v>20686</v>
      </c>
      <c r="C4380" t="s">
        <v>24821</v>
      </c>
      <c r="D4380" t="s">
        <v>844</v>
      </c>
      <c r="E4380" t="s">
        <v>296</v>
      </c>
      <c r="F4380" t="s">
        <v>24822</v>
      </c>
      <c r="G4380" t="s">
        <v>24823</v>
      </c>
      <c r="H4380" t="s">
        <v>4633</v>
      </c>
      <c r="J4380" t="s">
        <v>24824</v>
      </c>
      <c r="K4380" t="s">
        <v>24825</v>
      </c>
      <c r="L4380" t="s">
        <v>303</v>
      </c>
      <c r="M4380" t="s">
        <v>1380</v>
      </c>
    </row>
    <row r="4381" spans="1:13" x14ac:dyDescent="0.2">
      <c r="A4381" t="s">
        <v>20685</v>
      </c>
      <c r="B4381" t="s">
        <v>20686</v>
      </c>
      <c r="C4381" t="s">
        <v>24826</v>
      </c>
      <c r="D4381" t="s">
        <v>4593</v>
      </c>
      <c r="E4381" t="s">
        <v>4594</v>
      </c>
      <c r="F4381" t="s">
        <v>24827</v>
      </c>
      <c r="G4381" t="s">
        <v>24828</v>
      </c>
      <c r="H4381" t="s">
        <v>4621</v>
      </c>
      <c r="J4381" t="s">
        <v>24829</v>
      </c>
      <c r="K4381" t="s">
        <v>24830</v>
      </c>
      <c r="L4381" t="s">
        <v>303</v>
      </c>
      <c r="M4381" t="s">
        <v>24831</v>
      </c>
    </row>
    <row r="4382" spans="1:13" x14ac:dyDescent="0.2">
      <c r="A4382" t="s">
        <v>20685</v>
      </c>
      <c r="B4382" t="s">
        <v>20686</v>
      </c>
      <c r="C4382" t="s">
        <v>24832</v>
      </c>
      <c r="D4382" t="s">
        <v>24833</v>
      </c>
      <c r="F4382" t="s">
        <v>24834</v>
      </c>
      <c r="G4382" t="s">
        <v>24835</v>
      </c>
      <c r="H4382" t="s">
        <v>4633</v>
      </c>
      <c r="I4382" t="s">
        <v>4634</v>
      </c>
      <c r="J4382" t="s">
        <v>24836</v>
      </c>
      <c r="K4382" t="s">
        <v>24837</v>
      </c>
      <c r="L4382" t="s">
        <v>303</v>
      </c>
      <c r="M4382" t="s">
        <v>1581</v>
      </c>
    </row>
    <row r="4383" spans="1:13" x14ac:dyDescent="0.2">
      <c r="A4383" t="s">
        <v>20685</v>
      </c>
      <c r="B4383" t="s">
        <v>20686</v>
      </c>
      <c r="C4383" t="s">
        <v>24838</v>
      </c>
      <c r="D4383" t="s">
        <v>349</v>
      </c>
      <c r="E4383" t="s">
        <v>476</v>
      </c>
      <c r="F4383" t="s">
        <v>24839</v>
      </c>
      <c r="G4383" t="s">
        <v>24840</v>
      </c>
      <c r="H4383" t="s">
        <v>4642</v>
      </c>
      <c r="I4383" t="s">
        <v>4634</v>
      </c>
      <c r="J4383" t="s">
        <v>24841</v>
      </c>
      <c r="K4383" t="s">
        <v>24842</v>
      </c>
      <c r="L4383" t="s">
        <v>303</v>
      </c>
      <c r="M4383" t="s">
        <v>24843</v>
      </c>
    </row>
    <row r="4384" spans="1:13" x14ac:dyDescent="0.2">
      <c r="A4384" t="s">
        <v>20685</v>
      </c>
      <c r="B4384" t="s">
        <v>20686</v>
      </c>
      <c r="C4384" t="s">
        <v>24844</v>
      </c>
      <c r="D4384" t="s">
        <v>5680</v>
      </c>
      <c r="E4384" t="s">
        <v>24845</v>
      </c>
      <c r="F4384" t="s">
        <v>24846</v>
      </c>
      <c r="H4384" t="s">
        <v>23783</v>
      </c>
      <c r="I4384" t="s">
        <v>23784</v>
      </c>
      <c r="J4384" t="s">
        <v>24847</v>
      </c>
      <c r="K4384" t="s">
        <v>24848</v>
      </c>
      <c r="L4384" t="s">
        <v>303</v>
      </c>
      <c r="M4384" t="s">
        <v>24849</v>
      </c>
    </row>
    <row r="4385" spans="1:13" x14ac:dyDescent="0.2">
      <c r="A4385" t="s">
        <v>20685</v>
      </c>
      <c r="B4385" t="s">
        <v>20686</v>
      </c>
      <c r="C4385" t="s">
        <v>24850</v>
      </c>
      <c r="D4385" t="s">
        <v>22659</v>
      </c>
      <c r="E4385" t="s">
        <v>24851</v>
      </c>
      <c r="F4385" t="s">
        <v>24852</v>
      </c>
      <c r="G4385" t="s">
        <v>24853</v>
      </c>
      <c r="H4385" t="s">
        <v>4614</v>
      </c>
      <c r="I4385" t="s">
        <v>4634</v>
      </c>
      <c r="J4385" t="s">
        <v>24854</v>
      </c>
      <c r="K4385" t="s">
        <v>24855</v>
      </c>
      <c r="L4385" t="s">
        <v>303</v>
      </c>
      <c r="M4385" t="s">
        <v>2731</v>
      </c>
    </row>
    <row r="4386" spans="1:13" x14ac:dyDescent="0.2">
      <c r="A4386" t="s">
        <v>20685</v>
      </c>
      <c r="B4386" t="s">
        <v>20686</v>
      </c>
      <c r="C4386" t="s">
        <v>24856</v>
      </c>
      <c r="D4386" t="s">
        <v>844</v>
      </c>
      <c r="E4386" t="s">
        <v>296</v>
      </c>
      <c r="F4386" t="s">
        <v>4180</v>
      </c>
      <c r="G4386" t="s">
        <v>24857</v>
      </c>
      <c r="H4386" t="s">
        <v>24626</v>
      </c>
      <c r="I4386" t="s">
        <v>4621</v>
      </c>
      <c r="J4386" t="s">
        <v>24858</v>
      </c>
      <c r="K4386" t="s">
        <v>24859</v>
      </c>
      <c r="L4386" t="s">
        <v>303</v>
      </c>
      <c r="M4386" t="s">
        <v>422</v>
      </c>
    </row>
    <row r="4387" spans="1:13" x14ac:dyDescent="0.2">
      <c r="A4387" t="s">
        <v>20685</v>
      </c>
      <c r="B4387" t="s">
        <v>20686</v>
      </c>
      <c r="C4387" t="s">
        <v>24860</v>
      </c>
      <c r="D4387" t="s">
        <v>4900</v>
      </c>
      <c r="F4387" t="s">
        <v>24861</v>
      </c>
      <c r="G4387" t="s">
        <v>981</v>
      </c>
      <c r="H4387" t="s">
        <v>24314</v>
      </c>
      <c r="I4387" t="s">
        <v>4614</v>
      </c>
      <c r="J4387" t="s">
        <v>24862</v>
      </c>
      <c r="K4387" t="s">
        <v>24863</v>
      </c>
      <c r="L4387" t="s">
        <v>303</v>
      </c>
      <c r="M4387" t="s">
        <v>24864</v>
      </c>
    </row>
    <row r="4388" spans="1:13" x14ac:dyDescent="0.2">
      <c r="A4388" t="s">
        <v>20685</v>
      </c>
      <c r="B4388" t="s">
        <v>20686</v>
      </c>
      <c r="C4388" t="s">
        <v>24865</v>
      </c>
      <c r="D4388" t="s">
        <v>24866</v>
      </c>
      <c r="E4388" t="s">
        <v>24867</v>
      </c>
      <c r="F4388" t="s">
        <v>24868</v>
      </c>
      <c r="G4388" t="s">
        <v>24869</v>
      </c>
      <c r="H4388" t="s">
        <v>4621</v>
      </c>
      <c r="J4388" t="s">
        <v>24870</v>
      </c>
      <c r="K4388" t="s">
        <v>24871</v>
      </c>
      <c r="L4388" t="s">
        <v>303</v>
      </c>
      <c r="M4388" t="s">
        <v>7350</v>
      </c>
    </row>
    <row r="4389" spans="1:13" x14ac:dyDescent="0.2">
      <c r="A4389" t="s">
        <v>20685</v>
      </c>
      <c r="B4389" t="s">
        <v>20686</v>
      </c>
      <c r="C4389" t="s">
        <v>24872</v>
      </c>
      <c r="D4389" t="s">
        <v>572</v>
      </c>
      <c r="E4389" t="s">
        <v>573</v>
      </c>
      <c r="F4389" t="s">
        <v>24873</v>
      </c>
      <c r="H4389" t="s">
        <v>4628</v>
      </c>
      <c r="I4389" t="s">
        <v>23784</v>
      </c>
      <c r="J4389" t="s">
        <v>24874</v>
      </c>
      <c r="K4389" t="s">
        <v>302</v>
      </c>
      <c r="L4389" t="s">
        <v>303</v>
      </c>
      <c r="M4389" t="s">
        <v>1882</v>
      </c>
    </row>
    <row r="4390" spans="1:13" x14ac:dyDescent="0.2">
      <c r="A4390" t="s">
        <v>20685</v>
      </c>
      <c r="B4390" t="s">
        <v>20686</v>
      </c>
      <c r="C4390" t="s">
        <v>24875</v>
      </c>
      <c r="D4390" t="s">
        <v>24876</v>
      </c>
      <c r="E4390" t="s">
        <v>24877</v>
      </c>
      <c r="F4390" t="s">
        <v>8381</v>
      </c>
      <c r="G4390" t="s">
        <v>24878</v>
      </c>
      <c r="H4390" t="s">
        <v>4633</v>
      </c>
      <c r="I4390" t="s">
        <v>4634</v>
      </c>
      <c r="J4390" t="s">
        <v>24879</v>
      </c>
      <c r="K4390" t="s">
        <v>24880</v>
      </c>
      <c r="L4390" t="s">
        <v>303</v>
      </c>
      <c r="M4390" t="s">
        <v>24881</v>
      </c>
    </row>
    <row r="4391" spans="1:13" x14ac:dyDescent="0.2">
      <c r="A4391" t="s">
        <v>20685</v>
      </c>
      <c r="B4391" t="s">
        <v>20686</v>
      </c>
      <c r="C4391" t="s">
        <v>24882</v>
      </c>
      <c r="D4391" t="s">
        <v>24883</v>
      </c>
      <c r="E4391" t="s">
        <v>24884</v>
      </c>
      <c r="F4391" t="s">
        <v>24885</v>
      </c>
      <c r="G4391" t="s">
        <v>24886</v>
      </c>
      <c r="H4391" t="s">
        <v>4614</v>
      </c>
      <c r="I4391" t="s">
        <v>4634</v>
      </c>
      <c r="J4391" t="s">
        <v>24887</v>
      </c>
      <c r="K4391" t="s">
        <v>24888</v>
      </c>
      <c r="L4391" t="s">
        <v>303</v>
      </c>
      <c r="M4391" t="s">
        <v>2783</v>
      </c>
    </row>
    <row r="4392" spans="1:13" x14ac:dyDescent="0.2">
      <c r="A4392" t="s">
        <v>20685</v>
      </c>
      <c r="B4392" t="s">
        <v>20686</v>
      </c>
      <c r="C4392" t="s">
        <v>24889</v>
      </c>
      <c r="D4392" t="s">
        <v>24890</v>
      </c>
      <c r="E4392" t="s">
        <v>24891</v>
      </c>
      <c r="F4392" t="s">
        <v>24892</v>
      </c>
      <c r="G4392" t="s">
        <v>24893</v>
      </c>
      <c r="H4392" t="s">
        <v>4642</v>
      </c>
      <c r="J4392" t="s">
        <v>24894</v>
      </c>
      <c r="K4392" t="s">
        <v>24895</v>
      </c>
      <c r="L4392" t="s">
        <v>303</v>
      </c>
      <c r="M4392" t="s">
        <v>1791</v>
      </c>
    </row>
    <row r="4393" spans="1:13" x14ac:dyDescent="0.2">
      <c r="A4393" t="s">
        <v>20685</v>
      </c>
      <c r="B4393" t="s">
        <v>20686</v>
      </c>
      <c r="C4393" t="s">
        <v>24896</v>
      </c>
      <c r="D4393" t="s">
        <v>564</v>
      </c>
      <c r="E4393" t="s">
        <v>296</v>
      </c>
      <c r="F4393" t="s">
        <v>24897</v>
      </c>
      <c r="G4393" t="s">
        <v>24898</v>
      </c>
      <c r="I4393" t="s">
        <v>4642</v>
      </c>
      <c r="J4393" t="s">
        <v>24899</v>
      </c>
      <c r="K4393" t="s">
        <v>24900</v>
      </c>
      <c r="L4393" t="s">
        <v>303</v>
      </c>
      <c r="M4393" t="s">
        <v>422</v>
      </c>
    </row>
    <row r="4394" spans="1:13" x14ac:dyDescent="0.2">
      <c r="A4394" t="s">
        <v>20685</v>
      </c>
      <c r="B4394" t="s">
        <v>20686</v>
      </c>
      <c r="C4394" t="s">
        <v>24901</v>
      </c>
      <c r="D4394" t="s">
        <v>401</v>
      </c>
      <c r="E4394" t="s">
        <v>402</v>
      </c>
      <c r="F4394" t="s">
        <v>24902</v>
      </c>
      <c r="G4394" t="s">
        <v>24903</v>
      </c>
      <c r="H4394" t="s">
        <v>4642</v>
      </c>
      <c r="I4394" t="s">
        <v>4634</v>
      </c>
      <c r="J4394" t="s">
        <v>24904</v>
      </c>
      <c r="K4394" t="s">
        <v>302</v>
      </c>
      <c r="L4394" t="s">
        <v>303</v>
      </c>
      <c r="M4394" t="s">
        <v>24223</v>
      </c>
    </row>
    <row r="4395" spans="1:13" x14ac:dyDescent="0.2">
      <c r="A4395" t="s">
        <v>20685</v>
      </c>
      <c r="B4395" t="s">
        <v>20686</v>
      </c>
      <c r="C4395" t="s">
        <v>24905</v>
      </c>
      <c r="D4395" t="s">
        <v>349</v>
      </c>
      <c r="F4395" t="s">
        <v>24906</v>
      </c>
      <c r="G4395" t="s">
        <v>4642</v>
      </c>
      <c r="J4395" t="s">
        <v>24907</v>
      </c>
      <c r="K4395" t="s">
        <v>24908</v>
      </c>
      <c r="L4395" t="s">
        <v>303</v>
      </c>
      <c r="M4395" t="s">
        <v>422</v>
      </c>
    </row>
    <row r="4396" spans="1:13" x14ac:dyDescent="0.2">
      <c r="A4396" t="s">
        <v>20685</v>
      </c>
      <c r="B4396" t="s">
        <v>20686</v>
      </c>
      <c r="C4396" t="s">
        <v>24909</v>
      </c>
      <c r="D4396" t="s">
        <v>572</v>
      </c>
      <c r="E4396" t="s">
        <v>573</v>
      </c>
      <c r="F4396" t="s">
        <v>24910</v>
      </c>
      <c r="G4396" t="s">
        <v>24911</v>
      </c>
      <c r="H4396" t="s">
        <v>4642</v>
      </c>
      <c r="J4396" t="s">
        <v>24912</v>
      </c>
      <c r="K4396" t="s">
        <v>24913</v>
      </c>
      <c r="L4396" t="s">
        <v>303</v>
      </c>
      <c r="M4396" t="s">
        <v>1463</v>
      </c>
    </row>
    <row r="4397" spans="1:13" x14ac:dyDescent="0.2">
      <c r="A4397" t="s">
        <v>20685</v>
      </c>
      <c r="B4397" t="s">
        <v>20686</v>
      </c>
      <c r="C4397" t="s">
        <v>24914</v>
      </c>
      <c r="D4397" t="s">
        <v>4849</v>
      </c>
      <c r="F4397" t="s">
        <v>10696</v>
      </c>
      <c r="G4397" t="s">
        <v>24076</v>
      </c>
      <c r="H4397" t="s">
        <v>4633</v>
      </c>
      <c r="I4397" t="s">
        <v>4634</v>
      </c>
      <c r="J4397" t="s">
        <v>24915</v>
      </c>
      <c r="K4397" t="s">
        <v>302</v>
      </c>
      <c r="L4397" t="s">
        <v>303</v>
      </c>
      <c r="M4397" t="s">
        <v>24916</v>
      </c>
    </row>
    <row r="4398" spans="1:13" x14ac:dyDescent="0.2">
      <c r="A4398" t="s">
        <v>20685</v>
      </c>
      <c r="B4398" t="s">
        <v>20686</v>
      </c>
      <c r="C4398" t="s">
        <v>24917</v>
      </c>
      <c r="D4398" t="s">
        <v>572</v>
      </c>
      <c r="E4398" t="s">
        <v>573</v>
      </c>
      <c r="F4398" t="s">
        <v>24918</v>
      </c>
      <c r="G4398" t="s">
        <v>24919</v>
      </c>
      <c r="H4398" t="s">
        <v>4621</v>
      </c>
      <c r="I4398" t="s">
        <v>4634</v>
      </c>
      <c r="J4398" t="s">
        <v>24920</v>
      </c>
      <c r="K4398" t="s">
        <v>24921</v>
      </c>
      <c r="L4398" t="s">
        <v>303</v>
      </c>
      <c r="M4398" t="s">
        <v>13885</v>
      </c>
    </row>
    <row r="4399" spans="1:13" x14ac:dyDescent="0.2">
      <c r="A4399" t="s">
        <v>20685</v>
      </c>
      <c r="B4399" t="s">
        <v>20686</v>
      </c>
      <c r="C4399" t="s">
        <v>24922</v>
      </c>
      <c r="D4399" t="s">
        <v>1374</v>
      </c>
      <c r="E4399" t="s">
        <v>23954</v>
      </c>
      <c r="F4399" t="s">
        <v>24923</v>
      </c>
      <c r="G4399" t="s">
        <v>24924</v>
      </c>
      <c r="H4399" t="s">
        <v>4633</v>
      </c>
      <c r="I4399" t="s">
        <v>4634</v>
      </c>
      <c r="J4399" t="s">
        <v>24925</v>
      </c>
      <c r="K4399" t="s">
        <v>24926</v>
      </c>
      <c r="L4399" t="s">
        <v>303</v>
      </c>
      <c r="M4399" t="s">
        <v>23959</v>
      </c>
    </row>
    <row r="4400" spans="1:13" x14ac:dyDescent="0.2">
      <c r="A4400" t="s">
        <v>20685</v>
      </c>
      <c r="B4400" t="s">
        <v>20686</v>
      </c>
      <c r="C4400" t="s">
        <v>24927</v>
      </c>
      <c r="D4400" t="s">
        <v>572</v>
      </c>
      <c r="E4400" t="s">
        <v>573</v>
      </c>
      <c r="F4400" t="s">
        <v>24928</v>
      </c>
      <c r="H4400" t="s">
        <v>4642</v>
      </c>
      <c r="J4400" t="s">
        <v>24929</v>
      </c>
      <c r="K4400" t="s">
        <v>24930</v>
      </c>
      <c r="L4400" t="s">
        <v>303</v>
      </c>
      <c r="M4400" t="s">
        <v>14916</v>
      </c>
    </row>
    <row r="4401" spans="1:13" x14ac:dyDescent="0.2">
      <c r="A4401" t="s">
        <v>20685</v>
      </c>
      <c r="B4401" t="s">
        <v>20686</v>
      </c>
      <c r="C4401" t="s">
        <v>24931</v>
      </c>
      <c r="D4401" t="s">
        <v>572</v>
      </c>
      <c r="E4401" t="s">
        <v>573</v>
      </c>
      <c r="F4401" t="s">
        <v>24932</v>
      </c>
      <c r="G4401" t="s">
        <v>23763</v>
      </c>
      <c r="H4401" t="s">
        <v>4642</v>
      </c>
      <c r="J4401" t="s">
        <v>24933</v>
      </c>
      <c r="K4401" t="s">
        <v>24934</v>
      </c>
      <c r="L4401" t="s">
        <v>303</v>
      </c>
      <c r="M4401" t="s">
        <v>5402</v>
      </c>
    </row>
    <row r="4402" spans="1:13" x14ac:dyDescent="0.2">
      <c r="A4402" t="s">
        <v>20685</v>
      </c>
      <c r="B4402" t="s">
        <v>20686</v>
      </c>
      <c r="C4402" t="s">
        <v>24935</v>
      </c>
      <c r="D4402" t="s">
        <v>24936</v>
      </c>
      <c r="E4402" t="s">
        <v>24937</v>
      </c>
      <c r="F4402" t="s">
        <v>24938</v>
      </c>
      <c r="G4402" t="s">
        <v>24939</v>
      </c>
      <c r="H4402" t="s">
        <v>4642</v>
      </c>
      <c r="J4402" t="s">
        <v>24940</v>
      </c>
      <c r="K4402" t="s">
        <v>24941</v>
      </c>
      <c r="L4402" t="s">
        <v>303</v>
      </c>
      <c r="M4402" t="s">
        <v>24942</v>
      </c>
    </row>
    <row r="4403" spans="1:13" x14ac:dyDescent="0.2">
      <c r="A4403" t="s">
        <v>20685</v>
      </c>
      <c r="B4403" t="s">
        <v>20686</v>
      </c>
      <c r="C4403" t="s">
        <v>24943</v>
      </c>
      <c r="D4403" t="s">
        <v>24138</v>
      </c>
      <c r="E4403" t="s">
        <v>24944</v>
      </c>
      <c r="F4403" t="s">
        <v>24945</v>
      </c>
      <c r="G4403" t="s">
        <v>24946</v>
      </c>
      <c r="H4403" t="s">
        <v>4633</v>
      </c>
      <c r="J4403" t="s">
        <v>24947</v>
      </c>
      <c r="K4403" t="s">
        <v>24948</v>
      </c>
      <c r="L4403" t="s">
        <v>303</v>
      </c>
      <c r="M4403" t="s">
        <v>10117</v>
      </c>
    </row>
    <row r="4404" spans="1:13" x14ac:dyDescent="0.2">
      <c r="A4404" t="s">
        <v>20685</v>
      </c>
      <c r="B4404" t="s">
        <v>20686</v>
      </c>
      <c r="C4404" t="s">
        <v>24949</v>
      </c>
      <c r="D4404" t="s">
        <v>1374</v>
      </c>
      <c r="E4404" t="s">
        <v>23954</v>
      </c>
      <c r="F4404" t="s">
        <v>24950</v>
      </c>
      <c r="G4404" t="s">
        <v>24951</v>
      </c>
      <c r="H4404" t="s">
        <v>4642</v>
      </c>
      <c r="I4404" t="s">
        <v>4634</v>
      </c>
      <c r="J4404" t="s">
        <v>24952</v>
      </c>
      <c r="K4404" t="s">
        <v>24953</v>
      </c>
      <c r="L4404" t="s">
        <v>303</v>
      </c>
      <c r="M4404" t="s">
        <v>24954</v>
      </c>
    </row>
    <row r="4405" spans="1:13" x14ac:dyDescent="0.2">
      <c r="A4405" t="s">
        <v>20685</v>
      </c>
      <c r="B4405" t="s">
        <v>20686</v>
      </c>
      <c r="C4405" t="s">
        <v>24955</v>
      </c>
      <c r="D4405" t="s">
        <v>572</v>
      </c>
      <c r="E4405" t="s">
        <v>573</v>
      </c>
      <c r="F4405" t="s">
        <v>813</v>
      </c>
      <c r="G4405" t="s">
        <v>23968</v>
      </c>
      <c r="I4405" t="s">
        <v>4634</v>
      </c>
      <c r="J4405" t="s">
        <v>24956</v>
      </c>
      <c r="K4405" t="s">
        <v>24957</v>
      </c>
      <c r="L4405" t="s">
        <v>303</v>
      </c>
      <c r="M4405" t="s">
        <v>11704</v>
      </c>
    </row>
    <row r="4406" spans="1:13" x14ac:dyDescent="0.2">
      <c r="A4406" t="s">
        <v>20685</v>
      </c>
      <c r="B4406" t="s">
        <v>20686</v>
      </c>
      <c r="C4406" t="s">
        <v>24958</v>
      </c>
      <c r="D4406" t="s">
        <v>4593</v>
      </c>
      <c r="E4406" t="s">
        <v>4594</v>
      </c>
      <c r="F4406" t="s">
        <v>24959</v>
      </c>
      <c r="H4406" t="s">
        <v>4642</v>
      </c>
      <c r="I4406" t="s">
        <v>4634</v>
      </c>
      <c r="J4406" t="s">
        <v>24960</v>
      </c>
      <c r="K4406" t="s">
        <v>24961</v>
      </c>
      <c r="L4406" t="s">
        <v>303</v>
      </c>
      <c r="M4406" t="s">
        <v>24962</v>
      </c>
    </row>
    <row r="4407" spans="1:13" x14ac:dyDescent="0.2">
      <c r="A4407" t="s">
        <v>20685</v>
      </c>
      <c r="B4407" t="s">
        <v>20686</v>
      </c>
      <c r="C4407" t="s">
        <v>24963</v>
      </c>
      <c r="D4407" t="s">
        <v>24964</v>
      </c>
      <c r="E4407" t="s">
        <v>24965</v>
      </c>
      <c r="F4407" t="s">
        <v>24966</v>
      </c>
      <c r="H4407" t="s">
        <v>4642</v>
      </c>
      <c r="J4407" t="s">
        <v>24967</v>
      </c>
      <c r="K4407" t="s">
        <v>24968</v>
      </c>
      <c r="L4407" t="s">
        <v>303</v>
      </c>
      <c r="M4407" t="s">
        <v>3086</v>
      </c>
    </row>
    <row r="4408" spans="1:13" x14ac:dyDescent="0.2">
      <c r="A4408" t="s">
        <v>20685</v>
      </c>
      <c r="B4408" t="s">
        <v>20686</v>
      </c>
      <c r="C4408" t="s">
        <v>24969</v>
      </c>
      <c r="D4408" t="s">
        <v>4593</v>
      </c>
      <c r="E4408" t="s">
        <v>4594</v>
      </c>
      <c r="F4408" t="s">
        <v>24970</v>
      </c>
      <c r="G4408" t="s">
        <v>24971</v>
      </c>
      <c r="H4408" t="s">
        <v>23968</v>
      </c>
      <c r="I4408" t="s">
        <v>4634</v>
      </c>
      <c r="J4408" t="s">
        <v>24972</v>
      </c>
      <c r="K4408" t="s">
        <v>24973</v>
      </c>
      <c r="L4408" t="s">
        <v>303</v>
      </c>
      <c r="M4408" t="s">
        <v>3001</v>
      </c>
    </row>
    <row r="4409" spans="1:13" x14ac:dyDescent="0.2">
      <c r="A4409" t="s">
        <v>20685</v>
      </c>
      <c r="B4409" t="s">
        <v>20686</v>
      </c>
      <c r="C4409" t="s">
        <v>24974</v>
      </c>
      <c r="D4409" t="s">
        <v>24975</v>
      </c>
      <c r="F4409" t="s">
        <v>24976</v>
      </c>
      <c r="G4409" t="s">
        <v>24977</v>
      </c>
      <c r="H4409" t="s">
        <v>4642</v>
      </c>
      <c r="J4409" t="s">
        <v>24978</v>
      </c>
      <c r="K4409" t="s">
        <v>302</v>
      </c>
      <c r="L4409" t="s">
        <v>303</v>
      </c>
      <c r="M4409" t="s">
        <v>24979</v>
      </c>
    </row>
    <row r="4410" spans="1:13" x14ac:dyDescent="0.2">
      <c r="A4410" t="s">
        <v>20685</v>
      </c>
      <c r="B4410" t="s">
        <v>20686</v>
      </c>
      <c r="C4410" t="s">
        <v>24980</v>
      </c>
      <c r="D4410" t="s">
        <v>4593</v>
      </c>
      <c r="E4410" t="s">
        <v>4594</v>
      </c>
      <c r="F4410" t="s">
        <v>6993</v>
      </c>
      <c r="G4410" t="s">
        <v>23820</v>
      </c>
      <c r="H4410" t="s">
        <v>4621</v>
      </c>
      <c r="I4410" t="s">
        <v>4634</v>
      </c>
      <c r="J4410" t="s">
        <v>24981</v>
      </c>
      <c r="K4410" t="s">
        <v>24982</v>
      </c>
      <c r="L4410" t="s">
        <v>303</v>
      </c>
      <c r="M4410" t="s">
        <v>24831</v>
      </c>
    </row>
    <row r="4411" spans="1:13" x14ac:dyDescent="0.2">
      <c r="A4411" t="s">
        <v>20685</v>
      </c>
      <c r="B4411" t="s">
        <v>20686</v>
      </c>
      <c r="C4411" t="s">
        <v>24983</v>
      </c>
      <c r="D4411" t="s">
        <v>4593</v>
      </c>
      <c r="E4411" t="s">
        <v>4594</v>
      </c>
      <c r="F4411" t="s">
        <v>24984</v>
      </c>
      <c r="G4411" t="s">
        <v>24469</v>
      </c>
      <c r="H4411" t="s">
        <v>4621</v>
      </c>
      <c r="I4411" t="s">
        <v>4634</v>
      </c>
      <c r="J4411" t="s">
        <v>24985</v>
      </c>
      <c r="K4411" t="s">
        <v>24986</v>
      </c>
      <c r="L4411" t="s">
        <v>303</v>
      </c>
      <c r="M4411" t="s">
        <v>24831</v>
      </c>
    </row>
    <row r="4412" spans="1:13" x14ac:dyDescent="0.2">
      <c r="A4412" t="s">
        <v>20685</v>
      </c>
      <c r="B4412" t="s">
        <v>20686</v>
      </c>
      <c r="C4412" t="s">
        <v>24987</v>
      </c>
      <c r="D4412" t="s">
        <v>4593</v>
      </c>
      <c r="E4412" t="s">
        <v>4594</v>
      </c>
      <c r="F4412" t="s">
        <v>24988</v>
      </c>
      <c r="G4412" t="s">
        <v>24989</v>
      </c>
      <c r="H4412" t="s">
        <v>4642</v>
      </c>
      <c r="I4412" t="s">
        <v>4634</v>
      </c>
      <c r="J4412" t="s">
        <v>24990</v>
      </c>
      <c r="K4412" t="s">
        <v>24991</v>
      </c>
      <c r="L4412" t="s">
        <v>303</v>
      </c>
      <c r="M4412" t="s">
        <v>2027</v>
      </c>
    </row>
    <row r="4413" spans="1:13" x14ac:dyDescent="0.2">
      <c r="A4413" t="s">
        <v>20685</v>
      </c>
      <c r="B4413" t="s">
        <v>20686</v>
      </c>
      <c r="C4413" t="s">
        <v>24992</v>
      </c>
      <c r="D4413" t="s">
        <v>295</v>
      </c>
      <c r="E4413" t="s">
        <v>296</v>
      </c>
      <c r="F4413" t="s">
        <v>24993</v>
      </c>
      <c r="G4413" t="s">
        <v>23750</v>
      </c>
      <c r="H4413" t="s">
        <v>4614</v>
      </c>
      <c r="J4413" t="s">
        <v>24994</v>
      </c>
      <c r="K4413" t="s">
        <v>24995</v>
      </c>
      <c r="L4413" t="s">
        <v>303</v>
      </c>
      <c r="M4413" t="s">
        <v>1323</v>
      </c>
    </row>
    <row r="4414" spans="1:13" x14ac:dyDescent="0.2">
      <c r="A4414" t="s">
        <v>20685</v>
      </c>
      <c r="B4414" t="s">
        <v>20686</v>
      </c>
      <c r="C4414" t="s">
        <v>24996</v>
      </c>
      <c r="D4414" t="s">
        <v>24997</v>
      </c>
      <c r="F4414" t="s">
        <v>24998</v>
      </c>
      <c r="G4414" t="s">
        <v>24999</v>
      </c>
      <c r="H4414" t="s">
        <v>4621</v>
      </c>
      <c r="J4414" t="s">
        <v>25000</v>
      </c>
      <c r="K4414" t="s">
        <v>25001</v>
      </c>
      <c r="L4414" t="s">
        <v>303</v>
      </c>
      <c r="M4414" t="s">
        <v>2347</v>
      </c>
    </row>
    <row r="4415" spans="1:13" x14ac:dyDescent="0.2">
      <c r="A4415" t="s">
        <v>20685</v>
      </c>
      <c r="B4415" t="s">
        <v>20686</v>
      </c>
      <c r="C4415" t="s">
        <v>25002</v>
      </c>
      <c r="D4415" t="s">
        <v>564</v>
      </c>
      <c r="E4415" t="s">
        <v>296</v>
      </c>
      <c r="F4415" t="s">
        <v>25003</v>
      </c>
      <c r="G4415" t="s">
        <v>25004</v>
      </c>
      <c r="H4415" t="s">
        <v>4621</v>
      </c>
      <c r="I4415" t="s">
        <v>4634</v>
      </c>
      <c r="J4415" t="s">
        <v>25005</v>
      </c>
      <c r="K4415" t="s">
        <v>25006</v>
      </c>
      <c r="L4415" t="s">
        <v>303</v>
      </c>
      <c r="M4415" t="s">
        <v>422</v>
      </c>
    </row>
    <row r="4416" spans="1:13" x14ac:dyDescent="0.2">
      <c r="A4416" t="s">
        <v>20685</v>
      </c>
      <c r="B4416" t="s">
        <v>20686</v>
      </c>
      <c r="C4416" t="s">
        <v>25007</v>
      </c>
      <c r="D4416" t="s">
        <v>25008</v>
      </c>
      <c r="E4416" t="s">
        <v>25009</v>
      </c>
      <c r="F4416" t="s">
        <v>25010</v>
      </c>
      <c r="G4416" t="s">
        <v>24274</v>
      </c>
      <c r="H4416" t="s">
        <v>4614</v>
      </c>
      <c r="J4416" t="s">
        <v>25011</v>
      </c>
      <c r="K4416" t="s">
        <v>25012</v>
      </c>
      <c r="L4416" t="s">
        <v>303</v>
      </c>
      <c r="M4416" t="s">
        <v>25013</v>
      </c>
    </row>
    <row r="4417" spans="1:13" x14ac:dyDescent="0.2">
      <c r="A4417" t="s">
        <v>20685</v>
      </c>
      <c r="B4417" t="s">
        <v>20686</v>
      </c>
      <c r="C4417" t="s">
        <v>25014</v>
      </c>
      <c r="D4417" t="s">
        <v>4593</v>
      </c>
      <c r="E4417" t="s">
        <v>4594</v>
      </c>
      <c r="F4417" t="s">
        <v>25015</v>
      </c>
      <c r="G4417" t="s">
        <v>24052</v>
      </c>
      <c r="H4417" t="s">
        <v>4621</v>
      </c>
      <c r="J4417" t="s">
        <v>25016</v>
      </c>
      <c r="K4417" t="s">
        <v>25017</v>
      </c>
      <c r="L4417" t="s">
        <v>303</v>
      </c>
      <c r="M4417" t="s">
        <v>17592</v>
      </c>
    </row>
    <row r="4418" spans="1:13" x14ac:dyDescent="0.2">
      <c r="A4418" t="s">
        <v>20685</v>
      </c>
      <c r="B4418" t="s">
        <v>20686</v>
      </c>
      <c r="C4418" t="s">
        <v>25018</v>
      </c>
      <c r="D4418" t="s">
        <v>844</v>
      </c>
      <c r="E4418" t="s">
        <v>296</v>
      </c>
      <c r="F4418" t="s">
        <v>25019</v>
      </c>
      <c r="G4418" t="s">
        <v>4642</v>
      </c>
      <c r="J4418" t="s">
        <v>25020</v>
      </c>
      <c r="K4418" t="s">
        <v>25021</v>
      </c>
      <c r="L4418" t="s">
        <v>303</v>
      </c>
      <c r="M4418" t="s">
        <v>1380</v>
      </c>
    </row>
    <row r="4419" spans="1:13" x14ac:dyDescent="0.2">
      <c r="A4419" t="s">
        <v>20685</v>
      </c>
      <c r="B4419" t="s">
        <v>20686</v>
      </c>
      <c r="C4419" t="s">
        <v>25022</v>
      </c>
      <c r="D4419" t="s">
        <v>23972</v>
      </c>
      <c r="E4419" t="s">
        <v>25023</v>
      </c>
      <c r="F4419" t="s">
        <v>25024</v>
      </c>
      <c r="H4419" t="s">
        <v>4628</v>
      </c>
      <c r="I4419" t="s">
        <v>23784</v>
      </c>
      <c r="J4419" t="s">
        <v>25025</v>
      </c>
      <c r="K4419" t="s">
        <v>25026</v>
      </c>
      <c r="L4419" t="s">
        <v>303</v>
      </c>
      <c r="M4419" t="s">
        <v>9109</v>
      </c>
    </row>
    <row r="4420" spans="1:13" x14ac:dyDescent="0.2">
      <c r="A4420" t="s">
        <v>20685</v>
      </c>
      <c r="B4420" t="s">
        <v>20686</v>
      </c>
      <c r="C4420" t="s">
        <v>25027</v>
      </c>
      <c r="D4420" t="s">
        <v>394</v>
      </c>
      <c r="E4420" t="s">
        <v>3638</v>
      </c>
      <c r="F4420" t="s">
        <v>6103</v>
      </c>
      <c r="G4420" t="s">
        <v>25028</v>
      </c>
      <c r="H4420" t="s">
        <v>24443</v>
      </c>
      <c r="I4420" t="s">
        <v>4614</v>
      </c>
      <c r="J4420" t="s">
        <v>25029</v>
      </c>
      <c r="K4420" t="s">
        <v>302</v>
      </c>
      <c r="L4420" t="s">
        <v>303</v>
      </c>
      <c r="M4420" t="s">
        <v>25030</v>
      </c>
    </row>
    <row r="4421" spans="1:13" x14ac:dyDescent="0.2">
      <c r="A4421" t="s">
        <v>20685</v>
      </c>
      <c r="B4421" t="s">
        <v>20686</v>
      </c>
      <c r="C4421" t="s">
        <v>25031</v>
      </c>
      <c r="D4421" t="s">
        <v>572</v>
      </c>
      <c r="E4421" t="s">
        <v>573</v>
      </c>
      <c r="F4421" t="s">
        <v>25032</v>
      </c>
      <c r="G4421" t="s">
        <v>25033</v>
      </c>
      <c r="H4421" t="s">
        <v>4642</v>
      </c>
      <c r="J4421" t="s">
        <v>25034</v>
      </c>
      <c r="K4421" t="s">
        <v>25035</v>
      </c>
      <c r="L4421" t="s">
        <v>303</v>
      </c>
      <c r="M4421" t="s">
        <v>5402</v>
      </c>
    </row>
    <row r="4422" spans="1:13" x14ac:dyDescent="0.2">
      <c r="A4422" t="s">
        <v>20685</v>
      </c>
      <c r="B4422" t="s">
        <v>20686</v>
      </c>
      <c r="C4422" t="s">
        <v>25036</v>
      </c>
      <c r="D4422" t="s">
        <v>572</v>
      </c>
      <c r="E4422" t="s">
        <v>573</v>
      </c>
      <c r="F4422" t="s">
        <v>25037</v>
      </c>
      <c r="G4422" t="s">
        <v>23895</v>
      </c>
      <c r="H4422" t="s">
        <v>4642</v>
      </c>
      <c r="J4422" t="s">
        <v>25038</v>
      </c>
      <c r="K4422" t="s">
        <v>25039</v>
      </c>
      <c r="L4422" t="s">
        <v>303</v>
      </c>
      <c r="M4422" t="s">
        <v>25040</v>
      </c>
    </row>
    <row r="4423" spans="1:13" x14ac:dyDescent="0.2">
      <c r="A4423" t="s">
        <v>20685</v>
      </c>
      <c r="B4423" t="s">
        <v>20686</v>
      </c>
      <c r="C4423" t="s">
        <v>25041</v>
      </c>
      <c r="D4423" t="s">
        <v>25042</v>
      </c>
      <c r="E4423" t="s">
        <v>21082</v>
      </c>
      <c r="F4423" t="s">
        <v>25043</v>
      </c>
      <c r="G4423" t="s">
        <v>25044</v>
      </c>
      <c r="H4423" t="s">
        <v>4621</v>
      </c>
      <c r="I4423" t="s">
        <v>4634</v>
      </c>
      <c r="J4423" t="s">
        <v>25045</v>
      </c>
      <c r="K4423" t="s">
        <v>25046</v>
      </c>
      <c r="L4423" t="s">
        <v>303</v>
      </c>
      <c r="M4423" t="s">
        <v>25047</v>
      </c>
    </row>
    <row r="4424" spans="1:13" x14ac:dyDescent="0.2">
      <c r="A4424" t="s">
        <v>20685</v>
      </c>
      <c r="B4424" t="s">
        <v>20686</v>
      </c>
      <c r="C4424" t="s">
        <v>25048</v>
      </c>
      <c r="D4424" t="s">
        <v>4593</v>
      </c>
      <c r="E4424" t="s">
        <v>4594</v>
      </c>
      <c r="F4424" t="s">
        <v>25049</v>
      </c>
      <c r="G4424" t="s">
        <v>25050</v>
      </c>
      <c r="H4424" t="s">
        <v>4621</v>
      </c>
      <c r="J4424" t="s">
        <v>25051</v>
      </c>
      <c r="K4424" t="s">
        <v>25052</v>
      </c>
      <c r="L4424" t="s">
        <v>303</v>
      </c>
      <c r="M4424" t="s">
        <v>23918</v>
      </c>
    </row>
    <row r="4425" spans="1:13" x14ac:dyDescent="0.2">
      <c r="A4425" t="s">
        <v>20685</v>
      </c>
      <c r="B4425" t="s">
        <v>20686</v>
      </c>
      <c r="C4425" t="s">
        <v>25053</v>
      </c>
      <c r="D4425" t="s">
        <v>4593</v>
      </c>
      <c r="E4425" t="s">
        <v>4594</v>
      </c>
      <c r="F4425" t="s">
        <v>25054</v>
      </c>
      <c r="G4425" t="s">
        <v>25055</v>
      </c>
      <c r="H4425" t="s">
        <v>4614</v>
      </c>
      <c r="I4425" t="s">
        <v>4634</v>
      </c>
      <c r="J4425" t="s">
        <v>25056</v>
      </c>
      <c r="K4425" t="s">
        <v>25057</v>
      </c>
      <c r="L4425" t="s">
        <v>303</v>
      </c>
      <c r="M4425" t="s">
        <v>18757</v>
      </c>
    </row>
    <row r="4426" spans="1:13" x14ac:dyDescent="0.2">
      <c r="A4426" t="s">
        <v>20685</v>
      </c>
      <c r="B4426" t="s">
        <v>20686</v>
      </c>
      <c r="C4426" t="s">
        <v>25058</v>
      </c>
      <c r="D4426" t="s">
        <v>25059</v>
      </c>
      <c r="E4426" t="s">
        <v>296</v>
      </c>
      <c r="F4426" t="s">
        <v>25060</v>
      </c>
      <c r="H4426" t="s">
        <v>24285</v>
      </c>
      <c r="I4426" t="s">
        <v>4642</v>
      </c>
      <c r="J4426" t="s">
        <v>25061</v>
      </c>
      <c r="K4426" t="s">
        <v>25062</v>
      </c>
      <c r="L4426" t="s">
        <v>303</v>
      </c>
      <c r="M4426" t="s">
        <v>25063</v>
      </c>
    </row>
    <row r="4427" spans="1:13" x14ac:dyDescent="0.2">
      <c r="A4427" t="s">
        <v>20685</v>
      </c>
      <c r="B4427" t="s">
        <v>20686</v>
      </c>
      <c r="C4427" t="s">
        <v>25064</v>
      </c>
      <c r="D4427" t="s">
        <v>572</v>
      </c>
      <c r="E4427" t="s">
        <v>573</v>
      </c>
      <c r="F4427" t="s">
        <v>25065</v>
      </c>
      <c r="H4427" t="s">
        <v>4642</v>
      </c>
      <c r="J4427" t="s">
        <v>25066</v>
      </c>
      <c r="K4427" t="s">
        <v>25067</v>
      </c>
      <c r="L4427" t="s">
        <v>303</v>
      </c>
      <c r="M4427" t="s">
        <v>5402</v>
      </c>
    </row>
    <row r="4428" spans="1:13" x14ac:dyDescent="0.2">
      <c r="A4428" t="s">
        <v>20685</v>
      </c>
      <c r="B4428" t="s">
        <v>20686</v>
      </c>
      <c r="C4428" t="s">
        <v>25068</v>
      </c>
      <c r="D4428" t="s">
        <v>22659</v>
      </c>
      <c r="E4428" t="s">
        <v>25069</v>
      </c>
      <c r="F4428" t="s">
        <v>25070</v>
      </c>
      <c r="H4428" t="s">
        <v>4642</v>
      </c>
      <c r="I4428" t="s">
        <v>4634</v>
      </c>
      <c r="J4428" t="s">
        <v>25071</v>
      </c>
      <c r="K4428" t="s">
        <v>24855</v>
      </c>
      <c r="L4428" t="s">
        <v>303</v>
      </c>
      <c r="M4428" t="s">
        <v>25072</v>
      </c>
    </row>
    <row r="4429" spans="1:13" x14ac:dyDescent="0.2">
      <c r="A4429" t="s">
        <v>20685</v>
      </c>
      <c r="B4429" t="s">
        <v>20686</v>
      </c>
      <c r="C4429" t="s">
        <v>25073</v>
      </c>
      <c r="D4429" t="s">
        <v>492</v>
      </c>
      <c r="E4429" t="s">
        <v>493</v>
      </c>
      <c r="F4429" t="s">
        <v>25074</v>
      </c>
      <c r="G4429" t="s">
        <v>24285</v>
      </c>
      <c r="H4429" t="s">
        <v>4642</v>
      </c>
      <c r="J4429" t="s">
        <v>25075</v>
      </c>
      <c r="K4429" t="s">
        <v>25076</v>
      </c>
      <c r="L4429" t="s">
        <v>303</v>
      </c>
      <c r="M4429" t="s">
        <v>16970</v>
      </c>
    </row>
    <row r="4430" spans="1:13" x14ac:dyDescent="0.2">
      <c r="A4430" t="s">
        <v>20685</v>
      </c>
      <c r="B4430" t="s">
        <v>20686</v>
      </c>
      <c r="C4430" t="s">
        <v>25077</v>
      </c>
      <c r="D4430" t="s">
        <v>4900</v>
      </c>
      <c r="F4430" t="s">
        <v>25078</v>
      </c>
      <c r="G4430" t="s">
        <v>25079</v>
      </c>
      <c r="H4430" t="s">
        <v>4621</v>
      </c>
      <c r="J4430" t="s">
        <v>23969</v>
      </c>
      <c r="K4430" t="s">
        <v>25080</v>
      </c>
      <c r="L4430" t="s">
        <v>303</v>
      </c>
      <c r="M4430" t="s">
        <v>18442</v>
      </c>
    </row>
    <row r="4431" spans="1:13" x14ac:dyDescent="0.2">
      <c r="A4431" t="s">
        <v>20685</v>
      </c>
      <c r="B4431" t="s">
        <v>20686</v>
      </c>
      <c r="C4431" t="s">
        <v>25081</v>
      </c>
      <c r="D4431" t="s">
        <v>572</v>
      </c>
      <c r="E4431" t="s">
        <v>573</v>
      </c>
      <c r="F4431" t="s">
        <v>25082</v>
      </c>
      <c r="G4431" t="s">
        <v>24711</v>
      </c>
      <c r="H4431" t="s">
        <v>4642</v>
      </c>
      <c r="J4431" t="s">
        <v>25083</v>
      </c>
      <c r="K4431" t="s">
        <v>25084</v>
      </c>
      <c r="L4431" t="s">
        <v>303</v>
      </c>
      <c r="M4431" t="s">
        <v>5402</v>
      </c>
    </row>
    <row r="4432" spans="1:13" x14ac:dyDescent="0.2">
      <c r="A4432" t="s">
        <v>20685</v>
      </c>
      <c r="B4432" t="s">
        <v>20686</v>
      </c>
      <c r="C4432" t="s">
        <v>25085</v>
      </c>
      <c r="D4432" t="s">
        <v>394</v>
      </c>
      <c r="E4432" t="s">
        <v>3638</v>
      </c>
      <c r="F4432" t="s">
        <v>25086</v>
      </c>
      <c r="G4432" t="s">
        <v>25087</v>
      </c>
      <c r="H4432" t="s">
        <v>24686</v>
      </c>
      <c r="I4432" t="s">
        <v>4621</v>
      </c>
      <c r="J4432" t="s">
        <v>25088</v>
      </c>
      <c r="K4432" t="s">
        <v>25089</v>
      </c>
      <c r="L4432" t="s">
        <v>303</v>
      </c>
      <c r="M4432" t="s">
        <v>1630</v>
      </c>
    </row>
    <row r="4433" spans="1:13" x14ac:dyDescent="0.2">
      <c r="A4433" t="s">
        <v>20685</v>
      </c>
      <c r="B4433" t="s">
        <v>20686</v>
      </c>
      <c r="C4433" t="s">
        <v>25090</v>
      </c>
      <c r="D4433" t="s">
        <v>401</v>
      </c>
      <c r="E4433" t="s">
        <v>402</v>
      </c>
      <c r="F4433" t="s">
        <v>2395</v>
      </c>
      <c r="G4433" t="s">
        <v>25091</v>
      </c>
      <c r="H4433" t="s">
        <v>4642</v>
      </c>
      <c r="J4433" t="s">
        <v>25092</v>
      </c>
      <c r="K4433" t="s">
        <v>25093</v>
      </c>
      <c r="L4433" t="s">
        <v>303</v>
      </c>
      <c r="M4433" t="s">
        <v>3760</v>
      </c>
    </row>
    <row r="4434" spans="1:13" x14ac:dyDescent="0.2">
      <c r="A4434" t="s">
        <v>20685</v>
      </c>
      <c r="B4434" t="s">
        <v>20686</v>
      </c>
      <c r="C4434" t="s">
        <v>25094</v>
      </c>
      <c r="D4434" t="s">
        <v>1837</v>
      </c>
      <c r="E4434" t="s">
        <v>1375</v>
      </c>
      <c r="F4434" t="s">
        <v>25095</v>
      </c>
      <c r="H4434" t="s">
        <v>23968</v>
      </c>
      <c r="I4434" t="s">
        <v>4634</v>
      </c>
      <c r="J4434" t="s">
        <v>25096</v>
      </c>
      <c r="K4434" t="s">
        <v>25097</v>
      </c>
      <c r="L4434" t="s">
        <v>303</v>
      </c>
      <c r="M4434" t="s">
        <v>25098</v>
      </c>
    </row>
    <row r="4435" spans="1:13" x14ac:dyDescent="0.2">
      <c r="A4435" t="s">
        <v>20685</v>
      </c>
      <c r="B4435" t="s">
        <v>20686</v>
      </c>
      <c r="C4435" t="s">
        <v>25099</v>
      </c>
      <c r="D4435" t="s">
        <v>4593</v>
      </c>
      <c r="E4435" t="s">
        <v>4594</v>
      </c>
      <c r="F4435" t="s">
        <v>24115</v>
      </c>
      <c r="G4435" t="s">
        <v>24116</v>
      </c>
      <c r="H4435" t="s">
        <v>4621</v>
      </c>
      <c r="J4435" t="s">
        <v>24117</v>
      </c>
      <c r="K4435" t="s">
        <v>25100</v>
      </c>
      <c r="L4435" t="s">
        <v>303</v>
      </c>
      <c r="M4435" t="s">
        <v>8570</v>
      </c>
    </row>
    <row r="4436" spans="1:13" x14ac:dyDescent="0.2">
      <c r="A4436" t="s">
        <v>20685</v>
      </c>
      <c r="B4436" t="s">
        <v>20686</v>
      </c>
      <c r="C4436" t="s">
        <v>25101</v>
      </c>
      <c r="D4436" t="s">
        <v>25102</v>
      </c>
      <c r="E4436" t="s">
        <v>24126</v>
      </c>
      <c r="F4436" t="s">
        <v>25103</v>
      </c>
      <c r="G4436" t="s">
        <v>25104</v>
      </c>
      <c r="H4436" t="s">
        <v>4642</v>
      </c>
      <c r="J4436" t="s">
        <v>25105</v>
      </c>
      <c r="K4436" t="s">
        <v>25106</v>
      </c>
      <c r="L4436" t="s">
        <v>303</v>
      </c>
      <c r="M4436" t="s">
        <v>6080</v>
      </c>
    </row>
    <row r="4437" spans="1:13" x14ac:dyDescent="0.2">
      <c r="A4437" t="s">
        <v>20685</v>
      </c>
      <c r="B4437" t="s">
        <v>20686</v>
      </c>
      <c r="C4437" t="s">
        <v>25107</v>
      </c>
      <c r="D4437" t="s">
        <v>295</v>
      </c>
      <c r="E4437" t="s">
        <v>296</v>
      </c>
      <c r="F4437" t="s">
        <v>25108</v>
      </c>
      <c r="G4437" t="s">
        <v>25109</v>
      </c>
      <c r="H4437" t="s">
        <v>4628</v>
      </c>
      <c r="I4437" t="s">
        <v>23784</v>
      </c>
      <c r="J4437" t="s">
        <v>25110</v>
      </c>
      <c r="K4437" t="s">
        <v>25111</v>
      </c>
      <c r="L4437" t="s">
        <v>303</v>
      </c>
      <c r="M4437" t="s">
        <v>12272</v>
      </c>
    </row>
    <row r="4438" spans="1:13" x14ac:dyDescent="0.2">
      <c r="A4438" t="s">
        <v>20685</v>
      </c>
      <c r="B4438" t="s">
        <v>20686</v>
      </c>
      <c r="C4438" t="s">
        <v>25112</v>
      </c>
      <c r="D4438" t="s">
        <v>349</v>
      </c>
      <c r="E4438" t="s">
        <v>1348</v>
      </c>
      <c r="F4438" t="s">
        <v>25113</v>
      </c>
      <c r="G4438" t="s">
        <v>25114</v>
      </c>
      <c r="H4438" t="s">
        <v>4628</v>
      </c>
      <c r="I4438" t="s">
        <v>23784</v>
      </c>
      <c r="J4438" t="s">
        <v>25115</v>
      </c>
      <c r="K4438" t="s">
        <v>25116</v>
      </c>
      <c r="L4438" t="s">
        <v>303</v>
      </c>
      <c r="M4438" t="s">
        <v>25117</v>
      </c>
    </row>
    <row r="4439" spans="1:13" x14ac:dyDescent="0.2">
      <c r="A4439" t="s">
        <v>20685</v>
      </c>
      <c r="B4439" t="s">
        <v>20686</v>
      </c>
      <c r="C4439" t="s">
        <v>25118</v>
      </c>
      <c r="D4439" t="s">
        <v>492</v>
      </c>
      <c r="E4439" t="s">
        <v>493</v>
      </c>
      <c r="F4439" t="s">
        <v>25119</v>
      </c>
      <c r="G4439" t="s">
        <v>24796</v>
      </c>
      <c r="I4439" t="s">
        <v>4642</v>
      </c>
      <c r="J4439" t="s">
        <v>25120</v>
      </c>
      <c r="K4439" t="s">
        <v>25121</v>
      </c>
      <c r="L4439" t="s">
        <v>303</v>
      </c>
      <c r="M4439" t="s">
        <v>16970</v>
      </c>
    </row>
    <row r="4440" spans="1:13" x14ac:dyDescent="0.2">
      <c r="A4440" t="s">
        <v>20685</v>
      </c>
      <c r="B4440" t="s">
        <v>20686</v>
      </c>
      <c r="C4440" t="s">
        <v>25122</v>
      </c>
      <c r="D4440" t="s">
        <v>572</v>
      </c>
      <c r="E4440" t="s">
        <v>573</v>
      </c>
      <c r="F4440" t="s">
        <v>25123</v>
      </c>
      <c r="G4440" t="s">
        <v>25124</v>
      </c>
      <c r="H4440" t="s">
        <v>4642</v>
      </c>
      <c r="J4440" t="s">
        <v>25125</v>
      </c>
      <c r="K4440" t="s">
        <v>25126</v>
      </c>
      <c r="L4440" t="s">
        <v>303</v>
      </c>
      <c r="M4440" t="s">
        <v>25127</v>
      </c>
    </row>
    <row r="4441" spans="1:13" x14ac:dyDescent="0.2">
      <c r="A4441" t="s">
        <v>20685</v>
      </c>
      <c r="B4441" t="s">
        <v>20686</v>
      </c>
      <c r="C4441" t="s">
        <v>25128</v>
      </c>
      <c r="D4441" t="s">
        <v>4849</v>
      </c>
      <c r="F4441" t="s">
        <v>25129</v>
      </c>
      <c r="G4441" t="s">
        <v>25130</v>
      </c>
      <c r="H4441" t="s">
        <v>4633</v>
      </c>
      <c r="I4441" t="s">
        <v>4634</v>
      </c>
      <c r="J4441" t="s">
        <v>25131</v>
      </c>
      <c r="K4441" t="s">
        <v>302</v>
      </c>
      <c r="L4441" t="s">
        <v>303</v>
      </c>
      <c r="M4441" t="s">
        <v>24916</v>
      </c>
    </row>
    <row r="4442" spans="1:13" x14ac:dyDescent="0.2">
      <c r="A4442" t="s">
        <v>20685</v>
      </c>
      <c r="B4442" t="s">
        <v>20686</v>
      </c>
      <c r="C4442" t="s">
        <v>25132</v>
      </c>
      <c r="D4442" t="s">
        <v>572</v>
      </c>
      <c r="E4442" t="s">
        <v>573</v>
      </c>
      <c r="F4442" t="s">
        <v>25133</v>
      </c>
      <c r="H4442" t="s">
        <v>4642</v>
      </c>
      <c r="I4442" t="s">
        <v>4634</v>
      </c>
      <c r="J4442" t="s">
        <v>25134</v>
      </c>
      <c r="K4442" t="s">
        <v>25135</v>
      </c>
      <c r="L4442" t="s">
        <v>303</v>
      </c>
      <c r="M4442" t="s">
        <v>5402</v>
      </c>
    </row>
    <row r="4443" spans="1:13" x14ac:dyDescent="0.2">
      <c r="A4443" t="s">
        <v>20685</v>
      </c>
      <c r="B4443" t="s">
        <v>20686</v>
      </c>
      <c r="C4443" t="s">
        <v>25136</v>
      </c>
      <c r="D4443" t="s">
        <v>4593</v>
      </c>
      <c r="E4443" t="s">
        <v>4594</v>
      </c>
      <c r="F4443" t="s">
        <v>25137</v>
      </c>
      <c r="G4443" t="s">
        <v>25138</v>
      </c>
      <c r="H4443" t="s">
        <v>25139</v>
      </c>
      <c r="J4443" t="s">
        <v>25140</v>
      </c>
      <c r="K4443" t="s">
        <v>25141</v>
      </c>
      <c r="L4443" t="s">
        <v>303</v>
      </c>
      <c r="M4443" t="s">
        <v>422</v>
      </c>
    </row>
    <row r="4444" spans="1:13" x14ac:dyDescent="0.2">
      <c r="A4444" t="s">
        <v>20685</v>
      </c>
      <c r="B4444" t="s">
        <v>20686</v>
      </c>
      <c r="C4444" t="s">
        <v>25142</v>
      </c>
      <c r="D4444" t="s">
        <v>22420</v>
      </c>
      <c r="E4444" t="s">
        <v>25143</v>
      </c>
      <c r="F4444" t="s">
        <v>25144</v>
      </c>
      <c r="G4444" t="s">
        <v>25145</v>
      </c>
      <c r="H4444" t="s">
        <v>4621</v>
      </c>
      <c r="J4444" t="s">
        <v>25146</v>
      </c>
      <c r="K4444" t="s">
        <v>25147</v>
      </c>
      <c r="L4444" t="s">
        <v>303</v>
      </c>
      <c r="M4444" t="s">
        <v>11686</v>
      </c>
    </row>
    <row r="4445" spans="1:13" x14ac:dyDescent="0.2">
      <c r="A4445" t="s">
        <v>20685</v>
      </c>
      <c r="B4445" t="s">
        <v>20686</v>
      </c>
      <c r="C4445" t="s">
        <v>25148</v>
      </c>
      <c r="D4445" t="s">
        <v>2394</v>
      </c>
      <c r="E4445" t="s">
        <v>2470</v>
      </c>
      <c r="F4445" t="s">
        <v>25149</v>
      </c>
      <c r="G4445" t="s">
        <v>24314</v>
      </c>
      <c r="H4445" t="s">
        <v>4614</v>
      </c>
      <c r="I4445" t="s">
        <v>4634</v>
      </c>
      <c r="J4445" t="s">
        <v>25150</v>
      </c>
      <c r="K4445" t="s">
        <v>25151</v>
      </c>
      <c r="L4445" t="s">
        <v>303</v>
      </c>
      <c r="M4445" t="s">
        <v>9868</v>
      </c>
    </row>
    <row r="4446" spans="1:13" x14ac:dyDescent="0.2">
      <c r="A4446" t="s">
        <v>20685</v>
      </c>
      <c r="B4446" t="s">
        <v>20686</v>
      </c>
      <c r="C4446" t="s">
        <v>25152</v>
      </c>
      <c r="D4446" t="s">
        <v>572</v>
      </c>
      <c r="E4446" t="s">
        <v>573</v>
      </c>
      <c r="F4446" t="s">
        <v>25153</v>
      </c>
      <c r="G4446" t="s">
        <v>23789</v>
      </c>
      <c r="H4446" t="s">
        <v>4642</v>
      </c>
      <c r="J4446" t="s">
        <v>25154</v>
      </c>
      <c r="K4446" t="s">
        <v>25155</v>
      </c>
      <c r="L4446" t="s">
        <v>303</v>
      </c>
      <c r="M4446" t="s">
        <v>25156</v>
      </c>
    </row>
    <row r="4447" spans="1:13" x14ac:dyDescent="0.2">
      <c r="A4447" t="s">
        <v>20685</v>
      </c>
      <c r="B4447" t="s">
        <v>20686</v>
      </c>
      <c r="C4447" t="s">
        <v>25157</v>
      </c>
      <c r="D4447" t="s">
        <v>4593</v>
      </c>
      <c r="E4447" t="s">
        <v>4594</v>
      </c>
      <c r="F4447" t="s">
        <v>25158</v>
      </c>
      <c r="G4447" t="s">
        <v>25159</v>
      </c>
      <c r="H4447" t="s">
        <v>4621</v>
      </c>
      <c r="J4447" t="s">
        <v>25160</v>
      </c>
      <c r="K4447" t="s">
        <v>25161</v>
      </c>
      <c r="L4447" t="s">
        <v>303</v>
      </c>
      <c r="M4447" t="s">
        <v>383</v>
      </c>
    </row>
    <row r="4448" spans="1:13" x14ac:dyDescent="0.2">
      <c r="A4448" t="s">
        <v>20685</v>
      </c>
      <c r="B4448" t="s">
        <v>20686</v>
      </c>
      <c r="C4448" t="s">
        <v>25162</v>
      </c>
      <c r="D4448" t="s">
        <v>25163</v>
      </c>
      <c r="E4448" t="s">
        <v>25164</v>
      </c>
      <c r="F4448" t="s">
        <v>25165</v>
      </c>
      <c r="G4448" t="s">
        <v>25166</v>
      </c>
      <c r="H4448" t="s">
        <v>4633</v>
      </c>
      <c r="I4448" t="s">
        <v>4634</v>
      </c>
      <c r="J4448" t="s">
        <v>25167</v>
      </c>
      <c r="K4448" t="s">
        <v>25168</v>
      </c>
      <c r="L4448" t="s">
        <v>303</v>
      </c>
      <c r="M4448" t="s">
        <v>25169</v>
      </c>
    </row>
    <row r="4449" spans="1:13" x14ac:dyDescent="0.2">
      <c r="A4449" t="s">
        <v>20685</v>
      </c>
      <c r="B4449" t="s">
        <v>20686</v>
      </c>
      <c r="C4449" t="s">
        <v>25170</v>
      </c>
      <c r="D4449" t="s">
        <v>572</v>
      </c>
      <c r="E4449" t="s">
        <v>573</v>
      </c>
      <c r="F4449" t="s">
        <v>25171</v>
      </c>
      <c r="H4449" t="s">
        <v>24518</v>
      </c>
      <c r="J4449" t="s">
        <v>25172</v>
      </c>
      <c r="K4449" t="s">
        <v>25173</v>
      </c>
      <c r="L4449" t="s">
        <v>303</v>
      </c>
      <c r="M4449" t="s">
        <v>5402</v>
      </c>
    </row>
    <row r="4450" spans="1:13" x14ac:dyDescent="0.2">
      <c r="A4450" t="s">
        <v>20685</v>
      </c>
      <c r="B4450" t="s">
        <v>20686</v>
      </c>
      <c r="C4450" t="s">
        <v>25174</v>
      </c>
      <c r="D4450" t="s">
        <v>23300</v>
      </c>
      <c r="E4450" t="s">
        <v>25175</v>
      </c>
      <c r="F4450" t="s">
        <v>4180</v>
      </c>
      <c r="G4450" t="s">
        <v>25176</v>
      </c>
      <c r="H4450" t="s">
        <v>4633</v>
      </c>
      <c r="I4450" t="s">
        <v>4634</v>
      </c>
      <c r="J4450" t="s">
        <v>25177</v>
      </c>
      <c r="K4450" t="s">
        <v>25178</v>
      </c>
      <c r="L4450" t="s">
        <v>303</v>
      </c>
      <c r="M4450" t="s">
        <v>17375</v>
      </c>
    </row>
    <row r="4451" spans="1:13" x14ac:dyDescent="0.2">
      <c r="A4451" t="s">
        <v>20685</v>
      </c>
      <c r="B4451" t="s">
        <v>20686</v>
      </c>
      <c r="C4451" t="s">
        <v>25179</v>
      </c>
      <c r="D4451" t="s">
        <v>4593</v>
      </c>
      <c r="E4451" t="s">
        <v>4594</v>
      </c>
      <c r="F4451" t="s">
        <v>25180</v>
      </c>
      <c r="G4451" t="s">
        <v>24430</v>
      </c>
      <c r="H4451" t="s">
        <v>4642</v>
      </c>
      <c r="I4451" t="s">
        <v>4634</v>
      </c>
      <c r="J4451" t="s">
        <v>25181</v>
      </c>
      <c r="K4451" t="s">
        <v>25182</v>
      </c>
      <c r="L4451" t="s">
        <v>303</v>
      </c>
      <c r="M4451" t="s">
        <v>6054</v>
      </c>
    </row>
    <row r="4452" spans="1:13" x14ac:dyDescent="0.2">
      <c r="A4452" t="s">
        <v>20685</v>
      </c>
      <c r="B4452" t="s">
        <v>20686</v>
      </c>
      <c r="C4452" t="s">
        <v>25183</v>
      </c>
      <c r="D4452" t="s">
        <v>23737</v>
      </c>
      <c r="E4452" t="s">
        <v>296</v>
      </c>
      <c r="F4452" t="s">
        <v>25184</v>
      </c>
      <c r="G4452" t="s">
        <v>25185</v>
      </c>
      <c r="H4452" t="s">
        <v>4642</v>
      </c>
      <c r="I4452" t="s">
        <v>4634</v>
      </c>
      <c r="J4452" t="s">
        <v>25186</v>
      </c>
      <c r="K4452" t="s">
        <v>25187</v>
      </c>
      <c r="L4452" t="s">
        <v>303</v>
      </c>
      <c r="M4452" t="s">
        <v>25188</v>
      </c>
    </row>
    <row r="4453" spans="1:13" x14ac:dyDescent="0.2">
      <c r="A4453" t="s">
        <v>20685</v>
      </c>
      <c r="B4453" t="s">
        <v>20686</v>
      </c>
      <c r="C4453" t="s">
        <v>25189</v>
      </c>
      <c r="D4453" t="s">
        <v>2857</v>
      </c>
      <c r="E4453" t="s">
        <v>2858</v>
      </c>
      <c r="F4453" t="s">
        <v>10284</v>
      </c>
      <c r="G4453" t="s">
        <v>24234</v>
      </c>
      <c r="H4453" t="s">
        <v>24274</v>
      </c>
      <c r="I4453" t="s">
        <v>4614</v>
      </c>
      <c r="J4453" t="s">
        <v>24236</v>
      </c>
      <c r="K4453" t="s">
        <v>25190</v>
      </c>
      <c r="L4453" t="s">
        <v>303</v>
      </c>
      <c r="M4453" t="s">
        <v>25191</v>
      </c>
    </row>
    <row r="4454" spans="1:13" x14ac:dyDescent="0.2">
      <c r="A4454" t="s">
        <v>20685</v>
      </c>
      <c r="B4454" t="s">
        <v>20686</v>
      </c>
      <c r="C4454" t="s">
        <v>25192</v>
      </c>
      <c r="D4454" t="s">
        <v>24126</v>
      </c>
      <c r="E4454" t="s">
        <v>25193</v>
      </c>
      <c r="F4454" t="s">
        <v>25194</v>
      </c>
      <c r="H4454" t="s">
        <v>4633</v>
      </c>
      <c r="I4454" t="s">
        <v>4634</v>
      </c>
      <c r="J4454" t="s">
        <v>25195</v>
      </c>
      <c r="K4454" t="s">
        <v>25196</v>
      </c>
      <c r="L4454" t="s">
        <v>303</v>
      </c>
      <c r="M4454" t="s">
        <v>24466</v>
      </c>
    </row>
    <row r="4455" spans="1:13" x14ac:dyDescent="0.2">
      <c r="A4455" t="s">
        <v>20685</v>
      </c>
      <c r="B4455" t="s">
        <v>20686</v>
      </c>
      <c r="C4455" t="s">
        <v>25197</v>
      </c>
      <c r="D4455" t="s">
        <v>4593</v>
      </c>
      <c r="E4455" t="s">
        <v>4594</v>
      </c>
      <c r="F4455" t="s">
        <v>25198</v>
      </c>
      <c r="G4455" t="s">
        <v>25199</v>
      </c>
      <c r="H4455" t="s">
        <v>4621</v>
      </c>
      <c r="I4455" t="s">
        <v>4634</v>
      </c>
      <c r="J4455" t="s">
        <v>25200</v>
      </c>
      <c r="K4455" t="s">
        <v>25201</v>
      </c>
      <c r="L4455" t="s">
        <v>303</v>
      </c>
      <c r="M4455" t="s">
        <v>785</v>
      </c>
    </row>
    <row r="4456" spans="1:13" x14ac:dyDescent="0.2">
      <c r="A4456" t="s">
        <v>20685</v>
      </c>
      <c r="B4456" t="s">
        <v>20686</v>
      </c>
      <c r="C4456" t="s">
        <v>25202</v>
      </c>
      <c r="D4456" t="s">
        <v>25203</v>
      </c>
      <c r="E4456" t="s">
        <v>25204</v>
      </c>
      <c r="F4456" t="s">
        <v>25205</v>
      </c>
      <c r="G4456" t="s">
        <v>25206</v>
      </c>
      <c r="H4456" t="s">
        <v>4621</v>
      </c>
      <c r="I4456" t="s">
        <v>4634</v>
      </c>
      <c r="J4456" t="s">
        <v>25207</v>
      </c>
      <c r="K4456" t="s">
        <v>25208</v>
      </c>
      <c r="L4456" t="s">
        <v>303</v>
      </c>
      <c r="M4456" t="s">
        <v>25209</v>
      </c>
    </row>
    <row r="4457" spans="1:13" x14ac:dyDescent="0.2">
      <c r="A4457" t="s">
        <v>20685</v>
      </c>
      <c r="B4457" t="s">
        <v>20686</v>
      </c>
      <c r="C4457" t="s">
        <v>25210</v>
      </c>
      <c r="D4457" t="s">
        <v>572</v>
      </c>
      <c r="E4457" t="s">
        <v>573</v>
      </c>
      <c r="F4457" t="s">
        <v>25211</v>
      </c>
      <c r="G4457" t="s">
        <v>25212</v>
      </c>
      <c r="H4457" t="s">
        <v>4642</v>
      </c>
      <c r="J4457" t="s">
        <v>25213</v>
      </c>
      <c r="K4457" t="s">
        <v>25214</v>
      </c>
      <c r="L4457" t="s">
        <v>303</v>
      </c>
      <c r="M4457" t="s">
        <v>5402</v>
      </c>
    </row>
    <row r="4458" spans="1:13" x14ac:dyDescent="0.2">
      <c r="A4458" t="s">
        <v>20685</v>
      </c>
      <c r="B4458" t="s">
        <v>20686</v>
      </c>
      <c r="C4458" t="s">
        <v>25215</v>
      </c>
      <c r="D4458" t="s">
        <v>349</v>
      </c>
      <c r="F4458" t="s">
        <v>25216</v>
      </c>
      <c r="G4458" t="s">
        <v>4621</v>
      </c>
      <c r="H4458" t="s">
        <v>4634</v>
      </c>
      <c r="J4458" t="s">
        <v>25217</v>
      </c>
      <c r="K4458" t="s">
        <v>25218</v>
      </c>
      <c r="L4458" t="s">
        <v>303</v>
      </c>
      <c r="M4458" t="s">
        <v>422</v>
      </c>
    </row>
    <row r="4459" spans="1:13" x14ac:dyDescent="0.2">
      <c r="A4459" t="s">
        <v>20685</v>
      </c>
      <c r="B4459" t="s">
        <v>20686</v>
      </c>
      <c r="C4459" t="s">
        <v>25219</v>
      </c>
      <c r="D4459" t="s">
        <v>24217</v>
      </c>
      <c r="E4459" t="s">
        <v>25220</v>
      </c>
      <c r="F4459" t="s">
        <v>25221</v>
      </c>
      <c r="G4459" t="s">
        <v>25222</v>
      </c>
      <c r="H4459" t="s">
        <v>4642</v>
      </c>
      <c r="J4459" t="s">
        <v>25223</v>
      </c>
      <c r="K4459" t="s">
        <v>25224</v>
      </c>
      <c r="L4459" t="s">
        <v>303</v>
      </c>
      <c r="M4459" t="s">
        <v>25225</v>
      </c>
    </row>
    <row r="4460" spans="1:13" x14ac:dyDescent="0.2">
      <c r="A4460" t="s">
        <v>20685</v>
      </c>
      <c r="B4460" t="s">
        <v>20686</v>
      </c>
      <c r="C4460" t="s">
        <v>25226</v>
      </c>
      <c r="D4460" t="s">
        <v>25227</v>
      </c>
      <c r="E4460" t="s">
        <v>25228</v>
      </c>
      <c r="F4460" t="s">
        <v>25229</v>
      </c>
      <c r="G4460" t="s">
        <v>25230</v>
      </c>
      <c r="I4460" t="s">
        <v>4642</v>
      </c>
      <c r="J4460" t="s">
        <v>25231</v>
      </c>
      <c r="K4460" t="s">
        <v>25232</v>
      </c>
      <c r="L4460" t="s">
        <v>303</v>
      </c>
      <c r="M4460" t="s">
        <v>16701</v>
      </c>
    </row>
    <row r="4461" spans="1:13" x14ac:dyDescent="0.2">
      <c r="A4461" t="s">
        <v>20685</v>
      </c>
      <c r="B4461" t="s">
        <v>20686</v>
      </c>
      <c r="C4461" t="s">
        <v>25233</v>
      </c>
      <c r="D4461" t="s">
        <v>25234</v>
      </c>
      <c r="E4461" t="s">
        <v>25235</v>
      </c>
      <c r="F4461" t="s">
        <v>25236</v>
      </c>
      <c r="H4461" t="s">
        <v>4642</v>
      </c>
      <c r="J4461" t="s">
        <v>25237</v>
      </c>
      <c r="K4461" t="s">
        <v>25238</v>
      </c>
      <c r="L4461" t="s">
        <v>303</v>
      </c>
      <c r="M4461" t="s">
        <v>1608</v>
      </c>
    </row>
    <row r="4462" spans="1:13" x14ac:dyDescent="0.2">
      <c r="A4462" t="s">
        <v>20685</v>
      </c>
      <c r="B4462" t="s">
        <v>20686</v>
      </c>
      <c r="C4462" t="s">
        <v>25239</v>
      </c>
      <c r="D4462" t="s">
        <v>23300</v>
      </c>
      <c r="E4462" t="s">
        <v>25240</v>
      </c>
      <c r="F4462" t="s">
        <v>25241</v>
      </c>
      <c r="G4462" t="s">
        <v>25091</v>
      </c>
      <c r="H4462" t="s">
        <v>4642</v>
      </c>
      <c r="I4462" t="s">
        <v>4634</v>
      </c>
      <c r="J4462" t="s">
        <v>25242</v>
      </c>
      <c r="K4462" t="s">
        <v>25243</v>
      </c>
      <c r="L4462" t="s">
        <v>303</v>
      </c>
      <c r="M4462" t="s">
        <v>4303</v>
      </c>
    </row>
    <row r="4463" spans="1:13" x14ac:dyDescent="0.2">
      <c r="A4463" t="s">
        <v>20685</v>
      </c>
      <c r="B4463" t="s">
        <v>20686</v>
      </c>
      <c r="C4463" t="s">
        <v>25244</v>
      </c>
      <c r="D4463" t="s">
        <v>4593</v>
      </c>
      <c r="E4463" t="s">
        <v>4594</v>
      </c>
      <c r="F4463" t="s">
        <v>25245</v>
      </c>
      <c r="G4463" t="s">
        <v>25246</v>
      </c>
      <c r="H4463" t="s">
        <v>4621</v>
      </c>
      <c r="J4463" t="s">
        <v>25247</v>
      </c>
      <c r="K4463" t="s">
        <v>25248</v>
      </c>
      <c r="L4463" t="s">
        <v>303</v>
      </c>
      <c r="M4463" t="s">
        <v>25249</v>
      </c>
    </row>
    <row r="4464" spans="1:13" x14ac:dyDescent="0.2">
      <c r="A4464" t="s">
        <v>20685</v>
      </c>
      <c r="B4464" t="s">
        <v>20686</v>
      </c>
      <c r="C4464" t="s">
        <v>25250</v>
      </c>
      <c r="D4464" t="s">
        <v>572</v>
      </c>
      <c r="E4464" t="s">
        <v>573</v>
      </c>
      <c r="F4464" t="s">
        <v>25251</v>
      </c>
      <c r="H4464" t="s">
        <v>4642</v>
      </c>
      <c r="J4464" t="s">
        <v>25252</v>
      </c>
      <c r="K4464" t="s">
        <v>25253</v>
      </c>
      <c r="L4464" t="s">
        <v>303</v>
      </c>
      <c r="M4464" t="s">
        <v>5402</v>
      </c>
    </row>
    <row r="4465" spans="1:13" x14ac:dyDescent="0.2">
      <c r="A4465" t="s">
        <v>20685</v>
      </c>
      <c r="B4465" t="s">
        <v>20686</v>
      </c>
      <c r="C4465" t="s">
        <v>25254</v>
      </c>
      <c r="D4465" t="s">
        <v>25255</v>
      </c>
      <c r="F4465" t="s">
        <v>25256</v>
      </c>
      <c r="G4465" t="s">
        <v>25257</v>
      </c>
      <c r="H4465" t="s">
        <v>25258</v>
      </c>
      <c r="J4465" t="s">
        <v>25016</v>
      </c>
      <c r="K4465" t="s">
        <v>25259</v>
      </c>
      <c r="L4465" t="s">
        <v>303</v>
      </c>
      <c r="M4465" t="s">
        <v>25260</v>
      </c>
    </row>
    <row r="4466" spans="1:13" x14ac:dyDescent="0.2">
      <c r="A4466" t="s">
        <v>20685</v>
      </c>
      <c r="B4466" t="s">
        <v>20686</v>
      </c>
      <c r="C4466" t="s">
        <v>25261</v>
      </c>
      <c r="D4466" t="s">
        <v>25262</v>
      </c>
      <c r="E4466" t="s">
        <v>25263</v>
      </c>
      <c r="F4466" t="s">
        <v>25264</v>
      </c>
      <c r="H4466" t="s">
        <v>4642</v>
      </c>
      <c r="I4466" t="s">
        <v>4634</v>
      </c>
      <c r="J4466" t="s">
        <v>25265</v>
      </c>
      <c r="K4466" t="s">
        <v>25266</v>
      </c>
      <c r="L4466" t="s">
        <v>303</v>
      </c>
      <c r="M4466" t="s">
        <v>6096</v>
      </c>
    </row>
    <row r="4467" spans="1:13" x14ac:dyDescent="0.2">
      <c r="A4467" t="s">
        <v>20685</v>
      </c>
      <c r="B4467" t="s">
        <v>20686</v>
      </c>
      <c r="C4467" t="s">
        <v>25267</v>
      </c>
      <c r="D4467" t="s">
        <v>349</v>
      </c>
      <c r="F4467" t="s">
        <v>25268</v>
      </c>
      <c r="G4467" t="s">
        <v>25269</v>
      </c>
      <c r="H4467" t="s">
        <v>24285</v>
      </c>
      <c r="I4467" t="s">
        <v>4642</v>
      </c>
      <c r="J4467" t="s">
        <v>25270</v>
      </c>
      <c r="K4467" t="s">
        <v>25271</v>
      </c>
      <c r="L4467" t="s">
        <v>303</v>
      </c>
      <c r="M4467" t="s">
        <v>422</v>
      </c>
    </row>
    <row r="4468" spans="1:13" x14ac:dyDescent="0.2">
      <c r="A4468" t="s">
        <v>20685</v>
      </c>
      <c r="B4468" t="s">
        <v>20686</v>
      </c>
      <c r="C4468" t="s">
        <v>25272</v>
      </c>
      <c r="D4468" t="s">
        <v>572</v>
      </c>
      <c r="E4468" t="s">
        <v>573</v>
      </c>
      <c r="F4468" t="s">
        <v>2534</v>
      </c>
      <c r="G4468" t="s">
        <v>25273</v>
      </c>
      <c r="H4468" t="s">
        <v>4621</v>
      </c>
      <c r="I4468" t="s">
        <v>4634</v>
      </c>
      <c r="J4468" t="s">
        <v>25274</v>
      </c>
      <c r="K4468" t="s">
        <v>25275</v>
      </c>
      <c r="L4468" t="s">
        <v>303</v>
      </c>
      <c r="M4468" t="s">
        <v>836</v>
      </c>
    </row>
    <row r="4469" spans="1:13" x14ac:dyDescent="0.2">
      <c r="A4469" t="s">
        <v>20685</v>
      </c>
      <c r="B4469" t="s">
        <v>20686</v>
      </c>
      <c r="C4469" t="s">
        <v>25276</v>
      </c>
      <c r="D4469" t="s">
        <v>25277</v>
      </c>
      <c r="F4469" t="s">
        <v>25278</v>
      </c>
      <c r="G4469" t="s">
        <v>981</v>
      </c>
      <c r="H4469" t="s">
        <v>25279</v>
      </c>
      <c r="I4469" t="s">
        <v>4634</v>
      </c>
      <c r="J4469" t="s">
        <v>25280</v>
      </c>
      <c r="K4469" t="s">
        <v>302</v>
      </c>
      <c r="L4469" t="s">
        <v>303</v>
      </c>
      <c r="M4469" t="s">
        <v>5139</v>
      </c>
    </row>
    <row r="4470" spans="1:13" x14ac:dyDescent="0.2">
      <c r="A4470" t="s">
        <v>20685</v>
      </c>
      <c r="B4470" t="s">
        <v>20686</v>
      </c>
      <c r="C4470" t="s">
        <v>25281</v>
      </c>
      <c r="D4470" t="s">
        <v>572</v>
      </c>
      <c r="E4470" t="s">
        <v>573</v>
      </c>
      <c r="F4470" t="s">
        <v>25282</v>
      </c>
      <c r="G4470" t="s">
        <v>4614</v>
      </c>
      <c r="H4470" t="s">
        <v>4634</v>
      </c>
      <c r="J4470" t="s">
        <v>25283</v>
      </c>
      <c r="K4470" t="s">
        <v>25284</v>
      </c>
      <c r="L4470" t="s">
        <v>303</v>
      </c>
      <c r="M4470" t="s">
        <v>5402</v>
      </c>
    </row>
    <row r="4471" spans="1:13" x14ac:dyDescent="0.2">
      <c r="A4471" t="s">
        <v>20685</v>
      </c>
      <c r="B4471" t="s">
        <v>20686</v>
      </c>
      <c r="C4471" t="s">
        <v>25285</v>
      </c>
      <c r="D4471" t="s">
        <v>572</v>
      </c>
      <c r="E4471" t="s">
        <v>573</v>
      </c>
      <c r="F4471" t="s">
        <v>25286</v>
      </c>
      <c r="G4471" t="s">
        <v>25287</v>
      </c>
      <c r="H4471" t="s">
        <v>4642</v>
      </c>
      <c r="J4471" t="s">
        <v>25288</v>
      </c>
      <c r="K4471" t="s">
        <v>25289</v>
      </c>
      <c r="L4471" t="s">
        <v>303</v>
      </c>
      <c r="M4471" t="s">
        <v>5402</v>
      </c>
    </row>
    <row r="4472" spans="1:13" x14ac:dyDescent="0.2">
      <c r="A4472" t="s">
        <v>20685</v>
      </c>
      <c r="B4472" t="s">
        <v>20686</v>
      </c>
      <c r="C4472" t="s">
        <v>25290</v>
      </c>
      <c r="D4472" t="s">
        <v>23300</v>
      </c>
      <c r="E4472" t="s">
        <v>25291</v>
      </c>
      <c r="F4472" t="s">
        <v>25292</v>
      </c>
      <c r="H4472" t="s">
        <v>4642</v>
      </c>
      <c r="I4472" t="s">
        <v>4634</v>
      </c>
      <c r="J4472" t="s">
        <v>25293</v>
      </c>
      <c r="K4472" t="s">
        <v>25294</v>
      </c>
      <c r="L4472" t="s">
        <v>303</v>
      </c>
      <c r="M4472" t="s">
        <v>10353</v>
      </c>
    </row>
    <row r="4473" spans="1:13" x14ac:dyDescent="0.2">
      <c r="A4473" t="s">
        <v>20685</v>
      </c>
      <c r="B4473" t="s">
        <v>20686</v>
      </c>
      <c r="C4473" t="s">
        <v>25295</v>
      </c>
      <c r="D4473" t="s">
        <v>25296</v>
      </c>
      <c r="E4473" t="s">
        <v>25297</v>
      </c>
      <c r="F4473" t="s">
        <v>25298</v>
      </c>
      <c r="G4473" t="s">
        <v>25299</v>
      </c>
      <c r="H4473" t="s">
        <v>4642</v>
      </c>
      <c r="J4473" t="s">
        <v>25300</v>
      </c>
      <c r="K4473" t="s">
        <v>302</v>
      </c>
      <c r="L4473" t="s">
        <v>303</v>
      </c>
      <c r="M4473" t="s">
        <v>23480</v>
      </c>
    </row>
    <row r="4474" spans="1:13" x14ac:dyDescent="0.2">
      <c r="A4474" t="s">
        <v>20685</v>
      </c>
      <c r="B4474" t="s">
        <v>20686</v>
      </c>
      <c r="C4474" t="s">
        <v>25301</v>
      </c>
      <c r="D4474" t="s">
        <v>844</v>
      </c>
      <c r="E4474" t="s">
        <v>296</v>
      </c>
      <c r="F4474" t="s">
        <v>25302</v>
      </c>
      <c r="G4474" t="s">
        <v>25303</v>
      </c>
      <c r="H4474" t="s">
        <v>4614</v>
      </c>
      <c r="I4474" t="s">
        <v>4634</v>
      </c>
      <c r="J4474" t="s">
        <v>25304</v>
      </c>
      <c r="K4474" t="s">
        <v>25305</v>
      </c>
      <c r="L4474" t="s">
        <v>303</v>
      </c>
      <c r="M4474" t="s">
        <v>1380</v>
      </c>
    </row>
    <row r="4475" spans="1:13" x14ac:dyDescent="0.2">
      <c r="A4475" t="s">
        <v>20685</v>
      </c>
      <c r="B4475" t="s">
        <v>20686</v>
      </c>
      <c r="C4475" t="s">
        <v>25306</v>
      </c>
      <c r="D4475" t="s">
        <v>492</v>
      </c>
      <c r="E4475" t="s">
        <v>493</v>
      </c>
      <c r="F4475" t="s">
        <v>25307</v>
      </c>
      <c r="G4475" t="s">
        <v>4642</v>
      </c>
      <c r="J4475" t="s">
        <v>25308</v>
      </c>
      <c r="K4475" t="s">
        <v>25309</v>
      </c>
      <c r="L4475" t="s">
        <v>303</v>
      </c>
      <c r="M4475" t="s">
        <v>16970</v>
      </c>
    </row>
    <row r="4476" spans="1:13" x14ac:dyDescent="0.2">
      <c r="A4476" t="s">
        <v>20685</v>
      </c>
      <c r="B4476" t="s">
        <v>20686</v>
      </c>
      <c r="C4476" t="s">
        <v>25310</v>
      </c>
      <c r="D4476" t="s">
        <v>572</v>
      </c>
      <c r="E4476" t="s">
        <v>573</v>
      </c>
      <c r="F4476" t="s">
        <v>25311</v>
      </c>
      <c r="G4476" t="s">
        <v>25312</v>
      </c>
      <c r="H4476" t="s">
        <v>4642</v>
      </c>
      <c r="J4476" t="s">
        <v>25313</v>
      </c>
      <c r="K4476" t="s">
        <v>25314</v>
      </c>
      <c r="L4476" t="s">
        <v>303</v>
      </c>
      <c r="M4476" t="s">
        <v>836</v>
      </c>
    </row>
    <row r="4477" spans="1:13" x14ac:dyDescent="0.2">
      <c r="A4477" t="s">
        <v>20685</v>
      </c>
      <c r="B4477" t="s">
        <v>20686</v>
      </c>
      <c r="C4477" t="s">
        <v>25315</v>
      </c>
      <c r="D4477" t="s">
        <v>572</v>
      </c>
      <c r="E4477" t="s">
        <v>573</v>
      </c>
      <c r="F4477" t="s">
        <v>25316</v>
      </c>
      <c r="G4477" t="s">
        <v>25317</v>
      </c>
      <c r="H4477" t="s">
        <v>4614</v>
      </c>
      <c r="I4477" t="s">
        <v>4634</v>
      </c>
      <c r="J4477" t="s">
        <v>25318</v>
      </c>
      <c r="K4477" t="s">
        <v>25319</v>
      </c>
      <c r="L4477" t="s">
        <v>303</v>
      </c>
      <c r="M4477" t="s">
        <v>5402</v>
      </c>
    </row>
    <row r="4478" spans="1:13" x14ac:dyDescent="0.2">
      <c r="A4478" t="s">
        <v>20685</v>
      </c>
      <c r="B4478" t="s">
        <v>20686</v>
      </c>
      <c r="C4478" t="s">
        <v>25320</v>
      </c>
      <c r="D4478" t="s">
        <v>564</v>
      </c>
      <c r="E4478" t="s">
        <v>296</v>
      </c>
      <c r="F4478" t="s">
        <v>25321</v>
      </c>
      <c r="G4478" t="s">
        <v>25322</v>
      </c>
      <c r="H4478" t="s">
        <v>4633</v>
      </c>
      <c r="J4478" t="s">
        <v>25323</v>
      </c>
      <c r="K4478" t="s">
        <v>25324</v>
      </c>
      <c r="L4478" t="s">
        <v>303</v>
      </c>
      <c r="M4478" t="s">
        <v>422</v>
      </c>
    </row>
    <row r="4479" spans="1:13" x14ac:dyDescent="0.2">
      <c r="A4479" t="s">
        <v>20685</v>
      </c>
      <c r="B4479" t="s">
        <v>20686</v>
      </c>
      <c r="C4479" t="s">
        <v>25325</v>
      </c>
      <c r="D4479" t="s">
        <v>572</v>
      </c>
      <c r="E4479" t="s">
        <v>573</v>
      </c>
      <c r="F4479" t="s">
        <v>25326</v>
      </c>
      <c r="G4479" t="s">
        <v>25327</v>
      </c>
      <c r="H4479" t="s">
        <v>4614</v>
      </c>
      <c r="I4479" t="s">
        <v>4634</v>
      </c>
      <c r="J4479" t="s">
        <v>25328</v>
      </c>
      <c r="K4479" t="s">
        <v>25329</v>
      </c>
      <c r="L4479" t="s">
        <v>303</v>
      </c>
      <c r="M4479" t="s">
        <v>5402</v>
      </c>
    </row>
    <row r="4480" spans="1:13" x14ac:dyDescent="0.2">
      <c r="A4480" t="s">
        <v>20685</v>
      </c>
      <c r="B4480" t="s">
        <v>20686</v>
      </c>
      <c r="C4480" t="s">
        <v>25330</v>
      </c>
      <c r="D4480" t="s">
        <v>349</v>
      </c>
      <c r="E4480" t="s">
        <v>424</v>
      </c>
      <c r="F4480" t="s">
        <v>25331</v>
      </c>
      <c r="G4480" t="s">
        <v>25332</v>
      </c>
      <c r="H4480" t="s">
        <v>25333</v>
      </c>
      <c r="I4480" t="s">
        <v>4634</v>
      </c>
      <c r="J4480" t="s">
        <v>25334</v>
      </c>
      <c r="K4480" t="s">
        <v>25335</v>
      </c>
      <c r="L4480" t="s">
        <v>303</v>
      </c>
      <c r="M4480" t="s">
        <v>25336</v>
      </c>
    </row>
    <row r="4481" spans="1:13" x14ac:dyDescent="0.2">
      <c r="A4481" t="s">
        <v>20685</v>
      </c>
      <c r="B4481" t="s">
        <v>20686</v>
      </c>
      <c r="C4481" t="s">
        <v>25337</v>
      </c>
      <c r="D4481" t="s">
        <v>4981</v>
      </c>
      <c r="F4481" t="s">
        <v>25338</v>
      </c>
      <c r="H4481" t="s">
        <v>25339</v>
      </c>
      <c r="I4481" t="s">
        <v>23784</v>
      </c>
      <c r="J4481" t="s">
        <v>25340</v>
      </c>
      <c r="K4481" t="s">
        <v>25341</v>
      </c>
      <c r="L4481" t="s">
        <v>303</v>
      </c>
      <c r="M4481" t="s">
        <v>2027</v>
      </c>
    </row>
    <row r="4482" spans="1:13" x14ac:dyDescent="0.2">
      <c r="A4482" t="s">
        <v>20685</v>
      </c>
      <c r="B4482" t="s">
        <v>20686</v>
      </c>
      <c r="C4482" t="s">
        <v>25342</v>
      </c>
      <c r="D4482" t="s">
        <v>572</v>
      </c>
      <c r="E4482" t="s">
        <v>573</v>
      </c>
      <c r="F4482" t="s">
        <v>25343</v>
      </c>
      <c r="G4482" t="s">
        <v>25344</v>
      </c>
      <c r="H4482" t="s">
        <v>25345</v>
      </c>
      <c r="I4482" t="s">
        <v>4642</v>
      </c>
      <c r="J4482" t="s">
        <v>25346</v>
      </c>
      <c r="K4482" t="s">
        <v>25347</v>
      </c>
      <c r="L4482" t="s">
        <v>303</v>
      </c>
      <c r="M4482" t="s">
        <v>17684</v>
      </c>
    </row>
    <row r="4483" spans="1:13" x14ac:dyDescent="0.2">
      <c r="A4483" t="s">
        <v>20685</v>
      </c>
      <c r="B4483" t="s">
        <v>20686</v>
      </c>
      <c r="C4483" t="s">
        <v>25348</v>
      </c>
      <c r="D4483" t="s">
        <v>401</v>
      </c>
      <c r="E4483" t="s">
        <v>402</v>
      </c>
      <c r="F4483" t="s">
        <v>25349</v>
      </c>
      <c r="H4483" t="s">
        <v>4621</v>
      </c>
      <c r="J4483" t="s">
        <v>25350</v>
      </c>
      <c r="K4483" t="s">
        <v>25351</v>
      </c>
      <c r="L4483" t="s">
        <v>303</v>
      </c>
      <c r="M4483" t="s">
        <v>6715</v>
      </c>
    </row>
    <row r="4484" spans="1:13" x14ac:dyDescent="0.2">
      <c r="A4484" t="s">
        <v>20685</v>
      </c>
      <c r="B4484" t="s">
        <v>20686</v>
      </c>
      <c r="C4484" t="s">
        <v>25352</v>
      </c>
      <c r="D4484" t="s">
        <v>25353</v>
      </c>
      <c r="E4484" t="s">
        <v>25354</v>
      </c>
      <c r="F4484" t="s">
        <v>25355</v>
      </c>
      <c r="G4484" t="s">
        <v>25356</v>
      </c>
      <c r="H4484" t="s">
        <v>25357</v>
      </c>
      <c r="I4484" t="s">
        <v>4621</v>
      </c>
      <c r="J4484" t="s">
        <v>25358</v>
      </c>
      <c r="K4484" t="s">
        <v>25359</v>
      </c>
      <c r="L4484" t="s">
        <v>303</v>
      </c>
      <c r="M4484" t="s">
        <v>25360</v>
      </c>
    </row>
    <row r="4485" spans="1:13" x14ac:dyDescent="0.2">
      <c r="A4485" t="s">
        <v>20685</v>
      </c>
      <c r="B4485" t="s">
        <v>20686</v>
      </c>
      <c r="C4485" t="s">
        <v>25361</v>
      </c>
      <c r="D4485" t="s">
        <v>572</v>
      </c>
      <c r="E4485" t="s">
        <v>573</v>
      </c>
      <c r="F4485" t="s">
        <v>25362</v>
      </c>
      <c r="H4485" t="s">
        <v>4621</v>
      </c>
      <c r="J4485" t="s">
        <v>25363</v>
      </c>
      <c r="K4485" t="s">
        <v>25364</v>
      </c>
      <c r="L4485" t="s">
        <v>303</v>
      </c>
      <c r="M4485" t="s">
        <v>25365</v>
      </c>
    </row>
    <row r="4486" spans="1:13" x14ac:dyDescent="0.2">
      <c r="A4486" t="s">
        <v>20685</v>
      </c>
      <c r="B4486" t="s">
        <v>20686</v>
      </c>
      <c r="C4486" t="s">
        <v>25366</v>
      </c>
      <c r="D4486" t="s">
        <v>25367</v>
      </c>
      <c r="E4486" t="s">
        <v>25240</v>
      </c>
      <c r="F4486" t="s">
        <v>25368</v>
      </c>
      <c r="H4486" t="s">
        <v>4642</v>
      </c>
      <c r="I4486" t="s">
        <v>4634</v>
      </c>
      <c r="J4486" t="s">
        <v>25369</v>
      </c>
      <c r="K4486" t="s">
        <v>25370</v>
      </c>
      <c r="L4486" t="s">
        <v>303</v>
      </c>
      <c r="M4486" t="s">
        <v>4971</v>
      </c>
    </row>
    <row r="4487" spans="1:13" x14ac:dyDescent="0.2">
      <c r="A4487" t="s">
        <v>20685</v>
      </c>
      <c r="B4487" t="s">
        <v>20686</v>
      </c>
      <c r="C4487" t="s">
        <v>25371</v>
      </c>
      <c r="D4487" t="s">
        <v>4593</v>
      </c>
      <c r="E4487" t="s">
        <v>25372</v>
      </c>
      <c r="F4487" t="s">
        <v>25373</v>
      </c>
      <c r="G4487" t="s">
        <v>25374</v>
      </c>
      <c r="H4487" t="s">
        <v>4621</v>
      </c>
      <c r="J4487" t="s">
        <v>23885</v>
      </c>
      <c r="K4487" t="s">
        <v>25375</v>
      </c>
      <c r="L4487" t="s">
        <v>303</v>
      </c>
      <c r="M4487" t="s">
        <v>1273</v>
      </c>
    </row>
    <row r="4488" spans="1:13" x14ac:dyDescent="0.2">
      <c r="A4488" t="s">
        <v>20685</v>
      </c>
      <c r="B4488" t="s">
        <v>20686</v>
      </c>
      <c r="C4488" t="s">
        <v>25376</v>
      </c>
      <c r="D4488" t="s">
        <v>366</v>
      </c>
      <c r="F4488" t="s">
        <v>24468</v>
      </c>
      <c r="G4488" t="s">
        <v>24469</v>
      </c>
      <c r="H4488" t="s">
        <v>4621</v>
      </c>
      <c r="J4488" t="s">
        <v>25377</v>
      </c>
      <c r="K4488" t="s">
        <v>302</v>
      </c>
      <c r="L4488" t="s">
        <v>303</v>
      </c>
      <c r="M4488" t="s">
        <v>5915</v>
      </c>
    </row>
    <row r="4489" spans="1:13" x14ac:dyDescent="0.2">
      <c r="A4489" t="s">
        <v>20685</v>
      </c>
      <c r="B4489" t="s">
        <v>20686</v>
      </c>
      <c r="C4489" t="s">
        <v>25378</v>
      </c>
      <c r="D4489" t="s">
        <v>4593</v>
      </c>
      <c r="E4489" t="s">
        <v>4594</v>
      </c>
      <c r="F4489" t="s">
        <v>25379</v>
      </c>
      <c r="G4489" t="s">
        <v>25380</v>
      </c>
      <c r="H4489" t="s">
        <v>4621</v>
      </c>
      <c r="I4489" t="s">
        <v>4634</v>
      </c>
      <c r="J4489" t="s">
        <v>25381</v>
      </c>
      <c r="K4489" t="s">
        <v>25382</v>
      </c>
      <c r="L4489" t="s">
        <v>303</v>
      </c>
      <c r="M4489" t="s">
        <v>1380</v>
      </c>
    </row>
    <row r="4490" spans="1:13" x14ac:dyDescent="0.2">
      <c r="A4490" t="s">
        <v>20685</v>
      </c>
      <c r="B4490" t="s">
        <v>20686</v>
      </c>
      <c r="C4490" t="s">
        <v>25383</v>
      </c>
      <c r="D4490" t="s">
        <v>25384</v>
      </c>
      <c r="E4490" t="s">
        <v>25385</v>
      </c>
      <c r="F4490" t="s">
        <v>25386</v>
      </c>
      <c r="G4490" t="s">
        <v>10435</v>
      </c>
      <c r="H4490" t="s">
        <v>4614</v>
      </c>
      <c r="J4490" t="s">
        <v>25387</v>
      </c>
      <c r="K4490" t="s">
        <v>302</v>
      </c>
      <c r="L4490" t="s">
        <v>303</v>
      </c>
      <c r="M4490" t="s">
        <v>685</v>
      </c>
    </row>
    <row r="4491" spans="1:13" x14ac:dyDescent="0.2">
      <c r="A4491" t="s">
        <v>20685</v>
      </c>
      <c r="B4491" t="s">
        <v>20686</v>
      </c>
      <c r="C4491" t="s">
        <v>25388</v>
      </c>
      <c r="D4491" t="s">
        <v>24029</v>
      </c>
      <c r="F4491" t="s">
        <v>484</v>
      </c>
      <c r="G4491" t="s">
        <v>25389</v>
      </c>
      <c r="H4491" t="s">
        <v>24686</v>
      </c>
      <c r="I4491" t="s">
        <v>4621</v>
      </c>
      <c r="J4491" t="s">
        <v>25390</v>
      </c>
      <c r="K4491" t="s">
        <v>25391</v>
      </c>
      <c r="L4491" t="s">
        <v>303</v>
      </c>
      <c r="M4491" t="s">
        <v>4166</v>
      </c>
    </row>
    <row r="4492" spans="1:13" x14ac:dyDescent="0.2">
      <c r="A4492" t="s">
        <v>20685</v>
      </c>
      <c r="B4492" t="s">
        <v>20686</v>
      </c>
      <c r="C4492" t="s">
        <v>25392</v>
      </c>
      <c r="D4492" t="s">
        <v>25353</v>
      </c>
      <c r="F4492" t="s">
        <v>25393</v>
      </c>
      <c r="G4492" t="s">
        <v>25206</v>
      </c>
      <c r="H4492" t="s">
        <v>4621</v>
      </c>
      <c r="J4492" t="s">
        <v>25394</v>
      </c>
      <c r="K4492" t="s">
        <v>25395</v>
      </c>
      <c r="L4492" t="s">
        <v>303</v>
      </c>
      <c r="M4492" t="s">
        <v>8581</v>
      </c>
    </row>
    <row r="4493" spans="1:13" x14ac:dyDescent="0.2">
      <c r="A4493" t="s">
        <v>20685</v>
      </c>
      <c r="B4493" t="s">
        <v>20686</v>
      </c>
      <c r="C4493" t="s">
        <v>25396</v>
      </c>
      <c r="D4493" t="s">
        <v>2857</v>
      </c>
      <c r="E4493" t="s">
        <v>2858</v>
      </c>
      <c r="F4493" t="s">
        <v>25397</v>
      </c>
      <c r="G4493" t="s">
        <v>2786</v>
      </c>
      <c r="H4493" t="s">
        <v>4614</v>
      </c>
      <c r="J4493" t="s">
        <v>24387</v>
      </c>
      <c r="K4493" t="s">
        <v>25398</v>
      </c>
      <c r="L4493" t="s">
        <v>303</v>
      </c>
      <c r="M4493" t="s">
        <v>25399</v>
      </c>
    </row>
    <row r="4494" spans="1:13" x14ac:dyDescent="0.2">
      <c r="A4494" t="s">
        <v>20685</v>
      </c>
      <c r="B4494" t="s">
        <v>20686</v>
      </c>
      <c r="C4494" t="s">
        <v>25400</v>
      </c>
      <c r="D4494" t="s">
        <v>349</v>
      </c>
      <c r="E4494" t="s">
        <v>424</v>
      </c>
      <c r="F4494" t="s">
        <v>25401</v>
      </c>
      <c r="H4494" t="s">
        <v>4642</v>
      </c>
      <c r="I4494" t="s">
        <v>4634</v>
      </c>
      <c r="J4494" t="s">
        <v>25402</v>
      </c>
      <c r="K4494" t="s">
        <v>25403</v>
      </c>
      <c r="L4494" t="s">
        <v>303</v>
      </c>
      <c r="M4494" t="s">
        <v>2054</v>
      </c>
    </row>
    <row r="4495" spans="1:13" x14ac:dyDescent="0.2">
      <c r="A4495" t="s">
        <v>20685</v>
      </c>
      <c r="B4495" t="s">
        <v>20686</v>
      </c>
      <c r="C4495" t="s">
        <v>25404</v>
      </c>
      <c r="D4495" t="s">
        <v>401</v>
      </c>
      <c r="F4495" t="s">
        <v>25405</v>
      </c>
      <c r="H4495" t="s">
        <v>4614</v>
      </c>
      <c r="J4495" t="s">
        <v>25406</v>
      </c>
      <c r="K4495" t="s">
        <v>25407</v>
      </c>
      <c r="L4495" t="s">
        <v>303</v>
      </c>
      <c r="M4495" t="s">
        <v>4320</v>
      </c>
    </row>
    <row r="4496" spans="1:13" x14ac:dyDescent="0.2">
      <c r="A4496" t="s">
        <v>20685</v>
      </c>
      <c r="B4496" t="s">
        <v>20686</v>
      </c>
      <c r="C4496" t="s">
        <v>25408</v>
      </c>
      <c r="D4496" t="s">
        <v>25409</v>
      </c>
      <c r="F4496" t="s">
        <v>25410</v>
      </c>
      <c r="G4496" t="s">
        <v>4633</v>
      </c>
      <c r="H4496" t="s">
        <v>4634</v>
      </c>
      <c r="J4496" t="s">
        <v>25411</v>
      </c>
      <c r="K4496" t="s">
        <v>302</v>
      </c>
      <c r="L4496" t="s">
        <v>303</v>
      </c>
      <c r="M4496" t="s">
        <v>422</v>
      </c>
    </row>
    <row r="4497" spans="1:13" x14ac:dyDescent="0.2">
      <c r="A4497" t="s">
        <v>20685</v>
      </c>
      <c r="B4497" t="s">
        <v>20686</v>
      </c>
      <c r="C4497" t="s">
        <v>25412</v>
      </c>
      <c r="D4497" t="s">
        <v>20822</v>
      </c>
      <c r="F4497" t="s">
        <v>25413</v>
      </c>
      <c r="G4497" t="s">
        <v>25414</v>
      </c>
      <c r="H4497" t="s">
        <v>4633</v>
      </c>
      <c r="I4497" t="s">
        <v>4634</v>
      </c>
      <c r="J4497" t="s">
        <v>25415</v>
      </c>
      <c r="K4497" t="s">
        <v>25416</v>
      </c>
      <c r="L4497" t="s">
        <v>120</v>
      </c>
      <c r="M4497" t="s">
        <v>23828</v>
      </c>
    </row>
    <row r="4498" spans="1:13" x14ac:dyDescent="0.2">
      <c r="A4498" t="s">
        <v>20685</v>
      </c>
      <c r="B4498" t="s">
        <v>20686</v>
      </c>
      <c r="C4498" t="s">
        <v>25417</v>
      </c>
      <c r="D4498" t="s">
        <v>25102</v>
      </c>
      <c r="E4498" t="s">
        <v>24126</v>
      </c>
      <c r="F4498" t="s">
        <v>25418</v>
      </c>
      <c r="G4498" t="s">
        <v>25104</v>
      </c>
      <c r="H4498" t="s">
        <v>4642</v>
      </c>
      <c r="J4498" t="s">
        <v>25419</v>
      </c>
      <c r="K4498" t="s">
        <v>25420</v>
      </c>
      <c r="L4498" t="s">
        <v>303</v>
      </c>
      <c r="M4498" t="s">
        <v>6080</v>
      </c>
    </row>
    <row r="4499" spans="1:13" x14ac:dyDescent="0.2">
      <c r="A4499" t="s">
        <v>20685</v>
      </c>
      <c r="B4499" t="s">
        <v>20686</v>
      </c>
      <c r="C4499" t="s">
        <v>25421</v>
      </c>
      <c r="D4499" t="s">
        <v>24427</v>
      </c>
      <c r="E4499" t="s">
        <v>25422</v>
      </c>
      <c r="F4499" t="s">
        <v>25423</v>
      </c>
      <c r="H4499" t="s">
        <v>4642</v>
      </c>
      <c r="I4499" t="s">
        <v>4634</v>
      </c>
      <c r="J4499" t="s">
        <v>25424</v>
      </c>
      <c r="K4499" t="s">
        <v>25425</v>
      </c>
      <c r="L4499" t="s">
        <v>303</v>
      </c>
      <c r="M4499" t="s">
        <v>25426</v>
      </c>
    </row>
    <row r="4500" spans="1:13" x14ac:dyDescent="0.2">
      <c r="A4500" t="s">
        <v>20685</v>
      </c>
      <c r="B4500" t="s">
        <v>20686</v>
      </c>
      <c r="C4500" t="s">
        <v>25427</v>
      </c>
      <c r="D4500" t="s">
        <v>295</v>
      </c>
      <c r="E4500" t="s">
        <v>296</v>
      </c>
      <c r="F4500" t="s">
        <v>25428</v>
      </c>
      <c r="G4500" t="s">
        <v>25429</v>
      </c>
      <c r="H4500" t="s">
        <v>4614</v>
      </c>
      <c r="I4500" t="s">
        <v>4634</v>
      </c>
      <c r="J4500" t="s">
        <v>25430</v>
      </c>
      <c r="K4500" t="s">
        <v>25431</v>
      </c>
      <c r="L4500" t="s">
        <v>303</v>
      </c>
      <c r="M4500" t="s">
        <v>1323</v>
      </c>
    </row>
    <row r="4501" spans="1:13" x14ac:dyDescent="0.2">
      <c r="A4501" t="s">
        <v>20685</v>
      </c>
      <c r="B4501" t="s">
        <v>20686</v>
      </c>
      <c r="C4501" t="s">
        <v>25432</v>
      </c>
      <c r="D4501" t="s">
        <v>4593</v>
      </c>
      <c r="E4501" t="s">
        <v>4594</v>
      </c>
      <c r="F4501" t="s">
        <v>25433</v>
      </c>
      <c r="G4501" t="s">
        <v>25434</v>
      </c>
      <c r="H4501" t="s">
        <v>4621</v>
      </c>
      <c r="J4501" t="s">
        <v>25435</v>
      </c>
      <c r="K4501" t="s">
        <v>25436</v>
      </c>
      <c r="L4501" t="s">
        <v>303</v>
      </c>
      <c r="M4501" t="s">
        <v>25437</v>
      </c>
    </row>
    <row r="4502" spans="1:13" x14ac:dyDescent="0.2">
      <c r="A4502" t="s">
        <v>20685</v>
      </c>
      <c r="B4502" t="s">
        <v>20686</v>
      </c>
      <c r="C4502" t="s">
        <v>25438</v>
      </c>
      <c r="D4502" t="s">
        <v>4593</v>
      </c>
      <c r="E4502" t="s">
        <v>4594</v>
      </c>
      <c r="F4502" t="s">
        <v>25439</v>
      </c>
      <c r="G4502" t="s">
        <v>25440</v>
      </c>
      <c r="H4502" t="s">
        <v>4614</v>
      </c>
      <c r="I4502" t="s">
        <v>4634</v>
      </c>
      <c r="J4502" t="s">
        <v>25441</v>
      </c>
      <c r="K4502" t="s">
        <v>25442</v>
      </c>
      <c r="L4502" t="s">
        <v>303</v>
      </c>
      <c r="M4502" t="s">
        <v>2554</v>
      </c>
    </row>
    <row r="4503" spans="1:13" x14ac:dyDescent="0.2">
      <c r="A4503" t="s">
        <v>20685</v>
      </c>
      <c r="B4503" t="s">
        <v>20686</v>
      </c>
      <c r="C4503" t="s">
        <v>25443</v>
      </c>
      <c r="D4503" t="s">
        <v>564</v>
      </c>
      <c r="E4503" t="s">
        <v>296</v>
      </c>
      <c r="F4503" t="s">
        <v>9034</v>
      </c>
      <c r="G4503" t="s">
        <v>25444</v>
      </c>
      <c r="H4503" t="s">
        <v>4621</v>
      </c>
      <c r="I4503" t="s">
        <v>4634</v>
      </c>
      <c r="J4503" t="s">
        <v>25280</v>
      </c>
      <c r="K4503" t="s">
        <v>25445</v>
      </c>
      <c r="L4503" t="s">
        <v>303</v>
      </c>
      <c r="M4503" t="s">
        <v>422</v>
      </c>
    </row>
    <row r="4504" spans="1:13" x14ac:dyDescent="0.2">
      <c r="A4504" t="s">
        <v>20685</v>
      </c>
      <c r="B4504" t="s">
        <v>20686</v>
      </c>
      <c r="C4504" t="s">
        <v>25446</v>
      </c>
      <c r="D4504" t="s">
        <v>24491</v>
      </c>
      <c r="E4504" t="s">
        <v>25447</v>
      </c>
      <c r="F4504" t="s">
        <v>25448</v>
      </c>
      <c r="G4504" t="s">
        <v>25449</v>
      </c>
      <c r="H4504" t="s">
        <v>4642</v>
      </c>
      <c r="J4504" t="s">
        <v>25450</v>
      </c>
      <c r="K4504" t="s">
        <v>25451</v>
      </c>
      <c r="L4504" t="s">
        <v>303</v>
      </c>
      <c r="M4504" t="s">
        <v>1380</v>
      </c>
    </row>
    <row r="4505" spans="1:13" x14ac:dyDescent="0.2">
      <c r="A4505" t="s">
        <v>20685</v>
      </c>
      <c r="B4505" t="s">
        <v>20686</v>
      </c>
      <c r="C4505" t="s">
        <v>25452</v>
      </c>
      <c r="D4505" t="s">
        <v>4593</v>
      </c>
      <c r="E4505" t="s">
        <v>4594</v>
      </c>
      <c r="F4505" t="s">
        <v>25453</v>
      </c>
      <c r="G4505" t="s">
        <v>25454</v>
      </c>
      <c r="H4505" t="s">
        <v>4614</v>
      </c>
      <c r="I4505" t="s">
        <v>4634</v>
      </c>
      <c r="J4505" t="s">
        <v>25455</v>
      </c>
      <c r="K4505" t="s">
        <v>25456</v>
      </c>
      <c r="L4505" t="s">
        <v>303</v>
      </c>
      <c r="M4505" t="s">
        <v>1979</v>
      </c>
    </row>
    <row r="4506" spans="1:13" x14ac:dyDescent="0.2">
      <c r="A4506" t="s">
        <v>20685</v>
      </c>
      <c r="B4506" t="s">
        <v>20686</v>
      </c>
      <c r="C4506" t="s">
        <v>25457</v>
      </c>
      <c r="D4506" t="s">
        <v>4593</v>
      </c>
      <c r="E4506" t="s">
        <v>4594</v>
      </c>
      <c r="F4506" t="s">
        <v>25458</v>
      </c>
      <c r="G4506" t="s">
        <v>5008</v>
      </c>
      <c r="H4506" t="s">
        <v>25459</v>
      </c>
      <c r="J4506" t="s">
        <v>25460</v>
      </c>
      <c r="K4506" t="s">
        <v>25461</v>
      </c>
      <c r="L4506" t="s">
        <v>303</v>
      </c>
      <c r="M4506" t="s">
        <v>1314</v>
      </c>
    </row>
    <row r="4507" spans="1:13" x14ac:dyDescent="0.2">
      <c r="A4507" t="s">
        <v>20685</v>
      </c>
      <c r="B4507" t="s">
        <v>20686</v>
      </c>
      <c r="C4507" t="s">
        <v>25462</v>
      </c>
      <c r="D4507" t="s">
        <v>4593</v>
      </c>
      <c r="E4507" t="s">
        <v>4594</v>
      </c>
      <c r="F4507" t="s">
        <v>25463</v>
      </c>
      <c r="G4507" t="s">
        <v>25159</v>
      </c>
      <c r="H4507" t="s">
        <v>4621</v>
      </c>
      <c r="I4507" t="s">
        <v>4634</v>
      </c>
      <c r="J4507" t="s">
        <v>25464</v>
      </c>
      <c r="K4507" t="s">
        <v>25465</v>
      </c>
      <c r="L4507" t="s">
        <v>303</v>
      </c>
      <c r="M4507" t="s">
        <v>7298</v>
      </c>
    </row>
    <row r="4508" spans="1:13" x14ac:dyDescent="0.2">
      <c r="A4508" t="s">
        <v>20685</v>
      </c>
      <c r="B4508" t="s">
        <v>20686</v>
      </c>
      <c r="C4508" t="s">
        <v>25466</v>
      </c>
      <c r="D4508" t="s">
        <v>4593</v>
      </c>
      <c r="E4508" t="s">
        <v>4594</v>
      </c>
      <c r="F4508" t="s">
        <v>25467</v>
      </c>
      <c r="G4508" t="s">
        <v>23734</v>
      </c>
      <c r="H4508" t="s">
        <v>4614</v>
      </c>
      <c r="I4508" t="s">
        <v>4634</v>
      </c>
      <c r="J4508" t="s">
        <v>25468</v>
      </c>
      <c r="K4508" t="s">
        <v>25469</v>
      </c>
      <c r="L4508" t="s">
        <v>303</v>
      </c>
      <c r="M4508" t="s">
        <v>422</v>
      </c>
    </row>
    <row r="4509" spans="1:13" x14ac:dyDescent="0.2">
      <c r="A4509" t="s">
        <v>20685</v>
      </c>
      <c r="B4509" t="s">
        <v>20686</v>
      </c>
      <c r="C4509" t="s">
        <v>25470</v>
      </c>
      <c r="D4509" t="s">
        <v>24138</v>
      </c>
      <c r="E4509" t="s">
        <v>25471</v>
      </c>
      <c r="F4509" t="s">
        <v>25472</v>
      </c>
      <c r="G4509" t="s">
        <v>25473</v>
      </c>
      <c r="H4509" t="s">
        <v>4633</v>
      </c>
      <c r="I4509" t="s">
        <v>4634</v>
      </c>
      <c r="J4509" t="s">
        <v>25474</v>
      </c>
      <c r="K4509" t="s">
        <v>25475</v>
      </c>
      <c r="L4509" t="s">
        <v>303</v>
      </c>
      <c r="M4509" t="s">
        <v>2554</v>
      </c>
    </row>
    <row r="4510" spans="1:13" x14ac:dyDescent="0.2">
      <c r="A4510" t="s">
        <v>20685</v>
      </c>
      <c r="B4510" t="s">
        <v>20686</v>
      </c>
      <c r="C4510" t="s">
        <v>25476</v>
      </c>
      <c r="D4510" t="s">
        <v>4593</v>
      </c>
      <c r="E4510" t="s">
        <v>4594</v>
      </c>
      <c r="F4510" t="s">
        <v>25477</v>
      </c>
      <c r="G4510" t="s">
        <v>23734</v>
      </c>
      <c r="H4510" t="s">
        <v>4614</v>
      </c>
      <c r="J4510" t="s">
        <v>25478</v>
      </c>
      <c r="K4510" t="s">
        <v>25479</v>
      </c>
      <c r="L4510" t="s">
        <v>303</v>
      </c>
      <c r="M4510" t="s">
        <v>21132</v>
      </c>
    </row>
    <row r="4511" spans="1:13" x14ac:dyDescent="0.2">
      <c r="A4511" t="s">
        <v>20685</v>
      </c>
      <c r="B4511" t="s">
        <v>20686</v>
      </c>
      <c r="C4511" t="s">
        <v>25480</v>
      </c>
      <c r="D4511" t="s">
        <v>572</v>
      </c>
      <c r="E4511" t="s">
        <v>573</v>
      </c>
      <c r="F4511" t="s">
        <v>25481</v>
      </c>
      <c r="G4511" t="s">
        <v>23860</v>
      </c>
      <c r="H4511" t="s">
        <v>4642</v>
      </c>
      <c r="I4511" t="s">
        <v>4634</v>
      </c>
      <c r="J4511" t="s">
        <v>25482</v>
      </c>
      <c r="K4511" t="s">
        <v>25483</v>
      </c>
      <c r="L4511" t="s">
        <v>303</v>
      </c>
      <c r="M4511" t="s">
        <v>5927</v>
      </c>
    </row>
    <row r="4512" spans="1:13" x14ac:dyDescent="0.2">
      <c r="A4512" t="s">
        <v>20685</v>
      </c>
      <c r="B4512" t="s">
        <v>20686</v>
      </c>
      <c r="C4512" t="s">
        <v>25484</v>
      </c>
      <c r="D4512" t="s">
        <v>349</v>
      </c>
      <c r="F4512" t="s">
        <v>25485</v>
      </c>
      <c r="G4512" t="s">
        <v>25486</v>
      </c>
      <c r="H4512" t="s">
        <v>4621</v>
      </c>
      <c r="I4512" t="s">
        <v>4634</v>
      </c>
      <c r="J4512" t="s">
        <v>25487</v>
      </c>
      <c r="K4512" t="s">
        <v>25488</v>
      </c>
      <c r="L4512" t="s">
        <v>303</v>
      </c>
      <c r="M4512" t="s">
        <v>422</v>
      </c>
    </row>
    <row r="4513" spans="1:13" x14ac:dyDescent="0.2">
      <c r="A4513" t="s">
        <v>20685</v>
      </c>
      <c r="B4513" t="s">
        <v>20686</v>
      </c>
      <c r="C4513" t="s">
        <v>25489</v>
      </c>
      <c r="D4513" t="s">
        <v>25490</v>
      </c>
      <c r="F4513" t="s">
        <v>25491</v>
      </c>
      <c r="G4513" t="s">
        <v>25492</v>
      </c>
      <c r="H4513" t="s">
        <v>4642</v>
      </c>
      <c r="I4513" t="s">
        <v>4634</v>
      </c>
      <c r="J4513" t="s">
        <v>25493</v>
      </c>
      <c r="K4513" t="s">
        <v>25494</v>
      </c>
      <c r="L4513" t="s">
        <v>303</v>
      </c>
      <c r="M4513" t="s">
        <v>25495</v>
      </c>
    </row>
    <row r="4514" spans="1:13" x14ac:dyDescent="0.2">
      <c r="A4514" t="s">
        <v>20685</v>
      </c>
      <c r="B4514" t="s">
        <v>20686</v>
      </c>
      <c r="C4514" t="s">
        <v>25496</v>
      </c>
      <c r="D4514" t="s">
        <v>572</v>
      </c>
      <c r="E4514" t="s">
        <v>573</v>
      </c>
      <c r="F4514" t="s">
        <v>25497</v>
      </c>
      <c r="G4514" t="s">
        <v>25498</v>
      </c>
      <c r="H4514" t="s">
        <v>4642</v>
      </c>
      <c r="J4514" t="s">
        <v>25499</v>
      </c>
      <c r="K4514" t="s">
        <v>25500</v>
      </c>
      <c r="L4514" t="s">
        <v>303</v>
      </c>
      <c r="M4514" t="s">
        <v>14059</v>
      </c>
    </row>
    <row r="4515" spans="1:13" x14ac:dyDescent="0.2">
      <c r="A4515" t="s">
        <v>20685</v>
      </c>
      <c r="B4515" t="s">
        <v>20686</v>
      </c>
      <c r="C4515" t="s">
        <v>25501</v>
      </c>
      <c r="D4515" t="s">
        <v>513</v>
      </c>
      <c r="E4515" t="s">
        <v>2526</v>
      </c>
      <c r="F4515" t="s">
        <v>25502</v>
      </c>
      <c r="G4515" t="s">
        <v>25503</v>
      </c>
      <c r="H4515" t="s">
        <v>4614</v>
      </c>
      <c r="I4515" t="s">
        <v>4634</v>
      </c>
      <c r="J4515" t="s">
        <v>25504</v>
      </c>
      <c r="K4515" t="s">
        <v>25505</v>
      </c>
      <c r="L4515" t="s">
        <v>303</v>
      </c>
      <c r="M4515" t="s">
        <v>13056</v>
      </c>
    </row>
    <row r="4516" spans="1:13" x14ac:dyDescent="0.2">
      <c r="A4516" t="s">
        <v>20685</v>
      </c>
      <c r="B4516" t="s">
        <v>20686</v>
      </c>
      <c r="C4516" t="s">
        <v>25506</v>
      </c>
      <c r="D4516" t="s">
        <v>572</v>
      </c>
      <c r="E4516" t="s">
        <v>573</v>
      </c>
      <c r="F4516" t="s">
        <v>25507</v>
      </c>
      <c r="G4516" t="s">
        <v>25004</v>
      </c>
      <c r="H4516" t="s">
        <v>4621</v>
      </c>
      <c r="I4516" t="s">
        <v>4634</v>
      </c>
      <c r="J4516" t="s">
        <v>25508</v>
      </c>
      <c r="K4516" t="s">
        <v>25509</v>
      </c>
      <c r="L4516" t="s">
        <v>303</v>
      </c>
      <c r="M4516" t="s">
        <v>13885</v>
      </c>
    </row>
    <row r="4517" spans="1:13" x14ac:dyDescent="0.2">
      <c r="A4517" t="s">
        <v>20685</v>
      </c>
      <c r="B4517" t="s">
        <v>20686</v>
      </c>
      <c r="C4517" t="s">
        <v>25510</v>
      </c>
      <c r="D4517" t="s">
        <v>564</v>
      </c>
      <c r="E4517" t="s">
        <v>296</v>
      </c>
      <c r="F4517" t="s">
        <v>25511</v>
      </c>
      <c r="G4517" t="s">
        <v>25312</v>
      </c>
      <c r="H4517" t="s">
        <v>4642</v>
      </c>
      <c r="J4517" t="s">
        <v>25512</v>
      </c>
      <c r="K4517" t="s">
        <v>25513</v>
      </c>
      <c r="L4517" t="s">
        <v>303</v>
      </c>
      <c r="M4517" t="s">
        <v>422</v>
      </c>
    </row>
    <row r="4518" spans="1:13" x14ac:dyDescent="0.2">
      <c r="A4518" t="s">
        <v>20685</v>
      </c>
      <c r="B4518" t="s">
        <v>20686</v>
      </c>
      <c r="C4518" t="s">
        <v>25514</v>
      </c>
      <c r="D4518" t="s">
        <v>4593</v>
      </c>
      <c r="E4518" t="s">
        <v>4594</v>
      </c>
      <c r="F4518" t="s">
        <v>25515</v>
      </c>
      <c r="G4518" t="s">
        <v>24971</v>
      </c>
      <c r="H4518" t="s">
        <v>23968</v>
      </c>
      <c r="I4518" t="s">
        <v>4634</v>
      </c>
      <c r="J4518" t="s">
        <v>25516</v>
      </c>
      <c r="K4518" t="s">
        <v>25517</v>
      </c>
      <c r="L4518" t="s">
        <v>303</v>
      </c>
      <c r="M4518" t="s">
        <v>3029</v>
      </c>
    </row>
    <row r="4519" spans="1:13" x14ac:dyDescent="0.2">
      <c r="A4519" t="s">
        <v>20685</v>
      </c>
      <c r="B4519" t="s">
        <v>20686</v>
      </c>
      <c r="C4519" t="s">
        <v>25518</v>
      </c>
      <c r="D4519" t="s">
        <v>349</v>
      </c>
      <c r="F4519" t="s">
        <v>25519</v>
      </c>
      <c r="G4519" t="s">
        <v>4633</v>
      </c>
      <c r="H4519" t="s">
        <v>4634</v>
      </c>
      <c r="J4519" t="s">
        <v>25520</v>
      </c>
      <c r="K4519" t="s">
        <v>302</v>
      </c>
      <c r="L4519" t="s">
        <v>303</v>
      </c>
      <c r="M4519" t="s">
        <v>422</v>
      </c>
    </row>
    <row r="4520" spans="1:13" x14ac:dyDescent="0.2">
      <c r="A4520" t="s">
        <v>20685</v>
      </c>
      <c r="B4520" t="s">
        <v>20686</v>
      </c>
      <c r="C4520" t="s">
        <v>25521</v>
      </c>
      <c r="D4520" t="s">
        <v>572</v>
      </c>
      <c r="E4520" t="s">
        <v>573</v>
      </c>
      <c r="F4520" t="s">
        <v>25522</v>
      </c>
      <c r="G4520" t="s">
        <v>25523</v>
      </c>
      <c r="H4520" t="s">
        <v>25524</v>
      </c>
      <c r="I4520" t="s">
        <v>25525</v>
      </c>
      <c r="J4520" t="s">
        <v>25526</v>
      </c>
      <c r="K4520" t="s">
        <v>25527</v>
      </c>
      <c r="L4520" t="s">
        <v>303</v>
      </c>
      <c r="M4520" t="s">
        <v>5402</v>
      </c>
    </row>
    <row r="4521" spans="1:13" x14ac:dyDescent="0.2">
      <c r="A4521" t="s">
        <v>20685</v>
      </c>
      <c r="B4521" t="s">
        <v>20686</v>
      </c>
      <c r="C4521" t="s">
        <v>25528</v>
      </c>
      <c r="D4521" t="s">
        <v>572</v>
      </c>
      <c r="E4521" t="s">
        <v>573</v>
      </c>
      <c r="F4521" t="s">
        <v>25529</v>
      </c>
      <c r="H4521" t="s">
        <v>25530</v>
      </c>
      <c r="I4521" t="s">
        <v>22359</v>
      </c>
      <c r="J4521" t="s">
        <v>25531</v>
      </c>
      <c r="K4521" t="s">
        <v>25532</v>
      </c>
      <c r="L4521" t="s">
        <v>303</v>
      </c>
      <c r="M4521" t="s">
        <v>1979</v>
      </c>
    </row>
    <row r="4522" spans="1:13" x14ac:dyDescent="0.2">
      <c r="A4522" t="s">
        <v>20685</v>
      </c>
      <c r="B4522" t="s">
        <v>20686</v>
      </c>
      <c r="C4522" t="s">
        <v>25533</v>
      </c>
      <c r="D4522" t="s">
        <v>25534</v>
      </c>
      <c r="E4522" t="s">
        <v>25535</v>
      </c>
      <c r="F4522" t="s">
        <v>25536</v>
      </c>
      <c r="H4522" t="s">
        <v>22359</v>
      </c>
      <c r="J4522" t="s">
        <v>25537</v>
      </c>
      <c r="K4522" t="s">
        <v>25538</v>
      </c>
      <c r="L4522" t="s">
        <v>303</v>
      </c>
      <c r="M4522" t="s">
        <v>9868</v>
      </c>
    </row>
    <row r="4523" spans="1:13" x14ac:dyDescent="0.2">
      <c r="A4523" t="s">
        <v>20685</v>
      </c>
      <c r="B4523" t="s">
        <v>20686</v>
      </c>
      <c r="C4523" t="s">
        <v>25539</v>
      </c>
      <c r="D4523" t="s">
        <v>349</v>
      </c>
      <c r="E4523" t="s">
        <v>424</v>
      </c>
      <c r="F4523" t="s">
        <v>25540</v>
      </c>
      <c r="G4523" t="s">
        <v>25541</v>
      </c>
      <c r="H4523" t="s">
        <v>4866</v>
      </c>
      <c r="J4523" t="s">
        <v>25542</v>
      </c>
      <c r="K4523" t="s">
        <v>25543</v>
      </c>
      <c r="L4523" t="s">
        <v>303</v>
      </c>
      <c r="M4523" t="s">
        <v>19837</v>
      </c>
    </row>
    <row r="4524" spans="1:13" x14ac:dyDescent="0.2">
      <c r="A4524" t="s">
        <v>20685</v>
      </c>
      <c r="B4524" t="s">
        <v>20686</v>
      </c>
      <c r="C4524" t="s">
        <v>25544</v>
      </c>
      <c r="D4524" t="s">
        <v>401</v>
      </c>
      <c r="F4524" t="s">
        <v>25545</v>
      </c>
      <c r="G4524" t="s">
        <v>25546</v>
      </c>
      <c r="H4524" t="s">
        <v>25547</v>
      </c>
      <c r="J4524" t="s">
        <v>25548</v>
      </c>
      <c r="K4524" t="s">
        <v>25549</v>
      </c>
      <c r="L4524" t="s">
        <v>303</v>
      </c>
      <c r="M4524" t="s">
        <v>10830</v>
      </c>
    </row>
    <row r="4525" spans="1:13" x14ac:dyDescent="0.2">
      <c r="A4525" t="s">
        <v>20685</v>
      </c>
      <c r="B4525" t="s">
        <v>20686</v>
      </c>
      <c r="C4525" t="s">
        <v>25550</v>
      </c>
      <c r="D4525" t="s">
        <v>1837</v>
      </c>
      <c r="E4525" t="s">
        <v>1375</v>
      </c>
      <c r="F4525" t="s">
        <v>25551</v>
      </c>
      <c r="G4525" t="s">
        <v>25552</v>
      </c>
      <c r="H4525" t="s">
        <v>22359</v>
      </c>
      <c r="J4525" t="s">
        <v>25553</v>
      </c>
      <c r="K4525" t="s">
        <v>25554</v>
      </c>
      <c r="L4525" t="s">
        <v>303</v>
      </c>
      <c r="M4525" t="s">
        <v>1278</v>
      </c>
    </row>
    <row r="4526" spans="1:13" x14ac:dyDescent="0.2">
      <c r="A4526" t="s">
        <v>20685</v>
      </c>
      <c r="B4526" t="s">
        <v>20686</v>
      </c>
      <c r="C4526" t="s">
        <v>25555</v>
      </c>
      <c r="D4526" t="s">
        <v>572</v>
      </c>
      <c r="E4526" t="s">
        <v>573</v>
      </c>
      <c r="F4526" t="s">
        <v>14799</v>
      </c>
      <c r="G4526" t="s">
        <v>25556</v>
      </c>
      <c r="H4526" t="s">
        <v>22359</v>
      </c>
      <c r="J4526" t="s">
        <v>25557</v>
      </c>
      <c r="K4526" t="s">
        <v>25558</v>
      </c>
      <c r="L4526" t="s">
        <v>303</v>
      </c>
      <c r="M4526" t="s">
        <v>5927</v>
      </c>
    </row>
    <row r="4527" spans="1:13" x14ac:dyDescent="0.2">
      <c r="A4527" t="s">
        <v>20685</v>
      </c>
      <c r="B4527" t="s">
        <v>20686</v>
      </c>
      <c r="C4527" t="s">
        <v>25559</v>
      </c>
      <c r="D4527" t="s">
        <v>513</v>
      </c>
      <c r="E4527" t="s">
        <v>2638</v>
      </c>
      <c r="F4527" t="s">
        <v>25560</v>
      </c>
      <c r="H4527" t="s">
        <v>4673</v>
      </c>
      <c r="J4527" t="s">
        <v>25561</v>
      </c>
      <c r="K4527" t="s">
        <v>25562</v>
      </c>
      <c r="L4527" t="s">
        <v>303</v>
      </c>
      <c r="M4527" t="s">
        <v>3733</v>
      </c>
    </row>
    <row r="4528" spans="1:13" x14ac:dyDescent="0.2">
      <c r="A4528" t="s">
        <v>20685</v>
      </c>
      <c r="B4528" t="s">
        <v>20686</v>
      </c>
      <c r="C4528" t="s">
        <v>25563</v>
      </c>
      <c r="D4528" t="s">
        <v>25564</v>
      </c>
      <c r="F4528" t="s">
        <v>25565</v>
      </c>
      <c r="G4528" t="s">
        <v>22359</v>
      </c>
      <c r="J4528" t="s">
        <v>25566</v>
      </c>
      <c r="K4528" t="s">
        <v>302</v>
      </c>
      <c r="L4528" t="s">
        <v>303</v>
      </c>
      <c r="M4528" t="s">
        <v>422</v>
      </c>
    </row>
    <row r="4529" spans="1:13" x14ac:dyDescent="0.2">
      <c r="A4529" t="s">
        <v>20685</v>
      </c>
      <c r="B4529" t="s">
        <v>20686</v>
      </c>
      <c r="C4529" t="s">
        <v>25567</v>
      </c>
      <c r="D4529" t="s">
        <v>25568</v>
      </c>
      <c r="E4529" t="s">
        <v>25569</v>
      </c>
      <c r="F4529" t="s">
        <v>25570</v>
      </c>
      <c r="G4529" t="s">
        <v>25571</v>
      </c>
      <c r="H4529" t="s">
        <v>22359</v>
      </c>
      <c r="J4529" t="s">
        <v>25572</v>
      </c>
      <c r="K4529" t="s">
        <v>25573</v>
      </c>
      <c r="L4529" t="s">
        <v>303</v>
      </c>
      <c r="M4529" t="s">
        <v>19982</v>
      </c>
    </row>
    <row r="4530" spans="1:13" x14ac:dyDescent="0.2">
      <c r="A4530" t="s">
        <v>20685</v>
      </c>
      <c r="B4530" t="s">
        <v>20686</v>
      </c>
      <c r="C4530" t="s">
        <v>25574</v>
      </c>
      <c r="D4530" t="s">
        <v>25575</v>
      </c>
      <c r="E4530" t="s">
        <v>25576</v>
      </c>
      <c r="F4530" t="s">
        <v>25577</v>
      </c>
      <c r="G4530" t="s">
        <v>25578</v>
      </c>
      <c r="H4530" t="s">
        <v>4749</v>
      </c>
      <c r="I4530" t="s">
        <v>4680</v>
      </c>
      <c r="J4530" t="s">
        <v>25579</v>
      </c>
      <c r="K4530" t="s">
        <v>25580</v>
      </c>
      <c r="L4530" t="s">
        <v>303</v>
      </c>
      <c r="M4530" t="s">
        <v>25581</v>
      </c>
    </row>
    <row r="4531" spans="1:13" x14ac:dyDescent="0.2">
      <c r="A4531" t="s">
        <v>20685</v>
      </c>
      <c r="B4531" t="s">
        <v>20686</v>
      </c>
      <c r="C4531" t="s">
        <v>25582</v>
      </c>
      <c r="D4531" t="s">
        <v>572</v>
      </c>
      <c r="E4531" t="s">
        <v>573</v>
      </c>
      <c r="F4531" t="s">
        <v>25583</v>
      </c>
      <c r="G4531" t="s">
        <v>25584</v>
      </c>
      <c r="H4531" t="s">
        <v>25547</v>
      </c>
      <c r="I4531" t="s">
        <v>4680</v>
      </c>
      <c r="J4531" t="s">
        <v>25585</v>
      </c>
      <c r="K4531" t="s">
        <v>25586</v>
      </c>
      <c r="L4531" t="s">
        <v>303</v>
      </c>
      <c r="M4531" t="s">
        <v>25587</v>
      </c>
    </row>
    <row r="4532" spans="1:13" x14ac:dyDescent="0.2">
      <c r="A4532" t="s">
        <v>20685</v>
      </c>
      <c r="B4532" t="s">
        <v>20686</v>
      </c>
      <c r="C4532" t="s">
        <v>25588</v>
      </c>
      <c r="D4532" t="s">
        <v>349</v>
      </c>
      <c r="F4532" t="s">
        <v>25589</v>
      </c>
      <c r="H4532" t="s">
        <v>22359</v>
      </c>
      <c r="J4532" t="s">
        <v>25590</v>
      </c>
      <c r="K4532" t="s">
        <v>25591</v>
      </c>
      <c r="L4532" t="s">
        <v>303</v>
      </c>
      <c r="M4532" t="s">
        <v>13686</v>
      </c>
    </row>
    <row r="4533" spans="1:13" x14ac:dyDescent="0.2">
      <c r="A4533" t="s">
        <v>20685</v>
      </c>
      <c r="B4533" t="s">
        <v>20686</v>
      </c>
      <c r="C4533" t="s">
        <v>25592</v>
      </c>
      <c r="D4533" t="s">
        <v>401</v>
      </c>
      <c r="F4533" t="s">
        <v>25593</v>
      </c>
      <c r="G4533" t="s">
        <v>25594</v>
      </c>
      <c r="H4533" t="s">
        <v>22359</v>
      </c>
      <c r="I4533" t="s">
        <v>4680</v>
      </c>
      <c r="J4533" t="s">
        <v>25595</v>
      </c>
      <c r="K4533" t="s">
        <v>25596</v>
      </c>
      <c r="L4533" t="s">
        <v>303</v>
      </c>
      <c r="M4533" t="s">
        <v>15762</v>
      </c>
    </row>
    <row r="4534" spans="1:13" x14ac:dyDescent="0.2">
      <c r="A4534" t="s">
        <v>20685</v>
      </c>
      <c r="B4534" t="s">
        <v>20686</v>
      </c>
      <c r="C4534" t="s">
        <v>25597</v>
      </c>
      <c r="D4534" t="s">
        <v>844</v>
      </c>
      <c r="E4534" t="s">
        <v>296</v>
      </c>
      <c r="F4534" t="s">
        <v>8792</v>
      </c>
      <c r="G4534" t="s">
        <v>25598</v>
      </c>
      <c r="H4534" t="s">
        <v>22359</v>
      </c>
      <c r="J4534" t="s">
        <v>25599</v>
      </c>
      <c r="K4534" t="s">
        <v>25600</v>
      </c>
      <c r="L4534" t="s">
        <v>303</v>
      </c>
      <c r="M4534" t="s">
        <v>1598</v>
      </c>
    </row>
    <row r="4535" spans="1:13" x14ac:dyDescent="0.2">
      <c r="A4535" t="s">
        <v>20685</v>
      </c>
      <c r="B4535" t="s">
        <v>20686</v>
      </c>
      <c r="C4535" t="s">
        <v>25601</v>
      </c>
      <c r="D4535" t="s">
        <v>25602</v>
      </c>
      <c r="E4535" t="s">
        <v>25603</v>
      </c>
      <c r="F4535" t="s">
        <v>25604</v>
      </c>
      <c r="G4535" t="s">
        <v>4673</v>
      </c>
      <c r="J4535" t="s">
        <v>25605</v>
      </c>
      <c r="K4535" t="s">
        <v>25606</v>
      </c>
      <c r="L4535" t="s">
        <v>303</v>
      </c>
      <c r="M4535" t="s">
        <v>20718</v>
      </c>
    </row>
    <row r="4536" spans="1:13" x14ac:dyDescent="0.2">
      <c r="A4536" t="s">
        <v>20685</v>
      </c>
      <c r="B4536" t="s">
        <v>20686</v>
      </c>
      <c r="C4536" t="s">
        <v>25607</v>
      </c>
      <c r="D4536" t="s">
        <v>23418</v>
      </c>
      <c r="E4536" t="s">
        <v>25608</v>
      </c>
      <c r="F4536" t="s">
        <v>25609</v>
      </c>
      <c r="H4536" t="s">
        <v>23421</v>
      </c>
      <c r="J4536" t="s">
        <v>25610</v>
      </c>
      <c r="K4536" t="s">
        <v>25611</v>
      </c>
      <c r="L4536" t="s">
        <v>303</v>
      </c>
      <c r="M4536" t="s">
        <v>25612</v>
      </c>
    </row>
    <row r="4537" spans="1:13" x14ac:dyDescent="0.2">
      <c r="A4537" t="s">
        <v>20685</v>
      </c>
      <c r="B4537" t="s">
        <v>20686</v>
      </c>
      <c r="C4537" t="s">
        <v>25613</v>
      </c>
      <c r="D4537" t="s">
        <v>844</v>
      </c>
      <c r="E4537" t="s">
        <v>296</v>
      </c>
      <c r="F4537" t="s">
        <v>25614</v>
      </c>
      <c r="G4537" t="s">
        <v>25615</v>
      </c>
      <c r="H4537" t="s">
        <v>22359</v>
      </c>
      <c r="I4537" t="s">
        <v>4680</v>
      </c>
      <c r="J4537" t="s">
        <v>25616</v>
      </c>
      <c r="K4537" t="s">
        <v>25617</v>
      </c>
      <c r="L4537" t="s">
        <v>303</v>
      </c>
      <c r="M4537" t="s">
        <v>1598</v>
      </c>
    </row>
    <row r="4538" spans="1:13" x14ac:dyDescent="0.2">
      <c r="A4538" t="s">
        <v>20685</v>
      </c>
      <c r="B4538" t="s">
        <v>20686</v>
      </c>
      <c r="C4538" t="s">
        <v>25618</v>
      </c>
      <c r="D4538" t="s">
        <v>25619</v>
      </c>
      <c r="E4538" t="s">
        <v>25620</v>
      </c>
      <c r="F4538" t="s">
        <v>25621</v>
      </c>
      <c r="G4538" t="s">
        <v>25622</v>
      </c>
      <c r="H4538" t="s">
        <v>4673</v>
      </c>
      <c r="I4538" t="s">
        <v>4680</v>
      </c>
      <c r="J4538" t="s">
        <v>25623</v>
      </c>
      <c r="K4538" t="s">
        <v>25624</v>
      </c>
      <c r="L4538" t="s">
        <v>303</v>
      </c>
      <c r="M4538" t="s">
        <v>25625</v>
      </c>
    </row>
    <row r="4539" spans="1:13" x14ac:dyDescent="0.2">
      <c r="A4539" t="s">
        <v>20685</v>
      </c>
      <c r="B4539" t="s">
        <v>20686</v>
      </c>
      <c r="C4539" t="s">
        <v>25626</v>
      </c>
      <c r="D4539" t="s">
        <v>25627</v>
      </c>
      <c r="E4539" t="s">
        <v>25628</v>
      </c>
      <c r="F4539" t="s">
        <v>25629</v>
      </c>
      <c r="G4539" t="s">
        <v>22359</v>
      </c>
      <c r="J4539" t="s">
        <v>25630</v>
      </c>
      <c r="K4539" t="s">
        <v>25631</v>
      </c>
      <c r="L4539" t="s">
        <v>303</v>
      </c>
      <c r="M4539" t="s">
        <v>5796</v>
      </c>
    </row>
    <row r="4540" spans="1:13" x14ac:dyDescent="0.2">
      <c r="A4540" t="s">
        <v>20685</v>
      </c>
      <c r="B4540" t="s">
        <v>20686</v>
      </c>
      <c r="C4540" t="s">
        <v>25632</v>
      </c>
      <c r="D4540" t="s">
        <v>349</v>
      </c>
      <c r="E4540" t="s">
        <v>25633</v>
      </c>
      <c r="F4540" t="s">
        <v>25634</v>
      </c>
      <c r="G4540" t="s">
        <v>25635</v>
      </c>
      <c r="H4540" t="s">
        <v>22359</v>
      </c>
      <c r="J4540" t="s">
        <v>25636</v>
      </c>
      <c r="K4540" t="s">
        <v>25637</v>
      </c>
      <c r="L4540" t="s">
        <v>303</v>
      </c>
      <c r="M4540" t="s">
        <v>14495</v>
      </c>
    </row>
    <row r="4541" spans="1:13" x14ac:dyDescent="0.2">
      <c r="A4541" t="s">
        <v>20685</v>
      </c>
      <c r="B4541" t="s">
        <v>20686</v>
      </c>
      <c r="C4541" t="s">
        <v>25638</v>
      </c>
      <c r="D4541" t="s">
        <v>25639</v>
      </c>
      <c r="E4541" t="s">
        <v>25640</v>
      </c>
      <c r="F4541" t="s">
        <v>25641</v>
      </c>
      <c r="H4541" t="s">
        <v>22359</v>
      </c>
      <c r="J4541" t="s">
        <v>25642</v>
      </c>
      <c r="K4541" t="s">
        <v>25643</v>
      </c>
      <c r="L4541" t="s">
        <v>303</v>
      </c>
      <c r="M4541" t="s">
        <v>4236</v>
      </c>
    </row>
    <row r="4542" spans="1:13" x14ac:dyDescent="0.2">
      <c r="A4542" t="s">
        <v>20685</v>
      </c>
      <c r="B4542" t="s">
        <v>20686</v>
      </c>
      <c r="C4542" t="s">
        <v>25644</v>
      </c>
      <c r="D4542" t="s">
        <v>25645</v>
      </c>
      <c r="E4542" t="s">
        <v>25535</v>
      </c>
      <c r="F4542" t="s">
        <v>25646</v>
      </c>
      <c r="G4542" t="s">
        <v>25647</v>
      </c>
      <c r="H4542" t="s">
        <v>25648</v>
      </c>
      <c r="J4542" t="s">
        <v>25649</v>
      </c>
      <c r="K4542" t="s">
        <v>25650</v>
      </c>
      <c r="L4542" t="s">
        <v>303</v>
      </c>
      <c r="M4542" t="s">
        <v>9241</v>
      </c>
    </row>
    <row r="4543" spans="1:13" x14ac:dyDescent="0.2">
      <c r="A4543" t="s">
        <v>20685</v>
      </c>
      <c r="B4543" t="s">
        <v>20686</v>
      </c>
      <c r="C4543" t="s">
        <v>25651</v>
      </c>
      <c r="D4543" t="s">
        <v>6192</v>
      </c>
      <c r="E4543" t="s">
        <v>25652</v>
      </c>
      <c r="F4543" t="s">
        <v>25653</v>
      </c>
      <c r="G4543" t="s">
        <v>25654</v>
      </c>
      <c r="H4543" t="s">
        <v>22359</v>
      </c>
      <c r="J4543" t="s">
        <v>25655</v>
      </c>
      <c r="K4543" t="s">
        <v>25656</v>
      </c>
      <c r="L4543" t="s">
        <v>303</v>
      </c>
      <c r="M4543" t="s">
        <v>25657</v>
      </c>
    </row>
    <row r="4544" spans="1:13" x14ac:dyDescent="0.2">
      <c r="A4544" t="s">
        <v>20685</v>
      </c>
      <c r="B4544" t="s">
        <v>20686</v>
      </c>
      <c r="C4544" t="s">
        <v>25658</v>
      </c>
      <c r="D4544" t="s">
        <v>25659</v>
      </c>
      <c r="E4544" t="s">
        <v>25535</v>
      </c>
      <c r="F4544" t="s">
        <v>25660</v>
      </c>
      <c r="G4544" t="s">
        <v>25661</v>
      </c>
      <c r="H4544" t="s">
        <v>25648</v>
      </c>
      <c r="J4544" t="s">
        <v>25662</v>
      </c>
      <c r="K4544" t="s">
        <v>25663</v>
      </c>
      <c r="L4544" t="s">
        <v>303</v>
      </c>
      <c r="M4544" t="s">
        <v>8146</v>
      </c>
    </row>
    <row r="4545" spans="1:13" x14ac:dyDescent="0.2">
      <c r="A4545" t="s">
        <v>20685</v>
      </c>
      <c r="B4545" t="s">
        <v>20686</v>
      </c>
      <c r="C4545" t="s">
        <v>25664</v>
      </c>
      <c r="D4545" t="s">
        <v>25665</v>
      </c>
      <c r="E4545" t="s">
        <v>25666</v>
      </c>
      <c r="F4545" t="s">
        <v>25667</v>
      </c>
      <c r="H4545" t="s">
        <v>25668</v>
      </c>
      <c r="I4545" t="s">
        <v>4680</v>
      </c>
      <c r="J4545" t="s">
        <v>25669</v>
      </c>
      <c r="K4545" t="s">
        <v>25670</v>
      </c>
      <c r="L4545" t="s">
        <v>303</v>
      </c>
      <c r="M4545" t="s">
        <v>518</v>
      </c>
    </row>
    <row r="4546" spans="1:13" x14ac:dyDescent="0.2">
      <c r="A4546" t="s">
        <v>20685</v>
      </c>
      <c r="B4546" t="s">
        <v>20686</v>
      </c>
      <c r="C4546" t="s">
        <v>25671</v>
      </c>
      <c r="D4546" t="s">
        <v>25672</v>
      </c>
      <c r="E4546" t="s">
        <v>25673</v>
      </c>
      <c r="F4546" t="s">
        <v>25674</v>
      </c>
      <c r="G4546" t="s">
        <v>4687</v>
      </c>
      <c r="H4546" t="s">
        <v>4656</v>
      </c>
      <c r="J4546" t="s">
        <v>25675</v>
      </c>
      <c r="K4546" t="s">
        <v>25676</v>
      </c>
      <c r="L4546" t="s">
        <v>303</v>
      </c>
      <c r="M4546" t="s">
        <v>1791</v>
      </c>
    </row>
    <row r="4547" spans="1:13" x14ac:dyDescent="0.2">
      <c r="A4547" t="s">
        <v>20685</v>
      </c>
      <c r="B4547" t="s">
        <v>20686</v>
      </c>
      <c r="C4547" t="s">
        <v>25677</v>
      </c>
      <c r="D4547" t="s">
        <v>25678</v>
      </c>
      <c r="E4547" t="s">
        <v>25679</v>
      </c>
      <c r="F4547" t="s">
        <v>25680</v>
      </c>
      <c r="G4547" t="s">
        <v>25681</v>
      </c>
      <c r="H4547" t="s">
        <v>22359</v>
      </c>
      <c r="J4547" t="s">
        <v>25682</v>
      </c>
      <c r="K4547" t="s">
        <v>25683</v>
      </c>
      <c r="L4547" t="s">
        <v>303</v>
      </c>
      <c r="M4547" t="s">
        <v>20980</v>
      </c>
    </row>
    <row r="4548" spans="1:13" x14ac:dyDescent="0.2">
      <c r="A4548" t="s">
        <v>20685</v>
      </c>
      <c r="B4548" t="s">
        <v>20686</v>
      </c>
      <c r="C4548" t="s">
        <v>25684</v>
      </c>
      <c r="D4548" t="s">
        <v>349</v>
      </c>
      <c r="E4548" t="s">
        <v>12591</v>
      </c>
      <c r="F4548" t="s">
        <v>25685</v>
      </c>
      <c r="G4548" t="s">
        <v>25686</v>
      </c>
      <c r="H4548" t="s">
        <v>22359</v>
      </c>
      <c r="J4548" t="s">
        <v>25687</v>
      </c>
      <c r="K4548" t="s">
        <v>25688</v>
      </c>
      <c r="L4548" t="s">
        <v>303</v>
      </c>
      <c r="M4548" t="s">
        <v>8409</v>
      </c>
    </row>
    <row r="4549" spans="1:13" x14ac:dyDescent="0.2">
      <c r="A4549" t="s">
        <v>20685</v>
      </c>
      <c r="B4549" t="s">
        <v>20686</v>
      </c>
      <c r="C4549" t="s">
        <v>25689</v>
      </c>
      <c r="D4549" t="s">
        <v>25690</v>
      </c>
      <c r="E4549" t="s">
        <v>25691</v>
      </c>
      <c r="F4549" t="s">
        <v>25692</v>
      </c>
      <c r="G4549" t="s">
        <v>25693</v>
      </c>
      <c r="H4549" t="s">
        <v>4673</v>
      </c>
      <c r="J4549" t="s">
        <v>25694</v>
      </c>
      <c r="K4549" t="s">
        <v>25695</v>
      </c>
      <c r="L4549" t="s">
        <v>303</v>
      </c>
      <c r="M4549" t="s">
        <v>2373</v>
      </c>
    </row>
    <row r="4550" spans="1:13" x14ac:dyDescent="0.2">
      <c r="A4550" t="s">
        <v>20685</v>
      </c>
      <c r="B4550" t="s">
        <v>20686</v>
      </c>
      <c r="C4550" t="s">
        <v>25696</v>
      </c>
      <c r="D4550" t="s">
        <v>295</v>
      </c>
      <c r="E4550" t="s">
        <v>296</v>
      </c>
      <c r="F4550" t="s">
        <v>25697</v>
      </c>
      <c r="G4550" t="s">
        <v>22359</v>
      </c>
      <c r="J4550" t="s">
        <v>25698</v>
      </c>
      <c r="K4550" t="s">
        <v>25699</v>
      </c>
      <c r="L4550" t="s">
        <v>303</v>
      </c>
      <c r="M4550" t="s">
        <v>25700</v>
      </c>
    </row>
    <row r="4551" spans="1:13" x14ac:dyDescent="0.2">
      <c r="A4551" t="s">
        <v>20685</v>
      </c>
      <c r="B4551" t="s">
        <v>20686</v>
      </c>
      <c r="C4551" t="s">
        <v>25701</v>
      </c>
      <c r="D4551" t="s">
        <v>295</v>
      </c>
      <c r="E4551" t="s">
        <v>296</v>
      </c>
      <c r="F4551" t="s">
        <v>25702</v>
      </c>
      <c r="H4551" t="s">
        <v>22359</v>
      </c>
      <c r="J4551" t="s">
        <v>25703</v>
      </c>
      <c r="K4551" t="s">
        <v>25704</v>
      </c>
      <c r="L4551" t="s">
        <v>303</v>
      </c>
      <c r="M4551" t="s">
        <v>1841</v>
      </c>
    </row>
    <row r="4552" spans="1:13" x14ac:dyDescent="0.2">
      <c r="A4552" t="s">
        <v>20685</v>
      </c>
      <c r="B4552" t="s">
        <v>20686</v>
      </c>
      <c r="C4552" t="s">
        <v>25705</v>
      </c>
      <c r="D4552" t="s">
        <v>25706</v>
      </c>
      <c r="E4552" t="s">
        <v>25707</v>
      </c>
      <c r="F4552" t="s">
        <v>25708</v>
      </c>
      <c r="G4552" t="s">
        <v>25709</v>
      </c>
      <c r="H4552" t="s">
        <v>22359</v>
      </c>
      <c r="J4552" t="s">
        <v>25710</v>
      </c>
      <c r="K4552" t="s">
        <v>25711</v>
      </c>
      <c r="L4552" t="s">
        <v>303</v>
      </c>
      <c r="M4552" t="s">
        <v>1782</v>
      </c>
    </row>
    <row r="4553" spans="1:13" x14ac:dyDescent="0.2">
      <c r="A4553" t="s">
        <v>20685</v>
      </c>
      <c r="B4553" t="s">
        <v>20686</v>
      </c>
      <c r="C4553" t="s">
        <v>25712</v>
      </c>
      <c r="D4553" t="s">
        <v>25713</v>
      </c>
      <c r="E4553" t="s">
        <v>25714</v>
      </c>
      <c r="F4553" t="s">
        <v>25715</v>
      </c>
      <c r="G4553" t="s">
        <v>25716</v>
      </c>
      <c r="H4553" t="s">
        <v>4673</v>
      </c>
      <c r="J4553" t="s">
        <v>25717</v>
      </c>
      <c r="K4553" t="s">
        <v>25718</v>
      </c>
      <c r="L4553" t="s">
        <v>303</v>
      </c>
      <c r="M4553" t="s">
        <v>25719</v>
      </c>
    </row>
    <row r="4554" spans="1:13" x14ac:dyDescent="0.2">
      <c r="A4554" t="s">
        <v>20685</v>
      </c>
      <c r="B4554" t="s">
        <v>20686</v>
      </c>
      <c r="C4554" t="s">
        <v>25720</v>
      </c>
      <c r="D4554" t="s">
        <v>25721</v>
      </c>
      <c r="E4554" t="s">
        <v>1375</v>
      </c>
      <c r="F4554" t="s">
        <v>25722</v>
      </c>
      <c r="G4554" t="s">
        <v>25723</v>
      </c>
      <c r="H4554" t="s">
        <v>25724</v>
      </c>
      <c r="I4554" t="s">
        <v>4680</v>
      </c>
      <c r="J4554" t="s">
        <v>25725</v>
      </c>
      <c r="K4554" t="s">
        <v>25726</v>
      </c>
      <c r="L4554" t="s">
        <v>303</v>
      </c>
      <c r="M4554" t="s">
        <v>1581</v>
      </c>
    </row>
    <row r="4555" spans="1:13" x14ac:dyDescent="0.2">
      <c r="A4555" t="s">
        <v>20685</v>
      </c>
      <c r="B4555" t="s">
        <v>20686</v>
      </c>
      <c r="C4555" t="s">
        <v>25727</v>
      </c>
      <c r="D4555" t="s">
        <v>349</v>
      </c>
      <c r="F4555" t="s">
        <v>25728</v>
      </c>
      <c r="G4555" t="s">
        <v>12227</v>
      </c>
      <c r="H4555" t="s">
        <v>22359</v>
      </c>
      <c r="J4555" t="s">
        <v>25729</v>
      </c>
      <c r="K4555" t="s">
        <v>25730</v>
      </c>
      <c r="L4555" t="s">
        <v>303</v>
      </c>
      <c r="M4555" t="s">
        <v>422</v>
      </c>
    </row>
    <row r="4556" spans="1:13" x14ac:dyDescent="0.2">
      <c r="A4556" t="s">
        <v>20685</v>
      </c>
      <c r="B4556" t="s">
        <v>20686</v>
      </c>
      <c r="C4556" t="s">
        <v>25731</v>
      </c>
      <c r="D4556" t="s">
        <v>25732</v>
      </c>
      <c r="E4556" t="s">
        <v>25733</v>
      </c>
      <c r="F4556" t="s">
        <v>25734</v>
      </c>
      <c r="G4556" t="s">
        <v>25735</v>
      </c>
      <c r="H4556" t="s">
        <v>25648</v>
      </c>
      <c r="J4556" t="s">
        <v>25736</v>
      </c>
      <c r="K4556" t="s">
        <v>25737</v>
      </c>
      <c r="L4556" t="s">
        <v>303</v>
      </c>
      <c r="M4556" t="s">
        <v>2636</v>
      </c>
    </row>
    <row r="4557" spans="1:13" x14ac:dyDescent="0.2">
      <c r="A4557" t="s">
        <v>20685</v>
      </c>
      <c r="B4557" t="s">
        <v>20686</v>
      </c>
      <c r="C4557" t="s">
        <v>25738</v>
      </c>
      <c r="D4557" t="s">
        <v>572</v>
      </c>
      <c r="E4557" t="s">
        <v>573</v>
      </c>
      <c r="F4557" t="s">
        <v>25739</v>
      </c>
      <c r="G4557" t="s">
        <v>25740</v>
      </c>
      <c r="H4557" t="s">
        <v>4673</v>
      </c>
      <c r="J4557" t="s">
        <v>25741</v>
      </c>
      <c r="K4557" t="s">
        <v>25742</v>
      </c>
      <c r="L4557" t="s">
        <v>303</v>
      </c>
      <c r="M4557" t="s">
        <v>7382</v>
      </c>
    </row>
    <row r="4558" spans="1:13" x14ac:dyDescent="0.2">
      <c r="A4558" t="s">
        <v>20685</v>
      </c>
      <c r="B4558" t="s">
        <v>20686</v>
      </c>
      <c r="C4558" t="s">
        <v>25743</v>
      </c>
      <c r="D4558" t="s">
        <v>366</v>
      </c>
      <c r="E4558" t="s">
        <v>367</v>
      </c>
      <c r="F4558" t="s">
        <v>25744</v>
      </c>
      <c r="G4558" t="s">
        <v>25648</v>
      </c>
      <c r="J4558" t="s">
        <v>25745</v>
      </c>
      <c r="K4558" t="s">
        <v>25746</v>
      </c>
      <c r="L4558" t="s">
        <v>303</v>
      </c>
      <c r="M4558" t="s">
        <v>25747</v>
      </c>
    </row>
    <row r="4559" spans="1:13" x14ac:dyDescent="0.2">
      <c r="A4559" t="s">
        <v>20685</v>
      </c>
      <c r="B4559" t="s">
        <v>20686</v>
      </c>
      <c r="C4559" t="s">
        <v>25748</v>
      </c>
      <c r="D4559" t="s">
        <v>349</v>
      </c>
      <c r="E4559" t="s">
        <v>424</v>
      </c>
      <c r="F4559" t="s">
        <v>25749</v>
      </c>
      <c r="H4559" t="s">
        <v>22359</v>
      </c>
      <c r="J4559" t="s">
        <v>25750</v>
      </c>
      <c r="K4559" t="s">
        <v>25751</v>
      </c>
      <c r="L4559" t="s">
        <v>303</v>
      </c>
      <c r="M4559" t="s">
        <v>3539</v>
      </c>
    </row>
    <row r="4560" spans="1:13" x14ac:dyDescent="0.2">
      <c r="A4560" t="s">
        <v>20685</v>
      </c>
      <c r="B4560" t="s">
        <v>20686</v>
      </c>
      <c r="C4560" t="s">
        <v>25752</v>
      </c>
      <c r="D4560" t="s">
        <v>572</v>
      </c>
      <c r="E4560" t="s">
        <v>573</v>
      </c>
      <c r="F4560" t="s">
        <v>25753</v>
      </c>
      <c r="H4560" t="s">
        <v>25547</v>
      </c>
      <c r="I4560" t="s">
        <v>4680</v>
      </c>
      <c r="J4560" t="s">
        <v>25754</v>
      </c>
      <c r="K4560" t="s">
        <v>25755</v>
      </c>
      <c r="L4560" t="s">
        <v>303</v>
      </c>
      <c r="M4560" t="s">
        <v>1882</v>
      </c>
    </row>
    <row r="4561" spans="1:13" x14ac:dyDescent="0.2">
      <c r="A4561" t="s">
        <v>20685</v>
      </c>
      <c r="B4561" t="s">
        <v>20686</v>
      </c>
      <c r="C4561" t="s">
        <v>25756</v>
      </c>
      <c r="D4561" t="s">
        <v>349</v>
      </c>
      <c r="F4561" t="s">
        <v>25757</v>
      </c>
      <c r="G4561" t="s">
        <v>25724</v>
      </c>
      <c r="H4561" t="s">
        <v>4673</v>
      </c>
      <c r="J4561" t="s">
        <v>25758</v>
      </c>
      <c r="K4561" t="s">
        <v>25759</v>
      </c>
      <c r="L4561" t="s">
        <v>303</v>
      </c>
      <c r="M4561" t="s">
        <v>422</v>
      </c>
    </row>
    <row r="4562" spans="1:13" x14ac:dyDescent="0.2">
      <c r="A4562" t="s">
        <v>20685</v>
      </c>
      <c r="B4562" t="s">
        <v>20686</v>
      </c>
      <c r="C4562" t="s">
        <v>25760</v>
      </c>
      <c r="D4562" t="s">
        <v>25761</v>
      </c>
      <c r="E4562" t="s">
        <v>25762</v>
      </c>
      <c r="F4562" t="s">
        <v>25763</v>
      </c>
      <c r="G4562" t="s">
        <v>25764</v>
      </c>
      <c r="H4562" t="s">
        <v>25724</v>
      </c>
      <c r="I4562" t="s">
        <v>4680</v>
      </c>
      <c r="J4562" t="s">
        <v>25765</v>
      </c>
      <c r="K4562" t="s">
        <v>25766</v>
      </c>
      <c r="L4562" t="s">
        <v>303</v>
      </c>
      <c r="M4562" t="s">
        <v>19221</v>
      </c>
    </row>
    <row r="4563" spans="1:13" x14ac:dyDescent="0.2">
      <c r="A4563" t="s">
        <v>20685</v>
      </c>
      <c r="B4563" t="s">
        <v>20686</v>
      </c>
      <c r="C4563" t="s">
        <v>25767</v>
      </c>
      <c r="D4563" t="s">
        <v>366</v>
      </c>
      <c r="E4563" t="s">
        <v>367</v>
      </c>
      <c r="F4563" t="s">
        <v>25768</v>
      </c>
      <c r="G4563" t="s">
        <v>25769</v>
      </c>
      <c r="H4563" t="s">
        <v>22359</v>
      </c>
      <c r="J4563" t="s">
        <v>25770</v>
      </c>
      <c r="K4563" t="s">
        <v>25771</v>
      </c>
      <c r="L4563" t="s">
        <v>303</v>
      </c>
      <c r="M4563" t="s">
        <v>25772</v>
      </c>
    </row>
    <row r="4564" spans="1:13" x14ac:dyDescent="0.2">
      <c r="A4564" t="s">
        <v>20685</v>
      </c>
      <c r="B4564" t="s">
        <v>20686</v>
      </c>
      <c r="C4564" t="s">
        <v>25773</v>
      </c>
      <c r="D4564" t="s">
        <v>25774</v>
      </c>
      <c r="E4564" t="s">
        <v>25775</v>
      </c>
      <c r="F4564" t="s">
        <v>25776</v>
      </c>
      <c r="G4564" t="s">
        <v>22049</v>
      </c>
      <c r="H4564" t="s">
        <v>4680</v>
      </c>
      <c r="J4564" t="s">
        <v>25777</v>
      </c>
      <c r="K4564" t="s">
        <v>25778</v>
      </c>
      <c r="L4564" t="s">
        <v>303</v>
      </c>
      <c r="M4564" t="s">
        <v>422</v>
      </c>
    </row>
    <row r="4565" spans="1:13" x14ac:dyDescent="0.2">
      <c r="A4565" t="s">
        <v>20685</v>
      </c>
      <c r="B4565" t="s">
        <v>20686</v>
      </c>
      <c r="C4565" t="s">
        <v>25779</v>
      </c>
      <c r="D4565" t="s">
        <v>844</v>
      </c>
      <c r="E4565" t="s">
        <v>296</v>
      </c>
      <c r="F4565" t="s">
        <v>25780</v>
      </c>
      <c r="G4565" t="s">
        <v>4671</v>
      </c>
      <c r="H4565" t="s">
        <v>25571</v>
      </c>
      <c r="I4565" t="s">
        <v>22359</v>
      </c>
      <c r="J4565" t="s">
        <v>25781</v>
      </c>
      <c r="K4565" t="s">
        <v>25782</v>
      </c>
      <c r="L4565" t="s">
        <v>303</v>
      </c>
      <c r="M4565" t="s">
        <v>1598</v>
      </c>
    </row>
    <row r="4566" spans="1:13" x14ac:dyDescent="0.2">
      <c r="A4566" t="s">
        <v>20685</v>
      </c>
      <c r="B4566" t="s">
        <v>20686</v>
      </c>
      <c r="C4566" t="s">
        <v>25783</v>
      </c>
      <c r="D4566" t="s">
        <v>25784</v>
      </c>
      <c r="E4566" t="s">
        <v>25785</v>
      </c>
      <c r="F4566" t="s">
        <v>25786</v>
      </c>
      <c r="G4566" t="s">
        <v>25787</v>
      </c>
      <c r="H4566" t="s">
        <v>4866</v>
      </c>
      <c r="J4566" t="s">
        <v>25788</v>
      </c>
      <c r="K4566" t="s">
        <v>25789</v>
      </c>
      <c r="L4566" t="s">
        <v>303</v>
      </c>
      <c r="M4566" t="s">
        <v>11158</v>
      </c>
    </row>
    <row r="4567" spans="1:13" x14ac:dyDescent="0.2">
      <c r="A4567" t="s">
        <v>20685</v>
      </c>
      <c r="B4567" t="s">
        <v>20686</v>
      </c>
      <c r="C4567" t="s">
        <v>25790</v>
      </c>
      <c r="D4567" t="s">
        <v>513</v>
      </c>
      <c r="F4567" t="s">
        <v>25791</v>
      </c>
      <c r="G4567" t="s">
        <v>22359</v>
      </c>
      <c r="J4567" t="s">
        <v>25792</v>
      </c>
      <c r="K4567" t="s">
        <v>25793</v>
      </c>
      <c r="L4567" t="s">
        <v>303</v>
      </c>
      <c r="M4567" t="s">
        <v>14059</v>
      </c>
    </row>
    <row r="4568" spans="1:13" x14ac:dyDescent="0.2">
      <c r="A4568" t="s">
        <v>20685</v>
      </c>
      <c r="B4568" t="s">
        <v>20686</v>
      </c>
      <c r="C4568" t="s">
        <v>25794</v>
      </c>
      <c r="D4568" t="s">
        <v>2857</v>
      </c>
      <c r="E4568" t="s">
        <v>2858</v>
      </c>
      <c r="F4568" t="s">
        <v>3370</v>
      </c>
      <c r="G4568" t="s">
        <v>25795</v>
      </c>
      <c r="H4568" t="s">
        <v>4673</v>
      </c>
      <c r="J4568" t="s">
        <v>25796</v>
      </c>
      <c r="K4568" t="s">
        <v>25797</v>
      </c>
      <c r="L4568" t="s">
        <v>303</v>
      </c>
      <c r="M4568" t="s">
        <v>12200</v>
      </c>
    </row>
    <row r="4569" spans="1:13" x14ac:dyDescent="0.2">
      <c r="A4569" t="s">
        <v>20685</v>
      </c>
      <c r="B4569" t="s">
        <v>20686</v>
      </c>
      <c r="C4569" t="s">
        <v>25798</v>
      </c>
      <c r="D4569" t="s">
        <v>25799</v>
      </c>
      <c r="E4569" t="s">
        <v>25800</v>
      </c>
      <c r="F4569" t="s">
        <v>25801</v>
      </c>
      <c r="H4569" t="s">
        <v>22359</v>
      </c>
      <c r="J4569" t="s">
        <v>25802</v>
      </c>
      <c r="K4569" t="s">
        <v>25803</v>
      </c>
      <c r="L4569" t="s">
        <v>303</v>
      </c>
      <c r="M4569" t="s">
        <v>4862</v>
      </c>
    </row>
    <row r="4570" spans="1:13" x14ac:dyDescent="0.2">
      <c r="A4570" t="s">
        <v>20685</v>
      </c>
      <c r="B4570" t="s">
        <v>20686</v>
      </c>
      <c r="C4570" t="s">
        <v>25804</v>
      </c>
      <c r="D4570" t="s">
        <v>572</v>
      </c>
      <c r="E4570" t="s">
        <v>573</v>
      </c>
      <c r="F4570" t="s">
        <v>25805</v>
      </c>
      <c r="G4570" t="s">
        <v>25806</v>
      </c>
      <c r="H4570" t="s">
        <v>4673</v>
      </c>
      <c r="J4570" t="s">
        <v>25807</v>
      </c>
      <c r="K4570" t="s">
        <v>25808</v>
      </c>
      <c r="L4570" t="s">
        <v>303</v>
      </c>
      <c r="M4570" t="s">
        <v>5927</v>
      </c>
    </row>
    <row r="4571" spans="1:13" x14ac:dyDescent="0.2">
      <c r="A4571" t="s">
        <v>20685</v>
      </c>
      <c r="B4571" t="s">
        <v>20686</v>
      </c>
      <c r="C4571" t="s">
        <v>25809</v>
      </c>
      <c r="D4571" t="s">
        <v>25810</v>
      </c>
      <c r="E4571" t="s">
        <v>25811</v>
      </c>
      <c r="F4571" t="s">
        <v>25812</v>
      </c>
      <c r="H4571" t="s">
        <v>4673</v>
      </c>
      <c r="J4571" t="s">
        <v>25813</v>
      </c>
      <c r="K4571" t="s">
        <v>25814</v>
      </c>
      <c r="L4571" t="s">
        <v>303</v>
      </c>
      <c r="M4571" t="s">
        <v>6749</v>
      </c>
    </row>
    <row r="4572" spans="1:13" x14ac:dyDescent="0.2">
      <c r="A4572" t="s">
        <v>20685</v>
      </c>
      <c r="B4572" t="s">
        <v>20686</v>
      </c>
      <c r="C4572" t="s">
        <v>25815</v>
      </c>
      <c r="D4572" t="s">
        <v>394</v>
      </c>
      <c r="E4572" t="s">
        <v>499</v>
      </c>
      <c r="F4572" t="s">
        <v>500</v>
      </c>
      <c r="G4572" t="s">
        <v>25816</v>
      </c>
      <c r="H4572" t="s">
        <v>25648</v>
      </c>
      <c r="J4572" t="s">
        <v>25817</v>
      </c>
      <c r="K4572" t="s">
        <v>25818</v>
      </c>
      <c r="L4572" t="s">
        <v>303</v>
      </c>
      <c r="M4572" t="s">
        <v>25819</v>
      </c>
    </row>
    <row r="4573" spans="1:13" x14ac:dyDescent="0.2">
      <c r="A4573" t="s">
        <v>20685</v>
      </c>
      <c r="B4573" t="s">
        <v>20686</v>
      </c>
      <c r="C4573" t="s">
        <v>25820</v>
      </c>
      <c r="D4573" t="s">
        <v>25821</v>
      </c>
      <c r="E4573" t="s">
        <v>25733</v>
      </c>
      <c r="F4573" t="s">
        <v>25822</v>
      </c>
      <c r="H4573" t="s">
        <v>25648</v>
      </c>
      <c r="J4573" t="s">
        <v>25823</v>
      </c>
      <c r="K4573" t="s">
        <v>25824</v>
      </c>
      <c r="L4573" t="s">
        <v>303</v>
      </c>
      <c r="M4573" t="s">
        <v>7271</v>
      </c>
    </row>
    <row r="4574" spans="1:13" x14ac:dyDescent="0.2">
      <c r="A4574" t="s">
        <v>20685</v>
      </c>
      <c r="B4574" t="s">
        <v>20686</v>
      </c>
      <c r="C4574" t="s">
        <v>25825</v>
      </c>
      <c r="D4574" t="s">
        <v>25826</v>
      </c>
      <c r="E4574" t="s">
        <v>25827</v>
      </c>
      <c r="F4574" t="s">
        <v>25828</v>
      </c>
      <c r="G4574" t="s">
        <v>25829</v>
      </c>
      <c r="H4574" t="s">
        <v>22359</v>
      </c>
      <c r="J4574" t="s">
        <v>25830</v>
      </c>
      <c r="K4574" t="s">
        <v>25831</v>
      </c>
      <c r="L4574" t="s">
        <v>303</v>
      </c>
      <c r="M4574" t="s">
        <v>5685</v>
      </c>
    </row>
    <row r="4575" spans="1:13" x14ac:dyDescent="0.2">
      <c r="A4575" t="s">
        <v>20685</v>
      </c>
      <c r="B4575" t="s">
        <v>20686</v>
      </c>
      <c r="C4575" t="s">
        <v>25832</v>
      </c>
      <c r="D4575" t="s">
        <v>25833</v>
      </c>
      <c r="E4575" t="s">
        <v>25834</v>
      </c>
      <c r="F4575" t="s">
        <v>25835</v>
      </c>
      <c r="H4575" t="s">
        <v>4673</v>
      </c>
      <c r="J4575" t="s">
        <v>25836</v>
      </c>
      <c r="K4575" t="s">
        <v>25837</v>
      </c>
      <c r="L4575" t="s">
        <v>303</v>
      </c>
      <c r="M4575" t="s">
        <v>25838</v>
      </c>
    </row>
    <row r="4576" spans="1:13" x14ac:dyDescent="0.2">
      <c r="A4576" t="s">
        <v>20685</v>
      </c>
      <c r="B4576" t="s">
        <v>20686</v>
      </c>
      <c r="C4576" t="s">
        <v>25839</v>
      </c>
      <c r="D4576" t="s">
        <v>1793</v>
      </c>
      <c r="E4576" t="s">
        <v>1794</v>
      </c>
      <c r="F4576" t="s">
        <v>25840</v>
      </c>
      <c r="G4576" t="s">
        <v>25841</v>
      </c>
      <c r="H4576" t="s">
        <v>22049</v>
      </c>
      <c r="I4576" t="s">
        <v>4680</v>
      </c>
      <c r="J4576" t="s">
        <v>25842</v>
      </c>
      <c r="K4576" t="s">
        <v>25843</v>
      </c>
      <c r="L4576" t="s">
        <v>303</v>
      </c>
      <c r="M4576" t="s">
        <v>18542</v>
      </c>
    </row>
    <row r="4577" spans="1:13" x14ac:dyDescent="0.2">
      <c r="A4577" t="s">
        <v>20685</v>
      </c>
      <c r="B4577" t="s">
        <v>20686</v>
      </c>
      <c r="C4577" t="s">
        <v>25844</v>
      </c>
      <c r="D4577" t="s">
        <v>4763</v>
      </c>
      <c r="E4577" t="s">
        <v>1375</v>
      </c>
      <c r="F4577" t="s">
        <v>25845</v>
      </c>
      <c r="G4577" t="s">
        <v>25547</v>
      </c>
      <c r="H4577" t="s">
        <v>4680</v>
      </c>
      <c r="J4577" t="s">
        <v>25846</v>
      </c>
      <c r="K4577" t="s">
        <v>25847</v>
      </c>
      <c r="L4577" t="s">
        <v>303</v>
      </c>
      <c r="M4577" t="s">
        <v>2936</v>
      </c>
    </row>
    <row r="4578" spans="1:13" x14ac:dyDescent="0.2">
      <c r="A4578" t="s">
        <v>20685</v>
      </c>
      <c r="B4578" t="s">
        <v>20686</v>
      </c>
      <c r="C4578" t="s">
        <v>25848</v>
      </c>
      <c r="D4578" t="s">
        <v>25849</v>
      </c>
      <c r="E4578" t="s">
        <v>9255</v>
      </c>
      <c r="F4578" t="s">
        <v>25850</v>
      </c>
      <c r="G4578" t="s">
        <v>25851</v>
      </c>
      <c r="H4578" t="s">
        <v>4866</v>
      </c>
      <c r="J4578" t="s">
        <v>25852</v>
      </c>
      <c r="K4578" t="s">
        <v>25853</v>
      </c>
      <c r="L4578" t="s">
        <v>303</v>
      </c>
      <c r="M4578" t="s">
        <v>3697</v>
      </c>
    </row>
    <row r="4579" spans="1:13" x14ac:dyDescent="0.2">
      <c r="A4579" t="s">
        <v>20685</v>
      </c>
      <c r="B4579" t="s">
        <v>20686</v>
      </c>
      <c r="C4579" t="s">
        <v>25854</v>
      </c>
      <c r="D4579" t="s">
        <v>349</v>
      </c>
      <c r="E4579" t="s">
        <v>424</v>
      </c>
      <c r="F4579" t="s">
        <v>3191</v>
      </c>
      <c r="G4579" t="s">
        <v>25855</v>
      </c>
      <c r="H4579" t="s">
        <v>4673</v>
      </c>
      <c r="J4579" t="s">
        <v>25856</v>
      </c>
      <c r="K4579" t="s">
        <v>25857</v>
      </c>
      <c r="L4579" t="s">
        <v>303</v>
      </c>
      <c r="M4579" t="s">
        <v>8293</v>
      </c>
    </row>
    <row r="4580" spans="1:13" x14ac:dyDescent="0.2">
      <c r="A4580" t="s">
        <v>20685</v>
      </c>
      <c r="B4580" t="s">
        <v>20686</v>
      </c>
      <c r="C4580" t="s">
        <v>25858</v>
      </c>
      <c r="D4580" t="s">
        <v>25859</v>
      </c>
      <c r="E4580" t="s">
        <v>25860</v>
      </c>
      <c r="F4580" t="s">
        <v>25861</v>
      </c>
      <c r="H4580" t="s">
        <v>25862</v>
      </c>
      <c r="J4580" t="s">
        <v>25863</v>
      </c>
      <c r="K4580" t="s">
        <v>25864</v>
      </c>
      <c r="L4580" t="s">
        <v>303</v>
      </c>
      <c r="M4580" t="s">
        <v>25865</v>
      </c>
    </row>
    <row r="4581" spans="1:13" x14ac:dyDescent="0.2">
      <c r="A4581" t="s">
        <v>20685</v>
      </c>
      <c r="B4581" t="s">
        <v>20686</v>
      </c>
      <c r="C4581" t="s">
        <v>25866</v>
      </c>
      <c r="D4581" t="s">
        <v>295</v>
      </c>
      <c r="E4581" t="s">
        <v>296</v>
      </c>
      <c r="F4581" t="s">
        <v>25867</v>
      </c>
      <c r="G4581" t="s">
        <v>25622</v>
      </c>
      <c r="H4581" t="s">
        <v>4673</v>
      </c>
      <c r="J4581" t="s">
        <v>25868</v>
      </c>
      <c r="K4581" t="s">
        <v>25869</v>
      </c>
      <c r="L4581" t="s">
        <v>303</v>
      </c>
      <c r="M4581" t="s">
        <v>25870</v>
      </c>
    </row>
    <row r="4582" spans="1:13" x14ac:dyDescent="0.2">
      <c r="A4582" t="s">
        <v>20685</v>
      </c>
      <c r="B4582" t="s">
        <v>20686</v>
      </c>
      <c r="C4582" t="s">
        <v>25871</v>
      </c>
      <c r="D4582" t="s">
        <v>349</v>
      </c>
      <c r="F4582" t="s">
        <v>25872</v>
      </c>
      <c r="H4582" t="s">
        <v>4673</v>
      </c>
      <c r="J4582" t="s">
        <v>25873</v>
      </c>
      <c r="K4582" t="s">
        <v>25874</v>
      </c>
      <c r="L4582" t="s">
        <v>303</v>
      </c>
      <c r="M4582" t="s">
        <v>422</v>
      </c>
    </row>
    <row r="4583" spans="1:13" x14ac:dyDescent="0.2">
      <c r="A4583" t="s">
        <v>20685</v>
      </c>
      <c r="B4583" t="s">
        <v>20686</v>
      </c>
      <c r="C4583" t="s">
        <v>25875</v>
      </c>
      <c r="D4583" t="s">
        <v>25876</v>
      </c>
      <c r="F4583" t="s">
        <v>25877</v>
      </c>
      <c r="G4583" t="s">
        <v>25878</v>
      </c>
      <c r="H4583" t="s">
        <v>4673</v>
      </c>
      <c r="J4583" t="s">
        <v>25879</v>
      </c>
      <c r="K4583" t="s">
        <v>25880</v>
      </c>
      <c r="L4583" t="s">
        <v>303</v>
      </c>
      <c r="M4583" t="s">
        <v>25881</v>
      </c>
    </row>
    <row r="4584" spans="1:13" x14ac:dyDescent="0.2">
      <c r="A4584" t="s">
        <v>20685</v>
      </c>
      <c r="B4584" t="s">
        <v>20686</v>
      </c>
      <c r="C4584" t="s">
        <v>25882</v>
      </c>
      <c r="D4584" t="s">
        <v>25883</v>
      </c>
      <c r="E4584" t="s">
        <v>25884</v>
      </c>
      <c r="F4584" t="s">
        <v>25885</v>
      </c>
      <c r="G4584" t="s">
        <v>22049</v>
      </c>
      <c r="H4584" t="s">
        <v>4680</v>
      </c>
      <c r="J4584" t="s">
        <v>25886</v>
      </c>
      <c r="K4584" t="s">
        <v>25887</v>
      </c>
      <c r="L4584" t="s">
        <v>303</v>
      </c>
      <c r="M4584" t="s">
        <v>5542</v>
      </c>
    </row>
    <row r="4585" spans="1:13" x14ac:dyDescent="0.2">
      <c r="A4585" t="s">
        <v>20685</v>
      </c>
      <c r="B4585" t="s">
        <v>20686</v>
      </c>
      <c r="C4585" t="s">
        <v>25888</v>
      </c>
      <c r="D4585" t="s">
        <v>572</v>
      </c>
      <c r="E4585" t="s">
        <v>573</v>
      </c>
      <c r="F4585" t="s">
        <v>25889</v>
      </c>
      <c r="G4585" t="s">
        <v>25890</v>
      </c>
      <c r="H4585" t="s">
        <v>4673</v>
      </c>
      <c r="J4585" t="s">
        <v>25891</v>
      </c>
      <c r="K4585" t="s">
        <v>25892</v>
      </c>
      <c r="L4585" t="s">
        <v>303</v>
      </c>
      <c r="M4585" t="s">
        <v>24505</v>
      </c>
    </row>
    <row r="4586" spans="1:13" x14ac:dyDescent="0.2">
      <c r="A4586" t="s">
        <v>20685</v>
      </c>
      <c r="B4586" t="s">
        <v>20686</v>
      </c>
      <c r="C4586" t="s">
        <v>25893</v>
      </c>
      <c r="D4586" t="s">
        <v>25894</v>
      </c>
      <c r="E4586" t="s">
        <v>25895</v>
      </c>
      <c r="F4586" t="s">
        <v>25896</v>
      </c>
      <c r="G4586" t="s">
        <v>25724</v>
      </c>
      <c r="H4586" t="s">
        <v>4673</v>
      </c>
      <c r="J4586" t="s">
        <v>25897</v>
      </c>
      <c r="K4586" t="s">
        <v>25898</v>
      </c>
      <c r="L4586" t="s">
        <v>303</v>
      </c>
      <c r="M4586" t="s">
        <v>25899</v>
      </c>
    </row>
    <row r="4587" spans="1:13" x14ac:dyDescent="0.2">
      <c r="A4587" t="s">
        <v>20685</v>
      </c>
      <c r="B4587" t="s">
        <v>20686</v>
      </c>
      <c r="C4587" t="s">
        <v>25900</v>
      </c>
      <c r="D4587" t="s">
        <v>25901</v>
      </c>
      <c r="F4587" t="s">
        <v>25902</v>
      </c>
      <c r="G4587" t="s">
        <v>4673</v>
      </c>
      <c r="J4587" t="s">
        <v>25903</v>
      </c>
      <c r="K4587" t="s">
        <v>25904</v>
      </c>
      <c r="L4587" t="s">
        <v>303</v>
      </c>
      <c r="M4587" t="s">
        <v>422</v>
      </c>
    </row>
    <row r="4588" spans="1:13" x14ac:dyDescent="0.2">
      <c r="A4588" t="s">
        <v>20685</v>
      </c>
      <c r="B4588" t="s">
        <v>20686</v>
      </c>
      <c r="C4588" t="s">
        <v>25905</v>
      </c>
      <c r="D4588" t="s">
        <v>24138</v>
      </c>
      <c r="E4588" t="s">
        <v>25906</v>
      </c>
      <c r="F4588" t="s">
        <v>25907</v>
      </c>
      <c r="G4588" t="s">
        <v>25908</v>
      </c>
      <c r="H4588" t="s">
        <v>4866</v>
      </c>
      <c r="J4588" t="s">
        <v>25909</v>
      </c>
      <c r="K4588" t="s">
        <v>25910</v>
      </c>
      <c r="L4588" t="s">
        <v>303</v>
      </c>
      <c r="M4588" t="s">
        <v>25911</v>
      </c>
    </row>
    <row r="4589" spans="1:13" x14ac:dyDescent="0.2">
      <c r="A4589" t="s">
        <v>20685</v>
      </c>
      <c r="B4589" t="s">
        <v>20686</v>
      </c>
      <c r="C4589" t="s">
        <v>25912</v>
      </c>
      <c r="D4589" t="s">
        <v>25913</v>
      </c>
      <c r="E4589" t="s">
        <v>25914</v>
      </c>
      <c r="F4589" t="s">
        <v>25915</v>
      </c>
      <c r="G4589" t="s">
        <v>25916</v>
      </c>
      <c r="H4589" t="s">
        <v>22359</v>
      </c>
      <c r="J4589" t="s">
        <v>25917</v>
      </c>
      <c r="K4589" t="s">
        <v>25918</v>
      </c>
      <c r="L4589" t="s">
        <v>303</v>
      </c>
      <c r="M4589" t="s">
        <v>422</v>
      </c>
    </row>
    <row r="4590" spans="1:13" x14ac:dyDescent="0.2">
      <c r="A4590" t="s">
        <v>20685</v>
      </c>
      <c r="B4590" t="s">
        <v>20686</v>
      </c>
      <c r="C4590" t="s">
        <v>25919</v>
      </c>
      <c r="D4590" t="s">
        <v>572</v>
      </c>
      <c r="E4590" t="s">
        <v>573</v>
      </c>
      <c r="F4590" t="s">
        <v>25920</v>
      </c>
      <c r="G4590" t="s">
        <v>25921</v>
      </c>
      <c r="H4590" t="s">
        <v>4673</v>
      </c>
      <c r="J4590" t="s">
        <v>25922</v>
      </c>
      <c r="K4590" t="s">
        <v>25923</v>
      </c>
      <c r="L4590" t="s">
        <v>303</v>
      </c>
      <c r="M4590" t="s">
        <v>5927</v>
      </c>
    </row>
    <row r="4591" spans="1:13" x14ac:dyDescent="0.2">
      <c r="A4591" t="s">
        <v>20685</v>
      </c>
      <c r="B4591" t="s">
        <v>20686</v>
      </c>
      <c r="C4591" t="s">
        <v>25924</v>
      </c>
      <c r="D4591" t="s">
        <v>25925</v>
      </c>
      <c r="E4591" t="s">
        <v>25926</v>
      </c>
      <c r="F4591" t="s">
        <v>25927</v>
      </c>
      <c r="G4591" t="s">
        <v>4866</v>
      </c>
      <c r="H4591" t="s">
        <v>4680</v>
      </c>
      <c r="J4591" t="s">
        <v>25928</v>
      </c>
      <c r="K4591" t="s">
        <v>25929</v>
      </c>
      <c r="L4591" t="s">
        <v>303</v>
      </c>
      <c r="M4591" t="s">
        <v>9194</v>
      </c>
    </row>
    <row r="4592" spans="1:13" x14ac:dyDescent="0.2">
      <c r="A4592" t="s">
        <v>20685</v>
      </c>
      <c r="B4592" t="s">
        <v>20686</v>
      </c>
      <c r="C4592" t="s">
        <v>25930</v>
      </c>
      <c r="D4592" t="s">
        <v>492</v>
      </c>
      <c r="E4592" t="s">
        <v>493</v>
      </c>
      <c r="F4592" t="s">
        <v>25931</v>
      </c>
      <c r="G4592" t="s">
        <v>25932</v>
      </c>
      <c r="H4592" t="s">
        <v>4673</v>
      </c>
      <c r="I4592" t="s">
        <v>4680</v>
      </c>
      <c r="J4592" t="s">
        <v>25933</v>
      </c>
      <c r="K4592" t="s">
        <v>25934</v>
      </c>
      <c r="L4592" t="s">
        <v>303</v>
      </c>
      <c r="M4592" t="s">
        <v>1380</v>
      </c>
    </row>
    <row r="4593" spans="1:13" x14ac:dyDescent="0.2">
      <c r="A4593" t="s">
        <v>20685</v>
      </c>
      <c r="B4593" t="s">
        <v>20686</v>
      </c>
      <c r="C4593" t="s">
        <v>25935</v>
      </c>
      <c r="D4593" t="s">
        <v>366</v>
      </c>
      <c r="E4593" t="s">
        <v>367</v>
      </c>
      <c r="F4593" t="s">
        <v>25936</v>
      </c>
      <c r="G4593" t="s">
        <v>25937</v>
      </c>
      <c r="H4593" t="s">
        <v>4866</v>
      </c>
      <c r="J4593" t="s">
        <v>25938</v>
      </c>
      <c r="K4593" t="s">
        <v>25939</v>
      </c>
      <c r="L4593" t="s">
        <v>303</v>
      </c>
      <c r="M4593" t="s">
        <v>4340</v>
      </c>
    </row>
    <row r="4594" spans="1:13" x14ac:dyDescent="0.2">
      <c r="A4594" t="s">
        <v>20685</v>
      </c>
      <c r="B4594" t="s">
        <v>20686</v>
      </c>
      <c r="C4594" t="s">
        <v>25940</v>
      </c>
      <c r="D4594" t="s">
        <v>4763</v>
      </c>
      <c r="F4594" t="s">
        <v>25941</v>
      </c>
      <c r="G4594" t="s">
        <v>25942</v>
      </c>
      <c r="H4594" t="s">
        <v>25943</v>
      </c>
      <c r="I4594" t="s">
        <v>4680</v>
      </c>
      <c r="J4594" t="s">
        <v>25944</v>
      </c>
      <c r="K4594" t="s">
        <v>25945</v>
      </c>
      <c r="L4594" t="s">
        <v>303</v>
      </c>
      <c r="M4594" t="s">
        <v>2936</v>
      </c>
    </row>
    <row r="4595" spans="1:13" x14ac:dyDescent="0.2">
      <c r="A4595" t="s">
        <v>20685</v>
      </c>
      <c r="B4595" t="s">
        <v>20686</v>
      </c>
      <c r="C4595" t="s">
        <v>25946</v>
      </c>
      <c r="D4595" t="s">
        <v>572</v>
      </c>
      <c r="E4595" t="s">
        <v>573</v>
      </c>
      <c r="F4595" t="s">
        <v>25947</v>
      </c>
      <c r="G4595" t="s">
        <v>25948</v>
      </c>
      <c r="H4595" t="s">
        <v>22359</v>
      </c>
      <c r="J4595" t="s">
        <v>25949</v>
      </c>
      <c r="K4595" t="s">
        <v>302</v>
      </c>
      <c r="L4595" t="s">
        <v>303</v>
      </c>
      <c r="M4595" t="s">
        <v>1882</v>
      </c>
    </row>
    <row r="4596" spans="1:13" x14ac:dyDescent="0.2">
      <c r="A4596" t="s">
        <v>20685</v>
      </c>
      <c r="B4596" t="s">
        <v>20686</v>
      </c>
      <c r="C4596" t="s">
        <v>25950</v>
      </c>
      <c r="D4596" t="s">
        <v>25951</v>
      </c>
      <c r="E4596" t="s">
        <v>25952</v>
      </c>
      <c r="F4596" t="s">
        <v>25953</v>
      </c>
      <c r="G4596" t="s">
        <v>25764</v>
      </c>
      <c r="H4596" t="s">
        <v>25724</v>
      </c>
      <c r="I4596" t="s">
        <v>4680</v>
      </c>
      <c r="J4596" t="s">
        <v>25954</v>
      </c>
      <c r="K4596" t="s">
        <v>25955</v>
      </c>
      <c r="L4596" t="s">
        <v>303</v>
      </c>
      <c r="M4596" t="s">
        <v>2096</v>
      </c>
    </row>
    <row r="4597" spans="1:13" x14ac:dyDescent="0.2">
      <c r="A4597" t="s">
        <v>20685</v>
      </c>
      <c r="B4597" t="s">
        <v>20686</v>
      </c>
      <c r="C4597" t="s">
        <v>25956</v>
      </c>
      <c r="D4597" t="s">
        <v>1816</v>
      </c>
      <c r="E4597" t="s">
        <v>1817</v>
      </c>
      <c r="F4597" t="s">
        <v>25957</v>
      </c>
      <c r="H4597" t="s">
        <v>4739</v>
      </c>
      <c r="I4597" t="s">
        <v>4680</v>
      </c>
      <c r="J4597" t="s">
        <v>25958</v>
      </c>
      <c r="K4597" t="s">
        <v>25959</v>
      </c>
      <c r="L4597" t="s">
        <v>303</v>
      </c>
      <c r="M4597" t="s">
        <v>25960</v>
      </c>
    </row>
    <row r="4598" spans="1:13" x14ac:dyDescent="0.2">
      <c r="A4598" t="s">
        <v>20685</v>
      </c>
      <c r="B4598" t="s">
        <v>20686</v>
      </c>
      <c r="C4598" t="s">
        <v>25961</v>
      </c>
      <c r="D4598" t="s">
        <v>349</v>
      </c>
      <c r="F4598" t="s">
        <v>25962</v>
      </c>
      <c r="G4598" t="s">
        <v>25963</v>
      </c>
      <c r="H4598" t="s">
        <v>4680</v>
      </c>
      <c r="J4598" t="s">
        <v>25964</v>
      </c>
      <c r="K4598" t="s">
        <v>25965</v>
      </c>
      <c r="L4598" t="s">
        <v>303</v>
      </c>
      <c r="M4598" t="s">
        <v>422</v>
      </c>
    </row>
    <row r="4599" spans="1:13" x14ac:dyDescent="0.2">
      <c r="A4599" t="s">
        <v>20685</v>
      </c>
      <c r="B4599" t="s">
        <v>20686</v>
      </c>
      <c r="C4599" t="s">
        <v>25966</v>
      </c>
      <c r="D4599" t="s">
        <v>349</v>
      </c>
      <c r="F4599" t="s">
        <v>25967</v>
      </c>
      <c r="G4599" t="s">
        <v>25968</v>
      </c>
      <c r="H4599" t="s">
        <v>22359</v>
      </c>
      <c r="J4599" t="s">
        <v>25969</v>
      </c>
      <c r="K4599" t="s">
        <v>25970</v>
      </c>
      <c r="L4599" t="s">
        <v>303</v>
      </c>
      <c r="M4599" t="s">
        <v>422</v>
      </c>
    </row>
    <row r="4600" spans="1:13" x14ac:dyDescent="0.2">
      <c r="A4600" t="s">
        <v>20685</v>
      </c>
      <c r="B4600" t="s">
        <v>20686</v>
      </c>
      <c r="C4600" t="s">
        <v>25971</v>
      </c>
      <c r="D4600" t="s">
        <v>394</v>
      </c>
      <c r="E4600" t="s">
        <v>395</v>
      </c>
      <c r="F4600" t="s">
        <v>500</v>
      </c>
      <c r="G4600" t="s">
        <v>25972</v>
      </c>
      <c r="H4600" t="s">
        <v>4673</v>
      </c>
      <c r="J4600" t="s">
        <v>25973</v>
      </c>
      <c r="K4600" t="s">
        <v>25974</v>
      </c>
      <c r="L4600" t="s">
        <v>303</v>
      </c>
      <c r="M4600" t="s">
        <v>7216</v>
      </c>
    </row>
    <row r="4601" spans="1:13" x14ac:dyDescent="0.2">
      <c r="A4601" t="s">
        <v>20685</v>
      </c>
      <c r="B4601" t="s">
        <v>20686</v>
      </c>
      <c r="C4601" t="s">
        <v>25975</v>
      </c>
      <c r="D4601" t="s">
        <v>844</v>
      </c>
      <c r="E4601" t="s">
        <v>296</v>
      </c>
      <c r="F4601" t="s">
        <v>25976</v>
      </c>
      <c r="G4601" t="s">
        <v>22359</v>
      </c>
      <c r="J4601" t="s">
        <v>25977</v>
      </c>
      <c r="K4601" t="s">
        <v>25978</v>
      </c>
      <c r="L4601" t="s">
        <v>303</v>
      </c>
      <c r="M4601" t="s">
        <v>1598</v>
      </c>
    </row>
    <row r="4602" spans="1:13" x14ac:dyDescent="0.2">
      <c r="A4602" t="s">
        <v>20685</v>
      </c>
      <c r="B4602" t="s">
        <v>20686</v>
      </c>
      <c r="C4602" t="s">
        <v>25979</v>
      </c>
      <c r="D4602" t="s">
        <v>25980</v>
      </c>
      <c r="E4602" t="s">
        <v>25981</v>
      </c>
      <c r="F4602" t="s">
        <v>25982</v>
      </c>
      <c r="H4602" t="s">
        <v>4673</v>
      </c>
      <c r="J4602" t="s">
        <v>25983</v>
      </c>
      <c r="K4602" t="s">
        <v>25984</v>
      </c>
      <c r="L4602" t="s">
        <v>303</v>
      </c>
      <c r="M4602" t="s">
        <v>7798</v>
      </c>
    </row>
    <row r="4603" spans="1:13" x14ac:dyDescent="0.2">
      <c r="A4603" t="s">
        <v>20685</v>
      </c>
      <c r="B4603" t="s">
        <v>20686</v>
      </c>
      <c r="C4603" t="s">
        <v>25985</v>
      </c>
      <c r="D4603" t="s">
        <v>21924</v>
      </c>
      <c r="E4603" t="s">
        <v>25986</v>
      </c>
      <c r="F4603" t="s">
        <v>25987</v>
      </c>
      <c r="G4603" t="s">
        <v>6593</v>
      </c>
      <c r="H4603" t="s">
        <v>4866</v>
      </c>
      <c r="J4603" t="s">
        <v>25988</v>
      </c>
      <c r="K4603" t="s">
        <v>25989</v>
      </c>
      <c r="L4603" t="s">
        <v>303</v>
      </c>
      <c r="M4603" t="s">
        <v>6471</v>
      </c>
    </row>
    <row r="4604" spans="1:13" x14ac:dyDescent="0.2">
      <c r="A4604" t="s">
        <v>20685</v>
      </c>
      <c r="B4604" t="s">
        <v>20686</v>
      </c>
      <c r="C4604" t="s">
        <v>25990</v>
      </c>
      <c r="D4604" t="s">
        <v>349</v>
      </c>
      <c r="E4604" t="s">
        <v>424</v>
      </c>
      <c r="F4604" t="s">
        <v>25991</v>
      </c>
      <c r="H4604" t="s">
        <v>25992</v>
      </c>
      <c r="I4604" t="s">
        <v>4680</v>
      </c>
      <c r="J4604" t="s">
        <v>25993</v>
      </c>
      <c r="K4604" t="s">
        <v>25994</v>
      </c>
      <c r="L4604" t="s">
        <v>303</v>
      </c>
      <c r="M4604" t="s">
        <v>24505</v>
      </c>
    </row>
    <row r="4605" spans="1:13" x14ac:dyDescent="0.2">
      <c r="A4605" t="s">
        <v>20685</v>
      </c>
      <c r="B4605" t="s">
        <v>20686</v>
      </c>
      <c r="C4605" t="s">
        <v>25995</v>
      </c>
      <c r="D4605" t="s">
        <v>25996</v>
      </c>
      <c r="E4605" t="s">
        <v>25997</v>
      </c>
      <c r="F4605" t="s">
        <v>25998</v>
      </c>
      <c r="H4605" t="s">
        <v>25999</v>
      </c>
      <c r="J4605" t="s">
        <v>26000</v>
      </c>
      <c r="K4605" t="s">
        <v>26001</v>
      </c>
      <c r="L4605" t="s">
        <v>303</v>
      </c>
      <c r="M4605" t="s">
        <v>8558</v>
      </c>
    </row>
    <row r="4606" spans="1:13" x14ac:dyDescent="0.2">
      <c r="A4606" t="s">
        <v>20685</v>
      </c>
      <c r="B4606" t="s">
        <v>20686</v>
      </c>
      <c r="C4606" t="s">
        <v>26002</v>
      </c>
      <c r="D4606" t="s">
        <v>26003</v>
      </c>
      <c r="E4606" t="s">
        <v>26004</v>
      </c>
      <c r="F4606" t="s">
        <v>26005</v>
      </c>
      <c r="G4606" t="s">
        <v>26006</v>
      </c>
      <c r="H4606" t="s">
        <v>4665</v>
      </c>
      <c r="I4606" t="s">
        <v>4680</v>
      </c>
      <c r="J4606" t="s">
        <v>26007</v>
      </c>
      <c r="K4606" t="s">
        <v>26008</v>
      </c>
      <c r="L4606" t="s">
        <v>303</v>
      </c>
      <c r="M4606" t="s">
        <v>26009</v>
      </c>
    </row>
    <row r="4607" spans="1:13" x14ac:dyDescent="0.2">
      <c r="A4607" t="s">
        <v>20685</v>
      </c>
      <c r="B4607" t="s">
        <v>20686</v>
      </c>
      <c r="C4607" t="s">
        <v>26010</v>
      </c>
      <c r="D4607" t="s">
        <v>26011</v>
      </c>
      <c r="E4607" t="s">
        <v>10400</v>
      </c>
      <c r="F4607" t="s">
        <v>26012</v>
      </c>
      <c r="G4607" t="s">
        <v>26013</v>
      </c>
      <c r="H4607" t="s">
        <v>25992</v>
      </c>
      <c r="I4607" t="s">
        <v>4680</v>
      </c>
      <c r="J4607" t="s">
        <v>26014</v>
      </c>
      <c r="K4607" t="s">
        <v>26015</v>
      </c>
      <c r="L4607" t="s">
        <v>303</v>
      </c>
      <c r="M4607" t="s">
        <v>23828</v>
      </c>
    </row>
    <row r="4608" spans="1:13" x14ac:dyDescent="0.2">
      <c r="A4608" t="s">
        <v>20685</v>
      </c>
      <c r="B4608" t="s">
        <v>20686</v>
      </c>
      <c r="C4608" t="s">
        <v>26016</v>
      </c>
      <c r="D4608" t="s">
        <v>26017</v>
      </c>
      <c r="E4608" t="s">
        <v>26018</v>
      </c>
      <c r="F4608" t="s">
        <v>26019</v>
      </c>
      <c r="G4608" t="s">
        <v>26020</v>
      </c>
      <c r="H4608" t="s">
        <v>22359</v>
      </c>
      <c r="J4608" t="s">
        <v>26021</v>
      </c>
      <c r="K4608" t="s">
        <v>26022</v>
      </c>
      <c r="L4608" t="s">
        <v>303</v>
      </c>
      <c r="M4608" t="s">
        <v>26023</v>
      </c>
    </row>
    <row r="4609" spans="1:13" x14ac:dyDescent="0.2">
      <c r="A4609" t="s">
        <v>20685</v>
      </c>
      <c r="B4609" t="s">
        <v>20686</v>
      </c>
      <c r="C4609" t="s">
        <v>26024</v>
      </c>
      <c r="D4609" t="s">
        <v>572</v>
      </c>
      <c r="E4609" t="s">
        <v>573</v>
      </c>
      <c r="F4609" t="s">
        <v>26025</v>
      </c>
      <c r="G4609" t="s">
        <v>26026</v>
      </c>
      <c r="H4609" t="s">
        <v>26027</v>
      </c>
      <c r="I4609" t="s">
        <v>4673</v>
      </c>
      <c r="J4609" t="s">
        <v>26028</v>
      </c>
      <c r="K4609" t="s">
        <v>26029</v>
      </c>
      <c r="L4609" t="s">
        <v>303</v>
      </c>
      <c r="M4609" t="s">
        <v>5927</v>
      </c>
    </row>
    <row r="4610" spans="1:13" x14ac:dyDescent="0.2">
      <c r="A4610" t="s">
        <v>20685</v>
      </c>
      <c r="B4610" t="s">
        <v>20686</v>
      </c>
      <c r="C4610" t="s">
        <v>26030</v>
      </c>
      <c r="D4610" t="s">
        <v>572</v>
      </c>
      <c r="E4610" t="s">
        <v>573</v>
      </c>
      <c r="F4610" t="s">
        <v>26031</v>
      </c>
      <c r="H4610" t="s">
        <v>26032</v>
      </c>
      <c r="I4610" t="s">
        <v>4866</v>
      </c>
      <c r="J4610" t="s">
        <v>26033</v>
      </c>
      <c r="K4610" t="s">
        <v>26034</v>
      </c>
      <c r="L4610" t="s">
        <v>303</v>
      </c>
      <c r="M4610" t="s">
        <v>26035</v>
      </c>
    </row>
    <row r="4611" spans="1:13" x14ac:dyDescent="0.2">
      <c r="A4611" t="s">
        <v>20685</v>
      </c>
      <c r="B4611" t="s">
        <v>20686</v>
      </c>
      <c r="C4611" t="s">
        <v>26036</v>
      </c>
      <c r="D4611" t="s">
        <v>349</v>
      </c>
      <c r="F4611" t="s">
        <v>26037</v>
      </c>
      <c r="H4611" t="s">
        <v>22359</v>
      </c>
      <c r="I4611" t="s">
        <v>4680</v>
      </c>
      <c r="J4611" t="s">
        <v>26038</v>
      </c>
      <c r="K4611" t="s">
        <v>26039</v>
      </c>
      <c r="L4611" t="s">
        <v>303</v>
      </c>
      <c r="M4611" t="s">
        <v>10631</v>
      </c>
    </row>
    <row r="4612" spans="1:13" x14ac:dyDescent="0.2">
      <c r="A4612" t="s">
        <v>20685</v>
      </c>
      <c r="B4612" t="s">
        <v>20686</v>
      </c>
      <c r="C4612" t="s">
        <v>26040</v>
      </c>
      <c r="D4612" t="s">
        <v>492</v>
      </c>
      <c r="E4612" t="s">
        <v>493</v>
      </c>
      <c r="F4612" t="s">
        <v>26041</v>
      </c>
      <c r="G4612" t="s">
        <v>26042</v>
      </c>
      <c r="H4612" t="s">
        <v>26043</v>
      </c>
      <c r="I4612" t="s">
        <v>4866</v>
      </c>
      <c r="J4612" t="s">
        <v>26044</v>
      </c>
      <c r="K4612" t="s">
        <v>26045</v>
      </c>
      <c r="L4612" t="s">
        <v>303</v>
      </c>
      <c r="M4612" t="s">
        <v>26046</v>
      </c>
    </row>
    <row r="4613" spans="1:13" x14ac:dyDescent="0.2">
      <c r="A4613" t="s">
        <v>20685</v>
      </c>
      <c r="B4613" t="s">
        <v>20686</v>
      </c>
      <c r="C4613" t="s">
        <v>26047</v>
      </c>
      <c r="D4613" t="s">
        <v>26048</v>
      </c>
      <c r="E4613" t="s">
        <v>26049</v>
      </c>
      <c r="F4613" t="s">
        <v>18803</v>
      </c>
      <c r="H4613" t="s">
        <v>26032</v>
      </c>
      <c r="J4613" t="s">
        <v>26050</v>
      </c>
      <c r="K4613" t="s">
        <v>26051</v>
      </c>
      <c r="L4613" t="s">
        <v>303</v>
      </c>
      <c r="M4613" t="s">
        <v>18442</v>
      </c>
    </row>
    <row r="4614" spans="1:13" x14ac:dyDescent="0.2">
      <c r="A4614" t="s">
        <v>20685</v>
      </c>
      <c r="B4614" t="s">
        <v>20686</v>
      </c>
      <c r="C4614" t="s">
        <v>26052</v>
      </c>
      <c r="D4614" t="s">
        <v>4763</v>
      </c>
      <c r="E4614" t="s">
        <v>1375</v>
      </c>
      <c r="F4614" t="s">
        <v>26053</v>
      </c>
      <c r="G4614" t="s">
        <v>26054</v>
      </c>
      <c r="H4614" t="s">
        <v>22359</v>
      </c>
      <c r="J4614" t="s">
        <v>26055</v>
      </c>
      <c r="K4614" t="s">
        <v>26056</v>
      </c>
      <c r="L4614" t="s">
        <v>303</v>
      </c>
      <c r="M4614" t="s">
        <v>880</v>
      </c>
    </row>
    <row r="4615" spans="1:13" x14ac:dyDescent="0.2">
      <c r="A4615" t="s">
        <v>20685</v>
      </c>
      <c r="B4615" t="s">
        <v>20686</v>
      </c>
      <c r="C4615" t="s">
        <v>26057</v>
      </c>
      <c r="D4615" t="s">
        <v>9577</v>
      </c>
      <c r="E4615" t="s">
        <v>26058</v>
      </c>
      <c r="F4615" t="s">
        <v>26059</v>
      </c>
      <c r="G4615" t="s">
        <v>26060</v>
      </c>
      <c r="H4615" t="s">
        <v>4656</v>
      </c>
      <c r="J4615" t="s">
        <v>26061</v>
      </c>
      <c r="K4615" t="s">
        <v>26062</v>
      </c>
      <c r="L4615" t="s">
        <v>303</v>
      </c>
      <c r="M4615" t="s">
        <v>26063</v>
      </c>
    </row>
    <row r="4616" spans="1:13" x14ac:dyDescent="0.2">
      <c r="A4616" t="s">
        <v>20685</v>
      </c>
      <c r="B4616" t="s">
        <v>20686</v>
      </c>
      <c r="C4616" t="s">
        <v>26064</v>
      </c>
      <c r="D4616" t="s">
        <v>26065</v>
      </c>
      <c r="E4616" t="s">
        <v>26066</v>
      </c>
      <c r="F4616" t="s">
        <v>26067</v>
      </c>
      <c r="G4616" t="s">
        <v>26068</v>
      </c>
      <c r="H4616" t="s">
        <v>4673</v>
      </c>
      <c r="J4616" t="s">
        <v>26069</v>
      </c>
      <c r="K4616" t="s">
        <v>26070</v>
      </c>
      <c r="L4616" t="s">
        <v>303</v>
      </c>
      <c r="M4616" t="s">
        <v>19148</v>
      </c>
    </row>
    <row r="4617" spans="1:13" x14ac:dyDescent="0.2">
      <c r="A4617" t="s">
        <v>20685</v>
      </c>
      <c r="B4617" t="s">
        <v>20686</v>
      </c>
      <c r="C4617" t="s">
        <v>26071</v>
      </c>
      <c r="D4617" t="s">
        <v>26072</v>
      </c>
      <c r="E4617" t="s">
        <v>26073</v>
      </c>
      <c r="F4617" t="s">
        <v>26074</v>
      </c>
      <c r="H4617" t="s">
        <v>25999</v>
      </c>
      <c r="J4617" t="s">
        <v>26075</v>
      </c>
      <c r="K4617" t="s">
        <v>26076</v>
      </c>
      <c r="L4617" t="s">
        <v>303</v>
      </c>
      <c r="M4617" t="s">
        <v>26077</v>
      </c>
    </row>
    <row r="4618" spans="1:13" x14ac:dyDescent="0.2">
      <c r="A4618" t="s">
        <v>20685</v>
      </c>
      <c r="B4618" t="s">
        <v>20686</v>
      </c>
      <c r="C4618" t="s">
        <v>26078</v>
      </c>
      <c r="D4618" t="s">
        <v>844</v>
      </c>
      <c r="E4618" t="s">
        <v>296</v>
      </c>
      <c r="F4618" t="s">
        <v>26079</v>
      </c>
      <c r="G4618" t="s">
        <v>25547</v>
      </c>
      <c r="H4618" t="s">
        <v>4680</v>
      </c>
      <c r="J4618" t="s">
        <v>26080</v>
      </c>
      <c r="K4618" t="s">
        <v>26081</v>
      </c>
      <c r="L4618" t="s">
        <v>303</v>
      </c>
      <c r="M4618" t="s">
        <v>1598</v>
      </c>
    </row>
    <row r="4619" spans="1:13" x14ac:dyDescent="0.2">
      <c r="A4619" t="s">
        <v>20685</v>
      </c>
      <c r="B4619" t="s">
        <v>20686</v>
      </c>
      <c r="C4619" t="s">
        <v>26082</v>
      </c>
      <c r="D4619" t="s">
        <v>2857</v>
      </c>
      <c r="E4619" t="s">
        <v>2858</v>
      </c>
      <c r="F4619" t="s">
        <v>14214</v>
      </c>
      <c r="G4619" t="s">
        <v>11010</v>
      </c>
      <c r="H4619" t="s">
        <v>2085</v>
      </c>
      <c r="I4619" t="s">
        <v>4673</v>
      </c>
      <c r="J4619" t="s">
        <v>26083</v>
      </c>
      <c r="K4619" t="s">
        <v>26084</v>
      </c>
      <c r="L4619" t="s">
        <v>303</v>
      </c>
      <c r="M4619" t="s">
        <v>3697</v>
      </c>
    </row>
    <row r="4620" spans="1:13" x14ac:dyDescent="0.2">
      <c r="A4620" t="s">
        <v>20685</v>
      </c>
      <c r="B4620" t="s">
        <v>20686</v>
      </c>
      <c r="C4620" t="s">
        <v>26085</v>
      </c>
      <c r="D4620" t="s">
        <v>26086</v>
      </c>
      <c r="E4620" t="s">
        <v>26087</v>
      </c>
      <c r="F4620" t="s">
        <v>26088</v>
      </c>
      <c r="H4620" t="s">
        <v>22049</v>
      </c>
      <c r="J4620" t="s">
        <v>26089</v>
      </c>
      <c r="K4620" t="s">
        <v>26090</v>
      </c>
      <c r="L4620" t="s">
        <v>303</v>
      </c>
      <c r="M4620" t="s">
        <v>2042</v>
      </c>
    </row>
    <row r="4621" spans="1:13" x14ac:dyDescent="0.2">
      <c r="A4621" t="s">
        <v>20685</v>
      </c>
      <c r="B4621" t="s">
        <v>20686</v>
      </c>
      <c r="C4621" t="s">
        <v>26091</v>
      </c>
      <c r="D4621" t="s">
        <v>26092</v>
      </c>
      <c r="E4621" t="s">
        <v>26093</v>
      </c>
      <c r="F4621" t="s">
        <v>26094</v>
      </c>
      <c r="H4621" t="s">
        <v>4673</v>
      </c>
      <c r="J4621" t="s">
        <v>26095</v>
      </c>
      <c r="K4621" t="s">
        <v>26096</v>
      </c>
      <c r="L4621" t="s">
        <v>303</v>
      </c>
      <c r="M4621" t="s">
        <v>26097</v>
      </c>
    </row>
    <row r="4622" spans="1:13" x14ac:dyDescent="0.2">
      <c r="A4622" t="s">
        <v>20685</v>
      </c>
      <c r="B4622" t="s">
        <v>20686</v>
      </c>
      <c r="C4622" t="s">
        <v>26098</v>
      </c>
      <c r="D4622" t="s">
        <v>349</v>
      </c>
      <c r="E4622" t="s">
        <v>13874</v>
      </c>
      <c r="F4622" t="s">
        <v>26099</v>
      </c>
      <c r="G4622" t="s">
        <v>26100</v>
      </c>
      <c r="H4622" t="s">
        <v>22359</v>
      </c>
      <c r="J4622" t="s">
        <v>26101</v>
      </c>
      <c r="K4622" t="s">
        <v>26102</v>
      </c>
      <c r="L4622" t="s">
        <v>303</v>
      </c>
      <c r="M4622" t="s">
        <v>26103</v>
      </c>
    </row>
    <row r="4623" spans="1:13" x14ac:dyDescent="0.2">
      <c r="A4623" t="s">
        <v>20685</v>
      </c>
      <c r="B4623" t="s">
        <v>20686</v>
      </c>
      <c r="C4623" t="s">
        <v>26104</v>
      </c>
      <c r="D4623" t="s">
        <v>26105</v>
      </c>
      <c r="E4623" t="s">
        <v>26106</v>
      </c>
      <c r="F4623" t="s">
        <v>26107</v>
      </c>
      <c r="G4623" t="s">
        <v>26108</v>
      </c>
      <c r="H4623" t="s">
        <v>4673</v>
      </c>
      <c r="J4623" t="s">
        <v>26109</v>
      </c>
      <c r="K4623" t="s">
        <v>26110</v>
      </c>
      <c r="L4623" t="s">
        <v>303</v>
      </c>
      <c r="M4623" t="s">
        <v>26111</v>
      </c>
    </row>
    <row r="4624" spans="1:13" x14ac:dyDescent="0.2">
      <c r="A4624" t="s">
        <v>20685</v>
      </c>
      <c r="B4624" t="s">
        <v>20686</v>
      </c>
      <c r="C4624" t="s">
        <v>26112</v>
      </c>
      <c r="D4624" t="s">
        <v>844</v>
      </c>
      <c r="E4624" t="s">
        <v>296</v>
      </c>
      <c r="F4624" t="s">
        <v>772</v>
      </c>
      <c r="G4624" t="s">
        <v>25556</v>
      </c>
      <c r="H4624" t="s">
        <v>22359</v>
      </c>
      <c r="J4624" t="s">
        <v>25557</v>
      </c>
      <c r="K4624" t="s">
        <v>26113</v>
      </c>
      <c r="L4624" t="s">
        <v>303</v>
      </c>
      <c r="M4624" t="s">
        <v>4802</v>
      </c>
    </row>
    <row r="4625" spans="1:13" x14ac:dyDescent="0.2">
      <c r="A4625" t="s">
        <v>20685</v>
      </c>
      <c r="B4625" t="s">
        <v>20686</v>
      </c>
      <c r="C4625" t="s">
        <v>26114</v>
      </c>
      <c r="D4625" t="s">
        <v>26115</v>
      </c>
      <c r="E4625" t="s">
        <v>26116</v>
      </c>
      <c r="F4625" t="s">
        <v>26117</v>
      </c>
      <c r="H4625" t="s">
        <v>22359</v>
      </c>
      <c r="J4625" t="s">
        <v>26118</v>
      </c>
      <c r="K4625" t="s">
        <v>26119</v>
      </c>
      <c r="L4625" t="s">
        <v>303</v>
      </c>
      <c r="M4625" t="s">
        <v>11665</v>
      </c>
    </row>
    <row r="4626" spans="1:13" x14ac:dyDescent="0.2">
      <c r="A4626" t="s">
        <v>20685</v>
      </c>
      <c r="B4626" t="s">
        <v>20686</v>
      </c>
      <c r="C4626" t="s">
        <v>26120</v>
      </c>
      <c r="D4626" t="s">
        <v>349</v>
      </c>
      <c r="E4626" t="s">
        <v>424</v>
      </c>
      <c r="F4626" t="s">
        <v>26121</v>
      </c>
      <c r="H4626" t="s">
        <v>26122</v>
      </c>
      <c r="I4626" t="s">
        <v>4680</v>
      </c>
      <c r="J4626" t="s">
        <v>26123</v>
      </c>
      <c r="K4626" t="s">
        <v>26124</v>
      </c>
      <c r="L4626" t="s">
        <v>303</v>
      </c>
      <c r="M4626" t="s">
        <v>7672</v>
      </c>
    </row>
    <row r="4627" spans="1:13" x14ac:dyDescent="0.2">
      <c r="A4627" t="s">
        <v>20685</v>
      </c>
      <c r="B4627" t="s">
        <v>20686</v>
      </c>
      <c r="C4627" t="s">
        <v>26125</v>
      </c>
      <c r="D4627" t="s">
        <v>26126</v>
      </c>
      <c r="E4627" t="s">
        <v>26127</v>
      </c>
      <c r="F4627" t="s">
        <v>26128</v>
      </c>
      <c r="G4627" t="s">
        <v>26129</v>
      </c>
      <c r="H4627" t="s">
        <v>26130</v>
      </c>
      <c r="I4627" t="s">
        <v>4680</v>
      </c>
      <c r="J4627" t="s">
        <v>26131</v>
      </c>
      <c r="K4627" t="s">
        <v>26132</v>
      </c>
      <c r="L4627" t="s">
        <v>303</v>
      </c>
      <c r="M4627" t="s">
        <v>422</v>
      </c>
    </row>
    <row r="4628" spans="1:13" x14ac:dyDescent="0.2">
      <c r="A4628" t="s">
        <v>20685</v>
      </c>
      <c r="B4628" t="s">
        <v>20686</v>
      </c>
      <c r="C4628" t="s">
        <v>26133</v>
      </c>
      <c r="D4628" t="s">
        <v>26134</v>
      </c>
      <c r="F4628" t="s">
        <v>26135</v>
      </c>
      <c r="G4628" t="s">
        <v>26136</v>
      </c>
      <c r="H4628" t="s">
        <v>4673</v>
      </c>
      <c r="J4628" t="s">
        <v>26137</v>
      </c>
      <c r="K4628" t="s">
        <v>26138</v>
      </c>
      <c r="L4628" t="s">
        <v>303</v>
      </c>
      <c r="M4628" t="s">
        <v>312</v>
      </c>
    </row>
    <row r="4629" spans="1:13" x14ac:dyDescent="0.2">
      <c r="A4629" t="s">
        <v>20685</v>
      </c>
      <c r="B4629" t="s">
        <v>20686</v>
      </c>
      <c r="C4629" t="s">
        <v>26139</v>
      </c>
      <c r="D4629" t="s">
        <v>26140</v>
      </c>
      <c r="E4629" t="s">
        <v>26141</v>
      </c>
      <c r="F4629" t="s">
        <v>12805</v>
      </c>
      <c r="G4629" t="s">
        <v>26142</v>
      </c>
      <c r="H4629" t="s">
        <v>4656</v>
      </c>
      <c r="J4629" t="s">
        <v>26143</v>
      </c>
      <c r="K4629" t="s">
        <v>26144</v>
      </c>
      <c r="L4629" t="s">
        <v>303</v>
      </c>
      <c r="M4629" t="s">
        <v>700</v>
      </c>
    </row>
    <row r="4630" spans="1:13" x14ac:dyDescent="0.2">
      <c r="A4630" t="s">
        <v>20685</v>
      </c>
      <c r="B4630" t="s">
        <v>20686</v>
      </c>
      <c r="C4630" t="s">
        <v>26145</v>
      </c>
      <c r="D4630" t="s">
        <v>572</v>
      </c>
      <c r="E4630" t="s">
        <v>573</v>
      </c>
      <c r="F4630" t="s">
        <v>26146</v>
      </c>
      <c r="G4630" t="s">
        <v>26147</v>
      </c>
      <c r="H4630" t="s">
        <v>22359</v>
      </c>
      <c r="J4630" t="s">
        <v>26148</v>
      </c>
      <c r="K4630" t="s">
        <v>26149</v>
      </c>
      <c r="L4630" t="s">
        <v>303</v>
      </c>
      <c r="M4630" t="s">
        <v>26150</v>
      </c>
    </row>
    <row r="4631" spans="1:13" x14ac:dyDescent="0.2">
      <c r="A4631" t="s">
        <v>20685</v>
      </c>
      <c r="B4631" t="s">
        <v>20686</v>
      </c>
      <c r="C4631" t="s">
        <v>26151</v>
      </c>
      <c r="D4631" t="s">
        <v>349</v>
      </c>
      <c r="E4631" t="s">
        <v>424</v>
      </c>
      <c r="F4631" t="s">
        <v>26152</v>
      </c>
      <c r="G4631" t="s">
        <v>26153</v>
      </c>
      <c r="H4631" t="s">
        <v>4866</v>
      </c>
      <c r="J4631" t="s">
        <v>26154</v>
      </c>
      <c r="K4631" t="s">
        <v>26155</v>
      </c>
      <c r="L4631" t="s">
        <v>303</v>
      </c>
      <c r="M4631" t="s">
        <v>19837</v>
      </c>
    </row>
    <row r="4632" spans="1:13" x14ac:dyDescent="0.2">
      <c r="A4632" t="s">
        <v>20685</v>
      </c>
      <c r="B4632" t="s">
        <v>20686</v>
      </c>
      <c r="C4632" t="s">
        <v>26156</v>
      </c>
      <c r="D4632" t="s">
        <v>401</v>
      </c>
      <c r="F4632" t="s">
        <v>26157</v>
      </c>
      <c r="H4632" t="s">
        <v>4866</v>
      </c>
      <c r="J4632" t="s">
        <v>26158</v>
      </c>
      <c r="K4632" t="s">
        <v>26159</v>
      </c>
      <c r="L4632" t="s">
        <v>303</v>
      </c>
      <c r="M4632" t="s">
        <v>26160</v>
      </c>
    </row>
    <row r="4633" spans="1:13" x14ac:dyDescent="0.2">
      <c r="A4633" t="s">
        <v>20685</v>
      </c>
      <c r="B4633" t="s">
        <v>20686</v>
      </c>
      <c r="C4633" t="s">
        <v>26161</v>
      </c>
      <c r="D4633" t="s">
        <v>26162</v>
      </c>
      <c r="E4633" t="s">
        <v>26163</v>
      </c>
      <c r="F4633" t="s">
        <v>26164</v>
      </c>
      <c r="G4633" t="s">
        <v>4912</v>
      </c>
      <c r="H4633" t="s">
        <v>4665</v>
      </c>
      <c r="I4633" t="s">
        <v>4680</v>
      </c>
      <c r="J4633" t="s">
        <v>26165</v>
      </c>
      <c r="K4633" t="s">
        <v>26166</v>
      </c>
      <c r="L4633" t="s">
        <v>303</v>
      </c>
      <c r="M4633" t="s">
        <v>17277</v>
      </c>
    </row>
    <row r="4634" spans="1:13" x14ac:dyDescent="0.2">
      <c r="A4634" t="s">
        <v>20685</v>
      </c>
      <c r="B4634" t="s">
        <v>20686</v>
      </c>
      <c r="C4634" t="s">
        <v>26167</v>
      </c>
      <c r="D4634" t="s">
        <v>26168</v>
      </c>
      <c r="E4634" t="s">
        <v>26169</v>
      </c>
      <c r="F4634" t="s">
        <v>26170</v>
      </c>
      <c r="G4634" t="s">
        <v>26171</v>
      </c>
      <c r="H4634" t="s">
        <v>4656</v>
      </c>
      <c r="I4634" t="s">
        <v>4680</v>
      </c>
      <c r="J4634" t="s">
        <v>26172</v>
      </c>
      <c r="K4634" t="s">
        <v>26173</v>
      </c>
      <c r="L4634" t="s">
        <v>303</v>
      </c>
      <c r="M4634" t="s">
        <v>422</v>
      </c>
    </row>
    <row r="4635" spans="1:13" x14ac:dyDescent="0.2">
      <c r="A4635" t="s">
        <v>20685</v>
      </c>
      <c r="B4635" t="s">
        <v>20686</v>
      </c>
      <c r="C4635" t="s">
        <v>26174</v>
      </c>
      <c r="D4635" t="s">
        <v>394</v>
      </c>
      <c r="E4635" t="s">
        <v>499</v>
      </c>
      <c r="F4635" t="s">
        <v>499</v>
      </c>
      <c r="G4635" t="s">
        <v>22588</v>
      </c>
      <c r="H4635" t="s">
        <v>26175</v>
      </c>
      <c r="J4635" t="s">
        <v>26176</v>
      </c>
      <c r="K4635" t="s">
        <v>26177</v>
      </c>
      <c r="L4635" t="s">
        <v>303</v>
      </c>
      <c r="M4635" t="s">
        <v>9155</v>
      </c>
    </row>
    <row r="4636" spans="1:13" x14ac:dyDescent="0.2">
      <c r="A4636" t="s">
        <v>20685</v>
      </c>
      <c r="B4636" t="s">
        <v>20686</v>
      </c>
      <c r="C4636" t="s">
        <v>26178</v>
      </c>
      <c r="D4636" t="s">
        <v>572</v>
      </c>
      <c r="E4636" t="s">
        <v>573</v>
      </c>
      <c r="F4636" t="s">
        <v>26179</v>
      </c>
      <c r="H4636" t="s">
        <v>22359</v>
      </c>
      <c r="J4636" t="s">
        <v>26180</v>
      </c>
      <c r="K4636" t="s">
        <v>26181</v>
      </c>
      <c r="L4636" t="s">
        <v>303</v>
      </c>
      <c r="M4636" t="s">
        <v>1882</v>
      </c>
    </row>
    <row r="4637" spans="1:13" x14ac:dyDescent="0.2">
      <c r="A4637" t="s">
        <v>20685</v>
      </c>
      <c r="B4637" t="s">
        <v>20686</v>
      </c>
      <c r="C4637" t="s">
        <v>26182</v>
      </c>
      <c r="D4637" t="s">
        <v>26183</v>
      </c>
      <c r="E4637" t="s">
        <v>26184</v>
      </c>
      <c r="F4637" t="s">
        <v>26185</v>
      </c>
      <c r="G4637" t="s">
        <v>26186</v>
      </c>
      <c r="H4637" t="s">
        <v>4866</v>
      </c>
      <c r="J4637" t="s">
        <v>26187</v>
      </c>
      <c r="K4637" t="s">
        <v>26188</v>
      </c>
      <c r="L4637" t="s">
        <v>303</v>
      </c>
      <c r="M4637" t="s">
        <v>4148</v>
      </c>
    </row>
    <row r="4638" spans="1:13" x14ac:dyDescent="0.2">
      <c r="A4638" t="s">
        <v>20685</v>
      </c>
      <c r="B4638" t="s">
        <v>20686</v>
      </c>
      <c r="C4638" t="s">
        <v>26189</v>
      </c>
      <c r="D4638" t="s">
        <v>26190</v>
      </c>
      <c r="E4638" t="s">
        <v>26191</v>
      </c>
      <c r="F4638" t="s">
        <v>26192</v>
      </c>
      <c r="H4638" t="s">
        <v>4673</v>
      </c>
      <c r="J4638" t="s">
        <v>26193</v>
      </c>
      <c r="K4638" t="s">
        <v>26194</v>
      </c>
      <c r="L4638" t="s">
        <v>303</v>
      </c>
      <c r="M4638" t="s">
        <v>26195</v>
      </c>
    </row>
    <row r="4639" spans="1:13" x14ac:dyDescent="0.2">
      <c r="A4639" t="s">
        <v>20685</v>
      </c>
      <c r="B4639" t="s">
        <v>20686</v>
      </c>
      <c r="C4639" t="s">
        <v>26196</v>
      </c>
      <c r="D4639" t="s">
        <v>22045</v>
      </c>
      <c r="E4639" t="s">
        <v>26197</v>
      </c>
      <c r="F4639" t="s">
        <v>26198</v>
      </c>
      <c r="G4639" t="s">
        <v>26199</v>
      </c>
      <c r="H4639" t="s">
        <v>4673</v>
      </c>
      <c r="I4639" t="s">
        <v>4680</v>
      </c>
      <c r="J4639" t="s">
        <v>26200</v>
      </c>
      <c r="K4639" t="s">
        <v>26201</v>
      </c>
      <c r="L4639" t="s">
        <v>303</v>
      </c>
      <c r="M4639" t="s">
        <v>26202</v>
      </c>
    </row>
    <row r="4640" spans="1:13" x14ac:dyDescent="0.2">
      <c r="A4640" t="s">
        <v>20685</v>
      </c>
      <c r="B4640" t="s">
        <v>20686</v>
      </c>
      <c r="C4640" t="s">
        <v>26203</v>
      </c>
      <c r="D4640" t="s">
        <v>21647</v>
      </c>
      <c r="E4640" t="s">
        <v>26204</v>
      </c>
      <c r="F4640" t="s">
        <v>26205</v>
      </c>
      <c r="G4640" t="s">
        <v>26206</v>
      </c>
      <c r="H4640" t="s">
        <v>22359</v>
      </c>
      <c r="J4640" t="s">
        <v>26207</v>
      </c>
      <c r="K4640" t="s">
        <v>26208</v>
      </c>
      <c r="L4640" t="s">
        <v>303</v>
      </c>
      <c r="M4640" t="s">
        <v>1863</v>
      </c>
    </row>
    <row r="4641" spans="1:13" x14ac:dyDescent="0.2">
      <c r="A4641" t="s">
        <v>20685</v>
      </c>
      <c r="B4641" t="s">
        <v>20686</v>
      </c>
      <c r="C4641" t="s">
        <v>26209</v>
      </c>
      <c r="D4641" t="s">
        <v>22123</v>
      </c>
      <c r="F4641" t="s">
        <v>26210</v>
      </c>
      <c r="G4641" t="s">
        <v>12227</v>
      </c>
      <c r="H4641" t="s">
        <v>22359</v>
      </c>
      <c r="J4641" t="s">
        <v>25729</v>
      </c>
      <c r="K4641" t="s">
        <v>26211</v>
      </c>
      <c r="L4641" t="s">
        <v>303</v>
      </c>
      <c r="M4641" t="s">
        <v>8287</v>
      </c>
    </row>
    <row r="4642" spans="1:13" x14ac:dyDescent="0.2">
      <c r="A4642" t="s">
        <v>20685</v>
      </c>
      <c r="B4642" t="s">
        <v>20686</v>
      </c>
      <c r="C4642" t="s">
        <v>26212</v>
      </c>
      <c r="D4642" t="s">
        <v>295</v>
      </c>
      <c r="E4642" t="s">
        <v>296</v>
      </c>
      <c r="F4642" t="s">
        <v>26213</v>
      </c>
      <c r="H4642" t="s">
        <v>22359</v>
      </c>
      <c r="J4642" t="s">
        <v>26214</v>
      </c>
      <c r="K4642" t="s">
        <v>26215</v>
      </c>
      <c r="L4642" t="s">
        <v>303</v>
      </c>
      <c r="M4642" t="s">
        <v>25870</v>
      </c>
    </row>
    <row r="4643" spans="1:13" x14ac:dyDescent="0.2">
      <c r="A4643" t="s">
        <v>20685</v>
      </c>
      <c r="B4643" t="s">
        <v>20686</v>
      </c>
      <c r="C4643" t="s">
        <v>26216</v>
      </c>
      <c r="D4643" t="s">
        <v>26217</v>
      </c>
      <c r="E4643" t="s">
        <v>26218</v>
      </c>
      <c r="F4643" t="s">
        <v>26219</v>
      </c>
      <c r="G4643" t="s">
        <v>26220</v>
      </c>
      <c r="H4643" t="s">
        <v>25942</v>
      </c>
      <c r="J4643" t="s">
        <v>26221</v>
      </c>
      <c r="K4643" t="s">
        <v>26222</v>
      </c>
      <c r="L4643" t="s">
        <v>303</v>
      </c>
      <c r="M4643" t="s">
        <v>504</v>
      </c>
    </row>
    <row r="4644" spans="1:13" x14ac:dyDescent="0.2">
      <c r="A4644" t="s">
        <v>20685</v>
      </c>
      <c r="B4644" t="s">
        <v>20686</v>
      </c>
      <c r="C4644" t="s">
        <v>26223</v>
      </c>
      <c r="D4644" t="s">
        <v>349</v>
      </c>
      <c r="F4644" t="s">
        <v>26224</v>
      </c>
      <c r="H4644" t="s">
        <v>22359</v>
      </c>
      <c r="J4644" t="s">
        <v>26225</v>
      </c>
      <c r="K4644" t="s">
        <v>26226</v>
      </c>
      <c r="L4644" t="s">
        <v>303</v>
      </c>
      <c r="M4644" t="s">
        <v>26227</v>
      </c>
    </row>
    <row r="4645" spans="1:13" x14ac:dyDescent="0.2">
      <c r="A4645" t="s">
        <v>20685</v>
      </c>
      <c r="B4645" t="s">
        <v>20686</v>
      </c>
      <c r="C4645" t="s">
        <v>26228</v>
      </c>
      <c r="D4645" t="s">
        <v>26229</v>
      </c>
      <c r="E4645" t="s">
        <v>5750</v>
      </c>
      <c r="F4645" t="s">
        <v>26230</v>
      </c>
      <c r="H4645" t="s">
        <v>22359</v>
      </c>
      <c r="J4645" t="s">
        <v>26231</v>
      </c>
      <c r="K4645" t="s">
        <v>26232</v>
      </c>
      <c r="L4645" t="s">
        <v>303</v>
      </c>
      <c r="M4645" t="s">
        <v>3926</v>
      </c>
    </row>
    <row r="4646" spans="1:13" x14ac:dyDescent="0.2">
      <c r="A4646" t="s">
        <v>20685</v>
      </c>
      <c r="B4646" t="s">
        <v>20686</v>
      </c>
      <c r="C4646" t="s">
        <v>26233</v>
      </c>
      <c r="D4646" t="s">
        <v>26234</v>
      </c>
      <c r="E4646" t="s">
        <v>26235</v>
      </c>
      <c r="F4646" t="s">
        <v>26236</v>
      </c>
      <c r="G4646" t="s">
        <v>26237</v>
      </c>
      <c r="H4646" t="s">
        <v>4866</v>
      </c>
      <c r="J4646" t="s">
        <v>26238</v>
      </c>
      <c r="K4646" t="s">
        <v>26239</v>
      </c>
      <c r="L4646" t="s">
        <v>303</v>
      </c>
      <c r="M4646" t="s">
        <v>422</v>
      </c>
    </row>
    <row r="4647" spans="1:13" x14ac:dyDescent="0.2">
      <c r="A4647" t="s">
        <v>20685</v>
      </c>
      <c r="B4647" t="s">
        <v>20686</v>
      </c>
      <c r="C4647" t="s">
        <v>26240</v>
      </c>
      <c r="D4647" t="s">
        <v>572</v>
      </c>
      <c r="E4647" t="s">
        <v>573</v>
      </c>
      <c r="F4647" t="s">
        <v>26241</v>
      </c>
      <c r="G4647" t="s">
        <v>22359</v>
      </c>
      <c r="J4647" t="s">
        <v>26242</v>
      </c>
      <c r="K4647" t="s">
        <v>26243</v>
      </c>
      <c r="L4647" t="s">
        <v>303</v>
      </c>
      <c r="M4647" t="s">
        <v>5927</v>
      </c>
    </row>
    <row r="4648" spans="1:13" x14ac:dyDescent="0.2">
      <c r="A4648" t="s">
        <v>20685</v>
      </c>
      <c r="B4648" t="s">
        <v>20686</v>
      </c>
      <c r="C4648" t="s">
        <v>26244</v>
      </c>
      <c r="D4648" t="s">
        <v>26245</v>
      </c>
      <c r="E4648" t="s">
        <v>26246</v>
      </c>
      <c r="F4648" t="s">
        <v>26247</v>
      </c>
      <c r="H4648" t="s">
        <v>4673</v>
      </c>
      <c r="J4648" t="s">
        <v>26248</v>
      </c>
      <c r="K4648" t="s">
        <v>26249</v>
      </c>
      <c r="L4648" t="s">
        <v>303</v>
      </c>
      <c r="M4648" t="s">
        <v>26250</v>
      </c>
    </row>
    <row r="4649" spans="1:13" x14ac:dyDescent="0.2">
      <c r="A4649" t="s">
        <v>20685</v>
      </c>
      <c r="B4649" t="s">
        <v>20686</v>
      </c>
      <c r="C4649" t="s">
        <v>26251</v>
      </c>
      <c r="D4649" t="s">
        <v>25490</v>
      </c>
      <c r="F4649" t="s">
        <v>26252</v>
      </c>
      <c r="G4649" t="s">
        <v>26032</v>
      </c>
      <c r="I4649" t="s">
        <v>4866</v>
      </c>
      <c r="J4649" t="s">
        <v>26253</v>
      </c>
      <c r="K4649" t="s">
        <v>26254</v>
      </c>
      <c r="L4649" t="s">
        <v>303</v>
      </c>
      <c r="M4649" t="s">
        <v>26255</v>
      </c>
    </row>
    <row r="4650" spans="1:13" x14ac:dyDescent="0.2">
      <c r="A4650" t="s">
        <v>20685</v>
      </c>
      <c r="B4650" t="s">
        <v>20686</v>
      </c>
      <c r="C4650" t="s">
        <v>26256</v>
      </c>
      <c r="D4650" t="s">
        <v>26257</v>
      </c>
      <c r="E4650" t="s">
        <v>26258</v>
      </c>
      <c r="F4650" t="s">
        <v>26259</v>
      </c>
      <c r="H4650" t="s">
        <v>4673</v>
      </c>
      <c r="J4650" t="s">
        <v>26260</v>
      </c>
      <c r="K4650" t="s">
        <v>26261</v>
      </c>
      <c r="L4650" t="s">
        <v>303</v>
      </c>
      <c r="M4650" t="s">
        <v>18542</v>
      </c>
    </row>
    <row r="4651" spans="1:13" x14ac:dyDescent="0.2">
      <c r="A4651" t="s">
        <v>20685</v>
      </c>
      <c r="B4651" t="s">
        <v>20686</v>
      </c>
      <c r="C4651" t="s">
        <v>26262</v>
      </c>
      <c r="D4651" t="s">
        <v>26263</v>
      </c>
      <c r="E4651" t="s">
        <v>25535</v>
      </c>
      <c r="F4651" t="s">
        <v>26264</v>
      </c>
      <c r="G4651" t="s">
        <v>26265</v>
      </c>
      <c r="H4651" t="s">
        <v>25648</v>
      </c>
      <c r="I4651" t="s">
        <v>4680</v>
      </c>
      <c r="J4651" t="s">
        <v>26266</v>
      </c>
      <c r="K4651" t="s">
        <v>26267</v>
      </c>
      <c r="L4651" t="s">
        <v>303</v>
      </c>
      <c r="M4651" t="s">
        <v>2436</v>
      </c>
    </row>
    <row r="4652" spans="1:13" x14ac:dyDescent="0.2">
      <c r="A4652" t="s">
        <v>20685</v>
      </c>
      <c r="B4652" t="s">
        <v>20686</v>
      </c>
      <c r="C4652" t="s">
        <v>26268</v>
      </c>
      <c r="D4652" t="s">
        <v>26269</v>
      </c>
      <c r="E4652" t="s">
        <v>26270</v>
      </c>
      <c r="F4652" t="s">
        <v>1137</v>
      </c>
      <c r="G4652" t="s">
        <v>26271</v>
      </c>
      <c r="H4652" t="s">
        <v>26272</v>
      </c>
      <c r="I4652" t="s">
        <v>4680</v>
      </c>
      <c r="J4652" t="s">
        <v>26273</v>
      </c>
      <c r="K4652" t="s">
        <v>26274</v>
      </c>
      <c r="L4652" t="s">
        <v>303</v>
      </c>
      <c r="M4652" t="s">
        <v>26275</v>
      </c>
    </row>
    <row r="4653" spans="1:13" x14ac:dyDescent="0.2">
      <c r="A4653" t="s">
        <v>20685</v>
      </c>
      <c r="B4653" t="s">
        <v>20686</v>
      </c>
      <c r="C4653" t="s">
        <v>26276</v>
      </c>
      <c r="D4653" t="s">
        <v>25568</v>
      </c>
      <c r="E4653" t="s">
        <v>26277</v>
      </c>
      <c r="F4653" t="s">
        <v>26278</v>
      </c>
      <c r="G4653" t="s">
        <v>25598</v>
      </c>
      <c r="H4653" t="s">
        <v>22359</v>
      </c>
      <c r="J4653" t="s">
        <v>26279</v>
      </c>
      <c r="K4653" t="s">
        <v>26280</v>
      </c>
      <c r="L4653" t="s">
        <v>303</v>
      </c>
      <c r="M4653" t="s">
        <v>19982</v>
      </c>
    </row>
    <row r="4654" spans="1:13" x14ac:dyDescent="0.2">
      <c r="A4654" t="s">
        <v>20685</v>
      </c>
      <c r="B4654" t="s">
        <v>20686</v>
      </c>
      <c r="C4654" t="s">
        <v>26281</v>
      </c>
      <c r="D4654" t="s">
        <v>26282</v>
      </c>
      <c r="E4654" t="s">
        <v>26283</v>
      </c>
      <c r="F4654" t="s">
        <v>26284</v>
      </c>
      <c r="H4654" t="s">
        <v>25547</v>
      </c>
      <c r="J4654" t="s">
        <v>26285</v>
      </c>
      <c r="K4654" t="s">
        <v>26286</v>
      </c>
      <c r="L4654" t="s">
        <v>303</v>
      </c>
      <c r="M4654" t="s">
        <v>26287</v>
      </c>
    </row>
    <row r="4655" spans="1:13" x14ac:dyDescent="0.2">
      <c r="A4655" t="s">
        <v>20685</v>
      </c>
      <c r="B4655" t="s">
        <v>20686</v>
      </c>
      <c r="C4655" t="s">
        <v>26288</v>
      </c>
      <c r="D4655" t="s">
        <v>492</v>
      </c>
      <c r="E4655" t="s">
        <v>493</v>
      </c>
      <c r="F4655" t="s">
        <v>26289</v>
      </c>
      <c r="G4655" t="s">
        <v>26290</v>
      </c>
      <c r="H4655" t="s">
        <v>4673</v>
      </c>
      <c r="J4655" t="s">
        <v>26291</v>
      </c>
      <c r="K4655" t="s">
        <v>26292</v>
      </c>
      <c r="L4655" t="s">
        <v>303</v>
      </c>
      <c r="M4655" t="s">
        <v>2725</v>
      </c>
    </row>
    <row r="4656" spans="1:13" x14ac:dyDescent="0.2">
      <c r="A4656" t="s">
        <v>20685</v>
      </c>
      <c r="B4656" t="s">
        <v>20686</v>
      </c>
      <c r="C4656" t="s">
        <v>26293</v>
      </c>
      <c r="D4656" t="s">
        <v>26294</v>
      </c>
      <c r="E4656" t="s">
        <v>25733</v>
      </c>
      <c r="F4656" t="s">
        <v>26295</v>
      </c>
      <c r="G4656" t="s">
        <v>26296</v>
      </c>
      <c r="H4656" t="s">
        <v>25943</v>
      </c>
      <c r="J4656" t="s">
        <v>26297</v>
      </c>
      <c r="K4656" t="s">
        <v>26298</v>
      </c>
      <c r="L4656" t="s">
        <v>303</v>
      </c>
      <c r="M4656" t="s">
        <v>1640</v>
      </c>
    </row>
    <row r="4657" spans="1:13" x14ac:dyDescent="0.2">
      <c r="A4657" t="s">
        <v>20685</v>
      </c>
      <c r="B4657" t="s">
        <v>20686</v>
      </c>
      <c r="C4657" t="s">
        <v>26299</v>
      </c>
      <c r="D4657" t="s">
        <v>572</v>
      </c>
      <c r="E4657" t="s">
        <v>573</v>
      </c>
      <c r="F4657" t="s">
        <v>12967</v>
      </c>
      <c r="G4657" t="s">
        <v>25943</v>
      </c>
      <c r="H4657" t="s">
        <v>4680</v>
      </c>
      <c r="J4657" t="s">
        <v>26300</v>
      </c>
      <c r="K4657" t="s">
        <v>26301</v>
      </c>
      <c r="L4657" t="s">
        <v>303</v>
      </c>
      <c r="M4657" t="s">
        <v>26302</v>
      </c>
    </row>
    <row r="4658" spans="1:13" x14ac:dyDescent="0.2">
      <c r="A4658" t="s">
        <v>20685</v>
      </c>
      <c r="B4658" t="s">
        <v>20686</v>
      </c>
      <c r="C4658" t="s">
        <v>26303</v>
      </c>
      <c r="D4658" t="s">
        <v>1374</v>
      </c>
      <c r="E4658" t="s">
        <v>1375</v>
      </c>
      <c r="F4658" t="s">
        <v>26304</v>
      </c>
      <c r="G4658" t="s">
        <v>26305</v>
      </c>
      <c r="H4658" t="s">
        <v>22359</v>
      </c>
      <c r="J4658" t="s">
        <v>26306</v>
      </c>
      <c r="K4658" t="s">
        <v>26307</v>
      </c>
      <c r="L4658" t="s">
        <v>303</v>
      </c>
      <c r="M4658" t="s">
        <v>8513</v>
      </c>
    </row>
    <row r="4659" spans="1:13" x14ac:dyDescent="0.2">
      <c r="A4659" t="s">
        <v>20685</v>
      </c>
      <c r="B4659" t="s">
        <v>20686</v>
      </c>
      <c r="C4659" t="s">
        <v>26308</v>
      </c>
      <c r="D4659" t="s">
        <v>349</v>
      </c>
      <c r="E4659" t="s">
        <v>424</v>
      </c>
      <c r="F4659" t="s">
        <v>26309</v>
      </c>
      <c r="G4659" t="s">
        <v>26310</v>
      </c>
      <c r="H4659" t="s">
        <v>4673</v>
      </c>
      <c r="J4659" t="s">
        <v>26311</v>
      </c>
      <c r="K4659" t="s">
        <v>26312</v>
      </c>
      <c r="L4659" t="s">
        <v>303</v>
      </c>
      <c r="M4659" t="s">
        <v>3423</v>
      </c>
    </row>
    <row r="4660" spans="1:13" x14ac:dyDescent="0.2">
      <c r="A4660" t="s">
        <v>20685</v>
      </c>
      <c r="B4660" t="s">
        <v>20686</v>
      </c>
      <c r="C4660" t="s">
        <v>26313</v>
      </c>
      <c r="D4660" t="s">
        <v>572</v>
      </c>
      <c r="E4660" t="s">
        <v>573</v>
      </c>
      <c r="F4660" t="s">
        <v>26314</v>
      </c>
      <c r="G4660" t="s">
        <v>26315</v>
      </c>
      <c r="H4660" t="s">
        <v>22359</v>
      </c>
      <c r="J4660" t="s">
        <v>26316</v>
      </c>
      <c r="K4660" t="s">
        <v>26317</v>
      </c>
      <c r="L4660" t="s">
        <v>303</v>
      </c>
      <c r="M4660" t="s">
        <v>1882</v>
      </c>
    </row>
    <row r="4661" spans="1:13" x14ac:dyDescent="0.2">
      <c r="A4661" t="s">
        <v>20685</v>
      </c>
      <c r="B4661" t="s">
        <v>20686</v>
      </c>
      <c r="C4661" t="s">
        <v>26318</v>
      </c>
      <c r="D4661" t="s">
        <v>349</v>
      </c>
      <c r="E4661" t="s">
        <v>1348</v>
      </c>
      <c r="F4661" t="s">
        <v>26319</v>
      </c>
      <c r="G4661" t="s">
        <v>26320</v>
      </c>
      <c r="H4661" t="s">
        <v>4866</v>
      </c>
      <c r="I4661" t="s">
        <v>4680</v>
      </c>
      <c r="J4661" t="s">
        <v>26321</v>
      </c>
      <c r="K4661" t="s">
        <v>26322</v>
      </c>
      <c r="L4661" t="s">
        <v>303</v>
      </c>
      <c r="M4661" t="s">
        <v>19837</v>
      </c>
    </row>
    <row r="4662" spans="1:13" x14ac:dyDescent="0.2">
      <c r="A4662" t="s">
        <v>20685</v>
      </c>
      <c r="B4662" t="s">
        <v>20686</v>
      </c>
      <c r="C4662" t="s">
        <v>26323</v>
      </c>
      <c r="D4662" t="s">
        <v>492</v>
      </c>
      <c r="E4662" t="s">
        <v>493</v>
      </c>
      <c r="F4662" t="s">
        <v>26324</v>
      </c>
      <c r="G4662" t="s">
        <v>23421</v>
      </c>
      <c r="H4662" t="s">
        <v>4680</v>
      </c>
      <c r="J4662" t="s">
        <v>26325</v>
      </c>
      <c r="K4662" t="s">
        <v>26326</v>
      </c>
      <c r="L4662" t="s">
        <v>303</v>
      </c>
      <c r="M4662" t="s">
        <v>26327</v>
      </c>
    </row>
    <row r="4663" spans="1:13" x14ac:dyDescent="0.2">
      <c r="A4663" t="s">
        <v>20685</v>
      </c>
      <c r="B4663" t="s">
        <v>20686</v>
      </c>
      <c r="C4663" t="s">
        <v>26328</v>
      </c>
      <c r="D4663" t="s">
        <v>492</v>
      </c>
      <c r="E4663" t="s">
        <v>493</v>
      </c>
      <c r="F4663" t="s">
        <v>26329</v>
      </c>
      <c r="G4663" t="s">
        <v>26330</v>
      </c>
      <c r="H4663" t="s">
        <v>4673</v>
      </c>
      <c r="J4663" t="s">
        <v>26331</v>
      </c>
      <c r="K4663" t="s">
        <v>26332</v>
      </c>
      <c r="L4663" t="s">
        <v>303</v>
      </c>
      <c r="M4663" t="s">
        <v>2054</v>
      </c>
    </row>
    <row r="4664" spans="1:13" x14ac:dyDescent="0.2">
      <c r="A4664" t="s">
        <v>20685</v>
      </c>
      <c r="B4664" t="s">
        <v>20686</v>
      </c>
      <c r="C4664" t="s">
        <v>26333</v>
      </c>
      <c r="D4664" t="s">
        <v>572</v>
      </c>
      <c r="E4664" t="s">
        <v>573</v>
      </c>
      <c r="F4664" t="s">
        <v>26334</v>
      </c>
      <c r="H4664" t="s">
        <v>22359</v>
      </c>
      <c r="J4664" t="s">
        <v>26335</v>
      </c>
      <c r="K4664" t="s">
        <v>26336</v>
      </c>
      <c r="L4664" t="s">
        <v>303</v>
      </c>
      <c r="M4664" t="s">
        <v>5402</v>
      </c>
    </row>
    <row r="4665" spans="1:13" x14ac:dyDescent="0.2">
      <c r="A4665" t="s">
        <v>20685</v>
      </c>
      <c r="B4665" t="s">
        <v>20686</v>
      </c>
      <c r="C4665" t="s">
        <v>26337</v>
      </c>
      <c r="D4665" t="s">
        <v>394</v>
      </c>
      <c r="E4665" t="s">
        <v>499</v>
      </c>
      <c r="F4665" t="s">
        <v>1102</v>
      </c>
      <c r="G4665" t="s">
        <v>26338</v>
      </c>
      <c r="H4665" t="s">
        <v>4673</v>
      </c>
      <c r="J4665" t="s">
        <v>26339</v>
      </c>
      <c r="K4665" t="s">
        <v>26340</v>
      </c>
      <c r="L4665" t="s">
        <v>303</v>
      </c>
      <c r="M4665" t="s">
        <v>26341</v>
      </c>
    </row>
    <row r="4666" spans="1:13" x14ac:dyDescent="0.2">
      <c r="A4666" t="s">
        <v>20685</v>
      </c>
      <c r="B4666" t="s">
        <v>20686</v>
      </c>
      <c r="C4666" t="s">
        <v>26342</v>
      </c>
      <c r="D4666" t="s">
        <v>295</v>
      </c>
      <c r="E4666" t="s">
        <v>296</v>
      </c>
      <c r="F4666" t="s">
        <v>26343</v>
      </c>
      <c r="H4666" t="s">
        <v>22359</v>
      </c>
      <c r="J4666" t="s">
        <v>26344</v>
      </c>
      <c r="K4666" t="s">
        <v>26345</v>
      </c>
      <c r="L4666" t="s">
        <v>303</v>
      </c>
      <c r="M4666" t="s">
        <v>1841</v>
      </c>
    </row>
    <row r="4667" spans="1:13" x14ac:dyDescent="0.2">
      <c r="A4667" t="s">
        <v>20685</v>
      </c>
      <c r="B4667" t="s">
        <v>20686</v>
      </c>
      <c r="C4667" t="s">
        <v>26346</v>
      </c>
      <c r="D4667" t="s">
        <v>26347</v>
      </c>
      <c r="E4667" t="s">
        <v>26348</v>
      </c>
      <c r="F4667" t="s">
        <v>26349</v>
      </c>
      <c r="H4667" t="s">
        <v>4673</v>
      </c>
      <c r="J4667" t="s">
        <v>26350</v>
      </c>
      <c r="K4667" t="s">
        <v>26351</v>
      </c>
      <c r="L4667" t="s">
        <v>303</v>
      </c>
      <c r="M4667" t="s">
        <v>26352</v>
      </c>
    </row>
    <row r="4668" spans="1:13" x14ac:dyDescent="0.2">
      <c r="A4668" t="s">
        <v>20685</v>
      </c>
      <c r="B4668" t="s">
        <v>20686</v>
      </c>
      <c r="C4668" t="s">
        <v>26353</v>
      </c>
      <c r="D4668" t="s">
        <v>26354</v>
      </c>
      <c r="E4668" t="s">
        <v>26355</v>
      </c>
      <c r="F4668" t="s">
        <v>26356</v>
      </c>
      <c r="G4668" t="s">
        <v>26357</v>
      </c>
      <c r="H4668" t="s">
        <v>4673</v>
      </c>
      <c r="J4668" t="s">
        <v>26358</v>
      </c>
      <c r="K4668" t="s">
        <v>26359</v>
      </c>
      <c r="L4668" t="s">
        <v>303</v>
      </c>
      <c r="M4668" t="s">
        <v>21787</v>
      </c>
    </row>
    <row r="4669" spans="1:13" x14ac:dyDescent="0.2">
      <c r="A4669" t="s">
        <v>20685</v>
      </c>
      <c r="B4669" t="s">
        <v>20686</v>
      </c>
      <c r="C4669" t="s">
        <v>26360</v>
      </c>
      <c r="D4669" t="s">
        <v>572</v>
      </c>
      <c r="E4669" t="s">
        <v>573</v>
      </c>
      <c r="F4669" t="s">
        <v>26361</v>
      </c>
      <c r="H4669" t="s">
        <v>22359</v>
      </c>
      <c r="J4669" t="s">
        <v>26362</v>
      </c>
      <c r="K4669" t="s">
        <v>26363</v>
      </c>
      <c r="L4669" t="s">
        <v>303</v>
      </c>
      <c r="M4669" t="s">
        <v>1437</v>
      </c>
    </row>
    <row r="4670" spans="1:13" x14ac:dyDescent="0.2">
      <c r="A4670" t="s">
        <v>20685</v>
      </c>
      <c r="B4670" t="s">
        <v>20686</v>
      </c>
      <c r="C4670" t="s">
        <v>26364</v>
      </c>
      <c r="D4670" t="s">
        <v>25645</v>
      </c>
      <c r="E4670" t="s">
        <v>25535</v>
      </c>
      <c r="F4670" t="s">
        <v>26365</v>
      </c>
      <c r="G4670" t="s">
        <v>25648</v>
      </c>
      <c r="H4670" t="s">
        <v>4680</v>
      </c>
      <c r="J4670" t="s">
        <v>26366</v>
      </c>
      <c r="K4670" t="s">
        <v>26367</v>
      </c>
      <c r="L4670" t="s">
        <v>303</v>
      </c>
      <c r="M4670" t="s">
        <v>20147</v>
      </c>
    </row>
    <row r="4671" spans="1:13" x14ac:dyDescent="0.2">
      <c r="A4671" t="s">
        <v>20685</v>
      </c>
      <c r="B4671" t="s">
        <v>20686</v>
      </c>
      <c r="C4671" t="s">
        <v>26368</v>
      </c>
      <c r="D4671" t="s">
        <v>26369</v>
      </c>
      <c r="E4671" t="s">
        <v>1375</v>
      </c>
      <c r="F4671" t="s">
        <v>26370</v>
      </c>
      <c r="G4671" t="s">
        <v>26371</v>
      </c>
      <c r="H4671" t="s">
        <v>22359</v>
      </c>
      <c r="J4671" t="s">
        <v>26372</v>
      </c>
      <c r="K4671" t="s">
        <v>26373</v>
      </c>
      <c r="L4671" t="s">
        <v>303</v>
      </c>
      <c r="M4671" t="s">
        <v>12224</v>
      </c>
    </row>
    <row r="4672" spans="1:13" x14ac:dyDescent="0.2">
      <c r="A4672" t="s">
        <v>20685</v>
      </c>
      <c r="B4672" t="s">
        <v>20686</v>
      </c>
      <c r="C4672" t="s">
        <v>26374</v>
      </c>
      <c r="D4672" t="s">
        <v>26375</v>
      </c>
      <c r="E4672" t="s">
        <v>26376</v>
      </c>
      <c r="F4672" t="s">
        <v>26377</v>
      </c>
      <c r="H4672" t="s">
        <v>25724</v>
      </c>
      <c r="J4672" t="s">
        <v>26378</v>
      </c>
      <c r="K4672" t="s">
        <v>26379</v>
      </c>
      <c r="L4672" t="s">
        <v>303</v>
      </c>
      <c r="M4672" t="s">
        <v>7965</v>
      </c>
    </row>
    <row r="4673" spans="1:13" x14ac:dyDescent="0.2">
      <c r="A4673" t="s">
        <v>20685</v>
      </c>
      <c r="B4673" t="s">
        <v>20686</v>
      </c>
      <c r="C4673" t="s">
        <v>26380</v>
      </c>
      <c r="D4673" t="s">
        <v>572</v>
      </c>
      <c r="E4673" t="s">
        <v>573</v>
      </c>
      <c r="F4673" t="s">
        <v>26381</v>
      </c>
      <c r="G4673" t="s">
        <v>26382</v>
      </c>
      <c r="H4673" t="s">
        <v>25943</v>
      </c>
      <c r="I4673" t="s">
        <v>4680</v>
      </c>
      <c r="J4673" t="s">
        <v>26383</v>
      </c>
      <c r="K4673" t="s">
        <v>26384</v>
      </c>
      <c r="L4673" t="s">
        <v>303</v>
      </c>
      <c r="M4673" t="s">
        <v>8146</v>
      </c>
    </row>
    <row r="4674" spans="1:13" x14ac:dyDescent="0.2">
      <c r="A4674" t="s">
        <v>20685</v>
      </c>
      <c r="B4674" t="s">
        <v>20686</v>
      </c>
      <c r="C4674" t="s">
        <v>26385</v>
      </c>
      <c r="D4674" t="s">
        <v>26386</v>
      </c>
      <c r="E4674" t="s">
        <v>26387</v>
      </c>
      <c r="F4674" t="s">
        <v>26388</v>
      </c>
      <c r="H4674" t="s">
        <v>22359</v>
      </c>
      <c r="J4674" t="s">
        <v>26389</v>
      </c>
      <c r="K4674" t="s">
        <v>26390</v>
      </c>
      <c r="L4674" t="s">
        <v>303</v>
      </c>
      <c r="M4674" t="s">
        <v>26391</v>
      </c>
    </row>
    <row r="4675" spans="1:13" x14ac:dyDescent="0.2">
      <c r="A4675" t="s">
        <v>20685</v>
      </c>
      <c r="B4675" t="s">
        <v>20686</v>
      </c>
      <c r="C4675" t="s">
        <v>26392</v>
      </c>
      <c r="D4675" t="s">
        <v>572</v>
      </c>
      <c r="E4675" t="s">
        <v>573</v>
      </c>
      <c r="F4675" t="s">
        <v>26393</v>
      </c>
      <c r="G4675" t="s">
        <v>26394</v>
      </c>
      <c r="H4675" t="s">
        <v>4673</v>
      </c>
      <c r="I4675" t="s">
        <v>4680</v>
      </c>
      <c r="J4675" t="s">
        <v>26395</v>
      </c>
      <c r="K4675" t="s">
        <v>26396</v>
      </c>
      <c r="L4675" t="s">
        <v>303</v>
      </c>
      <c r="M4675" t="s">
        <v>5927</v>
      </c>
    </row>
    <row r="4676" spans="1:13" x14ac:dyDescent="0.2">
      <c r="A4676" t="s">
        <v>20685</v>
      </c>
      <c r="B4676" t="s">
        <v>20686</v>
      </c>
      <c r="C4676" t="s">
        <v>26397</v>
      </c>
      <c r="D4676" t="s">
        <v>26257</v>
      </c>
      <c r="E4676" t="s">
        <v>26398</v>
      </c>
      <c r="F4676" t="s">
        <v>26399</v>
      </c>
      <c r="G4676" t="s">
        <v>26400</v>
      </c>
      <c r="H4676" t="s">
        <v>25963</v>
      </c>
      <c r="I4676" t="s">
        <v>4680</v>
      </c>
      <c r="J4676" t="s">
        <v>26401</v>
      </c>
      <c r="K4676" t="s">
        <v>26402</v>
      </c>
      <c r="L4676" t="s">
        <v>303</v>
      </c>
      <c r="M4676" t="s">
        <v>1863</v>
      </c>
    </row>
    <row r="4677" spans="1:13" x14ac:dyDescent="0.2">
      <c r="A4677" t="s">
        <v>20685</v>
      </c>
      <c r="B4677" t="s">
        <v>20686</v>
      </c>
      <c r="C4677" t="s">
        <v>26403</v>
      </c>
      <c r="D4677" t="s">
        <v>349</v>
      </c>
      <c r="E4677" t="s">
        <v>424</v>
      </c>
      <c r="F4677" t="s">
        <v>1137</v>
      </c>
      <c r="G4677" t="s">
        <v>26404</v>
      </c>
      <c r="H4677" t="s">
        <v>26405</v>
      </c>
      <c r="J4677" t="s">
        <v>26406</v>
      </c>
      <c r="K4677" t="s">
        <v>26407</v>
      </c>
      <c r="L4677" t="s">
        <v>303</v>
      </c>
      <c r="M4677" t="s">
        <v>8293</v>
      </c>
    </row>
    <row r="4678" spans="1:13" x14ac:dyDescent="0.2">
      <c r="A4678" t="s">
        <v>20685</v>
      </c>
      <c r="B4678" t="s">
        <v>20686</v>
      </c>
      <c r="C4678" t="s">
        <v>26408</v>
      </c>
      <c r="D4678" t="s">
        <v>26409</v>
      </c>
      <c r="E4678" t="s">
        <v>26410</v>
      </c>
      <c r="F4678" t="s">
        <v>26411</v>
      </c>
      <c r="G4678" t="s">
        <v>26412</v>
      </c>
      <c r="H4678" t="s">
        <v>4665</v>
      </c>
      <c r="I4678" t="s">
        <v>4680</v>
      </c>
      <c r="J4678" t="s">
        <v>26413</v>
      </c>
      <c r="K4678" t="s">
        <v>26414</v>
      </c>
      <c r="L4678" t="s">
        <v>303</v>
      </c>
      <c r="M4678" t="s">
        <v>6214</v>
      </c>
    </row>
    <row r="4679" spans="1:13" x14ac:dyDescent="0.2">
      <c r="A4679" t="s">
        <v>20685</v>
      </c>
      <c r="B4679" t="s">
        <v>20686</v>
      </c>
      <c r="C4679" t="s">
        <v>26415</v>
      </c>
      <c r="D4679" t="s">
        <v>492</v>
      </c>
      <c r="E4679" t="s">
        <v>493</v>
      </c>
      <c r="F4679" t="s">
        <v>11364</v>
      </c>
      <c r="G4679" t="s">
        <v>26416</v>
      </c>
      <c r="H4679" t="s">
        <v>4673</v>
      </c>
      <c r="J4679" t="s">
        <v>26417</v>
      </c>
      <c r="K4679" t="s">
        <v>26418</v>
      </c>
      <c r="L4679" t="s">
        <v>303</v>
      </c>
      <c r="M4679" t="s">
        <v>1581</v>
      </c>
    </row>
    <row r="4680" spans="1:13" x14ac:dyDescent="0.2">
      <c r="A4680" t="s">
        <v>20685</v>
      </c>
      <c r="B4680" t="s">
        <v>20686</v>
      </c>
      <c r="C4680" t="s">
        <v>26419</v>
      </c>
      <c r="D4680" t="s">
        <v>513</v>
      </c>
      <c r="F4680" t="s">
        <v>26420</v>
      </c>
      <c r="G4680" t="s">
        <v>22359</v>
      </c>
      <c r="J4680" t="s">
        <v>26421</v>
      </c>
      <c r="K4680" t="s">
        <v>26422</v>
      </c>
      <c r="L4680" t="s">
        <v>303</v>
      </c>
      <c r="M4680" t="s">
        <v>2686</v>
      </c>
    </row>
    <row r="4681" spans="1:13" x14ac:dyDescent="0.2">
      <c r="A4681" t="s">
        <v>20685</v>
      </c>
      <c r="B4681" t="s">
        <v>20686</v>
      </c>
      <c r="C4681" t="s">
        <v>26423</v>
      </c>
      <c r="D4681" t="s">
        <v>844</v>
      </c>
      <c r="E4681" t="s">
        <v>296</v>
      </c>
      <c r="F4681" t="s">
        <v>26424</v>
      </c>
      <c r="G4681" t="s">
        <v>26425</v>
      </c>
      <c r="H4681" t="s">
        <v>22359</v>
      </c>
      <c r="J4681" t="s">
        <v>26426</v>
      </c>
      <c r="K4681" t="s">
        <v>26427</v>
      </c>
      <c r="L4681" t="s">
        <v>303</v>
      </c>
      <c r="M4681" t="s">
        <v>1598</v>
      </c>
    </row>
    <row r="4682" spans="1:13" x14ac:dyDescent="0.2">
      <c r="A4682" t="s">
        <v>20685</v>
      </c>
      <c r="B4682" t="s">
        <v>20686</v>
      </c>
      <c r="C4682" t="s">
        <v>26428</v>
      </c>
      <c r="D4682" t="s">
        <v>26429</v>
      </c>
      <c r="F4682" t="s">
        <v>26430</v>
      </c>
      <c r="G4682" t="s">
        <v>4749</v>
      </c>
      <c r="H4682" t="s">
        <v>4680</v>
      </c>
      <c r="J4682" t="s">
        <v>26431</v>
      </c>
      <c r="K4682" t="s">
        <v>26432</v>
      </c>
      <c r="L4682" t="s">
        <v>303</v>
      </c>
      <c r="M4682" t="s">
        <v>422</v>
      </c>
    </row>
    <row r="4683" spans="1:13" x14ac:dyDescent="0.2">
      <c r="A4683" t="s">
        <v>20685</v>
      </c>
      <c r="B4683" t="s">
        <v>20686</v>
      </c>
      <c r="C4683" t="s">
        <v>26433</v>
      </c>
      <c r="D4683" t="s">
        <v>572</v>
      </c>
      <c r="E4683" t="s">
        <v>573</v>
      </c>
      <c r="F4683" t="s">
        <v>26434</v>
      </c>
      <c r="G4683" t="s">
        <v>25968</v>
      </c>
      <c r="H4683" t="s">
        <v>4680</v>
      </c>
      <c r="J4683" t="s">
        <v>26435</v>
      </c>
      <c r="K4683" t="s">
        <v>26436</v>
      </c>
      <c r="L4683" t="s">
        <v>303</v>
      </c>
      <c r="M4683" t="s">
        <v>5927</v>
      </c>
    </row>
    <row r="4684" spans="1:13" x14ac:dyDescent="0.2">
      <c r="A4684" t="s">
        <v>20685</v>
      </c>
      <c r="B4684" t="s">
        <v>20686</v>
      </c>
      <c r="C4684" t="s">
        <v>26437</v>
      </c>
      <c r="D4684" t="s">
        <v>572</v>
      </c>
      <c r="E4684" t="s">
        <v>573</v>
      </c>
      <c r="F4684" t="s">
        <v>26438</v>
      </c>
      <c r="H4684" t="s">
        <v>22359</v>
      </c>
      <c r="J4684" t="s">
        <v>26439</v>
      </c>
      <c r="K4684" t="s">
        <v>26440</v>
      </c>
      <c r="L4684" t="s">
        <v>303</v>
      </c>
      <c r="M4684" t="s">
        <v>1882</v>
      </c>
    </row>
    <row r="4685" spans="1:13" x14ac:dyDescent="0.2">
      <c r="A4685" t="s">
        <v>20685</v>
      </c>
      <c r="B4685" t="s">
        <v>20686</v>
      </c>
      <c r="C4685" t="s">
        <v>26441</v>
      </c>
      <c r="D4685" t="s">
        <v>295</v>
      </c>
      <c r="E4685" t="s">
        <v>296</v>
      </c>
      <c r="F4685" t="s">
        <v>26442</v>
      </c>
      <c r="G4685" t="s">
        <v>26443</v>
      </c>
      <c r="H4685" t="s">
        <v>26444</v>
      </c>
      <c r="J4685" t="s">
        <v>26445</v>
      </c>
      <c r="K4685" t="s">
        <v>26446</v>
      </c>
      <c r="L4685" t="s">
        <v>303</v>
      </c>
      <c r="M4685" t="s">
        <v>1841</v>
      </c>
    </row>
    <row r="4686" spans="1:13" x14ac:dyDescent="0.2">
      <c r="A4686" t="s">
        <v>20685</v>
      </c>
      <c r="B4686" t="s">
        <v>20686</v>
      </c>
      <c r="C4686" t="s">
        <v>26447</v>
      </c>
      <c r="D4686" t="s">
        <v>401</v>
      </c>
      <c r="E4686" t="s">
        <v>402</v>
      </c>
      <c r="F4686" t="s">
        <v>26448</v>
      </c>
      <c r="H4686" t="s">
        <v>4673</v>
      </c>
      <c r="J4686" t="s">
        <v>26449</v>
      </c>
      <c r="K4686" t="s">
        <v>26450</v>
      </c>
      <c r="L4686" t="s">
        <v>303</v>
      </c>
      <c r="M4686" t="s">
        <v>14102</v>
      </c>
    </row>
    <row r="4687" spans="1:13" x14ac:dyDescent="0.2">
      <c r="A4687" t="s">
        <v>20685</v>
      </c>
      <c r="B4687" t="s">
        <v>20686</v>
      </c>
      <c r="C4687" t="s">
        <v>26451</v>
      </c>
      <c r="D4687" t="s">
        <v>26452</v>
      </c>
      <c r="E4687" t="s">
        <v>26453</v>
      </c>
      <c r="F4687" t="s">
        <v>26454</v>
      </c>
      <c r="G4687" t="s">
        <v>4694</v>
      </c>
      <c r="H4687" t="s">
        <v>4656</v>
      </c>
      <c r="J4687" t="s">
        <v>26172</v>
      </c>
      <c r="K4687" t="s">
        <v>26455</v>
      </c>
      <c r="L4687" t="s">
        <v>303</v>
      </c>
      <c r="M4687" t="s">
        <v>20374</v>
      </c>
    </row>
    <row r="4688" spans="1:13" x14ac:dyDescent="0.2">
      <c r="A4688" t="s">
        <v>20685</v>
      </c>
      <c r="B4688" t="s">
        <v>20686</v>
      </c>
      <c r="C4688" t="s">
        <v>26456</v>
      </c>
      <c r="D4688" t="s">
        <v>26457</v>
      </c>
      <c r="E4688" t="s">
        <v>26163</v>
      </c>
      <c r="F4688" t="s">
        <v>26458</v>
      </c>
      <c r="H4688" t="s">
        <v>4771</v>
      </c>
      <c r="J4688" t="s">
        <v>26459</v>
      </c>
      <c r="K4688" t="s">
        <v>26460</v>
      </c>
      <c r="L4688" t="s">
        <v>303</v>
      </c>
      <c r="M4688" t="s">
        <v>26461</v>
      </c>
    </row>
    <row r="4689" spans="1:13" x14ac:dyDescent="0.2">
      <c r="A4689" t="s">
        <v>20685</v>
      </c>
      <c r="B4689" t="s">
        <v>20686</v>
      </c>
      <c r="C4689" t="s">
        <v>26462</v>
      </c>
      <c r="D4689" t="s">
        <v>349</v>
      </c>
      <c r="E4689" t="s">
        <v>1348</v>
      </c>
      <c r="F4689" t="s">
        <v>26463</v>
      </c>
      <c r="G4689" t="s">
        <v>26464</v>
      </c>
      <c r="H4689" t="s">
        <v>25943</v>
      </c>
      <c r="I4689" t="s">
        <v>4680</v>
      </c>
      <c r="J4689" t="s">
        <v>26465</v>
      </c>
      <c r="K4689" t="s">
        <v>26466</v>
      </c>
      <c r="L4689" t="s">
        <v>303</v>
      </c>
      <c r="M4689" t="s">
        <v>26467</v>
      </c>
    </row>
    <row r="4690" spans="1:13" x14ac:dyDescent="0.2">
      <c r="A4690" t="s">
        <v>20685</v>
      </c>
      <c r="B4690" t="s">
        <v>20686</v>
      </c>
      <c r="C4690" t="s">
        <v>26468</v>
      </c>
      <c r="D4690" t="s">
        <v>26469</v>
      </c>
      <c r="E4690" t="s">
        <v>26470</v>
      </c>
      <c r="F4690" t="s">
        <v>26471</v>
      </c>
      <c r="G4690" t="s">
        <v>25668</v>
      </c>
      <c r="J4690" t="s">
        <v>26472</v>
      </c>
      <c r="K4690" t="s">
        <v>26473</v>
      </c>
      <c r="L4690" t="s">
        <v>303</v>
      </c>
      <c r="M4690" t="s">
        <v>9885</v>
      </c>
    </row>
    <row r="4691" spans="1:13" x14ac:dyDescent="0.2">
      <c r="A4691" t="s">
        <v>20685</v>
      </c>
      <c r="B4691" t="s">
        <v>20686</v>
      </c>
      <c r="C4691" t="s">
        <v>26474</v>
      </c>
      <c r="D4691" t="s">
        <v>1837</v>
      </c>
      <c r="E4691" t="s">
        <v>1375</v>
      </c>
      <c r="F4691" t="s">
        <v>26475</v>
      </c>
      <c r="G4691" t="s">
        <v>26476</v>
      </c>
      <c r="H4691" t="s">
        <v>4866</v>
      </c>
      <c r="I4691" t="s">
        <v>4680</v>
      </c>
      <c r="J4691" t="s">
        <v>26477</v>
      </c>
      <c r="K4691" t="s">
        <v>26478</v>
      </c>
      <c r="L4691" t="s">
        <v>303</v>
      </c>
      <c r="M4691" t="s">
        <v>12245</v>
      </c>
    </row>
    <row r="4692" spans="1:13" x14ac:dyDescent="0.2">
      <c r="A4692" t="s">
        <v>20685</v>
      </c>
      <c r="B4692" t="s">
        <v>20686</v>
      </c>
      <c r="C4692" t="s">
        <v>26479</v>
      </c>
      <c r="D4692" t="s">
        <v>349</v>
      </c>
      <c r="E4692" t="s">
        <v>424</v>
      </c>
      <c r="F4692" t="s">
        <v>26480</v>
      </c>
      <c r="G4692" t="s">
        <v>26481</v>
      </c>
      <c r="H4692" t="s">
        <v>4866</v>
      </c>
      <c r="J4692" t="s">
        <v>26482</v>
      </c>
      <c r="K4692" t="s">
        <v>26483</v>
      </c>
      <c r="L4692" t="s">
        <v>303</v>
      </c>
      <c r="M4692" t="s">
        <v>19837</v>
      </c>
    </row>
    <row r="4693" spans="1:13" x14ac:dyDescent="0.2">
      <c r="A4693" t="s">
        <v>20685</v>
      </c>
      <c r="B4693" t="s">
        <v>20686</v>
      </c>
      <c r="C4693" t="s">
        <v>26484</v>
      </c>
      <c r="D4693" t="s">
        <v>1837</v>
      </c>
      <c r="E4693" t="s">
        <v>1375</v>
      </c>
      <c r="F4693" t="s">
        <v>26485</v>
      </c>
      <c r="G4693" t="s">
        <v>26147</v>
      </c>
      <c r="H4693" t="s">
        <v>22359</v>
      </c>
      <c r="J4693" t="s">
        <v>26486</v>
      </c>
      <c r="K4693" t="s">
        <v>26487</v>
      </c>
      <c r="L4693" t="s">
        <v>303</v>
      </c>
      <c r="M4693" t="s">
        <v>12629</v>
      </c>
    </row>
    <row r="4694" spans="1:13" x14ac:dyDescent="0.2">
      <c r="A4694" t="s">
        <v>20685</v>
      </c>
      <c r="B4694" t="s">
        <v>20686</v>
      </c>
      <c r="C4694" t="s">
        <v>26488</v>
      </c>
      <c r="D4694" t="s">
        <v>26489</v>
      </c>
      <c r="E4694" t="s">
        <v>26490</v>
      </c>
      <c r="F4694" t="s">
        <v>26491</v>
      </c>
      <c r="G4694" t="s">
        <v>26492</v>
      </c>
      <c r="H4694" t="s">
        <v>4673</v>
      </c>
      <c r="J4694" t="s">
        <v>26493</v>
      </c>
      <c r="K4694" t="s">
        <v>26494</v>
      </c>
      <c r="L4694" t="s">
        <v>303</v>
      </c>
      <c r="M4694" t="s">
        <v>26495</v>
      </c>
    </row>
    <row r="4695" spans="1:13" x14ac:dyDescent="0.2">
      <c r="A4695" t="s">
        <v>20685</v>
      </c>
      <c r="B4695" t="s">
        <v>20686</v>
      </c>
      <c r="C4695" t="s">
        <v>26496</v>
      </c>
      <c r="D4695" t="s">
        <v>394</v>
      </c>
      <c r="E4695" t="s">
        <v>1809</v>
      </c>
      <c r="F4695" t="s">
        <v>4912</v>
      </c>
      <c r="G4695" t="s">
        <v>25963</v>
      </c>
      <c r="H4695" t="s">
        <v>4656</v>
      </c>
      <c r="I4695" t="s">
        <v>4680</v>
      </c>
      <c r="J4695" t="s">
        <v>26497</v>
      </c>
      <c r="K4695" t="s">
        <v>26498</v>
      </c>
      <c r="L4695" t="s">
        <v>303</v>
      </c>
      <c r="M4695" t="s">
        <v>19760</v>
      </c>
    </row>
    <row r="4696" spans="1:13" x14ac:dyDescent="0.2">
      <c r="A4696" t="s">
        <v>20685</v>
      </c>
      <c r="B4696" t="s">
        <v>20686</v>
      </c>
      <c r="C4696" t="s">
        <v>26499</v>
      </c>
      <c r="D4696" t="s">
        <v>349</v>
      </c>
      <c r="E4696" t="s">
        <v>424</v>
      </c>
      <c r="F4696" t="s">
        <v>18803</v>
      </c>
      <c r="G4696" t="s">
        <v>26405</v>
      </c>
      <c r="H4696" t="s">
        <v>22359</v>
      </c>
      <c r="J4696" t="s">
        <v>26500</v>
      </c>
      <c r="K4696" t="s">
        <v>26501</v>
      </c>
      <c r="L4696" t="s">
        <v>303</v>
      </c>
      <c r="M4696" t="s">
        <v>24505</v>
      </c>
    </row>
    <row r="4697" spans="1:13" x14ac:dyDescent="0.2">
      <c r="A4697" t="s">
        <v>20685</v>
      </c>
      <c r="B4697" t="s">
        <v>20686</v>
      </c>
      <c r="C4697" t="s">
        <v>26502</v>
      </c>
      <c r="D4697" t="s">
        <v>564</v>
      </c>
      <c r="E4697" t="s">
        <v>296</v>
      </c>
      <c r="F4697" t="s">
        <v>484</v>
      </c>
      <c r="G4697" t="s">
        <v>26503</v>
      </c>
      <c r="H4697" t="s">
        <v>26504</v>
      </c>
      <c r="I4697" t="s">
        <v>4866</v>
      </c>
      <c r="J4697" t="s">
        <v>26505</v>
      </c>
      <c r="K4697" t="s">
        <v>26506</v>
      </c>
      <c r="L4697" t="s">
        <v>303</v>
      </c>
      <c r="M4697" t="s">
        <v>4802</v>
      </c>
    </row>
    <row r="4698" spans="1:13" x14ac:dyDescent="0.2">
      <c r="A4698" t="s">
        <v>20685</v>
      </c>
      <c r="B4698" t="s">
        <v>20686</v>
      </c>
      <c r="C4698" t="s">
        <v>26507</v>
      </c>
      <c r="D4698" t="s">
        <v>492</v>
      </c>
      <c r="E4698" t="s">
        <v>493</v>
      </c>
      <c r="F4698" t="s">
        <v>26508</v>
      </c>
      <c r="G4698" t="s">
        <v>26509</v>
      </c>
      <c r="H4698" t="s">
        <v>4673</v>
      </c>
      <c r="J4698" t="s">
        <v>26510</v>
      </c>
      <c r="K4698" t="s">
        <v>26511</v>
      </c>
      <c r="L4698" t="s">
        <v>303</v>
      </c>
      <c r="M4698" t="s">
        <v>26512</v>
      </c>
    </row>
    <row r="4699" spans="1:13" x14ac:dyDescent="0.2">
      <c r="A4699" t="s">
        <v>20685</v>
      </c>
      <c r="B4699" t="s">
        <v>20686</v>
      </c>
      <c r="C4699" t="s">
        <v>26513</v>
      </c>
      <c r="D4699" t="s">
        <v>572</v>
      </c>
      <c r="E4699" t="s">
        <v>573</v>
      </c>
      <c r="F4699" t="s">
        <v>26514</v>
      </c>
      <c r="G4699" t="s">
        <v>26515</v>
      </c>
      <c r="H4699" t="s">
        <v>22359</v>
      </c>
      <c r="J4699" t="s">
        <v>26516</v>
      </c>
      <c r="K4699" t="s">
        <v>26517</v>
      </c>
      <c r="L4699" t="s">
        <v>303</v>
      </c>
      <c r="M4699" t="s">
        <v>1437</v>
      </c>
    </row>
    <row r="4700" spans="1:13" x14ac:dyDescent="0.2">
      <c r="A4700" t="s">
        <v>20685</v>
      </c>
      <c r="B4700" t="s">
        <v>20686</v>
      </c>
      <c r="C4700" t="s">
        <v>26518</v>
      </c>
      <c r="D4700" t="s">
        <v>26519</v>
      </c>
      <c r="E4700" t="s">
        <v>26520</v>
      </c>
      <c r="F4700" t="s">
        <v>26521</v>
      </c>
      <c r="H4700" t="s">
        <v>22359</v>
      </c>
      <c r="J4700" t="s">
        <v>26522</v>
      </c>
      <c r="K4700" t="s">
        <v>26523</v>
      </c>
      <c r="L4700" t="s">
        <v>303</v>
      </c>
      <c r="M4700" t="s">
        <v>20390</v>
      </c>
    </row>
    <row r="4701" spans="1:13" x14ac:dyDescent="0.2">
      <c r="A4701" t="s">
        <v>20685</v>
      </c>
      <c r="B4701" t="s">
        <v>20686</v>
      </c>
      <c r="C4701" t="s">
        <v>26524</v>
      </c>
      <c r="D4701" t="s">
        <v>26525</v>
      </c>
      <c r="E4701" t="s">
        <v>25535</v>
      </c>
      <c r="F4701" t="s">
        <v>26526</v>
      </c>
      <c r="G4701" t="s">
        <v>26527</v>
      </c>
      <c r="H4701" t="s">
        <v>22359</v>
      </c>
      <c r="J4701" t="s">
        <v>26528</v>
      </c>
      <c r="K4701" t="s">
        <v>26529</v>
      </c>
      <c r="L4701" t="s">
        <v>303</v>
      </c>
      <c r="M4701" t="s">
        <v>3482</v>
      </c>
    </row>
    <row r="4702" spans="1:13" x14ac:dyDescent="0.2">
      <c r="A4702" t="s">
        <v>20685</v>
      </c>
      <c r="B4702" t="s">
        <v>20686</v>
      </c>
      <c r="C4702" t="s">
        <v>26530</v>
      </c>
      <c r="D4702" t="s">
        <v>26531</v>
      </c>
      <c r="E4702" t="s">
        <v>26532</v>
      </c>
      <c r="F4702" t="s">
        <v>26533</v>
      </c>
      <c r="G4702" t="s">
        <v>26534</v>
      </c>
      <c r="H4702" t="s">
        <v>4739</v>
      </c>
      <c r="J4702" t="s">
        <v>26535</v>
      </c>
      <c r="K4702" t="s">
        <v>26536</v>
      </c>
      <c r="L4702" t="s">
        <v>303</v>
      </c>
      <c r="M4702" t="s">
        <v>2906</v>
      </c>
    </row>
    <row r="4703" spans="1:13" x14ac:dyDescent="0.2">
      <c r="A4703" t="s">
        <v>20685</v>
      </c>
      <c r="B4703" t="s">
        <v>20686</v>
      </c>
      <c r="C4703" t="s">
        <v>26537</v>
      </c>
      <c r="D4703" t="s">
        <v>26538</v>
      </c>
      <c r="E4703" t="s">
        <v>26539</v>
      </c>
      <c r="F4703" t="s">
        <v>26540</v>
      </c>
      <c r="G4703" t="s">
        <v>4673</v>
      </c>
      <c r="J4703" t="s">
        <v>26541</v>
      </c>
      <c r="K4703" t="s">
        <v>26542</v>
      </c>
      <c r="L4703" t="s">
        <v>303</v>
      </c>
      <c r="M4703" t="s">
        <v>3733</v>
      </c>
    </row>
    <row r="4704" spans="1:13" x14ac:dyDescent="0.2">
      <c r="A4704" t="s">
        <v>20685</v>
      </c>
      <c r="B4704" t="s">
        <v>20686</v>
      </c>
      <c r="C4704" t="s">
        <v>26543</v>
      </c>
      <c r="D4704" t="s">
        <v>26544</v>
      </c>
      <c r="E4704" t="s">
        <v>26545</v>
      </c>
      <c r="F4704" t="s">
        <v>26546</v>
      </c>
      <c r="G4704" t="s">
        <v>26547</v>
      </c>
      <c r="H4704" t="s">
        <v>25648</v>
      </c>
      <c r="J4704" t="s">
        <v>26548</v>
      </c>
      <c r="K4704" t="s">
        <v>26549</v>
      </c>
      <c r="L4704" t="s">
        <v>303</v>
      </c>
      <c r="M4704" t="s">
        <v>26550</v>
      </c>
    </row>
    <row r="4705" spans="1:13" x14ac:dyDescent="0.2">
      <c r="A4705" t="s">
        <v>20685</v>
      </c>
      <c r="B4705" t="s">
        <v>20686</v>
      </c>
      <c r="C4705" t="s">
        <v>26551</v>
      </c>
      <c r="D4705" t="s">
        <v>26552</v>
      </c>
      <c r="F4705" t="s">
        <v>26553</v>
      </c>
      <c r="G4705" t="s">
        <v>26554</v>
      </c>
      <c r="H4705" t="s">
        <v>4866</v>
      </c>
      <c r="J4705" t="s">
        <v>26555</v>
      </c>
      <c r="K4705" t="s">
        <v>26556</v>
      </c>
      <c r="L4705" t="s">
        <v>303</v>
      </c>
      <c r="M4705" t="s">
        <v>8146</v>
      </c>
    </row>
    <row r="4706" spans="1:13" x14ac:dyDescent="0.2">
      <c r="A4706" t="s">
        <v>20685</v>
      </c>
      <c r="B4706" t="s">
        <v>20686</v>
      </c>
      <c r="C4706" t="s">
        <v>26557</v>
      </c>
      <c r="D4706" t="s">
        <v>25810</v>
      </c>
      <c r="E4706" t="s">
        <v>21082</v>
      </c>
      <c r="F4706" t="s">
        <v>26558</v>
      </c>
      <c r="G4706" t="s">
        <v>26559</v>
      </c>
      <c r="H4706" t="s">
        <v>4673</v>
      </c>
      <c r="J4706" t="s">
        <v>26560</v>
      </c>
      <c r="K4706" t="s">
        <v>26561</v>
      </c>
      <c r="L4706" t="s">
        <v>303</v>
      </c>
      <c r="M4706" t="s">
        <v>26562</v>
      </c>
    </row>
    <row r="4707" spans="1:13" x14ac:dyDescent="0.2">
      <c r="A4707" t="s">
        <v>20685</v>
      </c>
      <c r="B4707" t="s">
        <v>20686</v>
      </c>
      <c r="C4707" t="s">
        <v>26563</v>
      </c>
      <c r="D4707" t="s">
        <v>349</v>
      </c>
      <c r="E4707" t="s">
        <v>424</v>
      </c>
      <c r="F4707" t="s">
        <v>26564</v>
      </c>
      <c r="G4707" t="s">
        <v>26565</v>
      </c>
      <c r="H4707" t="s">
        <v>22359</v>
      </c>
      <c r="J4707" t="s">
        <v>26566</v>
      </c>
      <c r="K4707" t="s">
        <v>26567</v>
      </c>
      <c r="L4707" t="s">
        <v>303</v>
      </c>
      <c r="M4707" t="s">
        <v>8293</v>
      </c>
    </row>
    <row r="4708" spans="1:13" x14ac:dyDescent="0.2">
      <c r="A4708" t="s">
        <v>20685</v>
      </c>
      <c r="B4708" t="s">
        <v>20686</v>
      </c>
      <c r="C4708" t="s">
        <v>26568</v>
      </c>
      <c r="D4708" t="s">
        <v>4763</v>
      </c>
      <c r="F4708" t="s">
        <v>26569</v>
      </c>
      <c r="G4708" t="s">
        <v>25942</v>
      </c>
      <c r="H4708" t="s">
        <v>25943</v>
      </c>
      <c r="I4708" t="s">
        <v>4680</v>
      </c>
      <c r="J4708" t="s">
        <v>26570</v>
      </c>
      <c r="K4708" t="s">
        <v>26571</v>
      </c>
      <c r="L4708" t="s">
        <v>303</v>
      </c>
      <c r="M4708" t="s">
        <v>2936</v>
      </c>
    </row>
    <row r="4709" spans="1:13" x14ac:dyDescent="0.2">
      <c r="A4709" t="s">
        <v>20685</v>
      </c>
      <c r="B4709" t="s">
        <v>20686</v>
      </c>
      <c r="C4709" t="s">
        <v>26572</v>
      </c>
      <c r="D4709" t="s">
        <v>26573</v>
      </c>
      <c r="E4709" t="s">
        <v>26574</v>
      </c>
      <c r="F4709" t="s">
        <v>26575</v>
      </c>
      <c r="G4709" t="s">
        <v>4673</v>
      </c>
      <c r="J4709" t="s">
        <v>26576</v>
      </c>
      <c r="K4709" t="s">
        <v>26577</v>
      </c>
      <c r="L4709" t="s">
        <v>303</v>
      </c>
      <c r="M4709" t="s">
        <v>3772</v>
      </c>
    </row>
    <row r="4710" spans="1:13" x14ac:dyDescent="0.2">
      <c r="A4710" t="s">
        <v>20685</v>
      </c>
      <c r="B4710" t="s">
        <v>20686</v>
      </c>
      <c r="C4710" t="s">
        <v>26578</v>
      </c>
      <c r="D4710" t="s">
        <v>349</v>
      </c>
      <c r="E4710" t="s">
        <v>424</v>
      </c>
      <c r="F4710" t="s">
        <v>26579</v>
      </c>
      <c r="G4710" t="s">
        <v>26580</v>
      </c>
      <c r="H4710" t="s">
        <v>22359</v>
      </c>
      <c r="J4710" t="s">
        <v>26581</v>
      </c>
      <c r="K4710" t="s">
        <v>26582</v>
      </c>
      <c r="L4710" t="s">
        <v>303</v>
      </c>
      <c r="M4710" t="s">
        <v>1684</v>
      </c>
    </row>
    <row r="4711" spans="1:13" x14ac:dyDescent="0.2">
      <c r="A4711" t="s">
        <v>20685</v>
      </c>
      <c r="B4711" t="s">
        <v>20686</v>
      </c>
      <c r="C4711" t="s">
        <v>26583</v>
      </c>
      <c r="D4711" t="s">
        <v>349</v>
      </c>
      <c r="F4711" t="s">
        <v>26584</v>
      </c>
      <c r="G4711" t="s">
        <v>25992</v>
      </c>
      <c r="H4711" t="s">
        <v>22359</v>
      </c>
      <c r="J4711" t="s">
        <v>26585</v>
      </c>
      <c r="K4711" t="s">
        <v>26586</v>
      </c>
      <c r="L4711" t="s">
        <v>303</v>
      </c>
      <c r="M4711" t="s">
        <v>422</v>
      </c>
    </row>
    <row r="4712" spans="1:13" x14ac:dyDescent="0.2">
      <c r="A4712" t="s">
        <v>20685</v>
      </c>
      <c r="B4712" t="s">
        <v>20686</v>
      </c>
      <c r="C4712" t="s">
        <v>26587</v>
      </c>
      <c r="D4712" t="s">
        <v>26588</v>
      </c>
      <c r="E4712" t="s">
        <v>26589</v>
      </c>
      <c r="F4712" t="s">
        <v>26590</v>
      </c>
      <c r="G4712" t="s">
        <v>26591</v>
      </c>
      <c r="H4712" t="s">
        <v>25584</v>
      </c>
      <c r="J4712" t="s">
        <v>26592</v>
      </c>
      <c r="K4712" t="s">
        <v>26593</v>
      </c>
      <c r="L4712" t="s">
        <v>303</v>
      </c>
      <c r="M4712" t="s">
        <v>24713</v>
      </c>
    </row>
    <row r="4713" spans="1:13" x14ac:dyDescent="0.2">
      <c r="A4713" t="s">
        <v>20685</v>
      </c>
      <c r="B4713" t="s">
        <v>20686</v>
      </c>
      <c r="C4713" t="s">
        <v>26594</v>
      </c>
      <c r="D4713" t="s">
        <v>26595</v>
      </c>
      <c r="E4713" t="s">
        <v>26596</v>
      </c>
      <c r="F4713" t="s">
        <v>26597</v>
      </c>
      <c r="G4713" t="s">
        <v>26598</v>
      </c>
      <c r="H4713" t="s">
        <v>25648</v>
      </c>
      <c r="I4713" t="s">
        <v>4680</v>
      </c>
      <c r="J4713" t="s">
        <v>26599</v>
      </c>
      <c r="K4713" t="s">
        <v>26600</v>
      </c>
      <c r="L4713" t="s">
        <v>303</v>
      </c>
      <c r="M4713" t="s">
        <v>3913</v>
      </c>
    </row>
    <row r="4714" spans="1:13" x14ac:dyDescent="0.2">
      <c r="A4714" t="s">
        <v>20685</v>
      </c>
      <c r="B4714" t="s">
        <v>20686</v>
      </c>
      <c r="C4714" t="s">
        <v>26601</v>
      </c>
      <c r="D4714" t="s">
        <v>349</v>
      </c>
      <c r="F4714" t="s">
        <v>26602</v>
      </c>
      <c r="G4714" t="s">
        <v>25648</v>
      </c>
      <c r="H4714" t="s">
        <v>4680</v>
      </c>
      <c r="J4714" t="s">
        <v>26603</v>
      </c>
      <c r="K4714" t="s">
        <v>26604</v>
      </c>
      <c r="L4714" t="s">
        <v>303</v>
      </c>
      <c r="M4714" t="s">
        <v>422</v>
      </c>
    </row>
    <row r="4715" spans="1:13" x14ac:dyDescent="0.2">
      <c r="A4715" t="s">
        <v>20685</v>
      </c>
      <c r="B4715" t="s">
        <v>20686</v>
      </c>
      <c r="C4715" t="s">
        <v>26605</v>
      </c>
      <c r="D4715" t="s">
        <v>26606</v>
      </c>
      <c r="E4715" t="s">
        <v>26607</v>
      </c>
      <c r="F4715" t="s">
        <v>26608</v>
      </c>
      <c r="H4715" t="s">
        <v>4673</v>
      </c>
      <c r="J4715" t="s">
        <v>26609</v>
      </c>
      <c r="K4715" t="s">
        <v>26610</v>
      </c>
      <c r="L4715" t="s">
        <v>303</v>
      </c>
      <c r="M4715" t="s">
        <v>7350</v>
      </c>
    </row>
    <row r="4716" spans="1:13" x14ac:dyDescent="0.2">
      <c r="A4716" t="s">
        <v>20685</v>
      </c>
      <c r="B4716" t="s">
        <v>20686</v>
      </c>
      <c r="C4716" t="s">
        <v>26611</v>
      </c>
      <c r="D4716" t="s">
        <v>349</v>
      </c>
      <c r="E4716" t="s">
        <v>424</v>
      </c>
      <c r="F4716" t="s">
        <v>26612</v>
      </c>
      <c r="G4716" t="s">
        <v>22359</v>
      </c>
      <c r="J4716" t="s">
        <v>26613</v>
      </c>
      <c r="K4716" t="s">
        <v>26614</v>
      </c>
      <c r="L4716" t="s">
        <v>303</v>
      </c>
      <c r="M4716" t="s">
        <v>1684</v>
      </c>
    </row>
    <row r="4717" spans="1:13" x14ac:dyDescent="0.2">
      <c r="A4717" t="s">
        <v>20685</v>
      </c>
      <c r="B4717" t="s">
        <v>20686</v>
      </c>
      <c r="C4717" t="s">
        <v>26615</v>
      </c>
      <c r="D4717" t="s">
        <v>26616</v>
      </c>
      <c r="F4717" t="s">
        <v>26617</v>
      </c>
      <c r="H4717" t="s">
        <v>22359</v>
      </c>
      <c r="J4717" t="s">
        <v>26618</v>
      </c>
      <c r="K4717" t="s">
        <v>26619</v>
      </c>
      <c r="L4717" t="s">
        <v>303</v>
      </c>
      <c r="M4717" t="s">
        <v>1841</v>
      </c>
    </row>
    <row r="4718" spans="1:13" x14ac:dyDescent="0.2">
      <c r="A4718" t="s">
        <v>20685</v>
      </c>
      <c r="B4718" t="s">
        <v>20686</v>
      </c>
      <c r="C4718" t="s">
        <v>26620</v>
      </c>
      <c r="D4718" t="s">
        <v>26065</v>
      </c>
      <c r="E4718" t="s">
        <v>26621</v>
      </c>
      <c r="F4718" t="s">
        <v>26622</v>
      </c>
      <c r="G4718" t="s">
        <v>26623</v>
      </c>
      <c r="H4718" t="s">
        <v>4673</v>
      </c>
      <c r="J4718" t="s">
        <v>26624</v>
      </c>
      <c r="K4718" t="s">
        <v>26625</v>
      </c>
      <c r="L4718" t="s">
        <v>303</v>
      </c>
      <c r="M4718" t="s">
        <v>2157</v>
      </c>
    </row>
    <row r="4719" spans="1:13" x14ac:dyDescent="0.2">
      <c r="A4719" t="s">
        <v>20685</v>
      </c>
      <c r="B4719" t="s">
        <v>20686</v>
      </c>
      <c r="C4719" t="s">
        <v>26626</v>
      </c>
      <c r="D4719" t="s">
        <v>349</v>
      </c>
      <c r="F4719" t="s">
        <v>26627</v>
      </c>
      <c r="G4719" t="s">
        <v>25948</v>
      </c>
      <c r="H4719" t="s">
        <v>22359</v>
      </c>
      <c r="J4719" t="s">
        <v>26628</v>
      </c>
      <c r="K4719" t="s">
        <v>26629</v>
      </c>
      <c r="L4719" t="s">
        <v>303</v>
      </c>
      <c r="M4719" t="s">
        <v>422</v>
      </c>
    </row>
    <row r="4720" spans="1:13" x14ac:dyDescent="0.2">
      <c r="A4720" t="s">
        <v>20685</v>
      </c>
      <c r="B4720" t="s">
        <v>20686</v>
      </c>
      <c r="C4720" t="s">
        <v>26630</v>
      </c>
      <c r="D4720" t="s">
        <v>572</v>
      </c>
      <c r="E4720" t="s">
        <v>573</v>
      </c>
      <c r="F4720" t="s">
        <v>26631</v>
      </c>
      <c r="G4720" t="s">
        <v>25948</v>
      </c>
      <c r="H4720" t="s">
        <v>22359</v>
      </c>
      <c r="J4720" t="s">
        <v>26632</v>
      </c>
      <c r="K4720" t="s">
        <v>302</v>
      </c>
      <c r="L4720" t="s">
        <v>303</v>
      </c>
      <c r="M4720" t="s">
        <v>1882</v>
      </c>
    </row>
    <row r="4721" spans="1:13" x14ac:dyDescent="0.2">
      <c r="A4721" t="s">
        <v>20685</v>
      </c>
      <c r="B4721" t="s">
        <v>20686</v>
      </c>
      <c r="C4721" t="s">
        <v>26633</v>
      </c>
      <c r="D4721" t="s">
        <v>4763</v>
      </c>
      <c r="E4721" t="s">
        <v>1375</v>
      </c>
      <c r="F4721" t="s">
        <v>26634</v>
      </c>
      <c r="H4721" t="s">
        <v>4673</v>
      </c>
      <c r="J4721" t="s">
        <v>26635</v>
      </c>
      <c r="K4721" t="s">
        <v>26636</v>
      </c>
      <c r="L4721" t="s">
        <v>303</v>
      </c>
      <c r="M4721" t="s">
        <v>1882</v>
      </c>
    </row>
    <row r="4722" spans="1:13" x14ac:dyDescent="0.2">
      <c r="A4722" t="s">
        <v>20685</v>
      </c>
      <c r="B4722" t="s">
        <v>20686</v>
      </c>
      <c r="C4722" t="s">
        <v>26637</v>
      </c>
      <c r="D4722" t="s">
        <v>572</v>
      </c>
      <c r="E4722" t="s">
        <v>573</v>
      </c>
      <c r="F4722" t="s">
        <v>26638</v>
      </c>
      <c r="H4722" t="s">
        <v>25943</v>
      </c>
      <c r="I4722" t="s">
        <v>4680</v>
      </c>
      <c r="J4722" t="s">
        <v>26639</v>
      </c>
      <c r="K4722" t="s">
        <v>26640</v>
      </c>
      <c r="L4722" t="s">
        <v>303</v>
      </c>
      <c r="M4722" t="s">
        <v>3539</v>
      </c>
    </row>
    <row r="4723" spans="1:13" x14ac:dyDescent="0.2">
      <c r="A4723" t="s">
        <v>20685</v>
      </c>
      <c r="B4723" t="s">
        <v>20686</v>
      </c>
      <c r="C4723" t="s">
        <v>26641</v>
      </c>
      <c r="D4723" t="s">
        <v>26453</v>
      </c>
      <c r="E4723" t="s">
        <v>26642</v>
      </c>
      <c r="F4723" t="s">
        <v>26643</v>
      </c>
      <c r="G4723" t="s">
        <v>26644</v>
      </c>
      <c r="H4723" t="s">
        <v>4673</v>
      </c>
      <c r="J4723" t="s">
        <v>26645</v>
      </c>
      <c r="K4723" t="s">
        <v>26646</v>
      </c>
      <c r="L4723" t="s">
        <v>303</v>
      </c>
      <c r="M4723" t="s">
        <v>20374</v>
      </c>
    </row>
    <row r="4724" spans="1:13" x14ac:dyDescent="0.2">
      <c r="A4724" t="s">
        <v>20685</v>
      </c>
      <c r="B4724" t="s">
        <v>20686</v>
      </c>
      <c r="C4724" t="s">
        <v>26647</v>
      </c>
      <c r="D4724" t="s">
        <v>572</v>
      </c>
      <c r="E4724" t="s">
        <v>573</v>
      </c>
      <c r="F4724" t="s">
        <v>26448</v>
      </c>
      <c r="H4724" t="s">
        <v>4673</v>
      </c>
      <c r="I4724" t="s">
        <v>4680</v>
      </c>
      <c r="J4724" t="s">
        <v>26648</v>
      </c>
      <c r="K4724" t="s">
        <v>302</v>
      </c>
      <c r="L4724" t="s">
        <v>303</v>
      </c>
      <c r="M4724" t="s">
        <v>1882</v>
      </c>
    </row>
    <row r="4725" spans="1:13" x14ac:dyDescent="0.2">
      <c r="A4725" t="s">
        <v>20685</v>
      </c>
      <c r="B4725" t="s">
        <v>20686</v>
      </c>
      <c r="C4725" t="s">
        <v>26649</v>
      </c>
      <c r="D4725" t="s">
        <v>349</v>
      </c>
      <c r="F4725" t="s">
        <v>26650</v>
      </c>
      <c r="G4725" t="s">
        <v>26651</v>
      </c>
      <c r="H4725" t="s">
        <v>22359</v>
      </c>
      <c r="J4725" t="s">
        <v>26652</v>
      </c>
      <c r="K4725" t="s">
        <v>26653</v>
      </c>
      <c r="L4725" t="s">
        <v>303</v>
      </c>
      <c r="M4725" t="s">
        <v>422</v>
      </c>
    </row>
    <row r="4726" spans="1:13" x14ac:dyDescent="0.2">
      <c r="A4726" t="s">
        <v>20685</v>
      </c>
      <c r="B4726" t="s">
        <v>20686</v>
      </c>
      <c r="C4726" t="s">
        <v>26654</v>
      </c>
      <c r="D4726" t="s">
        <v>349</v>
      </c>
      <c r="F4726" t="s">
        <v>26655</v>
      </c>
      <c r="G4726" t="s">
        <v>26656</v>
      </c>
      <c r="H4726" t="s">
        <v>22359</v>
      </c>
      <c r="J4726" t="s">
        <v>26657</v>
      </c>
      <c r="K4726" t="s">
        <v>26658</v>
      </c>
      <c r="L4726" t="s">
        <v>303</v>
      </c>
      <c r="M4726" t="s">
        <v>422</v>
      </c>
    </row>
    <row r="4727" spans="1:13" x14ac:dyDescent="0.2">
      <c r="A4727" t="s">
        <v>20685</v>
      </c>
      <c r="B4727" t="s">
        <v>20686</v>
      </c>
      <c r="C4727" t="s">
        <v>26659</v>
      </c>
      <c r="D4727" t="s">
        <v>349</v>
      </c>
      <c r="F4727" t="s">
        <v>26660</v>
      </c>
      <c r="G4727" t="s">
        <v>22359</v>
      </c>
      <c r="J4727" t="s">
        <v>26661</v>
      </c>
      <c r="K4727" t="s">
        <v>26662</v>
      </c>
      <c r="L4727" t="s">
        <v>303</v>
      </c>
      <c r="M4727" t="s">
        <v>422</v>
      </c>
    </row>
    <row r="4728" spans="1:13" x14ac:dyDescent="0.2">
      <c r="A4728" t="s">
        <v>20685</v>
      </c>
      <c r="B4728" t="s">
        <v>20686</v>
      </c>
      <c r="C4728" t="s">
        <v>26663</v>
      </c>
      <c r="D4728" t="s">
        <v>26664</v>
      </c>
      <c r="E4728" t="s">
        <v>26665</v>
      </c>
      <c r="F4728" t="s">
        <v>26666</v>
      </c>
      <c r="G4728" t="s">
        <v>22350</v>
      </c>
      <c r="H4728" t="s">
        <v>22359</v>
      </c>
      <c r="J4728" t="s">
        <v>25977</v>
      </c>
      <c r="K4728" t="s">
        <v>26667</v>
      </c>
      <c r="L4728" t="s">
        <v>303</v>
      </c>
      <c r="M4728" t="s">
        <v>26668</v>
      </c>
    </row>
    <row r="4729" spans="1:13" x14ac:dyDescent="0.2">
      <c r="A4729" t="s">
        <v>20685</v>
      </c>
      <c r="B4729" t="s">
        <v>20686</v>
      </c>
      <c r="C4729" t="s">
        <v>26669</v>
      </c>
      <c r="D4729" t="s">
        <v>1374</v>
      </c>
      <c r="E4729" t="s">
        <v>1375</v>
      </c>
      <c r="F4729" t="s">
        <v>3805</v>
      </c>
      <c r="G4729" t="s">
        <v>26670</v>
      </c>
      <c r="H4729" t="s">
        <v>26671</v>
      </c>
      <c r="J4729" t="s">
        <v>26672</v>
      </c>
      <c r="K4729" t="s">
        <v>26673</v>
      </c>
      <c r="L4729" t="s">
        <v>303</v>
      </c>
      <c r="M4729" t="s">
        <v>16448</v>
      </c>
    </row>
    <row r="4730" spans="1:13" x14ac:dyDescent="0.2">
      <c r="A4730" t="s">
        <v>20685</v>
      </c>
      <c r="B4730" t="s">
        <v>20686</v>
      </c>
      <c r="C4730" t="s">
        <v>26674</v>
      </c>
      <c r="D4730" t="s">
        <v>26675</v>
      </c>
      <c r="F4730" t="s">
        <v>26676</v>
      </c>
      <c r="G4730" t="s">
        <v>22359</v>
      </c>
      <c r="J4730" t="s">
        <v>26677</v>
      </c>
      <c r="K4730" t="s">
        <v>26678</v>
      </c>
      <c r="L4730" t="s">
        <v>303</v>
      </c>
      <c r="M4730" t="s">
        <v>1918</v>
      </c>
    </row>
    <row r="4731" spans="1:13" x14ac:dyDescent="0.2">
      <c r="A4731" t="s">
        <v>20685</v>
      </c>
      <c r="B4731" t="s">
        <v>20686</v>
      </c>
      <c r="C4731" t="s">
        <v>26679</v>
      </c>
      <c r="D4731" t="s">
        <v>572</v>
      </c>
      <c r="E4731" t="s">
        <v>573</v>
      </c>
      <c r="F4731" t="s">
        <v>26680</v>
      </c>
      <c r="G4731" t="s">
        <v>26681</v>
      </c>
      <c r="H4731" t="s">
        <v>26682</v>
      </c>
      <c r="I4731" t="s">
        <v>22359</v>
      </c>
      <c r="J4731" t="s">
        <v>26683</v>
      </c>
      <c r="K4731" t="s">
        <v>26684</v>
      </c>
      <c r="L4731" t="s">
        <v>303</v>
      </c>
      <c r="M4731" t="s">
        <v>5927</v>
      </c>
    </row>
    <row r="4732" spans="1:13" x14ac:dyDescent="0.2">
      <c r="A4732" t="s">
        <v>20685</v>
      </c>
      <c r="B4732" t="s">
        <v>20686</v>
      </c>
      <c r="C4732" t="s">
        <v>26685</v>
      </c>
      <c r="D4732" t="s">
        <v>492</v>
      </c>
      <c r="E4732" t="s">
        <v>493</v>
      </c>
      <c r="F4732" t="s">
        <v>6618</v>
      </c>
      <c r="G4732" t="s">
        <v>26686</v>
      </c>
      <c r="H4732" t="s">
        <v>23421</v>
      </c>
      <c r="I4732" t="s">
        <v>4680</v>
      </c>
      <c r="J4732" t="s">
        <v>26687</v>
      </c>
      <c r="K4732" t="s">
        <v>26688</v>
      </c>
      <c r="L4732" t="s">
        <v>303</v>
      </c>
      <c r="M4732" t="s">
        <v>2328</v>
      </c>
    </row>
    <row r="4733" spans="1:13" x14ac:dyDescent="0.2">
      <c r="A4733" t="s">
        <v>20685</v>
      </c>
      <c r="B4733" t="s">
        <v>20686</v>
      </c>
      <c r="C4733" t="s">
        <v>26689</v>
      </c>
      <c r="D4733" t="s">
        <v>349</v>
      </c>
      <c r="E4733" t="s">
        <v>424</v>
      </c>
      <c r="F4733" t="s">
        <v>26690</v>
      </c>
      <c r="H4733" t="s">
        <v>4673</v>
      </c>
      <c r="J4733" t="s">
        <v>26691</v>
      </c>
      <c r="K4733" t="s">
        <v>26692</v>
      </c>
      <c r="L4733" t="s">
        <v>303</v>
      </c>
      <c r="M4733" t="s">
        <v>3423</v>
      </c>
    </row>
    <row r="4734" spans="1:13" x14ac:dyDescent="0.2">
      <c r="A4734" t="s">
        <v>20685</v>
      </c>
      <c r="B4734" t="s">
        <v>20686</v>
      </c>
      <c r="C4734" t="s">
        <v>26693</v>
      </c>
      <c r="D4734" t="s">
        <v>295</v>
      </c>
      <c r="E4734" t="s">
        <v>296</v>
      </c>
      <c r="F4734" t="s">
        <v>26694</v>
      </c>
      <c r="H4734" t="s">
        <v>22359</v>
      </c>
      <c r="J4734" t="s">
        <v>26695</v>
      </c>
      <c r="K4734" t="s">
        <v>26696</v>
      </c>
      <c r="L4734" t="s">
        <v>303</v>
      </c>
      <c r="M4734" t="s">
        <v>1841</v>
      </c>
    </row>
    <row r="4735" spans="1:13" x14ac:dyDescent="0.2">
      <c r="A4735" t="s">
        <v>20685</v>
      </c>
      <c r="B4735" t="s">
        <v>20686</v>
      </c>
      <c r="C4735" t="s">
        <v>26697</v>
      </c>
      <c r="D4735" t="s">
        <v>26698</v>
      </c>
      <c r="E4735" t="s">
        <v>25535</v>
      </c>
      <c r="F4735" t="s">
        <v>26699</v>
      </c>
      <c r="G4735" t="s">
        <v>4866</v>
      </c>
      <c r="J4735" t="s">
        <v>26700</v>
      </c>
      <c r="K4735" t="s">
        <v>26701</v>
      </c>
      <c r="L4735" t="s">
        <v>303</v>
      </c>
      <c r="M4735" t="s">
        <v>9241</v>
      </c>
    </row>
    <row r="4736" spans="1:13" x14ac:dyDescent="0.2">
      <c r="A4736" t="s">
        <v>20685</v>
      </c>
      <c r="B4736" t="s">
        <v>20686</v>
      </c>
      <c r="C4736" t="s">
        <v>26702</v>
      </c>
      <c r="D4736" t="s">
        <v>26703</v>
      </c>
      <c r="E4736" t="s">
        <v>26704</v>
      </c>
      <c r="F4736" t="s">
        <v>26705</v>
      </c>
      <c r="H4736" t="s">
        <v>25648</v>
      </c>
      <c r="J4736" t="s">
        <v>26706</v>
      </c>
      <c r="K4736" t="s">
        <v>26707</v>
      </c>
      <c r="L4736" t="s">
        <v>303</v>
      </c>
      <c r="M4736" t="s">
        <v>9515</v>
      </c>
    </row>
    <row r="4737" spans="1:13" x14ac:dyDescent="0.2">
      <c r="A4737" t="s">
        <v>20685</v>
      </c>
      <c r="B4737" t="s">
        <v>20686</v>
      </c>
      <c r="C4737" t="s">
        <v>26708</v>
      </c>
      <c r="D4737" t="s">
        <v>572</v>
      </c>
      <c r="E4737" t="s">
        <v>573</v>
      </c>
      <c r="F4737" t="s">
        <v>26709</v>
      </c>
      <c r="H4737" t="s">
        <v>4866</v>
      </c>
      <c r="I4737" t="s">
        <v>4680</v>
      </c>
      <c r="J4737" t="s">
        <v>26710</v>
      </c>
      <c r="K4737" t="s">
        <v>26711</v>
      </c>
      <c r="L4737" t="s">
        <v>303</v>
      </c>
      <c r="M4737" t="s">
        <v>26712</v>
      </c>
    </row>
    <row r="4738" spans="1:13" x14ac:dyDescent="0.2">
      <c r="A4738" t="s">
        <v>20685</v>
      </c>
      <c r="B4738" t="s">
        <v>20686</v>
      </c>
      <c r="C4738" t="s">
        <v>26713</v>
      </c>
      <c r="D4738" t="s">
        <v>26714</v>
      </c>
      <c r="E4738" t="s">
        <v>26715</v>
      </c>
      <c r="F4738" t="s">
        <v>26716</v>
      </c>
      <c r="G4738" t="s">
        <v>26717</v>
      </c>
      <c r="H4738" t="s">
        <v>25648</v>
      </c>
      <c r="I4738" t="s">
        <v>4680</v>
      </c>
      <c r="J4738" t="s">
        <v>26718</v>
      </c>
      <c r="K4738" t="s">
        <v>26719</v>
      </c>
      <c r="L4738" t="s">
        <v>303</v>
      </c>
      <c r="M4738" t="s">
        <v>2725</v>
      </c>
    </row>
    <row r="4739" spans="1:13" x14ac:dyDescent="0.2">
      <c r="A4739" t="s">
        <v>20685</v>
      </c>
      <c r="B4739" t="s">
        <v>20686</v>
      </c>
      <c r="C4739" t="s">
        <v>26720</v>
      </c>
      <c r="D4739" t="s">
        <v>492</v>
      </c>
      <c r="E4739" t="s">
        <v>493</v>
      </c>
      <c r="F4739" t="s">
        <v>26721</v>
      </c>
      <c r="G4739" t="s">
        <v>26722</v>
      </c>
      <c r="H4739" t="s">
        <v>25724</v>
      </c>
      <c r="J4739" t="s">
        <v>26723</v>
      </c>
      <c r="K4739" t="s">
        <v>26724</v>
      </c>
      <c r="L4739" t="s">
        <v>303</v>
      </c>
      <c r="M4739" t="s">
        <v>4236</v>
      </c>
    </row>
    <row r="4740" spans="1:13" x14ac:dyDescent="0.2">
      <c r="A4740" t="s">
        <v>20685</v>
      </c>
      <c r="B4740" t="s">
        <v>20686</v>
      </c>
      <c r="C4740" t="s">
        <v>26725</v>
      </c>
      <c r="D4740" t="s">
        <v>349</v>
      </c>
      <c r="E4740" t="s">
        <v>424</v>
      </c>
      <c r="F4740" t="s">
        <v>26726</v>
      </c>
      <c r="H4740" t="s">
        <v>22359</v>
      </c>
      <c r="J4740" t="s">
        <v>26727</v>
      </c>
      <c r="K4740" t="s">
        <v>26728</v>
      </c>
      <c r="L4740" t="s">
        <v>303</v>
      </c>
      <c r="M4740" t="s">
        <v>1684</v>
      </c>
    </row>
    <row r="4741" spans="1:13" x14ac:dyDescent="0.2">
      <c r="A4741" t="s">
        <v>20685</v>
      </c>
      <c r="B4741" t="s">
        <v>20686</v>
      </c>
      <c r="C4741" t="s">
        <v>26729</v>
      </c>
      <c r="D4741" t="s">
        <v>572</v>
      </c>
      <c r="E4741" t="s">
        <v>573</v>
      </c>
      <c r="F4741" t="s">
        <v>26730</v>
      </c>
      <c r="H4741" t="s">
        <v>4673</v>
      </c>
      <c r="J4741" t="s">
        <v>26731</v>
      </c>
      <c r="K4741" t="s">
        <v>302</v>
      </c>
      <c r="L4741" t="s">
        <v>303</v>
      </c>
      <c r="M4741" t="s">
        <v>1882</v>
      </c>
    </row>
    <row r="4742" spans="1:13" x14ac:dyDescent="0.2">
      <c r="A4742" t="s">
        <v>20685</v>
      </c>
      <c r="B4742" t="s">
        <v>20686</v>
      </c>
      <c r="C4742" t="s">
        <v>26732</v>
      </c>
      <c r="D4742" t="s">
        <v>572</v>
      </c>
      <c r="E4742" t="s">
        <v>573</v>
      </c>
      <c r="F4742" t="s">
        <v>26733</v>
      </c>
      <c r="H4742" t="s">
        <v>22359</v>
      </c>
      <c r="J4742" t="s">
        <v>26734</v>
      </c>
      <c r="K4742" t="s">
        <v>26735</v>
      </c>
      <c r="L4742" t="s">
        <v>303</v>
      </c>
      <c r="M4742" t="s">
        <v>1437</v>
      </c>
    </row>
    <row r="4743" spans="1:13" x14ac:dyDescent="0.2">
      <c r="A4743" t="s">
        <v>20685</v>
      </c>
      <c r="B4743" t="s">
        <v>20686</v>
      </c>
      <c r="C4743" t="s">
        <v>26736</v>
      </c>
      <c r="D4743" t="s">
        <v>349</v>
      </c>
      <c r="F4743" t="s">
        <v>26737</v>
      </c>
      <c r="G4743" t="s">
        <v>4866</v>
      </c>
      <c r="H4743" t="s">
        <v>4680</v>
      </c>
      <c r="J4743" t="s">
        <v>26738</v>
      </c>
      <c r="K4743" t="s">
        <v>26739</v>
      </c>
      <c r="L4743" t="s">
        <v>303</v>
      </c>
      <c r="M4743" t="s">
        <v>422</v>
      </c>
    </row>
    <row r="4744" spans="1:13" x14ac:dyDescent="0.2">
      <c r="A4744" t="s">
        <v>20685</v>
      </c>
      <c r="B4744" t="s">
        <v>20686</v>
      </c>
      <c r="C4744" t="s">
        <v>26740</v>
      </c>
      <c r="D4744" t="s">
        <v>26741</v>
      </c>
      <c r="F4744" t="s">
        <v>26742</v>
      </c>
      <c r="G4744" t="s">
        <v>26743</v>
      </c>
      <c r="H4744" t="s">
        <v>22359</v>
      </c>
      <c r="J4744" t="s">
        <v>26744</v>
      </c>
      <c r="K4744" t="s">
        <v>26745</v>
      </c>
      <c r="L4744" t="s">
        <v>303</v>
      </c>
      <c r="M4744" t="s">
        <v>2712</v>
      </c>
    </row>
    <row r="4745" spans="1:13" x14ac:dyDescent="0.2">
      <c r="A4745" t="s">
        <v>20685</v>
      </c>
      <c r="B4745" t="s">
        <v>20686</v>
      </c>
      <c r="C4745" t="s">
        <v>26746</v>
      </c>
      <c r="D4745" t="s">
        <v>26747</v>
      </c>
      <c r="E4745" t="s">
        <v>26748</v>
      </c>
      <c r="F4745" t="s">
        <v>26749</v>
      </c>
      <c r="G4745" t="s">
        <v>26750</v>
      </c>
      <c r="H4745" t="s">
        <v>22359</v>
      </c>
      <c r="J4745" t="s">
        <v>26751</v>
      </c>
      <c r="K4745" t="s">
        <v>26752</v>
      </c>
      <c r="L4745" t="s">
        <v>303</v>
      </c>
      <c r="M4745" t="s">
        <v>25747</v>
      </c>
    </row>
    <row r="4746" spans="1:13" x14ac:dyDescent="0.2">
      <c r="A4746" t="s">
        <v>20685</v>
      </c>
      <c r="B4746" t="s">
        <v>20686</v>
      </c>
      <c r="C4746" t="s">
        <v>26753</v>
      </c>
      <c r="D4746" t="s">
        <v>572</v>
      </c>
      <c r="E4746" t="s">
        <v>573</v>
      </c>
      <c r="F4746" t="s">
        <v>26754</v>
      </c>
      <c r="G4746" t="s">
        <v>26755</v>
      </c>
      <c r="H4746" t="s">
        <v>26756</v>
      </c>
      <c r="J4746" t="s">
        <v>26757</v>
      </c>
      <c r="K4746" t="s">
        <v>26758</v>
      </c>
      <c r="L4746" t="s">
        <v>303</v>
      </c>
      <c r="M4746" t="s">
        <v>26759</v>
      </c>
    </row>
    <row r="4747" spans="1:13" x14ac:dyDescent="0.2">
      <c r="A4747" t="s">
        <v>20685</v>
      </c>
      <c r="B4747" t="s">
        <v>20686</v>
      </c>
      <c r="C4747" t="s">
        <v>26760</v>
      </c>
      <c r="D4747" t="s">
        <v>26761</v>
      </c>
      <c r="E4747" t="s">
        <v>26762</v>
      </c>
      <c r="F4747" t="s">
        <v>26763</v>
      </c>
      <c r="G4747" t="s">
        <v>26764</v>
      </c>
      <c r="H4747" t="s">
        <v>25648</v>
      </c>
      <c r="J4747" t="s">
        <v>26765</v>
      </c>
      <c r="K4747" t="s">
        <v>26766</v>
      </c>
      <c r="L4747" t="s">
        <v>303</v>
      </c>
      <c r="M4747" t="s">
        <v>1877</v>
      </c>
    </row>
    <row r="4748" spans="1:13" x14ac:dyDescent="0.2">
      <c r="A4748" t="s">
        <v>20685</v>
      </c>
      <c r="B4748" t="s">
        <v>20686</v>
      </c>
      <c r="C4748" t="s">
        <v>26767</v>
      </c>
      <c r="D4748" t="s">
        <v>401</v>
      </c>
      <c r="E4748" t="s">
        <v>402</v>
      </c>
      <c r="F4748" t="s">
        <v>26768</v>
      </c>
      <c r="H4748" t="s">
        <v>22359</v>
      </c>
      <c r="J4748" t="s">
        <v>26769</v>
      </c>
      <c r="K4748" t="s">
        <v>26770</v>
      </c>
      <c r="L4748" t="s">
        <v>303</v>
      </c>
      <c r="M4748" t="s">
        <v>26771</v>
      </c>
    </row>
    <row r="4749" spans="1:13" x14ac:dyDescent="0.2">
      <c r="A4749" t="s">
        <v>20685</v>
      </c>
      <c r="B4749" t="s">
        <v>20686</v>
      </c>
      <c r="C4749" t="s">
        <v>26772</v>
      </c>
      <c r="D4749" t="s">
        <v>26086</v>
      </c>
      <c r="E4749" t="s">
        <v>26087</v>
      </c>
      <c r="F4749" t="s">
        <v>26773</v>
      </c>
      <c r="H4749" t="s">
        <v>22049</v>
      </c>
      <c r="J4749" t="s">
        <v>26774</v>
      </c>
      <c r="K4749" t="s">
        <v>26775</v>
      </c>
      <c r="L4749" t="s">
        <v>303</v>
      </c>
      <c r="M4749" t="s">
        <v>1799</v>
      </c>
    </row>
    <row r="4750" spans="1:13" x14ac:dyDescent="0.2">
      <c r="A4750" t="s">
        <v>20685</v>
      </c>
      <c r="B4750" t="s">
        <v>20686</v>
      </c>
      <c r="C4750" t="s">
        <v>26776</v>
      </c>
      <c r="D4750" t="s">
        <v>26777</v>
      </c>
      <c r="F4750" t="s">
        <v>26778</v>
      </c>
      <c r="G4750" t="s">
        <v>26779</v>
      </c>
      <c r="H4750" t="s">
        <v>26136</v>
      </c>
      <c r="J4750" t="s">
        <v>26780</v>
      </c>
      <c r="K4750" t="s">
        <v>26781</v>
      </c>
      <c r="L4750" t="s">
        <v>303</v>
      </c>
      <c r="M4750" t="s">
        <v>2518</v>
      </c>
    </row>
    <row r="4751" spans="1:13" x14ac:dyDescent="0.2">
      <c r="A4751" t="s">
        <v>20685</v>
      </c>
      <c r="B4751" t="s">
        <v>20686</v>
      </c>
      <c r="C4751" t="s">
        <v>26782</v>
      </c>
      <c r="D4751" t="s">
        <v>366</v>
      </c>
      <c r="E4751" t="s">
        <v>1215</v>
      </c>
      <c r="F4751" t="s">
        <v>1963</v>
      </c>
      <c r="H4751" t="s">
        <v>22049</v>
      </c>
      <c r="I4751" t="s">
        <v>4680</v>
      </c>
      <c r="J4751" t="s">
        <v>26783</v>
      </c>
      <c r="K4751" t="s">
        <v>26784</v>
      </c>
      <c r="L4751" t="s">
        <v>303</v>
      </c>
      <c r="M4751" t="s">
        <v>976</v>
      </c>
    </row>
    <row r="4752" spans="1:13" x14ac:dyDescent="0.2">
      <c r="A4752" t="s">
        <v>20685</v>
      </c>
      <c r="B4752" t="s">
        <v>20686</v>
      </c>
      <c r="C4752" t="s">
        <v>26785</v>
      </c>
      <c r="D4752" t="s">
        <v>26786</v>
      </c>
      <c r="E4752" t="s">
        <v>7353</v>
      </c>
      <c r="F4752" t="s">
        <v>26787</v>
      </c>
      <c r="H4752" t="s">
        <v>22359</v>
      </c>
      <c r="J4752" t="s">
        <v>26788</v>
      </c>
      <c r="K4752" t="s">
        <v>26789</v>
      </c>
      <c r="L4752" t="s">
        <v>303</v>
      </c>
      <c r="M4752" t="s">
        <v>5430</v>
      </c>
    </row>
    <row r="4753" spans="1:13" x14ac:dyDescent="0.2">
      <c r="A4753" t="s">
        <v>20685</v>
      </c>
      <c r="B4753" t="s">
        <v>20686</v>
      </c>
      <c r="C4753" t="s">
        <v>26790</v>
      </c>
      <c r="D4753" t="s">
        <v>572</v>
      </c>
      <c r="E4753" t="s">
        <v>573</v>
      </c>
      <c r="F4753" t="s">
        <v>26791</v>
      </c>
      <c r="G4753" t="s">
        <v>25681</v>
      </c>
      <c r="H4753" t="s">
        <v>4680</v>
      </c>
      <c r="J4753" t="s">
        <v>26792</v>
      </c>
      <c r="K4753" t="s">
        <v>26793</v>
      </c>
      <c r="L4753" t="s">
        <v>303</v>
      </c>
      <c r="M4753" t="s">
        <v>1979</v>
      </c>
    </row>
    <row r="4754" spans="1:13" x14ac:dyDescent="0.2">
      <c r="A4754" t="s">
        <v>20685</v>
      </c>
      <c r="B4754" t="s">
        <v>20686</v>
      </c>
      <c r="C4754" t="s">
        <v>26794</v>
      </c>
      <c r="D4754" t="s">
        <v>4820</v>
      </c>
      <c r="E4754" t="s">
        <v>11392</v>
      </c>
      <c r="F4754" t="s">
        <v>26795</v>
      </c>
      <c r="G4754" t="s">
        <v>25648</v>
      </c>
      <c r="H4754" t="s">
        <v>4680</v>
      </c>
      <c r="J4754" t="s">
        <v>26796</v>
      </c>
      <c r="K4754" t="s">
        <v>26797</v>
      </c>
      <c r="L4754" t="s">
        <v>303</v>
      </c>
      <c r="M4754" t="s">
        <v>17319</v>
      </c>
    </row>
    <row r="4755" spans="1:13" x14ac:dyDescent="0.2">
      <c r="A4755" t="s">
        <v>20685</v>
      </c>
      <c r="B4755" t="s">
        <v>20686</v>
      </c>
      <c r="C4755" t="s">
        <v>26798</v>
      </c>
      <c r="D4755" t="s">
        <v>26799</v>
      </c>
      <c r="E4755" t="s">
        <v>26800</v>
      </c>
      <c r="F4755" t="s">
        <v>15700</v>
      </c>
      <c r="G4755" t="s">
        <v>26801</v>
      </c>
      <c r="H4755" t="s">
        <v>26802</v>
      </c>
      <c r="J4755" t="s">
        <v>26803</v>
      </c>
      <c r="K4755" t="s">
        <v>26804</v>
      </c>
      <c r="L4755" t="s">
        <v>303</v>
      </c>
      <c r="M4755" t="s">
        <v>2906</v>
      </c>
    </row>
    <row r="4756" spans="1:13" x14ac:dyDescent="0.2">
      <c r="A4756" t="s">
        <v>20685</v>
      </c>
      <c r="B4756" t="s">
        <v>20686</v>
      </c>
      <c r="C4756" t="s">
        <v>26805</v>
      </c>
      <c r="D4756" t="s">
        <v>26806</v>
      </c>
      <c r="E4756" t="s">
        <v>26169</v>
      </c>
      <c r="F4756" t="s">
        <v>26807</v>
      </c>
      <c r="G4756" t="s">
        <v>26808</v>
      </c>
      <c r="H4756" t="s">
        <v>4656</v>
      </c>
      <c r="I4756" t="s">
        <v>4680</v>
      </c>
      <c r="J4756" t="s">
        <v>26809</v>
      </c>
      <c r="K4756" t="s">
        <v>26810</v>
      </c>
      <c r="L4756" t="s">
        <v>303</v>
      </c>
      <c r="M4756" t="s">
        <v>422</v>
      </c>
    </row>
    <row r="4757" spans="1:13" x14ac:dyDescent="0.2">
      <c r="A4757" t="s">
        <v>20685</v>
      </c>
      <c r="B4757" t="s">
        <v>20686</v>
      </c>
      <c r="C4757" t="s">
        <v>26811</v>
      </c>
      <c r="D4757" t="s">
        <v>4717</v>
      </c>
      <c r="F4757" t="s">
        <v>26812</v>
      </c>
      <c r="G4757" t="s">
        <v>26813</v>
      </c>
      <c r="H4757" t="s">
        <v>4656</v>
      </c>
      <c r="J4757" t="s">
        <v>4708</v>
      </c>
      <c r="K4757" t="s">
        <v>26814</v>
      </c>
      <c r="L4757" t="s">
        <v>303</v>
      </c>
      <c r="M4757" t="s">
        <v>3086</v>
      </c>
    </row>
    <row r="4758" spans="1:13" x14ac:dyDescent="0.2">
      <c r="A4758" t="s">
        <v>20685</v>
      </c>
      <c r="B4758" t="s">
        <v>20686</v>
      </c>
      <c r="C4758" t="s">
        <v>26815</v>
      </c>
      <c r="D4758" t="s">
        <v>26816</v>
      </c>
      <c r="E4758" t="s">
        <v>4785</v>
      </c>
      <c r="F4758" t="s">
        <v>26817</v>
      </c>
      <c r="H4758" t="s">
        <v>26818</v>
      </c>
      <c r="J4758" t="s">
        <v>26819</v>
      </c>
      <c r="K4758" t="s">
        <v>26820</v>
      </c>
      <c r="L4758" t="s">
        <v>303</v>
      </c>
      <c r="M4758" t="s">
        <v>4303</v>
      </c>
    </row>
    <row r="4759" spans="1:13" x14ac:dyDescent="0.2">
      <c r="A4759" t="s">
        <v>20685</v>
      </c>
      <c r="B4759" t="s">
        <v>20686</v>
      </c>
      <c r="C4759" t="s">
        <v>26821</v>
      </c>
      <c r="D4759" t="s">
        <v>26822</v>
      </c>
      <c r="E4759" t="s">
        <v>26823</v>
      </c>
      <c r="F4759" t="s">
        <v>26824</v>
      </c>
      <c r="G4759" t="s">
        <v>26825</v>
      </c>
      <c r="H4759" t="s">
        <v>4673</v>
      </c>
      <c r="J4759" t="s">
        <v>26826</v>
      </c>
      <c r="K4759" t="s">
        <v>26827</v>
      </c>
      <c r="L4759" t="s">
        <v>303</v>
      </c>
      <c r="M4759" t="s">
        <v>26828</v>
      </c>
    </row>
    <row r="4760" spans="1:13" x14ac:dyDescent="0.2">
      <c r="A4760" t="s">
        <v>20685</v>
      </c>
      <c r="B4760" t="s">
        <v>20686</v>
      </c>
      <c r="C4760" t="s">
        <v>26829</v>
      </c>
      <c r="D4760" t="s">
        <v>23300</v>
      </c>
      <c r="E4760" t="s">
        <v>26830</v>
      </c>
      <c r="F4760" t="s">
        <v>26831</v>
      </c>
      <c r="G4760" t="s">
        <v>26832</v>
      </c>
      <c r="H4760" t="s">
        <v>4656</v>
      </c>
      <c r="J4760" t="s">
        <v>26833</v>
      </c>
      <c r="K4760" t="s">
        <v>26834</v>
      </c>
      <c r="L4760" t="s">
        <v>303</v>
      </c>
      <c r="M4760" t="s">
        <v>1863</v>
      </c>
    </row>
    <row r="4761" spans="1:13" x14ac:dyDescent="0.2">
      <c r="A4761" t="s">
        <v>20685</v>
      </c>
      <c r="B4761" t="s">
        <v>20686</v>
      </c>
      <c r="C4761" t="s">
        <v>26835</v>
      </c>
      <c r="D4761" t="s">
        <v>26836</v>
      </c>
      <c r="E4761" t="s">
        <v>25666</v>
      </c>
      <c r="F4761" t="s">
        <v>26837</v>
      </c>
      <c r="G4761" t="s">
        <v>26838</v>
      </c>
      <c r="H4761" t="s">
        <v>26839</v>
      </c>
      <c r="J4761" t="s">
        <v>26840</v>
      </c>
      <c r="K4761" t="s">
        <v>26841</v>
      </c>
      <c r="L4761" t="s">
        <v>303</v>
      </c>
      <c r="M4761" t="s">
        <v>21394</v>
      </c>
    </row>
    <row r="4762" spans="1:13" x14ac:dyDescent="0.2">
      <c r="A4762" t="s">
        <v>20685</v>
      </c>
      <c r="B4762" t="s">
        <v>20686</v>
      </c>
      <c r="C4762" t="s">
        <v>26842</v>
      </c>
      <c r="D4762" t="s">
        <v>26843</v>
      </c>
      <c r="E4762" t="s">
        <v>26844</v>
      </c>
      <c r="F4762" t="s">
        <v>26845</v>
      </c>
      <c r="G4762" t="s">
        <v>6593</v>
      </c>
      <c r="H4762" t="s">
        <v>4656</v>
      </c>
      <c r="J4762" t="s">
        <v>26846</v>
      </c>
      <c r="K4762" t="s">
        <v>26847</v>
      </c>
      <c r="L4762" t="s">
        <v>303</v>
      </c>
      <c r="M4762" t="s">
        <v>19900</v>
      </c>
    </row>
    <row r="4763" spans="1:13" x14ac:dyDescent="0.2">
      <c r="A4763" t="s">
        <v>20685</v>
      </c>
      <c r="B4763" t="s">
        <v>20686</v>
      </c>
      <c r="C4763" t="s">
        <v>26848</v>
      </c>
      <c r="D4763" t="s">
        <v>349</v>
      </c>
      <c r="F4763" t="s">
        <v>26849</v>
      </c>
      <c r="G4763" t="s">
        <v>26850</v>
      </c>
      <c r="H4763" t="s">
        <v>22359</v>
      </c>
      <c r="J4763" t="s">
        <v>26851</v>
      </c>
      <c r="K4763" t="s">
        <v>26852</v>
      </c>
      <c r="L4763" t="s">
        <v>303</v>
      </c>
      <c r="M4763" t="s">
        <v>26853</v>
      </c>
    </row>
    <row r="4764" spans="1:13" x14ac:dyDescent="0.2">
      <c r="A4764" t="s">
        <v>20685</v>
      </c>
      <c r="B4764" t="s">
        <v>20686</v>
      </c>
      <c r="C4764" t="s">
        <v>26854</v>
      </c>
      <c r="D4764" t="s">
        <v>26855</v>
      </c>
      <c r="E4764" t="s">
        <v>26856</v>
      </c>
      <c r="F4764" t="s">
        <v>26857</v>
      </c>
      <c r="G4764" t="s">
        <v>26858</v>
      </c>
      <c r="H4764" t="s">
        <v>25635</v>
      </c>
      <c r="I4764" t="s">
        <v>4680</v>
      </c>
      <c r="J4764" t="s">
        <v>26859</v>
      </c>
      <c r="K4764" t="s">
        <v>26860</v>
      </c>
      <c r="L4764" t="s">
        <v>303</v>
      </c>
      <c r="M4764" t="s">
        <v>5626</v>
      </c>
    </row>
    <row r="4765" spans="1:13" x14ac:dyDescent="0.2">
      <c r="A4765" t="s">
        <v>20685</v>
      </c>
      <c r="B4765" t="s">
        <v>20686</v>
      </c>
      <c r="C4765" t="s">
        <v>26861</v>
      </c>
      <c r="D4765" t="s">
        <v>26862</v>
      </c>
      <c r="E4765" t="s">
        <v>26863</v>
      </c>
      <c r="F4765" t="s">
        <v>26864</v>
      </c>
      <c r="G4765" t="s">
        <v>26865</v>
      </c>
      <c r="H4765" t="s">
        <v>4656</v>
      </c>
      <c r="J4765" t="s">
        <v>26866</v>
      </c>
      <c r="K4765" t="s">
        <v>26867</v>
      </c>
      <c r="L4765" t="s">
        <v>303</v>
      </c>
      <c r="M4765" t="s">
        <v>26868</v>
      </c>
    </row>
    <row r="4766" spans="1:13" x14ac:dyDescent="0.2">
      <c r="A4766" t="s">
        <v>20685</v>
      </c>
      <c r="B4766" t="s">
        <v>20686</v>
      </c>
      <c r="C4766" t="s">
        <v>26869</v>
      </c>
      <c r="D4766" t="s">
        <v>26870</v>
      </c>
      <c r="E4766" t="s">
        <v>26871</v>
      </c>
      <c r="F4766" t="s">
        <v>20887</v>
      </c>
      <c r="G4766" t="s">
        <v>26872</v>
      </c>
      <c r="H4766" t="s">
        <v>26873</v>
      </c>
      <c r="I4766" t="s">
        <v>22359</v>
      </c>
      <c r="J4766" t="s">
        <v>26874</v>
      </c>
      <c r="K4766" t="s">
        <v>26875</v>
      </c>
      <c r="L4766" t="s">
        <v>303</v>
      </c>
      <c r="M4766" t="s">
        <v>26876</v>
      </c>
    </row>
    <row r="4767" spans="1:13" x14ac:dyDescent="0.2">
      <c r="A4767" t="s">
        <v>20685</v>
      </c>
      <c r="B4767" t="s">
        <v>20686</v>
      </c>
      <c r="C4767" t="s">
        <v>26877</v>
      </c>
      <c r="D4767" t="s">
        <v>26878</v>
      </c>
      <c r="E4767" t="s">
        <v>25535</v>
      </c>
      <c r="F4767" t="s">
        <v>26879</v>
      </c>
      <c r="H4767" t="s">
        <v>25648</v>
      </c>
      <c r="J4767" t="s">
        <v>26880</v>
      </c>
      <c r="K4767" t="s">
        <v>26881</v>
      </c>
      <c r="L4767" t="s">
        <v>303</v>
      </c>
      <c r="M4767" t="s">
        <v>422</v>
      </c>
    </row>
    <row r="4768" spans="1:13" x14ac:dyDescent="0.2">
      <c r="A4768" t="s">
        <v>20685</v>
      </c>
      <c r="B4768" t="s">
        <v>20686</v>
      </c>
      <c r="C4768" t="s">
        <v>26882</v>
      </c>
      <c r="D4768" t="s">
        <v>349</v>
      </c>
      <c r="F4768" t="s">
        <v>26883</v>
      </c>
      <c r="G4768" t="s">
        <v>22049</v>
      </c>
      <c r="H4768" t="s">
        <v>4680</v>
      </c>
      <c r="J4768" t="s">
        <v>26884</v>
      </c>
      <c r="K4768" t="s">
        <v>26885</v>
      </c>
      <c r="L4768" t="s">
        <v>303</v>
      </c>
      <c r="M4768" t="s">
        <v>422</v>
      </c>
    </row>
    <row r="4769" spans="1:13" x14ac:dyDescent="0.2">
      <c r="A4769" t="s">
        <v>20685</v>
      </c>
      <c r="B4769" t="s">
        <v>20686</v>
      </c>
      <c r="C4769" t="s">
        <v>26886</v>
      </c>
      <c r="D4769" t="s">
        <v>349</v>
      </c>
      <c r="E4769" t="s">
        <v>424</v>
      </c>
      <c r="F4769" t="s">
        <v>26887</v>
      </c>
      <c r="G4769" t="s">
        <v>2383</v>
      </c>
      <c r="H4769" t="s">
        <v>4673</v>
      </c>
      <c r="J4769" t="s">
        <v>26888</v>
      </c>
      <c r="K4769" t="s">
        <v>26889</v>
      </c>
      <c r="L4769" t="s">
        <v>303</v>
      </c>
      <c r="M4769" t="s">
        <v>26890</v>
      </c>
    </row>
    <row r="4770" spans="1:13" x14ac:dyDescent="0.2">
      <c r="A4770" t="s">
        <v>20685</v>
      </c>
      <c r="B4770" t="s">
        <v>20686</v>
      </c>
      <c r="C4770" t="s">
        <v>26891</v>
      </c>
      <c r="D4770" t="s">
        <v>21081</v>
      </c>
      <c r="E4770" t="s">
        <v>21082</v>
      </c>
      <c r="F4770" t="s">
        <v>26892</v>
      </c>
      <c r="G4770" t="s">
        <v>26893</v>
      </c>
      <c r="H4770" t="s">
        <v>4673</v>
      </c>
      <c r="J4770" t="s">
        <v>26894</v>
      </c>
      <c r="K4770" t="s">
        <v>26895</v>
      </c>
      <c r="L4770" t="s">
        <v>303</v>
      </c>
      <c r="M4770" t="s">
        <v>23606</v>
      </c>
    </row>
    <row r="4771" spans="1:13" x14ac:dyDescent="0.2">
      <c r="A4771" t="s">
        <v>20685</v>
      </c>
      <c r="B4771" t="s">
        <v>20686</v>
      </c>
      <c r="C4771" t="s">
        <v>26896</v>
      </c>
      <c r="D4771" t="s">
        <v>22136</v>
      </c>
      <c r="E4771" t="s">
        <v>22137</v>
      </c>
      <c r="F4771" t="s">
        <v>26897</v>
      </c>
      <c r="G4771" t="s">
        <v>26898</v>
      </c>
      <c r="H4771" t="s">
        <v>26899</v>
      </c>
      <c r="I4771" t="s">
        <v>26122</v>
      </c>
      <c r="J4771" t="s">
        <v>26900</v>
      </c>
      <c r="K4771" t="s">
        <v>26901</v>
      </c>
      <c r="L4771" t="s">
        <v>303</v>
      </c>
      <c r="M4771" t="s">
        <v>9310</v>
      </c>
    </row>
    <row r="4772" spans="1:13" x14ac:dyDescent="0.2">
      <c r="A4772" t="s">
        <v>20685</v>
      </c>
      <c r="B4772" t="s">
        <v>20686</v>
      </c>
      <c r="C4772" t="s">
        <v>26902</v>
      </c>
      <c r="D4772" t="s">
        <v>349</v>
      </c>
      <c r="E4772" t="s">
        <v>424</v>
      </c>
      <c r="F4772" t="s">
        <v>26903</v>
      </c>
      <c r="H4772" t="s">
        <v>4673</v>
      </c>
      <c r="J4772" t="s">
        <v>26904</v>
      </c>
      <c r="K4772" t="s">
        <v>26905</v>
      </c>
      <c r="L4772" t="s">
        <v>303</v>
      </c>
      <c r="M4772" t="s">
        <v>8898</v>
      </c>
    </row>
    <row r="4773" spans="1:13" x14ac:dyDescent="0.2">
      <c r="A4773" t="s">
        <v>20685</v>
      </c>
      <c r="B4773" t="s">
        <v>20686</v>
      </c>
      <c r="C4773" t="s">
        <v>26906</v>
      </c>
      <c r="D4773" t="s">
        <v>26907</v>
      </c>
      <c r="E4773" t="s">
        <v>26908</v>
      </c>
      <c r="F4773" t="s">
        <v>26909</v>
      </c>
      <c r="H4773" t="s">
        <v>26554</v>
      </c>
      <c r="I4773" t="s">
        <v>4680</v>
      </c>
      <c r="J4773" t="s">
        <v>26910</v>
      </c>
      <c r="K4773" t="s">
        <v>26911</v>
      </c>
      <c r="L4773" t="s">
        <v>303</v>
      </c>
      <c r="M4773" t="s">
        <v>1323</v>
      </c>
    </row>
    <row r="4774" spans="1:13" x14ac:dyDescent="0.2">
      <c r="A4774" t="s">
        <v>20685</v>
      </c>
      <c r="B4774" t="s">
        <v>20686</v>
      </c>
      <c r="C4774" t="s">
        <v>26912</v>
      </c>
      <c r="D4774" t="s">
        <v>349</v>
      </c>
      <c r="E4774" t="s">
        <v>424</v>
      </c>
      <c r="F4774" t="s">
        <v>26913</v>
      </c>
      <c r="G4774" t="s">
        <v>26914</v>
      </c>
      <c r="H4774" t="s">
        <v>4866</v>
      </c>
      <c r="I4774" t="s">
        <v>4680</v>
      </c>
      <c r="J4774" t="s">
        <v>26915</v>
      </c>
      <c r="K4774" t="s">
        <v>26916</v>
      </c>
      <c r="L4774" t="s">
        <v>303</v>
      </c>
      <c r="M4774" t="s">
        <v>19837</v>
      </c>
    </row>
    <row r="4775" spans="1:13" x14ac:dyDescent="0.2">
      <c r="A4775" t="s">
        <v>20685</v>
      </c>
      <c r="B4775" t="s">
        <v>20686</v>
      </c>
      <c r="C4775" t="s">
        <v>26917</v>
      </c>
      <c r="D4775" t="s">
        <v>401</v>
      </c>
      <c r="E4775" t="s">
        <v>402</v>
      </c>
      <c r="F4775" t="s">
        <v>26918</v>
      </c>
      <c r="H4775" t="s">
        <v>22049</v>
      </c>
      <c r="J4775" t="s">
        <v>26919</v>
      </c>
      <c r="K4775" t="s">
        <v>26920</v>
      </c>
      <c r="L4775" t="s">
        <v>303</v>
      </c>
      <c r="M4775" t="s">
        <v>25612</v>
      </c>
    </row>
    <row r="4776" spans="1:13" x14ac:dyDescent="0.2">
      <c r="A4776" t="s">
        <v>20685</v>
      </c>
      <c r="B4776" t="s">
        <v>20686</v>
      </c>
      <c r="C4776" t="s">
        <v>26921</v>
      </c>
      <c r="D4776" t="s">
        <v>349</v>
      </c>
      <c r="E4776" t="s">
        <v>424</v>
      </c>
      <c r="F4776" t="s">
        <v>26922</v>
      </c>
      <c r="G4776" t="s">
        <v>26923</v>
      </c>
      <c r="H4776" t="s">
        <v>22359</v>
      </c>
      <c r="J4776" t="s">
        <v>26924</v>
      </c>
      <c r="K4776" t="s">
        <v>26925</v>
      </c>
      <c r="L4776" t="s">
        <v>303</v>
      </c>
      <c r="M4776" t="s">
        <v>26926</v>
      </c>
    </row>
    <row r="4777" spans="1:13" x14ac:dyDescent="0.2">
      <c r="A4777" t="s">
        <v>20685</v>
      </c>
      <c r="B4777" t="s">
        <v>20686</v>
      </c>
      <c r="C4777" t="s">
        <v>26927</v>
      </c>
      <c r="D4777" t="s">
        <v>26928</v>
      </c>
      <c r="E4777" t="s">
        <v>26929</v>
      </c>
      <c r="F4777" t="s">
        <v>26930</v>
      </c>
      <c r="H4777" t="s">
        <v>4673</v>
      </c>
      <c r="J4777" t="s">
        <v>26931</v>
      </c>
      <c r="K4777" t="s">
        <v>26932</v>
      </c>
      <c r="L4777" t="s">
        <v>303</v>
      </c>
      <c r="M4777" t="s">
        <v>7399</v>
      </c>
    </row>
    <row r="4778" spans="1:13" x14ac:dyDescent="0.2">
      <c r="A4778" t="s">
        <v>20685</v>
      </c>
      <c r="B4778" t="s">
        <v>20686</v>
      </c>
      <c r="C4778" t="s">
        <v>26933</v>
      </c>
      <c r="D4778" t="s">
        <v>20822</v>
      </c>
      <c r="F4778" t="s">
        <v>26934</v>
      </c>
      <c r="G4778" t="s">
        <v>26935</v>
      </c>
      <c r="H4778" t="s">
        <v>22049</v>
      </c>
      <c r="I4778" t="s">
        <v>4680</v>
      </c>
      <c r="J4778" t="s">
        <v>26936</v>
      </c>
      <c r="K4778" t="s">
        <v>26937</v>
      </c>
      <c r="L4778" t="s">
        <v>120</v>
      </c>
      <c r="M4778" t="s">
        <v>4774</v>
      </c>
    </row>
    <row r="4779" spans="1:13" x14ac:dyDescent="0.2">
      <c r="A4779" t="s">
        <v>20685</v>
      </c>
      <c r="B4779" t="s">
        <v>20686</v>
      </c>
      <c r="C4779" t="s">
        <v>26938</v>
      </c>
      <c r="D4779" t="s">
        <v>295</v>
      </c>
      <c r="E4779" t="s">
        <v>296</v>
      </c>
      <c r="F4779" t="s">
        <v>26939</v>
      </c>
      <c r="G4779" t="s">
        <v>25948</v>
      </c>
      <c r="H4779" t="s">
        <v>22359</v>
      </c>
      <c r="J4779" t="s">
        <v>26628</v>
      </c>
      <c r="K4779" t="s">
        <v>26940</v>
      </c>
      <c r="L4779" t="s">
        <v>303</v>
      </c>
      <c r="M4779" t="s">
        <v>1841</v>
      </c>
    </row>
    <row r="4780" spans="1:13" x14ac:dyDescent="0.2">
      <c r="A4780" t="s">
        <v>20685</v>
      </c>
      <c r="B4780" t="s">
        <v>20686</v>
      </c>
      <c r="C4780" t="s">
        <v>26941</v>
      </c>
      <c r="D4780" t="s">
        <v>572</v>
      </c>
      <c r="E4780" t="s">
        <v>573</v>
      </c>
      <c r="F4780" t="s">
        <v>26942</v>
      </c>
      <c r="G4780" t="s">
        <v>26943</v>
      </c>
      <c r="H4780" t="s">
        <v>4866</v>
      </c>
      <c r="I4780" t="s">
        <v>4680</v>
      </c>
      <c r="J4780" t="s">
        <v>26944</v>
      </c>
      <c r="K4780" t="s">
        <v>26945</v>
      </c>
      <c r="L4780" t="s">
        <v>303</v>
      </c>
      <c r="M4780" t="s">
        <v>19278</v>
      </c>
    </row>
    <row r="4781" spans="1:13" x14ac:dyDescent="0.2">
      <c r="A4781" t="s">
        <v>20685</v>
      </c>
      <c r="B4781" t="s">
        <v>20686</v>
      </c>
      <c r="C4781" t="s">
        <v>26946</v>
      </c>
      <c r="D4781" t="s">
        <v>26947</v>
      </c>
      <c r="E4781" t="s">
        <v>25535</v>
      </c>
      <c r="F4781" t="s">
        <v>26948</v>
      </c>
      <c r="G4781" t="s">
        <v>22359</v>
      </c>
      <c r="J4781" t="s">
        <v>26949</v>
      </c>
      <c r="K4781" t="s">
        <v>26950</v>
      </c>
      <c r="L4781" t="s">
        <v>303</v>
      </c>
      <c r="M4781" t="s">
        <v>674</v>
      </c>
    </row>
    <row r="4782" spans="1:13" x14ac:dyDescent="0.2">
      <c r="A4782" t="s">
        <v>20685</v>
      </c>
      <c r="B4782" t="s">
        <v>20686</v>
      </c>
      <c r="C4782" t="s">
        <v>26951</v>
      </c>
      <c r="D4782" t="s">
        <v>4763</v>
      </c>
      <c r="E4782" t="s">
        <v>26952</v>
      </c>
      <c r="F4782" t="s">
        <v>26953</v>
      </c>
      <c r="G4782" t="s">
        <v>26954</v>
      </c>
      <c r="H4782" t="s">
        <v>22359</v>
      </c>
      <c r="J4782" t="s">
        <v>26955</v>
      </c>
      <c r="K4782" t="s">
        <v>26956</v>
      </c>
      <c r="L4782" t="s">
        <v>303</v>
      </c>
      <c r="M4782" t="s">
        <v>22970</v>
      </c>
    </row>
    <row r="4783" spans="1:13" x14ac:dyDescent="0.2">
      <c r="A4783" t="s">
        <v>20685</v>
      </c>
      <c r="B4783" t="s">
        <v>20686</v>
      </c>
      <c r="C4783" t="s">
        <v>26957</v>
      </c>
      <c r="D4783" t="s">
        <v>26958</v>
      </c>
      <c r="E4783" t="s">
        <v>26959</v>
      </c>
      <c r="F4783" t="s">
        <v>26960</v>
      </c>
      <c r="G4783" t="s">
        <v>25530</v>
      </c>
      <c r="H4783" t="s">
        <v>22359</v>
      </c>
      <c r="I4783" t="s">
        <v>4680</v>
      </c>
      <c r="J4783" t="s">
        <v>26961</v>
      </c>
      <c r="K4783" t="s">
        <v>26962</v>
      </c>
      <c r="L4783" t="s">
        <v>303</v>
      </c>
      <c r="M4783" t="s">
        <v>26963</v>
      </c>
    </row>
    <row r="4784" spans="1:13" x14ac:dyDescent="0.2">
      <c r="A4784" t="s">
        <v>20685</v>
      </c>
      <c r="B4784" t="s">
        <v>20686</v>
      </c>
      <c r="C4784" t="s">
        <v>26964</v>
      </c>
      <c r="D4784" t="s">
        <v>394</v>
      </c>
      <c r="F4784" t="s">
        <v>500</v>
      </c>
      <c r="G4784" t="s">
        <v>26965</v>
      </c>
      <c r="H4784" t="s">
        <v>4673</v>
      </c>
      <c r="J4784" t="s">
        <v>26966</v>
      </c>
      <c r="K4784" t="s">
        <v>26967</v>
      </c>
      <c r="L4784" t="s">
        <v>303</v>
      </c>
      <c r="M4784" t="s">
        <v>518</v>
      </c>
    </row>
    <row r="4785" spans="1:13" x14ac:dyDescent="0.2">
      <c r="A4785" t="s">
        <v>20685</v>
      </c>
      <c r="B4785" t="s">
        <v>20686</v>
      </c>
      <c r="C4785" t="s">
        <v>26968</v>
      </c>
      <c r="D4785" t="s">
        <v>492</v>
      </c>
      <c r="E4785" t="s">
        <v>493</v>
      </c>
      <c r="F4785" t="s">
        <v>26969</v>
      </c>
      <c r="G4785" t="s">
        <v>25963</v>
      </c>
      <c r="H4785" t="s">
        <v>4680</v>
      </c>
      <c r="J4785" t="s">
        <v>26970</v>
      </c>
      <c r="K4785" t="s">
        <v>26971</v>
      </c>
      <c r="L4785" t="s">
        <v>303</v>
      </c>
      <c r="M4785" t="s">
        <v>1258</v>
      </c>
    </row>
    <row r="4786" spans="1:13" x14ac:dyDescent="0.2">
      <c r="A4786" t="s">
        <v>20685</v>
      </c>
      <c r="B4786" t="s">
        <v>20686</v>
      </c>
      <c r="C4786" t="s">
        <v>26972</v>
      </c>
      <c r="D4786" t="s">
        <v>572</v>
      </c>
      <c r="E4786" t="s">
        <v>573</v>
      </c>
      <c r="F4786" t="s">
        <v>26973</v>
      </c>
      <c r="G4786" t="s">
        <v>26357</v>
      </c>
      <c r="H4786" t="s">
        <v>25724</v>
      </c>
      <c r="I4786" t="s">
        <v>4680</v>
      </c>
      <c r="J4786" t="s">
        <v>26378</v>
      </c>
      <c r="K4786" t="s">
        <v>26974</v>
      </c>
      <c r="L4786" t="s">
        <v>303</v>
      </c>
      <c r="M4786" t="s">
        <v>20044</v>
      </c>
    </row>
    <row r="4787" spans="1:13" x14ac:dyDescent="0.2">
      <c r="A4787" t="s">
        <v>20685</v>
      </c>
      <c r="B4787" t="s">
        <v>20686</v>
      </c>
      <c r="C4787" t="s">
        <v>26975</v>
      </c>
      <c r="D4787" t="s">
        <v>26976</v>
      </c>
      <c r="F4787" t="s">
        <v>26977</v>
      </c>
      <c r="G4787" t="s">
        <v>26464</v>
      </c>
      <c r="H4787" t="s">
        <v>25943</v>
      </c>
      <c r="I4787" t="s">
        <v>4680</v>
      </c>
      <c r="J4787" t="s">
        <v>26978</v>
      </c>
      <c r="K4787" t="s">
        <v>26979</v>
      </c>
      <c r="L4787" t="s">
        <v>303</v>
      </c>
      <c r="M4787" t="s">
        <v>6715</v>
      </c>
    </row>
    <row r="4788" spans="1:13" x14ac:dyDescent="0.2">
      <c r="A4788" t="s">
        <v>20685</v>
      </c>
      <c r="B4788" t="s">
        <v>20686</v>
      </c>
      <c r="C4788" t="s">
        <v>26980</v>
      </c>
      <c r="D4788" t="s">
        <v>844</v>
      </c>
      <c r="E4788" t="s">
        <v>296</v>
      </c>
      <c r="F4788" t="s">
        <v>26981</v>
      </c>
      <c r="H4788" t="s">
        <v>22359</v>
      </c>
      <c r="J4788" t="s">
        <v>26982</v>
      </c>
      <c r="K4788" t="s">
        <v>26983</v>
      </c>
      <c r="L4788" t="s">
        <v>303</v>
      </c>
      <c r="M4788" t="s">
        <v>1598</v>
      </c>
    </row>
    <row r="4789" spans="1:13" x14ac:dyDescent="0.2">
      <c r="A4789" t="s">
        <v>20685</v>
      </c>
      <c r="B4789" t="s">
        <v>20686</v>
      </c>
      <c r="C4789" t="s">
        <v>26984</v>
      </c>
      <c r="D4789" t="s">
        <v>572</v>
      </c>
      <c r="E4789" t="s">
        <v>573</v>
      </c>
      <c r="F4789" t="s">
        <v>26985</v>
      </c>
      <c r="G4789" t="s">
        <v>26986</v>
      </c>
      <c r="H4789" t="s">
        <v>25968</v>
      </c>
      <c r="I4789" t="s">
        <v>22359</v>
      </c>
      <c r="J4789" t="s">
        <v>26987</v>
      </c>
      <c r="K4789" t="s">
        <v>26988</v>
      </c>
      <c r="L4789" t="s">
        <v>303</v>
      </c>
      <c r="M4789" t="s">
        <v>5927</v>
      </c>
    </row>
    <row r="4790" spans="1:13" x14ac:dyDescent="0.2">
      <c r="A4790" t="s">
        <v>20685</v>
      </c>
      <c r="B4790" t="s">
        <v>20686</v>
      </c>
      <c r="C4790" t="s">
        <v>26989</v>
      </c>
      <c r="D4790" t="s">
        <v>572</v>
      </c>
      <c r="E4790" t="s">
        <v>573</v>
      </c>
      <c r="F4790" t="s">
        <v>26990</v>
      </c>
      <c r="H4790" t="s">
        <v>22359</v>
      </c>
      <c r="J4790" t="s">
        <v>26991</v>
      </c>
      <c r="K4790" t="s">
        <v>26992</v>
      </c>
      <c r="L4790" t="s">
        <v>303</v>
      </c>
      <c r="M4790" t="s">
        <v>1437</v>
      </c>
    </row>
    <row r="4791" spans="1:13" x14ac:dyDescent="0.2">
      <c r="A4791" t="s">
        <v>20685</v>
      </c>
      <c r="B4791" t="s">
        <v>20686</v>
      </c>
      <c r="C4791" t="s">
        <v>26993</v>
      </c>
      <c r="D4791" t="s">
        <v>394</v>
      </c>
      <c r="F4791" t="s">
        <v>26994</v>
      </c>
      <c r="H4791" t="s">
        <v>22359</v>
      </c>
      <c r="J4791" t="s">
        <v>26995</v>
      </c>
      <c r="K4791" t="s">
        <v>26996</v>
      </c>
      <c r="L4791" t="s">
        <v>303</v>
      </c>
      <c r="M4791" t="s">
        <v>3201</v>
      </c>
    </row>
    <row r="4792" spans="1:13" x14ac:dyDescent="0.2">
      <c r="A4792" t="s">
        <v>20685</v>
      </c>
      <c r="B4792" t="s">
        <v>20686</v>
      </c>
      <c r="C4792" t="s">
        <v>26997</v>
      </c>
      <c r="D4792" t="s">
        <v>572</v>
      </c>
      <c r="E4792" t="s">
        <v>573</v>
      </c>
      <c r="F4792" t="s">
        <v>26998</v>
      </c>
      <c r="H4792" t="s">
        <v>4673</v>
      </c>
      <c r="J4792" t="s">
        <v>26999</v>
      </c>
      <c r="K4792" t="s">
        <v>27000</v>
      </c>
      <c r="L4792" t="s">
        <v>303</v>
      </c>
      <c r="M4792" t="s">
        <v>27001</v>
      </c>
    </row>
    <row r="4793" spans="1:13" x14ac:dyDescent="0.2">
      <c r="A4793" t="s">
        <v>20685</v>
      </c>
      <c r="B4793" t="s">
        <v>20686</v>
      </c>
      <c r="C4793" t="s">
        <v>27002</v>
      </c>
      <c r="D4793" t="s">
        <v>27003</v>
      </c>
      <c r="E4793" t="s">
        <v>27004</v>
      </c>
      <c r="F4793" t="s">
        <v>27005</v>
      </c>
      <c r="H4793" t="s">
        <v>4673</v>
      </c>
      <c r="J4793" t="s">
        <v>27006</v>
      </c>
      <c r="K4793" t="s">
        <v>27007</v>
      </c>
      <c r="L4793" t="s">
        <v>303</v>
      </c>
      <c r="M4793" t="s">
        <v>6995</v>
      </c>
    </row>
    <row r="4794" spans="1:13" x14ac:dyDescent="0.2">
      <c r="A4794" t="s">
        <v>20685</v>
      </c>
      <c r="B4794" t="s">
        <v>20686</v>
      </c>
      <c r="C4794" t="s">
        <v>27008</v>
      </c>
      <c r="D4794" t="s">
        <v>349</v>
      </c>
      <c r="E4794" t="s">
        <v>424</v>
      </c>
      <c r="F4794" t="s">
        <v>11749</v>
      </c>
      <c r="G4794" t="s">
        <v>27009</v>
      </c>
      <c r="H4794" t="s">
        <v>27010</v>
      </c>
      <c r="I4794" t="s">
        <v>4680</v>
      </c>
      <c r="J4794" t="s">
        <v>27011</v>
      </c>
      <c r="K4794" t="s">
        <v>27012</v>
      </c>
      <c r="L4794" t="s">
        <v>303</v>
      </c>
      <c r="M4794" t="s">
        <v>7672</v>
      </c>
    </row>
    <row r="4795" spans="1:13" x14ac:dyDescent="0.2">
      <c r="A4795" t="s">
        <v>20685</v>
      </c>
      <c r="B4795" t="s">
        <v>20686</v>
      </c>
      <c r="C4795" t="s">
        <v>27013</v>
      </c>
      <c r="D4795" t="s">
        <v>1837</v>
      </c>
      <c r="E4795" t="s">
        <v>27014</v>
      </c>
      <c r="F4795" t="s">
        <v>27015</v>
      </c>
      <c r="G4795" t="s">
        <v>27016</v>
      </c>
      <c r="H4795" t="s">
        <v>25635</v>
      </c>
      <c r="I4795" t="s">
        <v>4680</v>
      </c>
      <c r="J4795" t="s">
        <v>27017</v>
      </c>
      <c r="K4795" t="s">
        <v>27018</v>
      </c>
      <c r="L4795" t="s">
        <v>303</v>
      </c>
      <c r="M4795" t="s">
        <v>822</v>
      </c>
    </row>
    <row r="4796" spans="1:13" x14ac:dyDescent="0.2">
      <c r="A4796" t="s">
        <v>20685</v>
      </c>
      <c r="B4796" t="s">
        <v>20686</v>
      </c>
      <c r="C4796" t="s">
        <v>27019</v>
      </c>
      <c r="D4796" t="s">
        <v>295</v>
      </c>
      <c r="E4796" t="s">
        <v>296</v>
      </c>
      <c r="F4796" t="s">
        <v>27020</v>
      </c>
      <c r="G4796" t="s">
        <v>27021</v>
      </c>
      <c r="I4796" t="s">
        <v>22359</v>
      </c>
      <c r="J4796" t="s">
        <v>27022</v>
      </c>
      <c r="K4796" t="s">
        <v>27023</v>
      </c>
      <c r="L4796" t="s">
        <v>303</v>
      </c>
      <c r="M4796" t="s">
        <v>27024</v>
      </c>
    </row>
    <row r="4797" spans="1:13" x14ac:dyDescent="0.2">
      <c r="A4797" t="s">
        <v>20685</v>
      </c>
      <c r="B4797" t="s">
        <v>20686</v>
      </c>
      <c r="C4797" t="s">
        <v>27025</v>
      </c>
      <c r="D4797" t="s">
        <v>572</v>
      </c>
      <c r="E4797" t="s">
        <v>573</v>
      </c>
      <c r="F4797" t="s">
        <v>27026</v>
      </c>
      <c r="G4797" t="s">
        <v>27027</v>
      </c>
      <c r="H4797" t="s">
        <v>22359</v>
      </c>
      <c r="J4797" t="s">
        <v>27028</v>
      </c>
      <c r="K4797" t="s">
        <v>27029</v>
      </c>
      <c r="L4797" t="s">
        <v>303</v>
      </c>
      <c r="M4797" t="s">
        <v>1111</v>
      </c>
    </row>
    <row r="4798" spans="1:13" x14ac:dyDescent="0.2">
      <c r="A4798" t="s">
        <v>20685</v>
      </c>
      <c r="B4798" t="s">
        <v>20686</v>
      </c>
      <c r="C4798" t="s">
        <v>27030</v>
      </c>
      <c r="D4798" t="s">
        <v>572</v>
      </c>
      <c r="E4798" t="s">
        <v>4179</v>
      </c>
      <c r="F4798" t="s">
        <v>27031</v>
      </c>
      <c r="G4798" t="s">
        <v>27032</v>
      </c>
      <c r="H4798" t="s">
        <v>25635</v>
      </c>
      <c r="J4798" t="s">
        <v>27033</v>
      </c>
      <c r="K4798" t="s">
        <v>27034</v>
      </c>
      <c r="L4798" t="s">
        <v>303</v>
      </c>
      <c r="M4798" t="s">
        <v>4979</v>
      </c>
    </row>
    <row r="4799" spans="1:13" x14ac:dyDescent="0.2">
      <c r="A4799" t="s">
        <v>20685</v>
      </c>
      <c r="B4799" t="s">
        <v>20686</v>
      </c>
      <c r="C4799" t="s">
        <v>27035</v>
      </c>
      <c r="D4799" t="s">
        <v>27036</v>
      </c>
      <c r="E4799" t="s">
        <v>27037</v>
      </c>
      <c r="F4799" t="s">
        <v>27038</v>
      </c>
      <c r="G4799" t="s">
        <v>27039</v>
      </c>
      <c r="H4799" t="s">
        <v>4673</v>
      </c>
      <c r="J4799" t="s">
        <v>27040</v>
      </c>
      <c r="K4799" t="s">
        <v>27041</v>
      </c>
      <c r="L4799" t="s">
        <v>303</v>
      </c>
      <c r="M4799" t="s">
        <v>27042</v>
      </c>
    </row>
    <row r="4800" spans="1:13" x14ac:dyDescent="0.2">
      <c r="A4800" t="s">
        <v>20685</v>
      </c>
      <c r="B4800" t="s">
        <v>20686</v>
      </c>
      <c r="C4800" t="s">
        <v>27043</v>
      </c>
      <c r="D4800" t="s">
        <v>26703</v>
      </c>
      <c r="E4800" t="s">
        <v>27044</v>
      </c>
      <c r="F4800" t="s">
        <v>27045</v>
      </c>
      <c r="G4800" t="s">
        <v>27046</v>
      </c>
      <c r="H4800" t="s">
        <v>25648</v>
      </c>
      <c r="J4800" t="s">
        <v>27047</v>
      </c>
      <c r="K4800" t="s">
        <v>27048</v>
      </c>
      <c r="L4800" t="s">
        <v>303</v>
      </c>
      <c r="M4800" t="s">
        <v>1335</v>
      </c>
    </row>
    <row r="4801" spans="1:13" x14ac:dyDescent="0.2">
      <c r="A4801" t="s">
        <v>20685</v>
      </c>
      <c r="B4801" t="s">
        <v>20686</v>
      </c>
      <c r="C4801" t="s">
        <v>27049</v>
      </c>
      <c r="D4801" t="s">
        <v>27050</v>
      </c>
      <c r="E4801" t="s">
        <v>27051</v>
      </c>
      <c r="F4801" t="s">
        <v>27052</v>
      </c>
      <c r="H4801" t="s">
        <v>22359</v>
      </c>
      <c r="J4801" t="s">
        <v>27053</v>
      </c>
      <c r="K4801" t="s">
        <v>27054</v>
      </c>
      <c r="L4801" t="s">
        <v>303</v>
      </c>
      <c r="M4801" t="s">
        <v>27055</v>
      </c>
    </row>
    <row r="4802" spans="1:13" x14ac:dyDescent="0.2">
      <c r="A4802" t="s">
        <v>20685</v>
      </c>
      <c r="B4802" t="s">
        <v>20686</v>
      </c>
      <c r="C4802" t="s">
        <v>27056</v>
      </c>
      <c r="D4802" t="s">
        <v>366</v>
      </c>
      <c r="E4802" t="s">
        <v>1215</v>
      </c>
      <c r="F4802" t="s">
        <v>27057</v>
      </c>
      <c r="H4802" t="s">
        <v>4673</v>
      </c>
      <c r="J4802" t="s">
        <v>27058</v>
      </c>
      <c r="K4802" t="s">
        <v>27059</v>
      </c>
      <c r="L4802" t="s">
        <v>303</v>
      </c>
      <c r="M4802" t="s">
        <v>27060</v>
      </c>
    </row>
    <row r="4803" spans="1:13" x14ac:dyDescent="0.2">
      <c r="A4803" t="s">
        <v>20685</v>
      </c>
      <c r="B4803" t="s">
        <v>20686</v>
      </c>
      <c r="C4803" t="s">
        <v>27061</v>
      </c>
      <c r="D4803" t="s">
        <v>492</v>
      </c>
      <c r="E4803" t="s">
        <v>493</v>
      </c>
      <c r="F4803" t="s">
        <v>27062</v>
      </c>
      <c r="G4803" t="s">
        <v>27063</v>
      </c>
      <c r="H4803" t="s">
        <v>4866</v>
      </c>
      <c r="I4803" t="s">
        <v>4680</v>
      </c>
      <c r="J4803" t="s">
        <v>27064</v>
      </c>
      <c r="K4803" t="s">
        <v>27065</v>
      </c>
      <c r="L4803" t="s">
        <v>303</v>
      </c>
      <c r="M4803" t="s">
        <v>27066</v>
      </c>
    </row>
    <row r="4804" spans="1:13" x14ac:dyDescent="0.2">
      <c r="A4804" t="s">
        <v>20685</v>
      </c>
      <c r="B4804" t="s">
        <v>20686</v>
      </c>
      <c r="C4804" t="s">
        <v>27067</v>
      </c>
      <c r="D4804" t="s">
        <v>492</v>
      </c>
      <c r="E4804" t="s">
        <v>493</v>
      </c>
      <c r="F4804" t="s">
        <v>27068</v>
      </c>
      <c r="G4804" t="s">
        <v>27069</v>
      </c>
      <c r="H4804" t="s">
        <v>4866</v>
      </c>
      <c r="J4804" t="s">
        <v>27070</v>
      </c>
      <c r="K4804" t="s">
        <v>27071</v>
      </c>
      <c r="L4804" t="s">
        <v>303</v>
      </c>
      <c r="M4804" t="s">
        <v>26046</v>
      </c>
    </row>
    <row r="4805" spans="1:13" x14ac:dyDescent="0.2">
      <c r="A4805" t="s">
        <v>20685</v>
      </c>
      <c r="B4805" t="s">
        <v>20686</v>
      </c>
      <c r="C4805" t="s">
        <v>27072</v>
      </c>
      <c r="D4805" t="s">
        <v>349</v>
      </c>
      <c r="F4805" t="s">
        <v>8482</v>
      </c>
      <c r="G4805" t="s">
        <v>27073</v>
      </c>
      <c r="H4805" t="s">
        <v>4673</v>
      </c>
      <c r="J4805" t="s">
        <v>27074</v>
      </c>
      <c r="K4805" t="s">
        <v>27075</v>
      </c>
      <c r="L4805" t="s">
        <v>303</v>
      </c>
      <c r="M4805" t="s">
        <v>27076</v>
      </c>
    </row>
    <row r="4806" spans="1:13" x14ac:dyDescent="0.2">
      <c r="A4806" t="s">
        <v>20685</v>
      </c>
      <c r="B4806" t="s">
        <v>20686</v>
      </c>
      <c r="C4806" t="s">
        <v>27077</v>
      </c>
      <c r="D4806" t="s">
        <v>492</v>
      </c>
      <c r="E4806" t="s">
        <v>493</v>
      </c>
      <c r="F4806" t="s">
        <v>493</v>
      </c>
      <c r="G4806" t="s">
        <v>27078</v>
      </c>
      <c r="H4806" t="s">
        <v>27079</v>
      </c>
      <c r="I4806" t="s">
        <v>4680</v>
      </c>
      <c r="J4806" t="s">
        <v>27080</v>
      </c>
      <c r="K4806" t="s">
        <v>27081</v>
      </c>
      <c r="L4806" t="s">
        <v>303</v>
      </c>
      <c r="M4806" t="s">
        <v>2725</v>
      </c>
    </row>
    <row r="4807" spans="1:13" x14ac:dyDescent="0.2">
      <c r="A4807" t="s">
        <v>20685</v>
      </c>
      <c r="B4807" t="s">
        <v>20686</v>
      </c>
      <c r="C4807" t="s">
        <v>27082</v>
      </c>
      <c r="D4807" t="s">
        <v>349</v>
      </c>
      <c r="E4807" t="s">
        <v>424</v>
      </c>
      <c r="F4807" t="s">
        <v>27083</v>
      </c>
      <c r="H4807" t="s">
        <v>22359</v>
      </c>
      <c r="J4807" t="s">
        <v>27084</v>
      </c>
      <c r="K4807" t="s">
        <v>27085</v>
      </c>
      <c r="L4807" t="s">
        <v>303</v>
      </c>
      <c r="M4807" t="s">
        <v>9241</v>
      </c>
    </row>
    <row r="4808" spans="1:13" x14ac:dyDescent="0.2">
      <c r="A4808" t="s">
        <v>20685</v>
      </c>
      <c r="B4808" t="s">
        <v>20686</v>
      </c>
      <c r="C4808" t="s">
        <v>27086</v>
      </c>
      <c r="D4808" t="s">
        <v>492</v>
      </c>
      <c r="E4808" t="s">
        <v>493</v>
      </c>
      <c r="F4808" t="s">
        <v>27087</v>
      </c>
      <c r="G4808" t="s">
        <v>27088</v>
      </c>
      <c r="H4808" t="s">
        <v>22049</v>
      </c>
      <c r="I4808" t="s">
        <v>4680</v>
      </c>
      <c r="J4808" t="s">
        <v>27089</v>
      </c>
      <c r="K4808" t="s">
        <v>27090</v>
      </c>
      <c r="L4808" t="s">
        <v>303</v>
      </c>
      <c r="M4808" t="s">
        <v>20948</v>
      </c>
    </row>
    <row r="4809" spans="1:13" x14ac:dyDescent="0.2">
      <c r="A4809" t="s">
        <v>20685</v>
      </c>
      <c r="B4809" t="s">
        <v>20686</v>
      </c>
      <c r="C4809" t="s">
        <v>27091</v>
      </c>
      <c r="D4809" t="s">
        <v>349</v>
      </c>
      <c r="E4809" t="s">
        <v>424</v>
      </c>
      <c r="F4809" t="s">
        <v>27092</v>
      </c>
      <c r="G4809" t="s">
        <v>27093</v>
      </c>
      <c r="H4809" t="s">
        <v>4673</v>
      </c>
      <c r="J4809" t="s">
        <v>27094</v>
      </c>
      <c r="K4809" t="s">
        <v>27095</v>
      </c>
      <c r="L4809" t="s">
        <v>303</v>
      </c>
      <c r="M4809" t="s">
        <v>13439</v>
      </c>
    </row>
    <row r="4810" spans="1:13" x14ac:dyDescent="0.2">
      <c r="A4810" t="s">
        <v>20685</v>
      </c>
      <c r="B4810" t="s">
        <v>20686</v>
      </c>
      <c r="C4810" t="s">
        <v>27096</v>
      </c>
      <c r="D4810" t="s">
        <v>572</v>
      </c>
      <c r="E4810" t="s">
        <v>573</v>
      </c>
      <c r="F4810" t="s">
        <v>4864</v>
      </c>
      <c r="G4810" t="s">
        <v>4865</v>
      </c>
      <c r="H4810" t="s">
        <v>4866</v>
      </c>
      <c r="J4810" t="s">
        <v>4867</v>
      </c>
      <c r="K4810" t="s">
        <v>27097</v>
      </c>
      <c r="L4810" t="s">
        <v>303</v>
      </c>
      <c r="M4810" t="s">
        <v>9241</v>
      </c>
    </row>
    <row r="4811" spans="1:13" x14ac:dyDescent="0.2">
      <c r="A4811" t="s">
        <v>20685</v>
      </c>
      <c r="B4811" t="s">
        <v>20686</v>
      </c>
      <c r="C4811" t="s">
        <v>27098</v>
      </c>
      <c r="D4811" t="s">
        <v>27099</v>
      </c>
      <c r="E4811" t="s">
        <v>27100</v>
      </c>
      <c r="F4811" t="s">
        <v>27101</v>
      </c>
      <c r="H4811" t="s">
        <v>22359</v>
      </c>
      <c r="J4811" t="s">
        <v>27102</v>
      </c>
      <c r="K4811" t="s">
        <v>27103</v>
      </c>
      <c r="L4811" t="s">
        <v>303</v>
      </c>
      <c r="M4811" t="s">
        <v>27104</v>
      </c>
    </row>
    <row r="4812" spans="1:13" x14ac:dyDescent="0.2">
      <c r="A4812" t="s">
        <v>20685</v>
      </c>
      <c r="B4812" t="s">
        <v>20686</v>
      </c>
      <c r="C4812" t="s">
        <v>27105</v>
      </c>
      <c r="D4812" t="s">
        <v>1870</v>
      </c>
      <c r="E4812" t="s">
        <v>2138</v>
      </c>
      <c r="F4812" t="s">
        <v>27106</v>
      </c>
      <c r="G4812" t="s">
        <v>27107</v>
      </c>
      <c r="H4812" t="s">
        <v>26554</v>
      </c>
      <c r="I4812" t="s">
        <v>4680</v>
      </c>
      <c r="J4812" t="s">
        <v>27108</v>
      </c>
      <c r="K4812" t="s">
        <v>27109</v>
      </c>
      <c r="L4812" t="s">
        <v>303</v>
      </c>
      <c r="M4812" t="s">
        <v>4971</v>
      </c>
    </row>
    <row r="4813" spans="1:13" x14ac:dyDescent="0.2">
      <c r="A4813" t="s">
        <v>20685</v>
      </c>
      <c r="B4813" t="s">
        <v>20686</v>
      </c>
      <c r="C4813" t="s">
        <v>27110</v>
      </c>
      <c r="D4813" t="s">
        <v>572</v>
      </c>
      <c r="E4813" t="s">
        <v>573</v>
      </c>
      <c r="F4813" t="s">
        <v>27111</v>
      </c>
      <c r="G4813" t="s">
        <v>27112</v>
      </c>
      <c r="H4813" t="s">
        <v>25648</v>
      </c>
      <c r="I4813" t="s">
        <v>4680</v>
      </c>
      <c r="J4813" t="s">
        <v>27113</v>
      </c>
      <c r="K4813" t="s">
        <v>27114</v>
      </c>
      <c r="L4813" t="s">
        <v>303</v>
      </c>
      <c r="M4813" t="s">
        <v>20464</v>
      </c>
    </row>
    <row r="4814" spans="1:13" x14ac:dyDescent="0.2">
      <c r="A4814" t="s">
        <v>20685</v>
      </c>
      <c r="B4814" t="s">
        <v>20686</v>
      </c>
      <c r="C4814" t="s">
        <v>27115</v>
      </c>
      <c r="D4814" t="s">
        <v>572</v>
      </c>
      <c r="E4814" t="s">
        <v>573</v>
      </c>
      <c r="F4814" t="s">
        <v>27116</v>
      </c>
      <c r="H4814" t="s">
        <v>25943</v>
      </c>
      <c r="I4814" t="s">
        <v>4680</v>
      </c>
      <c r="J4814" t="s">
        <v>27117</v>
      </c>
      <c r="K4814" t="s">
        <v>27118</v>
      </c>
      <c r="L4814" t="s">
        <v>303</v>
      </c>
      <c r="M4814" t="s">
        <v>3539</v>
      </c>
    </row>
    <row r="4815" spans="1:13" x14ac:dyDescent="0.2">
      <c r="A4815" t="s">
        <v>20685</v>
      </c>
      <c r="B4815" t="s">
        <v>20686</v>
      </c>
      <c r="C4815" t="s">
        <v>27119</v>
      </c>
      <c r="D4815" t="s">
        <v>27120</v>
      </c>
      <c r="E4815" t="s">
        <v>27121</v>
      </c>
      <c r="F4815" t="s">
        <v>27122</v>
      </c>
      <c r="G4815" t="s">
        <v>5799</v>
      </c>
      <c r="H4815" t="s">
        <v>4673</v>
      </c>
      <c r="J4815" t="s">
        <v>27123</v>
      </c>
      <c r="K4815" t="s">
        <v>27124</v>
      </c>
      <c r="L4815" t="s">
        <v>303</v>
      </c>
      <c r="M4815" t="s">
        <v>27125</v>
      </c>
    </row>
    <row r="4816" spans="1:13" x14ac:dyDescent="0.2">
      <c r="A4816" t="s">
        <v>20685</v>
      </c>
      <c r="B4816" t="s">
        <v>20686</v>
      </c>
      <c r="C4816" t="s">
        <v>27126</v>
      </c>
      <c r="D4816" t="s">
        <v>26806</v>
      </c>
      <c r="F4816" t="s">
        <v>27127</v>
      </c>
      <c r="G4816" t="s">
        <v>27128</v>
      </c>
      <c r="H4816" t="s">
        <v>25943</v>
      </c>
      <c r="I4816" t="s">
        <v>4680</v>
      </c>
      <c r="J4816" t="s">
        <v>27129</v>
      </c>
      <c r="K4816" t="s">
        <v>27130</v>
      </c>
      <c r="L4816" t="s">
        <v>303</v>
      </c>
      <c r="M4816" t="s">
        <v>27131</v>
      </c>
    </row>
    <row r="4817" spans="1:13" x14ac:dyDescent="0.2">
      <c r="A4817" t="s">
        <v>20685</v>
      </c>
      <c r="B4817" t="s">
        <v>20686</v>
      </c>
      <c r="C4817" t="s">
        <v>27132</v>
      </c>
      <c r="D4817" t="s">
        <v>1837</v>
      </c>
      <c r="E4817" t="s">
        <v>1375</v>
      </c>
      <c r="F4817" t="s">
        <v>13743</v>
      </c>
      <c r="G4817" t="s">
        <v>27133</v>
      </c>
      <c r="H4817" t="s">
        <v>22359</v>
      </c>
      <c r="J4817" t="s">
        <v>27134</v>
      </c>
      <c r="K4817" t="s">
        <v>27135</v>
      </c>
      <c r="L4817" t="s">
        <v>303</v>
      </c>
      <c r="M4817" t="s">
        <v>822</v>
      </c>
    </row>
    <row r="4818" spans="1:13" x14ac:dyDescent="0.2">
      <c r="A4818" t="s">
        <v>20685</v>
      </c>
      <c r="B4818" t="s">
        <v>20686</v>
      </c>
      <c r="C4818" t="s">
        <v>27136</v>
      </c>
      <c r="D4818" t="s">
        <v>27137</v>
      </c>
      <c r="E4818" t="s">
        <v>25535</v>
      </c>
      <c r="F4818" t="s">
        <v>27138</v>
      </c>
      <c r="G4818" t="s">
        <v>22359</v>
      </c>
      <c r="J4818" t="s">
        <v>26231</v>
      </c>
      <c r="K4818" t="s">
        <v>27139</v>
      </c>
      <c r="L4818" t="s">
        <v>303</v>
      </c>
      <c r="M4818" t="s">
        <v>19221</v>
      </c>
    </row>
    <row r="4819" spans="1:13" x14ac:dyDescent="0.2">
      <c r="A4819" t="s">
        <v>20685</v>
      </c>
      <c r="B4819" t="s">
        <v>20686</v>
      </c>
      <c r="C4819" t="s">
        <v>27140</v>
      </c>
      <c r="D4819" t="s">
        <v>27141</v>
      </c>
      <c r="E4819" t="s">
        <v>484</v>
      </c>
      <c r="F4819" t="s">
        <v>27142</v>
      </c>
      <c r="G4819" t="s">
        <v>25668</v>
      </c>
      <c r="H4819" t="s">
        <v>4680</v>
      </c>
      <c r="J4819" t="s">
        <v>27143</v>
      </c>
      <c r="K4819" t="s">
        <v>27144</v>
      </c>
      <c r="L4819" t="s">
        <v>303</v>
      </c>
      <c r="M4819" t="s">
        <v>383</v>
      </c>
    </row>
    <row r="4820" spans="1:13" x14ac:dyDescent="0.2">
      <c r="A4820" t="s">
        <v>20685</v>
      </c>
      <c r="B4820" t="s">
        <v>20686</v>
      </c>
      <c r="C4820" t="s">
        <v>27145</v>
      </c>
      <c r="D4820" t="s">
        <v>27146</v>
      </c>
      <c r="F4820" t="s">
        <v>27147</v>
      </c>
      <c r="G4820" t="s">
        <v>27148</v>
      </c>
      <c r="H4820" t="s">
        <v>26032</v>
      </c>
      <c r="I4820" t="s">
        <v>4680</v>
      </c>
      <c r="J4820" t="s">
        <v>27149</v>
      </c>
      <c r="K4820" t="s">
        <v>27150</v>
      </c>
      <c r="L4820" t="s">
        <v>303</v>
      </c>
      <c r="M4820" t="s">
        <v>11264</v>
      </c>
    </row>
    <row r="4821" spans="1:13" x14ac:dyDescent="0.2">
      <c r="A4821" t="s">
        <v>20685</v>
      </c>
      <c r="B4821" t="s">
        <v>20686</v>
      </c>
      <c r="C4821" t="s">
        <v>27151</v>
      </c>
      <c r="D4821" t="s">
        <v>27152</v>
      </c>
      <c r="E4821" t="s">
        <v>5486</v>
      </c>
      <c r="F4821" t="s">
        <v>27153</v>
      </c>
      <c r="G4821" t="s">
        <v>25968</v>
      </c>
      <c r="H4821" t="s">
        <v>22359</v>
      </c>
      <c r="J4821" t="s">
        <v>25969</v>
      </c>
      <c r="K4821" t="s">
        <v>27154</v>
      </c>
      <c r="L4821" t="s">
        <v>303</v>
      </c>
      <c r="M4821" t="s">
        <v>27155</v>
      </c>
    </row>
    <row r="4822" spans="1:13" x14ac:dyDescent="0.2">
      <c r="A4822" t="s">
        <v>20685</v>
      </c>
      <c r="B4822" t="s">
        <v>20686</v>
      </c>
      <c r="C4822" t="s">
        <v>27156</v>
      </c>
      <c r="D4822" t="s">
        <v>349</v>
      </c>
      <c r="E4822" t="s">
        <v>424</v>
      </c>
      <c r="F4822" t="s">
        <v>27157</v>
      </c>
      <c r="G4822" t="s">
        <v>27158</v>
      </c>
      <c r="H4822" t="s">
        <v>22359</v>
      </c>
      <c r="J4822" t="s">
        <v>27159</v>
      </c>
      <c r="K4822" t="s">
        <v>27160</v>
      </c>
      <c r="L4822" t="s">
        <v>303</v>
      </c>
      <c r="M4822" t="s">
        <v>976</v>
      </c>
    </row>
    <row r="4823" spans="1:13" x14ac:dyDescent="0.2">
      <c r="A4823" t="s">
        <v>20685</v>
      </c>
      <c r="B4823" t="s">
        <v>20686</v>
      </c>
      <c r="C4823" t="s">
        <v>27161</v>
      </c>
      <c r="D4823" t="s">
        <v>349</v>
      </c>
      <c r="E4823" t="s">
        <v>424</v>
      </c>
      <c r="F4823" t="s">
        <v>27162</v>
      </c>
      <c r="H4823" t="s">
        <v>22359</v>
      </c>
      <c r="J4823" t="s">
        <v>25572</v>
      </c>
      <c r="K4823" t="s">
        <v>27163</v>
      </c>
      <c r="L4823" t="s">
        <v>303</v>
      </c>
      <c r="M4823" t="s">
        <v>12993</v>
      </c>
    </row>
    <row r="4824" spans="1:13" x14ac:dyDescent="0.2">
      <c r="A4824" t="s">
        <v>20685</v>
      </c>
      <c r="B4824" t="s">
        <v>20686</v>
      </c>
      <c r="C4824" t="s">
        <v>27164</v>
      </c>
      <c r="D4824" t="s">
        <v>349</v>
      </c>
      <c r="E4824" t="s">
        <v>424</v>
      </c>
      <c r="F4824" t="s">
        <v>27165</v>
      </c>
      <c r="H4824" t="s">
        <v>4673</v>
      </c>
      <c r="J4824" t="s">
        <v>27166</v>
      </c>
      <c r="K4824" t="s">
        <v>27167</v>
      </c>
      <c r="L4824" t="s">
        <v>303</v>
      </c>
      <c r="M4824" t="s">
        <v>3423</v>
      </c>
    </row>
    <row r="4825" spans="1:13" x14ac:dyDescent="0.2">
      <c r="A4825" t="s">
        <v>20685</v>
      </c>
      <c r="B4825" t="s">
        <v>20686</v>
      </c>
      <c r="C4825" t="s">
        <v>27168</v>
      </c>
      <c r="D4825" t="s">
        <v>27169</v>
      </c>
      <c r="E4825" t="s">
        <v>27170</v>
      </c>
      <c r="F4825" t="s">
        <v>27171</v>
      </c>
      <c r="G4825" t="s">
        <v>27172</v>
      </c>
      <c r="H4825" t="s">
        <v>25999</v>
      </c>
      <c r="I4825" t="s">
        <v>4680</v>
      </c>
      <c r="J4825" t="s">
        <v>27173</v>
      </c>
      <c r="K4825" t="s">
        <v>27174</v>
      </c>
      <c r="L4825" t="s">
        <v>303</v>
      </c>
      <c r="M4825" t="s">
        <v>7500</v>
      </c>
    </row>
    <row r="4826" spans="1:13" x14ac:dyDescent="0.2">
      <c r="A4826" t="s">
        <v>20685</v>
      </c>
      <c r="B4826" t="s">
        <v>20686</v>
      </c>
      <c r="C4826" t="s">
        <v>27175</v>
      </c>
      <c r="D4826" t="s">
        <v>572</v>
      </c>
      <c r="E4826" t="s">
        <v>573</v>
      </c>
      <c r="F4826" t="s">
        <v>27176</v>
      </c>
      <c r="G4826" t="s">
        <v>27177</v>
      </c>
      <c r="H4826" t="s">
        <v>22359</v>
      </c>
      <c r="J4826" t="s">
        <v>27178</v>
      </c>
      <c r="K4826" t="s">
        <v>302</v>
      </c>
      <c r="L4826" t="s">
        <v>303</v>
      </c>
      <c r="M4826" t="s">
        <v>1882</v>
      </c>
    </row>
    <row r="4827" spans="1:13" x14ac:dyDescent="0.2">
      <c r="A4827" t="s">
        <v>20685</v>
      </c>
      <c r="B4827" t="s">
        <v>20686</v>
      </c>
      <c r="C4827" t="s">
        <v>27179</v>
      </c>
      <c r="D4827" t="s">
        <v>27180</v>
      </c>
      <c r="E4827" t="s">
        <v>27181</v>
      </c>
      <c r="F4827" t="s">
        <v>27182</v>
      </c>
      <c r="G4827" t="s">
        <v>27183</v>
      </c>
      <c r="H4827" t="s">
        <v>22049</v>
      </c>
      <c r="I4827" t="s">
        <v>4680</v>
      </c>
      <c r="J4827" t="s">
        <v>27184</v>
      </c>
      <c r="K4827" t="s">
        <v>27185</v>
      </c>
      <c r="L4827" t="s">
        <v>303</v>
      </c>
      <c r="M4827" t="s">
        <v>10324</v>
      </c>
    </row>
    <row r="4828" spans="1:13" x14ac:dyDescent="0.2">
      <c r="A4828" t="s">
        <v>20685</v>
      </c>
      <c r="B4828" t="s">
        <v>20686</v>
      </c>
      <c r="C4828" t="s">
        <v>27186</v>
      </c>
      <c r="D4828" t="s">
        <v>27187</v>
      </c>
      <c r="E4828" t="s">
        <v>27188</v>
      </c>
      <c r="F4828" t="s">
        <v>27189</v>
      </c>
      <c r="H4828" t="s">
        <v>4673</v>
      </c>
      <c r="J4828" t="s">
        <v>27190</v>
      </c>
      <c r="K4828" t="s">
        <v>27191</v>
      </c>
      <c r="L4828" t="s">
        <v>303</v>
      </c>
      <c r="M4828" t="s">
        <v>27192</v>
      </c>
    </row>
    <row r="4829" spans="1:13" x14ac:dyDescent="0.2">
      <c r="A4829" t="s">
        <v>20685</v>
      </c>
      <c r="B4829" t="s">
        <v>20686</v>
      </c>
      <c r="C4829" t="s">
        <v>27193</v>
      </c>
      <c r="D4829" t="s">
        <v>4763</v>
      </c>
      <c r="E4829" t="s">
        <v>21498</v>
      </c>
      <c r="F4829" t="s">
        <v>27194</v>
      </c>
      <c r="G4829" t="s">
        <v>27195</v>
      </c>
      <c r="H4829" t="s">
        <v>22359</v>
      </c>
      <c r="J4829" t="s">
        <v>27196</v>
      </c>
      <c r="K4829" t="s">
        <v>27197</v>
      </c>
      <c r="L4829" t="s">
        <v>303</v>
      </c>
      <c r="M4829" t="s">
        <v>3300</v>
      </c>
    </row>
    <row r="4830" spans="1:13" x14ac:dyDescent="0.2">
      <c r="A4830" t="s">
        <v>20685</v>
      </c>
      <c r="B4830" t="s">
        <v>20686</v>
      </c>
      <c r="C4830" t="s">
        <v>27198</v>
      </c>
      <c r="D4830" t="s">
        <v>492</v>
      </c>
      <c r="E4830" t="s">
        <v>493</v>
      </c>
      <c r="F4830" t="s">
        <v>27199</v>
      </c>
      <c r="G4830" t="s">
        <v>27088</v>
      </c>
      <c r="H4830" t="s">
        <v>22049</v>
      </c>
      <c r="I4830" t="s">
        <v>4680</v>
      </c>
      <c r="J4830" t="s">
        <v>27200</v>
      </c>
      <c r="K4830" t="s">
        <v>27201</v>
      </c>
      <c r="L4830" t="s">
        <v>303</v>
      </c>
      <c r="M4830" t="s">
        <v>2725</v>
      </c>
    </row>
    <row r="4831" spans="1:13" x14ac:dyDescent="0.2">
      <c r="A4831" t="s">
        <v>20685</v>
      </c>
      <c r="B4831" t="s">
        <v>20686</v>
      </c>
      <c r="C4831" t="s">
        <v>27202</v>
      </c>
      <c r="D4831" t="s">
        <v>687</v>
      </c>
      <c r="E4831" t="s">
        <v>27203</v>
      </c>
      <c r="F4831" t="s">
        <v>27204</v>
      </c>
      <c r="H4831" t="s">
        <v>25943</v>
      </c>
      <c r="I4831" t="s">
        <v>4680</v>
      </c>
      <c r="J4831" t="s">
        <v>27205</v>
      </c>
      <c r="K4831" t="s">
        <v>27206</v>
      </c>
      <c r="L4831" t="s">
        <v>303</v>
      </c>
      <c r="M4831" t="s">
        <v>27207</v>
      </c>
    </row>
    <row r="4832" spans="1:13" x14ac:dyDescent="0.2">
      <c r="A4832" t="s">
        <v>20685</v>
      </c>
      <c r="B4832" t="s">
        <v>20686</v>
      </c>
      <c r="C4832" t="s">
        <v>27208</v>
      </c>
      <c r="D4832" t="s">
        <v>349</v>
      </c>
      <c r="F4832" t="s">
        <v>27209</v>
      </c>
      <c r="G4832" t="s">
        <v>27210</v>
      </c>
      <c r="H4832" t="s">
        <v>22359</v>
      </c>
      <c r="J4832" t="s">
        <v>27211</v>
      </c>
      <c r="K4832" t="s">
        <v>27212</v>
      </c>
      <c r="L4832" t="s">
        <v>303</v>
      </c>
      <c r="M4832" t="s">
        <v>1273</v>
      </c>
    </row>
    <row r="4833" spans="1:13" x14ac:dyDescent="0.2">
      <c r="A4833" t="s">
        <v>20685</v>
      </c>
      <c r="B4833" t="s">
        <v>20686</v>
      </c>
      <c r="C4833" t="s">
        <v>27213</v>
      </c>
      <c r="D4833" t="s">
        <v>492</v>
      </c>
      <c r="E4833" t="s">
        <v>493</v>
      </c>
      <c r="F4833" t="s">
        <v>27214</v>
      </c>
      <c r="G4833" t="s">
        <v>25735</v>
      </c>
      <c r="H4833" t="s">
        <v>25648</v>
      </c>
      <c r="I4833" t="s">
        <v>4680</v>
      </c>
      <c r="J4833" t="s">
        <v>27215</v>
      </c>
      <c r="K4833" t="s">
        <v>27216</v>
      </c>
      <c r="L4833" t="s">
        <v>303</v>
      </c>
      <c r="M4833" t="s">
        <v>3872</v>
      </c>
    </row>
    <row r="4834" spans="1:13" x14ac:dyDescent="0.2">
      <c r="A4834" t="s">
        <v>20685</v>
      </c>
      <c r="B4834" t="s">
        <v>20686</v>
      </c>
      <c r="C4834" t="s">
        <v>27217</v>
      </c>
      <c r="D4834" t="s">
        <v>27218</v>
      </c>
      <c r="E4834" t="s">
        <v>27219</v>
      </c>
      <c r="F4834" t="s">
        <v>27220</v>
      </c>
      <c r="G4834" t="s">
        <v>27221</v>
      </c>
      <c r="H4834" t="s">
        <v>25648</v>
      </c>
      <c r="J4834" t="s">
        <v>27222</v>
      </c>
      <c r="K4834" t="s">
        <v>27223</v>
      </c>
      <c r="L4834" t="s">
        <v>303</v>
      </c>
      <c r="M4834" t="s">
        <v>13986</v>
      </c>
    </row>
    <row r="4835" spans="1:13" x14ac:dyDescent="0.2">
      <c r="A4835" t="s">
        <v>20685</v>
      </c>
      <c r="B4835" t="s">
        <v>20686</v>
      </c>
      <c r="C4835" t="s">
        <v>27224</v>
      </c>
      <c r="D4835" t="s">
        <v>27225</v>
      </c>
      <c r="E4835" t="s">
        <v>27226</v>
      </c>
      <c r="F4835" t="s">
        <v>27227</v>
      </c>
      <c r="H4835" t="s">
        <v>4673</v>
      </c>
      <c r="J4835" t="s">
        <v>27228</v>
      </c>
      <c r="K4835" t="s">
        <v>27229</v>
      </c>
      <c r="L4835" t="s">
        <v>303</v>
      </c>
      <c r="M4835" t="s">
        <v>4493</v>
      </c>
    </row>
    <row r="4836" spans="1:13" x14ac:dyDescent="0.2">
      <c r="A4836" t="s">
        <v>20685</v>
      </c>
      <c r="B4836" t="s">
        <v>20686</v>
      </c>
      <c r="C4836" t="s">
        <v>27230</v>
      </c>
      <c r="D4836" t="s">
        <v>349</v>
      </c>
      <c r="E4836" t="s">
        <v>424</v>
      </c>
      <c r="F4836" t="s">
        <v>27231</v>
      </c>
      <c r="G4836" t="s">
        <v>25968</v>
      </c>
      <c r="H4836" t="s">
        <v>22359</v>
      </c>
      <c r="J4836" t="s">
        <v>27232</v>
      </c>
      <c r="K4836" t="s">
        <v>27233</v>
      </c>
      <c r="L4836" t="s">
        <v>303</v>
      </c>
      <c r="M4836" t="s">
        <v>27234</v>
      </c>
    </row>
    <row r="4837" spans="1:13" x14ac:dyDescent="0.2">
      <c r="A4837" t="s">
        <v>20685</v>
      </c>
      <c r="B4837" t="s">
        <v>20686</v>
      </c>
      <c r="C4837" t="s">
        <v>27235</v>
      </c>
      <c r="D4837" t="s">
        <v>27236</v>
      </c>
      <c r="E4837" t="s">
        <v>27237</v>
      </c>
      <c r="F4837" t="s">
        <v>4720</v>
      </c>
      <c r="G4837" t="s">
        <v>27238</v>
      </c>
      <c r="H4837" t="s">
        <v>22359</v>
      </c>
      <c r="J4837" t="s">
        <v>27239</v>
      </c>
      <c r="K4837" t="s">
        <v>27240</v>
      </c>
      <c r="L4837" t="s">
        <v>303</v>
      </c>
      <c r="M4837" t="s">
        <v>27241</v>
      </c>
    </row>
    <row r="4838" spans="1:13" x14ac:dyDescent="0.2">
      <c r="A4838" t="s">
        <v>20685</v>
      </c>
      <c r="B4838" t="s">
        <v>20686</v>
      </c>
      <c r="C4838" t="s">
        <v>27242</v>
      </c>
      <c r="D4838" t="s">
        <v>492</v>
      </c>
      <c r="E4838" t="s">
        <v>493</v>
      </c>
      <c r="F4838" t="s">
        <v>27243</v>
      </c>
      <c r="G4838" t="s">
        <v>4540</v>
      </c>
      <c r="H4838" t="s">
        <v>25648</v>
      </c>
      <c r="J4838" t="s">
        <v>27244</v>
      </c>
      <c r="K4838" t="s">
        <v>27245</v>
      </c>
      <c r="L4838" t="s">
        <v>303</v>
      </c>
      <c r="M4838" t="s">
        <v>415</v>
      </c>
    </row>
    <row r="4839" spans="1:13" x14ac:dyDescent="0.2">
      <c r="A4839" t="s">
        <v>20685</v>
      </c>
      <c r="B4839" t="s">
        <v>20686</v>
      </c>
      <c r="C4839" t="s">
        <v>27246</v>
      </c>
      <c r="D4839" t="s">
        <v>27247</v>
      </c>
      <c r="E4839" t="s">
        <v>27248</v>
      </c>
      <c r="F4839" t="s">
        <v>27249</v>
      </c>
      <c r="G4839" t="s">
        <v>27250</v>
      </c>
      <c r="H4839" t="s">
        <v>25547</v>
      </c>
      <c r="I4839" t="s">
        <v>4680</v>
      </c>
      <c r="J4839" t="s">
        <v>27251</v>
      </c>
      <c r="K4839" t="s">
        <v>27252</v>
      </c>
      <c r="L4839" t="s">
        <v>303</v>
      </c>
      <c r="M4839" t="s">
        <v>27253</v>
      </c>
    </row>
    <row r="4840" spans="1:13" x14ac:dyDescent="0.2">
      <c r="A4840" t="s">
        <v>20685</v>
      </c>
      <c r="B4840" t="s">
        <v>20686</v>
      </c>
      <c r="C4840" t="s">
        <v>27254</v>
      </c>
      <c r="D4840" t="s">
        <v>394</v>
      </c>
      <c r="E4840" t="s">
        <v>395</v>
      </c>
      <c r="F4840" t="s">
        <v>27255</v>
      </c>
      <c r="G4840" t="s">
        <v>26290</v>
      </c>
      <c r="H4840" t="s">
        <v>4673</v>
      </c>
      <c r="J4840" t="s">
        <v>27256</v>
      </c>
      <c r="K4840" t="s">
        <v>27257</v>
      </c>
      <c r="L4840" t="s">
        <v>303</v>
      </c>
      <c r="M4840" t="s">
        <v>685</v>
      </c>
    </row>
    <row r="4841" spans="1:13" x14ac:dyDescent="0.2">
      <c r="A4841" t="s">
        <v>20685</v>
      </c>
      <c r="B4841" t="s">
        <v>20686</v>
      </c>
      <c r="C4841" t="s">
        <v>27258</v>
      </c>
      <c r="D4841" t="s">
        <v>27259</v>
      </c>
      <c r="E4841" t="s">
        <v>27260</v>
      </c>
      <c r="F4841" t="s">
        <v>27261</v>
      </c>
      <c r="H4841" t="s">
        <v>22359</v>
      </c>
      <c r="J4841" t="s">
        <v>26991</v>
      </c>
      <c r="K4841" t="s">
        <v>27262</v>
      </c>
      <c r="L4841" t="s">
        <v>303</v>
      </c>
      <c r="M4841" t="s">
        <v>27263</v>
      </c>
    </row>
    <row r="4842" spans="1:13" x14ac:dyDescent="0.2">
      <c r="A4842" t="s">
        <v>20685</v>
      </c>
      <c r="B4842" t="s">
        <v>20686</v>
      </c>
      <c r="C4842" t="s">
        <v>27264</v>
      </c>
      <c r="D4842" t="s">
        <v>27265</v>
      </c>
      <c r="E4842" t="s">
        <v>27266</v>
      </c>
      <c r="F4842" t="s">
        <v>27267</v>
      </c>
      <c r="H4842" t="s">
        <v>4673</v>
      </c>
      <c r="J4842" t="s">
        <v>27268</v>
      </c>
      <c r="K4842" t="s">
        <v>27269</v>
      </c>
      <c r="L4842" t="s">
        <v>303</v>
      </c>
      <c r="M4842" t="s">
        <v>22426</v>
      </c>
    </row>
    <row r="4843" spans="1:13" x14ac:dyDescent="0.2">
      <c r="A4843" t="s">
        <v>20685</v>
      </c>
      <c r="B4843" t="s">
        <v>20686</v>
      </c>
      <c r="C4843" t="s">
        <v>27270</v>
      </c>
      <c r="D4843" t="s">
        <v>27271</v>
      </c>
      <c r="E4843" t="s">
        <v>27272</v>
      </c>
      <c r="F4843" t="s">
        <v>27273</v>
      </c>
      <c r="H4843" t="s">
        <v>4673</v>
      </c>
      <c r="J4843" t="s">
        <v>26931</v>
      </c>
      <c r="K4843" t="s">
        <v>27274</v>
      </c>
      <c r="L4843" t="s">
        <v>303</v>
      </c>
      <c r="M4843" t="s">
        <v>27275</v>
      </c>
    </row>
    <row r="4844" spans="1:13" x14ac:dyDescent="0.2">
      <c r="A4844" t="s">
        <v>20685</v>
      </c>
      <c r="B4844" t="s">
        <v>20686</v>
      </c>
      <c r="C4844" t="s">
        <v>27276</v>
      </c>
      <c r="D4844" t="s">
        <v>9937</v>
      </c>
      <c r="E4844" t="s">
        <v>1375</v>
      </c>
      <c r="F4844" t="s">
        <v>27277</v>
      </c>
      <c r="G4844" t="s">
        <v>27278</v>
      </c>
      <c r="H4844" t="s">
        <v>4673</v>
      </c>
      <c r="J4844" t="s">
        <v>27279</v>
      </c>
      <c r="K4844" t="s">
        <v>27280</v>
      </c>
      <c r="L4844" t="s">
        <v>303</v>
      </c>
      <c r="M4844" t="s">
        <v>21132</v>
      </c>
    </row>
    <row r="4845" spans="1:13" x14ac:dyDescent="0.2">
      <c r="A4845" t="s">
        <v>20685</v>
      </c>
      <c r="B4845" t="s">
        <v>20686</v>
      </c>
      <c r="C4845" t="s">
        <v>27281</v>
      </c>
      <c r="D4845" t="s">
        <v>26947</v>
      </c>
      <c r="E4845" t="s">
        <v>25535</v>
      </c>
      <c r="F4845" t="s">
        <v>27282</v>
      </c>
      <c r="G4845" t="s">
        <v>27283</v>
      </c>
      <c r="H4845" t="s">
        <v>22359</v>
      </c>
      <c r="J4845" t="s">
        <v>27284</v>
      </c>
      <c r="K4845" t="s">
        <v>27285</v>
      </c>
      <c r="L4845" t="s">
        <v>303</v>
      </c>
      <c r="M4845" t="s">
        <v>674</v>
      </c>
    </row>
    <row r="4846" spans="1:13" x14ac:dyDescent="0.2">
      <c r="A4846" t="s">
        <v>20685</v>
      </c>
      <c r="B4846" t="s">
        <v>20686</v>
      </c>
      <c r="C4846" t="s">
        <v>27286</v>
      </c>
      <c r="D4846" t="s">
        <v>27287</v>
      </c>
      <c r="F4846" t="s">
        <v>27288</v>
      </c>
      <c r="G4846" t="s">
        <v>27289</v>
      </c>
      <c r="H4846" t="s">
        <v>4673</v>
      </c>
      <c r="J4846" t="s">
        <v>27290</v>
      </c>
      <c r="K4846" t="s">
        <v>27291</v>
      </c>
      <c r="L4846" t="s">
        <v>303</v>
      </c>
      <c r="M4846" t="s">
        <v>27292</v>
      </c>
    </row>
    <row r="4847" spans="1:13" x14ac:dyDescent="0.2">
      <c r="A4847" t="s">
        <v>20685</v>
      </c>
      <c r="B4847" t="s">
        <v>20686</v>
      </c>
      <c r="C4847" t="s">
        <v>27293</v>
      </c>
      <c r="D4847" t="s">
        <v>27294</v>
      </c>
      <c r="E4847" t="s">
        <v>27295</v>
      </c>
      <c r="F4847" t="s">
        <v>27296</v>
      </c>
      <c r="G4847" t="s">
        <v>27093</v>
      </c>
      <c r="H4847" t="s">
        <v>4673</v>
      </c>
      <c r="J4847" t="s">
        <v>27297</v>
      </c>
      <c r="K4847" t="s">
        <v>27298</v>
      </c>
      <c r="L4847" t="s">
        <v>303</v>
      </c>
      <c r="M4847" t="s">
        <v>27299</v>
      </c>
    </row>
    <row r="4848" spans="1:13" x14ac:dyDescent="0.2">
      <c r="A4848" t="s">
        <v>20685</v>
      </c>
      <c r="B4848" t="s">
        <v>20686</v>
      </c>
      <c r="C4848" t="s">
        <v>27300</v>
      </c>
      <c r="D4848" t="s">
        <v>349</v>
      </c>
      <c r="F4848" t="s">
        <v>27301</v>
      </c>
      <c r="G4848" t="s">
        <v>25943</v>
      </c>
      <c r="H4848" t="s">
        <v>4680</v>
      </c>
      <c r="J4848" t="s">
        <v>27302</v>
      </c>
      <c r="K4848" t="s">
        <v>27303</v>
      </c>
      <c r="L4848" t="s">
        <v>303</v>
      </c>
      <c r="M4848" t="s">
        <v>422</v>
      </c>
    </row>
    <row r="4849" spans="1:13" x14ac:dyDescent="0.2">
      <c r="A4849" t="s">
        <v>20685</v>
      </c>
      <c r="B4849" t="s">
        <v>20686</v>
      </c>
      <c r="C4849" t="s">
        <v>27304</v>
      </c>
      <c r="D4849" t="s">
        <v>4900</v>
      </c>
      <c r="E4849" t="s">
        <v>27305</v>
      </c>
      <c r="F4849" t="s">
        <v>27306</v>
      </c>
      <c r="G4849" t="s">
        <v>27307</v>
      </c>
      <c r="H4849" t="s">
        <v>25963</v>
      </c>
      <c r="J4849" t="s">
        <v>4722</v>
      </c>
      <c r="K4849" t="s">
        <v>27308</v>
      </c>
      <c r="L4849" t="s">
        <v>303</v>
      </c>
      <c r="M4849" t="s">
        <v>7798</v>
      </c>
    </row>
    <row r="4850" spans="1:13" x14ac:dyDescent="0.2">
      <c r="A4850" t="s">
        <v>20685</v>
      </c>
      <c r="B4850" t="s">
        <v>20686</v>
      </c>
      <c r="C4850" t="s">
        <v>27309</v>
      </c>
      <c r="D4850" t="s">
        <v>492</v>
      </c>
      <c r="E4850" t="s">
        <v>493</v>
      </c>
      <c r="F4850" t="s">
        <v>27310</v>
      </c>
      <c r="G4850" t="s">
        <v>25963</v>
      </c>
      <c r="H4850" t="s">
        <v>4680</v>
      </c>
      <c r="J4850" t="s">
        <v>4722</v>
      </c>
      <c r="K4850" t="s">
        <v>27311</v>
      </c>
      <c r="L4850" t="s">
        <v>303</v>
      </c>
      <c r="M4850" t="s">
        <v>1258</v>
      </c>
    </row>
    <row r="4851" spans="1:13" x14ac:dyDescent="0.2">
      <c r="A4851" t="s">
        <v>20685</v>
      </c>
      <c r="B4851" t="s">
        <v>20686</v>
      </c>
      <c r="C4851" t="s">
        <v>27312</v>
      </c>
      <c r="D4851" t="s">
        <v>572</v>
      </c>
      <c r="E4851" t="s">
        <v>573</v>
      </c>
      <c r="F4851" t="s">
        <v>27313</v>
      </c>
      <c r="G4851" t="s">
        <v>27314</v>
      </c>
      <c r="H4851" t="s">
        <v>22359</v>
      </c>
      <c r="J4851" t="s">
        <v>27315</v>
      </c>
      <c r="K4851" t="s">
        <v>302</v>
      </c>
      <c r="L4851" t="s">
        <v>303</v>
      </c>
      <c r="M4851" t="s">
        <v>1882</v>
      </c>
    </row>
    <row r="4852" spans="1:13" x14ac:dyDescent="0.2">
      <c r="A4852" t="s">
        <v>20685</v>
      </c>
      <c r="B4852" t="s">
        <v>20686</v>
      </c>
      <c r="C4852" t="s">
        <v>27316</v>
      </c>
      <c r="D4852" t="s">
        <v>572</v>
      </c>
      <c r="E4852" t="s">
        <v>573</v>
      </c>
      <c r="F4852" t="s">
        <v>27317</v>
      </c>
      <c r="G4852" t="s">
        <v>27318</v>
      </c>
      <c r="H4852" t="s">
        <v>22359</v>
      </c>
      <c r="J4852" t="s">
        <v>27319</v>
      </c>
      <c r="K4852" t="s">
        <v>27320</v>
      </c>
      <c r="L4852" t="s">
        <v>303</v>
      </c>
      <c r="M4852" t="s">
        <v>1437</v>
      </c>
    </row>
    <row r="4853" spans="1:13" x14ac:dyDescent="0.2">
      <c r="A4853" t="s">
        <v>20685</v>
      </c>
      <c r="B4853" t="s">
        <v>20686</v>
      </c>
      <c r="C4853" t="s">
        <v>27321</v>
      </c>
      <c r="D4853" t="s">
        <v>349</v>
      </c>
      <c r="F4853" t="s">
        <v>27322</v>
      </c>
      <c r="G4853" t="s">
        <v>22359</v>
      </c>
      <c r="J4853" t="s">
        <v>27323</v>
      </c>
      <c r="K4853" t="s">
        <v>27324</v>
      </c>
      <c r="L4853" t="s">
        <v>303</v>
      </c>
      <c r="M4853" t="s">
        <v>422</v>
      </c>
    </row>
    <row r="4854" spans="1:13" x14ac:dyDescent="0.2">
      <c r="A4854" t="s">
        <v>20685</v>
      </c>
      <c r="B4854" t="s">
        <v>20686</v>
      </c>
      <c r="C4854" t="s">
        <v>27325</v>
      </c>
      <c r="D4854" t="s">
        <v>349</v>
      </c>
      <c r="F4854" t="s">
        <v>27326</v>
      </c>
      <c r="G4854" t="s">
        <v>25999</v>
      </c>
      <c r="H4854" t="s">
        <v>4673</v>
      </c>
      <c r="J4854" t="s">
        <v>27327</v>
      </c>
      <c r="K4854" t="s">
        <v>27328</v>
      </c>
      <c r="L4854" t="s">
        <v>303</v>
      </c>
      <c r="M4854" t="s">
        <v>422</v>
      </c>
    </row>
    <row r="4855" spans="1:13" x14ac:dyDescent="0.2">
      <c r="A4855" t="s">
        <v>20685</v>
      </c>
      <c r="B4855" t="s">
        <v>20686</v>
      </c>
      <c r="C4855" t="s">
        <v>27329</v>
      </c>
      <c r="D4855" t="s">
        <v>394</v>
      </c>
      <c r="F4855" t="s">
        <v>27330</v>
      </c>
      <c r="H4855" t="s">
        <v>22359</v>
      </c>
      <c r="J4855" t="s">
        <v>27331</v>
      </c>
      <c r="K4855" t="s">
        <v>27332</v>
      </c>
      <c r="L4855" t="s">
        <v>303</v>
      </c>
      <c r="M4855" t="s">
        <v>27333</v>
      </c>
    </row>
    <row r="4856" spans="1:13" x14ac:dyDescent="0.2">
      <c r="A4856" t="s">
        <v>20685</v>
      </c>
      <c r="B4856" t="s">
        <v>20686</v>
      </c>
      <c r="C4856" t="s">
        <v>27334</v>
      </c>
      <c r="D4856" t="s">
        <v>513</v>
      </c>
      <c r="F4856" t="s">
        <v>27335</v>
      </c>
      <c r="G4856" t="s">
        <v>27336</v>
      </c>
      <c r="H4856" t="s">
        <v>4866</v>
      </c>
      <c r="I4856" t="s">
        <v>4680</v>
      </c>
      <c r="J4856" t="s">
        <v>27337</v>
      </c>
      <c r="K4856" t="s">
        <v>27338</v>
      </c>
      <c r="L4856" t="s">
        <v>303</v>
      </c>
      <c r="M4856" t="s">
        <v>19900</v>
      </c>
    </row>
    <row r="4857" spans="1:13" x14ac:dyDescent="0.2">
      <c r="A4857" t="s">
        <v>20685</v>
      </c>
      <c r="B4857" t="s">
        <v>20686</v>
      </c>
      <c r="C4857" t="s">
        <v>27339</v>
      </c>
      <c r="D4857" t="s">
        <v>492</v>
      </c>
      <c r="E4857" t="s">
        <v>493</v>
      </c>
      <c r="F4857" t="s">
        <v>27340</v>
      </c>
      <c r="G4857" t="s">
        <v>25806</v>
      </c>
      <c r="H4857" t="s">
        <v>4673</v>
      </c>
      <c r="J4857" t="s">
        <v>27341</v>
      </c>
      <c r="K4857" t="s">
        <v>27342</v>
      </c>
      <c r="L4857" t="s">
        <v>303</v>
      </c>
      <c r="M4857" t="s">
        <v>1684</v>
      </c>
    </row>
    <row r="4858" spans="1:13" x14ac:dyDescent="0.2">
      <c r="A4858" t="s">
        <v>20685</v>
      </c>
      <c r="B4858" t="s">
        <v>20686</v>
      </c>
      <c r="C4858" t="s">
        <v>27343</v>
      </c>
      <c r="D4858" t="s">
        <v>26183</v>
      </c>
      <c r="E4858" t="s">
        <v>27344</v>
      </c>
      <c r="F4858" t="s">
        <v>27345</v>
      </c>
      <c r="H4858" t="s">
        <v>22359</v>
      </c>
      <c r="J4858" t="s">
        <v>27346</v>
      </c>
      <c r="K4858" t="s">
        <v>27347</v>
      </c>
      <c r="L4858" t="s">
        <v>303</v>
      </c>
      <c r="M4858" t="s">
        <v>6179</v>
      </c>
    </row>
    <row r="4859" spans="1:13" x14ac:dyDescent="0.2">
      <c r="A4859" t="s">
        <v>20685</v>
      </c>
      <c r="B4859" t="s">
        <v>20686</v>
      </c>
      <c r="C4859" t="s">
        <v>27348</v>
      </c>
      <c r="D4859" t="s">
        <v>27099</v>
      </c>
      <c r="E4859" t="s">
        <v>4755</v>
      </c>
      <c r="F4859" t="s">
        <v>27349</v>
      </c>
      <c r="H4859" t="s">
        <v>22359</v>
      </c>
      <c r="J4859" t="s">
        <v>27350</v>
      </c>
      <c r="K4859" t="s">
        <v>27351</v>
      </c>
      <c r="L4859" t="s">
        <v>303</v>
      </c>
      <c r="M4859" t="s">
        <v>27352</v>
      </c>
    </row>
    <row r="4860" spans="1:13" x14ac:dyDescent="0.2">
      <c r="A4860" t="s">
        <v>20685</v>
      </c>
      <c r="B4860" t="s">
        <v>20686</v>
      </c>
      <c r="C4860" t="s">
        <v>27353</v>
      </c>
      <c r="D4860" t="s">
        <v>366</v>
      </c>
      <c r="E4860" t="s">
        <v>1215</v>
      </c>
      <c r="F4860" t="s">
        <v>27354</v>
      </c>
      <c r="H4860" t="s">
        <v>22359</v>
      </c>
      <c r="J4860" t="s">
        <v>27355</v>
      </c>
      <c r="K4860" t="s">
        <v>27356</v>
      </c>
      <c r="L4860" t="s">
        <v>303</v>
      </c>
      <c r="M4860" t="s">
        <v>10061</v>
      </c>
    </row>
    <row r="4861" spans="1:13" x14ac:dyDescent="0.2">
      <c r="A4861" t="s">
        <v>20685</v>
      </c>
      <c r="B4861" t="s">
        <v>20686</v>
      </c>
      <c r="C4861" t="s">
        <v>27357</v>
      </c>
      <c r="D4861" t="s">
        <v>27358</v>
      </c>
      <c r="F4861" t="s">
        <v>787</v>
      </c>
      <c r="G4861" t="s">
        <v>317</v>
      </c>
      <c r="H4861" t="s">
        <v>25943</v>
      </c>
      <c r="J4861" t="s">
        <v>27359</v>
      </c>
      <c r="K4861" t="s">
        <v>27360</v>
      </c>
      <c r="L4861" t="s">
        <v>120</v>
      </c>
      <c r="M4861" t="s">
        <v>542</v>
      </c>
    </row>
    <row r="4862" spans="1:13" x14ac:dyDescent="0.2">
      <c r="A4862" t="s">
        <v>20685</v>
      </c>
      <c r="B4862" t="s">
        <v>20686</v>
      </c>
      <c r="C4862" t="s">
        <v>27361</v>
      </c>
      <c r="D4862" t="s">
        <v>27362</v>
      </c>
      <c r="E4862" t="s">
        <v>27363</v>
      </c>
      <c r="F4862" t="s">
        <v>27364</v>
      </c>
      <c r="G4862" t="s">
        <v>27365</v>
      </c>
      <c r="H4862" t="s">
        <v>25648</v>
      </c>
      <c r="I4862" t="s">
        <v>4680</v>
      </c>
      <c r="J4862" t="s">
        <v>27366</v>
      </c>
      <c r="K4862" t="s">
        <v>27367</v>
      </c>
      <c r="L4862" t="s">
        <v>303</v>
      </c>
      <c r="M4862" t="s">
        <v>4236</v>
      </c>
    </row>
    <row r="4863" spans="1:13" x14ac:dyDescent="0.2">
      <c r="A4863" t="s">
        <v>20685</v>
      </c>
      <c r="B4863" t="s">
        <v>20686</v>
      </c>
      <c r="C4863" t="s">
        <v>27368</v>
      </c>
      <c r="D4863" t="s">
        <v>572</v>
      </c>
      <c r="E4863" t="s">
        <v>573</v>
      </c>
      <c r="F4863" t="s">
        <v>27369</v>
      </c>
      <c r="G4863" t="s">
        <v>27370</v>
      </c>
      <c r="H4863" t="s">
        <v>4673</v>
      </c>
      <c r="J4863" t="s">
        <v>27371</v>
      </c>
      <c r="K4863" t="s">
        <v>27372</v>
      </c>
      <c r="L4863" t="s">
        <v>303</v>
      </c>
      <c r="M4863" t="s">
        <v>1882</v>
      </c>
    </row>
    <row r="4864" spans="1:13" x14ac:dyDescent="0.2">
      <c r="A4864" t="s">
        <v>20685</v>
      </c>
      <c r="B4864" t="s">
        <v>20686</v>
      </c>
      <c r="C4864" t="s">
        <v>27373</v>
      </c>
      <c r="D4864" t="s">
        <v>401</v>
      </c>
      <c r="E4864" t="s">
        <v>402</v>
      </c>
      <c r="F4864" t="s">
        <v>27374</v>
      </c>
      <c r="H4864" t="s">
        <v>4673</v>
      </c>
      <c r="J4864" t="s">
        <v>27375</v>
      </c>
      <c r="K4864" t="s">
        <v>27376</v>
      </c>
      <c r="L4864" t="s">
        <v>303</v>
      </c>
      <c r="M4864" t="s">
        <v>1339</v>
      </c>
    </row>
    <row r="4865" spans="1:13" x14ac:dyDescent="0.2">
      <c r="A4865" t="s">
        <v>20685</v>
      </c>
      <c r="B4865" t="s">
        <v>20686</v>
      </c>
      <c r="C4865" t="s">
        <v>27377</v>
      </c>
      <c r="D4865" t="s">
        <v>27378</v>
      </c>
      <c r="E4865" t="s">
        <v>27379</v>
      </c>
      <c r="F4865" t="s">
        <v>27380</v>
      </c>
      <c r="H4865" t="s">
        <v>4673</v>
      </c>
      <c r="J4865" t="s">
        <v>27381</v>
      </c>
      <c r="K4865" t="s">
        <v>27382</v>
      </c>
      <c r="L4865" t="s">
        <v>303</v>
      </c>
      <c r="M4865" t="s">
        <v>27383</v>
      </c>
    </row>
    <row r="4866" spans="1:13" x14ac:dyDescent="0.2">
      <c r="A4866" t="s">
        <v>20685</v>
      </c>
      <c r="B4866" t="s">
        <v>20686</v>
      </c>
      <c r="C4866" t="s">
        <v>27384</v>
      </c>
      <c r="D4866" t="s">
        <v>492</v>
      </c>
      <c r="E4866" t="s">
        <v>493</v>
      </c>
      <c r="F4866" t="s">
        <v>21594</v>
      </c>
      <c r="G4866" t="s">
        <v>22049</v>
      </c>
      <c r="I4866" t="s">
        <v>4680</v>
      </c>
      <c r="J4866" t="s">
        <v>27385</v>
      </c>
      <c r="K4866" t="s">
        <v>27386</v>
      </c>
      <c r="L4866" t="s">
        <v>303</v>
      </c>
      <c r="M4866" t="s">
        <v>674</v>
      </c>
    </row>
    <row r="4867" spans="1:13" x14ac:dyDescent="0.2">
      <c r="A4867" t="s">
        <v>20685</v>
      </c>
      <c r="B4867" t="s">
        <v>20686</v>
      </c>
      <c r="C4867" t="s">
        <v>27387</v>
      </c>
      <c r="D4867" t="s">
        <v>1837</v>
      </c>
      <c r="E4867" t="s">
        <v>1375</v>
      </c>
      <c r="F4867" t="s">
        <v>27388</v>
      </c>
      <c r="G4867" t="s">
        <v>23421</v>
      </c>
      <c r="I4867" t="s">
        <v>4680</v>
      </c>
      <c r="J4867" t="s">
        <v>27389</v>
      </c>
      <c r="K4867" t="s">
        <v>27390</v>
      </c>
      <c r="L4867" t="s">
        <v>303</v>
      </c>
      <c r="M4867" t="s">
        <v>12245</v>
      </c>
    </row>
    <row r="4868" spans="1:13" x14ac:dyDescent="0.2">
      <c r="A4868" t="s">
        <v>20685</v>
      </c>
      <c r="B4868" t="s">
        <v>20686</v>
      </c>
      <c r="C4868" t="s">
        <v>27391</v>
      </c>
      <c r="D4868" t="s">
        <v>295</v>
      </c>
      <c r="E4868" t="s">
        <v>296</v>
      </c>
      <c r="F4868" t="s">
        <v>27392</v>
      </c>
      <c r="H4868" t="s">
        <v>22359</v>
      </c>
      <c r="J4868" t="s">
        <v>27393</v>
      </c>
      <c r="K4868" t="s">
        <v>27394</v>
      </c>
      <c r="L4868" t="s">
        <v>303</v>
      </c>
      <c r="M4868" t="s">
        <v>25700</v>
      </c>
    </row>
    <row r="4869" spans="1:13" x14ac:dyDescent="0.2">
      <c r="A4869" t="s">
        <v>20685</v>
      </c>
      <c r="B4869" t="s">
        <v>20686</v>
      </c>
      <c r="C4869" t="s">
        <v>27395</v>
      </c>
      <c r="D4869" t="s">
        <v>349</v>
      </c>
      <c r="E4869" t="s">
        <v>424</v>
      </c>
      <c r="F4869" t="s">
        <v>27396</v>
      </c>
      <c r="G4869" t="s">
        <v>27397</v>
      </c>
      <c r="H4869" t="s">
        <v>27398</v>
      </c>
      <c r="I4869" t="s">
        <v>1874</v>
      </c>
      <c r="J4869" t="s">
        <v>27399</v>
      </c>
      <c r="K4869" t="s">
        <v>27400</v>
      </c>
      <c r="L4869" t="s">
        <v>303</v>
      </c>
      <c r="M4869" t="s">
        <v>1935</v>
      </c>
    </row>
    <row r="4870" spans="1:13" x14ac:dyDescent="0.2">
      <c r="A4870" t="s">
        <v>20685</v>
      </c>
      <c r="B4870" t="s">
        <v>20686</v>
      </c>
      <c r="C4870" t="s">
        <v>27401</v>
      </c>
      <c r="D4870" t="s">
        <v>295</v>
      </c>
      <c r="E4870" t="s">
        <v>296</v>
      </c>
      <c r="F4870" t="s">
        <v>27402</v>
      </c>
      <c r="G4870" t="s">
        <v>27403</v>
      </c>
      <c r="H4870" t="s">
        <v>25615</v>
      </c>
      <c r="I4870" t="s">
        <v>22359</v>
      </c>
      <c r="J4870" t="s">
        <v>27404</v>
      </c>
      <c r="K4870" t="s">
        <v>27405</v>
      </c>
      <c r="L4870" t="s">
        <v>303</v>
      </c>
      <c r="M4870" t="s">
        <v>25700</v>
      </c>
    </row>
    <row r="4871" spans="1:13" x14ac:dyDescent="0.2">
      <c r="A4871" t="s">
        <v>20685</v>
      </c>
      <c r="B4871" t="s">
        <v>20686</v>
      </c>
      <c r="C4871" t="s">
        <v>27406</v>
      </c>
      <c r="D4871" t="s">
        <v>27407</v>
      </c>
      <c r="F4871" t="s">
        <v>27408</v>
      </c>
      <c r="G4871" t="s">
        <v>25648</v>
      </c>
      <c r="H4871" t="s">
        <v>4680</v>
      </c>
      <c r="J4871" t="s">
        <v>26706</v>
      </c>
      <c r="K4871" t="s">
        <v>27409</v>
      </c>
      <c r="L4871" t="s">
        <v>303</v>
      </c>
      <c r="M4871" t="s">
        <v>20044</v>
      </c>
    </row>
    <row r="4872" spans="1:13" x14ac:dyDescent="0.2">
      <c r="A4872" t="s">
        <v>20685</v>
      </c>
      <c r="B4872" t="s">
        <v>20686</v>
      </c>
      <c r="C4872" t="s">
        <v>27410</v>
      </c>
      <c r="D4872" t="s">
        <v>27411</v>
      </c>
      <c r="E4872" t="s">
        <v>27412</v>
      </c>
      <c r="F4872" t="s">
        <v>27413</v>
      </c>
      <c r="G4872" t="s">
        <v>12227</v>
      </c>
      <c r="H4872" t="s">
        <v>22359</v>
      </c>
      <c r="J4872" t="s">
        <v>27414</v>
      </c>
      <c r="K4872" t="s">
        <v>27415</v>
      </c>
      <c r="L4872" t="s">
        <v>303</v>
      </c>
      <c r="M4872" t="s">
        <v>674</v>
      </c>
    </row>
    <row r="4873" spans="1:13" x14ac:dyDescent="0.2">
      <c r="A4873" t="s">
        <v>20685</v>
      </c>
      <c r="B4873" t="s">
        <v>20686</v>
      </c>
      <c r="C4873" t="s">
        <v>27416</v>
      </c>
      <c r="D4873" t="s">
        <v>831</v>
      </c>
      <c r="F4873" t="s">
        <v>27417</v>
      </c>
      <c r="G4873" t="s">
        <v>4699</v>
      </c>
      <c r="H4873" t="s">
        <v>27418</v>
      </c>
      <c r="I4873" t="s">
        <v>4680</v>
      </c>
      <c r="J4873" t="s">
        <v>27419</v>
      </c>
      <c r="K4873" t="s">
        <v>27420</v>
      </c>
      <c r="L4873" t="s">
        <v>303</v>
      </c>
      <c r="M4873" t="s">
        <v>1231</v>
      </c>
    </row>
    <row r="4874" spans="1:13" x14ac:dyDescent="0.2">
      <c r="A4874" t="s">
        <v>20685</v>
      </c>
      <c r="B4874" t="s">
        <v>20686</v>
      </c>
      <c r="C4874" t="s">
        <v>27421</v>
      </c>
      <c r="D4874" t="s">
        <v>27422</v>
      </c>
      <c r="F4874" t="s">
        <v>27423</v>
      </c>
      <c r="G4874" t="s">
        <v>18103</v>
      </c>
      <c r="H4874" t="s">
        <v>26554</v>
      </c>
      <c r="I4874" t="s">
        <v>4680</v>
      </c>
      <c r="J4874" t="s">
        <v>27424</v>
      </c>
      <c r="K4874" t="s">
        <v>302</v>
      </c>
      <c r="L4874" t="s">
        <v>120</v>
      </c>
      <c r="M4874" t="s">
        <v>422</v>
      </c>
    </row>
    <row r="4875" spans="1:13" x14ac:dyDescent="0.2">
      <c r="A4875" t="s">
        <v>20685</v>
      </c>
      <c r="B4875" t="s">
        <v>20686</v>
      </c>
      <c r="C4875" t="s">
        <v>27425</v>
      </c>
      <c r="D4875" t="s">
        <v>394</v>
      </c>
      <c r="E4875" t="s">
        <v>395</v>
      </c>
      <c r="F4875" t="s">
        <v>27426</v>
      </c>
      <c r="G4875" t="s">
        <v>26147</v>
      </c>
      <c r="H4875" t="s">
        <v>22359</v>
      </c>
      <c r="J4875" t="s">
        <v>27427</v>
      </c>
      <c r="K4875" t="s">
        <v>27428</v>
      </c>
      <c r="L4875" t="s">
        <v>303</v>
      </c>
      <c r="M4875" t="s">
        <v>17524</v>
      </c>
    </row>
    <row r="4876" spans="1:13" x14ac:dyDescent="0.2">
      <c r="A4876" t="s">
        <v>20685</v>
      </c>
      <c r="B4876" t="s">
        <v>20686</v>
      </c>
      <c r="C4876" t="s">
        <v>27429</v>
      </c>
      <c r="D4876" t="s">
        <v>844</v>
      </c>
      <c r="E4876" t="s">
        <v>296</v>
      </c>
      <c r="F4876" t="s">
        <v>27430</v>
      </c>
      <c r="G4876" t="s">
        <v>27431</v>
      </c>
      <c r="H4876" t="s">
        <v>27432</v>
      </c>
      <c r="J4876" t="s">
        <v>27433</v>
      </c>
      <c r="K4876" t="s">
        <v>27434</v>
      </c>
      <c r="L4876" t="s">
        <v>303</v>
      </c>
      <c r="M4876" t="s">
        <v>1598</v>
      </c>
    </row>
    <row r="4877" spans="1:13" x14ac:dyDescent="0.2">
      <c r="A4877" t="s">
        <v>20685</v>
      </c>
      <c r="B4877" t="s">
        <v>20686</v>
      </c>
      <c r="C4877" t="s">
        <v>27435</v>
      </c>
      <c r="D4877" t="s">
        <v>25619</v>
      </c>
      <c r="E4877" t="s">
        <v>27170</v>
      </c>
      <c r="F4877" t="s">
        <v>27436</v>
      </c>
      <c r="G4877" t="s">
        <v>27172</v>
      </c>
      <c r="H4877" t="s">
        <v>22359</v>
      </c>
      <c r="J4877" t="s">
        <v>27437</v>
      </c>
      <c r="K4877" t="s">
        <v>27438</v>
      </c>
      <c r="L4877" t="s">
        <v>303</v>
      </c>
      <c r="M4877" t="s">
        <v>27439</v>
      </c>
    </row>
    <row r="4878" spans="1:13" x14ac:dyDescent="0.2">
      <c r="A4878" t="s">
        <v>20685</v>
      </c>
      <c r="B4878" t="s">
        <v>20686</v>
      </c>
      <c r="C4878" t="s">
        <v>27440</v>
      </c>
      <c r="D4878" t="s">
        <v>564</v>
      </c>
      <c r="E4878" t="s">
        <v>296</v>
      </c>
      <c r="F4878" t="s">
        <v>27441</v>
      </c>
      <c r="G4878" t="s">
        <v>27442</v>
      </c>
      <c r="H4878" t="s">
        <v>27443</v>
      </c>
      <c r="I4878" t="s">
        <v>4866</v>
      </c>
      <c r="J4878" t="s">
        <v>27444</v>
      </c>
      <c r="K4878" t="s">
        <v>27445</v>
      </c>
      <c r="L4878" t="s">
        <v>303</v>
      </c>
      <c r="M4878" t="s">
        <v>27446</v>
      </c>
    </row>
    <row r="4879" spans="1:13" x14ac:dyDescent="0.2">
      <c r="A4879" t="s">
        <v>20685</v>
      </c>
      <c r="B4879" t="s">
        <v>20686</v>
      </c>
      <c r="C4879" t="s">
        <v>27447</v>
      </c>
      <c r="D4879" t="s">
        <v>27448</v>
      </c>
      <c r="E4879" t="s">
        <v>27449</v>
      </c>
      <c r="F4879" t="s">
        <v>27450</v>
      </c>
      <c r="H4879" t="s">
        <v>22359</v>
      </c>
      <c r="J4879" t="s">
        <v>26316</v>
      </c>
      <c r="K4879" t="s">
        <v>27451</v>
      </c>
      <c r="L4879" t="s">
        <v>303</v>
      </c>
      <c r="M4879" t="s">
        <v>5152</v>
      </c>
    </row>
    <row r="4880" spans="1:13" x14ac:dyDescent="0.2">
      <c r="A4880" t="s">
        <v>20685</v>
      </c>
      <c r="B4880" t="s">
        <v>20686</v>
      </c>
      <c r="C4880" t="s">
        <v>27452</v>
      </c>
      <c r="D4880" t="s">
        <v>27453</v>
      </c>
      <c r="E4880" t="s">
        <v>27454</v>
      </c>
      <c r="F4880" t="s">
        <v>27455</v>
      </c>
      <c r="H4880" t="s">
        <v>25999</v>
      </c>
      <c r="J4880" t="s">
        <v>27456</v>
      </c>
      <c r="K4880" t="s">
        <v>27457</v>
      </c>
      <c r="L4880" t="s">
        <v>303</v>
      </c>
      <c r="M4880" t="s">
        <v>9124</v>
      </c>
    </row>
    <row r="4881" spans="1:13" x14ac:dyDescent="0.2">
      <c r="A4881" t="s">
        <v>20685</v>
      </c>
      <c r="B4881" t="s">
        <v>20686</v>
      </c>
      <c r="C4881" t="s">
        <v>27458</v>
      </c>
      <c r="D4881" t="s">
        <v>349</v>
      </c>
      <c r="F4881" t="s">
        <v>27459</v>
      </c>
      <c r="G4881" t="s">
        <v>25681</v>
      </c>
      <c r="H4881" t="s">
        <v>22359</v>
      </c>
      <c r="J4881" t="s">
        <v>27460</v>
      </c>
      <c r="K4881" t="s">
        <v>27461</v>
      </c>
      <c r="L4881" t="s">
        <v>303</v>
      </c>
      <c r="M4881" t="s">
        <v>422</v>
      </c>
    </row>
    <row r="4882" spans="1:13" x14ac:dyDescent="0.2">
      <c r="A4882" t="s">
        <v>20685</v>
      </c>
      <c r="B4882" t="s">
        <v>20686</v>
      </c>
      <c r="C4882" t="s">
        <v>27462</v>
      </c>
      <c r="D4882" t="s">
        <v>27463</v>
      </c>
      <c r="E4882" t="s">
        <v>20505</v>
      </c>
      <c r="F4882" t="s">
        <v>27464</v>
      </c>
      <c r="H4882" t="s">
        <v>25648</v>
      </c>
      <c r="J4882" t="s">
        <v>26796</v>
      </c>
      <c r="K4882" t="s">
        <v>27465</v>
      </c>
      <c r="L4882" t="s">
        <v>303</v>
      </c>
      <c r="M4882" t="s">
        <v>829</v>
      </c>
    </row>
    <row r="4883" spans="1:13" x14ac:dyDescent="0.2">
      <c r="A4883" t="s">
        <v>20685</v>
      </c>
      <c r="B4883" t="s">
        <v>20686</v>
      </c>
      <c r="C4883" t="s">
        <v>27466</v>
      </c>
      <c r="D4883" t="s">
        <v>26229</v>
      </c>
      <c r="E4883" t="s">
        <v>5750</v>
      </c>
      <c r="F4883" t="s">
        <v>27467</v>
      </c>
      <c r="G4883" t="s">
        <v>27468</v>
      </c>
      <c r="H4883" t="s">
        <v>22359</v>
      </c>
      <c r="J4883" t="s">
        <v>25572</v>
      </c>
      <c r="K4883" t="s">
        <v>27469</v>
      </c>
      <c r="L4883" t="s">
        <v>303</v>
      </c>
      <c r="M4883" t="s">
        <v>21041</v>
      </c>
    </row>
    <row r="4884" spans="1:13" x14ac:dyDescent="0.2">
      <c r="A4884" t="s">
        <v>20685</v>
      </c>
      <c r="B4884" t="s">
        <v>20686</v>
      </c>
      <c r="C4884" t="s">
        <v>27470</v>
      </c>
      <c r="D4884" t="s">
        <v>572</v>
      </c>
      <c r="E4884" t="s">
        <v>573</v>
      </c>
      <c r="F4884" t="s">
        <v>27471</v>
      </c>
      <c r="G4884" t="s">
        <v>26175</v>
      </c>
      <c r="H4884" t="s">
        <v>25943</v>
      </c>
      <c r="I4884" t="s">
        <v>4680</v>
      </c>
      <c r="J4884" t="s">
        <v>27472</v>
      </c>
      <c r="K4884" t="s">
        <v>27473</v>
      </c>
      <c r="L4884" t="s">
        <v>303</v>
      </c>
      <c r="M4884" t="s">
        <v>26035</v>
      </c>
    </row>
    <row r="4885" spans="1:13" x14ac:dyDescent="0.2">
      <c r="A4885" t="s">
        <v>20685</v>
      </c>
      <c r="B4885" t="s">
        <v>20686</v>
      </c>
      <c r="C4885" t="s">
        <v>27474</v>
      </c>
      <c r="D4885" t="s">
        <v>572</v>
      </c>
      <c r="E4885" t="s">
        <v>573</v>
      </c>
      <c r="F4885" t="s">
        <v>27475</v>
      </c>
      <c r="G4885" t="s">
        <v>27476</v>
      </c>
      <c r="H4885" t="s">
        <v>4866</v>
      </c>
      <c r="I4885" t="s">
        <v>4680</v>
      </c>
      <c r="J4885" t="s">
        <v>27477</v>
      </c>
      <c r="K4885" t="s">
        <v>27478</v>
      </c>
      <c r="L4885" t="s">
        <v>303</v>
      </c>
      <c r="M4885" t="s">
        <v>2172</v>
      </c>
    </row>
    <row r="4886" spans="1:13" x14ac:dyDescent="0.2">
      <c r="A4886" t="s">
        <v>20685</v>
      </c>
      <c r="B4886" t="s">
        <v>20686</v>
      </c>
      <c r="C4886" t="s">
        <v>27479</v>
      </c>
      <c r="D4886" t="s">
        <v>572</v>
      </c>
      <c r="E4886" t="s">
        <v>573</v>
      </c>
      <c r="F4886" t="s">
        <v>27480</v>
      </c>
      <c r="G4886" t="s">
        <v>27481</v>
      </c>
      <c r="H4886" t="s">
        <v>25547</v>
      </c>
      <c r="I4886" t="s">
        <v>4680</v>
      </c>
      <c r="J4886" t="s">
        <v>27482</v>
      </c>
      <c r="K4886" t="s">
        <v>27483</v>
      </c>
      <c r="L4886" t="s">
        <v>303</v>
      </c>
      <c r="M4886" t="s">
        <v>25587</v>
      </c>
    </row>
    <row r="4887" spans="1:13" x14ac:dyDescent="0.2">
      <c r="A4887" t="s">
        <v>20685</v>
      </c>
      <c r="B4887" t="s">
        <v>20686</v>
      </c>
      <c r="C4887" t="s">
        <v>27484</v>
      </c>
      <c r="D4887" t="s">
        <v>26453</v>
      </c>
      <c r="E4887" t="s">
        <v>27485</v>
      </c>
      <c r="F4887" t="s">
        <v>27486</v>
      </c>
      <c r="H4887" t="s">
        <v>4673</v>
      </c>
      <c r="J4887" t="s">
        <v>27487</v>
      </c>
      <c r="K4887" t="s">
        <v>302</v>
      </c>
      <c r="L4887" t="s">
        <v>303</v>
      </c>
      <c r="M4887" t="s">
        <v>22426</v>
      </c>
    </row>
    <row r="4888" spans="1:13" x14ac:dyDescent="0.2">
      <c r="A4888" t="s">
        <v>20685</v>
      </c>
      <c r="B4888" t="s">
        <v>20686</v>
      </c>
      <c r="C4888" t="s">
        <v>27488</v>
      </c>
      <c r="D4888" t="s">
        <v>27489</v>
      </c>
      <c r="E4888" t="s">
        <v>27490</v>
      </c>
      <c r="F4888" t="s">
        <v>27491</v>
      </c>
      <c r="G4888" t="s">
        <v>25968</v>
      </c>
      <c r="H4888" t="s">
        <v>22359</v>
      </c>
      <c r="J4888" t="s">
        <v>27492</v>
      </c>
      <c r="K4888" t="s">
        <v>27493</v>
      </c>
      <c r="L4888" t="s">
        <v>303</v>
      </c>
      <c r="M4888" t="s">
        <v>4818</v>
      </c>
    </row>
    <row r="4889" spans="1:13" x14ac:dyDescent="0.2">
      <c r="A4889" t="s">
        <v>20685</v>
      </c>
      <c r="B4889" t="s">
        <v>20686</v>
      </c>
      <c r="C4889" t="s">
        <v>27494</v>
      </c>
      <c r="D4889" t="s">
        <v>572</v>
      </c>
      <c r="E4889" t="s">
        <v>573</v>
      </c>
      <c r="F4889" t="s">
        <v>27495</v>
      </c>
      <c r="G4889" t="s">
        <v>27496</v>
      </c>
      <c r="H4889" t="s">
        <v>4866</v>
      </c>
      <c r="J4889" t="s">
        <v>27497</v>
      </c>
      <c r="K4889" t="s">
        <v>27498</v>
      </c>
      <c r="L4889" t="s">
        <v>303</v>
      </c>
      <c r="M4889" t="s">
        <v>26035</v>
      </c>
    </row>
    <row r="4890" spans="1:13" x14ac:dyDescent="0.2">
      <c r="A4890" t="s">
        <v>20685</v>
      </c>
      <c r="B4890" t="s">
        <v>20686</v>
      </c>
      <c r="C4890" t="s">
        <v>27499</v>
      </c>
      <c r="D4890" t="s">
        <v>564</v>
      </c>
      <c r="E4890" t="s">
        <v>296</v>
      </c>
      <c r="F4890" t="s">
        <v>27500</v>
      </c>
      <c r="H4890" t="s">
        <v>22049</v>
      </c>
      <c r="I4890" t="s">
        <v>4680</v>
      </c>
      <c r="J4890" t="s">
        <v>27501</v>
      </c>
      <c r="K4890" t="s">
        <v>27502</v>
      </c>
      <c r="L4890" t="s">
        <v>303</v>
      </c>
      <c r="M4890" t="s">
        <v>12745</v>
      </c>
    </row>
    <row r="4891" spans="1:13" x14ac:dyDescent="0.2">
      <c r="A4891" t="s">
        <v>20685</v>
      </c>
      <c r="B4891" t="s">
        <v>20686</v>
      </c>
      <c r="C4891" t="s">
        <v>27503</v>
      </c>
      <c r="D4891" t="s">
        <v>349</v>
      </c>
      <c r="E4891" t="s">
        <v>424</v>
      </c>
      <c r="F4891" t="s">
        <v>27504</v>
      </c>
      <c r="G4891" t="s">
        <v>900</v>
      </c>
      <c r="H4891" t="s">
        <v>4673</v>
      </c>
      <c r="J4891" t="s">
        <v>27505</v>
      </c>
      <c r="K4891" t="s">
        <v>27506</v>
      </c>
      <c r="L4891" t="s">
        <v>303</v>
      </c>
      <c r="M4891" t="s">
        <v>3423</v>
      </c>
    </row>
    <row r="4892" spans="1:13" x14ac:dyDescent="0.2">
      <c r="A4892" t="s">
        <v>20685</v>
      </c>
      <c r="B4892" t="s">
        <v>20686</v>
      </c>
      <c r="C4892" t="s">
        <v>27507</v>
      </c>
      <c r="D4892" t="s">
        <v>4763</v>
      </c>
      <c r="E4892" t="s">
        <v>1375</v>
      </c>
      <c r="F4892" t="s">
        <v>27508</v>
      </c>
      <c r="G4892" t="s">
        <v>27509</v>
      </c>
      <c r="H4892" t="s">
        <v>25648</v>
      </c>
      <c r="I4892" t="s">
        <v>4680</v>
      </c>
      <c r="J4892" t="s">
        <v>27510</v>
      </c>
      <c r="K4892" t="s">
        <v>27511</v>
      </c>
      <c r="L4892" t="s">
        <v>303</v>
      </c>
      <c r="M4892" t="s">
        <v>27512</v>
      </c>
    </row>
    <row r="4893" spans="1:13" x14ac:dyDescent="0.2">
      <c r="A4893" t="s">
        <v>20685</v>
      </c>
      <c r="B4893" t="s">
        <v>20686</v>
      </c>
      <c r="C4893" t="s">
        <v>27513</v>
      </c>
      <c r="D4893" t="s">
        <v>27514</v>
      </c>
      <c r="E4893" t="s">
        <v>27515</v>
      </c>
      <c r="F4893" t="s">
        <v>27516</v>
      </c>
      <c r="G4893" t="s">
        <v>27517</v>
      </c>
      <c r="H4893" t="s">
        <v>25648</v>
      </c>
      <c r="I4893" t="s">
        <v>4680</v>
      </c>
      <c r="J4893" t="s">
        <v>27518</v>
      </c>
      <c r="K4893" t="s">
        <v>27519</v>
      </c>
      <c r="L4893" t="s">
        <v>303</v>
      </c>
      <c r="M4893" t="s">
        <v>9778</v>
      </c>
    </row>
    <row r="4894" spans="1:13" x14ac:dyDescent="0.2">
      <c r="A4894" t="s">
        <v>20685</v>
      </c>
      <c r="B4894" t="s">
        <v>20686</v>
      </c>
      <c r="C4894" t="s">
        <v>27520</v>
      </c>
      <c r="D4894" t="s">
        <v>572</v>
      </c>
      <c r="E4894" t="s">
        <v>573</v>
      </c>
      <c r="F4894" t="s">
        <v>27521</v>
      </c>
      <c r="G4894" t="s">
        <v>27522</v>
      </c>
      <c r="H4894" t="s">
        <v>27523</v>
      </c>
      <c r="I4894" t="s">
        <v>22359</v>
      </c>
      <c r="J4894" t="s">
        <v>27524</v>
      </c>
      <c r="K4894" t="s">
        <v>27525</v>
      </c>
      <c r="L4894" t="s">
        <v>303</v>
      </c>
      <c r="M4894" t="s">
        <v>27526</v>
      </c>
    </row>
    <row r="4895" spans="1:13" x14ac:dyDescent="0.2">
      <c r="A4895" t="s">
        <v>20685</v>
      </c>
      <c r="B4895" t="s">
        <v>20686</v>
      </c>
      <c r="C4895" t="s">
        <v>27527</v>
      </c>
      <c r="D4895" t="s">
        <v>27528</v>
      </c>
      <c r="F4895" t="s">
        <v>27529</v>
      </c>
      <c r="H4895" t="s">
        <v>4673</v>
      </c>
      <c r="J4895" t="s">
        <v>27530</v>
      </c>
      <c r="K4895" t="s">
        <v>27531</v>
      </c>
      <c r="L4895" t="s">
        <v>303</v>
      </c>
      <c r="M4895" t="s">
        <v>27532</v>
      </c>
    </row>
    <row r="4896" spans="1:13" x14ac:dyDescent="0.2">
      <c r="A4896" t="s">
        <v>20685</v>
      </c>
      <c r="B4896" t="s">
        <v>20686</v>
      </c>
      <c r="C4896" t="s">
        <v>27533</v>
      </c>
      <c r="D4896" t="s">
        <v>572</v>
      </c>
      <c r="E4896" t="s">
        <v>573</v>
      </c>
      <c r="F4896" t="s">
        <v>27534</v>
      </c>
      <c r="G4896" t="s">
        <v>27535</v>
      </c>
      <c r="H4896" t="s">
        <v>4673</v>
      </c>
      <c r="J4896" t="s">
        <v>27536</v>
      </c>
      <c r="K4896" t="s">
        <v>27537</v>
      </c>
      <c r="L4896" t="s">
        <v>303</v>
      </c>
      <c r="M4896" t="s">
        <v>1882</v>
      </c>
    </row>
    <row r="4897" spans="1:13" x14ac:dyDescent="0.2">
      <c r="A4897" t="s">
        <v>20685</v>
      </c>
      <c r="B4897" t="s">
        <v>20686</v>
      </c>
      <c r="C4897" t="s">
        <v>27538</v>
      </c>
      <c r="D4897" t="s">
        <v>27539</v>
      </c>
      <c r="E4897" t="s">
        <v>27540</v>
      </c>
      <c r="F4897" t="s">
        <v>27541</v>
      </c>
      <c r="G4897" t="s">
        <v>26220</v>
      </c>
      <c r="H4897" t="s">
        <v>25942</v>
      </c>
      <c r="I4897" t="s">
        <v>25943</v>
      </c>
      <c r="J4897" t="s">
        <v>27542</v>
      </c>
      <c r="K4897" t="s">
        <v>27543</v>
      </c>
      <c r="L4897" t="s">
        <v>303</v>
      </c>
      <c r="M4897" t="s">
        <v>5549</v>
      </c>
    </row>
    <row r="4898" spans="1:13" x14ac:dyDescent="0.2">
      <c r="A4898" t="s">
        <v>20685</v>
      </c>
      <c r="B4898" t="s">
        <v>20686</v>
      </c>
      <c r="C4898" t="s">
        <v>27544</v>
      </c>
      <c r="D4898" t="s">
        <v>349</v>
      </c>
      <c r="E4898" t="s">
        <v>424</v>
      </c>
      <c r="F4898" t="s">
        <v>27545</v>
      </c>
      <c r="G4898" t="s">
        <v>27546</v>
      </c>
      <c r="H4898" t="s">
        <v>22359</v>
      </c>
      <c r="J4898" t="s">
        <v>27547</v>
      </c>
      <c r="K4898" t="s">
        <v>27548</v>
      </c>
      <c r="L4898" t="s">
        <v>303</v>
      </c>
      <c r="M4898" t="s">
        <v>8293</v>
      </c>
    </row>
    <row r="4899" spans="1:13" x14ac:dyDescent="0.2">
      <c r="A4899" t="s">
        <v>20685</v>
      </c>
      <c r="B4899" t="s">
        <v>20686</v>
      </c>
      <c r="C4899" t="s">
        <v>27549</v>
      </c>
      <c r="D4899" t="s">
        <v>27550</v>
      </c>
      <c r="F4899" t="s">
        <v>27551</v>
      </c>
      <c r="G4899" t="s">
        <v>27552</v>
      </c>
      <c r="I4899" t="s">
        <v>4680</v>
      </c>
      <c r="J4899" t="s">
        <v>27553</v>
      </c>
      <c r="K4899" t="s">
        <v>27554</v>
      </c>
      <c r="L4899" t="s">
        <v>303</v>
      </c>
      <c r="M4899" t="s">
        <v>27555</v>
      </c>
    </row>
    <row r="4900" spans="1:13" x14ac:dyDescent="0.2">
      <c r="A4900" t="s">
        <v>20685</v>
      </c>
      <c r="B4900" t="s">
        <v>20686</v>
      </c>
      <c r="C4900" t="s">
        <v>27556</v>
      </c>
      <c r="D4900" t="s">
        <v>572</v>
      </c>
      <c r="E4900" t="s">
        <v>573</v>
      </c>
      <c r="F4900" t="s">
        <v>27557</v>
      </c>
      <c r="G4900" t="s">
        <v>317</v>
      </c>
      <c r="H4900" t="s">
        <v>25943</v>
      </c>
      <c r="I4900" t="s">
        <v>4680</v>
      </c>
      <c r="J4900" t="s">
        <v>27558</v>
      </c>
      <c r="K4900" t="s">
        <v>27559</v>
      </c>
      <c r="L4900" t="s">
        <v>303</v>
      </c>
      <c r="M4900" t="s">
        <v>7382</v>
      </c>
    </row>
    <row r="4901" spans="1:13" x14ac:dyDescent="0.2">
      <c r="A4901" t="s">
        <v>20685</v>
      </c>
      <c r="B4901" t="s">
        <v>20686</v>
      </c>
      <c r="C4901" t="s">
        <v>27560</v>
      </c>
      <c r="D4901" t="s">
        <v>19749</v>
      </c>
      <c r="E4901" t="s">
        <v>27561</v>
      </c>
      <c r="F4901" t="s">
        <v>27562</v>
      </c>
      <c r="H4901" t="s">
        <v>22359</v>
      </c>
      <c r="J4901" t="s">
        <v>27563</v>
      </c>
      <c r="K4901" t="s">
        <v>27564</v>
      </c>
      <c r="L4901" t="s">
        <v>303</v>
      </c>
      <c r="M4901" t="s">
        <v>1666</v>
      </c>
    </row>
    <row r="4902" spans="1:13" x14ac:dyDescent="0.2">
      <c r="A4902" t="s">
        <v>20685</v>
      </c>
      <c r="B4902" t="s">
        <v>20686</v>
      </c>
      <c r="C4902" t="s">
        <v>27565</v>
      </c>
      <c r="D4902" t="s">
        <v>572</v>
      </c>
      <c r="E4902" t="s">
        <v>573</v>
      </c>
      <c r="F4902" t="s">
        <v>27566</v>
      </c>
      <c r="G4902" t="s">
        <v>27567</v>
      </c>
      <c r="H4902" t="s">
        <v>27568</v>
      </c>
      <c r="I4902" t="s">
        <v>25547</v>
      </c>
      <c r="J4902" t="s">
        <v>27569</v>
      </c>
      <c r="K4902" t="s">
        <v>27570</v>
      </c>
      <c r="L4902" t="s">
        <v>303</v>
      </c>
      <c r="M4902" t="s">
        <v>27571</v>
      </c>
    </row>
    <row r="4903" spans="1:13" x14ac:dyDescent="0.2">
      <c r="A4903" t="s">
        <v>20685</v>
      </c>
      <c r="B4903" t="s">
        <v>20686</v>
      </c>
      <c r="C4903" t="s">
        <v>27572</v>
      </c>
      <c r="D4903" t="s">
        <v>572</v>
      </c>
      <c r="E4903" t="s">
        <v>573</v>
      </c>
      <c r="F4903" t="s">
        <v>876</v>
      </c>
      <c r="G4903" t="s">
        <v>26032</v>
      </c>
      <c r="H4903" t="s">
        <v>4680</v>
      </c>
      <c r="J4903" t="s">
        <v>27573</v>
      </c>
      <c r="K4903" t="s">
        <v>27574</v>
      </c>
      <c r="L4903" t="s">
        <v>303</v>
      </c>
      <c r="M4903" t="s">
        <v>26302</v>
      </c>
    </row>
    <row r="4904" spans="1:13" x14ac:dyDescent="0.2">
      <c r="A4904" t="s">
        <v>20685</v>
      </c>
      <c r="B4904" t="s">
        <v>20686</v>
      </c>
      <c r="C4904" t="s">
        <v>27575</v>
      </c>
      <c r="D4904" t="s">
        <v>492</v>
      </c>
      <c r="E4904" t="s">
        <v>493</v>
      </c>
      <c r="F4904" t="s">
        <v>27576</v>
      </c>
      <c r="G4904" t="s">
        <v>27112</v>
      </c>
      <c r="H4904" t="s">
        <v>25648</v>
      </c>
      <c r="J4904" t="s">
        <v>27577</v>
      </c>
      <c r="K4904" t="s">
        <v>27578</v>
      </c>
      <c r="L4904" t="s">
        <v>303</v>
      </c>
      <c r="M4904" t="s">
        <v>19251</v>
      </c>
    </row>
    <row r="4905" spans="1:13" x14ac:dyDescent="0.2">
      <c r="A4905" t="s">
        <v>20685</v>
      </c>
      <c r="B4905" t="s">
        <v>20686</v>
      </c>
      <c r="C4905" t="s">
        <v>27579</v>
      </c>
      <c r="D4905" t="s">
        <v>8198</v>
      </c>
      <c r="E4905" t="s">
        <v>5074</v>
      </c>
      <c r="F4905" t="s">
        <v>27580</v>
      </c>
      <c r="G4905" t="s">
        <v>27581</v>
      </c>
      <c r="H4905" t="s">
        <v>22359</v>
      </c>
      <c r="J4905" t="s">
        <v>27582</v>
      </c>
      <c r="K4905" t="s">
        <v>27583</v>
      </c>
      <c r="L4905" t="s">
        <v>303</v>
      </c>
      <c r="M4905" t="s">
        <v>20772</v>
      </c>
    </row>
    <row r="4906" spans="1:13" x14ac:dyDescent="0.2">
      <c r="A4906" t="s">
        <v>20685</v>
      </c>
      <c r="B4906" t="s">
        <v>20686</v>
      </c>
      <c r="C4906" t="s">
        <v>27584</v>
      </c>
      <c r="D4906" t="s">
        <v>4763</v>
      </c>
      <c r="E4906" t="s">
        <v>1375</v>
      </c>
      <c r="F4906" t="s">
        <v>27585</v>
      </c>
      <c r="H4906" t="s">
        <v>22359</v>
      </c>
      <c r="J4906" t="s">
        <v>27586</v>
      </c>
      <c r="K4906" t="s">
        <v>27587</v>
      </c>
      <c r="L4906" t="s">
        <v>303</v>
      </c>
      <c r="M4906" t="s">
        <v>22834</v>
      </c>
    </row>
    <row r="4907" spans="1:13" x14ac:dyDescent="0.2">
      <c r="A4907" t="s">
        <v>20685</v>
      </c>
      <c r="B4907" t="s">
        <v>20686</v>
      </c>
      <c r="C4907" t="s">
        <v>27588</v>
      </c>
      <c r="D4907" t="s">
        <v>26616</v>
      </c>
      <c r="F4907" t="s">
        <v>27589</v>
      </c>
      <c r="G4907" t="s">
        <v>27590</v>
      </c>
      <c r="H4907" t="s">
        <v>22359</v>
      </c>
      <c r="J4907" t="s">
        <v>27591</v>
      </c>
      <c r="K4907" t="s">
        <v>27592</v>
      </c>
      <c r="L4907" t="s">
        <v>303</v>
      </c>
      <c r="M4907" t="s">
        <v>1841</v>
      </c>
    </row>
    <row r="4908" spans="1:13" x14ac:dyDescent="0.2">
      <c r="A4908" t="s">
        <v>20685</v>
      </c>
      <c r="B4908" t="s">
        <v>20686</v>
      </c>
      <c r="C4908" t="s">
        <v>27593</v>
      </c>
      <c r="D4908" t="s">
        <v>23660</v>
      </c>
      <c r="E4908" t="s">
        <v>27594</v>
      </c>
      <c r="F4908" t="s">
        <v>27595</v>
      </c>
      <c r="G4908" t="s">
        <v>27596</v>
      </c>
      <c r="H4908" t="s">
        <v>27597</v>
      </c>
      <c r="I4908" t="s">
        <v>4680</v>
      </c>
      <c r="J4908" t="s">
        <v>27598</v>
      </c>
      <c r="K4908" t="s">
        <v>27599</v>
      </c>
      <c r="L4908" t="s">
        <v>303</v>
      </c>
      <c r="M4908" t="s">
        <v>15570</v>
      </c>
    </row>
    <row r="4909" spans="1:13" x14ac:dyDescent="0.2">
      <c r="A4909" t="s">
        <v>20685</v>
      </c>
      <c r="B4909" t="s">
        <v>20686</v>
      </c>
      <c r="C4909" t="s">
        <v>27600</v>
      </c>
      <c r="D4909" t="s">
        <v>349</v>
      </c>
      <c r="E4909" t="s">
        <v>424</v>
      </c>
      <c r="F4909" t="s">
        <v>27601</v>
      </c>
      <c r="G4909" t="s">
        <v>27602</v>
      </c>
      <c r="H4909" t="s">
        <v>4673</v>
      </c>
      <c r="J4909" t="s">
        <v>27603</v>
      </c>
      <c r="K4909" t="s">
        <v>27604</v>
      </c>
      <c r="L4909" t="s">
        <v>303</v>
      </c>
      <c r="M4909" t="s">
        <v>8898</v>
      </c>
    </row>
    <row r="4910" spans="1:13" x14ac:dyDescent="0.2">
      <c r="A4910" t="s">
        <v>20685</v>
      </c>
      <c r="B4910" t="s">
        <v>20686</v>
      </c>
      <c r="C4910" t="s">
        <v>27605</v>
      </c>
      <c r="D4910" t="s">
        <v>27606</v>
      </c>
      <c r="F4910" t="s">
        <v>27607</v>
      </c>
      <c r="G4910" t="s">
        <v>22359</v>
      </c>
      <c r="J4910" t="s">
        <v>27608</v>
      </c>
      <c r="K4910" t="s">
        <v>27609</v>
      </c>
      <c r="L4910" t="s">
        <v>303</v>
      </c>
      <c r="M4910" t="s">
        <v>26876</v>
      </c>
    </row>
    <row r="4911" spans="1:13" x14ac:dyDescent="0.2">
      <c r="A4911" t="s">
        <v>20685</v>
      </c>
      <c r="B4911" t="s">
        <v>20686</v>
      </c>
      <c r="C4911" t="s">
        <v>27610</v>
      </c>
      <c r="D4911" t="s">
        <v>15826</v>
      </c>
      <c r="E4911" t="s">
        <v>16542</v>
      </c>
      <c r="F4911" t="s">
        <v>27611</v>
      </c>
      <c r="G4911" t="s">
        <v>26825</v>
      </c>
      <c r="H4911" t="s">
        <v>4673</v>
      </c>
      <c r="I4911" t="s">
        <v>4680</v>
      </c>
      <c r="J4911" t="s">
        <v>27612</v>
      </c>
      <c r="K4911" t="s">
        <v>27613</v>
      </c>
      <c r="L4911" t="s">
        <v>303</v>
      </c>
      <c r="M4911" t="s">
        <v>6179</v>
      </c>
    </row>
    <row r="4912" spans="1:13" x14ac:dyDescent="0.2">
      <c r="A4912" t="s">
        <v>20685</v>
      </c>
      <c r="B4912" t="s">
        <v>20686</v>
      </c>
      <c r="C4912" t="s">
        <v>27614</v>
      </c>
      <c r="D4912" t="s">
        <v>1837</v>
      </c>
      <c r="E4912" t="s">
        <v>21498</v>
      </c>
      <c r="F4912" t="s">
        <v>27615</v>
      </c>
      <c r="G4912" t="s">
        <v>27616</v>
      </c>
      <c r="H4912" t="s">
        <v>22359</v>
      </c>
      <c r="J4912" t="s">
        <v>27617</v>
      </c>
      <c r="K4912" t="s">
        <v>27618</v>
      </c>
      <c r="L4912" t="s">
        <v>303</v>
      </c>
      <c r="M4912" t="s">
        <v>822</v>
      </c>
    </row>
    <row r="4913" spans="1:13" x14ac:dyDescent="0.2">
      <c r="A4913" t="s">
        <v>20685</v>
      </c>
      <c r="B4913" t="s">
        <v>20686</v>
      </c>
      <c r="C4913" t="s">
        <v>27619</v>
      </c>
      <c r="D4913" t="s">
        <v>25883</v>
      </c>
      <c r="E4913" t="s">
        <v>27620</v>
      </c>
      <c r="F4913" t="s">
        <v>27621</v>
      </c>
      <c r="H4913" t="s">
        <v>22049</v>
      </c>
      <c r="J4913" t="s">
        <v>27622</v>
      </c>
      <c r="K4913" t="s">
        <v>27623</v>
      </c>
      <c r="L4913" t="s">
        <v>303</v>
      </c>
      <c r="M4913" t="s">
        <v>422</v>
      </c>
    </row>
    <row r="4914" spans="1:13" x14ac:dyDescent="0.2">
      <c r="A4914" t="s">
        <v>20685</v>
      </c>
      <c r="B4914" t="s">
        <v>20686</v>
      </c>
      <c r="C4914" t="s">
        <v>27624</v>
      </c>
      <c r="D4914" t="s">
        <v>295</v>
      </c>
      <c r="E4914" t="s">
        <v>296</v>
      </c>
      <c r="F4914" t="s">
        <v>27625</v>
      </c>
      <c r="G4914" t="s">
        <v>25530</v>
      </c>
      <c r="H4914" t="s">
        <v>22359</v>
      </c>
      <c r="J4914" t="s">
        <v>27626</v>
      </c>
      <c r="K4914" t="s">
        <v>27627</v>
      </c>
      <c r="L4914" t="s">
        <v>303</v>
      </c>
      <c r="M4914" t="s">
        <v>1841</v>
      </c>
    </row>
    <row r="4915" spans="1:13" x14ac:dyDescent="0.2">
      <c r="A4915" t="s">
        <v>20685</v>
      </c>
      <c r="B4915" t="s">
        <v>20686</v>
      </c>
      <c r="C4915" t="s">
        <v>27628</v>
      </c>
      <c r="D4915" t="s">
        <v>349</v>
      </c>
      <c r="E4915" t="s">
        <v>424</v>
      </c>
      <c r="F4915" t="s">
        <v>27629</v>
      </c>
      <c r="H4915" t="s">
        <v>4673</v>
      </c>
      <c r="J4915" t="s">
        <v>27630</v>
      </c>
      <c r="K4915" t="s">
        <v>27631</v>
      </c>
      <c r="L4915" t="s">
        <v>303</v>
      </c>
      <c r="M4915" t="s">
        <v>8898</v>
      </c>
    </row>
    <row r="4916" spans="1:13" x14ac:dyDescent="0.2">
      <c r="A4916" t="s">
        <v>20685</v>
      </c>
      <c r="B4916" t="s">
        <v>20686</v>
      </c>
      <c r="C4916" t="s">
        <v>27632</v>
      </c>
      <c r="D4916" t="s">
        <v>572</v>
      </c>
      <c r="E4916" t="s">
        <v>573</v>
      </c>
      <c r="F4916" t="s">
        <v>27633</v>
      </c>
      <c r="G4916" t="s">
        <v>27634</v>
      </c>
      <c r="H4916" t="s">
        <v>27635</v>
      </c>
      <c r="I4916" t="s">
        <v>27636</v>
      </c>
      <c r="J4916" t="s">
        <v>27637</v>
      </c>
      <c r="K4916" t="s">
        <v>27638</v>
      </c>
      <c r="L4916" t="s">
        <v>303</v>
      </c>
      <c r="M4916" t="s">
        <v>5927</v>
      </c>
    </row>
    <row r="4917" spans="1:13" x14ac:dyDescent="0.2">
      <c r="A4917" t="s">
        <v>20685</v>
      </c>
      <c r="B4917" t="s">
        <v>20686</v>
      </c>
      <c r="C4917" t="s">
        <v>27639</v>
      </c>
      <c r="D4917" t="s">
        <v>21829</v>
      </c>
      <c r="E4917" t="s">
        <v>27640</v>
      </c>
      <c r="F4917" t="s">
        <v>27641</v>
      </c>
      <c r="G4917" t="s">
        <v>2383</v>
      </c>
      <c r="H4917" t="s">
        <v>4673</v>
      </c>
      <c r="J4917" t="s">
        <v>27642</v>
      </c>
      <c r="K4917" t="s">
        <v>27643</v>
      </c>
      <c r="L4917" t="s">
        <v>303</v>
      </c>
      <c r="M4917" t="s">
        <v>17881</v>
      </c>
    </row>
    <row r="4918" spans="1:13" x14ac:dyDescent="0.2">
      <c r="A4918" t="s">
        <v>20685</v>
      </c>
      <c r="B4918" t="s">
        <v>20686</v>
      </c>
      <c r="C4918" t="s">
        <v>27644</v>
      </c>
      <c r="D4918" t="s">
        <v>295</v>
      </c>
      <c r="E4918" t="s">
        <v>296</v>
      </c>
      <c r="F4918" t="s">
        <v>27645</v>
      </c>
      <c r="G4918" t="s">
        <v>25530</v>
      </c>
      <c r="H4918" t="s">
        <v>22359</v>
      </c>
      <c r="J4918" t="s">
        <v>26961</v>
      </c>
      <c r="K4918" t="s">
        <v>27646</v>
      </c>
      <c r="L4918" t="s">
        <v>303</v>
      </c>
      <c r="M4918" t="s">
        <v>1841</v>
      </c>
    </row>
    <row r="4919" spans="1:13" x14ac:dyDescent="0.2">
      <c r="A4919" t="s">
        <v>20685</v>
      </c>
      <c r="B4919" t="s">
        <v>20686</v>
      </c>
      <c r="C4919" t="s">
        <v>27647</v>
      </c>
      <c r="D4919" t="s">
        <v>1837</v>
      </c>
      <c r="E4919" t="s">
        <v>1375</v>
      </c>
      <c r="F4919" t="s">
        <v>27648</v>
      </c>
      <c r="G4919" t="s">
        <v>27649</v>
      </c>
      <c r="H4919" t="s">
        <v>25635</v>
      </c>
      <c r="I4919" t="s">
        <v>4680</v>
      </c>
      <c r="J4919" t="s">
        <v>27650</v>
      </c>
      <c r="K4919" t="s">
        <v>27651</v>
      </c>
      <c r="L4919" t="s">
        <v>303</v>
      </c>
      <c r="M4919" t="s">
        <v>822</v>
      </c>
    </row>
    <row r="4920" spans="1:13" x14ac:dyDescent="0.2">
      <c r="A4920" t="s">
        <v>20685</v>
      </c>
      <c r="B4920" t="s">
        <v>20686</v>
      </c>
      <c r="C4920" t="s">
        <v>27652</v>
      </c>
      <c r="D4920" t="s">
        <v>27653</v>
      </c>
      <c r="E4920" t="s">
        <v>27654</v>
      </c>
      <c r="F4920" t="s">
        <v>27655</v>
      </c>
      <c r="G4920" t="s">
        <v>27656</v>
      </c>
      <c r="H4920" t="s">
        <v>4673</v>
      </c>
      <c r="J4920" t="s">
        <v>27657</v>
      </c>
      <c r="K4920" t="s">
        <v>27658</v>
      </c>
      <c r="L4920" t="s">
        <v>303</v>
      </c>
      <c r="M4920" t="s">
        <v>422</v>
      </c>
    </row>
    <row r="4921" spans="1:13" x14ac:dyDescent="0.2">
      <c r="A4921" t="s">
        <v>20685</v>
      </c>
      <c r="B4921" t="s">
        <v>20686</v>
      </c>
      <c r="C4921" t="s">
        <v>27659</v>
      </c>
      <c r="D4921" t="s">
        <v>1837</v>
      </c>
      <c r="E4921" t="s">
        <v>1375</v>
      </c>
      <c r="F4921" t="s">
        <v>11682</v>
      </c>
      <c r="G4921" t="s">
        <v>25681</v>
      </c>
      <c r="H4921" t="s">
        <v>22359</v>
      </c>
      <c r="I4921" t="s">
        <v>4680</v>
      </c>
      <c r="J4921" t="s">
        <v>27660</v>
      </c>
      <c r="K4921" t="s">
        <v>27661</v>
      </c>
      <c r="L4921" t="s">
        <v>303</v>
      </c>
      <c r="M4921" t="s">
        <v>822</v>
      </c>
    </row>
    <row r="4922" spans="1:13" x14ac:dyDescent="0.2">
      <c r="A4922" t="s">
        <v>20685</v>
      </c>
      <c r="B4922" t="s">
        <v>20686</v>
      </c>
      <c r="C4922" t="s">
        <v>27662</v>
      </c>
      <c r="D4922" t="s">
        <v>349</v>
      </c>
      <c r="E4922" t="s">
        <v>424</v>
      </c>
      <c r="F4922" t="s">
        <v>27663</v>
      </c>
      <c r="G4922" t="s">
        <v>27664</v>
      </c>
      <c r="H4922" t="s">
        <v>4673</v>
      </c>
      <c r="J4922" t="s">
        <v>27665</v>
      </c>
      <c r="K4922" t="s">
        <v>27666</v>
      </c>
      <c r="L4922" t="s">
        <v>303</v>
      </c>
      <c r="M4922" t="s">
        <v>13439</v>
      </c>
    </row>
    <row r="4923" spans="1:13" x14ac:dyDescent="0.2">
      <c r="A4923" t="s">
        <v>20685</v>
      </c>
      <c r="B4923" t="s">
        <v>20686</v>
      </c>
      <c r="C4923" t="s">
        <v>27667</v>
      </c>
      <c r="D4923" t="s">
        <v>27668</v>
      </c>
      <c r="E4923" t="s">
        <v>25733</v>
      </c>
      <c r="F4923" t="s">
        <v>27669</v>
      </c>
      <c r="G4923" t="s">
        <v>27670</v>
      </c>
      <c r="H4923" t="s">
        <v>4673</v>
      </c>
      <c r="J4923" t="s">
        <v>27341</v>
      </c>
      <c r="K4923" t="s">
        <v>27671</v>
      </c>
      <c r="L4923" t="s">
        <v>303</v>
      </c>
      <c r="M4923" t="s">
        <v>6995</v>
      </c>
    </row>
    <row r="4924" spans="1:13" x14ac:dyDescent="0.2">
      <c r="A4924" t="s">
        <v>20685</v>
      </c>
      <c r="B4924" t="s">
        <v>20686</v>
      </c>
      <c r="C4924" t="s">
        <v>27672</v>
      </c>
      <c r="D4924" t="s">
        <v>27673</v>
      </c>
      <c r="E4924" t="s">
        <v>27674</v>
      </c>
      <c r="F4924" t="s">
        <v>27675</v>
      </c>
      <c r="G4924" t="s">
        <v>26175</v>
      </c>
      <c r="H4924" t="s">
        <v>25943</v>
      </c>
      <c r="J4924" t="s">
        <v>27676</v>
      </c>
      <c r="K4924" t="s">
        <v>302</v>
      </c>
      <c r="L4924" t="s">
        <v>303</v>
      </c>
      <c r="M4924" t="s">
        <v>4715</v>
      </c>
    </row>
    <row r="4925" spans="1:13" x14ac:dyDescent="0.2">
      <c r="A4925" t="s">
        <v>20685</v>
      </c>
      <c r="B4925" t="s">
        <v>20686</v>
      </c>
      <c r="C4925" t="s">
        <v>27677</v>
      </c>
      <c r="D4925" t="s">
        <v>27678</v>
      </c>
      <c r="E4925" t="s">
        <v>27679</v>
      </c>
      <c r="F4925" t="s">
        <v>27680</v>
      </c>
      <c r="G4925" t="s">
        <v>27681</v>
      </c>
      <c r="H4925" t="s">
        <v>22359</v>
      </c>
      <c r="J4925" t="s">
        <v>27682</v>
      </c>
      <c r="K4925" t="s">
        <v>27683</v>
      </c>
      <c r="L4925" t="s">
        <v>303</v>
      </c>
      <c r="M4925" t="s">
        <v>27684</v>
      </c>
    </row>
    <row r="4926" spans="1:13" x14ac:dyDescent="0.2">
      <c r="A4926" t="s">
        <v>20685</v>
      </c>
      <c r="B4926" t="s">
        <v>20686</v>
      </c>
      <c r="C4926" t="s">
        <v>27685</v>
      </c>
      <c r="D4926" t="s">
        <v>492</v>
      </c>
      <c r="E4926" t="s">
        <v>493</v>
      </c>
      <c r="F4926" t="s">
        <v>27686</v>
      </c>
      <c r="G4926" t="s">
        <v>26464</v>
      </c>
      <c r="H4926" t="s">
        <v>25943</v>
      </c>
      <c r="I4926" t="s">
        <v>4680</v>
      </c>
      <c r="J4926" t="s">
        <v>27687</v>
      </c>
      <c r="K4926" t="s">
        <v>27688</v>
      </c>
      <c r="L4926" t="s">
        <v>303</v>
      </c>
      <c r="M4926" t="s">
        <v>2725</v>
      </c>
    </row>
    <row r="4927" spans="1:13" x14ac:dyDescent="0.2">
      <c r="A4927" t="s">
        <v>20685</v>
      </c>
      <c r="B4927" t="s">
        <v>20686</v>
      </c>
      <c r="C4927" t="s">
        <v>27689</v>
      </c>
      <c r="D4927" t="s">
        <v>22136</v>
      </c>
      <c r="F4927" t="s">
        <v>27690</v>
      </c>
      <c r="G4927" t="s">
        <v>27691</v>
      </c>
      <c r="H4927" t="s">
        <v>22049</v>
      </c>
      <c r="I4927" t="s">
        <v>4680</v>
      </c>
      <c r="J4927" t="s">
        <v>27692</v>
      </c>
      <c r="K4927" t="s">
        <v>27693</v>
      </c>
      <c r="L4927" t="s">
        <v>303</v>
      </c>
      <c r="M4927" t="s">
        <v>27694</v>
      </c>
    </row>
    <row r="4928" spans="1:13" x14ac:dyDescent="0.2">
      <c r="A4928" t="s">
        <v>20685</v>
      </c>
      <c r="B4928" t="s">
        <v>20686</v>
      </c>
      <c r="C4928" t="s">
        <v>27695</v>
      </c>
      <c r="D4928" t="s">
        <v>401</v>
      </c>
      <c r="E4928" t="s">
        <v>27696</v>
      </c>
      <c r="F4928" t="s">
        <v>27697</v>
      </c>
      <c r="G4928" t="s">
        <v>25530</v>
      </c>
      <c r="H4928" t="s">
        <v>22359</v>
      </c>
      <c r="J4928" t="s">
        <v>27698</v>
      </c>
      <c r="K4928" t="s">
        <v>27699</v>
      </c>
      <c r="L4928" t="s">
        <v>303</v>
      </c>
      <c r="M4928" t="s">
        <v>4862</v>
      </c>
    </row>
    <row r="4929" spans="1:13" x14ac:dyDescent="0.2">
      <c r="A4929" t="s">
        <v>20685</v>
      </c>
      <c r="B4929" t="s">
        <v>20686</v>
      </c>
      <c r="C4929" t="s">
        <v>27700</v>
      </c>
      <c r="D4929" t="s">
        <v>27701</v>
      </c>
      <c r="E4929" t="s">
        <v>27702</v>
      </c>
      <c r="F4929" t="s">
        <v>27703</v>
      </c>
      <c r="G4929" t="s">
        <v>27704</v>
      </c>
      <c r="H4929" t="s">
        <v>22359</v>
      </c>
      <c r="J4929" t="s">
        <v>27705</v>
      </c>
      <c r="K4929" t="s">
        <v>27706</v>
      </c>
      <c r="L4929" t="s">
        <v>303</v>
      </c>
      <c r="M4929" t="s">
        <v>526</v>
      </c>
    </row>
    <row r="4930" spans="1:13" x14ac:dyDescent="0.2">
      <c r="A4930" t="s">
        <v>20685</v>
      </c>
      <c r="B4930" t="s">
        <v>20686</v>
      </c>
      <c r="C4930" t="s">
        <v>27707</v>
      </c>
      <c r="D4930" t="s">
        <v>401</v>
      </c>
      <c r="F4930" t="s">
        <v>27708</v>
      </c>
      <c r="H4930" t="s">
        <v>25724</v>
      </c>
      <c r="J4930" t="s">
        <v>27709</v>
      </c>
      <c r="K4930" t="s">
        <v>27710</v>
      </c>
      <c r="L4930" t="s">
        <v>303</v>
      </c>
      <c r="M4930" t="s">
        <v>19241</v>
      </c>
    </row>
    <row r="4931" spans="1:13" x14ac:dyDescent="0.2">
      <c r="A4931" t="s">
        <v>20685</v>
      </c>
      <c r="B4931" t="s">
        <v>20686</v>
      </c>
      <c r="C4931" t="s">
        <v>27711</v>
      </c>
      <c r="D4931" t="s">
        <v>27712</v>
      </c>
      <c r="E4931" t="s">
        <v>27713</v>
      </c>
      <c r="F4931" t="s">
        <v>27714</v>
      </c>
      <c r="H4931" t="s">
        <v>22359</v>
      </c>
      <c r="J4931" t="s">
        <v>27715</v>
      </c>
      <c r="K4931" t="s">
        <v>27716</v>
      </c>
      <c r="L4931" t="s">
        <v>303</v>
      </c>
      <c r="M4931" t="s">
        <v>7842</v>
      </c>
    </row>
    <row r="4932" spans="1:13" x14ac:dyDescent="0.2">
      <c r="A4932" t="s">
        <v>20685</v>
      </c>
      <c r="B4932" t="s">
        <v>20686</v>
      </c>
      <c r="C4932" t="s">
        <v>27717</v>
      </c>
      <c r="D4932" t="s">
        <v>6192</v>
      </c>
      <c r="E4932" t="s">
        <v>27718</v>
      </c>
      <c r="F4932" t="s">
        <v>27719</v>
      </c>
      <c r="G4932" t="s">
        <v>27720</v>
      </c>
      <c r="H4932" t="s">
        <v>25999</v>
      </c>
      <c r="J4932" t="s">
        <v>27721</v>
      </c>
      <c r="K4932" t="s">
        <v>27722</v>
      </c>
      <c r="L4932" t="s">
        <v>303</v>
      </c>
      <c r="M4932" t="s">
        <v>27055</v>
      </c>
    </row>
    <row r="4933" spans="1:13" x14ac:dyDescent="0.2">
      <c r="A4933" t="s">
        <v>20685</v>
      </c>
      <c r="B4933" t="s">
        <v>20686</v>
      </c>
      <c r="C4933" t="s">
        <v>27723</v>
      </c>
      <c r="D4933" t="s">
        <v>27724</v>
      </c>
      <c r="E4933" t="s">
        <v>27725</v>
      </c>
      <c r="F4933" t="s">
        <v>27726</v>
      </c>
      <c r="G4933" t="s">
        <v>27727</v>
      </c>
      <c r="H4933" t="s">
        <v>25943</v>
      </c>
      <c r="I4933" t="s">
        <v>4680</v>
      </c>
      <c r="J4933" t="s">
        <v>27728</v>
      </c>
      <c r="K4933" t="s">
        <v>27729</v>
      </c>
      <c r="L4933" t="s">
        <v>303</v>
      </c>
      <c r="M4933" t="s">
        <v>27730</v>
      </c>
    </row>
    <row r="4934" spans="1:13" x14ac:dyDescent="0.2">
      <c r="A4934" t="s">
        <v>20685</v>
      </c>
      <c r="B4934" t="s">
        <v>20686</v>
      </c>
      <c r="C4934" t="s">
        <v>27731</v>
      </c>
      <c r="D4934" t="s">
        <v>22045</v>
      </c>
      <c r="E4934" t="s">
        <v>27732</v>
      </c>
      <c r="F4934" t="s">
        <v>27733</v>
      </c>
      <c r="I4934" t="s">
        <v>22359</v>
      </c>
      <c r="J4934" t="s">
        <v>27734</v>
      </c>
      <c r="K4934" t="s">
        <v>27735</v>
      </c>
      <c r="L4934" t="s">
        <v>303</v>
      </c>
      <c r="M4934" t="s">
        <v>1581</v>
      </c>
    </row>
    <row r="4935" spans="1:13" x14ac:dyDescent="0.2">
      <c r="A4935" t="s">
        <v>20685</v>
      </c>
      <c r="B4935" t="s">
        <v>20686</v>
      </c>
      <c r="C4935" t="s">
        <v>27736</v>
      </c>
      <c r="D4935" t="s">
        <v>349</v>
      </c>
      <c r="E4935" t="s">
        <v>424</v>
      </c>
      <c r="F4935" t="s">
        <v>27737</v>
      </c>
      <c r="G4935" t="s">
        <v>27738</v>
      </c>
      <c r="H4935" t="s">
        <v>22359</v>
      </c>
      <c r="I4935" t="s">
        <v>4680</v>
      </c>
      <c r="J4935" t="s">
        <v>27739</v>
      </c>
      <c r="K4935" t="s">
        <v>27740</v>
      </c>
      <c r="L4935" t="s">
        <v>303</v>
      </c>
      <c r="M4935" t="s">
        <v>1684</v>
      </c>
    </row>
    <row r="4936" spans="1:13" x14ac:dyDescent="0.2">
      <c r="A4936" t="s">
        <v>20685</v>
      </c>
      <c r="B4936" t="s">
        <v>20686</v>
      </c>
      <c r="C4936" t="s">
        <v>27741</v>
      </c>
      <c r="D4936" t="s">
        <v>27742</v>
      </c>
      <c r="E4936" t="s">
        <v>27743</v>
      </c>
      <c r="F4936" t="s">
        <v>26448</v>
      </c>
      <c r="H4936" t="s">
        <v>4673</v>
      </c>
      <c r="J4936" t="s">
        <v>26648</v>
      </c>
      <c r="K4936" t="s">
        <v>27744</v>
      </c>
      <c r="L4936" t="s">
        <v>303</v>
      </c>
      <c r="M4936" t="s">
        <v>3189</v>
      </c>
    </row>
    <row r="4937" spans="1:13" x14ac:dyDescent="0.2">
      <c r="A4937" t="s">
        <v>20685</v>
      </c>
      <c r="B4937" t="s">
        <v>20686</v>
      </c>
      <c r="C4937" t="s">
        <v>27745</v>
      </c>
      <c r="D4937" t="s">
        <v>366</v>
      </c>
      <c r="E4937" t="s">
        <v>367</v>
      </c>
      <c r="F4937" t="s">
        <v>27746</v>
      </c>
      <c r="H4937" t="s">
        <v>22359</v>
      </c>
      <c r="I4937" t="s">
        <v>4680</v>
      </c>
      <c r="J4937" t="s">
        <v>27747</v>
      </c>
      <c r="K4937" t="s">
        <v>27748</v>
      </c>
      <c r="L4937" t="s">
        <v>303</v>
      </c>
      <c r="M4937" t="s">
        <v>27749</v>
      </c>
    </row>
    <row r="4938" spans="1:13" x14ac:dyDescent="0.2">
      <c r="A4938" t="s">
        <v>20685</v>
      </c>
      <c r="B4938" t="s">
        <v>20686</v>
      </c>
      <c r="C4938" t="s">
        <v>27750</v>
      </c>
      <c r="D4938" t="s">
        <v>25980</v>
      </c>
      <c r="E4938" t="s">
        <v>27751</v>
      </c>
      <c r="F4938" t="s">
        <v>27752</v>
      </c>
      <c r="G4938" t="s">
        <v>27753</v>
      </c>
      <c r="H4938" t="s">
        <v>4673</v>
      </c>
      <c r="J4938" t="s">
        <v>27754</v>
      </c>
      <c r="K4938" t="s">
        <v>27755</v>
      </c>
      <c r="L4938" t="s">
        <v>303</v>
      </c>
      <c r="M4938" t="s">
        <v>7798</v>
      </c>
    </row>
    <row r="4939" spans="1:13" x14ac:dyDescent="0.2">
      <c r="A4939" t="s">
        <v>20685</v>
      </c>
      <c r="B4939" t="s">
        <v>20686</v>
      </c>
      <c r="C4939" t="s">
        <v>27756</v>
      </c>
      <c r="D4939" t="s">
        <v>27757</v>
      </c>
      <c r="E4939" t="s">
        <v>27758</v>
      </c>
      <c r="F4939" t="s">
        <v>27759</v>
      </c>
      <c r="G4939" t="s">
        <v>27760</v>
      </c>
      <c r="H4939" t="s">
        <v>25963</v>
      </c>
      <c r="J4939" t="s">
        <v>27761</v>
      </c>
      <c r="K4939" t="s">
        <v>27762</v>
      </c>
      <c r="L4939" t="s">
        <v>303</v>
      </c>
      <c r="M4939" t="s">
        <v>27763</v>
      </c>
    </row>
    <row r="4940" spans="1:13" x14ac:dyDescent="0.2">
      <c r="A4940" t="s">
        <v>20685</v>
      </c>
      <c r="B4940" t="s">
        <v>20686</v>
      </c>
      <c r="C4940" t="s">
        <v>27764</v>
      </c>
      <c r="D4940" t="s">
        <v>492</v>
      </c>
      <c r="E4940" t="s">
        <v>493</v>
      </c>
      <c r="F4940" t="s">
        <v>27765</v>
      </c>
      <c r="H4940" t="s">
        <v>4673</v>
      </c>
      <c r="J4940" t="s">
        <v>27766</v>
      </c>
      <c r="K4940" t="s">
        <v>27767</v>
      </c>
      <c r="L4940" t="s">
        <v>303</v>
      </c>
      <c r="M4940" t="s">
        <v>1684</v>
      </c>
    </row>
    <row r="4941" spans="1:13" x14ac:dyDescent="0.2">
      <c r="A4941" t="s">
        <v>20685</v>
      </c>
      <c r="B4941" t="s">
        <v>20686</v>
      </c>
      <c r="C4941" t="s">
        <v>27768</v>
      </c>
      <c r="D4941" t="s">
        <v>492</v>
      </c>
      <c r="E4941" t="s">
        <v>493</v>
      </c>
      <c r="F4941" t="s">
        <v>27769</v>
      </c>
      <c r="G4941" t="s">
        <v>27770</v>
      </c>
      <c r="H4941" t="s">
        <v>4866</v>
      </c>
      <c r="J4941" t="s">
        <v>27771</v>
      </c>
      <c r="K4941" t="s">
        <v>27772</v>
      </c>
      <c r="L4941" t="s">
        <v>303</v>
      </c>
      <c r="M4941" t="s">
        <v>10137</v>
      </c>
    </row>
    <row r="4942" spans="1:13" x14ac:dyDescent="0.2">
      <c r="A4942" t="s">
        <v>20685</v>
      </c>
      <c r="B4942" t="s">
        <v>20686</v>
      </c>
      <c r="C4942" t="s">
        <v>27773</v>
      </c>
      <c r="D4942" t="s">
        <v>401</v>
      </c>
      <c r="F4942" t="s">
        <v>27774</v>
      </c>
      <c r="G4942" t="s">
        <v>27775</v>
      </c>
      <c r="H4942" t="s">
        <v>25968</v>
      </c>
      <c r="J4942" t="s">
        <v>27776</v>
      </c>
      <c r="K4942" t="s">
        <v>302</v>
      </c>
      <c r="L4942" t="s">
        <v>303</v>
      </c>
      <c r="M4942" t="s">
        <v>27777</v>
      </c>
    </row>
    <row r="4943" spans="1:13" x14ac:dyDescent="0.2">
      <c r="A4943" t="s">
        <v>20685</v>
      </c>
      <c r="B4943" t="s">
        <v>20686</v>
      </c>
      <c r="C4943" t="s">
        <v>27778</v>
      </c>
      <c r="D4943" t="s">
        <v>572</v>
      </c>
      <c r="E4943" t="s">
        <v>573</v>
      </c>
      <c r="F4943" t="s">
        <v>27779</v>
      </c>
      <c r="G4943" t="s">
        <v>27780</v>
      </c>
      <c r="H4943" t="s">
        <v>22359</v>
      </c>
      <c r="J4943" t="s">
        <v>27781</v>
      </c>
      <c r="K4943" t="s">
        <v>27782</v>
      </c>
      <c r="L4943" t="s">
        <v>303</v>
      </c>
      <c r="M4943" t="s">
        <v>1882</v>
      </c>
    </row>
    <row r="4944" spans="1:13" x14ac:dyDescent="0.2">
      <c r="A4944" t="s">
        <v>20685</v>
      </c>
      <c r="B4944" t="s">
        <v>20686</v>
      </c>
      <c r="C4944" t="s">
        <v>27783</v>
      </c>
      <c r="D4944" t="s">
        <v>27784</v>
      </c>
      <c r="F4944" t="s">
        <v>27785</v>
      </c>
      <c r="G4944" t="s">
        <v>27786</v>
      </c>
      <c r="H4944" t="s">
        <v>22359</v>
      </c>
      <c r="J4944" t="s">
        <v>27787</v>
      </c>
      <c r="K4944" t="s">
        <v>27788</v>
      </c>
      <c r="L4944" t="s">
        <v>303</v>
      </c>
      <c r="M4944" t="s">
        <v>5915</v>
      </c>
    </row>
    <row r="4945" spans="1:13" x14ac:dyDescent="0.2">
      <c r="A4945" t="s">
        <v>20685</v>
      </c>
      <c r="B4945" t="s">
        <v>20686</v>
      </c>
      <c r="C4945" t="s">
        <v>27789</v>
      </c>
      <c r="D4945" t="s">
        <v>27790</v>
      </c>
      <c r="E4945" t="s">
        <v>27791</v>
      </c>
      <c r="F4945" t="s">
        <v>27792</v>
      </c>
      <c r="H4945" t="s">
        <v>22359</v>
      </c>
      <c r="J4945" t="s">
        <v>27793</v>
      </c>
      <c r="K4945" t="s">
        <v>27794</v>
      </c>
      <c r="L4945" t="s">
        <v>303</v>
      </c>
      <c r="M4945" t="s">
        <v>11242</v>
      </c>
    </row>
    <row r="4946" spans="1:13" x14ac:dyDescent="0.2">
      <c r="A4946" t="s">
        <v>20685</v>
      </c>
      <c r="B4946" t="s">
        <v>20686</v>
      </c>
      <c r="C4946" t="s">
        <v>27795</v>
      </c>
      <c r="D4946" t="s">
        <v>572</v>
      </c>
      <c r="E4946" t="s">
        <v>573</v>
      </c>
      <c r="F4946" t="s">
        <v>27796</v>
      </c>
      <c r="H4946" t="s">
        <v>22359</v>
      </c>
      <c r="J4946" t="s">
        <v>27797</v>
      </c>
      <c r="K4946" t="s">
        <v>27798</v>
      </c>
      <c r="L4946" t="s">
        <v>303</v>
      </c>
      <c r="M4946" t="s">
        <v>1882</v>
      </c>
    </row>
    <row r="4947" spans="1:13" x14ac:dyDescent="0.2">
      <c r="A4947" t="s">
        <v>20685</v>
      </c>
      <c r="B4947" t="s">
        <v>20686</v>
      </c>
      <c r="C4947" t="s">
        <v>27799</v>
      </c>
      <c r="D4947" t="s">
        <v>349</v>
      </c>
      <c r="E4947" t="s">
        <v>424</v>
      </c>
      <c r="F4947" t="s">
        <v>27800</v>
      </c>
      <c r="G4947" t="s">
        <v>27801</v>
      </c>
      <c r="H4947" t="s">
        <v>22049</v>
      </c>
      <c r="I4947" t="s">
        <v>4680</v>
      </c>
      <c r="J4947" t="s">
        <v>27802</v>
      </c>
      <c r="K4947" t="s">
        <v>27803</v>
      </c>
      <c r="L4947" t="s">
        <v>303</v>
      </c>
      <c r="M4947" t="s">
        <v>19837</v>
      </c>
    </row>
    <row r="4948" spans="1:13" x14ac:dyDescent="0.2">
      <c r="A4948" t="s">
        <v>20685</v>
      </c>
      <c r="B4948" t="s">
        <v>20686</v>
      </c>
      <c r="C4948" t="s">
        <v>27804</v>
      </c>
      <c r="D4948" t="s">
        <v>27805</v>
      </c>
      <c r="E4948" t="s">
        <v>27806</v>
      </c>
      <c r="F4948" t="s">
        <v>27807</v>
      </c>
      <c r="G4948" t="s">
        <v>27808</v>
      </c>
      <c r="H4948" t="s">
        <v>25724</v>
      </c>
      <c r="I4948" t="s">
        <v>4680</v>
      </c>
      <c r="J4948" t="s">
        <v>27809</v>
      </c>
      <c r="K4948" t="s">
        <v>27810</v>
      </c>
      <c r="L4948" t="s">
        <v>303</v>
      </c>
      <c r="M4948" t="s">
        <v>27811</v>
      </c>
    </row>
    <row r="4949" spans="1:13" x14ac:dyDescent="0.2">
      <c r="A4949" t="s">
        <v>20685</v>
      </c>
      <c r="B4949" t="s">
        <v>20686</v>
      </c>
      <c r="C4949" t="s">
        <v>27812</v>
      </c>
      <c r="D4949" t="s">
        <v>27813</v>
      </c>
      <c r="E4949" t="s">
        <v>27814</v>
      </c>
      <c r="F4949" t="s">
        <v>27815</v>
      </c>
      <c r="G4949" t="s">
        <v>25948</v>
      </c>
      <c r="H4949" t="s">
        <v>22359</v>
      </c>
      <c r="J4949" t="s">
        <v>27816</v>
      </c>
      <c r="K4949" t="s">
        <v>27817</v>
      </c>
      <c r="L4949" t="s">
        <v>303</v>
      </c>
      <c r="M4949" t="s">
        <v>27818</v>
      </c>
    </row>
    <row r="4950" spans="1:13" x14ac:dyDescent="0.2">
      <c r="A4950" t="s">
        <v>20685</v>
      </c>
      <c r="B4950" t="s">
        <v>20686</v>
      </c>
      <c r="C4950" t="s">
        <v>27819</v>
      </c>
      <c r="D4950" t="s">
        <v>27820</v>
      </c>
      <c r="E4950" t="s">
        <v>27821</v>
      </c>
      <c r="F4950" t="s">
        <v>2909</v>
      </c>
      <c r="G4950" t="s">
        <v>27822</v>
      </c>
      <c r="H4950" t="s">
        <v>25681</v>
      </c>
      <c r="I4950" t="s">
        <v>4680</v>
      </c>
      <c r="J4950" t="s">
        <v>27823</v>
      </c>
      <c r="K4950" t="s">
        <v>27824</v>
      </c>
      <c r="L4950" t="s">
        <v>303</v>
      </c>
      <c r="M4950" t="s">
        <v>7240</v>
      </c>
    </row>
    <row r="4951" spans="1:13" x14ac:dyDescent="0.2">
      <c r="A4951" t="s">
        <v>20685</v>
      </c>
      <c r="B4951" t="s">
        <v>20686</v>
      </c>
      <c r="C4951" t="s">
        <v>27825</v>
      </c>
      <c r="D4951" t="s">
        <v>27826</v>
      </c>
      <c r="F4951" t="s">
        <v>27827</v>
      </c>
      <c r="G4951" t="s">
        <v>27828</v>
      </c>
      <c r="H4951" t="s">
        <v>25968</v>
      </c>
      <c r="I4951" t="s">
        <v>4680</v>
      </c>
      <c r="J4951" t="s">
        <v>27829</v>
      </c>
      <c r="K4951" t="s">
        <v>27830</v>
      </c>
      <c r="L4951" t="s">
        <v>303</v>
      </c>
      <c r="M4951" t="s">
        <v>5915</v>
      </c>
    </row>
    <row r="4952" spans="1:13" x14ac:dyDescent="0.2">
      <c r="A4952" t="s">
        <v>20685</v>
      </c>
      <c r="B4952" t="s">
        <v>20686</v>
      </c>
      <c r="C4952" t="s">
        <v>27831</v>
      </c>
      <c r="D4952" t="s">
        <v>26115</v>
      </c>
      <c r="E4952" t="s">
        <v>27832</v>
      </c>
      <c r="F4952" t="s">
        <v>12826</v>
      </c>
      <c r="G4952" t="s">
        <v>4758</v>
      </c>
      <c r="H4952" t="s">
        <v>4749</v>
      </c>
      <c r="I4952" t="s">
        <v>4680</v>
      </c>
      <c r="J4952" t="s">
        <v>27833</v>
      </c>
      <c r="K4952" t="s">
        <v>27834</v>
      </c>
      <c r="L4952" t="s">
        <v>303</v>
      </c>
      <c r="M4952" t="s">
        <v>11665</v>
      </c>
    </row>
    <row r="4953" spans="1:13" x14ac:dyDescent="0.2">
      <c r="A4953" t="s">
        <v>20685</v>
      </c>
      <c r="B4953" t="s">
        <v>20686</v>
      </c>
      <c r="C4953" t="s">
        <v>27835</v>
      </c>
      <c r="D4953" t="s">
        <v>572</v>
      </c>
      <c r="E4953" t="s">
        <v>573</v>
      </c>
      <c r="F4953" t="s">
        <v>27836</v>
      </c>
      <c r="H4953" t="s">
        <v>22359</v>
      </c>
      <c r="J4953" t="s">
        <v>27837</v>
      </c>
      <c r="K4953" t="s">
        <v>27838</v>
      </c>
      <c r="L4953" t="s">
        <v>303</v>
      </c>
      <c r="M4953" t="s">
        <v>1882</v>
      </c>
    </row>
    <row r="4954" spans="1:13" x14ac:dyDescent="0.2">
      <c r="A4954" t="s">
        <v>20685</v>
      </c>
      <c r="B4954" t="s">
        <v>20686</v>
      </c>
      <c r="C4954" t="s">
        <v>27839</v>
      </c>
      <c r="D4954" t="s">
        <v>27840</v>
      </c>
      <c r="E4954" t="s">
        <v>27841</v>
      </c>
      <c r="F4954" t="s">
        <v>27842</v>
      </c>
      <c r="G4954" t="s">
        <v>27843</v>
      </c>
      <c r="H4954" t="s">
        <v>25648</v>
      </c>
      <c r="I4954" t="s">
        <v>4680</v>
      </c>
      <c r="J4954" t="s">
        <v>27844</v>
      </c>
      <c r="K4954" t="s">
        <v>27845</v>
      </c>
      <c r="L4954" t="s">
        <v>303</v>
      </c>
      <c r="M4954" t="s">
        <v>27055</v>
      </c>
    </row>
    <row r="4955" spans="1:13" x14ac:dyDescent="0.2">
      <c r="A4955" t="s">
        <v>20685</v>
      </c>
      <c r="B4955" t="s">
        <v>20686</v>
      </c>
      <c r="C4955" t="s">
        <v>27846</v>
      </c>
      <c r="D4955" t="s">
        <v>687</v>
      </c>
      <c r="E4955" t="s">
        <v>3350</v>
      </c>
      <c r="F4955" t="s">
        <v>27847</v>
      </c>
      <c r="H4955" t="s">
        <v>22359</v>
      </c>
      <c r="J4955" t="s">
        <v>27848</v>
      </c>
      <c r="K4955" t="s">
        <v>27849</v>
      </c>
      <c r="L4955" t="s">
        <v>303</v>
      </c>
      <c r="M4955" t="s">
        <v>27060</v>
      </c>
    </row>
    <row r="4956" spans="1:13" x14ac:dyDescent="0.2">
      <c r="A4956" t="s">
        <v>20685</v>
      </c>
      <c r="B4956" t="s">
        <v>20686</v>
      </c>
      <c r="C4956" t="s">
        <v>27850</v>
      </c>
      <c r="D4956" t="s">
        <v>27137</v>
      </c>
      <c r="E4956" t="s">
        <v>25535</v>
      </c>
      <c r="F4956" t="s">
        <v>27851</v>
      </c>
      <c r="H4956" t="s">
        <v>22359</v>
      </c>
      <c r="J4956" t="s">
        <v>27852</v>
      </c>
      <c r="K4956" t="s">
        <v>27853</v>
      </c>
      <c r="L4956" t="s">
        <v>303</v>
      </c>
      <c r="M4956" t="s">
        <v>13997</v>
      </c>
    </row>
    <row r="4957" spans="1:13" x14ac:dyDescent="0.2">
      <c r="A4957" t="s">
        <v>20685</v>
      </c>
      <c r="B4957" t="s">
        <v>20686</v>
      </c>
      <c r="C4957" t="s">
        <v>27854</v>
      </c>
      <c r="D4957" t="s">
        <v>27855</v>
      </c>
      <c r="E4957" t="s">
        <v>27856</v>
      </c>
      <c r="F4957" t="s">
        <v>27857</v>
      </c>
      <c r="G4957" t="s">
        <v>27858</v>
      </c>
      <c r="H4957" t="s">
        <v>4866</v>
      </c>
      <c r="I4957" t="s">
        <v>4680</v>
      </c>
      <c r="J4957" t="s">
        <v>27859</v>
      </c>
      <c r="K4957" t="s">
        <v>27860</v>
      </c>
      <c r="L4957" t="s">
        <v>303</v>
      </c>
      <c r="M4957" t="s">
        <v>27861</v>
      </c>
    </row>
    <row r="4958" spans="1:13" x14ac:dyDescent="0.2">
      <c r="A4958" t="s">
        <v>20685</v>
      </c>
      <c r="B4958" t="s">
        <v>20686</v>
      </c>
      <c r="C4958" t="s">
        <v>27862</v>
      </c>
      <c r="D4958" t="s">
        <v>572</v>
      </c>
      <c r="E4958" t="s">
        <v>573</v>
      </c>
      <c r="F4958" t="s">
        <v>27863</v>
      </c>
      <c r="G4958" t="s">
        <v>27864</v>
      </c>
      <c r="H4958" t="s">
        <v>22359</v>
      </c>
      <c r="J4958" t="s">
        <v>27865</v>
      </c>
      <c r="K4958" t="s">
        <v>27866</v>
      </c>
      <c r="L4958" t="s">
        <v>303</v>
      </c>
      <c r="M4958" t="s">
        <v>1882</v>
      </c>
    </row>
    <row r="4959" spans="1:13" x14ac:dyDescent="0.2">
      <c r="A4959" t="s">
        <v>20685</v>
      </c>
      <c r="B4959" t="s">
        <v>20686</v>
      </c>
      <c r="C4959" t="s">
        <v>27867</v>
      </c>
      <c r="D4959" t="s">
        <v>572</v>
      </c>
      <c r="E4959" t="s">
        <v>573</v>
      </c>
      <c r="F4959" t="s">
        <v>27868</v>
      </c>
      <c r="G4959" t="s">
        <v>27869</v>
      </c>
      <c r="H4959" t="s">
        <v>4673</v>
      </c>
      <c r="J4959" t="s">
        <v>27870</v>
      </c>
      <c r="K4959" t="s">
        <v>27871</v>
      </c>
      <c r="L4959" t="s">
        <v>303</v>
      </c>
      <c r="M4959" t="s">
        <v>5927</v>
      </c>
    </row>
    <row r="4960" spans="1:13" x14ac:dyDescent="0.2">
      <c r="A4960" t="s">
        <v>20685</v>
      </c>
      <c r="B4960" t="s">
        <v>20686</v>
      </c>
      <c r="C4960" t="s">
        <v>27872</v>
      </c>
      <c r="D4960" t="s">
        <v>27873</v>
      </c>
      <c r="F4960" t="s">
        <v>27874</v>
      </c>
      <c r="G4960" t="s">
        <v>27875</v>
      </c>
      <c r="H4960" t="s">
        <v>22359</v>
      </c>
      <c r="J4960" t="s">
        <v>27876</v>
      </c>
      <c r="K4960" t="s">
        <v>27877</v>
      </c>
      <c r="L4960" t="s">
        <v>303</v>
      </c>
      <c r="M4960" t="s">
        <v>2172</v>
      </c>
    </row>
    <row r="4961" spans="1:13" x14ac:dyDescent="0.2">
      <c r="A4961" t="s">
        <v>20685</v>
      </c>
      <c r="B4961" t="s">
        <v>20686</v>
      </c>
      <c r="C4961" t="s">
        <v>27878</v>
      </c>
      <c r="D4961" t="s">
        <v>572</v>
      </c>
      <c r="E4961" t="s">
        <v>573</v>
      </c>
      <c r="F4961" t="s">
        <v>27879</v>
      </c>
      <c r="H4961" t="s">
        <v>4673</v>
      </c>
      <c r="J4961" t="s">
        <v>27880</v>
      </c>
      <c r="K4961" t="s">
        <v>27881</v>
      </c>
      <c r="L4961" t="s">
        <v>303</v>
      </c>
      <c r="M4961" t="s">
        <v>1882</v>
      </c>
    </row>
    <row r="4962" spans="1:13" x14ac:dyDescent="0.2">
      <c r="A4962" t="s">
        <v>20685</v>
      </c>
      <c r="B4962" t="s">
        <v>20686</v>
      </c>
      <c r="C4962" t="s">
        <v>27882</v>
      </c>
      <c r="D4962" t="s">
        <v>492</v>
      </c>
      <c r="E4962" t="s">
        <v>493</v>
      </c>
      <c r="F4962" t="s">
        <v>27883</v>
      </c>
      <c r="G4962" t="s">
        <v>27884</v>
      </c>
      <c r="H4962" t="s">
        <v>4673</v>
      </c>
      <c r="I4962" t="s">
        <v>4680</v>
      </c>
      <c r="J4962" t="s">
        <v>27885</v>
      </c>
      <c r="K4962" t="s">
        <v>27886</v>
      </c>
      <c r="L4962" t="s">
        <v>303</v>
      </c>
      <c r="M4962" t="s">
        <v>3643</v>
      </c>
    </row>
    <row r="4963" spans="1:13" x14ac:dyDescent="0.2">
      <c r="A4963" t="s">
        <v>20685</v>
      </c>
      <c r="B4963" t="s">
        <v>20686</v>
      </c>
      <c r="C4963" t="s">
        <v>27887</v>
      </c>
      <c r="D4963" t="s">
        <v>4763</v>
      </c>
      <c r="E4963" t="s">
        <v>21498</v>
      </c>
      <c r="F4963" t="s">
        <v>27888</v>
      </c>
      <c r="G4963" t="s">
        <v>22359</v>
      </c>
      <c r="J4963" t="s">
        <v>27889</v>
      </c>
      <c r="K4963" t="s">
        <v>27890</v>
      </c>
      <c r="L4963" t="s">
        <v>303</v>
      </c>
      <c r="M4963" t="s">
        <v>2936</v>
      </c>
    </row>
    <row r="4964" spans="1:13" x14ac:dyDescent="0.2">
      <c r="A4964" t="s">
        <v>20685</v>
      </c>
      <c r="B4964" t="s">
        <v>20686</v>
      </c>
      <c r="C4964" t="s">
        <v>27891</v>
      </c>
      <c r="D4964" t="s">
        <v>295</v>
      </c>
      <c r="E4964" t="s">
        <v>296</v>
      </c>
      <c r="F4964" t="s">
        <v>27892</v>
      </c>
      <c r="G4964" t="s">
        <v>25530</v>
      </c>
      <c r="H4964" t="s">
        <v>22359</v>
      </c>
      <c r="J4964" t="s">
        <v>27893</v>
      </c>
      <c r="K4964" t="s">
        <v>27894</v>
      </c>
      <c r="L4964" t="s">
        <v>303</v>
      </c>
      <c r="M4964" t="s">
        <v>1841</v>
      </c>
    </row>
    <row r="4965" spans="1:13" x14ac:dyDescent="0.2">
      <c r="A4965" t="s">
        <v>20685</v>
      </c>
      <c r="B4965" t="s">
        <v>20686</v>
      </c>
      <c r="C4965" t="s">
        <v>27895</v>
      </c>
      <c r="D4965" t="s">
        <v>27896</v>
      </c>
      <c r="E4965" t="s">
        <v>26235</v>
      </c>
      <c r="F4965" t="s">
        <v>27897</v>
      </c>
      <c r="H4965" t="s">
        <v>22359</v>
      </c>
      <c r="J4965" t="s">
        <v>27898</v>
      </c>
      <c r="K4965" t="s">
        <v>27899</v>
      </c>
      <c r="L4965" t="s">
        <v>303</v>
      </c>
      <c r="M4965" t="s">
        <v>1380</v>
      </c>
    </row>
    <row r="4966" spans="1:13" x14ac:dyDescent="0.2">
      <c r="A4966" t="s">
        <v>20685</v>
      </c>
      <c r="B4966" t="s">
        <v>20686</v>
      </c>
      <c r="C4966" t="s">
        <v>27900</v>
      </c>
      <c r="D4966" t="s">
        <v>349</v>
      </c>
      <c r="F4966" t="s">
        <v>27901</v>
      </c>
      <c r="G4966" t="s">
        <v>27902</v>
      </c>
      <c r="H4966" t="s">
        <v>25547</v>
      </c>
      <c r="I4966" t="s">
        <v>4680</v>
      </c>
      <c r="J4966" t="s">
        <v>27903</v>
      </c>
      <c r="K4966" t="s">
        <v>27904</v>
      </c>
      <c r="L4966" t="s">
        <v>303</v>
      </c>
      <c r="M4966" t="s">
        <v>422</v>
      </c>
    </row>
    <row r="4967" spans="1:13" x14ac:dyDescent="0.2">
      <c r="A4967" t="s">
        <v>20685</v>
      </c>
      <c r="B4967" t="s">
        <v>20686</v>
      </c>
      <c r="C4967" t="s">
        <v>27905</v>
      </c>
      <c r="D4967" t="s">
        <v>572</v>
      </c>
      <c r="E4967" t="s">
        <v>573</v>
      </c>
      <c r="F4967" t="s">
        <v>27906</v>
      </c>
      <c r="H4967" t="s">
        <v>4673</v>
      </c>
      <c r="J4967" t="s">
        <v>27907</v>
      </c>
      <c r="K4967" t="s">
        <v>27908</v>
      </c>
      <c r="L4967" t="s">
        <v>303</v>
      </c>
      <c r="M4967" t="s">
        <v>1882</v>
      </c>
    </row>
    <row r="4968" spans="1:13" x14ac:dyDescent="0.2">
      <c r="A4968" t="s">
        <v>20685</v>
      </c>
      <c r="B4968" t="s">
        <v>20686</v>
      </c>
      <c r="C4968" t="s">
        <v>27909</v>
      </c>
      <c r="D4968" t="s">
        <v>572</v>
      </c>
      <c r="E4968" t="s">
        <v>573</v>
      </c>
      <c r="F4968" t="s">
        <v>27910</v>
      </c>
      <c r="G4968" t="s">
        <v>27911</v>
      </c>
      <c r="H4968" t="s">
        <v>27912</v>
      </c>
      <c r="J4968" t="s">
        <v>27913</v>
      </c>
      <c r="K4968" t="s">
        <v>27914</v>
      </c>
      <c r="L4968" t="s">
        <v>303</v>
      </c>
      <c r="M4968" t="s">
        <v>27915</v>
      </c>
    </row>
    <row r="4969" spans="1:13" x14ac:dyDescent="0.2">
      <c r="A4969" t="s">
        <v>20685</v>
      </c>
      <c r="B4969" t="s">
        <v>20686</v>
      </c>
      <c r="C4969" t="s">
        <v>27916</v>
      </c>
      <c r="D4969" t="s">
        <v>27917</v>
      </c>
      <c r="E4969" t="s">
        <v>27918</v>
      </c>
      <c r="F4969" t="s">
        <v>27919</v>
      </c>
      <c r="G4969" t="s">
        <v>26682</v>
      </c>
      <c r="H4969" t="s">
        <v>22359</v>
      </c>
      <c r="J4969" t="s">
        <v>27920</v>
      </c>
      <c r="K4969" t="s">
        <v>27921</v>
      </c>
      <c r="L4969" t="s">
        <v>303</v>
      </c>
      <c r="M4969" t="s">
        <v>1486</v>
      </c>
    </row>
    <row r="4970" spans="1:13" x14ac:dyDescent="0.2">
      <c r="A4970" t="s">
        <v>20685</v>
      </c>
      <c r="B4970" t="s">
        <v>20686</v>
      </c>
      <c r="C4970" t="s">
        <v>27922</v>
      </c>
      <c r="D4970" t="s">
        <v>349</v>
      </c>
      <c r="E4970" t="s">
        <v>424</v>
      </c>
      <c r="F4970" t="s">
        <v>27107</v>
      </c>
      <c r="G4970" t="s">
        <v>27923</v>
      </c>
      <c r="H4970" t="s">
        <v>25999</v>
      </c>
      <c r="I4970" t="s">
        <v>4680</v>
      </c>
      <c r="J4970" t="s">
        <v>26075</v>
      </c>
      <c r="K4970" t="s">
        <v>27924</v>
      </c>
      <c r="L4970" t="s">
        <v>303</v>
      </c>
      <c r="M4970" t="s">
        <v>4262</v>
      </c>
    </row>
    <row r="4971" spans="1:13" x14ac:dyDescent="0.2">
      <c r="A4971" t="s">
        <v>20685</v>
      </c>
      <c r="B4971" t="s">
        <v>20686</v>
      </c>
      <c r="C4971" t="s">
        <v>27925</v>
      </c>
      <c r="D4971" t="s">
        <v>25799</v>
      </c>
      <c r="E4971" t="s">
        <v>27926</v>
      </c>
      <c r="F4971" t="s">
        <v>27927</v>
      </c>
      <c r="H4971" t="s">
        <v>25635</v>
      </c>
      <c r="J4971" t="s">
        <v>27928</v>
      </c>
      <c r="K4971" t="s">
        <v>27929</v>
      </c>
      <c r="L4971" t="s">
        <v>303</v>
      </c>
      <c r="M4971" t="s">
        <v>27930</v>
      </c>
    </row>
    <row r="4972" spans="1:13" x14ac:dyDescent="0.2">
      <c r="A4972" t="s">
        <v>20685</v>
      </c>
      <c r="B4972" t="s">
        <v>20686</v>
      </c>
      <c r="C4972" t="s">
        <v>27931</v>
      </c>
      <c r="D4972" t="s">
        <v>401</v>
      </c>
      <c r="E4972" t="s">
        <v>402</v>
      </c>
      <c r="F4972" t="s">
        <v>27932</v>
      </c>
      <c r="H4972" t="s">
        <v>25648</v>
      </c>
      <c r="J4972" t="s">
        <v>27933</v>
      </c>
      <c r="K4972" t="s">
        <v>27934</v>
      </c>
      <c r="L4972" t="s">
        <v>303</v>
      </c>
      <c r="M4972" t="s">
        <v>1314</v>
      </c>
    </row>
    <row r="4973" spans="1:13" x14ac:dyDescent="0.2">
      <c r="A4973" t="s">
        <v>20685</v>
      </c>
      <c r="B4973" t="s">
        <v>20686</v>
      </c>
      <c r="C4973" t="s">
        <v>27935</v>
      </c>
      <c r="D4973" t="s">
        <v>26263</v>
      </c>
      <c r="E4973" t="s">
        <v>25535</v>
      </c>
      <c r="F4973" t="s">
        <v>27936</v>
      </c>
      <c r="G4973" t="s">
        <v>27937</v>
      </c>
      <c r="H4973" t="s">
        <v>25648</v>
      </c>
      <c r="J4973" t="s">
        <v>27938</v>
      </c>
      <c r="K4973" t="s">
        <v>27939</v>
      </c>
      <c r="L4973" t="s">
        <v>303</v>
      </c>
      <c r="M4973" t="s">
        <v>6080</v>
      </c>
    </row>
    <row r="4974" spans="1:13" x14ac:dyDescent="0.2">
      <c r="A4974" t="s">
        <v>20685</v>
      </c>
      <c r="B4974" t="s">
        <v>20686</v>
      </c>
      <c r="C4974" t="s">
        <v>27940</v>
      </c>
      <c r="D4974" t="s">
        <v>25799</v>
      </c>
      <c r="E4974" t="s">
        <v>27941</v>
      </c>
      <c r="F4974" t="s">
        <v>27942</v>
      </c>
      <c r="G4974" t="s">
        <v>26565</v>
      </c>
      <c r="H4974" t="s">
        <v>22359</v>
      </c>
      <c r="J4974" t="s">
        <v>27943</v>
      </c>
      <c r="K4974" t="s">
        <v>27944</v>
      </c>
      <c r="L4974" t="s">
        <v>303</v>
      </c>
      <c r="M4974" t="s">
        <v>27945</v>
      </c>
    </row>
    <row r="4975" spans="1:13" x14ac:dyDescent="0.2">
      <c r="A4975" t="s">
        <v>20685</v>
      </c>
      <c r="B4975" t="s">
        <v>20686</v>
      </c>
      <c r="C4975" t="s">
        <v>27946</v>
      </c>
      <c r="D4975" t="s">
        <v>349</v>
      </c>
      <c r="E4975" t="s">
        <v>424</v>
      </c>
      <c r="F4975" t="s">
        <v>27947</v>
      </c>
      <c r="G4975" t="s">
        <v>27948</v>
      </c>
      <c r="H4975" t="s">
        <v>25724</v>
      </c>
      <c r="I4975" t="s">
        <v>4680</v>
      </c>
      <c r="J4975" t="s">
        <v>27949</v>
      </c>
      <c r="K4975" t="s">
        <v>27950</v>
      </c>
      <c r="L4975" t="s">
        <v>303</v>
      </c>
      <c r="M4975" t="s">
        <v>27951</v>
      </c>
    </row>
    <row r="4976" spans="1:13" x14ac:dyDescent="0.2">
      <c r="A4976" t="s">
        <v>20685</v>
      </c>
      <c r="B4976" t="s">
        <v>20686</v>
      </c>
      <c r="C4976" t="s">
        <v>27952</v>
      </c>
      <c r="D4976" t="s">
        <v>27953</v>
      </c>
      <c r="E4976" t="s">
        <v>27954</v>
      </c>
      <c r="F4976" t="s">
        <v>27955</v>
      </c>
      <c r="G4976" t="s">
        <v>27112</v>
      </c>
      <c r="H4976" t="s">
        <v>25648</v>
      </c>
      <c r="J4976" t="s">
        <v>27956</v>
      </c>
      <c r="K4976" t="s">
        <v>27957</v>
      </c>
      <c r="L4976" t="s">
        <v>303</v>
      </c>
      <c r="M4976" t="s">
        <v>27958</v>
      </c>
    </row>
    <row r="4977" spans="1:13" x14ac:dyDescent="0.2">
      <c r="A4977" t="s">
        <v>20685</v>
      </c>
      <c r="B4977" t="s">
        <v>20686</v>
      </c>
      <c r="C4977" t="s">
        <v>27959</v>
      </c>
      <c r="D4977" t="s">
        <v>349</v>
      </c>
      <c r="E4977" t="s">
        <v>424</v>
      </c>
      <c r="F4977" t="s">
        <v>27960</v>
      </c>
      <c r="G4977" t="s">
        <v>27961</v>
      </c>
      <c r="H4977" t="s">
        <v>4673</v>
      </c>
      <c r="J4977" t="s">
        <v>27962</v>
      </c>
      <c r="K4977" t="s">
        <v>27963</v>
      </c>
      <c r="L4977" t="s">
        <v>303</v>
      </c>
      <c r="M4977" t="s">
        <v>24831</v>
      </c>
    </row>
    <row r="4978" spans="1:13" x14ac:dyDescent="0.2">
      <c r="A4978" t="s">
        <v>20685</v>
      </c>
      <c r="B4978" t="s">
        <v>20686</v>
      </c>
      <c r="C4978" t="s">
        <v>27964</v>
      </c>
      <c r="D4978" t="s">
        <v>349</v>
      </c>
      <c r="E4978" t="s">
        <v>424</v>
      </c>
      <c r="F4978" t="s">
        <v>27965</v>
      </c>
      <c r="G4978" t="s">
        <v>27966</v>
      </c>
      <c r="H4978" t="s">
        <v>27398</v>
      </c>
      <c r="J4978" t="s">
        <v>27967</v>
      </c>
      <c r="K4978" t="s">
        <v>27968</v>
      </c>
      <c r="L4978" t="s">
        <v>303</v>
      </c>
      <c r="M4978" t="s">
        <v>1935</v>
      </c>
    </row>
    <row r="4979" spans="1:13" x14ac:dyDescent="0.2">
      <c r="A4979" t="s">
        <v>20685</v>
      </c>
      <c r="B4979" t="s">
        <v>20686</v>
      </c>
      <c r="C4979" t="s">
        <v>27969</v>
      </c>
      <c r="D4979" t="s">
        <v>1837</v>
      </c>
      <c r="E4979" t="s">
        <v>1375</v>
      </c>
      <c r="F4979" t="s">
        <v>27970</v>
      </c>
      <c r="H4979" t="s">
        <v>4673</v>
      </c>
      <c r="J4979" t="s">
        <v>27971</v>
      </c>
      <c r="K4979" t="s">
        <v>27972</v>
      </c>
      <c r="L4979" t="s">
        <v>303</v>
      </c>
      <c r="M4979" t="s">
        <v>10015</v>
      </c>
    </row>
    <row r="4980" spans="1:13" x14ac:dyDescent="0.2">
      <c r="A4980" t="s">
        <v>20685</v>
      </c>
      <c r="B4980" t="s">
        <v>20686</v>
      </c>
      <c r="C4980" t="s">
        <v>27973</v>
      </c>
      <c r="D4980" t="s">
        <v>513</v>
      </c>
      <c r="E4980" t="s">
        <v>27974</v>
      </c>
      <c r="F4980" t="s">
        <v>27975</v>
      </c>
      <c r="H4980" t="s">
        <v>25547</v>
      </c>
      <c r="I4980" t="s">
        <v>4680</v>
      </c>
      <c r="J4980" t="s">
        <v>27976</v>
      </c>
      <c r="K4980" t="s">
        <v>27977</v>
      </c>
      <c r="L4980" t="s">
        <v>303</v>
      </c>
      <c r="M4980" t="s">
        <v>518</v>
      </c>
    </row>
    <row r="4981" spans="1:13" x14ac:dyDescent="0.2">
      <c r="A4981" t="s">
        <v>20685</v>
      </c>
      <c r="B4981" t="s">
        <v>20686</v>
      </c>
      <c r="C4981" t="s">
        <v>27978</v>
      </c>
      <c r="D4981" t="s">
        <v>27979</v>
      </c>
      <c r="E4981" t="s">
        <v>27980</v>
      </c>
      <c r="F4981" t="s">
        <v>27981</v>
      </c>
      <c r="G4981" t="s">
        <v>4866</v>
      </c>
      <c r="H4981" t="s">
        <v>4680</v>
      </c>
      <c r="J4981" t="s">
        <v>27982</v>
      </c>
      <c r="K4981" t="s">
        <v>27983</v>
      </c>
      <c r="L4981" t="s">
        <v>303</v>
      </c>
      <c r="M4981" t="s">
        <v>27984</v>
      </c>
    </row>
    <row r="4982" spans="1:13" x14ac:dyDescent="0.2">
      <c r="A4982" t="s">
        <v>20685</v>
      </c>
      <c r="B4982" t="s">
        <v>20686</v>
      </c>
      <c r="C4982" t="s">
        <v>27985</v>
      </c>
      <c r="D4982" t="s">
        <v>349</v>
      </c>
      <c r="F4982" t="s">
        <v>27986</v>
      </c>
      <c r="H4982" t="s">
        <v>4673</v>
      </c>
      <c r="J4982" t="s">
        <v>27987</v>
      </c>
      <c r="K4982" t="s">
        <v>27988</v>
      </c>
      <c r="L4982" t="s">
        <v>303</v>
      </c>
      <c r="M4982" t="s">
        <v>16992</v>
      </c>
    </row>
    <row r="4983" spans="1:13" x14ac:dyDescent="0.2">
      <c r="A4983" t="s">
        <v>20685</v>
      </c>
      <c r="B4983" t="s">
        <v>20686</v>
      </c>
      <c r="C4983" t="s">
        <v>27989</v>
      </c>
      <c r="D4983" t="s">
        <v>27990</v>
      </c>
      <c r="E4983" t="s">
        <v>27991</v>
      </c>
      <c r="F4983" t="s">
        <v>27992</v>
      </c>
      <c r="H4983" t="s">
        <v>4673</v>
      </c>
      <c r="J4983" t="s">
        <v>27993</v>
      </c>
      <c r="K4983" t="s">
        <v>25898</v>
      </c>
      <c r="L4983" t="s">
        <v>303</v>
      </c>
      <c r="M4983" t="s">
        <v>11686</v>
      </c>
    </row>
    <row r="4984" spans="1:13" x14ac:dyDescent="0.2">
      <c r="A4984" t="s">
        <v>20685</v>
      </c>
      <c r="B4984" t="s">
        <v>20686</v>
      </c>
      <c r="C4984" t="s">
        <v>27994</v>
      </c>
      <c r="D4984" t="s">
        <v>513</v>
      </c>
      <c r="E4984" t="s">
        <v>2638</v>
      </c>
      <c r="F4984" t="s">
        <v>27995</v>
      </c>
      <c r="H4984" t="s">
        <v>22049</v>
      </c>
      <c r="I4984" t="s">
        <v>4680</v>
      </c>
      <c r="J4984" t="s">
        <v>27996</v>
      </c>
      <c r="K4984" t="s">
        <v>27997</v>
      </c>
      <c r="L4984" t="s">
        <v>303</v>
      </c>
      <c r="M4984" t="s">
        <v>27998</v>
      </c>
    </row>
    <row r="4985" spans="1:13" x14ac:dyDescent="0.2">
      <c r="A4985" t="s">
        <v>20685</v>
      </c>
      <c r="B4985" t="s">
        <v>20686</v>
      </c>
      <c r="C4985" t="s">
        <v>27999</v>
      </c>
      <c r="D4985" t="s">
        <v>492</v>
      </c>
      <c r="E4985" t="s">
        <v>493</v>
      </c>
      <c r="F4985" t="s">
        <v>28000</v>
      </c>
      <c r="G4985" t="s">
        <v>28001</v>
      </c>
      <c r="H4985" t="s">
        <v>28002</v>
      </c>
      <c r="I4985" t="s">
        <v>4673</v>
      </c>
      <c r="J4985" t="s">
        <v>28003</v>
      </c>
      <c r="K4985" t="s">
        <v>28004</v>
      </c>
      <c r="L4985" t="s">
        <v>303</v>
      </c>
      <c r="M4985" t="s">
        <v>1589</v>
      </c>
    </row>
    <row r="4986" spans="1:13" x14ac:dyDescent="0.2">
      <c r="A4986" t="s">
        <v>20685</v>
      </c>
      <c r="B4986" t="s">
        <v>20686</v>
      </c>
      <c r="C4986" t="s">
        <v>28005</v>
      </c>
      <c r="D4986" t="s">
        <v>22136</v>
      </c>
      <c r="F4986" t="s">
        <v>28006</v>
      </c>
      <c r="G4986" t="s">
        <v>28007</v>
      </c>
      <c r="H4986" t="s">
        <v>28008</v>
      </c>
      <c r="I4986" t="s">
        <v>22049</v>
      </c>
      <c r="J4986" t="s">
        <v>28009</v>
      </c>
      <c r="K4986" t="s">
        <v>28010</v>
      </c>
      <c r="L4986" t="s">
        <v>303</v>
      </c>
      <c r="M4986" t="s">
        <v>914</v>
      </c>
    </row>
    <row r="4987" spans="1:13" x14ac:dyDescent="0.2">
      <c r="A4987" t="s">
        <v>20685</v>
      </c>
      <c r="B4987" t="s">
        <v>20686</v>
      </c>
      <c r="C4987" t="s">
        <v>28011</v>
      </c>
      <c r="D4987" t="s">
        <v>844</v>
      </c>
      <c r="E4987" t="s">
        <v>296</v>
      </c>
      <c r="F4987" t="s">
        <v>28012</v>
      </c>
      <c r="G4987" t="s">
        <v>22359</v>
      </c>
      <c r="J4987" t="s">
        <v>28013</v>
      </c>
      <c r="K4987" t="s">
        <v>28014</v>
      </c>
      <c r="L4987" t="s">
        <v>303</v>
      </c>
      <c r="M4987" t="s">
        <v>1598</v>
      </c>
    </row>
    <row r="4988" spans="1:13" x14ac:dyDescent="0.2">
      <c r="A4988" t="s">
        <v>20685</v>
      </c>
      <c r="B4988" t="s">
        <v>20686</v>
      </c>
      <c r="C4988" t="s">
        <v>28015</v>
      </c>
      <c r="D4988" t="s">
        <v>572</v>
      </c>
      <c r="E4988" t="s">
        <v>573</v>
      </c>
      <c r="F4988" t="s">
        <v>28016</v>
      </c>
      <c r="G4988" t="s">
        <v>26147</v>
      </c>
      <c r="H4988" t="s">
        <v>22359</v>
      </c>
      <c r="J4988" t="s">
        <v>28017</v>
      </c>
      <c r="K4988" t="s">
        <v>28018</v>
      </c>
      <c r="L4988" t="s">
        <v>303</v>
      </c>
      <c r="M4988" t="s">
        <v>5927</v>
      </c>
    </row>
    <row r="4989" spans="1:13" x14ac:dyDescent="0.2">
      <c r="A4989" t="s">
        <v>20685</v>
      </c>
      <c r="B4989" t="s">
        <v>20686</v>
      </c>
      <c r="C4989" t="s">
        <v>28019</v>
      </c>
      <c r="D4989" t="s">
        <v>26140</v>
      </c>
      <c r="E4989" t="s">
        <v>28020</v>
      </c>
      <c r="F4989" t="s">
        <v>28021</v>
      </c>
      <c r="G4989" t="s">
        <v>26142</v>
      </c>
      <c r="H4989" t="s">
        <v>4656</v>
      </c>
      <c r="J4989" t="s">
        <v>28022</v>
      </c>
      <c r="K4989" t="s">
        <v>28023</v>
      </c>
      <c r="L4989" t="s">
        <v>303</v>
      </c>
      <c r="M4989" t="s">
        <v>9778</v>
      </c>
    </row>
    <row r="4990" spans="1:13" x14ac:dyDescent="0.2">
      <c r="A4990" t="s">
        <v>20685</v>
      </c>
      <c r="B4990" t="s">
        <v>20686</v>
      </c>
      <c r="C4990" t="s">
        <v>28024</v>
      </c>
      <c r="D4990" t="s">
        <v>26806</v>
      </c>
      <c r="E4990" t="s">
        <v>26169</v>
      </c>
      <c r="F4990" t="s">
        <v>28025</v>
      </c>
      <c r="G4990" t="s">
        <v>28026</v>
      </c>
      <c r="H4990" t="s">
        <v>4656</v>
      </c>
      <c r="I4990" t="s">
        <v>4680</v>
      </c>
      <c r="J4990" t="s">
        <v>28027</v>
      </c>
      <c r="K4990" t="s">
        <v>28028</v>
      </c>
      <c r="L4990" t="s">
        <v>303</v>
      </c>
      <c r="M4990" t="s">
        <v>422</v>
      </c>
    </row>
    <row r="4991" spans="1:13" x14ac:dyDescent="0.2">
      <c r="A4991" t="s">
        <v>20685</v>
      </c>
      <c r="B4991" t="s">
        <v>20686</v>
      </c>
      <c r="C4991" t="s">
        <v>28029</v>
      </c>
      <c r="D4991" t="s">
        <v>572</v>
      </c>
      <c r="E4991" t="s">
        <v>573</v>
      </c>
      <c r="F4991" t="s">
        <v>28030</v>
      </c>
      <c r="G4991" t="s">
        <v>28031</v>
      </c>
      <c r="H4991" t="s">
        <v>22359</v>
      </c>
      <c r="J4991" t="s">
        <v>28032</v>
      </c>
      <c r="K4991" t="s">
        <v>28033</v>
      </c>
      <c r="L4991" t="s">
        <v>303</v>
      </c>
      <c r="M4991" t="s">
        <v>1111</v>
      </c>
    </row>
    <row r="4992" spans="1:13" x14ac:dyDescent="0.2">
      <c r="A4992" t="s">
        <v>20685</v>
      </c>
      <c r="B4992" t="s">
        <v>20686</v>
      </c>
      <c r="C4992" t="s">
        <v>28034</v>
      </c>
      <c r="D4992" t="s">
        <v>572</v>
      </c>
      <c r="E4992" t="s">
        <v>573</v>
      </c>
      <c r="F4992" t="s">
        <v>28035</v>
      </c>
      <c r="G4992" t="s">
        <v>26175</v>
      </c>
      <c r="H4992" t="s">
        <v>25943</v>
      </c>
      <c r="I4992" t="s">
        <v>4680</v>
      </c>
      <c r="J4992" t="s">
        <v>27676</v>
      </c>
      <c r="K4992" t="s">
        <v>28036</v>
      </c>
      <c r="L4992" t="s">
        <v>303</v>
      </c>
      <c r="M4992" t="s">
        <v>26035</v>
      </c>
    </row>
    <row r="4993" spans="1:13" x14ac:dyDescent="0.2">
      <c r="A4993" t="s">
        <v>20685</v>
      </c>
      <c r="B4993" t="s">
        <v>20686</v>
      </c>
      <c r="C4993" t="s">
        <v>28037</v>
      </c>
      <c r="D4993" t="s">
        <v>572</v>
      </c>
      <c r="E4993" t="s">
        <v>573</v>
      </c>
      <c r="F4993" t="s">
        <v>28038</v>
      </c>
      <c r="G4993" t="s">
        <v>28039</v>
      </c>
      <c r="H4993" t="s">
        <v>4866</v>
      </c>
      <c r="I4993" t="s">
        <v>4680</v>
      </c>
      <c r="J4993" t="s">
        <v>28040</v>
      </c>
      <c r="K4993" t="s">
        <v>28041</v>
      </c>
      <c r="L4993" t="s">
        <v>303</v>
      </c>
      <c r="M4993" t="s">
        <v>19278</v>
      </c>
    </row>
    <row r="4994" spans="1:13" x14ac:dyDescent="0.2">
      <c r="A4994" t="s">
        <v>20685</v>
      </c>
      <c r="B4994" t="s">
        <v>20686</v>
      </c>
      <c r="C4994" t="s">
        <v>28042</v>
      </c>
      <c r="D4994" t="s">
        <v>349</v>
      </c>
      <c r="F4994" t="s">
        <v>28043</v>
      </c>
      <c r="G4994" t="s">
        <v>25530</v>
      </c>
      <c r="H4994" t="s">
        <v>22359</v>
      </c>
      <c r="J4994" t="s">
        <v>28044</v>
      </c>
      <c r="K4994" t="s">
        <v>28045</v>
      </c>
      <c r="L4994" t="s">
        <v>303</v>
      </c>
      <c r="M4994" t="s">
        <v>422</v>
      </c>
    </row>
    <row r="4995" spans="1:13" x14ac:dyDescent="0.2">
      <c r="A4995" t="s">
        <v>20685</v>
      </c>
      <c r="B4995" t="s">
        <v>20686</v>
      </c>
      <c r="C4995" t="s">
        <v>28046</v>
      </c>
      <c r="D4995" t="s">
        <v>349</v>
      </c>
      <c r="E4995" t="s">
        <v>424</v>
      </c>
      <c r="F4995" t="s">
        <v>28047</v>
      </c>
      <c r="G4995" t="s">
        <v>27843</v>
      </c>
      <c r="H4995" t="s">
        <v>25648</v>
      </c>
      <c r="J4995" t="s">
        <v>26548</v>
      </c>
      <c r="K4995" t="s">
        <v>28048</v>
      </c>
      <c r="L4995" t="s">
        <v>303</v>
      </c>
      <c r="M4995" t="s">
        <v>17881</v>
      </c>
    </row>
    <row r="4996" spans="1:13" x14ac:dyDescent="0.2">
      <c r="A4996" t="s">
        <v>20685</v>
      </c>
      <c r="B4996" t="s">
        <v>20686</v>
      </c>
      <c r="C4996" t="s">
        <v>28049</v>
      </c>
      <c r="D4996" t="s">
        <v>564</v>
      </c>
      <c r="E4996" t="s">
        <v>296</v>
      </c>
      <c r="F4996" t="s">
        <v>28050</v>
      </c>
      <c r="G4996" t="s">
        <v>2587</v>
      </c>
      <c r="H4996" t="s">
        <v>26554</v>
      </c>
      <c r="I4996" t="s">
        <v>4680</v>
      </c>
      <c r="J4996" t="s">
        <v>28051</v>
      </c>
      <c r="K4996" t="s">
        <v>28052</v>
      </c>
      <c r="L4996" t="s">
        <v>303</v>
      </c>
      <c r="M4996" t="s">
        <v>4469</v>
      </c>
    </row>
    <row r="4997" spans="1:13" x14ac:dyDescent="0.2">
      <c r="A4997" t="s">
        <v>20685</v>
      </c>
      <c r="B4997" t="s">
        <v>20686</v>
      </c>
      <c r="C4997" t="s">
        <v>28053</v>
      </c>
      <c r="D4997" t="s">
        <v>844</v>
      </c>
      <c r="E4997" t="s">
        <v>296</v>
      </c>
      <c r="F4997" t="s">
        <v>28054</v>
      </c>
      <c r="G4997" t="s">
        <v>26682</v>
      </c>
      <c r="H4997" t="s">
        <v>22359</v>
      </c>
      <c r="J4997" t="s">
        <v>28055</v>
      </c>
      <c r="K4997" t="s">
        <v>28056</v>
      </c>
      <c r="L4997" t="s">
        <v>303</v>
      </c>
      <c r="M4997" t="s">
        <v>1598</v>
      </c>
    </row>
    <row r="4998" spans="1:13" x14ac:dyDescent="0.2">
      <c r="A4998" t="s">
        <v>20685</v>
      </c>
      <c r="B4998" t="s">
        <v>20686</v>
      </c>
      <c r="C4998" t="s">
        <v>28057</v>
      </c>
      <c r="D4998" t="s">
        <v>349</v>
      </c>
      <c r="E4998" t="s">
        <v>424</v>
      </c>
      <c r="F4998" t="s">
        <v>28058</v>
      </c>
      <c r="H4998" t="s">
        <v>5054</v>
      </c>
      <c r="I4998" t="s">
        <v>4941</v>
      </c>
      <c r="J4998" t="s">
        <v>28059</v>
      </c>
      <c r="K4998" t="s">
        <v>28060</v>
      </c>
      <c r="L4998" t="s">
        <v>303</v>
      </c>
      <c r="M4998" t="s">
        <v>2054</v>
      </c>
    </row>
    <row r="4999" spans="1:13" x14ac:dyDescent="0.2">
      <c r="A4999" t="s">
        <v>20685</v>
      </c>
      <c r="B4999" t="s">
        <v>20686</v>
      </c>
      <c r="C4999" t="s">
        <v>28061</v>
      </c>
      <c r="D4999" t="s">
        <v>20822</v>
      </c>
      <c r="F4999" t="s">
        <v>28062</v>
      </c>
      <c r="G4999" t="s">
        <v>3309</v>
      </c>
      <c r="H4999" t="s">
        <v>4932</v>
      </c>
      <c r="J4999" t="s">
        <v>28063</v>
      </c>
      <c r="K4999" t="s">
        <v>28064</v>
      </c>
      <c r="L4999" t="s">
        <v>120</v>
      </c>
      <c r="M4999" t="s">
        <v>28065</v>
      </c>
    </row>
    <row r="5000" spans="1:13" x14ac:dyDescent="0.2">
      <c r="A5000" t="s">
        <v>20685</v>
      </c>
      <c r="B5000" t="s">
        <v>20686</v>
      </c>
      <c r="C5000" t="s">
        <v>28066</v>
      </c>
      <c r="D5000" t="s">
        <v>21115</v>
      </c>
      <c r="E5000" t="s">
        <v>21116</v>
      </c>
      <c r="F5000" t="s">
        <v>28067</v>
      </c>
      <c r="G5000" t="s">
        <v>23430</v>
      </c>
      <c r="H5000" t="s">
        <v>8034</v>
      </c>
      <c r="I5000" t="s">
        <v>4941</v>
      </c>
      <c r="J5000" t="s">
        <v>28068</v>
      </c>
      <c r="K5000" t="s">
        <v>28069</v>
      </c>
      <c r="L5000" t="s">
        <v>120</v>
      </c>
      <c r="M5000" t="s">
        <v>16970</v>
      </c>
    </row>
    <row r="5001" spans="1:13" x14ac:dyDescent="0.2">
      <c r="A5001" t="s">
        <v>20685</v>
      </c>
      <c r="B5001" t="s">
        <v>20686</v>
      </c>
      <c r="C5001" t="s">
        <v>28070</v>
      </c>
      <c r="D5001" t="s">
        <v>349</v>
      </c>
      <c r="E5001" t="s">
        <v>424</v>
      </c>
      <c r="F5001" t="s">
        <v>8171</v>
      </c>
      <c r="H5001" t="s">
        <v>28071</v>
      </c>
      <c r="I5001" t="s">
        <v>4941</v>
      </c>
      <c r="J5001" t="s">
        <v>28072</v>
      </c>
      <c r="K5001" t="s">
        <v>28073</v>
      </c>
      <c r="L5001" t="s">
        <v>303</v>
      </c>
      <c r="M5001" t="s">
        <v>2054</v>
      </c>
    </row>
    <row r="5002" spans="1:13" x14ac:dyDescent="0.2">
      <c r="A5002" t="s">
        <v>20685</v>
      </c>
      <c r="B5002" t="s">
        <v>20686</v>
      </c>
      <c r="C5002" t="s">
        <v>28074</v>
      </c>
      <c r="D5002" t="s">
        <v>4945</v>
      </c>
      <c r="E5002" t="s">
        <v>28075</v>
      </c>
      <c r="F5002" t="s">
        <v>28076</v>
      </c>
      <c r="H5002" t="s">
        <v>5097</v>
      </c>
      <c r="I5002" t="s">
        <v>4941</v>
      </c>
      <c r="J5002" t="s">
        <v>28077</v>
      </c>
      <c r="K5002" t="s">
        <v>28078</v>
      </c>
      <c r="L5002" t="s">
        <v>303</v>
      </c>
      <c r="M5002" t="s">
        <v>28079</v>
      </c>
    </row>
    <row r="5003" spans="1:13" x14ac:dyDescent="0.2">
      <c r="A5003" t="s">
        <v>20685</v>
      </c>
      <c r="B5003" t="s">
        <v>20686</v>
      </c>
      <c r="C5003" t="s">
        <v>28080</v>
      </c>
      <c r="D5003" t="s">
        <v>21115</v>
      </c>
      <c r="E5003" t="s">
        <v>21116</v>
      </c>
      <c r="F5003" t="s">
        <v>28081</v>
      </c>
      <c r="G5003" t="s">
        <v>28082</v>
      </c>
      <c r="H5003" t="s">
        <v>28083</v>
      </c>
      <c r="I5003" t="s">
        <v>4956</v>
      </c>
      <c r="J5003" t="s">
        <v>28084</v>
      </c>
      <c r="K5003" t="s">
        <v>28085</v>
      </c>
      <c r="L5003" t="s">
        <v>120</v>
      </c>
      <c r="M5003" t="s">
        <v>2906</v>
      </c>
    </row>
    <row r="5004" spans="1:13" x14ac:dyDescent="0.2">
      <c r="A5004" t="s">
        <v>20685</v>
      </c>
      <c r="B5004" t="s">
        <v>20686</v>
      </c>
      <c r="C5004" t="s">
        <v>28086</v>
      </c>
      <c r="D5004" t="s">
        <v>21621</v>
      </c>
      <c r="F5004" t="s">
        <v>28087</v>
      </c>
      <c r="G5004" t="s">
        <v>5983</v>
      </c>
      <c r="H5004" t="s">
        <v>4956</v>
      </c>
      <c r="J5004" t="s">
        <v>28088</v>
      </c>
      <c r="K5004" t="s">
        <v>21147</v>
      </c>
      <c r="L5004" t="s">
        <v>120</v>
      </c>
      <c r="M5004" t="s">
        <v>5839</v>
      </c>
    </row>
    <row r="5005" spans="1:13" x14ac:dyDescent="0.2">
      <c r="A5005" t="s">
        <v>20685</v>
      </c>
      <c r="B5005" t="s">
        <v>20686</v>
      </c>
      <c r="C5005" t="s">
        <v>28089</v>
      </c>
      <c r="D5005" t="s">
        <v>28090</v>
      </c>
      <c r="E5005" t="s">
        <v>28091</v>
      </c>
      <c r="F5005" t="s">
        <v>28092</v>
      </c>
      <c r="G5005" t="s">
        <v>6457</v>
      </c>
      <c r="H5005" t="s">
        <v>4976</v>
      </c>
      <c r="J5005" t="s">
        <v>28093</v>
      </c>
      <c r="K5005" t="s">
        <v>28094</v>
      </c>
      <c r="L5005" t="s">
        <v>303</v>
      </c>
      <c r="M5005" t="s">
        <v>28095</v>
      </c>
    </row>
    <row r="5006" spans="1:13" x14ac:dyDescent="0.2">
      <c r="A5006" t="s">
        <v>20685</v>
      </c>
      <c r="B5006" t="s">
        <v>20686</v>
      </c>
      <c r="C5006" t="s">
        <v>28096</v>
      </c>
      <c r="D5006" t="s">
        <v>28097</v>
      </c>
      <c r="E5006" t="s">
        <v>28098</v>
      </c>
      <c r="F5006" t="s">
        <v>28099</v>
      </c>
      <c r="G5006" t="s">
        <v>28100</v>
      </c>
      <c r="H5006" t="s">
        <v>4976</v>
      </c>
      <c r="J5006" t="s">
        <v>28101</v>
      </c>
      <c r="K5006" t="s">
        <v>28102</v>
      </c>
      <c r="L5006" t="s">
        <v>303</v>
      </c>
      <c r="M5006" t="s">
        <v>10824</v>
      </c>
    </row>
    <row r="5007" spans="1:13" x14ac:dyDescent="0.2">
      <c r="A5007" t="s">
        <v>20685</v>
      </c>
      <c r="B5007" t="s">
        <v>20686</v>
      </c>
      <c r="C5007" t="s">
        <v>28103</v>
      </c>
      <c r="D5007" t="s">
        <v>21115</v>
      </c>
      <c r="E5007" t="s">
        <v>21116</v>
      </c>
      <c r="F5007" t="s">
        <v>350</v>
      </c>
      <c r="G5007" t="s">
        <v>28104</v>
      </c>
      <c r="H5007" t="s">
        <v>28105</v>
      </c>
      <c r="I5007" t="s">
        <v>28106</v>
      </c>
      <c r="J5007" t="s">
        <v>28107</v>
      </c>
      <c r="K5007" t="s">
        <v>21120</v>
      </c>
      <c r="L5007" t="s">
        <v>120</v>
      </c>
      <c r="M5007" t="s">
        <v>28108</v>
      </c>
    </row>
    <row r="5008" spans="1:13" x14ac:dyDescent="0.2">
      <c r="A5008" t="s">
        <v>20685</v>
      </c>
      <c r="B5008" t="s">
        <v>20686</v>
      </c>
      <c r="C5008" t="s">
        <v>28109</v>
      </c>
      <c r="D5008" t="s">
        <v>28097</v>
      </c>
      <c r="E5008" t="s">
        <v>28110</v>
      </c>
      <c r="F5008" t="s">
        <v>28111</v>
      </c>
      <c r="G5008" t="s">
        <v>6237</v>
      </c>
      <c r="H5008" t="s">
        <v>4976</v>
      </c>
      <c r="J5008" t="s">
        <v>28112</v>
      </c>
      <c r="K5008" t="s">
        <v>28113</v>
      </c>
      <c r="L5008" t="s">
        <v>303</v>
      </c>
      <c r="M5008" t="s">
        <v>10824</v>
      </c>
    </row>
    <row r="5009" spans="1:13" x14ac:dyDescent="0.2">
      <c r="A5009" t="s">
        <v>20685</v>
      </c>
      <c r="B5009" t="s">
        <v>20686</v>
      </c>
      <c r="C5009" t="s">
        <v>28114</v>
      </c>
      <c r="D5009" t="s">
        <v>28115</v>
      </c>
      <c r="E5009" t="s">
        <v>28116</v>
      </c>
      <c r="F5009" t="s">
        <v>28117</v>
      </c>
      <c r="H5009" t="s">
        <v>6416</v>
      </c>
      <c r="I5009" t="s">
        <v>4976</v>
      </c>
      <c r="J5009" t="s">
        <v>28118</v>
      </c>
      <c r="K5009" t="s">
        <v>28119</v>
      </c>
      <c r="L5009" t="s">
        <v>303</v>
      </c>
      <c r="M5009" t="s">
        <v>28120</v>
      </c>
    </row>
    <row r="5010" spans="1:13" x14ac:dyDescent="0.2">
      <c r="A5010" t="s">
        <v>20685</v>
      </c>
      <c r="B5010" t="s">
        <v>20686</v>
      </c>
      <c r="C5010" t="s">
        <v>28121</v>
      </c>
      <c r="D5010" t="s">
        <v>21115</v>
      </c>
      <c r="E5010" t="s">
        <v>21116</v>
      </c>
      <c r="F5010" t="s">
        <v>28122</v>
      </c>
      <c r="H5010" t="s">
        <v>4976</v>
      </c>
      <c r="J5010" t="s">
        <v>28123</v>
      </c>
      <c r="K5010" t="s">
        <v>28124</v>
      </c>
      <c r="L5010" t="s">
        <v>120</v>
      </c>
      <c r="M5010" t="s">
        <v>422</v>
      </c>
    </row>
    <row r="5011" spans="1:13" x14ac:dyDescent="0.2">
      <c r="A5011" t="s">
        <v>20685</v>
      </c>
      <c r="B5011" t="s">
        <v>20686</v>
      </c>
      <c r="C5011" t="s">
        <v>28125</v>
      </c>
      <c r="D5011" t="s">
        <v>28126</v>
      </c>
      <c r="E5011" t="s">
        <v>28127</v>
      </c>
      <c r="F5011" t="s">
        <v>28128</v>
      </c>
      <c r="G5011" t="s">
        <v>28129</v>
      </c>
      <c r="H5011" t="s">
        <v>4642</v>
      </c>
      <c r="J5011" t="s">
        <v>28130</v>
      </c>
      <c r="K5011" t="s">
        <v>28131</v>
      </c>
      <c r="L5011" t="s">
        <v>303</v>
      </c>
      <c r="M5011" t="s">
        <v>4369</v>
      </c>
    </row>
    <row r="5012" spans="1:13" x14ac:dyDescent="0.2">
      <c r="A5012" t="s">
        <v>20685</v>
      </c>
      <c r="B5012" t="s">
        <v>20686</v>
      </c>
      <c r="C5012" t="s">
        <v>28132</v>
      </c>
      <c r="D5012" t="s">
        <v>687</v>
      </c>
      <c r="E5012" t="s">
        <v>3350</v>
      </c>
      <c r="F5012" t="s">
        <v>28133</v>
      </c>
      <c r="H5012" t="s">
        <v>8129</v>
      </c>
      <c r="I5012" t="s">
        <v>21096</v>
      </c>
      <c r="J5012" t="s">
        <v>28134</v>
      </c>
      <c r="K5012" t="s">
        <v>28135</v>
      </c>
      <c r="L5012" t="s">
        <v>303</v>
      </c>
      <c r="M5012" t="s">
        <v>10353</v>
      </c>
    </row>
    <row r="5013" spans="1:13" x14ac:dyDescent="0.2">
      <c r="A5013" t="s">
        <v>20685</v>
      </c>
      <c r="B5013" t="s">
        <v>20686</v>
      </c>
      <c r="C5013" t="s">
        <v>28136</v>
      </c>
      <c r="D5013" t="s">
        <v>28137</v>
      </c>
      <c r="E5013" t="s">
        <v>1817</v>
      </c>
      <c r="F5013" t="s">
        <v>28138</v>
      </c>
      <c r="G5013" t="s">
        <v>28139</v>
      </c>
      <c r="H5013" t="s">
        <v>8122</v>
      </c>
      <c r="J5013" t="s">
        <v>28140</v>
      </c>
      <c r="K5013" t="s">
        <v>302</v>
      </c>
      <c r="L5013" t="s">
        <v>303</v>
      </c>
      <c r="M5013" t="s">
        <v>19483</v>
      </c>
    </row>
    <row r="5014" spans="1:13" x14ac:dyDescent="0.2">
      <c r="A5014" t="s">
        <v>20685</v>
      </c>
      <c r="B5014" t="s">
        <v>20686</v>
      </c>
      <c r="C5014" t="s">
        <v>28141</v>
      </c>
      <c r="D5014" t="s">
        <v>20986</v>
      </c>
      <c r="E5014" t="s">
        <v>28142</v>
      </c>
      <c r="F5014" t="s">
        <v>28143</v>
      </c>
      <c r="G5014" t="s">
        <v>28144</v>
      </c>
      <c r="H5014" t="s">
        <v>18585</v>
      </c>
      <c r="I5014" t="s">
        <v>21096</v>
      </c>
      <c r="J5014" t="s">
        <v>28145</v>
      </c>
      <c r="K5014" t="s">
        <v>28146</v>
      </c>
      <c r="L5014" t="s">
        <v>303</v>
      </c>
      <c r="M5014" t="s">
        <v>3684</v>
      </c>
    </row>
    <row r="5015" spans="1:13" x14ac:dyDescent="0.2">
      <c r="A5015" t="s">
        <v>20685</v>
      </c>
      <c r="B5015" t="s">
        <v>20686</v>
      </c>
      <c r="C5015" t="s">
        <v>28147</v>
      </c>
      <c r="D5015" t="s">
        <v>572</v>
      </c>
      <c r="E5015" t="s">
        <v>573</v>
      </c>
      <c r="F5015" t="s">
        <v>8150</v>
      </c>
      <c r="G5015" t="s">
        <v>28148</v>
      </c>
      <c r="H5015" t="s">
        <v>8122</v>
      </c>
      <c r="J5015" t="s">
        <v>28149</v>
      </c>
      <c r="K5015" t="s">
        <v>28150</v>
      </c>
      <c r="L5015" t="s">
        <v>303</v>
      </c>
      <c r="M5015" t="s">
        <v>5402</v>
      </c>
    </row>
    <row r="5016" spans="1:13" x14ac:dyDescent="0.2">
      <c r="A5016" t="s">
        <v>20685</v>
      </c>
      <c r="B5016" t="s">
        <v>20686</v>
      </c>
      <c r="C5016" t="s">
        <v>28151</v>
      </c>
      <c r="D5016" t="s">
        <v>28152</v>
      </c>
      <c r="E5016" t="s">
        <v>28153</v>
      </c>
      <c r="F5016" t="s">
        <v>28154</v>
      </c>
      <c r="G5016" t="s">
        <v>28155</v>
      </c>
      <c r="H5016" t="s">
        <v>8122</v>
      </c>
      <c r="J5016" t="s">
        <v>28156</v>
      </c>
      <c r="K5016" t="s">
        <v>28157</v>
      </c>
      <c r="L5016" t="s">
        <v>303</v>
      </c>
      <c r="M5016" t="s">
        <v>1468</v>
      </c>
    </row>
    <row r="5017" spans="1:13" x14ac:dyDescent="0.2">
      <c r="A5017" t="s">
        <v>20685</v>
      </c>
      <c r="B5017" t="s">
        <v>20686</v>
      </c>
      <c r="C5017" t="s">
        <v>28158</v>
      </c>
      <c r="D5017" t="s">
        <v>349</v>
      </c>
      <c r="E5017" t="s">
        <v>476</v>
      </c>
      <c r="F5017" t="s">
        <v>28159</v>
      </c>
      <c r="G5017" t="s">
        <v>28160</v>
      </c>
      <c r="H5017" t="s">
        <v>8129</v>
      </c>
      <c r="J5017" t="s">
        <v>28161</v>
      </c>
      <c r="K5017" t="s">
        <v>28162</v>
      </c>
      <c r="L5017" t="s">
        <v>303</v>
      </c>
      <c r="M5017" t="s">
        <v>422</v>
      </c>
    </row>
    <row r="5018" spans="1:13" x14ac:dyDescent="0.2">
      <c r="A5018" t="s">
        <v>20685</v>
      </c>
      <c r="B5018" t="s">
        <v>20686</v>
      </c>
      <c r="C5018" t="s">
        <v>28163</v>
      </c>
      <c r="D5018" t="s">
        <v>28164</v>
      </c>
      <c r="E5018" t="s">
        <v>28165</v>
      </c>
      <c r="F5018" t="s">
        <v>28166</v>
      </c>
      <c r="G5018" t="s">
        <v>28167</v>
      </c>
      <c r="H5018" t="s">
        <v>18585</v>
      </c>
      <c r="I5018" t="s">
        <v>21096</v>
      </c>
      <c r="J5018" t="s">
        <v>28168</v>
      </c>
      <c r="K5018" t="s">
        <v>302</v>
      </c>
      <c r="L5018" t="s">
        <v>303</v>
      </c>
      <c r="M5018" t="s">
        <v>422</v>
      </c>
    </row>
    <row r="5019" spans="1:13" x14ac:dyDescent="0.2">
      <c r="A5019" t="s">
        <v>20685</v>
      </c>
      <c r="B5019" t="s">
        <v>20686</v>
      </c>
      <c r="C5019" t="s">
        <v>28169</v>
      </c>
      <c r="D5019" t="s">
        <v>572</v>
      </c>
      <c r="E5019" t="s">
        <v>573</v>
      </c>
      <c r="F5019" t="s">
        <v>28170</v>
      </c>
      <c r="G5019" t="s">
        <v>28171</v>
      </c>
      <c r="H5019" t="s">
        <v>8122</v>
      </c>
      <c r="J5019" t="s">
        <v>28172</v>
      </c>
      <c r="K5019" t="s">
        <v>28173</v>
      </c>
      <c r="L5019" t="s">
        <v>303</v>
      </c>
      <c r="M5019" t="s">
        <v>1077</v>
      </c>
    </row>
    <row r="5020" spans="1:13" x14ac:dyDescent="0.2">
      <c r="A5020" t="s">
        <v>20685</v>
      </c>
      <c r="B5020" t="s">
        <v>20686</v>
      </c>
      <c r="C5020" t="s">
        <v>28174</v>
      </c>
      <c r="D5020" t="s">
        <v>349</v>
      </c>
      <c r="F5020" t="s">
        <v>350</v>
      </c>
      <c r="G5020" t="s">
        <v>28175</v>
      </c>
      <c r="H5020" t="s">
        <v>28176</v>
      </c>
      <c r="I5020" t="s">
        <v>23784</v>
      </c>
      <c r="J5020" t="s">
        <v>28177</v>
      </c>
      <c r="K5020" t="s">
        <v>28178</v>
      </c>
      <c r="L5020" t="s">
        <v>303</v>
      </c>
      <c r="M5020" t="s">
        <v>22115</v>
      </c>
    </row>
    <row r="5021" spans="1:13" x14ac:dyDescent="0.2">
      <c r="A5021" t="s">
        <v>20685</v>
      </c>
      <c r="B5021" t="s">
        <v>20686</v>
      </c>
      <c r="C5021" t="s">
        <v>28179</v>
      </c>
      <c r="D5021" t="s">
        <v>6056</v>
      </c>
      <c r="E5021" t="s">
        <v>6057</v>
      </c>
      <c r="F5021" t="s">
        <v>28180</v>
      </c>
      <c r="G5021" t="s">
        <v>28181</v>
      </c>
      <c r="H5021" t="s">
        <v>8122</v>
      </c>
      <c r="J5021" t="s">
        <v>28182</v>
      </c>
      <c r="K5021" t="s">
        <v>28183</v>
      </c>
      <c r="L5021" t="s">
        <v>303</v>
      </c>
      <c r="M5021" t="s">
        <v>14173</v>
      </c>
    </row>
    <row r="5022" spans="1:13" x14ac:dyDescent="0.2">
      <c r="A5022" t="s">
        <v>20685</v>
      </c>
      <c r="B5022" t="s">
        <v>20686</v>
      </c>
      <c r="C5022" t="s">
        <v>28184</v>
      </c>
      <c r="D5022" t="s">
        <v>28185</v>
      </c>
      <c r="E5022" t="s">
        <v>28186</v>
      </c>
      <c r="F5022" t="s">
        <v>28187</v>
      </c>
      <c r="H5022" t="s">
        <v>8129</v>
      </c>
      <c r="J5022" t="s">
        <v>28188</v>
      </c>
      <c r="K5022" t="s">
        <v>28189</v>
      </c>
      <c r="L5022" t="s">
        <v>303</v>
      </c>
      <c r="M5022" t="s">
        <v>28190</v>
      </c>
    </row>
    <row r="5023" spans="1:13" x14ac:dyDescent="0.2">
      <c r="A5023" t="s">
        <v>20685</v>
      </c>
      <c r="B5023" t="s">
        <v>20686</v>
      </c>
      <c r="C5023" t="s">
        <v>28191</v>
      </c>
      <c r="D5023" t="s">
        <v>492</v>
      </c>
      <c r="E5023" t="s">
        <v>493</v>
      </c>
      <c r="F5023" t="s">
        <v>28192</v>
      </c>
      <c r="G5023" t="s">
        <v>28193</v>
      </c>
      <c r="H5023" t="s">
        <v>8122</v>
      </c>
      <c r="J5023" t="s">
        <v>28194</v>
      </c>
      <c r="K5023" t="s">
        <v>28195</v>
      </c>
      <c r="L5023" t="s">
        <v>303</v>
      </c>
      <c r="M5023" t="s">
        <v>12993</v>
      </c>
    </row>
    <row r="5024" spans="1:13" x14ac:dyDescent="0.2">
      <c r="A5024" t="s">
        <v>20685</v>
      </c>
      <c r="B5024" t="s">
        <v>20686</v>
      </c>
      <c r="C5024" t="s">
        <v>28196</v>
      </c>
      <c r="D5024" t="s">
        <v>28137</v>
      </c>
      <c r="E5024" t="s">
        <v>1817</v>
      </c>
      <c r="F5024" t="s">
        <v>9474</v>
      </c>
      <c r="H5024" t="s">
        <v>28197</v>
      </c>
      <c r="J5024" t="s">
        <v>28198</v>
      </c>
      <c r="K5024" t="s">
        <v>28199</v>
      </c>
      <c r="L5024" t="s">
        <v>303</v>
      </c>
      <c r="M5024" t="s">
        <v>9241</v>
      </c>
    </row>
    <row r="5025" spans="1:13" x14ac:dyDescent="0.2">
      <c r="A5025" t="s">
        <v>20685</v>
      </c>
      <c r="B5025" t="s">
        <v>20686</v>
      </c>
      <c r="C5025" t="s">
        <v>28200</v>
      </c>
      <c r="D5025" t="s">
        <v>513</v>
      </c>
      <c r="E5025" t="s">
        <v>2638</v>
      </c>
      <c r="F5025" t="s">
        <v>28201</v>
      </c>
      <c r="G5025" t="s">
        <v>28202</v>
      </c>
      <c r="H5025" t="s">
        <v>8129</v>
      </c>
      <c r="J5025" t="s">
        <v>28203</v>
      </c>
      <c r="K5025" t="s">
        <v>28204</v>
      </c>
      <c r="L5025" t="s">
        <v>303</v>
      </c>
      <c r="M5025" t="s">
        <v>9012</v>
      </c>
    </row>
    <row r="5026" spans="1:13" x14ac:dyDescent="0.2">
      <c r="A5026" t="s">
        <v>20685</v>
      </c>
      <c r="B5026" t="s">
        <v>20686</v>
      </c>
      <c r="C5026" t="s">
        <v>28205</v>
      </c>
      <c r="D5026" t="s">
        <v>28206</v>
      </c>
      <c r="E5026" t="s">
        <v>13195</v>
      </c>
      <c r="F5026" t="s">
        <v>28207</v>
      </c>
      <c r="G5026" t="s">
        <v>28208</v>
      </c>
      <c r="H5026" t="s">
        <v>8122</v>
      </c>
      <c r="J5026" t="s">
        <v>28209</v>
      </c>
      <c r="K5026" t="s">
        <v>28210</v>
      </c>
      <c r="L5026" t="s">
        <v>303</v>
      </c>
      <c r="M5026" t="s">
        <v>7865</v>
      </c>
    </row>
    <row r="5027" spans="1:13" x14ac:dyDescent="0.2">
      <c r="A5027" t="s">
        <v>20685</v>
      </c>
      <c r="B5027" t="s">
        <v>20686</v>
      </c>
      <c r="C5027" t="s">
        <v>28211</v>
      </c>
      <c r="D5027" t="s">
        <v>28212</v>
      </c>
      <c r="E5027" t="s">
        <v>28213</v>
      </c>
      <c r="F5027" t="s">
        <v>28214</v>
      </c>
      <c r="G5027" t="s">
        <v>8129</v>
      </c>
      <c r="J5027" t="s">
        <v>28215</v>
      </c>
      <c r="K5027" t="s">
        <v>28216</v>
      </c>
      <c r="L5027" t="s">
        <v>303</v>
      </c>
      <c r="M5027" t="s">
        <v>9868</v>
      </c>
    </row>
    <row r="5028" spans="1:13" x14ac:dyDescent="0.2">
      <c r="A5028" t="s">
        <v>20685</v>
      </c>
      <c r="B5028" t="s">
        <v>20686</v>
      </c>
      <c r="C5028" t="s">
        <v>28217</v>
      </c>
      <c r="D5028" t="s">
        <v>572</v>
      </c>
      <c r="E5028" t="s">
        <v>573</v>
      </c>
      <c r="F5028" t="s">
        <v>23762</v>
      </c>
      <c r="G5028" t="s">
        <v>28218</v>
      </c>
      <c r="H5028" t="s">
        <v>8129</v>
      </c>
      <c r="J5028" t="s">
        <v>28219</v>
      </c>
      <c r="K5028" t="s">
        <v>28220</v>
      </c>
      <c r="L5028" t="s">
        <v>303</v>
      </c>
      <c r="M5028" t="s">
        <v>4979</v>
      </c>
    </row>
    <row r="5029" spans="1:13" x14ac:dyDescent="0.2">
      <c r="A5029" t="s">
        <v>20685</v>
      </c>
      <c r="B5029" t="s">
        <v>20686</v>
      </c>
      <c r="C5029" t="s">
        <v>28221</v>
      </c>
      <c r="D5029" t="s">
        <v>28137</v>
      </c>
      <c r="E5029" t="s">
        <v>1817</v>
      </c>
      <c r="F5029" t="s">
        <v>8171</v>
      </c>
      <c r="G5029" t="s">
        <v>28222</v>
      </c>
      <c r="H5029" t="s">
        <v>8122</v>
      </c>
      <c r="J5029" t="s">
        <v>28223</v>
      </c>
      <c r="K5029" t="s">
        <v>28224</v>
      </c>
      <c r="L5029" t="s">
        <v>303</v>
      </c>
      <c r="M5029" t="s">
        <v>19483</v>
      </c>
    </row>
    <row r="5030" spans="1:13" x14ac:dyDescent="0.2">
      <c r="A5030" t="s">
        <v>20685</v>
      </c>
      <c r="B5030" t="s">
        <v>20686</v>
      </c>
      <c r="C5030" t="s">
        <v>28225</v>
      </c>
      <c r="D5030" t="s">
        <v>349</v>
      </c>
      <c r="F5030" t="s">
        <v>28226</v>
      </c>
      <c r="G5030" t="s">
        <v>28227</v>
      </c>
      <c r="H5030" t="s">
        <v>8122</v>
      </c>
      <c r="J5030" t="s">
        <v>28228</v>
      </c>
      <c r="K5030" t="s">
        <v>302</v>
      </c>
      <c r="L5030" t="s">
        <v>303</v>
      </c>
      <c r="M5030" t="s">
        <v>422</v>
      </c>
    </row>
    <row r="5031" spans="1:13" x14ac:dyDescent="0.2">
      <c r="A5031" t="s">
        <v>20685</v>
      </c>
      <c r="B5031" t="s">
        <v>20686</v>
      </c>
      <c r="C5031" t="s">
        <v>28229</v>
      </c>
      <c r="D5031" t="s">
        <v>28137</v>
      </c>
      <c r="E5031" t="s">
        <v>1817</v>
      </c>
      <c r="F5031" t="s">
        <v>28230</v>
      </c>
      <c r="H5031" t="s">
        <v>8129</v>
      </c>
      <c r="J5031" t="s">
        <v>28231</v>
      </c>
      <c r="K5031" t="s">
        <v>28232</v>
      </c>
      <c r="L5031" t="s">
        <v>303</v>
      </c>
      <c r="M5031" t="s">
        <v>2518</v>
      </c>
    </row>
    <row r="5032" spans="1:13" x14ac:dyDescent="0.2">
      <c r="A5032" t="s">
        <v>20685</v>
      </c>
      <c r="B5032" t="s">
        <v>20686</v>
      </c>
      <c r="C5032" t="s">
        <v>28233</v>
      </c>
      <c r="D5032" t="s">
        <v>394</v>
      </c>
      <c r="E5032" t="s">
        <v>395</v>
      </c>
      <c r="F5032" t="s">
        <v>1317</v>
      </c>
      <c r="G5032" t="s">
        <v>25571</v>
      </c>
      <c r="H5032" t="s">
        <v>8122</v>
      </c>
      <c r="J5032" t="s">
        <v>28234</v>
      </c>
      <c r="K5032" t="s">
        <v>28235</v>
      </c>
      <c r="L5032" t="s">
        <v>303</v>
      </c>
      <c r="M5032" t="s">
        <v>685</v>
      </c>
    </row>
    <row r="5033" spans="1:13" x14ac:dyDescent="0.2">
      <c r="A5033" t="s">
        <v>20685</v>
      </c>
      <c r="B5033" t="s">
        <v>20686</v>
      </c>
      <c r="C5033" t="s">
        <v>28236</v>
      </c>
      <c r="D5033" t="s">
        <v>349</v>
      </c>
      <c r="E5033" t="s">
        <v>424</v>
      </c>
      <c r="F5033" t="s">
        <v>22809</v>
      </c>
      <c r="G5033" t="s">
        <v>28237</v>
      </c>
      <c r="H5033" t="s">
        <v>21096</v>
      </c>
      <c r="J5033" t="s">
        <v>28238</v>
      </c>
      <c r="K5033" t="s">
        <v>28239</v>
      </c>
      <c r="L5033" t="s">
        <v>303</v>
      </c>
      <c r="M5033" t="s">
        <v>2973</v>
      </c>
    </row>
    <row r="5034" spans="1:13" x14ac:dyDescent="0.2">
      <c r="A5034" t="s">
        <v>20685</v>
      </c>
      <c r="B5034" t="s">
        <v>20686</v>
      </c>
      <c r="C5034" t="s">
        <v>28240</v>
      </c>
      <c r="D5034" t="s">
        <v>4981</v>
      </c>
      <c r="E5034" t="s">
        <v>28241</v>
      </c>
      <c r="F5034" t="s">
        <v>28242</v>
      </c>
      <c r="G5034" t="s">
        <v>28243</v>
      </c>
      <c r="I5034" t="s">
        <v>23784</v>
      </c>
      <c r="J5034" t="s">
        <v>28244</v>
      </c>
      <c r="K5034" t="s">
        <v>28245</v>
      </c>
      <c r="L5034" t="s">
        <v>303</v>
      </c>
      <c r="M5034" t="s">
        <v>2027</v>
      </c>
    </row>
    <row r="5035" spans="1:13" x14ac:dyDescent="0.2">
      <c r="A5035" t="s">
        <v>20685</v>
      </c>
      <c r="B5035" t="s">
        <v>20686</v>
      </c>
      <c r="C5035" t="s">
        <v>28246</v>
      </c>
      <c r="D5035" t="s">
        <v>349</v>
      </c>
      <c r="E5035" t="s">
        <v>720</v>
      </c>
      <c r="F5035" t="s">
        <v>28247</v>
      </c>
      <c r="G5035" t="s">
        <v>28248</v>
      </c>
      <c r="H5035" t="s">
        <v>8122</v>
      </c>
      <c r="I5035" t="s">
        <v>23784</v>
      </c>
      <c r="J5035" t="s">
        <v>28249</v>
      </c>
      <c r="K5035" t="s">
        <v>28250</v>
      </c>
      <c r="L5035" t="s">
        <v>303</v>
      </c>
      <c r="M5035" t="s">
        <v>28251</v>
      </c>
    </row>
    <row r="5036" spans="1:13" x14ac:dyDescent="0.2">
      <c r="A5036" t="s">
        <v>20685</v>
      </c>
      <c r="B5036" t="s">
        <v>20686</v>
      </c>
      <c r="C5036" t="s">
        <v>28252</v>
      </c>
      <c r="D5036" t="s">
        <v>572</v>
      </c>
      <c r="E5036" t="s">
        <v>573</v>
      </c>
      <c r="F5036" t="s">
        <v>28253</v>
      </c>
      <c r="G5036" t="s">
        <v>28254</v>
      </c>
      <c r="H5036" t="s">
        <v>28255</v>
      </c>
      <c r="I5036" t="s">
        <v>21096</v>
      </c>
      <c r="J5036" t="s">
        <v>28256</v>
      </c>
      <c r="K5036" t="s">
        <v>28257</v>
      </c>
      <c r="L5036" t="s">
        <v>303</v>
      </c>
      <c r="M5036" t="s">
        <v>5402</v>
      </c>
    </row>
    <row r="5037" spans="1:13" x14ac:dyDescent="0.2">
      <c r="A5037" t="s">
        <v>20685</v>
      </c>
      <c r="B5037" t="s">
        <v>20686</v>
      </c>
      <c r="C5037" t="s">
        <v>28258</v>
      </c>
      <c r="D5037" t="s">
        <v>20986</v>
      </c>
      <c r="E5037" t="s">
        <v>28142</v>
      </c>
      <c r="F5037" t="s">
        <v>28259</v>
      </c>
      <c r="G5037" t="s">
        <v>28260</v>
      </c>
      <c r="H5037" t="s">
        <v>18585</v>
      </c>
      <c r="I5037" t="s">
        <v>21096</v>
      </c>
      <c r="J5037" t="s">
        <v>28261</v>
      </c>
      <c r="K5037" t="s">
        <v>28262</v>
      </c>
      <c r="L5037" t="s">
        <v>303</v>
      </c>
      <c r="M5037" t="s">
        <v>1538</v>
      </c>
    </row>
    <row r="5038" spans="1:13" x14ac:dyDescent="0.2">
      <c r="A5038" t="s">
        <v>20685</v>
      </c>
      <c r="B5038" t="s">
        <v>20686</v>
      </c>
      <c r="C5038" t="s">
        <v>28263</v>
      </c>
      <c r="D5038" t="s">
        <v>564</v>
      </c>
      <c r="E5038" t="s">
        <v>296</v>
      </c>
      <c r="F5038" t="s">
        <v>18976</v>
      </c>
      <c r="G5038" t="s">
        <v>28264</v>
      </c>
      <c r="H5038" t="s">
        <v>8122</v>
      </c>
      <c r="J5038" t="s">
        <v>28265</v>
      </c>
      <c r="K5038" t="s">
        <v>28266</v>
      </c>
      <c r="L5038" t="s">
        <v>303</v>
      </c>
      <c r="M5038" t="s">
        <v>1077</v>
      </c>
    </row>
    <row r="5039" spans="1:13" x14ac:dyDescent="0.2">
      <c r="A5039" t="s">
        <v>20685</v>
      </c>
      <c r="B5039" t="s">
        <v>20686</v>
      </c>
      <c r="C5039" t="s">
        <v>28267</v>
      </c>
      <c r="D5039" t="s">
        <v>572</v>
      </c>
      <c r="E5039" t="s">
        <v>573</v>
      </c>
      <c r="F5039" t="s">
        <v>28268</v>
      </c>
      <c r="G5039" t="s">
        <v>28269</v>
      </c>
      <c r="H5039" t="s">
        <v>28270</v>
      </c>
      <c r="I5039" t="s">
        <v>21096</v>
      </c>
      <c r="J5039" t="s">
        <v>28271</v>
      </c>
      <c r="K5039" t="s">
        <v>28272</v>
      </c>
      <c r="L5039" t="s">
        <v>303</v>
      </c>
      <c r="M5039" t="s">
        <v>9796</v>
      </c>
    </row>
    <row r="5040" spans="1:13" x14ac:dyDescent="0.2">
      <c r="A5040" t="s">
        <v>20685</v>
      </c>
      <c r="B5040" t="s">
        <v>20686</v>
      </c>
      <c r="C5040" t="s">
        <v>28273</v>
      </c>
      <c r="D5040" t="s">
        <v>28274</v>
      </c>
      <c r="E5040" t="s">
        <v>28275</v>
      </c>
      <c r="F5040" t="s">
        <v>28276</v>
      </c>
      <c r="G5040" t="s">
        <v>766</v>
      </c>
      <c r="H5040" t="s">
        <v>8129</v>
      </c>
      <c r="I5040" t="s">
        <v>21096</v>
      </c>
      <c r="J5040" t="s">
        <v>28277</v>
      </c>
      <c r="K5040" t="s">
        <v>28278</v>
      </c>
      <c r="L5040" t="s">
        <v>303</v>
      </c>
      <c r="M5040" t="s">
        <v>28279</v>
      </c>
    </row>
    <row r="5041" spans="1:13" x14ac:dyDescent="0.2">
      <c r="A5041" t="s">
        <v>20685</v>
      </c>
      <c r="B5041" t="s">
        <v>20686</v>
      </c>
      <c r="C5041" t="s">
        <v>28280</v>
      </c>
      <c r="D5041" t="s">
        <v>28137</v>
      </c>
      <c r="E5041" t="s">
        <v>1817</v>
      </c>
      <c r="F5041" t="s">
        <v>28281</v>
      </c>
      <c r="H5041" t="s">
        <v>28255</v>
      </c>
      <c r="I5041" t="s">
        <v>21096</v>
      </c>
      <c r="J5041" t="s">
        <v>28282</v>
      </c>
      <c r="K5041" t="s">
        <v>28283</v>
      </c>
      <c r="L5041" t="s">
        <v>303</v>
      </c>
      <c r="M5041" t="s">
        <v>28284</v>
      </c>
    </row>
    <row r="5042" spans="1:13" x14ac:dyDescent="0.2">
      <c r="A5042" t="s">
        <v>20685</v>
      </c>
      <c r="B5042" t="s">
        <v>20686</v>
      </c>
      <c r="C5042" t="s">
        <v>28285</v>
      </c>
      <c r="D5042" t="s">
        <v>20986</v>
      </c>
      <c r="E5042" t="s">
        <v>28142</v>
      </c>
      <c r="F5042" t="s">
        <v>28286</v>
      </c>
      <c r="G5042" t="s">
        <v>28287</v>
      </c>
      <c r="H5042" t="s">
        <v>28288</v>
      </c>
      <c r="I5042" t="s">
        <v>21096</v>
      </c>
      <c r="J5042" t="s">
        <v>28289</v>
      </c>
      <c r="K5042" t="s">
        <v>28290</v>
      </c>
      <c r="L5042" t="s">
        <v>303</v>
      </c>
      <c r="M5042" t="s">
        <v>1077</v>
      </c>
    </row>
    <row r="5043" spans="1:13" x14ac:dyDescent="0.2">
      <c r="A5043" t="s">
        <v>20685</v>
      </c>
      <c r="B5043" t="s">
        <v>20686</v>
      </c>
      <c r="C5043" t="s">
        <v>28291</v>
      </c>
      <c r="D5043" t="s">
        <v>28292</v>
      </c>
      <c r="E5043" t="s">
        <v>28293</v>
      </c>
      <c r="F5043" t="s">
        <v>28294</v>
      </c>
      <c r="H5043" t="s">
        <v>28295</v>
      </c>
      <c r="I5043" t="s">
        <v>23784</v>
      </c>
      <c r="J5043" t="s">
        <v>28296</v>
      </c>
      <c r="K5043" t="s">
        <v>28297</v>
      </c>
      <c r="L5043" t="s">
        <v>303</v>
      </c>
      <c r="M5043" t="s">
        <v>4710</v>
      </c>
    </row>
    <row r="5044" spans="1:13" x14ac:dyDescent="0.2">
      <c r="A5044" t="s">
        <v>20685</v>
      </c>
      <c r="B5044" t="s">
        <v>20686</v>
      </c>
      <c r="C5044" t="s">
        <v>28298</v>
      </c>
      <c r="D5044" t="s">
        <v>572</v>
      </c>
      <c r="E5044" t="s">
        <v>573</v>
      </c>
      <c r="F5044" t="s">
        <v>28299</v>
      </c>
      <c r="G5044" t="s">
        <v>26032</v>
      </c>
      <c r="H5044" t="s">
        <v>8129</v>
      </c>
      <c r="J5044" t="s">
        <v>28300</v>
      </c>
      <c r="K5044" t="s">
        <v>28301</v>
      </c>
      <c r="L5044" t="s">
        <v>303</v>
      </c>
      <c r="M5044" t="s">
        <v>1882</v>
      </c>
    </row>
    <row r="5045" spans="1:13" x14ac:dyDescent="0.2">
      <c r="A5045" t="s">
        <v>20685</v>
      </c>
      <c r="B5045" t="s">
        <v>20686</v>
      </c>
      <c r="C5045" t="s">
        <v>28302</v>
      </c>
      <c r="D5045" t="s">
        <v>349</v>
      </c>
      <c r="E5045" t="s">
        <v>720</v>
      </c>
      <c r="F5045" t="s">
        <v>28303</v>
      </c>
      <c r="G5045" t="s">
        <v>17848</v>
      </c>
      <c r="H5045" t="s">
        <v>8122</v>
      </c>
      <c r="J5045" t="s">
        <v>28304</v>
      </c>
      <c r="K5045" t="s">
        <v>28305</v>
      </c>
      <c r="L5045" t="s">
        <v>303</v>
      </c>
      <c r="M5045" t="s">
        <v>422</v>
      </c>
    </row>
    <row r="5046" spans="1:13" x14ac:dyDescent="0.2">
      <c r="A5046" t="s">
        <v>20685</v>
      </c>
      <c r="B5046" t="s">
        <v>20686</v>
      </c>
      <c r="C5046" t="s">
        <v>28306</v>
      </c>
      <c r="D5046" t="s">
        <v>28307</v>
      </c>
      <c r="E5046" t="s">
        <v>28308</v>
      </c>
      <c r="F5046" t="s">
        <v>28309</v>
      </c>
      <c r="G5046" t="s">
        <v>25571</v>
      </c>
      <c r="H5046" t="s">
        <v>8122</v>
      </c>
      <c r="J5046" t="s">
        <v>28310</v>
      </c>
      <c r="K5046" t="s">
        <v>28311</v>
      </c>
      <c r="L5046" t="s">
        <v>303</v>
      </c>
      <c r="M5046" t="s">
        <v>19221</v>
      </c>
    </row>
    <row r="5047" spans="1:13" x14ac:dyDescent="0.2">
      <c r="A5047" t="s">
        <v>20685</v>
      </c>
      <c r="B5047" t="s">
        <v>20686</v>
      </c>
      <c r="C5047" t="s">
        <v>28312</v>
      </c>
      <c r="D5047" t="s">
        <v>7008</v>
      </c>
      <c r="E5047" t="s">
        <v>296</v>
      </c>
      <c r="F5047" t="s">
        <v>27397</v>
      </c>
      <c r="H5047" t="s">
        <v>28313</v>
      </c>
      <c r="I5047" t="s">
        <v>21096</v>
      </c>
      <c r="J5047" t="s">
        <v>28314</v>
      </c>
      <c r="K5047" t="s">
        <v>28315</v>
      </c>
      <c r="L5047" t="s">
        <v>303</v>
      </c>
      <c r="M5047" t="s">
        <v>11596</v>
      </c>
    </row>
    <row r="5048" spans="1:13" x14ac:dyDescent="0.2">
      <c r="A5048" t="s">
        <v>20685</v>
      </c>
      <c r="B5048" t="s">
        <v>20686</v>
      </c>
      <c r="C5048" t="s">
        <v>28316</v>
      </c>
      <c r="D5048" t="s">
        <v>349</v>
      </c>
      <c r="F5048" t="s">
        <v>28317</v>
      </c>
      <c r="G5048" t="s">
        <v>25571</v>
      </c>
      <c r="H5048" t="s">
        <v>8122</v>
      </c>
      <c r="J5048" t="s">
        <v>28318</v>
      </c>
      <c r="K5048" t="s">
        <v>302</v>
      </c>
      <c r="L5048" t="s">
        <v>303</v>
      </c>
      <c r="M5048" t="s">
        <v>422</v>
      </c>
    </row>
    <row r="5049" spans="1:13" x14ac:dyDescent="0.2">
      <c r="A5049" t="s">
        <v>20685</v>
      </c>
      <c r="B5049" t="s">
        <v>20686</v>
      </c>
      <c r="C5049" t="s">
        <v>28319</v>
      </c>
      <c r="D5049" t="s">
        <v>572</v>
      </c>
      <c r="E5049" t="s">
        <v>573</v>
      </c>
      <c r="F5049" t="s">
        <v>10529</v>
      </c>
      <c r="G5049" t="s">
        <v>28320</v>
      </c>
      <c r="H5049" t="s">
        <v>4642</v>
      </c>
      <c r="J5049" t="s">
        <v>28321</v>
      </c>
      <c r="K5049" t="s">
        <v>28322</v>
      </c>
      <c r="L5049" t="s">
        <v>303</v>
      </c>
      <c r="M5049" t="s">
        <v>4979</v>
      </c>
    </row>
    <row r="5050" spans="1:13" x14ac:dyDescent="0.2">
      <c r="A5050" t="s">
        <v>20685</v>
      </c>
      <c r="B5050" t="s">
        <v>20686</v>
      </c>
      <c r="C5050" t="s">
        <v>28323</v>
      </c>
      <c r="D5050" t="s">
        <v>349</v>
      </c>
      <c r="E5050" t="s">
        <v>720</v>
      </c>
      <c r="F5050" t="s">
        <v>28324</v>
      </c>
      <c r="G5050" t="s">
        <v>28325</v>
      </c>
      <c r="H5050" t="s">
        <v>8122</v>
      </c>
      <c r="I5050" t="s">
        <v>23784</v>
      </c>
      <c r="J5050" t="s">
        <v>28326</v>
      </c>
      <c r="K5050" t="s">
        <v>28327</v>
      </c>
      <c r="L5050" t="s">
        <v>303</v>
      </c>
      <c r="M5050" t="s">
        <v>3636</v>
      </c>
    </row>
    <row r="5051" spans="1:13" x14ac:dyDescent="0.2">
      <c r="A5051" t="s">
        <v>20685</v>
      </c>
      <c r="B5051" t="s">
        <v>20686</v>
      </c>
      <c r="C5051" t="s">
        <v>28328</v>
      </c>
      <c r="D5051" t="s">
        <v>28329</v>
      </c>
      <c r="E5051" t="s">
        <v>28330</v>
      </c>
      <c r="F5051" t="s">
        <v>981</v>
      </c>
      <c r="G5051" t="s">
        <v>28331</v>
      </c>
      <c r="H5051" t="s">
        <v>28332</v>
      </c>
      <c r="I5051" t="s">
        <v>21096</v>
      </c>
      <c r="J5051" t="s">
        <v>28333</v>
      </c>
      <c r="K5051" t="s">
        <v>28334</v>
      </c>
      <c r="L5051" t="s">
        <v>303</v>
      </c>
      <c r="M5051" t="s">
        <v>10445</v>
      </c>
    </row>
    <row r="5052" spans="1:13" x14ac:dyDescent="0.2">
      <c r="A5052" t="s">
        <v>20685</v>
      </c>
      <c r="B5052" t="s">
        <v>20686</v>
      </c>
      <c r="C5052" t="s">
        <v>28335</v>
      </c>
      <c r="D5052" t="s">
        <v>349</v>
      </c>
      <c r="F5052" t="s">
        <v>28336</v>
      </c>
      <c r="H5052" t="s">
        <v>8122</v>
      </c>
      <c r="J5052" t="s">
        <v>28337</v>
      </c>
      <c r="K5052" t="s">
        <v>28338</v>
      </c>
      <c r="L5052" t="s">
        <v>303</v>
      </c>
      <c r="M5052" t="s">
        <v>28339</v>
      </c>
    </row>
    <row r="5053" spans="1:13" x14ac:dyDescent="0.2">
      <c r="A5053" t="s">
        <v>20685</v>
      </c>
      <c r="B5053" t="s">
        <v>20686</v>
      </c>
      <c r="C5053" t="s">
        <v>28340</v>
      </c>
      <c r="D5053" t="s">
        <v>28137</v>
      </c>
      <c r="E5053" t="s">
        <v>1817</v>
      </c>
      <c r="F5053" t="s">
        <v>28341</v>
      </c>
      <c r="G5053" t="s">
        <v>28342</v>
      </c>
      <c r="H5053" t="s">
        <v>12926</v>
      </c>
      <c r="I5053" t="s">
        <v>12927</v>
      </c>
      <c r="J5053" t="s">
        <v>28343</v>
      </c>
      <c r="K5053" t="s">
        <v>28344</v>
      </c>
      <c r="L5053" t="s">
        <v>303</v>
      </c>
      <c r="M5053" t="s">
        <v>785</v>
      </c>
    </row>
    <row r="5054" spans="1:13" x14ac:dyDescent="0.2">
      <c r="A5054" t="s">
        <v>20685</v>
      </c>
      <c r="B5054" t="s">
        <v>20686</v>
      </c>
      <c r="C5054" t="s">
        <v>28345</v>
      </c>
      <c r="D5054" t="s">
        <v>295</v>
      </c>
      <c r="E5054" t="s">
        <v>296</v>
      </c>
      <c r="F5054" t="s">
        <v>4288</v>
      </c>
      <c r="G5054" t="s">
        <v>28346</v>
      </c>
      <c r="H5054" t="s">
        <v>28347</v>
      </c>
      <c r="I5054" t="s">
        <v>8122</v>
      </c>
      <c r="J5054" t="s">
        <v>28348</v>
      </c>
      <c r="K5054" t="s">
        <v>302</v>
      </c>
      <c r="L5054" t="s">
        <v>303</v>
      </c>
      <c r="M5054" t="s">
        <v>829</v>
      </c>
    </row>
    <row r="5055" spans="1:13" x14ac:dyDescent="0.2">
      <c r="A5055" t="s">
        <v>20685</v>
      </c>
      <c r="B5055" t="s">
        <v>20686</v>
      </c>
      <c r="C5055" t="s">
        <v>28349</v>
      </c>
      <c r="D5055" t="s">
        <v>349</v>
      </c>
      <c r="E5055" t="s">
        <v>720</v>
      </c>
      <c r="F5055" t="s">
        <v>28350</v>
      </c>
      <c r="G5055" t="s">
        <v>28351</v>
      </c>
      <c r="H5055" t="s">
        <v>8122</v>
      </c>
      <c r="I5055" t="s">
        <v>23784</v>
      </c>
      <c r="J5055" t="s">
        <v>28352</v>
      </c>
      <c r="K5055" t="s">
        <v>28353</v>
      </c>
      <c r="L5055" t="s">
        <v>303</v>
      </c>
      <c r="M5055" t="s">
        <v>651</v>
      </c>
    </row>
    <row r="5056" spans="1:13" x14ac:dyDescent="0.2">
      <c r="A5056" t="s">
        <v>20685</v>
      </c>
      <c r="B5056" t="s">
        <v>20686</v>
      </c>
      <c r="C5056" t="s">
        <v>28354</v>
      </c>
      <c r="D5056" t="s">
        <v>28355</v>
      </c>
      <c r="F5056" t="s">
        <v>28356</v>
      </c>
      <c r="G5056" t="s">
        <v>28357</v>
      </c>
      <c r="H5056" t="s">
        <v>13826</v>
      </c>
      <c r="I5056" t="s">
        <v>8129</v>
      </c>
      <c r="J5056" t="s">
        <v>28358</v>
      </c>
      <c r="K5056" t="s">
        <v>28359</v>
      </c>
      <c r="L5056" t="s">
        <v>303</v>
      </c>
      <c r="M5056" t="s">
        <v>14432</v>
      </c>
    </row>
    <row r="5057" spans="1:13" x14ac:dyDescent="0.2">
      <c r="A5057" t="s">
        <v>20685</v>
      </c>
      <c r="B5057" t="s">
        <v>20686</v>
      </c>
      <c r="C5057" t="s">
        <v>28360</v>
      </c>
      <c r="D5057" t="s">
        <v>492</v>
      </c>
      <c r="E5057" t="s">
        <v>493</v>
      </c>
      <c r="F5057" t="s">
        <v>28361</v>
      </c>
      <c r="G5057" t="s">
        <v>28362</v>
      </c>
      <c r="H5057" t="s">
        <v>28176</v>
      </c>
      <c r="I5057" t="s">
        <v>23784</v>
      </c>
      <c r="J5057" t="s">
        <v>28363</v>
      </c>
      <c r="K5057" t="s">
        <v>28364</v>
      </c>
      <c r="L5057" t="s">
        <v>303</v>
      </c>
      <c r="M5057" t="s">
        <v>12993</v>
      </c>
    </row>
    <row r="5058" spans="1:13" x14ac:dyDescent="0.2">
      <c r="A5058" t="s">
        <v>20685</v>
      </c>
      <c r="B5058" t="s">
        <v>20686</v>
      </c>
      <c r="C5058" t="s">
        <v>28365</v>
      </c>
      <c r="D5058" t="s">
        <v>564</v>
      </c>
      <c r="E5058" t="s">
        <v>296</v>
      </c>
      <c r="F5058" t="s">
        <v>28366</v>
      </c>
      <c r="G5058" t="s">
        <v>28367</v>
      </c>
      <c r="H5058" t="s">
        <v>28176</v>
      </c>
      <c r="I5058" t="s">
        <v>23784</v>
      </c>
      <c r="J5058" t="s">
        <v>28368</v>
      </c>
      <c r="K5058" t="s">
        <v>28369</v>
      </c>
      <c r="L5058" t="s">
        <v>303</v>
      </c>
      <c r="M5058" t="s">
        <v>1077</v>
      </c>
    </row>
    <row r="5059" spans="1:13" x14ac:dyDescent="0.2">
      <c r="A5059" t="s">
        <v>20685</v>
      </c>
      <c r="B5059" t="s">
        <v>20686</v>
      </c>
      <c r="C5059" t="s">
        <v>28370</v>
      </c>
      <c r="D5059" t="s">
        <v>28371</v>
      </c>
      <c r="E5059" t="s">
        <v>28372</v>
      </c>
      <c r="F5059" t="s">
        <v>28373</v>
      </c>
      <c r="G5059" t="s">
        <v>28218</v>
      </c>
      <c r="H5059" t="s">
        <v>8129</v>
      </c>
      <c r="J5059" t="s">
        <v>28374</v>
      </c>
      <c r="K5059" t="s">
        <v>28375</v>
      </c>
      <c r="L5059" t="s">
        <v>303</v>
      </c>
      <c r="M5059" t="s">
        <v>18601</v>
      </c>
    </row>
    <row r="5060" spans="1:13" x14ac:dyDescent="0.2">
      <c r="A5060" t="s">
        <v>20685</v>
      </c>
      <c r="B5060" t="s">
        <v>20686</v>
      </c>
      <c r="C5060" t="s">
        <v>28376</v>
      </c>
      <c r="D5060" t="s">
        <v>28377</v>
      </c>
      <c r="F5060" t="s">
        <v>28378</v>
      </c>
      <c r="G5060" t="s">
        <v>28270</v>
      </c>
      <c r="H5060" t="s">
        <v>21096</v>
      </c>
      <c r="J5060" t="s">
        <v>28379</v>
      </c>
      <c r="K5060" t="s">
        <v>302</v>
      </c>
      <c r="L5060" t="s">
        <v>303</v>
      </c>
      <c r="M5060" t="s">
        <v>28380</v>
      </c>
    </row>
    <row r="5061" spans="1:13" x14ac:dyDescent="0.2">
      <c r="A5061" t="s">
        <v>20685</v>
      </c>
      <c r="B5061" t="s">
        <v>20686</v>
      </c>
      <c r="C5061" t="s">
        <v>28381</v>
      </c>
      <c r="D5061" t="s">
        <v>28382</v>
      </c>
      <c r="F5061" t="s">
        <v>28383</v>
      </c>
      <c r="H5061" t="s">
        <v>18585</v>
      </c>
      <c r="I5061" t="s">
        <v>21096</v>
      </c>
      <c r="J5061" t="s">
        <v>28384</v>
      </c>
      <c r="K5061" t="s">
        <v>302</v>
      </c>
      <c r="L5061" t="s">
        <v>303</v>
      </c>
      <c r="M5061" t="s">
        <v>28385</v>
      </c>
    </row>
    <row r="5062" spans="1:13" x14ac:dyDescent="0.2">
      <c r="A5062" t="s">
        <v>20685</v>
      </c>
      <c r="B5062" t="s">
        <v>20686</v>
      </c>
      <c r="C5062" t="s">
        <v>28386</v>
      </c>
      <c r="D5062" t="s">
        <v>28137</v>
      </c>
      <c r="E5062" t="s">
        <v>1817</v>
      </c>
      <c r="F5062" t="s">
        <v>28387</v>
      </c>
      <c r="H5062" t="s">
        <v>28176</v>
      </c>
      <c r="I5062" t="s">
        <v>28388</v>
      </c>
      <c r="J5062" t="s">
        <v>28389</v>
      </c>
      <c r="K5062" t="s">
        <v>28390</v>
      </c>
      <c r="L5062" t="s">
        <v>303</v>
      </c>
      <c r="M5062" t="s">
        <v>28391</v>
      </c>
    </row>
    <row r="5063" spans="1:13" x14ac:dyDescent="0.2">
      <c r="A5063" t="s">
        <v>20685</v>
      </c>
      <c r="B5063" t="s">
        <v>20686</v>
      </c>
      <c r="C5063" t="s">
        <v>28392</v>
      </c>
      <c r="D5063" t="s">
        <v>28393</v>
      </c>
      <c r="E5063" t="s">
        <v>28394</v>
      </c>
      <c r="F5063" t="s">
        <v>2534</v>
      </c>
      <c r="G5063" t="s">
        <v>28193</v>
      </c>
      <c r="H5063" t="s">
        <v>8122</v>
      </c>
      <c r="J5063" t="s">
        <v>28395</v>
      </c>
      <c r="K5063" t="s">
        <v>28396</v>
      </c>
      <c r="L5063" t="s">
        <v>303</v>
      </c>
      <c r="M5063" t="s">
        <v>422</v>
      </c>
    </row>
    <row r="5064" spans="1:13" x14ac:dyDescent="0.2">
      <c r="A5064" t="s">
        <v>20685</v>
      </c>
      <c r="B5064" t="s">
        <v>20686</v>
      </c>
      <c r="C5064" t="s">
        <v>28397</v>
      </c>
      <c r="D5064" t="s">
        <v>28398</v>
      </c>
      <c r="E5064" t="s">
        <v>28399</v>
      </c>
      <c r="F5064" t="s">
        <v>19787</v>
      </c>
      <c r="G5064" t="s">
        <v>28264</v>
      </c>
      <c r="H5064" t="s">
        <v>8122</v>
      </c>
      <c r="J5064" t="s">
        <v>28265</v>
      </c>
      <c r="K5064" t="s">
        <v>28400</v>
      </c>
      <c r="L5064" t="s">
        <v>303</v>
      </c>
      <c r="M5064" t="s">
        <v>431</v>
      </c>
    </row>
    <row r="5065" spans="1:13" x14ac:dyDescent="0.2">
      <c r="A5065" t="s">
        <v>20685</v>
      </c>
      <c r="B5065" t="s">
        <v>20686</v>
      </c>
      <c r="C5065" t="s">
        <v>28401</v>
      </c>
      <c r="D5065" t="s">
        <v>28402</v>
      </c>
      <c r="E5065" t="s">
        <v>28403</v>
      </c>
      <c r="F5065" t="s">
        <v>28404</v>
      </c>
      <c r="G5065" t="s">
        <v>28405</v>
      </c>
      <c r="H5065" t="s">
        <v>18585</v>
      </c>
      <c r="I5065" t="s">
        <v>21096</v>
      </c>
      <c r="J5065" t="s">
        <v>28406</v>
      </c>
      <c r="K5065" t="s">
        <v>302</v>
      </c>
      <c r="L5065" t="s">
        <v>303</v>
      </c>
      <c r="M5065" t="s">
        <v>5601</v>
      </c>
    </row>
    <row r="5066" spans="1:13" x14ac:dyDescent="0.2">
      <c r="A5066" t="s">
        <v>20685</v>
      </c>
      <c r="B5066" t="s">
        <v>20686</v>
      </c>
      <c r="C5066" t="s">
        <v>28407</v>
      </c>
      <c r="D5066" t="s">
        <v>28137</v>
      </c>
      <c r="E5066" t="s">
        <v>1817</v>
      </c>
      <c r="F5066" t="s">
        <v>28408</v>
      </c>
      <c r="G5066" t="s">
        <v>28409</v>
      </c>
      <c r="H5066" t="s">
        <v>8122</v>
      </c>
      <c r="J5066" t="s">
        <v>28410</v>
      </c>
      <c r="K5066" t="s">
        <v>28411</v>
      </c>
      <c r="L5066" t="s">
        <v>303</v>
      </c>
      <c r="M5066" t="s">
        <v>19483</v>
      </c>
    </row>
    <row r="5067" spans="1:13" x14ac:dyDescent="0.2">
      <c r="A5067" t="s">
        <v>20685</v>
      </c>
      <c r="B5067" t="s">
        <v>20686</v>
      </c>
      <c r="C5067" t="s">
        <v>28412</v>
      </c>
      <c r="D5067" t="s">
        <v>28413</v>
      </c>
      <c r="E5067" t="s">
        <v>28414</v>
      </c>
      <c r="F5067" t="s">
        <v>28415</v>
      </c>
      <c r="G5067" t="s">
        <v>28264</v>
      </c>
      <c r="H5067" t="s">
        <v>8122</v>
      </c>
      <c r="I5067" t="s">
        <v>23784</v>
      </c>
      <c r="J5067" t="s">
        <v>28416</v>
      </c>
      <c r="K5067" t="s">
        <v>28417</v>
      </c>
      <c r="L5067" t="s">
        <v>303</v>
      </c>
      <c r="M5067" t="s">
        <v>28418</v>
      </c>
    </row>
    <row r="5068" spans="1:13" x14ac:dyDescent="0.2">
      <c r="A5068" t="s">
        <v>20685</v>
      </c>
      <c r="B5068" t="s">
        <v>20686</v>
      </c>
      <c r="C5068" t="s">
        <v>28419</v>
      </c>
      <c r="D5068" t="s">
        <v>28420</v>
      </c>
      <c r="E5068" t="s">
        <v>28421</v>
      </c>
      <c r="F5068" t="s">
        <v>28422</v>
      </c>
      <c r="G5068" t="s">
        <v>28423</v>
      </c>
      <c r="H5068" t="s">
        <v>8129</v>
      </c>
      <c r="J5068" t="s">
        <v>28424</v>
      </c>
      <c r="K5068" t="s">
        <v>28425</v>
      </c>
      <c r="L5068" t="s">
        <v>303</v>
      </c>
      <c r="M5068" t="s">
        <v>16970</v>
      </c>
    </row>
    <row r="5069" spans="1:13" x14ac:dyDescent="0.2">
      <c r="A5069" t="s">
        <v>20685</v>
      </c>
      <c r="B5069" t="s">
        <v>20686</v>
      </c>
      <c r="C5069" t="s">
        <v>28426</v>
      </c>
      <c r="D5069" t="s">
        <v>28355</v>
      </c>
      <c r="F5069" t="s">
        <v>28427</v>
      </c>
      <c r="G5069" t="s">
        <v>28428</v>
      </c>
      <c r="H5069" t="s">
        <v>8129</v>
      </c>
      <c r="J5069" t="s">
        <v>28429</v>
      </c>
      <c r="K5069" t="s">
        <v>28430</v>
      </c>
      <c r="L5069" t="s">
        <v>303</v>
      </c>
      <c r="M5069" t="s">
        <v>28431</v>
      </c>
    </row>
    <row r="5070" spans="1:13" x14ac:dyDescent="0.2">
      <c r="A5070" t="s">
        <v>20685</v>
      </c>
      <c r="B5070" t="s">
        <v>20686</v>
      </c>
      <c r="C5070" t="s">
        <v>28432</v>
      </c>
      <c r="D5070" t="s">
        <v>401</v>
      </c>
      <c r="E5070" t="s">
        <v>402</v>
      </c>
      <c r="F5070" t="s">
        <v>28433</v>
      </c>
      <c r="G5070" t="s">
        <v>28193</v>
      </c>
      <c r="H5070" t="s">
        <v>8122</v>
      </c>
      <c r="J5070" t="s">
        <v>28434</v>
      </c>
      <c r="K5070" t="s">
        <v>28435</v>
      </c>
      <c r="L5070" t="s">
        <v>303</v>
      </c>
      <c r="M5070" t="s">
        <v>28436</v>
      </c>
    </row>
    <row r="5071" spans="1:13" x14ac:dyDescent="0.2">
      <c r="A5071" t="s">
        <v>20685</v>
      </c>
      <c r="B5071" t="s">
        <v>20686</v>
      </c>
      <c r="C5071" t="s">
        <v>28437</v>
      </c>
      <c r="D5071" t="s">
        <v>28438</v>
      </c>
      <c r="E5071" t="s">
        <v>28439</v>
      </c>
      <c r="F5071" t="s">
        <v>28440</v>
      </c>
      <c r="H5071" t="s">
        <v>28176</v>
      </c>
      <c r="I5071" t="s">
        <v>23784</v>
      </c>
      <c r="J5071" t="s">
        <v>28441</v>
      </c>
      <c r="K5071" t="s">
        <v>28442</v>
      </c>
      <c r="L5071" t="s">
        <v>303</v>
      </c>
      <c r="M5071" t="s">
        <v>2653</v>
      </c>
    </row>
    <row r="5072" spans="1:13" x14ac:dyDescent="0.2">
      <c r="A5072" t="s">
        <v>20685</v>
      </c>
      <c r="B5072" t="s">
        <v>20686</v>
      </c>
      <c r="C5072" t="s">
        <v>28443</v>
      </c>
      <c r="D5072" t="s">
        <v>28444</v>
      </c>
      <c r="F5072" t="s">
        <v>28445</v>
      </c>
      <c r="G5072" t="s">
        <v>28446</v>
      </c>
      <c r="H5072" t="s">
        <v>8122</v>
      </c>
      <c r="J5072" t="s">
        <v>28447</v>
      </c>
      <c r="K5072" t="s">
        <v>28448</v>
      </c>
      <c r="L5072" t="s">
        <v>303</v>
      </c>
      <c r="M5072" t="s">
        <v>2373</v>
      </c>
    </row>
    <row r="5073" spans="1:13" x14ac:dyDescent="0.2">
      <c r="A5073" t="s">
        <v>20685</v>
      </c>
      <c r="B5073" t="s">
        <v>20686</v>
      </c>
      <c r="C5073" t="s">
        <v>28449</v>
      </c>
      <c r="D5073" t="s">
        <v>28137</v>
      </c>
      <c r="E5073" t="s">
        <v>1817</v>
      </c>
      <c r="F5073" t="s">
        <v>28450</v>
      </c>
      <c r="H5073" t="s">
        <v>28176</v>
      </c>
      <c r="I5073" t="s">
        <v>23784</v>
      </c>
      <c r="J5073" t="s">
        <v>28451</v>
      </c>
      <c r="K5073" t="s">
        <v>28452</v>
      </c>
      <c r="L5073" t="s">
        <v>303</v>
      </c>
      <c r="M5073" t="s">
        <v>28453</v>
      </c>
    </row>
    <row r="5074" spans="1:13" x14ac:dyDescent="0.2">
      <c r="A5074" t="s">
        <v>20685</v>
      </c>
      <c r="B5074" t="s">
        <v>20686</v>
      </c>
      <c r="C5074" t="s">
        <v>28454</v>
      </c>
      <c r="D5074" t="s">
        <v>28455</v>
      </c>
      <c r="E5074" t="s">
        <v>28456</v>
      </c>
      <c r="F5074" t="s">
        <v>28457</v>
      </c>
      <c r="G5074" t="s">
        <v>28458</v>
      </c>
      <c r="H5074" t="s">
        <v>8122</v>
      </c>
      <c r="J5074" t="s">
        <v>28459</v>
      </c>
      <c r="K5074" t="s">
        <v>302</v>
      </c>
      <c r="L5074" t="s">
        <v>303</v>
      </c>
      <c r="M5074" t="s">
        <v>8054</v>
      </c>
    </row>
    <row r="5075" spans="1:13" x14ac:dyDescent="0.2">
      <c r="A5075" t="s">
        <v>20685</v>
      </c>
      <c r="B5075" t="s">
        <v>20686</v>
      </c>
      <c r="C5075" t="s">
        <v>28460</v>
      </c>
      <c r="D5075" t="s">
        <v>28461</v>
      </c>
      <c r="E5075" t="s">
        <v>28462</v>
      </c>
      <c r="F5075" t="s">
        <v>7815</v>
      </c>
      <c r="G5075" t="s">
        <v>28463</v>
      </c>
      <c r="H5075" t="s">
        <v>28139</v>
      </c>
      <c r="I5075" t="s">
        <v>8122</v>
      </c>
      <c r="J5075" t="s">
        <v>28464</v>
      </c>
      <c r="K5075" t="s">
        <v>28465</v>
      </c>
      <c r="L5075" t="s">
        <v>303</v>
      </c>
      <c r="M5075" t="s">
        <v>422</v>
      </c>
    </row>
    <row r="5076" spans="1:13" x14ac:dyDescent="0.2">
      <c r="A5076" t="s">
        <v>20685</v>
      </c>
      <c r="B5076" t="s">
        <v>20686</v>
      </c>
      <c r="C5076" t="s">
        <v>28466</v>
      </c>
      <c r="D5076" t="s">
        <v>492</v>
      </c>
      <c r="E5076" t="s">
        <v>493</v>
      </c>
      <c r="F5076" t="s">
        <v>28467</v>
      </c>
      <c r="G5076" t="s">
        <v>28468</v>
      </c>
      <c r="H5076" t="s">
        <v>28227</v>
      </c>
      <c r="I5076" t="s">
        <v>8122</v>
      </c>
      <c r="J5076" t="s">
        <v>28469</v>
      </c>
      <c r="K5076" t="s">
        <v>28470</v>
      </c>
      <c r="L5076" t="s">
        <v>303</v>
      </c>
      <c r="M5076" t="s">
        <v>16794</v>
      </c>
    </row>
    <row r="5077" spans="1:13" x14ac:dyDescent="0.2">
      <c r="A5077" t="s">
        <v>20685</v>
      </c>
      <c r="B5077" t="s">
        <v>20686</v>
      </c>
      <c r="C5077" t="s">
        <v>28471</v>
      </c>
      <c r="D5077" t="s">
        <v>349</v>
      </c>
      <c r="E5077" t="s">
        <v>720</v>
      </c>
      <c r="F5077" t="s">
        <v>28472</v>
      </c>
      <c r="G5077" t="s">
        <v>28208</v>
      </c>
      <c r="H5077" t="s">
        <v>8122</v>
      </c>
      <c r="I5077" t="s">
        <v>23784</v>
      </c>
      <c r="J5077" t="s">
        <v>28473</v>
      </c>
      <c r="K5077" t="s">
        <v>28474</v>
      </c>
      <c r="L5077" t="s">
        <v>303</v>
      </c>
      <c r="M5077" t="s">
        <v>28475</v>
      </c>
    </row>
    <row r="5078" spans="1:13" x14ac:dyDescent="0.2">
      <c r="A5078" t="s">
        <v>20685</v>
      </c>
      <c r="B5078" t="s">
        <v>20686</v>
      </c>
      <c r="C5078" t="s">
        <v>28476</v>
      </c>
      <c r="D5078" t="s">
        <v>564</v>
      </c>
      <c r="E5078" t="s">
        <v>296</v>
      </c>
      <c r="F5078" t="s">
        <v>28477</v>
      </c>
      <c r="G5078" t="s">
        <v>28478</v>
      </c>
      <c r="H5078" t="s">
        <v>8122</v>
      </c>
      <c r="J5078" t="s">
        <v>28479</v>
      </c>
      <c r="K5078" t="s">
        <v>28480</v>
      </c>
      <c r="L5078" t="s">
        <v>303</v>
      </c>
      <c r="M5078" t="s">
        <v>1077</v>
      </c>
    </row>
    <row r="5079" spans="1:13" x14ac:dyDescent="0.2">
      <c r="A5079" t="s">
        <v>20685</v>
      </c>
      <c r="B5079" t="s">
        <v>20686</v>
      </c>
      <c r="C5079" t="s">
        <v>28481</v>
      </c>
      <c r="D5079" t="s">
        <v>28482</v>
      </c>
      <c r="E5079" t="s">
        <v>10400</v>
      </c>
      <c r="F5079" t="s">
        <v>28483</v>
      </c>
      <c r="G5079" t="s">
        <v>28484</v>
      </c>
      <c r="H5079" t="s">
        <v>8129</v>
      </c>
      <c r="J5079" t="s">
        <v>28485</v>
      </c>
      <c r="K5079" t="s">
        <v>28486</v>
      </c>
      <c r="L5079" t="s">
        <v>303</v>
      </c>
      <c r="M5079" t="s">
        <v>28487</v>
      </c>
    </row>
    <row r="5080" spans="1:13" x14ac:dyDescent="0.2">
      <c r="A5080" t="s">
        <v>20685</v>
      </c>
      <c r="B5080" t="s">
        <v>20686</v>
      </c>
      <c r="C5080" t="s">
        <v>28488</v>
      </c>
      <c r="D5080" t="s">
        <v>24562</v>
      </c>
      <c r="E5080" t="s">
        <v>28489</v>
      </c>
      <c r="F5080" t="s">
        <v>28490</v>
      </c>
      <c r="G5080" t="s">
        <v>28491</v>
      </c>
      <c r="H5080" t="s">
        <v>28492</v>
      </c>
      <c r="I5080" t="s">
        <v>28493</v>
      </c>
      <c r="J5080" t="s">
        <v>28494</v>
      </c>
      <c r="K5080" t="s">
        <v>28495</v>
      </c>
      <c r="L5080" t="s">
        <v>303</v>
      </c>
      <c r="M5080" t="s">
        <v>4166</v>
      </c>
    </row>
    <row r="5081" spans="1:13" x14ac:dyDescent="0.2">
      <c r="A5081" t="s">
        <v>20685</v>
      </c>
      <c r="B5081" t="s">
        <v>20686</v>
      </c>
      <c r="C5081" t="s">
        <v>28496</v>
      </c>
      <c r="D5081" t="s">
        <v>28137</v>
      </c>
      <c r="E5081" t="s">
        <v>1817</v>
      </c>
      <c r="F5081" t="s">
        <v>28497</v>
      </c>
      <c r="H5081" t="s">
        <v>8129</v>
      </c>
      <c r="J5081" t="s">
        <v>28498</v>
      </c>
      <c r="K5081" t="s">
        <v>28499</v>
      </c>
      <c r="L5081" t="s">
        <v>303</v>
      </c>
      <c r="M5081" t="s">
        <v>6441</v>
      </c>
    </row>
    <row r="5082" spans="1:13" x14ac:dyDescent="0.2">
      <c r="A5082" t="s">
        <v>20685</v>
      </c>
      <c r="B5082" t="s">
        <v>20686</v>
      </c>
      <c r="C5082" t="s">
        <v>28500</v>
      </c>
      <c r="D5082" t="s">
        <v>564</v>
      </c>
      <c r="E5082" t="s">
        <v>296</v>
      </c>
      <c r="F5082" t="s">
        <v>28501</v>
      </c>
      <c r="G5082" t="s">
        <v>28502</v>
      </c>
      <c r="H5082" t="s">
        <v>8122</v>
      </c>
      <c r="J5082" t="s">
        <v>28503</v>
      </c>
      <c r="K5082" t="s">
        <v>28504</v>
      </c>
      <c r="L5082" t="s">
        <v>303</v>
      </c>
      <c r="M5082" t="s">
        <v>1077</v>
      </c>
    </row>
    <row r="5083" spans="1:13" x14ac:dyDescent="0.2">
      <c r="A5083" t="s">
        <v>20685</v>
      </c>
      <c r="B5083" t="s">
        <v>20686</v>
      </c>
      <c r="C5083" t="s">
        <v>28505</v>
      </c>
      <c r="D5083" t="s">
        <v>572</v>
      </c>
      <c r="E5083" t="s">
        <v>573</v>
      </c>
      <c r="F5083" t="s">
        <v>28506</v>
      </c>
      <c r="H5083" t="s">
        <v>24154</v>
      </c>
      <c r="I5083" t="s">
        <v>23784</v>
      </c>
      <c r="J5083" t="s">
        <v>28507</v>
      </c>
      <c r="K5083" t="s">
        <v>28508</v>
      </c>
      <c r="L5083" t="s">
        <v>303</v>
      </c>
      <c r="M5083" t="s">
        <v>5402</v>
      </c>
    </row>
    <row r="5084" spans="1:13" x14ac:dyDescent="0.2">
      <c r="A5084" t="s">
        <v>20685</v>
      </c>
      <c r="B5084" t="s">
        <v>20686</v>
      </c>
      <c r="C5084" t="s">
        <v>28509</v>
      </c>
      <c r="D5084" t="s">
        <v>572</v>
      </c>
      <c r="E5084" t="s">
        <v>573</v>
      </c>
      <c r="F5084" t="s">
        <v>28510</v>
      </c>
      <c r="G5084" t="s">
        <v>28511</v>
      </c>
      <c r="H5084" t="s">
        <v>18585</v>
      </c>
      <c r="I5084" t="s">
        <v>21096</v>
      </c>
      <c r="J5084" t="s">
        <v>28512</v>
      </c>
      <c r="K5084" t="s">
        <v>28513</v>
      </c>
      <c r="L5084" t="s">
        <v>303</v>
      </c>
      <c r="M5084" t="s">
        <v>3883</v>
      </c>
    </row>
    <row r="5085" spans="1:13" x14ac:dyDescent="0.2">
      <c r="A5085" t="s">
        <v>20685</v>
      </c>
      <c r="B5085" t="s">
        <v>20686</v>
      </c>
      <c r="C5085" t="s">
        <v>28514</v>
      </c>
      <c r="D5085" t="s">
        <v>28515</v>
      </c>
      <c r="E5085" t="s">
        <v>5604</v>
      </c>
      <c r="F5085" t="s">
        <v>28516</v>
      </c>
      <c r="G5085" t="s">
        <v>28517</v>
      </c>
      <c r="H5085" t="s">
        <v>8122</v>
      </c>
      <c r="J5085" t="s">
        <v>28518</v>
      </c>
      <c r="K5085" t="s">
        <v>28519</v>
      </c>
      <c r="L5085" t="s">
        <v>303</v>
      </c>
      <c r="M5085" t="s">
        <v>28520</v>
      </c>
    </row>
    <row r="5086" spans="1:13" x14ac:dyDescent="0.2">
      <c r="A5086" t="s">
        <v>20685</v>
      </c>
      <c r="B5086" t="s">
        <v>20686</v>
      </c>
      <c r="C5086" t="s">
        <v>28521</v>
      </c>
      <c r="D5086" t="s">
        <v>20986</v>
      </c>
      <c r="E5086" t="s">
        <v>28522</v>
      </c>
      <c r="F5086" t="s">
        <v>28523</v>
      </c>
      <c r="G5086" t="s">
        <v>18585</v>
      </c>
      <c r="I5086" t="s">
        <v>21096</v>
      </c>
      <c r="J5086" t="s">
        <v>28524</v>
      </c>
      <c r="K5086" t="s">
        <v>28525</v>
      </c>
      <c r="L5086" t="s">
        <v>303</v>
      </c>
      <c r="M5086" t="s">
        <v>809</v>
      </c>
    </row>
    <row r="5087" spans="1:13" x14ac:dyDescent="0.2">
      <c r="A5087" t="s">
        <v>20685</v>
      </c>
      <c r="B5087" t="s">
        <v>20686</v>
      </c>
      <c r="C5087" t="s">
        <v>28526</v>
      </c>
      <c r="D5087" t="s">
        <v>564</v>
      </c>
      <c r="E5087" t="s">
        <v>296</v>
      </c>
      <c r="F5087" t="s">
        <v>28527</v>
      </c>
      <c r="G5087" t="s">
        <v>24154</v>
      </c>
      <c r="H5087" t="s">
        <v>23784</v>
      </c>
      <c r="J5087" t="s">
        <v>28528</v>
      </c>
      <c r="K5087" t="s">
        <v>28529</v>
      </c>
      <c r="L5087" t="s">
        <v>303</v>
      </c>
      <c r="M5087" t="s">
        <v>1077</v>
      </c>
    </row>
    <row r="5088" spans="1:13" x14ac:dyDescent="0.2">
      <c r="A5088" t="s">
        <v>20685</v>
      </c>
      <c r="B5088" t="s">
        <v>20686</v>
      </c>
      <c r="C5088" t="s">
        <v>28530</v>
      </c>
      <c r="D5088" t="s">
        <v>28531</v>
      </c>
      <c r="E5088" t="s">
        <v>28532</v>
      </c>
      <c r="F5088" t="s">
        <v>28533</v>
      </c>
      <c r="G5088" t="s">
        <v>28171</v>
      </c>
      <c r="H5088" t="s">
        <v>8122</v>
      </c>
      <c r="I5088" t="s">
        <v>23784</v>
      </c>
      <c r="J5088" t="s">
        <v>28534</v>
      </c>
      <c r="K5088" t="s">
        <v>28535</v>
      </c>
      <c r="L5088" t="s">
        <v>303</v>
      </c>
      <c r="M5088" t="s">
        <v>8752</v>
      </c>
    </row>
    <row r="5089" spans="1:13" x14ac:dyDescent="0.2">
      <c r="A5089" t="s">
        <v>20685</v>
      </c>
      <c r="B5089" t="s">
        <v>20686</v>
      </c>
      <c r="C5089" t="s">
        <v>28536</v>
      </c>
      <c r="D5089" t="s">
        <v>28137</v>
      </c>
      <c r="E5089" t="s">
        <v>1817</v>
      </c>
      <c r="F5089" t="s">
        <v>350</v>
      </c>
      <c r="G5089" t="s">
        <v>28537</v>
      </c>
      <c r="H5089" t="s">
        <v>28538</v>
      </c>
      <c r="I5089" t="s">
        <v>8129</v>
      </c>
      <c r="J5089" t="s">
        <v>28539</v>
      </c>
      <c r="K5089" t="s">
        <v>28540</v>
      </c>
      <c r="L5089" t="s">
        <v>303</v>
      </c>
      <c r="M5089" t="s">
        <v>5139</v>
      </c>
    </row>
    <row r="5090" spans="1:13" x14ac:dyDescent="0.2">
      <c r="A5090" t="s">
        <v>20685</v>
      </c>
      <c r="B5090" t="s">
        <v>20686</v>
      </c>
      <c r="C5090" t="s">
        <v>28541</v>
      </c>
      <c r="D5090" t="s">
        <v>28542</v>
      </c>
      <c r="E5090" t="s">
        <v>28543</v>
      </c>
      <c r="F5090" t="s">
        <v>28544</v>
      </c>
      <c r="H5090" t="s">
        <v>28545</v>
      </c>
      <c r="I5090" t="s">
        <v>23784</v>
      </c>
      <c r="J5090" t="s">
        <v>28546</v>
      </c>
      <c r="K5090" t="s">
        <v>28547</v>
      </c>
      <c r="L5090" t="s">
        <v>303</v>
      </c>
      <c r="M5090" t="s">
        <v>28548</v>
      </c>
    </row>
    <row r="5091" spans="1:13" x14ac:dyDescent="0.2">
      <c r="A5091" t="s">
        <v>20685</v>
      </c>
      <c r="B5091" t="s">
        <v>20686</v>
      </c>
      <c r="C5091" t="s">
        <v>28549</v>
      </c>
      <c r="D5091" t="s">
        <v>394</v>
      </c>
      <c r="F5091" t="s">
        <v>25086</v>
      </c>
      <c r="G5091" t="s">
        <v>28550</v>
      </c>
      <c r="H5091" t="s">
        <v>28551</v>
      </c>
      <c r="I5091" t="s">
        <v>8129</v>
      </c>
      <c r="J5091" t="s">
        <v>28552</v>
      </c>
      <c r="K5091" t="s">
        <v>28553</v>
      </c>
      <c r="L5091" t="s">
        <v>303</v>
      </c>
      <c r="M5091" t="s">
        <v>3817</v>
      </c>
    </row>
    <row r="5092" spans="1:13" x14ac:dyDescent="0.2">
      <c r="A5092" t="s">
        <v>20685</v>
      </c>
      <c r="B5092" t="s">
        <v>20686</v>
      </c>
      <c r="C5092" t="s">
        <v>28554</v>
      </c>
      <c r="D5092" t="s">
        <v>28555</v>
      </c>
      <c r="E5092" t="s">
        <v>28556</v>
      </c>
      <c r="F5092" t="s">
        <v>28557</v>
      </c>
      <c r="G5092" t="s">
        <v>28558</v>
      </c>
      <c r="H5092" t="s">
        <v>8129</v>
      </c>
      <c r="J5092" t="s">
        <v>28559</v>
      </c>
      <c r="K5092" t="s">
        <v>28560</v>
      </c>
      <c r="L5092" t="s">
        <v>303</v>
      </c>
      <c r="M5092" t="s">
        <v>12668</v>
      </c>
    </row>
    <row r="5093" spans="1:13" x14ac:dyDescent="0.2">
      <c r="A5093" t="s">
        <v>20685</v>
      </c>
      <c r="B5093" t="s">
        <v>20686</v>
      </c>
      <c r="C5093" t="s">
        <v>28561</v>
      </c>
      <c r="D5093" t="s">
        <v>28329</v>
      </c>
      <c r="F5093" t="s">
        <v>28562</v>
      </c>
      <c r="G5093" t="s">
        <v>28563</v>
      </c>
      <c r="H5093" t="s">
        <v>28332</v>
      </c>
      <c r="I5093" t="s">
        <v>21096</v>
      </c>
      <c r="J5093" t="s">
        <v>28564</v>
      </c>
      <c r="K5093" t="s">
        <v>28565</v>
      </c>
      <c r="L5093" t="s">
        <v>303</v>
      </c>
      <c r="M5093" t="s">
        <v>9568</v>
      </c>
    </row>
    <row r="5094" spans="1:13" x14ac:dyDescent="0.2">
      <c r="A5094" t="s">
        <v>20685</v>
      </c>
      <c r="B5094" t="s">
        <v>20686</v>
      </c>
      <c r="C5094" t="s">
        <v>28566</v>
      </c>
      <c r="D5094" t="s">
        <v>349</v>
      </c>
      <c r="E5094" t="s">
        <v>720</v>
      </c>
      <c r="F5094" t="s">
        <v>28567</v>
      </c>
      <c r="G5094" t="s">
        <v>28568</v>
      </c>
      <c r="H5094" t="s">
        <v>8122</v>
      </c>
      <c r="I5094" t="s">
        <v>23784</v>
      </c>
      <c r="J5094" t="s">
        <v>28569</v>
      </c>
      <c r="K5094" t="s">
        <v>28570</v>
      </c>
      <c r="L5094" t="s">
        <v>303</v>
      </c>
      <c r="M5094" t="s">
        <v>2172</v>
      </c>
    </row>
    <row r="5095" spans="1:13" x14ac:dyDescent="0.2">
      <c r="A5095" t="s">
        <v>20685</v>
      </c>
      <c r="B5095" t="s">
        <v>20686</v>
      </c>
      <c r="C5095" t="s">
        <v>28571</v>
      </c>
      <c r="D5095" t="s">
        <v>28572</v>
      </c>
      <c r="E5095" t="s">
        <v>4755</v>
      </c>
      <c r="F5095" t="s">
        <v>28573</v>
      </c>
      <c r="G5095" t="s">
        <v>28574</v>
      </c>
      <c r="H5095" t="s">
        <v>28176</v>
      </c>
      <c r="I5095" t="s">
        <v>23784</v>
      </c>
      <c r="J5095" t="s">
        <v>28575</v>
      </c>
      <c r="K5095" t="s">
        <v>28576</v>
      </c>
      <c r="L5095" t="s">
        <v>303</v>
      </c>
      <c r="M5095" t="s">
        <v>28577</v>
      </c>
    </row>
    <row r="5096" spans="1:13" x14ac:dyDescent="0.2">
      <c r="A5096" t="s">
        <v>20685</v>
      </c>
      <c r="B5096" t="s">
        <v>20686</v>
      </c>
      <c r="C5096" t="s">
        <v>28578</v>
      </c>
      <c r="D5096" t="s">
        <v>687</v>
      </c>
      <c r="E5096" t="s">
        <v>28579</v>
      </c>
      <c r="F5096" t="s">
        <v>28580</v>
      </c>
      <c r="G5096" t="s">
        <v>28581</v>
      </c>
      <c r="H5096" t="s">
        <v>18585</v>
      </c>
      <c r="I5096" t="s">
        <v>21096</v>
      </c>
      <c r="J5096" t="s">
        <v>28582</v>
      </c>
      <c r="K5096" t="s">
        <v>28583</v>
      </c>
      <c r="L5096" t="s">
        <v>303</v>
      </c>
      <c r="M5096" t="s">
        <v>28584</v>
      </c>
    </row>
    <row r="5097" spans="1:13" x14ac:dyDescent="0.2">
      <c r="A5097" t="s">
        <v>20685</v>
      </c>
      <c r="B5097" t="s">
        <v>20686</v>
      </c>
      <c r="C5097" t="s">
        <v>28585</v>
      </c>
      <c r="D5097" t="s">
        <v>28586</v>
      </c>
      <c r="E5097" t="s">
        <v>28587</v>
      </c>
      <c r="F5097" t="s">
        <v>28588</v>
      </c>
      <c r="G5097" t="s">
        <v>28589</v>
      </c>
      <c r="H5097" t="s">
        <v>8122</v>
      </c>
      <c r="J5097" t="s">
        <v>28590</v>
      </c>
      <c r="K5097" t="s">
        <v>302</v>
      </c>
      <c r="L5097" t="s">
        <v>303</v>
      </c>
      <c r="M5097" t="s">
        <v>2749</v>
      </c>
    </row>
    <row r="5098" spans="1:13" x14ac:dyDescent="0.2">
      <c r="A5098" t="s">
        <v>20685</v>
      </c>
      <c r="B5098" t="s">
        <v>20686</v>
      </c>
      <c r="C5098" t="s">
        <v>28591</v>
      </c>
      <c r="D5098" t="s">
        <v>564</v>
      </c>
      <c r="E5098" t="s">
        <v>296</v>
      </c>
      <c r="F5098" t="s">
        <v>28592</v>
      </c>
      <c r="G5098" t="s">
        <v>28593</v>
      </c>
      <c r="H5098" t="s">
        <v>17848</v>
      </c>
      <c r="I5098" t="s">
        <v>8122</v>
      </c>
      <c r="J5098" t="s">
        <v>28304</v>
      </c>
      <c r="K5098" t="s">
        <v>28594</v>
      </c>
      <c r="L5098" t="s">
        <v>303</v>
      </c>
      <c r="M5098" t="s">
        <v>28595</v>
      </c>
    </row>
    <row r="5099" spans="1:13" x14ac:dyDescent="0.2">
      <c r="A5099" t="s">
        <v>20685</v>
      </c>
      <c r="B5099" t="s">
        <v>20686</v>
      </c>
      <c r="C5099" t="s">
        <v>28596</v>
      </c>
      <c r="D5099" t="s">
        <v>513</v>
      </c>
      <c r="F5099" t="s">
        <v>28597</v>
      </c>
      <c r="H5099" t="s">
        <v>28598</v>
      </c>
      <c r="I5099" t="s">
        <v>23784</v>
      </c>
      <c r="J5099" t="s">
        <v>28599</v>
      </c>
      <c r="K5099" t="s">
        <v>28600</v>
      </c>
      <c r="L5099" t="s">
        <v>303</v>
      </c>
      <c r="M5099" t="s">
        <v>28601</v>
      </c>
    </row>
    <row r="5100" spans="1:13" x14ac:dyDescent="0.2">
      <c r="A5100" t="s">
        <v>20685</v>
      </c>
      <c r="B5100" t="s">
        <v>20686</v>
      </c>
      <c r="C5100" t="s">
        <v>28602</v>
      </c>
      <c r="D5100" t="s">
        <v>349</v>
      </c>
      <c r="E5100" t="s">
        <v>720</v>
      </c>
      <c r="F5100" t="s">
        <v>28603</v>
      </c>
      <c r="G5100" t="s">
        <v>28604</v>
      </c>
      <c r="H5100" t="s">
        <v>8122</v>
      </c>
      <c r="J5100" t="s">
        <v>28605</v>
      </c>
      <c r="K5100" t="s">
        <v>28606</v>
      </c>
      <c r="L5100" t="s">
        <v>303</v>
      </c>
      <c r="M5100" t="s">
        <v>4862</v>
      </c>
    </row>
    <row r="5101" spans="1:13" x14ac:dyDescent="0.2">
      <c r="A5101" t="s">
        <v>20685</v>
      </c>
      <c r="B5101" t="s">
        <v>20686</v>
      </c>
      <c r="C5101" t="s">
        <v>28607</v>
      </c>
      <c r="D5101" t="s">
        <v>28608</v>
      </c>
      <c r="F5101" t="s">
        <v>28609</v>
      </c>
      <c r="G5101" t="s">
        <v>28610</v>
      </c>
      <c r="H5101" t="s">
        <v>4642</v>
      </c>
      <c r="J5101" t="s">
        <v>28611</v>
      </c>
      <c r="K5101" t="s">
        <v>302</v>
      </c>
      <c r="L5101" t="s">
        <v>303</v>
      </c>
      <c r="M5101" t="s">
        <v>28612</v>
      </c>
    </row>
    <row r="5102" spans="1:13" x14ac:dyDescent="0.2">
      <c r="A5102" t="s">
        <v>20685</v>
      </c>
      <c r="B5102" t="s">
        <v>20686</v>
      </c>
      <c r="C5102" t="s">
        <v>28613</v>
      </c>
      <c r="D5102" t="s">
        <v>20986</v>
      </c>
      <c r="E5102" t="s">
        <v>28142</v>
      </c>
      <c r="F5102" t="s">
        <v>28614</v>
      </c>
      <c r="G5102" t="s">
        <v>28615</v>
      </c>
      <c r="H5102" t="s">
        <v>28616</v>
      </c>
      <c r="I5102" t="s">
        <v>21096</v>
      </c>
      <c r="J5102" t="s">
        <v>28617</v>
      </c>
      <c r="K5102" t="s">
        <v>28618</v>
      </c>
      <c r="L5102" t="s">
        <v>303</v>
      </c>
      <c r="M5102" t="s">
        <v>3212</v>
      </c>
    </row>
    <row r="5103" spans="1:13" x14ac:dyDescent="0.2">
      <c r="A5103" t="s">
        <v>20685</v>
      </c>
      <c r="B5103" t="s">
        <v>20686</v>
      </c>
      <c r="C5103" t="s">
        <v>28619</v>
      </c>
      <c r="D5103" t="s">
        <v>28620</v>
      </c>
      <c r="E5103" t="s">
        <v>7755</v>
      </c>
      <c r="F5103" t="s">
        <v>28621</v>
      </c>
      <c r="H5103" t="s">
        <v>8129</v>
      </c>
      <c r="J5103" t="s">
        <v>28622</v>
      </c>
      <c r="K5103" t="s">
        <v>28623</v>
      </c>
      <c r="L5103" t="s">
        <v>303</v>
      </c>
      <c r="M5103" t="s">
        <v>28624</v>
      </c>
    </row>
    <row r="5104" spans="1:13" x14ac:dyDescent="0.2">
      <c r="A5104" t="s">
        <v>20685</v>
      </c>
      <c r="B5104" t="s">
        <v>20686</v>
      </c>
      <c r="C5104" t="s">
        <v>28625</v>
      </c>
      <c r="D5104" t="s">
        <v>295</v>
      </c>
      <c r="E5104" t="s">
        <v>296</v>
      </c>
      <c r="F5104" t="s">
        <v>28626</v>
      </c>
      <c r="G5104" t="s">
        <v>28627</v>
      </c>
      <c r="H5104" t="s">
        <v>8122</v>
      </c>
      <c r="J5104" t="s">
        <v>28628</v>
      </c>
      <c r="K5104" t="s">
        <v>28629</v>
      </c>
      <c r="L5104" t="s">
        <v>303</v>
      </c>
      <c r="M5104" t="s">
        <v>3872</v>
      </c>
    </row>
    <row r="5105" spans="1:13" x14ac:dyDescent="0.2">
      <c r="A5105" t="s">
        <v>20685</v>
      </c>
      <c r="B5105" t="s">
        <v>20686</v>
      </c>
      <c r="C5105" t="s">
        <v>28630</v>
      </c>
      <c r="D5105" t="s">
        <v>564</v>
      </c>
      <c r="E5105" t="s">
        <v>296</v>
      </c>
      <c r="F5105" t="s">
        <v>28631</v>
      </c>
      <c r="G5105" t="s">
        <v>28632</v>
      </c>
      <c r="H5105" t="s">
        <v>28633</v>
      </c>
      <c r="I5105" t="s">
        <v>8122</v>
      </c>
      <c r="J5105" t="s">
        <v>28634</v>
      </c>
      <c r="K5105" t="s">
        <v>28635</v>
      </c>
      <c r="L5105" t="s">
        <v>303</v>
      </c>
      <c r="M5105" t="s">
        <v>1077</v>
      </c>
    </row>
    <row r="5106" spans="1:13" x14ac:dyDescent="0.2">
      <c r="A5106" t="s">
        <v>20685</v>
      </c>
      <c r="B5106" t="s">
        <v>20686</v>
      </c>
      <c r="C5106" t="s">
        <v>28636</v>
      </c>
      <c r="D5106" t="s">
        <v>401</v>
      </c>
      <c r="E5106" t="s">
        <v>402</v>
      </c>
      <c r="F5106" t="s">
        <v>28637</v>
      </c>
      <c r="G5106" t="s">
        <v>28227</v>
      </c>
      <c r="H5106" t="s">
        <v>8122</v>
      </c>
      <c r="J5106" t="s">
        <v>28638</v>
      </c>
      <c r="K5106" t="s">
        <v>28639</v>
      </c>
      <c r="L5106" t="s">
        <v>303</v>
      </c>
      <c r="M5106" t="s">
        <v>24713</v>
      </c>
    </row>
    <row r="5107" spans="1:13" x14ac:dyDescent="0.2">
      <c r="A5107" t="s">
        <v>20685</v>
      </c>
      <c r="B5107" t="s">
        <v>20686</v>
      </c>
      <c r="C5107" t="s">
        <v>28640</v>
      </c>
      <c r="D5107" t="s">
        <v>28137</v>
      </c>
      <c r="E5107" t="s">
        <v>1817</v>
      </c>
      <c r="F5107" t="s">
        <v>28641</v>
      </c>
      <c r="G5107" t="s">
        <v>28642</v>
      </c>
      <c r="H5107" t="s">
        <v>28598</v>
      </c>
      <c r="I5107" t="s">
        <v>23784</v>
      </c>
      <c r="J5107" t="s">
        <v>28643</v>
      </c>
      <c r="K5107" t="s">
        <v>28644</v>
      </c>
      <c r="L5107" t="s">
        <v>303</v>
      </c>
      <c r="M5107" t="s">
        <v>422</v>
      </c>
    </row>
    <row r="5108" spans="1:13" x14ac:dyDescent="0.2">
      <c r="A5108" t="s">
        <v>20685</v>
      </c>
      <c r="B5108" t="s">
        <v>20686</v>
      </c>
      <c r="C5108" t="s">
        <v>28645</v>
      </c>
      <c r="D5108" t="s">
        <v>349</v>
      </c>
      <c r="E5108" t="s">
        <v>476</v>
      </c>
      <c r="F5108" t="s">
        <v>28646</v>
      </c>
      <c r="H5108" t="s">
        <v>8129</v>
      </c>
      <c r="J5108" t="s">
        <v>28647</v>
      </c>
      <c r="K5108" t="s">
        <v>28648</v>
      </c>
      <c r="L5108" t="s">
        <v>303</v>
      </c>
      <c r="M5108" t="s">
        <v>25899</v>
      </c>
    </row>
    <row r="5109" spans="1:13" x14ac:dyDescent="0.2">
      <c r="A5109" t="s">
        <v>20685</v>
      </c>
      <c r="B5109" t="s">
        <v>20686</v>
      </c>
      <c r="C5109" t="s">
        <v>28649</v>
      </c>
      <c r="D5109" t="s">
        <v>28650</v>
      </c>
      <c r="E5109" t="s">
        <v>15833</v>
      </c>
      <c r="F5109" t="s">
        <v>28651</v>
      </c>
      <c r="G5109" t="s">
        <v>28652</v>
      </c>
      <c r="H5109" t="s">
        <v>8122</v>
      </c>
      <c r="J5109" t="s">
        <v>28653</v>
      </c>
      <c r="K5109" t="s">
        <v>302</v>
      </c>
      <c r="L5109" t="s">
        <v>303</v>
      </c>
      <c r="M5109" t="s">
        <v>20453</v>
      </c>
    </row>
    <row r="5110" spans="1:13" x14ac:dyDescent="0.2">
      <c r="A5110" t="s">
        <v>20685</v>
      </c>
      <c r="B5110" t="s">
        <v>20686</v>
      </c>
      <c r="C5110" t="s">
        <v>28654</v>
      </c>
      <c r="D5110" t="s">
        <v>28137</v>
      </c>
      <c r="E5110" t="s">
        <v>1817</v>
      </c>
      <c r="F5110" t="s">
        <v>28655</v>
      </c>
      <c r="H5110" t="s">
        <v>28237</v>
      </c>
      <c r="I5110" t="s">
        <v>21096</v>
      </c>
      <c r="J5110" t="s">
        <v>28656</v>
      </c>
      <c r="K5110" t="s">
        <v>28657</v>
      </c>
      <c r="L5110" t="s">
        <v>303</v>
      </c>
      <c r="M5110" t="s">
        <v>2749</v>
      </c>
    </row>
    <row r="5111" spans="1:13" x14ac:dyDescent="0.2">
      <c r="A5111" t="s">
        <v>20685</v>
      </c>
      <c r="B5111" t="s">
        <v>20686</v>
      </c>
      <c r="C5111" t="s">
        <v>28658</v>
      </c>
      <c r="D5111" t="s">
        <v>28137</v>
      </c>
      <c r="E5111" t="s">
        <v>1817</v>
      </c>
      <c r="F5111" t="s">
        <v>28659</v>
      </c>
      <c r="G5111" t="s">
        <v>28660</v>
      </c>
      <c r="J5111" t="s">
        <v>28661</v>
      </c>
      <c r="K5111" t="s">
        <v>28199</v>
      </c>
      <c r="L5111" t="s">
        <v>303</v>
      </c>
      <c r="M5111" t="s">
        <v>3539</v>
      </c>
    </row>
    <row r="5112" spans="1:13" x14ac:dyDescent="0.2">
      <c r="A5112" t="s">
        <v>20685</v>
      </c>
      <c r="B5112" t="s">
        <v>20686</v>
      </c>
      <c r="C5112" t="s">
        <v>28662</v>
      </c>
      <c r="D5112" t="s">
        <v>349</v>
      </c>
      <c r="F5112" t="s">
        <v>1137</v>
      </c>
      <c r="G5112" t="s">
        <v>28663</v>
      </c>
      <c r="H5112" t="s">
        <v>28446</v>
      </c>
      <c r="I5112" t="s">
        <v>8122</v>
      </c>
      <c r="J5112" t="s">
        <v>28664</v>
      </c>
      <c r="K5112" t="s">
        <v>28665</v>
      </c>
      <c r="L5112" t="s">
        <v>303</v>
      </c>
      <c r="M5112" t="s">
        <v>20518</v>
      </c>
    </row>
    <row r="5113" spans="1:13" x14ac:dyDescent="0.2">
      <c r="A5113" t="s">
        <v>20685</v>
      </c>
      <c r="B5113" t="s">
        <v>20686</v>
      </c>
      <c r="C5113" t="s">
        <v>28666</v>
      </c>
      <c r="D5113" t="s">
        <v>564</v>
      </c>
      <c r="E5113" t="s">
        <v>296</v>
      </c>
      <c r="F5113" t="s">
        <v>2076</v>
      </c>
      <c r="G5113" t="s">
        <v>28667</v>
      </c>
      <c r="H5113" t="s">
        <v>28668</v>
      </c>
      <c r="I5113" t="s">
        <v>23784</v>
      </c>
      <c r="J5113" t="s">
        <v>28669</v>
      </c>
      <c r="K5113" t="s">
        <v>28670</v>
      </c>
      <c r="L5113" t="s">
        <v>303</v>
      </c>
      <c r="M5113" t="s">
        <v>1077</v>
      </c>
    </row>
    <row r="5114" spans="1:13" x14ac:dyDescent="0.2">
      <c r="A5114" t="s">
        <v>20685</v>
      </c>
      <c r="B5114" t="s">
        <v>20686</v>
      </c>
      <c r="C5114" t="s">
        <v>28671</v>
      </c>
      <c r="D5114" t="s">
        <v>394</v>
      </c>
      <c r="E5114" t="s">
        <v>395</v>
      </c>
      <c r="F5114" t="s">
        <v>28672</v>
      </c>
      <c r="H5114" t="s">
        <v>28176</v>
      </c>
      <c r="I5114" t="s">
        <v>23784</v>
      </c>
      <c r="J5114" t="s">
        <v>28673</v>
      </c>
      <c r="K5114" t="s">
        <v>28674</v>
      </c>
      <c r="L5114" t="s">
        <v>303</v>
      </c>
      <c r="M5114" t="s">
        <v>28675</v>
      </c>
    </row>
    <row r="5115" spans="1:13" x14ac:dyDescent="0.2">
      <c r="A5115" t="s">
        <v>20685</v>
      </c>
      <c r="B5115" t="s">
        <v>20686</v>
      </c>
      <c r="C5115" t="s">
        <v>28676</v>
      </c>
      <c r="D5115" t="s">
        <v>28677</v>
      </c>
      <c r="F5115" t="s">
        <v>28678</v>
      </c>
      <c r="G5115" t="s">
        <v>28679</v>
      </c>
      <c r="H5115" t="s">
        <v>24154</v>
      </c>
      <c r="I5115" t="s">
        <v>23784</v>
      </c>
      <c r="J5115" t="s">
        <v>28680</v>
      </c>
      <c r="K5115" t="s">
        <v>302</v>
      </c>
      <c r="L5115" t="s">
        <v>120</v>
      </c>
      <c r="M5115" t="s">
        <v>28681</v>
      </c>
    </row>
    <row r="5116" spans="1:13" x14ac:dyDescent="0.2">
      <c r="A5116" t="s">
        <v>20685</v>
      </c>
      <c r="B5116" t="s">
        <v>20686</v>
      </c>
      <c r="C5116" t="s">
        <v>28682</v>
      </c>
      <c r="D5116" t="s">
        <v>21081</v>
      </c>
      <c r="F5116" t="s">
        <v>28683</v>
      </c>
      <c r="G5116" t="s">
        <v>28684</v>
      </c>
      <c r="H5116" t="s">
        <v>28685</v>
      </c>
      <c r="I5116" t="s">
        <v>21096</v>
      </c>
      <c r="J5116" t="s">
        <v>28686</v>
      </c>
      <c r="K5116" t="s">
        <v>28687</v>
      </c>
      <c r="L5116" t="s">
        <v>303</v>
      </c>
      <c r="M5116" t="s">
        <v>1799</v>
      </c>
    </row>
    <row r="5117" spans="1:13" x14ac:dyDescent="0.2">
      <c r="A5117" t="s">
        <v>20685</v>
      </c>
      <c r="B5117" t="s">
        <v>20686</v>
      </c>
      <c r="C5117" t="s">
        <v>28688</v>
      </c>
      <c r="D5117" t="s">
        <v>349</v>
      </c>
      <c r="E5117" t="s">
        <v>476</v>
      </c>
      <c r="F5117" t="s">
        <v>23661</v>
      </c>
      <c r="G5117" t="s">
        <v>28689</v>
      </c>
      <c r="H5117" t="s">
        <v>8129</v>
      </c>
      <c r="J5117" t="s">
        <v>28690</v>
      </c>
      <c r="K5117" t="s">
        <v>28691</v>
      </c>
      <c r="L5117" t="s">
        <v>303</v>
      </c>
      <c r="M5117" t="s">
        <v>422</v>
      </c>
    </row>
    <row r="5118" spans="1:13" x14ac:dyDescent="0.2">
      <c r="A5118" t="s">
        <v>20685</v>
      </c>
      <c r="B5118" t="s">
        <v>20686</v>
      </c>
      <c r="C5118" t="s">
        <v>28692</v>
      </c>
      <c r="D5118" t="s">
        <v>28137</v>
      </c>
      <c r="E5118" t="s">
        <v>1817</v>
      </c>
      <c r="F5118" t="s">
        <v>28693</v>
      </c>
      <c r="H5118" t="s">
        <v>28694</v>
      </c>
      <c r="I5118" t="s">
        <v>21096</v>
      </c>
      <c r="J5118" t="s">
        <v>28695</v>
      </c>
      <c r="K5118" t="s">
        <v>28696</v>
      </c>
      <c r="L5118" t="s">
        <v>303</v>
      </c>
      <c r="M5118" t="s">
        <v>422</v>
      </c>
    </row>
    <row r="5119" spans="1:13" x14ac:dyDescent="0.2">
      <c r="A5119" t="s">
        <v>20685</v>
      </c>
      <c r="B5119" t="s">
        <v>20686</v>
      </c>
      <c r="C5119" t="s">
        <v>28697</v>
      </c>
      <c r="D5119" t="s">
        <v>394</v>
      </c>
      <c r="E5119" t="s">
        <v>3638</v>
      </c>
      <c r="F5119" t="s">
        <v>28698</v>
      </c>
      <c r="H5119" t="s">
        <v>18585</v>
      </c>
      <c r="I5119" t="s">
        <v>21096</v>
      </c>
      <c r="J5119" t="s">
        <v>28699</v>
      </c>
      <c r="K5119" t="s">
        <v>28700</v>
      </c>
      <c r="L5119" t="s">
        <v>303</v>
      </c>
      <c r="M5119" t="s">
        <v>19127</v>
      </c>
    </row>
    <row r="5120" spans="1:13" x14ac:dyDescent="0.2">
      <c r="A5120" t="s">
        <v>20685</v>
      </c>
      <c r="B5120" t="s">
        <v>20686</v>
      </c>
      <c r="C5120" t="s">
        <v>28701</v>
      </c>
      <c r="D5120" t="s">
        <v>349</v>
      </c>
      <c r="E5120" t="s">
        <v>476</v>
      </c>
      <c r="F5120" t="s">
        <v>28702</v>
      </c>
      <c r="G5120" t="s">
        <v>28332</v>
      </c>
      <c r="I5120" t="s">
        <v>21096</v>
      </c>
      <c r="J5120" t="s">
        <v>28703</v>
      </c>
      <c r="K5120" t="s">
        <v>28704</v>
      </c>
      <c r="L5120" t="s">
        <v>303</v>
      </c>
      <c r="M5120" t="s">
        <v>422</v>
      </c>
    </row>
    <row r="5121" spans="1:13" x14ac:dyDescent="0.2">
      <c r="A5121" t="s">
        <v>20685</v>
      </c>
      <c r="B5121" t="s">
        <v>20686</v>
      </c>
      <c r="C5121" t="s">
        <v>28705</v>
      </c>
      <c r="D5121" t="s">
        <v>492</v>
      </c>
      <c r="E5121" t="s">
        <v>493</v>
      </c>
      <c r="F5121" t="s">
        <v>28706</v>
      </c>
      <c r="H5121" t="s">
        <v>28176</v>
      </c>
      <c r="I5121" t="s">
        <v>23784</v>
      </c>
      <c r="J5121" t="s">
        <v>28707</v>
      </c>
      <c r="K5121" t="s">
        <v>28708</v>
      </c>
      <c r="L5121" t="s">
        <v>303</v>
      </c>
      <c r="M5121" t="s">
        <v>12993</v>
      </c>
    </row>
    <row r="5122" spans="1:13" x14ac:dyDescent="0.2">
      <c r="A5122" t="s">
        <v>20685</v>
      </c>
      <c r="B5122" t="s">
        <v>20686</v>
      </c>
      <c r="C5122" t="s">
        <v>28709</v>
      </c>
      <c r="D5122" t="s">
        <v>28710</v>
      </c>
      <c r="E5122" t="s">
        <v>28711</v>
      </c>
      <c r="F5122" t="s">
        <v>20787</v>
      </c>
      <c r="G5122" t="s">
        <v>28712</v>
      </c>
      <c r="H5122" t="s">
        <v>28713</v>
      </c>
      <c r="I5122" t="s">
        <v>8122</v>
      </c>
      <c r="J5122" t="s">
        <v>28714</v>
      </c>
      <c r="K5122" t="s">
        <v>28715</v>
      </c>
      <c r="L5122" t="s">
        <v>303</v>
      </c>
      <c r="M5122" t="s">
        <v>2497</v>
      </c>
    </row>
    <row r="5123" spans="1:13" x14ac:dyDescent="0.2">
      <c r="A5123" t="s">
        <v>20685</v>
      </c>
      <c r="B5123" t="s">
        <v>20686</v>
      </c>
      <c r="C5123" t="s">
        <v>28716</v>
      </c>
      <c r="D5123" t="s">
        <v>28137</v>
      </c>
      <c r="E5123" t="s">
        <v>1817</v>
      </c>
      <c r="F5123" t="s">
        <v>28717</v>
      </c>
      <c r="G5123" t="s">
        <v>25571</v>
      </c>
      <c r="H5123" t="s">
        <v>8122</v>
      </c>
      <c r="J5123" t="s">
        <v>28310</v>
      </c>
      <c r="K5123" t="s">
        <v>302</v>
      </c>
      <c r="L5123" t="s">
        <v>303</v>
      </c>
      <c r="M5123" t="s">
        <v>6330</v>
      </c>
    </row>
    <row r="5124" spans="1:13" x14ac:dyDescent="0.2">
      <c r="A5124" t="s">
        <v>20685</v>
      </c>
      <c r="B5124" t="s">
        <v>20686</v>
      </c>
      <c r="C5124" t="s">
        <v>28718</v>
      </c>
      <c r="D5124" t="s">
        <v>28719</v>
      </c>
      <c r="E5124" t="s">
        <v>28720</v>
      </c>
      <c r="F5124" t="s">
        <v>28721</v>
      </c>
      <c r="G5124" t="s">
        <v>8122</v>
      </c>
      <c r="J5124" t="s">
        <v>28722</v>
      </c>
      <c r="K5124" t="s">
        <v>28723</v>
      </c>
      <c r="L5124" t="s">
        <v>303</v>
      </c>
      <c r="M5124" t="s">
        <v>7579</v>
      </c>
    </row>
    <row r="5125" spans="1:13" x14ac:dyDescent="0.2">
      <c r="A5125" t="s">
        <v>20685</v>
      </c>
      <c r="B5125" t="s">
        <v>20686</v>
      </c>
      <c r="C5125" t="s">
        <v>28724</v>
      </c>
      <c r="D5125" t="s">
        <v>28137</v>
      </c>
      <c r="E5125" t="s">
        <v>1817</v>
      </c>
      <c r="F5125" t="s">
        <v>28725</v>
      </c>
      <c r="G5125" t="s">
        <v>28325</v>
      </c>
      <c r="H5125" t="s">
        <v>8122</v>
      </c>
      <c r="J5125" t="s">
        <v>28326</v>
      </c>
      <c r="K5125" t="s">
        <v>28726</v>
      </c>
      <c r="L5125" t="s">
        <v>303</v>
      </c>
      <c r="M5125" t="s">
        <v>5567</v>
      </c>
    </row>
    <row r="5126" spans="1:13" x14ac:dyDescent="0.2">
      <c r="A5126" t="s">
        <v>20685</v>
      </c>
      <c r="B5126" t="s">
        <v>20686</v>
      </c>
      <c r="C5126" t="s">
        <v>28727</v>
      </c>
      <c r="D5126" t="s">
        <v>572</v>
      </c>
      <c r="E5126" t="s">
        <v>573</v>
      </c>
      <c r="F5126" t="s">
        <v>28728</v>
      </c>
      <c r="G5126" t="s">
        <v>28729</v>
      </c>
      <c r="H5126" t="s">
        <v>28730</v>
      </c>
      <c r="I5126" t="s">
        <v>21096</v>
      </c>
      <c r="J5126" t="s">
        <v>28731</v>
      </c>
      <c r="K5126" t="s">
        <v>28732</v>
      </c>
      <c r="L5126" t="s">
        <v>303</v>
      </c>
      <c r="M5126" t="s">
        <v>5402</v>
      </c>
    </row>
    <row r="5127" spans="1:13" x14ac:dyDescent="0.2">
      <c r="A5127" t="s">
        <v>20685</v>
      </c>
      <c r="B5127" t="s">
        <v>20686</v>
      </c>
      <c r="C5127" t="s">
        <v>28733</v>
      </c>
      <c r="D5127" t="s">
        <v>28734</v>
      </c>
      <c r="E5127" t="s">
        <v>28735</v>
      </c>
      <c r="F5127" t="s">
        <v>28736</v>
      </c>
      <c r="G5127" t="s">
        <v>28148</v>
      </c>
      <c r="H5127" t="s">
        <v>8122</v>
      </c>
      <c r="I5127" t="s">
        <v>23784</v>
      </c>
      <c r="J5127" t="s">
        <v>28737</v>
      </c>
      <c r="K5127" t="s">
        <v>28738</v>
      </c>
      <c r="L5127" t="s">
        <v>303</v>
      </c>
      <c r="M5127" t="s">
        <v>28739</v>
      </c>
    </row>
    <row r="5128" spans="1:13" x14ac:dyDescent="0.2">
      <c r="A5128" t="s">
        <v>20685</v>
      </c>
      <c r="B5128" t="s">
        <v>20686</v>
      </c>
      <c r="C5128" t="s">
        <v>28740</v>
      </c>
      <c r="D5128" t="s">
        <v>492</v>
      </c>
      <c r="E5128" t="s">
        <v>493</v>
      </c>
      <c r="F5128" t="s">
        <v>28741</v>
      </c>
      <c r="H5128" t="s">
        <v>28176</v>
      </c>
      <c r="I5128" t="s">
        <v>23784</v>
      </c>
      <c r="J5128" t="s">
        <v>28742</v>
      </c>
      <c r="K5128" t="s">
        <v>28743</v>
      </c>
      <c r="L5128" t="s">
        <v>303</v>
      </c>
      <c r="M5128" t="s">
        <v>12993</v>
      </c>
    </row>
    <row r="5129" spans="1:13" x14ac:dyDescent="0.2">
      <c r="A5129" t="s">
        <v>20685</v>
      </c>
      <c r="B5129" t="s">
        <v>20686</v>
      </c>
      <c r="C5129" t="s">
        <v>28744</v>
      </c>
      <c r="D5129" t="s">
        <v>28137</v>
      </c>
      <c r="E5129" t="s">
        <v>1817</v>
      </c>
      <c r="F5129" t="s">
        <v>28745</v>
      </c>
      <c r="H5129" t="s">
        <v>24154</v>
      </c>
      <c r="I5129" t="s">
        <v>23784</v>
      </c>
      <c r="J5129" t="s">
        <v>28746</v>
      </c>
      <c r="K5129" t="s">
        <v>28747</v>
      </c>
      <c r="L5129" t="s">
        <v>303</v>
      </c>
      <c r="M5129" t="s">
        <v>422</v>
      </c>
    </row>
    <row r="5130" spans="1:13" x14ac:dyDescent="0.2">
      <c r="A5130" t="s">
        <v>20685</v>
      </c>
      <c r="B5130" t="s">
        <v>20686</v>
      </c>
      <c r="C5130" t="s">
        <v>28748</v>
      </c>
      <c r="D5130" t="s">
        <v>21229</v>
      </c>
      <c r="E5130" t="s">
        <v>28142</v>
      </c>
      <c r="F5130" t="s">
        <v>28749</v>
      </c>
      <c r="G5130" t="s">
        <v>18585</v>
      </c>
      <c r="H5130" t="s">
        <v>21096</v>
      </c>
      <c r="J5130" t="s">
        <v>28750</v>
      </c>
      <c r="K5130" t="s">
        <v>28751</v>
      </c>
      <c r="L5130" t="s">
        <v>303</v>
      </c>
      <c r="M5130" t="s">
        <v>8146</v>
      </c>
    </row>
    <row r="5131" spans="1:13" x14ac:dyDescent="0.2">
      <c r="A5131" t="s">
        <v>20685</v>
      </c>
      <c r="B5131" t="s">
        <v>20686</v>
      </c>
      <c r="C5131" t="s">
        <v>28752</v>
      </c>
      <c r="D5131" t="s">
        <v>28753</v>
      </c>
      <c r="E5131" t="s">
        <v>28754</v>
      </c>
      <c r="F5131" t="s">
        <v>28755</v>
      </c>
      <c r="G5131" t="s">
        <v>8122</v>
      </c>
      <c r="J5131" t="s">
        <v>28756</v>
      </c>
      <c r="K5131" t="s">
        <v>28757</v>
      </c>
      <c r="L5131" t="s">
        <v>303</v>
      </c>
      <c r="M5131" t="s">
        <v>11845</v>
      </c>
    </row>
    <row r="5132" spans="1:13" x14ac:dyDescent="0.2">
      <c r="A5132" t="s">
        <v>20685</v>
      </c>
      <c r="B5132" t="s">
        <v>20686</v>
      </c>
      <c r="C5132" t="s">
        <v>28758</v>
      </c>
      <c r="D5132" t="s">
        <v>28137</v>
      </c>
      <c r="E5132" t="s">
        <v>1817</v>
      </c>
      <c r="F5132" t="s">
        <v>28759</v>
      </c>
      <c r="H5132" t="s">
        <v>28237</v>
      </c>
      <c r="I5132" t="s">
        <v>21096</v>
      </c>
      <c r="J5132" t="s">
        <v>28760</v>
      </c>
      <c r="K5132" t="s">
        <v>28761</v>
      </c>
      <c r="L5132" t="s">
        <v>303</v>
      </c>
      <c r="M5132" t="s">
        <v>9568</v>
      </c>
    </row>
    <row r="5133" spans="1:13" x14ac:dyDescent="0.2">
      <c r="A5133" t="s">
        <v>20685</v>
      </c>
      <c r="B5133" t="s">
        <v>20686</v>
      </c>
      <c r="C5133" t="s">
        <v>28762</v>
      </c>
      <c r="D5133" t="s">
        <v>28763</v>
      </c>
      <c r="E5133" t="s">
        <v>28764</v>
      </c>
      <c r="F5133" t="s">
        <v>28765</v>
      </c>
      <c r="H5133" t="s">
        <v>28160</v>
      </c>
      <c r="I5133" t="s">
        <v>8129</v>
      </c>
      <c r="J5133" t="s">
        <v>28766</v>
      </c>
      <c r="K5133" t="s">
        <v>28767</v>
      </c>
      <c r="L5133" t="s">
        <v>303</v>
      </c>
      <c r="M5133" t="s">
        <v>3966</v>
      </c>
    </row>
    <row r="5134" spans="1:13" x14ac:dyDescent="0.2">
      <c r="A5134" t="s">
        <v>20685</v>
      </c>
      <c r="B5134" t="s">
        <v>20686</v>
      </c>
      <c r="C5134" t="s">
        <v>28768</v>
      </c>
      <c r="D5134" t="s">
        <v>5936</v>
      </c>
      <c r="E5134" t="s">
        <v>6848</v>
      </c>
      <c r="F5134" t="s">
        <v>28769</v>
      </c>
      <c r="G5134" t="s">
        <v>28139</v>
      </c>
      <c r="H5134" t="s">
        <v>8122</v>
      </c>
      <c r="I5134" t="s">
        <v>23784</v>
      </c>
      <c r="J5134" t="s">
        <v>28770</v>
      </c>
      <c r="K5134" t="s">
        <v>302</v>
      </c>
      <c r="L5134" t="s">
        <v>303</v>
      </c>
      <c r="M5134" t="s">
        <v>28771</v>
      </c>
    </row>
    <row r="5135" spans="1:13" x14ac:dyDescent="0.2">
      <c r="A5135" t="s">
        <v>20685</v>
      </c>
      <c r="B5135" t="s">
        <v>20686</v>
      </c>
      <c r="C5135" t="s">
        <v>28772</v>
      </c>
      <c r="D5135" t="s">
        <v>572</v>
      </c>
      <c r="E5135" t="s">
        <v>573</v>
      </c>
      <c r="F5135" t="s">
        <v>28773</v>
      </c>
      <c r="G5135" t="s">
        <v>28493</v>
      </c>
      <c r="H5135" t="s">
        <v>18585</v>
      </c>
      <c r="I5135" t="s">
        <v>21096</v>
      </c>
      <c r="J5135" t="s">
        <v>28774</v>
      </c>
      <c r="K5135" t="s">
        <v>28775</v>
      </c>
      <c r="L5135" t="s">
        <v>303</v>
      </c>
      <c r="M5135" t="s">
        <v>3883</v>
      </c>
    </row>
    <row r="5136" spans="1:13" x14ac:dyDescent="0.2">
      <c r="A5136" t="s">
        <v>20685</v>
      </c>
      <c r="B5136" t="s">
        <v>20686</v>
      </c>
      <c r="C5136" t="s">
        <v>28776</v>
      </c>
      <c r="D5136" t="s">
        <v>20986</v>
      </c>
      <c r="E5136" t="s">
        <v>28142</v>
      </c>
      <c r="F5136" t="s">
        <v>28777</v>
      </c>
      <c r="G5136" t="s">
        <v>28778</v>
      </c>
      <c r="H5136" t="s">
        <v>18585</v>
      </c>
      <c r="I5136" t="s">
        <v>21096</v>
      </c>
      <c r="J5136" t="s">
        <v>28779</v>
      </c>
      <c r="K5136" t="s">
        <v>28780</v>
      </c>
      <c r="L5136" t="s">
        <v>303</v>
      </c>
      <c r="M5136" t="s">
        <v>422</v>
      </c>
    </row>
    <row r="5137" spans="1:13" x14ac:dyDescent="0.2">
      <c r="A5137" t="s">
        <v>20685</v>
      </c>
      <c r="B5137" t="s">
        <v>20686</v>
      </c>
      <c r="C5137" t="s">
        <v>28781</v>
      </c>
      <c r="D5137" t="s">
        <v>349</v>
      </c>
      <c r="F5137" t="s">
        <v>28782</v>
      </c>
      <c r="G5137" t="s">
        <v>28446</v>
      </c>
      <c r="H5137" t="s">
        <v>8122</v>
      </c>
      <c r="J5137" t="s">
        <v>28783</v>
      </c>
      <c r="K5137" t="s">
        <v>28784</v>
      </c>
      <c r="L5137" t="s">
        <v>303</v>
      </c>
      <c r="M5137" t="s">
        <v>422</v>
      </c>
    </row>
    <row r="5138" spans="1:13" x14ac:dyDescent="0.2">
      <c r="A5138" t="s">
        <v>20685</v>
      </c>
      <c r="B5138" t="s">
        <v>20686</v>
      </c>
      <c r="C5138" t="s">
        <v>28785</v>
      </c>
      <c r="D5138" t="s">
        <v>28786</v>
      </c>
      <c r="F5138" t="s">
        <v>28787</v>
      </c>
      <c r="G5138" t="s">
        <v>28788</v>
      </c>
      <c r="H5138" t="s">
        <v>28694</v>
      </c>
      <c r="I5138" t="s">
        <v>21096</v>
      </c>
      <c r="J5138" t="s">
        <v>28789</v>
      </c>
      <c r="K5138" t="s">
        <v>28790</v>
      </c>
      <c r="L5138" t="s">
        <v>303</v>
      </c>
      <c r="M5138" t="s">
        <v>4987</v>
      </c>
    </row>
    <row r="5139" spans="1:13" x14ac:dyDescent="0.2">
      <c r="A5139" t="s">
        <v>20685</v>
      </c>
      <c r="B5139" t="s">
        <v>20686</v>
      </c>
      <c r="C5139" t="s">
        <v>28791</v>
      </c>
      <c r="D5139" t="s">
        <v>28792</v>
      </c>
      <c r="E5139" t="s">
        <v>28793</v>
      </c>
      <c r="F5139" t="s">
        <v>28794</v>
      </c>
      <c r="G5139" t="s">
        <v>28795</v>
      </c>
      <c r="H5139" t="s">
        <v>28796</v>
      </c>
      <c r="I5139" t="s">
        <v>8122</v>
      </c>
      <c r="J5139" t="s">
        <v>28797</v>
      </c>
      <c r="K5139" t="s">
        <v>302</v>
      </c>
      <c r="L5139" t="s">
        <v>303</v>
      </c>
      <c r="M5139" t="s">
        <v>28798</v>
      </c>
    </row>
    <row r="5140" spans="1:13" x14ac:dyDescent="0.2">
      <c r="A5140" t="s">
        <v>20685</v>
      </c>
      <c r="B5140" t="s">
        <v>20686</v>
      </c>
      <c r="C5140" t="s">
        <v>28799</v>
      </c>
      <c r="D5140" t="s">
        <v>20986</v>
      </c>
      <c r="E5140" t="s">
        <v>28142</v>
      </c>
      <c r="F5140" t="s">
        <v>28800</v>
      </c>
      <c r="G5140" t="s">
        <v>18585</v>
      </c>
      <c r="H5140" t="s">
        <v>21096</v>
      </c>
      <c r="J5140" t="s">
        <v>28801</v>
      </c>
      <c r="K5140" t="s">
        <v>28802</v>
      </c>
      <c r="L5140" t="s">
        <v>303</v>
      </c>
      <c r="M5140" t="s">
        <v>3684</v>
      </c>
    </row>
    <row r="5141" spans="1:13" x14ac:dyDescent="0.2">
      <c r="A5141" t="s">
        <v>20685</v>
      </c>
      <c r="B5141" t="s">
        <v>20686</v>
      </c>
      <c r="C5141" t="s">
        <v>28803</v>
      </c>
      <c r="D5141" t="s">
        <v>28804</v>
      </c>
      <c r="E5141" t="s">
        <v>28805</v>
      </c>
      <c r="F5141" t="s">
        <v>28806</v>
      </c>
      <c r="G5141" t="s">
        <v>28807</v>
      </c>
      <c r="H5141" t="s">
        <v>28689</v>
      </c>
      <c r="I5141" t="s">
        <v>21096</v>
      </c>
      <c r="J5141" t="s">
        <v>28808</v>
      </c>
      <c r="K5141" t="s">
        <v>28809</v>
      </c>
      <c r="L5141" t="s">
        <v>303</v>
      </c>
      <c r="M5141" t="s">
        <v>14102</v>
      </c>
    </row>
    <row r="5142" spans="1:13" x14ac:dyDescent="0.2">
      <c r="A5142" t="s">
        <v>20685</v>
      </c>
      <c r="B5142" t="s">
        <v>20686</v>
      </c>
      <c r="C5142" t="s">
        <v>28810</v>
      </c>
      <c r="D5142" t="s">
        <v>349</v>
      </c>
      <c r="E5142" t="s">
        <v>720</v>
      </c>
      <c r="F5142" t="s">
        <v>28811</v>
      </c>
      <c r="G5142" t="s">
        <v>28812</v>
      </c>
      <c r="H5142" t="s">
        <v>8122</v>
      </c>
      <c r="I5142" t="s">
        <v>23784</v>
      </c>
      <c r="J5142" t="s">
        <v>28813</v>
      </c>
      <c r="K5142" t="s">
        <v>28814</v>
      </c>
      <c r="L5142" t="s">
        <v>303</v>
      </c>
      <c r="M5142" t="s">
        <v>7336</v>
      </c>
    </row>
    <row r="5143" spans="1:13" x14ac:dyDescent="0.2">
      <c r="A5143" t="s">
        <v>20685</v>
      </c>
      <c r="B5143" t="s">
        <v>20686</v>
      </c>
      <c r="C5143" t="s">
        <v>28815</v>
      </c>
      <c r="D5143" t="s">
        <v>349</v>
      </c>
      <c r="E5143" t="s">
        <v>720</v>
      </c>
      <c r="F5143" t="s">
        <v>28816</v>
      </c>
      <c r="G5143" t="s">
        <v>28171</v>
      </c>
      <c r="H5143" t="s">
        <v>8122</v>
      </c>
      <c r="J5143" t="s">
        <v>28817</v>
      </c>
      <c r="K5143" t="s">
        <v>28818</v>
      </c>
      <c r="L5143" t="s">
        <v>303</v>
      </c>
      <c r="M5143" t="s">
        <v>4862</v>
      </c>
    </row>
    <row r="5144" spans="1:13" x14ac:dyDescent="0.2">
      <c r="A5144" t="s">
        <v>20685</v>
      </c>
      <c r="B5144" t="s">
        <v>20686</v>
      </c>
      <c r="C5144" t="s">
        <v>28819</v>
      </c>
      <c r="D5144" t="s">
        <v>492</v>
      </c>
      <c r="E5144" t="s">
        <v>493</v>
      </c>
      <c r="F5144" t="s">
        <v>28820</v>
      </c>
      <c r="G5144" t="s">
        <v>28821</v>
      </c>
      <c r="H5144" t="s">
        <v>28822</v>
      </c>
      <c r="I5144" t="s">
        <v>23784</v>
      </c>
      <c r="J5144" t="s">
        <v>28823</v>
      </c>
      <c r="K5144" t="s">
        <v>28824</v>
      </c>
      <c r="L5144" t="s">
        <v>303</v>
      </c>
      <c r="M5144" t="s">
        <v>16794</v>
      </c>
    </row>
    <row r="5145" spans="1:13" x14ac:dyDescent="0.2">
      <c r="A5145" t="s">
        <v>20685</v>
      </c>
      <c r="B5145" t="s">
        <v>20686</v>
      </c>
      <c r="C5145" t="s">
        <v>28825</v>
      </c>
      <c r="D5145" t="s">
        <v>28137</v>
      </c>
      <c r="E5145" t="s">
        <v>1817</v>
      </c>
      <c r="F5145" t="s">
        <v>28826</v>
      </c>
      <c r="G5145" t="s">
        <v>28827</v>
      </c>
      <c r="H5145" t="s">
        <v>8122</v>
      </c>
      <c r="J5145" t="s">
        <v>28828</v>
      </c>
      <c r="K5145" t="s">
        <v>28829</v>
      </c>
      <c r="L5145" t="s">
        <v>303</v>
      </c>
      <c r="M5145" t="s">
        <v>4782</v>
      </c>
    </row>
    <row r="5146" spans="1:13" x14ac:dyDescent="0.2">
      <c r="A5146" t="s">
        <v>20685</v>
      </c>
      <c r="B5146" t="s">
        <v>20686</v>
      </c>
      <c r="C5146" t="s">
        <v>28830</v>
      </c>
      <c r="D5146" t="s">
        <v>28831</v>
      </c>
      <c r="E5146" t="s">
        <v>28832</v>
      </c>
      <c r="F5146" t="s">
        <v>28833</v>
      </c>
      <c r="G5146" t="s">
        <v>28834</v>
      </c>
      <c r="H5146" t="s">
        <v>28176</v>
      </c>
      <c r="I5146" t="s">
        <v>23784</v>
      </c>
      <c r="J5146" t="s">
        <v>28835</v>
      </c>
      <c r="K5146" t="s">
        <v>28836</v>
      </c>
      <c r="L5146" t="s">
        <v>303</v>
      </c>
      <c r="M5146" t="s">
        <v>28837</v>
      </c>
    </row>
    <row r="5147" spans="1:13" x14ac:dyDescent="0.2">
      <c r="A5147" t="s">
        <v>20685</v>
      </c>
      <c r="B5147" t="s">
        <v>20686</v>
      </c>
      <c r="C5147" t="s">
        <v>28838</v>
      </c>
      <c r="D5147" t="s">
        <v>349</v>
      </c>
      <c r="E5147" t="s">
        <v>720</v>
      </c>
      <c r="F5147" t="s">
        <v>28839</v>
      </c>
      <c r="G5147" t="s">
        <v>10435</v>
      </c>
      <c r="H5147" t="s">
        <v>8122</v>
      </c>
      <c r="I5147" t="s">
        <v>23784</v>
      </c>
      <c r="J5147" t="s">
        <v>28840</v>
      </c>
      <c r="K5147" t="s">
        <v>28841</v>
      </c>
      <c r="L5147" t="s">
        <v>303</v>
      </c>
      <c r="M5147" t="s">
        <v>15312</v>
      </c>
    </row>
    <row r="5148" spans="1:13" x14ac:dyDescent="0.2">
      <c r="A5148" t="s">
        <v>20685</v>
      </c>
      <c r="B5148" t="s">
        <v>20686</v>
      </c>
      <c r="C5148" t="s">
        <v>28842</v>
      </c>
      <c r="D5148" t="s">
        <v>349</v>
      </c>
      <c r="F5148" t="s">
        <v>28843</v>
      </c>
      <c r="G5148" t="s">
        <v>28844</v>
      </c>
      <c r="H5148" t="s">
        <v>24154</v>
      </c>
      <c r="I5148" t="s">
        <v>23784</v>
      </c>
      <c r="J5148" t="s">
        <v>28845</v>
      </c>
      <c r="K5148" t="s">
        <v>28846</v>
      </c>
      <c r="L5148" t="s">
        <v>303</v>
      </c>
      <c r="M5148" t="s">
        <v>25336</v>
      </c>
    </row>
    <row r="5149" spans="1:13" x14ac:dyDescent="0.2">
      <c r="A5149" t="s">
        <v>20685</v>
      </c>
      <c r="B5149" t="s">
        <v>20686</v>
      </c>
      <c r="C5149" t="s">
        <v>28847</v>
      </c>
      <c r="D5149" t="s">
        <v>21229</v>
      </c>
      <c r="E5149" t="s">
        <v>28142</v>
      </c>
      <c r="F5149" t="s">
        <v>28848</v>
      </c>
      <c r="G5149" t="s">
        <v>28849</v>
      </c>
      <c r="H5149" t="s">
        <v>28850</v>
      </c>
      <c r="I5149" t="s">
        <v>21096</v>
      </c>
      <c r="J5149" t="s">
        <v>28851</v>
      </c>
      <c r="K5149" t="s">
        <v>28852</v>
      </c>
      <c r="L5149" t="s">
        <v>303</v>
      </c>
      <c r="M5149" t="s">
        <v>2518</v>
      </c>
    </row>
    <row r="5150" spans="1:13" x14ac:dyDescent="0.2">
      <c r="A5150" t="s">
        <v>20685</v>
      </c>
      <c r="B5150" t="s">
        <v>20686</v>
      </c>
      <c r="C5150" t="s">
        <v>28853</v>
      </c>
      <c r="D5150" t="s">
        <v>20986</v>
      </c>
      <c r="E5150" t="s">
        <v>28142</v>
      </c>
      <c r="F5150" t="s">
        <v>28854</v>
      </c>
      <c r="G5150" t="s">
        <v>28855</v>
      </c>
      <c r="H5150" t="s">
        <v>18585</v>
      </c>
      <c r="I5150" t="s">
        <v>21096</v>
      </c>
      <c r="J5150" t="s">
        <v>28856</v>
      </c>
      <c r="K5150" t="s">
        <v>28857</v>
      </c>
      <c r="L5150" t="s">
        <v>303</v>
      </c>
      <c r="M5150" t="s">
        <v>1841</v>
      </c>
    </row>
    <row r="5151" spans="1:13" x14ac:dyDescent="0.2">
      <c r="A5151" t="s">
        <v>20685</v>
      </c>
      <c r="B5151" t="s">
        <v>20686</v>
      </c>
      <c r="C5151" t="s">
        <v>28858</v>
      </c>
      <c r="D5151" t="s">
        <v>28461</v>
      </c>
      <c r="E5151" t="s">
        <v>28859</v>
      </c>
      <c r="F5151" t="s">
        <v>28860</v>
      </c>
      <c r="G5151" t="s">
        <v>28139</v>
      </c>
      <c r="H5151" t="s">
        <v>8122</v>
      </c>
      <c r="J5151" t="s">
        <v>28861</v>
      </c>
      <c r="K5151" t="s">
        <v>28862</v>
      </c>
      <c r="L5151" t="s">
        <v>303</v>
      </c>
      <c r="M5151" t="s">
        <v>28863</v>
      </c>
    </row>
    <row r="5152" spans="1:13" x14ac:dyDescent="0.2">
      <c r="A5152" t="s">
        <v>20685</v>
      </c>
      <c r="B5152" t="s">
        <v>20686</v>
      </c>
      <c r="C5152" t="s">
        <v>28864</v>
      </c>
      <c r="D5152" t="s">
        <v>492</v>
      </c>
      <c r="E5152" t="s">
        <v>493</v>
      </c>
      <c r="F5152" t="s">
        <v>23661</v>
      </c>
      <c r="G5152" t="s">
        <v>28865</v>
      </c>
      <c r="H5152" t="s">
        <v>23784</v>
      </c>
      <c r="J5152" t="s">
        <v>28866</v>
      </c>
      <c r="K5152" t="s">
        <v>28867</v>
      </c>
      <c r="L5152" t="s">
        <v>303</v>
      </c>
      <c r="M5152" t="s">
        <v>12993</v>
      </c>
    </row>
    <row r="5153" spans="1:13" x14ac:dyDescent="0.2">
      <c r="A5153" t="s">
        <v>20685</v>
      </c>
      <c r="B5153" t="s">
        <v>20686</v>
      </c>
      <c r="C5153" t="s">
        <v>28868</v>
      </c>
      <c r="D5153" t="s">
        <v>28763</v>
      </c>
      <c r="E5153" t="s">
        <v>28764</v>
      </c>
      <c r="F5153" t="s">
        <v>28869</v>
      </c>
      <c r="G5153" t="s">
        <v>28160</v>
      </c>
      <c r="H5153" t="s">
        <v>8129</v>
      </c>
      <c r="J5153" t="s">
        <v>28870</v>
      </c>
      <c r="K5153" t="s">
        <v>28871</v>
      </c>
      <c r="L5153" t="s">
        <v>303</v>
      </c>
      <c r="M5153" t="s">
        <v>3966</v>
      </c>
    </row>
    <row r="5154" spans="1:13" x14ac:dyDescent="0.2">
      <c r="A5154" t="s">
        <v>20685</v>
      </c>
      <c r="B5154" t="s">
        <v>20686</v>
      </c>
      <c r="C5154" t="s">
        <v>28872</v>
      </c>
      <c r="D5154" t="s">
        <v>2857</v>
      </c>
      <c r="E5154" t="s">
        <v>2858</v>
      </c>
      <c r="F5154" t="s">
        <v>28873</v>
      </c>
      <c r="G5154" t="s">
        <v>28874</v>
      </c>
      <c r="H5154" t="s">
        <v>28875</v>
      </c>
      <c r="I5154" t="s">
        <v>8122</v>
      </c>
      <c r="J5154" t="s">
        <v>28876</v>
      </c>
      <c r="K5154" t="s">
        <v>28877</v>
      </c>
      <c r="L5154" t="s">
        <v>303</v>
      </c>
      <c r="M5154" t="s">
        <v>11596</v>
      </c>
    </row>
    <row r="5155" spans="1:13" x14ac:dyDescent="0.2">
      <c r="A5155" t="s">
        <v>20685</v>
      </c>
      <c r="B5155" t="s">
        <v>20686</v>
      </c>
      <c r="C5155" t="s">
        <v>28878</v>
      </c>
      <c r="D5155" t="s">
        <v>28329</v>
      </c>
      <c r="F5155" t="s">
        <v>28879</v>
      </c>
      <c r="G5155" t="s">
        <v>28880</v>
      </c>
      <c r="H5155" t="s">
        <v>8129</v>
      </c>
      <c r="J5155" t="s">
        <v>28881</v>
      </c>
      <c r="K5155" t="s">
        <v>28882</v>
      </c>
      <c r="L5155" t="s">
        <v>303</v>
      </c>
      <c r="M5155" t="s">
        <v>422</v>
      </c>
    </row>
    <row r="5156" spans="1:13" x14ac:dyDescent="0.2">
      <c r="A5156" t="s">
        <v>20685</v>
      </c>
      <c r="B5156" t="s">
        <v>20686</v>
      </c>
      <c r="C5156" t="s">
        <v>28883</v>
      </c>
      <c r="D5156" t="s">
        <v>28884</v>
      </c>
      <c r="E5156" t="s">
        <v>28885</v>
      </c>
      <c r="F5156" t="s">
        <v>28886</v>
      </c>
      <c r="G5156" t="s">
        <v>28887</v>
      </c>
      <c r="H5156" t="s">
        <v>8122</v>
      </c>
      <c r="J5156" t="s">
        <v>28888</v>
      </c>
      <c r="K5156" t="s">
        <v>28889</v>
      </c>
      <c r="L5156" t="s">
        <v>303</v>
      </c>
      <c r="M5156" t="s">
        <v>8745</v>
      </c>
    </row>
    <row r="5157" spans="1:13" x14ac:dyDescent="0.2">
      <c r="A5157" t="s">
        <v>20685</v>
      </c>
      <c r="B5157" t="s">
        <v>20686</v>
      </c>
      <c r="C5157" t="s">
        <v>28890</v>
      </c>
      <c r="D5157" t="s">
        <v>349</v>
      </c>
      <c r="F5157" t="s">
        <v>28891</v>
      </c>
      <c r="G5157" t="s">
        <v>28545</v>
      </c>
      <c r="H5157" t="s">
        <v>8122</v>
      </c>
      <c r="J5157" t="s">
        <v>28546</v>
      </c>
      <c r="K5157" t="s">
        <v>302</v>
      </c>
      <c r="L5157" t="s">
        <v>303</v>
      </c>
      <c r="M5157" t="s">
        <v>28892</v>
      </c>
    </row>
    <row r="5158" spans="1:13" x14ac:dyDescent="0.2">
      <c r="A5158" t="s">
        <v>20685</v>
      </c>
      <c r="B5158" t="s">
        <v>20686</v>
      </c>
      <c r="C5158" t="s">
        <v>28893</v>
      </c>
      <c r="D5158" t="s">
        <v>572</v>
      </c>
      <c r="E5158" t="s">
        <v>573</v>
      </c>
      <c r="F5158" t="s">
        <v>28894</v>
      </c>
      <c r="G5158" t="s">
        <v>981</v>
      </c>
      <c r="H5158" t="s">
        <v>28895</v>
      </c>
      <c r="I5158" t="s">
        <v>21096</v>
      </c>
      <c r="J5158" t="s">
        <v>28896</v>
      </c>
      <c r="K5158" t="s">
        <v>28897</v>
      </c>
      <c r="L5158" t="s">
        <v>303</v>
      </c>
      <c r="M5158" t="s">
        <v>1882</v>
      </c>
    </row>
    <row r="5159" spans="1:13" x14ac:dyDescent="0.2">
      <c r="A5159" t="s">
        <v>20685</v>
      </c>
      <c r="B5159" t="s">
        <v>20686</v>
      </c>
      <c r="C5159" t="s">
        <v>28898</v>
      </c>
      <c r="D5159" t="s">
        <v>349</v>
      </c>
      <c r="E5159" t="s">
        <v>476</v>
      </c>
      <c r="F5159" t="s">
        <v>28899</v>
      </c>
      <c r="G5159" t="s">
        <v>28900</v>
      </c>
      <c r="H5159" t="s">
        <v>8129</v>
      </c>
      <c r="J5159" t="s">
        <v>28901</v>
      </c>
      <c r="K5159" t="s">
        <v>28902</v>
      </c>
      <c r="L5159" t="s">
        <v>303</v>
      </c>
      <c r="M5159" t="s">
        <v>422</v>
      </c>
    </row>
    <row r="5160" spans="1:13" x14ac:dyDescent="0.2">
      <c r="A5160" t="s">
        <v>20685</v>
      </c>
      <c r="B5160" t="s">
        <v>20686</v>
      </c>
      <c r="C5160" t="s">
        <v>28903</v>
      </c>
      <c r="D5160" t="s">
        <v>28904</v>
      </c>
      <c r="E5160" t="s">
        <v>28905</v>
      </c>
      <c r="F5160" t="s">
        <v>28906</v>
      </c>
      <c r="G5160" t="s">
        <v>28907</v>
      </c>
      <c r="H5160" t="s">
        <v>8129</v>
      </c>
      <c r="J5160" t="s">
        <v>28908</v>
      </c>
      <c r="K5160" t="s">
        <v>28909</v>
      </c>
      <c r="L5160" t="s">
        <v>303</v>
      </c>
      <c r="M5160" t="s">
        <v>23694</v>
      </c>
    </row>
    <row r="5161" spans="1:13" x14ac:dyDescent="0.2">
      <c r="A5161" t="s">
        <v>20685</v>
      </c>
      <c r="B5161" t="s">
        <v>20686</v>
      </c>
      <c r="C5161" t="s">
        <v>28910</v>
      </c>
      <c r="D5161" t="s">
        <v>349</v>
      </c>
      <c r="F5161" t="s">
        <v>28911</v>
      </c>
      <c r="G5161" t="s">
        <v>28912</v>
      </c>
      <c r="H5161" t="s">
        <v>8122</v>
      </c>
      <c r="J5161" t="s">
        <v>28913</v>
      </c>
      <c r="K5161" t="s">
        <v>28914</v>
      </c>
      <c r="L5161" t="s">
        <v>303</v>
      </c>
      <c r="M5161" t="s">
        <v>6080</v>
      </c>
    </row>
    <row r="5162" spans="1:13" x14ac:dyDescent="0.2">
      <c r="A5162" t="s">
        <v>20685</v>
      </c>
      <c r="B5162" t="s">
        <v>20686</v>
      </c>
      <c r="C5162" t="s">
        <v>28915</v>
      </c>
      <c r="D5162" t="s">
        <v>492</v>
      </c>
      <c r="E5162" t="s">
        <v>493</v>
      </c>
      <c r="F5162" t="s">
        <v>28916</v>
      </c>
      <c r="G5162" t="s">
        <v>28917</v>
      </c>
      <c r="H5162" t="s">
        <v>28237</v>
      </c>
      <c r="I5162" t="s">
        <v>21096</v>
      </c>
      <c r="J5162" t="s">
        <v>28918</v>
      </c>
      <c r="K5162" t="s">
        <v>28919</v>
      </c>
      <c r="L5162" t="s">
        <v>303</v>
      </c>
      <c r="M5162" t="s">
        <v>892</v>
      </c>
    </row>
    <row r="5163" spans="1:13" x14ac:dyDescent="0.2">
      <c r="A5163" t="s">
        <v>20685</v>
      </c>
      <c r="B5163" t="s">
        <v>20686</v>
      </c>
      <c r="C5163" t="s">
        <v>28920</v>
      </c>
      <c r="D5163" t="s">
        <v>2857</v>
      </c>
      <c r="F5163" t="s">
        <v>28921</v>
      </c>
      <c r="G5163" t="s">
        <v>28900</v>
      </c>
      <c r="H5163" t="s">
        <v>8129</v>
      </c>
      <c r="J5163" t="s">
        <v>28922</v>
      </c>
      <c r="K5163" t="s">
        <v>28923</v>
      </c>
      <c r="L5163" t="s">
        <v>303</v>
      </c>
      <c r="M5163" t="s">
        <v>1908</v>
      </c>
    </row>
    <row r="5164" spans="1:13" x14ac:dyDescent="0.2">
      <c r="A5164" t="s">
        <v>20685</v>
      </c>
      <c r="B5164" t="s">
        <v>20686</v>
      </c>
      <c r="C5164" t="s">
        <v>28924</v>
      </c>
      <c r="D5164" t="s">
        <v>492</v>
      </c>
      <c r="E5164" t="s">
        <v>493</v>
      </c>
      <c r="F5164" t="s">
        <v>28925</v>
      </c>
      <c r="G5164" t="s">
        <v>28362</v>
      </c>
      <c r="H5164" t="s">
        <v>28176</v>
      </c>
      <c r="I5164" t="s">
        <v>23784</v>
      </c>
      <c r="J5164" t="s">
        <v>28926</v>
      </c>
      <c r="K5164" t="s">
        <v>28927</v>
      </c>
      <c r="L5164" t="s">
        <v>303</v>
      </c>
      <c r="M5164" t="s">
        <v>12993</v>
      </c>
    </row>
    <row r="5165" spans="1:13" x14ac:dyDescent="0.2">
      <c r="A5165" t="s">
        <v>20685</v>
      </c>
      <c r="B5165" t="s">
        <v>20686</v>
      </c>
      <c r="C5165" t="s">
        <v>28928</v>
      </c>
      <c r="D5165" t="s">
        <v>28929</v>
      </c>
      <c r="E5165" t="s">
        <v>296</v>
      </c>
      <c r="F5165" t="s">
        <v>28930</v>
      </c>
      <c r="G5165" t="s">
        <v>28931</v>
      </c>
      <c r="H5165" t="s">
        <v>28616</v>
      </c>
      <c r="I5165" t="s">
        <v>21096</v>
      </c>
      <c r="J5165" t="s">
        <v>28932</v>
      </c>
      <c r="K5165" t="s">
        <v>28933</v>
      </c>
      <c r="L5165" t="s">
        <v>303</v>
      </c>
      <c r="M5165" t="s">
        <v>422</v>
      </c>
    </row>
    <row r="5166" spans="1:13" x14ac:dyDescent="0.2">
      <c r="A5166" t="s">
        <v>20685</v>
      </c>
      <c r="B5166" t="s">
        <v>20686</v>
      </c>
      <c r="C5166" t="s">
        <v>28934</v>
      </c>
      <c r="D5166" t="s">
        <v>21621</v>
      </c>
      <c r="E5166" t="s">
        <v>28935</v>
      </c>
      <c r="F5166" t="s">
        <v>8482</v>
      </c>
      <c r="G5166" t="s">
        <v>28936</v>
      </c>
      <c r="H5166" t="s">
        <v>28937</v>
      </c>
      <c r="J5166" t="s">
        <v>28938</v>
      </c>
      <c r="K5166" t="s">
        <v>28939</v>
      </c>
      <c r="L5166" t="s">
        <v>120</v>
      </c>
      <c r="M5166" t="s">
        <v>2443</v>
      </c>
    </row>
    <row r="5167" spans="1:13" x14ac:dyDescent="0.2">
      <c r="A5167" t="s">
        <v>20685</v>
      </c>
      <c r="B5167" t="s">
        <v>20686</v>
      </c>
      <c r="C5167" t="s">
        <v>28940</v>
      </c>
      <c r="D5167" t="s">
        <v>28941</v>
      </c>
      <c r="E5167" t="s">
        <v>28942</v>
      </c>
      <c r="F5167" t="s">
        <v>350</v>
      </c>
      <c r="G5167" t="s">
        <v>28943</v>
      </c>
      <c r="H5167" t="s">
        <v>8122</v>
      </c>
      <c r="J5167" t="s">
        <v>28944</v>
      </c>
      <c r="K5167" t="s">
        <v>28945</v>
      </c>
      <c r="L5167" t="s">
        <v>303</v>
      </c>
      <c r="M5167" t="s">
        <v>28946</v>
      </c>
    </row>
    <row r="5168" spans="1:13" x14ac:dyDescent="0.2">
      <c r="A5168" t="s">
        <v>20685</v>
      </c>
      <c r="B5168" t="s">
        <v>20686</v>
      </c>
      <c r="C5168" t="s">
        <v>28947</v>
      </c>
      <c r="D5168" t="s">
        <v>28948</v>
      </c>
      <c r="F5168" t="s">
        <v>22809</v>
      </c>
      <c r="G5168" t="s">
        <v>28949</v>
      </c>
      <c r="H5168" t="s">
        <v>8129</v>
      </c>
      <c r="J5168" t="s">
        <v>28950</v>
      </c>
      <c r="K5168" t="s">
        <v>28951</v>
      </c>
      <c r="L5168" t="s">
        <v>303</v>
      </c>
      <c r="M5168" t="s">
        <v>422</v>
      </c>
    </row>
    <row r="5169" spans="1:13" x14ac:dyDescent="0.2">
      <c r="A5169" t="s">
        <v>20685</v>
      </c>
      <c r="B5169" t="s">
        <v>20686</v>
      </c>
      <c r="C5169" t="s">
        <v>28952</v>
      </c>
      <c r="D5169" t="s">
        <v>28953</v>
      </c>
      <c r="E5169" t="s">
        <v>28954</v>
      </c>
      <c r="F5169" t="s">
        <v>28955</v>
      </c>
      <c r="G5169" t="s">
        <v>2203</v>
      </c>
      <c r="H5169" t="s">
        <v>24154</v>
      </c>
      <c r="I5169" t="s">
        <v>23784</v>
      </c>
      <c r="J5169" t="s">
        <v>28956</v>
      </c>
      <c r="K5169" t="s">
        <v>28957</v>
      </c>
      <c r="L5169" t="s">
        <v>303</v>
      </c>
      <c r="M5169" t="s">
        <v>1666</v>
      </c>
    </row>
    <row r="5170" spans="1:13" x14ac:dyDescent="0.2">
      <c r="A5170" t="s">
        <v>20685</v>
      </c>
      <c r="B5170" t="s">
        <v>20686</v>
      </c>
      <c r="C5170" t="s">
        <v>28958</v>
      </c>
      <c r="D5170" t="s">
        <v>20986</v>
      </c>
      <c r="E5170" t="s">
        <v>28142</v>
      </c>
      <c r="F5170" t="s">
        <v>28959</v>
      </c>
      <c r="G5170" t="s">
        <v>28960</v>
      </c>
      <c r="H5170" t="s">
        <v>28961</v>
      </c>
      <c r="I5170" t="s">
        <v>8143</v>
      </c>
      <c r="J5170" t="s">
        <v>28962</v>
      </c>
      <c r="K5170" t="s">
        <v>28963</v>
      </c>
      <c r="L5170" t="s">
        <v>303</v>
      </c>
      <c r="M5170" t="s">
        <v>1538</v>
      </c>
    </row>
    <row r="5171" spans="1:13" x14ac:dyDescent="0.2">
      <c r="A5171" t="s">
        <v>20685</v>
      </c>
      <c r="B5171" t="s">
        <v>20686</v>
      </c>
      <c r="C5171" t="s">
        <v>28964</v>
      </c>
      <c r="D5171" t="s">
        <v>21081</v>
      </c>
      <c r="E5171" t="s">
        <v>21082</v>
      </c>
      <c r="F5171" t="s">
        <v>28965</v>
      </c>
      <c r="G5171" t="s">
        <v>28966</v>
      </c>
      <c r="H5171" t="s">
        <v>8122</v>
      </c>
      <c r="J5171" t="s">
        <v>28967</v>
      </c>
      <c r="K5171" t="s">
        <v>28968</v>
      </c>
      <c r="L5171" t="s">
        <v>303</v>
      </c>
      <c r="M5171" t="s">
        <v>7621</v>
      </c>
    </row>
    <row r="5172" spans="1:13" x14ac:dyDescent="0.2">
      <c r="A5172" t="s">
        <v>20685</v>
      </c>
      <c r="B5172" t="s">
        <v>20686</v>
      </c>
      <c r="C5172" t="s">
        <v>28969</v>
      </c>
      <c r="D5172" t="s">
        <v>349</v>
      </c>
      <c r="E5172" t="s">
        <v>720</v>
      </c>
      <c r="F5172" t="s">
        <v>28970</v>
      </c>
      <c r="G5172" t="s">
        <v>28971</v>
      </c>
      <c r="H5172" t="s">
        <v>8122</v>
      </c>
      <c r="I5172" t="s">
        <v>23784</v>
      </c>
      <c r="J5172" t="s">
        <v>28972</v>
      </c>
      <c r="K5172" t="s">
        <v>28973</v>
      </c>
      <c r="L5172" t="s">
        <v>303</v>
      </c>
      <c r="M5172" t="s">
        <v>415</v>
      </c>
    </row>
    <row r="5173" spans="1:13" x14ac:dyDescent="0.2">
      <c r="A5173" t="s">
        <v>20685</v>
      </c>
      <c r="B5173" t="s">
        <v>20686</v>
      </c>
      <c r="C5173" t="s">
        <v>28974</v>
      </c>
      <c r="D5173" t="s">
        <v>28975</v>
      </c>
      <c r="E5173" t="s">
        <v>28976</v>
      </c>
      <c r="F5173" t="s">
        <v>28977</v>
      </c>
      <c r="G5173" t="s">
        <v>28978</v>
      </c>
      <c r="H5173" t="s">
        <v>8122</v>
      </c>
      <c r="J5173" t="s">
        <v>28979</v>
      </c>
      <c r="K5173" t="s">
        <v>28980</v>
      </c>
      <c r="L5173" t="s">
        <v>303</v>
      </c>
      <c r="M5173" t="s">
        <v>2699</v>
      </c>
    </row>
    <row r="5174" spans="1:13" x14ac:dyDescent="0.2">
      <c r="A5174" t="s">
        <v>20685</v>
      </c>
      <c r="B5174" t="s">
        <v>20686</v>
      </c>
      <c r="C5174" t="s">
        <v>28981</v>
      </c>
      <c r="D5174" t="s">
        <v>28137</v>
      </c>
      <c r="E5174" t="s">
        <v>1817</v>
      </c>
      <c r="F5174" t="s">
        <v>28982</v>
      </c>
      <c r="G5174" t="s">
        <v>28983</v>
      </c>
      <c r="H5174" t="s">
        <v>8122</v>
      </c>
      <c r="J5174" t="s">
        <v>28984</v>
      </c>
      <c r="K5174" t="s">
        <v>28985</v>
      </c>
      <c r="L5174" t="s">
        <v>303</v>
      </c>
      <c r="M5174" t="s">
        <v>785</v>
      </c>
    </row>
    <row r="5175" spans="1:13" x14ac:dyDescent="0.2">
      <c r="A5175" t="s">
        <v>20685</v>
      </c>
      <c r="B5175" t="s">
        <v>20686</v>
      </c>
      <c r="C5175" t="s">
        <v>28986</v>
      </c>
      <c r="D5175" t="s">
        <v>20986</v>
      </c>
      <c r="E5175" t="s">
        <v>28142</v>
      </c>
      <c r="F5175" t="s">
        <v>28987</v>
      </c>
      <c r="G5175" t="s">
        <v>28988</v>
      </c>
      <c r="H5175" t="s">
        <v>28616</v>
      </c>
      <c r="I5175" t="s">
        <v>21096</v>
      </c>
      <c r="J5175" t="s">
        <v>28989</v>
      </c>
      <c r="K5175" t="s">
        <v>28990</v>
      </c>
      <c r="L5175" t="s">
        <v>303</v>
      </c>
      <c r="M5175" t="s">
        <v>422</v>
      </c>
    </row>
    <row r="5176" spans="1:13" x14ac:dyDescent="0.2">
      <c r="A5176" t="s">
        <v>20685</v>
      </c>
      <c r="B5176" t="s">
        <v>20686</v>
      </c>
      <c r="C5176" t="s">
        <v>28991</v>
      </c>
      <c r="D5176" t="s">
        <v>28355</v>
      </c>
      <c r="F5176" t="s">
        <v>28992</v>
      </c>
      <c r="G5176" t="s">
        <v>28993</v>
      </c>
      <c r="H5176" t="s">
        <v>8129</v>
      </c>
      <c r="J5176" t="s">
        <v>28994</v>
      </c>
      <c r="K5176" t="s">
        <v>28995</v>
      </c>
      <c r="L5176" t="s">
        <v>303</v>
      </c>
      <c r="M5176" t="s">
        <v>422</v>
      </c>
    </row>
    <row r="5177" spans="1:13" x14ac:dyDescent="0.2">
      <c r="A5177" t="s">
        <v>20685</v>
      </c>
      <c r="B5177" t="s">
        <v>20686</v>
      </c>
      <c r="C5177" t="s">
        <v>28996</v>
      </c>
      <c r="D5177" t="s">
        <v>349</v>
      </c>
      <c r="F5177" t="s">
        <v>28997</v>
      </c>
      <c r="G5177" t="s">
        <v>28139</v>
      </c>
      <c r="H5177" t="s">
        <v>8122</v>
      </c>
      <c r="J5177" t="s">
        <v>28998</v>
      </c>
      <c r="K5177" t="s">
        <v>302</v>
      </c>
      <c r="L5177" t="s">
        <v>303</v>
      </c>
      <c r="M5177" t="s">
        <v>422</v>
      </c>
    </row>
    <row r="5178" spans="1:13" x14ac:dyDescent="0.2">
      <c r="A5178" t="s">
        <v>20685</v>
      </c>
      <c r="B5178" t="s">
        <v>20686</v>
      </c>
      <c r="C5178" t="s">
        <v>28999</v>
      </c>
      <c r="D5178" t="s">
        <v>29000</v>
      </c>
      <c r="E5178" t="s">
        <v>29001</v>
      </c>
      <c r="F5178" t="s">
        <v>29002</v>
      </c>
      <c r="G5178" t="s">
        <v>29003</v>
      </c>
      <c r="H5178" t="s">
        <v>28949</v>
      </c>
      <c r="I5178" t="s">
        <v>21096</v>
      </c>
      <c r="J5178" t="s">
        <v>29004</v>
      </c>
      <c r="K5178" t="s">
        <v>29005</v>
      </c>
      <c r="L5178" t="s">
        <v>303</v>
      </c>
      <c r="M5178" t="s">
        <v>5347</v>
      </c>
    </row>
    <row r="5179" spans="1:13" x14ac:dyDescent="0.2">
      <c r="A5179" t="s">
        <v>20685</v>
      </c>
      <c r="B5179" t="s">
        <v>20686</v>
      </c>
      <c r="C5179" t="s">
        <v>29006</v>
      </c>
      <c r="D5179" t="s">
        <v>572</v>
      </c>
      <c r="E5179" t="s">
        <v>573</v>
      </c>
      <c r="F5179" t="s">
        <v>350</v>
      </c>
      <c r="G5179" t="s">
        <v>29007</v>
      </c>
      <c r="H5179" t="s">
        <v>28446</v>
      </c>
      <c r="I5179" t="s">
        <v>8122</v>
      </c>
      <c r="J5179" t="s">
        <v>29008</v>
      </c>
      <c r="K5179" t="s">
        <v>29009</v>
      </c>
      <c r="L5179" t="s">
        <v>303</v>
      </c>
      <c r="M5179" t="s">
        <v>5979</v>
      </c>
    </row>
    <row r="5180" spans="1:13" x14ac:dyDescent="0.2">
      <c r="A5180" t="s">
        <v>20685</v>
      </c>
      <c r="B5180" t="s">
        <v>20686</v>
      </c>
      <c r="C5180" t="s">
        <v>29010</v>
      </c>
      <c r="D5180" t="s">
        <v>572</v>
      </c>
      <c r="E5180" t="s">
        <v>573</v>
      </c>
      <c r="F5180" t="s">
        <v>29011</v>
      </c>
      <c r="G5180" t="s">
        <v>29012</v>
      </c>
      <c r="H5180" t="s">
        <v>8122</v>
      </c>
      <c r="J5180" t="s">
        <v>29013</v>
      </c>
      <c r="K5180" t="s">
        <v>29014</v>
      </c>
      <c r="L5180" t="s">
        <v>303</v>
      </c>
      <c r="M5180" t="s">
        <v>1077</v>
      </c>
    </row>
    <row r="5181" spans="1:13" x14ac:dyDescent="0.2">
      <c r="A5181" t="s">
        <v>20685</v>
      </c>
      <c r="B5181" t="s">
        <v>20686</v>
      </c>
      <c r="C5181" t="s">
        <v>29015</v>
      </c>
      <c r="D5181" t="s">
        <v>687</v>
      </c>
      <c r="E5181" t="s">
        <v>29016</v>
      </c>
      <c r="F5181" t="s">
        <v>29017</v>
      </c>
      <c r="H5181" t="s">
        <v>29018</v>
      </c>
      <c r="J5181" t="s">
        <v>29019</v>
      </c>
      <c r="K5181" t="s">
        <v>302</v>
      </c>
      <c r="L5181" t="s">
        <v>303</v>
      </c>
      <c r="M5181" t="s">
        <v>29020</v>
      </c>
    </row>
    <row r="5182" spans="1:13" x14ac:dyDescent="0.2">
      <c r="A5182" t="s">
        <v>20685</v>
      </c>
      <c r="B5182" t="s">
        <v>20686</v>
      </c>
      <c r="C5182" t="s">
        <v>29021</v>
      </c>
      <c r="D5182" t="s">
        <v>28137</v>
      </c>
      <c r="E5182" t="s">
        <v>1817</v>
      </c>
      <c r="F5182" t="s">
        <v>3599</v>
      </c>
      <c r="G5182" t="s">
        <v>29022</v>
      </c>
      <c r="H5182" t="s">
        <v>28694</v>
      </c>
      <c r="I5182" t="s">
        <v>21096</v>
      </c>
      <c r="J5182" t="s">
        <v>29023</v>
      </c>
      <c r="K5182" t="s">
        <v>29024</v>
      </c>
      <c r="L5182" t="s">
        <v>303</v>
      </c>
      <c r="M5182" t="s">
        <v>1231</v>
      </c>
    </row>
    <row r="5183" spans="1:13" x14ac:dyDescent="0.2">
      <c r="A5183" t="s">
        <v>20685</v>
      </c>
      <c r="B5183" t="s">
        <v>20686</v>
      </c>
      <c r="C5183" t="s">
        <v>29025</v>
      </c>
      <c r="D5183" t="s">
        <v>349</v>
      </c>
      <c r="F5183" t="s">
        <v>29026</v>
      </c>
      <c r="H5183" t="s">
        <v>28176</v>
      </c>
      <c r="I5183" t="s">
        <v>23784</v>
      </c>
      <c r="J5183" t="s">
        <v>29027</v>
      </c>
      <c r="K5183" t="s">
        <v>29028</v>
      </c>
      <c r="L5183" t="s">
        <v>303</v>
      </c>
      <c r="M5183" t="s">
        <v>422</v>
      </c>
    </row>
    <row r="5184" spans="1:13" x14ac:dyDescent="0.2">
      <c r="A5184" t="s">
        <v>20685</v>
      </c>
      <c r="B5184" t="s">
        <v>20686</v>
      </c>
      <c r="C5184" t="s">
        <v>29029</v>
      </c>
      <c r="D5184" t="s">
        <v>29030</v>
      </c>
      <c r="E5184" t="s">
        <v>29031</v>
      </c>
      <c r="F5184" t="s">
        <v>29032</v>
      </c>
      <c r="G5184" t="s">
        <v>29033</v>
      </c>
      <c r="H5184" t="s">
        <v>8122</v>
      </c>
      <c r="J5184" t="s">
        <v>29034</v>
      </c>
      <c r="K5184" t="s">
        <v>29035</v>
      </c>
      <c r="L5184" t="s">
        <v>303</v>
      </c>
      <c r="M5184" t="s">
        <v>422</v>
      </c>
    </row>
    <row r="5185" spans="1:13" x14ac:dyDescent="0.2">
      <c r="A5185" t="s">
        <v>20685</v>
      </c>
      <c r="B5185" t="s">
        <v>20686</v>
      </c>
      <c r="C5185" t="s">
        <v>29036</v>
      </c>
      <c r="D5185" t="s">
        <v>28137</v>
      </c>
      <c r="E5185" t="s">
        <v>1817</v>
      </c>
      <c r="F5185" t="s">
        <v>29037</v>
      </c>
      <c r="G5185" t="s">
        <v>29038</v>
      </c>
      <c r="H5185" t="s">
        <v>29039</v>
      </c>
      <c r="I5185" t="s">
        <v>8122</v>
      </c>
      <c r="J5185" t="s">
        <v>29040</v>
      </c>
      <c r="K5185" t="s">
        <v>29041</v>
      </c>
      <c r="L5185" t="s">
        <v>303</v>
      </c>
      <c r="M5185" t="s">
        <v>5209</v>
      </c>
    </row>
    <row r="5186" spans="1:13" x14ac:dyDescent="0.2">
      <c r="A5186" t="s">
        <v>20685</v>
      </c>
      <c r="B5186" t="s">
        <v>20686</v>
      </c>
      <c r="C5186" t="s">
        <v>29042</v>
      </c>
      <c r="D5186" t="s">
        <v>29043</v>
      </c>
      <c r="E5186" t="s">
        <v>2394</v>
      </c>
      <c r="F5186" t="s">
        <v>29044</v>
      </c>
      <c r="G5186" t="s">
        <v>28171</v>
      </c>
      <c r="H5186" t="s">
        <v>8122</v>
      </c>
      <c r="J5186" t="s">
        <v>28534</v>
      </c>
      <c r="K5186" t="s">
        <v>29045</v>
      </c>
      <c r="L5186" t="s">
        <v>303</v>
      </c>
      <c r="M5186" t="s">
        <v>28380</v>
      </c>
    </row>
    <row r="5187" spans="1:13" x14ac:dyDescent="0.2">
      <c r="A5187" t="s">
        <v>20685</v>
      </c>
      <c r="B5187" t="s">
        <v>20686</v>
      </c>
      <c r="C5187" t="s">
        <v>29046</v>
      </c>
      <c r="D5187" t="s">
        <v>366</v>
      </c>
      <c r="E5187" t="s">
        <v>367</v>
      </c>
      <c r="F5187" t="s">
        <v>29047</v>
      </c>
      <c r="H5187" t="s">
        <v>29048</v>
      </c>
      <c r="I5187" t="s">
        <v>21096</v>
      </c>
      <c r="J5187" t="s">
        <v>29049</v>
      </c>
      <c r="K5187" t="s">
        <v>302</v>
      </c>
      <c r="L5187" t="s">
        <v>303</v>
      </c>
      <c r="M5187" t="s">
        <v>29050</v>
      </c>
    </row>
    <row r="5188" spans="1:13" x14ac:dyDescent="0.2">
      <c r="A5188" t="s">
        <v>20685</v>
      </c>
      <c r="B5188" t="s">
        <v>20686</v>
      </c>
      <c r="C5188" t="s">
        <v>29051</v>
      </c>
      <c r="D5188" t="s">
        <v>492</v>
      </c>
      <c r="E5188" t="s">
        <v>493</v>
      </c>
      <c r="F5188" t="s">
        <v>29052</v>
      </c>
      <c r="G5188" t="s">
        <v>29053</v>
      </c>
      <c r="H5188" t="s">
        <v>28176</v>
      </c>
      <c r="I5188" t="s">
        <v>23784</v>
      </c>
      <c r="J5188" t="s">
        <v>29054</v>
      </c>
      <c r="K5188" t="s">
        <v>29055</v>
      </c>
      <c r="L5188" t="s">
        <v>303</v>
      </c>
      <c r="M5188" t="s">
        <v>12993</v>
      </c>
    </row>
    <row r="5189" spans="1:13" x14ac:dyDescent="0.2">
      <c r="A5189" t="s">
        <v>20685</v>
      </c>
      <c r="B5189" t="s">
        <v>20686</v>
      </c>
      <c r="C5189" t="s">
        <v>29056</v>
      </c>
      <c r="D5189" t="s">
        <v>394</v>
      </c>
      <c r="E5189" t="s">
        <v>3638</v>
      </c>
      <c r="F5189" t="s">
        <v>9008</v>
      </c>
      <c r="H5189" t="s">
        <v>28689</v>
      </c>
      <c r="I5189" t="s">
        <v>21096</v>
      </c>
      <c r="J5189" t="s">
        <v>29057</v>
      </c>
      <c r="K5189" t="s">
        <v>29058</v>
      </c>
      <c r="L5189" t="s">
        <v>303</v>
      </c>
      <c r="M5189" t="s">
        <v>11204</v>
      </c>
    </row>
    <row r="5190" spans="1:13" x14ac:dyDescent="0.2">
      <c r="A5190" t="s">
        <v>20685</v>
      </c>
      <c r="B5190" t="s">
        <v>20686</v>
      </c>
      <c r="C5190" t="s">
        <v>29059</v>
      </c>
      <c r="D5190" t="s">
        <v>12350</v>
      </c>
      <c r="F5190" t="s">
        <v>29060</v>
      </c>
      <c r="G5190" t="s">
        <v>25571</v>
      </c>
      <c r="H5190" t="s">
        <v>8122</v>
      </c>
      <c r="J5190" t="s">
        <v>29061</v>
      </c>
      <c r="K5190" t="s">
        <v>302</v>
      </c>
      <c r="L5190" t="s">
        <v>303</v>
      </c>
      <c r="M5190" t="s">
        <v>5139</v>
      </c>
    </row>
    <row r="5191" spans="1:13" x14ac:dyDescent="0.2">
      <c r="A5191" t="s">
        <v>20685</v>
      </c>
      <c r="B5191" t="s">
        <v>20686</v>
      </c>
      <c r="C5191" t="s">
        <v>29062</v>
      </c>
      <c r="D5191" t="s">
        <v>29063</v>
      </c>
      <c r="E5191" t="s">
        <v>29064</v>
      </c>
      <c r="F5191" t="s">
        <v>29065</v>
      </c>
      <c r="G5191" t="s">
        <v>28139</v>
      </c>
      <c r="H5191" t="s">
        <v>8122</v>
      </c>
      <c r="J5191" t="s">
        <v>29066</v>
      </c>
      <c r="K5191" t="s">
        <v>29067</v>
      </c>
      <c r="L5191" t="s">
        <v>303</v>
      </c>
      <c r="M5191" t="s">
        <v>4802</v>
      </c>
    </row>
    <row r="5192" spans="1:13" x14ac:dyDescent="0.2">
      <c r="A5192" t="s">
        <v>20685</v>
      </c>
      <c r="B5192" t="s">
        <v>20686</v>
      </c>
      <c r="C5192" t="s">
        <v>29068</v>
      </c>
      <c r="D5192" t="s">
        <v>28444</v>
      </c>
      <c r="E5192" t="s">
        <v>29069</v>
      </c>
      <c r="F5192" t="s">
        <v>29070</v>
      </c>
      <c r="G5192" t="s">
        <v>28827</v>
      </c>
      <c r="H5192" t="s">
        <v>8122</v>
      </c>
      <c r="J5192" t="s">
        <v>29071</v>
      </c>
      <c r="K5192" t="s">
        <v>29072</v>
      </c>
      <c r="L5192" t="s">
        <v>303</v>
      </c>
      <c r="M5192" t="s">
        <v>29073</v>
      </c>
    </row>
    <row r="5193" spans="1:13" x14ac:dyDescent="0.2">
      <c r="A5193" t="s">
        <v>20685</v>
      </c>
      <c r="B5193" t="s">
        <v>20686</v>
      </c>
      <c r="C5193" t="s">
        <v>29074</v>
      </c>
      <c r="D5193" t="s">
        <v>572</v>
      </c>
      <c r="E5193" t="s">
        <v>573</v>
      </c>
      <c r="F5193" t="s">
        <v>29075</v>
      </c>
      <c r="G5193" t="s">
        <v>29076</v>
      </c>
      <c r="H5193" t="s">
        <v>8129</v>
      </c>
      <c r="I5193" t="s">
        <v>21096</v>
      </c>
      <c r="J5193" t="s">
        <v>29077</v>
      </c>
      <c r="K5193" t="s">
        <v>29078</v>
      </c>
      <c r="L5193" t="s">
        <v>303</v>
      </c>
      <c r="M5193" t="s">
        <v>822</v>
      </c>
    </row>
    <row r="5194" spans="1:13" x14ac:dyDescent="0.2">
      <c r="A5194" t="s">
        <v>20685</v>
      </c>
      <c r="B5194" t="s">
        <v>20686</v>
      </c>
      <c r="C5194" t="s">
        <v>29079</v>
      </c>
      <c r="D5194" t="s">
        <v>21229</v>
      </c>
      <c r="E5194" t="s">
        <v>28142</v>
      </c>
      <c r="F5194" t="s">
        <v>2311</v>
      </c>
      <c r="G5194" t="s">
        <v>29080</v>
      </c>
      <c r="H5194" t="s">
        <v>18585</v>
      </c>
      <c r="I5194" t="s">
        <v>21096</v>
      </c>
      <c r="J5194" t="s">
        <v>29081</v>
      </c>
      <c r="K5194" t="s">
        <v>29082</v>
      </c>
      <c r="L5194" t="s">
        <v>303</v>
      </c>
      <c r="M5194" t="s">
        <v>29083</v>
      </c>
    </row>
    <row r="5195" spans="1:13" x14ac:dyDescent="0.2">
      <c r="A5195" t="s">
        <v>20685</v>
      </c>
      <c r="B5195" t="s">
        <v>20686</v>
      </c>
      <c r="C5195" t="s">
        <v>29084</v>
      </c>
      <c r="D5195" t="s">
        <v>349</v>
      </c>
      <c r="E5195" t="s">
        <v>424</v>
      </c>
      <c r="F5195" t="s">
        <v>29085</v>
      </c>
      <c r="G5195" t="s">
        <v>29086</v>
      </c>
      <c r="H5195" t="s">
        <v>28616</v>
      </c>
      <c r="I5195" t="s">
        <v>21096</v>
      </c>
      <c r="J5195" t="s">
        <v>29087</v>
      </c>
      <c r="K5195" t="s">
        <v>29088</v>
      </c>
      <c r="L5195" t="s">
        <v>303</v>
      </c>
      <c r="M5195" t="s">
        <v>25336</v>
      </c>
    </row>
    <row r="5196" spans="1:13" x14ac:dyDescent="0.2">
      <c r="A5196" t="s">
        <v>20685</v>
      </c>
      <c r="B5196" t="s">
        <v>20686</v>
      </c>
      <c r="C5196" t="s">
        <v>29089</v>
      </c>
      <c r="D5196" t="s">
        <v>29090</v>
      </c>
      <c r="E5196" t="s">
        <v>29091</v>
      </c>
      <c r="F5196" t="s">
        <v>29092</v>
      </c>
      <c r="H5196" t="s">
        <v>28176</v>
      </c>
      <c r="I5196" t="s">
        <v>23784</v>
      </c>
      <c r="J5196" t="s">
        <v>29093</v>
      </c>
      <c r="K5196" t="s">
        <v>302</v>
      </c>
      <c r="L5196" t="s">
        <v>303</v>
      </c>
      <c r="M5196" t="s">
        <v>18019</v>
      </c>
    </row>
    <row r="5197" spans="1:13" x14ac:dyDescent="0.2">
      <c r="A5197" t="s">
        <v>20685</v>
      </c>
      <c r="B5197" t="s">
        <v>20686</v>
      </c>
      <c r="C5197" t="s">
        <v>29094</v>
      </c>
      <c r="D5197" t="s">
        <v>366</v>
      </c>
      <c r="E5197" t="s">
        <v>367</v>
      </c>
      <c r="F5197" t="s">
        <v>29095</v>
      </c>
      <c r="G5197" t="s">
        <v>29096</v>
      </c>
      <c r="H5197" t="s">
        <v>8122</v>
      </c>
      <c r="J5197" t="s">
        <v>29097</v>
      </c>
      <c r="K5197" t="s">
        <v>29098</v>
      </c>
      <c r="L5197" t="s">
        <v>303</v>
      </c>
      <c r="M5197" t="s">
        <v>29099</v>
      </c>
    </row>
    <row r="5198" spans="1:13" x14ac:dyDescent="0.2">
      <c r="A5198" t="s">
        <v>20685</v>
      </c>
      <c r="B5198" t="s">
        <v>20686</v>
      </c>
      <c r="C5198" t="s">
        <v>29100</v>
      </c>
      <c r="D5198" t="s">
        <v>29101</v>
      </c>
      <c r="E5198" t="s">
        <v>29102</v>
      </c>
      <c r="F5198" t="s">
        <v>29103</v>
      </c>
      <c r="G5198" t="s">
        <v>29104</v>
      </c>
      <c r="H5198" t="s">
        <v>4628</v>
      </c>
      <c r="I5198" t="s">
        <v>23784</v>
      </c>
      <c r="J5198" t="s">
        <v>29105</v>
      </c>
      <c r="K5198" t="s">
        <v>302</v>
      </c>
      <c r="L5198" t="s">
        <v>303</v>
      </c>
      <c r="M5198" t="s">
        <v>22282</v>
      </c>
    </row>
    <row r="5199" spans="1:13" x14ac:dyDescent="0.2">
      <c r="A5199" t="s">
        <v>20685</v>
      </c>
      <c r="B5199" t="s">
        <v>20686</v>
      </c>
      <c r="C5199" t="s">
        <v>29106</v>
      </c>
      <c r="D5199" t="s">
        <v>564</v>
      </c>
      <c r="E5199" t="s">
        <v>296</v>
      </c>
      <c r="F5199" t="s">
        <v>29107</v>
      </c>
      <c r="G5199" t="s">
        <v>29108</v>
      </c>
      <c r="I5199" t="s">
        <v>23784</v>
      </c>
      <c r="J5199" t="s">
        <v>29109</v>
      </c>
      <c r="K5199" t="s">
        <v>29110</v>
      </c>
      <c r="L5199" t="s">
        <v>303</v>
      </c>
      <c r="M5199" t="s">
        <v>3684</v>
      </c>
    </row>
    <row r="5200" spans="1:13" x14ac:dyDescent="0.2">
      <c r="A5200" t="s">
        <v>20685</v>
      </c>
      <c r="B5200" t="s">
        <v>20686</v>
      </c>
      <c r="C5200" t="s">
        <v>29111</v>
      </c>
      <c r="D5200" t="s">
        <v>28137</v>
      </c>
      <c r="E5200" t="s">
        <v>1817</v>
      </c>
      <c r="F5200" t="s">
        <v>29112</v>
      </c>
      <c r="G5200" t="s">
        <v>29113</v>
      </c>
      <c r="H5200" t="s">
        <v>28694</v>
      </c>
      <c r="I5200" t="s">
        <v>21096</v>
      </c>
      <c r="J5200" t="s">
        <v>29114</v>
      </c>
      <c r="K5200" t="s">
        <v>29115</v>
      </c>
      <c r="L5200" t="s">
        <v>303</v>
      </c>
      <c r="M5200" t="s">
        <v>3035</v>
      </c>
    </row>
    <row r="5201" spans="1:13" x14ac:dyDescent="0.2">
      <c r="A5201" t="s">
        <v>20685</v>
      </c>
      <c r="B5201" t="s">
        <v>20686</v>
      </c>
      <c r="C5201" t="s">
        <v>29116</v>
      </c>
      <c r="D5201" t="s">
        <v>29117</v>
      </c>
      <c r="E5201" t="s">
        <v>29118</v>
      </c>
      <c r="F5201" t="s">
        <v>29119</v>
      </c>
      <c r="H5201" t="s">
        <v>28694</v>
      </c>
      <c r="I5201" t="s">
        <v>21096</v>
      </c>
      <c r="J5201" t="s">
        <v>29120</v>
      </c>
      <c r="K5201" t="s">
        <v>29121</v>
      </c>
      <c r="L5201" t="s">
        <v>120</v>
      </c>
      <c r="M5201" t="s">
        <v>422</v>
      </c>
    </row>
    <row r="5202" spans="1:13" x14ac:dyDescent="0.2">
      <c r="A5202" t="s">
        <v>20685</v>
      </c>
      <c r="B5202" t="s">
        <v>20686</v>
      </c>
      <c r="C5202" t="s">
        <v>29122</v>
      </c>
      <c r="D5202" t="s">
        <v>1374</v>
      </c>
      <c r="E5202" t="s">
        <v>14656</v>
      </c>
      <c r="F5202" t="s">
        <v>29123</v>
      </c>
      <c r="G5202" t="s">
        <v>29124</v>
      </c>
      <c r="H5202" t="s">
        <v>18585</v>
      </c>
      <c r="J5202" t="s">
        <v>29125</v>
      </c>
      <c r="K5202" t="s">
        <v>29126</v>
      </c>
      <c r="L5202" t="s">
        <v>303</v>
      </c>
      <c r="M5202" t="s">
        <v>26495</v>
      </c>
    </row>
    <row r="5203" spans="1:13" x14ac:dyDescent="0.2">
      <c r="A5203" t="s">
        <v>20685</v>
      </c>
      <c r="B5203" t="s">
        <v>20686</v>
      </c>
      <c r="C5203" t="s">
        <v>29127</v>
      </c>
      <c r="D5203" t="s">
        <v>28137</v>
      </c>
      <c r="E5203" t="s">
        <v>1817</v>
      </c>
      <c r="F5203" t="s">
        <v>1137</v>
      </c>
      <c r="G5203" t="s">
        <v>29128</v>
      </c>
      <c r="H5203" t="s">
        <v>28694</v>
      </c>
      <c r="I5203" t="s">
        <v>21096</v>
      </c>
      <c r="J5203" t="s">
        <v>29129</v>
      </c>
      <c r="K5203" t="s">
        <v>29130</v>
      </c>
      <c r="L5203" t="s">
        <v>303</v>
      </c>
      <c r="M5203" t="s">
        <v>422</v>
      </c>
    </row>
    <row r="5204" spans="1:13" x14ac:dyDescent="0.2">
      <c r="A5204" t="s">
        <v>20685</v>
      </c>
      <c r="B5204" t="s">
        <v>20686</v>
      </c>
      <c r="C5204" t="s">
        <v>29131</v>
      </c>
      <c r="D5204" t="s">
        <v>29132</v>
      </c>
      <c r="E5204" t="s">
        <v>29133</v>
      </c>
      <c r="F5204" t="s">
        <v>981</v>
      </c>
      <c r="G5204" t="s">
        <v>26013</v>
      </c>
      <c r="H5204" t="s">
        <v>29134</v>
      </c>
      <c r="I5204" t="s">
        <v>23784</v>
      </c>
      <c r="J5204" t="s">
        <v>29135</v>
      </c>
      <c r="K5204" t="s">
        <v>29136</v>
      </c>
      <c r="L5204" t="s">
        <v>303</v>
      </c>
      <c r="M5204" t="s">
        <v>29137</v>
      </c>
    </row>
    <row r="5205" spans="1:13" x14ac:dyDescent="0.2">
      <c r="A5205" t="s">
        <v>20685</v>
      </c>
      <c r="B5205" t="s">
        <v>20686</v>
      </c>
      <c r="C5205" t="s">
        <v>29138</v>
      </c>
      <c r="D5205" t="s">
        <v>572</v>
      </c>
      <c r="E5205" t="s">
        <v>573</v>
      </c>
      <c r="F5205" t="s">
        <v>29139</v>
      </c>
      <c r="G5205" t="s">
        <v>29140</v>
      </c>
      <c r="H5205" t="s">
        <v>8129</v>
      </c>
      <c r="J5205" t="s">
        <v>29141</v>
      </c>
      <c r="K5205" t="s">
        <v>29142</v>
      </c>
      <c r="L5205" t="s">
        <v>303</v>
      </c>
      <c r="M5205" t="s">
        <v>822</v>
      </c>
    </row>
    <row r="5206" spans="1:13" x14ac:dyDescent="0.2">
      <c r="A5206" t="s">
        <v>20685</v>
      </c>
      <c r="B5206" t="s">
        <v>20686</v>
      </c>
      <c r="C5206" t="s">
        <v>29143</v>
      </c>
      <c r="D5206" t="s">
        <v>12350</v>
      </c>
      <c r="E5206" t="s">
        <v>29144</v>
      </c>
      <c r="F5206" t="s">
        <v>29145</v>
      </c>
      <c r="H5206" t="s">
        <v>8129</v>
      </c>
      <c r="J5206" t="s">
        <v>29146</v>
      </c>
      <c r="K5206" t="s">
        <v>29147</v>
      </c>
      <c r="L5206" t="s">
        <v>303</v>
      </c>
      <c r="M5206" t="s">
        <v>5139</v>
      </c>
    </row>
    <row r="5207" spans="1:13" x14ac:dyDescent="0.2">
      <c r="A5207" t="s">
        <v>20685</v>
      </c>
      <c r="B5207" t="s">
        <v>20686</v>
      </c>
      <c r="C5207" t="s">
        <v>29148</v>
      </c>
      <c r="D5207" t="s">
        <v>394</v>
      </c>
      <c r="E5207" t="s">
        <v>395</v>
      </c>
      <c r="F5207" t="s">
        <v>28843</v>
      </c>
      <c r="G5207" t="s">
        <v>28844</v>
      </c>
      <c r="H5207" t="s">
        <v>24154</v>
      </c>
      <c r="I5207" t="s">
        <v>23784</v>
      </c>
      <c r="J5207" t="s">
        <v>29149</v>
      </c>
      <c r="K5207" t="s">
        <v>29150</v>
      </c>
      <c r="L5207" t="s">
        <v>303</v>
      </c>
      <c r="M5207" t="s">
        <v>9170</v>
      </c>
    </row>
    <row r="5208" spans="1:13" x14ac:dyDescent="0.2">
      <c r="A5208" t="s">
        <v>20685</v>
      </c>
      <c r="B5208" t="s">
        <v>20686</v>
      </c>
      <c r="C5208" t="s">
        <v>29151</v>
      </c>
      <c r="D5208" t="s">
        <v>572</v>
      </c>
      <c r="E5208" t="s">
        <v>573</v>
      </c>
      <c r="F5208" t="s">
        <v>29152</v>
      </c>
      <c r="G5208" t="s">
        <v>29153</v>
      </c>
      <c r="H5208" t="s">
        <v>29154</v>
      </c>
      <c r="I5208" t="s">
        <v>23784</v>
      </c>
      <c r="J5208" t="s">
        <v>29155</v>
      </c>
      <c r="K5208" t="s">
        <v>29156</v>
      </c>
      <c r="L5208" t="s">
        <v>303</v>
      </c>
      <c r="M5208" t="s">
        <v>1077</v>
      </c>
    </row>
    <row r="5209" spans="1:13" x14ac:dyDescent="0.2">
      <c r="A5209" t="s">
        <v>20685</v>
      </c>
      <c r="B5209" t="s">
        <v>20686</v>
      </c>
      <c r="C5209" t="s">
        <v>29157</v>
      </c>
      <c r="D5209" t="s">
        <v>394</v>
      </c>
      <c r="E5209" t="s">
        <v>395</v>
      </c>
      <c r="F5209" t="s">
        <v>29158</v>
      </c>
      <c r="G5209" t="s">
        <v>28208</v>
      </c>
      <c r="H5209" t="s">
        <v>8122</v>
      </c>
      <c r="J5209" t="s">
        <v>29159</v>
      </c>
      <c r="K5209" t="s">
        <v>29160</v>
      </c>
      <c r="L5209" t="s">
        <v>303</v>
      </c>
      <c r="M5209" t="s">
        <v>16829</v>
      </c>
    </row>
    <row r="5210" spans="1:13" x14ac:dyDescent="0.2">
      <c r="A5210" t="s">
        <v>20685</v>
      </c>
      <c r="B5210" t="s">
        <v>20686</v>
      </c>
      <c r="C5210" t="s">
        <v>29161</v>
      </c>
      <c r="D5210" t="s">
        <v>29162</v>
      </c>
      <c r="E5210" t="s">
        <v>29163</v>
      </c>
      <c r="F5210" t="s">
        <v>29164</v>
      </c>
      <c r="H5210" t="s">
        <v>8129</v>
      </c>
      <c r="J5210" t="s">
        <v>29165</v>
      </c>
      <c r="K5210" t="s">
        <v>29166</v>
      </c>
      <c r="L5210" t="s">
        <v>303</v>
      </c>
      <c r="M5210" t="s">
        <v>20865</v>
      </c>
    </row>
    <row r="5211" spans="1:13" x14ac:dyDescent="0.2">
      <c r="A5211" t="s">
        <v>20685</v>
      </c>
      <c r="B5211" t="s">
        <v>20686</v>
      </c>
      <c r="C5211" t="s">
        <v>29167</v>
      </c>
      <c r="D5211" t="s">
        <v>366</v>
      </c>
      <c r="F5211" t="s">
        <v>29168</v>
      </c>
      <c r="H5211" t="s">
        <v>28332</v>
      </c>
      <c r="J5211" t="s">
        <v>29169</v>
      </c>
      <c r="K5211" t="s">
        <v>29170</v>
      </c>
      <c r="L5211" t="s">
        <v>303</v>
      </c>
      <c r="M5211" t="s">
        <v>29171</v>
      </c>
    </row>
    <row r="5212" spans="1:13" x14ac:dyDescent="0.2">
      <c r="A5212" t="s">
        <v>20685</v>
      </c>
      <c r="B5212" t="s">
        <v>20686</v>
      </c>
      <c r="C5212" t="s">
        <v>29172</v>
      </c>
      <c r="D5212" t="s">
        <v>29173</v>
      </c>
      <c r="E5212" t="s">
        <v>29174</v>
      </c>
      <c r="F5212" t="s">
        <v>29175</v>
      </c>
      <c r="G5212" t="s">
        <v>29176</v>
      </c>
      <c r="H5212" t="s">
        <v>28598</v>
      </c>
      <c r="I5212" t="s">
        <v>23784</v>
      </c>
      <c r="J5212" t="s">
        <v>29177</v>
      </c>
      <c r="K5212" t="s">
        <v>29178</v>
      </c>
      <c r="L5212" t="s">
        <v>303</v>
      </c>
      <c r="M5212" t="s">
        <v>7631</v>
      </c>
    </row>
    <row r="5213" spans="1:13" x14ac:dyDescent="0.2">
      <c r="A5213" t="s">
        <v>20685</v>
      </c>
      <c r="B5213" t="s">
        <v>20686</v>
      </c>
      <c r="C5213" t="s">
        <v>29179</v>
      </c>
      <c r="D5213" t="s">
        <v>349</v>
      </c>
      <c r="E5213" t="s">
        <v>720</v>
      </c>
      <c r="F5213" t="s">
        <v>29180</v>
      </c>
      <c r="G5213" t="s">
        <v>29181</v>
      </c>
      <c r="H5213" t="s">
        <v>8122</v>
      </c>
      <c r="I5213" t="s">
        <v>23784</v>
      </c>
      <c r="J5213" t="s">
        <v>29182</v>
      </c>
      <c r="K5213" t="s">
        <v>29183</v>
      </c>
      <c r="L5213" t="s">
        <v>303</v>
      </c>
      <c r="M5213" t="s">
        <v>3636</v>
      </c>
    </row>
    <row r="5214" spans="1:13" x14ac:dyDescent="0.2">
      <c r="A5214" t="s">
        <v>20685</v>
      </c>
      <c r="B5214" t="s">
        <v>20686</v>
      </c>
      <c r="C5214" t="s">
        <v>29184</v>
      </c>
      <c r="D5214" t="s">
        <v>349</v>
      </c>
      <c r="E5214" t="s">
        <v>476</v>
      </c>
      <c r="F5214" t="s">
        <v>29185</v>
      </c>
      <c r="G5214" t="s">
        <v>28202</v>
      </c>
      <c r="H5214" t="s">
        <v>8129</v>
      </c>
      <c r="J5214" t="s">
        <v>29186</v>
      </c>
      <c r="K5214" t="s">
        <v>29187</v>
      </c>
      <c r="L5214" t="s">
        <v>303</v>
      </c>
      <c r="M5214" t="s">
        <v>422</v>
      </c>
    </row>
    <row r="5215" spans="1:13" x14ac:dyDescent="0.2">
      <c r="A5215" t="s">
        <v>20685</v>
      </c>
      <c r="B5215" t="s">
        <v>20686</v>
      </c>
      <c r="C5215" t="s">
        <v>29188</v>
      </c>
      <c r="D5215" t="s">
        <v>28355</v>
      </c>
      <c r="F5215" t="s">
        <v>29189</v>
      </c>
      <c r="G5215" t="s">
        <v>29190</v>
      </c>
      <c r="H5215" t="s">
        <v>8129</v>
      </c>
      <c r="J5215" t="s">
        <v>29191</v>
      </c>
      <c r="K5215" t="s">
        <v>29192</v>
      </c>
      <c r="L5215" t="s">
        <v>303</v>
      </c>
      <c r="M5215" t="s">
        <v>29193</v>
      </c>
    </row>
    <row r="5216" spans="1:13" x14ac:dyDescent="0.2">
      <c r="A5216" t="s">
        <v>20685</v>
      </c>
      <c r="B5216" t="s">
        <v>20686</v>
      </c>
      <c r="C5216" t="s">
        <v>29194</v>
      </c>
      <c r="D5216" t="s">
        <v>20822</v>
      </c>
      <c r="F5216" t="s">
        <v>4677</v>
      </c>
      <c r="G5216" t="s">
        <v>29195</v>
      </c>
      <c r="H5216" t="s">
        <v>28689</v>
      </c>
      <c r="I5216" t="s">
        <v>8129</v>
      </c>
      <c r="J5216" t="s">
        <v>29196</v>
      </c>
      <c r="K5216" t="s">
        <v>29197</v>
      </c>
      <c r="L5216" t="s">
        <v>120</v>
      </c>
      <c r="M5216" t="s">
        <v>29198</v>
      </c>
    </row>
    <row r="5217" spans="1:13" x14ac:dyDescent="0.2">
      <c r="A5217" t="s">
        <v>20685</v>
      </c>
      <c r="B5217" t="s">
        <v>20686</v>
      </c>
      <c r="C5217" t="s">
        <v>29199</v>
      </c>
      <c r="D5217" t="s">
        <v>28137</v>
      </c>
      <c r="E5217" t="s">
        <v>1817</v>
      </c>
      <c r="F5217" t="s">
        <v>29200</v>
      </c>
      <c r="G5217" t="s">
        <v>29201</v>
      </c>
      <c r="H5217" t="s">
        <v>28694</v>
      </c>
      <c r="I5217" t="s">
        <v>21096</v>
      </c>
      <c r="J5217" t="s">
        <v>29202</v>
      </c>
      <c r="K5217" t="s">
        <v>29203</v>
      </c>
      <c r="L5217" t="s">
        <v>303</v>
      </c>
      <c r="M5217" t="s">
        <v>6330</v>
      </c>
    </row>
    <row r="5218" spans="1:13" x14ac:dyDescent="0.2">
      <c r="A5218" t="s">
        <v>20685</v>
      </c>
      <c r="B5218" t="s">
        <v>20686</v>
      </c>
      <c r="C5218" t="s">
        <v>29204</v>
      </c>
      <c r="D5218" t="s">
        <v>28137</v>
      </c>
      <c r="E5218" t="s">
        <v>1817</v>
      </c>
      <c r="F5218" t="s">
        <v>29205</v>
      </c>
      <c r="G5218" t="s">
        <v>28193</v>
      </c>
      <c r="H5218" t="s">
        <v>8122</v>
      </c>
      <c r="J5218" t="s">
        <v>29206</v>
      </c>
      <c r="K5218" t="s">
        <v>29207</v>
      </c>
      <c r="L5218" t="s">
        <v>303</v>
      </c>
      <c r="M5218" t="s">
        <v>422</v>
      </c>
    </row>
    <row r="5219" spans="1:13" x14ac:dyDescent="0.2">
      <c r="A5219" t="s">
        <v>20685</v>
      </c>
      <c r="B5219" t="s">
        <v>20686</v>
      </c>
      <c r="C5219" t="s">
        <v>29208</v>
      </c>
      <c r="D5219" t="s">
        <v>401</v>
      </c>
      <c r="E5219" t="s">
        <v>402</v>
      </c>
      <c r="F5219" t="s">
        <v>24014</v>
      </c>
      <c r="G5219" t="s">
        <v>28367</v>
      </c>
      <c r="H5219" t="s">
        <v>28176</v>
      </c>
      <c r="J5219" t="s">
        <v>29209</v>
      </c>
      <c r="K5219" t="s">
        <v>29210</v>
      </c>
      <c r="L5219" t="s">
        <v>303</v>
      </c>
      <c r="M5219" t="s">
        <v>29211</v>
      </c>
    </row>
    <row r="5220" spans="1:13" x14ac:dyDescent="0.2">
      <c r="A5220" t="s">
        <v>20685</v>
      </c>
      <c r="B5220" t="s">
        <v>20686</v>
      </c>
      <c r="C5220" t="s">
        <v>29212</v>
      </c>
      <c r="D5220" t="s">
        <v>687</v>
      </c>
      <c r="E5220" t="s">
        <v>29213</v>
      </c>
      <c r="F5220" t="s">
        <v>29214</v>
      </c>
      <c r="G5220" t="s">
        <v>29215</v>
      </c>
      <c r="H5220" t="s">
        <v>8122</v>
      </c>
      <c r="J5220" t="s">
        <v>29216</v>
      </c>
      <c r="K5220" t="s">
        <v>29217</v>
      </c>
      <c r="L5220" t="s">
        <v>303</v>
      </c>
      <c r="M5220" t="s">
        <v>15004</v>
      </c>
    </row>
    <row r="5221" spans="1:13" x14ac:dyDescent="0.2">
      <c r="A5221" t="s">
        <v>20685</v>
      </c>
      <c r="B5221" t="s">
        <v>20686</v>
      </c>
      <c r="C5221" t="s">
        <v>29218</v>
      </c>
      <c r="D5221" t="s">
        <v>564</v>
      </c>
      <c r="E5221" t="s">
        <v>296</v>
      </c>
      <c r="F5221" t="s">
        <v>28843</v>
      </c>
      <c r="G5221" t="s">
        <v>28844</v>
      </c>
      <c r="H5221" t="s">
        <v>24154</v>
      </c>
      <c r="I5221" t="s">
        <v>23784</v>
      </c>
      <c r="J5221" t="s">
        <v>29149</v>
      </c>
      <c r="K5221" t="s">
        <v>29219</v>
      </c>
      <c r="L5221" t="s">
        <v>303</v>
      </c>
      <c r="M5221" t="s">
        <v>1077</v>
      </c>
    </row>
    <row r="5222" spans="1:13" x14ac:dyDescent="0.2">
      <c r="A5222" t="s">
        <v>20685</v>
      </c>
      <c r="B5222" t="s">
        <v>20686</v>
      </c>
      <c r="C5222" t="s">
        <v>29220</v>
      </c>
      <c r="D5222" t="s">
        <v>366</v>
      </c>
      <c r="E5222" t="s">
        <v>367</v>
      </c>
      <c r="F5222" t="s">
        <v>29221</v>
      </c>
      <c r="G5222" t="s">
        <v>29222</v>
      </c>
      <c r="H5222" t="s">
        <v>8129</v>
      </c>
      <c r="J5222" t="s">
        <v>28647</v>
      </c>
      <c r="K5222" t="s">
        <v>29223</v>
      </c>
      <c r="L5222" t="s">
        <v>303</v>
      </c>
      <c r="M5222" t="s">
        <v>29224</v>
      </c>
    </row>
    <row r="5223" spans="1:13" x14ac:dyDescent="0.2">
      <c r="A5223" t="s">
        <v>20685</v>
      </c>
      <c r="B5223" t="s">
        <v>20686</v>
      </c>
      <c r="C5223" t="s">
        <v>29225</v>
      </c>
      <c r="D5223" t="s">
        <v>401</v>
      </c>
      <c r="F5223" t="s">
        <v>29226</v>
      </c>
      <c r="G5223" t="s">
        <v>28218</v>
      </c>
      <c r="H5223" t="s">
        <v>8129</v>
      </c>
      <c r="J5223" t="s">
        <v>29227</v>
      </c>
      <c r="K5223" t="s">
        <v>29228</v>
      </c>
      <c r="L5223" t="s">
        <v>303</v>
      </c>
      <c r="M5223" t="s">
        <v>4114</v>
      </c>
    </row>
    <row r="5224" spans="1:13" x14ac:dyDescent="0.2">
      <c r="A5224" t="s">
        <v>20685</v>
      </c>
      <c r="B5224" t="s">
        <v>20686</v>
      </c>
      <c r="C5224" t="s">
        <v>29229</v>
      </c>
      <c r="D5224" t="s">
        <v>572</v>
      </c>
      <c r="E5224" t="s">
        <v>573</v>
      </c>
      <c r="F5224" t="s">
        <v>29230</v>
      </c>
      <c r="G5224" t="s">
        <v>28409</v>
      </c>
      <c r="H5224" t="s">
        <v>8122</v>
      </c>
      <c r="J5224" t="s">
        <v>29231</v>
      </c>
      <c r="K5224" t="s">
        <v>29232</v>
      </c>
      <c r="L5224" t="s">
        <v>303</v>
      </c>
      <c r="M5224" t="s">
        <v>11596</v>
      </c>
    </row>
    <row r="5225" spans="1:13" x14ac:dyDescent="0.2">
      <c r="A5225" t="s">
        <v>20685</v>
      </c>
      <c r="B5225" t="s">
        <v>20686</v>
      </c>
      <c r="C5225" t="s">
        <v>29233</v>
      </c>
      <c r="D5225" t="s">
        <v>29234</v>
      </c>
      <c r="F5225" t="s">
        <v>5155</v>
      </c>
      <c r="G5225" t="s">
        <v>29235</v>
      </c>
      <c r="H5225" t="s">
        <v>29048</v>
      </c>
      <c r="I5225" t="s">
        <v>21096</v>
      </c>
      <c r="J5225" t="s">
        <v>29236</v>
      </c>
      <c r="K5225" t="s">
        <v>29237</v>
      </c>
      <c r="L5225" t="s">
        <v>303</v>
      </c>
      <c r="M5225" t="s">
        <v>29238</v>
      </c>
    </row>
    <row r="5226" spans="1:13" x14ac:dyDescent="0.2">
      <c r="A5226" t="s">
        <v>20685</v>
      </c>
      <c r="B5226" t="s">
        <v>20686</v>
      </c>
      <c r="C5226" t="s">
        <v>29239</v>
      </c>
      <c r="D5226" t="s">
        <v>572</v>
      </c>
      <c r="E5226" t="s">
        <v>573</v>
      </c>
      <c r="F5226" t="s">
        <v>29240</v>
      </c>
      <c r="G5226" t="s">
        <v>29241</v>
      </c>
      <c r="H5226" t="s">
        <v>28176</v>
      </c>
      <c r="I5226" t="s">
        <v>23784</v>
      </c>
      <c r="J5226" t="s">
        <v>28451</v>
      </c>
      <c r="K5226" t="s">
        <v>29242</v>
      </c>
      <c r="L5226" t="s">
        <v>303</v>
      </c>
      <c r="M5226" t="s">
        <v>5402</v>
      </c>
    </row>
    <row r="5227" spans="1:13" x14ac:dyDescent="0.2">
      <c r="A5227" t="s">
        <v>20685</v>
      </c>
      <c r="B5227" t="s">
        <v>20686</v>
      </c>
      <c r="C5227" t="s">
        <v>29243</v>
      </c>
      <c r="D5227" t="s">
        <v>29244</v>
      </c>
      <c r="E5227" t="s">
        <v>29245</v>
      </c>
      <c r="F5227" t="s">
        <v>29246</v>
      </c>
      <c r="G5227" t="s">
        <v>29247</v>
      </c>
      <c r="H5227" t="s">
        <v>8129</v>
      </c>
      <c r="J5227" t="s">
        <v>29248</v>
      </c>
      <c r="K5227" t="s">
        <v>29249</v>
      </c>
      <c r="L5227" t="s">
        <v>303</v>
      </c>
      <c r="M5227" t="s">
        <v>29250</v>
      </c>
    </row>
    <row r="5228" spans="1:13" x14ac:dyDescent="0.2">
      <c r="A5228" t="s">
        <v>20685</v>
      </c>
      <c r="B5228" t="s">
        <v>20686</v>
      </c>
      <c r="C5228" t="s">
        <v>29251</v>
      </c>
      <c r="D5228" t="s">
        <v>29252</v>
      </c>
      <c r="E5228" t="s">
        <v>29253</v>
      </c>
      <c r="F5228" t="s">
        <v>24279</v>
      </c>
      <c r="G5228" t="s">
        <v>29254</v>
      </c>
      <c r="H5228" t="s">
        <v>29255</v>
      </c>
      <c r="I5228" t="s">
        <v>21096</v>
      </c>
      <c r="J5228" t="s">
        <v>29256</v>
      </c>
      <c r="K5228" t="s">
        <v>29257</v>
      </c>
      <c r="L5228" t="s">
        <v>303</v>
      </c>
      <c r="M5228" t="s">
        <v>29258</v>
      </c>
    </row>
    <row r="5229" spans="1:13" x14ac:dyDescent="0.2">
      <c r="A5229" t="s">
        <v>20685</v>
      </c>
      <c r="B5229" t="s">
        <v>20686</v>
      </c>
      <c r="C5229" t="s">
        <v>29259</v>
      </c>
      <c r="D5229" t="s">
        <v>349</v>
      </c>
      <c r="F5229" t="s">
        <v>29260</v>
      </c>
      <c r="H5229" t="s">
        <v>28255</v>
      </c>
      <c r="I5229" t="s">
        <v>21096</v>
      </c>
      <c r="J5229" t="s">
        <v>29261</v>
      </c>
      <c r="K5229" t="s">
        <v>302</v>
      </c>
      <c r="L5229" t="s">
        <v>303</v>
      </c>
      <c r="M5229" t="s">
        <v>422</v>
      </c>
    </row>
    <row r="5230" spans="1:13" x14ac:dyDescent="0.2">
      <c r="A5230" t="s">
        <v>20685</v>
      </c>
      <c r="B5230" t="s">
        <v>20686</v>
      </c>
      <c r="C5230" t="s">
        <v>29262</v>
      </c>
      <c r="D5230" t="s">
        <v>29263</v>
      </c>
      <c r="E5230" t="s">
        <v>29264</v>
      </c>
      <c r="F5230" t="s">
        <v>29265</v>
      </c>
      <c r="G5230" t="s">
        <v>29039</v>
      </c>
      <c r="H5230" t="s">
        <v>8122</v>
      </c>
      <c r="J5230" t="s">
        <v>29266</v>
      </c>
      <c r="K5230" t="s">
        <v>29267</v>
      </c>
      <c r="L5230" t="s">
        <v>303</v>
      </c>
      <c r="M5230" t="s">
        <v>1666</v>
      </c>
    </row>
    <row r="5231" spans="1:13" x14ac:dyDescent="0.2">
      <c r="A5231" t="s">
        <v>20685</v>
      </c>
      <c r="B5231" t="s">
        <v>20686</v>
      </c>
      <c r="C5231" t="s">
        <v>29268</v>
      </c>
      <c r="D5231" t="s">
        <v>401</v>
      </c>
      <c r="E5231" t="s">
        <v>402</v>
      </c>
      <c r="F5231" t="s">
        <v>29269</v>
      </c>
      <c r="H5231" t="s">
        <v>24154</v>
      </c>
      <c r="I5231" t="s">
        <v>23784</v>
      </c>
      <c r="J5231" t="s">
        <v>29270</v>
      </c>
      <c r="K5231" t="s">
        <v>29271</v>
      </c>
      <c r="L5231" t="s">
        <v>303</v>
      </c>
      <c r="M5231" t="s">
        <v>19241</v>
      </c>
    </row>
    <row r="5232" spans="1:13" x14ac:dyDescent="0.2">
      <c r="A5232" t="s">
        <v>20685</v>
      </c>
      <c r="B5232" t="s">
        <v>20686</v>
      </c>
      <c r="C5232" t="s">
        <v>29272</v>
      </c>
      <c r="D5232" t="s">
        <v>349</v>
      </c>
      <c r="E5232" t="s">
        <v>720</v>
      </c>
      <c r="F5232" t="s">
        <v>8269</v>
      </c>
      <c r="G5232" t="s">
        <v>29273</v>
      </c>
      <c r="H5232" t="s">
        <v>24154</v>
      </c>
      <c r="I5232" t="s">
        <v>23784</v>
      </c>
      <c r="J5232" t="s">
        <v>29274</v>
      </c>
      <c r="K5232" t="s">
        <v>29275</v>
      </c>
      <c r="L5232" t="s">
        <v>303</v>
      </c>
      <c r="M5232" t="s">
        <v>10125</v>
      </c>
    </row>
    <row r="5233" spans="1:13" x14ac:dyDescent="0.2">
      <c r="A5233" t="s">
        <v>20685</v>
      </c>
      <c r="B5233" t="s">
        <v>20686</v>
      </c>
      <c r="C5233" t="s">
        <v>29276</v>
      </c>
      <c r="D5233" t="s">
        <v>349</v>
      </c>
      <c r="F5233" t="s">
        <v>29277</v>
      </c>
      <c r="G5233" t="s">
        <v>29278</v>
      </c>
      <c r="H5233" t="s">
        <v>8122</v>
      </c>
      <c r="J5233" t="s">
        <v>29279</v>
      </c>
      <c r="K5233" t="s">
        <v>29280</v>
      </c>
      <c r="L5233" t="s">
        <v>303</v>
      </c>
      <c r="M5233" t="s">
        <v>422</v>
      </c>
    </row>
    <row r="5234" spans="1:13" x14ac:dyDescent="0.2">
      <c r="A5234" t="s">
        <v>20685</v>
      </c>
      <c r="B5234" t="s">
        <v>20686</v>
      </c>
      <c r="C5234" t="s">
        <v>29281</v>
      </c>
      <c r="D5234" t="s">
        <v>349</v>
      </c>
      <c r="F5234" t="s">
        <v>29282</v>
      </c>
      <c r="G5234" t="s">
        <v>28148</v>
      </c>
      <c r="H5234" t="s">
        <v>8122</v>
      </c>
      <c r="J5234" t="s">
        <v>29283</v>
      </c>
      <c r="K5234" t="s">
        <v>29284</v>
      </c>
      <c r="L5234" t="s">
        <v>303</v>
      </c>
      <c r="M5234" t="s">
        <v>422</v>
      </c>
    </row>
    <row r="5235" spans="1:13" x14ac:dyDescent="0.2">
      <c r="A5235" t="s">
        <v>20685</v>
      </c>
      <c r="B5235" t="s">
        <v>20686</v>
      </c>
      <c r="C5235" t="s">
        <v>29285</v>
      </c>
      <c r="D5235" t="s">
        <v>572</v>
      </c>
      <c r="E5235" t="s">
        <v>573</v>
      </c>
      <c r="F5235" t="s">
        <v>29286</v>
      </c>
      <c r="G5235" t="s">
        <v>28270</v>
      </c>
      <c r="H5235" t="s">
        <v>21096</v>
      </c>
      <c r="J5235" t="s">
        <v>29287</v>
      </c>
      <c r="K5235" t="s">
        <v>29288</v>
      </c>
      <c r="L5235" t="s">
        <v>303</v>
      </c>
      <c r="M5235" t="s">
        <v>3883</v>
      </c>
    </row>
    <row r="5236" spans="1:13" x14ac:dyDescent="0.2">
      <c r="A5236" t="s">
        <v>20685</v>
      </c>
      <c r="B5236" t="s">
        <v>20686</v>
      </c>
      <c r="C5236" t="s">
        <v>29289</v>
      </c>
      <c r="D5236" t="s">
        <v>29290</v>
      </c>
      <c r="E5236" t="s">
        <v>29291</v>
      </c>
      <c r="F5236" t="s">
        <v>29292</v>
      </c>
      <c r="G5236" t="s">
        <v>29293</v>
      </c>
      <c r="H5236" t="s">
        <v>8122</v>
      </c>
      <c r="J5236" t="s">
        <v>29294</v>
      </c>
      <c r="K5236" t="s">
        <v>29295</v>
      </c>
      <c r="L5236" t="s">
        <v>303</v>
      </c>
      <c r="M5236" t="s">
        <v>14059</v>
      </c>
    </row>
    <row r="5237" spans="1:13" x14ac:dyDescent="0.2">
      <c r="A5237" t="s">
        <v>20685</v>
      </c>
      <c r="B5237" t="s">
        <v>20686</v>
      </c>
      <c r="C5237" t="s">
        <v>29296</v>
      </c>
      <c r="D5237" t="s">
        <v>349</v>
      </c>
      <c r="E5237" t="s">
        <v>424</v>
      </c>
      <c r="F5237" t="s">
        <v>29297</v>
      </c>
      <c r="G5237" t="s">
        <v>29298</v>
      </c>
      <c r="H5237" t="s">
        <v>18585</v>
      </c>
      <c r="I5237" t="s">
        <v>21096</v>
      </c>
      <c r="J5237" t="s">
        <v>29299</v>
      </c>
      <c r="K5237" t="s">
        <v>29300</v>
      </c>
      <c r="L5237" t="s">
        <v>303</v>
      </c>
      <c r="M5237" t="s">
        <v>5915</v>
      </c>
    </row>
    <row r="5238" spans="1:13" x14ac:dyDescent="0.2">
      <c r="A5238" t="s">
        <v>20685</v>
      </c>
      <c r="B5238" t="s">
        <v>20686</v>
      </c>
      <c r="C5238" t="s">
        <v>29301</v>
      </c>
      <c r="D5238" t="s">
        <v>349</v>
      </c>
      <c r="F5238" t="s">
        <v>29302</v>
      </c>
      <c r="G5238" t="s">
        <v>24154</v>
      </c>
      <c r="H5238" t="s">
        <v>23784</v>
      </c>
      <c r="J5238" t="s">
        <v>29303</v>
      </c>
      <c r="K5238" t="s">
        <v>29304</v>
      </c>
      <c r="L5238" t="s">
        <v>303</v>
      </c>
      <c r="M5238" t="s">
        <v>422</v>
      </c>
    </row>
    <row r="5239" spans="1:13" x14ac:dyDescent="0.2">
      <c r="A5239" t="s">
        <v>20685</v>
      </c>
      <c r="B5239" t="s">
        <v>20686</v>
      </c>
      <c r="C5239" t="s">
        <v>29305</v>
      </c>
      <c r="D5239" t="s">
        <v>349</v>
      </c>
      <c r="F5239" t="s">
        <v>29306</v>
      </c>
      <c r="G5239" t="s">
        <v>28208</v>
      </c>
      <c r="H5239" t="s">
        <v>8122</v>
      </c>
      <c r="J5239" t="s">
        <v>29307</v>
      </c>
      <c r="K5239" t="s">
        <v>302</v>
      </c>
      <c r="L5239" t="s">
        <v>303</v>
      </c>
      <c r="M5239" t="s">
        <v>422</v>
      </c>
    </row>
    <row r="5240" spans="1:13" x14ac:dyDescent="0.2">
      <c r="A5240" t="s">
        <v>20685</v>
      </c>
      <c r="B5240" t="s">
        <v>20686</v>
      </c>
      <c r="C5240" t="s">
        <v>29308</v>
      </c>
      <c r="D5240" t="s">
        <v>29309</v>
      </c>
      <c r="E5240" t="s">
        <v>26607</v>
      </c>
      <c r="F5240" t="s">
        <v>29310</v>
      </c>
      <c r="H5240" t="s">
        <v>8122</v>
      </c>
      <c r="J5240" t="s">
        <v>29311</v>
      </c>
      <c r="K5240" t="s">
        <v>29312</v>
      </c>
      <c r="L5240" t="s">
        <v>303</v>
      </c>
      <c r="M5240" t="s">
        <v>9223</v>
      </c>
    </row>
    <row r="5241" spans="1:13" x14ac:dyDescent="0.2">
      <c r="A5241" t="s">
        <v>20685</v>
      </c>
      <c r="B5241" t="s">
        <v>20686</v>
      </c>
      <c r="C5241" t="s">
        <v>29313</v>
      </c>
      <c r="D5241" t="s">
        <v>28329</v>
      </c>
      <c r="F5241" t="s">
        <v>29314</v>
      </c>
      <c r="H5241" t="s">
        <v>28332</v>
      </c>
      <c r="I5241" t="s">
        <v>21096</v>
      </c>
      <c r="J5241" t="s">
        <v>29315</v>
      </c>
      <c r="K5241" t="s">
        <v>29316</v>
      </c>
      <c r="L5241" t="s">
        <v>303</v>
      </c>
      <c r="M5241" t="s">
        <v>5139</v>
      </c>
    </row>
    <row r="5242" spans="1:13" x14ac:dyDescent="0.2">
      <c r="A5242" t="s">
        <v>20685</v>
      </c>
      <c r="B5242" t="s">
        <v>20686</v>
      </c>
      <c r="C5242" t="s">
        <v>29317</v>
      </c>
      <c r="D5242" t="s">
        <v>29318</v>
      </c>
      <c r="E5242" t="s">
        <v>3350</v>
      </c>
      <c r="F5242" t="s">
        <v>29319</v>
      </c>
      <c r="H5242" t="s">
        <v>28446</v>
      </c>
      <c r="I5242" t="s">
        <v>23784</v>
      </c>
      <c r="J5242" t="s">
        <v>29320</v>
      </c>
      <c r="K5242" t="s">
        <v>29321</v>
      </c>
      <c r="L5242" t="s">
        <v>303</v>
      </c>
      <c r="M5242" t="s">
        <v>9155</v>
      </c>
    </row>
    <row r="5243" spans="1:13" x14ac:dyDescent="0.2">
      <c r="A5243" t="s">
        <v>20685</v>
      </c>
      <c r="B5243" t="s">
        <v>20686</v>
      </c>
      <c r="C5243" t="s">
        <v>29322</v>
      </c>
      <c r="D5243" t="s">
        <v>349</v>
      </c>
      <c r="E5243" t="s">
        <v>476</v>
      </c>
      <c r="F5243" t="s">
        <v>29323</v>
      </c>
      <c r="G5243" t="s">
        <v>28538</v>
      </c>
      <c r="H5243" t="s">
        <v>8129</v>
      </c>
      <c r="J5243" t="s">
        <v>29324</v>
      </c>
      <c r="K5243" t="s">
        <v>29325</v>
      </c>
      <c r="L5243" t="s">
        <v>303</v>
      </c>
      <c r="M5243" t="s">
        <v>422</v>
      </c>
    </row>
    <row r="5244" spans="1:13" x14ac:dyDescent="0.2">
      <c r="A5244" t="s">
        <v>20685</v>
      </c>
      <c r="B5244" t="s">
        <v>20686</v>
      </c>
      <c r="C5244" t="s">
        <v>29326</v>
      </c>
      <c r="D5244" t="s">
        <v>29327</v>
      </c>
      <c r="E5244" t="s">
        <v>29328</v>
      </c>
      <c r="F5244" t="s">
        <v>29329</v>
      </c>
      <c r="H5244" t="s">
        <v>8129</v>
      </c>
      <c r="J5244" t="s">
        <v>29330</v>
      </c>
      <c r="K5244" t="s">
        <v>29331</v>
      </c>
      <c r="L5244" t="s">
        <v>303</v>
      </c>
      <c r="M5244" t="s">
        <v>5380</v>
      </c>
    </row>
    <row r="5245" spans="1:13" x14ac:dyDescent="0.2">
      <c r="A5245" t="s">
        <v>20685</v>
      </c>
      <c r="B5245" t="s">
        <v>20686</v>
      </c>
      <c r="C5245" t="s">
        <v>29332</v>
      </c>
      <c r="D5245" t="s">
        <v>20986</v>
      </c>
      <c r="E5245" t="s">
        <v>28142</v>
      </c>
      <c r="F5245" t="s">
        <v>29333</v>
      </c>
      <c r="G5245" t="s">
        <v>28895</v>
      </c>
      <c r="H5245" t="s">
        <v>4642</v>
      </c>
      <c r="J5245" t="s">
        <v>29334</v>
      </c>
      <c r="K5245" t="s">
        <v>29335</v>
      </c>
      <c r="L5245" t="s">
        <v>303</v>
      </c>
      <c r="M5245" t="s">
        <v>1538</v>
      </c>
    </row>
    <row r="5246" spans="1:13" x14ac:dyDescent="0.2">
      <c r="A5246" t="s">
        <v>20685</v>
      </c>
      <c r="B5246" t="s">
        <v>20686</v>
      </c>
      <c r="C5246" t="s">
        <v>29336</v>
      </c>
      <c r="D5246" t="s">
        <v>28941</v>
      </c>
      <c r="E5246" t="s">
        <v>29337</v>
      </c>
      <c r="F5246" t="s">
        <v>29338</v>
      </c>
      <c r="G5246" t="s">
        <v>29339</v>
      </c>
      <c r="H5246" t="s">
        <v>8122</v>
      </c>
      <c r="J5246" t="s">
        <v>29340</v>
      </c>
      <c r="K5246" t="s">
        <v>29341</v>
      </c>
      <c r="L5246" t="s">
        <v>303</v>
      </c>
      <c r="M5246" t="s">
        <v>29342</v>
      </c>
    </row>
    <row r="5247" spans="1:13" x14ac:dyDescent="0.2">
      <c r="A5247" t="s">
        <v>20685</v>
      </c>
      <c r="B5247" t="s">
        <v>20686</v>
      </c>
      <c r="C5247" t="s">
        <v>29343</v>
      </c>
      <c r="D5247" t="s">
        <v>401</v>
      </c>
      <c r="E5247" t="s">
        <v>402</v>
      </c>
      <c r="F5247" t="s">
        <v>29344</v>
      </c>
      <c r="G5247" t="s">
        <v>29215</v>
      </c>
      <c r="H5247" t="s">
        <v>8122</v>
      </c>
      <c r="J5247" t="s">
        <v>29345</v>
      </c>
      <c r="K5247" t="s">
        <v>29346</v>
      </c>
      <c r="L5247" t="s">
        <v>303</v>
      </c>
      <c r="M5247" t="s">
        <v>3539</v>
      </c>
    </row>
    <row r="5248" spans="1:13" x14ac:dyDescent="0.2">
      <c r="A5248" t="s">
        <v>20685</v>
      </c>
      <c r="B5248" t="s">
        <v>20686</v>
      </c>
      <c r="C5248" t="s">
        <v>29347</v>
      </c>
      <c r="D5248" t="s">
        <v>28137</v>
      </c>
      <c r="E5248" t="s">
        <v>1817</v>
      </c>
      <c r="F5248" t="s">
        <v>29348</v>
      </c>
      <c r="H5248" t="s">
        <v>28689</v>
      </c>
      <c r="I5248" t="s">
        <v>21096</v>
      </c>
      <c r="J5248" t="s">
        <v>29349</v>
      </c>
      <c r="K5248" t="s">
        <v>29350</v>
      </c>
      <c r="L5248" t="s">
        <v>303</v>
      </c>
      <c r="M5248" t="s">
        <v>29351</v>
      </c>
    </row>
    <row r="5249" spans="1:13" x14ac:dyDescent="0.2">
      <c r="A5249" t="s">
        <v>20685</v>
      </c>
      <c r="B5249" t="s">
        <v>20686</v>
      </c>
      <c r="C5249" t="s">
        <v>29352</v>
      </c>
      <c r="D5249" t="s">
        <v>29353</v>
      </c>
      <c r="E5249" t="s">
        <v>29354</v>
      </c>
      <c r="F5249" t="s">
        <v>29355</v>
      </c>
      <c r="G5249" t="s">
        <v>29356</v>
      </c>
      <c r="H5249" t="s">
        <v>8122</v>
      </c>
      <c r="J5249" t="s">
        <v>29109</v>
      </c>
      <c r="K5249" t="s">
        <v>29357</v>
      </c>
      <c r="L5249" t="s">
        <v>303</v>
      </c>
      <c r="M5249" t="s">
        <v>2304</v>
      </c>
    </row>
    <row r="5250" spans="1:13" x14ac:dyDescent="0.2">
      <c r="A5250" t="s">
        <v>20685</v>
      </c>
      <c r="B5250" t="s">
        <v>20686</v>
      </c>
      <c r="C5250" t="s">
        <v>29358</v>
      </c>
      <c r="D5250" t="s">
        <v>572</v>
      </c>
      <c r="E5250" t="s">
        <v>573</v>
      </c>
      <c r="F5250" t="s">
        <v>29359</v>
      </c>
      <c r="G5250" t="s">
        <v>29360</v>
      </c>
      <c r="H5250" t="s">
        <v>18585</v>
      </c>
      <c r="I5250" t="s">
        <v>21096</v>
      </c>
      <c r="J5250" t="s">
        <v>29361</v>
      </c>
      <c r="K5250" t="s">
        <v>29362</v>
      </c>
      <c r="L5250" t="s">
        <v>303</v>
      </c>
      <c r="M5250" t="s">
        <v>4979</v>
      </c>
    </row>
    <row r="5251" spans="1:13" x14ac:dyDescent="0.2">
      <c r="A5251" t="s">
        <v>20685</v>
      </c>
      <c r="B5251" t="s">
        <v>20686</v>
      </c>
      <c r="C5251" t="s">
        <v>29363</v>
      </c>
      <c r="D5251" t="s">
        <v>29364</v>
      </c>
      <c r="E5251" t="s">
        <v>29365</v>
      </c>
      <c r="F5251" t="s">
        <v>20810</v>
      </c>
      <c r="G5251" t="s">
        <v>28227</v>
      </c>
      <c r="H5251" t="s">
        <v>8122</v>
      </c>
      <c r="J5251" t="s">
        <v>29366</v>
      </c>
      <c r="K5251" t="s">
        <v>29367</v>
      </c>
      <c r="L5251" t="s">
        <v>303</v>
      </c>
      <c r="M5251" t="s">
        <v>422</v>
      </c>
    </row>
    <row r="5252" spans="1:13" x14ac:dyDescent="0.2">
      <c r="A5252" t="s">
        <v>20685</v>
      </c>
      <c r="B5252" t="s">
        <v>20686</v>
      </c>
      <c r="C5252" t="s">
        <v>29368</v>
      </c>
      <c r="D5252" t="s">
        <v>28137</v>
      </c>
      <c r="E5252" t="s">
        <v>1817</v>
      </c>
      <c r="F5252" t="s">
        <v>29369</v>
      </c>
      <c r="H5252" t="s">
        <v>28900</v>
      </c>
      <c r="I5252" t="s">
        <v>21096</v>
      </c>
      <c r="J5252" t="s">
        <v>29370</v>
      </c>
      <c r="K5252" t="s">
        <v>29371</v>
      </c>
      <c r="L5252" t="s">
        <v>303</v>
      </c>
      <c r="M5252" t="s">
        <v>29372</v>
      </c>
    </row>
    <row r="5253" spans="1:13" x14ac:dyDescent="0.2">
      <c r="A5253" t="s">
        <v>20685</v>
      </c>
      <c r="B5253" t="s">
        <v>20686</v>
      </c>
      <c r="C5253" t="s">
        <v>29373</v>
      </c>
      <c r="D5253" t="s">
        <v>28355</v>
      </c>
      <c r="F5253" t="s">
        <v>29374</v>
      </c>
      <c r="G5253" t="s">
        <v>29375</v>
      </c>
      <c r="H5253" t="s">
        <v>8129</v>
      </c>
      <c r="J5253" t="s">
        <v>29376</v>
      </c>
      <c r="K5253" t="s">
        <v>29377</v>
      </c>
      <c r="L5253" t="s">
        <v>303</v>
      </c>
      <c r="M5253" t="s">
        <v>29378</v>
      </c>
    </row>
    <row r="5254" spans="1:13" x14ac:dyDescent="0.2">
      <c r="A5254" t="s">
        <v>20685</v>
      </c>
      <c r="B5254" t="s">
        <v>20686</v>
      </c>
      <c r="C5254" t="s">
        <v>29379</v>
      </c>
      <c r="D5254" t="s">
        <v>295</v>
      </c>
      <c r="E5254" t="s">
        <v>296</v>
      </c>
      <c r="F5254" t="s">
        <v>29380</v>
      </c>
      <c r="G5254" t="s">
        <v>29381</v>
      </c>
      <c r="H5254" t="s">
        <v>8122</v>
      </c>
      <c r="J5254" t="s">
        <v>29382</v>
      </c>
      <c r="K5254" t="s">
        <v>29383</v>
      </c>
      <c r="L5254" t="s">
        <v>303</v>
      </c>
      <c r="M5254" t="s">
        <v>1630</v>
      </c>
    </row>
    <row r="5255" spans="1:13" x14ac:dyDescent="0.2">
      <c r="A5255" t="s">
        <v>20685</v>
      </c>
      <c r="B5255" t="s">
        <v>20686</v>
      </c>
      <c r="C5255" t="s">
        <v>29384</v>
      </c>
      <c r="D5255" t="s">
        <v>28884</v>
      </c>
      <c r="E5255" t="s">
        <v>13464</v>
      </c>
      <c r="F5255" t="s">
        <v>29385</v>
      </c>
      <c r="G5255" t="s">
        <v>28446</v>
      </c>
      <c r="H5255" t="s">
        <v>8122</v>
      </c>
      <c r="J5255" t="s">
        <v>29386</v>
      </c>
      <c r="K5255" t="s">
        <v>29387</v>
      </c>
      <c r="L5255" t="s">
        <v>303</v>
      </c>
      <c r="M5255" t="s">
        <v>7412</v>
      </c>
    </row>
    <row r="5256" spans="1:13" x14ac:dyDescent="0.2">
      <c r="A5256" t="s">
        <v>20685</v>
      </c>
      <c r="B5256" t="s">
        <v>20686</v>
      </c>
      <c r="C5256" t="s">
        <v>29388</v>
      </c>
      <c r="D5256" t="s">
        <v>28620</v>
      </c>
      <c r="F5256" t="s">
        <v>29389</v>
      </c>
      <c r="G5256" t="s">
        <v>17848</v>
      </c>
      <c r="H5256" t="s">
        <v>8122</v>
      </c>
      <c r="J5256" t="s">
        <v>29390</v>
      </c>
      <c r="K5256" t="s">
        <v>302</v>
      </c>
      <c r="L5256" t="s">
        <v>303</v>
      </c>
      <c r="M5256" t="s">
        <v>17293</v>
      </c>
    </row>
    <row r="5257" spans="1:13" x14ac:dyDescent="0.2">
      <c r="A5257" t="s">
        <v>20685</v>
      </c>
      <c r="B5257" t="s">
        <v>20686</v>
      </c>
      <c r="C5257" t="s">
        <v>29391</v>
      </c>
      <c r="D5257" t="s">
        <v>513</v>
      </c>
      <c r="F5257" t="s">
        <v>29392</v>
      </c>
      <c r="H5257" t="s">
        <v>28176</v>
      </c>
      <c r="I5257" t="s">
        <v>23784</v>
      </c>
      <c r="J5257" t="s">
        <v>29393</v>
      </c>
      <c r="K5257" t="s">
        <v>29394</v>
      </c>
      <c r="L5257" t="s">
        <v>303</v>
      </c>
      <c r="M5257" t="s">
        <v>29395</v>
      </c>
    </row>
    <row r="5258" spans="1:13" x14ac:dyDescent="0.2">
      <c r="A5258" t="s">
        <v>20685</v>
      </c>
      <c r="B5258" t="s">
        <v>20686</v>
      </c>
      <c r="C5258" t="s">
        <v>29396</v>
      </c>
      <c r="D5258" t="s">
        <v>349</v>
      </c>
      <c r="E5258" t="s">
        <v>476</v>
      </c>
      <c r="F5258" t="s">
        <v>29397</v>
      </c>
      <c r="G5258" t="s">
        <v>28433</v>
      </c>
      <c r="H5258" t="s">
        <v>28193</v>
      </c>
      <c r="I5258" t="s">
        <v>21096</v>
      </c>
      <c r="J5258" t="s">
        <v>28434</v>
      </c>
      <c r="K5258" t="s">
        <v>29398</v>
      </c>
      <c r="L5258" t="s">
        <v>303</v>
      </c>
      <c r="M5258" t="s">
        <v>29399</v>
      </c>
    </row>
    <row r="5259" spans="1:13" x14ac:dyDescent="0.2">
      <c r="A5259" t="s">
        <v>20685</v>
      </c>
      <c r="B5259" t="s">
        <v>20686</v>
      </c>
      <c r="C5259" t="s">
        <v>29400</v>
      </c>
      <c r="D5259" t="s">
        <v>29401</v>
      </c>
      <c r="E5259" t="s">
        <v>29402</v>
      </c>
      <c r="F5259" t="s">
        <v>29403</v>
      </c>
      <c r="H5259" t="s">
        <v>8129</v>
      </c>
      <c r="J5259" t="s">
        <v>29404</v>
      </c>
      <c r="K5259" t="s">
        <v>29405</v>
      </c>
      <c r="L5259" t="s">
        <v>303</v>
      </c>
      <c r="M5259" t="s">
        <v>29406</v>
      </c>
    </row>
    <row r="5260" spans="1:13" x14ac:dyDescent="0.2">
      <c r="A5260" t="s">
        <v>20685</v>
      </c>
      <c r="B5260" t="s">
        <v>20686</v>
      </c>
      <c r="C5260" t="s">
        <v>29407</v>
      </c>
      <c r="D5260" t="s">
        <v>29408</v>
      </c>
      <c r="F5260" t="s">
        <v>29409</v>
      </c>
      <c r="G5260" t="s">
        <v>29410</v>
      </c>
      <c r="H5260" t="s">
        <v>29411</v>
      </c>
      <c r="J5260" t="s">
        <v>29412</v>
      </c>
      <c r="K5260" t="s">
        <v>29413</v>
      </c>
      <c r="L5260" t="s">
        <v>303</v>
      </c>
      <c r="M5260" t="s">
        <v>9568</v>
      </c>
    </row>
    <row r="5261" spans="1:13" x14ac:dyDescent="0.2">
      <c r="A5261" t="s">
        <v>20685</v>
      </c>
      <c r="B5261" t="s">
        <v>20686</v>
      </c>
      <c r="C5261" t="s">
        <v>29414</v>
      </c>
      <c r="D5261" t="s">
        <v>29415</v>
      </c>
      <c r="E5261" t="s">
        <v>29416</v>
      </c>
      <c r="F5261" t="s">
        <v>29417</v>
      </c>
      <c r="G5261" t="s">
        <v>29418</v>
      </c>
      <c r="H5261" t="s">
        <v>8122</v>
      </c>
      <c r="J5261" t="s">
        <v>29419</v>
      </c>
      <c r="K5261" t="s">
        <v>29420</v>
      </c>
      <c r="L5261" t="s">
        <v>303</v>
      </c>
      <c r="M5261" t="s">
        <v>29421</v>
      </c>
    </row>
    <row r="5262" spans="1:13" x14ac:dyDescent="0.2">
      <c r="A5262" t="s">
        <v>20685</v>
      </c>
      <c r="B5262" t="s">
        <v>20686</v>
      </c>
      <c r="C5262" t="s">
        <v>29422</v>
      </c>
      <c r="D5262" t="s">
        <v>28137</v>
      </c>
      <c r="E5262" t="s">
        <v>1817</v>
      </c>
      <c r="F5262" t="s">
        <v>29423</v>
      </c>
      <c r="G5262" t="s">
        <v>29424</v>
      </c>
      <c r="H5262" t="s">
        <v>8122</v>
      </c>
      <c r="J5262" t="s">
        <v>29425</v>
      </c>
      <c r="K5262" t="s">
        <v>29426</v>
      </c>
      <c r="L5262" t="s">
        <v>303</v>
      </c>
      <c r="M5262" t="s">
        <v>19483</v>
      </c>
    </row>
    <row r="5263" spans="1:13" x14ac:dyDescent="0.2">
      <c r="A5263" t="s">
        <v>20685</v>
      </c>
      <c r="B5263" t="s">
        <v>20686</v>
      </c>
      <c r="C5263" t="s">
        <v>29427</v>
      </c>
      <c r="D5263" t="s">
        <v>349</v>
      </c>
      <c r="E5263" t="s">
        <v>13874</v>
      </c>
      <c r="F5263" t="s">
        <v>29428</v>
      </c>
      <c r="G5263" t="s">
        <v>29429</v>
      </c>
      <c r="H5263" t="s">
        <v>29430</v>
      </c>
      <c r="I5263" t="s">
        <v>23784</v>
      </c>
      <c r="J5263" t="s">
        <v>29431</v>
      </c>
      <c r="K5263" t="s">
        <v>29432</v>
      </c>
      <c r="L5263" t="s">
        <v>303</v>
      </c>
      <c r="M5263" t="s">
        <v>29433</v>
      </c>
    </row>
    <row r="5264" spans="1:13" x14ac:dyDescent="0.2">
      <c r="A5264" t="s">
        <v>20685</v>
      </c>
      <c r="B5264" t="s">
        <v>20686</v>
      </c>
      <c r="C5264" t="s">
        <v>29434</v>
      </c>
      <c r="D5264" t="s">
        <v>28884</v>
      </c>
      <c r="E5264" t="s">
        <v>29435</v>
      </c>
      <c r="F5264" t="s">
        <v>29436</v>
      </c>
      <c r="G5264" t="s">
        <v>29048</v>
      </c>
      <c r="H5264" t="s">
        <v>8129</v>
      </c>
      <c r="J5264" t="s">
        <v>29437</v>
      </c>
      <c r="K5264" t="s">
        <v>29438</v>
      </c>
      <c r="L5264" t="s">
        <v>303</v>
      </c>
      <c r="M5264" t="s">
        <v>422</v>
      </c>
    </row>
    <row r="5265" spans="1:13" x14ac:dyDescent="0.2">
      <c r="A5265" t="s">
        <v>20685</v>
      </c>
      <c r="B5265" t="s">
        <v>20686</v>
      </c>
      <c r="C5265" t="s">
        <v>29439</v>
      </c>
      <c r="D5265" t="s">
        <v>29440</v>
      </c>
      <c r="F5265" t="s">
        <v>8482</v>
      </c>
      <c r="G5265" t="s">
        <v>29441</v>
      </c>
      <c r="H5265" t="s">
        <v>28139</v>
      </c>
      <c r="I5265" t="s">
        <v>8122</v>
      </c>
      <c r="J5265" t="s">
        <v>29442</v>
      </c>
      <c r="K5265" t="s">
        <v>29443</v>
      </c>
      <c r="L5265" t="s">
        <v>303</v>
      </c>
      <c r="M5265" t="s">
        <v>1715</v>
      </c>
    </row>
    <row r="5266" spans="1:13" x14ac:dyDescent="0.2">
      <c r="A5266" t="s">
        <v>20685</v>
      </c>
      <c r="B5266" t="s">
        <v>20686</v>
      </c>
      <c r="C5266" t="s">
        <v>29444</v>
      </c>
      <c r="D5266" t="s">
        <v>28137</v>
      </c>
      <c r="E5266" t="s">
        <v>1817</v>
      </c>
      <c r="F5266" t="s">
        <v>29445</v>
      </c>
      <c r="G5266" t="s">
        <v>29446</v>
      </c>
      <c r="H5266" t="s">
        <v>28197</v>
      </c>
      <c r="I5266" t="s">
        <v>21096</v>
      </c>
      <c r="J5266" t="s">
        <v>29447</v>
      </c>
      <c r="K5266" t="s">
        <v>29448</v>
      </c>
      <c r="L5266" t="s">
        <v>303</v>
      </c>
      <c r="M5266" t="s">
        <v>7216</v>
      </c>
    </row>
    <row r="5267" spans="1:13" x14ac:dyDescent="0.2">
      <c r="A5267" t="s">
        <v>20685</v>
      </c>
      <c r="B5267" t="s">
        <v>20686</v>
      </c>
      <c r="C5267" t="s">
        <v>29449</v>
      </c>
      <c r="D5267" t="s">
        <v>401</v>
      </c>
      <c r="E5267" t="s">
        <v>402</v>
      </c>
      <c r="F5267" t="s">
        <v>29450</v>
      </c>
      <c r="H5267" t="s">
        <v>8151</v>
      </c>
      <c r="I5267" t="s">
        <v>23784</v>
      </c>
      <c r="J5267" t="s">
        <v>29451</v>
      </c>
      <c r="K5267" t="s">
        <v>29452</v>
      </c>
      <c r="L5267" t="s">
        <v>303</v>
      </c>
      <c r="M5267" t="s">
        <v>10573</v>
      </c>
    </row>
    <row r="5268" spans="1:13" x14ac:dyDescent="0.2">
      <c r="A5268" t="s">
        <v>20685</v>
      </c>
      <c r="B5268" t="s">
        <v>20686</v>
      </c>
      <c r="C5268" t="s">
        <v>29453</v>
      </c>
      <c r="D5268" t="s">
        <v>349</v>
      </c>
      <c r="E5268" t="s">
        <v>720</v>
      </c>
      <c r="F5268" t="s">
        <v>29454</v>
      </c>
      <c r="G5268" t="s">
        <v>28551</v>
      </c>
      <c r="H5268" t="s">
        <v>8129</v>
      </c>
      <c r="I5268" t="s">
        <v>21096</v>
      </c>
      <c r="J5268" t="s">
        <v>29455</v>
      </c>
      <c r="K5268" t="s">
        <v>29456</v>
      </c>
      <c r="L5268" t="s">
        <v>303</v>
      </c>
      <c r="M5268" t="s">
        <v>7336</v>
      </c>
    </row>
    <row r="5269" spans="1:13" x14ac:dyDescent="0.2">
      <c r="A5269" t="s">
        <v>20685</v>
      </c>
      <c r="B5269" t="s">
        <v>20686</v>
      </c>
      <c r="C5269" t="s">
        <v>29457</v>
      </c>
      <c r="D5269" t="s">
        <v>564</v>
      </c>
      <c r="E5269" t="s">
        <v>296</v>
      </c>
      <c r="F5269" t="s">
        <v>2892</v>
      </c>
      <c r="G5269" t="s">
        <v>29458</v>
      </c>
      <c r="H5269" t="s">
        <v>24154</v>
      </c>
      <c r="I5269" t="s">
        <v>23784</v>
      </c>
      <c r="J5269" t="s">
        <v>29459</v>
      </c>
      <c r="K5269" t="s">
        <v>29460</v>
      </c>
      <c r="L5269" t="s">
        <v>303</v>
      </c>
      <c r="M5269" t="s">
        <v>1077</v>
      </c>
    </row>
    <row r="5270" spans="1:13" x14ac:dyDescent="0.2">
      <c r="A5270" t="s">
        <v>20685</v>
      </c>
      <c r="B5270" t="s">
        <v>20686</v>
      </c>
      <c r="C5270" t="s">
        <v>29461</v>
      </c>
      <c r="D5270" t="s">
        <v>7125</v>
      </c>
      <c r="F5270" t="s">
        <v>29462</v>
      </c>
      <c r="G5270" t="s">
        <v>29463</v>
      </c>
      <c r="H5270" t="s">
        <v>8129</v>
      </c>
      <c r="I5270" t="s">
        <v>21096</v>
      </c>
      <c r="J5270" t="s">
        <v>29464</v>
      </c>
      <c r="K5270" t="s">
        <v>29465</v>
      </c>
      <c r="L5270" t="s">
        <v>303</v>
      </c>
      <c r="M5270" t="s">
        <v>29466</v>
      </c>
    </row>
    <row r="5271" spans="1:13" x14ac:dyDescent="0.2">
      <c r="A5271" t="s">
        <v>20685</v>
      </c>
      <c r="B5271" t="s">
        <v>20686</v>
      </c>
      <c r="C5271" t="s">
        <v>29467</v>
      </c>
      <c r="D5271" t="s">
        <v>349</v>
      </c>
      <c r="E5271" t="s">
        <v>720</v>
      </c>
      <c r="F5271" t="s">
        <v>29468</v>
      </c>
      <c r="G5271" t="s">
        <v>29108</v>
      </c>
      <c r="I5271" t="s">
        <v>23784</v>
      </c>
      <c r="J5271" t="s">
        <v>29109</v>
      </c>
      <c r="K5271" t="s">
        <v>29469</v>
      </c>
      <c r="L5271" t="s">
        <v>303</v>
      </c>
      <c r="M5271" t="s">
        <v>422</v>
      </c>
    </row>
    <row r="5272" spans="1:13" x14ac:dyDescent="0.2">
      <c r="A5272" t="s">
        <v>20685</v>
      </c>
      <c r="B5272" t="s">
        <v>20686</v>
      </c>
      <c r="C5272" t="s">
        <v>29470</v>
      </c>
      <c r="D5272" t="s">
        <v>29471</v>
      </c>
      <c r="E5272" t="s">
        <v>8432</v>
      </c>
      <c r="F5272" t="s">
        <v>29472</v>
      </c>
      <c r="G5272" t="s">
        <v>8129</v>
      </c>
      <c r="J5272" t="s">
        <v>29473</v>
      </c>
      <c r="K5272" t="s">
        <v>29474</v>
      </c>
      <c r="L5272" t="s">
        <v>303</v>
      </c>
      <c r="M5272" t="s">
        <v>4012</v>
      </c>
    </row>
    <row r="5273" spans="1:13" x14ac:dyDescent="0.2">
      <c r="A5273" t="s">
        <v>20685</v>
      </c>
      <c r="B5273" t="s">
        <v>20686</v>
      </c>
      <c r="C5273" t="s">
        <v>29475</v>
      </c>
      <c r="D5273" t="s">
        <v>28620</v>
      </c>
      <c r="E5273" t="s">
        <v>7755</v>
      </c>
      <c r="F5273" t="s">
        <v>29476</v>
      </c>
      <c r="H5273" t="s">
        <v>8129</v>
      </c>
      <c r="J5273" t="s">
        <v>29477</v>
      </c>
      <c r="K5273" t="s">
        <v>29478</v>
      </c>
      <c r="L5273" t="s">
        <v>303</v>
      </c>
      <c r="M5273" t="s">
        <v>4790</v>
      </c>
    </row>
    <row r="5274" spans="1:13" x14ac:dyDescent="0.2">
      <c r="A5274" t="s">
        <v>20685</v>
      </c>
      <c r="B5274" t="s">
        <v>20686</v>
      </c>
      <c r="C5274" t="s">
        <v>29479</v>
      </c>
      <c r="D5274" t="s">
        <v>28382</v>
      </c>
      <c r="F5274" t="s">
        <v>29480</v>
      </c>
      <c r="H5274" t="s">
        <v>8129</v>
      </c>
      <c r="J5274" t="s">
        <v>29481</v>
      </c>
      <c r="K5274" t="s">
        <v>302</v>
      </c>
      <c r="L5274" t="s">
        <v>303</v>
      </c>
      <c r="M5274" t="s">
        <v>13891</v>
      </c>
    </row>
    <row r="5275" spans="1:13" x14ac:dyDescent="0.2">
      <c r="A5275" t="s">
        <v>20685</v>
      </c>
      <c r="B5275" t="s">
        <v>20686</v>
      </c>
      <c r="C5275" t="s">
        <v>29482</v>
      </c>
      <c r="D5275" t="s">
        <v>564</v>
      </c>
      <c r="E5275" t="s">
        <v>296</v>
      </c>
      <c r="F5275" t="s">
        <v>29483</v>
      </c>
      <c r="G5275" t="s">
        <v>29484</v>
      </c>
      <c r="H5275" t="s">
        <v>8122</v>
      </c>
      <c r="J5275" t="s">
        <v>29485</v>
      </c>
      <c r="K5275" t="s">
        <v>29486</v>
      </c>
      <c r="L5275" t="s">
        <v>303</v>
      </c>
      <c r="M5275" t="s">
        <v>1077</v>
      </c>
    </row>
    <row r="5276" spans="1:13" x14ac:dyDescent="0.2">
      <c r="A5276" t="s">
        <v>20685</v>
      </c>
      <c r="B5276" t="s">
        <v>20686</v>
      </c>
      <c r="C5276" t="s">
        <v>29487</v>
      </c>
      <c r="D5276" t="s">
        <v>349</v>
      </c>
      <c r="E5276" t="s">
        <v>476</v>
      </c>
      <c r="F5276" t="s">
        <v>29488</v>
      </c>
      <c r="G5276" t="s">
        <v>28270</v>
      </c>
      <c r="H5276" t="s">
        <v>21096</v>
      </c>
      <c r="J5276" t="s">
        <v>29489</v>
      </c>
      <c r="K5276" t="s">
        <v>302</v>
      </c>
      <c r="L5276" t="s">
        <v>303</v>
      </c>
      <c r="M5276" t="s">
        <v>422</v>
      </c>
    </row>
    <row r="5277" spans="1:13" x14ac:dyDescent="0.2">
      <c r="A5277" t="s">
        <v>20685</v>
      </c>
      <c r="B5277" t="s">
        <v>20686</v>
      </c>
      <c r="C5277" t="s">
        <v>29490</v>
      </c>
      <c r="D5277" t="s">
        <v>28355</v>
      </c>
      <c r="E5277" t="s">
        <v>29491</v>
      </c>
      <c r="F5277" t="s">
        <v>29492</v>
      </c>
      <c r="G5277" t="s">
        <v>29493</v>
      </c>
      <c r="H5277" t="s">
        <v>8129</v>
      </c>
      <c r="J5277" t="s">
        <v>29494</v>
      </c>
      <c r="K5277" t="s">
        <v>29495</v>
      </c>
      <c r="L5277" t="s">
        <v>303</v>
      </c>
      <c r="M5277" t="s">
        <v>11236</v>
      </c>
    </row>
    <row r="5278" spans="1:13" x14ac:dyDescent="0.2">
      <c r="A5278" t="s">
        <v>20685</v>
      </c>
      <c r="B5278" t="s">
        <v>20686</v>
      </c>
      <c r="C5278" t="s">
        <v>29496</v>
      </c>
      <c r="D5278" t="s">
        <v>349</v>
      </c>
      <c r="E5278" t="s">
        <v>720</v>
      </c>
      <c r="F5278" t="s">
        <v>19564</v>
      </c>
      <c r="G5278" t="s">
        <v>28409</v>
      </c>
      <c r="H5278" t="s">
        <v>8122</v>
      </c>
      <c r="I5278" t="s">
        <v>23784</v>
      </c>
      <c r="J5278" t="s">
        <v>29497</v>
      </c>
      <c r="K5278" t="s">
        <v>29498</v>
      </c>
      <c r="L5278" t="s">
        <v>303</v>
      </c>
      <c r="M5278" t="s">
        <v>15312</v>
      </c>
    </row>
    <row r="5279" spans="1:13" x14ac:dyDescent="0.2">
      <c r="A5279" t="s">
        <v>20685</v>
      </c>
      <c r="B5279" t="s">
        <v>20686</v>
      </c>
      <c r="C5279" t="s">
        <v>29499</v>
      </c>
      <c r="D5279" t="s">
        <v>12350</v>
      </c>
      <c r="E5279" t="s">
        <v>8432</v>
      </c>
      <c r="F5279" t="s">
        <v>29500</v>
      </c>
      <c r="G5279" t="s">
        <v>25571</v>
      </c>
      <c r="H5279" t="s">
        <v>8122</v>
      </c>
      <c r="J5279" t="s">
        <v>29501</v>
      </c>
      <c r="K5279" t="s">
        <v>29502</v>
      </c>
      <c r="L5279" t="s">
        <v>303</v>
      </c>
      <c r="M5279" t="s">
        <v>2497</v>
      </c>
    </row>
    <row r="5280" spans="1:13" x14ac:dyDescent="0.2">
      <c r="A5280" t="s">
        <v>20685</v>
      </c>
      <c r="B5280" t="s">
        <v>20686</v>
      </c>
      <c r="C5280" t="s">
        <v>29503</v>
      </c>
      <c r="D5280" t="s">
        <v>29504</v>
      </c>
      <c r="F5280" t="s">
        <v>29505</v>
      </c>
      <c r="H5280" t="s">
        <v>29506</v>
      </c>
      <c r="I5280" t="s">
        <v>21096</v>
      </c>
      <c r="J5280" t="s">
        <v>29507</v>
      </c>
      <c r="K5280" t="s">
        <v>302</v>
      </c>
      <c r="L5280" t="s">
        <v>303</v>
      </c>
      <c r="M5280" t="s">
        <v>1822</v>
      </c>
    </row>
    <row r="5281" spans="1:13" x14ac:dyDescent="0.2">
      <c r="A5281" t="s">
        <v>20685</v>
      </c>
      <c r="B5281" t="s">
        <v>20686</v>
      </c>
      <c r="C5281" t="s">
        <v>29508</v>
      </c>
      <c r="D5281" t="s">
        <v>349</v>
      </c>
      <c r="E5281" t="s">
        <v>720</v>
      </c>
      <c r="F5281" t="s">
        <v>29509</v>
      </c>
      <c r="G5281" t="s">
        <v>29510</v>
      </c>
      <c r="H5281" t="s">
        <v>29511</v>
      </c>
      <c r="I5281" t="s">
        <v>23784</v>
      </c>
      <c r="J5281" t="s">
        <v>29512</v>
      </c>
      <c r="K5281" t="s">
        <v>29513</v>
      </c>
      <c r="L5281" t="s">
        <v>303</v>
      </c>
      <c r="M5281" t="s">
        <v>14059</v>
      </c>
    </row>
    <row r="5282" spans="1:13" x14ac:dyDescent="0.2">
      <c r="A5282" t="s">
        <v>20685</v>
      </c>
      <c r="B5282" t="s">
        <v>20686</v>
      </c>
      <c r="C5282" t="s">
        <v>29514</v>
      </c>
      <c r="D5282" t="s">
        <v>572</v>
      </c>
      <c r="E5282" t="s">
        <v>573</v>
      </c>
      <c r="F5282" t="s">
        <v>29515</v>
      </c>
      <c r="G5282" t="s">
        <v>28428</v>
      </c>
      <c r="H5282" t="s">
        <v>8129</v>
      </c>
      <c r="J5282" t="s">
        <v>29516</v>
      </c>
      <c r="K5282" t="s">
        <v>29517</v>
      </c>
      <c r="L5282" t="s">
        <v>303</v>
      </c>
      <c r="M5282" t="s">
        <v>1882</v>
      </c>
    </row>
    <row r="5283" spans="1:13" x14ac:dyDescent="0.2">
      <c r="A5283" t="s">
        <v>20685</v>
      </c>
      <c r="B5283" t="s">
        <v>20686</v>
      </c>
      <c r="C5283" t="s">
        <v>29518</v>
      </c>
      <c r="D5283" t="s">
        <v>21082</v>
      </c>
      <c r="E5283" t="s">
        <v>29519</v>
      </c>
      <c r="F5283" t="s">
        <v>29520</v>
      </c>
      <c r="G5283" t="s">
        <v>29521</v>
      </c>
      <c r="H5283" t="s">
        <v>28176</v>
      </c>
      <c r="I5283" t="s">
        <v>23784</v>
      </c>
      <c r="J5283" t="s">
        <v>29522</v>
      </c>
      <c r="K5283" t="s">
        <v>29523</v>
      </c>
      <c r="L5283" t="s">
        <v>303</v>
      </c>
      <c r="M5283" t="s">
        <v>29524</v>
      </c>
    </row>
    <row r="5284" spans="1:13" x14ac:dyDescent="0.2">
      <c r="A5284" t="s">
        <v>20685</v>
      </c>
      <c r="B5284" t="s">
        <v>20686</v>
      </c>
      <c r="C5284" t="s">
        <v>29525</v>
      </c>
      <c r="D5284" t="s">
        <v>29526</v>
      </c>
      <c r="E5284" t="s">
        <v>29527</v>
      </c>
      <c r="F5284" t="s">
        <v>29528</v>
      </c>
      <c r="G5284" t="s">
        <v>26032</v>
      </c>
      <c r="H5284" t="s">
        <v>8129</v>
      </c>
      <c r="J5284" t="s">
        <v>29529</v>
      </c>
      <c r="K5284" t="s">
        <v>302</v>
      </c>
      <c r="L5284" t="s">
        <v>303</v>
      </c>
      <c r="M5284" t="s">
        <v>29530</v>
      </c>
    </row>
    <row r="5285" spans="1:13" x14ac:dyDescent="0.2">
      <c r="A5285" t="s">
        <v>20685</v>
      </c>
      <c r="B5285" t="s">
        <v>20686</v>
      </c>
      <c r="C5285" t="s">
        <v>29531</v>
      </c>
      <c r="D5285" t="s">
        <v>564</v>
      </c>
      <c r="E5285" t="s">
        <v>296</v>
      </c>
      <c r="F5285" t="s">
        <v>29532</v>
      </c>
      <c r="G5285" t="s">
        <v>2249</v>
      </c>
      <c r="H5285" t="s">
        <v>28409</v>
      </c>
      <c r="I5285" t="s">
        <v>8122</v>
      </c>
      <c r="J5285" t="s">
        <v>29533</v>
      </c>
      <c r="K5285" t="s">
        <v>29534</v>
      </c>
      <c r="L5285" t="s">
        <v>303</v>
      </c>
      <c r="M5285" t="s">
        <v>2718</v>
      </c>
    </row>
    <row r="5286" spans="1:13" x14ac:dyDescent="0.2">
      <c r="A5286" t="s">
        <v>20685</v>
      </c>
      <c r="B5286" t="s">
        <v>20686</v>
      </c>
      <c r="C5286" t="s">
        <v>29535</v>
      </c>
      <c r="D5286" t="s">
        <v>7008</v>
      </c>
      <c r="E5286" t="s">
        <v>296</v>
      </c>
      <c r="F5286" t="s">
        <v>29536</v>
      </c>
      <c r="H5286" t="s">
        <v>29537</v>
      </c>
      <c r="I5286" t="s">
        <v>21096</v>
      </c>
      <c r="J5286" t="s">
        <v>29538</v>
      </c>
      <c r="K5286" t="s">
        <v>29539</v>
      </c>
      <c r="L5286" t="s">
        <v>303</v>
      </c>
      <c r="M5286" t="s">
        <v>11596</v>
      </c>
    </row>
    <row r="5287" spans="1:13" x14ac:dyDescent="0.2">
      <c r="A5287" t="s">
        <v>20685</v>
      </c>
      <c r="B5287" t="s">
        <v>20686</v>
      </c>
      <c r="C5287" t="s">
        <v>29540</v>
      </c>
      <c r="D5287" t="s">
        <v>29541</v>
      </c>
      <c r="E5287" t="s">
        <v>29542</v>
      </c>
      <c r="F5287" t="s">
        <v>29543</v>
      </c>
      <c r="G5287" t="s">
        <v>29544</v>
      </c>
      <c r="H5287" t="s">
        <v>28193</v>
      </c>
      <c r="J5287" t="s">
        <v>29545</v>
      </c>
      <c r="K5287" t="s">
        <v>29546</v>
      </c>
      <c r="L5287" t="s">
        <v>303</v>
      </c>
      <c r="M5287" t="s">
        <v>422</v>
      </c>
    </row>
    <row r="5288" spans="1:13" x14ac:dyDescent="0.2">
      <c r="A5288" t="s">
        <v>20685</v>
      </c>
      <c r="B5288" t="s">
        <v>20686</v>
      </c>
      <c r="C5288" t="s">
        <v>29547</v>
      </c>
      <c r="D5288" t="s">
        <v>492</v>
      </c>
      <c r="E5288" t="s">
        <v>493</v>
      </c>
      <c r="F5288" t="s">
        <v>26807</v>
      </c>
      <c r="G5288" t="s">
        <v>29548</v>
      </c>
      <c r="H5288" t="s">
        <v>18585</v>
      </c>
      <c r="I5288" t="s">
        <v>21096</v>
      </c>
      <c r="J5288" t="s">
        <v>29549</v>
      </c>
      <c r="K5288" t="s">
        <v>29550</v>
      </c>
      <c r="L5288" t="s">
        <v>303</v>
      </c>
      <c r="M5288" t="s">
        <v>4213</v>
      </c>
    </row>
    <row r="5289" spans="1:13" x14ac:dyDescent="0.2">
      <c r="A5289" t="s">
        <v>20685</v>
      </c>
      <c r="B5289" t="s">
        <v>20686</v>
      </c>
      <c r="C5289" t="s">
        <v>29551</v>
      </c>
      <c r="D5289" t="s">
        <v>29552</v>
      </c>
      <c r="E5289" t="s">
        <v>6057</v>
      </c>
      <c r="F5289" t="s">
        <v>29553</v>
      </c>
      <c r="G5289" t="s">
        <v>29554</v>
      </c>
      <c r="H5289" t="s">
        <v>29506</v>
      </c>
      <c r="I5289" t="s">
        <v>21096</v>
      </c>
      <c r="J5289" t="s">
        <v>29555</v>
      </c>
      <c r="K5289" t="s">
        <v>29556</v>
      </c>
      <c r="L5289" t="s">
        <v>303</v>
      </c>
      <c r="M5289" t="s">
        <v>9453</v>
      </c>
    </row>
    <row r="5290" spans="1:13" x14ac:dyDescent="0.2">
      <c r="A5290" t="s">
        <v>20685</v>
      </c>
      <c r="B5290" t="s">
        <v>20686</v>
      </c>
      <c r="C5290" t="s">
        <v>29557</v>
      </c>
      <c r="D5290" t="s">
        <v>28137</v>
      </c>
      <c r="E5290" t="s">
        <v>1817</v>
      </c>
      <c r="F5290" t="s">
        <v>29558</v>
      </c>
      <c r="H5290" t="s">
        <v>28598</v>
      </c>
      <c r="I5290" t="s">
        <v>23784</v>
      </c>
      <c r="J5290" t="s">
        <v>29559</v>
      </c>
      <c r="K5290" t="s">
        <v>29560</v>
      </c>
      <c r="L5290" t="s">
        <v>303</v>
      </c>
      <c r="M5290" t="s">
        <v>422</v>
      </c>
    </row>
    <row r="5291" spans="1:13" x14ac:dyDescent="0.2">
      <c r="A5291" t="s">
        <v>20685</v>
      </c>
      <c r="B5291" t="s">
        <v>20686</v>
      </c>
      <c r="C5291" t="s">
        <v>29561</v>
      </c>
      <c r="D5291" t="s">
        <v>29562</v>
      </c>
      <c r="E5291" t="s">
        <v>29563</v>
      </c>
      <c r="F5291" t="s">
        <v>22588</v>
      </c>
      <c r="G5291" t="s">
        <v>29564</v>
      </c>
      <c r="H5291" t="s">
        <v>28616</v>
      </c>
      <c r="I5291" t="s">
        <v>300</v>
      </c>
      <c r="J5291" t="s">
        <v>29565</v>
      </c>
      <c r="K5291" t="s">
        <v>29566</v>
      </c>
      <c r="L5291" t="s">
        <v>303</v>
      </c>
      <c r="M5291" t="s">
        <v>29567</v>
      </c>
    </row>
    <row r="5292" spans="1:13" x14ac:dyDescent="0.2">
      <c r="A5292" t="s">
        <v>20685</v>
      </c>
      <c r="B5292" t="s">
        <v>20686</v>
      </c>
      <c r="C5292" t="s">
        <v>29568</v>
      </c>
      <c r="D5292" t="s">
        <v>349</v>
      </c>
      <c r="E5292" t="s">
        <v>720</v>
      </c>
      <c r="F5292" t="s">
        <v>29569</v>
      </c>
      <c r="G5292" t="s">
        <v>29570</v>
      </c>
      <c r="H5292" t="s">
        <v>8122</v>
      </c>
      <c r="I5292" t="s">
        <v>23784</v>
      </c>
      <c r="J5292" t="s">
        <v>29571</v>
      </c>
      <c r="K5292" t="s">
        <v>29572</v>
      </c>
      <c r="L5292" t="s">
        <v>303</v>
      </c>
      <c r="M5292" t="s">
        <v>651</v>
      </c>
    </row>
    <row r="5293" spans="1:13" x14ac:dyDescent="0.2">
      <c r="A5293" t="s">
        <v>20685</v>
      </c>
      <c r="B5293" t="s">
        <v>20686</v>
      </c>
      <c r="C5293" t="s">
        <v>29573</v>
      </c>
      <c r="D5293" t="s">
        <v>29000</v>
      </c>
      <c r="F5293" t="s">
        <v>29574</v>
      </c>
      <c r="G5293" t="s">
        <v>29575</v>
      </c>
      <c r="H5293" t="s">
        <v>29140</v>
      </c>
      <c r="I5293" t="s">
        <v>8129</v>
      </c>
      <c r="J5293" t="s">
        <v>29576</v>
      </c>
      <c r="K5293" t="s">
        <v>29577</v>
      </c>
      <c r="L5293" t="s">
        <v>303</v>
      </c>
      <c r="M5293" t="s">
        <v>1278</v>
      </c>
    </row>
    <row r="5294" spans="1:13" x14ac:dyDescent="0.2">
      <c r="A5294" t="s">
        <v>20685</v>
      </c>
      <c r="B5294" t="s">
        <v>20686</v>
      </c>
      <c r="C5294" t="s">
        <v>29578</v>
      </c>
      <c r="D5294" t="s">
        <v>28137</v>
      </c>
      <c r="E5294" t="s">
        <v>1817</v>
      </c>
      <c r="F5294" t="s">
        <v>29579</v>
      </c>
      <c r="G5294" t="s">
        <v>29580</v>
      </c>
      <c r="I5294" t="s">
        <v>8129</v>
      </c>
      <c r="J5294" t="s">
        <v>29581</v>
      </c>
      <c r="K5294" t="s">
        <v>29582</v>
      </c>
      <c r="L5294" t="s">
        <v>303</v>
      </c>
      <c r="M5294" t="s">
        <v>2631</v>
      </c>
    </row>
    <row r="5295" spans="1:13" x14ac:dyDescent="0.2">
      <c r="A5295" t="s">
        <v>20685</v>
      </c>
      <c r="B5295" t="s">
        <v>20686</v>
      </c>
      <c r="C5295" t="s">
        <v>29583</v>
      </c>
      <c r="D5295" t="s">
        <v>29584</v>
      </c>
      <c r="E5295" t="s">
        <v>29585</v>
      </c>
      <c r="F5295" t="s">
        <v>29586</v>
      </c>
      <c r="G5295" t="s">
        <v>29587</v>
      </c>
      <c r="H5295" t="s">
        <v>8122</v>
      </c>
      <c r="J5295" t="s">
        <v>29588</v>
      </c>
      <c r="K5295" t="s">
        <v>29589</v>
      </c>
      <c r="L5295" t="s">
        <v>303</v>
      </c>
      <c r="M5295" t="s">
        <v>9868</v>
      </c>
    </row>
    <row r="5296" spans="1:13" x14ac:dyDescent="0.2">
      <c r="A5296" t="s">
        <v>20685</v>
      </c>
      <c r="B5296" t="s">
        <v>20686</v>
      </c>
      <c r="C5296" t="s">
        <v>29590</v>
      </c>
      <c r="D5296" t="s">
        <v>29591</v>
      </c>
      <c r="E5296" t="s">
        <v>28711</v>
      </c>
      <c r="F5296" t="s">
        <v>29592</v>
      </c>
      <c r="G5296" t="s">
        <v>29593</v>
      </c>
      <c r="H5296" t="s">
        <v>8122</v>
      </c>
      <c r="J5296" t="s">
        <v>29594</v>
      </c>
      <c r="K5296" t="s">
        <v>29595</v>
      </c>
      <c r="L5296" t="s">
        <v>303</v>
      </c>
      <c r="M5296" t="s">
        <v>29596</v>
      </c>
    </row>
    <row r="5297" spans="1:13" x14ac:dyDescent="0.2">
      <c r="A5297" t="s">
        <v>20685</v>
      </c>
      <c r="B5297" t="s">
        <v>20686</v>
      </c>
      <c r="C5297" t="s">
        <v>29597</v>
      </c>
      <c r="D5297" t="s">
        <v>29598</v>
      </c>
      <c r="E5297" t="s">
        <v>29599</v>
      </c>
      <c r="F5297" t="s">
        <v>29600</v>
      </c>
      <c r="H5297" t="s">
        <v>8129</v>
      </c>
      <c r="I5297" t="s">
        <v>21096</v>
      </c>
      <c r="J5297" t="s">
        <v>29601</v>
      </c>
      <c r="K5297" t="s">
        <v>29602</v>
      </c>
      <c r="L5297" t="s">
        <v>303</v>
      </c>
      <c r="M5297" t="s">
        <v>6054</v>
      </c>
    </row>
    <row r="5298" spans="1:13" x14ac:dyDescent="0.2">
      <c r="A5298" t="s">
        <v>20685</v>
      </c>
      <c r="B5298" t="s">
        <v>20686</v>
      </c>
      <c r="C5298" t="s">
        <v>29603</v>
      </c>
      <c r="D5298" t="s">
        <v>349</v>
      </c>
      <c r="E5298" t="s">
        <v>476</v>
      </c>
      <c r="F5298" t="s">
        <v>29604</v>
      </c>
      <c r="G5298" t="s">
        <v>8129</v>
      </c>
      <c r="J5298" t="s">
        <v>29605</v>
      </c>
      <c r="K5298" t="s">
        <v>29606</v>
      </c>
      <c r="L5298" t="s">
        <v>303</v>
      </c>
      <c r="M5298" t="s">
        <v>7298</v>
      </c>
    </row>
    <row r="5299" spans="1:13" x14ac:dyDescent="0.2">
      <c r="A5299" t="s">
        <v>20685</v>
      </c>
      <c r="B5299" t="s">
        <v>20686</v>
      </c>
      <c r="C5299" t="s">
        <v>29607</v>
      </c>
      <c r="D5299" t="s">
        <v>20986</v>
      </c>
      <c r="E5299" t="s">
        <v>28142</v>
      </c>
      <c r="F5299" t="s">
        <v>484</v>
      </c>
      <c r="G5299" t="s">
        <v>1137</v>
      </c>
      <c r="H5299" t="s">
        <v>29608</v>
      </c>
      <c r="I5299" t="s">
        <v>29609</v>
      </c>
      <c r="J5299" t="s">
        <v>29610</v>
      </c>
      <c r="K5299" t="s">
        <v>29611</v>
      </c>
      <c r="L5299" t="s">
        <v>303</v>
      </c>
      <c r="M5299" t="s">
        <v>2373</v>
      </c>
    </row>
    <row r="5300" spans="1:13" x14ac:dyDescent="0.2">
      <c r="A5300" t="s">
        <v>20685</v>
      </c>
      <c r="B5300" t="s">
        <v>20686</v>
      </c>
      <c r="C5300" t="s">
        <v>29612</v>
      </c>
      <c r="D5300" t="s">
        <v>572</v>
      </c>
      <c r="E5300" t="s">
        <v>573</v>
      </c>
      <c r="F5300" t="s">
        <v>29613</v>
      </c>
      <c r="H5300" t="s">
        <v>28900</v>
      </c>
      <c r="I5300" t="s">
        <v>21096</v>
      </c>
      <c r="J5300" t="s">
        <v>29614</v>
      </c>
      <c r="K5300" t="s">
        <v>29615</v>
      </c>
      <c r="L5300" t="s">
        <v>303</v>
      </c>
      <c r="M5300" t="s">
        <v>5402</v>
      </c>
    </row>
    <row r="5301" spans="1:13" x14ac:dyDescent="0.2">
      <c r="A5301" t="s">
        <v>20685</v>
      </c>
      <c r="B5301" t="s">
        <v>20686</v>
      </c>
      <c r="C5301" t="s">
        <v>29616</v>
      </c>
      <c r="D5301" t="s">
        <v>564</v>
      </c>
      <c r="E5301" t="s">
        <v>296</v>
      </c>
      <c r="F5301" t="s">
        <v>29617</v>
      </c>
      <c r="G5301" t="s">
        <v>29618</v>
      </c>
      <c r="H5301" t="s">
        <v>28176</v>
      </c>
      <c r="I5301" t="s">
        <v>23784</v>
      </c>
      <c r="J5301" t="s">
        <v>29619</v>
      </c>
      <c r="K5301" t="s">
        <v>29620</v>
      </c>
      <c r="L5301" t="s">
        <v>303</v>
      </c>
      <c r="M5301" t="s">
        <v>1077</v>
      </c>
    </row>
    <row r="5302" spans="1:13" x14ac:dyDescent="0.2">
      <c r="A5302" t="s">
        <v>20685</v>
      </c>
      <c r="B5302" t="s">
        <v>20686</v>
      </c>
      <c r="C5302" t="s">
        <v>29621</v>
      </c>
      <c r="D5302" t="s">
        <v>687</v>
      </c>
      <c r="E5302" t="s">
        <v>3350</v>
      </c>
      <c r="F5302" t="s">
        <v>29622</v>
      </c>
      <c r="H5302" t="s">
        <v>24154</v>
      </c>
      <c r="I5302" t="s">
        <v>23784</v>
      </c>
      <c r="J5302" t="s">
        <v>29623</v>
      </c>
      <c r="K5302" t="s">
        <v>29624</v>
      </c>
      <c r="L5302" t="s">
        <v>303</v>
      </c>
      <c r="M5302" t="s">
        <v>29625</v>
      </c>
    </row>
    <row r="5303" spans="1:13" x14ac:dyDescent="0.2">
      <c r="A5303" t="s">
        <v>20685</v>
      </c>
      <c r="B5303" t="s">
        <v>20686</v>
      </c>
      <c r="C5303" t="s">
        <v>29626</v>
      </c>
      <c r="D5303" t="s">
        <v>29627</v>
      </c>
      <c r="E5303" t="s">
        <v>29628</v>
      </c>
      <c r="F5303" t="s">
        <v>14214</v>
      </c>
      <c r="G5303" t="s">
        <v>29629</v>
      </c>
      <c r="H5303" t="s">
        <v>29630</v>
      </c>
      <c r="I5303" t="s">
        <v>29631</v>
      </c>
      <c r="J5303" t="s">
        <v>29632</v>
      </c>
      <c r="K5303" t="s">
        <v>29633</v>
      </c>
      <c r="L5303" t="s">
        <v>303</v>
      </c>
      <c r="M5303" t="s">
        <v>914</v>
      </c>
    </row>
    <row r="5304" spans="1:13" x14ac:dyDescent="0.2">
      <c r="A5304" t="s">
        <v>20685</v>
      </c>
      <c r="B5304" t="s">
        <v>20686</v>
      </c>
      <c r="C5304" t="s">
        <v>29634</v>
      </c>
      <c r="D5304" t="s">
        <v>295</v>
      </c>
      <c r="E5304" t="s">
        <v>296</v>
      </c>
      <c r="F5304" t="s">
        <v>29635</v>
      </c>
      <c r="G5304" t="s">
        <v>10435</v>
      </c>
      <c r="H5304" t="s">
        <v>8122</v>
      </c>
      <c r="J5304" t="s">
        <v>29636</v>
      </c>
      <c r="K5304" t="s">
        <v>29637</v>
      </c>
      <c r="L5304" t="s">
        <v>303</v>
      </c>
      <c r="M5304" t="s">
        <v>3872</v>
      </c>
    </row>
    <row r="5305" spans="1:13" x14ac:dyDescent="0.2">
      <c r="A5305" t="s">
        <v>20685</v>
      </c>
      <c r="B5305" t="s">
        <v>20686</v>
      </c>
      <c r="C5305" t="s">
        <v>29638</v>
      </c>
      <c r="D5305" t="s">
        <v>29639</v>
      </c>
      <c r="E5305" t="s">
        <v>29640</v>
      </c>
      <c r="F5305" t="s">
        <v>29641</v>
      </c>
      <c r="G5305" t="s">
        <v>28347</v>
      </c>
      <c r="H5305" t="s">
        <v>8122</v>
      </c>
      <c r="J5305" t="s">
        <v>29642</v>
      </c>
      <c r="K5305" t="s">
        <v>29643</v>
      </c>
      <c r="L5305" t="s">
        <v>120</v>
      </c>
      <c r="M5305" t="s">
        <v>422</v>
      </c>
    </row>
    <row r="5306" spans="1:13" x14ac:dyDescent="0.2">
      <c r="A5306" t="s">
        <v>20685</v>
      </c>
      <c r="B5306" t="s">
        <v>20686</v>
      </c>
      <c r="C5306" t="s">
        <v>29644</v>
      </c>
      <c r="D5306" t="s">
        <v>21877</v>
      </c>
      <c r="F5306" t="s">
        <v>3191</v>
      </c>
      <c r="G5306" t="s">
        <v>29645</v>
      </c>
      <c r="H5306" t="s">
        <v>29646</v>
      </c>
      <c r="I5306" t="s">
        <v>8122</v>
      </c>
      <c r="J5306" t="s">
        <v>29647</v>
      </c>
      <c r="K5306" t="s">
        <v>29648</v>
      </c>
      <c r="L5306" t="s">
        <v>120</v>
      </c>
      <c r="M5306" t="s">
        <v>29649</v>
      </c>
    </row>
    <row r="5307" spans="1:13" x14ac:dyDescent="0.2">
      <c r="A5307" t="s">
        <v>20685</v>
      </c>
      <c r="B5307" t="s">
        <v>20686</v>
      </c>
      <c r="C5307" t="s">
        <v>29650</v>
      </c>
      <c r="D5307" t="s">
        <v>20986</v>
      </c>
      <c r="E5307" t="s">
        <v>28142</v>
      </c>
      <c r="F5307" t="s">
        <v>29651</v>
      </c>
      <c r="G5307" t="s">
        <v>29652</v>
      </c>
      <c r="H5307" t="s">
        <v>18585</v>
      </c>
      <c r="I5307" t="s">
        <v>21096</v>
      </c>
      <c r="J5307" t="s">
        <v>29653</v>
      </c>
      <c r="K5307" t="s">
        <v>29654</v>
      </c>
      <c r="L5307" t="s">
        <v>303</v>
      </c>
      <c r="M5307" t="s">
        <v>1538</v>
      </c>
    </row>
    <row r="5308" spans="1:13" x14ac:dyDescent="0.2">
      <c r="A5308" t="s">
        <v>20685</v>
      </c>
      <c r="B5308" t="s">
        <v>20686</v>
      </c>
      <c r="C5308" t="s">
        <v>29655</v>
      </c>
      <c r="D5308" t="s">
        <v>349</v>
      </c>
      <c r="F5308" t="s">
        <v>29656</v>
      </c>
      <c r="H5308" t="s">
        <v>28598</v>
      </c>
      <c r="I5308" t="s">
        <v>23784</v>
      </c>
      <c r="J5308" t="s">
        <v>29657</v>
      </c>
      <c r="K5308" t="s">
        <v>29658</v>
      </c>
      <c r="L5308" t="s">
        <v>303</v>
      </c>
      <c r="M5308" t="s">
        <v>422</v>
      </c>
    </row>
    <row r="5309" spans="1:13" x14ac:dyDescent="0.2">
      <c r="A5309" t="s">
        <v>20685</v>
      </c>
      <c r="B5309" t="s">
        <v>20686</v>
      </c>
      <c r="C5309" t="s">
        <v>29659</v>
      </c>
      <c r="D5309" t="s">
        <v>29660</v>
      </c>
      <c r="E5309" t="s">
        <v>29661</v>
      </c>
      <c r="F5309" t="s">
        <v>29662</v>
      </c>
      <c r="G5309" t="s">
        <v>26032</v>
      </c>
      <c r="H5309" t="s">
        <v>8129</v>
      </c>
      <c r="J5309" t="s">
        <v>29663</v>
      </c>
      <c r="K5309" t="s">
        <v>29664</v>
      </c>
      <c r="L5309" t="s">
        <v>303</v>
      </c>
      <c r="M5309" t="s">
        <v>5955</v>
      </c>
    </row>
    <row r="5310" spans="1:13" x14ac:dyDescent="0.2">
      <c r="A5310" t="s">
        <v>20685</v>
      </c>
      <c r="B5310" t="s">
        <v>20686</v>
      </c>
      <c r="C5310" t="s">
        <v>29665</v>
      </c>
      <c r="D5310" t="s">
        <v>29666</v>
      </c>
      <c r="E5310" t="s">
        <v>29667</v>
      </c>
      <c r="F5310" t="s">
        <v>29668</v>
      </c>
      <c r="G5310" t="s">
        <v>28821</v>
      </c>
      <c r="H5310" t="s">
        <v>29669</v>
      </c>
      <c r="I5310" t="s">
        <v>23784</v>
      </c>
      <c r="J5310" t="s">
        <v>29670</v>
      </c>
      <c r="K5310" t="s">
        <v>29671</v>
      </c>
      <c r="L5310" t="s">
        <v>303</v>
      </c>
      <c r="M5310" t="s">
        <v>4166</v>
      </c>
    </row>
    <row r="5311" spans="1:13" x14ac:dyDescent="0.2">
      <c r="A5311" t="s">
        <v>20685</v>
      </c>
      <c r="B5311" t="s">
        <v>20686</v>
      </c>
      <c r="C5311" t="s">
        <v>29672</v>
      </c>
      <c r="D5311" t="s">
        <v>394</v>
      </c>
      <c r="E5311" t="s">
        <v>1102</v>
      </c>
      <c r="F5311" t="s">
        <v>2751</v>
      </c>
      <c r="H5311" t="s">
        <v>28493</v>
      </c>
      <c r="I5311" t="s">
        <v>21096</v>
      </c>
      <c r="J5311" t="s">
        <v>29673</v>
      </c>
      <c r="K5311" t="s">
        <v>29674</v>
      </c>
      <c r="L5311" t="s">
        <v>303</v>
      </c>
      <c r="M5311" t="s">
        <v>6637</v>
      </c>
    </row>
    <row r="5312" spans="1:13" x14ac:dyDescent="0.2">
      <c r="A5312" t="s">
        <v>20685</v>
      </c>
      <c r="B5312" t="s">
        <v>20686</v>
      </c>
      <c r="C5312" t="s">
        <v>29675</v>
      </c>
      <c r="D5312" t="s">
        <v>295</v>
      </c>
      <c r="E5312" t="s">
        <v>296</v>
      </c>
      <c r="F5312" t="s">
        <v>29676</v>
      </c>
      <c r="G5312" t="s">
        <v>29677</v>
      </c>
      <c r="H5312" t="s">
        <v>8122</v>
      </c>
      <c r="J5312" t="s">
        <v>29678</v>
      </c>
      <c r="K5312" t="s">
        <v>29679</v>
      </c>
      <c r="L5312" t="s">
        <v>303</v>
      </c>
      <c r="M5312" t="s">
        <v>29680</v>
      </c>
    </row>
    <row r="5313" spans="1:13" x14ac:dyDescent="0.2">
      <c r="A5313" t="s">
        <v>20685</v>
      </c>
      <c r="B5313" t="s">
        <v>20686</v>
      </c>
      <c r="C5313" t="s">
        <v>29681</v>
      </c>
      <c r="D5313" t="s">
        <v>29682</v>
      </c>
      <c r="E5313" t="s">
        <v>29683</v>
      </c>
      <c r="F5313" t="s">
        <v>29684</v>
      </c>
      <c r="G5313" t="s">
        <v>29685</v>
      </c>
      <c r="H5313" t="s">
        <v>18585</v>
      </c>
      <c r="I5313" t="s">
        <v>21096</v>
      </c>
      <c r="J5313" t="s">
        <v>29686</v>
      </c>
      <c r="K5313" t="s">
        <v>29687</v>
      </c>
      <c r="L5313" t="s">
        <v>303</v>
      </c>
      <c r="M5313" t="s">
        <v>1054</v>
      </c>
    </row>
    <row r="5314" spans="1:13" x14ac:dyDescent="0.2">
      <c r="A5314" t="s">
        <v>20685</v>
      </c>
      <c r="B5314" t="s">
        <v>20686</v>
      </c>
      <c r="C5314" t="s">
        <v>29688</v>
      </c>
      <c r="D5314" t="s">
        <v>366</v>
      </c>
      <c r="E5314" t="s">
        <v>10132</v>
      </c>
      <c r="F5314" t="s">
        <v>3526</v>
      </c>
      <c r="G5314" t="s">
        <v>29689</v>
      </c>
      <c r="H5314" t="s">
        <v>28227</v>
      </c>
      <c r="I5314" t="s">
        <v>8122</v>
      </c>
      <c r="J5314" t="s">
        <v>29690</v>
      </c>
      <c r="K5314" t="s">
        <v>29691</v>
      </c>
      <c r="L5314" t="s">
        <v>303</v>
      </c>
      <c r="M5314" t="s">
        <v>29692</v>
      </c>
    </row>
    <row r="5315" spans="1:13" x14ac:dyDescent="0.2">
      <c r="A5315" t="s">
        <v>20685</v>
      </c>
      <c r="B5315" t="s">
        <v>20686</v>
      </c>
      <c r="C5315" t="s">
        <v>29693</v>
      </c>
      <c r="D5315" t="s">
        <v>20986</v>
      </c>
      <c r="E5315" t="s">
        <v>28142</v>
      </c>
      <c r="F5315" t="s">
        <v>28930</v>
      </c>
      <c r="G5315" t="s">
        <v>29609</v>
      </c>
      <c r="H5315" t="s">
        <v>4642</v>
      </c>
      <c r="J5315" t="s">
        <v>29694</v>
      </c>
      <c r="K5315" t="s">
        <v>29695</v>
      </c>
      <c r="L5315" t="s">
        <v>303</v>
      </c>
      <c r="M5315" t="s">
        <v>2373</v>
      </c>
    </row>
    <row r="5316" spans="1:13" x14ac:dyDescent="0.2">
      <c r="A5316" t="s">
        <v>20685</v>
      </c>
      <c r="B5316" t="s">
        <v>20686</v>
      </c>
      <c r="C5316" t="s">
        <v>29696</v>
      </c>
      <c r="D5316" t="s">
        <v>29697</v>
      </c>
      <c r="E5316" t="s">
        <v>29698</v>
      </c>
      <c r="F5316" t="s">
        <v>29699</v>
      </c>
      <c r="G5316" t="s">
        <v>29700</v>
      </c>
      <c r="H5316" t="s">
        <v>8122</v>
      </c>
      <c r="I5316" t="s">
        <v>23784</v>
      </c>
      <c r="J5316" t="s">
        <v>29701</v>
      </c>
      <c r="K5316" t="s">
        <v>29702</v>
      </c>
      <c r="L5316" t="s">
        <v>303</v>
      </c>
      <c r="M5316" t="s">
        <v>29703</v>
      </c>
    </row>
    <row r="5317" spans="1:13" x14ac:dyDescent="0.2">
      <c r="A5317" t="s">
        <v>20685</v>
      </c>
      <c r="B5317" t="s">
        <v>20686</v>
      </c>
      <c r="C5317" t="s">
        <v>29704</v>
      </c>
      <c r="D5317" t="s">
        <v>21229</v>
      </c>
      <c r="E5317" t="s">
        <v>29705</v>
      </c>
      <c r="F5317" t="s">
        <v>29706</v>
      </c>
      <c r="G5317" t="s">
        <v>2551</v>
      </c>
      <c r="H5317" t="s">
        <v>18585</v>
      </c>
      <c r="I5317" t="s">
        <v>21096</v>
      </c>
      <c r="J5317" t="s">
        <v>29707</v>
      </c>
      <c r="K5317" t="s">
        <v>29708</v>
      </c>
      <c r="L5317" t="s">
        <v>303</v>
      </c>
      <c r="M5317" t="s">
        <v>1908</v>
      </c>
    </row>
    <row r="5318" spans="1:13" x14ac:dyDescent="0.2">
      <c r="A5318" t="s">
        <v>20685</v>
      </c>
      <c r="B5318" t="s">
        <v>20686</v>
      </c>
      <c r="C5318" t="s">
        <v>29709</v>
      </c>
      <c r="D5318" t="s">
        <v>29710</v>
      </c>
      <c r="E5318" t="s">
        <v>29711</v>
      </c>
      <c r="F5318" t="s">
        <v>29712</v>
      </c>
      <c r="G5318" t="s">
        <v>29713</v>
      </c>
      <c r="H5318" t="s">
        <v>8122</v>
      </c>
      <c r="J5318" t="s">
        <v>29714</v>
      </c>
      <c r="K5318" t="s">
        <v>29715</v>
      </c>
      <c r="L5318" t="s">
        <v>303</v>
      </c>
      <c r="M5318" t="s">
        <v>29716</v>
      </c>
    </row>
    <row r="5319" spans="1:13" x14ac:dyDescent="0.2">
      <c r="A5319" t="s">
        <v>20685</v>
      </c>
      <c r="B5319" t="s">
        <v>20686</v>
      </c>
      <c r="C5319" t="s">
        <v>29717</v>
      </c>
      <c r="D5319" t="s">
        <v>7008</v>
      </c>
      <c r="E5319" t="s">
        <v>296</v>
      </c>
      <c r="F5319" t="s">
        <v>28693</v>
      </c>
      <c r="H5319" t="s">
        <v>29718</v>
      </c>
      <c r="I5319" t="s">
        <v>21096</v>
      </c>
      <c r="J5319" t="s">
        <v>29719</v>
      </c>
      <c r="K5319" t="s">
        <v>29720</v>
      </c>
      <c r="L5319" t="s">
        <v>303</v>
      </c>
      <c r="M5319" t="s">
        <v>13575</v>
      </c>
    </row>
    <row r="5320" spans="1:13" x14ac:dyDescent="0.2">
      <c r="A5320" t="s">
        <v>20685</v>
      </c>
      <c r="B5320" t="s">
        <v>20686</v>
      </c>
      <c r="C5320" t="s">
        <v>29721</v>
      </c>
      <c r="D5320" t="s">
        <v>349</v>
      </c>
      <c r="E5320" t="s">
        <v>476</v>
      </c>
      <c r="F5320" t="s">
        <v>1030</v>
      </c>
      <c r="G5320" t="s">
        <v>29048</v>
      </c>
      <c r="H5320" t="s">
        <v>8129</v>
      </c>
      <c r="J5320" t="s">
        <v>29722</v>
      </c>
      <c r="K5320" t="s">
        <v>29438</v>
      </c>
      <c r="L5320" t="s">
        <v>303</v>
      </c>
      <c r="M5320" t="s">
        <v>422</v>
      </c>
    </row>
    <row r="5321" spans="1:13" x14ac:dyDescent="0.2">
      <c r="A5321" t="s">
        <v>20685</v>
      </c>
      <c r="B5321" t="s">
        <v>20686</v>
      </c>
      <c r="C5321" t="s">
        <v>29723</v>
      </c>
      <c r="D5321" t="s">
        <v>7008</v>
      </c>
      <c r="E5321" t="s">
        <v>296</v>
      </c>
      <c r="F5321" t="s">
        <v>29724</v>
      </c>
      <c r="H5321" t="s">
        <v>29725</v>
      </c>
      <c r="I5321" t="s">
        <v>21096</v>
      </c>
      <c r="J5321" t="s">
        <v>29726</v>
      </c>
      <c r="K5321" t="s">
        <v>29727</v>
      </c>
      <c r="L5321" t="s">
        <v>303</v>
      </c>
      <c r="M5321" t="s">
        <v>11596</v>
      </c>
    </row>
    <row r="5322" spans="1:13" x14ac:dyDescent="0.2">
      <c r="A5322" t="s">
        <v>20685</v>
      </c>
      <c r="B5322" t="s">
        <v>20686</v>
      </c>
      <c r="C5322" t="s">
        <v>29728</v>
      </c>
      <c r="D5322" t="s">
        <v>28137</v>
      </c>
      <c r="E5322" t="s">
        <v>1817</v>
      </c>
      <c r="F5322" t="s">
        <v>29729</v>
      </c>
      <c r="G5322" t="s">
        <v>29730</v>
      </c>
      <c r="H5322" t="s">
        <v>23784</v>
      </c>
      <c r="J5322" t="s">
        <v>29731</v>
      </c>
      <c r="K5322" t="s">
        <v>29732</v>
      </c>
      <c r="L5322" t="s">
        <v>303</v>
      </c>
      <c r="M5322" t="s">
        <v>785</v>
      </c>
    </row>
    <row r="5323" spans="1:13" x14ac:dyDescent="0.2">
      <c r="A5323" t="s">
        <v>20685</v>
      </c>
      <c r="B5323" t="s">
        <v>20686</v>
      </c>
      <c r="C5323" t="s">
        <v>29733</v>
      </c>
      <c r="D5323" t="s">
        <v>28444</v>
      </c>
      <c r="F5323" t="s">
        <v>29734</v>
      </c>
      <c r="G5323" t="s">
        <v>29039</v>
      </c>
      <c r="H5323" t="s">
        <v>8122</v>
      </c>
      <c r="J5323" t="s">
        <v>29735</v>
      </c>
      <c r="K5323" t="s">
        <v>29736</v>
      </c>
      <c r="L5323" t="s">
        <v>303</v>
      </c>
      <c r="M5323" t="s">
        <v>422</v>
      </c>
    </row>
    <row r="5324" spans="1:13" x14ac:dyDescent="0.2">
      <c r="A5324" t="s">
        <v>20685</v>
      </c>
      <c r="B5324" t="s">
        <v>20686</v>
      </c>
      <c r="C5324" t="s">
        <v>29737</v>
      </c>
      <c r="D5324" t="s">
        <v>28137</v>
      </c>
      <c r="E5324" t="s">
        <v>1817</v>
      </c>
      <c r="F5324" t="s">
        <v>29738</v>
      </c>
      <c r="G5324" t="s">
        <v>28193</v>
      </c>
      <c r="H5324" t="s">
        <v>8122</v>
      </c>
      <c r="J5324" t="s">
        <v>29739</v>
      </c>
      <c r="K5324" t="s">
        <v>29740</v>
      </c>
      <c r="L5324" t="s">
        <v>303</v>
      </c>
      <c r="M5324" t="s">
        <v>5139</v>
      </c>
    </row>
    <row r="5325" spans="1:13" x14ac:dyDescent="0.2">
      <c r="A5325" t="s">
        <v>20685</v>
      </c>
      <c r="B5325" t="s">
        <v>20686</v>
      </c>
      <c r="C5325" t="s">
        <v>29741</v>
      </c>
      <c r="D5325" t="s">
        <v>394</v>
      </c>
      <c r="E5325" t="s">
        <v>3638</v>
      </c>
      <c r="F5325" t="s">
        <v>29742</v>
      </c>
      <c r="G5325" t="s">
        <v>29743</v>
      </c>
      <c r="H5325" t="s">
        <v>8122</v>
      </c>
      <c r="J5325" t="s">
        <v>29744</v>
      </c>
      <c r="K5325" t="s">
        <v>29745</v>
      </c>
      <c r="L5325" t="s">
        <v>303</v>
      </c>
      <c r="M5325" t="s">
        <v>836</v>
      </c>
    </row>
    <row r="5326" spans="1:13" x14ac:dyDescent="0.2">
      <c r="A5326" t="s">
        <v>20685</v>
      </c>
      <c r="B5326" t="s">
        <v>20686</v>
      </c>
      <c r="C5326" t="s">
        <v>29746</v>
      </c>
      <c r="D5326" t="s">
        <v>29747</v>
      </c>
      <c r="E5326" t="s">
        <v>22816</v>
      </c>
      <c r="F5326" t="s">
        <v>29748</v>
      </c>
      <c r="G5326" t="s">
        <v>28796</v>
      </c>
      <c r="H5326" t="s">
        <v>8122</v>
      </c>
      <c r="J5326" t="s">
        <v>29749</v>
      </c>
      <c r="K5326" t="s">
        <v>29750</v>
      </c>
      <c r="L5326" t="s">
        <v>303</v>
      </c>
      <c r="M5326" t="s">
        <v>422</v>
      </c>
    </row>
    <row r="5327" spans="1:13" x14ac:dyDescent="0.2">
      <c r="A5327" t="s">
        <v>20685</v>
      </c>
      <c r="B5327" t="s">
        <v>20686</v>
      </c>
      <c r="C5327" t="s">
        <v>29751</v>
      </c>
      <c r="D5327" t="s">
        <v>28137</v>
      </c>
      <c r="E5327" t="s">
        <v>1817</v>
      </c>
      <c r="F5327" t="s">
        <v>29752</v>
      </c>
      <c r="H5327" t="s">
        <v>28255</v>
      </c>
      <c r="I5327" t="s">
        <v>21096</v>
      </c>
      <c r="J5327" t="s">
        <v>29753</v>
      </c>
      <c r="K5327" t="s">
        <v>29754</v>
      </c>
      <c r="L5327" t="s">
        <v>303</v>
      </c>
      <c r="M5327" t="s">
        <v>5567</v>
      </c>
    </row>
    <row r="5328" spans="1:13" x14ac:dyDescent="0.2">
      <c r="A5328" t="s">
        <v>20685</v>
      </c>
      <c r="B5328" t="s">
        <v>20686</v>
      </c>
      <c r="C5328" t="s">
        <v>29755</v>
      </c>
      <c r="D5328" t="s">
        <v>29756</v>
      </c>
      <c r="E5328" t="s">
        <v>29757</v>
      </c>
      <c r="F5328" t="s">
        <v>29758</v>
      </c>
      <c r="G5328" t="s">
        <v>29759</v>
      </c>
      <c r="H5328" t="s">
        <v>8122</v>
      </c>
      <c r="I5328" t="s">
        <v>23784</v>
      </c>
      <c r="J5328" t="s">
        <v>29760</v>
      </c>
      <c r="K5328" t="s">
        <v>29761</v>
      </c>
      <c r="L5328" t="s">
        <v>303</v>
      </c>
      <c r="M5328" t="s">
        <v>29762</v>
      </c>
    </row>
    <row r="5329" spans="1:13" x14ac:dyDescent="0.2">
      <c r="A5329" t="s">
        <v>20685</v>
      </c>
      <c r="B5329" t="s">
        <v>20686</v>
      </c>
      <c r="C5329" t="s">
        <v>29763</v>
      </c>
      <c r="D5329" t="s">
        <v>20986</v>
      </c>
      <c r="E5329" t="s">
        <v>28142</v>
      </c>
      <c r="F5329" t="s">
        <v>1349</v>
      </c>
      <c r="G5329" t="s">
        <v>28988</v>
      </c>
      <c r="H5329" t="s">
        <v>28616</v>
      </c>
      <c r="I5329" t="s">
        <v>21096</v>
      </c>
      <c r="J5329" t="s">
        <v>29764</v>
      </c>
      <c r="K5329" t="s">
        <v>29765</v>
      </c>
      <c r="L5329" t="s">
        <v>303</v>
      </c>
      <c r="M5329" t="s">
        <v>422</v>
      </c>
    </row>
    <row r="5330" spans="1:13" x14ac:dyDescent="0.2">
      <c r="A5330" t="s">
        <v>20685</v>
      </c>
      <c r="B5330" t="s">
        <v>20686</v>
      </c>
      <c r="C5330" t="s">
        <v>29766</v>
      </c>
      <c r="D5330" t="s">
        <v>29767</v>
      </c>
      <c r="E5330" t="s">
        <v>29768</v>
      </c>
      <c r="F5330" t="s">
        <v>29769</v>
      </c>
      <c r="G5330" t="s">
        <v>28827</v>
      </c>
      <c r="H5330" t="s">
        <v>8122</v>
      </c>
      <c r="J5330" t="s">
        <v>29770</v>
      </c>
      <c r="K5330" t="s">
        <v>29771</v>
      </c>
      <c r="L5330" t="s">
        <v>303</v>
      </c>
      <c r="M5330" t="s">
        <v>7798</v>
      </c>
    </row>
    <row r="5331" spans="1:13" x14ac:dyDescent="0.2">
      <c r="A5331" t="s">
        <v>20685</v>
      </c>
      <c r="B5331" t="s">
        <v>20686</v>
      </c>
      <c r="C5331" t="s">
        <v>29772</v>
      </c>
      <c r="D5331" t="s">
        <v>29773</v>
      </c>
      <c r="F5331" t="s">
        <v>29774</v>
      </c>
      <c r="H5331" t="s">
        <v>28270</v>
      </c>
      <c r="I5331" t="s">
        <v>21096</v>
      </c>
      <c r="J5331" t="s">
        <v>29775</v>
      </c>
      <c r="K5331" t="s">
        <v>302</v>
      </c>
      <c r="L5331" t="s">
        <v>303</v>
      </c>
      <c r="M5331" t="s">
        <v>29776</v>
      </c>
    </row>
    <row r="5332" spans="1:13" x14ac:dyDescent="0.2">
      <c r="A5332" t="s">
        <v>20685</v>
      </c>
      <c r="B5332" t="s">
        <v>20686</v>
      </c>
      <c r="C5332" t="s">
        <v>29777</v>
      </c>
      <c r="D5332" t="s">
        <v>564</v>
      </c>
      <c r="E5332" t="s">
        <v>296</v>
      </c>
      <c r="F5332" t="s">
        <v>29778</v>
      </c>
      <c r="G5332" t="s">
        <v>29779</v>
      </c>
      <c r="H5332" t="s">
        <v>8122</v>
      </c>
      <c r="J5332" t="s">
        <v>29780</v>
      </c>
      <c r="K5332" t="s">
        <v>29781</v>
      </c>
      <c r="L5332" t="s">
        <v>303</v>
      </c>
      <c r="M5332" t="s">
        <v>1077</v>
      </c>
    </row>
    <row r="5333" spans="1:13" x14ac:dyDescent="0.2">
      <c r="A5333" t="s">
        <v>20685</v>
      </c>
      <c r="B5333" t="s">
        <v>20686</v>
      </c>
      <c r="C5333" t="s">
        <v>29782</v>
      </c>
      <c r="D5333" t="s">
        <v>572</v>
      </c>
      <c r="E5333" t="s">
        <v>573</v>
      </c>
      <c r="F5333" t="s">
        <v>29783</v>
      </c>
      <c r="G5333" t="s">
        <v>29784</v>
      </c>
      <c r="H5333" t="s">
        <v>23784</v>
      </c>
      <c r="J5333" t="s">
        <v>29785</v>
      </c>
      <c r="K5333" t="s">
        <v>29786</v>
      </c>
      <c r="L5333" t="s">
        <v>303</v>
      </c>
      <c r="M5333" t="s">
        <v>5402</v>
      </c>
    </row>
    <row r="5334" spans="1:13" x14ac:dyDescent="0.2">
      <c r="A5334" t="s">
        <v>20685</v>
      </c>
      <c r="B5334" t="s">
        <v>20686</v>
      </c>
      <c r="C5334" t="s">
        <v>29787</v>
      </c>
      <c r="D5334" t="s">
        <v>513</v>
      </c>
      <c r="E5334" t="s">
        <v>2638</v>
      </c>
      <c r="F5334" t="s">
        <v>29788</v>
      </c>
      <c r="G5334" t="s">
        <v>782</v>
      </c>
      <c r="H5334" t="s">
        <v>28270</v>
      </c>
      <c r="I5334" t="s">
        <v>21096</v>
      </c>
      <c r="J5334" t="s">
        <v>29789</v>
      </c>
      <c r="K5334" t="s">
        <v>302</v>
      </c>
      <c r="L5334" t="s">
        <v>303</v>
      </c>
      <c r="M5334" t="s">
        <v>1912</v>
      </c>
    </row>
    <row r="5335" spans="1:13" x14ac:dyDescent="0.2">
      <c r="A5335" t="s">
        <v>20685</v>
      </c>
      <c r="B5335" t="s">
        <v>20686</v>
      </c>
      <c r="C5335" t="s">
        <v>29790</v>
      </c>
      <c r="D5335" t="s">
        <v>21877</v>
      </c>
      <c r="F5335" t="s">
        <v>29791</v>
      </c>
      <c r="G5335" t="s">
        <v>29792</v>
      </c>
      <c r="H5335" t="s">
        <v>29793</v>
      </c>
      <c r="I5335" t="s">
        <v>8122</v>
      </c>
      <c r="J5335" t="s">
        <v>29794</v>
      </c>
      <c r="K5335" t="s">
        <v>302</v>
      </c>
      <c r="L5335" t="s">
        <v>120</v>
      </c>
      <c r="M5335" t="s">
        <v>422</v>
      </c>
    </row>
    <row r="5336" spans="1:13" x14ac:dyDescent="0.2">
      <c r="A5336" t="s">
        <v>20685</v>
      </c>
      <c r="B5336" t="s">
        <v>20686</v>
      </c>
      <c r="C5336" t="s">
        <v>29795</v>
      </c>
      <c r="D5336" t="s">
        <v>29364</v>
      </c>
      <c r="E5336" t="s">
        <v>29796</v>
      </c>
      <c r="F5336" t="s">
        <v>29797</v>
      </c>
      <c r="H5336" t="s">
        <v>29356</v>
      </c>
      <c r="I5336" t="s">
        <v>23784</v>
      </c>
      <c r="J5336" t="s">
        <v>29109</v>
      </c>
      <c r="K5336" t="s">
        <v>29798</v>
      </c>
      <c r="L5336" t="s">
        <v>303</v>
      </c>
      <c r="M5336" t="s">
        <v>7654</v>
      </c>
    </row>
    <row r="5337" spans="1:13" x14ac:dyDescent="0.2">
      <c r="A5337" t="s">
        <v>20685</v>
      </c>
      <c r="B5337" t="s">
        <v>20686</v>
      </c>
      <c r="C5337" t="s">
        <v>29799</v>
      </c>
      <c r="D5337" t="s">
        <v>29800</v>
      </c>
      <c r="E5337" t="s">
        <v>29801</v>
      </c>
      <c r="F5337" t="s">
        <v>29802</v>
      </c>
      <c r="G5337" t="s">
        <v>29803</v>
      </c>
      <c r="H5337" t="s">
        <v>8122</v>
      </c>
      <c r="J5337" t="s">
        <v>29804</v>
      </c>
      <c r="K5337" t="s">
        <v>29805</v>
      </c>
      <c r="L5337" t="s">
        <v>303</v>
      </c>
      <c r="M5337" t="s">
        <v>29806</v>
      </c>
    </row>
    <row r="5338" spans="1:13" x14ac:dyDescent="0.2">
      <c r="A5338" t="s">
        <v>20685</v>
      </c>
      <c r="B5338" t="s">
        <v>20686</v>
      </c>
      <c r="C5338" t="s">
        <v>29807</v>
      </c>
      <c r="D5338" t="s">
        <v>29808</v>
      </c>
      <c r="F5338" t="s">
        <v>29809</v>
      </c>
      <c r="G5338" t="s">
        <v>29810</v>
      </c>
      <c r="H5338" t="s">
        <v>23784</v>
      </c>
      <c r="J5338" t="s">
        <v>29811</v>
      </c>
      <c r="K5338" t="s">
        <v>29812</v>
      </c>
      <c r="L5338" t="s">
        <v>120</v>
      </c>
      <c r="M5338" t="s">
        <v>29813</v>
      </c>
    </row>
    <row r="5339" spans="1:13" x14ac:dyDescent="0.2">
      <c r="A5339" t="s">
        <v>20685</v>
      </c>
      <c r="B5339" t="s">
        <v>20686</v>
      </c>
      <c r="C5339" t="s">
        <v>29814</v>
      </c>
      <c r="D5339" t="s">
        <v>29815</v>
      </c>
      <c r="F5339" t="s">
        <v>29816</v>
      </c>
      <c r="G5339" t="s">
        <v>28993</v>
      </c>
      <c r="H5339" t="s">
        <v>8129</v>
      </c>
      <c r="J5339" t="s">
        <v>29817</v>
      </c>
      <c r="K5339" t="s">
        <v>29818</v>
      </c>
      <c r="L5339" t="s">
        <v>303</v>
      </c>
      <c r="M5339" t="s">
        <v>4208</v>
      </c>
    </row>
    <row r="5340" spans="1:13" x14ac:dyDescent="0.2">
      <c r="A5340" t="s">
        <v>20685</v>
      </c>
      <c r="B5340" t="s">
        <v>20686</v>
      </c>
      <c r="C5340" t="s">
        <v>29819</v>
      </c>
      <c r="D5340" t="s">
        <v>394</v>
      </c>
      <c r="E5340" t="s">
        <v>395</v>
      </c>
      <c r="F5340" t="s">
        <v>29820</v>
      </c>
      <c r="G5340" t="s">
        <v>28713</v>
      </c>
      <c r="H5340" t="s">
        <v>8122</v>
      </c>
      <c r="J5340" t="s">
        <v>28714</v>
      </c>
      <c r="K5340" t="s">
        <v>29821</v>
      </c>
      <c r="L5340" t="s">
        <v>303</v>
      </c>
      <c r="M5340" t="s">
        <v>29822</v>
      </c>
    </row>
    <row r="5341" spans="1:13" x14ac:dyDescent="0.2">
      <c r="A5341" t="s">
        <v>20685</v>
      </c>
      <c r="B5341" t="s">
        <v>20686</v>
      </c>
      <c r="C5341" t="s">
        <v>29823</v>
      </c>
      <c r="D5341" t="s">
        <v>20986</v>
      </c>
      <c r="E5341" t="s">
        <v>28142</v>
      </c>
      <c r="F5341" t="s">
        <v>29824</v>
      </c>
      <c r="G5341" t="s">
        <v>18585</v>
      </c>
      <c r="H5341" t="s">
        <v>21096</v>
      </c>
      <c r="J5341" t="s">
        <v>29825</v>
      </c>
      <c r="K5341" t="s">
        <v>29826</v>
      </c>
      <c r="L5341" t="s">
        <v>303</v>
      </c>
      <c r="M5341" t="s">
        <v>422</v>
      </c>
    </row>
    <row r="5342" spans="1:13" x14ac:dyDescent="0.2">
      <c r="A5342" t="s">
        <v>20685</v>
      </c>
      <c r="B5342" t="s">
        <v>20686</v>
      </c>
      <c r="C5342" t="s">
        <v>29827</v>
      </c>
      <c r="D5342" t="s">
        <v>349</v>
      </c>
      <c r="E5342" t="s">
        <v>476</v>
      </c>
      <c r="F5342" t="s">
        <v>29828</v>
      </c>
      <c r="G5342" t="s">
        <v>28694</v>
      </c>
      <c r="H5342" t="s">
        <v>21096</v>
      </c>
      <c r="J5342" t="s">
        <v>29023</v>
      </c>
      <c r="K5342" t="s">
        <v>29829</v>
      </c>
      <c r="L5342" t="s">
        <v>303</v>
      </c>
      <c r="M5342" t="s">
        <v>422</v>
      </c>
    </row>
    <row r="5343" spans="1:13" x14ac:dyDescent="0.2">
      <c r="A5343" t="s">
        <v>20685</v>
      </c>
      <c r="B5343" t="s">
        <v>20686</v>
      </c>
      <c r="C5343" t="s">
        <v>29830</v>
      </c>
      <c r="D5343" t="s">
        <v>20986</v>
      </c>
      <c r="E5343" t="s">
        <v>29831</v>
      </c>
      <c r="F5343" t="s">
        <v>29832</v>
      </c>
      <c r="G5343" t="s">
        <v>28850</v>
      </c>
      <c r="H5343" t="s">
        <v>18585</v>
      </c>
      <c r="I5343" t="s">
        <v>21096</v>
      </c>
      <c r="J5343" t="s">
        <v>29833</v>
      </c>
      <c r="K5343" t="s">
        <v>29834</v>
      </c>
      <c r="L5343" t="s">
        <v>303</v>
      </c>
      <c r="M5343" t="s">
        <v>2749</v>
      </c>
    </row>
    <row r="5344" spans="1:13" x14ac:dyDescent="0.2">
      <c r="A5344" t="s">
        <v>20685</v>
      </c>
      <c r="B5344" t="s">
        <v>20686</v>
      </c>
      <c r="C5344" t="s">
        <v>29835</v>
      </c>
      <c r="D5344" t="s">
        <v>20986</v>
      </c>
      <c r="E5344" t="s">
        <v>28142</v>
      </c>
      <c r="F5344" t="s">
        <v>29836</v>
      </c>
      <c r="G5344" t="s">
        <v>29837</v>
      </c>
      <c r="H5344" t="s">
        <v>29176</v>
      </c>
      <c r="I5344" t="s">
        <v>23784</v>
      </c>
      <c r="J5344" t="s">
        <v>29838</v>
      </c>
      <c r="K5344" t="s">
        <v>29839</v>
      </c>
      <c r="L5344" t="s">
        <v>303</v>
      </c>
      <c r="M5344" t="s">
        <v>2054</v>
      </c>
    </row>
    <row r="5345" spans="1:13" x14ac:dyDescent="0.2">
      <c r="A5345" t="s">
        <v>20685</v>
      </c>
      <c r="B5345" t="s">
        <v>20686</v>
      </c>
      <c r="C5345" t="s">
        <v>29840</v>
      </c>
      <c r="D5345" t="s">
        <v>28137</v>
      </c>
      <c r="E5345" t="s">
        <v>1817</v>
      </c>
      <c r="F5345" t="s">
        <v>29841</v>
      </c>
      <c r="G5345" t="s">
        <v>29048</v>
      </c>
      <c r="H5345" t="s">
        <v>8129</v>
      </c>
      <c r="J5345" t="s">
        <v>29842</v>
      </c>
      <c r="K5345" t="s">
        <v>29843</v>
      </c>
      <c r="L5345" t="s">
        <v>303</v>
      </c>
      <c r="M5345" t="s">
        <v>2774</v>
      </c>
    </row>
    <row r="5346" spans="1:13" x14ac:dyDescent="0.2">
      <c r="A5346" t="s">
        <v>20685</v>
      </c>
      <c r="B5346" t="s">
        <v>20686</v>
      </c>
      <c r="C5346" t="s">
        <v>29844</v>
      </c>
      <c r="D5346" t="s">
        <v>349</v>
      </c>
      <c r="E5346" t="s">
        <v>720</v>
      </c>
      <c r="F5346" t="s">
        <v>29845</v>
      </c>
      <c r="G5346" t="s">
        <v>29846</v>
      </c>
      <c r="H5346" t="s">
        <v>8122</v>
      </c>
      <c r="I5346" t="s">
        <v>23784</v>
      </c>
      <c r="J5346" t="s">
        <v>29847</v>
      </c>
      <c r="K5346" t="s">
        <v>29848</v>
      </c>
      <c r="L5346" t="s">
        <v>303</v>
      </c>
      <c r="M5346" t="s">
        <v>383</v>
      </c>
    </row>
    <row r="5347" spans="1:13" x14ac:dyDescent="0.2">
      <c r="A5347" t="s">
        <v>20685</v>
      </c>
      <c r="B5347" t="s">
        <v>20686</v>
      </c>
      <c r="C5347" t="s">
        <v>29849</v>
      </c>
      <c r="D5347" t="s">
        <v>29815</v>
      </c>
      <c r="F5347" t="s">
        <v>29850</v>
      </c>
      <c r="G5347" t="s">
        <v>28993</v>
      </c>
      <c r="H5347" t="s">
        <v>8129</v>
      </c>
      <c r="J5347" t="s">
        <v>29851</v>
      </c>
      <c r="K5347" t="s">
        <v>29852</v>
      </c>
      <c r="L5347" t="s">
        <v>303</v>
      </c>
      <c r="M5347" t="s">
        <v>4208</v>
      </c>
    </row>
    <row r="5348" spans="1:13" x14ac:dyDescent="0.2">
      <c r="A5348" t="s">
        <v>20685</v>
      </c>
      <c r="B5348" t="s">
        <v>20686</v>
      </c>
      <c r="C5348" t="s">
        <v>29853</v>
      </c>
      <c r="D5348" t="s">
        <v>28307</v>
      </c>
      <c r="E5348" t="s">
        <v>29854</v>
      </c>
      <c r="F5348" t="s">
        <v>29855</v>
      </c>
      <c r="G5348" t="s">
        <v>29484</v>
      </c>
      <c r="H5348" t="s">
        <v>25571</v>
      </c>
      <c r="I5348" t="s">
        <v>8122</v>
      </c>
      <c r="J5348" t="s">
        <v>29856</v>
      </c>
      <c r="K5348" t="s">
        <v>29857</v>
      </c>
      <c r="L5348" t="s">
        <v>303</v>
      </c>
      <c r="M5348" t="s">
        <v>19221</v>
      </c>
    </row>
    <row r="5349" spans="1:13" x14ac:dyDescent="0.2">
      <c r="A5349" t="s">
        <v>20685</v>
      </c>
      <c r="B5349" t="s">
        <v>20686</v>
      </c>
      <c r="C5349" t="s">
        <v>29858</v>
      </c>
      <c r="D5349" t="s">
        <v>28137</v>
      </c>
      <c r="E5349" t="s">
        <v>1817</v>
      </c>
      <c r="F5349" t="s">
        <v>29859</v>
      </c>
      <c r="G5349" t="s">
        <v>29810</v>
      </c>
      <c r="H5349" t="s">
        <v>8122</v>
      </c>
      <c r="J5349" t="s">
        <v>29860</v>
      </c>
      <c r="K5349" t="s">
        <v>29861</v>
      </c>
      <c r="L5349" t="s">
        <v>303</v>
      </c>
      <c r="M5349" t="s">
        <v>422</v>
      </c>
    </row>
    <row r="5350" spans="1:13" x14ac:dyDescent="0.2">
      <c r="A5350" t="s">
        <v>20685</v>
      </c>
      <c r="B5350" t="s">
        <v>20686</v>
      </c>
      <c r="C5350" t="s">
        <v>29862</v>
      </c>
      <c r="D5350" t="s">
        <v>20986</v>
      </c>
      <c r="E5350" t="s">
        <v>28142</v>
      </c>
      <c r="F5350" t="s">
        <v>29863</v>
      </c>
      <c r="G5350" t="s">
        <v>2551</v>
      </c>
      <c r="H5350" t="s">
        <v>18585</v>
      </c>
      <c r="I5350" t="s">
        <v>21096</v>
      </c>
      <c r="J5350" t="s">
        <v>29864</v>
      </c>
      <c r="K5350" t="s">
        <v>29865</v>
      </c>
      <c r="L5350" t="s">
        <v>303</v>
      </c>
      <c r="M5350" t="s">
        <v>29866</v>
      </c>
    </row>
    <row r="5351" spans="1:13" x14ac:dyDescent="0.2">
      <c r="A5351" t="s">
        <v>20685</v>
      </c>
      <c r="B5351" t="s">
        <v>20686</v>
      </c>
      <c r="C5351" t="s">
        <v>29867</v>
      </c>
      <c r="D5351" t="s">
        <v>29868</v>
      </c>
      <c r="F5351" t="s">
        <v>29869</v>
      </c>
      <c r="G5351" t="s">
        <v>8792</v>
      </c>
      <c r="H5351" t="s">
        <v>8122</v>
      </c>
      <c r="J5351" t="s">
        <v>29870</v>
      </c>
      <c r="K5351" t="s">
        <v>29871</v>
      </c>
      <c r="L5351" t="s">
        <v>120</v>
      </c>
      <c r="M5351" t="s">
        <v>29872</v>
      </c>
    </row>
    <row r="5352" spans="1:13" x14ac:dyDescent="0.2">
      <c r="A5352" t="s">
        <v>20685</v>
      </c>
      <c r="B5352" t="s">
        <v>20686</v>
      </c>
      <c r="C5352" t="s">
        <v>29873</v>
      </c>
      <c r="D5352" t="s">
        <v>349</v>
      </c>
      <c r="E5352" t="s">
        <v>424</v>
      </c>
      <c r="F5352" t="s">
        <v>29874</v>
      </c>
      <c r="G5352" t="s">
        <v>29875</v>
      </c>
      <c r="H5352" t="s">
        <v>28176</v>
      </c>
      <c r="I5352" t="s">
        <v>23784</v>
      </c>
      <c r="J5352" t="s">
        <v>29876</v>
      </c>
      <c r="K5352" t="s">
        <v>29877</v>
      </c>
      <c r="L5352" t="s">
        <v>303</v>
      </c>
      <c r="M5352" t="s">
        <v>5915</v>
      </c>
    </row>
    <row r="5353" spans="1:13" x14ac:dyDescent="0.2">
      <c r="A5353" t="s">
        <v>20685</v>
      </c>
      <c r="B5353" t="s">
        <v>20686</v>
      </c>
      <c r="C5353" t="s">
        <v>29878</v>
      </c>
      <c r="D5353" t="s">
        <v>492</v>
      </c>
      <c r="E5353" t="s">
        <v>493</v>
      </c>
      <c r="F5353" t="s">
        <v>28433</v>
      </c>
      <c r="G5353" t="s">
        <v>28193</v>
      </c>
      <c r="H5353" t="s">
        <v>8122</v>
      </c>
      <c r="J5353" t="s">
        <v>28434</v>
      </c>
      <c r="K5353" t="s">
        <v>29879</v>
      </c>
      <c r="L5353" t="s">
        <v>303</v>
      </c>
      <c r="M5353" t="s">
        <v>12993</v>
      </c>
    </row>
    <row r="5354" spans="1:13" x14ac:dyDescent="0.2">
      <c r="A5354" t="s">
        <v>20685</v>
      </c>
      <c r="B5354" t="s">
        <v>20686</v>
      </c>
      <c r="C5354" t="s">
        <v>29880</v>
      </c>
      <c r="D5354" t="s">
        <v>394</v>
      </c>
      <c r="E5354" t="s">
        <v>1102</v>
      </c>
      <c r="F5354" t="s">
        <v>29881</v>
      </c>
      <c r="G5354" t="s">
        <v>28193</v>
      </c>
      <c r="H5354" t="s">
        <v>8122</v>
      </c>
      <c r="J5354" t="s">
        <v>29882</v>
      </c>
      <c r="K5354" t="s">
        <v>29883</v>
      </c>
      <c r="L5354" t="s">
        <v>303</v>
      </c>
      <c r="M5354" t="s">
        <v>1106</v>
      </c>
    </row>
    <row r="5355" spans="1:13" x14ac:dyDescent="0.2">
      <c r="A5355" t="s">
        <v>20685</v>
      </c>
      <c r="B5355" t="s">
        <v>20686</v>
      </c>
      <c r="C5355" t="s">
        <v>29884</v>
      </c>
      <c r="D5355" t="s">
        <v>28137</v>
      </c>
      <c r="E5355" t="s">
        <v>1817</v>
      </c>
      <c r="F5355" t="s">
        <v>29885</v>
      </c>
      <c r="G5355" t="s">
        <v>29886</v>
      </c>
      <c r="H5355" t="s">
        <v>28598</v>
      </c>
      <c r="I5355" t="s">
        <v>23784</v>
      </c>
      <c r="J5355" t="s">
        <v>29887</v>
      </c>
      <c r="K5355" t="s">
        <v>29888</v>
      </c>
      <c r="L5355" t="s">
        <v>303</v>
      </c>
      <c r="M5355" t="s">
        <v>422</v>
      </c>
    </row>
    <row r="5356" spans="1:13" x14ac:dyDescent="0.2">
      <c r="A5356" t="s">
        <v>20685</v>
      </c>
      <c r="B5356" t="s">
        <v>20686</v>
      </c>
      <c r="C5356" t="s">
        <v>29889</v>
      </c>
      <c r="D5356" t="s">
        <v>349</v>
      </c>
      <c r="F5356" t="s">
        <v>29890</v>
      </c>
      <c r="G5356" t="s">
        <v>28827</v>
      </c>
      <c r="H5356" t="s">
        <v>8122</v>
      </c>
      <c r="J5356" t="s">
        <v>29891</v>
      </c>
      <c r="K5356" t="s">
        <v>302</v>
      </c>
      <c r="L5356" t="s">
        <v>303</v>
      </c>
      <c r="M5356" t="s">
        <v>422</v>
      </c>
    </row>
    <row r="5357" spans="1:13" x14ac:dyDescent="0.2">
      <c r="A5357" t="s">
        <v>20685</v>
      </c>
      <c r="B5357" t="s">
        <v>20686</v>
      </c>
      <c r="C5357" t="s">
        <v>29892</v>
      </c>
      <c r="D5357" t="s">
        <v>349</v>
      </c>
      <c r="E5357" t="s">
        <v>720</v>
      </c>
      <c r="F5357" t="s">
        <v>29893</v>
      </c>
      <c r="H5357" t="s">
        <v>29784</v>
      </c>
      <c r="I5357" t="s">
        <v>23784</v>
      </c>
      <c r="J5357" t="s">
        <v>29894</v>
      </c>
      <c r="K5357" t="s">
        <v>29895</v>
      </c>
      <c r="L5357" t="s">
        <v>303</v>
      </c>
      <c r="M5357" t="s">
        <v>10715</v>
      </c>
    </row>
    <row r="5358" spans="1:13" x14ac:dyDescent="0.2">
      <c r="A5358" t="s">
        <v>20685</v>
      </c>
      <c r="B5358" t="s">
        <v>20686</v>
      </c>
      <c r="C5358" t="s">
        <v>29896</v>
      </c>
      <c r="D5358" t="s">
        <v>572</v>
      </c>
      <c r="E5358" t="s">
        <v>573</v>
      </c>
      <c r="F5358" t="s">
        <v>29897</v>
      </c>
      <c r="H5358" t="s">
        <v>18585</v>
      </c>
      <c r="I5358" t="s">
        <v>21096</v>
      </c>
      <c r="J5358" t="s">
        <v>29898</v>
      </c>
      <c r="K5358" t="s">
        <v>29899</v>
      </c>
      <c r="L5358" t="s">
        <v>303</v>
      </c>
      <c r="M5358" t="s">
        <v>4979</v>
      </c>
    </row>
    <row r="5359" spans="1:13" x14ac:dyDescent="0.2">
      <c r="A5359" t="s">
        <v>20685</v>
      </c>
      <c r="B5359" t="s">
        <v>20686</v>
      </c>
      <c r="C5359" t="s">
        <v>29900</v>
      </c>
      <c r="D5359" t="s">
        <v>349</v>
      </c>
      <c r="E5359" t="s">
        <v>424</v>
      </c>
      <c r="F5359" t="s">
        <v>29901</v>
      </c>
      <c r="G5359" t="s">
        <v>29902</v>
      </c>
      <c r="H5359" t="s">
        <v>28616</v>
      </c>
      <c r="J5359" t="s">
        <v>29903</v>
      </c>
      <c r="K5359" t="s">
        <v>29904</v>
      </c>
      <c r="L5359" t="s">
        <v>303</v>
      </c>
      <c r="M5359" t="s">
        <v>29905</v>
      </c>
    </row>
    <row r="5360" spans="1:13" x14ac:dyDescent="0.2">
      <c r="A5360" t="s">
        <v>20685</v>
      </c>
      <c r="B5360" t="s">
        <v>20686</v>
      </c>
      <c r="C5360" t="s">
        <v>29906</v>
      </c>
      <c r="D5360" t="s">
        <v>564</v>
      </c>
      <c r="E5360" t="s">
        <v>296</v>
      </c>
      <c r="F5360" t="s">
        <v>29907</v>
      </c>
      <c r="G5360" t="s">
        <v>29908</v>
      </c>
      <c r="H5360" t="s">
        <v>28176</v>
      </c>
      <c r="I5360" t="s">
        <v>23784</v>
      </c>
      <c r="J5360" t="s">
        <v>29909</v>
      </c>
      <c r="K5360" t="s">
        <v>29910</v>
      </c>
      <c r="L5360" t="s">
        <v>303</v>
      </c>
      <c r="M5360" t="s">
        <v>422</v>
      </c>
    </row>
    <row r="5361" spans="1:13" x14ac:dyDescent="0.2">
      <c r="A5361" t="s">
        <v>20685</v>
      </c>
      <c r="B5361" t="s">
        <v>20686</v>
      </c>
      <c r="C5361" t="s">
        <v>29911</v>
      </c>
      <c r="D5361" t="s">
        <v>28137</v>
      </c>
      <c r="E5361" t="s">
        <v>1817</v>
      </c>
      <c r="F5361" t="s">
        <v>29912</v>
      </c>
      <c r="G5361" t="s">
        <v>24154</v>
      </c>
      <c r="H5361" t="s">
        <v>23784</v>
      </c>
      <c r="J5361" t="s">
        <v>29913</v>
      </c>
      <c r="K5361" t="s">
        <v>29914</v>
      </c>
      <c r="L5361" t="s">
        <v>303</v>
      </c>
      <c r="M5361" t="s">
        <v>5139</v>
      </c>
    </row>
    <row r="5362" spans="1:13" x14ac:dyDescent="0.2">
      <c r="A5362" t="s">
        <v>20685</v>
      </c>
      <c r="B5362" t="s">
        <v>20686</v>
      </c>
      <c r="C5362" t="s">
        <v>29915</v>
      </c>
      <c r="D5362" t="s">
        <v>8198</v>
      </c>
      <c r="E5362" t="s">
        <v>5074</v>
      </c>
      <c r="F5362" t="s">
        <v>29916</v>
      </c>
      <c r="G5362" t="s">
        <v>17848</v>
      </c>
      <c r="H5362" t="s">
        <v>8122</v>
      </c>
      <c r="J5362" t="s">
        <v>29917</v>
      </c>
      <c r="K5362" t="s">
        <v>29918</v>
      </c>
      <c r="L5362" t="s">
        <v>303</v>
      </c>
      <c r="M5362" t="s">
        <v>29919</v>
      </c>
    </row>
    <row r="5363" spans="1:13" x14ac:dyDescent="0.2">
      <c r="A5363" t="s">
        <v>20685</v>
      </c>
      <c r="B5363" t="s">
        <v>20686</v>
      </c>
      <c r="C5363" t="s">
        <v>29920</v>
      </c>
      <c r="D5363" t="s">
        <v>29921</v>
      </c>
      <c r="E5363" t="s">
        <v>29922</v>
      </c>
      <c r="F5363" t="s">
        <v>29923</v>
      </c>
      <c r="G5363" t="s">
        <v>8122</v>
      </c>
      <c r="J5363" t="s">
        <v>29924</v>
      </c>
      <c r="K5363" t="s">
        <v>29925</v>
      </c>
      <c r="L5363" t="s">
        <v>303</v>
      </c>
      <c r="M5363" t="s">
        <v>422</v>
      </c>
    </row>
    <row r="5364" spans="1:13" x14ac:dyDescent="0.2">
      <c r="A5364" t="s">
        <v>20685</v>
      </c>
      <c r="B5364" t="s">
        <v>20686</v>
      </c>
      <c r="C5364" t="s">
        <v>29926</v>
      </c>
      <c r="D5364" t="s">
        <v>29927</v>
      </c>
      <c r="E5364" t="s">
        <v>29928</v>
      </c>
      <c r="F5364" t="s">
        <v>29929</v>
      </c>
      <c r="G5364" t="s">
        <v>29793</v>
      </c>
      <c r="H5364" t="s">
        <v>8122</v>
      </c>
      <c r="J5364" t="s">
        <v>29930</v>
      </c>
      <c r="K5364" t="s">
        <v>29931</v>
      </c>
      <c r="L5364" t="s">
        <v>303</v>
      </c>
      <c r="M5364" t="s">
        <v>25838</v>
      </c>
    </row>
    <row r="5365" spans="1:13" x14ac:dyDescent="0.2">
      <c r="A5365" t="s">
        <v>20685</v>
      </c>
      <c r="B5365" t="s">
        <v>20686</v>
      </c>
      <c r="C5365" t="s">
        <v>29932</v>
      </c>
      <c r="D5365" t="s">
        <v>29933</v>
      </c>
      <c r="E5365" t="s">
        <v>296</v>
      </c>
      <c r="F5365" t="s">
        <v>29934</v>
      </c>
      <c r="G5365" t="s">
        <v>29935</v>
      </c>
      <c r="H5365" t="s">
        <v>8129</v>
      </c>
      <c r="J5365" t="s">
        <v>29936</v>
      </c>
      <c r="K5365" t="s">
        <v>29937</v>
      </c>
      <c r="L5365" t="s">
        <v>303</v>
      </c>
      <c r="M5365" t="s">
        <v>1231</v>
      </c>
    </row>
    <row r="5366" spans="1:13" x14ac:dyDescent="0.2">
      <c r="A5366" t="s">
        <v>20685</v>
      </c>
      <c r="B5366" t="s">
        <v>20686</v>
      </c>
      <c r="C5366" t="s">
        <v>29938</v>
      </c>
      <c r="D5366" t="s">
        <v>28620</v>
      </c>
      <c r="E5366" t="s">
        <v>29939</v>
      </c>
      <c r="F5366" t="s">
        <v>29940</v>
      </c>
      <c r="H5366" t="s">
        <v>29548</v>
      </c>
      <c r="I5366" t="s">
        <v>21096</v>
      </c>
      <c r="J5366" t="s">
        <v>29549</v>
      </c>
      <c r="K5366" t="s">
        <v>29941</v>
      </c>
      <c r="L5366" t="s">
        <v>303</v>
      </c>
      <c r="M5366" t="s">
        <v>20996</v>
      </c>
    </row>
    <row r="5367" spans="1:13" x14ac:dyDescent="0.2">
      <c r="A5367" t="s">
        <v>20685</v>
      </c>
      <c r="B5367" t="s">
        <v>20686</v>
      </c>
      <c r="C5367" t="s">
        <v>29942</v>
      </c>
      <c r="D5367" t="s">
        <v>513</v>
      </c>
      <c r="F5367" t="s">
        <v>29943</v>
      </c>
      <c r="H5367" t="s">
        <v>24154</v>
      </c>
      <c r="I5367" t="s">
        <v>23784</v>
      </c>
      <c r="J5367" t="s">
        <v>29944</v>
      </c>
      <c r="K5367" t="s">
        <v>29945</v>
      </c>
      <c r="L5367" t="s">
        <v>303</v>
      </c>
      <c r="M5367" t="s">
        <v>29946</v>
      </c>
    </row>
    <row r="5368" spans="1:13" x14ac:dyDescent="0.2">
      <c r="A5368" t="s">
        <v>20685</v>
      </c>
      <c r="B5368" t="s">
        <v>20686</v>
      </c>
      <c r="C5368" t="s">
        <v>29947</v>
      </c>
      <c r="D5368" t="s">
        <v>349</v>
      </c>
      <c r="E5368" t="s">
        <v>476</v>
      </c>
      <c r="F5368" t="s">
        <v>1700</v>
      </c>
      <c r="G5368" t="s">
        <v>29948</v>
      </c>
      <c r="H5368" t="s">
        <v>28730</v>
      </c>
      <c r="I5368" t="s">
        <v>21096</v>
      </c>
      <c r="J5368" t="s">
        <v>29949</v>
      </c>
      <c r="K5368" t="s">
        <v>29950</v>
      </c>
      <c r="L5368" t="s">
        <v>303</v>
      </c>
      <c r="M5368" t="s">
        <v>422</v>
      </c>
    </row>
    <row r="5369" spans="1:13" x14ac:dyDescent="0.2">
      <c r="A5369" t="s">
        <v>20685</v>
      </c>
      <c r="B5369" t="s">
        <v>20686</v>
      </c>
      <c r="C5369" t="s">
        <v>29951</v>
      </c>
      <c r="D5369" t="s">
        <v>29952</v>
      </c>
      <c r="E5369" t="s">
        <v>29661</v>
      </c>
      <c r="F5369" t="s">
        <v>29953</v>
      </c>
      <c r="G5369" t="s">
        <v>29810</v>
      </c>
      <c r="H5369" t="s">
        <v>8122</v>
      </c>
      <c r="J5369" t="s">
        <v>29954</v>
      </c>
      <c r="K5369" t="s">
        <v>29955</v>
      </c>
      <c r="L5369" t="s">
        <v>303</v>
      </c>
      <c r="M5369" t="s">
        <v>1822</v>
      </c>
    </row>
    <row r="5370" spans="1:13" x14ac:dyDescent="0.2">
      <c r="A5370" t="s">
        <v>20685</v>
      </c>
      <c r="B5370" t="s">
        <v>20686</v>
      </c>
      <c r="C5370" t="s">
        <v>29956</v>
      </c>
      <c r="D5370" t="s">
        <v>572</v>
      </c>
      <c r="E5370" t="s">
        <v>573</v>
      </c>
      <c r="F5370" t="s">
        <v>29957</v>
      </c>
      <c r="H5370" t="s">
        <v>8129</v>
      </c>
      <c r="J5370" t="s">
        <v>29958</v>
      </c>
      <c r="K5370" t="s">
        <v>29959</v>
      </c>
      <c r="L5370" t="s">
        <v>303</v>
      </c>
      <c r="M5370" t="s">
        <v>1882</v>
      </c>
    </row>
    <row r="5371" spans="1:13" x14ac:dyDescent="0.2">
      <c r="A5371" t="s">
        <v>20685</v>
      </c>
      <c r="B5371" t="s">
        <v>20686</v>
      </c>
      <c r="C5371" t="s">
        <v>29960</v>
      </c>
      <c r="D5371" t="s">
        <v>366</v>
      </c>
      <c r="E5371" t="s">
        <v>367</v>
      </c>
      <c r="F5371" t="s">
        <v>29689</v>
      </c>
      <c r="H5371" t="s">
        <v>28176</v>
      </c>
      <c r="I5371" t="s">
        <v>23784</v>
      </c>
      <c r="J5371" t="s">
        <v>29961</v>
      </c>
      <c r="K5371" t="s">
        <v>29962</v>
      </c>
      <c r="L5371" t="s">
        <v>303</v>
      </c>
      <c r="M5371" t="s">
        <v>29963</v>
      </c>
    </row>
    <row r="5372" spans="1:13" x14ac:dyDescent="0.2">
      <c r="A5372" t="s">
        <v>20685</v>
      </c>
      <c r="B5372" t="s">
        <v>20686</v>
      </c>
      <c r="C5372" t="s">
        <v>29964</v>
      </c>
      <c r="D5372" t="s">
        <v>28137</v>
      </c>
      <c r="E5372" t="s">
        <v>1817</v>
      </c>
      <c r="F5372" t="s">
        <v>29965</v>
      </c>
      <c r="G5372" t="s">
        <v>29966</v>
      </c>
      <c r="H5372" t="s">
        <v>8129</v>
      </c>
      <c r="J5372" t="s">
        <v>29967</v>
      </c>
      <c r="K5372" t="s">
        <v>29968</v>
      </c>
      <c r="L5372" t="s">
        <v>303</v>
      </c>
      <c r="M5372" t="s">
        <v>29969</v>
      </c>
    </row>
    <row r="5373" spans="1:13" x14ac:dyDescent="0.2">
      <c r="A5373" t="s">
        <v>20685</v>
      </c>
      <c r="B5373" t="s">
        <v>20686</v>
      </c>
      <c r="C5373" t="s">
        <v>29970</v>
      </c>
      <c r="D5373" t="s">
        <v>492</v>
      </c>
      <c r="E5373" t="s">
        <v>493</v>
      </c>
      <c r="F5373" t="s">
        <v>29971</v>
      </c>
      <c r="G5373" t="s">
        <v>29972</v>
      </c>
      <c r="H5373" t="s">
        <v>8129</v>
      </c>
      <c r="J5373" t="s">
        <v>29973</v>
      </c>
      <c r="K5373" t="s">
        <v>29974</v>
      </c>
      <c r="L5373" t="s">
        <v>303</v>
      </c>
      <c r="M5373" t="s">
        <v>976</v>
      </c>
    </row>
    <row r="5374" spans="1:13" x14ac:dyDescent="0.2">
      <c r="A5374" t="s">
        <v>20685</v>
      </c>
      <c r="B5374" t="s">
        <v>20686</v>
      </c>
      <c r="C5374" t="s">
        <v>29975</v>
      </c>
      <c r="D5374" t="s">
        <v>28137</v>
      </c>
      <c r="E5374" t="s">
        <v>1817</v>
      </c>
      <c r="F5374" t="s">
        <v>29976</v>
      </c>
      <c r="G5374" t="s">
        <v>28160</v>
      </c>
      <c r="H5374" t="s">
        <v>8129</v>
      </c>
      <c r="J5374" t="s">
        <v>29977</v>
      </c>
      <c r="K5374" t="s">
        <v>29978</v>
      </c>
      <c r="L5374" t="s">
        <v>303</v>
      </c>
      <c r="M5374" t="s">
        <v>4935</v>
      </c>
    </row>
    <row r="5375" spans="1:13" x14ac:dyDescent="0.2">
      <c r="A5375" t="s">
        <v>20685</v>
      </c>
      <c r="B5375" t="s">
        <v>20686</v>
      </c>
      <c r="C5375" t="s">
        <v>29979</v>
      </c>
      <c r="D5375" t="s">
        <v>28620</v>
      </c>
      <c r="E5375" t="s">
        <v>29939</v>
      </c>
      <c r="F5375" t="s">
        <v>29980</v>
      </c>
      <c r="H5375" t="s">
        <v>8129</v>
      </c>
      <c r="J5375" t="s">
        <v>29981</v>
      </c>
      <c r="K5375" t="s">
        <v>29982</v>
      </c>
      <c r="L5375" t="s">
        <v>303</v>
      </c>
      <c r="M5375" t="s">
        <v>29983</v>
      </c>
    </row>
    <row r="5376" spans="1:13" x14ac:dyDescent="0.2">
      <c r="A5376" t="s">
        <v>20685</v>
      </c>
      <c r="B5376" t="s">
        <v>20686</v>
      </c>
      <c r="C5376" t="s">
        <v>29984</v>
      </c>
      <c r="D5376" t="s">
        <v>295</v>
      </c>
      <c r="E5376" t="s">
        <v>296</v>
      </c>
      <c r="F5376" t="s">
        <v>29985</v>
      </c>
      <c r="G5376" t="s">
        <v>28171</v>
      </c>
      <c r="H5376" t="s">
        <v>8122</v>
      </c>
      <c r="J5376" t="s">
        <v>29986</v>
      </c>
      <c r="K5376" t="s">
        <v>302</v>
      </c>
      <c r="L5376" t="s">
        <v>303</v>
      </c>
      <c r="M5376" t="s">
        <v>822</v>
      </c>
    </row>
    <row r="5377" spans="1:13" x14ac:dyDescent="0.2">
      <c r="A5377" t="s">
        <v>20685</v>
      </c>
      <c r="B5377" t="s">
        <v>20686</v>
      </c>
      <c r="C5377" t="s">
        <v>29987</v>
      </c>
      <c r="D5377" t="s">
        <v>492</v>
      </c>
      <c r="E5377" t="s">
        <v>493</v>
      </c>
      <c r="F5377" t="s">
        <v>29988</v>
      </c>
      <c r="G5377" t="s">
        <v>29548</v>
      </c>
      <c r="H5377" t="s">
        <v>18585</v>
      </c>
      <c r="I5377" t="s">
        <v>21096</v>
      </c>
      <c r="J5377" t="s">
        <v>29549</v>
      </c>
      <c r="K5377" t="s">
        <v>29989</v>
      </c>
      <c r="L5377" t="s">
        <v>303</v>
      </c>
      <c r="M5377" t="s">
        <v>4213</v>
      </c>
    </row>
    <row r="5378" spans="1:13" x14ac:dyDescent="0.2">
      <c r="A5378" t="s">
        <v>20685</v>
      </c>
      <c r="B5378" t="s">
        <v>20686</v>
      </c>
      <c r="C5378" t="s">
        <v>29990</v>
      </c>
      <c r="D5378" t="s">
        <v>349</v>
      </c>
      <c r="E5378" t="s">
        <v>476</v>
      </c>
      <c r="F5378" t="s">
        <v>29991</v>
      </c>
      <c r="G5378" t="s">
        <v>8129</v>
      </c>
      <c r="J5378" t="s">
        <v>29992</v>
      </c>
      <c r="K5378" t="s">
        <v>29993</v>
      </c>
      <c r="L5378" t="s">
        <v>303</v>
      </c>
      <c r="M5378" t="s">
        <v>422</v>
      </c>
    </row>
    <row r="5379" spans="1:13" x14ac:dyDescent="0.2">
      <c r="A5379" t="s">
        <v>20685</v>
      </c>
      <c r="B5379" t="s">
        <v>20686</v>
      </c>
      <c r="C5379" t="s">
        <v>29994</v>
      </c>
      <c r="D5379" t="s">
        <v>29995</v>
      </c>
      <c r="E5379" t="s">
        <v>22816</v>
      </c>
      <c r="F5379" t="s">
        <v>29996</v>
      </c>
      <c r="G5379" t="s">
        <v>28796</v>
      </c>
      <c r="H5379" t="s">
        <v>8122</v>
      </c>
      <c r="J5379" t="s">
        <v>29997</v>
      </c>
      <c r="K5379" t="s">
        <v>29998</v>
      </c>
      <c r="L5379" t="s">
        <v>303</v>
      </c>
      <c r="M5379" t="s">
        <v>29999</v>
      </c>
    </row>
    <row r="5380" spans="1:13" x14ac:dyDescent="0.2">
      <c r="A5380" t="s">
        <v>20685</v>
      </c>
      <c r="B5380" t="s">
        <v>20686</v>
      </c>
      <c r="C5380" t="s">
        <v>30000</v>
      </c>
      <c r="D5380" t="s">
        <v>30001</v>
      </c>
      <c r="E5380" t="s">
        <v>12336</v>
      </c>
      <c r="F5380" t="s">
        <v>30002</v>
      </c>
      <c r="H5380" t="s">
        <v>28551</v>
      </c>
      <c r="I5380" t="s">
        <v>8129</v>
      </c>
      <c r="J5380" t="s">
        <v>30003</v>
      </c>
      <c r="K5380" t="s">
        <v>30004</v>
      </c>
      <c r="L5380" t="s">
        <v>303</v>
      </c>
      <c r="M5380" t="s">
        <v>30005</v>
      </c>
    </row>
    <row r="5381" spans="1:13" x14ac:dyDescent="0.2">
      <c r="A5381" t="s">
        <v>20685</v>
      </c>
      <c r="B5381" t="s">
        <v>20686</v>
      </c>
      <c r="C5381" t="s">
        <v>30006</v>
      </c>
      <c r="D5381" t="s">
        <v>401</v>
      </c>
      <c r="F5381" t="s">
        <v>30007</v>
      </c>
      <c r="G5381" t="s">
        <v>28139</v>
      </c>
      <c r="H5381" t="s">
        <v>30008</v>
      </c>
      <c r="J5381" t="s">
        <v>30009</v>
      </c>
      <c r="K5381" t="s">
        <v>30010</v>
      </c>
      <c r="L5381" t="s">
        <v>303</v>
      </c>
      <c r="M5381" t="s">
        <v>4797</v>
      </c>
    </row>
    <row r="5382" spans="1:13" x14ac:dyDescent="0.2">
      <c r="A5382" t="s">
        <v>20685</v>
      </c>
      <c r="B5382" t="s">
        <v>20686</v>
      </c>
      <c r="C5382" t="s">
        <v>30011</v>
      </c>
      <c r="D5382" t="s">
        <v>28393</v>
      </c>
      <c r="E5382" t="s">
        <v>28394</v>
      </c>
      <c r="F5382" t="s">
        <v>30012</v>
      </c>
      <c r="G5382" t="s">
        <v>29570</v>
      </c>
      <c r="H5382" t="s">
        <v>8122</v>
      </c>
      <c r="J5382" t="s">
        <v>30013</v>
      </c>
      <c r="K5382" t="s">
        <v>30014</v>
      </c>
      <c r="L5382" t="s">
        <v>303</v>
      </c>
      <c r="M5382" t="s">
        <v>3684</v>
      </c>
    </row>
    <row r="5383" spans="1:13" x14ac:dyDescent="0.2">
      <c r="A5383" t="s">
        <v>20685</v>
      </c>
      <c r="B5383" t="s">
        <v>20686</v>
      </c>
      <c r="C5383" t="s">
        <v>30015</v>
      </c>
      <c r="D5383" t="s">
        <v>349</v>
      </c>
      <c r="E5383" t="s">
        <v>720</v>
      </c>
      <c r="F5383" t="s">
        <v>30016</v>
      </c>
      <c r="G5383" t="s">
        <v>10435</v>
      </c>
      <c r="H5383" t="s">
        <v>8122</v>
      </c>
      <c r="J5383" t="s">
        <v>28840</v>
      </c>
      <c r="K5383" t="s">
        <v>30017</v>
      </c>
      <c r="L5383" t="s">
        <v>303</v>
      </c>
      <c r="M5383" t="s">
        <v>422</v>
      </c>
    </row>
    <row r="5384" spans="1:13" x14ac:dyDescent="0.2">
      <c r="A5384" t="s">
        <v>20685</v>
      </c>
      <c r="B5384" t="s">
        <v>20686</v>
      </c>
      <c r="C5384" t="s">
        <v>30018</v>
      </c>
      <c r="D5384" t="s">
        <v>7008</v>
      </c>
      <c r="E5384" t="s">
        <v>296</v>
      </c>
      <c r="F5384" t="s">
        <v>30019</v>
      </c>
      <c r="G5384" t="s">
        <v>28694</v>
      </c>
      <c r="H5384" t="s">
        <v>21096</v>
      </c>
      <c r="J5384" t="s">
        <v>30020</v>
      </c>
      <c r="K5384" t="s">
        <v>30021</v>
      </c>
      <c r="L5384" t="s">
        <v>303</v>
      </c>
      <c r="M5384" t="s">
        <v>8904</v>
      </c>
    </row>
    <row r="5385" spans="1:13" x14ac:dyDescent="0.2">
      <c r="A5385" t="s">
        <v>20685</v>
      </c>
      <c r="B5385" t="s">
        <v>20686</v>
      </c>
      <c r="C5385" t="s">
        <v>30022</v>
      </c>
      <c r="D5385" t="s">
        <v>30023</v>
      </c>
      <c r="E5385" t="s">
        <v>30024</v>
      </c>
      <c r="F5385" t="s">
        <v>30025</v>
      </c>
      <c r="G5385" t="s">
        <v>30026</v>
      </c>
      <c r="H5385" t="s">
        <v>18585</v>
      </c>
      <c r="I5385" t="s">
        <v>21096</v>
      </c>
      <c r="J5385" t="s">
        <v>30027</v>
      </c>
      <c r="K5385" t="s">
        <v>30028</v>
      </c>
      <c r="L5385" t="s">
        <v>303</v>
      </c>
      <c r="M5385" t="s">
        <v>30029</v>
      </c>
    </row>
    <row r="5386" spans="1:13" x14ac:dyDescent="0.2">
      <c r="A5386" t="s">
        <v>20685</v>
      </c>
      <c r="B5386" t="s">
        <v>20686</v>
      </c>
      <c r="C5386" t="s">
        <v>30030</v>
      </c>
      <c r="D5386" t="s">
        <v>349</v>
      </c>
      <c r="E5386" t="s">
        <v>720</v>
      </c>
      <c r="F5386" t="s">
        <v>30031</v>
      </c>
      <c r="G5386" t="s">
        <v>30032</v>
      </c>
      <c r="H5386" t="s">
        <v>28347</v>
      </c>
      <c r="I5386" t="s">
        <v>23784</v>
      </c>
      <c r="J5386" t="s">
        <v>30033</v>
      </c>
      <c r="K5386" t="s">
        <v>30034</v>
      </c>
      <c r="L5386" t="s">
        <v>303</v>
      </c>
      <c r="M5386" t="s">
        <v>422</v>
      </c>
    </row>
    <row r="5387" spans="1:13" x14ac:dyDescent="0.2">
      <c r="A5387" t="s">
        <v>20685</v>
      </c>
      <c r="B5387" t="s">
        <v>20686</v>
      </c>
      <c r="C5387" t="s">
        <v>30035</v>
      </c>
      <c r="D5387" t="s">
        <v>28355</v>
      </c>
      <c r="F5387" t="s">
        <v>30036</v>
      </c>
      <c r="G5387" t="s">
        <v>30037</v>
      </c>
      <c r="H5387" t="s">
        <v>8129</v>
      </c>
      <c r="I5387" t="s">
        <v>21096</v>
      </c>
      <c r="J5387" t="s">
        <v>30038</v>
      </c>
      <c r="K5387" t="s">
        <v>30039</v>
      </c>
      <c r="L5387" t="s">
        <v>303</v>
      </c>
      <c r="M5387" t="s">
        <v>422</v>
      </c>
    </row>
    <row r="5388" spans="1:13" x14ac:dyDescent="0.2">
      <c r="A5388" t="s">
        <v>20685</v>
      </c>
      <c r="B5388" t="s">
        <v>20686</v>
      </c>
      <c r="C5388" t="s">
        <v>30040</v>
      </c>
      <c r="D5388" t="s">
        <v>349</v>
      </c>
      <c r="E5388" t="s">
        <v>476</v>
      </c>
      <c r="F5388" t="s">
        <v>30041</v>
      </c>
      <c r="G5388" t="s">
        <v>28193</v>
      </c>
      <c r="H5388" t="s">
        <v>8122</v>
      </c>
      <c r="J5388" t="s">
        <v>30042</v>
      </c>
      <c r="K5388" t="s">
        <v>30043</v>
      </c>
      <c r="L5388" t="s">
        <v>303</v>
      </c>
      <c r="M5388" t="s">
        <v>422</v>
      </c>
    </row>
    <row r="5389" spans="1:13" x14ac:dyDescent="0.2">
      <c r="A5389" t="s">
        <v>20685</v>
      </c>
      <c r="B5389" t="s">
        <v>20686</v>
      </c>
      <c r="C5389" t="s">
        <v>30044</v>
      </c>
      <c r="D5389" t="s">
        <v>30045</v>
      </c>
      <c r="E5389" t="s">
        <v>30046</v>
      </c>
      <c r="F5389" t="s">
        <v>30047</v>
      </c>
      <c r="G5389" t="s">
        <v>30048</v>
      </c>
      <c r="H5389" t="s">
        <v>28694</v>
      </c>
      <c r="I5389" t="s">
        <v>21096</v>
      </c>
      <c r="J5389" t="s">
        <v>30049</v>
      </c>
      <c r="K5389" t="s">
        <v>30050</v>
      </c>
      <c r="L5389" t="s">
        <v>303</v>
      </c>
      <c r="M5389" t="s">
        <v>6054</v>
      </c>
    </row>
    <row r="5390" spans="1:13" x14ac:dyDescent="0.2">
      <c r="A5390" t="s">
        <v>20685</v>
      </c>
      <c r="B5390" t="s">
        <v>20686</v>
      </c>
      <c r="C5390" t="s">
        <v>30051</v>
      </c>
      <c r="D5390" t="s">
        <v>21229</v>
      </c>
      <c r="E5390" t="s">
        <v>28142</v>
      </c>
      <c r="F5390" t="s">
        <v>30052</v>
      </c>
      <c r="H5390" t="s">
        <v>28270</v>
      </c>
      <c r="I5390" t="s">
        <v>21096</v>
      </c>
      <c r="J5390" t="s">
        <v>30053</v>
      </c>
      <c r="K5390" t="s">
        <v>30054</v>
      </c>
      <c r="L5390" t="s">
        <v>303</v>
      </c>
      <c r="M5390" t="s">
        <v>16673</v>
      </c>
    </row>
    <row r="5391" spans="1:13" x14ac:dyDescent="0.2">
      <c r="A5391" t="s">
        <v>20685</v>
      </c>
      <c r="B5391" t="s">
        <v>20686</v>
      </c>
      <c r="C5391" t="s">
        <v>30055</v>
      </c>
      <c r="D5391" t="s">
        <v>349</v>
      </c>
      <c r="E5391" t="s">
        <v>720</v>
      </c>
      <c r="F5391" t="s">
        <v>1233</v>
      </c>
      <c r="G5391" t="s">
        <v>28446</v>
      </c>
      <c r="H5391" t="s">
        <v>8122</v>
      </c>
      <c r="J5391" t="s">
        <v>30056</v>
      </c>
      <c r="K5391" t="s">
        <v>30057</v>
      </c>
      <c r="L5391" t="s">
        <v>303</v>
      </c>
      <c r="M5391" t="s">
        <v>2973</v>
      </c>
    </row>
    <row r="5392" spans="1:13" x14ac:dyDescent="0.2">
      <c r="A5392" t="s">
        <v>20685</v>
      </c>
      <c r="B5392" t="s">
        <v>20686</v>
      </c>
      <c r="C5392" t="s">
        <v>30058</v>
      </c>
      <c r="D5392" t="s">
        <v>28355</v>
      </c>
      <c r="F5392" t="s">
        <v>30059</v>
      </c>
      <c r="G5392" t="s">
        <v>30060</v>
      </c>
      <c r="H5392" t="s">
        <v>28332</v>
      </c>
      <c r="I5392" t="s">
        <v>21096</v>
      </c>
      <c r="J5392" t="s">
        <v>30061</v>
      </c>
      <c r="K5392" t="s">
        <v>30062</v>
      </c>
      <c r="L5392" t="s">
        <v>303</v>
      </c>
      <c r="M5392" t="s">
        <v>1119</v>
      </c>
    </row>
    <row r="5393" spans="1:13" x14ac:dyDescent="0.2">
      <c r="A5393" t="s">
        <v>20685</v>
      </c>
      <c r="B5393" t="s">
        <v>20686</v>
      </c>
      <c r="C5393" t="s">
        <v>30063</v>
      </c>
      <c r="D5393" t="s">
        <v>401</v>
      </c>
      <c r="E5393" t="s">
        <v>402</v>
      </c>
      <c r="F5393" t="s">
        <v>30064</v>
      </c>
      <c r="G5393" t="s">
        <v>29375</v>
      </c>
      <c r="H5393" t="s">
        <v>8129</v>
      </c>
      <c r="J5393" t="s">
        <v>30065</v>
      </c>
      <c r="K5393" t="s">
        <v>30066</v>
      </c>
      <c r="L5393" t="s">
        <v>303</v>
      </c>
      <c r="M5393" t="s">
        <v>11204</v>
      </c>
    </row>
    <row r="5394" spans="1:13" x14ac:dyDescent="0.2">
      <c r="A5394" t="s">
        <v>20685</v>
      </c>
      <c r="B5394" t="s">
        <v>20686</v>
      </c>
      <c r="C5394" t="s">
        <v>30067</v>
      </c>
      <c r="D5394" t="s">
        <v>572</v>
      </c>
      <c r="E5394" t="s">
        <v>573</v>
      </c>
      <c r="F5394" t="s">
        <v>30068</v>
      </c>
      <c r="G5394" t="s">
        <v>29570</v>
      </c>
      <c r="H5394" t="s">
        <v>8122</v>
      </c>
      <c r="J5394" t="s">
        <v>30069</v>
      </c>
      <c r="K5394" t="s">
        <v>30070</v>
      </c>
      <c r="L5394" t="s">
        <v>303</v>
      </c>
      <c r="M5394" t="s">
        <v>5402</v>
      </c>
    </row>
    <row r="5395" spans="1:13" x14ac:dyDescent="0.2">
      <c r="A5395" t="s">
        <v>20685</v>
      </c>
      <c r="B5395" t="s">
        <v>20686</v>
      </c>
      <c r="C5395" t="s">
        <v>30071</v>
      </c>
      <c r="D5395" t="s">
        <v>30072</v>
      </c>
      <c r="E5395" t="s">
        <v>30073</v>
      </c>
      <c r="F5395" t="s">
        <v>30074</v>
      </c>
      <c r="G5395" t="s">
        <v>30075</v>
      </c>
      <c r="H5395" t="s">
        <v>8122</v>
      </c>
      <c r="I5395" t="s">
        <v>23784</v>
      </c>
      <c r="J5395" t="s">
        <v>30076</v>
      </c>
      <c r="K5395" t="s">
        <v>30077</v>
      </c>
      <c r="L5395" t="s">
        <v>303</v>
      </c>
      <c r="M5395" t="s">
        <v>6054</v>
      </c>
    </row>
    <row r="5396" spans="1:13" x14ac:dyDescent="0.2">
      <c r="A5396" t="s">
        <v>20685</v>
      </c>
      <c r="B5396" t="s">
        <v>20686</v>
      </c>
      <c r="C5396" t="s">
        <v>30078</v>
      </c>
      <c r="D5396" t="s">
        <v>349</v>
      </c>
      <c r="E5396" t="s">
        <v>476</v>
      </c>
      <c r="F5396" t="s">
        <v>30079</v>
      </c>
      <c r="G5396" t="s">
        <v>30080</v>
      </c>
      <c r="H5396" t="s">
        <v>29048</v>
      </c>
      <c r="I5396" t="s">
        <v>21096</v>
      </c>
      <c r="J5396" t="s">
        <v>30081</v>
      </c>
      <c r="K5396" t="s">
        <v>30082</v>
      </c>
      <c r="L5396" t="s">
        <v>303</v>
      </c>
      <c r="M5396" t="s">
        <v>23424</v>
      </c>
    </row>
    <row r="5397" spans="1:13" x14ac:dyDescent="0.2">
      <c r="A5397" t="s">
        <v>20685</v>
      </c>
      <c r="B5397" t="s">
        <v>20686</v>
      </c>
      <c r="C5397" t="s">
        <v>30083</v>
      </c>
      <c r="D5397" t="s">
        <v>349</v>
      </c>
      <c r="E5397" t="s">
        <v>720</v>
      </c>
      <c r="F5397" t="s">
        <v>30084</v>
      </c>
      <c r="G5397" t="s">
        <v>29810</v>
      </c>
      <c r="H5397" t="s">
        <v>8122</v>
      </c>
      <c r="J5397" t="s">
        <v>30085</v>
      </c>
      <c r="K5397" t="s">
        <v>30086</v>
      </c>
      <c r="L5397" t="s">
        <v>303</v>
      </c>
      <c r="M5397" t="s">
        <v>30087</v>
      </c>
    </row>
    <row r="5398" spans="1:13" x14ac:dyDescent="0.2">
      <c r="A5398" t="s">
        <v>20685</v>
      </c>
      <c r="B5398" t="s">
        <v>20686</v>
      </c>
      <c r="C5398" t="s">
        <v>30088</v>
      </c>
      <c r="D5398" t="s">
        <v>28137</v>
      </c>
      <c r="E5398" t="s">
        <v>1817</v>
      </c>
      <c r="F5398" t="s">
        <v>30089</v>
      </c>
      <c r="G5398" t="s">
        <v>28139</v>
      </c>
      <c r="H5398" t="s">
        <v>8122</v>
      </c>
      <c r="J5398" t="s">
        <v>30090</v>
      </c>
      <c r="K5398" t="s">
        <v>302</v>
      </c>
      <c r="L5398" t="s">
        <v>303</v>
      </c>
      <c r="M5398" t="s">
        <v>19483</v>
      </c>
    </row>
    <row r="5399" spans="1:13" x14ac:dyDescent="0.2">
      <c r="A5399" t="s">
        <v>20685</v>
      </c>
      <c r="B5399" t="s">
        <v>20686</v>
      </c>
      <c r="C5399" t="s">
        <v>30091</v>
      </c>
      <c r="D5399" t="s">
        <v>30092</v>
      </c>
      <c r="F5399" t="s">
        <v>30093</v>
      </c>
      <c r="H5399" t="s">
        <v>8122</v>
      </c>
      <c r="J5399" t="s">
        <v>30094</v>
      </c>
      <c r="K5399" t="s">
        <v>302</v>
      </c>
      <c r="L5399" t="s">
        <v>303</v>
      </c>
      <c r="M5399" t="s">
        <v>30095</v>
      </c>
    </row>
    <row r="5400" spans="1:13" x14ac:dyDescent="0.2">
      <c r="A5400" t="s">
        <v>20685</v>
      </c>
      <c r="B5400" t="s">
        <v>20686</v>
      </c>
      <c r="C5400" t="s">
        <v>30096</v>
      </c>
      <c r="D5400" t="s">
        <v>21115</v>
      </c>
      <c r="F5400" t="s">
        <v>30097</v>
      </c>
      <c r="G5400" t="s">
        <v>30098</v>
      </c>
      <c r="H5400" t="s">
        <v>18585</v>
      </c>
      <c r="I5400" t="s">
        <v>21096</v>
      </c>
      <c r="J5400" t="s">
        <v>28779</v>
      </c>
      <c r="K5400" t="s">
        <v>30099</v>
      </c>
      <c r="L5400" t="s">
        <v>120</v>
      </c>
      <c r="M5400" t="s">
        <v>3539</v>
      </c>
    </row>
    <row r="5401" spans="1:13" x14ac:dyDescent="0.2">
      <c r="A5401" t="s">
        <v>20685</v>
      </c>
      <c r="B5401" t="s">
        <v>20686</v>
      </c>
      <c r="C5401" t="s">
        <v>30100</v>
      </c>
      <c r="D5401" t="s">
        <v>28329</v>
      </c>
      <c r="F5401" t="s">
        <v>30101</v>
      </c>
      <c r="G5401" t="s">
        <v>30102</v>
      </c>
      <c r="H5401" t="s">
        <v>30103</v>
      </c>
      <c r="I5401" t="s">
        <v>30104</v>
      </c>
      <c r="J5401" t="s">
        <v>30105</v>
      </c>
      <c r="K5401" t="s">
        <v>30106</v>
      </c>
      <c r="L5401" t="s">
        <v>303</v>
      </c>
      <c r="M5401" t="s">
        <v>30107</v>
      </c>
    </row>
    <row r="5402" spans="1:13" x14ac:dyDescent="0.2">
      <c r="A5402" t="s">
        <v>20685</v>
      </c>
      <c r="B5402" t="s">
        <v>20686</v>
      </c>
      <c r="C5402" t="s">
        <v>30108</v>
      </c>
      <c r="D5402" t="s">
        <v>349</v>
      </c>
      <c r="E5402" t="s">
        <v>720</v>
      </c>
      <c r="F5402" t="s">
        <v>30109</v>
      </c>
      <c r="G5402" t="s">
        <v>29039</v>
      </c>
      <c r="H5402" t="s">
        <v>8122</v>
      </c>
      <c r="I5402" t="s">
        <v>23784</v>
      </c>
      <c r="J5402" t="s">
        <v>30110</v>
      </c>
      <c r="K5402" t="s">
        <v>30111</v>
      </c>
      <c r="L5402" t="s">
        <v>303</v>
      </c>
      <c r="M5402" t="s">
        <v>13753</v>
      </c>
    </row>
    <row r="5403" spans="1:13" x14ac:dyDescent="0.2">
      <c r="A5403" t="s">
        <v>20685</v>
      </c>
      <c r="B5403" t="s">
        <v>20686</v>
      </c>
      <c r="C5403" t="s">
        <v>30112</v>
      </c>
      <c r="D5403" t="s">
        <v>20986</v>
      </c>
      <c r="E5403" t="s">
        <v>28142</v>
      </c>
      <c r="F5403" t="s">
        <v>30113</v>
      </c>
      <c r="G5403" t="s">
        <v>30114</v>
      </c>
      <c r="H5403" t="s">
        <v>18585</v>
      </c>
      <c r="I5403" t="s">
        <v>21096</v>
      </c>
      <c r="J5403" t="s">
        <v>30115</v>
      </c>
      <c r="K5403" t="s">
        <v>30116</v>
      </c>
      <c r="L5403" t="s">
        <v>303</v>
      </c>
      <c r="M5403" t="s">
        <v>1301</v>
      </c>
    </row>
    <row r="5404" spans="1:13" x14ac:dyDescent="0.2">
      <c r="A5404" t="s">
        <v>20685</v>
      </c>
      <c r="B5404" t="s">
        <v>20686</v>
      </c>
      <c r="C5404" t="s">
        <v>30117</v>
      </c>
      <c r="D5404" t="s">
        <v>2857</v>
      </c>
      <c r="E5404" t="s">
        <v>2858</v>
      </c>
      <c r="F5404" t="s">
        <v>30118</v>
      </c>
      <c r="G5404" t="s">
        <v>30119</v>
      </c>
      <c r="H5404" t="s">
        <v>8129</v>
      </c>
      <c r="J5404" t="s">
        <v>30120</v>
      </c>
      <c r="K5404" t="s">
        <v>30121</v>
      </c>
      <c r="L5404" t="s">
        <v>303</v>
      </c>
      <c r="M5404" t="s">
        <v>30122</v>
      </c>
    </row>
    <row r="5405" spans="1:13" x14ac:dyDescent="0.2">
      <c r="A5405" t="s">
        <v>20685</v>
      </c>
      <c r="B5405" t="s">
        <v>20686</v>
      </c>
      <c r="C5405" t="s">
        <v>30123</v>
      </c>
      <c r="D5405" t="s">
        <v>572</v>
      </c>
      <c r="E5405" t="s">
        <v>573</v>
      </c>
      <c r="F5405" t="s">
        <v>8171</v>
      </c>
      <c r="H5405" t="s">
        <v>28865</v>
      </c>
      <c r="I5405" t="s">
        <v>23784</v>
      </c>
      <c r="J5405" t="s">
        <v>28866</v>
      </c>
      <c r="K5405" t="s">
        <v>30124</v>
      </c>
      <c r="L5405" t="s">
        <v>303</v>
      </c>
      <c r="M5405" t="s">
        <v>5402</v>
      </c>
    </row>
    <row r="5406" spans="1:13" x14ac:dyDescent="0.2">
      <c r="A5406" t="s">
        <v>20685</v>
      </c>
      <c r="B5406" t="s">
        <v>20686</v>
      </c>
      <c r="C5406" t="s">
        <v>30125</v>
      </c>
      <c r="D5406" t="s">
        <v>4981</v>
      </c>
      <c r="E5406" t="s">
        <v>30126</v>
      </c>
      <c r="F5406" t="s">
        <v>30127</v>
      </c>
      <c r="G5406" t="s">
        <v>30128</v>
      </c>
      <c r="H5406" t="s">
        <v>24154</v>
      </c>
      <c r="I5406" t="s">
        <v>23784</v>
      </c>
      <c r="J5406" t="s">
        <v>30129</v>
      </c>
      <c r="K5406" t="s">
        <v>30130</v>
      </c>
      <c r="L5406" t="s">
        <v>303</v>
      </c>
      <c r="M5406" t="s">
        <v>30131</v>
      </c>
    </row>
    <row r="5407" spans="1:13" x14ac:dyDescent="0.2">
      <c r="A5407" t="s">
        <v>20685</v>
      </c>
      <c r="B5407" t="s">
        <v>20686</v>
      </c>
      <c r="C5407" t="s">
        <v>30132</v>
      </c>
      <c r="D5407" t="s">
        <v>30133</v>
      </c>
      <c r="E5407" t="s">
        <v>30134</v>
      </c>
      <c r="F5407" t="s">
        <v>30135</v>
      </c>
      <c r="G5407" t="s">
        <v>28694</v>
      </c>
      <c r="H5407" t="s">
        <v>21096</v>
      </c>
      <c r="J5407" t="s">
        <v>30136</v>
      </c>
      <c r="K5407" t="s">
        <v>30137</v>
      </c>
      <c r="L5407" t="s">
        <v>303</v>
      </c>
      <c r="M5407" t="s">
        <v>3684</v>
      </c>
    </row>
    <row r="5408" spans="1:13" x14ac:dyDescent="0.2">
      <c r="A5408" t="s">
        <v>20685</v>
      </c>
      <c r="B5408" t="s">
        <v>20686</v>
      </c>
      <c r="C5408" t="s">
        <v>30138</v>
      </c>
      <c r="D5408" t="s">
        <v>30139</v>
      </c>
      <c r="E5408" t="s">
        <v>30140</v>
      </c>
      <c r="F5408" t="s">
        <v>30141</v>
      </c>
      <c r="H5408" t="s">
        <v>8122</v>
      </c>
      <c r="J5408" t="s">
        <v>30142</v>
      </c>
      <c r="K5408" t="s">
        <v>30143</v>
      </c>
      <c r="L5408" t="s">
        <v>303</v>
      </c>
      <c r="M5408" t="s">
        <v>422</v>
      </c>
    </row>
    <row r="5409" spans="1:13" x14ac:dyDescent="0.2">
      <c r="A5409" t="s">
        <v>20685</v>
      </c>
      <c r="B5409" t="s">
        <v>20686</v>
      </c>
      <c r="C5409" t="s">
        <v>30144</v>
      </c>
      <c r="D5409" t="s">
        <v>28137</v>
      </c>
      <c r="E5409" t="s">
        <v>1817</v>
      </c>
      <c r="F5409" t="s">
        <v>30145</v>
      </c>
      <c r="G5409" t="s">
        <v>30146</v>
      </c>
      <c r="H5409" t="s">
        <v>8151</v>
      </c>
      <c r="I5409" t="s">
        <v>23784</v>
      </c>
      <c r="J5409" t="s">
        <v>30147</v>
      </c>
      <c r="K5409" t="s">
        <v>30148</v>
      </c>
      <c r="L5409" t="s">
        <v>303</v>
      </c>
      <c r="M5409" t="s">
        <v>30149</v>
      </c>
    </row>
    <row r="5410" spans="1:13" x14ac:dyDescent="0.2">
      <c r="A5410" t="s">
        <v>20685</v>
      </c>
      <c r="B5410" t="s">
        <v>20686</v>
      </c>
      <c r="C5410" t="s">
        <v>30150</v>
      </c>
      <c r="D5410" t="s">
        <v>30151</v>
      </c>
      <c r="E5410" t="s">
        <v>30152</v>
      </c>
      <c r="F5410" t="s">
        <v>30153</v>
      </c>
      <c r="G5410" t="s">
        <v>30154</v>
      </c>
      <c r="H5410" t="s">
        <v>8151</v>
      </c>
      <c r="I5410" t="s">
        <v>23784</v>
      </c>
      <c r="J5410" t="s">
        <v>30155</v>
      </c>
      <c r="K5410" t="s">
        <v>30156</v>
      </c>
      <c r="L5410" t="s">
        <v>303</v>
      </c>
      <c r="M5410" t="s">
        <v>3354</v>
      </c>
    </row>
    <row r="5411" spans="1:13" x14ac:dyDescent="0.2">
      <c r="A5411" t="s">
        <v>20685</v>
      </c>
      <c r="B5411" t="s">
        <v>20686</v>
      </c>
      <c r="C5411" t="s">
        <v>30157</v>
      </c>
      <c r="D5411" t="s">
        <v>295</v>
      </c>
      <c r="E5411" t="s">
        <v>296</v>
      </c>
      <c r="F5411" t="s">
        <v>4288</v>
      </c>
      <c r="G5411" t="s">
        <v>30158</v>
      </c>
      <c r="H5411" t="s">
        <v>29784</v>
      </c>
      <c r="I5411" t="s">
        <v>23784</v>
      </c>
      <c r="J5411" t="s">
        <v>30159</v>
      </c>
      <c r="K5411" t="s">
        <v>302</v>
      </c>
      <c r="L5411" t="s">
        <v>303</v>
      </c>
      <c r="M5411" t="s">
        <v>30160</v>
      </c>
    </row>
    <row r="5412" spans="1:13" x14ac:dyDescent="0.2">
      <c r="A5412" t="s">
        <v>20685</v>
      </c>
      <c r="B5412" t="s">
        <v>20686</v>
      </c>
      <c r="C5412" t="s">
        <v>30161</v>
      </c>
      <c r="D5412" t="s">
        <v>572</v>
      </c>
      <c r="E5412" t="s">
        <v>573</v>
      </c>
      <c r="F5412" t="s">
        <v>30162</v>
      </c>
      <c r="G5412" t="s">
        <v>28144</v>
      </c>
      <c r="H5412" t="s">
        <v>18585</v>
      </c>
      <c r="I5412" t="s">
        <v>21096</v>
      </c>
      <c r="J5412" t="s">
        <v>30163</v>
      </c>
      <c r="K5412" t="s">
        <v>30164</v>
      </c>
      <c r="L5412" t="s">
        <v>303</v>
      </c>
      <c r="M5412" t="s">
        <v>4979</v>
      </c>
    </row>
    <row r="5413" spans="1:13" x14ac:dyDescent="0.2">
      <c r="A5413" t="s">
        <v>20685</v>
      </c>
      <c r="B5413" t="s">
        <v>20686</v>
      </c>
      <c r="C5413" t="s">
        <v>30165</v>
      </c>
      <c r="D5413" t="s">
        <v>20986</v>
      </c>
      <c r="E5413" t="s">
        <v>28142</v>
      </c>
      <c r="F5413" t="s">
        <v>30166</v>
      </c>
      <c r="H5413" t="s">
        <v>28895</v>
      </c>
      <c r="I5413" t="s">
        <v>21096</v>
      </c>
      <c r="J5413" t="s">
        <v>30167</v>
      </c>
      <c r="K5413" t="s">
        <v>30168</v>
      </c>
      <c r="L5413" t="s">
        <v>303</v>
      </c>
      <c r="M5413" t="s">
        <v>3086</v>
      </c>
    </row>
    <row r="5414" spans="1:13" x14ac:dyDescent="0.2">
      <c r="A5414" t="s">
        <v>20685</v>
      </c>
      <c r="B5414" t="s">
        <v>20686</v>
      </c>
      <c r="C5414" t="s">
        <v>30169</v>
      </c>
      <c r="D5414" t="s">
        <v>24562</v>
      </c>
      <c r="E5414" t="s">
        <v>30170</v>
      </c>
      <c r="F5414" t="s">
        <v>30171</v>
      </c>
      <c r="G5414" t="s">
        <v>28821</v>
      </c>
      <c r="H5414" t="s">
        <v>28176</v>
      </c>
      <c r="I5414" t="s">
        <v>23784</v>
      </c>
      <c r="J5414" t="s">
        <v>30172</v>
      </c>
      <c r="K5414" t="s">
        <v>30173</v>
      </c>
      <c r="L5414" t="s">
        <v>303</v>
      </c>
      <c r="M5414" t="s">
        <v>4166</v>
      </c>
    </row>
    <row r="5415" spans="1:13" x14ac:dyDescent="0.2">
      <c r="A5415" t="s">
        <v>20685</v>
      </c>
      <c r="B5415" t="s">
        <v>20686</v>
      </c>
      <c r="C5415" t="s">
        <v>30174</v>
      </c>
      <c r="D5415" t="s">
        <v>20986</v>
      </c>
      <c r="E5415" t="s">
        <v>28142</v>
      </c>
      <c r="F5415" t="s">
        <v>30175</v>
      </c>
      <c r="G5415" t="s">
        <v>28129</v>
      </c>
      <c r="H5415" t="s">
        <v>4642</v>
      </c>
      <c r="J5415" t="s">
        <v>30176</v>
      </c>
      <c r="K5415" t="s">
        <v>30177</v>
      </c>
      <c r="L5415" t="s">
        <v>303</v>
      </c>
      <c r="M5415" t="s">
        <v>2373</v>
      </c>
    </row>
    <row r="5416" spans="1:13" x14ac:dyDescent="0.2">
      <c r="A5416" t="s">
        <v>20685</v>
      </c>
      <c r="B5416" t="s">
        <v>20686</v>
      </c>
      <c r="C5416" t="s">
        <v>30178</v>
      </c>
      <c r="D5416" t="s">
        <v>28137</v>
      </c>
      <c r="E5416" t="s">
        <v>30179</v>
      </c>
      <c r="F5416" t="s">
        <v>30180</v>
      </c>
      <c r="G5416" t="s">
        <v>30181</v>
      </c>
      <c r="H5416" t="s">
        <v>28176</v>
      </c>
      <c r="I5416" t="s">
        <v>23784</v>
      </c>
      <c r="J5416" t="s">
        <v>30182</v>
      </c>
      <c r="K5416" t="s">
        <v>30183</v>
      </c>
      <c r="L5416" t="s">
        <v>303</v>
      </c>
      <c r="M5416" t="s">
        <v>4987</v>
      </c>
    </row>
    <row r="5417" spans="1:13" x14ac:dyDescent="0.2">
      <c r="A5417" t="s">
        <v>20685</v>
      </c>
      <c r="B5417" t="s">
        <v>20686</v>
      </c>
      <c r="C5417" t="s">
        <v>30184</v>
      </c>
      <c r="D5417" t="s">
        <v>394</v>
      </c>
      <c r="E5417" t="s">
        <v>3638</v>
      </c>
      <c r="F5417" t="s">
        <v>30185</v>
      </c>
      <c r="G5417" t="s">
        <v>28176</v>
      </c>
      <c r="H5417" t="s">
        <v>23784</v>
      </c>
      <c r="J5417" t="s">
        <v>30186</v>
      </c>
      <c r="K5417" t="s">
        <v>30187</v>
      </c>
      <c r="L5417" t="s">
        <v>303</v>
      </c>
      <c r="M5417" t="s">
        <v>30188</v>
      </c>
    </row>
    <row r="5418" spans="1:13" x14ac:dyDescent="0.2">
      <c r="A5418" t="s">
        <v>20685</v>
      </c>
      <c r="B5418" t="s">
        <v>20686</v>
      </c>
      <c r="C5418" t="s">
        <v>30189</v>
      </c>
      <c r="D5418" t="s">
        <v>572</v>
      </c>
      <c r="E5418" t="s">
        <v>573</v>
      </c>
      <c r="F5418" t="s">
        <v>30190</v>
      </c>
      <c r="H5418" t="s">
        <v>30191</v>
      </c>
      <c r="I5418" t="s">
        <v>21096</v>
      </c>
      <c r="J5418" t="s">
        <v>30192</v>
      </c>
      <c r="K5418" t="s">
        <v>30193</v>
      </c>
      <c r="L5418" t="s">
        <v>303</v>
      </c>
      <c r="M5418" t="s">
        <v>4979</v>
      </c>
    </row>
    <row r="5419" spans="1:13" x14ac:dyDescent="0.2">
      <c r="A5419" t="s">
        <v>20685</v>
      </c>
      <c r="B5419" t="s">
        <v>20686</v>
      </c>
      <c r="C5419" t="s">
        <v>30194</v>
      </c>
      <c r="D5419" t="s">
        <v>401</v>
      </c>
      <c r="F5419" t="s">
        <v>30195</v>
      </c>
      <c r="H5419" t="s">
        <v>30196</v>
      </c>
      <c r="J5419" t="s">
        <v>30197</v>
      </c>
      <c r="K5419" t="s">
        <v>30198</v>
      </c>
      <c r="L5419" t="s">
        <v>303</v>
      </c>
      <c r="M5419" t="s">
        <v>6595</v>
      </c>
    </row>
    <row r="5420" spans="1:13" x14ac:dyDescent="0.2">
      <c r="A5420" t="s">
        <v>20685</v>
      </c>
      <c r="B5420" t="s">
        <v>20686</v>
      </c>
      <c r="C5420" t="s">
        <v>30199</v>
      </c>
      <c r="D5420" t="s">
        <v>572</v>
      </c>
      <c r="E5420" t="s">
        <v>573</v>
      </c>
      <c r="F5420" t="s">
        <v>30200</v>
      </c>
      <c r="G5420" t="s">
        <v>28796</v>
      </c>
      <c r="H5420" t="s">
        <v>8122</v>
      </c>
      <c r="J5420" t="s">
        <v>30201</v>
      </c>
      <c r="K5420" t="s">
        <v>30202</v>
      </c>
      <c r="L5420" t="s">
        <v>303</v>
      </c>
      <c r="M5420" t="s">
        <v>11596</v>
      </c>
    </row>
    <row r="5421" spans="1:13" x14ac:dyDescent="0.2">
      <c r="A5421" t="s">
        <v>20685</v>
      </c>
      <c r="B5421" t="s">
        <v>20686</v>
      </c>
      <c r="C5421" t="s">
        <v>30203</v>
      </c>
      <c r="D5421" t="s">
        <v>30204</v>
      </c>
      <c r="E5421" t="s">
        <v>30205</v>
      </c>
      <c r="F5421" t="s">
        <v>30206</v>
      </c>
      <c r="G5421" t="s">
        <v>30207</v>
      </c>
      <c r="H5421" t="s">
        <v>28689</v>
      </c>
      <c r="I5421" t="s">
        <v>21096</v>
      </c>
      <c r="J5421" t="s">
        <v>30208</v>
      </c>
      <c r="K5421" t="s">
        <v>30209</v>
      </c>
      <c r="L5421" t="s">
        <v>303</v>
      </c>
      <c r="M5421" t="s">
        <v>21132</v>
      </c>
    </row>
    <row r="5422" spans="1:13" x14ac:dyDescent="0.2">
      <c r="A5422" t="s">
        <v>20685</v>
      </c>
      <c r="B5422" t="s">
        <v>20686</v>
      </c>
      <c r="C5422" t="s">
        <v>30210</v>
      </c>
      <c r="D5422" t="s">
        <v>30211</v>
      </c>
      <c r="E5422" t="s">
        <v>30212</v>
      </c>
      <c r="F5422" t="s">
        <v>30213</v>
      </c>
      <c r="G5422" t="s">
        <v>30214</v>
      </c>
      <c r="H5422" t="s">
        <v>30215</v>
      </c>
      <c r="I5422" t="s">
        <v>21096</v>
      </c>
      <c r="J5422" t="s">
        <v>30216</v>
      </c>
      <c r="K5422" t="s">
        <v>30217</v>
      </c>
      <c r="L5422" t="s">
        <v>303</v>
      </c>
      <c r="M5422" t="s">
        <v>28095</v>
      </c>
    </row>
    <row r="5423" spans="1:13" x14ac:dyDescent="0.2">
      <c r="A5423" t="s">
        <v>20685</v>
      </c>
      <c r="B5423" t="s">
        <v>20686</v>
      </c>
      <c r="C5423" t="s">
        <v>30218</v>
      </c>
      <c r="D5423" t="s">
        <v>29952</v>
      </c>
      <c r="E5423" t="s">
        <v>30219</v>
      </c>
      <c r="F5423" t="s">
        <v>30220</v>
      </c>
      <c r="G5423" t="s">
        <v>28796</v>
      </c>
      <c r="H5423" t="s">
        <v>8122</v>
      </c>
      <c r="J5423" t="s">
        <v>30221</v>
      </c>
      <c r="K5423" t="s">
        <v>30222</v>
      </c>
      <c r="L5423" t="s">
        <v>303</v>
      </c>
      <c r="M5423" t="s">
        <v>4979</v>
      </c>
    </row>
    <row r="5424" spans="1:13" x14ac:dyDescent="0.2">
      <c r="A5424" t="s">
        <v>20685</v>
      </c>
      <c r="B5424" t="s">
        <v>20686</v>
      </c>
      <c r="C5424" t="s">
        <v>30223</v>
      </c>
      <c r="D5424" t="s">
        <v>28137</v>
      </c>
      <c r="E5424" t="s">
        <v>1817</v>
      </c>
      <c r="F5424" t="s">
        <v>30224</v>
      </c>
      <c r="H5424" t="s">
        <v>30225</v>
      </c>
      <c r="I5424" t="s">
        <v>8122</v>
      </c>
      <c r="J5424" t="s">
        <v>30226</v>
      </c>
      <c r="K5424" t="s">
        <v>30227</v>
      </c>
      <c r="L5424" t="s">
        <v>303</v>
      </c>
      <c r="M5424" t="s">
        <v>2631</v>
      </c>
    </row>
    <row r="5425" spans="1:13" x14ac:dyDescent="0.2">
      <c r="A5425" t="s">
        <v>20685</v>
      </c>
      <c r="B5425" t="s">
        <v>20686</v>
      </c>
      <c r="C5425" t="s">
        <v>30228</v>
      </c>
      <c r="D5425" t="s">
        <v>366</v>
      </c>
      <c r="E5425" t="s">
        <v>1215</v>
      </c>
      <c r="F5425" t="s">
        <v>14530</v>
      </c>
      <c r="G5425" t="s">
        <v>29604</v>
      </c>
      <c r="H5425" t="s">
        <v>8129</v>
      </c>
      <c r="J5425" t="s">
        <v>29605</v>
      </c>
      <c r="K5425" t="s">
        <v>30229</v>
      </c>
      <c r="L5425" t="s">
        <v>303</v>
      </c>
      <c r="M5425" t="s">
        <v>2707</v>
      </c>
    </row>
    <row r="5426" spans="1:13" x14ac:dyDescent="0.2">
      <c r="A5426" t="s">
        <v>20685</v>
      </c>
      <c r="B5426" t="s">
        <v>20686</v>
      </c>
      <c r="C5426" t="s">
        <v>30230</v>
      </c>
      <c r="D5426" t="s">
        <v>30231</v>
      </c>
      <c r="E5426" t="s">
        <v>30232</v>
      </c>
      <c r="F5426" t="s">
        <v>11992</v>
      </c>
      <c r="G5426" t="s">
        <v>30233</v>
      </c>
      <c r="H5426" t="s">
        <v>30234</v>
      </c>
      <c r="I5426" t="s">
        <v>21096</v>
      </c>
      <c r="J5426" t="s">
        <v>30235</v>
      </c>
      <c r="K5426" t="s">
        <v>30236</v>
      </c>
      <c r="L5426" t="s">
        <v>303</v>
      </c>
      <c r="M5426" t="s">
        <v>18542</v>
      </c>
    </row>
    <row r="5427" spans="1:13" x14ac:dyDescent="0.2">
      <c r="A5427" t="s">
        <v>20685</v>
      </c>
      <c r="B5427" t="s">
        <v>20686</v>
      </c>
      <c r="C5427" t="s">
        <v>30237</v>
      </c>
      <c r="D5427" t="s">
        <v>349</v>
      </c>
      <c r="F5427" t="s">
        <v>30238</v>
      </c>
      <c r="G5427" t="s">
        <v>30239</v>
      </c>
      <c r="H5427" t="s">
        <v>8122</v>
      </c>
      <c r="J5427" t="s">
        <v>30240</v>
      </c>
      <c r="K5427" t="s">
        <v>30241</v>
      </c>
      <c r="L5427" t="s">
        <v>303</v>
      </c>
      <c r="M5427" t="s">
        <v>30242</v>
      </c>
    </row>
    <row r="5428" spans="1:13" x14ac:dyDescent="0.2">
      <c r="A5428" t="s">
        <v>20685</v>
      </c>
      <c r="B5428" t="s">
        <v>20686</v>
      </c>
      <c r="C5428" t="s">
        <v>30243</v>
      </c>
      <c r="D5428" t="s">
        <v>30244</v>
      </c>
      <c r="E5428" t="s">
        <v>30245</v>
      </c>
      <c r="F5428" t="s">
        <v>28350</v>
      </c>
      <c r="G5428" t="s">
        <v>30246</v>
      </c>
      <c r="I5428" t="s">
        <v>23784</v>
      </c>
      <c r="J5428" t="s">
        <v>30247</v>
      </c>
      <c r="K5428" t="s">
        <v>30248</v>
      </c>
      <c r="L5428" t="s">
        <v>303</v>
      </c>
      <c r="M5428" t="s">
        <v>30249</v>
      </c>
    </row>
    <row r="5429" spans="1:13" x14ac:dyDescent="0.2">
      <c r="A5429" t="s">
        <v>20685</v>
      </c>
      <c r="B5429" t="s">
        <v>20686</v>
      </c>
      <c r="C5429" t="s">
        <v>30250</v>
      </c>
      <c r="D5429" t="s">
        <v>30251</v>
      </c>
      <c r="E5429" t="s">
        <v>30252</v>
      </c>
      <c r="F5429" t="s">
        <v>10139</v>
      </c>
      <c r="G5429" t="s">
        <v>30253</v>
      </c>
      <c r="H5429" t="s">
        <v>4628</v>
      </c>
      <c r="I5429" t="s">
        <v>23784</v>
      </c>
      <c r="J5429" t="s">
        <v>30254</v>
      </c>
      <c r="K5429" t="s">
        <v>30255</v>
      </c>
      <c r="L5429" t="s">
        <v>303</v>
      </c>
      <c r="M5429" t="s">
        <v>2373</v>
      </c>
    </row>
    <row r="5430" spans="1:13" x14ac:dyDescent="0.2">
      <c r="A5430" t="s">
        <v>20685</v>
      </c>
      <c r="B5430" t="s">
        <v>20686</v>
      </c>
      <c r="C5430" t="s">
        <v>30256</v>
      </c>
      <c r="D5430" t="s">
        <v>30257</v>
      </c>
      <c r="E5430" t="s">
        <v>30258</v>
      </c>
      <c r="F5430" t="s">
        <v>30259</v>
      </c>
      <c r="G5430" t="s">
        <v>29226</v>
      </c>
      <c r="H5430" t="s">
        <v>8122</v>
      </c>
      <c r="I5430" t="s">
        <v>23784</v>
      </c>
      <c r="J5430" t="s">
        <v>30260</v>
      </c>
      <c r="K5430" t="s">
        <v>30261</v>
      </c>
      <c r="L5430" t="s">
        <v>303</v>
      </c>
      <c r="M5430" t="s">
        <v>4032</v>
      </c>
    </row>
    <row r="5431" spans="1:13" x14ac:dyDescent="0.2">
      <c r="A5431" t="s">
        <v>20685</v>
      </c>
      <c r="B5431" t="s">
        <v>20686</v>
      </c>
      <c r="C5431" t="s">
        <v>30262</v>
      </c>
      <c r="D5431" t="s">
        <v>513</v>
      </c>
      <c r="E5431" t="s">
        <v>2638</v>
      </c>
      <c r="F5431" t="s">
        <v>350</v>
      </c>
      <c r="G5431" t="s">
        <v>30263</v>
      </c>
      <c r="H5431" t="s">
        <v>8129</v>
      </c>
      <c r="J5431" t="s">
        <v>30264</v>
      </c>
      <c r="K5431" t="s">
        <v>30265</v>
      </c>
      <c r="L5431" t="s">
        <v>303</v>
      </c>
      <c r="M5431" t="s">
        <v>1060</v>
      </c>
    </row>
    <row r="5432" spans="1:13" x14ac:dyDescent="0.2">
      <c r="A5432" t="s">
        <v>20685</v>
      </c>
      <c r="B5432" t="s">
        <v>20686</v>
      </c>
      <c r="C5432" t="s">
        <v>30266</v>
      </c>
      <c r="D5432" t="s">
        <v>4981</v>
      </c>
      <c r="F5432" t="s">
        <v>23209</v>
      </c>
      <c r="H5432" t="s">
        <v>30267</v>
      </c>
      <c r="I5432" t="s">
        <v>23784</v>
      </c>
      <c r="J5432" t="s">
        <v>30268</v>
      </c>
      <c r="K5432" t="s">
        <v>30269</v>
      </c>
      <c r="L5432" t="s">
        <v>303</v>
      </c>
      <c r="M5432" t="s">
        <v>2027</v>
      </c>
    </row>
    <row r="5433" spans="1:13" x14ac:dyDescent="0.2">
      <c r="A5433" t="s">
        <v>20685</v>
      </c>
      <c r="B5433" t="s">
        <v>20686</v>
      </c>
      <c r="C5433" t="s">
        <v>30270</v>
      </c>
      <c r="D5433" t="s">
        <v>564</v>
      </c>
      <c r="E5433" t="s">
        <v>296</v>
      </c>
      <c r="F5433" t="s">
        <v>30271</v>
      </c>
      <c r="G5433" t="s">
        <v>30272</v>
      </c>
      <c r="H5433" t="s">
        <v>8122</v>
      </c>
      <c r="J5433" t="s">
        <v>30273</v>
      </c>
      <c r="K5433" t="s">
        <v>30274</v>
      </c>
      <c r="L5433" t="s">
        <v>303</v>
      </c>
      <c r="M5433" t="s">
        <v>28595</v>
      </c>
    </row>
    <row r="5434" spans="1:13" x14ac:dyDescent="0.2">
      <c r="A5434" t="s">
        <v>20685</v>
      </c>
      <c r="B5434" t="s">
        <v>20686</v>
      </c>
      <c r="C5434" t="s">
        <v>30275</v>
      </c>
      <c r="D5434" t="s">
        <v>295</v>
      </c>
      <c r="E5434" t="s">
        <v>296</v>
      </c>
      <c r="F5434" t="s">
        <v>30276</v>
      </c>
      <c r="G5434" t="s">
        <v>30277</v>
      </c>
      <c r="H5434" t="s">
        <v>8122</v>
      </c>
      <c r="J5434" t="s">
        <v>30278</v>
      </c>
      <c r="K5434" t="s">
        <v>30279</v>
      </c>
      <c r="L5434" t="s">
        <v>303</v>
      </c>
      <c r="M5434" t="s">
        <v>822</v>
      </c>
    </row>
    <row r="5435" spans="1:13" x14ac:dyDescent="0.2">
      <c r="A5435" t="s">
        <v>20685</v>
      </c>
      <c r="B5435" t="s">
        <v>20686</v>
      </c>
      <c r="C5435" t="s">
        <v>30280</v>
      </c>
      <c r="D5435" t="s">
        <v>30281</v>
      </c>
      <c r="E5435" t="s">
        <v>29661</v>
      </c>
      <c r="F5435" t="s">
        <v>30282</v>
      </c>
      <c r="G5435" t="s">
        <v>29215</v>
      </c>
      <c r="H5435" t="s">
        <v>8122</v>
      </c>
      <c r="J5435" t="s">
        <v>30283</v>
      </c>
      <c r="K5435" t="s">
        <v>30284</v>
      </c>
      <c r="L5435" t="s">
        <v>303</v>
      </c>
      <c r="M5435" t="s">
        <v>25747</v>
      </c>
    </row>
    <row r="5436" spans="1:13" x14ac:dyDescent="0.2">
      <c r="A5436" t="s">
        <v>20685</v>
      </c>
      <c r="B5436" t="s">
        <v>20686</v>
      </c>
      <c r="C5436" t="s">
        <v>30285</v>
      </c>
      <c r="D5436" t="s">
        <v>349</v>
      </c>
      <c r="E5436" t="s">
        <v>476</v>
      </c>
      <c r="F5436" t="s">
        <v>30286</v>
      </c>
      <c r="G5436" t="s">
        <v>1401</v>
      </c>
      <c r="H5436" t="s">
        <v>30287</v>
      </c>
      <c r="I5436" t="s">
        <v>8129</v>
      </c>
      <c r="J5436" t="s">
        <v>30288</v>
      </c>
      <c r="K5436" t="s">
        <v>30289</v>
      </c>
      <c r="L5436" t="s">
        <v>303</v>
      </c>
      <c r="M5436" t="s">
        <v>422</v>
      </c>
    </row>
    <row r="5437" spans="1:13" x14ac:dyDescent="0.2">
      <c r="A5437" t="s">
        <v>20685</v>
      </c>
      <c r="B5437" t="s">
        <v>20686</v>
      </c>
      <c r="C5437" t="s">
        <v>30290</v>
      </c>
      <c r="D5437" t="s">
        <v>844</v>
      </c>
      <c r="E5437" t="s">
        <v>296</v>
      </c>
      <c r="F5437" t="s">
        <v>30291</v>
      </c>
      <c r="G5437" t="s">
        <v>30292</v>
      </c>
      <c r="H5437" t="s">
        <v>8129</v>
      </c>
      <c r="J5437" t="s">
        <v>30293</v>
      </c>
      <c r="K5437" t="s">
        <v>30294</v>
      </c>
      <c r="L5437" t="s">
        <v>303</v>
      </c>
      <c r="M5437" t="s">
        <v>11648</v>
      </c>
    </row>
    <row r="5438" spans="1:13" x14ac:dyDescent="0.2">
      <c r="A5438" t="s">
        <v>20685</v>
      </c>
      <c r="B5438" t="s">
        <v>20686</v>
      </c>
      <c r="C5438" t="s">
        <v>30295</v>
      </c>
      <c r="D5438" t="s">
        <v>21877</v>
      </c>
      <c r="E5438" t="s">
        <v>30296</v>
      </c>
      <c r="F5438" t="s">
        <v>30297</v>
      </c>
      <c r="G5438" t="s">
        <v>30298</v>
      </c>
      <c r="H5438" t="s">
        <v>8122</v>
      </c>
      <c r="I5438" t="s">
        <v>23784</v>
      </c>
      <c r="J5438" t="s">
        <v>30299</v>
      </c>
      <c r="K5438" t="s">
        <v>30300</v>
      </c>
      <c r="L5438" t="s">
        <v>120</v>
      </c>
      <c r="M5438" t="s">
        <v>26063</v>
      </c>
    </row>
    <row r="5439" spans="1:13" x14ac:dyDescent="0.2">
      <c r="A5439" t="s">
        <v>20685</v>
      </c>
      <c r="B5439" t="s">
        <v>20686</v>
      </c>
      <c r="C5439" t="s">
        <v>30301</v>
      </c>
      <c r="D5439" t="s">
        <v>28137</v>
      </c>
      <c r="E5439" t="s">
        <v>1817</v>
      </c>
      <c r="F5439" t="s">
        <v>30302</v>
      </c>
      <c r="G5439" t="s">
        <v>30303</v>
      </c>
      <c r="H5439" t="s">
        <v>28900</v>
      </c>
      <c r="I5439" t="s">
        <v>21096</v>
      </c>
      <c r="J5439" t="s">
        <v>30304</v>
      </c>
      <c r="K5439" t="s">
        <v>30305</v>
      </c>
      <c r="L5439" t="s">
        <v>303</v>
      </c>
      <c r="M5439" t="s">
        <v>836</v>
      </c>
    </row>
    <row r="5440" spans="1:13" x14ac:dyDescent="0.2">
      <c r="A5440" t="s">
        <v>20685</v>
      </c>
      <c r="B5440" t="s">
        <v>20686</v>
      </c>
      <c r="C5440" t="s">
        <v>30306</v>
      </c>
      <c r="D5440" t="s">
        <v>394</v>
      </c>
      <c r="E5440" t="s">
        <v>1102</v>
      </c>
      <c r="F5440" t="s">
        <v>27397</v>
      </c>
      <c r="H5440" t="s">
        <v>28850</v>
      </c>
      <c r="I5440" t="s">
        <v>21096</v>
      </c>
      <c r="J5440" t="s">
        <v>30307</v>
      </c>
      <c r="K5440" t="s">
        <v>30308</v>
      </c>
      <c r="L5440" t="s">
        <v>303</v>
      </c>
      <c r="M5440" t="s">
        <v>1822</v>
      </c>
    </row>
    <row r="5441" spans="1:13" x14ac:dyDescent="0.2">
      <c r="A5441" t="s">
        <v>20685</v>
      </c>
      <c r="B5441" t="s">
        <v>20686</v>
      </c>
      <c r="C5441" t="s">
        <v>30309</v>
      </c>
      <c r="D5441" t="s">
        <v>349</v>
      </c>
      <c r="E5441" t="s">
        <v>720</v>
      </c>
      <c r="F5441" t="s">
        <v>30310</v>
      </c>
      <c r="G5441" t="s">
        <v>30311</v>
      </c>
      <c r="H5441" t="s">
        <v>8122</v>
      </c>
      <c r="I5441" t="s">
        <v>23784</v>
      </c>
      <c r="J5441" t="s">
        <v>30312</v>
      </c>
      <c r="K5441" t="s">
        <v>30313</v>
      </c>
      <c r="L5441" t="s">
        <v>303</v>
      </c>
      <c r="M5441" t="s">
        <v>15312</v>
      </c>
    </row>
    <row r="5442" spans="1:13" x14ac:dyDescent="0.2">
      <c r="A5442" t="s">
        <v>20685</v>
      </c>
      <c r="B5442" t="s">
        <v>20686</v>
      </c>
      <c r="C5442" t="s">
        <v>30314</v>
      </c>
      <c r="D5442" t="s">
        <v>30315</v>
      </c>
      <c r="E5442" t="s">
        <v>30316</v>
      </c>
      <c r="F5442" t="s">
        <v>30317</v>
      </c>
      <c r="G5442" t="s">
        <v>30318</v>
      </c>
      <c r="H5442" t="s">
        <v>24154</v>
      </c>
      <c r="I5442" t="s">
        <v>23784</v>
      </c>
      <c r="J5442" t="s">
        <v>30319</v>
      </c>
      <c r="K5442" t="s">
        <v>30320</v>
      </c>
      <c r="L5442" t="s">
        <v>303</v>
      </c>
      <c r="M5442" t="s">
        <v>1111</v>
      </c>
    </row>
    <row r="5443" spans="1:13" x14ac:dyDescent="0.2">
      <c r="A5443" t="s">
        <v>20685</v>
      </c>
      <c r="B5443" t="s">
        <v>20686</v>
      </c>
      <c r="C5443" t="s">
        <v>30321</v>
      </c>
      <c r="D5443" t="s">
        <v>7008</v>
      </c>
      <c r="E5443" t="s">
        <v>296</v>
      </c>
      <c r="F5443" t="s">
        <v>30322</v>
      </c>
      <c r="H5443" t="s">
        <v>30323</v>
      </c>
      <c r="I5443" t="s">
        <v>21096</v>
      </c>
      <c r="J5443" t="s">
        <v>30324</v>
      </c>
      <c r="K5443" t="s">
        <v>30325</v>
      </c>
      <c r="L5443" t="s">
        <v>303</v>
      </c>
      <c r="M5443" t="s">
        <v>11596</v>
      </c>
    </row>
    <row r="5444" spans="1:13" x14ac:dyDescent="0.2">
      <c r="A5444" t="s">
        <v>20685</v>
      </c>
      <c r="B5444" t="s">
        <v>20686</v>
      </c>
      <c r="C5444" t="s">
        <v>30326</v>
      </c>
      <c r="D5444" t="s">
        <v>30327</v>
      </c>
      <c r="E5444" t="s">
        <v>30328</v>
      </c>
      <c r="F5444" t="s">
        <v>30329</v>
      </c>
      <c r="G5444" t="s">
        <v>30330</v>
      </c>
      <c r="H5444" t="s">
        <v>8122</v>
      </c>
      <c r="J5444" t="s">
        <v>30331</v>
      </c>
      <c r="K5444" t="s">
        <v>30332</v>
      </c>
      <c r="L5444" t="s">
        <v>303</v>
      </c>
      <c r="M5444" t="s">
        <v>8898</v>
      </c>
    </row>
    <row r="5445" spans="1:13" x14ac:dyDescent="0.2">
      <c r="A5445" t="s">
        <v>20685</v>
      </c>
      <c r="B5445" t="s">
        <v>20686</v>
      </c>
      <c r="C5445" t="s">
        <v>30333</v>
      </c>
      <c r="D5445" t="s">
        <v>30334</v>
      </c>
      <c r="F5445" t="s">
        <v>30335</v>
      </c>
      <c r="G5445" t="s">
        <v>28332</v>
      </c>
      <c r="H5445" t="s">
        <v>30336</v>
      </c>
      <c r="I5445" t="s">
        <v>13012</v>
      </c>
      <c r="J5445" t="s">
        <v>30337</v>
      </c>
      <c r="K5445" t="s">
        <v>30338</v>
      </c>
      <c r="L5445" t="s">
        <v>303</v>
      </c>
      <c r="M5445" t="s">
        <v>422</v>
      </c>
    </row>
    <row r="5446" spans="1:13" x14ac:dyDescent="0.2">
      <c r="A5446" t="s">
        <v>20685</v>
      </c>
      <c r="B5446" t="s">
        <v>20686</v>
      </c>
      <c r="C5446" t="s">
        <v>30339</v>
      </c>
      <c r="D5446" t="s">
        <v>394</v>
      </c>
      <c r="E5446" t="s">
        <v>30340</v>
      </c>
      <c r="F5446" t="s">
        <v>28855</v>
      </c>
      <c r="H5446" t="s">
        <v>28446</v>
      </c>
      <c r="I5446" t="s">
        <v>23784</v>
      </c>
      <c r="J5446" t="s">
        <v>30341</v>
      </c>
      <c r="K5446" t="s">
        <v>302</v>
      </c>
      <c r="L5446" t="s">
        <v>303</v>
      </c>
      <c r="M5446" t="s">
        <v>1684</v>
      </c>
    </row>
    <row r="5447" spans="1:13" x14ac:dyDescent="0.2">
      <c r="A5447" t="s">
        <v>20685</v>
      </c>
      <c r="B5447" t="s">
        <v>20686</v>
      </c>
      <c r="C5447" t="s">
        <v>30342</v>
      </c>
      <c r="D5447" t="s">
        <v>349</v>
      </c>
      <c r="E5447" t="s">
        <v>476</v>
      </c>
      <c r="F5447" t="s">
        <v>30343</v>
      </c>
      <c r="G5447" t="s">
        <v>1063</v>
      </c>
      <c r="H5447" t="s">
        <v>18585</v>
      </c>
      <c r="I5447" t="s">
        <v>21096</v>
      </c>
      <c r="J5447" t="s">
        <v>30344</v>
      </c>
      <c r="K5447" t="s">
        <v>302</v>
      </c>
      <c r="L5447" t="s">
        <v>303</v>
      </c>
      <c r="M5447" t="s">
        <v>422</v>
      </c>
    </row>
    <row r="5448" spans="1:13" x14ac:dyDescent="0.2">
      <c r="A5448" t="s">
        <v>20685</v>
      </c>
      <c r="B5448" t="s">
        <v>20686</v>
      </c>
      <c r="C5448" t="s">
        <v>30345</v>
      </c>
      <c r="D5448" t="s">
        <v>349</v>
      </c>
      <c r="E5448" t="s">
        <v>720</v>
      </c>
      <c r="F5448" t="s">
        <v>30346</v>
      </c>
      <c r="G5448" t="s">
        <v>29012</v>
      </c>
      <c r="H5448" t="s">
        <v>8122</v>
      </c>
      <c r="I5448" t="s">
        <v>23784</v>
      </c>
      <c r="J5448" t="s">
        <v>30347</v>
      </c>
      <c r="K5448" t="s">
        <v>30348</v>
      </c>
      <c r="L5448" t="s">
        <v>303</v>
      </c>
      <c r="M5448" t="s">
        <v>422</v>
      </c>
    </row>
    <row r="5449" spans="1:13" x14ac:dyDescent="0.2">
      <c r="A5449" t="s">
        <v>20685</v>
      </c>
      <c r="B5449" t="s">
        <v>20686</v>
      </c>
      <c r="C5449" t="s">
        <v>30349</v>
      </c>
      <c r="D5449" t="s">
        <v>349</v>
      </c>
      <c r="F5449" t="s">
        <v>30350</v>
      </c>
      <c r="H5449" t="s">
        <v>8122</v>
      </c>
      <c r="J5449" t="s">
        <v>30351</v>
      </c>
      <c r="K5449" t="s">
        <v>302</v>
      </c>
      <c r="L5449" t="s">
        <v>303</v>
      </c>
      <c r="M5449" t="s">
        <v>422</v>
      </c>
    </row>
    <row r="5450" spans="1:13" x14ac:dyDescent="0.2">
      <c r="A5450" t="s">
        <v>20685</v>
      </c>
      <c r="B5450" t="s">
        <v>20686</v>
      </c>
      <c r="C5450" t="s">
        <v>30352</v>
      </c>
      <c r="D5450" t="s">
        <v>20822</v>
      </c>
      <c r="F5450" t="s">
        <v>30353</v>
      </c>
      <c r="G5450" t="s">
        <v>30354</v>
      </c>
      <c r="H5450" t="s">
        <v>8122</v>
      </c>
      <c r="J5450" t="s">
        <v>30355</v>
      </c>
      <c r="K5450" t="s">
        <v>30356</v>
      </c>
      <c r="L5450" t="s">
        <v>120</v>
      </c>
      <c r="M5450" t="s">
        <v>30357</v>
      </c>
    </row>
    <row r="5451" spans="1:13" x14ac:dyDescent="0.2">
      <c r="A5451" t="s">
        <v>20685</v>
      </c>
      <c r="B5451" t="s">
        <v>20686</v>
      </c>
      <c r="C5451" t="s">
        <v>30358</v>
      </c>
      <c r="D5451" t="s">
        <v>572</v>
      </c>
      <c r="E5451" t="s">
        <v>573</v>
      </c>
      <c r="F5451" t="s">
        <v>30359</v>
      </c>
      <c r="G5451" t="s">
        <v>2249</v>
      </c>
      <c r="H5451" t="s">
        <v>28689</v>
      </c>
      <c r="I5451" t="s">
        <v>21096</v>
      </c>
      <c r="J5451" t="s">
        <v>29349</v>
      </c>
      <c r="K5451" t="s">
        <v>30360</v>
      </c>
      <c r="L5451" t="s">
        <v>303</v>
      </c>
      <c r="M5451" t="s">
        <v>5402</v>
      </c>
    </row>
    <row r="5452" spans="1:13" x14ac:dyDescent="0.2">
      <c r="A5452" t="s">
        <v>20685</v>
      </c>
      <c r="B5452" t="s">
        <v>20686</v>
      </c>
      <c r="C5452" t="s">
        <v>30361</v>
      </c>
      <c r="D5452" t="s">
        <v>349</v>
      </c>
      <c r="E5452" t="s">
        <v>476</v>
      </c>
      <c r="F5452" t="s">
        <v>30362</v>
      </c>
      <c r="G5452" t="s">
        <v>29140</v>
      </c>
      <c r="H5452" t="s">
        <v>8129</v>
      </c>
      <c r="J5452" t="s">
        <v>30363</v>
      </c>
      <c r="K5452" t="s">
        <v>30364</v>
      </c>
      <c r="L5452" t="s">
        <v>303</v>
      </c>
      <c r="M5452" t="s">
        <v>422</v>
      </c>
    </row>
    <row r="5453" spans="1:13" x14ac:dyDescent="0.2">
      <c r="A5453" t="s">
        <v>20685</v>
      </c>
      <c r="B5453" t="s">
        <v>20686</v>
      </c>
      <c r="C5453" t="s">
        <v>30365</v>
      </c>
      <c r="D5453" t="s">
        <v>572</v>
      </c>
      <c r="E5453" t="s">
        <v>573</v>
      </c>
      <c r="F5453" t="s">
        <v>30366</v>
      </c>
      <c r="G5453" t="s">
        <v>30367</v>
      </c>
      <c r="H5453" t="s">
        <v>28993</v>
      </c>
      <c r="I5453" t="s">
        <v>8129</v>
      </c>
      <c r="J5453" t="s">
        <v>30368</v>
      </c>
      <c r="K5453" t="s">
        <v>30369</v>
      </c>
      <c r="L5453" t="s">
        <v>303</v>
      </c>
      <c r="M5453" t="s">
        <v>5402</v>
      </c>
    </row>
    <row r="5454" spans="1:13" x14ac:dyDescent="0.2">
      <c r="A5454" t="s">
        <v>20685</v>
      </c>
      <c r="B5454" t="s">
        <v>20686</v>
      </c>
      <c r="C5454" t="s">
        <v>30370</v>
      </c>
      <c r="D5454" t="s">
        <v>28164</v>
      </c>
      <c r="E5454" t="s">
        <v>30371</v>
      </c>
      <c r="F5454" t="s">
        <v>30372</v>
      </c>
      <c r="H5454" t="s">
        <v>18585</v>
      </c>
      <c r="I5454" t="s">
        <v>21096</v>
      </c>
      <c r="J5454" t="s">
        <v>30373</v>
      </c>
      <c r="K5454" t="s">
        <v>302</v>
      </c>
      <c r="L5454" t="s">
        <v>303</v>
      </c>
      <c r="M5454" t="s">
        <v>422</v>
      </c>
    </row>
    <row r="5455" spans="1:13" x14ac:dyDescent="0.2">
      <c r="A5455" t="s">
        <v>20685</v>
      </c>
      <c r="B5455" t="s">
        <v>20686</v>
      </c>
      <c r="C5455" t="s">
        <v>30374</v>
      </c>
      <c r="D5455" t="s">
        <v>349</v>
      </c>
      <c r="E5455" t="s">
        <v>476</v>
      </c>
      <c r="F5455" t="s">
        <v>350</v>
      </c>
      <c r="G5455" t="s">
        <v>30375</v>
      </c>
      <c r="H5455" t="s">
        <v>30191</v>
      </c>
      <c r="I5455" t="s">
        <v>21096</v>
      </c>
      <c r="J5455" t="s">
        <v>30376</v>
      </c>
      <c r="K5455" t="s">
        <v>302</v>
      </c>
      <c r="L5455" t="s">
        <v>303</v>
      </c>
      <c r="M5455" t="s">
        <v>5713</v>
      </c>
    </row>
    <row r="5456" spans="1:13" x14ac:dyDescent="0.2">
      <c r="A5456" t="s">
        <v>20685</v>
      </c>
      <c r="B5456" t="s">
        <v>20686</v>
      </c>
      <c r="C5456" t="s">
        <v>30377</v>
      </c>
      <c r="D5456" t="s">
        <v>20822</v>
      </c>
      <c r="E5456" t="s">
        <v>21867</v>
      </c>
      <c r="F5456" t="s">
        <v>30378</v>
      </c>
      <c r="G5456" t="s">
        <v>30379</v>
      </c>
      <c r="H5456" t="s">
        <v>30380</v>
      </c>
      <c r="I5456" t="s">
        <v>8167</v>
      </c>
      <c r="J5456" t="s">
        <v>30381</v>
      </c>
      <c r="K5456" t="s">
        <v>30382</v>
      </c>
      <c r="L5456" t="s">
        <v>120</v>
      </c>
      <c r="M5456" t="s">
        <v>30383</v>
      </c>
    </row>
    <row r="5457" spans="1:13" x14ac:dyDescent="0.2">
      <c r="A5457" t="s">
        <v>20685</v>
      </c>
      <c r="B5457" t="s">
        <v>20686</v>
      </c>
      <c r="C5457" t="s">
        <v>30384</v>
      </c>
      <c r="D5457" t="s">
        <v>30385</v>
      </c>
      <c r="E5457" t="s">
        <v>30386</v>
      </c>
      <c r="F5457" t="s">
        <v>30387</v>
      </c>
      <c r="G5457" t="s">
        <v>30388</v>
      </c>
      <c r="H5457" t="s">
        <v>30389</v>
      </c>
      <c r="I5457" t="s">
        <v>8256</v>
      </c>
      <c r="J5457" t="s">
        <v>30390</v>
      </c>
      <c r="K5457" t="s">
        <v>30391</v>
      </c>
      <c r="L5457" t="s">
        <v>120</v>
      </c>
      <c r="M5457" t="s">
        <v>422</v>
      </c>
    </row>
    <row r="5458" spans="1:13" x14ac:dyDescent="0.2">
      <c r="A5458" t="s">
        <v>20685</v>
      </c>
      <c r="B5458" t="s">
        <v>20686</v>
      </c>
      <c r="C5458" t="s">
        <v>30392</v>
      </c>
      <c r="D5458" t="s">
        <v>20822</v>
      </c>
      <c r="F5458" t="s">
        <v>30393</v>
      </c>
      <c r="H5458" t="s">
        <v>8185</v>
      </c>
      <c r="I5458" t="s">
        <v>8159</v>
      </c>
      <c r="J5458" t="s">
        <v>30394</v>
      </c>
      <c r="K5458" t="s">
        <v>20826</v>
      </c>
      <c r="L5458" t="s">
        <v>120</v>
      </c>
      <c r="M5458" t="s">
        <v>7271</v>
      </c>
    </row>
    <row r="5459" spans="1:13" x14ac:dyDescent="0.2">
      <c r="A5459" t="s">
        <v>20685</v>
      </c>
      <c r="B5459" t="s">
        <v>20686</v>
      </c>
      <c r="C5459" t="s">
        <v>30395</v>
      </c>
      <c r="D5459" t="s">
        <v>30396</v>
      </c>
      <c r="F5459" t="s">
        <v>30397</v>
      </c>
      <c r="G5459" t="s">
        <v>30398</v>
      </c>
      <c r="H5459" t="s">
        <v>30399</v>
      </c>
      <c r="I5459" t="s">
        <v>8256</v>
      </c>
      <c r="J5459" t="s">
        <v>30400</v>
      </c>
      <c r="K5459" t="s">
        <v>30401</v>
      </c>
      <c r="L5459" t="s">
        <v>120</v>
      </c>
      <c r="M5459" t="s">
        <v>12249</v>
      </c>
    </row>
    <row r="5460" spans="1:13" x14ac:dyDescent="0.2">
      <c r="A5460" t="s">
        <v>20685</v>
      </c>
      <c r="B5460" t="s">
        <v>20686</v>
      </c>
      <c r="C5460" t="s">
        <v>30402</v>
      </c>
      <c r="D5460" t="s">
        <v>21621</v>
      </c>
      <c r="E5460" t="s">
        <v>30403</v>
      </c>
      <c r="F5460" t="s">
        <v>30404</v>
      </c>
      <c r="H5460" t="s">
        <v>8185</v>
      </c>
      <c r="J5460" t="s">
        <v>9543</v>
      </c>
      <c r="K5460" t="s">
        <v>21625</v>
      </c>
      <c r="L5460" t="s">
        <v>120</v>
      </c>
      <c r="M5460" t="s">
        <v>21509</v>
      </c>
    </row>
    <row r="5461" spans="1:13" x14ac:dyDescent="0.2">
      <c r="A5461" t="s">
        <v>20685</v>
      </c>
      <c r="B5461" t="s">
        <v>20686</v>
      </c>
      <c r="C5461" t="s">
        <v>30405</v>
      </c>
      <c r="D5461" t="s">
        <v>20822</v>
      </c>
      <c r="F5461" t="s">
        <v>30406</v>
      </c>
      <c r="H5461" t="s">
        <v>8225</v>
      </c>
      <c r="I5461" t="s">
        <v>8226</v>
      </c>
      <c r="J5461" t="s">
        <v>30407</v>
      </c>
      <c r="K5461" t="s">
        <v>20826</v>
      </c>
      <c r="L5461" t="s">
        <v>120</v>
      </c>
      <c r="M5461" t="s">
        <v>7271</v>
      </c>
    </row>
    <row r="5462" spans="1:13" x14ac:dyDescent="0.2">
      <c r="A5462" t="s">
        <v>20685</v>
      </c>
      <c r="B5462" t="s">
        <v>20686</v>
      </c>
      <c r="C5462" t="s">
        <v>30408</v>
      </c>
      <c r="D5462" t="s">
        <v>29639</v>
      </c>
      <c r="E5462" t="s">
        <v>30409</v>
      </c>
      <c r="F5462" t="s">
        <v>30410</v>
      </c>
      <c r="H5462" t="s">
        <v>9723</v>
      </c>
      <c r="I5462" t="s">
        <v>9695</v>
      </c>
      <c r="J5462" t="s">
        <v>30411</v>
      </c>
      <c r="K5462" t="s">
        <v>30412</v>
      </c>
      <c r="L5462" t="s">
        <v>120</v>
      </c>
      <c r="M5462" t="s">
        <v>10638</v>
      </c>
    </row>
    <row r="5463" spans="1:13" x14ac:dyDescent="0.2">
      <c r="A5463" t="s">
        <v>20685</v>
      </c>
      <c r="B5463" t="s">
        <v>20686</v>
      </c>
      <c r="C5463" t="s">
        <v>30413</v>
      </c>
      <c r="D5463" t="s">
        <v>30414</v>
      </c>
      <c r="F5463" t="s">
        <v>30415</v>
      </c>
      <c r="H5463" t="s">
        <v>10025</v>
      </c>
      <c r="I5463" t="s">
        <v>9695</v>
      </c>
      <c r="J5463" t="s">
        <v>11217</v>
      </c>
      <c r="K5463" t="s">
        <v>30416</v>
      </c>
      <c r="L5463" t="s">
        <v>120</v>
      </c>
      <c r="M5463" t="s">
        <v>30417</v>
      </c>
    </row>
    <row r="5464" spans="1:13" x14ac:dyDescent="0.2">
      <c r="A5464" t="s">
        <v>20685</v>
      </c>
      <c r="B5464" t="s">
        <v>20686</v>
      </c>
      <c r="C5464" t="s">
        <v>30418</v>
      </c>
      <c r="D5464" t="s">
        <v>30419</v>
      </c>
      <c r="F5464" t="s">
        <v>23763</v>
      </c>
      <c r="G5464" t="s">
        <v>27937</v>
      </c>
      <c r="H5464" t="s">
        <v>6313</v>
      </c>
      <c r="I5464" t="s">
        <v>9695</v>
      </c>
      <c r="J5464" t="s">
        <v>30420</v>
      </c>
      <c r="K5464" t="s">
        <v>30421</v>
      </c>
      <c r="L5464" t="s">
        <v>120</v>
      </c>
      <c r="M5464" t="s">
        <v>30422</v>
      </c>
    </row>
    <row r="5465" spans="1:13" x14ac:dyDescent="0.2">
      <c r="A5465" t="s">
        <v>20685</v>
      </c>
      <c r="B5465" t="s">
        <v>20686</v>
      </c>
      <c r="C5465" t="s">
        <v>30423</v>
      </c>
      <c r="D5465" t="s">
        <v>30424</v>
      </c>
      <c r="E5465" t="s">
        <v>30425</v>
      </c>
      <c r="F5465" t="s">
        <v>30426</v>
      </c>
      <c r="G5465" t="s">
        <v>30427</v>
      </c>
      <c r="H5465" t="s">
        <v>30428</v>
      </c>
      <c r="I5465" t="s">
        <v>9695</v>
      </c>
      <c r="J5465" t="s">
        <v>30429</v>
      </c>
      <c r="K5465" t="s">
        <v>30430</v>
      </c>
      <c r="L5465" t="s">
        <v>120</v>
      </c>
      <c r="M5465" t="s">
        <v>8293</v>
      </c>
    </row>
    <row r="5466" spans="1:13" x14ac:dyDescent="0.2">
      <c r="A5466" t="s">
        <v>20685</v>
      </c>
      <c r="B5466" t="s">
        <v>20686</v>
      </c>
      <c r="C5466" t="s">
        <v>30431</v>
      </c>
      <c r="D5466" t="s">
        <v>21621</v>
      </c>
      <c r="F5466" t="s">
        <v>30432</v>
      </c>
      <c r="H5466" t="s">
        <v>10358</v>
      </c>
      <c r="I5466" t="s">
        <v>9695</v>
      </c>
      <c r="J5466" t="s">
        <v>30433</v>
      </c>
      <c r="K5466" t="s">
        <v>21625</v>
      </c>
      <c r="L5466" t="s">
        <v>120</v>
      </c>
      <c r="M5466" t="s">
        <v>21509</v>
      </c>
    </row>
    <row r="5467" spans="1:13" x14ac:dyDescent="0.2">
      <c r="A5467" t="s">
        <v>20685</v>
      </c>
      <c r="B5467" t="s">
        <v>20686</v>
      </c>
      <c r="C5467" t="s">
        <v>30434</v>
      </c>
      <c r="D5467" t="s">
        <v>20822</v>
      </c>
      <c r="F5467" t="s">
        <v>30435</v>
      </c>
      <c r="G5467" t="s">
        <v>30436</v>
      </c>
      <c r="H5467" t="s">
        <v>9775</v>
      </c>
      <c r="I5467" t="s">
        <v>9695</v>
      </c>
      <c r="J5467" t="s">
        <v>30437</v>
      </c>
      <c r="K5467" t="s">
        <v>30438</v>
      </c>
      <c r="L5467" t="s">
        <v>120</v>
      </c>
      <c r="M5467" t="s">
        <v>6478</v>
      </c>
    </row>
    <row r="5468" spans="1:13" x14ac:dyDescent="0.2">
      <c r="A5468" t="s">
        <v>20685</v>
      </c>
      <c r="B5468" t="s">
        <v>20686</v>
      </c>
      <c r="C5468" t="s">
        <v>30439</v>
      </c>
      <c r="D5468" t="s">
        <v>30440</v>
      </c>
      <c r="F5468" t="s">
        <v>30441</v>
      </c>
      <c r="G5468" t="s">
        <v>10107</v>
      </c>
      <c r="H5468" t="s">
        <v>9695</v>
      </c>
      <c r="J5468" t="s">
        <v>30442</v>
      </c>
      <c r="K5468" t="s">
        <v>30443</v>
      </c>
      <c r="L5468" t="s">
        <v>120</v>
      </c>
      <c r="M5468" t="s">
        <v>6054</v>
      </c>
    </row>
    <row r="5469" spans="1:13" x14ac:dyDescent="0.2">
      <c r="A5469" t="s">
        <v>20685</v>
      </c>
      <c r="B5469" t="s">
        <v>20686</v>
      </c>
      <c r="C5469" t="s">
        <v>30444</v>
      </c>
      <c r="D5469" t="s">
        <v>30445</v>
      </c>
      <c r="F5469" t="s">
        <v>30446</v>
      </c>
      <c r="G5469" t="s">
        <v>30447</v>
      </c>
      <c r="H5469" t="s">
        <v>11381</v>
      </c>
      <c r="J5469" t="s">
        <v>30448</v>
      </c>
      <c r="K5469" t="s">
        <v>30449</v>
      </c>
      <c r="L5469" t="s">
        <v>120</v>
      </c>
      <c r="M5469" t="s">
        <v>30450</v>
      </c>
    </row>
    <row r="5470" spans="1:13" x14ac:dyDescent="0.2">
      <c r="A5470" t="s">
        <v>20685</v>
      </c>
      <c r="B5470" t="s">
        <v>20686</v>
      </c>
      <c r="C5470" t="s">
        <v>30451</v>
      </c>
      <c r="D5470" t="s">
        <v>349</v>
      </c>
      <c r="E5470" t="s">
        <v>1355</v>
      </c>
      <c r="F5470" t="s">
        <v>30452</v>
      </c>
      <c r="G5470" t="s">
        <v>30453</v>
      </c>
      <c r="H5470" t="s">
        <v>30454</v>
      </c>
      <c r="I5470" t="s">
        <v>11440</v>
      </c>
      <c r="J5470" t="s">
        <v>30455</v>
      </c>
      <c r="K5470" t="s">
        <v>30456</v>
      </c>
      <c r="L5470" t="s">
        <v>303</v>
      </c>
      <c r="M5470" t="s">
        <v>8409</v>
      </c>
    </row>
    <row r="5471" spans="1:13" x14ac:dyDescent="0.2">
      <c r="A5471" t="s">
        <v>20685</v>
      </c>
      <c r="B5471" t="s">
        <v>20686</v>
      </c>
      <c r="C5471" t="s">
        <v>30457</v>
      </c>
      <c r="D5471" t="s">
        <v>11368</v>
      </c>
      <c r="E5471" t="s">
        <v>30458</v>
      </c>
      <c r="F5471" t="s">
        <v>30459</v>
      </c>
      <c r="G5471" t="s">
        <v>30454</v>
      </c>
      <c r="H5471" t="s">
        <v>11440</v>
      </c>
      <c r="I5471" t="s">
        <v>19813</v>
      </c>
      <c r="J5471" t="s">
        <v>30460</v>
      </c>
      <c r="K5471" t="s">
        <v>30461</v>
      </c>
      <c r="L5471" t="s">
        <v>303</v>
      </c>
      <c r="M5471" t="s">
        <v>2172</v>
      </c>
    </row>
    <row r="5472" spans="1:13" x14ac:dyDescent="0.2">
      <c r="A5472" t="s">
        <v>20685</v>
      </c>
      <c r="B5472" t="s">
        <v>20686</v>
      </c>
      <c r="C5472" t="s">
        <v>30462</v>
      </c>
      <c r="D5472" t="s">
        <v>20822</v>
      </c>
      <c r="E5472" t="s">
        <v>21867</v>
      </c>
      <c r="F5472" t="s">
        <v>30463</v>
      </c>
      <c r="H5472" t="s">
        <v>11843</v>
      </c>
      <c r="I5472" t="s">
        <v>8943</v>
      </c>
      <c r="J5472" t="s">
        <v>30464</v>
      </c>
      <c r="K5472" t="s">
        <v>30465</v>
      </c>
      <c r="L5472" t="s">
        <v>120</v>
      </c>
      <c r="M5472" t="s">
        <v>422</v>
      </c>
    </row>
    <row r="5473" spans="1:13" x14ac:dyDescent="0.2">
      <c r="A5473" t="s">
        <v>20685</v>
      </c>
      <c r="B5473" t="s">
        <v>20686</v>
      </c>
      <c r="C5473" t="s">
        <v>30466</v>
      </c>
      <c r="D5473" t="s">
        <v>394</v>
      </c>
      <c r="E5473" t="s">
        <v>3638</v>
      </c>
      <c r="F5473" t="s">
        <v>6103</v>
      </c>
      <c r="G5473" t="s">
        <v>30467</v>
      </c>
      <c r="H5473" t="s">
        <v>30454</v>
      </c>
      <c r="I5473" t="s">
        <v>11440</v>
      </c>
      <c r="J5473" t="s">
        <v>30468</v>
      </c>
      <c r="K5473" t="s">
        <v>30469</v>
      </c>
      <c r="L5473" t="s">
        <v>303</v>
      </c>
      <c r="M5473" t="s">
        <v>7930</v>
      </c>
    </row>
    <row r="5474" spans="1:13" x14ac:dyDescent="0.2">
      <c r="A5474" t="s">
        <v>20685</v>
      </c>
      <c r="B5474" t="s">
        <v>20686</v>
      </c>
      <c r="C5474" t="s">
        <v>30470</v>
      </c>
      <c r="D5474" t="s">
        <v>572</v>
      </c>
      <c r="E5474" t="s">
        <v>573</v>
      </c>
      <c r="F5474" t="s">
        <v>30471</v>
      </c>
      <c r="G5474" t="s">
        <v>30454</v>
      </c>
      <c r="H5474" t="s">
        <v>11440</v>
      </c>
      <c r="J5474" t="s">
        <v>30472</v>
      </c>
      <c r="K5474" t="s">
        <v>30473</v>
      </c>
      <c r="L5474" t="s">
        <v>303</v>
      </c>
      <c r="M5474" t="s">
        <v>30474</v>
      </c>
    </row>
    <row r="5475" spans="1:13" x14ac:dyDescent="0.2">
      <c r="A5475" t="s">
        <v>20685</v>
      </c>
      <c r="B5475" t="s">
        <v>20686</v>
      </c>
      <c r="C5475" t="s">
        <v>30475</v>
      </c>
      <c r="D5475" t="s">
        <v>30476</v>
      </c>
      <c r="E5475" t="s">
        <v>30477</v>
      </c>
      <c r="F5475" t="s">
        <v>30478</v>
      </c>
      <c r="G5475" t="s">
        <v>30479</v>
      </c>
      <c r="H5475" t="s">
        <v>11381</v>
      </c>
      <c r="J5475" t="s">
        <v>30480</v>
      </c>
      <c r="K5475" t="s">
        <v>302</v>
      </c>
      <c r="L5475" t="s">
        <v>303</v>
      </c>
      <c r="M5475" t="s">
        <v>8006</v>
      </c>
    </row>
    <row r="5476" spans="1:13" x14ac:dyDescent="0.2">
      <c r="A5476" t="s">
        <v>20685</v>
      </c>
      <c r="B5476" t="s">
        <v>20686</v>
      </c>
      <c r="C5476" t="s">
        <v>30481</v>
      </c>
      <c r="D5476" t="s">
        <v>30482</v>
      </c>
      <c r="E5476" t="s">
        <v>30483</v>
      </c>
      <c r="F5476" t="s">
        <v>30484</v>
      </c>
      <c r="G5476" t="s">
        <v>21583</v>
      </c>
      <c r="H5476" t="s">
        <v>30485</v>
      </c>
      <c r="I5476" t="s">
        <v>19813</v>
      </c>
      <c r="J5476" t="s">
        <v>30486</v>
      </c>
      <c r="K5476" t="s">
        <v>30487</v>
      </c>
      <c r="L5476" t="s">
        <v>303</v>
      </c>
      <c r="M5476" t="s">
        <v>14473</v>
      </c>
    </row>
    <row r="5477" spans="1:13" x14ac:dyDescent="0.2">
      <c r="A5477" t="s">
        <v>20685</v>
      </c>
      <c r="B5477" t="s">
        <v>20686</v>
      </c>
      <c r="C5477" t="s">
        <v>30488</v>
      </c>
      <c r="D5477" t="s">
        <v>12350</v>
      </c>
      <c r="E5477" t="s">
        <v>30489</v>
      </c>
      <c r="F5477" t="s">
        <v>26152</v>
      </c>
      <c r="G5477" t="s">
        <v>30490</v>
      </c>
      <c r="H5477" t="s">
        <v>11440</v>
      </c>
      <c r="J5477" t="s">
        <v>30491</v>
      </c>
      <c r="K5477" t="s">
        <v>302</v>
      </c>
      <c r="L5477" t="s">
        <v>303</v>
      </c>
      <c r="M5477" t="s">
        <v>30492</v>
      </c>
    </row>
    <row r="5478" spans="1:13" x14ac:dyDescent="0.2">
      <c r="A5478" t="s">
        <v>20685</v>
      </c>
      <c r="B5478" t="s">
        <v>20686</v>
      </c>
      <c r="C5478" t="s">
        <v>30493</v>
      </c>
      <c r="D5478" t="s">
        <v>12350</v>
      </c>
      <c r="E5478" t="s">
        <v>30489</v>
      </c>
      <c r="F5478" t="s">
        <v>30494</v>
      </c>
      <c r="G5478" t="s">
        <v>30495</v>
      </c>
      <c r="H5478" t="s">
        <v>11440</v>
      </c>
      <c r="J5478" t="s">
        <v>30496</v>
      </c>
      <c r="K5478" t="s">
        <v>30497</v>
      </c>
      <c r="L5478" t="s">
        <v>303</v>
      </c>
      <c r="M5478" t="s">
        <v>19089</v>
      </c>
    </row>
    <row r="5479" spans="1:13" x14ac:dyDescent="0.2">
      <c r="A5479" t="s">
        <v>20685</v>
      </c>
      <c r="B5479" t="s">
        <v>20686</v>
      </c>
      <c r="C5479" t="s">
        <v>30498</v>
      </c>
      <c r="D5479" t="s">
        <v>572</v>
      </c>
      <c r="E5479" t="s">
        <v>573</v>
      </c>
      <c r="F5479" t="s">
        <v>30499</v>
      </c>
      <c r="G5479" t="s">
        <v>30500</v>
      </c>
      <c r="H5479" t="s">
        <v>30501</v>
      </c>
      <c r="I5479" t="s">
        <v>19813</v>
      </c>
      <c r="J5479" t="s">
        <v>30502</v>
      </c>
      <c r="K5479" t="s">
        <v>30503</v>
      </c>
      <c r="L5479" t="s">
        <v>303</v>
      </c>
      <c r="M5479" t="s">
        <v>968</v>
      </c>
    </row>
    <row r="5480" spans="1:13" x14ac:dyDescent="0.2">
      <c r="A5480" t="s">
        <v>20685</v>
      </c>
      <c r="B5480" t="s">
        <v>20686</v>
      </c>
      <c r="C5480" t="s">
        <v>30504</v>
      </c>
      <c r="D5480" t="s">
        <v>30505</v>
      </c>
      <c r="E5480" t="s">
        <v>30506</v>
      </c>
      <c r="F5480" t="s">
        <v>30507</v>
      </c>
      <c r="G5480" t="s">
        <v>30454</v>
      </c>
      <c r="H5480" t="s">
        <v>11440</v>
      </c>
      <c r="J5480" t="s">
        <v>30508</v>
      </c>
      <c r="K5480" t="s">
        <v>30509</v>
      </c>
      <c r="L5480" t="s">
        <v>303</v>
      </c>
      <c r="M5480" t="s">
        <v>14210</v>
      </c>
    </row>
    <row r="5481" spans="1:13" x14ac:dyDescent="0.2">
      <c r="A5481" t="s">
        <v>20685</v>
      </c>
      <c r="B5481" t="s">
        <v>20686</v>
      </c>
      <c r="C5481" t="s">
        <v>30510</v>
      </c>
      <c r="D5481" t="s">
        <v>349</v>
      </c>
      <c r="F5481" t="s">
        <v>15796</v>
      </c>
      <c r="G5481" t="s">
        <v>30511</v>
      </c>
      <c r="H5481" t="s">
        <v>30512</v>
      </c>
      <c r="I5481" t="s">
        <v>11440</v>
      </c>
      <c r="J5481" t="s">
        <v>30513</v>
      </c>
      <c r="K5481" t="s">
        <v>30514</v>
      </c>
      <c r="L5481" t="s">
        <v>303</v>
      </c>
      <c r="M5481" t="s">
        <v>20325</v>
      </c>
    </row>
    <row r="5482" spans="1:13" x14ac:dyDescent="0.2">
      <c r="A5482" t="s">
        <v>20685</v>
      </c>
      <c r="B5482" t="s">
        <v>20686</v>
      </c>
      <c r="C5482" t="s">
        <v>30515</v>
      </c>
      <c r="D5482" t="s">
        <v>349</v>
      </c>
      <c r="E5482" t="s">
        <v>424</v>
      </c>
      <c r="F5482" t="s">
        <v>30516</v>
      </c>
      <c r="G5482" t="s">
        <v>30517</v>
      </c>
      <c r="H5482" t="s">
        <v>11353</v>
      </c>
      <c r="I5482" t="s">
        <v>11354</v>
      </c>
      <c r="J5482" t="s">
        <v>30518</v>
      </c>
      <c r="K5482" t="s">
        <v>30519</v>
      </c>
      <c r="L5482" t="s">
        <v>303</v>
      </c>
      <c r="M5482" t="s">
        <v>28120</v>
      </c>
    </row>
    <row r="5483" spans="1:13" x14ac:dyDescent="0.2">
      <c r="A5483" t="s">
        <v>20685</v>
      </c>
      <c r="B5483" t="s">
        <v>20686</v>
      </c>
      <c r="C5483" t="s">
        <v>30520</v>
      </c>
      <c r="D5483" t="s">
        <v>30521</v>
      </c>
      <c r="E5483" t="s">
        <v>30522</v>
      </c>
      <c r="F5483" t="s">
        <v>30523</v>
      </c>
      <c r="G5483" t="s">
        <v>11499</v>
      </c>
      <c r="J5483" t="s">
        <v>30524</v>
      </c>
      <c r="K5483" t="s">
        <v>302</v>
      </c>
      <c r="L5483" t="s">
        <v>120</v>
      </c>
      <c r="M5483" t="s">
        <v>422</v>
      </c>
    </row>
    <row r="5484" spans="1:13" x14ac:dyDescent="0.2">
      <c r="A5484" t="s">
        <v>20685</v>
      </c>
      <c r="B5484" t="s">
        <v>20686</v>
      </c>
      <c r="C5484" t="s">
        <v>30525</v>
      </c>
      <c r="D5484" t="s">
        <v>30526</v>
      </c>
      <c r="E5484" t="s">
        <v>30527</v>
      </c>
      <c r="F5484" t="s">
        <v>30528</v>
      </c>
      <c r="H5484" t="s">
        <v>12221</v>
      </c>
      <c r="I5484" t="s">
        <v>8943</v>
      </c>
      <c r="J5484" t="s">
        <v>30529</v>
      </c>
      <c r="K5484" t="s">
        <v>302</v>
      </c>
      <c r="L5484" t="s">
        <v>120</v>
      </c>
      <c r="M5484" t="s">
        <v>30530</v>
      </c>
    </row>
    <row r="5485" spans="1:13" x14ac:dyDescent="0.2">
      <c r="A5485" t="s">
        <v>20685</v>
      </c>
      <c r="B5485" t="s">
        <v>20686</v>
      </c>
      <c r="C5485" t="s">
        <v>30531</v>
      </c>
      <c r="D5485" t="s">
        <v>492</v>
      </c>
      <c r="E5485" t="s">
        <v>493</v>
      </c>
      <c r="F5485" t="s">
        <v>30532</v>
      </c>
      <c r="G5485" t="s">
        <v>30533</v>
      </c>
      <c r="H5485" t="s">
        <v>11440</v>
      </c>
      <c r="J5485" t="s">
        <v>30534</v>
      </c>
      <c r="K5485" t="s">
        <v>30535</v>
      </c>
      <c r="L5485" t="s">
        <v>303</v>
      </c>
      <c r="M5485" t="s">
        <v>30536</v>
      </c>
    </row>
    <row r="5486" spans="1:13" x14ac:dyDescent="0.2">
      <c r="A5486" t="s">
        <v>20685</v>
      </c>
      <c r="B5486" t="s">
        <v>20686</v>
      </c>
      <c r="C5486" t="s">
        <v>30537</v>
      </c>
      <c r="D5486" t="s">
        <v>30538</v>
      </c>
      <c r="E5486" t="s">
        <v>30489</v>
      </c>
      <c r="F5486" t="s">
        <v>11707</v>
      </c>
      <c r="G5486" t="s">
        <v>30501</v>
      </c>
      <c r="H5486" t="s">
        <v>11440</v>
      </c>
      <c r="J5486" t="s">
        <v>30539</v>
      </c>
      <c r="K5486" t="s">
        <v>30540</v>
      </c>
      <c r="L5486" t="s">
        <v>303</v>
      </c>
      <c r="M5486" t="s">
        <v>14303</v>
      </c>
    </row>
    <row r="5487" spans="1:13" x14ac:dyDescent="0.2">
      <c r="A5487" t="s">
        <v>20685</v>
      </c>
      <c r="B5487" t="s">
        <v>20686</v>
      </c>
      <c r="C5487" t="s">
        <v>30541</v>
      </c>
      <c r="D5487" t="s">
        <v>572</v>
      </c>
      <c r="E5487" t="s">
        <v>573</v>
      </c>
      <c r="F5487" t="s">
        <v>30542</v>
      </c>
      <c r="G5487" t="s">
        <v>1287</v>
      </c>
      <c r="H5487" t="s">
        <v>30454</v>
      </c>
      <c r="I5487" t="s">
        <v>11440</v>
      </c>
      <c r="J5487" t="s">
        <v>30543</v>
      </c>
      <c r="K5487" t="s">
        <v>30544</v>
      </c>
      <c r="L5487" t="s">
        <v>303</v>
      </c>
      <c r="M5487" t="s">
        <v>30545</v>
      </c>
    </row>
    <row r="5488" spans="1:13" x14ac:dyDescent="0.2">
      <c r="A5488" t="s">
        <v>20685</v>
      </c>
      <c r="B5488" t="s">
        <v>20686</v>
      </c>
      <c r="C5488" t="s">
        <v>30546</v>
      </c>
      <c r="D5488" t="s">
        <v>401</v>
      </c>
      <c r="E5488" t="s">
        <v>402</v>
      </c>
      <c r="F5488" t="s">
        <v>402</v>
      </c>
      <c r="G5488" t="s">
        <v>1096</v>
      </c>
      <c r="H5488" t="s">
        <v>30547</v>
      </c>
      <c r="I5488" t="s">
        <v>11440</v>
      </c>
      <c r="J5488" t="s">
        <v>30548</v>
      </c>
      <c r="K5488" t="s">
        <v>30549</v>
      </c>
      <c r="L5488" t="s">
        <v>303</v>
      </c>
      <c r="M5488" t="s">
        <v>30550</v>
      </c>
    </row>
    <row r="5489" spans="1:13" x14ac:dyDescent="0.2">
      <c r="A5489" t="s">
        <v>20685</v>
      </c>
      <c r="B5489" t="s">
        <v>20686</v>
      </c>
      <c r="C5489" t="s">
        <v>30551</v>
      </c>
      <c r="D5489" t="s">
        <v>366</v>
      </c>
      <c r="E5489" t="s">
        <v>367</v>
      </c>
      <c r="F5489" t="s">
        <v>2248</v>
      </c>
      <c r="G5489" t="s">
        <v>30552</v>
      </c>
      <c r="H5489" t="s">
        <v>11440</v>
      </c>
      <c r="J5489" t="s">
        <v>30553</v>
      </c>
      <c r="K5489" t="s">
        <v>30554</v>
      </c>
      <c r="L5489" t="s">
        <v>303</v>
      </c>
      <c r="M5489" t="s">
        <v>14102</v>
      </c>
    </row>
    <row r="5490" spans="1:13" x14ac:dyDescent="0.2">
      <c r="A5490" t="s">
        <v>20685</v>
      </c>
      <c r="B5490" t="s">
        <v>20686</v>
      </c>
      <c r="C5490" t="s">
        <v>30555</v>
      </c>
      <c r="D5490" t="s">
        <v>30538</v>
      </c>
      <c r="E5490" t="s">
        <v>30489</v>
      </c>
      <c r="F5490" t="s">
        <v>30556</v>
      </c>
      <c r="G5490" t="s">
        <v>30557</v>
      </c>
      <c r="H5490" t="s">
        <v>30558</v>
      </c>
      <c r="I5490" t="s">
        <v>11440</v>
      </c>
      <c r="J5490" t="s">
        <v>30559</v>
      </c>
      <c r="K5490" t="s">
        <v>30560</v>
      </c>
      <c r="L5490" t="s">
        <v>303</v>
      </c>
      <c r="M5490" t="s">
        <v>6562</v>
      </c>
    </row>
    <row r="5491" spans="1:13" x14ac:dyDescent="0.2">
      <c r="A5491" t="s">
        <v>20685</v>
      </c>
      <c r="B5491" t="s">
        <v>20686</v>
      </c>
      <c r="C5491" t="s">
        <v>30561</v>
      </c>
      <c r="D5491" t="s">
        <v>11368</v>
      </c>
      <c r="E5491" t="s">
        <v>30458</v>
      </c>
      <c r="F5491" t="s">
        <v>30562</v>
      </c>
      <c r="G5491" t="s">
        <v>30563</v>
      </c>
      <c r="H5491" t="s">
        <v>11440</v>
      </c>
      <c r="J5491" t="s">
        <v>30564</v>
      </c>
      <c r="K5491" t="s">
        <v>30565</v>
      </c>
      <c r="L5491" t="s">
        <v>303</v>
      </c>
      <c r="M5491" t="s">
        <v>30566</v>
      </c>
    </row>
    <row r="5492" spans="1:13" x14ac:dyDescent="0.2">
      <c r="A5492" t="s">
        <v>20685</v>
      </c>
      <c r="B5492" t="s">
        <v>20686</v>
      </c>
      <c r="C5492" t="s">
        <v>30567</v>
      </c>
      <c r="D5492" t="s">
        <v>564</v>
      </c>
      <c r="E5492" t="s">
        <v>296</v>
      </c>
      <c r="F5492" t="s">
        <v>30568</v>
      </c>
      <c r="G5492" t="s">
        <v>30569</v>
      </c>
      <c r="H5492" t="s">
        <v>11440</v>
      </c>
      <c r="J5492" t="s">
        <v>30570</v>
      </c>
      <c r="K5492" t="s">
        <v>30571</v>
      </c>
      <c r="L5492" t="s">
        <v>303</v>
      </c>
      <c r="M5492" t="s">
        <v>422</v>
      </c>
    </row>
    <row r="5493" spans="1:13" x14ac:dyDescent="0.2">
      <c r="A5493" t="s">
        <v>20685</v>
      </c>
      <c r="B5493" t="s">
        <v>20686</v>
      </c>
      <c r="C5493" t="s">
        <v>30572</v>
      </c>
      <c r="D5493" t="s">
        <v>349</v>
      </c>
      <c r="E5493" t="s">
        <v>476</v>
      </c>
      <c r="F5493" t="s">
        <v>30573</v>
      </c>
      <c r="G5493" t="s">
        <v>30574</v>
      </c>
      <c r="H5493" t="s">
        <v>30575</v>
      </c>
      <c r="I5493" t="s">
        <v>11440</v>
      </c>
      <c r="J5493" t="s">
        <v>30576</v>
      </c>
      <c r="K5493" t="s">
        <v>30577</v>
      </c>
      <c r="L5493" t="s">
        <v>303</v>
      </c>
      <c r="M5493" t="s">
        <v>6148</v>
      </c>
    </row>
    <row r="5494" spans="1:13" x14ac:dyDescent="0.2">
      <c r="A5494" t="s">
        <v>20685</v>
      </c>
      <c r="B5494" t="s">
        <v>20686</v>
      </c>
      <c r="C5494" t="s">
        <v>30578</v>
      </c>
      <c r="D5494" t="s">
        <v>349</v>
      </c>
      <c r="F5494" t="s">
        <v>30579</v>
      </c>
      <c r="G5494" t="s">
        <v>30580</v>
      </c>
      <c r="H5494" t="s">
        <v>30454</v>
      </c>
      <c r="I5494" t="s">
        <v>19813</v>
      </c>
      <c r="J5494" t="s">
        <v>30581</v>
      </c>
      <c r="K5494" t="s">
        <v>30582</v>
      </c>
      <c r="L5494" t="s">
        <v>303</v>
      </c>
      <c r="M5494" t="s">
        <v>422</v>
      </c>
    </row>
    <row r="5495" spans="1:13" x14ac:dyDescent="0.2">
      <c r="A5495" t="s">
        <v>20685</v>
      </c>
      <c r="B5495" t="s">
        <v>20686</v>
      </c>
      <c r="C5495" t="s">
        <v>30583</v>
      </c>
      <c r="D5495" t="s">
        <v>11368</v>
      </c>
      <c r="E5495" t="s">
        <v>30458</v>
      </c>
      <c r="F5495" t="s">
        <v>30584</v>
      </c>
      <c r="G5495" t="s">
        <v>30585</v>
      </c>
      <c r="H5495" t="s">
        <v>11440</v>
      </c>
      <c r="J5495" t="s">
        <v>30586</v>
      </c>
      <c r="K5495" t="s">
        <v>30587</v>
      </c>
      <c r="L5495" t="s">
        <v>303</v>
      </c>
      <c r="M5495" t="s">
        <v>14330</v>
      </c>
    </row>
    <row r="5496" spans="1:13" x14ac:dyDescent="0.2">
      <c r="A5496" t="s">
        <v>20685</v>
      </c>
      <c r="B5496" t="s">
        <v>20686</v>
      </c>
      <c r="C5496" t="s">
        <v>30588</v>
      </c>
      <c r="D5496" t="s">
        <v>11368</v>
      </c>
      <c r="E5496" t="s">
        <v>30458</v>
      </c>
      <c r="F5496" t="s">
        <v>30589</v>
      </c>
      <c r="G5496" t="s">
        <v>30454</v>
      </c>
      <c r="H5496" t="s">
        <v>11440</v>
      </c>
      <c r="J5496" t="s">
        <v>30590</v>
      </c>
      <c r="K5496" t="s">
        <v>30591</v>
      </c>
      <c r="L5496" t="s">
        <v>303</v>
      </c>
      <c r="M5496" t="s">
        <v>11628</v>
      </c>
    </row>
    <row r="5497" spans="1:13" x14ac:dyDescent="0.2">
      <c r="A5497" t="s">
        <v>20685</v>
      </c>
      <c r="B5497" t="s">
        <v>20686</v>
      </c>
      <c r="C5497" t="s">
        <v>30592</v>
      </c>
      <c r="D5497" t="s">
        <v>572</v>
      </c>
      <c r="E5497" t="s">
        <v>573</v>
      </c>
      <c r="F5497" t="s">
        <v>30593</v>
      </c>
      <c r="G5497" t="s">
        <v>30594</v>
      </c>
      <c r="H5497" t="s">
        <v>30595</v>
      </c>
      <c r="I5497" t="s">
        <v>11440</v>
      </c>
      <c r="J5497" t="s">
        <v>30596</v>
      </c>
      <c r="K5497" t="s">
        <v>30597</v>
      </c>
      <c r="L5497" t="s">
        <v>303</v>
      </c>
      <c r="M5497" t="s">
        <v>8586</v>
      </c>
    </row>
    <row r="5498" spans="1:13" x14ac:dyDescent="0.2">
      <c r="A5498" t="s">
        <v>20685</v>
      </c>
      <c r="B5498" t="s">
        <v>20686</v>
      </c>
      <c r="C5498" t="s">
        <v>30598</v>
      </c>
      <c r="D5498" t="s">
        <v>30538</v>
      </c>
      <c r="E5498" t="s">
        <v>30489</v>
      </c>
      <c r="F5498" t="s">
        <v>30599</v>
      </c>
      <c r="G5498" t="s">
        <v>30600</v>
      </c>
      <c r="H5498" t="s">
        <v>11440</v>
      </c>
      <c r="J5498" t="s">
        <v>30601</v>
      </c>
      <c r="K5498" t="s">
        <v>30602</v>
      </c>
      <c r="L5498" t="s">
        <v>303</v>
      </c>
      <c r="M5498" t="s">
        <v>3348</v>
      </c>
    </row>
    <row r="5499" spans="1:13" x14ac:dyDescent="0.2">
      <c r="A5499" t="s">
        <v>20685</v>
      </c>
      <c r="B5499" t="s">
        <v>20686</v>
      </c>
      <c r="C5499" t="s">
        <v>30603</v>
      </c>
      <c r="D5499" t="s">
        <v>30604</v>
      </c>
      <c r="E5499" t="s">
        <v>30605</v>
      </c>
      <c r="F5499" t="s">
        <v>30606</v>
      </c>
      <c r="G5499" t="s">
        <v>30512</v>
      </c>
      <c r="H5499" t="s">
        <v>11440</v>
      </c>
      <c r="J5499" t="s">
        <v>30607</v>
      </c>
      <c r="K5499" t="s">
        <v>302</v>
      </c>
      <c r="L5499" t="s">
        <v>303</v>
      </c>
      <c r="M5499" t="s">
        <v>30608</v>
      </c>
    </row>
    <row r="5500" spans="1:13" x14ac:dyDescent="0.2">
      <c r="A5500" t="s">
        <v>20685</v>
      </c>
      <c r="B5500" t="s">
        <v>20686</v>
      </c>
      <c r="C5500" t="s">
        <v>30609</v>
      </c>
      <c r="D5500" t="s">
        <v>349</v>
      </c>
      <c r="F5500" t="s">
        <v>30610</v>
      </c>
      <c r="G5500" t="s">
        <v>30611</v>
      </c>
      <c r="H5500" t="s">
        <v>30501</v>
      </c>
      <c r="I5500" t="s">
        <v>11440</v>
      </c>
      <c r="J5500" t="s">
        <v>30612</v>
      </c>
      <c r="K5500" t="s">
        <v>30613</v>
      </c>
      <c r="L5500" t="s">
        <v>303</v>
      </c>
      <c r="M5500" t="s">
        <v>422</v>
      </c>
    </row>
    <row r="5501" spans="1:13" x14ac:dyDescent="0.2">
      <c r="A5501" t="s">
        <v>20685</v>
      </c>
      <c r="B5501" t="s">
        <v>20686</v>
      </c>
      <c r="C5501" t="s">
        <v>30614</v>
      </c>
      <c r="D5501" t="s">
        <v>513</v>
      </c>
      <c r="E5501" t="s">
        <v>2638</v>
      </c>
      <c r="F5501" t="s">
        <v>30615</v>
      </c>
      <c r="G5501" t="s">
        <v>30616</v>
      </c>
      <c r="H5501" t="s">
        <v>30617</v>
      </c>
      <c r="I5501" t="s">
        <v>30618</v>
      </c>
      <c r="J5501" t="s">
        <v>30619</v>
      </c>
      <c r="K5501" t="s">
        <v>30620</v>
      </c>
      <c r="L5501" t="s">
        <v>303</v>
      </c>
      <c r="M5501" t="s">
        <v>3201</v>
      </c>
    </row>
    <row r="5502" spans="1:13" x14ac:dyDescent="0.2">
      <c r="A5502" t="s">
        <v>20685</v>
      </c>
      <c r="B5502" t="s">
        <v>20686</v>
      </c>
      <c r="C5502" t="s">
        <v>30621</v>
      </c>
      <c r="D5502" t="s">
        <v>349</v>
      </c>
      <c r="F5502" t="s">
        <v>18084</v>
      </c>
      <c r="G5502" t="s">
        <v>30622</v>
      </c>
      <c r="H5502" t="s">
        <v>11440</v>
      </c>
      <c r="J5502" t="s">
        <v>30623</v>
      </c>
      <c r="K5502" t="s">
        <v>30624</v>
      </c>
      <c r="L5502" t="s">
        <v>303</v>
      </c>
      <c r="M5502" t="s">
        <v>30625</v>
      </c>
    </row>
    <row r="5503" spans="1:13" x14ac:dyDescent="0.2">
      <c r="A5503" t="s">
        <v>20685</v>
      </c>
      <c r="B5503" t="s">
        <v>20686</v>
      </c>
      <c r="C5503" t="s">
        <v>30626</v>
      </c>
      <c r="D5503" t="s">
        <v>30627</v>
      </c>
      <c r="E5503" t="s">
        <v>8457</v>
      </c>
      <c r="F5503" t="s">
        <v>30628</v>
      </c>
      <c r="G5503" t="s">
        <v>30629</v>
      </c>
      <c r="H5503" t="s">
        <v>30630</v>
      </c>
      <c r="I5503" t="s">
        <v>19813</v>
      </c>
      <c r="J5503" t="s">
        <v>30631</v>
      </c>
      <c r="K5503" t="s">
        <v>30632</v>
      </c>
      <c r="L5503" t="s">
        <v>303</v>
      </c>
      <c r="M5503" t="s">
        <v>9248</v>
      </c>
    </row>
    <row r="5504" spans="1:13" x14ac:dyDescent="0.2">
      <c r="A5504" t="s">
        <v>20685</v>
      </c>
      <c r="B5504" t="s">
        <v>20686</v>
      </c>
      <c r="C5504" t="s">
        <v>30633</v>
      </c>
      <c r="D5504" t="s">
        <v>30634</v>
      </c>
      <c r="E5504" t="s">
        <v>30635</v>
      </c>
      <c r="F5504" t="s">
        <v>30636</v>
      </c>
      <c r="G5504" t="s">
        <v>30454</v>
      </c>
      <c r="H5504" t="s">
        <v>11440</v>
      </c>
      <c r="I5504" t="s">
        <v>19813</v>
      </c>
      <c r="J5504" t="s">
        <v>30637</v>
      </c>
      <c r="K5504" t="s">
        <v>30638</v>
      </c>
      <c r="L5504" t="s">
        <v>303</v>
      </c>
      <c r="M5504" t="s">
        <v>5192</v>
      </c>
    </row>
    <row r="5505" spans="1:13" x14ac:dyDescent="0.2">
      <c r="A5505" t="s">
        <v>20685</v>
      </c>
      <c r="B5505" t="s">
        <v>20686</v>
      </c>
      <c r="C5505" t="s">
        <v>30639</v>
      </c>
      <c r="D5505" t="s">
        <v>30640</v>
      </c>
      <c r="E5505" t="s">
        <v>30641</v>
      </c>
      <c r="F5505" t="s">
        <v>30642</v>
      </c>
      <c r="G5505" t="s">
        <v>30643</v>
      </c>
      <c r="H5505" t="s">
        <v>30495</v>
      </c>
      <c r="I5505" t="s">
        <v>11440</v>
      </c>
      <c r="J5505" t="s">
        <v>30644</v>
      </c>
      <c r="K5505" t="s">
        <v>30645</v>
      </c>
      <c r="L5505" t="s">
        <v>303</v>
      </c>
      <c r="M5505" t="s">
        <v>3643</v>
      </c>
    </row>
    <row r="5506" spans="1:13" x14ac:dyDescent="0.2">
      <c r="A5506" t="s">
        <v>20685</v>
      </c>
      <c r="B5506" t="s">
        <v>20686</v>
      </c>
      <c r="C5506" t="s">
        <v>30646</v>
      </c>
      <c r="D5506" t="s">
        <v>30647</v>
      </c>
      <c r="E5506" t="s">
        <v>30648</v>
      </c>
      <c r="F5506" t="s">
        <v>30649</v>
      </c>
      <c r="G5506" t="s">
        <v>30650</v>
      </c>
      <c r="H5506" t="s">
        <v>11440</v>
      </c>
      <c r="J5506" t="s">
        <v>30651</v>
      </c>
      <c r="K5506" t="s">
        <v>30652</v>
      </c>
      <c r="L5506" t="s">
        <v>303</v>
      </c>
      <c r="M5506" t="s">
        <v>30653</v>
      </c>
    </row>
    <row r="5507" spans="1:13" x14ac:dyDescent="0.2">
      <c r="A5507" t="s">
        <v>20685</v>
      </c>
      <c r="B5507" t="s">
        <v>20686</v>
      </c>
      <c r="C5507" t="s">
        <v>30654</v>
      </c>
      <c r="D5507" t="s">
        <v>394</v>
      </c>
      <c r="E5507" t="s">
        <v>3638</v>
      </c>
      <c r="F5507" t="s">
        <v>500</v>
      </c>
      <c r="G5507" t="s">
        <v>30655</v>
      </c>
      <c r="H5507" t="s">
        <v>30656</v>
      </c>
      <c r="I5507" t="s">
        <v>11440</v>
      </c>
      <c r="J5507" t="s">
        <v>30657</v>
      </c>
      <c r="K5507" t="s">
        <v>30658</v>
      </c>
      <c r="L5507" t="s">
        <v>303</v>
      </c>
      <c r="M5507" t="s">
        <v>1538</v>
      </c>
    </row>
    <row r="5508" spans="1:13" x14ac:dyDescent="0.2">
      <c r="A5508" t="s">
        <v>20685</v>
      </c>
      <c r="B5508" t="s">
        <v>20686</v>
      </c>
      <c r="C5508" t="s">
        <v>30659</v>
      </c>
      <c r="D5508" t="s">
        <v>11368</v>
      </c>
      <c r="E5508" t="s">
        <v>30660</v>
      </c>
      <c r="F5508" t="s">
        <v>24932</v>
      </c>
      <c r="G5508" t="s">
        <v>30622</v>
      </c>
      <c r="H5508" t="s">
        <v>11440</v>
      </c>
      <c r="J5508" t="s">
        <v>30661</v>
      </c>
      <c r="K5508" t="s">
        <v>30662</v>
      </c>
      <c r="L5508" t="s">
        <v>303</v>
      </c>
      <c r="M5508" t="s">
        <v>422</v>
      </c>
    </row>
    <row r="5509" spans="1:13" x14ac:dyDescent="0.2">
      <c r="A5509" t="s">
        <v>20685</v>
      </c>
      <c r="B5509" t="s">
        <v>20686</v>
      </c>
      <c r="C5509" t="s">
        <v>30663</v>
      </c>
      <c r="D5509" t="s">
        <v>11368</v>
      </c>
      <c r="E5509" t="s">
        <v>30458</v>
      </c>
      <c r="F5509" t="s">
        <v>17631</v>
      </c>
      <c r="G5509" t="s">
        <v>30664</v>
      </c>
      <c r="H5509" t="s">
        <v>11440</v>
      </c>
      <c r="J5509" t="s">
        <v>30665</v>
      </c>
      <c r="K5509" t="s">
        <v>30666</v>
      </c>
      <c r="L5509" t="s">
        <v>303</v>
      </c>
      <c r="M5509" t="s">
        <v>18985</v>
      </c>
    </row>
    <row r="5510" spans="1:13" x14ac:dyDescent="0.2">
      <c r="A5510" t="s">
        <v>20685</v>
      </c>
      <c r="B5510" t="s">
        <v>20686</v>
      </c>
      <c r="C5510" t="s">
        <v>30667</v>
      </c>
      <c r="D5510" t="s">
        <v>572</v>
      </c>
      <c r="E5510" t="s">
        <v>573</v>
      </c>
      <c r="F5510" t="s">
        <v>30668</v>
      </c>
      <c r="G5510" t="s">
        <v>30669</v>
      </c>
      <c r="H5510" t="s">
        <v>11440</v>
      </c>
      <c r="J5510" t="s">
        <v>30670</v>
      </c>
      <c r="K5510" t="s">
        <v>30671</v>
      </c>
      <c r="L5510" t="s">
        <v>303</v>
      </c>
      <c r="M5510" t="s">
        <v>30474</v>
      </c>
    </row>
    <row r="5511" spans="1:13" x14ac:dyDescent="0.2">
      <c r="A5511" t="s">
        <v>20685</v>
      </c>
      <c r="B5511" t="s">
        <v>20686</v>
      </c>
      <c r="C5511" t="s">
        <v>30672</v>
      </c>
      <c r="D5511" t="s">
        <v>11368</v>
      </c>
      <c r="E5511" t="s">
        <v>30458</v>
      </c>
      <c r="F5511" t="s">
        <v>30673</v>
      </c>
      <c r="G5511" t="s">
        <v>30674</v>
      </c>
      <c r="H5511" t="s">
        <v>29810</v>
      </c>
      <c r="I5511" t="s">
        <v>11440</v>
      </c>
      <c r="J5511" t="s">
        <v>30675</v>
      </c>
      <c r="K5511" t="s">
        <v>30676</v>
      </c>
      <c r="L5511" t="s">
        <v>303</v>
      </c>
      <c r="M5511" t="s">
        <v>422</v>
      </c>
    </row>
    <row r="5512" spans="1:13" x14ac:dyDescent="0.2">
      <c r="A5512" t="s">
        <v>20685</v>
      </c>
      <c r="B5512" t="s">
        <v>20686</v>
      </c>
      <c r="C5512" t="s">
        <v>30677</v>
      </c>
      <c r="D5512" t="s">
        <v>4981</v>
      </c>
      <c r="E5512" t="s">
        <v>30678</v>
      </c>
      <c r="F5512" t="s">
        <v>8628</v>
      </c>
      <c r="G5512" t="s">
        <v>30679</v>
      </c>
      <c r="H5512" t="s">
        <v>11440</v>
      </c>
      <c r="J5512" t="s">
        <v>30680</v>
      </c>
      <c r="K5512" t="s">
        <v>30681</v>
      </c>
      <c r="L5512" t="s">
        <v>303</v>
      </c>
      <c r="M5512" t="s">
        <v>11759</v>
      </c>
    </row>
    <row r="5513" spans="1:13" x14ac:dyDescent="0.2">
      <c r="A5513" t="s">
        <v>20685</v>
      </c>
      <c r="B5513" t="s">
        <v>20686</v>
      </c>
      <c r="C5513" t="s">
        <v>30682</v>
      </c>
      <c r="D5513" t="s">
        <v>20822</v>
      </c>
      <c r="F5513" t="s">
        <v>30683</v>
      </c>
      <c r="H5513" t="s">
        <v>11381</v>
      </c>
      <c r="J5513" t="s">
        <v>30684</v>
      </c>
      <c r="K5513" t="s">
        <v>30685</v>
      </c>
      <c r="L5513" t="s">
        <v>120</v>
      </c>
      <c r="M5513" t="s">
        <v>23652</v>
      </c>
    </row>
    <row r="5514" spans="1:13" x14ac:dyDescent="0.2">
      <c r="A5514" t="s">
        <v>20685</v>
      </c>
      <c r="B5514" t="s">
        <v>20686</v>
      </c>
      <c r="C5514" t="s">
        <v>30686</v>
      </c>
      <c r="D5514" t="s">
        <v>349</v>
      </c>
      <c r="F5514" t="s">
        <v>30687</v>
      </c>
      <c r="G5514" t="s">
        <v>30656</v>
      </c>
      <c r="H5514" t="s">
        <v>11440</v>
      </c>
      <c r="J5514" t="s">
        <v>30688</v>
      </c>
      <c r="K5514" t="s">
        <v>30689</v>
      </c>
      <c r="L5514" t="s">
        <v>303</v>
      </c>
      <c r="M5514" t="s">
        <v>2718</v>
      </c>
    </row>
    <row r="5515" spans="1:13" x14ac:dyDescent="0.2">
      <c r="A5515" t="s">
        <v>20685</v>
      </c>
      <c r="B5515" t="s">
        <v>20686</v>
      </c>
      <c r="C5515" t="s">
        <v>30690</v>
      </c>
      <c r="D5515" t="s">
        <v>30691</v>
      </c>
      <c r="E5515" t="s">
        <v>8457</v>
      </c>
      <c r="F5515" t="s">
        <v>30692</v>
      </c>
      <c r="G5515" t="s">
        <v>30693</v>
      </c>
      <c r="H5515" t="s">
        <v>11440</v>
      </c>
      <c r="J5515" t="s">
        <v>30694</v>
      </c>
      <c r="K5515" t="s">
        <v>302</v>
      </c>
      <c r="L5515" t="s">
        <v>303</v>
      </c>
      <c r="M5515" t="s">
        <v>18019</v>
      </c>
    </row>
    <row r="5516" spans="1:13" x14ac:dyDescent="0.2">
      <c r="A5516" t="s">
        <v>20685</v>
      </c>
      <c r="B5516" t="s">
        <v>20686</v>
      </c>
      <c r="C5516" t="s">
        <v>30695</v>
      </c>
      <c r="D5516" t="s">
        <v>30696</v>
      </c>
      <c r="E5516" t="s">
        <v>30458</v>
      </c>
      <c r="F5516" t="s">
        <v>30697</v>
      </c>
      <c r="G5516" t="s">
        <v>30698</v>
      </c>
      <c r="H5516" t="s">
        <v>11440</v>
      </c>
      <c r="J5516" t="s">
        <v>30699</v>
      </c>
      <c r="K5516" t="s">
        <v>30700</v>
      </c>
      <c r="L5516" t="s">
        <v>303</v>
      </c>
      <c r="M5516" t="s">
        <v>30701</v>
      </c>
    </row>
    <row r="5517" spans="1:13" x14ac:dyDescent="0.2">
      <c r="A5517" t="s">
        <v>20685</v>
      </c>
      <c r="B5517" t="s">
        <v>20686</v>
      </c>
      <c r="C5517" t="s">
        <v>30702</v>
      </c>
      <c r="D5517" t="s">
        <v>349</v>
      </c>
      <c r="F5517" t="s">
        <v>30703</v>
      </c>
      <c r="G5517" t="s">
        <v>30704</v>
      </c>
      <c r="H5517" t="s">
        <v>30618</v>
      </c>
      <c r="J5517" t="s">
        <v>30705</v>
      </c>
      <c r="K5517" t="s">
        <v>30706</v>
      </c>
      <c r="L5517" t="s">
        <v>303</v>
      </c>
      <c r="M5517" t="s">
        <v>422</v>
      </c>
    </row>
    <row r="5518" spans="1:13" x14ac:dyDescent="0.2">
      <c r="A5518" t="s">
        <v>20685</v>
      </c>
      <c r="B5518" t="s">
        <v>20686</v>
      </c>
      <c r="C5518" t="s">
        <v>30707</v>
      </c>
      <c r="D5518" t="s">
        <v>30708</v>
      </c>
      <c r="E5518" t="s">
        <v>30489</v>
      </c>
      <c r="F5518" t="s">
        <v>30489</v>
      </c>
      <c r="G5518" t="s">
        <v>30709</v>
      </c>
      <c r="H5518" t="s">
        <v>11440</v>
      </c>
      <c r="J5518" t="s">
        <v>30710</v>
      </c>
      <c r="K5518" t="s">
        <v>30711</v>
      </c>
      <c r="L5518" t="s">
        <v>303</v>
      </c>
      <c r="M5518" t="s">
        <v>20333</v>
      </c>
    </row>
    <row r="5519" spans="1:13" x14ac:dyDescent="0.2">
      <c r="A5519" t="s">
        <v>20685</v>
      </c>
      <c r="B5519" t="s">
        <v>20686</v>
      </c>
      <c r="C5519" t="s">
        <v>30712</v>
      </c>
      <c r="D5519" t="s">
        <v>30538</v>
      </c>
      <c r="E5519" t="s">
        <v>29144</v>
      </c>
      <c r="F5519" t="s">
        <v>30713</v>
      </c>
      <c r="G5519" t="s">
        <v>30501</v>
      </c>
      <c r="H5519" t="s">
        <v>11440</v>
      </c>
      <c r="J5519" t="s">
        <v>30714</v>
      </c>
      <c r="K5519" t="s">
        <v>30715</v>
      </c>
      <c r="L5519" t="s">
        <v>303</v>
      </c>
      <c r="M5519" t="s">
        <v>886</v>
      </c>
    </row>
    <row r="5520" spans="1:13" x14ac:dyDescent="0.2">
      <c r="A5520" t="s">
        <v>20685</v>
      </c>
      <c r="B5520" t="s">
        <v>20686</v>
      </c>
      <c r="C5520" t="s">
        <v>30716</v>
      </c>
      <c r="D5520" t="s">
        <v>349</v>
      </c>
      <c r="F5520" t="s">
        <v>30717</v>
      </c>
      <c r="G5520" t="s">
        <v>30718</v>
      </c>
      <c r="H5520" t="s">
        <v>12587</v>
      </c>
      <c r="J5520" t="s">
        <v>30719</v>
      </c>
      <c r="K5520" t="s">
        <v>302</v>
      </c>
      <c r="L5520" t="s">
        <v>303</v>
      </c>
      <c r="M5520" t="s">
        <v>422</v>
      </c>
    </row>
    <row r="5521" spans="1:13" x14ac:dyDescent="0.2">
      <c r="A5521" t="s">
        <v>20685</v>
      </c>
      <c r="B5521" t="s">
        <v>20686</v>
      </c>
      <c r="C5521" t="s">
        <v>30720</v>
      </c>
      <c r="D5521" t="s">
        <v>844</v>
      </c>
      <c r="F5521" t="s">
        <v>30721</v>
      </c>
      <c r="G5521" t="s">
        <v>30722</v>
      </c>
      <c r="H5521" t="s">
        <v>12587</v>
      </c>
      <c r="J5521" t="s">
        <v>30723</v>
      </c>
      <c r="K5521" t="s">
        <v>30724</v>
      </c>
      <c r="L5521" t="s">
        <v>303</v>
      </c>
      <c r="M5521" t="s">
        <v>1077</v>
      </c>
    </row>
    <row r="5522" spans="1:13" x14ac:dyDescent="0.2">
      <c r="A5522" t="s">
        <v>20685</v>
      </c>
      <c r="B5522" t="s">
        <v>20686</v>
      </c>
      <c r="C5522" t="s">
        <v>30725</v>
      </c>
      <c r="D5522" t="s">
        <v>30726</v>
      </c>
      <c r="F5522" t="s">
        <v>30727</v>
      </c>
      <c r="G5522" t="s">
        <v>30728</v>
      </c>
      <c r="H5522" t="s">
        <v>12587</v>
      </c>
      <c r="J5522" t="s">
        <v>30729</v>
      </c>
      <c r="K5522" t="s">
        <v>30730</v>
      </c>
      <c r="L5522" t="s">
        <v>303</v>
      </c>
      <c r="M5522" t="s">
        <v>7030</v>
      </c>
    </row>
    <row r="5523" spans="1:13" x14ac:dyDescent="0.2">
      <c r="A5523" t="s">
        <v>20685</v>
      </c>
      <c r="B5523" t="s">
        <v>20686</v>
      </c>
      <c r="C5523" t="s">
        <v>30731</v>
      </c>
      <c r="D5523" t="s">
        <v>30732</v>
      </c>
      <c r="E5523" t="s">
        <v>296</v>
      </c>
      <c r="F5523" t="s">
        <v>30733</v>
      </c>
      <c r="G5523" t="s">
        <v>30734</v>
      </c>
      <c r="H5523" t="s">
        <v>12587</v>
      </c>
      <c r="J5523" t="s">
        <v>30735</v>
      </c>
      <c r="K5523" t="s">
        <v>30736</v>
      </c>
      <c r="L5523" t="s">
        <v>303</v>
      </c>
      <c r="M5523" t="s">
        <v>11559</v>
      </c>
    </row>
    <row r="5524" spans="1:13" x14ac:dyDescent="0.2">
      <c r="A5524" t="s">
        <v>20685</v>
      </c>
      <c r="B5524" t="s">
        <v>20686</v>
      </c>
      <c r="C5524" t="s">
        <v>30737</v>
      </c>
      <c r="D5524" t="s">
        <v>844</v>
      </c>
      <c r="E5524" t="s">
        <v>296</v>
      </c>
      <c r="F5524" t="s">
        <v>30738</v>
      </c>
      <c r="H5524" t="s">
        <v>22986</v>
      </c>
      <c r="I5524" t="s">
        <v>23784</v>
      </c>
      <c r="J5524" t="s">
        <v>30739</v>
      </c>
      <c r="K5524" t="s">
        <v>30740</v>
      </c>
      <c r="L5524" t="s">
        <v>303</v>
      </c>
      <c r="M5524" t="s">
        <v>11648</v>
      </c>
    </row>
    <row r="5525" spans="1:13" x14ac:dyDescent="0.2">
      <c r="A5525" t="s">
        <v>20685</v>
      </c>
      <c r="B5525" t="s">
        <v>20686</v>
      </c>
      <c r="C5525" t="s">
        <v>30741</v>
      </c>
      <c r="D5525" t="s">
        <v>30742</v>
      </c>
      <c r="E5525" t="s">
        <v>30743</v>
      </c>
      <c r="F5525" t="s">
        <v>30744</v>
      </c>
      <c r="G5525" t="s">
        <v>30745</v>
      </c>
      <c r="H5525" t="s">
        <v>12587</v>
      </c>
      <c r="J5525" t="s">
        <v>30746</v>
      </c>
      <c r="K5525" t="s">
        <v>30747</v>
      </c>
      <c r="L5525" t="s">
        <v>303</v>
      </c>
      <c r="M5525" t="s">
        <v>16970</v>
      </c>
    </row>
    <row r="5526" spans="1:13" x14ac:dyDescent="0.2">
      <c r="A5526" t="s">
        <v>20685</v>
      </c>
      <c r="B5526" t="s">
        <v>20686</v>
      </c>
      <c r="C5526" t="s">
        <v>30748</v>
      </c>
      <c r="D5526" t="s">
        <v>30749</v>
      </c>
      <c r="E5526" t="s">
        <v>30750</v>
      </c>
      <c r="F5526" t="s">
        <v>30751</v>
      </c>
      <c r="H5526" t="s">
        <v>30752</v>
      </c>
      <c r="I5526" t="s">
        <v>12927</v>
      </c>
      <c r="J5526" t="s">
        <v>30753</v>
      </c>
      <c r="K5526" t="s">
        <v>30754</v>
      </c>
      <c r="L5526" t="s">
        <v>303</v>
      </c>
      <c r="M5526" t="s">
        <v>7941</v>
      </c>
    </row>
    <row r="5527" spans="1:13" x14ac:dyDescent="0.2">
      <c r="A5527" t="s">
        <v>20685</v>
      </c>
      <c r="B5527" t="s">
        <v>20686</v>
      </c>
      <c r="C5527" t="s">
        <v>30755</v>
      </c>
      <c r="D5527" t="s">
        <v>30334</v>
      </c>
      <c r="E5527" t="s">
        <v>30756</v>
      </c>
      <c r="F5527" t="s">
        <v>30757</v>
      </c>
      <c r="H5527" t="s">
        <v>30758</v>
      </c>
      <c r="I5527" t="s">
        <v>12927</v>
      </c>
      <c r="J5527" t="s">
        <v>30759</v>
      </c>
      <c r="K5527" t="s">
        <v>30760</v>
      </c>
      <c r="L5527" t="s">
        <v>303</v>
      </c>
      <c r="M5527" t="s">
        <v>6621</v>
      </c>
    </row>
    <row r="5528" spans="1:13" x14ac:dyDescent="0.2">
      <c r="A5528" t="s">
        <v>20685</v>
      </c>
      <c r="B5528" t="s">
        <v>20686</v>
      </c>
      <c r="C5528" t="s">
        <v>30761</v>
      </c>
      <c r="D5528" t="s">
        <v>30762</v>
      </c>
      <c r="E5528" t="s">
        <v>30763</v>
      </c>
      <c r="F5528" t="s">
        <v>30764</v>
      </c>
      <c r="H5528" t="s">
        <v>30765</v>
      </c>
      <c r="I5528" t="s">
        <v>12927</v>
      </c>
      <c r="J5528" t="s">
        <v>30766</v>
      </c>
      <c r="K5528" t="s">
        <v>30767</v>
      </c>
      <c r="L5528" t="s">
        <v>303</v>
      </c>
      <c r="M5528" t="s">
        <v>422</v>
      </c>
    </row>
    <row r="5529" spans="1:13" x14ac:dyDescent="0.2">
      <c r="A5529" t="s">
        <v>20685</v>
      </c>
      <c r="B5529" t="s">
        <v>20686</v>
      </c>
      <c r="C5529" t="s">
        <v>30768</v>
      </c>
      <c r="D5529" t="s">
        <v>30769</v>
      </c>
      <c r="E5529" t="s">
        <v>30770</v>
      </c>
      <c r="F5529" t="s">
        <v>30771</v>
      </c>
      <c r="H5529" t="s">
        <v>12587</v>
      </c>
      <c r="J5529" t="s">
        <v>30772</v>
      </c>
      <c r="K5529" t="s">
        <v>302</v>
      </c>
      <c r="L5529" t="s">
        <v>303</v>
      </c>
      <c r="M5529" t="s">
        <v>5139</v>
      </c>
    </row>
    <row r="5530" spans="1:13" x14ac:dyDescent="0.2">
      <c r="A5530" t="s">
        <v>20685</v>
      </c>
      <c r="B5530" t="s">
        <v>20686</v>
      </c>
      <c r="C5530" t="s">
        <v>30773</v>
      </c>
      <c r="D5530" t="s">
        <v>572</v>
      </c>
      <c r="E5530" t="s">
        <v>573</v>
      </c>
      <c r="F5530" t="s">
        <v>30774</v>
      </c>
      <c r="G5530" t="s">
        <v>12926</v>
      </c>
      <c r="H5530" t="s">
        <v>12927</v>
      </c>
      <c r="J5530" t="s">
        <v>30775</v>
      </c>
      <c r="K5530" t="s">
        <v>30776</v>
      </c>
      <c r="L5530" t="s">
        <v>303</v>
      </c>
      <c r="M5530" t="s">
        <v>1908</v>
      </c>
    </row>
    <row r="5531" spans="1:13" x14ac:dyDescent="0.2">
      <c r="A5531" t="s">
        <v>20685</v>
      </c>
      <c r="B5531" t="s">
        <v>20686</v>
      </c>
      <c r="C5531" t="s">
        <v>30777</v>
      </c>
      <c r="D5531" t="s">
        <v>30778</v>
      </c>
      <c r="F5531" t="s">
        <v>30779</v>
      </c>
      <c r="H5531" t="s">
        <v>30780</v>
      </c>
      <c r="I5531" t="s">
        <v>12927</v>
      </c>
      <c r="J5531" t="s">
        <v>30781</v>
      </c>
      <c r="K5531" t="s">
        <v>30782</v>
      </c>
      <c r="L5531" t="s">
        <v>303</v>
      </c>
      <c r="M5531" t="s">
        <v>4173</v>
      </c>
    </row>
    <row r="5532" spans="1:13" x14ac:dyDescent="0.2">
      <c r="A5532" t="s">
        <v>20685</v>
      </c>
      <c r="B5532" t="s">
        <v>20686</v>
      </c>
      <c r="C5532" t="s">
        <v>30783</v>
      </c>
      <c r="D5532" t="s">
        <v>30784</v>
      </c>
      <c r="E5532" t="s">
        <v>30785</v>
      </c>
      <c r="F5532" t="s">
        <v>30786</v>
      </c>
      <c r="H5532" t="s">
        <v>12587</v>
      </c>
      <c r="J5532" t="s">
        <v>30787</v>
      </c>
      <c r="K5532" t="s">
        <v>30788</v>
      </c>
      <c r="L5532" t="s">
        <v>303</v>
      </c>
      <c r="M5532" t="s">
        <v>30789</v>
      </c>
    </row>
    <row r="5533" spans="1:13" x14ac:dyDescent="0.2">
      <c r="A5533" t="s">
        <v>20685</v>
      </c>
      <c r="B5533" t="s">
        <v>20686</v>
      </c>
      <c r="C5533" t="s">
        <v>30790</v>
      </c>
      <c r="D5533" t="s">
        <v>30791</v>
      </c>
      <c r="E5533" t="s">
        <v>30792</v>
      </c>
      <c r="F5533" t="s">
        <v>11387</v>
      </c>
      <c r="G5533" t="s">
        <v>14257</v>
      </c>
      <c r="H5533" t="s">
        <v>12587</v>
      </c>
      <c r="J5533" t="s">
        <v>30793</v>
      </c>
      <c r="K5533" t="s">
        <v>30794</v>
      </c>
      <c r="L5533" t="s">
        <v>303</v>
      </c>
      <c r="M5533" t="s">
        <v>21394</v>
      </c>
    </row>
    <row r="5534" spans="1:13" x14ac:dyDescent="0.2">
      <c r="A5534" t="s">
        <v>20685</v>
      </c>
      <c r="B5534" t="s">
        <v>20686</v>
      </c>
      <c r="C5534" t="s">
        <v>30795</v>
      </c>
      <c r="D5534" t="s">
        <v>30796</v>
      </c>
      <c r="F5534" t="s">
        <v>30797</v>
      </c>
      <c r="H5534" t="s">
        <v>12587</v>
      </c>
      <c r="J5534" t="s">
        <v>30798</v>
      </c>
      <c r="K5534" t="s">
        <v>302</v>
      </c>
      <c r="L5534" t="s">
        <v>303</v>
      </c>
      <c r="M5534" t="s">
        <v>422</v>
      </c>
    </row>
    <row r="5535" spans="1:13" x14ac:dyDescent="0.2">
      <c r="A5535" t="s">
        <v>20685</v>
      </c>
      <c r="B5535" t="s">
        <v>20686</v>
      </c>
      <c r="C5535" t="s">
        <v>30799</v>
      </c>
      <c r="D5535" t="s">
        <v>366</v>
      </c>
      <c r="E5535" t="s">
        <v>1215</v>
      </c>
      <c r="F5535" t="s">
        <v>30800</v>
      </c>
      <c r="G5535" t="s">
        <v>30801</v>
      </c>
      <c r="H5535" t="s">
        <v>12587</v>
      </c>
      <c r="J5535" t="s">
        <v>30802</v>
      </c>
      <c r="K5535" t="s">
        <v>30803</v>
      </c>
      <c r="L5535" t="s">
        <v>303</v>
      </c>
      <c r="M5535" t="s">
        <v>8293</v>
      </c>
    </row>
    <row r="5536" spans="1:13" x14ac:dyDescent="0.2">
      <c r="A5536" t="s">
        <v>20685</v>
      </c>
      <c r="B5536" t="s">
        <v>20686</v>
      </c>
      <c r="C5536" t="s">
        <v>30804</v>
      </c>
      <c r="D5536" t="s">
        <v>30805</v>
      </c>
      <c r="E5536" t="s">
        <v>30806</v>
      </c>
      <c r="F5536" t="s">
        <v>30807</v>
      </c>
      <c r="G5536" t="s">
        <v>12787</v>
      </c>
      <c r="H5536" t="s">
        <v>12566</v>
      </c>
      <c r="J5536" t="s">
        <v>30808</v>
      </c>
      <c r="K5536" t="s">
        <v>30809</v>
      </c>
      <c r="L5536" t="s">
        <v>303</v>
      </c>
      <c r="M5536" t="s">
        <v>30810</v>
      </c>
    </row>
    <row r="5537" spans="1:13" x14ac:dyDescent="0.2">
      <c r="A5537" t="s">
        <v>20685</v>
      </c>
      <c r="B5537" t="s">
        <v>20686</v>
      </c>
      <c r="C5537" t="s">
        <v>30811</v>
      </c>
      <c r="D5537" t="s">
        <v>30812</v>
      </c>
      <c r="E5537" t="s">
        <v>30813</v>
      </c>
      <c r="F5537" t="s">
        <v>30814</v>
      </c>
      <c r="H5537" t="s">
        <v>12926</v>
      </c>
      <c r="I5537" t="s">
        <v>12927</v>
      </c>
      <c r="J5537" t="s">
        <v>30815</v>
      </c>
      <c r="K5537" t="s">
        <v>30816</v>
      </c>
      <c r="L5537" t="s">
        <v>303</v>
      </c>
      <c r="M5537" t="s">
        <v>30817</v>
      </c>
    </row>
    <row r="5538" spans="1:13" x14ac:dyDescent="0.2">
      <c r="A5538" t="s">
        <v>20685</v>
      </c>
      <c r="B5538" t="s">
        <v>20686</v>
      </c>
      <c r="C5538" t="s">
        <v>30818</v>
      </c>
      <c r="D5538" t="s">
        <v>30819</v>
      </c>
      <c r="E5538" t="s">
        <v>12336</v>
      </c>
      <c r="F5538" t="s">
        <v>14978</v>
      </c>
      <c r="G5538" t="s">
        <v>30820</v>
      </c>
      <c r="H5538" t="s">
        <v>12587</v>
      </c>
      <c r="J5538" t="s">
        <v>30821</v>
      </c>
      <c r="K5538" t="s">
        <v>30822</v>
      </c>
      <c r="L5538" t="s">
        <v>303</v>
      </c>
      <c r="M5538" t="s">
        <v>30005</v>
      </c>
    </row>
    <row r="5539" spans="1:13" x14ac:dyDescent="0.2">
      <c r="A5539" t="s">
        <v>20685</v>
      </c>
      <c r="B5539" t="s">
        <v>20686</v>
      </c>
      <c r="C5539" t="s">
        <v>30823</v>
      </c>
      <c r="D5539" t="s">
        <v>394</v>
      </c>
      <c r="E5539" t="s">
        <v>499</v>
      </c>
      <c r="F5539" t="s">
        <v>30824</v>
      </c>
      <c r="G5539" t="s">
        <v>30825</v>
      </c>
      <c r="H5539" t="s">
        <v>12587</v>
      </c>
      <c r="J5539" t="s">
        <v>30826</v>
      </c>
      <c r="K5539" t="s">
        <v>30827</v>
      </c>
      <c r="L5539" t="s">
        <v>303</v>
      </c>
      <c r="M5539" t="s">
        <v>30828</v>
      </c>
    </row>
    <row r="5540" spans="1:13" x14ac:dyDescent="0.2">
      <c r="A5540" t="s">
        <v>20685</v>
      </c>
      <c r="B5540" t="s">
        <v>20686</v>
      </c>
      <c r="C5540" t="s">
        <v>30829</v>
      </c>
      <c r="D5540" t="s">
        <v>30830</v>
      </c>
      <c r="E5540" t="s">
        <v>30831</v>
      </c>
      <c r="F5540" t="s">
        <v>30832</v>
      </c>
      <c r="G5540" t="s">
        <v>12587</v>
      </c>
      <c r="J5540" t="s">
        <v>30833</v>
      </c>
      <c r="K5540" t="s">
        <v>302</v>
      </c>
      <c r="L5540" t="s">
        <v>303</v>
      </c>
      <c r="M5540" t="s">
        <v>2966</v>
      </c>
    </row>
    <row r="5541" spans="1:13" x14ac:dyDescent="0.2">
      <c r="A5541" t="s">
        <v>20685</v>
      </c>
      <c r="B5541" t="s">
        <v>20686</v>
      </c>
      <c r="C5541" t="s">
        <v>30834</v>
      </c>
      <c r="D5541" t="s">
        <v>564</v>
      </c>
      <c r="E5541" t="s">
        <v>296</v>
      </c>
      <c r="F5541" t="s">
        <v>30835</v>
      </c>
      <c r="G5541" t="s">
        <v>30836</v>
      </c>
      <c r="H5541" t="s">
        <v>12587</v>
      </c>
      <c r="J5541" t="s">
        <v>30837</v>
      </c>
      <c r="K5541" t="s">
        <v>30838</v>
      </c>
      <c r="L5541" t="s">
        <v>303</v>
      </c>
      <c r="M5541" t="s">
        <v>11648</v>
      </c>
    </row>
    <row r="5542" spans="1:13" x14ac:dyDescent="0.2">
      <c r="A5542" t="s">
        <v>20685</v>
      </c>
      <c r="B5542" t="s">
        <v>20686</v>
      </c>
      <c r="C5542" t="s">
        <v>30839</v>
      </c>
      <c r="D5542" t="s">
        <v>30840</v>
      </c>
      <c r="E5542" t="s">
        <v>30841</v>
      </c>
      <c r="F5542" t="s">
        <v>30842</v>
      </c>
      <c r="H5542" t="s">
        <v>12587</v>
      </c>
      <c r="J5542" t="s">
        <v>30843</v>
      </c>
      <c r="K5542" t="s">
        <v>30844</v>
      </c>
      <c r="L5542" t="s">
        <v>303</v>
      </c>
      <c r="M5542" t="s">
        <v>1486</v>
      </c>
    </row>
    <row r="5543" spans="1:13" x14ac:dyDescent="0.2">
      <c r="A5543" t="s">
        <v>20685</v>
      </c>
      <c r="B5543" t="s">
        <v>20686</v>
      </c>
      <c r="C5543" t="s">
        <v>30845</v>
      </c>
      <c r="D5543" t="s">
        <v>30846</v>
      </c>
      <c r="E5543" t="s">
        <v>30847</v>
      </c>
      <c r="F5543" t="s">
        <v>30848</v>
      </c>
      <c r="H5543" t="s">
        <v>12587</v>
      </c>
      <c r="J5543" t="s">
        <v>30849</v>
      </c>
      <c r="K5543" t="s">
        <v>302</v>
      </c>
      <c r="L5543" t="s">
        <v>303</v>
      </c>
      <c r="M5543" t="s">
        <v>422</v>
      </c>
    </row>
    <row r="5544" spans="1:13" x14ac:dyDescent="0.2">
      <c r="A5544" t="s">
        <v>20685</v>
      </c>
      <c r="B5544" t="s">
        <v>20686</v>
      </c>
      <c r="C5544" t="s">
        <v>30850</v>
      </c>
      <c r="D5544" t="s">
        <v>30476</v>
      </c>
      <c r="E5544" t="s">
        <v>30851</v>
      </c>
      <c r="F5544" t="s">
        <v>6618</v>
      </c>
      <c r="H5544" t="s">
        <v>30852</v>
      </c>
      <c r="I5544" t="s">
        <v>12927</v>
      </c>
      <c r="J5544" t="s">
        <v>30853</v>
      </c>
      <c r="K5544" t="s">
        <v>30854</v>
      </c>
      <c r="L5544" t="s">
        <v>303</v>
      </c>
      <c r="M5544" t="s">
        <v>8029</v>
      </c>
    </row>
    <row r="5545" spans="1:13" x14ac:dyDescent="0.2">
      <c r="A5545" t="s">
        <v>20685</v>
      </c>
      <c r="B5545" t="s">
        <v>20686</v>
      </c>
      <c r="C5545" t="s">
        <v>30855</v>
      </c>
      <c r="D5545" t="s">
        <v>30856</v>
      </c>
      <c r="E5545" t="s">
        <v>30857</v>
      </c>
      <c r="F5545" t="s">
        <v>30858</v>
      </c>
      <c r="G5545" t="s">
        <v>30859</v>
      </c>
      <c r="H5545" t="s">
        <v>12587</v>
      </c>
      <c r="J5545" t="s">
        <v>30860</v>
      </c>
      <c r="K5545" t="s">
        <v>30861</v>
      </c>
      <c r="L5545" t="s">
        <v>303</v>
      </c>
      <c r="M5545" t="s">
        <v>4862</v>
      </c>
    </row>
    <row r="5546" spans="1:13" x14ac:dyDescent="0.2">
      <c r="A5546" t="s">
        <v>20685</v>
      </c>
      <c r="B5546" t="s">
        <v>20686</v>
      </c>
      <c r="C5546" t="s">
        <v>30862</v>
      </c>
      <c r="D5546" t="s">
        <v>30863</v>
      </c>
      <c r="E5546" t="s">
        <v>30864</v>
      </c>
      <c r="F5546" t="s">
        <v>30865</v>
      </c>
      <c r="H5546" t="s">
        <v>12587</v>
      </c>
      <c r="J5546" t="s">
        <v>30866</v>
      </c>
      <c r="K5546" t="s">
        <v>30867</v>
      </c>
      <c r="L5546" t="s">
        <v>303</v>
      </c>
      <c r="M5546" t="s">
        <v>28251</v>
      </c>
    </row>
    <row r="5547" spans="1:13" x14ac:dyDescent="0.2">
      <c r="A5547" t="s">
        <v>20685</v>
      </c>
      <c r="B5547" t="s">
        <v>20686</v>
      </c>
      <c r="C5547" t="s">
        <v>30868</v>
      </c>
      <c r="D5547" t="s">
        <v>30869</v>
      </c>
      <c r="E5547" t="s">
        <v>30870</v>
      </c>
      <c r="F5547" t="s">
        <v>30871</v>
      </c>
      <c r="G5547" t="s">
        <v>12587</v>
      </c>
      <c r="J5547" t="s">
        <v>30872</v>
      </c>
      <c r="K5547" t="s">
        <v>30873</v>
      </c>
      <c r="L5547" t="s">
        <v>303</v>
      </c>
      <c r="M5547" t="s">
        <v>422</v>
      </c>
    </row>
    <row r="5548" spans="1:13" x14ac:dyDescent="0.2">
      <c r="A5548" t="s">
        <v>20685</v>
      </c>
      <c r="B5548" t="s">
        <v>20686</v>
      </c>
      <c r="C5548" t="s">
        <v>30874</v>
      </c>
      <c r="D5548" t="s">
        <v>492</v>
      </c>
      <c r="E5548" t="s">
        <v>493</v>
      </c>
      <c r="F5548" t="s">
        <v>30875</v>
      </c>
      <c r="G5548" t="s">
        <v>30876</v>
      </c>
      <c r="H5548" t="s">
        <v>12926</v>
      </c>
      <c r="I5548" t="s">
        <v>12927</v>
      </c>
      <c r="J5548" t="s">
        <v>30877</v>
      </c>
      <c r="K5548" t="s">
        <v>30878</v>
      </c>
      <c r="L5548" t="s">
        <v>303</v>
      </c>
      <c r="M5548" t="s">
        <v>16794</v>
      </c>
    </row>
    <row r="5549" spans="1:13" x14ac:dyDescent="0.2">
      <c r="A5549" t="s">
        <v>20685</v>
      </c>
      <c r="B5549" t="s">
        <v>20686</v>
      </c>
      <c r="C5549" t="s">
        <v>30879</v>
      </c>
      <c r="D5549" t="s">
        <v>572</v>
      </c>
      <c r="E5549" t="s">
        <v>573</v>
      </c>
      <c r="F5549" t="s">
        <v>30880</v>
      </c>
      <c r="G5549" t="s">
        <v>12926</v>
      </c>
      <c r="H5549" t="s">
        <v>12927</v>
      </c>
      <c r="J5549" t="s">
        <v>30881</v>
      </c>
      <c r="K5549" t="s">
        <v>30882</v>
      </c>
      <c r="L5549" t="s">
        <v>303</v>
      </c>
      <c r="M5549" t="s">
        <v>2647</v>
      </c>
    </row>
    <row r="5550" spans="1:13" x14ac:dyDescent="0.2">
      <c r="A5550" t="s">
        <v>20685</v>
      </c>
      <c r="B5550" t="s">
        <v>20686</v>
      </c>
      <c r="C5550" t="s">
        <v>30883</v>
      </c>
      <c r="D5550" t="s">
        <v>30778</v>
      </c>
      <c r="F5550" t="s">
        <v>30884</v>
      </c>
      <c r="G5550" t="s">
        <v>30885</v>
      </c>
      <c r="H5550" t="s">
        <v>12587</v>
      </c>
      <c r="J5550" t="s">
        <v>30886</v>
      </c>
      <c r="K5550" t="s">
        <v>30887</v>
      </c>
      <c r="L5550" t="s">
        <v>303</v>
      </c>
      <c r="M5550" t="s">
        <v>422</v>
      </c>
    </row>
    <row r="5551" spans="1:13" x14ac:dyDescent="0.2">
      <c r="A5551" t="s">
        <v>20685</v>
      </c>
      <c r="B5551" t="s">
        <v>20686</v>
      </c>
      <c r="C5551" t="s">
        <v>30888</v>
      </c>
      <c r="D5551" t="s">
        <v>572</v>
      </c>
      <c r="E5551" t="s">
        <v>573</v>
      </c>
      <c r="F5551" t="s">
        <v>30889</v>
      </c>
      <c r="G5551" t="s">
        <v>30890</v>
      </c>
      <c r="H5551" t="s">
        <v>30891</v>
      </c>
      <c r="I5551" t="s">
        <v>5034</v>
      </c>
      <c r="J5551" t="s">
        <v>30892</v>
      </c>
      <c r="K5551" t="s">
        <v>30893</v>
      </c>
      <c r="L5551" t="s">
        <v>303</v>
      </c>
      <c r="M5551" t="s">
        <v>15363</v>
      </c>
    </row>
    <row r="5552" spans="1:13" x14ac:dyDescent="0.2">
      <c r="A5552" t="s">
        <v>20685</v>
      </c>
      <c r="B5552" t="s">
        <v>20686</v>
      </c>
      <c r="C5552" t="s">
        <v>30894</v>
      </c>
      <c r="D5552" t="s">
        <v>30895</v>
      </c>
      <c r="E5552" t="s">
        <v>30896</v>
      </c>
      <c r="F5552" t="s">
        <v>30897</v>
      </c>
      <c r="H5552" t="s">
        <v>30898</v>
      </c>
      <c r="I5552" t="s">
        <v>30899</v>
      </c>
      <c r="J5552" t="s">
        <v>30900</v>
      </c>
      <c r="K5552" t="s">
        <v>30901</v>
      </c>
      <c r="L5552" t="s">
        <v>303</v>
      </c>
      <c r="M5552" t="s">
        <v>30902</v>
      </c>
    </row>
    <row r="5553" spans="1:13" x14ac:dyDescent="0.2">
      <c r="A5553" t="s">
        <v>20685</v>
      </c>
      <c r="B5553" t="s">
        <v>20686</v>
      </c>
      <c r="C5553" t="s">
        <v>30903</v>
      </c>
      <c r="D5553" t="s">
        <v>572</v>
      </c>
      <c r="E5553" t="s">
        <v>573</v>
      </c>
      <c r="F5553" t="s">
        <v>30904</v>
      </c>
      <c r="G5553" t="s">
        <v>12926</v>
      </c>
      <c r="H5553" t="s">
        <v>12927</v>
      </c>
      <c r="J5553" t="s">
        <v>30905</v>
      </c>
      <c r="K5553" t="s">
        <v>30906</v>
      </c>
      <c r="L5553" t="s">
        <v>303</v>
      </c>
      <c r="M5553" t="s">
        <v>1908</v>
      </c>
    </row>
    <row r="5554" spans="1:13" x14ac:dyDescent="0.2">
      <c r="A5554" t="s">
        <v>20685</v>
      </c>
      <c r="B5554" t="s">
        <v>20686</v>
      </c>
      <c r="C5554" t="s">
        <v>30907</v>
      </c>
      <c r="D5554" t="s">
        <v>30908</v>
      </c>
      <c r="E5554" t="s">
        <v>30909</v>
      </c>
      <c r="F5554" t="s">
        <v>30910</v>
      </c>
      <c r="H5554" t="s">
        <v>12587</v>
      </c>
      <c r="J5554" t="s">
        <v>30911</v>
      </c>
      <c r="K5554" t="s">
        <v>302</v>
      </c>
      <c r="L5554" t="s">
        <v>303</v>
      </c>
      <c r="M5554" t="s">
        <v>422</v>
      </c>
    </row>
    <row r="5555" spans="1:13" x14ac:dyDescent="0.2">
      <c r="A5555" t="s">
        <v>20685</v>
      </c>
      <c r="B5555" t="s">
        <v>20686</v>
      </c>
      <c r="C5555" t="s">
        <v>30912</v>
      </c>
      <c r="D5555" t="s">
        <v>564</v>
      </c>
      <c r="E5555" t="s">
        <v>296</v>
      </c>
      <c r="F5555" t="s">
        <v>30913</v>
      </c>
      <c r="G5555" t="s">
        <v>30914</v>
      </c>
      <c r="H5555" t="s">
        <v>30915</v>
      </c>
      <c r="I5555" t="s">
        <v>12587</v>
      </c>
      <c r="J5555" t="s">
        <v>30916</v>
      </c>
      <c r="K5555" t="s">
        <v>30917</v>
      </c>
      <c r="L5555" t="s">
        <v>303</v>
      </c>
      <c r="M5555" t="s">
        <v>11648</v>
      </c>
    </row>
    <row r="5556" spans="1:13" x14ac:dyDescent="0.2">
      <c r="A5556" t="s">
        <v>20685</v>
      </c>
      <c r="B5556" t="s">
        <v>20686</v>
      </c>
      <c r="C5556" t="s">
        <v>30918</v>
      </c>
      <c r="D5556" t="s">
        <v>30919</v>
      </c>
      <c r="E5556" t="s">
        <v>30920</v>
      </c>
      <c r="F5556" t="s">
        <v>30921</v>
      </c>
      <c r="G5556" t="s">
        <v>30922</v>
      </c>
      <c r="H5556" t="s">
        <v>12587</v>
      </c>
      <c r="J5556" t="s">
        <v>30923</v>
      </c>
      <c r="K5556" t="s">
        <v>30924</v>
      </c>
      <c r="L5556" t="s">
        <v>303</v>
      </c>
      <c r="M5556" t="s">
        <v>30925</v>
      </c>
    </row>
    <row r="5557" spans="1:13" x14ac:dyDescent="0.2">
      <c r="A5557" t="s">
        <v>20685</v>
      </c>
      <c r="B5557" t="s">
        <v>20686</v>
      </c>
      <c r="C5557" t="s">
        <v>30926</v>
      </c>
      <c r="D5557" t="s">
        <v>30927</v>
      </c>
      <c r="F5557" t="s">
        <v>30928</v>
      </c>
      <c r="H5557" t="s">
        <v>12587</v>
      </c>
      <c r="J5557" t="s">
        <v>30929</v>
      </c>
      <c r="K5557" t="s">
        <v>302</v>
      </c>
      <c r="L5557" t="s">
        <v>303</v>
      </c>
      <c r="M5557" t="s">
        <v>13127</v>
      </c>
    </row>
    <row r="5558" spans="1:13" x14ac:dyDescent="0.2">
      <c r="A5558" t="s">
        <v>20685</v>
      </c>
      <c r="B5558" t="s">
        <v>20686</v>
      </c>
      <c r="C5558" t="s">
        <v>30930</v>
      </c>
      <c r="D5558" t="s">
        <v>28620</v>
      </c>
      <c r="E5558" t="s">
        <v>7755</v>
      </c>
      <c r="F5558" t="s">
        <v>30931</v>
      </c>
      <c r="H5558" t="s">
        <v>12587</v>
      </c>
      <c r="J5558" t="s">
        <v>30932</v>
      </c>
      <c r="K5558" t="s">
        <v>30933</v>
      </c>
      <c r="L5558" t="s">
        <v>303</v>
      </c>
      <c r="M5558" t="s">
        <v>1987</v>
      </c>
    </row>
    <row r="5559" spans="1:13" x14ac:dyDescent="0.2">
      <c r="A5559" t="s">
        <v>20685</v>
      </c>
      <c r="B5559" t="s">
        <v>20686</v>
      </c>
      <c r="C5559" t="s">
        <v>30934</v>
      </c>
      <c r="D5559" t="s">
        <v>9937</v>
      </c>
      <c r="F5559" t="s">
        <v>30935</v>
      </c>
      <c r="G5559" t="s">
        <v>11301</v>
      </c>
      <c r="H5559" t="s">
        <v>30765</v>
      </c>
      <c r="I5559" t="s">
        <v>12927</v>
      </c>
      <c r="J5559" t="s">
        <v>30766</v>
      </c>
      <c r="K5559" t="s">
        <v>30936</v>
      </c>
      <c r="L5559" t="s">
        <v>303</v>
      </c>
      <c r="M5559" t="s">
        <v>22426</v>
      </c>
    </row>
    <row r="5560" spans="1:13" x14ac:dyDescent="0.2">
      <c r="A5560" t="s">
        <v>20685</v>
      </c>
      <c r="B5560" t="s">
        <v>20686</v>
      </c>
      <c r="C5560" t="s">
        <v>30937</v>
      </c>
      <c r="D5560" t="s">
        <v>28329</v>
      </c>
      <c r="F5560" t="s">
        <v>29085</v>
      </c>
      <c r="H5560" t="s">
        <v>30938</v>
      </c>
      <c r="I5560" t="s">
        <v>12927</v>
      </c>
      <c r="J5560" t="s">
        <v>30939</v>
      </c>
      <c r="K5560" t="s">
        <v>30940</v>
      </c>
      <c r="L5560" t="s">
        <v>303</v>
      </c>
      <c r="M5560" t="s">
        <v>12814</v>
      </c>
    </row>
    <row r="5561" spans="1:13" x14ac:dyDescent="0.2">
      <c r="A5561" t="s">
        <v>20685</v>
      </c>
      <c r="B5561" t="s">
        <v>20686</v>
      </c>
      <c r="C5561" t="s">
        <v>30941</v>
      </c>
      <c r="D5561" t="s">
        <v>30942</v>
      </c>
      <c r="F5561" t="s">
        <v>30943</v>
      </c>
      <c r="G5561" t="s">
        <v>30820</v>
      </c>
      <c r="H5561" t="s">
        <v>12587</v>
      </c>
      <c r="J5561" t="s">
        <v>30944</v>
      </c>
      <c r="K5561" t="s">
        <v>302</v>
      </c>
      <c r="L5561" t="s">
        <v>303</v>
      </c>
      <c r="M5561" t="s">
        <v>422</v>
      </c>
    </row>
    <row r="5562" spans="1:13" x14ac:dyDescent="0.2">
      <c r="A5562" t="s">
        <v>20685</v>
      </c>
      <c r="B5562" t="s">
        <v>20686</v>
      </c>
      <c r="C5562" t="s">
        <v>30945</v>
      </c>
      <c r="D5562" t="s">
        <v>30946</v>
      </c>
      <c r="E5562" t="s">
        <v>30947</v>
      </c>
      <c r="F5562" t="s">
        <v>30948</v>
      </c>
      <c r="G5562" t="s">
        <v>12587</v>
      </c>
      <c r="J5562" t="s">
        <v>30949</v>
      </c>
      <c r="K5562" t="s">
        <v>302</v>
      </c>
      <c r="L5562" t="s">
        <v>303</v>
      </c>
      <c r="M5562" t="s">
        <v>422</v>
      </c>
    </row>
    <row r="5563" spans="1:13" x14ac:dyDescent="0.2">
      <c r="A5563" t="s">
        <v>20685</v>
      </c>
      <c r="B5563" t="s">
        <v>20686</v>
      </c>
      <c r="C5563" t="s">
        <v>30950</v>
      </c>
      <c r="D5563" t="s">
        <v>30951</v>
      </c>
      <c r="E5563" t="s">
        <v>30952</v>
      </c>
      <c r="F5563" t="s">
        <v>30953</v>
      </c>
      <c r="H5563" t="s">
        <v>30954</v>
      </c>
      <c r="I5563" t="s">
        <v>12927</v>
      </c>
      <c r="J5563" t="s">
        <v>30955</v>
      </c>
      <c r="K5563" t="s">
        <v>30956</v>
      </c>
      <c r="L5563" t="s">
        <v>303</v>
      </c>
      <c r="M5563" t="s">
        <v>2881</v>
      </c>
    </row>
    <row r="5564" spans="1:13" x14ac:dyDescent="0.2">
      <c r="A5564" t="s">
        <v>20685</v>
      </c>
      <c r="B5564" t="s">
        <v>20686</v>
      </c>
      <c r="C5564" t="s">
        <v>30957</v>
      </c>
      <c r="D5564" t="s">
        <v>30958</v>
      </c>
      <c r="E5564" t="s">
        <v>30959</v>
      </c>
      <c r="F5564" t="s">
        <v>30960</v>
      </c>
      <c r="G5564" t="s">
        <v>30961</v>
      </c>
      <c r="H5564" t="s">
        <v>12587</v>
      </c>
      <c r="I5564" t="s">
        <v>12927</v>
      </c>
      <c r="J5564" t="s">
        <v>30962</v>
      </c>
      <c r="K5564" t="s">
        <v>30963</v>
      </c>
      <c r="L5564" t="s">
        <v>303</v>
      </c>
      <c r="M5564" t="s">
        <v>10638</v>
      </c>
    </row>
    <row r="5565" spans="1:13" x14ac:dyDescent="0.2">
      <c r="A5565" t="s">
        <v>20685</v>
      </c>
      <c r="B5565" t="s">
        <v>20686</v>
      </c>
      <c r="C5565" t="s">
        <v>30964</v>
      </c>
      <c r="D5565" t="s">
        <v>30965</v>
      </c>
      <c r="E5565" t="s">
        <v>30966</v>
      </c>
      <c r="F5565" t="s">
        <v>30967</v>
      </c>
      <c r="H5565" t="s">
        <v>12587</v>
      </c>
      <c r="J5565" t="s">
        <v>30968</v>
      </c>
      <c r="K5565" t="s">
        <v>302</v>
      </c>
      <c r="L5565" t="s">
        <v>303</v>
      </c>
      <c r="M5565" t="s">
        <v>422</v>
      </c>
    </row>
    <row r="5566" spans="1:13" x14ac:dyDescent="0.2">
      <c r="A5566" t="s">
        <v>20685</v>
      </c>
      <c r="B5566" t="s">
        <v>20686</v>
      </c>
      <c r="C5566" t="s">
        <v>30969</v>
      </c>
      <c r="D5566" t="s">
        <v>30970</v>
      </c>
      <c r="E5566" t="s">
        <v>30971</v>
      </c>
      <c r="F5566" t="s">
        <v>30972</v>
      </c>
      <c r="G5566" t="s">
        <v>12587</v>
      </c>
      <c r="J5566" t="s">
        <v>30973</v>
      </c>
      <c r="K5566" t="s">
        <v>30974</v>
      </c>
      <c r="L5566" t="s">
        <v>303</v>
      </c>
      <c r="M5566" t="s">
        <v>30975</v>
      </c>
    </row>
    <row r="5567" spans="1:13" x14ac:dyDescent="0.2">
      <c r="A5567" t="s">
        <v>20685</v>
      </c>
      <c r="B5567" t="s">
        <v>20686</v>
      </c>
      <c r="C5567" t="s">
        <v>30976</v>
      </c>
      <c r="D5567" t="s">
        <v>572</v>
      </c>
      <c r="E5567" t="s">
        <v>573</v>
      </c>
      <c r="F5567" t="s">
        <v>30977</v>
      </c>
      <c r="G5567" t="s">
        <v>30978</v>
      </c>
      <c r="I5567" t="s">
        <v>12587</v>
      </c>
      <c r="J5567" t="s">
        <v>30979</v>
      </c>
      <c r="K5567" t="s">
        <v>30980</v>
      </c>
      <c r="L5567" t="s">
        <v>303</v>
      </c>
      <c r="M5567" t="s">
        <v>422</v>
      </c>
    </row>
    <row r="5568" spans="1:13" x14ac:dyDescent="0.2">
      <c r="A5568" t="s">
        <v>20685</v>
      </c>
      <c r="B5568" t="s">
        <v>20686</v>
      </c>
      <c r="C5568" t="s">
        <v>30981</v>
      </c>
      <c r="D5568" t="s">
        <v>349</v>
      </c>
      <c r="F5568" t="s">
        <v>30982</v>
      </c>
      <c r="G5568" t="s">
        <v>30983</v>
      </c>
      <c r="H5568" t="s">
        <v>30984</v>
      </c>
      <c r="I5568" t="s">
        <v>12587</v>
      </c>
      <c r="J5568" t="s">
        <v>30985</v>
      </c>
      <c r="K5568" t="s">
        <v>30986</v>
      </c>
      <c r="L5568" t="s">
        <v>303</v>
      </c>
      <c r="M5568" t="s">
        <v>30987</v>
      </c>
    </row>
    <row r="5569" spans="1:13" x14ac:dyDescent="0.2">
      <c r="A5569" t="s">
        <v>20685</v>
      </c>
      <c r="B5569" t="s">
        <v>20686</v>
      </c>
      <c r="C5569" t="s">
        <v>30988</v>
      </c>
      <c r="D5569" t="s">
        <v>21621</v>
      </c>
      <c r="F5569" t="s">
        <v>3999</v>
      </c>
      <c r="G5569" t="s">
        <v>30989</v>
      </c>
      <c r="H5569" t="s">
        <v>12587</v>
      </c>
      <c r="J5569" t="s">
        <v>30990</v>
      </c>
      <c r="K5569" t="s">
        <v>30991</v>
      </c>
      <c r="L5569" t="s">
        <v>120</v>
      </c>
      <c r="M5569" t="s">
        <v>1190</v>
      </c>
    </row>
    <row r="5570" spans="1:13" x14ac:dyDescent="0.2">
      <c r="A5570" t="s">
        <v>20685</v>
      </c>
      <c r="B5570" t="s">
        <v>20686</v>
      </c>
      <c r="C5570" t="s">
        <v>30992</v>
      </c>
      <c r="D5570" t="s">
        <v>30993</v>
      </c>
      <c r="E5570" t="s">
        <v>30994</v>
      </c>
      <c r="F5570" t="s">
        <v>30995</v>
      </c>
      <c r="G5570" t="s">
        <v>30996</v>
      </c>
      <c r="H5570" t="s">
        <v>12587</v>
      </c>
      <c r="J5570" t="s">
        <v>30997</v>
      </c>
      <c r="K5570" t="s">
        <v>30998</v>
      </c>
      <c r="L5570" t="s">
        <v>303</v>
      </c>
      <c r="M5570" t="s">
        <v>422</v>
      </c>
    </row>
    <row r="5571" spans="1:13" x14ac:dyDescent="0.2">
      <c r="A5571" t="s">
        <v>20685</v>
      </c>
      <c r="B5571" t="s">
        <v>20686</v>
      </c>
      <c r="C5571" t="s">
        <v>30999</v>
      </c>
      <c r="D5571" t="s">
        <v>30908</v>
      </c>
      <c r="E5571" t="s">
        <v>30909</v>
      </c>
      <c r="F5571" t="s">
        <v>31000</v>
      </c>
      <c r="H5571" t="s">
        <v>12587</v>
      </c>
      <c r="J5571" t="s">
        <v>31001</v>
      </c>
      <c r="K5571" t="s">
        <v>302</v>
      </c>
      <c r="L5571" t="s">
        <v>303</v>
      </c>
      <c r="M5571" t="s">
        <v>6375</v>
      </c>
    </row>
    <row r="5572" spans="1:13" x14ac:dyDescent="0.2">
      <c r="A5572" t="s">
        <v>20685</v>
      </c>
      <c r="B5572" t="s">
        <v>20686</v>
      </c>
      <c r="C5572" t="s">
        <v>31002</v>
      </c>
      <c r="D5572" t="s">
        <v>21877</v>
      </c>
      <c r="F5572" t="s">
        <v>31003</v>
      </c>
      <c r="G5572" t="s">
        <v>31004</v>
      </c>
      <c r="H5572" t="s">
        <v>12566</v>
      </c>
      <c r="J5572" t="s">
        <v>31005</v>
      </c>
      <c r="K5572" t="s">
        <v>31006</v>
      </c>
      <c r="L5572" t="s">
        <v>120</v>
      </c>
      <c r="M5572" t="s">
        <v>422</v>
      </c>
    </row>
    <row r="5573" spans="1:13" x14ac:dyDescent="0.2">
      <c r="A5573" t="s">
        <v>20685</v>
      </c>
      <c r="B5573" t="s">
        <v>20686</v>
      </c>
      <c r="C5573" t="s">
        <v>31007</v>
      </c>
      <c r="D5573" t="s">
        <v>349</v>
      </c>
      <c r="F5573" t="s">
        <v>31008</v>
      </c>
      <c r="G5573" t="s">
        <v>30885</v>
      </c>
      <c r="H5573" t="s">
        <v>12587</v>
      </c>
      <c r="J5573" t="s">
        <v>31009</v>
      </c>
      <c r="K5573" t="s">
        <v>31010</v>
      </c>
      <c r="L5573" t="s">
        <v>303</v>
      </c>
      <c r="M5573" t="s">
        <v>422</v>
      </c>
    </row>
    <row r="5574" spans="1:13" x14ac:dyDescent="0.2">
      <c r="A5574" t="s">
        <v>20685</v>
      </c>
      <c r="B5574" t="s">
        <v>20686</v>
      </c>
      <c r="C5574" t="s">
        <v>31011</v>
      </c>
      <c r="D5574" t="s">
        <v>349</v>
      </c>
      <c r="E5574" t="s">
        <v>424</v>
      </c>
      <c r="F5574" t="s">
        <v>31012</v>
      </c>
      <c r="H5574" t="s">
        <v>12587</v>
      </c>
      <c r="J5574" t="s">
        <v>31013</v>
      </c>
      <c r="K5574" t="s">
        <v>31014</v>
      </c>
      <c r="L5574" t="s">
        <v>303</v>
      </c>
      <c r="M5574" t="s">
        <v>2054</v>
      </c>
    </row>
    <row r="5575" spans="1:13" x14ac:dyDescent="0.2">
      <c r="A5575" t="s">
        <v>20685</v>
      </c>
      <c r="B5575" t="s">
        <v>20686</v>
      </c>
      <c r="C5575" t="s">
        <v>31015</v>
      </c>
      <c r="D5575" t="s">
        <v>844</v>
      </c>
      <c r="E5575" t="s">
        <v>296</v>
      </c>
      <c r="F5575" t="s">
        <v>31016</v>
      </c>
      <c r="G5575" t="s">
        <v>31017</v>
      </c>
      <c r="H5575" t="s">
        <v>12587</v>
      </c>
      <c r="J5575" t="s">
        <v>31018</v>
      </c>
      <c r="K5575" t="s">
        <v>31019</v>
      </c>
      <c r="L5575" t="s">
        <v>303</v>
      </c>
      <c r="M5575" t="s">
        <v>11648</v>
      </c>
    </row>
    <row r="5576" spans="1:13" x14ac:dyDescent="0.2">
      <c r="A5576" t="s">
        <v>20685</v>
      </c>
      <c r="B5576" t="s">
        <v>20686</v>
      </c>
      <c r="C5576" t="s">
        <v>31020</v>
      </c>
      <c r="D5576" t="s">
        <v>349</v>
      </c>
      <c r="E5576" t="s">
        <v>424</v>
      </c>
      <c r="F5576" t="s">
        <v>31021</v>
      </c>
      <c r="G5576" t="s">
        <v>30801</v>
      </c>
      <c r="H5576" t="s">
        <v>12587</v>
      </c>
      <c r="J5576" t="s">
        <v>31022</v>
      </c>
      <c r="K5576" t="s">
        <v>31023</v>
      </c>
      <c r="L5576" t="s">
        <v>303</v>
      </c>
      <c r="M5576" t="s">
        <v>2532</v>
      </c>
    </row>
    <row r="5577" spans="1:13" x14ac:dyDescent="0.2">
      <c r="A5577" t="s">
        <v>20685</v>
      </c>
      <c r="B5577" t="s">
        <v>20686</v>
      </c>
      <c r="C5577" t="s">
        <v>31024</v>
      </c>
      <c r="D5577" t="s">
        <v>31025</v>
      </c>
      <c r="E5577" t="s">
        <v>31026</v>
      </c>
      <c r="F5577" t="s">
        <v>31027</v>
      </c>
      <c r="H5577" t="s">
        <v>12587</v>
      </c>
      <c r="J5577" t="s">
        <v>31028</v>
      </c>
      <c r="K5577" t="s">
        <v>31029</v>
      </c>
      <c r="L5577" t="s">
        <v>303</v>
      </c>
      <c r="M5577" t="s">
        <v>27555</v>
      </c>
    </row>
    <row r="5578" spans="1:13" x14ac:dyDescent="0.2">
      <c r="A5578" t="s">
        <v>20685</v>
      </c>
      <c r="B5578" t="s">
        <v>20686</v>
      </c>
      <c r="C5578" t="s">
        <v>31030</v>
      </c>
      <c r="D5578" t="s">
        <v>31031</v>
      </c>
      <c r="E5578" t="s">
        <v>31032</v>
      </c>
      <c r="F5578" t="s">
        <v>31033</v>
      </c>
      <c r="G5578" t="s">
        <v>31034</v>
      </c>
      <c r="H5578" t="s">
        <v>12587</v>
      </c>
      <c r="J5578" t="s">
        <v>31035</v>
      </c>
      <c r="K5578" t="s">
        <v>31036</v>
      </c>
      <c r="L5578" t="s">
        <v>303</v>
      </c>
      <c r="M5578" t="s">
        <v>2347</v>
      </c>
    </row>
    <row r="5579" spans="1:13" x14ac:dyDescent="0.2">
      <c r="A5579" t="s">
        <v>20685</v>
      </c>
      <c r="B5579" t="s">
        <v>20686</v>
      </c>
      <c r="C5579" t="s">
        <v>31037</v>
      </c>
      <c r="D5579" t="s">
        <v>572</v>
      </c>
      <c r="E5579" t="s">
        <v>573</v>
      </c>
      <c r="F5579" t="s">
        <v>1137</v>
      </c>
      <c r="G5579" t="s">
        <v>31038</v>
      </c>
      <c r="H5579" t="s">
        <v>30852</v>
      </c>
      <c r="I5579" t="s">
        <v>12927</v>
      </c>
      <c r="J5579" t="s">
        <v>31039</v>
      </c>
      <c r="K5579" t="s">
        <v>31040</v>
      </c>
      <c r="L5579" t="s">
        <v>303</v>
      </c>
      <c r="M5579" t="s">
        <v>31041</v>
      </c>
    </row>
    <row r="5580" spans="1:13" x14ac:dyDescent="0.2">
      <c r="A5580" t="s">
        <v>20685</v>
      </c>
      <c r="B5580" t="s">
        <v>20686</v>
      </c>
      <c r="C5580" t="s">
        <v>31042</v>
      </c>
      <c r="D5580" t="s">
        <v>31043</v>
      </c>
      <c r="E5580" t="s">
        <v>31044</v>
      </c>
      <c r="F5580" t="s">
        <v>31045</v>
      </c>
      <c r="H5580" t="s">
        <v>12678</v>
      </c>
      <c r="J5580" t="s">
        <v>31046</v>
      </c>
      <c r="K5580" t="s">
        <v>31047</v>
      </c>
      <c r="L5580" t="s">
        <v>303</v>
      </c>
      <c r="M5580" t="s">
        <v>31048</v>
      </c>
    </row>
    <row r="5581" spans="1:13" x14ac:dyDescent="0.2">
      <c r="A5581" t="s">
        <v>20685</v>
      </c>
      <c r="B5581" t="s">
        <v>20686</v>
      </c>
      <c r="C5581" t="s">
        <v>31049</v>
      </c>
      <c r="D5581" t="s">
        <v>572</v>
      </c>
      <c r="E5581" t="s">
        <v>573</v>
      </c>
      <c r="F5581" t="s">
        <v>31050</v>
      </c>
      <c r="G5581" t="s">
        <v>31051</v>
      </c>
      <c r="H5581" t="s">
        <v>12587</v>
      </c>
      <c r="J5581" t="s">
        <v>31052</v>
      </c>
      <c r="K5581" t="s">
        <v>31053</v>
      </c>
      <c r="L5581" t="s">
        <v>303</v>
      </c>
      <c r="M5581" t="s">
        <v>31054</v>
      </c>
    </row>
    <row r="5582" spans="1:13" x14ac:dyDescent="0.2">
      <c r="A5582" t="s">
        <v>20685</v>
      </c>
      <c r="B5582" t="s">
        <v>20686</v>
      </c>
      <c r="C5582" t="s">
        <v>31055</v>
      </c>
      <c r="D5582" t="s">
        <v>31056</v>
      </c>
      <c r="F5582" t="s">
        <v>31057</v>
      </c>
      <c r="H5582" t="s">
        <v>12587</v>
      </c>
      <c r="J5582" t="s">
        <v>31058</v>
      </c>
      <c r="K5582" t="s">
        <v>302</v>
      </c>
      <c r="L5582" t="s">
        <v>303</v>
      </c>
      <c r="M5582" t="s">
        <v>422</v>
      </c>
    </row>
    <row r="5583" spans="1:13" x14ac:dyDescent="0.2">
      <c r="A5583" t="s">
        <v>20685</v>
      </c>
      <c r="B5583" t="s">
        <v>20686</v>
      </c>
      <c r="C5583" t="s">
        <v>31059</v>
      </c>
      <c r="D5583" t="s">
        <v>572</v>
      </c>
      <c r="E5583" t="s">
        <v>573</v>
      </c>
      <c r="F5583" t="s">
        <v>31060</v>
      </c>
      <c r="H5583" t="s">
        <v>30752</v>
      </c>
      <c r="I5583" t="s">
        <v>12927</v>
      </c>
      <c r="J5583" t="s">
        <v>31061</v>
      </c>
      <c r="K5583" t="s">
        <v>31062</v>
      </c>
      <c r="L5583" t="s">
        <v>303</v>
      </c>
      <c r="M5583" t="s">
        <v>31063</v>
      </c>
    </row>
    <row r="5584" spans="1:13" x14ac:dyDescent="0.2">
      <c r="A5584" t="s">
        <v>20685</v>
      </c>
      <c r="B5584" t="s">
        <v>20686</v>
      </c>
      <c r="C5584" t="s">
        <v>31064</v>
      </c>
      <c r="D5584" t="s">
        <v>30334</v>
      </c>
      <c r="F5584" t="s">
        <v>31065</v>
      </c>
      <c r="G5584" t="s">
        <v>31066</v>
      </c>
      <c r="H5584" t="s">
        <v>12587</v>
      </c>
      <c r="J5584" t="s">
        <v>31067</v>
      </c>
      <c r="K5584" t="s">
        <v>31068</v>
      </c>
      <c r="L5584" t="s">
        <v>303</v>
      </c>
      <c r="M5584" t="s">
        <v>20044</v>
      </c>
    </row>
    <row r="5585" spans="1:13" x14ac:dyDescent="0.2">
      <c r="A5585" t="s">
        <v>20685</v>
      </c>
      <c r="B5585" t="s">
        <v>20686</v>
      </c>
      <c r="C5585" t="s">
        <v>31069</v>
      </c>
      <c r="D5585" t="s">
        <v>349</v>
      </c>
      <c r="F5585" t="s">
        <v>31070</v>
      </c>
      <c r="G5585" t="s">
        <v>31071</v>
      </c>
      <c r="H5585" t="s">
        <v>30899</v>
      </c>
      <c r="I5585" t="s">
        <v>12927</v>
      </c>
      <c r="J5585" t="s">
        <v>31072</v>
      </c>
      <c r="K5585" t="s">
        <v>302</v>
      </c>
      <c r="L5585" t="s">
        <v>303</v>
      </c>
      <c r="M5585" t="s">
        <v>422</v>
      </c>
    </row>
    <row r="5586" spans="1:13" x14ac:dyDescent="0.2">
      <c r="A5586" t="s">
        <v>20685</v>
      </c>
      <c r="B5586" t="s">
        <v>20686</v>
      </c>
      <c r="C5586" t="s">
        <v>31073</v>
      </c>
      <c r="D5586" t="s">
        <v>572</v>
      </c>
      <c r="E5586" t="s">
        <v>573</v>
      </c>
      <c r="F5586" t="s">
        <v>31074</v>
      </c>
      <c r="H5586" t="s">
        <v>12587</v>
      </c>
      <c r="J5586" t="s">
        <v>31075</v>
      </c>
      <c r="K5586" t="s">
        <v>31076</v>
      </c>
      <c r="L5586" t="s">
        <v>303</v>
      </c>
      <c r="M5586" t="s">
        <v>422</v>
      </c>
    </row>
    <row r="5587" spans="1:13" x14ac:dyDescent="0.2">
      <c r="A5587" t="s">
        <v>20685</v>
      </c>
      <c r="B5587" t="s">
        <v>20686</v>
      </c>
      <c r="C5587" t="s">
        <v>31077</v>
      </c>
      <c r="D5587" t="s">
        <v>5680</v>
      </c>
      <c r="E5587" t="s">
        <v>31078</v>
      </c>
      <c r="F5587" t="s">
        <v>31079</v>
      </c>
      <c r="H5587" t="s">
        <v>31080</v>
      </c>
      <c r="I5587" t="s">
        <v>12927</v>
      </c>
      <c r="J5587" t="s">
        <v>31081</v>
      </c>
      <c r="K5587" t="s">
        <v>31082</v>
      </c>
      <c r="L5587" t="s">
        <v>303</v>
      </c>
      <c r="M5587" t="s">
        <v>14910</v>
      </c>
    </row>
    <row r="5588" spans="1:13" x14ac:dyDescent="0.2">
      <c r="A5588" t="s">
        <v>20685</v>
      </c>
      <c r="B5588" t="s">
        <v>20686</v>
      </c>
      <c r="C5588" t="s">
        <v>31083</v>
      </c>
      <c r="D5588" t="s">
        <v>30869</v>
      </c>
      <c r="E5588" t="s">
        <v>31084</v>
      </c>
      <c r="F5588" t="s">
        <v>2534</v>
      </c>
      <c r="G5588" t="s">
        <v>31071</v>
      </c>
      <c r="H5588" t="s">
        <v>30899</v>
      </c>
      <c r="J5588" t="s">
        <v>31085</v>
      </c>
      <c r="K5588" t="s">
        <v>31086</v>
      </c>
      <c r="L5588" t="s">
        <v>303</v>
      </c>
      <c r="M5588" t="s">
        <v>31087</v>
      </c>
    </row>
    <row r="5589" spans="1:13" x14ac:dyDescent="0.2">
      <c r="A5589" t="s">
        <v>20685</v>
      </c>
      <c r="B5589" t="s">
        <v>20686</v>
      </c>
      <c r="C5589" t="s">
        <v>31088</v>
      </c>
      <c r="D5589" t="s">
        <v>513</v>
      </c>
      <c r="E5589" t="s">
        <v>2638</v>
      </c>
      <c r="F5589" t="s">
        <v>31089</v>
      </c>
      <c r="H5589" t="s">
        <v>12926</v>
      </c>
      <c r="I5589" t="s">
        <v>12927</v>
      </c>
      <c r="J5589" t="s">
        <v>31090</v>
      </c>
      <c r="K5589" t="s">
        <v>31091</v>
      </c>
      <c r="L5589" t="s">
        <v>303</v>
      </c>
      <c r="M5589" t="s">
        <v>31092</v>
      </c>
    </row>
    <row r="5590" spans="1:13" x14ac:dyDescent="0.2">
      <c r="A5590" t="s">
        <v>20685</v>
      </c>
      <c r="B5590" t="s">
        <v>20686</v>
      </c>
      <c r="C5590" t="s">
        <v>31093</v>
      </c>
      <c r="D5590" t="s">
        <v>31094</v>
      </c>
      <c r="E5590" t="s">
        <v>31095</v>
      </c>
      <c r="F5590" t="s">
        <v>31096</v>
      </c>
      <c r="H5590" t="s">
        <v>12575</v>
      </c>
      <c r="J5590" t="s">
        <v>12576</v>
      </c>
      <c r="K5590" t="s">
        <v>302</v>
      </c>
      <c r="L5590" t="s">
        <v>303</v>
      </c>
      <c r="M5590" t="s">
        <v>7872</v>
      </c>
    </row>
    <row r="5591" spans="1:13" x14ac:dyDescent="0.2">
      <c r="A5591" t="s">
        <v>20685</v>
      </c>
      <c r="B5591" t="s">
        <v>20686</v>
      </c>
      <c r="C5591" t="s">
        <v>31097</v>
      </c>
      <c r="D5591" t="s">
        <v>844</v>
      </c>
      <c r="E5591" t="s">
        <v>296</v>
      </c>
      <c r="F5591" t="s">
        <v>31098</v>
      </c>
      <c r="G5591" t="s">
        <v>31099</v>
      </c>
      <c r="H5591" t="s">
        <v>4758</v>
      </c>
      <c r="I5591" t="s">
        <v>12587</v>
      </c>
      <c r="J5591" t="s">
        <v>31100</v>
      </c>
      <c r="K5591" t="s">
        <v>31101</v>
      </c>
      <c r="L5591" t="s">
        <v>303</v>
      </c>
      <c r="M5591" t="s">
        <v>11648</v>
      </c>
    </row>
    <row r="5592" spans="1:13" x14ac:dyDescent="0.2">
      <c r="A5592" t="s">
        <v>20685</v>
      </c>
      <c r="B5592" t="s">
        <v>20686</v>
      </c>
      <c r="C5592" t="s">
        <v>31102</v>
      </c>
      <c r="D5592" t="s">
        <v>31103</v>
      </c>
      <c r="E5592" t="s">
        <v>31104</v>
      </c>
      <c r="F5592" t="s">
        <v>31105</v>
      </c>
      <c r="G5592" t="s">
        <v>31106</v>
      </c>
      <c r="H5592" t="s">
        <v>12587</v>
      </c>
      <c r="J5592" t="s">
        <v>31107</v>
      </c>
      <c r="K5592" t="s">
        <v>302</v>
      </c>
      <c r="L5592" t="s">
        <v>303</v>
      </c>
      <c r="M5592" t="s">
        <v>422</v>
      </c>
    </row>
    <row r="5593" spans="1:13" x14ac:dyDescent="0.2">
      <c r="A5593" t="s">
        <v>20685</v>
      </c>
      <c r="B5593" t="s">
        <v>20686</v>
      </c>
      <c r="C5593" t="s">
        <v>31108</v>
      </c>
      <c r="D5593" t="s">
        <v>31109</v>
      </c>
      <c r="E5593" t="s">
        <v>31110</v>
      </c>
      <c r="F5593" t="s">
        <v>31111</v>
      </c>
      <c r="G5593" t="s">
        <v>31112</v>
      </c>
      <c r="H5593" t="s">
        <v>12587</v>
      </c>
      <c r="J5593" t="s">
        <v>31113</v>
      </c>
      <c r="K5593" t="s">
        <v>31114</v>
      </c>
      <c r="L5593" t="s">
        <v>303</v>
      </c>
      <c r="M5593" t="s">
        <v>12224</v>
      </c>
    </row>
    <row r="5594" spans="1:13" x14ac:dyDescent="0.2">
      <c r="A5594" t="s">
        <v>20685</v>
      </c>
      <c r="B5594" t="s">
        <v>20686</v>
      </c>
      <c r="C5594" t="s">
        <v>31115</v>
      </c>
      <c r="D5594" t="s">
        <v>31116</v>
      </c>
      <c r="F5594" t="s">
        <v>31117</v>
      </c>
      <c r="G5594" t="s">
        <v>12587</v>
      </c>
      <c r="J5594" t="s">
        <v>31118</v>
      </c>
      <c r="K5594" t="s">
        <v>302</v>
      </c>
      <c r="L5594" t="s">
        <v>303</v>
      </c>
      <c r="M5594" t="s">
        <v>4659</v>
      </c>
    </row>
    <row r="5595" spans="1:13" x14ac:dyDescent="0.2">
      <c r="A5595" t="s">
        <v>20685</v>
      </c>
      <c r="B5595" t="s">
        <v>20686</v>
      </c>
      <c r="C5595" t="s">
        <v>31119</v>
      </c>
      <c r="D5595" t="s">
        <v>572</v>
      </c>
      <c r="E5595" t="s">
        <v>573</v>
      </c>
      <c r="F5595" t="s">
        <v>31120</v>
      </c>
      <c r="G5595" t="s">
        <v>31121</v>
      </c>
      <c r="H5595" t="s">
        <v>31122</v>
      </c>
      <c r="I5595" t="s">
        <v>12587</v>
      </c>
      <c r="J5595" t="s">
        <v>31123</v>
      </c>
      <c r="K5595" t="s">
        <v>31124</v>
      </c>
      <c r="L5595" t="s">
        <v>303</v>
      </c>
      <c r="M5595" t="s">
        <v>1054</v>
      </c>
    </row>
    <row r="5596" spans="1:13" x14ac:dyDescent="0.2">
      <c r="A5596" t="s">
        <v>20685</v>
      </c>
      <c r="B5596" t="s">
        <v>20686</v>
      </c>
      <c r="C5596" t="s">
        <v>31125</v>
      </c>
      <c r="D5596" t="s">
        <v>30819</v>
      </c>
      <c r="E5596" t="s">
        <v>31126</v>
      </c>
      <c r="F5596" t="s">
        <v>31127</v>
      </c>
      <c r="G5596" t="s">
        <v>31128</v>
      </c>
      <c r="H5596" t="s">
        <v>12587</v>
      </c>
      <c r="J5596" t="s">
        <v>31129</v>
      </c>
      <c r="K5596" t="s">
        <v>31130</v>
      </c>
      <c r="L5596" t="s">
        <v>303</v>
      </c>
      <c r="M5596" t="s">
        <v>518</v>
      </c>
    </row>
    <row r="5597" spans="1:13" x14ac:dyDescent="0.2">
      <c r="A5597" t="s">
        <v>20685</v>
      </c>
      <c r="B5597" t="s">
        <v>20686</v>
      </c>
      <c r="C5597" t="s">
        <v>31131</v>
      </c>
      <c r="D5597" t="s">
        <v>31132</v>
      </c>
      <c r="E5597" t="s">
        <v>31133</v>
      </c>
      <c r="F5597" t="s">
        <v>31134</v>
      </c>
      <c r="G5597" t="s">
        <v>31135</v>
      </c>
      <c r="H5597" t="s">
        <v>12587</v>
      </c>
      <c r="J5597" t="s">
        <v>31136</v>
      </c>
      <c r="K5597" t="s">
        <v>302</v>
      </c>
      <c r="L5597" t="s">
        <v>303</v>
      </c>
      <c r="M5597" t="s">
        <v>619</v>
      </c>
    </row>
    <row r="5598" spans="1:13" x14ac:dyDescent="0.2">
      <c r="A5598" t="s">
        <v>20685</v>
      </c>
      <c r="B5598" t="s">
        <v>20686</v>
      </c>
      <c r="C5598" t="s">
        <v>31137</v>
      </c>
      <c r="D5598" t="s">
        <v>349</v>
      </c>
      <c r="F5598" t="s">
        <v>31138</v>
      </c>
      <c r="G5598" t="s">
        <v>31139</v>
      </c>
      <c r="H5598" t="s">
        <v>12587</v>
      </c>
      <c r="J5598" t="s">
        <v>31140</v>
      </c>
      <c r="K5598" t="s">
        <v>31141</v>
      </c>
      <c r="L5598" t="s">
        <v>303</v>
      </c>
      <c r="M5598" t="s">
        <v>422</v>
      </c>
    </row>
    <row r="5599" spans="1:13" x14ac:dyDescent="0.2">
      <c r="A5599" t="s">
        <v>20685</v>
      </c>
      <c r="B5599" t="s">
        <v>20686</v>
      </c>
      <c r="C5599" t="s">
        <v>31142</v>
      </c>
      <c r="D5599" t="s">
        <v>844</v>
      </c>
      <c r="F5599" t="s">
        <v>31143</v>
      </c>
      <c r="H5599" t="s">
        <v>31144</v>
      </c>
      <c r="I5599" t="s">
        <v>12927</v>
      </c>
      <c r="J5599" t="s">
        <v>31145</v>
      </c>
      <c r="K5599" t="s">
        <v>31146</v>
      </c>
      <c r="L5599" t="s">
        <v>303</v>
      </c>
      <c r="M5599" t="s">
        <v>11648</v>
      </c>
    </row>
    <row r="5600" spans="1:13" x14ac:dyDescent="0.2">
      <c r="A5600" t="s">
        <v>20685</v>
      </c>
      <c r="B5600" t="s">
        <v>20686</v>
      </c>
      <c r="C5600" t="s">
        <v>31147</v>
      </c>
      <c r="D5600" t="s">
        <v>349</v>
      </c>
      <c r="F5600" t="s">
        <v>31148</v>
      </c>
      <c r="G5600" t="s">
        <v>31149</v>
      </c>
      <c r="H5600" t="s">
        <v>12587</v>
      </c>
      <c r="J5600" t="s">
        <v>31150</v>
      </c>
      <c r="K5600" t="s">
        <v>31151</v>
      </c>
      <c r="L5600" t="s">
        <v>303</v>
      </c>
      <c r="M5600" t="s">
        <v>518</v>
      </c>
    </row>
    <row r="5601" spans="1:13" x14ac:dyDescent="0.2">
      <c r="A5601" t="s">
        <v>20685</v>
      </c>
      <c r="B5601" t="s">
        <v>20686</v>
      </c>
      <c r="C5601" t="s">
        <v>31152</v>
      </c>
      <c r="D5601" t="s">
        <v>349</v>
      </c>
      <c r="E5601" t="s">
        <v>13874</v>
      </c>
      <c r="F5601" t="s">
        <v>3599</v>
      </c>
      <c r="G5601" t="s">
        <v>31153</v>
      </c>
      <c r="H5601" t="s">
        <v>12587</v>
      </c>
      <c r="J5601" t="s">
        <v>31154</v>
      </c>
      <c r="K5601" t="s">
        <v>31155</v>
      </c>
      <c r="L5601" t="s">
        <v>303</v>
      </c>
      <c r="M5601" t="s">
        <v>14695</v>
      </c>
    </row>
    <row r="5602" spans="1:13" x14ac:dyDescent="0.2">
      <c r="A5602" t="s">
        <v>20685</v>
      </c>
      <c r="B5602" t="s">
        <v>20686</v>
      </c>
      <c r="C5602" t="s">
        <v>31156</v>
      </c>
      <c r="D5602" t="s">
        <v>572</v>
      </c>
      <c r="E5602" t="s">
        <v>573</v>
      </c>
      <c r="F5602" t="s">
        <v>31157</v>
      </c>
      <c r="G5602" t="s">
        <v>31158</v>
      </c>
      <c r="H5602" t="s">
        <v>30765</v>
      </c>
      <c r="I5602" t="s">
        <v>12927</v>
      </c>
      <c r="J5602" t="s">
        <v>31159</v>
      </c>
      <c r="K5602" t="s">
        <v>31160</v>
      </c>
      <c r="L5602" t="s">
        <v>303</v>
      </c>
      <c r="M5602" t="s">
        <v>422</v>
      </c>
    </row>
    <row r="5603" spans="1:13" x14ac:dyDescent="0.2">
      <c r="A5603" t="s">
        <v>20685</v>
      </c>
      <c r="B5603" t="s">
        <v>20686</v>
      </c>
      <c r="C5603" t="s">
        <v>31161</v>
      </c>
      <c r="D5603" t="s">
        <v>572</v>
      </c>
      <c r="E5603" t="s">
        <v>573</v>
      </c>
      <c r="F5603" t="s">
        <v>31162</v>
      </c>
      <c r="H5603" t="s">
        <v>12587</v>
      </c>
      <c r="J5603" t="s">
        <v>31163</v>
      </c>
      <c r="K5603" t="s">
        <v>31164</v>
      </c>
      <c r="L5603" t="s">
        <v>303</v>
      </c>
      <c r="M5603" t="s">
        <v>1077</v>
      </c>
    </row>
    <row r="5604" spans="1:13" x14ac:dyDescent="0.2">
      <c r="A5604" t="s">
        <v>20685</v>
      </c>
      <c r="B5604" t="s">
        <v>20686</v>
      </c>
      <c r="C5604" t="s">
        <v>31165</v>
      </c>
      <c r="D5604" t="s">
        <v>31166</v>
      </c>
      <c r="E5604" t="s">
        <v>3231</v>
      </c>
      <c r="F5604" t="s">
        <v>31167</v>
      </c>
      <c r="G5604" t="s">
        <v>30876</v>
      </c>
      <c r="H5604" t="s">
        <v>12926</v>
      </c>
      <c r="I5604" t="s">
        <v>12927</v>
      </c>
      <c r="J5604" t="s">
        <v>31168</v>
      </c>
      <c r="K5604" t="s">
        <v>31169</v>
      </c>
      <c r="L5604" t="s">
        <v>303</v>
      </c>
      <c r="M5604" t="s">
        <v>21107</v>
      </c>
    </row>
    <row r="5605" spans="1:13" x14ac:dyDescent="0.2">
      <c r="A5605" t="s">
        <v>20685</v>
      </c>
      <c r="B5605" t="s">
        <v>20686</v>
      </c>
      <c r="C5605" t="s">
        <v>31170</v>
      </c>
      <c r="D5605" t="s">
        <v>30869</v>
      </c>
      <c r="E5605" t="s">
        <v>27832</v>
      </c>
      <c r="F5605" t="s">
        <v>31171</v>
      </c>
      <c r="H5605" t="s">
        <v>4758</v>
      </c>
      <c r="I5605" t="s">
        <v>12927</v>
      </c>
      <c r="J5605" t="s">
        <v>31172</v>
      </c>
      <c r="K5605" t="s">
        <v>31173</v>
      </c>
      <c r="L5605" t="s">
        <v>303</v>
      </c>
      <c r="M5605" t="s">
        <v>31174</v>
      </c>
    </row>
    <row r="5606" spans="1:13" x14ac:dyDescent="0.2">
      <c r="A5606" t="s">
        <v>20685</v>
      </c>
      <c r="B5606" t="s">
        <v>20686</v>
      </c>
      <c r="C5606" t="s">
        <v>31175</v>
      </c>
      <c r="D5606" t="s">
        <v>31176</v>
      </c>
      <c r="E5606" t="s">
        <v>31177</v>
      </c>
      <c r="F5606" t="s">
        <v>31178</v>
      </c>
      <c r="G5606" t="s">
        <v>31179</v>
      </c>
      <c r="H5606" t="s">
        <v>31080</v>
      </c>
      <c r="I5606" t="s">
        <v>12927</v>
      </c>
      <c r="J5606" t="s">
        <v>31180</v>
      </c>
      <c r="K5606" t="s">
        <v>31181</v>
      </c>
      <c r="L5606" t="s">
        <v>303</v>
      </c>
      <c r="M5606" t="s">
        <v>31182</v>
      </c>
    </row>
    <row r="5607" spans="1:13" x14ac:dyDescent="0.2">
      <c r="A5607" t="s">
        <v>20685</v>
      </c>
      <c r="B5607" t="s">
        <v>20686</v>
      </c>
      <c r="C5607" t="s">
        <v>31183</v>
      </c>
      <c r="D5607" t="s">
        <v>31184</v>
      </c>
      <c r="E5607" t="s">
        <v>31185</v>
      </c>
      <c r="F5607" t="s">
        <v>31186</v>
      </c>
      <c r="G5607" t="s">
        <v>31187</v>
      </c>
      <c r="H5607" t="s">
        <v>12587</v>
      </c>
      <c r="J5607" t="s">
        <v>31188</v>
      </c>
      <c r="K5607" t="s">
        <v>31189</v>
      </c>
      <c r="L5607" t="s">
        <v>303</v>
      </c>
      <c r="M5607" t="s">
        <v>30422</v>
      </c>
    </row>
    <row r="5608" spans="1:13" x14ac:dyDescent="0.2">
      <c r="A5608" t="s">
        <v>20685</v>
      </c>
      <c r="B5608" t="s">
        <v>20686</v>
      </c>
      <c r="C5608" t="s">
        <v>31190</v>
      </c>
      <c r="D5608" t="s">
        <v>349</v>
      </c>
      <c r="F5608" t="s">
        <v>31191</v>
      </c>
      <c r="G5608" t="s">
        <v>31192</v>
      </c>
      <c r="H5608" t="s">
        <v>30765</v>
      </c>
      <c r="I5608" t="s">
        <v>12927</v>
      </c>
      <c r="J5608" t="s">
        <v>31193</v>
      </c>
      <c r="K5608" t="s">
        <v>302</v>
      </c>
      <c r="L5608" t="s">
        <v>303</v>
      </c>
      <c r="M5608" t="s">
        <v>422</v>
      </c>
    </row>
    <row r="5609" spans="1:13" x14ac:dyDescent="0.2">
      <c r="A5609" t="s">
        <v>20685</v>
      </c>
      <c r="B5609" t="s">
        <v>20686</v>
      </c>
      <c r="C5609" t="s">
        <v>31194</v>
      </c>
      <c r="D5609" t="s">
        <v>31195</v>
      </c>
      <c r="F5609" t="s">
        <v>31196</v>
      </c>
      <c r="G5609" t="s">
        <v>4758</v>
      </c>
      <c r="H5609" t="s">
        <v>12587</v>
      </c>
      <c r="J5609" t="s">
        <v>31197</v>
      </c>
      <c r="K5609" t="s">
        <v>302</v>
      </c>
      <c r="L5609" t="s">
        <v>303</v>
      </c>
      <c r="M5609" t="s">
        <v>886</v>
      </c>
    </row>
    <row r="5610" spans="1:13" x14ac:dyDescent="0.2">
      <c r="A5610" t="s">
        <v>20685</v>
      </c>
      <c r="B5610" t="s">
        <v>20686</v>
      </c>
      <c r="C5610" t="s">
        <v>31198</v>
      </c>
      <c r="D5610" t="s">
        <v>31199</v>
      </c>
      <c r="E5610" t="s">
        <v>31200</v>
      </c>
      <c r="F5610" t="s">
        <v>31201</v>
      </c>
      <c r="G5610" t="s">
        <v>31202</v>
      </c>
      <c r="H5610" t="s">
        <v>12587</v>
      </c>
      <c r="J5610" t="s">
        <v>31203</v>
      </c>
      <c r="K5610" t="s">
        <v>31204</v>
      </c>
      <c r="L5610" t="s">
        <v>303</v>
      </c>
      <c r="M5610" t="s">
        <v>7118</v>
      </c>
    </row>
    <row r="5611" spans="1:13" x14ac:dyDescent="0.2">
      <c r="A5611" t="s">
        <v>20685</v>
      </c>
      <c r="B5611" t="s">
        <v>20686</v>
      </c>
      <c r="C5611" t="s">
        <v>31205</v>
      </c>
      <c r="D5611" t="s">
        <v>31206</v>
      </c>
      <c r="E5611" t="s">
        <v>31207</v>
      </c>
      <c r="F5611" t="s">
        <v>31208</v>
      </c>
      <c r="H5611" t="s">
        <v>31209</v>
      </c>
      <c r="I5611" t="s">
        <v>12927</v>
      </c>
      <c r="J5611" t="s">
        <v>31210</v>
      </c>
      <c r="K5611" t="s">
        <v>31211</v>
      </c>
      <c r="L5611" t="s">
        <v>303</v>
      </c>
      <c r="M5611" t="s">
        <v>20147</v>
      </c>
    </row>
    <row r="5612" spans="1:13" x14ac:dyDescent="0.2">
      <c r="A5612" t="s">
        <v>20685</v>
      </c>
      <c r="B5612" t="s">
        <v>20686</v>
      </c>
      <c r="C5612" t="s">
        <v>31212</v>
      </c>
      <c r="D5612" t="s">
        <v>31213</v>
      </c>
      <c r="F5612" t="s">
        <v>22357</v>
      </c>
      <c r="G5612" t="s">
        <v>30752</v>
      </c>
      <c r="H5612" t="s">
        <v>12927</v>
      </c>
      <c r="J5612" t="s">
        <v>31214</v>
      </c>
      <c r="K5612" t="s">
        <v>302</v>
      </c>
      <c r="L5612" t="s">
        <v>303</v>
      </c>
      <c r="M5612" t="s">
        <v>422</v>
      </c>
    </row>
    <row r="5613" spans="1:13" x14ac:dyDescent="0.2">
      <c r="A5613" t="s">
        <v>20685</v>
      </c>
      <c r="B5613" t="s">
        <v>20686</v>
      </c>
      <c r="C5613" t="s">
        <v>31215</v>
      </c>
      <c r="D5613" t="s">
        <v>30951</v>
      </c>
      <c r="E5613" t="s">
        <v>10400</v>
      </c>
      <c r="F5613" t="s">
        <v>31216</v>
      </c>
      <c r="G5613" t="s">
        <v>30758</v>
      </c>
      <c r="H5613" t="s">
        <v>12587</v>
      </c>
      <c r="J5613" t="s">
        <v>31217</v>
      </c>
      <c r="K5613" t="s">
        <v>31218</v>
      </c>
      <c r="L5613" t="s">
        <v>303</v>
      </c>
      <c r="M5613" t="s">
        <v>4971</v>
      </c>
    </row>
    <row r="5614" spans="1:13" x14ac:dyDescent="0.2">
      <c r="A5614" t="s">
        <v>20685</v>
      </c>
      <c r="B5614" t="s">
        <v>20686</v>
      </c>
      <c r="C5614" t="s">
        <v>31219</v>
      </c>
      <c r="D5614" t="s">
        <v>31220</v>
      </c>
      <c r="E5614" t="s">
        <v>31221</v>
      </c>
      <c r="F5614" t="s">
        <v>31222</v>
      </c>
      <c r="G5614" t="s">
        <v>31223</v>
      </c>
      <c r="H5614" t="s">
        <v>12587</v>
      </c>
      <c r="J5614" t="s">
        <v>31224</v>
      </c>
      <c r="K5614" t="s">
        <v>302</v>
      </c>
      <c r="L5614" t="s">
        <v>303</v>
      </c>
      <c r="M5614" t="s">
        <v>6375</v>
      </c>
    </row>
    <row r="5615" spans="1:13" x14ac:dyDescent="0.2">
      <c r="A5615" t="s">
        <v>20685</v>
      </c>
      <c r="B5615" t="s">
        <v>20686</v>
      </c>
      <c r="C5615" t="s">
        <v>31225</v>
      </c>
      <c r="D5615" t="s">
        <v>28329</v>
      </c>
      <c r="F5615" t="s">
        <v>31226</v>
      </c>
      <c r="G5615" t="s">
        <v>31227</v>
      </c>
      <c r="H5615" t="s">
        <v>28332</v>
      </c>
      <c r="I5615" t="s">
        <v>21096</v>
      </c>
      <c r="J5615" t="s">
        <v>31228</v>
      </c>
      <c r="K5615" t="s">
        <v>302</v>
      </c>
      <c r="L5615" t="s">
        <v>303</v>
      </c>
      <c r="M5615" t="s">
        <v>422</v>
      </c>
    </row>
    <row r="5616" spans="1:13" x14ac:dyDescent="0.2">
      <c r="A5616" t="s">
        <v>20685</v>
      </c>
      <c r="B5616" t="s">
        <v>20686</v>
      </c>
      <c r="C5616" t="s">
        <v>31229</v>
      </c>
      <c r="D5616" t="s">
        <v>572</v>
      </c>
      <c r="E5616" t="s">
        <v>573</v>
      </c>
      <c r="F5616" t="s">
        <v>3599</v>
      </c>
      <c r="G5616" t="s">
        <v>2249</v>
      </c>
      <c r="H5616" t="s">
        <v>30852</v>
      </c>
      <c r="I5616" t="s">
        <v>12927</v>
      </c>
      <c r="J5616" t="s">
        <v>31230</v>
      </c>
      <c r="K5616" t="s">
        <v>31231</v>
      </c>
      <c r="L5616" t="s">
        <v>303</v>
      </c>
      <c r="M5616" t="s">
        <v>13650</v>
      </c>
    </row>
    <row r="5617" spans="1:13" x14ac:dyDescent="0.2">
      <c r="A5617" t="s">
        <v>20685</v>
      </c>
      <c r="B5617" t="s">
        <v>20686</v>
      </c>
      <c r="C5617" t="s">
        <v>31232</v>
      </c>
      <c r="D5617" t="s">
        <v>31233</v>
      </c>
      <c r="E5617" t="s">
        <v>31234</v>
      </c>
      <c r="F5617" t="s">
        <v>31235</v>
      </c>
      <c r="H5617" t="s">
        <v>12587</v>
      </c>
      <c r="J5617" t="s">
        <v>31236</v>
      </c>
      <c r="K5617" t="s">
        <v>31237</v>
      </c>
      <c r="L5617" t="s">
        <v>303</v>
      </c>
      <c r="M5617" t="s">
        <v>2718</v>
      </c>
    </row>
    <row r="5618" spans="1:13" x14ac:dyDescent="0.2">
      <c r="A5618" t="s">
        <v>20685</v>
      </c>
      <c r="B5618" t="s">
        <v>20686</v>
      </c>
      <c r="C5618" t="s">
        <v>31238</v>
      </c>
      <c r="D5618" t="s">
        <v>7079</v>
      </c>
      <c r="E5618" t="s">
        <v>31239</v>
      </c>
      <c r="F5618" t="s">
        <v>31240</v>
      </c>
      <c r="G5618" t="s">
        <v>31241</v>
      </c>
      <c r="H5618" t="s">
        <v>12926</v>
      </c>
      <c r="I5618" t="s">
        <v>12927</v>
      </c>
      <c r="J5618" t="s">
        <v>31242</v>
      </c>
      <c r="K5618" t="s">
        <v>31243</v>
      </c>
      <c r="L5618" t="s">
        <v>303</v>
      </c>
      <c r="M5618" t="s">
        <v>8054</v>
      </c>
    </row>
    <row r="5619" spans="1:13" x14ac:dyDescent="0.2">
      <c r="A5619" t="s">
        <v>20685</v>
      </c>
      <c r="B5619" t="s">
        <v>20686</v>
      </c>
      <c r="C5619" t="s">
        <v>31244</v>
      </c>
      <c r="D5619" t="s">
        <v>349</v>
      </c>
      <c r="E5619" t="s">
        <v>424</v>
      </c>
      <c r="F5619" t="s">
        <v>2260</v>
      </c>
      <c r="G5619" t="s">
        <v>31245</v>
      </c>
      <c r="H5619" t="s">
        <v>12926</v>
      </c>
      <c r="I5619" t="s">
        <v>12927</v>
      </c>
      <c r="J5619" t="s">
        <v>31246</v>
      </c>
      <c r="K5619" t="s">
        <v>31247</v>
      </c>
      <c r="L5619" t="s">
        <v>303</v>
      </c>
      <c r="M5619" t="s">
        <v>3817</v>
      </c>
    </row>
    <row r="5620" spans="1:13" x14ac:dyDescent="0.2">
      <c r="A5620" t="s">
        <v>20685</v>
      </c>
      <c r="B5620" t="s">
        <v>20686</v>
      </c>
      <c r="C5620" t="s">
        <v>31248</v>
      </c>
      <c r="D5620" t="s">
        <v>30819</v>
      </c>
      <c r="E5620" t="s">
        <v>11925</v>
      </c>
      <c r="F5620" t="s">
        <v>22465</v>
      </c>
      <c r="G5620" t="s">
        <v>31249</v>
      </c>
      <c r="H5620" t="s">
        <v>12587</v>
      </c>
      <c r="J5620" t="s">
        <v>31250</v>
      </c>
      <c r="K5620" t="s">
        <v>31251</v>
      </c>
      <c r="L5620" t="s">
        <v>303</v>
      </c>
      <c r="M5620" t="s">
        <v>9012</v>
      </c>
    </row>
    <row r="5621" spans="1:13" x14ac:dyDescent="0.2">
      <c r="A5621" t="s">
        <v>20685</v>
      </c>
      <c r="B5621" t="s">
        <v>20686</v>
      </c>
      <c r="C5621" t="s">
        <v>31252</v>
      </c>
      <c r="D5621" t="s">
        <v>31253</v>
      </c>
      <c r="F5621" t="s">
        <v>31254</v>
      </c>
      <c r="G5621" t="s">
        <v>30836</v>
      </c>
      <c r="H5621" t="s">
        <v>12587</v>
      </c>
      <c r="J5621" t="s">
        <v>31255</v>
      </c>
      <c r="K5621" t="s">
        <v>302</v>
      </c>
      <c r="L5621" t="s">
        <v>303</v>
      </c>
      <c r="M5621" t="s">
        <v>3684</v>
      </c>
    </row>
    <row r="5622" spans="1:13" x14ac:dyDescent="0.2">
      <c r="A5622" t="s">
        <v>20685</v>
      </c>
      <c r="B5622" t="s">
        <v>20686</v>
      </c>
      <c r="C5622" t="s">
        <v>31256</v>
      </c>
      <c r="D5622" t="s">
        <v>31257</v>
      </c>
      <c r="E5622" t="s">
        <v>31258</v>
      </c>
      <c r="F5622" t="s">
        <v>31259</v>
      </c>
      <c r="G5622" t="s">
        <v>31260</v>
      </c>
      <c r="H5622" t="s">
        <v>30765</v>
      </c>
      <c r="I5622" t="s">
        <v>12927</v>
      </c>
      <c r="J5622" t="s">
        <v>31261</v>
      </c>
      <c r="K5622" t="s">
        <v>31262</v>
      </c>
      <c r="L5622" t="s">
        <v>303</v>
      </c>
      <c r="M5622" t="s">
        <v>31263</v>
      </c>
    </row>
    <row r="5623" spans="1:13" x14ac:dyDescent="0.2">
      <c r="A5623" t="s">
        <v>20685</v>
      </c>
      <c r="B5623" t="s">
        <v>20686</v>
      </c>
      <c r="C5623" t="s">
        <v>31264</v>
      </c>
      <c r="D5623" t="s">
        <v>492</v>
      </c>
      <c r="E5623" t="s">
        <v>493</v>
      </c>
      <c r="F5623" t="s">
        <v>31265</v>
      </c>
      <c r="G5623" t="s">
        <v>31266</v>
      </c>
      <c r="H5623" t="s">
        <v>12587</v>
      </c>
      <c r="J5623" t="s">
        <v>31267</v>
      </c>
      <c r="K5623" t="s">
        <v>31268</v>
      </c>
      <c r="L5623" t="s">
        <v>303</v>
      </c>
      <c r="M5623" t="s">
        <v>23992</v>
      </c>
    </row>
    <row r="5624" spans="1:13" x14ac:dyDescent="0.2">
      <c r="A5624" t="s">
        <v>20685</v>
      </c>
      <c r="B5624" t="s">
        <v>20686</v>
      </c>
      <c r="C5624" t="s">
        <v>31269</v>
      </c>
      <c r="D5624" t="s">
        <v>31270</v>
      </c>
      <c r="E5624" t="s">
        <v>31271</v>
      </c>
      <c r="F5624" t="s">
        <v>31272</v>
      </c>
      <c r="G5624" t="s">
        <v>31273</v>
      </c>
      <c r="H5624" t="s">
        <v>31274</v>
      </c>
      <c r="I5624" t="s">
        <v>12587</v>
      </c>
      <c r="J5624" t="s">
        <v>31275</v>
      </c>
      <c r="K5624" t="s">
        <v>31276</v>
      </c>
      <c r="L5624" t="s">
        <v>303</v>
      </c>
      <c r="M5624" t="s">
        <v>1028</v>
      </c>
    </row>
    <row r="5625" spans="1:13" x14ac:dyDescent="0.2">
      <c r="A5625" t="s">
        <v>20685</v>
      </c>
      <c r="B5625" t="s">
        <v>20686</v>
      </c>
      <c r="C5625" t="s">
        <v>31277</v>
      </c>
      <c r="D5625" t="s">
        <v>349</v>
      </c>
      <c r="F5625" t="s">
        <v>31278</v>
      </c>
      <c r="G5625" t="s">
        <v>12587</v>
      </c>
      <c r="J5625" t="s">
        <v>31279</v>
      </c>
      <c r="K5625" t="s">
        <v>302</v>
      </c>
      <c r="L5625" t="s">
        <v>303</v>
      </c>
      <c r="M5625" t="s">
        <v>422</v>
      </c>
    </row>
    <row r="5626" spans="1:13" x14ac:dyDescent="0.2">
      <c r="A5626" t="s">
        <v>20685</v>
      </c>
      <c r="B5626" t="s">
        <v>20686</v>
      </c>
      <c r="C5626" t="s">
        <v>31280</v>
      </c>
      <c r="D5626" t="s">
        <v>31281</v>
      </c>
      <c r="F5626" t="s">
        <v>31282</v>
      </c>
      <c r="G5626" t="s">
        <v>30876</v>
      </c>
      <c r="H5626" t="s">
        <v>12926</v>
      </c>
      <c r="I5626" t="s">
        <v>12927</v>
      </c>
      <c r="J5626" t="s">
        <v>31283</v>
      </c>
      <c r="K5626" t="s">
        <v>302</v>
      </c>
      <c r="L5626" t="s">
        <v>303</v>
      </c>
      <c r="M5626" t="s">
        <v>422</v>
      </c>
    </row>
    <row r="5627" spans="1:13" x14ac:dyDescent="0.2">
      <c r="A5627" t="s">
        <v>20685</v>
      </c>
      <c r="B5627" t="s">
        <v>20686</v>
      </c>
      <c r="C5627" t="s">
        <v>31284</v>
      </c>
      <c r="D5627" t="s">
        <v>28620</v>
      </c>
      <c r="E5627" t="s">
        <v>7755</v>
      </c>
      <c r="F5627" t="s">
        <v>31285</v>
      </c>
      <c r="H5627" t="s">
        <v>31080</v>
      </c>
      <c r="I5627" t="s">
        <v>12927</v>
      </c>
      <c r="J5627" t="s">
        <v>31286</v>
      </c>
      <c r="K5627" t="s">
        <v>31287</v>
      </c>
      <c r="L5627" t="s">
        <v>303</v>
      </c>
      <c r="M5627" t="s">
        <v>31288</v>
      </c>
    </row>
    <row r="5628" spans="1:13" x14ac:dyDescent="0.2">
      <c r="A5628" t="s">
        <v>20685</v>
      </c>
      <c r="B5628" t="s">
        <v>20686</v>
      </c>
      <c r="C5628" t="s">
        <v>31289</v>
      </c>
      <c r="D5628" t="s">
        <v>349</v>
      </c>
      <c r="E5628" t="s">
        <v>424</v>
      </c>
      <c r="F5628" t="s">
        <v>31290</v>
      </c>
      <c r="H5628" t="s">
        <v>12587</v>
      </c>
      <c r="J5628" t="s">
        <v>31291</v>
      </c>
      <c r="K5628" t="s">
        <v>31292</v>
      </c>
      <c r="L5628" t="s">
        <v>303</v>
      </c>
      <c r="M5628" t="s">
        <v>13853</v>
      </c>
    </row>
    <row r="5629" spans="1:13" x14ac:dyDescent="0.2">
      <c r="A5629" t="s">
        <v>20685</v>
      </c>
      <c r="B5629" t="s">
        <v>20686</v>
      </c>
      <c r="C5629" t="s">
        <v>31293</v>
      </c>
      <c r="D5629" t="s">
        <v>572</v>
      </c>
      <c r="E5629" t="s">
        <v>573</v>
      </c>
      <c r="F5629" t="s">
        <v>31294</v>
      </c>
      <c r="G5629" t="s">
        <v>31295</v>
      </c>
      <c r="H5629" t="s">
        <v>12587</v>
      </c>
      <c r="J5629" t="s">
        <v>31296</v>
      </c>
      <c r="K5629" t="s">
        <v>31297</v>
      </c>
      <c r="L5629" t="s">
        <v>303</v>
      </c>
      <c r="M5629" t="s">
        <v>14432</v>
      </c>
    </row>
    <row r="5630" spans="1:13" x14ac:dyDescent="0.2">
      <c r="A5630" t="s">
        <v>20685</v>
      </c>
      <c r="B5630" t="s">
        <v>20686</v>
      </c>
      <c r="C5630" t="s">
        <v>31298</v>
      </c>
      <c r="D5630" t="s">
        <v>31299</v>
      </c>
      <c r="E5630" t="s">
        <v>31300</v>
      </c>
      <c r="F5630" t="s">
        <v>31301</v>
      </c>
      <c r="H5630" t="s">
        <v>31209</v>
      </c>
      <c r="I5630" t="s">
        <v>12927</v>
      </c>
      <c r="J5630" t="s">
        <v>31302</v>
      </c>
      <c r="K5630" t="s">
        <v>31303</v>
      </c>
      <c r="L5630" t="s">
        <v>303</v>
      </c>
      <c r="M5630" t="s">
        <v>383</v>
      </c>
    </row>
    <row r="5631" spans="1:13" x14ac:dyDescent="0.2">
      <c r="A5631" t="s">
        <v>20685</v>
      </c>
      <c r="B5631" t="s">
        <v>20686</v>
      </c>
      <c r="C5631" t="s">
        <v>31304</v>
      </c>
      <c r="D5631" t="s">
        <v>844</v>
      </c>
      <c r="E5631" t="s">
        <v>296</v>
      </c>
      <c r="F5631" t="s">
        <v>31305</v>
      </c>
      <c r="G5631" t="s">
        <v>31306</v>
      </c>
      <c r="H5631" t="s">
        <v>12587</v>
      </c>
      <c r="J5631" t="s">
        <v>31307</v>
      </c>
      <c r="K5631" t="s">
        <v>31308</v>
      </c>
      <c r="L5631" t="s">
        <v>303</v>
      </c>
      <c r="M5631" t="s">
        <v>3467</v>
      </c>
    </row>
    <row r="5632" spans="1:13" x14ac:dyDescent="0.2">
      <c r="A5632" t="s">
        <v>20685</v>
      </c>
      <c r="B5632" t="s">
        <v>20686</v>
      </c>
      <c r="C5632" t="s">
        <v>31309</v>
      </c>
      <c r="D5632" t="s">
        <v>8198</v>
      </c>
      <c r="F5632" t="s">
        <v>1349</v>
      </c>
      <c r="G5632" t="s">
        <v>30898</v>
      </c>
      <c r="H5632" t="s">
        <v>30899</v>
      </c>
      <c r="J5632" t="s">
        <v>31310</v>
      </c>
      <c r="K5632" t="s">
        <v>31311</v>
      </c>
      <c r="L5632" t="s">
        <v>303</v>
      </c>
      <c r="M5632" t="s">
        <v>9532</v>
      </c>
    </row>
    <row r="5633" spans="1:13" x14ac:dyDescent="0.2">
      <c r="A5633" t="s">
        <v>20685</v>
      </c>
      <c r="B5633" t="s">
        <v>20686</v>
      </c>
      <c r="C5633" t="s">
        <v>31312</v>
      </c>
      <c r="D5633" t="s">
        <v>349</v>
      </c>
      <c r="F5633" t="s">
        <v>31313</v>
      </c>
      <c r="G5633" t="s">
        <v>4758</v>
      </c>
      <c r="H5633" t="s">
        <v>12587</v>
      </c>
      <c r="J5633" t="s">
        <v>31314</v>
      </c>
      <c r="K5633" t="s">
        <v>302</v>
      </c>
      <c r="L5633" t="s">
        <v>303</v>
      </c>
      <c r="M5633" t="s">
        <v>422</v>
      </c>
    </row>
    <row r="5634" spans="1:13" x14ac:dyDescent="0.2">
      <c r="A5634" t="s">
        <v>20685</v>
      </c>
      <c r="B5634" t="s">
        <v>20686</v>
      </c>
      <c r="C5634" t="s">
        <v>31315</v>
      </c>
      <c r="D5634" t="s">
        <v>401</v>
      </c>
      <c r="E5634" t="s">
        <v>402</v>
      </c>
      <c r="F5634" t="s">
        <v>750</v>
      </c>
      <c r="G5634" t="s">
        <v>31316</v>
      </c>
      <c r="H5634" t="s">
        <v>12587</v>
      </c>
      <c r="J5634" t="s">
        <v>31317</v>
      </c>
      <c r="K5634" t="s">
        <v>31318</v>
      </c>
      <c r="L5634" t="s">
        <v>303</v>
      </c>
      <c r="M5634" t="s">
        <v>4114</v>
      </c>
    </row>
    <row r="5635" spans="1:13" x14ac:dyDescent="0.2">
      <c r="A5635" t="s">
        <v>20685</v>
      </c>
      <c r="B5635" t="s">
        <v>20686</v>
      </c>
      <c r="C5635" t="s">
        <v>31319</v>
      </c>
      <c r="D5635" t="s">
        <v>349</v>
      </c>
      <c r="F5635" t="s">
        <v>21635</v>
      </c>
      <c r="H5635" t="s">
        <v>30938</v>
      </c>
      <c r="I5635" t="s">
        <v>12927</v>
      </c>
      <c r="J5635" t="s">
        <v>31320</v>
      </c>
      <c r="K5635" t="s">
        <v>31321</v>
      </c>
      <c r="L5635" t="s">
        <v>303</v>
      </c>
      <c r="M5635" t="s">
        <v>422</v>
      </c>
    </row>
    <row r="5636" spans="1:13" x14ac:dyDescent="0.2">
      <c r="A5636" t="s">
        <v>20685</v>
      </c>
      <c r="B5636" t="s">
        <v>20686</v>
      </c>
      <c r="C5636" t="s">
        <v>31322</v>
      </c>
      <c r="D5636" t="s">
        <v>394</v>
      </c>
      <c r="E5636" t="s">
        <v>1102</v>
      </c>
      <c r="F5636" t="s">
        <v>31323</v>
      </c>
      <c r="H5636" t="s">
        <v>31324</v>
      </c>
      <c r="I5636" t="s">
        <v>12587</v>
      </c>
      <c r="J5636" t="s">
        <v>31325</v>
      </c>
      <c r="K5636" t="s">
        <v>31326</v>
      </c>
      <c r="L5636" t="s">
        <v>303</v>
      </c>
      <c r="M5636" t="s">
        <v>7804</v>
      </c>
    </row>
    <row r="5637" spans="1:13" x14ac:dyDescent="0.2">
      <c r="A5637" t="s">
        <v>20685</v>
      </c>
      <c r="B5637" t="s">
        <v>20686</v>
      </c>
      <c r="C5637" t="s">
        <v>31327</v>
      </c>
      <c r="D5637" t="s">
        <v>31328</v>
      </c>
      <c r="F5637" t="s">
        <v>31329</v>
      </c>
      <c r="G5637" t="s">
        <v>12926</v>
      </c>
      <c r="H5637" t="s">
        <v>12927</v>
      </c>
      <c r="J5637" t="s">
        <v>31330</v>
      </c>
      <c r="K5637" t="s">
        <v>302</v>
      </c>
      <c r="L5637" t="s">
        <v>303</v>
      </c>
      <c r="M5637" t="s">
        <v>11845</v>
      </c>
    </row>
    <row r="5638" spans="1:13" x14ac:dyDescent="0.2">
      <c r="A5638" t="s">
        <v>20685</v>
      </c>
      <c r="B5638" t="s">
        <v>20686</v>
      </c>
      <c r="C5638" t="s">
        <v>31331</v>
      </c>
      <c r="D5638" t="s">
        <v>31332</v>
      </c>
      <c r="E5638" t="s">
        <v>31333</v>
      </c>
      <c r="F5638" t="s">
        <v>31334</v>
      </c>
      <c r="H5638" t="s">
        <v>12587</v>
      </c>
      <c r="J5638" t="s">
        <v>31335</v>
      </c>
      <c r="K5638" t="s">
        <v>31336</v>
      </c>
      <c r="L5638" t="s">
        <v>303</v>
      </c>
      <c r="M5638" t="s">
        <v>31337</v>
      </c>
    </row>
    <row r="5639" spans="1:13" x14ac:dyDescent="0.2">
      <c r="A5639" t="s">
        <v>20685</v>
      </c>
      <c r="B5639" t="s">
        <v>20686</v>
      </c>
      <c r="C5639" t="s">
        <v>31338</v>
      </c>
      <c r="D5639" t="s">
        <v>31339</v>
      </c>
      <c r="E5639" t="s">
        <v>31340</v>
      </c>
      <c r="F5639" t="s">
        <v>31341</v>
      </c>
      <c r="H5639" t="s">
        <v>12587</v>
      </c>
      <c r="J5639" t="s">
        <v>31342</v>
      </c>
      <c r="K5639" t="s">
        <v>31343</v>
      </c>
      <c r="L5639" t="s">
        <v>303</v>
      </c>
      <c r="M5639" t="s">
        <v>2497</v>
      </c>
    </row>
    <row r="5640" spans="1:13" x14ac:dyDescent="0.2">
      <c r="A5640" t="s">
        <v>20685</v>
      </c>
      <c r="B5640" t="s">
        <v>20686</v>
      </c>
      <c r="C5640" t="s">
        <v>31344</v>
      </c>
      <c r="D5640" t="s">
        <v>30819</v>
      </c>
      <c r="E5640" t="s">
        <v>31345</v>
      </c>
      <c r="F5640" t="s">
        <v>31346</v>
      </c>
      <c r="G5640" t="s">
        <v>12587</v>
      </c>
      <c r="J5640" t="s">
        <v>31347</v>
      </c>
      <c r="K5640" t="s">
        <v>302</v>
      </c>
      <c r="L5640" t="s">
        <v>303</v>
      </c>
      <c r="M5640" t="s">
        <v>3636</v>
      </c>
    </row>
    <row r="5641" spans="1:13" x14ac:dyDescent="0.2">
      <c r="A5641" t="s">
        <v>20685</v>
      </c>
      <c r="B5641" t="s">
        <v>20686</v>
      </c>
      <c r="C5641" t="s">
        <v>31348</v>
      </c>
      <c r="D5641" t="s">
        <v>31349</v>
      </c>
      <c r="E5641" t="s">
        <v>31349</v>
      </c>
      <c r="F5641" t="s">
        <v>31350</v>
      </c>
      <c r="G5641" t="s">
        <v>31351</v>
      </c>
      <c r="H5641" t="s">
        <v>12587</v>
      </c>
      <c r="J5641" t="s">
        <v>31352</v>
      </c>
      <c r="K5641" t="s">
        <v>302</v>
      </c>
      <c r="L5641" t="s">
        <v>303</v>
      </c>
      <c r="M5641" t="s">
        <v>14714</v>
      </c>
    </row>
    <row r="5642" spans="1:13" x14ac:dyDescent="0.2">
      <c r="A5642" t="s">
        <v>20685</v>
      </c>
      <c r="B5642" t="s">
        <v>20686</v>
      </c>
      <c r="C5642" t="s">
        <v>31353</v>
      </c>
      <c r="D5642" t="s">
        <v>31354</v>
      </c>
      <c r="E5642" t="s">
        <v>4755</v>
      </c>
      <c r="F5642" t="s">
        <v>31355</v>
      </c>
      <c r="G5642" t="s">
        <v>31356</v>
      </c>
      <c r="H5642" t="s">
        <v>12926</v>
      </c>
      <c r="I5642" t="s">
        <v>12927</v>
      </c>
      <c r="J5642" t="s">
        <v>31357</v>
      </c>
      <c r="K5642" t="s">
        <v>31358</v>
      </c>
      <c r="L5642" t="s">
        <v>303</v>
      </c>
      <c r="M5642" t="s">
        <v>2143</v>
      </c>
    </row>
    <row r="5643" spans="1:13" x14ac:dyDescent="0.2">
      <c r="A5643" t="s">
        <v>20685</v>
      </c>
      <c r="B5643" t="s">
        <v>20686</v>
      </c>
      <c r="C5643" t="s">
        <v>31359</v>
      </c>
      <c r="D5643" t="s">
        <v>31360</v>
      </c>
      <c r="E5643" t="s">
        <v>31361</v>
      </c>
      <c r="F5643" t="s">
        <v>31362</v>
      </c>
      <c r="G5643" t="s">
        <v>31363</v>
      </c>
      <c r="H5643" t="s">
        <v>31364</v>
      </c>
      <c r="I5643" t="s">
        <v>12927</v>
      </c>
      <c r="J5643" t="s">
        <v>31365</v>
      </c>
      <c r="K5643" t="s">
        <v>31366</v>
      </c>
      <c r="L5643" t="s">
        <v>303</v>
      </c>
      <c r="M5643" t="s">
        <v>10353</v>
      </c>
    </row>
    <row r="5644" spans="1:13" x14ac:dyDescent="0.2">
      <c r="A5644" t="s">
        <v>20685</v>
      </c>
      <c r="B5644" t="s">
        <v>20686</v>
      </c>
      <c r="C5644" t="s">
        <v>31367</v>
      </c>
      <c r="D5644" t="s">
        <v>31368</v>
      </c>
      <c r="E5644" t="s">
        <v>16612</v>
      </c>
      <c r="F5644" t="s">
        <v>31369</v>
      </c>
      <c r="H5644" t="s">
        <v>12587</v>
      </c>
      <c r="J5644" t="s">
        <v>31370</v>
      </c>
      <c r="K5644" t="s">
        <v>31371</v>
      </c>
      <c r="L5644" t="s">
        <v>303</v>
      </c>
      <c r="M5644" t="s">
        <v>31372</v>
      </c>
    </row>
    <row r="5645" spans="1:13" x14ac:dyDescent="0.2">
      <c r="A5645" t="s">
        <v>20685</v>
      </c>
      <c r="B5645" t="s">
        <v>20686</v>
      </c>
      <c r="C5645" t="s">
        <v>31373</v>
      </c>
      <c r="D5645" t="s">
        <v>349</v>
      </c>
      <c r="E5645" t="s">
        <v>1348</v>
      </c>
      <c r="F5645" t="s">
        <v>31374</v>
      </c>
      <c r="G5645" t="s">
        <v>31375</v>
      </c>
      <c r="H5645" t="s">
        <v>12926</v>
      </c>
      <c r="I5645" t="s">
        <v>12927</v>
      </c>
      <c r="J5645" t="s">
        <v>31376</v>
      </c>
      <c r="K5645" t="s">
        <v>31377</v>
      </c>
      <c r="L5645" t="s">
        <v>303</v>
      </c>
      <c r="M5645" t="s">
        <v>31378</v>
      </c>
    </row>
    <row r="5646" spans="1:13" x14ac:dyDescent="0.2">
      <c r="A5646" t="s">
        <v>20685</v>
      </c>
      <c r="B5646" t="s">
        <v>20686</v>
      </c>
      <c r="C5646" t="s">
        <v>31379</v>
      </c>
      <c r="D5646" t="s">
        <v>31380</v>
      </c>
      <c r="F5646" t="s">
        <v>31381</v>
      </c>
      <c r="G5646" t="s">
        <v>12587</v>
      </c>
      <c r="J5646" t="s">
        <v>31382</v>
      </c>
      <c r="K5646" t="s">
        <v>31383</v>
      </c>
      <c r="L5646" t="s">
        <v>303</v>
      </c>
      <c r="M5646" t="s">
        <v>8391</v>
      </c>
    </row>
    <row r="5647" spans="1:13" x14ac:dyDescent="0.2">
      <c r="A5647" t="s">
        <v>20685</v>
      </c>
      <c r="B5647" t="s">
        <v>20686</v>
      </c>
      <c r="C5647" t="s">
        <v>31384</v>
      </c>
      <c r="D5647" t="s">
        <v>31385</v>
      </c>
      <c r="E5647" t="s">
        <v>31386</v>
      </c>
      <c r="F5647" t="s">
        <v>31387</v>
      </c>
      <c r="G5647" t="s">
        <v>12587</v>
      </c>
      <c r="J5647" t="s">
        <v>31388</v>
      </c>
      <c r="K5647" t="s">
        <v>31389</v>
      </c>
      <c r="L5647" t="s">
        <v>303</v>
      </c>
      <c r="M5647" t="s">
        <v>7579</v>
      </c>
    </row>
    <row r="5648" spans="1:13" x14ac:dyDescent="0.2">
      <c r="A5648" t="s">
        <v>20685</v>
      </c>
      <c r="B5648" t="s">
        <v>20686</v>
      </c>
      <c r="C5648" t="s">
        <v>31390</v>
      </c>
      <c r="D5648" t="s">
        <v>31391</v>
      </c>
      <c r="E5648" t="s">
        <v>31392</v>
      </c>
      <c r="F5648" t="s">
        <v>31393</v>
      </c>
      <c r="G5648" t="s">
        <v>31394</v>
      </c>
      <c r="H5648" t="s">
        <v>12926</v>
      </c>
      <c r="I5648" t="s">
        <v>12927</v>
      </c>
      <c r="J5648" t="s">
        <v>31395</v>
      </c>
      <c r="K5648" t="s">
        <v>31396</v>
      </c>
      <c r="L5648" t="s">
        <v>303</v>
      </c>
      <c r="M5648" t="s">
        <v>31397</v>
      </c>
    </row>
    <row r="5649" spans="1:13" x14ac:dyDescent="0.2">
      <c r="A5649" t="s">
        <v>20685</v>
      </c>
      <c r="B5649" t="s">
        <v>20686</v>
      </c>
      <c r="C5649" t="s">
        <v>31398</v>
      </c>
      <c r="D5649" t="s">
        <v>349</v>
      </c>
      <c r="F5649" t="s">
        <v>7384</v>
      </c>
      <c r="G5649" t="s">
        <v>30898</v>
      </c>
      <c r="H5649" t="s">
        <v>30899</v>
      </c>
      <c r="I5649" t="s">
        <v>12927</v>
      </c>
      <c r="J5649" t="s">
        <v>31399</v>
      </c>
      <c r="K5649" t="s">
        <v>302</v>
      </c>
      <c r="L5649" t="s">
        <v>303</v>
      </c>
      <c r="M5649" t="s">
        <v>422</v>
      </c>
    </row>
    <row r="5650" spans="1:13" x14ac:dyDescent="0.2">
      <c r="A5650" t="s">
        <v>20685</v>
      </c>
      <c r="B5650" t="s">
        <v>20686</v>
      </c>
      <c r="C5650" t="s">
        <v>31400</v>
      </c>
      <c r="D5650" t="s">
        <v>401</v>
      </c>
      <c r="E5650" t="s">
        <v>402</v>
      </c>
      <c r="F5650" t="s">
        <v>1096</v>
      </c>
      <c r="G5650" t="s">
        <v>31401</v>
      </c>
      <c r="H5650" t="s">
        <v>30765</v>
      </c>
      <c r="I5650" t="s">
        <v>12927</v>
      </c>
      <c r="J5650" t="s">
        <v>31402</v>
      </c>
      <c r="K5650" t="s">
        <v>31403</v>
      </c>
      <c r="L5650" t="s">
        <v>303</v>
      </c>
      <c r="M5650" t="s">
        <v>9698</v>
      </c>
    </row>
    <row r="5651" spans="1:13" x14ac:dyDescent="0.2">
      <c r="A5651" t="s">
        <v>20685</v>
      </c>
      <c r="B5651" t="s">
        <v>20686</v>
      </c>
      <c r="C5651" t="s">
        <v>31404</v>
      </c>
      <c r="D5651" t="s">
        <v>564</v>
      </c>
      <c r="E5651" t="s">
        <v>296</v>
      </c>
      <c r="F5651" t="s">
        <v>350</v>
      </c>
      <c r="G5651" t="s">
        <v>31405</v>
      </c>
      <c r="H5651" t="s">
        <v>12926</v>
      </c>
      <c r="I5651" t="s">
        <v>12927</v>
      </c>
      <c r="J5651" t="s">
        <v>31406</v>
      </c>
      <c r="K5651" t="s">
        <v>31407</v>
      </c>
      <c r="L5651" t="s">
        <v>303</v>
      </c>
      <c r="M5651" t="s">
        <v>11559</v>
      </c>
    </row>
    <row r="5652" spans="1:13" x14ac:dyDescent="0.2">
      <c r="A5652" t="s">
        <v>20685</v>
      </c>
      <c r="B5652" t="s">
        <v>20686</v>
      </c>
      <c r="C5652" t="s">
        <v>31408</v>
      </c>
      <c r="D5652" t="s">
        <v>31409</v>
      </c>
      <c r="E5652" t="s">
        <v>31410</v>
      </c>
      <c r="F5652" t="s">
        <v>31411</v>
      </c>
      <c r="G5652" t="s">
        <v>31412</v>
      </c>
      <c r="H5652" t="s">
        <v>12587</v>
      </c>
      <c r="J5652" t="s">
        <v>31413</v>
      </c>
      <c r="K5652" t="s">
        <v>31414</v>
      </c>
      <c r="L5652" t="s">
        <v>303</v>
      </c>
      <c r="M5652" t="s">
        <v>23881</v>
      </c>
    </row>
    <row r="5653" spans="1:13" x14ac:dyDescent="0.2">
      <c r="A5653" t="s">
        <v>20685</v>
      </c>
      <c r="B5653" t="s">
        <v>20686</v>
      </c>
      <c r="C5653" t="s">
        <v>31415</v>
      </c>
      <c r="D5653" t="s">
        <v>31416</v>
      </c>
      <c r="E5653" t="s">
        <v>31417</v>
      </c>
      <c r="F5653" t="s">
        <v>31418</v>
      </c>
      <c r="G5653" t="s">
        <v>31266</v>
      </c>
      <c r="H5653" t="s">
        <v>12587</v>
      </c>
      <c r="J5653" t="s">
        <v>31419</v>
      </c>
      <c r="K5653" t="s">
        <v>302</v>
      </c>
      <c r="L5653" t="s">
        <v>303</v>
      </c>
      <c r="M5653" t="s">
        <v>4405</v>
      </c>
    </row>
    <row r="5654" spans="1:13" x14ac:dyDescent="0.2">
      <c r="A5654" t="s">
        <v>20685</v>
      </c>
      <c r="B5654" t="s">
        <v>20686</v>
      </c>
      <c r="C5654" t="s">
        <v>31420</v>
      </c>
      <c r="D5654" t="s">
        <v>31421</v>
      </c>
      <c r="E5654" t="s">
        <v>31421</v>
      </c>
      <c r="F5654" t="s">
        <v>31422</v>
      </c>
      <c r="G5654" t="s">
        <v>12587</v>
      </c>
      <c r="J5654" t="s">
        <v>31423</v>
      </c>
      <c r="K5654" t="s">
        <v>302</v>
      </c>
      <c r="L5654" t="s">
        <v>303</v>
      </c>
      <c r="M5654" t="s">
        <v>31424</v>
      </c>
    </row>
    <row r="5655" spans="1:13" x14ac:dyDescent="0.2">
      <c r="A5655" t="s">
        <v>20685</v>
      </c>
      <c r="B5655" t="s">
        <v>20686</v>
      </c>
      <c r="C5655" t="s">
        <v>31425</v>
      </c>
      <c r="D5655" t="s">
        <v>564</v>
      </c>
      <c r="E5655" t="s">
        <v>296</v>
      </c>
      <c r="F5655" t="s">
        <v>31426</v>
      </c>
      <c r="G5655" t="s">
        <v>31427</v>
      </c>
      <c r="H5655" t="s">
        <v>12587</v>
      </c>
      <c r="J5655" t="s">
        <v>31428</v>
      </c>
      <c r="K5655" t="s">
        <v>31429</v>
      </c>
      <c r="L5655" t="s">
        <v>303</v>
      </c>
      <c r="M5655" t="s">
        <v>11648</v>
      </c>
    </row>
    <row r="5656" spans="1:13" x14ac:dyDescent="0.2">
      <c r="A5656" t="s">
        <v>20685</v>
      </c>
      <c r="B5656" t="s">
        <v>20686</v>
      </c>
      <c r="C5656" t="s">
        <v>31430</v>
      </c>
      <c r="D5656" t="s">
        <v>844</v>
      </c>
      <c r="E5656" t="s">
        <v>296</v>
      </c>
      <c r="F5656" t="s">
        <v>31431</v>
      </c>
      <c r="G5656" t="s">
        <v>31432</v>
      </c>
      <c r="H5656" t="s">
        <v>12587</v>
      </c>
      <c r="J5656" t="s">
        <v>31433</v>
      </c>
      <c r="K5656" t="s">
        <v>31434</v>
      </c>
      <c r="L5656" t="s">
        <v>303</v>
      </c>
      <c r="M5656" t="s">
        <v>1077</v>
      </c>
    </row>
    <row r="5657" spans="1:13" x14ac:dyDescent="0.2">
      <c r="A5657" t="s">
        <v>20685</v>
      </c>
      <c r="B5657" t="s">
        <v>20686</v>
      </c>
      <c r="C5657" t="s">
        <v>31435</v>
      </c>
      <c r="D5657" t="s">
        <v>572</v>
      </c>
      <c r="E5657" t="s">
        <v>573</v>
      </c>
      <c r="F5657" t="s">
        <v>31436</v>
      </c>
      <c r="G5657" t="s">
        <v>30978</v>
      </c>
      <c r="H5657" t="s">
        <v>12927</v>
      </c>
      <c r="J5657" t="s">
        <v>31437</v>
      </c>
      <c r="K5657" t="s">
        <v>31438</v>
      </c>
      <c r="L5657" t="s">
        <v>303</v>
      </c>
      <c r="M5657" t="s">
        <v>422</v>
      </c>
    </row>
    <row r="5658" spans="1:13" x14ac:dyDescent="0.2">
      <c r="A5658" t="s">
        <v>20685</v>
      </c>
      <c r="B5658" t="s">
        <v>20686</v>
      </c>
      <c r="C5658" t="s">
        <v>31439</v>
      </c>
      <c r="D5658" t="s">
        <v>31440</v>
      </c>
      <c r="E5658" t="s">
        <v>31441</v>
      </c>
      <c r="F5658" t="s">
        <v>31442</v>
      </c>
      <c r="H5658" t="s">
        <v>12587</v>
      </c>
      <c r="J5658" t="s">
        <v>31443</v>
      </c>
      <c r="K5658" t="s">
        <v>31444</v>
      </c>
      <c r="L5658" t="s">
        <v>303</v>
      </c>
      <c r="M5658" t="s">
        <v>7216</v>
      </c>
    </row>
    <row r="5659" spans="1:13" x14ac:dyDescent="0.2">
      <c r="A5659" t="s">
        <v>20685</v>
      </c>
      <c r="B5659" t="s">
        <v>20686</v>
      </c>
      <c r="C5659" t="s">
        <v>31445</v>
      </c>
      <c r="D5659" t="s">
        <v>31446</v>
      </c>
      <c r="E5659" t="s">
        <v>31447</v>
      </c>
      <c r="F5659" t="s">
        <v>31448</v>
      </c>
      <c r="G5659" t="s">
        <v>31266</v>
      </c>
      <c r="H5659" t="s">
        <v>12587</v>
      </c>
      <c r="J5659" t="s">
        <v>31449</v>
      </c>
      <c r="K5659" t="s">
        <v>302</v>
      </c>
      <c r="L5659" t="s">
        <v>303</v>
      </c>
      <c r="M5659" t="s">
        <v>422</v>
      </c>
    </row>
    <row r="5660" spans="1:13" x14ac:dyDescent="0.2">
      <c r="A5660" t="s">
        <v>20685</v>
      </c>
      <c r="B5660" t="s">
        <v>20686</v>
      </c>
      <c r="C5660" t="s">
        <v>31450</v>
      </c>
      <c r="D5660" t="s">
        <v>401</v>
      </c>
      <c r="E5660" t="s">
        <v>402</v>
      </c>
      <c r="F5660" t="s">
        <v>5408</v>
      </c>
      <c r="G5660" t="s">
        <v>31451</v>
      </c>
      <c r="H5660" t="s">
        <v>30801</v>
      </c>
      <c r="I5660" t="s">
        <v>12587</v>
      </c>
      <c r="J5660" t="s">
        <v>31452</v>
      </c>
      <c r="K5660" t="s">
        <v>31453</v>
      </c>
      <c r="L5660" t="s">
        <v>303</v>
      </c>
      <c r="M5660" t="s">
        <v>31454</v>
      </c>
    </row>
    <row r="5661" spans="1:13" x14ac:dyDescent="0.2">
      <c r="A5661" t="s">
        <v>20685</v>
      </c>
      <c r="B5661" t="s">
        <v>20686</v>
      </c>
      <c r="C5661" t="s">
        <v>31455</v>
      </c>
      <c r="D5661" t="s">
        <v>844</v>
      </c>
      <c r="E5661" t="s">
        <v>296</v>
      </c>
      <c r="F5661" t="s">
        <v>31456</v>
      </c>
      <c r="H5661" t="s">
        <v>12926</v>
      </c>
      <c r="I5661" t="s">
        <v>12927</v>
      </c>
      <c r="J5661" t="s">
        <v>31457</v>
      </c>
      <c r="K5661" t="s">
        <v>31458</v>
      </c>
      <c r="L5661" t="s">
        <v>303</v>
      </c>
      <c r="M5661" t="s">
        <v>11648</v>
      </c>
    </row>
    <row r="5662" spans="1:13" x14ac:dyDescent="0.2">
      <c r="A5662" t="s">
        <v>20685</v>
      </c>
      <c r="B5662" t="s">
        <v>20686</v>
      </c>
      <c r="C5662" t="s">
        <v>31459</v>
      </c>
      <c r="D5662" t="s">
        <v>30334</v>
      </c>
      <c r="F5662" t="s">
        <v>31460</v>
      </c>
      <c r="G5662" t="s">
        <v>31461</v>
      </c>
      <c r="H5662" t="s">
        <v>12587</v>
      </c>
      <c r="J5662" t="s">
        <v>31462</v>
      </c>
      <c r="K5662" t="s">
        <v>302</v>
      </c>
      <c r="L5662" t="s">
        <v>303</v>
      </c>
      <c r="M5662" t="s">
        <v>3684</v>
      </c>
    </row>
    <row r="5663" spans="1:13" x14ac:dyDescent="0.2">
      <c r="A5663" t="s">
        <v>20685</v>
      </c>
      <c r="B5663" t="s">
        <v>20686</v>
      </c>
      <c r="C5663" t="s">
        <v>31463</v>
      </c>
      <c r="D5663" t="s">
        <v>31464</v>
      </c>
      <c r="F5663" t="s">
        <v>31465</v>
      </c>
      <c r="H5663" t="s">
        <v>30984</v>
      </c>
      <c r="I5663" t="s">
        <v>12927</v>
      </c>
      <c r="J5663" t="s">
        <v>31466</v>
      </c>
      <c r="K5663" t="s">
        <v>31467</v>
      </c>
      <c r="L5663" t="s">
        <v>303</v>
      </c>
      <c r="M5663" t="s">
        <v>21970</v>
      </c>
    </row>
    <row r="5664" spans="1:13" x14ac:dyDescent="0.2">
      <c r="A5664" t="s">
        <v>20685</v>
      </c>
      <c r="B5664" t="s">
        <v>20686</v>
      </c>
      <c r="C5664" t="s">
        <v>31468</v>
      </c>
      <c r="D5664" t="s">
        <v>349</v>
      </c>
      <c r="E5664" t="s">
        <v>13874</v>
      </c>
      <c r="F5664" t="s">
        <v>31469</v>
      </c>
      <c r="G5664" t="s">
        <v>31470</v>
      </c>
      <c r="H5664" t="s">
        <v>12587</v>
      </c>
      <c r="J5664" t="s">
        <v>31471</v>
      </c>
      <c r="K5664" t="s">
        <v>31472</v>
      </c>
      <c r="L5664" t="s">
        <v>303</v>
      </c>
      <c r="M5664" t="s">
        <v>31473</v>
      </c>
    </row>
    <row r="5665" spans="1:13" x14ac:dyDescent="0.2">
      <c r="A5665" t="s">
        <v>20685</v>
      </c>
      <c r="B5665" t="s">
        <v>20686</v>
      </c>
      <c r="C5665" t="s">
        <v>31474</v>
      </c>
      <c r="D5665" t="s">
        <v>31475</v>
      </c>
      <c r="F5665" t="s">
        <v>31476</v>
      </c>
      <c r="H5665" t="s">
        <v>12587</v>
      </c>
      <c r="J5665" t="s">
        <v>31477</v>
      </c>
      <c r="K5665" t="s">
        <v>302</v>
      </c>
      <c r="L5665" t="s">
        <v>303</v>
      </c>
      <c r="M5665" t="s">
        <v>422</v>
      </c>
    </row>
    <row r="5666" spans="1:13" x14ac:dyDescent="0.2">
      <c r="A5666" t="s">
        <v>20685</v>
      </c>
      <c r="B5666" t="s">
        <v>20686</v>
      </c>
      <c r="C5666" t="s">
        <v>31478</v>
      </c>
      <c r="D5666" t="s">
        <v>349</v>
      </c>
      <c r="E5666" t="s">
        <v>424</v>
      </c>
      <c r="F5666" t="s">
        <v>31479</v>
      </c>
      <c r="G5666" t="s">
        <v>31080</v>
      </c>
      <c r="I5666" t="s">
        <v>12927</v>
      </c>
      <c r="J5666" t="s">
        <v>31480</v>
      </c>
      <c r="K5666" t="s">
        <v>31481</v>
      </c>
      <c r="L5666" t="s">
        <v>303</v>
      </c>
      <c r="M5666" t="s">
        <v>6080</v>
      </c>
    </row>
    <row r="5667" spans="1:13" x14ac:dyDescent="0.2">
      <c r="A5667" t="s">
        <v>20685</v>
      </c>
      <c r="B5667" t="s">
        <v>20686</v>
      </c>
      <c r="C5667" t="s">
        <v>31482</v>
      </c>
      <c r="D5667" t="s">
        <v>31483</v>
      </c>
      <c r="E5667" t="s">
        <v>10859</v>
      </c>
      <c r="F5667" t="s">
        <v>31484</v>
      </c>
      <c r="G5667" t="s">
        <v>2909</v>
      </c>
      <c r="H5667" t="s">
        <v>31485</v>
      </c>
      <c r="I5667" t="s">
        <v>12927</v>
      </c>
      <c r="J5667" t="s">
        <v>31486</v>
      </c>
      <c r="K5667" t="s">
        <v>31487</v>
      </c>
      <c r="L5667" t="s">
        <v>303</v>
      </c>
      <c r="M5667" t="s">
        <v>31488</v>
      </c>
    </row>
    <row r="5668" spans="1:13" x14ac:dyDescent="0.2">
      <c r="A5668" t="s">
        <v>20685</v>
      </c>
      <c r="B5668" t="s">
        <v>20686</v>
      </c>
      <c r="C5668" t="s">
        <v>31489</v>
      </c>
      <c r="D5668" t="s">
        <v>28420</v>
      </c>
      <c r="E5668" t="s">
        <v>31490</v>
      </c>
      <c r="F5668" t="s">
        <v>31491</v>
      </c>
      <c r="H5668" t="s">
        <v>31492</v>
      </c>
      <c r="I5668" t="s">
        <v>12927</v>
      </c>
      <c r="J5668" t="s">
        <v>31493</v>
      </c>
      <c r="K5668" t="s">
        <v>31494</v>
      </c>
      <c r="L5668" t="s">
        <v>303</v>
      </c>
      <c r="M5668" t="s">
        <v>31495</v>
      </c>
    </row>
    <row r="5669" spans="1:13" x14ac:dyDescent="0.2">
      <c r="A5669" t="s">
        <v>20685</v>
      </c>
      <c r="B5669" t="s">
        <v>20686</v>
      </c>
      <c r="C5669" t="s">
        <v>31496</v>
      </c>
      <c r="D5669" t="s">
        <v>31497</v>
      </c>
      <c r="E5669" t="s">
        <v>31498</v>
      </c>
      <c r="F5669" t="s">
        <v>31499</v>
      </c>
      <c r="G5669" t="s">
        <v>12587</v>
      </c>
      <c r="J5669" t="s">
        <v>31500</v>
      </c>
      <c r="K5669" t="s">
        <v>302</v>
      </c>
      <c r="L5669" t="s">
        <v>303</v>
      </c>
      <c r="M5669" t="s">
        <v>422</v>
      </c>
    </row>
    <row r="5670" spans="1:13" x14ac:dyDescent="0.2">
      <c r="A5670" t="s">
        <v>20685</v>
      </c>
      <c r="B5670" t="s">
        <v>20686</v>
      </c>
      <c r="C5670" t="s">
        <v>31501</v>
      </c>
      <c r="D5670" t="s">
        <v>349</v>
      </c>
      <c r="F5670" t="s">
        <v>31502</v>
      </c>
      <c r="H5670" t="s">
        <v>12926</v>
      </c>
      <c r="I5670" t="s">
        <v>12927</v>
      </c>
      <c r="J5670" t="s">
        <v>31503</v>
      </c>
      <c r="K5670" t="s">
        <v>302</v>
      </c>
      <c r="L5670" t="s">
        <v>303</v>
      </c>
      <c r="M5670" t="s">
        <v>422</v>
      </c>
    </row>
    <row r="5671" spans="1:13" x14ac:dyDescent="0.2">
      <c r="A5671" t="s">
        <v>20685</v>
      </c>
      <c r="B5671" t="s">
        <v>20686</v>
      </c>
      <c r="C5671" t="s">
        <v>31504</v>
      </c>
      <c r="D5671" t="s">
        <v>30869</v>
      </c>
      <c r="E5671" t="s">
        <v>31505</v>
      </c>
      <c r="F5671" t="s">
        <v>31506</v>
      </c>
      <c r="G5671" t="s">
        <v>12587</v>
      </c>
      <c r="J5671" t="s">
        <v>31507</v>
      </c>
      <c r="K5671" t="s">
        <v>31508</v>
      </c>
      <c r="L5671" t="s">
        <v>303</v>
      </c>
      <c r="M5671" t="s">
        <v>20948</v>
      </c>
    </row>
    <row r="5672" spans="1:13" x14ac:dyDescent="0.2">
      <c r="A5672" t="s">
        <v>20685</v>
      </c>
      <c r="B5672" t="s">
        <v>20686</v>
      </c>
      <c r="C5672" t="s">
        <v>31509</v>
      </c>
      <c r="D5672" t="s">
        <v>349</v>
      </c>
      <c r="F5672" t="s">
        <v>31510</v>
      </c>
      <c r="G5672" t="s">
        <v>30801</v>
      </c>
      <c r="H5672" t="s">
        <v>12587</v>
      </c>
      <c r="J5672" t="s">
        <v>31511</v>
      </c>
      <c r="K5672" t="s">
        <v>302</v>
      </c>
      <c r="L5672" t="s">
        <v>303</v>
      </c>
      <c r="M5672" t="s">
        <v>422</v>
      </c>
    </row>
    <row r="5673" spans="1:13" x14ac:dyDescent="0.2">
      <c r="A5673" t="s">
        <v>20685</v>
      </c>
      <c r="B5673" t="s">
        <v>20686</v>
      </c>
      <c r="C5673" t="s">
        <v>31512</v>
      </c>
      <c r="D5673" t="s">
        <v>31513</v>
      </c>
      <c r="E5673" t="s">
        <v>31514</v>
      </c>
      <c r="F5673" t="s">
        <v>31515</v>
      </c>
      <c r="G5673" t="s">
        <v>12587</v>
      </c>
      <c r="J5673" t="s">
        <v>31516</v>
      </c>
      <c r="K5673" t="s">
        <v>31517</v>
      </c>
      <c r="L5673" t="s">
        <v>303</v>
      </c>
      <c r="M5673" t="s">
        <v>2233</v>
      </c>
    </row>
    <row r="5674" spans="1:13" x14ac:dyDescent="0.2">
      <c r="A5674" t="s">
        <v>20685</v>
      </c>
      <c r="B5674" t="s">
        <v>20686</v>
      </c>
      <c r="C5674" t="s">
        <v>31518</v>
      </c>
      <c r="D5674" t="s">
        <v>31519</v>
      </c>
      <c r="E5674" t="s">
        <v>31520</v>
      </c>
      <c r="F5674" t="s">
        <v>31521</v>
      </c>
      <c r="G5674" t="s">
        <v>31522</v>
      </c>
      <c r="H5674" t="s">
        <v>31158</v>
      </c>
      <c r="I5674" t="s">
        <v>12927</v>
      </c>
      <c r="J5674" t="s">
        <v>31159</v>
      </c>
      <c r="K5674" t="s">
        <v>31523</v>
      </c>
      <c r="L5674" t="s">
        <v>303</v>
      </c>
      <c r="M5674" t="s">
        <v>2246</v>
      </c>
    </row>
    <row r="5675" spans="1:13" x14ac:dyDescent="0.2">
      <c r="A5675" t="s">
        <v>20685</v>
      </c>
      <c r="B5675" t="s">
        <v>20686</v>
      </c>
      <c r="C5675" t="s">
        <v>31524</v>
      </c>
      <c r="D5675" t="s">
        <v>31525</v>
      </c>
      <c r="E5675" t="s">
        <v>31526</v>
      </c>
      <c r="F5675" t="s">
        <v>31527</v>
      </c>
      <c r="G5675" t="s">
        <v>31528</v>
      </c>
      <c r="H5675" t="s">
        <v>12587</v>
      </c>
      <c r="J5675" t="s">
        <v>31529</v>
      </c>
      <c r="K5675" t="s">
        <v>31530</v>
      </c>
      <c r="L5675" t="s">
        <v>303</v>
      </c>
      <c r="M5675" t="s">
        <v>11158</v>
      </c>
    </row>
    <row r="5676" spans="1:13" x14ac:dyDescent="0.2">
      <c r="A5676" t="s">
        <v>20685</v>
      </c>
      <c r="B5676" t="s">
        <v>20686</v>
      </c>
      <c r="C5676" t="s">
        <v>31531</v>
      </c>
      <c r="D5676" t="s">
        <v>31532</v>
      </c>
      <c r="E5676" t="s">
        <v>31533</v>
      </c>
      <c r="F5676" t="s">
        <v>31534</v>
      </c>
      <c r="G5676" t="s">
        <v>12587</v>
      </c>
      <c r="J5676" t="s">
        <v>31535</v>
      </c>
      <c r="K5676" t="s">
        <v>302</v>
      </c>
      <c r="L5676" t="s">
        <v>303</v>
      </c>
      <c r="M5676" t="s">
        <v>886</v>
      </c>
    </row>
    <row r="5677" spans="1:13" x14ac:dyDescent="0.2">
      <c r="A5677" t="s">
        <v>20685</v>
      </c>
      <c r="B5677" t="s">
        <v>20686</v>
      </c>
      <c r="C5677" t="s">
        <v>31536</v>
      </c>
      <c r="D5677" t="s">
        <v>31537</v>
      </c>
      <c r="E5677" t="s">
        <v>31538</v>
      </c>
      <c r="F5677" t="s">
        <v>31539</v>
      </c>
      <c r="G5677" t="s">
        <v>12587</v>
      </c>
      <c r="J5677" t="s">
        <v>31540</v>
      </c>
      <c r="K5677" t="s">
        <v>302</v>
      </c>
      <c r="L5677" t="s">
        <v>303</v>
      </c>
      <c r="M5677" t="s">
        <v>13127</v>
      </c>
    </row>
    <row r="5678" spans="1:13" x14ac:dyDescent="0.2">
      <c r="A5678" t="s">
        <v>20685</v>
      </c>
      <c r="B5678" t="s">
        <v>20686</v>
      </c>
      <c r="C5678" t="s">
        <v>31541</v>
      </c>
      <c r="D5678" t="s">
        <v>394</v>
      </c>
      <c r="E5678" t="s">
        <v>395</v>
      </c>
      <c r="F5678" t="s">
        <v>31542</v>
      </c>
      <c r="H5678" t="s">
        <v>30938</v>
      </c>
      <c r="I5678" t="s">
        <v>12927</v>
      </c>
      <c r="J5678" t="s">
        <v>31543</v>
      </c>
      <c r="K5678" t="s">
        <v>31544</v>
      </c>
      <c r="L5678" t="s">
        <v>303</v>
      </c>
      <c r="M5678" t="s">
        <v>16397</v>
      </c>
    </row>
    <row r="5679" spans="1:13" x14ac:dyDescent="0.2">
      <c r="A5679" t="s">
        <v>20685</v>
      </c>
      <c r="B5679" t="s">
        <v>20686</v>
      </c>
      <c r="C5679" t="s">
        <v>31545</v>
      </c>
      <c r="D5679" t="s">
        <v>31546</v>
      </c>
      <c r="E5679" t="s">
        <v>31547</v>
      </c>
      <c r="F5679" t="s">
        <v>31548</v>
      </c>
      <c r="G5679" t="s">
        <v>12587</v>
      </c>
      <c r="J5679" t="s">
        <v>31549</v>
      </c>
      <c r="K5679" t="s">
        <v>302</v>
      </c>
      <c r="L5679" t="s">
        <v>303</v>
      </c>
      <c r="M5679" t="s">
        <v>2304</v>
      </c>
    </row>
    <row r="5680" spans="1:13" x14ac:dyDescent="0.2">
      <c r="A5680" t="s">
        <v>20685</v>
      </c>
      <c r="B5680" t="s">
        <v>20686</v>
      </c>
      <c r="C5680" t="s">
        <v>31550</v>
      </c>
      <c r="D5680" t="s">
        <v>31551</v>
      </c>
      <c r="E5680" t="s">
        <v>11504</v>
      </c>
      <c r="F5680" t="s">
        <v>31552</v>
      </c>
      <c r="G5680" t="s">
        <v>31461</v>
      </c>
      <c r="H5680" t="s">
        <v>12587</v>
      </c>
      <c r="J5680" t="s">
        <v>31553</v>
      </c>
      <c r="K5680" t="s">
        <v>302</v>
      </c>
      <c r="L5680" t="s">
        <v>303</v>
      </c>
      <c r="M5680" t="s">
        <v>422</v>
      </c>
    </row>
    <row r="5681" spans="1:13" x14ac:dyDescent="0.2">
      <c r="A5681" t="s">
        <v>20685</v>
      </c>
      <c r="B5681" t="s">
        <v>20686</v>
      </c>
      <c r="C5681" t="s">
        <v>31554</v>
      </c>
      <c r="D5681" t="s">
        <v>31555</v>
      </c>
      <c r="E5681" t="s">
        <v>31556</v>
      </c>
      <c r="F5681" t="s">
        <v>31557</v>
      </c>
      <c r="G5681" t="s">
        <v>30801</v>
      </c>
      <c r="H5681" t="s">
        <v>12587</v>
      </c>
      <c r="J5681" t="s">
        <v>31558</v>
      </c>
      <c r="K5681" t="s">
        <v>31559</v>
      </c>
      <c r="L5681" t="s">
        <v>303</v>
      </c>
      <c r="M5681" t="s">
        <v>3636</v>
      </c>
    </row>
    <row r="5682" spans="1:13" x14ac:dyDescent="0.2">
      <c r="A5682" t="s">
        <v>20685</v>
      </c>
      <c r="B5682" t="s">
        <v>20686</v>
      </c>
      <c r="C5682" t="s">
        <v>31560</v>
      </c>
      <c r="D5682" t="s">
        <v>31561</v>
      </c>
      <c r="E5682" t="s">
        <v>31562</v>
      </c>
      <c r="F5682" t="s">
        <v>31563</v>
      </c>
      <c r="G5682" t="s">
        <v>12587</v>
      </c>
      <c r="J5682" t="s">
        <v>31564</v>
      </c>
      <c r="K5682" t="s">
        <v>31565</v>
      </c>
      <c r="L5682" t="s">
        <v>303</v>
      </c>
      <c r="M5682" t="s">
        <v>422</v>
      </c>
    </row>
    <row r="5683" spans="1:13" x14ac:dyDescent="0.2">
      <c r="A5683" t="s">
        <v>20685</v>
      </c>
      <c r="B5683" t="s">
        <v>20686</v>
      </c>
      <c r="C5683" t="s">
        <v>31566</v>
      </c>
      <c r="D5683" t="s">
        <v>394</v>
      </c>
      <c r="E5683" t="s">
        <v>395</v>
      </c>
      <c r="F5683" t="s">
        <v>350</v>
      </c>
      <c r="G5683" t="s">
        <v>31567</v>
      </c>
      <c r="H5683" t="s">
        <v>12926</v>
      </c>
      <c r="I5683" t="s">
        <v>12927</v>
      </c>
      <c r="J5683" t="s">
        <v>31568</v>
      </c>
      <c r="K5683" t="s">
        <v>31569</v>
      </c>
      <c r="L5683" t="s">
        <v>303</v>
      </c>
      <c r="M5683" t="s">
        <v>8570</v>
      </c>
    </row>
    <row r="5684" spans="1:13" x14ac:dyDescent="0.2">
      <c r="A5684" t="s">
        <v>20685</v>
      </c>
      <c r="B5684" t="s">
        <v>20686</v>
      </c>
      <c r="C5684" t="s">
        <v>31570</v>
      </c>
      <c r="D5684" t="s">
        <v>31571</v>
      </c>
      <c r="E5684" t="s">
        <v>31572</v>
      </c>
      <c r="F5684" t="s">
        <v>31573</v>
      </c>
      <c r="G5684" t="s">
        <v>31324</v>
      </c>
      <c r="H5684" t="s">
        <v>12587</v>
      </c>
      <c r="J5684" t="s">
        <v>31574</v>
      </c>
      <c r="K5684" t="s">
        <v>31575</v>
      </c>
      <c r="L5684" t="s">
        <v>303</v>
      </c>
      <c r="M5684" t="s">
        <v>9515</v>
      </c>
    </row>
    <row r="5685" spans="1:13" x14ac:dyDescent="0.2">
      <c r="A5685" t="s">
        <v>20685</v>
      </c>
      <c r="B5685" t="s">
        <v>20686</v>
      </c>
      <c r="C5685" t="s">
        <v>31576</v>
      </c>
      <c r="D5685" t="s">
        <v>31577</v>
      </c>
      <c r="E5685" t="s">
        <v>31578</v>
      </c>
      <c r="F5685" t="s">
        <v>31579</v>
      </c>
      <c r="H5685" t="s">
        <v>30820</v>
      </c>
      <c r="I5685" t="s">
        <v>12927</v>
      </c>
      <c r="J5685" t="s">
        <v>31580</v>
      </c>
      <c r="K5685" t="s">
        <v>31581</v>
      </c>
      <c r="L5685" t="s">
        <v>303</v>
      </c>
      <c r="M5685" t="s">
        <v>29421</v>
      </c>
    </row>
    <row r="5686" spans="1:13" x14ac:dyDescent="0.2">
      <c r="A5686" t="s">
        <v>20685</v>
      </c>
      <c r="B5686" t="s">
        <v>20686</v>
      </c>
      <c r="C5686" t="s">
        <v>31582</v>
      </c>
      <c r="D5686" t="s">
        <v>31583</v>
      </c>
      <c r="E5686" t="s">
        <v>31584</v>
      </c>
      <c r="F5686" t="s">
        <v>31585</v>
      </c>
      <c r="H5686" t="s">
        <v>12587</v>
      </c>
      <c r="J5686" t="s">
        <v>31586</v>
      </c>
      <c r="K5686" t="s">
        <v>31587</v>
      </c>
      <c r="L5686" t="s">
        <v>303</v>
      </c>
      <c r="M5686" t="s">
        <v>4536</v>
      </c>
    </row>
    <row r="5687" spans="1:13" x14ac:dyDescent="0.2">
      <c r="A5687" t="s">
        <v>20685</v>
      </c>
      <c r="B5687" t="s">
        <v>20686</v>
      </c>
      <c r="C5687" t="s">
        <v>31588</v>
      </c>
      <c r="D5687" t="s">
        <v>31589</v>
      </c>
      <c r="F5687" t="s">
        <v>31590</v>
      </c>
      <c r="G5687" t="s">
        <v>31591</v>
      </c>
      <c r="H5687" t="s">
        <v>30765</v>
      </c>
      <c r="I5687" t="s">
        <v>12927</v>
      </c>
      <c r="J5687" t="s">
        <v>31592</v>
      </c>
      <c r="K5687" t="s">
        <v>31593</v>
      </c>
      <c r="L5687" t="s">
        <v>303</v>
      </c>
      <c r="M5687" t="s">
        <v>23480</v>
      </c>
    </row>
    <row r="5688" spans="1:13" x14ac:dyDescent="0.2">
      <c r="A5688" t="s">
        <v>20685</v>
      </c>
      <c r="B5688" t="s">
        <v>20686</v>
      </c>
      <c r="C5688" t="s">
        <v>31594</v>
      </c>
      <c r="D5688" t="s">
        <v>349</v>
      </c>
      <c r="E5688" t="s">
        <v>424</v>
      </c>
      <c r="F5688" t="s">
        <v>31595</v>
      </c>
      <c r="H5688" t="s">
        <v>30898</v>
      </c>
      <c r="I5688" t="s">
        <v>30899</v>
      </c>
      <c r="J5688" t="s">
        <v>31596</v>
      </c>
      <c r="K5688" t="s">
        <v>31597</v>
      </c>
      <c r="L5688" t="s">
        <v>303</v>
      </c>
      <c r="M5688" t="s">
        <v>6080</v>
      </c>
    </row>
    <row r="5689" spans="1:13" x14ac:dyDescent="0.2">
      <c r="A5689" t="s">
        <v>20685</v>
      </c>
      <c r="B5689" t="s">
        <v>20686</v>
      </c>
      <c r="C5689" t="s">
        <v>31598</v>
      </c>
      <c r="D5689" t="s">
        <v>30958</v>
      </c>
      <c r="E5689" t="s">
        <v>31599</v>
      </c>
      <c r="F5689" t="s">
        <v>31600</v>
      </c>
      <c r="G5689" t="s">
        <v>31601</v>
      </c>
      <c r="H5689" t="s">
        <v>12587</v>
      </c>
      <c r="J5689" t="s">
        <v>31602</v>
      </c>
      <c r="K5689" t="s">
        <v>31603</v>
      </c>
      <c r="L5689" t="s">
        <v>303</v>
      </c>
      <c r="M5689" t="s">
        <v>31604</v>
      </c>
    </row>
    <row r="5690" spans="1:13" x14ac:dyDescent="0.2">
      <c r="A5690" t="s">
        <v>20685</v>
      </c>
      <c r="B5690" t="s">
        <v>20686</v>
      </c>
      <c r="C5690" t="s">
        <v>31605</v>
      </c>
      <c r="D5690" t="s">
        <v>31606</v>
      </c>
      <c r="E5690" t="s">
        <v>31607</v>
      </c>
      <c r="F5690" t="s">
        <v>31608</v>
      </c>
      <c r="H5690" t="s">
        <v>12587</v>
      </c>
      <c r="J5690" t="s">
        <v>31609</v>
      </c>
      <c r="K5690" t="s">
        <v>31610</v>
      </c>
      <c r="L5690" t="s">
        <v>303</v>
      </c>
      <c r="M5690" t="s">
        <v>31611</v>
      </c>
    </row>
    <row r="5691" spans="1:13" x14ac:dyDescent="0.2">
      <c r="A5691" t="s">
        <v>20685</v>
      </c>
      <c r="B5691" t="s">
        <v>20686</v>
      </c>
      <c r="C5691" t="s">
        <v>31612</v>
      </c>
      <c r="D5691" t="s">
        <v>366</v>
      </c>
      <c r="E5691" t="s">
        <v>367</v>
      </c>
      <c r="F5691" t="s">
        <v>31613</v>
      </c>
      <c r="G5691" t="s">
        <v>31614</v>
      </c>
      <c r="H5691" t="s">
        <v>31135</v>
      </c>
      <c r="I5691" t="s">
        <v>12587</v>
      </c>
      <c r="J5691" t="s">
        <v>31615</v>
      </c>
      <c r="K5691" t="s">
        <v>31616</v>
      </c>
      <c r="L5691" t="s">
        <v>303</v>
      </c>
      <c r="M5691" t="s">
        <v>31617</v>
      </c>
    </row>
    <row r="5692" spans="1:13" x14ac:dyDescent="0.2">
      <c r="A5692" t="s">
        <v>20685</v>
      </c>
      <c r="B5692" t="s">
        <v>20686</v>
      </c>
      <c r="C5692" t="s">
        <v>31618</v>
      </c>
      <c r="D5692" t="s">
        <v>31619</v>
      </c>
      <c r="E5692" t="s">
        <v>31620</v>
      </c>
      <c r="F5692" t="s">
        <v>31621</v>
      </c>
      <c r="G5692" t="s">
        <v>31622</v>
      </c>
      <c r="H5692" t="s">
        <v>12587</v>
      </c>
      <c r="J5692" t="s">
        <v>31623</v>
      </c>
      <c r="K5692" t="s">
        <v>31624</v>
      </c>
      <c r="L5692" t="s">
        <v>303</v>
      </c>
      <c r="M5692" t="s">
        <v>20948</v>
      </c>
    </row>
    <row r="5693" spans="1:13" x14ac:dyDescent="0.2">
      <c r="A5693" t="s">
        <v>20685</v>
      </c>
      <c r="B5693" t="s">
        <v>20686</v>
      </c>
      <c r="C5693" t="s">
        <v>31625</v>
      </c>
      <c r="D5693" t="s">
        <v>31626</v>
      </c>
      <c r="E5693" t="s">
        <v>31627</v>
      </c>
      <c r="F5693" t="s">
        <v>31628</v>
      </c>
      <c r="G5693" t="s">
        <v>31629</v>
      </c>
      <c r="H5693" t="s">
        <v>31630</v>
      </c>
      <c r="I5693" t="s">
        <v>12927</v>
      </c>
      <c r="J5693" t="s">
        <v>31631</v>
      </c>
      <c r="K5693" t="s">
        <v>31632</v>
      </c>
      <c r="L5693" t="s">
        <v>303</v>
      </c>
      <c r="M5693" t="s">
        <v>31633</v>
      </c>
    </row>
    <row r="5694" spans="1:13" x14ac:dyDescent="0.2">
      <c r="A5694" t="s">
        <v>20685</v>
      </c>
      <c r="B5694" t="s">
        <v>20686</v>
      </c>
      <c r="C5694" t="s">
        <v>31634</v>
      </c>
      <c r="D5694" t="s">
        <v>31635</v>
      </c>
      <c r="F5694" t="s">
        <v>31636</v>
      </c>
      <c r="G5694" t="s">
        <v>31637</v>
      </c>
      <c r="H5694" t="s">
        <v>12587</v>
      </c>
      <c r="J5694" t="s">
        <v>31638</v>
      </c>
      <c r="K5694" t="s">
        <v>302</v>
      </c>
      <c r="L5694" t="s">
        <v>303</v>
      </c>
      <c r="M5694" t="s">
        <v>422</v>
      </c>
    </row>
    <row r="5695" spans="1:13" x14ac:dyDescent="0.2">
      <c r="A5695" t="s">
        <v>20685</v>
      </c>
      <c r="B5695" t="s">
        <v>20686</v>
      </c>
      <c r="C5695" t="s">
        <v>31639</v>
      </c>
      <c r="D5695" t="s">
        <v>349</v>
      </c>
      <c r="F5695" t="s">
        <v>31640</v>
      </c>
      <c r="G5695" t="s">
        <v>31641</v>
      </c>
      <c r="H5695" t="s">
        <v>30752</v>
      </c>
      <c r="I5695" t="s">
        <v>12927</v>
      </c>
      <c r="J5695" t="s">
        <v>31642</v>
      </c>
      <c r="K5695" t="s">
        <v>302</v>
      </c>
      <c r="L5695" t="s">
        <v>303</v>
      </c>
      <c r="M5695" t="s">
        <v>7412</v>
      </c>
    </row>
    <row r="5696" spans="1:13" x14ac:dyDescent="0.2">
      <c r="A5696" t="s">
        <v>20685</v>
      </c>
      <c r="B5696" t="s">
        <v>20686</v>
      </c>
      <c r="C5696" t="s">
        <v>31643</v>
      </c>
      <c r="D5696" t="s">
        <v>8566</v>
      </c>
      <c r="E5696" t="s">
        <v>8566</v>
      </c>
      <c r="F5696" t="s">
        <v>31644</v>
      </c>
      <c r="G5696" t="s">
        <v>31645</v>
      </c>
      <c r="H5696" t="s">
        <v>12587</v>
      </c>
      <c r="J5696" t="s">
        <v>31646</v>
      </c>
      <c r="K5696" t="s">
        <v>31647</v>
      </c>
      <c r="L5696" t="s">
        <v>303</v>
      </c>
      <c r="M5696" t="s">
        <v>2914</v>
      </c>
    </row>
    <row r="5697" spans="1:13" x14ac:dyDescent="0.2">
      <c r="A5697" t="s">
        <v>20685</v>
      </c>
      <c r="B5697" t="s">
        <v>20686</v>
      </c>
      <c r="C5697" t="s">
        <v>31648</v>
      </c>
      <c r="D5697" t="s">
        <v>31649</v>
      </c>
      <c r="E5697" t="s">
        <v>31650</v>
      </c>
      <c r="F5697" t="s">
        <v>31651</v>
      </c>
      <c r="G5697" t="s">
        <v>31652</v>
      </c>
      <c r="I5697" t="s">
        <v>12587</v>
      </c>
      <c r="J5697" t="s">
        <v>31653</v>
      </c>
      <c r="K5697" t="s">
        <v>31654</v>
      </c>
      <c r="L5697" t="s">
        <v>303</v>
      </c>
      <c r="M5697" t="s">
        <v>20948</v>
      </c>
    </row>
    <row r="5698" spans="1:13" x14ac:dyDescent="0.2">
      <c r="A5698" t="s">
        <v>20685</v>
      </c>
      <c r="B5698" t="s">
        <v>20686</v>
      </c>
      <c r="C5698" t="s">
        <v>31655</v>
      </c>
      <c r="D5698" t="s">
        <v>564</v>
      </c>
      <c r="E5698" t="s">
        <v>296</v>
      </c>
      <c r="F5698" t="s">
        <v>31656</v>
      </c>
      <c r="G5698" t="s">
        <v>31657</v>
      </c>
      <c r="H5698" t="s">
        <v>30961</v>
      </c>
      <c r="I5698" t="s">
        <v>12927</v>
      </c>
      <c r="J5698" t="s">
        <v>31658</v>
      </c>
      <c r="K5698" t="s">
        <v>31659</v>
      </c>
      <c r="L5698" t="s">
        <v>303</v>
      </c>
      <c r="M5698" t="s">
        <v>422</v>
      </c>
    </row>
    <row r="5699" spans="1:13" x14ac:dyDescent="0.2">
      <c r="A5699" t="s">
        <v>20685</v>
      </c>
      <c r="B5699" t="s">
        <v>20686</v>
      </c>
      <c r="C5699" t="s">
        <v>31660</v>
      </c>
      <c r="D5699" t="s">
        <v>31661</v>
      </c>
      <c r="E5699" t="s">
        <v>9832</v>
      </c>
      <c r="F5699" t="s">
        <v>31662</v>
      </c>
      <c r="H5699" t="s">
        <v>12587</v>
      </c>
      <c r="J5699" t="s">
        <v>31663</v>
      </c>
      <c r="K5699" t="s">
        <v>31664</v>
      </c>
      <c r="L5699" t="s">
        <v>303</v>
      </c>
      <c r="M5699" t="s">
        <v>9515</v>
      </c>
    </row>
    <row r="5700" spans="1:13" x14ac:dyDescent="0.2">
      <c r="A5700" t="s">
        <v>20685</v>
      </c>
      <c r="B5700" t="s">
        <v>20686</v>
      </c>
      <c r="C5700" t="s">
        <v>31665</v>
      </c>
      <c r="D5700" t="s">
        <v>844</v>
      </c>
      <c r="E5700" t="s">
        <v>296</v>
      </c>
      <c r="F5700" t="s">
        <v>31666</v>
      </c>
      <c r="H5700" t="s">
        <v>30885</v>
      </c>
      <c r="I5700" t="s">
        <v>12587</v>
      </c>
      <c r="J5700" t="s">
        <v>31667</v>
      </c>
      <c r="K5700" t="s">
        <v>31668</v>
      </c>
      <c r="L5700" t="s">
        <v>303</v>
      </c>
      <c r="M5700" t="s">
        <v>1077</v>
      </c>
    </row>
    <row r="5701" spans="1:13" x14ac:dyDescent="0.2">
      <c r="A5701" t="s">
        <v>20685</v>
      </c>
      <c r="B5701" t="s">
        <v>20686</v>
      </c>
      <c r="C5701" t="s">
        <v>31669</v>
      </c>
      <c r="D5701" t="s">
        <v>31670</v>
      </c>
      <c r="E5701" t="s">
        <v>31671</v>
      </c>
      <c r="F5701" t="s">
        <v>31672</v>
      </c>
      <c r="H5701" t="s">
        <v>12587</v>
      </c>
      <c r="J5701" t="s">
        <v>31673</v>
      </c>
      <c r="K5701" t="s">
        <v>302</v>
      </c>
      <c r="L5701" t="s">
        <v>303</v>
      </c>
      <c r="M5701" t="s">
        <v>4032</v>
      </c>
    </row>
    <row r="5702" spans="1:13" x14ac:dyDescent="0.2">
      <c r="A5702" t="s">
        <v>20685</v>
      </c>
      <c r="B5702" t="s">
        <v>20686</v>
      </c>
      <c r="C5702" t="s">
        <v>31674</v>
      </c>
      <c r="D5702" t="s">
        <v>844</v>
      </c>
      <c r="E5702" t="s">
        <v>296</v>
      </c>
      <c r="F5702" t="s">
        <v>31675</v>
      </c>
      <c r="G5702" t="s">
        <v>25338</v>
      </c>
      <c r="H5702" t="s">
        <v>30885</v>
      </c>
      <c r="I5702" t="s">
        <v>12587</v>
      </c>
      <c r="J5702" t="s">
        <v>31676</v>
      </c>
      <c r="K5702" t="s">
        <v>31677</v>
      </c>
      <c r="L5702" t="s">
        <v>303</v>
      </c>
      <c r="M5702" t="s">
        <v>1077</v>
      </c>
    </row>
    <row r="5703" spans="1:13" x14ac:dyDescent="0.2">
      <c r="A5703" t="s">
        <v>20685</v>
      </c>
      <c r="B5703" t="s">
        <v>20686</v>
      </c>
      <c r="C5703" t="s">
        <v>31678</v>
      </c>
      <c r="D5703" t="s">
        <v>572</v>
      </c>
      <c r="E5703" t="s">
        <v>573</v>
      </c>
      <c r="F5703" t="s">
        <v>31679</v>
      </c>
      <c r="G5703" t="s">
        <v>31680</v>
      </c>
      <c r="H5703" t="s">
        <v>12587</v>
      </c>
      <c r="J5703" t="s">
        <v>31681</v>
      </c>
      <c r="K5703" t="s">
        <v>31682</v>
      </c>
      <c r="L5703" t="s">
        <v>303</v>
      </c>
      <c r="M5703" t="s">
        <v>1077</v>
      </c>
    </row>
    <row r="5704" spans="1:13" x14ac:dyDescent="0.2">
      <c r="A5704" t="s">
        <v>20685</v>
      </c>
      <c r="B5704" t="s">
        <v>20686</v>
      </c>
      <c r="C5704" t="s">
        <v>31683</v>
      </c>
      <c r="D5704" t="s">
        <v>31684</v>
      </c>
      <c r="E5704" t="s">
        <v>31685</v>
      </c>
      <c r="F5704" t="s">
        <v>31686</v>
      </c>
      <c r="H5704" t="s">
        <v>12587</v>
      </c>
      <c r="J5704" t="s">
        <v>31687</v>
      </c>
      <c r="K5704" t="s">
        <v>302</v>
      </c>
      <c r="L5704" t="s">
        <v>303</v>
      </c>
      <c r="M5704" t="s">
        <v>422</v>
      </c>
    </row>
    <row r="5705" spans="1:13" x14ac:dyDescent="0.2">
      <c r="A5705" t="s">
        <v>20685</v>
      </c>
      <c r="B5705" t="s">
        <v>20686</v>
      </c>
      <c r="C5705" t="s">
        <v>31688</v>
      </c>
      <c r="D5705" t="s">
        <v>30778</v>
      </c>
      <c r="F5705" t="s">
        <v>31689</v>
      </c>
      <c r="H5705" t="s">
        <v>31690</v>
      </c>
      <c r="I5705" t="s">
        <v>12927</v>
      </c>
      <c r="J5705" t="s">
        <v>31691</v>
      </c>
      <c r="K5705" t="s">
        <v>31692</v>
      </c>
      <c r="L5705" t="s">
        <v>303</v>
      </c>
      <c r="M5705" t="s">
        <v>422</v>
      </c>
    </row>
    <row r="5706" spans="1:13" x14ac:dyDescent="0.2">
      <c r="A5706" t="s">
        <v>20685</v>
      </c>
      <c r="B5706" t="s">
        <v>20686</v>
      </c>
      <c r="C5706" t="s">
        <v>31693</v>
      </c>
      <c r="D5706" t="s">
        <v>31694</v>
      </c>
      <c r="E5706" t="s">
        <v>31695</v>
      </c>
      <c r="F5706" t="s">
        <v>31696</v>
      </c>
      <c r="H5706" t="s">
        <v>12587</v>
      </c>
      <c r="J5706" t="s">
        <v>31697</v>
      </c>
      <c r="K5706" t="s">
        <v>31698</v>
      </c>
      <c r="L5706" t="s">
        <v>303</v>
      </c>
      <c r="M5706" t="s">
        <v>8904</v>
      </c>
    </row>
    <row r="5707" spans="1:13" x14ac:dyDescent="0.2">
      <c r="A5707" t="s">
        <v>20685</v>
      </c>
      <c r="B5707" t="s">
        <v>20686</v>
      </c>
      <c r="C5707" t="s">
        <v>31699</v>
      </c>
      <c r="D5707" t="s">
        <v>31700</v>
      </c>
      <c r="E5707" t="s">
        <v>31701</v>
      </c>
      <c r="F5707" t="s">
        <v>31702</v>
      </c>
      <c r="G5707" t="s">
        <v>31703</v>
      </c>
      <c r="H5707" t="s">
        <v>12587</v>
      </c>
      <c r="J5707" t="s">
        <v>31704</v>
      </c>
      <c r="K5707" t="s">
        <v>31705</v>
      </c>
      <c r="L5707" t="s">
        <v>303</v>
      </c>
      <c r="M5707" t="s">
        <v>8324</v>
      </c>
    </row>
    <row r="5708" spans="1:13" x14ac:dyDescent="0.2">
      <c r="A5708" t="s">
        <v>20685</v>
      </c>
      <c r="B5708" t="s">
        <v>20686</v>
      </c>
      <c r="C5708" t="s">
        <v>31706</v>
      </c>
      <c r="D5708" t="s">
        <v>31707</v>
      </c>
      <c r="F5708" t="s">
        <v>31708</v>
      </c>
      <c r="G5708" t="s">
        <v>31709</v>
      </c>
      <c r="H5708" t="s">
        <v>12587</v>
      </c>
      <c r="J5708" t="s">
        <v>31710</v>
      </c>
      <c r="K5708" t="s">
        <v>302</v>
      </c>
      <c r="L5708" t="s">
        <v>303</v>
      </c>
      <c r="M5708" t="s">
        <v>422</v>
      </c>
    </row>
    <row r="5709" spans="1:13" x14ac:dyDescent="0.2">
      <c r="A5709" t="s">
        <v>20685</v>
      </c>
      <c r="B5709" t="s">
        <v>20686</v>
      </c>
      <c r="C5709" t="s">
        <v>31711</v>
      </c>
      <c r="D5709" t="s">
        <v>29815</v>
      </c>
      <c r="E5709" t="s">
        <v>31712</v>
      </c>
      <c r="F5709" t="s">
        <v>31713</v>
      </c>
      <c r="G5709" t="s">
        <v>31714</v>
      </c>
      <c r="H5709" t="s">
        <v>12587</v>
      </c>
      <c r="I5709" t="s">
        <v>12927</v>
      </c>
      <c r="J5709" t="s">
        <v>31715</v>
      </c>
      <c r="K5709" t="s">
        <v>31716</v>
      </c>
      <c r="L5709" t="s">
        <v>303</v>
      </c>
      <c r="M5709" t="s">
        <v>31717</v>
      </c>
    </row>
    <row r="5710" spans="1:13" x14ac:dyDescent="0.2">
      <c r="A5710" t="s">
        <v>20685</v>
      </c>
      <c r="B5710" t="s">
        <v>20686</v>
      </c>
      <c r="C5710" t="s">
        <v>31718</v>
      </c>
      <c r="D5710" t="s">
        <v>844</v>
      </c>
      <c r="E5710" t="s">
        <v>296</v>
      </c>
      <c r="F5710" t="s">
        <v>31719</v>
      </c>
      <c r="H5710" t="s">
        <v>30752</v>
      </c>
      <c r="I5710" t="s">
        <v>12927</v>
      </c>
      <c r="J5710" t="s">
        <v>30753</v>
      </c>
      <c r="K5710" t="s">
        <v>31720</v>
      </c>
      <c r="L5710" t="s">
        <v>303</v>
      </c>
      <c r="M5710" t="s">
        <v>11648</v>
      </c>
    </row>
    <row r="5711" spans="1:13" x14ac:dyDescent="0.2">
      <c r="A5711" t="s">
        <v>20685</v>
      </c>
      <c r="B5711" t="s">
        <v>20686</v>
      </c>
      <c r="C5711" t="s">
        <v>31721</v>
      </c>
      <c r="D5711" t="s">
        <v>31722</v>
      </c>
      <c r="E5711" t="s">
        <v>6347</v>
      </c>
      <c r="F5711" t="s">
        <v>31723</v>
      </c>
      <c r="G5711" t="s">
        <v>31724</v>
      </c>
      <c r="H5711" t="s">
        <v>12926</v>
      </c>
      <c r="I5711" t="s">
        <v>12927</v>
      </c>
      <c r="J5711" t="s">
        <v>31725</v>
      </c>
      <c r="K5711" t="s">
        <v>31726</v>
      </c>
      <c r="L5711" t="s">
        <v>303</v>
      </c>
      <c r="M5711" t="s">
        <v>2636</v>
      </c>
    </row>
    <row r="5712" spans="1:13" x14ac:dyDescent="0.2">
      <c r="A5712" t="s">
        <v>20685</v>
      </c>
      <c r="B5712" t="s">
        <v>20686</v>
      </c>
      <c r="C5712" t="s">
        <v>31727</v>
      </c>
      <c r="D5712" t="s">
        <v>572</v>
      </c>
      <c r="E5712" t="s">
        <v>573</v>
      </c>
      <c r="F5712" t="s">
        <v>31728</v>
      </c>
      <c r="G5712" t="s">
        <v>31080</v>
      </c>
      <c r="H5712" t="s">
        <v>12927</v>
      </c>
      <c r="J5712" t="s">
        <v>31286</v>
      </c>
      <c r="K5712" t="s">
        <v>31729</v>
      </c>
      <c r="L5712" t="s">
        <v>303</v>
      </c>
      <c r="M5712" t="s">
        <v>1908</v>
      </c>
    </row>
    <row r="5713" spans="1:13" x14ac:dyDescent="0.2">
      <c r="A5713" t="s">
        <v>20685</v>
      </c>
      <c r="B5713" t="s">
        <v>20686</v>
      </c>
      <c r="C5713" t="s">
        <v>31730</v>
      </c>
      <c r="D5713" t="s">
        <v>349</v>
      </c>
      <c r="E5713" t="s">
        <v>424</v>
      </c>
      <c r="F5713" t="s">
        <v>31731</v>
      </c>
      <c r="G5713" t="s">
        <v>31732</v>
      </c>
      <c r="H5713" t="s">
        <v>21096</v>
      </c>
      <c r="J5713" t="s">
        <v>31733</v>
      </c>
      <c r="K5713" t="s">
        <v>31734</v>
      </c>
      <c r="L5713" t="s">
        <v>303</v>
      </c>
      <c r="M5713" t="s">
        <v>5742</v>
      </c>
    </row>
    <row r="5714" spans="1:13" x14ac:dyDescent="0.2">
      <c r="A5714" t="s">
        <v>20685</v>
      </c>
      <c r="B5714" t="s">
        <v>20686</v>
      </c>
      <c r="C5714" t="s">
        <v>31735</v>
      </c>
      <c r="D5714" t="s">
        <v>31736</v>
      </c>
      <c r="E5714" t="s">
        <v>31737</v>
      </c>
      <c r="F5714" t="s">
        <v>31738</v>
      </c>
      <c r="G5714" t="s">
        <v>31739</v>
      </c>
      <c r="H5714" t="s">
        <v>30752</v>
      </c>
      <c r="I5714" t="s">
        <v>12927</v>
      </c>
      <c r="J5714" t="s">
        <v>30753</v>
      </c>
      <c r="K5714" t="s">
        <v>31740</v>
      </c>
      <c r="L5714" t="s">
        <v>303</v>
      </c>
      <c r="M5714" t="s">
        <v>18542</v>
      </c>
    </row>
    <row r="5715" spans="1:13" x14ac:dyDescent="0.2">
      <c r="A5715" t="s">
        <v>20685</v>
      </c>
      <c r="B5715" t="s">
        <v>20686</v>
      </c>
      <c r="C5715" t="s">
        <v>31741</v>
      </c>
      <c r="D5715" t="s">
        <v>31742</v>
      </c>
      <c r="E5715" t="s">
        <v>16612</v>
      </c>
      <c r="F5715" t="s">
        <v>31743</v>
      </c>
      <c r="H5715" t="s">
        <v>12587</v>
      </c>
      <c r="J5715" t="s">
        <v>31370</v>
      </c>
      <c r="K5715" t="s">
        <v>31744</v>
      </c>
      <c r="L5715" t="s">
        <v>303</v>
      </c>
      <c r="M5715" t="s">
        <v>2304</v>
      </c>
    </row>
    <row r="5716" spans="1:13" x14ac:dyDescent="0.2">
      <c r="A5716" t="s">
        <v>20685</v>
      </c>
      <c r="B5716" t="s">
        <v>20686</v>
      </c>
      <c r="C5716" t="s">
        <v>31745</v>
      </c>
      <c r="D5716" t="s">
        <v>31746</v>
      </c>
      <c r="F5716" t="s">
        <v>25356</v>
      </c>
      <c r="G5716" t="s">
        <v>31747</v>
      </c>
      <c r="H5716" t="s">
        <v>12927</v>
      </c>
      <c r="J5716" t="s">
        <v>31748</v>
      </c>
      <c r="K5716" t="s">
        <v>31749</v>
      </c>
      <c r="L5716" t="s">
        <v>303</v>
      </c>
      <c r="M5716" t="s">
        <v>31750</v>
      </c>
    </row>
    <row r="5717" spans="1:13" x14ac:dyDescent="0.2">
      <c r="A5717" t="s">
        <v>20685</v>
      </c>
      <c r="B5717" t="s">
        <v>20686</v>
      </c>
      <c r="C5717" t="s">
        <v>31751</v>
      </c>
      <c r="D5717" t="s">
        <v>31752</v>
      </c>
      <c r="E5717" t="s">
        <v>31753</v>
      </c>
      <c r="F5717" t="s">
        <v>31754</v>
      </c>
      <c r="G5717" t="s">
        <v>31755</v>
      </c>
      <c r="H5717" t="s">
        <v>31756</v>
      </c>
      <c r="J5717" t="s">
        <v>31529</v>
      </c>
      <c r="K5717" t="s">
        <v>31757</v>
      </c>
      <c r="L5717" t="s">
        <v>303</v>
      </c>
      <c r="M5717" t="s">
        <v>31758</v>
      </c>
    </row>
    <row r="5718" spans="1:13" x14ac:dyDescent="0.2">
      <c r="A5718" t="s">
        <v>20685</v>
      </c>
      <c r="B5718" t="s">
        <v>20686</v>
      </c>
      <c r="C5718" t="s">
        <v>31759</v>
      </c>
      <c r="D5718" t="s">
        <v>31760</v>
      </c>
      <c r="E5718" t="s">
        <v>31761</v>
      </c>
      <c r="F5718" t="s">
        <v>31762</v>
      </c>
      <c r="H5718" t="s">
        <v>12587</v>
      </c>
      <c r="J5718" t="s">
        <v>31763</v>
      </c>
      <c r="K5718" t="s">
        <v>302</v>
      </c>
      <c r="L5718" t="s">
        <v>303</v>
      </c>
      <c r="M5718" t="s">
        <v>1399</v>
      </c>
    </row>
    <row r="5719" spans="1:13" x14ac:dyDescent="0.2">
      <c r="A5719" t="s">
        <v>20685</v>
      </c>
      <c r="B5719" t="s">
        <v>20686</v>
      </c>
      <c r="C5719" t="s">
        <v>31764</v>
      </c>
      <c r="D5719" t="s">
        <v>349</v>
      </c>
      <c r="E5719" t="s">
        <v>424</v>
      </c>
      <c r="F5719" t="s">
        <v>1349</v>
      </c>
      <c r="G5719" t="s">
        <v>31765</v>
      </c>
      <c r="H5719" t="s">
        <v>12926</v>
      </c>
      <c r="I5719" t="s">
        <v>12927</v>
      </c>
      <c r="J5719" t="s">
        <v>31766</v>
      </c>
      <c r="K5719" t="s">
        <v>31767</v>
      </c>
      <c r="L5719" t="s">
        <v>303</v>
      </c>
      <c r="M5719" t="s">
        <v>3201</v>
      </c>
    </row>
    <row r="5720" spans="1:13" x14ac:dyDescent="0.2">
      <c r="A5720" t="s">
        <v>20685</v>
      </c>
      <c r="B5720" t="s">
        <v>20686</v>
      </c>
      <c r="C5720" t="s">
        <v>31768</v>
      </c>
      <c r="D5720" t="s">
        <v>30778</v>
      </c>
      <c r="F5720" t="s">
        <v>31769</v>
      </c>
      <c r="G5720" t="s">
        <v>31770</v>
      </c>
      <c r="H5720" t="s">
        <v>12587</v>
      </c>
      <c r="J5720" t="s">
        <v>31771</v>
      </c>
      <c r="K5720" t="s">
        <v>31772</v>
      </c>
      <c r="L5720" t="s">
        <v>303</v>
      </c>
      <c r="M5720" t="s">
        <v>422</v>
      </c>
    </row>
    <row r="5721" spans="1:13" x14ac:dyDescent="0.2">
      <c r="A5721" t="s">
        <v>20685</v>
      </c>
      <c r="B5721" t="s">
        <v>20686</v>
      </c>
      <c r="C5721" t="s">
        <v>31773</v>
      </c>
      <c r="D5721" t="s">
        <v>31774</v>
      </c>
      <c r="F5721" t="s">
        <v>31775</v>
      </c>
      <c r="G5721" t="s">
        <v>12587</v>
      </c>
      <c r="J5721" t="s">
        <v>31776</v>
      </c>
      <c r="K5721" t="s">
        <v>31777</v>
      </c>
      <c r="L5721" t="s">
        <v>303</v>
      </c>
      <c r="M5721" t="s">
        <v>14432</v>
      </c>
    </row>
    <row r="5722" spans="1:13" x14ac:dyDescent="0.2">
      <c r="A5722" t="s">
        <v>20685</v>
      </c>
      <c r="B5722" t="s">
        <v>20686</v>
      </c>
      <c r="C5722" t="s">
        <v>31778</v>
      </c>
      <c r="D5722" t="s">
        <v>366</v>
      </c>
      <c r="E5722" t="s">
        <v>367</v>
      </c>
      <c r="F5722" t="s">
        <v>31779</v>
      </c>
      <c r="H5722" t="s">
        <v>12926</v>
      </c>
      <c r="I5722" t="s">
        <v>12927</v>
      </c>
      <c r="J5722" t="s">
        <v>31780</v>
      </c>
      <c r="K5722" t="s">
        <v>31781</v>
      </c>
      <c r="L5722" t="s">
        <v>303</v>
      </c>
      <c r="M5722" t="s">
        <v>31782</v>
      </c>
    </row>
    <row r="5723" spans="1:13" x14ac:dyDescent="0.2">
      <c r="A5723" t="s">
        <v>20685</v>
      </c>
      <c r="B5723" t="s">
        <v>20686</v>
      </c>
      <c r="C5723" t="s">
        <v>31783</v>
      </c>
      <c r="D5723" t="s">
        <v>349</v>
      </c>
      <c r="F5723" t="s">
        <v>31784</v>
      </c>
      <c r="G5723" t="s">
        <v>31080</v>
      </c>
      <c r="H5723" t="s">
        <v>12927</v>
      </c>
      <c r="J5723" t="s">
        <v>31785</v>
      </c>
      <c r="K5723" t="s">
        <v>302</v>
      </c>
      <c r="L5723" t="s">
        <v>303</v>
      </c>
      <c r="M5723" t="s">
        <v>422</v>
      </c>
    </row>
    <row r="5724" spans="1:13" x14ac:dyDescent="0.2">
      <c r="A5724" t="s">
        <v>20685</v>
      </c>
      <c r="B5724" t="s">
        <v>20686</v>
      </c>
      <c r="C5724" t="s">
        <v>31786</v>
      </c>
      <c r="D5724" t="s">
        <v>349</v>
      </c>
      <c r="F5724" t="s">
        <v>1137</v>
      </c>
      <c r="G5724" t="s">
        <v>31787</v>
      </c>
      <c r="H5724" t="s">
        <v>31017</v>
      </c>
      <c r="I5724" t="s">
        <v>12587</v>
      </c>
      <c r="J5724" t="s">
        <v>31018</v>
      </c>
      <c r="K5724" t="s">
        <v>31788</v>
      </c>
      <c r="L5724" t="s">
        <v>303</v>
      </c>
      <c r="M5724" t="s">
        <v>31789</v>
      </c>
    </row>
    <row r="5725" spans="1:13" x14ac:dyDescent="0.2">
      <c r="A5725" t="s">
        <v>20685</v>
      </c>
      <c r="B5725" t="s">
        <v>20686</v>
      </c>
      <c r="C5725" t="s">
        <v>31790</v>
      </c>
      <c r="D5725" t="s">
        <v>572</v>
      </c>
      <c r="E5725" t="s">
        <v>573</v>
      </c>
      <c r="F5725" t="s">
        <v>31791</v>
      </c>
      <c r="G5725" t="s">
        <v>31792</v>
      </c>
      <c r="H5725" t="s">
        <v>30885</v>
      </c>
      <c r="I5725" t="s">
        <v>12927</v>
      </c>
      <c r="J5725" t="s">
        <v>31793</v>
      </c>
      <c r="K5725" t="s">
        <v>31794</v>
      </c>
      <c r="L5725" t="s">
        <v>303</v>
      </c>
      <c r="M5725" t="s">
        <v>13650</v>
      </c>
    </row>
    <row r="5726" spans="1:13" x14ac:dyDescent="0.2">
      <c r="A5726" t="s">
        <v>20685</v>
      </c>
      <c r="B5726" t="s">
        <v>20686</v>
      </c>
      <c r="C5726" t="s">
        <v>31795</v>
      </c>
      <c r="D5726" t="s">
        <v>31796</v>
      </c>
      <c r="E5726" t="s">
        <v>31797</v>
      </c>
      <c r="F5726" t="s">
        <v>31798</v>
      </c>
      <c r="G5726" t="s">
        <v>31799</v>
      </c>
      <c r="H5726" t="s">
        <v>30898</v>
      </c>
      <c r="I5726" t="s">
        <v>12927</v>
      </c>
      <c r="J5726" t="s">
        <v>31800</v>
      </c>
      <c r="K5726" t="s">
        <v>31801</v>
      </c>
      <c r="L5726" t="s">
        <v>303</v>
      </c>
      <c r="M5726" t="s">
        <v>31802</v>
      </c>
    </row>
    <row r="5727" spans="1:13" x14ac:dyDescent="0.2">
      <c r="A5727" t="s">
        <v>20685</v>
      </c>
      <c r="B5727" t="s">
        <v>20686</v>
      </c>
      <c r="C5727" t="s">
        <v>31803</v>
      </c>
      <c r="D5727" t="s">
        <v>31804</v>
      </c>
      <c r="E5727" t="s">
        <v>31805</v>
      </c>
      <c r="F5727" t="s">
        <v>31806</v>
      </c>
      <c r="H5727" t="s">
        <v>12926</v>
      </c>
      <c r="I5727" t="s">
        <v>12927</v>
      </c>
      <c r="J5727" t="s">
        <v>31807</v>
      </c>
      <c r="K5727" t="s">
        <v>31808</v>
      </c>
      <c r="L5727" t="s">
        <v>303</v>
      </c>
      <c r="M5727" t="s">
        <v>31809</v>
      </c>
    </row>
    <row r="5728" spans="1:13" x14ac:dyDescent="0.2">
      <c r="A5728" t="s">
        <v>20685</v>
      </c>
      <c r="B5728" t="s">
        <v>20686</v>
      </c>
      <c r="C5728" t="s">
        <v>31810</v>
      </c>
      <c r="D5728" t="s">
        <v>6056</v>
      </c>
      <c r="E5728" t="s">
        <v>6057</v>
      </c>
      <c r="F5728" t="s">
        <v>31811</v>
      </c>
      <c r="G5728" t="s">
        <v>30722</v>
      </c>
      <c r="H5728" t="s">
        <v>12587</v>
      </c>
      <c r="J5728" t="s">
        <v>31812</v>
      </c>
      <c r="K5728" t="s">
        <v>31813</v>
      </c>
      <c r="L5728" t="s">
        <v>303</v>
      </c>
      <c r="M5728" t="s">
        <v>22082</v>
      </c>
    </row>
    <row r="5729" spans="1:13" x14ac:dyDescent="0.2">
      <c r="A5729" t="s">
        <v>20685</v>
      </c>
      <c r="B5729" t="s">
        <v>20686</v>
      </c>
      <c r="C5729" t="s">
        <v>31814</v>
      </c>
      <c r="D5729" t="s">
        <v>31815</v>
      </c>
      <c r="E5729" t="s">
        <v>31816</v>
      </c>
      <c r="F5729" t="s">
        <v>31817</v>
      </c>
      <c r="H5729" t="s">
        <v>30938</v>
      </c>
      <c r="I5729" t="s">
        <v>12927</v>
      </c>
      <c r="J5729" t="s">
        <v>31818</v>
      </c>
      <c r="K5729" t="s">
        <v>31819</v>
      </c>
      <c r="L5729" t="s">
        <v>303</v>
      </c>
      <c r="M5729" t="s">
        <v>31820</v>
      </c>
    </row>
    <row r="5730" spans="1:13" x14ac:dyDescent="0.2">
      <c r="A5730" t="s">
        <v>20685</v>
      </c>
      <c r="B5730" t="s">
        <v>20686</v>
      </c>
      <c r="C5730" t="s">
        <v>31821</v>
      </c>
      <c r="D5730" t="s">
        <v>401</v>
      </c>
      <c r="E5730" t="s">
        <v>402</v>
      </c>
      <c r="F5730" t="s">
        <v>30983</v>
      </c>
      <c r="G5730" t="s">
        <v>30984</v>
      </c>
      <c r="H5730" t="s">
        <v>12587</v>
      </c>
      <c r="J5730" t="s">
        <v>31822</v>
      </c>
      <c r="K5730" t="s">
        <v>31823</v>
      </c>
      <c r="L5730" t="s">
        <v>303</v>
      </c>
      <c r="M5730" t="s">
        <v>26160</v>
      </c>
    </row>
    <row r="5731" spans="1:13" x14ac:dyDescent="0.2">
      <c r="A5731" t="s">
        <v>20685</v>
      </c>
      <c r="B5731" t="s">
        <v>20686</v>
      </c>
      <c r="C5731" t="s">
        <v>31824</v>
      </c>
      <c r="D5731" t="s">
        <v>844</v>
      </c>
      <c r="E5731" t="s">
        <v>296</v>
      </c>
      <c r="F5731" t="s">
        <v>31825</v>
      </c>
      <c r="G5731" t="s">
        <v>31209</v>
      </c>
      <c r="H5731" t="s">
        <v>12587</v>
      </c>
      <c r="J5731" t="s">
        <v>31140</v>
      </c>
      <c r="K5731" t="s">
        <v>31826</v>
      </c>
      <c r="L5731" t="s">
        <v>303</v>
      </c>
      <c r="M5731" t="s">
        <v>1077</v>
      </c>
    </row>
    <row r="5732" spans="1:13" x14ac:dyDescent="0.2">
      <c r="A5732" t="s">
        <v>20685</v>
      </c>
      <c r="B5732" t="s">
        <v>20686</v>
      </c>
      <c r="C5732" t="s">
        <v>31827</v>
      </c>
      <c r="D5732" t="s">
        <v>31722</v>
      </c>
      <c r="E5732" t="s">
        <v>6347</v>
      </c>
      <c r="F5732" t="s">
        <v>31828</v>
      </c>
      <c r="H5732" t="s">
        <v>12926</v>
      </c>
      <c r="I5732" t="s">
        <v>12927</v>
      </c>
      <c r="J5732" t="s">
        <v>31829</v>
      </c>
      <c r="K5732" t="s">
        <v>31726</v>
      </c>
      <c r="L5732" t="s">
        <v>303</v>
      </c>
      <c r="M5732" t="s">
        <v>31830</v>
      </c>
    </row>
    <row r="5733" spans="1:13" x14ac:dyDescent="0.2">
      <c r="A5733" t="s">
        <v>20685</v>
      </c>
      <c r="B5733" t="s">
        <v>20686</v>
      </c>
      <c r="C5733" t="s">
        <v>31831</v>
      </c>
      <c r="D5733" t="s">
        <v>349</v>
      </c>
      <c r="E5733" t="s">
        <v>424</v>
      </c>
      <c r="F5733" t="s">
        <v>31832</v>
      </c>
      <c r="H5733" t="s">
        <v>12587</v>
      </c>
      <c r="J5733" t="s">
        <v>31833</v>
      </c>
      <c r="K5733" t="s">
        <v>31834</v>
      </c>
      <c r="L5733" t="s">
        <v>303</v>
      </c>
      <c r="M5733" t="s">
        <v>2054</v>
      </c>
    </row>
    <row r="5734" spans="1:13" x14ac:dyDescent="0.2">
      <c r="A5734" t="s">
        <v>20685</v>
      </c>
      <c r="B5734" t="s">
        <v>20686</v>
      </c>
      <c r="C5734" t="s">
        <v>31835</v>
      </c>
      <c r="D5734" t="s">
        <v>28137</v>
      </c>
      <c r="E5734" t="s">
        <v>1817</v>
      </c>
      <c r="F5734" t="s">
        <v>31836</v>
      </c>
      <c r="H5734" t="s">
        <v>31837</v>
      </c>
      <c r="I5734" t="s">
        <v>21096</v>
      </c>
      <c r="J5734" t="s">
        <v>31838</v>
      </c>
      <c r="K5734" t="s">
        <v>31839</v>
      </c>
      <c r="L5734" t="s">
        <v>303</v>
      </c>
      <c r="M5734" t="s">
        <v>5796</v>
      </c>
    </row>
    <row r="5735" spans="1:13" x14ac:dyDescent="0.2">
      <c r="A5735" t="s">
        <v>20685</v>
      </c>
      <c r="B5735" t="s">
        <v>20686</v>
      </c>
      <c r="C5735" t="s">
        <v>31840</v>
      </c>
      <c r="D5735" t="s">
        <v>30819</v>
      </c>
      <c r="E5735" t="s">
        <v>11925</v>
      </c>
      <c r="F5735" t="s">
        <v>31841</v>
      </c>
      <c r="G5735" t="s">
        <v>31375</v>
      </c>
      <c r="I5735" t="s">
        <v>12927</v>
      </c>
      <c r="J5735" t="s">
        <v>31842</v>
      </c>
      <c r="K5735" t="s">
        <v>31843</v>
      </c>
      <c r="L5735" t="s">
        <v>303</v>
      </c>
      <c r="M5735" t="s">
        <v>16448</v>
      </c>
    </row>
    <row r="5736" spans="1:13" x14ac:dyDescent="0.2">
      <c r="A5736" t="s">
        <v>20685</v>
      </c>
      <c r="B5736" t="s">
        <v>20686</v>
      </c>
      <c r="C5736" t="s">
        <v>31844</v>
      </c>
      <c r="D5736" t="s">
        <v>31845</v>
      </c>
      <c r="E5736" t="s">
        <v>31846</v>
      </c>
      <c r="F5736" t="s">
        <v>31847</v>
      </c>
      <c r="G5736" t="s">
        <v>31848</v>
      </c>
      <c r="I5736" t="s">
        <v>12927</v>
      </c>
      <c r="J5736" t="s">
        <v>31849</v>
      </c>
      <c r="K5736" t="s">
        <v>31850</v>
      </c>
      <c r="L5736" t="s">
        <v>303</v>
      </c>
      <c r="M5736" t="s">
        <v>31851</v>
      </c>
    </row>
    <row r="5737" spans="1:13" x14ac:dyDescent="0.2">
      <c r="A5737" t="s">
        <v>20685</v>
      </c>
      <c r="B5737" t="s">
        <v>20686</v>
      </c>
      <c r="C5737" t="s">
        <v>31852</v>
      </c>
      <c r="D5737" t="s">
        <v>349</v>
      </c>
      <c r="E5737" t="s">
        <v>424</v>
      </c>
      <c r="F5737" t="s">
        <v>31853</v>
      </c>
      <c r="G5737" t="s">
        <v>31854</v>
      </c>
      <c r="H5737" t="s">
        <v>31080</v>
      </c>
      <c r="I5737" t="s">
        <v>12927</v>
      </c>
      <c r="J5737" t="s">
        <v>31855</v>
      </c>
      <c r="K5737" t="s">
        <v>31856</v>
      </c>
      <c r="L5737" t="s">
        <v>303</v>
      </c>
      <c r="M5737" t="s">
        <v>5186</v>
      </c>
    </row>
    <row r="5738" spans="1:13" x14ac:dyDescent="0.2">
      <c r="A5738" t="s">
        <v>20685</v>
      </c>
      <c r="B5738" t="s">
        <v>20686</v>
      </c>
      <c r="C5738" t="s">
        <v>31857</v>
      </c>
      <c r="D5738" t="s">
        <v>30334</v>
      </c>
      <c r="E5738" t="s">
        <v>30756</v>
      </c>
      <c r="F5738" t="s">
        <v>31858</v>
      </c>
      <c r="G5738" t="s">
        <v>31859</v>
      </c>
      <c r="H5738" t="s">
        <v>12587</v>
      </c>
      <c r="I5738" t="s">
        <v>12927</v>
      </c>
      <c r="J5738" t="s">
        <v>31001</v>
      </c>
      <c r="K5738" t="s">
        <v>31860</v>
      </c>
      <c r="L5738" t="s">
        <v>303</v>
      </c>
      <c r="M5738" t="s">
        <v>422</v>
      </c>
    </row>
    <row r="5739" spans="1:13" x14ac:dyDescent="0.2">
      <c r="A5739" t="s">
        <v>20685</v>
      </c>
      <c r="B5739" t="s">
        <v>20686</v>
      </c>
      <c r="C5739" t="s">
        <v>31861</v>
      </c>
      <c r="D5739" t="s">
        <v>31862</v>
      </c>
      <c r="E5739" t="s">
        <v>31863</v>
      </c>
      <c r="F5739" t="s">
        <v>26485</v>
      </c>
      <c r="G5739" t="s">
        <v>31864</v>
      </c>
      <c r="H5739" t="s">
        <v>12587</v>
      </c>
      <c r="J5739" t="s">
        <v>31865</v>
      </c>
      <c r="K5739" t="s">
        <v>31866</v>
      </c>
      <c r="L5739" t="s">
        <v>303</v>
      </c>
      <c r="M5739" t="s">
        <v>31867</v>
      </c>
    </row>
    <row r="5740" spans="1:13" x14ac:dyDescent="0.2">
      <c r="A5740" t="s">
        <v>20685</v>
      </c>
      <c r="B5740" t="s">
        <v>20686</v>
      </c>
      <c r="C5740" t="s">
        <v>31868</v>
      </c>
      <c r="D5740" t="s">
        <v>31869</v>
      </c>
      <c r="E5740" t="s">
        <v>31870</v>
      </c>
      <c r="F5740" t="s">
        <v>31871</v>
      </c>
      <c r="G5740" t="s">
        <v>12926</v>
      </c>
      <c r="H5740" t="s">
        <v>12927</v>
      </c>
      <c r="J5740" t="s">
        <v>31872</v>
      </c>
      <c r="K5740" t="s">
        <v>31873</v>
      </c>
      <c r="L5740" t="s">
        <v>303</v>
      </c>
      <c r="M5740" t="s">
        <v>2707</v>
      </c>
    </row>
    <row r="5741" spans="1:13" x14ac:dyDescent="0.2">
      <c r="A5741" t="s">
        <v>20685</v>
      </c>
      <c r="B5741" t="s">
        <v>20686</v>
      </c>
      <c r="C5741" t="s">
        <v>31874</v>
      </c>
      <c r="D5741" t="s">
        <v>30993</v>
      </c>
      <c r="E5741" t="s">
        <v>31875</v>
      </c>
      <c r="F5741" t="s">
        <v>31876</v>
      </c>
      <c r="H5741" t="s">
        <v>12587</v>
      </c>
      <c r="J5741" t="s">
        <v>31877</v>
      </c>
      <c r="K5741" t="s">
        <v>31878</v>
      </c>
      <c r="L5741" t="s">
        <v>303</v>
      </c>
      <c r="M5741" t="s">
        <v>422</v>
      </c>
    </row>
    <row r="5742" spans="1:13" x14ac:dyDescent="0.2">
      <c r="A5742" t="s">
        <v>20685</v>
      </c>
      <c r="B5742" t="s">
        <v>20686</v>
      </c>
      <c r="C5742" t="s">
        <v>31879</v>
      </c>
      <c r="D5742" t="s">
        <v>513</v>
      </c>
      <c r="E5742" t="s">
        <v>2638</v>
      </c>
      <c r="F5742" t="s">
        <v>31880</v>
      </c>
      <c r="G5742" t="s">
        <v>31080</v>
      </c>
      <c r="H5742" t="s">
        <v>12927</v>
      </c>
      <c r="J5742" t="s">
        <v>31286</v>
      </c>
      <c r="K5742" t="s">
        <v>31881</v>
      </c>
      <c r="L5742" t="s">
        <v>303</v>
      </c>
      <c r="M5742" t="s">
        <v>5402</v>
      </c>
    </row>
    <row r="5743" spans="1:13" x14ac:dyDescent="0.2">
      <c r="A5743" t="s">
        <v>20685</v>
      </c>
      <c r="B5743" t="s">
        <v>20686</v>
      </c>
      <c r="C5743" t="s">
        <v>31882</v>
      </c>
      <c r="D5743" t="s">
        <v>31883</v>
      </c>
      <c r="E5743" t="s">
        <v>31884</v>
      </c>
      <c r="F5743" t="s">
        <v>31885</v>
      </c>
      <c r="H5743" t="s">
        <v>31886</v>
      </c>
      <c r="J5743" t="s">
        <v>31887</v>
      </c>
      <c r="K5743" t="s">
        <v>31888</v>
      </c>
      <c r="L5743" t="s">
        <v>303</v>
      </c>
      <c r="M5743" t="s">
        <v>31889</v>
      </c>
    </row>
    <row r="5744" spans="1:13" x14ac:dyDescent="0.2">
      <c r="A5744" t="s">
        <v>20685</v>
      </c>
      <c r="B5744" t="s">
        <v>20686</v>
      </c>
      <c r="C5744" t="s">
        <v>31890</v>
      </c>
      <c r="D5744" t="s">
        <v>844</v>
      </c>
      <c r="E5744" t="s">
        <v>296</v>
      </c>
      <c r="F5744" t="s">
        <v>31891</v>
      </c>
      <c r="H5744" t="s">
        <v>4758</v>
      </c>
      <c r="I5744" t="s">
        <v>12927</v>
      </c>
      <c r="J5744" t="s">
        <v>31892</v>
      </c>
      <c r="K5744" t="s">
        <v>31893</v>
      </c>
      <c r="L5744" t="s">
        <v>303</v>
      </c>
      <c r="M5744" t="s">
        <v>11648</v>
      </c>
    </row>
    <row r="5745" spans="1:13" x14ac:dyDescent="0.2">
      <c r="A5745" t="s">
        <v>20685</v>
      </c>
      <c r="B5745" t="s">
        <v>20686</v>
      </c>
      <c r="C5745" t="s">
        <v>31894</v>
      </c>
      <c r="D5745" t="s">
        <v>572</v>
      </c>
      <c r="E5745" t="s">
        <v>573</v>
      </c>
      <c r="F5745" t="s">
        <v>31895</v>
      </c>
      <c r="G5745" t="s">
        <v>31106</v>
      </c>
      <c r="H5745" t="s">
        <v>12587</v>
      </c>
      <c r="J5745" t="s">
        <v>31896</v>
      </c>
      <c r="K5745" t="s">
        <v>31897</v>
      </c>
      <c r="L5745" t="s">
        <v>303</v>
      </c>
      <c r="M5745" t="s">
        <v>1077</v>
      </c>
    </row>
    <row r="5746" spans="1:13" x14ac:dyDescent="0.2">
      <c r="A5746" t="s">
        <v>20685</v>
      </c>
      <c r="B5746" t="s">
        <v>20686</v>
      </c>
      <c r="C5746" t="s">
        <v>31898</v>
      </c>
      <c r="D5746" t="s">
        <v>30334</v>
      </c>
      <c r="F5746" t="s">
        <v>31899</v>
      </c>
      <c r="G5746" t="s">
        <v>31900</v>
      </c>
      <c r="H5746" t="s">
        <v>30718</v>
      </c>
      <c r="I5746" t="s">
        <v>12587</v>
      </c>
      <c r="J5746" t="s">
        <v>31901</v>
      </c>
      <c r="K5746" t="s">
        <v>31902</v>
      </c>
      <c r="L5746" t="s">
        <v>303</v>
      </c>
      <c r="M5746" t="s">
        <v>422</v>
      </c>
    </row>
    <row r="5747" spans="1:13" x14ac:dyDescent="0.2">
      <c r="A5747" t="s">
        <v>20685</v>
      </c>
      <c r="B5747" t="s">
        <v>20686</v>
      </c>
      <c r="C5747" t="s">
        <v>31903</v>
      </c>
      <c r="D5747" t="s">
        <v>31416</v>
      </c>
      <c r="F5747" t="s">
        <v>31904</v>
      </c>
      <c r="G5747" t="s">
        <v>30984</v>
      </c>
      <c r="H5747" t="s">
        <v>12587</v>
      </c>
      <c r="J5747" t="s">
        <v>31905</v>
      </c>
      <c r="K5747" t="s">
        <v>31906</v>
      </c>
      <c r="L5747" t="s">
        <v>303</v>
      </c>
      <c r="M5747" t="s">
        <v>422</v>
      </c>
    </row>
    <row r="5748" spans="1:13" x14ac:dyDescent="0.2">
      <c r="A5748" t="s">
        <v>20685</v>
      </c>
      <c r="B5748" t="s">
        <v>20686</v>
      </c>
      <c r="C5748" t="s">
        <v>31907</v>
      </c>
      <c r="D5748" t="s">
        <v>31908</v>
      </c>
      <c r="F5748" t="s">
        <v>31909</v>
      </c>
      <c r="G5748" t="s">
        <v>12587</v>
      </c>
      <c r="J5748" t="s">
        <v>31507</v>
      </c>
      <c r="K5748" t="s">
        <v>302</v>
      </c>
      <c r="L5748" t="s">
        <v>303</v>
      </c>
      <c r="M5748" t="s">
        <v>422</v>
      </c>
    </row>
    <row r="5749" spans="1:13" x14ac:dyDescent="0.2">
      <c r="A5749" t="s">
        <v>20685</v>
      </c>
      <c r="B5749" t="s">
        <v>20686</v>
      </c>
      <c r="C5749" t="s">
        <v>31910</v>
      </c>
      <c r="D5749" t="s">
        <v>572</v>
      </c>
      <c r="E5749" t="s">
        <v>573</v>
      </c>
      <c r="F5749" t="s">
        <v>12366</v>
      </c>
      <c r="G5749" t="s">
        <v>30801</v>
      </c>
      <c r="H5749" t="s">
        <v>12587</v>
      </c>
      <c r="J5749" t="s">
        <v>31511</v>
      </c>
      <c r="K5749" t="s">
        <v>31911</v>
      </c>
      <c r="L5749" t="s">
        <v>303</v>
      </c>
      <c r="M5749" t="s">
        <v>13650</v>
      </c>
    </row>
    <row r="5750" spans="1:13" x14ac:dyDescent="0.2">
      <c r="A5750" t="s">
        <v>20685</v>
      </c>
      <c r="B5750" t="s">
        <v>20686</v>
      </c>
      <c r="C5750" t="s">
        <v>31912</v>
      </c>
      <c r="D5750" t="s">
        <v>30869</v>
      </c>
      <c r="E5750" t="s">
        <v>31913</v>
      </c>
      <c r="F5750" t="s">
        <v>31914</v>
      </c>
      <c r="G5750" t="s">
        <v>31915</v>
      </c>
      <c r="H5750" t="s">
        <v>30765</v>
      </c>
      <c r="I5750" t="s">
        <v>12927</v>
      </c>
      <c r="J5750" t="s">
        <v>31916</v>
      </c>
      <c r="K5750" t="s">
        <v>31917</v>
      </c>
      <c r="L5750" t="s">
        <v>303</v>
      </c>
      <c r="M5750" t="s">
        <v>11628</v>
      </c>
    </row>
    <row r="5751" spans="1:13" x14ac:dyDescent="0.2">
      <c r="A5751" t="s">
        <v>20685</v>
      </c>
      <c r="B5751" t="s">
        <v>20686</v>
      </c>
      <c r="C5751" t="s">
        <v>31918</v>
      </c>
      <c r="D5751" t="s">
        <v>30869</v>
      </c>
      <c r="E5751" t="s">
        <v>31919</v>
      </c>
      <c r="F5751" t="s">
        <v>31920</v>
      </c>
      <c r="G5751" t="s">
        <v>30984</v>
      </c>
      <c r="H5751" t="s">
        <v>12587</v>
      </c>
      <c r="J5751" t="s">
        <v>31921</v>
      </c>
      <c r="K5751" t="s">
        <v>31922</v>
      </c>
      <c r="L5751" t="s">
        <v>303</v>
      </c>
      <c r="M5751" t="s">
        <v>15150</v>
      </c>
    </row>
    <row r="5752" spans="1:13" x14ac:dyDescent="0.2">
      <c r="A5752" t="s">
        <v>20685</v>
      </c>
      <c r="B5752" t="s">
        <v>20686</v>
      </c>
      <c r="C5752" t="s">
        <v>31923</v>
      </c>
      <c r="D5752" t="s">
        <v>31924</v>
      </c>
      <c r="E5752" t="s">
        <v>31924</v>
      </c>
      <c r="F5752" t="s">
        <v>31925</v>
      </c>
      <c r="G5752" t="s">
        <v>31926</v>
      </c>
      <c r="H5752" t="s">
        <v>13035</v>
      </c>
      <c r="J5752" t="s">
        <v>31927</v>
      </c>
      <c r="K5752" t="s">
        <v>302</v>
      </c>
      <c r="L5752" t="s">
        <v>120</v>
      </c>
      <c r="M5752" t="s">
        <v>422</v>
      </c>
    </row>
    <row r="5753" spans="1:13" x14ac:dyDescent="0.2">
      <c r="A5753" t="s">
        <v>20685</v>
      </c>
      <c r="B5753" t="s">
        <v>20686</v>
      </c>
      <c r="C5753" t="s">
        <v>31928</v>
      </c>
      <c r="D5753" t="s">
        <v>21621</v>
      </c>
      <c r="F5753" t="s">
        <v>31929</v>
      </c>
      <c r="G5753" t="s">
        <v>31926</v>
      </c>
      <c r="H5753" t="s">
        <v>13011</v>
      </c>
      <c r="J5753" t="s">
        <v>31930</v>
      </c>
      <c r="K5753" t="s">
        <v>21625</v>
      </c>
      <c r="L5753" t="s">
        <v>120</v>
      </c>
      <c r="M5753" t="s">
        <v>31931</v>
      </c>
    </row>
    <row r="5754" spans="1:13" x14ac:dyDescent="0.2">
      <c r="A5754" t="s">
        <v>20685</v>
      </c>
      <c r="B5754" t="s">
        <v>20686</v>
      </c>
      <c r="C5754" t="s">
        <v>31932</v>
      </c>
      <c r="D5754" t="s">
        <v>31933</v>
      </c>
      <c r="E5754" t="s">
        <v>31934</v>
      </c>
      <c r="F5754" t="s">
        <v>31935</v>
      </c>
      <c r="G5754" t="s">
        <v>31936</v>
      </c>
      <c r="H5754" t="s">
        <v>31937</v>
      </c>
      <c r="I5754" t="s">
        <v>31938</v>
      </c>
      <c r="J5754" t="s">
        <v>31939</v>
      </c>
      <c r="K5754" t="s">
        <v>31940</v>
      </c>
      <c r="L5754" t="s">
        <v>120</v>
      </c>
      <c r="M5754" t="s">
        <v>15924</v>
      </c>
    </row>
    <row r="5755" spans="1:13" x14ac:dyDescent="0.2">
      <c r="A5755" t="s">
        <v>20685</v>
      </c>
      <c r="B5755" t="s">
        <v>20686</v>
      </c>
      <c r="C5755" t="s">
        <v>31941</v>
      </c>
      <c r="D5755" t="s">
        <v>20822</v>
      </c>
      <c r="E5755" t="s">
        <v>21867</v>
      </c>
      <c r="F5755" t="s">
        <v>31942</v>
      </c>
      <c r="G5755" t="s">
        <v>31943</v>
      </c>
      <c r="H5755" t="s">
        <v>13107</v>
      </c>
      <c r="J5755" t="s">
        <v>31944</v>
      </c>
      <c r="K5755" t="s">
        <v>31945</v>
      </c>
      <c r="L5755" t="s">
        <v>120</v>
      </c>
      <c r="M5755" t="s">
        <v>31946</v>
      </c>
    </row>
    <row r="5756" spans="1:13" x14ac:dyDescent="0.2">
      <c r="A5756" t="s">
        <v>20685</v>
      </c>
      <c r="B5756" t="s">
        <v>20686</v>
      </c>
      <c r="C5756" t="s">
        <v>31947</v>
      </c>
      <c r="D5756" t="s">
        <v>14049</v>
      </c>
      <c r="E5756" t="s">
        <v>31948</v>
      </c>
      <c r="F5756" t="s">
        <v>14067</v>
      </c>
      <c r="H5756" t="s">
        <v>13041</v>
      </c>
      <c r="J5756" t="s">
        <v>14068</v>
      </c>
      <c r="K5756" t="s">
        <v>14069</v>
      </c>
      <c r="L5756" t="s">
        <v>120</v>
      </c>
      <c r="M5756" t="s">
        <v>14054</v>
      </c>
    </row>
    <row r="5757" spans="1:13" x14ac:dyDescent="0.2">
      <c r="A5757" t="s">
        <v>20685</v>
      </c>
      <c r="B5757" t="s">
        <v>20686</v>
      </c>
      <c r="C5757" t="s">
        <v>31949</v>
      </c>
      <c r="D5757" t="s">
        <v>21153</v>
      </c>
      <c r="E5757" t="s">
        <v>31950</v>
      </c>
      <c r="F5757" t="s">
        <v>31951</v>
      </c>
      <c r="I5757" t="s">
        <v>13041</v>
      </c>
      <c r="J5757" t="s">
        <v>31952</v>
      </c>
      <c r="K5757" t="s">
        <v>31953</v>
      </c>
      <c r="L5757" t="s">
        <v>120</v>
      </c>
      <c r="M5757" t="s">
        <v>6976</v>
      </c>
    </row>
    <row r="5758" spans="1:13" x14ac:dyDescent="0.2">
      <c r="A5758" t="s">
        <v>20685</v>
      </c>
      <c r="B5758" t="s">
        <v>20686</v>
      </c>
      <c r="C5758" t="s">
        <v>31954</v>
      </c>
      <c r="D5758" t="s">
        <v>20822</v>
      </c>
      <c r="F5758" t="s">
        <v>31955</v>
      </c>
      <c r="G5758" t="s">
        <v>4136</v>
      </c>
      <c r="H5758" t="s">
        <v>13490</v>
      </c>
      <c r="J5758" t="s">
        <v>31956</v>
      </c>
      <c r="K5758" t="s">
        <v>31957</v>
      </c>
      <c r="L5758" t="s">
        <v>120</v>
      </c>
      <c r="M5758" t="s">
        <v>7965</v>
      </c>
    </row>
    <row r="5759" spans="1:13" x14ac:dyDescent="0.2">
      <c r="A5759" t="s">
        <v>20685</v>
      </c>
      <c r="B5759" t="s">
        <v>20686</v>
      </c>
      <c r="C5759" t="s">
        <v>31958</v>
      </c>
      <c r="D5759" t="s">
        <v>14049</v>
      </c>
      <c r="E5759" t="s">
        <v>31948</v>
      </c>
      <c r="F5759" t="s">
        <v>14051</v>
      </c>
      <c r="G5759" t="s">
        <v>13041</v>
      </c>
      <c r="J5759" t="s">
        <v>14052</v>
      </c>
      <c r="K5759" t="s">
        <v>14053</v>
      </c>
      <c r="L5759" t="s">
        <v>120</v>
      </c>
      <c r="M5759" t="s">
        <v>14054</v>
      </c>
    </row>
    <row r="5760" spans="1:13" x14ac:dyDescent="0.2">
      <c r="A5760" t="s">
        <v>20685</v>
      </c>
      <c r="B5760" t="s">
        <v>20686</v>
      </c>
      <c r="C5760" t="s">
        <v>31959</v>
      </c>
      <c r="D5760" t="s">
        <v>31933</v>
      </c>
      <c r="F5760" t="s">
        <v>31960</v>
      </c>
      <c r="H5760" t="s">
        <v>13183</v>
      </c>
      <c r="J5760" t="s">
        <v>31961</v>
      </c>
      <c r="K5760" t="s">
        <v>31940</v>
      </c>
      <c r="L5760" t="s">
        <v>120</v>
      </c>
      <c r="M5760" t="s">
        <v>12224</v>
      </c>
    </row>
    <row r="5761" spans="1:13" x14ac:dyDescent="0.2">
      <c r="A5761" t="s">
        <v>20685</v>
      </c>
      <c r="B5761" t="s">
        <v>20686</v>
      </c>
      <c r="C5761" t="s">
        <v>31962</v>
      </c>
      <c r="D5761" t="s">
        <v>513</v>
      </c>
      <c r="F5761" t="s">
        <v>31963</v>
      </c>
      <c r="G5761" t="s">
        <v>31964</v>
      </c>
      <c r="H5761" t="s">
        <v>14806</v>
      </c>
      <c r="J5761" t="s">
        <v>31965</v>
      </c>
      <c r="K5761" t="s">
        <v>31966</v>
      </c>
      <c r="L5761" t="s">
        <v>303</v>
      </c>
      <c r="M5761" t="s">
        <v>3235</v>
      </c>
    </row>
    <row r="5762" spans="1:13" x14ac:dyDescent="0.2">
      <c r="A5762" t="s">
        <v>20685</v>
      </c>
      <c r="B5762" t="s">
        <v>20686</v>
      </c>
      <c r="C5762" t="s">
        <v>31967</v>
      </c>
      <c r="D5762" t="s">
        <v>31968</v>
      </c>
      <c r="E5762" t="s">
        <v>31969</v>
      </c>
      <c r="F5762" t="s">
        <v>31970</v>
      </c>
      <c r="H5762" t="s">
        <v>31971</v>
      </c>
      <c r="I5762" t="s">
        <v>14806</v>
      </c>
      <c r="J5762" t="s">
        <v>31972</v>
      </c>
      <c r="K5762" t="s">
        <v>31973</v>
      </c>
      <c r="L5762" t="s">
        <v>303</v>
      </c>
      <c r="M5762" t="s">
        <v>1190</v>
      </c>
    </row>
    <row r="5763" spans="1:13" x14ac:dyDescent="0.2">
      <c r="A5763" t="s">
        <v>20685</v>
      </c>
      <c r="B5763" t="s">
        <v>20686</v>
      </c>
      <c r="C5763" t="s">
        <v>31974</v>
      </c>
      <c r="D5763" t="s">
        <v>31975</v>
      </c>
      <c r="E5763" t="s">
        <v>14771</v>
      </c>
      <c r="F5763" t="s">
        <v>31976</v>
      </c>
      <c r="G5763" t="s">
        <v>31977</v>
      </c>
      <c r="I5763" t="s">
        <v>13041</v>
      </c>
      <c r="J5763" t="s">
        <v>31978</v>
      </c>
      <c r="K5763" t="s">
        <v>302</v>
      </c>
      <c r="L5763" t="s">
        <v>303</v>
      </c>
      <c r="M5763" t="s">
        <v>6310</v>
      </c>
    </row>
    <row r="5764" spans="1:13" x14ac:dyDescent="0.2">
      <c r="A5764" t="s">
        <v>20685</v>
      </c>
      <c r="B5764" t="s">
        <v>20686</v>
      </c>
      <c r="C5764" t="s">
        <v>31979</v>
      </c>
      <c r="D5764" t="s">
        <v>31980</v>
      </c>
      <c r="E5764" t="s">
        <v>31981</v>
      </c>
      <c r="F5764" t="s">
        <v>31982</v>
      </c>
      <c r="H5764" t="s">
        <v>31983</v>
      </c>
      <c r="I5764" t="s">
        <v>14806</v>
      </c>
      <c r="J5764" t="s">
        <v>31984</v>
      </c>
      <c r="K5764" t="s">
        <v>31985</v>
      </c>
      <c r="L5764" t="s">
        <v>303</v>
      </c>
      <c r="M5764" t="s">
        <v>15924</v>
      </c>
    </row>
    <row r="5765" spans="1:13" x14ac:dyDescent="0.2">
      <c r="A5765" t="s">
        <v>20685</v>
      </c>
      <c r="B5765" t="s">
        <v>20686</v>
      </c>
      <c r="C5765" t="s">
        <v>31986</v>
      </c>
      <c r="D5765" t="s">
        <v>31987</v>
      </c>
      <c r="E5765" t="s">
        <v>31988</v>
      </c>
      <c r="F5765" t="s">
        <v>31989</v>
      </c>
      <c r="I5765" t="s">
        <v>13041</v>
      </c>
      <c r="J5765" t="s">
        <v>31990</v>
      </c>
      <c r="K5765" t="s">
        <v>31991</v>
      </c>
      <c r="L5765" t="s">
        <v>303</v>
      </c>
      <c r="M5765" t="s">
        <v>31992</v>
      </c>
    </row>
    <row r="5766" spans="1:13" x14ac:dyDescent="0.2">
      <c r="A5766" t="s">
        <v>20685</v>
      </c>
      <c r="B5766" t="s">
        <v>20686</v>
      </c>
      <c r="C5766" t="s">
        <v>31993</v>
      </c>
      <c r="D5766" t="s">
        <v>31994</v>
      </c>
      <c r="E5766" t="s">
        <v>31995</v>
      </c>
      <c r="F5766" t="s">
        <v>31996</v>
      </c>
      <c r="G5766" t="s">
        <v>31997</v>
      </c>
      <c r="H5766" t="s">
        <v>13041</v>
      </c>
      <c r="J5766" t="s">
        <v>31998</v>
      </c>
      <c r="K5766" t="s">
        <v>31999</v>
      </c>
      <c r="L5766" t="s">
        <v>303</v>
      </c>
      <c r="M5766" t="s">
        <v>32000</v>
      </c>
    </row>
    <row r="5767" spans="1:13" x14ac:dyDescent="0.2">
      <c r="A5767" t="s">
        <v>20685</v>
      </c>
      <c r="B5767" t="s">
        <v>20686</v>
      </c>
      <c r="C5767" t="s">
        <v>32001</v>
      </c>
      <c r="D5767" t="s">
        <v>349</v>
      </c>
      <c r="F5767" t="s">
        <v>32002</v>
      </c>
      <c r="H5767" t="s">
        <v>13041</v>
      </c>
      <c r="J5767" t="s">
        <v>32003</v>
      </c>
      <c r="K5767" t="s">
        <v>32004</v>
      </c>
      <c r="L5767" t="s">
        <v>303</v>
      </c>
      <c r="M5767" t="s">
        <v>9568</v>
      </c>
    </row>
    <row r="5768" spans="1:13" x14ac:dyDescent="0.2">
      <c r="A5768" t="s">
        <v>20685</v>
      </c>
      <c r="B5768" t="s">
        <v>20686</v>
      </c>
      <c r="C5768" t="s">
        <v>32005</v>
      </c>
      <c r="D5768" t="s">
        <v>32006</v>
      </c>
      <c r="E5768" t="s">
        <v>17159</v>
      </c>
      <c r="F5768" t="s">
        <v>32007</v>
      </c>
      <c r="H5768" t="s">
        <v>15234</v>
      </c>
      <c r="I5768" t="s">
        <v>14806</v>
      </c>
      <c r="J5768" t="s">
        <v>32008</v>
      </c>
      <c r="K5768" t="s">
        <v>32009</v>
      </c>
      <c r="L5768" t="s">
        <v>303</v>
      </c>
      <c r="M5768" t="s">
        <v>12224</v>
      </c>
    </row>
    <row r="5769" spans="1:13" x14ac:dyDescent="0.2">
      <c r="A5769" t="s">
        <v>20685</v>
      </c>
      <c r="B5769" t="s">
        <v>20686</v>
      </c>
      <c r="C5769" t="s">
        <v>32010</v>
      </c>
      <c r="D5769" t="s">
        <v>32011</v>
      </c>
      <c r="E5769" t="s">
        <v>7003</v>
      </c>
      <c r="F5769" t="s">
        <v>32012</v>
      </c>
      <c r="G5769" t="s">
        <v>32013</v>
      </c>
      <c r="I5769" t="s">
        <v>13041</v>
      </c>
      <c r="J5769" t="s">
        <v>32014</v>
      </c>
      <c r="K5769" t="s">
        <v>32015</v>
      </c>
      <c r="L5769" t="s">
        <v>303</v>
      </c>
      <c r="M5769" t="s">
        <v>32016</v>
      </c>
    </row>
    <row r="5770" spans="1:13" x14ac:dyDescent="0.2">
      <c r="A5770" t="s">
        <v>20685</v>
      </c>
      <c r="B5770" t="s">
        <v>20686</v>
      </c>
      <c r="C5770" t="s">
        <v>32017</v>
      </c>
      <c r="D5770" t="s">
        <v>349</v>
      </c>
      <c r="F5770" t="s">
        <v>32018</v>
      </c>
      <c r="G5770" t="s">
        <v>15684</v>
      </c>
      <c r="H5770" t="s">
        <v>13041</v>
      </c>
      <c r="J5770" t="s">
        <v>32019</v>
      </c>
      <c r="K5770" t="s">
        <v>32020</v>
      </c>
      <c r="L5770" t="s">
        <v>303</v>
      </c>
      <c r="M5770" t="s">
        <v>32021</v>
      </c>
    </row>
    <row r="5771" spans="1:13" x14ac:dyDescent="0.2">
      <c r="A5771" t="s">
        <v>20685</v>
      </c>
      <c r="B5771" t="s">
        <v>20686</v>
      </c>
      <c r="C5771" t="s">
        <v>32022</v>
      </c>
      <c r="D5771" t="s">
        <v>349</v>
      </c>
      <c r="F5771" t="s">
        <v>7907</v>
      </c>
      <c r="G5771" t="s">
        <v>32023</v>
      </c>
      <c r="H5771" t="s">
        <v>13041</v>
      </c>
      <c r="J5771" t="s">
        <v>32024</v>
      </c>
      <c r="K5771" t="s">
        <v>32025</v>
      </c>
      <c r="L5771" t="s">
        <v>303</v>
      </c>
      <c r="M5771" t="s">
        <v>422</v>
      </c>
    </row>
    <row r="5772" spans="1:13" x14ac:dyDescent="0.2">
      <c r="A5772" t="s">
        <v>20685</v>
      </c>
      <c r="B5772" t="s">
        <v>20686</v>
      </c>
      <c r="C5772" t="s">
        <v>32026</v>
      </c>
      <c r="D5772" t="s">
        <v>32027</v>
      </c>
      <c r="E5772" t="s">
        <v>32028</v>
      </c>
      <c r="F5772" t="s">
        <v>32029</v>
      </c>
      <c r="G5772" t="s">
        <v>4425</v>
      </c>
      <c r="H5772" t="s">
        <v>31964</v>
      </c>
      <c r="I5772" t="s">
        <v>14806</v>
      </c>
      <c r="J5772" t="s">
        <v>32030</v>
      </c>
      <c r="K5772" t="s">
        <v>32031</v>
      </c>
      <c r="L5772" t="s">
        <v>303</v>
      </c>
      <c r="M5772" t="s">
        <v>32032</v>
      </c>
    </row>
    <row r="5773" spans="1:13" x14ac:dyDescent="0.2">
      <c r="A5773" t="s">
        <v>20685</v>
      </c>
      <c r="B5773" t="s">
        <v>20686</v>
      </c>
      <c r="C5773" t="s">
        <v>32033</v>
      </c>
      <c r="D5773" t="s">
        <v>16184</v>
      </c>
      <c r="E5773" t="s">
        <v>15727</v>
      </c>
      <c r="F5773" t="s">
        <v>32034</v>
      </c>
      <c r="G5773" t="s">
        <v>32035</v>
      </c>
      <c r="I5773" t="s">
        <v>13041</v>
      </c>
      <c r="J5773" t="s">
        <v>32036</v>
      </c>
      <c r="K5773" t="s">
        <v>32037</v>
      </c>
      <c r="L5773" t="s">
        <v>303</v>
      </c>
      <c r="M5773" t="s">
        <v>4668</v>
      </c>
    </row>
    <row r="5774" spans="1:13" x14ac:dyDescent="0.2">
      <c r="A5774" t="s">
        <v>20685</v>
      </c>
      <c r="B5774" t="s">
        <v>20686</v>
      </c>
      <c r="C5774" t="s">
        <v>32038</v>
      </c>
      <c r="D5774" t="s">
        <v>32039</v>
      </c>
      <c r="E5774" t="s">
        <v>32040</v>
      </c>
      <c r="F5774" t="s">
        <v>32041</v>
      </c>
      <c r="G5774" t="s">
        <v>4425</v>
      </c>
      <c r="H5774" t="s">
        <v>31964</v>
      </c>
      <c r="I5774" t="s">
        <v>14806</v>
      </c>
      <c r="J5774" t="s">
        <v>32042</v>
      </c>
      <c r="K5774" t="s">
        <v>32043</v>
      </c>
      <c r="L5774" t="s">
        <v>303</v>
      </c>
      <c r="M5774" t="s">
        <v>3235</v>
      </c>
    </row>
    <row r="5775" spans="1:13" x14ac:dyDescent="0.2">
      <c r="A5775" t="s">
        <v>20685</v>
      </c>
      <c r="B5775" t="s">
        <v>20686</v>
      </c>
      <c r="C5775" t="s">
        <v>32044</v>
      </c>
      <c r="D5775" t="s">
        <v>349</v>
      </c>
      <c r="F5775" t="s">
        <v>32045</v>
      </c>
      <c r="G5775" t="s">
        <v>32046</v>
      </c>
      <c r="H5775" t="s">
        <v>31964</v>
      </c>
      <c r="I5775" t="s">
        <v>14806</v>
      </c>
      <c r="J5775" t="s">
        <v>32047</v>
      </c>
      <c r="K5775" t="s">
        <v>32048</v>
      </c>
      <c r="L5775" t="s">
        <v>303</v>
      </c>
      <c r="M5775" t="s">
        <v>32049</v>
      </c>
    </row>
    <row r="5776" spans="1:13" x14ac:dyDescent="0.2">
      <c r="A5776" t="s">
        <v>20685</v>
      </c>
      <c r="B5776" t="s">
        <v>20686</v>
      </c>
      <c r="C5776" t="s">
        <v>32050</v>
      </c>
      <c r="D5776" t="s">
        <v>349</v>
      </c>
      <c r="F5776" t="s">
        <v>32051</v>
      </c>
      <c r="H5776" t="s">
        <v>13041</v>
      </c>
      <c r="J5776" t="s">
        <v>32052</v>
      </c>
      <c r="K5776" t="s">
        <v>32053</v>
      </c>
      <c r="L5776" t="s">
        <v>303</v>
      </c>
      <c r="M5776" t="s">
        <v>9568</v>
      </c>
    </row>
    <row r="5777" spans="1:13" x14ac:dyDescent="0.2">
      <c r="A5777" t="s">
        <v>20685</v>
      </c>
      <c r="B5777" t="s">
        <v>20686</v>
      </c>
      <c r="C5777" t="s">
        <v>32054</v>
      </c>
      <c r="D5777" t="s">
        <v>32055</v>
      </c>
      <c r="E5777" t="s">
        <v>32056</v>
      </c>
      <c r="F5777" t="s">
        <v>32057</v>
      </c>
      <c r="I5777" t="s">
        <v>13041</v>
      </c>
      <c r="J5777" t="s">
        <v>32058</v>
      </c>
      <c r="K5777" t="s">
        <v>32059</v>
      </c>
      <c r="L5777" t="s">
        <v>303</v>
      </c>
      <c r="M5777" t="s">
        <v>32060</v>
      </c>
    </row>
    <row r="5778" spans="1:13" x14ac:dyDescent="0.2">
      <c r="A5778" t="s">
        <v>20685</v>
      </c>
      <c r="B5778" t="s">
        <v>20686</v>
      </c>
      <c r="C5778" t="s">
        <v>32061</v>
      </c>
      <c r="D5778" t="s">
        <v>32062</v>
      </c>
      <c r="E5778" t="s">
        <v>32063</v>
      </c>
      <c r="F5778" t="s">
        <v>32064</v>
      </c>
      <c r="G5778" t="s">
        <v>32065</v>
      </c>
      <c r="H5778" t="s">
        <v>13041</v>
      </c>
      <c r="J5778" t="s">
        <v>32066</v>
      </c>
      <c r="K5778" t="s">
        <v>302</v>
      </c>
      <c r="L5778" t="s">
        <v>303</v>
      </c>
      <c r="M5778" t="s">
        <v>11971</v>
      </c>
    </row>
    <row r="5779" spans="1:13" x14ac:dyDescent="0.2">
      <c r="A5779" t="s">
        <v>20685</v>
      </c>
      <c r="B5779" t="s">
        <v>20686</v>
      </c>
      <c r="C5779" t="s">
        <v>32067</v>
      </c>
      <c r="D5779" t="s">
        <v>349</v>
      </c>
      <c r="F5779" t="s">
        <v>32068</v>
      </c>
      <c r="G5779" t="s">
        <v>32069</v>
      </c>
      <c r="H5779" t="s">
        <v>13041</v>
      </c>
      <c r="J5779" t="s">
        <v>32070</v>
      </c>
      <c r="K5779" t="s">
        <v>32071</v>
      </c>
      <c r="L5779" t="s">
        <v>303</v>
      </c>
      <c r="M5779" t="s">
        <v>422</v>
      </c>
    </row>
    <row r="5780" spans="1:13" x14ac:dyDescent="0.2">
      <c r="A5780" t="s">
        <v>20685</v>
      </c>
      <c r="B5780" t="s">
        <v>20686</v>
      </c>
      <c r="C5780" t="s">
        <v>32072</v>
      </c>
      <c r="D5780" t="s">
        <v>32073</v>
      </c>
      <c r="E5780" t="s">
        <v>32074</v>
      </c>
      <c r="F5780" t="s">
        <v>32075</v>
      </c>
      <c r="I5780" t="s">
        <v>13041</v>
      </c>
      <c r="J5780" t="s">
        <v>32076</v>
      </c>
      <c r="K5780" t="s">
        <v>32077</v>
      </c>
      <c r="L5780" t="s">
        <v>303</v>
      </c>
      <c r="M5780" t="s">
        <v>32078</v>
      </c>
    </row>
    <row r="5781" spans="1:13" x14ac:dyDescent="0.2">
      <c r="A5781" t="s">
        <v>20685</v>
      </c>
      <c r="B5781" t="s">
        <v>20686</v>
      </c>
      <c r="C5781" t="s">
        <v>32079</v>
      </c>
      <c r="D5781" t="s">
        <v>15726</v>
      </c>
      <c r="E5781" t="s">
        <v>32080</v>
      </c>
      <c r="F5781" t="s">
        <v>32081</v>
      </c>
      <c r="I5781" t="s">
        <v>13041</v>
      </c>
      <c r="J5781" t="s">
        <v>32082</v>
      </c>
      <c r="K5781" t="s">
        <v>32083</v>
      </c>
      <c r="L5781" t="s">
        <v>303</v>
      </c>
      <c r="M5781" t="s">
        <v>5235</v>
      </c>
    </row>
    <row r="5782" spans="1:13" x14ac:dyDescent="0.2">
      <c r="A5782" t="s">
        <v>20685</v>
      </c>
      <c r="B5782" t="s">
        <v>20686</v>
      </c>
      <c r="C5782" t="s">
        <v>32084</v>
      </c>
      <c r="D5782" t="s">
        <v>349</v>
      </c>
      <c r="F5782" t="s">
        <v>32085</v>
      </c>
      <c r="G5782" t="s">
        <v>32086</v>
      </c>
      <c r="I5782" t="s">
        <v>13041</v>
      </c>
      <c r="J5782" t="s">
        <v>32087</v>
      </c>
      <c r="K5782" t="s">
        <v>32088</v>
      </c>
      <c r="L5782" t="s">
        <v>303</v>
      </c>
      <c r="M5782" t="s">
        <v>32089</v>
      </c>
    </row>
    <row r="5783" spans="1:13" x14ac:dyDescent="0.2">
      <c r="A5783" t="s">
        <v>20685</v>
      </c>
      <c r="B5783" t="s">
        <v>20686</v>
      </c>
      <c r="C5783" t="s">
        <v>32090</v>
      </c>
      <c r="D5783" t="s">
        <v>32091</v>
      </c>
      <c r="E5783" t="s">
        <v>32092</v>
      </c>
      <c r="F5783" t="s">
        <v>32093</v>
      </c>
      <c r="H5783" t="s">
        <v>13041</v>
      </c>
      <c r="J5783" t="s">
        <v>32094</v>
      </c>
      <c r="K5783" t="s">
        <v>32095</v>
      </c>
      <c r="L5783" t="s">
        <v>303</v>
      </c>
      <c r="M5783" t="s">
        <v>10517</v>
      </c>
    </row>
    <row r="5784" spans="1:13" x14ac:dyDescent="0.2">
      <c r="A5784" t="s">
        <v>20685</v>
      </c>
      <c r="B5784" t="s">
        <v>20686</v>
      </c>
      <c r="C5784" t="s">
        <v>32096</v>
      </c>
      <c r="D5784" t="s">
        <v>32097</v>
      </c>
      <c r="E5784" t="s">
        <v>32098</v>
      </c>
      <c r="F5784" t="s">
        <v>32099</v>
      </c>
      <c r="I5784" t="s">
        <v>13041</v>
      </c>
      <c r="J5784" t="s">
        <v>32100</v>
      </c>
      <c r="K5784" t="s">
        <v>32101</v>
      </c>
      <c r="L5784" t="s">
        <v>303</v>
      </c>
      <c r="M5784" t="s">
        <v>422</v>
      </c>
    </row>
    <row r="5785" spans="1:13" x14ac:dyDescent="0.2">
      <c r="A5785" t="s">
        <v>20685</v>
      </c>
      <c r="B5785" t="s">
        <v>20686</v>
      </c>
      <c r="C5785" t="s">
        <v>32102</v>
      </c>
      <c r="D5785" t="s">
        <v>366</v>
      </c>
      <c r="E5785" t="s">
        <v>11604</v>
      </c>
      <c r="F5785" t="s">
        <v>32103</v>
      </c>
      <c r="H5785" t="s">
        <v>4425</v>
      </c>
      <c r="I5785" t="s">
        <v>14806</v>
      </c>
      <c r="J5785" t="s">
        <v>32104</v>
      </c>
      <c r="K5785" t="s">
        <v>32105</v>
      </c>
      <c r="L5785" t="s">
        <v>303</v>
      </c>
      <c r="M5785" t="s">
        <v>32106</v>
      </c>
    </row>
    <row r="5786" spans="1:13" x14ac:dyDescent="0.2">
      <c r="A5786" t="s">
        <v>20685</v>
      </c>
      <c r="B5786" t="s">
        <v>20686</v>
      </c>
      <c r="C5786" t="s">
        <v>32107</v>
      </c>
      <c r="D5786" t="s">
        <v>32108</v>
      </c>
      <c r="E5786" t="s">
        <v>7274</v>
      </c>
      <c r="F5786" t="s">
        <v>32109</v>
      </c>
      <c r="G5786" t="s">
        <v>32013</v>
      </c>
      <c r="H5786" t="s">
        <v>13041</v>
      </c>
      <c r="J5786" t="s">
        <v>32110</v>
      </c>
      <c r="K5786" t="s">
        <v>32111</v>
      </c>
      <c r="L5786" t="s">
        <v>303</v>
      </c>
      <c r="M5786" t="s">
        <v>32112</v>
      </c>
    </row>
    <row r="5787" spans="1:13" x14ac:dyDescent="0.2">
      <c r="A5787" t="s">
        <v>20685</v>
      </c>
      <c r="B5787" t="s">
        <v>20686</v>
      </c>
      <c r="C5787" t="s">
        <v>32113</v>
      </c>
      <c r="D5787" t="s">
        <v>32114</v>
      </c>
      <c r="E5787" t="s">
        <v>32115</v>
      </c>
      <c r="F5787" t="s">
        <v>32116</v>
      </c>
      <c r="G5787" t="s">
        <v>31977</v>
      </c>
      <c r="H5787" t="s">
        <v>13041</v>
      </c>
      <c r="J5787" t="s">
        <v>32117</v>
      </c>
      <c r="K5787" t="s">
        <v>302</v>
      </c>
      <c r="L5787" t="s">
        <v>303</v>
      </c>
      <c r="M5787" t="s">
        <v>9971</v>
      </c>
    </row>
    <row r="5788" spans="1:13" x14ac:dyDescent="0.2">
      <c r="A5788" t="s">
        <v>20685</v>
      </c>
      <c r="B5788" t="s">
        <v>20686</v>
      </c>
      <c r="C5788" t="s">
        <v>32118</v>
      </c>
      <c r="D5788" t="s">
        <v>366</v>
      </c>
      <c r="E5788" t="s">
        <v>3526</v>
      </c>
      <c r="F5788" t="s">
        <v>32119</v>
      </c>
      <c r="G5788" t="s">
        <v>32120</v>
      </c>
      <c r="H5788" t="s">
        <v>32121</v>
      </c>
      <c r="I5788" t="s">
        <v>14806</v>
      </c>
      <c r="J5788" t="s">
        <v>32122</v>
      </c>
      <c r="K5788" t="s">
        <v>32123</v>
      </c>
      <c r="L5788" t="s">
        <v>303</v>
      </c>
      <c r="M5788" t="s">
        <v>32124</v>
      </c>
    </row>
    <row r="5789" spans="1:13" x14ac:dyDescent="0.2">
      <c r="A5789" t="s">
        <v>20685</v>
      </c>
      <c r="B5789" t="s">
        <v>20686</v>
      </c>
      <c r="C5789" t="s">
        <v>32125</v>
      </c>
      <c r="D5789" t="s">
        <v>32126</v>
      </c>
      <c r="E5789" t="s">
        <v>32127</v>
      </c>
      <c r="F5789" t="s">
        <v>32128</v>
      </c>
      <c r="H5789" t="s">
        <v>32129</v>
      </c>
      <c r="I5789" t="s">
        <v>13041</v>
      </c>
      <c r="J5789" t="s">
        <v>32130</v>
      </c>
      <c r="K5789" t="s">
        <v>32131</v>
      </c>
      <c r="L5789" t="s">
        <v>303</v>
      </c>
      <c r="M5789" t="s">
        <v>1882</v>
      </c>
    </row>
    <row r="5790" spans="1:13" x14ac:dyDescent="0.2">
      <c r="A5790" t="s">
        <v>20685</v>
      </c>
      <c r="B5790" t="s">
        <v>20686</v>
      </c>
      <c r="C5790" t="s">
        <v>32132</v>
      </c>
      <c r="D5790" t="s">
        <v>366</v>
      </c>
      <c r="F5790" t="s">
        <v>32133</v>
      </c>
      <c r="G5790" t="s">
        <v>32134</v>
      </c>
      <c r="I5790" t="s">
        <v>13041</v>
      </c>
      <c r="J5790" t="s">
        <v>32135</v>
      </c>
      <c r="K5790" t="s">
        <v>32136</v>
      </c>
      <c r="L5790" t="s">
        <v>303</v>
      </c>
      <c r="M5790" t="s">
        <v>24722</v>
      </c>
    </row>
    <row r="5791" spans="1:13" x14ac:dyDescent="0.2">
      <c r="A5791" t="s">
        <v>20685</v>
      </c>
      <c r="B5791" t="s">
        <v>20686</v>
      </c>
      <c r="C5791" t="s">
        <v>32137</v>
      </c>
      <c r="D5791" t="s">
        <v>32138</v>
      </c>
      <c r="E5791" t="s">
        <v>15231</v>
      </c>
      <c r="F5791" t="s">
        <v>32139</v>
      </c>
      <c r="G5791" t="s">
        <v>32140</v>
      </c>
      <c r="H5791" t="s">
        <v>32141</v>
      </c>
      <c r="I5791" t="s">
        <v>13041</v>
      </c>
      <c r="J5791" t="s">
        <v>32142</v>
      </c>
      <c r="K5791" t="s">
        <v>302</v>
      </c>
      <c r="L5791" t="s">
        <v>303</v>
      </c>
      <c r="M5791" t="s">
        <v>5192</v>
      </c>
    </row>
    <row r="5792" spans="1:13" x14ac:dyDescent="0.2">
      <c r="A5792" t="s">
        <v>20685</v>
      </c>
      <c r="B5792" t="s">
        <v>20686</v>
      </c>
      <c r="C5792" t="s">
        <v>32143</v>
      </c>
      <c r="D5792" t="s">
        <v>32144</v>
      </c>
      <c r="F5792" t="s">
        <v>32145</v>
      </c>
      <c r="G5792" t="s">
        <v>32146</v>
      </c>
      <c r="H5792" t="s">
        <v>13041</v>
      </c>
      <c r="J5792" t="s">
        <v>32147</v>
      </c>
      <c r="K5792" t="s">
        <v>302</v>
      </c>
      <c r="L5792" t="s">
        <v>303</v>
      </c>
      <c r="M5792" t="s">
        <v>422</v>
      </c>
    </row>
    <row r="5793" spans="1:13" x14ac:dyDescent="0.2">
      <c r="A5793" t="s">
        <v>20685</v>
      </c>
      <c r="B5793" t="s">
        <v>20686</v>
      </c>
      <c r="C5793" t="s">
        <v>32148</v>
      </c>
      <c r="D5793" t="s">
        <v>32149</v>
      </c>
      <c r="E5793" t="s">
        <v>32150</v>
      </c>
      <c r="F5793" t="s">
        <v>32151</v>
      </c>
      <c r="G5793" t="s">
        <v>13041</v>
      </c>
      <c r="J5793" t="s">
        <v>32152</v>
      </c>
      <c r="K5793" t="s">
        <v>32153</v>
      </c>
      <c r="L5793" t="s">
        <v>303</v>
      </c>
      <c r="M5793" t="s">
        <v>422</v>
      </c>
    </row>
    <row r="5794" spans="1:13" x14ac:dyDescent="0.2">
      <c r="A5794" t="s">
        <v>20685</v>
      </c>
      <c r="B5794" t="s">
        <v>20686</v>
      </c>
      <c r="C5794" t="s">
        <v>32154</v>
      </c>
      <c r="D5794" t="s">
        <v>349</v>
      </c>
      <c r="F5794" t="s">
        <v>32155</v>
      </c>
      <c r="G5794" t="s">
        <v>13041</v>
      </c>
      <c r="J5794" t="s">
        <v>32156</v>
      </c>
      <c r="K5794" t="s">
        <v>32157</v>
      </c>
      <c r="L5794" t="s">
        <v>303</v>
      </c>
      <c r="M5794" t="s">
        <v>9568</v>
      </c>
    </row>
    <row r="5795" spans="1:13" x14ac:dyDescent="0.2">
      <c r="A5795" t="s">
        <v>20685</v>
      </c>
      <c r="B5795" t="s">
        <v>20686</v>
      </c>
      <c r="C5795" t="s">
        <v>32158</v>
      </c>
      <c r="D5795" t="s">
        <v>32159</v>
      </c>
      <c r="E5795" t="s">
        <v>13506</v>
      </c>
      <c r="F5795" t="s">
        <v>32160</v>
      </c>
      <c r="H5795" t="s">
        <v>32161</v>
      </c>
      <c r="I5795" t="s">
        <v>14806</v>
      </c>
      <c r="J5795" t="s">
        <v>32162</v>
      </c>
      <c r="K5795" t="s">
        <v>32163</v>
      </c>
      <c r="L5795" t="s">
        <v>303</v>
      </c>
      <c r="M5795" t="s">
        <v>24713</v>
      </c>
    </row>
    <row r="5796" spans="1:13" x14ac:dyDescent="0.2">
      <c r="A5796" t="s">
        <v>20685</v>
      </c>
      <c r="B5796" t="s">
        <v>20686</v>
      </c>
      <c r="C5796" t="s">
        <v>32164</v>
      </c>
      <c r="D5796" t="s">
        <v>349</v>
      </c>
      <c r="E5796" t="s">
        <v>32165</v>
      </c>
      <c r="F5796" t="s">
        <v>32166</v>
      </c>
      <c r="G5796" t="s">
        <v>32167</v>
      </c>
      <c r="H5796" t="s">
        <v>31964</v>
      </c>
      <c r="I5796" t="s">
        <v>14806</v>
      </c>
      <c r="J5796" t="s">
        <v>32168</v>
      </c>
      <c r="K5796" t="s">
        <v>32169</v>
      </c>
      <c r="L5796" t="s">
        <v>303</v>
      </c>
      <c r="M5796" t="s">
        <v>29073</v>
      </c>
    </row>
    <row r="5797" spans="1:13" x14ac:dyDescent="0.2">
      <c r="A5797" t="s">
        <v>20685</v>
      </c>
      <c r="B5797" t="s">
        <v>20686</v>
      </c>
      <c r="C5797" t="s">
        <v>32170</v>
      </c>
      <c r="D5797" t="s">
        <v>32171</v>
      </c>
      <c r="E5797" t="s">
        <v>32172</v>
      </c>
      <c r="F5797" t="s">
        <v>32173</v>
      </c>
      <c r="G5797" t="s">
        <v>31964</v>
      </c>
      <c r="H5797" t="s">
        <v>14806</v>
      </c>
      <c r="J5797" t="s">
        <v>32174</v>
      </c>
      <c r="K5797" t="s">
        <v>302</v>
      </c>
      <c r="L5797" t="s">
        <v>303</v>
      </c>
      <c r="M5797" t="s">
        <v>422</v>
      </c>
    </row>
    <row r="5798" spans="1:13" x14ac:dyDescent="0.2">
      <c r="A5798" t="s">
        <v>20685</v>
      </c>
      <c r="B5798" t="s">
        <v>20686</v>
      </c>
      <c r="C5798" t="s">
        <v>32175</v>
      </c>
      <c r="D5798" t="s">
        <v>32176</v>
      </c>
      <c r="F5798" t="s">
        <v>32177</v>
      </c>
      <c r="G5798" t="s">
        <v>13041</v>
      </c>
      <c r="J5798" t="s">
        <v>32178</v>
      </c>
      <c r="K5798" t="s">
        <v>32179</v>
      </c>
      <c r="L5798" t="s">
        <v>303</v>
      </c>
      <c r="M5798" t="s">
        <v>422</v>
      </c>
    </row>
    <row r="5799" spans="1:13" x14ac:dyDescent="0.2">
      <c r="A5799" t="s">
        <v>20685</v>
      </c>
      <c r="B5799" t="s">
        <v>20686</v>
      </c>
      <c r="C5799" t="s">
        <v>32180</v>
      </c>
      <c r="D5799" t="s">
        <v>32181</v>
      </c>
      <c r="E5799" t="s">
        <v>32182</v>
      </c>
      <c r="F5799" t="s">
        <v>32183</v>
      </c>
      <c r="G5799" t="s">
        <v>13041</v>
      </c>
      <c r="J5799" t="s">
        <v>32184</v>
      </c>
      <c r="K5799" t="s">
        <v>32185</v>
      </c>
      <c r="L5799" t="s">
        <v>303</v>
      </c>
      <c r="M5799" t="s">
        <v>11845</v>
      </c>
    </row>
    <row r="5800" spans="1:13" x14ac:dyDescent="0.2">
      <c r="A5800" t="s">
        <v>20685</v>
      </c>
      <c r="B5800" t="s">
        <v>20686</v>
      </c>
      <c r="C5800" t="s">
        <v>32186</v>
      </c>
      <c r="D5800" t="s">
        <v>32187</v>
      </c>
      <c r="E5800" t="s">
        <v>32188</v>
      </c>
      <c r="F5800" t="s">
        <v>32189</v>
      </c>
      <c r="G5800" t="s">
        <v>32161</v>
      </c>
      <c r="H5800" t="s">
        <v>14806</v>
      </c>
      <c r="J5800" t="s">
        <v>32190</v>
      </c>
      <c r="K5800" t="s">
        <v>32191</v>
      </c>
      <c r="L5800" t="s">
        <v>303</v>
      </c>
      <c r="M5800" t="s">
        <v>32192</v>
      </c>
    </row>
    <row r="5801" spans="1:13" x14ac:dyDescent="0.2">
      <c r="A5801" t="s">
        <v>20685</v>
      </c>
      <c r="B5801" t="s">
        <v>20686</v>
      </c>
      <c r="C5801" t="s">
        <v>32193</v>
      </c>
      <c r="D5801" t="s">
        <v>13428</v>
      </c>
      <c r="E5801" t="s">
        <v>32194</v>
      </c>
      <c r="F5801" t="s">
        <v>32195</v>
      </c>
      <c r="G5801" t="s">
        <v>13041</v>
      </c>
      <c r="J5801" t="s">
        <v>32196</v>
      </c>
      <c r="K5801" t="s">
        <v>32197</v>
      </c>
      <c r="L5801" t="s">
        <v>303</v>
      </c>
      <c r="M5801" t="s">
        <v>14916</v>
      </c>
    </row>
    <row r="5802" spans="1:13" x14ac:dyDescent="0.2">
      <c r="A5802" t="s">
        <v>20685</v>
      </c>
      <c r="B5802" t="s">
        <v>20686</v>
      </c>
      <c r="C5802" t="s">
        <v>32198</v>
      </c>
      <c r="D5802" t="s">
        <v>32199</v>
      </c>
      <c r="E5802" t="s">
        <v>32200</v>
      </c>
      <c r="F5802" t="s">
        <v>32201</v>
      </c>
      <c r="G5802" t="s">
        <v>13041</v>
      </c>
      <c r="J5802" t="s">
        <v>32202</v>
      </c>
      <c r="K5802" t="s">
        <v>32203</v>
      </c>
      <c r="L5802" t="s">
        <v>303</v>
      </c>
      <c r="M5802" t="s">
        <v>32204</v>
      </c>
    </row>
    <row r="5803" spans="1:13" x14ac:dyDescent="0.2">
      <c r="A5803" t="s">
        <v>20685</v>
      </c>
      <c r="B5803" t="s">
        <v>20686</v>
      </c>
      <c r="C5803" t="s">
        <v>32205</v>
      </c>
      <c r="D5803" t="s">
        <v>32206</v>
      </c>
      <c r="E5803" t="s">
        <v>32207</v>
      </c>
      <c r="F5803" t="s">
        <v>32208</v>
      </c>
      <c r="I5803" t="s">
        <v>13041</v>
      </c>
      <c r="J5803" t="s">
        <v>32209</v>
      </c>
      <c r="K5803" t="s">
        <v>32210</v>
      </c>
      <c r="L5803" t="s">
        <v>303</v>
      </c>
      <c r="M5803" t="s">
        <v>15903</v>
      </c>
    </row>
    <row r="5804" spans="1:13" x14ac:dyDescent="0.2">
      <c r="A5804" t="s">
        <v>20685</v>
      </c>
      <c r="B5804" t="s">
        <v>20686</v>
      </c>
      <c r="C5804" t="s">
        <v>32211</v>
      </c>
      <c r="D5804" t="s">
        <v>32212</v>
      </c>
      <c r="E5804" t="s">
        <v>32213</v>
      </c>
      <c r="F5804" t="s">
        <v>32214</v>
      </c>
      <c r="G5804" t="s">
        <v>32215</v>
      </c>
      <c r="H5804" t="s">
        <v>32216</v>
      </c>
      <c r="I5804" t="s">
        <v>32217</v>
      </c>
      <c r="J5804" t="s">
        <v>32218</v>
      </c>
      <c r="K5804" t="s">
        <v>32219</v>
      </c>
      <c r="L5804" t="s">
        <v>303</v>
      </c>
      <c r="M5804" t="s">
        <v>1538</v>
      </c>
    </row>
    <row r="5805" spans="1:13" x14ac:dyDescent="0.2">
      <c r="A5805" t="s">
        <v>20685</v>
      </c>
      <c r="B5805" t="s">
        <v>20686</v>
      </c>
      <c r="C5805" t="s">
        <v>32220</v>
      </c>
      <c r="D5805" t="s">
        <v>32221</v>
      </c>
      <c r="E5805" t="s">
        <v>32222</v>
      </c>
      <c r="F5805" t="s">
        <v>32223</v>
      </c>
      <c r="I5805" t="s">
        <v>13041</v>
      </c>
      <c r="J5805" t="s">
        <v>32224</v>
      </c>
      <c r="K5805" t="s">
        <v>32225</v>
      </c>
      <c r="L5805" t="s">
        <v>303</v>
      </c>
      <c r="M5805" t="s">
        <v>422</v>
      </c>
    </row>
    <row r="5806" spans="1:13" x14ac:dyDescent="0.2">
      <c r="A5806" t="s">
        <v>20685</v>
      </c>
      <c r="B5806" t="s">
        <v>20686</v>
      </c>
      <c r="C5806" t="s">
        <v>32226</v>
      </c>
      <c r="D5806" t="s">
        <v>32227</v>
      </c>
      <c r="E5806" t="s">
        <v>32228</v>
      </c>
      <c r="F5806" t="s">
        <v>32229</v>
      </c>
      <c r="G5806" t="s">
        <v>31971</v>
      </c>
      <c r="H5806" t="s">
        <v>31964</v>
      </c>
      <c r="I5806" t="s">
        <v>14806</v>
      </c>
      <c r="J5806" t="s">
        <v>32230</v>
      </c>
      <c r="K5806" t="s">
        <v>32231</v>
      </c>
      <c r="L5806" t="s">
        <v>303</v>
      </c>
      <c r="M5806" t="s">
        <v>7240</v>
      </c>
    </row>
    <row r="5807" spans="1:13" x14ac:dyDescent="0.2">
      <c r="A5807" t="s">
        <v>20685</v>
      </c>
      <c r="B5807" t="s">
        <v>20686</v>
      </c>
      <c r="C5807" t="s">
        <v>32232</v>
      </c>
      <c r="D5807" t="s">
        <v>32233</v>
      </c>
      <c r="E5807" t="s">
        <v>31421</v>
      </c>
      <c r="F5807" t="s">
        <v>32234</v>
      </c>
      <c r="G5807" t="s">
        <v>31983</v>
      </c>
      <c r="H5807" t="s">
        <v>14806</v>
      </c>
      <c r="J5807" t="s">
        <v>32235</v>
      </c>
      <c r="K5807" t="s">
        <v>302</v>
      </c>
      <c r="L5807" t="s">
        <v>303</v>
      </c>
      <c r="M5807" t="s">
        <v>422</v>
      </c>
    </row>
    <row r="5808" spans="1:13" x14ac:dyDescent="0.2">
      <c r="A5808" t="s">
        <v>20685</v>
      </c>
      <c r="B5808" t="s">
        <v>20686</v>
      </c>
      <c r="C5808" t="s">
        <v>32236</v>
      </c>
      <c r="D5808" t="s">
        <v>32237</v>
      </c>
      <c r="E5808" t="s">
        <v>32238</v>
      </c>
      <c r="F5808" t="s">
        <v>32239</v>
      </c>
      <c r="H5808" t="s">
        <v>13041</v>
      </c>
      <c r="J5808" t="s">
        <v>32240</v>
      </c>
      <c r="K5808" t="s">
        <v>32241</v>
      </c>
      <c r="L5808" t="s">
        <v>303</v>
      </c>
      <c r="M5808" t="s">
        <v>32242</v>
      </c>
    </row>
    <row r="5809" spans="1:13" x14ac:dyDescent="0.2">
      <c r="A5809" t="s">
        <v>20685</v>
      </c>
      <c r="B5809" t="s">
        <v>20686</v>
      </c>
      <c r="C5809" t="s">
        <v>32243</v>
      </c>
      <c r="D5809" t="s">
        <v>349</v>
      </c>
      <c r="F5809" t="s">
        <v>32244</v>
      </c>
      <c r="G5809" t="s">
        <v>31983</v>
      </c>
      <c r="H5809" t="s">
        <v>14806</v>
      </c>
      <c r="J5809" t="s">
        <v>32245</v>
      </c>
      <c r="K5809" t="s">
        <v>302</v>
      </c>
      <c r="L5809" t="s">
        <v>303</v>
      </c>
      <c r="M5809" t="s">
        <v>422</v>
      </c>
    </row>
    <row r="5810" spans="1:13" x14ac:dyDescent="0.2">
      <c r="A5810" t="s">
        <v>20685</v>
      </c>
      <c r="B5810" t="s">
        <v>20686</v>
      </c>
      <c r="C5810" t="s">
        <v>32246</v>
      </c>
      <c r="D5810" t="s">
        <v>32247</v>
      </c>
      <c r="E5810" t="s">
        <v>32248</v>
      </c>
      <c r="F5810" t="s">
        <v>32249</v>
      </c>
      <c r="G5810" t="s">
        <v>32250</v>
      </c>
      <c r="I5810" t="s">
        <v>13041</v>
      </c>
      <c r="J5810" t="s">
        <v>32251</v>
      </c>
      <c r="K5810" t="s">
        <v>32252</v>
      </c>
      <c r="L5810" t="s">
        <v>303</v>
      </c>
      <c r="M5810" t="s">
        <v>1399</v>
      </c>
    </row>
    <row r="5811" spans="1:13" x14ac:dyDescent="0.2">
      <c r="A5811" t="s">
        <v>20685</v>
      </c>
      <c r="B5811" t="s">
        <v>20686</v>
      </c>
      <c r="C5811" t="s">
        <v>32253</v>
      </c>
      <c r="D5811" t="s">
        <v>32254</v>
      </c>
      <c r="F5811" t="s">
        <v>32255</v>
      </c>
      <c r="I5811" t="s">
        <v>13041</v>
      </c>
      <c r="J5811" t="s">
        <v>32256</v>
      </c>
      <c r="K5811" t="s">
        <v>32257</v>
      </c>
      <c r="L5811" t="s">
        <v>303</v>
      </c>
      <c r="M5811" t="s">
        <v>422</v>
      </c>
    </row>
    <row r="5812" spans="1:13" x14ac:dyDescent="0.2">
      <c r="A5812" t="s">
        <v>20685</v>
      </c>
      <c r="B5812" t="s">
        <v>20686</v>
      </c>
      <c r="C5812" t="s">
        <v>32258</v>
      </c>
      <c r="D5812" t="s">
        <v>32259</v>
      </c>
      <c r="E5812" t="s">
        <v>32260</v>
      </c>
      <c r="F5812" t="s">
        <v>32261</v>
      </c>
      <c r="G5812" t="s">
        <v>32262</v>
      </c>
      <c r="H5812" t="s">
        <v>13041</v>
      </c>
      <c r="J5812" t="s">
        <v>32263</v>
      </c>
      <c r="K5812" t="s">
        <v>32264</v>
      </c>
      <c r="L5812" t="s">
        <v>303</v>
      </c>
      <c r="M5812" t="s">
        <v>4862</v>
      </c>
    </row>
    <row r="5813" spans="1:13" x14ac:dyDescent="0.2">
      <c r="A5813" t="s">
        <v>20685</v>
      </c>
      <c r="B5813" t="s">
        <v>20686</v>
      </c>
      <c r="C5813" t="s">
        <v>32265</v>
      </c>
      <c r="D5813" t="s">
        <v>349</v>
      </c>
      <c r="F5813" t="s">
        <v>32266</v>
      </c>
      <c r="G5813" t="s">
        <v>32267</v>
      </c>
      <c r="H5813" t="s">
        <v>14806</v>
      </c>
      <c r="J5813" t="s">
        <v>32268</v>
      </c>
      <c r="K5813" t="s">
        <v>302</v>
      </c>
      <c r="L5813" t="s">
        <v>303</v>
      </c>
      <c r="M5813" t="s">
        <v>422</v>
      </c>
    </row>
    <row r="5814" spans="1:13" x14ac:dyDescent="0.2">
      <c r="A5814" t="s">
        <v>20685</v>
      </c>
      <c r="B5814" t="s">
        <v>20686</v>
      </c>
      <c r="C5814" t="s">
        <v>32269</v>
      </c>
      <c r="D5814" t="s">
        <v>32270</v>
      </c>
      <c r="E5814" t="s">
        <v>32271</v>
      </c>
      <c r="F5814" t="s">
        <v>32272</v>
      </c>
      <c r="G5814" t="s">
        <v>32273</v>
      </c>
      <c r="H5814" t="s">
        <v>31964</v>
      </c>
      <c r="I5814" t="s">
        <v>14806</v>
      </c>
      <c r="J5814" t="s">
        <v>32274</v>
      </c>
      <c r="K5814" t="s">
        <v>32275</v>
      </c>
      <c r="L5814" t="s">
        <v>303</v>
      </c>
      <c r="M5814" t="s">
        <v>5243</v>
      </c>
    </row>
    <row r="5815" spans="1:13" x14ac:dyDescent="0.2">
      <c r="A5815" t="s">
        <v>20685</v>
      </c>
      <c r="B5815" t="s">
        <v>20686</v>
      </c>
      <c r="C5815" t="s">
        <v>32276</v>
      </c>
      <c r="D5815" t="s">
        <v>32277</v>
      </c>
      <c r="F5815" t="s">
        <v>32278</v>
      </c>
      <c r="G5815" t="s">
        <v>32279</v>
      </c>
      <c r="H5815" t="s">
        <v>13041</v>
      </c>
      <c r="J5815" t="s">
        <v>32280</v>
      </c>
      <c r="K5815" t="s">
        <v>302</v>
      </c>
      <c r="L5815" t="s">
        <v>303</v>
      </c>
      <c r="M5815" t="s">
        <v>422</v>
      </c>
    </row>
    <row r="5816" spans="1:13" x14ac:dyDescent="0.2">
      <c r="A5816" t="s">
        <v>20685</v>
      </c>
      <c r="B5816" t="s">
        <v>20686</v>
      </c>
      <c r="C5816" t="s">
        <v>32281</v>
      </c>
      <c r="D5816" t="s">
        <v>32227</v>
      </c>
      <c r="E5816" t="s">
        <v>32282</v>
      </c>
      <c r="F5816" t="s">
        <v>32283</v>
      </c>
      <c r="G5816" t="s">
        <v>32284</v>
      </c>
      <c r="H5816" t="s">
        <v>32285</v>
      </c>
      <c r="I5816" t="s">
        <v>14806</v>
      </c>
      <c r="J5816" t="s">
        <v>32286</v>
      </c>
      <c r="K5816" t="s">
        <v>32287</v>
      </c>
      <c r="L5816" t="s">
        <v>303</v>
      </c>
      <c r="M5816" t="s">
        <v>7240</v>
      </c>
    </row>
    <row r="5817" spans="1:13" x14ac:dyDescent="0.2">
      <c r="A5817" t="s">
        <v>20685</v>
      </c>
      <c r="B5817" t="s">
        <v>20686</v>
      </c>
      <c r="C5817" t="s">
        <v>32288</v>
      </c>
      <c r="D5817" t="s">
        <v>32289</v>
      </c>
      <c r="E5817" t="s">
        <v>32290</v>
      </c>
      <c r="F5817" t="s">
        <v>32291</v>
      </c>
      <c r="G5817" t="s">
        <v>31964</v>
      </c>
      <c r="H5817" t="s">
        <v>14806</v>
      </c>
      <c r="J5817" t="s">
        <v>32292</v>
      </c>
      <c r="K5817" t="s">
        <v>302</v>
      </c>
      <c r="L5817" t="s">
        <v>303</v>
      </c>
      <c r="M5817" t="s">
        <v>3684</v>
      </c>
    </row>
    <row r="5818" spans="1:13" x14ac:dyDescent="0.2">
      <c r="A5818" t="s">
        <v>20685</v>
      </c>
      <c r="B5818" t="s">
        <v>20686</v>
      </c>
      <c r="C5818" t="s">
        <v>32293</v>
      </c>
      <c r="D5818" t="s">
        <v>32294</v>
      </c>
      <c r="E5818" t="s">
        <v>32295</v>
      </c>
      <c r="F5818" t="s">
        <v>32296</v>
      </c>
      <c r="G5818" t="s">
        <v>32297</v>
      </c>
      <c r="H5818" t="s">
        <v>13041</v>
      </c>
      <c r="J5818" t="s">
        <v>32298</v>
      </c>
      <c r="K5818" t="s">
        <v>32299</v>
      </c>
      <c r="L5818" t="s">
        <v>303</v>
      </c>
      <c r="M5818" t="s">
        <v>5192</v>
      </c>
    </row>
    <row r="5819" spans="1:13" x14ac:dyDescent="0.2">
      <c r="A5819" t="s">
        <v>20685</v>
      </c>
      <c r="B5819" t="s">
        <v>20686</v>
      </c>
      <c r="C5819" t="s">
        <v>32300</v>
      </c>
      <c r="D5819" t="s">
        <v>32301</v>
      </c>
      <c r="E5819" t="s">
        <v>14892</v>
      </c>
      <c r="F5819" t="s">
        <v>32302</v>
      </c>
      <c r="G5819" t="s">
        <v>32262</v>
      </c>
      <c r="H5819" t="s">
        <v>13041</v>
      </c>
      <c r="J5819" t="s">
        <v>32303</v>
      </c>
      <c r="K5819" t="s">
        <v>302</v>
      </c>
      <c r="L5819" t="s">
        <v>303</v>
      </c>
      <c r="M5819" t="s">
        <v>422</v>
      </c>
    </row>
    <row r="5820" spans="1:13" x14ac:dyDescent="0.2">
      <c r="A5820" t="s">
        <v>20685</v>
      </c>
      <c r="B5820" t="s">
        <v>20686</v>
      </c>
      <c r="C5820" t="s">
        <v>32304</v>
      </c>
      <c r="D5820" t="s">
        <v>32305</v>
      </c>
      <c r="E5820" t="s">
        <v>32306</v>
      </c>
      <c r="F5820" t="s">
        <v>32307</v>
      </c>
      <c r="G5820" t="s">
        <v>15234</v>
      </c>
      <c r="H5820" t="s">
        <v>14806</v>
      </c>
      <c r="J5820" t="s">
        <v>32308</v>
      </c>
      <c r="K5820" t="s">
        <v>32309</v>
      </c>
      <c r="L5820" t="s">
        <v>303</v>
      </c>
      <c r="M5820" t="s">
        <v>2096</v>
      </c>
    </row>
    <row r="5821" spans="1:13" x14ac:dyDescent="0.2">
      <c r="A5821" t="s">
        <v>20685</v>
      </c>
      <c r="B5821" t="s">
        <v>20686</v>
      </c>
      <c r="C5821" t="s">
        <v>32310</v>
      </c>
      <c r="D5821" t="s">
        <v>349</v>
      </c>
      <c r="F5821" t="s">
        <v>32311</v>
      </c>
      <c r="G5821" t="s">
        <v>13041</v>
      </c>
      <c r="J5821" t="s">
        <v>32312</v>
      </c>
      <c r="K5821" t="s">
        <v>32313</v>
      </c>
      <c r="L5821" t="s">
        <v>303</v>
      </c>
      <c r="M5821" t="s">
        <v>422</v>
      </c>
    </row>
    <row r="5822" spans="1:13" x14ac:dyDescent="0.2">
      <c r="A5822" t="s">
        <v>20685</v>
      </c>
      <c r="B5822" t="s">
        <v>20686</v>
      </c>
      <c r="C5822" t="s">
        <v>32314</v>
      </c>
      <c r="D5822" t="s">
        <v>32315</v>
      </c>
      <c r="E5822" t="s">
        <v>32316</v>
      </c>
      <c r="F5822" t="s">
        <v>32317</v>
      </c>
      <c r="G5822" t="s">
        <v>32318</v>
      </c>
      <c r="H5822" t="s">
        <v>13041</v>
      </c>
      <c r="J5822" t="s">
        <v>32319</v>
      </c>
      <c r="K5822" t="s">
        <v>32320</v>
      </c>
      <c r="L5822" t="s">
        <v>303</v>
      </c>
      <c r="M5822" t="s">
        <v>8081</v>
      </c>
    </row>
    <row r="5823" spans="1:13" x14ac:dyDescent="0.2">
      <c r="A5823" t="s">
        <v>20685</v>
      </c>
      <c r="B5823" t="s">
        <v>20686</v>
      </c>
      <c r="C5823" t="s">
        <v>32321</v>
      </c>
      <c r="D5823" t="s">
        <v>572</v>
      </c>
      <c r="E5823" t="s">
        <v>32322</v>
      </c>
      <c r="F5823" t="s">
        <v>32323</v>
      </c>
      <c r="I5823" t="s">
        <v>13041</v>
      </c>
      <c r="J5823" t="s">
        <v>32324</v>
      </c>
      <c r="K5823" t="s">
        <v>32325</v>
      </c>
      <c r="L5823" t="s">
        <v>303</v>
      </c>
      <c r="M5823" t="s">
        <v>422</v>
      </c>
    </row>
    <row r="5824" spans="1:13" x14ac:dyDescent="0.2">
      <c r="A5824" t="s">
        <v>20685</v>
      </c>
      <c r="B5824" t="s">
        <v>20686</v>
      </c>
      <c r="C5824" t="s">
        <v>32326</v>
      </c>
      <c r="D5824" t="s">
        <v>15726</v>
      </c>
      <c r="E5824" t="s">
        <v>32327</v>
      </c>
      <c r="F5824" t="s">
        <v>32328</v>
      </c>
      <c r="G5824" t="s">
        <v>32329</v>
      </c>
      <c r="I5824" t="s">
        <v>13041</v>
      </c>
      <c r="J5824" t="s">
        <v>32330</v>
      </c>
      <c r="K5824" t="s">
        <v>32331</v>
      </c>
      <c r="L5824" t="s">
        <v>303</v>
      </c>
      <c r="M5824" t="s">
        <v>1677</v>
      </c>
    </row>
    <row r="5825" spans="1:13" x14ac:dyDescent="0.2">
      <c r="A5825" t="s">
        <v>20685</v>
      </c>
      <c r="B5825" t="s">
        <v>20686</v>
      </c>
      <c r="C5825" t="s">
        <v>32332</v>
      </c>
      <c r="D5825" t="s">
        <v>32333</v>
      </c>
      <c r="E5825" t="s">
        <v>32334</v>
      </c>
      <c r="F5825" t="s">
        <v>32335</v>
      </c>
      <c r="G5825" t="s">
        <v>4601</v>
      </c>
      <c r="H5825" t="s">
        <v>32121</v>
      </c>
      <c r="I5825" t="s">
        <v>14806</v>
      </c>
      <c r="J5825" t="s">
        <v>32336</v>
      </c>
      <c r="K5825" t="s">
        <v>32337</v>
      </c>
      <c r="L5825" t="s">
        <v>303</v>
      </c>
      <c r="M5825" t="s">
        <v>2347</v>
      </c>
    </row>
    <row r="5826" spans="1:13" x14ac:dyDescent="0.2">
      <c r="A5826" t="s">
        <v>20685</v>
      </c>
      <c r="B5826" t="s">
        <v>20686</v>
      </c>
      <c r="C5826" t="s">
        <v>32338</v>
      </c>
      <c r="D5826" t="s">
        <v>32339</v>
      </c>
      <c r="E5826" t="s">
        <v>32340</v>
      </c>
      <c r="F5826" t="s">
        <v>32341</v>
      </c>
      <c r="G5826" t="s">
        <v>8383</v>
      </c>
      <c r="H5826" t="s">
        <v>14806</v>
      </c>
      <c r="J5826" t="s">
        <v>32342</v>
      </c>
      <c r="K5826" t="s">
        <v>302</v>
      </c>
      <c r="L5826" t="s">
        <v>303</v>
      </c>
      <c r="M5826" t="s">
        <v>3844</v>
      </c>
    </row>
    <row r="5827" spans="1:13" x14ac:dyDescent="0.2">
      <c r="A5827" t="s">
        <v>20685</v>
      </c>
      <c r="B5827" t="s">
        <v>20686</v>
      </c>
      <c r="C5827" t="s">
        <v>32343</v>
      </c>
      <c r="D5827" t="s">
        <v>349</v>
      </c>
      <c r="F5827" t="s">
        <v>32344</v>
      </c>
      <c r="G5827" t="s">
        <v>32318</v>
      </c>
      <c r="H5827" t="s">
        <v>13041</v>
      </c>
      <c r="J5827" t="s">
        <v>32345</v>
      </c>
      <c r="K5827" t="s">
        <v>32346</v>
      </c>
      <c r="L5827" t="s">
        <v>303</v>
      </c>
      <c r="M5827" t="s">
        <v>7171</v>
      </c>
    </row>
    <row r="5828" spans="1:13" x14ac:dyDescent="0.2">
      <c r="A5828" t="s">
        <v>20685</v>
      </c>
      <c r="B5828" t="s">
        <v>20686</v>
      </c>
      <c r="C5828" t="s">
        <v>32347</v>
      </c>
      <c r="D5828" t="s">
        <v>32348</v>
      </c>
      <c r="E5828" t="s">
        <v>32349</v>
      </c>
      <c r="F5828" t="s">
        <v>32350</v>
      </c>
      <c r="G5828" t="s">
        <v>13041</v>
      </c>
      <c r="J5828" t="s">
        <v>32351</v>
      </c>
      <c r="K5828" t="s">
        <v>32352</v>
      </c>
      <c r="L5828" t="s">
        <v>303</v>
      </c>
      <c r="M5828" t="s">
        <v>422</v>
      </c>
    </row>
    <row r="5829" spans="1:13" x14ac:dyDescent="0.2">
      <c r="A5829" t="s">
        <v>20685</v>
      </c>
      <c r="B5829" t="s">
        <v>20686</v>
      </c>
      <c r="C5829" t="s">
        <v>32353</v>
      </c>
      <c r="D5829" t="s">
        <v>32354</v>
      </c>
      <c r="E5829" t="s">
        <v>32355</v>
      </c>
      <c r="F5829" t="s">
        <v>32356</v>
      </c>
      <c r="G5829" t="s">
        <v>32357</v>
      </c>
      <c r="H5829" t="s">
        <v>15234</v>
      </c>
      <c r="I5829" t="s">
        <v>14806</v>
      </c>
      <c r="J5829" t="s">
        <v>32358</v>
      </c>
      <c r="K5829" t="s">
        <v>32359</v>
      </c>
      <c r="L5829" t="s">
        <v>303</v>
      </c>
      <c r="M5829" t="s">
        <v>32360</v>
      </c>
    </row>
    <row r="5830" spans="1:13" x14ac:dyDescent="0.2">
      <c r="A5830" t="s">
        <v>20685</v>
      </c>
      <c r="B5830" t="s">
        <v>20686</v>
      </c>
      <c r="C5830" t="s">
        <v>32361</v>
      </c>
      <c r="D5830" t="s">
        <v>394</v>
      </c>
      <c r="E5830" t="s">
        <v>3638</v>
      </c>
      <c r="F5830" t="s">
        <v>1809</v>
      </c>
      <c r="G5830" t="s">
        <v>32362</v>
      </c>
      <c r="H5830" t="s">
        <v>32297</v>
      </c>
      <c r="I5830" t="s">
        <v>13041</v>
      </c>
      <c r="J5830" t="s">
        <v>32363</v>
      </c>
      <c r="K5830" t="s">
        <v>32364</v>
      </c>
      <c r="L5830" t="s">
        <v>303</v>
      </c>
      <c r="M5830" t="s">
        <v>707</v>
      </c>
    </row>
    <row r="5831" spans="1:13" x14ac:dyDescent="0.2">
      <c r="A5831" t="s">
        <v>20685</v>
      </c>
      <c r="B5831" t="s">
        <v>20686</v>
      </c>
      <c r="C5831" t="s">
        <v>32365</v>
      </c>
      <c r="D5831" t="s">
        <v>32366</v>
      </c>
      <c r="E5831" t="s">
        <v>32367</v>
      </c>
      <c r="F5831" t="s">
        <v>32368</v>
      </c>
      <c r="G5831" t="s">
        <v>32369</v>
      </c>
      <c r="H5831" t="s">
        <v>15234</v>
      </c>
      <c r="I5831" t="s">
        <v>14806</v>
      </c>
      <c r="J5831" t="s">
        <v>32370</v>
      </c>
      <c r="K5831" t="s">
        <v>32371</v>
      </c>
      <c r="L5831" t="s">
        <v>303</v>
      </c>
      <c r="M5831" t="s">
        <v>32372</v>
      </c>
    </row>
    <row r="5832" spans="1:13" x14ac:dyDescent="0.2">
      <c r="A5832" t="s">
        <v>20685</v>
      </c>
      <c r="B5832" t="s">
        <v>20686</v>
      </c>
      <c r="C5832" t="s">
        <v>32373</v>
      </c>
      <c r="D5832" t="s">
        <v>32374</v>
      </c>
      <c r="E5832" t="s">
        <v>32375</v>
      </c>
      <c r="F5832" t="s">
        <v>32376</v>
      </c>
      <c r="G5832" t="s">
        <v>32377</v>
      </c>
      <c r="I5832" t="s">
        <v>13041</v>
      </c>
      <c r="J5832" t="s">
        <v>32378</v>
      </c>
      <c r="K5832" t="s">
        <v>32379</v>
      </c>
      <c r="L5832" t="s">
        <v>303</v>
      </c>
      <c r="M5832" t="s">
        <v>32380</v>
      </c>
    </row>
    <row r="5833" spans="1:13" x14ac:dyDescent="0.2">
      <c r="A5833" t="s">
        <v>20685</v>
      </c>
      <c r="B5833" t="s">
        <v>20686</v>
      </c>
      <c r="C5833" t="s">
        <v>32381</v>
      </c>
      <c r="D5833" t="s">
        <v>32382</v>
      </c>
      <c r="E5833" t="s">
        <v>32383</v>
      </c>
      <c r="F5833" t="s">
        <v>32384</v>
      </c>
      <c r="G5833" t="s">
        <v>31964</v>
      </c>
      <c r="H5833" t="s">
        <v>14806</v>
      </c>
      <c r="J5833" t="s">
        <v>32385</v>
      </c>
      <c r="K5833" t="s">
        <v>32386</v>
      </c>
      <c r="L5833" t="s">
        <v>303</v>
      </c>
      <c r="M5833" t="s">
        <v>32387</v>
      </c>
    </row>
    <row r="5834" spans="1:13" x14ac:dyDescent="0.2">
      <c r="A5834" t="s">
        <v>20685</v>
      </c>
      <c r="B5834" t="s">
        <v>20686</v>
      </c>
      <c r="C5834" t="s">
        <v>32388</v>
      </c>
      <c r="D5834" t="s">
        <v>16184</v>
      </c>
      <c r="E5834" t="s">
        <v>15727</v>
      </c>
      <c r="F5834" t="s">
        <v>32389</v>
      </c>
      <c r="I5834" t="s">
        <v>13041</v>
      </c>
      <c r="J5834" t="s">
        <v>32390</v>
      </c>
      <c r="K5834" t="s">
        <v>32391</v>
      </c>
      <c r="L5834" t="s">
        <v>303</v>
      </c>
      <c r="M5834" t="s">
        <v>422</v>
      </c>
    </row>
    <row r="5835" spans="1:13" x14ac:dyDescent="0.2">
      <c r="A5835" t="s">
        <v>20685</v>
      </c>
      <c r="B5835" t="s">
        <v>20686</v>
      </c>
      <c r="C5835" t="s">
        <v>32392</v>
      </c>
      <c r="D5835" t="s">
        <v>32393</v>
      </c>
      <c r="E5835" t="s">
        <v>13880</v>
      </c>
      <c r="F5835" t="s">
        <v>32394</v>
      </c>
      <c r="I5835" t="s">
        <v>13041</v>
      </c>
      <c r="J5835" t="s">
        <v>32070</v>
      </c>
      <c r="K5835" t="s">
        <v>32395</v>
      </c>
      <c r="L5835" t="s">
        <v>303</v>
      </c>
      <c r="M5835" t="s">
        <v>11665</v>
      </c>
    </row>
    <row r="5836" spans="1:13" x14ac:dyDescent="0.2">
      <c r="A5836" t="s">
        <v>20685</v>
      </c>
      <c r="B5836" t="s">
        <v>20686</v>
      </c>
      <c r="C5836" t="s">
        <v>32396</v>
      </c>
      <c r="D5836" t="s">
        <v>349</v>
      </c>
      <c r="F5836" t="s">
        <v>32397</v>
      </c>
      <c r="G5836" t="s">
        <v>32398</v>
      </c>
      <c r="I5836" t="s">
        <v>13041</v>
      </c>
      <c r="J5836" t="s">
        <v>32399</v>
      </c>
      <c r="K5836" t="s">
        <v>32400</v>
      </c>
      <c r="L5836" t="s">
        <v>303</v>
      </c>
      <c r="M5836" t="s">
        <v>422</v>
      </c>
    </row>
    <row r="5837" spans="1:13" x14ac:dyDescent="0.2">
      <c r="A5837" t="s">
        <v>20685</v>
      </c>
      <c r="B5837" t="s">
        <v>20686</v>
      </c>
      <c r="C5837" t="s">
        <v>32401</v>
      </c>
      <c r="D5837" t="s">
        <v>32402</v>
      </c>
      <c r="E5837" t="s">
        <v>32403</v>
      </c>
      <c r="F5837" t="s">
        <v>32404</v>
      </c>
      <c r="H5837" t="s">
        <v>13041</v>
      </c>
      <c r="J5837" t="s">
        <v>32405</v>
      </c>
      <c r="K5837" t="s">
        <v>32406</v>
      </c>
      <c r="L5837" t="s">
        <v>303</v>
      </c>
      <c r="M5837" t="s">
        <v>422</v>
      </c>
    </row>
    <row r="5838" spans="1:13" x14ac:dyDescent="0.2">
      <c r="A5838" t="s">
        <v>20685</v>
      </c>
      <c r="B5838" t="s">
        <v>20686</v>
      </c>
      <c r="C5838" t="s">
        <v>32407</v>
      </c>
      <c r="D5838" t="s">
        <v>32408</v>
      </c>
      <c r="E5838" t="s">
        <v>32409</v>
      </c>
      <c r="F5838" t="s">
        <v>32410</v>
      </c>
      <c r="G5838" t="s">
        <v>13041</v>
      </c>
      <c r="J5838" t="s">
        <v>32411</v>
      </c>
      <c r="K5838" t="s">
        <v>32412</v>
      </c>
      <c r="L5838" t="s">
        <v>303</v>
      </c>
      <c r="M5838" t="s">
        <v>2172</v>
      </c>
    </row>
    <row r="5839" spans="1:13" x14ac:dyDescent="0.2">
      <c r="A5839" t="s">
        <v>20685</v>
      </c>
      <c r="B5839" t="s">
        <v>20686</v>
      </c>
      <c r="C5839" t="s">
        <v>32413</v>
      </c>
      <c r="D5839" t="s">
        <v>32414</v>
      </c>
      <c r="E5839" t="s">
        <v>32415</v>
      </c>
      <c r="F5839" t="s">
        <v>32416</v>
      </c>
      <c r="G5839" t="s">
        <v>32417</v>
      </c>
      <c r="H5839" t="s">
        <v>14806</v>
      </c>
      <c r="J5839" t="s">
        <v>32418</v>
      </c>
      <c r="K5839" t="s">
        <v>302</v>
      </c>
      <c r="L5839" t="s">
        <v>303</v>
      </c>
      <c r="M5839" t="s">
        <v>13421</v>
      </c>
    </row>
    <row r="5840" spans="1:13" x14ac:dyDescent="0.2">
      <c r="A5840" t="s">
        <v>20685</v>
      </c>
      <c r="B5840" t="s">
        <v>20686</v>
      </c>
      <c r="C5840" t="s">
        <v>32419</v>
      </c>
      <c r="D5840" t="s">
        <v>32420</v>
      </c>
      <c r="E5840" t="s">
        <v>32421</v>
      </c>
      <c r="F5840" t="s">
        <v>32422</v>
      </c>
      <c r="H5840" t="s">
        <v>13041</v>
      </c>
      <c r="J5840" t="s">
        <v>32423</v>
      </c>
      <c r="K5840" t="s">
        <v>32424</v>
      </c>
      <c r="L5840" t="s">
        <v>303</v>
      </c>
      <c r="M5840" t="s">
        <v>3839</v>
      </c>
    </row>
    <row r="5841" spans="1:13" x14ac:dyDescent="0.2">
      <c r="A5841" t="s">
        <v>20685</v>
      </c>
      <c r="B5841" t="s">
        <v>20686</v>
      </c>
      <c r="C5841" t="s">
        <v>32425</v>
      </c>
      <c r="D5841" t="s">
        <v>32426</v>
      </c>
      <c r="E5841" t="s">
        <v>32427</v>
      </c>
      <c r="F5841" t="s">
        <v>32428</v>
      </c>
      <c r="G5841" t="s">
        <v>13041</v>
      </c>
      <c r="J5841" t="s">
        <v>32429</v>
      </c>
      <c r="K5841" t="s">
        <v>32430</v>
      </c>
      <c r="L5841" t="s">
        <v>303</v>
      </c>
      <c r="M5841" t="s">
        <v>422</v>
      </c>
    </row>
    <row r="5842" spans="1:13" x14ac:dyDescent="0.2">
      <c r="A5842" t="s">
        <v>20685</v>
      </c>
      <c r="B5842" t="s">
        <v>20686</v>
      </c>
      <c r="C5842" t="s">
        <v>32431</v>
      </c>
      <c r="D5842" t="s">
        <v>2857</v>
      </c>
      <c r="E5842" t="s">
        <v>2858</v>
      </c>
      <c r="F5842" t="s">
        <v>32432</v>
      </c>
      <c r="G5842" t="s">
        <v>32433</v>
      </c>
      <c r="H5842" t="s">
        <v>32434</v>
      </c>
      <c r="I5842" t="s">
        <v>32435</v>
      </c>
      <c r="J5842" t="s">
        <v>32436</v>
      </c>
      <c r="K5842" t="s">
        <v>32437</v>
      </c>
      <c r="L5842" t="s">
        <v>303</v>
      </c>
      <c r="M5842" t="s">
        <v>32438</v>
      </c>
    </row>
    <row r="5843" spans="1:13" x14ac:dyDescent="0.2">
      <c r="A5843" t="s">
        <v>20685</v>
      </c>
      <c r="B5843" t="s">
        <v>20686</v>
      </c>
      <c r="C5843" t="s">
        <v>32439</v>
      </c>
      <c r="D5843" t="s">
        <v>349</v>
      </c>
      <c r="F5843" t="s">
        <v>32440</v>
      </c>
      <c r="G5843" t="s">
        <v>13041</v>
      </c>
      <c r="J5843" t="s">
        <v>32441</v>
      </c>
      <c r="K5843" t="s">
        <v>32442</v>
      </c>
      <c r="L5843" t="s">
        <v>303</v>
      </c>
      <c r="M5843" t="s">
        <v>9568</v>
      </c>
    </row>
    <row r="5844" spans="1:13" x14ac:dyDescent="0.2">
      <c r="A5844" t="s">
        <v>20685</v>
      </c>
      <c r="B5844" t="s">
        <v>20686</v>
      </c>
      <c r="C5844" t="s">
        <v>32443</v>
      </c>
      <c r="D5844" t="s">
        <v>21621</v>
      </c>
      <c r="E5844" t="s">
        <v>28935</v>
      </c>
      <c r="F5844" t="s">
        <v>32444</v>
      </c>
      <c r="I5844" t="s">
        <v>13041</v>
      </c>
      <c r="J5844" t="s">
        <v>32445</v>
      </c>
      <c r="K5844" t="s">
        <v>32325</v>
      </c>
      <c r="L5844" t="s">
        <v>120</v>
      </c>
      <c r="M5844" t="s">
        <v>422</v>
      </c>
    </row>
    <row r="5845" spans="1:13" x14ac:dyDescent="0.2">
      <c r="A5845" t="s">
        <v>20685</v>
      </c>
      <c r="B5845" t="s">
        <v>20686</v>
      </c>
      <c r="C5845" t="s">
        <v>32446</v>
      </c>
      <c r="D5845" t="s">
        <v>32447</v>
      </c>
      <c r="F5845" t="s">
        <v>32448</v>
      </c>
      <c r="H5845" t="s">
        <v>32161</v>
      </c>
      <c r="I5845" t="s">
        <v>14806</v>
      </c>
      <c r="J5845" t="s">
        <v>32449</v>
      </c>
      <c r="K5845" t="s">
        <v>32450</v>
      </c>
      <c r="L5845" t="s">
        <v>303</v>
      </c>
      <c r="M5845" t="s">
        <v>12245</v>
      </c>
    </row>
    <row r="5846" spans="1:13" x14ac:dyDescent="0.2">
      <c r="A5846" t="s">
        <v>20685</v>
      </c>
      <c r="B5846" t="s">
        <v>20686</v>
      </c>
      <c r="C5846" t="s">
        <v>32451</v>
      </c>
      <c r="D5846" t="s">
        <v>32452</v>
      </c>
      <c r="E5846" t="s">
        <v>32453</v>
      </c>
      <c r="F5846" t="s">
        <v>32454</v>
      </c>
      <c r="H5846" t="s">
        <v>32455</v>
      </c>
      <c r="I5846" t="s">
        <v>14806</v>
      </c>
      <c r="J5846" t="s">
        <v>32456</v>
      </c>
      <c r="K5846" t="s">
        <v>302</v>
      </c>
      <c r="L5846" t="s">
        <v>303</v>
      </c>
      <c r="M5846" t="s">
        <v>422</v>
      </c>
    </row>
    <row r="5847" spans="1:13" x14ac:dyDescent="0.2">
      <c r="A5847" t="s">
        <v>20685</v>
      </c>
      <c r="B5847" t="s">
        <v>20686</v>
      </c>
      <c r="C5847" t="s">
        <v>32457</v>
      </c>
      <c r="D5847" t="s">
        <v>32458</v>
      </c>
      <c r="E5847" t="s">
        <v>32459</v>
      </c>
      <c r="F5847" t="s">
        <v>32460</v>
      </c>
      <c r="G5847" t="s">
        <v>13041</v>
      </c>
      <c r="J5847" t="s">
        <v>32461</v>
      </c>
      <c r="K5847" t="s">
        <v>32462</v>
      </c>
      <c r="L5847" t="s">
        <v>303</v>
      </c>
      <c r="M5847" t="s">
        <v>2914</v>
      </c>
    </row>
    <row r="5848" spans="1:13" x14ac:dyDescent="0.2">
      <c r="A5848" t="s">
        <v>20685</v>
      </c>
      <c r="B5848" t="s">
        <v>20686</v>
      </c>
      <c r="C5848" t="s">
        <v>32463</v>
      </c>
      <c r="D5848" t="s">
        <v>32464</v>
      </c>
      <c r="E5848" t="s">
        <v>32465</v>
      </c>
      <c r="F5848" t="s">
        <v>32466</v>
      </c>
      <c r="G5848" t="s">
        <v>32121</v>
      </c>
      <c r="H5848" t="s">
        <v>14806</v>
      </c>
      <c r="J5848" t="s">
        <v>32467</v>
      </c>
      <c r="K5848" t="s">
        <v>302</v>
      </c>
      <c r="L5848" t="s">
        <v>303</v>
      </c>
      <c r="M5848" t="s">
        <v>2895</v>
      </c>
    </row>
    <row r="5849" spans="1:13" x14ac:dyDescent="0.2">
      <c r="A5849" t="s">
        <v>20685</v>
      </c>
      <c r="B5849" t="s">
        <v>20686</v>
      </c>
      <c r="C5849" t="s">
        <v>32468</v>
      </c>
      <c r="D5849" t="s">
        <v>32469</v>
      </c>
      <c r="E5849" t="s">
        <v>32470</v>
      </c>
      <c r="F5849" t="s">
        <v>32471</v>
      </c>
      <c r="G5849" t="s">
        <v>31964</v>
      </c>
      <c r="H5849" t="s">
        <v>14806</v>
      </c>
      <c r="J5849" t="s">
        <v>32174</v>
      </c>
      <c r="K5849" t="s">
        <v>302</v>
      </c>
      <c r="L5849" t="s">
        <v>303</v>
      </c>
      <c r="M5849" t="s">
        <v>1908</v>
      </c>
    </row>
    <row r="5850" spans="1:13" x14ac:dyDescent="0.2">
      <c r="A5850" t="s">
        <v>20685</v>
      </c>
      <c r="B5850" t="s">
        <v>20686</v>
      </c>
      <c r="C5850" t="s">
        <v>32472</v>
      </c>
      <c r="D5850" t="s">
        <v>32473</v>
      </c>
      <c r="E5850" t="s">
        <v>32474</v>
      </c>
      <c r="F5850" t="s">
        <v>32475</v>
      </c>
      <c r="G5850" t="s">
        <v>13041</v>
      </c>
      <c r="J5850" t="s">
        <v>32476</v>
      </c>
      <c r="K5850" t="s">
        <v>32477</v>
      </c>
      <c r="L5850" t="s">
        <v>303</v>
      </c>
      <c r="M5850" t="s">
        <v>422</v>
      </c>
    </row>
    <row r="5851" spans="1:13" x14ac:dyDescent="0.2">
      <c r="A5851" t="s">
        <v>20685</v>
      </c>
      <c r="B5851" t="s">
        <v>20686</v>
      </c>
      <c r="C5851" t="s">
        <v>32478</v>
      </c>
      <c r="D5851" t="s">
        <v>32479</v>
      </c>
      <c r="E5851" t="s">
        <v>32480</v>
      </c>
      <c r="F5851" t="s">
        <v>32481</v>
      </c>
      <c r="G5851" t="s">
        <v>13041</v>
      </c>
      <c r="J5851" t="s">
        <v>32482</v>
      </c>
      <c r="K5851" t="s">
        <v>32483</v>
      </c>
      <c r="L5851" t="s">
        <v>303</v>
      </c>
      <c r="M5851" t="s">
        <v>6441</v>
      </c>
    </row>
    <row r="5852" spans="1:13" x14ac:dyDescent="0.2">
      <c r="A5852" t="s">
        <v>20685</v>
      </c>
      <c r="B5852" t="s">
        <v>20686</v>
      </c>
      <c r="C5852" t="s">
        <v>32484</v>
      </c>
      <c r="D5852" t="s">
        <v>572</v>
      </c>
      <c r="E5852" t="s">
        <v>573</v>
      </c>
      <c r="F5852" t="s">
        <v>32485</v>
      </c>
      <c r="I5852" t="s">
        <v>13041</v>
      </c>
      <c r="J5852" t="s">
        <v>32486</v>
      </c>
      <c r="K5852" t="s">
        <v>32487</v>
      </c>
      <c r="L5852" t="s">
        <v>303</v>
      </c>
      <c r="M5852" t="s">
        <v>32488</v>
      </c>
    </row>
    <row r="5853" spans="1:13" x14ac:dyDescent="0.2">
      <c r="A5853" t="s">
        <v>20685</v>
      </c>
      <c r="B5853" t="s">
        <v>20686</v>
      </c>
      <c r="C5853" t="s">
        <v>32489</v>
      </c>
      <c r="D5853" t="s">
        <v>349</v>
      </c>
      <c r="F5853" t="s">
        <v>32490</v>
      </c>
      <c r="I5853" t="s">
        <v>13041</v>
      </c>
      <c r="J5853" t="s">
        <v>32491</v>
      </c>
      <c r="K5853" t="s">
        <v>302</v>
      </c>
      <c r="L5853" t="s">
        <v>303</v>
      </c>
      <c r="M5853" t="s">
        <v>1190</v>
      </c>
    </row>
    <row r="5854" spans="1:13" x14ac:dyDescent="0.2">
      <c r="A5854" t="s">
        <v>20685</v>
      </c>
      <c r="B5854" t="s">
        <v>20686</v>
      </c>
      <c r="C5854" t="s">
        <v>32492</v>
      </c>
      <c r="D5854" t="s">
        <v>32493</v>
      </c>
      <c r="E5854" t="s">
        <v>32494</v>
      </c>
      <c r="F5854" t="s">
        <v>32495</v>
      </c>
      <c r="H5854" t="s">
        <v>13041</v>
      </c>
      <c r="J5854" t="s">
        <v>32496</v>
      </c>
      <c r="K5854" t="s">
        <v>32497</v>
      </c>
      <c r="L5854" t="s">
        <v>303</v>
      </c>
      <c r="M5854" t="s">
        <v>5979</v>
      </c>
    </row>
    <row r="5855" spans="1:13" x14ac:dyDescent="0.2">
      <c r="A5855" t="s">
        <v>20685</v>
      </c>
      <c r="B5855" t="s">
        <v>20686</v>
      </c>
      <c r="C5855" t="s">
        <v>32498</v>
      </c>
      <c r="D5855" t="s">
        <v>366</v>
      </c>
      <c r="F5855" t="s">
        <v>14530</v>
      </c>
      <c r="G5855" t="s">
        <v>32499</v>
      </c>
      <c r="H5855" t="s">
        <v>31983</v>
      </c>
      <c r="I5855" t="s">
        <v>14806</v>
      </c>
      <c r="J5855" t="s">
        <v>32500</v>
      </c>
      <c r="K5855" t="s">
        <v>32501</v>
      </c>
      <c r="L5855" t="s">
        <v>303</v>
      </c>
      <c r="M5855" t="s">
        <v>14059</v>
      </c>
    </row>
    <row r="5856" spans="1:13" x14ac:dyDescent="0.2">
      <c r="A5856" t="s">
        <v>20685</v>
      </c>
      <c r="B5856" t="s">
        <v>20686</v>
      </c>
      <c r="C5856" t="s">
        <v>32502</v>
      </c>
      <c r="D5856" t="s">
        <v>349</v>
      </c>
      <c r="F5856" t="s">
        <v>32503</v>
      </c>
      <c r="H5856" t="s">
        <v>13041</v>
      </c>
      <c r="J5856" t="s">
        <v>32504</v>
      </c>
      <c r="K5856" t="s">
        <v>32505</v>
      </c>
      <c r="L5856" t="s">
        <v>303</v>
      </c>
      <c r="M5856" t="s">
        <v>422</v>
      </c>
    </row>
    <row r="5857" spans="1:13" x14ac:dyDescent="0.2">
      <c r="A5857" t="s">
        <v>20685</v>
      </c>
      <c r="B5857" t="s">
        <v>20686</v>
      </c>
      <c r="C5857" t="s">
        <v>32506</v>
      </c>
      <c r="D5857" t="s">
        <v>32227</v>
      </c>
      <c r="E5857" t="s">
        <v>32507</v>
      </c>
      <c r="F5857" t="s">
        <v>32508</v>
      </c>
      <c r="H5857" t="s">
        <v>31983</v>
      </c>
      <c r="I5857" t="s">
        <v>14806</v>
      </c>
      <c r="J5857" t="s">
        <v>32235</v>
      </c>
      <c r="K5857" t="s">
        <v>32509</v>
      </c>
      <c r="L5857" t="s">
        <v>303</v>
      </c>
      <c r="M5857" t="s">
        <v>7240</v>
      </c>
    </row>
    <row r="5858" spans="1:13" x14ac:dyDescent="0.2">
      <c r="A5858" t="s">
        <v>20685</v>
      </c>
      <c r="B5858" t="s">
        <v>20686</v>
      </c>
      <c r="C5858" t="s">
        <v>32510</v>
      </c>
      <c r="D5858" t="s">
        <v>21115</v>
      </c>
      <c r="E5858" t="s">
        <v>21116</v>
      </c>
      <c r="F5858" t="s">
        <v>32511</v>
      </c>
      <c r="G5858" t="s">
        <v>32512</v>
      </c>
      <c r="I5858" t="s">
        <v>13041</v>
      </c>
      <c r="J5858" t="s">
        <v>32513</v>
      </c>
      <c r="K5858" t="s">
        <v>32514</v>
      </c>
      <c r="L5858" t="s">
        <v>120</v>
      </c>
      <c r="M5858" t="s">
        <v>422</v>
      </c>
    </row>
    <row r="5859" spans="1:13" x14ac:dyDescent="0.2">
      <c r="A5859" t="s">
        <v>20685</v>
      </c>
      <c r="B5859" t="s">
        <v>20686</v>
      </c>
      <c r="C5859" t="s">
        <v>32515</v>
      </c>
      <c r="D5859" t="s">
        <v>32516</v>
      </c>
      <c r="E5859" t="s">
        <v>32517</v>
      </c>
      <c r="F5859" t="s">
        <v>32518</v>
      </c>
      <c r="H5859" t="s">
        <v>13041</v>
      </c>
      <c r="J5859" t="s">
        <v>32519</v>
      </c>
      <c r="K5859" t="s">
        <v>32520</v>
      </c>
      <c r="L5859" t="s">
        <v>303</v>
      </c>
      <c r="M5859" t="s">
        <v>23881</v>
      </c>
    </row>
    <row r="5860" spans="1:13" x14ac:dyDescent="0.2">
      <c r="A5860" t="s">
        <v>20685</v>
      </c>
      <c r="B5860" t="s">
        <v>20686</v>
      </c>
      <c r="C5860" t="s">
        <v>32521</v>
      </c>
      <c r="D5860" t="s">
        <v>32227</v>
      </c>
      <c r="E5860" t="s">
        <v>32507</v>
      </c>
      <c r="F5860" t="s">
        <v>32522</v>
      </c>
      <c r="H5860" t="s">
        <v>31964</v>
      </c>
      <c r="I5860" t="s">
        <v>14806</v>
      </c>
      <c r="J5860" t="s">
        <v>32523</v>
      </c>
      <c r="K5860" t="s">
        <v>32524</v>
      </c>
      <c r="L5860" t="s">
        <v>303</v>
      </c>
      <c r="M5860" t="s">
        <v>7240</v>
      </c>
    </row>
    <row r="5861" spans="1:13" x14ac:dyDescent="0.2">
      <c r="A5861" t="s">
        <v>20685</v>
      </c>
      <c r="B5861" t="s">
        <v>20686</v>
      </c>
      <c r="C5861" t="s">
        <v>32525</v>
      </c>
      <c r="D5861" t="s">
        <v>32427</v>
      </c>
      <c r="F5861" t="s">
        <v>32526</v>
      </c>
      <c r="H5861" t="s">
        <v>13041</v>
      </c>
      <c r="J5861" t="s">
        <v>32527</v>
      </c>
      <c r="K5861" t="s">
        <v>32528</v>
      </c>
      <c r="L5861" t="s">
        <v>303</v>
      </c>
      <c r="M5861" t="s">
        <v>422</v>
      </c>
    </row>
    <row r="5862" spans="1:13" x14ac:dyDescent="0.2">
      <c r="A5862" t="s">
        <v>20685</v>
      </c>
      <c r="B5862" t="s">
        <v>20686</v>
      </c>
      <c r="C5862" t="s">
        <v>32529</v>
      </c>
      <c r="D5862" t="s">
        <v>349</v>
      </c>
      <c r="F5862" t="s">
        <v>14214</v>
      </c>
      <c r="G5862" t="s">
        <v>32530</v>
      </c>
      <c r="H5862" t="s">
        <v>32531</v>
      </c>
      <c r="I5862" t="s">
        <v>13041</v>
      </c>
      <c r="J5862" t="s">
        <v>32532</v>
      </c>
      <c r="K5862" t="s">
        <v>32533</v>
      </c>
      <c r="L5862" t="s">
        <v>303</v>
      </c>
      <c r="M5862" t="s">
        <v>1247</v>
      </c>
    </row>
    <row r="5863" spans="1:13" x14ac:dyDescent="0.2">
      <c r="A5863" t="s">
        <v>20685</v>
      </c>
      <c r="B5863" t="s">
        <v>20686</v>
      </c>
      <c r="C5863" t="s">
        <v>32534</v>
      </c>
      <c r="D5863" t="s">
        <v>32535</v>
      </c>
      <c r="E5863" t="s">
        <v>32536</v>
      </c>
      <c r="F5863" t="s">
        <v>32537</v>
      </c>
      <c r="I5863" t="s">
        <v>13041</v>
      </c>
      <c r="J5863" t="s">
        <v>32538</v>
      </c>
      <c r="K5863" t="s">
        <v>302</v>
      </c>
      <c r="L5863" t="s">
        <v>303</v>
      </c>
      <c r="M5863" t="s">
        <v>24092</v>
      </c>
    </row>
    <row r="5864" spans="1:13" x14ac:dyDescent="0.2">
      <c r="A5864" t="s">
        <v>20685</v>
      </c>
      <c r="B5864" t="s">
        <v>20686</v>
      </c>
      <c r="C5864" t="s">
        <v>32539</v>
      </c>
      <c r="D5864" t="s">
        <v>15230</v>
      </c>
      <c r="E5864" t="s">
        <v>32507</v>
      </c>
      <c r="F5864" t="s">
        <v>32540</v>
      </c>
      <c r="G5864" t="s">
        <v>32121</v>
      </c>
      <c r="H5864" t="s">
        <v>14806</v>
      </c>
      <c r="J5864" t="s">
        <v>32541</v>
      </c>
      <c r="K5864" t="s">
        <v>32542</v>
      </c>
      <c r="L5864" t="s">
        <v>303</v>
      </c>
      <c r="M5864" t="s">
        <v>4148</v>
      </c>
    </row>
    <row r="5865" spans="1:13" x14ac:dyDescent="0.2">
      <c r="A5865" t="s">
        <v>20685</v>
      </c>
      <c r="B5865" t="s">
        <v>20686</v>
      </c>
      <c r="C5865" t="s">
        <v>32543</v>
      </c>
      <c r="D5865" t="s">
        <v>32544</v>
      </c>
      <c r="E5865" t="s">
        <v>32545</v>
      </c>
      <c r="F5865" t="s">
        <v>32546</v>
      </c>
      <c r="H5865" t="s">
        <v>13041</v>
      </c>
      <c r="J5865" t="s">
        <v>32547</v>
      </c>
      <c r="K5865" t="s">
        <v>32548</v>
      </c>
      <c r="L5865" t="s">
        <v>303</v>
      </c>
      <c r="M5865" t="s">
        <v>9929</v>
      </c>
    </row>
    <row r="5866" spans="1:13" x14ac:dyDescent="0.2">
      <c r="A5866" t="s">
        <v>20685</v>
      </c>
      <c r="B5866" t="s">
        <v>20686</v>
      </c>
      <c r="C5866" t="s">
        <v>32549</v>
      </c>
      <c r="D5866" t="s">
        <v>15726</v>
      </c>
      <c r="E5866" t="s">
        <v>15727</v>
      </c>
      <c r="F5866" t="s">
        <v>32550</v>
      </c>
      <c r="G5866" t="s">
        <v>32512</v>
      </c>
      <c r="H5866" t="s">
        <v>13041</v>
      </c>
      <c r="J5866" t="s">
        <v>32551</v>
      </c>
      <c r="K5866" t="s">
        <v>32552</v>
      </c>
      <c r="L5866" t="s">
        <v>303</v>
      </c>
      <c r="M5866" t="s">
        <v>25747</v>
      </c>
    </row>
    <row r="5867" spans="1:13" x14ac:dyDescent="0.2">
      <c r="A5867" t="s">
        <v>20685</v>
      </c>
      <c r="B5867" t="s">
        <v>20686</v>
      </c>
      <c r="C5867" t="s">
        <v>32553</v>
      </c>
      <c r="D5867" t="s">
        <v>32554</v>
      </c>
      <c r="E5867" t="s">
        <v>32555</v>
      </c>
      <c r="F5867" t="s">
        <v>32556</v>
      </c>
      <c r="H5867" t="s">
        <v>13041</v>
      </c>
      <c r="J5867" t="s">
        <v>32557</v>
      </c>
      <c r="K5867" t="s">
        <v>32558</v>
      </c>
      <c r="L5867" t="s">
        <v>303</v>
      </c>
      <c r="M5867" t="s">
        <v>422</v>
      </c>
    </row>
    <row r="5868" spans="1:13" x14ac:dyDescent="0.2">
      <c r="A5868" t="s">
        <v>20685</v>
      </c>
      <c r="B5868" t="s">
        <v>20686</v>
      </c>
      <c r="C5868" t="s">
        <v>32559</v>
      </c>
      <c r="D5868" t="s">
        <v>14545</v>
      </c>
      <c r="E5868" t="s">
        <v>32560</v>
      </c>
      <c r="F5868" t="s">
        <v>32561</v>
      </c>
      <c r="G5868" t="s">
        <v>32562</v>
      </c>
      <c r="H5868" t="s">
        <v>13041</v>
      </c>
      <c r="J5868" t="s">
        <v>32563</v>
      </c>
      <c r="K5868" t="s">
        <v>32564</v>
      </c>
      <c r="L5868" t="s">
        <v>303</v>
      </c>
      <c r="M5868" t="s">
        <v>32565</v>
      </c>
    </row>
    <row r="5869" spans="1:13" x14ac:dyDescent="0.2">
      <c r="A5869" t="s">
        <v>20685</v>
      </c>
      <c r="B5869" t="s">
        <v>20686</v>
      </c>
      <c r="C5869" t="s">
        <v>32566</v>
      </c>
      <c r="D5869" t="s">
        <v>32567</v>
      </c>
      <c r="E5869" t="s">
        <v>32568</v>
      </c>
      <c r="F5869" t="s">
        <v>32569</v>
      </c>
      <c r="G5869" t="s">
        <v>32570</v>
      </c>
      <c r="H5869" t="s">
        <v>32571</v>
      </c>
      <c r="I5869" t="s">
        <v>13041</v>
      </c>
      <c r="J5869" t="s">
        <v>32572</v>
      </c>
      <c r="K5869" t="s">
        <v>302</v>
      </c>
      <c r="L5869" t="s">
        <v>303</v>
      </c>
      <c r="M5869" t="s">
        <v>32573</v>
      </c>
    </row>
    <row r="5870" spans="1:13" x14ac:dyDescent="0.2">
      <c r="A5870" t="s">
        <v>20685</v>
      </c>
      <c r="B5870" t="s">
        <v>20686</v>
      </c>
      <c r="C5870" t="s">
        <v>32574</v>
      </c>
      <c r="D5870" t="s">
        <v>32575</v>
      </c>
      <c r="E5870" t="s">
        <v>32576</v>
      </c>
      <c r="F5870" t="s">
        <v>32577</v>
      </c>
      <c r="G5870" t="s">
        <v>13041</v>
      </c>
      <c r="J5870" t="s">
        <v>32578</v>
      </c>
      <c r="K5870" t="s">
        <v>32579</v>
      </c>
      <c r="L5870" t="s">
        <v>303</v>
      </c>
      <c r="M5870" t="s">
        <v>422</v>
      </c>
    </row>
    <row r="5871" spans="1:13" x14ac:dyDescent="0.2">
      <c r="A5871" t="s">
        <v>20685</v>
      </c>
      <c r="B5871" t="s">
        <v>20686</v>
      </c>
      <c r="C5871" t="s">
        <v>32580</v>
      </c>
      <c r="D5871" t="s">
        <v>32581</v>
      </c>
      <c r="E5871" t="s">
        <v>32582</v>
      </c>
      <c r="F5871" t="s">
        <v>32583</v>
      </c>
      <c r="G5871" t="s">
        <v>13041</v>
      </c>
      <c r="J5871" t="s">
        <v>32584</v>
      </c>
      <c r="K5871" t="s">
        <v>32585</v>
      </c>
      <c r="L5871" t="s">
        <v>303</v>
      </c>
      <c r="M5871" t="s">
        <v>422</v>
      </c>
    </row>
    <row r="5872" spans="1:13" x14ac:dyDescent="0.2">
      <c r="A5872" t="s">
        <v>20685</v>
      </c>
      <c r="B5872" t="s">
        <v>20686</v>
      </c>
      <c r="C5872" t="s">
        <v>32586</v>
      </c>
      <c r="D5872" t="s">
        <v>349</v>
      </c>
      <c r="F5872" t="s">
        <v>32587</v>
      </c>
      <c r="G5872" t="s">
        <v>32588</v>
      </c>
      <c r="H5872" t="s">
        <v>32589</v>
      </c>
      <c r="I5872" t="s">
        <v>13041</v>
      </c>
      <c r="J5872" t="s">
        <v>32590</v>
      </c>
      <c r="K5872" t="s">
        <v>32591</v>
      </c>
      <c r="L5872" t="s">
        <v>303</v>
      </c>
      <c r="M5872" t="s">
        <v>9568</v>
      </c>
    </row>
    <row r="5873" spans="1:13" x14ac:dyDescent="0.2">
      <c r="A5873" t="s">
        <v>20685</v>
      </c>
      <c r="B5873" t="s">
        <v>20686</v>
      </c>
      <c r="C5873" t="s">
        <v>32592</v>
      </c>
      <c r="D5873" t="s">
        <v>564</v>
      </c>
      <c r="E5873" t="s">
        <v>296</v>
      </c>
      <c r="F5873" t="s">
        <v>32593</v>
      </c>
      <c r="G5873" t="s">
        <v>32129</v>
      </c>
      <c r="H5873" t="s">
        <v>13041</v>
      </c>
      <c r="J5873" t="s">
        <v>32594</v>
      </c>
      <c r="K5873" t="s">
        <v>302</v>
      </c>
      <c r="L5873" t="s">
        <v>303</v>
      </c>
      <c r="M5873" t="s">
        <v>1450</v>
      </c>
    </row>
    <row r="5874" spans="1:13" x14ac:dyDescent="0.2">
      <c r="A5874" t="s">
        <v>20685</v>
      </c>
      <c r="B5874" t="s">
        <v>20686</v>
      </c>
      <c r="C5874" t="s">
        <v>32595</v>
      </c>
      <c r="D5874" t="s">
        <v>32596</v>
      </c>
      <c r="E5874" t="s">
        <v>32597</v>
      </c>
      <c r="F5874" t="s">
        <v>32598</v>
      </c>
      <c r="H5874" t="s">
        <v>31983</v>
      </c>
      <c r="I5874" t="s">
        <v>14806</v>
      </c>
      <c r="J5874" t="s">
        <v>32599</v>
      </c>
      <c r="K5874" t="s">
        <v>32600</v>
      </c>
      <c r="L5874" t="s">
        <v>303</v>
      </c>
      <c r="M5874" t="s">
        <v>32601</v>
      </c>
    </row>
    <row r="5875" spans="1:13" x14ac:dyDescent="0.2">
      <c r="A5875" t="s">
        <v>20685</v>
      </c>
      <c r="B5875" t="s">
        <v>20686</v>
      </c>
      <c r="C5875" t="s">
        <v>32602</v>
      </c>
      <c r="D5875" t="s">
        <v>32603</v>
      </c>
      <c r="E5875" t="s">
        <v>2871</v>
      </c>
      <c r="F5875" t="s">
        <v>32604</v>
      </c>
      <c r="I5875" t="s">
        <v>13041</v>
      </c>
      <c r="J5875" t="s">
        <v>32605</v>
      </c>
      <c r="K5875" t="s">
        <v>32606</v>
      </c>
      <c r="L5875" t="s">
        <v>303</v>
      </c>
      <c r="M5875" t="s">
        <v>32607</v>
      </c>
    </row>
    <row r="5876" spans="1:13" x14ac:dyDescent="0.2">
      <c r="A5876" t="s">
        <v>20685</v>
      </c>
      <c r="B5876" t="s">
        <v>20686</v>
      </c>
      <c r="C5876" t="s">
        <v>32608</v>
      </c>
      <c r="D5876" t="s">
        <v>349</v>
      </c>
      <c r="F5876" t="s">
        <v>32609</v>
      </c>
      <c r="I5876" t="s">
        <v>13041</v>
      </c>
      <c r="J5876" t="s">
        <v>32610</v>
      </c>
      <c r="K5876" t="s">
        <v>32611</v>
      </c>
      <c r="L5876" t="s">
        <v>303</v>
      </c>
      <c r="M5876" t="s">
        <v>9568</v>
      </c>
    </row>
    <row r="5877" spans="1:13" x14ac:dyDescent="0.2">
      <c r="A5877" t="s">
        <v>20685</v>
      </c>
      <c r="B5877" t="s">
        <v>20686</v>
      </c>
      <c r="C5877" t="s">
        <v>32612</v>
      </c>
      <c r="D5877" t="s">
        <v>32613</v>
      </c>
      <c r="E5877" t="s">
        <v>32614</v>
      </c>
      <c r="F5877" t="s">
        <v>32615</v>
      </c>
      <c r="G5877" t="s">
        <v>32129</v>
      </c>
      <c r="H5877" t="s">
        <v>13041</v>
      </c>
      <c r="J5877" t="s">
        <v>32616</v>
      </c>
      <c r="K5877" t="s">
        <v>302</v>
      </c>
      <c r="L5877" t="s">
        <v>303</v>
      </c>
      <c r="M5877" t="s">
        <v>32617</v>
      </c>
    </row>
    <row r="5878" spans="1:13" x14ac:dyDescent="0.2">
      <c r="A5878" t="s">
        <v>20685</v>
      </c>
      <c r="B5878" t="s">
        <v>20686</v>
      </c>
      <c r="C5878" t="s">
        <v>32618</v>
      </c>
      <c r="D5878" t="s">
        <v>32619</v>
      </c>
      <c r="E5878" t="s">
        <v>32620</v>
      </c>
      <c r="F5878" t="s">
        <v>32621</v>
      </c>
      <c r="H5878" t="s">
        <v>13041</v>
      </c>
      <c r="J5878" t="s">
        <v>32622</v>
      </c>
      <c r="K5878" t="s">
        <v>32623</v>
      </c>
      <c r="L5878" t="s">
        <v>303</v>
      </c>
      <c r="M5878" t="s">
        <v>422</v>
      </c>
    </row>
    <row r="5879" spans="1:13" x14ac:dyDescent="0.2">
      <c r="A5879" t="s">
        <v>20685</v>
      </c>
      <c r="B5879" t="s">
        <v>20686</v>
      </c>
      <c r="C5879" t="s">
        <v>32624</v>
      </c>
      <c r="D5879" t="s">
        <v>349</v>
      </c>
      <c r="E5879" t="s">
        <v>13874</v>
      </c>
      <c r="F5879" t="s">
        <v>32625</v>
      </c>
      <c r="G5879" t="s">
        <v>32626</v>
      </c>
      <c r="I5879" t="s">
        <v>13041</v>
      </c>
      <c r="J5879" t="s">
        <v>32627</v>
      </c>
      <c r="K5879" t="s">
        <v>32628</v>
      </c>
      <c r="L5879" t="s">
        <v>303</v>
      </c>
      <c r="M5879" t="s">
        <v>15535</v>
      </c>
    </row>
    <row r="5880" spans="1:13" x14ac:dyDescent="0.2">
      <c r="A5880" t="s">
        <v>20685</v>
      </c>
      <c r="B5880" t="s">
        <v>20686</v>
      </c>
      <c r="C5880" t="s">
        <v>32629</v>
      </c>
      <c r="D5880" t="s">
        <v>349</v>
      </c>
      <c r="F5880" t="s">
        <v>32630</v>
      </c>
      <c r="I5880" t="s">
        <v>13041</v>
      </c>
      <c r="J5880" t="s">
        <v>32631</v>
      </c>
      <c r="K5880" t="s">
        <v>32632</v>
      </c>
      <c r="L5880" t="s">
        <v>303</v>
      </c>
      <c r="M5880" t="s">
        <v>32633</v>
      </c>
    </row>
    <row r="5881" spans="1:13" x14ac:dyDescent="0.2">
      <c r="A5881" t="s">
        <v>20685</v>
      </c>
      <c r="B5881" t="s">
        <v>20686</v>
      </c>
      <c r="C5881" t="s">
        <v>32634</v>
      </c>
      <c r="D5881" t="s">
        <v>32635</v>
      </c>
      <c r="E5881" t="s">
        <v>32636</v>
      </c>
      <c r="F5881" t="s">
        <v>32637</v>
      </c>
      <c r="I5881" t="s">
        <v>13041</v>
      </c>
      <c r="J5881" t="s">
        <v>32638</v>
      </c>
      <c r="K5881" t="s">
        <v>32639</v>
      </c>
      <c r="L5881" t="s">
        <v>303</v>
      </c>
      <c r="M5881" t="s">
        <v>32640</v>
      </c>
    </row>
    <row r="5882" spans="1:13" x14ac:dyDescent="0.2">
      <c r="A5882" t="s">
        <v>20685</v>
      </c>
      <c r="B5882" t="s">
        <v>20686</v>
      </c>
      <c r="C5882" t="s">
        <v>32641</v>
      </c>
      <c r="D5882" t="s">
        <v>32259</v>
      </c>
      <c r="E5882" t="s">
        <v>32642</v>
      </c>
      <c r="F5882" t="s">
        <v>32643</v>
      </c>
      <c r="G5882" t="s">
        <v>32262</v>
      </c>
      <c r="H5882" t="s">
        <v>13041</v>
      </c>
      <c r="J5882" t="s">
        <v>32644</v>
      </c>
      <c r="K5882" t="s">
        <v>32645</v>
      </c>
      <c r="L5882" t="s">
        <v>303</v>
      </c>
      <c r="M5882" t="s">
        <v>4862</v>
      </c>
    </row>
    <row r="5883" spans="1:13" x14ac:dyDescent="0.2">
      <c r="A5883" t="s">
        <v>20685</v>
      </c>
      <c r="B5883" t="s">
        <v>20686</v>
      </c>
      <c r="C5883" t="s">
        <v>32646</v>
      </c>
      <c r="D5883" t="s">
        <v>32647</v>
      </c>
      <c r="E5883" t="s">
        <v>32648</v>
      </c>
      <c r="F5883" t="s">
        <v>32649</v>
      </c>
      <c r="G5883" t="s">
        <v>13041</v>
      </c>
      <c r="J5883" t="s">
        <v>32650</v>
      </c>
      <c r="K5883" t="s">
        <v>32651</v>
      </c>
      <c r="L5883" t="s">
        <v>303</v>
      </c>
      <c r="M5883" t="s">
        <v>8745</v>
      </c>
    </row>
    <row r="5884" spans="1:13" x14ac:dyDescent="0.2">
      <c r="A5884" t="s">
        <v>20685</v>
      </c>
      <c r="B5884" t="s">
        <v>20686</v>
      </c>
      <c r="C5884" t="s">
        <v>32652</v>
      </c>
      <c r="D5884" t="s">
        <v>32653</v>
      </c>
      <c r="E5884" t="s">
        <v>32654</v>
      </c>
      <c r="F5884" t="s">
        <v>32655</v>
      </c>
      <c r="G5884" t="s">
        <v>1138</v>
      </c>
      <c r="I5884" t="s">
        <v>13041</v>
      </c>
      <c r="J5884" t="s">
        <v>32656</v>
      </c>
      <c r="K5884" t="s">
        <v>32657</v>
      </c>
      <c r="L5884" t="s">
        <v>303</v>
      </c>
      <c r="M5884" t="s">
        <v>1651</v>
      </c>
    </row>
    <row r="5885" spans="1:13" x14ac:dyDescent="0.2">
      <c r="A5885" t="s">
        <v>20685</v>
      </c>
      <c r="B5885" t="s">
        <v>20686</v>
      </c>
      <c r="C5885" t="s">
        <v>32658</v>
      </c>
      <c r="D5885" t="s">
        <v>513</v>
      </c>
      <c r="E5885" t="s">
        <v>32659</v>
      </c>
      <c r="F5885" t="s">
        <v>32660</v>
      </c>
      <c r="I5885" t="s">
        <v>13041</v>
      </c>
      <c r="J5885" t="s">
        <v>32661</v>
      </c>
      <c r="K5885" t="s">
        <v>32662</v>
      </c>
      <c r="L5885" t="s">
        <v>303</v>
      </c>
      <c r="M5885" t="s">
        <v>2863</v>
      </c>
    </row>
    <row r="5886" spans="1:13" x14ac:dyDescent="0.2">
      <c r="A5886" t="s">
        <v>20685</v>
      </c>
      <c r="B5886" t="s">
        <v>20686</v>
      </c>
      <c r="C5886" t="s">
        <v>32663</v>
      </c>
      <c r="D5886" t="s">
        <v>32664</v>
      </c>
      <c r="F5886" t="s">
        <v>32665</v>
      </c>
      <c r="G5886" t="s">
        <v>32666</v>
      </c>
      <c r="H5886" t="s">
        <v>4425</v>
      </c>
      <c r="I5886" t="s">
        <v>14806</v>
      </c>
      <c r="J5886" t="s">
        <v>32667</v>
      </c>
      <c r="K5886" t="s">
        <v>302</v>
      </c>
      <c r="L5886" t="s">
        <v>303</v>
      </c>
      <c r="M5886" t="s">
        <v>422</v>
      </c>
    </row>
    <row r="5887" spans="1:13" x14ac:dyDescent="0.2">
      <c r="A5887" t="s">
        <v>20685</v>
      </c>
      <c r="B5887" t="s">
        <v>20686</v>
      </c>
      <c r="C5887" t="s">
        <v>32668</v>
      </c>
      <c r="D5887" t="s">
        <v>32669</v>
      </c>
      <c r="E5887" t="s">
        <v>13506</v>
      </c>
      <c r="F5887" t="s">
        <v>32670</v>
      </c>
      <c r="G5887" t="s">
        <v>32065</v>
      </c>
      <c r="H5887" t="s">
        <v>13041</v>
      </c>
      <c r="J5887" t="s">
        <v>32671</v>
      </c>
      <c r="K5887" t="s">
        <v>32672</v>
      </c>
      <c r="L5887" t="s">
        <v>303</v>
      </c>
      <c r="M5887" t="s">
        <v>1766</v>
      </c>
    </row>
    <row r="5888" spans="1:13" x14ac:dyDescent="0.2">
      <c r="A5888" t="s">
        <v>20685</v>
      </c>
      <c r="B5888" t="s">
        <v>20686</v>
      </c>
      <c r="C5888" t="s">
        <v>32673</v>
      </c>
      <c r="D5888" t="s">
        <v>349</v>
      </c>
      <c r="F5888" t="s">
        <v>32674</v>
      </c>
      <c r="H5888" t="s">
        <v>13041</v>
      </c>
      <c r="J5888" t="s">
        <v>32675</v>
      </c>
      <c r="K5888" t="s">
        <v>32676</v>
      </c>
      <c r="L5888" t="s">
        <v>303</v>
      </c>
      <c r="M5888" t="s">
        <v>32049</v>
      </c>
    </row>
    <row r="5889" spans="1:13" x14ac:dyDescent="0.2">
      <c r="A5889" t="s">
        <v>20685</v>
      </c>
      <c r="B5889" t="s">
        <v>20686</v>
      </c>
      <c r="C5889" t="s">
        <v>32677</v>
      </c>
      <c r="D5889" t="s">
        <v>32678</v>
      </c>
      <c r="E5889" t="s">
        <v>32679</v>
      </c>
      <c r="F5889" t="s">
        <v>32680</v>
      </c>
      <c r="G5889" t="s">
        <v>32161</v>
      </c>
      <c r="H5889" t="s">
        <v>14806</v>
      </c>
      <c r="J5889" t="s">
        <v>32681</v>
      </c>
      <c r="K5889" t="s">
        <v>302</v>
      </c>
      <c r="L5889" t="s">
        <v>303</v>
      </c>
      <c r="M5889" t="s">
        <v>7654</v>
      </c>
    </row>
    <row r="5890" spans="1:13" x14ac:dyDescent="0.2">
      <c r="A5890" t="s">
        <v>20685</v>
      </c>
      <c r="B5890" t="s">
        <v>20686</v>
      </c>
      <c r="C5890" t="s">
        <v>32682</v>
      </c>
      <c r="D5890" t="s">
        <v>32683</v>
      </c>
      <c r="E5890" t="s">
        <v>32684</v>
      </c>
      <c r="F5890" t="s">
        <v>32685</v>
      </c>
      <c r="I5890" t="s">
        <v>13041</v>
      </c>
      <c r="J5890" t="s">
        <v>32686</v>
      </c>
      <c r="K5890" t="s">
        <v>32687</v>
      </c>
      <c r="L5890" t="s">
        <v>303</v>
      </c>
      <c r="M5890" t="s">
        <v>1684</v>
      </c>
    </row>
    <row r="5891" spans="1:13" x14ac:dyDescent="0.2">
      <c r="A5891" t="s">
        <v>20685</v>
      </c>
      <c r="B5891" t="s">
        <v>20686</v>
      </c>
      <c r="C5891" t="s">
        <v>32688</v>
      </c>
      <c r="D5891" t="s">
        <v>32689</v>
      </c>
      <c r="E5891" t="s">
        <v>32690</v>
      </c>
      <c r="F5891" t="s">
        <v>32691</v>
      </c>
      <c r="G5891" t="s">
        <v>32692</v>
      </c>
      <c r="H5891" t="s">
        <v>32693</v>
      </c>
      <c r="I5891" t="s">
        <v>14806</v>
      </c>
      <c r="J5891" t="s">
        <v>32694</v>
      </c>
      <c r="K5891" t="s">
        <v>302</v>
      </c>
      <c r="L5891" t="s">
        <v>303</v>
      </c>
      <c r="M5891" t="s">
        <v>21586</v>
      </c>
    </row>
    <row r="5892" spans="1:13" x14ac:dyDescent="0.2">
      <c r="A5892" t="s">
        <v>20685</v>
      </c>
      <c r="B5892" t="s">
        <v>20686</v>
      </c>
      <c r="C5892" t="s">
        <v>32695</v>
      </c>
      <c r="D5892" t="s">
        <v>32696</v>
      </c>
      <c r="E5892" t="s">
        <v>32697</v>
      </c>
      <c r="F5892" t="s">
        <v>32698</v>
      </c>
      <c r="G5892" t="s">
        <v>13041</v>
      </c>
      <c r="J5892" t="s">
        <v>32699</v>
      </c>
      <c r="K5892" t="s">
        <v>32700</v>
      </c>
      <c r="L5892" t="s">
        <v>303</v>
      </c>
      <c r="M5892" t="s">
        <v>422</v>
      </c>
    </row>
    <row r="5893" spans="1:13" x14ac:dyDescent="0.2">
      <c r="A5893" t="s">
        <v>20685</v>
      </c>
      <c r="B5893" t="s">
        <v>20686</v>
      </c>
      <c r="C5893" t="s">
        <v>32701</v>
      </c>
      <c r="D5893" t="s">
        <v>32702</v>
      </c>
      <c r="E5893" t="s">
        <v>32703</v>
      </c>
      <c r="F5893" t="s">
        <v>32704</v>
      </c>
      <c r="G5893" t="s">
        <v>13041</v>
      </c>
      <c r="J5893" t="s">
        <v>32705</v>
      </c>
      <c r="K5893" t="s">
        <v>32706</v>
      </c>
      <c r="L5893" t="s">
        <v>303</v>
      </c>
      <c r="M5893" t="s">
        <v>422</v>
      </c>
    </row>
    <row r="5894" spans="1:13" x14ac:dyDescent="0.2">
      <c r="A5894" t="s">
        <v>20685</v>
      </c>
      <c r="B5894" t="s">
        <v>20686</v>
      </c>
      <c r="C5894" t="s">
        <v>32707</v>
      </c>
      <c r="D5894" t="s">
        <v>32708</v>
      </c>
      <c r="E5894" t="s">
        <v>32709</v>
      </c>
      <c r="F5894" t="s">
        <v>32710</v>
      </c>
      <c r="G5894" t="s">
        <v>32369</v>
      </c>
      <c r="H5894" t="s">
        <v>15234</v>
      </c>
      <c r="I5894" t="s">
        <v>14806</v>
      </c>
      <c r="J5894" t="s">
        <v>32711</v>
      </c>
      <c r="K5894" t="s">
        <v>32712</v>
      </c>
      <c r="L5894" t="s">
        <v>303</v>
      </c>
      <c r="M5894" t="s">
        <v>32713</v>
      </c>
    </row>
    <row r="5895" spans="1:13" x14ac:dyDescent="0.2">
      <c r="A5895" t="s">
        <v>20685</v>
      </c>
      <c r="B5895" t="s">
        <v>20686</v>
      </c>
      <c r="C5895" t="s">
        <v>32714</v>
      </c>
      <c r="D5895" t="s">
        <v>349</v>
      </c>
      <c r="F5895" t="s">
        <v>32715</v>
      </c>
      <c r="G5895" t="s">
        <v>13041</v>
      </c>
      <c r="J5895" t="s">
        <v>32716</v>
      </c>
      <c r="K5895" t="s">
        <v>32717</v>
      </c>
      <c r="L5895" t="s">
        <v>303</v>
      </c>
      <c r="M5895" t="s">
        <v>9568</v>
      </c>
    </row>
    <row r="5896" spans="1:13" x14ac:dyDescent="0.2">
      <c r="A5896" t="s">
        <v>20685</v>
      </c>
      <c r="B5896" t="s">
        <v>20686</v>
      </c>
      <c r="C5896" t="s">
        <v>32718</v>
      </c>
      <c r="D5896" t="s">
        <v>32719</v>
      </c>
      <c r="E5896" t="s">
        <v>14213</v>
      </c>
      <c r="F5896" t="s">
        <v>32720</v>
      </c>
      <c r="G5896" t="s">
        <v>13041</v>
      </c>
      <c r="J5896" t="s">
        <v>32721</v>
      </c>
      <c r="K5896" t="s">
        <v>32722</v>
      </c>
      <c r="L5896" t="s">
        <v>303</v>
      </c>
      <c r="M5896" t="s">
        <v>32723</v>
      </c>
    </row>
    <row r="5897" spans="1:13" x14ac:dyDescent="0.2">
      <c r="A5897" t="s">
        <v>20685</v>
      </c>
      <c r="B5897" t="s">
        <v>20686</v>
      </c>
      <c r="C5897" t="s">
        <v>32724</v>
      </c>
      <c r="D5897" t="s">
        <v>32725</v>
      </c>
      <c r="E5897" t="s">
        <v>32726</v>
      </c>
      <c r="F5897" t="s">
        <v>32727</v>
      </c>
      <c r="G5897" t="s">
        <v>32728</v>
      </c>
      <c r="H5897" t="s">
        <v>13041</v>
      </c>
      <c r="J5897" t="s">
        <v>32729</v>
      </c>
      <c r="K5897" t="s">
        <v>32730</v>
      </c>
      <c r="L5897" t="s">
        <v>303</v>
      </c>
      <c r="M5897" t="s">
        <v>32731</v>
      </c>
    </row>
    <row r="5898" spans="1:13" x14ac:dyDescent="0.2">
      <c r="A5898" t="s">
        <v>20685</v>
      </c>
      <c r="B5898" t="s">
        <v>20686</v>
      </c>
      <c r="C5898" t="s">
        <v>32732</v>
      </c>
      <c r="D5898" t="s">
        <v>9751</v>
      </c>
      <c r="E5898" t="s">
        <v>10819</v>
      </c>
      <c r="F5898" t="s">
        <v>32733</v>
      </c>
      <c r="G5898" t="s">
        <v>32734</v>
      </c>
      <c r="H5898" t="s">
        <v>32735</v>
      </c>
      <c r="I5898" t="s">
        <v>13041</v>
      </c>
      <c r="J5898" t="s">
        <v>32736</v>
      </c>
      <c r="K5898" t="s">
        <v>32737</v>
      </c>
      <c r="L5898" t="s">
        <v>303</v>
      </c>
      <c r="M5898" t="s">
        <v>14127</v>
      </c>
    </row>
    <row r="5899" spans="1:13" x14ac:dyDescent="0.2">
      <c r="A5899" t="s">
        <v>20685</v>
      </c>
      <c r="B5899" t="s">
        <v>20686</v>
      </c>
      <c r="C5899" t="s">
        <v>32738</v>
      </c>
      <c r="D5899" t="s">
        <v>349</v>
      </c>
      <c r="F5899" t="s">
        <v>32739</v>
      </c>
      <c r="G5899" t="s">
        <v>13041</v>
      </c>
      <c r="J5899" t="s">
        <v>32740</v>
      </c>
      <c r="K5899" t="s">
        <v>32741</v>
      </c>
      <c r="L5899" t="s">
        <v>303</v>
      </c>
      <c r="M5899" t="s">
        <v>422</v>
      </c>
    </row>
    <row r="5900" spans="1:13" x14ac:dyDescent="0.2">
      <c r="A5900" t="s">
        <v>20685</v>
      </c>
      <c r="B5900" t="s">
        <v>20686</v>
      </c>
      <c r="C5900" t="s">
        <v>32742</v>
      </c>
      <c r="D5900" t="s">
        <v>349</v>
      </c>
      <c r="F5900" t="s">
        <v>32743</v>
      </c>
      <c r="I5900" t="s">
        <v>13041</v>
      </c>
      <c r="J5900" t="s">
        <v>32744</v>
      </c>
      <c r="K5900" t="s">
        <v>32745</v>
      </c>
      <c r="L5900" t="s">
        <v>303</v>
      </c>
      <c r="M5900" t="s">
        <v>9568</v>
      </c>
    </row>
    <row r="5901" spans="1:13" x14ac:dyDescent="0.2">
      <c r="A5901" t="s">
        <v>20685</v>
      </c>
      <c r="B5901" t="s">
        <v>20686</v>
      </c>
      <c r="C5901" t="s">
        <v>32746</v>
      </c>
      <c r="D5901" t="s">
        <v>32747</v>
      </c>
      <c r="E5901" t="s">
        <v>4179</v>
      </c>
      <c r="F5901" t="s">
        <v>32748</v>
      </c>
      <c r="G5901" t="s">
        <v>13041</v>
      </c>
      <c r="J5901" t="s">
        <v>32749</v>
      </c>
      <c r="K5901" t="s">
        <v>32750</v>
      </c>
      <c r="L5901" t="s">
        <v>303</v>
      </c>
      <c r="M5901" t="s">
        <v>422</v>
      </c>
    </row>
    <row r="5902" spans="1:13" x14ac:dyDescent="0.2">
      <c r="A5902" t="s">
        <v>20685</v>
      </c>
      <c r="B5902" t="s">
        <v>20686</v>
      </c>
      <c r="C5902" t="s">
        <v>32751</v>
      </c>
      <c r="D5902" t="s">
        <v>349</v>
      </c>
      <c r="F5902" t="s">
        <v>32752</v>
      </c>
      <c r="G5902" t="s">
        <v>13041</v>
      </c>
      <c r="J5902" t="s">
        <v>32753</v>
      </c>
      <c r="K5902" t="s">
        <v>32754</v>
      </c>
      <c r="L5902" t="s">
        <v>303</v>
      </c>
      <c r="M5902" t="s">
        <v>9568</v>
      </c>
    </row>
    <row r="5903" spans="1:13" x14ac:dyDescent="0.2">
      <c r="A5903" t="s">
        <v>20685</v>
      </c>
      <c r="B5903" t="s">
        <v>20686</v>
      </c>
      <c r="C5903" t="s">
        <v>32755</v>
      </c>
      <c r="D5903" t="s">
        <v>349</v>
      </c>
      <c r="F5903" t="s">
        <v>32756</v>
      </c>
      <c r="H5903" t="s">
        <v>13041</v>
      </c>
      <c r="J5903" t="s">
        <v>32757</v>
      </c>
      <c r="K5903" t="s">
        <v>32758</v>
      </c>
      <c r="L5903" t="s">
        <v>303</v>
      </c>
      <c r="M5903" t="s">
        <v>5567</v>
      </c>
    </row>
    <row r="5904" spans="1:13" x14ac:dyDescent="0.2">
      <c r="A5904" t="s">
        <v>20685</v>
      </c>
      <c r="B5904" t="s">
        <v>20686</v>
      </c>
      <c r="C5904" t="s">
        <v>32759</v>
      </c>
      <c r="D5904" t="s">
        <v>32760</v>
      </c>
      <c r="E5904" t="s">
        <v>32761</v>
      </c>
      <c r="F5904" t="s">
        <v>32762</v>
      </c>
      <c r="G5904" t="s">
        <v>32121</v>
      </c>
      <c r="H5904" t="s">
        <v>14806</v>
      </c>
      <c r="J5904" t="s">
        <v>32763</v>
      </c>
      <c r="K5904" t="s">
        <v>302</v>
      </c>
      <c r="L5904" t="s">
        <v>303</v>
      </c>
      <c r="M5904" t="s">
        <v>383</v>
      </c>
    </row>
    <row r="5905" spans="1:13" x14ac:dyDescent="0.2">
      <c r="A5905" t="s">
        <v>20685</v>
      </c>
      <c r="B5905" t="s">
        <v>20686</v>
      </c>
      <c r="C5905" t="s">
        <v>32764</v>
      </c>
      <c r="D5905" t="s">
        <v>32765</v>
      </c>
      <c r="E5905" t="s">
        <v>32766</v>
      </c>
      <c r="F5905" t="s">
        <v>32767</v>
      </c>
      <c r="G5905" t="s">
        <v>32121</v>
      </c>
      <c r="H5905" t="s">
        <v>14806</v>
      </c>
      <c r="J5905" t="s">
        <v>32768</v>
      </c>
      <c r="K5905" t="s">
        <v>32769</v>
      </c>
      <c r="L5905" t="s">
        <v>303</v>
      </c>
      <c r="M5905" t="s">
        <v>9698</v>
      </c>
    </row>
    <row r="5906" spans="1:13" x14ac:dyDescent="0.2">
      <c r="A5906" t="s">
        <v>20685</v>
      </c>
      <c r="B5906" t="s">
        <v>20686</v>
      </c>
      <c r="C5906" t="s">
        <v>32770</v>
      </c>
      <c r="D5906" t="s">
        <v>11823</v>
      </c>
      <c r="E5906" t="s">
        <v>11823</v>
      </c>
      <c r="F5906" t="s">
        <v>32771</v>
      </c>
      <c r="G5906" t="s">
        <v>15234</v>
      </c>
      <c r="H5906" t="s">
        <v>14806</v>
      </c>
      <c r="J5906" t="s">
        <v>32772</v>
      </c>
      <c r="K5906" t="s">
        <v>32773</v>
      </c>
      <c r="L5906" t="s">
        <v>303</v>
      </c>
      <c r="M5906" t="s">
        <v>32774</v>
      </c>
    </row>
    <row r="5907" spans="1:13" x14ac:dyDescent="0.2">
      <c r="A5907" t="s">
        <v>20685</v>
      </c>
      <c r="B5907" t="s">
        <v>20686</v>
      </c>
      <c r="C5907" t="s">
        <v>32775</v>
      </c>
      <c r="D5907" t="s">
        <v>32776</v>
      </c>
      <c r="E5907" t="s">
        <v>14050</v>
      </c>
      <c r="F5907" t="s">
        <v>32777</v>
      </c>
      <c r="I5907" t="s">
        <v>13041</v>
      </c>
      <c r="J5907" t="s">
        <v>32778</v>
      </c>
      <c r="K5907" t="s">
        <v>32779</v>
      </c>
      <c r="L5907" t="s">
        <v>303</v>
      </c>
      <c r="M5907" t="s">
        <v>32780</v>
      </c>
    </row>
    <row r="5908" spans="1:13" x14ac:dyDescent="0.2">
      <c r="A5908" t="s">
        <v>20685</v>
      </c>
      <c r="B5908" t="s">
        <v>20686</v>
      </c>
      <c r="C5908" t="s">
        <v>32781</v>
      </c>
      <c r="D5908" t="s">
        <v>32782</v>
      </c>
      <c r="E5908" t="s">
        <v>32783</v>
      </c>
      <c r="F5908" t="s">
        <v>14214</v>
      </c>
      <c r="G5908" t="s">
        <v>32784</v>
      </c>
      <c r="I5908" t="s">
        <v>13041</v>
      </c>
      <c r="J5908" t="s">
        <v>32785</v>
      </c>
      <c r="K5908" t="s">
        <v>32786</v>
      </c>
      <c r="L5908" t="s">
        <v>303</v>
      </c>
      <c r="M5908" t="s">
        <v>32787</v>
      </c>
    </row>
    <row r="5909" spans="1:13" x14ac:dyDescent="0.2">
      <c r="A5909" t="s">
        <v>20685</v>
      </c>
      <c r="B5909" t="s">
        <v>20686</v>
      </c>
      <c r="C5909" t="s">
        <v>32788</v>
      </c>
      <c r="D5909" t="s">
        <v>32789</v>
      </c>
      <c r="E5909" t="s">
        <v>32790</v>
      </c>
      <c r="F5909" t="s">
        <v>17288</v>
      </c>
      <c r="H5909" t="s">
        <v>32791</v>
      </c>
      <c r="I5909" t="s">
        <v>14806</v>
      </c>
      <c r="J5909" t="s">
        <v>32792</v>
      </c>
      <c r="K5909" t="s">
        <v>32793</v>
      </c>
      <c r="L5909" t="s">
        <v>303</v>
      </c>
      <c r="M5909" t="s">
        <v>10638</v>
      </c>
    </row>
    <row r="5910" spans="1:13" x14ac:dyDescent="0.2">
      <c r="A5910" t="s">
        <v>20685</v>
      </c>
      <c r="B5910" t="s">
        <v>20686</v>
      </c>
      <c r="C5910" t="s">
        <v>32794</v>
      </c>
      <c r="D5910" t="s">
        <v>32795</v>
      </c>
      <c r="E5910" t="s">
        <v>32796</v>
      </c>
      <c r="F5910" t="s">
        <v>32797</v>
      </c>
      <c r="G5910" t="s">
        <v>13041</v>
      </c>
      <c r="J5910" t="s">
        <v>32798</v>
      </c>
      <c r="K5910" t="s">
        <v>32799</v>
      </c>
      <c r="L5910" t="s">
        <v>303</v>
      </c>
      <c r="M5910" t="s">
        <v>9012</v>
      </c>
    </row>
    <row r="5911" spans="1:13" x14ac:dyDescent="0.2">
      <c r="A5911" t="s">
        <v>20685</v>
      </c>
      <c r="B5911" t="s">
        <v>20686</v>
      </c>
      <c r="C5911" t="s">
        <v>32800</v>
      </c>
      <c r="D5911" t="s">
        <v>32801</v>
      </c>
      <c r="E5911" t="s">
        <v>32802</v>
      </c>
      <c r="F5911" t="s">
        <v>32803</v>
      </c>
      <c r="G5911" t="s">
        <v>32121</v>
      </c>
      <c r="I5911" t="s">
        <v>14806</v>
      </c>
      <c r="J5911" t="s">
        <v>32804</v>
      </c>
      <c r="K5911" t="s">
        <v>32805</v>
      </c>
      <c r="L5911" t="s">
        <v>303</v>
      </c>
      <c r="M5911" t="s">
        <v>611</v>
      </c>
    </row>
    <row r="5912" spans="1:13" x14ac:dyDescent="0.2">
      <c r="A5912" t="s">
        <v>20685</v>
      </c>
      <c r="B5912" t="s">
        <v>20686</v>
      </c>
      <c r="C5912" t="s">
        <v>32806</v>
      </c>
      <c r="D5912" t="s">
        <v>32176</v>
      </c>
      <c r="F5912" t="s">
        <v>32807</v>
      </c>
      <c r="G5912" t="s">
        <v>31964</v>
      </c>
      <c r="H5912" t="s">
        <v>14806</v>
      </c>
      <c r="J5912" t="s">
        <v>32808</v>
      </c>
      <c r="K5912" t="s">
        <v>302</v>
      </c>
      <c r="L5912" t="s">
        <v>303</v>
      </c>
      <c r="M5912" t="s">
        <v>10719</v>
      </c>
    </row>
    <row r="5913" spans="1:13" x14ac:dyDescent="0.2">
      <c r="A5913" t="s">
        <v>20685</v>
      </c>
      <c r="B5913" t="s">
        <v>20686</v>
      </c>
      <c r="C5913" t="s">
        <v>32809</v>
      </c>
      <c r="D5913" t="s">
        <v>32810</v>
      </c>
      <c r="E5913" t="s">
        <v>32811</v>
      </c>
      <c r="F5913" t="s">
        <v>32812</v>
      </c>
      <c r="I5913" t="s">
        <v>13041</v>
      </c>
      <c r="J5913" t="s">
        <v>32813</v>
      </c>
      <c r="K5913" t="s">
        <v>302</v>
      </c>
      <c r="L5913" t="s">
        <v>303</v>
      </c>
      <c r="M5913" t="s">
        <v>6375</v>
      </c>
    </row>
    <row r="5914" spans="1:13" x14ac:dyDescent="0.2">
      <c r="A5914" t="s">
        <v>20685</v>
      </c>
      <c r="B5914" t="s">
        <v>20686</v>
      </c>
      <c r="C5914" t="s">
        <v>32814</v>
      </c>
      <c r="D5914" t="s">
        <v>32815</v>
      </c>
      <c r="E5914" t="s">
        <v>32816</v>
      </c>
      <c r="F5914" t="s">
        <v>32817</v>
      </c>
      <c r="H5914" t="s">
        <v>32069</v>
      </c>
      <c r="I5914" t="s">
        <v>13041</v>
      </c>
      <c r="J5914" t="s">
        <v>32818</v>
      </c>
      <c r="K5914" t="s">
        <v>32819</v>
      </c>
      <c r="L5914" t="s">
        <v>303</v>
      </c>
      <c r="M5914" t="s">
        <v>32820</v>
      </c>
    </row>
    <row r="5915" spans="1:13" x14ac:dyDescent="0.2">
      <c r="A5915" t="s">
        <v>20685</v>
      </c>
      <c r="B5915" t="s">
        <v>20686</v>
      </c>
      <c r="C5915" t="s">
        <v>32821</v>
      </c>
      <c r="D5915" t="s">
        <v>32822</v>
      </c>
      <c r="E5915" t="s">
        <v>32823</v>
      </c>
      <c r="F5915" t="s">
        <v>32824</v>
      </c>
      <c r="G5915" t="s">
        <v>32512</v>
      </c>
      <c r="H5915" t="s">
        <v>13041</v>
      </c>
      <c r="J5915" t="s">
        <v>32825</v>
      </c>
      <c r="K5915" t="s">
        <v>302</v>
      </c>
      <c r="L5915" t="s">
        <v>303</v>
      </c>
      <c r="M5915" t="s">
        <v>10053</v>
      </c>
    </row>
    <row r="5916" spans="1:13" x14ac:dyDescent="0.2">
      <c r="A5916" t="s">
        <v>20685</v>
      </c>
      <c r="B5916" t="s">
        <v>20686</v>
      </c>
      <c r="C5916" t="s">
        <v>32826</v>
      </c>
      <c r="D5916" t="s">
        <v>16855</v>
      </c>
      <c r="E5916" t="s">
        <v>32827</v>
      </c>
      <c r="F5916" t="s">
        <v>32828</v>
      </c>
      <c r="H5916" t="s">
        <v>13041</v>
      </c>
      <c r="J5916" t="s">
        <v>32829</v>
      </c>
      <c r="K5916" t="s">
        <v>32830</v>
      </c>
      <c r="L5916" t="s">
        <v>303</v>
      </c>
      <c r="M5916" t="s">
        <v>422</v>
      </c>
    </row>
    <row r="5917" spans="1:13" x14ac:dyDescent="0.2">
      <c r="A5917" t="s">
        <v>20685</v>
      </c>
      <c r="B5917" t="s">
        <v>20686</v>
      </c>
      <c r="C5917" t="s">
        <v>32831</v>
      </c>
      <c r="D5917" t="s">
        <v>366</v>
      </c>
      <c r="F5917" t="s">
        <v>32832</v>
      </c>
      <c r="H5917" t="s">
        <v>32297</v>
      </c>
      <c r="I5917" t="s">
        <v>13041</v>
      </c>
      <c r="J5917" t="s">
        <v>32833</v>
      </c>
      <c r="K5917" t="s">
        <v>32834</v>
      </c>
      <c r="L5917" t="s">
        <v>303</v>
      </c>
      <c r="M5917" t="s">
        <v>32835</v>
      </c>
    </row>
    <row r="5918" spans="1:13" x14ac:dyDescent="0.2">
      <c r="A5918" t="s">
        <v>20685</v>
      </c>
      <c r="B5918" t="s">
        <v>20686</v>
      </c>
      <c r="C5918" t="s">
        <v>32836</v>
      </c>
      <c r="D5918" t="s">
        <v>12034</v>
      </c>
      <c r="E5918" t="s">
        <v>32837</v>
      </c>
      <c r="F5918" t="s">
        <v>32838</v>
      </c>
      <c r="G5918" t="s">
        <v>32839</v>
      </c>
      <c r="H5918" t="s">
        <v>4425</v>
      </c>
      <c r="I5918" t="s">
        <v>13451</v>
      </c>
      <c r="J5918" t="s">
        <v>32840</v>
      </c>
      <c r="K5918" t="s">
        <v>32841</v>
      </c>
      <c r="L5918" t="s">
        <v>303</v>
      </c>
      <c r="M5918" t="s">
        <v>2631</v>
      </c>
    </row>
    <row r="5919" spans="1:13" x14ac:dyDescent="0.2">
      <c r="A5919" t="s">
        <v>20685</v>
      </c>
      <c r="B5919" t="s">
        <v>20686</v>
      </c>
      <c r="C5919" t="s">
        <v>32842</v>
      </c>
      <c r="D5919" t="s">
        <v>32843</v>
      </c>
      <c r="E5919" t="s">
        <v>32844</v>
      </c>
      <c r="F5919" t="s">
        <v>32845</v>
      </c>
      <c r="G5919" t="s">
        <v>31964</v>
      </c>
      <c r="H5919" t="s">
        <v>14806</v>
      </c>
      <c r="J5919" t="s">
        <v>32846</v>
      </c>
      <c r="K5919" t="s">
        <v>302</v>
      </c>
      <c r="L5919" t="s">
        <v>303</v>
      </c>
      <c r="M5919" t="s">
        <v>422</v>
      </c>
    </row>
    <row r="5920" spans="1:13" x14ac:dyDescent="0.2">
      <c r="A5920" t="s">
        <v>20685</v>
      </c>
      <c r="B5920" t="s">
        <v>20686</v>
      </c>
      <c r="C5920" t="s">
        <v>32847</v>
      </c>
      <c r="D5920" t="s">
        <v>349</v>
      </c>
      <c r="F5920" t="s">
        <v>32848</v>
      </c>
      <c r="H5920" t="s">
        <v>13041</v>
      </c>
      <c r="J5920" t="s">
        <v>32849</v>
      </c>
      <c r="K5920" t="s">
        <v>32850</v>
      </c>
      <c r="L5920" t="s">
        <v>303</v>
      </c>
      <c r="M5920" t="s">
        <v>32851</v>
      </c>
    </row>
    <row r="5921" spans="1:13" x14ac:dyDescent="0.2">
      <c r="A5921" t="s">
        <v>20685</v>
      </c>
      <c r="B5921" t="s">
        <v>20686</v>
      </c>
      <c r="C5921" t="s">
        <v>32852</v>
      </c>
      <c r="D5921" t="s">
        <v>366</v>
      </c>
      <c r="F5921" t="s">
        <v>6092</v>
      </c>
      <c r="G5921" t="s">
        <v>32853</v>
      </c>
      <c r="H5921" t="s">
        <v>32854</v>
      </c>
      <c r="I5921" t="s">
        <v>14806</v>
      </c>
      <c r="J5921" t="s">
        <v>32855</v>
      </c>
      <c r="K5921" t="s">
        <v>32856</v>
      </c>
      <c r="L5921" t="s">
        <v>303</v>
      </c>
      <c r="M5921" t="s">
        <v>2725</v>
      </c>
    </row>
    <row r="5922" spans="1:13" x14ac:dyDescent="0.2">
      <c r="A5922" t="s">
        <v>20685</v>
      </c>
      <c r="B5922" t="s">
        <v>20686</v>
      </c>
      <c r="C5922" t="s">
        <v>32857</v>
      </c>
      <c r="D5922" t="s">
        <v>32858</v>
      </c>
      <c r="E5922" t="s">
        <v>32859</v>
      </c>
      <c r="F5922" t="s">
        <v>32860</v>
      </c>
      <c r="G5922" t="s">
        <v>32121</v>
      </c>
      <c r="H5922" t="s">
        <v>14806</v>
      </c>
      <c r="J5922" t="s">
        <v>32861</v>
      </c>
      <c r="K5922" t="s">
        <v>32862</v>
      </c>
      <c r="L5922" t="s">
        <v>303</v>
      </c>
      <c r="M5922" t="s">
        <v>5198</v>
      </c>
    </row>
    <row r="5923" spans="1:13" x14ac:dyDescent="0.2">
      <c r="A5923" t="s">
        <v>20685</v>
      </c>
      <c r="B5923" t="s">
        <v>20686</v>
      </c>
      <c r="C5923" t="s">
        <v>32863</v>
      </c>
      <c r="D5923" t="s">
        <v>32864</v>
      </c>
      <c r="E5923" t="s">
        <v>32865</v>
      </c>
      <c r="F5923" t="s">
        <v>32866</v>
      </c>
      <c r="G5923" t="s">
        <v>32867</v>
      </c>
      <c r="I5923" t="s">
        <v>13041</v>
      </c>
      <c r="J5923" t="s">
        <v>32868</v>
      </c>
      <c r="K5923" t="s">
        <v>32869</v>
      </c>
      <c r="L5923" t="s">
        <v>303</v>
      </c>
      <c r="M5923" t="s">
        <v>422</v>
      </c>
    </row>
    <row r="5924" spans="1:13" x14ac:dyDescent="0.2">
      <c r="A5924" t="s">
        <v>20685</v>
      </c>
      <c r="B5924" t="s">
        <v>20686</v>
      </c>
      <c r="C5924" t="s">
        <v>32870</v>
      </c>
      <c r="D5924" t="s">
        <v>349</v>
      </c>
      <c r="F5924" t="s">
        <v>32871</v>
      </c>
      <c r="G5924" t="s">
        <v>32854</v>
      </c>
      <c r="H5924" t="s">
        <v>14806</v>
      </c>
      <c r="J5924" t="s">
        <v>32872</v>
      </c>
      <c r="K5924" t="s">
        <v>302</v>
      </c>
      <c r="L5924" t="s">
        <v>303</v>
      </c>
      <c r="M5924" t="s">
        <v>422</v>
      </c>
    </row>
    <row r="5925" spans="1:13" x14ac:dyDescent="0.2">
      <c r="A5925" t="s">
        <v>20685</v>
      </c>
      <c r="B5925" t="s">
        <v>20686</v>
      </c>
      <c r="C5925" t="s">
        <v>32873</v>
      </c>
      <c r="D5925" t="s">
        <v>32393</v>
      </c>
      <c r="E5925" t="s">
        <v>32874</v>
      </c>
      <c r="F5925" t="s">
        <v>32875</v>
      </c>
      <c r="I5925" t="s">
        <v>13041</v>
      </c>
      <c r="J5925" t="s">
        <v>32876</v>
      </c>
      <c r="K5925" t="s">
        <v>32877</v>
      </c>
      <c r="L5925" t="s">
        <v>303</v>
      </c>
      <c r="M5925" t="s">
        <v>11665</v>
      </c>
    </row>
    <row r="5926" spans="1:13" x14ac:dyDescent="0.2">
      <c r="A5926" t="s">
        <v>20685</v>
      </c>
      <c r="B5926" t="s">
        <v>20686</v>
      </c>
      <c r="C5926" t="s">
        <v>32878</v>
      </c>
      <c r="D5926" t="s">
        <v>32879</v>
      </c>
      <c r="E5926" t="s">
        <v>32880</v>
      </c>
      <c r="F5926" t="s">
        <v>32881</v>
      </c>
      <c r="G5926" t="s">
        <v>32882</v>
      </c>
      <c r="H5926" t="s">
        <v>15234</v>
      </c>
      <c r="I5926" t="s">
        <v>14806</v>
      </c>
      <c r="J5926" t="s">
        <v>32883</v>
      </c>
      <c r="K5926" t="s">
        <v>302</v>
      </c>
      <c r="L5926" t="s">
        <v>303</v>
      </c>
      <c r="M5926" t="s">
        <v>422</v>
      </c>
    </row>
    <row r="5927" spans="1:13" x14ac:dyDescent="0.2">
      <c r="A5927" t="s">
        <v>20685</v>
      </c>
      <c r="B5927" t="s">
        <v>20686</v>
      </c>
      <c r="C5927" t="s">
        <v>32884</v>
      </c>
      <c r="D5927" t="s">
        <v>15230</v>
      </c>
      <c r="E5927" t="s">
        <v>32885</v>
      </c>
      <c r="F5927" t="s">
        <v>32886</v>
      </c>
      <c r="G5927" t="s">
        <v>32121</v>
      </c>
      <c r="H5927" t="s">
        <v>14806</v>
      </c>
      <c r="J5927" t="s">
        <v>32887</v>
      </c>
      <c r="K5927" t="s">
        <v>32888</v>
      </c>
      <c r="L5927" t="s">
        <v>303</v>
      </c>
      <c r="M5927" t="s">
        <v>32889</v>
      </c>
    </row>
    <row r="5928" spans="1:13" x14ac:dyDescent="0.2">
      <c r="A5928" t="s">
        <v>20685</v>
      </c>
      <c r="B5928" t="s">
        <v>20686</v>
      </c>
      <c r="C5928" t="s">
        <v>32890</v>
      </c>
      <c r="D5928" t="s">
        <v>32891</v>
      </c>
      <c r="E5928" t="s">
        <v>32892</v>
      </c>
      <c r="F5928" t="s">
        <v>32893</v>
      </c>
      <c r="G5928" t="s">
        <v>15684</v>
      </c>
      <c r="H5928" t="s">
        <v>13041</v>
      </c>
      <c r="J5928" t="s">
        <v>32894</v>
      </c>
      <c r="K5928" t="s">
        <v>32895</v>
      </c>
      <c r="L5928" t="s">
        <v>303</v>
      </c>
      <c r="M5928" t="s">
        <v>422</v>
      </c>
    </row>
    <row r="5929" spans="1:13" x14ac:dyDescent="0.2">
      <c r="A5929" t="s">
        <v>20685</v>
      </c>
      <c r="B5929" t="s">
        <v>20686</v>
      </c>
      <c r="C5929" t="s">
        <v>32896</v>
      </c>
      <c r="D5929" t="s">
        <v>32897</v>
      </c>
      <c r="E5929" t="s">
        <v>32898</v>
      </c>
      <c r="F5929" t="s">
        <v>32899</v>
      </c>
      <c r="G5929" t="s">
        <v>13041</v>
      </c>
      <c r="J5929" t="s">
        <v>32900</v>
      </c>
      <c r="K5929" t="s">
        <v>32901</v>
      </c>
      <c r="L5929" t="s">
        <v>303</v>
      </c>
      <c r="M5929" t="s">
        <v>5192</v>
      </c>
    </row>
    <row r="5930" spans="1:13" x14ac:dyDescent="0.2">
      <c r="A5930" t="s">
        <v>20685</v>
      </c>
      <c r="B5930" t="s">
        <v>20686</v>
      </c>
      <c r="C5930" t="s">
        <v>32902</v>
      </c>
      <c r="D5930" t="s">
        <v>32212</v>
      </c>
      <c r="E5930" t="s">
        <v>31981</v>
      </c>
      <c r="F5930" t="s">
        <v>32903</v>
      </c>
      <c r="G5930" t="s">
        <v>32121</v>
      </c>
      <c r="H5930" t="s">
        <v>14806</v>
      </c>
      <c r="J5930" t="s">
        <v>32904</v>
      </c>
      <c r="K5930" t="s">
        <v>302</v>
      </c>
      <c r="L5930" t="s">
        <v>303</v>
      </c>
      <c r="M5930" t="s">
        <v>9194</v>
      </c>
    </row>
    <row r="5931" spans="1:13" x14ac:dyDescent="0.2">
      <c r="A5931" t="s">
        <v>20685</v>
      </c>
      <c r="B5931" t="s">
        <v>20686</v>
      </c>
      <c r="C5931" t="s">
        <v>32905</v>
      </c>
      <c r="D5931" t="s">
        <v>32906</v>
      </c>
      <c r="E5931" t="s">
        <v>32907</v>
      </c>
      <c r="F5931" t="s">
        <v>32908</v>
      </c>
      <c r="G5931" t="s">
        <v>32512</v>
      </c>
      <c r="H5931" t="s">
        <v>13041</v>
      </c>
      <c r="J5931" t="s">
        <v>32909</v>
      </c>
      <c r="K5931" t="s">
        <v>32910</v>
      </c>
      <c r="L5931" t="s">
        <v>303</v>
      </c>
      <c r="M5931" t="s">
        <v>4818</v>
      </c>
    </row>
    <row r="5932" spans="1:13" x14ac:dyDescent="0.2">
      <c r="A5932" t="s">
        <v>20685</v>
      </c>
      <c r="B5932" t="s">
        <v>20686</v>
      </c>
      <c r="C5932" t="s">
        <v>32911</v>
      </c>
      <c r="D5932" t="s">
        <v>349</v>
      </c>
      <c r="F5932" t="s">
        <v>32912</v>
      </c>
      <c r="G5932" t="s">
        <v>13041</v>
      </c>
      <c r="J5932" t="s">
        <v>32913</v>
      </c>
      <c r="K5932" t="s">
        <v>32914</v>
      </c>
      <c r="L5932" t="s">
        <v>303</v>
      </c>
      <c r="M5932" t="s">
        <v>1935</v>
      </c>
    </row>
    <row r="5933" spans="1:13" x14ac:dyDescent="0.2">
      <c r="A5933" t="s">
        <v>20685</v>
      </c>
      <c r="B5933" t="s">
        <v>20686</v>
      </c>
      <c r="C5933" t="s">
        <v>32915</v>
      </c>
      <c r="D5933" t="s">
        <v>394</v>
      </c>
      <c r="E5933" t="s">
        <v>395</v>
      </c>
      <c r="F5933" t="s">
        <v>32916</v>
      </c>
      <c r="G5933" t="s">
        <v>32917</v>
      </c>
      <c r="H5933" t="s">
        <v>32918</v>
      </c>
      <c r="I5933" t="s">
        <v>14806</v>
      </c>
      <c r="J5933" t="s">
        <v>32919</v>
      </c>
      <c r="K5933" t="s">
        <v>32920</v>
      </c>
      <c r="L5933" t="s">
        <v>303</v>
      </c>
      <c r="M5933" t="s">
        <v>7118</v>
      </c>
    </row>
    <row r="5934" spans="1:13" x14ac:dyDescent="0.2">
      <c r="A5934" t="s">
        <v>20685</v>
      </c>
      <c r="B5934" t="s">
        <v>20686</v>
      </c>
      <c r="C5934" t="s">
        <v>32921</v>
      </c>
      <c r="D5934" t="s">
        <v>32922</v>
      </c>
      <c r="E5934" t="s">
        <v>10400</v>
      </c>
      <c r="F5934" t="s">
        <v>32923</v>
      </c>
      <c r="G5934" t="s">
        <v>32417</v>
      </c>
      <c r="H5934" t="s">
        <v>14806</v>
      </c>
      <c r="J5934" t="s">
        <v>32924</v>
      </c>
      <c r="K5934" t="s">
        <v>302</v>
      </c>
      <c r="L5934" t="s">
        <v>303</v>
      </c>
      <c r="M5934" t="s">
        <v>584</v>
      </c>
    </row>
    <row r="5935" spans="1:13" x14ac:dyDescent="0.2">
      <c r="A5935" t="s">
        <v>20685</v>
      </c>
      <c r="B5935" t="s">
        <v>20686</v>
      </c>
      <c r="C5935" t="s">
        <v>32925</v>
      </c>
      <c r="D5935" t="s">
        <v>32926</v>
      </c>
      <c r="E5935" t="s">
        <v>32927</v>
      </c>
      <c r="F5935" t="s">
        <v>32928</v>
      </c>
      <c r="G5935" t="s">
        <v>13041</v>
      </c>
      <c r="J5935" t="s">
        <v>32929</v>
      </c>
      <c r="K5935" t="s">
        <v>302</v>
      </c>
      <c r="L5935" t="s">
        <v>303</v>
      </c>
      <c r="M5935" t="s">
        <v>5542</v>
      </c>
    </row>
    <row r="5936" spans="1:13" x14ac:dyDescent="0.2">
      <c r="A5936" t="s">
        <v>20685</v>
      </c>
      <c r="B5936" t="s">
        <v>20686</v>
      </c>
      <c r="C5936" t="s">
        <v>32930</v>
      </c>
      <c r="D5936" t="s">
        <v>32822</v>
      </c>
      <c r="E5936" t="s">
        <v>32931</v>
      </c>
      <c r="F5936" t="s">
        <v>32932</v>
      </c>
      <c r="G5936" t="s">
        <v>13041</v>
      </c>
      <c r="J5936" t="s">
        <v>32933</v>
      </c>
      <c r="K5936" t="s">
        <v>302</v>
      </c>
      <c r="L5936" t="s">
        <v>303</v>
      </c>
      <c r="M5936" t="s">
        <v>5139</v>
      </c>
    </row>
    <row r="5937" spans="1:13" x14ac:dyDescent="0.2">
      <c r="A5937" t="s">
        <v>20685</v>
      </c>
      <c r="B5937" t="s">
        <v>20686</v>
      </c>
      <c r="C5937" t="s">
        <v>32934</v>
      </c>
      <c r="D5937" t="s">
        <v>32935</v>
      </c>
      <c r="E5937" t="s">
        <v>11823</v>
      </c>
      <c r="F5937" t="s">
        <v>32936</v>
      </c>
      <c r="G5937" t="s">
        <v>13041</v>
      </c>
      <c r="J5937" t="s">
        <v>32937</v>
      </c>
      <c r="K5937" t="s">
        <v>32938</v>
      </c>
      <c r="L5937" t="s">
        <v>303</v>
      </c>
      <c r="M5937" t="s">
        <v>422</v>
      </c>
    </row>
    <row r="5938" spans="1:13" x14ac:dyDescent="0.2">
      <c r="A5938" t="s">
        <v>20685</v>
      </c>
      <c r="B5938" t="s">
        <v>20686</v>
      </c>
      <c r="C5938" t="s">
        <v>32939</v>
      </c>
      <c r="D5938" t="s">
        <v>32940</v>
      </c>
      <c r="E5938" t="s">
        <v>32941</v>
      </c>
      <c r="F5938" t="s">
        <v>32942</v>
      </c>
      <c r="I5938" t="s">
        <v>13041</v>
      </c>
      <c r="J5938" t="s">
        <v>32943</v>
      </c>
      <c r="K5938" t="s">
        <v>32944</v>
      </c>
      <c r="L5938" t="s">
        <v>303</v>
      </c>
      <c r="M5938" t="s">
        <v>32945</v>
      </c>
    </row>
    <row r="5939" spans="1:13" x14ac:dyDescent="0.2">
      <c r="A5939" t="s">
        <v>20685</v>
      </c>
      <c r="B5939" t="s">
        <v>20686</v>
      </c>
      <c r="C5939" t="s">
        <v>32946</v>
      </c>
      <c r="D5939" t="s">
        <v>15726</v>
      </c>
      <c r="E5939" t="s">
        <v>15727</v>
      </c>
      <c r="F5939" t="s">
        <v>32947</v>
      </c>
      <c r="H5939" t="s">
        <v>32948</v>
      </c>
      <c r="I5939" t="s">
        <v>13041</v>
      </c>
      <c r="J5939" t="s">
        <v>32949</v>
      </c>
      <c r="K5939" t="s">
        <v>32950</v>
      </c>
      <c r="L5939" t="s">
        <v>303</v>
      </c>
      <c r="M5939" t="s">
        <v>12224</v>
      </c>
    </row>
    <row r="5940" spans="1:13" x14ac:dyDescent="0.2">
      <c r="A5940" t="s">
        <v>20685</v>
      </c>
      <c r="B5940" t="s">
        <v>20686</v>
      </c>
      <c r="C5940" t="s">
        <v>32951</v>
      </c>
      <c r="D5940" t="s">
        <v>32952</v>
      </c>
      <c r="E5940" t="s">
        <v>32953</v>
      </c>
      <c r="F5940" t="s">
        <v>32954</v>
      </c>
      <c r="G5940" t="s">
        <v>13041</v>
      </c>
      <c r="J5940" t="s">
        <v>32955</v>
      </c>
      <c r="K5940" t="s">
        <v>32956</v>
      </c>
      <c r="L5940" t="s">
        <v>303</v>
      </c>
      <c r="M5940" t="s">
        <v>422</v>
      </c>
    </row>
    <row r="5941" spans="1:13" x14ac:dyDescent="0.2">
      <c r="A5941" t="s">
        <v>20685</v>
      </c>
      <c r="B5941" t="s">
        <v>20686</v>
      </c>
      <c r="C5941" t="s">
        <v>32957</v>
      </c>
      <c r="D5941" t="s">
        <v>349</v>
      </c>
      <c r="F5941" t="s">
        <v>32958</v>
      </c>
      <c r="G5941" t="s">
        <v>13041</v>
      </c>
      <c r="J5941" t="s">
        <v>32959</v>
      </c>
      <c r="K5941" t="s">
        <v>32960</v>
      </c>
      <c r="L5941" t="s">
        <v>303</v>
      </c>
      <c r="M5941" t="s">
        <v>9568</v>
      </c>
    </row>
    <row r="5942" spans="1:13" x14ac:dyDescent="0.2">
      <c r="A5942" t="s">
        <v>20685</v>
      </c>
      <c r="B5942" t="s">
        <v>20686</v>
      </c>
      <c r="C5942" t="s">
        <v>32961</v>
      </c>
      <c r="D5942" t="s">
        <v>32962</v>
      </c>
      <c r="E5942" t="s">
        <v>32963</v>
      </c>
      <c r="F5942" t="s">
        <v>32964</v>
      </c>
      <c r="G5942" t="s">
        <v>32512</v>
      </c>
      <c r="I5942" t="s">
        <v>13041</v>
      </c>
      <c r="J5942" t="s">
        <v>32147</v>
      </c>
      <c r="K5942" t="s">
        <v>32965</v>
      </c>
      <c r="L5942" t="s">
        <v>303</v>
      </c>
      <c r="M5942" t="s">
        <v>32966</v>
      </c>
    </row>
    <row r="5943" spans="1:13" x14ac:dyDescent="0.2">
      <c r="A5943" t="s">
        <v>20685</v>
      </c>
      <c r="B5943" t="s">
        <v>20686</v>
      </c>
      <c r="C5943" t="s">
        <v>32967</v>
      </c>
      <c r="D5943" t="s">
        <v>32968</v>
      </c>
      <c r="F5943" t="s">
        <v>32969</v>
      </c>
      <c r="G5943" t="s">
        <v>32854</v>
      </c>
      <c r="H5943" t="s">
        <v>14806</v>
      </c>
      <c r="J5943" t="s">
        <v>32970</v>
      </c>
      <c r="K5943" t="s">
        <v>302</v>
      </c>
      <c r="L5943" t="s">
        <v>303</v>
      </c>
      <c r="M5943" t="s">
        <v>422</v>
      </c>
    </row>
    <row r="5944" spans="1:13" x14ac:dyDescent="0.2">
      <c r="A5944" t="s">
        <v>20685</v>
      </c>
      <c r="B5944" t="s">
        <v>20686</v>
      </c>
      <c r="C5944" t="s">
        <v>32971</v>
      </c>
      <c r="D5944" t="s">
        <v>32972</v>
      </c>
      <c r="E5944" t="s">
        <v>32973</v>
      </c>
      <c r="F5944" t="s">
        <v>32974</v>
      </c>
      <c r="H5944" t="s">
        <v>13041</v>
      </c>
      <c r="J5944" t="s">
        <v>32975</v>
      </c>
      <c r="K5944" t="s">
        <v>32976</v>
      </c>
      <c r="L5944" t="s">
        <v>303</v>
      </c>
      <c r="M5944" t="s">
        <v>422</v>
      </c>
    </row>
    <row r="5945" spans="1:13" x14ac:dyDescent="0.2">
      <c r="A5945" t="s">
        <v>20685</v>
      </c>
      <c r="B5945" t="s">
        <v>20686</v>
      </c>
      <c r="C5945" t="s">
        <v>32977</v>
      </c>
      <c r="D5945" t="s">
        <v>32978</v>
      </c>
      <c r="E5945" t="s">
        <v>11430</v>
      </c>
      <c r="F5945" t="s">
        <v>32979</v>
      </c>
      <c r="G5945" t="s">
        <v>32512</v>
      </c>
      <c r="H5945" t="s">
        <v>13041</v>
      </c>
      <c r="J5945" t="s">
        <v>32980</v>
      </c>
      <c r="K5945" t="s">
        <v>302</v>
      </c>
      <c r="L5945" t="s">
        <v>303</v>
      </c>
      <c r="M5945" t="s">
        <v>13127</v>
      </c>
    </row>
    <row r="5946" spans="1:13" x14ac:dyDescent="0.2">
      <c r="A5946" t="s">
        <v>20685</v>
      </c>
      <c r="B5946" t="s">
        <v>20686</v>
      </c>
      <c r="C5946" t="s">
        <v>32981</v>
      </c>
      <c r="D5946" t="s">
        <v>32982</v>
      </c>
      <c r="E5946" t="s">
        <v>15727</v>
      </c>
      <c r="F5946" t="s">
        <v>32983</v>
      </c>
      <c r="G5946" t="s">
        <v>32121</v>
      </c>
      <c r="H5946" t="s">
        <v>14806</v>
      </c>
      <c r="J5946" t="s">
        <v>32984</v>
      </c>
      <c r="K5946" t="s">
        <v>32985</v>
      </c>
      <c r="L5946" t="s">
        <v>303</v>
      </c>
      <c r="M5946" t="s">
        <v>11158</v>
      </c>
    </row>
    <row r="5947" spans="1:13" x14ac:dyDescent="0.2">
      <c r="A5947" t="s">
        <v>20685</v>
      </c>
      <c r="B5947" t="s">
        <v>20686</v>
      </c>
      <c r="C5947" t="s">
        <v>32986</v>
      </c>
      <c r="D5947" t="s">
        <v>394</v>
      </c>
      <c r="F5947" t="s">
        <v>32987</v>
      </c>
      <c r="G5947" t="s">
        <v>8792</v>
      </c>
      <c r="H5947" t="s">
        <v>31964</v>
      </c>
      <c r="I5947" t="s">
        <v>14806</v>
      </c>
      <c r="J5947" t="s">
        <v>32988</v>
      </c>
      <c r="K5947" t="s">
        <v>32989</v>
      </c>
      <c r="L5947" t="s">
        <v>303</v>
      </c>
      <c r="M5947" t="s">
        <v>13439</v>
      </c>
    </row>
    <row r="5948" spans="1:13" x14ac:dyDescent="0.2">
      <c r="A5948" t="s">
        <v>20685</v>
      </c>
      <c r="B5948" t="s">
        <v>20686</v>
      </c>
      <c r="C5948" t="s">
        <v>32990</v>
      </c>
      <c r="D5948" t="s">
        <v>401</v>
      </c>
      <c r="F5948" t="s">
        <v>32991</v>
      </c>
      <c r="G5948" t="s">
        <v>32992</v>
      </c>
      <c r="H5948" t="s">
        <v>16131</v>
      </c>
      <c r="I5948" t="s">
        <v>13041</v>
      </c>
      <c r="J5948" t="s">
        <v>32993</v>
      </c>
      <c r="K5948" t="s">
        <v>302</v>
      </c>
      <c r="L5948" t="s">
        <v>303</v>
      </c>
      <c r="M5948" t="s">
        <v>8247</v>
      </c>
    </row>
    <row r="5949" spans="1:13" x14ac:dyDescent="0.2">
      <c r="A5949" t="s">
        <v>20685</v>
      </c>
      <c r="B5949" t="s">
        <v>20686</v>
      </c>
      <c r="C5949" t="s">
        <v>32994</v>
      </c>
      <c r="D5949" t="s">
        <v>32995</v>
      </c>
      <c r="E5949" t="s">
        <v>32996</v>
      </c>
      <c r="F5949" t="s">
        <v>32997</v>
      </c>
      <c r="G5949" t="s">
        <v>4425</v>
      </c>
      <c r="H5949" t="s">
        <v>31964</v>
      </c>
      <c r="I5949" t="s">
        <v>14806</v>
      </c>
      <c r="J5949" t="s">
        <v>32998</v>
      </c>
      <c r="K5949" t="s">
        <v>32999</v>
      </c>
      <c r="L5949" t="s">
        <v>303</v>
      </c>
      <c r="M5949" t="s">
        <v>10353</v>
      </c>
    </row>
    <row r="5950" spans="1:13" x14ac:dyDescent="0.2">
      <c r="A5950" t="s">
        <v>20685</v>
      </c>
      <c r="B5950" t="s">
        <v>20686</v>
      </c>
      <c r="C5950" t="s">
        <v>33000</v>
      </c>
      <c r="D5950" t="s">
        <v>349</v>
      </c>
      <c r="F5950" t="s">
        <v>33001</v>
      </c>
      <c r="G5950" t="s">
        <v>32728</v>
      </c>
      <c r="H5950" t="s">
        <v>13041</v>
      </c>
      <c r="J5950" t="s">
        <v>33002</v>
      </c>
      <c r="K5950" t="s">
        <v>33003</v>
      </c>
      <c r="L5950" t="s">
        <v>303</v>
      </c>
      <c r="M5950" t="s">
        <v>27998</v>
      </c>
    </row>
    <row r="5951" spans="1:13" x14ac:dyDescent="0.2">
      <c r="A5951" t="s">
        <v>20685</v>
      </c>
      <c r="B5951" t="s">
        <v>20686</v>
      </c>
      <c r="C5951" t="s">
        <v>33004</v>
      </c>
      <c r="D5951" t="s">
        <v>33005</v>
      </c>
      <c r="E5951" t="s">
        <v>33006</v>
      </c>
      <c r="F5951" t="s">
        <v>33007</v>
      </c>
      <c r="G5951" t="s">
        <v>33008</v>
      </c>
      <c r="H5951" t="s">
        <v>32161</v>
      </c>
      <c r="I5951" t="s">
        <v>14806</v>
      </c>
      <c r="J5951" t="s">
        <v>33009</v>
      </c>
      <c r="K5951" t="s">
        <v>33010</v>
      </c>
      <c r="L5951" t="s">
        <v>303</v>
      </c>
      <c r="M5951" t="s">
        <v>2416</v>
      </c>
    </row>
    <row r="5952" spans="1:13" x14ac:dyDescent="0.2">
      <c r="A5952" t="s">
        <v>20685</v>
      </c>
      <c r="B5952" t="s">
        <v>20686</v>
      </c>
      <c r="C5952" t="s">
        <v>33011</v>
      </c>
      <c r="D5952" t="s">
        <v>33012</v>
      </c>
      <c r="E5952" t="s">
        <v>33013</v>
      </c>
      <c r="F5952" t="s">
        <v>33014</v>
      </c>
      <c r="I5952" t="s">
        <v>13041</v>
      </c>
      <c r="J5952" t="s">
        <v>33015</v>
      </c>
      <c r="K5952" t="s">
        <v>33016</v>
      </c>
      <c r="L5952" t="s">
        <v>303</v>
      </c>
      <c r="M5952" t="s">
        <v>2821</v>
      </c>
    </row>
    <row r="5953" spans="1:13" x14ac:dyDescent="0.2">
      <c r="A5953" t="s">
        <v>20685</v>
      </c>
      <c r="B5953" t="s">
        <v>20686</v>
      </c>
      <c r="C5953" t="s">
        <v>33017</v>
      </c>
      <c r="D5953" t="s">
        <v>33018</v>
      </c>
      <c r="E5953" t="s">
        <v>33019</v>
      </c>
      <c r="F5953" t="s">
        <v>33020</v>
      </c>
      <c r="G5953" t="s">
        <v>33021</v>
      </c>
      <c r="H5953" t="s">
        <v>33022</v>
      </c>
      <c r="I5953" t="s">
        <v>13041</v>
      </c>
      <c r="J5953" t="s">
        <v>33023</v>
      </c>
      <c r="K5953" t="s">
        <v>302</v>
      </c>
      <c r="L5953" t="s">
        <v>303</v>
      </c>
      <c r="M5953" t="s">
        <v>4335</v>
      </c>
    </row>
    <row r="5954" spans="1:13" x14ac:dyDescent="0.2">
      <c r="A5954" t="s">
        <v>20685</v>
      </c>
      <c r="B5954" t="s">
        <v>20686</v>
      </c>
      <c r="C5954" t="s">
        <v>33024</v>
      </c>
      <c r="D5954" t="s">
        <v>33025</v>
      </c>
      <c r="E5954" t="s">
        <v>33026</v>
      </c>
      <c r="F5954" t="s">
        <v>33027</v>
      </c>
      <c r="I5954" t="s">
        <v>13041</v>
      </c>
      <c r="J5954" t="s">
        <v>33028</v>
      </c>
      <c r="K5954" t="s">
        <v>302</v>
      </c>
      <c r="L5954" t="s">
        <v>303</v>
      </c>
      <c r="M5954" t="s">
        <v>6841</v>
      </c>
    </row>
    <row r="5955" spans="1:13" x14ac:dyDescent="0.2">
      <c r="A5955" t="s">
        <v>20685</v>
      </c>
      <c r="B5955" t="s">
        <v>20686</v>
      </c>
      <c r="C5955" t="s">
        <v>33029</v>
      </c>
      <c r="D5955" t="s">
        <v>33030</v>
      </c>
      <c r="E5955" t="s">
        <v>33031</v>
      </c>
      <c r="F5955" t="s">
        <v>33032</v>
      </c>
      <c r="I5955" t="s">
        <v>13041</v>
      </c>
      <c r="J5955" t="s">
        <v>33033</v>
      </c>
      <c r="K5955" t="s">
        <v>33034</v>
      </c>
      <c r="L5955" t="s">
        <v>303</v>
      </c>
      <c r="M5955" t="s">
        <v>24849</v>
      </c>
    </row>
    <row r="5956" spans="1:13" x14ac:dyDescent="0.2">
      <c r="A5956" t="s">
        <v>20685</v>
      </c>
      <c r="B5956" t="s">
        <v>20686</v>
      </c>
      <c r="C5956" t="s">
        <v>33035</v>
      </c>
      <c r="D5956" t="s">
        <v>33036</v>
      </c>
      <c r="E5956" t="s">
        <v>33037</v>
      </c>
      <c r="F5956" t="s">
        <v>33038</v>
      </c>
      <c r="I5956" t="s">
        <v>13041</v>
      </c>
      <c r="J5956" t="s">
        <v>33039</v>
      </c>
      <c r="K5956" t="s">
        <v>33040</v>
      </c>
      <c r="L5956" t="s">
        <v>303</v>
      </c>
      <c r="M5956" t="s">
        <v>422</v>
      </c>
    </row>
    <row r="5957" spans="1:13" x14ac:dyDescent="0.2">
      <c r="A5957" t="s">
        <v>20685</v>
      </c>
      <c r="B5957" t="s">
        <v>20686</v>
      </c>
      <c r="C5957" t="s">
        <v>33041</v>
      </c>
      <c r="D5957" t="s">
        <v>33042</v>
      </c>
      <c r="E5957" t="s">
        <v>33043</v>
      </c>
      <c r="F5957" t="s">
        <v>33044</v>
      </c>
      <c r="I5957" t="s">
        <v>13041</v>
      </c>
      <c r="J5957" t="s">
        <v>33045</v>
      </c>
      <c r="K5957" t="s">
        <v>33046</v>
      </c>
      <c r="L5957" t="s">
        <v>303</v>
      </c>
      <c r="M5957" t="s">
        <v>7377</v>
      </c>
    </row>
    <row r="5958" spans="1:13" x14ac:dyDescent="0.2">
      <c r="A5958" t="s">
        <v>20685</v>
      </c>
      <c r="B5958" t="s">
        <v>20686</v>
      </c>
      <c r="C5958" t="s">
        <v>33047</v>
      </c>
      <c r="D5958" t="s">
        <v>33048</v>
      </c>
      <c r="E5958" t="s">
        <v>14062</v>
      </c>
      <c r="F5958" t="s">
        <v>33049</v>
      </c>
      <c r="G5958" t="s">
        <v>12593</v>
      </c>
      <c r="H5958" t="s">
        <v>32854</v>
      </c>
      <c r="I5958" t="s">
        <v>14806</v>
      </c>
      <c r="J5958" t="s">
        <v>33050</v>
      </c>
      <c r="K5958" t="s">
        <v>33051</v>
      </c>
      <c r="L5958" t="s">
        <v>303</v>
      </c>
      <c r="M5958" t="s">
        <v>681</v>
      </c>
    </row>
    <row r="5959" spans="1:13" x14ac:dyDescent="0.2">
      <c r="A5959" t="s">
        <v>20685</v>
      </c>
      <c r="B5959" t="s">
        <v>20686</v>
      </c>
      <c r="C5959" t="s">
        <v>33052</v>
      </c>
      <c r="D5959" t="s">
        <v>33053</v>
      </c>
      <c r="E5959" t="s">
        <v>33054</v>
      </c>
      <c r="F5959" t="s">
        <v>33055</v>
      </c>
      <c r="H5959" t="s">
        <v>31971</v>
      </c>
      <c r="I5959" t="s">
        <v>14806</v>
      </c>
      <c r="J5959" t="s">
        <v>33056</v>
      </c>
      <c r="K5959" t="s">
        <v>33057</v>
      </c>
      <c r="L5959" t="s">
        <v>303</v>
      </c>
      <c r="M5959" t="s">
        <v>4703</v>
      </c>
    </row>
    <row r="5960" spans="1:13" x14ac:dyDescent="0.2">
      <c r="A5960" t="s">
        <v>20685</v>
      </c>
      <c r="B5960" t="s">
        <v>20686</v>
      </c>
      <c r="C5960" t="s">
        <v>33058</v>
      </c>
      <c r="D5960" t="s">
        <v>349</v>
      </c>
      <c r="F5960" t="s">
        <v>33059</v>
      </c>
      <c r="H5960" t="s">
        <v>32318</v>
      </c>
      <c r="I5960" t="s">
        <v>13041</v>
      </c>
      <c r="J5960" t="s">
        <v>33060</v>
      </c>
      <c r="K5960" t="s">
        <v>32346</v>
      </c>
      <c r="L5960" t="s">
        <v>303</v>
      </c>
      <c r="M5960" t="s">
        <v>7171</v>
      </c>
    </row>
    <row r="5961" spans="1:13" x14ac:dyDescent="0.2">
      <c r="A5961" t="s">
        <v>20685</v>
      </c>
      <c r="B5961" t="s">
        <v>20686</v>
      </c>
      <c r="C5961" t="s">
        <v>33061</v>
      </c>
      <c r="D5961" t="s">
        <v>33062</v>
      </c>
      <c r="E5961" t="s">
        <v>33063</v>
      </c>
      <c r="F5961" t="s">
        <v>33064</v>
      </c>
      <c r="H5961" t="s">
        <v>32146</v>
      </c>
      <c r="I5961" t="s">
        <v>13041</v>
      </c>
      <c r="J5961" t="s">
        <v>33065</v>
      </c>
      <c r="K5961" t="s">
        <v>302</v>
      </c>
      <c r="L5961" t="s">
        <v>303</v>
      </c>
      <c r="M5961" t="s">
        <v>6054</v>
      </c>
    </row>
    <row r="5962" spans="1:13" x14ac:dyDescent="0.2">
      <c r="A5962" t="s">
        <v>20685</v>
      </c>
      <c r="B5962" t="s">
        <v>20686</v>
      </c>
      <c r="C5962" t="s">
        <v>33066</v>
      </c>
      <c r="D5962" t="s">
        <v>33067</v>
      </c>
      <c r="E5962" t="s">
        <v>33068</v>
      </c>
      <c r="F5962" t="s">
        <v>3599</v>
      </c>
      <c r="G5962" t="s">
        <v>33069</v>
      </c>
      <c r="H5962" t="s">
        <v>32728</v>
      </c>
      <c r="I5962" t="s">
        <v>13041</v>
      </c>
      <c r="J5962" t="s">
        <v>33070</v>
      </c>
      <c r="K5962" t="s">
        <v>33071</v>
      </c>
      <c r="L5962" t="s">
        <v>303</v>
      </c>
      <c r="M5962" t="s">
        <v>22847</v>
      </c>
    </row>
    <row r="5963" spans="1:13" x14ac:dyDescent="0.2">
      <c r="A5963" t="s">
        <v>20685</v>
      </c>
      <c r="B5963" t="s">
        <v>20686</v>
      </c>
      <c r="C5963" t="s">
        <v>33072</v>
      </c>
      <c r="D5963" t="s">
        <v>33073</v>
      </c>
      <c r="E5963" t="s">
        <v>33074</v>
      </c>
      <c r="F5963" t="s">
        <v>33075</v>
      </c>
      <c r="H5963" t="s">
        <v>13041</v>
      </c>
      <c r="J5963" t="s">
        <v>33076</v>
      </c>
      <c r="K5963" t="s">
        <v>33077</v>
      </c>
      <c r="L5963" t="s">
        <v>303</v>
      </c>
      <c r="M5963" t="s">
        <v>422</v>
      </c>
    </row>
    <row r="5964" spans="1:13" x14ac:dyDescent="0.2">
      <c r="A5964" t="s">
        <v>20685</v>
      </c>
      <c r="B5964" t="s">
        <v>20686</v>
      </c>
      <c r="C5964" t="s">
        <v>33078</v>
      </c>
      <c r="D5964" t="s">
        <v>33079</v>
      </c>
      <c r="E5964" t="s">
        <v>33080</v>
      </c>
      <c r="F5964" t="s">
        <v>33081</v>
      </c>
      <c r="G5964" t="s">
        <v>32146</v>
      </c>
      <c r="H5964" t="s">
        <v>13041</v>
      </c>
      <c r="J5964" t="s">
        <v>33082</v>
      </c>
      <c r="K5964" t="s">
        <v>302</v>
      </c>
      <c r="L5964" t="s">
        <v>303</v>
      </c>
      <c r="M5964" t="s">
        <v>422</v>
      </c>
    </row>
    <row r="5965" spans="1:13" x14ac:dyDescent="0.2">
      <c r="A5965" t="s">
        <v>20685</v>
      </c>
      <c r="B5965" t="s">
        <v>20686</v>
      </c>
      <c r="C5965" t="s">
        <v>33083</v>
      </c>
      <c r="D5965" t="s">
        <v>33084</v>
      </c>
      <c r="E5965" t="s">
        <v>33085</v>
      </c>
      <c r="F5965" t="s">
        <v>33086</v>
      </c>
      <c r="G5965" t="s">
        <v>33087</v>
      </c>
      <c r="H5965" t="s">
        <v>13041</v>
      </c>
      <c r="J5965" t="s">
        <v>33088</v>
      </c>
      <c r="K5965" t="s">
        <v>302</v>
      </c>
      <c r="L5965" t="s">
        <v>303</v>
      </c>
      <c r="M5965" t="s">
        <v>18624</v>
      </c>
    </row>
    <row r="5966" spans="1:13" x14ac:dyDescent="0.2">
      <c r="A5966" t="s">
        <v>20685</v>
      </c>
      <c r="B5966" t="s">
        <v>20686</v>
      </c>
      <c r="C5966" t="s">
        <v>33089</v>
      </c>
      <c r="D5966" t="s">
        <v>33090</v>
      </c>
      <c r="F5966" t="s">
        <v>33091</v>
      </c>
      <c r="G5966" t="s">
        <v>13041</v>
      </c>
      <c r="J5966" t="s">
        <v>33082</v>
      </c>
      <c r="K5966" t="s">
        <v>302</v>
      </c>
      <c r="L5966" t="s">
        <v>303</v>
      </c>
      <c r="M5966" t="s">
        <v>422</v>
      </c>
    </row>
    <row r="5967" spans="1:13" x14ac:dyDescent="0.2">
      <c r="A5967" t="s">
        <v>20685</v>
      </c>
      <c r="B5967" t="s">
        <v>20686</v>
      </c>
      <c r="C5967" t="s">
        <v>33092</v>
      </c>
      <c r="D5967" t="s">
        <v>349</v>
      </c>
      <c r="F5967" t="s">
        <v>33093</v>
      </c>
      <c r="G5967" t="s">
        <v>33094</v>
      </c>
      <c r="H5967" t="s">
        <v>13041</v>
      </c>
      <c r="J5967" t="s">
        <v>32532</v>
      </c>
      <c r="K5967" t="s">
        <v>33095</v>
      </c>
      <c r="L5967" t="s">
        <v>303</v>
      </c>
      <c r="M5967" t="s">
        <v>9568</v>
      </c>
    </row>
    <row r="5968" spans="1:13" x14ac:dyDescent="0.2">
      <c r="A5968" t="s">
        <v>20685</v>
      </c>
      <c r="B5968" t="s">
        <v>20686</v>
      </c>
      <c r="C5968" t="s">
        <v>33096</v>
      </c>
      <c r="D5968" t="s">
        <v>32073</v>
      </c>
      <c r="E5968" t="s">
        <v>19631</v>
      </c>
      <c r="F5968" t="s">
        <v>33097</v>
      </c>
      <c r="G5968" t="s">
        <v>13041</v>
      </c>
      <c r="J5968" t="s">
        <v>33098</v>
      </c>
      <c r="K5968" t="s">
        <v>33099</v>
      </c>
      <c r="L5968" t="s">
        <v>303</v>
      </c>
      <c r="M5968" t="s">
        <v>13127</v>
      </c>
    </row>
    <row r="5969" spans="1:13" x14ac:dyDescent="0.2">
      <c r="A5969" t="s">
        <v>20685</v>
      </c>
      <c r="B5969" t="s">
        <v>20686</v>
      </c>
      <c r="C5969" t="s">
        <v>33100</v>
      </c>
      <c r="D5969" t="s">
        <v>8198</v>
      </c>
      <c r="E5969" t="s">
        <v>33101</v>
      </c>
      <c r="F5969" t="s">
        <v>33102</v>
      </c>
      <c r="G5969" t="s">
        <v>33103</v>
      </c>
      <c r="H5969" t="s">
        <v>33104</v>
      </c>
      <c r="I5969" t="s">
        <v>13041</v>
      </c>
      <c r="J5969" t="s">
        <v>33105</v>
      </c>
      <c r="K5969" t="s">
        <v>33106</v>
      </c>
      <c r="L5969" t="s">
        <v>303</v>
      </c>
      <c r="M5969" t="s">
        <v>26063</v>
      </c>
    </row>
    <row r="5970" spans="1:13" x14ac:dyDescent="0.2">
      <c r="A5970" t="s">
        <v>20685</v>
      </c>
      <c r="B5970" t="s">
        <v>20686</v>
      </c>
      <c r="C5970" t="s">
        <v>33107</v>
      </c>
      <c r="D5970" t="s">
        <v>14545</v>
      </c>
      <c r="E5970" t="s">
        <v>33108</v>
      </c>
      <c r="F5970" t="s">
        <v>33109</v>
      </c>
      <c r="G5970" t="s">
        <v>32562</v>
      </c>
      <c r="H5970" t="s">
        <v>13041</v>
      </c>
      <c r="J5970" t="s">
        <v>33110</v>
      </c>
      <c r="K5970" t="s">
        <v>33111</v>
      </c>
      <c r="L5970" t="s">
        <v>303</v>
      </c>
      <c r="M5970" t="s">
        <v>33112</v>
      </c>
    </row>
    <row r="5971" spans="1:13" x14ac:dyDescent="0.2">
      <c r="A5971" t="s">
        <v>20685</v>
      </c>
      <c r="B5971" t="s">
        <v>20686</v>
      </c>
      <c r="C5971" t="s">
        <v>33113</v>
      </c>
      <c r="D5971" t="s">
        <v>33114</v>
      </c>
      <c r="E5971" t="s">
        <v>33115</v>
      </c>
      <c r="F5971" t="s">
        <v>33116</v>
      </c>
      <c r="I5971" t="s">
        <v>13041</v>
      </c>
      <c r="J5971" t="s">
        <v>33117</v>
      </c>
      <c r="K5971" t="s">
        <v>33118</v>
      </c>
      <c r="L5971" t="s">
        <v>303</v>
      </c>
      <c r="M5971" t="s">
        <v>422</v>
      </c>
    </row>
    <row r="5972" spans="1:13" x14ac:dyDescent="0.2">
      <c r="A5972" t="s">
        <v>20685</v>
      </c>
      <c r="B5972" t="s">
        <v>20686</v>
      </c>
      <c r="C5972" t="s">
        <v>33119</v>
      </c>
      <c r="D5972" t="s">
        <v>33120</v>
      </c>
      <c r="E5972" t="s">
        <v>33121</v>
      </c>
      <c r="F5972" t="s">
        <v>33122</v>
      </c>
      <c r="I5972" t="s">
        <v>13041</v>
      </c>
      <c r="J5972" t="s">
        <v>33123</v>
      </c>
      <c r="K5972" t="s">
        <v>33124</v>
      </c>
      <c r="L5972" t="s">
        <v>303</v>
      </c>
      <c r="M5972" t="s">
        <v>18082</v>
      </c>
    </row>
    <row r="5973" spans="1:13" x14ac:dyDescent="0.2">
      <c r="A5973" t="s">
        <v>20685</v>
      </c>
      <c r="B5973" t="s">
        <v>20686</v>
      </c>
      <c r="C5973" t="s">
        <v>33125</v>
      </c>
      <c r="D5973" t="s">
        <v>33126</v>
      </c>
      <c r="E5973" t="s">
        <v>33127</v>
      </c>
      <c r="F5973" t="s">
        <v>33128</v>
      </c>
      <c r="G5973" t="s">
        <v>33129</v>
      </c>
      <c r="H5973" t="s">
        <v>32146</v>
      </c>
      <c r="I5973" t="s">
        <v>13041</v>
      </c>
      <c r="J5973" t="s">
        <v>33130</v>
      </c>
      <c r="K5973" t="s">
        <v>33131</v>
      </c>
      <c r="L5973" t="s">
        <v>303</v>
      </c>
      <c r="M5973" t="s">
        <v>1966</v>
      </c>
    </row>
    <row r="5974" spans="1:13" x14ac:dyDescent="0.2">
      <c r="A5974" t="s">
        <v>20685</v>
      </c>
      <c r="B5974" t="s">
        <v>20686</v>
      </c>
      <c r="C5974" t="s">
        <v>33132</v>
      </c>
      <c r="D5974" t="s">
        <v>33133</v>
      </c>
      <c r="E5974" t="s">
        <v>33134</v>
      </c>
      <c r="F5974" t="s">
        <v>33135</v>
      </c>
      <c r="G5974" t="s">
        <v>13041</v>
      </c>
      <c r="J5974" t="s">
        <v>33136</v>
      </c>
      <c r="K5974" t="s">
        <v>33137</v>
      </c>
      <c r="L5974" t="s">
        <v>303</v>
      </c>
      <c r="M5974" t="s">
        <v>33138</v>
      </c>
    </row>
    <row r="5975" spans="1:13" x14ac:dyDescent="0.2">
      <c r="A5975" t="s">
        <v>20685</v>
      </c>
      <c r="B5975" t="s">
        <v>20686</v>
      </c>
      <c r="C5975" t="s">
        <v>33139</v>
      </c>
      <c r="D5975" t="s">
        <v>33140</v>
      </c>
      <c r="E5975" t="s">
        <v>17216</v>
      </c>
      <c r="F5975" t="s">
        <v>33141</v>
      </c>
      <c r="G5975" t="s">
        <v>32167</v>
      </c>
      <c r="H5975" t="s">
        <v>31964</v>
      </c>
      <c r="I5975" t="s">
        <v>14806</v>
      </c>
      <c r="J5975" t="s">
        <v>33142</v>
      </c>
      <c r="K5975" t="s">
        <v>33143</v>
      </c>
      <c r="L5975" t="s">
        <v>303</v>
      </c>
      <c r="M5975" t="s">
        <v>6054</v>
      </c>
    </row>
    <row r="5976" spans="1:13" x14ac:dyDescent="0.2">
      <c r="A5976" t="s">
        <v>20685</v>
      </c>
      <c r="B5976" t="s">
        <v>20686</v>
      </c>
      <c r="C5976" t="s">
        <v>33144</v>
      </c>
      <c r="D5976" t="s">
        <v>401</v>
      </c>
      <c r="F5976" t="s">
        <v>33145</v>
      </c>
      <c r="H5976" t="s">
        <v>32121</v>
      </c>
      <c r="I5976" t="s">
        <v>14806</v>
      </c>
      <c r="J5976" t="s">
        <v>33146</v>
      </c>
      <c r="K5976" t="s">
        <v>302</v>
      </c>
      <c r="L5976" t="s">
        <v>303</v>
      </c>
      <c r="M5976" t="s">
        <v>5666</v>
      </c>
    </row>
    <row r="5977" spans="1:13" x14ac:dyDescent="0.2">
      <c r="A5977" t="s">
        <v>20685</v>
      </c>
      <c r="B5977" t="s">
        <v>20686</v>
      </c>
      <c r="C5977" t="s">
        <v>33147</v>
      </c>
      <c r="D5977" t="s">
        <v>33148</v>
      </c>
      <c r="E5977" t="s">
        <v>33149</v>
      </c>
      <c r="F5977" t="s">
        <v>33150</v>
      </c>
      <c r="I5977" t="s">
        <v>13041</v>
      </c>
      <c r="J5977" t="s">
        <v>33151</v>
      </c>
      <c r="K5977" t="s">
        <v>33152</v>
      </c>
      <c r="L5977" t="s">
        <v>303</v>
      </c>
      <c r="M5977" t="s">
        <v>33153</v>
      </c>
    </row>
    <row r="5978" spans="1:13" x14ac:dyDescent="0.2">
      <c r="A5978" t="s">
        <v>20685</v>
      </c>
      <c r="B5978" t="s">
        <v>20686</v>
      </c>
      <c r="C5978" t="s">
        <v>33154</v>
      </c>
      <c r="D5978" t="s">
        <v>33155</v>
      </c>
      <c r="E5978" t="s">
        <v>33156</v>
      </c>
      <c r="F5978" t="s">
        <v>33157</v>
      </c>
      <c r="G5978" t="s">
        <v>13041</v>
      </c>
      <c r="J5978" t="s">
        <v>33158</v>
      </c>
      <c r="K5978" t="s">
        <v>33159</v>
      </c>
      <c r="L5978" t="s">
        <v>303</v>
      </c>
      <c r="M5978" t="s">
        <v>11845</v>
      </c>
    </row>
    <row r="5979" spans="1:13" x14ac:dyDescent="0.2">
      <c r="A5979" t="s">
        <v>20685</v>
      </c>
      <c r="B5979" t="s">
        <v>20686</v>
      </c>
      <c r="C5979" t="s">
        <v>33160</v>
      </c>
      <c r="D5979" t="s">
        <v>13305</v>
      </c>
      <c r="E5979" t="s">
        <v>15855</v>
      </c>
      <c r="F5979" t="s">
        <v>33161</v>
      </c>
      <c r="G5979" t="s">
        <v>33162</v>
      </c>
      <c r="I5979" t="s">
        <v>13041</v>
      </c>
      <c r="J5979" t="s">
        <v>33163</v>
      </c>
      <c r="K5979" t="s">
        <v>33164</v>
      </c>
      <c r="L5979" t="s">
        <v>303</v>
      </c>
      <c r="M5979" t="s">
        <v>33165</v>
      </c>
    </row>
    <row r="5980" spans="1:13" x14ac:dyDescent="0.2">
      <c r="A5980" t="s">
        <v>20685</v>
      </c>
      <c r="B5980" t="s">
        <v>20686</v>
      </c>
      <c r="C5980" t="s">
        <v>33166</v>
      </c>
      <c r="D5980" t="s">
        <v>32227</v>
      </c>
      <c r="E5980" t="s">
        <v>33167</v>
      </c>
      <c r="F5980" t="s">
        <v>33168</v>
      </c>
      <c r="G5980" t="s">
        <v>31971</v>
      </c>
      <c r="H5980" t="s">
        <v>31964</v>
      </c>
      <c r="I5980" t="s">
        <v>14806</v>
      </c>
      <c r="J5980" t="s">
        <v>33169</v>
      </c>
      <c r="K5980" t="s">
        <v>33170</v>
      </c>
      <c r="L5980" t="s">
        <v>303</v>
      </c>
      <c r="M5980" t="s">
        <v>7240</v>
      </c>
    </row>
    <row r="5981" spans="1:13" x14ac:dyDescent="0.2">
      <c r="A5981" t="s">
        <v>20685</v>
      </c>
      <c r="B5981" t="s">
        <v>20686</v>
      </c>
      <c r="C5981" t="s">
        <v>33171</v>
      </c>
      <c r="D5981" t="s">
        <v>33172</v>
      </c>
      <c r="E5981" t="s">
        <v>33173</v>
      </c>
      <c r="F5981" t="s">
        <v>33174</v>
      </c>
      <c r="I5981" t="s">
        <v>13041</v>
      </c>
      <c r="J5981" t="s">
        <v>33175</v>
      </c>
      <c r="K5981" t="s">
        <v>33176</v>
      </c>
      <c r="L5981" t="s">
        <v>303</v>
      </c>
      <c r="M5981" t="s">
        <v>526</v>
      </c>
    </row>
    <row r="5982" spans="1:13" x14ac:dyDescent="0.2">
      <c r="A5982" t="s">
        <v>20685</v>
      </c>
      <c r="B5982" t="s">
        <v>20686</v>
      </c>
      <c r="C5982" t="s">
        <v>33177</v>
      </c>
      <c r="D5982" t="s">
        <v>33178</v>
      </c>
      <c r="E5982" t="s">
        <v>33179</v>
      </c>
      <c r="F5982" t="s">
        <v>12010</v>
      </c>
      <c r="G5982" t="s">
        <v>32285</v>
      </c>
      <c r="H5982" t="s">
        <v>14806</v>
      </c>
      <c r="J5982" t="s">
        <v>33180</v>
      </c>
      <c r="K5982" t="s">
        <v>302</v>
      </c>
      <c r="L5982" t="s">
        <v>303</v>
      </c>
      <c r="M5982" t="s">
        <v>19923</v>
      </c>
    </row>
    <row r="5983" spans="1:13" x14ac:dyDescent="0.2">
      <c r="A5983" t="s">
        <v>20685</v>
      </c>
      <c r="B5983" t="s">
        <v>20686</v>
      </c>
      <c r="C5983" t="s">
        <v>33181</v>
      </c>
      <c r="D5983" t="s">
        <v>33182</v>
      </c>
      <c r="E5983" t="s">
        <v>20693</v>
      </c>
      <c r="F5983" t="s">
        <v>33183</v>
      </c>
      <c r="G5983" t="s">
        <v>13041</v>
      </c>
      <c r="J5983" t="s">
        <v>33184</v>
      </c>
      <c r="K5983" t="s">
        <v>33185</v>
      </c>
      <c r="L5983" t="s">
        <v>303</v>
      </c>
      <c r="M5983" t="s">
        <v>5601</v>
      </c>
    </row>
    <row r="5984" spans="1:13" x14ac:dyDescent="0.2">
      <c r="A5984" t="s">
        <v>20685</v>
      </c>
      <c r="B5984" t="s">
        <v>20686</v>
      </c>
      <c r="C5984" t="s">
        <v>33186</v>
      </c>
      <c r="D5984" t="s">
        <v>401</v>
      </c>
      <c r="E5984" t="s">
        <v>402</v>
      </c>
      <c r="F5984" t="s">
        <v>33187</v>
      </c>
      <c r="G5984" t="s">
        <v>32141</v>
      </c>
      <c r="J5984" t="s">
        <v>33188</v>
      </c>
      <c r="K5984" t="s">
        <v>33189</v>
      </c>
      <c r="L5984" t="s">
        <v>303</v>
      </c>
      <c r="M5984" t="s">
        <v>33190</v>
      </c>
    </row>
    <row r="5985" spans="1:13" x14ac:dyDescent="0.2">
      <c r="A5985" t="s">
        <v>20685</v>
      </c>
      <c r="B5985" t="s">
        <v>20686</v>
      </c>
      <c r="C5985" t="s">
        <v>33191</v>
      </c>
      <c r="D5985" t="s">
        <v>33192</v>
      </c>
      <c r="E5985" t="s">
        <v>33193</v>
      </c>
      <c r="F5985" t="s">
        <v>33194</v>
      </c>
      <c r="I5985" t="s">
        <v>13041</v>
      </c>
      <c r="J5985" t="s">
        <v>33195</v>
      </c>
      <c r="K5985" t="s">
        <v>33196</v>
      </c>
      <c r="L5985" t="s">
        <v>303</v>
      </c>
      <c r="M5985" t="s">
        <v>2233</v>
      </c>
    </row>
    <row r="5986" spans="1:13" x14ac:dyDescent="0.2">
      <c r="A5986" t="s">
        <v>20685</v>
      </c>
      <c r="B5986" t="s">
        <v>20686</v>
      </c>
      <c r="C5986" t="s">
        <v>33197</v>
      </c>
      <c r="D5986" t="s">
        <v>33198</v>
      </c>
      <c r="F5986" t="s">
        <v>33199</v>
      </c>
      <c r="G5986" t="s">
        <v>32121</v>
      </c>
      <c r="H5986" t="s">
        <v>14806</v>
      </c>
      <c r="J5986" t="s">
        <v>33200</v>
      </c>
      <c r="K5986" t="s">
        <v>302</v>
      </c>
      <c r="L5986" t="s">
        <v>303</v>
      </c>
      <c r="M5986" t="s">
        <v>5567</v>
      </c>
    </row>
    <row r="5987" spans="1:13" x14ac:dyDescent="0.2">
      <c r="A5987" t="s">
        <v>20685</v>
      </c>
      <c r="B5987" t="s">
        <v>20686</v>
      </c>
      <c r="C5987" t="s">
        <v>33201</v>
      </c>
      <c r="D5987" t="s">
        <v>33202</v>
      </c>
      <c r="E5987" t="s">
        <v>12093</v>
      </c>
      <c r="F5987" t="s">
        <v>33203</v>
      </c>
      <c r="G5987" t="s">
        <v>33087</v>
      </c>
      <c r="H5987" t="s">
        <v>13041</v>
      </c>
      <c r="J5987" t="s">
        <v>33088</v>
      </c>
      <c r="K5987" t="s">
        <v>33204</v>
      </c>
      <c r="L5987" t="s">
        <v>303</v>
      </c>
      <c r="M5987" t="s">
        <v>1538</v>
      </c>
    </row>
    <row r="5988" spans="1:13" x14ac:dyDescent="0.2">
      <c r="A5988" t="s">
        <v>20685</v>
      </c>
      <c r="B5988" t="s">
        <v>20686</v>
      </c>
      <c r="C5988" t="s">
        <v>33205</v>
      </c>
      <c r="D5988" t="s">
        <v>349</v>
      </c>
      <c r="F5988" t="s">
        <v>7815</v>
      </c>
      <c r="G5988" t="s">
        <v>33206</v>
      </c>
      <c r="I5988" t="s">
        <v>13041</v>
      </c>
      <c r="J5988" t="s">
        <v>33207</v>
      </c>
      <c r="K5988" t="s">
        <v>33208</v>
      </c>
      <c r="L5988" t="s">
        <v>303</v>
      </c>
      <c r="M5988" t="s">
        <v>5139</v>
      </c>
    </row>
    <row r="5989" spans="1:13" x14ac:dyDescent="0.2">
      <c r="A5989" t="s">
        <v>20685</v>
      </c>
      <c r="B5989" t="s">
        <v>20686</v>
      </c>
      <c r="C5989" t="s">
        <v>33209</v>
      </c>
      <c r="D5989" t="s">
        <v>349</v>
      </c>
      <c r="F5989" t="s">
        <v>33210</v>
      </c>
      <c r="G5989" t="s">
        <v>32121</v>
      </c>
      <c r="H5989" t="s">
        <v>14806</v>
      </c>
      <c r="J5989" t="s">
        <v>33211</v>
      </c>
      <c r="K5989" t="s">
        <v>302</v>
      </c>
      <c r="L5989" t="s">
        <v>303</v>
      </c>
      <c r="M5989" t="s">
        <v>422</v>
      </c>
    </row>
    <row r="5990" spans="1:13" x14ac:dyDescent="0.2">
      <c r="A5990" t="s">
        <v>20685</v>
      </c>
      <c r="B5990" t="s">
        <v>20686</v>
      </c>
      <c r="C5990" t="s">
        <v>33212</v>
      </c>
      <c r="D5990" t="s">
        <v>349</v>
      </c>
      <c r="F5990" t="s">
        <v>33213</v>
      </c>
      <c r="G5990" t="s">
        <v>32046</v>
      </c>
      <c r="H5990" t="s">
        <v>31964</v>
      </c>
      <c r="I5990" t="s">
        <v>14806</v>
      </c>
      <c r="J5990" t="s">
        <v>33214</v>
      </c>
      <c r="K5990" t="s">
        <v>302</v>
      </c>
      <c r="L5990" t="s">
        <v>303</v>
      </c>
      <c r="M5990" t="s">
        <v>32049</v>
      </c>
    </row>
    <row r="5991" spans="1:13" x14ac:dyDescent="0.2">
      <c r="A5991" t="s">
        <v>20685</v>
      </c>
      <c r="B5991" t="s">
        <v>20686</v>
      </c>
      <c r="C5991" t="s">
        <v>33215</v>
      </c>
      <c r="D5991" t="s">
        <v>349</v>
      </c>
      <c r="F5991" t="s">
        <v>33216</v>
      </c>
      <c r="G5991" t="s">
        <v>33217</v>
      </c>
      <c r="H5991" t="s">
        <v>13041</v>
      </c>
      <c r="J5991" t="s">
        <v>33218</v>
      </c>
      <c r="K5991" t="s">
        <v>33219</v>
      </c>
      <c r="L5991" t="s">
        <v>303</v>
      </c>
      <c r="M5991" t="s">
        <v>422</v>
      </c>
    </row>
    <row r="5992" spans="1:13" x14ac:dyDescent="0.2">
      <c r="A5992" t="s">
        <v>20685</v>
      </c>
      <c r="B5992" t="s">
        <v>20686</v>
      </c>
      <c r="C5992" t="s">
        <v>33220</v>
      </c>
      <c r="D5992" t="s">
        <v>32227</v>
      </c>
      <c r="E5992" t="s">
        <v>32507</v>
      </c>
      <c r="F5992" t="s">
        <v>33221</v>
      </c>
      <c r="H5992" t="s">
        <v>31964</v>
      </c>
      <c r="I5992" t="s">
        <v>14806</v>
      </c>
      <c r="J5992" t="s">
        <v>32230</v>
      </c>
      <c r="K5992" t="s">
        <v>33222</v>
      </c>
      <c r="L5992" t="s">
        <v>303</v>
      </c>
      <c r="M5992" t="s">
        <v>7240</v>
      </c>
    </row>
    <row r="5993" spans="1:13" x14ac:dyDescent="0.2">
      <c r="A5993" t="s">
        <v>20685</v>
      </c>
      <c r="B5993" t="s">
        <v>20686</v>
      </c>
      <c r="C5993" t="s">
        <v>33223</v>
      </c>
      <c r="D5993" t="s">
        <v>33224</v>
      </c>
      <c r="F5993" t="s">
        <v>33225</v>
      </c>
      <c r="G5993" t="s">
        <v>32571</v>
      </c>
      <c r="H5993" t="s">
        <v>13041</v>
      </c>
      <c r="J5993" t="s">
        <v>33226</v>
      </c>
      <c r="K5993" t="s">
        <v>302</v>
      </c>
      <c r="L5993" t="s">
        <v>303</v>
      </c>
      <c r="M5993" t="s">
        <v>422</v>
      </c>
    </row>
    <row r="5994" spans="1:13" x14ac:dyDescent="0.2">
      <c r="A5994" t="s">
        <v>20685</v>
      </c>
      <c r="B5994" t="s">
        <v>20686</v>
      </c>
      <c r="C5994" t="s">
        <v>33227</v>
      </c>
      <c r="D5994" t="s">
        <v>33228</v>
      </c>
      <c r="E5994" t="s">
        <v>33229</v>
      </c>
      <c r="F5994" t="s">
        <v>33230</v>
      </c>
      <c r="G5994" t="s">
        <v>32121</v>
      </c>
      <c r="H5994" t="s">
        <v>14806</v>
      </c>
      <c r="J5994" t="s">
        <v>33231</v>
      </c>
      <c r="K5994" t="s">
        <v>33232</v>
      </c>
      <c r="L5994" t="s">
        <v>303</v>
      </c>
      <c r="M5994" t="s">
        <v>3235</v>
      </c>
    </row>
    <row r="5995" spans="1:13" x14ac:dyDescent="0.2">
      <c r="A5995" t="s">
        <v>20685</v>
      </c>
      <c r="B5995" t="s">
        <v>20686</v>
      </c>
      <c r="C5995" t="s">
        <v>33233</v>
      </c>
      <c r="D5995" t="s">
        <v>33234</v>
      </c>
      <c r="E5995" t="s">
        <v>33235</v>
      </c>
      <c r="F5995" t="s">
        <v>33236</v>
      </c>
      <c r="G5995" t="s">
        <v>33237</v>
      </c>
      <c r="H5995" t="s">
        <v>32854</v>
      </c>
      <c r="I5995" t="s">
        <v>14806</v>
      </c>
      <c r="J5995" t="s">
        <v>33238</v>
      </c>
      <c r="K5995" t="s">
        <v>33239</v>
      </c>
      <c r="L5995" t="s">
        <v>303</v>
      </c>
      <c r="M5995" t="s">
        <v>7842</v>
      </c>
    </row>
    <row r="5996" spans="1:13" x14ac:dyDescent="0.2">
      <c r="A5996" t="s">
        <v>20685</v>
      </c>
      <c r="B5996" t="s">
        <v>20686</v>
      </c>
      <c r="C5996" t="s">
        <v>33240</v>
      </c>
      <c r="D5996" t="s">
        <v>33241</v>
      </c>
      <c r="E5996" t="s">
        <v>33242</v>
      </c>
      <c r="F5996" t="s">
        <v>33243</v>
      </c>
      <c r="G5996" t="s">
        <v>13041</v>
      </c>
      <c r="J5996" t="s">
        <v>33244</v>
      </c>
      <c r="K5996" t="s">
        <v>33245</v>
      </c>
      <c r="L5996" t="s">
        <v>303</v>
      </c>
      <c r="M5996" t="s">
        <v>33246</v>
      </c>
    </row>
    <row r="5997" spans="1:13" x14ac:dyDescent="0.2">
      <c r="A5997" t="s">
        <v>20685</v>
      </c>
      <c r="B5997" t="s">
        <v>20686</v>
      </c>
      <c r="C5997" t="s">
        <v>33247</v>
      </c>
      <c r="D5997" t="s">
        <v>13305</v>
      </c>
      <c r="F5997" t="s">
        <v>33248</v>
      </c>
      <c r="G5997" t="s">
        <v>32065</v>
      </c>
      <c r="H5997" t="s">
        <v>13041</v>
      </c>
      <c r="J5997" t="s">
        <v>33249</v>
      </c>
      <c r="K5997" t="s">
        <v>33250</v>
      </c>
      <c r="L5997" t="s">
        <v>303</v>
      </c>
      <c r="M5997" t="s">
        <v>33251</v>
      </c>
    </row>
    <row r="5998" spans="1:13" x14ac:dyDescent="0.2">
      <c r="A5998" t="s">
        <v>20685</v>
      </c>
      <c r="B5998" t="s">
        <v>20686</v>
      </c>
      <c r="C5998" t="s">
        <v>33252</v>
      </c>
      <c r="D5998" t="s">
        <v>33253</v>
      </c>
      <c r="E5998" t="s">
        <v>33254</v>
      </c>
      <c r="F5998" t="s">
        <v>33255</v>
      </c>
      <c r="H5998" t="s">
        <v>33256</v>
      </c>
      <c r="I5998" t="s">
        <v>13041</v>
      </c>
      <c r="J5998" t="s">
        <v>33257</v>
      </c>
      <c r="K5998" t="s">
        <v>33258</v>
      </c>
      <c r="L5998" t="s">
        <v>303</v>
      </c>
      <c r="M5998" t="s">
        <v>20405</v>
      </c>
    </row>
    <row r="5999" spans="1:13" x14ac:dyDescent="0.2">
      <c r="A5999" t="s">
        <v>20685</v>
      </c>
      <c r="B5999" t="s">
        <v>20686</v>
      </c>
      <c r="C5999" t="s">
        <v>33259</v>
      </c>
      <c r="D5999" t="s">
        <v>33260</v>
      </c>
      <c r="E5999" t="s">
        <v>33261</v>
      </c>
      <c r="F5999" t="s">
        <v>33262</v>
      </c>
      <c r="G5999" t="s">
        <v>33263</v>
      </c>
      <c r="H5999" t="s">
        <v>32161</v>
      </c>
      <c r="I5999" t="s">
        <v>14806</v>
      </c>
      <c r="J5999" t="s">
        <v>33264</v>
      </c>
      <c r="K5999" t="s">
        <v>33265</v>
      </c>
      <c r="L5999" t="s">
        <v>303</v>
      </c>
      <c r="M5999" t="s">
        <v>526</v>
      </c>
    </row>
    <row r="6000" spans="1:13" x14ac:dyDescent="0.2">
      <c r="A6000" t="s">
        <v>20685</v>
      </c>
      <c r="B6000" t="s">
        <v>20686</v>
      </c>
      <c r="C6000" t="s">
        <v>33266</v>
      </c>
      <c r="D6000" t="s">
        <v>33267</v>
      </c>
      <c r="E6000" t="s">
        <v>33268</v>
      </c>
      <c r="F6000" t="s">
        <v>33269</v>
      </c>
      <c r="H6000" t="s">
        <v>32121</v>
      </c>
      <c r="I6000" t="s">
        <v>14806</v>
      </c>
      <c r="J6000" t="s">
        <v>33270</v>
      </c>
      <c r="K6000" t="s">
        <v>33271</v>
      </c>
      <c r="L6000" t="s">
        <v>303</v>
      </c>
      <c r="M6000" t="s">
        <v>33272</v>
      </c>
    </row>
    <row r="6001" spans="1:13" x14ac:dyDescent="0.2">
      <c r="A6001" t="s">
        <v>20685</v>
      </c>
      <c r="B6001" t="s">
        <v>20686</v>
      </c>
      <c r="C6001" t="s">
        <v>33273</v>
      </c>
      <c r="D6001" t="s">
        <v>15055</v>
      </c>
      <c r="E6001" t="s">
        <v>33274</v>
      </c>
      <c r="F6001" t="s">
        <v>33275</v>
      </c>
      <c r="G6001" t="s">
        <v>32854</v>
      </c>
      <c r="H6001" t="s">
        <v>14806</v>
      </c>
      <c r="J6001" t="s">
        <v>33276</v>
      </c>
      <c r="K6001" t="s">
        <v>33277</v>
      </c>
      <c r="L6001" t="s">
        <v>303</v>
      </c>
      <c r="M6001" t="s">
        <v>33278</v>
      </c>
    </row>
    <row r="6002" spans="1:13" x14ac:dyDescent="0.2">
      <c r="A6002" t="s">
        <v>20685</v>
      </c>
      <c r="B6002" t="s">
        <v>20686</v>
      </c>
      <c r="C6002" t="s">
        <v>33279</v>
      </c>
      <c r="D6002" t="s">
        <v>15230</v>
      </c>
      <c r="E6002" t="s">
        <v>33280</v>
      </c>
      <c r="F6002" t="s">
        <v>33281</v>
      </c>
      <c r="G6002" t="s">
        <v>32129</v>
      </c>
      <c r="I6002" t="s">
        <v>13041</v>
      </c>
      <c r="J6002" t="s">
        <v>32616</v>
      </c>
      <c r="K6002" t="s">
        <v>33282</v>
      </c>
      <c r="L6002" t="s">
        <v>303</v>
      </c>
      <c r="M6002" t="s">
        <v>33283</v>
      </c>
    </row>
    <row r="6003" spans="1:13" x14ac:dyDescent="0.2">
      <c r="A6003" t="s">
        <v>20685</v>
      </c>
      <c r="B6003" t="s">
        <v>20686</v>
      </c>
      <c r="C6003" t="s">
        <v>33284</v>
      </c>
      <c r="D6003" t="s">
        <v>572</v>
      </c>
      <c r="E6003" t="s">
        <v>573</v>
      </c>
      <c r="F6003" t="s">
        <v>33285</v>
      </c>
      <c r="G6003" t="s">
        <v>32273</v>
      </c>
      <c r="H6003" t="s">
        <v>31964</v>
      </c>
      <c r="I6003" t="s">
        <v>14806</v>
      </c>
      <c r="J6003" t="s">
        <v>33286</v>
      </c>
      <c r="K6003" t="s">
        <v>33287</v>
      </c>
      <c r="L6003" t="s">
        <v>303</v>
      </c>
      <c r="M6003" t="s">
        <v>11704</v>
      </c>
    </row>
    <row r="6004" spans="1:13" x14ac:dyDescent="0.2">
      <c r="A6004" t="s">
        <v>20685</v>
      </c>
      <c r="B6004" t="s">
        <v>20686</v>
      </c>
      <c r="C6004" t="s">
        <v>33288</v>
      </c>
      <c r="D6004" t="s">
        <v>394</v>
      </c>
      <c r="E6004" t="s">
        <v>33289</v>
      </c>
      <c r="F6004" t="s">
        <v>33290</v>
      </c>
      <c r="G6004" t="s">
        <v>33291</v>
      </c>
      <c r="H6004" t="s">
        <v>31977</v>
      </c>
      <c r="I6004" t="s">
        <v>13041</v>
      </c>
      <c r="J6004" t="s">
        <v>33292</v>
      </c>
      <c r="K6004" t="s">
        <v>302</v>
      </c>
      <c r="L6004" t="s">
        <v>303</v>
      </c>
      <c r="M6004" t="s">
        <v>10216</v>
      </c>
    </row>
    <row r="6005" spans="1:13" x14ac:dyDescent="0.2">
      <c r="A6005" t="s">
        <v>20685</v>
      </c>
      <c r="B6005" t="s">
        <v>20686</v>
      </c>
      <c r="C6005" t="s">
        <v>33293</v>
      </c>
      <c r="D6005" t="s">
        <v>15726</v>
      </c>
      <c r="E6005" t="s">
        <v>15727</v>
      </c>
      <c r="F6005" t="s">
        <v>33294</v>
      </c>
      <c r="G6005" t="s">
        <v>32262</v>
      </c>
      <c r="H6005" t="s">
        <v>13041</v>
      </c>
      <c r="J6005" t="s">
        <v>33295</v>
      </c>
      <c r="K6005" t="s">
        <v>33296</v>
      </c>
      <c r="L6005" t="s">
        <v>303</v>
      </c>
      <c r="M6005" t="s">
        <v>16583</v>
      </c>
    </row>
    <row r="6006" spans="1:13" x14ac:dyDescent="0.2">
      <c r="A6006" t="s">
        <v>20685</v>
      </c>
      <c r="B6006" t="s">
        <v>20686</v>
      </c>
      <c r="C6006" t="s">
        <v>33297</v>
      </c>
      <c r="D6006" t="s">
        <v>33298</v>
      </c>
      <c r="E6006" t="s">
        <v>33299</v>
      </c>
      <c r="F6006" t="s">
        <v>33300</v>
      </c>
      <c r="G6006" t="s">
        <v>4425</v>
      </c>
      <c r="H6006" t="s">
        <v>31964</v>
      </c>
      <c r="I6006" t="s">
        <v>14806</v>
      </c>
      <c r="J6006" t="s">
        <v>33301</v>
      </c>
      <c r="K6006" t="s">
        <v>33302</v>
      </c>
      <c r="L6006" t="s">
        <v>303</v>
      </c>
      <c r="M6006" t="s">
        <v>29703</v>
      </c>
    </row>
    <row r="6007" spans="1:13" x14ac:dyDescent="0.2">
      <c r="A6007" t="s">
        <v>20685</v>
      </c>
      <c r="B6007" t="s">
        <v>20686</v>
      </c>
      <c r="C6007" t="s">
        <v>33303</v>
      </c>
      <c r="D6007" t="s">
        <v>33304</v>
      </c>
      <c r="E6007" t="s">
        <v>33305</v>
      </c>
      <c r="F6007" t="s">
        <v>33306</v>
      </c>
      <c r="I6007" t="s">
        <v>13041</v>
      </c>
      <c r="J6007" t="s">
        <v>32538</v>
      </c>
      <c r="K6007" t="s">
        <v>33307</v>
      </c>
      <c r="L6007" t="s">
        <v>303</v>
      </c>
      <c r="M6007" t="s">
        <v>27818</v>
      </c>
    </row>
    <row r="6008" spans="1:13" x14ac:dyDescent="0.2">
      <c r="A6008" t="s">
        <v>20685</v>
      </c>
      <c r="B6008" t="s">
        <v>20686</v>
      </c>
      <c r="C6008" t="s">
        <v>33308</v>
      </c>
      <c r="D6008" t="s">
        <v>349</v>
      </c>
      <c r="F6008" t="s">
        <v>33309</v>
      </c>
      <c r="G6008" t="s">
        <v>32161</v>
      </c>
      <c r="H6008" t="s">
        <v>14806</v>
      </c>
      <c r="J6008" t="s">
        <v>33310</v>
      </c>
      <c r="K6008" t="s">
        <v>33311</v>
      </c>
      <c r="L6008" t="s">
        <v>303</v>
      </c>
      <c r="M6008" t="s">
        <v>12052</v>
      </c>
    </row>
    <row r="6009" spans="1:13" x14ac:dyDescent="0.2">
      <c r="A6009" t="s">
        <v>20685</v>
      </c>
      <c r="B6009" t="s">
        <v>20686</v>
      </c>
      <c r="C6009" t="s">
        <v>33312</v>
      </c>
      <c r="D6009" t="s">
        <v>33313</v>
      </c>
      <c r="E6009" t="s">
        <v>33314</v>
      </c>
      <c r="F6009" t="s">
        <v>8381</v>
      </c>
      <c r="G6009" t="s">
        <v>31983</v>
      </c>
      <c r="H6009" t="s">
        <v>14806</v>
      </c>
      <c r="J6009" t="s">
        <v>33315</v>
      </c>
      <c r="K6009" t="s">
        <v>302</v>
      </c>
      <c r="L6009" t="s">
        <v>303</v>
      </c>
      <c r="M6009" t="s">
        <v>10964</v>
      </c>
    </row>
    <row r="6010" spans="1:13" x14ac:dyDescent="0.2">
      <c r="A6010" t="s">
        <v>20685</v>
      </c>
      <c r="B6010" t="s">
        <v>20686</v>
      </c>
      <c r="C6010" t="s">
        <v>33316</v>
      </c>
      <c r="D6010" t="s">
        <v>33317</v>
      </c>
      <c r="E6010" t="s">
        <v>33318</v>
      </c>
      <c r="F6010" t="s">
        <v>33319</v>
      </c>
      <c r="G6010" t="s">
        <v>33320</v>
      </c>
      <c r="H6010" t="s">
        <v>32121</v>
      </c>
      <c r="I6010" t="s">
        <v>14806</v>
      </c>
      <c r="J6010" t="s">
        <v>33321</v>
      </c>
      <c r="K6010" t="s">
        <v>302</v>
      </c>
      <c r="L6010" t="s">
        <v>303</v>
      </c>
      <c r="M6010" t="s">
        <v>33322</v>
      </c>
    </row>
    <row r="6011" spans="1:13" x14ac:dyDescent="0.2">
      <c r="A6011" t="s">
        <v>20685</v>
      </c>
      <c r="B6011" t="s">
        <v>20686</v>
      </c>
      <c r="C6011" t="s">
        <v>33323</v>
      </c>
      <c r="D6011" t="s">
        <v>33324</v>
      </c>
      <c r="E6011" t="s">
        <v>33325</v>
      </c>
      <c r="F6011" t="s">
        <v>33326</v>
      </c>
      <c r="G6011" t="s">
        <v>31983</v>
      </c>
      <c r="H6011" t="s">
        <v>14806</v>
      </c>
      <c r="J6011" t="s">
        <v>33327</v>
      </c>
      <c r="K6011" t="s">
        <v>33328</v>
      </c>
      <c r="L6011" t="s">
        <v>303</v>
      </c>
      <c r="M6011" t="s">
        <v>12305</v>
      </c>
    </row>
    <row r="6012" spans="1:13" x14ac:dyDescent="0.2">
      <c r="A6012" t="s">
        <v>20685</v>
      </c>
      <c r="B6012" t="s">
        <v>20686</v>
      </c>
      <c r="C6012" t="s">
        <v>33329</v>
      </c>
      <c r="D6012" t="s">
        <v>15726</v>
      </c>
      <c r="E6012" t="s">
        <v>32080</v>
      </c>
      <c r="F6012" t="s">
        <v>33330</v>
      </c>
      <c r="G6012" t="s">
        <v>32146</v>
      </c>
      <c r="H6012" t="s">
        <v>13041</v>
      </c>
      <c r="J6012" t="s">
        <v>33331</v>
      </c>
      <c r="K6012" t="s">
        <v>302</v>
      </c>
      <c r="L6012" t="s">
        <v>303</v>
      </c>
      <c r="M6012" t="s">
        <v>33332</v>
      </c>
    </row>
    <row r="6013" spans="1:13" x14ac:dyDescent="0.2">
      <c r="A6013" t="s">
        <v>20685</v>
      </c>
      <c r="B6013" t="s">
        <v>20686</v>
      </c>
      <c r="C6013" t="s">
        <v>33333</v>
      </c>
      <c r="D6013" t="s">
        <v>349</v>
      </c>
      <c r="F6013" t="s">
        <v>33334</v>
      </c>
      <c r="G6013" t="s">
        <v>32129</v>
      </c>
      <c r="H6013" t="s">
        <v>13041</v>
      </c>
      <c r="J6013" t="s">
        <v>33335</v>
      </c>
      <c r="K6013" t="s">
        <v>33336</v>
      </c>
      <c r="L6013" t="s">
        <v>303</v>
      </c>
      <c r="M6013" t="s">
        <v>10976</v>
      </c>
    </row>
    <row r="6014" spans="1:13" x14ac:dyDescent="0.2">
      <c r="A6014" t="s">
        <v>20685</v>
      </c>
      <c r="B6014" t="s">
        <v>20686</v>
      </c>
      <c r="C6014" t="s">
        <v>33337</v>
      </c>
      <c r="D6014" t="s">
        <v>33338</v>
      </c>
      <c r="E6014" t="s">
        <v>33339</v>
      </c>
      <c r="F6014" t="s">
        <v>33340</v>
      </c>
      <c r="I6014" t="s">
        <v>13041</v>
      </c>
      <c r="J6014" t="s">
        <v>33341</v>
      </c>
      <c r="K6014" t="s">
        <v>33342</v>
      </c>
      <c r="L6014" t="s">
        <v>303</v>
      </c>
      <c r="M6014" t="s">
        <v>23977</v>
      </c>
    </row>
    <row r="6015" spans="1:13" x14ac:dyDescent="0.2">
      <c r="A6015" t="s">
        <v>20685</v>
      </c>
      <c r="B6015" t="s">
        <v>20686</v>
      </c>
      <c r="C6015" t="s">
        <v>33343</v>
      </c>
      <c r="D6015" t="s">
        <v>33344</v>
      </c>
      <c r="E6015" t="s">
        <v>33345</v>
      </c>
      <c r="F6015" t="s">
        <v>33346</v>
      </c>
      <c r="H6015" t="s">
        <v>13041</v>
      </c>
      <c r="J6015" t="s">
        <v>33347</v>
      </c>
      <c r="K6015" t="s">
        <v>33348</v>
      </c>
      <c r="L6015" t="s">
        <v>303</v>
      </c>
      <c r="M6015" t="s">
        <v>4994</v>
      </c>
    </row>
    <row r="6016" spans="1:13" x14ac:dyDescent="0.2">
      <c r="A6016" t="s">
        <v>20685</v>
      </c>
      <c r="B6016" t="s">
        <v>20686</v>
      </c>
      <c r="C6016" t="s">
        <v>33349</v>
      </c>
      <c r="D6016" t="s">
        <v>33350</v>
      </c>
      <c r="E6016" t="s">
        <v>33351</v>
      </c>
      <c r="F6016" t="s">
        <v>33352</v>
      </c>
      <c r="G6016" t="s">
        <v>31964</v>
      </c>
      <c r="H6016" t="s">
        <v>14806</v>
      </c>
      <c r="J6016" t="s">
        <v>33353</v>
      </c>
      <c r="K6016" t="s">
        <v>302</v>
      </c>
      <c r="L6016" t="s">
        <v>303</v>
      </c>
      <c r="M6016" t="s">
        <v>1741</v>
      </c>
    </row>
    <row r="6017" spans="1:13" x14ac:dyDescent="0.2">
      <c r="A6017" t="s">
        <v>20685</v>
      </c>
      <c r="B6017" t="s">
        <v>20686</v>
      </c>
      <c r="C6017" t="s">
        <v>33354</v>
      </c>
      <c r="D6017" t="s">
        <v>33355</v>
      </c>
      <c r="E6017" t="s">
        <v>33356</v>
      </c>
      <c r="F6017" t="s">
        <v>33357</v>
      </c>
      <c r="I6017" t="s">
        <v>13041</v>
      </c>
      <c r="J6017" t="s">
        <v>33358</v>
      </c>
      <c r="K6017" t="s">
        <v>33359</v>
      </c>
      <c r="L6017" t="s">
        <v>303</v>
      </c>
      <c r="M6017" t="s">
        <v>20405</v>
      </c>
    </row>
    <row r="6018" spans="1:13" x14ac:dyDescent="0.2">
      <c r="A6018" t="s">
        <v>20685</v>
      </c>
      <c r="B6018" t="s">
        <v>20686</v>
      </c>
      <c r="C6018" t="s">
        <v>33360</v>
      </c>
      <c r="D6018" t="s">
        <v>33361</v>
      </c>
      <c r="E6018" t="s">
        <v>33362</v>
      </c>
      <c r="F6018" t="s">
        <v>33363</v>
      </c>
      <c r="H6018" t="s">
        <v>13041</v>
      </c>
      <c r="J6018" t="s">
        <v>33364</v>
      </c>
      <c r="K6018" t="s">
        <v>33365</v>
      </c>
      <c r="L6018" t="s">
        <v>303</v>
      </c>
      <c r="M6018" t="s">
        <v>3684</v>
      </c>
    </row>
    <row r="6019" spans="1:13" x14ac:dyDescent="0.2">
      <c r="A6019" t="s">
        <v>20685</v>
      </c>
      <c r="B6019" t="s">
        <v>20686</v>
      </c>
      <c r="C6019" t="s">
        <v>33366</v>
      </c>
      <c r="D6019" t="s">
        <v>33367</v>
      </c>
      <c r="E6019" t="s">
        <v>33368</v>
      </c>
      <c r="F6019" t="s">
        <v>33369</v>
      </c>
      <c r="G6019" t="s">
        <v>32129</v>
      </c>
      <c r="H6019" t="s">
        <v>13041</v>
      </c>
      <c r="J6019" t="s">
        <v>33370</v>
      </c>
      <c r="K6019" t="s">
        <v>33371</v>
      </c>
      <c r="L6019" t="s">
        <v>303</v>
      </c>
      <c r="M6019" t="s">
        <v>1908</v>
      </c>
    </row>
    <row r="6020" spans="1:13" x14ac:dyDescent="0.2">
      <c r="A6020" t="s">
        <v>20685</v>
      </c>
      <c r="B6020" t="s">
        <v>20686</v>
      </c>
      <c r="C6020" t="s">
        <v>33372</v>
      </c>
      <c r="D6020" t="s">
        <v>15250</v>
      </c>
      <c r="E6020" t="s">
        <v>33373</v>
      </c>
      <c r="F6020" t="s">
        <v>33374</v>
      </c>
      <c r="G6020" t="s">
        <v>33375</v>
      </c>
      <c r="H6020" t="s">
        <v>13041</v>
      </c>
      <c r="J6020" t="s">
        <v>33376</v>
      </c>
      <c r="K6020" t="s">
        <v>33377</v>
      </c>
      <c r="L6020" t="s">
        <v>303</v>
      </c>
      <c r="M6020" t="s">
        <v>33378</v>
      </c>
    </row>
    <row r="6021" spans="1:13" x14ac:dyDescent="0.2">
      <c r="A6021" t="s">
        <v>20685</v>
      </c>
      <c r="B6021" t="s">
        <v>20686</v>
      </c>
      <c r="C6021" t="s">
        <v>33379</v>
      </c>
      <c r="D6021" t="s">
        <v>33380</v>
      </c>
      <c r="E6021" t="s">
        <v>33381</v>
      </c>
      <c r="F6021" t="s">
        <v>33382</v>
      </c>
      <c r="G6021" t="s">
        <v>32121</v>
      </c>
      <c r="H6021" t="s">
        <v>14806</v>
      </c>
      <c r="J6021" t="s">
        <v>33383</v>
      </c>
      <c r="K6021" t="s">
        <v>302</v>
      </c>
      <c r="L6021" t="s">
        <v>303</v>
      </c>
      <c r="M6021" t="s">
        <v>9971</v>
      </c>
    </row>
    <row r="6022" spans="1:13" x14ac:dyDescent="0.2">
      <c r="A6022" t="s">
        <v>20685</v>
      </c>
      <c r="B6022" t="s">
        <v>20686</v>
      </c>
      <c r="C6022" t="s">
        <v>33384</v>
      </c>
      <c r="D6022" t="s">
        <v>33385</v>
      </c>
      <c r="E6022" t="s">
        <v>33386</v>
      </c>
      <c r="F6022" t="s">
        <v>33387</v>
      </c>
      <c r="G6022" t="s">
        <v>32285</v>
      </c>
      <c r="H6022" t="s">
        <v>14806</v>
      </c>
      <c r="J6022" t="s">
        <v>33388</v>
      </c>
      <c r="K6022" t="s">
        <v>302</v>
      </c>
      <c r="L6022" t="s">
        <v>303</v>
      </c>
      <c r="M6022" t="s">
        <v>2304</v>
      </c>
    </row>
    <row r="6023" spans="1:13" x14ac:dyDescent="0.2">
      <c r="A6023" t="s">
        <v>20685</v>
      </c>
      <c r="B6023" t="s">
        <v>20686</v>
      </c>
      <c r="C6023" t="s">
        <v>33389</v>
      </c>
      <c r="D6023" t="s">
        <v>349</v>
      </c>
      <c r="F6023" t="s">
        <v>33390</v>
      </c>
      <c r="H6023" t="s">
        <v>13041</v>
      </c>
      <c r="J6023" t="s">
        <v>33391</v>
      </c>
      <c r="K6023" t="s">
        <v>33392</v>
      </c>
      <c r="L6023" t="s">
        <v>303</v>
      </c>
      <c r="M6023" t="s">
        <v>422</v>
      </c>
    </row>
    <row r="6024" spans="1:13" x14ac:dyDescent="0.2">
      <c r="A6024" t="s">
        <v>20685</v>
      </c>
      <c r="B6024" t="s">
        <v>20686</v>
      </c>
      <c r="C6024" t="s">
        <v>33393</v>
      </c>
      <c r="D6024" t="s">
        <v>14923</v>
      </c>
      <c r="E6024" t="s">
        <v>14924</v>
      </c>
      <c r="F6024" t="s">
        <v>33394</v>
      </c>
      <c r="G6024" t="s">
        <v>33395</v>
      </c>
      <c r="H6024" t="s">
        <v>33396</v>
      </c>
      <c r="I6024" t="s">
        <v>13041</v>
      </c>
      <c r="J6024" t="s">
        <v>33397</v>
      </c>
      <c r="K6024" t="s">
        <v>33398</v>
      </c>
      <c r="L6024" t="s">
        <v>303</v>
      </c>
      <c r="M6024" t="s">
        <v>422</v>
      </c>
    </row>
    <row r="6025" spans="1:13" x14ac:dyDescent="0.2">
      <c r="A6025" t="s">
        <v>20685</v>
      </c>
      <c r="B6025" t="s">
        <v>20686</v>
      </c>
      <c r="C6025" t="s">
        <v>33399</v>
      </c>
      <c r="D6025" t="s">
        <v>33400</v>
      </c>
      <c r="E6025" t="s">
        <v>33401</v>
      </c>
      <c r="F6025" t="s">
        <v>33402</v>
      </c>
      <c r="I6025" t="s">
        <v>13041</v>
      </c>
      <c r="J6025" t="s">
        <v>33403</v>
      </c>
      <c r="K6025" t="s">
        <v>33404</v>
      </c>
      <c r="L6025" t="s">
        <v>303</v>
      </c>
      <c r="M6025" t="s">
        <v>5713</v>
      </c>
    </row>
    <row r="6026" spans="1:13" x14ac:dyDescent="0.2">
      <c r="A6026" t="s">
        <v>20685</v>
      </c>
      <c r="B6026" t="s">
        <v>20686</v>
      </c>
      <c r="C6026" t="s">
        <v>33405</v>
      </c>
      <c r="D6026" t="s">
        <v>32725</v>
      </c>
      <c r="E6026" t="s">
        <v>33406</v>
      </c>
      <c r="F6026" t="s">
        <v>33407</v>
      </c>
      <c r="G6026" t="s">
        <v>13041</v>
      </c>
      <c r="J6026" t="s">
        <v>33408</v>
      </c>
      <c r="K6026" t="s">
        <v>33409</v>
      </c>
      <c r="L6026" t="s">
        <v>303</v>
      </c>
      <c r="M6026" t="s">
        <v>7412</v>
      </c>
    </row>
    <row r="6027" spans="1:13" x14ac:dyDescent="0.2">
      <c r="A6027" t="s">
        <v>20685</v>
      </c>
      <c r="B6027" t="s">
        <v>20686</v>
      </c>
      <c r="C6027" t="s">
        <v>33410</v>
      </c>
      <c r="D6027" t="s">
        <v>13428</v>
      </c>
      <c r="E6027" t="s">
        <v>33411</v>
      </c>
      <c r="F6027" t="s">
        <v>33412</v>
      </c>
      <c r="I6027" t="s">
        <v>13041</v>
      </c>
      <c r="J6027" t="s">
        <v>33413</v>
      </c>
      <c r="K6027" t="s">
        <v>33414</v>
      </c>
      <c r="L6027" t="s">
        <v>303</v>
      </c>
      <c r="M6027" t="s">
        <v>14916</v>
      </c>
    </row>
    <row r="6028" spans="1:13" x14ac:dyDescent="0.2">
      <c r="A6028" t="s">
        <v>20685</v>
      </c>
      <c r="B6028" t="s">
        <v>20686</v>
      </c>
      <c r="C6028" t="s">
        <v>33415</v>
      </c>
      <c r="D6028" t="s">
        <v>349</v>
      </c>
      <c r="F6028" t="s">
        <v>33416</v>
      </c>
      <c r="G6028" t="s">
        <v>33417</v>
      </c>
      <c r="I6028" t="s">
        <v>13041</v>
      </c>
      <c r="J6028" t="s">
        <v>33418</v>
      </c>
      <c r="K6028" t="s">
        <v>33419</v>
      </c>
      <c r="L6028" t="s">
        <v>303</v>
      </c>
      <c r="M6028" t="s">
        <v>33420</v>
      </c>
    </row>
    <row r="6029" spans="1:13" x14ac:dyDescent="0.2">
      <c r="A6029" t="s">
        <v>20685</v>
      </c>
      <c r="B6029" t="s">
        <v>20686</v>
      </c>
      <c r="C6029" t="s">
        <v>33421</v>
      </c>
      <c r="D6029" t="s">
        <v>349</v>
      </c>
      <c r="F6029" t="s">
        <v>33422</v>
      </c>
      <c r="G6029" t="s">
        <v>13041</v>
      </c>
      <c r="J6029" t="s">
        <v>33423</v>
      </c>
      <c r="K6029" t="s">
        <v>32745</v>
      </c>
      <c r="L6029" t="s">
        <v>303</v>
      </c>
      <c r="M6029" t="s">
        <v>9568</v>
      </c>
    </row>
    <row r="6030" spans="1:13" x14ac:dyDescent="0.2">
      <c r="A6030" t="s">
        <v>20685</v>
      </c>
      <c r="B6030" t="s">
        <v>20686</v>
      </c>
      <c r="C6030" t="s">
        <v>33424</v>
      </c>
      <c r="D6030" t="s">
        <v>14006</v>
      </c>
      <c r="E6030" t="s">
        <v>33425</v>
      </c>
      <c r="F6030" t="s">
        <v>33426</v>
      </c>
      <c r="G6030" t="s">
        <v>31964</v>
      </c>
      <c r="H6030" t="s">
        <v>14806</v>
      </c>
      <c r="J6030" t="s">
        <v>33427</v>
      </c>
      <c r="K6030" t="s">
        <v>302</v>
      </c>
      <c r="L6030" t="s">
        <v>303</v>
      </c>
      <c r="M6030" t="s">
        <v>33428</v>
      </c>
    </row>
    <row r="6031" spans="1:13" x14ac:dyDescent="0.2">
      <c r="A6031" t="s">
        <v>20685</v>
      </c>
      <c r="B6031" t="s">
        <v>20686</v>
      </c>
      <c r="C6031" t="s">
        <v>33429</v>
      </c>
      <c r="D6031" t="s">
        <v>16366</v>
      </c>
      <c r="E6031" t="s">
        <v>16367</v>
      </c>
      <c r="F6031" t="s">
        <v>33430</v>
      </c>
      <c r="G6031" t="s">
        <v>13041</v>
      </c>
      <c r="J6031" t="s">
        <v>33431</v>
      </c>
      <c r="K6031" t="s">
        <v>33432</v>
      </c>
      <c r="L6031" t="s">
        <v>303</v>
      </c>
      <c r="M6031" t="s">
        <v>422</v>
      </c>
    </row>
    <row r="6032" spans="1:13" x14ac:dyDescent="0.2">
      <c r="A6032" t="s">
        <v>20685</v>
      </c>
      <c r="B6032" t="s">
        <v>20686</v>
      </c>
      <c r="C6032" t="s">
        <v>33433</v>
      </c>
      <c r="D6032" t="s">
        <v>16796</v>
      </c>
      <c r="E6032" t="s">
        <v>11518</v>
      </c>
      <c r="F6032" t="s">
        <v>16797</v>
      </c>
      <c r="I6032" t="s">
        <v>13041</v>
      </c>
      <c r="J6032" t="s">
        <v>16798</v>
      </c>
      <c r="K6032" t="s">
        <v>16799</v>
      </c>
      <c r="L6032" t="s">
        <v>303</v>
      </c>
      <c r="M6032" t="s">
        <v>3907</v>
      </c>
    </row>
    <row r="6033" spans="1:13" x14ac:dyDescent="0.2">
      <c r="A6033" t="s">
        <v>20685</v>
      </c>
      <c r="B6033" t="s">
        <v>20686</v>
      </c>
      <c r="C6033" t="s">
        <v>33434</v>
      </c>
      <c r="D6033" t="s">
        <v>33435</v>
      </c>
      <c r="E6033" t="s">
        <v>9943</v>
      </c>
      <c r="F6033" t="s">
        <v>33436</v>
      </c>
      <c r="G6033" t="s">
        <v>33437</v>
      </c>
      <c r="H6033" t="s">
        <v>13041</v>
      </c>
      <c r="J6033" t="s">
        <v>33438</v>
      </c>
      <c r="K6033" t="s">
        <v>33439</v>
      </c>
      <c r="L6033" t="s">
        <v>303</v>
      </c>
      <c r="M6033" t="s">
        <v>1314</v>
      </c>
    </row>
    <row r="6034" spans="1:13" x14ac:dyDescent="0.2">
      <c r="A6034" t="s">
        <v>20685</v>
      </c>
      <c r="B6034" t="s">
        <v>20686</v>
      </c>
      <c r="C6034" t="s">
        <v>33440</v>
      </c>
      <c r="D6034" t="s">
        <v>33441</v>
      </c>
      <c r="E6034" t="s">
        <v>33442</v>
      </c>
      <c r="F6034" t="s">
        <v>33443</v>
      </c>
      <c r="G6034" t="s">
        <v>13041</v>
      </c>
      <c r="J6034" t="s">
        <v>33444</v>
      </c>
      <c r="K6034" t="s">
        <v>33445</v>
      </c>
      <c r="L6034" t="s">
        <v>303</v>
      </c>
      <c r="M6034" t="s">
        <v>33446</v>
      </c>
    </row>
    <row r="6035" spans="1:13" x14ac:dyDescent="0.2">
      <c r="A6035" t="s">
        <v>20685</v>
      </c>
      <c r="B6035" t="s">
        <v>20686</v>
      </c>
      <c r="C6035" t="s">
        <v>33447</v>
      </c>
      <c r="D6035" t="s">
        <v>33448</v>
      </c>
      <c r="E6035" t="s">
        <v>17068</v>
      </c>
      <c r="F6035" t="s">
        <v>33449</v>
      </c>
      <c r="H6035" t="s">
        <v>13041</v>
      </c>
      <c r="J6035" t="s">
        <v>33450</v>
      </c>
      <c r="K6035" t="s">
        <v>33451</v>
      </c>
      <c r="L6035" t="s">
        <v>303</v>
      </c>
      <c r="M6035" t="s">
        <v>892</v>
      </c>
    </row>
    <row r="6036" spans="1:13" x14ac:dyDescent="0.2">
      <c r="A6036" t="s">
        <v>20685</v>
      </c>
      <c r="B6036" t="s">
        <v>20686</v>
      </c>
      <c r="C6036" t="s">
        <v>33452</v>
      </c>
      <c r="D6036" t="s">
        <v>33453</v>
      </c>
      <c r="E6036" t="s">
        <v>33454</v>
      </c>
      <c r="F6036" t="s">
        <v>33455</v>
      </c>
      <c r="G6036" t="s">
        <v>17148</v>
      </c>
      <c r="I6036" t="s">
        <v>13041</v>
      </c>
      <c r="J6036" t="s">
        <v>33456</v>
      </c>
      <c r="K6036" t="s">
        <v>33457</v>
      </c>
      <c r="L6036" t="s">
        <v>303</v>
      </c>
      <c r="M6036" t="s">
        <v>681</v>
      </c>
    </row>
    <row r="6037" spans="1:13" x14ac:dyDescent="0.2">
      <c r="A6037" t="s">
        <v>20685</v>
      </c>
      <c r="B6037" t="s">
        <v>20686</v>
      </c>
      <c r="C6037" t="s">
        <v>33458</v>
      </c>
      <c r="D6037" t="s">
        <v>394</v>
      </c>
      <c r="E6037" t="s">
        <v>395</v>
      </c>
      <c r="F6037" t="s">
        <v>33459</v>
      </c>
      <c r="H6037" t="s">
        <v>13041</v>
      </c>
      <c r="J6037" t="s">
        <v>33460</v>
      </c>
      <c r="K6037" t="s">
        <v>33461</v>
      </c>
      <c r="L6037" t="s">
        <v>303</v>
      </c>
      <c r="M6037" t="s">
        <v>1492</v>
      </c>
    </row>
    <row r="6038" spans="1:13" x14ac:dyDescent="0.2">
      <c r="A6038" t="s">
        <v>20685</v>
      </c>
      <c r="B6038" t="s">
        <v>20686</v>
      </c>
      <c r="C6038" t="s">
        <v>33462</v>
      </c>
      <c r="D6038" t="s">
        <v>33463</v>
      </c>
      <c r="E6038" t="s">
        <v>33464</v>
      </c>
      <c r="F6038" t="s">
        <v>33465</v>
      </c>
      <c r="G6038" t="s">
        <v>33466</v>
      </c>
      <c r="H6038" t="s">
        <v>33467</v>
      </c>
      <c r="I6038" t="s">
        <v>16526</v>
      </c>
      <c r="J6038" t="s">
        <v>33468</v>
      </c>
      <c r="K6038" t="s">
        <v>33469</v>
      </c>
      <c r="L6038" t="s">
        <v>303</v>
      </c>
      <c r="M6038" t="s">
        <v>7579</v>
      </c>
    </row>
    <row r="6039" spans="1:13" x14ac:dyDescent="0.2">
      <c r="A6039" t="s">
        <v>20685</v>
      </c>
      <c r="B6039" t="s">
        <v>20686</v>
      </c>
      <c r="C6039" t="s">
        <v>33470</v>
      </c>
      <c r="D6039" t="s">
        <v>349</v>
      </c>
      <c r="F6039" t="s">
        <v>33471</v>
      </c>
      <c r="G6039" t="s">
        <v>13041</v>
      </c>
      <c r="J6039" t="s">
        <v>33472</v>
      </c>
      <c r="K6039" t="s">
        <v>33473</v>
      </c>
      <c r="L6039" t="s">
        <v>303</v>
      </c>
      <c r="M6039" t="s">
        <v>33474</v>
      </c>
    </row>
    <row r="6040" spans="1:13" x14ac:dyDescent="0.2">
      <c r="A6040" t="s">
        <v>20685</v>
      </c>
      <c r="B6040" t="s">
        <v>20686</v>
      </c>
      <c r="C6040" t="s">
        <v>33475</v>
      </c>
      <c r="D6040" t="s">
        <v>33476</v>
      </c>
      <c r="E6040" t="s">
        <v>18760</v>
      </c>
      <c r="F6040" t="s">
        <v>33477</v>
      </c>
      <c r="G6040" t="s">
        <v>33478</v>
      </c>
      <c r="H6040" t="s">
        <v>18604</v>
      </c>
      <c r="I6040" t="s">
        <v>10993</v>
      </c>
      <c r="J6040" t="s">
        <v>33479</v>
      </c>
      <c r="K6040" t="s">
        <v>33480</v>
      </c>
      <c r="L6040" t="s">
        <v>303</v>
      </c>
      <c r="M6040" t="s">
        <v>31182</v>
      </c>
    </row>
    <row r="6041" spans="1:13" x14ac:dyDescent="0.2">
      <c r="A6041" t="s">
        <v>20685</v>
      </c>
      <c r="B6041" t="s">
        <v>20686</v>
      </c>
      <c r="C6041" t="s">
        <v>33481</v>
      </c>
      <c r="D6041" t="s">
        <v>33482</v>
      </c>
      <c r="E6041" t="s">
        <v>33483</v>
      </c>
      <c r="F6041" t="s">
        <v>33484</v>
      </c>
      <c r="H6041" t="s">
        <v>33485</v>
      </c>
      <c r="I6041" t="s">
        <v>14806</v>
      </c>
      <c r="J6041" t="s">
        <v>33486</v>
      </c>
      <c r="K6041" t="s">
        <v>33487</v>
      </c>
      <c r="L6041" t="s">
        <v>303</v>
      </c>
      <c r="M6041" t="s">
        <v>4104</v>
      </c>
    </row>
    <row r="6042" spans="1:13" x14ac:dyDescent="0.2">
      <c r="A6042" t="s">
        <v>20685</v>
      </c>
      <c r="B6042" t="s">
        <v>20686</v>
      </c>
      <c r="C6042" t="s">
        <v>33488</v>
      </c>
      <c r="D6042" t="s">
        <v>33489</v>
      </c>
      <c r="E6042" t="s">
        <v>33490</v>
      </c>
      <c r="F6042" t="s">
        <v>33491</v>
      </c>
      <c r="H6042" t="s">
        <v>33492</v>
      </c>
      <c r="I6042" t="s">
        <v>13041</v>
      </c>
      <c r="J6042" t="s">
        <v>33493</v>
      </c>
      <c r="K6042" t="s">
        <v>33494</v>
      </c>
      <c r="L6042" t="s">
        <v>303</v>
      </c>
      <c r="M6042" t="s">
        <v>33495</v>
      </c>
    </row>
    <row r="6043" spans="1:13" x14ac:dyDescent="0.2">
      <c r="A6043" t="s">
        <v>20685</v>
      </c>
      <c r="B6043" t="s">
        <v>20686</v>
      </c>
      <c r="C6043" t="s">
        <v>33496</v>
      </c>
      <c r="D6043" t="s">
        <v>349</v>
      </c>
      <c r="F6043" t="s">
        <v>4677</v>
      </c>
      <c r="G6043" t="s">
        <v>33497</v>
      </c>
      <c r="H6043" t="s">
        <v>33498</v>
      </c>
      <c r="I6043" t="s">
        <v>10993</v>
      </c>
      <c r="J6043" t="s">
        <v>33499</v>
      </c>
      <c r="K6043" t="s">
        <v>33500</v>
      </c>
      <c r="L6043" t="s">
        <v>303</v>
      </c>
      <c r="M6043" t="s">
        <v>2157</v>
      </c>
    </row>
    <row r="6044" spans="1:13" x14ac:dyDescent="0.2">
      <c r="A6044" t="s">
        <v>20685</v>
      </c>
      <c r="B6044" t="s">
        <v>20686</v>
      </c>
      <c r="C6044" t="s">
        <v>33501</v>
      </c>
      <c r="D6044" t="s">
        <v>33502</v>
      </c>
      <c r="E6044" t="s">
        <v>33503</v>
      </c>
      <c r="F6044" t="s">
        <v>33504</v>
      </c>
      <c r="I6044" t="s">
        <v>13041</v>
      </c>
      <c r="J6044" t="s">
        <v>33505</v>
      </c>
      <c r="K6044" t="s">
        <v>33506</v>
      </c>
      <c r="L6044" t="s">
        <v>303</v>
      </c>
      <c r="M6044" t="s">
        <v>3636</v>
      </c>
    </row>
    <row r="6045" spans="1:13" x14ac:dyDescent="0.2">
      <c r="A6045" t="s">
        <v>20685</v>
      </c>
      <c r="B6045" t="s">
        <v>20686</v>
      </c>
      <c r="C6045" t="s">
        <v>33507</v>
      </c>
      <c r="D6045" t="s">
        <v>33508</v>
      </c>
      <c r="E6045" t="s">
        <v>33509</v>
      </c>
      <c r="F6045" t="s">
        <v>33510</v>
      </c>
      <c r="G6045" t="s">
        <v>13041</v>
      </c>
      <c r="J6045" t="s">
        <v>33511</v>
      </c>
      <c r="K6045" t="s">
        <v>33512</v>
      </c>
      <c r="L6045" t="s">
        <v>303</v>
      </c>
      <c r="M6045" t="s">
        <v>33513</v>
      </c>
    </row>
    <row r="6046" spans="1:13" x14ac:dyDescent="0.2">
      <c r="A6046" t="s">
        <v>20685</v>
      </c>
      <c r="B6046" t="s">
        <v>20686</v>
      </c>
      <c r="C6046" t="s">
        <v>33514</v>
      </c>
      <c r="D6046" t="s">
        <v>33515</v>
      </c>
      <c r="E6046" t="s">
        <v>33516</v>
      </c>
      <c r="F6046" t="s">
        <v>33517</v>
      </c>
      <c r="H6046" t="s">
        <v>33518</v>
      </c>
      <c r="I6046" t="s">
        <v>13041</v>
      </c>
      <c r="J6046" t="s">
        <v>33519</v>
      </c>
      <c r="K6046" t="s">
        <v>33520</v>
      </c>
      <c r="L6046" t="s">
        <v>303</v>
      </c>
      <c r="M6046" t="s">
        <v>3163</v>
      </c>
    </row>
    <row r="6047" spans="1:13" x14ac:dyDescent="0.2">
      <c r="A6047" t="s">
        <v>20685</v>
      </c>
      <c r="B6047" t="s">
        <v>20686</v>
      </c>
      <c r="C6047" t="s">
        <v>33521</v>
      </c>
      <c r="D6047" t="s">
        <v>33522</v>
      </c>
      <c r="E6047" t="s">
        <v>33523</v>
      </c>
      <c r="F6047" t="s">
        <v>33524</v>
      </c>
      <c r="G6047" t="s">
        <v>33525</v>
      </c>
      <c r="H6047" t="s">
        <v>10993</v>
      </c>
      <c r="J6047" t="s">
        <v>33526</v>
      </c>
      <c r="K6047" t="s">
        <v>33527</v>
      </c>
      <c r="L6047" t="s">
        <v>303</v>
      </c>
      <c r="M6047" t="s">
        <v>2328</v>
      </c>
    </row>
    <row r="6048" spans="1:13" x14ac:dyDescent="0.2">
      <c r="A6048" t="s">
        <v>20685</v>
      </c>
      <c r="B6048" t="s">
        <v>20686</v>
      </c>
      <c r="C6048" t="s">
        <v>33528</v>
      </c>
      <c r="D6048" t="s">
        <v>33529</v>
      </c>
      <c r="E6048" t="s">
        <v>8032</v>
      </c>
      <c r="F6048" t="s">
        <v>33530</v>
      </c>
      <c r="H6048" t="s">
        <v>33531</v>
      </c>
      <c r="I6048" t="s">
        <v>10993</v>
      </c>
      <c r="J6048" t="s">
        <v>33532</v>
      </c>
      <c r="K6048" t="s">
        <v>33533</v>
      </c>
      <c r="L6048" t="s">
        <v>303</v>
      </c>
      <c r="M6048" t="s">
        <v>33534</v>
      </c>
    </row>
    <row r="6049" spans="1:13" x14ac:dyDescent="0.2">
      <c r="A6049" t="s">
        <v>20685</v>
      </c>
      <c r="B6049" t="s">
        <v>20686</v>
      </c>
      <c r="C6049" t="s">
        <v>33535</v>
      </c>
      <c r="D6049" t="s">
        <v>33536</v>
      </c>
      <c r="E6049" t="s">
        <v>33537</v>
      </c>
      <c r="F6049" t="s">
        <v>33538</v>
      </c>
      <c r="G6049" t="s">
        <v>13041</v>
      </c>
      <c r="J6049" t="s">
        <v>33539</v>
      </c>
      <c r="K6049" t="s">
        <v>33540</v>
      </c>
      <c r="L6049" t="s">
        <v>303</v>
      </c>
      <c r="M6049" t="s">
        <v>8745</v>
      </c>
    </row>
    <row r="6050" spans="1:13" x14ac:dyDescent="0.2">
      <c r="A6050" t="s">
        <v>20685</v>
      </c>
      <c r="B6050" t="s">
        <v>20686</v>
      </c>
      <c r="C6050" t="s">
        <v>33541</v>
      </c>
      <c r="D6050" t="s">
        <v>564</v>
      </c>
      <c r="E6050" t="s">
        <v>296</v>
      </c>
      <c r="F6050" t="s">
        <v>33542</v>
      </c>
      <c r="G6050" t="s">
        <v>33543</v>
      </c>
      <c r="H6050" t="s">
        <v>33544</v>
      </c>
      <c r="I6050" t="s">
        <v>10993</v>
      </c>
      <c r="J6050" t="s">
        <v>33545</v>
      </c>
      <c r="K6050" t="s">
        <v>302</v>
      </c>
      <c r="L6050" t="s">
        <v>303</v>
      </c>
      <c r="M6050" t="s">
        <v>33546</v>
      </c>
    </row>
    <row r="6051" spans="1:13" x14ac:dyDescent="0.2">
      <c r="A6051" t="s">
        <v>20685</v>
      </c>
      <c r="B6051" t="s">
        <v>20686</v>
      </c>
      <c r="C6051" t="s">
        <v>33547</v>
      </c>
      <c r="D6051" t="s">
        <v>16760</v>
      </c>
      <c r="E6051" t="s">
        <v>33548</v>
      </c>
      <c r="F6051" t="s">
        <v>33549</v>
      </c>
      <c r="G6051" t="s">
        <v>33550</v>
      </c>
      <c r="H6051" t="s">
        <v>13041</v>
      </c>
      <c r="J6051" t="s">
        <v>33551</v>
      </c>
      <c r="K6051" t="s">
        <v>33552</v>
      </c>
      <c r="L6051" t="s">
        <v>303</v>
      </c>
      <c r="M6051" t="s">
        <v>33553</v>
      </c>
    </row>
    <row r="6052" spans="1:13" x14ac:dyDescent="0.2">
      <c r="A6052" t="s">
        <v>20685</v>
      </c>
      <c r="B6052" t="s">
        <v>20686</v>
      </c>
      <c r="C6052" t="s">
        <v>33554</v>
      </c>
      <c r="D6052" t="s">
        <v>33555</v>
      </c>
      <c r="E6052" t="s">
        <v>33556</v>
      </c>
      <c r="F6052" t="s">
        <v>33557</v>
      </c>
      <c r="G6052" t="s">
        <v>33558</v>
      </c>
      <c r="H6052" t="s">
        <v>10993</v>
      </c>
      <c r="J6052" t="s">
        <v>33559</v>
      </c>
      <c r="K6052" t="s">
        <v>302</v>
      </c>
      <c r="L6052" t="s">
        <v>303</v>
      </c>
      <c r="M6052" t="s">
        <v>6137</v>
      </c>
    </row>
    <row r="6053" spans="1:13" x14ac:dyDescent="0.2">
      <c r="A6053" t="s">
        <v>20685</v>
      </c>
      <c r="B6053" t="s">
        <v>20686</v>
      </c>
      <c r="C6053" t="s">
        <v>33560</v>
      </c>
      <c r="D6053" t="s">
        <v>33561</v>
      </c>
      <c r="E6053" t="s">
        <v>33562</v>
      </c>
      <c r="F6053" t="s">
        <v>33563</v>
      </c>
      <c r="I6053" t="s">
        <v>13041</v>
      </c>
      <c r="J6053" t="s">
        <v>33564</v>
      </c>
      <c r="K6053" t="s">
        <v>33565</v>
      </c>
      <c r="L6053" t="s">
        <v>303</v>
      </c>
      <c r="M6053" t="s">
        <v>33566</v>
      </c>
    </row>
    <row r="6054" spans="1:13" x14ac:dyDescent="0.2">
      <c r="A6054" t="s">
        <v>20685</v>
      </c>
      <c r="B6054" t="s">
        <v>20686</v>
      </c>
      <c r="C6054" t="s">
        <v>33567</v>
      </c>
      <c r="D6054" t="s">
        <v>33568</v>
      </c>
      <c r="E6054" t="s">
        <v>33569</v>
      </c>
      <c r="F6054" t="s">
        <v>28729</v>
      </c>
      <c r="G6054" t="s">
        <v>33570</v>
      </c>
      <c r="H6054" t="s">
        <v>16526</v>
      </c>
      <c r="J6054" t="s">
        <v>33571</v>
      </c>
      <c r="K6054" t="s">
        <v>33572</v>
      </c>
      <c r="L6054" t="s">
        <v>303</v>
      </c>
      <c r="M6054" t="s">
        <v>422</v>
      </c>
    </row>
    <row r="6055" spans="1:13" x14ac:dyDescent="0.2">
      <c r="A6055" t="s">
        <v>20685</v>
      </c>
      <c r="B6055" t="s">
        <v>20686</v>
      </c>
      <c r="C6055" t="s">
        <v>33573</v>
      </c>
      <c r="D6055" t="s">
        <v>33574</v>
      </c>
      <c r="E6055" t="s">
        <v>33575</v>
      </c>
      <c r="F6055" t="s">
        <v>33576</v>
      </c>
      <c r="G6055" t="s">
        <v>33492</v>
      </c>
      <c r="H6055" t="s">
        <v>13041</v>
      </c>
      <c r="J6055" t="s">
        <v>33577</v>
      </c>
      <c r="K6055" t="s">
        <v>302</v>
      </c>
      <c r="L6055" t="s">
        <v>303</v>
      </c>
      <c r="M6055" t="s">
        <v>33578</v>
      </c>
    </row>
    <row r="6056" spans="1:13" x14ac:dyDescent="0.2">
      <c r="A6056" t="s">
        <v>20685</v>
      </c>
      <c r="B6056" t="s">
        <v>20686</v>
      </c>
      <c r="C6056" t="s">
        <v>33579</v>
      </c>
      <c r="D6056" t="s">
        <v>33580</v>
      </c>
      <c r="E6056" t="s">
        <v>33581</v>
      </c>
      <c r="F6056" t="s">
        <v>33582</v>
      </c>
      <c r="H6056" t="s">
        <v>19690</v>
      </c>
      <c r="I6056" t="s">
        <v>16526</v>
      </c>
      <c r="J6056" t="s">
        <v>33583</v>
      </c>
      <c r="K6056" t="s">
        <v>33584</v>
      </c>
      <c r="L6056" t="s">
        <v>303</v>
      </c>
      <c r="M6056" t="s">
        <v>2157</v>
      </c>
    </row>
    <row r="6057" spans="1:13" x14ac:dyDescent="0.2">
      <c r="A6057" t="s">
        <v>20685</v>
      </c>
      <c r="B6057" t="s">
        <v>20686</v>
      </c>
      <c r="C6057" t="s">
        <v>33585</v>
      </c>
      <c r="D6057" t="s">
        <v>13524</v>
      </c>
      <c r="E6057" t="s">
        <v>5074</v>
      </c>
      <c r="F6057" t="s">
        <v>33586</v>
      </c>
      <c r="G6057" t="s">
        <v>13041</v>
      </c>
      <c r="J6057" t="s">
        <v>33587</v>
      </c>
      <c r="K6057" t="s">
        <v>33588</v>
      </c>
      <c r="L6057" t="s">
        <v>303</v>
      </c>
      <c r="M6057" t="s">
        <v>6289</v>
      </c>
    </row>
    <row r="6058" spans="1:13" x14ac:dyDescent="0.2">
      <c r="A6058" t="s">
        <v>20685</v>
      </c>
      <c r="B6058" t="s">
        <v>20686</v>
      </c>
      <c r="C6058" t="s">
        <v>33589</v>
      </c>
      <c r="D6058" t="s">
        <v>513</v>
      </c>
      <c r="E6058" t="s">
        <v>2638</v>
      </c>
      <c r="F6058" t="s">
        <v>33590</v>
      </c>
      <c r="G6058" t="s">
        <v>33591</v>
      </c>
      <c r="H6058" t="s">
        <v>33592</v>
      </c>
      <c r="I6058" t="s">
        <v>13041</v>
      </c>
      <c r="J6058" t="s">
        <v>33593</v>
      </c>
      <c r="K6058" t="s">
        <v>33594</v>
      </c>
      <c r="L6058" t="s">
        <v>303</v>
      </c>
      <c r="M6058" t="s">
        <v>665</v>
      </c>
    </row>
    <row r="6059" spans="1:13" x14ac:dyDescent="0.2">
      <c r="A6059" t="s">
        <v>20685</v>
      </c>
      <c r="B6059" t="s">
        <v>20686</v>
      </c>
      <c r="C6059" t="s">
        <v>33595</v>
      </c>
      <c r="D6059" t="s">
        <v>33596</v>
      </c>
      <c r="E6059" t="s">
        <v>33597</v>
      </c>
      <c r="F6059" t="s">
        <v>33598</v>
      </c>
      <c r="H6059" t="s">
        <v>17168</v>
      </c>
      <c r="I6059" t="s">
        <v>13041</v>
      </c>
      <c r="J6059" t="s">
        <v>33599</v>
      </c>
      <c r="K6059" t="s">
        <v>33600</v>
      </c>
      <c r="L6059" t="s">
        <v>303</v>
      </c>
      <c r="M6059" t="s">
        <v>11628</v>
      </c>
    </row>
    <row r="6060" spans="1:13" x14ac:dyDescent="0.2">
      <c r="A6060" t="s">
        <v>20685</v>
      </c>
      <c r="B6060" t="s">
        <v>20686</v>
      </c>
      <c r="C6060" t="s">
        <v>33601</v>
      </c>
      <c r="D6060" t="s">
        <v>33602</v>
      </c>
      <c r="E6060" t="s">
        <v>33603</v>
      </c>
      <c r="F6060" t="s">
        <v>33604</v>
      </c>
      <c r="G6060" t="s">
        <v>13041</v>
      </c>
      <c r="J6060" t="s">
        <v>33605</v>
      </c>
      <c r="K6060" t="s">
        <v>33606</v>
      </c>
      <c r="L6060" t="s">
        <v>303</v>
      </c>
      <c r="M6060" t="s">
        <v>15570</v>
      </c>
    </row>
    <row r="6061" spans="1:13" x14ac:dyDescent="0.2">
      <c r="A6061" t="s">
        <v>20685</v>
      </c>
      <c r="B6061" t="s">
        <v>20686</v>
      </c>
      <c r="C6061" t="s">
        <v>33607</v>
      </c>
      <c r="D6061" t="s">
        <v>401</v>
      </c>
      <c r="E6061" t="s">
        <v>402</v>
      </c>
      <c r="F6061" t="s">
        <v>33608</v>
      </c>
      <c r="H6061" t="s">
        <v>33609</v>
      </c>
      <c r="I6061" t="s">
        <v>13041</v>
      </c>
      <c r="J6061" t="s">
        <v>33610</v>
      </c>
      <c r="K6061" t="s">
        <v>33611</v>
      </c>
      <c r="L6061" t="s">
        <v>303</v>
      </c>
      <c r="M6061" t="s">
        <v>10830</v>
      </c>
    </row>
    <row r="6062" spans="1:13" x14ac:dyDescent="0.2">
      <c r="A6062" t="s">
        <v>20685</v>
      </c>
      <c r="B6062" t="s">
        <v>20686</v>
      </c>
      <c r="C6062" t="s">
        <v>33612</v>
      </c>
      <c r="D6062" t="s">
        <v>513</v>
      </c>
      <c r="E6062" t="s">
        <v>2638</v>
      </c>
      <c r="F6062" t="s">
        <v>33613</v>
      </c>
      <c r="H6062" t="s">
        <v>33614</v>
      </c>
      <c r="I6062" t="s">
        <v>13041</v>
      </c>
      <c r="J6062" t="s">
        <v>33615</v>
      </c>
      <c r="K6062" t="s">
        <v>33616</v>
      </c>
      <c r="L6062" t="s">
        <v>303</v>
      </c>
      <c r="M6062" t="s">
        <v>2699</v>
      </c>
    </row>
    <row r="6063" spans="1:13" x14ac:dyDescent="0.2">
      <c r="A6063" t="s">
        <v>20685</v>
      </c>
      <c r="B6063" t="s">
        <v>20686</v>
      </c>
      <c r="C6063" t="s">
        <v>33617</v>
      </c>
      <c r="D6063" t="s">
        <v>33618</v>
      </c>
      <c r="E6063" t="s">
        <v>33619</v>
      </c>
      <c r="F6063" t="s">
        <v>33620</v>
      </c>
      <c r="G6063" t="s">
        <v>33621</v>
      </c>
      <c r="I6063" t="s">
        <v>13041</v>
      </c>
      <c r="J6063" t="s">
        <v>33622</v>
      </c>
      <c r="K6063" t="s">
        <v>33623</v>
      </c>
      <c r="L6063" t="s">
        <v>303</v>
      </c>
      <c r="M6063" t="s">
        <v>33624</v>
      </c>
    </row>
    <row r="6064" spans="1:13" x14ac:dyDescent="0.2">
      <c r="A6064" t="s">
        <v>20685</v>
      </c>
      <c r="B6064" t="s">
        <v>20686</v>
      </c>
      <c r="C6064" t="s">
        <v>33625</v>
      </c>
      <c r="D6064" t="s">
        <v>15826</v>
      </c>
      <c r="E6064" t="s">
        <v>16542</v>
      </c>
      <c r="F6064" t="s">
        <v>33626</v>
      </c>
      <c r="G6064" t="s">
        <v>33627</v>
      </c>
      <c r="H6064" t="s">
        <v>33614</v>
      </c>
      <c r="I6064" t="s">
        <v>13041</v>
      </c>
      <c r="J6064" t="s">
        <v>33628</v>
      </c>
      <c r="K6064" t="s">
        <v>33629</v>
      </c>
      <c r="L6064" t="s">
        <v>303</v>
      </c>
      <c r="M6064" t="s">
        <v>33630</v>
      </c>
    </row>
    <row r="6065" spans="1:13" x14ac:dyDescent="0.2">
      <c r="A6065" t="s">
        <v>20685</v>
      </c>
      <c r="B6065" t="s">
        <v>20686</v>
      </c>
      <c r="C6065" t="s">
        <v>33631</v>
      </c>
      <c r="D6065" t="s">
        <v>349</v>
      </c>
      <c r="F6065" t="s">
        <v>33632</v>
      </c>
      <c r="G6065" t="s">
        <v>33633</v>
      </c>
      <c r="H6065" t="s">
        <v>33634</v>
      </c>
      <c r="I6065" t="s">
        <v>13041</v>
      </c>
      <c r="J6065" t="s">
        <v>33635</v>
      </c>
      <c r="K6065" t="s">
        <v>33636</v>
      </c>
      <c r="L6065" t="s">
        <v>303</v>
      </c>
      <c r="M6065" t="s">
        <v>2749</v>
      </c>
    </row>
    <row r="6066" spans="1:13" x14ac:dyDescent="0.2">
      <c r="A6066" t="s">
        <v>20685</v>
      </c>
      <c r="B6066" t="s">
        <v>20686</v>
      </c>
      <c r="C6066" t="s">
        <v>33637</v>
      </c>
      <c r="D6066" t="s">
        <v>33638</v>
      </c>
      <c r="E6066" t="s">
        <v>33639</v>
      </c>
      <c r="F6066" t="s">
        <v>33640</v>
      </c>
      <c r="H6066" t="s">
        <v>17032</v>
      </c>
      <c r="I6066" t="s">
        <v>14806</v>
      </c>
      <c r="J6066" t="s">
        <v>33641</v>
      </c>
      <c r="K6066" t="s">
        <v>33642</v>
      </c>
      <c r="L6066" t="s">
        <v>303</v>
      </c>
      <c r="M6066" t="s">
        <v>9515</v>
      </c>
    </row>
    <row r="6067" spans="1:13" x14ac:dyDescent="0.2">
      <c r="A6067" t="s">
        <v>20685</v>
      </c>
      <c r="B6067" t="s">
        <v>20686</v>
      </c>
      <c r="C6067" t="s">
        <v>33643</v>
      </c>
      <c r="D6067" t="s">
        <v>33644</v>
      </c>
      <c r="E6067" t="s">
        <v>33645</v>
      </c>
      <c r="F6067" t="s">
        <v>33646</v>
      </c>
      <c r="G6067" t="s">
        <v>33647</v>
      </c>
      <c r="H6067" t="s">
        <v>13041</v>
      </c>
      <c r="J6067" t="s">
        <v>33648</v>
      </c>
      <c r="K6067" t="s">
        <v>33649</v>
      </c>
      <c r="L6067" t="s">
        <v>303</v>
      </c>
      <c r="M6067" t="s">
        <v>33650</v>
      </c>
    </row>
    <row r="6068" spans="1:13" x14ac:dyDescent="0.2">
      <c r="A6068" t="s">
        <v>20685</v>
      </c>
      <c r="B6068" t="s">
        <v>20686</v>
      </c>
      <c r="C6068" t="s">
        <v>33651</v>
      </c>
      <c r="D6068" t="s">
        <v>33652</v>
      </c>
      <c r="F6068" t="s">
        <v>33653</v>
      </c>
      <c r="G6068" t="s">
        <v>13041</v>
      </c>
      <c r="J6068" t="s">
        <v>33654</v>
      </c>
      <c r="K6068" t="s">
        <v>33655</v>
      </c>
      <c r="L6068" t="s">
        <v>303</v>
      </c>
      <c r="M6068" t="s">
        <v>33656</v>
      </c>
    </row>
    <row r="6069" spans="1:13" x14ac:dyDescent="0.2">
      <c r="A6069" t="s">
        <v>20685</v>
      </c>
      <c r="B6069" t="s">
        <v>20686</v>
      </c>
      <c r="C6069" t="s">
        <v>33657</v>
      </c>
      <c r="D6069" t="s">
        <v>8198</v>
      </c>
      <c r="E6069" t="s">
        <v>5074</v>
      </c>
      <c r="F6069" t="s">
        <v>33658</v>
      </c>
      <c r="G6069" t="s">
        <v>33659</v>
      </c>
      <c r="H6069" t="s">
        <v>16526</v>
      </c>
      <c r="J6069" t="s">
        <v>33660</v>
      </c>
      <c r="K6069" t="s">
        <v>33661</v>
      </c>
      <c r="L6069" t="s">
        <v>303</v>
      </c>
      <c r="M6069" t="s">
        <v>33662</v>
      </c>
    </row>
    <row r="6070" spans="1:13" x14ac:dyDescent="0.2">
      <c r="A6070" t="s">
        <v>20685</v>
      </c>
      <c r="B6070" t="s">
        <v>20686</v>
      </c>
      <c r="C6070" t="s">
        <v>33663</v>
      </c>
      <c r="D6070" t="s">
        <v>33664</v>
      </c>
      <c r="E6070" t="s">
        <v>15286</v>
      </c>
      <c r="F6070" t="s">
        <v>33665</v>
      </c>
      <c r="G6070" t="s">
        <v>33666</v>
      </c>
      <c r="H6070" t="s">
        <v>13041</v>
      </c>
      <c r="J6070" t="s">
        <v>33667</v>
      </c>
      <c r="K6070" t="s">
        <v>33668</v>
      </c>
      <c r="L6070" t="s">
        <v>303</v>
      </c>
      <c r="M6070" t="s">
        <v>33669</v>
      </c>
    </row>
    <row r="6071" spans="1:13" x14ac:dyDescent="0.2">
      <c r="A6071" t="s">
        <v>20685</v>
      </c>
      <c r="B6071" t="s">
        <v>20686</v>
      </c>
      <c r="C6071" t="s">
        <v>33670</v>
      </c>
      <c r="D6071" t="s">
        <v>349</v>
      </c>
      <c r="E6071" t="s">
        <v>13874</v>
      </c>
      <c r="F6071" t="s">
        <v>33671</v>
      </c>
      <c r="H6071" t="s">
        <v>33592</v>
      </c>
      <c r="I6071" t="s">
        <v>13041</v>
      </c>
      <c r="J6071" t="s">
        <v>33672</v>
      </c>
      <c r="K6071" t="s">
        <v>33673</v>
      </c>
      <c r="L6071" t="s">
        <v>303</v>
      </c>
      <c r="M6071" t="s">
        <v>13779</v>
      </c>
    </row>
    <row r="6072" spans="1:13" x14ac:dyDescent="0.2">
      <c r="A6072" t="s">
        <v>20685</v>
      </c>
      <c r="B6072" t="s">
        <v>20686</v>
      </c>
      <c r="C6072" t="s">
        <v>33674</v>
      </c>
      <c r="D6072" t="s">
        <v>33675</v>
      </c>
      <c r="E6072" t="s">
        <v>33676</v>
      </c>
      <c r="F6072" t="s">
        <v>33677</v>
      </c>
      <c r="G6072" t="s">
        <v>33492</v>
      </c>
      <c r="H6072" t="s">
        <v>13041</v>
      </c>
      <c r="J6072" t="s">
        <v>33678</v>
      </c>
      <c r="K6072" t="s">
        <v>33679</v>
      </c>
      <c r="L6072" t="s">
        <v>303</v>
      </c>
      <c r="M6072" t="s">
        <v>33680</v>
      </c>
    </row>
    <row r="6073" spans="1:13" x14ac:dyDescent="0.2">
      <c r="A6073" t="s">
        <v>20685</v>
      </c>
      <c r="B6073" t="s">
        <v>20686</v>
      </c>
      <c r="C6073" t="s">
        <v>33681</v>
      </c>
      <c r="D6073" t="s">
        <v>33682</v>
      </c>
      <c r="E6073" t="s">
        <v>33683</v>
      </c>
      <c r="F6073" t="s">
        <v>33684</v>
      </c>
      <c r="H6073" t="s">
        <v>33685</v>
      </c>
      <c r="I6073" t="s">
        <v>13041</v>
      </c>
      <c r="J6073" t="s">
        <v>33686</v>
      </c>
      <c r="K6073" t="s">
        <v>33687</v>
      </c>
      <c r="L6073" t="s">
        <v>303</v>
      </c>
      <c r="M6073" t="s">
        <v>33688</v>
      </c>
    </row>
    <row r="6074" spans="1:13" x14ac:dyDescent="0.2">
      <c r="A6074" t="s">
        <v>20685</v>
      </c>
      <c r="B6074" t="s">
        <v>20686</v>
      </c>
      <c r="C6074" t="s">
        <v>33689</v>
      </c>
      <c r="D6074" t="s">
        <v>33690</v>
      </c>
      <c r="E6074" t="s">
        <v>33691</v>
      </c>
      <c r="F6074" t="s">
        <v>33692</v>
      </c>
      <c r="H6074" t="s">
        <v>33525</v>
      </c>
      <c r="I6074" t="s">
        <v>10993</v>
      </c>
      <c r="J6074" t="s">
        <v>33693</v>
      </c>
      <c r="K6074" t="s">
        <v>33694</v>
      </c>
      <c r="L6074" t="s">
        <v>303</v>
      </c>
      <c r="M6074" t="s">
        <v>422</v>
      </c>
    </row>
    <row r="6075" spans="1:13" x14ac:dyDescent="0.2">
      <c r="A6075" t="s">
        <v>20685</v>
      </c>
      <c r="B6075" t="s">
        <v>20686</v>
      </c>
      <c r="C6075" t="s">
        <v>33695</v>
      </c>
      <c r="D6075" t="s">
        <v>513</v>
      </c>
      <c r="E6075" t="s">
        <v>2638</v>
      </c>
      <c r="F6075" t="s">
        <v>3999</v>
      </c>
      <c r="G6075" t="s">
        <v>33696</v>
      </c>
      <c r="H6075" t="s">
        <v>33697</v>
      </c>
      <c r="I6075" t="s">
        <v>13041</v>
      </c>
      <c r="J6075" t="s">
        <v>33698</v>
      </c>
      <c r="K6075" t="s">
        <v>33699</v>
      </c>
      <c r="L6075" t="s">
        <v>303</v>
      </c>
      <c r="M6075" t="s">
        <v>2699</v>
      </c>
    </row>
    <row r="6076" spans="1:13" x14ac:dyDescent="0.2">
      <c r="A6076" t="s">
        <v>20685</v>
      </c>
      <c r="B6076" t="s">
        <v>20686</v>
      </c>
      <c r="C6076" t="s">
        <v>33700</v>
      </c>
      <c r="D6076" t="s">
        <v>33701</v>
      </c>
      <c r="E6076" t="s">
        <v>33702</v>
      </c>
      <c r="F6076" t="s">
        <v>33703</v>
      </c>
      <c r="G6076" t="s">
        <v>33704</v>
      </c>
      <c r="H6076" t="s">
        <v>13041</v>
      </c>
      <c r="J6076" t="s">
        <v>33705</v>
      </c>
      <c r="K6076" t="s">
        <v>33706</v>
      </c>
      <c r="L6076" t="s">
        <v>303</v>
      </c>
      <c r="M6076" t="s">
        <v>21394</v>
      </c>
    </row>
    <row r="6077" spans="1:13" x14ac:dyDescent="0.2">
      <c r="A6077" t="s">
        <v>20685</v>
      </c>
      <c r="B6077" t="s">
        <v>20686</v>
      </c>
      <c r="C6077" t="s">
        <v>33707</v>
      </c>
      <c r="D6077" t="s">
        <v>349</v>
      </c>
      <c r="F6077" t="s">
        <v>33708</v>
      </c>
      <c r="G6077" t="s">
        <v>19690</v>
      </c>
      <c r="H6077" t="s">
        <v>16526</v>
      </c>
      <c r="J6077" t="s">
        <v>33709</v>
      </c>
      <c r="K6077" t="s">
        <v>33710</v>
      </c>
      <c r="L6077" t="s">
        <v>303</v>
      </c>
      <c r="M6077" t="s">
        <v>422</v>
      </c>
    </row>
    <row r="6078" spans="1:13" x14ac:dyDescent="0.2">
      <c r="A6078" t="s">
        <v>20685</v>
      </c>
      <c r="B6078" t="s">
        <v>20686</v>
      </c>
      <c r="C6078" t="s">
        <v>33711</v>
      </c>
      <c r="D6078" t="s">
        <v>33712</v>
      </c>
      <c r="E6078" t="s">
        <v>33713</v>
      </c>
      <c r="F6078" t="s">
        <v>33714</v>
      </c>
      <c r="G6078" t="s">
        <v>33715</v>
      </c>
      <c r="H6078" t="s">
        <v>10993</v>
      </c>
      <c r="J6078" t="s">
        <v>33716</v>
      </c>
      <c r="K6078" t="s">
        <v>302</v>
      </c>
      <c r="L6078" t="s">
        <v>303</v>
      </c>
      <c r="M6078" t="s">
        <v>1918</v>
      </c>
    </row>
    <row r="6079" spans="1:13" x14ac:dyDescent="0.2">
      <c r="A6079" t="s">
        <v>20685</v>
      </c>
      <c r="B6079" t="s">
        <v>20686</v>
      </c>
      <c r="C6079" t="s">
        <v>33717</v>
      </c>
      <c r="D6079" t="s">
        <v>33718</v>
      </c>
      <c r="E6079" t="s">
        <v>16780</v>
      </c>
      <c r="F6079" t="s">
        <v>33719</v>
      </c>
      <c r="G6079" t="s">
        <v>33609</v>
      </c>
      <c r="H6079" t="s">
        <v>13041</v>
      </c>
      <c r="J6079" t="s">
        <v>33720</v>
      </c>
      <c r="K6079" t="s">
        <v>33721</v>
      </c>
      <c r="L6079" t="s">
        <v>303</v>
      </c>
      <c r="M6079" t="s">
        <v>16785</v>
      </c>
    </row>
    <row r="6080" spans="1:13" x14ac:dyDescent="0.2">
      <c r="A6080" t="s">
        <v>20685</v>
      </c>
      <c r="B6080" t="s">
        <v>20686</v>
      </c>
      <c r="C6080" t="s">
        <v>33722</v>
      </c>
      <c r="D6080" t="s">
        <v>33723</v>
      </c>
      <c r="E6080" t="s">
        <v>33724</v>
      </c>
      <c r="F6080" t="s">
        <v>33725</v>
      </c>
      <c r="G6080" t="s">
        <v>33726</v>
      </c>
      <c r="H6080" t="s">
        <v>22520</v>
      </c>
      <c r="I6080" t="s">
        <v>16526</v>
      </c>
      <c r="J6080" t="s">
        <v>33727</v>
      </c>
      <c r="K6080" t="s">
        <v>33728</v>
      </c>
      <c r="L6080" t="s">
        <v>303</v>
      </c>
      <c r="M6080" t="s">
        <v>11264</v>
      </c>
    </row>
    <row r="6081" spans="1:13" x14ac:dyDescent="0.2">
      <c r="A6081" t="s">
        <v>20685</v>
      </c>
      <c r="B6081" t="s">
        <v>20686</v>
      </c>
      <c r="C6081" t="s">
        <v>33729</v>
      </c>
      <c r="D6081" t="s">
        <v>366</v>
      </c>
      <c r="E6081" t="s">
        <v>1215</v>
      </c>
      <c r="F6081" t="s">
        <v>2799</v>
      </c>
      <c r="G6081" t="s">
        <v>33730</v>
      </c>
      <c r="H6081" t="s">
        <v>13041</v>
      </c>
      <c r="J6081" t="s">
        <v>33731</v>
      </c>
      <c r="K6081" t="s">
        <v>33732</v>
      </c>
      <c r="L6081" t="s">
        <v>303</v>
      </c>
      <c r="M6081" t="s">
        <v>1314</v>
      </c>
    </row>
    <row r="6082" spans="1:13" x14ac:dyDescent="0.2">
      <c r="A6082" t="s">
        <v>20685</v>
      </c>
      <c r="B6082" t="s">
        <v>20686</v>
      </c>
      <c r="C6082" t="s">
        <v>33733</v>
      </c>
      <c r="D6082" t="s">
        <v>33734</v>
      </c>
      <c r="E6082" t="s">
        <v>15758</v>
      </c>
      <c r="F6082" t="s">
        <v>33735</v>
      </c>
      <c r="G6082" t="s">
        <v>33609</v>
      </c>
      <c r="H6082" t="s">
        <v>13041</v>
      </c>
      <c r="J6082" t="s">
        <v>33736</v>
      </c>
      <c r="K6082" t="s">
        <v>33737</v>
      </c>
      <c r="L6082" t="s">
        <v>303</v>
      </c>
      <c r="M6082" t="s">
        <v>33738</v>
      </c>
    </row>
    <row r="6083" spans="1:13" x14ac:dyDescent="0.2">
      <c r="A6083" t="s">
        <v>20685</v>
      </c>
      <c r="B6083" t="s">
        <v>20686</v>
      </c>
      <c r="C6083" t="s">
        <v>33739</v>
      </c>
      <c r="D6083" t="s">
        <v>33740</v>
      </c>
      <c r="E6083" t="s">
        <v>33741</v>
      </c>
      <c r="F6083" t="s">
        <v>33742</v>
      </c>
      <c r="G6083" t="s">
        <v>13041</v>
      </c>
      <c r="J6083" t="s">
        <v>33743</v>
      </c>
      <c r="K6083" t="s">
        <v>33744</v>
      </c>
      <c r="L6083" t="s">
        <v>303</v>
      </c>
      <c r="M6083" t="s">
        <v>886</v>
      </c>
    </row>
    <row r="6084" spans="1:13" x14ac:dyDescent="0.2">
      <c r="A6084" t="s">
        <v>20685</v>
      </c>
      <c r="B6084" t="s">
        <v>20686</v>
      </c>
      <c r="C6084" t="s">
        <v>33745</v>
      </c>
      <c r="D6084" t="s">
        <v>33746</v>
      </c>
      <c r="E6084" t="s">
        <v>33747</v>
      </c>
      <c r="F6084" t="s">
        <v>33748</v>
      </c>
      <c r="H6084" t="s">
        <v>13041</v>
      </c>
      <c r="J6084" t="s">
        <v>33749</v>
      </c>
      <c r="K6084" t="s">
        <v>33750</v>
      </c>
      <c r="L6084" t="s">
        <v>303</v>
      </c>
      <c r="M6084" t="s">
        <v>4650</v>
      </c>
    </row>
    <row r="6085" spans="1:13" x14ac:dyDescent="0.2">
      <c r="A6085" t="s">
        <v>20685</v>
      </c>
      <c r="B6085" t="s">
        <v>20686</v>
      </c>
      <c r="C6085" t="s">
        <v>33751</v>
      </c>
      <c r="D6085" t="s">
        <v>394</v>
      </c>
      <c r="E6085" t="s">
        <v>395</v>
      </c>
      <c r="F6085" t="s">
        <v>33752</v>
      </c>
      <c r="G6085" t="s">
        <v>33753</v>
      </c>
      <c r="H6085" t="s">
        <v>33754</v>
      </c>
      <c r="I6085" t="s">
        <v>13041</v>
      </c>
      <c r="J6085" t="s">
        <v>33755</v>
      </c>
      <c r="K6085" t="s">
        <v>33756</v>
      </c>
      <c r="L6085" t="s">
        <v>303</v>
      </c>
      <c r="M6085" t="s">
        <v>33757</v>
      </c>
    </row>
    <row r="6086" spans="1:13" x14ac:dyDescent="0.2">
      <c r="A6086" t="s">
        <v>20685</v>
      </c>
      <c r="B6086" t="s">
        <v>20686</v>
      </c>
      <c r="C6086" t="s">
        <v>33758</v>
      </c>
      <c r="D6086" t="s">
        <v>8198</v>
      </c>
      <c r="E6086" t="s">
        <v>5074</v>
      </c>
      <c r="F6086" t="s">
        <v>33759</v>
      </c>
      <c r="G6086" t="s">
        <v>33525</v>
      </c>
      <c r="H6086" t="s">
        <v>10993</v>
      </c>
      <c r="J6086" t="s">
        <v>33760</v>
      </c>
      <c r="K6086" t="s">
        <v>33761</v>
      </c>
      <c r="L6086" t="s">
        <v>303</v>
      </c>
      <c r="M6086" t="s">
        <v>1581</v>
      </c>
    </row>
    <row r="6087" spans="1:13" x14ac:dyDescent="0.2">
      <c r="A6087" t="s">
        <v>20685</v>
      </c>
      <c r="B6087" t="s">
        <v>20686</v>
      </c>
      <c r="C6087" t="s">
        <v>33762</v>
      </c>
      <c r="D6087" t="s">
        <v>14360</v>
      </c>
      <c r="E6087" t="s">
        <v>14361</v>
      </c>
      <c r="F6087" t="s">
        <v>33763</v>
      </c>
      <c r="G6087" t="s">
        <v>13041</v>
      </c>
      <c r="J6087" t="s">
        <v>33764</v>
      </c>
      <c r="K6087" t="s">
        <v>33765</v>
      </c>
      <c r="L6087" t="s">
        <v>303</v>
      </c>
      <c r="M6087" t="s">
        <v>2636</v>
      </c>
    </row>
    <row r="6088" spans="1:13" x14ac:dyDescent="0.2">
      <c r="A6088" t="s">
        <v>20685</v>
      </c>
      <c r="B6088" t="s">
        <v>20686</v>
      </c>
      <c r="C6088" t="s">
        <v>33766</v>
      </c>
      <c r="D6088" t="s">
        <v>33767</v>
      </c>
      <c r="E6088" t="s">
        <v>33768</v>
      </c>
      <c r="F6088" t="s">
        <v>33769</v>
      </c>
      <c r="G6088" t="s">
        <v>33770</v>
      </c>
      <c r="H6088" t="s">
        <v>14806</v>
      </c>
      <c r="J6088" t="s">
        <v>33771</v>
      </c>
      <c r="K6088" t="s">
        <v>33772</v>
      </c>
      <c r="L6088" t="s">
        <v>303</v>
      </c>
      <c r="M6088" t="s">
        <v>33773</v>
      </c>
    </row>
    <row r="6089" spans="1:13" x14ac:dyDescent="0.2">
      <c r="A6089" t="s">
        <v>20685</v>
      </c>
      <c r="B6089" t="s">
        <v>20686</v>
      </c>
      <c r="C6089" t="s">
        <v>33774</v>
      </c>
      <c r="D6089" t="s">
        <v>33775</v>
      </c>
      <c r="E6089" t="s">
        <v>33776</v>
      </c>
      <c r="F6089" t="s">
        <v>33777</v>
      </c>
      <c r="H6089" t="s">
        <v>33544</v>
      </c>
      <c r="I6089" t="s">
        <v>10993</v>
      </c>
      <c r="J6089" t="s">
        <v>33778</v>
      </c>
      <c r="K6089" t="s">
        <v>33779</v>
      </c>
      <c r="L6089" t="s">
        <v>303</v>
      </c>
      <c r="M6089" t="s">
        <v>5347</v>
      </c>
    </row>
    <row r="6090" spans="1:13" x14ac:dyDescent="0.2">
      <c r="A6090" t="s">
        <v>20685</v>
      </c>
      <c r="B6090" t="s">
        <v>20686</v>
      </c>
      <c r="C6090" t="s">
        <v>33780</v>
      </c>
      <c r="D6090" t="s">
        <v>33781</v>
      </c>
      <c r="E6090" t="s">
        <v>33782</v>
      </c>
      <c r="F6090" t="s">
        <v>33783</v>
      </c>
      <c r="I6090" t="s">
        <v>13041</v>
      </c>
      <c r="J6090" t="s">
        <v>33784</v>
      </c>
      <c r="K6090" t="s">
        <v>33785</v>
      </c>
      <c r="L6090" t="s">
        <v>303</v>
      </c>
      <c r="M6090" t="s">
        <v>3684</v>
      </c>
    </row>
    <row r="6091" spans="1:13" x14ac:dyDescent="0.2">
      <c r="A6091" t="s">
        <v>20685</v>
      </c>
      <c r="B6091" t="s">
        <v>20686</v>
      </c>
      <c r="C6091" t="s">
        <v>33786</v>
      </c>
      <c r="D6091" t="s">
        <v>33787</v>
      </c>
      <c r="E6091" t="s">
        <v>33788</v>
      </c>
      <c r="F6091" t="s">
        <v>33789</v>
      </c>
      <c r="H6091" t="s">
        <v>33550</v>
      </c>
      <c r="I6091" t="s">
        <v>13041</v>
      </c>
      <c r="J6091" t="s">
        <v>33790</v>
      </c>
      <c r="K6091" t="s">
        <v>33791</v>
      </c>
      <c r="L6091" t="s">
        <v>303</v>
      </c>
      <c r="M6091" t="s">
        <v>7271</v>
      </c>
    </row>
    <row r="6092" spans="1:13" x14ac:dyDescent="0.2">
      <c r="A6092" t="s">
        <v>20685</v>
      </c>
      <c r="B6092" t="s">
        <v>20686</v>
      </c>
      <c r="C6092" t="s">
        <v>33792</v>
      </c>
      <c r="D6092" t="s">
        <v>349</v>
      </c>
      <c r="F6092" t="s">
        <v>33793</v>
      </c>
      <c r="G6092" t="s">
        <v>33715</v>
      </c>
      <c r="H6092" t="s">
        <v>10993</v>
      </c>
      <c r="J6092" t="s">
        <v>33794</v>
      </c>
      <c r="K6092" t="s">
        <v>302</v>
      </c>
      <c r="L6092" t="s">
        <v>303</v>
      </c>
      <c r="M6092" t="s">
        <v>422</v>
      </c>
    </row>
    <row r="6093" spans="1:13" x14ac:dyDescent="0.2">
      <c r="A6093" t="s">
        <v>20685</v>
      </c>
      <c r="B6093" t="s">
        <v>20686</v>
      </c>
      <c r="C6093" t="s">
        <v>33795</v>
      </c>
      <c r="D6093" t="s">
        <v>33796</v>
      </c>
      <c r="F6093" t="s">
        <v>33797</v>
      </c>
      <c r="G6093" t="s">
        <v>33798</v>
      </c>
      <c r="H6093" t="s">
        <v>33799</v>
      </c>
      <c r="I6093" t="s">
        <v>13041</v>
      </c>
      <c r="J6093" t="s">
        <v>33800</v>
      </c>
      <c r="K6093" t="s">
        <v>33801</v>
      </c>
      <c r="L6093" t="s">
        <v>303</v>
      </c>
      <c r="M6093" t="s">
        <v>14397</v>
      </c>
    </row>
    <row r="6094" spans="1:13" x14ac:dyDescent="0.2">
      <c r="A6094" t="s">
        <v>20685</v>
      </c>
      <c r="B6094" t="s">
        <v>20686</v>
      </c>
      <c r="C6094" t="s">
        <v>33802</v>
      </c>
      <c r="D6094" t="s">
        <v>33803</v>
      </c>
      <c r="E6094" t="s">
        <v>33804</v>
      </c>
      <c r="F6094" t="s">
        <v>33805</v>
      </c>
      <c r="H6094" t="s">
        <v>33531</v>
      </c>
      <c r="I6094" t="s">
        <v>10993</v>
      </c>
      <c r="J6094" t="s">
        <v>33806</v>
      </c>
      <c r="K6094" t="s">
        <v>302</v>
      </c>
      <c r="L6094" t="s">
        <v>303</v>
      </c>
      <c r="M6094" t="s">
        <v>5235</v>
      </c>
    </row>
    <row r="6095" spans="1:13" x14ac:dyDescent="0.2">
      <c r="A6095" t="s">
        <v>20685</v>
      </c>
      <c r="B6095" t="s">
        <v>20686</v>
      </c>
      <c r="C6095" t="s">
        <v>33807</v>
      </c>
      <c r="D6095" t="s">
        <v>366</v>
      </c>
      <c r="E6095" t="s">
        <v>367</v>
      </c>
      <c r="F6095" t="s">
        <v>33808</v>
      </c>
      <c r="G6095" t="s">
        <v>33809</v>
      </c>
      <c r="I6095" t="s">
        <v>13041</v>
      </c>
      <c r="J6095" t="s">
        <v>33810</v>
      </c>
      <c r="K6095" t="s">
        <v>33811</v>
      </c>
      <c r="L6095" t="s">
        <v>303</v>
      </c>
      <c r="M6095" t="s">
        <v>18019</v>
      </c>
    </row>
    <row r="6096" spans="1:13" x14ac:dyDescent="0.2">
      <c r="A6096" t="s">
        <v>20685</v>
      </c>
      <c r="B6096" t="s">
        <v>20686</v>
      </c>
      <c r="C6096" t="s">
        <v>33812</v>
      </c>
      <c r="D6096" t="s">
        <v>33813</v>
      </c>
      <c r="E6096" t="s">
        <v>33814</v>
      </c>
      <c r="F6096" t="s">
        <v>33815</v>
      </c>
      <c r="G6096" t="s">
        <v>33550</v>
      </c>
      <c r="I6096" t="s">
        <v>13041</v>
      </c>
      <c r="J6096" t="s">
        <v>33816</v>
      </c>
      <c r="K6096" t="s">
        <v>33817</v>
      </c>
      <c r="L6096" t="s">
        <v>303</v>
      </c>
      <c r="M6096" t="s">
        <v>33818</v>
      </c>
    </row>
    <row r="6097" spans="1:13" x14ac:dyDescent="0.2">
      <c r="A6097" t="s">
        <v>20685</v>
      </c>
      <c r="B6097" t="s">
        <v>20686</v>
      </c>
      <c r="C6097" t="s">
        <v>33819</v>
      </c>
      <c r="D6097" t="s">
        <v>14360</v>
      </c>
      <c r="E6097" t="s">
        <v>14361</v>
      </c>
      <c r="F6097" t="s">
        <v>33820</v>
      </c>
      <c r="G6097" t="s">
        <v>33821</v>
      </c>
      <c r="I6097" t="s">
        <v>10993</v>
      </c>
      <c r="J6097" t="s">
        <v>33822</v>
      </c>
      <c r="K6097" t="s">
        <v>33823</v>
      </c>
      <c r="L6097" t="s">
        <v>303</v>
      </c>
      <c r="M6097" t="s">
        <v>30188</v>
      </c>
    </row>
    <row r="6098" spans="1:13" x14ac:dyDescent="0.2">
      <c r="A6098" t="s">
        <v>20685</v>
      </c>
      <c r="B6098" t="s">
        <v>20686</v>
      </c>
      <c r="C6098" t="s">
        <v>33824</v>
      </c>
      <c r="D6098" t="s">
        <v>33825</v>
      </c>
      <c r="E6098" t="s">
        <v>33826</v>
      </c>
      <c r="F6098" t="s">
        <v>33827</v>
      </c>
      <c r="G6098" t="s">
        <v>17136</v>
      </c>
      <c r="H6098" t="s">
        <v>13041</v>
      </c>
      <c r="J6098" t="s">
        <v>33828</v>
      </c>
      <c r="K6098" t="s">
        <v>33829</v>
      </c>
      <c r="L6098" t="s">
        <v>303</v>
      </c>
      <c r="M6098" t="s">
        <v>33830</v>
      </c>
    </row>
    <row r="6099" spans="1:13" x14ac:dyDescent="0.2">
      <c r="A6099" t="s">
        <v>20685</v>
      </c>
      <c r="B6099" t="s">
        <v>20686</v>
      </c>
      <c r="C6099" t="s">
        <v>33831</v>
      </c>
      <c r="D6099" t="s">
        <v>33832</v>
      </c>
      <c r="E6099" t="s">
        <v>33833</v>
      </c>
      <c r="F6099" t="s">
        <v>33834</v>
      </c>
      <c r="H6099" t="s">
        <v>33835</v>
      </c>
      <c r="I6099" t="s">
        <v>10993</v>
      </c>
      <c r="J6099" t="s">
        <v>33836</v>
      </c>
      <c r="K6099" t="s">
        <v>33837</v>
      </c>
      <c r="L6099" t="s">
        <v>303</v>
      </c>
      <c r="M6099" t="s">
        <v>2246</v>
      </c>
    </row>
    <row r="6100" spans="1:13" x14ac:dyDescent="0.2">
      <c r="A6100" t="s">
        <v>20685</v>
      </c>
      <c r="B6100" t="s">
        <v>20686</v>
      </c>
      <c r="C6100" t="s">
        <v>33838</v>
      </c>
      <c r="D6100" t="s">
        <v>33839</v>
      </c>
      <c r="E6100" t="s">
        <v>33840</v>
      </c>
      <c r="F6100" t="s">
        <v>33841</v>
      </c>
      <c r="G6100" t="s">
        <v>33614</v>
      </c>
      <c r="H6100" t="s">
        <v>13041</v>
      </c>
      <c r="J6100" t="s">
        <v>33842</v>
      </c>
      <c r="K6100" t="s">
        <v>33843</v>
      </c>
      <c r="L6100" t="s">
        <v>303</v>
      </c>
      <c r="M6100" t="s">
        <v>12305</v>
      </c>
    </row>
    <row r="6101" spans="1:13" x14ac:dyDescent="0.2">
      <c r="A6101" t="s">
        <v>20685</v>
      </c>
      <c r="B6101" t="s">
        <v>20686</v>
      </c>
      <c r="C6101" t="s">
        <v>33844</v>
      </c>
      <c r="D6101" t="s">
        <v>33845</v>
      </c>
      <c r="F6101" t="s">
        <v>33846</v>
      </c>
      <c r="G6101" t="s">
        <v>33847</v>
      </c>
      <c r="H6101" t="s">
        <v>33848</v>
      </c>
      <c r="I6101" t="s">
        <v>16526</v>
      </c>
      <c r="J6101" t="s">
        <v>33849</v>
      </c>
      <c r="K6101" t="s">
        <v>33850</v>
      </c>
      <c r="L6101" t="s">
        <v>120</v>
      </c>
      <c r="M6101" t="s">
        <v>3115</v>
      </c>
    </row>
    <row r="6102" spans="1:13" x14ac:dyDescent="0.2">
      <c r="A6102" t="s">
        <v>20685</v>
      </c>
      <c r="B6102" t="s">
        <v>20686</v>
      </c>
      <c r="C6102" t="s">
        <v>33851</v>
      </c>
      <c r="D6102" t="s">
        <v>513</v>
      </c>
      <c r="E6102" t="s">
        <v>2638</v>
      </c>
      <c r="F6102" t="s">
        <v>33852</v>
      </c>
      <c r="G6102" t="s">
        <v>33853</v>
      </c>
      <c r="H6102" t="s">
        <v>13041</v>
      </c>
      <c r="J6102" t="s">
        <v>33854</v>
      </c>
      <c r="K6102" t="s">
        <v>33855</v>
      </c>
      <c r="L6102" t="s">
        <v>303</v>
      </c>
      <c r="M6102" t="s">
        <v>17881</v>
      </c>
    </row>
    <row r="6103" spans="1:13" x14ac:dyDescent="0.2">
      <c r="A6103" t="s">
        <v>20685</v>
      </c>
      <c r="B6103" t="s">
        <v>20686</v>
      </c>
      <c r="C6103" t="s">
        <v>33856</v>
      </c>
      <c r="D6103" t="s">
        <v>572</v>
      </c>
      <c r="E6103" t="s">
        <v>573</v>
      </c>
      <c r="F6103" t="s">
        <v>33857</v>
      </c>
      <c r="H6103" t="s">
        <v>33858</v>
      </c>
      <c r="I6103" t="s">
        <v>13041</v>
      </c>
      <c r="J6103" t="s">
        <v>33859</v>
      </c>
      <c r="K6103" t="s">
        <v>33860</v>
      </c>
      <c r="L6103" t="s">
        <v>303</v>
      </c>
      <c r="M6103" t="s">
        <v>33861</v>
      </c>
    </row>
    <row r="6104" spans="1:13" x14ac:dyDescent="0.2">
      <c r="A6104" t="s">
        <v>20685</v>
      </c>
      <c r="B6104" t="s">
        <v>20686</v>
      </c>
      <c r="C6104" t="s">
        <v>33862</v>
      </c>
      <c r="D6104" t="s">
        <v>33863</v>
      </c>
      <c r="E6104" t="s">
        <v>33864</v>
      </c>
      <c r="F6104" t="s">
        <v>33865</v>
      </c>
      <c r="G6104" t="s">
        <v>33866</v>
      </c>
      <c r="H6104" t="s">
        <v>14806</v>
      </c>
      <c r="J6104" t="s">
        <v>33867</v>
      </c>
      <c r="K6104" t="s">
        <v>33868</v>
      </c>
      <c r="L6104" t="s">
        <v>303</v>
      </c>
      <c r="M6104" t="s">
        <v>19923</v>
      </c>
    </row>
    <row r="6105" spans="1:13" x14ac:dyDescent="0.2">
      <c r="A6105" t="s">
        <v>20685</v>
      </c>
      <c r="B6105" t="s">
        <v>20686</v>
      </c>
      <c r="C6105" t="s">
        <v>33869</v>
      </c>
      <c r="D6105" t="s">
        <v>349</v>
      </c>
      <c r="F6105" t="s">
        <v>33870</v>
      </c>
      <c r="G6105" t="s">
        <v>22520</v>
      </c>
      <c r="H6105" t="s">
        <v>16526</v>
      </c>
      <c r="J6105" t="s">
        <v>33871</v>
      </c>
      <c r="K6105" t="s">
        <v>33872</v>
      </c>
      <c r="L6105" t="s">
        <v>303</v>
      </c>
      <c r="M6105" t="s">
        <v>422</v>
      </c>
    </row>
    <row r="6106" spans="1:13" x14ac:dyDescent="0.2">
      <c r="A6106" t="s">
        <v>20685</v>
      </c>
      <c r="B6106" t="s">
        <v>20686</v>
      </c>
      <c r="C6106" t="s">
        <v>33873</v>
      </c>
      <c r="D6106" t="s">
        <v>33874</v>
      </c>
      <c r="E6106" t="s">
        <v>33875</v>
      </c>
      <c r="F6106" t="s">
        <v>33876</v>
      </c>
      <c r="G6106" t="s">
        <v>33570</v>
      </c>
      <c r="H6106" t="s">
        <v>16526</v>
      </c>
      <c r="J6106" t="s">
        <v>33877</v>
      </c>
      <c r="K6106" t="s">
        <v>33878</v>
      </c>
      <c r="L6106" t="s">
        <v>303</v>
      </c>
      <c r="M6106" t="s">
        <v>422</v>
      </c>
    </row>
    <row r="6107" spans="1:13" x14ac:dyDescent="0.2">
      <c r="A6107" t="s">
        <v>20685</v>
      </c>
      <c r="B6107" t="s">
        <v>20686</v>
      </c>
      <c r="C6107" t="s">
        <v>33879</v>
      </c>
      <c r="D6107" t="s">
        <v>349</v>
      </c>
      <c r="E6107" t="s">
        <v>424</v>
      </c>
      <c r="F6107" t="s">
        <v>33880</v>
      </c>
      <c r="H6107" t="s">
        <v>33492</v>
      </c>
      <c r="I6107" t="s">
        <v>13041</v>
      </c>
      <c r="J6107" t="s">
        <v>33881</v>
      </c>
      <c r="K6107" t="s">
        <v>33882</v>
      </c>
      <c r="L6107" t="s">
        <v>303</v>
      </c>
      <c r="M6107" t="s">
        <v>33883</v>
      </c>
    </row>
    <row r="6108" spans="1:13" x14ac:dyDescent="0.2">
      <c r="A6108" t="s">
        <v>20685</v>
      </c>
      <c r="B6108" t="s">
        <v>20686</v>
      </c>
      <c r="C6108" t="s">
        <v>33884</v>
      </c>
      <c r="D6108" t="s">
        <v>349</v>
      </c>
      <c r="E6108" t="s">
        <v>424</v>
      </c>
      <c r="F6108" t="s">
        <v>33885</v>
      </c>
      <c r="H6108" t="s">
        <v>30399</v>
      </c>
      <c r="I6108" t="s">
        <v>14806</v>
      </c>
      <c r="J6108" t="s">
        <v>33886</v>
      </c>
      <c r="K6108" t="s">
        <v>33887</v>
      </c>
      <c r="L6108" t="s">
        <v>303</v>
      </c>
      <c r="M6108" t="s">
        <v>17089</v>
      </c>
    </row>
    <row r="6109" spans="1:13" x14ac:dyDescent="0.2">
      <c r="A6109" t="s">
        <v>20685</v>
      </c>
      <c r="B6109" t="s">
        <v>20686</v>
      </c>
      <c r="C6109" t="s">
        <v>33888</v>
      </c>
      <c r="D6109" t="s">
        <v>33889</v>
      </c>
      <c r="E6109" t="s">
        <v>33890</v>
      </c>
      <c r="F6109" t="s">
        <v>33891</v>
      </c>
      <c r="G6109" t="s">
        <v>13041</v>
      </c>
      <c r="J6109" t="s">
        <v>33892</v>
      </c>
      <c r="K6109" t="s">
        <v>33893</v>
      </c>
      <c r="L6109" t="s">
        <v>303</v>
      </c>
      <c r="M6109" t="s">
        <v>7654</v>
      </c>
    </row>
    <row r="6110" spans="1:13" x14ac:dyDescent="0.2">
      <c r="A6110" t="s">
        <v>20685</v>
      </c>
      <c r="B6110" t="s">
        <v>20686</v>
      </c>
      <c r="C6110" t="s">
        <v>33894</v>
      </c>
      <c r="D6110" t="s">
        <v>16320</v>
      </c>
      <c r="E6110" t="s">
        <v>33895</v>
      </c>
      <c r="F6110" t="s">
        <v>33896</v>
      </c>
      <c r="H6110" t="s">
        <v>33858</v>
      </c>
      <c r="I6110" t="s">
        <v>13041</v>
      </c>
      <c r="J6110" t="s">
        <v>33897</v>
      </c>
      <c r="K6110" t="s">
        <v>33898</v>
      </c>
      <c r="L6110" t="s">
        <v>303</v>
      </c>
      <c r="M6110" t="s">
        <v>33899</v>
      </c>
    </row>
    <row r="6111" spans="1:13" x14ac:dyDescent="0.2">
      <c r="A6111" t="s">
        <v>20685</v>
      </c>
      <c r="B6111" t="s">
        <v>20686</v>
      </c>
      <c r="C6111" t="s">
        <v>33900</v>
      </c>
      <c r="D6111" t="s">
        <v>366</v>
      </c>
      <c r="E6111" t="s">
        <v>367</v>
      </c>
      <c r="F6111" t="s">
        <v>10284</v>
      </c>
      <c r="H6111" t="s">
        <v>33498</v>
      </c>
      <c r="I6111" t="s">
        <v>10993</v>
      </c>
      <c r="J6111" t="s">
        <v>33901</v>
      </c>
      <c r="K6111" t="s">
        <v>33902</v>
      </c>
      <c r="L6111" t="s">
        <v>303</v>
      </c>
      <c r="M6111" t="s">
        <v>5529</v>
      </c>
    </row>
    <row r="6112" spans="1:13" x14ac:dyDescent="0.2">
      <c r="A6112" t="s">
        <v>20685</v>
      </c>
      <c r="B6112" t="s">
        <v>20686</v>
      </c>
      <c r="C6112" t="s">
        <v>33903</v>
      </c>
      <c r="D6112" t="s">
        <v>33574</v>
      </c>
      <c r="E6112" t="s">
        <v>33575</v>
      </c>
      <c r="F6112" t="s">
        <v>33904</v>
      </c>
      <c r="G6112" t="s">
        <v>33609</v>
      </c>
      <c r="H6112" t="s">
        <v>13041</v>
      </c>
      <c r="J6112" t="s">
        <v>33905</v>
      </c>
      <c r="K6112" t="s">
        <v>302</v>
      </c>
      <c r="L6112" t="s">
        <v>303</v>
      </c>
      <c r="M6112" t="s">
        <v>3008</v>
      </c>
    </row>
    <row r="6113" spans="1:13" x14ac:dyDescent="0.2">
      <c r="A6113" t="s">
        <v>20685</v>
      </c>
      <c r="B6113" t="s">
        <v>20686</v>
      </c>
      <c r="C6113" t="s">
        <v>33906</v>
      </c>
      <c r="D6113" t="s">
        <v>572</v>
      </c>
      <c r="E6113" t="s">
        <v>573</v>
      </c>
      <c r="F6113" t="s">
        <v>33907</v>
      </c>
      <c r="G6113" t="s">
        <v>16518</v>
      </c>
      <c r="H6113" t="s">
        <v>13041</v>
      </c>
      <c r="J6113" t="s">
        <v>33908</v>
      </c>
      <c r="K6113" t="s">
        <v>302</v>
      </c>
      <c r="L6113" t="s">
        <v>303</v>
      </c>
      <c r="M6113" t="s">
        <v>836</v>
      </c>
    </row>
    <row r="6114" spans="1:13" x14ac:dyDescent="0.2">
      <c r="A6114" t="s">
        <v>20685</v>
      </c>
      <c r="B6114" t="s">
        <v>20686</v>
      </c>
      <c r="C6114" t="s">
        <v>33909</v>
      </c>
      <c r="D6114" t="s">
        <v>572</v>
      </c>
      <c r="E6114" t="s">
        <v>573</v>
      </c>
      <c r="F6114" t="s">
        <v>33910</v>
      </c>
      <c r="G6114" t="s">
        <v>33911</v>
      </c>
      <c r="H6114" t="s">
        <v>13041</v>
      </c>
      <c r="J6114" t="s">
        <v>33912</v>
      </c>
      <c r="K6114" t="s">
        <v>33913</v>
      </c>
      <c r="L6114" t="s">
        <v>303</v>
      </c>
      <c r="M6114" t="s">
        <v>8293</v>
      </c>
    </row>
    <row r="6115" spans="1:13" x14ac:dyDescent="0.2">
      <c r="A6115" t="s">
        <v>20685</v>
      </c>
      <c r="B6115" t="s">
        <v>20686</v>
      </c>
      <c r="C6115" t="s">
        <v>33914</v>
      </c>
      <c r="D6115" t="s">
        <v>10042</v>
      </c>
      <c r="E6115" t="s">
        <v>33915</v>
      </c>
      <c r="F6115" t="s">
        <v>33916</v>
      </c>
      <c r="H6115" t="s">
        <v>17168</v>
      </c>
      <c r="I6115" t="s">
        <v>13041</v>
      </c>
      <c r="J6115" t="s">
        <v>33917</v>
      </c>
      <c r="K6115" t="s">
        <v>33918</v>
      </c>
      <c r="L6115" t="s">
        <v>303</v>
      </c>
      <c r="M6115" t="s">
        <v>9441</v>
      </c>
    </row>
    <row r="6116" spans="1:13" x14ac:dyDescent="0.2">
      <c r="A6116" t="s">
        <v>20685</v>
      </c>
      <c r="B6116" t="s">
        <v>20686</v>
      </c>
      <c r="C6116" t="s">
        <v>33919</v>
      </c>
      <c r="D6116" t="s">
        <v>33920</v>
      </c>
      <c r="E6116" t="s">
        <v>33921</v>
      </c>
      <c r="F6116" t="s">
        <v>33922</v>
      </c>
      <c r="H6116" t="s">
        <v>33614</v>
      </c>
      <c r="I6116" t="s">
        <v>13041</v>
      </c>
      <c r="J6116" t="s">
        <v>33923</v>
      </c>
      <c r="K6116" t="s">
        <v>33924</v>
      </c>
      <c r="L6116" t="s">
        <v>303</v>
      </c>
      <c r="M6116" t="s">
        <v>17558</v>
      </c>
    </row>
    <row r="6117" spans="1:13" x14ac:dyDescent="0.2">
      <c r="A6117" t="s">
        <v>20685</v>
      </c>
      <c r="B6117" t="s">
        <v>20686</v>
      </c>
      <c r="C6117" t="s">
        <v>33925</v>
      </c>
      <c r="D6117" t="s">
        <v>366</v>
      </c>
      <c r="E6117" t="s">
        <v>1215</v>
      </c>
      <c r="F6117" t="s">
        <v>33926</v>
      </c>
      <c r="H6117" t="s">
        <v>33609</v>
      </c>
      <c r="I6117" t="s">
        <v>13041</v>
      </c>
      <c r="J6117" t="s">
        <v>33927</v>
      </c>
      <c r="K6117" t="s">
        <v>33928</v>
      </c>
      <c r="L6117" t="s">
        <v>303</v>
      </c>
      <c r="M6117" t="s">
        <v>33929</v>
      </c>
    </row>
    <row r="6118" spans="1:13" x14ac:dyDescent="0.2">
      <c r="A6118" t="s">
        <v>20685</v>
      </c>
      <c r="B6118" t="s">
        <v>20686</v>
      </c>
      <c r="C6118" t="s">
        <v>33930</v>
      </c>
      <c r="D6118" t="s">
        <v>33931</v>
      </c>
      <c r="E6118" t="s">
        <v>33932</v>
      </c>
      <c r="F6118" t="s">
        <v>33933</v>
      </c>
      <c r="G6118" t="s">
        <v>33609</v>
      </c>
      <c r="H6118" t="s">
        <v>13041</v>
      </c>
      <c r="J6118" t="s">
        <v>33934</v>
      </c>
      <c r="K6118" t="s">
        <v>302</v>
      </c>
      <c r="L6118" t="s">
        <v>303</v>
      </c>
      <c r="M6118" t="s">
        <v>422</v>
      </c>
    </row>
    <row r="6119" spans="1:13" x14ac:dyDescent="0.2">
      <c r="A6119" t="s">
        <v>20685</v>
      </c>
      <c r="B6119" t="s">
        <v>20686</v>
      </c>
      <c r="C6119" t="s">
        <v>33935</v>
      </c>
      <c r="D6119" t="s">
        <v>366</v>
      </c>
      <c r="E6119" t="s">
        <v>1809</v>
      </c>
      <c r="F6119" t="s">
        <v>6092</v>
      </c>
      <c r="G6119" t="s">
        <v>18103</v>
      </c>
      <c r="H6119" t="s">
        <v>33936</v>
      </c>
      <c r="I6119" t="s">
        <v>22520</v>
      </c>
      <c r="J6119" t="s">
        <v>33937</v>
      </c>
      <c r="K6119" t="s">
        <v>33938</v>
      </c>
      <c r="L6119" t="s">
        <v>303</v>
      </c>
      <c r="M6119" t="s">
        <v>33939</v>
      </c>
    </row>
    <row r="6120" spans="1:13" x14ac:dyDescent="0.2">
      <c r="A6120" t="s">
        <v>20685</v>
      </c>
      <c r="B6120" t="s">
        <v>20686</v>
      </c>
      <c r="C6120" t="s">
        <v>33940</v>
      </c>
      <c r="D6120" t="s">
        <v>564</v>
      </c>
      <c r="E6120" t="s">
        <v>296</v>
      </c>
      <c r="F6120" t="s">
        <v>33941</v>
      </c>
      <c r="G6120" t="s">
        <v>33550</v>
      </c>
      <c r="H6120" t="s">
        <v>13041</v>
      </c>
      <c r="J6120" t="s">
        <v>33942</v>
      </c>
      <c r="K6120" t="s">
        <v>302</v>
      </c>
      <c r="L6120" t="s">
        <v>303</v>
      </c>
      <c r="M6120" t="s">
        <v>422</v>
      </c>
    </row>
    <row r="6121" spans="1:13" x14ac:dyDescent="0.2">
      <c r="A6121" t="s">
        <v>20685</v>
      </c>
      <c r="B6121" t="s">
        <v>20686</v>
      </c>
      <c r="C6121" t="s">
        <v>33943</v>
      </c>
      <c r="D6121" t="s">
        <v>16406</v>
      </c>
      <c r="F6121" t="s">
        <v>33944</v>
      </c>
      <c r="G6121" t="s">
        <v>33492</v>
      </c>
      <c r="H6121" t="s">
        <v>13041</v>
      </c>
      <c r="J6121" t="s">
        <v>33945</v>
      </c>
      <c r="K6121" t="s">
        <v>302</v>
      </c>
      <c r="L6121" t="s">
        <v>303</v>
      </c>
      <c r="M6121" t="s">
        <v>422</v>
      </c>
    </row>
    <row r="6122" spans="1:13" x14ac:dyDescent="0.2">
      <c r="A6122" t="s">
        <v>20685</v>
      </c>
      <c r="B6122" t="s">
        <v>20686</v>
      </c>
      <c r="C6122" t="s">
        <v>33946</v>
      </c>
      <c r="D6122" t="s">
        <v>572</v>
      </c>
      <c r="E6122" t="s">
        <v>573</v>
      </c>
      <c r="F6122" t="s">
        <v>33947</v>
      </c>
      <c r="G6122" t="s">
        <v>33948</v>
      </c>
      <c r="H6122" t="s">
        <v>13041</v>
      </c>
      <c r="J6122" t="s">
        <v>33949</v>
      </c>
      <c r="K6122" t="s">
        <v>33950</v>
      </c>
      <c r="L6122" t="s">
        <v>303</v>
      </c>
      <c r="M6122" t="s">
        <v>5402</v>
      </c>
    </row>
    <row r="6123" spans="1:13" x14ac:dyDescent="0.2">
      <c r="A6123" t="s">
        <v>20685</v>
      </c>
      <c r="B6123" t="s">
        <v>20686</v>
      </c>
      <c r="C6123" t="s">
        <v>33951</v>
      </c>
      <c r="D6123" t="s">
        <v>33952</v>
      </c>
      <c r="E6123" t="s">
        <v>33953</v>
      </c>
      <c r="F6123" t="s">
        <v>33954</v>
      </c>
      <c r="G6123" t="s">
        <v>33685</v>
      </c>
      <c r="H6123" t="s">
        <v>13041</v>
      </c>
      <c r="J6123" t="s">
        <v>33955</v>
      </c>
      <c r="K6123" t="s">
        <v>33956</v>
      </c>
      <c r="L6123" t="s">
        <v>303</v>
      </c>
      <c r="M6123" t="s">
        <v>33957</v>
      </c>
    </row>
    <row r="6124" spans="1:13" x14ac:dyDescent="0.2">
      <c r="A6124" t="s">
        <v>20685</v>
      </c>
      <c r="B6124" t="s">
        <v>20686</v>
      </c>
      <c r="C6124" t="s">
        <v>33958</v>
      </c>
      <c r="D6124" t="s">
        <v>33453</v>
      </c>
      <c r="E6124" t="s">
        <v>33454</v>
      </c>
      <c r="F6124" t="s">
        <v>33959</v>
      </c>
      <c r="H6124" t="s">
        <v>33437</v>
      </c>
      <c r="I6124" t="s">
        <v>13041</v>
      </c>
      <c r="J6124" t="s">
        <v>33960</v>
      </c>
      <c r="K6124" t="s">
        <v>33961</v>
      </c>
      <c r="L6124" t="s">
        <v>303</v>
      </c>
      <c r="M6124" t="s">
        <v>2881</v>
      </c>
    </row>
    <row r="6125" spans="1:13" x14ac:dyDescent="0.2">
      <c r="A6125" t="s">
        <v>20685</v>
      </c>
      <c r="B6125" t="s">
        <v>20686</v>
      </c>
      <c r="C6125" t="s">
        <v>33962</v>
      </c>
      <c r="D6125" t="s">
        <v>572</v>
      </c>
      <c r="E6125" t="s">
        <v>573</v>
      </c>
      <c r="F6125" t="s">
        <v>10297</v>
      </c>
      <c r="H6125" t="s">
        <v>33715</v>
      </c>
      <c r="I6125" t="s">
        <v>10993</v>
      </c>
      <c r="J6125" t="s">
        <v>33963</v>
      </c>
      <c r="K6125" t="s">
        <v>33964</v>
      </c>
      <c r="L6125" t="s">
        <v>303</v>
      </c>
      <c r="M6125" t="s">
        <v>5402</v>
      </c>
    </row>
    <row r="6126" spans="1:13" x14ac:dyDescent="0.2">
      <c r="A6126" t="s">
        <v>20685</v>
      </c>
      <c r="B6126" t="s">
        <v>20686</v>
      </c>
      <c r="C6126" t="s">
        <v>33965</v>
      </c>
      <c r="D6126" t="s">
        <v>33966</v>
      </c>
      <c r="E6126" t="s">
        <v>33967</v>
      </c>
      <c r="F6126" t="s">
        <v>33968</v>
      </c>
      <c r="H6126" t="s">
        <v>33715</v>
      </c>
      <c r="I6126" t="s">
        <v>10993</v>
      </c>
      <c r="J6126" t="s">
        <v>33969</v>
      </c>
      <c r="K6126" t="s">
        <v>33970</v>
      </c>
      <c r="L6126" t="s">
        <v>303</v>
      </c>
      <c r="M6126" t="s">
        <v>4166</v>
      </c>
    </row>
    <row r="6127" spans="1:13" x14ac:dyDescent="0.2">
      <c r="A6127" t="s">
        <v>20685</v>
      </c>
      <c r="B6127" t="s">
        <v>20686</v>
      </c>
      <c r="C6127" t="s">
        <v>33971</v>
      </c>
      <c r="D6127" t="s">
        <v>33972</v>
      </c>
      <c r="E6127" t="s">
        <v>33973</v>
      </c>
      <c r="F6127" t="s">
        <v>33974</v>
      </c>
      <c r="H6127" t="s">
        <v>33858</v>
      </c>
      <c r="I6127" t="s">
        <v>13041</v>
      </c>
      <c r="J6127" t="s">
        <v>33975</v>
      </c>
      <c r="K6127" t="s">
        <v>302</v>
      </c>
      <c r="L6127" t="s">
        <v>303</v>
      </c>
      <c r="M6127" t="s">
        <v>33976</v>
      </c>
    </row>
    <row r="6128" spans="1:13" x14ac:dyDescent="0.2">
      <c r="A6128" t="s">
        <v>20685</v>
      </c>
      <c r="B6128" t="s">
        <v>20686</v>
      </c>
      <c r="C6128" t="s">
        <v>33977</v>
      </c>
      <c r="D6128" t="s">
        <v>33448</v>
      </c>
      <c r="E6128" t="s">
        <v>33978</v>
      </c>
      <c r="F6128" t="s">
        <v>33979</v>
      </c>
      <c r="H6128" t="s">
        <v>33980</v>
      </c>
      <c r="I6128" t="s">
        <v>13041</v>
      </c>
      <c r="J6128" t="s">
        <v>33981</v>
      </c>
      <c r="K6128" t="s">
        <v>33982</v>
      </c>
      <c r="L6128" t="s">
        <v>303</v>
      </c>
      <c r="M6128" t="s">
        <v>892</v>
      </c>
    </row>
    <row r="6129" spans="1:13" x14ac:dyDescent="0.2">
      <c r="A6129" t="s">
        <v>20685</v>
      </c>
      <c r="B6129" t="s">
        <v>20686</v>
      </c>
      <c r="C6129" t="s">
        <v>33983</v>
      </c>
      <c r="D6129" t="s">
        <v>513</v>
      </c>
      <c r="F6129" t="s">
        <v>33984</v>
      </c>
      <c r="H6129" t="s">
        <v>33980</v>
      </c>
      <c r="I6129" t="s">
        <v>13041</v>
      </c>
      <c r="J6129" t="s">
        <v>33985</v>
      </c>
      <c r="K6129" t="s">
        <v>33986</v>
      </c>
      <c r="L6129" t="s">
        <v>303</v>
      </c>
      <c r="M6129" t="s">
        <v>33987</v>
      </c>
    </row>
    <row r="6130" spans="1:13" x14ac:dyDescent="0.2">
      <c r="A6130" t="s">
        <v>20685</v>
      </c>
      <c r="B6130" t="s">
        <v>20686</v>
      </c>
      <c r="C6130" t="s">
        <v>33988</v>
      </c>
      <c r="D6130" t="s">
        <v>33989</v>
      </c>
      <c r="E6130" t="s">
        <v>33990</v>
      </c>
      <c r="F6130" t="s">
        <v>33991</v>
      </c>
      <c r="H6130" t="s">
        <v>33531</v>
      </c>
      <c r="I6130" t="s">
        <v>10993</v>
      </c>
      <c r="J6130" t="s">
        <v>33992</v>
      </c>
      <c r="K6130" t="s">
        <v>33993</v>
      </c>
      <c r="L6130" t="s">
        <v>303</v>
      </c>
      <c r="M6130" t="s">
        <v>422</v>
      </c>
    </row>
    <row r="6131" spans="1:13" x14ac:dyDescent="0.2">
      <c r="A6131" t="s">
        <v>20685</v>
      </c>
      <c r="B6131" t="s">
        <v>20686</v>
      </c>
      <c r="C6131" t="s">
        <v>33994</v>
      </c>
      <c r="D6131" t="s">
        <v>33995</v>
      </c>
      <c r="E6131" t="s">
        <v>33996</v>
      </c>
      <c r="F6131" t="s">
        <v>33997</v>
      </c>
      <c r="I6131" t="s">
        <v>13041</v>
      </c>
      <c r="J6131" t="s">
        <v>33998</v>
      </c>
      <c r="K6131" t="s">
        <v>33999</v>
      </c>
      <c r="L6131" t="s">
        <v>303</v>
      </c>
      <c r="M6131" t="s">
        <v>34000</v>
      </c>
    </row>
    <row r="6132" spans="1:13" x14ac:dyDescent="0.2">
      <c r="A6132" t="s">
        <v>20685</v>
      </c>
      <c r="B6132" t="s">
        <v>20686</v>
      </c>
      <c r="C6132" t="s">
        <v>34001</v>
      </c>
      <c r="D6132" t="s">
        <v>13428</v>
      </c>
      <c r="E6132" t="s">
        <v>34002</v>
      </c>
      <c r="F6132" t="s">
        <v>34003</v>
      </c>
      <c r="I6132" t="s">
        <v>13041</v>
      </c>
      <c r="J6132" t="s">
        <v>34004</v>
      </c>
      <c r="K6132" t="s">
        <v>34005</v>
      </c>
      <c r="L6132" t="s">
        <v>303</v>
      </c>
      <c r="M6132" t="s">
        <v>17558</v>
      </c>
    </row>
    <row r="6133" spans="1:13" x14ac:dyDescent="0.2">
      <c r="A6133" t="s">
        <v>20685</v>
      </c>
      <c r="B6133" t="s">
        <v>20686</v>
      </c>
      <c r="C6133" t="s">
        <v>34006</v>
      </c>
      <c r="D6133" t="s">
        <v>1870</v>
      </c>
      <c r="E6133" t="s">
        <v>2138</v>
      </c>
      <c r="F6133" t="s">
        <v>34007</v>
      </c>
      <c r="G6133" t="s">
        <v>34008</v>
      </c>
      <c r="H6133" t="s">
        <v>34009</v>
      </c>
      <c r="I6133" t="s">
        <v>13041</v>
      </c>
      <c r="J6133" t="s">
        <v>34010</v>
      </c>
      <c r="K6133" t="s">
        <v>34011</v>
      </c>
      <c r="L6133" t="s">
        <v>303</v>
      </c>
      <c r="M6133" t="s">
        <v>4208</v>
      </c>
    </row>
    <row r="6134" spans="1:13" x14ac:dyDescent="0.2">
      <c r="A6134" t="s">
        <v>20685</v>
      </c>
      <c r="B6134" t="s">
        <v>20686</v>
      </c>
      <c r="C6134" t="s">
        <v>34012</v>
      </c>
      <c r="D6134" t="s">
        <v>572</v>
      </c>
      <c r="E6134" t="s">
        <v>573</v>
      </c>
      <c r="F6134" t="s">
        <v>34013</v>
      </c>
      <c r="H6134" t="s">
        <v>33531</v>
      </c>
      <c r="I6134" t="s">
        <v>10993</v>
      </c>
      <c r="J6134" t="s">
        <v>34014</v>
      </c>
      <c r="K6134" t="s">
        <v>34015</v>
      </c>
      <c r="L6134" t="s">
        <v>303</v>
      </c>
      <c r="M6134" t="s">
        <v>5402</v>
      </c>
    </row>
    <row r="6135" spans="1:13" x14ac:dyDescent="0.2">
      <c r="A6135" t="s">
        <v>20685</v>
      </c>
      <c r="B6135" t="s">
        <v>20686</v>
      </c>
      <c r="C6135" t="s">
        <v>34016</v>
      </c>
      <c r="D6135" t="s">
        <v>12522</v>
      </c>
      <c r="E6135" t="s">
        <v>34017</v>
      </c>
      <c r="F6135" t="s">
        <v>34018</v>
      </c>
      <c r="G6135" t="s">
        <v>34019</v>
      </c>
      <c r="H6135" t="s">
        <v>19690</v>
      </c>
      <c r="I6135" t="s">
        <v>16526</v>
      </c>
      <c r="J6135" t="s">
        <v>34020</v>
      </c>
      <c r="K6135" t="s">
        <v>34021</v>
      </c>
      <c r="L6135" t="s">
        <v>303</v>
      </c>
      <c r="M6135" t="s">
        <v>5372</v>
      </c>
    </row>
    <row r="6136" spans="1:13" x14ac:dyDescent="0.2">
      <c r="A6136" t="s">
        <v>20685</v>
      </c>
      <c r="B6136" t="s">
        <v>20686</v>
      </c>
      <c r="C6136" t="s">
        <v>34022</v>
      </c>
      <c r="D6136" t="s">
        <v>34023</v>
      </c>
      <c r="E6136" t="s">
        <v>34024</v>
      </c>
      <c r="F6136" t="s">
        <v>34025</v>
      </c>
      <c r="G6136" t="s">
        <v>13041</v>
      </c>
      <c r="J6136" t="s">
        <v>34026</v>
      </c>
      <c r="K6136" t="s">
        <v>34027</v>
      </c>
      <c r="L6136" t="s">
        <v>303</v>
      </c>
      <c r="M6136" t="s">
        <v>34028</v>
      </c>
    </row>
    <row r="6137" spans="1:13" x14ac:dyDescent="0.2">
      <c r="A6137" t="s">
        <v>20685</v>
      </c>
      <c r="B6137" t="s">
        <v>20686</v>
      </c>
      <c r="C6137" t="s">
        <v>34029</v>
      </c>
      <c r="D6137" t="s">
        <v>34030</v>
      </c>
      <c r="E6137" t="s">
        <v>34031</v>
      </c>
      <c r="F6137" t="s">
        <v>34032</v>
      </c>
      <c r="G6137" t="s">
        <v>16629</v>
      </c>
      <c r="H6137" t="s">
        <v>13041</v>
      </c>
      <c r="J6137" t="s">
        <v>34033</v>
      </c>
      <c r="K6137" t="s">
        <v>34034</v>
      </c>
      <c r="L6137" t="s">
        <v>303</v>
      </c>
      <c r="M6137" t="s">
        <v>4659</v>
      </c>
    </row>
    <row r="6138" spans="1:13" x14ac:dyDescent="0.2">
      <c r="A6138" t="s">
        <v>20685</v>
      </c>
      <c r="B6138" t="s">
        <v>20686</v>
      </c>
      <c r="C6138" t="s">
        <v>34035</v>
      </c>
      <c r="D6138" t="s">
        <v>34036</v>
      </c>
      <c r="E6138" t="s">
        <v>34037</v>
      </c>
      <c r="F6138" t="s">
        <v>7815</v>
      </c>
      <c r="G6138" t="s">
        <v>34038</v>
      </c>
      <c r="H6138" t="s">
        <v>16574</v>
      </c>
      <c r="I6138" t="s">
        <v>13041</v>
      </c>
      <c r="J6138" t="s">
        <v>34039</v>
      </c>
      <c r="K6138" t="s">
        <v>34040</v>
      </c>
      <c r="L6138" t="s">
        <v>303</v>
      </c>
      <c r="M6138" t="s">
        <v>34041</v>
      </c>
    </row>
    <row r="6139" spans="1:13" x14ac:dyDescent="0.2">
      <c r="A6139" t="s">
        <v>20685</v>
      </c>
      <c r="B6139" t="s">
        <v>20686</v>
      </c>
      <c r="C6139" t="s">
        <v>34042</v>
      </c>
      <c r="D6139" t="s">
        <v>34043</v>
      </c>
      <c r="E6139" t="s">
        <v>34044</v>
      </c>
      <c r="F6139" t="s">
        <v>34045</v>
      </c>
      <c r="G6139" t="s">
        <v>13041</v>
      </c>
      <c r="J6139" t="s">
        <v>34046</v>
      </c>
      <c r="K6139" t="s">
        <v>34047</v>
      </c>
      <c r="L6139" t="s">
        <v>303</v>
      </c>
      <c r="M6139" t="s">
        <v>23851</v>
      </c>
    </row>
    <row r="6140" spans="1:13" x14ac:dyDescent="0.2">
      <c r="A6140" t="s">
        <v>20685</v>
      </c>
      <c r="B6140" t="s">
        <v>20686</v>
      </c>
      <c r="C6140" t="s">
        <v>34048</v>
      </c>
      <c r="D6140" t="s">
        <v>18287</v>
      </c>
      <c r="E6140" t="s">
        <v>34049</v>
      </c>
      <c r="F6140" t="s">
        <v>34050</v>
      </c>
      <c r="G6140" t="s">
        <v>33697</v>
      </c>
      <c r="H6140" t="s">
        <v>13041</v>
      </c>
      <c r="J6140" t="s">
        <v>34051</v>
      </c>
      <c r="K6140" t="s">
        <v>34052</v>
      </c>
      <c r="L6140" t="s">
        <v>303</v>
      </c>
      <c r="M6140" t="s">
        <v>1741</v>
      </c>
    </row>
    <row r="6141" spans="1:13" x14ac:dyDescent="0.2">
      <c r="A6141" t="s">
        <v>20685</v>
      </c>
      <c r="B6141" t="s">
        <v>20686</v>
      </c>
      <c r="C6141" t="s">
        <v>34053</v>
      </c>
      <c r="D6141" t="s">
        <v>34054</v>
      </c>
      <c r="E6141" t="s">
        <v>34055</v>
      </c>
      <c r="F6141" t="s">
        <v>34056</v>
      </c>
      <c r="G6141" t="s">
        <v>34057</v>
      </c>
      <c r="H6141" t="s">
        <v>13041</v>
      </c>
      <c r="J6141" t="s">
        <v>34058</v>
      </c>
      <c r="K6141" t="s">
        <v>34059</v>
      </c>
      <c r="L6141" t="s">
        <v>303</v>
      </c>
      <c r="M6141" t="s">
        <v>16970</v>
      </c>
    </row>
    <row r="6142" spans="1:13" x14ac:dyDescent="0.2">
      <c r="A6142" t="s">
        <v>20685</v>
      </c>
      <c r="B6142" t="s">
        <v>20686</v>
      </c>
      <c r="C6142" t="s">
        <v>34060</v>
      </c>
      <c r="D6142" t="s">
        <v>34061</v>
      </c>
      <c r="E6142" t="s">
        <v>34062</v>
      </c>
      <c r="F6142" t="s">
        <v>34063</v>
      </c>
      <c r="G6142" t="s">
        <v>34064</v>
      </c>
      <c r="H6142" t="s">
        <v>13041</v>
      </c>
      <c r="J6142" t="s">
        <v>34065</v>
      </c>
      <c r="K6142" t="s">
        <v>34066</v>
      </c>
      <c r="L6142" t="s">
        <v>303</v>
      </c>
      <c r="M6142" t="s">
        <v>34067</v>
      </c>
    </row>
    <row r="6143" spans="1:13" x14ac:dyDescent="0.2">
      <c r="A6143" t="s">
        <v>20685</v>
      </c>
      <c r="B6143" t="s">
        <v>20686</v>
      </c>
      <c r="C6143" t="s">
        <v>34068</v>
      </c>
      <c r="D6143" t="s">
        <v>34069</v>
      </c>
      <c r="F6143" t="s">
        <v>34070</v>
      </c>
      <c r="G6143" t="s">
        <v>13041</v>
      </c>
      <c r="J6143" t="s">
        <v>34071</v>
      </c>
      <c r="K6143" t="s">
        <v>34072</v>
      </c>
      <c r="L6143" t="s">
        <v>303</v>
      </c>
      <c r="M6143" t="s">
        <v>16534</v>
      </c>
    </row>
    <row r="6144" spans="1:13" x14ac:dyDescent="0.2">
      <c r="A6144" t="s">
        <v>20685</v>
      </c>
      <c r="B6144" t="s">
        <v>20686</v>
      </c>
      <c r="C6144" t="s">
        <v>34073</v>
      </c>
      <c r="D6144" t="s">
        <v>34074</v>
      </c>
      <c r="E6144" t="s">
        <v>34075</v>
      </c>
      <c r="F6144" t="s">
        <v>34076</v>
      </c>
      <c r="H6144" t="s">
        <v>33550</v>
      </c>
      <c r="I6144" t="s">
        <v>13041</v>
      </c>
      <c r="J6144" t="s">
        <v>34077</v>
      </c>
      <c r="K6144" t="s">
        <v>34078</v>
      </c>
      <c r="L6144" t="s">
        <v>303</v>
      </c>
      <c r="M6144" t="s">
        <v>6179</v>
      </c>
    </row>
    <row r="6145" spans="1:13" x14ac:dyDescent="0.2">
      <c r="A6145" t="s">
        <v>20685</v>
      </c>
      <c r="B6145" t="s">
        <v>20686</v>
      </c>
      <c r="C6145" t="s">
        <v>34079</v>
      </c>
      <c r="D6145" t="s">
        <v>34080</v>
      </c>
      <c r="E6145" t="s">
        <v>34081</v>
      </c>
      <c r="F6145" t="s">
        <v>34082</v>
      </c>
      <c r="G6145" t="s">
        <v>34083</v>
      </c>
      <c r="H6145" t="s">
        <v>34084</v>
      </c>
      <c r="I6145" t="s">
        <v>13041</v>
      </c>
      <c r="J6145" t="s">
        <v>34085</v>
      </c>
      <c r="K6145" t="s">
        <v>34086</v>
      </c>
      <c r="L6145" t="s">
        <v>303</v>
      </c>
      <c r="M6145" t="s">
        <v>7271</v>
      </c>
    </row>
    <row r="6146" spans="1:13" x14ac:dyDescent="0.2">
      <c r="A6146" t="s">
        <v>20685</v>
      </c>
      <c r="B6146" t="s">
        <v>20686</v>
      </c>
      <c r="C6146" t="s">
        <v>34087</v>
      </c>
      <c r="D6146" t="s">
        <v>349</v>
      </c>
      <c r="F6146" t="s">
        <v>34088</v>
      </c>
      <c r="G6146" t="s">
        <v>13041</v>
      </c>
      <c r="J6146" t="s">
        <v>34089</v>
      </c>
      <c r="K6146" t="s">
        <v>34090</v>
      </c>
      <c r="L6146" t="s">
        <v>303</v>
      </c>
      <c r="M6146" t="s">
        <v>19628</v>
      </c>
    </row>
    <row r="6147" spans="1:13" x14ac:dyDescent="0.2">
      <c r="A6147" t="s">
        <v>20685</v>
      </c>
      <c r="B6147" t="s">
        <v>20686</v>
      </c>
      <c r="C6147" t="s">
        <v>34091</v>
      </c>
      <c r="D6147" t="s">
        <v>16626</v>
      </c>
      <c r="E6147" t="s">
        <v>7892</v>
      </c>
      <c r="F6147" t="s">
        <v>34092</v>
      </c>
      <c r="H6147" t="s">
        <v>34093</v>
      </c>
      <c r="I6147" t="s">
        <v>16526</v>
      </c>
      <c r="J6147" t="s">
        <v>34094</v>
      </c>
      <c r="K6147" t="s">
        <v>34095</v>
      </c>
      <c r="L6147" t="s">
        <v>303</v>
      </c>
      <c r="M6147" t="s">
        <v>34096</v>
      </c>
    </row>
    <row r="6148" spans="1:13" x14ac:dyDescent="0.2">
      <c r="A6148" t="s">
        <v>20685</v>
      </c>
      <c r="B6148" t="s">
        <v>20686</v>
      </c>
      <c r="C6148" t="s">
        <v>34097</v>
      </c>
      <c r="D6148" t="s">
        <v>349</v>
      </c>
      <c r="F6148" t="s">
        <v>34098</v>
      </c>
      <c r="G6148" t="s">
        <v>33609</v>
      </c>
      <c r="H6148" t="s">
        <v>13041</v>
      </c>
      <c r="J6148" t="s">
        <v>34099</v>
      </c>
      <c r="K6148" t="s">
        <v>302</v>
      </c>
      <c r="L6148" t="s">
        <v>303</v>
      </c>
      <c r="M6148" t="s">
        <v>422</v>
      </c>
    </row>
    <row r="6149" spans="1:13" x14ac:dyDescent="0.2">
      <c r="A6149" t="s">
        <v>20685</v>
      </c>
      <c r="B6149" t="s">
        <v>20686</v>
      </c>
      <c r="C6149" t="s">
        <v>34100</v>
      </c>
      <c r="D6149" t="s">
        <v>15855</v>
      </c>
      <c r="E6149" t="s">
        <v>13441</v>
      </c>
      <c r="F6149" t="s">
        <v>34101</v>
      </c>
      <c r="G6149" t="s">
        <v>16518</v>
      </c>
      <c r="H6149" t="s">
        <v>13041</v>
      </c>
      <c r="J6149" t="s">
        <v>34102</v>
      </c>
      <c r="K6149" t="s">
        <v>34103</v>
      </c>
      <c r="L6149" t="s">
        <v>303</v>
      </c>
      <c r="M6149" t="s">
        <v>19528</v>
      </c>
    </row>
    <row r="6150" spans="1:13" x14ac:dyDescent="0.2">
      <c r="A6150" t="s">
        <v>20685</v>
      </c>
      <c r="B6150" t="s">
        <v>20686</v>
      </c>
      <c r="C6150" t="s">
        <v>34104</v>
      </c>
      <c r="D6150" t="s">
        <v>401</v>
      </c>
      <c r="E6150" t="s">
        <v>402</v>
      </c>
      <c r="F6150" t="s">
        <v>33459</v>
      </c>
      <c r="H6150" t="s">
        <v>34105</v>
      </c>
      <c r="I6150" t="s">
        <v>13041</v>
      </c>
      <c r="J6150" t="s">
        <v>34106</v>
      </c>
      <c r="K6150" t="s">
        <v>34107</v>
      </c>
      <c r="L6150" t="s">
        <v>303</v>
      </c>
      <c r="M6150" t="s">
        <v>27915</v>
      </c>
    </row>
    <row r="6151" spans="1:13" x14ac:dyDescent="0.2">
      <c r="A6151" t="s">
        <v>20685</v>
      </c>
      <c r="B6151" t="s">
        <v>20686</v>
      </c>
      <c r="C6151" t="s">
        <v>34108</v>
      </c>
      <c r="D6151" t="s">
        <v>34109</v>
      </c>
      <c r="E6151" t="s">
        <v>34110</v>
      </c>
      <c r="F6151" t="s">
        <v>34111</v>
      </c>
      <c r="G6151" t="s">
        <v>16622</v>
      </c>
      <c r="H6151" t="s">
        <v>13041</v>
      </c>
      <c r="J6151" t="s">
        <v>34112</v>
      </c>
      <c r="K6151" t="s">
        <v>34113</v>
      </c>
      <c r="L6151" t="s">
        <v>303</v>
      </c>
      <c r="M6151" t="s">
        <v>8146</v>
      </c>
    </row>
    <row r="6152" spans="1:13" x14ac:dyDescent="0.2">
      <c r="A6152" t="s">
        <v>20685</v>
      </c>
      <c r="B6152" t="s">
        <v>20686</v>
      </c>
      <c r="C6152" t="s">
        <v>34114</v>
      </c>
      <c r="D6152" t="s">
        <v>34115</v>
      </c>
      <c r="E6152" t="s">
        <v>34116</v>
      </c>
      <c r="F6152" t="s">
        <v>787</v>
      </c>
      <c r="G6152" t="s">
        <v>33866</v>
      </c>
      <c r="H6152" t="s">
        <v>14806</v>
      </c>
      <c r="J6152" t="s">
        <v>34117</v>
      </c>
      <c r="K6152" t="s">
        <v>34118</v>
      </c>
      <c r="L6152" t="s">
        <v>303</v>
      </c>
      <c r="M6152" t="s">
        <v>34119</v>
      </c>
    </row>
    <row r="6153" spans="1:13" x14ac:dyDescent="0.2">
      <c r="A6153" t="s">
        <v>20685</v>
      </c>
      <c r="B6153" t="s">
        <v>20686</v>
      </c>
      <c r="C6153" t="s">
        <v>34120</v>
      </c>
      <c r="D6153" t="s">
        <v>34121</v>
      </c>
      <c r="E6153" t="s">
        <v>34122</v>
      </c>
      <c r="F6153" t="s">
        <v>34123</v>
      </c>
      <c r="G6153" t="s">
        <v>33485</v>
      </c>
      <c r="H6153" t="s">
        <v>14806</v>
      </c>
      <c r="J6153" t="s">
        <v>34124</v>
      </c>
      <c r="K6153" t="s">
        <v>34125</v>
      </c>
      <c r="L6153" t="s">
        <v>303</v>
      </c>
      <c r="M6153" t="s">
        <v>422</v>
      </c>
    </row>
    <row r="6154" spans="1:13" x14ac:dyDescent="0.2">
      <c r="A6154" t="s">
        <v>20685</v>
      </c>
      <c r="B6154" t="s">
        <v>20686</v>
      </c>
      <c r="C6154" t="s">
        <v>34126</v>
      </c>
      <c r="D6154" t="s">
        <v>34127</v>
      </c>
      <c r="E6154" t="s">
        <v>34128</v>
      </c>
      <c r="F6154" t="s">
        <v>34129</v>
      </c>
      <c r="H6154" t="s">
        <v>33485</v>
      </c>
      <c r="I6154" t="s">
        <v>14806</v>
      </c>
      <c r="J6154" t="s">
        <v>34130</v>
      </c>
      <c r="K6154" t="s">
        <v>34131</v>
      </c>
      <c r="L6154" t="s">
        <v>303</v>
      </c>
      <c r="M6154" t="s">
        <v>22681</v>
      </c>
    </row>
    <row r="6155" spans="1:13" x14ac:dyDescent="0.2">
      <c r="A6155" t="s">
        <v>20685</v>
      </c>
      <c r="B6155" t="s">
        <v>20686</v>
      </c>
      <c r="C6155" t="s">
        <v>34132</v>
      </c>
      <c r="D6155" t="s">
        <v>34133</v>
      </c>
      <c r="E6155" t="s">
        <v>34134</v>
      </c>
      <c r="F6155" t="s">
        <v>34135</v>
      </c>
      <c r="G6155" t="s">
        <v>33634</v>
      </c>
      <c r="H6155" t="s">
        <v>13041</v>
      </c>
      <c r="J6155" t="s">
        <v>34136</v>
      </c>
      <c r="K6155" t="s">
        <v>34137</v>
      </c>
      <c r="L6155" t="s">
        <v>303</v>
      </c>
      <c r="M6155" t="s">
        <v>3008</v>
      </c>
    </row>
    <row r="6156" spans="1:13" x14ac:dyDescent="0.2">
      <c r="A6156" t="s">
        <v>20685</v>
      </c>
      <c r="B6156" t="s">
        <v>20686</v>
      </c>
      <c r="C6156" t="s">
        <v>34138</v>
      </c>
      <c r="D6156" t="s">
        <v>34139</v>
      </c>
      <c r="E6156" t="s">
        <v>34140</v>
      </c>
      <c r="F6156" t="s">
        <v>34141</v>
      </c>
      <c r="H6156" t="s">
        <v>17168</v>
      </c>
      <c r="I6156" t="s">
        <v>13041</v>
      </c>
      <c r="J6156" t="s">
        <v>34142</v>
      </c>
      <c r="K6156" t="s">
        <v>34143</v>
      </c>
      <c r="L6156" t="s">
        <v>303</v>
      </c>
      <c r="M6156" t="s">
        <v>3684</v>
      </c>
    </row>
    <row r="6157" spans="1:13" x14ac:dyDescent="0.2">
      <c r="A6157" t="s">
        <v>20685</v>
      </c>
      <c r="B6157" t="s">
        <v>20686</v>
      </c>
      <c r="C6157" t="s">
        <v>34144</v>
      </c>
      <c r="D6157" t="s">
        <v>17049</v>
      </c>
      <c r="E6157" t="s">
        <v>6421</v>
      </c>
      <c r="F6157" t="s">
        <v>17050</v>
      </c>
      <c r="I6157" t="s">
        <v>13041</v>
      </c>
      <c r="J6157" t="s">
        <v>17051</v>
      </c>
      <c r="K6157" t="s">
        <v>17052</v>
      </c>
      <c r="L6157" t="s">
        <v>303</v>
      </c>
      <c r="M6157" t="s">
        <v>13986</v>
      </c>
    </row>
    <row r="6158" spans="1:13" x14ac:dyDescent="0.2">
      <c r="A6158" t="s">
        <v>20685</v>
      </c>
      <c r="B6158" t="s">
        <v>20686</v>
      </c>
      <c r="C6158" t="s">
        <v>34145</v>
      </c>
      <c r="D6158" t="s">
        <v>572</v>
      </c>
      <c r="E6158" t="s">
        <v>573</v>
      </c>
      <c r="F6158" t="s">
        <v>34146</v>
      </c>
      <c r="H6158" t="s">
        <v>33531</v>
      </c>
      <c r="I6158" t="s">
        <v>10993</v>
      </c>
      <c r="J6158" t="s">
        <v>34147</v>
      </c>
      <c r="K6158" t="s">
        <v>34148</v>
      </c>
      <c r="L6158" t="s">
        <v>303</v>
      </c>
      <c r="M6158" t="s">
        <v>1077</v>
      </c>
    </row>
    <row r="6159" spans="1:13" x14ac:dyDescent="0.2">
      <c r="A6159" t="s">
        <v>20685</v>
      </c>
      <c r="B6159" t="s">
        <v>20686</v>
      </c>
      <c r="C6159" t="s">
        <v>34149</v>
      </c>
      <c r="D6159" t="s">
        <v>33502</v>
      </c>
      <c r="E6159" t="s">
        <v>34150</v>
      </c>
      <c r="F6159" t="s">
        <v>34151</v>
      </c>
      <c r="H6159" t="s">
        <v>16629</v>
      </c>
      <c r="I6159" t="s">
        <v>13041</v>
      </c>
      <c r="J6159" t="s">
        <v>34152</v>
      </c>
      <c r="K6159" t="s">
        <v>34153</v>
      </c>
      <c r="L6159" t="s">
        <v>303</v>
      </c>
      <c r="M6159" t="s">
        <v>18624</v>
      </c>
    </row>
    <row r="6160" spans="1:13" x14ac:dyDescent="0.2">
      <c r="A6160" t="s">
        <v>20685</v>
      </c>
      <c r="B6160" t="s">
        <v>20686</v>
      </c>
      <c r="C6160" t="s">
        <v>34154</v>
      </c>
      <c r="D6160" t="s">
        <v>349</v>
      </c>
      <c r="E6160" t="s">
        <v>13874</v>
      </c>
      <c r="F6160" t="s">
        <v>34155</v>
      </c>
      <c r="I6160" t="s">
        <v>13041</v>
      </c>
      <c r="J6160" t="s">
        <v>34156</v>
      </c>
      <c r="K6160" t="s">
        <v>34157</v>
      </c>
      <c r="L6160" t="s">
        <v>303</v>
      </c>
      <c r="M6160" t="s">
        <v>21436</v>
      </c>
    </row>
    <row r="6161" spans="1:13" x14ac:dyDescent="0.2">
      <c r="A6161" t="s">
        <v>20685</v>
      </c>
      <c r="B6161" t="s">
        <v>20686</v>
      </c>
      <c r="C6161" t="s">
        <v>34158</v>
      </c>
      <c r="D6161" t="s">
        <v>349</v>
      </c>
      <c r="E6161" t="s">
        <v>424</v>
      </c>
      <c r="F6161" t="s">
        <v>34159</v>
      </c>
      <c r="G6161" t="s">
        <v>34160</v>
      </c>
      <c r="H6161" t="s">
        <v>30399</v>
      </c>
      <c r="I6161" t="s">
        <v>14806</v>
      </c>
      <c r="J6161" t="s">
        <v>34161</v>
      </c>
      <c r="K6161" t="s">
        <v>34162</v>
      </c>
      <c r="L6161" t="s">
        <v>303</v>
      </c>
      <c r="M6161" t="s">
        <v>17089</v>
      </c>
    </row>
    <row r="6162" spans="1:13" x14ac:dyDescent="0.2">
      <c r="A6162" t="s">
        <v>20685</v>
      </c>
      <c r="B6162" t="s">
        <v>20686</v>
      </c>
      <c r="C6162" t="s">
        <v>34163</v>
      </c>
      <c r="D6162" t="s">
        <v>34164</v>
      </c>
      <c r="E6162" t="s">
        <v>1368</v>
      </c>
      <c r="F6162" t="s">
        <v>34165</v>
      </c>
      <c r="G6162" t="s">
        <v>33498</v>
      </c>
      <c r="H6162" t="s">
        <v>10993</v>
      </c>
      <c r="J6162" t="s">
        <v>34166</v>
      </c>
      <c r="K6162" t="s">
        <v>34167</v>
      </c>
      <c r="L6162" t="s">
        <v>303</v>
      </c>
      <c r="M6162" t="s">
        <v>422</v>
      </c>
    </row>
    <row r="6163" spans="1:13" x14ac:dyDescent="0.2">
      <c r="A6163" t="s">
        <v>20685</v>
      </c>
      <c r="B6163" t="s">
        <v>20686</v>
      </c>
      <c r="C6163" t="s">
        <v>34168</v>
      </c>
      <c r="D6163" t="s">
        <v>34169</v>
      </c>
      <c r="E6163" t="s">
        <v>34170</v>
      </c>
      <c r="F6163" t="s">
        <v>34171</v>
      </c>
      <c r="H6163" t="s">
        <v>17168</v>
      </c>
      <c r="I6163" t="s">
        <v>13041</v>
      </c>
      <c r="J6163" t="s">
        <v>34172</v>
      </c>
      <c r="K6163" t="s">
        <v>34173</v>
      </c>
      <c r="L6163" t="s">
        <v>303</v>
      </c>
      <c r="M6163" t="s">
        <v>13853</v>
      </c>
    </row>
    <row r="6164" spans="1:13" x14ac:dyDescent="0.2">
      <c r="A6164" t="s">
        <v>20685</v>
      </c>
      <c r="B6164" t="s">
        <v>20686</v>
      </c>
      <c r="C6164" t="s">
        <v>34174</v>
      </c>
      <c r="D6164" t="s">
        <v>34175</v>
      </c>
      <c r="E6164" t="s">
        <v>34176</v>
      </c>
      <c r="F6164" t="s">
        <v>34177</v>
      </c>
      <c r="I6164" t="s">
        <v>13041</v>
      </c>
      <c r="J6164" t="s">
        <v>34178</v>
      </c>
      <c r="K6164" t="s">
        <v>34179</v>
      </c>
      <c r="L6164" t="s">
        <v>303</v>
      </c>
      <c r="M6164" t="s">
        <v>7336</v>
      </c>
    </row>
    <row r="6165" spans="1:13" x14ac:dyDescent="0.2">
      <c r="A6165" t="s">
        <v>20685</v>
      </c>
      <c r="B6165" t="s">
        <v>20686</v>
      </c>
      <c r="C6165" t="s">
        <v>34180</v>
      </c>
      <c r="D6165" t="s">
        <v>17152</v>
      </c>
      <c r="E6165" t="s">
        <v>34181</v>
      </c>
      <c r="F6165" t="s">
        <v>34182</v>
      </c>
      <c r="G6165" t="s">
        <v>34183</v>
      </c>
      <c r="I6165" t="s">
        <v>13041</v>
      </c>
      <c r="J6165" t="s">
        <v>34184</v>
      </c>
      <c r="K6165" t="s">
        <v>34185</v>
      </c>
      <c r="L6165" t="s">
        <v>303</v>
      </c>
      <c r="M6165" t="s">
        <v>13384</v>
      </c>
    </row>
    <row r="6166" spans="1:13" x14ac:dyDescent="0.2">
      <c r="A6166" t="s">
        <v>20685</v>
      </c>
      <c r="B6166" t="s">
        <v>20686</v>
      </c>
      <c r="C6166" t="s">
        <v>34186</v>
      </c>
      <c r="D6166" t="s">
        <v>34187</v>
      </c>
      <c r="E6166" t="s">
        <v>34188</v>
      </c>
      <c r="F6166" t="s">
        <v>3999</v>
      </c>
      <c r="G6166" t="s">
        <v>34189</v>
      </c>
      <c r="I6166" t="s">
        <v>13041</v>
      </c>
      <c r="J6166" t="s">
        <v>34190</v>
      </c>
      <c r="K6166" t="s">
        <v>34191</v>
      </c>
      <c r="L6166" t="s">
        <v>303</v>
      </c>
      <c r="M6166" t="s">
        <v>15004</v>
      </c>
    </row>
    <row r="6167" spans="1:13" x14ac:dyDescent="0.2">
      <c r="A6167" t="s">
        <v>20685</v>
      </c>
      <c r="B6167" t="s">
        <v>20686</v>
      </c>
      <c r="C6167" t="s">
        <v>34192</v>
      </c>
      <c r="D6167" t="s">
        <v>34193</v>
      </c>
      <c r="E6167" t="s">
        <v>34194</v>
      </c>
      <c r="F6167" t="s">
        <v>34195</v>
      </c>
      <c r="G6167" t="s">
        <v>33592</v>
      </c>
      <c r="H6167" t="s">
        <v>13041</v>
      </c>
      <c r="J6167" t="s">
        <v>34196</v>
      </c>
      <c r="K6167" t="s">
        <v>34197</v>
      </c>
      <c r="L6167" t="s">
        <v>303</v>
      </c>
      <c r="M6167" t="s">
        <v>10324</v>
      </c>
    </row>
    <row r="6168" spans="1:13" x14ac:dyDescent="0.2">
      <c r="A6168" t="s">
        <v>20685</v>
      </c>
      <c r="B6168" t="s">
        <v>20686</v>
      </c>
      <c r="C6168" t="s">
        <v>34198</v>
      </c>
      <c r="D6168" t="s">
        <v>349</v>
      </c>
      <c r="F6168" t="s">
        <v>34199</v>
      </c>
      <c r="G6168" t="s">
        <v>33752</v>
      </c>
      <c r="H6168" t="s">
        <v>34200</v>
      </c>
      <c r="I6168" t="s">
        <v>13041</v>
      </c>
      <c r="J6168" t="s">
        <v>34201</v>
      </c>
      <c r="K6168" t="s">
        <v>34202</v>
      </c>
      <c r="L6168" t="s">
        <v>303</v>
      </c>
      <c r="M6168" t="s">
        <v>5139</v>
      </c>
    </row>
    <row r="6169" spans="1:13" x14ac:dyDescent="0.2">
      <c r="A6169" t="s">
        <v>20685</v>
      </c>
      <c r="B6169" t="s">
        <v>20686</v>
      </c>
      <c r="C6169" t="s">
        <v>34203</v>
      </c>
      <c r="D6169" t="s">
        <v>34204</v>
      </c>
      <c r="F6169" t="s">
        <v>34205</v>
      </c>
      <c r="G6169" t="s">
        <v>33858</v>
      </c>
      <c r="H6169" t="s">
        <v>13041</v>
      </c>
      <c r="J6169" t="s">
        <v>34206</v>
      </c>
      <c r="K6169" t="s">
        <v>34207</v>
      </c>
      <c r="L6169" t="s">
        <v>303</v>
      </c>
      <c r="M6169" t="s">
        <v>422</v>
      </c>
    </row>
    <row r="6170" spans="1:13" x14ac:dyDescent="0.2">
      <c r="A6170" t="s">
        <v>20685</v>
      </c>
      <c r="B6170" t="s">
        <v>20686</v>
      </c>
      <c r="C6170" t="s">
        <v>34208</v>
      </c>
      <c r="D6170" t="s">
        <v>34209</v>
      </c>
      <c r="E6170" t="s">
        <v>34210</v>
      </c>
      <c r="F6170" t="s">
        <v>34211</v>
      </c>
      <c r="H6170" t="s">
        <v>13041</v>
      </c>
      <c r="J6170" t="s">
        <v>34212</v>
      </c>
      <c r="K6170" t="s">
        <v>34213</v>
      </c>
      <c r="L6170" t="s">
        <v>303</v>
      </c>
      <c r="M6170" t="s">
        <v>383</v>
      </c>
    </row>
    <row r="6171" spans="1:13" x14ac:dyDescent="0.2">
      <c r="A6171" t="s">
        <v>20685</v>
      </c>
      <c r="B6171" t="s">
        <v>20686</v>
      </c>
      <c r="C6171" t="s">
        <v>34214</v>
      </c>
      <c r="D6171" t="s">
        <v>34215</v>
      </c>
      <c r="E6171" t="s">
        <v>34216</v>
      </c>
      <c r="F6171" t="s">
        <v>34217</v>
      </c>
      <c r="G6171" t="s">
        <v>19690</v>
      </c>
      <c r="H6171" t="s">
        <v>16526</v>
      </c>
      <c r="J6171" t="s">
        <v>34218</v>
      </c>
      <c r="K6171" t="s">
        <v>34219</v>
      </c>
      <c r="L6171" t="s">
        <v>303</v>
      </c>
      <c r="M6171" t="s">
        <v>422</v>
      </c>
    </row>
    <row r="6172" spans="1:13" x14ac:dyDescent="0.2">
      <c r="A6172" t="s">
        <v>20685</v>
      </c>
      <c r="B6172" t="s">
        <v>20686</v>
      </c>
      <c r="C6172" t="s">
        <v>34220</v>
      </c>
      <c r="D6172" t="s">
        <v>34221</v>
      </c>
      <c r="E6172" t="s">
        <v>11518</v>
      </c>
      <c r="F6172" t="s">
        <v>34222</v>
      </c>
      <c r="G6172" t="s">
        <v>22520</v>
      </c>
      <c r="H6172" t="s">
        <v>16526</v>
      </c>
      <c r="J6172" t="s">
        <v>34223</v>
      </c>
      <c r="K6172" t="s">
        <v>34224</v>
      </c>
      <c r="L6172" t="s">
        <v>303</v>
      </c>
      <c r="M6172" t="s">
        <v>34225</v>
      </c>
    </row>
    <row r="6173" spans="1:13" x14ac:dyDescent="0.2">
      <c r="A6173" t="s">
        <v>20685</v>
      </c>
      <c r="B6173" t="s">
        <v>20686</v>
      </c>
      <c r="C6173" t="s">
        <v>34226</v>
      </c>
      <c r="D6173" t="s">
        <v>564</v>
      </c>
      <c r="E6173" t="s">
        <v>296</v>
      </c>
      <c r="F6173" t="s">
        <v>34227</v>
      </c>
      <c r="G6173" t="s">
        <v>34228</v>
      </c>
      <c r="H6173" t="s">
        <v>10993</v>
      </c>
      <c r="J6173" t="s">
        <v>34229</v>
      </c>
      <c r="K6173" t="s">
        <v>302</v>
      </c>
      <c r="L6173" t="s">
        <v>303</v>
      </c>
      <c r="M6173" t="s">
        <v>422</v>
      </c>
    </row>
    <row r="6174" spans="1:13" x14ac:dyDescent="0.2">
      <c r="A6174" t="s">
        <v>20685</v>
      </c>
      <c r="B6174" t="s">
        <v>20686</v>
      </c>
      <c r="C6174" t="s">
        <v>34230</v>
      </c>
      <c r="D6174" t="s">
        <v>34231</v>
      </c>
      <c r="F6174" t="s">
        <v>34232</v>
      </c>
      <c r="G6174" t="s">
        <v>33437</v>
      </c>
      <c r="H6174" t="s">
        <v>10993</v>
      </c>
      <c r="J6174" t="s">
        <v>34233</v>
      </c>
      <c r="K6174" t="s">
        <v>302</v>
      </c>
      <c r="L6174" t="s">
        <v>303</v>
      </c>
      <c r="M6174" t="s">
        <v>422</v>
      </c>
    </row>
    <row r="6175" spans="1:13" x14ac:dyDescent="0.2">
      <c r="A6175" t="s">
        <v>20685</v>
      </c>
      <c r="B6175" t="s">
        <v>20686</v>
      </c>
      <c r="C6175" t="s">
        <v>34234</v>
      </c>
      <c r="D6175" t="s">
        <v>349</v>
      </c>
      <c r="F6175" t="s">
        <v>34235</v>
      </c>
      <c r="H6175" t="s">
        <v>13041</v>
      </c>
      <c r="J6175" t="s">
        <v>34236</v>
      </c>
      <c r="K6175" t="s">
        <v>34237</v>
      </c>
      <c r="L6175" t="s">
        <v>303</v>
      </c>
      <c r="M6175" t="s">
        <v>11013</v>
      </c>
    </row>
    <row r="6176" spans="1:13" x14ac:dyDescent="0.2">
      <c r="A6176" t="s">
        <v>20685</v>
      </c>
      <c r="B6176" t="s">
        <v>20686</v>
      </c>
      <c r="C6176" t="s">
        <v>34238</v>
      </c>
      <c r="D6176" t="s">
        <v>34239</v>
      </c>
      <c r="E6176" t="s">
        <v>34240</v>
      </c>
      <c r="F6176" t="s">
        <v>34241</v>
      </c>
      <c r="G6176" t="s">
        <v>34242</v>
      </c>
      <c r="H6176" t="s">
        <v>33715</v>
      </c>
      <c r="I6176" t="s">
        <v>10993</v>
      </c>
      <c r="J6176" t="s">
        <v>34243</v>
      </c>
      <c r="K6176" t="s">
        <v>34244</v>
      </c>
      <c r="L6176" t="s">
        <v>303</v>
      </c>
      <c r="M6176" t="s">
        <v>422</v>
      </c>
    </row>
    <row r="6177" spans="1:13" x14ac:dyDescent="0.2">
      <c r="A6177" t="s">
        <v>20685</v>
      </c>
      <c r="B6177" t="s">
        <v>20686</v>
      </c>
      <c r="C6177" t="s">
        <v>34245</v>
      </c>
      <c r="D6177" t="s">
        <v>33995</v>
      </c>
      <c r="E6177" t="s">
        <v>34246</v>
      </c>
      <c r="F6177" t="s">
        <v>34247</v>
      </c>
      <c r="H6177" t="s">
        <v>34248</v>
      </c>
      <c r="I6177" t="s">
        <v>13041</v>
      </c>
      <c r="J6177" t="s">
        <v>34249</v>
      </c>
      <c r="K6177" t="s">
        <v>34250</v>
      </c>
      <c r="L6177" t="s">
        <v>303</v>
      </c>
      <c r="M6177" t="s">
        <v>7579</v>
      </c>
    </row>
    <row r="6178" spans="1:13" x14ac:dyDescent="0.2">
      <c r="A6178" t="s">
        <v>20685</v>
      </c>
      <c r="B6178" t="s">
        <v>20686</v>
      </c>
      <c r="C6178" t="s">
        <v>34251</v>
      </c>
      <c r="D6178" t="s">
        <v>34252</v>
      </c>
      <c r="E6178" t="s">
        <v>34253</v>
      </c>
      <c r="F6178" t="s">
        <v>34254</v>
      </c>
      <c r="G6178" t="s">
        <v>33659</v>
      </c>
      <c r="H6178" t="s">
        <v>16526</v>
      </c>
      <c r="J6178" t="s">
        <v>34255</v>
      </c>
      <c r="K6178" t="s">
        <v>34256</v>
      </c>
      <c r="L6178" t="s">
        <v>303</v>
      </c>
      <c r="M6178" t="s">
        <v>34257</v>
      </c>
    </row>
    <row r="6179" spans="1:13" x14ac:dyDescent="0.2">
      <c r="A6179" t="s">
        <v>20685</v>
      </c>
      <c r="B6179" t="s">
        <v>20686</v>
      </c>
      <c r="C6179" t="s">
        <v>34258</v>
      </c>
      <c r="D6179" t="s">
        <v>366</v>
      </c>
      <c r="E6179" t="s">
        <v>34259</v>
      </c>
      <c r="F6179" t="s">
        <v>34260</v>
      </c>
      <c r="G6179" t="s">
        <v>33570</v>
      </c>
      <c r="H6179" t="s">
        <v>16526</v>
      </c>
      <c r="J6179" t="s">
        <v>34261</v>
      </c>
      <c r="K6179" t="s">
        <v>34262</v>
      </c>
      <c r="L6179" t="s">
        <v>303</v>
      </c>
      <c r="M6179" t="s">
        <v>2707</v>
      </c>
    </row>
    <row r="6180" spans="1:13" x14ac:dyDescent="0.2">
      <c r="A6180" t="s">
        <v>20685</v>
      </c>
      <c r="B6180" t="s">
        <v>20686</v>
      </c>
      <c r="C6180" t="s">
        <v>34263</v>
      </c>
      <c r="D6180" t="s">
        <v>349</v>
      </c>
      <c r="F6180" t="s">
        <v>34264</v>
      </c>
      <c r="G6180" t="s">
        <v>13041</v>
      </c>
      <c r="J6180" t="s">
        <v>34265</v>
      </c>
      <c r="K6180" t="s">
        <v>34266</v>
      </c>
      <c r="L6180" t="s">
        <v>303</v>
      </c>
      <c r="M6180" t="s">
        <v>34267</v>
      </c>
    </row>
    <row r="6181" spans="1:13" x14ac:dyDescent="0.2">
      <c r="A6181" t="s">
        <v>20685</v>
      </c>
      <c r="B6181" t="s">
        <v>20686</v>
      </c>
      <c r="C6181" t="s">
        <v>34268</v>
      </c>
      <c r="D6181" t="s">
        <v>564</v>
      </c>
      <c r="E6181" t="s">
        <v>296</v>
      </c>
      <c r="F6181" t="s">
        <v>34269</v>
      </c>
      <c r="G6181" t="s">
        <v>34270</v>
      </c>
      <c r="H6181" t="s">
        <v>13041</v>
      </c>
      <c r="J6181" t="s">
        <v>34271</v>
      </c>
      <c r="K6181" t="s">
        <v>302</v>
      </c>
      <c r="L6181" t="s">
        <v>303</v>
      </c>
      <c r="M6181" t="s">
        <v>8054</v>
      </c>
    </row>
    <row r="6182" spans="1:13" x14ac:dyDescent="0.2">
      <c r="A6182" t="s">
        <v>20685</v>
      </c>
      <c r="B6182" t="s">
        <v>20686</v>
      </c>
      <c r="C6182" t="s">
        <v>34272</v>
      </c>
      <c r="D6182" t="s">
        <v>34273</v>
      </c>
      <c r="E6182" t="s">
        <v>34274</v>
      </c>
      <c r="F6182" t="s">
        <v>34275</v>
      </c>
      <c r="G6182" t="s">
        <v>34276</v>
      </c>
      <c r="H6182" t="s">
        <v>22520</v>
      </c>
      <c r="I6182" t="s">
        <v>16526</v>
      </c>
      <c r="J6182" t="s">
        <v>34277</v>
      </c>
      <c r="K6182" t="s">
        <v>34278</v>
      </c>
      <c r="L6182" t="s">
        <v>303</v>
      </c>
      <c r="M6182" t="s">
        <v>25625</v>
      </c>
    </row>
    <row r="6183" spans="1:13" x14ac:dyDescent="0.2">
      <c r="A6183" t="s">
        <v>20685</v>
      </c>
      <c r="B6183" t="s">
        <v>20686</v>
      </c>
      <c r="C6183" t="s">
        <v>34279</v>
      </c>
      <c r="D6183" t="s">
        <v>16681</v>
      </c>
      <c r="E6183" t="s">
        <v>34280</v>
      </c>
      <c r="F6183" t="s">
        <v>34281</v>
      </c>
      <c r="H6183" t="s">
        <v>34282</v>
      </c>
      <c r="I6183" t="s">
        <v>13041</v>
      </c>
      <c r="J6183" t="s">
        <v>34283</v>
      </c>
      <c r="K6183" t="s">
        <v>34284</v>
      </c>
      <c r="L6183" t="s">
        <v>303</v>
      </c>
      <c r="M6183" t="s">
        <v>2699</v>
      </c>
    </row>
    <row r="6184" spans="1:13" x14ac:dyDescent="0.2">
      <c r="A6184" t="s">
        <v>20685</v>
      </c>
      <c r="B6184" t="s">
        <v>20686</v>
      </c>
      <c r="C6184" t="s">
        <v>34285</v>
      </c>
      <c r="D6184" t="s">
        <v>34286</v>
      </c>
      <c r="E6184" t="s">
        <v>34287</v>
      </c>
      <c r="F6184" t="s">
        <v>34288</v>
      </c>
      <c r="G6184" t="s">
        <v>33570</v>
      </c>
      <c r="H6184" t="s">
        <v>16526</v>
      </c>
      <c r="J6184" t="s">
        <v>34289</v>
      </c>
      <c r="K6184" t="s">
        <v>34290</v>
      </c>
      <c r="L6184" t="s">
        <v>303</v>
      </c>
      <c r="M6184" t="s">
        <v>422</v>
      </c>
    </row>
    <row r="6185" spans="1:13" x14ac:dyDescent="0.2">
      <c r="A6185" t="s">
        <v>20685</v>
      </c>
      <c r="B6185" t="s">
        <v>20686</v>
      </c>
      <c r="C6185" t="s">
        <v>34291</v>
      </c>
      <c r="D6185" t="s">
        <v>1374</v>
      </c>
      <c r="E6185" t="s">
        <v>1375</v>
      </c>
      <c r="F6185" t="s">
        <v>34292</v>
      </c>
      <c r="G6185" t="s">
        <v>34293</v>
      </c>
      <c r="H6185" t="s">
        <v>33467</v>
      </c>
      <c r="I6185" t="s">
        <v>16526</v>
      </c>
      <c r="J6185" t="s">
        <v>34294</v>
      </c>
      <c r="K6185" t="s">
        <v>34295</v>
      </c>
      <c r="L6185" t="s">
        <v>303</v>
      </c>
      <c r="M6185" t="s">
        <v>34296</v>
      </c>
    </row>
    <row r="6186" spans="1:13" x14ac:dyDescent="0.2">
      <c r="A6186" t="s">
        <v>20685</v>
      </c>
      <c r="B6186" t="s">
        <v>20686</v>
      </c>
      <c r="C6186" t="s">
        <v>34297</v>
      </c>
      <c r="D6186" t="s">
        <v>18574</v>
      </c>
      <c r="E6186" t="s">
        <v>20130</v>
      </c>
      <c r="F6186" t="s">
        <v>34298</v>
      </c>
      <c r="H6186" t="s">
        <v>33525</v>
      </c>
      <c r="I6186" t="s">
        <v>10993</v>
      </c>
      <c r="J6186" t="s">
        <v>34299</v>
      </c>
      <c r="K6186" t="s">
        <v>34300</v>
      </c>
      <c r="L6186" t="s">
        <v>303</v>
      </c>
      <c r="M6186" t="s">
        <v>809</v>
      </c>
    </row>
    <row r="6187" spans="1:13" x14ac:dyDescent="0.2">
      <c r="A6187" t="s">
        <v>20685</v>
      </c>
      <c r="B6187" t="s">
        <v>20686</v>
      </c>
      <c r="C6187" t="s">
        <v>34301</v>
      </c>
      <c r="D6187" t="s">
        <v>34302</v>
      </c>
      <c r="E6187" t="s">
        <v>34303</v>
      </c>
      <c r="F6187" t="s">
        <v>34304</v>
      </c>
      <c r="G6187" t="s">
        <v>13041</v>
      </c>
      <c r="J6187" t="s">
        <v>34305</v>
      </c>
      <c r="K6187" t="s">
        <v>34306</v>
      </c>
      <c r="L6187" t="s">
        <v>303</v>
      </c>
      <c r="M6187" t="s">
        <v>34307</v>
      </c>
    </row>
    <row r="6188" spans="1:13" x14ac:dyDescent="0.2">
      <c r="A6188" t="s">
        <v>20685</v>
      </c>
      <c r="B6188" t="s">
        <v>20686</v>
      </c>
      <c r="C6188" t="s">
        <v>34308</v>
      </c>
      <c r="D6188" t="s">
        <v>564</v>
      </c>
      <c r="E6188" t="s">
        <v>296</v>
      </c>
      <c r="F6188" t="s">
        <v>34309</v>
      </c>
      <c r="G6188" t="s">
        <v>16803</v>
      </c>
      <c r="H6188" t="s">
        <v>13041</v>
      </c>
      <c r="J6188" t="s">
        <v>34310</v>
      </c>
      <c r="K6188" t="s">
        <v>302</v>
      </c>
      <c r="L6188" t="s">
        <v>303</v>
      </c>
      <c r="M6188" t="s">
        <v>422</v>
      </c>
    </row>
    <row r="6189" spans="1:13" x14ac:dyDescent="0.2">
      <c r="A6189" t="s">
        <v>20685</v>
      </c>
      <c r="B6189" t="s">
        <v>20686</v>
      </c>
      <c r="C6189" t="s">
        <v>34311</v>
      </c>
      <c r="D6189" t="s">
        <v>34312</v>
      </c>
      <c r="E6189" t="s">
        <v>34313</v>
      </c>
      <c r="F6189" t="s">
        <v>34314</v>
      </c>
      <c r="H6189" t="s">
        <v>16629</v>
      </c>
      <c r="I6189" t="s">
        <v>13041</v>
      </c>
      <c r="J6189" t="s">
        <v>34152</v>
      </c>
      <c r="K6189" t="s">
        <v>302</v>
      </c>
      <c r="L6189" t="s">
        <v>303</v>
      </c>
      <c r="M6189" t="s">
        <v>16528</v>
      </c>
    </row>
    <row r="6190" spans="1:13" x14ac:dyDescent="0.2">
      <c r="A6190" t="s">
        <v>20685</v>
      </c>
      <c r="B6190" t="s">
        <v>20686</v>
      </c>
      <c r="C6190" t="s">
        <v>34315</v>
      </c>
      <c r="D6190" t="s">
        <v>34316</v>
      </c>
      <c r="E6190" t="s">
        <v>34317</v>
      </c>
      <c r="F6190" t="s">
        <v>34318</v>
      </c>
      <c r="G6190" t="s">
        <v>34319</v>
      </c>
      <c r="H6190" t="s">
        <v>34282</v>
      </c>
      <c r="I6190" t="s">
        <v>13041</v>
      </c>
      <c r="J6190" t="s">
        <v>34320</v>
      </c>
      <c r="K6190" t="s">
        <v>34321</v>
      </c>
      <c r="L6190" t="s">
        <v>303</v>
      </c>
      <c r="M6190" t="s">
        <v>34322</v>
      </c>
    </row>
    <row r="6191" spans="1:13" x14ac:dyDescent="0.2">
      <c r="A6191" t="s">
        <v>20685</v>
      </c>
      <c r="B6191" t="s">
        <v>20686</v>
      </c>
      <c r="C6191" t="s">
        <v>34323</v>
      </c>
      <c r="D6191" t="s">
        <v>34324</v>
      </c>
      <c r="E6191" t="s">
        <v>34325</v>
      </c>
      <c r="F6191" t="s">
        <v>34326</v>
      </c>
      <c r="H6191" t="s">
        <v>33715</v>
      </c>
      <c r="I6191" t="s">
        <v>10993</v>
      </c>
      <c r="J6191" t="s">
        <v>34327</v>
      </c>
      <c r="K6191" t="s">
        <v>34328</v>
      </c>
      <c r="L6191" t="s">
        <v>303</v>
      </c>
      <c r="M6191" t="s">
        <v>34329</v>
      </c>
    </row>
    <row r="6192" spans="1:13" x14ac:dyDescent="0.2">
      <c r="A6192" t="s">
        <v>20685</v>
      </c>
      <c r="B6192" t="s">
        <v>20686</v>
      </c>
      <c r="C6192" t="s">
        <v>34330</v>
      </c>
      <c r="D6192" t="s">
        <v>34331</v>
      </c>
      <c r="E6192" t="s">
        <v>5074</v>
      </c>
      <c r="F6192" t="s">
        <v>34332</v>
      </c>
      <c r="G6192" t="s">
        <v>34333</v>
      </c>
      <c r="H6192" t="s">
        <v>34334</v>
      </c>
      <c r="I6192" t="s">
        <v>10993</v>
      </c>
      <c r="J6192" t="s">
        <v>34335</v>
      </c>
      <c r="K6192" t="s">
        <v>34336</v>
      </c>
      <c r="L6192" t="s">
        <v>303</v>
      </c>
      <c r="M6192" t="s">
        <v>34337</v>
      </c>
    </row>
    <row r="6193" spans="1:13" x14ac:dyDescent="0.2">
      <c r="A6193" t="s">
        <v>20685</v>
      </c>
      <c r="B6193" t="s">
        <v>20686</v>
      </c>
      <c r="C6193" t="s">
        <v>34338</v>
      </c>
      <c r="D6193" t="s">
        <v>349</v>
      </c>
      <c r="F6193" t="s">
        <v>34339</v>
      </c>
      <c r="G6193" t="s">
        <v>34340</v>
      </c>
      <c r="H6193" t="s">
        <v>34270</v>
      </c>
      <c r="I6193" t="s">
        <v>10993</v>
      </c>
      <c r="J6193" t="s">
        <v>34341</v>
      </c>
      <c r="K6193" t="s">
        <v>302</v>
      </c>
      <c r="L6193" t="s">
        <v>303</v>
      </c>
      <c r="M6193" t="s">
        <v>422</v>
      </c>
    </row>
    <row r="6194" spans="1:13" x14ac:dyDescent="0.2">
      <c r="A6194" t="s">
        <v>20685</v>
      </c>
      <c r="B6194" t="s">
        <v>20686</v>
      </c>
      <c r="C6194" t="s">
        <v>34342</v>
      </c>
      <c r="D6194" t="s">
        <v>5126</v>
      </c>
      <c r="E6194" t="s">
        <v>34343</v>
      </c>
      <c r="F6194" t="s">
        <v>34344</v>
      </c>
      <c r="H6194" t="s">
        <v>13041</v>
      </c>
      <c r="J6194" t="s">
        <v>34345</v>
      </c>
      <c r="K6194" t="s">
        <v>34346</v>
      </c>
      <c r="L6194" t="s">
        <v>303</v>
      </c>
      <c r="M6194" t="s">
        <v>34347</v>
      </c>
    </row>
    <row r="6195" spans="1:13" x14ac:dyDescent="0.2">
      <c r="A6195" t="s">
        <v>20685</v>
      </c>
      <c r="B6195" t="s">
        <v>20686</v>
      </c>
      <c r="C6195" t="s">
        <v>34348</v>
      </c>
      <c r="D6195" t="s">
        <v>34324</v>
      </c>
      <c r="E6195" t="s">
        <v>34349</v>
      </c>
      <c r="F6195" t="s">
        <v>34350</v>
      </c>
      <c r="G6195" t="s">
        <v>34333</v>
      </c>
      <c r="H6195" t="s">
        <v>34334</v>
      </c>
      <c r="I6195" t="s">
        <v>10993</v>
      </c>
      <c r="J6195" t="s">
        <v>34351</v>
      </c>
      <c r="K6195" t="s">
        <v>34352</v>
      </c>
      <c r="L6195" t="s">
        <v>303</v>
      </c>
      <c r="M6195" t="s">
        <v>29399</v>
      </c>
    </row>
    <row r="6196" spans="1:13" x14ac:dyDescent="0.2">
      <c r="A6196" t="s">
        <v>20685</v>
      </c>
      <c r="B6196" t="s">
        <v>20686</v>
      </c>
      <c r="C6196" t="s">
        <v>34353</v>
      </c>
      <c r="D6196" t="s">
        <v>34354</v>
      </c>
      <c r="E6196" t="s">
        <v>34355</v>
      </c>
      <c r="F6196" t="s">
        <v>34356</v>
      </c>
      <c r="I6196" t="s">
        <v>13041</v>
      </c>
      <c r="J6196" t="s">
        <v>34357</v>
      </c>
      <c r="K6196" t="s">
        <v>34358</v>
      </c>
      <c r="L6196" t="s">
        <v>303</v>
      </c>
      <c r="M6196" t="s">
        <v>2497</v>
      </c>
    </row>
    <row r="6197" spans="1:13" x14ac:dyDescent="0.2">
      <c r="A6197" t="s">
        <v>20685</v>
      </c>
      <c r="B6197" t="s">
        <v>20686</v>
      </c>
      <c r="C6197" t="s">
        <v>34359</v>
      </c>
      <c r="D6197" t="s">
        <v>34231</v>
      </c>
      <c r="F6197" t="s">
        <v>34360</v>
      </c>
      <c r="G6197" t="s">
        <v>33437</v>
      </c>
      <c r="H6197" t="s">
        <v>10993</v>
      </c>
      <c r="J6197" t="s">
        <v>34361</v>
      </c>
      <c r="K6197" t="s">
        <v>302</v>
      </c>
      <c r="L6197" t="s">
        <v>303</v>
      </c>
      <c r="M6197" t="s">
        <v>422</v>
      </c>
    </row>
    <row r="6198" spans="1:13" x14ac:dyDescent="0.2">
      <c r="A6198" t="s">
        <v>20685</v>
      </c>
      <c r="B6198" t="s">
        <v>20686</v>
      </c>
      <c r="C6198" t="s">
        <v>34362</v>
      </c>
      <c r="D6198" t="s">
        <v>34363</v>
      </c>
      <c r="E6198" t="s">
        <v>34364</v>
      </c>
      <c r="F6198" t="s">
        <v>34365</v>
      </c>
      <c r="G6198" t="s">
        <v>34057</v>
      </c>
      <c r="H6198" t="s">
        <v>13041</v>
      </c>
      <c r="J6198" t="s">
        <v>34366</v>
      </c>
      <c r="K6198" t="s">
        <v>34367</v>
      </c>
      <c r="L6198" t="s">
        <v>303</v>
      </c>
      <c r="M6198" t="s">
        <v>3872</v>
      </c>
    </row>
    <row r="6199" spans="1:13" x14ac:dyDescent="0.2">
      <c r="A6199" t="s">
        <v>20685</v>
      </c>
      <c r="B6199" t="s">
        <v>20686</v>
      </c>
      <c r="C6199" t="s">
        <v>34368</v>
      </c>
      <c r="D6199" t="s">
        <v>34369</v>
      </c>
      <c r="E6199" t="s">
        <v>34370</v>
      </c>
      <c r="F6199" t="s">
        <v>34371</v>
      </c>
      <c r="G6199" t="s">
        <v>34372</v>
      </c>
      <c r="H6199" t="s">
        <v>33485</v>
      </c>
      <c r="I6199" t="s">
        <v>14806</v>
      </c>
      <c r="J6199" t="s">
        <v>34373</v>
      </c>
      <c r="K6199" t="s">
        <v>34374</v>
      </c>
      <c r="L6199" t="s">
        <v>303</v>
      </c>
      <c r="M6199" t="s">
        <v>34375</v>
      </c>
    </row>
    <row r="6200" spans="1:13" x14ac:dyDescent="0.2">
      <c r="A6200" t="s">
        <v>20685</v>
      </c>
      <c r="B6200" t="s">
        <v>20686</v>
      </c>
      <c r="C6200" t="s">
        <v>34376</v>
      </c>
      <c r="D6200" t="s">
        <v>34377</v>
      </c>
      <c r="E6200" t="s">
        <v>14267</v>
      </c>
      <c r="F6200" t="s">
        <v>34378</v>
      </c>
      <c r="G6200" t="s">
        <v>34379</v>
      </c>
      <c r="H6200" t="s">
        <v>34380</v>
      </c>
      <c r="I6200" t="s">
        <v>13041</v>
      </c>
      <c r="J6200" t="s">
        <v>34381</v>
      </c>
      <c r="K6200" t="s">
        <v>34382</v>
      </c>
      <c r="L6200" t="s">
        <v>303</v>
      </c>
      <c r="M6200" t="s">
        <v>658</v>
      </c>
    </row>
    <row r="6201" spans="1:13" x14ac:dyDescent="0.2">
      <c r="A6201" t="s">
        <v>20685</v>
      </c>
      <c r="B6201" t="s">
        <v>20686</v>
      </c>
      <c r="C6201" t="s">
        <v>34383</v>
      </c>
      <c r="D6201" t="s">
        <v>34384</v>
      </c>
      <c r="E6201" t="s">
        <v>34385</v>
      </c>
      <c r="F6201" t="s">
        <v>34386</v>
      </c>
      <c r="G6201" t="s">
        <v>33685</v>
      </c>
      <c r="H6201" t="s">
        <v>13041</v>
      </c>
      <c r="J6201" t="s">
        <v>34387</v>
      </c>
      <c r="K6201" t="s">
        <v>34388</v>
      </c>
      <c r="L6201" t="s">
        <v>303</v>
      </c>
      <c r="M6201" t="s">
        <v>9868</v>
      </c>
    </row>
    <row r="6202" spans="1:13" x14ac:dyDescent="0.2">
      <c r="A6202" t="s">
        <v>20685</v>
      </c>
      <c r="B6202" t="s">
        <v>20686</v>
      </c>
      <c r="C6202" t="s">
        <v>34389</v>
      </c>
      <c r="D6202" t="s">
        <v>349</v>
      </c>
      <c r="F6202" t="s">
        <v>34390</v>
      </c>
      <c r="H6202" t="s">
        <v>13041</v>
      </c>
      <c r="J6202" t="s">
        <v>34391</v>
      </c>
      <c r="K6202" t="s">
        <v>34392</v>
      </c>
      <c r="L6202" t="s">
        <v>303</v>
      </c>
      <c r="M6202" t="s">
        <v>34393</v>
      </c>
    </row>
    <row r="6203" spans="1:13" x14ac:dyDescent="0.2">
      <c r="A6203" t="s">
        <v>20685</v>
      </c>
      <c r="B6203" t="s">
        <v>20686</v>
      </c>
      <c r="C6203" t="s">
        <v>34394</v>
      </c>
      <c r="D6203" t="s">
        <v>34395</v>
      </c>
      <c r="E6203" t="s">
        <v>34396</v>
      </c>
      <c r="F6203" t="s">
        <v>34397</v>
      </c>
      <c r="H6203" t="s">
        <v>19690</v>
      </c>
      <c r="I6203" t="s">
        <v>16526</v>
      </c>
      <c r="J6203" t="s">
        <v>33709</v>
      </c>
      <c r="K6203" t="s">
        <v>34398</v>
      </c>
      <c r="L6203" t="s">
        <v>303</v>
      </c>
      <c r="M6203" t="s">
        <v>11628</v>
      </c>
    </row>
    <row r="6204" spans="1:13" x14ac:dyDescent="0.2">
      <c r="A6204" t="s">
        <v>20685</v>
      </c>
      <c r="B6204" t="s">
        <v>20686</v>
      </c>
      <c r="C6204" t="s">
        <v>34399</v>
      </c>
      <c r="D6204" t="s">
        <v>34400</v>
      </c>
      <c r="E6204" t="s">
        <v>34401</v>
      </c>
      <c r="F6204" t="s">
        <v>34402</v>
      </c>
      <c r="G6204" t="s">
        <v>34403</v>
      </c>
      <c r="H6204" t="s">
        <v>33485</v>
      </c>
      <c r="I6204" t="s">
        <v>14806</v>
      </c>
      <c r="J6204" t="s">
        <v>34404</v>
      </c>
      <c r="K6204" t="s">
        <v>34405</v>
      </c>
      <c r="L6204" t="s">
        <v>303</v>
      </c>
      <c r="M6204" t="s">
        <v>34406</v>
      </c>
    </row>
    <row r="6205" spans="1:13" x14ac:dyDescent="0.2">
      <c r="A6205" t="s">
        <v>20685</v>
      </c>
      <c r="B6205" t="s">
        <v>20686</v>
      </c>
      <c r="C6205" t="s">
        <v>34407</v>
      </c>
      <c r="D6205" t="s">
        <v>572</v>
      </c>
      <c r="E6205" t="s">
        <v>573</v>
      </c>
      <c r="F6205" t="s">
        <v>15118</v>
      </c>
      <c r="G6205" t="s">
        <v>34019</v>
      </c>
      <c r="H6205" t="s">
        <v>16526</v>
      </c>
      <c r="J6205" t="s">
        <v>34408</v>
      </c>
      <c r="K6205" t="s">
        <v>34409</v>
      </c>
      <c r="L6205" t="s">
        <v>303</v>
      </c>
      <c r="M6205" t="s">
        <v>13575</v>
      </c>
    </row>
    <row r="6206" spans="1:13" x14ac:dyDescent="0.2">
      <c r="A6206" t="s">
        <v>20685</v>
      </c>
      <c r="B6206" t="s">
        <v>20686</v>
      </c>
      <c r="C6206" t="s">
        <v>34410</v>
      </c>
      <c r="D6206" t="s">
        <v>34411</v>
      </c>
      <c r="E6206" t="s">
        <v>34412</v>
      </c>
      <c r="F6206" t="s">
        <v>10388</v>
      </c>
      <c r="G6206" t="s">
        <v>17032</v>
      </c>
      <c r="H6206" t="s">
        <v>14806</v>
      </c>
      <c r="J6206" t="s">
        <v>34413</v>
      </c>
      <c r="K6206" t="s">
        <v>34414</v>
      </c>
      <c r="L6206" t="s">
        <v>303</v>
      </c>
      <c r="M6206" t="s">
        <v>422</v>
      </c>
    </row>
    <row r="6207" spans="1:13" x14ac:dyDescent="0.2">
      <c r="A6207" t="s">
        <v>20685</v>
      </c>
      <c r="B6207" t="s">
        <v>20686</v>
      </c>
      <c r="C6207" t="s">
        <v>34415</v>
      </c>
      <c r="D6207" t="s">
        <v>366</v>
      </c>
      <c r="E6207" t="s">
        <v>34416</v>
      </c>
      <c r="F6207" t="s">
        <v>34417</v>
      </c>
      <c r="G6207" t="s">
        <v>34418</v>
      </c>
      <c r="I6207" t="s">
        <v>13041</v>
      </c>
      <c r="J6207" t="s">
        <v>34419</v>
      </c>
      <c r="K6207" t="s">
        <v>34420</v>
      </c>
      <c r="L6207" t="s">
        <v>303</v>
      </c>
      <c r="M6207" t="s">
        <v>5152</v>
      </c>
    </row>
    <row r="6208" spans="1:13" x14ac:dyDescent="0.2">
      <c r="A6208" t="s">
        <v>20685</v>
      </c>
      <c r="B6208" t="s">
        <v>20686</v>
      </c>
      <c r="C6208" t="s">
        <v>34421</v>
      </c>
      <c r="D6208" t="s">
        <v>34422</v>
      </c>
      <c r="E6208" t="s">
        <v>34423</v>
      </c>
      <c r="F6208" t="s">
        <v>34424</v>
      </c>
      <c r="H6208" t="s">
        <v>34425</v>
      </c>
      <c r="I6208" t="s">
        <v>13041</v>
      </c>
      <c r="J6208" t="s">
        <v>34426</v>
      </c>
      <c r="K6208" t="s">
        <v>34427</v>
      </c>
      <c r="L6208" t="s">
        <v>303</v>
      </c>
      <c r="M6208" t="s">
        <v>34428</v>
      </c>
    </row>
    <row r="6209" spans="1:13" x14ac:dyDescent="0.2">
      <c r="A6209" t="s">
        <v>20685</v>
      </c>
      <c r="B6209" t="s">
        <v>20686</v>
      </c>
      <c r="C6209" t="s">
        <v>34429</v>
      </c>
      <c r="D6209" t="s">
        <v>572</v>
      </c>
      <c r="E6209" t="s">
        <v>573</v>
      </c>
      <c r="F6209" t="s">
        <v>34430</v>
      </c>
      <c r="G6209" t="s">
        <v>34248</v>
      </c>
      <c r="H6209" t="s">
        <v>13041</v>
      </c>
      <c r="J6209" t="s">
        <v>34431</v>
      </c>
      <c r="K6209" t="s">
        <v>34432</v>
      </c>
      <c r="L6209" t="s">
        <v>303</v>
      </c>
      <c r="M6209" t="s">
        <v>8293</v>
      </c>
    </row>
    <row r="6210" spans="1:13" x14ac:dyDescent="0.2">
      <c r="A6210" t="s">
        <v>20685</v>
      </c>
      <c r="B6210" t="s">
        <v>20686</v>
      </c>
      <c r="C6210" t="s">
        <v>34433</v>
      </c>
      <c r="D6210" t="s">
        <v>34434</v>
      </c>
      <c r="E6210" t="s">
        <v>34435</v>
      </c>
      <c r="F6210" t="s">
        <v>4626</v>
      </c>
      <c r="G6210" t="s">
        <v>34436</v>
      </c>
      <c r="H6210" t="s">
        <v>16548</v>
      </c>
      <c r="I6210" t="s">
        <v>13041</v>
      </c>
      <c r="J6210" t="s">
        <v>34437</v>
      </c>
      <c r="K6210" t="s">
        <v>34438</v>
      </c>
      <c r="L6210" t="s">
        <v>303</v>
      </c>
      <c r="M6210" t="s">
        <v>11572</v>
      </c>
    </row>
    <row r="6211" spans="1:13" x14ac:dyDescent="0.2">
      <c r="A6211" t="s">
        <v>20685</v>
      </c>
      <c r="B6211" t="s">
        <v>20686</v>
      </c>
      <c r="C6211" t="s">
        <v>34439</v>
      </c>
      <c r="D6211" t="s">
        <v>34440</v>
      </c>
      <c r="E6211" t="s">
        <v>34441</v>
      </c>
      <c r="F6211" t="s">
        <v>34442</v>
      </c>
      <c r="G6211" t="s">
        <v>16548</v>
      </c>
      <c r="H6211" t="s">
        <v>13041</v>
      </c>
      <c r="J6211" t="s">
        <v>34443</v>
      </c>
      <c r="K6211" t="s">
        <v>34444</v>
      </c>
      <c r="L6211" t="s">
        <v>303</v>
      </c>
      <c r="M6211" t="s">
        <v>8054</v>
      </c>
    </row>
    <row r="6212" spans="1:13" x14ac:dyDescent="0.2">
      <c r="A6212" t="s">
        <v>20685</v>
      </c>
      <c r="B6212" t="s">
        <v>20686</v>
      </c>
      <c r="C6212" t="s">
        <v>34445</v>
      </c>
      <c r="D6212" t="s">
        <v>34446</v>
      </c>
      <c r="E6212" t="s">
        <v>34447</v>
      </c>
      <c r="F6212" t="s">
        <v>34448</v>
      </c>
      <c r="G6212" t="s">
        <v>34449</v>
      </c>
      <c r="H6212" t="s">
        <v>33570</v>
      </c>
      <c r="I6212" t="s">
        <v>16526</v>
      </c>
      <c r="J6212" t="s">
        <v>34450</v>
      </c>
      <c r="K6212" t="s">
        <v>34451</v>
      </c>
      <c r="L6212" t="s">
        <v>303</v>
      </c>
      <c r="M6212" t="s">
        <v>15924</v>
      </c>
    </row>
    <row r="6213" spans="1:13" x14ac:dyDescent="0.2">
      <c r="A6213" t="s">
        <v>20685</v>
      </c>
      <c r="B6213" t="s">
        <v>20686</v>
      </c>
      <c r="C6213" t="s">
        <v>34452</v>
      </c>
      <c r="D6213" t="s">
        <v>34453</v>
      </c>
      <c r="F6213" t="s">
        <v>34454</v>
      </c>
      <c r="G6213" t="s">
        <v>33666</v>
      </c>
      <c r="I6213" t="s">
        <v>13041</v>
      </c>
      <c r="J6213" t="s">
        <v>34455</v>
      </c>
      <c r="K6213" t="s">
        <v>34456</v>
      </c>
      <c r="L6213" t="s">
        <v>303</v>
      </c>
      <c r="M6213" t="s">
        <v>9540</v>
      </c>
    </row>
    <row r="6214" spans="1:13" x14ac:dyDescent="0.2">
      <c r="A6214" t="s">
        <v>20685</v>
      </c>
      <c r="B6214" t="s">
        <v>20686</v>
      </c>
      <c r="C6214" t="s">
        <v>34457</v>
      </c>
      <c r="D6214" t="s">
        <v>366</v>
      </c>
      <c r="E6214" t="s">
        <v>367</v>
      </c>
      <c r="F6214" t="s">
        <v>34458</v>
      </c>
      <c r="H6214" t="s">
        <v>34459</v>
      </c>
      <c r="I6214" t="s">
        <v>13041</v>
      </c>
      <c r="J6214" t="s">
        <v>34460</v>
      </c>
      <c r="K6214" t="s">
        <v>34461</v>
      </c>
      <c r="L6214" t="s">
        <v>303</v>
      </c>
      <c r="M6214" t="s">
        <v>24017</v>
      </c>
    </row>
    <row r="6215" spans="1:13" x14ac:dyDescent="0.2">
      <c r="A6215" t="s">
        <v>20685</v>
      </c>
      <c r="B6215" t="s">
        <v>20686</v>
      </c>
      <c r="C6215" t="s">
        <v>34462</v>
      </c>
      <c r="D6215" t="s">
        <v>18287</v>
      </c>
      <c r="E6215" t="s">
        <v>34463</v>
      </c>
      <c r="F6215" t="s">
        <v>34464</v>
      </c>
      <c r="H6215" t="s">
        <v>13041</v>
      </c>
      <c r="J6215" t="s">
        <v>34465</v>
      </c>
      <c r="K6215" t="s">
        <v>34466</v>
      </c>
      <c r="L6215" t="s">
        <v>303</v>
      </c>
      <c r="M6215" t="s">
        <v>14303</v>
      </c>
    </row>
    <row r="6216" spans="1:13" x14ac:dyDescent="0.2">
      <c r="A6216" t="s">
        <v>20685</v>
      </c>
      <c r="B6216" t="s">
        <v>20686</v>
      </c>
      <c r="C6216" t="s">
        <v>34467</v>
      </c>
      <c r="D6216" t="s">
        <v>34468</v>
      </c>
      <c r="E6216" t="s">
        <v>34469</v>
      </c>
      <c r="F6216" t="s">
        <v>34470</v>
      </c>
      <c r="G6216" t="s">
        <v>16721</v>
      </c>
      <c r="H6216" t="s">
        <v>13041</v>
      </c>
      <c r="J6216" t="s">
        <v>34471</v>
      </c>
      <c r="K6216" t="s">
        <v>34472</v>
      </c>
      <c r="L6216" t="s">
        <v>303</v>
      </c>
      <c r="M6216" t="s">
        <v>34473</v>
      </c>
    </row>
    <row r="6217" spans="1:13" x14ac:dyDescent="0.2">
      <c r="A6217" t="s">
        <v>20685</v>
      </c>
      <c r="B6217" t="s">
        <v>20686</v>
      </c>
      <c r="C6217" t="s">
        <v>34474</v>
      </c>
      <c r="D6217" t="s">
        <v>34475</v>
      </c>
      <c r="E6217" t="s">
        <v>34476</v>
      </c>
      <c r="F6217" t="s">
        <v>34477</v>
      </c>
      <c r="H6217" t="s">
        <v>33948</v>
      </c>
      <c r="I6217" t="s">
        <v>13041</v>
      </c>
      <c r="J6217" t="s">
        <v>34478</v>
      </c>
      <c r="K6217" t="s">
        <v>34479</v>
      </c>
      <c r="L6217" t="s">
        <v>303</v>
      </c>
      <c r="M6217" t="s">
        <v>3189</v>
      </c>
    </row>
    <row r="6218" spans="1:13" x14ac:dyDescent="0.2">
      <c r="A6218" t="s">
        <v>20685</v>
      </c>
      <c r="B6218" t="s">
        <v>20686</v>
      </c>
      <c r="C6218" t="s">
        <v>34480</v>
      </c>
      <c r="D6218" t="s">
        <v>34481</v>
      </c>
      <c r="E6218" t="s">
        <v>34482</v>
      </c>
      <c r="F6218" t="s">
        <v>34483</v>
      </c>
      <c r="G6218" t="s">
        <v>13041</v>
      </c>
      <c r="J6218" t="s">
        <v>34484</v>
      </c>
      <c r="K6218" t="s">
        <v>34485</v>
      </c>
      <c r="L6218" t="s">
        <v>303</v>
      </c>
      <c r="M6218" t="s">
        <v>34486</v>
      </c>
    </row>
    <row r="6219" spans="1:13" x14ac:dyDescent="0.2">
      <c r="A6219" t="s">
        <v>20685</v>
      </c>
      <c r="B6219" t="s">
        <v>20686</v>
      </c>
      <c r="C6219" t="s">
        <v>34487</v>
      </c>
      <c r="D6219" t="s">
        <v>34488</v>
      </c>
      <c r="E6219" t="s">
        <v>34489</v>
      </c>
      <c r="F6219" t="s">
        <v>34490</v>
      </c>
      <c r="I6219" t="s">
        <v>13041</v>
      </c>
      <c r="J6219" t="s">
        <v>34491</v>
      </c>
      <c r="K6219" t="s">
        <v>34492</v>
      </c>
      <c r="L6219" t="s">
        <v>303</v>
      </c>
      <c r="M6219" t="s">
        <v>28436</v>
      </c>
    </row>
    <row r="6220" spans="1:13" x14ac:dyDescent="0.2">
      <c r="A6220" t="s">
        <v>20685</v>
      </c>
      <c r="B6220" t="s">
        <v>20686</v>
      </c>
      <c r="C6220" t="s">
        <v>34493</v>
      </c>
      <c r="D6220" t="s">
        <v>33596</v>
      </c>
      <c r="E6220" t="s">
        <v>34494</v>
      </c>
      <c r="F6220" t="s">
        <v>34495</v>
      </c>
      <c r="G6220" t="s">
        <v>13041</v>
      </c>
      <c r="J6220" t="s">
        <v>34496</v>
      </c>
      <c r="K6220" t="s">
        <v>34497</v>
      </c>
      <c r="L6220" t="s">
        <v>303</v>
      </c>
      <c r="M6220" t="s">
        <v>34498</v>
      </c>
    </row>
    <row r="6221" spans="1:13" x14ac:dyDescent="0.2">
      <c r="A6221" t="s">
        <v>20685</v>
      </c>
      <c r="B6221" t="s">
        <v>20686</v>
      </c>
      <c r="C6221" t="s">
        <v>34499</v>
      </c>
      <c r="D6221" t="s">
        <v>34500</v>
      </c>
      <c r="E6221" t="s">
        <v>34501</v>
      </c>
      <c r="F6221" t="s">
        <v>34502</v>
      </c>
      <c r="G6221" t="s">
        <v>34503</v>
      </c>
      <c r="H6221" t="s">
        <v>33592</v>
      </c>
      <c r="I6221" t="s">
        <v>13041</v>
      </c>
      <c r="J6221" t="s">
        <v>34504</v>
      </c>
      <c r="K6221" t="s">
        <v>34505</v>
      </c>
      <c r="L6221" t="s">
        <v>303</v>
      </c>
      <c r="M6221" t="s">
        <v>12711</v>
      </c>
    </row>
    <row r="6222" spans="1:13" x14ac:dyDescent="0.2">
      <c r="A6222" t="s">
        <v>20685</v>
      </c>
      <c r="B6222" t="s">
        <v>20686</v>
      </c>
      <c r="C6222" t="s">
        <v>34506</v>
      </c>
      <c r="D6222" t="s">
        <v>34488</v>
      </c>
      <c r="E6222" t="s">
        <v>34489</v>
      </c>
      <c r="F6222" t="s">
        <v>34507</v>
      </c>
      <c r="I6222" t="s">
        <v>13041</v>
      </c>
      <c r="J6222" t="s">
        <v>34508</v>
      </c>
      <c r="K6222" t="s">
        <v>302</v>
      </c>
      <c r="L6222" t="s">
        <v>303</v>
      </c>
      <c r="M6222" t="s">
        <v>34509</v>
      </c>
    </row>
    <row r="6223" spans="1:13" x14ac:dyDescent="0.2">
      <c r="A6223" t="s">
        <v>20685</v>
      </c>
      <c r="B6223" t="s">
        <v>20686</v>
      </c>
      <c r="C6223" t="s">
        <v>34510</v>
      </c>
      <c r="D6223" t="s">
        <v>34511</v>
      </c>
      <c r="E6223" t="s">
        <v>34512</v>
      </c>
      <c r="F6223" t="s">
        <v>34513</v>
      </c>
      <c r="G6223" t="s">
        <v>34276</v>
      </c>
      <c r="H6223" t="s">
        <v>22520</v>
      </c>
      <c r="I6223" t="s">
        <v>16526</v>
      </c>
      <c r="J6223" t="s">
        <v>34514</v>
      </c>
      <c r="K6223" t="s">
        <v>34515</v>
      </c>
      <c r="L6223" t="s">
        <v>303</v>
      </c>
      <c r="M6223" t="s">
        <v>5626</v>
      </c>
    </row>
    <row r="6224" spans="1:13" x14ac:dyDescent="0.2">
      <c r="A6224" t="s">
        <v>20685</v>
      </c>
      <c r="B6224" t="s">
        <v>20686</v>
      </c>
      <c r="C6224" t="s">
        <v>34516</v>
      </c>
      <c r="D6224" t="s">
        <v>572</v>
      </c>
      <c r="E6224" t="s">
        <v>573</v>
      </c>
      <c r="F6224" t="s">
        <v>34517</v>
      </c>
      <c r="G6224" t="s">
        <v>16548</v>
      </c>
      <c r="H6224" t="s">
        <v>13041</v>
      </c>
      <c r="J6224" t="s">
        <v>34518</v>
      </c>
      <c r="K6224" t="s">
        <v>34519</v>
      </c>
      <c r="L6224" t="s">
        <v>303</v>
      </c>
      <c r="M6224" t="s">
        <v>1278</v>
      </c>
    </row>
    <row r="6225" spans="1:13" x14ac:dyDescent="0.2">
      <c r="A6225" t="s">
        <v>20685</v>
      </c>
      <c r="B6225" t="s">
        <v>20686</v>
      </c>
      <c r="C6225" t="s">
        <v>34520</v>
      </c>
      <c r="D6225" t="s">
        <v>34521</v>
      </c>
      <c r="E6225" t="s">
        <v>34522</v>
      </c>
      <c r="F6225" t="s">
        <v>20237</v>
      </c>
      <c r="G6225" t="s">
        <v>33570</v>
      </c>
      <c r="H6225" t="s">
        <v>16526</v>
      </c>
      <c r="J6225" t="s">
        <v>34523</v>
      </c>
      <c r="K6225" t="s">
        <v>34524</v>
      </c>
      <c r="L6225" t="s">
        <v>303</v>
      </c>
      <c r="M6225" t="s">
        <v>422</v>
      </c>
    </row>
    <row r="6226" spans="1:13" x14ac:dyDescent="0.2">
      <c r="A6226" t="s">
        <v>20685</v>
      </c>
      <c r="B6226" t="s">
        <v>20686</v>
      </c>
      <c r="C6226" t="s">
        <v>34525</v>
      </c>
      <c r="D6226" t="s">
        <v>34526</v>
      </c>
      <c r="E6226" t="s">
        <v>34527</v>
      </c>
      <c r="F6226" t="s">
        <v>34528</v>
      </c>
      <c r="G6226" t="s">
        <v>33550</v>
      </c>
      <c r="H6226" t="s">
        <v>13041</v>
      </c>
      <c r="J6226" t="s">
        <v>34529</v>
      </c>
      <c r="K6226" t="s">
        <v>302</v>
      </c>
      <c r="L6226" t="s">
        <v>303</v>
      </c>
      <c r="M6226" t="s">
        <v>33818</v>
      </c>
    </row>
    <row r="6227" spans="1:13" x14ac:dyDescent="0.2">
      <c r="A6227" t="s">
        <v>20685</v>
      </c>
      <c r="B6227" t="s">
        <v>20686</v>
      </c>
      <c r="C6227" t="s">
        <v>34530</v>
      </c>
      <c r="D6227" t="s">
        <v>34531</v>
      </c>
      <c r="E6227" t="s">
        <v>14299</v>
      </c>
      <c r="F6227" t="s">
        <v>34532</v>
      </c>
      <c r="H6227" t="s">
        <v>33518</v>
      </c>
      <c r="I6227" t="s">
        <v>13041</v>
      </c>
      <c r="J6227" t="s">
        <v>34533</v>
      </c>
      <c r="K6227" t="s">
        <v>34534</v>
      </c>
      <c r="L6227" t="s">
        <v>303</v>
      </c>
      <c r="M6227" t="s">
        <v>25657</v>
      </c>
    </row>
    <row r="6228" spans="1:13" x14ac:dyDescent="0.2">
      <c r="A6228" t="s">
        <v>20685</v>
      </c>
      <c r="B6228" t="s">
        <v>20686</v>
      </c>
      <c r="C6228" t="s">
        <v>34535</v>
      </c>
      <c r="D6228" t="s">
        <v>34536</v>
      </c>
      <c r="E6228" t="s">
        <v>34537</v>
      </c>
      <c r="F6228" t="s">
        <v>34538</v>
      </c>
      <c r="G6228" t="s">
        <v>19690</v>
      </c>
      <c r="H6228" t="s">
        <v>16526</v>
      </c>
      <c r="J6228" t="s">
        <v>34539</v>
      </c>
      <c r="K6228" t="s">
        <v>34540</v>
      </c>
      <c r="L6228" t="s">
        <v>303</v>
      </c>
      <c r="M6228" t="s">
        <v>14432</v>
      </c>
    </row>
    <row r="6229" spans="1:13" x14ac:dyDescent="0.2">
      <c r="A6229" t="s">
        <v>20685</v>
      </c>
      <c r="B6229" t="s">
        <v>20686</v>
      </c>
      <c r="C6229" t="s">
        <v>34541</v>
      </c>
      <c r="D6229" t="s">
        <v>16749</v>
      </c>
      <c r="E6229" t="s">
        <v>34542</v>
      </c>
      <c r="F6229" t="s">
        <v>34543</v>
      </c>
      <c r="G6229" t="s">
        <v>34503</v>
      </c>
      <c r="H6229" t="s">
        <v>33592</v>
      </c>
      <c r="I6229" t="s">
        <v>13041</v>
      </c>
      <c r="J6229" t="s">
        <v>34544</v>
      </c>
      <c r="K6229" t="s">
        <v>34545</v>
      </c>
      <c r="L6229" t="s">
        <v>303</v>
      </c>
      <c r="M6229" t="s">
        <v>11628</v>
      </c>
    </row>
    <row r="6230" spans="1:13" x14ac:dyDescent="0.2">
      <c r="A6230" t="s">
        <v>20685</v>
      </c>
      <c r="B6230" t="s">
        <v>20686</v>
      </c>
      <c r="C6230" t="s">
        <v>34546</v>
      </c>
      <c r="D6230" t="s">
        <v>21115</v>
      </c>
      <c r="E6230" t="s">
        <v>21116</v>
      </c>
      <c r="F6230" t="s">
        <v>34547</v>
      </c>
      <c r="H6230" t="s">
        <v>34548</v>
      </c>
      <c r="I6230" t="s">
        <v>13041</v>
      </c>
      <c r="J6230" t="s">
        <v>34549</v>
      </c>
      <c r="K6230" t="s">
        <v>34550</v>
      </c>
      <c r="L6230" t="s">
        <v>120</v>
      </c>
      <c r="M6230" t="s">
        <v>422</v>
      </c>
    </row>
    <row r="6231" spans="1:13" x14ac:dyDescent="0.2">
      <c r="A6231" t="s">
        <v>20685</v>
      </c>
      <c r="B6231" t="s">
        <v>20686</v>
      </c>
      <c r="C6231" t="s">
        <v>34551</v>
      </c>
      <c r="D6231" t="s">
        <v>34552</v>
      </c>
      <c r="F6231" t="s">
        <v>34553</v>
      </c>
      <c r="G6231" t="s">
        <v>34554</v>
      </c>
      <c r="H6231" t="s">
        <v>16574</v>
      </c>
      <c r="I6231" t="s">
        <v>13041</v>
      </c>
      <c r="J6231" t="s">
        <v>34555</v>
      </c>
      <c r="K6231" t="s">
        <v>302</v>
      </c>
      <c r="L6231" t="s">
        <v>303</v>
      </c>
      <c r="M6231" t="s">
        <v>12305</v>
      </c>
    </row>
    <row r="6232" spans="1:13" x14ac:dyDescent="0.2">
      <c r="A6232" t="s">
        <v>20685</v>
      </c>
      <c r="B6232" t="s">
        <v>20686</v>
      </c>
      <c r="C6232" t="s">
        <v>34556</v>
      </c>
      <c r="D6232" t="s">
        <v>34557</v>
      </c>
      <c r="E6232" t="s">
        <v>34558</v>
      </c>
      <c r="F6232" t="s">
        <v>34559</v>
      </c>
      <c r="H6232" t="s">
        <v>13041</v>
      </c>
      <c r="J6232" t="s">
        <v>34560</v>
      </c>
      <c r="K6232" t="s">
        <v>34561</v>
      </c>
      <c r="L6232" t="s">
        <v>303</v>
      </c>
      <c r="M6232" t="s">
        <v>34562</v>
      </c>
    </row>
    <row r="6233" spans="1:13" x14ac:dyDescent="0.2">
      <c r="A6233" t="s">
        <v>20685</v>
      </c>
      <c r="B6233" t="s">
        <v>20686</v>
      </c>
      <c r="C6233" t="s">
        <v>34563</v>
      </c>
      <c r="D6233" t="s">
        <v>34564</v>
      </c>
      <c r="E6233" t="s">
        <v>34565</v>
      </c>
      <c r="F6233" t="s">
        <v>34566</v>
      </c>
      <c r="G6233" t="s">
        <v>34567</v>
      </c>
      <c r="I6233" t="s">
        <v>13041</v>
      </c>
      <c r="J6233" t="s">
        <v>34568</v>
      </c>
      <c r="K6233" t="s">
        <v>34569</v>
      </c>
      <c r="L6233" t="s">
        <v>303</v>
      </c>
      <c r="M6233" t="s">
        <v>4012</v>
      </c>
    </row>
    <row r="6234" spans="1:13" x14ac:dyDescent="0.2">
      <c r="A6234" t="s">
        <v>20685</v>
      </c>
      <c r="B6234" t="s">
        <v>20686</v>
      </c>
      <c r="C6234" t="s">
        <v>34570</v>
      </c>
      <c r="D6234" t="s">
        <v>34571</v>
      </c>
      <c r="E6234" t="s">
        <v>11392</v>
      </c>
      <c r="F6234" t="s">
        <v>34572</v>
      </c>
      <c r="G6234" t="s">
        <v>34282</v>
      </c>
      <c r="H6234" t="s">
        <v>13041</v>
      </c>
      <c r="J6234" t="s">
        <v>34573</v>
      </c>
      <c r="K6234" t="s">
        <v>34574</v>
      </c>
      <c r="L6234" t="s">
        <v>303</v>
      </c>
      <c r="M6234" t="s">
        <v>2631</v>
      </c>
    </row>
    <row r="6235" spans="1:13" x14ac:dyDescent="0.2">
      <c r="A6235" t="s">
        <v>20685</v>
      </c>
      <c r="B6235" t="s">
        <v>20686</v>
      </c>
      <c r="C6235" t="s">
        <v>34575</v>
      </c>
      <c r="D6235" t="s">
        <v>5790</v>
      </c>
      <c r="E6235" t="s">
        <v>34576</v>
      </c>
      <c r="F6235" t="s">
        <v>34577</v>
      </c>
      <c r="H6235" t="s">
        <v>17168</v>
      </c>
      <c r="I6235" t="s">
        <v>13041</v>
      </c>
      <c r="J6235" t="s">
        <v>33472</v>
      </c>
      <c r="K6235" t="s">
        <v>34578</v>
      </c>
      <c r="L6235" t="s">
        <v>303</v>
      </c>
      <c r="M6235" t="s">
        <v>15903</v>
      </c>
    </row>
    <row r="6236" spans="1:13" x14ac:dyDescent="0.2">
      <c r="A6236" t="s">
        <v>20685</v>
      </c>
      <c r="B6236" t="s">
        <v>20686</v>
      </c>
      <c r="C6236" t="s">
        <v>34579</v>
      </c>
      <c r="D6236" t="s">
        <v>34580</v>
      </c>
      <c r="E6236" t="s">
        <v>34581</v>
      </c>
      <c r="F6236" t="s">
        <v>34582</v>
      </c>
      <c r="G6236" t="s">
        <v>33550</v>
      </c>
      <c r="H6236" t="s">
        <v>13041</v>
      </c>
      <c r="J6236" t="s">
        <v>34583</v>
      </c>
      <c r="K6236" t="s">
        <v>34584</v>
      </c>
      <c r="L6236" t="s">
        <v>303</v>
      </c>
      <c r="M6236" t="s">
        <v>1908</v>
      </c>
    </row>
    <row r="6237" spans="1:13" x14ac:dyDescent="0.2">
      <c r="A6237" t="s">
        <v>20685</v>
      </c>
      <c r="B6237" t="s">
        <v>20686</v>
      </c>
      <c r="C6237" t="s">
        <v>34585</v>
      </c>
      <c r="D6237" t="s">
        <v>34586</v>
      </c>
      <c r="E6237" t="s">
        <v>34587</v>
      </c>
      <c r="F6237" t="s">
        <v>34588</v>
      </c>
      <c r="G6237" t="s">
        <v>33525</v>
      </c>
      <c r="I6237" t="s">
        <v>10993</v>
      </c>
      <c r="J6237" t="s">
        <v>34589</v>
      </c>
      <c r="K6237" t="s">
        <v>34590</v>
      </c>
      <c r="L6237" t="s">
        <v>303</v>
      </c>
      <c r="M6237" t="s">
        <v>7382</v>
      </c>
    </row>
    <row r="6238" spans="1:13" x14ac:dyDescent="0.2">
      <c r="A6238" t="s">
        <v>20685</v>
      </c>
      <c r="B6238" t="s">
        <v>20686</v>
      </c>
      <c r="C6238" t="s">
        <v>34591</v>
      </c>
      <c r="D6238" t="s">
        <v>13305</v>
      </c>
      <c r="E6238" t="s">
        <v>13441</v>
      </c>
      <c r="F6238" t="s">
        <v>34592</v>
      </c>
      <c r="H6238" t="s">
        <v>13041</v>
      </c>
      <c r="J6238" t="s">
        <v>34593</v>
      </c>
      <c r="K6238" t="s">
        <v>34594</v>
      </c>
      <c r="L6238" t="s">
        <v>303</v>
      </c>
      <c r="M6238" t="s">
        <v>5452</v>
      </c>
    </row>
    <row r="6239" spans="1:13" x14ac:dyDescent="0.2">
      <c r="A6239" t="s">
        <v>20685</v>
      </c>
      <c r="B6239" t="s">
        <v>20686</v>
      </c>
      <c r="C6239" t="s">
        <v>34595</v>
      </c>
      <c r="D6239" t="s">
        <v>34596</v>
      </c>
      <c r="E6239" t="s">
        <v>34597</v>
      </c>
      <c r="F6239" t="s">
        <v>34598</v>
      </c>
      <c r="G6239" t="s">
        <v>16727</v>
      </c>
      <c r="H6239" t="s">
        <v>13041</v>
      </c>
      <c r="J6239" t="s">
        <v>34599</v>
      </c>
      <c r="K6239" t="s">
        <v>34600</v>
      </c>
      <c r="L6239" t="s">
        <v>303</v>
      </c>
      <c r="M6239" t="s">
        <v>16724</v>
      </c>
    </row>
    <row r="6240" spans="1:13" x14ac:dyDescent="0.2">
      <c r="A6240" t="s">
        <v>20685</v>
      </c>
      <c r="B6240" t="s">
        <v>20686</v>
      </c>
      <c r="C6240" t="s">
        <v>34601</v>
      </c>
      <c r="D6240" t="s">
        <v>349</v>
      </c>
      <c r="F6240" t="s">
        <v>34602</v>
      </c>
      <c r="G6240" t="s">
        <v>33550</v>
      </c>
      <c r="H6240" t="s">
        <v>13041</v>
      </c>
      <c r="J6240" t="s">
        <v>34603</v>
      </c>
      <c r="K6240" t="s">
        <v>302</v>
      </c>
      <c r="L6240" t="s">
        <v>303</v>
      </c>
      <c r="M6240" t="s">
        <v>422</v>
      </c>
    </row>
    <row r="6241" spans="1:13" x14ac:dyDescent="0.2">
      <c r="A6241" t="s">
        <v>20685</v>
      </c>
      <c r="B6241" t="s">
        <v>20686</v>
      </c>
      <c r="C6241" t="s">
        <v>34604</v>
      </c>
      <c r="D6241" t="s">
        <v>34231</v>
      </c>
      <c r="F6241" t="s">
        <v>34605</v>
      </c>
      <c r="G6241" t="s">
        <v>34606</v>
      </c>
      <c r="H6241" t="s">
        <v>33715</v>
      </c>
      <c r="I6241" t="s">
        <v>10993</v>
      </c>
      <c r="J6241" t="s">
        <v>34607</v>
      </c>
      <c r="K6241" t="s">
        <v>34608</v>
      </c>
      <c r="L6241" t="s">
        <v>303</v>
      </c>
      <c r="M6241" t="s">
        <v>8745</v>
      </c>
    </row>
    <row r="6242" spans="1:13" x14ac:dyDescent="0.2">
      <c r="A6242" t="s">
        <v>20685</v>
      </c>
      <c r="B6242" t="s">
        <v>20686</v>
      </c>
      <c r="C6242" t="s">
        <v>34609</v>
      </c>
      <c r="D6242" t="s">
        <v>8198</v>
      </c>
      <c r="E6242" t="s">
        <v>5074</v>
      </c>
      <c r="F6242" t="s">
        <v>34610</v>
      </c>
      <c r="G6242" t="s">
        <v>34606</v>
      </c>
      <c r="H6242" t="s">
        <v>33715</v>
      </c>
      <c r="I6242" t="s">
        <v>10993</v>
      </c>
      <c r="J6242" t="s">
        <v>34611</v>
      </c>
      <c r="K6242" t="s">
        <v>34612</v>
      </c>
      <c r="L6242" t="s">
        <v>303</v>
      </c>
      <c r="M6242" t="s">
        <v>1581</v>
      </c>
    </row>
    <row r="6243" spans="1:13" x14ac:dyDescent="0.2">
      <c r="A6243" t="s">
        <v>20685</v>
      </c>
      <c r="B6243" t="s">
        <v>20686</v>
      </c>
      <c r="C6243" t="s">
        <v>34613</v>
      </c>
      <c r="D6243" t="s">
        <v>34500</v>
      </c>
      <c r="E6243" t="s">
        <v>34501</v>
      </c>
      <c r="F6243" t="s">
        <v>34614</v>
      </c>
      <c r="G6243" t="s">
        <v>33666</v>
      </c>
      <c r="H6243" t="s">
        <v>13041</v>
      </c>
      <c r="J6243" t="s">
        <v>34615</v>
      </c>
      <c r="K6243" t="s">
        <v>34616</v>
      </c>
      <c r="L6243" t="s">
        <v>303</v>
      </c>
      <c r="M6243" t="s">
        <v>34617</v>
      </c>
    </row>
    <row r="6244" spans="1:13" x14ac:dyDescent="0.2">
      <c r="A6244" t="s">
        <v>20685</v>
      </c>
      <c r="B6244" t="s">
        <v>20686</v>
      </c>
      <c r="C6244" t="s">
        <v>34618</v>
      </c>
      <c r="D6244" t="s">
        <v>34324</v>
      </c>
      <c r="E6244" t="s">
        <v>34619</v>
      </c>
      <c r="F6244" t="s">
        <v>34620</v>
      </c>
      <c r="H6244" t="s">
        <v>33544</v>
      </c>
      <c r="I6244" t="s">
        <v>10993</v>
      </c>
      <c r="J6244" t="s">
        <v>34621</v>
      </c>
      <c r="K6244" t="s">
        <v>34622</v>
      </c>
      <c r="L6244" t="s">
        <v>303</v>
      </c>
      <c r="M6244" t="s">
        <v>34329</v>
      </c>
    </row>
    <row r="6245" spans="1:13" x14ac:dyDescent="0.2">
      <c r="A6245" t="s">
        <v>20685</v>
      </c>
      <c r="B6245" t="s">
        <v>20686</v>
      </c>
      <c r="C6245" t="s">
        <v>34623</v>
      </c>
      <c r="D6245" t="s">
        <v>34488</v>
      </c>
      <c r="E6245" t="s">
        <v>34489</v>
      </c>
      <c r="F6245" t="s">
        <v>34624</v>
      </c>
      <c r="G6245" t="s">
        <v>34625</v>
      </c>
      <c r="I6245" t="s">
        <v>13041</v>
      </c>
      <c r="J6245" t="s">
        <v>34626</v>
      </c>
      <c r="K6245" t="s">
        <v>34627</v>
      </c>
      <c r="L6245" t="s">
        <v>303</v>
      </c>
      <c r="M6245" t="s">
        <v>34628</v>
      </c>
    </row>
    <row r="6246" spans="1:13" x14ac:dyDescent="0.2">
      <c r="A6246" t="s">
        <v>20685</v>
      </c>
      <c r="B6246" t="s">
        <v>20686</v>
      </c>
      <c r="C6246" t="s">
        <v>34629</v>
      </c>
      <c r="D6246" t="s">
        <v>34630</v>
      </c>
      <c r="E6246" t="s">
        <v>34631</v>
      </c>
      <c r="F6246" t="s">
        <v>34632</v>
      </c>
      <c r="G6246" t="s">
        <v>34248</v>
      </c>
      <c r="H6246" t="s">
        <v>13041</v>
      </c>
      <c r="J6246" t="s">
        <v>34633</v>
      </c>
      <c r="K6246" t="s">
        <v>34634</v>
      </c>
      <c r="L6246" t="s">
        <v>303</v>
      </c>
      <c r="M6246" t="s">
        <v>18659</v>
      </c>
    </row>
    <row r="6247" spans="1:13" x14ac:dyDescent="0.2">
      <c r="A6247" t="s">
        <v>20685</v>
      </c>
      <c r="B6247" t="s">
        <v>20686</v>
      </c>
      <c r="C6247" t="s">
        <v>34635</v>
      </c>
      <c r="D6247" t="s">
        <v>34636</v>
      </c>
      <c r="E6247" t="s">
        <v>34637</v>
      </c>
      <c r="F6247" t="s">
        <v>34638</v>
      </c>
      <c r="G6247" t="s">
        <v>34639</v>
      </c>
      <c r="H6247" t="s">
        <v>13041</v>
      </c>
      <c r="J6247" t="s">
        <v>34640</v>
      </c>
      <c r="K6247" t="s">
        <v>34641</v>
      </c>
      <c r="L6247" t="s">
        <v>303</v>
      </c>
      <c r="M6247" t="s">
        <v>3684</v>
      </c>
    </row>
    <row r="6248" spans="1:13" x14ac:dyDescent="0.2">
      <c r="A6248" t="s">
        <v>20685</v>
      </c>
      <c r="B6248" t="s">
        <v>20686</v>
      </c>
      <c r="C6248" t="s">
        <v>34642</v>
      </c>
      <c r="D6248" t="s">
        <v>34643</v>
      </c>
      <c r="E6248" t="s">
        <v>34644</v>
      </c>
      <c r="F6248" t="s">
        <v>34645</v>
      </c>
      <c r="G6248" t="s">
        <v>13041</v>
      </c>
      <c r="J6248" t="s">
        <v>34646</v>
      </c>
      <c r="K6248" t="s">
        <v>34647</v>
      </c>
      <c r="L6248" t="s">
        <v>303</v>
      </c>
      <c r="M6248" t="s">
        <v>3772</v>
      </c>
    </row>
    <row r="6249" spans="1:13" x14ac:dyDescent="0.2">
      <c r="A6249" t="s">
        <v>20685</v>
      </c>
      <c r="B6249" t="s">
        <v>20686</v>
      </c>
      <c r="C6249" t="s">
        <v>34648</v>
      </c>
      <c r="D6249" t="s">
        <v>34649</v>
      </c>
      <c r="E6249" t="s">
        <v>34650</v>
      </c>
      <c r="F6249" t="s">
        <v>34651</v>
      </c>
      <c r="G6249" t="s">
        <v>34652</v>
      </c>
      <c r="H6249" t="s">
        <v>33531</v>
      </c>
      <c r="I6249" t="s">
        <v>10993</v>
      </c>
      <c r="J6249" t="s">
        <v>34653</v>
      </c>
      <c r="K6249" t="s">
        <v>34654</v>
      </c>
      <c r="L6249" t="s">
        <v>303</v>
      </c>
      <c r="M6249" t="s">
        <v>34655</v>
      </c>
    </row>
    <row r="6250" spans="1:13" x14ac:dyDescent="0.2">
      <c r="A6250" t="s">
        <v>20685</v>
      </c>
      <c r="B6250" t="s">
        <v>20686</v>
      </c>
      <c r="C6250" t="s">
        <v>34656</v>
      </c>
      <c r="D6250" t="s">
        <v>33740</v>
      </c>
      <c r="E6250" t="s">
        <v>34657</v>
      </c>
      <c r="F6250" t="s">
        <v>34658</v>
      </c>
      <c r="G6250" t="s">
        <v>33754</v>
      </c>
      <c r="H6250" t="s">
        <v>13041</v>
      </c>
      <c r="J6250" t="s">
        <v>34659</v>
      </c>
      <c r="K6250" t="s">
        <v>34660</v>
      </c>
      <c r="L6250" t="s">
        <v>303</v>
      </c>
      <c r="M6250" t="s">
        <v>3900</v>
      </c>
    </row>
    <row r="6251" spans="1:13" x14ac:dyDescent="0.2">
      <c r="A6251" t="s">
        <v>20685</v>
      </c>
      <c r="B6251" t="s">
        <v>20686</v>
      </c>
      <c r="C6251" t="s">
        <v>34661</v>
      </c>
      <c r="D6251" t="s">
        <v>34662</v>
      </c>
      <c r="E6251" t="s">
        <v>34663</v>
      </c>
      <c r="F6251" t="s">
        <v>484</v>
      </c>
      <c r="G6251" t="s">
        <v>34664</v>
      </c>
      <c r="H6251" t="s">
        <v>33570</v>
      </c>
      <c r="I6251" t="s">
        <v>16526</v>
      </c>
      <c r="J6251" t="s">
        <v>34665</v>
      </c>
      <c r="K6251" t="s">
        <v>34666</v>
      </c>
      <c r="L6251" t="s">
        <v>303</v>
      </c>
      <c r="M6251" t="s">
        <v>5139</v>
      </c>
    </row>
    <row r="6252" spans="1:13" x14ac:dyDescent="0.2">
      <c r="A6252" t="s">
        <v>20685</v>
      </c>
      <c r="B6252" t="s">
        <v>20686</v>
      </c>
      <c r="C6252" t="s">
        <v>34667</v>
      </c>
      <c r="D6252" t="s">
        <v>13305</v>
      </c>
      <c r="E6252" t="s">
        <v>13441</v>
      </c>
      <c r="F6252" t="s">
        <v>34668</v>
      </c>
      <c r="G6252" t="s">
        <v>16518</v>
      </c>
      <c r="H6252" t="s">
        <v>13041</v>
      </c>
      <c r="J6252" t="s">
        <v>34669</v>
      </c>
      <c r="K6252" t="s">
        <v>34670</v>
      </c>
      <c r="L6252" t="s">
        <v>303</v>
      </c>
      <c r="M6252" t="s">
        <v>2049</v>
      </c>
    </row>
    <row r="6253" spans="1:13" x14ac:dyDescent="0.2">
      <c r="A6253" t="s">
        <v>20685</v>
      </c>
      <c r="B6253" t="s">
        <v>20686</v>
      </c>
      <c r="C6253" t="s">
        <v>34671</v>
      </c>
      <c r="D6253" t="s">
        <v>34672</v>
      </c>
      <c r="E6253" t="s">
        <v>5074</v>
      </c>
      <c r="F6253" t="s">
        <v>34673</v>
      </c>
      <c r="G6253" t="s">
        <v>34674</v>
      </c>
      <c r="H6253" t="s">
        <v>13041</v>
      </c>
      <c r="J6253" t="s">
        <v>34675</v>
      </c>
      <c r="K6253" t="s">
        <v>34676</v>
      </c>
      <c r="L6253" t="s">
        <v>303</v>
      </c>
      <c r="M6253" t="s">
        <v>10324</v>
      </c>
    </row>
    <row r="6254" spans="1:13" x14ac:dyDescent="0.2">
      <c r="A6254" t="s">
        <v>20685</v>
      </c>
      <c r="B6254" t="s">
        <v>20686</v>
      </c>
      <c r="C6254" t="s">
        <v>34677</v>
      </c>
      <c r="D6254" t="s">
        <v>34678</v>
      </c>
      <c r="E6254" t="s">
        <v>34679</v>
      </c>
      <c r="F6254" t="s">
        <v>34680</v>
      </c>
      <c r="H6254" t="s">
        <v>34282</v>
      </c>
      <c r="I6254" t="s">
        <v>13041</v>
      </c>
      <c r="J6254" t="s">
        <v>34681</v>
      </c>
      <c r="K6254" t="s">
        <v>34682</v>
      </c>
      <c r="L6254" t="s">
        <v>303</v>
      </c>
      <c r="M6254" t="s">
        <v>5955</v>
      </c>
    </row>
    <row r="6255" spans="1:13" x14ac:dyDescent="0.2">
      <c r="A6255" t="s">
        <v>20685</v>
      </c>
      <c r="B6255" t="s">
        <v>20686</v>
      </c>
      <c r="C6255" t="s">
        <v>34683</v>
      </c>
      <c r="D6255" t="s">
        <v>34678</v>
      </c>
      <c r="E6255" t="s">
        <v>34679</v>
      </c>
      <c r="F6255" t="s">
        <v>34684</v>
      </c>
      <c r="H6255" t="s">
        <v>16518</v>
      </c>
      <c r="I6255" t="s">
        <v>13041</v>
      </c>
      <c r="J6255" t="s">
        <v>34685</v>
      </c>
      <c r="K6255" t="s">
        <v>34686</v>
      </c>
      <c r="L6255" t="s">
        <v>303</v>
      </c>
      <c r="M6255" t="s">
        <v>34687</v>
      </c>
    </row>
    <row r="6256" spans="1:13" x14ac:dyDescent="0.2">
      <c r="A6256" t="s">
        <v>20685</v>
      </c>
      <c r="B6256" t="s">
        <v>20686</v>
      </c>
      <c r="C6256" t="s">
        <v>34688</v>
      </c>
      <c r="D6256" t="s">
        <v>34689</v>
      </c>
      <c r="E6256" t="s">
        <v>13598</v>
      </c>
      <c r="F6256" t="s">
        <v>34690</v>
      </c>
      <c r="G6256" t="s">
        <v>34691</v>
      </c>
      <c r="I6256" t="s">
        <v>13041</v>
      </c>
      <c r="J6256" t="s">
        <v>34692</v>
      </c>
      <c r="K6256" t="s">
        <v>34693</v>
      </c>
      <c r="L6256" t="s">
        <v>303</v>
      </c>
      <c r="M6256" t="s">
        <v>34694</v>
      </c>
    </row>
    <row r="6257" spans="1:13" x14ac:dyDescent="0.2">
      <c r="A6257" t="s">
        <v>20685</v>
      </c>
      <c r="B6257" t="s">
        <v>20686</v>
      </c>
      <c r="C6257" t="s">
        <v>34695</v>
      </c>
      <c r="D6257" t="s">
        <v>34696</v>
      </c>
      <c r="E6257" t="s">
        <v>5716</v>
      </c>
      <c r="F6257" t="s">
        <v>34697</v>
      </c>
      <c r="H6257" t="s">
        <v>33948</v>
      </c>
      <c r="I6257" t="s">
        <v>13041</v>
      </c>
      <c r="J6257" t="s">
        <v>34698</v>
      </c>
      <c r="K6257" t="s">
        <v>34699</v>
      </c>
      <c r="L6257" t="s">
        <v>303</v>
      </c>
      <c r="M6257" t="s">
        <v>1190</v>
      </c>
    </row>
    <row r="6258" spans="1:13" x14ac:dyDescent="0.2">
      <c r="A6258" t="s">
        <v>20685</v>
      </c>
      <c r="B6258" t="s">
        <v>20686</v>
      </c>
      <c r="C6258" t="s">
        <v>34700</v>
      </c>
      <c r="D6258" t="s">
        <v>513</v>
      </c>
      <c r="E6258" t="s">
        <v>2638</v>
      </c>
      <c r="F6258" t="s">
        <v>34701</v>
      </c>
      <c r="G6258" t="s">
        <v>17136</v>
      </c>
      <c r="H6258" t="s">
        <v>13041</v>
      </c>
      <c r="J6258" t="s">
        <v>34702</v>
      </c>
      <c r="K6258" t="s">
        <v>34703</v>
      </c>
      <c r="L6258" t="s">
        <v>303</v>
      </c>
      <c r="M6258" t="s">
        <v>34704</v>
      </c>
    </row>
    <row r="6259" spans="1:13" x14ac:dyDescent="0.2">
      <c r="A6259" t="s">
        <v>20685</v>
      </c>
      <c r="B6259" t="s">
        <v>20686</v>
      </c>
      <c r="C6259" t="s">
        <v>34705</v>
      </c>
      <c r="D6259" t="s">
        <v>349</v>
      </c>
      <c r="F6259" t="s">
        <v>9864</v>
      </c>
      <c r="G6259" t="s">
        <v>33866</v>
      </c>
      <c r="H6259" t="s">
        <v>14806</v>
      </c>
      <c r="J6259" t="s">
        <v>34706</v>
      </c>
      <c r="K6259" t="s">
        <v>34707</v>
      </c>
      <c r="L6259" t="s">
        <v>303</v>
      </c>
      <c r="M6259" t="s">
        <v>422</v>
      </c>
    </row>
    <row r="6260" spans="1:13" x14ac:dyDescent="0.2">
      <c r="A6260" t="s">
        <v>20685</v>
      </c>
      <c r="B6260" t="s">
        <v>20686</v>
      </c>
      <c r="C6260" t="s">
        <v>34708</v>
      </c>
      <c r="D6260" t="s">
        <v>34709</v>
      </c>
      <c r="E6260" t="s">
        <v>34710</v>
      </c>
      <c r="F6260" t="s">
        <v>34711</v>
      </c>
      <c r="G6260" t="s">
        <v>17032</v>
      </c>
      <c r="H6260" t="s">
        <v>14806</v>
      </c>
      <c r="J6260" t="s">
        <v>34712</v>
      </c>
      <c r="K6260" t="s">
        <v>34713</v>
      </c>
      <c r="L6260" t="s">
        <v>303</v>
      </c>
      <c r="M6260" t="s">
        <v>34714</v>
      </c>
    </row>
    <row r="6261" spans="1:13" x14ac:dyDescent="0.2">
      <c r="A6261" t="s">
        <v>20685</v>
      </c>
      <c r="B6261" t="s">
        <v>20686</v>
      </c>
      <c r="C6261" t="s">
        <v>34715</v>
      </c>
      <c r="D6261" t="s">
        <v>16570</v>
      </c>
      <c r="E6261" t="s">
        <v>34716</v>
      </c>
      <c r="F6261" t="s">
        <v>34717</v>
      </c>
      <c r="H6261" t="s">
        <v>33948</v>
      </c>
      <c r="I6261" t="s">
        <v>13041</v>
      </c>
      <c r="J6261" t="s">
        <v>34718</v>
      </c>
      <c r="K6261" t="s">
        <v>34719</v>
      </c>
      <c r="L6261" t="s">
        <v>303</v>
      </c>
      <c r="M6261" t="s">
        <v>2019</v>
      </c>
    </row>
    <row r="6262" spans="1:13" x14ac:dyDescent="0.2">
      <c r="A6262" t="s">
        <v>20685</v>
      </c>
      <c r="B6262" t="s">
        <v>20686</v>
      </c>
      <c r="C6262" t="s">
        <v>34720</v>
      </c>
      <c r="D6262" t="s">
        <v>33839</v>
      </c>
      <c r="E6262" t="s">
        <v>34721</v>
      </c>
      <c r="F6262" t="s">
        <v>34722</v>
      </c>
      <c r="G6262" t="s">
        <v>13041</v>
      </c>
      <c r="J6262" t="s">
        <v>34723</v>
      </c>
      <c r="K6262" t="s">
        <v>34724</v>
      </c>
      <c r="L6262" t="s">
        <v>303</v>
      </c>
      <c r="M6262" t="s">
        <v>34725</v>
      </c>
    </row>
    <row r="6263" spans="1:13" x14ac:dyDescent="0.2">
      <c r="A6263" t="s">
        <v>20685</v>
      </c>
      <c r="B6263" t="s">
        <v>20686</v>
      </c>
      <c r="C6263" t="s">
        <v>34726</v>
      </c>
      <c r="D6263" t="s">
        <v>13305</v>
      </c>
      <c r="E6263" t="s">
        <v>13441</v>
      </c>
      <c r="F6263" t="s">
        <v>34727</v>
      </c>
      <c r="G6263" t="s">
        <v>13041</v>
      </c>
      <c r="J6263" t="s">
        <v>34728</v>
      </c>
      <c r="K6263" t="s">
        <v>34729</v>
      </c>
      <c r="L6263" t="s">
        <v>303</v>
      </c>
      <c r="M6263" t="s">
        <v>34730</v>
      </c>
    </row>
    <row r="6264" spans="1:13" x14ac:dyDescent="0.2">
      <c r="A6264" t="s">
        <v>20685</v>
      </c>
      <c r="B6264" t="s">
        <v>20686</v>
      </c>
      <c r="C6264" t="s">
        <v>34731</v>
      </c>
      <c r="D6264" t="s">
        <v>10042</v>
      </c>
      <c r="E6264" t="s">
        <v>34732</v>
      </c>
      <c r="F6264" t="s">
        <v>34733</v>
      </c>
      <c r="H6264" t="s">
        <v>33821</v>
      </c>
      <c r="I6264" t="s">
        <v>10993</v>
      </c>
      <c r="J6264" t="s">
        <v>34734</v>
      </c>
      <c r="K6264" t="s">
        <v>34735</v>
      </c>
      <c r="L6264" t="s">
        <v>303</v>
      </c>
      <c r="M6264" t="s">
        <v>12272</v>
      </c>
    </row>
    <row r="6265" spans="1:13" x14ac:dyDescent="0.2">
      <c r="A6265" t="s">
        <v>20685</v>
      </c>
      <c r="B6265" t="s">
        <v>20686</v>
      </c>
      <c r="C6265" t="s">
        <v>34736</v>
      </c>
      <c r="D6265" t="s">
        <v>33448</v>
      </c>
      <c r="E6265" t="s">
        <v>34737</v>
      </c>
      <c r="F6265" t="s">
        <v>34738</v>
      </c>
      <c r="G6265" t="s">
        <v>34739</v>
      </c>
      <c r="H6265" t="s">
        <v>33685</v>
      </c>
      <c r="I6265" t="s">
        <v>13041</v>
      </c>
      <c r="J6265" t="s">
        <v>34740</v>
      </c>
      <c r="K6265" t="s">
        <v>34741</v>
      </c>
      <c r="L6265" t="s">
        <v>303</v>
      </c>
      <c r="M6265" t="s">
        <v>34742</v>
      </c>
    </row>
    <row r="6266" spans="1:13" x14ac:dyDescent="0.2">
      <c r="A6266" t="s">
        <v>20685</v>
      </c>
      <c r="B6266" t="s">
        <v>20686</v>
      </c>
      <c r="C6266" t="s">
        <v>34743</v>
      </c>
      <c r="D6266" t="s">
        <v>34744</v>
      </c>
      <c r="E6266" t="s">
        <v>34745</v>
      </c>
      <c r="F6266" t="s">
        <v>34746</v>
      </c>
      <c r="G6266" t="s">
        <v>34747</v>
      </c>
      <c r="H6266" t="s">
        <v>33858</v>
      </c>
      <c r="I6266" t="s">
        <v>13041</v>
      </c>
      <c r="J6266" t="s">
        <v>34748</v>
      </c>
      <c r="K6266" t="s">
        <v>302</v>
      </c>
      <c r="L6266" t="s">
        <v>303</v>
      </c>
      <c r="M6266" t="s">
        <v>7077</v>
      </c>
    </row>
    <row r="6267" spans="1:13" x14ac:dyDescent="0.2">
      <c r="A6267" t="s">
        <v>20685</v>
      </c>
      <c r="B6267" t="s">
        <v>20686</v>
      </c>
      <c r="C6267" t="s">
        <v>34749</v>
      </c>
      <c r="D6267" t="s">
        <v>34750</v>
      </c>
      <c r="E6267" t="s">
        <v>34751</v>
      </c>
      <c r="F6267" t="s">
        <v>12977</v>
      </c>
      <c r="H6267" t="s">
        <v>33715</v>
      </c>
      <c r="I6267" t="s">
        <v>10993</v>
      </c>
      <c r="J6267" t="s">
        <v>33794</v>
      </c>
      <c r="K6267" t="s">
        <v>34752</v>
      </c>
      <c r="L6267" t="s">
        <v>303</v>
      </c>
      <c r="M6267" t="s">
        <v>34753</v>
      </c>
    </row>
    <row r="6268" spans="1:13" x14ac:dyDescent="0.2">
      <c r="A6268" t="s">
        <v>20685</v>
      </c>
      <c r="B6268" t="s">
        <v>20686</v>
      </c>
      <c r="C6268" t="s">
        <v>34754</v>
      </c>
      <c r="D6268" t="s">
        <v>394</v>
      </c>
      <c r="E6268" t="s">
        <v>395</v>
      </c>
      <c r="F6268" t="s">
        <v>5479</v>
      </c>
      <c r="G6268" t="s">
        <v>653</v>
      </c>
      <c r="H6268" t="s">
        <v>34755</v>
      </c>
      <c r="I6268" t="s">
        <v>34756</v>
      </c>
      <c r="J6268" t="s">
        <v>34757</v>
      </c>
      <c r="K6268" t="s">
        <v>34758</v>
      </c>
      <c r="L6268" t="s">
        <v>303</v>
      </c>
      <c r="M6268" t="s">
        <v>2489</v>
      </c>
    </row>
    <row r="6269" spans="1:13" x14ac:dyDescent="0.2">
      <c r="A6269" t="s">
        <v>20685</v>
      </c>
      <c r="B6269" t="s">
        <v>20686</v>
      </c>
      <c r="C6269" t="s">
        <v>34759</v>
      </c>
      <c r="D6269" t="s">
        <v>572</v>
      </c>
      <c r="E6269" t="s">
        <v>573</v>
      </c>
      <c r="F6269" t="s">
        <v>34760</v>
      </c>
      <c r="G6269" t="s">
        <v>34761</v>
      </c>
      <c r="I6269" t="s">
        <v>10993</v>
      </c>
      <c r="J6269" t="s">
        <v>34762</v>
      </c>
      <c r="K6269" t="s">
        <v>34763</v>
      </c>
      <c r="L6269" t="s">
        <v>303</v>
      </c>
      <c r="M6269" t="s">
        <v>27945</v>
      </c>
    </row>
    <row r="6270" spans="1:13" x14ac:dyDescent="0.2">
      <c r="A6270" t="s">
        <v>20685</v>
      </c>
      <c r="B6270" t="s">
        <v>20686</v>
      </c>
      <c r="C6270" t="s">
        <v>34764</v>
      </c>
      <c r="D6270" t="s">
        <v>349</v>
      </c>
      <c r="F6270" t="s">
        <v>34765</v>
      </c>
      <c r="G6270" t="s">
        <v>13041</v>
      </c>
      <c r="J6270" t="s">
        <v>34766</v>
      </c>
      <c r="K6270" t="s">
        <v>34767</v>
      </c>
      <c r="L6270" t="s">
        <v>303</v>
      </c>
      <c r="M6270" t="s">
        <v>34768</v>
      </c>
    </row>
    <row r="6271" spans="1:13" x14ac:dyDescent="0.2">
      <c r="A6271" t="s">
        <v>20685</v>
      </c>
      <c r="B6271" t="s">
        <v>20686</v>
      </c>
      <c r="C6271" t="s">
        <v>34769</v>
      </c>
      <c r="D6271" t="s">
        <v>34770</v>
      </c>
      <c r="E6271" t="s">
        <v>34771</v>
      </c>
      <c r="F6271" t="s">
        <v>34772</v>
      </c>
      <c r="G6271" t="s">
        <v>33492</v>
      </c>
      <c r="H6271" t="s">
        <v>33858</v>
      </c>
      <c r="I6271" t="s">
        <v>13041</v>
      </c>
      <c r="J6271" t="s">
        <v>34773</v>
      </c>
      <c r="K6271" t="s">
        <v>34774</v>
      </c>
      <c r="L6271" t="s">
        <v>303</v>
      </c>
      <c r="M6271" t="s">
        <v>34775</v>
      </c>
    </row>
    <row r="6272" spans="1:13" x14ac:dyDescent="0.2">
      <c r="A6272" t="s">
        <v>20685</v>
      </c>
      <c r="B6272" t="s">
        <v>20686</v>
      </c>
      <c r="C6272" t="s">
        <v>34776</v>
      </c>
      <c r="D6272" t="s">
        <v>16626</v>
      </c>
      <c r="E6272" t="s">
        <v>7892</v>
      </c>
      <c r="F6272" t="s">
        <v>34777</v>
      </c>
      <c r="G6272" t="s">
        <v>22520</v>
      </c>
      <c r="H6272" t="s">
        <v>16526</v>
      </c>
      <c r="J6272" t="s">
        <v>34778</v>
      </c>
      <c r="K6272" t="s">
        <v>34779</v>
      </c>
      <c r="L6272" t="s">
        <v>303</v>
      </c>
      <c r="M6272" t="s">
        <v>23818</v>
      </c>
    </row>
    <row r="6273" spans="1:13" x14ac:dyDescent="0.2">
      <c r="A6273" t="s">
        <v>20685</v>
      </c>
      <c r="B6273" t="s">
        <v>20686</v>
      </c>
      <c r="C6273" t="s">
        <v>34780</v>
      </c>
      <c r="D6273" t="s">
        <v>572</v>
      </c>
      <c r="E6273" t="s">
        <v>573</v>
      </c>
      <c r="F6273" t="s">
        <v>34781</v>
      </c>
      <c r="G6273" t="s">
        <v>16782</v>
      </c>
      <c r="H6273" t="s">
        <v>13041</v>
      </c>
      <c r="J6273" t="s">
        <v>34782</v>
      </c>
      <c r="K6273" t="s">
        <v>34783</v>
      </c>
      <c r="L6273" t="s">
        <v>303</v>
      </c>
      <c r="M6273" t="s">
        <v>1278</v>
      </c>
    </row>
    <row r="6274" spans="1:13" x14ac:dyDescent="0.2">
      <c r="A6274" t="s">
        <v>20685</v>
      </c>
      <c r="B6274" t="s">
        <v>20686</v>
      </c>
      <c r="C6274" t="s">
        <v>34784</v>
      </c>
      <c r="D6274" t="s">
        <v>33832</v>
      </c>
      <c r="E6274" t="s">
        <v>34785</v>
      </c>
      <c r="F6274" t="s">
        <v>34786</v>
      </c>
      <c r="G6274" t="s">
        <v>34787</v>
      </c>
      <c r="H6274" t="s">
        <v>33948</v>
      </c>
      <c r="I6274" t="s">
        <v>13041</v>
      </c>
      <c r="J6274" t="s">
        <v>34788</v>
      </c>
      <c r="K6274" t="s">
        <v>34789</v>
      </c>
      <c r="L6274" t="s">
        <v>303</v>
      </c>
      <c r="M6274" t="s">
        <v>34790</v>
      </c>
    </row>
    <row r="6275" spans="1:13" x14ac:dyDescent="0.2">
      <c r="A6275" t="s">
        <v>20685</v>
      </c>
      <c r="B6275" t="s">
        <v>20686</v>
      </c>
      <c r="C6275" t="s">
        <v>34791</v>
      </c>
      <c r="D6275" t="s">
        <v>349</v>
      </c>
      <c r="F6275" t="s">
        <v>34792</v>
      </c>
      <c r="G6275" t="s">
        <v>33858</v>
      </c>
      <c r="H6275" t="s">
        <v>13041</v>
      </c>
      <c r="J6275" t="s">
        <v>34793</v>
      </c>
      <c r="K6275" t="s">
        <v>302</v>
      </c>
      <c r="L6275" t="s">
        <v>303</v>
      </c>
      <c r="M6275" t="s">
        <v>422</v>
      </c>
    </row>
    <row r="6276" spans="1:13" x14ac:dyDescent="0.2">
      <c r="A6276" t="s">
        <v>20685</v>
      </c>
      <c r="B6276" t="s">
        <v>20686</v>
      </c>
      <c r="C6276" t="s">
        <v>34794</v>
      </c>
      <c r="D6276" t="s">
        <v>34795</v>
      </c>
      <c r="F6276" t="s">
        <v>34796</v>
      </c>
      <c r="G6276" t="s">
        <v>33544</v>
      </c>
      <c r="H6276" t="s">
        <v>10993</v>
      </c>
      <c r="J6276" t="s">
        <v>34797</v>
      </c>
      <c r="K6276" t="s">
        <v>302</v>
      </c>
      <c r="L6276" t="s">
        <v>303</v>
      </c>
      <c r="M6276" t="s">
        <v>422</v>
      </c>
    </row>
    <row r="6277" spans="1:13" x14ac:dyDescent="0.2">
      <c r="A6277" t="s">
        <v>20685</v>
      </c>
      <c r="B6277" t="s">
        <v>20686</v>
      </c>
      <c r="C6277" t="s">
        <v>34798</v>
      </c>
      <c r="D6277" t="s">
        <v>14939</v>
      </c>
      <c r="E6277" t="s">
        <v>14940</v>
      </c>
      <c r="F6277" t="s">
        <v>34799</v>
      </c>
      <c r="H6277" t="s">
        <v>17136</v>
      </c>
      <c r="I6277" t="s">
        <v>13041</v>
      </c>
      <c r="J6277" t="s">
        <v>34800</v>
      </c>
      <c r="K6277" t="s">
        <v>34801</v>
      </c>
      <c r="L6277" t="s">
        <v>303</v>
      </c>
      <c r="M6277" t="s">
        <v>20163</v>
      </c>
    </row>
    <row r="6278" spans="1:13" x14ac:dyDescent="0.2">
      <c r="A6278" t="s">
        <v>20685</v>
      </c>
      <c r="B6278" t="s">
        <v>20686</v>
      </c>
      <c r="C6278" t="s">
        <v>34802</v>
      </c>
      <c r="D6278" t="s">
        <v>34440</v>
      </c>
      <c r="E6278" t="s">
        <v>34803</v>
      </c>
      <c r="F6278" t="s">
        <v>34804</v>
      </c>
      <c r="I6278" t="s">
        <v>13041</v>
      </c>
      <c r="J6278" t="s">
        <v>34805</v>
      </c>
      <c r="K6278" t="s">
        <v>34806</v>
      </c>
      <c r="L6278" t="s">
        <v>303</v>
      </c>
      <c r="M6278" t="s">
        <v>10305</v>
      </c>
    </row>
    <row r="6279" spans="1:13" x14ac:dyDescent="0.2">
      <c r="A6279" t="s">
        <v>20685</v>
      </c>
      <c r="B6279" t="s">
        <v>20686</v>
      </c>
      <c r="C6279" t="s">
        <v>34807</v>
      </c>
      <c r="D6279" t="s">
        <v>34808</v>
      </c>
      <c r="E6279" t="s">
        <v>34809</v>
      </c>
      <c r="F6279" t="s">
        <v>34810</v>
      </c>
      <c r="G6279" t="s">
        <v>33485</v>
      </c>
      <c r="H6279" t="s">
        <v>14806</v>
      </c>
      <c r="J6279" t="s">
        <v>34811</v>
      </c>
      <c r="K6279" t="s">
        <v>34812</v>
      </c>
      <c r="L6279" t="s">
        <v>303</v>
      </c>
      <c r="M6279" t="s">
        <v>2304</v>
      </c>
    </row>
    <row r="6280" spans="1:13" x14ac:dyDescent="0.2">
      <c r="A6280" t="s">
        <v>20685</v>
      </c>
      <c r="B6280" t="s">
        <v>20686</v>
      </c>
      <c r="C6280" t="s">
        <v>34813</v>
      </c>
      <c r="D6280" t="s">
        <v>572</v>
      </c>
      <c r="E6280" t="s">
        <v>573</v>
      </c>
      <c r="F6280" t="s">
        <v>34814</v>
      </c>
      <c r="H6280" t="s">
        <v>33835</v>
      </c>
      <c r="I6280" t="s">
        <v>10993</v>
      </c>
      <c r="J6280" t="s">
        <v>34815</v>
      </c>
      <c r="K6280" t="s">
        <v>34816</v>
      </c>
      <c r="L6280" t="s">
        <v>303</v>
      </c>
      <c r="M6280" t="s">
        <v>5402</v>
      </c>
    </row>
    <row r="6281" spans="1:13" x14ac:dyDescent="0.2">
      <c r="A6281" t="s">
        <v>20685</v>
      </c>
      <c r="B6281" t="s">
        <v>20686</v>
      </c>
      <c r="C6281" t="s">
        <v>34817</v>
      </c>
      <c r="D6281" t="s">
        <v>34818</v>
      </c>
      <c r="E6281" t="s">
        <v>34819</v>
      </c>
      <c r="F6281" t="s">
        <v>34820</v>
      </c>
      <c r="H6281" t="s">
        <v>34821</v>
      </c>
      <c r="I6281" t="s">
        <v>13041</v>
      </c>
      <c r="J6281" t="s">
        <v>34822</v>
      </c>
      <c r="K6281" t="s">
        <v>34823</v>
      </c>
      <c r="L6281" t="s">
        <v>303</v>
      </c>
      <c r="M6281" t="s">
        <v>23828</v>
      </c>
    </row>
    <row r="6282" spans="1:13" x14ac:dyDescent="0.2">
      <c r="A6282" t="s">
        <v>20685</v>
      </c>
      <c r="B6282" t="s">
        <v>20686</v>
      </c>
      <c r="C6282" t="s">
        <v>34824</v>
      </c>
      <c r="D6282" t="s">
        <v>8198</v>
      </c>
      <c r="E6282" t="s">
        <v>34825</v>
      </c>
      <c r="F6282" t="s">
        <v>34826</v>
      </c>
      <c r="G6282" t="s">
        <v>16518</v>
      </c>
      <c r="H6282" t="s">
        <v>13041</v>
      </c>
      <c r="J6282" t="s">
        <v>34827</v>
      </c>
      <c r="K6282" t="s">
        <v>34828</v>
      </c>
      <c r="L6282" t="s">
        <v>303</v>
      </c>
      <c r="M6282" t="s">
        <v>16970</v>
      </c>
    </row>
    <row r="6283" spans="1:13" x14ac:dyDescent="0.2">
      <c r="A6283" t="s">
        <v>20685</v>
      </c>
      <c r="B6283" t="s">
        <v>20686</v>
      </c>
      <c r="C6283" t="s">
        <v>34829</v>
      </c>
      <c r="D6283" t="s">
        <v>349</v>
      </c>
      <c r="F6283" t="s">
        <v>34830</v>
      </c>
      <c r="H6283" t="s">
        <v>34019</v>
      </c>
      <c r="I6283" t="s">
        <v>16526</v>
      </c>
      <c r="J6283" t="s">
        <v>34831</v>
      </c>
      <c r="K6283" t="s">
        <v>34832</v>
      </c>
      <c r="L6283" t="s">
        <v>303</v>
      </c>
      <c r="M6283" t="s">
        <v>422</v>
      </c>
    </row>
    <row r="6284" spans="1:13" x14ac:dyDescent="0.2">
      <c r="A6284" t="s">
        <v>20685</v>
      </c>
      <c r="B6284" t="s">
        <v>20686</v>
      </c>
      <c r="C6284" t="s">
        <v>34833</v>
      </c>
      <c r="D6284" t="s">
        <v>6579</v>
      </c>
      <c r="E6284" t="s">
        <v>34834</v>
      </c>
      <c r="F6284" t="s">
        <v>34835</v>
      </c>
      <c r="G6284" t="s">
        <v>33518</v>
      </c>
      <c r="H6284" t="s">
        <v>13041</v>
      </c>
      <c r="J6284" t="s">
        <v>34836</v>
      </c>
      <c r="K6284" t="s">
        <v>302</v>
      </c>
      <c r="L6284" t="s">
        <v>303</v>
      </c>
      <c r="M6284" t="s">
        <v>422</v>
      </c>
    </row>
    <row r="6285" spans="1:13" x14ac:dyDescent="0.2">
      <c r="A6285" t="s">
        <v>20685</v>
      </c>
      <c r="B6285" t="s">
        <v>20686</v>
      </c>
      <c r="C6285" t="s">
        <v>34837</v>
      </c>
      <c r="D6285" t="s">
        <v>513</v>
      </c>
      <c r="E6285" t="s">
        <v>2638</v>
      </c>
      <c r="F6285" t="s">
        <v>34838</v>
      </c>
      <c r="G6285" t="s">
        <v>782</v>
      </c>
      <c r="H6285" t="s">
        <v>34567</v>
      </c>
      <c r="I6285" t="s">
        <v>13041</v>
      </c>
      <c r="J6285" t="s">
        <v>34839</v>
      </c>
      <c r="K6285" t="s">
        <v>34840</v>
      </c>
      <c r="L6285" t="s">
        <v>303</v>
      </c>
      <c r="M6285" t="s">
        <v>1912</v>
      </c>
    </row>
    <row r="6286" spans="1:13" x14ac:dyDescent="0.2">
      <c r="A6286" t="s">
        <v>20685</v>
      </c>
      <c r="B6286" t="s">
        <v>20686</v>
      </c>
      <c r="C6286" t="s">
        <v>34841</v>
      </c>
      <c r="D6286" t="s">
        <v>13305</v>
      </c>
      <c r="E6286" t="s">
        <v>13441</v>
      </c>
      <c r="F6286" t="s">
        <v>34842</v>
      </c>
      <c r="H6286" t="s">
        <v>13041</v>
      </c>
      <c r="J6286" t="s">
        <v>34843</v>
      </c>
      <c r="K6286" t="s">
        <v>34844</v>
      </c>
      <c r="L6286" t="s">
        <v>303</v>
      </c>
      <c r="M6286" t="s">
        <v>34845</v>
      </c>
    </row>
    <row r="6287" spans="1:13" x14ac:dyDescent="0.2">
      <c r="A6287" t="s">
        <v>20685</v>
      </c>
      <c r="B6287" t="s">
        <v>20686</v>
      </c>
      <c r="C6287" t="s">
        <v>34846</v>
      </c>
      <c r="D6287" t="s">
        <v>34847</v>
      </c>
      <c r="E6287" t="s">
        <v>10859</v>
      </c>
      <c r="F6287" t="s">
        <v>34848</v>
      </c>
      <c r="G6287" t="s">
        <v>33518</v>
      </c>
      <c r="H6287" t="s">
        <v>13041</v>
      </c>
      <c r="J6287" t="s">
        <v>34533</v>
      </c>
      <c r="K6287" t="s">
        <v>34849</v>
      </c>
      <c r="L6287" t="s">
        <v>303</v>
      </c>
      <c r="M6287" t="s">
        <v>34850</v>
      </c>
    </row>
    <row r="6288" spans="1:13" x14ac:dyDescent="0.2">
      <c r="A6288" t="s">
        <v>20685</v>
      </c>
      <c r="B6288" t="s">
        <v>20686</v>
      </c>
      <c r="C6288" t="s">
        <v>34851</v>
      </c>
      <c r="D6288" t="s">
        <v>34852</v>
      </c>
      <c r="E6288" t="s">
        <v>33990</v>
      </c>
      <c r="F6288" t="s">
        <v>34853</v>
      </c>
      <c r="G6288" t="s">
        <v>34854</v>
      </c>
      <c r="H6288" t="s">
        <v>33821</v>
      </c>
      <c r="I6288" t="s">
        <v>10993</v>
      </c>
      <c r="J6288" t="s">
        <v>34855</v>
      </c>
      <c r="K6288" t="s">
        <v>34856</v>
      </c>
      <c r="L6288" t="s">
        <v>303</v>
      </c>
      <c r="M6288" t="s">
        <v>6375</v>
      </c>
    </row>
    <row r="6289" spans="1:13" x14ac:dyDescent="0.2">
      <c r="A6289" t="s">
        <v>20685</v>
      </c>
      <c r="B6289" t="s">
        <v>20686</v>
      </c>
      <c r="C6289" t="s">
        <v>34857</v>
      </c>
      <c r="D6289" t="s">
        <v>16570</v>
      </c>
      <c r="E6289" t="s">
        <v>16571</v>
      </c>
      <c r="F6289" t="s">
        <v>16572</v>
      </c>
      <c r="G6289" t="s">
        <v>16573</v>
      </c>
      <c r="H6289" t="s">
        <v>16574</v>
      </c>
      <c r="I6289" t="s">
        <v>13041</v>
      </c>
      <c r="J6289" t="s">
        <v>16575</v>
      </c>
      <c r="K6289" t="s">
        <v>16576</v>
      </c>
      <c r="L6289" t="s">
        <v>303</v>
      </c>
      <c r="M6289" t="s">
        <v>32016</v>
      </c>
    </row>
    <row r="6290" spans="1:13" x14ac:dyDescent="0.2">
      <c r="A6290" t="s">
        <v>20685</v>
      </c>
      <c r="B6290" t="s">
        <v>20686</v>
      </c>
      <c r="C6290" t="s">
        <v>34858</v>
      </c>
      <c r="D6290" t="s">
        <v>16824</v>
      </c>
      <c r="E6290" t="s">
        <v>19595</v>
      </c>
      <c r="F6290" t="s">
        <v>34859</v>
      </c>
      <c r="G6290" t="s">
        <v>34860</v>
      </c>
      <c r="H6290" t="s">
        <v>19690</v>
      </c>
      <c r="I6290" t="s">
        <v>16526</v>
      </c>
      <c r="J6290" t="s">
        <v>34861</v>
      </c>
      <c r="K6290" t="s">
        <v>34862</v>
      </c>
      <c r="L6290" t="s">
        <v>303</v>
      </c>
      <c r="M6290" t="s">
        <v>8162</v>
      </c>
    </row>
    <row r="6291" spans="1:13" x14ac:dyDescent="0.2">
      <c r="A6291" t="s">
        <v>20685</v>
      </c>
      <c r="B6291" t="s">
        <v>20686</v>
      </c>
      <c r="C6291" t="s">
        <v>34863</v>
      </c>
      <c r="D6291" t="s">
        <v>349</v>
      </c>
      <c r="F6291" t="s">
        <v>34864</v>
      </c>
      <c r="G6291" t="s">
        <v>33544</v>
      </c>
      <c r="H6291" t="s">
        <v>10993</v>
      </c>
      <c r="J6291" t="s">
        <v>34865</v>
      </c>
      <c r="K6291" t="s">
        <v>302</v>
      </c>
      <c r="L6291" t="s">
        <v>303</v>
      </c>
      <c r="M6291" t="s">
        <v>422</v>
      </c>
    </row>
    <row r="6292" spans="1:13" x14ac:dyDescent="0.2">
      <c r="A6292" t="s">
        <v>20685</v>
      </c>
      <c r="B6292" t="s">
        <v>20686</v>
      </c>
      <c r="C6292" t="s">
        <v>34866</v>
      </c>
      <c r="D6292" t="s">
        <v>34867</v>
      </c>
      <c r="E6292" t="s">
        <v>34868</v>
      </c>
      <c r="F6292" t="s">
        <v>34869</v>
      </c>
      <c r="G6292" t="s">
        <v>33835</v>
      </c>
      <c r="H6292" t="s">
        <v>10993</v>
      </c>
      <c r="J6292" t="s">
        <v>34870</v>
      </c>
      <c r="K6292" t="s">
        <v>34871</v>
      </c>
      <c r="L6292" t="s">
        <v>303</v>
      </c>
      <c r="M6292" t="s">
        <v>12305</v>
      </c>
    </row>
    <row r="6293" spans="1:13" x14ac:dyDescent="0.2">
      <c r="A6293" t="s">
        <v>20685</v>
      </c>
      <c r="B6293" t="s">
        <v>20686</v>
      </c>
      <c r="C6293" t="s">
        <v>34872</v>
      </c>
      <c r="D6293" t="s">
        <v>34873</v>
      </c>
      <c r="E6293" t="s">
        <v>34874</v>
      </c>
      <c r="F6293" t="s">
        <v>34875</v>
      </c>
      <c r="G6293" t="s">
        <v>33550</v>
      </c>
      <c r="I6293" t="s">
        <v>13041</v>
      </c>
      <c r="J6293" t="s">
        <v>34876</v>
      </c>
      <c r="K6293" t="s">
        <v>34877</v>
      </c>
      <c r="L6293" t="s">
        <v>303</v>
      </c>
      <c r="M6293" t="s">
        <v>5380</v>
      </c>
    </row>
    <row r="6294" spans="1:13" x14ac:dyDescent="0.2">
      <c r="A6294" t="s">
        <v>20685</v>
      </c>
      <c r="B6294" t="s">
        <v>20686</v>
      </c>
      <c r="C6294" t="s">
        <v>34878</v>
      </c>
      <c r="D6294" t="s">
        <v>34879</v>
      </c>
      <c r="E6294" t="s">
        <v>33503</v>
      </c>
      <c r="F6294" t="s">
        <v>34880</v>
      </c>
      <c r="G6294" t="s">
        <v>13041</v>
      </c>
      <c r="J6294" t="s">
        <v>34881</v>
      </c>
      <c r="K6294" t="s">
        <v>34882</v>
      </c>
      <c r="L6294" t="s">
        <v>303</v>
      </c>
      <c r="M6294" t="s">
        <v>3636</v>
      </c>
    </row>
    <row r="6295" spans="1:13" x14ac:dyDescent="0.2">
      <c r="A6295" t="s">
        <v>20685</v>
      </c>
      <c r="B6295" t="s">
        <v>20686</v>
      </c>
      <c r="C6295" t="s">
        <v>34883</v>
      </c>
      <c r="D6295" t="s">
        <v>2857</v>
      </c>
      <c r="E6295" t="s">
        <v>5478</v>
      </c>
      <c r="F6295" t="s">
        <v>34884</v>
      </c>
      <c r="G6295" t="s">
        <v>16574</v>
      </c>
      <c r="H6295" t="s">
        <v>13041</v>
      </c>
      <c r="J6295" t="s">
        <v>34885</v>
      </c>
      <c r="K6295" t="s">
        <v>34886</v>
      </c>
      <c r="L6295" t="s">
        <v>303</v>
      </c>
      <c r="M6295" t="s">
        <v>17436</v>
      </c>
    </row>
    <row r="6296" spans="1:13" x14ac:dyDescent="0.2">
      <c r="A6296" t="s">
        <v>20685</v>
      </c>
      <c r="B6296" t="s">
        <v>20686</v>
      </c>
      <c r="C6296" t="s">
        <v>34887</v>
      </c>
      <c r="D6296" t="s">
        <v>349</v>
      </c>
      <c r="E6296" t="s">
        <v>13874</v>
      </c>
      <c r="F6296" t="s">
        <v>34888</v>
      </c>
      <c r="H6296" t="s">
        <v>17032</v>
      </c>
      <c r="I6296" t="s">
        <v>14806</v>
      </c>
      <c r="J6296" t="s">
        <v>34712</v>
      </c>
      <c r="K6296" t="s">
        <v>34889</v>
      </c>
      <c r="L6296" t="s">
        <v>303</v>
      </c>
      <c r="M6296" t="s">
        <v>422</v>
      </c>
    </row>
    <row r="6297" spans="1:13" x14ac:dyDescent="0.2">
      <c r="A6297" t="s">
        <v>20685</v>
      </c>
      <c r="B6297" t="s">
        <v>20686</v>
      </c>
      <c r="C6297" t="s">
        <v>34890</v>
      </c>
      <c r="D6297" t="s">
        <v>34891</v>
      </c>
      <c r="E6297" t="s">
        <v>34892</v>
      </c>
      <c r="F6297" t="s">
        <v>34893</v>
      </c>
      <c r="G6297" t="s">
        <v>34894</v>
      </c>
      <c r="H6297" t="s">
        <v>13041</v>
      </c>
      <c r="J6297" t="s">
        <v>34895</v>
      </c>
      <c r="K6297" t="s">
        <v>34896</v>
      </c>
      <c r="L6297" t="s">
        <v>303</v>
      </c>
      <c r="M6297" t="s">
        <v>34897</v>
      </c>
    </row>
    <row r="6298" spans="1:13" x14ac:dyDescent="0.2">
      <c r="A6298" t="s">
        <v>20685</v>
      </c>
      <c r="B6298" t="s">
        <v>20686</v>
      </c>
      <c r="C6298" t="s">
        <v>34898</v>
      </c>
      <c r="D6298" t="s">
        <v>34331</v>
      </c>
      <c r="E6298" t="s">
        <v>5074</v>
      </c>
      <c r="F6298" t="s">
        <v>34899</v>
      </c>
      <c r="G6298" t="s">
        <v>34333</v>
      </c>
      <c r="H6298" t="s">
        <v>34334</v>
      </c>
      <c r="I6298" t="s">
        <v>10993</v>
      </c>
      <c r="J6298" t="s">
        <v>34900</v>
      </c>
      <c r="K6298" t="s">
        <v>34901</v>
      </c>
      <c r="L6298" t="s">
        <v>303</v>
      </c>
      <c r="M6298" t="s">
        <v>6562</v>
      </c>
    </row>
    <row r="6299" spans="1:13" x14ac:dyDescent="0.2">
      <c r="A6299" t="s">
        <v>20685</v>
      </c>
      <c r="B6299" t="s">
        <v>20686</v>
      </c>
      <c r="C6299" t="s">
        <v>34902</v>
      </c>
      <c r="D6299" t="s">
        <v>33529</v>
      </c>
      <c r="E6299" t="s">
        <v>34903</v>
      </c>
      <c r="F6299" t="s">
        <v>34904</v>
      </c>
      <c r="G6299" t="s">
        <v>13041</v>
      </c>
      <c r="J6299" t="s">
        <v>34905</v>
      </c>
      <c r="K6299" t="s">
        <v>302</v>
      </c>
      <c r="L6299" t="s">
        <v>303</v>
      </c>
      <c r="M6299" t="s">
        <v>34906</v>
      </c>
    </row>
    <row r="6300" spans="1:13" x14ac:dyDescent="0.2">
      <c r="A6300" t="s">
        <v>20685</v>
      </c>
      <c r="B6300" t="s">
        <v>20686</v>
      </c>
      <c r="C6300" t="s">
        <v>34907</v>
      </c>
      <c r="D6300" t="s">
        <v>34678</v>
      </c>
      <c r="E6300" t="s">
        <v>34679</v>
      </c>
      <c r="F6300" t="s">
        <v>34908</v>
      </c>
      <c r="I6300" t="s">
        <v>13041</v>
      </c>
      <c r="J6300" t="s">
        <v>34909</v>
      </c>
      <c r="K6300" t="s">
        <v>34910</v>
      </c>
      <c r="L6300" t="s">
        <v>303</v>
      </c>
      <c r="M6300" t="s">
        <v>34687</v>
      </c>
    </row>
    <row r="6301" spans="1:13" x14ac:dyDescent="0.2">
      <c r="A6301" t="s">
        <v>20685</v>
      </c>
      <c r="B6301" t="s">
        <v>20686</v>
      </c>
      <c r="C6301" t="s">
        <v>34911</v>
      </c>
      <c r="D6301" t="s">
        <v>653</v>
      </c>
      <c r="F6301" t="s">
        <v>34912</v>
      </c>
      <c r="H6301" t="s">
        <v>33858</v>
      </c>
      <c r="I6301" t="s">
        <v>13041</v>
      </c>
      <c r="J6301" t="s">
        <v>34913</v>
      </c>
      <c r="K6301" t="s">
        <v>34914</v>
      </c>
      <c r="L6301" t="s">
        <v>303</v>
      </c>
      <c r="M6301" t="s">
        <v>707</v>
      </c>
    </row>
    <row r="6302" spans="1:13" x14ac:dyDescent="0.2">
      <c r="A6302" t="s">
        <v>20685</v>
      </c>
      <c r="B6302" t="s">
        <v>20686</v>
      </c>
      <c r="C6302" t="s">
        <v>34915</v>
      </c>
      <c r="D6302" t="s">
        <v>34916</v>
      </c>
      <c r="E6302" t="s">
        <v>34917</v>
      </c>
      <c r="F6302" t="s">
        <v>34918</v>
      </c>
      <c r="G6302" t="s">
        <v>16977</v>
      </c>
      <c r="H6302" t="s">
        <v>16526</v>
      </c>
      <c r="J6302" t="s">
        <v>34919</v>
      </c>
      <c r="K6302" t="s">
        <v>34920</v>
      </c>
      <c r="L6302" t="s">
        <v>303</v>
      </c>
      <c r="M6302" t="s">
        <v>3212</v>
      </c>
    </row>
    <row r="6303" spans="1:13" x14ac:dyDescent="0.2">
      <c r="A6303" t="s">
        <v>20685</v>
      </c>
      <c r="B6303" t="s">
        <v>20686</v>
      </c>
      <c r="C6303" t="s">
        <v>34921</v>
      </c>
      <c r="D6303" t="s">
        <v>34922</v>
      </c>
      <c r="E6303" t="s">
        <v>34923</v>
      </c>
      <c r="F6303" t="s">
        <v>34924</v>
      </c>
      <c r="G6303" t="s">
        <v>33853</v>
      </c>
      <c r="H6303" t="s">
        <v>13041</v>
      </c>
      <c r="J6303" t="s">
        <v>34925</v>
      </c>
      <c r="K6303" t="s">
        <v>34926</v>
      </c>
      <c r="L6303" t="s">
        <v>303</v>
      </c>
      <c r="M6303" t="s">
        <v>5139</v>
      </c>
    </row>
    <row r="6304" spans="1:13" x14ac:dyDescent="0.2">
      <c r="A6304" t="s">
        <v>20685</v>
      </c>
      <c r="B6304" t="s">
        <v>20686</v>
      </c>
      <c r="C6304" t="s">
        <v>34927</v>
      </c>
      <c r="D6304" t="s">
        <v>513</v>
      </c>
      <c r="F6304" t="s">
        <v>34928</v>
      </c>
      <c r="G6304" t="s">
        <v>16548</v>
      </c>
      <c r="H6304" t="s">
        <v>13041</v>
      </c>
      <c r="J6304" t="s">
        <v>34929</v>
      </c>
      <c r="K6304" t="s">
        <v>34930</v>
      </c>
      <c r="L6304" t="s">
        <v>303</v>
      </c>
      <c r="M6304" t="s">
        <v>11329</v>
      </c>
    </row>
    <row r="6305" spans="1:13" x14ac:dyDescent="0.2">
      <c r="A6305" t="s">
        <v>20685</v>
      </c>
      <c r="B6305" t="s">
        <v>20686</v>
      </c>
      <c r="C6305" t="s">
        <v>34931</v>
      </c>
      <c r="D6305" t="s">
        <v>34932</v>
      </c>
      <c r="E6305" t="s">
        <v>5271</v>
      </c>
      <c r="F6305" t="s">
        <v>34933</v>
      </c>
      <c r="H6305" t="s">
        <v>17148</v>
      </c>
      <c r="I6305" t="s">
        <v>13041</v>
      </c>
      <c r="J6305" t="s">
        <v>34934</v>
      </c>
      <c r="K6305" t="s">
        <v>34935</v>
      </c>
      <c r="L6305" t="s">
        <v>303</v>
      </c>
      <c r="M6305" t="s">
        <v>34936</v>
      </c>
    </row>
    <row r="6306" spans="1:13" x14ac:dyDescent="0.2">
      <c r="A6306" t="s">
        <v>20685</v>
      </c>
      <c r="B6306" t="s">
        <v>20686</v>
      </c>
      <c r="C6306" t="s">
        <v>34937</v>
      </c>
      <c r="D6306" t="s">
        <v>34938</v>
      </c>
      <c r="E6306" t="s">
        <v>34939</v>
      </c>
      <c r="F6306" t="s">
        <v>34940</v>
      </c>
      <c r="H6306" t="s">
        <v>33485</v>
      </c>
      <c r="I6306" t="s">
        <v>14806</v>
      </c>
      <c r="J6306" t="s">
        <v>34941</v>
      </c>
      <c r="K6306" t="s">
        <v>34942</v>
      </c>
      <c r="L6306" t="s">
        <v>303</v>
      </c>
      <c r="M6306" t="s">
        <v>11845</v>
      </c>
    </row>
    <row r="6307" spans="1:13" x14ac:dyDescent="0.2">
      <c r="A6307" t="s">
        <v>20685</v>
      </c>
      <c r="B6307" t="s">
        <v>20686</v>
      </c>
      <c r="C6307" t="s">
        <v>34943</v>
      </c>
      <c r="D6307" t="s">
        <v>16406</v>
      </c>
      <c r="F6307" t="s">
        <v>34944</v>
      </c>
      <c r="G6307" t="s">
        <v>33492</v>
      </c>
      <c r="H6307" t="s">
        <v>13041</v>
      </c>
      <c r="J6307" t="s">
        <v>34945</v>
      </c>
      <c r="K6307" t="s">
        <v>302</v>
      </c>
      <c r="L6307" t="s">
        <v>303</v>
      </c>
      <c r="M6307" t="s">
        <v>422</v>
      </c>
    </row>
    <row r="6308" spans="1:13" x14ac:dyDescent="0.2">
      <c r="A6308" t="s">
        <v>20685</v>
      </c>
      <c r="B6308" t="s">
        <v>20686</v>
      </c>
      <c r="C6308" t="s">
        <v>34946</v>
      </c>
      <c r="D6308" t="s">
        <v>394</v>
      </c>
      <c r="E6308" t="s">
        <v>499</v>
      </c>
      <c r="F6308" t="s">
        <v>6103</v>
      </c>
      <c r="G6308" t="s">
        <v>34947</v>
      </c>
      <c r="H6308" t="s">
        <v>13041</v>
      </c>
      <c r="J6308" t="s">
        <v>34948</v>
      </c>
      <c r="K6308" t="s">
        <v>34949</v>
      </c>
      <c r="L6308" t="s">
        <v>303</v>
      </c>
      <c r="M6308" t="s">
        <v>1608</v>
      </c>
    </row>
    <row r="6309" spans="1:13" x14ac:dyDescent="0.2">
      <c r="A6309" t="s">
        <v>20685</v>
      </c>
      <c r="B6309" t="s">
        <v>20686</v>
      </c>
      <c r="C6309" t="s">
        <v>34950</v>
      </c>
      <c r="D6309" t="s">
        <v>34951</v>
      </c>
      <c r="F6309" t="s">
        <v>34952</v>
      </c>
      <c r="G6309" t="s">
        <v>22520</v>
      </c>
      <c r="H6309" t="s">
        <v>16526</v>
      </c>
      <c r="J6309" t="s">
        <v>34953</v>
      </c>
      <c r="K6309" t="s">
        <v>34954</v>
      </c>
      <c r="L6309" t="s">
        <v>303</v>
      </c>
      <c r="M6309" t="s">
        <v>422</v>
      </c>
    </row>
    <row r="6310" spans="1:13" x14ac:dyDescent="0.2">
      <c r="A6310" t="s">
        <v>20685</v>
      </c>
      <c r="B6310" t="s">
        <v>20686</v>
      </c>
      <c r="C6310" t="s">
        <v>34955</v>
      </c>
      <c r="D6310" t="s">
        <v>513</v>
      </c>
      <c r="F6310" t="s">
        <v>34956</v>
      </c>
      <c r="H6310" t="s">
        <v>16665</v>
      </c>
      <c r="I6310" t="s">
        <v>13041</v>
      </c>
      <c r="J6310" t="s">
        <v>34957</v>
      </c>
      <c r="K6310" t="s">
        <v>34958</v>
      </c>
      <c r="L6310" t="s">
        <v>303</v>
      </c>
      <c r="M6310" t="s">
        <v>34959</v>
      </c>
    </row>
    <row r="6311" spans="1:13" x14ac:dyDescent="0.2">
      <c r="A6311" t="s">
        <v>20685</v>
      </c>
      <c r="B6311" t="s">
        <v>20686</v>
      </c>
      <c r="C6311" t="s">
        <v>34960</v>
      </c>
      <c r="D6311" t="s">
        <v>34961</v>
      </c>
      <c r="E6311" t="s">
        <v>34962</v>
      </c>
      <c r="F6311" t="s">
        <v>34963</v>
      </c>
      <c r="I6311" t="s">
        <v>13041</v>
      </c>
      <c r="J6311" t="s">
        <v>34964</v>
      </c>
      <c r="K6311" t="s">
        <v>34965</v>
      </c>
      <c r="L6311" t="s">
        <v>303</v>
      </c>
      <c r="M6311" t="s">
        <v>34966</v>
      </c>
    </row>
    <row r="6312" spans="1:13" x14ac:dyDescent="0.2">
      <c r="A6312" t="s">
        <v>20685</v>
      </c>
      <c r="B6312" t="s">
        <v>20686</v>
      </c>
      <c r="C6312" t="s">
        <v>34967</v>
      </c>
      <c r="D6312" t="s">
        <v>34968</v>
      </c>
      <c r="E6312" t="s">
        <v>34969</v>
      </c>
      <c r="F6312" t="s">
        <v>34970</v>
      </c>
      <c r="G6312" t="s">
        <v>17148</v>
      </c>
      <c r="H6312" t="s">
        <v>13041</v>
      </c>
      <c r="J6312" t="s">
        <v>33587</v>
      </c>
      <c r="K6312" t="s">
        <v>34971</v>
      </c>
      <c r="L6312" t="s">
        <v>303</v>
      </c>
      <c r="M6312" t="s">
        <v>2815</v>
      </c>
    </row>
    <row r="6313" spans="1:13" x14ac:dyDescent="0.2">
      <c r="A6313" t="s">
        <v>20685</v>
      </c>
      <c r="B6313" t="s">
        <v>20686</v>
      </c>
      <c r="C6313" t="s">
        <v>34972</v>
      </c>
      <c r="D6313" t="s">
        <v>34973</v>
      </c>
      <c r="E6313" t="s">
        <v>34974</v>
      </c>
      <c r="F6313" t="s">
        <v>34975</v>
      </c>
      <c r="H6313" t="s">
        <v>17162</v>
      </c>
      <c r="I6313" t="s">
        <v>16526</v>
      </c>
      <c r="J6313" t="s">
        <v>34976</v>
      </c>
      <c r="K6313" t="s">
        <v>34977</v>
      </c>
      <c r="L6313" t="s">
        <v>303</v>
      </c>
      <c r="M6313" t="s">
        <v>34978</v>
      </c>
    </row>
    <row r="6314" spans="1:13" x14ac:dyDescent="0.2">
      <c r="A6314" t="s">
        <v>20685</v>
      </c>
      <c r="B6314" t="s">
        <v>20686</v>
      </c>
      <c r="C6314" t="s">
        <v>34979</v>
      </c>
      <c r="D6314" t="s">
        <v>20822</v>
      </c>
      <c r="F6314" t="s">
        <v>34980</v>
      </c>
      <c r="G6314" t="s">
        <v>34981</v>
      </c>
      <c r="H6314" t="s">
        <v>16670</v>
      </c>
      <c r="I6314" t="s">
        <v>16526</v>
      </c>
      <c r="J6314" t="s">
        <v>34982</v>
      </c>
      <c r="K6314" t="s">
        <v>20826</v>
      </c>
      <c r="L6314" t="s">
        <v>120</v>
      </c>
      <c r="M6314" t="s">
        <v>7271</v>
      </c>
    </row>
    <row r="6315" spans="1:13" x14ac:dyDescent="0.2">
      <c r="A6315" t="s">
        <v>20685</v>
      </c>
      <c r="B6315" t="s">
        <v>20686</v>
      </c>
      <c r="C6315" t="s">
        <v>34983</v>
      </c>
      <c r="D6315" t="s">
        <v>34984</v>
      </c>
      <c r="E6315" t="s">
        <v>34985</v>
      </c>
      <c r="F6315" t="s">
        <v>34986</v>
      </c>
      <c r="G6315" t="s">
        <v>34282</v>
      </c>
      <c r="H6315" t="s">
        <v>13041</v>
      </c>
      <c r="J6315" t="s">
        <v>34987</v>
      </c>
      <c r="K6315" t="s">
        <v>34988</v>
      </c>
      <c r="L6315" t="s">
        <v>303</v>
      </c>
      <c r="M6315" t="s">
        <v>5333</v>
      </c>
    </row>
    <row r="6316" spans="1:13" x14ac:dyDescent="0.2">
      <c r="A6316" t="s">
        <v>20685</v>
      </c>
      <c r="B6316" t="s">
        <v>20686</v>
      </c>
      <c r="C6316" t="s">
        <v>34989</v>
      </c>
      <c r="D6316" t="s">
        <v>34302</v>
      </c>
      <c r="E6316" t="s">
        <v>34990</v>
      </c>
      <c r="F6316" t="s">
        <v>34991</v>
      </c>
      <c r="G6316" t="s">
        <v>13041</v>
      </c>
      <c r="J6316" t="s">
        <v>34992</v>
      </c>
      <c r="K6316" t="s">
        <v>34993</v>
      </c>
      <c r="L6316" t="s">
        <v>303</v>
      </c>
      <c r="M6316" t="s">
        <v>34307</v>
      </c>
    </row>
    <row r="6317" spans="1:13" x14ac:dyDescent="0.2">
      <c r="A6317" t="s">
        <v>20685</v>
      </c>
      <c r="B6317" t="s">
        <v>20686</v>
      </c>
      <c r="C6317" t="s">
        <v>34994</v>
      </c>
      <c r="D6317" t="s">
        <v>34287</v>
      </c>
      <c r="F6317" t="s">
        <v>34995</v>
      </c>
      <c r="H6317" t="s">
        <v>33570</v>
      </c>
      <c r="J6317" t="s">
        <v>34996</v>
      </c>
      <c r="K6317" t="s">
        <v>34997</v>
      </c>
      <c r="L6317" t="s">
        <v>303</v>
      </c>
      <c r="M6317" t="s">
        <v>11086</v>
      </c>
    </row>
    <row r="6318" spans="1:13" x14ac:dyDescent="0.2">
      <c r="A6318" t="s">
        <v>20685</v>
      </c>
      <c r="B6318" t="s">
        <v>20686</v>
      </c>
      <c r="C6318" t="s">
        <v>34998</v>
      </c>
      <c r="D6318" t="s">
        <v>20822</v>
      </c>
      <c r="F6318" t="s">
        <v>34999</v>
      </c>
      <c r="H6318" t="s">
        <v>35000</v>
      </c>
      <c r="I6318" t="s">
        <v>16526</v>
      </c>
      <c r="J6318" t="s">
        <v>35001</v>
      </c>
      <c r="K6318" t="s">
        <v>20826</v>
      </c>
      <c r="L6318" t="s">
        <v>120</v>
      </c>
      <c r="M6318" t="s">
        <v>7271</v>
      </c>
    </row>
    <row r="6319" spans="1:13" x14ac:dyDescent="0.2">
      <c r="A6319" t="s">
        <v>20685</v>
      </c>
      <c r="B6319" t="s">
        <v>20686</v>
      </c>
      <c r="C6319" t="s">
        <v>35002</v>
      </c>
      <c r="D6319" t="s">
        <v>34488</v>
      </c>
      <c r="E6319" t="s">
        <v>34489</v>
      </c>
      <c r="F6319" t="s">
        <v>35003</v>
      </c>
      <c r="I6319" t="s">
        <v>13041</v>
      </c>
      <c r="J6319" t="s">
        <v>35004</v>
      </c>
      <c r="K6319" t="s">
        <v>35005</v>
      </c>
      <c r="L6319" t="s">
        <v>303</v>
      </c>
      <c r="M6319" t="s">
        <v>406</v>
      </c>
    </row>
    <row r="6320" spans="1:13" x14ac:dyDescent="0.2">
      <c r="A6320" t="s">
        <v>20685</v>
      </c>
      <c r="B6320" t="s">
        <v>20686</v>
      </c>
      <c r="C6320" t="s">
        <v>35006</v>
      </c>
      <c r="D6320" t="s">
        <v>35007</v>
      </c>
      <c r="F6320" t="s">
        <v>35008</v>
      </c>
      <c r="G6320" t="s">
        <v>34425</v>
      </c>
      <c r="H6320" t="s">
        <v>13041</v>
      </c>
      <c r="J6320" t="s">
        <v>35009</v>
      </c>
      <c r="K6320" t="s">
        <v>302</v>
      </c>
      <c r="L6320" t="s">
        <v>303</v>
      </c>
      <c r="M6320" t="s">
        <v>422</v>
      </c>
    </row>
    <row r="6321" spans="1:13" x14ac:dyDescent="0.2">
      <c r="A6321" t="s">
        <v>20685</v>
      </c>
      <c r="B6321" t="s">
        <v>20686</v>
      </c>
      <c r="C6321" t="s">
        <v>35010</v>
      </c>
      <c r="D6321" t="s">
        <v>13305</v>
      </c>
      <c r="E6321" t="s">
        <v>13441</v>
      </c>
      <c r="F6321" t="s">
        <v>35011</v>
      </c>
      <c r="G6321" t="s">
        <v>33853</v>
      </c>
      <c r="H6321" t="s">
        <v>13041</v>
      </c>
      <c r="J6321" t="s">
        <v>35012</v>
      </c>
      <c r="K6321" t="s">
        <v>35013</v>
      </c>
      <c r="L6321" t="s">
        <v>303</v>
      </c>
      <c r="M6321" t="s">
        <v>15433</v>
      </c>
    </row>
    <row r="6322" spans="1:13" x14ac:dyDescent="0.2">
      <c r="A6322" t="s">
        <v>20685</v>
      </c>
      <c r="B6322" t="s">
        <v>20686</v>
      </c>
      <c r="C6322" t="s">
        <v>35014</v>
      </c>
      <c r="D6322" t="s">
        <v>35015</v>
      </c>
      <c r="E6322" t="s">
        <v>35016</v>
      </c>
      <c r="F6322" t="s">
        <v>35017</v>
      </c>
      <c r="G6322" t="s">
        <v>33634</v>
      </c>
      <c r="H6322" t="s">
        <v>13041</v>
      </c>
      <c r="J6322" t="s">
        <v>35018</v>
      </c>
      <c r="K6322" t="s">
        <v>35019</v>
      </c>
      <c r="L6322" t="s">
        <v>303</v>
      </c>
      <c r="M6322" t="s">
        <v>35020</v>
      </c>
    </row>
    <row r="6323" spans="1:13" x14ac:dyDescent="0.2">
      <c r="A6323" t="s">
        <v>20685</v>
      </c>
      <c r="B6323" t="s">
        <v>20686</v>
      </c>
      <c r="C6323" t="s">
        <v>35021</v>
      </c>
      <c r="D6323" t="s">
        <v>35022</v>
      </c>
      <c r="E6323" t="s">
        <v>35023</v>
      </c>
      <c r="F6323" t="s">
        <v>17135</v>
      </c>
      <c r="H6323" t="s">
        <v>17136</v>
      </c>
      <c r="I6323" t="s">
        <v>13041</v>
      </c>
      <c r="J6323" t="s">
        <v>17137</v>
      </c>
      <c r="K6323" t="s">
        <v>17138</v>
      </c>
      <c r="L6323" t="s">
        <v>303</v>
      </c>
      <c r="M6323" t="s">
        <v>1863</v>
      </c>
    </row>
    <row r="6324" spans="1:13" x14ac:dyDescent="0.2">
      <c r="A6324" t="s">
        <v>20685</v>
      </c>
      <c r="B6324" t="s">
        <v>20686</v>
      </c>
      <c r="C6324" t="s">
        <v>35024</v>
      </c>
      <c r="D6324" t="s">
        <v>35025</v>
      </c>
      <c r="E6324" t="s">
        <v>35026</v>
      </c>
      <c r="F6324" t="s">
        <v>35027</v>
      </c>
      <c r="H6324" t="s">
        <v>33609</v>
      </c>
      <c r="I6324" t="s">
        <v>13041</v>
      </c>
      <c r="J6324" t="s">
        <v>35028</v>
      </c>
      <c r="K6324" t="s">
        <v>35029</v>
      </c>
      <c r="L6324" t="s">
        <v>303</v>
      </c>
      <c r="M6324" t="s">
        <v>8960</v>
      </c>
    </row>
    <row r="6325" spans="1:13" x14ac:dyDescent="0.2">
      <c r="A6325" t="s">
        <v>20685</v>
      </c>
      <c r="B6325" t="s">
        <v>20686</v>
      </c>
      <c r="C6325" t="s">
        <v>35030</v>
      </c>
      <c r="D6325" t="s">
        <v>349</v>
      </c>
      <c r="E6325" t="s">
        <v>424</v>
      </c>
      <c r="F6325" t="s">
        <v>35031</v>
      </c>
      <c r="G6325" t="s">
        <v>30399</v>
      </c>
      <c r="H6325" t="s">
        <v>14806</v>
      </c>
      <c r="J6325" t="s">
        <v>35032</v>
      </c>
      <c r="K6325" t="s">
        <v>35033</v>
      </c>
      <c r="L6325" t="s">
        <v>303</v>
      </c>
      <c r="M6325" t="s">
        <v>9971</v>
      </c>
    </row>
    <row r="6326" spans="1:13" x14ac:dyDescent="0.2">
      <c r="A6326" t="s">
        <v>20685</v>
      </c>
      <c r="B6326" t="s">
        <v>20686</v>
      </c>
      <c r="C6326" t="s">
        <v>35034</v>
      </c>
      <c r="D6326" t="s">
        <v>33767</v>
      </c>
      <c r="E6326" t="s">
        <v>35035</v>
      </c>
      <c r="F6326" t="s">
        <v>9808</v>
      </c>
      <c r="G6326" t="s">
        <v>33770</v>
      </c>
      <c r="H6326" t="s">
        <v>14806</v>
      </c>
      <c r="J6326" t="s">
        <v>35036</v>
      </c>
      <c r="K6326" t="s">
        <v>35037</v>
      </c>
      <c r="L6326" t="s">
        <v>303</v>
      </c>
      <c r="M6326" t="s">
        <v>3966</v>
      </c>
    </row>
    <row r="6327" spans="1:13" x14ac:dyDescent="0.2">
      <c r="A6327" t="s">
        <v>20685</v>
      </c>
      <c r="B6327" t="s">
        <v>20686</v>
      </c>
      <c r="C6327" t="s">
        <v>35038</v>
      </c>
      <c r="D6327" t="s">
        <v>35039</v>
      </c>
      <c r="E6327" t="s">
        <v>35040</v>
      </c>
      <c r="F6327" t="s">
        <v>35041</v>
      </c>
      <c r="H6327" t="s">
        <v>17032</v>
      </c>
      <c r="I6327" t="s">
        <v>14806</v>
      </c>
      <c r="J6327" t="s">
        <v>35042</v>
      </c>
      <c r="K6327" t="s">
        <v>35043</v>
      </c>
      <c r="L6327" t="s">
        <v>303</v>
      </c>
      <c r="M6327" t="s">
        <v>35044</v>
      </c>
    </row>
    <row r="6328" spans="1:13" x14ac:dyDescent="0.2">
      <c r="A6328" t="s">
        <v>20685</v>
      </c>
      <c r="B6328" t="s">
        <v>20686</v>
      </c>
      <c r="C6328" t="s">
        <v>35045</v>
      </c>
      <c r="D6328" t="s">
        <v>35046</v>
      </c>
      <c r="F6328" t="s">
        <v>35047</v>
      </c>
      <c r="G6328" t="s">
        <v>13041</v>
      </c>
      <c r="J6328" t="s">
        <v>35048</v>
      </c>
      <c r="K6328" t="s">
        <v>35049</v>
      </c>
      <c r="L6328" t="s">
        <v>303</v>
      </c>
      <c r="M6328" t="s">
        <v>35050</v>
      </c>
    </row>
    <row r="6329" spans="1:13" x14ac:dyDescent="0.2">
      <c r="A6329" t="s">
        <v>20685</v>
      </c>
      <c r="B6329" t="s">
        <v>20686</v>
      </c>
      <c r="C6329" t="s">
        <v>35051</v>
      </c>
      <c r="D6329" t="s">
        <v>34488</v>
      </c>
      <c r="E6329" t="s">
        <v>32334</v>
      </c>
      <c r="F6329" t="s">
        <v>3599</v>
      </c>
      <c r="G6329" t="s">
        <v>35052</v>
      </c>
      <c r="I6329" t="s">
        <v>13041</v>
      </c>
      <c r="J6329" t="s">
        <v>35053</v>
      </c>
      <c r="K6329" t="s">
        <v>35054</v>
      </c>
      <c r="L6329" t="s">
        <v>303</v>
      </c>
      <c r="M6329" t="s">
        <v>2298</v>
      </c>
    </row>
    <row r="6330" spans="1:13" x14ac:dyDescent="0.2">
      <c r="A6330" t="s">
        <v>20685</v>
      </c>
      <c r="B6330" t="s">
        <v>20686</v>
      </c>
      <c r="C6330" t="s">
        <v>35055</v>
      </c>
      <c r="D6330" t="s">
        <v>35056</v>
      </c>
      <c r="E6330" t="s">
        <v>20505</v>
      </c>
      <c r="F6330" t="s">
        <v>35057</v>
      </c>
      <c r="H6330" t="s">
        <v>16782</v>
      </c>
      <c r="I6330" t="s">
        <v>13041</v>
      </c>
      <c r="J6330" t="s">
        <v>34782</v>
      </c>
      <c r="K6330" t="s">
        <v>35058</v>
      </c>
      <c r="L6330" t="s">
        <v>303</v>
      </c>
      <c r="M6330" t="s">
        <v>4208</v>
      </c>
    </row>
    <row r="6331" spans="1:13" x14ac:dyDescent="0.2">
      <c r="A6331" t="s">
        <v>20685</v>
      </c>
      <c r="B6331" t="s">
        <v>20686</v>
      </c>
      <c r="C6331" t="s">
        <v>35059</v>
      </c>
      <c r="D6331" t="s">
        <v>35060</v>
      </c>
      <c r="E6331" t="s">
        <v>35061</v>
      </c>
      <c r="F6331" t="s">
        <v>35062</v>
      </c>
      <c r="H6331" t="s">
        <v>17032</v>
      </c>
      <c r="I6331" t="s">
        <v>14806</v>
      </c>
      <c r="J6331" t="s">
        <v>35063</v>
      </c>
      <c r="K6331" t="s">
        <v>35064</v>
      </c>
      <c r="L6331" t="s">
        <v>303</v>
      </c>
      <c r="M6331" t="s">
        <v>35065</v>
      </c>
    </row>
    <row r="6332" spans="1:13" x14ac:dyDescent="0.2">
      <c r="A6332" t="s">
        <v>20685</v>
      </c>
      <c r="B6332" t="s">
        <v>20686</v>
      </c>
      <c r="C6332" t="s">
        <v>35066</v>
      </c>
      <c r="D6332" t="s">
        <v>35067</v>
      </c>
      <c r="E6332" t="s">
        <v>35068</v>
      </c>
      <c r="F6332" t="s">
        <v>35069</v>
      </c>
      <c r="H6332" t="s">
        <v>33492</v>
      </c>
      <c r="I6332" t="s">
        <v>13041</v>
      </c>
      <c r="J6332" t="s">
        <v>33678</v>
      </c>
      <c r="K6332" t="s">
        <v>35070</v>
      </c>
      <c r="L6332" t="s">
        <v>303</v>
      </c>
      <c r="M6332" t="s">
        <v>32016</v>
      </c>
    </row>
    <row r="6333" spans="1:13" x14ac:dyDescent="0.2">
      <c r="A6333" t="s">
        <v>20685</v>
      </c>
      <c r="B6333" t="s">
        <v>20686</v>
      </c>
      <c r="C6333" t="s">
        <v>35071</v>
      </c>
      <c r="D6333" t="s">
        <v>34744</v>
      </c>
      <c r="E6333" t="s">
        <v>35072</v>
      </c>
      <c r="F6333" t="s">
        <v>35073</v>
      </c>
      <c r="G6333" t="s">
        <v>33437</v>
      </c>
      <c r="I6333" t="s">
        <v>13041</v>
      </c>
      <c r="J6333" t="s">
        <v>35074</v>
      </c>
      <c r="K6333" t="s">
        <v>35075</v>
      </c>
      <c r="L6333" t="s">
        <v>303</v>
      </c>
      <c r="M6333" t="s">
        <v>35076</v>
      </c>
    </row>
    <row r="6334" spans="1:13" x14ac:dyDescent="0.2">
      <c r="A6334" t="s">
        <v>20685</v>
      </c>
      <c r="B6334" t="s">
        <v>20686</v>
      </c>
      <c r="C6334" t="s">
        <v>35077</v>
      </c>
      <c r="D6334" t="s">
        <v>35078</v>
      </c>
      <c r="E6334" t="s">
        <v>34489</v>
      </c>
      <c r="F6334" t="s">
        <v>35079</v>
      </c>
      <c r="H6334" t="s">
        <v>17136</v>
      </c>
      <c r="I6334" t="s">
        <v>13041</v>
      </c>
      <c r="J6334" t="s">
        <v>35080</v>
      </c>
      <c r="K6334" t="s">
        <v>35081</v>
      </c>
      <c r="L6334" t="s">
        <v>303</v>
      </c>
      <c r="M6334" t="s">
        <v>35082</v>
      </c>
    </row>
    <row r="6335" spans="1:13" x14ac:dyDescent="0.2">
      <c r="A6335" t="s">
        <v>20685</v>
      </c>
      <c r="B6335" t="s">
        <v>20686</v>
      </c>
      <c r="C6335" t="s">
        <v>35083</v>
      </c>
      <c r="D6335" t="s">
        <v>349</v>
      </c>
      <c r="F6335" t="s">
        <v>35084</v>
      </c>
      <c r="G6335" t="s">
        <v>35000</v>
      </c>
      <c r="H6335" t="s">
        <v>16526</v>
      </c>
      <c r="J6335" t="s">
        <v>35085</v>
      </c>
      <c r="K6335" t="s">
        <v>35086</v>
      </c>
      <c r="L6335" t="s">
        <v>303</v>
      </c>
      <c r="M6335" t="s">
        <v>13779</v>
      </c>
    </row>
    <row r="6336" spans="1:13" x14ac:dyDescent="0.2">
      <c r="A6336" t="s">
        <v>20685</v>
      </c>
      <c r="B6336" t="s">
        <v>20686</v>
      </c>
      <c r="C6336" t="s">
        <v>35087</v>
      </c>
      <c r="D6336" t="s">
        <v>18287</v>
      </c>
      <c r="E6336" t="s">
        <v>35088</v>
      </c>
      <c r="F6336" t="s">
        <v>35089</v>
      </c>
      <c r="G6336" t="s">
        <v>13041</v>
      </c>
      <c r="J6336" t="s">
        <v>35090</v>
      </c>
      <c r="K6336" t="s">
        <v>35091</v>
      </c>
      <c r="L6336" t="s">
        <v>303</v>
      </c>
      <c r="M6336" t="s">
        <v>14102</v>
      </c>
    </row>
    <row r="6337" spans="1:13" x14ac:dyDescent="0.2">
      <c r="A6337" t="s">
        <v>20685</v>
      </c>
      <c r="B6337" t="s">
        <v>20686</v>
      </c>
      <c r="C6337" t="s">
        <v>35092</v>
      </c>
      <c r="D6337" t="s">
        <v>35093</v>
      </c>
      <c r="E6337" t="s">
        <v>33814</v>
      </c>
      <c r="F6337" t="s">
        <v>35094</v>
      </c>
      <c r="H6337" t="s">
        <v>33609</v>
      </c>
      <c r="I6337" t="s">
        <v>13041</v>
      </c>
      <c r="J6337" t="s">
        <v>35095</v>
      </c>
      <c r="K6337" t="s">
        <v>35096</v>
      </c>
      <c r="L6337" t="s">
        <v>303</v>
      </c>
      <c r="M6337" t="s">
        <v>34000</v>
      </c>
    </row>
    <row r="6338" spans="1:13" x14ac:dyDescent="0.2">
      <c r="A6338" t="s">
        <v>20685</v>
      </c>
      <c r="B6338" t="s">
        <v>20686</v>
      </c>
      <c r="C6338" t="s">
        <v>35097</v>
      </c>
      <c r="D6338" t="s">
        <v>33448</v>
      </c>
      <c r="E6338" t="s">
        <v>35098</v>
      </c>
      <c r="F6338" t="s">
        <v>35099</v>
      </c>
      <c r="G6338" t="s">
        <v>33634</v>
      </c>
      <c r="H6338" t="s">
        <v>13041</v>
      </c>
      <c r="J6338" t="s">
        <v>35100</v>
      </c>
      <c r="K6338" t="s">
        <v>35101</v>
      </c>
      <c r="L6338" t="s">
        <v>303</v>
      </c>
      <c r="M6338" t="s">
        <v>35102</v>
      </c>
    </row>
    <row r="6339" spans="1:13" x14ac:dyDescent="0.2">
      <c r="A6339" t="s">
        <v>20685</v>
      </c>
      <c r="B6339" t="s">
        <v>20686</v>
      </c>
      <c r="C6339" t="s">
        <v>35103</v>
      </c>
      <c r="D6339" t="s">
        <v>35104</v>
      </c>
      <c r="E6339" t="s">
        <v>35105</v>
      </c>
      <c r="F6339" t="s">
        <v>35106</v>
      </c>
      <c r="H6339" t="s">
        <v>33858</v>
      </c>
      <c r="I6339" t="s">
        <v>13041</v>
      </c>
      <c r="J6339" t="s">
        <v>35107</v>
      </c>
      <c r="K6339" t="s">
        <v>302</v>
      </c>
      <c r="L6339" t="s">
        <v>303</v>
      </c>
      <c r="M6339" t="s">
        <v>3086</v>
      </c>
    </row>
    <row r="6340" spans="1:13" x14ac:dyDescent="0.2">
      <c r="A6340" t="s">
        <v>20685</v>
      </c>
      <c r="B6340" t="s">
        <v>20686</v>
      </c>
      <c r="C6340" t="s">
        <v>35108</v>
      </c>
      <c r="D6340" t="s">
        <v>35109</v>
      </c>
      <c r="E6340" t="s">
        <v>35110</v>
      </c>
      <c r="F6340" t="s">
        <v>1030</v>
      </c>
      <c r="H6340" t="s">
        <v>33666</v>
      </c>
      <c r="I6340" t="s">
        <v>13041</v>
      </c>
      <c r="J6340" t="s">
        <v>35111</v>
      </c>
      <c r="K6340" t="s">
        <v>35112</v>
      </c>
      <c r="L6340" t="s">
        <v>303</v>
      </c>
      <c r="M6340" t="s">
        <v>9860</v>
      </c>
    </row>
    <row r="6341" spans="1:13" x14ac:dyDescent="0.2">
      <c r="A6341" t="s">
        <v>20685</v>
      </c>
      <c r="B6341" t="s">
        <v>20686</v>
      </c>
      <c r="C6341" t="s">
        <v>35113</v>
      </c>
      <c r="D6341" t="s">
        <v>35114</v>
      </c>
      <c r="E6341" t="s">
        <v>35115</v>
      </c>
      <c r="F6341" t="s">
        <v>35116</v>
      </c>
      <c r="G6341" t="s">
        <v>17136</v>
      </c>
      <c r="H6341" t="s">
        <v>13041</v>
      </c>
      <c r="J6341" t="s">
        <v>35117</v>
      </c>
      <c r="K6341" t="s">
        <v>35118</v>
      </c>
      <c r="L6341" t="s">
        <v>303</v>
      </c>
      <c r="M6341" t="s">
        <v>5542</v>
      </c>
    </row>
    <row r="6342" spans="1:13" x14ac:dyDescent="0.2">
      <c r="A6342" t="s">
        <v>20685</v>
      </c>
      <c r="B6342" t="s">
        <v>20686</v>
      </c>
      <c r="C6342" t="s">
        <v>35119</v>
      </c>
      <c r="D6342" t="s">
        <v>513</v>
      </c>
      <c r="E6342" t="s">
        <v>2638</v>
      </c>
      <c r="F6342" t="s">
        <v>35120</v>
      </c>
      <c r="G6342" t="s">
        <v>17168</v>
      </c>
      <c r="H6342" t="s">
        <v>13041</v>
      </c>
      <c r="J6342" t="s">
        <v>33472</v>
      </c>
      <c r="K6342" t="s">
        <v>35121</v>
      </c>
      <c r="L6342" t="s">
        <v>303</v>
      </c>
      <c r="M6342" t="s">
        <v>9012</v>
      </c>
    </row>
    <row r="6343" spans="1:13" x14ac:dyDescent="0.2">
      <c r="A6343" t="s">
        <v>20685</v>
      </c>
      <c r="B6343" t="s">
        <v>20686</v>
      </c>
      <c r="C6343" t="s">
        <v>35122</v>
      </c>
      <c r="D6343" t="s">
        <v>35123</v>
      </c>
      <c r="E6343" t="s">
        <v>35124</v>
      </c>
      <c r="F6343" t="s">
        <v>35125</v>
      </c>
      <c r="G6343" t="s">
        <v>34282</v>
      </c>
      <c r="H6343" t="s">
        <v>13041</v>
      </c>
      <c r="J6343" t="s">
        <v>35126</v>
      </c>
      <c r="K6343" t="s">
        <v>35127</v>
      </c>
      <c r="L6343" t="s">
        <v>303</v>
      </c>
      <c r="M6343" t="s">
        <v>35128</v>
      </c>
    </row>
    <row r="6344" spans="1:13" x14ac:dyDescent="0.2">
      <c r="A6344" t="s">
        <v>20685</v>
      </c>
      <c r="B6344" t="s">
        <v>20686</v>
      </c>
      <c r="C6344" t="s">
        <v>35129</v>
      </c>
      <c r="D6344" t="s">
        <v>13070</v>
      </c>
      <c r="E6344" t="s">
        <v>35130</v>
      </c>
      <c r="F6344" t="s">
        <v>35131</v>
      </c>
      <c r="G6344" t="s">
        <v>33858</v>
      </c>
      <c r="H6344" t="s">
        <v>13041</v>
      </c>
      <c r="J6344" t="s">
        <v>35132</v>
      </c>
      <c r="K6344" t="s">
        <v>302</v>
      </c>
      <c r="L6344" t="s">
        <v>303</v>
      </c>
      <c r="M6344" t="s">
        <v>35133</v>
      </c>
    </row>
    <row r="6345" spans="1:13" x14ac:dyDescent="0.2">
      <c r="A6345" t="s">
        <v>20685</v>
      </c>
      <c r="B6345" t="s">
        <v>20686</v>
      </c>
      <c r="C6345" t="s">
        <v>35134</v>
      </c>
      <c r="D6345" t="s">
        <v>35135</v>
      </c>
      <c r="E6345" t="s">
        <v>35136</v>
      </c>
      <c r="F6345" t="s">
        <v>35137</v>
      </c>
      <c r="G6345" t="s">
        <v>35138</v>
      </c>
      <c r="H6345" t="s">
        <v>16782</v>
      </c>
      <c r="I6345" t="s">
        <v>13041</v>
      </c>
      <c r="J6345" t="s">
        <v>16783</v>
      </c>
      <c r="K6345" t="s">
        <v>35139</v>
      </c>
      <c r="L6345" t="s">
        <v>303</v>
      </c>
      <c r="M6345" t="s">
        <v>4411</v>
      </c>
    </row>
    <row r="6346" spans="1:13" x14ac:dyDescent="0.2">
      <c r="A6346" t="s">
        <v>20685</v>
      </c>
      <c r="B6346" t="s">
        <v>20686</v>
      </c>
      <c r="C6346" t="s">
        <v>35140</v>
      </c>
      <c r="D6346" t="s">
        <v>35141</v>
      </c>
      <c r="E6346" t="s">
        <v>35142</v>
      </c>
      <c r="F6346" t="s">
        <v>35143</v>
      </c>
      <c r="G6346" t="s">
        <v>33531</v>
      </c>
      <c r="H6346" t="s">
        <v>10993</v>
      </c>
      <c r="J6346" t="s">
        <v>35144</v>
      </c>
      <c r="K6346" t="s">
        <v>35145</v>
      </c>
      <c r="L6346" t="s">
        <v>303</v>
      </c>
      <c r="M6346" t="s">
        <v>21896</v>
      </c>
    </row>
    <row r="6347" spans="1:13" x14ac:dyDescent="0.2">
      <c r="A6347" t="s">
        <v>20685</v>
      </c>
      <c r="B6347" t="s">
        <v>20686</v>
      </c>
      <c r="C6347" t="s">
        <v>35146</v>
      </c>
      <c r="D6347" t="s">
        <v>35147</v>
      </c>
      <c r="E6347" t="s">
        <v>35148</v>
      </c>
      <c r="F6347" t="s">
        <v>35149</v>
      </c>
      <c r="G6347" t="s">
        <v>35150</v>
      </c>
      <c r="H6347" t="s">
        <v>33467</v>
      </c>
      <c r="I6347" t="s">
        <v>16526</v>
      </c>
      <c r="J6347" t="s">
        <v>35151</v>
      </c>
      <c r="K6347" t="s">
        <v>35152</v>
      </c>
      <c r="L6347" t="s">
        <v>303</v>
      </c>
      <c r="M6347" t="s">
        <v>8978</v>
      </c>
    </row>
    <row r="6348" spans="1:13" x14ac:dyDescent="0.2">
      <c r="A6348" t="s">
        <v>20685</v>
      </c>
      <c r="B6348" t="s">
        <v>20686</v>
      </c>
      <c r="C6348" t="s">
        <v>35153</v>
      </c>
      <c r="D6348" t="s">
        <v>35154</v>
      </c>
      <c r="E6348" t="s">
        <v>35155</v>
      </c>
      <c r="F6348" t="s">
        <v>35156</v>
      </c>
      <c r="H6348" t="s">
        <v>33659</v>
      </c>
      <c r="I6348" t="s">
        <v>16526</v>
      </c>
      <c r="J6348" t="s">
        <v>35157</v>
      </c>
      <c r="K6348" t="s">
        <v>35158</v>
      </c>
      <c r="L6348" t="s">
        <v>303</v>
      </c>
      <c r="M6348" t="s">
        <v>35159</v>
      </c>
    </row>
    <row r="6349" spans="1:13" x14ac:dyDescent="0.2">
      <c r="A6349" t="s">
        <v>20685</v>
      </c>
      <c r="B6349" t="s">
        <v>20686</v>
      </c>
      <c r="C6349" t="s">
        <v>35160</v>
      </c>
      <c r="D6349" t="s">
        <v>366</v>
      </c>
      <c r="E6349" t="s">
        <v>367</v>
      </c>
      <c r="F6349" t="s">
        <v>35161</v>
      </c>
      <c r="I6349" t="s">
        <v>13041</v>
      </c>
      <c r="J6349" t="s">
        <v>35162</v>
      </c>
      <c r="K6349" t="s">
        <v>35163</v>
      </c>
      <c r="L6349" t="s">
        <v>303</v>
      </c>
      <c r="M6349" t="s">
        <v>28120</v>
      </c>
    </row>
    <row r="6350" spans="1:13" x14ac:dyDescent="0.2">
      <c r="A6350" t="s">
        <v>20685</v>
      </c>
      <c r="B6350" t="s">
        <v>20686</v>
      </c>
      <c r="C6350" t="s">
        <v>35164</v>
      </c>
      <c r="D6350" t="s">
        <v>35165</v>
      </c>
      <c r="E6350" t="s">
        <v>35166</v>
      </c>
      <c r="F6350" t="s">
        <v>35167</v>
      </c>
      <c r="H6350" t="s">
        <v>35168</v>
      </c>
      <c r="I6350" t="s">
        <v>13041</v>
      </c>
      <c r="J6350" t="s">
        <v>17012</v>
      </c>
      <c r="K6350" t="s">
        <v>35169</v>
      </c>
      <c r="L6350" t="s">
        <v>303</v>
      </c>
      <c r="M6350" t="s">
        <v>5889</v>
      </c>
    </row>
    <row r="6351" spans="1:13" x14ac:dyDescent="0.2">
      <c r="A6351" t="s">
        <v>20685</v>
      </c>
      <c r="B6351" t="s">
        <v>20686</v>
      </c>
      <c r="C6351" t="s">
        <v>35170</v>
      </c>
      <c r="D6351" t="s">
        <v>18676</v>
      </c>
      <c r="E6351" t="s">
        <v>35171</v>
      </c>
      <c r="F6351" t="s">
        <v>35172</v>
      </c>
      <c r="G6351" t="s">
        <v>33544</v>
      </c>
      <c r="H6351" t="s">
        <v>10993</v>
      </c>
      <c r="J6351" t="s">
        <v>35173</v>
      </c>
      <c r="K6351" t="s">
        <v>35174</v>
      </c>
      <c r="L6351" t="s">
        <v>303</v>
      </c>
      <c r="M6351" t="s">
        <v>9001</v>
      </c>
    </row>
    <row r="6352" spans="1:13" x14ac:dyDescent="0.2">
      <c r="A6352" t="s">
        <v>20685</v>
      </c>
      <c r="B6352" t="s">
        <v>20686</v>
      </c>
      <c r="C6352" t="s">
        <v>35175</v>
      </c>
      <c r="D6352" t="s">
        <v>8198</v>
      </c>
      <c r="E6352" t="s">
        <v>5074</v>
      </c>
      <c r="F6352" t="s">
        <v>35176</v>
      </c>
      <c r="H6352" t="s">
        <v>17148</v>
      </c>
      <c r="I6352" t="s">
        <v>13041</v>
      </c>
      <c r="J6352" t="s">
        <v>35177</v>
      </c>
      <c r="K6352" t="s">
        <v>35178</v>
      </c>
      <c r="L6352" t="s">
        <v>303</v>
      </c>
      <c r="M6352" t="s">
        <v>35179</v>
      </c>
    </row>
    <row r="6353" spans="1:13" x14ac:dyDescent="0.2">
      <c r="A6353" t="s">
        <v>20685</v>
      </c>
      <c r="B6353" t="s">
        <v>20686</v>
      </c>
      <c r="C6353" t="s">
        <v>35180</v>
      </c>
      <c r="D6353" t="s">
        <v>35181</v>
      </c>
      <c r="E6353" t="s">
        <v>35182</v>
      </c>
      <c r="F6353" t="s">
        <v>35183</v>
      </c>
      <c r="H6353" t="s">
        <v>35184</v>
      </c>
      <c r="I6353" t="s">
        <v>10993</v>
      </c>
      <c r="J6353" t="s">
        <v>35185</v>
      </c>
      <c r="K6353" t="s">
        <v>35186</v>
      </c>
      <c r="L6353" t="s">
        <v>303</v>
      </c>
      <c r="M6353" t="s">
        <v>19352</v>
      </c>
    </row>
    <row r="6354" spans="1:13" x14ac:dyDescent="0.2">
      <c r="A6354" t="s">
        <v>20685</v>
      </c>
      <c r="B6354" t="s">
        <v>20686</v>
      </c>
      <c r="C6354" t="s">
        <v>35187</v>
      </c>
      <c r="D6354" t="s">
        <v>35188</v>
      </c>
      <c r="F6354" t="s">
        <v>35189</v>
      </c>
      <c r="G6354" t="s">
        <v>35190</v>
      </c>
      <c r="I6354" t="s">
        <v>13041</v>
      </c>
      <c r="J6354" t="s">
        <v>35191</v>
      </c>
      <c r="K6354" t="s">
        <v>35192</v>
      </c>
      <c r="L6354" t="s">
        <v>303</v>
      </c>
      <c r="M6354" t="s">
        <v>35193</v>
      </c>
    </row>
    <row r="6355" spans="1:13" x14ac:dyDescent="0.2">
      <c r="A6355" t="s">
        <v>20685</v>
      </c>
      <c r="B6355" t="s">
        <v>20686</v>
      </c>
      <c r="C6355" t="s">
        <v>35194</v>
      </c>
      <c r="D6355" t="s">
        <v>349</v>
      </c>
      <c r="F6355" t="s">
        <v>35195</v>
      </c>
      <c r="G6355" t="s">
        <v>35196</v>
      </c>
      <c r="H6355" t="s">
        <v>33608</v>
      </c>
      <c r="I6355" t="s">
        <v>13041</v>
      </c>
      <c r="J6355" t="s">
        <v>35197</v>
      </c>
      <c r="K6355" t="s">
        <v>35198</v>
      </c>
      <c r="L6355" t="s">
        <v>303</v>
      </c>
      <c r="M6355" t="s">
        <v>35199</v>
      </c>
    </row>
    <row r="6356" spans="1:13" x14ac:dyDescent="0.2">
      <c r="A6356" t="s">
        <v>20685</v>
      </c>
      <c r="B6356" t="s">
        <v>20686</v>
      </c>
      <c r="C6356" t="s">
        <v>35200</v>
      </c>
      <c r="D6356" t="s">
        <v>16495</v>
      </c>
      <c r="E6356" t="s">
        <v>16496</v>
      </c>
      <c r="F6356" t="s">
        <v>16497</v>
      </c>
      <c r="H6356" t="s">
        <v>16498</v>
      </c>
      <c r="I6356" t="s">
        <v>13041</v>
      </c>
      <c r="J6356" t="s">
        <v>16499</v>
      </c>
      <c r="K6356" t="s">
        <v>16500</v>
      </c>
      <c r="L6356" t="s">
        <v>303</v>
      </c>
      <c r="M6356" t="s">
        <v>35201</v>
      </c>
    </row>
    <row r="6357" spans="1:13" x14ac:dyDescent="0.2">
      <c r="A6357" t="s">
        <v>20685</v>
      </c>
      <c r="B6357" t="s">
        <v>20686</v>
      </c>
      <c r="C6357" t="s">
        <v>35202</v>
      </c>
      <c r="D6357" t="s">
        <v>34324</v>
      </c>
      <c r="E6357" t="s">
        <v>35203</v>
      </c>
      <c r="F6357" t="s">
        <v>35204</v>
      </c>
      <c r="H6357" t="s">
        <v>33544</v>
      </c>
      <c r="I6357" t="s">
        <v>10993</v>
      </c>
      <c r="J6357" t="s">
        <v>35205</v>
      </c>
      <c r="K6357" t="s">
        <v>35206</v>
      </c>
      <c r="L6357" t="s">
        <v>303</v>
      </c>
      <c r="M6357" t="s">
        <v>34329</v>
      </c>
    </row>
    <row r="6358" spans="1:13" x14ac:dyDescent="0.2">
      <c r="A6358" t="s">
        <v>20685</v>
      </c>
      <c r="B6358" t="s">
        <v>20686</v>
      </c>
      <c r="C6358" t="s">
        <v>35207</v>
      </c>
      <c r="D6358" t="s">
        <v>35208</v>
      </c>
      <c r="E6358" t="s">
        <v>35209</v>
      </c>
      <c r="F6358" t="s">
        <v>813</v>
      </c>
      <c r="G6358" t="s">
        <v>33821</v>
      </c>
      <c r="H6358" t="s">
        <v>10993</v>
      </c>
      <c r="J6358" t="s">
        <v>35210</v>
      </c>
      <c r="K6358" t="s">
        <v>35211</v>
      </c>
      <c r="L6358" t="s">
        <v>303</v>
      </c>
      <c r="M6358" t="s">
        <v>35212</v>
      </c>
    </row>
    <row r="6359" spans="1:13" x14ac:dyDescent="0.2">
      <c r="A6359" t="s">
        <v>20685</v>
      </c>
      <c r="B6359" t="s">
        <v>20686</v>
      </c>
      <c r="C6359" t="s">
        <v>35213</v>
      </c>
      <c r="D6359" t="s">
        <v>349</v>
      </c>
      <c r="F6359" t="s">
        <v>35214</v>
      </c>
      <c r="G6359" t="s">
        <v>33570</v>
      </c>
      <c r="H6359" t="s">
        <v>16526</v>
      </c>
      <c r="J6359" t="s">
        <v>35215</v>
      </c>
      <c r="K6359" t="s">
        <v>35216</v>
      </c>
      <c r="L6359" t="s">
        <v>303</v>
      </c>
      <c r="M6359" t="s">
        <v>3778</v>
      </c>
    </row>
    <row r="6360" spans="1:13" x14ac:dyDescent="0.2">
      <c r="A6360" t="s">
        <v>20685</v>
      </c>
      <c r="B6360" t="s">
        <v>20686</v>
      </c>
      <c r="C6360" t="s">
        <v>35217</v>
      </c>
      <c r="D6360" t="s">
        <v>349</v>
      </c>
      <c r="E6360" t="s">
        <v>424</v>
      </c>
      <c r="F6360" t="s">
        <v>35218</v>
      </c>
      <c r="G6360" t="s">
        <v>35219</v>
      </c>
      <c r="H6360" t="s">
        <v>33467</v>
      </c>
      <c r="I6360" t="s">
        <v>16526</v>
      </c>
      <c r="J6360" t="s">
        <v>35220</v>
      </c>
      <c r="K6360" t="s">
        <v>35221</v>
      </c>
      <c r="L6360" t="s">
        <v>303</v>
      </c>
      <c r="M6360" t="s">
        <v>17089</v>
      </c>
    </row>
    <row r="6361" spans="1:13" x14ac:dyDescent="0.2">
      <c r="A6361" t="s">
        <v>20685</v>
      </c>
      <c r="B6361" t="s">
        <v>20686</v>
      </c>
      <c r="C6361" t="s">
        <v>35222</v>
      </c>
      <c r="D6361" t="s">
        <v>18676</v>
      </c>
      <c r="E6361" t="s">
        <v>35223</v>
      </c>
      <c r="F6361" t="s">
        <v>35224</v>
      </c>
      <c r="H6361" t="s">
        <v>33544</v>
      </c>
      <c r="I6361" t="s">
        <v>10993</v>
      </c>
      <c r="J6361" t="s">
        <v>35225</v>
      </c>
      <c r="K6361" t="s">
        <v>35226</v>
      </c>
      <c r="L6361" t="s">
        <v>303</v>
      </c>
      <c r="M6361" t="s">
        <v>422</v>
      </c>
    </row>
    <row r="6362" spans="1:13" x14ac:dyDescent="0.2">
      <c r="A6362" t="s">
        <v>20685</v>
      </c>
      <c r="B6362" t="s">
        <v>20686</v>
      </c>
      <c r="C6362" t="s">
        <v>35227</v>
      </c>
      <c r="D6362" t="s">
        <v>18287</v>
      </c>
      <c r="E6362" t="s">
        <v>35228</v>
      </c>
      <c r="F6362" t="s">
        <v>35229</v>
      </c>
      <c r="H6362" t="s">
        <v>13041</v>
      </c>
      <c r="J6362" t="s">
        <v>35230</v>
      </c>
      <c r="K6362" t="s">
        <v>35231</v>
      </c>
      <c r="L6362" t="s">
        <v>303</v>
      </c>
      <c r="M6362" t="s">
        <v>35232</v>
      </c>
    </row>
    <row r="6363" spans="1:13" x14ac:dyDescent="0.2">
      <c r="A6363" t="s">
        <v>20685</v>
      </c>
      <c r="B6363" t="s">
        <v>20686</v>
      </c>
      <c r="C6363" t="s">
        <v>35233</v>
      </c>
      <c r="D6363" t="s">
        <v>35234</v>
      </c>
      <c r="E6363" t="s">
        <v>35235</v>
      </c>
      <c r="F6363" t="s">
        <v>35236</v>
      </c>
      <c r="G6363" t="s">
        <v>19690</v>
      </c>
      <c r="H6363" t="s">
        <v>16526</v>
      </c>
      <c r="J6363" t="s">
        <v>35237</v>
      </c>
      <c r="K6363" t="s">
        <v>35238</v>
      </c>
      <c r="L6363" t="s">
        <v>303</v>
      </c>
      <c r="M6363" t="s">
        <v>35239</v>
      </c>
    </row>
    <row r="6364" spans="1:13" x14ac:dyDescent="0.2">
      <c r="A6364" t="s">
        <v>20685</v>
      </c>
      <c r="B6364" t="s">
        <v>20686</v>
      </c>
      <c r="C6364" t="s">
        <v>35240</v>
      </c>
      <c r="D6364" t="s">
        <v>366</v>
      </c>
      <c r="E6364" t="s">
        <v>1215</v>
      </c>
      <c r="F6364" t="s">
        <v>35241</v>
      </c>
      <c r="G6364" t="s">
        <v>35242</v>
      </c>
      <c r="H6364" t="s">
        <v>33550</v>
      </c>
      <c r="I6364" t="s">
        <v>13041</v>
      </c>
      <c r="J6364" t="s">
        <v>35243</v>
      </c>
      <c r="K6364" t="s">
        <v>35244</v>
      </c>
      <c r="L6364" t="s">
        <v>303</v>
      </c>
      <c r="M6364" t="s">
        <v>8898</v>
      </c>
    </row>
    <row r="6365" spans="1:13" x14ac:dyDescent="0.2">
      <c r="A6365" t="s">
        <v>20685</v>
      </c>
      <c r="B6365" t="s">
        <v>20686</v>
      </c>
      <c r="C6365" t="s">
        <v>35245</v>
      </c>
      <c r="D6365" t="s">
        <v>15091</v>
      </c>
      <c r="E6365" t="s">
        <v>35246</v>
      </c>
      <c r="F6365" t="s">
        <v>35247</v>
      </c>
      <c r="G6365" t="s">
        <v>33715</v>
      </c>
      <c r="H6365" t="s">
        <v>10993</v>
      </c>
      <c r="J6365" t="s">
        <v>35248</v>
      </c>
      <c r="K6365" t="s">
        <v>35249</v>
      </c>
      <c r="L6365" t="s">
        <v>303</v>
      </c>
      <c r="M6365" t="s">
        <v>1979</v>
      </c>
    </row>
    <row r="6366" spans="1:13" x14ac:dyDescent="0.2">
      <c r="A6366" t="s">
        <v>20685</v>
      </c>
      <c r="B6366" t="s">
        <v>20686</v>
      </c>
      <c r="C6366" t="s">
        <v>35250</v>
      </c>
      <c r="D6366" t="s">
        <v>35251</v>
      </c>
      <c r="E6366" t="s">
        <v>35252</v>
      </c>
      <c r="F6366" t="s">
        <v>35253</v>
      </c>
      <c r="H6366" t="s">
        <v>34787</v>
      </c>
      <c r="I6366" t="s">
        <v>13041</v>
      </c>
      <c r="J6366" t="s">
        <v>35254</v>
      </c>
      <c r="K6366" t="s">
        <v>35255</v>
      </c>
      <c r="L6366" t="s">
        <v>303</v>
      </c>
      <c r="M6366" t="s">
        <v>3008</v>
      </c>
    </row>
    <row r="6367" spans="1:13" x14ac:dyDescent="0.2">
      <c r="A6367" t="s">
        <v>20685</v>
      </c>
      <c r="B6367" t="s">
        <v>20686</v>
      </c>
      <c r="C6367" t="s">
        <v>35256</v>
      </c>
      <c r="D6367" t="s">
        <v>16760</v>
      </c>
      <c r="E6367" t="s">
        <v>9679</v>
      </c>
      <c r="F6367" t="s">
        <v>35257</v>
      </c>
      <c r="G6367" t="s">
        <v>33948</v>
      </c>
      <c r="H6367" t="s">
        <v>13041</v>
      </c>
      <c r="J6367" t="s">
        <v>35258</v>
      </c>
      <c r="K6367" t="s">
        <v>35259</v>
      </c>
      <c r="L6367" t="s">
        <v>303</v>
      </c>
      <c r="M6367" t="s">
        <v>35260</v>
      </c>
    </row>
    <row r="6368" spans="1:13" x14ac:dyDescent="0.2">
      <c r="A6368" t="s">
        <v>20685</v>
      </c>
      <c r="B6368" t="s">
        <v>20686</v>
      </c>
      <c r="C6368" t="s">
        <v>35261</v>
      </c>
      <c r="D6368" t="s">
        <v>35262</v>
      </c>
      <c r="E6368" t="s">
        <v>8261</v>
      </c>
      <c r="F6368" t="s">
        <v>35263</v>
      </c>
      <c r="G6368" t="s">
        <v>34057</v>
      </c>
      <c r="H6368" t="s">
        <v>13041</v>
      </c>
      <c r="J6368" t="s">
        <v>35264</v>
      </c>
      <c r="K6368" t="s">
        <v>35265</v>
      </c>
      <c r="L6368" t="s">
        <v>303</v>
      </c>
      <c r="M6368" t="s">
        <v>5139</v>
      </c>
    </row>
    <row r="6369" spans="1:13" x14ac:dyDescent="0.2">
      <c r="A6369" t="s">
        <v>20685</v>
      </c>
      <c r="B6369" t="s">
        <v>20686</v>
      </c>
      <c r="C6369" t="s">
        <v>35266</v>
      </c>
      <c r="D6369" t="s">
        <v>349</v>
      </c>
      <c r="F6369" t="s">
        <v>14799</v>
      </c>
      <c r="G6369" t="s">
        <v>35267</v>
      </c>
      <c r="H6369" t="s">
        <v>17297</v>
      </c>
      <c r="J6369" t="s">
        <v>35268</v>
      </c>
      <c r="K6369" t="s">
        <v>302</v>
      </c>
      <c r="L6369" t="s">
        <v>303</v>
      </c>
      <c r="M6369" t="s">
        <v>422</v>
      </c>
    </row>
    <row r="6370" spans="1:13" x14ac:dyDescent="0.2">
      <c r="A6370" t="s">
        <v>20685</v>
      </c>
      <c r="B6370" t="s">
        <v>20686</v>
      </c>
      <c r="C6370" t="s">
        <v>35269</v>
      </c>
      <c r="D6370" t="s">
        <v>349</v>
      </c>
      <c r="E6370" t="s">
        <v>424</v>
      </c>
      <c r="F6370" t="s">
        <v>35270</v>
      </c>
      <c r="G6370" t="s">
        <v>17648</v>
      </c>
      <c r="H6370" t="s">
        <v>35271</v>
      </c>
      <c r="I6370" t="s">
        <v>17297</v>
      </c>
      <c r="J6370" t="s">
        <v>35272</v>
      </c>
      <c r="K6370" t="s">
        <v>35273</v>
      </c>
      <c r="L6370" t="s">
        <v>303</v>
      </c>
      <c r="M6370" t="s">
        <v>35274</v>
      </c>
    </row>
    <row r="6371" spans="1:13" x14ac:dyDescent="0.2">
      <c r="A6371" t="s">
        <v>20685</v>
      </c>
      <c r="B6371" t="s">
        <v>20686</v>
      </c>
      <c r="C6371" t="s">
        <v>35275</v>
      </c>
      <c r="D6371" t="s">
        <v>349</v>
      </c>
      <c r="F6371" t="s">
        <v>35276</v>
      </c>
      <c r="G6371" t="s">
        <v>35277</v>
      </c>
      <c r="H6371" t="s">
        <v>17297</v>
      </c>
      <c r="J6371" t="s">
        <v>35278</v>
      </c>
      <c r="K6371" t="s">
        <v>302</v>
      </c>
      <c r="L6371" t="s">
        <v>303</v>
      </c>
      <c r="M6371" t="s">
        <v>422</v>
      </c>
    </row>
    <row r="6372" spans="1:13" x14ac:dyDescent="0.2">
      <c r="A6372" t="s">
        <v>20685</v>
      </c>
      <c r="B6372" t="s">
        <v>20686</v>
      </c>
      <c r="C6372" t="s">
        <v>35279</v>
      </c>
      <c r="D6372" t="s">
        <v>349</v>
      </c>
      <c r="E6372" t="s">
        <v>424</v>
      </c>
      <c r="F6372" t="s">
        <v>35280</v>
      </c>
      <c r="G6372" t="s">
        <v>35281</v>
      </c>
      <c r="H6372" t="s">
        <v>17297</v>
      </c>
      <c r="J6372" t="s">
        <v>35282</v>
      </c>
      <c r="K6372" t="s">
        <v>35283</v>
      </c>
      <c r="L6372" t="s">
        <v>303</v>
      </c>
      <c r="M6372" t="s">
        <v>35284</v>
      </c>
    </row>
    <row r="6373" spans="1:13" x14ac:dyDescent="0.2">
      <c r="A6373" t="s">
        <v>20685</v>
      </c>
      <c r="B6373" t="s">
        <v>20686</v>
      </c>
      <c r="C6373" t="s">
        <v>35285</v>
      </c>
      <c r="D6373" t="s">
        <v>349</v>
      </c>
      <c r="F6373" t="s">
        <v>484</v>
      </c>
      <c r="G6373" t="s">
        <v>35286</v>
      </c>
      <c r="H6373" t="s">
        <v>35287</v>
      </c>
      <c r="I6373" t="s">
        <v>35288</v>
      </c>
      <c r="J6373" t="s">
        <v>35289</v>
      </c>
      <c r="K6373" t="s">
        <v>35290</v>
      </c>
      <c r="L6373" t="s">
        <v>303</v>
      </c>
      <c r="M6373" t="s">
        <v>422</v>
      </c>
    </row>
    <row r="6374" spans="1:13" x14ac:dyDescent="0.2">
      <c r="A6374" t="s">
        <v>20685</v>
      </c>
      <c r="B6374" t="s">
        <v>20686</v>
      </c>
      <c r="C6374" t="s">
        <v>35291</v>
      </c>
      <c r="D6374" t="s">
        <v>20822</v>
      </c>
      <c r="F6374" t="s">
        <v>4136</v>
      </c>
      <c r="G6374" t="s">
        <v>35292</v>
      </c>
      <c r="H6374" t="s">
        <v>35271</v>
      </c>
      <c r="J6374" t="s">
        <v>35293</v>
      </c>
      <c r="K6374" t="s">
        <v>35294</v>
      </c>
      <c r="L6374" t="s">
        <v>120</v>
      </c>
      <c r="M6374" t="s">
        <v>5362</v>
      </c>
    </row>
    <row r="6375" spans="1:13" x14ac:dyDescent="0.2">
      <c r="A6375" t="s">
        <v>20685</v>
      </c>
      <c r="B6375" t="s">
        <v>20686</v>
      </c>
      <c r="C6375" t="s">
        <v>35295</v>
      </c>
      <c r="D6375" t="s">
        <v>35296</v>
      </c>
      <c r="E6375" t="s">
        <v>35297</v>
      </c>
      <c r="F6375" t="s">
        <v>35298</v>
      </c>
      <c r="H6375" t="s">
        <v>35299</v>
      </c>
      <c r="I6375" t="s">
        <v>17297</v>
      </c>
      <c r="J6375" t="s">
        <v>35300</v>
      </c>
      <c r="K6375" t="s">
        <v>35301</v>
      </c>
      <c r="L6375" t="s">
        <v>303</v>
      </c>
      <c r="M6375" t="s">
        <v>35302</v>
      </c>
    </row>
    <row r="6376" spans="1:13" x14ac:dyDescent="0.2">
      <c r="A6376" t="s">
        <v>20685</v>
      </c>
      <c r="B6376" t="s">
        <v>20686</v>
      </c>
      <c r="C6376" t="s">
        <v>35303</v>
      </c>
      <c r="D6376" t="s">
        <v>349</v>
      </c>
      <c r="F6376" t="s">
        <v>35304</v>
      </c>
      <c r="G6376" t="s">
        <v>35305</v>
      </c>
      <c r="H6376" t="s">
        <v>17297</v>
      </c>
      <c r="J6376" t="s">
        <v>35306</v>
      </c>
      <c r="K6376" t="s">
        <v>35307</v>
      </c>
      <c r="L6376" t="s">
        <v>303</v>
      </c>
      <c r="M6376" t="s">
        <v>422</v>
      </c>
    </row>
    <row r="6377" spans="1:13" x14ac:dyDescent="0.2">
      <c r="A6377" t="s">
        <v>20685</v>
      </c>
      <c r="B6377" t="s">
        <v>20686</v>
      </c>
      <c r="C6377" t="s">
        <v>35308</v>
      </c>
      <c r="D6377" t="s">
        <v>8198</v>
      </c>
      <c r="E6377" t="s">
        <v>5074</v>
      </c>
      <c r="F6377" t="s">
        <v>35309</v>
      </c>
      <c r="G6377" t="s">
        <v>35310</v>
      </c>
      <c r="H6377" t="s">
        <v>35311</v>
      </c>
      <c r="I6377" t="s">
        <v>17297</v>
      </c>
      <c r="J6377" t="s">
        <v>35312</v>
      </c>
      <c r="K6377" t="s">
        <v>35313</v>
      </c>
      <c r="L6377" t="s">
        <v>303</v>
      </c>
      <c r="M6377" t="s">
        <v>4236</v>
      </c>
    </row>
    <row r="6378" spans="1:13" x14ac:dyDescent="0.2">
      <c r="A6378" t="s">
        <v>20685</v>
      </c>
      <c r="B6378" t="s">
        <v>20686</v>
      </c>
      <c r="C6378" t="s">
        <v>35314</v>
      </c>
      <c r="D6378" t="s">
        <v>844</v>
      </c>
      <c r="E6378" t="s">
        <v>296</v>
      </c>
      <c r="F6378" t="s">
        <v>3599</v>
      </c>
      <c r="G6378" t="s">
        <v>35315</v>
      </c>
      <c r="H6378" t="s">
        <v>35316</v>
      </c>
      <c r="I6378" t="s">
        <v>17297</v>
      </c>
      <c r="J6378" t="s">
        <v>35317</v>
      </c>
      <c r="K6378" t="s">
        <v>35318</v>
      </c>
      <c r="L6378" t="s">
        <v>303</v>
      </c>
      <c r="M6378" t="s">
        <v>8513</v>
      </c>
    </row>
    <row r="6379" spans="1:13" x14ac:dyDescent="0.2">
      <c r="A6379" t="s">
        <v>20685</v>
      </c>
      <c r="B6379" t="s">
        <v>20686</v>
      </c>
      <c r="C6379" t="s">
        <v>35319</v>
      </c>
      <c r="D6379" t="s">
        <v>349</v>
      </c>
      <c r="F6379" t="s">
        <v>35320</v>
      </c>
      <c r="G6379" t="s">
        <v>35321</v>
      </c>
      <c r="H6379" t="s">
        <v>35322</v>
      </c>
      <c r="I6379" t="s">
        <v>17297</v>
      </c>
      <c r="J6379" t="s">
        <v>35323</v>
      </c>
      <c r="K6379" t="s">
        <v>302</v>
      </c>
      <c r="L6379" t="s">
        <v>303</v>
      </c>
      <c r="M6379" t="s">
        <v>2647</v>
      </c>
    </row>
    <row r="6380" spans="1:13" x14ac:dyDescent="0.2">
      <c r="A6380" t="s">
        <v>20685</v>
      </c>
      <c r="B6380" t="s">
        <v>20686</v>
      </c>
      <c r="C6380" t="s">
        <v>35324</v>
      </c>
      <c r="D6380" t="s">
        <v>2857</v>
      </c>
      <c r="E6380" t="s">
        <v>2858</v>
      </c>
      <c r="F6380" t="s">
        <v>35325</v>
      </c>
      <c r="G6380" t="s">
        <v>35326</v>
      </c>
      <c r="H6380" t="s">
        <v>35277</v>
      </c>
      <c r="I6380" t="s">
        <v>17297</v>
      </c>
      <c r="J6380" t="s">
        <v>35327</v>
      </c>
      <c r="K6380" t="s">
        <v>35328</v>
      </c>
      <c r="L6380" t="s">
        <v>303</v>
      </c>
      <c r="M6380" t="s">
        <v>27001</v>
      </c>
    </row>
    <row r="6381" spans="1:13" x14ac:dyDescent="0.2">
      <c r="A6381" t="s">
        <v>20685</v>
      </c>
      <c r="B6381" t="s">
        <v>20686</v>
      </c>
      <c r="C6381" t="s">
        <v>35329</v>
      </c>
      <c r="D6381" t="s">
        <v>349</v>
      </c>
      <c r="F6381" t="s">
        <v>35330</v>
      </c>
      <c r="G6381" t="s">
        <v>35281</v>
      </c>
      <c r="H6381" t="s">
        <v>17297</v>
      </c>
      <c r="J6381" t="s">
        <v>35331</v>
      </c>
      <c r="K6381" t="s">
        <v>302</v>
      </c>
      <c r="L6381" t="s">
        <v>303</v>
      </c>
      <c r="M6381" t="s">
        <v>422</v>
      </c>
    </row>
    <row r="6382" spans="1:13" x14ac:dyDescent="0.2">
      <c r="A6382" t="s">
        <v>20685</v>
      </c>
      <c r="B6382" t="s">
        <v>20686</v>
      </c>
      <c r="C6382" t="s">
        <v>35332</v>
      </c>
      <c r="D6382" t="s">
        <v>572</v>
      </c>
      <c r="E6382" t="s">
        <v>573</v>
      </c>
      <c r="F6382" t="s">
        <v>35333</v>
      </c>
      <c r="G6382" t="s">
        <v>35334</v>
      </c>
      <c r="H6382" t="s">
        <v>35271</v>
      </c>
      <c r="I6382" t="s">
        <v>17297</v>
      </c>
      <c r="J6382" t="s">
        <v>35335</v>
      </c>
      <c r="K6382" t="s">
        <v>35336</v>
      </c>
      <c r="L6382" t="s">
        <v>303</v>
      </c>
      <c r="M6382" t="s">
        <v>422</v>
      </c>
    </row>
    <row r="6383" spans="1:13" x14ac:dyDescent="0.2">
      <c r="A6383" t="s">
        <v>20685</v>
      </c>
      <c r="B6383" t="s">
        <v>20686</v>
      </c>
      <c r="C6383" t="s">
        <v>35337</v>
      </c>
      <c r="D6383" t="s">
        <v>572</v>
      </c>
      <c r="E6383" t="s">
        <v>573</v>
      </c>
      <c r="F6383" t="s">
        <v>35338</v>
      </c>
      <c r="G6383" t="s">
        <v>35339</v>
      </c>
      <c r="H6383" t="s">
        <v>35277</v>
      </c>
      <c r="I6383" t="s">
        <v>17297</v>
      </c>
      <c r="J6383" t="s">
        <v>35340</v>
      </c>
      <c r="K6383" t="s">
        <v>35341</v>
      </c>
      <c r="L6383" t="s">
        <v>303</v>
      </c>
      <c r="M6383" t="s">
        <v>20512</v>
      </c>
    </row>
    <row r="6384" spans="1:13" x14ac:dyDescent="0.2">
      <c r="A6384" t="s">
        <v>20685</v>
      </c>
      <c r="B6384" t="s">
        <v>20686</v>
      </c>
      <c r="C6384" t="s">
        <v>35342</v>
      </c>
      <c r="D6384" t="s">
        <v>35343</v>
      </c>
      <c r="F6384" t="s">
        <v>5480</v>
      </c>
      <c r="H6384" t="s">
        <v>35299</v>
      </c>
      <c r="I6384" t="s">
        <v>17297</v>
      </c>
      <c r="J6384" t="s">
        <v>35344</v>
      </c>
      <c r="K6384" t="s">
        <v>35345</v>
      </c>
      <c r="L6384" t="s">
        <v>303</v>
      </c>
      <c r="M6384" t="s">
        <v>21580</v>
      </c>
    </row>
    <row r="6385" spans="1:13" x14ac:dyDescent="0.2">
      <c r="A6385" t="s">
        <v>20685</v>
      </c>
      <c r="B6385" t="s">
        <v>20686</v>
      </c>
      <c r="C6385" t="s">
        <v>35346</v>
      </c>
      <c r="D6385" t="s">
        <v>35347</v>
      </c>
      <c r="E6385" t="s">
        <v>35348</v>
      </c>
      <c r="F6385" t="s">
        <v>35349</v>
      </c>
      <c r="H6385" t="s">
        <v>35350</v>
      </c>
      <c r="I6385" t="s">
        <v>17297</v>
      </c>
      <c r="J6385" t="s">
        <v>35351</v>
      </c>
      <c r="K6385" t="s">
        <v>35352</v>
      </c>
      <c r="L6385" t="s">
        <v>303</v>
      </c>
      <c r="M6385" t="s">
        <v>30417</v>
      </c>
    </row>
    <row r="6386" spans="1:13" x14ac:dyDescent="0.2">
      <c r="A6386" t="s">
        <v>20685</v>
      </c>
      <c r="B6386" t="s">
        <v>20686</v>
      </c>
      <c r="C6386" t="s">
        <v>35353</v>
      </c>
      <c r="D6386" t="s">
        <v>17382</v>
      </c>
      <c r="E6386" t="s">
        <v>35354</v>
      </c>
      <c r="F6386" t="s">
        <v>35355</v>
      </c>
      <c r="G6386" t="s">
        <v>35356</v>
      </c>
      <c r="H6386" t="s">
        <v>17297</v>
      </c>
      <c r="J6386" t="s">
        <v>35357</v>
      </c>
      <c r="K6386" t="s">
        <v>35358</v>
      </c>
      <c r="L6386" t="s">
        <v>303</v>
      </c>
      <c r="M6386" t="s">
        <v>584</v>
      </c>
    </row>
    <row r="6387" spans="1:13" x14ac:dyDescent="0.2">
      <c r="A6387" t="s">
        <v>20685</v>
      </c>
      <c r="B6387" t="s">
        <v>20686</v>
      </c>
      <c r="C6387" t="s">
        <v>35359</v>
      </c>
      <c r="D6387" t="s">
        <v>5270</v>
      </c>
      <c r="F6387" t="s">
        <v>484</v>
      </c>
      <c r="G6387" t="s">
        <v>35360</v>
      </c>
      <c r="H6387" t="s">
        <v>35305</v>
      </c>
      <c r="I6387" t="s">
        <v>17297</v>
      </c>
      <c r="J6387" t="s">
        <v>35361</v>
      </c>
      <c r="K6387" t="s">
        <v>35362</v>
      </c>
      <c r="L6387" t="s">
        <v>303</v>
      </c>
      <c r="M6387" t="s">
        <v>35363</v>
      </c>
    </row>
    <row r="6388" spans="1:13" x14ac:dyDescent="0.2">
      <c r="A6388" t="s">
        <v>20685</v>
      </c>
      <c r="B6388" t="s">
        <v>20686</v>
      </c>
      <c r="C6388" t="s">
        <v>35364</v>
      </c>
      <c r="D6388" t="s">
        <v>492</v>
      </c>
      <c r="E6388" t="s">
        <v>493</v>
      </c>
      <c r="F6388" t="s">
        <v>35365</v>
      </c>
      <c r="G6388" t="s">
        <v>35366</v>
      </c>
      <c r="H6388" t="s">
        <v>35271</v>
      </c>
      <c r="I6388" t="s">
        <v>17297</v>
      </c>
      <c r="J6388" t="s">
        <v>35367</v>
      </c>
      <c r="K6388" t="s">
        <v>302</v>
      </c>
      <c r="L6388" t="s">
        <v>303</v>
      </c>
      <c r="M6388" t="s">
        <v>6310</v>
      </c>
    </row>
    <row r="6389" spans="1:13" x14ac:dyDescent="0.2">
      <c r="A6389" t="s">
        <v>20685</v>
      </c>
      <c r="B6389" t="s">
        <v>20686</v>
      </c>
      <c r="C6389" t="s">
        <v>35368</v>
      </c>
      <c r="D6389" t="s">
        <v>35369</v>
      </c>
      <c r="F6389" t="s">
        <v>22823</v>
      </c>
      <c r="G6389" t="s">
        <v>35370</v>
      </c>
      <c r="H6389" t="s">
        <v>35371</v>
      </c>
      <c r="I6389" t="s">
        <v>35372</v>
      </c>
      <c r="J6389" t="s">
        <v>35373</v>
      </c>
      <c r="K6389" t="s">
        <v>35374</v>
      </c>
      <c r="L6389" t="s">
        <v>303</v>
      </c>
      <c r="M6389" t="s">
        <v>35375</v>
      </c>
    </row>
    <row r="6390" spans="1:13" x14ac:dyDescent="0.2">
      <c r="A6390" t="s">
        <v>20685</v>
      </c>
      <c r="B6390" t="s">
        <v>20686</v>
      </c>
      <c r="C6390" t="s">
        <v>35376</v>
      </c>
      <c r="D6390" t="s">
        <v>349</v>
      </c>
      <c r="E6390" t="s">
        <v>13874</v>
      </c>
      <c r="F6390" t="s">
        <v>35377</v>
      </c>
      <c r="G6390" t="s">
        <v>35378</v>
      </c>
      <c r="H6390" t="s">
        <v>35322</v>
      </c>
      <c r="I6390" t="s">
        <v>17297</v>
      </c>
      <c r="J6390" t="s">
        <v>35379</v>
      </c>
      <c r="K6390" t="s">
        <v>35380</v>
      </c>
      <c r="L6390" t="s">
        <v>303</v>
      </c>
      <c r="M6390" t="s">
        <v>35381</v>
      </c>
    </row>
    <row r="6391" spans="1:13" x14ac:dyDescent="0.2">
      <c r="A6391" t="s">
        <v>20685</v>
      </c>
      <c r="B6391" t="s">
        <v>20686</v>
      </c>
      <c r="C6391" t="s">
        <v>35382</v>
      </c>
      <c r="D6391" t="s">
        <v>5621</v>
      </c>
      <c r="E6391" t="s">
        <v>5074</v>
      </c>
      <c r="F6391" t="s">
        <v>1030</v>
      </c>
      <c r="G6391" t="s">
        <v>35383</v>
      </c>
      <c r="H6391" t="s">
        <v>35271</v>
      </c>
      <c r="I6391" t="s">
        <v>17297</v>
      </c>
      <c r="J6391" t="s">
        <v>35384</v>
      </c>
      <c r="K6391" t="s">
        <v>35385</v>
      </c>
      <c r="L6391" t="s">
        <v>303</v>
      </c>
      <c r="M6391" t="s">
        <v>10638</v>
      </c>
    </row>
    <row r="6392" spans="1:13" x14ac:dyDescent="0.2">
      <c r="A6392" t="s">
        <v>20685</v>
      </c>
      <c r="B6392" t="s">
        <v>20686</v>
      </c>
      <c r="C6392" t="s">
        <v>35386</v>
      </c>
      <c r="D6392" t="s">
        <v>35387</v>
      </c>
      <c r="F6392" t="s">
        <v>35388</v>
      </c>
      <c r="G6392" t="s">
        <v>35389</v>
      </c>
      <c r="H6392" t="s">
        <v>17297</v>
      </c>
      <c r="J6392" t="s">
        <v>35390</v>
      </c>
      <c r="K6392" t="s">
        <v>302</v>
      </c>
      <c r="L6392" t="s">
        <v>303</v>
      </c>
      <c r="M6392" t="s">
        <v>422</v>
      </c>
    </row>
    <row r="6393" spans="1:13" x14ac:dyDescent="0.2">
      <c r="A6393" t="s">
        <v>20685</v>
      </c>
      <c r="B6393" t="s">
        <v>20686</v>
      </c>
      <c r="C6393" t="s">
        <v>35391</v>
      </c>
      <c r="D6393" t="s">
        <v>349</v>
      </c>
      <c r="F6393" t="s">
        <v>35392</v>
      </c>
      <c r="G6393" t="s">
        <v>35393</v>
      </c>
      <c r="H6393" t="s">
        <v>17297</v>
      </c>
      <c r="J6393" t="s">
        <v>35394</v>
      </c>
      <c r="K6393" t="s">
        <v>302</v>
      </c>
      <c r="L6393" t="s">
        <v>303</v>
      </c>
      <c r="M6393" t="s">
        <v>422</v>
      </c>
    </row>
    <row r="6394" spans="1:13" x14ac:dyDescent="0.2">
      <c r="A6394" t="s">
        <v>20685</v>
      </c>
      <c r="B6394" t="s">
        <v>20686</v>
      </c>
      <c r="C6394" t="s">
        <v>35395</v>
      </c>
      <c r="D6394" t="s">
        <v>4981</v>
      </c>
      <c r="E6394" t="s">
        <v>35396</v>
      </c>
      <c r="F6394" t="s">
        <v>10139</v>
      </c>
      <c r="G6394" t="s">
        <v>35397</v>
      </c>
      <c r="H6394" t="s">
        <v>35281</v>
      </c>
      <c r="I6394" t="s">
        <v>17297</v>
      </c>
      <c r="J6394" t="s">
        <v>35398</v>
      </c>
      <c r="K6394" t="s">
        <v>35399</v>
      </c>
      <c r="L6394" t="s">
        <v>303</v>
      </c>
      <c r="M6394" t="s">
        <v>3966</v>
      </c>
    </row>
    <row r="6395" spans="1:13" x14ac:dyDescent="0.2">
      <c r="A6395" t="s">
        <v>20685</v>
      </c>
      <c r="B6395" t="s">
        <v>20686</v>
      </c>
      <c r="C6395" t="s">
        <v>35400</v>
      </c>
      <c r="D6395" t="s">
        <v>349</v>
      </c>
      <c r="F6395" t="s">
        <v>35401</v>
      </c>
      <c r="G6395" t="s">
        <v>35350</v>
      </c>
      <c r="H6395" t="s">
        <v>17297</v>
      </c>
      <c r="J6395" t="s">
        <v>35402</v>
      </c>
      <c r="K6395" t="s">
        <v>302</v>
      </c>
      <c r="L6395" t="s">
        <v>303</v>
      </c>
      <c r="M6395" t="s">
        <v>422</v>
      </c>
    </row>
    <row r="6396" spans="1:13" x14ac:dyDescent="0.2">
      <c r="A6396" t="s">
        <v>20685</v>
      </c>
      <c r="B6396" t="s">
        <v>20686</v>
      </c>
      <c r="C6396" t="s">
        <v>35403</v>
      </c>
      <c r="D6396" t="s">
        <v>394</v>
      </c>
      <c r="E6396" t="s">
        <v>1891</v>
      </c>
      <c r="F6396" t="s">
        <v>1102</v>
      </c>
      <c r="G6396" t="s">
        <v>35404</v>
      </c>
      <c r="H6396" t="s">
        <v>35322</v>
      </c>
      <c r="I6396" t="s">
        <v>17297</v>
      </c>
      <c r="J6396" t="s">
        <v>35405</v>
      </c>
      <c r="K6396" t="s">
        <v>35406</v>
      </c>
      <c r="L6396" t="s">
        <v>303</v>
      </c>
      <c r="M6396" t="s">
        <v>35407</v>
      </c>
    </row>
    <row r="6397" spans="1:13" x14ac:dyDescent="0.2">
      <c r="A6397" t="s">
        <v>20685</v>
      </c>
      <c r="B6397" t="s">
        <v>20686</v>
      </c>
      <c r="C6397" t="s">
        <v>35408</v>
      </c>
      <c r="D6397" t="s">
        <v>349</v>
      </c>
      <c r="E6397" t="s">
        <v>424</v>
      </c>
      <c r="F6397" t="s">
        <v>35409</v>
      </c>
      <c r="G6397" t="s">
        <v>35410</v>
      </c>
      <c r="H6397" t="s">
        <v>17648</v>
      </c>
      <c r="I6397" t="s">
        <v>17297</v>
      </c>
      <c r="J6397" t="s">
        <v>35411</v>
      </c>
      <c r="K6397" t="s">
        <v>35412</v>
      </c>
      <c r="L6397" t="s">
        <v>303</v>
      </c>
      <c r="M6397" t="s">
        <v>35413</v>
      </c>
    </row>
    <row r="6398" spans="1:13" x14ac:dyDescent="0.2">
      <c r="A6398" t="s">
        <v>20685</v>
      </c>
      <c r="B6398" t="s">
        <v>20686</v>
      </c>
      <c r="C6398" t="s">
        <v>35414</v>
      </c>
      <c r="D6398" t="s">
        <v>513</v>
      </c>
      <c r="F6398" t="s">
        <v>35415</v>
      </c>
      <c r="H6398" t="s">
        <v>35271</v>
      </c>
      <c r="I6398" t="s">
        <v>17297</v>
      </c>
      <c r="J6398" t="s">
        <v>35416</v>
      </c>
      <c r="K6398" t="s">
        <v>35417</v>
      </c>
      <c r="L6398" t="s">
        <v>303</v>
      </c>
      <c r="M6398" t="s">
        <v>35418</v>
      </c>
    </row>
    <row r="6399" spans="1:13" x14ac:dyDescent="0.2">
      <c r="A6399" t="s">
        <v>20685</v>
      </c>
      <c r="B6399" t="s">
        <v>20686</v>
      </c>
      <c r="C6399" t="s">
        <v>35419</v>
      </c>
      <c r="D6399" t="s">
        <v>35420</v>
      </c>
      <c r="E6399" t="s">
        <v>35421</v>
      </c>
      <c r="F6399" t="s">
        <v>35422</v>
      </c>
      <c r="G6399" t="s">
        <v>35423</v>
      </c>
      <c r="H6399" t="s">
        <v>35271</v>
      </c>
      <c r="I6399" t="s">
        <v>17297</v>
      </c>
      <c r="J6399" t="s">
        <v>35424</v>
      </c>
      <c r="K6399" t="s">
        <v>35425</v>
      </c>
      <c r="L6399" t="s">
        <v>303</v>
      </c>
      <c r="M6399" t="s">
        <v>9170</v>
      </c>
    </row>
    <row r="6400" spans="1:13" x14ac:dyDescent="0.2">
      <c r="A6400" t="s">
        <v>20685</v>
      </c>
      <c r="B6400" t="s">
        <v>20686</v>
      </c>
      <c r="C6400" t="s">
        <v>35426</v>
      </c>
      <c r="D6400" t="s">
        <v>366</v>
      </c>
      <c r="E6400" t="s">
        <v>367</v>
      </c>
      <c r="F6400" t="s">
        <v>6092</v>
      </c>
      <c r="G6400" t="s">
        <v>19798</v>
      </c>
      <c r="H6400" t="s">
        <v>35277</v>
      </c>
      <c r="I6400" t="s">
        <v>17297</v>
      </c>
      <c r="J6400" t="s">
        <v>35427</v>
      </c>
      <c r="K6400" t="s">
        <v>35428</v>
      </c>
      <c r="L6400" t="s">
        <v>303</v>
      </c>
      <c r="M6400" t="s">
        <v>16404</v>
      </c>
    </row>
    <row r="6401" spans="1:13" x14ac:dyDescent="0.2">
      <c r="A6401" t="s">
        <v>20685</v>
      </c>
      <c r="B6401" t="s">
        <v>20686</v>
      </c>
      <c r="C6401" t="s">
        <v>35429</v>
      </c>
      <c r="D6401" t="s">
        <v>349</v>
      </c>
      <c r="F6401" t="s">
        <v>35430</v>
      </c>
      <c r="G6401" t="s">
        <v>35389</v>
      </c>
      <c r="H6401" t="s">
        <v>17297</v>
      </c>
      <c r="J6401" t="s">
        <v>35431</v>
      </c>
      <c r="K6401" t="s">
        <v>302</v>
      </c>
      <c r="L6401" t="s">
        <v>303</v>
      </c>
      <c r="M6401" t="s">
        <v>422</v>
      </c>
    </row>
    <row r="6402" spans="1:13" x14ac:dyDescent="0.2">
      <c r="A6402" t="s">
        <v>20685</v>
      </c>
      <c r="B6402" t="s">
        <v>20686</v>
      </c>
      <c r="C6402" t="s">
        <v>35432</v>
      </c>
      <c r="D6402" t="s">
        <v>366</v>
      </c>
      <c r="F6402" t="s">
        <v>2248</v>
      </c>
      <c r="G6402" t="s">
        <v>19798</v>
      </c>
      <c r="H6402" t="s">
        <v>35389</v>
      </c>
      <c r="I6402" t="s">
        <v>17297</v>
      </c>
      <c r="J6402" t="s">
        <v>35433</v>
      </c>
      <c r="K6402" t="s">
        <v>35434</v>
      </c>
      <c r="L6402" t="s">
        <v>303</v>
      </c>
      <c r="M6402" t="s">
        <v>7422</v>
      </c>
    </row>
    <row r="6403" spans="1:13" x14ac:dyDescent="0.2">
      <c r="A6403" t="s">
        <v>20685</v>
      </c>
      <c r="B6403" t="s">
        <v>20686</v>
      </c>
      <c r="C6403" t="s">
        <v>35435</v>
      </c>
      <c r="D6403" t="s">
        <v>35436</v>
      </c>
      <c r="F6403" t="s">
        <v>35437</v>
      </c>
      <c r="H6403" t="s">
        <v>35322</v>
      </c>
      <c r="I6403" t="s">
        <v>17297</v>
      </c>
      <c r="J6403" t="s">
        <v>35438</v>
      </c>
      <c r="K6403" t="s">
        <v>35439</v>
      </c>
      <c r="L6403" t="s">
        <v>303</v>
      </c>
      <c r="M6403" t="s">
        <v>422</v>
      </c>
    </row>
    <row r="6404" spans="1:13" x14ac:dyDescent="0.2">
      <c r="A6404" t="s">
        <v>20685</v>
      </c>
      <c r="B6404" t="s">
        <v>20686</v>
      </c>
      <c r="C6404" t="s">
        <v>35440</v>
      </c>
      <c r="D6404" t="s">
        <v>35441</v>
      </c>
      <c r="F6404" t="s">
        <v>35442</v>
      </c>
      <c r="G6404" t="s">
        <v>35393</v>
      </c>
      <c r="H6404" t="s">
        <v>17297</v>
      </c>
      <c r="J6404" t="s">
        <v>35443</v>
      </c>
      <c r="K6404" t="s">
        <v>35444</v>
      </c>
      <c r="L6404" t="s">
        <v>303</v>
      </c>
      <c r="M6404" t="s">
        <v>1715</v>
      </c>
    </row>
    <row r="6405" spans="1:13" x14ac:dyDescent="0.2">
      <c r="A6405" t="s">
        <v>20685</v>
      </c>
      <c r="B6405" t="s">
        <v>20686</v>
      </c>
      <c r="C6405" t="s">
        <v>35445</v>
      </c>
      <c r="D6405" t="s">
        <v>401</v>
      </c>
      <c r="E6405" t="s">
        <v>402</v>
      </c>
      <c r="F6405" t="s">
        <v>4748</v>
      </c>
      <c r="H6405" t="s">
        <v>35389</v>
      </c>
      <c r="I6405" t="s">
        <v>17297</v>
      </c>
      <c r="J6405" t="s">
        <v>35446</v>
      </c>
      <c r="K6405" t="s">
        <v>35447</v>
      </c>
      <c r="L6405" t="s">
        <v>303</v>
      </c>
      <c r="M6405" t="s">
        <v>5112</v>
      </c>
    </row>
    <row r="6406" spans="1:13" x14ac:dyDescent="0.2">
      <c r="A6406" t="s">
        <v>20685</v>
      </c>
      <c r="B6406" t="s">
        <v>20686</v>
      </c>
      <c r="C6406" t="s">
        <v>35448</v>
      </c>
      <c r="D6406" t="s">
        <v>572</v>
      </c>
      <c r="E6406" t="s">
        <v>573</v>
      </c>
      <c r="F6406" t="s">
        <v>35449</v>
      </c>
      <c r="G6406" t="s">
        <v>35450</v>
      </c>
      <c r="H6406" t="s">
        <v>35277</v>
      </c>
      <c r="I6406" t="s">
        <v>17297</v>
      </c>
      <c r="J6406" t="s">
        <v>35451</v>
      </c>
      <c r="K6406" t="s">
        <v>302</v>
      </c>
      <c r="L6406" t="s">
        <v>303</v>
      </c>
      <c r="M6406" t="s">
        <v>2436</v>
      </c>
    </row>
    <row r="6407" spans="1:13" x14ac:dyDescent="0.2">
      <c r="A6407" t="s">
        <v>20685</v>
      </c>
      <c r="B6407" t="s">
        <v>20686</v>
      </c>
      <c r="C6407" t="s">
        <v>35452</v>
      </c>
      <c r="D6407" t="s">
        <v>21877</v>
      </c>
      <c r="E6407" t="s">
        <v>35453</v>
      </c>
      <c r="F6407" t="s">
        <v>35454</v>
      </c>
      <c r="G6407" t="s">
        <v>35455</v>
      </c>
      <c r="H6407" t="s">
        <v>17247</v>
      </c>
      <c r="I6407" t="s">
        <v>17248</v>
      </c>
      <c r="J6407" t="s">
        <v>17835</v>
      </c>
      <c r="K6407" t="s">
        <v>35456</v>
      </c>
      <c r="L6407" t="s">
        <v>120</v>
      </c>
      <c r="M6407" t="s">
        <v>18757</v>
      </c>
    </row>
    <row r="6408" spans="1:13" x14ac:dyDescent="0.2">
      <c r="A6408" t="s">
        <v>20685</v>
      </c>
      <c r="B6408" t="s">
        <v>20686</v>
      </c>
      <c r="C6408" t="s">
        <v>35457</v>
      </c>
      <c r="D6408" t="s">
        <v>35458</v>
      </c>
      <c r="F6408" t="s">
        <v>35459</v>
      </c>
      <c r="G6408" t="s">
        <v>35322</v>
      </c>
      <c r="H6408" t="s">
        <v>17297</v>
      </c>
      <c r="J6408" t="s">
        <v>35460</v>
      </c>
      <c r="K6408" t="s">
        <v>302</v>
      </c>
      <c r="L6408" t="s">
        <v>303</v>
      </c>
      <c r="M6408" t="s">
        <v>35461</v>
      </c>
    </row>
    <row r="6409" spans="1:13" x14ac:dyDescent="0.2">
      <c r="A6409" t="s">
        <v>20685</v>
      </c>
      <c r="B6409" t="s">
        <v>20686</v>
      </c>
      <c r="C6409" t="s">
        <v>35462</v>
      </c>
      <c r="D6409" t="s">
        <v>2857</v>
      </c>
      <c r="E6409" t="s">
        <v>2858</v>
      </c>
      <c r="F6409" t="s">
        <v>35463</v>
      </c>
      <c r="G6409" t="s">
        <v>35311</v>
      </c>
      <c r="H6409" t="s">
        <v>17297</v>
      </c>
      <c r="J6409" t="s">
        <v>35464</v>
      </c>
      <c r="K6409" t="s">
        <v>35465</v>
      </c>
      <c r="L6409" t="s">
        <v>303</v>
      </c>
      <c r="M6409" t="s">
        <v>35466</v>
      </c>
    </row>
    <row r="6410" spans="1:13" x14ac:dyDescent="0.2">
      <c r="A6410" t="s">
        <v>20685</v>
      </c>
      <c r="B6410" t="s">
        <v>20686</v>
      </c>
      <c r="C6410" t="s">
        <v>35467</v>
      </c>
      <c r="D6410" t="s">
        <v>35468</v>
      </c>
      <c r="E6410" t="s">
        <v>35469</v>
      </c>
      <c r="F6410" t="s">
        <v>35470</v>
      </c>
      <c r="G6410" t="s">
        <v>35471</v>
      </c>
      <c r="H6410" t="s">
        <v>35305</v>
      </c>
      <c r="I6410" t="s">
        <v>17297</v>
      </c>
      <c r="J6410" t="s">
        <v>35472</v>
      </c>
      <c r="K6410" t="s">
        <v>35473</v>
      </c>
      <c r="L6410" t="s">
        <v>303</v>
      </c>
      <c r="M6410" t="s">
        <v>1822</v>
      </c>
    </row>
    <row r="6411" spans="1:13" x14ac:dyDescent="0.2">
      <c r="A6411" t="s">
        <v>20685</v>
      </c>
      <c r="B6411" t="s">
        <v>20686</v>
      </c>
      <c r="C6411" t="s">
        <v>35474</v>
      </c>
      <c r="D6411" t="s">
        <v>349</v>
      </c>
      <c r="E6411" t="s">
        <v>424</v>
      </c>
      <c r="F6411" t="s">
        <v>11075</v>
      </c>
      <c r="G6411" t="s">
        <v>35475</v>
      </c>
      <c r="H6411" t="s">
        <v>17297</v>
      </c>
      <c r="J6411" t="s">
        <v>35476</v>
      </c>
      <c r="K6411" t="s">
        <v>35477</v>
      </c>
      <c r="L6411" t="s">
        <v>303</v>
      </c>
      <c r="M6411" t="s">
        <v>3539</v>
      </c>
    </row>
    <row r="6412" spans="1:13" x14ac:dyDescent="0.2">
      <c r="A6412" t="s">
        <v>20685</v>
      </c>
      <c r="B6412" t="s">
        <v>20686</v>
      </c>
      <c r="C6412" t="s">
        <v>35478</v>
      </c>
      <c r="D6412" t="s">
        <v>492</v>
      </c>
      <c r="E6412" t="s">
        <v>493</v>
      </c>
      <c r="F6412" t="s">
        <v>35479</v>
      </c>
      <c r="G6412" t="s">
        <v>35480</v>
      </c>
      <c r="H6412" t="s">
        <v>35271</v>
      </c>
      <c r="I6412" t="s">
        <v>17297</v>
      </c>
      <c r="J6412" t="s">
        <v>35481</v>
      </c>
      <c r="K6412" t="s">
        <v>35482</v>
      </c>
      <c r="L6412" t="s">
        <v>303</v>
      </c>
      <c r="M6412" t="s">
        <v>6310</v>
      </c>
    </row>
    <row r="6413" spans="1:13" x14ac:dyDescent="0.2">
      <c r="A6413" t="s">
        <v>20685</v>
      </c>
      <c r="B6413" t="s">
        <v>20686</v>
      </c>
      <c r="C6413" t="s">
        <v>35483</v>
      </c>
      <c r="D6413" t="s">
        <v>349</v>
      </c>
      <c r="E6413" t="s">
        <v>424</v>
      </c>
      <c r="F6413" t="s">
        <v>35484</v>
      </c>
      <c r="G6413" t="s">
        <v>35356</v>
      </c>
      <c r="H6413" t="s">
        <v>17297</v>
      </c>
      <c r="J6413" t="s">
        <v>35357</v>
      </c>
      <c r="K6413" t="s">
        <v>35485</v>
      </c>
      <c r="L6413" t="s">
        <v>303</v>
      </c>
      <c r="M6413" t="s">
        <v>24271</v>
      </c>
    </row>
    <row r="6414" spans="1:13" x14ac:dyDescent="0.2">
      <c r="A6414" t="s">
        <v>20685</v>
      </c>
      <c r="B6414" t="s">
        <v>20686</v>
      </c>
      <c r="C6414" t="s">
        <v>35486</v>
      </c>
      <c r="D6414" t="s">
        <v>844</v>
      </c>
      <c r="E6414" t="s">
        <v>296</v>
      </c>
      <c r="F6414" t="s">
        <v>35487</v>
      </c>
      <c r="G6414" t="s">
        <v>35488</v>
      </c>
      <c r="H6414" t="s">
        <v>35489</v>
      </c>
      <c r="I6414" t="s">
        <v>35277</v>
      </c>
      <c r="J6414" t="s">
        <v>35490</v>
      </c>
      <c r="K6414" t="s">
        <v>35491</v>
      </c>
      <c r="L6414" t="s">
        <v>303</v>
      </c>
      <c r="M6414" t="s">
        <v>892</v>
      </c>
    </row>
    <row r="6415" spans="1:13" x14ac:dyDescent="0.2">
      <c r="A6415" t="s">
        <v>20685</v>
      </c>
      <c r="B6415" t="s">
        <v>20686</v>
      </c>
      <c r="C6415" t="s">
        <v>35492</v>
      </c>
      <c r="D6415" t="s">
        <v>35493</v>
      </c>
      <c r="E6415" t="s">
        <v>484</v>
      </c>
      <c r="F6415" t="s">
        <v>35494</v>
      </c>
      <c r="G6415" t="s">
        <v>35495</v>
      </c>
      <c r="I6415" t="s">
        <v>20203</v>
      </c>
      <c r="J6415" t="s">
        <v>35496</v>
      </c>
      <c r="K6415" t="s">
        <v>35497</v>
      </c>
      <c r="L6415" t="s">
        <v>303</v>
      </c>
      <c r="M6415" t="s">
        <v>3001</v>
      </c>
    </row>
    <row r="6416" spans="1:13" x14ac:dyDescent="0.2">
      <c r="A6416" t="s">
        <v>20685</v>
      </c>
      <c r="B6416" t="s">
        <v>20686</v>
      </c>
      <c r="C6416" t="s">
        <v>35498</v>
      </c>
      <c r="D6416" t="s">
        <v>572</v>
      </c>
      <c r="E6416" t="s">
        <v>573</v>
      </c>
      <c r="F6416" t="s">
        <v>35499</v>
      </c>
      <c r="G6416" t="s">
        <v>35500</v>
      </c>
      <c r="H6416" t="s">
        <v>35350</v>
      </c>
      <c r="I6416" t="s">
        <v>17297</v>
      </c>
      <c r="J6416" t="s">
        <v>35501</v>
      </c>
      <c r="K6416" t="s">
        <v>35502</v>
      </c>
      <c r="L6416" t="s">
        <v>303</v>
      </c>
      <c r="M6416" t="s">
        <v>25249</v>
      </c>
    </row>
    <row r="6417" spans="1:13" x14ac:dyDescent="0.2">
      <c r="A6417" t="s">
        <v>20685</v>
      </c>
      <c r="B6417" t="s">
        <v>20686</v>
      </c>
      <c r="C6417" t="s">
        <v>35503</v>
      </c>
      <c r="D6417" t="s">
        <v>572</v>
      </c>
      <c r="E6417" t="s">
        <v>573</v>
      </c>
      <c r="F6417" t="s">
        <v>35504</v>
      </c>
      <c r="G6417" t="s">
        <v>35505</v>
      </c>
      <c r="H6417" t="s">
        <v>17296</v>
      </c>
      <c r="I6417" t="s">
        <v>17297</v>
      </c>
      <c r="J6417" t="s">
        <v>35506</v>
      </c>
      <c r="K6417" t="s">
        <v>302</v>
      </c>
      <c r="L6417" t="s">
        <v>303</v>
      </c>
      <c r="M6417" t="s">
        <v>6562</v>
      </c>
    </row>
    <row r="6418" spans="1:13" x14ac:dyDescent="0.2">
      <c r="A6418" t="s">
        <v>20685</v>
      </c>
      <c r="B6418" t="s">
        <v>20686</v>
      </c>
      <c r="C6418" t="s">
        <v>35507</v>
      </c>
      <c r="D6418" t="s">
        <v>35508</v>
      </c>
      <c r="E6418" t="s">
        <v>35509</v>
      </c>
      <c r="F6418" t="s">
        <v>19793</v>
      </c>
      <c r="G6418" t="s">
        <v>35510</v>
      </c>
      <c r="H6418" t="s">
        <v>35511</v>
      </c>
      <c r="I6418" t="s">
        <v>17248</v>
      </c>
      <c r="J6418" t="s">
        <v>35512</v>
      </c>
      <c r="K6418" t="s">
        <v>35513</v>
      </c>
      <c r="L6418" t="s">
        <v>120</v>
      </c>
      <c r="M6418" t="s">
        <v>6054</v>
      </c>
    </row>
    <row r="6419" spans="1:13" x14ac:dyDescent="0.2">
      <c r="A6419" t="s">
        <v>20685</v>
      </c>
      <c r="B6419" t="s">
        <v>20686</v>
      </c>
      <c r="C6419" t="s">
        <v>35514</v>
      </c>
      <c r="D6419" t="s">
        <v>572</v>
      </c>
      <c r="E6419" t="s">
        <v>573</v>
      </c>
      <c r="F6419" t="s">
        <v>35515</v>
      </c>
      <c r="G6419" t="s">
        <v>35516</v>
      </c>
      <c r="H6419" t="s">
        <v>35389</v>
      </c>
      <c r="I6419" t="s">
        <v>17297</v>
      </c>
      <c r="J6419" t="s">
        <v>35517</v>
      </c>
      <c r="K6419" t="s">
        <v>35518</v>
      </c>
      <c r="L6419" t="s">
        <v>303</v>
      </c>
      <c r="M6419" t="s">
        <v>5139</v>
      </c>
    </row>
    <row r="6420" spans="1:13" x14ac:dyDescent="0.2">
      <c r="A6420" t="s">
        <v>20685</v>
      </c>
      <c r="B6420" t="s">
        <v>20686</v>
      </c>
      <c r="C6420" t="s">
        <v>35519</v>
      </c>
      <c r="D6420" t="s">
        <v>349</v>
      </c>
      <c r="F6420" t="s">
        <v>35520</v>
      </c>
      <c r="G6420" t="s">
        <v>35521</v>
      </c>
      <c r="H6420" t="s">
        <v>17296</v>
      </c>
      <c r="I6420" t="s">
        <v>17297</v>
      </c>
      <c r="J6420" t="s">
        <v>35522</v>
      </c>
      <c r="K6420" t="s">
        <v>302</v>
      </c>
      <c r="L6420" t="s">
        <v>303</v>
      </c>
      <c r="M6420" t="s">
        <v>35523</v>
      </c>
    </row>
    <row r="6421" spans="1:13" x14ac:dyDescent="0.2">
      <c r="A6421" t="s">
        <v>20685</v>
      </c>
      <c r="B6421" t="s">
        <v>20686</v>
      </c>
      <c r="C6421" t="s">
        <v>35524</v>
      </c>
      <c r="D6421" t="s">
        <v>844</v>
      </c>
      <c r="E6421" t="s">
        <v>296</v>
      </c>
      <c r="F6421" t="s">
        <v>35525</v>
      </c>
      <c r="G6421" t="s">
        <v>35281</v>
      </c>
      <c r="H6421" t="s">
        <v>17297</v>
      </c>
      <c r="J6421" t="s">
        <v>35526</v>
      </c>
      <c r="K6421" t="s">
        <v>35527</v>
      </c>
      <c r="L6421" t="s">
        <v>303</v>
      </c>
      <c r="M6421" t="s">
        <v>8513</v>
      </c>
    </row>
    <row r="6422" spans="1:13" x14ac:dyDescent="0.2">
      <c r="A6422" t="s">
        <v>20685</v>
      </c>
      <c r="B6422" t="s">
        <v>20686</v>
      </c>
      <c r="C6422" t="s">
        <v>35528</v>
      </c>
      <c r="D6422" t="s">
        <v>572</v>
      </c>
      <c r="E6422" t="s">
        <v>573</v>
      </c>
      <c r="F6422" t="s">
        <v>5251</v>
      </c>
      <c r="G6422" t="s">
        <v>35267</v>
      </c>
      <c r="H6422" t="s">
        <v>17297</v>
      </c>
      <c r="J6422" t="s">
        <v>35529</v>
      </c>
      <c r="K6422" t="s">
        <v>35530</v>
      </c>
      <c r="L6422" t="s">
        <v>303</v>
      </c>
      <c r="M6422" t="s">
        <v>3008</v>
      </c>
    </row>
    <row r="6423" spans="1:13" x14ac:dyDescent="0.2">
      <c r="A6423" t="s">
        <v>20685</v>
      </c>
      <c r="B6423" t="s">
        <v>20686</v>
      </c>
      <c r="C6423" t="s">
        <v>35531</v>
      </c>
      <c r="D6423" t="s">
        <v>35532</v>
      </c>
      <c r="E6423" t="s">
        <v>35533</v>
      </c>
      <c r="F6423" t="s">
        <v>35534</v>
      </c>
      <c r="G6423" t="s">
        <v>35535</v>
      </c>
      <c r="H6423" t="s">
        <v>35271</v>
      </c>
      <c r="I6423" t="s">
        <v>17297</v>
      </c>
      <c r="J6423" t="s">
        <v>35536</v>
      </c>
      <c r="K6423" t="s">
        <v>35537</v>
      </c>
      <c r="L6423" t="s">
        <v>303</v>
      </c>
      <c r="M6423" t="s">
        <v>685</v>
      </c>
    </row>
    <row r="6424" spans="1:13" x14ac:dyDescent="0.2">
      <c r="A6424" t="s">
        <v>20685</v>
      </c>
      <c r="B6424" t="s">
        <v>20686</v>
      </c>
      <c r="C6424" t="s">
        <v>35538</v>
      </c>
      <c r="D6424" t="s">
        <v>349</v>
      </c>
      <c r="F6424" t="s">
        <v>35539</v>
      </c>
      <c r="G6424" t="s">
        <v>35311</v>
      </c>
      <c r="H6424" t="s">
        <v>17297</v>
      </c>
      <c r="J6424" t="s">
        <v>35540</v>
      </c>
      <c r="K6424" t="s">
        <v>302</v>
      </c>
      <c r="L6424" t="s">
        <v>303</v>
      </c>
      <c r="M6424" t="s">
        <v>422</v>
      </c>
    </row>
    <row r="6425" spans="1:13" x14ac:dyDescent="0.2">
      <c r="A6425" t="s">
        <v>20685</v>
      </c>
      <c r="B6425" t="s">
        <v>20686</v>
      </c>
      <c r="C6425" t="s">
        <v>35541</v>
      </c>
      <c r="D6425" t="s">
        <v>492</v>
      </c>
      <c r="E6425" t="s">
        <v>493</v>
      </c>
      <c r="F6425" t="s">
        <v>35542</v>
      </c>
      <c r="G6425" t="s">
        <v>35543</v>
      </c>
      <c r="H6425" t="s">
        <v>35271</v>
      </c>
      <c r="I6425" t="s">
        <v>17297</v>
      </c>
      <c r="J6425" t="s">
        <v>35544</v>
      </c>
      <c r="K6425" t="s">
        <v>35545</v>
      </c>
      <c r="L6425" t="s">
        <v>303</v>
      </c>
      <c r="M6425" t="s">
        <v>6310</v>
      </c>
    </row>
    <row r="6426" spans="1:13" x14ac:dyDescent="0.2">
      <c r="A6426" t="s">
        <v>20685</v>
      </c>
      <c r="B6426" t="s">
        <v>20686</v>
      </c>
      <c r="C6426" t="s">
        <v>35546</v>
      </c>
      <c r="D6426" t="s">
        <v>1870</v>
      </c>
      <c r="E6426" t="s">
        <v>2138</v>
      </c>
      <c r="F6426" t="s">
        <v>35547</v>
      </c>
      <c r="G6426" t="s">
        <v>35548</v>
      </c>
      <c r="H6426" t="s">
        <v>35356</v>
      </c>
      <c r="I6426" t="s">
        <v>17297</v>
      </c>
      <c r="J6426" t="s">
        <v>35549</v>
      </c>
      <c r="K6426" t="s">
        <v>35550</v>
      </c>
      <c r="L6426" t="s">
        <v>303</v>
      </c>
      <c r="M6426" t="s">
        <v>3760</v>
      </c>
    </row>
    <row r="6427" spans="1:13" x14ac:dyDescent="0.2">
      <c r="A6427" t="s">
        <v>20685</v>
      </c>
      <c r="B6427" t="s">
        <v>20686</v>
      </c>
      <c r="C6427" t="s">
        <v>35551</v>
      </c>
      <c r="D6427" t="s">
        <v>572</v>
      </c>
      <c r="E6427" t="s">
        <v>573</v>
      </c>
      <c r="F6427" t="s">
        <v>35552</v>
      </c>
      <c r="G6427" t="s">
        <v>35553</v>
      </c>
      <c r="H6427" t="s">
        <v>35271</v>
      </c>
      <c r="I6427" t="s">
        <v>17297</v>
      </c>
      <c r="J6427" t="s">
        <v>35554</v>
      </c>
      <c r="K6427" t="s">
        <v>35555</v>
      </c>
      <c r="L6427" t="s">
        <v>303</v>
      </c>
      <c r="M6427" t="s">
        <v>3677</v>
      </c>
    </row>
    <row r="6428" spans="1:13" x14ac:dyDescent="0.2">
      <c r="A6428" t="s">
        <v>20685</v>
      </c>
      <c r="B6428" t="s">
        <v>20686</v>
      </c>
      <c r="C6428" t="s">
        <v>35556</v>
      </c>
      <c r="D6428" t="s">
        <v>492</v>
      </c>
      <c r="E6428" t="s">
        <v>493</v>
      </c>
      <c r="F6428" t="s">
        <v>35557</v>
      </c>
      <c r="G6428" t="s">
        <v>35311</v>
      </c>
      <c r="H6428" t="s">
        <v>17297</v>
      </c>
      <c r="J6428" t="s">
        <v>35558</v>
      </c>
      <c r="K6428" t="s">
        <v>35559</v>
      </c>
      <c r="L6428" t="s">
        <v>303</v>
      </c>
      <c r="M6428" t="s">
        <v>836</v>
      </c>
    </row>
    <row r="6429" spans="1:13" x14ac:dyDescent="0.2">
      <c r="A6429" t="s">
        <v>20685</v>
      </c>
      <c r="B6429" t="s">
        <v>20686</v>
      </c>
      <c r="C6429" t="s">
        <v>35560</v>
      </c>
      <c r="D6429" t="s">
        <v>35561</v>
      </c>
      <c r="E6429" t="s">
        <v>35562</v>
      </c>
      <c r="F6429" t="s">
        <v>35563</v>
      </c>
      <c r="G6429" t="s">
        <v>35564</v>
      </c>
      <c r="H6429" t="s">
        <v>35271</v>
      </c>
      <c r="J6429" t="s">
        <v>35565</v>
      </c>
      <c r="K6429" t="s">
        <v>35566</v>
      </c>
      <c r="L6429" t="s">
        <v>303</v>
      </c>
      <c r="M6429" t="s">
        <v>35567</v>
      </c>
    </row>
    <row r="6430" spans="1:13" x14ac:dyDescent="0.2">
      <c r="A6430" t="s">
        <v>20685</v>
      </c>
      <c r="B6430" t="s">
        <v>20686</v>
      </c>
      <c r="C6430" t="s">
        <v>35568</v>
      </c>
      <c r="D6430" t="s">
        <v>349</v>
      </c>
      <c r="E6430" t="s">
        <v>424</v>
      </c>
      <c r="F6430" t="s">
        <v>9864</v>
      </c>
      <c r="G6430" t="s">
        <v>35569</v>
      </c>
      <c r="H6430" t="s">
        <v>17296</v>
      </c>
      <c r="I6430" t="s">
        <v>17297</v>
      </c>
      <c r="J6430" t="s">
        <v>35570</v>
      </c>
      <c r="K6430" t="s">
        <v>35571</v>
      </c>
      <c r="L6430" t="s">
        <v>303</v>
      </c>
      <c r="M6430" t="s">
        <v>21896</v>
      </c>
    </row>
    <row r="6431" spans="1:13" x14ac:dyDescent="0.2">
      <c r="A6431" t="s">
        <v>20685</v>
      </c>
      <c r="B6431" t="s">
        <v>20686</v>
      </c>
      <c r="C6431" t="s">
        <v>35572</v>
      </c>
      <c r="D6431" t="s">
        <v>35573</v>
      </c>
      <c r="E6431" t="s">
        <v>35574</v>
      </c>
      <c r="F6431" t="s">
        <v>35575</v>
      </c>
      <c r="G6431" t="s">
        <v>35576</v>
      </c>
      <c r="H6431" t="s">
        <v>35271</v>
      </c>
      <c r="I6431" t="s">
        <v>17297</v>
      </c>
      <c r="J6431" t="s">
        <v>35577</v>
      </c>
      <c r="K6431" t="s">
        <v>35578</v>
      </c>
      <c r="L6431" t="s">
        <v>303</v>
      </c>
      <c r="M6431" t="s">
        <v>14059</v>
      </c>
    </row>
    <row r="6432" spans="1:13" x14ac:dyDescent="0.2">
      <c r="A6432" t="s">
        <v>20685</v>
      </c>
      <c r="B6432" t="s">
        <v>20686</v>
      </c>
      <c r="C6432" t="s">
        <v>35579</v>
      </c>
      <c r="D6432" t="s">
        <v>349</v>
      </c>
      <c r="E6432" t="s">
        <v>424</v>
      </c>
      <c r="F6432" t="s">
        <v>2076</v>
      </c>
      <c r="G6432" t="s">
        <v>35580</v>
      </c>
      <c r="H6432" t="s">
        <v>35581</v>
      </c>
      <c r="I6432" t="s">
        <v>35582</v>
      </c>
      <c r="J6432" t="s">
        <v>35583</v>
      </c>
      <c r="K6432" t="s">
        <v>35584</v>
      </c>
      <c r="L6432" t="s">
        <v>303</v>
      </c>
      <c r="M6432" t="s">
        <v>13915</v>
      </c>
    </row>
    <row r="6433" spans="1:13" x14ac:dyDescent="0.2">
      <c r="A6433" t="s">
        <v>20685</v>
      </c>
      <c r="B6433" t="s">
        <v>20686</v>
      </c>
      <c r="C6433" t="s">
        <v>35585</v>
      </c>
      <c r="D6433" t="s">
        <v>572</v>
      </c>
      <c r="E6433" t="s">
        <v>573</v>
      </c>
      <c r="F6433" t="s">
        <v>15701</v>
      </c>
      <c r="G6433" t="s">
        <v>35271</v>
      </c>
      <c r="H6433" t="s">
        <v>17297</v>
      </c>
      <c r="J6433" t="s">
        <v>35586</v>
      </c>
      <c r="K6433" t="s">
        <v>35587</v>
      </c>
      <c r="L6433" t="s">
        <v>303</v>
      </c>
      <c r="M6433" t="s">
        <v>422</v>
      </c>
    </row>
    <row r="6434" spans="1:13" x14ac:dyDescent="0.2">
      <c r="A6434" t="s">
        <v>20685</v>
      </c>
      <c r="B6434" t="s">
        <v>20686</v>
      </c>
      <c r="C6434" t="s">
        <v>35588</v>
      </c>
      <c r="D6434" t="s">
        <v>513</v>
      </c>
      <c r="F6434" t="s">
        <v>35589</v>
      </c>
      <c r="G6434" t="s">
        <v>35590</v>
      </c>
      <c r="H6434" t="s">
        <v>35322</v>
      </c>
      <c r="I6434" t="s">
        <v>17297</v>
      </c>
      <c r="J6434" t="s">
        <v>35591</v>
      </c>
      <c r="K6434" t="s">
        <v>35592</v>
      </c>
      <c r="L6434" t="s">
        <v>303</v>
      </c>
      <c r="M6434" t="s">
        <v>35418</v>
      </c>
    </row>
    <row r="6435" spans="1:13" x14ac:dyDescent="0.2">
      <c r="A6435" t="s">
        <v>20685</v>
      </c>
      <c r="B6435" t="s">
        <v>20686</v>
      </c>
      <c r="C6435" t="s">
        <v>35593</v>
      </c>
      <c r="D6435" t="s">
        <v>492</v>
      </c>
      <c r="E6435" t="s">
        <v>493</v>
      </c>
      <c r="F6435" t="s">
        <v>35594</v>
      </c>
      <c r="G6435" t="s">
        <v>35271</v>
      </c>
      <c r="H6435" t="s">
        <v>17297</v>
      </c>
      <c r="J6435" t="s">
        <v>35595</v>
      </c>
      <c r="K6435" t="s">
        <v>35596</v>
      </c>
      <c r="L6435" t="s">
        <v>303</v>
      </c>
      <c r="M6435" t="s">
        <v>6310</v>
      </c>
    </row>
    <row r="6436" spans="1:13" x14ac:dyDescent="0.2">
      <c r="A6436" t="s">
        <v>20685</v>
      </c>
      <c r="B6436" t="s">
        <v>20686</v>
      </c>
      <c r="C6436" t="s">
        <v>35597</v>
      </c>
      <c r="D6436" t="s">
        <v>35598</v>
      </c>
      <c r="F6436" t="s">
        <v>35599</v>
      </c>
      <c r="G6436" t="s">
        <v>35521</v>
      </c>
      <c r="H6436" t="s">
        <v>17296</v>
      </c>
      <c r="I6436" t="s">
        <v>17297</v>
      </c>
      <c r="J6436" t="s">
        <v>35600</v>
      </c>
      <c r="K6436" t="s">
        <v>35601</v>
      </c>
      <c r="L6436" t="s">
        <v>303</v>
      </c>
      <c r="M6436" t="s">
        <v>2749</v>
      </c>
    </row>
    <row r="6437" spans="1:13" x14ac:dyDescent="0.2">
      <c r="A6437" t="s">
        <v>20685</v>
      </c>
      <c r="B6437" t="s">
        <v>20686</v>
      </c>
      <c r="C6437" t="s">
        <v>35602</v>
      </c>
      <c r="D6437" t="s">
        <v>572</v>
      </c>
      <c r="E6437" t="s">
        <v>573</v>
      </c>
      <c r="F6437" t="s">
        <v>35603</v>
      </c>
      <c r="G6437" t="s">
        <v>35521</v>
      </c>
      <c r="H6437" t="s">
        <v>17296</v>
      </c>
      <c r="I6437" t="s">
        <v>17297</v>
      </c>
      <c r="J6437" t="s">
        <v>35604</v>
      </c>
      <c r="K6437" t="s">
        <v>302</v>
      </c>
      <c r="L6437" t="s">
        <v>303</v>
      </c>
      <c r="M6437" t="s">
        <v>6562</v>
      </c>
    </row>
    <row r="6438" spans="1:13" x14ac:dyDescent="0.2">
      <c r="A6438" t="s">
        <v>20685</v>
      </c>
      <c r="B6438" t="s">
        <v>20686</v>
      </c>
      <c r="C6438" t="s">
        <v>35605</v>
      </c>
      <c r="D6438" t="s">
        <v>349</v>
      </c>
      <c r="E6438" t="s">
        <v>424</v>
      </c>
      <c r="F6438" t="s">
        <v>981</v>
      </c>
      <c r="G6438" t="s">
        <v>35606</v>
      </c>
      <c r="H6438" t="s">
        <v>35607</v>
      </c>
      <c r="I6438" t="s">
        <v>17297</v>
      </c>
      <c r="J6438" t="s">
        <v>35608</v>
      </c>
      <c r="K6438" t="s">
        <v>35609</v>
      </c>
      <c r="L6438" t="s">
        <v>303</v>
      </c>
      <c r="M6438" t="s">
        <v>6203</v>
      </c>
    </row>
    <row r="6439" spans="1:13" x14ac:dyDescent="0.2">
      <c r="A6439" t="s">
        <v>20685</v>
      </c>
      <c r="B6439" t="s">
        <v>20686</v>
      </c>
      <c r="C6439" t="s">
        <v>35610</v>
      </c>
      <c r="D6439" t="s">
        <v>35493</v>
      </c>
      <c r="F6439" t="s">
        <v>484</v>
      </c>
      <c r="G6439" t="s">
        <v>35611</v>
      </c>
      <c r="H6439" t="s">
        <v>35612</v>
      </c>
      <c r="I6439" t="s">
        <v>17297</v>
      </c>
      <c r="J6439" t="s">
        <v>35613</v>
      </c>
      <c r="K6439" t="s">
        <v>35614</v>
      </c>
      <c r="L6439" t="s">
        <v>303</v>
      </c>
      <c r="M6439" t="s">
        <v>2610</v>
      </c>
    </row>
    <row r="6440" spans="1:13" x14ac:dyDescent="0.2">
      <c r="A6440" t="s">
        <v>20685</v>
      </c>
      <c r="B6440" t="s">
        <v>20686</v>
      </c>
      <c r="C6440" t="s">
        <v>35615</v>
      </c>
      <c r="D6440" t="s">
        <v>572</v>
      </c>
      <c r="E6440" t="s">
        <v>573</v>
      </c>
      <c r="F6440" t="s">
        <v>35616</v>
      </c>
      <c r="G6440" t="s">
        <v>35322</v>
      </c>
      <c r="H6440" t="s">
        <v>17297</v>
      </c>
      <c r="J6440" t="s">
        <v>35617</v>
      </c>
      <c r="K6440" t="s">
        <v>302</v>
      </c>
      <c r="L6440" t="s">
        <v>303</v>
      </c>
      <c r="M6440" t="s">
        <v>35618</v>
      </c>
    </row>
    <row r="6441" spans="1:13" x14ac:dyDescent="0.2">
      <c r="A6441" t="s">
        <v>20685</v>
      </c>
      <c r="B6441" t="s">
        <v>20686</v>
      </c>
      <c r="C6441" t="s">
        <v>35619</v>
      </c>
      <c r="D6441" t="s">
        <v>21621</v>
      </c>
      <c r="E6441" t="s">
        <v>35620</v>
      </c>
      <c r="F6441" t="s">
        <v>35621</v>
      </c>
      <c r="G6441" t="s">
        <v>35622</v>
      </c>
      <c r="H6441" t="s">
        <v>17339</v>
      </c>
      <c r="J6441" t="s">
        <v>35623</v>
      </c>
      <c r="K6441" t="s">
        <v>35624</v>
      </c>
      <c r="L6441" t="s">
        <v>120</v>
      </c>
      <c r="M6441" t="s">
        <v>35625</v>
      </c>
    </row>
    <row r="6442" spans="1:13" x14ac:dyDescent="0.2">
      <c r="A6442" t="s">
        <v>20685</v>
      </c>
      <c r="B6442" t="s">
        <v>20686</v>
      </c>
      <c r="C6442" t="s">
        <v>35626</v>
      </c>
      <c r="D6442" t="s">
        <v>349</v>
      </c>
      <c r="E6442" t="s">
        <v>424</v>
      </c>
      <c r="F6442" t="s">
        <v>35627</v>
      </c>
      <c r="G6442" t="s">
        <v>35628</v>
      </c>
      <c r="H6442" t="s">
        <v>18358</v>
      </c>
      <c r="I6442" t="s">
        <v>18176</v>
      </c>
      <c r="J6442" t="s">
        <v>35629</v>
      </c>
      <c r="K6442" t="s">
        <v>18042</v>
      </c>
      <c r="L6442" t="s">
        <v>303</v>
      </c>
      <c r="M6442" t="s">
        <v>2054</v>
      </c>
    </row>
    <row r="6443" spans="1:13" x14ac:dyDescent="0.2">
      <c r="A6443" t="s">
        <v>20685</v>
      </c>
      <c r="B6443" t="s">
        <v>20686</v>
      </c>
      <c r="C6443" t="s">
        <v>35630</v>
      </c>
      <c r="D6443" t="s">
        <v>349</v>
      </c>
      <c r="E6443" t="s">
        <v>424</v>
      </c>
      <c r="F6443" t="s">
        <v>35631</v>
      </c>
      <c r="G6443" t="s">
        <v>35632</v>
      </c>
      <c r="H6443" t="s">
        <v>18358</v>
      </c>
      <c r="J6443" t="s">
        <v>35633</v>
      </c>
      <c r="K6443" t="s">
        <v>35634</v>
      </c>
      <c r="L6443" t="s">
        <v>303</v>
      </c>
      <c r="M6443" t="s">
        <v>2054</v>
      </c>
    </row>
    <row r="6444" spans="1:13" x14ac:dyDescent="0.2">
      <c r="A6444" t="s">
        <v>20685</v>
      </c>
      <c r="B6444" t="s">
        <v>20686</v>
      </c>
      <c r="C6444" t="s">
        <v>35635</v>
      </c>
      <c r="D6444" t="s">
        <v>349</v>
      </c>
      <c r="E6444" t="s">
        <v>424</v>
      </c>
      <c r="F6444" t="s">
        <v>35636</v>
      </c>
      <c r="H6444" t="s">
        <v>18358</v>
      </c>
      <c r="I6444" t="s">
        <v>18176</v>
      </c>
      <c r="J6444" t="s">
        <v>35637</v>
      </c>
      <c r="K6444" t="s">
        <v>35638</v>
      </c>
      <c r="L6444" t="s">
        <v>303</v>
      </c>
      <c r="M6444" t="s">
        <v>2054</v>
      </c>
    </row>
    <row r="6445" spans="1:13" x14ac:dyDescent="0.2">
      <c r="A6445" t="s">
        <v>20685</v>
      </c>
      <c r="B6445" t="s">
        <v>20686</v>
      </c>
      <c r="C6445" t="s">
        <v>35639</v>
      </c>
      <c r="D6445" t="s">
        <v>349</v>
      </c>
      <c r="E6445" t="s">
        <v>424</v>
      </c>
      <c r="F6445" t="s">
        <v>35640</v>
      </c>
      <c r="G6445" t="s">
        <v>35641</v>
      </c>
      <c r="H6445" t="s">
        <v>18358</v>
      </c>
      <c r="I6445" t="s">
        <v>18176</v>
      </c>
      <c r="J6445" t="s">
        <v>35642</v>
      </c>
      <c r="K6445" t="s">
        <v>35643</v>
      </c>
      <c r="L6445" t="s">
        <v>303</v>
      </c>
      <c r="M6445" t="s">
        <v>2054</v>
      </c>
    </row>
    <row r="6446" spans="1:13" x14ac:dyDescent="0.2">
      <c r="A6446" t="s">
        <v>20685</v>
      </c>
      <c r="B6446" t="s">
        <v>20686</v>
      </c>
      <c r="C6446" t="s">
        <v>35644</v>
      </c>
      <c r="D6446" t="s">
        <v>349</v>
      </c>
      <c r="E6446" t="s">
        <v>424</v>
      </c>
      <c r="F6446" t="s">
        <v>35645</v>
      </c>
      <c r="G6446" t="s">
        <v>35646</v>
      </c>
      <c r="I6446" t="s">
        <v>18176</v>
      </c>
      <c r="J6446" t="s">
        <v>35647</v>
      </c>
      <c r="K6446" t="s">
        <v>35648</v>
      </c>
      <c r="L6446" t="s">
        <v>303</v>
      </c>
      <c r="M6446" t="s">
        <v>2054</v>
      </c>
    </row>
    <row r="6447" spans="1:13" x14ac:dyDescent="0.2">
      <c r="A6447" t="s">
        <v>20685</v>
      </c>
      <c r="B6447" t="s">
        <v>20686</v>
      </c>
      <c r="C6447" t="s">
        <v>35649</v>
      </c>
      <c r="D6447" t="s">
        <v>349</v>
      </c>
      <c r="E6447" t="s">
        <v>424</v>
      </c>
      <c r="F6447" t="s">
        <v>35650</v>
      </c>
      <c r="G6447" t="s">
        <v>35651</v>
      </c>
      <c r="H6447" t="s">
        <v>35652</v>
      </c>
      <c r="I6447" t="s">
        <v>18176</v>
      </c>
      <c r="J6447" t="s">
        <v>35653</v>
      </c>
      <c r="K6447" t="s">
        <v>35654</v>
      </c>
      <c r="L6447" t="s">
        <v>303</v>
      </c>
      <c r="M6447" t="s">
        <v>2054</v>
      </c>
    </row>
    <row r="6448" spans="1:13" x14ac:dyDescent="0.2">
      <c r="A6448" t="s">
        <v>20685</v>
      </c>
      <c r="B6448" t="s">
        <v>20686</v>
      </c>
      <c r="C6448" t="s">
        <v>35655</v>
      </c>
      <c r="D6448" t="s">
        <v>349</v>
      </c>
      <c r="E6448" t="s">
        <v>424</v>
      </c>
      <c r="F6448" t="s">
        <v>18725</v>
      </c>
      <c r="H6448" t="s">
        <v>35656</v>
      </c>
      <c r="I6448" t="s">
        <v>18176</v>
      </c>
      <c r="J6448" t="s">
        <v>35657</v>
      </c>
      <c r="K6448" t="s">
        <v>35658</v>
      </c>
      <c r="L6448" t="s">
        <v>303</v>
      </c>
      <c r="M6448" t="s">
        <v>2054</v>
      </c>
    </row>
    <row r="6449" spans="1:13" x14ac:dyDescent="0.2">
      <c r="A6449" t="s">
        <v>20685</v>
      </c>
      <c r="B6449" t="s">
        <v>20686</v>
      </c>
      <c r="C6449" t="s">
        <v>35659</v>
      </c>
      <c r="D6449" t="s">
        <v>8198</v>
      </c>
      <c r="E6449" t="s">
        <v>5074</v>
      </c>
      <c r="F6449" t="s">
        <v>35660</v>
      </c>
      <c r="G6449" t="s">
        <v>35661</v>
      </c>
      <c r="H6449" t="s">
        <v>35662</v>
      </c>
      <c r="I6449" t="s">
        <v>18452</v>
      </c>
      <c r="J6449" t="s">
        <v>35663</v>
      </c>
      <c r="K6449" t="s">
        <v>35664</v>
      </c>
      <c r="L6449" t="s">
        <v>303</v>
      </c>
      <c r="M6449" t="s">
        <v>3300</v>
      </c>
    </row>
    <row r="6450" spans="1:13" x14ac:dyDescent="0.2">
      <c r="A6450" t="s">
        <v>20685</v>
      </c>
      <c r="B6450" t="s">
        <v>20686</v>
      </c>
      <c r="C6450" t="s">
        <v>35665</v>
      </c>
      <c r="D6450" t="s">
        <v>349</v>
      </c>
      <c r="E6450" t="s">
        <v>424</v>
      </c>
      <c r="F6450" t="s">
        <v>484</v>
      </c>
      <c r="G6450" t="s">
        <v>35666</v>
      </c>
      <c r="H6450" t="s">
        <v>35667</v>
      </c>
      <c r="I6450" t="s">
        <v>18478</v>
      </c>
      <c r="J6450" t="s">
        <v>35668</v>
      </c>
      <c r="K6450" t="s">
        <v>35669</v>
      </c>
      <c r="L6450" t="s">
        <v>303</v>
      </c>
      <c r="M6450" t="s">
        <v>20366</v>
      </c>
    </row>
    <row r="6451" spans="1:13" x14ac:dyDescent="0.2">
      <c r="A6451" t="s">
        <v>20685</v>
      </c>
      <c r="B6451" t="s">
        <v>20686</v>
      </c>
      <c r="C6451" t="s">
        <v>35670</v>
      </c>
      <c r="D6451" t="s">
        <v>572</v>
      </c>
      <c r="E6451" t="s">
        <v>573</v>
      </c>
      <c r="F6451" t="s">
        <v>35671</v>
      </c>
      <c r="G6451" t="s">
        <v>35672</v>
      </c>
      <c r="H6451" t="s">
        <v>35673</v>
      </c>
      <c r="I6451" t="s">
        <v>18452</v>
      </c>
      <c r="J6451" t="s">
        <v>35674</v>
      </c>
      <c r="K6451" t="s">
        <v>302</v>
      </c>
      <c r="L6451" t="s">
        <v>303</v>
      </c>
      <c r="M6451" t="s">
        <v>7193</v>
      </c>
    </row>
    <row r="6452" spans="1:13" x14ac:dyDescent="0.2">
      <c r="A6452" t="s">
        <v>20685</v>
      </c>
      <c r="B6452" t="s">
        <v>20686</v>
      </c>
      <c r="C6452" t="s">
        <v>35675</v>
      </c>
      <c r="D6452" t="s">
        <v>572</v>
      </c>
      <c r="E6452" t="s">
        <v>573</v>
      </c>
      <c r="F6452" t="s">
        <v>35676</v>
      </c>
      <c r="H6452" t="s">
        <v>3622</v>
      </c>
      <c r="I6452" t="s">
        <v>18452</v>
      </c>
      <c r="J6452" t="s">
        <v>35677</v>
      </c>
      <c r="K6452" t="s">
        <v>302</v>
      </c>
      <c r="L6452" t="s">
        <v>303</v>
      </c>
      <c r="M6452" t="s">
        <v>422</v>
      </c>
    </row>
    <row r="6453" spans="1:13" x14ac:dyDescent="0.2">
      <c r="A6453" t="s">
        <v>20685</v>
      </c>
      <c r="B6453" t="s">
        <v>20686</v>
      </c>
      <c r="C6453" t="s">
        <v>35678</v>
      </c>
      <c r="D6453" t="s">
        <v>513</v>
      </c>
      <c r="E6453" t="s">
        <v>2638</v>
      </c>
      <c r="F6453" t="s">
        <v>27974</v>
      </c>
      <c r="G6453" t="s">
        <v>35679</v>
      </c>
      <c r="H6453" t="s">
        <v>35680</v>
      </c>
      <c r="I6453" t="s">
        <v>18452</v>
      </c>
      <c r="J6453" t="s">
        <v>35681</v>
      </c>
      <c r="K6453" t="s">
        <v>35682</v>
      </c>
      <c r="L6453" t="s">
        <v>303</v>
      </c>
      <c r="M6453" t="s">
        <v>1463</v>
      </c>
    </row>
    <row r="6454" spans="1:13" x14ac:dyDescent="0.2">
      <c r="A6454" t="s">
        <v>20685</v>
      </c>
      <c r="B6454" t="s">
        <v>20686</v>
      </c>
      <c r="C6454" t="s">
        <v>35683</v>
      </c>
      <c r="D6454" t="s">
        <v>572</v>
      </c>
      <c r="E6454" t="s">
        <v>573</v>
      </c>
      <c r="F6454" t="s">
        <v>35684</v>
      </c>
      <c r="G6454" t="s">
        <v>18451</v>
      </c>
      <c r="J6454" t="s">
        <v>35685</v>
      </c>
      <c r="K6454" t="s">
        <v>302</v>
      </c>
      <c r="L6454" t="s">
        <v>303</v>
      </c>
      <c r="M6454" t="s">
        <v>422</v>
      </c>
    </row>
    <row r="6455" spans="1:13" x14ac:dyDescent="0.2">
      <c r="A6455" t="s">
        <v>20685</v>
      </c>
      <c r="B6455" t="s">
        <v>20686</v>
      </c>
      <c r="C6455" t="s">
        <v>35686</v>
      </c>
      <c r="D6455" t="s">
        <v>35687</v>
      </c>
      <c r="E6455" t="s">
        <v>35688</v>
      </c>
      <c r="F6455" t="s">
        <v>35689</v>
      </c>
      <c r="H6455" t="s">
        <v>35690</v>
      </c>
      <c r="I6455" t="s">
        <v>18452</v>
      </c>
      <c r="J6455" t="s">
        <v>35691</v>
      </c>
      <c r="K6455" t="s">
        <v>35692</v>
      </c>
      <c r="L6455" t="s">
        <v>303</v>
      </c>
      <c r="M6455" t="s">
        <v>8513</v>
      </c>
    </row>
    <row r="6456" spans="1:13" x14ac:dyDescent="0.2">
      <c r="A6456" t="s">
        <v>20685</v>
      </c>
      <c r="B6456" t="s">
        <v>20686</v>
      </c>
      <c r="C6456" t="s">
        <v>35693</v>
      </c>
      <c r="D6456" t="s">
        <v>35694</v>
      </c>
      <c r="E6456" t="s">
        <v>35695</v>
      </c>
      <c r="F6456" t="s">
        <v>35696</v>
      </c>
      <c r="G6456" t="s">
        <v>35511</v>
      </c>
      <c r="H6456" t="s">
        <v>35680</v>
      </c>
      <c r="I6456" t="s">
        <v>18452</v>
      </c>
      <c r="J6456" t="s">
        <v>35697</v>
      </c>
      <c r="K6456" t="s">
        <v>35698</v>
      </c>
      <c r="L6456" t="s">
        <v>303</v>
      </c>
      <c r="M6456" t="s">
        <v>3300</v>
      </c>
    </row>
    <row r="6457" spans="1:13" x14ac:dyDescent="0.2">
      <c r="A6457" t="s">
        <v>20685</v>
      </c>
      <c r="B6457" t="s">
        <v>20686</v>
      </c>
      <c r="C6457" t="s">
        <v>35699</v>
      </c>
      <c r="D6457" t="s">
        <v>349</v>
      </c>
      <c r="E6457" t="s">
        <v>424</v>
      </c>
      <c r="F6457" t="s">
        <v>35700</v>
      </c>
      <c r="H6457" t="s">
        <v>35701</v>
      </c>
      <c r="I6457" t="s">
        <v>18478</v>
      </c>
      <c r="J6457" t="s">
        <v>35702</v>
      </c>
      <c r="K6457" t="s">
        <v>35703</v>
      </c>
      <c r="L6457" t="s">
        <v>303</v>
      </c>
      <c r="M6457" t="s">
        <v>1863</v>
      </c>
    </row>
    <row r="6458" spans="1:13" x14ac:dyDescent="0.2">
      <c r="A6458" t="s">
        <v>20685</v>
      </c>
      <c r="B6458" t="s">
        <v>20686</v>
      </c>
      <c r="C6458" t="s">
        <v>35704</v>
      </c>
      <c r="D6458" t="s">
        <v>572</v>
      </c>
      <c r="E6458" t="s">
        <v>573</v>
      </c>
      <c r="F6458" t="s">
        <v>35705</v>
      </c>
      <c r="G6458" t="s">
        <v>18451</v>
      </c>
      <c r="J6458" t="s">
        <v>35706</v>
      </c>
      <c r="K6458" t="s">
        <v>35707</v>
      </c>
      <c r="L6458" t="s">
        <v>303</v>
      </c>
      <c r="M6458" t="s">
        <v>422</v>
      </c>
    </row>
    <row r="6459" spans="1:13" x14ac:dyDescent="0.2">
      <c r="A6459" t="s">
        <v>20685</v>
      </c>
      <c r="B6459" t="s">
        <v>20686</v>
      </c>
      <c r="C6459" t="s">
        <v>35708</v>
      </c>
      <c r="D6459" t="s">
        <v>349</v>
      </c>
      <c r="E6459" t="s">
        <v>424</v>
      </c>
      <c r="F6459" t="s">
        <v>35709</v>
      </c>
      <c r="G6459" t="s">
        <v>35710</v>
      </c>
      <c r="H6459" t="s">
        <v>35680</v>
      </c>
      <c r="I6459" t="s">
        <v>18452</v>
      </c>
      <c r="J6459" t="s">
        <v>35711</v>
      </c>
      <c r="K6459" t="s">
        <v>35712</v>
      </c>
      <c r="L6459" t="s">
        <v>303</v>
      </c>
      <c r="M6459" t="s">
        <v>35713</v>
      </c>
    </row>
    <row r="6460" spans="1:13" x14ac:dyDescent="0.2">
      <c r="A6460" t="s">
        <v>20685</v>
      </c>
      <c r="B6460" t="s">
        <v>20686</v>
      </c>
      <c r="C6460" t="s">
        <v>35714</v>
      </c>
      <c r="D6460" t="s">
        <v>564</v>
      </c>
      <c r="E6460" t="s">
        <v>296</v>
      </c>
      <c r="F6460" t="s">
        <v>35715</v>
      </c>
      <c r="G6460" t="s">
        <v>35680</v>
      </c>
      <c r="H6460" t="s">
        <v>35716</v>
      </c>
      <c r="I6460" t="s">
        <v>18452</v>
      </c>
      <c r="J6460" t="s">
        <v>35717</v>
      </c>
      <c r="K6460" t="s">
        <v>35718</v>
      </c>
      <c r="L6460" t="s">
        <v>303</v>
      </c>
      <c r="M6460" t="s">
        <v>35719</v>
      </c>
    </row>
    <row r="6461" spans="1:13" x14ac:dyDescent="0.2">
      <c r="A6461" t="s">
        <v>20685</v>
      </c>
      <c r="B6461" t="s">
        <v>20686</v>
      </c>
      <c r="C6461" t="s">
        <v>35720</v>
      </c>
      <c r="D6461" t="s">
        <v>10762</v>
      </c>
      <c r="E6461" t="s">
        <v>35721</v>
      </c>
      <c r="F6461" t="s">
        <v>35722</v>
      </c>
      <c r="H6461" t="s">
        <v>35723</v>
      </c>
      <c r="I6461" t="s">
        <v>18452</v>
      </c>
      <c r="J6461" t="s">
        <v>35724</v>
      </c>
      <c r="K6461" t="s">
        <v>35725</v>
      </c>
      <c r="L6461" t="s">
        <v>303</v>
      </c>
      <c r="M6461" t="s">
        <v>17306</v>
      </c>
    </row>
    <row r="6462" spans="1:13" x14ac:dyDescent="0.2">
      <c r="A6462" t="s">
        <v>20685</v>
      </c>
      <c r="B6462" t="s">
        <v>20686</v>
      </c>
      <c r="C6462" t="s">
        <v>35726</v>
      </c>
      <c r="D6462" t="s">
        <v>572</v>
      </c>
      <c r="E6462" t="s">
        <v>573</v>
      </c>
      <c r="F6462" t="s">
        <v>35727</v>
      </c>
      <c r="G6462" t="s">
        <v>35728</v>
      </c>
      <c r="H6462" t="s">
        <v>35729</v>
      </c>
      <c r="I6462" t="s">
        <v>18452</v>
      </c>
      <c r="J6462" t="s">
        <v>35730</v>
      </c>
      <c r="K6462" t="s">
        <v>35731</v>
      </c>
      <c r="L6462" t="s">
        <v>303</v>
      </c>
      <c r="M6462" t="s">
        <v>5402</v>
      </c>
    </row>
    <row r="6463" spans="1:13" x14ac:dyDescent="0.2">
      <c r="A6463" t="s">
        <v>20685</v>
      </c>
      <c r="B6463" t="s">
        <v>20686</v>
      </c>
      <c r="C6463" t="s">
        <v>35732</v>
      </c>
      <c r="D6463" t="s">
        <v>513</v>
      </c>
      <c r="F6463" t="s">
        <v>23209</v>
      </c>
      <c r="H6463" t="s">
        <v>35733</v>
      </c>
      <c r="I6463" t="s">
        <v>18452</v>
      </c>
      <c r="J6463" t="s">
        <v>35734</v>
      </c>
      <c r="K6463" t="s">
        <v>35735</v>
      </c>
      <c r="L6463" t="s">
        <v>303</v>
      </c>
      <c r="M6463" t="s">
        <v>518</v>
      </c>
    </row>
    <row r="6464" spans="1:13" x14ac:dyDescent="0.2">
      <c r="A6464" t="s">
        <v>20685</v>
      </c>
      <c r="B6464" t="s">
        <v>20686</v>
      </c>
      <c r="C6464" t="s">
        <v>35736</v>
      </c>
      <c r="D6464" t="s">
        <v>35737</v>
      </c>
      <c r="F6464" t="s">
        <v>2897</v>
      </c>
      <c r="H6464" t="s">
        <v>35738</v>
      </c>
      <c r="I6464" t="s">
        <v>18478</v>
      </c>
      <c r="J6464" t="s">
        <v>35739</v>
      </c>
      <c r="K6464" t="s">
        <v>35740</v>
      </c>
      <c r="L6464" t="s">
        <v>303</v>
      </c>
      <c r="M6464" t="s">
        <v>1807</v>
      </c>
    </row>
    <row r="6465" spans="1:13" x14ac:dyDescent="0.2">
      <c r="A6465" t="s">
        <v>20685</v>
      </c>
      <c r="B6465" t="s">
        <v>20686</v>
      </c>
      <c r="C6465" t="s">
        <v>35741</v>
      </c>
      <c r="D6465" t="s">
        <v>35742</v>
      </c>
      <c r="E6465" t="s">
        <v>3231</v>
      </c>
      <c r="F6465" t="s">
        <v>350</v>
      </c>
      <c r="G6465" t="s">
        <v>35743</v>
      </c>
      <c r="H6465" t="s">
        <v>35744</v>
      </c>
      <c r="I6465" t="s">
        <v>35745</v>
      </c>
      <c r="J6465" t="s">
        <v>35746</v>
      </c>
      <c r="K6465" t="s">
        <v>35747</v>
      </c>
      <c r="L6465" t="s">
        <v>303</v>
      </c>
      <c r="M6465" t="s">
        <v>9012</v>
      </c>
    </row>
    <row r="6466" spans="1:13" x14ac:dyDescent="0.2">
      <c r="A6466" t="s">
        <v>20685</v>
      </c>
      <c r="B6466" t="s">
        <v>20686</v>
      </c>
      <c r="C6466" t="s">
        <v>35748</v>
      </c>
      <c r="D6466" t="s">
        <v>349</v>
      </c>
      <c r="F6466" t="s">
        <v>2897</v>
      </c>
      <c r="G6466" t="s">
        <v>35749</v>
      </c>
      <c r="H6466" t="s">
        <v>18452</v>
      </c>
      <c r="J6466" t="s">
        <v>35750</v>
      </c>
      <c r="K6466" t="s">
        <v>35751</v>
      </c>
      <c r="L6466" t="s">
        <v>303</v>
      </c>
      <c r="M6466" t="s">
        <v>422</v>
      </c>
    </row>
    <row r="6467" spans="1:13" x14ac:dyDescent="0.2">
      <c r="A6467" t="s">
        <v>20685</v>
      </c>
      <c r="B6467" t="s">
        <v>20686</v>
      </c>
      <c r="C6467" t="s">
        <v>35752</v>
      </c>
      <c r="D6467" t="s">
        <v>401</v>
      </c>
      <c r="E6467" t="s">
        <v>402</v>
      </c>
      <c r="F6467" t="s">
        <v>35753</v>
      </c>
      <c r="H6467" t="s">
        <v>35754</v>
      </c>
      <c r="J6467" t="s">
        <v>35755</v>
      </c>
      <c r="K6467" t="s">
        <v>35756</v>
      </c>
      <c r="L6467" t="s">
        <v>303</v>
      </c>
      <c r="M6467" t="s">
        <v>35757</v>
      </c>
    </row>
    <row r="6468" spans="1:13" x14ac:dyDescent="0.2">
      <c r="A6468" t="s">
        <v>20685</v>
      </c>
      <c r="B6468" t="s">
        <v>20686</v>
      </c>
      <c r="C6468" t="s">
        <v>35758</v>
      </c>
      <c r="D6468" t="s">
        <v>572</v>
      </c>
      <c r="E6468" t="s">
        <v>573</v>
      </c>
      <c r="F6468" t="s">
        <v>35759</v>
      </c>
      <c r="G6468" t="s">
        <v>35744</v>
      </c>
      <c r="I6468" t="s">
        <v>18452</v>
      </c>
      <c r="J6468" t="s">
        <v>35760</v>
      </c>
      <c r="K6468" t="s">
        <v>35761</v>
      </c>
      <c r="L6468" t="s">
        <v>303</v>
      </c>
      <c r="M6468" t="s">
        <v>5402</v>
      </c>
    </row>
    <row r="6469" spans="1:13" x14ac:dyDescent="0.2">
      <c r="A6469" t="s">
        <v>20685</v>
      </c>
      <c r="B6469" t="s">
        <v>20686</v>
      </c>
      <c r="C6469" t="s">
        <v>35762</v>
      </c>
      <c r="D6469" t="s">
        <v>35763</v>
      </c>
      <c r="E6469" t="s">
        <v>35764</v>
      </c>
      <c r="F6469" t="s">
        <v>35765</v>
      </c>
      <c r="H6469" t="s">
        <v>35766</v>
      </c>
      <c r="I6469" t="s">
        <v>18478</v>
      </c>
      <c r="J6469" t="s">
        <v>35767</v>
      </c>
      <c r="K6469" t="s">
        <v>35768</v>
      </c>
      <c r="L6469" t="s">
        <v>303</v>
      </c>
      <c r="M6469" t="s">
        <v>11704</v>
      </c>
    </row>
    <row r="6470" spans="1:13" x14ac:dyDescent="0.2">
      <c r="A6470" t="s">
        <v>20685</v>
      </c>
      <c r="B6470" t="s">
        <v>20686</v>
      </c>
      <c r="C6470" t="s">
        <v>35769</v>
      </c>
      <c r="D6470" t="s">
        <v>35770</v>
      </c>
      <c r="E6470" t="s">
        <v>35771</v>
      </c>
      <c r="F6470" t="s">
        <v>35772</v>
      </c>
      <c r="G6470" t="s">
        <v>35645</v>
      </c>
      <c r="H6470" t="s">
        <v>35773</v>
      </c>
      <c r="I6470" t="s">
        <v>18478</v>
      </c>
      <c r="J6470" t="s">
        <v>35774</v>
      </c>
      <c r="K6470" t="s">
        <v>35775</v>
      </c>
      <c r="L6470" t="s">
        <v>303</v>
      </c>
      <c r="M6470" t="s">
        <v>26352</v>
      </c>
    </row>
    <row r="6471" spans="1:13" x14ac:dyDescent="0.2">
      <c r="A6471" t="s">
        <v>20685</v>
      </c>
      <c r="B6471" t="s">
        <v>20686</v>
      </c>
      <c r="C6471" t="s">
        <v>35776</v>
      </c>
      <c r="D6471" t="s">
        <v>564</v>
      </c>
      <c r="E6471" t="s">
        <v>296</v>
      </c>
      <c r="F6471" t="s">
        <v>35777</v>
      </c>
      <c r="G6471" t="s">
        <v>35778</v>
      </c>
      <c r="H6471" t="s">
        <v>35779</v>
      </c>
      <c r="I6471" t="s">
        <v>18451</v>
      </c>
      <c r="J6471" t="s">
        <v>35780</v>
      </c>
      <c r="K6471" t="s">
        <v>302</v>
      </c>
      <c r="L6471" t="s">
        <v>303</v>
      </c>
      <c r="M6471" t="s">
        <v>35781</v>
      </c>
    </row>
    <row r="6472" spans="1:13" x14ac:dyDescent="0.2">
      <c r="A6472" t="s">
        <v>20685</v>
      </c>
      <c r="B6472" t="s">
        <v>20686</v>
      </c>
      <c r="C6472" t="s">
        <v>35782</v>
      </c>
      <c r="D6472" t="s">
        <v>366</v>
      </c>
      <c r="E6472" t="s">
        <v>35783</v>
      </c>
      <c r="F6472" t="s">
        <v>35784</v>
      </c>
      <c r="G6472" t="s">
        <v>35785</v>
      </c>
      <c r="H6472" t="s">
        <v>35786</v>
      </c>
      <c r="I6472" t="s">
        <v>18452</v>
      </c>
      <c r="J6472" t="s">
        <v>35787</v>
      </c>
      <c r="K6472" t="s">
        <v>35788</v>
      </c>
      <c r="L6472" t="s">
        <v>303</v>
      </c>
      <c r="M6472" t="s">
        <v>2233</v>
      </c>
    </row>
    <row r="6473" spans="1:13" x14ac:dyDescent="0.2">
      <c r="A6473" t="s">
        <v>20685</v>
      </c>
      <c r="B6473" t="s">
        <v>20686</v>
      </c>
      <c r="C6473" t="s">
        <v>35789</v>
      </c>
      <c r="D6473" t="s">
        <v>35790</v>
      </c>
      <c r="E6473" t="s">
        <v>35791</v>
      </c>
      <c r="F6473" t="s">
        <v>35792</v>
      </c>
      <c r="G6473" t="s">
        <v>35793</v>
      </c>
      <c r="H6473" t="s">
        <v>35794</v>
      </c>
      <c r="I6473" t="s">
        <v>18452</v>
      </c>
      <c r="J6473" t="s">
        <v>35795</v>
      </c>
      <c r="K6473" t="s">
        <v>35796</v>
      </c>
      <c r="L6473" t="s">
        <v>303</v>
      </c>
      <c r="M6473" t="s">
        <v>7382</v>
      </c>
    </row>
    <row r="6474" spans="1:13" x14ac:dyDescent="0.2">
      <c r="A6474" t="s">
        <v>20685</v>
      </c>
      <c r="B6474" t="s">
        <v>20686</v>
      </c>
      <c r="C6474" t="s">
        <v>35797</v>
      </c>
      <c r="D6474" t="s">
        <v>35798</v>
      </c>
      <c r="E6474" t="s">
        <v>35799</v>
      </c>
      <c r="F6474" t="s">
        <v>35800</v>
      </c>
      <c r="G6474" t="s">
        <v>35801</v>
      </c>
      <c r="H6474" t="s">
        <v>35802</v>
      </c>
      <c r="I6474" t="s">
        <v>18452</v>
      </c>
      <c r="J6474" t="s">
        <v>35803</v>
      </c>
      <c r="K6474" t="s">
        <v>35804</v>
      </c>
      <c r="L6474" t="s">
        <v>303</v>
      </c>
      <c r="M6474" t="s">
        <v>5626</v>
      </c>
    </row>
    <row r="6475" spans="1:13" x14ac:dyDescent="0.2">
      <c r="A6475" t="s">
        <v>20685</v>
      </c>
      <c r="B6475" t="s">
        <v>20686</v>
      </c>
      <c r="C6475" t="s">
        <v>35805</v>
      </c>
      <c r="D6475" t="s">
        <v>35806</v>
      </c>
      <c r="E6475" t="s">
        <v>35807</v>
      </c>
      <c r="F6475" t="s">
        <v>35808</v>
      </c>
      <c r="H6475" t="s">
        <v>35809</v>
      </c>
      <c r="I6475" t="s">
        <v>18478</v>
      </c>
      <c r="J6475" t="s">
        <v>35810</v>
      </c>
      <c r="K6475" t="s">
        <v>35811</v>
      </c>
      <c r="L6475" t="s">
        <v>303</v>
      </c>
      <c r="M6475" t="s">
        <v>2906</v>
      </c>
    </row>
    <row r="6476" spans="1:13" x14ac:dyDescent="0.2">
      <c r="A6476" t="s">
        <v>20685</v>
      </c>
      <c r="B6476" t="s">
        <v>20686</v>
      </c>
      <c r="C6476" t="s">
        <v>35812</v>
      </c>
      <c r="D6476" t="s">
        <v>572</v>
      </c>
      <c r="E6476" t="s">
        <v>573</v>
      </c>
      <c r="F6476" t="s">
        <v>35813</v>
      </c>
      <c r="H6476" t="s">
        <v>35773</v>
      </c>
      <c r="I6476" t="s">
        <v>18478</v>
      </c>
      <c r="J6476" t="s">
        <v>35814</v>
      </c>
      <c r="K6476" t="s">
        <v>35815</v>
      </c>
      <c r="L6476" t="s">
        <v>303</v>
      </c>
      <c r="M6476" t="s">
        <v>1278</v>
      </c>
    </row>
    <row r="6477" spans="1:13" x14ac:dyDescent="0.2">
      <c r="A6477" t="s">
        <v>20685</v>
      </c>
      <c r="B6477" t="s">
        <v>20686</v>
      </c>
      <c r="C6477" t="s">
        <v>35816</v>
      </c>
      <c r="D6477" t="s">
        <v>349</v>
      </c>
      <c r="E6477" t="s">
        <v>424</v>
      </c>
      <c r="F6477" t="s">
        <v>35817</v>
      </c>
      <c r="H6477" t="s">
        <v>35818</v>
      </c>
      <c r="I6477" t="s">
        <v>18452</v>
      </c>
      <c r="J6477" t="s">
        <v>35819</v>
      </c>
      <c r="K6477" t="s">
        <v>35820</v>
      </c>
      <c r="L6477" t="s">
        <v>303</v>
      </c>
      <c r="M6477" t="s">
        <v>2233</v>
      </c>
    </row>
    <row r="6478" spans="1:13" x14ac:dyDescent="0.2">
      <c r="A6478" t="s">
        <v>20685</v>
      </c>
      <c r="B6478" t="s">
        <v>20686</v>
      </c>
      <c r="C6478" t="s">
        <v>35821</v>
      </c>
      <c r="D6478" t="s">
        <v>349</v>
      </c>
      <c r="E6478" t="s">
        <v>424</v>
      </c>
      <c r="F6478" t="s">
        <v>35822</v>
      </c>
      <c r="G6478" t="s">
        <v>35823</v>
      </c>
      <c r="H6478" t="s">
        <v>35824</v>
      </c>
      <c r="I6478" t="s">
        <v>18452</v>
      </c>
      <c r="J6478" t="s">
        <v>35825</v>
      </c>
      <c r="K6478" t="s">
        <v>35826</v>
      </c>
      <c r="L6478" t="s">
        <v>303</v>
      </c>
      <c r="M6478" t="s">
        <v>35827</v>
      </c>
    </row>
    <row r="6479" spans="1:13" x14ac:dyDescent="0.2">
      <c r="A6479" t="s">
        <v>20685</v>
      </c>
      <c r="B6479" t="s">
        <v>20686</v>
      </c>
      <c r="C6479" t="s">
        <v>35828</v>
      </c>
      <c r="D6479" t="s">
        <v>35829</v>
      </c>
      <c r="E6479" t="s">
        <v>35830</v>
      </c>
      <c r="F6479" t="s">
        <v>35831</v>
      </c>
      <c r="G6479" t="s">
        <v>35832</v>
      </c>
      <c r="H6479" t="s">
        <v>18451</v>
      </c>
      <c r="I6479" t="s">
        <v>18452</v>
      </c>
      <c r="J6479" t="s">
        <v>35833</v>
      </c>
      <c r="K6479" t="s">
        <v>35834</v>
      </c>
      <c r="L6479" t="s">
        <v>303</v>
      </c>
      <c r="M6479" t="s">
        <v>422</v>
      </c>
    </row>
    <row r="6480" spans="1:13" x14ac:dyDescent="0.2">
      <c r="A6480" t="s">
        <v>20685</v>
      </c>
      <c r="B6480" t="s">
        <v>20686</v>
      </c>
      <c r="C6480" t="s">
        <v>35835</v>
      </c>
      <c r="D6480" t="s">
        <v>8198</v>
      </c>
      <c r="F6480" t="s">
        <v>35836</v>
      </c>
      <c r="H6480" t="s">
        <v>35837</v>
      </c>
      <c r="I6480" t="s">
        <v>18478</v>
      </c>
      <c r="J6480" t="s">
        <v>35838</v>
      </c>
      <c r="K6480" t="s">
        <v>35839</v>
      </c>
      <c r="L6480" t="s">
        <v>303</v>
      </c>
      <c r="M6480" t="s">
        <v>9532</v>
      </c>
    </row>
    <row r="6481" spans="1:13" x14ac:dyDescent="0.2">
      <c r="A6481" t="s">
        <v>20685</v>
      </c>
      <c r="B6481" t="s">
        <v>20686</v>
      </c>
      <c r="C6481" t="s">
        <v>35840</v>
      </c>
      <c r="D6481" t="s">
        <v>394</v>
      </c>
      <c r="F6481" t="s">
        <v>395</v>
      </c>
      <c r="G6481" t="s">
        <v>6103</v>
      </c>
      <c r="H6481" t="s">
        <v>35841</v>
      </c>
      <c r="I6481" t="s">
        <v>18478</v>
      </c>
      <c r="J6481" t="s">
        <v>35842</v>
      </c>
      <c r="K6481" t="s">
        <v>35843</v>
      </c>
      <c r="L6481" t="s">
        <v>303</v>
      </c>
      <c r="M6481" t="s">
        <v>12266</v>
      </c>
    </row>
    <row r="6482" spans="1:13" x14ac:dyDescent="0.2">
      <c r="A6482" t="s">
        <v>20685</v>
      </c>
      <c r="B6482" t="s">
        <v>20686</v>
      </c>
      <c r="C6482" t="s">
        <v>35844</v>
      </c>
      <c r="D6482" t="s">
        <v>349</v>
      </c>
      <c r="F6482" t="s">
        <v>35845</v>
      </c>
      <c r="G6482" t="s">
        <v>35846</v>
      </c>
      <c r="H6482" t="s">
        <v>35847</v>
      </c>
      <c r="I6482" t="s">
        <v>18452</v>
      </c>
      <c r="J6482" t="s">
        <v>35848</v>
      </c>
      <c r="K6482" t="s">
        <v>302</v>
      </c>
      <c r="L6482" t="s">
        <v>303</v>
      </c>
      <c r="M6482" t="s">
        <v>422</v>
      </c>
    </row>
    <row r="6483" spans="1:13" x14ac:dyDescent="0.2">
      <c r="A6483" t="s">
        <v>20685</v>
      </c>
      <c r="B6483" t="s">
        <v>20686</v>
      </c>
      <c r="C6483" t="s">
        <v>35849</v>
      </c>
      <c r="D6483" t="s">
        <v>572</v>
      </c>
      <c r="E6483" t="s">
        <v>573</v>
      </c>
      <c r="F6483" t="s">
        <v>35850</v>
      </c>
      <c r="H6483" t="s">
        <v>35851</v>
      </c>
      <c r="I6483" t="s">
        <v>18478</v>
      </c>
      <c r="J6483" t="s">
        <v>35852</v>
      </c>
      <c r="K6483" t="s">
        <v>35853</v>
      </c>
      <c r="L6483" t="s">
        <v>303</v>
      </c>
      <c r="M6483" t="s">
        <v>3883</v>
      </c>
    </row>
    <row r="6484" spans="1:13" x14ac:dyDescent="0.2">
      <c r="A6484" t="s">
        <v>20685</v>
      </c>
      <c r="B6484" t="s">
        <v>20686</v>
      </c>
      <c r="C6484" t="s">
        <v>35854</v>
      </c>
      <c r="D6484" t="s">
        <v>35855</v>
      </c>
      <c r="F6484" t="s">
        <v>35856</v>
      </c>
      <c r="G6484" t="s">
        <v>35857</v>
      </c>
      <c r="H6484" t="s">
        <v>35858</v>
      </c>
      <c r="I6484" t="s">
        <v>18478</v>
      </c>
      <c r="J6484" t="s">
        <v>35859</v>
      </c>
      <c r="K6484" t="s">
        <v>35860</v>
      </c>
      <c r="L6484" t="s">
        <v>303</v>
      </c>
      <c r="M6484" t="s">
        <v>1323</v>
      </c>
    </row>
    <row r="6485" spans="1:13" x14ac:dyDescent="0.2">
      <c r="A6485" t="s">
        <v>20685</v>
      </c>
      <c r="B6485" t="s">
        <v>20686</v>
      </c>
      <c r="C6485" t="s">
        <v>35861</v>
      </c>
      <c r="D6485" t="s">
        <v>349</v>
      </c>
      <c r="F6485" t="s">
        <v>2841</v>
      </c>
      <c r="G6485" t="s">
        <v>35862</v>
      </c>
      <c r="H6485" t="s">
        <v>18452</v>
      </c>
      <c r="J6485" t="s">
        <v>35863</v>
      </c>
      <c r="K6485" t="s">
        <v>302</v>
      </c>
      <c r="L6485" t="s">
        <v>303</v>
      </c>
      <c r="M6485" t="s">
        <v>422</v>
      </c>
    </row>
    <row r="6486" spans="1:13" x14ac:dyDescent="0.2">
      <c r="A6486" t="s">
        <v>20685</v>
      </c>
      <c r="B6486" t="s">
        <v>20686</v>
      </c>
      <c r="C6486" t="s">
        <v>35864</v>
      </c>
      <c r="D6486" t="s">
        <v>844</v>
      </c>
      <c r="E6486" t="s">
        <v>296</v>
      </c>
      <c r="F6486" t="s">
        <v>35865</v>
      </c>
      <c r="H6486" t="s">
        <v>35866</v>
      </c>
      <c r="I6486" t="s">
        <v>18452</v>
      </c>
      <c r="J6486" t="s">
        <v>35867</v>
      </c>
      <c r="K6486" t="s">
        <v>35868</v>
      </c>
      <c r="L6486" t="s">
        <v>303</v>
      </c>
      <c r="M6486" t="s">
        <v>30701</v>
      </c>
    </row>
    <row r="6487" spans="1:13" x14ac:dyDescent="0.2">
      <c r="A6487" t="s">
        <v>20685</v>
      </c>
      <c r="B6487" t="s">
        <v>20686</v>
      </c>
      <c r="C6487" t="s">
        <v>35869</v>
      </c>
      <c r="D6487" t="s">
        <v>564</v>
      </c>
      <c r="E6487" t="s">
        <v>296</v>
      </c>
      <c r="F6487" t="s">
        <v>35870</v>
      </c>
      <c r="G6487" t="s">
        <v>35871</v>
      </c>
      <c r="H6487" t="s">
        <v>35680</v>
      </c>
      <c r="I6487" t="s">
        <v>18452</v>
      </c>
      <c r="J6487" t="s">
        <v>35872</v>
      </c>
      <c r="K6487" t="s">
        <v>35873</v>
      </c>
      <c r="L6487" t="s">
        <v>303</v>
      </c>
      <c r="M6487" t="s">
        <v>2119</v>
      </c>
    </row>
    <row r="6488" spans="1:13" x14ac:dyDescent="0.2">
      <c r="A6488" t="s">
        <v>20685</v>
      </c>
      <c r="B6488" t="s">
        <v>20686</v>
      </c>
      <c r="C6488" t="s">
        <v>35874</v>
      </c>
      <c r="D6488" t="s">
        <v>394</v>
      </c>
      <c r="F6488" t="s">
        <v>35875</v>
      </c>
      <c r="G6488" t="s">
        <v>18263</v>
      </c>
      <c r="H6488" t="s">
        <v>3622</v>
      </c>
      <c r="I6488" t="s">
        <v>18452</v>
      </c>
      <c r="J6488" t="s">
        <v>35876</v>
      </c>
      <c r="K6488" t="s">
        <v>35877</v>
      </c>
      <c r="L6488" t="s">
        <v>303</v>
      </c>
      <c r="M6488" t="s">
        <v>11810</v>
      </c>
    </row>
    <row r="6489" spans="1:13" x14ac:dyDescent="0.2">
      <c r="A6489" t="s">
        <v>20685</v>
      </c>
      <c r="B6489" t="s">
        <v>20686</v>
      </c>
      <c r="C6489" t="s">
        <v>35878</v>
      </c>
      <c r="D6489" t="s">
        <v>35829</v>
      </c>
      <c r="E6489" t="s">
        <v>35879</v>
      </c>
      <c r="F6489" t="s">
        <v>35880</v>
      </c>
      <c r="G6489" t="s">
        <v>35881</v>
      </c>
      <c r="H6489" t="s">
        <v>18451</v>
      </c>
      <c r="J6489" t="s">
        <v>35882</v>
      </c>
      <c r="K6489" t="s">
        <v>35883</v>
      </c>
      <c r="L6489" t="s">
        <v>303</v>
      </c>
      <c r="M6489" t="s">
        <v>5347</v>
      </c>
    </row>
    <row r="6490" spans="1:13" x14ac:dyDescent="0.2">
      <c r="A6490" t="s">
        <v>20685</v>
      </c>
      <c r="B6490" t="s">
        <v>20686</v>
      </c>
      <c r="C6490" t="s">
        <v>35884</v>
      </c>
      <c r="D6490" t="s">
        <v>572</v>
      </c>
      <c r="E6490" t="s">
        <v>573</v>
      </c>
      <c r="F6490" t="s">
        <v>35885</v>
      </c>
      <c r="G6490" t="s">
        <v>35886</v>
      </c>
      <c r="H6490" t="s">
        <v>35887</v>
      </c>
      <c r="J6490" t="s">
        <v>35888</v>
      </c>
      <c r="K6490" t="s">
        <v>35889</v>
      </c>
      <c r="L6490" t="s">
        <v>303</v>
      </c>
      <c r="M6490" t="s">
        <v>1759</v>
      </c>
    </row>
    <row r="6491" spans="1:13" x14ac:dyDescent="0.2">
      <c r="A6491" t="s">
        <v>20685</v>
      </c>
      <c r="B6491" t="s">
        <v>20686</v>
      </c>
      <c r="C6491" t="s">
        <v>35890</v>
      </c>
      <c r="D6491" t="s">
        <v>349</v>
      </c>
      <c r="F6491" t="s">
        <v>35891</v>
      </c>
      <c r="G6491" t="s">
        <v>35892</v>
      </c>
      <c r="H6491" t="s">
        <v>35893</v>
      </c>
      <c r="I6491" t="s">
        <v>18478</v>
      </c>
      <c r="J6491" t="s">
        <v>35894</v>
      </c>
      <c r="K6491" t="s">
        <v>35895</v>
      </c>
      <c r="L6491" t="s">
        <v>303</v>
      </c>
      <c r="M6491" t="s">
        <v>35896</v>
      </c>
    </row>
    <row r="6492" spans="1:13" x14ac:dyDescent="0.2">
      <c r="A6492" t="s">
        <v>20685</v>
      </c>
      <c r="B6492" t="s">
        <v>20686</v>
      </c>
      <c r="C6492" t="s">
        <v>35897</v>
      </c>
      <c r="D6492" t="s">
        <v>349</v>
      </c>
      <c r="E6492" t="s">
        <v>1348</v>
      </c>
      <c r="F6492" t="s">
        <v>35898</v>
      </c>
      <c r="G6492" t="s">
        <v>35899</v>
      </c>
      <c r="H6492" t="s">
        <v>18452</v>
      </c>
      <c r="J6492" t="s">
        <v>35900</v>
      </c>
      <c r="K6492" t="s">
        <v>302</v>
      </c>
      <c r="L6492" t="s">
        <v>303</v>
      </c>
      <c r="M6492" t="s">
        <v>2054</v>
      </c>
    </row>
    <row r="6493" spans="1:13" x14ac:dyDescent="0.2">
      <c r="A6493" t="s">
        <v>20685</v>
      </c>
      <c r="B6493" t="s">
        <v>20686</v>
      </c>
      <c r="C6493" t="s">
        <v>35901</v>
      </c>
      <c r="D6493" t="s">
        <v>349</v>
      </c>
      <c r="E6493" t="s">
        <v>13874</v>
      </c>
      <c r="F6493" t="s">
        <v>35902</v>
      </c>
      <c r="H6493" t="s">
        <v>35899</v>
      </c>
      <c r="I6493" t="s">
        <v>18452</v>
      </c>
      <c r="J6493" t="s">
        <v>35903</v>
      </c>
      <c r="K6493" t="s">
        <v>35904</v>
      </c>
      <c r="L6493" t="s">
        <v>303</v>
      </c>
      <c r="M6493" t="s">
        <v>422</v>
      </c>
    </row>
    <row r="6494" spans="1:13" x14ac:dyDescent="0.2">
      <c r="A6494" t="s">
        <v>20685</v>
      </c>
      <c r="B6494" t="s">
        <v>20686</v>
      </c>
      <c r="C6494" t="s">
        <v>35905</v>
      </c>
      <c r="D6494" t="s">
        <v>8198</v>
      </c>
      <c r="F6494" t="s">
        <v>35906</v>
      </c>
      <c r="H6494" t="s">
        <v>35754</v>
      </c>
      <c r="I6494" t="s">
        <v>18478</v>
      </c>
      <c r="J6494" t="s">
        <v>35907</v>
      </c>
      <c r="K6494" t="s">
        <v>35908</v>
      </c>
      <c r="L6494" t="s">
        <v>303</v>
      </c>
      <c r="M6494" t="s">
        <v>30701</v>
      </c>
    </row>
    <row r="6495" spans="1:13" x14ac:dyDescent="0.2">
      <c r="A6495" t="s">
        <v>20685</v>
      </c>
      <c r="B6495" t="s">
        <v>20686</v>
      </c>
      <c r="C6495" t="s">
        <v>35909</v>
      </c>
      <c r="D6495" t="s">
        <v>572</v>
      </c>
      <c r="E6495" t="s">
        <v>573</v>
      </c>
      <c r="F6495" t="s">
        <v>35910</v>
      </c>
      <c r="H6495" t="s">
        <v>35886</v>
      </c>
      <c r="I6495" t="s">
        <v>18452</v>
      </c>
      <c r="J6495" t="s">
        <v>35911</v>
      </c>
      <c r="K6495" t="s">
        <v>35912</v>
      </c>
      <c r="L6495" t="s">
        <v>303</v>
      </c>
      <c r="M6495" t="s">
        <v>7118</v>
      </c>
    </row>
    <row r="6496" spans="1:13" x14ac:dyDescent="0.2">
      <c r="A6496" t="s">
        <v>20685</v>
      </c>
      <c r="B6496" t="s">
        <v>20686</v>
      </c>
      <c r="C6496" t="s">
        <v>35913</v>
      </c>
      <c r="D6496" t="s">
        <v>8198</v>
      </c>
      <c r="E6496" t="s">
        <v>5074</v>
      </c>
      <c r="F6496" t="s">
        <v>35914</v>
      </c>
      <c r="H6496" t="s">
        <v>35662</v>
      </c>
      <c r="I6496" t="s">
        <v>18452</v>
      </c>
      <c r="J6496" t="s">
        <v>35915</v>
      </c>
      <c r="K6496" t="s">
        <v>35916</v>
      </c>
      <c r="L6496" t="s">
        <v>303</v>
      </c>
      <c r="M6496" t="s">
        <v>35917</v>
      </c>
    </row>
    <row r="6497" spans="1:13" x14ac:dyDescent="0.2">
      <c r="A6497" t="s">
        <v>20685</v>
      </c>
      <c r="B6497" t="s">
        <v>20686</v>
      </c>
      <c r="C6497" t="s">
        <v>35918</v>
      </c>
      <c r="D6497" t="s">
        <v>349</v>
      </c>
      <c r="F6497" t="s">
        <v>35919</v>
      </c>
      <c r="G6497" t="s">
        <v>18477</v>
      </c>
      <c r="H6497" t="s">
        <v>18478</v>
      </c>
      <c r="J6497" t="s">
        <v>35920</v>
      </c>
      <c r="K6497" t="s">
        <v>35921</v>
      </c>
      <c r="L6497" t="s">
        <v>303</v>
      </c>
      <c r="M6497" t="s">
        <v>422</v>
      </c>
    </row>
    <row r="6498" spans="1:13" x14ac:dyDescent="0.2">
      <c r="A6498" t="s">
        <v>20685</v>
      </c>
      <c r="B6498" t="s">
        <v>20686</v>
      </c>
      <c r="C6498" t="s">
        <v>35922</v>
      </c>
      <c r="D6498" t="s">
        <v>35798</v>
      </c>
      <c r="E6498" t="s">
        <v>35923</v>
      </c>
      <c r="F6498" t="s">
        <v>35924</v>
      </c>
      <c r="G6498" t="s">
        <v>35925</v>
      </c>
      <c r="H6498" t="s">
        <v>35926</v>
      </c>
      <c r="I6498" t="s">
        <v>18452</v>
      </c>
      <c r="J6498" t="s">
        <v>35927</v>
      </c>
      <c r="K6498" t="s">
        <v>35928</v>
      </c>
      <c r="L6498" t="s">
        <v>303</v>
      </c>
      <c r="M6498" t="s">
        <v>1782</v>
      </c>
    </row>
    <row r="6499" spans="1:13" x14ac:dyDescent="0.2">
      <c r="A6499" t="s">
        <v>20685</v>
      </c>
      <c r="B6499" t="s">
        <v>20686</v>
      </c>
      <c r="C6499" t="s">
        <v>35929</v>
      </c>
      <c r="D6499" t="s">
        <v>349</v>
      </c>
      <c r="E6499" t="s">
        <v>424</v>
      </c>
      <c r="F6499" t="s">
        <v>35930</v>
      </c>
      <c r="G6499" t="s">
        <v>8792</v>
      </c>
      <c r="H6499" t="s">
        <v>35931</v>
      </c>
      <c r="I6499" t="s">
        <v>18452</v>
      </c>
      <c r="J6499" t="s">
        <v>35932</v>
      </c>
      <c r="K6499" t="s">
        <v>35933</v>
      </c>
      <c r="L6499" t="s">
        <v>303</v>
      </c>
      <c r="M6499" t="s">
        <v>7171</v>
      </c>
    </row>
    <row r="6500" spans="1:13" x14ac:dyDescent="0.2">
      <c r="A6500" t="s">
        <v>20685</v>
      </c>
      <c r="B6500" t="s">
        <v>20686</v>
      </c>
      <c r="C6500" t="s">
        <v>35934</v>
      </c>
      <c r="D6500" t="s">
        <v>349</v>
      </c>
      <c r="F6500" t="s">
        <v>35935</v>
      </c>
      <c r="G6500" t="s">
        <v>35936</v>
      </c>
      <c r="H6500" t="s">
        <v>18452</v>
      </c>
      <c r="J6500" t="s">
        <v>35937</v>
      </c>
      <c r="K6500" t="s">
        <v>35938</v>
      </c>
      <c r="L6500" t="s">
        <v>303</v>
      </c>
      <c r="M6500" t="s">
        <v>422</v>
      </c>
    </row>
    <row r="6501" spans="1:13" x14ac:dyDescent="0.2">
      <c r="A6501" t="s">
        <v>20685</v>
      </c>
      <c r="B6501" t="s">
        <v>20686</v>
      </c>
      <c r="C6501" t="s">
        <v>35939</v>
      </c>
      <c r="D6501" t="s">
        <v>572</v>
      </c>
      <c r="E6501" t="s">
        <v>573</v>
      </c>
      <c r="F6501" t="s">
        <v>35940</v>
      </c>
      <c r="H6501" t="s">
        <v>35941</v>
      </c>
      <c r="I6501" t="s">
        <v>18478</v>
      </c>
      <c r="J6501" t="s">
        <v>35942</v>
      </c>
      <c r="K6501" t="s">
        <v>35943</v>
      </c>
      <c r="L6501" t="s">
        <v>303</v>
      </c>
      <c r="M6501" t="s">
        <v>1278</v>
      </c>
    </row>
    <row r="6502" spans="1:13" x14ac:dyDescent="0.2">
      <c r="A6502" t="s">
        <v>20685</v>
      </c>
      <c r="B6502" t="s">
        <v>20686</v>
      </c>
      <c r="C6502" t="s">
        <v>35944</v>
      </c>
      <c r="D6502" t="s">
        <v>10762</v>
      </c>
      <c r="E6502" t="s">
        <v>35945</v>
      </c>
      <c r="F6502" t="s">
        <v>35946</v>
      </c>
      <c r="H6502" t="s">
        <v>35947</v>
      </c>
      <c r="I6502" t="s">
        <v>18478</v>
      </c>
      <c r="J6502" t="s">
        <v>35948</v>
      </c>
      <c r="K6502" t="s">
        <v>35949</v>
      </c>
      <c r="L6502" t="s">
        <v>303</v>
      </c>
      <c r="M6502" t="s">
        <v>968</v>
      </c>
    </row>
    <row r="6503" spans="1:13" x14ac:dyDescent="0.2">
      <c r="A6503" t="s">
        <v>20685</v>
      </c>
      <c r="B6503" t="s">
        <v>20686</v>
      </c>
      <c r="C6503" t="s">
        <v>35950</v>
      </c>
      <c r="D6503" t="s">
        <v>8198</v>
      </c>
      <c r="E6503" t="s">
        <v>5074</v>
      </c>
      <c r="F6503" t="s">
        <v>35951</v>
      </c>
      <c r="G6503" t="s">
        <v>35952</v>
      </c>
      <c r="H6503" t="s">
        <v>35690</v>
      </c>
      <c r="I6503" t="s">
        <v>18452</v>
      </c>
      <c r="J6503" t="s">
        <v>35953</v>
      </c>
      <c r="K6503" t="s">
        <v>35954</v>
      </c>
      <c r="L6503" t="s">
        <v>303</v>
      </c>
      <c r="M6503" t="s">
        <v>3300</v>
      </c>
    </row>
    <row r="6504" spans="1:13" x14ac:dyDescent="0.2">
      <c r="A6504" t="s">
        <v>20685</v>
      </c>
      <c r="B6504" t="s">
        <v>20686</v>
      </c>
      <c r="C6504" t="s">
        <v>35955</v>
      </c>
      <c r="D6504" t="s">
        <v>35956</v>
      </c>
      <c r="E6504" t="s">
        <v>484</v>
      </c>
      <c r="F6504" t="s">
        <v>35957</v>
      </c>
      <c r="H6504" t="s">
        <v>35680</v>
      </c>
      <c r="J6504" t="s">
        <v>35958</v>
      </c>
      <c r="K6504" t="s">
        <v>35959</v>
      </c>
      <c r="L6504" t="s">
        <v>303</v>
      </c>
      <c r="M6504" t="s">
        <v>14017</v>
      </c>
    </row>
    <row r="6505" spans="1:13" x14ac:dyDescent="0.2">
      <c r="A6505" t="s">
        <v>20685</v>
      </c>
      <c r="B6505" t="s">
        <v>20686</v>
      </c>
      <c r="C6505" t="s">
        <v>35960</v>
      </c>
      <c r="D6505" t="s">
        <v>572</v>
      </c>
      <c r="E6505" t="s">
        <v>573</v>
      </c>
      <c r="F6505" t="s">
        <v>35961</v>
      </c>
      <c r="G6505" t="s">
        <v>35962</v>
      </c>
      <c r="H6505" t="s">
        <v>35963</v>
      </c>
      <c r="I6505" t="s">
        <v>18452</v>
      </c>
      <c r="J6505" t="s">
        <v>35964</v>
      </c>
      <c r="K6505" t="s">
        <v>35965</v>
      </c>
      <c r="L6505" t="s">
        <v>303</v>
      </c>
      <c r="M6505" t="s">
        <v>9367</v>
      </c>
    </row>
    <row r="6506" spans="1:13" x14ac:dyDescent="0.2">
      <c r="A6506" t="s">
        <v>20685</v>
      </c>
      <c r="B6506" t="s">
        <v>20686</v>
      </c>
      <c r="C6506" t="s">
        <v>35966</v>
      </c>
      <c r="D6506" t="s">
        <v>35967</v>
      </c>
      <c r="E6506" t="s">
        <v>35968</v>
      </c>
      <c r="F6506" t="s">
        <v>35645</v>
      </c>
      <c r="G6506" t="s">
        <v>35969</v>
      </c>
      <c r="H6506" t="s">
        <v>3622</v>
      </c>
      <c r="I6506" t="s">
        <v>18452</v>
      </c>
      <c r="J6506" t="s">
        <v>35970</v>
      </c>
      <c r="K6506" t="s">
        <v>35971</v>
      </c>
      <c r="L6506" t="s">
        <v>303</v>
      </c>
      <c r="M6506" t="s">
        <v>1877</v>
      </c>
    </row>
    <row r="6507" spans="1:13" x14ac:dyDescent="0.2">
      <c r="A6507" t="s">
        <v>20685</v>
      </c>
      <c r="B6507" t="s">
        <v>20686</v>
      </c>
      <c r="C6507" t="s">
        <v>35972</v>
      </c>
      <c r="D6507" t="s">
        <v>349</v>
      </c>
      <c r="F6507" t="s">
        <v>35973</v>
      </c>
      <c r="G6507" t="s">
        <v>35974</v>
      </c>
      <c r="H6507" t="s">
        <v>35690</v>
      </c>
      <c r="I6507" t="s">
        <v>18452</v>
      </c>
      <c r="J6507" t="s">
        <v>35975</v>
      </c>
      <c r="K6507" t="s">
        <v>302</v>
      </c>
      <c r="L6507" t="s">
        <v>303</v>
      </c>
      <c r="M6507" t="s">
        <v>2054</v>
      </c>
    </row>
    <row r="6508" spans="1:13" x14ac:dyDescent="0.2">
      <c r="A6508" t="s">
        <v>20685</v>
      </c>
      <c r="B6508" t="s">
        <v>20686</v>
      </c>
      <c r="C6508" t="s">
        <v>35976</v>
      </c>
      <c r="D6508" t="s">
        <v>349</v>
      </c>
      <c r="F6508" t="s">
        <v>350</v>
      </c>
      <c r="G6508" t="s">
        <v>35977</v>
      </c>
      <c r="H6508" t="s">
        <v>35662</v>
      </c>
      <c r="I6508" t="s">
        <v>18452</v>
      </c>
      <c r="J6508" t="s">
        <v>35978</v>
      </c>
      <c r="K6508" t="s">
        <v>35979</v>
      </c>
      <c r="L6508" t="s">
        <v>303</v>
      </c>
      <c r="M6508" t="s">
        <v>35980</v>
      </c>
    </row>
    <row r="6509" spans="1:13" x14ac:dyDescent="0.2">
      <c r="A6509" t="s">
        <v>20685</v>
      </c>
      <c r="B6509" t="s">
        <v>20686</v>
      </c>
      <c r="C6509" t="s">
        <v>35981</v>
      </c>
      <c r="D6509" t="s">
        <v>34649</v>
      </c>
      <c r="E6509" t="s">
        <v>5074</v>
      </c>
      <c r="F6509" t="s">
        <v>35982</v>
      </c>
      <c r="G6509" t="s">
        <v>35662</v>
      </c>
      <c r="H6509" t="s">
        <v>18452</v>
      </c>
      <c r="J6509" t="s">
        <v>35983</v>
      </c>
      <c r="K6509" t="s">
        <v>35984</v>
      </c>
      <c r="L6509" t="s">
        <v>303</v>
      </c>
      <c r="M6509" t="s">
        <v>2157</v>
      </c>
    </row>
    <row r="6510" spans="1:13" x14ac:dyDescent="0.2">
      <c r="A6510" t="s">
        <v>20685</v>
      </c>
      <c r="B6510" t="s">
        <v>20686</v>
      </c>
      <c r="C6510" t="s">
        <v>35985</v>
      </c>
      <c r="D6510" t="s">
        <v>349</v>
      </c>
      <c r="E6510" t="s">
        <v>424</v>
      </c>
      <c r="F6510" t="s">
        <v>35986</v>
      </c>
      <c r="G6510" t="s">
        <v>35987</v>
      </c>
      <c r="H6510" t="s">
        <v>35988</v>
      </c>
      <c r="I6510" t="s">
        <v>18478</v>
      </c>
      <c r="J6510" t="s">
        <v>35989</v>
      </c>
      <c r="K6510" t="s">
        <v>35990</v>
      </c>
      <c r="L6510" t="s">
        <v>303</v>
      </c>
      <c r="M6510" t="s">
        <v>20366</v>
      </c>
    </row>
    <row r="6511" spans="1:13" x14ac:dyDescent="0.2">
      <c r="A6511" t="s">
        <v>20685</v>
      </c>
      <c r="B6511" t="s">
        <v>20686</v>
      </c>
      <c r="C6511" t="s">
        <v>35991</v>
      </c>
      <c r="D6511" t="s">
        <v>35992</v>
      </c>
      <c r="F6511" t="s">
        <v>35993</v>
      </c>
      <c r="H6511" t="s">
        <v>35994</v>
      </c>
      <c r="I6511" t="s">
        <v>18452</v>
      </c>
      <c r="J6511" t="s">
        <v>35995</v>
      </c>
      <c r="K6511" t="s">
        <v>35996</v>
      </c>
      <c r="L6511" t="s">
        <v>303</v>
      </c>
      <c r="M6511" t="s">
        <v>1857</v>
      </c>
    </row>
    <row r="6512" spans="1:13" x14ac:dyDescent="0.2">
      <c r="A6512" t="s">
        <v>20685</v>
      </c>
      <c r="B6512" t="s">
        <v>20686</v>
      </c>
      <c r="C6512" t="s">
        <v>35997</v>
      </c>
      <c r="D6512" t="s">
        <v>394</v>
      </c>
      <c r="F6512" t="s">
        <v>35998</v>
      </c>
      <c r="G6512" t="s">
        <v>33129</v>
      </c>
      <c r="H6512" t="s">
        <v>35999</v>
      </c>
      <c r="I6512" t="s">
        <v>18452</v>
      </c>
      <c r="J6512" t="s">
        <v>36000</v>
      </c>
      <c r="K6512" t="s">
        <v>36001</v>
      </c>
      <c r="L6512" t="s">
        <v>303</v>
      </c>
      <c r="M6512" t="s">
        <v>12819</v>
      </c>
    </row>
    <row r="6513" spans="1:13" x14ac:dyDescent="0.2">
      <c r="A6513" t="s">
        <v>20685</v>
      </c>
      <c r="B6513" t="s">
        <v>20686</v>
      </c>
      <c r="C6513" t="s">
        <v>36002</v>
      </c>
      <c r="D6513" t="s">
        <v>36003</v>
      </c>
      <c r="E6513" t="s">
        <v>36004</v>
      </c>
      <c r="F6513" t="s">
        <v>36005</v>
      </c>
      <c r="G6513" t="s">
        <v>36006</v>
      </c>
      <c r="H6513" t="s">
        <v>35744</v>
      </c>
      <c r="I6513" t="s">
        <v>18452</v>
      </c>
      <c r="J6513" t="s">
        <v>36007</v>
      </c>
      <c r="K6513" t="s">
        <v>36008</v>
      </c>
      <c r="L6513" t="s">
        <v>303</v>
      </c>
      <c r="M6513" t="s">
        <v>28380</v>
      </c>
    </row>
    <row r="6514" spans="1:13" x14ac:dyDescent="0.2">
      <c r="A6514" t="s">
        <v>20685</v>
      </c>
      <c r="B6514" t="s">
        <v>20686</v>
      </c>
      <c r="C6514" t="s">
        <v>36009</v>
      </c>
      <c r="D6514" t="s">
        <v>349</v>
      </c>
      <c r="F6514" t="s">
        <v>36010</v>
      </c>
      <c r="G6514" t="s">
        <v>36011</v>
      </c>
      <c r="H6514" t="s">
        <v>18478</v>
      </c>
      <c r="J6514" t="s">
        <v>36012</v>
      </c>
      <c r="K6514" t="s">
        <v>36013</v>
      </c>
      <c r="L6514" t="s">
        <v>303</v>
      </c>
      <c r="M6514" t="s">
        <v>422</v>
      </c>
    </row>
    <row r="6515" spans="1:13" x14ac:dyDescent="0.2">
      <c r="A6515" t="s">
        <v>20685</v>
      </c>
      <c r="B6515" t="s">
        <v>20686</v>
      </c>
      <c r="C6515" t="s">
        <v>36014</v>
      </c>
      <c r="D6515" t="s">
        <v>36015</v>
      </c>
      <c r="E6515" t="s">
        <v>36016</v>
      </c>
      <c r="F6515" t="s">
        <v>36017</v>
      </c>
      <c r="G6515" t="s">
        <v>36018</v>
      </c>
      <c r="H6515" t="s">
        <v>18477</v>
      </c>
      <c r="I6515" t="s">
        <v>18478</v>
      </c>
      <c r="J6515" t="s">
        <v>36019</v>
      </c>
      <c r="K6515" t="s">
        <v>36020</v>
      </c>
      <c r="L6515" t="s">
        <v>303</v>
      </c>
      <c r="M6515" t="s">
        <v>1918</v>
      </c>
    </row>
    <row r="6516" spans="1:13" x14ac:dyDescent="0.2">
      <c r="A6516" t="s">
        <v>20685</v>
      </c>
      <c r="B6516" t="s">
        <v>20686</v>
      </c>
      <c r="C6516" t="s">
        <v>36021</v>
      </c>
      <c r="D6516" t="s">
        <v>349</v>
      </c>
      <c r="E6516" t="s">
        <v>424</v>
      </c>
      <c r="F6516" t="s">
        <v>36022</v>
      </c>
      <c r="H6516" t="s">
        <v>36023</v>
      </c>
      <c r="I6516" t="s">
        <v>18478</v>
      </c>
      <c r="J6516" t="s">
        <v>36024</v>
      </c>
      <c r="K6516" t="s">
        <v>36025</v>
      </c>
      <c r="L6516" t="s">
        <v>303</v>
      </c>
      <c r="M6516" t="s">
        <v>20366</v>
      </c>
    </row>
    <row r="6517" spans="1:13" x14ac:dyDescent="0.2">
      <c r="A6517" t="s">
        <v>20685</v>
      </c>
      <c r="B6517" t="s">
        <v>20686</v>
      </c>
      <c r="C6517" t="s">
        <v>36026</v>
      </c>
      <c r="D6517" t="s">
        <v>349</v>
      </c>
      <c r="F6517" t="s">
        <v>36027</v>
      </c>
      <c r="G6517" t="s">
        <v>36028</v>
      </c>
      <c r="H6517" t="s">
        <v>18478</v>
      </c>
      <c r="J6517" t="s">
        <v>36029</v>
      </c>
      <c r="K6517" t="s">
        <v>36030</v>
      </c>
      <c r="L6517" t="s">
        <v>303</v>
      </c>
      <c r="M6517" t="s">
        <v>422</v>
      </c>
    </row>
    <row r="6518" spans="1:13" x14ac:dyDescent="0.2">
      <c r="A6518" t="s">
        <v>20685</v>
      </c>
      <c r="B6518" t="s">
        <v>20686</v>
      </c>
      <c r="C6518" t="s">
        <v>36031</v>
      </c>
      <c r="D6518" t="s">
        <v>36032</v>
      </c>
      <c r="E6518" t="s">
        <v>484</v>
      </c>
      <c r="F6518" t="s">
        <v>36033</v>
      </c>
      <c r="G6518" t="s">
        <v>35871</v>
      </c>
      <c r="H6518" t="s">
        <v>35680</v>
      </c>
      <c r="I6518" t="s">
        <v>18452</v>
      </c>
      <c r="J6518" t="s">
        <v>36034</v>
      </c>
      <c r="K6518" t="s">
        <v>36035</v>
      </c>
      <c r="L6518" t="s">
        <v>303</v>
      </c>
      <c r="M6518" t="s">
        <v>10324</v>
      </c>
    </row>
    <row r="6519" spans="1:13" x14ac:dyDescent="0.2">
      <c r="A6519" t="s">
        <v>20685</v>
      </c>
      <c r="B6519" t="s">
        <v>20686</v>
      </c>
      <c r="C6519" t="s">
        <v>36036</v>
      </c>
      <c r="D6519" t="s">
        <v>401</v>
      </c>
      <c r="F6519" t="s">
        <v>36037</v>
      </c>
      <c r="H6519" t="s">
        <v>35866</v>
      </c>
      <c r="I6519" t="s">
        <v>18452</v>
      </c>
      <c r="J6519" t="s">
        <v>36038</v>
      </c>
      <c r="K6519" t="s">
        <v>36039</v>
      </c>
      <c r="L6519" t="s">
        <v>303</v>
      </c>
      <c r="M6519" t="s">
        <v>29625</v>
      </c>
    </row>
    <row r="6520" spans="1:13" x14ac:dyDescent="0.2">
      <c r="A6520" t="s">
        <v>20685</v>
      </c>
      <c r="B6520" t="s">
        <v>20686</v>
      </c>
      <c r="C6520" t="s">
        <v>36040</v>
      </c>
      <c r="D6520" t="s">
        <v>36041</v>
      </c>
      <c r="E6520" t="s">
        <v>36042</v>
      </c>
      <c r="F6520" t="s">
        <v>2841</v>
      </c>
      <c r="G6520" t="s">
        <v>35862</v>
      </c>
      <c r="H6520" t="s">
        <v>18452</v>
      </c>
      <c r="J6520" t="s">
        <v>36043</v>
      </c>
      <c r="K6520" t="s">
        <v>36044</v>
      </c>
      <c r="L6520" t="s">
        <v>303</v>
      </c>
      <c r="M6520" t="s">
        <v>4262</v>
      </c>
    </row>
    <row r="6521" spans="1:13" x14ac:dyDescent="0.2">
      <c r="A6521" t="s">
        <v>20685</v>
      </c>
      <c r="B6521" t="s">
        <v>20686</v>
      </c>
      <c r="C6521" t="s">
        <v>36045</v>
      </c>
      <c r="D6521" t="s">
        <v>8198</v>
      </c>
      <c r="F6521" t="s">
        <v>36046</v>
      </c>
      <c r="H6521" t="s">
        <v>35936</v>
      </c>
      <c r="I6521" t="s">
        <v>18452</v>
      </c>
      <c r="J6521" t="s">
        <v>36047</v>
      </c>
      <c r="K6521" t="s">
        <v>36048</v>
      </c>
      <c r="L6521" t="s">
        <v>303</v>
      </c>
      <c r="M6521" t="s">
        <v>19179</v>
      </c>
    </row>
    <row r="6522" spans="1:13" x14ac:dyDescent="0.2">
      <c r="A6522" t="s">
        <v>20685</v>
      </c>
      <c r="B6522" t="s">
        <v>20686</v>
      </c>
      <c r="C6522" t="s">
        <v>36049</v>
      </c>
      <c r="D6522" t="s">
        <v>564</v>
      </c>
      <c r="E6522" t="s">
        <v>296</v>
      </c>
      <c r="F6522" t="s">
        <v>36050</v>
      </c>
      <c r="G6522" t="s">
        <v>36051</v>
      </c>
      <c r="H6522" t="s">
        <v>35680</v>
      </c>
      <c r="I6522" t="s">
        <v>18452</v>
      </c>
      <c r="J6522" t="s">
        <v>36052</v>
      </c>
      <c r="K6522" t="s">
        <v>36053</v>
      </c>
      <c r="L6522" t="s">
        <v>303</v>
      </c>
      <c r="M6522" t="s">
        <v>2119</v>
      </c>
    </row>
    <row r="6523" spans="1:13" x14ac:dyDescent="0.2">
      <c r="A6523" t="s">
        <v>20685</v>
      </c>
      <c r="B6523" t="s">
        <v>20686</v>
      </c>
      <c r="C6523" t="s">
        <v>36054</v>
      </c>
      <c r="D6523" t="s">
        <v>844</v>
      </c>
      <c r="E6523" t="s">
        <v>296</v>
      </c>
      <c r="F6523" t="s">
        <v>36055</v>
      </c>
      <c r="G6523" t="s">
        <v>36056</v>
      </c>
      <c r="H6523" t="s">
        <v>35680</v>
      </c>
      <c r="I6523" t="s">
        <v>18452</v>
      </c>
      <c r="J6523" t="s">
        <v>36057</v>
      </c>
      <c r="K6523" t="s">
        <v>36058</v>
      </c>
      <c r="L6523" t="s">
        <v>303</v>
      </c>
      <c r="M6523" t="s">
        <v>1258</v>
      </c>
    </row>
    <row r="6524" spans="1:13" x14ac:dyDescent="0.2">
      <c r="A6524" t="s">
        <v>20685</v>
      </c>
      <c r="B6524" t="s">
        <v>20686</v>
      </c>
      <c r="C6524" t="s">
        <v>36059</v>
      </c>
      <c r="D6524" t="s">
        <v>349</v>
      </c>
      <c r="F6524" t="s">
        <v>36060</v>
      </c>
      <c r="H6524" t="s">
        <v>35680</v>
      </c>
      <c r="I6524" t="s">
        <v>18452</v>
      </c>
      <c r="J6524" t="s">
        <v>35681</v>
      </c>
      <c r="K6524" t="s">
        <v>36061</v>
      </c>
      <c r="L6524" t="s">
        <v>303</v>
      </c>
      <c r="M6524" t="s">
        <v>422</v>
      </c>
    </row>
    <row r="6525" spans="1:13" x14ac:dyDescent="0.2">
      <c r="A6525" t="s">
        <v>20685</v>
      </c>
      <c r="B6525" t="s">
        <v>20686</v>
      </c>
      <c r="C6525" t="s">
        <v>36062</v>
      </c>
      <c r="D6525" t="s">
        <v>349</v>
      </c>
      <c r="E6525" t="s">
        <v>424</v>
      </c>
      <c r="F6525" t="s">
        <v>36063</v>
      </c>
      <c r="G6525" t="s">
        <v>36064</v>
      </c>
      <c r="H6525" t="s">
        <v>36028</v>
      </c>
      <c r="I6525" t="s">
        <v>18478</v>
      </c>
      <c r="J6525" t="s">
        <v>36065</v>
      </c>
      <c r="K6525" t="s">
        <v>36066</v>
      </c>
      <c r="L6525" t="s">
        <v>303</v>
      </c>
      <c r="M6525" t="s">
        <v>20366</v>
      </c>
    </row>
    <row r="6526" spans="1:13" x14ac:dyDescent="0.2">
      <c r="A6526" t="s">
        <v>20685</v>
      </c>
      <c r="B6526" t="s">
        <v>20686</v>
      </c>
      <c r="C6526" t="s">
        <v>36067</v>
      </c>
      <c r="D6526" t="s">
        <v>513</v>
      </c>
      <c r="E6526" t="s">
        <v>2526</v>
      </c>
      <c r="F6526" t="s">
        <v>5297</v>
      </c>
      <c r="G6526" t="s">
        <v>36068</v>
      </c>
      <c r="H6526" t="s">
        <v>18451</v>
      </c>
      <c r="J6526" t="s">
        <v>36069</v>
      </c>
      <c r="K6526" t="s">
        <v>36070</v>
      </c>
      <c r="L6526" t="s">
        <v>303</v>
      </c>
      <c r="M6526" t="s">
        <v>1060</v>
      </c>
    </row>
    <row r="6527" spans="1:13" x14ac:dyDescent="0.2">
      <c r="A6527" t="s">
        <v>20685</v>
      </c>
      <c r="B6527" t="s">
        <v>20686</v>
      </c>
      <c r="C6527" t="s">
        <v>36071</v>
      </c>
      <c r="D6527" t="s">
        <v>349</v>
      </c>
      <c r="F6527" t="s">
        <v>8381</v>
      </c>
      <c r="H6527" t="s">
        <v>35738</v>
      </c>
      <c r="I6527" t="s">
        <v>18478</v>
      </c>
      <c r="J6527" t="s">
        <v>36072</v>
      </c>
      <c r="K6527" t="s">
        <v>36073</v>
      </c>
      <c r="L6527" t="s">
        <v>303</v>
      </c>
      <c r="M6527" t="s">
        <v>422</v>
      </c>
    </row>
    <row r="6528" spans="1:13" x14ac:dyDescent="0.2">
      <c r="A6528" t="s">
        <v>20685</v>
      </c>
      <c r="B6528" t="s">
        <v>20686</v>
      </c>
      <c r="C6528" t="s">
        <v>36074</v>
      </c>
      <c r="D6528" t="s">
        <v>36075</v>
      </c>
      <c r="E6528" t="s">
        <v>5074</v>
      </c>
      <c r="F6528" t="s">
        <v>36076</v>
      </c>
      <c r="G6528" t="s">
        <v>36077</v>
      </c>
      <c r="H6528" t="s">
        <v>18451</v>
      </c>
      <c r="I6528" t="s">
        <v>18452</v>
      </c>
      <c r="J6528" t="s">
        <v>36078</v>
      </c>
      <c r="K6528" t="s">
        <v>36079</v>
      </c>
      <c r="L6528" t="s">
        <v>303</v>
      </c>
      <c r="M6528" t="s">
        <v>809</v>
      </c>
    </row>
    <row r="6529" spans="1:13" x14ac:dyDescent="0.2">
      <c r="A6529" t="s">
        <v>20685</v>
      </c>
      <c r="B6529" t="s">
        <v>20686</v>
      </c>
      <c r="C6529" t="s">
        <v>36080</v>
      </c>
      <c r="D6529" t="s">
        <v>36081</v>
      </c>
      <c r="F6529" t="s">
        <v>36082</v>
      </c>
      <c r="G6529" t="s">
        <v>36083</v>
      </c>
      <c r="H6529" t="s">
        <v>36084</v>
      </c>
      <c r="I6529" t="s">
        <v>18478</v>
      </c>
      <c r="J6529" t="s">
        <v>36085</v>
      </c>
      <c r="K6529" t="s">
        <v>36086</v>
      </c>
      <c r="L6529" t="s">
        <v>303</v>
      </c>
      <c r="M6529" t="s">
        <v>422</v>
      </c>
    </row>
    <row r="6530" spans="1:13" x14ac:dyDescent="0.2">
      <c r="A6530" t="s">
        <v>20685</v>
      </c>
      <c r="B6530" t="s">
        <v>20686</v>
      </c>
      <c r="C6530" t="s">
        <v>36087</v>
      </c>
      <c r="D6530" t="s">
        <v>572</v>
      </c>
      <c r="E6530" t="s">
        <v>573</v>
      </c>
      <c r="F6530" t="s">
        <v>36088</v>
      </c>
      <c r="G6530" t="s">
        <v>36089</v>
      </c>
      <c r="H6530" t="s">
        <v>18451</v>
      </c>
      <c r="J6530" t="s">
        <v>36090</v>
      </c>
      <c r="K6530" t="s">
        <v>36091</v>
      </c>
      <c r="L6530" t="s">
        <v>303</v>
      </c>
      <c r="M6530" t="s">
        <v>422</v>
      </c>
    </row>
    <row r="6531" spans="1:13" x14ac:dyDescent="0.2">
      <c r="A6531" t="s">
        <v>20685</v>
      </c>
      <c r="B6531" t="s">
        <v>20686</v>
      </c>
      <c r="C6531" t="s">
        <v>36092</v>
      </c>
      <c r="D6531" t="s">
        <v>572</v>
      </c>
      <c r="E6531" t="s">
        <v>573</v>
      </c>
      <c r="F6531" t="s">
        <v>11548</v>
      </c>
      <c r="G6531" t="s">
        <v>36093</v>
      </c>
      <c r="H6531" t="s">
        <v>18452</v>
      </c>
      <c r="J6531" t="s">
        <v>36094</v>
      </c>
      <c r="K6531" t="s">
        <v>302</v>
      </c>
      <c r="L6531" t="s">
        <v>303</v>
      </c>
      <c r="M6531" t="s">
        <v>1979</v>
      </c>
    </row>
    <row r="6532" spans="1:13" x14ac:dyDescent="0.2">
      <c r="A6532" t="s">
        <v>20685</v>
      </c>
      <c r="B6532" t="s">
        <v>20686</v>
      </c>
      <c r="C6532" t="s">
        <v>36095</v>
      </c>
      <c r="D6532" t="s">
        <v>564</v>
      </c>
      <c r="E6532" t="s">
        <v>296</v>
      </c>
      <c r="F6532" t="s">
        <v>36096</v>
      </c>
      <c r="G6532" t="s">
        <v>36097</v>
      </c>
      <c r="H6532" t="s">
        <v>35680</v>
      </c>
      <c r="I6532" t="s">
        <v>18452</v>
      </c>
      <c r="J6532" t="s">
        <v>36098</v>
      </c>
      <c r="K6532" t="s">
        <v>36099</v>
      </c>
      <c r="L6532" t="s">
        <v>303</v>
      </c>
      <c r="M6532" t="s">
        <v>2119</v>
      </c>
    </row>
    <row r="6533" spans="1:13" x14ac:dyDescent="0.2">
      <c r="A6533" t="s">
        <v>20685</v>
      </c>
      <c r="B6533" t="s">
        <v>20686</v>
      </c>
      <c r="C6533" t="s">
        <v>36100</v>
      </c>
      <c r="D6533" t="s">
        <v>36101</v>
      </c>
      <c r="E6533" t="s">
        <v>36102</v>
      </c>
      <c r="F6533" t="s">
        <v>36103</v>
      </c>
      <c r="H6533" t="s">
        <v>18451</v>
      </c>
      <c r="I6533" t="s">
        <v>18452</v>
      </c>
      <c r="J6533" t="s">
        <v>36104</v>
      </c>
      <c r="K6533" t="s">
        <v>36105</v>
      </c>
      <c r="L6533" t="s">
        <v>120</v>
      </c>
      <c r="M6533" t="s">
        <v>422</v>
      </c>
    </row>
    <row r="6534" spans="1:13" x14ac:dyDescent="0.2">
      <c r="A6534" t="s">
        <v>20685</v>
      </c>
      <c r="B6534" t="s">
        <v>20686</v>
      </c>
      <c r="C6534" t="s">
        <v>36106</v>
      </c>
      <c r="D6534" t="s">
        <v>394</v>
      </c>
      <c r="E6534" t="s">
        <v>395</v>
      </c>
      <c r="F6534" t="s">
        <v>8792</v>
      </c>
      <c r="G6534" t="s">
        <v>36107</v>
      </c>
      <c r="H6534" t="s">
        <v>35988</v>
      </c>
      <c r="I6534" t="s">
        <v>18478</v>
      </c>
      <c r="J6534" t="s">
        <v>36108</v>
      </c>
      <c r="K6534" t="s">
        <v>36109</v>
      </c>
      <c r="L6534" t="s">
        <v>303</v>
      </c>
      <c r="M6534" t="s">
        <v>1339</v>
      </c>
    </row>
    <row r="6535" spans="1:13" x14ac:dyDescent="0.2">
      <c r="A6535" t="s">
        <v>20685</v>
      </c>
      <c r="B6535" t="s">
        <v>20686</v>
      </c>
      <c r="C6535" t="s">
        <v>36110</v>
      </c>
      <c r="D6535" t="s">
        <v>349</v>
      </c>
      <c r="E6535" t="s">
        <v>424</v>
      </c>
      <c r="F6535" t="s">
        <v>36111</v>
      </c>
      <c r="G6535" t="s">
        <v>36112</v>
      </c>
      <c r="H6535" t="s">
        <v>36113</v>
      </c>
      <c r="I6535" t="s">
        <v>18452</v>
      </c>
      <c r="J6535" t="s">
        <v>36114</v>
      </c>
      <c r="K6535" t="s">
        <v>36115</v>
      </c>
      <c r="L6535" t="s">
        <v>303</v>
      </c>
      <c r="M6535" t="s">
        <v>29905</v>
      </c>
    </row>
    <row r="6536" spans="1:13" x14ac:dyDescent="0.2">
      <c r="A6536" t="s">
        <v>20685</v>
      </c>
      <c r="B6536" t="s">
        <v>20686</v>
      </c>
      <c r="C6536" t="s">
        <v>36116</v>
      </c>
      <c r="D6536" t="s">
        <v>572</v>
      </c>
      <c r="E6536" t="s">
        <v>573</v>
      </c>
      <c r="F6536" t="s">
        <v>36117</v>
      </c>
      <c r="G6536" t="s">
        <v>36118</v>
      </c>
      <c r="H6536" t="s">
        <v>35680</v>
      </c>
      <c r="J6536" t="s">
        <v>36119</v>
      </c>
      <c r="K6536" t="s">
        <v>36120</v>
      </c>
      <c r="L6536" t="s">
        <v>303</v>
      </c>
      <c r="M6536" t="s">
        <v>1314</v>
      </c>
    </row>
    <row r="6537" spans="1:13" x14ac:dyDescent="0.2">
      <c r="A6537" t="s">
        <v>20685</v>
      </c>
      <c r="B6537" t="s">
        <v>20686</v>
      </c>
      <c r="C6537" t="s">
        <v>36121</v>
      </c>
      <c r="D6537" t="s">
        <v>349</v>
      </c>
      <c r="E6537" t="s">
        <v>424</v>
      </c>
      <c r="F6537" t="s">
        <v>36122</v>
      </c>
      <c r="G6537" t="s">
        <v>8792</v>
      </c>
      <c r="H6537" t="s">
        <v>36123</v>
      </c>
      <c r="I6537" t="s">
        <v>18478</v>
      </c>
      <c r="J6537" t="s">
        <v>36124</v>
      </c>
      <c r="K6537" t="s">
        <v>36125</v>
      </c>
      <c r="L6537" t="s">
        <v>303</v>
      </c>
      <c r="M6537" t="s">
        <v>12266</v>
      </c>
    </row>
    <row r="6538" spans="1:13" x14ac:dyDescent="0.2">
      <c r="A6538" t="s">
        <v>20685</v>
      </c>
      <c r="B6538" t="s">
        <v>20686</v>
      </c>
      <c r="C6538" t="s">
        <v>36126</v>
      </c>
      <c r="D6538" t="s">
        <v>394</v>
      </c>
      <c r="E6538" t="s">
        <v>395</v>
      </c>
      <c r="F6538" t="s">
        <v>36127</v>
      </c>
      <c r="G6538" t="s">
        <v>36128</v>
      </c>
      <c r="H6538" t="s">
        <v>35786</v>
      </c>
      <c r="I6538" t="s">
        <v>18452</v>
      </c>
      <c r="J6538" t="s">
        <v>36129</v>
      </c>
      <c r="K6538" t="s">
        <v>36130</v>
      </c>
      <c r="L6538" t="s">
        <v>303</v>
      </c>
      <c r="M6538" t="s">
        <v>5362</v>
      </c>
    </row>
    <row r="6539" spans="1:13" x14ac:dyDescent="0.2">
      <c r="A6539" t="s">
        <v>20685</v>
      </c>
      <c r="B6539" t="s">
        <v>20686</v>
      </c>
      <c r="C6539" t="s">
        <v>36131</v>
      </c>
      <c r="D6539" t="s">
        <v>349</v>
      </c>
      <c r="E6539" t="s">
        <v>424</v>
      </c>
      <c r="F6539" t="s">
        <v>36132</v>
      </c>
      <c r="G6539" t="s">
        <v>36133</v>
      </c>
      <c r="H6539" t="s">
        <v>35893</v>
      </c>
      <c r="I6539" t="s">
        <v>18478</v>
      </c>
      <c r="J6539" t="s">
        <v>36134</v>
      </c>
      <c r="K6539" t="s">
        <v>36135</v>
      </c>
      <c r="L6539" t="s">
        <v>303</v>
      </c>
      <c r="M6539" t="s">
        <v>20366</v>
      </c>
    </row>
    <row r="6540" spans="1:13" x14ac:dyDescent="0.2">
      <c r="A6540" t="s">
        <v>20685</v>
      </c>
      <c r="B6540" t="s">
        <v>20686</v>
      </c>
      <c r="C6540" t="s">
        <v>36136</v>
      </c>
      <c r="D6540" t="s">
        <v>844</v>
      </c>
      <c r="E6540" t="s">
        <v>296</v>
      </c>
      <c r="F6540" t="s">
        <v>36137</v>
      </c>
      <c r="G6540" t="s">
        <v>35511</v>
      </c>
      <c r="H6540" t="s">
        <v>35680</v>
      </c>
      <c r="I6540" t="s">
        <v>18452</v>
      </c>
      <c r="J6540" t="s">
        <v>36138</v>
      </c>
      <c r="K6540" t="s">
        <v>36139</v>
      </c>
      <c r="L6540" t="s">
        <v>303</v>
      </c>
      <c r="M6540" t="s">
        <v>33251</v>
      </c>
    </row>
    <row r="6541" spans="1:13" x14ac:dyDescent="0.2">
      <c r="A6541" t="s">
        <v>20685</v>
      </c>
      <c r="B6541" t="s">
        <v>20686</v>
      </c>
      <c r="C6541" t="s">
        <v>36140</v>
      </c>
      <c r="D6541" t="s">
        <v>366</v>
      </c>
      <c r="F6541" t="s">
        <v>36141</v>
      </c>
      <c r="G6541" t="s">
        <v>36142</v>
      </c>
      <c r="H6541" t="s">
        <v>35680</v>
      </c>
      <c r="J6541" t="s">
        <v>36143</v>
      </c>
      <c r="K6541" t="s">
        <v>36144</v>
      </c>
      <c r="L6541" t="s">
        <v>303</v>
      </c>
      <c r="M6541" t="s">
        <v>36145</v>
      </c>
    </row>
    <row r="6542" spans="1:13" x14ac:dyDescent="0.2">
      <c r="A6542" t="s">
        <v>20685</v>
      </c>
      <c r="B6542" t="s">
        <v>20686</v>
      </c>
      <c r="C6542" t="s">
        <v>36146</v>
      </c>
      <c r="D6542" t="s">
        <v>572</v>
      </c>
      <c r="E6542" t="s">
        <v>573</v>
      </c>
      <c r="F6542" t="s">
        <v>36147</v>
      </c>
      <c r="G6542" t="s">
        <v>36148</v>
      </c>
      <c r="H6542" t="s">
        <v>35999</v>
      </c>
      <c r="I6542" t="s">
        <v>18452</v>
      </c>
      <c r="J6542" t="s">
        <v>36149</v>
      </c>
      <c r="K6542" t="s">
        <v>302</v>
      </c>
      <c r="L6542" t="s">
        <v>303</v>
      </c>
      <c r="M6542" t="s">
        <v>422</v>
      </c>
    </row>
    <row r="6543" spans="1:13" x14ac:dyDescent="0.2">
      <c r="A6543" t="s">
        <v>20685</v>
      </c>
      <c r="B6543" t="s">
        <v>20686</v>
      </c>
      <c r="C6543" t="s">
        <v>36150</v>
      </c>
      <c r="D6543" t="s">
        <v>572</v>
      </c>
      <c r="E6543" t="s">
        <v>573</v>
      </c>
      <c r="F6543" t="s">
        <v>36151</v>
      </c>
      <c r="H6543" t="s">
        <v>35847</v>
      </c>
      <c r="I6543" t="s">
        <v>18452</v>
      </c>
      <c r="J6543" t="s">
        <v>36152</v>
      </c>
      <c r="K6543" t="s">
        <v>36153</v>
      </c>
      <c r="L6543" t="s">
        <v>303</v>
      </c>
      <c r="M6543" t="s">
        <v>5549</v>
      </c>
    </row>
    <row r="6544" spans="1:13" x14ac:dyDescent="0.2">
      <c r="A6544" t="s">
        <v>20685</v>
      </c>
      <c r="B6544" t="s">
        <v>20686</v>
      </c>
      <c r="C6544" t="s">
        <v>36154</v>
      </c>
      <c r="D6544" t="s">
        <v>35737</v>
      </c>
      <c r="E6544" t="s">
        <v>36155</v>
      </c>
      <c r="F6544" t="s">
        <v>36156</v>
      </c>
      <c r="G6544" t="s">
        <v>35988</v>
      </c>
      <c r="H6544" t="s">
        <v>18478</v>
      </c>
      <c r="J6544" t="s">
        <v>36157</v>
      </c>
      <c r="K6544" t="s">
        <v>36158</v>
      </c>
      <c r="L6544" t="s">
        <v>303</v>
      </c>
      <c r="M6544" t="s">
        <v>20044</v>
      </c>
    </row>
    <row r="6545" spans="1:13" x14ac:dyDescent="0.2">
      <c r="A6545" t="s">
        <v>20685</v>
      </c>
      <c r="B6545" t="s">
        <v>20686</v>
      </c>
      <c r="C6545" t="s">
        <v>36159</v>
      </c>
      <c r="D6545" t="s">
        <v>394</v>
      </c>
      <c r="E6545" t="s">
        <v>395</v>
      </c>
      <c r="F6545" t="s">
        <v>6103</v>
      </c>
      <c r="G6545" t="s">
        <v>36160</v>
      </c>
      <c r="H6545" t="s">
        <v>36161</v>
      </c>
      <c r="I6545" t="s">
        <v>18478</v>
      </c>
      <c r="J6545" t="s">
        <v>36162</v>
      </c>
      <c r="K6545" t="s">
        <v>36163</v>
      </c>
      <c r="L6545" t="s">
        <v>303</v>
      </c>
      <c r="M6545" t="s">
        <v>1060</v>
      </c>
    </row>
    <row r="6546" spans="1:13" x14ac:dyDescent="0.2">
      <c r="A6546" t="s">
        <v>20685</v>
      </c>
      <c r="B6546" t="s">
        <v>20686</v>
      </c>
      <c r="C6546" t="s">
        <v>36164</v>
      </c>
      <c r="D6546" t="s">
        <v>572</v>
      </c>
      <c r="E6546" t="s">
        <v>573</v>
      </c>
      <c r="F6546" t="s">
        <v>23619</v>
      </c>
      <c r="G6546" t="s">
        <v>36165</v>
      </c>
      <c r="H6546" t="s">
        <v>36166</v>
      </c>
      <c r="I6546" t="s">
        <v>18452</v>
      </c>
      <c r="J6546" t="s">
        <v>36167</v>
      </c>
      <c r="K6546" t="s">
        <v>36168</v>
      </c>
      <c r="L6546" t="s">
        <v>303</v>
      </c>
      <c r="M6546" t="s">
        <v>5402</v>
      </c>
    </row>
    <row r="6547" spans="1:13" x14ac:dyDescent="0.2">
      <c r="A6547" t="s">
        <v>20685</v>
      </c>
      <c r="B6547" t="s">
        <v>20686</v>
      </c>
      <c r="C6547" t="s">
        <v>36169</v>
      </c>
      <c r="D6547" t="s">
        <v>492</v>
      </c>
      <c r="E6547" t="s">
        <v>493</v>
      </c>
      <c r="F6547" t="s">
        <v>36170</v>
      </c>
      <c r="H6547" t="s">
        <v>35847</v>
      </c>
      <c r="J6547" t="s">
        <v>36171</v>
      </c>
      <c r="K6547" t="s">
        <v>36172</v>
      </c>
      <c r="L6547" t="s">
        <v>303</v>
      </c>
      <c r="M6547" t="s">
        <v>4862</v>
      </c>
    </row>
    <row r="6548" spans="1:13" x14ac:dyDescent="0.2">
      <c r="A6548" t="s">
        <v>20685</v>
      </c>
      <c r="B6548" t="s">
        <v>20686</v>
      </c>
      <c r="C6548" t="s">
        <v>36173</v>
      </c>
      <c r="D6548" t="s">
        <v>36174</v>
      </c>
      <c r="E6548" t="s">
        <v>36175</v>
      </c>
      <c r="F6548" t="s">
        <v>36176</v>
      </c>
      <c r="H6548" t="s">
        <v>35936</v>
      </c>
      <c r="I6548" t="s">
        <v>18452</v>
      </c>
      <c r="J6548" t="s">
        <v>36177</v>
      </c>
      <c r="K6548" t="s">
        <v>36178</v>
      </c>
      <c r="L6548" t="s">
        <v>303</v>
      </c>
      <c r="M6548" t="s">
        <v>29969</v>
      </c>
    </row>
    <row r="6549" spans="1:13" x14ac:dyDescent="0.2">
      <c r="A6549" t="s">
        <v>20685</v>
      </c>
      <c r="B6549" t="s">
        <v>20686</v>
      </c>
      <c r="C6549" t="s">
        <v>36179</v>
      </c>
      <c r="D6549" t="s">
        <v>349</v>
      </c>
      <c r="E6549" t="s">
        <v>424</v>
      </c>
      <c r="F6549" t="s">
        <v>36180</v>
      </c>
      <c r="G6549" t="s">
        <v>36181</v>
      </c>
      <c r="H6549" t="s">
        <v>35680</v>
      </c>
      <c r="I6549" t="s">
        <v>18452</v>
      </c>
      <c r="J6549" t="s">
        <v>36182</v>
      </c>
      <c r="K6549" t="s">
        <v>36183</v>
      </c>
      <c r="L6549" t="s">
        <v>303</v>
      </c>
      <c r="M6549" t="s">
        <v>35713</v>
      </c>
    </row>
    <row r="6550" spans="1:13" x14ac:dyDescent="0.2">
      <c r="A6550" t="s">
        <v>20685</v>
      </c>
      <c r="B6550" t="s">
        <v>20686</v>
      </c>
      <c r="C6550" t="s">
        <v>36184</v>
      </c>
      <c r="D6550" t="s">
        <v>572</v>
      </c>
      <c r="E6550" t="s">
        <v>573</v>
      </c>
      <c r="F6550" t="s">
        <v>36185</v>
      </c>
      <c r="G6550" t="s">
        <v>36186</v>
      </c>
      <c r="H6550" t="s">
        <v>18452</v>
      </c>
      <c r="J6550" t="s">
        <v>36187</v>
      </c>
      <c r="K6550" t="s">
        <v>36188</v>
      </c>
      <c r="L6550" t="s">
        <v>303</v>
      </c>
      <c r="M6550" t="s">
        <v>1231</v>
      </c>
    </row>
    <row r="6551" spans="1:13" x14ac:dyDescent="0.2">
      <c r="A6551" t="s">
        <v>20685</v>
      </c>
      <c r="B6551" t="s">
        <v>20686</v>
      </c>
      <c r="C6551" t="s">
        <v>36189</v>
      </c>
      <c r="D6551" t="s">
        <v>564</v>
      </c>
      <c r="E6551" t="s">
        <v>296</v>
      </c>
      <c r="F6551" t="s">
        <v>36190</v>
      </c>
      <c r="G6551" t="s">
        <v>36191</v>
      </c>
      <c r="H6551" t="s">
        <v>18452</v>
      </c>
      <c r="J6551" t="s">
        <v>36192</v>
      </c>
      <c r="K6551" t="s">
        <v>36193</v>
      </c>
      <c r="L6551" t="s">
        <v>303</v>
      </c>
      <c r="M6551" t="s">
        <v>2119</v>
      </c>
    </row>
    <row r="6552" spans="1:13" x14ac:dyDescent="0.2">
      <c r="A6552" t="s">
        <v>20685</v>
      </c>
      <c r="B6552" t="s">
        <v>20686</v>
      </c>
      <c r="C6552" t="s">
        <v>36194</v>
      </c>
      <c r="D6552" t="s">
        <v>36174</v>
      </c>
      <c r="E6552" t="s">
        <v>36195</v>
      </c>
      <c r="F6552" t="s">
        <v>36196</v>
      </c>
      <c r="H6552" t="s">
        <v>35931</v>
      </c>
      <c r="I6552" t="s">
        <v>18452</v>
      </c>
      <c r="J6552" t="s">
        <v>36197</v>
      </c>
      <c r="K6552" t="s">
        <v>36198</v>
      </c>
      <c r="L6552" t="s">
        <v>303</v>
      </c>
      <c r="M6552" t="s">
        <v>36199</v>
      </c>
    </row>
    <row r="6553" spans="1:13" x14ac:dyDescent="0.2">
      <c r="A6553" t="s">
        <v>20685</v>
      </c>
      <c r="B6553" t="s">
        <v>20686</v>
      </c>
      <c r="C6553" t="s">
        <v>36200</v>
      </c>
      <c r="D6553" t="s">
        <v>36201</v>
      </c>
      <c r="E6553" t="s">
        <v>36202</v>
      </c>
      <c r="F6553" t="s">
        <v>36203</v>
      </c>
      <c r="G6553" t="s">
        <v>36204</v>
      </c>
      <c r="H6553" t="s">
        <v>36028</v>
      </c>
      <c r="I6553" t="s">
        <v>18478</v>
      </c>
      <c r="J6553" t="s">
        <v>36205</v>
      </c>
      <c r="K6553" t="s">
        <v>36206</v>
      </c>
      <c r="L6553" t="s">
        <v>303</v>
      </c>
      <c r="M6553" t="s">
        <v>36207</v>
      </c>
    </row>
    <row r="6554" spans="1:13" x14ac:dyDescent="0.2">
      <c r="A6554" t="s">
        <v>20685</v>
      </c>
      <c r="B6554" t="s">
        <v>20686</v>
      </c>
      <c r="C6554" t="s">
        <v>36208</v>
      </c>
      <c r="D6554" t="s">
        <v>572</v>
      </c>
      <c r="E6554" t="s">
        <v>573</v>
      </c>
      <c r="F6554" t="s">
        <v>36209</v>
      </c>
      <c r="G6554" t="s">
        <v>36210</v>
      </c>
      <c r="H6554" t="s">
        <v>35786</v>
      </c>
      <c r="I6554" t="s">
        <v>18452</v>
      </c>
      <c r="J6554" t="s">
        <v>36211</v>
      </c>
      <c r="K6554" t="s">
        <v>36212</v>
      </c>
      <c r="L6554" t="s">
        <v>303</v>
      </c>
      <c r="M6554" t="s">
        <v>518</v>
      </c>
    </row>
    <row r="6555" spans="1:13" x14ac:dyDescent="0.2">
      <c r="A6555" t="s">
        <v>20685</v>
      </c>
      <c r="B6555" t="s">
        <v>20686</v>
      </c>
      <c r="C6555" t="s">
        <v>36213</v>
      </c>
      <c r="D6555" t="s">
        <v>36214</v>
      </c>
      <c r="E6555" t="s">
        <v>36215</v>
      </c>
      <c r="F6555" t="s">
        <v>484</v>
      </c>
      <c r="G6555" t="s">
        <v>36216</v>
      </c>
      <c r="H6555" t="s">
        <v>36217</v>
      </c>
      <c r="I6555" t="s">
        <v>18452</v>
      </c>
      <c r="J6555" t="s">
        <v>36218</v>
      </c>
      <c r="K6555" t="s">
        <v>36219</v>
      </c>
      <c r="L6555" t="s">
        <v>303</v>
      </c>
      <c r="M6555" t="s">
        <v>36220</v>
      </c>
    </row>
    <row r="6556" spans="1:13" x14ac:dyDescent="0.2">
      <c r="A6556" t="s">
        <v>20685</v>
      </c>
      <c r="B6556" t="s">
        <v>20686</v>
      </c>
      <c r="C6556" t="s">
        <v>36221</v>
      </c>
      <c r="D6556" t="s">
        <v>36222</v>
      </c>
      <c r="E6556" t="s">
        <v>36223</v>
      </c>
      <c r="F6556" t="s">
        <v>36224</v>
      </c>
      <c r="G6556" t="s">
        <v>36225</v>
      </c>
      <c r="H6556" t="s">
        <v>35749</v>
      </c>
      <c r="I6556" t="s">
        <v>18452</v>
      </c>
      <c r="J6556" t="s">
        <v>36226</v>
      </c>
      <c r="K6556" t="s">
        <v>36227</v>
      </c>
      <c r="L6556" t="s">
        <v>303</v>
      </c>
      <c r="M6556" t="s">
        <v>7382</v>
      </c>
    </row>
    <row r="6557" spans="1:13" x14ac:dyDescent="0.2">
      <c r="A6557" t="s">
        <v>20685</v>
      </c>
      <c r="B6557" t="s">
        <v>20686</v>
      </c>
      <c r="C6557" t="s">
        <v>36228</v>
      </c>
      <c r="D6557" t="s">
        <v>8198</v>
      </c>
      <c r="E6557" t="s">
        <v>5074</v>
      </c>
      <c r="F6557" t="s">
        <v>36229</v>
      </c>
      <c r="G6557" t="s">
        <v>36230</v>
      </c>
      <c r="H6557" t="s">
        <v>36028</v>
      </c>
      <c r="I6557" t="s">
        <v>18478</v>
      </c>
      <c r="J6557" t="s">
        <v>36231</v>
      </c>
      <c r="K6557" t="s">
        <v>36232</v>
      </c>
      <c r="L6557" t="s">
        <v>303</v>
      </c>
      <c r="M6557" t="s">
        <v>3307</v>
      </c>
    </row>
    <row r="6558" spans="1:13" x14ac:dyDescent="0.2">
      <c r="A6558" t="s">
        <v>20685</v>
      </c>
      <c r="B6558" t="s">
        <v>20686</v>
      </c>
      <c r="C6558" t="s">
        <v>36233</v>
      </c>
      <c r="D6558" t="s">
        <v>366</v>
      </c>
      <c r="F6558" t="s">
        <v>36234</v>
      </c>
      <c r="H6558" t="s">
        <v>35690</v>
      </c>
      <c r="J6558" t="s">
        <v>36235</v>
      </c>
      <c r="K6558" t="s">
        <v>36236</v>
      </c>
      <c r="L6558" t="s">
        <v>303</v>
      </c>
      <c r="M6558" t="s">
        <v>6382</v>
      </c>
    </row>
    <row r="6559" spans="1:13" x14ac:dyDescent="0.2">
      <c r="A6559" t="s">
        <v>20685</v>
      </c>
      <c r="B6559" t="s">
        <v>20686</v>
      </c>
      <c r="C6559" t="s">
        <v>36237</v>
      </c>
      <c r="D6559" t="s">
        <v>349</v>
      </c>
      <c r="F6559" t="s">
        <v>35645</v>
      </c>
      <c r="G6559" t="s">
        <v>36238</v>
      </c>
      <c r="H6559" t="s">
        <v>18452</v>
      </c>
      <c r="J6559" t="s">
        <v>36239</v>
      </c>
      <c r="K6559" t="s">
        <v>302</v>
      </c>
      <c r="L6559" t="s">
        <v>303</v>
      </c>
      <c r="M6559" t="s">
        <v>422</v>
      </c>
    </row>
    <row r="6560" spans="1:13" x14ac:dyDescent="0.2">
      <c r="A6560" t="s">
        <v>20685</v>
      </c>
      <c r="B6560" t="s">
        <v>20686</v>
      </c>
      <c r="C6560" t="s">
        <v>36240</v>
      </c>
      <c r="D6560" t="s">
        <v>572</v>
      </c>
      <c r="E6560" t="s">
        <v>573</v>
      </c>
      <c r="F6560" t="s">
        <v>36241</v>
      </c>
      <c r="G6560" t="s">
        <v>36242</v>
      </c>
      <c r="H6560" t="s">
        <v>35680</v>
      </c>
      <c r="I6560" t="s">
        <v>18452</v>
      </c>
      <c r="J6560" t="s">
        <v>36243</v>
      </c>
      <c r="K6560" t="s">
        <v>36244</v>
      </c>
      <c r="L6560" t="s">
        <v>303</v>
      </c>
      <c r="M6560" t="s">
        <v>892</v>
      </c>
    </row>
    <row r="6561" spans="1:13" x14ac:dyDescent="0.2">
      <c r="A6561" t="s">
        <v>20685</v>
      </c>
      <c r="B6561" t="s">
        <v>20686</v>
      </c>
      <c r="C6561" t="s">
        <v>36245</v>
      </c>
      <c r="D6561" t="s">
        <v>394</v>
      </c>
      <c r="F6561" t="s">
        <v>36246</v>
      </c>
      <c r="G6561" t="s">
        <v>36247</v>
      </c>
      <c r="H6561" t="s">
        <v>35963</v>
      </c>
      <c r="I6561" t="s">
        <v>18452</v>
      </c>
      <c r="J6561" t="s">
        <v>36248</v>
      </c>
      <c r="K6561" t="s">
        <v>36249</v>
      </c>
      <c r="L6561" t="s">
        <v>303</v>
      </c>
      <c r="M6561" t="s">
        <v>23480</v>
      </c>
    </row>
    <row r="6562" spans="1:13" x14ac:dyDescent="0.2">
      <c r="A6562" t="s">
        <v>20685</v>
      </c>
      <c r="B6562" t="s">
        <v>20686</v>
      </c>
      <c r="C6562" t="s">
        <v>36250</v>
      </c>
      <c r="D6562" t="s">
        <v>349</v>
      </c>
      <c r="E6562" t="s">
        <v>424</v>
      </c>
      <c r="F6562" t="s">
        <v>36251</v>
      </c>
      <c r="G6562" t="s">
        <v>35645</v>
      </c>
      <c r="H6562" t="s">
        <v>36252</v>
      </c>
      <c r="I6562" t="s">
        <v>18478</v>
      </c>
      <c r="J6562" t="s">
        <v>36253</v>
      </c>
      <c r="K6562" t="s">
        <v>36254</v>
      </c>
      <c r="L6562" t="s">
        <v>303</v>
      </c>
      <c r="M6562" t="s">
        <v>20366</v>
      </c>
    </row>
    <row r="6563" spans="1:13" x14ac:dyDescent="0.2">
      <c r="A6563" t="s">
        <v>20685</v>
      </c>
      <c r="B6563" t="s">
        <v>20686</v>
      </c>
      <c r="C6563" t="s">
        <v>36255</v>
      </c>
      <c r="D6563" t="s">
        <v>349</v>
      </c>
      <c r="E6563" t="s">
        <v>424</v>
      </c>
      <c r="F6563" t="s">
        <v>36256</v>
      </c>
      <c r="H6563" t="s">
        <v>36028</v>
      </c>
      <c r="I6563" t="s">
        <v>18478</v>
      </c>
      <c r="J6563" t="s">
        <v>36257</v>
      </c>
      <c r="K6563" t="s">
        <v>36258</v>
      </c>
      <c r="L6563" t="s">
        <v>303</v>
      </c>
      <c r="M6563" t="s">
        <v>20366</v>
      </c>
    </row>
    <row r="6564" spans="1:13" x14ac:dyDescent="0.2">
      <c r="A6564" t="s">
        <v>20685</v>
      </c>
      <c r="B6564" t="s">
        <v>20686</v>
      </c>
      <c r="C6564" t="s">
        <v>36259</v>
      </c>
      <c r="D6564" t="s">
        <v>572</v>
      </c>
      <c r="E6564" t="s">
        <v>573</v>
      </c>
      <c r="F6564" t="s">
        <v>36260</v>
      </c>
      <c r="G6564" t="s">
        <v>36261</v>
      </c>
      <c r="H6564" t="s">
        <v>35866</v>
      </c>
      <c r="I6564" t="s">
        <v>35887</v>
      </c>
      <c r="J6564" t="s">
        <v>36262</v>
      </c>
      <c r="K6564" t="s">
        <v>36263</v>
      </c>
      <c r="L6564" t="s">
        <v>303</v>
      </c>
      <c r="M6564" t="s">
        <v>422</v>
      </c>
    </row>
    <row r="6565" spans="1:13" x14ac:dyDescent="0.2">
      <c r="A6565" t="s">
        <v>20685</v>
      </c>
      <c r="B6565" t="s">
        <v>20686</v>
      </c>
      <c r="C6565" t="s">
        <v>36264</v>
      </c>
      <c r="D6565" t="s">
        <v>572</v>
      </c>
      <c r="E6565" t="s">
        <v>573</v>
      </c>
      <c r="F6565" t="s">
        <v>36265</v>
      </c>
      <c r="H6565" t="s">
        <v>36266</v>
      </c>
      <c r="I6565" t="s">
        <v>18452</v>
      </c>
      <c r="J6565" t="s">
        <v>36267</v>
      </c>
      <c r="K6565" t="s">
        <v>36268</v>
      </c>
      <c r="L6565" t="s">
        <v>303</v>
      </c>
      <c r="M6565" t="s">
        <v>3941</v>
      </c>
    </row>
    <row r="6566" spans="1:13" x14ac:dyDescent="0.2">
      <c r="A6566" t="s">
        <v>20685</v>
      </c>
      <c r="B6566" t="s">
        <v>20686</v>
      </c>
      <c r="C6566" t="s">
        <v>36269</v>
      </c>
      <c r="D6566" t="s">
        <v>349</v>
      </c>
      <c r="E6566" t="s">
        <v>424</v>
      </c>
      <c r="F6566" t="s">
        <v>36270</v>
      </c>
      <c r="G6566" t="s">
        <v>36271</v>
      </c>
      <c r="H6566" t="s">
        <v>36272</v>
      </c>
      <c r="I6566" t="s">
        <v>18452</v>
      </c>
      <c r="J6566" t="s">
        <v>36273</v>
      </c>
      <c r="K6566" t="s">
        <v>36274</v>
      </c>
      <c r="L6566" t="s">
        <v>303</v>
      </c>
      <c r="M6566" t="s">
        <v>1581</v>
      </c>
    </row>
    <row r="6567" spans="1:13" x14ac:dyDescent="0.2">
      <c r="A6567" t="s">
        <v>20685</v>
      </c>
      <c r="B6567" t="s">
        <v>20686</v>
      </c>
      <c r="C6567" t="s">
        <v>36275</v>
      </c>
      <c r="D6567" t="s">
        <v>366</v>
      </c>
      <c r="E6567" t="s">
        <v>367</v>
      </c>
      <c r="F6567" t="s">
        <v>36276</v>
      </c>
      <c r="H6567" t="s">
        <v>18451</v>
      </c>
      <c r="I6567" t="s">
        <v>18452</v>
      </c>
      <c r="J6567" t="s">
        <v>36277</v>
      </c>
      <c r="K6567" t="s">
        <v>36278</v>
      </c>
      <c r="L6567" t="s">
        <v>303</v>
      </c>
      <c r="M6567" t="s">
        <v>36279</v>
      </c>
    </row>
    <row r="6568" spans="1:13" x14ac:dyDescent="0.2">
      <c r="A6568" t="s">
        <v>20685</v>
      </c>
      <c r="B6568" t="s">
        <v>20686</v>
      </c>
      <c r="C6568" t="s">
        <v>36280</v>
      </c>
      <c r="D6568" t="s">
        <v>564</v>
      </c>
      <c r="E6568" t="s">
        <v>296</v>
      </c>
      <c r="F6568" t="s">
        <v>36281</v>
      </c>
      <c r="G6568" t="s">
        <v>36282</v>
      </c>
      <c r="H6568" t="s">
        <v>35680</v>
      </c>
      <c r="I6568" t="s">
        <v>18452</v>
      </c>
      <c r="J6568" t="s">
        <v>36283</v>
      </c>
      <c r="K6568" t="s">
        <v>36284</v>
      </c>
      <c r="L6568" t="s">
        <v>303</v>
      </c>
      <c r="M6568" t="s">
        <v>2119</v>
      </c>
    </row>
    <row r="6569" spans="1:13" x14ac:dyDescent="0.2">
      <c r="A6569" t="s">
        <v>20685</v>
      </c>
      <c r="B6569" t="s">
        <v>20686</v>
      </c>
      <c r="C6569" t="s">
        <v>36285</v>
      </c>
      <c r="D6569" t="s">
        <v>349</v>
      </c>
      <c r="F6569" t="s">
        <v>36286</v>
      </c>
      <c r="G6569" t="s">
        <v>36287</v>
      </c>
      <c r="H6569" t="s">
        <v>18452</v>
      </c>
      <c r="J6569" t="s">
        <v>36288</v>
      </c>
      <c r="K6569" t="s">
        <v>302</v>
      </c>
      <c r="L6569" t="s">
        <v>303</v>
      </c>
      <c r="M6569" t="s">
        <v>422</v>
      </c>
    </row>
    <row r="6570" spans="1:13" x14ac:dyDescent="0.2">
      <c r="A6570" t="s">
        <v>20685</v>
      </c>
      <c r="B6570" t="s">
        <v>20686</v>
      </c>
      <c r="C6570" t="s">
        <v>36289</v>
      </c>
      <c r="D6570" t="s">
        <v>564</v>
      </c>
      <c r="E6570" t="s">
        <v>296</v>
      </c>
      <c r="F6570" t="s">
        <v>36290</v>
      </c>
      <c r="G6570" t="s">
        <v>36291</v>
      </c>
      <c r="H6570" t="s">
        <v>36292</v>
      </c>
      <c r="I6570" t="s">
        <v>18452</v>
      </c>
      <c r="J6570" t="s">
        <v>36293</v>
      </c>
      <c r="K6570" t="s">
        <v>36294</v>
      </c>
      <c r="L6570" t="s">
        <v>303</v>
      </c>
      <c r="M6570" t="s">
        <v>2119</v>
      </c>
    </row>
    <row r="6571" spans="1:13" x14ac:dyDescent="0.2">
      <c r="A6571" t="s">
        <v>20685</v>
      </c>
      <c r="B6571" t="s">
        <v>20686</v>
      </c>
      <c r="C6571" t="s">
        <v>36295</v>
      </c>
      <c r="D6571" t="s">
        <v>349</v>
      </c>
      <c r="E6571" t="s">
        <v>424</v>
      </c>
      <c r="F6571" t="s">
        <v>36296</v>
      </c>
      <c r="H6571" t="s">
        <v>36238</v>
      </c>
      <c r="I6571" t="s">
        <v>18452</v>
      </c>
      <c r="J6571" t="s">
        <v>36297</v>
      </c>
      <c r="K6571" t="s">
        <v>36298</v>
      </c>
      <c r="L6571" t="s">
        <v>303</v>
      </c>
      <c r="M6571" t="s">
        <v>36279</v>
      </c>
    </row>
    <row r="6572" spans="1:13" x14ac:dyDescent="0.2">
      <c r="A6572" t="s">
        <v>20685</v>
      </c>
      <c r="B6572" t="s">
        <v>20686</v>
      </c>
      <c r="C6572" t="s">
        <v>36299</v>
      </c>
      <c r="D6572" t="s">
        <v>35790</v>
      </c>
      <c r="E6572" t="s">
        <v>35791</v>
      </c>
      <c r="F6572" t="s">
        <v>36300</v>
      </c>
      <c r="G6572" t="s">
        <v>36301</v>
      </c>
      <c r="H6572" t="s">
        <v>18451</v>
      </c>
      <c r="I6572" t="s">
        <v>18452</v>
      </c>
      <c r="J6572" t="s">
        <v>36302</v>
      </c>
      <c r="K6572" t="s">
        <v>36303</v>
      </c>
      <c r="L6572" t="s">
        <v>303</v>
      </c>
      <c r="M6572" t="s">
        <v>7382</v>
      </c>
    </row>
    <row r="6573" spans="1:13" x14ac:dyDescent="0.2">
      <c r="A6573" t="s">
        <v>20685</v>
      </c>
      <c r="B6573" t="s">
        <v>20686</v>
      </c>
      <c r="C6573" t="s">
        <v>36304</v>
      </c>
      <c r="D6573" t="s">
        <v>36305</v>
      </c>
      <c r="E6573" t="s">
        <v>36306</v>
      </c>
      <c r="F6573" t="s">
        <v>36307</v>
      </c>
      <c r="G6573" t="s">
        <v>36308</v>
      </c>
      <c r="H6573" t="s">
        <v>35662</v>
      </c>
      <c r="I6573" t="s">
        <v>18452</v>
      </c>
      <c r="J6573" t="s">
        <v>36309</v>
      </c>
      <c r="K6573" t="s">
        <v>36310</v>
      </c>
      <c r="L6573" t="s">
        <v>303</v>
      </c>
      <c r="M6573" t="s">
        <v>4650</v>
      </c>
    </row>
    <row r="6574" spans="1:13" x14ac:dyDescent="0.2">
      <c r="A6574" t="s">
        <v>20685</v>
      </c>
      <c r="B6574" t="s">
        <v>20686</v>
      </c>
      <c r="C6574" t="s">
        <v>36311</v>
      </c>
      <c r="D6574" t="s">
        <v>349</v>
      </c>
      <c r="E6574" t="s">
        <v>424</v>
      </c>
      <c r="F6574" t="s">
        <v>36312</v>
      </c>
      <c r="H6574" t="s">
        <v>36113</v>
      </c>
      <c r="I6574" t="s">
        <v>18452</v>
      </c>
      <c r="J6574" t="s">
        <v>36313</v>
      </c>
      <c r="K6574" t="s">
        <v>36314</v>
      </c>
      <c r="L6574" t="s">
        <v>303</v>
      </c>
      <c r="M6574" t="s">
        <v>2699</v>
      </c>
    </row>
    <row r="6575" spans="1:13" x14ac:dyDescent="0.2">
      <c r="A6575" t="s">
        <v>20685</v>
      </c>
      <c r="B6575" t="s">
        <v>20686</v>
      </c>
      <c r="C6575" t="s">
        <v>36315</v>
      </c>
      <c r="D6575" t="s">
        <v>349</v>
      </c>
      <c r="F6575" t="s">
        <v>36316</v>
      </c>
      <c r="H6575" t="s">
        <v>35662</v>
      </c>
      <c r="I6575" t="s">
        <v>18452</v>
      </c>
      <c r="J6575" t="s">
        <v>36317</v>
      </c>
      <c r="K6575" t="s">
        <v>36318</v>
      </c>
      <c r="L6575" t="s">
        <v>303</v>
      </c>
      <c r="M6575" t="s">
        <v>422</v>
      </c>
    </row>
    <row r="6576" spans="1:13" x14ac:dyDescent="0.2">
      <c r="A6576" t="s">
        <v>20685</v>
      </c>
      <c r="B6576" t="s">
        <v>20686</v>
      </c>
      <c r="C6576" t="s">
        <v>36319</v>
      </c>
      <c r="D6576" t="s">
        <v>36305</v>
      </c>
      <c r="E6576" t="s">
        <v>36320</v>
      </c>
      <c r="F6576" t="s">
        <v>36321</v>
      </c>
      <c r="G6576" t="s">
        <v>36322</v>
      </c>
      <c r="H6576" t="s">
        <v>35662</v>
      </c>
      <c r="I6576" t="s">
        <v>18452</v>
      </c>
      <c r="J6576" t="s">
        <v>36323</v>
      </c>
      <c r="K6576" t="s">
        <v>36324</v>
      </c>
      <c r="L6576" t="s">
        <v>303</v>
      </c>
      <c r="M6576" t="s">
        <v>4650</v>
      </c>
    </row>
    <row r="6577" spans="1:13" x14ac:dyDescent="0.2">
      <c r="A6577" t="s">
        <v>20685</v>
      </c>
      <c r="B6577" t="s">
        <v>20686</v>
      </c>
      <c r="C6577" t="s">
        <v>36325</v>
      </c>
      <c r="D6577" t="s">
        <v>35687</v>
      </c>
      <c r="F6577" t="s">
        <v>36326</v>
      </c>
      <c r="G6577" t="s">
        <v>36327</v>
      </c>
      <c r="H6577" t="s">
        <v>35899</v>
      </c>
      <c r="I6577" t="s">
        <v>18452</v>
      </c>
      <c r="J6577" t="s">
        <v>36328</v>
      </c>
      <c r="K6577" t="s">
        <v>36329</v>
      </c>
      <c r="L6577" t="s">
        <v>303</v>
      </c>
      <c r="M6577" t="s">
        <v>8054</v>
      </c>
    </row>
    <row r="6578" spans="1:13" x14ac:dyDescent="0.2">
      <c r="A6578" t="s">
        <v>20685</v>
      </c>
      <c r="B6578" t="s">
        <v>20686</v>
      </c>
      <c r="C6578" t="s">
        <v>36330</v>
      </c>
      <c r="D6578" t="s">
        <v>21115</v>
      </c>
      <c r="F6578" t="s">
        <v>36331</v>
      </c>
      <c r="G6578" t="s">
        <v>36332</v>
      </c>
      <c r="H6578" t="s">
        <v>35680</v>
      </c>
      <c r="I6578" t="s">
        <v>18452</v>
      </c>
      <c r="J6578" t="s">
        <v>36333</v>
      </c>
      <c r="K6578" t="s">
        <v>36334</v>
      </c>
      <c r="L6578" t="s">
        <v>120</v>
      </c>
      <c r="M6578" t="s">
        <v>422</v>
      </c>
    </row>
    <row r="6579" spans="1:13" x14ac:dyDescent="0.2">
      <c r="A6579" t="s">
        <v>20685</v>
      </c>
      <c r="B6579" t="s">
        <v>20686</v>
      </c>
      <c r="C6579" t="s">
        <v>36335</v>
      </c>
      <c r="D6579" t="s">
        <v>36336</v>
      </c>
      <c r="E6579" t="s">
        <v>36337</v>
      </c>
      <c r="F6579" t="s">
        <v>36338</v>
      </c>
      <c r="G6579" t="s">
        <v>36339</v>
      </c>
      <c r="H6579" t="s">
        <v>36084</v>
      </c>
      <c r="I6579" t="s">
        <v>18478</v>
      </c>
      <c r="J6579" t="s">
        <v>36340</v>
      </c>
      <c r="K6579" t="s">
        <v>36341</v>
      </c>
      <c r="L6579" t="s">
        <v>303</v>
      </c>
      <c r="M6579" t="s">
        <v>36342</v>
      </c>
    </row>
    <row r="6580" spans="1:13" x14ac:dyDescent="0.2">
      <c r="A6580" t="s">
        <v>20685</v>
      </c>
      <c r="B6580" t="s">
        <v>20686</v>
      </c>
      <c r="C6580" t="s">
        <v>36343</v>
      </c>
      <c r="D6580" t="s">
        <v>10762</v>
      </c>
      <c r="E6580" t="s">
        <v>36344</v>
      </c>
      <c r="F6580" t="s">
        <v>36345</v>
      </c>
      <c r="H6580" t="s">
        <v>35963</v>
      </c>
      <c r="I6580" t="s">
        <v>18452</v>
      </c>
      <c r="J6580" t="s">
        <v>36346</v>
      </c>
      <c r="K6580" t="s">
        <v>36347</v>
      </c>
      <c r="L6580" t="s">
        <v>303</v>
      </c>
      <c r="M6580" t="s">
        <v>17306</v>
      </c>
    </row>
    <row r="6581" spans="1:13" x14ac:dyDescent="0.2">
      <c r="A6581" t="s">
        <v>20685</v>
      </c>
      <c r="B6581" t="s">
        <v>20686</v>
      </c>
      <c r="C6581" t="s">
        <v>36348</v>
      </c>
      <c r="D6581" t="s">
        <v>36349</v>
      </c>
      <c r="E6581" t="s">
        <v>36350</v>
      </c>
      <c r="F6581" t="s">
        <v>36351</v>
      </c>
      <c r="H6581" t="s">
        <v>35662</v>
      </c>
      <c r="I6581" t="s">
        <v>18452</v>
      </c>
      <c r="J6581" t="s">
        <v>36352</v>
      </c>
      <c r="K6581" t="s">
        <v>36353</v>
      </c>
      <c r="L6581" t="s">
        <v>303</v>
      </c>
      <c r="M6581" t="s">
        <v>36354</v>
      </c>
    </row>
    <row r="6582" spans="1:13" x14ac:dyDescent="0.2">
      <c r="A6582" t="s">
        <v>20685</v>
      </c>
      <c r="B6582" t="s">
        <v>20686</v>
      </c>
      <c r="C6582" t="s">
        <v>36355</v>
      </c>
      <c r="D6582" t="s">
        <v>513</v>
      </c>
      <c r="E6582" t="s">
        <v>2638</v>
      </c>
      <c r="F6582" t="s">
        <v>36356</v>
      </c>
      <c r="G6582" t="s">
        <v>36113</v>
      </c>
      <c r="H6582" t="s">
        <v>18452</v>
      </c>
      <c r="J6582" t="s">
        <v>36357</v>
      </c>
      <c r="K6582" t="s">
        <v>36358</v>
      </c>
      <c r="L6582" t="s">
        <v>303</v>
      </c>
      <c r="M6582" t="s">
        <v>3539</v>
      </c>
    </row>
    <row r="6583" spans="1:13" x14ac:dyDescent="0.2">
      <c r="A6583" t="s">
        <v>20685</v>
      </c>
      <c r="B6583" t="s">
        <v>20686</v>
      </c>
      <c r="C6583" t="s">
        <v>36359</v>
      </c>
      <c r="D6583" t="s">
        <v>564</v>
      </c>
      <c r="E6583" t="s">
        <v>296</v>
      </c>
      <c r="F6583" t="s">
        <v>36360</v>
      </c>
      <c r="G6583" t="s">
        <v>30800</v>
      </c>
      <c r="H6583" t="s">
        <v>36361</v>
      </c>
      <c r="I6583" t="s">
        <v>36332</v>
      </c>
      <c r="J6583" t="s">
        <v>36362</v>
      </c>
      <c r="K6583" t="s">
        <v>36363</v>
      </c>
      <c r="L6583" t="s">
        <v>303</v>
      </c>
      <c r="M6583" t="s">
        <v>2119</v>
      </c>
    </row>
    <row r="6584" spans="1:13" x14ac:dyDescent="0.2">
      <c r="A6584" t="s">
        <v>20685</v>
      </c>
      <c r="B6584" t="s">
        <v>20686</v>
      </c>
      <c r="C6584" t="s">
        <v>36364</v>
      </c>
      <c r="D6584" t="s">
        <v>572</v>
      </c>
      <c r="E6584" t="s">
        <v>573</v>
      </c>
      <c r="F6584" t="s">
        <v>36365</v>
      </c>
      <c r="G6584" t="s">
        <v>36366</v>
      </c>
      <c r="H6584" t="s">
        <v>35749</v>
      </c>
      <c r="I6584" t="s">
        <v>18452</v>
      </c>
      <c r="J6584" t="s">
        <v>36367</v>
      </c>
      <c r="K6584" t="s">
        <v>36368</v>
      </c>
      <c r="L6584" t="s">
        <v>303</v>
      </c>
      <c r="M6584" t="s">
        <v>36369</v>
      </c>
    </row>
    <row r="6585" spans="1:13" x14ac:dyDescent="0.2">
      <c r="A6585" t="s">
        <v>20685</v>
      </c>
      <c r="B6585" t="s">
        <v>20686</v>
      </c>
      <c r="C6585" t="s">
        <v>36370</v>
      </c>
      <c r="D6585" t="s">
        <v>36371</v>
      </c>
      <c r="E6585" t="s">
        <v>36372</v>
      </c>
      <c r="F6585" t="s">
        <v>36373</v>
      </c>
      <c r="G6585" t="s">
        <v>36374</v>
      </c>
      <c r="H6585" t="s">
        <v>18478</v>
      </c>
      <c r="J6585" t="s">
        <v>36375</v>
      </c>
      <c r="K6585" t="s">
        <v>36376</v>
      </c>
      <c r="L6585" t="s">
        <v>303</v>
      </c>
      <c r="M6585" t="s">
        <v>497</v>
      </c>
    </row>
    <row r="6586" spans="1:13" x14ac:dyDescent="0.2">
      <c r="A6586" t="s">
        <v>20685</v>
      </c>
      <c r="B6586" t="s">
        <v>20686</v>
      </c>
      <c r="C6586" t="s">
        <v>36377</v>
      </c>
      <c r="D6586" t="s">
        <v>349</v>
      </c>
      <c r="F6586" t="s">
        <v>36378</v>
      </c>
      <c r="H6586" t="s">
        <v>35662</v>
      </c>
      <c r="I6586" t="s">
        <v>18452</v>
      </c>
      <c r="J6586" t="s">
        <v>36379</v>
      </c>
      <c r="K6586" t="s">
        <v>36380</v>
      </c>
      <c r="L6586" t="s">
        <v>303</v>
      </c>
      <c r="M6586" t="s">
        <v>422</v>
      </c>
    </row>
    <row r="6587" spans="1:13" x14ac:dyDescent="0.2">
      <c r="A6587" t="s">
        <v>20685</v>
      </c>
      <c r="B6587" t="s">
        <v>20686</v>
      </c>
      <c r="C6587" t="s">
        <v>36381</v>
      </c>
      <c r="D6587" t="s">
        <v>349</v>
      </c>
      <c r="E6587" t="s">
        <v>424</v>
      </c>
      <c r="F6587" t="s">
        <v>36382</v>
      </c>
      <c r="G6587" t="s">
        <v>36383</v>
      </c>
      <c r="H6587" t="s">
        <v>18452</v>
      </c>
      <c r="J6587" t="s">
        <v>36384</v>
      </c>
      <c r="K6587" t="s">
        <v>36385</v>
      </c>
      <c r="L6587" t="s">
        <v>303</v>
      </c>
      <c r="M6587" t="s">
        <v>33246</v>
      </c>
    </row>
    <row r="6588" spans="1:13" x14ac:dyDescent="0.2">
      <c r="A6588" t="s">
        <v>20685</v>
      </c>
      <c r="B6588" t="s">
        <v>20686</v>
      </c>
      <c r="C6588" t="s">
        <v>36386</v>
      </c>
      <c r="D6588" t="s">
        <v>36387</v>
      </c>
      <c r="E6588" t="s">
        <v>36388</v>
      </c>
      <c r="F6588" t="s">
        <v>36389</v>
      </c>
      <c r="G6588" t="s">
        <v>36390</v>
      </c>
      <c r="H6588" t="s">
        <v>36391</v>
      </c>
      <c r="I6588" t="s">
        <v>18478</v>
      </c>
      <c r="J6588" t="s">
        <v>36392</v>
      </c>
      <c r="K6588" t="s">
        <v>36158</v>
      </c>
      <c r="L6588" t="s">
        <v>303</v>
      </c>
      <c r="M6588" t="s">
        <v>36393</v>
      </c>
    </row>
    <row r="6589" spans="1:13" x14ac:dyDescent="0.2">
      <c r="A6589" t="s">
        <v>20685</v>
      </c>
      <c r="B6589" t="s">
        <v>20686</v>
      </c>
      <c r="C6589" t="s">
        <v>36394</v>
      </c>
      <c r="D6589" t="s">
        <v>36395</v>
      </c>
      <c r="E6589" t="s">
        <v>36396</v>
      </c>
      <c r="F6589" t="s">
        <v>36397</v>
      </c>
      <c r="H6589" t="s">
        <v>36113</v>
      </c>
      <c r="I6589" t="s">
        <v>18452</v>
      </c>
      <c r="J6589" t="s">
        <v>36398</v>
      </c>
      <c r="K6589" t="s">
        <v>36399</v>
      </c>
      <c r="L6589" t="s">
        <v>303</v>
      </c>
      <c r="M6589" t="s">
        <v>14910</v>
      </c>
    </row>
    <row r="6590" spans="1:13" x14ac:dyDescent="0.2">
      <c r="A6590" t="s">
        <v>20685</v>
      </c>
      <c r="B6590" t="s">
        <v>20686</v>
      </c>
      <c r="C6590" t="s">
        <v>36400</v>
      </c>
      <c r="D6590" t="s">
        <v>564</v>
      </c>
      <c r="E6590" t="s">
        <v>296</v>
      </c>
      <c r="F6590" t="s">
        <v>36401</v>
      </c>
      <c r="G6590" t="s">
        <v>36402</v>
      </c>
      <c r="H6590" t="s">
        <v>35680</v>
      </c>
      <c r="I6590" t="s">
        <v>18452</v>
      </c>
      <c r="J6590" t="s">
        <v>36403</v>
      </c>
      <c r="K6590" t="s">
        <v>36404</v>
      </c>
      <c r="L6590" t="s">
        <v>303</v>
      </c>
      <c r="M6590" t="s">
        <v>2119</v>
      </c>
    </row>
    <row r="6591" spans="1:13" x14ac:dyDescent="0.2">
      <c r="A6591" t="s">
        <v>20685</v>
      </c>
      <c r="B6591" t="s">
        <v>20686</v>
      </c>
      <c r="C6591" t="s">
        <v>36405</v>
      </c>
      <c r="D6591" t="s">
        <v>36406</v>
      </c>
      <c r="E6591" t="s">
        <v>36407</v>
      </c>
      <c r="F6591" t="s">
        <v>36408</v>
      </c>
      <c r="G6591" t="s">
        <v>36409</v>
      </c>
      <c r="H6591" t="s">
        <v>35866</v>
      </c>
      <c r="I6591" t="s">
        <v>18452</v>
      </c>
      <c r="J6591" t="s">
        <v>36410</v>
      </c>
      <c r="K6591" t="s">
        <v>302</v>
      </c>
      <c r="L6591" t="s">
        <v>303</v>
      </c>
      <c r="M6591" t="s">
        <v>6375</v>
      </c>
    </row>
    <row r="6592" spans="1:13" x14ac:dyDescent="0.2">
      <c r="A6592" t="s">
        <v>20685</v>
      </c>
      <c r="B6592" t="s">
        <v>20686</v>
      </c>
      <c r="C6592" t="s">
        <v>36411</v>
      </c>
      <c r="D6592" t="s">
        <v>8198</v>
      </c>
      <c r="E6592" t="s">
        <v>36412</v>
      </c>
      <c r="F6592" t="s">
        <v>36413</v>
      </c>
      <c r="H6592" t="s">
        <v>35899</v>
      </c>
      <c r="I6592" t="s">
        <v>18452</v>
      </c>
      <c r="J6592" t="s">
        <v>36414</v>
      </c>
      <c r="K6592" t="s">
        <v>302</v>
      </c>
      <c r="L6592" t="s">
        <v>303</v>
      </c>
      <c r="M6592" t="s">
        <v>2821</v>
      </c>
    </row>
    <row r="6593" spans="1:13" x14ac:dyDescent="0.2">
      <c r="A6593" t="s">
        <v>20685</v>
      </c>
      <c r="B6593" t="s">
        <v>20686</v>
      </c>
      <c r="C6593" t="s">
        <v>36415</v>
      </c>
      <c r="D6593" t="s">
        <v>349</v>
      </c>
      <c r="E6593" t="s">
        <v>424</v>
      </c>
      <c r="F6593" t="s">
        <v>36416</v>
      </c>
      <c r="G6593" t="s">
        <v>36417</v>
      </c>
      <c r="H6593" t="s">
        <v>18451</v>
      </c>
      <c r="I6593" t="s">
        <v>18452</v>
      </c>
      <c r="J6593" t="s">
        <v>36418</v>
      </c>
      <c r="K6593" t="s">
        <v>36419</v>
      </c>
      <c r="L6593" t="s">
        <v>303</v>
      </c>
      <c r="M6593" t="s">
        <v>4774</v>
      </c>
    </row>
    <row r="6594" spans="1:13" x14ac:dyDescent="0.2">
      <c r="A6594" t="s">
        <v>20685</v>
      </c>
      <c r="B6594" t="s">
        <v>20686</v>
      </c>
      <c r="C6594" t="s">
        <v>36420</v>
      </c>
      <c r="D6594" t="s">
        <v>564</v>
      </c>
      <c r="E6594" t="s">
        <v>296</v>
      </c>
      <c r="F6594" t="s">
        <v>36421</v>
      </c>
      <c r="G6594" t="s">
        <v>36322</v>
      </c>
      <c r="H6594" t="s">
        <v>35662</v>
      </c>
      <c r="J6594" t="s">
        <v>36422</v>
      </c>
      <c r="K6594" t="s">
        <v>36423</v>
      </c>
      <c r="L6594" t="s">
        <v>303</v>
      </c>
      <c r="M6594" t="s">
        <v>2119</v>
      </c>
    </row>
    <row r="6595" spans="1:13" x14ac:dyDescent="0.2">
      <c r="A6595" t="s">
        <v>20685</v>
      </c>
      <c r="B6595" t="s">
        <v>20686</v>
      </c>
      <c r="C6595" t="s">
        <v>36424</v>
      </c>
      <c r="D6595" t="s">
        <v>36425</v>
      </c>
      <c r="E6595" t="s">
        <v>36426</v>
      </c>
      <c r="F6595" t="s">
        <v>12805</v>
      </c>
      <c r="H6595" t="s">
        <v>36427</v>
      </c>
      <c r="I6595" t="s">
        <v>18452</v>
      </c>
      <c r="J6595" t="s">
        <v>36428</v>
      </c>
      <c r="K6595" t="s">
        <v>36429</v>
      </c>
      <c r="L6595" t="s">
        <v>303</v>
      </c>
      <c r="M6595" t="s">
        <v>20934</v>
      </c>
    </row>
    <row r="6596" spans="1:13" x14ac:dyDescent="0.2">
      <c r="A6596" t="s">
        <v>20685</v>
      </c>
      <c r="B6596" t="s">
        <v>20686</v>
      </c>
      <c r="C6596" t="s">
        <v>36430</v>
      </c>
      <c r="D6596" t="s">
        <v>35956</v>
      </c>
      <c r="E6596" t="s">
        <v>36431</v>
      </c>
      <c r="F6596" t="s">
        <v>36432</v>
      </c>
      <c r="G6596" t="s">
        <v>36433</v>
      </c>
      <c r="H6596" t="s">
        <v>35680</v>
      </c>
      <c r="I6596" t="s">
        <v>18452</v>
      </c>
      <c r="J6596" t="s">
        <v>36434</v>
      </c>
      <c r="K6596" t="s">
        <v>36435</v>
      </c>
      <c r="L6596" t="s">
        <v>303</v>
      </c>
      <c r="M6596" t="s">
        <v>36436</v>
      </c>
    </row>
    <row r="6597" spans="1:13" x14ac:dyDescent="0.2">
      <c r="A6597" t="s">
        <v>20685</v>
      </c>
      <c r="B6597" t="s">
        <v>20686</v>
      </c>
      <c r="C6597" t="s">
        <v>36437</v>
      </c>
      <c r="D6597" t="s">
        <v>2857</v>
      </c>
      <c r="E6597" t="s">
        <v>2858</v>
      </c>
      <c r="F6597" t="s">
        <v>36438</v>
      </c>
      <c r="H6597" t="s">
        <v>36439</v>
      </c>
      <c r="I6597" t="s">
        <v>18452</v>
      </c>
      <c r="J6597" t="s">
        <v>36440</v>
      </c>
      <c r="K6597" t="s">
        <v>36441</v>
      </c>
      <c r="L6597" t="s">
        <v>303</v>
      </c>
      <c r="M6597" t="s">
        <v>12200</v>
      </c>
    </row>
    <row r="6598" spans="1:13" x14ac:dyDescent="0.2">
      <c r="A6598" t="s">
        <v>20685</v>
      </c>
      <c r="B6598" t="s">
        <v>20686</v>
      </c>
      <c r="C6598" t="s">
        <v>36442</v>
      </c>
      <c r="D6598" t="s">
        <v>36443</v>
      </c>
      <c r="E6598" t="s">
        <v>16327</v>
      </c>
      <c r="F6598" t="s">
        <v>36444</v>
      </c>
      <c r="H6598" t="s">
        <v>35847</v>
      </c>
      <c r="I6598" t="s">
        <v>18452</v>
      </c>
      <c r="J6598" t="s">
        <v>36445</v>
      </c>
      <c r="K6598" t="s">
        <v>36446</v>
      </c>
      <c r="L6598" t="s">
        <v>303</v>
      </c>
      <c r="M6598" t="s">
        <v>7905</v>
      </c>
    </row>
    <row r="6599" spans="1:13" x14ac:dyDescent="0.2">
      <c r="A6599" t="s">
        <v>20685</v>
      </c>
      <c r="B6599" t="s">
        <v>20686</v>
      </c>
      <c r="C6599" t="s">
        <v>36447</v>
      </c>
      <c r="D6599" t="s">
        <v>394</v>
      </c>
      <c r="E6599" t="s">
        <v>395</v>
      </c>
      <c r="F6599" t="s">
        <v>6103</v>
      </c>
      <c r="G6599" t="s">
        <v>36448</v>
      </c>
      <c r="H6599" t="s">
        <v>35837</v>
      </c>
      <c r="I6599" t="s">
        <v>18478</v>
      </c>
      <c r="J6599" t="s">
        <v>36449</v>
      </c>
      <c r="K6599" t="s">
        <v>36450</v>
      </c>
      <c r="L6599" t="s">
        <v>303</v>
      </c>
      <c r="M6599" t="s">
        <v>36451</v>
      </c>
    </row>
    <row r="6600" spans="1:13" x14ac:dyDescent="0.2">
      <c r="A6600" t="s">
        <v>20685</v>
      </c>
      <c r="B6600" t="s">
        <v>20686</v>
      </c>
      <c r="C6600" t="s">
        <v>36452</v>
      </c>
      <c r="D6600" t="s">
        <v>36453</v>
      </c>
      <c r="E6600" t="s">
        <v>36454</v>
      </c>
      <c r="F6600" t="s">
        <v>36455</v>
      </c>
      <c r="G6600" t="s">
        <v>36456</v>
      </c>
      <c r="H6600" t="s">
        <v>35690</v>
      </c>
      <c r="J6600" t="s">
        <v>36457</v>
      </c>
      <c r="K6600" t="s">
        <v>36458</v>
      </c>
      <c r="L6600" t="s">
        <v>303</v>
      </c>
      <c r="M6600" t="s">
        <v>809</v>
      </c>
    </row>
    <row r="6601" spans="1:13" x14ac:dyDescent="0.2">
      <c r="A6601" t="s">
        <v>20685</v>
      </c>
      <c r="B6601" t="s">
        <v>20686</v>
      </c>
      <c r="C6601" t="s">
        <v>36459</v>
      </c>
      <c r="D6601" t="s">
        <v>349</v>
      </c>
      <c r="E6601" t="s">
        <v>424</v>
      </c>
      <c r="F6601" t="s">
        <v>36460</v>
      </c>
      <c r="G6601" t="s">
        <v>36461</v>
      </c>
      <c r="H6601" t="s">
        <v>35786</v>
      </c>
      <c r="I6601" t="s">
        <v>18452</v>
      </c>
      <c r="J6601" t="s">
        <v>36462</v>
      </c>
      <c r="K6601" t="s">
        <v>36463</v>
      </c>
      <c r="L6601" t="s">
        <v>303</v>
      </c>
      <c r="M6601" t="s">
        <v>29905</v>
      </c>
    </row>
    <row r="6602" spans="1:13" x14ac:dyDescent="0.2">
      <c r="A6602" t="s">
        <v>20685</v>
      </c>
      <c r="B6602" t="s">
        <v>20686</v>
      </c>
      <c r="C6602" t="s">
        <v>36464</v>
      </c>
      <c r="D6602" t="s">
        <v>35855</v>
      </c>
      <c r="E6602" t="s">
        <v>36465</v>
      </c>
      <c r="F6602" t="s">
        <v>36466</v>
      </c>
      <c r="G6602" t="s">
        <v>35858</v>
      </c>
      <c r="H6602" t="s">
        <v>18478</v>
      </c>
      <c r="J6602" t="s">
        <v>36467</v>
      </c>
      <c r="K6602" t="s">
        <v>36468</v>
      </c>
      <c r="L6602" t="s">
        <v>303</v>
      </c>
      <c r="M6602" t="s">
        <v>1323</v>
      </c>
    </row>
    <row r="6603" spans="1:13" x14ac:dyDescent="0.2">
      <c r="A6603" t="s">
        <v>20685</v>
      </c>
      <c r="B6603" t="s">
        <v>20686</v>
      </c>
      <c r="C6603" t="s">
        <v>36469</v>
      </c>
      <c r="D6603" t="s">
        <v>36470</v>
      </c>
      <c r="E6603" t="s">
        <v>36471</v>
      </c>
      <c r="F6603" t="s">
        <v>36472</v>
      </c>
      <c r="G6603" t="s">
        <v>35988</v>
      </c>
      <c r="H6603" t="s">
        <v>18478</v>
      </c>
      <c r="J6603" t="s">
        <v>36473</v>
      </c>
      <c r="K6603" t="s">
        <v>36474</v>
      </c>
      <c r="L6603" t="s">
        <v>303</v>
      </c>
      <c r="M6603" t="s">
        <v>10503</v>
      </c>
    </row>
    <row r="6604" spans="1:13" x14ac:dyDescent="0.2">
      <c r="A6604" t="s">
        <v>20685</v>
      </c>
      <c r="B6604" t="s">
        <v>20686</v>
      </c>
      <c r="C6604" t="s">
        <v>36475</v>
      </c>
      <c r="D6604" t="s">
        <v>844</v>
      </c>
      <c r="E6604" t="s">
        <v>296</v>
      </c>
      <c r="F6604" t="s">
        <v>36476</v>
      </c>
      <c r="H6604" t="s">
        <v>35899</v>
      </c>
      <c r="I6604" t="s">
        <v>18452</v>
      </c>
      <c r="J6604" t="s">
        <v>36477</v>
      </c>
      <c r="K6604" t="s">
        <v>36478</v>
      </c>
      <c r="L6604" t="s">
        <v>303</v>
      </c>
      <c r="M6604" t="s">
        <v>36479</v>
      </c>
    </row>
    <row r="6605" spans="1:13" x14ac:dyDescent="0.2">
      <c r="A6605" t="s">
        <v>20685</v>
      </c>
      <c r="B6605" t="s">
        <v>20686</v>
      </c>
      <c r="C6605" t="s">
        <v>36480</v>
      </c>
      <c r="D6605" t="s">
        <v>8198</v>
      </c>
      <c r="E6605" t="s">
        <v>5074</v>
      </c>
      <c r="F6605" t="s">
        <v>36481</v>
      </c>
      <c r="G6605" t="s">
        <v>36482</v>
      </c>
      <c r="H6605" t="s">
        <v>36483</v>
      </c>
      <c r="I6605" t="s">
        <v>18478</v>
      </c>
      <c r="J6605" t="s">
        <v>36484</v>
      </c>
      <c r="K6605" t="s">
        <v>36485</v>
      </c>
      <c r="L6605" t="s">
        <v>303</v>
      </c>
      <c r="M6605" t="s">
        <v>27253</v>
      </c>
    </row>
    <row r="6606" spans="1:13" x14ac:dyDescent="0.2">
      <c r="A6606" t="s">
        <v>20685</v>
      </c>
      <c r="B6606" t="s">
        <v>20686</v>
      </c>
      <c r="C6606" t="s">
        <v>36486</v>
      </c>
      <c r="D6606" t="s">
        <v>349</v>
      </c>
      <c r="F6606" t="s">
        <v>36487</v>
      </c>
      <c r="G6606" t="s">
        <v>36488</v>
      </c>
      <c r="I6606" t="s">
        <v>18478</v>
      </c>
      <c r="J6606" t="s">
        <v>36489</v>
      </c>
      <c r="K6606" t="s">
        <v>36490</v>
      </c>
      <c r="L6606" t="s">
        <v>303</v>
      </c>
      <c r="M6606" t="s">
        <v>422</v>
      </c>
    </row>
    <row r="6607" spans="1:13" x14ac:dyDescent="0.2">
      <c r="A6607" t="s">
        <v>20685</v>
      </c>
      <c r="B6607" t="s">
        <v>20686</v>
      </c>
      <c r="C6607" t="s">
        <v>36491</v>
      </c>
      <c r="D6607" t="s">
        <v>36305</v>
      </c>
      <c r="E6607" t="s">
        <v>36492</v>
      </c>
      <c r="F6607" t="s">
        <v>36493</v>
      </c>
      <c r="G6607" t="s">
        <v>36494</v>
      </c>
      <c r="H6607" t="s">
        <v>35662</v>
      </c>
      <c r="J6607" t="s">
        <v>36495</v>
      </c>
      <c r="K6607" t="s">
        <v>36496</v>
      </c>
      <c r="L6607" t="s">
        <v>303</v>
      </c>
      <c r="M6607" t="s">
        <v>4650</v>
      </c>
    </row>
    <row r="6608" spans="1:13" x14ac:dyDescent="0.2">
      <c r="A6608" t="s">
        <v>20685</v>
      </c>
      <c r="B6608" t="s">
        <v>20686</v>
      </c>
      <c r="C6608" t="s">
        <v>36497</v>
      </c>
      <c r="D6608" t="s">
        <v>8198</v>
      </c>
      <c r="F6608" t="s">
        <v>36498</v>
      </c>
      <c r="H6608" t="s">
        <v>35690</v>
      </c>
      <c r="I6608" t="s">
        <v>18452</v>
      </c>
      <c r="J6608" t="s">
        <v>36499</v>
      </c>
      <c r="K6608" t="s">
        <v>36500</v>
      </c>
      <c r="L6608" t="s">
        <v>303</v>
      </c>
      <c r="M6608" t="s">
        <v>3300</v>
      </c>
    </row>
    <row r="6609" spans="1:13" x14ac:dyDescent="0.2">
      <c r="A6609" t="s">
        <v>20685</v>
      </c>
      <c r="B6609" t="s">
        <v>20686</v>
      </c>
      <c r="C6609" t="s">
        <v>36501</v>
      </c>
      <c r="D6609" t="s">
        <v>349</v>
      </c>
      <c r="F6609" t="s">
        <v>36502</v>
      </c>
      <c r="H6609" t="s">
        <v>35680</v>
      </c>
      <c r="I6609" t="s">
        <v>18452</v>
      </c>
      <c r="J6609" t="s">
        <v>36503</v>
      </c>
      <c r="K6609" t="s">
        <v>302</v>
      </c>
      <c r="L6609" t="s">
        <v>303</v>
      </c>
      <c r="M6609" t="s">
        <v>422</v>
      </c>
    </row>
    <row r="6610" spans="1:13" x14ac:dyDescent="0.2">
      <c r="A6610" t="s">
        <v>20685</v>
      </c>
      <c r="B6610" t="s">
        <v>20686</v>
      </c>
      <c r="C6610" t="s">
        <v>36504</v>
      </c>
      <c r="D6610" t="s">
        <v>36505</v>
      </c>
      <c r="E6610" t="s">
        <v>36506</v>
      </c>
      <c r="F6610" t="s">
        <v>2897</v>
      </c>
      <c r="G6610" t="s">
        <v>36507</v>
      </c>
      <c r="H6610" t="s">
        <v>18452</v>
      </c>
      <c r="J6610" t="s">
        <v>36508</v>
      </c>
      <c r="K6610" t="s">
        <v>36509</v>
      </c>
      <c r="L6610" t="s">
        <v>303</v>
      </c>
      <c r="M6610" t="s">
        <v>5759</v>
      </c>
    </row>
    <row r="6611" spans="1:13" x14ac:dyDescent="0.2">
      <c r="A6611" t="s">
        <v>20685</v>
      </c>
      <c r="B6611" t="s">
        <v>20686</v>
      </c>
      <c r="C6611" t="s">
        <v>36510</v>
      </c>
      <c r="D6611" t="s">
        <v>36511</v>
      </c>
      <c r="E6611" t="s">
        <v>36512</v>
      </c>
      <c r="F6611" t="s">
        <v>36513</v>
      </c>
      <c r="H6611" t="s">
        <v>35662</v>
      </c>
      <c r="I6611" t="s">
        <v>18452</v>
      </c>
      <c r="J6611" t="s">
        <v>36514</v>
      </c>
      <c r="K6611" t="s">
        <v>36515</v>
      </c>
      <c r="L6611" t="s">
        <v>303</v>
      </c>
      <c r="M6611" t="s">
        <v>2049</v>
      </c>
    </row>
    <row r="6612" spans="1:13" x14ac:dyDescent="0.2">
      <c r="A6612" t="s">
        <v>20685</v>
      </c>
      <c r="B6612" t="s">
        <v>20686</v>
      </c>
      <c r="C6612" t="s">
        <v>36516</v>
      </c>
      <c r="D6612" t="s">
        <v>349</v>
      </c>
      <c r="E6612" t="s">
        <v>424</v>
      </c>
      <c r="F6612" t="s">
        <v>36517</v>
      </c>
      <c r="G6612" t="s">
        <v>36518</v>
      </c>
      <c r="H6612" t="s">
        <v>18478</v>
      </c>
      <c r="J6612" t="s">
        <v>36519</v>
      </c>
      <c r="K6612" t="s">
        <v>36520</v>
      </c>
      <c r="L6612" t="s">
        <v>303</v>
      </c>
      <c r="M6612" t="s">
        <v>36279</v>
      </c>
    </row>
    <row r="6613" spans="1:13" x14ac:dyDescent="0.2">
      <c r="A6613" t="s">
        <v>20685</v>
      </c>
      <c r="B6613" t="s">
        <v>20686</v>
      </c>
      <c r="C6613" t="s">
        <v>36521</v>
      </c>
      <c r="D6613" t="s">
        <v>349</v>
      </c>
      <c r="F6613" t="s">
        <v>36522</v>
      </c>
      <c r="G6613" t="s">
        <v>36523</v>
      </c>
      <c r="H6613" t="s">
        <v>35662</v>
      </c>
      <c r="I6613" t="s">
        <v>18452</v>
      </c>
      <c r="J6613" t="s">
        <v>36524</v>
      </c>
      <c r="K6613" t="s">
        <v>302</v>
      </c>
      <c r="L6613" t="s">
        <v>303</v>
      </c>
      <c r="M6613" t="s">
        <v>2054</v>
      </c>
    </row>
    <row r="6614" spans="1:13" x14ac:dyDescent="0.2">
      <c r="A6614" t="s">
        <v>20685</v>
      </c>
      <c r="B6614" t="s">
        <v>20686</v>
      </c>
      <c r="C6614" t="s">
        <v>36525</v>
      </c>
      <c r="D6614" t="s">
        <v>349</v>
      </c>
      <c r="E6614" t="s">
        <v>424</v>
      </c>
      <c r="F6614" t="s">
        <v>36526</v>
      </c>
      <c r="G6614" t="s">
        <v>36518</v>
      </c>
      <c r="H6614" t="s">
        <v>18478</v>
      </c>
      <c r="J6614" t="s">
        <v>36527</v>
      </c>
      <c r="K6614" t="s">
        <v>36528</v>
      </c>
      <c r="L6614" t="s">
        <v>303</v>
      </c>
      <c r="M6614" t="s">
        <v>36279</v>
      </c>
    </row>
    <row r="6615" spans="1:13" x14ac:dyDescent="0.2">
      <c r="A6615" t="s">
        <v>20685</v>
      </c>
      <c r="B6615" t="s">
        <v>20686</v>
      </c>
      <c r="C6615" t="s">
        <v>36529</v>
      </c>
      <c r="D6615" t="s">
        <v>349</v>
      </c>
      <c r="E6615" t="s">
        <v>424</v>
      </c>
      <c r="F6615" t="s">
        <v>36530</v>
      </c>
      <c r="G6615" t="s">
        <v>36531</v>
      </c>
      <c r="H6615" t="s">
        <v>36483</v>
      </c>
      <c r="I6615" t="s">
        <v>18478</v>
      </c>
      <c r="J6615" t="s">
        <v>36532</v>
      </c>
      <c r="K6615" t="s">
        <v>36533</v>
      </c>
      <c r="L6615" t="s">
        <v>303</v>
      </c>
      <c r="M6615" t="s">
        <v>20366</v>
      </c>
    </row>
    <row r="6616" spans="1:13" x14ac:dyDescent="0.2">
      <c r="A6616" t="s">
        <v>20685</v>
      </c>
      <c r="B6616" t="s">
        <v>20686</v>
      </c>
      <c r="C6616" t="s">
        <v>36534</v>
      </c>
      <c r="D6616" t="s">
        <v>366</v>
      </c>
      <c r="E6616" t="s">
        <v>1215</v>
      </c>
      <c r="F6616" t="s">
        <v>2799</v>
      </c>
      <c r="G6616" t="s">
        <v>36535</v>
      </c>
      <c r="H6616" t="s">
        <v>36113</v>
      </c>
      <c r="J6616" t="s">
        <v>36536</v>
      </c>
      <c r="K6616" t="s">
        <v>36537</v>
      </c>
      <c r="L6616" t="s">
        <v>303</v>
      </c>
      <c r="M6616" t="s">
        <v>36538</v>
      </c>
    </row>
    <row r="6617" spans="1:13" x14ac:dyDescent="0.2">
      <c r="A6617" t="s">
        <v>20685</v>
      </c>
      <c r="B6617" t="s">
        <v>20686</v>
      </c>
      <c r="C6617" t="s">
        <v>36539</v>
      </c>
      <c r="D6617" t="s">
        <v>36540</v>
      </c>
      <c r="E6617" t="s">
        <v>36541</v>
      </c>
      <c r="F6617" t="s">
        <v>36542</v>
      </c>
      <c r="G6617" t="s">
        <v>36543</v>
      </c>
      <c r="H6617" t="s">
        <v>18452</v>
      </c>
      <c r="J6617" t="s">
        <v>36544</v>
      </c>
      <c r="K6617" t="s">
        <v>36545</v>
      </c>
      <c r="L6617" t="s">
        <v>303</v>
      </c>
      <c r="M6617" t="s">
        <v>4166</v>
      </c>
    </row>
    <row r="6618" spans="1:13" x14ac:dyDescent="0.2">
      <c r="A6618" t="s">
        <v>20685</v>
      </c>
      <c r="B6618" t="s">
        <v>20686</v>
      </c>
      <c r="C6618" t="s">
        <v>36546</v>
      </c>
      <c r="D6618" t="s">
        <v>8198</v>
      </c>
      <c r="F6618" t="s">
        <v>36547</v>
      </c>
      <c r="H6618" t="s">
        <v>36028</v>
      </c>
      <c r="I6618" t="s">
        <v>18478</v>
      </c>
      <c r="J6618" t="s">
        <v>36548</v>
      </c>
      <c r="K6618" t="s">
        <v>36549</v>
      </c>
      <c r="L6618" t="s">
        <v>303</v>
      </c>
      <c r="M6618" t="s">
        <v>849</v>
      </c>
    </row>
    <row r="6619" spans="1:13" x14ac:dyDescent="0.2">
      <c r="A6619" t="s">
        <v>20685</v>
      </c>
      <c r="B6619" t="s">
        <v>20686</v>
      </c>
      <c r="C6619" t="s">
        <v>36550</v>
      </c>
      <c r="D6619" t="s">
        <v>35687</v>
      </c>
      <c r="E6619" t="s">
        <v>36551</v>
      </c>
      <c r="F6619" t="s">
        <v>36552</v>
      </c>
      <c r="H6619" t="s">
        <v>35744</v>
      </c>
      <c r="I6619" t="s">
        <v>18452</v>
      </c>
      <c r="J6619" t="s">
        <v>36553</v>
      </c>
      <c r="K6619" t="s">
        <v>36554</v>
      </c>
      <c r="L6619" t="s">
        <v>303</v>
      </c>
      <c r="M6619" t="s">
        <v>16943</v>
      </c>
    </row>
    <row r="6620" spans="1:13" x14ac:dyDescent="0.2">
      <c r="A6620" t="s">
        <v>20685</v>
      </c>
      <c r="B6620" t="s">
        <v>20686</v>
      </c>
      <c r="C6620" t="s">
        <v>36555</v>
      </c>
      <c r="D6620" t="s">
        <v>349</v>
      </c>
      <c r="E6620" t="s">
        <v>1348</v>
      </c>
      <c r="F6620" t="s">
        <v>36556</v>
      </c>
      <c r="G6620" t="s">
        <v>36113</v>
      </c>
      <c r="H6620" t="s">
        <v>18452</v>
      </c>
      <c r="J6620" t="s">
        <v>36557</v>
      </c>
      <c r="K6620" t="s">
        <v>36558</v>
      </c>
      <c r="L6620" t="s">
        <v>303</v>
      </c>
      <c r="M6620" t="s">
        <v>33939</v>
      </c>
    </row>
    <row r="6621" spans="1:13" x14ac:dyDescent="0.2">
      <c r="A6621" t="s">
        <v>20685</v>
      </c>
      <c r="B6621" t="s">
        <v>20686</v>
      </c>
      <c r="C6621" t="s">
        <v>36559</v>
      </c>
      <c r="D6621" t="s">
        <v>36560</v>
      </c>
      <c r="E6621" t="s">
        <v>36561</v>
      </c>
      <c r="F6621" t="s">
        <v>1063</v>
      </c>
      <c r="H6621" t="s">
        <v>36562</v>
      </c>
      <c r="I6621" t="s">
        <v>18452</v>
      </c>
      <c r="J6621" t="s">
        <v>36563</v>
      </c>
      <c r="K6621" t="s">
        <v>36564</v>
      </c>
      <c r="L6621" t="s">
        <v>303</v>
      </c>
      <c r="M6621" t="s">
        <v>36565</v>
      </c>
    </row>
    <row r="6622" spans="1:13" x14ac:dyDescent="0.2">
      <c r="A6622" t="s">
        <v>20685</v>
      </c>
      <c r="B6622" t="s">
        <v>20686</v>
      </c>
      <c r="C6622" t="s">
        <v>36566</v>
      </c>
      <c r="D6622" t="s">
        <v>349</v>
      </c>
      <c r="F6622" t="s">
        <v>36567</v>
      </c>
      <c r="G6622" t="s">
        <v>36568</v>
      </c>
      <c r="H6622" t="s">
        <v>18478</v>
      </c>
      <c r="J6622" t="s">
        <v>36569</v>
      </c>
      <c r="K6622" t="s">
        <v>36570</v>
      </c>
      <c r="L6622" t="s">
        <v>303</v>
      </c>
      <c r="M6622" t="s">
        <v>422</v>
      </c>
    </row>
    <row r="6623" spans="1:13" x14ac:dyDescent="0.2">
      <c r="A6623" t="s">
        <v>20685</v>
      </c>
      <c r="B6623" t="s">
        <v>20686</v>
      </c>
      <c r="C6623" t="s">
        <v>36571</v>
      </c>
      <c r="D6623" t="s">
        <v>36572</v>
      </c>
      <c r="E6623" t="s">
        <v>36573</v>
      </c>
      <c r="F6623" t="s">
        <v>36574</v>
      </c>
      <c r="G6623" t="s">
        <v>36575</v>
      </c>
      <c r="H6623" t="s">
        <v>36576</v>
      </c>
      <c r="I6623" t="s">
        <v>18478</v>
      </c>
      <c r="J6623" t="s">
        <v>36577</v>
      </c>
      <c r="K6623" t="s">
        <v>36578</v>
      </c>
      <c r="L6623" t="s">
        <v>303</v>
      </c>
      <c r="M6623" t="s">
        <v>21235</v>
      </c>
    </row>
    <row r="6624" spans="1:13" x14ac:dyDescent="0.2">
      <c r="A6624" t="s">
        <v>20685</v>
      </c>
      <c r="B6624" t="s">
        <v>20686</v>
      </c>
      <c r="C6624" t="s">
        <v>36579</v>
      </c>
      <c r="D6624" t="s">
        <v>349</v>
      </c>
      <c r="E6624" t="s">
        <v>424</v>
      </c>
      <c r="F6624" t="s">
        <v>26699</v>
      </c>
      <c r="H6624" t="s">
        <v>36580</v>
      </c>
      <c r="I6624" t="s">
        <v>18478</v>
      </c>
      <c r="J6624" t="s">
        <v>36581</v>
      </c>
      <c r="K6624" t="s">
        <v>36582</v>
      </c>
      <c r="L6624" t="s">
        <v>303</v>
      </c>
      <c r="M6624" t="s">
        <v>36279</v>
      </c>
    </row>
    <row r="6625" spans="1:13" x14ac:dyDescent="0.2">
      <c r="A6625" t="s">
        <v>20685</v>
      </c>
      <c r="B6625" t="s">
        <v>20686</v>
      </c>
      <c r="C6625" t="s">
        <v>36583</v>
      </c>
      <c r="D6625" t="s">
        <v>572</v>
      </c>
      <c r="E6625" t="s">
        <v>573</v>
      </c>
      <c r="F6625" t="s">
        <v>36584</v>
      </c>
      <c r="G6625" t="s">
        <v>36585</v>
      </c>
      <c r="H6625" t="s">
        <v>36586</v>
      </c>
      <c r="I6625" t="s">
        <v>36587</v>
      </c>
      <c r="J6625" t="s">
        <v>36588</v>
      </c>
      <c r="K6625" t="s">
        <v>36589</v>
      </c>
      <c r="L6625" t="s">
        <v>303</v>
      </c>
      <c r="M6625" t="s">
        <v>422</v>
      </c>
    </row>
    <row r="6626" spans="1:13" x14ac:dyDescent="0.2">
      <c r="A6626" t="s">
        <v>20685</v>
      </c>
      <c r="B6626" t="s">
        <v>20686</v>
      </c>
      <c r="C6626" t="s">
        <v>36590</v>
      </c>
      <c r="D6626" t="s">
        <v>35737</v>
      </c>
      <c r="E6626" t="s">
        <v>36591</v>
      </c>
      <c r="F6626" t="s">
        <v>36592</v>
      </c>
      <c r="H6626" t="s">
        <v>35786</v>
      </c>
      <c r="I6626" t="s">
        <v>18452</v>
      </c>
      <c r="J6626" t="s">
        <v>36593</v>
      </c>
      <c r="K6626" t="s">
        <v>36594</v>
      </c>
      <c r="L6626" t="s">
        <v>303</v>
      </c>
      <c r="M6626" t="s">
        <v>681</v>
      </c>
    </row>
    <row r="6627" spans="1:13" x14ac:dyDescent="0.2">
      <c r="A6627" t="s">
        <v>20685</v>
      </c>
      <c r="B6627" t="s">
        <v>20686</v>
      </c>
      <c r="C6627" t="s">
        <v>36595</v>
      </c>
      <c r="D6627" t="s">
        <v>394</v>
      </c>
      <c r="F6627" t="s">
        <v>36596</v>
      </c>
      <c r="G6627" t="s">
        <v>36597</v>
      </c>
      <c r="H6627" t="s">
        <v>18451</v>
      </c>
      <c r="I6627" t="s">
        <v>18452</v>
      </c>
      <c r="J6627" t="s">
        <v>36598</v>
      </c>
      <c r="K6627" t="s">
        <v>36599</v>
      </c>
      <c r="L6627" t="s">
        <v>303</v>
      </c>
      <c r="M6627" t="s">
        <v>22426</v>
      </c>
    </row>
    <row r="6628" spans="1:13" x14ac:dyDescent="0.2">
      <c r="A6628" t="s">
        <v>20685</v>
      </c>
      <c r="B6628" t="s">
        <v>20686</v>
      </c>
      <c r="C6628" t="s">
        <v>36600</v>
      </c>
      <c r="D6628" t="s">
        <v>8198</v>
      </c>
      <c r="E6628" t="s">
        <v>13524</v>
      </c>
      <c r="F6628" t="s">
        <v>36601</v>
      </c>
      <c r="H6628" t="s">
        <v>36287</v>
      </c>
      <c r="I6628" t="s">
        <v>35887</v>
      </c>
      <c r="J6628" t="s">
        <v>36602</v>
      </c>
      <c r="K6628" t="s">
        <v>36603</v>
      </c>
      <c r="L6628" t="s">
        <v>303</v>
      </c>
      <c r="M6628" t="s">
        <v>3300</v>
      </c>
    </row>
    <row r="6629" spans="1:13" x14ac:dyDescent="0.2">
      <c r="A6629" t="s">
        <v>20685</v>
      </c>
      <c r="B6629" t="s">
        <v>20686</v>
      </c>
      <c r="C6629" t="s">
        <v>36604</v>
      </c>
      <c r="D6629" t="s">
        <v>349</v>
      </c>
      <c r="F6629" t="s">
        <v>36605</v>
      </c>
      <c r="G6629" t="s">
        <v>35999</v>
      </c>
      <c r="I6629" t="s">
        <v>18452</v>
      </c>
      <c r="J6629" t="s">
        <v>36606</v>
      </c>
      <c r="K6629" t="s">
        <v>302</v>
      </c>
      <c r="L6629" t="s">
        <v>303</v>
      </c>
      <c r="M6629" t="s">
        <v>422</v>
      </c>
    </row>
    <row r="6630" spans="1:13" x14ac:dyDescent="0.2">
      <c r="A6630" t="s">
        <v>20685</v>
      </c>
      <c r="B6630" t="s">
        <v>20686</v>
      </c>
      <c r="C6630" t="s">
        <v>36607</v>
      </c>
      <c r="D6630" t="s">
        <v>349</v>
      </c>
      <c r="E6630" t="s">
        <v>13874</v>
      </c>
      <c r="F6630" t="s">
        <v>36608</v>
      </c>
      <c r="G6630" t="s">
        <v>36112</v>
      </c>
      <c r="H6630" t="s">
        <v>36113</v>
      </c>
      <c r="J6630" t="s">
        <v>36609</v>
      </c>
      <c r="K6630" t="s">
        <v>36610</v>
      </c>
      <c r="L6630" t="s">
        <v>303</v>
      </c>
      <c r="M6630" t="s">
        <v>36611</v>
      </c>
    </row>
    <row r="6631" spans="1:13" x14ac:dyDescent="0.2">
      <c r="A6631" t="s">
        <v>20685</v>
      </c>
      <c r="B6631" t="s">
        <v>20686</v>
      </c>
      <c r="C6631" t="s">
        <v>36612</v>
      </c>
      <c r="D6631" t="s">
        <v>36613</v>
      </c>
      <c r="E6631" t="s">
        <v>36614</v>
      </c>
      <c r="F6631" t="s">
        <v>36216</v>
      </c>
      <c r="G6631" t="s">
        <v>36301</v>
      </c>
      <c r="H6631" t="s">
        <v>18451</v>
      </c>
      <c r="J6631" t="s">
        <v>36615</v>
      </c>
      <c r="K6631" t="s">
        <v>36616</v>
      </c>
      <c r="L6631" t="s">
        <v>303</v>
      </c>
      <c r="M6631" t="s">
        <v>2143</v>
      </c>
    </row>
    <row r="6632" spans="1:13" x14ac:dyDescent="0.2">
      <c r="A6632" t="s">
        <v>20685</v>
      </c>
      <c r="B6632" t="s">
        <v>20686</v>
      </c>
      <c r="C6632" t="s">
        <v>36617</v>
      </c>
      <c r="D6632" t="s">
        <v>513</v>
      </c>
      <c r="E6632" t="s">
        <v>2638</v>
      </c>
      <c r="F6632" t="s">
        <v>36618</v>
      </c>
      <c r="H6632" t="s">
        <v>35988</v>
      </c>
      <c r="I6632" t="s">
        <v>18478</v>
      </c>
      <c r="J6632" t="s">
        <v>36619</v>
      </c>
      <c r="K6632" t="s">
        <v>36620</v>
      </c>
      <c r="L6632" t="s">
        <v>303</v>
      </c>
      <c r="M6632" t="s">
        <v>3539</v>
      </c>
    </row>
    <row r="6633" spans="1:13" x14ac:dyDescent="0.2">
      <c r="A6633" t="s">
        <v>20685</v>
      </c>
      <c r="B6633" t="s">
        <v>20686</v>
      </c>
      <c r="C6633" t="s">
        <v>36621</v>
      </c>
      <c r="D6633" t="s">
        <v>36622</v>
      </c>
      <c r="E6633" t="s">
        <v>36623</v>
      </c>
      <c r="F6633" t="s">
        <v>36624</v>
      </c>
      <c r="H6633" t="s">
        <v>36625</v>
      </c>
      <c r="I6633" t="s">
        <v>18478</v>
      </c>
      <c r="J6633" t="s">
        <v>36626</v>
      </c>
      <c r="K6633" t="s">
        <v>36627</v>
      </c>
      <c r="L6633" t="s">
        <v>303</v>
      </c>
      <c r="M6633" t="s">
        <v>4254</v>
      </c>
    </row>
    <row r="6634" spans="1:13" x14ac:dyDescent="0.2">
      <c r="A6634" t="s">
        <v>20685</v>
      </c>
      <c r="B6634" t="s">
        <v>20686</v>
      </c>
      <c r="C6634" t="s">
        <v>36628</v>
      </c>
      <c r="D6634" t="s">
        <v>572</v>
      </c>
      <c r="E6634" t="s">
        <v>573</v>
      </c>
      <c r="F6634" t="s">
        <v>36629</v>
      </c>
      <c r="G6634" t="s">
        <v>36630</v>
      </c>
      <c r="H6634" t="s">
        <v>35866</v>
      </c>
      <c r="I6634" t="s">
        <v>18452</v>
      </c>
      <c r="J6634" t="s">
        <v>36631</v>
      </c>
      <c r="K6634" t="s">
        <v>36632</v>
      </c>
      <c r="L6634" t="s">
        <v>303</v>
      </c>
      <c r="M6634" t="s">
        <v>15222</v>
      </c>
    </row>
    <row r="6635" spans="1:13" x14ac:dyDescent="0.2">
      <c r="A6635" t="s">
        <v>20685</v>
      </c>
      <c r="B6635" t="s">
        <v>20686</v>
      </c>
      <c r="C6635" t="s">
        <v>36633</v>
      </c>
      <c r="D6635" t="s">
        <v>35687</v>
      </c>
      <c r="F6635" t="s">
        <v>36634</v>
      </c>
      <c r="H6635" t="s">
        <v>35662</v>
      </c>
      <c r="I6635" t="s">
        <v>18452</v>
      </c>
      <c r="J6635" t="s">
        <v>36635</v>
      </c>
      <c r="K6635" t="s">
        <v>36636</v>
      </c>
      <c r="L6635" t="s">
        <v>303</v>
      </c>
      <c r="M6635" t="s">
        <v>2233</v>
      </c>
    </row>
    <row r="6636" spans="1:13" x14ac:dyDescent="0.2">
      <c r="A6636" t="s">
        <v>20685</v>
      </c>
      <c r="B6636" t="s">
        <v>20686</v>
      </c>
      <c r="C6636" t="s">
        <v>36637</v>
      </c>
      <c r="D6636" t="s">
        <v>349</v>
      </c>
      <c r="E6636" t="s">
        <v>424</v>
      </c>
      <c r="F6636" t="s">
        <v>36638</v>
      </c>
      <c r="H6636" t="s">
        <v>35729</v>
      </c>
      <c r="I6636" t="s">
        <v>18452</v>
      </c>
      <c r="J6636" t="s">
        <v>36639</v>
      </c>
      <c r="K6636" t="s">
        <v>36640</v>
      </c>
      <c r="L6636" t="s">
        <v>303</v>
      </c>
      <c r="M6636" t="s">
        <v>36641</v>
      </c>
    </row>
    <row r="6637" spans="1:13" x14ac:dyDescent="0.2">
      <c r="A6637" t="s">
        <v>20685</v>
      </c>
      <c r="B6637" t="s">
        <v>20686</v>
      </c>
      <c r="C6637" t="s">
        <v>36642</v>
      </c>
      <c r="D6637" t="s">
        <v>17890</v>
      </c>
      <c r="E6637" t="s">
        <v>36643</v>
      </c>
      <c r="F6637" t="s">
        <v>36644</v>
      </c>
      <c r="G6637" t="s">
        <v>36645</v>
      </c>
      <c r="H6637" t="s">
        <v>18451</v>
      </c>
      <c r="J6637" t="s">
        <v>36646</v>
      </c>
      <c r="K6637" t="s">
        <v>36647</v>
      </c>
      <c r="L6637" t="s">
        <v>303</v>
      </c>
      <c r="M6637" t="s">
        <v>36648</v>
      </c>
    </row>
    <row r="6638" spans="1:13" x14ac:dyDescent="0.2">
      <c r="A6638" t="s">
        <v>20685</v>
      </c>
      <c r="B6638" t="s">
        <v>20686</v>
      </c>
      <c r="C6638" t="s">
        <v>36649</v>
      </c>
      <c r="D6638" t="s">
        <v>349</v>
      </c>
      <c r="E6638" t="s">
        <v>424</v>
      </c>
      <c r="F6638" t="s">
        <v>36650</v>
      </c>
      <c r="G6638" t="s">
        <v>36651</v>
      </c>
      <c r="H6638" t="s">
        <v>35680</v>
      </c>
      <c r="I6638" t="s">
        <v>18452</v>
      </c>
      <c r="J6638" t="s">
        <v>36652</v>
      </c>
      <c r="K6638" t="s">
        <v>36653</v>
      </c>
      <c r="L6638" t="s">
        <v>303</v>
      </c>
      <c r="M6638" t="s">
        <v>1581</v>
      </c>
    </row>
    <row r="6639" spans="1:13" x14ac:dyDescent="0.2">
      <c r="A6639" t="s">
        <v>20685</v>
      </c>
      <c r="B6639" t="s">
        <v>20686</v>
      </c>
      <c r="C6639" t="s">
        <v>36654</v>
      </c>
      <c r="D6639" t="s">
        <v>5349</v>
      </c>
      <c r="F6639" t="s">
        <v>25241</v>
      </c>
      <c r="G6639" t="s">
        <v>36655</v>
      </c>
      <c r="H6639" t="s">
        <v>18451</v>
      </c>
      <c r="I6639" t="s">
        <v>18452</v>
      </c>
      <c r="J6639" t="s">
        <v>36656</v>
      </c>
      <c r="K6639" t="s">
        <v>36657</v>
      </c>
      <c r="L6639" t="s">
        <v>303</v>
      </c>
      <c r="M6639" t="s">
        <v>886</v>
      </c>
    </row>
    <row r="6640" spans="1:13" x14ac:dyDescent="0.2">
      <c r="A6640" t="s">
        <v>20685</v>
      </c>
      <c r="B6640" t="s">
        <v>20686</v>
      </c>
      <c r="C6640" t="s">
        <v>36658</v>
      </c>
      <c r="D6640" t="s">
        <v>349</v>
      </c>
      <c r="E6640" t="s">
        <v>424</v>
      </c>
      <c r="F6640" t="s">
        <v>36659</v>
      </c>
      <c r="H6640" t="s">
        <v>36011</v>
      </c>
      <c r="I6640" t="s">
        <v>18478</v>
      </c>
      <c r="J6640" t="s">
        <v>36660</v>
      </c>
      <c r="K6640" t="s">
        <v>36661</v>
      </c>
      <c r="L6640" t="s">
        <v>303</v>
      </c>
      <c r="M6640" t="s">
        <v>20366</v>
      </c>
    </row>
    <row r="6641" spans="1:13" x14ac:dyDescent="0.2">
      <c r="A6641" t="s">
        <v>20685</v>
      </c>
      <c r="B6641" t="s">
        <v>20686</v>
      </c>
      <c r="C6641" t="s">
        <v>36662</v>
      </c>
      <c r="D6641" t="s">
        <v>36663</v>
      </c>
      <c r="F6641" t="s">
        <v>484</v>
      </c>
      <c r="G6641" t="s">
        <v>36664</v>
      </c>
      <c r="H6641" t="s">
        <v>36488</v>
      </c>
      <c r="I6641" t="s">
        <v>18478</v>
      </c>
      <c r="J6641" t="s">
        <v>36665</v>
      </c>
      <c r="K6641" t="s">
        <v>36666</v>
      </c>
      <c r="L6641" t="s">
        <v>303</v>
      </c>
      <c r="M6641" t="s">
        <v>2004</v>
      </c>
    </row>
    <row r="6642" spans="1:13" x14ac:dyDescent="0.2">
      <c r="A6642" t="s">
        <v>20685</v>
      </c>
      <c r="B6642" t="s">
        <v>20686</v>
      </c>
      <c r="C6642" t="s">
        <v>36667</v>
      </c>
      <c r="D6642" t="s">
        <v>36668</v>
      </c>
      <c r="E6642" t="s">
        <v>36669</v>
      </c>
      <c r="F6642" t="s">
        <v>36670</v>
      </c>
      <c r="G6642" t="s">
        <v>36671</v>
      </c>
      <c r="H6642" t="s">
        <v>18478</v>
      </c>
      <c r="J6642" t="s">
        <v>36672</v>
      </c>
      <c r="K6642" t="s">
        <v>36673</v>
      </c>
      <c r="L6642" t="s">
        <v>303</v>
      </c>
      <c r="M6642" t="s">
        <v>8391</v>
      </c>
    </row>
    <row r="6643" spans="1:13" x14ac:dyDescent="0.2">
      <c r="A6643" t="s">
        <v>20685</v>
      </c>
      <c r="B6643" t="s">
        <v>20686</v>
      </c>
      <c r="C6643" t="s">
        <v>36674</v>
      </c>
      <c r="D6643" t="s">
        <v>349</v>
      </c>
      <c r="E6643" t="s">
        <v>424</v>
      </c>
      <c r="F6643" t="s">
        <v>18725</v>
      </c>
      <c r="G6643" t="s">
        <v>35866</v>
      </c>
      <c r="H6643" t="s">
        <v>18452</v>
      </c>
      <c r="J6643" t="s">
        <v>35867</v>
      </c>
      <c r="K6643" t="s">
        <v>36675</v>
      </c>
      <c r="L6643" t="s">
        <v>303</v>
      </c>
      <c r="M6643" t="s">
        <v>29905</v>
      </c>
    </row>
    <row r="6644" spans="1:13" x14ac:dyDescent="0.2">
      <c r="A6644" t="s">
        <v>20685</v>
      </c>
      <c r="B6644" t="s">
        <v>20686</v>
      </c>
      <c r="C6644" t="s">
        <v>36676</v>
      </c>
      <c r="D6644" t="s">
        <v>366</v>
      </c>
      <c r="E6644" t="s">
        <v>1215</v>
      </c>
      <c r="F6644" t="s">
        <v>36677</v>
      </c>
      <c r="G6644" t="s">
        <v>22167</v>
      </c>
      <c r="H6644" t="s">
        <v>35662</v>
      </c>
      <c r="I6644" t="s">
        <v>18452</v>
      </c>
      <c r="J6644" t="s">
        <v>36678</v>
      </c>
      <c r="K6644" t="s">
        <v>36679</v>
      </c>
      <c r="L6644" t="s">
        <v>303</v>
      </c>
      <c r="M6644" t="s">
        <v>36680</v>
      </c>
    </row>
    <row r="6645" spans="1:13" x14ac:dyDescent="0.2">
      <c r="A6645" t="s">
        <v>20685</v>
      </c>
      <c r="B6645" t="s">
        <v>20686</v>
      </c>
      <c r="C6645" t="s">
        <v>36681</v>
      </c>
      <c r="D6645" t="s">
        <v>349</v>
      </c>
      <c r="F6645" t="s">
        <v>36682</v>
      </c>
      <c r="G6645" t="s">
        <v>35963</v>
      </c>
      <c r="H6645" t="s">
        <v>18452</v>
      </c>
      <c r="J6645" t="s">
        <v>36683</v>
      </c>
      <c r="K6645" t="s">
        <v>36684</v>
      </c>
      <c r="L6645" t="s">
        <v>303</v>
      </c>
      <c r="M6645" t="s">
        <v>422</v>
      </c>
    </row>
    <row r="6646" spans="1:13" x14ac:dyDescent="0.2">
      <c r="A6646" t="s">
        <v>20685</v>
      </c>
      <c r="B6646" t="s">
        <v>20686</v>
      </c>
      <c r="C6646" t="s">
        <v>36685</v>
      </c>
      <c r="D6646" t="s">
        <v>513</v>
      </c>
      <c r="E6646" t="s">
        <v>2638</v>
      </c>
      <c r="F6646" t="s">
        <v>36686</v>
      </c>
      <c r="H6646" t="s">
        <v>35662</v>
      </c>
      <c r="I6646" t="s">
        <v>18452</v>
      </c>
      <c r="J6646" t="s">
        <v>36687</v>
      </c>
      <c r="K6646" t="s">
        <v>36688</v>
      </c>
      <c r="L6646" t="s">
        <v>303</v>
      </c>
      <c r="M6646" t="s">
        <v>914</v>
      </c>
    </row>
    <row r="6647" spans="1:13" x14ac:dyDescent="0.2">
      <c r="A6647" t="s">
        <v>20685</v>
      </c>
      <c r="B6647" t="s">
        <v>20686</v>
      </c>
      <c r="C6647" t="s">
        <v>36689</v>
      </c>
      <c r="D6647" t="s">
        <v>35687</v>
      </c>
      <c r="E6647" t="s">
        <v>1817</v>
      </c>
      <c r="F6647" t="s">
        <v>1137</v>
      </c>
      <c r="G6647" t="s">
        <v>36690</v>
      </c>
      <c r="H6647" t="s">
        <v>36113</v>
      </c>
      <c r="I6647" t="s">
        <v>18452</v>
      </c>
      <c r="J6647" t="s">
        <v>36691</v>
      </c>
      <c r="K6647" t="s">
        <v>36692</v>
      </c>
      <c r="L6647" t="s">
        <v>303</v>
      </c>
      <c r="M6647" t="s">
        <v>26111</v>
      </c>
    </row>
    <row r="6648" spans="1:13" x14ac:dyDescent="0.2">
      <c r="A6648" t="s">
        <v>20685</v>
      </c>
      <c r="B6648" t="s">
        <v>20686</v>
      </c>
      <c r="C6648" t="s">
        <v>36693</v>
      </c>
      <c r="D6648" t="s">
        <v>349</v>
      </c>
      <c r="E6648" t="s">
        <v>424</v>
      </c>
      <c r="F6648" t="s">
        <v>36216</v>
      </c>
      <c r="G6648" t="s">
        <v>36694</v>
      </c>
      <c r="H6648" t="s">
        <v>36695</v>
      </c>
      <c r="I6648" t="s">
        <v>18478</v>
      </c>
      <c r="J6648" t="s">
        <v>36696</v>
      </c>
      <c r="K6648" t="s">
        <v>36697</v>
      </c>
      <c r="L6648" t="s">
        <v>303</v>
      </c>
      <c r="M6648" t="s">
        <v>14391</v>
      </c>
    </row>
    <row r="6649" spans="1:13" x14ac:dyDescent="0.2">
      <c r="A6649" t="s">
        <v>20685</v>
      </c>
      <c r="B6649" t="s">
        <v>20686</v>
      </c>
      <c r="C6649" t="s">
        <v>36698</v>
      </c>
      <c r="D6649" t="s">
        <v>572</v>
      </c>
      <c r="E6649" t="s">
        <v>573</v>
      </c>
      <c r="F6649" t="s">
        <v>8731</v>
      </c>
      <c r="G6649" t="s">
        <v>36699</v>
      </c>
      <c r="H6649" t="s">
        <v>18452</v>
      </c>
      <c r="J6649" t="s">
        <v>36700</v>
      </c>
      <c r="K6649" t="s">
        <v>36701</v>
      </c>
      <c r="L6649" t="s">
        <v>303</v>
      </c>
      <c r="M6649" t="s">
        <v>5402</v>
      </c>
    </row>
    <row r="6650" spans="1:13" x14ac:dyDescent="0.2">
      <c r="A6650" t="s">
        <v>20685</v>
      </c>
      <c r="B6650" t="s">
        <v>20686</v>
      </c>
      <c r="C6650" t="s">
        <v>36702</v>
      </c>
      <c r="D6650" t="s">
        <v>349</v>
      </c>
      <c r="E6650" t="s">
        <v>424</v>
      </c>
      <c r="F6650" t="s">
        <v>36703</v>
      </c>
      <c r="G6650" t="s">
        <v>36704</v>
      </c>
      <c r="H6650" t="s">
        <v>18477</v>
      </c>
      <c r="I6650" t="s">
        <v>18478</v>
      </c>
      <c r="J6650" t="s">
        <v>36705</v>
      </c>
      <c r="K6650" t="s">
        <v>36706</v>
      </c>
      <c r="L6650" t="s">
        <v>303</v>
      </c>
      <c r="M6650" t="s">
        <v>29905</v>
      </c>
    </row>
    <row r="6651" spans="1:13" x14ac:dyDescent="0.2">
      <c r="A6651" t="s">
        <v>20685</v>
      </c>
      <c r="B6651" t="s">
        <v>20686</v>
      </c>
      <c r="C6651" t="s">
        <v>36707</v>
      </c>
      <c r="D6651" t="s">
        <v>36572</v>
      </c>
      <c r="E6651" t="s">
        <v>36708</v>
      </c>
      <c r="F6651" t="s">
        <v>36709</v>
      </c>
      <c r="G6651" t="s">
        <v>36710</v>
      </c>
      <c r="H6651" t="s">
        <v>36028</v>
      </c>
      <c r="I6651" t="s">
        <v>18478</v>
      </c>
      <c r="J6651" t="s">
        <v>36711</v>
      </c>
      <c r="K6651" t="s">
        <v>36712</v>
      </c>
      <c r="L6651" t="s">
        <v>303</v>
      </c>
      <c r="M6651" t="s">
        <v>36713</v>
      </c>
    </row>
    <row r="6652" spans="1:13" x14ac:dyDescent="0.2">
      <c r="A6652" t="s">
        <v>20685</v>
      </c>
      <c r="B6652" t="s">
        <v>20686</v>
      </c>
      <c r="C6652" t="s">
        <v>36714</v>
      </c>
      <c r="D6652" t="s">
        <v>349</v>
      </c>
      <c r="E6652" t="s">
        <v>424</v>
      </c>
      <c r="F6652" t="s">
        <v>23922</v>
      </c>
      <c r="G6652" t="s">
        <v>20566</v>
      </c>
      <c r="H6652" t="s">
        <v>36715</v>
      </c>
      <c r="I6652" t="s">
        <v>18452</v>
      </c>
      <c r="J6652" t="s">
        <v>36716</v>
      </c>
      <c r="K6652" t="s">
        <v>36717</v>
      </c>
      <c r="L6652" t="s">
        <v>303</v>
      </c>
      <c r="M6652" t="s">
        <v>13575</v>
      </c>
    </row>
    <row r="6653" spans="1:13" x14ac:dyDescent="0.2">
      <c r="A6653" t="s">
        <v>20685</v>
      </c>
      <c r="B6653" t="s">
        <v>20686</v>
      </c>
      <c r="C6653" t="s">
        <v>36718</v>
      </c>
      <c r="D6653" t="s">
        <v>36719</v>
      </c>
      <c r="E6653" t="s">
        <v>36720</v>
      </c>
      <c r="F6653" t="s">
        <v>36721</v>
      </c>
      <c r="G6653" t="s">
        <v>36722</v>
      </c>
      <c r="H6653" t="s">
        <v>36723</v>
      </c>
      <c r="I6653" t="s">
        <v>18478</v>
      </c>
      <c r="J6653" t="s">
        <v>36724</v>
      </c>
      <c r="K6653" t="s">
        <v>36725</v>
      </c>
      <c r="L6653" t="s">
        <v>303</v>
      </c>
      <c r="M6653" t="s">
        <v>5626</v>
      </c>
    </row>
    <row r="6654" spans="1:13" x14ac:dyDescent="0.2">
      <c r="A6654" t="s">
        <v>20685</v>
      </c>
      <c r="B6654" t="s">
        <v>20686</v>
      </c>
      <c r="C6654" t="s">
        <v>36726</v>
      </c>
      <c r="D6654" t="s">
        <v>349</v>
      </c>
      <c r="F6654" t="s">
        <v>36727</v>
      </c>
      <c r="H6654" t="s">
        <v>36186</v>
      </c>
      <c r="I6654" t="s">
        <v>18452</v>
      </c>
      <c r="J6654" t="s">
        <v>36728</v>
      </c>
      <c r="K6654" t="s">
        <v>36729</v>
      </c>
      <c r="L6654" t="s">
        <v>303</v>
      </c>
      <c r="M6654" t="s">
        <v>422</v>
      </c>
    </row>
    <row r="6655" spans="1:13" x14ac:dyDescent="0.2">
      <c r="A6655" t="s">
        <v>20685</v>
      </c>
      <c r="B6655" t="s">
        <v>20686</v>
      </c>
      <c r="C6655" t="s">
        <v>36730</v>
      </c>
      <c r="D6655" t="s">
        <v>572</v>
      </c>
      <c r="E6655" t="s">
        <v>573</v>
      </c>
      <c r="F6655" t="s">
        <v>17631</v>
      </c>
      <c r="G6655" t="s">
        <v>36731</v>
      </c>
      <c r="H6655" t="s">
        <v>35749</v>
      </c>
      <c r="I6655" t="s">
        <v>18452</v>
      </c>
      <c r="J6655" t="s">
        <v>36732</v>
      </c>
      <c r="K6655" t="s">
        <v>36733</v>
      </c>
      <c r="L6655" t="s">
        <v>303</v>
      </c>
      <c r="M6655" t="s">
        <v>36369</v>
      </c>
    </row>
    <row r="6656" spans="1:13" x14ac:dyDescent="0.2">
      <c r="A6656" t="s">
        <v>20685</v>
      </c>
      <c r="B6656" t="s">
        <v>20686</v>
      </c>
      <c r="C6656" t="s">
        <v>36734</v>
      </c>
      <c r="D6656" t="s">
        <v>394</v>
      </c>
      <c r="E6656" t="s">
        <v>395</v>
      </c>
      <c r="F6656" t="s">
        <v>500</v>
      </c>
      <c r="G6656" t="s">
        <v>2203</v>
      </c>
      <c r="H6656" t="s">
        <v>35824</v>
      </c>
      <c r="I6656" t="s">
        <v>18452</v>
      </c>
      <c r="J6656" t="s">
        <v>36735</v>
      </c>
      <c r="K6656" t="s">
        <v>36736</v>
      </c>
      <c r="L6656" t="s">
        <v>303</v>
      </c>
      <c r="M6656" t="s">
        <v>31182</v>
      </c>
    </row>
    <row r="6657" spans="1:13" x14ac:dyDescent="0.2">
      <c r="A6657" t="s">
        <v>20685</v>
      </c>
      <c r="B6657" t="s">
        <v>20686</v>
      </c>
      <c r="C6657" t="s">
        <v>36737</v>
      </c>
      <c r="D6657" t="s">
        <v>564</v>
      </c>
      <c r="E6657" t="s">
        <v>296</v>
      </c>
      <c r="F6657" t="s">
        <v>36738</v>
      </c>
      <c r="G6657" t="s">
        <v>36739</v>
      </c>
      <c r="H6657" t="s">
        <v>35680</v>
      </c>
      <c r="I6657" t="s">
        <v>18452</v>
      </c>
      <c r="J6657" t="s">
        <v>36740</v>
      </c>
      <c r="K6657" t="s">
        <v>36741</v>
      </c>
      <c r="L6657" t="s">
        <v>303</v>
      </c>
      <c r="M6657" t="s">
        <v>2119</v>
      </c>
    </row>
    <row r="6658" spans="1:13" x14ac:dyDescent="0.2">
      <c r="A6658" t="s">
        <v>20685</v>
      </c>
      <c r="B6658" t="s">
        <v>20686</v>
      </c>
      <c r="C6658" t="s">
        <v>36742</v>
      </c>
      <c r="D6658" t="s">
        <v>572</v>
      </c>
      <c r="E6658" t="s">
        <v>573</v>
      </c>
      <c r="F6658" t="s">
        <v>36743</v>
      </c>
      <c r="G6658" t="s">
        <v>35773</v>
      </c>
      <c r="H6658" t="s">
        <v>18478</v>
      </c>
      <c r="J6658" t="s">
        <v>36744</v>
      </c>
      <c r="K6658" t="s">
        <v>36745</v>
      </c>
      <c r="L6658" t="s">
        <v>303</v>
      </c>
      <c r="M6658" t="s">
        <v>1278</v>
      </c>
    </row>
    <row r="6659" spans="1:13" x14ac:dyDescent="0.2">
      <c r="A6659" t="s">
        <v>20685</v>
      </c>
      <c r="B6659" t="s">
        <v>20686</v>
      </c>
      <c r="C6659" t="s">
        <v>36746</v>
      </c>
      <c r="D6659" t="s">
        <v>36747</v>
      </c>
      <c r="F6659" t="s">
        <v>36748</v>
      </c>
      <c r="H6659" t="s">
        <v>35847</v>
      </c>
      <c r="I6659" t="s">
        <v>18452</v>
      </c>
      <c r="J6659" t="s">
        <v>36749</v>
      </c>
      <c r="K6659" t="s">
        <v>302</v>
      </c>
      <c r="L6659" t="s">
        <v>303</v>
      </c>
      <c r="M6659" t="s">
        <v>3636</v>
      </c>
    </row>
    <row r="6660" spans="1:13" x14ac:dyDescent="0.2">
      <c r="A6660" t="s">
        <v>20685</v>
      </c>
      <c r="B6660" t="s">
        <v>20686</v>
      </c>
      <c r="C6660" t="s">
        <v>36750</v>
      </c>
      <c r="D6660" t="s">
        <v>349</v>
      </c>
      <c r="E6660" t="s">
        <v>424</v>
      </c>
      <c r="F6660" t="s">
        <v>36751</v>
      </c>
      <c r="G6660" t="s">
        <v>36752</v>
      </c>
      <c r="H6660" t="s">
        <v>36753</v>
      </c>
      <c r="I6660" t="s">
        <v>18478</v>
      </c>
      <c r="J6660" t="s">
        <v>36754</v>
      </c>
      <c r="K6660" t="s">
        <v>36755</v>
      </c>
      <c r="L6660" t="s">
        <v>303</v>
      </c>
      <c r="M6660" t="s">
        <v>20366</v>
      </c>
    </row>
    <row r="6661" spans="1:13" x14ac:dyDescent="0.2">
      <c r="A6661" t="s">
        <v>20685</v>
      </c>
      <c r="B6661" t="s">
        <v>20686</v>
      </c>
      <c r="C6661" t="s">
        <v>36756</v>
      </c>
      <c r="D6661" t="s">
        <v>844</v>
      </c>
      <c r="E6661" t="s">
        <v>296</v>
      </c>
      <c r="F6661" t="s">
        <v>36757</v>
      </c>
      <c r="G6661" t="s">
        <v>36758</v>
      </c>
      <c r="I6661" t="s">
        <v>18452</v>
      </c>
      <c r="J6661" t="s">
        <v>36759</v>
      </c>
      <c r="K6661" t="s">
        <v>36760</v>
      </c>
      <c r="L6661" t="s">
        <v>303</v>
      </c>
      <c r="M6661" t="s">
        <v>6310</v>
      </c>
    </row>
    <row r="6662" spans="1:13" x14ac:dyDescent="0.2">
      <c r="A6662" t="s">
        <v>20685</v>
      </c>
      <c r="B6662" t="s">
        <v>20686</v>
      </c>
      <c r="C6662" t="s">
        <v>36761</v>
      </c>
      <c r="D6662" t="s">
        <v>349</v>
      </c>
      <c r="F6662" t="s">
        <v>350</v>
      </c>
      <c r="G6662" t="s">
        <v>36762</v>
      </c>
      <c r="H6662" t="s">
        <v>36763</v>
      </c>
      <c r="I6662" t="s">
        <v>18472</v>
      </c>
      <c r="J6662" t="s">
        <v>36764</v>
      </c>
      <c r="K6662" t="s">
        <v>302</v>
      </c>
      <c r="L6662" t="s">
        <v>303</v>
      </c>
      <c r="M6662" t="s">
        <v>422</v>
      </c>
    </row>
    <row r="6663" spans="1:13" x14ac:dyDescent="0.2">
      <c r="A6663" t="s">
        <v>20685</v>
      </c>
      <c r="B6663" t="s">
        <v>20686</v>
      </c>
      <c r="C6663" t="s">
        <v>36765</v>
      </c>
      <c r="D6663" t="s">
        <v>572</v>
      </c>
      <c r="E6663" t="s">
        <v>573</v>
      </c>
      <c r="F6663" t="s">
        <v>36766</v>
      </c>
      <c r="G6663" t="s">
        <v>35733</v>
      </c>
      <c r="H6663" t="s">
        <v>18452</v>
      </c>
      <c r="J6663" t="s">
        <v>35734</v>
      </c>
      <c r="K6663" t="s">
        <v>36767</v>
      </c>
      <c r="L6663" t="s">
        <v>303</v>
      </c>
      <c r="M6663" t="s">
        <v>36768</v>
      </c>
    </row>
    <row r="6664" spans="1:13" x14ac:dyDescent="0.2">
      <c r="A6664" t="s">
        <v>20685</v>
      </c>
      <c r="B6664" t="s">
        <v>20686</v>
      </c>
      <c r="C6664" t="s">
        <v>36769</v>
      </c>
      <c r="D6664" t="s">
        <v>349</v>
      </c>
      <c r="F6664" t="s">
        <v>36770</v>
      </c>
      <c r="G6664" t="s">
        <v>36113</v>
      </c>
      <c r="H6664" t="s">
        <v>18452</v>
      </c>
      <c r="J6664" t="s">
        <v>36357</v>
      </c>
      <c r="K6664" t="s">
        <v>302</v>
      </c>
      <c r="L6664" t="s">
        <v>303</v>
      </c>
      <c r="M6664" t="s">
        <v>422</v>
      </c>
    </row>
    <row r="6665" spans="1:13" x14ac:dyDescent="0.2">
      <c r="A6665" t="s">
        <v>20685</v>
      </c>
      <c r="B6665" t="s">
        <v>20686</v>
      </c>
      <c r="C6665" t="s">
        <v>36771</v>
      </c>
      <c r="D6665" t="s">
        <v>564</v>
      </c>
      <c r="E6665" t="s">
        <v>296</v>
      </c>
      <c r="F6665" t="s">
        <v>36772</v>
      </c>
      <c r="G6665" t="s">
        <v>36332</v>
      </c>
      <c r="H6665" t="s">
        <v>35680</v>
      </c>
      <c r="I6665" t="s">
        <v>18452</v>
      </c>
      <c r="J6665" t="s">
        <v>36773</v>
      </c>
      <c r="K6665" t="s">
        <v>36774</v>
      </c>
      <c r="L6665" t="s">
        <v>303</v>
      </c>
      <c r="M6665" t="s">
        <v>2119</v>
      </c>
    </row>
    <row r="6666" spans="1:13" x14ac:dyDescent="0.2">
      <c r="A6666" t="s">
        <v>20685</v>
      </c>
      <c r="B6666" t="s">
        <v>20686</v>
      </c>
      <c r="C6666" t="s">
        <v>36775</v>
      </c>
      <c r="D6666" t="s">
        <v>349</v>
      </c>
      <c r="E6666" t="s">
        <v>424</v>
      </c>
      <c r="F6666" t="s">
        <v>36776</v>
      </c>
      <c r="H6666" t="s">
        <v>35824</v>
      </c>
      <c r="I6666" t="s">
        <v>18452</v>
      </c>
      <c r="J6666" t="s">
        <v>36777</v>
      </c>
      <c r="K6666" t="s">
        <v>36778</v>
      </c>
      <c r="L6666" t="s">
        <v>303</v>
      </c>
      <c r="M6666" t="s">
        <v>35827</v>
      </c>
    </row>
    <row r="6667" spans="1:13" x14ac:dyDescent="0.2">
      <c r="A6667" t="s">
        <v>20685</v>
      </c>
      <c r="B6667" t="s">
        <v>20686</v>
      </c>
      <c r="C6667" t="s">
        <v>36779</v>
      </c>
      <c r="D6667" t="s">
        <v>35687</v>
      </c>
      <c r="E6667" t="s">
        <v>36780</v>
      </c>
      <c r="F6667" t="s">
        <v>36781</v>
      </c>
      <c r="H6667" t="s">
        <v>35690</v>
      </c>
      <c r="I6667" t="s">
        <v>18452</v>
      </c>
      <c r="J6667" t="s">
        <v>36782</v>
      </c>
      <c r="K6667" t="s">
        <v>36783</v>
      </c>
      <c r="L6667" t="s">
        <v>303</v>
      </c>
      <c r="M6667" t="s">
        <v>2027</v>
      </c>
    </row>
    <row r="6668" spans="1:13" x14ac:dyDescent="0.2">
      <c r="A6668" t="s">
        <v>20685</v>
      </c>
      <c r="B6668" t="s">
        <v>20686</v>
      </c>
      <c r="C6668" t="s">
        <v>36784</v>
      </c>
      <c r="D6668" t="s">
        <v>4981</v>
      </c>
      <c r="F6668" t="s">
        <v>36785</v>
      </c>
      <c r="H6668" t="s">
        <v>35851</v>
      </c>
      <c r="I6668" t="s">
        <v>18478</v>
      </c>
      <c r="J6668" t="s">
        <v>36786</v>
      </c>
      <c r="K6668" t="s">
        <v>36787</v>
      </c>
      <c r="L6668" t="s">
        <v>303</v>
      </c>
      <c r="M6668" t="s">
        <v>7336</v>
      </c>
    </row>
    <row r="6669" spans="1:13" x14ac:dyDescent="0.2">
      <c r="A6669" t="s">
        <v>20685</v>
      </c>
      <c r="B6669" t="s">
        <v>20686</v>
      </c>
      <c r="C6669" t="s">
        <v>36788</v>
      </c>
      <c r="D6669" t="s">
        <v>36789</v>
      </c>
      <c r="E6669" t="s">
        <v>36790</v>
      </c>
      <c r="F6669" t="s">
        <v>36791</v>
      </c>
      <c r="G6669" t="s">
        <v>35847</v>
      </c>
      <c r="H6669" t="s">
        <v>18452</v>
      </c>
      <c r="J6669" t="s">
        <v>36792</v>
      </c>
      <c r="K6669" t="s">
        <v>36793</v>
      </c>
      <c r="L6669" t="s">
        <v>303</v>
      </c>
      <c r="M6669" t="s">
        <v>5542</v>
      </c>
    </row>
    <row r="6670" spans="1:13" x14ac:dyDescent="0.2">
      <c r="A6670" t="s">
        <v>20685</v>
      </c>
      <c r="B6670" t="s">
        <v>20686</v>
      </c>
      <c r="C6670" t="s">
        <v>36794</v>
      </c>
      <c r="D6670" t="s">
        <v>349</v>
      </c>
      <c r="E6670" t="s">
        <v>424</v>
      </c>
      <c r="F6670" t="s">
        <v>36795</v>
      </c>
      <c r="H6670" t="s">
        <v>35999</v>
      </c>
      <c r="I6670" t="s">
        <v>18452</v>
      </c>
      <c r="J6670" t="s">
        <v>36796</v>
      </c>
      <c r="K6670" t="s">
        <v>36797</v>
      </c>
      <c r="L6670" t="s">
        <v>303</v>
      </c>
      <c r="M6670" t="s">
        <v>914</v>
      </c>
    </row>
    <row r="6671" spans="1:13" x14ac:dyDescent="0.2">
      <c r="A6671" t="s">
        <v>20685</v>
      </c>
      <c r="B6671" t="s">
        <v>20686</v>
      </c>
      <c r="C6671" t="s">
        <v>36798</v>
      </c>
      <c r="D6671" t="s">
        <v>572</v>
      </c>
      <c r="E6671" t="s">
        <v>573</v>
      </c>
      <c r="F6671" t="s">
        <v>36799</v>
      </c>
      <c r="H6671" t="s">
        <v>35662</v>
      </c>
      <c r="I6671" t="s">
        <v>18452</v>
      </c>
      <c r="J6671" t="s">
        <v>36800</v>
      </c>
      <c r="K6671" t="s">
        <v>36801</v>
      </c>
      <c r="L6671" t="s">
        <v>303</v>
      </c>
      <c r="M6671" t="s">
        <v>1666</v>
      </c>
    </row>
    <row r="6672" spans="1:13" x14ac:dyDescent="0.2">
      <c r="A6672" t="s">
        <v>20685</v>
      </c>
      <c r="B6672" t="s">
        <v>20686</v>
      </c>
      <c r="C6672" t="s">
        <v>36802</v>
      </c>
      <c r="D6672" t="s">
        <v>844</v>
      </c>
      <c r="E6672" t="s">
        <v>296</v>
      </c>
      <c r="F6672" t="s">
        <v>36803</v>
      </c>
      <c r="G6672" t="s">
        <v>36804</v>
      </c>
      <c r="H6672" t="s">
        <v>35680</v>
      </c>
      <c r="J6672" t="s">
        <v>36805</v>
      </c>
      <c r="K6672" t="s">
        <v>36806</v>
      </c>
      <c r="L6672" t="s">
        <v>303</v>
      </c>
      <c r="M6672" t="s">
        <v>19528</v>
      </c>
    </row>
    <row r="6673" spans="1:13" x14ac:dyDescent="0.2">
      <c r="A6673" t="s">
        <v>20685</v>
      </c>
      <c r="B6673" t="s">
        <v>20686</v>
      </c>
      <c r="C6673" t="s">
        <v>36807</v>
      </c>
      <c r="D6673" t="s">
        <v>401</v>
      </c>
      <c r="F6673" t="s">
        <v>36808</v>
      </c>
      <c r="H6673" t="s">
        <v>36113</v>
      </c>
      <c r="I6673" t="s">
        <v>18452</v>
      </c>
      <c r="J6673" t="s">
        <v>36809</v>
      </c>
      <c r="K6673" t="s">
        <v>36810</v>
      </c>
      <c r="L6673" t="s">
        <v>303</v>
      </c>
      <c r="M6673" t="s">
        <v>6148</v>
      </c>
    </row>
    <row r="6674" spans="1:13" x14ac:dyDescent="0.2">
      <c r="A6674" t="s">
        <v>20685</v>
      </c>
      <c r="B6674" t="s">
        <v>20686</v>
      </c>
      <c r="C6674" t="s">
        <v>36811</v>
      </c>
      <c r="D6674" t="s">
        <v>36812</v>
      </c>
      <c r="E6674" t="s">
        <v>36813</v>
      </c>
      <c r="F6674" t="s">
        <v>36814</v>
      </c>
      <c r="G6674" t="s">
        <v>36815</v>
      </c>
      <c r="H6674" t="s">
        <v>35680</v>
      </c>
      <c r="I6674" t="s">
        <v>18452</v>
      </c>
      <c r="J6674" t="s">
        <v>36816</v>
      </c>
      <c r="K6674" t="s">
        <v>36817</v>
      </c>
      <c r="L6674" t="s">
        <v>303</v>
      </c>
      <c r="M6674" t="s">
        <v>36818</v>
      </c>
    </row>
    <row r="6675" spans="1:13" x14ac:dyDescent="0.2">
      <c r="A6675" t="s">
        <v>20685</v>
      </c>
      <c r="B6675" t="s">
        <v>20686</v>
      </c>
      <c r="C6675" t="s">
        <v>36819</v>
      </c>
      <c r="D6675" t="s">
        <v>8198</v>
      </c>
      <c r="F6675" t="s">
        <v>36820</v>
      </c>
      <c r="H6675" t="s">
        <v>36821</v>
      </c>
      <c r="I6675" t="s">
        <v>18478</v>
      </c>
      <c r="J6675" t="s">
        <v>36822</v>
      </c>
      <c r="K6675" t="s">
        <v>36823</v>
      </c>
      <c r="L6675" t="s">
        <v>303</v>
      </c>
      <c r="M6675" t="s">
        <v>849</v>
      </c>
    </row>
    <row r="6676" spans="1:13" x14ac:dyDescent="0.2">
      <c r="A6676" t="s">
        <v>20685</v>
      </c>
      <c r="B6676" t="s">
        <v>20686</v>
      </c>
      <c r="C6676" t="s">
        <v>36824</v>
      </c>
      <c r="D6676" t="s">
        <v>572</v>
      </c>
      <c r="E6676" t="s">
        <v>573</v>
      </c>
      <c r="F6676" t="s">
        <v>36825</v>
      </c>
      <c r="G6676" t="s">
        <v>35645</v>
      </c>
      <c r="H6676" t="s">
        <v>36166</v>
      </c>
      <c r="I6676" t="s">
        <v>18452</v>
      </c>
      <c r="J6676" t="s">
        <v>36826</v>
      </c>
      <c r="K6676" t="s">
        <v>36827</v>
      </c>
      <c r="L6676" t="s">
        <v>303</v>
      </c>
      <c r="M6676" t="s">
        <v>5402</v>
      </c>
    </row>
    <row r="6677" spans="1:13" x14ac:dyDescent="0.2">
      <c r="A6677" t="s">
        <v>20685</v>
      </c>
      <c r="B6677" t="s">
        <v>20686</v>
      </c>
      <c r="C6677" t="s">
        <v>36828</v>
      </c>
      <c r="D6677" t="s">
        <v>20822</v>
      </c>
      <c r="F6677" t="s">
        <v>36829</v>
      </c>
      <c r="H6677" t="s">
        <v>18451</v>
      </c>
      <c r="I6677" t="s">
        <v>18452</v>
      </c>
      <c r="J6677" t="s">
        <v>36830</v>
      </c>
      <c r="K6677" t="s">
        <v>20826</v>
      </c>
      <c r="L6677" t="s">
        <v>120</v>
      </c>
      <c r="M6677" t="s">
        <v>526</v>
      </c>
    </row>
    <row r="6678" spans="1:13" x14ac:dyDescent="0.2">
      <c r="A6678" t="s">
        <v>20685</v>
      </c>
      <c r="B6678" t="s">
        <v>20686</v>
      </c>
      <c r="C6678" t="s">
        <v>36831</v>
      </c>
      <c r="D6678" t="s">
        <v>513</v>
      </c>
      <c r="E6678" t="s">
        <v>36832</v>
      </c>
      <c r="F6678" t="s">
        <v>36833</v>
      </c>
      <c r="H6678" t="s">
        <v>18477</v>
      </c>
      <c r="I6678" t="s">
        <v>18478</v>
      </c>
      <c r="J6678" t="s">
        <v>36834</v>
      </c>
      <c r="K6678" t="s">
        <v>36835</v>
      </c>
      <c r="L6678" t="s">
        <v>303</v>
      </c>
      <c r="M6678" t="s">
        <v>13439</v>
      </c>
    </row>
    <row r="6679" spans="1:13" x14ac:dyDescent="0.2">
      <c r="A6679" t="s">
        <v>20685</v>
      </c>
      <c r="B6679" t="s">
        <v>20686</v>
      </c>
      <c r="C6679" t="s">
        <v>36836</v>
      </c>
      <c r="D6679" t="s">
        <v>349</v>
      </c>
      <c r="E6679" t="s">
        <v>424</v>
      </c>
      <c r="F6679" t="s">
        <v>36837</v>
      </c>
      <c r="G6679" t="s">
        <v>36838</v>
      </c>
      <c r="H6679" t="s">
        <v>35680</v>
      </c>
      <c r="I6679" t="s">
        <v>18452</v>
      </c>
      <c r="J6679" t="s">
        <v>36839</v>
      </c>
      <c r="K6679" t="s">
        <v>36840</v>
      </c>
      <c r="L6679" t="s">
        <v>303</v>
      </c>
      <c r="M6679" t="s">
        <v>2328</v>
      </c>
    </row>
    <row r="6680" spans="1:13" x14ac:dyDescent="0.2">
      <c r="A6680" t="s">
        <v>20685</v>
      </c>
      <c r="B6680" t="s">
        <v>20686</v>
      </c>
      <c r="C6680" t="s">
        <v>36841</v>
      </c>
      <c r="D6680" t="s">
        <v>572</v>
      </c>
      <c r="E6680" t="s">
        <v>573</v>
      </c>
      <c r="F6680" t="s">
        <v>36842</v>
      </c>
      <c r="G6680" t="s">
        <v>36843</v>
      </c>
      <c r="H6680" t="s">
        <v>18452</v>
      </c>
      <c r="J6680" t="s">
        <v>36844</v>
      </c>
      <c r="K6680" t="s">
        <v>302</v>
      </c>
      <c r="L6680" t="s">
        <v>303</v>
      </c>
      <c r="M6680" t="s">
        <v>8029</v>
      </c>
    </row>
    <row r="6681" spans="1:13" x14ac:dyDescent="0.2">
      <c r="A6681" t="s">
        <v>20685</v>
      </c>
      <c r="B6681" t="s">
        <v>20686</v>
      </c>
      <c r="C6681" t="s">
        <v>36845</v>
      </c>
      <c r="D6681" t="s">
        <v>564</v>
      </c>
      <c r="E6681" t="s">
        <v>296</v>
      </c>
      <c r="F6681" t="s">
        <v>36846</v>
      </c>
      <c r="G6681" t="s">
        <v>36847</v>
      </c>
      <c r="H6681" t="s">
        <v>35680</v>
      </c>
      <c r="I6681" t="s">
        <v>18452</v>
      </c>
      <c r="J6681" t="s">
        <v>36848</v>
      </c>
      <c r="K6681" t="s">
        <v>36849</v>
      </c>
      <c r="L6681" t="s">
        <v>303</v>
      </c>
      <c r="M6681" t="s">
        <v>3539</v>
      </c>
    </row>
    <row r="6682" spans="1:13" x14ac:dyDescent="0.2">
      <c r="A6682" t="s">
        <v>20685</v>
      </c>
      <c r="B6682" t="s">
        <v>20686</v>
      </c>
      <c r="C6682" t="s">
        <v>36850</v>
      </c>
      <c r="D6682" t="s">
        <v>349</v>
      </c>
      <c r="E6682" t="s">
        <v>424</v>
      </c>
      <c r="F6682" t="s">
        <v>36851</v>
      </c>
      <c r="H6682" t="s">
        <v>36852</v>
      </c>
      <c r="I6682" t="s">
        <v>18478</v>
      </c>
      <c r="J6682" t="s">
        <v>36853</v>
      </c>
      <c r="K6682" t="s">
        <v>36854</v>
      </c>
      <c r="L6682" t="s">
        <v>303</v>
      </c>
      <c r="M6682" t="s">
        <v>36855</v>
      </c>
    </row>
    <row r="6683" spans="1:13" x14ac:dyDescent="0.2">
      <c r="A6683" t="s">
        <v>20685</v>
      </c>
      <c r="B6683" t="s">
        <v>20686</v>
      </c>
      <c r="C6683" t="s">
        <v>36856</v>
      </c>
      <c r="D6683" t="s">
        <v>36857</v>
      </c>
      <c r="E6683" t="s">
        <v>36858</v>
      </c>
      <c r="F6683" t="s">
        <v>36859</v>
      </c>
      <c r="H6683" t="s">
        <v>36860</v>
      </c>
      <c r="I6683" t="s">
        <v>18452</v>
      </c>
      <c r="J6683" t="s">
        <v>36861</v>
      </c>
      <c r="K6683" t="s">
        <v>36862</v>
      </c>
      <c r="L6683" t="s">
        <v>303</v>
      </c>
      <c r="M6683" t="s">
        <v>2451</v>
      </c>
    </row>
    <row r="6684" spans="1:13" x14ac:dyDescent="0.2">
      <c r="A6684" t="s">
        <v>20685</v>
      </c>
      <c r="B6684" t="s">
        <v>20686</v>
      </c>
      <c r="C6684" t="s">
        <v>36863</v>
      </c>
      <c r="D6684" t="s">
        <v>8198</v>
      </c>
      <c r="F6684" t="s">
        <v>36864</v>
      </c>
      <c r="H6684" t="s">
        <v>36011</v>
      </c>
      <c r="I6684" t="s">
        <v>18478</v>
      </c>
      <c r="J6684" t="s">
        <v>36865</v>
      </c>
      <c r="K6684" t="s">
        <v>36866</v>
      </c>
      <c r="L6684" t="s">
        <v>303</v>
      </c>
      <c r="M6684" t="s">
        <v>849</v>
      </c>
    </row>
    <row r="6685" spans="1:13" x14ac:dyDescent="0.2">
      <c r="A6685" t="s">
        <v>20685</v>
      </c>
      <c r="B6685" t="s">
        <v>20686</v>
      </c>
      <c r="C6685" t="s">
        <v>36867</v>
      </c>
      <c r="D6685" t="s">
        <v>349</v>
      </c>
      <c r="E6685" t="s">
        <v>424</v>
      </c>
      <c r="F6685" t="s">
        <v>36868</v>
      </c>
      <c r="G6685" t="s">
        <v>35773</v>
      </c>
      <c r="H6685" t="s">
        <v>18478</v>
      </c>
      <c r="J6685" t="s">
        <v>36869</v>
      </c>
      <c r="K6685" t="s">
        <v>36870</v>
      </c>
      <c r="L6685" t="s">
        <v>303</v>
      </c>
      <c r="M6685" t="s">
        <v>1581</v>
      </c>
    </row>
    <row r="6686" spans="1:13" x14ac:dyDescent="0.2">
      <c r="A6686" t="s">
        <v>20685</v>
      </c>
      <c r="B6686" t="s">
        <v>20686</v>
      </c>
      <c r="C6686" t="s">
        <v>36871</v>
      </c>
      <c r="D6686" t="s">
        <v>36872</v>
      </c>
      <c r="E6686" t="s">
        <v>36873</v>
      </c>
      <c r="F6686" t="s">
        <v>36874</v>
      </c>
      <c r="G6686" t="s">
        <v>36875</v>
      </c>
      <c r="H6686" t="s">
        <v>35847</v>
      </c>
      <c r="I6686" t="s">
        <v>18452</v>
      </c>
      <c r="J6686" t="s">
        <v>36876</v>
      </c>
      <c r="K6686" t="s">
        <v>36877</v>
      </c>
      <c r="L6686" t="s">
        <v>303</v>
      </c>
      <c r="M6686" t="s">
        <v>36878</v>
      </c>
    </row>
    <row r="6687" spans="1:13" x14ac:dyDescent="0.2">
      <c r="A6687" t="s">
        <v>20685</v>
      </c>
      <c r="B6687" t="s">
        <v>20686</v>
      </c>
      <c r="C6687" t="s">
        <v>36879</v>
      </c>
      <c r="D6687" t="s">
        <v>349</v>
      </c>
      <c r="E6687" t="s">
        <v>424</v>
      </c>
      <c r="F6687" t="s">
        <v>36880</v>
      </c>
      <c r="G6687" t="s">
        <v>36881</v>
      </c>
      <c r="H6687" t="s">
        <v>36332</v>
      </c>
      <c r="I6687" t="s">
        <v>18452</v>
      </c>
      <c r="J6687" t="s">
        <v>36882</v>
      </c>
      <c r="K6687" t="s">
        <v>36883</v>
      </c>
      <c r="L6687" t="s">
        <v>303</v>
      </c>
      <c r="M6687" t="s">
        <v>422</v>
      </c>
    </row>
    <row r="6688" spans="1:13" x14ac:dyDescent="0.2">
      <c r="A6688" t="s">
        <v>20685</v>
      </c>
      <c r="B6688" t="s">
        <v>20686</v>
      </c>
      <c r="C6688" t="s">
        <v>36884</v>
      </c>
      <c r="D6688" t="s">
        <v>564</v>
      </c>
      <c r="E6688" t="s">
        <v>296</v>
      </c>
      <c r="F6688" t="s">
        <v>36885</v>
      </c>
      <c r="G6688" t="s">
        <v>36886</v>
      </c>
      <c r="H6688" t="s">
        <v>36887</v>
      </c>
      <c r="I6688" t="s">
        <v>18452</v>
      </c>
      <c r="J6688" t="s">
        <v>36888</v>
      </c>
      <c r="K6688" t="s">
        <v>36889</v>
      </c>
      <c r="L6688" t="s">
        <v>303</v>
      </c>
      <c r="M6688" t="s">
        <v>2119</v>
      </c>
    </row>
    <row r="6689" spans="1:13" x14ac:dyDescent="0.2">
      <c r="A6689" t="s">
        <v>20685</v>
      </c>
      <c r="B6689" t="s">
        <v>20686</v>
      </c>
      <c r="C6689" t="s">
        <v>36890</v>
      </c>
      <c r="D6689" t="s">
        <v>36891</v>
      </c>
      <c r="F6689" t="s">
        <v>36892</v>
      </c>
      <c r="H6689" t="s">
        <v>35847</v>
      </c>
      <c r="I6689" t="s">
        <v>18452</v>
      </c>
      <c r="J6689" t="s">
        <v>36893</v>
      </c>
      <c r="K6689" t="s">
        <v>302</v>
      </c>
      <c r="L6689" t="s">
        <v>303</v>
      </c>
      <c r="M6689" t="s">
        <v>15199</v>
      </c>
    </row>
    <row r="6690" spans="1:13" x14ac:dyDescent="0.2">
      <c r="A6690" t="s">
        <v>20685</v>
      </c>
      <c r="B6690" t="s">
        <v>20686</v>
      </c>
      <c r="C6690" t="s">
        <v>36894</v>
      </c>
      <c r="D6690" t="s">
        <v>349</v>
      </c>
      <c r="F6690" t="s">
        <v>36895</v>
      </c>
      <c r="G6690" t="s">
        <v>35744</v>
      </c>
      <c r="H6690" t="s">
        <v>18452</v>
      </c>
      <c r="J6690" t="s">
        <v>36896</v>
      </c>
      <c r="K6690" t="s">
        <v>36897</v>
      </c>
      <c r="L6690" t="s">
        <v>303</v>
      </c>
      <c r="M6690" t="s">
        <v>422</v>
      </c>
    </row>
    <row r="6691" spans="1:13" x14ac:dyDescent="0.2">
      <c r="A6691" t="s">
        <v>20685</v>
      </c>
      <c r="B6691" t="s">
        <v>20686</v>
      </c>
      <c r="C6691" t="s">
        <v>36898</v>
      </c>
      <c r="D6691" t="s">
        <v>36899</v>
      </c>
      <c r="E6691" t="s">
        <v>36900</v>
      </c>
      <c r="F6691" t="s">
        <v>10139</v>
      </c>
      <c r="G6691" t="s">
        <v>36901</v>
      </c>
      <c r="H6691" t="s">
        <v>18478</v>
      </c>
      <c r="J6691" t="s">
        <v>36902</v>
      </c>
      <c r="K6691" t="s">
        <v>36903</v>
      </c>
      <c r="L6691" t="s">
        <v>303</v>
      </c>
      <c r="M6691" t="s">
        <v>11737</v>
      </c>
    </row>
    <row r="6692" spans="1:13" x14ac:dyDescent="0.2">
      <c r="A6692" t="s">
        <v>20685</v>
      </c>
      <c r="B6692" t="s">
        <v>20686</v>
      </c>
      <c r="C6692" t="s">
        <v>36904</v>
      </c>
      <c r="D6692" t="s">
        <v>564</v>
      </c>
      <c r="E6692" t="s">
        <v>296</v>
      </c>
      <c r="F6692" t="s">
        <v>36905</v>
      </c>
      <c r="G6692" t="s">
        <v>36906</v>
      </c>
      <c r="H6692" t="s">
        <v>35680</v>
      </c>
      <c r="I6692" t="s">
        <v>18452</v>
      </c>
      <c r="J6692" t="s">
        <v>36907</v>
      </c>
      <c r="K6692" t="s">
        <v>36908</v>
      </c>
      <c r="L6692" t="s">
        <v>303</v>
      </c>
      <c r="M6692" t="s">
        <v>2119</v>
      </c>
    </row>
    <row r="6693" spans="1:13" x14ac:dyDescent="0.2">
      <c r="A6693" t="s">
        <v>20685</v>
      </c>
      <c r="B6693" t="s">
        <v>20686</v>
      </c>
      <c r="C6693" t="s">
        <v>36909</v>
      </c>
      <c r="D6693" t="s">
        <v>349</v>
      </c>
      <c r="F6693" t="s">
        <v>36910</v>
      </c>
      <c r="G6693" t="s">
        <v>36911</v>
      </c>
      <c r="H6693" t="s">
        <v>36843</v>
      </c>
      <c r="I6693" t="s">
        <v>35887</v>
      </c>
      <c r="J6693" t="s">
        <v>36912</v>
      </c>
      <c r="K6693" t="s">
        <v>36913</v>
      </c>
      <c r="L6693" t="s">
        <v>303</v>
      </c>
      <c r="M6693" t="s">
        <v>422</v>
      </c>
    </row>
    <row r="6694" spans="1:13" x14ac:dyDescent="0.2">
      <c r="A6694" t="s">
        <v>20685</v>
      </c>
      <c r="B6694" t="s">
        <v>20686</v>
      </c>
      <c r="C6694" t="s">
        <v>36914</v>
      </c>
      <c r="D6694" t="s">
        <v>349</v>
      </c>
      <c r="E6694" t="s">
        <v>424</v>
      </c>
      <c r="F6694" t="s">
        <v>36915</v>
      </c>
      <c r="G6694" t="s">
        <v>35988</v>
      </c>
      <c r="H6694" t="s">
        <v>18478</v>
      </c>
      <c r="J6694" t="s">
        <v>36916</v>
      </c>
      <c r="K6694" t="s">
        <v>36917</v>
      </c>
      <c r="L6694" t="s">
        <v>303</v>
      </c>
      <c r="M6694" t="s">
        <v>20366</v>
      </c>
    </row>
    <row r="6695" spans="1:13" x14ac:dyDescent="0.2">
      <c r="A6695" t="s">
        <v>20685</v>
      </c>
      <c r="B6695" t="s">
        <v>20686</v>
      </c>
      <c r="C6695" t="s">
        <v>36918</v>
      </c>
      <c r="D6695" t="s">
        <v>349</v>
      </c>
      <c r="F6695" t="s">
        <v>36919</v>
      </c>
      <c r="H6695" t="s">
        <v>35662</v>
      </c>
      <c r="I6695" t="s">
        <v>18452</v>
      </c>
      <c r="J6695" t="s">
        <v>36920</v>
      </c>
      <c r="K6695" t="s">
        <v>302</v>
      </c>
      <c r="L6695" t="s">
        <v>303</v>
      </c>
      <c r="M6695" t="s">
        <v>2054</v>
      </c>
    </row>
    <row r="6696" spans="1:13" x14ac:dyDescent="0.2">
      <c r="A6696" t="s">
        <v>20685</v>
      </c>
      <c r="B6696" t="s">
        <v>20686</v>
      </c>
      <c r="C6696" t="s">
        <v>36921</v>
      </c>
      <c r="D6696" t="s">
        <v>564</v>
      </c>
      <c r="E6696" t="s">
        <v>296</v>
      </c>
      <c r="F6696" t="s">
        <v>36922</v>
      </c>
      <c r="G6696" t="s">
        <v>36923</v>
      </c>
      <c r="H6696" t="s">
        <v>35680</v>
      </c>
      <c r="I6696" t="s">
        <v>18452</v>
      </c>
      <c r="J6696" t="s">
        <v>36924</v>
      </c>
      <c r="K6696" t="s">
        <v>36925</v>
      </c>
      <c r="L6696" t="s">
        <v>303</v>
      </c>
      <c r="M6696" t="s">
        <v>2119</v>
      </c>
    </row>
    <row r="6697" spans="1:13" x14ac:dyDescent="0.2">
      <c r="A6697" t="s">
        <v>20685</v>
      </c>
      <c r="B6697" t="s">
        <v>20686</v>
      </c>
      <c r="C6697" t="s">
        <v>36926</v>
      </c>
      <c r="D6697" t="s">
        <v>349</v>
      </c>
      <c r="F6697" t="s">
        <v>36927</v>
      </c>
      <c r="H6697" t="s">
        <v>35786</v>
      </c>
      <c r="I6697" t="s">
        <v>18452</v>
      </c>
      <c r="J6697" t="s">
        <v>36928</v>
      </c>
      <c r="K6697" t="s">
        <v>302</v>
      </c>
      <c r="L6697" t="s">
        <v>303</v>
      </c>
      <c r="M6697" t="s">
        <v>36929</v>
      </c>
    </row>
    <row r="6698" spans="1:13" x14ac:dyDescent="0.2">
      <c r="A6698" t="s">
        <v>20685</v>
      </c>
      <c r="B6698" t="s">
        <v>20686</v>
      </c>
      <c r="C6698" t="s">
        <v>36930</v>
      </c>
      <c r="D6698" t="s">
        <v>349</v>
      </c>
      <c r="E6698" t="s">
        <v>424</v>
      </c>
      <c r="F6698" t="s">
        <v>36931</v>
      </c>
      <c r="H6698" t="s">
        <v>35690</v>
      </c>
      <c r="I6698" t="s">
        <v>18452</v>
      </c>
      <c r="J6698" t="s">
        <v>36932</v>
      </c>
      <c r="K6698" t="s">
        <v>36933</v>
      </c>
      <c r="L6698" t="s">
        <v>303</v>
      </c>
      <c r="M6698" t="s">
        <v>2054</v>
      </c>
    </row>
    <row r="6699" spans="1:13" x14ac:dyDescent="0.2">
      <c r="A6699" t="s">
        <v>20685</v>
      </c>
      <c r="B6699" t="s">
        <v>20686</v>
      </c>
      <c r="C6699" t="s">
        <v>36934</v>
      </c>
      <c r="D6699" t="s">
        <v>349</v>
      </c>
      <c r="E6699" t="s">
        <v>424</v>
      </c>
      <c r="F6699" t="s">
        <v>36935</v>
      </c>
      <c r="G6699" t="s">
        <v>36936</v>
      </c>
      <c r="H6699" t="s">
        <v>18478</v>
      </c>
      <c r="J6699" t="s">
        <v>36937</v>
      </c>
      <c r="K6699" t="s">
        <v>36938</v>
      </c>
      <c r="L6699" t="s">
        <v>303</v>
      </c>
      <c r="M6699" t="s">
        <v>20366</v>
      </c>
    </row>
    <row r="6700" spans="1:13" x14ac:dyDescent="0.2">
      <c r="A6700" t="s">
        <v>20685</v>
      </c>
      <c r="B6700" t="s">
        <v>20686</v>
      </c>
      <c r="C6700" t="s">
        <v>36939</v>
      </c>
      <c r="D6700" t="s">
        <v>36940</v>
      </c>
      <c r="F6700" t="s">
        <v>484</v>
      </c>
      <c r="G6700" t="s">
        <v>36941</v>
      </c>
      <c r="H6700" t="s">
        <v>35680</v>
      </c>
      <c r="I6700" t="s">
        <v>18452</v>
      </c>
      <c r="J6700" t="s">
        <v>36942</v>
      </c>
      <c r="K6700" t="s">
        <v>36943</v>
      </c>
      <c r="L6700" t="s">
        <v>303</v>
      </c>
      <c r="M6700" t="s">
        <v>422</v>
      </c>
    </row>
    <row r="6701" spans="1:13" x14ac:dyDescent="0.2">
      <c r="A6701" t="s">
        <v>20685</v>
      </c>
      <c r="B6701" t="s">
        <v>20686</v>
      </c>
      <c r="C6701" t="s">
        <v>36944</v>
      </c>
      <c r="D6701" t="s">
        <v>36945</v>
      </c>
      <c r="E6701" t="s">
        <v>20416</v>
      </c>
      <c r="F6701" t="s">
        <v>36946</v>
      </c>
      <c r="G6701" t="s">
        <v>36947</v>
      </c>
      <c r="I6701" t="s">
        <v>18478</v>
      </c>
      <c r="J6701" t="s">
        <v>36948</v>
      </c>
      <c r="K6701" t="s">
        <v>36949</v>
      </c>
      <c r="L6701" t="s">
        <v>303</v>
      </c>
      <c r="M6701" t="s">
        <v>36950</v>
      </c>
    </row>
    <row r="6702" spans="1:13" x14ac:dyDescent="0.2">
      <c r="A6702" t="s">
        <v>20685</v>
      </c>
      <c r="B6702" t="s">
        <v>20686</v>
      </c>
      <c r="C6702" t="s">
        <v>36951</v>
      </c>
      <c r="D6702" t="s">
        <v>349</v>
      </c>
      <c r="E6702" t="s">
        <v>424</v>
      </c>
      <c r="F6702" t="s">
        <v>36952</v>
      </c>
      <c r="G6702" t="s">
        <v>36953</v>
      </c>
      <c r="H6702" t="s">
        <v>35680</v>
      </c>
      <c r="I6702" t="s">
        <v>18452</v>
      </c>
      <c r="J6702" t="s">
        <v>36954</v>
      </c>
      <c r="K6702" t="s">
        <v>36955</v>
      </c>
      <c r="L6702" t="s">
        <v>303</v>
      </c>
      <c r="M6702" t="s">
        <v>1581</v>
      </c>
    </row>
    <row r="6703" spans="1:13" x14ac:dyDescent="0.2">
      <c r="A6703" t="s">
        <v>20685</v>
      </c>
      <c r="B6703" t="s">
        <v>20686</v>
      </c>
      <c r="C6703" t="s">
        <v>36956</v>
      </c>
      <c r="D6703" t="s">
        <v>349</v>
      </c>
      <c r="F6703" t="s">
        <v>36957</v>
      </c>
      <c r="G6703" t="s">
        <v>35645</v>
      </c>
      <c r="H6703" t="s">
        <v>36958</v>
      </c>
      <c r="I6703" t="s">
        <v>18478</v>
      </c>
      <c r="J6703" t="s">
        <v>35948</v>
      </c>
      <c r="K6703" t="s">
        <v>36959</v>
      </c>
      <c r="L6703" t="s">
        <v>303</v>
      </c>
      <c r="M6703" t="s">
        <v>422</v>
      </c>
    </row>
    <row r="6704" spans="1:13" x14ac:dyDescent="0.2">
      <c r="A6704" t="s">
        <v>20685</v>
      </c>
      <c r="B6704" t="s">
        <v>20686</v>
      </c>
      <c r="C6704" t="s">
        <v>36960</v>
      </c>
      <c r="D6704" t="s">
        <v>36961</v>
      </c>
      <c r="E6704" t="s">
        <v>36962</v>
      </c>
      <c r="F6704" t="s">
        <v>36963</v>
      </c>
      <c r="G6704" t="s">
        <v>36964</v>
      </c>
      <c r="H6704" t="s">
        <v>35680</v>
      </c>
      <c r="I6704" t="s">
        <v>18452</v>
      </c>
      <c r="J6704" t="s">
        <v>36965</v>
      </c>
      <c r="K6704" t="s">
        <v>36966</v>
      </c>
      <c r="L6704" t="s">
        <v>303</v>
      </c>
      <c r="M6704" t="s">
        <v>526</v>
      </c>
    </row>
    <row r="6705" spans="1:13" x14ac:dyDescent="0.2">
      <c r="A6705" t="s">
        <v>20685</v>
      </c>
      <c r="B6705" t="s">
        <v>20686</v>
      </c>
      <c r="C6705" t="s">
        <v>36967</v>
      </c>
      <c r="D6705" t="s">
        <v>2857</v>
      </c>
      <c r="E6705" t="s">
        <v>2858</v>
      </c>
      <c r="F6705" t="s">
        <v>36141</v>
      </c>
      <c r="G6705" t="s">
        <v>35936</v>
      </c>
      <c r="I6705" t="s">
        <v>18452</v>
      </c>
      <c r="J6705" t="s">
        <v>36968</v>
      </c>
      <c r="K6705" t="s">
        <v>36969</v>
      </c>
      <c r="L6705" t="s">
        <v>303</v>
      </c>
      <c r="M6705" t="s">
        <v>36970</v>
      </c>
    </row>
    <row r="6706" spans="1:13" x14ac:dyDescent="0.2">
      <c r="A6706" t="s">
        <v>20685</v>
      </c>
      <c r="B6706" t="s">
        <v>20686</v>
      </c>
      <c r="C6706" t="s">
        <v>36971</v>
      </c>
      <c r="D6706" t="s">
        <v>36972</v>
      </c>
      <c r="E6706" t="s">
        <v>36973</v>
      </c>
      <c r="F6706" t="s">
        <v>36974</v>
      </c>
      <c r="H6706" t="s">
        <v>18451</v>
      </c>
      <c r="J6706" t="s">
        <v>36975</v>
      </c>
      <c r="K6706" t="s">
        <v>36976</v>
      </c>
      <c r="L6706" t="s">
        <v>303</v>
      </c>
      <c r="M6706" t="s">
        <v>36977</v>
      </c>
    </row>
    <row r="6707" spans="1:13" x14ac:dyDescent="0.2">
      <c r="A6707" t="s">
        <v>20685</v>
      </c>
      <c r="B6707" t="s">
        <v>20686</v>
      </c>
      <c r="C6707" t="s">
        <v>36978</v>
      </c>
      <c r="D6707" t="s">
        <v>564</v>
      </c>
      <c r="E6707" t="s">
        <v>296</v>
      </c>
      <c r="F6707" t="s">
        <v>36979</v>
      </c>
      <c r="G6707" t="s">
        <v>36980</v>
      </c>
      <c r="H6707" t="s">
        <v>35680</v>
      </c>
      <c r="I6707" t="s">
        <v>18452</v>
      </c>
      <c r="J6707" t="s">
        <v>36981</v>
      </c>
      <c r="K6707" t="s">
        <v>36982</v>
      </c>
      <c r="L6707" t="s">
        <v>303</v>
      </c>
      <c r="M6707" t="s">
        <v>2119</v>
      </c>
    </row>
    <row r="6708" spans="1:13" x14ac:dyDescent="0.2">
      <c r="A6708" t="s">
        <v>20685</v>
      </c>
      <c r="B6708" t="s">
        <v>20686</v>
      </c>
      <c r="C6708" t="s">
        <v>36983</v>
      </c>
      <c r="D6708" t="s">
        <v>36984</v>
      </c>
      <c r="E6708" t="s">
        <v>36985</v>
      </c>
      <c r="F6708" t="s">
        <v>36986</v>
      </c>
      <c r="G6708" t="s">
        <v>36987</v>
      </c>
      <c r="H6708" t="s">
        <v>35680</v>
      </c>
      <c r="I6708" t="s">
        <v>18452</v>
      </c>
      <c r="J6708" t="s">
        <v>36988</v>
      </c>
      <c r="K6708" t="s">
        <v>36989</v>
      </c>
      <c r="L6708" t="s">
        <v>303</v>
      </c>
      <c r="M6708" t="s">
        <v>6375</v>
      </c>
    </row>
    <row r="6709" spans="1:13" x14ac:dyDescent="0.2">
      <c r="A6709" t="s">
        <v>20685</v>
      </c>
      <c r="B6709" t="s">
        <v>20686</v>
      </c>
      <c r="C6709" t="s">
        <v>36990</v>
      </c>
      <c r="D6709" t="s">
        <v>349</v>
      </c>
      <c r="F6709" t="s">
        <v>36991</v>
      </c>
      <c r="G6709" t="s">
        <v>36483</v>
      </c>
      <c r="H6709" t="s">
        <v>18478</v>
      </c>
      <c r="J6709" t="s">
        <v>36992</v>
      </c>
      <c r="K6709" t="s">
        <v>36993</v>
      </c>
      <c r="L6709" t="s">
        <v>303</v>
      </c>
      <c r="M6709" t="s">
        <v>422</v>
      </c>
    </row>
    <row r="6710" spans="1:13" x14ac:dyDescent="0.2">
      <c r="A6710" t="s">
        <v>20685</v>
      </c>
      <c r="B6710" t="s">
        <v>20686</v>
      </c>
      <c r="C6710" t="s">
        <v>36994</v>
      </c>
      <c r="D6710" t="s">
        <v>36995</v>
      </c>
      <c r="F6710" t="s">
        <v>1505</v>
      </c>
      <c r="H6710" t="s">
        <v>36996</v>
      </c>
      <c r="I6710" t="s">
        <v>18452</v>
      </c>
      <c r="J6710" t="s">
        <v>36997</v>
      </c>
      <c r="K6710" t="s">
        <v>36998</v>
      </c>
      <c r="L6710" t="s">
        <v>303</v>
      </c>
      <c r="M6710" t="s">
        <v>2631</v>
      </c>
    </row>
    <row r="6711" spans="1:13" x14ac:dyDescent="0.2">
      <c r="A6711" t="s">
        <v>20685</v>
      </c>
      <c r="B6711" t="s">
        <v>20686</v>
      </c>
      <c r="C6711" t="s">
        <v>36999</v>
      </c>
      <c r="D6711" t="s">
        <v>8198</v>
      </c>
      <c r="E6711" t="s">
        <v>5074</v>
      </c>
      <c r="F6711" t="s">
        <v>37000</v>
      </c>
      <c r="H6711" t="s">
        <v>18451</v>
      </c>
      <c r="I6711" t="s">
        <v>18452</v>
      </c>
      <c r="J6711" t="s">
        <v>37001</v>
      </c>
      <c r="K6711" t="s">
        <v>302</v>
      </c>
      <c r="L6711" t="s">
        <v>303</v>
      </c>
      <c r="M6711" t="s">
        <v>26495</v>
      </c>
    </row>
    <row r="6712" spans="1:13" x14ac:dyDescent="0.2">
      <c r="A6712" t="s">
        <v>20685</v>
      </c>
      <c r="B6712" t="s">
        <v>20686</v>
      </c>
      <c r="C6712" t="s">
        <v>37002</v>
      </c>
      <c r="D6712" t="s">
        <v>349</v>
      </c>
      <c r="E6712" t="s">
        <v>424</v>
      </c>
      <c r="F6712" t="s">
        <v>37003</v>
      </c>
      <c r="G6712" t="s">
        <v>37004</v>
      </c>
      <c r="H6712" t="s">
        <v>36695</v>
      </c>
      <c r="I6712" t="s">
        <v>18478</v>
      </c>
      <c r="J6712" t="s">
        <v>37005</v>
      </c>
      <c r="K6712" t="s">
        <v>37006</v>
      </c>
      <c r="L6712" t="s">
        <v>303</v>
      </c>
      <c r="M6712" t="s">
        <v>14391</v>
      </c>
    </row>
    <row r="6713" spans="1:13" x14ac:dyDescent="0.2">
      <c r="A6713" t="s">
        <v>20685</v>
      </c>
      <c r="B6713" t="s">
        <v>20686</v>
      </c>
      <c r="C6713" t="s">
        <v>37007</v>
      </c>
      <c r="D6713" t="s">
        <v>20822</v>
      </c>
      <c r="F6713" t="s">
        <v>37008</v>
      </c>
      <c r="G6713" t="s">
        <v>37009</v>
      </c>
      <c r="H6713" t="s">
        <v>35680</v>
      </c>
      <c r="J6713" t="s">
        <v>37010</v>
      </c>
      <c r="K6713" t="s">
        <v>37011</v>
      </c>
      <c r="L6713" t="s">
        <v>120</v>
      </c>
      <c r="M6713" t="s">
        <v>6478</v>
      </c>
    </row>
    <row r="6714" spans="1:13" x14ac:dyDescent="0.2">
      <c r="A6714" t="s">
        <v>20685</v>
      </c>
      <c r="B6714" t="s">
        <v>20686</v>
      </c>
      <c r="C6714" t="s">
        <v>37012</v>
      </c>
      <c r="D6714" t="s">
        <v>572</v>
      </c>
      <c r="E6714" t="s">
        <v>573</v>
      </c>
      <c r="F6714" t="s">
        <v>37013</v>
      </c>
      <c r="G6714" t="s">
        <v>35690</v>
      </c>
      <c r="H6714" t="s">
        <v>18452</v>
      </c>
      <c r="J6714" t="s">
        <v>35691</v>
      </c>
      <c r="K6714" t="s">
        <v>37014</v>
      </c>
      <c r="L6714" t="s">
        <v>303</v>
      </c>
      <c r="M6714" t="s">
        <v>6214</v>
      </c>
    </row>
    <row r="6715" spans="1:13" x14ac:dyDescent="0.2">
      <c r="A6715" t="s">
        <v>20685</v>
      </c>
      <c r="B6715" t="s">
        <v>20686</v>
      </c>
      <c r="C6715" t="s">
        <v>37015</v>
      </c>
      <c r="D6715" t="s">
        <v>349</v>
      </c>
      <c r="E6715" t="s">
        <v>424</v>
      </c>
      <c r="F6715" t="s">
        <v>37016</v>
      </c>
      <c r="G6715" t="s">
        <v>37017</v>
      </c>
      <c r="H6715" t="s">
        <v>35887</v>
      </c>
      <c r="J6715" t="s">
        <v>37018</v>
      </c>
      <c r="K6715" t="s">
        <v>37019</v>
      </c>
      <c r="L6715" t="s">
        <v>303</v>
      </c>
      <c r="M6715" t="s">
        <v>1380</v>
      </c>
    </row>
    <row r="6716" spans="1:13" x14ac:dyDescent="0.2">
      <c r="A6716" t="s">
        <v>20685</v>
      </c>
      <c r="B6716" t="s">
        <v>20686</v>
      </c>
      <c r="C6716" t="s">
        <v>37020</v>
      </c>
      <c r="D6716" t="s">
        <v>394</v>
      </c>
      <c r="F6716" t="s">
        <v>37021</v>
      </c>
      <c r="G6716" t="s">
        <v>37022</v>
      </c>
      <c r="H6716" t="s">
        <v>35680</v>
      </c>
      <c r="I6716" t="s">
        <v>18452</v>
      </c>
      <c r="J6716" t="s">
        <v>37023</v>
      </c>
      <c r="K6716" t="s">
        <v>37024</v>
      </c>
      <c r="L6716" t="s">
        <v>303</v>
      </c>
      <c r="M6716" t="s">
        <v>5979</v>
      </c>
    </row>
    <row r="6717" spans="1:13" x14ac:dyDescent="0.2">
      <c r="A6717" t="s">
        <v>20685</v>
      </c>
      <c r="B6717" t="s">
        <v>20686</v>
      </c>
      <c r="C6717" t="s">
        <v>37025</v>
      </c>
      <c r="D6717" t="s">
        <v>349</v>
      </c>
      <c r="F6717" t="s">
        <v>37026</v>
      </c>
      <c r="H6717" t="s">
        <v>18451</v>
      </c>
      <c r="J6717" t="s">
        <v>37027</v>
      </c>
      <c r="K6717" t="s">
        <v>302</v>
      </c>
      <c r="L6717" t="s">
        <v>303</v>
      </c>
      <c r="M6717" t="s">
        <v>422</v>
      </c>
    </row>
    <row r="6718" spans="1:13" x14ac:dyDescent="0.2">
      <c r="A6718" t="s">
        <v>20685</v>
      </c>
      <c r="B6718" t="s">
        <v>20686</v>
      </c>
      <c r="C6718" t="s">
        <v>37028</v>
      </c>
      <c r="D6718" t="s">
        <v>366</v>
      </c>
      <c r="E6718" t="s">
        <v>367</v>
      </c>
      <c r="F6718" t="s">
        <v>12786</v>
      </c>
      <c r="G6718" t="s">
        <v>37029</v>
      </c>
      <c r="H6718" t="s">
        <v>18477</v>
      </c>
      <c r="I6718" t="s">
        <v>18478</v>
      </c>
      <c r="J6718" t="s">
        <v>37030</v>
      </c>
      <c r="K6718" t="s">
        <v>37031</v>
      </c>
      <c r="L6718" t="s">
        <v>303</v>
      </c>
      <c r="M6718" t="s">
        <v>5071</v>
      </c>
    </row>
    <row r="6719" spans="1:13" x14ac:dyDescent="0.2">
      <c r="A6719" t="s">
        <v>20685</v>
      </c>
      <c r="B6719" t="s">
        <v>20686</v>
      </c>
      <c r="C6719" t="s">
        <v>37032</v>
      </c>
      <c r="D6719" t="s">
        <v>349</v>
      </c>
      <c r="E6719" t="s">
        <v>424</v>
      </c>
      <c r="F6719" t="s">
        <v>14214</v>
      </c>
      <c r="G6719" t="s">
        <v>37033</v>
      </c>
      <c r="H6719" t="s">
        <v>35754</v>
      </c>
      <c r="I6719" t="s">
        <v>18478</v>
      </c>
      <c r="J6719" t="s">
        <v>37034</v>
      </c>
      <c r="K6719" t="s">
        <v>37035</v>
      </c>
      <c r="L6719" t="s">
        <v>303</v>
      </c>
      <c r="M6719" t="s">
        <v>36279</v>
      </c>
    </row>
    <row r="6720" spans="1:13" x14ac:dyDescent="0.2">
      <c r="A6720" t="s">
        <v>20685</v>
      </c>
      <c r="B6720" t="s">
        <v>20686</v>
      </c>
      <c r="C6720" t="s">
        <v>37036</v>
      </c>
      <c r="D6720" t="s">
        <v>349</v>
      </c>
      <c r="E6720" t="s">
        <v>476</v>
      </c>
      <c r="F6720" t="s">
        <v>37037</v>
      </c>
      <c r="G6720" t="s">
        <v>37038</v>
      </c>
      <c r="H6720" t="s">
        <v>36332</v>
      </c>
      <c r="I6720" t="s">
        <v>18452</v>
      </c>
      <c r="J6720" t="s">
        <v>37039</v>
      </c>
      <c r="K6720" t="s">
        <v>37040</v>
      </c>
      <c r="L6720" t="s">
        <v>303</v>
      </c>
      <c r="M6720" t="s">
        <v>4457</v>
      </c>
    </row>
    <row r="6721" spans="1:13" x14ac:dyDescent="0.2">
      <c r="A6721" t="s">
        <v>20685</v>
      </c>
      <c r="B6721" t="s">
        <v>20686</v>
      </c>
      <c r="C6721" t="s">
        <v>37041</v>
      </c>
      <c r="D6721" t="s">
        <v>572</v>
      </c>
      <c r="E6721" t="s">
        <v>573</v>
      </c>
      <c r="F6721" t="s">
        <v>4180</v>
      </c>
      <c r="G6721" t="s">
        <v>37042</v>
      </c>
      <c r="H6721" t="s">
        <v>35733</v>
      </c>
      <c r="I6721" t="s">
        <v>18452</v>
      </c>
      <c r="J6721" t="s">
        <v>37043</v>
      </c>
      <c r="K6721" t="s">
        <v>302</v>
      </c>
      <c r="L6721" t="s">
        <v>303</v>
      </c>
      <c r="M6721" t="s">
        <v>1028</v>
      </c>
    </row>
    <row r="6722" spans="1:13" x14ac:dyDescent="0.2">
      <c r="A6722" t="s">
        <v>20685</v>
      </c>
      <c r="B6722" t="s">
        <v>20686</v>
      </c>
      <c r="C6722" t="s">
        <v>37044</v>
      </c>
      <c r="D6722" t="s">
        <v>349</v>
      </c>
      <c r="F6722" t="s">
        <v>7627</v>
      </c>
      <c r="H6722" t="s">
        <v>35871</v>
      </c>
      <c r="I6722" t="s">
        <v>18452</v>
      </c>
      <c r="J6722" t="s">
        <v>37045</v>
      </c>
      <c r="K6722" t="s">
        <v>37046</v>
      </c>
      <c r="L6722" t="s">
        <v>303</v>
      </c>
      <c r="M6722" t="s">
        <v>422</v>
      </c>
    </row>
    <row r="6723" spans="1:13" x14ac:dyDescent="0.2">
      <c r="A6723" t="s">
        <v>20685</v>
      </c>
      <c r="B6723" t="s">
        <v>20686</v>
      </c>
      <c r="C6723" t="s">
        <v>37047</v>
      </c>
      <c r="D6723" t="s">
        <v>37048</v>
      </c>
      <c r="E6723" t="s">
        <v>37049</v>
      </c>
      <c r="F6723" t="s">
        <v>37050</v>
      </c>
      <c r="H6723" t="s">
        <v>35893</v>
      </c>
      <c r="I6723" t="s">
        <v>18478</v>
      </c>
      <c r="J6723" t="s">
        <v>37051</v>
      </c>
      <c r="K6723" t="s">
        <v>37052</v>
      </c>
      <c r="L6723" t="s">
        <v>303</v>
      </c>
      <c r="M6723" t="s">
        <v>37053</v>
      </c>
    </row>
    <row r="6724" spans="1:13" x14ac:dyDescent="0.2">
      <c r="A6724" t="s">
        <v>20685</v>
      </c>
      <c r="B6724" t="s">
        <v>20686</v>
      </c>
      <c r="C6724" t="s">
        <v>37054</v>
      </c>
      <c r="D6724" t="s">
        <v>37055</v>
      </c>
      <c r="E6724" t="s">
        <v>7003</v>
      </c>
      <c r="F6724" t="s">
        <v>37056</v>
      </c>
      <c r="G6724" t="s">
        <v>37057</v>
      </c>
      <c r="H6724" t="s">
        <v>18477</v>
      </c>
      <c r="I6724" t="s">
        <v>18478</v>
      </c>
      <c r="J6724" t="s">
        <v>37058</v>
      </c>
      <c r="K6724" t="s">
        <v>37059</v>
      </c>
      <c r="L6724" t="s">
        <v>303</v>
      </c>
      <c r="M6724" t="s">
        <v>10864</v>
      </c>
    </row>
    <row r="6725" spans="1:13" x14ac:dyDescent="0.2">
      <c r="A6725" t="s">
        <v>20685</v>
      </c>
      <c r="B6725" t="s">
        <v>20686</v>
      </c>
      <c r="C6725" t="s">
        <v>37060</v>
      </c>
      <c r="D6725" t="s">
        <v>8198</v>
      </c>
      <c r="E6725" t="s">
        <v>5074</v>
      </c>
      <c r="F6725" t="s">
        <v>37061</v>
      </c>
      <c r="H6725" t="s">
        <v>35931</v>
      </c>
      <c r="I6725" t="s">
        <v>18452</v>
      </c>
      <c r="J6725" t="s">
        <v>37062</v>
      </c>
      <c r="K6725" t="s">
        <v>37063</v>
      </c>
      <c r="L6725" t="s">
        <v>303</v>
      </c>
      <c r="M6725" t="s">
        <v>30701</v>
      </c>
    </row>
    <row r="6726" spans="1:13" x14ac:dyDescent="0.2">
      <c r="A6726" t="s">
        <v>20685</v>
      </c>
      <c r="B6726" t="s">
        <v>20686</v>
      </c>
      <c r="C6726" t="s">
        <v>37064</v>
      </c>
      <c r="D6726" t="s">
        <v>401</v>
      </c>
      <c r="F6726" t="s">
        <v>484</v>
      </c>
      <c r="G6726" t="s">
        <v>8606</v>
      </c>
      <c r="H6726" t="s">
        <v>36695</v>
      </c>
      <c r="I6726" t="s">
        <v>18478</v>
      </c>
      <c r="J6726" t="s">
        <v>37065</v>
      </c>
      <c r="K6726" t="s">
        <v>37066</v>
      </c>
      <c r="L6726" t="s">
        <v>303</v>
      </c>
      <c r="M6726" t="s">
        <v>26195</v>
      </c>
    </row>
    <row r="6727" spans="1:13" x14ac:dyDescent="0.2">
      <c r="A6727" t="s">
        <v>20685</v>
      </c>
      <c r="B6727" t="s">
        <v>20686</v>
      </c>
      <c r="C6727" t="s">
        <v>37067</v>
      </c>
      <c r="D6727" t="s">
        <v>349</v>
      </c>
      <c r="E6727" t="s">
        <v>424</v>
      </c>
      <c r="F6727" t="s">
        <v>37068</v>
      </c>
      <c r="G6727" t="s">
        <v>35837</v>
      </c>
      <c r="H6727" t="s">
        <v>18478</v>
      </c>
      <c r="J6727" t="s">
        <v>37069</v>
      </c>
      <c r="K6727" t="s">
        <v>37070</v>
      </c>
      <c r="L6727" t="s">
        <v>303</v>
      </c>
      <c r="M6727" t="s">
        <v>4650</v>
      </c>
    </row>
    <row r="6728" spans="1:13" x14ac:dyDescent="0.2">
      <c r="A6728" t="s">
        <v>20685</v>
      </c>
      <c r="B6728" t="s">
        <v>20686</v>
      </c>
      <c r="C6728" t="s">
        <v>37071</v>
      </c>
      <c r="D6728" t="s">
        <v>36961</v>
      </c>
      <c r="E6728" t="s">
        <v>37072</v>
      </c>
      <c r="F6728" t="s">
        <v>37073</v>
      </c>
      <c r="G6728" t="s">
        <v>37074</v>
      </c>
      <c r="H6728" t="s">
        <v>36332</v>
      </c>
      <c r="I6728" t="s">
        <v>18452</v>
      </c>
      <c r="J6728" t="s">
        <v>37075</v>
      </c>
      <c r="K6728" t="s">
        <v>37076</v>
      </c>
      <c r="L6728" t="s">
        <v>303</v>
      </c>
      <c r="M6728" t="s">
        <v>37077</v>
      </c>
    </row>
    <row r="6729" spans="1:13" x14ac:dyDescent="0.2">
      <c r="A6729" t="s">
        <v>20685</v>
      </c>
      <c r="B6729" t="s">
        <v>20686</v>
      </c>
      <c r="C6729" t="s">
        <v>37078</v>
      </c>
      <c r="D6729" t="s">
        <v>8198</v>
      </c>
      <c r="E6729" t="s">
        <v>5074</v>
      </c>
      <c r="F6729" t="s">
        <v>37079</v>
      </c>
      <c r="H6729" t="s">
        <v>35690</v>
      </c>
      <c r="I6729" t="s">
        <v>18452</v>
      </c>
      <c r="J6729" t="s">
        <v>37080</v>
      </c>
      <c r="K6729" t="s">
        <v>37081</v>
      </c>
      <c r="L6729" t="s">
        <v>303</v>
      </c>
      <c r="M6729" t="s">
        <v>12200</v>
      </c>
    </row>
    <row r="6730" spans="1:13" x14ac:dyDescent="0.2">
      <c r="A6730" t="s">
        <v>20685</v>
      </c>
      <c r="B6730" t="s">
        <v>20686</v>
      </c>
      <c r="C6730" t="s">
        <v>37082</v>
      </c>
      <c r="D6730" t="s">
        <v>36453</v>
      </c>
      <c r="E6730" t="s">
        <v>37083</v>
      </c>
      <c r="F6730" t="s">
        <v>37084</v>
      </c>
      <c r="G6730" t="s">
        <v>37085</v>
      </c>
      <c r="H6730" t="s">
        <v>35690</v>
      </c>
      <c r="I6730" t="s">
        <v>18452</v>
      </c>
      <c r="J6730" t="s">
        <v>37086</v>
      </c>
      <c r="K6730" t="s">
        <v>302</v>
      </c>
      <c r="L6730" t="s">
        <v>303</v>
      </c>
      <c r="M6730" t="s">
        <v>37087</v>
      </c>
    </row>
    <row r="6731" spans="1:13" x14ac:dyDescent="0.2">
      <c r="A6731" t="s">
        <v>20685</v>
      </c>
      <c r="B6731" t="s">
        <v>20686</v>
      </c>
      <c r="C6731" t="s">
        <v>37088</v>
      </c>
      <c r="D6731" t="s">
        <v>349</v>
      </c>
      <c r="E6731" t="s">
        <v>424</v>
      </c>
      <c r="F6731" t="s">
        <v>37089</v>
      </c>
      <c r="G6731" t="s">
        <v>37090</v>
      </c>
      <c r="H6731" t="s">
        <v>37091</v>
      </c>
      <c r="I6731" t="s">
        <v>18478</v>
      </c>
      <c r="J6731" t="s">
        <v>37092</v>
      </c>
      <c r="K6731" t="s">
        <v>37093</v>
      </c>
      <c r="L6731" t="s">
        <v>303</v>
      </c>
      <c r="M6731" t="s">
        <v>20366</v>
      </c>
    </row>
    <row r="6732" spans="1:13" x14ac:dyDescent="0.2">
      <c r="A6732" t="s">
        <v>20685</v>
      </c>
      <c r="B6732" t="s">
        <v>20686</v>
      </c>
      <c r="C6732" t="s">
        <v>37094</v>
      </c>
      <c r="D6732" t="s">
        <v>349</v>
      </c>
      <c r="E6732" t="s">
        <v>1348</v>
      </c>
      <c r="F6732" t="s">
        <v>37095</v>
      </c>
      <c r="G6732" t="s">
        <v>37096</v>
      </c>
      <c r="H6732" t="s">
        <v>18451</v>
      </c>
      <c r="I6732" t="s">
        <v>18452</v>
      </c>
      <c r="J6732" t="s">
        <v>37097</v>
      </c>
      <c r="K6732" t="s">
        <v>37098</v>
      </c>
      <c r="L6732" t="s">
        <v>303</v>
      </c>
      <c r="M6732" t="s">
        <v>37099</v>
      </c>
    </row>
    <row r="6733" spans="1:13" x14ac:dyDescent="0.2">
      <c r="A6733" t="s">
        <v>20685</v>
      </c>
      <c r="B6733" t="s">
        <v>20686</v>
      </c>
      <c r="C6733" t="s">
        <v>37100</v>
      </c>
      <c r="D6733" t="s">
        <v>366</v>
      </c>
      <c r="E6733" t="s">
        <v>1215</v>
      </c>
      <c r="F6733" t="s">
        <v>37101</v>
      </c>
      <c r="G6733" t="s">
        <v>36655</v>
      </c>
      <c r="H6733" t="s">
        <v>18451</v>
      </c>
      <c r="I6733" t="s">
        <v>18452</v>
      </c>
      <c r="J6733" t="s">
        <v>37102</v>
      </c>
      <c r="K6733" t="s">
        <v>302</v>
      </c>
      <c r="L6733" t="s">
        <v>303</v>
      </c>
      <c r="M6733" t="s">
        <v>25399</v>
      </c>
    </row>
    <row r="6734" spans="1:13" x14ac:dyDescent="0.2">
      <c r="A6734" t="s">
        <v>20685</v>
      </c>
      <c r="B6734" t="s">
        <v>20686</v>
      </c>
      <c r="C6734" t="s">
        <v>37103</v>
      </c>
      <c r="D6734" t="s">
        <v>349</v>
      </c>
      <c r="E6734" t="s">
        <v>424</v>
      </c>
      <c r="F6734" t="s">
        <v>37104</v>
      </c>
      <c r="G6734" t="s">
        <v>37105</v>
      </c>
      <c r="H6734" t="s">
        <v>36439</v>
      </c>
      <c r="I6734" t="s">
        <v>18452</v>
      </c>
      <c r="J6734" t="s">
        <v>37106</v>
      </c>
      <c r="K6734" t="s">
        <v>37107</v>
      </c>
      <c r="L6734" t="s">
        <v>303</v>
      </c>
      <c r="M6734" t="s">
        <v>4994</v>
      </c>
    </row>
    <row r="6735" spans="1:13" x14ac:dyDescent="0.2">
      <c r="A6735" t="s">
        <v>20685</v>
      </c>
      <c r="B6735" t="s">
        <v>20686</v>
      </c>
      <c r="C6735" t="s">
        <v>37108</v>
      </c>
      <c r="D6735" t="s">
        <v>349</v>
      </c>
      <c r="E6735" t="s">
        <v>424</v>
      </c>
      <c r="F6735" t="s">
        <v>37109</v>
      </c>
      <c r="G6735" t="s">
        <v>37110</v>
      </c>
      <c r="H6735" t="s">
        <v>36821</v>
      </c>
      <c r="I6735" t="s">
        <v>18478</v>
      </c>
      <c r="J6735" t="s">
        <v>37111</v>
      </c>
      <c r="K6735" t="s">
        <v>37112</v>
      </c>
      <c r="L6735" t="s">
        <v>303</v>
      </c>
      <c r="M6735" t="s">
        <v>20366</v>
      </c>
    </row>
    <row r="6736" spans="1:13" x14ac:dyDescent="0.2">
      <c r="A6736" t="s">
        <v>20685</v>
      </c>
      <c r="B6736" t="s">
        <v>20686</v>
      </c>
      <c r="C6736" t="s">
        <v>37113</v>
      </c>
      <c r="D6736" t="s">
        <v>8198</v>
      </c>
      <c r="E6736" t="s">
        <v>5074</v>
      </c>
      <c r="F6736" t="s">
        <v>37114</v>
      </c>
      <c r="G6736" t="s">
        <v>37115</v>
      </c>
      <c r="H6736" t="s">
        <v>36887</v>
      </c>
      <c r="I6736" t="s">
        <v>18452</v>
      </c>
      <c r="J6736" t="s">
        <v>37116</v>
      </c>
      <c r="K6736" t="s">
        <v>37117</v>
      </c>
      <c r="L6736" t="s">
        <v>303</v>
      </c>
      <c r="M6736" t="s">
        <v>30701</v>
      </c>
    </row>
    <row r="6737" spans="1:13" x14ac:dyDescent="0.2">
      <c r="A6737" t="s">
        <v>20685</v>
      </c>
      <c r="B6737" t="s">
        <v>20686</v>
      </c>
      <c r="C6737" t="s">
        <v>37118</v>
      </c>
      <c r="D6737" t="s">
        <v>8198</v>
      </c>
      <c r="F6737" t="s">
        <v>37119</v>
      </c>
      <c r="G6737" t="s">
        <v>37120</v>
      </c>
      <c r="H6737" t="s">
        <v>36695</v>
      </c>
      <c r="I6737" t="s">
        <v>18478</v>
      </c>
      <c r="J6737" t="s">
        <v>37121</v>
      </c>
      <c r="K6737" t="s">
        <v>37122</v>
      </c>
      <c r="L6737" t="s">
        <v>303</v>
      </c>
      <c r="M6737" t="s">
        <v>20122</v>
      </c>
    </row>
    <row r="6738" spans="1:13" x14ac:dyDescent="0.2">
      <c r="A6738" t="s">
        <v>20685</v>
      </c>
      <c r="B6738" t="s">
        <v>20686</v>
      </c>
      <c r="C6738" t="s">
        <v>37123</v>
      </c>
      <c r="D6738" t="s">
        <v>2857</v>
      </c>
      <c r="E6738" t="s">
        <v>2858</v>
      </c>
      <c r="F6738" t="s">
        <v>37124</v>
      </c>
      <c r="H6738" t="s">
        <v>37125</v>
      </c>
      <c r="I6738" t="s">
        <v>18452</v>
      </c>
      <c r="J6738" t="s">
        <v>37126</v>
      </c>
      <c r="K6738" t="s">
        <v>37127</v>
      </c>
      <c r="L6738" t="s">
        <v>303</v>
      </c>
      <c r="M6738" t="s">
        <v>37128</v>
      </c>
    </row>
    <row r="6739" spans="1:13" x14ac:dyDescent="0.2">
      <c r="A6739" t="s">
        <v>20685</v>
      </c>
      <c r="B6739" t="s">
        <v>20686</v>
      </c>
      <c r="C6739" t="s">
        <v>37129</v>
      </c>
      <c r="D6739" t="s">
        <v>8198</v>
      </c>
      <c r="F6739" t="s">
        <v>37130</v>
      </c>
      <c r="G6739" t="s">
        <v>36483</v>
      </c>
      <c r="H6739" t="s">
        <v>18478</v>
      </c>
      <c r="J6739" t="s">
        <v>37131</v>
      </c>
      <c r="K6739" t="s">
        <v>37132</v>
      </c>
      <c r="L6739" t="s">
        <v>303</v>
      </c>
      <c r="M6739" t="s">
        <v>849</v>
      </c>
    </row>
    <row r="6740" spans="1:13" x14ac:dyDescent="0.2">
      <c r="A6740" t="s">
        <v>20685</v>
      </c>
      <c r="B6740" t="s">
        <v>20686</v>
      </c>
      <c r="C6740" t="s">
        <v>37133</v>
      </c>
      <c r="D6740" t="s">
        <v>349</v>
      </c>
      <c r="E6740" t="s">
        <v>424</v>
      </c>
      <c r="F6740" t="s">
        <v>37134</v>
      </c>
      <c r="G6740" t="s">
        <v>37135</v>
      </c>
      <c r="H6740" t="s">
        <v>36695</v>
      </c>
      <c r="I6740" t="s">
        <v>18478</v>
      </c>
      <c r="J6740" t="s">
        <v>37136</v>
      </c>
      <c r="K6740" t="s">
        <v>37137</v>
      </c>
      <c r="L6740" t="s">
        <v>303</v>
      </c>
      <c r="M6740" t="s">
        <v>24942</v>
      </c>
    </row>
    <row r="6741" spans="1:13" x14ac:dyDescent="0.2">
      <c r="A6741" t="s">
        <v>20685</v>
      </c>
      <c r="B6741" t="s">
        <v>20686</v>
      </c>
      <c r="C6741" t="s">
        <v>37138</v>
      </c>
      <c r="D6741" t="s">
        <v>572</v>
      </c>
      <c r="E6741" t="s">
        <v>573</v>
      </c>
      <c r="F6741" t="s">
        <v>37139</v>
      </c>
      <c r="G6741" t="s">
        <v>37140</v>
      </c>
      <c r="H6741" t="s">
        <v>37141</v>
      </c>
      <c r="I6741" t="s">
        <v>18452</v>
      </c>
      <c r="J6741" t="s">
        <v>37142</v>
      </c>
      <c r="K6741" t="s">
        <v>37143</v>
      </c>
      <c r="L6741" t="s">
        <v>303</v>
      </c>
      <c r="M6741" t="s">
        <v>5542</v>
      </c>
    </row>
    <row r="6742" spans="1:13" x14ac:dyDescent="0.2">
      <c r="A6742" t="s">
        <v>20685</v>
      </c>
      <c r="B6742" t="s">
        <v>20686</v>
      </c>
      <c r="C6742" t="s">
        <v>37144</v>
      </c>
      <c r="D6742" t="s">
        <v>37145</v>
      </c>
      <c r="E6742" t="s">
        <v>37146</v>
      </c>
      <c r="F6742" t="s">
        <v>37147</v>
      </c>
      <c r="G6742" t="s">
        <v>37148</v>
      </c>
      <c r="H6742" t="s">
        <v>35680</v>
      </c>
      <c r="I6742" t="s">
        <v>18452</v>
      </c>
      <c r="J6742" t="s">
        <v>37149</v>
      </c>
      <c r="K6742" t="s">
        <v>37150</v>
      </c>
      <c r="L6742" t="s">
        <v>303</v>
      </c>
      <c r="M6742" t="s">
        <v>2600</v>
      </c>
    </row>
    <row r="6743" spans="1:13" x14ac:dyDescent="0.2">
      <c r="A6743" t="s">
        <v>20685</v>
      </c>
      <c r="B6743" t="s">
        <v>20686</v>
      </c>
      <c r="C6743" t="s">
        <v>37151</v>
      </c>
      <c r="D6743" t="s">
        <v>349</v>
      </c>
      <c r="F6743" t="s">
        <v>37152</v>
      </c>
      <c r="G6743" t="s">
        <v>37153</v>
      </c>
      <c r="H6743" t="s">
        <v>18478</v>
      </c>
      <c r="J6743" t="s">
        <v>37154</v>
      </c>
      <c r="K6743" t="s">
        <v>37155</v>
      </c>
      <c r="L6743" t="s">
        <v>303</v>
      </c>
      <c r="M6743" t="s">
        <v>422</v>
      </c>
    </row>
    <row r="6744" spans="1:13" x14ac:dyDescent="0.2">
      <c r="A6744" t="s">
        <v>20685</v>
      </c>
      <c r="B6744" t="s">
        <v>20686</v>
      </c>
      <c r="C6744" t="s">
        <v>37156</v>
      </c>
      <c r="D6744" t="s">
        <v>8198</v>
      </c>
      <c r="F6744" t="s">
        <v>37157</v>
      </c>
      <c r="G6744" t="s">
        <v>36695</v>
      </c>
      <c r="H6744" t="s">
        <v>18478</v>
      </c>
      <c r="J6744" t="s">
        <v>37158</v>
      </c>
      <c r="K6744" t="s">
        <v>37159</v>
      </c>
      <c r="L6744" t="s">
        <v>303</v>
      </c>
      <c r="M6744" t="s">
        <v>849</v>
      </c>
    </row>
    <row r="6745" spans="1:13" x14ac:dyDescent="0.2">
      <c r="A6745" t="s">
        <v>20685</v>
      </c>
      <c r="B6745" t="s">
        <v>20686</v>
      </c>
      <c r="C6745" t="s">
        <v>37160</v>
      </c>
      <c r="D6745" t="s">
        <v>37161</v>
      </c>
      <c r="E6745" t="s">
        <v>37162</v>
      </c>
      <c r="F6745" t="s">
        <v>37163</v>
      </c>
      <c r="H6745" t="s">
        <v>37164</v>
      </c>
      <c r="I6745" t="s">
        <v>18478</v>
      </c>
      <c r="J6745" t="s">
        <v>37165</v>
      </c>
      <c r="K6745" t="s">
        <v>37166</v>
      </c>
      <c r="L6745" t="s">
        <v>303</v>
      </c>
      <c r="M6745" t="s">
        <v>37167</v>
      </c>
    </row>
    <row r="6746" spans="1:13" x14ac:dyDescent="0.2">
      <c r="A6746" t="s">
        <v>20685</v>
      </c>
      <c r="B6746" t="s">
        <v>20686</v>
      </c>
      <c r="C6746" t="s">
        <v>37168</v>
      </c>
      <c r="D6746" t="s">
        <v>349</v>
      </c>
      <c r="F6746" t="s">
        <v>37169</v>
      </c>
      <c r="G6746" t="s">
        <v>35690</v>
      </c>
      <c r="H6746" t="s">
        <v>18452</v>
      </c>
      <c r="J6746" t="s">
        <v>37170</v>
      </c>
      <c r="K6746" t="s">
        <v>37171</v>
      </c>
      <c r="L6746" t="s">
        <v>303</v>
      </c>
      <c r="M6746" t="s">
        <v>422</v>
      </c>
    </row>
    <row r="6747" spans="1:13" x14ac:dyDescent="0.2">
      <c r="A6747" t="s">
        <v>20685</v>
      </c>
      <c r="B6747" t="s">
        <v>20686</v>
      </c>
      <c r="C6747" t="s">
        <v>37172</v>
      </c>
      <c r="D6747" t="s">
        <v>349</v>
      </c>
      <c r="E6747" t="s">
        <v>424</v>
      </c>
      <c r="F6747" t="s">
        <v>37173</v>
      </c>
      <c r="H6747" t="s">
        <v>35680</v>
      </c>
      <c r="I6747" t="s">
        <v>18452</v>
      </c>
      <c r="J6747" t="s">
        <v>36503</v>
      </c>
      <c r="K6747" t="s">
        <v>37174</v>
      </c>
      <c r="L6747" t="s">
        <v>303</v>
      </c>
      <c r="M6747" t="s">
        <v>35713</v>
      </c>
    </row>
    <row r="6748" spans="1:13" x14ac:dyDescent="0.2">
      <c r="A6748" t="s">
        <v>20685</v>
      </c>
      <c r="B6748" t="s">
        <v>20686</v>
      </c>
      <c r="C6748" t="s">
        <v>37175</v>
      </c>
      <c r="D6748" t="s">
        <v>349</v>
      </c>
      <c r="F6748" t="s">
        <v>37176</v>
      </c>
      <c r="G6748" t="s">
        <v>36887</v>
      </c>
      <c r="H6748" t="s">
        <v>18452</v>
      </c>
      <c r="J6748" t="s">
        <v>37177</v>
      </c>
      <c r="K6748" t="s">
        <v>37178</v>
      </c>
      <c r="L6748" t="s">
        <v>303</v>
      </c>
      <c r="M6748" t="s">
        <v>422</v>
      </c>
    </row>
    <row r="6749" spans="1:13" x14ac:dyDescent="0.2">
      <c r="A6749" t="s">
        <v>20685</v>
      </c>
      <c r="B6749" t="s">
        <v>20686</v>
      </c>
      <c r="C6749" t="s">
        <v>37179</v>
      </c>
      <c r="D6749" t="s">
        <v>349</v>
      </c>
      <c r="E6749" t="s">
        <v>424</v>
      </c>
      <c r="F6749" t="s">
        <v>37180</v>
      </c>
      <c r="G6749" t="s">
        <v>37181</v>
      </c>
      <c r="H6749" t="s">
        <v>35738</v>
      </c>
      <c r="I6749" t="s">
        <v>18478</v>
      </c>
      <c r="J6749" t="s">
        <v>37182</v>
      </c>
      <c r="K6749" t="s">
        <v>37183</v>
      </c>
      <c r="L6749" t="s">
        <v>303</v>
      </c>
      <c r="M6749" t="s">
        <v>20366</v>
      </c>
    </row>
    <row r="6750" spans="1:13" x14ac:dyDescent="0.2">
      <c r="A6750" t="s">
        <v>20685</v>
      </c>
      <c r="B6750" t="s">
        <v>20686</v>
      </c>
      <c r="C6750" t="s">
        <v>37184</v>
      </c>
      <c r="D6750" t="s">
        <v>572</v>
      </c>
      <c r="E6750" t="s">
        <v>573</v>
      </c>
      <c r="F6750" t="s">
        <v>37185</v>
      </c>
      <c r="G6750" t="s">
        <v>36238</v>
      </c>
      <c r="H6750" t="s">
        <v>18452</v>
      </c>
      <c r="J6750" t="s">
        <v>37186</v>
      </c>
      <c r="K6750" t="s">
        <v>302</v>
      </c>
      <c r="L6750" t="s">
        <v>303</v>
      </c>
      <c r="M6750" t="s">
        <v>422</v>
      </c>
    </row>
    <row r="6751" spans="1:13" x14ac:dyDescent="0.2">
      <c r="A6751" t="s">
        <v>20685</v>
      </c>
      <c r="B6751" t="s">
        <v>20686</v>
      </c>
      <c r="C6751" t="s">
        <v>37187</v>
      </c>
      <c r="D6751" t="s">
        <v>564</v>
      </c>
      <c r="E6751" t="s">
        <v>296</v>
      </c>
      <c r="F6751" t="s">
        <v>37188</v>
      </c>
      <c r="G6751" t="s">
        <v>36439</v>
      </c>
      <c r="H6751" t="s">
        <v>18452</v>
      </c>
      <c r="J6751" t="s">
        <v>37189</v>
      </c>
      <c r="K6751" t="s">
        <v>37190</v>
      </c>
      <c r="L6751" t="s">
        <v>303</v>
      </c>
      <c r="M6751" t="s">
        <v>2119</v>
      </c>
    </row>
    <row r="6752" spans="1:13" x14ac:dyDescent="0.2">
      <c r="A6752" t="s">
        <v>20685</v>
      </c>
      <c r="B6752" t="s">
        <v>20686</v>
      </c>
      <c r="C6752" t="s">
        <v>37191</v>
      </c>
      <c r="D6752" t="s">
        <v>21115</v>
      </c>
      <c r="E6752" t="s">
        <v>21116</v>
      </c>
      <c r="F6752" t="s">
        <v>37192</v>
      </c>
      <c r="H6752" t="s">
        <v>18451</v>
      </c>
      <c r="I6752" t="s">
        <v>18452</v>
      </c>
      <c r="J6752" t="s">
        <v>37193</v>
      </c>
      <c r="K6752" t="s">
        <v>37194</v>
      </c>
      <c r="L6752" t="s">
        <v>120</v>
      </c>
      <c r="M6752" t="s">
        <v>37195</v>
      </c>
    </row>
    <row r="6753" spans="1:13" x14ac:dyDescent="0.2">
      <c r="A6753" t="s">
        <v>20685</v>
      </c>
      <c r="B6753" t="s">
        <v>20686</v>
      </c>
      <c r="C6753" t="s">
        <v>37196</v>
      </c>
      <c r="D6753" t="s">
        <v>513</v>
      </c>
      <c r="E6753" t="s">
        <v>2638</v>
      </c>
      <c r="F6753" t="s">
        <v>37197</v>
      </c>
      <c r="G6753" t="s">
        <v>37198</v>
      </c>
      <c r="H6753" t="s">
        <v>35749</v>
      </c>
      <c r="I6753" t="s">
        <v>18452</v>
      </c>
      <c r="J6753" t="s">
        <v>37199</v>
      </c>
      <c r="K6753" t="s">
        <v>36554</v>
      </c>
      <c r="L6753" t="s">
        <v>303</v>
      </c>
      <c r="M6753" t="s">
        <v>1912</v>
      </c>
    </row>
    <row r="6754" spans="1:13" x14ac:dyDescent="0.2">
      <c r="A6754" t="s">
        <v>20685</v>
      </c>
      <c r="B6754" t="s">
        <v>20686</v>
      </c>
      <c r="C6754" t="s">
        <v>37200</v>
      </c>
      <c r="D6754" t="s">
        <v>572</v>
      </c>
      <c r="E6754" t="s">
        <v>573</v>
      </c>
      <c r="F6754" t="s">
        <v>37201</v>
      </c>
      <c r="G6754" t="s">
        <v>37202</v>
      </c>
      <c r="H6754" t="s">
        <v>3622</v>
      </c>
      <c r="I6754" t="s">
        <v>18452</v>
      </c>
      <c r="J6754" t="s">
        <v>37203</v>
      </c>
      <c r="K6754" t="s">
        <v>37204</v>
      </c>
      <c r="L6754" t="s">
        <v>303</v>
      </c>
      <c r="M6754" t="s">
        <v>12272</v>
      </c>
    </row>
    <row r="6755" spans="1:13" x14ac:dyDescent="0.2">
      <c r="A6755" t="s">
        <v>20685</v>
      </c>
      <c r="B6755" t="s">
        <v>20686</v>
      </c>
      <c r="C6755" t="s">
        <v>37205</v>
      </c>
      <c r="D6755" t="s">
        <v>36305</v>
      </c>
      <c r="E6755" t="s">
        <v>37206</v>
      </c>
      <c r="F6755" t="s">
        <v>37207</v>
      </c>
      <c r="G6755" t="s">
        <v>35661</v>
      </c>
      <c r="H6755" t="s">
        <v>35662</v>
      </c>
      <c r="I6755" t="s">
        <v>18452</v>
      </c>
      <c r="J6755" t="s">
        <v>37208</v>
      </c>
      <c r="K6755" t="s">
        <v>37209</v>
      </c>
      <c r="L6755" t="s">
        <v>303</v>
      </c>
      <c r="M6755" t="s">
        <v>4650</v>
      </c>
    </row>
    <row r="6756" spans="1:13" x14ac:dyDescent="0.2">
      <c r="A6756" t="s">
        <v>20685</v>
      </c>
      <c r="B6756" t="s">
        <v>20686</v>
      </c>
      <c r="C6756" t="s">
        <v>37210</v>
      </c>
      <c r="D6756" t="s">
        <v>37211</v>
      </c>
      <c r="E6756" t="s">
        <v>37212</v>
      </c>
      <c r="F6756" t="s">
        <v>37213</v>
      </c>
      <c r="G6756" t="s">
        <v>37214</v>
      </c>
      <c r="H6756" t="s">
        <v>35824</v>
      </c>
      <c r="I6756" t="s">
        <v>18452</v>
      </c>
      <c r="J6756" t="s">
        <v>37215</v>
      </c>
      <c r="K6756" t="s">
        <v>37216</v>
      </c>
      <c r="L6756" t="s">
        <v>303</v>
      </c>
      <c r="M6756" t="s">
        <v>37217</v>
      </c>
    </row>
    <row r="6757" spans="1:13" x14ac:dyDescent="0.2">
      <c r="A6757" t="s">
        <v>20685</v>
      </c>
      <c r="B6757" t="s">
        <v>20686</v>
      </c>
      <c r="C6757" t="s">
        <v>37218</v>
      </c>
      <c r="D6757" t="s">
        <v>349</v>
      </c>
      <c r="F6757" t="s">
        <v>37219</v>
      </c>
      <c r="G6757" t="s">
        <v>35786</v>
      </c>
      <c r="H6757" t="s">
        <v>18452</v>
      </c>
      <c r="J6757" t="s">
        <v>37220</v>
      </c>
      <c r="K6757" t="s">
        <v>302</v>
      </c>
      <c r="L6757" t="s">
        <v>303</v>
      </c>
      <c r="M6757" t="s">
        <v>422</v>
      </c>
    </row>
    <row r="6758" spans="1:13" x14ac:dyDescent="0.2">
      <c r="A6758" t="s">
        <v>20685</v>
      </c>
      <c r="B6758" t="s">
        <v>20686</v>
      </c>
      <c r="C6758" t="s">
        <v>37221</v>
      </c>
      <c r="D6758" t="s">
        <v>8198</v>
      </c>
      <c r="E6758" t="s">
        <v>5074</v>
      </c>
      <c r="F6758" t="s">
        <v>37222</v>
      </c>
      <c r="G6758" t="s">
        <v>1681</v>
      </c>
      <c r="H6758" t="s">
        <v>35899</v>
      </c>
      <c r="I6758" t="s">
        <v>18452</v>
      </c>
      <c r="J6758" t="s">
        <v>37223</v>
      </c>
      <c r="K6758" t="s">
        <v>302</v>
      </c>
      <c r="L6758" t="s">
        <v>303</v>
      </c>
      <c r="M6758" t="s">
        <v>2821</v>
      </c>
    </row>
    <row r="6759" spans="1:13" x14ac:dyDescent="0.2">
      <c r="A6759" t="s">
        <v>20685</v>
      </c>
      <c r="B6759" t="s">
        <v>20686</v>
      </c>
      <c r="C6759" t="s">
        <v>37224</v>
      </c>
      <c r="D6759" t="s">
        <v>349</v>
      </c>
      <c r="E6759" t="s">
        <v>424</v>
      </c>
      <c r="F6759" t="s">
        <v>37225</v>
      </c>
      <c r="H6759" t="s">
        <v>37226</v>
      </c>
      <c r="I6759" t="s">
        <v>18478</v>
      </c>
      <c r="J6759" t="s">
        <v>37227</v>
      </c>
      <c r="K6759" t="s">
        <v>37228</v>
      </c>
      <c r="L6759" t="s">
        <v>303</v>
      </c>
      <c r="M6759" t="s">
        <v>20366</v>
      </c>
    </row>
    <row r="6760" spans="1:13" x14ac:dyDescent="0.2">
      <c r="A6760" t="s">
        <v>20685</v>
      </c>
      <c r="B6760" t="s">
        <v>20686</v>
      </c>
      <c r="C6760" t="s">
        <v>37229</v>
      </c>
      <c r="D6760" t="s">
        <v>37230</v>
      </c>
      <c r="E6760" t="s">
        <v>37231</v>
      </c>
      <c r="F6760" t="s">
        <v>19787</v>
      </c>
      <c r="G6760" t="s">
        <v>37232</v>
      </c>
      <c r="H6760" t="s">
        <v>36113</v>
      </c>
      <c r="I6760" t="s">
        <v>18452</v>
      </c>
      <c r="J6760" t="s">
        <v>37233</v>
      </c>
      <c r="K6760" t="s">
        <v>37234</v>
      </c>
      <c r="L6760" t="s">
        <v>303</v>
      </c>
      <c r="M6760" t="s">
        <v>23147</v>
      </c>
    </row>
    <row r="6761" spans="1:13" x14ac:dyDescent="0.2">
      <c r="A6761" t="s">
        <v>20685</v>
      </c>
      <c r="B6761" t="s">
        <v>20686</v>
      </c>
      <c r="C6761" t="s">
        <v>37235</v>
      </c>
      <c r="D6761" t="s">
        <v>35956</v>
      </c>
      <c r="E6761" t="s">
        <v>37236</v>
      </c>
      <c r="F6761" t="s">
        <v>37237</v>
      </c>
      <c r="G6761" t="s">
        <v>36118</v>
      </c>
      <c r="H6761" t="s">
        <v>35680</v>
      </c>
      <c r="I6761" t="s">
        <v>18452</v>
      </c>
      <c r="J6761" t="s">
        <v>37238</v>
      </c>
      <c r="K6761" t="s">
        <v>37239</v>
      </c>
      <c r="L6761" t="s">
        <v>303</v>
      </c>
      <c r="M6761" t="s">
        <v>37240</v>
      </c>
    </row>
    <row r="6762" spans="1:13" x14ac:dyDescent="0.2">
      <c r="A6762" t="s">
        <v>20685</v>
      </c>
      <c r="B6762" t="s">
        <v>20686</v>
      </c>
      <c r="C6762" t="s">
        <v>37241</v>
      </c>
      <c r="D6762" t="s">
        <v>349</v>
      </c>
      <c r="E6762" t="s">
        <v>424</v>
      </c>
      <c r="F6762" t="s">
        <v>37242</v>
      </c>
      <c r="G6762" t="s">
        <v>35832</v>
      </c>
      <c r="H6762" t="s">
        <v>18451</v>
      </c>
      <c r="I6762" t="s">
        <v>18452</v>
      </c>
      <c r="J6762" t="s">
        <v>35833</v>
      </c>
      <c r="K6762" t="s">
        <v>37243</v>
      </c>
      <c r="L6762" t="s">
        <v>303</v>
      </c>
      <c r="M6762" t="s">
        <v>3913</v>
      </c>
    </row>
    <row r="6763" spans="1:13" x14ac:dyDescent="0.2">
      <c r="A6763" t="s">
        <v>20685</v>
      </c>
      <c r="B6763" t="s">
        <v>20686</v>
      </c>
      <c r="C6763" t="s">
        <v>37244</v>
      </c>
      <c r="D6763" t="s">
        <v>844</v>
      </c>
      <c r="E6763" t="s">
        <v>296</v>
      </c>
      <c r="F6763" t="s">
        <v>37245</v>
      </c>
      <c r="G6763" t="s">
        <v>37246</v>
      </c>
      <c r="H6763" t="s">
        <v>35680</v>
      </c>
      <c r="J6763" t="s">
        <v>37247</v>
      </c>
      <c r="K6763" t="s">
        <v>37248</v>
      </c>
      <c r="L6763" t="s">
        <v>303</v>
      </c>
      <c r="M6763" t="s">
        <v>976</v>
      </c>
    </row>
    <row r="6764" spans="1:13" x14ac:dyDescent="0.2">
      <c r="A6764" t="s">
        <v>20685</v>
      </c>
      <c r="B6764" t="s">
        <v>20686</v>
      </c>
      <c r="C6764" t="s">
        <v>37249</v>
      </c>
      <c r="D6764" t="s">
        <v>349</v>
      </c>
      <c r="E6764" t="s">
        <v>424</v>
      </c>
      <c r="F6764" t="s">
        <v>484</v>
      </c>
      <c r="G6764" t="s">
        <v>35645</v>
      </c>
      <c r="H6764" t="s">
        <v>37250</v>
      </c>
      <c r="I6764" t="s">
        <v>37251</v>
      </c>
      <c r="J6764" t="s">
        <v>37252</v>
      </c>
      <c r="K6764" t="s">
        <v>37253</v>
      </c>
      <c r="L6764" t="s">
        <v>303</v>
      </c>
      <c r="M6764" t="s">
        <v>20366</v>
      </c>
    </row>
    <row r="6765" spans="1:13" x14ac:dyDescent="0.2">
      <c r="A6765" t="s">
        <v>20685</v>
      </c>
      <c r="B6765" t="s">
        <v>20686</v>
      </c>
      <c r="C6765" t="s">
        <v>37254</v>
      </c>
      <c r="D6765" t="s">
        <v>349</v>
      </c>
      <c r="E6765" t="s">
        <v>424</v>
      </c>
      <c r="F6765" t="s">
        <v>21630</v>
      </c>
      <c r="H6765" t="s">
        <v>37255</v>
      </c>
      <c r="I6765" t="s">
        <v>18478</v>
      </c>
      <c r="J6765" t="s">
        <v>37256</v>
      </c>
      <c r="K6765" t="s">
        <v>37257</v>
      </c>
      <c r="L6765" t="s">
        <v>303</v>
      </c>
      <c r="M6765" t="s">
        <v>976</v>
      </c>
    </row>
    <row r="6766" spans="1:13" x14ac:dyDescent="0.2">
      <c r="A6766" t="s">
        <v>20685</v>
      </c>
      <c r="B6766" t="s">
        <v>20686</v>
      </c>
      <c r="C6766" t="s">
        <v>37258</v>
      </c>
      <c r="D6766" t="s">
        <v>37259</v>
      </c>
      <c r="E6766" t="s">
        <v>37260</v>
      </c>
      <c r="F6766" t="s">
        <v>37261</v>
      </c>
      <c r="H6766" t="s">
        <v>37262</v>
      </c>
      <c r="I6766" t="s">
        <v>37263</v>
      </c>
      <c r="J6766" t="s">
        <v>37264</v>
      </c>
      <c r="K6766" t="s">
        <v>37265</v>
      </c>
      <c r="L6766" t="s">
        <v>303</v>
      </c>
      <c r="M6766" t="s">
        <v>18542</v>
      </c>
    </row>
    <row r="6767" spans="1:13" x14ac:dyDescent="0.2">
      <c r="A6767" t="s">
        <v>20685</v>
      </c>
      <c r="B6767" t="s">
        <v>20686</v>
      </c>
      <c r="C6767" t="s">
        <v>37266</v>
      </c>
      <c r="D6767" t="s">
        <v>12767</v>
      </c>
      <c r="E6767" t="s">
        <v>296</v>
      </c>
      <c r="F6767" t="s">
        <v>37267</v>
      </c>
      <c r="G6767" t="s">
        <v>37268</v>
      </c>
      <c r="H6767" t="s">
        <v>35680</v>
      </c>
      <c r="I6767" t="s">
        <v>18452</v>
      </c>
      <c r="J6767" t="s">
        <v>37269</v>
      </c>
      <c r="K6767" t="s">
        <v>37270</v>
      </c>
      <c r="L6767" t="s">
        <v>303</v>
      </c>
      <c r="M6767" t="s">
        <v>7833</v>
      </c>
    </row>
    <row r="6768" spans="1:13" x14ac:dyDescent="0.2">
      <c r="A6768" t="s">
        <v>20685</v>
      </c>
      <c r="B6768" t="s">
        <v>20686</v>
      </c>
      <c r="C6768" t="s">
        <v>37271</v>
      </c>
      <c r="D6768" t="s">
        <v>513</v>
      </c>
      <c r="E6768" t="s">
        <v>2638</v>
      </c>
      <c r="F6768" t="s">
        <v>27974</v>
      </c>
      <c r="G6768" t="s">
        <v>37272</v>
      </c>
      <c r="H6768" t="s">
        <v>36483</v>
      </c>
      <c r="I6768" t="s">
        <v>18478</v>
      </c>
      <c r="J6768" t="s">
        <v>37273</v>
      </c>
      <c r="K6768" t="s">
        <v>37274</v>
      </c>
      <c r="L6768" t="s">
        <v>303</v>
      </c>
      <c r="M6768" t="s">
        <v>9012</v>
      </c>
    </row>
    <row r="6769" spans="1:13" x14ac:dyDescent="0.2">
      <c r="A6769" t="s">
        <v>20685</v>
      </c>
      <c r="B6769" t="s">
        <v>20686</v>
      </c>
      <c r="C6769" t="s">
        <v>37275</v>
      </c>
      <c r="D6769" t="s">
        <v>394</v>
      </c>
      <c r="F6769" t="s">
        <v>500</v>
      </c>
      <c r="G6769" t="s">
        <v>37276</v>
      </c>
      <c r="H6769" t="s">
        <v>35847</v>
      </c>
      <c r="I6769" t="s">
        <v>18452</v>
      </c>
      <c r="J6769" t="s">
        <v>37277</v>
      </c>
      <c r="K6769" t="s">
        <v>302</v>
      </c>
      <c r="L6769" t="s">
        <v>303</v>
      </c>
      <c r="M6769" t="s">
        <v>37278</v>
      </c>
    </row>
    <row r="6770" spans="1:13" x14ac:dyDescent="0.2">
      <c r="A6770" t="s">
        <v>20685</v>
      </c>
      <c r="B6770" t="s">
        <v>20686</v>
      </c>
      <c r="C6770" t="s">
        <v>37279</v>
      </c>
      <c r="D6770" t="s">
        <v>366</v>
      </c>
      <c r="E6770" t="s">
        <v>1215</v>
      </c>
      <c r="F6770" t="s">
        <v>37280</v>
      </c>
      <c r="G6770" t="s">
        <v>37281</v>
      </c>
      <c r="H6770" t="s">
        <v>18451</v>
      </c>
      <c r="I6770" t="s">
        <v>18452</v>
      </c>
      <c r="J6770" t="s">
        <v>37282</v>
      </c>
      <c r="K6770" t="s">
        <v>302</v>
      </c>
      <c r="L6770" t="s">
        <v>303</v>
      </c>
      <c r="M6770" t="s">
        <v>6715</v>
      </c>
    </row>
    <row r="6771" spans="1:13" x14ac:dyDescent="0.2">
      <c r="A6771" t="s">
        <v>20685</v>
      </c>
      <c r="B6771" t="s">
        <v>20686</v>
      </c>
      <c r="C6771" t="s">
        <v>37283</v>
      </c>
      <c r="D6771" t="s">
        <v>349</v>
      </c>
      <c r="F6771" t="s">
        <v>37284</v>
      </c>
      <c r="H6771" t="s">
        <v>35680</v>
      </c>
      <c r="I6771" t="s">
        <v>18452</v>
      </c>
      <c r="J6771" t="s">
        <v>37285</v>
      </c>
      <c r="K6771" t="s">
        <v>37286</v>
      </c>
      <c r="L6771" t="s">
        <v>303</v>
      </c>
      <c r="M6771" t="s">
        <v>16415</v>
      </c>
    </row>
    <row r="6772" spans="1:13" x14ac:dyDescent="0.2">
      <c r="A6772" t="s">
        <v>20685</v>
      </c>
      <c r="B6772" t="s">
        <v>20686</v>
      </c>
      <c r="C6772" t="s">
        <v>37287</v>
      </c>
      <c r="D6772" t="s">
        <v>349</v>
      </c>
      <c r="F6772" t="s">
        <v>37288</v>
      </c>
      <c r="G6772" t="s">
        <v>35754</v>
      </c>
      <c r="H6772" t="s">
        <v>18478</v>
      </c>
      <c r="J6772" t="s">
        <v>37289</v>
      </c>
      <c r="K6772" t="s">
        <v>37290</v>
      </c>
      <c r="L6772" t="s">
        <v>303</v>
      </c>
      <c r="M6772" t="s">
        <v>422</v>
      </c>
    </row>
    <row r="6773" spans="1:13" x14ac:dyDescent="0.2">
      <c r="A6773" t="s">
        <v>20685</v>
      </c>
      <c r="B6773" t="s">
        <v>20686</v>
      </c>
      <c r="C6773" t="s">
        <v>37291</v>
      </c>
      <c r="D6773" t="s">
        <v>349</v>
      </c>
      <c r="E6773" t="s">
        <v>424</v>
      </c>
      <c r="F6773" t="s">
        <v>37292</v>
      </c>
      <c r="G6773" t="s">
        <v>37293</v>
      </c>
      <c r="H6773" t="s">
        <v>35893</v>
      </c>
      <c r="I6773" t="s">
        <v>18478</v>
      </c>
      <c r="J6773" t="s">
        <v>37294</v>
      </c>
      <c r="K6773" t="s">
        <v>37295</v>
      </c>
      <c r="L6773" t="s">
        <v>303</v>
      </c>
      <c r="M6773" t="s">
        <v>20366</v>
      </c>
    </row>
    <row r="6774" spans="1:13" x14ac:dyDescent="0.2">
      <c r="A6774" t="s">
        <v>20685</v>
      </c>
      <c r="B6774" t="s">
        <v>20686</v>
      </c>
      <c r="C6774" t="s">
        <v>37296</v>
      </c>
      <c r="D6774" t="s">
        <v>37297</v>
      </c>
      <c r="E6774" t="s">
        <v>37298</v>
      </c>
      <c r="F6774" t="s">
        <v>37299</v>
      </c>
      <c r="H6774" t="s">
        <v>35680</v>
      </c>
      <c r="I6774" t="s">
        <v>18452</v>
      </c>
      <c r="J6774" t="s">
        <v>37300</v>
      </c>
      <c r="K6774" t="s">
        <v>37301</v>
      </c>
      <c r="L6774" t="s">
        <v>303</v>
      </c>
      <c r="M6774" t="s">
        <v>2863</v>
      </c>
    </row>
    <row r="6775" spans="1:13" x14ac:dyDescent="0.2">
      <c r="A6775" t="s">
        <v>20685</v>
      </c>
      <c r="B6775" t="s">
        <v>20686</v>
      </c>
      <c r="C6775" t="s">
        <v>37302</v>
      </c>
      <c r="D6775" t="s">
        <v>37303</v>
      </c>
      <c r="E6775" t="s">
        <v>37304</v>
      </c>
      <c r="F6775" t="s">
        <v>37305</v>
      </c>
      <c r="G6775" t="s">
        <v>37306</v>
      </c>
      <c r="H6775" t="s">
        <v>35661</v>
      </c>
      <c r="I6775" t="s">
        <v>35662</v>
      </c>
      <c r="J6775" t="s">
        <v>37307</v>
      </c>
      <c r="K6775" t="s">
        <v>37308</v>
      </c>
      <c r="L6775" t="s">
        <v>303</v>
      </c>
      <c r="M6775" t="s">
        <v>1028</v>
      </c>
    </row>
    <row r="6776" spans="1:13" x14ac:dyDescent="0.2">
      <c r="A6776" t="s">
        <v>20685</v>
      </c>
      <c r="B6776" t="s">
        <v>20686</v>
      </c>
      <c r="C6776" t="s">
        <v>37309</v>
      </c>
      <c r="D6776" t="s">
        <v>572</v>
      </c>
      <c r="E6776" t="s">
        <v>573</v>
      </c>
      <c r="F6776" t="s">
        <v>1121</v>
      </c>
      <c r="G6776" t="s">
        <v>37310</v>
      </c>
      <c r="H6776" t="s">
        <v>37311</v>
      </c>
      <c r="I6776" t="s">
        <v>18478</v>
      </c>
      <c r="J6776" t="s">
        <v>37312</v>
      </c>
      <c r="K6776" t="s">
        <v>37313</v>
      </c>
      <c r="L6776" t="s">
        <v>303</v>
      </c>
      <c r="M6776" t="s">
        <v>3883</v>
      </c>
    </row>
    <row r="6777" spans="1:13" x14ac:dyDescent="0.2">
      <c r="A6777" t="s">
        <v>20685</v>
      </c>
      <c r="B6777" t="s">
        <v>20686</v>
      </c>
      <c r="C6777" t="s">
        <v>37314</v>
      </c>
      <c r="D6777" t="s">
        <v>36961</v>
      </c>
      <c r="E6777" t="s">
        <v>37072</v>
      </c>
      <c r="F6777" t="s">
        <v>37315</v>
      </c>
      <c r="G6777" t="s">
        <v>37316</v>
      </c>
      <c r="H6777" t="s">
        <v>35690</v>
      </c>
      <c r="I6777" t="s">
        <v>18452</v>
      </c>
      <c r="J6777" t="s">
        <v>37317</v>
      </c>
      <c r="K6777" t="s">
        <v>37318</v>
      </c>
      <c r="L6777" t="s">
        <v>303</v>
      </c>
      <c r="M6777" t="s">
        <v>37077</v>
      </c>
    </row>
    <row r="6778" spans="1:13" x14ac:dyDescent="0.2">
      <c r="A6778" t="s">
        <v>20685</v>
      </c>
      <c r="B6778" t="s">
        <v>20686</v>
      </c>
      <c r="C6778" t="s">
        <v>37319</v>
      </c>
      <c r="D6778" t="s">
        <v>8198</v>
      </c>
      <c r="F6778" t="s">
        <v>37320</v>
      </c>
      <c r="G6778" t="s">
        <v>12908</v>
      </c>
      <c r="H6778" t="s">
        <v>36568</v>
      </c>
      <c r="I6778" t="s">
        <v>18478</v>
      </c>
      <c r="J6778" t="s">
        <v>37321</v>
      </c>
      <c r="K6778" t="s">
        <v>37322</v>
      </c>
      <c r="L6778" t="s">
        <v>303</v>
      </c>
      <c r="M6778" t="s">
        <v>30701</v>
      </c>
    </row>
    <row r="6779" spans="1:13" x14ac:dyDescent="0.2">
      <c r="A6779" t="s">
        <v>20685</v>
      </c>
      <c r="B6779" t="s">
        <v>20686</v>
      </c>
      <c r="C6779" t="s">
        <v>37323</v>
      </c>
      <c r="D6779" t="s">
        <v>349</v>
      </c>
      <c r="E6779" t="s">
        <v>424</v>
      </c>
      <c r="F6779" t="s">
        <v>37324</v>
      </c>
      <c r="G6779" t="s">
        <v>36576</v>
      </c>
      <c r="H6779" t="s">
        <v>36695</v>
      </c>
      <c r="I6779" t="s">
        <v>18478</v>
      </c>
      <c r="J6779" t="s">
        <v>37325</v>
      </c>
      <c r="K6779" t="s">
        <v>37326</v>
      </c>
      <c r="L6779" t="s">
        <v>303</v>
      </c>
      <c r="M6779" t="s">
        <v>20366</v>
      </c>
    </row>
    <row r="6780" spans="1:13" x14ac:dyDescent="0.2">
      <c r="A6780" t="s">
        <v>20685</v>
      </c>
      <c r="B6780" t="s">
        <v>20686</v>
      </c>
      <c r="C6780" t="s">
        <v>37327</v>
      </c>
      <c r="D6780" t="s">
        <v>401</v>
      </c>
      <c r="E6780" t="s">
        <v>402</v>
      </c>
      <c r="F6780" t="s">
        <v>37328</v>
      </c>
      <c r="G6780" t="s">
        <v>36651</v>
      </c>
      <c r="H6780" t="s">
        <v>35680</v>
      </c>
      <c r="I6780" t="s">
        <v>18452</v>
      </c>
      <c r="J6780" t="s">
        <v>37329</v>
      </c>
      <c r="K6780" t="s">
        <v>37330</v>
      </c>
      <c r="L6780" t="s">
        <v>303</v>
      </c>
      <c r="M6780" t="s">
        <v>37331</v>
      </c>
    </row>
    <row r="6781" spans="1:13" x14ac:dyDescent="0.2">
      <c r="A6781" t="s">
        <v>20685</v>
      </c>
      <c r="B6781" t="s">
        <v>20686</v>
      </c>
      <c r="C6781" t="s">
        <v>37332</v>
      </c>
      <c r="D6781" t="s">
        <v>513</v>
      </c>
      <c r="E6781" t="s">
        <v>2638</v>
      </c>
      <c r="F6781" t="s">
        <v>37333</v>
      </c>
      <c r="H6781" t="s">
        <v>35680</v>
      </c>
      <c r="I6781" t="s">
        <v>18452</v>
      </c>
      <c r="J6781" t="s">
        <v>37334</v>
      </c>
      <c r="K6781" t="s">
        <v>37335</v>
      </c>
      <c r="L6781" t="s">
        <v>303</v>
      </c>
      <c r="M6781" t="s">
        <v>17881</v>
      </c>
    </row>
    <row r="6782" spans="1:13" x14ac:dyDescent="0.2">
      <c r="A6782" t="s">
        <v>20685</v>
      </c>
      <c r="B6782" t="s">
        <v>20686</v>
      </c>
      <c r="C6782" t="s">
        <v>37336</v>
      </c>
      <c r="D6782" t="s">
        <v>349</v>
      </c>
      <c r="F6782" t="s">
        <v>37337</v>
      </c>
      <c r="G6782" t="s">
        <v>37338</v>
      </c>
      <c r="H6782" t="s">
        <v>35680</v>
      </c>
      <c r="I6782" t="s">
        <v>18452</v>
      </c>
      <c r="J6782" t="s">
        <v>37339</v>
      </c>
      <c r="K6782" t="s">
        <v>37340</v>
      </c>
      <c r="L6782" t="s">
        <v>303</v>
      </c>
      <c r="M6782" t="s">
        <v>422</v>
      </c>
    </row>
    <row r="6783" spans="1:13" x14ac:dyDescent="0.2">
      <c r="A6783" t="s">
        <v>20685</v>
      </c>
      <c r="B6783" t="s">
        <v>20686</v>
      </c>
      <c r="C6783" t="s">
        <v>37341</v>
      </c>
      <c r="D6783" t="s">
        <v>8198</v>
      </c>
      <c r="E6783" t="s">
        <v>37342</v>
      </c>
      <c r="F6783" t="s">
        <v>37343</v>
      </c>
      <c r="H6783" t="s">
        <v>36113</v>
      </c>
      <c r="I6783" t="s">
        <v>18452</v>
      </c>
      <c r="J6783" t="s">
        <v>37344</v>
      </c>
      <c r="K6783" t="s">
        <v>37345</v>
      </c>
      <c r="L6783" t="s">
        <v>303</v>
      </c>
      <c r="M6783" t="s">
        <v>37346</v>
      </c>
    </row>
    <row r="6784" spans="1:13" x14ac:dyDescent="0.2">
      <c r="A6784" t="s">
        <v>20685</v>
      </c>
      <c r="B6784" t="s">
        <v>20686</v>
      </c>
      <c r="C6784" t="s">
        <v>37347</v>
      </c>
      <c r="D6784" t="s">
        <v>349</v>
      </c>
      <c r="F6784" t="s">
        <v>37348</v>
      </c>
      <c r="G6784" t="s">
        <v>36523</v>
      </c>
      <c r="H6784" t="s">
        <v>35662</v>
      </c>
      <c r="I6784" t="s">
        <v>18452</v>
      </c>
      <c r="J6784" t="s">
        <v>37349</v>
      </c>
      <c r="K6784" t="s">
        <v>302</v>
      </c>
      <c r="L6784" t="s">
        <v>303</v>
      </c>
      <c r="M6784" t="s">
        <v>2054</v>
      </c>
    </row>
    <row r="6785" spans="1:13" x14ac:dyDescent="0.2">
      <c r="A6785" t="s">
        <v>20685</v>
      </c>
      <c r="B6785" t="s">
        <v>20686</v>
      </c>
      <c r="C6785" t="s">
        <v>37350</v>
      </c>
      <c r="D6785" t="s">
        <v>349</v>
      </c>
      <c r="F6785" t="s">
        <v>37351</v>
      </c>
      <c r="G6785" t="s">
        <v>36266</v>
      </c>
      <c r="H6785" t="s">
        <v>18452</v>
      </c>
      <c r="J6785" t="s">
        <v>37352</v>
      </c>
      <c r="K6785" t="s">
        <v>37353</v>
      </c>
      <c r="L6785" t="s">
        <v>303</v>
      </c>
      <c r="M6785" t="s">
        <v>21304</v>
      </c>
    </row>
    <row r="6786" spans="1:13" x14ac:dyDescent="0.2">
      <c r="A6786" t="s">
        <v>20685</v>
      </c>
      <c r="B6786" t="s">
        <v>20686</v>
      </c>
      <c r="C6786" t="s">
        <v>37354</v>
      </c>
      <c r="D6786" t="s">
        <v>349</v>
      </c>
      <c r="F6786" t="s">
        <v>37355</v>
      </c>
      <c r="G6786" t="s">
        <v>36084</v>
      </c>
      <c r="H6786" t="s">
        <v>18478</v>
      </c>
      <c r="J6786" t="s">
        <v>37356</v>
      </c>
      <c r="K6786" t="s">
        <v>37357</v>
      </c>
      <c r="L6786" t="s">
        <v>303</v>
      </c>
      <c r="M6786" t="s">
        <v>422</v>
      </c>
    </row>
    <row r="6787" spans="1:13" x14ac:dyDescent="0.2">
      <c r="A6787" t="s">
        <v>20685</v>
      </c>
      <c r="B6787" t="s">
        <v>20686</v>
      </c>
      <c r="C6787" t="s">
        <v>37358</v>
      </c>
      <c r="D6787" t="s">
        <v>8198</v>
      </c>
      <c r="E6787" t="s">
        <v>5074</v>
      </c>
      <c r="F6787" t="s">
        <v>37359</v>
      </c>
      <c r="G6787" t="s">
        <v>36332</v>
      </c>
      <c r="H6787" t="s">
        <v>18452</v>
      </c>
      <c r="J6787" t="s">
        <v>37360</v>
      </c>
      <c r="K6787" t="s">
        <v>37361</v>
      </c>
      <c r="L6787" t="s">
        <v>303</v>
      </c>
      <c r="M6787" t="s">
        <v>37346</v>
      </c>
    </row>
    <row r="6788" spans="1:13" x14ac:dyDescent="0.2">
      <c r="A6788" t="s">
        <v>20685</v>
      </c>
      <c r="B6788" t="s">
        <v>20686</v>
      </c>
      <c r="C6788" t="s">
        <v>37362</v>
      </c>
      <c r="D6788" t="s">
        <v>572</v>
      </c>
      <c r="E6788" t="s">
        <v>573</v>
      </c>
      <c r="F6788" t="s">
        <v>5155</v>
      </c>
      <c r="G6788" t="s">
        <v>37363</v>
      </c>
      <c r="H6788" t="s">
        <v>18452</v>
      </c>
      <c r="J6788" t="s">
        <v>37364</v>
      </c>
      <c r="K6788" t="s">
        <v>302</v>
      </c>
      <c r="L6788" t="s">
        <v>303</v>
      </c>
      <c r="M6788" t="s">
        <v>37365</v>
      </c>
    </row>
    <row r="6789" spans="1:13" x14ac:dyDescent="0.2">
      <c r="A6789" t="s">
        <v>20685</v>
      </c>
      <c r="B6789" t="s">
        <v>20686</v>
      </c>
      <c r="C6789" t="s">
        <v>37366</v>
      </c>
      <c r="D6789" t="s">
        <v>349</v>
      </c>
      <c r="F6789" t="s">
        <v>37367</v>
      </c>
      <c r="G6789" t="s">
        <v>35851</v>
      </c>
      <c r="H6789" t="s">
        <v>18478</v>
      </c>
      <c r="J6789" t="s">
        <v>35852</v>
      </c>
      <c r="K6789" t="s">
        <v>37368</v>
      </c>
      <c r="L6789" t="s">
        <v>303</v>
      </c>
      <c r="M6789" t="s">
        <v>10324</v>
      </c>
    </row>
    <row r="6790" spans="1:13" x14ac:dyDescent="0.2">
      <c r="A6790" t="s">
        <v>20685</v>
      </c>
      <c r="B6790" t="s">
        <v>20686</v>
      </c>
      <c r="C6790" t="s">
        <v>37369</v>
      </c>
      <c r="D6790" t="s">
        <v>572</v>
      </c>
      <c r="E6790" t="s">
        <v>573</v>
      </c>
      <c r="F6790" t="s">
        <v>37370</v>
      </c>
      <c r="G6790" t="s">
        <v>37371</v>
      </c>
      <c r="H6790" t="s">
        <v>18452</v>
      </c>
      <c r="J6790" t="s">
        <v>37372</v>
      </c>
      <c r="K6790" t="s">
        <v>37373</v>
      </c>
      <c r="L6790" t="s">
        <v>303</v>
      </c>
      <c r="M6790" t="s">
        <v>37374</v>
      </c>
    </row>
    <row r="6791" spans="1:13" x14ac:dyDescent="0.2">
      <c r="A6791" t="s">
        <v>20685</v>
      </c>
      <c r="B6791" t="s">
        <v>20686</v>
      </c>
      <c r="C6791" t="s">
        <v>37375</v>
      </c>
      <c r="D6791" t="s">
        <v>572</v>
      </c>
      <c r="E6791" t="s">
        <v>573</v>
      </c>
      <c r="F6791" t="s">
        <v>2249</v>
      </c>
      <c r="G6791" t="s">
        <v>37376</v>
      </c>
      <c r="H6791" t="s">
        <v>36238</v>
      </c>
      <c r="I6791" t="s">
        <v>18452</v>
      </c>
      <c r="J6791" t="s">
        <v>37377</v>
      </c>
      <c r="K6791" t="s">
        <v>302</v>
      </c>
      <c r="L6791" t="s">
        <v>303</v>
      </c>
      <c r="M6791" t="s">
        <v>422</v>
      </c>
    </row>
    <row r="6792" spans="1:13" x14ac:dyDescent="0.2">
      <c r="A6792" t="s">
        <v>20685</v>
      </c>
      <c r="B6792" t="s">
        <v>20686</v>
      </c>
      <c r="C6792" t="s">
        <v>37378</v>
      </c>
      <c r="D6792" t="s">
        <v>349</v>
      </c>
      <c r="E6792" t="s">
        <v>424</v>
      </c>
      <c r="F6792" t="s">
        <v>37379</v>
      </c>
      <c r="H6792" t="s">
        <v>37380</v>
      </c>
      <c r="I6792" t="s">
        <v>18452</v>
      </c>
      <c r="J6792" t="s">
        <v>37381</v>
      </c>
      <c r="K6792" t="s">
        <v>37382</v>
      </c>
      <c r="L6792" t="s">
        <v>303</v>
      </c>
      <c r="M6792" t="s">
        <v>4213</v>
      </c>
    </row>
    <row r="6793" spans="1:13" x14ac:dyDescent="0.2">
      <c r="A6793" t="s">
        <v>20685</v>
      </c>
      <c r="B6793" t="s">
        <v>20686</v>
      </c>
      <c r="C6793" t="s">
        <v>37383</v>
      </c>
      <c r="D6793" t="s">
        <v>572</v>
      </c>
      <c r="E6793" t="s">
        <v>573</v>
      </c>
      <c r="F6793" t="s">
        <v>19080</v>
      </c>
      <c r="G6793" t="s">
        <v>36093</v>
      </c>
      <c r="H6793" t="s">
        <v>18452</v>
      </c>
      <c r="J6793" t="s">
        <v>37384</v>
      </c>
      <c r="K6793" t="s">
        <v>302</v>
      </c>
      <c r="L6793" t="s">
        <v>303</v>
      </c>
      <c r="M6793" t="s">
        <v>7631</v>
      </c>
    </row>
    <row r="6794" spans="1:13" x14ac:dyDescent="0.2">
      <c r="A6794" t="s">
        <v>20685</v>
      </c>
      <c r="B6794" t="s">
        <v>20686</v>
      </c>
      <c r="C6794" t="s">
        <v>37385</v>
      </c>
      <c r="D6794" t="s">
        <v>28677</v>
      </c>
      <c r="F6794" t="s">
        <v>37386</v>
      </c>
      <c r="G6794" t="s">
        <v>37387</v>
      </c>
      <c r="H6794" t="s">
        <v>18809</v>
      </c>
      <c r="I6794" t="s">
        <v>10993</v>
      </c>
      <c r="J6794" t="s">
        <v>37388</v>
      </c>
      <c r="K6794" t="s">
        <v>37389</v>
      </c>
      <c r="L6794" t="s">
        <v>120</v>
      </c>
      <c r="M6794" t="s">
        <v>37390</v>
      </c>
    </row>
    <row r="6795" spans="1:13" x14ac:dyDescent="0.2">
      <c r="A6795" t="s">
        <v>20685</v>
      </c>
      <c r="B6795" t="s">
        <v>20686</v>
      </c>
      <c r="C6795" t="s">
        <v>37391</v>
      </c>
      <c r="D6795" t="s">
        <v>37392</v>
      </c>
      <c r="F6795" t="s">
        <v>37393</v>
      </c>
      <c r="G6795" t="s">
        <v>37394</v>
      </c>
      <c r="H6795" t="s">
        <v>18652</v>
      </c>
      <c r="I6795" t="s">
        <v>10993</v>
      </c>
      <c r="J6795" t="s">
        <v>37395</v>
      </c>
      <c r="K6795" t="s">
        <v>37396</v>
      </c>
      <c r="L6795" t="s">
        <v>303</v>
      </c>
      <c r="M6795" t="s">
        <v>17353</v>
      </c>
    </row>
    <row r="6796" spans="1:13" x14ac:dyDescent="0.2">
      <c r="A6796" t="s">
        <v>20685</v>
      </c>
      <c r="B6796" t="s">
        <v>20686</v>
      </c>
      <c r="C6796" t="s">
        <v>37397</v>
      </c>
      <c r="D6796" t="s">
        <v>37398</v>
      </c>
      <c r="E6796" t="s">
        <v>37399</v>
      </c>
      <c r="F6796" t="s">
        <v>37400</v>
      </c>
      <c r="G6796" t="s">
        <v>37401</v>
      </c>
      <c r="H6796" t="s">
        <v>37402</v>
      </c>
      <c r="I6796" t="s">
        <v>37403</v>
      </c>
      <c r="J6796" t="s">
        <v>37404</v>
      </c>
      <c r="K6796" t="s">
        <v>37405</v>
      </c>
      <c r="L6796" t="s">
        <v>120</v>
      </c>
      <c r="M6796" t="s">
        <v>37406</v>
      </c>
    </row>
    <row r="6797" spans="1:13" x14ac:dyDescent="0.2">
      <c r="A6797" t="s">
        <v>20685</v>
      </c>
      <c r="B6797" t="s">
        <v>20686</v>
      </c>
      <c r="C6797" t="s">
        <v>37407</v>
      </c>
      <c r="D6797" t="s">
        <v>20822</v>
      </c>
      <c r="F6797" t="s">
        <v>37408</v>
      </c>
      <c r="G6797" t="s">
        <v>37409</v>
      </c>
      <c r="H6797" t="s">
        <v>18970</v>
      </c>
      <c r="I6797" t="s">
        <v>10993</v>
      </c>
      <c r="J6797" t="s">
        <v>37410</v>
      </c>
      <c r="K6797" t="s">
        <v>37411</v>
      </c>
      <c r="L6797" t="s">
        <v>120</v>
      </c>
      <c r="M6797" t="s">
        <v>12922</v>
      </c>
    </row>
    <row r="6798" spans="1:13" x14ac:dyDescent="0.2">
      <c r="A6798" t="s">
        <v>20685</v>
      </c>
      <c r="B6798" t="s">
        <v>20686</v>
      </c>
      <c r="C6798" t="s">
        <v>37412</v>
      </c>
      <c r="D6798" t="s">
        <v>29639</v>
      </c>
      <c r="E6798" t="s">
        <v>29640</v>
      </c>
      <c r="F6798" t="s">
        <v>37413</v>
      </c>
      <c r="G6798" t="s">
        <v>37414</v>
      </c>
      <c r="H6798" t="s">
        <v>37415</v>
      </c>
      <c r="I6798" t="s">
        <v>19659</v>
      </c>
      <c r="J6798" t="s">
        <v>37416</v>
      </c>
      <c r="K6798" t="s">
        <v>37417</v>
      </c>
      <c r="L6798" t="s">
        <v>120</v>
      </c>
      <c r="M6798" t="s">
        <v>10638</v>
      </c>
    </row>
    <row r="6799" spans="1:13" x14ac:dyDescent="0.2">
      <c r="A6799" t="s">
        <v>20685</v>
      </c>
      <c r="B6799" t="s">
        <v>20686</v>
      </c>
      <c r="C6799" t="s">
        <v>37418</v>
      </c>
      <c r="D6799" t="s">
        <v>37419</v>
      </c>
      <c r="E6799" t="s">
        <v>37420</v>
      </c>
      <c r="F6799" t="s">
        <v>37421</v>
      </c>
      <c r="G6799" t="s">
        <v>37422</v>
      </c>
      <c r="H6799" t="s">
        <v>19658</v>
      </c>
      <c r="I6799" t="s">
        <v>19659</v>
      </c>
      <c r="J6799" t="s">
        <v>37423</v>
      </c>
      <c r="K6799" t="s">
        <v>37424</v>
      </c>
      <c r="L6799" t="s">
        <v>120</v>
      </c>
      <c r="M6799" t="s">
        <v>29703</v>
      </c>
    </row>
    <row r="6800" spans="1:13" x14ac:dyDescent="0.2">
      <c r="A6800" t="s">
        <v>20685</v>
      </c>
      <c r="B6800" t="s">
        <v>20686</v>
      </c>
      <c r="C6800" t="s">
        <v>37425</v>
      </c>
      <c r="D6800" t="s">
        <v>29639</v>
      </c>
      <c r="E6800" t="s">
        <v>29640</v>
      </c>
      <c r="F6800" t="s">
        <v>37426</v>
      </c>
      <c r="G6800" t="s">
        <v>37427</v>
      </c>
      <c r="H6800" t="s">
        <v>12944</v>
      </c>
      <c r="I6800" t="s">
        <v>16526</v>
      </c>
      <c r="J6800" t="s">
        <v>37428</v>
      </c>
      <c r="K6800" t="s">
        <v>37417</v>
      </c>
      <c r="L6800" t="s">
        <v>120</v>
      </c>
      <c r="M6800" t="s">
        <v>10638</v>
      </c>
    </row>
    <row r="6801" spans="1:13" x14ac:dyDescent="0.2">
      <c r="A6801" t="s">
        <v>20685</v>
      </c>
      <c r="B6801" t="s">
        <v>20686</v>
      </c>
      <c r="C6801" t="s">
        <v>37429</v>
      </c>
      <c r="D6801" t="s">
        <v>21621</v>
      </c>
      <c r="F6801" t="s">
        <v>37430</v>
      </c>
      <c r="G6801" t="s">
        <v>37431</v>
      </c>
      <c r="H6801" t="s">
        <v>16526</v>
      </c>
      <c r="J6801" t="s">
        <v>37432</v>
      </c>
      <c r="K6801" t="s">
        <v>21147</v>
      </c>
      <c r="L6801" t="s">
        <v>120</v>
      </c>
      <c r="M6801" t="s">
        <v>1651</v>
      </c>
    </row>
    <row r="6802" spans="1:13" x14ac:dyDescent="0.2">
      <c r="A6802" t="s">
        <v>20685</v>
      </c>
      <c r="B6802" t="s">
        <v>20686</v>
      </c>
      <c r="C6802" t="s">
        <v>37433</v>
      </c>
      <c r="D6802" t="s">
        <v>21115</v>
      </c>
      <c r="E6802" t="s">
        <v>37434</v>
      </c>
      <c r="F6802" t="s">
        <v>37435</v>
      </c>
      <c r="G6802" t="s">
        <v>37436</v>
      </c>
      <c r="H6802" t="s">
        <v>2312</v>
      </c>
      <c r="I6802" t="s">
        <v>19659</v>
      </c>
      <c r="J6802" t="s">
        <v>37437</v>
      </c>
      <c r="K6802" t="s">
        <v>37438</v>
      </c>
      <c r="L6802" t="s">
        <v>120</v>
      </c>
      <c r="M6802" t="s">
        <v>422</v>
      </c>
    </row>
    <row r="6803" spans="1:13" x14ac:dyDescent="0.2">
      <c r="A6803" t="s">
        <v>20685</v>
      </c>
      <c r="B6803" t="s">
        <v>20686</v>
      </c>
      <c r="C6803" t="s">
        <v>37439</v>
      </c>
      <c r="D6803" t="s">
        <v>20822</v>
      </c>
      <c r="F6803" t="s">
        <v>37440</v>
      </c>
      <c r="G6803" t="s">
        <v>37441</v>
      </c>
      <c r="H6803" t="s">
        <v>37442</v>
      </c>
      <c r="I6803" t="s">
        <v>19659</v>
      </c>
      <c r="J6803" t="s">
        <v>37443</v>
      </c>
      <c r="K6803" t="s">
        <v>302</v>
      </c>
      <c r="L6803" t="s">
        <v>120</v>
      </c>
      <c r="M6803" t="s">
        <v>422</v>
      </c>
    </row>
    <row r="6804" spans="1:13" x14ac:dyDescent="0.2">
      <c r="A6804" t="s">
        <v>20685</v>
      </c>
      <c r="B6804" t="s">
        <v>20686</v>
      </c>
      <c r="C6804" t="s">
        <v>37444</v>
      </c>
      <c r="D6804" t="s">
        <v>37445</v>
      </c>
      <c r="E6804" t="s">
        <v>37446</v>
      </c>
      <c r="F6804" t="s">
        <v>37447</v>
      </c>
      <c r="G6804" t="s">
        <v>37448</v>
      </c>
      <c r="H6804" t="s">
        <v>37449</v>
      </c>
      <c r="I6804" t="s">
        <v>19659</v>
      </c>
      <c r="J6804" t="s">
        <v>37450</v>
      </c>
      <c r="K6804" t="s">
        <v>37451</v>
      </c>
      <c r="L6804" t="s">
        <v>120</v>
      </c>
      <c r="M6804" t="s">
        <v>22681</v>
      </c>
    </row>
    <row r="6805" spans="1:13" x14ac:dyDescent="0.2">
      <c r="A6805" t="s">
        <v>20685</v>
      </c>
      <c r="B6805" t="s">
        <v>20686</v>
      </c>
      <c r="C6805" t="s">
        <v>37452</v>
      </c>
      <c r="D6805" t="s">
        <v>366</v>
      </c>
      <c r="E6805" t="s">
        <v>10132</v>
      </c>
      <c r="F6805" t="s">
        <v>37453</v>
      </c>
      <c r="H6805" t="s">
        <v>33798</v>
      </c>
      <c r="I6805" t="s">
        <v>19813</v>
      </c>
      <c r="J6805" t="s">
        <v>37454</v>
      </c>
      <c r="K6805" t="s">
        <v>37455</v>
      </c>
      <c r="L6805" t="s">
        <v>303</v>
      </c>
      <c r="M6805" t="s">
        <v>37456</v>
      </c>
    </row>
    <row r="6806" spans="1:13" x14ac:dyDescent="0.2">
      <c r="A6806" t="s">
        <v>20685</v>
      </c>
      <c r="B6806" t="s">
        <v>20686</v>
      </c>
      <c r="C6806" t="s">
        <v>37457</v>
      </c>
      <c r="D6806" t="s">
        <v>349</v>
      </c>
      <c r="F6806" t="s">
        <v>37458</v>
      </c>
      <c r="G6806" t="s">
        <v>37459</v>
      </c>
      <c r="H6806" t="s">
        <v>19813</v>
      </c>
      <c r="J6806" t="s">
        <v>37460</v>
      </c>
      <c r="K6806" t="s">
        <v>37461</v>
      </c>
      <c r="L6806" t="s">
        <v>303</v>
      </c>
      <c r="M6806" t="s">
        <v>422</v>
      </c>
    </row>
    <row r="6807" spans="1:13" x14ac:dyDescent="0.2">
      <c r="A6807" t="s">
        <v>20685</v>
      </c>
      <c r="B6807" t="s">
        <v>20686</v>
      </c>
      <c r="C6807" t="s">
        <v>37462</v>
      </c>
      <c r="D6807" t="s">
        <v>394</v>
      </c>
      <c r="E6807" t="s">
        <v>395</v>
      </c>
      <c r="F6807" t="s">
        <v>2203</v>
      </c>
      <c r="G6807" t="s">
        <v>37463</v>
      </c>
      <c r="H6807" t="s">
        <v>37464</v>
      </c>
      <c r="I6807" t="s">
        <v>19813</v>
      </c>
      <c r="J6807" t="s">
        <v>37465</v>
      </c>
      <c r="K6807" t="s">
        <v>37466</v>
      </c>
      <c r="L6807" t="s">
        <v>303</v>
      </c>
      <c r="M6807" t="s">
        <v>12266</v>
      </c>
    </row>
    <row r="6808" spans="1:13" x14ac:dyDescent="0.2">
      <c r="A6808" t="s">
        <v>20685</v>
      </c>
      <c r="B6808" t="s">
        <v>20686</v>
      </c>
      <c r="C6808" t="s">
        <v>37467</v>
      </c>
      <c r="D6808" t="s">
        <v>19749</v>
      </c>
      <c r="E6808" t="s">
        <v>7003</v>
      </c>
      <c r="F6808" t="s">
        <v>37468</v>
      </c>
      <c r="H6808" t="s">
        <v>37464</v>
      </c>
      <c r="I6808" t="s">
        <v>19813</v>
      </c>
      <c r="J6808" t="s">
        <v>37469</v>
      </c>
      <c r="K6808" t="s">
        <v>37470</v>
      </c>
      <c r="L6808" t="s">
        <v>303</v>
      </c>
      <c r="M6808" t="s">
        <v>6382</v>
      </c>
    </row>
    <row r="6809" spans="1:13" x14ac:dyDescent="0.2">
      <c r="A6809" t="s">
        <v>20685</v>
      </c>
      <c r="B6809" t="s">
        <v>20686</v>
      </c>
      <c r="C6809" t="s">
        <v>37471</v>
      </c>
      <c r="D6809" t="s">
        <v>349</v>
      </c>
      <c r="E6809" t="s">
        <v>424</v>
      </c>
      <c r="F6809" t="s">
        <v>37472</v>
      </c>
      <c r="G6809" t="s">
        <v>37473</v>
      </c>
      <c r="H6809" t="s">
        <v>37474</v>
      </c>
      <c r="I6809" t="s">
        <v>19813</v>
      </c>
      <c r="J6809" t="s">
        <v>37475</v>
      </c>
      <c r="K6809" t="s">
        <v>37476</v>
      </c>
      <c r="L6809" t="s">
        <v>303</v>
      </c>
      <c r="M6809" t="s">
        <v>12852</v>
      </c>
    </row>
    <row r="6810" spans="1:13" x14ac:dyDescent="0.2">
      <c r="A6810" t="s">
        <v>20685</v>
      </c>
      <c r="B6810" t="s">
        <v>20686</v>
      </c>
      <c r="C6810" t="s">
        <v>37477</v>
      </c>
      <c r="D6810" t="s">
        <v>492</v>
      </c>
      <c r="E6810" t="s">
        <v>493</v>
      </c>
      <c r="F6810" t="s">
        <v>3999</v>
      </c>
      <c r="G6810" t="s">
        <v>37478</v>
      </c>
      <c r="H6810" t="s">
        <v>37479</v>
      </c>
      <c r="I6810" t="s">
        <v>19813</v>
      </c>
      <c r="J6810" t="s">
        <v>37480</v>
      </c>
      <c r="K6810" t="s">
        <v>37481</v>
      </c>
      <c r="L6810" t="s">
        <v>303</v>
      </c>
      <c r="M6810" t="s">
        <v>37482</v>
      </c>
    </row>
    <row r="6811" spans="1:13" x14ac:dyDescent="0.2">
      <c r="A6811" t="s">
        <v>20685</v>
      </c>
      <c r="B6811" t="s">
        <v>20686</v>
      </c>
      <c r="C6811" t="s">
        <v>37483</v>
      </c>
      <c r="D6811" t="s">
        <v>37484</v>
      </c>
      <c r="E6811" t="s">
        <v>37485</v>
      </c>
      <c r="F6811" t="s">
        <v>37486</v>
      </c>
      <c r="G6811" t="s">
        <v>37464</v>
      </c>
      <c r="H6811" t="s">
        <v>19813</v>
      </c>
      <c r="J6811" t="s">
        <v>37487</v>
      </c>
      <c r="K6811" t="s">
        <v>37488</v>
      </c>
      <c r="L6811" t="s">
        <v>303</v>
      </c>
      <c r="M6811" t="s">
        <v>37489</v>
      </c>
    </row>
    <row r="6812" spans="1:13" x14ac:dyDescent="0.2">
      <c r="A6812" t="s">
        <v>20685</v>
      </c>
      <c r="B6812" t="s">
        <v>20686</v>
      </c>
      <c r="C6812" t="s">
        <v>37490</v>
      </c>
      <c r="D6812" t="s">
        <v>15055</v>
      </c>
      <c r="E6812" t="s">
        <v>37491</v>
      </c>
      <c r="F6812" t="s">
        <v>23661</v>
      </c>
      <c r="H6812" t="s">
        <v>37492</v>
      </c>
      <c r="I6812" t="s">
        <v>19813</v>
      </c>
      <c r="J6812" t="s">
        <v>37493</v>
      </c>
      <c r="K6812" t="s">
        <v>37494</v>
      </c>
      <c r="L6812" t="s">
        <v>303</v>
      </c>
      <c r="M6812" t="s">
        <v>31611</v>
      </c>
    </row>
    <row r="6813" spans="1:13" x14ac:dyDescent="0.2">
      <c r="A6813" t="s">
        <v>20685</v>
      </c>
      <c r="B6813" t="s">
        <v>20686</v>
      </c>
      <c r="C6813" t="s">
        <v>37495</v>
      </c>
      <c r="D6813" t="s">
        <v>37496</v>
      </c>
      <c r="E6813" t="s">
        <v>37497</v>
      </c>
      <c r="F6813" t="s">
        <v>37498</v>
      </c>
      <c r="G6813" t="s">
        <v>37499</v>
      </c>
      <c r="H6813" t="s">
        <v>19813</v>
      </c>
      <c r="J6813" t="s">
        <v>37500</v>
      </c>
      <c r="K6813" t="s">
        <v>37501</v>
      </c>
      <c r="L6813" t="s">
        <v>303</v>
      </c>
      <c r="M6813" t="s">
        <v>8304</v>
      </c>
    </row>
    <row r="6814" spans="1:13" x14ac:dyDescent="0.2">
      <c r="A6814" t="s">
        <v>20685</v>
      </c>
      <c r="B6814" t="s">
        <v>20686</v>
      </c>
      <c r="C6814" t="s">
        <v>37502</v>
      </c>
      <c r="D6814" t="s">
        <v>349</v>
      </c>
      <c r="F6814" t="s">
        <v>37503</v>
      </c>
      <c r="G6814" t="s">
        <v>37504</v>
      </c>
      <c r="H6814" t="s">
        <v>19813</v>
      </c>
      <c r="J6814" t="s">
        <v>37505</v>
      </c>
      <c r="K6814" t="s">
        <v>37506</v>
      </c>
      <c r="L6814" t="s">
        <v>303</v>
      </c>
      <c r="M6814" t="s">
        <v>422</v>
      </c>
    </row>
    <row r="6815" spans="1:13" x14ac:dyDescent="0.2">
      <c r="A6815" t="s">
        <v>20685</v>
      </c>
      <c r="B6815" t="s">
        <v>20686</v>
      </c>
      <c r="C6815" t="s">
        <v>37507</v>
      </c>
      <c r="D6815" t="s">
        <v>349</v>
      </c>
      <c r="E6815" t="s">
        <v>424</v>
      </c>
      <c r="F6815" t="s">
        <v>37508</v>
      </c>
      <c r="G6815" t="s">
        <v>37509</v>
      </c>
      <c r="H6815" t="s">
        <v>19812</v>
      </c>
      <c r="I6815" t="s">
        <v>19813</v>
      </c>
      <c r="J6815" t="s">
        <v>37510</v>
      </c>
      <c r="K6815" t="s">
        <v>37511</v>
      </c>
      <c r="L6815" t="s">
        <v>303</v>
      </c>
      <c r="M6815" t="s">
        <v>12852</v>
      </c>
    </row>
    <row r="6816" spans="1:13" x14ac:dyDescent="0.2">
      <c r="A6816" t="s">
        <v>20685</v>
      </c>
      <c r="B6816" t="s">
        <v>20686</v>
      </c>
      <c r="C6816" t="s">
        <v>37512</v>
      </c>
      <c r="D6816" t="s">
        <v>15055</v>
      </c>
      <c r="E6816" t="s">
        <v>37513</v>
      </c>
      <c r="F6816" t="s">
        <v>37514</v>
      </c>
      <c r="H6816" t="s">
        <v>37492</v>
      </c>
      <c r="I6816" t="s">
        <v>19813</v>
      </c>
      <c r="J6816" t="s">
        <v>37515</v>
      </c>
      <c r="K6816" t="s">
        <v>37516</v>
      </c>
      <c r="L6816" t="s">
        <v>303</v>
      </c>
      <c r="M6816" t="s">
        <v>37517</v>
      </c>
    </row>
    <row r="6817" spans="1:13" x14ac:dyDescent="0.2">
      <c r="A6817" t="s">
        <v>20685</v>
      </c>
      <c r="B6817" t="s">
        <v>20686</v>
      </c>
      <c r="C6817" t="s">
        <v>37518</v>
      </c>
      <c r="D6817" t="s">
        <v>366</v>
      </c>
      <c r="E6817" t="s">
        <v>367</v>
      </c>
      <c r="F6817" t="s">
        <v>37519</v>
      </c>
      <c r="H6817" t="s">
        <v>37464</v>
      </c>
      <c r="I6817" t="s">
        <v>19813</v>
      </c>
      <c r="J6817" t="s">
        <v>37520</v>
      </c>
      <c r="K6817" t="s">
        <v>302</v>
      </c>
      <c r="L6817" t="s">
        <v>303</v>
      </c>
      <c r="M6817" t="s">
        <v>37521</v>
      </c>
    </row>
    <row r="6818" spans="1:13" x14ac:dyDescent="0.2">
      <c r="A6818" t="s">
        <v>20685</v>
      </c>
      <c r="B6818" t="s">
        <v>20686</v>
      </c>
      <c r="C6818" t="s">
        <v>37522</v>
      </c>
      <c r="D6818" t="s">
        <v>21115</v>
      </c>
      <c r="E6818" t="s">
        <v>21116</v>
      </c>
      <c r="F6818" t="s">
        <v>4677</v>
      </c>
      <c r="G6818" t="s">
        <v>37523</v>
      </c>
      <c r="H6818" t="s">
        <v>37524</v>
      </c>
      <c r="I6818" t="s">
        <v>12433</v>
      </c>
      <c r="J6818" t="s">
        <v>37525</v>
      </c>
      <c r="K6818" t="s">
        <v>37526</v>
      </c>
      <c r="L6818" t="s">
        <v>120</v>
      </c>
      <c r="M6818" t="s">
        <v>37527</v>
      </c>
    </row>
    <row r="6819" spans="1:13" x14ac:dyDescent="0.2">
      <c r="A6819" t="s">
        <v>20685</v>
      </c>
      <c r="B6819" t="s">
        <v>20686</v>
      </c>
      <c r="C6819" t="s">
        <v>37528</v>
      </c>
      <c r="D6819" t="s">
        <v>349</v>
      </c>
      <c r="E6819" t="s">
        <v>424</v>
      </c>
      <c r="F6819" t="s">
        <v>37529</v>
      </c>
      <c r="G6819" t="s">
        <v>37530</v>
      </c>
      <c r="H6819" t="s">
        <v>19813</v>
      </c>
      <c r="J6819" t="s">
        <v>37531</v>
      </c>
      <c r="K6819" t="s">
        <v>37532</v>
      </c>
      <c r="L6819" t="s">
        <v>303</v>
      </c>
      <c r="M6819" t="s">
        <v>22282</v>
      </c>
    </row>
    <row r="6820" spans="1:13" x14ac:dyDescent="0.2">
      <c r="A6820" t="s">
        <v>20685</v>
      </c>
      <c r="B6820" t="s">
        <v>20686</v>
      </c>
      <c r="C6820" t="s">
        <v>37533</v>
      </c>
      <c r="D6820" t="s">
        <v>37534</v>
      </c>
      <c r="E6820" t="s">
        <v>37535</v>
      </c>
      <c r="F6820" t="s">
        <v>5155</v>
      </c>
      <c r="G6820" t="s">
        <v>37536</v>
      </c>
      <c r="I6820" t="s">
        <v>19813</v>
      </c>
      <c r="J6820" t="s">
        <v>37537</v>
      </c>
      <c r="K6820" t="s">
        <v>37538</v>
      </c>
      <c r="L6820" t="s">
        <v>303</v>
      </c>
      <c r="M6820" t="s">
        <v>10015</v>
      </c>
    </row>
    <row r="6821" spans="1:13" x14ac:dyDescent="0.2">
      <c r="A6821" t="s">
        <v>20685</v>
      </c>
      <c r="B6821" t="s">
        <v>20686</v>
      </c>
      <c r="C6821" t="s">
        <v>37539</v>
      </c>
      <c r="D6821" t="s">
        <v>37540</v>
      </c>
      <c r="E6821" t="s">
        <v>33638</v>
      </c>
      <c r="F6821" t="s">
        <v>37541</v>
      </c>
      <c r="H6821" t="s">
        <v>8394</v>
      </c>
      <c r="I6821" t="s">
        <v>19813</v>
      </c>
      <c r="J6821" t="s">
        <v>37542</v>
      </c>
      <c r="K6821" t="s">
        <v>37543</v>
      </c>
      <c r="L6821" t="s">
        <v>303</v>
      </c>
      <c r="M6821" t="s">
        <v>37544</v>
      </c>
    </row>
    <row r="6822" spans="1:13" x14ac:dyDescent="0.2">
      <c r="A6822" t="s">
        <v>20685</v>
      </c>
      <c r="B6822" t="s">
        <v>20686</v>
      </c>
      <c r="C6822" t="s">
        <v>37545</v>
      </c>
      <c r="D6822" t="s">
        <v>37546</v>
      </c>
      <c r="E6822" t="s">
        <v>37547</v>
      </c>
      <c r="F6822" t="s">
        <v>37548</v>
      </c>
      <c r="G6822" t="s">
        <v>37549</v>
      </c>
      <c r="H6822" t="s">
        <v>37463</v>
      </c>
      <c r="I6822" t="s">
        <v>19813</v>
      </c>
      <c r="J6822" t="s">
        <v>37550</v>
      </c>
      <c r="K6822" t="s">
        <v>37551</v>
      </c>
      <c r="L6822" t="s">
        <v>303</v>
      </c>
      <c r="M6822" t="s">
        <v>37552</v>
      </c>
    </row>
    <row r="6823" spans="1:13" x14ac:dyDescent="0.2">
      <c r="A6823" t="s">
        <v>20685</v>
      </c>
      <c r="B6823" t="s">
        <v>20686</v>
      </c>
      <c r="C6823" t="s">
        <v>37553</v>
      </c>
      <c r="D6823" t="s">
        <v>19871</v>
      </c>
      <c r="E6823" t="s">
        <v>37554</v>
      </c>
      <c r="F6823" t="s">
        <v>37555</v>
      </c>
      <c r="G6823" t="s">
        <v>37556</v>
      </c>
      <c r="H6823" t="s">
        <v>37557</v>
      </c>
      <c r="I6823" t="s">
        <v>19813</v>
      </c>
      <c r="J6823" t="s">
        <v>37558</v>
      </c>
      <c r="K6823" t="s">
        <v>37559</v>
      </c>
      <c r="L6823" t="s">
        <v>303</v>
      </c>
      <c r="M6823" t="s">
        <v>37560</v>
      </c>
    </row>
    <row r="6824" spans="1:13" x14ac:dyDescent="0.2">
      <c r="A6824" t="s">
        <v>20685</v>
      </c>
      <c r="B6824" t="s">
        <v>20686</v>
      </c>
      <c r="C6824" t="s">
        <v>37561</v>
      </c>
      <c r="D6824" t="s">
        <v>394</v>
      </c>
      <c r="E6824" t="s">
        <v>4922</v>
      </c>
      <c r="F6824" t="s">
        <v>37562</v>
      </c>
      <c r="G6824" t="s">
        <v>37563</v>
      </c>
      <c r="H6824" t="s">
        <v>19812</v>
      </c>
      <c r="I6824" t="s">
        <v>19813</v>
      </c>
      <c r="J6824" t="s">
        <v>37564</v>
      </c>
      <c r="K6824" t="s">
        <v>37565</v>
      </c>
      <c r="L6824" t="s">
        <v>303</v>
      </c>
      <c r="M6824" t="s">
        <v>37566</v>
      </c>
    </row>
    <row r="6825" spans="1:13" x14ac:dyDescent="0.2">
      <c r="A6825" t="s">
        <v>20685</v>
      </c>
      <c r="B6825" t="s">
        <v>20686</v>
      </c>
      <c r="C6825" t="s">
        <v>37567</v>
      </c>
      <c r="D6825" t="s">
        <v>37568</v>
      </c>
      <c r="E6825" t="s">
        <v>37569</v>
      </c>
      <c r="F6825" t="s">
        <v>37570</v>
      </c>
      <c r="G6825" t="s">
        <v>37504</v>
      </c>
      <c r="H6825" t="s">
        <v>19813</v>
      </c>
      <c r="J6825" t="s">
        <v>37571</v>
      </c>
      <c r="K6825" t="s">
        <v>37572</v>
      </c>
      <c r="L6825" t="s">
        <v>303</v>
      </c>
      <c r="M6825" t="s">
        <v>37573</v>
      </c>
    </row>
    <row r="6826" spans="1:13" x14ac:dyDescent="0.2">
      <c r="A6826" t="s">
        <v>20685</v>
      </c>
      <c r="B6826" t="s">
        <v>20686</v>
      </c>
      <c r="C6826" t="s">
        <v>37574</v>
      </c>
      <c r="D6826" t="s">
        <v>37575</v>
      </c>
      <c r="E6826" t="s">
        <v>37576</v>
      </c>
      <c r="F6826" t="s">
        <v>37577</v>
      </c>
      <c r="H6826" t="s">
        <v>37464</v>
      </c>
      <c r="I6826" t="s">
        <v>19813</v>
      </c>
      <c r="J6826" t="s">
        <v>37578</v>
      </c>
      <c r="K6826" t="s">
        <v>37579</v>
      </c>
      <c r="L6826" t="s">
        <v>303</v>
      </c>
      <c r="M6826" t="s">
        <v>3354</v>
      </c>
    </row>
    <row r="6827" spans="1:13" x14ac:dyDescent="0.2">
      <c r="A6827" t="s">
        <v>20685</v>
      </c>
      <c r="B6827" t="s">
        <v>20686</v>
      </c>
      <c r="C6827" t="s">
        <v>37580</v>
      </c>
      <c r="D6827" t="s">
        <v>20822</v>
      </c>
      <c r="F6827" t="s">
        <v>37581</v>
      </c>
      <c r="G6827" t="s">
        <v>37582</v>
      </c>
      <c r="H6827" t="s">
        <v>19867</v>
      </c>
      <c r="I6827" t="s">
        <v>19728</v>
      </c>
      <c r="J6827" t="s">
        <v>37583</v>
      </c>
      <c r="K6827" t="s">
        <v>37584</v>
      </c>
      <c r="L6827" t="s">
        <v>120</v>
      </c>
      <c r="M6827" t="s">
        <v>422</v>
      </c>
    </row>
    <row r="6828" spans="1:13" x14ac:dyDescent="0.2">
      <c r="A6828" t="s">
        <v>20685</v>
      </c>
      <c r="B6828" t="s">
        <v>20686</v>
      </c>
      <c r="C6828" t="s">
        <v>37585</v>
      </c>
      <c r="D6828" t="s">
        <v>37586</v>
      </c>
      <c r="E6828" t="s">
        <v>37587</v>
      </c>
      <c r="F6828" t="s">
        <v>37588</v>
      </c>
      <c r="G6828" t="s">
        <v>37589</v>
      </c>
      <c r="H6828" t="s">
        <v>37464</v>
      </c>
      <c r="J6828" t="s">
        <v>37590</v>
      </c>
      <c r="K6828" t="s">
        <v>37591</v>
      </c>
      <c r="L6828" t="s">
        <v>303</v>
      </c>
      <c r="M6828" t="s">
        <v>30492</v>
      </c>
    </row>
    <row r="6829" spans="1:13" x14ac:dyDescent="0.2">
      <c r="A6829" t="s">
        <v>20685</v>
      </c>
      <c r="B6829" t="s">
        <v>20686</v>
      </c>
      <c r="C6829" t="s">
        <v>37592</v>
      </c>
      <c r="D6829" t="s">
        <v>37593</v>
      </c>
      <c r="E6829" t="s">
        <v>37594</v>
      </c>
      <c r="F6829" t="s">
        <v>37595</v>
      </c>
      <c r="G6829" t="s">
        <v>37596</v>
      </c>
      <c r="H6829" t="s">
        <v>19812</v>
      </c>
      <c r="I6829" t="s">
        <v>19813</v>
      </c>
      <c r="J6829" t="s">
        <v>37597</v>
      </c>
      <c r="K6829" t="s">
        <v>37598</v>
      </c>
      <c r="L6829" t="s">
        <v>303</v>
      </c>
      <c r="M6829" t="s">
        <v>37599</v>
      </c>
    </row>
    <row r="6830" spans="1:13" x14ac:dyDescent="0.2">
      <c r="A6830" t="s">
        <v>20685</v>
      </c>
      <c r="B6830" t="s">
        <v>20686</v>
      </c>
      <c r="C6830" t="s">
        <v>37600</v>
      </c>
      <c r="D6830" t="s">
        <v>572</v>
      </c>
      <c r="E6830" t="s">
        <v>573</v>
      </c>
      <c r="F6830" t="s">
        <v>37601</v>
      </c>
      <c r="G6830" t="s">
        <v>981</v>
      </c>
      <c r="H6830" t="s">
        <v>37596</v>
      </c>
      <c r="J6830" t="s">
        <v>37602</v>
      </c>
      <c r="K6830" t="s">
        <v>37603</v>
      </c>
      <c r="L6830" t="s">
        <v>303</v>
      </c>
      <c r="M6830" t="s">
        <v>30545</v>
      </c>
    </row>
    <row r="6831" spans="1:13" x14ac:dyDescent="0.2">
      <c r="A6831" t="s">
        <v>20685</v>
      </c>
      <c r="B6831" t="s">
        <v>20686</v>
      </c>
      <c r="C6831" t="s">
        <v>37604</v>
      </c>
      <c r="D6831" t="s">
        <v>19871</v>
      </c>
      <c r="E6831" t="s">
        <v>37605</v>
      </c>
      <c r="F6831" t="s">
        <v>37606</v>
      </c>
      <c r="G6831" t="s">
        <v>37607</v>
      </c>
      <c r="H6831" t="s">
        <v>37608</v>
      </c>
      <c r="I6831" t="s">
        <v>19813</v>
      </c>
      <c r="J6831" t="s">
        <v>37609</v>
      </c>
      <c r="K6831" t="s">
        <v>37610</v>
      </c>
      <c r="L6831" t="s">
        <v>303</v>
      </c>
      <c r="M6831" t="s">
        <v>7848</v>
      </c>
    </row>
    <row r="6832" spans="1:13" x14ac:dyDescent="0.2">
      <c r="A6832" t="s">
        <v>20685</v>
      </c>
      <c r="B6832" t="s">
        <v>20686</v>
      </c>
      <c r="C6832" t="s">
        <v>37611</v>
      </c>
      <c r="D6832" t="s">
        <v>37612</v>
      </c>
      <c r="E6832" t="s">
        <v>37613</v>
      </c>
      <c r="F6832" t="s">
        <v>37614</v>
      </c>
      <c r="G6832" t="s">
        <v>37615</v>
      </c>
      <c r="H6832" t="s">
        <v>37557</v>
      </c>
      <c r="I6832" t="s">
        <v>19813</v>
      </c>
      <c r="J6832" t="s">
        <v>37616</v>
      </c>
      <c r="K6832" t="s">
        <v>37617</v>
      </c>
      <c r="L6832" t="s">
        <v>303</v>
      </c>
      <c r="M6832" t="s">
        <v>9117</v>
      </c>
    </row>
    <row r="6833" spans="1:13" x14ac:dyDescent="0.2">
      <c r="A6833" t="s">
        <v>20685</v>
      </c>
      <c r="B6833" t="s">
        <v>20686</v>
      </c>
      <c r="C6833" t="s">
        <v>37618</v>
      </c>
      <c r="D6833" t="s">
        <v>572</v>
      </c>
      <c r="E6833" t="s">
        <v>573</v>
      </c>
      <c r="F6833" t="s">
        <v>37619</v>
      </c>
      <c r="G6833" t="s">
        <v>37620</v>
      </c>
      <c r="H6833" t="s">
        <v>37621</v>
      </c>
      <c r="I6833" t="s">
        <v>19813</v>
      </c>
      <c r="J6833" t="s">
        <v>37622</v>
      </c>
      <c r="K6833" t="s">
        <v>37623</v>
      </c>
      <c r="L6833" t="s">
        <v>303</v>
      </c>
      <c r="M6833" t="s">
        <v>6382</v>
      </c>
    </row>
    <row r="6834" spans="1:13" x14ac:dyDescent="0.2">
      <c r="A6834" t="s">
        <v>20685</v>
      </c>
      <c r="B6834" t="s">
        <v>20686</v>
      </c>
      <c r="C6834" t="s">
        <v>37624</v>
      </c>
      <c r="D6834" t="s">
        <v>349</v>
      </c>
      <c r="E6834" t="s">
        <v>424</v>
      </c>
      <c r="F6834" t="s">
        <v>28259</v>
      </c>
      <c r="G6834" t="s">
        <v>37625</v>
      </c>
      <c r="H6834" t="s">
        <v>19813</v>
      </c>
      <c r="J6834" t="s">
        <v>37626</v>
      </c>
      <c r="K6834" t="s">
        <v>37627</v>
      </c>
      <c r="L6834" t="s">
        <v>303</v>
      </c>
      <c r="M6834" t="s">
        <v>5186</v>
      </c>
    </row>
    <row r="6835" spans="1:13" x14ac:dyDescent="0.2">
      <c r="A6835" t="s">
        <v>20685</v>
      </c>
      <c r="B6835" t="s">
        <v>20686</v>
      </c>
      <c r="C6835" t="s">
        <v>37628</v>
      </c>
      <c r="D6835" t="s">
        <v>37629</v>
      </c>
      <c r="E6835" t="s">
        <v>37630</v>
      </c>
      <c r="F6835" t="s">
        <v>37631</v>
      </c>
      <c r="H6835" t="s">
        <v>37504</v>
      </c>
      <c r="I6835" t="s">
        <v>19813</v>
      </c>
      <c r="J6835" t="s">
        <v>37632</v>
      </c>
      <c r="K6835" t="s">
        <v>37633</v>
      </c>
      <c r="L6835" t="s">
        <v>303</v>
      </c>
      <c r="M6835" t="s">
        <v>422</v>
      </c>
    </row>
    <row r="6836" spans="1:13" x14ac:dyDescent="0.2">
      <c r="A6836" t="s">
        <v>20685</v>
      </c>
      <c r="B6836" t="s">
        <v>20686</v>
      </c>
      <c r="C6836" t="s">
        <v>37634</v>
      </c>
      <c r="D6836" t="s">
        <v>572</v>
      </c>
      <c r="E6836" t="s">
        <v>573</v>
      </c>
      <c r="F6836" t="s">
        <v>37635</v>
      </c>
      <c r="H6836" t="s">
        <v>19812</v>
      </c>
      <c r="I6836" t="s">
        <v>19813</v>
      </c>
      <c r="J6836" t="s">
        <v>37636</v>
      </c>
      <c r="K6836" t="s">
        <v>37637</v>
      </c>
      <c r="L6836" t="s">
        <v>303</v>
      </c>
      <c r="M6836" t="s">
        <v>3817</v>
      </c>
    </row>
    <row r="6837" spans="1:13" x14ac:dyDescent="0.2">
      <c r="A6837" t="s">
        <v>20685</v>
      </c>
      <c r="B6837" t="s">
        <v>20686</v>
      </c>
      <c r="C6837" t="s">
        <v>37638</v>
      </c>
      <c r="D6837" t="s">
        <v>37639</v>
      </c>
      <c r="E6837" t="s">
        <v>37640</v>
      </c>
      <c r="F6837" t="s">
        <v>37641</v>
      </c>
      <c r="G6837" t="s">
        <v>37642</v>
      </c>
      <c r="H6837" t="s">
        <v>37643</v>
      </c>
      <c r="I6837" t="s">
        <v>19813</v>
      </c>
      <c r="J6837" t="s">
        <v>37644</v>
      </c>
      <c r="K6837" t="s">
        <v>37645</v>
      </c>
      <c r="L6837" t="s">
        <v>303</v>
      </c>
      <c r="M6837" t="s">
        <v>37646</v>
      </c>
    </row>
    <row r="6838" spans="1:13" x14ac:dyDescent="0.2">
      <c r="A6838" t="s">
        <v>20685</v>
      </c>
      <c r="B6838" t="s">
        <v>20686</v>
      </c>
      <c r="C6838" t="s">
        <v>37647</v>
      </c>
      <c r="D6838" t="s">
        <v>366</v>
      </c>
      <c r="E6838" t="s">
        <v>367</v>
      </c>
      <c r="F6838" t="s">
        <v>37648</v>
      </c>
      <c r="H6838" t="s">
        <v>37459</v>
      </c>
      <c r="I6838" t="s">
        <v>19813</v>
      </c>
      <c r="J6838" t="s">
        <v>37649</v>
      </c>
      <c r="K6838" t="s">
        <v>37650</v>
      </c>
      <c r="L6838" t="s">
        <v>303</v>
      </c>
      <c r="M6838" t="s">
        <v>20173</v>
      </c>
    </row>
    <row r="6839" spans="1:13" x14ac:dyDescent="0.2">
      <c r="A6839" t="s">
        <v>20685</v>
      </c>
      <c r="B6839" t="s">
        <v>20686</v>
      </c>
      <c r="C6839" t="s">
        <v>37651</v>
      </c>
      <c r="D6839" t="s">
        <v>37652</v>
      </c>
      <c r="E6839" t="s">
        <v>10384</v>
      </c>
      <c r="F6839" t="s">
        <v>37653</v>
      </c>
      <c r="G6839" t="s">
        <v>37464</v>
      </c>
      <c r="H6839" t="s">
        <v>19813</v>
      </c>
      <c r="J6839" t="s">
        <v>37654</v>
      </c>
      <c r="K6839" t="s">
        <v>37655</v>
      </c>
      <c r="L6839" t="s">
        <v>303</v>
      </c>
      <c r="M6839" t="s">
        <v>3907</v>
      </c>
    </row>
    <row r="6840" spans="1:13" x14ac:dyDescent="0.2">
      <c r="A6840" t="s">
        <v>20685</v>
      </c>
      <c r="B6840" t="s">
        <v>20686</v>
      </c>
      <c r="C6840" t="s">
        <v>37656</v>
      </c>
      <c r="D6840" t="s">
        <v>572</v>
      </c>
      <c r="E6840" t="s">
        <v>573</v>
      </c>
      <c r="F6840" t="s">
        <v>37657</v>
      </c>
      <c r="G6840" t="s">
        <v>37658</v>
      </c>
      <c r="H6840" t="s">
        <v>37557</v>
      </c>
      <c r="I6840" t="s">
        <v>19813</v>
      </c>
      <c r="J6840" t="s">
        <v>37659</v>
      </c>
      <c r="K6840" t="s">
        <v>37660</v>
      </c>
      <c r="L6840" t="s">
        <v>303</v>
      </c>
      <c r="M6840" t="s">
        <v>30545</v>
      </c>
    </row>
    <row r="6841" spans="1:13" x14ac:dyDescent="0.2">
      <c r="A6841" t="s">
        <v>20685</v>
      </c>
      <c r="B6841" t="s">
        <v>20686</v>
      </c>
      <c r="C6841" t="s">
        <v>37661</v>
      </c>
      <c r="D6841" t="s">
        <v>492</v>
      </c>
      <c r="E6841" t="s">
        <v>493</v>
      </c>
      <c r="F6841" t="s">
        <v>37662</v>
      </c>
      <c r="H6841" t="s">
        <v>19812</v>
      </c>
      <c r="I6841" t="s">
        <v>19813</v>
      </c>
      <c r="J6841" t="s">
        <v>37663</v>
      </c>
      <c r="K6841" t="s">
        <v>37664</v>
      </c>
      <c r="L6841" t="s">
        <v>303</v>
      </c>
      <c r="M6841" t="s">
        <v>2049</v>
      </c>
    </row>
    <row r="6842" spans="1:13" x14ac:dyDescent="0.2">
      <c r="A6842" t="s">
        <v>20685</v>
      </c>
      <c r="B6842" t="s">
        <v>20686</v>
      </c>
      <c r="C6842" t="s">
        <v>37665</v>
      </c>
      <c r="D6842" t="s">
        <v>401</v>
      </c>
      <c r="F6842" t="s">
        <v>19524</v>
      </c>
      <c r="G6842" t="s">
        <v>37666</v>
      </c>
      <c r="H6842" t="s">
        <v>37464</v>
      </c>
      <c r="I6842" t="s">
        <v>19813</v>
      </c>
      <c r="J6842" t="s">
        <v>37667</v>
      </c>
      <c r="K6842" t="s">
        <v>37668</v>
      </c>
      <c r="L6842" t="s">
        <v>303</v>
      </c>
      <c r="M6842" t="s">
        <v>17516</v>
      </c>
    </row>
    <row r="6843" spans="1:13" x14ac:dyDescent="0.2">
      <c r="A6843" t="s">
        <v>20685</v>
      </c>
      <c r="B6843" t="s">
        <v>20686</v>
      </c>
      <c r="C6843" t="s">
        <v>37669</v>
      </c>
      <c r="D6843" t="s">
        <v>37484</v>
      </c>
      <c r="E6843" t="s">
        <v>37670</v>
      </c>
      <c r="F6843" t="s">
        <v>37671</v>
      </c>
      <c r="G6843" t="s">
        <v>37672</v>
      </c>
      <c r="H6843" t="s">
        <v>37464</v>
      </c>
      <c r="I6843" t="s">
        <v>19813</v>
      </c>
      <c r="J6843" t="s">
        <v>37673</v>
      </c>
      <c r="K6843" t="s">
        <v>37674</v>
      </c>
      <c r="L6843" t="s">
        <v>303</v>
      </c>
      <c r="M6843" t="s">
        <v>37489</v>
      </c>
    </row>
    <row r="6844" spans="1:13" x14ac:dyDescent="0.2">
      <c r="A6844" t="s">
        <v>20685</v>
      </c>
      <c r="B6844" t="s">
        <v>20686</v>
      </c>
      <c r="C6844" t="s">
        <v>37675</v>
      </c>
      <c r="D6844" t="s">
        <v>572</v>
      </c>
      <c r="E6844" t="s">
        <v>573</v>
      </c>
      <c r="F6844" t="s">
        <v>37676</v>
      </c>
      <c r="G6844" t="s">
        <v>19812</v>
      </c>
      <c r="H6844" t="s">
        <v>19813</v>
      </c>
      <c r="J6844" t="s">
        <v>37677</v>
      </c>
      <c r="K6844" t="s">
        <v>37678</v>
      </c>
      <c r="L6844" t="s">
        <v>303</v>
      </c>
      <c r="M6844" t="s">
        <v>6382</v>
      </c>
    </row>
    <row r="6845" spans="1:13" x14ac:dyDescent="0.2">
      <c r="A6845" t="s">
        <v>20685</v>
      </c>
      <c r="B6845" t="s">
        <v>20686</v>
      </c>
      <c r="C6845" t="s">
        <v>37679</v>
      </c>
      <c r="D6845" t="s">
        <v>37680</v>
      </c>
      <c r="E6845" t="s">
        <v>37681</v>
      </c>
      <c r="F6845" t="s">
        <v>37682</v>
      </c>
      <c r="G6845" t="s">
        <v>37683</v>
      </c>
      <c r="H6845" t="s">
        <v>19812</v>
      </c>
      <c r="I6845" t="s">
        <v>19813</v>
      </c>
      <c r="J6845" t="s">
        <v>37684</v>
      </c>
      <c r="K6845" t="s">
        <v>37685</v>
      </c>
      <c r="L6845" t="s">
        <v>303</v>
      </c>
      <c r="M6845" t="s">
        <v>19272</v>
      </c>
    </row>
    <row r="6846" spans="1:13" x14ac:dyDescent="0.2">
      <c r="A6846" t="s">
        <v>20685</v>
      </c>
      <c r="B6846" t="s">
        <v>20686</v>
      </c>
      <c r="C6846" t="s">
        <v>37686</v>
      </c>
      <c r="D6846" t="s">
        <v>572</v>
      </c>
      <c r="E6846" t="s">
        <v>573</v>
      </c>
      <c r="F6846" t="s">
        <v>37687</v>
      </c>
      <c r="G6846" t="s">
        <v>37459</v>
      </c>
      <c r="I6846" t="s">
        <v>19813</v>
      </c>
      <c r="J6846" t="s">
        <v>37688</v>
      </c>
      <c r="K6846" t="s">
        <v>37689</v>
      </c>
      <c r="L6846" t="s">
        <v>303</v>
      </c>
      <c r="M6846" t="s">
        <v>30474</v>
      </c>
    </row>
    <row r="6847" spans="1:13" x14ac:dyDescent="0.2">
      <c r="A6847" t="s">
        <v>20685</v>
      </c>
      <c r="B6847" t="s">
        <v>20686</v>
      </c>
      <c r="C6847" t="s">
        <v>37690</v>
      </c>
      <c r="D6847" t="s">
        <v>572</v>
      </c>
      <c r="E6847" t="s">
        <v>573</v>
      </c>
      <c r="F6847" t="s">
        <v>37691</v>
      </c>
      <c r="G6847" t="s">
        <v>37692</v>
      </c>
      <c r="H6847" t="s">
        <v>19812</v>
      </c>
      <c r="I6847" t="s">
        <v>19813</v>
      </c>
      <c r="J6847" t="s">
        <v>37693</v>
      </c>
      <c r="K6847" t="s">
        <v>37694</v>
      </c>
      <c r="L6847" t="s">
        <v>303</v>
      </c>
      <c r="M6847" t="s">
        <v>30545</v>
      </c>
    </row>
    <row r="6848" spans="1:13" x14ac:dyDescent="0.2">
      <c r="A6848" t="s">
        <v>20685</v>
      </c>
      <c r="B6848" t="s">
        <v>20686</v>
      </c>
      <c r="C6848" t="s">
        <v>37695</v>
      </c>
      <c r="D6848" t="s">
        <v>20822</v>
      </c>
      <c r="F6848" t="s">
        <v>37696</v>
      </c>
      <c r="G6848" t="s">
        <v>19752</v>
      </c>
      <c r="H6848" t="s">
        <v>19728</v>
      </c>
      <c r="J6848" t="s">
        <v>37697</v>
      </c>
      <c r="K6848" t="s">
        <v>37698</v>
      </c>
      <c r="L6848" t="s">
        <v>120</v>
      </c>
      <c r="M6848" t="s">
        <v>422</v>
      </c>
    </row>
    <row r="6849" spans="1:13" x14ac:dyDescent="0.2">
      <c r="A6849" t="s">
        <v>20685</v>
      </c>
      <c r="B6849" t="s">
        <v>20686</v>
      </c>
      <c r="C6849" t="s">
        <v>37699</v>
      </c>
      <c r="D6849" t="s">
        <v>37700</v>
      </c>
      <c r="E6849" t="s">
        <v>37701</v>
      </c>
      <c r="F6849" t="s">
        <v>351</v>
      </c>
      <c r="G6849" t="s">
        <v>37702</v>
      </c>
      <c r="H6849" t="s">
        <v>19813</v>
      </c>
      <c r="J6849" t="s">
        <v>37703</v>
      </c>
      <c r="K6849" t="s">
        <v>37704</v>
      </c>
      <c r="L6849" t="s">
        <v>303</v>
      </c>
      <c r="M6849" t="s">
        <v>37705</v>
      </c>
    </row>
    <row r="6850" spans="1:13" x14ac:dyDescent="0.2">
      <c r="A6850" t="s">
        <v>20685</v>
      </c>
      <c r="B6850" t="s">
        <v>20686</v>
      </c>
      <c r="C6850" t="s">
        <v>37706</v>
      </c>
      <c r="D6850" t="s">
        <v>30538</v>
      </c>
      <c r="E6850" t="s">
        <v>30489</v>
      </c>
      <c r="F6850" t="s">
        <v>37707</v>
      </c>
      <c r="G6850" t="s">
        <v>37708</v>
      </c>
      <c r="H6850" t="s">
        <v>37596</v>
      </c>
      <c r="J6850" t="s">
        <v>37709</v>
      </c>
      <c r="K6850" t="s">
        <v>37710</v>
      </c>
      <c r="L6850" t="s">
        <v>303</v>
      </c>
      <c r="M6850" t="s">
        <v>9868</v>
      </c>
    </row>
    <row r="6851" spans="1:13" x14ac:dyDescent="0.2">
      <c r="A6851" t="s">
        <v>20685</v>
      </c>
      <c r="B6851" t="s">
        <v>20686</v>
      </c>
      <c r="C6851" t="s">
        <v>37711</v>
      </c>
      <c r="D6851" t="s">
        <v>37712</v>
      </c>
      <c r="E6851" t="s">
        <v>37713</v>
      </c>
      <c r="F6851" t="s">
        <v>37714</v>
      </c>
      <c r="G6851" t="s">
        <v>37715</v>
      </c>
      <c r="H6851" t="s">
        <v>37716</v>
      </c>
      <c r="I6851" t="s">
        <v>11500</v>
      </c>
      <c r="J6851" t="s">
        <v>37717</v>
      </c>
      <c r="K6851" t="s">
        <v>37718</v>
      </c>
      <c r="L6851" t="s">
        <v>303</v>
      </c>
      <c r="M6851" t="s">
        <v>3603</v>
      </c>
    </row>
    <row r="6852" spans="1:13" x14ac:dyDescent="0.2">
      <c r="A6852" t="s">
        <v>20685</v>
      </c>
      <c r="B6852" t="s">
        <v>20686</v>
      </c>
      <c r="C6852" t="s">
        <v>37719</v>
      </c>
      <c r="D6852" t="s">
        <v>572</v>
      </c>
      <c r="E6852" t="s">
        <v>573</v>
      </c>
      <c r="F6852" t="s">
        <v>19401</v>
      </c>
      <c r="G6852" t="s">
        <v>37720</v>
      </c>
      <c r="H6852" t="s">
        <v>19813</v>
      </c>
      <c r="J6852" t="s">
        <v>37721</v>
      </c>
      <c r="K6852" t="s">
        <v>37722</v>
      </c>
      <c r="L6852" t="s">
        <v>303</v>
      </c>
      <c r="M6852" t="s">
        <v>30474</v>
      </c>
    </row>
    <row r="6853" spans="1:13" x14ac:dyDescent="0.2">
      <c r="A6853" t="s">
        <v>20685</v>
      </c>
      <c r="B6853" t="s">
        <v>20686</v>
      </c>
      <c r="C6853" t="s">
        <v>37723</v>
      </c>
      <c r="D6853" t="s">
        <v>37724</v>
      </c>
      <c r="E6853" t="s">
        <v>37725</v>
      </c>
      <c r="F6853" t="s">
        <v>37726</v>
      </c>
      <c r="G6853" t="s">
        <v>37727</v>
      </c>
      <c r="H6853" t="s">
        <v>37464</v>
      </c>
      <c r="I6853" t="s">
        <v>19813</v>
      </c>
      <c r="J6853" t="s">
        <v>37728</v>
      </c>
      <c r="K6853" t="s">
        <v>37729</v>
      </c>
      <c r="L6853" t="s">
        <v>303</v>
      </c>
      <c r="M6853" t="s">
        <v>37730</v>
      </c>
    </row>
    <row r="6854" spans="1:13" x14ac:dyDescent="0.2">
      <c r="A6854" t="s">
        <v>20685</v>
      </c>
      <c r="B6854" t="s">
        <v>20686</v>
      </c>
      <c r="C6854" t="s">
        <v>37731</v>
      </c>
      <c r="D6854" t="s">
        <v>572</v>
      </c>
      <c r="E6854" t="s">
        <v>573</v>
      </c>
      <c r="F6854" t="s">
        <v>37732</v>
      </c>
      <c r="G6854" t="s">
        <v>981</v>
      </c>
      <c r="H6854" t="s">
        <v>37733</v>
      </c>
      <c r="I6854" t="s">
        <v>19813</v>
      </c>
      <c r="J6854" t="s">
        <v>37734</v>
      </c>
      <c r="K6854" t="s">
        <v>37735</v>
      </c>
      <c r="L6854" t="s">
        <v>303</v>
      </c>
      <c r="M6854" t="s">
        <v>13575</v>
      </c>
    </row>
    <row r="6855" spans="1:13" x14ac:dyDescent="0.2">
      <c r="A6855" t="s">
        <v>20685</v>
      </c>
      <c r="B6855" t="s">
        <v>20686</v>
      </c>
      <c r="C6855" t="s">
        <v>37736</v>
      </c>
      <c r="D6855" t="s">
        <v>37737</v>
      </c>
      <c r="E6855" t="s">
        <v>37738</v>
      </c>
      <c r="F6855" t="s">
        <v>37739</v>
      </c>
      <c r="H6855" t="s">
        <v>19812</v>
      </c>
      <c r="I6855" t="s">
        <v>19813</v>
      </c>
      <c r="J6855" t="s">
        <v>37740</v>
      </c>
      <c r="K6855" t="s">
        <v>37741</v>
      </c>
      <c r="L6855" t="s">
        <v>303</v>
      </c>
      <c r="M6855" t="s">
        <v>9058</v>
      </c>
    </row>
    <row r="6856" spans="1:13" x14ac:dyDescent="0.2">
      <c r="A6856" t="s">
        <v>20685</v>
      </c>
      <c r="B6856" t="s">
        <v>20686</v>
      </c>
      <c r="C6856" t="s">
        <v>37742</v>
      </c>
      <c r="D6856" t="s">
        <v>37743</v>
      </c>
      <c r="E6856" t="s">
        <v>37744</v>
      </c>
      <c r="F6856" t="s">
        <v>37745</v>
      </c>
      <c r="G6856" t="s">
        <v>37631</v>
      </c>
      <c r="H6856" t="s">
        <v>19813</v>
      </c>
      <c r="J6856" t="s">
        <v>37746</v>
      </c>
      <c r="K6856" t="s">
        <v>37747</v>
      </c>
      <c r="L6856" t="s">
        <v>303</v>
      </c>
      <c r="M6856" t="s">
        <v>422</v>
      </c>
    </row>
    <row r="6857" spans="1:13" x14ac:dyDescent="0.2">
      <c r="A6857" t="s">
        <v>20685</v>
      </c>
      <c r="B6857" t="s">
        <v>20686</v>
      </c>
      <c r="C6857" t="s">
        <v>37748</v>
      </c>
      <c r="D6857" t="s">
        <v>572</v>
      </c>
      <c r="E6857" t="s">
        <v>573</v>
      </c>
      <c r="F6857" t="s">
        <v>37749</v>
      </c>
      <c r="G6857" t="s">
        <v>37479</v>
      </c>
      <c r="H6857" t="s">
        <v>19813</v>
      </c>
      <c r="J6857" t="s">
        <v>37750</v>
      </c>
      <c r="K6857" t="s">
        <v>37751</v>
      </c>
      <c r="L6857" t="s">
        <v>303</v>
      </c>
      <c r="M6857" t="s">
        <v>700</v>
      </c>
    </row>
    <row r="6858" spans="1:13" x14ac:dyDescent="0.2">
      <c r="A6858" t="s">
        <v>20685</v>
      </c>
      <c r="B6858" t="s">
        <v>20686</v>
      </c>
      <c r="C6858" t="s">
        <v>37752</v>
      </c>
      <c r="D6858" t="s">
        <v>349</v>
      </c>
      <c r="E6858" t="s">
        <v>1348</v>
      </c>
      <c r="F6858" t="s">
        <v>37753</v>
      </c>
      <c r="G6858" t="s">
        <v>37754</v>
      </c>
      <c r="H6858" t="s">
        <v>37755</v>
      </c>
      <c r="I6858" t="s">
        <v>19813</v>
      </c>
      <c r="J6858" t="s">
        <v>37756</v>
      </c>
      <c r="K6858" t="s">
        <v>37757</v>
      </c>
      <c r="L6858" t="s">
        <v>303</v>
      </c>
      <c r="M6858" t="s">
        <v>12852</v>
      </c>
    </row>
    <row r="6859" spans="1:13" x14ac:dyDescent="0.2">
      <c r="A6859" t="s">
        <v>20685</v>
      </c>
      <c r="B6859" t="s">
        <v>20686</v>
      </c>
      <c r="C6859" t="s">
        <v>37758</v>
      </c>
      <c r="D6859" t="s">
        <v>492</v>
      </c>
      <c r="E6859" t="s">
        <v>493</v>
      </c>
      <c r="F6859" t="s">
        <v>37759</v>
      </c>
      <c r="H6859" t="s">
        <v>19812</v>
      </c>
      <c r="I6859" t="s">
        <v>19813</v>
      </c>
      <c r="J6859" t="s">
        <v>37760</v>
      </c>
      <c r="K6859" t="s">
        <v>37761</v>
      </c>
      <c r="L6859" t="s">
        <v>303</v>
      </c>
      <c r="M6859" t="s">
        <v>2049</v>
      </c>
    </row>
    <row r="6860" spans="1:13" x14ac:dyDescent="0.2">
      <c r="A6860" t="s">
        <v>20685</v>
      </c>
      <c r="B6860" t="s">
        <v>20686</v>
      </c>
      <c r="C6860" t="s">
        <v>37762</v>
      </c>
      <c r="D6860" t="s">
        <v>349</v>
      </c>
      <c r="F6860" t="s">
        <v>37763</v>
      </c>
      <c r="G6860" t="s">
        <v>37764</v>
      </c>
      <c r="H6860" t="s">
        <v>19813</v>
      </c>
      <c r="J6860" t="s">
        <v>37765</v>
      </c>
      <c r="K6860" t="s">
        <v>37766</v>
      </c>
      <c r="L6860" t="s">
        <v>303</v>
      </c>
      <c r="M6860" t="s">
        <v>422</v>
      </c>
    </row>
    <row r="6861" spans="1:13" x14ac:dyDescent="0.2">
      <c r="A6861" t="s">
        <v>20685</v>
      </c>
      <c r="B6861" t="s">
        <v>20686</v>
      </c>
      <c r="C6861" t="s">
        <v>37767</v>
      </c>
      <c r="D6861" t="s">
        <v>37768</v>
      </c>
      <c r="E6861" t="s">
        <v>37769</v>
      </c>
      <c r="F6861" t="s">
        <v>37770</v>
      </c>
      <c r="G6861" t="s">
        <v>37464</v>
      </c>
      <c r="H6861" t="s">
        <v>19813</v>
      </c>
      <c r="J6861" t="s">
        <v>37771</v>
      </c>
      <c r="K6861" t="s">
        <v>37772</v>
      </c>
      <c r="L6861" t="s">
        <v>303</v>
      </c>
      <c r="M6861" t="s">
        <v>34067</v>
      </c>
    </row>
    <row r="6862" spans="1:13" x14ac:dyDescent="0.2">
      <c r="A6862" t="s">
        <v>20685</v>
      </c>
      <c r="B6862" t="s">
        <v>20686</v>
      </c>
      <c r="C6862" t="s">
        <v>37773</v>
      </c>
      <c r="D6862" t="s">
        <v>37774</v>
      </c>
      <c r="E6862" t="s">
        <v>37775</v>
      </c>
      <c r="F6862" t="s">
        <v>37776</v>
      </c>
      <c r="G6862" t="s">
        <v>37777</v>
      </c>
      <c r="I6862" t="s">
        <v>19813</v>
      </c>
      <c r="J6862" t="s">
        <v>37778</v>
      </c>
      <c r="K6862" t="s">
        <v>37779</v>
      </c>
      <c r="L6862" t="s">
        <v>303</v>
      </c>
      <c r="M6862" t="s">
        <v>28798</v>
      </c>
    </row>
    <row r="6863" spans="1:13" x14ac:dyDescent="0.2">
      <c r="A6863" t="s">
        <v>20685</v>
      </c>
      <c r="B6863" t="s">
        <v>20686</v>
      </c>
      <c r="C6863" t="s">
        <v>37780</v>
      </c>
      <c r="D6863" t="s">
        <v>349</v>
      </c>
      <c r="F6863" t="s">
        <v>37781</v>
      </c>
      <c r="G6863" t="s">
        <v>37557</v>
      </c>
      <c r="H6863" t="s">
        <v>19813</v>
      </c>
      <c r="J6863" t="s">
        <v>37782</v>
      </c>
      <c r="K6863" t="s">
        <v>37783</v>
      </c>
      <c r="L6863" t="s">
        <v>303</v>
      </c>
      <c r="M6863" t="s">
        <v>422</v>
      </c>
    </row>
    <row r="6864" spans="1:13" x14ac:dyDescent="0.2">
      <c r="A6864" t="s">
        <v>20685</v>
      </c>
      <c r="B6864" t="s">
        <v>20686</v>
      </c>
      <c r="C6864" t="s">
        <v>37784</v>
      </c>
      <c r="D6864" t="s">
        <v>349</v>
      </c>
      <c r="F6864" t="s">
        <v>37785</v>
      </c>
      <c r="H6864" t="s">
        <v>37596</v>
      </c>
      <c r="J6864" t="s">
        <v>37709</v>
      </c>
      <c r="K6864" t="s">
        <v>37786</v>
      </c>
      <c r="L6864" t="s">
        <v>303</v>
      </c>
      <c r="M6864" t="s">
        <v>422</v>
      </c>
    </row>
    <row r="6865" spans="1:13" x14ac:dyDescent="0.2">
      <c r="A6865" t="s">
        <v>20685</v>
      </c>
      <c r="B6865" t="s">
        <v>20686</v>
      </c>
      <c r="C6865" t="s">
        <v>37787</v>
      </c>
      <c r="D6865" t="s">
        <v>19886</v>
      </c>
      <c r="F6865" t="s">
        <v>37788</v>
      </c>
      <c r="G6865" t="s">
        <v>37789</v>
      </c>
      <c r="H6865" t="s">
        <v>37464</v>
      </c>
      <c r="I6865" t="s">
        <v>19813</v>
      </c>
      <c r="J6865" t="s">
        <v>37790</v>
      </c>
      <c r="K6865" t="s">
        <v>37791</v>
      </c>
      <c r="L6865" t="s">
        <v>303</v>
      </c>
      <c r="M6865" t="s">
        <v>37792</v>
      </c>
    </row>
    <row r="6866" spans="1:13" x14ac:dyDescent="0.2">
      <c r="A6866" t="s">
        <v>20685</v>
      </c>
      <c r="B6866" t="s">
        <v>20686</v>
      </c>
      <c r="C6866" t="s">
        <v>37793</v>
      </c>
      <c r="D6866" t="s">
        <v>37794</v>
      </c>
      <c r="E6866" t="s">
        <v>37795</v>
      </c>
      <c r="F6866" t="s">
        <v>37796</v>
      </c>
      <c r="G6866" t="s">
        <v>37797</v>
      </c>
      <c r="H6866" t="s">
        <v>19812</v>
      </c>
      <c r="I6866" t="s">
        <v>19813</v>
      </c>
      <c r="J6866" t="s">
        <v>37798</v>
      </c>
      <c r="K6866" t="s">
        <v>37799</v>
      </c>
      <c r="L6866" t="s">
        <v>303</v>
      </c>
      <c r="M6866" t="s">
        <v>1430</v>
      </c>
    </row>
    <row r="6867" spans="1:13" x14ac:dyDescent="0.2">
      <c r="A6867" t="s">
        <v>20685</v>
      </c>
      <c r="B6867" t="s">
        <v>20686</v>
      </c>
      <c r="C6867" t="s">
        <v>37800</v>
      </c>
      <c r="D6867" t="s">
        <v>394</v>
      </c>
      <c r="F6867" t="s">
        <v>37801</v>
      </c>
      <c r="G6867" t="s">
        <v>37802</v>
      </c>
      <c r="H6867" t="s">
        <v>37803</v>
      </c>
      <c r="I6867" t="s">
        <v>19813</v>
      </c>
      <c r="J6867" t="s">
        <v>37804</v>
      </c>
      <c r="K6867" t="s">
        <v>37805</v>
      </c>
      <c r="L6867" t="s">
        <v>303</v>
      </c>
      <c r="M6867" t="s">
        <v>9194</v>
      </c>
    </row>
    <row r="6868" spans="1:13" x14ac:dyDescent="0.2">
      <c r="A6868" t="s">
        <v>20685</v>
      </c>
      <c r="B6868" t="s">
        <v>20686</v>
      </c>
      <c r="C6868" t="s">
        <v>37806</v>
      </c>
      <c r="D6868" t="s">
        <v>2857</v>
      </c>
      <c r="E6868" t="s">
        <v>37807</v>
      </c>
      <c r="F6868" t="s">
        <v>37808</v>
      </c>
      <c r="G6868" t="s">
        <v>37809</v>
      </c>
      <c r="H6868" t="s">
        <v>19812</v>
      </c>
      <c r="I6868" t="s">
        <v>19813</v>
      </c>
      <c r="J6868" t="s">
        <v>37810</v>
      </c>
      <c r="K6868" t="s">
        <v>37811</v>
      </c>
      <c r="L6868" t="s">
        <v>303</v>
      </c>
      <c r="M6868" t="s">
        <v>37812</v>
      </c>
    </row>
    <row r="6869" spans="1:13" x14ac:dyDescent="0.2">
      <c r="A6869" t="s">
        <v>20685</v>
      </c>
      <c r="B6869" t="s">
        <v>20686</v>
      </c>
      <c r="C6869" t="s">
        <v>37813</v>
      </c>
      <c r="D6869" t="s">
        <v>37814</v>
      </c>
      <c r="E6869" t="s">
        <v>37815</v>
      </c>
      <c r="F6869" t="s">
        <v>37816</v>
      </c>
      <c r="G6869" t="s">
        <v>37817</v>
      </c>
      <c r="H6869" t="s">
        <v>37464</v>
      </c>
      <c r="I6869" t="s">
        <v>19813</v>
      </c>
      <c r="J6869" t="s">
        <v>37818</v>
      </c>
      <c r="K6869" t="s">
        <v>37819</v>
      </c>
      <c r="L6869" t="s">
        <v>303</v>
      </c>
      <c r="M6869" t="s">
        <v>37820</v>
      </c>
    </row>
    <row r="6870" spans="1:13" x14ac:dyDescent="0.2">
      <c r="A6870" t="s">
        <v>20685</v>
      </c>
      <c r="B6870" t="s">
        <v>20686</v>
      </c>
      <c r="C6870" t="s">
        <v>37821</v>
      </c>
      <c r="D6870" t="s">
        <v>349</v>
      </c>
      <c r="F6870" t="s">
        <v>8948</v>
      </c>
      <c r="G6870" t="s">
        <v>37464</v>
      </c>
      <c r="H6870" t="s">
        <v>19813</v>
      </c>
      <c r="J6870" t="s">
        <v>37822</v>
      </c>
      <c r="K6870" t="s">
        <v>37823</v>
      </c>
      <c r="L6870" t="s">
        <v>303</v>
      </c>
      <c r="M6870" t="s">
        <v>11013</v>
      </c>
    </row>
    <row r="6871" spans="1:13" x14ac:dyDescent="0.2">
      <c r="A6871" t="s">
        <v>20685</v>
      </c>
      <c r="B6871" t="s">
        <v>20686</v>
      </c>
      <c r="C6871" t="s">
        <v>37824</v>
      </c>
      <c r="D6871" t="s">
        <v>513</v>
      </c>
      <c r="E6871" t="s">
        <v>2638</v>
      </c>
      <c r="F6871" t="s">
        <v>37825</v>
      </c>
      <c r="G6871" t="s">
        <v>37826</v>
      </c>
      <c r="H6871" t="s">
        <v>37464</v>
      </c>
      <c r="I6871" t="s">
        <v>19813</v>
      </c>
      <c r="J6871" t="s">
        <v>37827</v>
      </c>
      <c r="K6871" t="s">
        <v>37828</v>
      </c>
      <c r="L6871" t="s">
        <v>303</v>
      </c>
      <c r="M6871" t="s">
        <v>12993</v>
      </c>
    </row>
    <row r="6872" spans="1:13" x14ac:dyDescent="0.2">
      <c r="A6872" t="s">
        <v>20685</v>
      </c>
      <c r="B6872" t="s">
        <v>20686</v>
      </c>
      <c r="C6872" t="s">
        <v>37829</v>
      </c>
      <c r="D6872" t="s">
        <v>37830</v>
      </c>
      <c r="E6872" t="s">
        <v>37831</v>
      </c>
      <c r="F6872" t="s">
        <v>37832</v>
      </c>
      <c r="G6872" t="s">
        <v>37608</v>
      </c>
      <c r="H6872" t="s">
        <v>19813</v>
      </c>
      <c r="J6872" t="s">
        <v>37833</v>
      </c>
      <c r="K6872" t="s">
        <v>37834</v>
      </c>
      <c r="L6872" t="s">
        <v>303</v>
      </c>
      <c r="M6872" t="s">
        <v>34067</v>
      </c>
    </row>
    <row r="6873" spans="1:13" x14ac:dyDescent="0.2">
      <c r="A6873" t="s">
        <v>20685</v>
      </c>
      <c r="B6873" t="s">
        <v>20686</v>
      </c>
      <c r="C6873" t="s">
        <v>37835</v>
      </c>
      <c r="D6873" t="s">
        <v>572</v>
      </c>
      <c r="E6873" t="s">
        <v>573</v>
      </c>
      <c r="F6873" t="s">
        <v>12593</v>
      </c>
      <c r="G6873" t="s">
        <v>37836</v>
      </c>
      <c r="H6873" t="s">
        <v>19813</v>
      </c>
      <c r="J6873" t="s">
        <v>37837</v>
      </c>
      <c r="K6873" t="s">
        <v>37838</v>
      </c>
      <c r="L6873" t="s">
        <v>303</v>
      </c>
      <c r="M6873" t="s">
        <v>30474</v>
      </c>
    </row>
    <row r="6874" spans="1:13" x14ac:dyDescent="0.2">
      <c r="A6874" t="s">
        <v>20685</v>
      </c>
      <c r="B6874" t="s">
        <v>20686</v>
      </c>
      <c r="C6874" t="s">
        <v>37839</v>
      </c>
      <c r="D6874" t="s">
        <v>572</v>
      </c>
      <c r="E6874" t="s">
        <v>573</v>
      </c>
      <c r="F6874" t="s">
        <v>5251</v>
      </c>
      <c r="G6874" t="s">
        <v>37840</v>
      </c>
      <c r="H6874" t="s">
        <v>19813</v>
      </c>
      <c r="J6874" t="s">
        <v>37841</v>
      </c>
      <c r="K6874" t="s">
        <v>37842</v>
      </c>
      <c r="L6874" t="s">
        <v>303</v>
      </c>
      <c r="M6874" t="s">
        <v>8586</v>
      </c>
    </row>
    <row r="6875" spans="1:13" x14ac:dyDescent="0.2">
      <c r="A6875" t="s">
        <v>20685</v>
      </c>
      <c r="B6875" t="s">
        <v>20686</v>
      </c>
      <c r="C6875" t="s">
        <v>37843</v>
      </c>
      <c r="D6875" t="s">
        <v>572</v>
      </c>
      <c r="E6875" t="s">
        <v>573</v>
      </c>
      <c r="F6875" t="s">
        <v>37844</v>
      </c>
      <c r="G6875" t="s">
        <v>37845</v>
      </c>
      <c r="H6875" t="s">
        <v>19812</v>
      </c>
      <c r="I6875" t="s">
        <v>19813</v>
      </c>
      <c r="J6875" t="s">
        <v>37846</v>
      </c>
      <c r="K6875" t="s">
        <v>37847</v>
      </c>
      <c r="L6875" t="s">
        <v>303</v>
      </c>
      <c r="M6875" t="s">
        <v>674</v>
      </c>
    </row>
    <row r="6876" spans="1:13" x14ac:dyDescent="0.2">
      <c r="A6876" t="s">
        <v>20685</v>
      </c>
      <c r="B6876" t="s">
        <v>20686</v>
      </c>
      <c r="C6876" t="s">
        <v>37848</v>
      </c>
      <c r="D6876" t="s">
        <v>394</v>
      </c>
      <c r="F6876" t="s">
        <v>500</v>
      </c>
      <c r="G6876" t="s">
        <v>37849</v>
      </c>
      <c r="H6876" t="s">
        <v>19812</v>
      </c>
      <c r="I6876" t="s">
        <v>19813</v>
      </c>
      <c r="J6876" t="s">
        <v>37850</v>
      </c>
      <c r="K6876" t="s">
        <v>37851</v>
      </c>
      <c r="L6876" t="s">
        <v>303</v>
      </c>
      <c r="M6876" t="s">
        <v>10216</v>
      </c>
    </row>
    <row r="6877" spans="1:13" x14ac:dyDescent="0.2">
      <c r="A6877" t="s">
        <v>20685</v>
      </c>
      <c r="B6877" t="s">
        <v>20686</v>
      </c>
      <c r="C6877" t="s">
        <v>37852</v>
      </c>
      <c r="D6877" t="s">
        <v>19871</v>
      </c>
      <c r="E6877" t="s">
        <v>37853</v>
      </c>
      <c r="F6877" t="s">
        <v>11812</v>
      </c>
      <c r="H6877" t="s">
        <v>37764</v>
      </c>
      <c r="I6877" t="s">
        <v>19813</v>
      </c>
      <c r="J6877" t="s">
        <v>37854</v>
      </c>
      <c r="K6877" t="s">
        <v>37855</v>
      </c>
      <c r="L6877" t="s">
        <v>303</v>
      </c>
      <c r="M6877" t="s">
        <v>37856</v>
      </c>
    </row>
    <row r="6878" spans="1:13" x14ac:dyDescent="0.2">
      <c r="A6878" t="s">
        <v>20685</v>
      </c>
      <c r="B6878" t="s">
        <v>20686</v>
      </c>
      <c r="C6878" t="s">
        <v>37857</v>
      </c>
      <c r="D6878" t="s">
        <v>349</v>
      </c>
      <c r="F6878" t="s">
        <v>37858</v>
      </c>
      <c r="G6878" t="s">
        <v>37492</v>
      </c>
      <c r="H6878" t="s">
        <v>19813</v>
      </c>
      <c r="J6878" t="s">
        <v>37859</v>
      </c>
      <c r="K6878" t="s">
        <v>37860</v>
      </c>
      <c r="L6878" t="s">
        <v>303</v>
      </c>
      <c r="M6878" t="s">
        <v>422</v>
      </c>
    </row>
    <row r="6879" spans="1:13" x14ac:dyDescent="0.2">
      <c r="A6879" t="s">
        <v>20685</v>
      </c>
      <c r="B6879" t="s">
        <v>20686</v>
      </c>
      <c r="C6879" t="s">
        <v>37861</v>
      </c>
      <c r="D6879" t="s">
        <v>37774</v>
      </c>
      <c r="E6879" t="s">
        <v>37862</v>
      </c>
      <c r="F6879" t="s">
        <v>1138</v>
      </c>
      <c r="G6879" t="s">
        <v>37764</v>
      </c>
      <c r="H6879" t="s">
        <v>19813</v>
      </c>
      <c r="J6879" t="s">
        <v>37863</v>
      </c>
      <c r="K6879" t="s">
        <v>37864</v>
      </c>
      <c r="L6879" t="s">
        <v>303</v>
      </c>
      <c r="M6879" t="s">
        <v>7631</v>
      </c>
    </row>
    <row r="6880" spans="1:13" x14ac:dyDescent="0.2">
      <c r="A6880" t="s">
        <v>20685</v>
      </c>
      <c r="B6880" t="s">
        <v>20686</v>
      </c>
      <c r="C6880" t="s">
        <v>37865</v>
      </c>
      <c r="D6880" t="s">
        <v>572</v>
      </c>
      <c r="E6880" t="s">
        <v>573</v>
      </c>
      <c r="F6880" t="s">
        <v>37866</v>
      </c>
      <c r="G6880" t="s">
        <v>37867</v>
      </c>
      <c r="H6880" t="s">
        <v>37625</v>
      </c>
      <c r="I6880" t="s">
        <v>19813</v>
      </c>
      <c r="J6880" t="s">
        <v>37868</v>
      </c>
      <c r="K6880" t="s">
        <v>37869</v>
      </c>
      <c r="L6880" t="s">
        <v>303</v>
      </c>
      <c r="M6880" t="s">
        <v>8586</v>
      </c>
    </row>
    <row r="6881" spans="1:13" x14ac:dyDescent="0.2">
      <c r="A6881" t="s">
        <v>20685</v>
      </c>
      <c r="B6881" t="s">
        <v>20686</v>
      </c>
      <c r="C6881" t="s">
        <v>37870</v>
      </c>
      <c r="D6881" t="s">
        <v>37871</v>
      </c>
      <c r="E6881" t="s">
        <v>37872</v>
      </c>
      <c r="F6881" t="s">
        <v>37873</v>
      </c>
      <c r="G6881" t="s">
        <v>37874</v>
      </c>
      <c r="H6881" t="s">
        <v>37875</v>
      </c>
      <c r="I6881" t="s">
        <v>37464</v>
      </c>
      <c r="J6881" t="s">
        <v>37876</v>
      </c>
      <c r="K6881" t="s">
        <v>37877</v>
      </c>
      <c r="L6881" t="s">
        <v>303</v>
      </c>
      <c r="M6881" t="s">
        <v>25700</v>
      </c>
    </row>
    <row r="6882" spans="1:13" x14ac:dyDescent="0.2">
      <c r="A6882" t="s">
        <v>20685</v>
      </c>
      <c r="B6882" t="s">
        <v>20686</v>
      </c>
      <c r="C6882" t="s">
        <v>37878</v>
      </c>
      <c r="D6882" t="s">
        <v>572</v>
      </c>
      <c r="E6882" t="s">
        <v>573</v>
      </c>
      <c r="F6882" t="s">
        <v>37879</v>
      </c>
      <c r="G6882" t="s">
        <v>37459</v>
      </c>
      <c r="H6882" t="s">
        <v>19813</v>
      </c>
      <c r="J6882" t="s">
        <v>37880</v>
      </c>
      <c r="K6882" t="s">
        <v>37881</v>
      </c>
      <c r="L6882" t="s">
        <v>303</v>
      </c>
      <c r="M6882" t="s">
        <v>11434</v>
      </c>
    </row>
    <row r="6883" spans="1:13" x14ac:dyDescent="0.2">
      <c r="A6883" t="s">
        <v>20685</v>
      </c>
      <c r="B6883" t="s">
        <v>20686</v>
      </c>
      <c r="C6883" t="s">
        <v>37882</v>
      </c>
      <c r="D6883" t="s">
        <v>492</v>
      </c>
      <c r="E6883" t="s">
        <v>493</v>
      </c>
      <c r="F6883" t="s">
        <v>37883</v>
      </c>
      <c r="G6883" t="s">
        <v>37884</v>
      </c>
      <c r="H6883" t="s">
        <v>37464</v>
      </c>
      <c r="I6883" t="s">
        <v>19813</v>
      </c>
      <c r="J6883" t="s">
        <v>37885</v>
      </c>
      <c r="K6883" t="s">
        <v>37886</v>
      </c>
      <c r="L6883" t="s">
        <v>303</v>
      </c>
      <c r="M6883" t="s">
        <v>13799</v>
      </c>
    </row>
    <row r="6884" spans="1:13" x14ac:dyDescent="0.2">
      <c r="A6884" t="s">
        <v>20685</v>
      </c>
      <c r="B6884" t="s">
        <v>20686</v>
      </c>
      <c r="C6884" t="s">
        <v>37887</v>
      </c>
      <c r="D6884" t="s">
        <v>492</v>
      </c>
      <c r="E6884" t="s">
        <v>493</v>
      </c>
      <c r="F6884" t="s">
        <v>37888</v>
      </c>
      <c r="G6884" t="s">
        <v>37755</v>
      </c>
      <c r="H6884" t="s">
        <v>19813</v>
      </c>
      <c r="J6884" t="s">
        <v>37889</v>
      </c>
      <c r="K6884" t="s">
        <v>37890</v>
      </c>
      <c r="L6884" t="s">
        <v>303</v>
      </c>
      <c r="M6884" t="s">
        <v>13799</v>
      </c>
    </row>
    <row r="6885" spans="1:13" x14ac:dyDescent="0.2">
      <c r="A6885" t="s">
        <v>20685</v>
      </c>
      <c r="B6885" t="s">
        <v>20686</v>
      </c>
      <c r="C6885" t="s">
        <v>37891</v>
      </c>
      <c r="D6885" t="s">
        <v>572</v>
      </c>
      <c r="E6885" t="s">
        <v>573</v>
      </c>
      <c r="F6885" t="s">
        <v>37892</v>
      </c>
      <c r="G6885" t="s">
        <v>37479</v>
      </c>
      <c r="H6885" t="s">
        <v>19813</v>
      </c>
      <c r="J6885" t="s">
        <v>37750</v>
      </c>
      <c r="K6885" t="s">
        <v>37893</v>
      </c>
      <c r="L6885" t="s">
        <v>303</v>
      </c>
      <c r="M6885" t="s">
        <v>5796</v>
      </c>
    </row>
    <row r="6886" spans="1:13" x14ac:dyDescent="0.2">
      <c r="A6886" t="s">
        <v>20685</v>
      </c>
      <c r="B6886" t="s">
        <v>20686</v>
      </c>
      <c r="C6886" t="s">
        <v>37894</v>
      </c>
      <c r="D6886" t="s">
        <v>12350</v>
      </c>
      <c r="E6886" t="s">
        <v>30489</v>
      </c>
      <c r="F6886" t="s">
        <v>7384</v>
      </c>
      <c r="H6886" t="s">
        <v>37895</v>
      </c>
      <c r="J6886" t="s">
        <v>37896</v>
      </c>
      <c r="K6886" t="s">
        <v>37897</v>
      </c>
      <c r="L6886" t="s">
        <v>303</v>
      </c>
      <c r="M6886" t="s">
        <v>37898</v>
      </c>
    </row>
    <row r="6887" spans="1:13" x14ac:dyDescent="0.2">
      <c r="A6887" t="s">
        <v>20685</v>
      </c>
      <c r="B6887" t="s">
        <v>20686</v>
      </c>
      <c r="C6887" t="s">
        <v>37899</v>
      </c>
      <c r="D6887" t="s">
        <v>394</v>
      </c>
      <c r="E6887" t="s">
        <v>37900</v>
      </c>
      <c r="F6887" t="s">
        <v>2203</v>
      </c>
      <c r="H6887" t="s">
        <v>37596</v>
      </c>
      <c r="I6887" t="s">
        <v>19813</v>
      </c>
      <c r="J6887" t="s">
        <v>37901</v>
      </c>
      <c r="K6887" t="s">
        <v>37902</v>
      </c>
      <c r="L6887" t="s">
        <v>303</v>
      </c>
      <c r="M6887" t="s">
        <v>406</v>
      </c>
    </row>
    <row r="6888" spans="1:13" x14ac:dyDescent="0.2">
      <c r="A6888" t="s">
        <v>20685</v>
      </c>
      <c r="B6888" t="s">
        <v>20686</v>
      </c>
      <c r="C6888" t="s">
        <v>37903</v>
      </c>
      <c r="D6888" t="s">
        <v>37904</v>
      </c>
      <c r="E6888" t="s">
        <v>37905</v>
      </c>
      <c r="F6888" t="s">
        <v>37906</v>
      </c>
      <c r="G6888" t="s">
        <v>37907</v>
      </c>
      <c r="H6888" t="s">
        <v>37464</v>
      </c>
      <c r="I6888" t="s">
        <v>19813</v>
      </c>
      <c r="J6888" t="s">
        <v>37908</v>
      </c>
      <c r="K6888" t="s">
        <v>37909</v>
      </c>
      <c r="L6888" t="s">
        <v>303</v>
      </c>
      <c r="M6888" t="s">
        <v>37910</v>
      </c>
    </row>
    <row r="6889" spans="1:13" x14ac:dyDescent="0.2">
      <c r="A6889" t="s">
        <v>20685</v>
      </c>
      <c r="B6889" t="s">
        <v>20686</v>
      </c>
      <c r="C6889" t="s">
        <v>37911</v>
      </c>
      <c r="D6889" t="s">
        <v>11385</v>
      </c>
      <c r="E6889" t="s">
        <v>37912</v>
      </c>
      <c r="F6889" t="s">
        <v>37913</v>
      </c>
      <c r="G6889" t="s">
        <v>37492</v>
      </c>
      <c r="H6889" t="s">
        <v>19813</v>
      </c>
      <c r="J6889" t="s">
        <v>37914</v>
      </c>
      <c r="K6889" t="s">
        <v>37915</v>
      </c>
      <c r="L6889" t="s">
        <v>303</v>
      </c>
      <c r="M6889" t="s">
        <v>37916</v>
      </c>
    </row>
    <row r="6890" spans="1:13" x14ac:dyDescent="0.2">
      <c r="A6890" t="s">
        <v>20685</v>
      </c>
      <c r="B6890" t="s">
        <v>20686</v>
      </c>
      <c r="C6890" t="s">
        <v>37917</v>
      </c>
      <c r="D6890" t="s">
        <v>492</v>
      </c>
      <c r="E6890" t="s">
        <v>493</v>
      </c>
      <c r="F6890" t="s">
        <v>37918</v>
      </c>
      <c r="G6890" t="s">
        <v>37919</v>
      </c>
      <c r="H6890" t="s">
        <v>37464</v>
      </c>
      <c r="I6890" t="s">
        <v>19813</v>
      </c>
      <c r="J6890" t="s">
        <v>37920</v>
      </c>
      <c r="K6890" t="s">
        <v>37921</v>
      </c>
      <c r="L6890" t="s">
        <v>303</v>
      </c>
      <c r="M6890" t="s">
        <v>12993</v>
      </c>
    </row>
    <row r="6891" spans="1:13" x14ac:dyDescent="0.2">
      <c r="A6891" t="s">
        <v>20685</v>
      </c>
      <c r="B6891" t="s">
        <v>20686</v>
      </c>
      <c r="C6891" t="s">
        <v>37922</v>
      </c>
      <c r="D6891" t="s">
        <v>37923</v>
      </c>
      <c r="E6891" t="s">
        <v>37924</v>
      </c>
      <c r="F6891" t="s">
        <v>37925</v>
      </c>
      <c r="G6891" t="s">
        <v>37926</v>
      </c>
      <c r="H6891" t="s">
        <v>37464</v>
      </c>
      <c r="I6891" t="s">
        <v>19813</v>
      </c>
      <c r="J6891" t="s">
        <v>37927</v>
      </c>
      <c r="K6891" t="s">
        <v>37928</v>
      </c>
      <c r="L6891" t="s">
        <v>303</v>
      </c>
      <c r="M6891" t="s">
        <v>3733</v>
      </c>
    </row>
    <row r="6892" spans="1:13" x14ac:dyDescent="0.2">
      <c r="A6892" t="s">
        <v>20685</v>
      </c>
      <c r="B6892" t="s">
        <v>20686</v>
      </c>
      <c r="C6892" t="s">
        <v>37929</v>
      </c>
      <c r="D6892" t="s">
        <v>572</v>
      </c>
      <c r="E6892" t="s">
        <v>573</v>
      </c>
      <c r="F6892" t="s">
        <v>772</v>
      </c>
      <c r="G6892" t="s">
        <v>37608</v>
      </c>
      <c r="H6892" t="s">
        <v>19813</v>
      </c>
      <c r="J6892" t="s">
        <v>37930</v>
      </c>
      <c r="K6892" t="s">
        <v>37931</v>
      </c>
      <c r="L6892" t="s">
        <v>303</v>
      </c>
      <c r="M6892" t="s">
        <v>2518</v>
      </c>
    </row>
    <row r="6893" spans="1:13" x14ac:dyDescent="0.2">
      <c r="A6893" t="s">
        <v>20685</v>
      </c>
      <c r="B6893" t="s">
        <v>20686</v>
      </c>
      <c r="C6893" t="s">
        <v>37932</v>
      </c>
      <c r="D6893" t="s">
        <v>572</v>
      </c>
      <c r="E6893" t="s">
        <v>573</v>
      </c>
      <c r="F6893" t="s">
        <v>37933</v>
      </c>
      <c r="H6893" t="s">
        <v>37934</v>
      </c>
      <c r="I6893" t="s">
        <v>19813</v>
      </c>
      <c r="J6893" t="s">
        <v>37935</v>
      </c>
      <c r="K6893" t="s">
        <v>37936</v>
      </c>
      <c r="L6893" t="s">
        <v>303</v>
      </c>
      <c r="M6893" t="s">
        <v>6382</v>
      </c>
    </row>
    <row r="6894" spans="1:13" x14ac:dyDescent="0.2">
      <c r="A6894" t="s">
        <v>20685</v>
      </c>
      <c r="B6894" t="s">
        <v>20686</v>
      </c>
      <c r="C6894" t="s">
        <v>37937</v>
      </c>
      <c r="D6894" t="s">
        <v>492</v>
      </c>
      <c r="E6894" t="s">
        <v>493</v>
      </c>
      <c r="F6894" t="s">
        <v>37938</v>
      </c>
      <c r="H6894" t="s">
        <v>37492</v>
      </c>
      <c r="I6894" t="s">
        <v>19813</v>
      </c>
      <c r="J6894" t="s">
        <v>37939</v>
      </c>
      <c r="K6894" t="s">
        <v>37940</v>
      </c>
      <c r="L6894" t="s">
        <v>303</v>
      </c>
      <c r="M6894" t="s">
        <v>1028</v>
      </c>
    </row>
    <row r="6895" spans="1:13" x14ac:dyDescent="0.2">
      <c r="A6895" t="s">
        <v>20685</v>
      </c>
      <c r="B6895" t="s">
        <v>20686</v>
      </c>
      <c r="C6895" t="s">
        <v>37941</v>
      </c>
      <c r="D6895" t="s">
        <v>349</v>
      </c>
      <c r="F6895" t="s">
        <v>37942</v>
      </c>
      <c r="G6895" t="s">
        <v>37943</v>
      </c>
      <c r="H6895" t="s">
        <v>37464</v>
      </c>
      <c r="I6895" t="s">
        <v>19813</v>
      </c>
      <c r="J6895" t="s">
        <v>37944</v>
      </c>
      <c r="K6895" t="s">
        <v>37945</v>
      </c>
      <c r="L6895" t="s">
        <v>303</v>
      </c>
      <c r="M6895" t="s">
        <v>422</v>
      </c>
    </row>
    <row r="6896" spans="1:13" x14ac:dyDescent="0.2">
      <c r="A6896" t="s">
        <v>20685</v>
      </c>
      <c r="B6896" t="s">
        <v>20686</v>
      </c>
      <c r="C6896" t="s">
        <v>37946</v>
      </c>
      <c r="D6896" t="s">
        <v>37904</v>
      </c>
      <c r="E6896" t="s">
        <v>37947</v>
      </c>
      <c r="F6896" t="s">
        <v>37948</v>
      </c>
      <c r="H6896" t="s">
        <v>37464</v>
      </c>
      <c r="I6896" t="s">
        <v>19813</v>
      </c>
      <c r="J6896" t="s">
        <v>37949</v>
      </c>
      <c r="K6896" t="s">
        <v>37950</v>
      </c>
      <c r="L6896" t="s">
        <v>303</v>
      </c>
      <c r="M6896" t="s">
        <v>8921</v>
      </c>
    </row>
    <row r="6897" spans="1:13" x14ac:dyDescent="0.2">
      <c r="A6897" t="s">
        <v>20685</v>
      </c>
      <c r="B6897" t="s">
        <v>20686</v>
      </c>
      <c r="C6897" t="s">
        <v>37951</v>
      </c>
      <c r="D6897" t="s">
        <v>37952</v>
      </c>
      <c r="F6897" t="s">
        <v>37953</v>
      </c>
      <c r="G6897" t="s">
        <v>37549</v>
      </c>
      <c r="H6897" t="s">
        <v>37463</v>
      </c>
      <c r="J6897" t="s">
        <v>37550</v>
      </c>
      <c r="K6897" t="s">
        <v>37954</v>
      </c>
      <c r="L6897" t="s">
        <v>120</v>
      </c>
      <c r="M6897" t="s">
        <v>1314</v>
      </c>
    </row>
    <row r="6898" spans="1:13" x14ac:dyDescent="0.2">
      <c r="A6898" t="s">
        <v>20685</v>
      </c>
      <c r="B6898" t="s">
        <v>20686</v>
      </c>
      <c r="C6898" t="s">
        <v>37955</v>
      </c>
      <c r="D6898" t="s">
        <v>349</v>
      </c>
      <c r="F6898" t="s">
        <v>37956</v>
      </c>
      <c r="G6898" t="s">
        <v>981</v>
      </c>
      <c r="H6898" t="s">
        <v>19812</v>
      </c>
      <c r="I6898" t="s">
        <v>19813</v>
      </c>
      <c r="J6898" t="s">
        <v>37957</v>
      </c>
      <c r="K6898" t="s">
        <v>37958</v>
      </c>
      <c r="L6898" t="s">
        <v>303</v>
      </c>
      <c r="M6898" t="s">
        <v>422</v>
      </c>
    </row>
    <row r="6899" spans="1:13" x14ac:dyDescent="0.2">
      <c r="A6899" t="s">
        <v>20685</v>
      </c>
      <c r="B6899" t="s">
        <v>20686</v>
      </c>
      <c r="C6899" t="s">
        <v>37959</v>
      </c>
      <c r="D6899" t="s">
        <v>37960</v>
      </c>
      <c r="E6899" t="s">
        <v>2394</v>
      </c>
      <c r="F6899" t="s">
        <v>37961</v>
      </c>
      <c r="G6899" t="s">
        <v>1063</v>
      </c>
      <c r="H6899" t="s">
        <v>37631</v>
      </c>
      <c r="I6899" t="s">
        <v>19813</v>
      </c>
      <c r="J6899" t="s">
        <v>37962</v>
      </c>
      <c r="K6899" t="s">
        <v>37963</v>
      </c>
      <c r="L6899" t="s">
        <v>303</v>
      </c>
      <c r="M6899" t="s">
        <v>2304</v>
      </c>
    </row>
    <row r="6900" spans="1:13" x14ac:dyDescent="0.2">
      <c r="A6900" t="s">
        <v>20685</v>
      </c>
      <c r="B6900" t="s">
        <v>20686</v>
      </c>
      <c r="C6900" t="s">
        <v>37964</v>
      </c>
      <c r="D6900" t="s">
        <v>394</v>
      </c>
      <c r="E6900" t="s">
        <v>37965</v>
      </c>
      <c r="F6900" t="s">
        <v>5479</v>
      </c>
      <c r="G6900" t="s">
        <v>37966</v>
      </c>
      <c r="H6900" t="s">
        <v>37967</v>
      </c>
      <c r="I6900" t="s">
        <v>37968</v>
      </c>
      <c r="J6900" t="s">
        <v>37969</v>
      </c>
      <c r="K6900" t="s">
        <v>37970</v>
      </c>
      <c r="L6900" t="s">
        <v>303</v>
      </c>
      <c r="M6900" t="s">
        <v>5788</v>
      </c>
    </row>
    <row r="6901" spans="1:13" x14ac:dyDescent="0.2">
      <c r="A6901" t="s">
        <v>20685</v>
      </c>
      <c r="B6901" t="s">
        <v>20686</v>
      </c>
      <c r="C6901" t="s">
        <v>37971</v>
      </c>
      <c r="D6901" t="s">
        <v>8198</v>
      </c>
      <c r="E6901" t="s">
        <v>37972</v>
      </c>
      <c r="F6901" t="s">
        <v>981</v>
      </c>
      <c r="G6901" t="s">
        <v>37973</v>
      </c>
      <c r="H6901" t="s">
        <v>37974</v>
      </c>
      <c r="I6901" t="s">
        <v>37968</v>
      </c>
      <c r="J6901" t="s">
        <v>37975</v>
      </c>
      <c r="K6901" t="s">
        <v>37976</v>
      </c>
      <c r="L6901" t="s">
        <v>303</v>
      </c>
      <c r="M6901" t="s">
        <v>17558</v>
      </c>
    </row>
    <row r="6902" spans="1:13" x14ac:dyDescent="0.2">
      <c r="A6902" t="s">
        <v>20685</v>
      </c>
      <c r="B6902" t="s">
        <v>20686</v>
      </c>
      <c r="C6902" t="s">
        <v>37977</v>
      </c>
      <c r="D6902" t="s">
        <v>5621</v>
      </c>
      <c r="E6902" t="s">
        <v>5074</v>
      </c>
      <c r="F6902" t="s">
        <v>37978</v>
      </c>
      <c r="G6902" t="s">
        <v>37979</v>
      </c>
      <c r="H6902" t="s">
        <v>37980</v>
      </c>
      <c r="I6902" t="s">
        <v>37968</v>
      </c>
      <c r="J6902" t="s">
        <v>37981</v>
      </c>
      <c r="K6902" t="s">
        <v>37982</v>
      </c>
      <c r="L6902" t="s">
        <v>303</v>
      </c>
      <c r="M6902" t="s">
        <v>6054</v>
      </c>
    </row>
    <row r="6903" spans="1:13" x14ac:dyDescent="0.2">
      <c r="A6903" t="s">
        <v>20685</v>
      </c>
      <c r="B6903" t="s">
        <v>20686</v>
      </c>
      <c r="C6903" t="s">
        <v>37983</v>
      </c>
      <c r="D6903" t="s">
        <v>8198</v>
      </c>
      <c r="F6903" t="s">
        <v>37984</v>
      </c>
      <c r="H6903" t="s">
        <v>37985</v>
      </c>
      <c r="I6903" t="s">
        <v>37968</v>
      </c>
      <c r="J6903" t="s">
        <v>37986</v>
      </c>
      <c r="K6903" t="s">
        <v>37987</v>
      </c>
      <c r="L6903" t="s">
        <v>303</v>
      </c>
      <c r="M6903" t="s">
        <v>2049</v>
      </c>
    </row>
    <row r="6904" spans="1:13" x14ac:dyDescent="0.2">
      <c r="A6904" t="s">
        <v>20685</v>
      </c>
      <c r="B6904" t="s">
        <v>20686</v>
      </c>
      <c r="C6904" t="s">
        <v>37988</v>
      </c>
      <c r="D6904" t="s">
        <v>20822</v>
      </c>
      <c r="F6904" t="s">
        <v>37989</v>
      </c>
      <c r="G6904" t="s">
        <v>37990</v>
      </c>
      <c r="H6904" t="s">
        <v>37991</v>
      </c>
      <c r="J6904" t="s">
        <v>37992</v>
      </c>
      <c r="K6904" t="s">
        <v>20826</v>
      </c>
      <c r="L6904" t="s">
        <v>120</v>
      </c>
      <c r="M6904" t="s">
        <v>2973</v>
      </c>
    </row>
    <row r="6905" spans="1:13" x14ac:dyDescent="0.2">
      <c r="A6905" t="s">
        <v>20685</v>
      </c>
      <c r="B6905" t="s">
        <v>20686</v>
      </c>
      <c r="C6905" t="s">
        <v>37993</v>
      </c>
      <c r="D6905" t="s">
        <v>37994</v>
      </c>
      <c r="E6905" t="s">
        <v>37995</v>
      </c>
      <c r="F6905" t="s">
        <v>37996</v>
      </c>
      <c r="G6905" t="s">
        <v>37997</v>
      </c>
      <c r="I6905" t="s">
        <v>37968</v>
      </c>
      <c r="J6905" t="s">
        <v>37998</v>
      </c>
      <c r="K6905" t="s">
        <v>37999</v>
      </c>
      <c r="L6905" t="s">
        <v>303</v>
      </c>
      <c r="M6905" t="s">
        <v>5139</v>
      </c>
    </row>
    <row r="6906" spans="1:13" x14ac:dyDescent="0.2">
      <c r="A6906" t="s">
        <v>20685</v>
      </c>
      <c r="B6906" t="s">
        <v>20686</v>
      </c>
      <c r="C6906" t="s">
        <v>38000</v>
      </c>
      <c r="D6906" t="s">
        <v>572</v>
      </c>
      <c r="E6906" t="s">
        <v>573</v>
      </c>
      <c r="F6906" t="s">
        <v>38001</v>
      </c>
      <c r="G6906" t="s">
        <v>37967</v>
      </c>
      <c r="H6906" t="s">
        <v>37968</v>
      </c>
      <c r="J6906" t="s">
        <v>38002</v>
      </c>
      <c r="K6906" t="s">
        <v>38003</v>
      </c>
      <c r="L6906" t="s">
        <v>303</v>
      </c>
      <c r="M6906" t="s">
        <v>15150</v>
      </c>
    </row>
    <row r="6907" spans="1:13" x14ac:dyDescent="0.2">
      <c r="A6907" t="s">
        <v>20685</v>
      </c>
      <c r="B6907" t="s">
        <v>20686</v>
      </c>
      <c r="C6907" t="s">
        <v>38004</v>
      </c>
      <c r="D6907" t="s">
        <v>38005</v>
      </c>
      <c r="F6907" t="s">
        <v>38006</v>
      </c>
      <c r="G6907" t="s">
        <v>20224</v>
      </c>
      <c r="H6907" t="s">
        <v>20203</v>
      </c>
      <c r="J6907" t="s">
        <v>38007</v>
      </c>
      <c r="K6907" t="s">
        <v>38008</v>
      </c>
      <c r="L6907" t="s">
        <v>120</v>
      </c>
      <c r="M6907" t="s">
        <v>38009</v>
      </c>
    </row>
    <row r="6908" spans="1:13" x14ac:dyDescent="0.2">
      <c r="A6908" t="s">
        <v>20685</v>
      </c>
      <c r="B6908" t="s">
        <v>20686</v>
      </c>
      <c r="C6908" t="s">
        <v>38010</v>
      </c>
      <c r="D6908" t="s">
        <v>349</v>
      </c>
      <c r="E6908" t="s">
        <v>15884</v>
      </c>
      <c r="F6908" t="s">
        <v>12603</v>
      </c>
      <c r="H6908" t="s">
        <v>38011</v>
      </c>
      <c r="I6908" t="s">
        <v>37968</v>
      </c>
      <c r="J6908" t="s">
        <v>38012</v>
      </c>
      <c r="K6908" t="s">
        <v>38013</v>
      </c>
      <c r="L6908" t="s">
        <v>303</v>
      </c>
      <c r="M6908" t="s">
        <v>4173</v>
      </c>
    </row>
    <row r="6909" spans="1:13" x14ac:dyDescent="0.2">
      <c r="A6909" t="s">
        <v>20685</v>
      </c>
      <c r="B6909" t="s">
        <v>20686</v>
      </c>
      <c r="C6909" t="s">
        <v>38014</v>
      </c>
      <c r="D6909" t="s">
        <v>5621</v>
      </c>
      <c r="E6909" t="s">
        <v>5074</v>
      </c>
      <c r="F6909" t="s">
        <v>18084</v>
      </c>
      <c r="G6909" t="s">
        <v>38015</v>
      </c>
      <c r="H6909" t="s">
        <v>37967</v>
      </c>
      <c r="I6909" t="s">
        <v>37968</v>
      </c>
      <c r="J6909" t="s">
        <v>38016</v>
      </c>
      <c r="K6909" t="s">
        <v>38017</v>
      </c>
      <c r="L6909" t="s">
        <v>303</v>
      </c>
      <c r="M6909" t="s">
        <v>6054</v>
      </c>
    </row>
    <row r="6910" spans="1:13" x14ac:dyDescent="0.2">
      <c r="A6910" t="s">
        <v>20685</v>
      </c>
      <c r="B6910" t="s">
        <v>20686</v>
      </c>
      <c r="C6910" t="s">
        <v>38018</v>
      </c>
      <c r="D6910" t="s">
        <v>38019</v>
      </c>
      <c r="E6910" t="s">
        <v>38020</v>
      </c>
      <c r="F6910" t="s">
        <v>38021</v>
      </c>
      <c r="H6910" t="s">
        <v>37967</v>
      </c>
      <c r="I6910" t="s">
        <v>37968</v>
      </c>
      <c r="J6910" t="s">
        <v>38022</v>
      </c>
      <c r="K6910" t="s">
        <v>38023</v>
      </c>
      <c r="L6910" t="s">
        <v>303</v>
      </c>
      <c r="M6910" t="s">
        <v>2233</v>
      </c>
    </row>
    <row r="6911" spans="1:13" x14ac:dyDescent="0.2">
      <c r="A6911" t="s">
        <v>20685</v>
      </c>
      <c r="B6911" t="s">
        <v>20686</v>
      </c>
      <c r="C6911" t="s">
        <v>38024</v>
      </c>
      <c r="D6911" t="s">
        <v>5621</v>
      </c>
      <c r="E6911" t="s">
        <v>5074</v>
      </c>
      <c r="F6911" t="s">
        <v>38025</v>
      </c>
      <c r="G6911" t="s">
        <v>37980</v>
      </c>
      <c r="H6911" t="s">
        <v>37968</v>
      </c>
      <c r="J6911" t="s">
        <v>38026</v>
      </c>
      <c r="K6911" t="s">
        <v>38027</v>
      </c>
      <c r="L6911" t="s">
        <v>303</v>
      </c>
      <c r="M6911" t="s">
        <v>6054</v>
      </c>
    </row>
    <row r="6912" spans="1:13" x14ac:dyDescent="0.2">
      <c r="A6912" t="s">
        <v>20685</v>
      </c>
      <c r="B6912" t="s">
        <v>20686</v>
      </c>
      <c r="C6912" t="s">
        <v>38028</v>
      </c>
      <c r="D6912" t="s">
        <v>349</v>
      </c>
      <c r="F6912" t="s">
        <v>38029</v>
      </c>
      <c r="G6912" t="s">
        <v>37980</v>
      </c>
      <c r="H6912" t="s">
        <v>37968</v>
      </c>
      <c r="J6912" t="s">
        <v>38030</v>
      </c>
      <c r="K6912" t="s">
        <v>38031</v>
      </c>
      <c r="L6912" t="s">
        <v>303</v>
      </c>
      <c r="M6912" t="s">
        <v>422</v>
      </c>
    </row>
    <row r="6913" spans="1:13" x14ac:dyDescent="0.2">
      <c r="A6913" t="s">
        <v>20685</v>
      </c>
      <c r="B6913" t="s">
        <v>20686</v>
      </c>
      <c r="C6913" t="s">
        <v>38032</v>
      </c>
      <c r="D6913" t="s">
        <v>349</v>
      </c>
      <c r="E6913" t="s">
        <v>424</v>
      </c>
      <c r="F6913" t="s">
        <v>23209</v>
      </c>
      <c r="H6913" t="s">
        <v>38033</v>
      </c>
      <c r="I6913" t="s">
        <v>37968</v>
      </c>
      <c r="J6913" t="s">
        <v>38034</v>
      </c>
      <c r="K6913" t="s">
        <v>38035</v>
      </c>
      <c r="L6913" t="s">
        <v>303</v>
      </c>
      <c r="M6913" t="s">
        <v>4173</v>
      </c>
    </row>
    <row r="6914" spans="1:13" x14ac:dyDescent="0.2">
      <c r="A6914" t="s">
        <v>20685</v>
      </c>
      <c r="B6914" t="s">
        <v>20686</v>
      </c>
      <c r="C6914" t="s">
        <v>38036</v>
      </c>
      <c r="D6914" t="s">
        <v>38037</v>
      </c>
      <c r="E6914" t="s">
        <v>11961</v>
      </c>
      <c r="F6914" t="s">
        <v>38038</v>
      </c>
      <c r="H6914" t="s">
        <v>38039</v>
      </c>
      <c r="I6914" t="s">
        <v>37968</v>
      </c>
      <c r="J6914" t="s">
        <v>38040</v>
      </c>
      <c r="K6914" t="s">
        <v>38041</v>
      </c>
      <c r="L6914" t="s">
        <v>303</v>
      </c>
      <c r="M6914" t="s">
        <v>5380</v>
      </c>
    </row>
    <row r="6915" spans="1:13" x14ac:dyDescent="0.2">
      <c r="A6915" t="s">
        <v>20685</v>
      </c>
      <c r="B6915" t="s">
        <v>20686</v>
      </c>
      <c r="C6915" t="s">
        <v>38042</v>
      </c>
      <c r="D6915" t="s">
        <v>349</v>
      </c>
      <c r="E6915" t="s">
        <v>424</v>
      </c>
      <c r="F6915" t="s">
        <v>38043</v>
      </c>
      <c r="G6915" t="s">
        <v>38044</v>
      </c>
      <c r="H6915" t="s">
        <v>37967</v>
      </c>
      <c r="I6915" t="s">
        <v>37968</v>
      </c>
      <c r="J6915" t="s">
        <v>38045</v>
      </c>
      <c r="K6915" t="s">
        <v>38046</v>
      </c>
      <c r="L6915" t="s">
        <v>303</v>
      </c>
      <c r="M6915" t="s">
        <v>14127</v>
      </c>
    </row>
    <row r="6916" spans="1:13" x14ac:dyDescent="0.2">
      <c r="A6916" t="s">
        <v>20685</v>
      </c>
      <c r="B6916" t="s">
        <v>20686</v>
      </c>
      <c r="C6916" t="s">
        <v>38047</v>
      </c>
      <c r="D6916" t="s">
        <v>38048</v>
      </c>
      <c r="E6916" t="s">
        <v>11961</v>
      </c>
      <c r="F6916" t="s">
        <v>38049</v>
      </c>
      <c r="G6916" t="s">
        <v>38050</v>
      </c>
      <c r="H6916" t="s">
        <v>37968</v>
      </c>
      <c r="J6916" t="s">
        <v>38051</v>
      </c>
      <c r="K6916" t="s">
        <v>38052</v>
      </c>
      <c r="L6916" t="s">
        <v>303</v>
      </c>
      <c r="M6916" t="s">
        <v>3817</v>
      </c>
    </row>
    <row r="6917" spans="1:13" x14ac:dyDescent="0.2">
      <c r="A6917" t="s">
        <v>20685</v>
      </c>
      <c r="B6917" t="s">
        <v>20686</v>
      </c>
      <c r="C6917" t="s">
        <v>38053</v>
      </c>
      <c r="D6917" t="s">
        <v>349</v>
      </c>
      <c r="F6917" t="s">
        <v>8381</v>
      </c>
      <c r="G6917" t="s">
        <v>37974</v>
      </c>
      <c r="H6917" t="s">
        <v>37968</v>
      </c>
      <c r="J6917" t="s">
        <v>38054</v>
      </c>
      <c r="K6917" t="s">
        <v>38055</v>
      </c>
      <c r="L6917" t="s">
        <v>303</v>
      </c>
      <c r="M6917" t="s">
        <v>422</v>
      </c>
    </row>
    <row r="6918" spans="1:13" x14ac:dyDescent="0.2">
      <c r="A6918" t="s">
        <v>20685</v>
      </c>
      <c r="B6918" t="s">
        <v>20686</v>
      </c>
      <c r="C6918" t="s">
        <v>38056</v>
      </c>
      <c r="D6918" t="s">
        <v>349</v>
      </c>
      <c r="F6918" t="s">
        <v>38057</v>
      </c>
      <c r="G6918" t="s">
        <v>37967</v>
      </c>
      <c r="H6918" t="s">
        <v>37968</v>
      </c>
      <c r="J6918" t="s">
        <v>38058</v>
      </c>
      <c r="K6918" t="s">
        <v>38059</v>
      </c>
      <c r="L6918" t="s">
        <v>303</v>
      </c>
      <c r="M6918" t="s">
        <v>422</v>
      </c>
    </row>
    <row r="6919" spans="1:13" x14ac:dyDescent="0.2">
      <c r="A6919" t="s">
        <v>20685</v>
      </c>
      <c r="B6919" t="s">
        <v>20686</v>
      </c>
      <c r="C6919" t="s">
        <v>38060</v>
      </c>
      <c r="D6919" t="s">
        <v>572</v>
      </c>
      <c r="E6919" t="s">
        <v>573</v>
      </c>
      <c r="F6919" t="s">
        <v>38061</v>
      </c>
      <c r="G6919" t="s">
        <v>38062</v>
      </c>
      <c r="H6919" t="s">
        <v>38039</v>
      </c>
      <c r="I6919" t="s">
        <v>37968</v>
      </c>
      <c r="J6919" t="s">
        <v>38063</v>
      </c>
      <c r="K6919" t="s">
        <v>38064</v>
      </c>
      <c r="L6919" t="s">
        <v>303</v>
      </c>
      <c r="M6919" t="s">
        <v>15150</v>
      </c>
    </row>
    <row r="6920" spans="1:13" x14ac:dyDescent="0.2">
      <c r="A6920" t="s">
        <v>20685</v>
      </c>
      <c r="B6920" t="s">
        <v>20686</v>
      </c>
      <c r="C6920" t="s">
        <v>38065</v>
      </c>
      <c r="D6920" t="s">
        <v>349</v>
      </c>
      <c r="F6920" t="s">
        <v>10078</v>
      </c>
      <c r="G6920" t="s">
        <v>38011</v>
      </c>
      <c r="H6920" t="s">
        <v>37968</v>
      </c>
      <c r="J6920" t="s">
        <v>38066</v>
      </c>
      <c r="K6920" t="s">
        <v>38067</v>
      </c>
      <c r="L6920" t="s">
        <v>303</v>
      </c>
      <c r="M6920" t="s">
        <v>422</v>
      </c>
    </row>
    <row r="6921" spans="1:13" x14ac:dyDescent="0.2">
      <c r="A6921" t="s">
        <v>20685</v>
      </c>
      <c r="B6921" t="s">
        <v>20686</v>
      </c>
      <c r="C6921" t="s">
        <v>38068</v>
      </c>
      <c r="D6921" t="s">
        <v>29868</v>
      </c>
      <c r="F6921" t="s">
        <v>38069</v>
      </c>
      <c r="H6921" t="s">
        <v>38070</v>
      </c>
      <c r="I6921" t="s">
        <v>38071</v>
      </c>
      <c r="J6921" t="s">
        <v>38072</v>
      </c>
      <c r="K6921" t="s">
        <v>38073</v>
      </c>
      <c r="L6921" t="s">
        <v>120</v>
      </c>
      <c r="M6921" t="s">
        <v>10353</v>
      </c>
    </row>
    <row r="6922" spans="1:13" x14ac:dyDescent="0.2">
      <c r="A6922" t="s">
        <v>20685</v>
      </c>
      <c r="B6922" t="s">
        <v>20686</v>
      </c>
      <c r="C6922" t="s">
        <v>38074</v>
      </c>
      <c r="D6922" t="s">
        <v>366</v>
      </c>
      <c r="E6922" t="s">
        <v>367</v>
      </c>
      <c r="F6922" t="s">
        <v>38075</v>
      </c>
      <c r="H6922" t="s">
        <v>37980</v>
      </c>
      <c r="I6922" t="s">
        <v>37968</v>
      </c>
      <c r="J6922" t="s">
        <v>38076</v>
      </c>
      <c r="K6922" t="s">
        <v>302</v>
      </c>
      <c r="L6922" t="s">
        <v>303</v>
      </c>
      <c r="M6922" t="s">
        <v>38077</v>
      </c>
    </row>
    <row r="6923" spans="1:13" x14ac:dyDescent="0.2">
      <c r="A6923" t="s">
        <v>20685</v>
      </c>
      <c r="B6923" t="s">
        <v>20686</v>
      </c>
      <c r="C6923" t="s">
        <v>38078</v>
      </c>
      <c r="D6923" t="s">
        <v>38079</v>
      </c>
      <c r="E6923" t="s">
        <v>38080</v>
      </c>
      <c r="F6923" t="s">
        <v>38081</v>
      </c>
      <c r="G6923" t="s">
        <v>38082</v>
      </c>
      <c r="H6923" t="s">
        <v>38083</v>
      </c>
      <c r="I6923" t="s">
        <v>20203</v>
      </c>
      <c r="J6923" t="s">
        <v>38084</v>
      </c>
      <c r="K6923" t="s">
        <v>38085</v>
      </c>
      <c r="L6923" t="s">
        <v>120</v>
      </c>
      <c r="M6923" t="s">
        <v>3772</v>
      </c>
    </row>
    <row r="6924" spans="1:13" x14ac:dyDescent="0.2">
      <c r="A6924" t="s">
        <v>20685</v>
      </c>
      <c r="B6924" t="s">
        <v>20686</v>
      </c>
      <c r="C6924" t="s">
        <v>38086</v>
      </c>
      <c r="D6924" t="s">
        <v>572</v>
      </c>
      <c r="E6924" t="s">
        <v>573</v>
      </c>
      <c r="F6924" t="s">
        <v>38087</v>
      </c>
      <c r="G6924" t="s">
        <v>37980</v>
      </c>
      <c r="H6924" t="s">
        <v>37968</v>
      </c>
      <c r="J6924" t="s">
        <v>38088</v>
      </c>
      <c r="K6924" t="s">
        <v>38089</v>
      </c>
      <c r="L6924" t="s">
        <v>303</v>
      </c>
      <c r="M6924" t="s">
        <v>15150</v>
      </c>
    </row>
    <row r="6925" spans="1:13" x14ac:dyDescent="0.2">
      <c r="A6925" t="s">
        <v>20685</v>
      </c>
      <c r="B6925" t="s">
        <v>20686</v>
      </c>
      <c r="C6925" t="s">
        <v>38090</v>
      </c>
      <c r="D6925" t="s">
        <v>349</v>
      </c>
      <c r="E6925" t="s">
        <v>424</v>
      </c>
      <c r="F6925" t="s">
        <v>38091</v>
      </c>
      <c r="G6925" t="s">
        <v>38092</v>
      </c>
      <c r="H6925" t="s">
        <v>38093</v>
      </c>
      <c r="I6925" t="s">
        <v>37968</v>
      </c>
      <c r="J6925" t="s">
        <v>38094</v>
      </c>
      <c r="K6925" t="s">
        <v>38095</v>
      </c>
      <c r="L6925" t="s">
        <v>303</v>
      </c>
      <c r="M6925" t="s">
        <v>12901</v>
      </c>
    </row>
    <row r="6926" spans="1:13" x14ac:dyDescent="0.2">
      <c r="A6926" t="s">
        <v>20685</v>
      </c>
      <c r="B6926" t="s">
        <v>20686</v>
      </c>
      <c r="C6926" t="s">
        <v>38096</v>
      </c>
      <c r="D6926" t="s">
        <v>349</v>
      </c>
      <c r="E6926" t="s">
        <v>424</v>
      </c>
      <c r="F6926" t="s">
        <v>38097</v>
      </c>
      <c r="G6926" t="s">
        <v>38098</v>
      </c>
      <c r="H6926" t="s">
        <v>38099</v>
      </c>
      <c r="I6926" t="s">
        <v>37968</v>
      </c>
      <c r="J6926" t="s">
        <v>38100</v>
      </c>
      <c r="K6926" t="s">
        <v>38101</v>
      </c>
      <c r="L6926" t="s">
        <v>303</v>
      </c>
      <c r="M6926" t="s">
        <v>38102</v>
      </c>
    </row>
    <row r="6927" spans="1:13" x14ac:dyDescent="0.2">
      <c r="A6927" t="s">
        <v>20685</v>
      </c>
      <c r="B6927" t="s">
        <v>20686</v>
      </c>
      <c r="C6927" t="s">
        <v>38103</v>
      </c>
      <c r="D6927" t="s">
        <v>572</v>
      </c>
      <c r="E6927" t="s">
        <v>573</v>
      </c>
      <c r="F6927" t="s">
        <v>38104</v>
      </c>
      <c r="G6927" t="s">
        <v>12593</v>
      </c>
      <c r="H6927" t="s">
        <v>38011</v>
      </c>
      <c r="I6927" t="s">
        <v>37968</v>
      </c>
      <c r="J6927" t="s">
        <v>38105</v>
      </c>
      <c r="K6927" t="s">
        <v>38106</v>
      </c>
      <c r="L6927" t="s">
        <v>303</v>
      </c>
      <c r="M6927" t="s">
        <v>3839</v>
      </c>
    </row>
    <row r="6928" spans="1:13" x14ac:dyDescent="0.2">
      <c r="A6928" t="s">
        <v>20685</v>
      </c>
      <c r="B6928" t="s">
        <v>20686</v>
      </c>
      <c r="C6928" t="s">
        <v>38107</v>
      </c>
      <c r="D6928" t="s">
        <v>572</v>
      </c>
      <c r="E6928" t="s">
        <v>573</v>
      </c>
      <c r="F6928" t="s">
        <v>38108</v>
      </c>
      <c r="G6928" t="s">
        <v>37980</v>
      </c>
      <c r="H6928" t="s">
        <v>37968</v>
      </c>
      <c r="J6928" t="s">
        <v>38109</v>
      </c>
      <c r="K6928" t="s">
        <v>38110</v>
      </c>
      <c r="L6928" t="s">
        <v>303</v>
      </c>
      <c r="M6928" t="s">
        <v>3839</v>
      </c>
    </row>
    <row r="6929" spans="1:13" x14ac:dyDescent="0.2">
      <c r="A6929" t="s">
        <v>20685</v>
      </c>
      <c r="B6929" t="s">
        <v>20686</v>
      </c>
      <c r="C6929" t="s">
        <v>38111</v>
      </c>
      <c r="D6929" t="s">
        <v>8198</v>
      </c>
      <c r="E6929" t="s">
        <v>5074</v>
      </c>
      <c r="F6929" t="s">
        <v>38112</v>
      </c>
      <c r="H6929" t="s">
        <v>38050</v>
      </c>
      <c r="I6929" t="s">
        <v>37968</v>
      </c>
      <c r="J6929" t="s">
        <v>38051</v>
      </c>
      <c r="K6929" t="s">
        <v>38113</v>
      </c>
      <c r="L6929" t="s">
        <v>303</v>
      </c>
      <c r="M6929" t="s">
        <v>38114</v>
      </c>
    </row>
    <row r="6930" spans="1:13" x14ac:dyDescent="0.2">
      <c r="A6930" t="s">
        <v>20685</v>
      </c>
      <c r="B6930" t="s">
        <v>20686</v>
      </c>
      <c r="C6930" t="s">
        <v>38115</v>
      </c>
      <c r="D6930" t="s">
        <v>572</v>
      </c>
      <c r="E6930" t="s">
        <v>573</v>
      </c>
      <c r="F6930" t="s">
        <v>28259</v>
      </c>
      <c r="G6930" t="s">
        <v>37974</v>
      </c>
      <c r="H6930" t="s">
        <v>37968</v>
      </c>
      <c r="J6930" t="s">
        <v>38116</v>
      </c>
      <c r="K6930" t="s">
        <v>38117</v>
      </c>
      <c r="L6930" t="s">
        <v>303</v>
      </c>
      <c r="M6930" t="s">
        <v>3839</v>
      </c>
    </row>
    <row r="6931" spans="1:13" x14ac:dyDescent="0.2">
      <c r="A6931" t="s">
        <v>20685</v>
      </c>
      <c r="B6931" t="s">
        <v>20686</v>
      </c>
      <c r="C6931" t="s">
        <v>38118</v>
      </c>
      <c r="D6931" t="s">
        <v>38119</v>
      </c>
      <c r="E6931" t="s">
        <v>38120</v>
      </c>
      <c r="F6931" t="s">
        <v>38121</v>
      </c>
      <c r="H6931" t="s">
        <v>38122</v>
      </c>
      <c r="I6931" t="s">
        <v>37968</v>
      </c>
      <c r="J6931" t="s">
        <v>38123</v>
      </c>
      <c r="K6931" t="s">
        <v>38124</v>
      </c>
      <c r="L6931" t="s">
        <v>303</v>
      </c>
      <c r="M6931" t="s">
        <v>38125</v>
      </c>
    </row>
    <row r="6932" spans="1:13" x14ac:dyDescent="0.2">
      <c r="A6932" t="s">
        <v>20685</v>
      </c>
      <c r="B6932" t="s">
        <v>20686</v>
      </c>
      <c r="C6932" t="s">
        <v>38126</v>
      </c>
      <c r="D6932" t="s">
        <v>38127</v>
      </c>
      <c r="E6932" t="s">
        <v>38128</v>
      </c>
      <c r="F6932" t="s">
        <v>38129</v>
      </c>
      <c r="G6932" t="s">
        <v>38130</v>
      </c>
      <c r="H6932" t="s">
        <v>38099</v>
      </c>
      <c r="I6932" t="s">
        <v>37968</v>
      </c>
      <c r="J6932" t="s">
        <v>38131</v>
      </c>
      <c r="K6932" t="s">
        <v>38132</v>
      </c>
      <c r="L6932" t="s">
        <v>303</v>
      </c>
      <c r="M6932" t="s">
        <v>2157</v>
      </c>
    </row>
    <row r="6933" spans="1:13" x14ac:dyDescent="0.2">
      <c r="A6933" t="s">
        <v>20685</v>
      </c>
      <c r="B6933" t="s">
        <v>20686</v>
      </c>
      <c r="C6933" t="s">
        <v>38133</v>
      </c>
      <c r="D6933" t="s">
        <v>8198</v>
      </c>
      <c r="E6933" t="s">
        <v>5074</v>
      </c>
      <c r="F6933" t="s">
        <v>9301</v>
      </c>
      <c r="H6933" t="s">
        <v>38093</v>
      </c>
      <c r="I6933" t="s">
        <v>37968</v>
      </c>
      <c r="J6933" t="s">
        <v>38134</v>
      </c>
      <c r="K6933" t="s">
        <v>38135</v>
      </c>
      <c r="L6933" t="s">
        <v>303</v>
      </c>
      <c r="M6933" t="s">
        <v>38114</v>
      </c>
    </row>
    <row r="6934" spans="1:13" x14ac:dyDescent="0.2">
      <c r="A6934" t="s">
        <v>20685</v>
      </c>
      <c r="B6934" t="s">
        <v>20686</v>
      </c>
      <c r="C6934" t="s">
        <v>38136</v>
      </c>
      <c r="D6934" t="s">
        <v>21115</v>
      </c>
      <c r="E6934" t="s">
        <v>21116</v>
      </c>
      <c r="F6934" t="s">
        <v>38137</v>
      </c>
      <c r="H6934" t="s">
        <v>37991</v>
      </c>
      <c r="I6934" t="s">
        <v>38071</v>
      </c>
      <c r="J6934" t="s">
        <v>38138</v>
      </c>
      <c r="K6934" t="s">
        <v>38139</v>
      </c>
      <c r="L6934" t="s">
        <v>120</v>
      </c>
      <c r="M6934" t="s">
        <v>1791</v>
      </c>
    </row>
    <row r="6935" spans="1:13" x14ac:dyDescent="0.2">
      <c r="A6935" t="s">
        <v>20685</v>
      </c>
      <c r="B6935" t="s">
        <v>20686</v>
      </c>
      <c r="C6935" t="s">
        <v>38140</v>
      </c>
      <c r="D6935" t="s">
        <v>349</v>
      </c>
      <c r="F6935" t="s">
        <v>5155</v>
      </c>
      <c r="G6935" t="s">
        <v>38050</v>
      </c>
      <c r="H6935" t="s">
        <v>37968</v>
      </c>
      <c r="J6935" t="s">
        <v>38141</v>
      </c>
      <c r="K6935" t="s">
        <v>38142</v>
      </c>
      <c r="L6935" t="s">
        <v>303</v>
      </c>
      <c r="M6935" t="s">
        <v>422</v>
      </c>
    </row>
    <row r="6936" spans="1:13" x14ac:dyDescent="0.2">
      <c r="A6936" t="s">
        <v>38143</v>
      </c>
      <c r="B6936" t="s">
        <v>38144</v>
      </c>
      <c r="C6936" t="s">
        <v>38145</v>
      </c>
      <c r="D6936" t="s">
        <v>38146</v>
      </c>
      <c r="E6936" t="s">
        <v>38147</v>
      </c>
      <c r="F6936" t="s">
        <v>38148</v>
      </c>
      <c r="G6936" t="s">
        <v>38149</v>
      </c>
      <c r="H6936" t="s">
        <v>38150</v>
      </c>
      <c r="I6936" t="s">
        <v>300</v>
      </c>
      <c r="J6936" t="s">
        <v>38151</v>
      </c>
      <c r="K6936" t="s">
        <v>38152</v>
      </c>
      <c r="L6936" t="s">
        <v>303</v>
      </c>
      <c r="M6936" t="s">
        <v>19851</v>
      </c>
    </row>
    <row r="6937" spans="1:13" x14ac:dyDescent="0.2">
      <c r="A6937" t="s">
        <v>38143</v>
      </c>
      <c r="B6937" t="s">
        <v>38144</v>
      </c>
      <c r="C6937" t="s">
        <v>38153</v>
      </c>
      <c r="D6937" t="s">
        <v>38154</v>
      </c>
      <c r="E6937" t="s">
        <v>38155</v>
      </c>
      <c r="F6937" t="s">
        <v>38156</v>
      </c>
      <c r="G6937" t="s">
        <v>38157</v>
      </c>
      <c r="H6937" t="s">
        <v>337</v>
      </c>
      <c r="I6937" t="s">
        <v>300</v>
      </c>
      <c r="J6937" t="s">
        <v>38158</v>
      </c>
      <c r="K6937" t="s">
        <v>38159</v>
      </c>
      <c r="L6937" t="s">
        <v>303</v>
      </c>
      <c r="M6937" t="s">
        <v>2966</v>
      </c>
    </row>
    <row r="6938" spans="1:13" x14ac:dyDescent="0.2">
      <c r="A6938" t="s">
        <v>38143</v>
      </c>
      <c r="B6938" t="s">
        <v>38144</v>
      </c>
      <c r="C6938" t="s">
        <v>38160</v>
      </c>
      <c r="D6938" t="s">
        <v>38161</v>
      </c>
      <c r="E6938" t="s">
        <v>38162</v>
      </c>
      <c r="F6938" t="s">
        <v>38163</v>
      </c>
      <c r="G6938" t="s">
        <v>38164</v>
      </c>
      <c r="H6938" t="s">
        <v>318</v>
      </c>
      <c r="I6938" t="s">
        <v>21209</v>
      </c>
      <c r="J6938" t="s">
        <v>38165</v>
      </c>
      <c r="K6938" t="s">
        <v>38166</v>
      </c>
      <c r="L6938" t="s">
        <v>303</v>
      </c>
      <c r="M6938" t="s">
        <v>2631</v>
      </c>
    </row>
    <row r="6939" spans="1:13" x14ac:dyDescent="0.2">
      <c r="A6939" t="s">
        <v>38143</v>
      </c>
      <c r="B6939" t="s">
        <v>38144</v>
      </c>
      <c r="C6939" t="s">
        <v>38167</v>
      </c>
      <c r="D6939" t="s">
        <v>349</v>
      </c>
      <c r="F6939" t="s">
        <v>38168</v>
      </c>
      <c r="G6939" t="s">
        <v>20862</v>
      </c>
      <c r="H6939" t="s">
        <v>300</v>
      </c>
      <c r="J6939" t="s">
        <v>38169</v>
      </c>
      <c r="K6939" t="s">
        <v>38170</v>
      </c>
      <c r="L6939" t="s">
        <v>303</v>
      </c>
      <c r="M6939" t="s">
        <v>422</v>
      </c>
    </row>
    <row r="6940" spans="1:13" x14ac:dyDescent="0.2">
      <c r="A6940" t="s">
        <v>38143</v>
      </c>
      <c r="B6940" t="s">
        <v>38144</v>
      </c>
      <c r="C6940" t="s">
        <v>38171</v>
      </c>
      <c r="D6940" t="s">
        <v>492</v>
      </c>
      <c r="E6940" t="s">
        <v>493</v>
      </c>
      <c r="F6940" t="s">
        <v>38172</v>
      </c>
      <c r="H6940" t="s">
        <v>38173</v>
      </c>
      <c r="I6940" t="s">
        <v>318</v>
      </c>
      <c r="J6940" t="s">
        <v>38174</v>
      </c>
      <c r="K6940" t="s">
        <v>38175</v>
      </c>
      <c r="L6940" t="s">
        <v>303</v>
      </c>
      <c r="M6940" t="s">
        <v>2054</v>
      </c>
    </row>
    <row r="6941" spans="1:13" x14ac:dyDescent="0.2">
      <c r="A6941" t="s">
        <v>38143</v>
      </c>
      <c r="B6941" t="s">
        <v>38144</v>
      </c>
      <c r="C6941" t="s">
        <v>38176</v>
      </c>
      <c r="D6941" t="s">
        <v>38177</v>
      </c>
      <c r="E6941" t="s">
        <v>7003</v>
      </c>
      <c r="F6941" t="s">
        <v>38178</v>
      </c>
      <c r="G6941" t="s">
        <v>38179</v>
      </c>
      <c r="H6941" t="s">
        <v>344</v>
      </c>
      <c r="I6941" t="s">
        <v>21209</v>
      </c>
      <c r="J6941" t="s">
        <v>38180</v>
      </c>
      <c r="K6941" t="s">
        <v>38181</v>
      </c>
      <c r="L6941" t="s">
        <v>303</v>
      </c>
      <c r="M6941" t="s">
        <v>12266</v>
      </c>
    </row>
    <row r="6942" spans="1:13" x14ac:dyDescent="0.2">
      <c r="A6942" t="s">
        <v>38143</v>
      </c>
      <c r="B6942" t="s">
        <v>38144</v>
      </c>
      <c r="C6942" t="s">
        <v>38182</v>
      </c>
      <c r="D6942" t="s">
        <v>349</v>
      </c>
      <c r="E6942" t="s">
        <v>424</v>
      </c>
      <c r="F6942" t="s">
        <v>38183</v>
      </c>
      <c r="G6942" t="s">
        <v>38184</v>
      </c>
      <c r="H6942" t="s">
        <v>325</v>
      </c>
      <c r="J6942" t="s">
        <v>38185</v>
      </c>
      <c r="K6942" t="s">
        <v>38186</v>
      </c>
      <c r="L6942" t="s">
        <v>303</v>
      </c>
      <c r="M6942" t="s">
        <v>2054</v>
      </c>
    </row>
    <row r="6943" spans="1:13" x14ac:dyDescent="0.2">
      <c r="A6943" t="s">
        <v>38143</v>
      </c>
      <c r="B6943" t="s">
        <v>38144</v>
      </c>
      <c r="C6943" t="s">
        <v>38187</v>
      </c>
      <c r="D6943" t="s">
        <v>492</v>
      </c>
      <c r="E6943" t="s">
        <v>493</v>
      </c>
      <c r="F6943" t="s">
        <v>38188</v>
      </c>
      <c r="G6943" t="s">
        <v>38189</v>
      </c>
      <c r="H6943" t="s">
        <v>299</v>
      </c>
      <c r="I6943" t="s">
        <v>300</v>
      </c>
      <c r="J6943" t="s">
        <v>38190</v>
      </c>
      <c r="K6943" t="s">
        <v>38191</v>
      </c>
      <c r="L6943" t="s">
        <v>303</v>
      </c>
      <c r="M6943" t="s">
        <v>12993</v>
      </c>
    </row>
    <row r="6944" spans="1:13" x14ac:dyDescent="0.2">
      <c r="A6944" t="s">
        <v>38143</v>
      </c>
      <c r="B6944" t="s">
        <v>38144</v>
      </c>
      <c r="C6944" t="s">
        <v>38192</v>
      </c>
      <c r="D6944" t="s">
        <v>20704</v>
      </c>
      <c r="E6944" t="s">
        <v>38193</v>
      </c>
      <c r="F6944" t="s">
        <v>38194</v>
      </c>
      <c r="G6944" t="s">
        <v>38195</v>
      </c>
      <c r="H6944" t="s">
        <v>318</v>
      </c>
      <c r="I6944" t="s">
        <v>21209</v>
      </c>
      <c r="J6944" t="s">
        <v>38196</v>
      </c>
      <c r="K6944" t="s">
        <v>38197</v>
      </c>
      <c r="L6944" t="s">
        <v>303</v>
      </c>
      <c r="M6944" t="s">
        <v>2373</v>
      </c>
    </row>
    <row r="6945" spans="1:13" x14ac:dyDescent="0.2">
      <c r="A6945" t="s">
        <v>38143</v>
      </c>
      <c r="B6945" t="s">
        <v>38144</v>
      </c>
      <c r="C6945" t="s">
        <v>38198</v>
      </c>
      <c r="D6945" t="s">
        <v>349</v>
      </c>
      <c r="F6945" t="s">
        <v>38199</v>
      </c>
      <c r="G6945" t="s">
        <v>309</v>
      </c>
      <c r="H6945" t="s">
        <v>300</v>
      </c>
      <c r="J6945" t="s">
        <v>38200</v>
      </c>
      <c r="K6945" t="s">
        <v>38201</v>
      </c>
      <c r="L6945" t="s">
        <v>303</v>
      </c>
      <c r="M6945" t="s">
        <v>422</v>
      </c>
    </row>
    <row r="6946" spans="1:13" x14ac:dyDescent="0.2">
      <c r="A6946" t="s">
        <v>38143</v>
      </c>
      <c r="B6946" t="s">
        <v>38144</v>
      </c>
      <c r="C6946" t="s">
        <v>38202</v>
      </c>
      <c r="D6946" t="s">
        <v>349</v>
      </c>
      <c r="E6946" t="s">
        <v>1348</v>
      </c>
      <c r="F6946" t="s">
        <v>38203</v>
      </c>
      <c r="G6946" t="s">
        <v>38204</v>
      </c>
      <c r="H6946" t="s">
        <v>344</v>
      </c>
      <c r="I6946" t="s">
        <v>318</v>
      </c>
      <c r="J6946" t="s">
        <v>38205</v>
      </c>
      <c r="K6946" t="s">
        <v>38206</v>
      </c>
      <c r="L6946" t="s">
        <v>303</v>
      </c>
      <c r="M6946" t="s">
        <v>21411</v>
      </c>
    </row>
    <row r="6947" spans="1:13" x14ac:dyDescent="0.2">
      <c r="A6947" t="s">
        <v>38143</v>
      </c>
      <c r="B6947" t="s">
        <v>38144</v>
      </c>
      <c r="C6947" t="s">
        <v>38207</v>
      </c>
      <c r="D6947" t="s">
        <v>492</v>
      </c>
      <c r="E6947" t="s">
        <v>493</v>
      </c>
      <c r="F6947" t="s">
        <v>38208</v>
      </c>
      <c r="G6947" t="s">
        <v>38209</v>
      </c>
      <c r="H6947" t="s">
        <v>38210</v>
      </c>
      <c r="I6947" t="s">
        <v>21209</v>
      </c>
      <c r="J6947" t="s">
        <v>38211</v>
      </c>
      <c r="K6947" t="s">
        <v>38212</v>
      </c>
      <c r="L6947" t="s">
        <v>303</v>
      </c>
      <c r="M6947" t="s">
        <v>14059</v>
      </c>
    </row>
    <row r="6948" spans="1:13" x14ac:dyDescent="0.2">
      <c r="A6948" t="s">
        <v>38143</v>
      </c>
      <c r="B6948" t="s">
        <v>38144</v>
      </c>
      <c r="C6948" t="s">
        <v>38213</v>
      </c>
      <c r="D6948" t="s">
        <v>38214</v>
      </c>
      <c r="E6948" t="s">
        <v>296</v>
      </c>
      <c r="F6948" t="s">
        <v>38215</v>
      </c>
      <c r="G6948" t="s">
        <v>38216</v>
      </c>
      <c r="H6948" t="s">
        <v>300</v>
      </c>
      <c r="J6948" t="s">
        <v>38217</v>
      </c>
      <c r="K6948" t="s">
        <v>38218</v>
      </c>
      <c r="L6948" t="s">
        <v>303</v>
      </c>
      <c r="M6948" t="s">
        <v>6080</v>
      </c>
    </row>
    <row r="6949" spans="1:13" x14ac:dyDescent="0.2">
      <c r="A6949" t="s">
        <v>38143</v>
      </c>
      <c r="B6949" t="s">
        <v>38144</v>
      </c>
      <c r="C6949" t="s">
        <v>38219</v>
      </c>
      <c r="D6949" t="s">
        <v>38220</v>
      </c>
      <c r="E6949" t="s">
        <v>38221</v>
      </c>
      <c r="F6949" t="s">
        <v>38222</v>
      </c>
      <c r="G6949" t="s">
        <v>38223</v>
      </c>
      <c r="H6949" t="s">
        <v>309</v>
      </c>
      <c r="I6949" t="s">
        <v>300</v>
      </c>
      <c r="J6949" t="s">
        <v>38224</v>
      </c>
      <c r="K6949" t="s">
        <v>38225</v>
      </c>
      <c r="L6949" t="s">
        <v>303</v>
      </c>
      <c r="M6949" t="s">
        <v>38226</v>
      </c>
    </row>
    <row r="6950" spans="1:13" x14ac:dyDescent="0.2">
      <c r="A6950" t="s">
        <v>38143</v>
      </c>
      <c r="B6950" t="s">
        <v>38144</v>
      </c>
      <c r="C6950" t="s">
        <v>38227</v>
      </c>
      <c r="D6950" t="s">
        <v>20886</v>
      </c>
      <c r="E6950" t="s">
        <v>38228</v>
      </c>
      <c r="F6950" t="s">
        <v>38229</v>
      </c>
      <c r="G6950" t="s">
        <v>38230</v>
      </c>
      <c r="H6950" t="s">
        <v>318</v>
      </c>
      <c r="I6950" t="s">
        <v>21209</v>
      </c>
      <c r="J6950" t="s">
        <v>38231</v>
      </c>
      <c r="K6950" t="s">
        <v>38232</v>
      </c>
      <c r="L6950" t="s">
        <v>303</v>
      </c>
      <c r="M6950" t="s">
        <v>13199</v>
      </c>
    </row>
    <row r="6951" spans="1:13" x14ac:dyDescent="0.2">
      <c r="A6951" t="s">
        <v>38143</v>
      </c>
      <c r="B6951" t="s">
        <v>38144</v>
      </c>
      <c r="C6951" t="s">
        <v>38233</v>
      </c>
      <c r="D6951" t="s">
        <v>349</v>
      </c>
      <c r="F6951" t="s">
        <v>38234</v>
      </c>
      <c r="G6951" t="s">
        <v>38210</v>
      </c>
      <c r="H6951" t="s">
        <v>21209</v>
      </c>
      <c r="J6951" t="s">
        <v>38235</v>
      </c>
      <c r="K6951" t="s">
        <v>38236</v>
      </c>
      <c r="L6951" t="s">
        <v>303</v>
      </c>
      <c r="M6951" t="s">
        <v>422</v>
      </c>
    </row>
    <row r="6952" spans="1:13" x14ac:dyDescent="0.2">
      <c r="A6952" t="s">
        <v>38143</v>
      </c>
      <c r="B6952" t="s">
        <v>38144</v>
      </c>
      <c r="C6952" t="s">
        <v>38237</v>
      </c>
      <c r="D6952" t="s">
        <v>401</v>
      </c>
      <c r="E6952" t="s">
        <v>402</v>
      </c>
      <c r="F6952" t="s">
        <v>401</v>
      </c>
      <c r="G6952" t="s">
        <v>38238</v>
      </c>
      <c r="H6952" t="s">
        <v>38210</v>
      </c>
      <c r="J6952" t="s">
        <v>38239</v>
      </c>
      <c r="K6952" t="s">
        <v>38240</v>
      </c>
      <c r="L6952" t="s">
        <v>303</v>
      </c>
      <c r="M6952" t="s">
        <v>4208</v>
      </c>
    </row>
    <row r="6953" spans="1:13" x14ac:dyDescent="0.2">
      <c r="A6953" t="s">
        <v>38143</v>
      </c>
      <c r="B6953" t="s">
        <v>38144</v>
      </c>
      <c r="C6953" t="s">
        <v>38241</v>
      </c>
      <c r="D6953" t="s">
        <v>38242</v>
      </c>
      <c r="E6953" t="s">
        <v>38243</v>
      </c>
      <c r="F6953" t="s">
        <v>38244</v>
      </c>
      <c r="H6953" t="s">
        <v>38245</v>
      </c>
      <c r="I6953" t="s">
        <v>300</v>
      </c>
      <c r="J6953" t="s">
        <v>38246</v>
      </c>
      <c r="K6953" t="s">
        <v>38247</v>
      </c>
      <c r="L6953" t="s">
        <v>303</v>
      </c>
      <c r="M6953" t="s">
        <v>24092</v>
      </c>
    </row>
    <row r="6954" spans="1:13" x14ac:dyDescent="0.2">
      <c r="A6954" t="s">
        <v>38143</v>
      </c>
      <c r="B6954" t="s">
        <v>38144</v>
      </c>
      <c r="C6954" t="s">
        <v>38248</v>
      </c>
      <c r="D6954" t="s">
        <v>21848</v>
      </c>
      <c r="E6954" t="s">
        <v>38249</v>
      </c>
      <c r="F6954" t="s">
        <v>38250</v>
      </c>
      <c r="H6954" t="s">
        <v>20775</v>
      </c>
      <c r="J6954" t="s">
        <v>38251</v>
      </c>
      <c r="K6954" t="s">
        <v>38252</v>
      </c>
      <c r="L6954" t="s">
        <v>303</v>
      </c>
      <c r="M6954" t="s">
        <v>2035</v>
      </c>
    </row>
    <row r="6955" spans="1:13" x14ac:dyDescent="0.2">
      <c r="A6955" t="s">
        <v>38143</v>
      </c>
      <c r="B6955" t="s">
        <v>38144</v>
      </c>
      <c r="C6955" t="s">
        <v>38253</v>
      </c>
      <c r="D6955" t="s">
        <v>38254</v>
      </c>
      <c r="E6955" t="s">
        <v>38255</v>
      </c>
      <c r="F6955" t="s">
        <v>38256</v>
      </c>
      <c r="G6955" t="s">
        <v>38257</v>
      </c>
      <c r="H6955" t="s">
        <v>38210</v>
      </c>
      <c r="I6955" t="s">
        <v>21209</v>
      </c>
      <c r="J6955" t="s">
        <v>38258</v>
      </c>
      <c r="K6955" t="s">
        <v>38259</v>
      </c>
      <c r="L6955" t="s">
        <v>303</v>
      </c>
      <c r="M6955" t="s">
        <v>674</v>
      </c>
    </row>
    <row r="6956" spans="1:13" x14ac:dyDescent="0.2">
      <c r="A6956" t="s">
        <v>38143</v>
      </c>
      <c r="B6956" t="s">
        <v>38144</v>
      </c>
      <c r="C6956" t="s">
        <v>38260</v>
      </c>
      <c r="D6956" t="s">
        <v>349</v>
      </c>
      <c r="F6956" t="s">
        <v>38261</v>
      </c>
      <c r="G6956" t="s">
        <v>23724</v>
      </c>
      <c r="H6956" t="s">
        <v>38230</v>
      </c>
      <c r="I6956" t="s">
        <v>38262</v>
      </c>
      <c r="J6956" t="s">
        <v>38263</v>
      </c>
      <c r="K6956" t="s">
        <v>38264</v>
      </c>
      <c r="L6956" t="s">
        <v>303</v>
      </c>
      <c r="M6956" t="s">
        <v>38265</v>
      </c>
    </row>
    <row r="6957" spans="1:13" x14ac:dyDescent="0.2">
      <c r="A6957" t="s">
        <v>38143</v>
      </c>
      <c r="B6957" t="s">
        <v>38144</v>
      </c>
      <c r="C6957" t="s">
        <v>38266</v>
      </c>
      <c r="D6957" t="s">
        <v>492</v>
      </c>
      <c r="E6957" t="s">
        <v>493</v>
      </c>
      <c r="F6957" t="s">
        <v>38267</v>
      </c>
      <c r="G6957" t="s">
        <v>344</v>
      </c>
      <c r="J6957" t="s">
        <v>38268</v>
      </c>
      <c r="K6957" t="s">
        <v>38269</v>
      </c>
      <c r="L6957" t="s">
        <v>303</v>
      </c>
      <c r="M6957" t="s">
        <v>14059</v>
      </c>
    </row>
    <row r="6958" spans="1:13" x14ac:dyDescent="0.2">
      <c r="A6958" t="s">
        <v>38143</v>
      </c>
      <c r="B6958" t="s">
        <v>38144</v>
      </c>
      <c r="C6958" t="s">
        <v>38270</v>
      </c>
      <c r="D6958" t="s">
        <v>38271</v>
      </c>
      <c r="E6958" t="s">
        <v>296</v>
      </c>
      <c r="F6958" t="s">
        <v>38272</v>
      </c>
      <c r="G6958" t="s">
        <v>38273</v>
      </c>
      <c r="H6958" t="s">
        <v>309</v>
      </c>
      <c r="J6958" t="s">
        <v>38274</v>
      </c>
      <c r="K6958" t="s">
        <v>38275</v>
      </c>
      <c r="L6958" t="s">
        <v>303</v>
      </c>
      <c r="M6958" t="s">
        <v>422</v>
      </c>
    </row>
    <row r="6959" spans="1:13" x14ac:dyDescent="0.2">
      <c r="A6959" t="s">
        <v>38143</v>
      </c>
      <c r="B6959" t="s">
        <v>38144</v>
      </c>
      <c r="C6959" t="s">
        <v>38276</v>
      </c>
      <c r="D6959" t="s">
        <v>492</v>
      </c>
      <c r="E6959" t="s">
        <v>493</v>
      </c>
      <c r="F6959" t="s">
        <v>38277</v>
      </c>
      <c r="G6959" t="s">
        <v>38278</v>
      </c>
      <c r="H6959" t="s">
        <v>300</v>
      </c>
      <c r="J6959" t="s">
        <v>38279</v>
      </c>
      <c r="K6959" t="s">
        <v>38280</v>
      </c>
      <c r="L6959" t="s">
        <v>303</v>
      </c>
      <c r="M6959" t="s">
        <v>21835</v>
      </c>
    </row>
    <row r="6960" spans="1:13" x14ac:dyDescent="0.2">
      <c r="A6960" t="s">
        <v>38143</v>
      </c>
      <c r="B6960" t="s">
        <v>38144</v>
      </c>
      <c r="C6960" t="s">
        <v>38281</v>
      </c>
      <c r="D6960" t="s">
        <v>38282</v>
      </c>
      <c r="E6960" t="s">
        <v>38283</v>
      </c>
      <c r="F6960" t="s">
        <v>38284</v>
      </c>
      <c r="G6960" t="s">
        <v>38285</v>
      </c>
      <c r="H6960" t="s">
        <v>318</v>
      </c>
      <c r="J6960" t="s">
        <v>38286</v>
      </c>
      <c r="K6960" t="s">
        <v>38287</v>
      </c>
      <c r="L6960" t="s">
        <v>303</v>
      </c>
      <c r="M6960" t="s">
        <v>422</v>
      </c>
    </row>
    <row r="6961" spans="1:13" x14ac:dyDescent="0.2">
      <c r="A6961" t="s">
        <v>38143</v>
      </c>
      <c r="B6961" t="s">
        <v>38144</v>
      </c>
      <c r="C6961" t="s">
        <v>38288</v>
      </c>
      <c r="D6961" t="s">
        <v>492</v>
      </c>
      <c r="E6961" t="s">
        <v>493</v>
      </c>
      <c r="F6961" t="s">
        <v>38289</v>
      </c>
      <c r="G6961" t="s">
        <v>38290</v>
      </c>
      <c r="H6961" t="s">
        <v>21000</v>
      </c>
      <c r="I6961" t="s">
        <v>300</v>
      </c>
      <c r="J6961" t="s">
        <v>38291</v>
      </c>
      <c r="K6961" t="s">
        <v>38292</v>
      </c>
      <c r="L6961" t="s">
        <v>303</v>
      </c>
      <c r="M6961" t="s">
        <v>8054</v>
      </c>
    </row>
    <row r="6962" spans="1:13" x14ac:dyDescent="0.2">
      <c r="A6962" t="s">
        <v>38143</v>
      </c>
      <c r="B6962" t="s">
        <v>38144</v>
      </c>
      <c r="C6962" t="s">
        <v>38293</v>
      </c>
      <c r="D6962" t="s">
        <v>394</v>
      </c>
      <c r="E6962" t="s">
        <v>1809</v>
      </c>
      <c r="F6962" t="s">
        <v>38294</v>
      </c>
      <c r="G6962" t="s">
        <v>38164</v>
      </c>
      <c r="H6962" t="s">
        <v>318</v>
      </c>
      <c r="I6962" t="s">
        <v>21209</v>
      </c>
      <c r="J6962" t="s">
        <v>38295</v>
      </c>
      <c r="K6962" t="s">
        <v>38296</v>
      </c>
      <c r="L6962" t="s">
        <v>303</v>
      </c>
      <c r="M6962" t="s">
        <v>24831</v>
      </c>
    </row>
    <row r="6963" spans="1:13" x14ac:dyDescent="0.2">
      <c r="A6963" t="s">
        <v>38143</v>
      </c>
      <c r="B6963" t="s">
        <v>38144</v>
      </c>
      <c r="C6963" t="s">
        <v>38297</v>
      </c>
      <c r="D6963" t="s">
        <v>38298</v>
      </c>
      <c r="E6963" t="s">
        <v>38299</v>
      </c>
      <c r="F6963" t="s">
        <v>38300</v>
      </c>
      <c r="H6963" t="s">
        <v>317</v>
      </c>
      <c r="I6963" t="s">
        <v>318</v>
      </c>
      <c r="J6963" t="s">
        <v>38301</v>
      </c>
      <c r="K6963" t="s">
        <v>38302</v>
      </c>
      <c r="L6963" t="s">
        <v>303</v>
      </c>
      <c r="M6963" t="s">
        <v>17205</v>
      </c>
    </row>
    <row r="6964" spans="1:13" x14ac:dyDescent="0.2">
      <c r="A6964" t="s">
        <v>38143</v>
      </c>
      <c r="B6964" t="s">
        <v>38144</v>
      </c>
      <c r="C6964" t="s">
        <v>38303</v>
      </c>
      <c r="D6964" t="s">
        <v>38304</v>
      </c>
      <c r="E6964" t="s">
        <v>38305</v>
      </c>
      <c r="F6964" t="s">
        <v>38306</v>
      </c>
      <c r="G6964" t="s">
        <v>38307</v>
      </c>
      <c r="H6964" t="s">
        <v>38210</v>
      </c>
      <c r="I6964" t="s">
        <v>21209</v>
      </c>
      <c r="J6964" t="s">
        <v>38308</v>
      </c>
      <c r="K6964" t="s">
        <v>38309</v>
      </c>
      <c r="L6964" t="s">
        <v>303</v>
      </c>
      <c r="M6964" t="s">
        <v>11759</v>
      </c>
    </row>
    <row r="6965" spans="1:13" x14ac:dyDescent="0.2">
      <c r="A6965" t="s">
        <v>38143</v>
      </c>
      <c r="B6965" t="s">
        <v>38144</v>
      </c>
      <c r="C6965" t="s">
        <v>38310</v>
      </c>
      <c r="D6965" t="s">
        <v>572</v>
      </c>
      <c r="E6965" t="s">
        <v>573</v>
      </c>
      <c r="F6965" t="s">
        <v>38311</v>
      </c>
      <c r="H6965" t="s">
        <v>38312</v>
      </c>
      <c r="I6965" t="s">
        <v>300</v>
      </c>
      <c r="J6965" t="s">
        <v>38313</v>
      </c>
      <c r="K6965" t="s">
        <v>38314</v>
      </c>
      <c r="L6965" t="s">
        <v>303</v>
      </c>
      <c r="M6965" t="s">
        <v>11596</v>
      </c>
    </row>
    <row r="6966" spans="1:13" x14ac:dyDescent="0.2">
      <c r="A6966" t="s">
        <v>38143</v>
      </c>
      <c r="B6966" t="s">
        <v>38144</v>
      </c>
      <c r="C6966" t="s">
        <v>38315</v>
      </c>
      <c r="D6966" t="s">
        <v>492</v>
      </c>
      <c r="E6966" t="s">
        <v>493</v>
      </c>
      <c r="F6966" t="s">
        <v>38316</v>
      </c>
      <c r="H6966" t="s">
        <v>309</v>
      </c>
      <c r="I6966" t="s">
        <v>300</v>
      </c>
      <c r="J6966" t="s">
        <v>38317</v>
      </c>
      <c r="K6966" t="s">
        <v>38318</v>
      </c>
      <c r="L6966" t="s">
        <v>303</v>
      </c>
      <c r="M6966" t="s">
        <v>12711</v>
      </c>
    </row>
    <row r="6967" spans="1:13" x14ac:dyDescent="0.2">
      <c r="A6967" t="s">
        <v>38143</v>
      </c>
      <c r="B6967" t="s">
        <v>38144</v>
      </c>
      <c r="C6967" t="s">
        <v>38319</v>
      </c>
      <c r="D6967" t="s">
        <v>38320</v>
      </c>
      <c r="E6967" t="s">
        <v>38321</v>
      </c>
      <c r="F6967" t="s">
        <v>38322</v>
      </c>
      <c r="H6967" t="s">
        <v>38245</v>
      </c>
      <c r="I6967" t="s">
        <v>300</v>
      </c>
      <c r="J6967" t="s">
        <v>38323</v>
      </c>
      <c r="K6967" t="s">
        <v>38324</v>
      </c>
      <c r="L6967" t="s">
        <v>303</v>
      </c>
      <c r="M6967" t="s">
        <v>422</v>
      </c>
    </row>
    <row r="6968" spans="1:13" x14ac:dyDescent="0.2">
      <c r="A6968" t="s">
        <v>38143</v>
      </c>
      <c r="B6968" t="s">
        <v>38144</v>
      </c>
      <c r="C6968" t="s">
        <v>38325</v>
      </c>
      <c r="D6968" t="s">
        <v>38326</v>
      </c>
      <c r="E6968" t="s">
        <v>38327</v>
      </c>
      <c r="F6968" t="s">
        <v>350</v>
      </c>
      <c r="G6968" t="s">
        <v>38328</v>
      </c>
      <c r="H6968" t="s">
        <v>337</v>
      </c>
      <c r="I6968" t="s">
        <v>300</v>
      </c>
      <c r="J6968" t="s">
        <v>38329</v>
      </c>
      <c r="K6968" t="s">
        <v>302</v>
      </c>
      <c r="L6968" t="s">
        <v>303</v>
      </c>
      <c r="M6968" t="s">
        <v>5362</v>
      </c>
    </row>
    <row r="6969" spans="1:13" x14ac:dyDescent="0.2">
      <c r="A6969" t="s">
        <v>38143</v>
      </c>
      <c r="B6969" t="s">
        <v>38144</v>
      </c>
      <c r="C6969" t="s">
        <v>38330</v>
      </c>
      <c r="D6969" t="s">
        <v>572</v>
      </c>
      <c r="E6969" t="s">
        <v>573</v>
      </c>
      <c r="F6969" t="s">
        <v>38331</v>
      </c>
      <c r="G6969" t="s">
        <v>38332</v>
      </c>
      <c r="H6969" t="s">
        <v>21000</v>
      </c>
      <c r="I6969" t="s">
        <v>300</v>
      </c>
      <c r="J6969" t="s">
        <v>38333</v>
      </c>
      <c r="K6969" t="s">
        <v>38334</v>
      </c>
      <c r="L6969" t="s">
        <v>303</v>
      </c>
      <c r="M6969" t="s">
        <v>3733</v>
      </c>
    </row>
    <row r="6970" spans="1:13" x14ac:dyDescent="0.2">
      <c r="A6970" t="s">
        <v>38143</v>
      </c>
      <c r="B6970" t="s">
        <v>38144</v>
      </c>
      <c r="C6970" t="s">
        <v>38335</v>
      </c>
      <c r="D6970" t="s">
        <v>349</v>
      </c>
      <c r="E6970" t="s">
        <v>424</v>
      </c>
      <c r="F6970" t="s">
        <v>38336</v>
      </c>
      <c r="G6970" t="s">
        <v>38337</v>
      </c>
      <c r="H6970" t="s">
        <v>325</v>
      </c>
      <c r="J6970" t="s">
        <v>326</v>
      </c>
      <c r="K6970" t="s">
        <v>38338</v>
      </c>
      <c r="L6970" t="s">
        <v>303</v>
      </c>
      <c r="M6970" t="s">
        <v>2054</v>
      </c>
    </row>
    <row r="6971" spans="1:13" x14ac:dyDescent="0.2">
      <c r="A6971" t="s">
        <v>38143</v>
      </c>
      <c r="B6971" t="s">
        <v>38144</v>
      </c>
      <c r="C6971" t="s">
        <v>38339</v>
      </c>
      <c r="D6971" t="s">
        <v>38177</v>
      </c>
      <c r="E6971" t="s">
        <v>38340</v>
      </c>
      <c r="F6971" t="s">
        <v>38341</v>
      </c>
      <c r="G6971" t="s">
        <v>8034</v>
      </c>
      <c r="H6971" t="s">
        <v>344</v>
      </c>
      <c r="J6971" t="s">
        <v>38342</v>
      </c>
      <c r="K6971" t="s">
        <v>38343</v>
      </c>
      <c r="L6971" t="s">
        <v>303</v>
      </c>
      <c r="M6971" t="s">
        <v>12245</v>
      </c>
    </row>
    <row r="6972" spans="1:13" x14ac:dyDescent="0.2">
      <c r="A6972" t="s">
        <v>38143</v>
      </c>
      <c r="B6972" t="s">
        <v>38144</v>
      </c>
      <c r="C6972" t="s">
        <v>38344</v>
      </c>
      <c r="D6972" t="s">
        <v>38345</v>
      </c>
      <c r="E6972" t="s">
        <v>38346</v>
      </c>
      <c r="F6972" t="s">
        <v>38347</v>
      </c>
      <c r="G6972" t="s">
        <v>38348</v>
      </c>
      <c r="H6972" t="s">
        <v>20862</v>
      </c>
      <c r="I6972" t="s">
        <v>300</v>
      </c>
      <c r="J6972" t="s">
        <v>38349</v>
      </c>
      <c r="K6972" t="s">
        <v>38350</v>
      </c>
      <c r="L6972" t="s">
        <v>303</v>
      </c>
      <c r="M6972" t="s">
        <v>6054</v>
      </c>
    </row>
    <row r="6973" spans="1:13" x14ac:dyDescent="0.2">
      <c r="A6973" t="s">
        <v>38143</v>
      </c>
      <c r="B6973" t="s">
        <v>38144</v>
      </c>
      <c r="C6973" t="s">
        <v>38351</v>
      </c>
      <c r="D6973" t="s">
        <v>38352</v>
      </c>
      <c r="E6973" t="s">
        <v>38353</v>
      </c>
      <c r="F6973" t="s">
        <v>38354</v>
      </c>
      <c r="H6973" t="s">
        <v>38210</v>
      </c>
      <c r="I6973" t="s">
        <v>21209</v>
      </c>
      <c r="J6973" t="s">
        <v>38355</v>
      </c>
      <c r="K6973" t="s">
        <v>38356</v>
      </c>
      <c r="L6973" t="s">
        <v>303</v>
      </c>
      <c r="M6973" t="s">
        <v>5139</v>
      </c>
    </row>
    <row r="6974" spans="1:13" x14ac:dyDescent="0.2">
      <c r="A6974" t="s">
        <v>38143</v>
      </c>
      <c r="B6974" t="s">
        <v>38144</v>
      </c>
      <c r="C6974" t="s">
        <v>38357</v>
      </c>
      <c r="D6974" t="s">
        <v>349</v>
      </c>
      <c r="E6974" t="s">
        <v>476</v>
      </c>
      <c r="F6974" t="s">
        <v>38358</v>
      </c>
      <c r="G6974" t="s">
        <v>38359</v>
      </c>
      <c r="H6974" t="s">
        <v>20862</v>
      </c>
      <c r="I6974" t="s">
        <v>300</v>
      </c>
      <c r="J6974" t="s">
        <v>38360</v>
      </c>
      <c r="K6974" t="s">
        <v>38361</v>
      </c>
      <c r="L6974" t="s">
        <v>303</v>
      </c>
      <c r="M6974" t="s">
        <v>38362</v>
      </c>
    </row>
    <row r="6975" spans="1:13" x14ac:dyDescent="0.2">
      <c r="A6975" t="s">
        <v>38143</v>
      </c>
      <c r="B6975" t="s">
        <v>38144</v>
      </c>
      <c r="C6975" t="s">
        <v>38363</v>
      </c>
      <c r="D6975" t="s">
        <v>38364</v>
      </c>
      <c r="E6975" t="s">
        <v>38365</v>
      </c>
      <c r="F6975" t="s">
        <v>38366</v>
      </c>
      <c r="G6975" t="s">
        <v>344</v>
      </c>
      <c r="H6975" t="s">
        <v>21209</v>
      </c>
      <c r="J6975" t="s">
        <v>38367</v>
      </c>
      <c r="K6975" t="s">
        <v>38368</v>
      </c>
      <c r="L6975" t="s">
        <v>303</v>
      </c>
      <c r="M6975" t="s">
        <v>422</v>
      </c>
    </row>
    <row r="6976" spans="1:13" x14ac:dyDescent="0.2">
      <c r="A6976" t="s">
        <v>38143</v>
      </c>
      <c r="B6976" t="s">
        <v>38144</v>
      </c>
      <c r="C6976" t="s">
        <v>38369</v>
      </c>
      <c r="D6976" t="s">
        <v>38370</v>
      </c>
      <c r="E6976" t="s">
        <v>38371</v>
      </c>
      <c r="F6976" t="s">
        <v>38372</v>
      </c>
      <c r="H6976" t="s">
        <v>309</v>
      </c>
      <c r="J6976" t="s">
        <v>38373</v>
      </c>
      <c r="K6976" t="s">
        <v>38374</v>
      </c>
      <c r="L6976" t="s">
        <v>303</v>
      </c>
      <c r="M6976" t="s">
        <v>2233</v>
      </c>
    </row>
    <row r="6977" spans="1:13" x14ac:dyDescent="0.2">
      <c r="A6977" t="s">
        <v>38143</v>
      </c>
      <c r="B6977" t="s">
        <v>38144</v>
      </c>
      <c r="C6977" t="s">
        <v>38375</v>
      </c>
      <c r="D6977" t="s">
        <v>572</v>
      </c>
      <c r="E6977" t="s">
        <v>573</v>
      </c>
      <c r="F6977" t="s">
        <v>38376</v>
      </c>
      <c r="G6977" t="s">
        <v>38377</v>
      </c>
      <c r="H6977" t="s">
        <v>38257</v>
      </c>
      <c r="I6977" t="s">
        <v>38210</v>
      </c>
      <c r="J6977" t="s">
        <v>38378</v>
      </c>
      <c r="K6977" t="s">
        <v>38379</v>
      </c>
      <c r="L6977" t="s">
        <v>303</v>
      </c>
      <c r="M6977" t="s">
        <v>1882</v>
      </c>
    </row>
    <row r="6978" spans="1:13" x14ac:dyDescent="0.2">
      <c r="A6978" t="s">
        <v>38143</v>
      </c>
      <c r="B6978" t="s">
        <v>38144</v>
      </c>
      <c r="C6978" t="s">
        <v>38380</v>
      </c>
      <c r="D6978" t="s">
        <v>1870</v>
      </c>
      <c r="E6978" t="s">
        <v>2138</v>
      </c>
      <c r="F6978" t="s">
        <v>38381</v>
      </c>
      <c r="G6978" t="s">
        <v>38382</v>
      </c>
      <c r="H6978" t="s">
        <v>299</v>
      </c>
      <c r="I6978" t="s">
        <v>300</v>
      </c>
      <c r="J6978" t="s">
        <v>38383</v>
      </c>
      <c r="K6978" t="s">
        <v>38384</v>
      </c>
      <c r="L6978" t="s">
        <v>303</v>
      </c>
      <c r="M6978" t="s">
        <v>1399</v>
      </c>
    </row>
    <row r="6979" spans="1:13" x14ac:dyDescent="0.2">
      <c r="A6979" t="s">
        <v>38143</v>
      </c>
      <c r="B6979" t="s">
        <v>38144</v>
      </c>
      <c r="C6979" t="s">
        <v>38385</v>
      </c>
      <c r="D6979" t="s">
        <v>349</v>
      </c>
      <c r="F6979" t="s">
        <v>38386</v>
      </c>
      <c r="H6979" t="s">
        <v>38387</v>
      </c>
      <c r="I6979" t="s">
        <v>300</v>
      </c>
      <c r="J6979" t="s">
        <v>38388</v>
      </c>
      <c r="K6979" t="s">
        <v>38389</v>
      </c>
      <c r="L6979" t="s">
        <v>303</v>
      </c>
      <c r="M6979" t="s">
        <v>422</v>
      </c>
    </row>
    <row r="6980" spans="1:13" x14ac:dyDescent="0.2">
      <c r="A6980" t="s">
        <v>38143</v>
      </c>
      <c r="B6980" t="s">
        <v>38144</v>
      </c>
      <c r="C6980" t="s">
        <v>38390</v>
      </c>
      <c r="D6980" t="s">
        <v>38391</v>
      </c>
      <c r="E6980" t="s">
        <v>1584</v>
      </c>
      <c r="F6980" t="s">
        <v>38392</v>
      </c>
      <c r="G6980" t="s">
        <v>38393</v>
      </c>
      <c r="H6980" t="s">
        <v>318</v>
      </c>
      <c r="I6980" t="s">
        <v>21209</v>
      </c>
      <c r="J6980" t="s">
        <v>38394</v>
      </c>
      <c r="K6980" t="s">
        <v>38395</v>
      </c>
      <c r="L6980" t="s">
        <v>303</v>
      </c>
      <c r="M6980" t="s">
        <v>383</v>
      </c>
    </row>
    <row r="6981" spans="1:13" x14ac:dyDescent="0.2">
      <c r="A6981" t="s">
        <v>38143</v>
      </c>
      <c r="B6981" t="s">
        <v>38144</v>
      </c>
      <c r="C6981" t="s">
        <v>38396</v>
      </c>
      <c r="D6981" t="s">
        <v>492</v>
      </c>
      <c r="E6981" t="s">
        <v>493</v>
      </c>
      <c r="F6981" t="s">
        <v>38397</v>
      </c>
      <c r="H6981" t="s">
        <v>38278</v>
      </c>
      <c r="I6981" t="s">
        <v>300</v>
      </c>
      <c r="J6981" t="s">
        <v>38398</v>
      </c>
      <c r="K6981" t="s">
        <v>38399</v>
      </c>
      <c r="L6981" t="s">
        <v>303</v>
      </c>
      <c r="M6981" t="s">
        <v>1863</v>
      </c>
    </row>
    <row r="6982" spans="1:13" x14ac:dyDescent="0.2">
      <c r="A6982" t="s">
        <v>38143</v>
      </c>
      <c r="B6982" t="s">
        <v>38144</v>
      </c>
      <c r="C6982" t="s">
        <v>38400</v>
      </c>
      <c r="D6982" t="s">
        <v>394</v>
      </c>
      <c r="E6982" t="s">
        <v>499</v>
      </c>
      <c r="F6982" t="s">
        <v>38401</v>
      </c>
      <c r="G6982" t="s">
        <v>38402</v>
      </c>
      <c r="H6982" t="s">
        <v>38210</v>
      </c>
      <c r="I6982" t="s">
        <v>21209</v>
      </c>
      <c r="J6982" t="s">
        <v>38403</v>
      </c>
      <c r="K6982" t="s">
        <v>302</v>
      </c>
      <c r="L6982" t="s">
        <v>303</v>
      </c>
      <c r="M6982" t="s">
        <v>4752</v>
      </c>
    </row>
    <row r="6983" spans="1:13" x14ac:dyDescent="0.2">
      <c r="A6983" t="s">
        <v>38143</v>
      </c>
      <c r="B6983" t="s">
        <v>38144</v>
      </c>
      <c r="C6983" t="s">
        <v>38404</v>
      </c>
      <c r="D6983" t="s">
        <v>492</v>
      </c>
      <c r="E6983" t="s">
        <v>493</v>
      </c>
      <c r="F6983" t="s">
        <v>38405</v>
      </c>
      <c r="G6983" t="s">
        <v>38406</v>
      </c>
      <c r="H6983" t="s">
        <v>309</v>
      </c>
      <c r="J6983" t="s">
        <v>38407</v>
      </c>
      <c r="K6983" t="s">
        <v>38408</v>
      </c>
      <c r="L6983" t="s">
        <v>303</v>
      </c>
      <c r="M6983" t="s">
        <v>11845</v>
      </c>
    </row>
    <row r="6984" spans="1:13" x14ac:dyDescent="0.2">
      <c r="A6984" t="s">
        <v>38143</v>
      </c>
      <c r="B6984" t="s">
        <v>38144</v>
      </c>
      <c r="C6984" t="s">
        <v>38409</v>
      </c>
      <c r="D6984" t="s">
        <v>38410</v>
      </c>
      <c r="F6984" t="s">
        <v>15802</v>
      </c>
      <c r="G6984" t="s">
        <v>38411</v>
      </c>
      <c r="H6984" t="s">
        <v>325</v>
      </c>
      <c r="J6984" t="s">
        <v>38412</v>
      </c>
      <c r="K6984" t="s">
        <v>38413</v>
      </c>
      <c r="L6984" t="s">
        <v>303</v>
      </c>
      <c r="M6984" t="s">
        <v>2054</v>
      </c>
    </row>
    <row r="6985" spans="1:13" x14ac:dyDescent="0.2">
      <c r="A6985" t="s">
        <v>38143</v>
      </c>
      <c r="B6985" t="s">
        <v>38144</v>
      </c>
      <c r="C6985" t="s">
        <v>38414</v>
      </c>
      <c r="D6985" t="s">
        <v>513</v>
      </c>
      <c r="E6985" t="s">
        <v>2638</v>
      </c>
      <c r="F6985" t="s">
        <v>38415</v>
      </c>
      <c r="G6985" t="s">
        <v>38210</v>
      </c>
      <c r="H6985" t="s">
        <v>21209</v>
      </c>
      <c r="J6985" t="s">
        <v>38416</v>
      </c>
      <c r="K6985" t="s">
        <v>38417</v>
      </c>
      <c r="L6985" t="s">
        <v>303</v>
      </c>
      <c r="M6985" t="s">
        <v>5927</v>
      </c>
    </row>
    <row r="6986" spans="1:13" x14ac:dyDescent="0.2">
      <c r="A6986" t="s">
        <v>38143</v>
      </c>
      <c r="B6986" t="s">
        <v>38144</v>
      </c>
      <c r="C6986" t="s">
        <v>38418</v>
      </c>
      <c r="D6986" t="s">
        <v>38419</v>
      </c>
      <c r="F6986" t="s">
        <v>38420</v>
      </c>
      <c r="G6986" t="s">
        <v>38421</v>
      </c>
      <c r="H6986" t="s">
        <v>38422</v>
      </c>
      <c r="I6986" t="s">
        <v>38423</v>
      </c>
      <c r="J6986" t="s">
        <v>38424</v>
      </c>
      <c r="K6986" t="s">
        <v>38425</v>
      </c>
      <c r="L6986" t="s">
        <v>303</v>
      </c>
      <c r="M6986" t="s">
        <v>422</v>
      </c>
    </row>
    <row r="6987" spans="1:13" x14ac:dyDescent="0.2">
      <c r="A6987" t="s">
        <v>38143</v>
      </c>
      <c r="B6987" t="s">
        <v>38144</v>
      </c>
      <c r="C6987" t="s">
        <v>38426</v>
      </c>
      <c r="D6987" t="s">
        <v>38427</v>
      </c>
      <c r="E6987" t="s">
        <v>38428</v>
      </c>
      <c r="F6987" t="s">
        <v>38429</v>
      </c>
      <c r="G6987" t="s">
        <v>38430</v>
      </c>
      <c r="H6987" t="s">
        <v>38431</v>
      </c>
      <c r="J6987" t="s">
        <v>38432</v>
      </c>
      <c r="K6987" t="s">
        <v>38433</v>
      </c>
      <c r="L6987" t="s">
        <v>303</v>
      </c>
      <c r="M6987" t="s">
        <v>422</v>
      </c>
    </row>
    <row r="6988" spans="1:13" x14ac:dyDescent="0.2">
      <c r="A6988" t="s">
        <v>38143</v>
      </c>
      <c r="B6988" t="s">
        <v>38144</v>
      </c>
      <c r="C6988" t="s">
        <v>38434</v>
      </c>
      <c r="D6988" t="s">
        <v>38435</v>
      </c>
      <c r="E6988" t="s">
        <v>10169</v>
      </c>
      <c r="F6988" t="s">
        <v>38436</v>
      </c>
      <c r="G6988" t="s">
        <v>38437</v>
      </c>
      <c r="H6988" t="s">
        <v>38164</v>
      </c>
      <c r="J6988" t="s">
        <v>38438</v>
      </c>
      <c r="K6988" t="s">
        <v>38439</v>
      </c>
      <c r="L6988" t="s">
        <v>303</v>
      </c>
      <c r="M6988" t="s">
        <v>12224</v>
      </c>
    </row>
    <row r="6989" spans="1:13" x14ac:dyDescent="0.2">
      <c r="A6989" t="s">
        <v>38143</v>
      </c>
      <c r="B6989" t="s">
        <v>38144</v>
      </c>
      <c r="C6989" t="s">
        <v>38440</v>
      </c>
      <c r="D6989" t="s">
        <v>401</v>
      </c>
      <c r="E6989" t="s">
        <v>402</v>
      </c>
      <c r="F6989" t="s">
        <v>1096</v>
      </c>
      <c r="G6989" t="s">
        <v>38441</v>
      </c>
      <c r="H6989" t="s">
        <v>38442</v>
      </c>
      <c r="I6989" t="s">
        <v>21209</v>
      </c>
      <c r="J6989" t="s">
        <v>38443</v>
      </c>
      <c r="K6989" t="s">
        <v>38444</v>
      </c>
      <c r="L6989" t="s">
        <v>303</v>
      </c>
      <c r="M6989" t="s">
        <v>3539</v>
      </c>
    </row>
    <row r="6990" spans="1:13" x14ac:dyDescent="0.2">
      <c r="A6990" t="s">
        <v>38143</v>
      </c>
      <c r="B6990" t="s">
        <v>38144</v>
      </c>
      <c r="C6990" t="s">
        <v>38445</v>
      </c>
      <c r="D6990" t="s">
        <v>513</v>
      </c>
      <c r="E6990" t="s">
        <v>2638</v>
      </c>
      <c r="F6990" t="s">
        <v>38446</v>
      </c>
      <c r="G6990" t="s">
        <v>20775</v>
      </c>
      <c r="H6990" t="s">
        <v>20736</v>
      </c>
      <c r="J6990" t="s">
        <v>38447</v>
      </c>
      <c r="K6990" t="s">
        <v>38448</v>
      </c>
      <c r="L6990" t="s">
        <v>303</v>
      </c>
      <c r="M6990" t="s">
        <v>2863</v>
      </c>
    </row>
    <row r="6991" spans="1:13" x14ac:dyDescent="0.2">
      <c r="A6991" t="s">
        <v>38143</v>
      </c>
      <c r="B6991" t="s">
        <v>38144</v>
      </c>
      <c r="C6991" t="s">
        <v>38449</v>
      </c>
      <c r="D6991" t="s">
        <v>394</v>
      </c>
      <c r="E6991" t="s">
        <v>1809</v>
      </c>
      <c r="F6991" t="s">
        <v>38450</v>
      </c>
      <c r="G6991" t="s">
        <v>38216</v>
      </c>
      <c r="H6991" t="s">
        <v>38451</v>
      </c>
      <c r="I6991" t="s">
        <v>300</v>
      </c>
      <c r="J6991" t="s">
        <v>38452</v>
      </c>
      <c r="K6991" t="s">
        <v>38453</v>
      </c>
      <c r="L6991" t="s">
        <v>303</v>
      </c>
      <c r="M6991" t="s">
        <v>1106</v>
      </c>
    </row>
    <row r="6992" spans="1:13" x14ac:dyDescent="0.2">
      <c r="A6992" t="s">
        <v>38143</v>
      </c>
      <c r="B6992" t="s">
        <v>38144</v>
      </c>
      <c r="C6992" t="s">
        <v>38454</v>
      </c>
      <c r="D6992" t="s">
        <v>572</v>
      </c>
      <c r="E6992" t="s">
        <v>573</v>
      </c>
      <c r="F6992" t="s">
        <v>38455</v>
      </c>
      <c r="H6992" t="s">
        <v>38312</v>
      </c>
      <c r="I6992" t="s">
        <v>300</v>
      </c>
      <c r="J6992" t="s">
        <v>38456</v>
      </c>
      <c r="K6992" t="s">
        <v>38457</v>
      </c>
      <c r="L6992" t="s">
        <v>303</v>
      </c>
      <c r="M6992" t="s">
        <v>11596</v>
      </c>
    </row>
    <row r="6993" spans="1:13" x14ac:dyDescent="0.2">
      <c r="A6993" t="s">
        <v>38143</v>
      </c>
      <c r="B6993" t="s">
        <v>38144</v>
      </c>
      <c r="C6993" t="s">
        <v>38458</v>
      </c>
      <c r="D6993" t="s">
        <v>349</v>
      </c>
      <c r="E6993" t="s">
        <v>424</v>
      </c>
      <c r="F6993" t="s">
        <v>38459</v>
      </c>
      <c r="G6993" t="s">
        <v>38460</v>
      </c>
      <c r="H6993" t="s">
        <v>318</v>
      </c>
      <c r="I6993" t="s">
        <v>21209</v>
      </c>
      <c r="J6993" t="s">
        <v>38461</v>
      </c>
      <c r="K6993" t="s">
        <v>38462</v>
      </c>
      <c r="L6993" t="s">
        <v>303</v>
      </c>
      <c r="M6993" t="s">
        <v>16583</v>
      </c>
    </row>
    <row r="6994" spans="1:13" x14ac:dyDescent="0.2">
      <c r="A6994" t="s">
        <v>38143</v>
      </c>
      <c r="B6994" t="s">
        <v>38144</v>
      </c>
      <c r="C6994" t="s">
        <v>38463</v>
      </c>
      <c r="D6994" t="s">
        <v>564</v>
      </c>
      <c r="E6994" t="s">
        <v>296</v>
      </c>
      <c r="F6994" t="s">
        <v>38464</v>
      </c>
      <c r="G6994" t="s">
        <v>38465</v>
      </c>
      <c r="H6994" t="s">
        <v>38466</v>
      </c>
      <c r="I6994" t="s">
        <v>318</v>
      </c>
      <c r="J6994" t="s">
        <v>38467</v>
      </c>
      <c r="K6994" t="s">
        <v>38468</v>
      </c>
      <c r="L6994" t="s">
        <v>303</v>
      </c>
      <c r="M6994" t="s">
        <v>422</v>
      </c>
    </row>
    <row r="6995" spans="1:13" x14ac:dyDescent="0.2">
      <c r="A6995" t="s">
        <v>38143</v>
      </c>
      <c r="B6995" t="s">
        <v>38144</v>
      </c>
      <c r="C6995" t="s">
        <v>38469</v>
      </c>
      <c r="D6995" t="s">
        <v>7008</v>
      </c>
      <c r="E6995" t="s">
        <v>296</v>
      </c>
      <c r="F6995" t="s">
        <v>38470</v>
      </c>
      <c r="H6995" t="s">
        <v>21000</v>
      </c>
      <c r="I6995" t="s">
        <v>300</v>
      </c>
      <c r="J6995" t="s">
        <v>38471</v>
      </c>
      <c r="K6995" t="s">
        <v>38472</v>
      </c>
      <c r="L6995" t="s">
        <v>303</v>
      </c>
      <c r="M6995" t="s">
        <v>1620</v>
      </c>
    </row>
    <row r="6996" spans="1:13" x14ac:dyDescent="0.2">
      <c r="A6996" t="s">
        <v>38143</v>
      </c>
      <c r="B6996" t="s">
        <v>38144</v>
      </c>
      <c r="C6996" t="s">
        <v>38473</v>
      </c>
      <c r="D6996" t="s">
        <v>38271</v>
      </c>
      <c r="E6996" t="s">
        <v>296</v>
      </c>
      <c r="F6996" t="s">
        <v>38474</v>
      </c>
      <c r="G6996" t="s">
        <v>38475</v>
      </c>
      <c r="H6996" t="s">
        <v>38476</v>
      </c>
      <c r="J6996" t="s">
        <v>38477</v>
      </c>
      <c r="K6996" t="s">
        <v>38478</v>
      </c>
      <c r="L6996" t="s">
        <v>303</v>
      </c>
      <c r="M6996" t="s">
        <v>4262</v>
      </c>
    </row>
    <row r="6997" spans="1:13" x14ac:dyDescent="0.2">
      <c r="A6997" t="s">
        <v>38143</v>
      </c>
      <c r="B6997" t="s">
        <v>38144</v>
      </c>
      <c r="C6997" t="s">
        <v>38479</v>
      </c>
      <c r="D6997" t="s">
        <v>38480</v>
      </c>
      <c r="E6997" t="s">
        <v>38481</v>
      </c>
      <c r="F6997" t="s">
        <v>38482</v>
      </c>
      <c r="H6997" t="s">
        <v>20900</v>
      </c>
      <c r="I6997" t="s">
        <v>300</v>
      </c>
      <c r="J6997" t="s">
        <v>38483</v>
      </c>
      <c r="K6997" t="s">
        <v>38484</v>
      </c>
      <c r="L6997" t="s">
        <v>303</v>
      </c>
      <c r="M6997" t="s">
        <v>422</v>
      </c>
    </row>
    <row r="6998" spans="1:13" x14ac:dyDescent="0.2">
      <c r="A6998" t="s">
        <v>38143</v>
      </c>
      <c r="B6998" t="s">
        <v>38144</v>
      </c>
      <c r="C6998" t="s">
        <v>38485</v>
      </c>
      <c r="D6998" t="s">
        <v>492</v>
      </c>
      <c r="E6998" t="s">
        <v>493</v>
      </c>
      <c r="F6998" t="s">
        <v>38486</v>
      </c>
      <c r="G6998" t="s">
        <v>38487</v>
      </c>
      <c r="H6998" t="s">
        <v>20735</v>
      </c>
      <c r="I6998" t="s">
        <v>20736</v>
      </c>
      <c r="J6998" t="s">
        <v>38488</v>
      </c>
      <c r="K6998" t="s">
        <v>38489</v>
      </c>
      <c r="L6998" t="s">
        <v>303</v>
      </c>
      <c r="M6998" t="s">
        <v>12993</v>
      </c>
    </row>
    <row r="6999" spans="1:13" x14ac:dyDescent="0.2">
      <c r="A6999" t="s">
        <v>38143</v>
      </c>
      <c r="B6999" t="s">
        <v>38144</v>
      </c>
      <c r="C6999" t="s">
        <v>38490</v>
      </c>
      <c r="D6999" t="s">
        <v>21360</v>
      </c>
      <c r="E6999" t="s">
        <v>38491</v>
      </c>
      <c r="F6999" t="s">
        <v>38492</v>
      </c>
      <c r="H6999" t="s">
        <v>38210</v>
      </c>
      <c r="I6999" t="s">
        <v>21209</v>
      </c>
      <c r="J6999" t="s">
        <v>38493</v>
      </c>
      <c r="K6999" t="s">
        <v>38494</v>
      </c>
      <c r="L6999" t="s">
        <v>303</v>
      </c>
      <c r="M6999" t="s">
        <v>38495</v>
      </c>
    </row>
    <row r="7000" spans="1:13" x14ac:dyDescent="0.2">
      <c r="A7000" t="s">
        <v>38143</v>
      </c>
      <c r="B7000" t="s">
        <v>38144</v>
      </c>
      <c r="C7000" t="s">
        <v>38496</v>
      </c>
      <c r="D7000" t="s">
        <v>572</v>
      </c>
      <c r="E7000" t="s">
        <v>573</v>
      </c>
      <c r="F7000" t="s">
        <v>3599</v>
      </c>
      <c r="G7000" t="s">
        <v>38497</v>
      </c>
      <c r="H7000" t="s">
        <v>38498</v>
      </c>
      <c r="I7000" t="s">
        <v>38499</v>
      </c>
      <c r="J7000" t="s">
        <v>38500</v>
      </c>
      <c r="K7000" t="s">
        <v>38501</v>
      </c>
      <c r="L7000" t="s">
        <v>303</v>
      </c>
      <c r="M7000" t="s">
        <v>4979</v>
      </c>
    </row>
    <row r="7001" spans="1:13" x14ac:dyDescent="0.2">
      <c r="A7001" t="s">
        <v>38143</v>
      </c>
      <c r="B7001" t="s">
        <v>38144</v>
      </c>
      <c r="C7001" t="s">
        <v>38502</v>
      </c>
      <c r="D7001" t="s">
        <v>7008</v>
      </c>
      <c r="E7001" t="s">
        <v>296</v>
      </c>
      <c r="F7001" t="s">
        <v>38503</v>
      </c>
      <c r="G7001" t="s">
        <v>38504</v>
      </c>
      <c r="H7001" t="s">
        <v>1853</v>
      </c>
      <c r="I7001" t="s">
        <v>300</v>
      </c>
      <c r="J7001" t="s">
        <v>38505</v>
      </c>
      <c r="K7001" t="s">
        <v>38506</v>
      </c>
      <c r="L7001" t="s">
        <v>303</v>
      </c>
      <c r="M7001" t="s">
        <v>1620</v>
      </c>
    </row>
    <row r="7002" spans="1:13" x14ac:dyDescent="0.2">
      <c r="A7002" t="s">
        <v>38143</v>
      </c>
      <c r="B7002" t="s">
        <v>38144</v>
      </c>
      <c r="C7002" t="s">
        <v>38507</v>
      </c>
      <c r="D7002" t="s">
        <v>38271</v>
      </c>
      <c r="E7002" t="s">
        <v>296</v>
      </c>
      <c r="F7002" t="s">
        <v>38508</v>
      </c>
      <c r="G7002" t="s">
        <v>38509</v>
      </c>
      <c r="H7002" t="s">
        <v>309</v>
      </c>
      <c r="J7002" t="s">
        <v>38510</v>
      </c>
      <c r="K7002" t="s">
        <v>38511</v>
      </c>
      <c r="L7002" t="s">
        <v>303</v>
      </c>
      <c r="M7002" t="s">
        <v>20366</v>
      </c>
    </row>
    <row r="7003" spans="1:13" x14ac:dyDescent="0.2">
      <c r="A7003" t="s">
        <v>38143</v>
      </c>
      <c r="B7003" t="s">
        <v>38144</v>
      </c>
      <c r="C7003" t="s">
        <v>38512</v>
      </c>
      <c r="D7003" t="s">
        <v>492</v>
      </c>
      <c r="E7003" t="s">
        <v>493</v>
      </c>
      <c r="F7003" t="s">
        <v>38513</v>
      </c>
      <c r="G7003" t="s">
        <v>38514</v>
      </c>
      <c r="H7003" t="s">
        <v>337</v>
      </c>
      <c r="I7003" t="s">
        <v>300</v>
      </c>
      <c r="J7003" t="s">
        <v>38515</v>
      </c>
      <c r="K7003" t="s">
        <v>38516</v>
      </c>
      <c r="L7003" t="s">
        <v>303</v>
      </c>
      <c r="M7003" t="s">
        <v>38517</v>
      </c>
    </row>
    <row r="7004" spans="1:13" x14ac:dyDescent="0.2">
      <c r="A7004" t="s">
        <v>38143</v>
      </c>
      <c r="B7004" t="s">
        <v>38144</v>
      </c>
      <c r="C7004" t="s">
        <v>38518</v>
      </c>
      <c r="D7004" t="s">
        <v>21081</v>
      </c>
      <c r="E7004" t="s">
        <v>21082</v>
      </c>
      <c r="F7004" t="s">
        <v>4180</v>
      </c>
      <c r="G7004" t="s">
        <v>38519</v>
      </c>
      <c r="H7004" t="s">
        <v>38422</v>
      </c>
      <c r="I7004" t="s">
        <v>318</v>
      </c>
      <c r="J7004" t="s">
        <v>38520</v>
      </c>
      <c r="K7004" t="s">
        <v>38521</v>
      </c>
      <c r="L7004" t="s">
        <v>303</v>
      </c>
      <c r="M7004" t="s">
        <v>18019</v>
      </c>
    </row>
    <row r="7005" spans="1:13" x14ac:dyDescent="0.2">
      <c r="A7005" t="s">
        <v>38143</v>
      </c>
      <c r="B7005" t="s">
        <v>38144</v>
      </c>
      <c r="C7005" t="s">
        <v>38522</v>
      </c>
      <c r="D7005" t="s">
        <v>572</v>
      </c>
      <c r="E7005" t="s">
        <v>573</v>
      </c>
      <c r="F7005" t="s">
        <v>38523</v>
      </c>
      <c r="G7005" t="s">
        <v>20862</v>
      </c>
      <c r="H7005" t="s">
        <v>300</v>
      </c>
      <c r="J7005" t="s">
        <v>38524</v>
      </c>
      <c r="K7005" t="s">
        <v>38525</v>
      </c>
      <c r="L7005" t="s">
        <v>303</v>
      </c>
      <c r="M7005" t="s">
        <v>7118</v>
      </c>
    </row>
    <row r="7006" spans="1:13" x14ac:dyDescent="0.2">
      <c r="A7006" t="s">
        <v>38143</v>
      </c>
      <c r="B7006" t="s">
        <v>38144</v>
      </c>
      <c r="C7006" t="s">
        <v>38526</v>
      </c>
      <c r="D7006" t="s">
        <v>38271</v>
      </c>
      <c r="E7006" t="s">
        <v>296</v>
      </c>
      <c r="F7006" t="s">
        <v>8482</v>
      </c>
      <c r="G7006" t="s">
        <v>38527</v>
      </c>
      <c r="H7006" t="s">
        <v>20926</v>
      </c>
      <c r="J7006" t="s">
        <v>38528</v>
      </c>
      <c r="K7006" t="s">
        <v>38529</v>
      </c>
      <c r="L7006" t="s">
        <v>303</v>
      </c>
      <c r="M7006" t="s">
        <v>38530</v>
      </c>
    </row>
    <row r="7007" spans="1:13" x14ac:dyDescent="0.2">
      <c r="A7007" t="s">
        <v>38143</v>
      </c>
      <c r="B7007" t="s">
        <v>38144</v>
      </c>
      <c r="C7007" t="s">
        <v>38531</v>
      </c>
      <c r="D7007" t="s">
        <v>38532</v>
      </c>
      <c r="E7007" t="s">
        <v>38533</v>
      </c>
      <c r="F7007" t="s">
        <v>38534</v>
      </c>
      <c r="H7007" t="s">
        <v>344</v>
      </c>
      <c r="I7007" t="s">
        <v>21209</v>
      </c>
      <c r="J7007" t="s">
        <v>38535</v>
      </c>
      <c r="K7007" t="s">
        <v>38536</v>
      </c>
      <c r="L7007" t="s">
        <v>303</v>
      </c>
      <c r="M7007" t="s">
        <v>38537</v>
      </c>
    </row>
    <row r="7008" spans="1:13" x14ac:dyDescent="0.2">
      <c r="A7008" t="s">
        <v>38143</v>
      </c>
      <c r="B7008" t="s">
        <v>38144</v>
      </c>
      <c r="C7008" t="s">
        <v>38538</v>
      </c>
      <c r="D7008" t="s">
        <v>349</v>
      </c>
      <c r="F7008" t="s">
        <v>38539</v>
      </c>
      <c r="G7008" t="s">
        <v>38540</v>
      </c>
      <c r="H7008" t="s">
        <v>300</v>
      </c>
      <c r="J7008" t="s">
        <v>38541</v>
      </c>
      <c r="K7008" t="s">
        <v>38542</v>
      </c>
      <c r="L7008" t="s">
        <v>303</v>
      </c>
      <c r="M7008" t="s">
        <v>422</v>
      </c>
    </row>
    <row r="7009" spans="1:13" x14ac:dyDescent="0.2">
      <c r="A7009" t="s">
        <v>38143</v>
      </c>
      <c r="B7009" t="s">
        <v>38144</v>
      </c>
      <c r="C7009" t="s">
        <v>38543</v>
      </c>
      <c r="D7009" t="s">
        <v>38544</v>
      </c>
      <c r="E7009" t="s">
        <v>38545</v>
      </c>
      <c r="F7009" t="s">
        <v>38546</v>
      </c>
      <c r="H7009" t="s">
        <v>38210</v>
      </c>
      <c r="I7009" t="s">
        <v>21209</v>
      </c>
      <c r="J7009" t="s">
        <v>38547</v>
      </c>
      <c r="K7009" t="s">
        <v>302</v>
      </c>
      <c r="L7009" t="s">
        <v>303</v>
      </c>
      <c r="M7009" t="s">
        <v>38548</v>
      </c>
    </row>
    <row r="7010" spans="1:13" x14ac:dyDescent="0.2">
      <c r="A7010" t="s">
        <v>38143</v>
      </c>
      <c r="B7010" t="s">
        <v>38144</v>
      </c>
      <c r="C7010" t="s">
        <v>38549</v>
      </c>
      <c r="D7010" t="s">
        <v>38326</v>
      </c>
      <c r="E7010" t="s">
        <v>38550</v>
      </c>
      <c r="F7010" t="s">
        <v>38551</v>
      </c>
      <c r="G7010" t="s">
        <v>38552</v>
      </c>
      <c r="H7010" t="s">
        <v>337</v>
      </c>
      <c r="I7010" t="s">
        <v>300</v>
      </c>
      <c r="J7010" t="s">
        <v>38553</v>
      </c>
      <c r="K7010" t="s">
        <v>38554</v>
      </c>
      <c r="L7010" t="s">
        <v>303</v>
      </c>
      <c r="M7010" t="s">
        <v>8311</v>
      </c>
    </row>
    <row r="7011" spans="1:13" x14ac:dyDescent="0.2">
      <c r="A7011" t="s">
        <v>38143</v>
      </c>
      <c r="B7011" t="s">
        <v>38144</v>
      </c>
      <c r="C7011" t="s">
        <v>38555</v>
      </c>
      <c r="D7011" t="s">
        <v>349</v>
      </c>
      <c r="E7011" t="s">
        <v>476</v>
      </c>
      <c r="F7011" t="s">
        <v>38556</v>
      </c>
      <c r="G7011" t="s">
        <v>22337</v>
      </c>
      <c r="H7011" t="s">
        <v>38451</v>
      </c>
      <c r="I7011" t="s">
        <v>300</v>
      </c>
      <c r="J7011" t="s">
        <v>38557</v>
      </c>
      <c r="K7011" t="s">
        <v>38558</v>
      </c>
      <c r="L7011" t="s">
        <v>303</v>
      </c>
      <c r="M7011" t="s">
        <v>5549</v>
      </c>
    </row>
    <row r="7012" spans="1:13" x14ac:dyDescent="0.2">
      <c r="A7012" t="s">
        <v>38143</v>
      </c>
      <c r="B7012" t="s">
        <v>38144</v>
      </c>
      <c r="C7012" t="s">
        <v>38559</v>
      </c>
      <c r="D7012" t="s">
        <v>38326</v>
      </c>
      <c r="E7012" t="s">
        <v>11823</v>
      </c>
      <c r="F7012" t="s">
        <v>38560</v>
      </c>
      <c r="H7012" t="s">
        <v>337</v>
      </c>
      <c r="I7012" t="s">
        <v>300</v>
      </c>
      <c r="J7012" t="s">
        <v>38561</v>
      </c>
      <c r="K7012" t="s">
        <v>302</v>
      </c>
      <c r="L7012" t="s">
        <v>303</v>
      </c>
      <c r="M7012" t="s">
        <v>38562</v>
      </c>
    </row>
    <row r="7013" spans="1:13" x14ac:dyDescent="0.2">
      <c r="A7013" t="s">
        <v>38143</v>
      </c>
      <c r="B7013" t="s">
        <v>38144</v>
      </c>
      <c r="C7013" t="s">
        <v>38563</v>
      </c>
      <c r="D7013" t="s">
        <v>38271</v>
      </c>
      <c r="E7013" t="s">
        <v>296</v>
      </c>
      <c r="F7013" t="s">
        <v>38564</v>
      </c>
      <c r="G7013" t="s">
        <v>38565</v>
      </c>
      <c r="H7013" t="s">
        <v>38387</v>
      </c>
      <c r="I7013" t="s">
        <v>300</v>
      </c>
      <c r="J7013" t="s">
        <v>38566</v>
      </c>
      <c r="K7013" t="s">
        <v>38567</v>
      </c>
      <c r="L7013" t="s">
        <v>303</v>
      </c>
      <c r="M7013" t="s">
        <v>1782</v>
      </c>
    </row>
    <row r="7014" spans="1:13" x14ac:dyDescent="0.2">
      <c r="A7014" t="s">
        <v>38143</v>
      </c>
      <c r="B7014" t="s">
        <v>38144</v>
      </c>
      <c r="C7014" t="s">
        <v>38568</v>
      </c>
      <c r="D7014" t="s">
        <v>572</v>
      </c>
      <c r="E7014" t="s">
        <v>573</v>
      </c>
      <c r="F7014" t="s">
        <v>38569</v>
      </c>
      <c r="G7014" t="s">
        <v>38393</v>
      </c>
      <c r="H7014" t="s">
        <v>318</v>
      </c>
      <c r="J7014" t="s">
        <v>38570</v>
      </c>
      <c r="K7014" t="s">
        <v>38571</v>
      </c>
      <c r="L7014" t="s">
        <v>303</v>
      </c>
      <c r="M7014" t="s">
        <v>1979</v>
      </c>
    </row>
    <row r="7015" spans="1:13" x14ac:dyDescent="0.2">
      <c r="A7015" t="s">
        <v>38143</v>
      </c>
      <c r="B7015" t="s">
        <v>38144</v>
      </c>
      <c r="C7015" t="s">
        <v>38572</v>
      </c>
      <c r="D7015" t="s">
        <v>38573</v>
      </c>
      <c r="E7015" t="s">
        <v>38574</v>
      </c>
      <c r="F7015" t="s">
        <v>38575</v>
      </c>
      <c r="H7015" t="s">
        <v>38210</v>
      </c>
      <c r="I7015" t="s">
        <v>318</v>
      </c>
      <c r="J7015" t="s">
        <v>38576</v>
      </c>
      <c r="K7015" t="s">
        <v>38577</v>
      </c>
      <c r="L7015" t="s">
        <v>303</v>
      </c>
      <c r="M7015" t="s">
        <v>6240</v>
      </c>
    </row>
    <row r="7016" spans="1:13" x14ac:dyDescent="0.2">
      <c r="A7016" t="s">
        <v>38143</v>
      </c>
      <c r="B7016" t="s">
        <v>38144</v>
      </c>
      <c r="C7016" t="s">
        <v>38578</v>
      </c>
      <c r="D7016" t="s">
        <v>401</v>
      </c>
      <c r="E7016" t="s">
        <v>402</v>
      </c>
      <c r="F7016" t="s">
        <v>38579</v>
      </c>
      <c r="G7016" t="s">
        <v>317</v>
      </c>
      <c r="H7016" t="s">
        <v>318</v>
      </c>
      <c r="J7016" t="s">
        <v>38580</v>
      </c>
      <c r="K7016" t="s">
        <v>38581</v>
      </c>
      <c r="L7016" t="s">
        <v>303</v>
      </c>
      <c r="M7016" t="s">
        <v>24092</v>
      </c>
    </row>
    <row r="7017" spans="1:13" x14ac:dyDescent="0.2">
      <c r="A7017" t="s">
        <v>38143</v>
      </c>
      <c r="B7017" t="s">
        <v>38144</v>
      </c>
      <c r="C7017" t="s">
        <v>38582</v>
      </c>
      <c r="D7017" t="s">
        <v>7008</v>
      </c>
      <c r="E7017" t="s">
        <v>296</v>
      </c>
      <c r="F7017" t="s">
        <v>15518</v>
      </c>
      <c r="G7017" t="s">
        <v>20862</v>
      </c>
      <c r="H7017" t="s">
        <v>300</v>
      </c>
      <c r="J7017" t="s">
        <v>38583</v>
      </c>
      <c r="K7017" t="s">
        <v>38584</v>
      </c>
      <c r="L7017" t="s">
        <v>303</v>
      </c>
      <c r="M7017" t="s">
        <v>1620</v>
      </c>
    </row>
    <row r="7018" spans="1:13" x14ac:dyDescent="0.2">
      <c r="A7018" t="s">
        <v>38143</v>
      </c>
      <c r="B7018" t="s">
        <v>38144</v>
      </c>
      <c r="C7018" t="s">
        <v>38585</v>
      </c>
      <c r="D7018" t="s">
        <v>38271</v>
      </c>
      <c r="E7018" t="s">
        <v>296</v>
      </c>
      <c r="F7018" t="s">
        <v>38586</v>
      </c>
      <c r="H7018" t="s">
        <v>38540</v>
      </c>
      <c r="I7018" t="s">
        <v>300</v>
      </c>
      <c r="J7018" t="s">
        <v>38587</v>
      </c>
      <c r="K7018" t="s">
        <v>38588</v>
      </c>
      <c r="L7018" t="s">
        <v>303</v>
      </c>
      <c r="M7018" t="s">
        <v>422</v>
      </c>
    </row>
    <row r="7019" spans="1:13" x14ac:dyDescent="0.2">
      <c r="A7019" t="s">
        <v>38143</v>
      </c>
      <c r="B7019" t="s">
        <v>38144</v>
      </c>
      <c r="C7019" t="s">
        <v>38589</v>
      </c>
      <c r="D7019" t="s">
        <v>349</v>
      </c>
      <c r="F7019" t="s">
        <v>38590</v>
      </c>
      <c r="G7019" t="s">
        <v>38393</v>
      </c>
      <c r="H7019" t="s">
        <v>21209</v>
      </c>
      <c r="J7019" t="s">
        <v>38591</v>
      </c>
      <c r="K7019" t="s">
        <v>38592</v>
      </c>
      <c r="L7019" t="s">
        <v>303</v>
      </c>
      <c r="M7019" t="s">
        <v>422</v>
      </c>
    </row>
    <row r="7020" spans="1:13" x14ac:dyDescent="0.2">
      <c r="A7020" t="s">
        <v>38143</v>
      </c>
      <c r="B7020" t="s">
        <v>38144</v>
      </c>
      <c r="C7020" t="s">
        <v>38593</v>
      </c>
      <c r="D7020" t="s">
        <v>20704</v>
      </c>
      <c r="E7020" t="s">
        <v>38594</v>
      </c>
      <c r="F7020" t="s">
        <v>38595</v>
      </c>
      <c r="G7020" t="s">
        <v>38596</v>
      </c>
      <c r="H7020" t="s">
        <v>318</v>
      </c>
      <c r="I7020" t="s">
        <v>21209</v>
      </c>
      <c r="J7020" t="s">
        <v>38597</v>
      </c>
      <c r="K7020" t="s">
        <v>38598</v>
      </c>
      <c r="L7020" t="s">
        <v>303</v>
      </c>
      <c r="M7020" t="s">
        <v>2616</v>
      </c>
    </row>
    <row r="7021" spans="1:13" x14ac:dyDescent="0.2">
      <c r="A7021" t="s">
        <v>38143</v>
      </c>
      <c r="B7021" t="s">
        <v>38144</v>
      </c>
      <c r="C7021" t="s">
        <v>38599</v>
      </c>
      <c r="D7021" t="s">
        <v>349</v>
      </c>
      <c r="E7021" t="s">
        <v>476</v>
      </c>
      <c r="F7021" t="s">
        <v>10941</v>
      </c>
      <c r="G7021" t="s">
        <v>38600</v>
      </c>
      <c r="H7021" t="s">
        <v>309</v>
      </c>
      <c r="J7021" t="s">
        <v>38601</v>
      </c>
      <c r="K7021" t="s">
        <v>38602</v>
      </c>
      <c r="L7021" t="s">
        <v>303</v>
      </c>
      <c r="M7021" t="s">
        <v>38603</v>
      </c>
    </row>
    <row r="7022" spans="1:13" x14ac:dyDescent="0.2">
      <c r="A7022" t="s">
        <v>38143</v>
      </c>
      <c r="B7022" t="s">
        <v>38144</v>
      </c>
      <c r="C7022" t="s">
        <v>38604</v>
      </c>
      <c r="D7022" t="s">
        <v>492</v>
      </c>
      <c r="E7022" t="s">
        <v>493</v>
      </c>
      <c r="F7022" t="s">
        <v>38605</v>
      </c>
      <c r="G7022" t="s">
        <v>38606</v>
      </c>
      <c r="H7022" t="s">
        <v>21000</v>
      </c>
      <c r="I7022" t="s">
        <v>300</v>
      </c>
      <c r="J7022" t="s">
        <v>38607</v>
      </c>
      <c r="K7022" t="s">
        <v>38608</v>
      </c>
      <c r="L7022" t="s">
        <v>303</v>
      </c>
      <c r="M7022" t="s">
        <v>8054</v>
      </c>
    </row>
    <row r="7023" spans="1:13" x14ac:dyDescent="0.2">
      <c r="A7023" t="s">
        <v>38143</v>
      </c>
      <c r="B7023" t="s">
        <v>38144</v>
      </c>
      <c r="C7023" t="s">
        <v>38609</v>
      </c>
      <c r="D7023" t="s">
        <v>844</v>
      </c>
      <c r="E7023" t="s">
        <v>296</v>
      </c>
      <c r="F7023" t="s">
        <v>38610</v>
      </c>
      <c r="G7023" t="s">
        <v>38164</v>
      </c>
      <c r="H7023" t="s">
        <v>318</v>
      </c>
      <c r="J7023" t="s">
        <v>38611</v>
      </c>
      <c r="K7023" t="s">
        <v>38612</v>
      </c>
      <c r="L7023" t="s">
        <v>303</v>
      </c>
      <c r="M7023" t="s">
        <v>2373</v>
      </c>
    </row>
    <row r="7024" spans="1:13" x14ac:dyDescent="0.2">
      <c r="A7024" t="s">
        <v>38143</v>
      </c>
      <c r="B7024" t="s">
        <v>38144</v>
      </c>
      <c r="C7024" t="s">
        <v>38613</v>
      </c>
      <c r="D7024" t="s">
        <v>20704</v>
      </c>
      <c r="E7024" t="s">
        <v>38614</v>
      </c>
      <c r="F7024" t="s">
        <v>38615</v>
      </c>
      <c r="H7024" t="s">
        <v>344</v>
      </c>
      <c r="I7024" t="s">
        <v>21209</v>
      </c>
      <c r="J7024" t="s">
        <v>38616</v>
      </c>
      <c r="K7024" t="s">
        <v>38617</v>
      </c>
      <c r="L7024" t="s">
        <v>303</v>
      </c>
      <c r="M7024" t="s">
        <v>2616</v>
      </c>
    </row>
    <row r="7025" spans="1:13" x14ac:dyDescent="0.2">
      <c r="A7025" t="s">
        <v>38143</v>
      </c>
      <c r="B7025" t="s">
        <v>38144</v>
      </c>
      <c r="C7025" t="s">
        <v>38618</v>
      </c>
      <c r="D7025" t="s">
        <v>38304</v>
      </c>
      <c r="E7025" t="s">
        <v>38305</v>
      </c>
      <c r="F7025" t="s">
        <v>38619</v>
      </c>
      <c r="G7025" t="s">
        <v>38620</v>
      </c>
      <c r="H7025" t="s">
        <v>21209</v>
      </c>
      <c r="J7025" t="s">
        <v>38621</v>
      </c>
      <c r="K7025" t="s">
        <v>38622</v>
      </c>
      <c r="L7025" t="s">
        <v>303</v>
      </c>
      <c r="M7025" t="s">
        <v>11759</v>
      </c>
    </row>
    <row r="7026" spans="1:13" x14ac:dyDescent="0.2">
      <c r="A7026" t="s">
        <v>38143</v>
      </c>
      <c r="B7026" t="s">
        <v>38144</v>
      </c>
      <c r="C7026" t="s">
        <v>38623</v>
      </c>
      <c r="D7026" t="s">
        <v>38624</v>
      </c>
      <c r="E7026" t="s">
        <v>38625</v>
      </c>
      <c r="F7026" t="s">
        <v>38626</v>
      </c>
      <c r="G7026" t="s">
        <v>38257</v>
      </c>
      <c r="H7026" t="s">
        <v>318</v>
      </c>
      <c r="I7026" t="s">
        <v>21209</v>
      </c>
      <c r="J7026" t="s">
        <v>38627</v>
      </c>
      <c r="K7026" t="s">
        <v>38628</v>
      </c>
      <c r="L7026" t="s">
        <v>303</v>
      </c>
      <c r="M7026" t="s">
        <v>1630</v>
      </c>
    </row>
    <row r="7027" spans="1:13" x14ac:dyDescent="0.2">
      <c r="A7027" t="s">
        <v>38143</v>
      </c>
      <c r="B7027" t="s">
        <v>38144</v>
      </c>
      <c r="C7027" t="s">
        <v>38629</v>
      </c>
      <c r="D7027" t="s">
        <v>394</v>
      </c>
      <c r="E7027" t="s">
        <v>1809</v>
      </c>
      <c r="F7027" t="s">
        <v>500</v>
      </c>
      <c r="G7027" t="s">
        <v>4765</v>
      </c>
      <c r="H7027" t="s">
        <v>21000</v>
      </c>
      <c r="I7027" t="s">
        <v>300</v>
      </c>
      <c r="J7027" t="s">
        <v>38630</v>
      </c>
      <c r="K7027" t="s">
        <v>38631</v>
      </c>
      <c r="L7027" t="s">
        <v>303</v>
      </c>
      <c r="M7027" t="s">
        <v>31946</v>
      </c>
    </row>
    <row r="7028" spans="1:13" x14ac:dyDescent="0.2">
      <c r="A7028" t="s">
        <v>38143</v>
      </c>
      <c r="B7028" t="s">
        <v>38144</v>
      </c>
      <c r="C7028" t="s">
        <v>38632</v>
      </c>
      <c r="D7028" t="s">
        <v>366</v>
      </c>
      <c r="E7028" t="s">
        <v>38633</v>
      </c>
      <c r="F7028" t="s">
        <v>38634</v>
      </c>
      <c r="H7028" t="s">
        <v>337</v>
      </c>
      <c r="I7028" t="s">
        <v>300</v>
      </c>
      <c r="J7028" t="s">
        <v>38635</v>
      </c>
      <c r="K7028" t="s">
        <v>302</v>
      </c>
      <c r="L7028" t="s">
        <v>303</v>
      </c>
      <c r="M7028" t="s">
        <v>38636</v>
      </c>
    </row>
    <row r="7029" spans="1:13" x14ac:dyDescent="0.2">
      <c r="A7029" t="s">
        <v>38143</v>
      </c>
      <c r="B7029" t="s">
        <v>38144</v>
      </c>
      <c r="C7029" t="s">
        <v>38637</v>
      </c>
      <c r="D7029" t="s">
        <v>20704</v>
      </c>
      <c r="E7029" t="s">
        <v>38638</v>
      </c>
      <c r="F7029" t="s">
        <v>38639</v>
      </c>
      <c r="H7029" t="s">
        <v>38210</v>
      </c>
      <c r="J7029" t="s">
        <v>38640</v>
      </c>
      <c r="K7029" t="s">
        <v>38641</v>
      </c>
      <c r="L7029" t="s">
        <v>303</v>
      </c>
      <c r="M7029" t="s">
        <v>20948</v>
      </c>
    </row>
    <row r="7030" spans="1:13" x14ac:dyDescent="0.2">
      <c r="A7030" t="s">
        <v>38143</v>
      </c>
      <c r="B7030" t="s">
        <v>38144</v>
      </c>
      <c r="C7030" t="s">
        <v>38642</v>
      </c>
      <c r="D7030" t="s">
        <v>1870</v>
      </c>
      <c r="E7030" t="s">
        <v>2138</v>
      </c>
      <c r="F7030" t="s">
        <v>38643</v>
      </c>
      <c r="G7030" t="s">
        <v>38644</v>
      </c>
      <c r="H7030" t="s">
        <v>299</v>
      </c>
      <c r="I7030" t="s">
        <v>300</v>
      </c>
      <c r="J7030" t="s">
        <v>38645</v>
      </c>
      <c r="K7030" t="s">
        <v>38646</v>
      </c>
      <c r="L7030" t="s">
        <v>303</v>
      </c>
      <c r="M7030" t="s">
        <v>1399</v>
      </c>
    </row>
    <row r="7031" spans="1:13" x14ac:dyDescent="0.2">
      <c r="A7031" t="s">
        <v>38143</v>
      </c>
      <c r="B7031" t="s">
        <v>38144</v>
      </c>
      <c r="C7031" t="s">
        <v>38647</v>
      </c>
      <c r="D7031" t="s">
        <v>349</v>
      </c>
      <c r="E7031" t="s">
        <v>424</v>
      </c>
      <c r="F7031" t="s">
        <v>38648</v>
      </c>
      <c r="G7031" t="s">
        <v>299</v>
      </c>
      <c r="H7031" t="s">
        <v>300</v>
      </c>
      <c r="J7031" t="s">
        <v>38649</v>
      </c>
      <c r="K7031" t="s">
        <v>38650</v>
      </c>
      <c r="L7031" t="s">
        <v>303</v>
      </c>
      <c r="M7031" t="s">
        <v>38651</v>
      </c>
    </row>
    <row r="7032" spans="1:13" x14ac:dyDescent="0.2">
      <c r="A7032" t="s">
        <v>38143</v>
      </c>
      <c r="B7032" t="s">
        <v>38144</v>
      </c>
      <c r="C7032" t="s">
        <v>38652</v>
      </c>
      <c r="D7032" t="s">
        <v>7008</v>
      </c>
      <c r="E7032" t="s">
        <v>296</v>
      </c>
      <c r="F7032" t="s">
        <v>38653</v>
      </c>
      <c r="G7032" t="s">
        <v>308</v>
      </c>
      <c r="H7032" t="s">
        <v>20926</v>
      </c>
      <c r="I7032" t="s">
        <v>300</v>
      </c>
      <c r="J7032" t="s">
        <v>38654</v>
      </c>
      <c r="K7032" t="s">
        <v>38655</v>
      </c>
      <c r="L7032" t="s">
        <v>303</v>
      </c>
      <c r="M7032" t="s">
        <v>1620</v>
      </c>
    </row>
    <row r="7033" spans="1:13" x14ac:dyDescent="0.2">
      <c r="A7033" t="s">
        <v>38143</v>
      </c>
      <c r="B7033" t="s">
        <v>38144</v>
      </c>
      <c r="C7033" t="s">
        <v>38656</v>
      </c>
      <c r="D7033" t="s">
        <v>38161</v>
      </c>
      <c r="E7033" t="s">
        <v>38657</v>
      </c>
      <c r="F7033" t="s">
        <v>38658</v>
      </c>
      <c r="G7033" t="s">
        <v>38659</v>
      </c>
      <c r="H7033" t="s">
        <v>318</v>
      </c>
      <c r="J7033" t="s">
        <v>38660</v>
      </c>
      <c r="K7033" t="s">
        <v>38661</v>
      </c>
      <c r="L7033" t="s">
        <v>303</v>
      </c>
      <c r="M7033" t="s">
        <v>25719</v>
      </c>
    </row>
    <row r="7034" spans="1:13" x14ac:dyDescent="0.2">
      <c r="A7034" t="s">
        <v>38143</v>
      </c>
      <c r="B7034" t="s">
        <v>38144</v>
      </c>
      <c r="C7034" t="s">
        <v>38662</v>
      </c>
      <c r="D7034" t="s">
        <v>401</v>
      </c>
      <c r="E7034" t="s">
        <v>402</v>
      </c>
      <c r="F7034" t="s">
        <v>38663</v>
      </c>
      <c r="H7034" t="s">
        <v>309</v>
      </c>
      <c r="I7034" t="s">
        <v>300</v>
      </c>
      <c r="J7034" t="s">
        <v>38664</v>
      </c>
      <c r="K7034" t="s">
        <v>302</v>
      </c>
      <c r="L7034" t="s">
        <v>303</v>
      </c>
      <c r="M7034" t="s">
        <v>29211</v>
      </c>
    </row>
    <row r="7035" spans="1:13" x14ac:dyDescent="0.2">
      <c r="A7035" t="s">
        <v>38143</v>
      </c>
      <c r="B7035" t="s">
        <v>38144</v>
      </c>
      <c r="C7035" t="s">
        <v>38665</v>
      </c>
      <c r="D7035" t="s">
        <v>349</v>
      </c>
      <c r="E7035" t="s">
        <v>424</v>
      </c>
      <c r="F7035" t="s">
        <v>38666</v>
      </c>
      <c r="G7035" t="s">
        <v>38257</v>
      </c>
      <c r="H7035" t="s">
        <v>38210</v>
      </c>
      <c r="I7035" t="s">
        <v>21209</v>
      </c>
      <c r="J7035" t="s">
        <v>38667</v>
      </c>
      <c r="K7035" t="s">
        <v>38668</v>
      </c>
      <c r="L7035" t="s">
        <v>303</v>
      </c>
      <c r="M7035" t="s">
        <v>16583</v>
      </c>
    </row>
    <row r="7036" spans="1:13" x14ac:dyDescent="0.2">
      <c r="A7036" t="s">
        <v>38143</v>
      </c>
      <c r="B7036" t="s">
        <v>38144</v>
      </c>
      <c r="C7036" t="s">
        <v>38669</v>
      </c>
      <c r="D7036" t="s">
        <v>1870</v>
      </c>
      <c r="E7036" t="s">
        <v>2138</v>
      </c>
      <c r="F7036" t="s">
        <v>38670</v>
      </c>
      <c r="H7036" t="s">
        <v>299</v>
      </c>
      <c r="I7036" t="s">
        <v>300</v>
      </c>
      <c r="J7036" t="s">
        <v>21005</v>
      </c>
      <c r="K7036" t="s">
        <v>38671</v>
      </c>
      <c r="L7036" t="s">
        <v>303</v>
      </c>
      <c r="M7036" t="s">
        <v>1399</v>
      </c>
    </row>
    <row r="7037" spans="1:13" x14ac:dyDescent="0.2">
      <c r="A7037" t="s">
        <v>38143</v>
      </c>
      <c r="B7037" t="s">
        <v>38144</v>
      </c>
      <c r="C7037" t="s">
        <v>38672</v>
      </c>
      <c r="D7037" t="s">
        <v>401</v>
      </c>
      <c r="E7037" t="s">
        <v>402</v>
      </c>
      <c r="F7037" t="s">
        <v>38673</v>
      </c>
      <c r="H7037" t="s">
        <v>38387</v>
      </c>
      <c r="I7037" t="s">
        <v>300</v>
      </c>
      <c r="J7037" t="s">
        <v>38674</v>
      </c>
      <c r="K7037" t="s">
        <v>38675</v>
      </c>
      <c r="L7037" t="s">
        <v>303</v>
      </c>
      <c r="M7037" t="s">
        <v>22115</v>
      </c>
    </row>
    <row r="7038" spans="1:13" x14ac:dyDescent="0.2">
      <c r="A7038" t="s">
        <v>38143</v>
      </c>
      <c r="B7038" t="s">
        <v>38144</v>
      </c>
      <c r="C7038" t="s">
        <v>38676</v>
      </c>
      <c r="D7038" t="s">
        <v>38677</v>
      </c>
      <c r="E7038" t="s">
        <v>29064</v>
      </c>
      <c r="F7038" t="s">
        <v>38678</v>
      </c>
      <c r="G7038" t="s">
        <v>299</v>
      </c>
      <c r="H7038" t="s">
        <v>300</v>
      </c>
      <c r="J7038" t="s">
        <v>38679</v>
      </c>
      <c r="K7038" t="s">
        <v>38680</v>
      </c>
      <c r="L7038" t="s">
        <v>303</v>
      </c>
      <c r="M7038" t="s">
        <v>38681</v>
      </c>
    </row>
    <row r="7039" spans="1:13" x14ac:dyDescent="0.2">
      <c r="A7039" t="s">
        <v>38143</v>
      </c>
      <c r="B7039" t="s">
        <v>38144</v>
      </c>
      <c r="C7039" t="s">
        <v>38682</v>
      </c>
      <c r="D7039" t="s">
        <v>38683</v>
      </c>
      <c r="E7039" t="s">
        <v>38684</v>
      </c>
      <c r="F7039" t="s">
        <v>38685</v>
      </c>
      <c r="G7039" t="s">
        <v>20839</v>
      </c>
      <c r="H7039" t="s">
        <v>20775</v>
      </c>
      <c r="I7039" t="s">
        <v>20736</v>
      </c>
      <c r="J7039" t="s">
        <v>38686</v>
      </c>
      <c r="K7039" t="s">
        <v>38687</v>
      </c>
      <c r="L7039" t="s">
        <v>303</v>
      </c>
      <c r="M7039" t="s">
        <v>1399</v>
      </c>
    </row>
    <row r="7040" spans="1:13" x14ac:dyDescent="0.2">
      <c r="A7040" t="s">
        <v>38143</v>
      </c>
      <c r="B7040" t="s">
        <v>38144</v>
      </c>
      <c r="C7040" t="s">
        <v>38688</v>
      </c>
      <c r="D7040" t="s">
        <v>349</v>
      </c>
      <c r="F7040" t="s">
        <v>38689</v>
      </c>
      <c r="G7040" t="s">
        <v>38230</v>
      </c>
      <c r="H7040" t="s">
        <v>21209</v>
      </c>
      <c r="J7040" t="s">
        <v>38690</v>
      </c>
      <c r="K7040" t="s">
        <v>38691</v>
      </c>
      <c r="L7040" t="s">
        <v>303</v>
      </c>
      <c r="M7040" t="s">
        <v>422</v>
      </c>
    </row>
    <row r="7041" spans="1:13" x14ac:dyDescent="0.2">
      <c r="A7041" t="s">
        <v>38143</v>
      </c>
      <c r="B7041" t="s">
        <v>38144</v>
      </c>
      <c r="C7041" t="s">
        <v>38692</v>
      </c>
      <c r="D7041" t="s">
        <v>38693</v>
      </c>
      <c r="E7041" t="s">
        <v>38694</v>
      </c>
      <c r="F7041" t="s">
        <v>38695</v>
      </c>
      <c r="G7041" t="s">
        <v>38696</v>
      </c>
      <c r="H7041" t="s">
        <v>21000</v>
      </c>
      <c r="I7041" t="s">
        <v>300</v>
      </c>
      <c r="J7041" t="s">
        <v>38697</v>
      </c>
      <c r="K7041" t="s">
        <v>38698</v>
      </c>
      <c r="L7041" t="s">
        <v>303</v>
      </c>
      <c r="M7041" t="s">
        <v>10689</v>
      </c>
    </row>
    <row r="7042" spans="1:13" x14ac:dyDescent="0.2">
      <c r="A7042" t="s">
        <v>38143</v>
      </c>
      <c r="B7042" t="s">
        <v>38144</v>
      </c>
      <c r="C7042" t="s">
        <v>38699</v>
      </c>
      <c r="D7042" t="s">
        <v>349</v>
      </c>
      <c r="F7042" t="s">
        <v>38700</v>
      </c>
      <c r="G7042" t="s">
        <v>38466</v>
      </c>
      <c r="H7042" t="s">
        <v>21209</v>
      </c>
      <c r="J7042" t="s">
        <v>38701</v>
      </c>
      <c r="K7042" t="s">
        <v>38702</v>
      </c>
      <c r="L7042" t="s">
        <v>303</v>
      </c>
      <c r="M7042" t="s">
        <v>422</v>
      </c>
    </row>
    <row r="7043" spans="1:13" x14ac:dyDescent="0.2">
      <c r="A7043" t="s">
        <v>38143</v>
      </c>
      <c r="B7043" t="s">
        <v>38144</v>
      </c>
      <c r="C7043" t="s">
        <v>38703</v>
      </c>
      <c r="D7043" t="s">
        <v>38704</v>
      </c>
      <c r="F7043" t="s">
        <v>38705</v>
      </c>
      <c r="G7043" t="s">
        <v>38706</v>
      </c>
      <c r="H7043" t="s">
        <v>21000</v>
      </c>
      <c r="I7043" t="s">
        <v>300</v>
      </c>
      <c r="J7043" t="s">
        <v>38707</v>
      </c>
      <c r="K7043" t="s">
        <v>38708</v>
      </c>
      <c r="L7043" t="s">
        <v>303</v>
      </c>
      <c r="M7043" t="s">
        <v>6375</v>
      </c>
    </row>
    <row r="7044" spans="1:13" x14ac:dyDescent="0.2">
      <c r="A7044" t="s">
        <v>38143</v>
      </c>
      <c r="B7044" t="s">
        <v>38144</v>
      </c>
      <c r="C7044" t="s">
        <v>38709</v>
      </c>
      <c r="D7044" t="s">
        <v>38271</v>
      </c>
      <c r="E7044" t="s">
        <v>296</v>
      </c>
      <c r="F7044" t="s">
        <v>38710</v>
      </c>
      <c r="H7044" t="s">
        <v>309</v>
      </c>
      <c r="J7044" t="s">
        <v>38711</v>
      </c>
      <c r="K7044" t="s">
        <v>38712</v>
      </c>
      <c r="L7044" t="s">
        <v>303</v>
      </c>
      <c r="M7044" t="s">
        <v>38713</v>
      </c>
    </row>
    <row r="7045" spans="1:13" x14ac:dyDescent="0.2">
      <c r="A7045" t="s">
        <v>38143</v>
      </c>
      <c r="B7045" t="s">
        <v>38144</v>
      </c>
      <c r="C7045" t="s">
        <v>38714</v>
      </c>
      <c r="D7045" t="s">
        <v>513</v>
      </c>
      <c r="E7045" t="s">
        <v>2638</v>
      </c>
      <c r="F7045" t="s">
        <v>37635</v>
      </c>
      <c r="H7045" t="s">
        <v>20862</v>
      </c>
      <c r="I7045" t="s">
        <v>300</v>
      </c>
      <c r="J7045" t="s">
        <v>38715</v>
      </c>
      <c r="K7045" t="s">
        <v>38716</v>
      </c>
      <c r="L7045" t="s">
        <v>303</v>
      </c>
      <c r="M7045" t="s">
        <v>665</v>
      </c>
    </row>
    <row r="7046" spans="1:13" x14ac:dyDescent="0.2">
      <c r="A7046" t="s">
        <v>38143</v>
      </c>
      <c r="B7046" t="s">
        <v>38144</v>
      </c>
      <c r="C7046" t="s">
        <v>38717</v>
      </c>
      <c r="D7046" t="s">
        <v>38718</v>
      </c>
      <c r="E7046" t="s">
        <v>38719</v>
      </c>
      <c r="F7046" t="s">
        <v>38720</v>
      </c>
      <c r="G7046" t="s">
        <v>38721</v>
      </c>
      <c r="H7046" t="s">
        <v>21209</v>
      </c>
      <c r="J7046" t="s">
        <v>38722</v>
      </c>
      <c r="K7046" t="s">
        <v>38723</v>
      </c>
      <c r="L7046" t="s">
        <v>303</v>
      </c>
      <c r="M7046" t="s">
        <v>11845</v>
      </c>
    </row>
    <row r="7047" spans="1:13" x14ac:dyDescent="0.2">
      <c r="A7047" t="s">
        <v>38143</v>
      </c>
      <c r="B7047" t="s">
        <v>38144</v>
      </c>
      <c r="C7047" t="s">
        <v>38724</v>
      </c>
      <c r="D7047" t="s">
        <v>7008</v>
      </c>
      <c r="E7047" t="s">
        <v>296</v>
      </c>
      <c r="F7047" t="s">
        <v>38725</v>
      </c>
      <c r="G7047" t="s">
        <v>38726</v>
      </c>
      <c r="H7047" t="s">
        <v>38727</v>
      </c>
      <c r="I7047" t="s">
        <v>309</v>
      </c>
      <c r="J7047" t="s">
        <v>38728</v>
      </c>
      <c r="K7047" t="s">
        <v>38729</v>
      </c>
      <c r="L7047" t="s">
        <v>303</v>
      </c>
      <c r="M7047" t="s">
        <v>1620</v>
      </c>
    </row>
    <row r="7048" spans="1:13" x14ac:dyDescent="0.2">
      <c r="A7048" t="s">
        <v>38143</v>
      </c>
      <c r="B7048" t="s">
        <v>38144</v>
      </c>
      <c r="C7048" t="s">
        <v>38730</v>
      </c>
      <c r="D7048" t="s">
        <v>38573</v>
      </c>
      <c r="E7048" t="s">
        <v>38731</v>
      </c>
      <c r="F7048" t="s">
        <v>38732</v>
      </c>
      <c r="G7048" t="s">
        <v>38733</v>
      </c>
      <c r="H7048" t="s">
        <v>38210</v>
      </c>
      <c r="J7048" t="s">
        <v>38576</v>
      </c>
      <c r="K7048" t="s">
        <v>38734</v>
      </c>
      <c r="L7048" t="s">
        <v>303</v>
      </c>
      <c r="M7048" t="s">
        <v>38735</v>
      </c>
    </row>
    <row r="7049" spans="1:13" x14ac:dyDescent="0.2">
      <c r="A7049" t="s">
        <v>38143</v>
      </c>
      <c r="B7049" t="s">
        <v>38144</v>
      </c>
      <c r="C7049" t="s">
        <v>38736</v>
      </c>
      <c r="D7049" t="s">
        <v>572</v>
      </c>
      <c r="E7049" t="s">
        <v>573</v>
      </c>
      <c r="F7049" t="s">
        <v>38737</v>
      </c>
      <c r="G7049" t="s">
        <v>38476</v>
      </c>
      <c r="H7049" t="s">
        <v>300</v>
      </c>
      <c r="J7049" t="s">
        <v>38738</v>
      </c>
      <c r="K7049" t="s">
        <v>38739</v>
      </c>
      <c r="L7049" t="s">
        <v>303</v>
      </c>
      <c r="M7049" t="s">
        <v>8293</v>
      </c>
    </row>
    <row r="7050" spans="1:13" x14ac:dyDescent="0.2">
      <c r="A7050" t="s">
        <v>38143</v>
      </c>
      <c r="B7050" t="s">
        <v>38144</v>
      </c>
      <c r="C7050" t="s">
        <v>38740</v>
      </c>
      <c r="D7050" t="s">
        <v>38214</v>
      </c>
      <c r="E7050" t="s">
        <v>296</v>
      </c>
      <c r="F7050" t="s">
        <v>38741</v>
      </c>
      <c r="G7050" t="s">
        <v>38742</v>
      </c>
      <c r="H7050" t="s">
        <v>38451</v>
      </c>
      <c r="I7050" t="s">
        <v>300</v>
      </c>
      <c r="J7050" t="s">
        <v>38743</v>
      </c>
      <c r="K7050" t="s">
        <v>38744</v>
      </c>
      <c r="L7050" t="s">
        <v>303</v>
      </c>
      <c r="M7050" t="s">
        <v>26876</v>
      </c>
    </row>
    <row r="7051" spans="1:13" x14ac:dyDescent="0.2">
      <c r="A7051" t="s">
        <v>38143</v>
      </c>
      <c r="B7051" t="s">
        <v>38144</v>
      </c>
      <c r="C7051" t="s">
        <v>38745</v>
      </c>
      <c r="D7051" t="s">
        <v>349</v>
      </c>
      <c r="E7051" t="s">
        <v>424</v>
      </c>
      <c r="F7051" t="s">
        <v>38746</v>
      </c>
      <c r="G7051" t="s">
        <v>38747</v>
      </c>
      <c r="H7051" t="s">
        <v>38210</v>
      </c>
      <c r="J7051" t="s">
        <v>38748</v>
      </c>
      <c r="K7051" t="s">
        <v>38749</v>
      </c>
      <c r="L7051" t="s">
        <v>303</v>
      </c>
      <c r="M7051" t="s">
        <v>16583</v>
      </c>
    </row>
    <row r="7052" spans="1:13" x14ac:dyDescent="0.2">
      <c r="A7052" t="s">
        <v>38143</v>
      </c>
      <c r="B7052" t="s">
        <v>38144</v>
      </c>
      <c r="C7052" t="s">
        <v>38750</v>
      </c>
      <c r="D7052" t="s">
        <v>2618</v>
      </c>
      <c r="E7052" t="s">
        <v>2858</v>
      </c>
      <c r="F7052" t="s">
        <v>8792</v>
      </c>
      <c r="H7052" t="s">
        <v>38540</v>
      </c>
      <c r="I7052" t="s">
        <v>300</v>
      </c>
      <c r="J7052" t="s">
        <v>38751</v>
      </c>
      <c r="K7052" t="s">
        <v>38752</v>
      </c>
      <c r="L7052" t="s">
        <v>303</v>
      </c>
      <c r="M7052" t="s">
        <v>2936</v>
      </c>
    </row>
    <row r="7053" spans="1:13" x14ac:dyDescent="0.2">
      <c r="A7053" t="s">
        <v>38143</v>
      </c>
      <c r="B7053" t="s">
        <v>38144</v>
      </c>
      <c r="C7053" t="s">
        <v>38753</v>
      </c>
      <c r="D7053" t="s">
        <v>349</v>
      </c>
      <c r="E7053" t="s">
        <v>424</v>
      </c>
      <c r="F7053" t="s">
        <v>38754</v>
      </c>
      <c r="G7053" t="s">
        <v>317</v>
      </c>
      <c r="H7053" t="s">
        <v>318</v>
      </c>
      <c r="I7053" t="s">
        <v>21209</v>
      </c>
      <c r="J7053" t="s">
        <v>38755</v>
      </c>
      <c r="K7053" t="s">
        <v>38756</v>
      </c>
      <c r="L7053" t="s">
        <v>303</v>
      </c>
      <c r="M7053" t="s">
        <v>18757</v>
      </c>
    </row>
    <row r="7054" spans="1:13" x14ac:dyDescent="0.2">
      <c r="A7054" t="s">
        <v>38143</v>
      </c>
      <c r="B7054" t="s">
        <v>38144</v>
      </c>
      <c r="C7054" t="s">
        <v>38757</v>
      </c>
      <c r="D7054" t="s">
        <v>492</v>
      </c>
      <c r="E7054" t="s">
        <v>493</v>
      </c>
      <c r="F7054" t="s">
        <v>38758</v>
      </c>
      <c r="G7054" t="s">
        <v>38466</v>
      </c>
      <c r="H7054" t="s">
        <v>318</v>
      </c>
      <c r="I7054" t="s">
        <v>21209</v>
      </c>
      <c r="J7054" t="s">
        <v>38759</v>
      </c>
      <c r="K7054" t="s">
        <v>38760</v>
      </c>
      <c r="L7054" t="s">
        <v>303</v>
      </c>
      <c r="M7054" t="s">
        <v>16679</v>
      </c>
    </row>
    <row r="7055" spans="1:13" x14ac:dyDescent="0.2">
      <c r="A7055" t="s">
        <v>38143</v>
      </c>
      <c r="B7055" t="s">
        <v>38144</v>
      </c>
      <c r="C7055" t="s">
        <v>38761</v>
      </c>
      <c r="D7055" t="s">
        <v>38762</v>
      </c>
      <c r="E7055" t="s">
        <v>38763</v>
      </c>
      <c r="F7055" t="s">
        <v>4248</v>
      </c>
      <c r="G7055" t="s">
        <v>38393</v>
      </c>
      <c r="H7055" t="s">
        <v>318</v>
      </c>
      <c r="I7055" t="s">
        <v>21209</v>
      </c>
      <c r="J7055" t="s">
        <v>38591</v>
      </c>
      <c r="K7055" t="s">
        <v>38764</v>
      </c>
      <c r="L7055" t="s">
        <v>303</v>
      </c>
      <c r="M7055" t="s">
        <v>3201</v>
      </c>
    </row>
    <row r="7056" spans="1:13" x14ac:dyDescent="0.2">
      <c r="A7056" t="s">
        <v>38143</v>
      </c>
      <c r="B7056" t="s">
        <v>38144</v>
      </c>
      <c r="C7056" t="s">
        <v>38765</v>
      </c>
      <c r="D7056" t="s">
        <v>492</v>
      </c>
      <c r="E7056" t="s">
        <v>493</v>
      </c>
      <c r="F7056" t="s">
        <v>9388</v>
      </c>
      <c r="G7056" t="s">
        <v>38766</v>
      </c>
      <c r="H7056" t="s">
        <v>38230</v>
      </c>
      <c r="I7056" t="s">
        <v>38423</v>
      </c>
      <c r="J7056" t="s">
        <v>38767</v>
      </c>
      <c r="K7056" t="s">
        <v>38768</v>
      </c>
      <c r="L7056" t="s">
        <v>303</v>
      </c>
      <c r="M7056" t="s">
        <v>12711</v>
      </c>
    </row>
    <row r="7057" spans="1:13" x14ac:dyDescent="0.2">
      <c r="A7057" t="s">
        <v>38143</v>
      </c>
      <c r="B7057" t="s">
        <v>38144</v>
      </c>
      <c r="C7057" t="s">
        <v>38769</v>
      </c>
      <c r="D7057" t="s">
        <v>20886</v>
      </c>
      <c r="F7057" t="s">
        <v>38770</v>
      </c>
      <c r="G7057" t="s">
        <v>38771</v>
      </c>
      <c r="H7057" t="s">
        <v>38210</v>
      </c>
      <c r="J7057" t="s">
        <v>38772</v>
      </c>
      <c r="K7057" t="s">
        <v>38773</v>
      </c>
      <c r="L7057" t="s">
        <v>303</v>
      </c>
      <c r="M7057" t="s">
        <v>422</v>
      </c>
    </row>
    <row r="7058" spans="1:13" x14ac:dyDescent="0.2">
      <c r="A7058" t="s">
        <v>38143</v>
      </c>
      <c r="B7058" t="s">
        <v>38144</v>
      </c>
      <c r="C7058" t="s">
        <v>38774</v>
      </c>
      <c r="D7058" t="s">
        <v>349</v>
      </c>
      <c r="E7058" t="s">
        <v>424</v>
      </c>
      <c r="F7058" t="s">
        <v>38775</v>
      </c>
      <c r="H7058" t="s">
        <v>38776</v>
      </c>
      <c r="I7058" t="s">
        <v>38210</v>
      </c>
      <c r="J7058" t="s">
        <v>38777</v>
      </c>
      <c r="K7058" t="s">
        <v>38778</v>
      </c>
      <c r="L7058" t="s">
        <v>303</v>
      </c>
      <c r="M7058" t="s">
        <v>16583</v>
      </c>
    </row>
    <row r="7059" spans="1:13" x14ac:dyDescent="0.2">
      <c r="A7059" t="s">
        <v>38143</v>
      </c>
      <c r="B7059" t="s">
        <v>38144</v>
      </c>
      <c r="C7059" t="s">
        <v>38779</v>
      </c>
      <c r="D7059" t="s">
        <v>366</v>
      </c>
      <c r="E7059" t="s">
        <v>367</v>
      </c>
      <c r="F7059" t="s">
        <v>308</v>
      </c>
      <c r="H7059" t="s">
        <v>38540</v>
      </c>
      <c r="I7059" t="s">
        <v>300</v>
      </c>
      <c r="J7059" t="s">
        <v>38780</v>
      </c>
      <c r="K7059" t="s">
        <v>38781</v>
      </c>
      <c r="L7059" t="s">
        <v>303</v>
      </c>
      <c r="M7059" t="s">
        <v>38782</v>
      </c>
    </row>
    <row r="7060" spans="1:13" x14ac:dyDescent="0.2">
      <c r="A7060" t="s">
        <v>38143</v>
      </c>
      <c r="B7060" t="s">
        <v>38144</v>
      </c>
      <c r="C7060" t="s">
        <v>38783</v>
      </c>
      <c r="D7060" t="s">
        <v>7008</v>
      </c>
      <c r="E7060" t="s">
        <v>296</v>
      </c>
      <c r="F7060" t="s">
        <v>38784</v>
      </c>
      <c r="H7060" t="s">
        <v>337</v>
      </c>
      <c r="I7060" t="s">
        <v>300</v>
      </c>
      <c r="J7060" t="s">
        <v>38785</v>
      </c>
      <c r="K7060" t="s">
        <v>38786</v>
      </c>
      <c r="L7060" t="s">
        <v>303</v>
      </c>
      <c r="M7060" t="s">
        <v>1620</v>
      </c>
    </row>
    <row r="7061" spans="1:13" x14ac:dyDescent="0.2">
      <c r="A7061" t="s">
        <v>38143</v>
      </c>
      <c r="B7061" t="s">
        <v>38144</v>
      </c>
      <c r="C7061" t="s">
        <v>38787</v>
      </c>
      <c r="D7061" t="s">
        <v>564</v>
      </c>
      <c r="E7061" t="s">
        <v>296</v>
      </c>
      <c r="F7061" t="s">
        <v>38788</v>
      </c>
      <c r="G7061" t="s">
        <v>38789</v>
      </c>
      <c r="H7061" t="s">
        <v>299</v>
      </c>
      <c r="I7061" t="s">
        <v>300</v>
      </c>
      <c r="J7061" t="s">
        <v>38790</v>
      </c>
      <c r="K7061" t="s">
        <v>38791</v>
      </c>
      <c r="L7061" t="s">
        <v>303</v>
      </c>
      <c r="M7061" t="s">
        <v>422</v>
      </c>
    </row>
    <row r="7062" spans="1:13" x14ac:dyDescent="0.2">
      <c r="A7062" t="s">
        <v>38143</v>
      </c>
      <c r="B7062" t="s">
        <v>38144</v>
      </c>
      <c r="C7062" t="s">
        <v>38792</v>
      </c>
      <c r="D7062" t="s">
        <v>349</v>
      </c>
      <c r="E7062" t="s">
        <v>424</v>
      </c>
      <c r="F7062" t="s">
        <v>38793</v>
      </c>
      <c r="G7062" t="s">
        <v>38794</v>
      </c>
      <c r="H7062" t="s">
        <v>318</v>
      </c>
      <c r="J7062" t="s">
        <v>38795</v>
      </c>
      <c r="K7062" t="s">
        <v>38796</v>
      </c>
      <c r="L7062" t="s">
        <v>303</v>
      </c>
      <c r="M7062" t="s">
        <v>21411</v>
      </c>
    </row>
    <row r="7063" spans="1:13" x14ac:dyDescent="0.2">
      <c r="A7063" t="s">
        <v>38143</v>
      </c>
      <c r="B7063" t="s">
        <v>38144</v>
      </c>
      <c r="C7063" t="s">
        <v>38797</v>
      </c>
      <c r="D7063" t="s">
        <v>492</v>
      </c>
      <c r="E7063" t="s">
        <v>493</v>
      </c>
      <c r="F7063" t="s">
        <v>38798</v>
      </c>
      <c r="H7063" t="s">
        <v>38245</v>
      </c>
      <c r="I7063" t="s">
        <v>300</v>
      </c>
      <c r="J7063" t="s">
        <v>38799</v>
      </c>
      <c r="K7063" t="s">
        <v>38800</v>
      </c>
      <c r="L7063" t="s">
        <v>303</v>
      </c>
      <c r="M7063" t="s">
        <v>822</v>
      </c>
    </row>
    <row r="7064" spans="1:13" x14ac:dyDescent="0.2">
      <c r="A7064" t="s">
        <v>38143</v>
      </c>
      <c r="B7064" t="s">
        <v>38144</v>
      </c>
      <c r="C7064" t="s">
        <v>38801</v>
      </c>
      <c r="D7064" t="s">
        <v>38271</v>
      </c>
      <c r="E7064" t="s">
        <v>296</v>
      </c>
      <c r="F7064" t="s">
        <v>38802</v>
      </c>
      <c r="G7064" t="s">
        <v>38803</v>
      </c>
      <c r="H7064" t="s">
        <v>38245</v>
      </c>
      <c r="I7064" t="s">
        <v>300</v>
      </c>
      <c r="J7064" t="s">
        <v>38804</v>
      </c>
      <c r="K7064" t="s">
        <v>38805</v>
      </c>
      <c r="L7064" t="s">
        <v>303</v>
      </c>
      <c r="M7064" t="s">
        <v>3539</v>
      </c>
    </row>
    <row r="7065" spans="1:13" x14ac:dyDescent="0.2">
      <c r="A7065" t="s">
        <v>38143</v>
      </c>
      <c r="B7065" t="s">
        <v>38144</v>
      </c>
      <c r="C7065" t="s">
        <v>38806</v>
      </c>
      <c r="D7065" t="s">
        <v>492</v>
      </c>
      <c r="E7065" t="s">
        <v>493</v>
      </c>
      <c r="F7065" t="s">
        <v>38807</v>
      </c>
      <c r="G7065" t="s">
        <v>6993</v>
      </c>
      <c r="H7065" t="s">
        <v>344</v>
      </c>
      <c r="J7065" t="s">
        <v>38808</v>
      </c>
      <c r="K7065" t="s">
        <v>38809</v>
      </c>
      <c r="L7065" t="s">
        <v>303</v>
      </c>
      <c r="M7065" t="s">
        <v>2049</v>
      </c>
    </row>
    <row r="7066" spans="1:13" x14ac:dyDescent="0.2">
      <c r="A7066" t="s">
        <v>38143</v>
      </c>
      <c r="B7066" t="s">
        <v>38144</v>
      </c>
      <c r="C7066" t="s">
        <v>38810</v>
      </c>
      <c r="D7066" t="s">
        <v>20885</v>
      </c>
      <c r="E7066" t="s">
        <v>38811</v>
      </c>
      <c r="F7066" t="s">
        <v>38812</v>
      </c>
      <c r="G7066" t="s">
        <v>38422</v>
      </c>
      <c r="H7066" t="s">
        <v>318</v>
      </c>
      <c r="I7066" t="s">
        <v>21209</v>
      </c>
      <c r="J7066" t="s">
        <v>38813</v>
      </c>
      <c r="K7066" t="s">
        <v>38814</v>
      </c>
      <c r="L7066" t="s">
        <v>303</v>
      </c>
      <c r="M7066" t="s">
        <v>13127</v>
      </c>
    </row>
    <row r="7067" spans="1:13" x14ac:dyDescent="0.2">
      <c r="A7067" t="s">
        <v>38143</v>
      </c>
      <c r="B7067" t="s">
        <v>38144</v>
      </c>
      <c r="C7067" t="s">
        <v>38815</v>
      </c>
      <c r="D7067" t="s">
        <v>38352</v>
      </c>
      <c r="E7067" t="s">
        <v>38816</v>
      </c>
      <c r="F7067" t="s">
        <v>38817</v>
      </c>
      <c r="G7067" t="s">
        <v>38818</v>
      </c>
      <c r="H7067" t="s">
        <v>344</v>
      </c>
      <c r="I7067" t="s">
        <v>318</v>
      </c>
      <c r="J7067" t="s">
        <v>38819</v>
      </c>
      <c r="K7067" t="s">
        <v>38820</v>
      </c>
      <c r="L7067" t="s">
        <v>303</v>
      </c>
      <c r="M7067" t="s">
        <v>4457</v>
      </c>
    </row>
    <row r="7068" spans="1:13" x14ac:dyDescent="0.2">
      <c r="A7068" t="s">
        <v>38143</v>
      </c>
      <c r="B7068" t="s">
        <v>38144</v>
      </c>
      <c r="C7068" t="s">
        <v>38821</v>
      </c>
      <c r="D7068" t="s">
        <v>38370</v>
      </c>
      <c r="E7068" t="s">
        <v>38822</v>
      </c>
      <c r="F7068" t="s">
        <v>38823</v>
      </c>
      <c r="G7068" t="s">
        <v>38824</v>
      </c>
      <c r="H7068" t="s">
        <v>309</v>
      </c>
      <c r="I7068" t="s">
        <v>300</v>
      </c>
      <c r="J7068" t="s">
        <v>38825</v>
      </c>
      <c r="K7068" t="s">
        <v>38826</v>
      </c>
      <c r="L7068" t="s">
        <v>303</v>
      </c>
      <c r="M7068" t="s">
        <v>1722</v>
      </c>
    </row>
    <row r="7069" spans="1:13" x14ac:dyDescent="0.2">
      <c r="A7069" t="s">
        <v>38143</v>
      </c>
      <c r="B7069" t="s">
        <v>38144</v>
      </c>
      <c r="C7069" t="s">
        <v>38827</v>
      </c>
      <c r="D7069" t="s">
        <v>38828</v>
      </c>
      <c r="E7069" t="s">
        <v>10859</v>
      </c>
      <c r="F7069" t="s">
        <v>38829</v>
      </c>
      <c r="G7069" t="s">
        <v>38830</v>
      </c>
      <c r="H7069" t="s">
        <v>337</v>
      </c>
      <c r="I7069" t="s">
        <v>300</v>
      </c>
      <c r="J7069" t="s">
        <v>38831</v>
      </c>
      <c r="K7069" t="s">
        <v>38832</v>
      </c>
      <c r="L7069" t="s">
        <v>303</v>
      </c>
      <c r="M7069" t="s">
        <v>4536</v>
      </c>
    </row>
    <row r="7070" spans="1:13" x14ac:dyDescent="0.2">
      <c r="A7070" t="s">
        <v>38143</v>
      </c>
      <c r="B7070" t="s">
        <v>38144</v>
      </c>
      <c r="C7070" t="s">
        <v>38833</v>
      </c>
      <c r="D7070" t="s">
        <v>38834</v>
      </c>
      <c r="F7070" t="s">
        <v>38835</v>
      </c>
      <c r="G7070" t="s">
        <v>38836</v>
      </c>
      <c r="H7070" t="s">
        <v>318</v>
      </c>
      <c r="I7070" t="s">
        <v>21209</v>
      </c>
      <c r="J7070" t="s">
        <v>38837</v>
      </c>
      <c r="K7070" t="s">
        <v>38838</v>
      </c>
      <c r="L7070" t="s">
        <v>303</v>
      </c>
      <c r="M7070" t="s">
        <v>422</v>
      </c>
    </row>
    <row r="7071" spans="1:13" x14ac:dyDescent="0.2">
      <c r="A7071" t="s">
        <v>38143</v>
      </c>
      <c r="B7071" t="s">
        <v>38144</v>
      </c>
      <c r="C7071" t="s">
        <v>38839</v>
      </c>
      <c r="D7071" t="s">
        <v>844</v>
      </c>
      <c r="E7071" t="s">
        <v>296</v>
      </c>
      <c r="F7071" t="s">
        <v>28930</v>
      </c>
      <c r="G7071" t="s">
        <v>38840</v>
      </c>
      <c r="H7071" t="s">
        <v>318</v>
      </c>
      <c r="J7071" t="s">
        <v>38841</v>
      </c>
      <c r="K7071" t="s">
        <v>38842</v>
      </c>
      <c r="L7071" t="s">
        <v>303</v>
      </c>
      <c r="M7071" t="s">
        <v>2373</v>
      </c>
    </row>
    <row r="7072" spans="1:13" x14ac:dyDescent="0.2">
      <c r="A7072" t="s">
        <v>38143</v>
      </c>
      <c r="B7072" t="s">
        <v>38144</v>
      </c>
      <c r="C7072" t="s">
        <v>38843</v>
      </c>
      <c r="D7072" t="s">
        <v>38352</v>
      </c>
      <c r="E7072" t="s">
        <v>16321</v>
      </c>
      <c r="F7072" t="s">
        <v>38844</v>
      </c>
      <c r="G7072" t="s">
        <v>344</v>
      </c>
      <c r="H7072" t="s">
        <v>21209</v>
      </c>
      <c r="I7072" t="s">
        <v>318</v>
      </c>
      <c r="J7072" t="s">
        <v>38845</v>
      </c>
      <c r="K7072" t="s">
        <v>38846</v>
      </c>
      <c r="L7072" t="s">
        <v>303</v>
      </c>
      <c r="M7072" t="s">
        <v>422</v>
      </c>
    </row>
    <row r="7073" spans="1:13" x14ac:dyDescent="0.2">
      <c r="A7073" t="s">
        <v>38143</v>
      </c>
      <c r="B7073" t="s">
        <v>38144</v>
      </c>
      <c r="C7073" t="s">
        <v>38847</v>
      </c>
      <c r="D7073" t="s">
        <v>295</v>
      </c>
      <c r="E7073" t="s">
        <v>296</v>
      </c>
      <c r="F7073" t="s">
        <v>38848</v>
      </c>
      <c r="G7073" t="s">
        <v>20775</v>
      </c>
      <c r="H7073" t="s">
        <v>20736</v>
      </c>
      <c r="J7073" t="s">
        <v>38849</v>
      </c>
      <c r="K7073" t="s">
        <v>38850</v>
      </c>
      <c r="L7073" t="s">
        <v>303</v>
      </c>
      <c r="M7073" t="s">
        <v>2863</v>
      </c>
    </row>
    <row r="7074" spans="1:13" x14ac:dyDescent="0.2">
      <c r="A7074" t="s">
        <v>38143</v>
      </c>
      <c r="B7074" t="s">
        <v>38144</v>
      </c>
      <c r="C7074" t="s">
        <v>38851</v>
      </c>
      <c r="D7074" t="s">
        <v>394</v>
      </c>
      <c r="E7074" t="s">
        <v>1809</v>
      </c>
      <c r="F7074" t="s">
        <v>38852</v>
      </c>
      <c r="H7074" t="s">
        <v>309</v>
      </c>
      <c r="I7074" t="s">
        <v>300</v>
      </c>
      <c r="J7074" t="s">
        <v>38853</v>
      </c>
      <c r="K7074" t="s">
        <v>38854</v>
      </c>
      <c r="L7074" t="s">
        <v>303</v>
      </c>
      <c r="M7074" t="s">
        <v>6841</v>
      </c>
    </row>
    <row r="7075" spans="1:13" x14ac:dyDescent="0.2">
      <c r="A7075" t="s">
        <v>38143</v>
      </c>
      <c r="B7075" t="s">
        <v>38144</v>
      </c>
      <c r="C7075" t="s">
        <v>38855</v>
      </c>
      <c r="D7075" t="s">
        <v>349</v>
      </c>
      <c r="E7075" t="s">
        <v>424</v>
      </c>
      <c r="F7075" t="s">
        <v>38856</v>
      </c>
      <c r="G7075" t="s">
        <v>38857</v>
      </c>
      <c r="H7075" t="s">
        <v>318</v>
      </c>
      <c r="J7075" t="s">
        <v>38858</v>
      </c>
      <c r="K7075" t="s">
        <v>38859</v>
      </c>
      <c r="L7075" t="s">
        <v>303</v>
      </c>
      <c r="M7075" t="s">
        <v>1598</v>
      </c>
    </row>
    <row r="7076" spans="1:13" x14ac:dyDescent="0.2">
      <c r="A7076" t="s">
        <v>38143</v>
      </c>
      <c r="B7076" t="s">
        <v>38144</v>
      </c>
      <c r="C7076" t="s">
        <v>38860</v>
      </c>
      <c r="D7076" t="s">
        <v>349</v>
      </c>
      <c r="F7076" t="s">
        <v>38861</v>
      </c>
      <c r="G7076" t="s">
        <v>38245</v>
      </c>
      <c r="H7076" t="s">
        <v>300</v>
      </c>
      <c r="J7076" t="s">
        <v>38862</v>
      </c>
      <c r="K7076" t="s">
        <v>38863</v>
      </c>
      <c r="L7076" t="s">
        <v>303</v>
      </c>
      <c r="M7076" t="s">
        <v>422</v>
      </c>
    </row>
    <row r="7077" spans="1:13" x14ac:dyDescent="0.2">
      <c r="A7077" t="s">
        <v>38143</v>
      </c>
      <c r="B7077" t="s">
        <v>38144</v>
      </c>
      <c r="C7077" t="s">
        <v>38864</v>
      </c>
      <c r="D7077" t="s">
        <v>1870</v>
      </c>
      <c r="E7077" t="s">
        <v>2138</v>
      </c>
      <c r="F7077" t="s">
        <v>38865</v>
      </c>
      <c r="G7077" t="s">
        <v>38866</v>
      </c>
      <c r="H7077" t="s">
        <v>38210</v>
      </c>
      <c r="J7077" t="s">
        <v>38867</v>
      </c>
      <c r="K7077" t="s">
        <v>38868</v>
      </c>
      <c r="L7077" t="s">
        <v>303</v>
      </c>
      <c r="M7077" t="s">
        <v>22426</v>
      </c>
    </row>
    <row r="7078" spans="1:13" x14ac:dyDescent="0.2">
      <c r="A7078" t="s">
        <v>38143</v>
      </c>
      <c r="B7078" t="s">
        <v>38144</v>
      </c>
      <c r="C7078" t="s">
        <v>38869</v>
      </c>
      <c r="D7078" t="s">
        <v>1870</v>
      </c>
      <c r="E7078" t="s">
        <v>2138</v>
      </c>
      <c r="F7078" t="s">
        <v>38870</v>
      </c>
      <c r="G7078" t="s">
        <v>38871</v>
      </c>
      <c r="H7078" t="s">
        <v>318</v>
      </c>
      <c r="J7078" t="s">
        <v>38872</v>
      </c>
      <c r="K7078" t="s">
        <v>38873</v>
      </c>
      <c r="L7078" t="s">
        <v>303</v>
      </c>
      <c r="M7078" t="s">
        <v>8960</v>
      </c>
    </row>
    <row r="7079" spans="1:13" x14ac:dyDescent="0.2">
      <c r="A7079" t="s">
        <v>38143</v>
      </c>
      <c r="B7079" t="s">
        <v>38144</v>
      </c>
      <c r="C7079" t="s">
        <v>38874</v>
      </c>
      <c r="D7079" t="s">
        <v>349</v>
      </c>
      <c r="F7079" t="s">
        <v>38875</v>
      </c>
      <c r="H7079" t="s">
        <v>38451</v>
      </c>
      <c r="I7079" t="s">
        <v>300</v>
      </c>
      <c r="J7079" t="s">
        <v>38876</v>
      </c>
      <c r="K7079" t="s">
        <v>38877</v>
      </c>
      <c r="L7079" t="s">
        <v>303</v>
      </c>
      <c r="M7079" t="s">
        <v>422</v>
      </c>
    </row>
    <row r="7080" spans="1:13" x14ac:dyDescent="0.2">
      <c r="A7080" t="s">
        <v>38143</v>
      </c>
      <c r="B7080" t="s">
        <v>38144</v>
      </c>
      <c r="C7080" t="s">
        <v>38878</v>
      </c>
      <c r="D7080" t="s">
        <v>38271</v>
      </c>
      <c r="E7080" t="s">
        <v>296</v>
      </c>
      <c r="F7080" t="s">
        <v>38879</v>
      </c>
      <c r="G7080" t="s">
        <v>38880</v>
      </c>
      <c r="H7080" t="s">
        <v>38540</v>
      </c>
      <c r="I7080" t="s">
        <v>300</v>
      </c>
      <c r="J7080" t="s">
        <v>38881</v>
      </c>
      <c r="K7080" t="s">
        <v>38882</v>
      </c>
      <c r="L7080" t="s">
        <v>303</v>
      </c>
      <c r="M7080" t="s">
        <v>422</v>
      </c>
    </row>
    <row r="7081" spans="1:13" x14ac:dyDescent="0.2">
      <c r="A7081" t="s">
        <v>38143</v>
      </c>
      <c r="B7081" t="s">
        <v>38144</v>
      </c>
      <c r="C7081" t="s">
        <v>38883</v>
      </c>
      <c r="D7081" t="s">
        <v>844</v>
      </c>
      <c r="E7081" t="s">
        <v>296</v>
      </c>
      <c r="F7081" t="s">
        <v>38884</v>
      </c>
      <c r="H7081" t="s">
        <v>38885</v>
      </c>
      <c r="I7081" t="s">
        <v>21209</v>
      </c>
      <c r="J7081" t="s">
        <v>38886</v>
      </c>
      <c r="K7081" t="s">
        <v>38887</v>
      </c>
      <c r="L7081" t="s">
        <v>303</v>
      </c>
      <c r="M7081" t="s">
        <v>2373</v>
      </c>
    </row>
    <row r="7082" spans="1:13" x14ac:dyDescent="0.2">
      <c r="A7082" t="s">
        <v>38143</v>
      </c>
      <c r="B7082" t="s">
        <v>38144</v>
      </c>
      <c r="C7082" t="s">
        <v>38888</v>
      </c>
      <c r="D7082" t="s">
        <v>492</v>
      </c>
      <c r="E7082" t="s">
        <v>493</v>
      </c>
      <c r="F7082" t="s">
        <v>38889</v>
      </c>
      <c r="H7082" t="s">
        <v>38245</v>
      </c>
      <c r="I7082" t="s">
        <v>300</v>
      </c>
      <c r="J7082" t="s">
        <v>38890</v>
      </c>
      <c r="K7082" t="s">
        <v>38891</v>
      </c>
      <c r="L7082" t="s">
        <v>303</v>
      </c>
      <c r="M7082" t="s">
        <v>822</v>
      </c>
    </row>
    <row r="7083" spans="1:13" x14ac:dyDescent="0.2">
      <c r="A7083" t="s">
        <v>38143</v>
      </c>
      <c r="B7083" t="s">
        <v>38144</v>
      </c>
      <c r="C7083" t="s">
        <v>38892</v>
      </c>
      <c r="D7083" t="s">
        <v>572</v>
      </c>
      <c r="E7083" t="s">
        <v>573</v>
      </c>
      <c r="F7083" t="s">
        <v>38893</v>
      </c>
      <c r="H7083" t="s">
        <v>337</v>
      </c>
      <c r="I7083" t="s">
        <v>300</v>
      </c>
      <c r="J7083" t="s">
        <v>38894</v>
      </c>
      <c r="K7083" t="s">
        <v>38895</v>
      </c>
      <c r="L7083" t="s">
        <v>303</v>
      </c>
      <c r="M7083" t="s">
        <v>34296</v>
      </c>
    </row>
    <row r="7084" spans="1:13" x14ac:dyDescent="0.2">
      <c r="A7084" t="s">
        <v>38143</v>
      </c>
      <c r="B7084" t="s">
        <v>38144</v>
      </c>
      <c r="C7084" t="s">
        <v>38896</v>
      </c>
      <c r="D7084" t="s">
        <v>7008</v>
      </c>
      <c r="E7084" t="s">
        <v>296</v>
      </c>
      <c r="F7084" t="s">
        <v>38897</v>
      </c>
      <c r="G7084" t="s">
        <v>38476</v>
      </c>
      <c r="H7084" t="s">
        <v>300</v>
      </c>
      <c r="J7084" t="s">
        <v>38738</v>
      </c>
      <c r="K7084" t="s">
        <v>38898</v>
      </c>
      <c r="L7084" t="s">
        <v>303</v>
      </c>
      <c r="M7084" t="s">
        <v>1620</v>
      </c>
    </row>
    <row r="7085" spans="1:13" x14ac:dyDescent="0.2">
      <c r="A7085" t="s">
        <v>38143</v>
      </c>
      <c r="B7085" t="s">
        <v>38144</v>
      </c>
      <c r="C7085" t="s">
        <v>38899</v>
      </c>
      <c r="D7085" t="s">
        <v>38900</v>
      </c>
      <c r="F7085" t="s">
        <v>38901</v>
      </c>
      <c r="G7085" t="s">
        <v>38387</v>
      </c>
      <c r="H7085" t="s">
        <v>300</v>
      </c>
      <c r="J7085" t="s">
        <v>38902</v>
      </c>
      <c r="K7085" t="s">
        <v>38903</v>
      </c>
      <c r="L7085" t="s">
        <v>303</v>
      </c>
      <c r="M7085" t="s">
        <v>422</v>
      </c>
    </row>
    <row r="7086" spans="1:13" x14ac:dyDescent="0.2">
      <c r="A7086" t="s">
        <v>38143</v>
      </c>
      <c r="B7086" t="s">
        <v>38144</v>
      </c>
      <c r="C7086" t="s">
        <v>38904</v>
      </c>
      <c r="D7086" t="s">
        <v>38905</v>
      </c>
      <c r="E7086" t="s">
        <v>38906</v>
      </c>
      <c r="F7086" t="s">
        <v>38907</v>
      </c>
      <c r="G7086" t="s">
        <v>38908</v>
      </c>
      <c r="H7086" t="s">
        <v>21000</v>
      </c>
      <c r="I7086" t="s">
        <v>300</v>
      </c>
      <c r="J7086" t="s">
        <v>38909</v>
      </c>
      <c r="K7086" t="s">
        <v>302</v>
      </c>
      <c r="L7086" t="s">
        <v>303</v>
      </c>
      <c r="M7086" t="s">
        <v>38910</v>
      </c>
    </row>
    <row r="7087" spans="1:13" x14ac:dyDescent="0.2">
      <c r="A7087" t="s">
        <v>38143</v>
      </c>
      <c r="B7087" t="s">
        <v>38144</v>
      </c>
      <c r="C7087" t="s">
        <v>38911</v>
      </c>
      <c r="D7087" t="s">
        <v>38900</v>
      </c>
      <c r="F7087" t="s">
        <v>38912</v>
      </c>
      <c r="G7087" t="s">
        <v>38387</v>
      </c>
      <c r="H7087" t="s">
        <v>300</v>
      </c>
      <c r="J7087" t="s">
        <v>38913</v>
      </c>
      <c r="K7087" t="s">
        <v>38914</v>
      </c>
      <c r="L7087" t="s">
        <v>303</v>
      </c>
      <c r="M7087" t="s">
        <v>422</v>
      </c>
    </row>
    <row r="7088" spans="1:13" x14ac:dyDescent="0.2">
      <c r="A7088" t="s">
        <v>38143</v>
      </c>
      <c r="B7088" t="s">
        <v>38144</v>
      </c>
      <c r="C7088" t="s">
        <v>38915</v>
      </c>
      <c r="D7088" t="s">
        <v>564</v>
      </c>
      <c r="E7088" t="s">
        <v>296</v>
      </c>
      <c r="F7088" t="s">
        <v>38916</v>
      </c>
      <c r="G7088" t="s">
        <v>38673</v>
      </c>
      <c r="H7088" t="s">
        <v>38387</v>
      </c>
      <c r="I7088" t="s">
        <v>300</v>
      </c>
      <c r="J7088" t="s">
        <v>38917</v>
      </c>
      <c r="K7088" t="s">
        <v>38918</v>
      </c>
      <c r="L7088" t="s">
        <v>303</v>
      </c>
      <c r="M7088" t="s">
        <v>422</v>
      </c>
    </row>
    <row r="7089" spans="1:13" x14ac:dyDescent="0.2">
      <c r="A7089" t="s">
        <v>38143</v>
      </c>
      <c r="B7089" t="s">
        <v>38144</v>
      </c>
      <c r="C7089" t="s">
        <v>38919</v>
      </c>
      <c r="D7089" t="s">
        <v>38920</v>
      </c>
      <c r="E7089" t="s">
        <v>20704</v>
      </c>
      <c r="F7089" t="s">
        <v>38921</v>
      </c>
      <c r="G7089" t="s">
        <v>38210</v>
      </c>
      <c r="H7089" t="s">
        <v>21209</v>
      </c>
      <c r="J7089" t="s">
        <v>38922</v>
      </c>
      <c r="K7089" t="s">
        <v>38923</v>
      </c>
      <c r="L7089" t="s">
        <v>303</v>
      </c>
      <c r="M7089" t="s">
        <v>38924</v>
      </c>
    </row>
    <row r="7090" spans="1:13" x14ac:dyDescent="0.2">
      <c r="A7090" t="s">
        <v>38143</v>
      </c>
      <c r="B7090" t="s">
        <v>38144</v>
      </c>
      <c r="C7090" t="s">
        <v>38925</v>
      </c>
      <c r="D7090" t="s">
        <v>349</v>
      </c>
      <c r="E7090" t="s">
        <v>424</v>
      </c>
      <c r="F7090" t="s">
        <v>38926</v>
      </c>
      <c r="G7090" t="s">
        <v>38927</v>
      </c>
      <c r="H7090" t="s">
        <v>318</v>
      </c>
      <c r="I7090" t="s">
        <v>21209</v>
      </c>
      <c r="J7090" t="s">
        <v>38928</v>
      </c>
      <c r="K7090" t="s">
        <v>38929</v>
      </c>
      <c r="L7090" t="s">
        <v>303</v>
      </c>
      <c r="M7090" t="s">
        <v>21411</v>
      </c>
    </row>
    <row r="7091" spans="1:13" x14ac:dyDescent="0.2">
      <c r="A7091" t="s">
        <v>38143</v>
      </c>
      <c r="B7091" t="s">
        <v>38144</v>
      </c>
      <c r="C7091" t="s">
        <v>38930</v>
      </c>
      <c r="D7091" t="s">
        <v>349</v>
      </c>
      <c r="E7091" t="s">
        <v>424</v>
      </c>
      <c r="F7091" t="s">
        <v>38931</v>
      </c>
      <c r="G7091" t="s">
        <v>38747</v>
      </c>
      <c r="H7091" t="s">
        <v>38210</v>
      </c>
      <c r="I7091" t="s">
        <v>21209</v>
      </c>
      <c r="J7091" t="s">
        <v>38932</v>
      </c>
      <c r="K7091" t="s">
        <v>38933</v>
      </c>
      <c r="L7091" t="s">
        <v>303</v>
      </c>
      <c r="M7091" t="s">
        <v>16583</v>
      </c>
    </row>
    <row r="7092" spans="1:13" x14ac:dyDescent="0.2">
      <c r="A7092" t="s">
        <v>38143</v>
      </c>
      <c r="B7092" t="s">
        <v>38144</v>
      </c>
      <c r="C7092" t="s">
        <v>38934</v>
      </c>
      <c r="D7092" t="s">
        <v>38935</v>
      </c>
      <c r="E7092" t="s">
        <v>38936</v>
      </c>
      <c r="F7092" t="s">
        <v>38937</v>
      </c>
      <c r="G7092" t="s">
        <v>38938</v>
      </c>
      <c r="H7092" t="s">
        <v>20862</v>
      </c>
      <c r="I7092" t="s">
        <v>300</v>
      </c>
      <c r="J7092" t="s">
        <v>38939</v>
      </c>
      <c r="K7092" t="s">
        <v>38940</v>
      </c>
      <c r="L7092" t="s">
        <v>303</v>
      </c>
      <c r="M7092" t="s">
        <v>1077</v>
      </c>
    </row>
    <row r="7093" spans="1:13" x14ac:dyDescent="0.2">
      <c r="A7093" t="s">
        <v>38143</v>
      </c>
      <c r="B7093" t="s">
        <v>38144</v>
      </c>
      <c r="C7093" t="s">
        <v>38941</v>
      </c>
      <c r="D7093" t="s">
        <v>20886</v>
      </c>
      <c r="E7093" t="s">
        <v>38228</v>
      </c>
      <c r="F7093" t="s">
        <v>38942</v>
      </c>
      <c r="H7093" t="s">
        <v>38210</v>
      </c>
      <c r="I7093" t="s">
        <v>21209</v>
      </c>
      <c r="J7093" t="s">
        <v>38943</v>
      </c>
      <c r="K7093" t="s">
        <v>38944</v>
      </c>
      <c r="L7093" t="s">
        <v>303</v>
      </c>
      <c r="M7093" t="s">
        <v>21835</v>
      </c>
    </row>
    <row r="7094" spans="1:13" x14ac:dyDescent="0.2">
      <c r="A7094" t="s">
        <v>38143</v>
      </c>
      <c r="B7094" t="s">
        <v>38144</v>
      </c>
      <c r="C7094" t="s">
        <v>38945</v>
      </c>
      <c r="D7094" t="s">
        <v>4763</v>
      </c>
      <c r="E7094" t="s">
        <v>23954</v>
      </c>
      <c r="F7094" t="s">
        <v>38946</v>
      </c>
      <c r="G7094" t="s">
        <v>38460</v>
      </c>
      <c r="H7094" t="s">
        <v>318</v>
      </c>
      <c r="I7094" t="s">
        <v>21209</v>
      </c>
      <c r="J7094" t="s">
        <v>38947</v>
      </c>
      <c r="K7094" t="s">
        <v>38948</v>
      </c>
      <c r="L7094" t="s">
        <v>303</v>
      </c>
      <c r="M7094" t="s">
        <v>4987</v>
      </c>
    </row>
    <row r="7095" spans="1:13" x14ac:dyDescent="0.2">
      <c r="A7095" t="s">
        <v>38143</v>
      </c>
      <c r="B7095" t="s">
        <v>38144</v>
      </c>
      <c r="C7095" t="s">
        <v>38949</v>
      </c>
      <c r="D7095" t="s">
        <v>38271</v>
      </c>
      <c r="E7095" t="s">
        <v>296</v>
      </c>
      <c r="F7095" t="s">
        <v>38950</v>
      </c>
      <c r="H7095" t="s">
        <v>38540</v>
      </c>
      <c r="I7095" t="s">
        <v>300</v>
      </c>
      <c r="J7095" t="s">
        <v>38951</v>
      </c>
      <c r="K7095" t="s">
        <v>38952</v>
      </c>
      <c r="L7095" t="s">
        <v>303</v>
      </c>
      <c r="M7095" t="s">
        <v>422</v>
      </c>
    </row>
    <row r="7096" spans="1:13" x14ac:dyDescent="0.2">
      <c r="A7096" t="s">
        <v>38143</v>
      </c>
      <c r="B7096" t="s">
        <v>38144</v>
      </c>
      <c r="C7096" t="s">
        <v>38953</v>
      </c>
      <c r="D7096" t="s">
        <v>492</v>
      </c>
      <c r="E7096" t="s">
        <v>493</v>
      </c>
      <c r="F7096" t="s">
        <v>38954</v>
      </c>
      <c r="G7096" t="s">
        <v>38955</v>
      </c>
      <c r="H7096" t="s">
        <v>38210</v>
      </c>
      <c r="I7096" t="s">
        <v>21209</v>
      </c>
      <c r="J7096" t="s">
        <v>38956</v>
      </c>
      <c r="K7096" t="s">
        <v>38957</v>
      </c>
      <c r="L7096" t="s">
        <v>303</v>
      </c>
      <c r="M7096" t="s">
        <v>14059</v>
      </c>
    </row>
    <row r="7097" spans="1:13" x14ac:dyDescent="0.2">
      <c r="A7097" t="s">
        <v>38143</v>
      </c>
      <c r="B7097" t="s">
        <v>38144</v>
      </c>
      <c r="C7097" t="s">
        <v>38958</v>
      </c>
      <c r="D7097" t="s">
        <v>1870</v>
      </c>
      <c r="E7097" t="s">
        <v>2138</v>
      </c>
      <c r="F7097" t="s">
        <v>38959</v>
      </c>
      <c r="G7097" t="s">
        <v>38960</v>
      </c>
      <c r="H7097" t="s">
        <v>299</v>
      </c>
      <c r="I7097" t="s">
        <v>300</v>
      </c>
      <c r="J7097" t="s">
        <v>38961</v>
      </c>
      <c r="K7097" t="s">
        <v>38962</v>
      </c>
      <c r="L7097" t="s">
        <v>303</v>
      </c>
      <c r="M7097" t="s">
        <v>1399</v>
      </c>
    </row>
    <row r="7098" spans="1:13" x14ac:dyDescent="0.2">
      <c r="A7098" t="s">
        <v>38143</v>
      </c>
      <c r="B7098" t="s">
        <v>38144</v>
      </c>
      <c r="C7098" t="s">
        <v>38963</v>
      </c>
      <c r="D7098" t="s">
        <v>21647</v>
      </c>
      <c r="E7098" t="s">
        <v>38964</v>
      </c>
      <c r="F7098" t="s">
        <v>38965</v>
      </c>
      <c r="G7098" t="s">
        <v>38966</v>
      </c>
      <c r="H7098" t="s">
        <v>38596</v>
      </c>
      <c r="I7098" t="s">
        <v>318</v>
      </c>
      <c r="J7098" t="s">
        <v>38967</v>
      </c>
      <c r="K7098" t="s">
        <v>38968</v>
      </c>
      <c r="L7098" t="s">
        <v>303</v>
      </c>
      <c r="M7098" t="s">
        <v>1323</v>
      </c>
    </row>
    <row r="7099" spans="1:13" x14ac:dyDescent="0.2">
      <c r="A7099" t="s">
        <v>38143</v>
      </c>
      <c r="B7099" t="s">
        <v>38144</v>
      </c>
      <c r="C7099" t="s">
        <v>38969</v>
      </c>
      <c r="D7099" t="s">
        <v>492</v>
      </c>
      <c r="E7099" t="s">
        <v>493</v>
      </c>
      <c r="F7099" t="s">
        <v>38970</v>
      </c>
      <c r="H7099" t="s">
        <v>38210</v>
      </c>
      <c r="I7099" t="s">
        <v>21209</v>
      </c>
      <c r="J7099" t="s">
        <v>38971</v>
      </c>
      <c r="K7099" t="s">
        <v>38972</v>
      </c>
      <c r="L7099" t="s">
        <v>303</v>
      </c>
      <c r="M7099" t="s">
        <v>14059</v>
      </c>
    </row>
    <row r="7100" spans="1:13" x14ac:dyDescent="0.2">
      <c r="A7100" t="s">
        <v>38143</v>
      </c>
      <c r="B7100" t="s">
        <v>38144</v>
      </c>
      <c r="C7100" t="s">
        <v>38973</v>
      </c>
      <c r="D7100" t="s">
        <v>38974</v>
      </c>
      <c r="E7100" t="s">
        <v>38975</v>
      </c>
      <c r="F7100" t="s">
        <v>38976</v>
      </c>
      <c r="G7100" t="s">
        <v>38977</v>
      </c>
      <c r="H7100" t="s">
        <v>38978</v>
      </c>
      <c r="I7100" t="s">
        <v>300</v>
      </c>
      <c r="J7100" t="s">
        <v>38979</v>
      </c>
      <c r="K7100" t="s">
        <v>38980</v>
      </c>
      <c r="L7100" t="s">
        <v>303</v>
      </c>
      <c r="M7100" t="s">
        <v>2011</v>
      </c>
    </row>
    <row r="7101" spans="1:13" x14ac:dyDescent="0.2">
      <c r="A7101" t="s">
        <v>38143</v>
      </c>
      <c r="B7101" t="s">
        <v>38144</v>
      </c>
      <c r="C7101" t="s">
        <v>38981</v>
      </c>
      <c r="D7101" t="s">
        <v>572</v>
      </c>
      <c r="E7101" t="s">
        <v>573</v>
      </c>
      <c r="F7101" t="s">
        <v>38982</v>
      </c>
      <c r="G7101" t="s">
        <v>38983</v>
      </c>
      <c r="H7101" t="s">
        <v>299</v>
      </c>
      <c r="I7101" t="s">
        <v>300</v>
      </c>
      <c r="J7101" t="s">
        <v>38984</v>
      </c>
      <c r="K7101" t="s">
        <v>38985</v>
      </c>
      <c r="L7101" t="s">
        <v>303</v>
      </c>
      <c r="M7101" t="s">
        <v>8293</v>
      </c>
    </row>
    <row r="7102" spans="1:13" x14ac:dyDescent="0.2">
      <c r="A7102" t="s">
        <v>38143</v>
      </c>
      <c r="B7102" t="s">
        <v>38144</v>
      </c>
      <c r="C7102" t="s">
        <v>38986</v>
      </c>
      <c r="D7102" t="s">
        <v>366</v>
      </c>
      <c r="E7102" t="s">
        <v>10132</v>
      </c>
      <c r="F7102" t="s">
        <v>38987</v>
      </c>
      <c r="G7102" t="s">
        <v>38988</v>
      </c>
      <c r="H7102" t="s">
        <v>20775</v>
      </c>
      <c r="J7102" t="s">
        <v>38989</v>
      </c>
      <c r="K7102" t="s">
        <v>38990</v>
      </c>
      <c r="L7102" t="s">
        <v>303</v>
      </c>
      <c r="M7102" t="s">
        <v>38991</v>
      </c>
    </row>
    <row r="7103" spans="1:13" x14ac:dyDescent="0.2">
      <c r="A7103" t="s">
        <v>38143</v>
      </c>
      <c r="B7103" t="s">
        <v>38144</v>
      </c>
      <c r="C7103" t="s">
        <v>38992</v>
      </c>
      <c r="D7103" t="s">
        <v>2857</v>
      </c>
      <c r="E7103" t="s">
        <v>2858</v>
      </c>
      <c r="F7103" t="s">
        <v>38993</v>
      </c>
      <c r="G7103" t="s">
        <v>38393</v>
      </c>
      <c r="H7103" t="s">
        <v>318</v>
      </c>
      <c r="J7103" t="s">
        <v>38994</v>
      </c>
      <c r="K7103" t="s">
        <v>38995</v>
      </c>
      <c r="L7103" t="s">
        <v>303</v>
      </c>
      <c r="M7103" t="s">
        <v>38996</v>
      </c>
    </row>
    <row r="7104" spans="1:13" x14ac:dyDescent="0.2">
      <c r="A7104" t="s">
        <v>38143</v>
      </c>
      <c r="B7104" t="s">
        <v>38144</v>
      </c>
      <c r="C7104" t="s">
        <v>38997</v>
      </c>
      <c r="D7104" t="s">
        <v>38998</v>
      </c>
      <c r="E7104" t="s">
        <v>20564</v>
      </c>
      <c r="F7104" t="s">
        <v>38999</v>
      </c>
      <c r="G7104" t="s">
        <v>39000</v>
      </c>
      <c r="H7104" t="s">
        <v>309</v>
      </c>
      <c r="J7104" t="s">
        <v>39001</v>
      </c>
      <c r="K7104" t="s">
        <v>39002</v>
      </c>
      <c r="L7104" t="s">
        <v>303</v>
      </c>
      <c r="M7104" t="s">
        <v>1372</v>
      </c>
    </row>
    <row r="7105" spans="1:13" x14ac:dyDescent="0.2">
      <c r="A7105" t="s">
        <v>38143</v>
      </c>
      <c r="B7105" t="s">
        <v>38144</v>
      </c>
      <c r="C7105" t="s">
        <v>39003</v>
      </c>
      <c r="D7105" t="s">
        <v>38214</v>
      </c>
      <c r="E7105" t="s">
        <v>296</v>
      </c>
      <c r="F7105" t="s">
        <v>39004</v>
      </c>
      <c r="G7105" t="s">
        <v>39005</v>
      </c>
      <c r="H7105" t="s">
        <v>337</v>
      </c>
      <c r="I7105" t="s">
        <v>300</v>
      </c>
      <c r="J7105" t="s">
        <v>39006</v>
      </c>
      <c r="K7105" t="s">
        <v>39007</v>
      </c>
      <c r="L7105" t="s">
        <v>303</v>
      </c>
      <c r="M7105" t="s">
        <v>26876</v>
      </c>
    </row>
    <row r="7106" spans="1:13" x14ac:dyDescent="0.2">
      <c r="A7106" t="s">
        <v>38143</v>
      </c>
      <c r="B7106" t="s">
        <v>38144</v>
      </c>
      <c r="C7106" t="s">
        <v>39008</v>
      </c>
      <c r="D7106" t="s">
        <v>19749</v>
      </c>
      <c r="E7106" t="s">
        <v>39009</v>
      </c>
      <c r="F7106" t="s">
        <v>39010</v>
      </c>
      <c r="H7106" t="s">
        <v>38466</v>
      </c>
      <c r="I7106" t="s">
        <v>318</v>
      </c>
      <c r="J7106" t="s">
        <v>39011</v>
      </c>
      <c r="K7106" t="s">
        <v>39012</v>
      </c>
      <c r="L7106" t="s">
        <v>303</v>
      </c>
      <c r="M7106" t="s">
        <v>7842</v>
      </c>
    </row>
    <row r="7107" spans="1:13" x14ac:dyDescent="0.2">
      <c r="A7107" t="s">
        <v>38143</v>
      </c>
      <c r="B7107" t="s">
        <v>38144</v>
      </c>
      <c r="C7107" t="s">
        <v>39013</v>
      </c>
      <c r="D7107" t="s">
        <v>349</v>
      </c>
      <c r="E7107" t="s">
        <v>424</v>
      </c>
      <c r="F7107" t="s">
        <v>39014</v>
      </c>
      <c r="G7107" t="s">
        <v>39015</v>
      </c>
      <c r="H7107" t="s">
        <v>309</v>
      </c>
      <c r="J7107" t="s">
        <v>39016</v>
      </c>
      <c r="K7107" t="s">
        <v>39017</v>
      </c>
      <c r="L7107" t="s">
        <v>303</v>
      </c>
      <c r="M7107" t="s">
        <v>8558</v>
      </c>
    </row>
    <row r="7108" spans="1:13" x14ac:dyDescent="0.2">
      <c r="A7108" t="s">
        <v>38143</v>
      </c>
      <c r="B7108" t="s">
        <v>38144</v>
      </c>
      <c r="C7108" t="s">
        <v>39018</v>
      </c>
      <c r="D7108" t="s">
        <v>20704</v>
      </c>
      <c r="E7108" t="s">
        <v>39019</v>
      </c>
      <c r="F7108" t="s">
        <v>39020</v>
      </c>
      <c r="G7108" t="s">
        <v>344</v>
      </c>
      <c r="H7108" t="s">
        <v>21209</v>
      </c>
      <c r="J7108" t="s">
        <v>39021</v>
      </c>
      <c r="K7108" t="s">
        <v>39022</v>
      </c>
      <c r="L7108" t="s">
        <v>303</v>
      </c>
      <c r="M7108" t="s">
        <v>674</v>
      </c>
    </row>
    <row r="7109" spans="1:13" x14ac:dyDescent="0.2">
      <c r="A7109" t="s">
        <v>38143</v>
      </c>
      <c r="B7109" t="s">
        <v>38144</v>
      </c>
      <c r="C7109" t="s">
        <v>39023</v>
      </c>
      <c r="D7109" t="s">
        <v>38271</v>
      </c>
      <c r="E7109" t="s">
        <v>296</v>
      </c>
      <c r="F7109" t="s">
        <v>39024</v>
      </c>
      <c r="H7109" t="s">
        <v>337</v>
      </c>
      <c r="I7109" t="s">
        <v>300</v>
      </c>
      <c r="J7109" t="s">
        <v>39025</v>
      </c>
      <c r="K7109" t="s">
        <v>39026</v>
      </c>
      <c r="L7109" t="s">
        <v>303</v>
      </c>
      <c r="M7109" t="s">
        <v>1380</v>
      </c>
    </row>
    <row r="7110" spans="1:13" x14ac:dyDescent="0.2">
      <c r="A7110" t="s">
        <v>38143</v>
      </c>
      <c r="B7110" t="s">
        <v>38144</v>
      </c>
      <c r="C7110" t="s">
        <v>39027</v>
      </c>
      <c r="D7110" t="s">
        <v>20704</v>
      </c>
      <c r="E7110" t="s">
        <v>1817</v>
      </c>
      <c r="F7110" t="s">
        <v>39028</v>
      </c>
      <c r="G7110" t="s">
        <v>39029</v>
      </c>
      <c r="I7110" t="s">
        <v>318</v>
      </c>
      <c r="J7110" t="s">
        <v>39030</v>
      </c>
      <c r="K7110" t="s">
        <v>39031</v>
      </c>
      <c r="L7110" t="s">
        <v>303</v>
      </c>
      <c r="M7110" t="s">
        <v>15199</v>
      </c>
    </row>
    <row r="7111" spans="1:13" x14ac:dyDescent="0.2">
      <c r="A7111" t="s">
        <v>38143</v>
      </c>
      <c r="B7111" t="s">
        <v>38144</v>
      </c>
      <c r="C7111" t="s">
        <v>39032</v>
      </c>
      <c r="D7111" t="s">
        <v>564</v>
      </c>
      <c r="E7111" t="s">
        <v>296</v>
      </c>
      <c r="F7111" t="s">
        <v>39033</v>
      </c>
      <c r="G7111" t="s">
        <v>39034</v>
      </c>
      <c r="H7111" t="s">
        <v>299</v>
      </c>
      <c r="I7111" t="s">
        <v>300</v>
      </c>
      <c r="J7111" t="s">
        <v>39035</v>
      </c>
      <c r="K7111" t="s">
        <v>39036</v>
      </c>
      <c r="L7111" t="s">
        <v>303</v>
      </c>
      <c r="M7111" t="s">
        <v>6562</v>
      </c>
    </row>
    <row r="7112" spans="1:13" x14ac:dyDescent="0.2">
      <c r="A7112" t="s">
        <v>38143</v>
      </c>
      <c r="B7112" t="s">
        <v>38144</v>
      </c>
      <c r="C7112" t="s">
        <v>39037</v>
      </c>
      <c r="D7112" t="s">
        <v>394</v>
      </c>
      <c r="E7112" t="s">
        <v>1809</v>
      </c>
      <c r="F7112" t="s">
        <v>38359</v>
      </c>
      <c r="H7112" t="s">
        <v>20862</v>
      </c>
      <c r="I7112" t="s">
        <v>300</v>
      </c>
      <c r="J7112" t="s">
        <v>39038</v>
      </c>
      <c r="K7112" t="s">
        <v>39039</v>
      </c>
      <c r="L7112" t="s">
        <v>303</v>
      </c>
      <c r="M7112" t="s">
        <v>12730</v>
      </c>
    </row>
    <row r="7113" spans="1:13" x14ac:dyDescent="0.2">
      <c r="A7113" t="s">
        <v>38143</v>
      </c>
      <c r="B7113" t="s">
        <v>38144</v>
      </c>
      <c r="C7113" t="s">
        <v>39040</v>
      </c>
      <c r="D7113" t="s">
        <v>401</v>
      </c>
      <c r="E7113" t="s">
        <v>402</v>
      </c>
      <c r="F7113" t="s">
        <v>23724</v>
      </c>
      <c r="G7113" t="s">
        <v>39041</v>
      </c>
      <c r="H7113" t="s">
        <v>38230</v>
      </c>
      <c r="I7113" t="s">
        <v>318</v>
      </c>
      <c r="J7113" t="s">
        <v>39042</v>
      </c>
      <c r="K7113" t="s">
        <v>39043</v>
      </c>
      <c r="L7113" t="s">
        <v>303</v>
      </c>
      <c r="M7113" t="s">
        <v>29625</v>
      </c>
    </row>
    <row r="7114" spans="1:13" x14ac:dyDescent="0.2">
      <c r="A7114" t="s">
        <v>38143</v>
      </c>
      <c r="B7114" t="s">
        <v>38144</v>
      </c>
      <c r="C7114" t="s">
        <v>39044</v>
      </c>
      <c r="D7114" t="s">
        <v>38271</v>
      </c>
      <c r="E7114" t="s">
        <v>296</v>
      </c>
      <c r="F7114" t="s">
        <v>21428</v>
      </c>
      <c r="H7114" t="s">
        <v>20862</v>
      </c>
      <c r="I7114" t="s">
        <v>300</v>
      </c>
      <c r="J7114" t="s">
        <v>39045</v>
      </c>
      <c r="K7114" t="s">
        <v>39046</v>
      </c>
      <c r="L7114" t="s">
        <v>303</v>
      </c>
      <c r="M7114" t="s">
        <v>39047</v>
      </c>
    </row>
    <row r="7115" spans="1:13" x14ac:dyDescent="0.2">
      <c r="A7115" t="s">
        <v>38143</v>
      </c>
      <c r="B7115" t="s">
        <v>38144</v>
      </c>
      <c r="C7115" t="s">
        <v>39048</v>
      </c>
      <c r="D7115" t="s">
        <v>492</v>
      </c>
      <c r="E7115" t="s">
        <v>493</v>
      </c>
      <c r="F7115" t="s">
        <v>39049</v>
      </c>
      <c r="G7115" t="s">
        <v>39050</v>
      </c>
      <c r="H7115" t="s">
        <v>318</v>
      </c>
      <c r="I7115" t="s">
        <v>21209</v>
      </c>
      <c r="J7115" t="s">
        <v>39051</v>
      </c>
      <c r="K7115" t="s">
        <v>39052</v>
      </c>
      <c r="L7115" t="s">
        <v>303</v>
      </c>
      <c r="M7115" t="s">
        <v>6375</v>
      </c>
    </row>
    <row r="7116" spans="1:13" x14ac:dyDescent="0.2">
      <c r="A7116" t="s">
        <v>38143</v>
      </c>
      <c r="B7116" t="s">
        <v>38144</v>
      </c>
      <c r="C7116" t="s">
        <v>39053</v>
      </c>
      <c r="D7116" t="s">
        <v>492</v>
      </c>
      <c r="E7116" t="s">
        <v>493</v>
      </c>
      <c r="F7116" t="s">
        <v>39054</v>
      </c>
      <c r="G7116" t="s">
        <v>39055</v>
      </c>
      <c r="H7116" t="s">
        <v>39056</v>
      </c>
      <c r="I7116" t="s">
        <v>21209</v>
      </c>
      <c r="J7116" t="s">
        <v>39057</v>
      </c>
      <c r="K7116" t="s">
        <v>39058</v>
      </c>
      <c r="L7116" t="s">
        <v>303</v>
      </c>
      <c r="M7116" t="s">
        <v>14059</v>
      </c>
    </row>
    <row r="7117" spans="1:13" x14ac:dyDescent="0.2">
      <c r="A7117" t="s">
        <v>38143</v>
      </c>
      <c r="B7117" t="s">
        <v>38144</v>
      </c>
      <c r="C7117" t="s">
        <v>39059</v>
      </c>
      <c r="D7117" t="s">
        <v>349</v>
      </c>
      <c r="E7117" t="s">
        <v>424</v>
      </c>
      <c r="F7117" t="s">
        <v>39060</v>
      </c>
      <c r="H7117" t="s">
        <v>20848</v>
      </c>
      <c r="I7117" t="s">
        <v>300</v>
      </c>
      <c r="J7117" t="s">
        <v>39061</v>
      </c>
      <c r="K7117" t="s">
        <v>39062</v>
      </c>
      <c r="L7117" t="s">
        <v>303</v>
      </c>
      <c r="M7117" t="s">
        <v>2054</v>
      </c>
    </row>
    <row r="7118" spans="1:13" x14ac:dyDescent="0.2">
      <c r="A7118" t="s">
        <v>38143</v>
      </c>
      <c r="B7118" t="s">
        <v>38144</v>
      </c>
      <c r="C7118" t="s">
        <v>39063</v>
      </c>
      <c r="D7118" t="s">
        <v>572</v>
      </c>
      <c r="E7118" t="s">
        <v>573</v>
      </c>
      <c r="F7118" t="s">
        <v>39064</v>
      </c>
      <c r="G7118" t="s">
        <v>39065</v>
      </c>
      <c r="I7118" t="s">
        <v>300</v>
      </c>
      <c r="J7118" t="s">
        <v>39066</v>
      </c>
      <c r="K7118" t="s">
        <v>39067</v>
      </c>
      <c r="L7118" t="s">
        <v>303</v>
      </c>
      <c r="M7118" t="s">
        <v>39068</v>
      </c>
    </row>
    <row r="7119" spans="1:13" x14ac:dyDescent="0.2">
      <c r="A7119" t="s">
        <v>38143</v>
      </c>
      <c r="B7119" t="s">
        <v>38144</v>
      </c>
      <c r="C7119" t="s">
        <v>39069</v>
      </c>
      <c r="D7119" t="s">
        <v>349</v>
      </c>
      <c r="F7119" t="s">
        <v>29436</v>
      </c>
      <c r="H7119" t="s">
        <v>20926</v>
      </c>
      <c r="I7119" t="s">
        <v>300</v>
      </c>
      <c r="J7119" t="s">
        <v>39070</v>
      </c>
      <c r="K7119" t="s">
        <v>39071</v>
      </c>
      <c r="L7119" t="s">
        <v>303</v>
      </c>
      <c r="M7119" t="s">
        <v>422</v>
      </c>
    </row>
    <row r="7120" spans="1:13" x14ac:dyDescent="0.2">
      <c r="A7120" t="s">
        <v>38143</v>
      </c>
      <c r="B7120" t="s">
        <v>38144</v>
      </c>
      <c r="C7120" t="s">
        <v>39072</v>
      </c>
      <c r="D7120" t="s">
        <v>38214</v>
      </c>
      <c r="E7120" t="s">
        <v>296</v>
      </c>
      <c r="F7120" t="s">
        <v>39073</v>
      </c>
      <c r="G7120" t="s">
        <v>39074</v>
      </c>
      <c r="H7120" t="s">
        <v>38451</v>
      </c>
      <c r="I7120" t="s">
        <v>300</v>
      </c>
      <c r="J7120" t="s">
        <v>39075</v>
      </c>
      <c r="K7120" t="s">
        <v>39076</v>
      </c>
      <c r="L7120" t="s">
        <v>303</v>
      </c>
      <c r="M7120" t="s">
        <v>7171</v>
      </c>
    </row>
    <row r="7121" spans="1:13" x14ac:dyDescent="0.2">
      <c r="A7121" t="s">
        <v>38143</v>
      </c>
      <c r="B7121" t="s">
        <v>38144</v>
      </c>
      <c r="C7121" t="s">
        <v>39077</v>
      </c>
      <c r="D7121" t="s">
        <v>492</v>
      </c>
      <c r="E7121" t="s">
        <v>493</v>
      </c>
      <c r="F7121" t="s">
        <v>39078</v>
      </c>
      <c r="G7121" t="s">
        <v>38727</v>
      </c>
      <c r="H7121" t="s">
        <v>309</v>
      </c>
      <c r="J7121" t="s">
        <v>39079</v>
      </c>
      <c r="K7121" t="s">
        <v>39080</v>
      </c>
      <c r="L7121" t="s">
        <v>303</v>
      </c>
      <c r="M7121" t="s">
        <v>11845</v>
      </c>
    </row>
    <row r="7122" spans="1:13" x14ac:dyDescent="0.2">
      <c r="A7122" t="s">
        <v>38143</v>
      </c>
      <c r="B7122" t="s">
        <v>38144</v>
      </c>
      <c r="C7122" t="s">
        <v>39081</v>
      </c>
      <c r="D7122" t="s">
        <v>492</v>
      </c>
      <c r="E7122" t="s">
        <v>493</v>
      </c>
      <c r="F7122" t="s">
        <v>39082</v>
      </c>
      <c r="G7122" t="s">
        <v>39083</v>
      </c>
      <c r="H7122" t="s">
        <v>39084</v>
      </c>
      <c r="J7122" t="s">
        <v>39085</v>
      </c>
      <c r="K7122" t="s">
        <v>39086</v>
      </c>
      <c r="L7122" t="s">
        <v>303</v>
      </c>
      <c r="M7122" t="s">
        <v>2054</v>
      </c>
    </row>
    <row r="7123" spans="1:13" x14ac:dyDescent="0.2">
      <c r="A7123" t="s">
        <v>38143</v>
      </c>
      <c r="B7123" t="s">
        <v>38144</v>
      </c>
      <c r="C7123" t="s">
        <v>39087</v>
      </c>
      <c r="D7123" t="s">
        <v>7008</v>
      </c>
      <c r="E7123" t="s">
        <v>296</v>
      </c>
      <c r="F7123" t="s">
        <v>8034</v>
      </c>
      <c r="H7123" t="s">
        <v>38908</v>
      </c>
      <c r="J7123" t="s">
        <v>39088</v>
      </c>
      <c r="K7123" t="s">
        <v>39089</v>
      </c>
      <c r="L7123" t="s">
        <v>303</v>
      </c>
      <c r="M7123" t="s">
        <v>1620</v>
      </c>
    </row>
    <row r="7124" spans="1:13" x14ac:dyDescent="0.2">
      <c r="A7124" t="s">
        <v>38143</v>
      </c>
      <c r="B7124" t="s">
        <v>38144</v>
      </c>
      <c r="C7124" t="s">
        <v>39090</v>
      </c>
      <c r="D7124" t="s">
        <v>349</v>
      </c>
      <c r="F7124" t="s">
        <v>39091</v>
      </c>
      <c r="H7124" t="s">
        <v>21000</v>
      </c>
      <c r="I7124" t="s">
        <v>300</v>
      </c>
      <c r="J7124" t="s">
        <v>39092</v>
      </c>
      <c r="K7124" t="s">
        <v>39093</v>
      </c>
      <c r="L7124" t="s">
        <v>303</v>
      </c>
      <c r="M7124" t="s">
        <v>422</v>
      </c>
    </row>
    <row r="7125" spans="1:13" x14ac:dyDescent="0.2">
      <c r="A7125" t="s">
        <v>38143</v>
      </c>
      <c r="B7125" t="s">
        <v>38144</v>
      </c>
      <c r="C7125" t="s">
        <v>39094</v>
      </c>
      <c r="D7125" t="s">
        <v>38427</v>
      </c>
      <c r="E7125" t="s">
        <v>38428</v>
      </c>
      <c r="F7125" t="s">
        <v>39095</v>
      </c>
      <c r="G7125" t="s">
        <v>39096</v>
      </c>
      <c r="H7125" t="s">
        <v>325</v>
      </c>
      <c r="J7125" t="s">
        <v>39097</v>
      </c>
      <c r="K7125" t="s">
        <v>39098</v>
      </c>
      <c r="L7125" t="s">
        <v>303</v>
      </c>
      <c r="M7125" t="s">
        <v>422</v>
      </c>
    </row>
    <row r="7126" spans="1:13" x14ac:dyDescent="0.2">
      <c r="A7126" t="s">
        <v>38143</v>
      </c>
      <c r="B7126" t="s">
        <v>38144</v>
      </c>
      <c r="C7126" t="s">
        <v>39099</v>
      </c>
      <c r="D7126" t="s">
        <v>492</v>
      </c>
      <c r="E7126" t="s">
        <v>493</v>
      </c>
      <c r="F7126" t="s">
        <v>39100</v>
      </c>
      <c r="H7126" t="s">
        <v>39101</v>
      </c>
      <c r="I7126" t="s">
        <v>300</v>
      </c>
      <c r="J7126" t="s">
        <v>39102</v>
      </c>
      <c r="K7126" t="s">
        <v>39103</v>
      </c>
      <c r="L7126" t="s">
        <v>303</v>
      </c>
      <c r="M7126" t="s">
        <v>12993</v>
      </c>
    </row>
    <row r="7127" spans="1:13" x14ac:dyDescent="0.2">
      <c r="A7127" t="s">
        <v>38143</v>
      </c>
      <c r="B7127" t="s">
        <v>38144</v>
      </c>
      <c r="C7127" t="s">
        <v>39104</v>
      </c>
      <c r="D7127" t="s">
        <v>21213</v>
      </c>
      <c r="E7127" t="s">
        <v>39105</v>
      </c>
      <c r="F7127" t="s">
        <v>39106</v>
      </c>
      <c r="G7127" t="s">
        <v>39107</v>
      </c>
      <c r="H7127" t="s">
        <v>20926</v>
      </c>
      <c r="I7127" t="s">
        <v>300</v>
      </c>
      <c r="J7127" t="s">
        <v>39108</v>
      </c>
      <c r="K7127" t="s">
        <v>39109</v>
      </c>
      <c r="L7127" t="s">
        <v>303</v>
      </c>
      <c r="M7127" t="s">
        <v>39110</v>
      </c>
    </row>
    <row r="7128" spans="1:13" x14ac:dyDescent="0.2">
      <c r="A7128" t="s">
        <v>38143</v>
      </c>
      <c r="B7128" t="s">
        <v>38144</v>
      </c>
      <c r="C7128" t="s">
        <v>39111</v>
      </c>
      <c r="D7128" t="s">
        <v>492</v>
      </c>
      <c r="E7128" t="s">
        <v>493</v>
      </c>
      <c r="F7128" t="s">
        <v>24429</v>
      </c>
      <c r="G7128" t="s">
        <v>20775</v>
      </c>
      <c r="H7128" t="s">
        <v>20736</v>
      </c>
      <c r="J7128" t="s">
        <v>39112</v>
      </c>
      <c r="K7128" t="s">
        <v>39113</v>
      </c>
      <c r="L7128" t="s">
        <v>303</v>
      </c>
      <c r="M7128" t="s">
        <v>12993</v>
      </c>
    </row>
    <row r="7129" spans="1:13" x14ac:dyDescent="0.2">
      <c r="A7129" t="s">
        <v>38143</v>
      </c>
      <c r="B7129" t="s">
        <v>38144</v>
      </c>
      <c r="C7129" t="s">
        <v>39114</v>
      </c>
      <c r="D7129" t="s">
        <v>349</v>
      </c>
      <c r="F7129" t="s">
        <v>39115</v>
      </c>
      <c r="G7129" t="s">
        <v>38164</v>
      </c>
      <c r="H7129" t="s">
        <v>318</v>
      </c>
      <c r="J7129" t="s">
        <v>39116</v>
      </c>
      <c r="K7129" t="s">
        <v>39117</v>
      </c>
      <c r="L7129" t="s">
        <v>303</v>
      </c>
      <c r="M7129" t="s">
        <v>422</v>
      </c>
    </row>
    <row r="7130" spans="1:13" x14ac:dyDescent="0.2">
      <c r="A7130" t="s">
        <v>38143</v>
      </c>
      <c r="B7130" t="s">
        <v>38144</v>
      </c>
      <c r="C7130" t="s">
        <v>39118</v>
      </c>
      <c r="D7130" t="s">
        <v>39119</v>
      </c>
      <c r="E7130" t="s">
        <v>39120</v>
      </c>
      <c r="F7130" t="s">
        <v>39121</v>
      </c>
      <c r="G7130" t="s">
        <v>39122</v>
      </c>
      <c r="H7130" t="s">
        <v>39123</v>
      </c>
      <c r="I7130" t="s">
        <v>21209</v>
      </c>
      <c r="J7130" t="s">
        <v>39124</v>
      </c>
      <c r="K7130" t="s">
        <v>39125</v>
      </c>
      <c r="L7130" t="s">
        <v>303</v>
      </c>
      <c r="M7130" t="s">
        <v>8293</v>
      </c>
    </row>
    <row r="7131" spans="1:13" x14ac:dyDescent="0.2">
      <c r="A7131" t="s">
        <v>38143</v>
      </c>
      <c r="B7131" t="s">
        <v>38144</v>
      </c>
      <c r="C7131" t="s">
        <v>39126</v>
      </c>
      <c r="D7131" t="s">
        <v>38214</v>
      </c>
      <c r="E7131" t="s">
        <v>296</v>
      </c>
      <c r="F7131" t="s">
        <v>39127</v>
      </c>
      <c r="G7131" t="s">
        <v>39101</v>
      </c>
      <c r="H7131" t="s">
        <v>1853</v>
      </c>
      <c r="I7131" t="s">
        <v>300</v>
      </c>
      <c r="J7131" t="s">
        <v>39128</v>
      </c>
      <c r="K7131" t="s">
        <v>39129</v>
      </c>
      <c r="L7131" t="s">
        <v>303</v>
      </c>
      <c r="M7131" t="s">
        <v>23881</v>
      </c>
    </row>
    <row r="7132" spans="1:13" x14ac:dyDescent="0.2">
      <c r="A7132" t="s">
        <v>38143</v>
      </c>
      <c r="B7132" t="s">
        <v>38144</v>
      </c>
      <c r="C7132" t="s">
        <v>39130</v>
      </c>
      <c r="D7132" t="s">
        <v>39131</v>
      </c>
      <c r="E7132" t="s">
        <v>39132</v>
      </c>
      <c r="F7132" t="s">
        <v>39133</v>
      </c>
      <c r="G7132" t="s">
        <v>39134</v>
      </c>
      <c r="H7132" t="s">
        <v>299</v>
      </c>
      <c r="I7132" t="s">
        <v>300</v>
      </c>
      <c r="J7132" t="s">
        <v>39135</v>
      </c>
      <c r="K7132" t="s">
        <v>39136</v>
      </c>
      <c r="L7132" t="s">
        <v>303</v>
      </c>
      <c r="M7132" t="s">
        <v>1841</v>
      </c>
    </row>
    <row r="7133" spans="1:13" x14ac:dyDescent="0.2">
      <c r="A7133" t="s">
        <v>38143</v>
      </c>
      <c r="B7133" t="s">
        <v>38144</v>
      </c>
      <c r="C7133" t="s">
        <v>39137</v>
      </c>
      <c r="D7133" t="s">
        <v>39138</v>
      </c>
      <c r="E7133" t="s">
        <v>39139</v>
      </c>
      <c r="F7133" t="s">
        <v>39140</v>
      </c>
      <c r="G7133" t="s">
        <v>38885</v>
      </c>
      <c r="H7133" t="s">
        <v>318</v>
      </c>
      <c r="I7133" t="s">
        <v>21209</v>
      </c>
      <c r="J7133" t="s">
        <v>39141</v>
      </c>
      <c r="K7133" t="s">
        <v>39142</v>
      </c>
      <c r="L7133" t="s">
        <v>303</v>
      </c>
      <c r="M7133" t="s">
        <v>2004</v>
      </c>
    </row>
    <row r="7134" spans="1:13" x14ac:dyDescent="0.2">
      <c r="A7134" t="s">
        <v>38143</v>
      </c>
      <c r="B7134" t="s">
        <v>38144</v>
      </c>
      <c r="C7134" t="s">
        <v>39143</v>
      </c>
      <c r="D7134" t="s">
        <v>20704</v>
      </c>
      <c r="E7134" t="s">
        <v>39144</v>
      </c>
      <c r="F7134" t="s">
        <v>39144</v>
      </c>
      <c r="G7134" t="s">
        <v>39145</v>
      </c>
      <c r="H7134" t="s">
        <v>344</v>
      </c>
      <c r="J7134" t="s">
        <v>39146</v>
      </c>
      <c r="K7134" t="s">
        <v>39147</v>
      </c>
      <c r="L7134" t="s">
        <v>303</v>
      </c>
      <c r="M7134" t="s">
        <v>611</v>
      </c>
    </row>
    <row r="7135" spans="1:13" x14ac:dyDescent="0.2">
      <c r="A7135" t="s">
        <v>38143</v>
      </c>
      <c r="B7135" t="s">
        <v>38144</v>
      </c>
      <c r="C7135" t="s">
        <v>39148</v>
      </c>
      <c r="D7135" t="s">
        <v>39149</v>
      </c>
      <c r="E7135" t="s">
        <v>39150</v>
      </c>
      <c r="F7135" t="s">
        <v>39151</v>
      </c>
      <c r="H7135" t="s">
        <v>344</v>
      </c>
      <c r="I7135" t="s">
        <v>21209</v>
      </c>
      <c r="J7135" t="s">
        <v>39152</v>
      </c>
      <c r="K7135" t="s">
        <v>39153</v>
      </c>
      <c r="L7135" t="s">
        <v>303</v>
      </c>
      <c r="M7135" t="s">
        <v>3015</v>
      </c>
    </row>
    <row r="7136" spans="1:13" x14ac:dyDescent="0.2">
      <c r="A7136" t="s">
        <v>38143</v>
      </c>
      <c r="B7136" t="s">
        <v>38144</v>
      </c>
      <c r="C7136" t="s">
        <v>39154</v>
      </c>
      <c r="D7136" t="s">
        <v>39155</v>
      </c>
      <c r="E7136" t="s">
        <v>39156</v>
      </c>
      <c r="F7136" t="s">
        <v>8482</v>
      </c>
      <c r="G7136" t="s">
        <v>39157</v>
      </c>
      <c r="H7136" t="s">
        <v>20862</v>
      </c>
      <c r="I7136" t="s">
        <v>300</v>
      </c>
      <c r="J7136" t="s">
        <v>39158</v>
      </c>
      <c r="K7136" t="s">
        <v>39159</v>
      </c>
      <c r="L7136" t="s">
        <v>303</v>
      </c>
      <c r="M7136" t="s">
        <v>23977</v>
      </c>
    </row>
    <row r="7137" spans="1:13" x14ac:dyDescent="0.2">
      <c r="A7137" t="s">
        <v>38143</v>
      </c>
      <c r="B7137" t="s">
        <v>38144</v>
      </c>
      <c r="C7137" t="s">
        <v>39160</v>
      </c>
      <c r="D7137" t="s">
        <v>39161</v>
      </c>
      <c r="F7137" t="s">
        <v>9767</v>
      </c>
      <c r="G7137" t="s">
        <v>39162</v>
      </c>
      <c r="H7137" t="s">
        <v>300</v>
      </c>
      <c r="J7137" t="s">
        <v>39163</v>
      </c>
      <c r="K7137" t="s">
        <v>39164</v>
      </c>
      <c r="L7137" t="s">
        <v>303</v>
      </c>
      <c r="M7137" t="s">
        <v>3772</v>
      </c>
    </row>
    <row r="7138" spans="1:13" x14ac:dyDescent="0.2">
      <c r="A7138" t="s">
        <v>38143</v>
      </c>
      <c r="B7138" t="s">
        <v>38144</v>
      </c>
      <c r="C7138" t="s">
        <v>39165</v>
      </c>
      <c r="D7138" t="s">
        <v>572</v>
      </c>
      <c r="E7138" t="s">
        <v>573</v>
      </c>
      <c r="F7138" t="s">
        <v>315</v>
      </c>
      <c r="G7138" t="s">
        <v>316</v>
      </c>
      <c r="H7138" t="s">
        <v>317</v>
      </c>
      <c r="I7138" t="s">
        <v>318</v>
      </c>
      <c r="J7138" t="s">
        <v>319</v>
      </c>
      <c r="K7138" t="s">
        <v>39166</v>
      </c>
      <c r="L7138" t="s">
        <v>303</v>
      </c>
      <c r="M7138" t="s">
        <v>38102</v>
      </c>
    </row>
    <row r="7139" spans="1:13" x14ac:dyDescent="0.2">
      <c r="A7139" t="s">
        <v>38143</v>
      </c>
      <c r="B7139" t="s">
        <v>38144</v>
      </c>
      <c r="C7139" t="s">
        <v>39167</v>
      </c>
      <c r="D7139" t="s">
        <v>29933</v>
      </c>
      <c r="E7139" t="s">
        <v>296</v>
      </c>
      <c r="F7139" t="s">
        <v>39168</v>
      </c>
      <c r="G7139" t="s">
        <v>39169</v>
      </c>
      <c r="H7139" t="s">
        <v>299</v>
      </c>
      <c r="J7139" t="s">
        <v>39170</v>
      </c>
      <c r="K7139" t="s">
        <v>302</v>
      </c>
      <c r="L7139" t="s">
        <v>303</v>
      </c>
      <c r="M7139" t="s">
        <v>1380</v>
      </c>
    </row>
    <row r="7140" spans="1:13" x14ac:dyDescent="0.2">
      <c r="A7140" t="s">
        <v>38143</v>
      </c>
      <c r="B7140" t="s">
        <v>38144</v>
      </c>
      <c r="C7140" t="s">
        <v>39171</v>
      </c>
      <c r="D7140" t="s">
        <v>366</v>
      </c>
      <c r="E7140" t="s">
        <v>367</v>
      </c>
      <c r="F7140" t="s">
        <v>39172</v>
      </c>
      <c r="H7140" t="s">
        <v>21000</v>
      </c>
      <c r="I7140" t="s">
        <v>300</v>
      </c>
      <c r="J7140" t="s">
        <v>39173</v>
      </c>
      <c r="K7140" t="s">
        <v>39174</v>
      </c>
      <c r="L7140" t="s">
        <v>303</v>
      </c>
      <c r="M7140" t="s">
        <v>39175</v>
      </c>
    </row>
    <row r="7141" spans="1:13" x14ac:dyDescent="0.2">
      <c r="A7141" t="s">
        <v>38143</v>
      </c>
      <c r="B7141" t="s">
        <v>38144</v>
      </c>
      <c r="C7141" t="s">
        <v>39176</v>
      </c>
      <c r="D7141" t="s">
        <v>366</v>
      </c>
      <c r="E7141" t="s">
        <v>1215</v>
      </c>
      <c r="F7141" t="s">
        <v>3526</v>
      </c>
      <c r="G7141" t="s">
        <v>39177</v>
      </c>
      <c r="I7141" t="s">
        <v>317</v>
      </c>
      <c r="J7141" t="s">
        <v>39178</v>
      </c>
      <c r="K7141" t="s">
        <v>39179</v>
      </c>
      <c r="L7141" t="s">
        <v>303</v>
      </c>
      <c r="M7141" t="s">
        <v>3643</v>
      </c>
    </row>
    <row r="7142" spans="1:13" x14ac:dyDescent="0.2">
      <c r="A7142" t="s">
        <v>38143</v>
      </c>
      <c r="B7142" t="s">
        <v>38144</v>
      </c>
      <c r="C7142" t="s">
        <v>39180</v>
      </c>
      <c r="D7142" t="s">
        <v>38214</v>
      </c>
      <c r="E7142" t="s">
        <v>296</v>
      </c>
      <c r="F7142" t="s">
        <v>39181</v>
      </c>
      <c r="G7142" t="s">
        <v>38742</v>
      </c>
      <c r="H7142" t="s">
        <v>38451</v>
      </c>
      <c r="I7142" t="s">
        <v>300</v>
      </c>
      <c r="J7142" t="s">
        <v>39182</v>
      </c>
      <c r="K7142" t="s">
        <v>39183</v>
      </c>
      <c r="L7142" t="s">
        <v>303</v>
      </c>
      <c r="M7142" t="s">
        <v>26876</v>
      </c>
    </row>
    <row r="7143" spans="1:13" x14ac:dyDescent="0.2">
      <c r="A7143" t="s">
        <v>38143</v>
      </c>
      <c r="B7143" t="s">
        <v>38144</v>
      </c>
      <c r="C7143" t="s">
        <v>39184</v>
      </c>
      <c r="D7143" t="s">
        <v>39185</v>
      </c>
      <c r="E7143" t="s">
        <v>39186</v>
      </c>
      <c r="F7143" t="s">
        <v>39187</v>
      </c>
      <c r="G7143" t="s">
        <v>39188</v>
      </c>
      <c r="H7143" t="s">
        <v>38794</v>
      </c>
      <c r="I7143" t="s">
        <v>318</v>
      </c>
      <c r="J7143" t="s">
        <v>39189</v>
      </c>
      <c r="K7143" t="s">
        <v>39190</v>
      </c>
      <c r="L7143" t="s">
        <v>303</v>
      </c>
      <c r="M7143" t="s">
        <v>2821</v>
      </c>
    </row>
    <row r="7144" spans="1:13" x14ac:dyDescent="0.2">
      <c r="A7144" t="s">
        <v>38143</v>
      </c>
      <c r="B7144" t="s">
        <v>38144</v>
      </c>
      <c r="C7144" t="s">
        <v>39191</v>
      </c>
      <c r="D7144" t="s">
        <v>394</v>
      </c>
      <c r="E7144" t="s">
        <v>1809</v>
      </c>
      <c r="F7144" t="s">
        <v>39192</v>
      </c>
      <c r="H7144" t="s">
        <v>325</v>
      </c>
      <c r="J7144" t="s">
        <v>39193</v>
      </c>
      <c r="K7144" t="s">
        <v>39194</v>
      </c>
      <c r="L7144" t="s">
        <v>303</v>
      </c>
      <c r="M7144" t="s">
        <v>19089</v>
      </c>
    </row>
    <row r="7145" spans="1:13" x14ac:dyDescent="0.2">
      <c r="A7145" t="s">
        <v>38143</v>
      </c>
      <c r="B7145" t="s">
        <v>38144</v>
      </c>
      <c r="C7145" t="s">
        <v>39195</v>
      </c>
      <c r="D7145" t="s">
        <v>1374</v>
      </c>
      <c r="E7145" t="s">
        <v>1375</v>
      </c>
      <c r="F7145" t="s">
        <v>39196</v>
      </c>
      <c r="G7145" t="s">
        <v>39005</v>
      </c>
      <c r="H7145" t="s">
        <v>337</v>
      </c>
      <c r="I7145" t="s">
        <v>300</v>
      </c>
      <c r="J7145" t="s">
        <v>39006</v>
      </c>
      <c r="K7145" t="s">
        <v>39197</v>
      </c>
      <c r="L7145" t="s">
        <v>303</v>
      </c>
      <c r="M7145" t="s">
        <v>8505</v>
      </c>
    </row>
    <row r="7146" spans="1:13" x14ac:dyDescent="0.2">
      <c r="A7146" t="s">
        <v>38143</v>
      </c>
      <c r="B7146" t="s">
        <v>38144</v>
      </c>
      <c r="C7146" t="s">
        <v>39198</v>
      </c>
      <c r="D7146" t="s">
        <v>687</v>
      </c>
      <c r="E7146" t="s">
        <v>39199</v>
      </c>
      <c r="F7146" t="s">
        <v>39200</v>
      </c>
      <c r="G7146" t="s">
        <v>39201</v>
      </c>
      <c r="H7146" t="s">
        <v>21000</v>
      </c>
      <c r="I7146" t="s">
        <v>300</v>
      </c>
      <c r="J7146" t="s">
        <v>39202</v>
      </c>
      <c r="K7146" t="s">
        <v>39203</v>
      </c>
      <c r="L7146" t="s">
        <v>303</v>
      </c>
      <c r="M7146" t="s">
        <v>32966</v>
      </c>
    </row>
    <row r="7147" spans="1:13" x14ac:dyDescent="0.2">
      <c r="A7147" t="s">
        <v>38143</v>
      </c>
      <c r="B7147" t="s">
        <v>38144</v>
      </c>
      <c r="C7147" t="s">
        <v>39204</v>
      </c>
      <c r="D7147" t="s">
        <v>349</v>
      </c>
      <c r="E7147" t="s">
        <v>424</v>
      </c>
      <c r="F7147" t="s">
        <v>39205</v>
      </c>
      <c r="G7147" t="s">
        <v>38747</v>
      </c>
      <c r="H7147" t="s">
        <v>39206</v>
      </c>
      <c r="J7147" t="s">
        <v>39207</v>
      </c>
      <c r="K7147" t="s">
        <v>39208</v>
      </c>
      <c r="L7147" t="s">
        <v>303</v>
      </c>
      <c r="M7147" t="s">
        <v>1598</v>
      </c>
    </row>
    <row r="7148" spans="1:13" x14ac:dyDescent="0.2">
      <c r="A7148" t="s">
        <v>38143</v>
      </c>
      <c r="B7148" t="s">
        <v>38144</v>
      </c>
      <c r="C7148" t="s">
        <v>39209</v>
      </c>
      <c r="D7148" t="s">
        <v>492</v>
      </c>
      <c r="E7148" t="s">
        <v>493</v>
      </c>
      <c r="F7148" t="s">
        <v>39210</v>
      </c>
      <c r="H7148" t="s">
        <v>38210</v>
      </c>
      <c r="J7148" t="s">
        <v>39211</v>
      </c>
      <c r="K7148" t="s">
        <v>39212</v>
      </c>
      <c r="L7148" t="s">
        <v>303</v>
      </c>
      <c r="M7148" t="s">
        <v>39213</v>
      </c>
    </row>
    <row r="7149" spans="1:13" x14ac:dyDescent="0.2">
      <c r="A7149" t="s">
        <v>38143</v>
      </c>
      <c r="B7149" t="s">
        <v>38144</v>
      </c>
      <c r="C7149" t="s">
        <v>39214</v>
      </c>
      <c r="D7149" t="s">
        <v>39215</v>
      </c>
      <c r="E7149" t="s">
        <v>9388</v>
      </c>
      <c r="F7149" t="s">
        <v>39216</v>
      </c>
      <c r="G7149" t="s">
        <v>39217</v>
      </c>
      <c r="H7149" t="s">
        <v>299</v>
      </c>
      <c r="I7149" t="s">
        <v>300</v>
      </c>
      <c r="J7149" t="s">
        <v>39218</v>
      </c>
      <c r="K7149" t="s">
        <v>39219</v>
      </c>
      <c r="L7149" t="s">
        <v>303</v>
      </c>
      <c r="M7149" t="s">
        <v>11349</v>
      </c>
    </row>
    <row r="7150" spans="1:13" x14ac:dyDescent="0.2">
      <c r="A7150" t="s">
        <v>38143</v>
      </c>
      <c r="B7150" t="s">
        <v>38144</v>
      </c>
      <c r="C7150" t="s">
        <v>39220</v>
      </c>
      <c r="D7150" t="s">
        <v>38271</v>
      </c>
      <c r="E7150" t="s">
        <v>296</v>
      </c>
      <c r="F7150" t="s">
        <v>39221</v>
      </c>
      <c r="G7150" t="s">
        <v>39222</v>
      </c>
      <c r="H7150" t="s">
        <v>21000</v>
      </c>
      <c r="I7150" t="s">
        <v>300</v>
      </c>
      <c r="J7150" t="s">
        <v>39223</v>
      </c>
      <c r="K7150" t="s">
        <v>39224</v>
      </c>
      <c r="L7150" t="s">
        <v>303</v>
      </c>
      <c r="M7150" t="s">
        <v>1782</v>
      </c>
    </row>
    <row r="7151" spans="1:13" x14ac:dyDescent="0.2">
      <c r="A7151" t="s">
        <v>38143</v>
      </c>
      <c r="B7151" t="s">
        <v>38144</v>
      </c>
      <c r="C7151" t="s">
        <v>39225</v>
      </c>
      <c r="D7151" t="s">
        <v>38214</v>
      </c>
      <c r="E7151" t="s">
        <v>296</v>
      </c>
      <c r="F7151" t="s">
        <v>39226</v>
      </c>
      <c r="G7151" t="s">
        <v>39227</v>
      </c>
      <c r="H7151" t="s">
        <v>38216</v>
      </c>
      <c r="I7151" t="s">
        <v>300</v>
      </c>
      <c r="J7151" t="s">
        <v>39228</v>
      </c>
      <c r="K7151" t="s">
        <v>39229</v>
      </c>
      <c r="L7151" t="s">
        <v>303</v>
      </c>
      <c r="M7151" t="s">
        <v>6080</v>
      </c>
    </row>
    <row r="7152" spans="1:13" x14ac:dyDescent="0.2">
      <c r="A7152" t="s">
        <v>38143</v>
      </c>
      <c r="B7152" t="s">
        <v>38144</v>
      </c>
      <c r="C7152" t="s">
        <v>39230</v>
      </c>
      <c r="D7152" t="s">
        <v>39231</v>
      </c>
      <c r="F7152" t="s">
        <v>39232</v>
      </c>
      <c r="G7152" t="s">
        <v>39162</v>
      </c>
      <c r="H7152" t="s">
        <v>300</v>
      </c>
      <c r="J7152" t="s">
        <v>39233</v>
      </c>
      <c r="K7152" t="s">
        <v>39234</v>
      </c>
      <c r="L7152" t="s">
        <v>303</v>
      </c>
      <c r="M7152" t="s">
        <v>422</v>
      </c>
    </row>
    <row r="7153" spans="1:13" x14ac:dyDescent="0.2">
      <c r="A7153" t="s">
        <v>38143</v>
      </c>
      <c r="B7153" t="s">
        <v>38144</v>
      </c>
      <c r="C7153" t="s">
        <v>39235</v>
      </c>
      <c r="D7153" t="s">
        <v>394</v>
      </c>
      <c r="E7153" t="s">
        <v>1809</v>
      </c>
      <c r="F7153" t="s">
        <v>500</v>
      </c>
      <c r="G7153" t="s">
        <v>39236</v>
      </c>
      <c r="H7153" t="s">
        <v>337</v>
      </c>
      <c r="I7153" t="s">
        <v>300</v>
      </c>
      <c r="J7153" t="s">
        <v>39237</v>
      </c>
      <c r="K7153" t="s">
        <v>39238</v>
      </c>
      <c r="L7153" t="s">
        <v>303</v>
      </c>
      <c r="M7153" t="s">
        <v>34966</v>
      </c>
    </row>
    <row r="7154" spans="1:13" x14ac:dyDescent="0.2">
      <c r="A7154" t="s">
        <v>38143</v>
      </c>
      <c r="B7154" t="s">
        <v>38144</v>
      </c>
      <c r="C7154" t="s">
        <v>39239</v>
      </c>
      <c r="D7154" t="s">
        <v>39138</v>
      </c>
      <c r="E7154" t="s">
        <v>39139</v>
      </c>
      <c r="F7154" t="s">
        <v>39240</v>
      </c>
      <c r="G7154" t="s">
        <v>39241</v>
      </c>
      <c r="H7154" t="s">
        <v>325</v>
      </c>
      <c r="I7154" t="s">
        <v>300</v>
      </c>
      <c r="J7154" t="s">
        <v>39242</v>
      </c>
      <c r="K7154" t="s">
        <v>39243</v>
      </c>
      <c r="L7154" t="s">
        <v>303</v>
      </c>
      <c r="M7154" t="s">
        <v>422</v>
      </c>
    </row>
    <row r="7155" spans="1:13" x14ac:dyDescent="0.2">
      <c r="A7155" t="s">
        <v>38143</v>
      </c>
      <c r="B7155" t="s">
        <v>38144</v>
      </c>
      <c r="C7155" t="s">
        <v>39244</v>
      </c>
      <c r="D7155" t="s">
        <v>38271</v>
      </c>
      <c r="E7155" t="s">
        <v>296</v>
      </c>
      <c r="F7155" t="s">
        <v>24729</v>
      </c>
      <c r="G7155" t="s">
        <v>39245</v>
      </c>
      <c r="H7155" t="s">
        <v>21000</v>
      </c>
      <c r="I7155" t="s">
        <v>300</v>
      </c>
      <c r="J7155" t="s">
        <v>39246</v>
      </c>
      <c r="K7155" t="s">
        <v>39247</v>
      </c>
      <c r="L7155" t="s">
        <v>303</v>
      </c>
      <c r="M7155" t="s">
        <v>28520</v>
      </c>
    </row>
    <row r="7156" spans="1:13" x14ac:dyDescent="0.2">
      <c r="A7156" t="s">
        <v>38143</v>
      </c>
      <c r="B7156" t="s">
        <v>38144</v>
      </c>
      <c r="C7156" t="s">
        <v>39248</v>
      </c>
      <c r="D7156" t="s">
        <v>38271</v>
      </c>
      <c r="E7156" t="s">
        <v>296</v>
      </c>
      <c r="F7156" t="s">
        <v>39249</v>
      </c>
      <c r="H7156" t="s">
        <v>309</v>
      </c>
      <c r="J7156" t="s">
        <v>39250</v>
      </c>
      <c r="K7156" t="s">
        <v>39251</v>
      </c>
      <c r="L7156" t="s">
        <v>303</v>
      </c>
      <c r="M7156" t="s">
        <v>422</v>
      </c>
    </row>
    <row r="7157" spans="1:13" x14ac:dyDescent="0.2">
      <c r="A7157" t="s">
        <v>38143</v>
      </c>
      <c r="B7157" t="s">
        <v>38144</v>
      </c>
      <c r="C7157" t="s">
        <v>39252</v>
      </c>
      <c r="D7157" t="s">
        <v>349</v>
      </c>
      <c r="F7157" t="s">
        <v>39253</v>
      </c>
      <c r="G7157" t="s">
        <v>344</v>
      </c>
      <c r="H7157" t="s">
        <v>21209</v>
      </c>
      <c r="J7157" t="s">
        <v>39254</v>
      </c>
      <c r="K7157" t="s">
        <v>39255</v>
      </c>
      <c r="L7157" t="s">
        <v>303</v>
      </c>
      <c r="M7157" t="s">
        <v>422</v>
      </c>
    </row>
    <row r="7158" spans="1:13" x14ac:dyDescent="0.2">
      <c r="A7158" t="s">
        <v>38143</v>
      </c>
      <c r="B7158" t="s">
        <v>38144</v>
      </c>
      <c r="C7158" t="s">
        <v>39256</v>
      </c>
      <c r="D7158" t="s">
        <v>349</v>
      </c>
      <c r="E7158" t="s">
        <v>424</v>
      </c>
      <c r="F7158" t="s">
        <v>39257</v>
      </c>
      <c r="G7158" t="s">
        <v>39258</v>
      </c>
      <c r="H7158" t="s">
        <v>318</v>
      </c>
      <c r="I7158" t="s">
        <v>21209</v>
      </c>
      <c r="J7158" t="s">
        <v>39259</v>
      </c>
      <c r="K7158" t="s">
        <v>39260</v>
      </c>
      <c r="L7158" t="s">
        <v>303</v>
      </c>
      <c r="M7158" t="s">
        <v>16583</v>
      </c>
    </row>
    <row r="7159" spans="1:13" x14ac:dyDescent="0.2">
      <c r="A7159" t="s">
        <v>38143</v>
      </c>
      <c r="B7159" t="s">
        <v>38144</v>
      </c>
      <c r="C7159" t="s">
        <v>39261</v>
      </c>
      <c r="D7159" t="s">
        <v>513</v>
      </c>
      <c r="E7159" t="s">
        <v>2638</v>
      </c>
      <c r="F7159" t="s">
        <v>39262</v>
      </c>
      <c r="G7159" t="s">
        <v>325</v>
      </c>
      <c r="J7159" t="s">
        <v>20874</v>
      </c>
      <c r="K7159" t="s">
        <v>39263</v>
      </c>
      <c r="L7159" t="s">
        <v>303</v>
      </c>
      <c r="M7159" t="s">
        <v>5402</v>
      </c>
    </row>
    <row r="7160" spans="1:13" x14ac:dyDescent="0.2">
      <c r="A7160" t="s">
        <v>38143</v>
      </c>
      <c r="B7160" t="s">
        <v>38144</v>
      </c>
      <c r="C7160" t="s">
        <v>39264</v>
      </c>
      <c r="D7160" t="s">
        <v>38271</v>
      </c>
      <c r="E7160" t="s">
        <v>296</v>
      </c>
      <c r="F7160" t="s">
        <v>39265</v>
      </c>
      <c r="H7160" t="s">
        <v>21000</v>
      </c>
      <c r="I7160" t="s">
        <v>300</v>
      </c>
      <c r="J7160" t="s">
        <v>39266</v>
      </c>
      <c r="K7160" t="s">
        <v>39267</v>
      </c>
      <c r="L7160" t="s">
        <v>303</v>
      </c>
      <c r="M7160" t="s">
        <v>1782</v>
      </c>
    </row>
    <row r="7161" spans="1:13" x14ac:dyDescent="0.2">
      <c r="A7161" t="s">
        <v>38143</v>
      </c>
      <c r="B7161" t="s">
        <v>38144</v>
      </c>
      <c r="C7161" t="s">
        <v>39268</v>
      </c>
      <c r="D7161" t="s">
        <v>492</v>
      </c>
      <c r="E7161" t="s">
        <v>493</v>
      </c>
      <c r="F7161" t="s">
        <v>39269</v>
      </c>
      <c r="G7161" t="s">
        <v>39270</v>
      </c>
      <c r="H7161" t="s">
        <v>318</v>
      </c>
      <c r="I7161" t="s">
        <v>21209</v>
      </c>
      <c r="J7161" t="s">
        <v>39271</v>
      </c>
      <c r="K7161" t="s">
        <v>39272</v>
      </c>
      <c r="L7161" t="s">
        <v>303</v>
      </c>
      <c r="M7161" t="s">
        <v>6375</v>
      </c>
    </row>
    <row r="7162" spans="1:13" x14ac:dyDescent="0.2">
      <c r="A7162" t="s">
        <v>38143</v>
      </c>
      <c r="B7162" t="s">
        <v>38144</v>
      </c>
      <c r="C7162" t="s">
        <v>39273</v>
      </c>
      <c r="D7162" t="s">
        <v>349</v>
      </c>
      <c r="F7162" t="s">
        <v>39274</v>
      </c>
      <c r="G7162" t="s">
        <v>39275</v>
      </c>
      <c r="H7162" t="s">
        <v>337</v>
      </c>
      <c r="I7162" t="s">
        <v>300</v>
      </c>
      <c r="J7162" t="s">
        <v>39276</v>
      </c>
      <c r="K7162" t="s">
        <v>39277</v>
      </c>
      <c r="L7162" t="s">
        <v>303</v>
      </c>
      <c r="M7162" t="s">
        <v>422</v>
      </c>
    </row>
    <row r="7163" spans="1:13" x14ac:dyDescent="0.2">
      <c r="A7163" t="s">
        <v>38143</v>
      </c>
      <c r="B7163" t="s">
        <v>38144</v>
      </c>
      <c r="C7163" t="s">
        <v>39278</v>
      </c>
      <c r="D7163" t="s">
        <v>39279</v>
      </c>
      <c r="E7163" t="s">
        <v>39280</v>
      </c>
      <c r="F7163" t="s">
        <v>39281</v>
      </c>
      <c r="G7163" t="s">
        <v>325</v>
      </c>
      <c r="J7163" t="s">
        <v>39282</v>
      </c>
      <c r="K7163" t="s">
        <v>39283</v>
      </c>
      <c r="L7163" t="s">
        <v>303</v>
      </c>
      <c r="M7163" t="s">
        <v>20325</v>
      </c>
    </row>
    <row r="7164" spans="1:13" x14ac:dyDescent="0.2">
      <c r="A7164" t="s">
        <v>38143</v>
      </c>
      <c r="B7164" t="s">
        <v>38144</v>
      </c>
      <c r="C7164" t="s">
        <v>39284</v>
      </c>
      <c r="D7164" t="s">
        <v>492</v>
      </c>
      <c r="E7164" t="s">
        <v>493</v>
      </c>
      <c r="F7164" t="s">
        <v>39285</v>
      </c>
      <c r="G7164" t="s">
        <v>39286</v>
      </c>
      <c r="H7164" t="s">
        <v>1001</v>
      </c>
      <c r="J7164" t="s">
        <v>39287</v>
      </c>
      <c r="K7164" t="s">
        <v>39288</v>
      </c>
      <c r="L7164" t="s">
        <v>303</v>
      </c>
      <c r="M7164" t="s">
        <v>39289</v>
      </c>
    </row>
    <row r="7165" spans="1:13" x14ac:dyDescent="0.2">
      <c r="A7165" t="s">
        <v>38143</v>
      </c>
      <c r="B7165" t="s">
        <v>38144</v>
      </c>
      <c r="C7165" t="s">
        <v>39290</v>
      </c>
      <c r="D7165" t="s">
        <v>39291</v>
      </c>
      <c r="E7165" t="s">
        <v>39292</v>
      </c>
      <c r="F7165" t="s">
        <v>39293</v>
      </c>
      <c r="H7165" t="s">
        <v>39294</v>
      </c>
      <c r="I7165" t="s">
        <v>380</v>
      </c>
      <c r="J7165" t="s">
        <v>39295</v>
      </c>
      <c r="K7165" t="s">
        <v>39296</v>
      </c>
      <c r="L7165" t="s">
        <v>303</v>
      </c>
      <c r="M7165" t="s">
        <v>12830</v>
      </c>
    </row>
    <row r="7166" spans="1:13" x14ac:dyDescent="0.2">
      <c r="A7166" t="s">
        <v>38143</v>
      </c>
      <c r="B7166" t="s">
        <v>38144</v>
      </c>
      <c r="C7166" t="s">
        <v>39297</v>
      </c>
      <c r="D7166" t="s">
        <v>349</v>
      </c>
      <c r="E7166" t="s">
        <v>424</v>
      </c>
      <c r="F7166" t="s">
        <v>39298</v>
      </c>
      <c r="G7166" t="s">
        <v>1122</v>
      </c>
      <c r="H7166" t="s">
        <v>39299</v>
      </c>
      <c r="I7166" t="s">
        <v>567</v>
      </c>
      <c r="J7166" t="s">
        <v>39300</v>
      </c>
      <c r="K7166" t="s">
        <v>39301</v>
      </c>
      <c r="L7166" t="s">
        <v>303</v>
      </c>
      <c r="M7166" t="s">
        <v>1468</v>
      </c>
    </row>
    <row r="7167" spans="1:13" x14ac:dyDescent="0.2">
      <c r="A7167" t="s">
        <v>38143</v>
      </c>
      <c r="B7167" t="s">
        <v>38144</v>
      </c>
      <c r="C7167" t="s">
        <v>39302</v>
      </c>
      <c r="D7167" t="s">
        <v>349</v>
      </c>
      <c r="E7167" t="s">
        <v>1355</v>
      </c>
      <c r="F7167" t="s">
        <v>39303</v>
      </c>
      <c r="G7167" t="s">
        <v>1724</v>
      </c>
      <c r="H7167" t="s">
        <v>443</v>
      </c>
      <c r="J7167" t="s">
        <v>1725</v>
      </c>
      <c r="K7167" t="s">
        <v>39304</v>
      </c>
      <c r="L7167" t="s">
        <v>303</v>
      </c>
      <c r="M7167" t="s">
        <v>39305</v>
      </c>
    </row>
    <row r="7168" spans="1:13" x14ac:dyDescent="0.2">
      <c r="A7168" t="s">
        <v>38143</v>
      </c>
      <c r="B7168" t="s">
        <v>38144</v>
      </c>
      <c r="C7168" t="s">
        <v>39306</v>
      </c>
      <c r="D7168" t="s">
        <v>401</v>
      </c>
      <c r="E7168" t="s">
        <v>402</v>
      </c>
      <c r="F7168" t="s">
        <v>401</v>
      </c>
      <c r="G7168" t="s">
        <v>39307</v>
      </c>
      <c r="H7168" t="s">
        <v>435</v>
      </c>
      <c r="I7168" t="s">
        <v>371</v>
      </c>
      <c r="J7168" t="s">
        <v>39308</v>
      </c>
      <c r="K7168" t="s">
        <v>39309</v>
      </c>
      <c r="L7168" t="s">
        <v>303</v>
      </c>
      <c r="M7168" t="s">
        <v>39310</v>
      </c>
    </row>
    <row r="7169" spans="1:13" x14ac:dyDescent="0.2">
      <c r="A7169" t="s">
        <v>38143</v>
      </c>
      <c r="B7169" t="s">
        <v>38144</v>
      </c>
      <c r="C7169" t="s">
        <v>39311</v>
      </c>
      <c r="D7169" t="s">
        <v>2857</v>
      </c>
      <c r="F7169" t="s">
        <v>5439</v>
      </c>
      <c r="G7169" t="s">
        <v>39312</v>
      </c>
      <c r="H7169" t="s">
        <v>39313</v>
      </c>
      <c r="I7169" t="s">
        <v>39314</v>
      </c>
      <c r="J7169" t="s">
        <v>39315</v>
      </c>
      <c r="K7169" t="s">
        <v>39316</v>
      </c>
      <c r="L7169" t="s">
        <v>303</v>
      </c>
      <c r="M7169" t="s">
        <v>39317</v>
      </c>
    </row>
    <row r="7170" spans="1:13" x14ac:dyDescent="0.2">
      <c r="A7170" t="s">
        <v>38143</v>
      </c>
      <c r="B7170" t="s">
        <v>38144</v>
      </c>
      <c r="C7170" t="s">
        <v>39318</v>
      </c>
      <c r="D7170" t="s">
        <v>349</v>
      </c>
      <c r="E7170" t="s">
        <v>424</v>
      </c>
      <c r="F7170" t="s">
        <v>39319</v>
      </c>
      <c r="G7170" t="s">
        <v>788</v>
      </c>
      <c r="H7170" t="s">
        <v>361</v>
      </c>
      <c r="I7170" t="s">
        <v>353</v>
      </c>
      <c r="J7170" t="s">
        <v>39320</v>
      </c>
      <c r="K7170" t="s">
        <v>39321</v>
      </c>
      <c r="L7170" t="s">
        <v>303</v>
      </c>
      <c r="M7170" t="s">
        <v>19528</v>
      </c>
    </row>
    <row r="7171" spans="1:13" x14ac:dyDescent="0.2">
      <c r="A7171" t="s">
        <v>38143</v>
      </c>
      <c r="B7171" t="s">
        <v>38144</v>
      </c>
      <c r="C7171" t="s">
        <v>39322</v>
      </c>
      <c r="D7171" t="s">
        <v>39323</v>
      </c>
      <c r="F7171" t="s">
        <v>39324</v>
      </c>
      <c r="G7171" t="s">
        <v>39325</v>
      </c>
      <c r="H7171" t="s">
        <v>710</v>
      </c>
      <c r="I7171" t="s">
        <v>419</v>
      </c>
      <c r="J7171" t="s">
        <v>39326</v>
      </c>
      <c r="K7171" t="s">
        <v>39327</v>
      </c>
      <c r="L7171" t="s">
        <v>303</v>
      </c>
      <c r="M7171" t="s">
        <v>10583</v>
      </c>
    </row>
    <row r="7172" spans="1:13" x14ac:dyDescent="0.2">
      <c r="A7172" t="s">
        <v>38143</v>
      </c>
      <c r="B7172" t="s">
        <v>38144</v>
      </c>
      <c r="C7172" t="s">
        <v>39328</v>
      </c>
      <c r="D7172" t="s">
        <v>366</v>
      </c>
      <c r="E7172" t="s">
        <v>1215</v>
      </c>
      <c r="F7172" t="s">
        <v>39329</v>
      </c>
      <c r="H7172" t="s">
        <v>379</v>
      </c>
      <c r="I7172" t="s">
        <v>380</v>
      </c>
      <c r="J7172" t="s">
        <v>39330</v>
      </c>
      <c r="K7172" t="s">
        <v>39331</v>
      </c>
      <c r="L7172" t="s">
        <v>303</v>
      </c>
      <c r="M7172" t="s">
        <v>39332</v>
      </c>
    </row>
    <row r="7173" spans="1:13" x14ac:dyDescent="0.2">
      <c r="A7173" t="s">
        <v>38143</v>
      </c>
      <c r="B7173" t="s">
        <v>38144</v>
      </c>
      <c r="C7173" t="s">
        <v>39333</v>
      </c>
      <c r="D7173" t="s">
        <v>492</v>
      </c>
      <c r="E7173" t="s">
        <v>493</v>
      </c>
      <c r="F7173" t="s">
        <v>39334</v>
      </c>
      <c r="H7173" t="s">
        <v>379</v>
      </c>
      <c r="I7173" t="s">
        <v>419</v>
      </c>
      <c r="J7173" t="s">
        <v>39335</v>
      </c>
      <c r="K7173" t="s">
        <v>39336</v>
      </c>
      <c r="L7173" t="s">
        <v>303</v>
      </c>
      <c r="M7173" t="s">
        <v>497</v>
      </c>
    </row>
    <row r="7174" spans="1:13" x14ac:dyDescent="0.2">
      <c r="A7174" t="s">
        <v>38143</v>
      </c>
      <c r="B7174" t="s">
        <v>38144</v>
      </c>
      <c r="C7174" t="s">
        <v>39337</v>
      </c>
      <c r="D7174" t="s">
        <v>572</v>
      </c>
      <c r="E7174" t="s">
        <v>573</v>
      </c>
      <c r="F7174" t="s">
        <v>39338</v>
      </c>
      <c r="H7174" t="s">
        <v>959</v>
      </c>
      <c r="I7174" t="s">
        <v>419</v>
      </c>
      <c r="J7174" t="s">
        <v>1370</v>
      </c>
      <c r="K7174" t="s">
        <v>39339</v>
      </c>
      <c r="L7174" t="s">
        <v>303</v>
      </c>
      <c r="M7174" t="s">
        <v>39340</v>
      </c>
    </row>
    <row r="7175" spans="1:13" x14ac:dyDescent="0.2">
      <c r="A7175" t="s">
        <v>38143</v>
      </c>
      <c r="B7175" t="s">
        <v>38144</v>
      </c>
      <c r="C7175" t="s">
        <v>39341</v>
      </c>
      <c r="D7175" t="s">
        <v>492</v>
      </c>
      <c r="E7175" t="s">
        <v>493</v>
      </c>
      <c r="F7175" t="s">
        <v>39342</v>
      </c>
      <c r="G7175" t="s">
        <v>1138</v>
      </c>
      <c r="H7175" t="s">
        <v>379</v>
      </c>
      <c r="J7175" t="s">
        <v>39343</v>
      </c>
      <c r="K7175" t="s">
        <v>39344</v>
      </c>
      <c r="L7175" t="s">
        <v>303</v>
      </c>
      <c r="M7175" t="s">
        <v>497</v>
      </c>
    </row>
    <row r="7176" spans="1:13" x14ac:dyDescent="0.2">
      <c r="A7176" t="s">
        <v>38143</v>
      </c>
      <c r="B7176" t="s">
        <v>38144</v>
      </c>
      <c r="C7176" t="s">
        <v>39345</v>
      </c>
      <c r="D7176" t="s">
        <v>349</v>
      </c>
      <c r="E7176" t="s">
        <v>424</v>
      </c>
      <c r="F7176" t="s">
        <v>39346</v>
      </c>
      <c r="G7176" t="s">
        <v>39347</v>
      </c>
      <c r="H7176" t="s">
        <v>959</v>
      </c>
      <c r="I7176" t="s">
        <v>371</v>
      </c>
      <c r="J7176" t="s">
        <v>39348</v>
      </c>
      <c r="K7176" t="s">
        <v>39349</v>
      </c>
      <c r="L7176" t="s">
        <v>303</v>
      </c>
      <c r="M7176" t="s">
        <v>2973</v>
      </c>
    </row>
    <row r="7177" spans="1:13" x14ac:dyDescent="0.2">
      <c r="A7177" t="s">
        <v>38143</v>
      </c>
      <c r="B7177" t="s">
        <v>38144</v>
      </c>
      <c r="C7177" t="s">
        <v>39350</v>
      </c>
      <c r="D7177" t="s">
        <v>39351</v>
      </c>
      <c r="F7177" t="s">
        <v>39352</v>
      </c>
      <c r="G7177" t="s">
        <v>18257</v>
      </c>
      <c r="H7177" t="s">
        <v>655</v>
      </c>
      <c r="I7177" t="s">
        <v>353</v>
      </c>
      <c r="J7177" t="s">
        <v>39353</v>
      </c>
      <c r="K7177" t="s">
        <v>302</v>
      </c>
      <c r="L7177" t="s">
        <v>303</v>
      </c>
      <c r="M7177" t="s">
        <v>422</v>
      </c>
    </row>
    <row r="7178" spans="1:13" x14ac:dyDescent="0.2">
      <c r="A7178" t="s">
        <v>38143</v>
      </c>
      <c r="B7178" t="s">
        <v>38144</v>
      </c>
      <c r="C7178" t="s">
        <v>39354</v>
      </c>
      <c r="D7178" t="s">
        <v>640</v>
      </c>
      <c r="F7178" t="s">
        <v>39355</v>
      </c>
      <c r="G7178" t="s">
        <v>39356</v>
      </c>
      <c r="H7178" t="s">
        <v>418</v>
      </c>
      <c r="I7178" t="s">
        <v>371</v>
      </c>
      <c r="J7178" t="s">
        <v>39357</v>
      </c>
      <c r="K7178" t="s">
        <v>39358</v>
      </c>
      <c r="L7178" t="s">
        <v>303</v>
      </c>
      <c r="M7178" t="s">
        <v>2304</v>
      </c>
    </row>
    <row r="7179" spans="1:13" x14ac:dyDescent="0.2">
      <c r="A7179" t="s">
        <v>38143</v>
      </c>
      <c r="B7179" t="s">
        <v>38144</v>
      </c>
      <c r="C7179" t="s">
        <v>39359</v>
      </c>
      <c r="D7179" t="s">
        <v>349</v>
      </c>
      <c r="F7179" t="s">
        <v>39360</v>
      </c>
      <c r="I7179" t="s">
        <v>380</v>
      </c>
      <c r="J7179" t="s">
        <v>39361</v>
      </c>
      <c r="K7179" t="s">
        <v>39362</v>
      </c>
      <c r="L7179" t="s">
        <v>303</v>
      </c>
      <c r="M7179" t="s">
        <v>39363</v>
      </c>
    </row>
    <row r="7180" spans="1:13" x14ac:dyDescent="0.2">
      <c r="A7180" t="s">
        <v>38143</v>
      </c>
      <c r="B7180" t="s">
        <v>38144</v>
      </c>
      <c r="C7180" t="s">
        <v>39364</v>
      </c>
      <c r="D7180" t="s">
        <v>408</v>
      </c>
      <c r="E7180" t="s">
        <v>39365</v>
      </c>
      <c r="F7180" t="s">
        <v>39366</v>
      </c>
      <c r="G7180" t="s">
        <v>39367</v>
      </c>
      <c r="H7180" t="s">
        <v>959</v>
      </c>
      <c r="I7180" t="s">
        <v>419</v>
      </c>
      <c r="J7180" t="s">
        <v>39368</v>
      </c>
      <c r="K7180" t="s">
        <v>39369</v>
      </c>
      <c r="L7180" t="s">
        <v>303</v>
      </c>
      <c r="M7180" t="s">
        <v>1630</v>
      </c>
    </row>
    <row r="7181" spans="1:13" x14ac:dyDescent="0.2">
      <c r="A7181" t="s">
        <v>38143</v>
      </c>
      <c r="B7181" t="s">
        <v>38144</v>
      </c>
      <c r="C7181" t="s">
        <v>39370</v>
      </c>
      <c r="D7181" t="s">
        <v>39323</v>
      </c>
      <c r="E7181" t="s">
        <v>39371</v>
      </c>
      <c r="F7181" t="s">
        <v>39372</v>
      </c>
      <c r="G7181" t="s">
        <v>1228</v>
      </c>
      <c r="H7181" t="s">
        <v>419</v>
      </c>
      <c r="J7181" t="s">
        <v>39373</v>
      </c>
      <c r="K7181" t="s">
        <v>39374</v>
      </c>
      <c r="L7181" t="s">
        <v>303</v>
      </c>
      <c r="M7181" t="s">
        <v>2749</v>
      </c>
    </row>
    <row r="7182" spans="1:13" x14ac:dyDescent="0.2">
      <c r="A7182" t="s">
        <v>38143</v>
      </c>
      <c r="B7182" t="s">
        <v>38144</v>
      </c>
      <c r="C7182" t="s">
        <v>39375</v>
      </c>
      <c r="D7182" t="s">
        <v>39376</v>
      </c>
      <c r="F7182" t="s">
        <v>39377</v>
      </c>
      <c r="G7182" t="s">
        <v>39378</v>
      </c>
      <c r="H7182" t="s">
        <v>1415</v>
      </c>
      <c r="I7182" t="s">
        <v>380</v>
      </c>
      <c r="J7182" t="s">
        <v>39379</v>
      </c>
      <c r="K7182" t="s">
        <v>39380</v>
      </c>
      <c r="L7182" t="s">
        <v>303</v>
      </c>
      <c r="M7182" t="s">
        <v>5542</v>
      </c>
    </row>
    <row r="7183" spans="1:13" x14ac:dyDescent="0.2">
      <c r="A7183" t="s">
        <v>38143</v>
      </c>
      <c r="B7183" t="s">
        <v>38144</v>
      </c>
      <c r="C7183" t="s">
        <v>39381</v>
      </c>
      <c r="D7183" t="s">
        <v>743</v>
      </c>
      <c r="E7183" t="s">
        <v>39382</v>
      </c>
      <c r="F7183" t="s">
        <v>23962</v>
      </c>
      <c r="H7183" t="s">
        <v>710</v>
      </c>
      <c r="I7183" t="s">
        <v>380</v>
      </c>
      <c r="J7183" t="s">
        <v>39383</v>
      </c>
      <c r="K7183" t="s">
        <v>39384</v>
      </c>
      <c r="L7183" t="s">
        <v>303</v>
      </c>
      <c r="M7183" t="s">
        <v>1666</v>
      </c>
    </row>
    <row r="7184" spans="1:13" x14ac:dyDescent="0.2">
      <c r="A7184" t="s">
        <v>38143</v>
      </c>
      <c r="B7184" t="s">
        <v>38144</v>
      </c>
      <c r="C7184" t="s">
        <v>39385</v>
      </c>
      <c r="D7184" t="s">
        <v>39386</v>
      </c>
      <c r="F7184" t="s">
        <v>39387</v>
      </c>
      <c r="G7184" t="s">
        <v>655</v>
      </c>
      <c r="H7184" t="s">
        <v>353</v>
      </c>
      <c r="J7184" t="s">
        <v>39388</v>
      </c>
      <c r="K7184" t="s">
        <v>302</v>
      </c>
      <c r="L7184" t="s">
        <v>303</v>
      </c>
      <c r="M7184" t="s">
        <v>10647</v>
      </c>
    </row>
    <row r="7185" spans="1:13" x14ac:dyDescent="0.2">
      <c r="A7185" t="s">
        <v>38143</v>
      </c>
      <c r="B7185" t="s">
        <v>38144</v>
      </c>
      <c r="C7185" t="s">
        <v>39389</v>
      </c>
      <c r="D7185" t="s">
        <v>349</v>
      </c>
      <c r="F7185" t="s">
        <v>24114</v>
      </c>
      <c r="G7185" t="s">
        <v>39390</v>
      </c>
      <c r="H7185" t="s">
        <v>1605</v>
      </c>
      <c r="I7185" t="s">
        <v>567</v>
      </c>
      <c r="J7185" t="s">
        <v>39391</v>
      </c>
      <c r="K7185" t="s">
        <v>39392</v>
      </c>
      <c r="L7185" t="s">
        <v>303</v>
      </c>
      <c r="M7185" t="s">
        <v>39393</v>
      </c>
    </row>
    <row r="7186" spans="1:13" x14ac:dyDescent="0.2">
      <c r="A7186" t="s">
        <v>38143</v>
      </c>
      <c r="B7186" t="s">
        <v>38144</v>
      </c>
      <c r="C7186" t="s">
        <v>39394</v>
      </c>
      <c r="D7186" t="s">
        <v>394</v>
      </c>
      <c r="E7186" t="s">
        <v>395</v>
      </c>
      <c r="F7186" t="s">
        <v>1102</v>
      </c>
      <c r="G7186" t="s">
        <v>39395</v>
      </c>
      <c r="H7186" t="s">
        <v>746</v>
      </c>
      <c r="I7186" t="s">
        <v>371</v>
      </c>
      <c r="J7186" t="s">
        <v>39396</v>
      </c>
      <c r="K7186" t="s">
        <v>39397</v>
      </c>
      <c r="L7186" t="s">
        <v>303</v>
      </c>
      <c r="M7186" t="s">
        <v>4898</v>
      </c>
    </row>
    <row r="7187" spans="1:13" x14ac:dyDescent="0.2">
      <c r="A7187" t="s">
        <v>38143</v>
      </c>
      <c r="B7187" t="s">
        <v>38144</v>
      </c>
      <c r="C7187" t="s">
        <v>39398</v>
      </c>
      <c r="D7187" t="s">
        <v>349</v>
      </c>
      <c r="E7187" t="s">
        <v>39399</v>
      </c>
      <c r="F7187" t="s">
        <v>39400</v>
      </c>
      <c r="G7187" t="s">
        <v>39401</v>
      </c>
      <c r="H7187" t="s">
        <v>596</v>
      </c>
      <c r="J7187" t="s">
        <v>39402</v>
      </c>
      <c r="K7187" t="s">
        <v>39403</v>
      </c>
      <c r="L7187" t="s">
        <v>303</v>
      </c>
      <c r="M7187" t="s">
        <v>13872</v>
      </c>
    </row>
    <row r="7188" spans="1:13" x14ac:dyDescent="0.2">
      <c r="A7188" t="s">
        <v>38143</v>
      </c>
      <c r="B7188" t="s">
        <v>38144</v>
      </c>
      <c r="C7188" t="s">
        <v>39404</v>
      </c>
      <c r="D7188" t="s">
        <v>492</v>
      </c>
      <c r="E7188" t="s">
        <v>493</v>
      </c>
      <c r="F7188" t="s">
        <v>39405</v>
      </c>
      <c r="H7188" t="s">
        <v>596</v>
      </c>
      <c r="I7188" t="s">
        <v>353</v>
      </c>
      <c r="J7188" t="s">
        <v>39406</v>
      </c>
      <c r="K7188" t="s">
        <v>39407</v>
      </c>
      <c r="L7188" t="s">
        <v>303</v>
      </c>
      <c r="M7188" t="s">
        <v>39289</v>
      </c>
    </row>
    <row r="7189" spans="1:13" x14ac:dyDescent="0.2">
      <c r="A7189" t="s">
        <v>38143</v>
      </c>
      <c r="B7189" t="s">
        <v>38144</v>
      </c>
      <c r="C7189" t="s">
        <v>39408</v>
      </c>
      <c r="D7189" t="s">
        <v>349</v>
      </c>
      <c r="E7189" t="s">
        <v>424</v>
      </c>
      <c r="F7189" t="s">
        <v>39409</v>
      </c>
      <c r="G7189" t="s">
        <v>616</v>
      </c>
      <c r="H7189" t="s">
        <v>419</v>
      </c>
      <c r="J7189" t="s">
        <v>617</v>
      </c>
      <c r="K7189" t="s">
        <v>39410</v>
      </c>
      <c r="L7189" t="s">
        <v>303</v>
      </c>
      <c r="M7189" t="s">
        <v>1468</v>
      </c>
    </row>
    <row r="7190" spans="1:13" x14ac:dyDescent="0.2">
      <c r="A7190" t="s">
        <v>38143</v>
      </c>
      <c r="B7190" t="s">
        <v>38144</v>
      </c>
      <c r="C7190" t="s">
        <v>39411</v>
      </c>
      <c r="D7190" t="s">
        <v>39412</v>
      </c>
      <c r="E7190" t="s">
        <v>10859</v>
      </c>
      <c r="F7190" t="s">
        <v>39413</v>
      </c>
      <c r="G7190" t="s">
        <v>39414</v>
      </c>
      <c r="H7190" t="s">
        <v>39415</v>
      </c>
      <c r="I7190" t="s">
        <v>746</v>
      </c>
      <c r="J7190" t="s">
        <v>39416</v>
      </c>
      <c r="K7190" t="s">
        <v>39417</v>
      </c>
      <c r="L7190" t="s">
        <v>303</v>
      </c>
      <c r="M7190" t="s">
        <v>39418</v>
      </c>
    </row>
    <row r="7191" spans="1:13" x14ac:dyDescent="0.2">
      <c r="A7191" t="s">
        <v>38143</v>
      </c>
      <c r="B7191" t="s">
        <v>38144</v>
      </c>
      <c r="C7191" t="s">
        <v>39419</v>
      </c>
      <c r="D7191" t="s">
        <v>349</v>
      </c>
      <c r="E7191" t="s">
        <v>476</v>
      </c>
      <c r="F7191" t="s">
        <v>39420</v>
      </c>
      <c r="H7191" t="s">
        <v>39421</v>
      </c>
      <c r="I7191" t="s">
        <v>515</v>
      </c>
      <c r="J7191" t="s">
        <v>39422</v>
      </c>
      <c r="K7191" t="s">
        <v>39423</v>
      </c>
      <c r="L7191" t="s">
        <v>303</v>
      </c>
      <c r="M7191" t="s">
        <v>3590</v>
      </c>
    </row>
    <row r="7192" spans="1:13" x14ac:dyDescent="0.2">
      <c r="A7192" t="s">
        <v>38143</v>
      </c>
      <c r="B7192" t="s">
        <v>38144</v>
      </c>
      <c r="C7192" t="s">
        <v>39424</v>
      </c>
      <c r="D7192" t="s">
        <v>349</v>
      </c>
      <c r="F7192" t="s">
        <v>39425</v>
      </c>
      <c r="H7192" t="s">
        <v>458</v>
      </c>
      <c r="I7192" t="s">
        <v>380</v>
      </c>
      <c r="J7192" t="s">
        <v>39426</v>
      </c>
      <c r="K7192" t="s">
        <v>39427</v>
      </c>
      <c r="L7192" t="s">
        <v>303</v>
      </c>
      <c r="M7192" t="s">
        <v>39428</v>
      </c>
    </row>
    <row r="7193" spans="1:13" x14ac:dyDescent="0.2">
      <c r="A7193" t="s">
        <v>38143</v>
      </c>
      <c r="B7193" t="s">
        <v>38144</v>
      </c>
      <c r="C7193" t="s">
        <v>39429</v>
      </c>
      <c r="D7193" t="s">
        <v>2857</v>
      </c>
      <c r="E7193" t="s">
        <v>22348</v>
      </c>
      <c r="F7193" t="s">
        <v>39430</v>
      </c>
      <c r="G7193" t="s">
        <v>752</v>
      </c>
      <c r="H7193" t="s">
        <v>523</v>
      </c>
      <c r="I7193" t="s">
        <v>353</v>
      </c>
      <c r="J7193" t="s">
        <v>39431</v>
      </c>
      <c r="K7193" t="s">
        <v>39432</v>
      </c>
      <c r="L7193" t="s">
        <v>303</v>
      </c>
      <c r="M7193" t="s">
        <v>39433</v>
      </c>
    </row>
    <row r="7194" spans="1:13" x14ac:dyDescent="0.2">
      <c r="A7194" t="s">
        <v>38143</v>
      </c>
      <c r="B7194" t="s">
        <v>38144</v>
      </c>
      <c r="C7194" t="s">
        <v>39434</v>
      </c>
      <c r="D7194" t="s">
        <v>39435</v>
      </c>
      <c r="E7194" t="s">
        <v>39436</v>
      </c>
      <c r="F7194" t="s">
        <v>39437</v>
      </c>
      <c r="G7194" t="s">
        <v>39438</v>
      </c>
      <c r="H7194" t="s">
        <v>567</v>
      </c>
      <c r="J7194" t="s">
        <v>39439</v>
      </c>
      <c r="K7194" t="s">
        <v>39440</v>
      </c>
      <c r="L7194" t="s">
        <v>303</v>
      </c>
      <c r="M7194" t="s">
        <v>20948</v>
      </c>
    </row>
    <row r="7195" spans="1:13" x14ac:dyDescent="0.2">
      <c r="A7195" t="s">
        <v>38143</v>
      </c>
      <c r="B7195" t="s">
        <v>38144</v>
      </c>
      <c r="C7195" t="s">
        <v>39441</v>
      </c>
      <c r="D7195" t="s">
        <v>572</v>
      </c>
      <c r="E7195" t="s">
        <v>573</v>
      </c>
      <c r="F7195" t="s">
        <v>39442</v>
      </c>
      <c r="G7195" t="s">
        <v>39443</v>
      </c>
      <c r="H7195" t="s">
        <v>389</v>
      </c>
      <c r="J7195" t="s">
        <v>39444</v>
      </c>
      <c r="K7195" t="s">
        <v>39445</v>
      </c>
      <c r="L7195" t="s">
        <v>303</v>
      </c>
      <c r="M7195" t="s">
        <v>9811</v>
      </c>
    </row>
    <row r="7196" spans="1:13" x14ac:dyDescent="0.2">
      <c r="A7196" t="s">
        <v>38143</v>
      </c>
      <c r="B7196" t="s">
        <v>38144</v>
      </c>
      <c r="C7196" t="s">
        <v>39446</v>
      </c>
      <c r="D7196" t="s">
        <v>295</v>
      </c>
      <c r="E7196" t="s">
        <v>296</v>
      </c>
      <c r="F7196" t="s">
        <v>39447</v>
      </c>
      <c r="H7196" t="s">
        <v>443</v>
      </c>
      <c r="I7196" t="s">
        <v>353</v>
      </c>
      <c r="J7196" t="s">
        <v>39448</v>
      </c>
      <c r="K7196" t="s">
        <v>39449</v>
      </c>
      <c r="L7196" t="s">
        <v>303</v>
      </c>
      <c r="M7196" t="s">
        <v>570</v>
      </c>
    </row>
    <row r="7197" spans="1:13" x14ac:dyDescent="0.2">
      <c r="A7197" t="s">
        <v>38143</v>
      </c>
      <c r="B7197" t="s">
        <v>38144</v>
      </c>
      <c r="C7197" t="s">
        <v>39450</v>
      </c>
      <c r="D7197" t="s">
        <v>572</v>
      </c>
      <c r="E7197" t="s">
        <v>573</v>
      </c>
      <c r="F7197" t="s">
        <v>39451</v>
      </c>
      <c r="G7197" t="s">
        <v>39452</v>
      </c>
      <c r="H7197" t="s">
        <v>361</v>
      </c>
      <c r="J7197" t="s">
        <v>362</v>
      </c>
      <c r="K7197" t="s">
        <v>39453</v>
      </c>
      <c r="L7197" t="s">
        <v>303</v>
      </c>
      <c r="M7197" t="s">
        <v>39454</v>
      </c>
    </row>
    <row r="7198" spans="1:13" x14ac:dyDescent="0.2">
      <c r="A7198" t="s">
        <v>38143</v>
      </c>
      <c r="B7198" t="s">
        <v>38144</v>
      </c>
      <c r="C7198" t="s">
        <v>39455</v>
      </c>
      <c r="D7198" t="s">
        <v>22136</v>
      </c>
      <c r="F7198" t="s">
        <v>39456</v>
      </c>
      <c r="G7198" t="s">
        <v>39457</v>
      </c>
      <c r="H7198" t="s">
        <v>1153</v>
      </c>
      <c r="I7198" t="s">
        <v>371</v>
      </c>
      <c r="J7198" t="s">
        <v>39458</v>
      </c>
      <c r="K7198" t="s">
        <v>39459</v>
      </c>
      <c r="L7198" t="s">
        <v>303</v>
      </c>
      <c r="M7198" t="s">
        <v>26868</v>
      </c>
    </row>
    <row r="7199" spans="1:13" x14ac:dyDescent="0.2">
      <c r="A7199" t="s">
        <v>38143</v>
      </c>
      <c r="B7199" t="s">
        <v>38144</v>
      </c>
      <c r="C7199" t="s">
        <v>39460</v>
      </c>
      <c r="D7199" t="s">
        <v>572</v>
      </c>
      <c r="E7199" t="s">
        <v>573</v>
      </c>
      <c r="F7199" t="s">
        <v>39461</v>
      </c>
      <c r="G7199" t="s">
        <v>39462</v>
      </c>
      <c r="H7199" t="s">
        <v>361</v>
      </c>
      <c r="J7199" t="s">
        <v>39463</v>
      </c>
      <c r="K7199" t="s">
        <v>302</v>
      </c>
      <c r="L7199" t="s">
        <v>303</v>
      </c>
      <c r="M7199" t="s">
        <v>431</v>
      </c>
    </row>
    <row r="7200" spans="1:13" x14ac:dyDescent="0.2">
      <c r="A7200" t="s">
        <v>38143</v>
      </c>
      <c r="B7200" t="s">
        <v>38144</v>
      </c>
      <c r="C7200" t="s">
        <v>39464</v>
      </c>
      <c r="D7200" t="s">
        <v>349</v>
      </c>
      <c r="F7200" t="s">
        <v>2343</v>
      </c>
      <c r="G7200" t="s">
        <v>1415</v>
      </c>
      <c r="H7200" t="s">
        <v>419</v>
      </c>
      <c r="J7200" t="s">
        <v>39465</v>
      </c>
      <c r="K7200" t="s">
        <v>39466</v>
      </c>
      <c r="L7200" t="s">
        <v>303</v>
      </c>
      <c r="M7200" t="s">
        <v>422</v>
      </c>
    </row>
    <row r="7201" spans="1:13" x14ac:dyDescent="0.2">
      <c r="A7201" t="s">
        <v>38143</v>
      </c>
      <c r="B7201" t="s">
        <v>38144</v>
      </c>
      <c r="C7201" t="s">
        <v>39467</v>
      </c>
      <c r="D7201" t="s">
        <v>39468</v>
      </c>
      <c r="E7201" t="s">
        <v>39469</v>
      </c>
      <c r="F7201" t="s">
        <v>39470</v>
      </c>
      <c r="G7201" t="s">
        <v>39471</v>
      </c>
      <c r="H7201" t="s">
        <v>2486</v>
      </c>
      <c r="I7201" t="s">
        <v>371</v>
      </c>
      <c r="J7201" t="s">
        <v>39472</v>
      </c>
      <c r="K7201" t="s">
        <v>39473</v>
      </c>
      <c r="L7201" t="s">
        <v>303</v>
      </c>
      <c r="M7201" t="s">
        <v>39474</v>
      </c>
    </row>
    <row r="7202" spans="1:13" x14ac:dyDescent="0.2">
      <c r="A7202" t="s">
        <v>38143</v>
      </c>
      <c r="B7202" t="s">
        <v>38144</v>
      </c>
      <c r="C7202" t="s">
        <v>39475</v>
      </c>
      <c r="D7202" t="s">
        <v>401</v>
      </c>
      <c r="E7202" t="s">
        <v>402</v>
      </c>
      <c r="F7202" t="s">
        <v>39476</v>
      </c>
      <c r="G7202" t="s">
        <v>39477</v>
      </c>
      <c r="H7202" t="s">
        <v>4673</v>
      </c>
      <c r="I7202" t="s">
        <v>1788</v>
      </c>
      <c r="J7202" t="s">
        <v>39478</v>
      </c>
      <c r="K7202" t="s">
        <v>39479</v>
      </c>
      <c r="L7202" t="s">
        <v>303</v>
      </c>
      <c r="M7202" t="s">
        <v>6643</v>
      </c>
    </row>
    <row r="7203" spans="1:13" x14ac:dyDescent="0.2">
      <c r="A7203" t="s">
        <v>38143</v>
      </c>
      <c r="B7203" t="s">
        <v>38144</v>
      </c>
      <c r="C7203" t="s">
        <v>39480</v>
      </c>
      <c r="D7203" t="s">
        <v>21789</v>
      </c>
      <c r="F7203" t="s">
        <v>39481</v>
      </c>
      <c r="G7203" t="s">
        <v>39482</v>
      </c>
      <c r="H7203" t="s">
        <v>1952</v>
      </c>
      <c r="J7203" t="s">
        <v>39483</v>
      </c>
      <c r="K7203" t="s">
        <v>39484</v>
      </c>
      <c r="L7203" t="s">
        <v>303</v>
      </c>
      <c r="M7203" t="s">
        <v>422</v>
      </c>
    </row>
    <row r="7204" spans="1:13" x14ac:dyDescent="0.2">
      <c r="A7204" t="s">
        <v>38143</v>
      </c>
      <c r="B7204" t="s">
        <v>38144</v>
      </c>
      <c r="C7204" t="s">
        <v>39485</v>
      </c>
      <c r="D7204" t="s">
        <v>492</v>
      </c>
      <c r="E7204" t="s">
        <v>493</v>
      </c>
      <c r="F7204" t="s">
        <v>39486</v>
      </c>
      <c r="H7204" t="s">
        <v>2046</v>
      </c>
      <c r="J7204" t="s">
        <v>39487</v>
      </c>
      <c r="K7204" t="s">
        <v>39488</v>
      </c>
      <c r="L7204" t="s">
        <v>303</v>
      </c>
      <c r="M7204" t="s">
        <v>1979</v>
      </c>
    </row>
    <row r="7205" spans="1:13" x14ac:dyDescent="0.2">
      <c r="A7205" t="s">
        <v>38143</v>
      </c>
      <c r="B7205" t="s">
        <v>38144</v>
      </c>
      <c r="C7205" t="s">
        <v>39489</v>
      </c>
      <c r="D7205" t="s">
        <v>349</v>
      </c>
      <c r="F7205" t="s">
        <v>34298</v>
      </c>
      <c r="G7205" t="s">
        <v>1976</v>
      </c>
      <c r="J7205" t="s">
        <v>39490</v>
      </c>
      <c r="K7205" t="s">
        <v>302</v>
      </c>
      <c r="L7205" t="s">
        <v>303</v>
      </c>
      <c r="M7205" t="s">
        <v>422</v>
      </c>
    </row>
    <row r="7206" spans="1:13" x14ac:dyDescent="0.2">
      <c r="A7206" t="s">
        <v>38143</v>
      </c>
      <c r="B7206" t="s">
        <v>38144</v>
      </c>
      <c r="C7206" t="s">
        <v>39491</v>
      </c>
      <c r="D7206" t="s">
        <v>349</v>
      </c>
      <c r="F7206" t="s">
        <v>39492</v>
      </c>
      <c r="G7206" t="s">
        <v>39493</v>
      </c>
      <c r="H7206" t="s">
        <v>1874</v>
      </c>
      <c r="J7206" t="s">
        <v>39494</v>
      </c>
      <c r="K7206" t="s">
        <v>39495</v>
      </c>
      <c r="L7206" t="s">
        <v>303</v>
      </c>
      <c r="M7206" t="s">
        <v>422</v>
      </c>
    </row>
    <row r="7207" spans="1:13" x14ac:dyDescent="0.2">
      <c r="A7207" t="s">
        <v>38143</v>
      </c>
      <c r="B7207" t="s">
        <v>38144</v>
      </c>
      <c r="C7207" t="s">
        <v>39496</v>
      </c>
      <c r="D7207" t="s">
        <v>572</v>
      </c>
      <c r="E7207" t="s">
        <v>573</v>
      </c>
      <c r="F7207" t="s">
        <v>39497</v>
      </c>
      <c r="G7207" t="s">
        <v>39498</v>
      </c>
      <c r="H7207" t="s">
        <v>1788</v>
      </c>
      <c r="J7207" t="s">
        <v>39499</v>
      </c>
      <c r="K7207" t="s">
        <v>39500</v>
      </c>
      <c r="L7207" t="s">
        <v>303</v>
      </c>
      <c r="M7207" t="s">
        <v>1882</v>
      </c>
    </row>
    <row r="7208" spans="1:13" x14ac:dyDescent="0.2">
      <c r="A7208" t="s">
        <v>38143</v>
      </c>
      <c r="B7208" t="s">
        <v>38144</v>
      </c>
      <c r="C7208" t="s">
        <v>39501</v>
      </c>
      <c r="D7208" t="s">
        <v>1374</v>
      </c>
      <c r="E7208" t="s">
        <v>1375</v>
      </c>
      <c r="F7208" t="s">
        <v>39502</v>
      </c>
      <c r="G7208" t="s">
        <v>39503</v>
      </c>
      <c r="H7208" t="s">
        <v>39504</v>
      </c>
      <c r="I7208" t="s">
        <v>300</v>
      </c>
      <c r="J7208" t="s">
        <v>39505</v>
      </c>
      <c r="K7208" t="s">
        <v>39506</v>
      </c>
      <c r="L7208" t="s">
        <v>303</v>
      </c>
      <c r="M7208" t="s">
        <v>39507</v>
      </c>
    </row>
    <row r="7209" spans="1:13" x14ac:dyDescent="0.2">
      <c r="A7209" t="s">
        <v>38143</v>
      </c>
      <c r="B7209" t="s">
        <v>38144</v>
      </c>
      <c r="C7209" t="s">
        <v>39508</v>
      </c>
      <c r="D7209" t="s">
        <v>1837</v>
      </c>
      <c r="E7209" t="s">
        <v>1375</v>
      </c>
      <c r="F7209" t="s">
        <v>39509</v>
      </c>
      <c r="G7209" t="s">
        <v>39510</v>
      </c>
      <c r="H7209" t="s">
        <v>39511</v>
      </c>
      <c r="I7209" t="s">
        <v>1874</v>
      </c>
      <c r="J7209" t="s">
        <v>39512</v>
      </c>
      <c r="K7209" t="s">
        <v>39513</v>
      </c>
      <c r="L7209" t="s">
        <v>303</v>
      </c>
      <c r="M7209" t="s">
        <v>1857</v>
      </c>
    </row>
    <row r="7210" spans="1:13" x14ac:dyDescent="0.2">
      <c r="A7210" t="s">
        <v>38143</v>
      </c>
      <c r="B7210" t="s">
        <v>38144</v>
      </c>
      <c r="C7210" t="s">
        <v>39514</v>
      </c>
      <c r="D7210" t="s">
        <v>394</v>
      </c>
      <c r="E7210" t="s">
        <v>3638</v>
      </c>
      <c r="F7210" t="s">
        <v>39515</v>
      </c>
      <c r="G7210" t="s">
        <v>21155</v>
      </c>
      <c r="H7210" t="s">
        <v>1788</v>
      </c>
      <c r="J7210" t="s">
        <v>39516</v>
      </c>
      <c r="K7210" t="s">
        <v>39517</v>
      </c>
      <c r="L7210" t="s">
        <v>303</v>
      </c>
      <c r="M7210" t="s">
        <v>6399</v>
      </c>
    </row>
    <row r="7211" spans="1:13" x14ac:dyDescent="0.2">
      <c r="A7211" t="s">
        <v>38143</v>
      </c>
      <c r="B7211" t="s">
        <v>38144</v>
      </c>
      <c r="C7211" t="s">
        <v>39518</v>
      </c>
      <c r="D7211" t="s">
        <v>1837</v>
      </c>
      <c r="E7211" t="s">
        <v>39519</v>
      </c>
      <c r="F7211" t="s">
        <v>39520</v>
      </c>
      <c r="G7211" t="s">
        <v>39521</v>
      </c>
      <c r="H7211" t="s">
        <v>39522</v>
      </c>
      <c r="I7211" t="s">
        <v>1952</v>
      </c>
      <c r="J7211" t="s">
        <v>39523</v>
      </c>
      <c r="K7211" t="s">
        <v>39524</v>
      </c>
      <c r="L7211" t="s">
        <v>303</v>
      </c>
      <c r="M7211" t="s">
        <v>39525</v>
      </c>
    </row>
    <row r="7212" spans="1:13" x14ac:dyDescent="0.2">
      <c r="A7212" t="s">
        <v>38143</v>
      </c>
      <c r="B7212" t="s">
        <v>38144</v>
      </c>
      <c r="C7212" t="s">
        <v>39526</v>
      </c>
      <c r="D7212" t="s">
        <v>39527</v>
      </c>
      <c r="E7212" t="s">
        <v>39528</v>
      </c>
      <c r="F7212" t="s">
        <v>39529</v>
      </c>
      <c r="G7212" t="s">
        <v>1952</v>
      </c>
      <c r="J7212" t="s">
        <v>39530</v>
      </c>
      <c r="K7212" t="s">
        <v>39531</v>
      </c>
      <c r="L7212" t="s">
        <v>303</v>
      </c>
      <c r="M7212" t="s">
        <v>39532</v>
      </c>
    </row>
    <row r="7213" spans="1:13" x14ac:dyDescent="0.2">
      <c r="A7213" t="s">
        <v>38143</v>
      </c>
      <c r="B7213" t="s">
        <v>38144</v>
      </c>
      <c r="C7213" t="s">
        <v>39533</v>
      </c>
      <c r="D7213" t="s">
        <v>572</v>
      </c>
      <c r="E7213" t="s">
        <v>573</v>
      </c>
      <c r="F7213" t="s">
        <v>39534</v>
      </c>
      <c r="G7213" t="s">
        <v>39535</v>
      </c>
      <c r="H7213" t="s">
        <v>1788</v>
      </c>
      <c r="J7213" t="s">
        <v>39536</v>
      </c>
      <c r="K7213" t="s">
        <v>39537</v>
      </c>
      <c r="L7213" t="s">
        <v>303</v>
      </c>
      <c r="M7213" t="s">
        <v>1882</v>
      </c>
    </row>
    <row r="7214" spans="1:13" x14ac:dyDescent="0.2">
      <c r="A7214" t="s">
        <v>38143</v>
      </c>
      <c r="B7214" t="s">
        <v>38144</v>
      </c>
      <c r="C7214" t="s">
        <v>39538</v>
      </c>
      <c r="D7214" t="s">
        <v>39539</v>
      </c>
      <c r="E7214" t="s">
        <v>39540</v>
      </c>
      <c r="F7214" t="s">
        <v>39541</v>
      </c>
      <c r="G7214" t="s">
        <v>39542</v>
      </c>
      <c r="H7214" t="s">
        <v>1952</v>
      </c>
      <c r="J7214" t="s">
        <v>39543</v>
      </c>
      <c r="K7214" t="s">
        <v>39544</v>
      </c>
      <c r="L7214" t="s">
        <v>303</v>
      </c>
      <c r="M7214" t="s">
        <v>39545</v>
      </c>
    </row>
    <row r="7215" spans="1:13" x14ac:dyDescent="0.2">
      <c r="A7215" t="s">
        <v>38143</v>
      </c>
      <c r="B7215" t="s">
        <v>38144</v>
      </c>
      <c r="C7215" t="s">
        <v>39546</v>
      </c>
      <c r="D7215" t="s">
        <v>349</v>
      </c>
      <c r="E7215" t="s">
        <v>476</v>
      </c>
      <c r="F7215" t="s">
        <v>39547</v>
      </c>
      <c r="G7215" t="s">
        <v>1853</v>
      </c>
      <c r="J7215" t="s">
        <v>39548</v>
      </c>
      <c r="K7215" t="s">
        <v>39549</v>
      </c>
      <c r="L7215" t="s">
        <v>303</v>
      </c>
      <c r="M7215" t="s">
        <v>39550</v>
      </c>
    </row>
    <row r="7216" spans="1:13" x14ac:dyDescent="0.2">
      <c r="A7216" t="s">
        <v>38143</v>
      </c>
      <c r="B7216" t="s">
        <v>38144</v>
      </c>
      <c r="C7216" t="s">
        <v>39551</v>
      </c>
      <c r="D7216" t="s">
        <v>39552</v>
      </c>
      <c r="E7216" t="s">
        <v>39552</v>
      </c>
      <c r="F7216" t="s">
        <v>39553</v>
      </c>
      <c r="G7216" t="s">
        <v>39554</v>
      </c>
      <c r="H7216" t="s">
        <v>39555</v>
      </c>
      <c r="I7216" t="s">
        <v>2024</v>
      </c>
      <c r="J7216" t="s">
        <v>39556</v>
      </c>
      <c r="K7216" t="s">
        <v>39557</v>
      </c>
      <c r="L7216" t="s">
        <v>303</v>
      </c>
      <c r="M7216" t="s">
        <v>4148</v>
      </c>
    </row>
    <row r="7217" spans="1:13" x14ac:dyDescent="0.2">
      <c r="A7217" t="s">
        <v>38143</v>
      </c>
      <c r="B7217" t="s">
        <v>38144</v>
      </c>
      <c r="C7217" t="s">
        <v>39558</v>
      </c>
      <c r="D7217" t="s">
        <v>687</v>
      </c>
      <c r="E7217" t="s">
        <v>3350</v>
      </c>
      <c r="F7217" t="s">
        <v>39559</v>
      </c>
      <c r="G7217" t="s">
        <v>39560</v>
      </c>
      <c r="H7217" t="s">
        <v>2024</v>
      </c>
      <c r="J7217" t="s">
        <v>39561</v>
      </c>
      <c r="K7217" t="s">
        <v>39562</v>
      </c>
      <c r="L7217" t="s">
        <v>303</v>
      </c>
      <c r="M7217" t="s">
        <v>39563</v>
      </c>
    </row>
    <row r="7218" spans="1:13" x14ac:dyDescent="0.2">
      <c r="A7218" t="s">
        <v>38143</v>
      </c>
      <c r="B7218" t="s">
        <v>38144</v>
      </c>
      <c r="C7218" t="s">
        <v>39564</v>
      </c>
      <c r="D7218" t="s">
        <v>39565</v>
      </c>
      <c r="E7218" t="s">
        <v>852</v>
      </c>
      <c r="F7218" t="s">
        <v>39566</v>
      </c>
      <c r="G7218" t="s">
        <v>39567</v>
      </c>
      <c r="H7218" t="s">
        <v>2046</v>
      </c>
      <c r="J7218" t="s">
        <v>39568</v>
      </c>
      <c r="K7218" t="s">
        <v>39569</v>
      </c>
      <c r="L7218" t="s">
        <v>303</v>
      </c>
      <c r="M7218" t="s">
        <v>2653</v>
      </c>
    </row>
    <row r="7219" spans="1:13" x14ac:dyDescent="0.2">
      <c r="A7219" t="s">
        <v>38143</v>
      </c>
      <c r="B7219" t="s">
        <v>38144</v>
      </c>
      <c r="C7219" t="s">
        <v>39570</v>
      </c>
      <c r="D7219" t="s">
        <v>39571</v>
      </c>
      <c r="E7219" t="s">
        <v>39572</v>
      </c>
      <c r="F7219" t="s">
        <v>39573</v>
      </c>
      <c r="G7219" t="s">
        <v>39574</v>
      </c>
      <c r="H7219" t="s">
        <v>1853</v>
      </c>
      <c r="I7219" t="s">
        <v>300</v>
      </c>
      <c r="J7219" t="s">
        <v>39575</v>
      </c>
      <c r="K7219" t="s">
        <v>39576</v>
      </c>
      <c r="L7219" t="s">
        <v>303</v>
      </c>
      <c r="M7219" t="s">
        <v>1054</v>
      </c>
    </row>
    <row r="7220" spans="1:13" x14ac:dyDescent="0.2">
      <c r="A7220" t="s">
        <v>38143</v>
      </c>
      <c r="B7220" t="s">
        <v>38144</v>
      </c>
      <c r="C7220" t="s">
        <v>39577</v>
      </c>
      <c r="D7220" t="s">
        <v>349</v>
      </c>
      <c r="F7220" t="s">
        <v>39578</v>
      </c>
      <c r="G7220" t="s">
        <v>39579</v>
      </c>
      <c r="H7220" t="s">
        <v>39580</v>
      </c>
      <c r="I7220" t="s">
        <v>2024</v>
      </c>
      <c r="J7220" t="s">
        <v>39581</v>
      </c>
      <c r="K7220" t="s">
        <v>39582</v>
      </c>
      <c r="L7220" t="s">
        <v>303</v>
      </c>
      <c r="M7220" t="s">
        <v>39583</v>
      </c>
    </row>
    <row r="7221" spans="1:13" x14ac:dyDescent="0.2">
      <c r="A7221" t="s">
        <v>38143</v>
      </c>
      <c r="B7221" t="s">
        <v>38144</v>
      </c>
      <c r="C7221" t="s">
        <v>39584</v>
      </c>
      <c r="D7221" t="s">
        <v>29933</v>
      </c>
      <c r="E7221" t="s">
        <v>296</v>
      </c>
      <c r="F7221" t="s">
        <v>39585</v>
      </c>
      <c r="G7221" t="s">
        <v>39586</v>
      </c>
      <c r="H7221" t="s">
        <v>39587</v>
      </c>
      <c r="I7221" t="s">
        <v>1976</v>
      </c>
      <c r="J7221" t="s">
        <v>39588</v>
      </c>
      <c r="K7221" t="s">
        <v>39589</v>
      </c>
      <c r="L7221" t="s">
        <v>303</v>
      </c>
      <c r="M7221" t="s">
        <v>4536</v>
      </c>
    </row>
    <row r="7222" spans="1:13" x14ac:dyDescent="0.2">
      <c r="A7222" t="s">
        <v>38143</v>
      </c>
      <c r="B7222" t="s">
        <v>38144</v>
      </c>
      <c r="C7222" t="s">
        <v>39590</v>
      </c>
      <c r="D7222" t="s">
        <v>1837</v>
      </c>
      <c r="E7222" t="s">
        <v>1375</v>
      </c>
      <c r="F7222" t="s">
        <v>39591</v>
      </c>
      <c r="G7222" t="s">
        <v>39592</v>
      </c>
      <c r="H7222" t="s">
        <v>1853</v>
      </c>
      <c r="I7222" t="s">
        <v>300</v>
      </c>
      <c r="J7222" t="s">
        <v>39593</v>
      </c>
      <c r="K7222" t="s">
        <v>39594</v>
      </c>
      <c r="L7222" t="s">
        <v>303</v>
      </c>
      <c r="M7222" t="s">
        <v>2157</v>
      </c>
    </row>
    <row r="7223" spans="1:13" x14ac:dyDescent="0.2">
      <c r="A7223" t="s">
        <v>38143</v>
      </c>
      <c r="B7223" t="s">
        <v>38144</v>
      </c>
      <c r="C7223" t="s">
        <v>39595</v>
      </c>
      <c r="D7223" t="s">
        <v>39596</v>
      </c>
      <c r="F7223" t="s">
        <v>39597</v>
      </c>
      <c r="G7223" t="s">
        <v>39598</v>
      </c>
      <c r="H7223" t="s">
        <v>1853</v>
      </c>
      <c r="J7223" t="s">
        <v>39599</v>
      </c>
      <c r="K7223" t="s">
        <v>39600</v>
      </c>
      <c r="L7223" t="s">
        <v>303</v>
      </c>
      <c r="M7223" t="s">
        <v>39550</v>
      </c>
    </row>
    <row r="7224" spans="1:13" x14ac:dyDescent="0.2">
      <c r="A7224" t="s">
        <v>38143</v>
      </c>
      <c r="B7224" t="s">
        <v>38144</v>
      </c>
      <c r="C7224" t="s">
        <v>39601</v>
      </c>
      <c r="D7224" t="s">
        <v>26369</v>
      </c>
      <c r="E7224" t="s">
        <v>1375</v>
      </c>
      <c r="F7224" t="s">
        <v>39602</v>
      </c>
      <c r="H7224" t="s">
        <v>1952</v>
      </c>
      <c r="I7224" t="s">
        <v>1874</v>
      </c>
      <c r="J7224" t="s">
        <v>39603</v>
      </c>
      <c r="K7224" t="s">
        <v>39604</v>
      </c>
      <c r="L7224" t="s">
        <v>303</v>
      </c>
      <c r="M7224" t="s">
        <v>422</v>
      </c>
    </row>
    <row r="7225" spans="1:13" x14ac:dyDescent="0.2">
      <c r="A7225" t="s">
        <v>38143</v>
      </c>
      <c r="B7225" t="s">
        <v>38144</v>
      </c>
      <c r="C7225" t="s">
        <v>39605</v>
      </c>
      <c r="D7225" t="s">
        <v>492</v>
      </c>
      <c r="E7225" t="s">
        <v>493</v>
      </c>
      <c r="F7225" t="s">
        <v>39606</v>
      </c>
      <c r="G7225" t="s">
        <v>39607</v>
      </c>
      <c r="H7225" t="s">
        <v>1853</v>
      </c>
      <c r="J7225" t="s">
        <v>39608</v>
      </c>
      <c r="K7225" t="s">
        <v>39609</v>
      </c>
      <c r="L7225" t="s">
        <v>303</v>
      </c>
      <c r="M7225" t="s">
        <v>822</v>
      </c>
    </row>
    <row r="7226" spans="1:13" x14ac:dyDescent="0.2">
      <c r="A7226" t="s">
        <v>38143</v>
      </c>
      <c r="B7226" t="s">
        <v>38144</v>
      </c>
      <c r="C7226" t="s">
        <v>39610</v>
      </c>
      <c r="D7226" t="s">
        <v>39611</v>
      </c>
      <c r="E7226" t="s">
        <v>39612</v>
      </c>
      <c r="F7226" t="s">
        <v>39613</v>
      </c>
      <c r="G7226" t="s">
        <v>39614</v>
      </c>
      <c r="H7226" t="s">
        <v>1959</v>
      </c>
      <c r="I7226" t="s">
        <v>39615</v>
      </c>
      <c r="J7226" t="s">
        <v>39616</v>
      </c>
      <c r="K7226" t="s">
        <v>39617</v>
      </c>
      <c r="L7226" t="s">
        <v>303</v>
      </c>
      <c r="M7226" t="s">
        <v>23887</v>
      </c>
    </row>
    <row r="7227" spans="1:13" x14ac:dyDescent="0.2">
      <c r="A7227" t="s">
        <v>38143</v>
      </c>
      <c r="B7227" t="s">
        <v>38144</v>
      </c>
      <c r="C7227" t="s">
        <v>39618</v>
      </c>
      <c r="D7227" t="s">
        <v>39619</v>
      </c>
      <c r="F7227" t="s">
        <v>39620</v>
      </c>
      <c r="G7227" t="s">
        <v>39621</v>
      </c>
      <c r="H7227" t="s">
        <v>21605</v>
      </c>
      <c r="I7227" t="s">
        <v>1874</v>
      </c>
      <c r="J7227" t="s">
        <v>39622</v>
      </c>
      <c r="K7227" t="s">
        <v>39623</v>
      </c>
      <c r="L7227" t="s">
        <v>303</v>
      </c>
      <c r="M7227" t="s">
        <v>422</v>
      </c>
    </row>
    <row r="7228" spans="1:13" x14ac:dyDescent="0.2">
      <c r="A7228" t="s">
        <v>38143</v>
      </c>
      <c r="B7228" t="s">
        <v>38144</v>
      </c>
      <c r="C7228" t="s">
        <v>39624</v>
      </c>
      <c r="D7228" t="s">
        <v>492</v>
      </c>
      <c r="E7228" t="s">
        <v>493</v>
      </c>
      <c r="F7228" t="s">
        <v>39625</v>
      </c>
      <c r="G7228" t="s">
        <v>39626</v>
      </c>
      <c r="H7228" t="s">
        <v>1952</v>
      </c>
      <c r="J7228" t="s">
        <v>39627</v>
      </c>
      <c r="K7228" t="s">
        <v>39628</v>
      </c>
      <c r="L7228" t="s">
        <v>303</v>
      </c>
      <c r="M7228" t="s">
        <v>2725</v>
      </c>
    </row>
    <row r="7229" spans="1:13" x14ac:dyDescent="0.2">
      <c r="A7229" t="s">
        <v>38143</v>
      </c>
      <c r="B7229" t="s">
        <v>38144</v>
      </c>
      <c r="C7229" t="s">
        <v>39629</v>
      </c>
      <c r="D7229" t="s">
        <v>394</v>
      </c>
      <c r="E7229" t="s">
        <v>3638</v>
      </c>
      <c r="F7229" t="s">
        <v>39630</v>
      </c>
      <c r="H7229" t="s">
        <v>39631</v>
      </c>
      <c r="I7229" t="s">
        <v>1788</v>
      </c>
      <c r="J7229" t="s">
        <v>39632</v>
      </c>
      <c r="K7229" t="s">
        <v>39633</v>
      </c>
      <c r="L7229" t="s">
        <v>303</v>
      </c>
      <c r="M7229" t="s">
        <v>4104</v>
      </c>
    </row>
    <row r="7230" spans="1:13" x14ac:dyDescent="0.2">
      <c r="A7230" t="s">
        <v>38143</v>
      </c>
      <c r="B7230" t="s">
        <v>38144</v>
      </c>
      <c r="C7230" t="s">
        <v>39634</v>
      </c>
      <c r="D7230" t="s">
        <v>39635</v>
      </c>
      <c r="F7230" t="s">
        <v>39636</v>
      </c>
      <c r="G7230" t="s">
        <v>39637</v>
      </c>
      <c r="H7230" t="s">
        <v>21112</v>
      </c>
      <c r="I7230" t="s">
        <v>300</v>
      </c>
      <c r="J7230" t="s">
        <v>39638</v>
      </c>
      <c r="K7230" t="s">
        <v>302</v>
      </c>
      <c r="L7230" t="s">
        <v>303</v>
      </c>
      <c r="M7230" t="s">
        <v>422</v>
      </c>
    </row>
    <row r="7231" spans="1:13" x14ac:dyDescent="0.2">
      <c r="A7231" t="s">
        <v>38143</v>
      </c>
      <c r="B7231" t="s">
        <v>38144</v>
      </c>
      <c r="C7231" t="s">
        <v>39639</v>
      </c>
      <c r="D7231" t="s">
        <v>39640</v>
      </c>
      <c r="E7231" t="s">
        <v>39641</v>
      </c>
      <c r="F7231" t="s">
        <v>39642</v>
      </c>
      <c r="H7231" t="s">
        <v>1952</v>
      </c>
      <c r="J7231" t="s">
        <v>39643</v>
      </c>
      <c r="K7231" t="s">
        <v>39644</v>
      </c>
      <c r="L7231" t="s">
        <v>303</v>
      </c>
      <c r="M7231" t="s">
        <v>39645</v>
      </c>
    </row>
    <row r="7232" spans="1:13" x14ac:dyDescent="0.2">
      <c r="A7232" t="s">
        <v>38143</v>
      </c>
      <c r="B7232" t="s">
        <v>38144</v>
      </c>
      <c r="C7232" t="s">
        <v>39646</v>
      </c>
      <c r="D7232" t="s">
        <v>39647</v>
      </c>
      <c r="E7232" t="s">
        <v>39648</v>
      </c>
      <c r="F7232" t="s">
        <v>39649</v>
      </c>
      <c r="G7232" t="s">
        <v>39650</v>
      </c>
      <c r="H7232" t="s">
        <v>1952</v>
      </c>
      <c r="J7232" t="s">
        <v>39651</v>
      </c>
      <c r="K7232" t="s">
        <v>39652</v>
      </c>
      <c r="L7232" t="s">
        <v>303</v>
      </c>
      <c r="M7232" t="s">
        <v>5941</v>
      </c>
    </row>
    <row r="7233" spans="1:13" x14ac:dyDescent="0.2">
      <c r="A7233" t="s">
        <v>38143</v>
      </c>
      <c r="B7233" t="s">
        <v>38144</v>
      </c>
      <c r="C7233" t="s">
        <v>39653</v>
      </c>
      <c r="D7233" t="s">
        <v>39654</v>
      </c>
      <c r="E7233" t="s">
        <v>21354</v>
      </c>
      <c r="F7233" t="s">
        <v>39655</v>
      </c>
      <c r="G7233" t="s">
        <v>39656</v>
      </c>
      <c r="H7233" t="s">
        <v>1959</v>
      </c>
      <c r="J7233" t="s">
        <v>39657</v>
      </c>
      <c r="K7233" t="s">
        <v>39658</v>
      </c>
      <c r="L7233" t="s">
        <v>303</v>
      </c>
      <c r="M7233" t="s">
        <v>9049</v>
      </c>
    </row>
    <row r="7234" spans="1:13" x14ac:dyDescent="0.2">
      <c r="A7234" t="s">
        <v>38143</v>
      </c>
      <c r="B7234" t="s">
        <v>38144</v>
      </c>
      <c r="C7234" t="s">
        <v>39659</v>
      </c>
      <c r="D7234" t="s">
        <v>492</v>
      </c>
      <c r="E7234" t="s">
        <v>493</v>
      </c>
      <c r="F7234" t="s">
        <v>39660</v>
      </c>
      <c r="G7234" t="s">
        <v>39661</v>
      </c>
      <c r="H7234" t="s">
        <v>299</v>
      </c>
      <c r="J7234" t="s">
        <v>39662</v>
      </c>
      <c r="K7234" t="s">
        <v>39663</v>
      </c>
      <c r="L7234" t="s">
        <v>303</v>
      </c>
      <c r="M7234" t="s">
        <v>1054</v>
      </c>
    </row>
    <row r="7235" spans="1:13" x14ac:dyDescent="0.2">
      <c r="A7235" t="s">
        <v>38143</v>
      </c>
      <c r="B7235" t="s">
        <v>38144</v>
      </c>
      <c r="C7235" t="s">
        <v>39664</v>
      </c>
      <c r="D7235" t="s">
        <v>572</v>
      </c>
      <c r="E7235" t="s">
        <v>573</v>
      </c>
      <c r="F7235" t="s">
        <v>39665</v>
      </c>
      <c r="G7235" t="s">
        <v>39666</v>
      </c>
      <c r="H7235" t="s">
        <v>39667</v>
      </c>
      <c r="I7235" t="s">
        <v>1788</v>
      </c>
      <c r="J7235" t="s">
        <v>39668</v>
      </c>
      <c r="K7235" t="s">
        <v>302</v>
      </c>
      <c r="L7235" t="s">
        <v>303</v>
      </c>
      <c r="M7235" t="s">
        <v>422</v>
      </c>
    </row>
    <row r="7236" spans="1:13" x14ac:dyDescent="0.2">
      <c r="A7236" t="s">
        <v>38143</v>
      </c>
      <c r="B7236" t="s">
        <v>38144</v>
      </c>
      <c r="C7236" t="s">
        <v>39669</v>
      </c>
      <c r="D7236" t="s">
        <v>572</v>
      </c>
      <c r="E7236" t="s">
        <v>573</v>
      </c>
      <c r="F7236" t="s">
        <v>39670</v>
      </c>
      <c r="G7236" t="s">
        <v>39671</v>
      </c>
      <c r="H7236" t="s">
        <v>1787</v>
      </c>
      <c r="I7236" t="s">
        <v>1788</v>
      </c>
      <c r="J7236" t="s">
        <v>39672</v>
      </c>
      <c r="K7236" t="s">
        <v>39673</v>
      </c>
      <c r="L7236" t="s">
        <v>303</v>
      </c>
      <c r="M7236" t="s">
        <v>26876</v>
      </c>
    </row>
    <row r="7237" spans="1:13" x14ac:dyDescent="0.2">
      <c r="A7237" t="s">
        <v>38143</v>
      </c>
      <c r="B7237" t="s">
        <v>38144</v>
      </c>
      <c r="C7237" t="s">
        <v>39674</v>
      </c>
      <c r="D7237" t="s">
        <v>39675</v>
      </c>
      <c r="F7237" t="s">
        <v>39676</v>
      </c>
      <c r="G7237" t="s">
        <v>39677</v>
      </c>
      <c r="H7237" t="s">
        <v>39678</v>
      </c>
      <c r="I7237" t="s">
        <v>1874</v>
      </c>
      <c r="J7237" t="s">
        <v>39679</v>
      </c>
      <c r="K7237" t="s">
        <v>39680</v>
      </c>
      <c r="L7237" t="s">
        <v>303</v>
      </c>
      <c r="M7237" t="s">
        <v>12200</v>
      </c>
    </row>
    <row r="7238" spans="1:13" x14ac:dyDescent="0.2">
      <c r="A7238" t="s">
        <v>38143</v>
      </c>
      <c r="B7238" t="s">
        <v>38144</v>
      </c>
      <c r="C7238" t="s">
        <v>39681</v>
      </c>
      <c r="D7238" t="s">
        <v>39682</v>
      </c>
      <c r="E7238" t="s">
        <v>39683</v>
      </c>
      <c r="F7238" t="s">
        <v>39684</v>
      </c>
      <c r="G7238" t="s">
        <v>39685</v>
      </c>
      <c r="H7238" t="s">
        <v>39667</v>
      </c>
      <c r="I7238" t="s">
        <v>1788</v>
      </c>
      <c r="J7238" t="s">
        <v>39686</v>
      </c>
      <c r="K7238" t="s">
        <v>39687</v>
      </c>
      <c r="L7238" t="s">
        <v>303</v>
      </c>
      <c r="M7238" t="s">
        <v>6080</v>
      </c>
    </row>
    <row r="7239" spans="1:13" x14ac:dyDescent="0.2">
      <c r="A7239" t="s">
        <v>38143</v>
      </c>
      <c r="B7239" t="s">
        <v>38144</v>
      </c>
      <c r="C7239" t="s">
        <v>39688</v>
      </c>
      <c r="D7239" t="s">
        <v>39689</v>
      </c>
      <c r="E7239" t="s">
        <v>39690</v>
      </c>
      <c r="F7239" t="s">
        <v>39691</v>
      </c>
      <c r="G7239" t="s">
        <v>39692</v>
      </c>
      <c r="H7239" t="s">
        <v>21112</v>
      </c>
      <c r="I7239" t="s">
        <v>300</v>
      </c>
      <c r="J7239" t="s">
        <v>39693</v>
      </c>
      <c r="K7239" t="s">
        <v>39694</v>
      </c>
      <c r="L7239" t="s">
        <v>303</v>
      </c>
      <c r="M7239" t="s">
        <v>12200</v>
      </c>
    </row>
    <row r="7240" spans="1:13" x14ac:dyDescent="0.2">
      <c r="A7240" t="s">
        <v>38143</v>
      </c>
      <c r="B7240" t="s">
        <v>38144</v>
      </c>
      <c r="C7240" t="s">
        <v>39695</v>
      </c>
      <c r="D7240" t="s">
        <v>29933</v>
      </c>
      <c r="E7240" t="s">
        <v>296</v>
      </c>
      <c r="F7240" t="s">
        <v>39696</v>
      </c>
      <c r="G7240" t="s">
        <v>39697</v>
      </c>
      <c r="H7240" t="s">
        <v>1788</v>
      </c>
      <c r="J7240" t="s">
        <v>39698</v>
      </c>
      <c r="K7240" t="s">
        <v>39699</v>
      </c>
      <c r="L7240" t="s">
        <v>303</v>
      </c>
      <c r="M7240" t="s">
        <v>1380</v>
      </c>
    </row>
    <row r="7241" spans="1:13" x14ac:dyDescent="0.2">
      <c r="A7241" t="s">
        <v>38143</v>
      </c>
      <c r="B7241" t="s">
        <v>38144</v>
      </c>
      <c r="C7241" t="s">
        <v>39700</v>
      </c>
      <c r="D7241" t="s">
        <v>39701</v>
      </c>
      <c r="E7241" t="s">
        <v>39702</v>
      </c>
      <c r="F7241" t="s">
        <v>39703</v>
      </c>
      <c r="H7241" t="s">
        <v>1976</v>
      </c>
      <c r="J7241" t="s">
        <v>39704</v>
      </c>
      <c r="K7241" t="s">
        <v>39705</v>
      </c>
      <c r="L7241" t="s">
        <v>303</v>
      </c>
      <c r="M7241" t="s">
        <v>39706</v>
      </c>
    </row>
    <row r="7242" spans="1:13" x14ac:dyDescent="0.2">
      <c r="A7242" t="s">
        <v>38143</v>
      </c>
      <c r="B7242" t="s">
        <v>38144</v>
      </c>
      <c r="C7242" t="s">
        <v>39707</v>
      </c>
      <c r="D7242" t="s">
        <v>39708</v>
      </c>
      <c r="E7242" t="s">
        <v>39709</v>
      </c>
      <c r="F7242" t="s">
        <v>39710</v>
      </c>
      <c r="G7242" t="s">
        <v>39574</v>
      </c>
      <c r="H7242" t="s">
        <v>1853</v>
      </c>
      <c r="I7242" t="s">
        <v>300</v>
      </c>
      <c r="J7242" t="s">
        <v>39711</v>
      </c>
      <c r="K7242" t="s">
        <v>39712</v>
      </c>
      <c r="L7242" t="s">
        <v>303</v>
      </c>
      <c r="M7242" t="s">
        <v>1267</v>
      </c>
    </row>
    <row r="7243" spans="1:13" x14ac:dyDescent="0.2">
      <c r="A7243" t="s">
        <v>38143</v>
      </c>
      <c r="B7243" t="s">
        <v>38144</v>
      </c>
      <c r="C7243" t="s">
        <v>39713</v>
      </c>
      <c r="D7243" t="s">
        <v>349</v>
      </c>
      <c r="E7243" t="s">
        <v>476</v>
      </c>
      <c r="F7243" t="s">
        <v>39714</v>
      </c>
      <c r="H7243" t="s">
        <v>2046</v>
      </c>
      <c r="J7243" t="s">
        <v>39715</v>
      </c>
      <c r="K7243" t="s">
        <v>302</v>
      </c>
      <c r="L7243" t="s">
        <v>303</v>
      </c>
      <c r="M7243" t="s">
        <v>39716</v>
      </c>
    </row>
    <row r="7244" spans="1:13" x14ac:dyDescent="0.2">
      <c r="A7244" t="s">
        <v>38143</v>
      </c>
      <c r="B7244" t="s">
        <v>38144</v>
      </c>
      <c r="C7244" t="s">
        <v>39717</v>
      </c>
      <c r="D7244" t="s">
        <v>295</v>
      </c>
      <c r="E7244" t="s">
        <v>296</v>
      </c>
      <c r="F7244" t="s">
        <v>39718</v>
      </c>
      <c r="G7244" t="s">
        <v>39719</v>
      </c>
      <c r="H7244" t="s">
        <v>39511</v>
      </c>
      <c r="I7244" t="s">
        <v>1874</v>
      </c>
      <c r="J7244" t="s">
        <v>39720</v>
      </c>
      <c r="K7244" t="s">
        <v>39721</v>
      </c>
      <c r="L7244" t="s">
        <v>303</v>
      </c>
      <c r="M7244" t="s">
        <v>39722</v>
      </c>
    </row>
    <row r="7245" spans="1:13" x14ac:dyDescent="0.2">
      <c r="A7245" t="s">
        <v>38143</v>
      </c>
      <c r="B7245" t="s">
        <v>38144</v>
      </c>
      <c r="C7245" t="s">
        <v>39723</v>
      </c>
      <c r="D7245" t="s">
        <v>39724</v>
      </c>
      <c r="F7245" t="s">
        <v>39725</v>
      </c>
      <c r="G7245" t="s">
        <v>39726</v>
      </c>
      <c r="H7245" t="s">
        <v>39727</v>
      </c>
      <c r="I7245" t="s">
        <v>300</v>
      </c>
      <c r="J7245" t="s">
        <v>39728</v>
      </c>
      <c r="K7245" t="s">
        <v>39729</v>
      </c>
      <c r="L7245" t="s">
        <v>303</v>
      </c>
      <c r="M7245" t="s">
        <v>39730</v>
      </c>
    </row>
    <row r="7246" spans="1:13" x14ac:dyDescent="0.2">
      <c r="A7246" t="s">
        <v>38143</v>
      </c>
      <c r="B7246" t="s">
        <v>38144</v>
      </c>
      <c r="C7246" t="s">
        <v>39731</v>
      </c>
      <c r="D7246" t="s">
        <v>15826</v>
      </c>
      <c r="E7246" t="s">
        <v>16542</v>
      </c>
      <c r="F7246" t="s">
        <v>39732</v>
      </c>
      <c r="G7246" t="s">
        <v>39733</v>
      </c>
      <c r="H7246" t="s">
        <v>1788</v>
      </c>
      <c r="J7246" t="s">
        <v>39734</v>
      </c>
      <c r="K7246" t="s">
        <v>39735</v>
      </c>
      <c r="L7246" t="s">
        <v>303</v>
      </c>
      <c r="M7246" t="s">
        <v>6240</v>
      </c>
    </row>
    <row r="7247" spans="1:13" x14ac:dyDescent="0.2">
      <c r="A7247" t="s">
        <v>38143</v>
      </c>
      <c r="B7247" t="s">
        <v>38144</v>
      </c>
      <c r="C7247" t="s">
        <v>39736</v>
      </c>
      <c r="D7247" t="s">
        <v>39737</v>
      </c>
      <c r="E7247" t="s">
        <v>39738</v>
      </c>
      <c r="F7247" t="s">
        <v>39739</v>
      </c>
      <c r="G7247" t="s">
        <v>39740</v>
      </c>
      <c r="H7247" t="s">
        <v>1788</v>
      </c>
      <c r="J7247" t="s">
        <v>39741</v>
      </c>
      <c r="K7247" t="s">
        <v>39742</v>
      </c>
      <c r="L7247" t="s">
        <v>303</v>
      </c>
      <c r="M7247" t="s">
        <v>2936</v>
      </c>
    </row>
    <row r="7248" spans="1:13" x14ac:dyDescent="0.2">
      <c r="A7248" t="s">
        <v>38143</v>
      </c>
      <c r="B7248" t="s">
        <v>38144</v>
      </c>
      <c r="C7248" t="s">
        <v>39743</v>
      </c>
      <c r="D7248" t="s">
        <v>401</v>
      </c>
      <c r="F7248" t="s">
        <v>39744</v>
      </c>
      <c r="G7248" t="s">
        <v>39745</v>
      </c>
      <c r="H7248" t="s">
        <v>39667</v>
      </c>
      <c r="J7248" t="s">
        <v>39746</v>
      </c>
      <c r="K7248" t="s">
        <v>39747</v>
      </c>
      <c r="L7248" t="s">
        <v>303</v>
      </c>
      <c r="M7248" t="s">
        <v>39748</v>
      </c>
    </row>
    <row r="7249" spans="1:13" x14ac:dyDescent="0.2">
      <c r="A7249" t="s">
        <v>38143</v>
      </c>
      <c r="B7249" t="s">
        <v>38144</v>
      </c>
      <c r="C7249" t="s">
        <v>39749</v>
      </c>
      <c r="D7249" t="s">
        <v>39750</v>
      </c>
      <c r="E7249" t="s">
        <v>39751</v>
      </c>
      <c r="F7249" t="s">
        <v>39752</v>
      </c>
      <c r="G7249" t="s">
        <v>39753</v>
      </c>
      <c r="H7249" t="s">
        <v>1788</v>
      </c>
      <c r="J7249" t="s">
        <v>39754</v>
      </c>
      <c r="K7249" t="s">
        <v>302</v>
      </c>
      <c r="L7249" t="s">
        <v>303</v>
      </c>
      <c r="M7249" t="s">
        <v>3362</v>
      </c>
    </row>
    <row r="7250" spans="1:13" x14ac:dyDescent="0.2">
      <c r="A7250" t="s">
        <v>38143</v>
      </c>
      <c r="B7250" t="s">
        <v>38144</v>
      </c>
      <c r="C7250" t="s">
        <v>39755</v>
      </c>
      <c r="D7250" t="s">
        <v>572</v>
      </c>
      <c r="E7250" t="s">
        <v>573</v>
      </c>
      <c r="F7250" t="s">
        <v>39756</v>
      </c>
      <c r="H7250" t="s">
        <v>2024</v>
      </c>
      <c r="I7250" t="s">
        <v>39757</v>
      </c>
      <c r="J7250" t="s">
        <v>39758</v>
      </c>
      <c r="K7250" t="s">
        <v>39759</v>
      </c>
      <c r="L7250" t="s">
        <v>303</v>
      </c>
      <c r="M7250" t="s">
        <v>4979</v>
      </c>
    </row>
    <row r="7251" spans="1:13" x14ac:dyDescent="0.2">
      <c r="A7251" t="s">
        <v>38143</v>
      </c>
      <c r="B7251" t="s">
        <v>38144</v>
      </c>
      <c r="C7251" t="s">
        <v>39760</v>
      </c>
      <c r="D7251" t="s">
        <v>39761</v>
      </c>
      <c r="E7251" t="s">
        <v>39762</v>
      </c>
      <c r="F7251" t="s">
        <v>39763</v>
      </c>
      <c r="G7251" t="s">
        <v>39637</v>
      </c>
      <c r="H7251" t="s">
        <v>21112</v>
      </c>
      <c r="J7251" t="s">
        <v>39764</v>
      </c>
      <c r="K7251" t="s">
        <v>39765</v>
      </c>
      <c r="L7251" t="s">
        <v>303</v>
      </c>
      <c r="M7251" t="s">
        <v>2157</v>
      </c>
    </row>
    <row r="7252" spans="1:13" x14ac:dyDescent="0.2">
      <c r="A7252" t="s">
        <v>38143</v>
      </c>
      <c r="B7252" t="s">
        <v>38144</v>
      </c>
      <c r="C7252" t="s">
        <v>39766</v>
      </c>
      <c r="D7252" t="s">
        <v>492</v>
      </c>
      <c r="E7252" t="s">
        <v>493</v>
      </c>
      <c r="F7252" t="s">
        <v>39767</v>
      </c>
      <c r="G7252" t="s">
        <v>11290</v>
      </c>
      <c r="H7252" t="s">
        <v>7068</v>
      </c>
      <c r="I7252" t="s">
        <v>39768</v>
      </c>
      <c r="J7252" t="s">
        <v>39769</v>
      </c>
      <c r="K7252" t="s">
        <v>39770</v>
      </c>
      <c r="L7252" t="s">
        <v>303</v>
      </c>
      <c r="M7252" t="s">
        <v>7171</v>
      </c>
    </row>
    <row r="7253" spans="1:13" x14ac:dyDescent="0.2">
      <c r="A7253" t="s">
        <v>38143</v>
      </c>
      <c r="B7253" t="s">
        <v>38144</v>
      </c>
      <c r="C7253" t="s">
        <v>39771</v>
      </c>
      <c r="D7253" t="s">
        <v>572</v>
      </c>
      <c r="E7253" t="s">
        <v>573</v>
      </c>
      <c r="F7253" t="s">
        <v>39772</v>
      </c>
      <c r="G7253" t="s">
        <v>39692</v>
      </c>
      <c r="H7253" t="s">
        <v>21112</v>
      </c>
      <c r="J7253" t="s">
        <v>39693</v>
      </c>
      <c r="K7253" t="s">
        <v>302</v>
      </c>
      <c r="L7253" t="s">
        <v>303</v>
      </c>
      <c r="M7253" t="s">
        <v>3883</v>
      </c>
    </row>
    <row r="7254" spans="1:13" x14ac:dyDescent="0.2">
      <c r="A7254" t="s">
        <v>38143</v>
      </c>
      <c r="B7254" t="s">
        <v>38144</v>
      </c>
      <c r="C7254" t="s">
        <v>39773</v>
      </c>
      <c r="D7254" t="s">
        <v>394</v>
      </c>
      <c r="E7254" t="s">
        <v>500</v>
      </c>
      <c r="F7254" t="s">
        <v>39774</v>
      </c>
      <c r="G7254" t="s">
        <v>39775</v>
      </c>
      <c r="H7254" t="s">
        <v>1788</v>
      </c>
      <c r="J7254" t="s">
        <v>39776</v>
      </c>
      <c r="K7254" t="s">
        <v>39777</v>
      </c>
      <c r="L7254" t="s">
        <v>303</v>
      </c>
      <c r="M7254" t="s">
        <v>406</v>
      </c>
    </row>
    <row r="7255" spans="1:13" x14ac:dyDescent="0.2">
      <c r="A7255" t="s">
        <v>38143</v>
      </c>
      <c r="B7255" t="s">
        <v>38144</v>
      </c>
      <c r="C7255" t="s">
        <v>39778</v>
      </c>
      <c r="D7255" t="s">
        <v>572</v>
      </c>
      <c r="E7255" t="s">
        <v>573</v>
      </c>
      <c r="F7255" t="s">
        <v>35898</v>
      </c>
      <c r="G7255" t="s">
        <v>39779</v>
      </c>
      <c r="H7255" t="s">
        <v>1959</v>
      </c>
      <c r="I7255" t="s">
        <v>1874</v>
      </c>
      <c r="J7255" t="s">
        <v>39780</v>
      </c>
      <c r="K7255" t="s">
        <v>302</v>
      </c>
      <c r="L7255" t="s">
        <v>303</v>
      </c>
      <c r="M7255" t="s">
        <v>4979</v>
      </c>
    </row>
    <row r="7256" spans="1:13" x14ac:dyDescent="0.2">
      <c r="A7256" t="s">
        <v>38143</v>
      </c>
      <c r="B7256" t="s">
        <v>38144</v>
      </c>
      <c r="C7256" t="s">
        <v>39781</v>
      </c>
      <c r="D7256" t="s">
        <v>39782</v>
      </c>
      <c r="E7256" t="s">
        <v>39783</v>
      </c>
      <c r="F7256" t="s">
        <v>39784</v>
      </c>
      <c r="G7256" t="s">
        <v>39785</v>
      </c>
      <c r="H7256" t="s">
        <v>1788</v>
      </c>
      <c r="J7256" t="s">
        <v>39786</v>
      </c>
      <c r="K7256" t="s">
        <v>39787</v>
      </c>
      <c r="L7256" t="s">
        <v>303</v>
      </c>
      <c r="M7256" t="s">
        <v>39788</v>
      </c>
    </row>
    <row r="7257" spans="1:13" x14ac:dyDescent="0.2">
      <c r="A7257" t="s">
        <v>38143</v>
      </c>
      <c r="B7257" t="s">
        <v>38144</v>
      </c>
      <c r="C7257" t="s">
        <v>39789</v>
      </c>
      <c r="D7257" t="s">
        <v>39790</v>
      </c>
      <c r="E7257" t="s">
        <v>39791</v>
      </c>
      <c r="F7257" t="s">
        <v>39792</v>
      </c>
      <c r="H7257" t="s">
        <v>39793</v>
      </c>
      <c r="I7257" t="s">
        <v>1788</v>
      </c>
      <c r="J7257" t="s">
        <v>39794</v>
      </c>
      <c r="K7257" t="s">
        <v>39795</v>
      </c>
      <c r="L7257" t="s">
        <v>303</v>
      </c>
      <c r="M7257" t="s">
        <v>1857</v>
      </c>
    </row>
    <row r="7258" spans="1:13" x14ac:dyDescent="0.2">
      <c r="A7258" t="s">
        <v>38143</v>
      </c>
      <c r="B7258" t="s">
        <v>38144</v>
      </c>
      <c r="C7258" t="s">
        <v>39796</v>
      </c>
      <c r="D7258" t="s">
        <v>572</v>
      </c>
      <c r="E7258" t="s">
        <v>573</v>
      </c>
      <c r="F7258" t="s">
        <v>39797</v>
      </c>
      <c r="G7258" t="s">
        <v>39798</v>
      </c>
      <c r="H7258" t="s">
        <v>1853</v>
      </c>
      <c r="J7258" t="s">
        <v>39799</v>
      </c>
      <c r="K7258" t="s">
        <v>39800</v>
      </c>
      <c r="L7258" t="s">
        <v>303</v>
      </c>
      <c r="M7258" t="s">
        <v>3778</v>
      </c>
    </row>
    <row r="7259" spans="1:13" x14ac:dyDescent="0.2">
      <c r="A7259" t="s">
        <v>38143</v>
      </c>
      <c r="B7259" t="s">
        <v>38144</v>
      </c>
      <c r="C7259" t="s">
        <v>39801</v>
      </c>
      <c r="D7259" t="s">
        <v>572</v>
      </c>
      <c r="E7259" t="s">
        <v>573</v>
      </c>
      <c r="F7259" t="s">
        <v>39802</v>
      </c>
      <c r="G7259" t="s">
        <v>39803</v>
      </c>
      <c r="H7259" t="s">
        <v>1853</v>
      </c>
      <c r="I7259" t="s">
        <v>300</v>
      </c>
      <c r="J7259" t="s">
        <v>39804</v>
      </c>
      <c r="K7259" t="s">
        <v>39805</v>
      </c>
      <c r="L7259" t="s">
        <v>303</v>
      </c>
      <c r="M7259" t="s">
        <v>1882</v>
      </c>
    </row>
    <row r="7260" spans="1:13" x14ac:dyDescent="0.2">
      <c r="A7260" t="s">
        <v>38143</v>
      </c>
      <c r="B7260" t="s">
        <v>38144</v>
      </c>
      <c r="C7260" t="s">
        <v>39806</v>
      </c>
      <c r="D7260" t="s">
        <v>39807</v>
      </c>
      <c r="F7260" t="s">
        <v>39808</v>
      </c>
      <c r="G7260" t="s">
        <v>39809</v>
      </c>
      <c r="H7260" t="s">
        <v>1827</v>
      </c>
      <c r="I7260" t="s">
        <v>1788</v>
      </c>
      <c r="J7260" t="s">
        <v>39810</v>
      </c>
      <c r="K7260" t="s">
        <v>302</v>
      </c>
      <c r="L7260" t="s">
        <v>303</v>
      </c>
      <c r="M7260" t="s">
        <v>39811</v>
      </c>
    </row>
    <row r="7261" spans="1:13" x14ac:dyDescent="0.2">
      <c r="A7261" t="s">
        <v>38143</v>
      </c>
      <c r="B7261" t="s">
        <v>38144</v>
      </c>
      <c r="C7261" t="s">
        <v>39812</v>
      </c>
      <c r="D7261" t="s">
        <v>394</v>
      </c>
      <c r="E7261" t="s">
        <v>3638</v>
      </c>
      <c r="F7261" t="s">
        <v>39813</v>
      </c>
      <c r="H7261" t="s">
        <v>39504</v>
      </c>
      <c r="I7261" t="s">
        <v>300</v>
      </c>
      <c r="J7261" t="s">
        <v>39814</v>
      </c>
      <c r="K7261" t="s">
        <v>39815</v>
      </c>
      <c r="L7261" t="s">
        <v>303</v>
      </c>
      <c r="M7261" t="s">
        <v>3212</v>
      </c>
    </row>
    <row r="7262" spans="1:13" x14ac:dyDescent="0.2">
      <c r="A7262" t="s">
        <v>38143</v>
      </c>
      <c r="B7262" t="s">
        <v>38144</v>
      </c>
      <c r="C7262" t="s">
        <v>39816</v>
      </c>
      <c r="D7262" t="s">
        <v>39817</v>
      </c>
      <c r="E7262" t="s">
        <v>39818</v>
      </c>
      <c r="F7262" t="s">
        <v>39819</v>
      </c>
      <c r="G7262" t="s">
        <v>39793</v>
      </c>
      <c r="H7262" t="s">
        <v>1788</v>
      </c>
      <c r="J7262" t="s">
        <v>39820</v>
      </c>
      <c r="K7262" t="s">
        <v>39821</v>
      </c>
      <c r="L7262" t="s">
        <v>303</v>
      </c>
      <c r="M7262" t="s">
        <v>13127</v>
      </c>
    </row>
    <row r="7263" spans="1:13" x14ac:dyDescent="0.2">
      <c r="A7263" t="s">
        <v>38143</v>
      </c>
      <c r="B7263" t="s">
        <v>38144</v>
      </c>
      <c r="C7263" t="s">
        <v>39822</v>
      </c>
      <c r="D7263" t="s">
        <v>349</v>
      </c>
      <c r="F7263" t="s">
        <v>39823</v>
      </c>
      <c r="H7263" t="s">
        <v>39504</v>
      </c>
      <c r="I7263" t="s">
        <v>300</v>
      </c>
      <c r="J7263" t="s">
        <v>39824</v>
      </c>
      <c r="K7263" t="s">
        <v>302</v>
      </c>
      <c r="L7263" t="s">
        <v>303</v>
      </c>
      <c r="M7263" t="s">
        <v>422</v>
      </c>
    </row>
    <row r="7264" spans="1:13" x14ac:dyDescent="0.2">
      <c r="A7264" t="s">
        <v>38143</v>
      </c>
      <c r="B7264" t="s">
        <v>38144</v>
      </c>
      <c r="C7264" t="s">
        <v>39825</v>
      </c>
      <c r="D7264" t="s">
        <v>572</v>
      </c>
      <c r="E7264" t="s">
        <v>573</v>
      </c>
      <c r="F7264" t="s">
        <v>29397</v>
      </c>
      <c r="G7264" t="s">
        <v>39826</v>
      </c>
      <c r="H7264" t="s">
        <v>39827</v>
      </c>
      <c r="J7264" t="s">
        <v>39828</v>
      </c>
      <c r="K7264" t="s">
        <v>39829</v>
      </c>
      <c r="L7264" t="s">
        <v>303</v>
      </c>
      <c r="M7264" t="s">
        <v>1908</v>
      </c>
    </row>
    <row r="7265" spans="1:13" x14ac:dyDescent="0.2">
      <c r="A7265" t="s">
        <v>38143</v>
      </c>
      <c r="B7265" t="s">
        <v>38144</v>
      </c>
      <c r="C7265" t="s">
        <v>39830</v>
      </c>
      <c r="D7265" t="s">
        <v>492</v>
      </c>
      <c r="E7265" t="s">
        <v>493</v>
      </c>
      <c r="F7265" t="s">
        <v>39831</v>
      </c>
      <c r="G7265" t="s">
        <v>39832</v>
      </c>
      <c r="H7265" t="s">
        <v>39727</v>
      </c>
      <c r="I7265" t="s">
        <v>300</v>
      </c>
      <c r="J7265" t="s">
        <v>39833</v>
      </c>
      <c r="K7265" t="s">
        <v>39834</v>
      </c>
      <c r="L7265" t="s">
        <v>303</v>
      </c>
      <c r="M7265" t="s">
        <v>7171</v>
      </c>
    </row>
    <row r="7266" spans="1:13" x14ac:dyDescent="0.2">
      <c r="A7266" t="s">
        <v>38143</v>
      </c>
      <c r="B7266" t="s">
        <v>38144</v>
      </c>
      <c r="C7266" t="s">
        <v>39835</v>
      </c>
      <c r="D7266" t="s">
        <v>572</v>
      </c>
      <c r="E7266" t="s">
        <v>573</v>
      </c>
      <c r="F7266" t="s">
        <v>39836</v>
      </c>
      <c r="G7266" t="s">
        <v>39837</v>
      </c>
      <c r="H7266" t="s">
        <v>1788</v>
      </c>
      <c r="J7266" t="s">
        <v>39838</v>
      </c>
      <c r="K7266" t="s">
        <v>302</v>
      </c>
      <c r="L7266" t="s">
        <v>303</v>
      </c>
      <c r="M7266" t="s">
        <v>1882</v>
      </c>
    </row>
    <row r="7267" spans="1:13" x14ac:dyDescent="0.2">
      <c r="A7267" t="s">
        <v>38143</v>
      </c>
      <c r="B7267" t="s">
        <v>38144</v>
      </c>
      <c r="C7267" t="s">
        <v>39839</v>
      </c>
      <c r="D7267" t="s">
        <v>39840</v>
      </c>
      <c r="F7267" t="s">
        <v>39841</v>
      </c>
      <c r="G7267" t="s">
        <v>39842</v>
      </c>
      <c r="H7267" t="s">
        <v>2024</v>
      </c>
      <c r="I7267" t="s">
        <v>1874</v>
      </c>
      <c r="J7267" t="s">
        <v>39843</v>
      </c>
      <c r="K7267" t="s">
        <v>39844</v>
      </c>
      <c r="L7267" t="s">
        <v>303</v>
      </c>
      <c r="M7267" t="s">
        <v>422</v>
      </c>
    </row>
    <row r="7268" spans="1:13" x14ac:dyDescent="0.2">
      <c r="A7268" t="s">
        <v>38143</v>
      </c>
      <c r="B7268" t="s">
        <v>38144</v>
      </c>
      <c r="C7268" t="s">
        <v>39845</v>
      </c>
      <c r="D7268" t="s">
        <v>349</v>
      </c>
      <c r="E7268" t="s">
        <v>424</v>
      </c>
      <c r="F7268" t="s">
        <v>39846</v>
      </c>
      <c r="G7268" t="s">
        <v>27681</v>
      </c>
      <c r="H7268" t="s">
        <v>1788</v>
      </c>
      <c r="J7268" t="s">
        <v>39847</v>
      </c>
      <c r="K7268" t="s">
        <v>39848</v>
      </c>
      <c r="L7268" t="s">
        <v>303</v>
      </c>
      <c r="M7268" t="s">
        <v>2054</v>
      </c>
    </row>
    <row r="7269" spans="1:13" x14ac:dyDescent="0.2">
      <c r="A7269" t="s">
        <v>38143</v>
      </c>
      <c r="B7269" t="s">
        <v>38144</v>
      </c>
      <c r="C7269" t="s">
        <v>39849</v>
      </c>
      <c r="D7269" t="s">
        <v>349</v>
      </c>
      <c r="F7269" t="s">
        <v>39850</v>
      </c>
      <c r="G7269" t="s">
        <v>39851</v>
      </c>
      <c r="H7269" t="s">
        <v>1788</v>
      </c>
      <c r="J7269" t="s">
        <v>39852</v>
      </c>
      <c r="K7269" t="s">
        <v>302</v>
      </c>
      <c r="L7269" t="s">
        <v>303</v>
      </c>
      <c r="M7269" t="s">
        <v>422</v>
      </c>
    </row>
    <row r="7270" spans="1:13" x14ac:dyDescent="0.2">
      <c r="A7270" t="s">
        <v>38143</v>
      </c>
      <c r="B7270" t="s">
        <v>38144</v>
      </c>
      <c r="C7270" t="s">
        <v>39853</v>
      </c>
      <c r="D7270" t="s">
        <v>394</v>
      </c>
      <c r="E7270" t="s">
        <v>1809</v>
      </c>
      <c r="F7270" t="s">
        <v>18103</v>
      </c>
      <c r="G7270" t="s">
        <v>21112</v>
      </c>
      <c r="H7270" t="s">
        <v>300</v>
      </c>
      <c r="J7270" t="s">
        <v>39854</v>
      </c>
      <c r="K7270" t="s">
        <v>39855</v>
      </c>
      <c r="L7270" t="s">
        <v>303</v>
      </c>
      <c r="M7270" t="s">
        <v>39856</v>
      </c>
    </row>
    <row r="7271" spans="1:13" x14ac:dyDescent="0.2">
      <c r="A7271" t="s">
        <v>38143</v>
      </c>
      <c r="B7271" t="s">
        <v>38144</v>
      </c>
      <c r="C7271" t="s">
        <v>39857</v>
      </c>
      <c r="D7271" t="s">
        <v>2013</v>
      </c>
      <c r="E7271" t="s">
        <v>39858</v>
      </c>
      <c r="F7271" t="s">
        <v>39859</v>
      </c>
      <c r="H7271" t="s">
        <v>1976</v>
      </c>
      <c r="J7271" t="s">
        <v>39860</v>
      </c>
      <c r="K7271" t="s">
        <v>39861</v>
      </c>
      <c r="L7271" t="s">
        <v>303</v>
      </c>
      <c r="M7271" t="s">
        <v>1841</v>
      </c>
    </row>
    <row r="7272" spans="1:13" x14ac:dyDescent="0.2">
      <c r="A7272" t="s">
        <v>38143</v>
      </c>
      <c r="B7272" t="s">
        <v>38144</v>
      </c>
      <c r="C7272" t="s">
        <v>39862</v>
      </c>
      <c r="D7272" t="s">
        <v>39863</v>
      </c>
      <c r="E7272" t="s">
        <v>39864</v>
      </c>
      <c r="F7272" t="s">
        <v>39865</v>
      </c>
      <c r="H7272" t="s">
        <v>1959</v>
      </c>
      <c r="J7272" t="s">
        <v>39866</v>
      </c>
      <c r="K7272" t="s">
        <v>302</v>
      </c>
      <c r="L7272" t="s">
        <v>303</v>
      </c>
      <c r="M7272" t="s">
        <v>5430</v>
      </c>
    </row>
    <row r="7273" spans="1:13" x14ac:dyDescent="0.2">
      <c r="A7273" t="s">
        <v>38143</v>
      </c>
      <c r="B7273" t="s">
        <v>38144</v>
      </c>
      <c r="C7273" t="s">
        <v>39867</v>
      </c>
      <c r="D7273" t="s">
        <v>39868</v>
      </c>
      <c r="E7273" t="s">
        <v>39869</v>
      </c>
      <c r="F7273" t="s">
        <v>39870</v>
      </c>
      <c r="G7273" t="s">
        <v>39871</v>
      </c>
      <c r="H7273" t="s">
        <v>39872</v>
      </c>
      <c r="I7273" t="s">
        <v>1788</v>
      </c>
      <c r="J7273" t="s">
        <v>39873</v>
      </c>
      <c r="K7273" t="s">
        <v>302</v>
      </c>
      <c r="L7273" t="s">
        <v>303</v>
      </c>
      <c r="M7273" t="s">
        <v>39874</v>
      </c>
    </row>
    <row r="7274" spans="1:13" x14ac:dyDescent="0.2">
      <c r="A7274" t="s">
        <v>38143</v>
      </c>
      <c r="B7274" t="s">
        <v>38144</v>
      </c>
      <c r="C7274" t="s">
        <v>39875</v>
      </c>
      <c r="D7274" t="s">
        <v>39539</v>
      </c>
      <c r="E7274" t="s">
        <v>39876</v>
      </c>
      <c r="F7274" t="s">
        <v>39877</v>
      </c>
      <c r="G7274" t="s">
        <v>39878</v>
      </c>
      <c r="H7274" t="s">
        <v>1952</v>
      </c>
      <c r="J7274" t="s">
        <v>39879</v>
      </c>
      <c r="K7274" t="s">
        <v>39880</v>
      </c>
      <c r="L7274" t="s">
        <v>303</v>
      </c>
      <c r="M7274" t="s">
        <v>39881</v>
      </c>
    </row>
    <row r="7275" spans="1:13" x14ac:dyDescent="0.2">
      <c r="A7275" t="s">
        <v>38143</v>
      </c>
      <c r="B7275" t="s">
        <v>38144</v>
      </c>
      <c r="C7275" t="s">
        <v>39882</v>
      </c>
      <c r="D7275" t="s">
        <v>39883</v>
      </c>
      <c r="E7275" t="s">
        <v>39884</v>
      </c>
      <c r="F7275" t="s">
        <v>39885</v>
      </c>
      <c r="G7275" t="s">
        <v>39886</v>
      </c>
      <c r="H7275" t="s">
        <v>1788</v>
      </c>
      <c r="J7275" t="s">
        <v>39887</v>
      </c>
      <c r="K7275" t="s">
        <v>39888</v>
      </c>
      <c r="L7275" t="s">
        <v>303</v>
      </c>
      <c r="M7275" t="s">
        <v>39889</v>
      </c>
    </row>
    <row r="7276" spans="1:13" x14ac:dyDescent="0.2">
      <c r="A7276" t="s">
        <v>38143</v>
      </c>
      <c r="B7276" t="s">
        <v>38144</v>
      </c>
      <c r="C7276" t="s">
        <v>39890</v>
      </c>
      <c r="D7276" t="s">
        <v>39891</v>
      </c>
      <c r="E7276" t="s">
        <v>1375</v>
      </c>
      <c r="F7276" t="s">
        <v>39892</v>
      </c>
      <c r="G7276" t="s">
        <v>39893</v>
      </c>
      <c r="H7276" t="s">
        <v>2024</v>
      </c>
      <c r="I7276" t="s">
        <v>1874</v>
      </c>
      <c r="J7276" t="s">
        <v>39894</v>
      </c>
      <c r="K7276" t="s">
        <v>39895</v>
      </c>
      <c r="L7276" t="s">
        <v>303</v>
      </c>
      <c r="M7276" t="s">
        <v>39896</v>
      </c>
    </row>
    <row r="7277" spans="1:13" x14ac:dyDescent="0.2">
      <c r="A7277" t="s">
        <v>38143</v>
      </c>
      <c r="B7277" t="s">
        <v>38144</v>
      </c>
      <c r="C7277" t="s">
        <v>39897</v>
      </c>
      <c r="D7277" t="s">
        <v>295</v>
      </c>
      <c r="E7277" t="s">
        <v>296</v>
      </c>
      <c r="F7277" t="s">
        <v>39898</v>
      </c>
      <c r="G7277" t="s">
        <v>39607</v>
      </c>
      <c r="H7277" t="s">
        <v>1853</v>
      </c>
      <c r="J7277" t="s">
        <v>39899</v>
      </c>
      <c r="K7277" t="s">
        <v>39900</v>
      </c>
      <c r="L7277" t="s">
        <v>303</v>
      </c>
      <c r="M7277" t="s">
        <v>4254</v>
      </c>
    </row>
    <row r="7278" spans="1:13" x14ac:dyDescent="0.2">
      <c r="A7278" t="s">
        <v>38143</v>
      </c>
      <c r="B7278" t="s">
        <v>38144</v>
      </c>
      <c r="C7278" t="s">
        <v>39901</v>
      </c>
      <c r="D7278" t="s">
        <v>39902</v>
      </c>
      <c r="F7278" t="s">
        <v>5479</v>
      </c>
      <c r="G7278" t="s">
        <v>39903</v>
      </c>
      <c r="H7278" t="s">
        <v>39904</v>
      </c>
      <c r="I7278" t="s">
        <v>1788</v>
      </c>
      <c r="J7278" t="s">
        <v>39905</v>
      </c>
      <c r="K7278" t="s">
        <v>302</v>
      </c>
      <c r="L7278" t="s">
        <v>303</v>
      </c>
      <c r="M7278" t="s">
        <v>422</v>
      </c>
    </row>
    <row r="7279" spans="1:13" x14ac:dyDescent="0.2">
      <c r="A7279" t="s">
        <v>38143</v>
      </c>
      <c r="B7279" t="s">
        <v>38144</v>
      </c>
      <c r="C7279" t="s">
        <v>39906</v>
      </c>
      <c r="D7279" t="s">
        <v>20986</v>
      </c>
      <c r="E7279" t="s">
        <v>39907</v>
      </c>
      <c r="F7279" t="s">
        <v>39908</v>
      </c>
      <c r="G7279" t="s">
        <v>39909</v>
      </c>
      <c r="H7279" t="s">
        <v>1788</v>
      </c>
      <c r="J7279" t="s">
        <v>39910</v>
      </c>
      <c r="K7279" t="s">
        <v>39911</v>
      </c>
      <c r="L7279" t="s">
        <v>303</v>
      </c>
      <c r="M7279" t="s">
        <v>908</v>
      </c>
    </row>
    <row r="7280" spans="1:13" x14ac:dyDescent="0.2">
      <c r="A7280" t="s">
        <v>38143</v>
      </c>
      <c r="B7280" t="s">
        <v>38144</v>
      </c>
      <c r="C7280" t="s">
        <v>39912</v>
      </c>
      <c r="D7280" t="s">
        <v>39913</v>
      </c>
      <c r="F7280" t="s">
        <v>39914</v>
      </c>
      <c r="G7280" t="s">
        <v>21112</v>
      </c>
      <c r="H7280" t="s">
        <v>300</v>
      </c>
      <c r="J7280" t="s">
        <v>39915</v>
      </c>
      <c r="K7280" t="s">
        <v>302</v>
      </c>
      <c r="L7280" t="s">
        <v>303</v>
      </c>
      <c r="M7280" t="s">
        <v>6562</v>
      </c>
    </row>
    <row r="7281" spans="1:13" x14ac:dyDescent="0.2">
      <c r="A7281" t="s">
        <v>38143</v>
      </c>
      <c r="B7281" t="s">
        <v>38144</v>
      </c>
      <c r="C7281" t="s">
        <v>39916</v>
      </c>
      <c r="D7281" t="s">
        <v>21848</v>
      </c>
      <c r="E7281" t="s">
        <v>39917</v>
      </c>
      <c r="F7281" t="s">
        <v>5891</v>
      </c>
      <c r="G7281" t="s">
        <v>39918</v>
      </c>
      <c r="H7281" t="s">
        <v>299</v>
      </c>
      <c r="J7281" t="s">
        <v>39919</v>
      </c>
      <c r="K7281" t="s">
        <v>302</v>
      </c>
      <c r="L7281" t="s">
        <v>303</v>
      </c>
      <c r="M7281" t="s">
        <v>4862</v>
      </c>
    </row>
    <row r="7282" spans="1:13" x14ac:dyDescent="0.2">
      <c r="A7282" t="s">
        <v>38143</v>
      </c>
      <c r="B7282" t="s">
        <v>38144</v>
      </c>
      <c r="C7282" t="s">
        <v>39920</v>
      </c>
      <c r="D7282" t="s">
        <v>39921</v>
      </c>
      <c r="E7282" t="s">
        <v>39922</v>
      </c>
      <c r="F7282" t="s">
        <v>39923</v>
      </c>
      <c r="H7282" t="s">
        <v>1959</v>
      </c>
      <c r="J7282" t="s">
        <v>39924</v>
      </c>
      <c r="K7282" t="s">
        <v>39925</v>
      </c>
      <c r="L7282" t="s">
        <v>303</v>
      </c>
      <c r="M7282" t="s">
        <v>1666</v>
      </c>
    </row>
    <row r="7283" spans="1:13" x14ac:dyDescent="0.2">
      <c r="A7283" t="s">
        <v>38143</v>
      </c>
      <c r="B7283" t="s">
        <v>38144</v>
      </c>
      <c r="C7283" t="s">
        <v>39926</v>
      </c>
      <c r="D7283" t="s">
        <v>39927</v>
      </c>
      <c r="F7283" t="s">
        <v>39928</v>
      </c>
      <c r="H7283" t="s">
        <v>1976</v>
      </c>
      <c r="J7283" t="s">
        <v>39929</v>
      </c>
      <c r="K7283" t="s">
        <v>39930</v>
      </c>
      <c r="L7283" t="s">
        <v>303</v>
      </c>
      <c r="M7283" t="s">
        <v>18254</v>
      </c>
    </row>
    <row r="7284" spans="1:13" x14ac:dyDescent="0.2">
      <c r="A7284" t="s">
        <v>38143</v>
      </c>
      <c r="B7284" t="s">
        <v>38144</v>
      </c>
      <c r="C7284" t="s">
        <v>39931</v>
      </c>
      <c r="D7284" t="s">
        <v>492</v>
      </c>
      <c r="E7284" t="s">
        <v>493</v>
      </c>
      <c r="F7284" t="s">
        <v>39932</v>
      </c>
      <c r="G7284" t="s">
        <v>39542</v>
      </c>
      <c r="H7284" t="s">
        <v>1952</v>
      </c>
      <c r="J7284" t="s">
        <v>39933</v>
      </c>
      <c r="K7284" t="s">
        <v>39934</v>
      </c>
      <c r="L7284" t="s">
        <v>303</v>
      </c>
      <c r="M7284" t="s">
        <v>2027</v>
      </c>
    </row>
    <row r="7285" spans="1:13" x14ac:dyDescent="0.2">
      <c r="A7285" t="s">
        <v>38143</v>
      </c>
      <c r="B7285" t="s">
        <v>38144</v>
      </c>
      <c r="C7285" t="s">
        <v>39935</v>
      </c>
      <c r="D7285" t="s">
        <v>296</v>
      </c>
      <c r="E7285" t="s">
        <v>296</v>
      </c>
      <c r="F7285" t="s">
        <v>39936</v>
      </c>
      <c r="H7285" t="s">
        <v>39937</v>
      </c>
      <c r="J7285" t="s">
        <v>39938</v>
      </c>
      <c r="K7285" t="s">
        <v>39939</v>
      </c>
      <c r="L7285" t="s">
        <v>303</v>
      </c>
      <c r="M7285" t="s">
        <v>39940</v>
      </c>
    </row>
    <row r="7286" spans="1:13" x14ac:dyDescent="0.2">
      <c r="A7286" t="s">
        <v>38143</v>
      </c>
      <c r="B7286" t="s">
        <v>38144</v>
      </c>
      <c r="C7286" t="s">
        <v>39941</v>
      </c>
      <c r="D7286" t="s">
        <v>39942</v>
      </c>
      <c r="E7286" t="s">
        <v>39943</v>
      </c>
      <c r="F7286" t="s">
        <v>39944</v>
      </c>
      <c r="G7286" t="s">
        <v>39945</v>
      </c>
      <c r="H7286" t="s">
        <v>1853</v>
      </c>
      <c r="I7286" t="s">
        <v>300</v>
      </c>
      <c r="J7286" t="s">
        <v>39946</v>
      </c>
      <c r="K7286" t="s">
        <v>39947</v>
      </c>
      <c r="L7286" t="s">
        <v>303</v>
      </c>
      <c r="M7286" t="s">
        <v>39948</v>
      </c>
    </row>
    <row r="7287" spans="1:13" x14ac:dyDescent="0.2">
      <c r="A7287" t="s">
        <v>38143</v>
      </c>
      <c r="B7287" t="s">
        <v>38144</v>
      </c>
      <c r="C7287" t="s">
        <v>39949</v>
      </c>
      <c r="D7287" t="s">
        <v>394</v>
      </c>
      <c r="F7287" t="s">
        <v>1809</v>
      </c>
      <c r="G7287" t="s">
        <v>39950</v>
      </c>
      <c r="H7287" t="s">
        <v>1788</v>
      </c>
      <c r="J7287" t="s">
        <v>39951</v>
      </c>
      <c r="K7287" t="s">
        <v>39952</v>
      </c>
      <c r="L7287" t="s">
        <v>303</v>
      </c>
      <c r="M7287" t="s">
        <v>24689</v>
      </c>
    </row>
    <row r="7288" spans="1:13" x14ac:dyDescent="0.2">
      <c r="A7288" t="s">
        <v>38143</v>
      </c>
      <c r="B7288" t="s">
        <v>38144</v>
      </c>
      <c r="C7288" t="s">
        <v>39953</v>
      </c>
      <c r="D7288" t="s">
        <v>21075</v>
      </c>
      <c r="E7288" t="s">
        <v>39954</v>
      </c>
      <c r="F7288" t="s">
        <v>39955</v>
      </c>
      <c r="H7288" t="s">
        <v>1952</v>
      </c>
      <c r="I7288" t="s">
        <v>1874</v>
      </c>
      <c r="J7288" t="s">
        <v>39956</v>
      </c>
      <c r="K7288" t="s">
        <v>39957</v>
      </c>
      <c r="L7288" t="s">
        <v>303</v>
      </c>
      <c r="M7288" t="s">
        <v>11971</v>
      </c>
    </row>
    <row r="7289" spans="1:13" x14ac:dyDescent="0.2">
      <c r="A7289" t="s">
        <v>38143</v>
      </c>
      <c r="B7289" t="s">
        <v>38144</v>
      </c>
      <c r="C7289" t="s">
        <v>39958</v>
      </c>
      <c r="D7289" t="s">
        <v>39959</v>
      </c>
      <c r="F7289" t="s">
        <v>39960</v>
      </c>
      <c r="H7289" t="s">
        <v>1788</v>
      </c>
      <c r="J7289" t="s">
        <v>39961</v>
      </c>
      <c r="K7289" t="s">
        <v>39962</v>
      </c>
      <c r="L7289" t="s">
        <v>303</v>
      </c>
      <c r="M7289" t="s">
        <v>422</v>
      </c>
    </row>
    <row r="7290" spans="1:13" x14ac:dyDescent="0.2">
      <c r="A7290" t="s">
        <v>38143</v>
      </c>
      <c r="B7290" t="s">
        <v>38144</v>
      </c>
      <c r="C7290" t="s">
        <v>39963</v>
      </c>
      <c r="D7290" t="s">
        <v>39964</v>
      </c>
      <c r="E7290" t="s">
        <v>39965</v>
      </c>
      <c r="F7290" t="s">
        <v>39966</v>
      </c>
      <c r="G7290" t="s">
        <v>39967</v>
      </c>
      <c r="H7290" t="s">
        <v>1788</v>
      </c>
      <c r="J7290" t="s">
        <v>39968</v>
      </c>
      <c r="K7290" t="s">
        <v>39969</v>
      </c>
      <c r="L7290" t="s">
        <v>303</v>
      </c>
      <c r="M7290" t="s">
        <v>39970</v>
      </c>
    </row>
    <row r="7291" spans="1:13" x14ac:dyDescent="0.2">
      <c r="A7291" t="s">
        <v>38143</v>
      </c>
      <c r="B7291" t="s">
        <v>38144</v>
      </c>
      <c r="C7291" t="s">
        <v>39971</v>
      </c>
      <c r="D7291" t="s">
        <v>401</v>
      </c>
      <c r="F7291" t="s">
        <v>39972</v>
      </c>
      <c r="G7291" t="s">
        <v>39973</v>
      </c>
      <c r="H7291" t="s">
        <v>1788</v>
      </c>
      <c r="J7291" t="s">
        <v>39974</v>
      </c>
      <c r="K7291" t="s">
        <v>302</v>
      </c>
      <c r="L7291" t="s">
        <v>303</v>
      </c>
      <c r="M7291" t="s">
        <v>9049</v>
      </c>
    </row>
    <row r="7292" spans="1:13" x14ac:dyDescent="0.2">
      <c r="A7292" t="s">
        <v>38143</v>
      </c>
      <c r="B7292" t="s">
        <v>38144</v>
      </c>
      <c r="C7292" t="s">
        <v>39975</v>
      </c>
      <c r="D7292" t="s">
        <v>1837</v>
      </c>
      <c r="E7292" t="s">
        <v>1375</v>
      </c>
      <c r="F7292" t="s">
        <v>39976</v>
      </c>
      <c r="G7292" t="s">
        <v>39977</v>
      </c>
      <c r="H7292" t="s">
        <v>1853</v>
      </c>
      <c r="J7292" t="s">
        <v>39978</v>
      </c>
      <c r="K7292" t="s">
        <v>39979</v>
      </c>
      <c r="L7292" t="s">
        <v>303</v>
      </c>
      <c r="M7292" t="s">
        <v>809</v>
      </c>
    </row>
    <row r="7293" spans="1:13" x14ac:dyDescent="0.2">
      <c r="A7293" t="s">
        <v>38143</v>
      </c>
      <c r="B7293" t="s">
        <v>38144</v>
      </c>
      <c r="C7293" t="s">
        <v>39980</v>
      </c>
      <c r="D7293" t="s">
        <v>572</v>
      </c>
      <c r="E7293" t="s">
        <v>573</v>
      </c>
      <c r="F7293" t="s">
        <v>39981</v>
      </c>
      <c r="G7293" t="s">
        <v>39982</v>
      </c>
      <c r="H7293" t="s">
        <v>1976</v>
      </c>
      <c r="J7293" t="s">
        <v>39983</v>
      </c>
      <c r="K7293" t="s">
        <v>39984</v>
      </c>
      <c r="L7293" t="s">
        <v>303</v>
      </c>
      <c r="M7293" t="s">
        <v>10353</v>
      </c>
    </row>
    <row r="7294" spans="1:13" x14ac:dyDescent="0.2">
      <c r="A7294" t="s">
        <v>38143</v>
      </c>
      <c r="B7294" t="s">
        <v>38144</v>
      </c>
      <c r="C7294" t="s">
        <v>39985</v>
      </c>
      <c r="D7294" t="s">
        <v>349</v>
      </c>
      <c r="F7294" t="s">
        <v>39986</v>
      </c>
      <c r="G7294" t="s">
        <v>1788</v>
      </c>
      <c r="J7294" t="s">
        <v>39987</v>
      </c>
      <c r="K7294" t="s">
        <v>302</v>
      </c>
      <c r="L7294" t="s">
        <v>303</v>
      </c>
      <c r="M7294" t="s">
        <v>422</v>
      </c>
    </row>
    <row r="7295" spans="1:13" x14ac:dyDescent="0.2">
      <c r="A7295" t="s">
        <v>38143</v>
      </c>
      <c r="B7295" t="s">
        <v>38144</v>
      </c>
      <c r="C7295" t="s">
        <v>39988</v>
      </c>
      <c r="D7295" t="s">
        <v>349</v>
      </c>
      <c r="E7295" t="s">
        <v>424</v>
      </c>
      <c r="F7295" t="s">
        <v>39989</v>
      </c>
      <c r="G7295" t="s">
        <v>39990</v>
      </c>
      <c r="H7295" t="s">
        <v>1788</v>
      </c>
      <c r="J7295" t="s">
        <v>39991</v>
      </c>
      <c r="K7295" t="s">
        <v>39992</v>
      </c>
      <c r="L7295" t="s">
        <v>303</v>
      </c>
      <c r="M7295" t="s">
        <v>1863</v>
      </c>
    </row>
    <row r="7296" spans="1:13" x14ac:dyDescent="0.2">
      <c r="A7296" t="s">
        <v>38143</v>
      </c>
      <c r="B7296" t="s">
        <v>38144</v>
      </c>
      <c r="C7296" t="s">
        <v>39993</v>
      </c>
      <c r="D7296" t="s">
        <v>349</v>
      </c>
      <c r="F7296" t="s">
        <v>39994</v>
      </c>
      <c r="G7296" t="s">
        <v>39995</v>
      </c>
      <c r="H7296" t="s">
        <v>39996</v>
      </c>
      <c r="I7296" t="s">
        <v>1788</v>
      </c>
      <c r="J7296" t="s">
        <v>39997</v>
      </c>
      <c r="K7296" t="s">
        <v>39998</v>
      </c>
      <c r="L7296" t="s">
        <v>303</v>
      </c>
      <c r="M7296" t="s">
        <v>17353</v>
      </c>
    </row>
    <row r="7297" spans="1:13" x14ac:dyDescent="0.2">
      <c r="A7297" t="s">
        <v>38143</v>
      </c>
      <c r="B7297" t="s">
        <v>38144</v>
      </c>
      <c r="C7297" t="s">
        <v>39999</v>
      </c>
      <c r="D7297" t="s">
        <v>39231</v>
      </c>
      <c r="F7297" t="s">
        <v>40000</v>
      </c>
      <c r="G7297" t="s">
        <v>40001</v>
      </c>
      <c r="H7297" t="s">
        <v>39727</v>
      </c>
      <c r="I7297" t="s">
        <v>300</v>
      </c>
      <c r="J7297" t="s">
        <v>40002</v>
      </c>
      <c r="K7297" t="s">
        <v>40003</v>
      </c>
      <c r="L7297" t="s">
        <v>303</v>
      </c>
      <c r="M7297" t="s">
        <v>4464</v>
      </c>
    </row>
    <row r="7298" spans="1:13" x14ac:dyDescent="0.2">
      <c r="A7298" t="s">
        <v>38143</v>
      </c>
      <c r="B7298" t="s">
        <v>38144</v>
      </c>
      <c r="C7298" t="s">
        <v>40004</v>
      </c>
      <c r="D7298" t="s">
        <v>572</v>
      </c>
      <c r="E7298" t="s">
        <v>573</v>
      </c>
      <c r="F7298" t="s">
        <v>40005</v>
      </c>
      <c r="H7298" t="s">
        <v>2024</v>
      </c>
      <c r="I7298" t="s">
        <v>1874</v>
      </c>
      <c r="J7298" t="s">
        <v>40006</v>
      </c>
      <c r="K7298" t="s">
        <v>40007</v>
      </c>
      <c r="L7298" t="s">
        <v>303</v>
      </c>
      <c r="M7298" t="s">
        <v>11596</v>
      </c>
    </row>
    <row r="7299" spans="1:13" x14ac:dyDescent="0.2">
      <c r="A7299" t="s">
        <v>38143</v>
      </c>
      <c r="B7299" t="s">
        <v>38144</v>
      </c>
      <c r="C7299" t="s">
        <v>40008</v>
      </c>
      <c r="D7299" t="s">
        <v>26369</v>
      </c>
      <c r="F7299" t="s">
        <v>10536</v>
      </c>
      <c r="G7299" t="s">
        <v>39779</v>
      </c>
      <c r="H7299" t="s">
        <v>1959</v>
      </c>
      <c r="I7299" t="s">
        <v>1874</v>
      </c>
      <c r="J7299" t="s">
        <v>40009</v>
      </c>
      <c r="K7299" t="s">
        <v>40010</v>
      </c>
      <c r="L7299" t="s">
        <v>303</v>
      </c>
      <c r="M7299" t="s">
        <v>2518</v>
      </c>
    </row>
    <row r="7300" spans="1:13" x14ac:dyDescent="0.2">
      <c r="A7300" t="s">
        <v>38143</v>
      </c>
      <c r="B7300" t="s">
        <v>38144</v>
      </c>
      <c r="C7300" t="s">
        <v>40011</v>
      </c>
      <c r="D7300" t="s">
        <v>40012</v>
      </c>
      <c r="E7300" t="s">
        <v>40013</v>
      </c>
      <c r="F7300" t="s">
        <v>40014</v>
      </c>
      <c r="H7300" t="s">
        <v>1873</v>
      </c>
      <c r="I7300" t="s">
        <v>1874</v>
      </c>
      <c r="J7300" t="s">
        <v>40015</v>
      </c>
      <c r="K7300" t="s">
        <v>40016</v>
      </c>
      <c r="L7300" t="s">
        <v>303</v>
      </c>
      <c r="M7300" t="s">
        <v>40017</v>
      </c>
    </row>
    <row r="7301" spans="1:13" x14ac:dyDescent="0.2">
      <c r="A7301" t="s">
        <v>38143</v>
      </c>
      <c r="B7301" t="s">
        <v>38144</v>
      </c>
      <c r="C7301" t="s">
        <v>40018</v>
      </c>
      <c r="D7301" t="s">
        <v>38271</v>
      </c>
      <c r="E7301" t="s">
        <v>296</v>
      </c>
      <c r="F7301" t="s">
        <v>40019</v>
      </c>
      <c r="G7301" t="s">
        <v>40020</v>
      </c>
      <c r="H7301" t="s">
        <v>1788</v>
      </c>
      <c r="J7301" t="s">
        <v>40021</v>
      </c>
      <c r="K7301" t="s">
        <v>40022</v>
      </c>
      <c r="L7301" t="s">
        <v>303</v>
      </c>
      <c r="M7301" t="s">
        <v>40023</v>
      </c>
    </row>
    <row r="7302" spans="1:13" x14ac:dyDescent="0.2">
      <c r="A7302" t="s">
        <v>38143</v>
      </c>
      <c r="B7302" t="s">
        <v>38144</v>
      </c>
      <c r="C7302" t="s">
        <v>40024</v>
      </c>
      <c r="D7302" t="s">
        <v>40025</v>
      </c>
      <c r="E7302" t="s">
        <v>40026</v>
      </c>
      <c r="F7302" t="s">
        <v>40027</v>
      </c>
      <c r="H7302" t="s">
        <v>1959</v>
      </c>
      <c r="J7302" t="s">
        <v>40028</v>
      </c>
      <c r="K7302" t="s">
        <v>302</v>
      </c>
      <c r="L7302" t="s">
        <v>303</v>
      </c>
      <c r="M7302" t="s">
        <v>11665</v>
      </c>
    </row>
    <row r="7303" spans="1:13" x14ac:dyDescent="0.2">
      <c r="A7303" t="s">
        <v>38143</v>
      </c>
      <c r="B7303" t="s">
        <v>38144</v>
      </c>
      <c r="C7303" t="s">
        <v>40029</v>
      </c>
      <c r="D7303" t="s">
        <v>349</v>
      </c>
      <c r="F7303" t="s">
        <v>40030</v>
      </c>
      <c r="G7303" t="s">
        <v>39667</v>
      </c>
      <c r="H7303" t="s">
        <v>1788</v>
      </c>
      <c r="J7303" t="s">
        <v>40031</v>
      </c>
      <c r="K7303" t="s">
        <v>302</v>
      </c>
      <c r="L7303" t="s">
        <v>303</v>
      </c>
      <c r="M7303" t="s">
        <v>422</v>
      </c>
    </row>
    <row r="7304" spans="1:13" x14ac:dyDescent="0.2">
      <c r="A7304" t="s">
        <v>38143</v>
      </c>
      <c r="B7304" t="s">
        <v>38144</v>
      </c>
      <c r="C7304" t="s">
        <v>40032</v>
      </c>
      <c r="D7304" t="s">
        <v>40033</v>
      </c>
      <c r="E7304" t="s">
        <v>40034</v>
      </c>
      <c r="F7304" t="s">
        <v>40035</v>
      </c>
      <c r="G7304" t="s">
        <v>40036</v>
      </c>
      <c r="H7304" t="s">
        <v>1788</v>
      </c>
      <c r="J7304" t="s">
        <v>40037</v>
      </c>
      <c r="K7304" t="s">
        <v>40038</v>
      </c>
      <c r="L7304" t="s">
        <v>303</v>
      </c>
      <c r="M7304" t="s">
        <v>23828</v>
      </c>
    </row>
    <row r="7305" spans="1:13" x14ac:dyDescent="0.2">
      <c r="A7305" t="s">
        <v>38143</v>
      </c>
      <c r="B7305" t="s">
        <v>38144</v>
      </c>
      <c r="C7305" t="s">
        <v>40039</v>
      </c>
      <c r="D7305" t="s">
        <v>572</v>
      </c>
      <c r="E7305" t="s">
        <v>573</v>
      </c>
      <c r="F7305" t="s">
        <v>40040</v>
      </c>
      <c r="G7305" t="s">
        <v>40041</v>
      </c>
      <c r="H7305" t="s">
        <v>1874</v>
      </c>
      <c r="J7305" t="s">
        <v>40042</v>
      </c>
      <c r="K7305" t="s">
        <v>40043</v>
      </c>
      <c r="L7305" t="s">
        <v>303</v>
      </c>
      <c r="M7305" t="s">
        <v>1882</v>
      </c>
    </row>
    <row r="7306" spans="1:13" x14ac:dyDescent="0.2">
      <c r="A7306" t="s">
        <v>38143</v>
      </c>
      <c r="B7306" t="s">
        <v>38144</v>
      </c>
      <c r="C7306" t="s">
        <v>40044</v>
      </c>
      <c r="D7306" t="s">
        <v>349</v>
      </c>
      <c r="F7306" t="s">
        <v>21635</v>
      </c>
      <c r="H7306" t="s">
        <v>1788</v>
      </c>
      <c r="J7306" t="s">
        <v>40045</v>
      </c>
      <c r="K7306" t="s">
        <v>40046</v>
      </c>
      <c r="L7306" t="s">
        <v>303</v>
      </c>
      <c r="M7306" t="s">
        <v>422</v>
      </c>
    </row>
    <row r="7307" spans="1:13" x14ac:dyDescent="0.2">
      <c r="A7307" t="s">
        <v>38143</v>
      </c>
      <c r="B7307" t="s">
        <v>38144</v>
      </c>
      <c r="C7307" t="s">
        <v>40047</v>
      </c>
      <c r="D7307" t="s">
        <v>349</v>
      </c>
      <c r="F7307" t="s">
        <v>40048</v>
      </c>
      <c r="G7307" t="s">
        <v>1873</v>
      </c>
      <c r="H7307" t="s">
        <v>1874</v>
      </c>
      <c r="J7307" t="s">
        <v>40049</v>
      </c>
      <c r="K7307" t="s">
        <v>302</v>
      </c>
      <c r="L7307" t="s">
        <v>303</v>
      </c>
      <c r="M7307" t="s">
        <v>40050</v>
      </c>
    </row>
    <row r="7308" spans="1:13" x14ac:dyDescent="0.2">
      <c r="A7308" t="s">
        <v>38143</v>
      </c>
      <c r="B7308" t="s">
        <v>38144</v>
      </c>
      <c r="C7308" t="s">
        <v>40051</v>
      </c>
      <c r="D7308" t="s">
        <v>295</v>
      </c>
      <c r="E7308" t="s">
        <v>296</v>
      </c>
      <c r="F7308" t="s">
        <v>40052</v>
      </c>
      <c r="G7308" t="s">
        <v>39598</v>
      </c>
      <c r="H7308" t="s">
        <v>1853</v>
      </c>
      <c r="J7308" t="s">
        <v>40053</v>
      </c>
      <c r="K7308" t="s">
        <v>40054</v>
      </c>
      <c r="L7308" t="s">
        <v>303</v>
      </c>
      <c r="M7308" t="s">
        <v>1231</v>
      </c>
    </row>
    <row r="7309" spans="1:13" x14ac:dyDescent="0.2">
      <c r="A7309" t="s">
        <v>38143</v>
      </c>
      <c r="B7309" t="s">
        <v>38144</v>
      </c>
      <c r="C7309" t="s">
        <v>40055</v>
      </c>
      <c r="D7309" t="s">
        <v>40056</v>
      </c>
      <c r="F7309" t="s">
        <v>40057</v>
      </c>
      <c r="G7309" t="s">
        <v>40058</v>
      </c>
      <c r="H7309" t="s">
        <v>1976</v>
      </c>
      <c r="J7309" t="s">
        <v>40059</v>
      </c>
      <c r="K7309" t="s">
        <v>40060</v>
      </c>
      <c r="L7309" t="s">
        <v>303</v>
      </c>
      <c r="M7309" t="s">
        <v>11476</v>
      </c>
    </row>
    <row r="7310" spans="1:13" x14ac:dyDescent="0.2">
      <c r="A7310" t="s">
        <v>38143</v>
      </c>
      <c r="B7310" t="s">
        <v>38144</v>
      </c>
      <c r="C7310" t="s">
        <v>40061</v>
      </c>
      <c r="D7310" t="s">
        <v>1837</v>
      </c>
      <c r="E7310" t="s">
        <v>1375</v>
      </c>
      <c r="F7310" t="s">
        <v>40062</v>
      </c>
      <c r="G7310" t="s">
        <v>39598</v>
      </c>
      <c r="H7310" t="s">
        <v>1853</v>
      </c>
      <c r="J7310" t="s">
        <v>40063</v>
      </c>
      <c r="K7310" t="s">
        <v>40064</v>
      </c>
      <c r="L7310" t="s">
        <v>303</v>
      </c>
      <c r="M7310" t="s">
        <v>11596</v>
      </c>
    </row>
    <row r="7311" spans="1:13" x14ac:dyDescent="0.2">
      <c r="A7311" t="s">
        <v>38143</v>
      </c>
      <c r="B7311" t="s">
        <v>38144</v>
      </c>
      <c r="C7311" t="s">
        <v>40065</v>
      </c>
      <c r="D7311" t="s">
        <v>40066</v>
      </c>
      <c r="E7311" t="s">
        <v>40067</v>
      </c>
      <c r="F7311" t="s">
        <v>40068</v>
      </c>
      <c r="H7311" t="s">
        <v>1976</v>
      </c>
      <c r="I7311" t="s">
        <v>39757</v>
      </c>
      <c r="J7311" t="s">
        <v>40069</v>
      </c>
      <c r="K7311" t="s">
        <v>40070</v>
      </c>
      <c r="L7311" t="s">
        <v>303</v>
      </c>
      <c r="M7311" t="s">
        <v>40071</v>
      </c>
    </row>
    <row r="7312" spans="1:13" x14ac:dyDescent="0.2">
      <c r="A7312" t="s">
        <v>38143</v>
      </c>
      <c r="B7312" t="s">
        <v>38144</v>
      </c>
      <c r="C7312" t="s">
        <v>40072</v>
      </c>
      <c r="D7312" t="s">
        <v>572</v>
      </c>
      <c r="E7312" t="s">
        <v>573</v>
      </c>
      <c r="F7312" t="s">
        <v>40073</v>
      </c>
      <c r="G7312" t="s">
        <v>39945</v>
      </c>
      <c r="H7312" t="s">
        <v>1853</v>
      </c>
      <c r="J7312" t="s">
        <v>40074</v>
      </c>
      <c r="K7312" t="s">
        <v>40075</v>
      </c>
      <c r="L7312" t="s">
        <v>303</v>
      </c>
      <c r="M7312" t="s">
        <v>1882</v>
      </c>
    </row>
    <row r="7313" spans="1:13" x14ac:dyDescent="0.2">
      <c r="A7313" t="s">
        <v>38143</v>
      </c>
      <c r="B7313" t="s">
        <v>38144</v>
      </c>
      <c r="C7313" t="s">
        <v>40076</v>
      </c>
      <c r="D7313" t="s">
        <v>572</v>
      </c>
      <c r="E7313" t="s">
        <v>573</v>
      </c>
      <c r="F7313" t="s">
        <v>40077</v>
      </c>
      <c r="H7313" t="s">
        <v>40078</v>
      </c>
      <c r="I7313" t="s">
        <v>1788</v>
      </c>
      <c r="J7313" t="s">
        <v>40079</v>
      </c>
      <c r="K7313" t="s">
        <v>40080</v>
      </c>
      <c r="L7313" t="s">
        <v>303</v>
      </c>
      <c r="M7313" t="s">
        <v>1979</v>
      </c>
    </row>
    <row r="7314" spans="1:13" x14ac:dyDescent="0.2">
      <c r="A7314" t="s">
        <v>38143</v>
      </c>
      <c r="B7314" t="s">
        <v>38144</v>
      </c>
      <c r="C7314" t="s">
        <v>40081</v>
      </c>
      <c r="D7314" t="s">
        <v>40082</v>
      </c>
      <c r="E7314" t="s">
        <v>40083</v>
      </c>
      <c r="F7314" t="s">
        <v>40084</v>
      </c>
      <c r="H7314" t="s">
        <v>1873</v>
      </c>
      <c r="J7314" t="s">
        <v>40085</v>
      </c>
      <c r="K7314" t="s">
        <v>302</v>
      </c>
      <c r="L7314" t="s">
        <v>303</v>
      </c>
      <c r="M7314" t="s">
        <v>40086</v>
      </c>
    </row>
    <row r="7315" spans="1:13" x14ac:dyDescent="0.2">
      <c r="A7315" t="s">
        <v>38143</v>
      </c>
      <c r="B7315" t="s">
        <v>38144</v>
      </c>
      <c r="C7315" t="s">
        <v>40087</v>
      </c>
      <c r="D7315" t="s">
        <v>40088</v>
      </c>
      <c r="E7315" t="s">
        <v>40089</v>
      </c>
      <c r="F7315" t="s">
        <v>40090</v>
      </c>
      <c r="H7315" t="s">
        <v>1959</v>
      </c>
      <c r="J7315" t="s">
        <v>40091</v>
      </c>
      <c r="K7315" t="s">
        <v>302</v>
      </c>
      <c r="L7315" t="s">
        <v>303</v>
      </c>
      <c r="M7315" t="s">
        <v>40092</v>
      </c>
    </row>
    <row r="7316" spans="1:13" x14ac:dyDescent="0.2">
      <c r="A7316" t="s">
        <v>38143</v>
      </c>
      <c r="B7316" t="s">
        <v>38144</v>
      </c>
      <c r="C7316" t="s">
        <v>40093</v>
      </c>
      <c r="D7316" t="s">
        <v>40094</v>
      </c>
      <c r="E7316" t="s">
        <v>40095</v>
      </c>
      <c r="F7316" t="s">
        <v>40096</v>
      </c>
      <c r="G7316" t="s">
        <v>39535</v>
      </c>
      <c r="H7316" t="s">
        <v>1788</v>
      </c>
      <c r="J7316" t="s">
        <v>40097</v>
      </c>
      <c r="K7316" t="s">
        <v>40098</v>
      </c>
      <c r="L7316" t="s">
        <v>303</v>
      </c>
      <c r="M7316" t="s">
        <v>18266</v>
      </c>
    </row>
    <row r="7317" spans="1:13" x14ac:dyDescent="0.2">
      <c r="A7317" t="s">
        <v>38143</v>
      </c>
      <c r="B7317" t="s">
        <v>38144</v>
      </c>
      <c r="C7317" t="s">
        <v>40099</v>
      </c>
      <c r="D7317" t="s">
        <v>366</v>
      </c>
      <c r="E7317" t="s">
        <v>367</v>
      </c>
      <c r="F7317" t="s">
        <v>40100</v>
      </c>
      <c r="G7317" t="s">
        <v>40101</v>
      </c>
      <c r="H7317" t="s">
        <v>40102</v>
      </c>
      <c r="I7317" t="s">
        <v>1788</v>
      </c>
      <c r="J7317" t="s">
        <v>40103</v>
      </c>
      <c r="K7317" t="s">
        <v>40104</v>
      </c>
      <c r="L7317" t="s">
        <v>303</v>
      </c>
      <c r="M7317" t="s">
        <v>5666</v>
      </c>
    </row>
    <row r="7318" spans="1:13" x14ac:dyDescent="0.2">
      <c r="A7318" t="s">
        <v>38143</v>
      </c>
      <c r="B7318" t="s">
        <v>38144</v>
      </c>
      <c r="C7318" t="s">
        <v>40105</v>
      </c>
      <c r="D7318" t="s">
        <v>1837</v>
      </c>
      <c r="E7318" t="s">
        <v>1375</v>
      </c>
      <c r="F7318" t="s">
        <v>40106</v>
      </c>
      <c r="G7318" t="s">
        <v>40107</v>
      </c>
      <c r="H7318" t="s">
        <v>1959</v>
      </c>
      <c r="I7318" t="s">
        <v>1874</v>
      </c>
      <c r="J7318" t="s">
        <v>40108</v>
      </c>
      <c r="K7318" t="s">
        <v>40109</v>
      </c>
      <c r="L7318" t="s">
        <v>303</v>
      </c>
      <c r="M7318" t="s">
        <v>3452</v>
      </c>
    </row>
    <row r="7319" spans="1:13" x14ac:dyDescent="0.2">
      <c r="A7319" t="s">
        <v>38143</v>
      </c>
      <c r="B7319" t="s">
        <v>38144</v>
      </c>
      <c r="C7319" t="s">
        <v>40110</v>
      </c>
      <c r="D7319" t="s">
        <v>349</v>
      </c>
      <c r="E7319" t="s">
        <v>40111</v>
      </c>
      <c r="F7319" t="s">
        <v>14214</v>
      </c>
      <c r="G7319" t="s">
        <v>40112</v>
      </c>
      <c r="H7319" t="s">
        <v>1788</v>
      </c>
      <c r="J7319" t="s">
        <v>40113</v>
      </c>
      <c r="K7319" t="s">
        <v>40114</v>
      </c>
      <c r="L7319" t="s">
        <v>303</v>
      </c>
      <c r="M7319" t="s">
        <v>22317</v>
      </c>
    </row>
    <row r="7320" spans="1:13" x14ac:dyDescent="0.2">
      <c r="A7320" t="s">
        <v>38143</v>
      </c>
      <c r="B7320" t="s">
        <v>38144</v>
      </c>
      <c r="C7320" t="s">
        <v>40115</v>
      </c>
      <c r="D7320" t="s">
        <v>349</v>
      </c>
      <c r="E7320" t="s">
        <v>13874</v>
      </c>
      <c r="F7320" t="s">
        <v>3999</v>
      </c>
      <c r="G7320" t="s">
        <v>40116</v>
      </c>
      <c r="H7320" t="s">
        <v>39996</v>
      </c>
      <c r="I7320" t="s">
        <v>1788</v>
      </c>
      <c r="J7320" t="s">
        <v>40117</v>
      </c>
      <c r="K7320" t="s">
        <v>40118</v>
      </c>
      <c r="L7320" t="s">
        <v>303</v>
      </c>
      <c r="M7320" t="s">
        <v>422</v>
      </c>
    </row>
    <row r="7321" spans="1:13" x14ac:dyDescent="0.2">
      <c r="A7321" t="s">
        <v>38143</v>
      </c>
      <c r="B7321" t="s">
        <v>38144</v>
      </c>
      <c r="C7321" t="s">
        <v>40119</v>
      </c>
      <c r="D7321" t="s">
        <v>492</v>
      </c>
      <c r="E7321" t="s">
        <v>493</v>
      </c>
      <c r="F7321" t="s">
        <v>40120</v>
      </c>
      <c r="G7321" t="s">
        <v>2024</v>
      </c>
      <c r="H7321" t="s">
        <v>1874</v>
      </c>
      <c r="J7321" t="s">
        <v>40121</v>
      </c>
      <c r="K7321" t="s">
        <v>40122</v>
      </c>
      <c r="L7321" t="s">
        <v>303</v>
      </c>
      <c r="M7321" t="s">
        <v>12880</v>
      </c>
    </row>
    <row r="7322" spans="1:13" x14ac:dyDescent="0.2">
      <c r="A7322" t="s">
        <v>38143</v>
      </c>
      <c r="B7322" t="s">
        <v>38144</v>
      </c>
      <c r="C7322" t="s">
        <v>40123</v>
      </c>
      <c r="D7322" t="s">
        <v>21075</v>
      </c>
      <c r="E7322" t="s">
        <v>40124</v>
      </c>
      <c r="F7322" t="s">
        <v>40125</v>
      </c>
      <c r="G7322" t="s">
        <v>1952</v>
      </c>
      <c r="J7322" t="s">
        <v>40126</v>
      </c>
      <c r="K7322" t="s">
        <v>40127</v>
      </c>
      <c r="L7322" t="s">
        <v>303</v>
      </c>
      <c r="M7322" t="s">
        <v>10015</v>
      </c>
    </row>
    <row r="7323" spans="1:13" x14ac:dyDescent="0.2">
      <c r="A7323" t="s">
        <v>38143</v>
      </c>
      <c r="B7323" t="s">
        <v>38144</v>
      </c>
      <c r="C7323" t="s">
        <v>40128</v>
      </c>
      <c r="D7323" t="s">
        <v>40129</v>
      </c>
      <c r="E7323" t="s">
        <v>40130</v>
      </c>
      <c r="F7323" t="s">
        <v>40131</v>
      </c>
      <c r="H7323" t="s">
        <v>1976</v>
      </c>
      <c r="J7323" t="s">
        <v>40132</v>
      </c>
      <c r="K7323" t="s">
        <v>40133</v>
      </c>
      <c r="L7323" t="s">
        <v>303</v>
      </c>
      <c r="M7323" t="s">
        <v>21509</v>
      </c>
    </row>
    <row r="7324" spans="1:13" x14ac:dyDescent="0.2">
      <c r="A7324" t="s">
        <v>38143</v>
      </c>
      <c r="B7324" t="s">
        <v>38144</v>
      </c>
      <c r="C7324" t="s">
        <v>40134</v>
      </c>
      <c r="D7324" t="s">
        <v>1870</v>
      </c>
      <c r="E7324" t="s">
        <v>2138</v>
      </c>
      <c r="F7324" t="s">
        <v>40135</v>
      </c>
      <c r="G7324" t="s">
        <v>40136</v>
      </c>
      <c r="H7324" t="s">
        <v>39511</v>
      </c>
      <c r="I7324" t="s">
        <v>1874</v>
      </c>
      <c r="J7324" t="s">
        <v>40137</v>
      </c>
      <c r="K7324" t="s">
        <v>40138</v>
      </c>
      <c r="L7324" t="s">
        <v>303</v>
      </c>
      <c r="M7324" t="s">
        <v>7842</v>
      </c>
    </row>
    <row r="7325" spans="1:13" x14ac:dyDescent="0.2">
      <c r="A7325" t="s">
        <v>38143</v>
      </c>
      <c r="B7325" t="s">
        <v>38144</v>
      </c>
      <c r="C7325" t="s">
        <v>40139</v>
      </c>
      <c r="D7325" t="s">
        <v>572</v>
      </c>
      <c r="E7325" t="s">
        <v>573</v>
      </c>
      <c r="F7325" t="s">
        <v>40140</v>
      </c>
      <c r="G7325" t="s">
        <v>40141</v>
      </c>
      <c r="H7325" t="s">
        <v>27681</v>
      </c>
      <c r="I7325" t="s">
        <v>1788</v>
      </c>
      <c r="J7325" t="s">
        <v>40142</v>
      </c>
      <c r="K7325" t="s">
        <v>40143</v>
      </c>
      <c r="L7325" t="s">
        <v>303</v>
      </c>
      <c r="M7325" t="s">
        <v>5139</v>
      </c>
    </row>
    <row r="7326" spans="1:13" x14ac:dyDescent="0.2">
      <c r="A7326" t="s">
        <v>38143</v>
      </c>
      <c r="B7326" t="s">
        <v>38144</v>
      </c>
      <c r="C7326" t="s">
        <v>40144</v>
      </c>
      <c r="D7326" t="s">
        <v>40145</v>
      </c>
      <c r="E7326" t="s">
        <v>40146</v>
      </c>
      <c r="F7326" t="s">
        <v>40147</v>
      </c>
      <c r="G7326" t="s">
        <v>2046</v>
      </c>
      <c r="J7326" t="s">
        <v>40148</v>
      </c>
      <c r="K7326" t="s">
        <v>40149</v>
      </c>
      <c r="L7326" t="s">
        <v>303</v>
      </c>
      <c r="M7326" t="s">
        <v>1863</v>
      </c>
    </row>
    <row r="7327" spans="1:13" x14ac:dyDescent="0.2">
      <c r="A7327" t="s">
        <v>38143</v>
      </c>
      <c r="B7327" t="s">
        <v>38144</v>
      </c>
      <c r="C7327" t="s">
        <v>40150</v>
      </c>
      <c r="D7327" t="s">
        <v>26369</v>
      </c>
      <c r="E7327" t="s">
        <v>1375</v>
      </c>
      <c r="F7327" t="s">
        <v>40151</v>
      </c>
      <c r="G7327" t="s">
        <v>21155</v>
      </c>
      <c r="H7327" t="s">
        <v>1788</v>
      </c>
      <c r="J7327" t="s">
        <v>40152</v>
      </c>
      <c r="K7327" t="s">
        <v>40153</v>
      </c>
      <c r="L7327" t="s">
        <v>303</v>
      </c>
      <c r="M7327" t="s">
        <v>7842</v>
      </c>
    </row>
    <row r="7328" spans="1:13" x14ac:dyDescent="0.2">
      <c r="A7328" t="s">
        <v>38143</v>
      </c>
      <c r="B7328" t="s">
        <v>38144</v>
      </c>
      <c r="C7328" t="s">
        <v>40154</v>
      </c>
      <c r="D7328" t="s">
        <v>1837</v>
      </c>
      <c r="E7328" t="s">
        <v>1375</v>
      </c>
      <c r="F7328" t="s">
        <v>40155</v>
      </c>
      <c r="G7328" t="s">
        <v>39872</v>
      </c>
      <c r="H7328" t="s">
        <v>1788</v>
      </c>
      <c r="J7328" t="s">
        <v>40156</v>
      </c>
      <c r="K7328" t="s">
        <v>40157</v>
      </c>
      <c r="L7328" t="s">
        <v>303</v>
      </c>
      <c r="M7328" t="s">
        <v>5347</v>
      </c>
    </row>
    <row r="7329" spans="1:13" x14ac:dyDescent="0.2">
      <c r="A7329" t="s">
        <v>38143</v>
      </c>
      <c r="B7329" t="s">
        <v>38144</v>
      </c>
      <c r="C7329" t="s">
        <v>40158</v>
      </c>
      <c r="D7329" t="s">
        <v>40159</v>
      </c>
      <c r="E7329" t="s">
        <v>40160</v>
      </c>
      <c r="F7329" t="s">
        <v>40161</v>
      </c>
      <c r="G7329" t="s">
        <v>40162</v>
      </c>
      <c r="H7329" t="s">
        <v>1788</v>
      </c>
      <c r="J7329" t="s">
        <v>40163</v>
      </c>
      <c r="K7329" t="s">
        <v>40164</v>
      </c>
      <c r="L7329" t="s">
        <v>303</v>
      </c>
      <c r="M7329" t="s">
        <v>40165</v>
      </c>
    </row>
    <row r="7330" spans="1:13" x14ac:dyDescent="0.2">
      <c r="A7330" t="s">
        <v>38143</v>
      </c>
      <c r="B7330" t="s">
        <v>38144</v>
      </c>
      <c r="C7330" t="s">
        <v>40166</v>
      </c>
      <c r="D7330" t="s">
        <v>40167</v>
      </c>
      <c r="E7330" t="s">
        <v>40168</v>
      </c>
      <c r="F7330" t="s">
        <v>40169</v>
      </c>
      <c r="G7330" t="s">
        <v>40170</v>
      </c>
      <c r="H7330" t="s">
        <v>1788</v>
      </c>
      <c r="J7330" t="s">
        <v>40171</v>
      </c>
      <c r="K7330" t="s">
        <v>40172</v>
      </c>
      <c r="L7330" t="s">
        <v>303</v>
      </c>
      <c r="M7330" t="s">
        <v>422</v>
      </c>
    </row>
    <row r="7331" spans="1:13" x14ac:dyDescent="0.2">
      <c r="A7331" t="s">
        <v>38143</v>
      </c>
      <c r="B7331" t="s">
        <v>38144</v>
      </c>
      <c r="C7331" t="s">
        <v>40173</v>
      </c>
      <c r="D7331" t="s">
        <v>21482</v>
      </c>
      <c r="E7331" t="s">
        <v>29667</v>
      </c>
      <c r="F7331" t="s">
        <v>40174</v>
      </c>
      <c r="G7331" t="s">
        <v>39650</v>
      </c>
      <c r="H7331" t="s">
        <v>1952</v>
      </c>
      <c r="J7331" t="s">
        <v>40175</v>
      </c>
      <c r="K7331" t="s">
        <v>40176</v>
      </c>
      <c r="L7331" t="s">
        <v>303</v>
      </c>
      <c r="M7331" t="s">
        <v>383</v>
      </c>
    </row>
    <row r="7332" spans="1:13" x14ac:dyDescent="0.2">
      <c r="A7332" t="s">
        <v>38143</v>
      </c>
      <c r="B7332" t="s">
        <v>38144</v>
      </c>
      <c r="C7332" t="s">
        <v>40177</v>
      </c>
      <c r="D7332" t="s">
        <v>349</v>
      </c>
      <c r="E7332" t="s">
        <v>40178</v>
      </c>
      <c r="F7332" t="s">
        <v>40179</v>
      </c>
      <c r="G7332" t="s">
        <v>40180</v>
      </c>
      <c r="H7332" t="s">
        <v>40181</v>
      </c>
      <c r="I7332" t="s">
        <v>1788</v>
      </c>
      <c r="J7332" t="s">
        <v>40182</v>
      </c>
      <c r="K7332" t="s">
        <v>40183</v>
      </c>
      <c r="L7332" t="s">
        <v>303</v>
      </c>
      <c r="M7332" t="s">
        <v>1935</v>
      </c>
    </row>
    <row r="7333" spans="1:13" x14ac:dyDescent="0.2">
      <c r="A7333" t="s">
        <v>38143</v>
      </c>
      <c r="B7333" t="s">
        <v>38144</v>
      </c>
      <c r="C7333" t="s">
        <v>40184</v>
      </c>
      <c r="D7333" t="s">
        <v>40185</v>
      </c>
      <c r="E7333" t="s">
        <v>40186</v>
      </c>
      <c r="F7333" t="s">
        <v>40187</v>
      </c>
      <c r="H7333" t="s">
        <v>1952</v>
      </c>
      <c r="J7333" t="s">
        <v>40188</v>
      </c>
      <c r="K7333" t="s">
        <v>40189</v>
      </c>
      <c r="L7333" t="s">
        <v>303</v>
      </c>
      <c r="M7333" t="s">
        <v>15903</v>
      </c>
    </row>
    <row r="7334" spans="1:13" x14ac:dyDescent="0.2">
      <c r="A7334" t="s">
        <v>38143</v>
      </c>
      <c r="B7334" t="s">
        <v>38144</v>
      </c>
      <c r="C7334" t="s">
        <v>40190</v>
      </c>
      <c r="D7334" t="s">
        <v>492</v>
      </c>
      <c r="E7334" t="s">
        <v>493</v>
      </c>
      <c r="F7334" t="s">
        <v>40191</v>
      </c>
      <c r="G7334" t="s">
        <v>40192</v>
      </c>
      <c r="H7334" t="s">
        <v>39511</v>
      </c>
      <c r="I7334" t="s">
        <v>1874</v>
      </c>
      <c r="J7334" t="s">
        <v>40193</v>
      </c>
      <c r="K7334" t="s">
        <v>40194</v>
      </c>
      <c r="L7334" t="s">
        <v>303</v>
      </c>
      <c r="M7334" t="s">
        <v>40195</v>
      </c>
    </row>
    <row r="7335" spans="1:13" x14ac:dyDescent="0.2">
      <c r="A7335" t="s">
        <v>38143</v>
      </c>
      <c r="B7335" t="s">
        <v>38144</v>
      </c>
      <c r="C7335" t="s">
        <v>40196</v>
      </c>
      <c r="D7335" t="s">
        <v>572</v>
      </c>
      <c r="E7335" t="s">
        <v>573</v>
      </c>
      <c r="F7335" t="s">
        <v>40197</v>
      </c>
      <c r="H7335" t="s">
        <v>40198</v>
      </c>
      <c r="I7335" t="s">
        <v>1952</v>
      </c>
      <c r="J7335" t="s">
        <v>40199</v>
      </c>
      <c r="K7335" t="s">
        <v>40200</v>
      </c>
      <c r="L7335" t="s">
        <v>303</v>
      </c>
      <c r="M7335" t="s">
        <v>1882</v>
      </c>
    </row>
    <row r="7336" spans="1:13" x14ac:dyDescent="0.2">
      <c r="A7336" t="s">
        <v>38143</v>
      </c>
      <c r="B7336" t="s">
        <v>38144</v>
      </c>
      <c r="C7336" t="s">
        <v>40201</v>
      </c>
      <c r="D7336" t="s">
        <v>492</v>
      </c>
      <c r="E7336" t="s">
        <v>493</v>
      </c>
      <c r="F7336" t="s">
        <v>40202</v>
      </c>
      <c r="G7336" t="s">
        <v>39542</v>
      </c>
      <c r="H7336" t="s">
        <v>1952</v>
      </c>
      <c r="J7336" t="s">
        <v>40203</v>
      </c>
      <c r="K7336" t="s">
        <v>40204</v>
      </c>
      <c r="L7336" t="s">
        <v>303</v>
      </c>
      <c r="M7336" t="s">
        <v>2725</v>
      </c>
    </row>
    <row r="7337" spans="1:13" x14ac:dyDescent="0.2">
      <c r="A7337" t="s">
        <v>38143</v>
      </c>
      <c r="B7337" t="s">
        <v>38144</v>
      </c>
      <c r="C7337" t="s">
        <v>40205</v>
      </c>
      <c r="D7337" t="s">
        <v>40206</v>
      </c>
      <c r="E7337" t="s">
        <v>40207</v>
      </c>
      <c r="F7337" t="s">
        <v>40208</v>
      </c>
      <c r="G7337" t="s">
        <v>7068</v>
      </c>
      <c r="H7337" t="s">
        <v>27681</v>
      </c>
      <c r="I7337" t="s">
        <v>1788</v>
      </c>
      <c r="J7337" t="s">
        <v>40209</v>
      </c>
      <c r="K7337" t="s">
        <v>40210</v>
      </c>
      <c r="L7337" t="s">
        <v>303</v>
      </c>
      <c r="M7337" t="s">
        <v>18607</v>
      </c>
    </row>
    <row r="7338" spans="1:13" x14ac:dyDescent="0.2">
      <c r="A7338" t="s">
        <v>38143</v>
      </c>
      <c r="B7338" t="s">
        <v>38144</v>
      </c>
      <c r="C7338" t="s">
        <v>40211</v>
      </c>
      <c r="D7338" t="s">
        <v>572</v>
      </c>
      <c r="E7338" t="s">
        <v>573</v>
      </c>
      <c r="F7338" t="s">
        <v>40212</v>
      </c>
      <c r="G7338" t="s">
        <v>1788</v>
      </c>
      <c r="J7338" t="s">
        <v>40213</v>
      </c>
      <c r="K7338" t="s">
        <v>302</v>
      </c>
      <c r="L7338" t="s">
        <v>303</v>
      </c>
      <c r="M7338" t="s">
        <v>1908</v>
      </c>
    </row>
    <row r="7339" spans="1:13" x14ac:dyDescent="0.2">
      <c r="A7339" t="s">
        <v>38143</v>
      </c>
      <c r="B7339" t="s">
        <v>38144</v>
      </c>
      <c r="C7339" t="s">
        <v>40214</v>
      </c>
      <c r="D7339" t="s">
        <v>40215</v>
      </c>
      <c r="E7339" t="s">
        <v>28142</v>
      </c>
      <c r="F7339" t="s">
        <v>40216</v>
      </c>
      <c r="G7339" t="s">
        <v>40217</v>
      </c>
      <c r="H7339" t="s">
        <v>40218</v>
      </c>
      <c r="I7339" t="s">
        <v>1853</v>
      </c>
      <c r="J7339" t="s">
        <v>40219</v>
      </c>
      <c r="K7339" t="s">
        <v>40220</v>
      </c>
      <c r="L7339" t="s">
        <v>303</v>
      </c>
      <c r="M7339" t="s">
        <v>2783</v>
      </c>
    </row>
    <row r="7340" spans="1:13" x14ac:dyDescent="0.2">
      <c r="A7340" t="s">
        <v>38143</v>
      </c>
      <c r="B7340" t="s">
        <v>38144</v>
      </c>
      <c r="C7340" t="s">
        <v>40221</v>
      </c>
      <c r="D7340" t="s">
        <v>295</v>
      </c>
      <c r="E7340" t="s">
        <v>296</v>
      </c>
      <c r="F7340" t="s">
        <v>40222</v>
      </c>
      <c r="G7340" t="s">
        <v>1932</v>
      </c>
      <c r="H7340" t="s">
        <v>1788</v>
      </c>
      <c r="J7340" t="s">
        <v>40223</v>
      </c>
      <c r="K7340" t="s">
        <v>40224</v>
      </c>
      <c r="L7340" t="s">
        <v>303</v>
      </c>
      <c r="M7340" t="s">
        <v>4104</v>
      </c>
    </row>
    <row r="7341" spans="1:13" x14ac:dyDescent="0.2">
      <c r="A7341" t="s">
        <v>38143</v>
      </c>
      <c r="B7341" t="s">
        <v>38144</v>
      </c>
      <c r="C7341" t="s">
        <v>40225</v>
      </c>
      <c r="D7341" t="s">
        <v>349</v>
      </c>
      <c r="F7341" t="s">
        <v>40226</v>
      </c>
      <c r="G7341" t="s">
        <v>21118</v>
      </c>
      <c r="H7341" t="s">
        <v>1788</v>
      </c>
      <c r="J7341" t="s">
        <v>40227</v>
      </c>
      <c r="K7341" t="s">
        <v>40228</v>
      </c>
      <c r="L7341" t="s">
        <v>303</v>
      </c>
      <c r="M7341" t="s">
        <v>422</v>
      </c>
    </row>
    <row r="7342" spans="1:13" x14ac:dyDescent="0.2">
      <c r="A7342" t="s">
        <v>38143</v>
      </c>
      <c r="B7342" t="s">
        <v>38144</v>
      </c>
      <c r="C7342" t="s">
        <v>40229</v>
      </c>
      <c r="D7342" t="s">
        <v>40230</v>
      </c>
      <c r="F7342" t="s">
        <v>40231</v>
      </c>
      <c r="G7342" t="s">
        <v>40232</v>
      </c>
      <c r="H7342" t="s">
        <v>1788</v>
      </c>
      <c r="J7342" t="s">
        <v>40233</v>
      </c>
      <c r="K7342" t="s">
        <v>302</v>
      </c>
      <c r="L7342" t="s">
        <v>303</v>
      </c>
      <c r="M7342" t="s">
        <v>31750</v>
      </c>
    </row>
    <row r="7343" spans="1:13" x14ac:dyDescent="0.2">
      <c r="A7343" t="s">
        <v>38143</v>
      </c>
      <c r="B7343" t="s">
        <v>38144</v>
      </c>
      <c r="C7343" t="s">
        <v>40234</v>
      </c>
      <c r="D7343" t="s">
        <v>1837</v>
      </c>
      <c r="E7343" t="s">
        <v>1375</v>
      </c>
      <c r="F7343" t="s">
        <v>40235</v>
      </c>
      <c r="G7343" t="s">
        <v>39827</v>
      </c>
      <c r="H7343" t="s">
        <v>1788</v>
      </c>
      <c r="J7343" t="s">
        <v>40236</v>
      </c>
      <c r="K7343" t="s">
        <v>302</v>
      </c>
      <c r="L7343" t="s">
        <v>303</v>
      </c>
      <c r="M7343" t="s">
        <v>383</v>
      </c>
    </row>
    <row r="7344" spans="1:13" x14ac:dyDescent="0.2">
      <c r="A7344" t="s">
        <v>38143</v>
      </c>
      <c r="B7344" t="s">
        <v>38144</v>
      </c>
      <c r="C7344" t="s">
        <v>40237</v>
      </c>
      <c r="D7344" t="s">
        <v>40238</v>
      </c>
      <c r="E7344" t="s">
        <v>1817</v>
      </c>
      <c r="F7344" t="s">
        <v>40239</v>
      </c>
      <c r="G7344" t="s">
        <v>40240</v>
      </c>
      <c r="H7344" t="s">
        <v>40241</v>
      </c>
      <c r="I7344" t="s">
        <v>2024</v>
      </c>
      <c r="J7344" t="s">
        <v>40242</v>
      </c>
      <c r="K7344" t="s">
        <v>40243</v>
      </c>
      <c r="L7344" t="s">
        <v>303</v>
      </c>
      <c r="M7344" t="s">
        <v>26876</v>
      </c>
    </row>
    <row r="7345" spans="1:13" x14ac:dyDescent="0.2">
      <c r="A7345" t="s">
        <v>38143</v>
      </c>
      <c r="B7345" t="s">
        <v>38144</v>
      </c>
      <c r="C7345" t="s">
        <v>40244</v>
      </c>
      <c r="D7345" t="s">
        <v>401</v>
      </c>
      <c r="F7345" t="s">
        <v>1096</v>
      </c>
      <c r="G7345" t="s">
        <v>40245</v>
      </c>
      <c r="H7345" t="s">
        <v>40246</v>
      </c>
      <c r="I7345" t="s">
        <v>40247</v>
      </c>
      <c r="J7345" t="s">
        <v>40248</v>
      </c>
      <c r="K7345" t="s">
        <v>40249</v>
      </c>
      <c r="L7345" t="s">
        <v>303</v>
      </c>
      <c r="M7345" t="s">
        <v>3456</v>
      </c>
    </row>
    <row r="7346" spans="1:13" x14ac:dyDescent="0.2">
      <c r="A7346" t="s">
        <v>38143</v>
      </c>
      <c r="B7346" t="s">
        <v>38144</v>
      </c>
      <c r="C7346" t="s">
        <v>40250</v>
      </c>
      <c r="D7346" t="s">
        <v>1837</v>
      </c>
      <c r="E7346" t="s">
        <v>1375</v>
      </c>
      <c r="F7346" t="s">
        <v>40251</v>
      </c>
      <c r="G7346" t="s">
        <v>40252</v>
      </c>
      <c r="H7346" t="s">
        <v>1952</v>
      </c>
      <c r="J7346" t="s">
        <v>40253</v>
      </c>
      <c r="K7346" t="s">
        <v>40254</v>
      </c>
      <c r="L7346" t="s">
        <v>303</v>
      </c>
      <c r="M7346" t="s">
        <v>11596</v>
      </c>
    </row>
    <row r="7347" spans="1:13" x14ac:dyDescent="0.2">
      <c r="A7347" t="s">
        <v>38143</v>
      </c>
      <c r="B7347" t="s">
        <v>38144</v>
      </c>
      <c r="C7347" t="s">
        <v>40255</v>
      </c>
      <c r="D7347" t="s">
        <v>349</v>
      </c>
      <c r="E7347" t="s">
        <v>424</v>
      </c>
      <c r="F7347" t="s">
        <v>40256</v>
      </c>
      <c r="G7347" t="s">
        <v>39726</v>
      </c>
      <c r="H7347" t="s">
        <v>39727</v>
      </c>
      <c r="I7347" t="s">
        <v>300</v>
      </c>
      <c r="J7347" t="s">
        <v>40257</v>
      </c>
      <c r="K7347" t="s">
        <v>40258</v>
      </c>
      <c r="L7347" t="s">
        <v>303</v>
      </c>
      <c r="M7347" t="s">
        <v>15022</v>
      </c>
    </row>
    <row r="7348" spans="1:13" x14ac:dyDescent="0.2">
      <c r="A7348" t="s">
        <v>38143</v>
      </c>
      <c r="B7348" t="s">
        <v>38144</v>
      </c>
      <c r="C7348" t="s">
        <v>40259</v>
      </c>
      <c r="D7348" t="s">
        <v>21075</v>
      </c>
      <c r="E7348" t="s">
        <v>40260</v>
      </c>
      <c r="F7348" t="s">
        <v>40261</v>
      </c>
      <c r="G7348" t="s">
        <v>1952</v>
      </c>
      <c r="J7348" t="s">
        <v>40262</v>
      </c>
      <c r="K7348" t="s">
        <v>40263</v>
      </c>
      <c r="L7348" t="s">
        <v>303</v>
      </c>
      <c r="M7348" t="s">
        <v>40264</v>
      </c>
    </row>
    <row r="7349" spans="1:13" x14ac:dyDescent="0.2">
      <c r="A7349" t="s">
        <v>38143</v>
      </c>
      <c r="B7349" t="s">
        <v>38144</v>
      </c>
      <c r="C7349" t="s">
        <v>40265</v>
      </c>
      <c r="D7349" t="s">
        <v>401</v>
      </c>
      <c r="E7349" t="s">
        <v>402</v>
      </c>
      <c r="F7349" t="s">
        <v>4765</v>
      </c>
      <c r="H7349" t="s">
        <v>1952</v>
      </c>
      <c r="J7349" t="s">
        <v>40266</v>
      </c>
      <c r="K7349" t="s">
        <v>40267</v>
      </c>
      <c r="L7349" t="s">
        <v>303</v>
      </c>
      <c r="M7349" t="s">
        <v>27915</v>
      </c>
    </row>
    <row r="7350" spans="1:13" x14ac:dyDescent="0.2">
      <c r="A7350" t="s">
        <v>38143</v>
      </c>
      <c r="B7350" t="s">
        <v>38144</v>
      </c>
      <c r="C7350" t="s">
        <v>40268</v>
      </c>
      <c r="D7350" t="s">
        <v>295</v>
      </c>
      <c r="E7350" t="s">
        <v>296</v>
      </c>
      <c r="F7350" t="s">
        <v>40269</v>
      </c>
      <c r="G7350" t="s">
        <v>40270</v>
      </c>
      <c r="H7350" t="s">
        <v>1811</v>
      </c>
      <c r="I7350" t="s">
        <v>300</v>
      </c>
      <c r="J7350" t="s">
        <v>40271</v>
      </c>
      <c r="K7350" t="s">
        <v>40272</v>
      </c>
      <c r="L7350" t="s">
        <v>303</v>
      </c>
      <c r="M7350" t="s">
        <v>1835</v>
      </c>
    </row>
    <row r="7351" spans="1:13" x14ac:dyDescent="0.2">
      <c r="A7351" t="s">
        <v>38143</v>
      </c>
      <c r="B7351" t="s">
        <v>38144</v>
      </c>
      <c r="C7351" t="s">
        <v>40273</v>
      </c>
      <c r="D7351" t="s">
        <v>40274</v>
      </c>
      <c r="F7351" t="s">
        <v>40275</v>
      </c>
      <c r="G7351" t="s">
        <v>40276</v>
      </c>
      <c r="H7351" t="s">
        <v>1952</v>
      </c>
      <c r="J7351" t="s">
        <v>40277</v>
      </c>
      <c r="K7351" t="s">
        <v>40278</v>
      </c>
      <c r="L7351" t="s">
        <v>303</v>
      </c>
      <c r="M7351" t="s">
        <v>40279</v>
      </c>
    </row>
    <row r="7352" spans="1:13" x14ac:dyDescent="0.2">
      <c r="A7352" t="s">
        <v>38143</v>
      </c>
      <c r="B7352" t="s">
        <v>38144</v>
      </c>
      <c r="C7352" t="s">
        <v>40280</v>
      </c>
      <c r="D7352" t="s">
        <v>295</v>
      </c>
      <c r="E7352" t="s">
        <v>296</v>
      </c>
      <c r="F7352" t="s">
        <v>40281</v>
      </c>
      <c r="G7352" t="s">
        <v>40282</v>
      </c>
      <c r="H7352" t="s">
        <v>1853</v>
      </c>
      <c r="I7352" t="s">
        <v>300</v>
      </c>
      <c r="J7352" t="s">
        <v>40283</v>
      </c>
      <c r="K7352" t="s">
        <v>40284</v>
      </c>
      <c r="L7352" t="s">
        <v>303</v>
      </c>
      <c r="M7352" t="s">
        <v>40285</v>
      </c>
    </row>
    <row r="7353" spans="1:13" x14ac:dyDescent="0.2">
      <c r="A7353" t="s">
        <v>38143</v>
      </c>
      <c r="B7353" t="s">
        <v>38144</v>
      </c>
      <c r="C7353" t="s">
        <v>40286</v>
      </c>
      <c r="D7353" t="s">
        <v>11510</v>
      </c>
      <c r="F7353" t="s">
        <v>40287</v>
      </c>
      <c r="G7353" t="s">
        <v>40288</v>
      </c>
      <c r="H7353" t="s">
        <v>1788</v>
      </c>
      <c r="J7353" t="s">
        <v>40289</v>
      </c>
      <c r="K7353" t="s">
        <v>302</v>
      </c>
      <c r="L7353" t="s">
        <v>303</v>
      </c>
      <c r="M7353" t="s">
        <v>8745</v>
      </c>
    </row>
    <row r="7354" spans="1:13" x14ac:dyDescent="0.2">
      <c r="A7354" t="s">
        <v>38143</v>
      </c>
      <c r="B7354" t="s">
        <v>38144</v>
      </c>
      <c r="C7354" t="s">
        <v>40290</v>
      </c>
      <c r="D7354" t="s">
        <v>572</v>
      </c>
      <c r="E7354" t="s">
        <v>573</v>
      </c>
      <c r="F7354" t="s">
        <v>40291</v>
      </c>
      <c r="G7354" t="s">
        <v>39972</v>
      </c>
      <c r="H7354" t="s">
        <v>39973</v>
      </c>
      <c r="I7354" t="s">
        <v>1788</v>
      </c>
      <c r="J7354" t="s">
        <v>40292</v>
      </c>
      <c r="K7354" t="s">
        <v>40293</v>
      </c>
      <c r="L7354" t="s">
        <v>303</v>
      </c>
      <c r="M7354" t="s">
        <v>5139</v>
      </c>
    </row>
    <row r="7355" spans="1:13" x14ac:dyDescent="0.2">
      <c r="A7355" t="s">
        <v>38143</v>
      </c>
      <c r="B7355" t="s">
        <v>38144</v>
      </c>
      <c r="C7355" t="s">
        <v>40294</v>
      </c>
      <c r="D7355" t="s">
        <v>401</v>
      </c>
      <c r="E7355" t="s">
        <v>402</v>
      </c>
      <c r="F7355" t="s">
        <v>40295</v>
      </c>
      <c r="H7355" t="s">
        <v>1952</v>
      </c>
      <c r="I7355" t="s">
        <v>1874</v>
      </c>
      <c r="J7355" t="s">
        <v>40296</v>
      </c>
      <c r="K7355" t="s">
        <v>40297</v>
      </c>
      <c r="L7355" t="s">
        <v>303</v>
      </c>
      <c r="M7355" t="s">
        <v>12649</v>
      </c>
    </row>
    <row r="7356" spans="1:13" x14ac:dyDescent="0.2">
      <c r="A7356" t="s">
        <v>38143</v>
      </c>
      <c r="B7356" t="s">
        <v>38144</v>
      </c>
      <c r="C7356" t="s">
        <v>40298</v>
      </c>
      <c r="D7356" t="s">
        <v>4763</v>
      </c>
      <c r="E7356" t="s">
        <v>1375</v>
      </c>
      <c r="F7356" t="s">
        <v>40299</v>
      </c>
      <c r="G7356" t="s">
        <v>39973</v>
      </c>
      <c r="H7356" t="s">
        <v>1788</v>
      </c>
      <c r="J7356" t="s">
        <v>40300</v>
      </c>
      <c r="K7356" t="s">
        <v>40301</v>
      </c>
      <c r="L7356" t="s">
        <v>303</v>
      </c>
      <c r="M7356" t="s">
        <v>40302</v>
      </c>
    </row>
    <row r="7357" spans="1:13" x14ac:dyDescent="0.2">
      <c r="A7357" t="s">
        <v>38143</v>
      </c>
      <c r="B7357" t="s">
        <v>38144</v>
      </c>
      <c r="C7357" t="s">
        <v>40303</v>
      </c>
      <c r="D7357" t="s">
        <v>4763</v>
      </c>
      <c r="E7357" t="s">
        <v>40304</v>
      </c>
      <c r="F7357" t="s">
        <v>40305</v>
      </c>
      <c r="G7357" t="s">
        <v>40306</v>
      </c>
      <c r="H7357" t="s">
        <v>21112</v>
      </c>
      <c r="I7357" t="s">
        <v>300</v>
      </c>
      <c r="J7357" t="s">
        <v>40307</v>
      </c>
      <c r="K7357" t="s">
        <v>40308</v>
      </c>
      <c r="L7357" t="s">
        <v>303</v>
      </c>
      <c r="M7357" t="s">
        <v>1077</v>
      </c>
    </row>
    <row r="7358" spans="1:13" x14ac:dyDescent="0.2">
      <c r="A7358" t="s">
        <v>38143</v>
      </c>
      <c r="B7358" t="s">
        <v>38144</v>
      </c>
      <c r="C7358" t="s">
        <v>40309</v>
      </c>
      <c r="D7358" t="s">
        <v>572</v>
      </c>
      <c r="E7358" t="s">
        <v>573</v>
      </c>
      <c r="F7358" t="s">
        <v>40310</v>
      </c>
      <c r="H7358" t="s">
        <v>39511</v>
      </c>
      <c r="J7358" t="s">
        <v>40311</v>
      </c>
      <c r="K7358" t="s">
        <v>40312</v>
      </c>
      <c r="L7358" t="s">
        <v>303</v>
      </c>
      <c r="M7358" t="s">
        <v>10015</v>
      </c>
    </row>
    <row r="7359" spans="1:13" x14ac:dyDescent="0.2">
      <c r="A7359" t="s">
        <v>38143</v>
      </c>
      <c r="B7359" t="s">
        <v>38144</v>
      </c>
      <c r="C7359" t="s">
        <v>40313</v>
      </c>
      <c r="D7359" t="s">
        <v>21213</v>
      </c>
      <c r="E7359" t="s">
        <v>14400</v>
      </c>
      <c r="F7359" t="s">
        <v>40314</v>
      </c>
      <c r="G7359" t="s">
        <v>39851</v>
      </c>
      <c r="H7359" t="s">
        <v>1788</v>
      </c>
      <c r="J7359" t="s">
        <v>40315</v>
      </c>
      <c r="K7359" t="s">
        <v>40316</v>
      </c>
      <c r="L7359" t="s">
        <v>303</v>
      </c>
      <c r="M7359" t="s">
        <v>37217</v>
      </c>
    </row>
    <row r="7360" spans="1:13" x14ac:dyDescent="0.2">
      <c r="A7360" t="s">
        <v>38143</v>
      </c>
      <c r="B7360" t="s">
        <v>38144</v>
      </c>
      <c r="C7360" t="s">
        <v>40317</v>
      </c>
      <c r="D7360" t="s">
        <v>572</v>
      </c>
      <c r="E7360" t="s">
        <v>573</v>
      </c>
      <c r="F7360" t="s">
        <v>40318</v>
      </c>
      <c r="G7360" t="s">
        <v>21403</v>
      </c>
      <c r="H7360" t="s">
        <v>40319</v>
      </c>
      <c r="I7360" t="s">
        <v>1952</v>
      </c>
      <c r="J7360" t="s">
        <v>40320</v>
      </c>
      <c r="K7360" t="s">
        <v>40321</v>
      </c>
      <c r="L7360" t="s">
        <v>303</v>
      </c>
      <c r="M7360" t="s">
        <v>1882</v>
      </c>
    </row>
    <row r="7361" spans="1:13" x14ac:dyDescent="0.2">
      <c r="A7361" t="s">
        <v>38143</v>
      </c>
      <c r="B7361" t="s">
        <v>38144</v>
      </c>
      <c r="C7361" t="s">
        <v>40322</v>
      </c>
      <c r="D7361" t="s">
        <v>39708</v>
      </c>
      <c r="E7361" t="s">
        <v>40323</v>
      </c>
      <c r="F7361" t="s">
        <v>40324</v>
      </c>
      <c r="G7361" t="s">
        <v>40325</v>
      </c>
      <c r="H7361" t="s">
        <v>1853</v>
      </c>
      <c r="I7361" t="s">
        <v>300</v>
      </c>
      <c r="J7361" t="s">
        <v>40326</v>
      </c>
      <c r="K7361" t="s">
        <v>40327</v>
      </c>
      <c r="L7361" t="s">
        <v>303</v>
      </c>
      <c r="M7361" t="s">
        <v>40328</v>
      </c>
    </row>
    <row r="7362" spans="1:13" x14ac:dyDescent="0.2">
      <c r="A7362" t="s">
        <v>38143</v>
      </c>
      <c r="B7362" t="s">
        <v>38144</v>
      </c>
      <c r="C7362" t="s">
        <v>40329</v>
      </c>
      <c r="D7362" t="s">
        <v>29933</v>
      </c>
      <c r="E7362" t="s">
        <v>296</v>
      </c>
      <c r="F7362" t="s">
        <v>40330</v>
      </c>
      <c r="H7362" t="s">
        <v>2046</v>
      </c>
      <c r="J7362" t="s">
        <v>40331</v>
      </c>
      <c r="K7362" t="s">
        <v>40332</v>
      </c>
      <c r="L7362" t="s">
        <v>303</v>
      </c>
      <c r="M7362" t="s">
        <v>1380</v>
      </c>
    </row>
    <row r="7363" spans="1:13" x14ac:dyDescent="0.2">
      <c r="A7363" t="s">
        <v>38143</v>
      </c>
      <c r="B7363" t="s">
        <v>38144</v>
      </c>
      <c r="C7363" t="s">
        <v>40333</v>
      </c>
      <c r="D7363" t="s">
        <v>40334</v>
      </c>
      <c r="E7363" t="s">
        <v>40335</v>
      </c>
      <c r="F7363" t="s">
        <v>40336</v>
      </c>
      <c r="G7363" t="s">
        <v>40337</v>
      </c>
      <c r="H7363" t="s">
        <v>40338</v>
      </c>
      <c r="J7363" t="s">
        <v>40339</v>
      </c>
      <c r="K7363" t="s">
        <v>302</v>
      </c>
      <c r="L7363" t="s">
        <v>303</v>
      </c>
      <c r="M7363" t="s">
        <v>18019</v>
      </c>
    </row>
    <row r="7364" spans="1:13" x14ac:dyDescent="0.2">
      <c r="A7364" t="s">
        <v>38143</v>
      </c>
      <c r="B7364" t="s">
        <v>38144</v>
      </c>
      <c r="C7364" t="s">
        <v>40340</v>
      </c>
      <c r="D7364" t="s">
        <v>295</v>
      </c>
      <c r="E7364" t="s">
        <v>296</v>
      </c>
      <c r="F7364" t="s">
        <v>40341</v>
      </c>
      <c r="G7364" t="s">
        <v>40342</v>
      </c>
      <c r="H7364" t="s">
        <v>1788</v>
      </c>
      <c r="J7364" t="s">
        <v>39794</v>
      </c>
      <c r="K7364" t="s">
        <v>40343</v>
      </c>
      <c r="L7364" t="s">
        <v>303</v>
      </c>
      <c r="M7364" t="s">
        <v>1380</v>
      </c>
    </row>
    <row r="7365" spans="1:13" x14ac:dyDescent="0.2">
      <c r="A7365" t="s">
        <v>38143</v>
      </c>
      <c r="B7365" t="s">
        <v>38144</v>
      </c>
      <c r="C7365" t="s">
        <v>40344</v>
      </c>
      <c r="D7365" t="s">
        <v>349</v>
      </c>
      <c r="E7365" t="s">
        <v>476</v>
      </c>
      <c r="F7365" t="s">
        <v>40345</v>
      </c>
      <c r="G7365" t="s">
        <v>24971</v>
      </c>
      <c r="H7365" t="s">
        <v>1788</v>
      </c>
      <c r="J7365" t="s">
        <v>40346</v>
      </c>
      <c r="K7365" t="s">
        <v>302</v>
      </c>
      <c r="L7365" t="s">
        <v>303</v>
      </c>
      <c r="M7365" t="s">
        <v>18685</v>
      </c>
    </row>
    <row r="7366" spans="1:13" x14ac:dyDescent="0.2">
      <c r="A7366" t="s">
        <v>38143</v>
      </c>
      <c r="B7366" t="s">
        <v>38144</v>
      </c>
      <c r="C7366" t="s">
        <v>40347</v>
      </c>
      <c r="D7366" t="s">
        <v>21075</v>
      </c>
      <c r="E7366" t="s">
        <v>40348</v>
      </c>
      <c r="F7366" t="s">
        <v>40349</v>
      </c>
      <c r="H7366" t="s">
        <v>1952</v>
      </c>
      <c r="J7366" t="s">
        <v>40350</v>
      </c>
      <c r="K7366" t="s">
        <v>40351</v>
      </c>
      <c r="L7366" t="s">
        <v>303</v>
      </c>
      <c r="M7366" t="s">
        <v>40352</v>
      </c>
    </row>
    <row r="7367" spans="1:13" x14ac:dyDescent="0.2">
      <c r="A7367" t="s">
        <v>38143</v>
      </c>
      <c r="B7367" t="s">
        <v>38144</v>
      </c>
      <c r="C7367" t="s">
        <v>40353</v>
      </c>
      <c r="D7367" t="s">
        <v>40354</v>
      </c>
      <c r="E7367" t="s">
        <v>296</v>
      </c>
      <c r="F7367" t="s">
        <v>40355</v>
      </c>
      <c r="G7367" t="s">
        <v>39937</v>
      </c>
      <c r="H7367" t="s">
        <v>1976</v>
      </c>
      <c r="J7367" t="s">
        <v>40356</v>
      </c>
      <c r="K7367" t="s">
        <v>302</v>
      </c>
      <c r="L7367" t="s">
        <v>303</v>
      </c>
      <c r="M7367" t="s">
        <v>39940</v>
      </c>
    </row>
    <row r="7368" spans="1:13" x14ac:dyDescent="0.2">
      <c r="A7368" t="s">
        <v>38143</v>
      </c>
      <c r="B7368" t="s">
        <v>38144</v>
      </c>
      <c r="C7368" t="s">
        <v>40357</v>
      </c>
      <c r="D7368" t="s">
        <v>572</v>
      </c>
      <c r="E7368" t="s">
        <v>573</v>
      </c>
      <c r="F7368" t="s">
        <v>40358</v>
      </c>
      <c r="G7368" t="s">
        <v>40359</v>
      </c>
      <c r="H7368" t="s">
        <v>1853</v>
      </c>
      <c r="J7368" t="s">
        <v>40360</v>
      </c>
      <c r="K7368" t="s">
        <v>40361</v>
      </c>
      <c r="L7368" t="s">
        <v>303</v>
      </c>
      <c r="M7368" t="s">
        <v>1882</v>
      </c>
    </row>
    <row r="7369" spans="1:13" x14ac:dyDescent="0.2">
      <c r="A7369" t="s">
        <v>38143</v>
      </c>
      <c r="B7369" t="s">
        <v>38144</v>
      </c>
      <c r="C7369" t="s">
        <v>40362</v>
      </c>
      <c r="D7369" t="s">
        <v>1837</v>
      </c>
      <c r="E7369" t="s">
        <v>1375</v>
      </c>
      <c r="F7369" t="s">
        <v>40363</v>
      </c>
      <c r="G7369" t="s">
        <v>1951</v>
      </c>
      <c r="H7369" t="s">
        <v>1952</v>
      </c>
      <c r="J7369" t="s">
        <v>40364</v>
      </c>
      <c r="K7369" t="s">
        <v>40365</v>
      </c>
      <c r="L7369" t="s">
        <v>303</v>
      </c>
      <c r="M7369" t="s">
        <v>12305</v>
      </c>
    </row>
    <row r="7370" spans="1:13" x14ac:dyDescent="0.2">
      <c r="A7370" t="s">
        <v>38143</v>
      </c>
      <c r="B7370" t="s">
        <v>38144</v>
      </c>
      <c r="C7370" t="s">
        <v>40366</v>
      </c>
      <c r="D7370" t="s">
        <v>40367</v>
      </c>
      <c r="E7370" t="s">
        <v>40368</v>
      </c>
      <c r="F7370" t="s">
        <v>40369</v>
      </c>
      <c r="H7370" t="s">
        <v>1788</v>
      </c>
      <c r="J7370" t="s">
        <v>40370</v>
      </c>
      <c r="K7370" t="s">
        <v>40371</v>
      </c>
      <c r="L7370" t="s">
        <v>303</v>
      </c>
      <c r="M7370" t="s">
        <v>2731</v>
      </c>
    </row>
    <row r="7371" spans="1:13" x14ac:dyDescent="0.2">
      <c r="A7371" t="s">
        <v>38143</v>
      </c>
      <c r="B7371" t="s">
        <v>38144</v>
      </c>
      <c r="C7371" t="s">
        <v>40372</v>
      </c>
      <c r="D7371" t="s">
        <v>29933</v>
      </c>
      <c r="E7371" t="s">
        <v>296</v>
      </c>
      <c r="F7371" t="s">
        <v>40373</v>
      </c>
      <c r="H7371" t="s">
        <v>2046</v>
      </c>
      <c r="J7371" t="s">
        <v>40374</v>
      </c>
      <c r="K7371" t="s">
        <v>40375</v>
      </c>
      <c r="L7371" t="s">
        <v>303</v>
      </c>
      <c r="M7371" t="s">
        <v>1380</v>
      </c>
    </row>
    <row r="7372" spans="1:13" x14ac:dyDescent="0.2">
      <c r="A7372" t="s">
        <v>38143</v>
      </c>
      <c r="B7372" t="s">
        <v>38144</v>
      </c>
      <c r="C7372" t="s">
        <v>40376</v>
      </c>
      <c r="D7372" t="s">
        <v>492</v>
      </c>
      <c r="E7372" t="s">
        <v>493</v>
      </c>
      <c r="F7372" t="s">
        <v>40377</v>
      </c>
      <c r="G7372" t="s">
        <v>40378</v>
      </c>
      <c r="H7372" t="s">
        <v>40379</v>
      </c>
      <c r="I7372" t="s">
        <v>40380</v>
      </c>
      <c r="J7372" t="s">
        <v>40381</v>
      </c>
      <c r="K7372" t="s">
        <v>40382</v>
      </c>
      <c r="L7372" t="s">
        <v>303</v>
      </c>
      <c r="M7372" t="s">
        <v>2027</v>
      </c>
    </row>
    <row r="7373" spans="1:13" x14ac:dyDescent="0.2">
      <c r="A7373" t="s">
        <v>38143</v>
      </c>
      <c r="B7373" t="s">
        <v>38144</v>
      </c>
      <c r="C7373" t="s">
        <v>40383</v>
      </c>
      <c r="D7373" t="s">
        <v>1973</v>
      </c>
      <c r="E7373" t="s">
        <v>296</v>
      </c>
      <c r="F7373" t="s">
        <v>40384</v>
      </c>
      <c r="H7373" t="s">
        <v>40385</v>
      </c>
      <c r="I7373" t="s">
        <v>1976</v>
      </c>
      <c r="J7373" t="s">
        <v>40386</v>
      </c>
      <c r="K7373" t="s">
        <v>40387</v>
      </c>
      <c r="L7373" t="s">
        <v>303</v>
      </c>
      <c r="M7373" t="s">
        <v>1835</v>
      </c>
    </row>
    <row r="7374" spans="1:13" x14ac:dyDescent="0.2">
      <c r="A7374" t="s">
        <v>38143</v>
      </c>
      <c r="B7374" t="s">
        <v>38144</v>
      </c>
      <c r="C7374" t="s">
        <v>40388</v>
      </c>
      <c r="D7374" t="s">
        <v>39619</v>
      </c>
      <c r="F7374" t="s">
        <v>40389</v>
      </c>
      <c r="G7374" t="s">
        <v>40390</v>
      </c>
      <c r="H7374" t="s">
        <v>21605</v>
      </c>
      <c r="I7374" t="s">
        <v>1874</v>
      </c>
      <c r="J7374" t="s">
        <v>40391</v>
      </c>
      <c r="K7374" t="s">
        <v>40392</v>
      </c>
      <c r="L7374" t="s">
        <v>303</v>
      </c>
      <c r="M7374" t="s">
        <v>422</v>
      </c>
    </row>
    <row r="7375" spans="1:13" x14ac:dyDescent="0.2">
      <c r="A7375" t="s">
        <v>38143</v>
      </c>
      <c r="B7375" t="s">
        <v>38144</v>
      </c>
      <c r="C7375" t="s">
        <v>40393</v>
      </c>
      <c r="D7375" t="s">
        <v>394</v>
      </c>
      <c r="E7375" t="s">
        <v>395</v>
      </c>
      <c r="F7375" t="s">
        <v>6103</v>
      </c>
      <c r="G7375" t="s">
        <v>40394</v>
      </c>
      <c r="H7375" t="s">
        <v>2024</v>
      </c>
      <c r="J7375" t="s">
        <v>40395</v>
      </c>
      <c r="K7375" t="s">
        <v>302</v>
      </c>
      <c r="L7375" t="s">
        <v>303</v>
      </c>
      <c r="M7375" t="s">
        <v>4262</v>
      </c>
    </row>
    <row r="7376" spans="1:13" x14ac:dyDescent="0.2">
      <c r="A7376" t="s">
        <v>38143</v>
      </c>
      <c r="B7376" t="s">
        <v>38144</v>
      </c>
      <c r="C7376" t="s">
        <v>40396</v>
      </c>
      <c r="D7376" t="s">
        <v>26369</v>
      </c>
      <c r="E7376" t="s">
        <v>1375</v>
      </c>
      <c r="F7376" t="s">
        <v>40397</v>
      </c>
      <c r="H7376" t="s">
        <v>40398</v>
      </c>
      <c r="J7376" t="s">
        <v>40399</v>
      </c>
      <c r="K7376" t="s">
        <v>40400</v>
      </c>
      <c r="L7376" t="s">
        <v>303</v>
      </c>
      <c r="M7376" t="s">
        <v>15903</v>
      </c>
    </row>
    <row r="7377" spans="1:13" x14ac:dyDescent="0.2">
      <c r="A7377" t="s">
        <v>38143</v>
      </c>
      <c r="B7377" t="s">
        <v>38144</v>
      </c>
      <c r="C7377" t="s">
        <v>40401</v>
      </c>
      <c r="D7377" t="s">
        <v>366</v>
      </c>
      <c r="E7377" t="s">
        <v>35241</v>
      </c>
      <c r="F7377" t="s">
        <v>40402</v>
      </c>
      <c r="H7377" t="s">
        <v>40403</v>
      </c>
      <c r="I7377" t="s">
        <v>2024</v>
      </c>
      <c r="J7377" t="s">
        <v>40404</v>
      </c>
      <c r="K7377" t="s">
        <v>40405</v>
      </c>
      <c r="L7377" t="s">
        <v>303</v>
      </c>
      <c r="M7377" t="s">
        <v>40406</v>
      </c>
    </row>
    <row r="7378" spans="1:13" x14ac:dyDescent="0.2">
      <c r="A7378" t="s">
        <v>38143</v>
      </c>
      <c r="B7378" t="s">
        <v>38144</v>
      </c>
      <c r="C7378" t="s">
        <v>40407</v>
      </c>
      <c r="D7378" t="s">
        <v>29933</v>
      </c>
      <c r="E7378" t="s">
        <v>296</v>
      </c>
      <c r="F7378" t="s">
        <v>9034</v>
      </c>
      <c r="G7378" t="s">
        <v>40408</v>
      </c>
      <c r="H7378" t="s">
        <v>1976</v>
      </c>
      <c r="J7378" t="s">
        <v>40409</v>
      </c>
      <c r="K7378" t="s">
        <v>40410</v>
      </c>
      <c r="L7378" t="s">
        <v>303</v>
      </c>
      <c r="M7378" t="s">
        <v>611</v>
      </c>
    </row>
    <row r="7379" spans="1:13" x14ac:dyDescent="0.2">
      <c r="A7379" t="s">
        <v>38143</v>
      </c>
      <c r="B7379" t="s">
        <v>38144</v>
      </c>
      <c r="C7379" t="s">
        <v>40411</v>
      </c>
      <c r="D7379" t="s">
        <v>40412</v>
      </c>
      <c r="E7379" t="s">
        <v>40413</v>
      </c>
      <c r="F7379" t="s">
        <v>40414</v>
      </c>
      <c r="G7379" t="s">
        <v>40415</v>
      </c>
      <c r="H7379" t="s">
        <v>2024</v>
      </c>
      <c r="I7379" t="s">
        <v>1874</v>
      </c>
      <c r="J7379" t="s">
        <v>40416</v>
      </c>
      <c r="K7379" t="s">
        <v>40417</v>
      </c>
      <c r="L7379" t="s">
        <v>303</v>
      </c>
      <c r="M7379" t="s">
        <v>4650</v>
      </c>
    </row>
    <row r="7380" spans="1:13" x14ac:dyDescent="0.2">
      <c r="A7380" t="s">
        <v>38143</v>
      </c>
      <c r="B7380" t="s">
        <v>38144</v>
      </c>
      <c r="C7380" t="s">
        <v>40418</v>
      </c>
      <c r="D7380" t="s">
        <v>349</v>
      </c>
      <c r="E7380" t="s">
        <v>424</v>
      </c>
      <c r="F7380" t="s">
        <v>40419</v>
      </c>
      <c r="G7380" t="s">
        <v>40420</v>
      </c>
      <c r="H7380" t="s">
        <v>2046</v>
      </c>
      <c r="I7380" t="s">
        <v>1788</v>
      </c>
      <c r="J7380" t="s">
        <v>40421</v>
      </c>
      <c r="K7380" t="s">
        <v>40422</v>
      </c>
      <c r="L7380" t="s">
        <v>303</v>
      </c>
      <c r="M7380" t="s">
        <v>1935</v>
      </c>
    </row>
    <row r="7381" spans="1:13" x14ac:dyDescent="0.2">
      <c r="A7381" t="s">
        <v>38143</v>
      </c>
      <c r="B7381" t="s">
        <v>38144</v>
      </c>
      <c r="C7381" t="s">
        <v>40423</v>
      </c>
      <c r="D7381" t="s">
        <v>40424</v>
      </c>
      <c r="E7381" t="s">
        <v>40425</v>
      </c>
      <c r="F7381" t="s">
        <v>40426</v>
      </c>
      <c r="H7381" t="s">
        <v>39727</v>
      </c>
      <c r="I7381" t="s">
        <v>300</v>
      </c>
      <c r="J7381" t="s">
        <v>40427</v>
      </c>
      <c r="K7381" t="s">
        <v>40428</v>
      </c>
      <c r="L7381" t="s">
        <v>303</v>
      </c>
      <c r="M7381" t="s">
        <v>1399</v>
      </c>
    </row>
    <row r="7382" spans="1:13" x14ac:dyDescent="0.2">
      <c r="A7382" t="s">
        <v>38143</v>
      </c>
      <c r="B7382" t="s">
        <v>38144</v>
      </c>
      <c r="C7382" t="s">
        <v>40429</v>
      </c>
      <c r="D7382" t="s">
        <v>295</v>
      </c>
      <c r="E7382" t="s">
        <v>296</v>
      </c>
      <c r="F7382" t="s">
        <v>40430</v>
      </c>
      <c r="G7382" t="s">
        <v>40431</v>
      </c>
      <c r="H7382" t="s">
        <v>1788</v>
      </c>
      <c r="J7382" t="s">
        <v>40432</v>
      </c>
      <c r="K7382" t="s">
        <v>40433</v>
      </c>
      <c r="L7382" t="s">
        <v>303</v>
      </c>
      <c r="M7382" t="s">
        <v>1380</v>
      </c>
    </row>
    <row r="7383" spans="1:13" x14ac:dyDescent="0.2">
      <c r="A7383" t="s">
        <v>38143</v>
      </c>
      <c r="B7383" t="s">
        <v>38144</v>
      </c>
      <c r="C7383" t="s">
        <v>40434</v>
      </c>
      <c r="D7383" t="s">
        <v>2013</v>
      </c>
      <c r="E7383" t="s">
        <v>40435</v>
      </c>
      <c r="F7383" t="s">
        <v>40436</v>
      </c>
      <c r="H7383" t="s">
        <v>1976</v>
      </c>
      <c r="J7383" t="s">
        <v>40437</v>
      </c>
      <c r="K7383" t="s">
        <v>40438</v>
      </c>
      <c r="L7383" t="s">
        <v>303</v>
      </c>
      <c r="M7383" t="s">
        <v>17881</v>
      </c>
    </row>
    <row r="7384" spans="1:13" x14ac:dyDescent="0.2">
      <c r="A7384" t="s">
        <v>38143</v>
      </c>
      <c r="B7384" t="s">
        <v>38144</v>
      </c>
      <c r="C7384" t="s">
        <v>40439</v>
      </c>
      <c r="D7384" t="s">
        <v>26369</v>
      </c>
      <c r="E7384" t="s">
        <v>1375</v>
      </c>
      <c r="F7384" t="s">
        <v>40440</v>
      </c>
      <c r="G7384" t="s">
        <v>40441</v>
      </c>
      <c r="H7384" t="s">
        <v>1952</v>
      </c>
      <c r="I7384" t="s">
        <v>1874</v>
      </c>
      <c r="J7384" t="s">
        <v>40442</v>
      </c>
      <c r="K7384" t="s">
        <v>40443</v>
      </c>
      <c r="L7384" t="s">
        <v>303</v>
      </c>
      <c r="M7384" t="s">
        <v>8029</v>
      </c>
    </row>
    <row r="7385" spans="1:13" x14ac:dyDescent="0.2">
      <c r="A7385" t="s">
        <v>38143</v>
      </c>
      <c r="B7385" t="s">
        <v>38144</v>
      </c>
      <c r="C7385" t="s">
        <v>40444</v>
      </c>
      <c r="D7385" t="s">
        <v>295</v>
      </c>
      <c r="E7385" t="s">
        <v>296</v>
      </c>
      <c r="F7385" t="s">
        <v>40445</v>
      </c>
      <c r="G7385" t="s">
        <v>39719</v>
      </c>
      <c r="H7385" t="s">
        <v>39511</v>
      </c>
      <c r="J7385" t="s">
        <v>40446</v>
      </c>
      <c r="K7385" t="s">
        <v>40447</v>
      </c>
      <c r="L7385" t="s">
        <v>303</v>
      </c>
      <c r="M7385" t="s">
        <v>16583</v>
      </c>
    </row>
    <row r="7386" spans="1:13" x14ac:dyDescent="0.2">
      <c r="A7386" t="s">
        <v>38143</v>
      </c>
      <c r="B7386" t="s">
        <v>38144</v>
      </c>
      <c r="C7386" t="s">
        <v>40448</v>
      </c>
      <c r="D7386" t="s">
        <v>349</v>
      </c>
      <c r="E7386" t="s">
        <v>40449</v>
      </c>
      <c r="F7386" t="s">
        <v>40450</v>
      </c>
      <c r="G7386" t="s">
        <v>40451</v>
      </c>
      <c r="H7386" t="s">
        <v>2024</v>
      </c>
      <c r="I7386" t="s">
        <v>1874</v>
      </c>
      <c r="J7386" t="s">
        <v>40452</v>
      </c>
      <c r="K7386" t="s">
        <v>40453</v>
      </c>
      <c r="L7386" t="s">
        <v>303</v>
      </c>
      <c r="M7386" t="s">
        <v>3482</v>
      </c>
    </row>
    <row r="7387" spans="1:13" x14ac:dyDescent="0.2">
      <c r="A7387" t="s">
        <v>38143</v>
      </c>
      <c r="B7387" t="s">
        <v>38144</v>
      </c>
      <c r="C7387" t="s">
        <v>40454</v>
      </c>
      <c r="D7387" t="s">
        <v>513</v>
      </c>
      <c r="E7387" t="s">
        <v>2638</v>
      </c>
      <c r="F7387" t="s">
        <v>40455</v>
      </c>
      <c r="H7387" t="s">
        <v>1853</v>
      </c>
      <c r="J7387" t="s">
        <v>40456</v>
      </c>
      <c r="K7387" t="s">
        <v>40457</v>
      </c>
      <c r="L7387" t="s">
        <v>303</v>
      </c>
      <c r="M7387" t="s">
        <v>40458</v>
      </c>
    </row>
    <row r="7388" spans="1:13" x14ac:dyDescent="0.2">
      <c r="A7388" t="s">
        <v>38143</v>
      </c>
      <c r="B7388" t="s">
        <v>38144</v>
      </c>
      <c r="C7388" t="s">
        <v>40459</v>
      </c>
      <c r="D7388" t="s">
        <v>40460</v>
      </c>
      <c r="E7388" t="s">
        <v>40461</v>
      </c>
      <c r="F7388" t="s">
        <v>40462</v>
      </c>
      <c r="G7388" t="s">
        <v>1959</v>
      </c>
      <c r="H7388" t="s">
        <v>1874</v>
      </c>
      <c r="J7388" t="s">
        <v>40463</v>
      </c>
      <c r="K7388" t="s">
        <v>40464</v>
      </c>
      <c r="L7388" t="s">
        <v>303</v>
      </c>
      <c r="M7388" t="s">
        <v>14916</v>
      </c>
    </row>
    <row r="7389" spans="1:13" x14ac:dyDescent="0.2">
      <c r="A7389" t="s">
        <v>38143</v>
      </c>
      <c r="B7389" t="s">
        <v>38144</v>
      </c>
      <c r="C7389" t="s">
        <v>40465</v>
      </c>
      <c r="D7389" t="s">
        <v>20986</v>
      </c>
      <c r="E7389" t="s">
        <v>39907</v>
      </c>
      <c r="F7389" t="s">
        <v>40466</v>
      </c>
      <c r="G7389" t="s">
        <v>40467</v>
      </c>
      <c r="H7389" t="s">
        <v>24971</v>
      </c>
      <c r="I7389" t="s">
        <v>1788</v>
      </c>
      <c r="J7389" t="s">
        <v>40468</v>
      </c>
      <c r="K7389" t="s">
        <v>40469</v>
      </c>
      <c r="L7389" t="s">
        <v>303</v>
      </c>
      <c r="M7389" t="s">
        <v>908</v>
      </c>
    </row>
    <row r="7390" spans="1:13" x14ac:dyDescent="0.2">
      <c r="A7390" t="s">
        <v>38143</v>
      </c>
      <c r="B7390" t="s">
        <v>38144</v>
      </c>
      <c r="C7390" t="s">
        <v>40470</v>
      </c>
      <c r="D7390" t="s">
        <v>572</v>
      </c>
      <c r="E7390" t="s">
        <v>573</v>
      </c>
      <c r="F7390" t="s">
        <v>40471</v>
      </c>
      <c r="G7390" t="s">
        <v>40472</v>
      </c>
      <c r="H7390" t="s">
        <v>1853</v>
      </c>
      <c r="I7390" t="s">
        <v>300</v>
      </c>
      <c r="J7390" t="s">
        <v>40473</v>
      </c>
      <c r="K7390" t="s">
        <v>40474</v>
      </c>
      <c r="L7390" t="s">
        <v>303</v>
      </c>
      <c r="M7390" t="s">
        <v>27526</v>
      </c>
    </row>
    <row r="7391" spans="1:13" x14ac:dyDescent="0.2">
      <c r="A7391" t="s">
        <v>38143</v>
      </c>
      <c r="B7391" t="s">
        <v>38144</v>
      </c>
      <c r="C7391" t="s">
        <v>40475</v>
      </c>
      <c r="D7391" t="s">
        <v>40476</v>
      </c>
      <c r="F7391" t="s">
        <v>40477</v>
      </c>
      <c r="G7391" t="s">
        <v>40478</v>
      </c>
      <c r="H7391" t="s">
        <v>1788</v>
      </c>
      <c r="J7391" t="s">
        <v>40479</v>
      </c>
      <c r="K7391" t="s">
        <v>40480</v>
      </c>
      <c r="L7391" t="s">
        <v>303</v>
      </c>
      <c r="M7391" t="s">
        <v>2497</v>
      </c>
    </row>
    <row r="7392" spans="1:13" x14ac:dyDescent="0.2">
      <c r="A7392" t="s">
        <v>38143</v>
      </c>
      <c r="B7392" t="s">
        <v>38144</v>
      </c>
      <c r="C7392" t="s">
        <v>40481</v>
      </c>
      <c r="D7392" t="s">
        <v>1817</v>
      </c>
      <c r="F7392" t="s">
        <v>40482</v>
      </c>
      <c r="G7392" t="s">
        <v>39626</v>
      </c>
      <c r="H7392" t="s">
        <v>1952</v>
      </c>
      <c r="J7392" t="s">
        <v>40483</v>
      </c>
      <c r="K7392" t="s">
        <v>40484</v>
      </c>
      <c r="L7392" t="s">
        <v>303</v>
      </c>
      <c r="M7392" t="s">
        <v>37646</v>
      </c>
    </row>
    <row r="7393" spans="1:13" x14ac:dyDescent="0.2">
      <c r="A7393" t="s">
        <v>38143</v>
      </c>
      <c r="B7393" t="s">
        <v>38144</v>
      </c>
      <c r="C7393" t="s">
        <v>40485</v>
      </c>
      <c r="D7393" t="s">
        <v>40486</v>
      </c>
      <c r="E7393" t="s">
        <v>40487</v>
      </c>
      <c r="F7393" t="s">
        <v>40488</v>
      </c>
      <c r="G7393" t="s">
        <v>39996</v>
      </c>
      <c r="H7393" t="s">
        <v>1788</v>
      </c>
      <c r="J7393" t="s">
        <v>40489</v>
      </c>
      <c r="K7393" t="s">
        <v>40490</v>
      </c>
      <c r="L7393" t="s">
        <v>303</v>
      </c>
      <c r="M7393" t="s">
        <v>40491</v>
      </c>
    </row>
    <row r="7394" spans="1:13" x14ac:dyDescent="0.2">
      <c r="A7394" t="s">
        <v>38143</v>
      </c>
      <c r="B7394" t="s">
        <v>38144</v>
      </c>
      <c r="C7394" t="s">
        <v>40492</v>
      </c>
      <c r="D7394" t="s">
        <v>40493</v>
      </c>
      <c r="E7394" t="s">
        <v>40494</v>
      </c>
      <c r="F7394" t="s">
        <v>40495</v>
      </c>
      <c r="G7394" t="s">
        <v>40496</v>
      </c>
      <c r="H7394" t="s">
        <v>1788</v>
      </c>
      <c r="J7394" t="s">
        <v>40497</v>
      </c>
      <c r="K7394" t="s">
        <v>40498</v>
      </c>
      <c r="L7394" t="s">
        <v>303</v>
      </c>
      <c r="M7394" t="s">
        <v>2610</v>
      </c>
    </row>
    <row r="7395" spans="1:13" x14ac:dyDescent="0.2">
      <c r="A7395" t="s">
        <v>38143</v>
      </c>
      <c r="B7395" t="s">
        <v>38144</v>
      </c>
      <c r="C7395" t="s">
        <v>40499</v>
      </c>
      <c r="D7395" t="s">
        <v>40500</v>
      </c>
      <c r="E7395" t="s">
        <v>40501</v>
      </c>
      <c r="F7395" t="s">
        <v>40502</v>
      </c>
      <c r="G7395" t="s">
        <v>21111</v>
      </c>
      <c r="H7395" t="s">
        <v>21112</v>
      </c>
      <c r="I7395" t="s">
        <v>300</v>
      </c>
      <c r="J7395" t="s">
        <v>40503</v>
      </c>
      <c r="K7395" t="s">
        <v>40504</v>
      </c>
      <c r="L7395" t="s">
        <v>303</v>
      </c>
      <c r="M7395" t="s">
        <v>2042</v>
      </c>
    </row>
    <row r="7396" spans="1:13" x14ac:dyDescent="0.2">
      <c r="A7396" t="s">
        <v>38143</v>
      </c>
      <c r="B7396" t="s">
        <v>38144</v>
      </c>
      <c r="C7396" t="s">
        <v>40505</v>
      </c>
      <c r="D7396" t="s">
        <v>40506</v>
      </c>
      <c r="E7396" t="s">
        <v>40507</v>
      </c>
      <c r="F7396" t="s">
        <v>40508</v>
      </c>
      <c r="G7396" t="s">
        <v>40509</v>
      </c>
      <c r="H7396" t="s">
        <v>1976</v>
      </c>
      <c r="J7396" t="s">
        <v>40510</v>
      </c>
      <c r="K7396" t="s">
        <v>40511</v>
      </c>
      <c r="L7396" t="s">
        <v>303</v>
      </c>
      <c r="M7396" t="s">
        <v>11929</v>
      </c>
    </row>
    <row r="7397" spans="1:13" x14ac:dyDescent="0.2">
      <c r="A7397" t="s">
        <v>38143</v>
      </c>
      <c r="B7397" t="s">
        <v>38144</v>
      </c>
      <c r="C7397" t="s">
        <v>40512</v>
      </c>
      <c r="D7397" t="s">
        <v>39654</v>
      </c>
      <c r="E7397" t="s">
        <v>40513</v>
      </c>
      <c r="F7397" t="s">
        <v>40514</v>
      </c>
      <c r="H7397" t="s">
        <v>40408</v>
      </c>
      <c r="J7397" t="s">
        <v>40515</v>
      </c>
      <c r="K7397" t="s">
        <v>40516</v>
      </c>
      <c r="L7397" t="s">
        <v>303</v>
      </c>
      <c r="M7397" t="s">
        <v>11236</v>
      </c>
    </row>
    <row r="7398" spans="1:13" x14ac:dyDescent="0.2">
      <c r="A7398" t="s">
        <v>38143</v>
      </c>
      <c r="B7398" t="s">
        <v>38144</v>
      </c>
      <c r="C7398" t="s">
        <v>40517</v>
      </c>
      <c r="D7398" t="s">
        <v>349</v>
      </c>
      <c r="F7398" t="s">
        <v>40518</v>
      </c>
      <c r="G7398" t="s">
        <v>40519</v>
      </c>
      <c r="I7398" t="s">
        <v>1788</v>
      </c>
      <c r="J7398" t="s">
        <v>40520</v>
      </c>
      <c r="K7398" t="s">
        <v>302</v>
      </c>
      <c r="L7398" t="s">
        <v>303</v>
      </c>
      <c r="M7398" t="s">
        <v>40521</v>
      </c>
    </row>
    <row r="7399" spans="1:13" x14ac:dyDescent="0.2">
      <c r="A7399" t="s">
        <v>38143</v>
      </c>
      <c r="B7399" t="s">
        <v>38144</v>
      </c>
      <c r="C7399" t="s">
        <v>40522</v>
      </c>
      <c r="D7399" t="s">
        <v>572</v>
      </c>
      <c r="E7399" t="s">
        <v>573</v>
      </c>
      <c r="F7399" t="s">
        <v>40523</v>
      </c>
      <c r="G7399" t="s">
        <v>39837</v>
      </c>
      <c r="H7399" t="s">
        <v>1788</v>
      </c>
      <c r="J7399" t="s">
        <v>40524</v>
      </c>
      <c r="K7399" t="s">
        <v>302</v>
      </c>
      <c r="L7399" t="s">
        <v>303</v>
      </c>
      <c r="M7399" t="s">
        <v>1882</v>
      </c>
    </row>
    <row r="7400" spans="1:13" x14ac:dyDescent="0.2">
      <c r="A7400" t="s">
        <v>38143</v>
      </c>
      <c r="B7400" t="s">
        <v>38144</v>
      </c>
      <c r="C7400" t="s">
        <v>40525</v>
      </c>
      <c r="D7400" t="s">
        <v>40526</v>
      </c>
      <c r="E7400" t="s">
        <v>40527</v>
      </c>
      <c r="F7400" t="s">
        <v>40528</v>
      </c>
      <c r="G7400" t="s">
        <v>1976</v>
      </c>
      <c r="J7400" t="s">
        <v>40529</v>
      </c>
      <c r="K7400" t="s">
        <v>40530</v>
      </c>
      <c r="L7400" t="s">
        <v>303</v>
      </c>
      <c r="M7400" t="s">
        <v>4979</v>
      </c>
    </row>
    <row r="7401" spans="1:13" x14ac:dyDescent="0.2">
      <c r="A7401" t="s">
        <v>38143</v>
      </c>
      <c r="B7401" t="s">
        <v>38144</v>
      </c>
      <c r="C7401" t="s">
        <v>40531</v>
      </c>
      <c r="D7401" t="s">
        <v>295</v>
      </c>
      <c r="E7401" t="s">
        <v>296</v>
      </c>
      <c r="F7401" t="s">
        <v>40532</v>
      </c>
      <c r="G7401" t="s">
        <v>39893</v>
      </c>
      <c r="H7401" t="s">
        <v>21605</v>
      </c>
      <c r="I7401" t="s">
        <v>1874</v>
      </c>
      <c r="J7401" t="s">
        <v>40533</v>
      </c>
      <c r="K7401" t="s">
        <v>40534</v>
      </c>
      <c r="L7401" t="s">
        <v>303</v>
      </c>
      <c r="M7401" t="s">
        <v>5979</v>
      </c>
    </row>
    <row r="7402" spans="1:13" x14ac:dyDescent="0.2">
      <c r="A7402" t="s">
        <v>38143</v>
      </c>
      <c r="B7402" t="s">
        <v>38144</v>
      </c>
      <c r="C7402" t="s">
        <v>40535</v>
      </c>
      <c r="D7402" t="s">
        <v>1837</v>
      </c>
      <c r="E7402" t="s">
        <v>1375</v>
      </c>
      <c r="F7402" t="s">
        <v>40536</v>
      </c>
      <c r="G7402" t="s">
        <v>39661</v>
      </c>
      <c r="H7402" t="s">
        <v>299</v>
      </c>
      <c r="J7402" t="s">
        <v>40537</v>
      </c>
      <c r="K7402" t="s">
        <v>40538</v>
      </c>
      <c r="L7402" t="s">
        <v>303</v>
      </c>
      <c r="M7402" t="s">
        <v>822</v>
      </c>
    </row>
    <row r="7403" spans="1:13" x14ac:dyDescent="0.2">
      <c r="A7403" t="s">
        <v>38143</v>
      </c>
      <c r="B7403" t="s">
        <v>38144</v>
      </c>
      <c r="C7403" t="s">
        <v>40539</v>
      </c>
      <c r="D7403" t="s">
        <v>572</v>
      </c>
      <c r="E7403" t="s">
        <v>573</v>
      </c>
      <c r="F7403" t="s">
        <v>1957</v>
      </c>
      <c r="G7403" t="s">
        <v>1958</v>
      </c>
      <c r="H7403" t="s">
        <v>1959</v>
      </c>
      <c r="J7403" t="s">
        <v>1960</v>
      </c>
      <c r="K7403" t="s">
        <v>40540</v>
      </c>
      <c r="L7403" t="s">
        <v>303</v>
      </c>
      <c r="M7403" t="s">
        <v>5927</v>
      </c>
    </row>
    <row r="7404" spans="1:13" x14ac:dyDescent="0.2">
      <c r="A7404" t="s">
        <v>38143</v>
      </c>
      <c r="B7404" t="s">
        <v>38144</v>
      </c>
      <c r="C7404" t="s">
        <v>40541</v>
      </c>
      <c r="D7404" t="s">
        <v>38271</v>
      </c>
      <c r="E7404" t="s">
        <v>296</v>
      </c>
      <c r="F7404" t="s">
        <v>40542</v>
      </c>
      <c r="G7404" t="s">
        <v>1787</v>
      </c>
      <c r="H7404" t="s">
        <v>1788</v>
      </c>
      <c r="J7404" t="s">
        <v>40543</v>
      </c>
      <c r="K7404" t="s">
        <v>40544</v>
      </c>
      <c r="L7404" t="s">
        <v>303</v>
      </c>
      <c r="M7404" t="s">
        <v>908</v>
      </c>
    </row>
    <row r="7405" spans="1:13" x14ac:dyDescent="0.2">
      <c r="A7405" t="s">
        <v>38143</v>
      </c>
      <c r="B7405" t="s">
        <v>38144</v>
      </c>
      <c r="C7405" t="s">
        <v>40545</v>
      </c>
      <c r="D7405" t="s">
        <v>572</v>
      </c>
      <c r="E7405" t="s">
        <v>573</v>
      </c>
      <c r="F7405" t="s">
        <v>40546</v>
      </c>
      <c r="G7405" t="s">
        <v>40102</v>
      </c>
      <c r="H7405" t="s">
        <v>1788</v>
      </c>
      <c r="J7405" t="s">
        <v>40547</v>
      </c>
      <c r="K7405" t="s">
        <v>302</v>
      </c>
      <c r="L7405" t="s">
        <v>303</v>
      </c>
      <c r="M7405" t="s">
        <v>1882</v>
      </c>
    </row>
    <row r="7406" spans="1:13" x14ac:dyDescent="0.2">
      <c r="A7406" t="s">
        <v>38143</v>
      </c>
      <c r="B7406" t="s">
        <v>38144</v>
      </c>
      <c r="C7406" t="s">
        <v>40548</v>
      </c>
      <c r="D7406" t="s">
        <v>401</v>
      </c>
      <c r="E7406" t="s">
        <v>402</v>
      </c>
      <c r="F7406" t="s">
        <v>40549</v>
      </c>
      <c r="G7406" t="s">
        <v>40550</v>
      </c>
      <c r="J7406" t="s">
        <v>40551</v>
      </c>
      <c r="K7406" t="s">
        <v>302</v>
      </c>
      <c r="L7406" t="s">
        <v>303</v>
      </c>
      <c r="M7406" t="s">
        <v>35044</v>
      </c>
    </row>
    <row r="7407" spans="1:13" x14ac:dyDescent="0.2">
      <c r="A7407" t="s">
        <v>38143</v>
      </c>
      <c r="B7407" t="s">
        <v>38144</v>
      </c>
      <c r="C7407" t="s">
        <v>40552</v>
      </c>
      <c r="D7407" t="s">
        <v>7008</v>
      </c>
      <c r="F7407" t="s">
        <v>40553</v>
      </c>
      <c r="G7407" t="s">
        <v>39785</v>
      </c>
      <c r="H7407" t="s">
        <v>1788</v>
      </c>
      <c r="J7407" t="s">
        <v>40554</v>
      </c>
      <c r="K7407" t="s">
        <v>40555</v>
      </c>
      <c r="L7407" t="s">
        <v>303</v>
      </c>
      <c r="M7407" t="s">
        <v>809</v>
      </c>
    </row>
    <row r="7408" spans="1:13" x14ac:dyDescent="0.2">
      <c r="A7408" t="s">
        <v>38143</v>
      </c>
      <c r="B7408" t="s">
        <v>38144</v>
      </c>
      <c r="C7408" t="s">
        <v>40556</v>
      </c>
      <c r="D7408" t="s">
        <v>26369</v>
      </c>
      <c r="E7408" t="s">
        <v>21498</v>
      </c>
      <c r="F7408" t="s">
        <v>40557</v>
      </c>
      <c r="G7408" t="s">
        <v>40558</v>
      </c>
      <c r="H7408" t="s">
        <v>1952</v>
      </c>
      <c r="J7408" t="s">
        <v>40559</v>
      </c>
      <c r="K7408" t="s">
        <v>40560</v>
      </c>
      <c r="L7408" t="s">
        <v>303</v>
      </c>
      <c r="M7408" t="s">
        <v>17524</v>
      </c>
    </row>
    <row r="7409" spans="1:13" x14ac:dyDescent="0.2">
      <c r="A7409" t="s">
        <v>38143</v>
      </c>
      <c r="B7409" t="s">
        <v>38144</v>
      </c>
      <c r="C7409" t="s">
        <v>40561</v>
      </c>
      <c r="D7409" t="s">
        <v>1973</v>
      </c>
      <c r="E7409" t="s">
        <v>296</v>
      </c>
      <c r="F7409" t="s">
        <v>40562</v>
      </c>
      <c r="G7409" t="s">
        <v>40563</v>
      </c>
      <c r="H7409" t="s">
        <v>1976</v>
      </c>
      <c r="J7409" t="s">
        <v>40564</v>
      </c>
      <c r="K7409" t="s">
        <v>40565</v>
      </c>
      <c r="L7409" t="s">
        <v>303</v>
      </c>
      <c r="M7409" t="s">
        <v>1979</v>
      </c>
    </row>
    <row r="7410" spans="1:13" x14ac:dyDescent="0.2">
      <c r="A7410" t="s">
        <v>38143</v>
      </c>
      <c r="B7410" t="s">
        <v>38144</v>
      </c>
      <c r="C7410" t="s">
        <v>40566</v>
      </c>
      <c r="D7410" t="s">
        <v>40567</v>
      </c>
      <c r="E7410" t="s">
        <v>40568</v>
      </c>
      <c r="F7410" t="s">
        <v>40569</v>
      </c>
      <c r="H7410" t="s">
        <v>39511</v>
      </c>
      <c r="I7410" t="s">
        <v>1874</v>
      </c>
      <c r="J7410" t="s">
        <v>40570</v>
      </c>
      <c r="K7410" t="s">
        <v>40571</v>
      </c>
      <c r="L7410" t="s">
        <v>303</v>
      </c>
      <c r="M7410" t="s">
        <v>9540</v>
      </c>
    </row>
    <row r="7411" spans="1:13" x14ac:dyDescent="0.2">
      <c r="A7411" t="s">
        <v>38143</v>
      </c>
      <c r="B7411" t="s">
        <v>38144</v>
      </c>
      <c r="C7411" t="s">
        <v>40572</v>
      </c>
      <c r="D7411" t="s">
        <v>40573</v>
      </c>
      <c r="F7411" t="s">
        <v>40574</v>
      </c>
      <c r="G7411" t="s">
        <v>1900</v>
      </c>
      <c r="H7411" t="s">
        <v>1788</v>
      </c>
      <c r="J7411" t="s">
        <v>40575</v>
      </c>
      <c r="K7411" t="s">
        <v>40576</v>
      </c>
      <c r="L7411" t="s">
        <v>303</v>
      </c>
      <c r="M7411" t="s">
        <v>40577</v>
      </c>
    </row>
    <row r="7412" spans="1:13" x14ac:dyDescent="0.2">
      <c r="A7412" t="s">
        <v>38143</v>
      </c>
      <c r="B7412" t="s">
        <v>38144</v>
      </c>
      <c r="C7412" t="s">
        <v>40578</v>
      </c>
      <c r="D7412" t="s">
        <v>1837</v>
      </c>
      <c r="E7412" t="s">
        <v>40579</v>
      </c>
      <c r="F7412" t="s">
        <v>40580</v>
      </c>
      <c r="G7412" t="s">
        <v>40581</v>
      </c>
      <c r="H7412" t="s">
        <v>1952</v>
      </c>
      <c r="J7412" t="s">
        <v>40582</v>
      </c>
      <c r="K7412" t="s">
        <v>40583</v>
      </c>
      <c r="L7412" t="s">
        <v>303</v>
      </c>
      <c r="M7412" t="s">
        <v>685</v>
      </c>
    </row>
    <row r="7413" spans="1:13" x14ac:dyDescent="0.2">
      <c r="A7413" t="s">
        <v>38143</v>
      </c>
      <c r="B7413" t="s">
        <v>38144</v>
      </c>
      <c r="C7413" t="s">
        <v>40584</v>
      </c>
      <c r="D7413" t="s">
        <v>21229</v>
      </c>
      <c r="E7413" t="s">
        <v>39907</v>
      </c>
      <c r="F7413" t="s">
        <v>40585</v>
      </c>
      <c r="G7413" t="s">
        <v>40586</v>
      </c>
      <c r="H7413" t="s">
        <v>1788</v>
      </c>
      <c r="J7413" t="s">
        <v>40587</v>
      </c>
      <c r="K7413" t="s">
        <v>40588</v>
      </c>
      <c r="L7413" t="s">
        <v>303</v>
      </c>
      <c r="M7413" t="s">
        <v>2233</v>
      </c>
    </row>
    <row r="7414" spans="1:13" x14ac:dyDescent="0.2">
      <c r="A7414" t="s">
        <v>38143</v>
      </c>
      <c r="B7414" t="s">
        <v>38144</v>
      </c>
      <c r="C7414" t="s">
        <v>40589</v>
      </c>
      <c r="D7414" t="s">
        <v>29933</v>
      </c>
      <c r="E7414" t="s">
        <v>296</v>
      </c>
      <c r="F7414" t="s">
        <v>40590</v>
      </c>
      <c r="H7414" t="s">
        <v>2046</v>
      </c>
      <c r="J7414" t="s">
        <v>40591</v>
      </c>
      <c r="K7414" t="s">
        <v>40592</v>
      </c>
      <c r="L7414" t="s">
        <v>303</v>
      </c>
      <c r="M7414" t="s">
        <v>1380</v>
      </c>
    </row>
    <row r="7415" spans="1:13" x14ac:dyDescent="0.2">
      <c r="A7415" t="s">
        <v>38143</v>
      </c>
      <c r="B7415" t="s">
        <v>38144</v>
      </c>
      <c r="C7415" t="s">
        <v>40593</v>
      </c>
      <c r="D7415" t="s">
        <v>40594</v>
      </c>
      <c r="E7415" t="s">
        <v>40595</v>
      </c>
      <c r="F7415" t="s">
        <v>40596</v>
      </c>
      <c r="G7415" t="s">
        <v>39535</v>
      </c>
      <c r="H7415" t="s">
        <v>1788</v>
      </c>
      <c r="I7415" t="s">
        <v>39757</v>
      </c>
      <c r="J7415" t="s">
        <v>40597</v>
      </c>
      <c r="K7415" t="s">
        <v>40598</v>
      </c>
      <c r="L7415" t="s">
        <v>303</v>
      </c>
      <c r="M7415" t="s">
        <v>29703</v>
      </c>
    </row>
    <row r="7416" spans="1:13" x14ac:dyDescent="0.2">
      <c r="A7416" t="s">
        <v>38143</v>
      </c>
      <c r="B7416" t="s">
        <v>38144</v>
      </c>
      <c r="C7416" t="s">
        <v>40599</v>
      </c>
      <c r="D7416" t="s">
        <v>20986</v>
      </c>
      <c r="E7416" t="s">
        <v>39907</v>
      </c>
      <c r="F7416" t="s">
        <v>40600</v>
      </c>
      <c r="G7416" t="s">
        <v>40601</v>
      </c>
      <c r="H7416" t="s">
        <v>24971</v>
      </c>
      <c r="I7416" t="s">
        <v>1788</v>
      </c>
      <c r="J7416" t="s">
        <v>40602</v>
      </c>
      <c r="K7416" t="s">
        <v>40603</v>
      </c>
      <c r="L7416" t="s">
        <v>303</v>
      </c>
      <c r="M7416" t="s">
        <v>908</v>
      </c>
    </row>
    <row r="7417" spans="1:13" x14ac:dyDescent="0.2">
      <c r="A7417" t="s">
        <v>38143</v>
      </c>
      <c r="B7417" t="s">
        <v>38144</v>
      </c>
      <c r="C7417" t="s">
        <v>40604</v>
      </c>
      <c r="D7417" t="s">
        <v>295</v>
      </c>
      <c r="E7417" t="s">
        <v>296</v>
      </c>
      <c r="F7417" t="s">
        <v>40605</v>
      </c>
      <c r="G7417" t="s">
        <v>1811</v>
      </c>
      <c r="H7417" t="s">
        <v>300</v>
      </c>
      <c r="J7417" t="s">
        <v>40606</v>
      </c>
      <c r="K7417" t="s">
        <v>40607</v>
      </c>
      <c r="L7417" t="s">
        <v>303</v>
      </c>
      <c r="M7417" t="s">
        <v>10376</v>
      </c>
    </row>
    <row r="7418" spans="1:13" x14ac:dyDescent="0.2">
      <c r="A7418" t="s">
        <v>38143</v>
      </c>
      <c r="B7418" t="s">
        <v>38144</v>
      </c>
      <c r="C7418" t="s">
        <v>40608</v>
      </c>
      <c r="D7418" t="s">
        <v>38214</v>
      </c>
      <c r="E7418" t="s">
        <v>296</v>
      </c>
      <c r="F7418" t="s">
        <v>40609</v>
      </c>
      <c r="H7418" t="s">
        <v>40496</v>
      </c>
      <c r="I7418" t="s">
        <v>1788</v>
      </c>
      <c r="J7418" t="s">
        <v>40610</v>
      </c>
      <c r="K7418" t="s">
        <v>40611</v>
      </c>
      <c r="L7418" t="s">
        <v>303</v>
      </c>
      <c r="M7418" t="s">
        <v>1979</v>
      </c>
    </row>
    <row r="7419" spans="1:13" x14ac:dyDescent="0.2">
      <c r="A7419" t="s">
        <v>38143</v>
      </c>
      <c r="B7419" t="s">
        <v>38144</v>
      </c>
      <c r="C7419" t="s">
        <v>40612</v>
      </c>
      <c r="D7419" t="s">
        <v>831</v>
      </c>
      <c r="F7419" t="s">
        <v>40613</v>
      </c>
      <c r="G7419" t="s">
        <v>1976</v>
      </c>
      <c r="J7419" t="s">
        <v>40614</v>
      </c>
      <c r="K7419" t="s">
        <v>40615</v>
      </c>
      <c r="L7419" t="s">
        <v>303</v>
      </c>
      <c r="M7419" t="s">
        <v>27571</v>
      </c>
    </row>
    <row r="7420" spans="1:13" x14ac:dyDescent="0.2">
      <c r="A7420" t="s">
        <v>38143</v>
      </c>
      <c r="B7420" t="s">
        <v>38144</v>
      </c>
      <c r="C7420" t="s">
        <v>40616</v>
      </c>
      <c r="D7420" t="s">
        <v>20986</v>
      </c>
      <c r="E7420" t="s">
        <v>40617</v>
      </c>
      <c r="F7420" t="s">
        <v>40618</v>
      </c>
      <c r="G7420" t="s">
        <v>40619</v>
      </c>
      <c r="H7420" t="s">
        <v>1788</v>
      </c>
      <c r="I7420" t="s">
        <v>39757</v>
      </c>
      <c r="J7420" t="s">
        <v>40620</v>
      </c>
      <c r="K7420" t="s">
        <v>40621</v>
      </c>
      <c r="L7420" t="s">
        <v>303</v>
      </c>
      <c r="M7420" t="s">
        <v>2936</v>
      </c>
    </row>
    <row r="7421" spans="1:13" x14ac:dyDescent="0.2">
      <c r="A7421" t="s">
        <v>38143</v>
      </c>
      <c r="B7421" t="s">
        <v>38144</v>
      </c>
      <c r="C7421" t="s">
        <v>40622</v>
      </c>
      <c r="D7421" t="s">
        <v>572</v>
      </c>
      <c r="E7421" t="s">
        <v>573</v>
      </c>
      <c r="F7421" t="s">
        <v>40623</v>
      </c>
      <c r="G7421" t="s">
        <v>40624</v>
      </c>
      <c r="H7421" t="s">
        <v>1976</v>
      </c>
      <c r="J7421" t="s">
        <v>40625</v>
      </c>
      <c r="K7421" t="s">
        <v>40626</v>
      </c>
      <c r="L7421" t="s">
        <v>303</v>
      </c>
      <c r="M7421" t="s">
        <v>19923</v>
      </c>
    </row>
    <row r="7422" spans="1:13" x14ac:dyDescent="0.2">
      <c r="A7422" t="s">
        <v>38143</v>
      </c>
      <c r="B7422" t="s">
        <v>38144</v>
      </c>
      <c r="C7422" t="s">
        <v>40627</v>
      </c>
      <c r="D7422" t="s">
        <v>18844</v>
      </c>
      <c r="F7422" t="s">
        <v>40628</v>
      </c>
      <c r="G7422" t="s">
        <v>40629</v>
      </c>
      <c r="H7422" t="s">
        <v>39511</v>
      </c>
      <c r="I7422" t="s">
        <v>1874</v>
      </c>
      <c r="J7422" t="s">
        <v>40630</v>
      </c>
      <c r="K7422" t="s">
        <v>40631</v>
      </c>
      <c r="L7422" t="s">
        <v>303</v>
      </c>
      <c r="M7422" t="s">
        <v>3900</v>
      </c>
    </row>
    <row r="7423" spans="1:13" x14ac:dyDescent="0.2">
      <c r="A7423" t="s">
        <v>38143</v>
      </c>
      <c r="B7423" t="s">
        <v>38144</v>
      </c>
      <c r="C7423" t="s">
        <v>40632</v>
      </c>
      <c r="D7423" t="s">
        <v>492</v>
      </c>
      <c r="E7423" t="s">
        <v>493</v>
      </c>
      <c r="F7423" t="s">
        <v>40633</v>
      </c>
      <c r="G7423" t="s">
        <v>40634</v>
      </c>
      <c r="H7423" t="s">
        <v>27681</v>
      </c>
      <c r="I7423" t="s">
        <v>1788</v>
      </c>
      <c r="J7423" t="s">
        <v>40635</v>
      </c>
      <c r="K7423" t="s">
        <v>40636</v>
      </c>
      <c r="L7423" t="s">
        <v>303</v>
      </c>
      <c r="M7423" t="s">
        <v>16970</v>
      </c>
    </row>
    <row r="7424" spans="1:13" x14ac:dyDescent="0.2">
      <c r="A7424" t="s">
        <v>38143</v>
      </c>
      <c r="B7424" t="s">
        <v>38144</v>
      </c>
      <c r="C7424" t="s">
        <v>40637</v>
      </c>
      <c r="D7424" t="s">
        <v>1973</v>
      </c>
      <c r="E7424" t="s">
        <v>296</v>
      </c>
      <c r="F7424" t="s">
        <v>40638</v>
      </c>
      <c r="G7424" t="s">
        <v>39587</v>
      </c>
      <c r="H7424" t="s">
        <v>1976</v>
      </c>
      <c r="J7424" t="s">
        <v>40639</v>
      </c>
      <c r="K7424" t="s">
        <v>40640</v>
      </c>
      <c r="L7424" t="s">
        <v>303</v>
      </c>
      <c r="M7424" t="s">
        <v>1979</v>
      </c>
    </row>
    <row r="7425" spans="1:13" x14ac:dyDescent="0.2">
      <c r="A7425" t="s">
        <v>38143</v>
      </c>
      <c r="B7425" t="s">
        <v>38144</v>
      </c>
      <c r="C7425" t="s">
        <v>40641</v>
      </c>
      <c r="D7425" t="s">
        <v>394</v>
      </c>
      <c r="E7425" t="s">
        <v>395</v>
      </c>
      <c r="F7425" t="s">
        <v>40642</v>
      </c>
      <c r="G7425" t="s">
        <v>40643</v>
      </c>
      <c r="H7425" t="s">
        <v>1788</v>
      </c>
      <c r="J7425" t="s">
        <v>40644</v>
      </c>
      <c r="K7425" t="s">
        <v>40645</v>
      </c>
      <c r="L7425" t="s">
        <v>303</v>
      </c>
      <c r="M7425" t="s">
        <v>658</v>
      </c>
    </row>
    <row r="7426" spans="1:13" x14ac:dyDescent="0.2">
      <c r="A7426" t="s">
        <v>38143</v>
      </c>
      <c r="B7426" t="s">
        <v>38144</v>
      </c>
      <c r="C7426" t="s">
        <v>40646</v>
      </c>
      <c r="D7426" t="s">
        <v>1816</v>
      </c>
      <c r="E7426" t="s">
        <v>1817</v>
      </c>
      <c r="F7426" t="s">
        <v>40647</v>
      </c>
      <c r="G7426" t="s">
        <v>40648</v>
      </c>
      <c r="H7426" t="s">
        <v>40550</v>
      </c>
      <c r="J7426" t="s">
        <v>40649</v>
      </c>
      <c r="K7426" t="s">
        <v>40650</v>
      </c>
      <c r="L7426" t="s">
        <v>303</v>
      </c>
      <c r="M7426" t="s">
        <v>40651</v>
      </c>
    </row>
    <row r="7427" spans="1:13" x14ac:dyDescent="0.2">
      <c r="A7427" t="s">
        <v>38143</v>
      </c>
      <c r="B7427" t="s">
        <v>38144</v>
      </c>
      <c r="C7427" t="s">
        <v>40652</v>
      </c>
      <c r="D7427" t="s">
        <v>40653</v>
      </c>
      <c r="E7427" t="s">
        <v>40654</v>
      </c>
      <c r="F7427" t="s">
        <v>40655</v>
      </c>
      <c r="G7427" t="s">
        <v>40656</v>
      </c>
      <c r="H7427" t="s">
        <v>1976</v>
      </c>
      <c r="J7427" t="s">
        <v>40657</v>
      </c>
      <c r="K7427" t="s">
        <v>40658</v>
      </c>
      <c r="L7427" t="s">
        <v>303</v>
      </c>
      <c r="M7427" t="s">
        <v>4597</v>
      </c>
    </row>
    <row r="7428" spans="1:13" x14ac:dyDescent="0.2">
      <c r="A7428" t="s">
        <v>38143</v>
      </c>
      <c r="B7428" t="s">
        <v>38144</v>
      </c>
      <c r="C7428" t="s">
        <v>40659</v>
      </c>
      <c r="D7428" t="s">
        <v>40238</v>
      </c>
      <c r="E7428" t="s">
        <v>1817</v>
      </c>
      <c r="F7428" t="s">
        <v>40660</v>
      </c>
      <c r="G7428" t="s">
        <v>39793</v>
      </c>
      <c r="H7428" t="s">
        <v>1788</v>
      </c>
      <c r="J7428" t="s">
        <v>40661</v>
      </c>
      <c r="K7428" t="s">
        <v>302</v>
      </c>
      <c r="L7428" t="s">
        <v>303</v>
      </c>
      <c r="M7428" t="s">
        <v>2616</v>
      </c>
    </row>
    <row r="7429" spans="1:13" x14ac:dyDescent="0.2">
      <c r="A7429" t="s">
        <v>38143</v>
      </c>
      <c r="B7429" t="s">
        <v>38144</v>
      </c>
      <c r="C7429" t="s">
        <v>40662</v>
      </c>
      <c r="D7429" t="s">
        <v>25721</v>
      </c>
      <c r="E7429" t="s">
        <v>1375</v>
      </c>
      <c r="F7429" t="s">
        <v>40663</v>
      </c>
      <c r="G7429" t="s">
        <v>40664</v>
      </c>
      <c r="H7429" t="s">
        <v>1788</v>
      </c>
      <c r="J7429" t="s">
        <v>40665</v>
      </c>
      <c r="K7429" t="s">
        <v>40666</v>
      </c>
      <c r="L7429" t="s">
        <v>303</v>
      </c>
      <c r="M7429" t="s">
        <v>40667</v>
      </c>
    </row>
    <row r="7430" spans="1:13" x14ac:dyDescent="0.2">
      <c r="A7430" t="s">
        <v>38143</v>
      </c>
      <c r="B7430" t="s">
        <v>38144</v>
      </c>
      <c r="C7430" t="s">
        <v>40668</v>
      </c>
      <c r="D7430" t="s">
        <v>40669</v>
      </c>
      <c r="E7430" t="s">
        <v>40670</v>
      </c>
      <c r="F7430" t="s">
        <v>40671</v>
      </c>
      <c r="G7430" t="s">
        <v>1788</v>
      </c>
      <c r="J7430" t="s">
        <v>40672</v>
      </c>
      <c r="K7430" t="s">
        <v>302</v>
      </c>
      <c r="L7430" t="s">
        <v>303</v>
      </c>
      <c r="M7430" t="s">
        <v>40673</v>
      </c>
    </row>
    <row r="7431" spans="1:13" x14ac:dyDescent="0.2">
      <c r="A7431" t="s">
        <v>38143</v>
      </c>
      <c r="B7431" t="s">
        <v>38144</v>
      </c>
      <c r="C7431" t="s">
        <v>40674</v>
      </c>
      <c r="D7431" t="s">
        <v>21229</v>
      </c>
      <c r="E7431" t="s">
        <v>40617</v>
      </c>
      <c r="F7431" t="s">
        <v>2022</v>
      </c>
      <c r="G7431" t="s">
        <v>40675</v>
      </c>
      <c r="H7431" t="s">
        <v>40676</v>
      </c>
      <c r="J7431" t="s">
        <v>2025</v>
      </c>
      <c r="K7431" t="s">
        <v>40677</v>
      </c>
      <c r="L7431" t="s">
        <v>303</v>
      </c>
      <c r="M7431" t="s">
        <v>542</v>
      </c>
    </row>
    <row r="7432" spans="1:13" x14ac:dyDescent="0.2">
      <c r="A7432" t="s">
        <v>38143</v>
      </c>
      <c r="B7432" t="s">
        <v>38144</v>
      </c>
      <c r="C7432" t="s">
        <v>40678</v>
      </c>
      <c r="D7432" t="s">
        <v>40679</v>
      </c>
      <c r="E7432" t="s">
        <v>40680</v>
      </c>
      <c r="F7432" t="s">
        <v>40681</v>
      </c>
      <c r="H7432" t="s">
        <v>1788</v>
      </c>
      <c r="J7432" t="s">
        <v>40682</v>
      </c>
      <c r="K7432" t="s">
        <v>302</v>
      </c>
      <c r="L7432" t="s">
        <v>303</v>
      </c>
      <c r="M7432" t="s">
        <v>422</v>
      </c>
    </row>
    <row r="7433" spans="1:13" x14ac:dyDescent="0.2">
      <c r="A7433" t="s">
        <v>38143</v>
      </c>
      <c r="B7433" t="s">
        <v>38144</v>
      </c>
      <c r="C7433" t="s">
        <v>40683</v>
      </c>
      <c r="D7433" t="s">
        <v>14843</v>
      </c>
      <c r="F7433" t="s">
        <v>40684</v>
      </c>
      <c r="G7433" t="s">
        <v>40685</v>
      </c>
      <c r="H7433" t="s">
        <v>39851</v>
      </c>
      <c r="I7433" t="s">
        <v>1788</v>
      </c>
      <c r="J7433" t="s">
        <v>40686</v>
      </c>
      <c r="K7433" t="s">
        <v>40687</v>
      </c>
      <c r="L7433" t="s">
        <v>303</v>
      </c>
      <c r="M7433" t="s">
        <v>40688</v>
      </c>
    </row>
    <row r="7434" spans="1:13" x14ac:dyDescent="0.2">
      <c r="A7434" t="s">
        <v>38143</v>
      </c>
      <c r="B7434" t="s">
        <v>38144</v>
      </c>
      <c r="C7434" t="s">
        <v>40689</v>
      </c>
      <c r="D7434" t="s">
        <v>40690</v>
      </c>
      <c r="E7434" t="s">
        <v>40691</v>
      </c>
      <c r="F7434" t="s">
        <v>40692</v>
      </c>
      <c r="G7434" t="s">
        <v>39637</v>
      </c>
      <c r="H7434" t="s">
        <v>21112</v>
      </c>
      <c r="I7434" t="s">
        <v>300</v>
      </c>
      <c r="J7434" t="s">
        <v>40693</v>
      </c>
      <c r="K7434" t="s">
        <v>40694</v>
      </c>
      <c r="L7434" t="s">
        <v>303</v>
      </c>
      <c r="M7434" t="s">
        <v>1372</v>
      </c>
    </row>
    <row r="7435" spans="1:13" x14ac:dyDescent="0.2">
      <c r="A7435" t="s">
        <v>38143</v>
      </c>
      <c r="B7435" t="s">
        <v>38144</v>
      </c>
      <c r="C7435" t="s">
        <v>40695</v>
      </c>
      <c r="D7435" t="s">
        <v>349</v>
      </c>
      <c r="F7435" t="s">
        <v>40696</v>
      </c>
      <c r="G7435" t="s">
        <v>40550</v>
      </c>
      <c r="H7435" t="s">
        <v>2024</v>
      </c>
      <c r="I7435" t="s">
        <v>1874</v>
      </c>
      <c r="J7435" t="s">
        <v>40697</v>
      </c>
      <c r="K7435" t="s">
        <v>40698</v>
      </c>
      <c r="L7435" t="s">
        <v>303</v>
      </c>
      <c r="M7435" t="s">
        <v>422</v>
      </c>
    </row>
    <row r="7436" spans="1:13" x14ac:dyDescent="0.2">
      <c r="A7436" t="s">
        <v>38143</v>
      </c>
      <c r="B7436" t="s">
        <v>38144</v>
      </c>
      <c r="C7436" t="s">
        <v>40699</v>
      </c>
      <c r="D7436" t="s">
        <v>40700</v>
      </c>
      <c r="E7436" t="s">
        <v>40701</v>
      </c>
      <c r="F7436" t="s">
        <v>40702</v>
      </c>
      <c r="G7436" t="s">
        <v>40162</v>
      </c>
      <c r="H7436" t="s">
        <v>1788</v>
      </c>
      <c r="J7436" t="s">
        <v>40703</v>
      </c>
      <c r="K7436" t="s">
        <v>40704</v>
      </c>
      <c r="L7436" t="s">
        <v>303</v>
      </c>
      <c r="M7436" t="s">
        <v>40705</v>
      </c>
    </row>
    <row r="7437" spans="1:13" x14ac:dyDescent="0.2">
      <c r="A7437" t="s">
        <v>38143</v>
      </c>
      <c r="B7437" t="s">
        <v>38144</v>
      </c>
      <c r="C7437" t="s">
        <v>40706</v>
      </c>
      <c r="D7437" t="s">
        <v>572</v>
      </c>
      <c r="E7437" t="s">
        <v>573</v>
      </c>
      <c r="F7437" t="s">
        <v>40707</v>
      </c>
      <c r="G7437" t="s">
        <v>39511</v>
      </c>
      <c r="H7437" t="s">
        <v>1874</v>
      </c>
      <c r="J7437" t="s">
        <v>40708</v>
      </c>
      <c r="K7437" t="s">
        <v>40709</v>
      </c>
      <c r="L7437" t="s">
        <v>303</v>
      </c>
      <c r="M7437" t="s">
        <v>1979</v>
      </c>
    </row>
    <row r="7438" spans="1:13" x14ac:dyDescent="0.2">
      <c r="A7438" t="s">
        <v>38143</v>
      </c>
      <c r="B7438" t="s">
        <v>38144</v>
      </c>
      <c r="C7438" t="s">
        <v>40710</v>
      </c>
      <c r="D7438" t="s">
        <v>572</v>
      </c>
      <c r="E7438" t="s">
        <v>573</v>
      </c>
      <c r="F7438" t="s">
        <v>40711</v>
      </c>
      <c r="G7438" t="s">
        <v>39996</v>
      </c>
      <c r="H7438" t="s">
        <v>1788</v>
      </c>
      <c r="J7438" t="s">
        <v>40712</v>
      </c>
      <c r="K7438" t="s">
        <v>40713</v>
      </c>
      <c r="L7438" t="s">
        <v>303</v>
      </c>
      <c r="M7438" t="s">
        <v>3435</v>
      </c>
    </row>
    <row r="7439" spans="1:13" x14ac:dyDescent="0.2">
      <c r="A7439" t="s">
        <v>38143</v>
      </c>
      <c r="B7439" t="s">
        <v>38144</v>
      </c>
      <c r="C7439" t="s">
        <v>40714</v>
      </c>
      <c r="D7439" t="s">
        <v>572</v>
      </c>
      <c r="E7439" t="s">
        <v>573</v>
      </c>
      <c r="F7439" t="s">
        <v>40715</v>
      </c>
      <c r="G7439" t="s">
        <v>40716</v>
      </c>
      <c r="H7439" t="s">
        <v>1788</v>
      </c>
      <c r="J7439" t="s">
        <v>40717</v>
      </c>
      <c r="K7439" t="s">
        <v>40718</v>
      </c>
      <c r="L7439" t="s">
        <v>303</v>
      </c>
      <c r="M7439" t="s">
        <v>1882</v>
      </c>
    </row>
    <row r="7440" spans="1:13" x14ac:dyDescent="0.2">
      <c r="A7440" t="s">
        <v>38143</v>
      </c>
      <c r="B7440" t="s">
        <v>38144</v>
      </c>
      <c r="C7440" t="s">
        <v>40719</v>
      </c>
      <c r="D7440" t="s">
        <v>492</v>
      </c>
      <c r="E7440" t="s">
        <v>493</v>
      </c>
      <c r="F7440" t="s">
        <v>40720</v>
      </c>
      <c r="H7440" t="s">
        <v>39580</v>
      </c>
      <c r="I7440" t="s">
        <v>21605</v>
      </c>
      <c r="J7440" t="s">
        <v>40721</v>
      </c>
      <c r="K7440" t="s">
        <v>40722</v>
      </c>
      <c r="L7440" t="s">
        <v>303</v>
      </c>
      <c r="M7440" t="s">
        <v>497</v>
      </c>
    </row>
    <row r="7441" spans="1:13" x14ac:dyDescent="0.2">
      <c r="A7441" t="s">
        <v>38143</v>
      </c>
      <c r="B7441" t="s">
        <v>38144</v>
      </c>
      <c r="C7441" t="s">
        <v>40723</v>
      </c>
      <c r="D7441" t="s">
        <v>394</v>
      </c>
      <c r="E7441" t="s">
        <v>1102</v>
      </c>
      <c r="F7441" t="s">
        <v>4912</v>
      </c>
      <c r="H7441" t="s">
        <v>1976</v>
      </c>
      <c r="J7441" t="s">
        <v>40724</v>
      </c>
      <c r="K7441" t="s">
        <v>40725</v>
      </c>
      <c r="L7441" t="s">
        <v>303</v>
      </c>
      <c r="M7441" t="s">
        <v>17277</v>
      </c>
    </row>
    <row r="7442" spans="1:13" x14ac:dyDescent="0.2">
      <c r="A7442" t="s">
        <v>38143</v>
      </c>
      <c r="B7442" t="s">
        <v>38144</v>
      </c>
      <c r="C7442" t="s">
        <v>40726</v>
      </c>
      <c r="D7442" t="s">
        <v>687</v>
      </c>
      <c r="E7442" t="s">
        <v>3350</v>
      </c>
      <c r="F7442" t="s">
        <v>40727</v>
      </c>
      <c r="G7442" t="s">
        <v>1959</v>
      </c>
      <c r="H7442" t="s">
        <v>1874</v>
      </c>
      <c r="J7442" t="s">
        <v>40728</v>
      </c>
      <c r="K7442" t="s">
        <v>40729</v>
      </c>
      <c r="L7442" t="s">
        <v>303</v>
      </c>
      <c r="M7442" t="s">
        <v>3354</v>
      </c>
    </row>
    <row r="7443" spans="1:13" x14ac:dyDescent="0.2">
      <c r="A7443" t="s">
        <v>38143</v>
      </c>
      <c r="B7443" t="s">
        <v>38144</v>
      </c>
      <c r="C7443" t="s">
        <v>40730</v>
      </c>
      <c r="D7443" t="s">
        <v>572</v>
      </c>
      <c r="E7443" t="s">
        <v>573</v>
      </c>
      <c r="F7443" t="s">
        <v>40731</v>
      </c>
      <c r="G7443" t="s">
        <v>1952</v>
      </c>
      <c r="J7443" t="s">
        <v>40732</v>
      </c>
      <c r="K7443" t="s">
        <v>40733</v>
      </c>
      <c r="L7443" t="s">
        <v>303</v>
      </c>
      <c r="M7443" t="s">
        <v>1882</v>
      </c>
    </row>
    <row r="7444" spans="1:13" x14ac:dyDescent="0.2">
      <c r="A7444" t="s">
        <v>38143</v>
      </c>
      <c r="B7444" t="s">
        <v>38144</v>
      </c>
      <c r="C7444" t="s">
        <v>40734</v>
      </c>
      <c r="D7444" t="s">
        <v>295</v>
      </c>
      <c r="E7444" t="s">
        <v>296</v>
      </c>
      <c r="F7444" t="s">
        <v>40735</v>
      </c>
      <c r="G7444" t="s">
        <v>40736</v>
      </c>
      <c r="H7444" t="s">
        <v>39753</v>
      </c>
      <c r="I7444" t="s">
        <v>40737</v>
      </c>
      <c r="J7444" t="s">
        <v>40738</v>
      </c>
      <c r="K7444" t="s">
        <v>40739</v>
      </c>
      <c r="L7444" t="s">
        <v>303</v>
      </c>
      <c r="M7444" t="s">
        <v>13575</v>
      </c>
    </row>
    <row r="7445" spans="1:13" x14ac:dyDescent="0.2">
      <c r="A7445" t="s">
        <v>38143</v>
      </c>
      <c r="B7445" t="s">
        <v>38144</v>
      </c>
      <c r="C7445" t="s">
        <v>40740</v>
      </c>
      <c r="D7445" t="s">
        <v>1973</v>
      </c>
      <c r="E7445" t="s">
        <v>296</v>
      </c>
      <c r="F7445" t="s">
        <v>40741</v>
      </c>
      <c r="H7445" t="s">
        <v>1976</v>
      </c>
      <c r="J7445" t="s">
        <v>40742</v>
      </c>
      <c r="K7445" t="s">
        <v>40743</v>
      </c>
      <c r="L7445" t="s">
        <v>303</v>
      </c>
      <c r="M7445" t="s">
        <v>3539</v>
      </c>
    </row>
    <row r="7446" spans="1:13" x14ac:dyDescent="0.2">
      <c r="A7446" t="s">
        <v>38143</v>
      </c>
      <c r="B7446" t="s">
        <v>38144</v>
      </c>
      <c r="C7446" t="s">
        <v>40744</v>
      </c>
      <c r="D7446" t="s">
        <v>349</v>
      </c>
      <c r="F7446" t="s">
        <v>40745</v>
      </c>
      <c r="G7446" t="s">
        <v>1796</v>
      </c>
      <c r="H7446" t="s">
        <v>300</v>
      </c>
      <c r="J7446" t="s">
        <v>40746</v>
      </c>
      <c r="K7446" t="s">
        <v>302</v>
      </c>
      <c r="L7446" t="s">
        <v>303</v>
      </c>
      <c r="M7446" t="s">
        <v>40747</v>
      </c>
    </row>
    <row r="7447" spans="1:13" x14ac:dyDescent="0.2">
      <c r="A7447" t="s">
        <v>38143</v>
      </c>
      <c r="B7447" t="s">
        <v>38144</v>
      </c>
      <c r="C7447" t="s">
        <v>40748</v>
      </c>
      <c r="D7447" t="s">
        <v>40749</v>
      </c>
      <c r="F7447" t="s">
        <v>40750</v>
      </c>
      <c r="G7447" t="s">
        <v>40751</v>
      </c>
      <c r="H7447" t="s">
        <v>39504</v>
      </c>
      <c r="I7447" t="s">
        <v>300</v>
      </c>
      <c r="J7447" t="s">
        <v>40752</v>
      </c>
      <c r="K7447" t="s">
        <v>40753</v>
      </c>
      <c r="L7447" t="s">
        <v>303</v>
      </c>
      <c r="M7447" t="s">
        <v>13433</v>
      </c>
    </row>
    <row r="7448" spans="1:13" x14ac:dyDescent="0.2">
      <c r="A7448" t="s">
        <v>38143</v>
      </c>
      <c r="B7448" t="s">
        <v>38144</v>
      </c>
      <c r="C7448" t="s">
        <v>40754</v>
      </c>
      <c r="D7448" t="s">
        <v>564</v>
      </c>
      <c r="E7448" t="s">
        <v>296</v>
      </c>
      <c r="F7448" t="s">
        <v>40755</v>
      </c>
      <c r="G7448" t="s">
        <v>40756</v>
      </c>
      <c r="H7448" t="s">
        <v>40757</v>
      </c>
      <c r="I7448" t="s">
        <v>1788</v>
      </c>
      <c r="J7448" t="s">
        <v>40758</v>
      </c>
      <c r="K7448" t="s">
        <v>40759</v>
      </c>
      <c r="L7448" t="s">
        <v>303</v>
      </c>
      <c r="M7448" t="s">
        <v>422</v>
      </c>
    </row>
    <row r="7449" spans="1:13" x14ac:dyDescent="0.2">
      <c r="A7449" t="s">
        <v>38143</v>
      </c>
      <c r="B7449" t="s">
        <v>38144</v>
      </c>
      <c r="C7449" t="s">
        <v>40760</v>
      </c>
      <c r="D7449" t="s">
        <v>492</v>
      </c>
      <c r="E7449" t="s">
        <v>493</v>
      </c>
      <c r="F7449" t="s">
        <v>40761</v>
      </c>
      <c r="G7449" t="s">
        <v>39667</v>
      </c>
      <c r="H7449" t="s">
        <v>1788</v>
      </c>
      <c r="J7449" t="s">
        <v>40031</v>
      </c>
      <c r="K7449" t="s">
        <v>40762</v>
      </c>
      <c r="L7449" t="s">
        <v>303</v>
      </c>
      <c r="M7449" t="s">
        <v>2631</v>
      </c>
    </row>
    <row r="7450" spans="1:13" x14ac:dyDescent="0.2">
      <c r="A7450" t="s">
        <v>38143</v>
      </c>
      <c r="B7450" t="s">
        <v>38144</v>
      </c>
      <c r="C7450" t="s">
        <v>40763</v>
      </c>
      <c r="D7450" t="s">
        <v>349</v>
      </c>
      <c r="F7450" t="s">
        <v>40764</v>
      </c>
      <c r="G7450" t="s">
        <v>40765</v>
      </c>
      <c r="H7450" t="s">
        <v>1952</v>
      </c>
      <c r="J7450" t="s">
        <v>40766</v>
      </c>
      <c r="K7450" t="s">
        <v>40767</v>
      </c>
      <c r="L7450" t="s">
        <v>303</v>
      </c>
      <c r="M7450" t="s">
        <v>422</v>
      </c>
    </row>
    <row r="7451" spans="1:13" x14ac:dyDescent="0.2">
      <c r="A7451" t="s">
        <v>38143</v>
      </c>
      <c r="B7451" t="s">
        <v>38144</v>
      </c>
      <c r="C7451" t="s">
        <v>40768</v>
      </c>
      <c r="D7451" t="s">
        <v>40769</v>
      </c>
      <c r="E7451" t="s">
        <v>40770</v>
      </c>
      <c r="F7451" t="s">
        <v>40771</v>
      </c>
      <c r="G7451" t="s">
        <v>39990</v>
      </c>
      <c r="H7451" t="s">
        <v>1788</v>
      </c>
      <c r="J7451" t="s">
        <v>40772</v>
      </c>
      <c r="K7451" t="s">
        <v>302</v>
      </c>
      <c r="L7451" t="s">
        <v>303</v>
      </c>
      <c r="M7451" t="s">
        <v>584</v>
      </c>
    </row>
    <row r="7452" spans="1:13" x14ac:dyDescent="0.2">
      <c r="A7452" t="s">
        <v>38143</v>
      </c>
      <c r="B7452" t="s">
        <v>38144</v>
      </c>
      <c r="C7452" t="s">
        <v>40773</v>
      </c>
      <c r="D7452" t="s">
        <v>349</v>
      </c>
      <c r="E7452" t="s">
        <v>476</v>
      </c>
      <c r="F7452" t="s">
        <v>11075</v>
      </c>
      <c r="H7452" t="s">
        <v>39727</v>
      </c>
      <c r="I7452" t="s">
        <v>300</v>
      </c>
      <c r="J7452" t="s">
        <v>40774</v>
      </c>
      <c r="K7452" t="s">
        <v>40775</v>
      </c>
      <c r="L7452" t="s">
        <v>303</v>
      </c>
      <c r="M7452" t="s">
        <v>39550</v>
      </c>
    </row>
    <row r="7453" spans="1:13" x14ac:dyDescent="0.2">
      <c r="A7453" t="s">
        <v>38143</v>
      </c>
      <c r="B7453" t="s">
        <v>38144</v>
      </c>
      <c r="C7453" t="s">
        <v>40776</v>
      </c>
      <c r="D7453" t="s">
        <v>40777</v>
      </c>
      <c r="E7453" t="s">
        <v>40778</v>
      </c>
      <c r="F7453" t="s">
        <v>40779</v>
      </c>
      <c r="G7453" t="s">
        <v>39607</v>
      </c>
      <c r="H7453" t="s">
        <v>1853</v>
      </c>
      <c r="J7453" t="s">
        <v>40780</v>
      </c>
      <c r="K7453" t="s">
        <v>40781</v>
      </c>
      <c r="L7453" t="s">
        <v>303</v>
      </c>
      <c r="M7453" t="s">
        <v>5139</v>
      </c>
    </row>
    <row r="7454" spans="1:13" x14ac:dyDescent="0.2">
      <c r="A7454" t="s">
        <v>38143</v>
      </c>
      <c r="B7454" t="s">
        <v>38144</v>
      </c>
      <c r="C7454" t="s">
        <v>40782</v>
      </c>
      <c r="D7454" t="s">
        <v>40783</v>
      </c>
      <c r="E7454" t="s">
        <v>40784</v>
      </c>
      <c r="F7454" t="s">
        <v>40785</v>
      </c>
      <c r="G7454" t="s">
        <v>39872</v>
      </c>
      <c r="H7454" t="s">
        <v>1788</v>
      </c>
      <c r="J7454" t="s">
        <v>40786</v>
      </c>
      <c r="K7454" t="s">
        <v>40787</v>
      </c>
      <c r="L7454" t="s">
        <v>303</v>
      </c>
      <c r="M7454" t="s">
        <v>6080</v>
      </c>
    </row>
    <row r="7455" spans="1:13" x14ac:dyDescent="0.2">
      <c r="A7455" t="s">
        <v>38143</v>
      </c>
      <c r="B7455" t="s">
        <v>38144</v>
      </c>
      <c r="C7455" t="s">
        <v>40788</v>
      </c>
      <c r="D7455" t="s">
        <v>349</v>
      </c>
      <c r="E7455" t="s">
        <v>424</v>
      </c>
      <c r="F7455" t="s">
        <v>40789</v>
      </c>
      <c r="G7455" t="s">
        <v>40790</v>
      </c>
      <c r="H7455" t="s">
        <v>40791</v>
      </c>
      <c r="I7455" t="s">
        <v>300</v>
      </c>
      <c r="J7455" t="s">
        <v>40792</v>
      </c>
      <c r="K7455" t="s">
        <v>40793</v>
      </c>
      <c r="L7455" t="s">
        <v>303</v>
      </c>
      <c r="M7455" t="s">
        <v>19221</v>
      </c>
    </row>
    <row r="7456" spans="1:13" x14ac:dyDescent="0.2">
      <c r="A7456" t="s">
        <v>38143</v>
      </c>
      <c r="B7456" t="s">
        <v>38144</v>
      </c>
      <c r="C7456" t="s">
        <v>40794</v>
      </c>
      <c r="D7456" t="s">
        <v>40795</v>
      </c>
      <c r="E7456" t="s">
        <v>40796</v>
      </c>
      <c r="F7456" t="s">
        <v>40797</v>
      </c>
      <c r="H7456" t="s">
        <v>1952</v>
      </c>
      <c r="I7456" t="s">
        <v>1874</v>
      </c>
      <c r="J7456" t="s">
        <v>40798</v>
      </c>
      <c r="K7456" t="s">
        <v>302</v>
      </c>
      <c r="L7456" t="s">
        <v>303</v>
      </c>
      <c r="M7456" t="s">
        <v>13291</v>
      </c>
    </row>
    <row r="7457" spans="1:13" x14ac:dyDescent="0.2">
      <c r="A7457" t="s">
        <v>38143</v>
      </c>
      <c r="B7457" t="s">
        <v>38144</v>
      </c>
      <c r="C7457" t="s">
        <v>40799</v>
      </c>
      <c r="D7457" t="s">
        <v>40800</v>
      </c>
      <c r="E7457" t="s">
        <v>40801</v>
      </c>
      <c r="F7457" t="s">
        <v>40802</v>
      </c>
      <c r="G7457" t="s">
        <v>40803</v>
      </c>
      <c r="H7457" t="s">
        <v>1952</v>
      </c>
      <c r="I7457" t="s">
        <v>1874</v>
      </c>
      <c r="J7457" t="s">
        <v>40804</v>
      </c>
      <c r="K7457" t="s">
        <v>40805</v>
      </c>
      <c r="L7457" t="s">
        <v>303</v>
      </c>
      <c r="M7457" t="s">
        <v>6995</v>
      </c>
    </row>
    <row r="7458" spans="1:13" x14ac:dyDescent="0.2">
      <c r="A7458" t="s">
        <v>38143</v>
      </c>
      <c r="B7458" t="s">
        <v>38144</v>
      </c>
      <c r="C7458" t="s">
        <v>40806</v>
      </c>
      <c r="D7458" t="s">
        <v>4763</v>
      </c>
      <c r="E7458" t="s">
        <v>1375</v>
      </c>
      <c r="F7458" t="s">
        <v>40807</v>
      </c>
      <c r="G7458" t="s">
        <v>39973</v>
      </c>
      <c r="H7458" t="s">
        <v>1788</v>
      </c>
      <c r="J7458" t="s">
        <v>40808</v>
      </c>
      <c r="K7458" t="s">
        <v>40809</v>
      </c>
      <c r="L7458" t="s">
        <v>303</v>
      </c>
      <c r="M7458" t="s">
        <v>40302</v>
      </c>
    </row>
    <row r="7459" spans="1:13" x14ac:dyDescent="0.2">
      <c r="A7459" t="s">
        <v>38143</v>
      </c>
      <c r="B7459" t="s">
        <v>38144</v>
      </c>
      <c r="C7459" t="s">
        <v>40810</v>
      </c>
      <c r="D7459" t="s">
        <v>401</v>
      </c>
      <c r="E7459" t="s">
        <v>402</v>
      </c>
      <c r="F7459" t="s">
        <v>1096</v>
      </c>
      <c r="G7459" t="s">
        <v>40811</v>
      </c>
      <c r="H7459" t="s">
        <v>40812</v>
      </c>
      <c r="I7459" t="s">
        <v>40813</v>
      </c>
      <c r="J7459" t="s">
        <v>40814</v>
      </c>
      <c r="K7459" t="s">
        <v>40815</v>
      </c>
      <c r="L7459" t="s">
        <v>303</v>
      </c>
      <c r="M7459" t="s">
        <v>40816</v>
      </c>
    </row>
    <row r="7460" spans="1:13" x14ac:dyDescent="0.2">
      <c r="A7460" t="s">
        <v>38143</v>
      </c>
      <c r="B7460" t="s">
        <v>38144</v>
      </c>
      <c r="C7460" t="s">
        <v>40817</v>
      </c>
      <c r="D7460" t="s">
        <v>20986</v>
      </c>
      <c r="E7460" t="s">
        <v>39907</v>
      </c>
      <c r="F7460" t="s">
        <v>40818</v>
      </c>
      <c r="H7460" t="s">
        <v>40550</v>
      </c>
      <c r="J7460" t="s">
        <v>40819</v>
      </c>
      <c r="K7460" t="s">
        <v>40820</v>
      </c>
      <c r="L7460" t="s">
        <v>303</v>
      </c>
      <c r="M7460" t="s">
        <v>16943</v>
      </c>
    </row>
    <row r="7461" spans="1:13" x14ac:dyDescent="0.2">
      <c r="A7461" t="s">
        <v>38143</v>
      </c>
      <c r="B7461" t="s">
        <v>38144</v>
      </c>
      <c r="C7461" t="s">
        <v>40821</v>
      </c>
      <c r="D7461" t="s">
        <v>40822</v>
      </c>
      <c r="E7461" t="s">
        <v>40823</v>
      </c>
      <c r="F7461" t="s">
        <v>40824</v>
      </c>
      <c r="G7461" t="s">
        <v>40825</v>
      </c>
      <c r="H7461" t="s">
        <v>40826</v>
      </c>
      <c r="I7461" t="s">
        <v>1788</v>
      </c>
      <c r="J7461" t="s">
        <v>40827</v>
      </c>
      <c r="K7461" t="s">
        <v>302</v>
      </c>
      <c r="L7461" t="s">
        <v>303</v>
      </c>
      <c r="M7461" t="s">
        <v>40828</v>
      </c>
    </row>
    <row r="7462" spans="1:13" x14ac:dyDescent="0.2">
      <c r="A7462" t="s">
        <v>38143</v>
      </c>
      <c r="B7462" t="s">
        <v>38144</v>
      </c>
      <c r="C7462" t="s">
        <v>40829</v>
      </c>
      <c r="D7462" t="s">
        <v>40830</v>
      </c>
      <c r="F7462" t="s">
        <v>40831</v>
      </c>
      <c r="G7462" t="s">
        <v>38938</v>
      </c>
      <c r="H7462" t="s">
        <v>1873</v>
      </c>
      <c r="I7462" t="s">
        <v>1874</v>
      </c>
      <c r="J7462" t="s">
        <v>40832</v>
      </c>
      <c r="K7462" t="s">
        <v>302</v>
      </c>
      <c r="L7462" t="s">
        <v>303</v>
      </c>
      <c r="M7462" t="s">
        <v>40833</v>
      </c>
    </row>
    <row r="7463" spans="1:13" x14ac:dyDescent="0.2">
      <c r="A7463" t="s">
        <v>38143</v>
      </c>
      <c r="B7463" t="s">
        <v>38144</v>
      </c>
      <c r="C7463" t="s">
        <v>40834</v>
      </c>
      <c r="D7463" t="s">
        <v>366</v>
      </c>
      <c r="E7463" t="s">
        <v>367</v>
      </c>
      <c r="F7463" t="s">
        <v>1810</v>
      </c>
      <c r="H7463" t="s">
        <v>1952</v>
      </c>
      <c r="I7463" t="s">
        <v>1874</v>
      </c>
      <c r="J7463" t="s">
        <v>40835</v>
      </c>
      <c r="K7463" t="s">
        <v>40836</v>
      </c>
      <c r="L7463" t="s">
        <v>303</v>
      </c>
      <c r="M7463" t="s">
        <v>40837</v>
      </c>
    </row>
    <row r="7464" spans="1:13" x14ac:dyDescent="0.2">
      <c r="A7464" t="s">
        <v>38143</v>
      </c>
      <c r="B7464" t="s">
        <v>38144</v>
      </c>
      <c r="C7464" t="s">
        <v>40838</v>
      </c>
      <c r="D7464" t="s">
        <v>40238</v>
      </c>
      <c r="E7464" t="s">
        <v>1817</v>
      </c>
      <c r="F7464" t="s">
        <v>40839</v>
      </c>
      <c r="G7464" t="s">
        <v>39650</v>
      </c>
      <c r="H7464" t="s">
        <v>1952</v>
      </c>
      <c r="J7464" t="s">
        <v>40840</v>
      </c>
      <c r="K7464" t="s">
        <v>40841</v>
      </c>
      <c r="L7464" t="s">
        <v>303</v>
      </c>
      <c r="M7464" t="s">
        <v>5186</v>
      </c>
    </row>
    <row r="7465" spans="1:13" x14ac:dyDescent="0.2">
      <c r="A7465" t="s">
        <v>38143</v>
      </c>
      <c r="B7465" t="s">
        <v>38144</v>
      </c>
      <c r="C7465" t="s">
        <v>40842</v>
      </c>
      <c r="D7465" t="s">
        <v>40843</v>
      </c>
      <c r="E7465" t="s">
        <v>40844</v>
      </c>
      <c r="F7465" t="s">
        <v>40845</v>
      </c>
      <c r="G7465" t="s">
        <v>39511</v>
      </c>
      <c r="H7465" t="s">
        <v>1874</v>
      </c>
      <c r="J7465" t="s">
        <v>40846</v>
      </c>
      <c r="K7465" t="s">
        <v>40847</v>
      </c>
      <c r="L7465" t="s">
        <v>303</v>
      </c>
      <c r="M7465" t="s">
        <v>29905</v>
      </c>
    </row>
    <row r="7466" spans="1:13" x14ac:dyDescent="0.2">
      <c r="A7466" t="s">
        <v>38143</v>
      </c>
      <c r="B7466" t="s">
        <v>38144</v>
      </c>
      <c r="C7466" t="s">
        <v>40848</v>
      </c>
      <c r="D7466" t="s">
        <v>40849</v>
      </c>
      <c r="E7466" t="s">
        <v>39791</v>
      </c>
      <c r="F7466" t="s">
        <v>40850</v>
      </c>
      <c r="H7466" t="s">
        <v>39793</v>
      </c>
      <c r="I7466" t="s">
        <v>1788</v>
      </c>
      <c r="J7466" t="s">
        <v>40851</v>
      </c>
      <c r="K7466" t="s">
        <v>40852</v>
      </c>
      <c r="L7466" t="s">
        <v>303</v>
      </c>
      <c r="M7466" t="s">
        <v>30701</v>
      </c>
    </row>
    <row r="7467" spans="1:13" x14ac:dyDescent="0.2">
      <c r="A7467" t="s">
        <v>38143</v>
      </c>
      <c r="B7467" t="s">
        <v>38144</v>
      </c>
      <c r="C7467" t="s">
        <v>40853</v>
      </c>
      <c r="D7467" t="s">
        <v>366</v>
      </c>
      <c r="E7467" t="s">
        <v>10132</v>
      </c>
      <c r="F7467" t="s">
        <v>8140</v>
      </c>
      <c r="G7467" t="s">
        <v>12786</v>
      </c>
      <c r="H7467" t="s">
        <v>40854</v>
      </c>
      <c r="I7467" t="s">
        <v>1853</v>
      </c>
      <c r="J7467" t="s">
        <v>40855</v>
      </c>
      <c r="K7467" t="s">
        <v>40856</v>
      </c>
      <c r="L7467" t="s">
        <v>303</v>
      </c>
      <c r="M7467" t="s">
        <v>35201</v>
      </c>
    </row>
    <row r="7468" spans="1:13" x14ac:dyDescent="0.2">
      <c r="A7468" t="s">
        <v>38143</v>
      </c>
      <c r="B7468" t="s">
        <v>38144</v>
      </c>
      <c r="C7468" t="s">
        <v>40857</v>
      </c>
      <c r="D7468" t="s">
        <v>295</v>
      </c>
      <c r="E7468" t="s">
        <v>296</v>
      </c>
      <c r="F7468" t="s">
        <v>40858</v>
      </c>
      <c r="G7468" t="s">
        <v>40859</v>
      </c>
      <c r="H7468" t="s">
        <v>1853</v>
      </c>
      <c r="I7468" t="s">
        <v>300</v>
      </c>
      <c r="J7468" t="s">
        <v>40860</v>
      </c>
      <c r="K7468" t="s">
        <v>40861</v>
      </c>
      <c r="L7468" t="s">
        <v>303</v>
      </c>
      <c r="M7468" t="s">
        <v>40862</v>
      </c>
    </row>
    <row r="7469" spans="1:13" x14ac:dyDescent="0.2">
      <c r="A7469" t="s">
        <v>38143</v>
      </c>
      <c r="B7469" t="s">
        <v>38144</v>
      </c>
      <c r="C7469" t="s">
        <v>40863</v>
      </c>
      <c r="D7469" t="s">
        <v>295</v>
      </c>
      <c r="E7469" t="s">
        <v>296</v>
      </c>
      <c r="F7469" t="s">
        <v>40864</v>
      </c>
      <c r="G7469" t="s">
        <v>40865</v>
      </c>
      <c r="H7469" t="s">
        <v>40866</v>
      </c>
      <c r="I7469" t="s">
        <v>1853</v>
      </c>
      <c r="J7469" t="s">
        <v>40867</v>
      </c>
      <c r="K7469" t="s">
        <v>40868</v>
      </c>
      <c r="L7469" t="s">
        <v>303</v>
      </c>
      <c r="M7469" t="s">
        <v>809</v>
      </c>
    </row>
    <row r="7470" spans="1:13" x14ac:dyDescent="0.2">
      <c r="A7470" t="s">
        <v>38143</v>
      </c>
      <c r="B7470" t="s">
        <v>38144</v>
      </c>
      <c r="C7470" t="s">
        <v>40869</v>
      </c>
      <c r="D7470" t="s">
        <v>349</v>
      </c>
      <c r="E7470" t="s">
        <v>476</v>
      </c>
      <c r="F7470" t="s">
        <v>350</v>
      </c>
      <c r="G7470" t="s">
        <v>40870</v>
      </c>
      <c r="H7470" t="s">
        <v>40871</v>
      </c>
      <c r="I7470" t="s">
        <v>1874</v>
      </c>
      <c r="J7470" t="s">
        <v>40872</v>
      </c>
      <c r="K7470" t="s">
        <v>40873</v>
      </c>
      <c r="L7470" t="s">
        <v>303</v>
      </c>
      <c r="M7470" t="s">
        <v>4536</v>
      </c>
    </row>
    <row r="7471" spans="1:13" x14ac:dyDescent="0.2">
      <c r="A7471" t="s">
        <v>38143</v>
      </c>
      <c r="B7471" t="s">
        <v>38144</v>
      </c>
      <c r="C7471" t="s">
        <v>40874</v>
      </c>
      <c r="D7471" t="s">
        <v>40875</v>
      </c>
      <c r="E7471" t="s">
        <v>39675</v>
      </c>
      <c r="F7471" t="s">
        <v>39677</v>
      </c>
      <c r="G7471" t="s">
        <v>39678</v>
      </c>
      <c r="H7471" t="s">
        <v>39511</v>
      </c>
      <c r="I7471" t="s">
        <v>40876</v>
      </c>
      <c r="J7471" t="s">
        <v>39679</v>
      </c>
      <c r="K7471" t="s">
        <v>40877</v>
      </c>
      <c r="L7471" t="s">
        <v>303</v>
      </c>
      <c r="M7471" t="s">
        <v>40878</v>
      </c>
    </row>
    <row r="7472" spans="1:13" x14ac:dyDescent="0.2">
      <c r="A7472" t="s">
        <v>38143</v>
      </c>
      <c r="B7472" t="s">
        <v>38144</v>
      </c>
      <c r="C7472" t="s">
        <v>40879</v>
      </c>
      <c r="D7472" t="s">
        <v>40880</v>
      </c>
      <c r="E7472" t="s">
        <v>11518</v>
      </c>
      <c r="F7472" t="s">
        <v>40881</v>
      </c>
      <c r="G7472" t="s">
        <v>40882</v>
      </c>
      <c r="H7472" t="s">
        <v>1788</v>
      </c>
      <c r="J7472" t="s">
        <v>40883</v>
      </c>
      <c r="K7472" t="s">
        <v>40884</v>
      </c>
      <c r="L7472" t="s">
        <v>303</v>
      </c>
      <c r="M7472" t="s">
        <v>40885</v>
      </c>
    </row>
    <row r="7473" spans="1:13" x14ac:dyDescent="0.2">
      <c r="A7473" t="s">
        <v>38143</v>
      </c>
      <c r="B7473" t="s">
        <v>38144</v>
      </c>
      <c r="C7473" t="s">
        <v>40886</v>
      </c>
      <c r="D7473" t="s">
        <v>40887</v>
      </c>
      <c r="E7473" t="s">
        <v>296</v>
      </c>
      <c r="F7473" t="s">
        <v>40888</v>
      </c>
      <c r="G7473" t="s">
        <v>39872</v>
      </c>
      <c r="H7473" t="s">
        <v>1788</v>
      </c>
      <c r="J7473" t="s">
        <v>40889</v>
      </c>
      <c r="K7473" t="s">
        <v>40890</v>
      </c>
      <c r="L7473" t="s">
        <v>303</v>
      </c>
      <c r="M7473" t="s">
        <v>12819</v>
      </c>
    </row>
    <row r="7474" spans="1:13" x14ac:dyDescent="0.2">
      <c r="A7474" t="s">
        <v>38143</v>
      </c>
      <c r="B7474" t="s">
        <v>38144</v>
      </c>
      <c r="C7474" t="s">
        <v>40891</v>
      </c>
      <c r="D7474" t="s">
        <v>40892</v>
      </c>
      <c r="E7474" t="s">
        <v>40893</v>
      </c>
      <c r="F7474" t="s">
        <v>40894</v>
      </c>
      <c r="G7474" t="s">
        <v>40895</v>
      </c>
      <c r="H7474" t="s">
        <v>2024</v>
      </c>
      <c r="I7474" t="s">
        <v>39757</v>
      </c>
      <c r="J7474" t="s">
        <v>40896</v>
      </c>
      <c r="K7474" t="s">
        <v>40897</v>
      </c>
      <c r="L7474" t="s">
        <v>303</v>
      </c>
      <c r="M7474" t="s">
        <v>40898</v>
      </c>
    </row>
    <row r="7475" spans="1:13" x14ac:dyDescent="0.2">
      <c r="A7475" t="s">
        <v>38143</v>
      </c>
      <c r="B7475" t="s">
        <v>38144</v>
      </c>
      <c r="C7475" t="s">
        <v>40899</v>
      </c>
      <c r="D7475" t="s">
        <v>40900</v>
      </c>
      <c r="E7475" t="s">
        <v>40901</v>
      </c>
      <c r="F7475" t="s">
        <v>40902</v>
      </c>
      <c r="H7475" t="s">
        <v>1788</v>
      </c>
      <c r="J7475" t="s">
        <v>40903</v>
      </c>
      <c r="K7475" t="s">
        <v>40904</v>
      </c>
      <c r="L7475" t="s">
        <v>303</v>
      </c>
      <c r="M7475" t="s">
        <v>6933</v>
      </c>
    </row>
    <row r="7476" spans="1:13" x14ac:dyDescent="0.2">
      <c r="A7476" t="s">
        <v>38143</v>
      </c>
      <c r="B7476" t="s">
        <v>38144</v>
      </c>
      <c r="C7476" t="s">
        <v>40905</v>
      </c>
      <c r="D7476" t="s">
        <v>39708</v>
      </c>
      <c r="E7476" t="s">
        <v>10400</v>
      </c>
      <c r="F7476" t="s">
        <v>40906</v>
      </c>
      <c r="G7476" t="s">
        <v>40907</v>
      </c>
      <c r="H7476" t="s">
        <v>1853</v>
      </c>
      <c r="J7476" t="s">
        <v>40908</v>
      </c>
      <c r="K7476" t="s">
        <v>40909</v>
      </c>
      <c r="L7476" t="s">
        <v>303</v>
      </c>
      <c r="M7476" t="s">
        <v>2783</v>
      </c>
    </row>
    <row r="7477" spans="1:13" x14ac:dyDescent="0.2">
      <c r="A7477" t="s">
        <v>38143</v>
      </c>
      <c r="B7477" t="s">
        <v>38144</v>
      </c>
      <c r="C7477" t="s">
        <v>40910</v>
      </c>
      <c r="D7477" t="s">
        <v>394</v>
      </c>
      <c r="F7477" t="s">
        <v>499</v>
      </c>
      <c r="G7477" t="s">
        <v>40911</v>
      </c>
      <c r="H7477" t="s">
        <v>1959</v>
      </c>
      <c r="I7477" t="s">
        <v>1874</v>
      </c>
      <c r="J7477" t="s">
        <v>40872</v>
      </c>
      <c r="K7477" t="s">
        <v>40912</v>
      </c>
      <c r="L7477" t="s">
        <v>303</v>
      </c>
      <c r="M7477" t="s">
        <v>1111</v>
      </c>
    </row>
    <row r="7478" spans="1:13" x14ac:dyDescent="0.2">
      <c r="A7478" t="s">
        <v>38143</v>
      </c>
      <c r="B7478" t="s">
        <v>38144</v>
      </c>
      <c r="C7478" t="s">
        <v>40913</v>
      </c>
      <c r="D7478" t="s">
        <v>401</v>
      </c>
      <c r="E7478" t="s">
        <v>402</v>
      </c>
      <c r="F7478" t="s">
        <v>1096</v>
      </c>
      <c r="G7478" t="s">
        <v>40914</v>
      </c>
      <c r="H7478" t="s">
        <v>40915</v>
      </c>
      <c r="I7478" t="s">
        <v>1788</v>
      </c>
      <c r="J7478" t="s">
        <v>40916</v>
      </c>
      <c r="K7478" t="s">
        <v>40917</v>
      </c>
      <c r="L7478" t="s">
        <v>303</v>
      </c>
      <c r="M7478" t="s">
        <v>11572</v>
      </c>
    </row>
    <row r="7479" spans="1:13" x14ac:dyDescent="0.2">
      <c r="A7479" t="s">
        <v>38143</v>
      </c>
      <c r="B7479" t="s">
        <v>38144</v>
      </c>
      <c r="C7479" t="s">
        <v>40918</v>
      </c>
      <c r="D7479" t="s">
        <v>40919</v>
      </c>
      <c r="E7479" t="s">
        <v>21498</v>
      </c>
      <c r="F7479" t="s">
        <v>40920</v>
      </c>
      <c r="G7479" t="s">
        <v>40826</v>
      </c>
      <c r="H7479" t="s">
        <v>1788</v>
      </c>
      <c r="J7479" t="s">
        <v>40921</v>
      </c>
      <c r="K7479" t="s">
        <v>40922</v>
      </c>
      <c r="L7479" t="s">
        <v>303</v>
      </c>
      <c r="M7479" t="s">
        <v>5347</v>
      </c>
    </row>
    <row r="7480" spans="1:13" x14ac:dyDescent="0.2">
      <c r="A7480" t="s">
        <v>38143</v>
      </c>
      <c r="B7480" t="s">
        <v>38144</v>
      </c>
      <c r="C7480" t="s">
        <v>40923</v>
      </c>
      <c r="D7480" t="s">
        <v>1348</v>
      </c>
      <c r="F7480" t="s">
        <v>40924</v>
      </c>
      <c r="G7480" t="s">
        <v>40925</v>
      </c>
      <c r="H7480" t="s">
        <v>39996</v>
      </c>
      <c r="I7480" t="s">
        <v>1788</v>
      </c>
      <c r="J7480" t="s">
        <v>40926</v>
      </c>
      <c r="K7480" t="s">
        <v>40927</v>
      </c>
      <c r="L7480" t="s">
        <v>303</v>
      </c>
      <c r="M7480" t="s">
        <v>40928</v>
      </c>
    </row>
    <row r="7481" spans="1:13" x14ac:dyDescent="0.2">
      <c r="A7481" t="s">
        <v>38143</v>
      </c>
      <c r="B7481" t="s">
        <v>38144</v>
      </c>
      <c r="C7481" t="s">
        <v>40929</v>
      </c>
      <c r="D7481" t="s">
        <v>492</v>
      </c>
      <c r="E7481" t="s">
        <v>493</v>
      </c>
      <c r="F7481" t="s">
        <v>40930</v>
      </c>
      <c r="H7481" t="s">
        <v>40550</v>
      </c>
      <c r="I7481" t="s">
        <v>1874</v>
      </c>
      <c r="J7481" t="s">
        <v>40931</v>
      </c>
      <c r="K7481" t="s">
        <v>40932</v>
      </c>
      <c r="L7481" t="s">
        <v>303</v>
      </c>
      <c r="M7481" t="s">
        <v>497</v>
      </c>
    </row>
    <row r="7482" spans="1:13" x14ac:dyDescent="0.2">
      <c r="A7482" t="s">
        <v>38143</v>
      </c>
      <c r="B7482" t="s">
        <v>38144</v>
      </c>
      <c r="C7482" t="s">
        <v>40933</v>
      </c>
      <c r="D7482" t="s">
        <v>40934</v>
      </c>
      <c r="F7482" t="s">
        <v>40935</v>
      </c>
      <c r="H7482" t="s">
        <v>21155</v>
      </c>
      <c r="I7482" t="s">
        <v>1788</v>
      </c>
      <c r="J7482" t="s">
        <v>40936</v>
      </c>
      <c r="K7482" t="s">
        <v>302</v>
      </c>
      <c r="L7482" t="s">
        <v>303</v>
      </c>
      <c r="M7482" t="s">
        <v>13650</v>
      </c>
    </row>
    <row r="7483" spans="1:13" x14ac:dyDescent="0.2">
      <c r="A7483" t="s">
        <v>38143</v>
      </c>
      <c r="B7483" t="s">
        <v>38144</v>
      </c>
      <c r="C7483" t="s">
        <v>40937</v>
      </c>
      <c r="D7483" t="s">
        <v>1816</v>
      </c>
      <c r="E7483" t="s">
        <v>1817</v>
      </c>
      <c r="F7483" t="s">
        <v>40938</v>
      </c>
      <c r="G7483" t="s">
        <v>40282</v>
      </c>
      <c r="H7483" t="s">
        <v>1853</v>
      </c>
      <c r="I7483" t="s">
        <v>300</v>
      </c>
      <c r="J7483" t="s">
        <v>40939</v>
      </c>
      <c r="K7483" t="s">
        <v>40940</v>
      </c>
      <c r="L7483" t="s">
        <v>303</v>
      </c>
      <c r="M7483" t="s">
        <v>6637</v>
      </c>
    </row>
    <row r="7484" spans="1:13" x14ac:dyDescent="0.2">
      <c r="A7484" t="s">
        <v>38143</v>
      </c>
      <c r="B7484" t="s">
        <v>38144</v>
      </c>
      <c r="C7484" t="s">
        <v>40941</v>
      </c>
      <c r="D7484" t="s">
        <v>40942</v>
      </c>
      <c r="F7484" t="s">
        <v>40943</v>
      </c>
      <c r="G7484" t="s">
        <v>40944</v>
      </c>
      <c r="H7484" t="s">
        <v>1976</v>
      </c>
      <c r="J7484" t="s">
        <v>40945</v>
      </c>
      <c r="K7484" t="s">
        <v>302</v>
      </c>
      <c r="L7484" t="s">
        <v>303</v>
      </c>
      <c r="M7484" t="s">
        <v>3452</v>
      </c>
    </row>
    <row r="7485" spans="1:13" x14ac:dyDescent="0.2">
      <c r="A7485" t="s">
        <v>38143</v>
      </c>
      <c r="B7485" t="s">
        <v>38144</v>
      </c>
      <c r="C7485" t="s">
        <v>40946</v>
      </c>
      <c r="D7485" t="s">
        <v>564</v>
      </c>
      <c r="E7485" t="s">
        <v>296</v>
      </c>
      <c r="F7485" t="s">
        <v>9808</v>
      </c>
      <c r="G7485" t="s">
        <v>39918</v>
      </c>
      <c r="H7485" t="s">
        <v>40947</v>
      </c>
      <c r="I7485" t="s">
        <v>300</v>
      </c>
      <c r="J7485" t="s">
        <v>40948</v>
      </c>
      <c r="K7485" t="s">
        <v>40949</v>
      </c>
      <c r="L7485" t="s">
        <v>303</v>
      </c>
      <c r="M7485" t="s">
        <v>422</v>
      </c>
    </row>
    <row r="7486" spans="1:13" x14ac:dyDescent="0.2">
      <c r="A7486" t="s">
        <v>38143</v>
      </c>
      <c r="B7486" t="s">
        <v>38144</v>
      </c>
      <c r="C7486" t="s">
        <v>40950</v>
      </c>
      <c r="D7486" t="s">
        <v>687</v>
      </c>
      <c r="E7486" t="s">
        <v>40951</v>
      </c>
      <c r="F7486" t="s">
        <v>40952</v>
      </c>
      <c r="G7486" t="s">
        <v>39587</v>
      </c>
      <c r="H7486" t="s">
        <v>1976</v>
      </c>
      <c r="J7486" t="s">
        <v>40953</v>
      </c>
      <c r="K7486" t="s">
        <v>40954</v>
      </c>
      <c r="L7486" t="s">
        <v>303</v>
      </c>
      <c r="M7486" t="s">
        <v>3189</v>
      </c>
    </row>
    <row r="7487" spans="1:13" x14ac:dyDescent="0.2">
      <c r="A7487" t="s">
        <v>38143</v>
      </c>
      <c r="B7487" t="s">
        <v>38144</v>
      </c>
      <c r="C7487" t="s">
        <v>40955</v>
      </c>
      <c r="D7487" t="s">
        <v>40956</v>
      </c>
      <c r="F7487" t="s">
        <v>40957</v>
      </c>
      <c r="G7487" t="s">
        <v>39574</v>
      </c>
      <c r="H7487" t="s">
        <v>1853</v>
      </c>
      <c r="J7487" t="s">
        <v>40958</v>
      </c>
      <c r="K7487" t="s">
        <v>40959</v>
      </c>
      <c r="L7487" t="s">
        <v>303</v>
      </c>
      <c r="M7487" t="s">
        <v>10583</v>
      </c>
    </row>
    <row r="7488" spans="1:13" x14ac:dyDescent="0.2">
      <c r="A7488" t="s">
        <v>38143</v>
      </c>
      <c r="B7488" t="s">
        <v>38144</v>
      </c>
      <c r="C7488" t="s">
        <v>40960</v>
      </c>
      <c r="D7488" t="s">
        <v>21075</v>
      </c>
      <c r="E7488" t="s">
        <v>40961</v>
      </c>
      <c r="F7488" t="s">
        <v>40962</v>
      </c>
      <c r="G7488" t="s">
        <v>1952</v>
      </c>
      <c r="J7488" t="s">
        <v>40963</v>
      </c>
      <c r="K7488" t="s">
        <v>40964</v>
      </c>
      <c r="L7488" t="s">
        <v>303</v>
      </c>
      <c r="M7488" t="s">
        <v>2233</v>
      </c>
    </row>
    <row r="7489" spans="1:13" x14ac:dyDescent="0.2">
      <c r="A7489" t="s">
        <v>38143</v>
      </c>
      <c r="B7489" t="s">
        <v>38144</v>
      </c>
      <c r="C7489" t="s">
        <v>40965</v>
      </c>
      <c r="D7489" t="s">
        <v>40526</v>
      </c>
      <c r="E7489" t="s">
        <v>40966</v>
      </c>
      <c r="F7489" t="s">
        <v>40967</v>
      </c>
      <c r="G7489" t="s">
        <v>40968</v>
      </c>
      <c r="H7489" t="s">
        <v>40969</v>
      </c>
      <c r="I7489" t="s">
        <v>1976</v>
      </c>
      <c r="J7489" t="s">
        <v>40970</v>
      </c>
      <c r="K7489" t="s">
        <v>40971</v>
      </c>
      <c r="L7489" t="s">
        <v>303</v>
      </c>
      <c r="M7489" t="s">
        <v>4979</v>
      </c>
    </row>
    <row r="7490" spans="1:13" x14ac:dyDescent="0.2">
      <c r="A7490" t="s">
        <v>38143</v>
      </c>
      <c r="B7490" t="s">
        <v>38144</v>
      </c>
      <c r="C7490" t="s">
        <v>40972</v>
      </c>
      <c r="D7490" t="s">
        <v>349</v>
      </c>
      <c r="F7490" t="s">
        <v>40973</v>
      </c>
      <c r="G7490" t="s">
        <v>1952</v>
      </c>
      <c r="J7490" t="s">
        <v>40974</v>
      </c>
      <c r="K7490" t="s">
        <v>40975</v>
      </c>
      <c r="L7490" t="s">
        <v>303</v>
      </c>
      <c r="M7490" t="s">
        <v>422</v>
      </c>
    </row>
    <row r="7491" spans="1:13" x14ac:dyDescent="0.2">
      <c r="A7491" t="s">
        <v>38143</v>
      </c>
      <c r="B7491" t="s">
        <v>38144</v>
      </c>
      <c r="C7491" t="s">
        <v>40976</v>
      </c>
      <c r="D7491" t="s">
        <v>40977</v>
      </c>
      <c r="E7491" t="s">
        <v>40978</v>
      </c>
      <c r="F7491" t="s">
        <v>40979</v>
      </c>
      <c r="G7491" t="s">
        <v>40980</v>
      </c>
      <c r="H7491" t="s">
        <v>21112</v>
      </c>
      <c r="I7491" t="s">
        <v>300</v>
      </c>
      <c r="J7491" t="s">
        <v>40981</v>
      </c>
      <c r="K7491" t="s">
        <v>40982</v>
      </c>
      <c r="L7491" t="s">
        <v>303</v>
      </c>
      <c r="M7491" t="s">
        <v>40983</v>
      </c>
    </row>
    <row r="7492" spans="1:13" x14ac:dyDescent="0.2">
      <c r="A7492" t="s">
        <v>38143</v>
      </c>
      <c r="B7492" t="s">
        <v>38144</v>
      </c>
      <c r="C7492" t="s">
        <v>40984</v>
      </c>
      <c r="D7492" t="s">
        <v>1973</v>
      </c>
      <c r="E7492" t="s">
        <v>296</v>
      </c>
      <c r="F7492" t="s">
        <v>40985</v>
      </c>
      <c r="G7492" t="s">
        <v>40986</v>
      </c>
      <c r="H7492" t="s">
        <v>1976</v>
      </c>
      <c r="J7492" t="s">
        <v>40987</v>
      </c>
      <c r="K7492" t="s">
        <v>40988</v>
      </c>
      <c r="L7492" t="s">
        <v>303</v>
      </c>
      <c r="M7492" t="s">
        <v>29905</v>
      </c>
    </row>
    <row r="7493" spans="1:13" x14ac:dyDescent="0.2">
      <c r="A7493" t="s">
        <v>38143</v>
      </c>
      <c r="B7493" t="s">
        <v>38144</v>
      </c>
      <c r="C7493" t="s">
        <v>40989</v>
      </c>
      <c r="D7493" t="s">
        <v>40990</v>
      </c>
      <c r="E7493" t="s">
        <v>40991</v>
      </c>
      <c r="F7493" t="s">
        <v>40992</v>
      </c>
      <c r="H7493" t="s">
        <v>40993</v>
      </c>
      <c r="J7493" t="s">
        <v>40994</v>
      </c>
      <c r="K7493" t="s">
        <v>302</v>
      </c>
      <c r="L7493" t="s">
        <v>303</v>
      </c>
      <c r="M7493" t="s">
        <v>312</v>
      </c>
    </row>
    <row r="7494" spans="1:13" x14ac:dyDescent="0.2">
      <c r="A7494" t="s">
        <v>38143</v>
      </c>
      <c r="B7494" t="s">
        <v>38144</v>
      </c>
      <c r="C7494" t="s">
        <v>40995</v>
      </c>
      <c r="D7494" t="s">
        <v>572</v>
      </c>
      <c r="E7494" t="s">
        <v>573</v>
      </c>
      <c r="F7494" t="s">
        <v>40996</v>
      </c>
      <c r="G7494" t="s">
        <v>38938</v>
      </c>
      <c r="H7494" t="s">
        <v>1873</v>
      </c>
      <c r="I7494" t="s">
        <v>1874</v>
      </c>
      <c r="J7494" t="s">
        <v>40997</v>
      </c>
      <c r="K7494" t="s">
        <v>40998</v>
      </c>
      <c r="L7494" t="s">
        <v>303</v>
      </c>
      <c r="M7494" t="s">
        <v>1882</v>
      </c>
    </row>
    <row r="7495" spans="1:13" x14ac:dyDescent="0.2">
      <c r="A7495" t="s">
        <v>38143</v>
      </c>
      <c r="B7495" t="s">
        <v>38144</v>
      </c>
      <c r="C7495" t="s">
        <v>40999</v>
      </c>
      <c r="D7495" t="s">
        <v>21647</v>
      </c>
      <c r="E7495" t="s">
        <v>41000</v>
      </c>
      <c r="F7495" t="s">
        <v>41001</v>
      </c>
      <c r="H7495" t="s">
        <v>41002</v>
      </c>
      <c r="I7495" t="s">
        <v>2024</v>
      </c>
      <c r="J7495" t="s">
        <v>41003</v>
      </c>
      <c r="K7495" t="s">
        <v>41004</v>
      </c>
      <c r="L7495" t="s">
        <v>303</v>
      </c>
      <c r="M7495" t="s">
        <v>6382</v>
      </c>
    </row>
    <row r="7496" spans="1:13" x14ac:dyDescent="0.2">
      <c r="A7496" t="s">
        <v>38143</v>
      </c>
      <c r="B7496" t="s">
        <v>38144</v>
      </c>
      <c r="C7496" t="s">
        <v>41005</v>
      </c>
      <c r="D7496" t="s">
        <v>295</v>
      </c>
      <c r="E7496" t="s">
        <v>296</v>
      </c>
      <c r="F7496" t="s">
        <v>41006</v>
      </c>
      <c r="G7496" t="s">
        <v>1796</v>
      </c>
      <c r="H7496" t="s">
        <v>300</v>
      </c>
      <c r="J7496" t="s">
        <v>41007</v>
      </c>
      <c r="K7496" t="s">
        <v>302</v>
      </c>
      <c r="L7496" t="s">
        <v>303</v>
      </c>
      <c r="M7496" t="s">
        <v>16231</v>
      </c>
    </row>
    <row r="7497" spans="1:13" x14ac:dyDescent="0.2">
      <c r="A7497" t="s">
        <v>38143</v>
      </c>
      <c r="B7497" t="s">
        <v>38144</v>
      </c>
      <c r="C7497" t="s">
        <v>41008</v>
      </c>
      <c r="D7497" t="s">
        <v>4763</v>
      </c>
      <c r="E7497" t="s">
        <v>1375</v>
      </c>
      <c r="F7497" t="s">
        <v>41009</v>
      </c>
      <c r="G7497" t="s">
        <v>41010</v>
      </c>
      <c r="H7497" t="s">
        <v>1788</v>
      </c>
      <c r="J7497" t="s">
        <v>41011</v>
      </c>
      <c r="K7497" t="s">
        <v>41012</v>
      </c>
      <c r="L7497" t="s">
        <v>303</v>
      </c>
      <c r="M7497" t="s">
        <v>40302</v>
      </c>
    </row>
    <row r="7498" spans="1:13" x14ac:dyDescent="0.2">
      <c r="A7498" t="s">
        <v>38143</v>
      </c>
      <c r="B7498" t="s">
        <v>38144</v>
      </c>
      <c r="C7498" t="s">
        <v>41013</v>
      </c>
      <c r="D7498" t="s">
        <v>349</v>
      </c>
      <c r="F7498" t="s">
        <v>41014</v>
      </c>
      <c r="G7498" t="s">
        <v>21155</v>
      </c>
      <c r="H7498" t="s">
        <v>1788</v>
      </c>
      <c r="J7498" t="s">
        <v>41015</v>
      </c>
      <c r="K7498" t="s">
        <v>302</v>
      </c>
      <c r="L7498" t="s">
        <v>303</v>
      </c>
      <c r="M7498" t="s">
        <v>422</v>
      </c>
    </row>
    <row r="7499" spans="1:13" x14ac:dyDescent="0.2">
      <c r="A7499" t="s">
        <v>38143</v>
      </c>
      <c r="B7499" t="s">
        <v>38144</v>
      </c>
      <c r="C7499" t="s">
        <v>41016</v>
      </c>
      <c r="D7499" t="s">
        <v>33840</v>
      </c>
      <c r="F7499" t="s">
        <v>41017</v>
      </c>
      <c r="H7499" t="s">
        <v>39511</v>
      </c>
      <c r="I7499" t="s">
        <v>1874</v>
      </c>
      <c r="J7499" t="s">
        <v>41018</v>
      </c>
      <c r="K7499" t="s">
        <v>41019</v>
      </c>
      <c r="L7499" t="s">
        <v>303</v>
      </c>
      <c r="M7499" t="s">
        <v>41020</v>
      </c>
    </row>
    <row r="7500" spans="1:13" x14ac:dyDescent="0.2">
      <c r="A7500" t="s">
        <v>38143</v>
      </c>
      <c r="B7500" t="s">
        <v>38144</v>
      </c>
      <c r="C7500" t="s">
        <v>41021</v>
      </c>
      <c r="D7500" t="s">
        <v>41022</v>
      </c>
      <c r="E7500" t="s">
        <v>41023</v>
      </c>
      <c r="F7500" t="s">
        <v>41024</v>
      </c>
      <c r="G7500" t="s">
        <v>41025</v>
      </c>
      <c r="H7500" t="s">
        <v>41026</v>
      </c>
      <c r="I7500" t="s">
        <v>1874</v>
      </c>
      <c r="J7500" t="s">
        <v>41027</v>
      </c>
      <c r="K7500" t="s">
        <v>41028</v>
      </c>
      <c r="L7500" t="s">
        <v>303</v>
      </c>
      <c r="M7500" t="s">
        <v>41029</v>
      </c>
    </row>
    <row r="7501" spans="1:13" x14ac:dyDescent="0.2">
      <c r="A7501" t="s">
        <v>38143</v>
      </c>
      <c r="B7501" t="s">
        <v>38144</v>
      </c>
      <c r="C7501" t="s">
        <v>41030</v>
      </c>
      <c r="D7501" t="s">
        <v>41031</v>
      </c>
      <c r="E7501" t="s">
        <v>36506</v>
      </c>
      <c r="F7501" t="s">
        <v>41032</v>
      </c>
      <c r="H7501" t="s">
        <v>41033</v>
      </c>
      <c r="I7501" t="s">
        <v>1788</v>
      </c>
      <c r="J7501" t="s">
        <v>41034</v>
      </c>
      <c r="K7501" t="s">
        <v>41035</v>
      </c>
      <c r="L7501" t="s">
        <v>303</v>
      </c>
      <c r="M7501" t="s">
        <v>5347</v>
      </c>
    </row>
    <row r="7502" spans="1:13" x14ac:dyDescent="0.2">
      <c r="A7502" t="s">
        <v>38143</v>
      </c>
      <c r="B7502" t="s">
        <v>38144</v>
      </c>
      <c r="C7502" t="s">
        <v>41036</v>
      </c>
      <c r="D7502" t="s">
        <v>1837</v>
      </c>
      <c r="E7502" t="s">
        <v>41037</v>
      </c>
      <c r="F7502" t="s">
        <v>41038</v>
      </c>
      <c r="G7502" t="s">
        <v>41039</v>
      </c>
      <c r="H7502" t="s">
        <v>41040</v>
      </c>
      <c r="I7502" t="s">
        <v>1952</v>
      </c>
      <c r="J7502" t="s">
        <v>41041</v>
      </c>
      <c r="K7502" t="s">
        <v>41042</v>
      </c>
      <c r="L7502" t="s">
        <v>303</v>
      </c>
      <c r="M7502" t="s">
        <v>584</v>
      </c>
    </row>
    <row r="7503" spans="1:13" x14ac:dyDescent="0.2">
      <c r="A7503" t="s">
        <v>38143</v>
      </c>
      <c r="B7503" t="s">
        <v>38144</v>
      </c>
      <c r="C7503" t="s">
        <v>41043</v>
      </c>
      <c r="D7503" t="s">
        <v>349</v>
      </c>
      <c r="F7503" t="s">
        <v>41044</v>
      </c>
      <c r="G7503" t="s">
        <v>41045</v>
      </c>
      <c r="H7503" t="s">
        <v>1788</v>
      </c>
      <c r="J7503" t="s">
        <v>41046</v>
      </c>
      <c r="K7503" t="s">
        <v>302</v>
      </c>
      <c r="L7503" t="s">
        <v>303</v>
      </c>
      <c r="M7503" t="s">
        <v>422</v>
      </c>
    </row>
    <row r="7504" spans="1:13" x14ac:dyDescent="0.2">
      <c r="A7504" t="s">
        <v>38143</v>
      </c>
      <c r="B7504" t="s">
        <v>38144</v>
      </c>
      <c r="C7504" t="s">
        <v>41047</v>
      </c>
      <c r="D7504" t="s">
        <v>41048</v>
      </c>
      <c r="E7504" t="s">
        <v>41049</v>
      </c>
      <c r="F7504" t="s">
        <v>5292</v>
      </c>
      <c r="G7504" t="s">
        <v>40398</v>
      </c>
      <c r="H7504" t="s">
        <v>2024</v>
      </c>
      <c r="J7504" t="s">
        <v>41050</v>
      </c>
      <c r="K7504" t="s">
        <v>41051</v>
      </c>
      <c r="L7504" t="s">
        <v>303</v>
      </c>
      <c r="M7504" t="s">
        <v>41052</v>
      </c>
    </row>
    <row r="7505" spans="1:13" x14ac:dyDescent="0.2">
      <c r="A7505" t="s">
        <v>38143</v>
      </c>
      <c r="B7505" t="s">
        <v>38144</v>
      </c>
      <c r="C7505" t="s">
        <v>41053</v>
      </c>
      <c r="D7505" t="s">
        <v>572</v>
      </c>
      <c r="E7505" t="s">
        <v>573</v>
      </c>
      <c r="F7505" t="s">
        <v>41054</v>
      </c>
      <c r="G7505" t="s">
        <v>40306</v>
      </c>
      <c r="H7505" t="s">
        <v>21112</v>
      </c>
      <c r="I7505" t="s">
        <v>300</v>
      </c>
      <c r="J7505" t="s">
        <v>41055</v>
      </c>
      <c r="K7505" t="s">
        <v>41056</v>
      </c>
      <c r="L7505" t="s">
        <v>303</v>
      </c>
      <c r="M7505" t="s">
        <v>17881</v>
      </c>
    </row>
    <row r="7506" spans="1:13" x14ac:dyDescent="0.2">
      <c r="A7506" t="s">
        <v>38143</v>
      </c>
      <c r="B7506" t="s">
        <v>38144</v>
      </c>
      <c r="C7506" t="s">
        <v>41057</v>
      </c>
      <c r="D7506" t="s">
        <v>41058</v>
      </c>
      <c r="F7506" t="s">
        <v>41059</v>
      </c>
      <c r="H7506" t="s">
        <v>1952</v>
      </c>
      <c r="J7506" t="s">
        <v>41060</v>
      </c>
      <c r="K7506" t="s">
        <v>41061</v>
      </c>
      <c r="L7506" t="s">
        <v>303</v>
      </c>
      <c r="M7506" t="s">
        <v>3636</v>
      </c>
    </row>
    <row r="7507" spans="1:13" x14ac:dyDescent="0.2">
      <c r="A7507" t="s">
        <v>38143</v>
      </c>
      <c r="B7507" t="s">
        <v>38144</v>
      </c>
      <c r="C7507" t="s">
        <v>41062</v>
      </c>
      <c r="D7507" t="s">
        <v>394</v>
      </c>
      <c r="F7507" t="s">
        <v>41063</v>
      </c>
      <c r="G7507" t="s">
        <v>39542</v>
      </c>
      <c r="H7507" t="s">
        <v>1952</v>
      </c>
      <c r="J7507" t="s">
        <v>41064</v>
      </c>
      <c r="K7507" t="s">
        <v>41065</v>
      </c>
      <c r="L7507" t="s">
        <v>303</v>
      </c>
      <c r="M7507" t="s">
        <v>41066</v>
      </c>
    </row>
    <row r="7508" spans="1:13" x14ac:dyDescent="0.2">
      <c r="A7508" t="s">
        <v>38143</v>
      </c>
      <c r="B7508" t="s">
        <v>38144</v>
      </c>
      <c r="C7508" t="s">
        <v>41067</v>
      </c>
      <c r="D7508" t="s">
        <v>26369</v>
      </c>
      <c r="E7508" t="s">
        <v>1375</v>
      </c>
      <c r="F7508" t="s">
        <v>41068</v>
      </c>
      <c r="G7508" t="s">
        <v>41069</v>
      </c>
      <c r="H7508" t="s">
        <v>1788</v>
      </c>
      <c r="J7508" t="s">
        <v>41070</v>
      </c>
      <c r="K7508" t="s">
        <v>41071</v>
      </c>
      <c r="L7508" t="s">
        <v>303</v>
      </c>
      <c r="M7508" t="s">
        <v>8545</v>
      </c>
    </row>
    <row r="7509" spans="1:13" x14ac:dyDescent="0.2">
      <c r="A7509" t="s">
        <v>38143</v>
      </c>
      <c r="B7509" t="s">
        <v>38144</v>
      </c>
      <c r="C7509" t="s">
        <v>41072</v>
      </c>
      <c r="D7509" t="s">
        <v>41073</v>
      </c>
      <c r="E7509" t="s">
        <v>41074</v>
      </c>
      <c r="F7509" t="s">
        <v>41075</v>
      </c>
      <c r="H7509" t="s">
        <v>39511</v>
      </c>
      <c r="I7509" t="s">
        <v>1874</v>
      </c>
      <c r="J7509" t="s">
        <v>41076</v>
      </c>
      <c r="K7509" t="s">
        <v>41077</v>
      </c>
      <c r="L7509" t="s">
        <v>303</v>
      </c>
      <c r="M7509" t="s">
        <v>41078</v>
      </c>
    </row>
    <row r="7510" spans="1:13" x14ac:dyDescent="0.2">
      <c r="A7510" t="s">
        <v>38143</v>
      </c>
      <c r="B7510" t="s">
        <v>38144</v>
      </c>
      <c r="C7510" t="s">
        <v>41079</v>
      </c>
      <c r="D7510" t="s">
        <v>40238</v>
      </c>
      <c r="E7510" t="s">
        <v>1817</v>
      </c>
      <c r="F7510" t="s">
        <v>41080</v>
      </c>
      <c r="G7510" t="s">
        <v>40550</v>
      </c>
      <c r="H7510" t="s">
        <v>2024</v>
      </c>
      <c r="I7510" t="s">
        <v>1874</v>
      </c>
      <c r="J7510" t="s">
        <v>41081</v>
      </c>
      <c r="K7510" t="s">
        <v>41082</v>
      </c>
      <c r="L7510" t="s">
        <v>303</v>
      </c>
      <c r="M7510" t="s">
        <v>41083</v>
      </c>
    </row>
    <row r="7511" spans="1:13" x14ac:dyDescent="0.2">
      <c r="A7511" t="s">
        <v>38143</v>
      </c>
      <c r="B7511" t="s">
        <v>38144</v>
      </c>
      <c r="C7511" t="s">
        <v>41084</v>
      </c>
      <c r="D7511" t="s">
        <v>41085</v>
      </c>
      <c r="E7511" t="s">
        <v>25733</v>
      </c>
      <c r="F7511" t="s">
        <v>41086</v>
      </c>
      <c r="G7511" t="s">
        <v>41087</v>
      </c>
      <c r="H7511" t="s">
        <v>1853</v>
      </c>
      <c r="I7511" t="s">
        <v>300</v>
      </c>
      <c r="J7511" t="s">
        <v>41088</v>
      </c>
      <c r="K7511" t="s">
        <v>41089</v>
      </c>
      <c r="L7511" t="s">
        <v>303</v>
      </c>
      <c r="M7511" t="s">
        <v>41090</v>
      </c>
    </row>
    <row r="7512" spans="1:13" x14ac:dyDescent="0.2">
      <c r="A7512" t="s">
        <v>38143</v>
      </c>
      <c r="B7512" t="s">
        <v>38144</v>
      </c>
      <c r="C7512" t="s">
        <v>41091</v>
      </c>
      <c r="D7512" t="s">
        <v>41092</v>
      </c>
      <c r="E7512" t="s">
        <v>9388</v>
      </c>
      <c r="F7512" t="s">
        <v>41093</v>
      </c>
      <c r="G7512" t="s">
        <v>39637</v>
      </c>
      <c r="H7512" t="s">
        <v>41094</v>
      </c>
      <c r="I7512" t="s">
        <v>300</v>
      </c>
      <c r="J7512" t="s">
        <v>41095</v>
      </c>
      <c r="K7512" t="s">
        <v>41096</v>
      </c>
      <c r="L7512" t="s">
        <v>303</v>
      </c>
      <c r="M7512" t="s">
        <v>41097</v>
      </c>
    </row>
    <row r="7513" spans="1:13" x14ac:dyDescent="0.2">
      <c r="A7513" t="s">
        <v>38143</v>
      </c>
      <c r="B7513" t="s">
        <v>38144</v>
      </c>
      <c r="C7513" t="s">
        <v>41098</v>
      </c>
      <c r="D7513" t="s">
        <v>492</v>
      </c>
      <c r="E7513" t="s">
        <v>493</v>
      </c>
      <c r="F7513" t="s">
        <v>41099</v>
      </c>
      <c r="G7513" t="s">
        <v>41100</v>
      </c>
      <c r="H7513" t="s">
        <v>1976</v>
      </c>
      <c r="J7513" t="s">
        <v>41101</v>
      </c>
      <c r="K7513" t="s">
        <v>41102</v>
      </c>
      <c r="L7513" t="s">
        <v>303</v>
      </c>
      <c r="M7513" t="s">
        <v>12993</v>
      </c>
    </row>
    <row r="7514" spans="1:13" x14ac:dyDescent="0.2">
      <c r="A7514" t="s">
        <v>38143</v>
      </c>
      <c r="B7514" t="s">
        <v>38144</v>
      </c>
      <c r="C7514" t="s">
        <v>41103</v>
      </c>
      <c r="D7514" t="s">
        <v>41104</v>
      </c>
      <c r="E7514" t="s">
        <v>10400</v>
      </c>
      <c r="F7514" t="s">
        <v>41105</v>
      </c>
      <c r="G7514" t="s">
        <v>41106</v>
      </c>
      <c r="H7514" t="s">
        <v>39504</v>
      </c>
      <c r="I7514" t="s">
        <v>300</v>
      </c>
      <c r="J7514" t="s">
        <v>41107</v>
      </c>
      <c r="K7514" t="s">
        <v>41108</v>
      </c>
      <c r="L7514" t="s">
        <v>303</v>
      </c>
      <c r="M7514" t="s">
        <v>18601</v>
      </c>
    </row>
    <row r="7515" spans="1:13" x14ac:dyDescent="0.2">
      <c r="A7515" t="s">
        <v>38143</v>
      </c>
      <c r="B7515" t="s">
        <v>38144</v>
      </c>
      <c r="C7515" t="s">
        <v>41109</v>
      </c>
      <c r="D7515" t="s">
        <v>15826</v>
      </c>
      <c r="E7515" t="s">
        <v>41110</v>
      </c>
      <c r="F7515" t="s">
        <v>41111</v>
      </c>
      <c r="G7515" t="s">
        <v>41112</v>
      </c>
      <c r="H7515" t="s">
        <v>41113</v>
      </c>
      <c r="I7515" t="s">
        <v>41114</v>
      </c>
      <c r="J7515" t="s">
        <v>41115</v>
      </c>
      <c r="K7515" t="s">
        <v>41116</v>
      </c>
      <c r="L7515" t="s">
        <v>303</v>
      </c>
      <c r="M7515" t="s">
        <v>6240</v>
      </c>
    </row>
    <row r="7516" spans="1:13" x14ac:dyDescent="0.2">
      <c r="A7516" t="s">
        <v>38143</v>
      </c>
      <c r="B7516" t="s">
        <v>38144</v>
      </c>
      <c r="C7516" t="s">
        <v>41117</v>
      </c>
      <c r="D7516" t="s">
        <v>41118</v>
      </c>
      <c r="E7516" t="s">
        <v>41119</v>
      </c>
      <c r="F7516" t="s">
        <v>41120</v>
      </c>
      <c r="G7516" t="s">
        <v>41121</v>
      </c>
      <c r="H7516" t="s">
        <v>1853</v>
      </c>
      <c r="J7516" t="s">
        <v>41122</v>
      </c>
      <c r="K7516" t="s">
        <v>41123</v>
      </c>
      <c r="L7516" t="s">
        <v>303</v>
      </c>
      <c r="M7516" t="s">
        <v>5927</v>
      </c>
    </row>
    <row r="7517" spans="1:13" x14ac:dyDescent="0.2">
      <c r="A7517" t="s">
        <v>38143</v>
      </c>
      <c r="B7517" t="s">
        <v>38144</v>
      </c>
      <c r="C7517" t="s">
        <v>41124</v>
      </c>
      <c r="D7517" t="s">
        <v>366</v>
      </c>
      <c r="E7517" t="s">
        <v>367</v>
      </c>
      <c r="F7517" t="s">
        <v>41125</v>
      </c>
      <c r="G7517" t="s">
        <v>41126</v>
      </c>
      <c r="I7517" t="s">
        <v>1874</v>
      </c>
      <c r="J7517" t="s">
        <v>41127</v>
      </c>
      <c r="K7517" t="s">
        <v>41128</v>
      </c>
      <c r="L7517" t="s">
        <v>303</v>
      </c>
      <c r="M7517" t="s">
        <v>41129</v>
      </c>
    </row>
    <row r="7518" spans="1:13" x14ac:dyDescent="0.2">
      <c r="A7518" t="s">
        <v>38143</v>
      </c>
      <c r="B7518" t="s">
        <v>38144</v>
      </c>
      <c r="C7518" t="s">
        <v>41130</v>
      </c>
      <c r="D7518" t="s">
        <v>20986</v>
      </c>
      <c r="E7518" t="s">
        <v>39907</v>
      </c>
      <c r="F7518" t="s">
        <v>41131</v>
      </c>
      <c r="G7518" t="s">
        <v>40586</v>
      </c>
      <c r="H7518" t="s">
        <v>41132</v>
      </c>
      <c r="I7518" t="s">
        <v>1788</v>
      </c>
      <c r="J7518" t="s">
        <v>41133</v>
      </c>
      <c r="K7518" t="s">
        <v>41134</v>
      </c>
      <c r="L7518" t="s">
        <v>303</v>
      </c>
      <c r="M7518" t="s">
        <v>908</v>
      </c>
    </row>
    <row r="7519" spans="1:13" x14ac:dyDescent="0.2">
      <c r="A7519" t="s">
        <v>38143</v>
      </c>
      <c r="B7519" t="s">
        <v>38144</v>
      </c>
      <c r="C7519" t="s">
        <v>41135</v>
      </c>
      <c r="D7519" t="s">
        <v>572</v>
      </c>
      <c r="E7519" t="s">
        <v>573</v>
      </c>
      <c r="F7519" t="s">
        <v>41136</v>
      </c>
      <c r="G7519" t="s">
        <v>2024</v>
      </c>
      <c r="H7519" t="s">
        <v>1874</v>
      </c>
      <c r="J7519" t="s">
        <v>41137</v>
      </c>
      <c r="K7519" t="s">
        <v>41138</v>
      </c>
      <c r="L7519" t="s">
        <v>303</v>
      </c>
      <c r="M7519" t="s">
        <v>1979</v>
      </c>
    </row>
    <row r="7520" spans="1:13" x14ac:dyDescent="0.2">
      <c r="A7520" t="s">
        <v>38143</v>
      </c>
      <c r="B7520" t="s">
        <v>38144</v>
      </c>
      <c r="C7520" t="s">
        <v>41139</v>
      </c>
      <c r="D7520" t="s">
        <v>41140</v>
      </c>
      <c r="E7520" t="s">
        <v>41141</v>
      </c>
      <c r="F7520" t="s">
        <v>41142</v>
      </c>
      <c r="G7520" t="s">
        <v>39498</v>
      </c>
      <c r="H7520" t="s">
        <v>1788</v>
      </c>
      <c r="J7520" t="s">
        <v>41143</v>
      </c>
      <c r="K7520" t="s">
        <v>302</v>
      </c>
      <c r="L7520" t="s">
        <v>303</v>
      </c>
      <c r="M7520" t="s">
        <v>41144</v>
      </c>
    </row>
    <row r="7521" spans="1:13" x14ac:dyDescent="0.2">
      <c r="A7521" t="s">
        <v>38143</v>
      </c>
      <c r="B7521" t="s">
        <v>38144</v>
      </c>
      <c r="C7521" t="s">
        <v>41145</v>
      </c>
      <c r="D7521" t="s">
        <v>349</v>
      </c>
      <c r="E7521" t="s">
        <v>476</v>
      </c>
      <c r="F7521" t="s">
        <v>41146</v>
      </c>
      <c r="G7521" t="s">
        <v>39945</v>
      </c>
      <c r="H7521" t="s">
        <v>1853</v>
      </c>
      <c r="J7521" t="s">
        <v>41147</v>
      </c>
      <c r="K7521" t="s">
        <v>41148</v>
      </c>
      <c r="L7521" t="s">
        <v>303</v>
      </c>
      <c r="M7521" t="s">
        <v>39550</v>
      </c>
    </row>
    <row r="7522" spans="1:13" x14ac:dyDescent="0.2">
      <c r="A7522" t="s">
        <v>38143</v>
      </c>
      <c r="B7522" t="s">
        <v>38144</v>
      </c>
      <c r="C7522" t="s">
        <v>41149</v>
      </c>
      <c r="D7522" t="s">
        <v>41150</v>
      </c>
      <c r="E7522" t="s">
        <v>41151</v>
      </c>
      <c r="F7522" t="s">
        <v>41152</v>
      </c>
      <c r="G7522" t="s">
        <v>40907</v>
      </c>
      <c r="H7522" t="s">
        <v>1853</v>
      </c>
      <c r="J7522" t="s">
        <v>41153</v>
      </c>
      <c r="K7522" t="s">
        <v>41154</v>
      </c>
      <c r="L7522" t="s">
        <v>303</v>
      </c>
      <c r="M7522" t="s">
        <v>39550</v>
      </c>
    </row>
    <row r="7523" spans="1:13" x14ac:dyDescent="0.2">
      <c r="A7523" t="s">
        <v>38143</v>
      </c>
      <c r="B7523" t="s">
        <v>38144</v>
      </c>
      <c r="C7523" t="s">
        <v>41155</v>
      </c>
      <c r="D7523" t="s">
        <v>38271</v>
      </c>
      <c r="E7523" t="s">
        <v>296</v>
      </c>
      <c r="F7523" t="s">
        <v>41156</v>
      </c>
      <c r="G7523" t="s">
        <v>39504</v>
      </c>
      <c r="H7523" t="s">
        <v>300</v>
      </c>
      <c r="J7523" t="s">
        <v>41157</v>
      </c>
      <c r="K7523" t="s">
        <v>41158</v>
      </c>
      <c r="L7523" t="s">
        <v>303</v>
      </c>
      <c r="M7523" t="s">
        <v>908</v>
      </c>
    </row>
    <row r="7524" spans="1:13" x14ac:dyDescent="0.2">
      <c r="A7524" t="s">
        <v>38143</v>
      </c>
      <c r="B7524" t="s">
        <v>38144</v>
      </c>
      <c r="C7524" t="s">
        <v>41159</v>
      </c>
      <c r="D7524" t="s">
        <v>366</v>
      </c>
      <c r="E7524" t="s">
        <v>1215</v>
      </c>
      <c r="F7524" t="s">
        <v>41160</v>
      </c>
      <c r="H7524" t="s">
        <v>41161</v>
      </c>
      <c r="I7524" t="s">
        <v>1874</v>
      </c>
      <c r="J7524" t="s">
        <v>41162</v>
      </c>
      <c r="K7524" t="s">
        <v>302</v>
      </c>
      <c r="L7524" t="s">
        <v>303</v>
      </c>
      <c r="M7524" t="s">
        <v>4536</v>
      </c>
    </row>
    <row r="7525" spans="1:13" x14ac:dyDescent="0.2">
      <c r="A7525" t="s">
        <v>38143</v>
      </c>
      <c r="B7525" t="s">
        <v>38144</v>
      </c>
      <c r="C7525" t="s">
        <v>41163</v>
      </c>
      <c r="D7525" t="s">
        <v>394</v>
      </c>
      <c r="E7525" t="s">
        <v>395</v>
      </c>
      <c r="F7525" t="s">
        <v>41164</v>
      </c>
      <c r="G7525" t="s">
        <v>39650</v>
      </c>
      <c r="H7525" t="s">
        <v>1952</v>
      </c>
      <c r="J7525" t="s">
        <v>41165</v>
      </c>
      <c r="K7525" t="s">
        <v>41166</v>
      </c>
      <c r="L7525" t="s">
        <v>303</v>
      </c>
      <c r="M7525" t="s">
        <v>26077</v>
      </c>
    </row>
    <row r="7526" spans="1:13" x14ac:dyDescent="0.2">
      <c r="A7526" t="s">
        <v>38143</v>
      </c>
      <c r="B7526" t="s">
        <v>38144</v>
      </c>
      <c r="C7526" t="s">
        <v>41167</v>
      </c>
      <c r="D7526" t="s">
        <v>1837</v>
      </c>
      <c r="E7526" t="s">
        <v>1375</v>
      </c>
      <c r="F7526" t="s">
        <v>41168</v>
      </c>
      <c r="G7526" t="s">
        <v>41169</v>
      </c>
      <c r="H7526" t="s">
        <v>1952</v>
      </c>
      <c r="I7526" t="s">
        <v>1874</v>
      </c>
      <c r="J7526" t="s">
        <v>41170</v>
      </c>
      <c r="K7526" t="s">
        <v>302</v>
      </c>
      <c r="L7526" t="s">
        <v>303</v>
      </c>
      <c r="M7526" t="s">
        <v>18607</v>
      </c>
    </row>
    <row r="7527" spans="1:13" x14ac:dyDescent="0.2">
      <c r="A7527" t="s">
        <v>38143</v>
      </c>
      <c r="B7527" t="s">
        <v>38144</v>
      </c>
      <c r="C7527" t="s">
        <v>41171</v>
      </c>
      <c r="D7527" t="s">
        <v>39869</v>
      </c>
      <c r="E7527" t="s">
        <v>41172</v>
      </c>
      <c r="F7527" t="s">
        <v>41173</v>
      </c>
      <c r="G7527" t="s">
        <v>41174</v>
      </c>
      <c r="H7527" t="s">
        <v>39872</v>
      </c>
      <c r="I7527" t="s">
        <v>1788</v>
      </c>
      <c r="J7527" t="s">
        <v>41175</v>
      </c>
      <c r="K7527" t="s">
        <v>302</v>
      </c>
      <c r="L7527" t="s">
        <v>303</v>
      </c>
      <c r="M7527" t="s">
        <v>41176</v>
      </c>
    </row>
    <row r="7528" spans="1:13" x14ac:dyDescent="0.2">
      <c r="A7528" t="s">
        <v>38143</v>
      </c>
      <c r="B7528" t="s">
        <v>38144</v>
      </c>
      <c r="C7528" t="s">
        <v>41177</v>
      </c>
      <c r="D7528" t="s">
        <v>41178</v>
      </c>
      <c r="E7528" t="s">
        <v>41179</v>
      </c>
      <c r="F7528" t="s">
        <v>41180</v>
      </c>
      <c r="G7528" t="s">
        <v>41181</v>
      </c>
      <c r="H7528" t="s">
        <v>1952</v>
      </c>
      <c r="J7528" t="s">
        <v>41182</v>
      </c>
      <c r="K7528" t="s">
        <v>41183</v>
      </c>
      <c r="L7528" t="s">
        <v>303</v>
      </c>
      <c r="M7528" t="s">
        <v>5839</v>
      </c>
    </row>
    <row r="7529" spans="1:13" x14ac:dyDescent="0.2">
      <c r="A7529" t="s">
        <v>38143</v>
      </c>
      <c r="B7529" t="s">
        <v>38144</v>
      </c>
      <c r="C7529" t="s">
        <v>41184</v>
      </c>
      <c r="D7529" t="s">
        <v>40238</v>
      </c>
      <c r="E7529" t="s">
        <v>1817</v>
      </c>
      <c r="F7529" t="s">
        <v>41185</v>
      </c>
      <c r="H7529" t="s">
        <v>1959</v>
      </c>
      <c r="J7529" t="s">
        <v>41186</v>
      </c>
      <c r="K7529" t="s">
        <v>41187</v>
      </c>
      <c r="L7529" t="s">
        <v>303</v>
      </c>
      <c r="M7529" t="s">
        <v>41188</v>
      </c>
    </row>
    <row r="7530" spans="1:13" x14ac:dyDescent="0.2">
      <c r="A7530" t="s">
        <v>38143</v>
      </c>
      <c r="B7530" t="s">
        <v>38144</v>
      </c>
      <c r="C7530" t="s">
        <v>41189</v>
      </c>
      <c r="D7530" t="s">
        <v>401</v>
      </c>
      <c r="E7530" t="s">
        <v>402</v>
      </c>
      <c r="F7530" t="s">
        <v>41190</v>
      </c>
      <c r="G7530" t="s">
        <v>41191</v>
      </c>
      <c r="H7530" t="s">
        <v>1788</v>
      </c>
      <c r="J7530" t="s">
        <v>41192</v>
      </c>
      <c r="K7530" t="s">
        <v>41193</v>
      </c>
      <c r="L7530" t="s">
        <v>303</v>
      </c>
      <c r="M7530" t="s">
        <v>24119</v>
      </c>
    </row>
    <row r="7531" spans="1:13" x14ac:dyDescent="0.2">
      <c r="A7531" t="s">
        <v>38143</v>
      </c>
      <c r="B7531" t="s">
        <v>38144</v>
      </c>
      <c r="C7531" t="s">
        <v>41194</v>
      </c>
      <c r="D7531" t="s">
        <v>295</v>
      </c>
      <c r="E7531" t="s">
        <v>296</v>
      </c>
      <c r="F7531" t="s">
        <v>41195</v>
      </c>
      <c r="G7531" t="s">
        <v>40170</v>
      </c>
      <c r="H7531" t="s">
        <v>1788</v>
      </c>
      <c r="J7531" t="s">
        <v>41196</v>
      </c>
      <c r="K7531" t="s">
        <v>41197</v>
      </c>
      <c r="L7531" t="s">
        <v>303</v>
      </c>
      <c r="M7531" t="s">
        <v>41198</v>
      </c>
    </row>
    <row r="7532" spans="1:13" x14ac:dyDescent="0.2">
      <c r="A7532" t="s">
        <v>38143</v>
      </c>
      <c r="B7532" t="s">
        <v>38144</v>
      </c>
      <c r="C7532" t="s">
        <v>41199</v>
      </c>
      <c r="D7532" t="s">
        <v>492</v>
      </c>
      <c r="E7532" t="s">
        <v>41200</v>
      </c>
      <c r="F7532" t="s">
        <v>41201</v>
      </c>
      <c r="G7532" t="s">
        <v>41202</v>
      </c>
      <c r="H7532" t="s">
        <v>41203</v>
      </c>
      <c r="I7532" t="s">
        <v>1952</v>
      </c>
      <c r="J7532" t="s">
        <v>41204</v>
      </c>
      <c r="K7532" t="s">
        <v>41205</v>
      </c>
      <c r="L7532" t="s">
        <v>303</v>
      </c>
      <c r="M7532" t="s">
        <v>497</v>
      </c>
    </row>
    <row r="7533" spans="1:13" x14ac:dyDescent="0.2">
      <c r="A7533" t="s">
        <v>38143</v>
      </c>
      <c r="B7533" t="s">
        <v>38144</v>
      </c>
      <c r="C7533" t="s">
        <v>41206</v>
      </c>
      <c r="D7533" t="s">
        <v>2857</v>
      </c>
      <c r="F7533" t="s">
        <v>37808</v>
      </c>
      <c r="G7533" t="s">
        <v>41207</v>
      </c>
      <c r="H7533" t="s">
        <v>39511</v>
      </c>
      <c r="I7533" t="s">
        <v>1874</v>
      </c>
      <c r="J7533" t="s">
        <v>41208</v>
      </c>
      <c r="K7533" t="s">
        <v>41209</v>
      </c>
      <c r="L7533" t="s">
        <v>303</v>
      </c>
      <c r="M7533" t="s">
        <v>41210</v>
      </c>
    </row>
    <row r="7534" spans="1:13" x14ac:dyDescent="0.2">
      <c r="A7534" t="s">
        <v>38143</v>
      </c>
      <c r="B7534" t="s">
        <v>38144</v>
      </c>
      <c r="C7534" t="s">
        <v>41211</v>
      </c>
      <c r="D7534" t="s">
        <v>349</v>
      </c>
      <c r="F7534" t="s">
        <v>41212</v>
      </c>
      <c r="G7534" t="s">
        <v>41213</v>
      </c>
      <c r="H7534" t="s">
        <v>41214</v>
      </c>
      <c r="I7534" t="s">
        <v>1874</v>
      </c>
      <c r="J7534" t="s">
        <v>41215</v>
      </c>
      <c r="K7534" t="s">
        <v>41216</v>
      </c>
      <c r="L7534" t="s">
        <v>303</v>
      </c>
      <c r="M7534" t="s">
        <v>422</v>
      </c>
    </row>
    <row r="7535" spans="1:13" x14ac:dyDescent="0.2">
      <c r="A7535" t="s">
        <v>38143</v>
      </c>
      <c r="B7535" t="s">
        <v>38144</v>
      </c>
      <c r="C7535" t="s">
        <v>41217</v>
      </c>
      <c r="D7535" t="s">
        <v>41218</v>
      </c>
      <c r="E7535" t="s">
        <v>41219</v>
      </c>
      <c r="F7535" t="s">
        <v>41220</v>
      </c>
      <c r="G7535" t="s">
        <v>21155</v>
      </c>
      <c r="H7535" t="s">
        <v>1788</v>
      </c>
      <c r="I7535" t="s">
        <v>1874</v>
      </c>
      <c r="J7535" t="s">
        <v>41221</v>
      </c>
      <c r="K7535" t="s">
        <v>41222</v>
      </c>
      <c r="L7535" t="s">
        <v>303</v>
      </c>
      <c r="M7535" t="s">
        <v>685</v>
      </c>
    </row>
    <row r="7536" spans="1:13" x14ac:dyDescent="0.2">
      <c r="A7536" t="s">
        <v>38143</v>
      </c>
      <c r="B7536" t="s">
        <v>38144</v>
      </c>
      <c r="C7536" t="s">
        <v>41223</v>
      </c>
      <c r="D7536" t="s">
        <v>295</v>
      </c>
      <c r="E7536" t="s">
        <v>296</v>
      </c>
      <c r="F7536" t="s">
        <v>41224</v>
      </c>
      <c r="G7536" t="s">
        <v>39574</v>
      </c>
      <c r="H7536" t="s">
        <v>1853</v>
      </c>
      <c r="J7536" t="s">
        <v>41225</v>
      </c>
      <c r="K7536" t="s">
        <v>41226</v>
      </c>
      <c r="L7536" t="s">
        <v>303</v>
      </c>
      <c r="M7536" t="s">
        <v>3539</v>
      </c>
    </row>
    <row r="7537" spans="1:13" x14ac:dyDescent="0.2">
      <c r="A7537" t="s">
        <v>38143</v>
      </c>
      <c r="B7537" t="s">
        <v>38144</v>
      </c>
      <c r="C7537" t="s">
        <v>41227</v>
      </c>
      <c r="D7537" t="s">
        <v>41228</v>
      </c>
      <c r="F7537" t="s">
        <v>41229</v>
      </c>
      <c r="G7537" t="s">
        <v>41230</v>
      </c>
      <c r="H7537" t="s">
        <v>1788</v>
      </c>
      <c r="J7537" t="s">
        <v>41231</v>
      </c>
      <c r="K7537" t="s">
        <v>3519</v>
      </c>
      <c r="L7537" t="s">
        <v>303</v>
      </c>
      <c r="M7537" t="s">
        <v>5567</v>
      </c>
    </row>
    <row r="7538" spans="1:13" x14ac:dyDescent="0.2">
      <c r="A7538" t="s">
        <v>38143</v>
      </c>
      <c r="B7538" t="s">
        <v>38144</v>
      </c>
      <c r="C7538" t="s">
        <v>41232</v>
      </c>
      <c r="D7538" t="s">
        <v>41233</v>
      </c>
      <c r="E7538" t="s">
        <v>41234</v>
      </c>
      <c r="F7538" t="s">
        <v>41235</v>
      </c>
      <c r="H7538" t="s">
        <v>1952</v>
      </c>
      <c r="I7538" t="s">
        <v>1874</v>
      </c>
      <c r="J7538" t="s">
        <v>41236</v>
      </c>
      <c r="K7538" t="s">
        <v>41237</v>
      </c>
      <c r="L7538" t="s">
        <v>303</v>
      </c>
      <c r="M7538" t="s">
        <v>13766</v>
      </c>
    </row>
    <row r="7539" spans="1:13" x14ac:dyDescent="0.2">
      <c r="A7539" t="s">
        <v>38143</v>
      </c>
      <c r="B7539" t="s">
        <v>38144</v>
      </c>
      <c r="C7539" t="s">
        <v>41238</v>
      </c>
      <c r="D7539" t="s">
        <v>41239</v>
      </c>
      <c r="E7539" t="s">
        <v>41240</v>
      </c>
      <c r="F7539" t="s">
        <v>41241</v>
      </c>
      <c r="G7539" t="s">
        <v>39996</v>
      </c>
      <c r="H7539" t="s">
        <v>1788</v>
      </c>
      <c r="J7539" t="s">
        <v>41242</v>
      </c>
      <c r="K7539" t="s">
        <v>41243</v>
      </c>
      <c r="L7539" t="s">
        <v>303</v>
      </c>
      <c r="M7539" t="s">
        <v>4208</v>
      </c>
    </row>
    <row r="7540" spans="1:13" x14ac:dyDescent="0.2">
      <c r="A7540" t="s">
        <v>38143</v>
      </c>
      <c r="B7540" t="s">
        <v>38144</v>
      </c>
      <c r="C7540" t="s">
        <v>41244</v>
      </c>
      <c r="D7540" t="s">
        <v>41245</v>
      </c>
      <c r="E7540" t="s">
        <v>21047</v>
      </c>
      <c r="F7540" t="s">
        <v>41246</v>
      </c>
      <c r="G7540" t="s">
        <v>41191</v>
      </c>
      <c r="H7540" t="s">
        <v>1788</v>
      </c>
      <c r="J7540" t="s">
        <v>41247</v>
      </c>
      <c r="K7540" t="s">
        <v>41248</v>
      </c>
      <c r="L7540" t="s">
        <v>303</v>
      </c>
      <c r="M7540" t="s">
        <v>3966</v>
      </c>
    </row>
    <row r="7541" spans="1:13" x14ac:dyDescent="0.2">
      <c r="A7541" t="s">
        <v>38143</v>
      </c>
      <c r="B7541" t="s">
        <v>38144</v>
      </c>
      <c r="C7541" t="s">
        <v>41249</v>
      </c>
      <c r="D7541" t="s">
        <v>40900</v>
      </c>
      <c r="E7541" t="s">
        <v>41250</v>
      </c>
      <c r="F7541" t="s">
        <v>41251</v>
      </c>
      <c r="G7541" t="s">
        <v>41252</v>
      </c>
      <c r="H7541" t="s">
        <v>1853</v>
      </c>
      <c r="I7541" t="s">
        <v>300</v>
      </c>
      <c r="J7541" t="s">
        <v>41253</v>
      </c>
      <c r="K7541" t="s">
        <v>41254</v>
      </c>
      <c r="L7541" t="s">
        <v>303</v>
      </c>
      <c r="M7541" t="s">
        <v>41255</v>
      </c>
    </row>
    <row r="7542" spans="1:13" x14ac:dyDescent="0.2">
      <c r="A7542" t="s">
        <v>38143</v>
      </c>
      <c r="B7542" t="s">
        <v>38144</v>
      </c>
      <c r="C7542" t="s">
        <v>41256</v>
      </c>
      <c r="D7542" t="s">
        <v>21647</v>
      </c>
      <c r="E7542" t="s">
        <v>41257</v>
      </c>
      <c r="F7542" t="s">
        <v>41258</v>
      </c>
      <c r="H7542" t="s">
        <v>41259</v>
      </c>
      <c r="I7542" t="s">
        <v>2024</v>
      </c>
      <c r="J7542" t="s">
        <v>41260</v>
      </c>
      <c r="K7542" t="s">
        <v>41261</v>
      </c>
      <c r="L7542" t="s">
        <v>303</v>
      </c>
      <c r="M7542" t="s">
        <v>1684</v>
      </c>
    </row>
    <row r="7543" spans="1:13" x14ac:dyDescent="0.2">
      <c r="A7543" t="s">
        <v>38143</v>
      </c>
      <c r="B7543" t="s">
        <v>38144</v>
      </c>
      <c r="C7543" t="s">
        <v>41262</v>
      </c>
      <c r="D7543" t="s">
        <v>41263</v>
      </c>
      <c r="E7543" t="s">
        <v>41264</v>
      </c>
      <c r="F7543" t="s">
        <v>41265</v>
      </c>
      <c r="G7543" t="s">
        <v>40496</v>
      </c>
      <c r="H7543" t="s">
        <v>1788</v>
      </c>
      <c r="J7543" t="s">
        <v>41266</v>
      </c>
      <c r="K7543" t="s">
        <v>41267</v>
      </c>
      <c r="L7543" t="s">
        <v>303</v>
      </c>
      <c r="M7543" t="s">
        <v>41268</v>
      </c>
    </row>
    <row r="7544" spans="1:13" x14ac:dyDescent="0.2">
      <c r="A7544" t="s">
        <v>38143</v>
      </c>
      <c r="B7544" t="s">
        <v>38144</v>
      </c>
      <c r="C7544" t="s">
        <v>41269</v>
      </c>
      <c r="D7544" t="s">
        <v>40679</v>
      </c>
      <c r="E7544" t="s">
        <v>41270</v>
      </c>
      <c r="F7544" t="s">
        <v>41271</v>
      </c>
      <c r="G7544" t="s">
        <v>41191</v>
      </c>
      <c r="H7544" t="s">
        <v>1788</v>
      </c>
      <c r="J7544" t="s">
        <v>41272</v>
      </c>
      <c r="K7544" t="s">
        <v>302</v>
      </c>
      <c r="L7544" t="s">
        <v>303</v>
      </c>
      <c r="M7544" t="s">
        <v>383</v>
      </c>
    </row>
    <row r="7545" spans="1:13" x14ac:dyDescent="0.2">
      <c r="A7545" t="s">
        <v>38143</v>
      </c>
      <c r="B7545" t="s">
        <v>38144</v>
      </c>
      <c r="C7545" t="s">
        <v>41273</v>
      </c>
      <c r="D7545" t="s">
        <v>41274</v>
      </c>
      <c r="E7545" t="s">
        <v>41275</v>
      </c>
      <c r="F7545" t="s">
        <v>41276</v>
      </c>
      <c r="G7545" t="s">
        <v>40288</v>
      </c>
      <c r="H7545" t="s">
        <v>1788</v>
      </c>
      <c r="J7545" t="s">
        <v>41277</v>
      </c>
      <c r="K7545" t="s">
        <v>302</v>
      </c>
      <c r="L7545" t="s">
        <v>303</v>
      </c>
      <c r="M7545" t="s">
        <v>422</v>
      </c>
    </row>
    <row r="7546" spans="1:13" x14ac:dyDescent="0.2">
      <c r="A7546" t="s">
        <v>38143</v>
      </c>
      <c r="B7546" t="s">
        <v>38144</v>
      </c>
      <c r="C7546" t="s">
        <v>41278</v>
      </c>
      <c r="D7546" t="s">
        <v>349</v>
      </c>
      <c r="E7546" t="s">
        <v>424</v>
      </c>
      <c r="F7546" t="s">
        <v>41279</v>
      </c>
      <c r="G7546" t="s">
        <v>41280</v>
      </c>
      <c r="H7546" t="s">
        <v>2024</v>
      </c>
      <c r="I7546" t="s">
        <v>1874</v>
      </c>
      <c r="J7546" t="s">
        <v>41281</v>
      </c>
      <c r="K7546" t="s">
        <v>41282</v>
      </c>
      <c r="L7546" t="s">
        <v>303</v>
      </c>
      <c r="M7546" t="s">
        <v>41283</v>
      </c>
    </row>
    <row r="7547" spans="1:13" x14ac:dyDescent="0.2">
      <c r="A7547" t="s">
        <v>38143</v>
      </c>
      <c r="B7547" t="s">
        <v>38144</v>
      </c>
      <c r="C7547" t="s">
        <v>41284</v>
      </c>
      <c r="D7547" t="s">
        <v>41085</v>
      </c>
      <c r="E7547" t="s">
        <v>25733</v>
      </c>
      <c r="F7547" t="s">
        <v>41285</v>
      </c>
      <c r="H7547" t="s">
        <v>1788</v>
      </c>
      <c r="J7547" t="s">
        <v>41286</v>
      </c>
      <c r="K7547" t="s">
        <v>41287</v>
      </c>
      <c r="L7547" t="s">
        <v>303</v>
      </c>
      <c r="M7547" t="s">
        <v>41288</v>
      </c>
    </row>
    <row r="7548" spans="1:13" x14ac:dyDescent="0.2">
      <c r="A7548" t="s">
        <v>38143</v>
      </c>
      <c r="B7548" t="s">
        <v>38144</v>
      </c>
      <c r="C7548" t="s">
        <v>41289</v>
      </c>
      <c r="D7548" t="s">
        <v>41290</v>
      </c>
      <c r="E7548" t="s">
        <v>41291</v>
      </c>
      <c r="F7548" t="s">
        <v>41292</v>
      </c>
      <c r="H7548" t="s">
        <v>2046</v>
      </c>
      <c r="I7548" t="s">
        <v>1788</v>
      </c>
      <c r="J7548" t="s">
        <v>41293</v>
      </c>
      <c r="K7548" t="s">
        <v>41294</v>
      </c>
      <c r="L7548" t="s">
        <v>303</v>
      </c>
      <c r="M7548" t="s">
        <v>1012</v>
      </c>
    </row>
    <row r="7549" spans="1:13" x14ac:dyDescent="0.2">
      <c r="A7549" t="s">
        <v>38143</v>
      </c>
      <c r="B7549" t="s">
        <v>38144</v>
      </c>
      <c r="C7549" t="s">
        <v>41295</v>
      </c>
      <c r="D7549" t="s">
        <v>572</v>
      </c>
      <c r="E7549" t="s">
        <v>573</v>
      </c>
      <c r="F7549" t="s">
        <v>41296</v>
      </c>
      <c r="G7549" t="s">
        <v>41297</v>
      </c>
      <c r="H7549" t="s">
        <v>1788</v>
      </c>
      <c r="J7549" t="s">
        <v>41298</v>
      </c>
      <c r="K7549" t="s">
        <v>302</v>
      </c>
      <c r="L7549" t="s">
        <v>303</v>
      </c>
      <c r="M7549" t="s">
        <v>1908</v>
      </c>
    </row>
    <row r="7550" spans="1:13" x14ac:dyDescent="0.2">
      <c r="A7550" t="s">
        <v>38143</v>
      </c>
      <c r="B7550" t="s">
        <v>38144</v>
      </c>
      <c r="C7550" t="s">
        <v>41299</v>
      </c>
      <c r="D7550" t="s">
        <v>295</v>
      </c>
      <c r="E7550" t="s">
        <v>296</v>
      </c>
      <c r="F7550" t="s">
        <v>41300</v>
      </c>
      <c r="G7550" t="s">
        <v>41252</v>
      </c>
      <c r="H7550" t="s">
        <v>1853</v>
      </c>
      <c r="J7550" t="s">
        <v>41253</v>
      </c>
      <c r="K7550" t="s">
        <v>41301</v>
      </c>
      <c r="L7550" t="s">
        <v>303</v>
      </c>
      <c r="M7550" t="s">
        <v>8745</v>
      </c>
    </row>
    <row r="7551" spans="1:13" x14ac:dyDescent="0.2">
      <c r="A7551" t="s">
        <v>38143</v>
      </c>
      <c r="B7551" t="s">
        <v>38144</v>
      </c>
      <c r="C7551" t="s">
        <v>41302</v>
      </c>
      <c r="D7551" t="s">
        <v>41303</v>
      </c>
      <c r="E7551" t="s">
        <v>41304</v>
      </c>
      <c r="F7551" t="s">
        <v>41305</v>
      </c>
      <c r="H7551" t="s">
        <v>1952</v>
      </c>
      <c r="J7551" t="s">
        <v>41306</v>
      </c>
      <c r="K7551" t="s">
        <v>41307</v>
      </c>
      <c r="L7551" t="s">
        <v>303</v>
      </c>
      <c r="M7551" t="s">
        <v>41308</v>
      </c>
    </row>
    <row r="7552" spans="1:13" x14ac:dyDescent="0.2">
      <c r="A7552" t="s">
        <v>38143</v>
      </c>
      <c r="B7552" t="s">
        <v>38144</v>
      </c>
      <c r="C7552" t="s">
        <v>41309</v>
      </c>
      <c r="D7552" t="s">
        <v>349</v>
      </c>
      <c r="E7552" t="s">
        <v>424</v>
      </c>
      <c r="F7552" t="s">
        <v>41310</v>
      </c>
      <c r="H7552" t="s">
        <v>1976</v>
      </c>
      <c r="J7552" t="s">
        <v>41311</v>
      </c>
      <c r="K7552" t="s">
        <v>41312</v>
      </c>
      <c r="L7552" t="s">
        <v>303</v>
      </c>
      <c r="M7552" t="s">
        <v>2054</v>
      </c>
    </row>
    <row r="7553" spans="1:13" x14ac:dyDescent="0.2">
      <c r="A7553" t="s">
        <v>38143</v>
      </c>
      <c r="B7553" t="s">
        <v>38144</v>
      </c>
      <c r="C7553" t="s">
        <v>41313</v>
      </c>
      <c r="D7553" t="s">
        <v>20986</v>
      </c>
      <c r="E7553" t="s">
        <v>39907</v>
      </c>
      <c r="F7553" t="s">
        <v>484</v>
      </c>
      <c r="G7553" t="s">
        <v>41314</v>
      </c>
      <c r="H7553" t="s">
        <v>41315</v>
      </c>
      <c r="I7553" t="s">
        <v>41316</v>
      </c>
      <c r="J7553" t="s">
        <v>41317</v>
      </c>
      <c r="K7553" t="s">
        <v>41318</v>
      </c>
      <c r="L7553" t="s">
        <v>303</v>
      </c>
      <c r="M7553" t="s">
        <v>908</v>
      </c>
    </row>
    <row r="7554" spans="1:13" x14ac:dyDescent="0.2">
      <c r="A7554" t="s">
        <v>38143</v>
      </c>
      <c r="B7554" t="s">
        <v>38144</v>
      </c>
      <c r="C7554" t="s">
        <v>41319</v>
      </c>
      <c r="D7554" t="s">
        <v>1793</v>
      </c>
      <c r="E7554" t="s">
        <v>1794</v>
      </c>
      <c r="F7554" t="s">
        <v>41320</v>
      </c>
      <c r="G7554" t="s">
        <v>41321</v>
      </c>
      <c r="H7554" t="s">
        <v>2046</v>
      </c>
      <c r="J7554" t="s">
        <v>40421</v>
      </c>
      <c r="K7554" t="s">
        <v>41322</v>
      </c>
      <c r="L7554" t="s">
        <v>303</v>
      </c>
      <c r="M7554" t="s">
        <v>41323</v>
      </c>
    </row>
    <row r="7555" spans="1:13" x14ac:dyDescent="0.2">
      <c r="A7555" t="s">
        <v>38143</v>
      </c>
      <c r="B7555" t="s">
        <v>38144</v>
      </c>
      <c r="C7555" t="s">
        <v>41324</v>
      </c>
      <c r="D7555" t="s">
        <v>41325</v>
      </c>
      <c r="E7555" t="s">
        <v>41326</v>
      </c>
      <c r="F7555" t="s">
        <v>41327</v>
      </c>
      <c r="G7555" t="s">
        <v>41328</v>
      </c>
      <c r="H7555" t="s">
        <v>1873</v>
      </c>
      <c r="I7555" t="s">
        <v>1874</v>
      </c>
      <c r="J7555" t="s">
        <v>41329</v>
      </c>
      <c r="K7555" t="s">
        <v>41330</v>
      </c>
      <c r="L7555" t="s">
        <v>303</v>
      </c>
      <c r="M7555" t="s">
        <v>41331</v>
      </c>
    </row>
    <row r="7556" spans="1:13" x14ac:dyDescent="0.2">
      <c r="A7556" t="s">
        <v>38143</v>
      </c>
      <c r="B7556" t="s">
        <v>38144</v>
      </c>
      <c r="C7556" t="s">
        <v>41332</v>
      </c>
      <c r="D7556" t="s">
        <v>572</v>
      </c>
      <c r="E7556" t="s">
        <v>573</v>
      </c>
      <c r="F7556" t="s">
        <v>41333</v>
      </c>
      <c r="G7556" t="s">
        <v>40866</v>
      </c>
      <c r="H7556" t="s">
        <v>1853</v>
      </c>
      <c r="I7556" t="s">
        <v>300</v>
      </c>
      <c r="J7556" t="s">
        <v>41334</v>
      </c>
      <c r="K7556" t="s">
        <v>41335</v>
      </c>
      <c r="L7556" t="s">
        <v>303</v>
      </c>
      <c r="M7556" t="s">
        <v>1882</v>
      </c>
    </row>
    <row r="7557" spans="1:13" x14ac:dyDescent="0.2">
      <c r="A7557" t="s">
        <v>38143</v>
      </c>
      <c r="B7557" t="s">
        <v>38144</v>
      </c>
      <c r="C7557" t="s">
        <v>41336</v>
      </c>
      <c r="D7557" t="s">
        <v>41303</v>
      </c>
      <c r="E7557" t="s">
        <v>41337</v>
      </c>
      <c r="F7557" t="s">
        <v>41338</v>
      </c>
      <c r="H7557" t="s">
        <v>1952</v>
      </c>
      <c r="J7557" t="s">
        <v>41339</v>
      </c>
      <c r="K7557" t="s">
        <v>41340</v>
      </c>
      <c r="L7557" t="s">
        <v>303</v>
      </c>
      <c r="M7557" t="s">
        <v>6375</v>
      </c>
    </row>
    <row r="7558" spans="1:13" x14ac:dyDescent="0.2">
      <c r="A7558" t="s">
        <v>38143</v>
      </c>
      <c r="B7558" t="s">
        <v>38144</v>
      </c>
      <c r="C7558" t="s">
        <v>41341</v>
      </c>
      <c r="D7558" t="s">
        <v>1816</v>
      </c>
      <c r="E7558" t="s">
        <v>41342</v>
      </c>
      <c r="F7558" t="s">
        <v>41343</v>
      </c>
      <c r="G7558" t="s">
        <v>41344</v>
      </c>
      <c r="H7558" t="s">
        <v>2024</v>
      </c>
      <c r="J7558" t="s">
        <v>41345</v>
      </c>
      <c r="K7558" t="s">
        <v>41346</v>
      </c>
      <c r="L7558" t="s">
        <v>303</v>
      </c>
      <c r="M7558" t="s">
        <v>40828</v>
      </c>
    </row>
    <row r="7559" spans="1:13" x14ac:dyDescent="0.2">
      <c r="A7559" t="s">
        <v>38143</v>
      </c>
      <c r="B7559" t="s">
        <v>38144</v>
      </c>
      <c r="C7559" t="s">
        <v>41347</v>
      </c>
      <c r="D7559" t="s">
        <v>1973</v>
      </c>
      <c r="E7559" t="s">
        <v>296</v>
      </c>
      <c r="F7559" t="s">
        <v>41348</v>
      </c>
      <c r="G7559" t="s">
        <v>41349</v>
      </c>
      <c r="H7559" t="s">
        <v>1788</v>
      </c>
      <c r="J7559" t="s">
        <v>41350</v>
      </c>
      <c r="K7559" t="s">
        <v>41351</v>
      </c>
      <c r="L7559" t="s">
        <v>303</v>
      </c>
      <c r="M7559" t="s">
        <v>3201</v>
      </c>
    </row>
    <row r="7560" spans="1:13" x14ac:dyDescent="0.2">
      <c r="A7560" t="s">
        <v>38143</v>
      </c>
      <c r="B7560" t="s">
        <v>38144</v>
      </c>
      <c r="C7560" t="s">
        <v>41352</v>
      </c>
      <c r="D7560" t="s">
        <v>41353</v>
      </c>
      <c r="E7560" t="s">
        <v>41354</v>
      </c>
      <c r="F7560" t="s">
        <v>41355</v>
      </c>
      <c r="H7560" t="s">
        <v>2024</v>
      </c>
      <c r="I7560" t="s">
        <v>1874</v>
      </c>
      <c r="J7560" t="s">
        <v>41356</v>
      </c>
      <c r="K7560" t="s">
        <v>41357</v>
      </c>
      <c r="L7560" t="s">
        <v>303</v>
      </c>
      <c r="M7560" t="s">
        <v>422</v>
      </c>
    </row>
    <row r="7561" spans="1:13" x14ac:dyDescent="0.2">
      <c r="A7561" t="s">
        <v>38143</v>
      </c>
      <c r="B7561" t="s">
        <v>38144</v>
      </c>
      <c r="C7561" t="s">
        <v>41358</v>
      </c>
      <c r="D7561" t="s">
        <v>41359</v>
      </c>
      <c r="E7561" t="s">
        <v>41360</v>
      </c>
      <c r="F7561" t="s">
        <v>41361</v>
      </c>
      <c r="G7561" t="s">
        <v>41362</v>
      </c>
      <c r="H7561" t="s">
        <v>1952</v>
      </c>
      <c r="J7561" t="s">
        <v>41363</v>
      </c>
      <c r="K7561" t="s">
        <v>41364</v>
      </c>
      <c r="L7561" t="s">
        <v>303</v>
      </c>
      <c r="M7561" t="s">
        <v>41365</v>
      </c>
    </row>
    <row r="7562" spans="1:13" x14ac:dyDescent="0.2">
      <c r="A7562" t="s">
        <v>38143</v>
      </c>
      <c r="B7562" t="s">
        <v>38144</v>
      </c>
      <c r="C7562" t="s">
        <v>41366</v>
      </c>
      <c r="D7562" t="s">
        <v>39682</v>
      </c>
      <c r="E7562" t="s">
        <v>41367</v>
      </c>
      <c r="F7562" t="s">
        <v>41368</v>
      </c>
      <c r="G7562" t="s">
        <v>39726</v>
      </c>
      <c r="H7562" t="s">
        <v>39727</v>
      </c>
      <c r="I7562" t="s">
        <v>300</v>
      </c>
      <c r="J7562" t="s">
        <v>41369</v>
      </c>
      <c r="K7562" t="s">
        <v>41370</v>
      </c>
      <c r="L7562" t="s">
        <v>303</v>
      </c>
      <c r="M7562" t="s">
        <v>39474</v>
      </c>
    </row>
    <row r="7563" spans="1:13" x14ac:dyDescent="0.2">
      <c r="A7563" t="s">
        <v>38143</v>
      </c>
      <c r="B7563" t="s">
        <v>38144</v>
      </c>
      <c r="C7563" t="s">
        <v>41371</v>
      </c>
      <c r="D7563" t="s">
        <v>295</v>
      </c>
      <c r="E7563" t="s">
        <v>296</v>
      </c>
      <c r="F7563" t="s">
        <v>41372</v>
      </c>
      <c r="G7563" t="s">
        <v>39607</v>
      </c>
      <c r="H7563" t="s">
        <v>1853</v>
      </c>
      <c r="I7563" t="s">
        <v>300</v>
      </c>
      <c r="J7563" t="s">
        <v>41373</v>
      </c>
      <c r="K7563" t="s">
        <v>41374</v>
      </c>
      <c r="L7563" t="s">
        <v>303</v>
      </c>
      <c r="M7563" t="s">
        <v>7672</v>
      </c>
    </row>
    <row r="7564" spans="1:13" x14ac:dyDescent="0.2">
      <c r="A7564" t="s">
        <v>38143</v>
      </c>
      <c r="B7564" t="s">
        <v>38144</v>
      </c>
      <c r="C7564" t="s">
        <v>41375</v>
      </c>
      <c r="D7564" t="s">
        <v>295</v>
      </c>
      <c r="E7564" t="s">
        <v>296</v>
      </c>
      <c r="F7564" t="s">
        <v>41376</v>
      </c>
      <c r="G7564" t="s">
        <v>41377</v>
      </c>
      <c r="H7564" t="s">
        <v>39511</v>
      </c>
      <c r="I7564" t="s">
        <v>1874</v>
      </c>
      <c r="J7564" t="s">
        <v>41378</v>
      </c>
      <c r="K7564" t="s">
        <v>41379</v>
      </c>
      <c r="L7564" t="s">
        <v>303</v>
      </c>
      <c r="M7564" t="s">
        <v>1979</v>
      </c>
    </row>
    <row r="7565" spans="1:13" x14ac:dyDescent="0.2">
      <c r="A7565" t="s">
        <v>38143</v>
      </c>
      <c r="B7565" t="s">
        <v>38144</v>
      </c>
      <c r="C7565" t="s">
        <v>41380</v>
      </c>
      <c r="D7565" t="s">
        <v>5680</v>
      </c>
      <c r="E7565" t="s">
        <v>41381</v>
      </c>
      <c r="F7565" t="s">
        <v>41382</v>
      </c>
      <c r="H7565" t="s">
        <v>1796</v>
      </c>
      <c r="I7565" t="s">
        <v>300</v>
      </c>
      <c r="J7565" t="s">
        <v>41383</v>
      </c>
      <c r="K7565" t="s">
        <v>41384</v>
      </c>
      <c r="L7565" t="s">
        <v>303</v>
      </c>
      <c r="M7565" t="s">
        <v>2906</v>
      </c>
    </row>
    <row r="7566" spans="1:13" x14ac:dyDescent="0.2">
      <c r="A7566" t="s">
        <v>38143</v>
      </c>
      <c r="B7566" t="s">
        <v>38144</v>
      </c>
      <c r="C7566" t="s">
        <v>41385</v>
      </c>
      <c r="D7566" t="s">
        <v>572</v>
      </c>
      <c r="E7566" t="s">
        <v>573</v>
      </c>
      <c r="F7566" t="s">
        <v>41386</v>
      </c>
      <c r="G7566" t="s">
        <v>41387</v>
      </c>
      <c r="H7566" t="s">
        <v>1853</v>
      </c>
      <c r="J7566" t="s">
        <v>41388</v>
      </c>
      <c r="K7566" t="s">
        <v>41389</v>
      </c>
      <c r="L7566" t="s">
        <v>303</v>
      </c>
      <c r="M7566" t="s">
        <v>1882</v>
      </c>
    </row>
    <row r="7567" spans="1:13" x14ac:dyDescent="0.2">
      <c r="A7567" t="s">
        <v>38143</v>
      </c>
      <c r="B7567" t="s">
        <v>38144</v>
      </c>
      <c r="C7567" t="s">
        <v>41390</v>
      </c>
      <c r="D7567" t="s">
        <v>572</v>
      </c>
      <c r="E7567" t="s">
        <v>573</v>
      </c>
      <c r="F7567" t="s">
        <v>41391</v>
      </c>
      <c r="G7567" t="s">
        <v>41392</v>
      </c>
      <c r="H7567" t="s">
        <v>1952</v>
      </c>
      <c r="I7567" t="s">
        <v>1874</v>
      </c>
      <c r="J7567" t="s">
        <v>41393</v>
      </c>
      <c r="K7567" t="s">
        <v>41394</v>
      </c>
      <c r="L7567" t="s">
        <v>303</v>
      </c>
      <c r="M7567" t="s">
        <v>1882</v>
      </c>
    </row>
    <row r="7568" spans="1:13" x14ac:dyDescent="0.2">
      <c r="A7568" t="s">
        <v>38143</v>
      </c>
      <c r="B7568" t="s">
        <v>38144</v>
      </c>
      <c r="C7568" t="s">
        <v>41395</v>
      </c>
      <c r="D7568" t="s">
        <v>20986</v>
      </c>
      <c r="E7568" t="s">
        <v>39907</v>
      </c>
      <c r="F7568" t="s">
        <v>41396</v>
      </c>
      <c r="G7568" t="s">
        <v>40550</v>
      </c>
      <c r="H7568" t="s">
        <v>2024</v>
      </c>
      <c r="I7568" t="s">
        <v>1874</v>
      </c>
      <c r="J7568" t="s">
        <v>41397</v>
      </c>
      <c r="K7568" t="s">
        <v>41398</v>
      </c>
      <c r="L7568" t="s">
        <v>303</v>
      </c>
      <c r="M7568" t="s">
        <v>16943</v>
      </c>
    </row>
    <row r="7569" spans="1:13" x14ac:dyDescent="0.2">
      <c r="A7569" t="s">
        <v>38143</v>
      </c>
      <c r="B7569" t="s">
        <v>38144</v>
      </c>
      <c r="C7569" t="s">
        <v>41399</v>
      </c>
      <c r="D7569" t="s">
        <v>349</v>
      </c>
      <c r="E7569" t="s">
        <v>476</v>
      </c>
      <c r="F7569" t="s">
        <v>41400</v>
      </c>
      <c r="G7569" t="s">
        <v>39793</v>
      </c>
      <c r="H7569" t="s">
        <v>1788</v>
      </c>
      <c r="J7569" t="s">
        <v>41401</v>
      </c>
      <c r="K7569" t="s">
        <v>41402</v>
      </c>
      <c r="L7569" t="s">
        <v>303</v>
      </c>
      <c r="M7569" t="s">
        <v>422</v>
      </c>
    </row>
    <row r="7570" spans="1:13" x14ac:dyDescent="0.2">
      <c r="A7570" t="s">
        <v>38143</v>
      </c>
      <c r="B7570" t="s">
        <v>38144</v>
      </c>
      <c r="C7570" t="s">
        <v>41403</v>
      </c>
      <c r="D7570" t="s">
        <v>572</v>
      </c>
      <c r="E7570" t="s">
        <v>573</v>
      </c>
      <c r="F7570" t="s">
        <v>41404</v>
      </c>
      <c r="H7570" t="s">
        <v>39511</v>
      </c>
      <c r="I7570" t="s">
        <v>1874</v>
      </c>
      <c r="J7570" t="s">
        <v>41405</v>
      </c>
      <c r="K7570" t="s">
        <v>41406</v>
      </c>
      <c r="L7570" t="s">
        <v>303</v>
      </c>
      <c r="M7570" t="s">
        <v>9248</v>
      </c>
    </row>
    <row r="7571" spans="1:13" x14ac:dyDescent="0.2">
      <c r="A7571" t="s">
        <v>38143</v>
      </c>
      <c r="B7571" t="s">
        <v>38144</v>
      </c>
      <c r="C7571" t="s">
        <v>41407</v>
      </c>
      <c r="D7571" t="s">
        <v>7008</v>
      </c>
      <c r="F7571" t="s">
        <v>41408</v>
      </c>
      <c r="G7571" t="s">
        <v>39827</v>
      </c>
      <c r="H7571" t="s">
        <v>1788</v>
      </c>
      <c r="J7571" t="s">
        <v>41409</v>
      </c>
      <c r="K7571" t="s">
        <v>41410</v>
      </c>
      <c r="L7571" t="s">
        <v>303</v>
      </c>
      <c r="M7571" t="s">
        <v>16943</v>
      </c>
    </row>
    <row r="7572" spans="1:13" x14ac:dyDescent="0.2">
      <c r="A7572" t="s">
        <v>38143</v>
      </c>
      <c r="B7572" t="s">
        <v>38144</v>
      </c>
      <c r="C7572" t="s">
        <v>41411</v>
      </c>
      <c r="D7572" t="s">
        <v>1837</v>
      </c>
      <c r="E7572" t="s">
        <v>1375</v>
      </c>
      <c r="F7572" t="s">
        <v>41412</v>
      </c>
      <c r="G7572" t="s">
        <v>2046</v>
      </c>
      <c r="J7572" t="s">
        <v>41413</v>
      </c>
      <c r="K7572" t="s">
        <v>302</v>
      </c>
      <c r="L7572" t="s">
        <v>303</v>
      </c>
      <c r="M7572" t="s">
        <v>11628</v>
      </c>
    </row>
    <row r="7573" spans="1:13" x14ac:dyDescent="0.2">
      <c r="A7573" t="s">
        <v>38143</v>
      </c>
      <c r="B7573" t="s">
        <v>38144</v>
      </c>
      <c r="C7573" t="s">
        <v>41414</v>
      </c>
      <c r="D7573" t="s">
        <v>20986</v>
      </c>
      <c r="E7573" t="s">
        <v>28142</v>
      </c>
      <c r="F7573" t="s">
        <v>41415</v>
      </c>
      <c r="G7573" t="s">
        <v>21118</v>
      </c>
      <c r="H7573" t="s">
        <v>1788</v>
      </c>
      <c r="J7573" t="s">
        <v>41416</v>
      </c>
      <c r="K7573" t="s">
        <v>302</v>
      </c>
      <c r="L7573" t="s">
        <v>303</v>
      </c>
      <c r="M7573" t="s">
        <v>809</v>
      </c>
    </row>
    <row r="7574" spans="1:13" x14ac:dyDescent="0.2">
      <c r="A7574" t="s">
        <v>38143</v>
      </c>
      <c r="B7574" t="s">
        <v>38144</v>
      </c>
      <c r="C7574" t="s">
        <v>41417</v>
      </c>
      <c r="D7574" t="s">
        <v>2013</v>
      </c>
      <c r="E7574" t="s">
        <v>41418</v>
      </c>
      <c r="F7574" t="s">
        <v>41419</v>
      </c>
      <c r="G7574" t="s">
        <v>27681</v>
      </c>
      <c r="H7574" t="s">
        <v>1788</v>
      </c>
      <c r="J7574" t="s">
        <v>41420</v>
      </c>
      <c r="K7574" t="s">
        <v>2018</v>
      </c>
      <c r="L7574" t="s">
        <v>303</v>
      </c>
      <c r="M7574" t="s">
        <v>3300</v>
      </c>
    </row>
    <row r="7575" spans="1:13" x14ac:dyDescent="0.2">
      <c r="A7575" t="s">
        <v>38143</v>
      </c>
      <c r="B7575" t="s">
        <v>38144</v>
      </c>
      <c r="C7575" t="s">
        <v>41421</v>
      </c>
      <c r="D7575" t="s">
        <v>492</v>
      </c>
      <c r="E7575" t="s">
        <v>493</v>
      </c>
      <c r="F7575" t="s">
        <v>41422</v>
      </c>
      <c r="G7575" t="s">
        <v>39511</v>
      </c>
      <c r="H7575" t="s">
        <v>1874</v>
      </c>
      <c r="J7575" t="s">
        <v>41423</v>
      </c>
      <c r="K7575" t="s">
        <v>41424</v>
      </c>
      <c r="L7575" t="s">
        <v>303</v>
      </c>
      <c r="M7575" t="s">
        <v>1314</v>
      </c>
    </row>
    <row r="7576" spans="1:13" x14ac:dyDescent="0.2">
      <c r="A7576" t="s">
        <v>38143</v>
      </c>
      <c r="B7576" t="s">
        <v>38144</v>
      </c>
      <c r="C7576" t="s">
        <v>41425</v>
      </c>
      <c r="D7576" t="s">
        <v>40238</v>
      </c>
      <c r="E7576" t="s">
        <v>1817</v>
      </c>
      <c r="F7576" t="s">
        <v>41426</v>
      </c>
      <c r="G7576" t="s">
        <v>41191</v>
      </c>
      <c r="H7576" t="s">
        <v>1788</v>
      </c>
      <c r="J7576" t="s">
        <v>41427</v>
      </c>
      <c r="K7576" t="s">
        <v>41428</v>
      </c>
      <c r="L7576" t="s">
        <v>303</v>
      </c>
      <c r="M7576" t="s">
        <v>422</v>
      </c>
    </row>
    <row r="7577" spans="1:13" x14ac:dyDescent="0.2">
      <c r="A7577" t="s">
        <v>38143</v>
      </c>
      <c r="B7577" t="s">
        <v>38144</v>
      </c>
      <c r="C7577" t="s">
        <v>41429</v>
      </c>
      <c r="D7577" t="s">
        <v>41430</v>
      </c>
      <c r="E7577" t="s">
        <v>41431</v>
      </c>
      <c r="F7577" t="s">
        <v>41432</v>
      </c>
      <c r="G7577" t="s">
        <v>27681</v>
      </c>
      <c r="H7577" t="s">
        <v>1788</v>
      </c>
      <c r="J7577" t="s">
        <v>41433</v>
      </c>
      <c r="K7577" t="s">
        <v>41434</v>
      </c>
      <c r="L7577" t="s">
        <v>303</v>
      </c>
      <c r="M7577" t="s">
        <v>41435</v>
      </c>
    </row>
    <row r="7578" spans="1:13" x14ac:dyDescent="0.2">
      <c r="A7578" t="s">
        <v>38143</v>
      </c>
      <c r="B7578" t="s">
        <v>38144</v>
      </c>
      <c r="C7578" t="s">
        <v>41436</v>
      </c>
      <c r="D7578" t="s">
        <v>572</v>
      </c>
      <c r="E7578" t="s">
        <v>573</v>
      </c>
      <c r="F7578" t="s">
        <v>41437</v>
      </c>
      <c r="H7578" t="s">
        <v>39511</v>
      </c>
      <c r="J7578" t="s">
        <v>41438</v>
      </c>
      <c r="K7578" t="s">
        <v>41439</v>
      </c>
      <c r="L7578" t="s">
        <v>303</v>
      </c>
      <c r="M7578" t="s">
        <v>10015</v>
      </c>
    </row>
    <row r="7579" spans="1:13" x14ac:dyDescent="0.2">
      <c r="A7579" t="s">
        <v>38143</v>
      </c>
      <c r="B7579" t="s">
        <v>38144</v>
      </c>
      <c r="C7579" t="s">
        <v>41440</v>
      </c>
      <c r="D7579" t="s">
        <v>41441</v>
      </c>
      <c r="E7579" t="s">
        <v>41442</v>
      </c>
      <c r="F7579" t="s">
        <v>41443</v>
      </c>
      <c r="G7579" t="s">
        <v>41444</v>
      </c>
      <c r="H7579" t="s">
        <v>39511</v>
      </c>
      <c r="I7579" t="s">
        <v>1874</v>
      </c>
      <c r="J7579" t="s">
        <v>41445</v>
      </c>
      <c r="K7579" t="s">
        <v>41446</v>
      </c>
      <c r="L7579" t="s">
        <v>303</v>
      </c>
      <c r="M7579" t="s">
        <v>32820</v>
      </c>
    </row>
    <row r="7580" spans="1:13" x14ac:dyDescent="0.2">
      <c r="A7580" t="s">
        <v>38143</v>
      </c>
      <c r="B7580" t="s">
        <v>38144</v>
      </c>
      <c r="C7580" t="s">
        <v>41447</v>
      </c>
      <c r="D7580" t="s">
        <v>41448</v>
      </c>
      <c r="E7580" t="s">
        <v>41449</v>
      </c>
      <c r="F7580" t="s">
        <v>41450</v>
      </c>
      <c r="H7580" t="s">
        <v>21112</v>
      </c>
      <c r="I7580" t="s">
        <v>300</v>
      </c>
      <c r="J7580" t="s">
        <v>41451</v>
      </c>
      <c r="K7580" t="s">
        <v>41452</v>
      </c>
      <c r="L7580" t="s">
        <v>303</v>
      </c>
      <c r="M7580" t="s">
        <v>422</v>
      </c>
    </row>
    <row r="7581" spans="1:13" x14ac:dyDescent="0.2">
      <c r="A7581" t="s">
        <v>38143</v>
      </c>
      <c r="B7581" t="s">
        <v>38144</v>
      </c>
      <c r="C7581" t="s">
        <v>41453</v>
      </c>
      <c r="D7581" t="s">
        <v>41454</v>
      </c>
      <c r="E7581" t="s">
        <v>296</v>
      </c>
      <c r="F7581" t="s">
        <v>41455</v>
      </c>
      <c r="G7581" t="s">
        <v>41456</v>
      </c>
      <c r="H7581" t="s">
        <v>40232</v>
      </c>
      <c r="I7581" t="s">
        <v>1788</v>
      </c>
      <c r="J7581" t="s">
        <v>41457</v>
      </c>
      <c r="K7581" t="s">
        <v>41458</v>
      </c>
      <c r="L7581" t="s">
        <v>303</v>
      </c>
      <c r="M7581" t="s">
        <v>9568</v>
      </c>
    </row>
    <row r="7582" spans="1:13" x14ac:dyDescent="0.2">
      <c r="A7582" t="s">
        <v>38143</v>
      </c>
      <c r="B7582" t="s">
        <v>38144</v>
      </c>
      <c r="C7582" t="s">
        <v>41459</v>
      </c>
      <c r="D7582" t="s">
        <v>564</v>
      </c>
      <c r="E7582" t="s">
        <v>296</v>
      </c>
      <c r="F7582" t="s">
        <v>41460</v>
      </c>
      <c r="G7582" t="s">
        <v>40078</v>
      </c>
      <c r="H7582" t="s">
        <v>1788</v>
      </c>
      <c r="J7582" t="s">
        <v>41461</v>
      </c>
      <c r="K7582" t="s">
        <v>302</v>
      </c>
      <c r="L7582" t="s">
        <v>303</v>
      </c>
      <c r="M7582" t="s">
        <v>422</v>
      </c>
    </row>
    <row r="7583" spans="1:13" x14ac:dyDescent="0.2">
      <c r="A7583" t="s">
        <v>38143</v>
      </c>
      <c r="B7583" t="s">
        <v>38144</v>
      </c>
      <c r="C7583" t="s">
        <v>41462</v>
      </c>
      <c r="D7583" t="s">
        <v>349</v>
      </c>
      <c r="F7583" t="s">
        <v>41463</v>
      </c>
      <c r="G7583" t="s">
        <v>1063</v>
      </c>
      <c r="H7583" t="s">
        <v>1952</v>
      </c>
      <c r="J7583" t="s">
        <v>41464</v>
      </c>
      <c r="K7583" t="s">
        <v>41465</v>
      </c>
      <c r="L7583" t="s">
        <v>303</v>
      </c>
      <c r="M7583" t="s">
        <v>422</v>
      </c>
    </row>
    <row r="7584" spans="1:13" x14ac:dyDescent="0.2">
      <c r="A7584" t="s">
        <v>38143</v>
      </c>
      <c r="B7584" t="s">
        <v>38144</v>
      </c>
      <c r="C7584" t="s">
        <v>41466</v>
      </c>
      <c r="D7584" t="s">
        <v>39708</v>
      </c>
      <c r="E7584" t="s">
        <v>41467</v>
      </c>
      <c r="F7584" t="s">
        <v>41468</v>
      </c>
      <c r="G7584" t="s">
        <v>39832</v>
      </c>
      <c r="H7584" t="s">
        <v>39727</v>
      </c>
      <c r="I7584" t="s">
        <v>300</v>
      </c>
      <c r="J7584" t="s">
        <v>41469</v>
      </c>
      <c r="K7584" t="s">
        <v>302</v>
      </c>
      <c r="L7584" t="s">
        <v>303</v>
      </c>
      <c r="M7584" t="s">
        <v>41470</v>
      </c>
    </row>
    <row r="7585" spans="1:13" x14ac:dyDescent="0.2">
      <c r="A7585" t="s">
        <v>38143</v>
      </c>
      <c r="B7585" t="s">
        <v>38144</v>
      </c>
      <c r="C7585" t="s">
        <v>41471</v>
      </c>
      <c r="D7585" t="s">
        <v>295</v>
      </c>
      <c r="E7585" t="s">
        <v>296</v>
      </c>
      <c r="F7585" t="s">
        <v>41472</v>
      </c>
      <c r="G7585" t="s">
        <v>41473</v>
      </c>
      <c r="H7585" t="s">
        <v>1853</v>
      </c>
      <c r="J7585" t="s">
        <v>41474</v>
      </c>
      <c r="K7585" t="s">
        <v>41475</v>
      </c>
      <c r="L7585" t="s">
        <v>303</v>
      </c>
      <c r="M7585" t="s">
        <v>31378</v>
      </c>
    </row>
    <row r="7586" spans="1:13" x14ac:dyDescent="0.2">
      <c r="A7586" t="s">
        <v>38143</v>
      </c>
      <c r="B7586" t="s">
        <v>38144</v>
      </c>
      <c r="C7586" t="s">
        <v>41476</v>
      </c>
      <c r="D7586" t="s">
        <v>21075</v>
      </c>
      <c r="E7586" t="s">
        <v>41477</v>
      </c>
      <c r="F7586" t="s">
        <v>41478</v>
      </c>
      <c r="G7586" t="s">
        <v>41479</v>
      </c>
      <c r="H7586" t="s">
        <v>1952</v>
      </c>
      <c r="I7586" t="s">
        <v>1874</v>
      </c>
      <c r="J7586" t="s">
        <v>41480</v>
      </c>
      <c r="K7586" t="s">
        <v>41481</v>
      </c>
      <c r="L7586" t="s">
        <v>303</v>
      </c>
      <c r="M7586" t="s">
        <v>11568</v>
      </c>
    </row>
    <row r="7587" spans="1:13" x14ac:dyDescent="0.2">
      <c r="A7587" t="s">
        <v>38143</v>
      </c>
      <c r="B7587" t="s">
        <v>38144</v>
      </c>
      <c r="C7587" t="s">
        <v>41482</v>
      </c>
      <c r="D7587" t="s">
        <v>41483</v>
      </c>
      <c r="F7587" t="s">
        <v>41484</v>
      </c>
      <c r="G7587" t="s">
        <v>1787</v>
      </c>
      <c r="H7587" t="s">
        <v>1788</v>
      </c>
      <c r="J7587" t="s">
        <v>41485</v>
      </c>
      <c r="K7587" t="s">
        <v>41486</v>
      </c>
      <c r="L7587" t="s">
        <v>303</v>
      </c>
      <c r="M7587" t="s">
        <v>422</v>
      </c>
    </row>
    <row r="7588" spans="1:13" x14ac:dyDescent="0.2">
      <c r="A7588" t="s">
        <v>38143</v>
      </c>
      <c r="B7588" t="s">
        <v>38144</v>
      </c>
      <c r="C7588" t="s">
        <v>41487</v>
      </c>
      <c r="D7588" t="s">
        <v>41488</v>
      </c>
      <c r="E7588" t="s">
        <v>41489</v>
      </c>
      <c r="F7588" t="s">
        <v>41490</v>
      </c>
      <c r="G7588" t="s">
        <v>39535</v>
      </c>
      <c r="H7588" t="s">
        <v>1788</v>
      </c>
      <c r="J7588" t="s">
        <v>41491</v>
      </c>
      <c r="K7588" t="s">
        <v>41492</v>
      </c>
      <c r="L7588" t="s">
        <v>303</v>
      </c>
      <c r="M7588" t="s">
        <v>39332</v>
      </c>
    </row>
    <row r="7589" spans="1:13" x14ac:dyDescent="0.2">
      <c r="A7589" t="s">
        <v>38143</v>
      </c>
      <c r="B7589" t="s">
        <v>38144</v>
      </c>
      <c r="C7589" t="s">
        <v>41493</v>
      </c>
      <c r="D7589" t="s">
        <v>41494</v>
      </c>
      <c r="E7589" t="s">
        <v>41495</v>
      </c>
      <c r="F7589" t="s">
        <v>41496</v>
      </c>
      <c r="G7589" t="s">
        <v>1787</v>
      </c>
      <c r="H7589" t="s">
        <v>1788</v>
      </c>
      <c r="J7589" t="s">
        <v>41497</v>
      </c>
      <c r="K7589" t="s">
        <v>41498</v>
      </c>
      <c r="L7589" t="s">
        <v>303</v>
      </c>
      <c r="M7589" t="s">
        <v>41499</v>
      </c>
    </row>
    <row r="7590" spans="1:13" x14ac:dyDescent="0.2">
      <c r="A7590" t="s">
        <v>38143</v>
      </c>
      <c r="B7590" t="s">
        <v>38144</v>
      </c>
      <c r="C7590" t="s">
        <v>41500</v>
      </c>
      <c r="D7590" t="s">
        <v>492</v>
      </c>
      <c r="E7590" t="s">
        <v>41501</v>
      </c>
      <c r="F7590" t="s">
        <v>41502</v>
      </c>
      <c r="G7590" t="s">
        <v>41503</v>
      </c>
      <c r="H7590" t="s">
        <v>1788</v>
      </c>
      <c r="J7590" t="s">
        <v>41504</v>
      </c>
      <c r="K7590" t="s">
        <v>41505</v>
      </c>
      <c r="L7590" t="s">
        <v>303</v>
      </c>
      <c r="M7590" t="s">
        <v>1581</v>
      </c>
    </row>
    <row r="7591" spans="1:13" x14ac:dyDescent="0.2">
      <c r="A7591" t="s">
        <v>38143</v>
      </c>
      <c r="B7591" t="s">
        <v>38144</v>
      </c>
      <c r="C7591" t="s">
        <v>41506</v>
      </c>
      <c r="D7591" t="s">
        <v>26369</v>
      </c>
      <c r="E7591" t="s">
        <v>1375</v>
      </c>
      <c r="F7591" t="s">
        <v>41507</v>
      </c>
      <c r="H7591" t="s">
        <v>1952</v>
      </c>
      <c r="I7591" t="s">
        <v>1874</v>
      </c>
      <c r="J7591" t="s">
        <v>41508</v>
      </c>
      <c r="K7591" t="s">
        <v>41509</v>
      </c>
      <c r="L7591" t="s">
        <v>303</v>
      </c>
      <c r="M7591" t="s">
        <v>422</v>
      </c>
    </row>
    <row r="7592" spans="1:13" x14ac:dyDescent="0.2">
      <c r="A7592" t="s">
        <v>38143</v>
      </c>
      <c r="B7592" t="s">
        <v>38144</v>
      </c>
      <c r="C7592" t="s">
        <v>41510</v>
      </c>
      <c r="D7592" t="s">
        <v>1837</v>
      </c>
      <c r="E7592" t="s">
        <v>41511</v>
      </c>
      <c r="F7592" t="s">
        <v>9529</v>
      </c>
      <c r="G7592" t="s">
        <v>39493</v>
      </c>
      <c r="H7592" t="s">
        <v>1874</v>
      </c>
      <c r="J7592" t="s">
        <v>41512</v>
      </c>
      <c r="K7592" t="s">
        <v>41513</v>
      </c>
      <c r="L7592" t="s">
        <v>303</v>
      </c>
      <c r="M7592" t="s">
        <v>10015</v>
      </c>
    </row>
    <row r="7593" spans="1:13" x14ac:dyDescent="0.2">
      <c r="A7593" t="s">
        <v>38143</v>
      </c>
      <c r="B7593" t="s">
        <v>38144</v>
      </c>
      <c r="C7593" t="s">
        <v>41514</v>
      </c>
      <c r="D7593" t="s">
        <v>572</v>
      </c>
      <c r="E7593" t="s">
        <v>573</v>
      </c>
      <c r="F7593" t="s">
        <v>41515</v>
      </c>
      <c r="G7593" t="s">
        <v>41516</v>
      </c>
      <c r="H7593" t="s">
        <v>41517</v>
      </c>
      <c r="I7593" t="s">
        <v>1788</v>
      </c>
      <c r="J7593" t="s">
        <v>41518</v>
      </c>
      <c r="K7593" t="s">
        <v>41519</v>
      </c>
      <c r="L7593" t="s">
        <v>303</v>
      </c>
      <c r="M7593" t="s">
        <v>892</v>
      </c>
    </row>
    <row r="7594" spans="1:13" x14ac:dyDescent="0.2">
      <c r="A7594" t="s">
        <v>38143</v>
      </c>
      <c r="B7594" t="s">
        <v>38144</v>
      </c>
      <c r="C7594" t="s">
        <v>41520</v>
      </c>
      <c r="D7594" t="s">
        <v>39619</v>
      </c>
      <c r="F7594" t="s">
        <v>41521</v>
      </c>
      <c r="H7594" t="s">
        <v>2024</v>
      </c>
      <c r="J7594" t="s">
        <v>41522</v>
      </c>
      <c r="K7594" t="s">
        <v>41523</v>
      </c>
      <c r="L7594" t="s">
        <v>303</v>
      </c>
      <c r="M7594" t="s">
        <v>422</v>
      </c>
    </row>
    <row r="7595" spans="1:13" x14ac:dyDescent="0.2">
      <c r="A7595" t="s">
        <v>38143</v>
      </c>
      <c r="B7595" t="s">
        <v>38144</v>
      </c>
      <c r="C7595" t="s">
        <v>41524</v>
      </c>
      <c r="D7595" t="s">
        <v>4763</v>
      </c>
      <c r="E7595" t="s">
        <v>41525</v>
      </c>
      <c r="F7595" t="s">
        <v>41526</v>
      </c>
      <c r="G7595" t="s">
        <v>39535</v>
      </c>
      <c r="H7595" t="s">
        <v>1788</v>
      </c>
      <c r="J7595" t="s">
        <v>41527</v>
      </c>
      <c r="K7595" t="s">
        <v>41528</v>
      </c>
      <c r="L7595" t="s">
        <v>303</v>
      </c>
      <c r="M7595" t="s">
        <v>12039</v>
      </c>
    </row>
    <row r="7596" spans="1:13" x14ac:dyDescent="0.2">
      <c r="A7596" t="s">
        <v>38143</v>
      </c>
      <c r="B7596" t="s">
        <v>38144</v>
      </c>
      <c r="C7596" t="s">
        <v>41529</v>
      </c>
      <c r="D7596" t="s">
        <v>572</v>
      </c>
      <c r="E7596" t="s">
        <v>573</v>
      </c>
      <c r="F7596" t="s">
        <v>41530</v>
      </c>
      <c r="G7596" t="s">
        <v>40102</v>
      </c>
      <c r="H7596" t="s">
        <v>1788</v>
      </c>
      <c r="J7596" t="s">
        <v>41531</v>
      </c>
      <c r="K7596" t="s">
        <v>302</v>
      </c>
      <c r="L7596" t="s">
        <v>303</v>
      </c>
      <c r="M7596" t="s">
        <v>1908</v>
      </c>
    </row>
    <row r="7597" spans="1:13" x14ac:dyDescent="0.2">
      <c r="A7597" t="s">
        <v>38143</v>
      </c>
      <c r="B7597" t="s">
        <v>38144</v>
      </c>
      <c r="C7597" t="s">
        <v>41532</v>
      </c>
      <c r="D7597" t="s">
        <v>20986</v>
      </c>
      <c r="E7597" t="s">
        <v>39907</v>
      </c>
      <c r="F7597" t="s">
        <v>41533</v>
      </c>
      <c r="G7597" t="s">
        <v>41534</v>
      </c>
      <c r="H7597" t="s">
        <v>40550</v>
      </c>
      <c r="J7597" t="s">
        <v>41535</v>
      </c>
      <c r="K7597" t="s">
        <v>41536</v>
      </c>
      <c r="L7597" t="s">
        <v>303</v>
      </c>
      <c r="M7597" t="s">
        <v>16943</v>
      </c>
    </row>
    <row r="7598" spans="1:13" x14ac:dyDescent="0.2">
      <c r="A7598" t="s">
        <v>38143</v>
      </c>
      <c r="B7598" t="s">
        <v>38144</v>
      </c>
      <c r="C7598" t="s">
        <v>41537</v>
      </c>
      <c r="D7598" t="s">
        <v>2013</v>
      </c>
      <c r="E7598" t="s">
        <v>41538</v>
      </c>
      <c r="F7598" t="s">
        <v>41539</v>
      </c>
      <c r="G7598" t="s">
        <v>1976</v>
      </c>
      <c r="J7598" t="s">
        <v>41540</v>
      </c>
      <c r="K7598" t="s">
        <v>41541</v>
      </c>
      <c r="L7598" t="s">
        <v>303</v>
      </c>
      <c r="M7598" t="s">
        <v>5638</v>
      </c>
    </row>
    <row r="7599" spans="1:13" x14ac:dyDescent="0.2">
      <c r="A7599" t="s">
        <v>38143</v>
      </c>
      <c r="B7599" t="s">
        <v>38144</v>
      </c>
      <c r="C7599" t="s">
        <v>41542</v>
      </c>
      <c r="D7599" t="s">
        <v>492</v>
      </c>
      <c r="E7599" t="s">
        <v>493</v>
      </c>
      <c r="F7599" t="s">
        <v>41543</v>
      </c>
      <c r="G7599" t="s">
        <v>41106</v>
      </c>
      <c r="H7599" t="s">
        <v>39504</v>
      </c>
      <c r="I7599" t="s">
        <v>300</v>
      </c>
      <c r="J7599" t="s">
        <v>41544</v>
      </c>
      <c r="K7599" t="s">
        <v>41545</v>
      </c>
      <c r="L7599" t="s">
        <v>303</v>
      </c>
      <c r="M7599" t="s">
        <v>5601</v>
      </c>
    </row>
    <row r="7600" spans="1:13" x14ac:dyDescent="0.2">
      <c r="A7600" t="s">
        <v>38143</v>
      </c>
      <c r="B7600" t="s">
        <v>38144</v>
      </c>
      <c r="C7600" t="s">
        <v>41546</v>
      </c>
      <c r="D7600" t="s">
        <v>1973</v>
      </c>
      <c r="E7600" t="s">
        <v>296</v>
      </c>
      <c r="F7600" t="s">
        <v>41547</v>
      </c>
      <c r="G7600" t="s">
        <v>41349</v>
      </c>
      <c r="H7600" t="s">
        <v>1788</v>
      </c>
      <c r="J7600" t="s">
        <v>41548</v>
      </c>
      <c r="K7600" t="s">
        <v>41549</v>
      </c>
      <c r="L7600" t="s">
        <v>303</v>
      </c>
      <c r="M7600" t="s">
        <v>3201</v>
      </c>
    </row>
    <row r="7601" spans="1:13" x14ac:dyDescent="0.2">
      <c r="A7601" t="s">
        <v>38143</v>
      </c>
      <c r="B7601" t="s">
        <v>38144</v>
      </c>
      <c r="C7601" t="s">
        <v>41550</v>
      </c>
      <c r="D7601" t="s">
        <v>41551</v>
      </c>
      <c r="E7601" t="s">
        <v>14050</v>
      </c>
      <c r="F7601" t="s">
        <v>41552</v>
      </c>
      <c r="G7601" t="s">
        <v>41553</v>
      </c>
      <c r="H7601" t="s">
        <v>1976</v>
      </c>
      <c r="J7601" t="s">
        <v>41554</v>
      </c>
      <c r="K7601" t="s">
        <v>41555</v>
      </c>
      <c r="L7601" t="s">
        <v>303</v>
      </c>
      <c r="M7601" t="s">
        <v>12516</v>
      </c>
    </row>
    <row r="7602" spans="1:13" x14ac:dyDescent="0.2">
      <c r="A7602" t="s">
        <v>38143</v>
      </c>
      <c r="B7602" t="s">
        <v>38144</v>
      </c>
      <c r="C7602" t="s">
        <v>41556</v>
      </c>
      <c r="D7602" t="s">
        <v>41557</v>
      </c>
      <c r="F7602" t="s">
        <v>41558</v>
      </c>
      <c r="G7602" t="s">
        <v>41045</v>
      </c>
      <c r="H7602" t="s">
        <v>1788</v>
      </c>
      <c r="J7602" t="s">
        <v>41559</v>
      </c>
      <c r="K7602" t="s">
        <v>302</v>
      </c>
      <c r="L7602" t="s">
        <v>303</v>
      </c>
      <c r="M7602" t="s">
        <v>422</v>
      </c>
    </row>
    <row r="7603" spans="1:13" x14ac:dyDescent="0.2">
      <c r="A7603" t="s">
        <v>38143</v>
      </c>
      <c r="B7603" t="s">
        <v>38144</v>
      </c>
      <c r="C7603" t="s">
        <v>41560</v>
      </c>
      <c r="D7603" t="s">
        <v>41561</v>
      </c>
      <c r="F7603" t="s">
        <v>41562</v>
      </c>
      <c r="G7603" t="s">
        <v>39504</v>
      </c>
      <c r="H7603" t="s">
        <v>300</v>
      </c>
      <c r="J7603" t="s">
        <v>41563</v>
      </c>
      <c r="K7603" t="s">
        <v>302</v>
      </c>
      <c r="L7603" t="s">
        <v>303</v>
      </c>
      <c r="M7603" t="s">
        <v>422</v>
      </c>
    </row>
    <row r="7604" spans="1:13" x14ac:dyDescent="0.2">
      <c r="A7604" t="s">
        <v>38143</v>
      </c>
      <c r="B7604" t="s">
        <v>38144</v>
      </c>
      <c r="C7604" t="s">
        <v>41564</v>
      </c>
      <c r="D7604" t="s">
        <v>41441</v>
      </c>
      <c r="F7604" t="s">
        <v>41565</v>
      </c>
      <c r="H7604" t="s">
        <v>39493</v>
      </c>
      <c r="I7604" t="s">
        <v>1874</v>
      </c>
      <c r="J7604" t="s">
        <v>41566</v>
      </c>
      <c r="K7604" t="s">
        <v>41567</v>
      </c>
      <c r="L7604" t="s">
        <v>303</v>
      </c>
      <c r="M7604" t="s">
        <v>41568</v>
      </c>
    </row>
    <row r="7605" spans="1:13" x14ac:dyDescent="0.2">
      <c r="A7605" t="s">
        <v>38143</v>
      </c>
      <c r="B7605" t="s">
        <v>38144</v>
      </c>
      <c r="C7605" t="s">
        <v>41569</v>
      </c>
      <c r="D7605" t="s">
        <v>20986</v>
      </c>
      <c r="E7605" t="s">
        <v>28142</v>
      </c>
      <c r="F7605" t="s">
        <v>41570</v>
      </c>
      <c r="G7605" t="s">
        <v>40001</v>
      </c>
      <c r="H7605" t="s">
        <v>39727</v>
      </c>
      <c r="I7605" t="s">
        <v>300</v>
      </c>
      <c r="J7605" t="s">
        <v>41571</v>
      </c>
      <c r="K7605" t="s">
        <v>41572</v>
      </c>
      <c r="L7605" t="s">
        <v>303</v>
      </c>
      <c r="M7605" t="s">
        <v>2631</v>
      </c>
    </row>
    <row r="7606" spans="1:13" x14ac:dyDescent="0.2">
      <c r="A7606" t="s">
        <v>38143</v>
      </c>
      <c r="B7606" t="s">
        <v>38144</v>
      </c>
      <c r="C7606" t="s">
        <v>41573</v>
      </c>
      <c r="D7606" t="s">
        <v>41574</v>
      </c>
      <c r="E7606" t="s">
        <v>41575</v>
      </c>
      <c r="F7606" t="s">
        <v>41576</v>
      </c>
      <c r="G7606" t="s">
        <v>41577</v>
      </c>
      <c r="H7606" t="s">
        <v>1976</v>
      </c>
      <c r="J7606" t="s">
        <v>41578</v>
      </c>
      <c r="K7606" t="s">
        <v>41579</v>
      </c>
      <c r="L7606" t="s">
        <v>303</v>
      </c>
      <c r="M7606" t="s">
        <v>17881</v>
      </c>
    </row>
    <row r="7607" spans="1:13" x14ac:dyDescent="0.2">
      <c r="A7607" t="s">
        <v>38143</v>
      </c>
      <c r="B7607" t="s">
        <v>38144</v>
      </c>
      <c r="C7607" t="s">
        <v>41580</v>
      </c>
      <c r="D7607" t="s">
        <v>38271</v>
      </c>
      <c r="E7607" t="s">
        <v>296</v>
      </c>
      <c r="F7607" t="s">
        <v>41581</v>
      </c>
      <c r="G7607" t="s">
        <v>40020</v>
      </c>
      <c r="H7607" t="s">
        <v>1788</v>
      </c>
      <c r="J7607" t="s">
        <v>41582</v>
      </c>
      <c r="K7607" t="s">
        <v>41583</v>
      </c>
      <c r="L7607" t="s">
        <v>303</v>
      </c>
      <c r="M7607" t="s">
        <v>40023</v>
      </c>
    </row>
    <row r="7608" spans="1:13" x14ac:dyDescent="0.2">
      <c r="A7608" t="s">
        <v>38143</v>
      </c>
      <c r="B7608" t="s">
        <v>38144</v>
      </c>
      <c r="C7608" t="s">
        <v>41584</v>
      </c>
      <c r="D7608" t="s">
        <v>41585</v>
      </c>
      <c r="E7608" t="s">
        <v>41586</v>
      </c>
      <c r="F7608" t="s">
        <v>41587</v>
      </c>
      <c r="G7608" t="s">
        <v>1976</v>
      </c>
      <c r="J7608" t="s">
        <v>41588</v>
      </c>
      <c r="K7608" t="s">
        <v>302</v>
      </c>
      <c r="L7608" t="s">
        <v>303</v>
      </c>
      <c r="M7608" t="s">
        <v>7579</v>
      </c>
    </row>
    <row r="7609" spans="1:13" x14ac:dyDescent="0.2">
      <c r="A7609" t="s">
        <v>38143</v>
      </c>
      <c r="B7609" t="s">
        <v>38144</v>
      </c>
      <c r="C7609" t="s">
        <v>41589</v>
      </c>
      <c r="D7609" t="s">
        <v>394</v>
      </c>
      <c r="E7609" t="s">
        <v>395</v>
      </c>
      <c r="F7609" t="s">
        <v>41590</v>
      </c>
      <c r="H7609" t="s">
        <v>39697</v>
      </c>
      <c r="I7609" t="s">
        <v>1788</v>
      </c>
      <c r="J7609" t="s">
        <v>41591</v>
      </c>
      <c r="K7609" t="s">
        <v>41592</v>
      </c>
      <c r="L7609" t="s">
        <v>303</v>
      </c>
      <c r="M7609" t="s">
        <v>41593</v>
      </c>
    </row>
    <row r="7610" spans="1:13" x14ac:dyDescent="0.2">
      <c r="A7610" t="s">
        <v>38143</v>
      </c>
      <c r="B7610" t="s">
        <v>38144</v>
      </c>
      <c r="C7610" t="s">
        <v>41594</v>
      </c>
      <c r="D7610" t="s">
        <v>572</v>
      </c>
      <c r="E7610" t="s">
        <v>573</v>
      </c>
      <c r="F7610" t="s">
        <v>41595</v>
      </c>
      <c r="G7610" t="s">
        <v>27681</v>
      </c>
      <c r="H7610" t="s">
        <v>1788</v>
      </c>
      <c r="J7610" t="s">
        <v>41596</v>
      </c>
      <c r="K7610" t="s">
        <v>41597</v>
      </c>
      <c r="L7610" t="s">
        <v>303</v>
      </c>
      <c r="M7610" t="s">
        <v>7579</v>
      </c>
    </row>
    <row r="7611" spans="1:13" x14ac:dyDescent="0.2">
      <c r="A7611" t="s">
        <v>38143</v>
      </c>
      <c r="B7611" t="s">
        <v>38144</v>
      </c>
      <c r="C7611" t="s">
        <v>41598</v>
      </c>
      <c r="D7611" t="s">
        <v>572</v>
      </c>
      <c r="E7611" t="s">
        <v>573</v>
      </c>
      <c r="F7611" t="s">
        <v>41599</v>
      </c>
      <c r="G7611" t="s">
        <v>39827</v>
      </c>
      <c r="I7611" t="s">
        <v>1788</v>
      </c>
      <c r="J7611" t="s">
        <v>41600</v>
      </c>
      <c r="K7611" t="s">
        <v>302</v>
      </c>
      <c r="L7611" t="s">
        <v>303</v>
      </c>
      <c r="M7611" t="s">
        <v>1882</v>
      </c>
    </row>
    <row r="7612" spans="1:13" x14ac:dyDescent="0.2">
      <c r="A7612" t="s">
        <v>38143</v>
      </c>
      <c r="B7612" t="s">
        <v>38144</v>
      </c>
      <c r="C7612" t="s">
        <v>41601</v>
      </c>
      <c r="D7612" t="s">
        <v>349</v>
      </c>
      <c r="E7612" t="s">
        <v>13874</v>
      </c>
      <c r="F7612" t="s">
        <v>41602</v>
      </c>
      <c r="G7612" t="s">
        <v>23426</v>
      </c>
      <c r="H7612" t="s">
        <v>21112</v>
      </c>
      <c r="I7612" t="s">
        <v>300</v>
      </c>
      <c r="J7612" t="s">
        <v>41603</v>
      </c>
      <c r="K7612" t="s">
        <v>41604</v>
      </c>
      <c r="L7612" t="s">
        <v>303</v>
      </c>
      <c r="M7612" t="s">
        <v>422</v>
      </c>
    </row>
    <row r="7613" spans="1:13" x14ac:dyDescent="0.2">
      <c r="A7613" t="s">
        <v>38143</v>
      </c>
      <c r="B7613" t="s">
        <v>38144</v>
      </c>
      <c r="C7613" t="s">
        <v>41605</v>
      </c>
      <c r="D7613" t="s">
        <v>366</v>
      </c>
      <c r="E7613" t="s">
        <v>367</v>
      </c>
      <c r="F7613" t="s">
        <v>41606</v>
      </c>
      <c r="G7613" t="s">
        <v>2046</v>
      </c>
      <c r="H7613" t="s">
        <v>1788</v>
      </c>
      <c r="J7613" t="s">
        <v>41607</v>
      </c>
      <c r="K7613" t="s">
        <v>41608</v>
      </c>
      <c r="L7613" t="s">
        <v>303</v>
      </c>
      <c r="M7613" t="s">
        <v>41609</v>
      </c>
    </row>
    <row r="7614" spans="1:13" x14ac:dyDescent="0.2">
      <c r="A7614" t="s">
        <v>38143</v>
      </c>
      <c r="B7614" t="s">
        <v>38144</v>
      </c>
      <c r="C7614" t="s">
        <v>41610</v>
      </c>
      <c r="D7614" t="s">
        <v>41611</v>
      </c>
      <c r="E7614" t="s">
        <v>41612</v>
      </c>
      <c r="F7614" t="s">
        <v>41613</v>
      </c>
      <c r="G7614" t="s">
        <v>41614</v>
      </c>
      <c r="H7614" t="s">
        <v>1952</v>
      </c>
      <c r="J7614" t="s">
        <v>41615</v>
      </c>
      <c r="K7614" t="s">
        <v>41616</v>
      </c>
      <c r="L7614" t="s">
        <v>303</v>
      </c>
      <c r="M7614" t="s">
        <v>29399</v>
      </c>
    </row>
    <row r="7615" spans="1:13" x14ac:dyDescent="0.2">
      <c r="A7615" t="s">
        <v>38143</v>
      </c>
      <c r="B7615" t="s">
        <v>38144</v>
      </c>
      <c r="C7615" t="s">
        <v>41617</v>
      </c>
      <c r="D7615" t="s">
        <v>41618</v>
      </c>
      <c r="E7615" t="s">
        <v>296</v>
      </c>
      <c r="F7615" t="s">
        <v>41619</v>
      </c>
      <c r="G7615" t="s">
        <v>39522</v>
      </c>
      <c r="H7615" t="s">
        <v>1952</v>
      </c>
      <c r="J7615" t="s">
        <v>41620</v>
      </c>
      <c r="K7615" t="s">
        <v>41621</v>
      </c>
      <c r="L7615" t="s">
        <v>303</v>
      </c>
      <c r="M7615" t="s">
        <v>1380</v>
      </c>
    </row>
    <row r="7616" spans="1:13" x14ac:dyDescent="0.2">
      <c r="A7616" t="s">
        <v>38143</v>
      </c>
      <c r="B7616" t="s">
        <v>38144</v>
      </c>
      <c r="C7616" t="s">
        <v>41622</v>
      </c>
      <c r="D7616" t="s">
        <v>492</v>
      </c>
      <c r="E7616" t="s">
        <v>493</v>
      </c>
      <c r="F7616" t="s">
        <v>41623</v>
      </c>
      <c r="G7616" t="s">
        <v>41624</v>
      </c>
      <c r="H7616" t="s">
        <v>1788</v>
      </c>
      <c r="J7616" t="s">
        <v>41625</v>
      </c>
      <c r="K7616" t="s">
        <v>41626</v>
      </c>
      <c r="L7616" t="s">
        <v>303</v>
      </c>
      <c r="M7616" t="s">
        <v>7298</v>
      </c>
    </row>
    <row r="7617" spans="1:13" x14ac:dyDescent="0.2">
      <c r="A7617" t="s">
        <v>38143</v>
      </c>
      <c r="B7617" t="s">
        <v>38144</v>
      </c>
      <c r="C7617" t="s">
        <v>41627</v>
      </c>
      <c r="D7617" t="s">
        <v>41628</v>
      </c>
      <c r="E7617" t="s">
        <v>41629</v>
      </c>
      <c r="F7617" t="s">
        <v>41630</v>
      </c>
      <c r="G7617" t="s">
        <v>39872</v>
      </c>
      <c r="I7617" t="s">
        <v>1788</v>
      </c>
      <c r="J7617" t="s">
        <v>41631</v>
      </c>
      <c r="K7617" t="s">
        <v>41632</v>
      </c>
      <c r="L7617" t="s">
        <v>303</v>
      </c>
      <c r="M7617" t="s">
        <v>6652</v>
      </c>
    </row>
    <row r="7618" spans="1:13" x14ac:dyDescent="0.2">
      <c r="A7618" t="s">
        <v>38143</v>
      </c>
      <c r="B7618" t="s">
        <v>38144</v>
      </c>
      <c r="C7618" t="s">
        <v>41633</v>
      </c>
      <c r="D7618" t="s">
        <v>41634</v>
      </c>
      <c r="E7618" t="s">
        <v>41635</v>
      </c>
      <c r="F7618" t="s">
        <v>41636</v>
      </c>
      <c r="G7618" t="s">
        <v>41637</v>
      </c>
      <c r="H7618" t="s">
        <v>1976</v>
      </c>
      <c r="J7618" t="s">
        <v>41638</v>
      </c>
      <c r="K7618" t="s">
        <v>41639</v>
      </c>
      <c r="L7618" t="s">
        <v>303</v>
      </c>
      <c r="M7618" t="s">
        <v>17035</v>
      </c>
    </row>
    <row r="7619" spans="1:13" x14ac:dyDescent="0.2">
      <c r="A7619" t="s">
        <v>38143</v>
      </c>
      <c r="B7619" t="s">
        <v>38144</v>
      </c>
      <c r="C7619" t="s">
        <v>41640</v>
      </c>
      <c r="D7619" t="s">
        <v>41303</v>
      </c>
      <c r="E7619" t="s">
        <v>41641</v>
      </c>
      <c r="F7619" t="s">
        <v>41642</v>
      </c>
      <c r="G7619" t="s">
        <v>12997</v>
      </c>
      <c r="H7619" t="s">
        <v>1952</v>
      </c>
      <c r="J7619" t="s">
        <v>12998</v>
      </c>
      <c r="K7619" t="s">
        <v>41643</v>
      </c>
      <c r="L7619" t="s">
        <v>303</v>
      </c>
      <c r="M7619" t="s">
        <v>41644</v>
      </c>
    </row>
    <row r="7620" spans="1:13" x14ac:dyDescent="0.2">
      <c r="A7620" t="s">
        <v>38143</v>
      </c>
      <c r="B7620" t="s">
        <v>38144</v>
      </c>
      <c r="C7620" t="s">
        <v>41645</v>
      </c>
      <c r="D7620" t="s">
        <v>1816</v>
      </c>
      <c r="E7620" t="s">
        <v>1817</v>
      </c>
      <c r="F7620" t="s">
        <v>41646</v>
      </c>
      <c r="G7620" t="s">
        <v>41647</v>
      </c>
      <c r="H7620" t="s">
        <v>40550</v>
      </c>
      <c r="J7620" t="s">
        <v>41648</v>
      </c>
      <c r="K7620" t="s">
        <v>302</v>
      </c>
      <c r="L7620" t="s">
        <v>303</v>
      </c>
      <c r="M7620" t="s">
        <v>24223</v>
      </c>
    </row>
    <row r="7621" spans="1:13" x14ac:dyDescent="0.2">
      <c r="A7621" t="s">
        <v>38143</v>
      </c>
      <c r="B7621" t="s">
        <v>38144</v>
      </c>
      <c r="C7621" t="s">
        <v>41649</v>
      </c>
      <c r="D7621" t="s">
        <v>572</v>
      </c>
      <c r="E7621" t="s">
        <v>573</v>
      </c>
      <c r="F7621" t="s">
        <v>41650</v>
      </c>
      <c r="H7621" t="s">
        <v>1788</v>
      </c>
      <c r="J7621" t="s">
        <v>41651</v>
      </c>
      <c r="K7621" t="s">
        <v>302</v>
      </c>
      <c r="L7621" t="s">
        <v>303</v>
      </c>
      <c r="M7621" t="s">
        <v>1882</v>
      </c>
    </row>
    <row r="7622" spans="1:13" x14ac:dyDescent="0.2">
      <c r="A7622" t="s">
        <v>38143</v>
      </c>
      <c r="B7622" t="s">
        <v>38144</v>
      </c>
      <c r="C7622" t="s">
        <v>41652</v>
      </c>
      <c r="D7622" t="s">
        <v>401</v>
      </c>
      <c r="E7622" t="s">
        <v>402</v>
      </c>
      <c r="F7622" t="s">
        <v>41653</v>
      </c>
      <c r="G7622" t="s">
        <v>39587</v>
      </c>
      <c r="H7622" t="s">
        <v>1976</v>
      </c>
      <c r="J7622" t="s">
        <v>41654</v>
      </c>
      <c r="K7622" t="s">
        <v>41655</v>
      </c>
      <c r="L7622" t="s">
        <v>303</v>
      </c>
      <c r="M7622" t="s">
        <v>4715</v>
      </c>
    </row>
    <row r="7623" spans="1:13" x14ac:dyDescent="0.2">
      <c r="A7623" t="s">
        <v>38143</v>
      </c>
      <c r="B7623" t="s">
        <v>38144</v>
      </c>
      <c r="C7623" t="s">
        <v>41656</v>
      </c>
      <c r="D7623" t="s">
        <v>349</v>
      </c>
      <c r="F7623" t="s">
        <v>41657</v>
      </c>
      <c r="G7623" t="s">
        <v>27681</v>
      </c>
      <c r="H7623" t="s">
        <v>1788</v>
      </c>
      <c r="J7623" t="s">
        <v>41658</v>
      </c>
      <c r="K7623" t="s">
        <v>41659</v>
      </c>
      <c r="L7623" t="s">
        <v>303</v>
      </c>
      <c r="M7623" t="s">
        <v>422</v>
      </c>
    </row>
    <row r="7624" spans="1:13" x14ac:dyDescent="0.2">
      <c r="A7624" t="s">
        <v>38143</v>
      </c>
      <c r="B7624" t="s">
        <v>38144</v>
      </c>
      <c r="C7624" t="s">
        <v>41660</v>
      </c>
      <c r="D7624" t="s">
        <v>20986</v>
      </c>
      <c r="E7624" t="s">
        <v>39907</v>
      </c>
      <c r="F7624" t="s">
        <v>41661</v>
      </c>
      <c r="G7624" t="s">
        <v>41662</v>
      </c>
      <c r="H7624" t="s">
        <v>41132</v>
      </c>
      <c r="I7624" t="s">
        <v>1788</v>
      </c>
      <c r="J7624" t="s">
        <v>41663</v>
      </c>
      <c r="K7624" t="s">
        <v>41664</v>
      </c>
      <c r="L7624" t="s">
        <v>303</v>
      </c>
      <c r="M7624" t="s">
        <v>908</v>
      </c>
    </row>
    <row r="7625" spans="1:13" x14ac:dyDescent="0.2">
      <c r="A7625" t="s">
        <v>38143</v>
      </c>
      <c r="B7625" t="s">
        <v>38144</v>
      </c>
      <c r="C7625" t="s">
        <v>41665</v>
      </c>
      <c r="D7625" t="s">
        <v>295</v>
      </c>
      <c r="E7625" t="s">
        <v>296</v>
      </c>
      <c r="F7625" t="s">
        <v>5479</v>
      </c>
      <c r="G7625" t="s">
        <v>41666</v>
      </c>
      <c r="H7625" t="s">
        <v>40170</v>
      </c>
      <c r="I7625" t="s">
        <v>1788</v>
      </c>
      <c r="J7625" t="s">
        <v>41667</v>
      </c>
      <c r="K7625" t="s">
        <v>41668</v>
      </c>
      <c r="L7625" t="s">
        <v>303</v>
      </c>
      <c r="M7625" t="s">
        <v>422</v>
      </c>
    </row>
    <row r="7626" spans="1:13" x14ac:dyDescent="0.2">
      <c r="A7626" t="s">
        <v>38143</v>
      </c>
      <c r="B7626" t="s">
        <v>38144</v>
      </c>
      <c r="C7626" t="s">
        <v>41669</v>
      </c>
      <c r="D7626" t="s">
        <v>1837</v>
      </c>
      <c r="E7626" t="s">
        <v>41670</v>
      </c>
      <c r="F7626" t="s">
        <v>41671</v>
      </c>
      <c r="G7626" t="s">
        <v>41672</v>
      </c>
      <c r="H7626" t="s">
        <v>39511</v>
      </c>
      <c r="I7626" t="s">
        <v>1874</v>
      </c>
      <c r="J7626" t="s">
        <v>41673</v>
      </c>
      <c r="K7626" t="s">
        <v>41674</v>
      </c>
      <c r="L7626" t="s">
        <v>303</v>
      </c>
      <c r="M7626" t="s">
        <v>7654</v>
      </c>
    </row>
    <row r="7627" spans="1:13" x14ac:dyDescent="0.2">
      <c r="A7627" t="s">
        <v>38143</v>
      </c>
      <c r="B7627" t="s">
        <v>38144</v>
      </c>
      <c r="C7627" t="s">
        <v>41675</v>
      </c>
      <c r="D7627" t="s">
        <v>295</v>
      </c>
      <c r="E7627" t="s">
        <v>296</v>
      </c>
      <c r="F7627" t="s">
        <v>41676</v>
      </c>
      <c r="G7627" t="s">
        <v>39598</v>
      </c>
      <c r="H7627" t="s">
        <v>1853</v>
      </c>
      <c r="I7627" t="s">
        <v>300</v>
      </c>
      <c r="J7627" t="s">
        <v>41677</v>
      </c>
      <c r="K7627" t="s">
        <v>41678</v>
      </c>
      <c r="L7627" t="s">
        <v>303</v>
      </c>
      <c r="M7627" t="s">
        <v>2443</v>
      </c>
    </row>
    <row r="7628" spans="1:13" x14ac:dyDescent="0.2">
      <c r="A7628" t="s">
        <v>38143</v>
      </c>
      <c r="B7628" t="s">
        <v>38144</v>
      </c>
      <c r="C7628" t="s">
        <v>41679</v>
      </c>
      <c r="D7628" t="s">
        <v>394</v>
      </c>
      <c r="E7628" t="s">
        <v>395</v>
      </c>
      <c r="F7628" t="s">
        <v>20694</v>
      </c>
      <c r="G7628" t="s">
        <v>1787</v>
      </c>
      <c r="H7628" t="s">
        <v>1788</v>
      </c>
      <c r="J7628" t="s">
        <v>41680</v>
      </c>
      <c r="K7628" t="s">
        <v>302</v>
      </c>
      <c r="L7628" t="s">
        <v>303</v>
      </c>
      <c r="M7628" t="s">
        <v>707</v>
      </c>
    </row>
    <row r="7629" spans="1:13" x14ac:dyDescent="0.2">
      <c r="A7629" t="s">
        <v>38143</v>
      </c>
      <c r="B7629" t="s">
        <v>38144</v>
      </c>
      <c r="C7629" t="s">
        <v>41681</v>
      </c>
      <c r="D7629" t="s">
        <v>349</v>
      </c>
      <c r="E7629" t="s">
        <v>13874</v>
      </c>
      <c r="F7629" t="s">
        <v>41682</v>
      </c>
      <c r="G7629" t="s">
        <v>41683</v>
      </c>
      <c r="H7629" t="s">
        <v>1788</v>
      </c>
      <c r="J7629" t="s">
        <v>41684</v>
      </c>
      <c r="K7629" t="s">
        <v>41685</v>
      </c>
      <c r="L7629" t="s">
        <v>303</v>
      </c>
      <c r="M7629" t="s">
        <v>10174</v>
      </c>
    </row>
    <row r="7630" spans="1:13" x14ac:dyDescent="0.2">
      <c r="A7630" t="s">
        <v>38143</v>
      </c>
      <c r="B7630" t="s">
        <v>38144</v>
      </c>
      <c r="C7630" t="s">
        <v>41686</v>
      </c>
      <c r="D7630" t="s">
        <v>41687</v>
      </c>
      <c r="F7630" t="s">
        <v>41688</v>
      </c>
      <c r="H7630" t="s">
        <v>1976</v>
      </c>
      <c r="J7630" t="s">
        <v>41689</v>
      </c>
      <c r="K7630" t="s">
        <v>41690</v>
      </c>
      <c r="L7630" t="s">
        <v>303</v>
      </c>
      <c r="M7630" t="s">
        <v>685</v>
      </c>
    </row>
    <row r="7631" spans="1:13" x14ac:dyDescent="0.2">
      <c r="A7631" t="s">
        <v>38143</v>
      </c>
      <c r="B7631" t="s">
        <v>38144</v>
      </c>
      <c r="C7631" t="s">
        <v>41691</v>
      </c>
      <c r="D7631" t="s">
        <v>295</v>
      </c>
      <c r="E7631" t="s">
        <v>296</v>
      </c>
      <c r="F7631" t="s">
        <v>41692</v>
      </c>
      <c r="G7631" t="s">
        <v>39598</v>
      </c>
      <c r="H7631" t="s">
        <v>1853</v>
      </c>
      <c r="I7631" t="s">
        <v>300</v>
      </c>
      <c r="J7631" t="s">
        <v>41693</v>
      </c>
      <c r="K7631" t="s">
        <v>41694</v>
      </c>
      <c r="L7631" t="s">
        <v>303</v>
      </c>
      <c r="M7631" t="s">
        <v>1231</v>
      </c>
    </row>
    <row r="7632" spans="1:13" x14ac:dyDescent="0.2">
      <c r="A7632" t="s">
        <v>38143</v>
      </c>
      <c r="B7632" t="s">
        <v>38144</v>
      </c>
      <c r="C7632" t="s">
        <v>41695</v>
      </c>
      <c r="D7632" t="s">
        <v>41696</v>
      </c>
      <c r="E7632" t="s">
        <v>41697</v>
      </c>
      <c r="F7632" t="s">
        <v>41698</v>
      </c>
      <c r="H7632" t="s">
        <v>1976</v>
      </c>
      <c r="J7632" t="s">
        <v>41699</v>
      </c>
      <c r="K7632" t="s">
        <v>41700</v>
      </c>
      <c r="L7632" t="s">
        <v>303</v>
      </c>
      <c r="M7632" t="s">
        <v>11998</v>
      </c>
    </row>
    <row r="7633" spans="1:13" x14ac:dyDescent="0.2">
      <c r="A7633" t="s">
        <v>38143</v>
      </c>
      <c r="B7633" t="s">
        <v>38144</v>
      </c>
      <c r="C7633" t="s">
        <v>41701</v>
      </c>
      <c r="D7633" t="s">
        <v>40238</v>
      </c>
      <c r="E7633" t="s">
        <v>1817</v>
      </c>
      <c r="F7633" t="s">
        <v>41702</v>
      </c>
      <c r="G7633" t="s">
        <v>39842</v>
      </c>
      <c r="H7633" t="s">
        <v>2024</v>
      </c>
      <c r="I7633" t="s">
        <v>1874</v>
      </c>
      <c r="J7633" t="s">
        <v>41703</v>
      </c>
      <c r="K7633" t="s">
        <v>41704</v>
      </c>
      <c r="L7633" t="s">
        <v>303</v>
      </c>
      <c r="M7633" t="s">
        <v>26876</v>
      </c>
    </row>
    <row r="7634" spans="1:13" x14ac:dyDescent="0.2">
      <c r="A7634" t="s">
        <v>38143</v>
      </c>
      <c r="B7634" t="s">
        <v>38144</v>
      </c>
      <c r="C7634" t="s">
        <v>41705</v>
      </c>
      <c r="D7634" t="s">
        <v>7008</v>
      </c>
      <c r="F7634" t="s">
        <v>41706</v>
      </c>
      <c r="G7634" t="s">
        <v>39785</v>
      </c>
      <c r="H7634" t="s">
        <v>1788</v>
      </c>
      <c r="J7634" t="s">
        <v>41707</v>
      </c>
      <c r="K7634" t="s">
        <v>41708</v>
      </c>
      <c r="L7634" t="s">
        <v>303</v>
      </c>
      <c r="M7634" t="s">
        <v>16943</v>
      </c>
    </row>
    <row r="7635" spans="1:13" x14ac:dyDescent="0.2">
      <c r="A7635" t="s">
        <v>38143</v>
      </c>
      <c r="B7635" t="s">
        <v>38144</v>
      </c>
      <c r="C7635" t="s">
        <v>41709</v>
      </c>
      <c r="D7635" t="s">
        <v>1837</v>
      </c>
      <c r="E7635" t="s">
        <v>1375</v>
      </c>
      <c r="F7635" t="s">
        <v>41710</v>
      </c>
      <c r="G7635" t="s">
        <v>41711</v>
      </c>
      <c r="H7635" t="s">
        <v>1952</v>
      </c>
      <c r="I7635" t="s">
        <v>1874</v>
      </c>
      <c r="J7635" t="s">
        <v>41712</v>
      </c>
      <c r="K7635" t="s">
        <v>41713</v>
      </c>
      <c r="L7635" t="s">
        <v>303</v>
      </c>
      <c r="M7635" t="s">
        <v>5955</v>
      </c>
    </row>
    <row r="7636" spans="1:13" x14ac:dyDescent="0.2">
      <c r="A7636" t="s">
        <v>38143</v>
      </c>
      <c r="B7636" t="s">
        <v>38144</v>
      </c>
      <c r="C7636" t="s">
        <v>41714</v>
      </c>
      <c r="D7636" t="s">
        <v>513</v>
      </c>
      <c r="E7636" t="s">
        <v>2526</v>
      </c>
      <c r="F7636" t="s">
        <v>41715</v>
      </c>
      <c r="H7636" t="s">
        <v>39511</v>
      </c>
      <c r="I7636" t="s">
        <v>1874</v>
      </c>
      <c r="J7636" t="s">
        <v>41716</v>
      </c>
      <c r="K7636" t="s">
        <v>41717</v>
      </c>
      <c r="L7636" t="s">
        <v>303</v>
      </c>
      <c r="M7636" t="s">
        <v>30625</v>
      </c>
    </row>
    <row r="7637" spans="1:13" x14ac:dyDescent="0.2">
      <c r="A7637" t="s">
        <v>38143</v>
      </c>
      <c r="B7637" t="s">
        <v>38144</v>
      </c>
      <c r="C7637" t="s">
        <v>41718</v>
      </c>
      <c r="D7637" t="s">
        <v>21848</v>
      </c>
      <c r="E7637" t="s">
        <v>41719</v>
      </c>
      <c r="F7637" t="s">
        <v>41720</v>
      </c>
      <c r="H7637" t="s">
        <v>1788</v>
      </c>
      <c r="J7637" t="s">
        <v>41721</v>
      </c>
      <c r="K7637" t="s">
        <v>41722</v>
      </c>
      <c r="L7637" t="s">
        <v>303</v>
      </c>
      <c r="M7637" t="s">
        <v>24223</v>
      </c>
    </row>
    <row r="7638" spans="1:13" x14ac:dyDescent="0.2">
      <c r="A7638" t="s">
        <v>38143</v>
      </c>
      <c r="B7638" t="s">
        <v>38144</v>
      </c>
      <c r="C7638" t="s">
        <v>41723</v>
      </c>
      <c r="D7638" t="s">
        <v>41724</v>
      </c>
      <c r="E7638" t="s">
        <v>41725</v>
      </c>
      <c r="F7638" t="s">
        <v>41726</v>
      </c>
      <c r="G7638" t="s">
        <v>41727</v>
      </c>
      <c r="H7638" t="s">
        <v>41728</v>
      </c>
      <c r="I7638" t="s">
        <v>2046</v>
      </c>
      <c r="J7638" t="s">
        <v>41729</v>
      </c>
      <c r="K7638" t="s">
        <v>302</v>
      </c>
      <c r="L7638" t="s">
        <v>303</v>
      </c>
      <c r="M7638" t="s">
        <v>41730</v>
      </c>
    </row>
    <row r="7639" spans="1:13" x14ac:dyDescent="0.2">
      <c r="A7639" t="s">
        <v>38143</v>
      </c>
      <c r="B7639" t="s">
        <v>38144</v>
      </c>
      <c r="C7639" t="s">
        <v>41731</v>
      </c>
      <c r="D7639" t="s">
        <v>41732</v>
      </c>
      <c r="F7639" t="s">
        <v>41733</v>
      </c>
      <c r="G7639" t="s">
        <v>41734</v>
      </c>
      <c r="H7639" t="s">
        <v>300</v>
      </c>
      <c r="J7639" t="s">
        <v>41735</v>
      </c>
      <c r="K7639" t="s">
        <v>302</v>
      </c>
      <c r="L7639" t="s">
        <v>303</v>
      </c>
      <c r="M7639" t="s">
        <v>41736</v>
      </c>
    </row>
    <row r="7640" spans="1:13" x14ac:dyDescent="0.2">
      <c r="A7640" t="s">
        <v>38143</v>
      </c>
      <c r="B7640" t="s">
        <v>38144</v>
      </c>
      <c r="C7640" t="s">
        <v>41737</v>
      </c>
      <c r="D7640" t="s">
        <v>41738</v>
      </c>
      <c r="F7640" t="s">
        <v>41739</v>
      </c>
      <c r="H7640" t="s">
        <v>39535</v>
      </c>
      <c r="I7640" t="s">
        <v>1788</v>
      </c>
      <c r="J7640" t="s">
        <v>41740</v>
      </c>
      <c r="K7640" t="s">
        <v>41741</v>
      </c>
      <c r="L7640" t="s">
        <v>303</v>
      </c>
      <c r="M7640" t="s">
        <v>36342</v>
      </c>
    </row>
    <row r="7641" spans="1:13" x14ac:dyDescent="0.2">
      <c r="A7641" t="s">
        <v>38143</v>
      </c>
      <c r="B7641" t="s">
        <v>38144</v>
      </c>
      <c r="C7641" t="s">
        <v>41742</v>
      </c>
      <c r="D7641" t="s">
        <v>41743</v>
      </c>
      <c r="E7641" t="s">
        <v>41744</v>
      </c>
      <c r="F7641" t="s">
        <v>41745</v>
      </c>
      <c r="G7641" t="s">
        <v>39827</v>
      </c>
      <c r="H7641" t="s">
        <v>1788</v>
      </c>
      <c r="J7641" t="s">
        <v>41746</v>
      </c>
      <c r="K7641" t="s">
        <v>41747</v>
      </c>
      <c r="L7641" t="s">
        <v>303</v>
      </c>
      <c r="M7641" t="s">
        <v>3354</v>
      </c>
    </row>
    <row r="7642" spans="1:13" x14ac:dyDescent="0.2">
      <c r="A7642" t="s">
        <v>38143</v>
      </c>
      <c r="B7642" t="s">
        <v>38144</v>
      </c>
      <c r="C7642" t="s">
        <v>41748</v>
      </c>
      <c r="D7642" t="s">
        <v>41749</v>
      </c>
      <c r="E7642" t="s">
        <v>41750</v>
      </c>
      <c r="F7642" t="s">
        <v>41751</v>
      </c>
      <c r="H7642" t="s">
        <v>1959</v>
      </c>
      <c r="J7642" t="s">
        <v>41752</v>
      </c>
      <c r="K7642" t="s">
        <v>41753</v>
      </c>
      <c r="L7642" t="s">
        <v>303</v>
      </c>
      <c r="M7642" t="s">
        <v>41754</v>
      </c>
    </row>
    <row r="7643" spans="1:13" x14ac:dyDescent="0.2">
      <c r="A7643" t="s">
        <v>38143</v>
      </c>
      <c r="B7643" t="s">
        <v>38144</v>
      </c>
      <c r="C7643" t="s">
        <v>41755</v>
      </c>
      <c r="D7643" t="s">
        <v>401</v>
      </c>
      <c r="E7643" t="s">
        <v>402</v>
      </c>
      <c r="F7643" t="s">
        <v>41756</v>
      </c>
      <c r="G7643" t="s">
        <v>39918</v>
      </c>
      <c r="H7643" t="s">
        <v>299</v>
      </c>
      <c r="J7643" t="s">
        <v>41757</v>
      </c>
      <c r="K7643" t="s">
        <v>41758</v>
      </c>
      <c r="L7643" t="s">
        <v>303</v>
      </c>
      <c r="M7643" t="s">
        <v>41759</v>
      </c>
    </row>
    <row r="7644" spans="1:13" x14ac:dyDescent="0.2">
      <c r="A7644" t="s">
        <v>38143</v>
      </c>
      <c r="B7644" t="s">
        <v>38144</v>
      </c>
      <c r="C7644" t="s">
        <v>41760</v>
      </c>
      <c r="D7644" t="s">
        <v>295</v>
      </c>
      <c r="E7644" t="s">
        <v>296</v>
      </c>
      <c r="F7644" t="s">
        <v>41761</v>
      </c>
      <c r="G7644" t="s">
        <v>1796</v>
      </c>
      <c r="H7644" t="s">
        <v>300</v>
      </c>
      <c r="J7644" t="s">
        <v>1797</v>
      </c>
      <c r="K7644" t="s">
        <v>302</v>
      </c>
      <c r="L7644" t="s">
        <v>303</v>
      </c>
      <c r="M7644" t="s">
        <v>16231</v>
      </c>
    </row>
    <row r="7645" spans="1:13" x14ac:dyDescent="0.2">
      <c r="A7645" t="s">
        <v>38143</v>
      </c>
      <c r="B7645" t="s">
        <v>38144</v>
      </c>
      <c r="C7645" t="s">
        <v>41762</v>
      </c>
      <c r="D7645" t="s">
        <v>572</v>
      </c>
      <c r="E7645" t="s">
        <v>573</v>
      </c>
      <c r="F7645" t="s">
        <v>41763</v>
      </c>
      <c r="G7645" t="s">
        <v>41764</v>
      </c>
      <c r="H7645" t="s">
        <v>1959</v>
      </c>
      <c r="I7645" t="s">
        <v>1874</v>
      </c>
      <c r="J7645" t="s">
        <v>41765</v>
      </c>
      <c r="K7645" t="s">
        <v>41766</v>
      </c>
      <c r="L7645" t="s">
        <v>303</v>
      </c>
      <c r="M7645" t="s">
        <v>5927</v>
      </c>
    </row>
    <row r="7646" spans="1:13" x14ac:dyDescent="0.2">
      <c r="A7646" t="s">
        <v>38143</v>
      </c>
      <c r="B7646" t="s">
        <v>38144</v>
      </c>
      <c r="C7646" t="s">
        <v>41767</v>
      </c>
      <c r="D7646" t="s">
        <v>41768</v>
      </c>
      <c r="E7646" t="s">
        <v>41769</v>
      </c>
      <c r="F7646" t="s">
        <v>41770</v>
      </c>
      <c r="G7646" t="s">
        <v>21403</v>
      </c>
      <c r="H7646" t="s">
        <v>41771</v>
      </c>
      <c r="I7646" t="s">
        <v>2024</v>
      </c>
      <c r="J7646" t="s">
        <v>41772</v>
      </c>
      <c r="K7646" t="s">
        <v>41773</v>
      </c>
      <c r="L7646" t="s">
        <v>303</v>
      </c>
      <c r="M7646" t="s">
        <v>2653</v>
      </c>
    </row>
    <row r="7647" spans="1:13" x14ac:dyDescent="0.2">
      <c r="A7647" t="s">
        <v>38143</v>
      </c>
      <c r="B7647" t="s">
        <v>38144</v>
      </c>
      <c r="C7647" t="s">
        <v>41774</v>
      </c>
      <c r="D7647" t="s">
        <v>40238</v>
      </c>
      <c r="E7647" t="s">
        <v>1817</v>
      </c>
      <c r="F7647" t="s">
        <v>41775</v>
      </c>
      <c r="H7647" t="s">
        <v>1959</v>
      </c>
      <c r="J7647" t="s">
        <v>41776</v>
      </c>
      <c r="K7647" t="s">
        <v>41777</v>
      </c>
      <c r="L7647" t="s">
        <v>303</v>
      </c>
      <c r="M7647" t="s">
        <v>2554</v>
      </c>
    </row>
    <row r="7648" spans="1:13" x14ac:dyDescent="0.2">
      <c r="A7648" t="s">
        <v>38143</v>
      </c>
      <c r="B7648" t="s">
        <v>38144</v>
      </c>
      <c r="C7648" t="s">
        <v>41778</v>
      </c>
      <c r="D7648" t="s">
        <v>7008</v>
      </c>
      <c r="E7648" t="s">
        <v>296</v>
      </c>
      <c r="F7648" t="s">
        <v>41779</v>
      </c>
      <c r="G7648" t="s">
        <v>41780</v>
      </c>
      <c r="H7648" t="s">
        <v>39650</v>
      </c>
      <c r="I7648" t="s">
        <v>1952</v>
      </c>
      <c r="J7648" t="s">
        <v>41781</v>
      </c>
      <c r="K7648" t="s">
        <v>41782</v>
      </c>
      <c r="L7648" t="s">
        <v>303</v>
      </c>
      <c r="M7648" t="s">
        <v>1380</v>
      </c>
    </row>
    <row r="7649" spans="1:13" x14ac:dyDescent="0.2">
      <c r="A7649" t="s">
        <v>38143</v>
      </c>
      <c r="B7649" t="s">
        <v>38144</v>
      </c>
      <c r="C7649" t="s">
        <v>41783</v>
      </c>
      <c r="D7649" t="s">
        <v>40185</v>
      </c>
      <c r="E7649" t="s">
        <v>41784</v>
      </c>
      <c r="F7649" t="s">
        <v>41785</v>
      </c>
      <c r="H7649" t="s">
        <v>1952</v>
      </c>
      <c r="J7649" t="s">
        <v>41786</v>
      </c>
      <c r="K7649" t="s">
        <v>41787</v>
      </c>
      <c r="L7649" t="s">
        <v>303</v>
      </c>
      <c r="M7649" t="s">
        <v>5626</v>
      </c>
    </row>
    <row r="7650" spans="1:13" x14ac:dyDescent="0.2">
      <c r="A7650" t="s">
        <v>38143</v>
      </c>
      <c r="B7650" t="s">
        <v>38144</v>
      </c>
      <c r="C7650" t="s">
        <v>41788</v>
      </c>
      <c r="D7650" t="s">
        <v>5731</v>
      </c>
      <c r="E7650" t="s">
        <v>41789</v>
      </c>
      <c r="F7650" t="s">
        <v>41790</v>
      </c>
      <c r="G7650" t="s">
        <v>41791</v>
      </c>
      <c r="H7650" t="s">
        <v>1853</v>
      </c>
      <c r="J7650" t="s">
        <v>41792</v>
      </c>
      <c r="K7650" t="s">
        <v>41793</v>
      </c>
      <c r="L7650" t="s">
        <v>303</v>
      </c>
      <c r="M7650" t="s">
        <v>9194</v>
      </c>
    </row>
    <row r="7651" spans="1:13" x14ac:dyDescent="0.2">
      <c r="A7651" t="s">
        <v>38143</v>
      </c>
      <c r="B7651" t="s">
        <v>38144</v>
      </c>
      <c r="C7651" t="s">
        <v>41794</v>
      </c>
      <c r="D7651" t="s">
        <v>41795</v>
      </c>
      <c r="E7651" t="s">
        <v>41796</v>
      </c>
      <c r="F7651" t="s">
        <v>41797</v>
      </c>
      <c r="G7651" t="s">
        <v>24971</v>
      </c>
      <c r="H7651" t="s">
        <v>1788</v>
      </c>
      <c r="J7651" t="s">
        <v>41798</v>
      </c>
      <c r="K7651" t="s">
        <v>41799</v>
      </c>
      <c r="L7651" t="s">
        <v>303</v>
      </c>
      <c r="M7651" t="s">
        <v>41800</v>
      </c>
    </row>
    <row r="7652" spans="1:13" x14ac:dyDescent="0.2">
      <c r="A7652" t="s">
        <v>38143</v>
      </c>
      <c r="B7652" t="s">
        <v>38144</v>
      </c>
      <c r="C7652" t="s">
        <v>41801</v>
      </c>
      <c r="D7652" t="s">
        <v>1973</v>
      </c>
      <c r="E7652" t="s">
        <v>296</v>
      </c>
      <c r="F7652" t="s">
        <v>41802</v>
      </c>
      <c r="G7652" t="s">
        <v>41803</v>
      </c>
      <c r="H7652" t="s">
        <v>39587</v>
      </c>
      <c r="I7652" t="s">
        <v>1976</v>
      </c>
      <c r="J7652" t="s">
        <v>41804</v>
      </c>
      <c r="K7652" t="s">
        <v>302</v>
      </c>
      <c r="L7652" t="s">
        <v>303</v>
      </c>
      <c r="M7652" t="s">
        <v>16231</v>
      </c>
    </row>
    <row r="7653" spans="1:13" x14ac:dyDescent="0.2">
      <c r="A7653" t="s">
        <v>38143</v>
      </c>
      <c r="B7653" t="s">
        <v>38144</v>
      </c>
      <c r="C7653" t="s">
        <v>41805</v>
      </c>
      <c r="D7653" t="s">
        <v>4820</v>
      </c>
      <c r="E7653" t="s">
        <v>41806</v>
      </c>
      <c r="F7653" t="s">
        <v>41807</v>
      </c>
      <c r="G7653" t="s">
        <v>40431</v>
      </c>
      <c r="H7653" t="s">
        <v>1788</v>
      </c>
      <c r="J7653" t="s">
        <v>41808</v>
      </c>
      <c r="K7653" t="s">
        <v>41809</v>
      </c>
      <c r="L7653" t="s">
        <v>303</v>
      </c>
      <c r="M7653" t="s">
        <v>41810</v>
      </c>
    </row>
    <row r="7654" spans="1:13" x14ac:dyDescent="0.2">
      <c r="A7654" t="s">
        <v>38143</v>
      </c>
      <c r="B7654" t="s">
        <v>38144</v>
      </c>
      <c r="C7654" t="s">
        <v>41811</v>
      </c>
      <c r="D7654" t="s">
        <v>492</v>
      </c>
      <c r="E7654" t="s">
        <v>493</v>
      </c>
      <c r="F7654" t="s">
        <v>41812</v>
      </c>
      <c r="G7654" t="s">
        <v>41813</v>
      </c>
      <c r="H7654" t="s">
        <v>1788</v>
      </c>
      <c r="J7654" t="s">
        <v>41814</v>
      </c>
      <c r="K7654" t="s">
        <v>41815</v>
      </c>
      <c r="L7654" t="s">
        <v>303</v>
      </c>
      <c r="M7654" t="s">
        <v>29703</v>
      </c>
    </row>
    <row r="7655" spans="1:13" x14ac:dyDescent="0.2">
      <c r="A7655" t="s">
        <v>38143</v>
      </c>
      <c r="B7655" t="s">
        <v>38144</v>
      </c>
      <c r="C7655" t="s">
        <v>41816</v>
      </c>
      <c r="D7655" t="s">
        <v>1837</v>
      </c>
      <c r="E7655" t="s">
        <v>1375</v>
      </c>
      <c r="F7655" t="s">
        <v>41817</v>
      </c>
      <c r="H7655" t="s">
        <v>1959</v>
      </c>
      <c r="I7655" t="s">
        <v>1874</v>
      </c>
      <c r="J7655" t="s">
        <v>41818</v>
      </c>
      <c r="K7655" t="s">
        <v>302</v>
      </c>
      <c r="L7655" t="s">
        <v>303</v>
      </c>
      <c r="M7655" t="s">
        <v>4979</v>
      </c>
    </row>
    <row r="7656" spans="1:13" x14ac:dyDescent="0.2">
      <c r="A7656" t="s">
        <v>38143</v>
      </c>
      <c r="B7656" t="s">
        <v>38144</v>
      </c>
      <c r="C7656" t="s">
        <v>41819</v>
      </c>
      <c r="D7656" t="s">
        <v>349</v>
      </c>
      <c r="E7656" t="s">
        <v>424</v>
      </c>
      <c r="F7656" t="s">
        <v>41820</v>
      </c>
      <c r="G7656" t="s">
        <v>27681</v>
      </c>
      <c r="H7656" t="s">
        <v>41821</v>
      </c>
      <c r="J7656" t="s">
        <v>41822</v>
      </c>
      <c r="K7656" t="s">
        <v>41823</v>
      </c>
      <c r="L7656" t="s">
        <v>303</v>
      </c>
      <c r="M7656" t="s">
        <v>2054</v>
      </c>
    </row>
    <row r="7657" spans="1:13" x14ac:dyDescent="0.2">
      <c r="A7657" t="s">
        <v>38143</v>
      </c>
      <c r="B7657" t="s">
        <v>38144</v>
      </c>
      <c r="C7657" t="s">
        <v>41824</v>
      </c>
      <c r="D7657" t="s">
        <v>41825</v>
      </c>
      <c r="E7657" t="s">
        <v>296</v>
      </c>
      <c r="F7657" t="s">
        <v>41826</v>
      </c>
      <c r="G7657" t="s">
        <v>41827</v>
      </c>
      <c r="H7657" t="s">
        <v>1976</v>
      </c>
      <c r="J7657" t="s">
        <v>41828</v>
      </c>
      <c r="K7657" t="s">
        <v>302</v>
      </c>
      <c r="L7657" t="s">
        <v>303</v>
      </c>
      <c r="M7657" t="s">
        <v>5979</v>
      </c>
    </row>
    <row r="7658" spans="1:13" x14ac:dyDescent="0.2">
      <c r="A7658" t="s">
        <v>38143</v>
      </c>
      <c r="B7658" t="s">
        <v>38144</v>
      </c>
      <c r="C7658" t="s">
        <v>41829</v>
      </c>
      <c r="D7658" t="s">
        <v>38271</v>
      </c>
      <c r="E7658" t="s">
        <v>296</v>
      </c>
      <c r="F7658" t="s">
        <v>41830</v>
      </c>
      <c r="G7658" t="s">
        <v>39637</v>
      </c>
      <c r="H7658" t="s">
        <v>21112</v>
      </c>
      <c r="I7658" t="s">
        <v>300</v>
      </c>
      <c r="J7658" t="s">
        <v>40693</v>
      </c>
      <c r="K7658" t="s">
        <v>41831</v>
      </c>
      <c r="L7658" t="s">
        <v>303</v>
      </c>
      <c r="M7658" t="s">
        <v>908</v>
      </c>
    </row>
    <row r="7659" spans="1:13" x14ac:dyDescent="0.2">
      <c r="A7659" t="s">
        <v>38143</v>
      </c>
      <c r="B7659" t="s">
        <v>38144</v>
      </c>
      <c r="C7659" t="s">
        <v>41832</v>
      </c>
      <c r="D7659" t="s">
        <v>572</v>
      </c>
      <c r="E7659" t="s">
        <v>573</v>
      </c>
      <c r="F7659" t="s">
        <v>41833</v>
      </c>
      <c r="H7659" t="s">
        <v>1976</v>
      </c>
      <c r="J7659" t="s">
        <v>41834</v>
      </c>
      <c r="K7659" t="s">
        <v>41835</v>
      </c>
      <c r="L7659" t="s">
        <v>303</v>
      </c>
      <c r="M7659" t="s">
        <v>28892</v>
      </c>
    </row>
    <row r="7660" spans="1:13" x14ac:dyDescent="0.2">
      <c r="A7660" t="s">
        <v>38143</v>
      </c>
      <c r="B7660" t="s">
        <v>38144</v>
      </c>
      <c r="C7660" t="s">
        <v>41836</v>
      </c>
      <c r="D7660" t="s">
        <v>572</v>
      </c>
      <c r="E7660" t="s">
        <v>573</v>
      </c>
      <c r="F7660" t="s">
        <v>41837</v>
      </c>
      <c r="H7660" t="s">
        <v>39498</v>
      </c>
      <c r="I7660" t="s">
        <v>1788</v>
      </c>
      <c r="J7660" t="s">
        <v>41838</v>
      </c>
      <c r="K7660" t="s">
        <v>41839</v>
      </c>
      <c r="L7660" t="s">
        <v>303</v>
      </c>
      <c r="M7660" t="s">
        <v>2936</v>
      </c>
    </row>
    <row r="7661" spans="1:13" x14ac:dyDescent="0.2">
      <c r="A7661" t="s">
        <v>38143</v>
      </c>
      <c r="B7661" t="s">
        <v>38144</v>
      </c>
      <c r="C7661" t="s">
        <v>41840</v>
      </c>
      <c r="D7661" t="s">
        <v>41841</v>
      </c>
      <c r="F7661" t="s">
        <v>41842</v>
      </c>
      <c r="H7661" t="s">
        <v>39996</v>
      </c>
      <c r="I7661" t="s">
        <v>1788</v>
      </c>
      <c r="J7661" t="s">
        <v>41843</v>
      </c>
      <c r="K7661" t="s">
        <v>41844</v>
      </c>
      <c r="L7661" t="s">
        <v>303</v>
      </c>
      <c r="M7661" t="s">
        <v>41845</v>
      </c>
    </row>
    <row r="7662" spans="1:13" x14ac:dyDescent="0.2">
      <c r="A7662" t="s">
        <v>38143</v>
      </c>
      <c r="B7662" t="s">
        <v>38144</v>
      </c>
      <c r="C7662" t="s">
        <v>41846</v>
      </c>
      <c r="D7662" t="s">
        <v>40238</v>
      </c>
      <c r="E7662" t="s">
        <v>1817</v>
      </c>
      <c r="F7662" t="s">
        <v>41847</v>
      </c>
      <c r="G7662" t="s">
        <v>41848</v>
      </c>
      <c r="H7662" t="s">
        <v>2024</v>
      </c>
      <c r="J7662" t="s">
        <v>41849</v>
      </c>
      <c r="K7662" t="s">
        <v>41850</v>
      </c>
      <c r="L7662" t="s">
        <v>303</v>
      </c>
      <c r="M7662" t="s">
        <v>925</v>
      </c>
    </row>
    <row r="7663" spans="1:13" x14ac:dyDescent="0.2">
      <c r="A7663" t="s">
        <v>38143</v>
      </c>
      <c r="B7663" t="s">
        <v>38144</v>
      </c>
      <c r="C7663" t="s">
        <v>41851</v>
      </c>
      <c r="D7663" t="s">
        <v>803</v>
      </c>
      <c r="E7663" t="s">
        <v>41852</v>
      </c>
      <c r="F7663" t="s">
        <v>41853</v>
      </c>
      <c r="G7663" t="s">
        <v>21118</v>
      </c>
      <c r="H7663" t="s">
        <v>1788</v>
      </c>
      <c r="J7663" t="s">
        <v>41854</v>
      </c>
      <c r="K7663" t="s">
        <v>41855</v>
      </c>
      <c r="L7663" t="s">
        <v>303</v>
      </c>
      <c r="M7663" t="s">
        <v>41856</v>
      </c>
    </row>
    <row r="7664" spans="1:13" x14ac:dyDescent="0.2">
      <c r="A7664" t="s">
        <v>38143</v>
      </c>
      <c r="B7664" t="s">
        <v>38144</v>
      </c>
      <c r="C7664" t="s">
        <v>41857</v>
      </c>
      <c r="D7664" t="s">
        <v>394</v>
      </c>
      <c r="E7664" t="s">
        <v>3638</v>
      </c>
      <c r="F7664" t="s">
        <v>1102</v>
      </c>
      <c r="G7664" t="s">
        <v>41858</v>
      </c>
      <c r="H7664" t="s">
        <v>1788</v>
      </c>
      <c r="J7664" t="s">
        <v>40717</v>
      </c>
      <c r="K7664" t="s">
        <v>41859</v>
      </c>
      <c r="L7664" t="s">
        <v>303</v>
      </c>
      <c r="M7664" t="s">
        <v>28584</v>
      </c>
    </row>
    <row r="7665" spans="1:13" x14ac:dyDescent="0.2">
      <c r="A7665" t="s">
        <v>38143</v>
      </c>
      <c r="B7665" t="s">
        <v>38144</v>
      </c>
      <c r="C7665" t="s">
        <v>41860</v>
      </c>
      <c r="D7665" t="s">
        <v>492</v>
      </c>
      <c r="E7665" t="s">
        <v>493</v>
      </c>
      <c r="F7665" t="s">
        <v>41861</v>
      </c>
      <c r="G7665" t="s">
        <v>39504</v>
      </c>
      <c r="H7665" t="s">
        <v>300</v>
      </c>
      <c r="J7665" t="s">
        <v>41862</v>
      </c>
      <c r="K7665" t="s">
        <v>41863</v>
      </c>
      <c r="L7665" t="s">
        <v>303</v>
      </c>
      <c r="M7665" t="s">
        <v>41864</v>
      </c>
    </row>
    <row r="7666" spans="1:13" x14ac:dyDescent="0.2">
      <c r="A7666" t="s">
        <v>38143</v>
      </c>
      <c r="B7666" t="s">
        <v>38144</v>
      </c>
      <c r="C7666" t="s">
        <v>41865</v>
      </c>
      <c r="D7666" t="s">
        <v>572</v>
      </c>
      <c r="E7666" t="s">
        <v>573</v>
      </c>
      <c r="F7666" t="s">
        <v>41866</v>
      </c>
      <c r="G7666" t="s">
        <v>41867</v>
      </c>
      <c r="H7666" t="s">
        <v>1853</v>
      </c>
      <c r="I7666" t="s">
        <v>300</v>
      </c>
      <c r="J7666" t="s">
        <v>41868</v>
      </c>
      <c r="K7666" t="s">
        <v>41869</v>
      </c>
      <c r="L7666" t="s">
        <v>303</v>
      </c>
      <c r="M7666" t="s">
        <v>4979</v>
      </c>
    </row>
    <row r="7667" spans="1:13" x14ac:dyDescent="0.2">
      <c r="A7667" t="s">
        <v>38143</v>
      </c>
      <c r="B7667" t="s">
        <v>38144</v>
      </c>
      <c r="C7667" t="s">
        <v>41870</v>
      </c>
      <c r="D7667" t="s">
        <v>492</v>
      </c>
      <c r="E7667" t="s">
        <v>493</v>
      </c>
      <c r="F7667" t="s">
        <v>41871</v>
      </c>
      <c r="G7667" t="s">
        <v>40496</v>
      </c>
      <c r="H7667" t="s">
        <v>1788</v>
      </c>
      <c r="J7667" t="s">
        <v>41872</v>
      </c>
      <c r="K7667" t="s">
        <v>41873</v>
      </c>
      <c r="L7667" t="s">
        <v>303</v>
      </c>
      <c r="M7667" t="s">
        <v>1979</v>
      </c>
    </row>
    <row r="7668" spans="1:13" x14ac:dyDescent="0.2">
      <c r="A7668" t="s">
        <v>38143</v>
      </c>
      <c r="B7668" t="s">
        <v>38144</v>
      </c>
      <c r="C7668" t="s">
        <v>41874</v>
      </c>
      <c r="D7668" t="s">
        <v>572</v>
      </c>
      <c r="E7668" t="s">
        <v>573</v>
      </c>
      <c r="F7668" t="s">
        <v>41875</v>
      </c>
      <c r="G7668" t="s">
        <v>39667</v>
      </c>
      <c r="H7668" t="s">
        <v>1788</v>
      </c>
      <c r="J7668" t="s">
        <v>41876</v>
      </c>
      <c r="K7668" t="s">
        <v>41877</v>
      </c>
      <c r="L7668" t="s">
        <v>303</v>
      </c>
      <c r="M7668" t="s">
        <v>1979</v>
      </c>
    </row>
    <row r="7669" spans="1:13" x14ac:dyDescent="0.2">
      <c r="A7669" t="s">
        <v>38143</v>
      </c>
      <c r="B7669" t="s">
        <v>38144</v>
      </c>
      <c r="C7669" t="s">
        <v>41878</v>
      </c>
      <c r="D7669" t="s">
        <v>41879</v>
      </c>
      <c r="E7669" t="s">
        <v>41880</v>
      </c>
      <c r="F7669" t="s">
        <v>41881</v>
      </c>
      <c r="G7669" t="s">
        <v>2046</v>
      </c>
      <c r="H7669" t="s">
        <v>1788</v>
      </c>
      <c r="J7669" t="s">
        <v>41882</v>
      </c>
      <c r="K7669" t="s">
        <v>41883</v>
      </c>
      <c r="L7669" t="s">
        <v>303</v>
      </c>
      <c r="M7669" t="s">
        <v>41884</v>
      </c>
    </row>
    <row r="7670" spans="1:13" x14ac:dyDescent="0.2">
      <c r="A7670" t="s">
        <v>38143</v>
      </c>
      <c r="B7670" t="s">
        <v>38144</v>
      </c>
      <c r="C7670" t="s">
        <v>41885</v>
      </c>
      <c r="D7670" t="s">
        <v>349</v>
      </c>
      <c r="E7670" t="s">
        <v>476</v>
      </c>
      <c r="F7670" t="s">
        <v>41886</v>
      </c>
      <c r="G7670" t="s">
        <v>40907</v>
      </c>
      <c r="H7670" t="s">
        <v>1853</v>
      </c>
      <c r="J7670" t="s">
        <v>41887</v>
      </c>
      <c r="K7670" t="s">
        <v>41888</v>
      </c>
      <c r="L7670" t="s">
        <v>303</v>
      </c>
      <c r="M7670" t="s">
        <v>39550</v>
      </c>
    </row>
    <row r="7671" spans="1:13" x14ac:dyDescent="0.2">
      <c r="A7671" t="s">
        <v>38143</v>
      </c>
      <c r="B7671" t="s">
        <v>38144</v>
      </c>
      <c r="C7671" t="s">
        <v>41889</v>
      </c>
      <c r="D7671" t="s">
        <v>41890</v>
      </c>
      <c r="E7671" t="s">
        <v>41891</v>
      </c>
      <c r="F7671" t="s">
        <v>41892</v>
      </c>
      <c r="G7671" t="s">
        <v>40001</v>
      </c>
      <c r="H7671" t="s">
        <v>39727</v>
      </c>
      <c r="I7671" t="s">
        <v>300</v>
      </c>
      <c r="J7671" t="s">
        <v>41571</v>
      </c>
      <c r="K7671" t="s">
        <v>41893</v>
      </c>
      <c r="L7671" t="s">
        <v>303</v>
      </c>
      <c r="M7671" t="s">
        <v>1399</v>
      </c>
    </row>
    <row r="7672" spans="1:13" x14ac:dyDescent="0.2">
      <c r="A7672" t="s">
        <v>38143</v>
      </c>
      <c r="B7672" t="s">
        <v>38144</v>
      </c>
      <c r="C7672" t="s">
        <v>41894</v>
      </c>
      <c r="D7672" t="s">
        <v>1837</v>
      </c>
      <c r="E7672" t="s">
        <v>1375</v>
      </c>
      <c r="F7672" t="s">
        <v>41895</v>
      </c>
      <c r="H7672" t="s">
        <v>39511</v>
      </c>
      <c r="J7672" t="s">
        <v>41896</v>
      </c>
      <c r="K7672" t="s">
        <v>41897</v>
      </c>
      <c r="L7672" t="s">
        <v>303</v>
      </c>
      <c r="M7672" t="s">
        <v>5915</v>
      </c>
    </row>
    <row r="7673" spans="1:13" x14ac:dyDescent="0.2">
      <c r="A7673" t="s">
        <v>38143</v>
      </c>
      <c r="B7673" t="s">
        <v>38144</v>
      </c>
      <c r="C7673" t="s">
        <v>41898</v>
      </c>
      <c r="D7673" t="s">
        <v>572</v>
      </c>
      <c r="E7673" t="s">
        <v>573</v>
      </c>
      <c r="F7673" t="s">
        <v>41899</v>
      </c>
      <c r="G7673" t="s">
        <v>41900</v>
      </c>
      <c r="H7673" t="s">
        <v>40925</v>
      </c>
      <c r="I7673" t="s">
        <v>1788</v>
      </c>
      <c r="J7673" t="s">
        <v>41901</v>
      </c>
      <c r="K7673" t="s">
        <v>41902</v>
      </c>
      <c r="L7673" t="s">
        <v>303</v>
      </c>
      <c r="M7673" t="s">
        <v>41903</v>
      </c>
    </row>
    <row r="7674" spans="1:13" x14ac:dyDescent="0.2">
      <c r="A7674" t="s">
        <v>38143</v>
      </c>
      <c r="B7674" t="s">
        <v>38144</v>
      </c>
      <c r="C7674" t="s">
        <v>41904</v>
      </c>
      <c r="D7674" t="s">
        <v>349</v>
      </c>
      <c r="F7674" t="s">
        <v>41905</v>
      </c>
      <c r="G7674" t="s">
        <v>41906</v>
      </c>
      <c r="H7674" t="s">
        <v>1788</v>
      </c>
      <c r="J7674" t="s">
        <v>41907</v>
      </c>
      <c r="K7674" t="s">
        <v>41908</v>
      </c>
      <c r="L7674" t="s">
        <v>303</v>
      </c>
      <c r="M7674" t="s">
        <v>41909</v>
      </c>
    </row>
    <row r="7675" spans="1:13" x14ac:dyDescent="0.2">
      <c r="A7675" t="s">
        <v>38143</v>
      </c>
      <c r="B7675" t="s">
        <v>38144</v>
      </c>
      <c r="C7675" t="s">
        <v>41910</v>
      </c>
      <c r="D7675" t="s">
        <v>41911</v>
      </c>
      <c r="E7675" t="s">
        <v>41912</v>
      </c>
      <c r="F7675" t="s">
        <v>41913</v>
      </c>
      <c r="I7675" t="s">
        <v>1952</v>
      </c>
      <c r="J7675" t="s">
        <v>41914</v>
      </c>
      <c r="K7675" t="s">
        <v>41915</v>
      </c>
      <c r="L7675" t="s">
        <v>303</v>
      </c>
      <c r="M7675" t="s">
        <v>41916</v>
      </c>
    </row>
    <row r="7676" spans="1:13" x14ac:dyDescent="0.2">
      <c r="A7676" t="s">
        <v>38143</v>
      </c>
      <c r="B7676" t="s">
        <v>38144</v>
      </c>
      <c r="C7676" t="s">
        <v>41917</v>
      </c>
      <c r="D7676" t="s">
        <v>41918</v>
      </c>
      <c r="E7676" t="s">
        <v>41919</v>
      </c>
      <c r="F7676" t="s">
        <v>41920</v>
      </c>
      <c r="G7676" t="s">
        <v>39893</v>
      </c>
      <c r="H7676" t="s">
        <v>2024</v>
      </c>
      <c r="J7676" t="s">
        <v>41921</v>
      </c>
      <c r="K7676" t="s">
        <v>41922</v>
      </c>
      <c r="L7676" t="s">
        <v>303</v>
      </c>
      <c r="M7676" t="s">
        <v>4979</v>
      </c>
    </row>
    <row r="7677" spans="1:13" x14ac:dyDescent="0.2">
      <c r="A7677" t="s">
        <v>38143</v>
      </c>
      <c r="B7677" t="s">
        <v>38144</v>
      </c>
      <c r="C7677" t="s">
        <v>41923</v>
      </c>
      <c r="D7677" t="s">
        <v>564</v>
      </c>
      <c r="E7677" t="s">
        <v>296</v>
      </c>
      <c r="F7677" t="s">
        <v>41924</v>
      </c>
      <c r="H7677" t="s">
        <v>1976</v>
      </c>
      <c r="J7677" t="s">
        <v>40132</v>
      </c>
      <c r="K7677" t="s">
        <v>41639</v>
      </c>
      <c r="L7677" t="s">
        <v>303</v>
      </c>
      <c r="M7677" t="s">
        <v>422</v>
      </c>
    </row>
    <row r="7678" spans="1:13" x14ac:dyDescent="0.2">
      <c r="A7678" t="s">
        <v>38143</v>
      </c>
      <c r="B7678" t="s">
        <v>38144</v>
      </c>
      <c r="C7678" t="s">
        <v>41925</v>
      </c>
      <c r="D7678" t="s">
        <v>25721</v>
      </c>
      <c r="E7678" t="s">
        <v>1375</v>
      </c>
      <c r="F7678" t="s">
        <v>41926</v>
      </c>
      <c r="G7678" t="s">
        <v>41927</v>
      </c>
      <c r="H7678" t="s">
        <v>41928</v>
      </c>
      <c r="I7678" t="s">
        <v>41213</v>
      </c>
      <c r="J7678" t="s">
        <v>41929</v>
      </c>
      <c r="K7678" t="s">
        <v>41930</v>
      </c>
      <c r="L7678" t="s">
        <v>303</v>
      </c>
      <c r="M7678" t="s">
        <v>11596</v>
      </c>
    </row>
    <row r="7679" spans="1:13" x14ac:dyDescent="0.2">
      <c r="A7679" t="s">
        <v>38143</v>
      </c>
      <c r="B7679" t="s">
        <v>38144</v>
      </c>
      <c r="C7679" t="s">
        <v>41931</v>
      </c>
      <c r="D7679" t="s">
        <v>18930</v>
      </c>
      <c r="E7679" t="s">
        <v>41932</v>
      </c>
      <c r="F7679" t="s">
        <v>41933</v>
      </c>
      <c r="G7679" t="s">
        <v>1442</v>
      </c>
      <c r="H7679" t="s">
        <v>1976</v>
      </c>
      <c r="J7679" t="s">
        <v>41934</v>
      </c>
      <c r="K7679" t="s">
        <v>41935</v>
      </c>
      <c r="L7679" t="s">
        <v>303</v>
      </c>
      <c r="M7679" t="s">
        <v>2246</v>
      </c>
    </row>
    <row r="7680" spans="1:13" x14ac:dyDescent="0.2">
      <c r="A7680" t="s">
        <v>38143</v>
      </c>
      <c r="B7680" t="s">
        <v>38144</v>
      </c>
      <c r="C7680" t="s">
        <v>41936</v>
      </c>
      <c r="D7680" t="s">
        <v>349</v>
      </c>
      <c r="F7680" t="s">
        <v>41937</v>
      </c>
      <c r="G7680" t="s">
        <v>41938</v>
      </c>
      <c r="H7680" t="s">
        <v>2024</v>
      </c>
      <c r="J7680" t="s">
        <v>41939</v>
      </c>
      <c r="K7680" t="s">
        <v>302</v>
      </c>
      <c r="L7680" t="s">
        <v>303</v>
      </c>
      <c r="M7680" t="s">
        <v>3377</v>
      </c>
    </row>
    <row r="7681" spans="1:13" x14ac:dyDescent="0.2">
      <c r="A7681" t="s">
        <v>38143</v>
      </c>
      <c r="B7681" t="s">
        <v>38144</v>
      </c>
      <c r="C7681" t="s">
        <v>41940</v>
      </c>
      <c r="D7681" t="s">
        <v>41941</v>
      </c>
      <c r="E7681" t="s">
        <v>41942</v>
      </c>
      <c r="F7681" t="s">
        <v>41943</v>
      </c>
      <c r="H7681" t="s">
        <v>1788</v>
      </c>
      <c r="J7681" t="s">
        <v>41625</v>
      </c>
      <c r="K7681" t="s">
        <v>41944</v>
      </c>
      <c r="L7681" t="s">
        <v>303</v>
      </c>
      <c r="M7681" t="s">
        <v>8652</v>
      </c>
    </row>
    <row r="7682" spans="1:13" x14ac:dyDescent="0.2">
      <c r="A7682" t="s">
        <v>38143</v>
      </c>
      <c r="B7682" t="s">
        <v>38144</v>
      </c>
      <c r="C7682" t="s">
        <v>41945</v>
      </c>
      <c r="D7682" t="s">
        <v>1837</v>
      </c>
      <c r="E7682" t="s">
        <v>1375</v>
      </c>
      <c r="F7682" t="s">
        <v>2395</v>
      </c>
      <c r="G7682" t="s">
        <v>39522</v>
      </c>
      <c r="H7682" t="s">
        <v>1952</v>
      </c>
      <c r="J7682" t="s">
        <v>41946</v>
      </c>
      <c r="K7682" t="s">
        <v>41947</v>
      </c>
      <c r="L7682" t="s">
        <v>303</v>
      </c>
      <c r="M7682" t="s">
        <v>41948</v>
      </c>
    </row>
    <row r="7683" spans="1:13" x14ac:dyDescent="0.2">
      <c r="A7683" t="s">
        <v>38143</v>
      </c>
      <c r="B7683" t="s">
        <v>38144</v>
      </c>
      <c r="C7683" t="s">
        <v>41949</v>
      </c>
      <c r="D7683" t="s">
        <v>41950</v>
      </c>
      <c r="E7683" t="s">
        <v>41951</v>
      </c>
      <c r="F7683" t="s">
        <v>41952</v>
      </c>
      <c r="H7683" t="s">
        <v>39511</v>
      </c>
      <c r="I7683" t="s">
        <v>1874</v>
      </c>
      <c r="J7683" t="s">
        <v>41423</v>
      </c>
      <c r="K7683" t="s">
        <v>41953</v>
      </c>
      <c r="L7683" t="s">
        <v>303</v>
      </c>
      <c r="M7683" t="s">
        <v>41954</v>
      </c>
    </row>
    <row r="7684" spans="1:13" x14ac:dyDescent="0.2">
      <c r="A7684" t="s">
        <v>38143</v>
      </c>
      <c r="B7684" t="s">
        <v>38144</v>
      </c>
      <c r="C7684" t="s">
        <v>41955</v>
      </c>
      <c r="D7684" t="s">
        <v>41956</v>
      </c>
      <c r="E7684" t="s">
        <v>41957</v>
      </c>
      <c r="F7684" t="s">
        <v>41958</v>
      </c>
      <c r="G7684" t="s">
        <v>39937</v>
      </c>
      <c r="H7684" t="s">
        <v>1976</v>
      </c>
      <c r="J7684" t="s">
        <v>40356</v>
      </c>
      <c r="K7684" t="s">
        <v>41959</v>
      </c>
      <c r="L7684" t="s">
        <v>303</v>
      </c>
      <c r="M7684" t="s">
        <v>41960</v>
      </c>
    </row>
    <row r="7685" spans="1:13" x14ac:dyDescent="0.2">
      <c r="A7685" t="s">
        <v>38143</v>
      </c>
      <c r="B7685" t="s">
        <v>38144</v>
      </c>
      <c r="C7685" t="s">
        <v>41961</v>
      </c>
      <c r="D7685" t="s">
        <v>20986</v>
      </c>
      <c r="E7685" t="s">
        <v>39907</v>
      </c>
      <c r="F7685" t="s">
        <v>41962</v>
      </c>
      <c r="G7685" t="s">
        <v>39631</v>
      </c>
      <c r="I7685" t="s">
        <v>1788</v>
      </c>
      <c r="J7685" t="s">
        <v>41963</v>
      </c>
      <c r="K7685" t="s">
        <v>41964</v>
      </c>
      <c r="L7685" t="s">
        <v>303</v>
      </c>
      <c r="M7685" t="s">
        <v>908</v>
      </c>
    </row>
    <row r="7686" spans="1:13" x14ac:dyDescent="0.2">
      <c r="A7686" t="s">
        <v>38143</v>
      </c>
      <c r="B7686" t="s">
        <v>38144</v>
      </c>
      <c r="C7686" t="s">
        <v>41965</v>
      </c>
      <c r="D7686" t="s">
        <v>40679</v>
      </c>
      <c r="E7686" t="s">
        <v>41966</v>
      </c>
      <c r="F7686" t="s">
        <v>41967</v>
      </c>
      <c r="G7686" t="s">
        <v>40162</v>
      </c>
      <c r="H7686" t="s">
        <v>1788</v>
      </c>
      <c r="J7686" t="s">
        <v>41968</v>
      </c>
      <c r="K7686" t="s">
        <v>41969</v>
      </c>
      <c r="L7686" t="s">
        <v>303</v>
      </c>
      <c r="M7686" t="s">
        <v>422</v>
      </c>
    </row>
    <row r="7687" spans="1:13" x14ac:dyDescent="0.2">
      <c r="A7687" t="s">
        <v>38143</v>
      </c>
      <c r="B7687" t="s">
        <v>38144</v>
      </c>
      <c r="C7687" t="s">
        <v>41970</v>
      </c>
      <c r="D7687" t="s">
        <v>349</v>
      </c>
      <c r="E7687" t="s">
        <v>13874</v>
      </c>
      <c r="F7687" t="s">
        <v>41971</v>
      </c>
      <c r="G7687" t="s">
        <v>41972</v>
      </c>
      <c r="H7687" t="s">
        <v>1827</v>
      </c>
      <c r="J7687" t="s">
        <v>41973</v>
      </c>
      <c r="K7687" t="s">
        <v>41974</v>
      </c>
      <c r="L7687" t="s">
        <v>303</v>
      </c>
      <c r="M7687" t="s">
        <v>41975</v>
      </c>
    </row>
    <row r="7688" spans="1:13" x14ac:dyDescent="0.2">
      <c r="A7688" t="s">
        <v>38143</v>
      </c>
      <c r="B7688" t="s">
        <v>38144</v>
      </c>
      <c r="C7688" t="s">
        <v>41976</v>
      </c>
      <c r="D7688" t="s">
        <v>41977</v>
      </c>
      <c r="E7688" t="s">
        <v>41978</v>
      </c>
      <c r="F7688" t="s">
        <v>41979</v>
      </c>
      <c r="G7688" t="s">
        <v>40078</v>
      </c>
      <c r="I7688" t="s">
        <v>1788</v>
      </c>
      <c r="J7688" t="s">
        <v>41980</v>
      </c>
      <c r="K7688" t="s">
        <v>41981</v>
      </c>
      <c r="L7688" t="s">
        <v>303</v>
      </c>
      <c r="M7688" t="s">
        <v>2936</v>
      </c>
    </row>
    <row r="7689" spans="1:13" x14ac:dyDescent="0.2">
      <c r="A7689" t="s">
        <v>38143</v>
      </c>
      <c r="B7689" t="s">
        <v>38144</v>
      </c>
      <c r="C7689" t="s">
        <v>41982</v>
      </c>
      <c r="D7689" t="s">
        <v>41983</v>
      </c>
      <c r="E7689" t="s">
        <v>41984</v>
      </c>
      <c r="F7689" t="s">
        <v>41985</v>
      </c>
      <c r="G7689" t="s">
        <v>39785</v>
      </c>
      <c r="H7689" t="s">
        <v>1788</v>
      </c>
      <c r="J7689" t="s">
        <v>41986</v>
      </c>
      <c r="K7689" t="s">
        <v>41987</v>
      </c>
      <c r="L7689" t="s">
        <v>303</v>
      </c>
      <c r="M7689" t="s">
        <v>422</v>
      </c>
    </row>
    <row r="7690" spans="1:13" x14ac:dyDescent="0.2">
      <c r="A7690" t="s">
        <v>38143</v>
      </c>
      <c r="B7690" t="s">
        <v>38144</v>
      </c>
      <c r="C7690" t="s">
        <v>41988</v>
      </c>
      <c r="D7690" t="s">
        <v>349</v>
      </c>
      <c r="E7690" t="s">
        <v>424</v>
      </c>
      <c r="F7690" t="s">
        <v>41989</v>
      </c>
      <c r="G7690" t="s">
        <v>41990</v>
      </c>
      <c r="H7690" t="s">
        <v>2046</v>
      </c>
      <c r="J7690" t="s">
        <v>41991</v>
      </c>
      <c r="K7690" t="s">
        <v>41992</v>
      </c>
      <c r="L7690" t="s">
        <v>303</v>
      </c>
      <c r="M7690" t="s">
        <v>1935</v>
      </c>
    </row>
    <row r="7691" spans="1:13" x14ac:dyDescent="0.2">
      <c r="A7691" t="s">
        <v>38143</v>
      </c>
      <c r="B7691" t="s">
        <v>38144</v>
      </c>
      <c r="C7691" t="s">
        <v>41993</v>
      </c>
      <c r="D7691" t="s">
        <v>41441</v>
      </c>
      <c r="F7691" t="s">
        <v>41994</v>
      </c>
      <c r="G7691" t="s">
        <v>41995</v>
      </c>
      <c r="H7691" t="s">
        <v>39493</v>
      </c>
      <c r="I7691" t="s">
        <v>1874</v>
      </c>
      <c r="J7691" t="s">
        <v>41996</v>
      </c>
      <c r="K7691" t="s">
        <v>41997</v>
      </c>
      <c r="L7691" t="s">
        <v>303</v>
      </c>
      <c r="M7691" t="s">
        <v>13439</v>
      </c>
    </row>
    <row r="7692" spans="1:13" x14ac:dyDescent="0.2">
      <c r="A7692" t="s">
        <v>38143</v>
      </c>
      <c r="B7692" t="s">
        <v>38144</v>
      </c>
      <c r="C7692" t="s">
        <v>41998</v>
      </c>
      <c r="D7692" t="s">
        <v>572</v>
      </c>
      <c r="E7692" t="s">
        <v>573</v>
      </c>
      <c r="F7692" t="s">
        <v>41999</v>
      </c>
      <c r="G7692" t="s">
        <v>2046</v>
      </c>
      <c r="J7692" t="s">
        <v>42000</v>
      </c>
      <c r="K7692" t="s">
        <v>42001</v>
      </c>
      <c r="L7692" t="s">
        <v>303</v>
      </c>
      <c r="M7692" t="s">
        <v>1882</v>
      </c>
    </row>
    <row r="7693" spans="1:13" x14ac:dyDescent="0.2">
      <c r="A7693" t="s">
        <v>38143</v>
      </c>
      <c r="B7693" t="s">
        <v>38144</v>
      </c>
      <c r="C7693" t="s">
        <v>42002</v>
      </c>
      <c r="D7693" t="s">
        <v>394</v>
      </c>
      <c r="E7693" t="s">
        <v>395</v>
      </c>
      <c r="F7693" t="s">
        <v>1102</v>
      </c>
      <c r="G7693" t="s">
        <v>17584</v>
      </c>
      <c r="H7693" t="s">
        <v>27681</v>
      </c>
      <c r="I7693" t="s">
        <v>1788</v>
      </c>
      <c r="J7693" t="s">
        <v>42003</v>
      </c>
      <c r="K7693" t="s">
        <v>42004</v>
      </c>
      <c r="L7693" t="s">
        <v>303</v>
      </c>
      <c r="M7693" t="s">
        <v>2699</v>
      </c>
    </row>
    <row r="7694" spans="1:13" x14ac:dyDescent="0.2">
      <c r="A7694" t="s">
        <v>38143</v>
      </c>
      <c r="B7694" t="s">
        <v>38144</v>
      </c>
      <c r="C7694" t="s">
        <v>42005</v>
      </c>
      <c r="D7694" t="s">
        <v>572</v>
      </c>
      <c r="E7694" t="s">
        <v>573</v>
      </c>
      <c r="F7694" t="s">
        <v>42006</v>
      </c>
      <c r="H7694" t="s">
        <v>2046</v>
      </c>
      <c r="J7694" t="s">
        <v>42007</v>
      </c>
      <c r="K7694" t="s">
        <v>42008</v>
      </c>
      <c r="L7694" t="s">
        <v>303</v>
      </c>
      <c r="M7694" t="s">
        <v>41903</v>
      </c>
    </row>
    <row r="7695" spans="1:13" x14ac:dyDescent="0.2">
      <c r="A7695" t="s">
        <v>38143</v>
      </c>
      <c r="B7695" t="s">
        <v>38144</v>
      </c>
      <c r="C7695" t="s">
        <v>42009</v>
      </c>
      <c r="D7695" t="s">
        <v>42010</v>
      </c>
      <c r="E7695" t="s">
        <v>42011</v>
      </c>
      <c r="F7695" t="s">
        <v>42012</v>
      </c>
      <c r="G7695" t="s">
        <v>21155</v>
      </c>
      <c r="H7695" t="s">
        <v>1788</v>
      </c>
      <c r="J7695" t="s">
        <v>42013</v>
      </c>
      <c r="K7695" t="s">
        <v>42014</v>
      </c>
      <c r="L7695" t="s">
        <v>303</v>
      </c>
      <c r="M7695" t="s">
        <v>2936</v>
      </c>
    </row>
    <row r="7696" spans="1:13" x14ac:dyDescent="0.2">
      <c r="A7696" t="s">
        <v>38143</v>
      </c>
      <c r="B7696" t="s">
        <v>38144</v>
      </c>
      <c r="C7696" t="s">
        <v>42015</v>
      </c>
      <c r="D7696" t="s">
        <v>349</v>
      </c>
      <c r="E7696" t="s">
        <v>40449</v>
      </c>
      <c r="F7696" t="s">
        <v>42016</v>
      </c>
      <c r="G7696" t="s">
        <v>42017</v>
      </c>
      <c r="H7696" t="s">
        <v>21605</v>
      </c>
      <c r="I7696" t="s">
        <v>1874</v>
      </c>
      <c r="J7696" t="s">
        <v>42018</v>
      </c>
      <c r="K7696" t="s">
        <v>42019</v>
      </c>
      <c r="L7696" t="s">
        <v>303</v>
      </c>
      <c r="M7696" t="s">
        <v>3482</v>
      </c>
    </row>
    <row r="7697" spans="1:13" x14ac:dyDescent="0.2">
      <c r="A7697" t="s">
        <v>38143</v>
      </c>
      <c r="B7697" t="s">
        <v>38144</v>
      </c>
      <c r="C7697" t="s">
        <v>42020</v>
      </c>
      <c r="D7697" t="s">
        <v>42021</v>
      </c>
      <c r="F7697" t="s">
        <v>42022</v>
      </c>
      <c r="G7697" t="s">
        <v>42023</v>
      </c>
      <c r="H7697" t="s">
        <v>40162</v>
      </c>
      <c r="I7697" t="s">
        <v>1788</v>
      </c>
      <c r="J7697" t="s">
        <v>42024</v>
      </c>
      <c r="K7697" t="s">
        <v>302</v>
      </c>
      <c r="L7697" t="s">
        <v>303</v>
      </c>
      <c r="M7697" t="s">
        <v>422</v>
      </c>
    </row>
    <row r="7698" spans="1:13" x14ac:dyDescent="0.2">
      <c r="A7698" t="s">
        <v>38143</v>
      </c>
      <c r="B7698" t="s">
        <v>38144</v>
      </c>
      <c r="C7698" t="s">
        <v>42025</v>
      </c>
      <c r="D7698" t="s">
        <v>401</v>
      </c>
      <c r="E7698" t="s">
        <v>402</v>
      </c>
      <c r="F7698" t="s">
        <v>4316</v>
      </c>
      <c r="G7698" t="s">
        <v>42026</v>
      </c>
      <c r="H7698" t="s">
        <v>39650</v>
      </c>
      <c r="I7698" t="s">
        <v>1952</v>
      </c>
      <c r="J7698" t="s">
        <v>42027</v>
      </c>
      <c r="K7698" t="s">
        <v>302</v>
      </c>
      <c r="L7698" t="s">
        <v>303</v>
      </c>
      <c r="M7698" t="s">
        <v>11686</v>
      </c>
    </row>
    <row r="7699" spans="1:13" x14ac:dyDescent="0.2">
      <c r="A7699" t="s">
        <v>38143</v>
      </c>
      <c r="B7699" t="s">
        <v>38144</v>
      </c>
      <c r="C7699" t="s">
        <v>42028</v>
      </c>
      <c r="D7699" t="s">
        <v>295</v>
      </c>
      <c r="E7699" t="s">
        <v>296</v>
      </c>
      <c r="F7699" t="s">
        <v>42029</v>
      </c>
      <c r="G7699" t="s">
        <v>42030</v>
      </c>
      <c r="H7699" t="s">
        <v>41473</v>
      </c>
      <c r="I7699" t="s">
        <v>1853</v>
      </c>
      <c r="J7699" t="s">
        <v>42031</v>
      </c>
      <c r="K7699" t="s">
        <v>42032</v>
      </c>
      <c r="L7699" t="s">
        <v>303</v>
      </c>
      <c r="M7699" t="s">
        <v>31378</v>
      </c>
    </row>
    <row r="7700" spans="1:13" x14ac:dyDescent="0.2">
      <c r="A7700" t="s">
        <v>38143</v>
      </c>
      <c r="B7700" t="s">
        <v>38144</v>
      </c>
      <c r="C7700" t="s">
        <v>42033</v>
      </c>
      <c r="D7700" t="s">
        <v>564</v>
      </c>
      <c r="E7700" t="s">
        <v>296</v>
      </c>
      <c r="F7700" t="s">
        <v>42034</v>
      </c>
      <c r="G7700" t="s">
        <v>39918</v>
      </c>
      <c r="H7700" t="s">
        <v>40947</v>
      </c>
      <c r="I7700" t="s">
        <v>1874</v>
      </c>
      <c r="J7700" t="s">
        <v>42035</v>
      </c>
      <c r="K7700" t="s">
        <v>42036</v>
      </c>
      <c r="L7700" t="s">
        <v>303</v>
      </c>
      <c r="M7700" t="s">
        <v>31087</v>
      </c>
    </row>
    <row r="7701" spans="1:13" x14ac:dyDescent="0.2">
      <c r="A7701" t="s">
        <v>38143</v>
      </c>
      <c r="B7701" t="s">
        <v>38144</v>
      </c>
      <c r="C7701" t="s">
        <v>42037</v>
      </c>
      <c r="D7701" t="s">
        <v>42038</v>
      </c>
      <c r="E7701" t="s">
        <v>41141</v>
      </c>
      <c r="F7701" t="s">
        <v>42039</v>
      </c>
      <c r="H7701" t="s">
        <v>1788</v>
      </c>
      <c r="J7701" t="s">
        <v>42040</v>
      </c>
      <c r="K7701" t="s">
        <v>42041</v>
      </c>
      <c r="L7701" t="s">
        <v>303</v>
      </c>
      <c r="M7701" t="s">
        <v>42042</v>
      </c>
    </row>
    <row r="7702" spans="1:13" x14ac:dyDescent="0.2">
      <c r="A7702" t="s">
        <v>38143</v>
      </c>
      <c r="B7702" t="s">
        <v>38144</v>
      </c>
      <c r="C7702" t="s">
        <v>42043</v>
      </c>
      <c r="D7702" t="s">
        <v>42044</v>
      </c>
      <c r="F7702" t="s">
        <v>42045</v>
      </c>
      <c r="G7702" t="s">
        <v>40306</v>
      </c>
      <c r="H7702" t="s">
        <v>21112</v>
      </c>
      <c r="I7702" t="s">
        <v>300</v>
      </c>
      <c r="J7702" t="s">
        <v>42046</v>
      </c>
      <c r="K7702" t="s">
        <v>42047</v>
      </c>
      <c r="L7702" t="s">
        <v>303</v>
      </c>
      <c r="M7702" t="s">
        <v>422</v>
      </c>
    </row>
    <row r="7703" spans="1:13" x14ac:dyDescent="0.2">
      <c r="A7703" t="s">
        <v>38143</v>
      </c>
      <c r="B7703" t="s">
        <v>38144</v>
      </c>
      <c r="C7703" t="s">
        <v>42048</v>
      </c>
      <c r="D7703" t="s">
        <v>1374</v>
      </c>
      <c r="E7703" t="s">
        <v>1375</v>
      </c>
      <c r="F7703" t="s">
        <v>42049</v>
      </c>
      <c r="G7703" t="s">
        <v>42050</v>
      </c>
      <c r="H7703" t="s">
        <v>1952</v>
      </c>
      <c r="J7703" t="s">
        <v>42051</v>
      </c>
      <c r="K7703" t="s">
        <v>42052</v>
      </c>
      <c r="L7703" t="s">
        <v>303</v>
      </c>
      <c r="M7703" t="s">
        <v>42053</v>
      </c>
    </row>
    <row r="7704" spans="1:13" x14ac:dyDescent="0.2">
      <c r="A7704" t="s">
        <v>38143</v>
      </c>
      <c r="B7704" t="s">
        <v>38144</v>
      </c>
      <c r="C7704" t="s">
        <v>42054</v>
      </c>
      <c r="D7704" t="s">
        <v>349</v>
      </c>
      <c r="F7704" t="s">
        <v>42055</v>
      </c>
      <c r="G7704" t="s">
        <v>42056</v>
      </c>
      <c r="H7704" t="s">
        <v>39785</v>
      </c>
      <c r="I7704" t="s">
        <v>1788</v>
      </c>
      <c r="J7704" t="s">
        <v>42057</v>
      </c>
      <c r="K7704" t="s">
        <v>42058</v>
      </c>
      <c r="L7704" t="s">
        <v>303</v>
      </c>
      <c r="M7704" t="s">
        <v>2936</v>
      </c>
    </row>
    <row r="7705" spans="1:13" x14ac:dyDescent="0.2">
      <c r="A7705" t="s">
        <v>38143</v>
      </c>
      <c r="B7705" t="s">
        <v>38144</v>
      </c>
      <c r="C7705" t="s">
        <v>42059</v>
      </c>
      <c r="D7705" t="s">
        <v>349</v>
      </c>
      <c r="E7705" t="s">
        <v>476</v>
      </c>
      <c r="F7705" t="s">
        <v>42060</v>
      </c>
      <c r="G7705" t="s">
        <v>41473</v>
      </c>
      <c r="H7705" t="s">
        <v>1853</v>
      </c>
      <c r="J7705" t="s">
        <v>42061</v>
      </c>
      <c r="K7705" t="s">
        <v>42062</v>
      </c>
      <c r="L7705" t="s">
        <v>303</v>
      </c>
      <c r="M7705" t="s">
        <v>39550</v>
      </c>
    </row>
    <row r="7706" spans="1:13" x14ac:dyDescent="0.2">
      <c r="A7706" t="s">
        <v>38143</v>
      </c>
      <c r="B7706" t="s">
        <v>38144</v>
      </c>
      <c r="C7706" t="s">
        <v>42063</v>
      </c>
      <c r="D7706" t="s">
        <v>1837</v>
      </c>
      <c r="E7706" t="s">
        <v>41670</v>
      </c>
      <c r="F7706" t="s">
        <v>42064</v>
      </c>
      <c r="G7706" t="s">
        <v>39511</v>
      </c>
      <c r="H7706" t="s">
        <v>1874</v>
      </c>
      <c r="J7706" t="s">
        <v>42065</v>
      </c>
      <c r="K7706" t="s">
        <v>42066</v>
      </c>
      <c r="L7706" t="s">
        <v>303</v>
      </c>
      <c r="M7706" t="s">
        <v>422</v>
      </c>
    </row>
    <row r="7707" spans="1:13" x14ac:dyDescent="0.2">
      <c r="A7707" t="s">
        <v>38143</v>
      </c>
      <c r="B7707" t="s">
        <v>38144</v>
      </c>
      <c r="C7707" t="s">
        <v>42067</v>
      </c>
      <c r="D7707" t="s">
        <v>366</v>
      </c>
      <c r="E7707" t="s">
        <v>35783</v>
      </c>
      <c r="F7707" t="s">
        <v>42068</v>
      </c>
      <c r="G7707" t="s">
        <v>42069</v>
      </c>
      <c r="H7707" t="s">
        <v>1788</v>
      </c>
      <c r="J7707" t="s">
        <v>42070</v>
      </c>
      <c r="K7707" t="s">
        <v>42071</v>
      </c>
      <c r="L7707" t="s">
        <v>303</v>
      </c>
      <c r="M7707" t="s">
        <v>6260</v>
      </c>
    </row>
    <row r="7708" spans="1:13" x14ac:dyDescent="0.2">
      <c r="A7708" t="s">
        <v>38143</v>
      </c>
      <c r="B7708" t="s">
        <v>38144</v>
      </c>
      <c r="C7708" t="s">
        <v>42072</v>
      </c>
      <c r="D7708" t="s">
        <v>349</v>
      </c>
      <c r="F7708" t="s">
        <v>42073</v>
      </c>
      <c r="G7708" t="s">
        <v>42074</v>
      </c>
      <c r="H7708" t="s">
        <v>40181</v>
      </c>
      <c r="I7708" t="s">
        <v>1788</v>
      </c>
      <c r="J7708" t="s">
        <v>42075</v>
      </c>
      <c r="K7708" t="s">
        <v>302</v>
      </c>
      <c r="L7708" t="s">
        <v>303</v>
      </c>
      <c r="M7708" t="s">
        <v>23424</v>
      </c>
    </row>
    <row r="7709" spans="1:13" x14ac:dyDescent="0.2">
      <c r="A7709" t="s">
        <v>38143</v>
      </c>
      <c r="B7709" t="s">
        <v>38144</v>
      </c>
      <c r="C7709" t="s">
        <v>42076</v>
      </c>
      <c r="D7709" t="s">
        <v>1837</v>
      </c>
      <c r="E7709" t="s">
        <v>1375</v>
      </c>
      <c r="F7709" t="s">
        <v>42077</v>
      </c>
      <c r="G7709" t="s">
        <v>42078</v>
      </c>
      <c r="H7709" t="s">
        <v>39493</v>
      </c>
      <c r="I7709" t="s">
        <v>1874</v>
      </c>
      <c r="J7709" t="s">
        <v>42079</v>
      </c>
      <c r="K7709" t="s">
        <v>42080</v>
      </c>
      <c r="L7709" t="s">
        <v>303</v>
      </c>
      <c r="M7709" t="s">
        <v>5139</v>
      </c>
    </row>
    <row r="7710" spans="1:13" x14ac:dyDescent="0.2">
      <c r="A7710" t="s">
        <v>38143</v>
      </c>
      <c r="B7710" t="s">
        <v>38144</v>
      </c>
      <c r="C7710" t="s">
        <v>42081</v>
      </c>
      <c r="D7710" t="s">
        <v>572</v>
      </c>
      <c r="E7710" t="s">
        <v>573</v>
      </c>
      <c r="F7710" t="s">
        <v>42082</v>
      </c>
      <c r="G7710" t="s">
        <v>41213</v>
      </c>
      <c r="H7710" t="s">
        <v>40737</v>
      </c>
      <c r="J7710" t="s">
        <v>42083</v>
      </c>
      <c r="K7710" t="s">
        <v>42084</v>
      </c>
      <c r="L7710" t="s">
        <v>303</v>
      </c>
      <c r="M7710" t="s">
        <v>11596</v>
      </c>
    </row>
    <row r="7711" spans="1:13" x14ac:dyDescent="0.2">
      <c r="A7711" t="s">
        <v>38143</v>
      </c>
      <c r="B7711" t="s">
        <v>38144</v>
      </c>
      <c r="C7711" t="s">
        <v>42085</v>
      </c>
      <c r="D7711" t="s">
        <v>492</v>
      </c>
      <c r="E7711" t="s">
        <v>493</v>
      </c>
      <c r="F7711" t="s">
        <v>42086</v>
      </c>
      <c r="G7711" t="s">
        <v>42087</v>
      </c>
      <c r="H7711" t="s">
        <v>1959</v>
      </c>
      <c r="I7711" t="s">
        <v>1874</v>
      </c>
      <c r="J7711" t="s">
        <v>42088</v>
      </c>
      <c r="K7711" t="s">
        <v>42089</v>
      </c>
      <c r="L7711" t="s">
        <v>303</v>
      </c>
      <c r="M7711" t="s">
        <v>42090</v>
      </c>
    </row>
    <row r="7712" spans="1:13" x14ac:dyDescent="0.2">
      <c r="A7712" t="s">
        <v>38143</v>
      </c>
      <c r="B7712" t="s">
        <v>38144</v>
      </c>
      <c r="C7712" t="s">
        <v>42091</v>
      </c>
      <c r="D7712" t="s">
        <v>21075</v>
      </c>
      <c r="E7712" t="s">
        <v>42092</v>
      </c>
      <c r="F7712" t="s">
        <v>42093</v>
      </c>
      <c r="G7712" t="s">
        <v>39626</v>
      </c>
      <c r="H7712" t="s">
        <v>1952</v>
      </c>
      <c r="J7712" t="s">
        <v>42094</v>
      </c>
      <c r="K7712" t="s">
        <v>42095</v>
      </c>
      <c r="L7712" t="s">
        <v>303</v>
      </c>
      <c r="M7712" t="s">
        <v>1666</v>
      </c>
    </row>
    <row r="7713" spans="1:13" x14ac:dyDescent="0.2">
      <c r="A7713" t="s">
        <v>38143</v>
      </c>
      <c r="B7713" t="s">
        <v>38144</v>
      </c>
      <c r="C7713" t="s">
        <v>42096</v>
      </c>
      <c r="D7713" t="s">
        <v>42097</v>
      </c>
      <c r="F7713" t="s">
        <v>42098</v>
      </c>
      <c r="G7713" t="s">
        <v>42099</v>
      </c>
      <c r="H7713" t="s">
        <v>2046</v>
      </c>
      <c r="J7713" t="s">
        <v>42100</v>
      </c>
      <c r="K7713" t="s">
        <v>42101</v>
      </c>
      <c r="L7713" t="s">
        <v>303</v>
      </c>
      <c r="M7713" t="s">
        <v>5713</v>
      </c>
    </row>
    <row r="7714" spans="1:13" x14ac:dyDescent="0.2">
      <c r="A7714" t="s">
        <v>38143</v>
      </c>
      <c r="B7714" t="s">
        <v>38144</v>
      </c>
      <c r="C7714" t="s">
        <v>42102</v>
      </c>
      <c r="D7714" t="s">
        <v>42103</v>
      </c>
      <c r="E7714" t="s">
        <v>28091</v>
      </c>
      <c r="F7714" t="s">
        <v>42104</v>
      </c>
      <c r="H7714" t="s">
        <v>1873</v>
      </c>
      <c r="J7714" t="s">
        <v>1995</v>
      </c>
      <c r="K7714" t="s">
        <v>42105</v>
      </c>
      <c r="L7714" t="s">
        <v>303</v>
      </c>
      <c r="M7714" t="s">
        <v>42106</v>
      </c>
    </row>
    <row r="7715" spans="1:13" x14ac:dyDescent="0.2">
      <c r="A7715" t="s">
        <v>38143</v>
      </c>
      <c r="B7715" t="s">
        <v>38144</v>
      </c>
      <c r="C7715" t="s">
        <v>42107</v>
      </c>
      <c r="D7715" t="s">
        <v>349</v>
      </c>
      <c r="E7715" t="s">
        <v>476</v>
      </c>
      <c r="F7715" t="s">
        <v>42108</v>
      </c>
      <c r="G7715" t="s">
        <v>42109</v>
      </c>
      <c r="H7715" t="s">
        <v>42110</v>
      </c>
      <c r="I7715" t="s">
        <v>2046</v>
      </c>
      <c r="J7715" t="s">
        <v>42111</v>
      </c>
      <c r="K7715" t="s">
        <v>302</v>
      </c>
      <c r="L7715" t="s">
        <v>303</v>
      </c>
      <c r="M7715" t="s">
        <v>39716</v>
      </c>
    </row>
    <row r="7716" spans="1:13" x14ac:dyDescent="0.2">
      <c r="A7716" t="s">
        <v>38143</v>
      </c>
      <c r="B7716" t="s">
        <v>38144</v>
      </c>
      <c r="C7716" t="s">
        <v>42112</v>
      </c>
      <c r="D7716" t="s">
        <v>42113</v>
      </c>
      <c r="F7716" t="s">
        <v>42114</v>
      </c>
      <c r="G7716" t="s">
        <v>1788</v>
      </c>
      <c r="J7716" t="s">
        <v>42115</v>
      </c>
      <c r="K7716" t="s">
        <v>302</v>
      </c>
      <c r="L7716" t="s">
        <v>303</v>
      </c>
      <c r="M7716" t="s">
        <v>422</v>
      </c>
    </row>
    <row r="7717" spans="1:13" x14ac:dyDescent="0.2">
      <c r="A7717" t="s">
        <v>38143</v>
      </c>
      <c r="B7717" t="s">
        <v>38144</v>
      </c>
      <c r="C7717" t="s">
        <v>42116</v>
      </c>
      <c r="D7717" t="s">
        <v>4763</v>
      </c>
      <c r="E7717" t="s">
        <v>1375</v>
      </c>
      <c r="F7717" t="s">
        <v>42117</v>
      </c>
      <c r="G7717" t="s">
        <v>41387</v>
      </c>
      <c r="H7717" t="s">
        <v>1853</v>
      </c>
      <c r="I7717" t="s">
        <v>300</v>
      </c>
      <c r="J7717" t="s">
        <v>42118</v>
      </c>
      <c r="K7717" t="s">
        <v>42119</v>
      </c>
      <c r="L7717" t="s">
        <v>303</v>
      </c>
      <c r="M7717" t="s">
        <v>1380</v>
      </c>
    </row>
    <row r="7718" spans="1:13" x14ac:dyDescent="0.2">
      <c r="A7718" t="s">
        <v>38143</v>
      </c>
      <c r="B7718" t="s">
        <v>38144</v>
      </c>
      <c r="C7718" t="s">
        <v>42120</v>
      </c>
      <c r="D7718" t="s">
        <v>349</v>
      </c>
      <c r="E7718" t="s">
        <v>476</v>
      </c>
      <c r="F7718" t="s">
        <v>42121</v>
      </c>
      <c r="G7718" t="s">
        <v>39631</v>
      </c>
      <c r="H7718" t="s">
        <v>1788</v>
      </c>
      <c r="J7718" t="s">
        <v>42122</v>
      </c>
      <c r="K7718" t="s">
        <v>42123</v>
      </c>
      <c r="L7718" t="s">
        <v>303</v>
      </c>
      <c r="M7718" t="s">
        <v>42124</v>
      </c>
    </row>
    <row r="7719" spans="1:13" x14ac:dyDescent="0.2">
      <c r="A7719" t="s">
        <v>38143</v>
      </c>
      <c r="B7719" t="s">
        <v>38144</v>
      </c>
      <c r="C7719" t="s">
        <v>42125</v>
      </c>
      <c r="D7719" t="s">
        <v>349</v>
      </c>
      <c r="F7719" t="s">
        <v>41463</v>
      </c>
      <c r="G7719" t="s">
        <v>42126</v>
      </c>
      <c r="H7719" t="s">
        <v>42127</v>
      </c>
      <c r="I7719" t="s">
        <v>42128</v>
      </c>
      <c r="J7719" t="s">
        <v>42129</v>
      </c>
      <c r="K7719" t="s">
        <v>42130</v>
      </c>
      <c r="L7719" t="s">
        <v>303</v>
      </c>
      <c r="M7719" t="s">
        <v>42131</v>
      </c>
    </row>
    <row r="7720" spans="1:13" x14ac:dyDescent="0.2">
      <c r="A7720" t="s">
        <v>38143</v>
      </c>
      <c r="B7720" t="s">
        <v>38144</v>
      </c>
      <c r="C7720" t="s">
        <v>42132</v>
      </c>
      <c r="D7720" t="s">
        <v>349</v>
      </c>
      <c r="E7720" t="s">
        <v>1348</v>
      </c>
      <c r="F7720" t="s">
        <v>42133</v>
      </c>
      <c r="G7720" t="s">
        <v>1873</v>
      </c>
      <c r="H7720" t="s">
        <v>1874</v>
      </c>
      <c r="J7720" t="s">
        <v>42134</v>
      </c>
      <c r="K7720" t="s">
        <v>42135</v>
      </c>
      <c r="L7720" t="s">
        <v>303</v>
      </c>
      <c r="M7720" t="s">
        <v>1463</v>
      </c>
    </row>
    <row r="7721" spans="1:13" x14ac:dyDescent="0.2">
      <c r="A7721" t="s">
        <v>38143</v>
      </c>
      <c r="B7721" t="s">
        <v>38144</v>
      </c>
      <c r="C7721" t="s">
        <v>42136</v>
      </c>
      <c r="D7721" t="s">
        <v>42137</v>
      </c>
      <c r="E7721" t="s">
        <v>42138</v>
      </c>
      <c r="F7721" t="s">
        <v>42139</v>
      </c>
      <c r="H7721" t="s">
        <v>39504</v>
      </c>
      <c r="I7721" t="s">
        <v>300</v>
      </c>
      <c r="J7721" t="s">
        <v>42140</v>
      </c>
      <c r="K7721" t="s">
        <v>42141</v>
      </c>
      <c r="L7721" t="s">
        <v>303</v>
      </c>
      <c r="M7721" t="s">
        <v>5839</v>
      </c>
    </row>
    <row r="7722" spans="1:13" x14ac:dyDescent="0.2">
      <c r="A7722" t="s">
        <v>38143</v>
      </c>
      <c r="B7722" t="s">
        <v>38144</v>
      </c>
      <c r="C7722" t="s">
        <v>42142</v>
      </c>
      <c r="D7722" t="s">
        <v>572</v>
      </c>
      <c r="E7722" t="s">
        <v>573</v>
      </c>
      <c r="F7722" t="s">
        <v>42143</v>
      </c>
      <c r="H7722" t="s">
        <v>1853</v>
      </c>
      <c r="J7722" t="s">
        <v>1854</v>
      </c>
      <c r="K7722" t="s">
        <v>42144</v>
      </c>
      <c r="L7722" t="s">
        <v>303</v>
      </c>
      <c r="M7722" t="s">
        <v>1882</v>
      </c>
    </row>
    <row r="7723" spans="1:13" x14ac:dyDescent="0.2">
      <c r="A7723" t="s">
        <v>38143</v>
      </c>
      <c r="B7723" t="s">
        <v>38144</v>
      </c>
      <c r="C7723" t="s">
        <v>42145</v>
      </c>
      <c r="D7723" t="s">
        <v>572</v>
      </c>
      <c r="E7723" t="s">
        <v>573</v>
      </c>
      <c r="F7723" t="s">
        <v>42146</v>
      </c>
      <c r="H7723" t="s">
        <v>1796</v>
      </c>
      <c r="I7723" t="s">
        <v>300</v>
      </c>
      <c r="J7723" t="s">
        <v>1797</v>
      </c>
      <c r="K7723" t="s">
        <v>42147</v>
      </c>
      <c r="L7723" t="s">
        <v>303</v>
      </c>
      <c r="M7723" t="s">
        <v>42148</v>
      </c>
    </row>
    <row r="7724" spans="1:13" x14ac:dyDescent="0.2">
      <c r="A7724" t="s">
        <v>38143</v>
      </c>
      <c r="B7724" t="s">
        <v>38144</v>
      </c>
      <c r="C7724" t="s">
        <v>42149</v>
      </c>
      <c r="D7724" t="s">
        <v>42150</v>
      </c>
      <c r="E7724" t="s">
        <v>42151</v>
      </c>
      <c r="F7724" t="s">
        <v>42152</v>
      </c>
      <c r="H7724" t="s">
        <v>39511</v>
      </c>
      <c r="I7724" t="s">
        <v>1874</v>
      </c>
      <c r="J7724" t="s">
        <v>42153</v>
      </c>
      <c r="K7724" t="s">
        <v>42154</v>
      </c>
      <c r="L7724" t="s">
        <v>303</v>
      </c>
      <c r="M7724" t="s">
        <v>7590</v>
      </c>
    </row>
    <row r="7725" spans="1:13" x14ac:dyDescent="0.2">
      <c r="A7725" t="s">
        <v>38143</v>
      </c>
      <c r="B7725" t="s">
        <v>38144</v>
      </c>
      <c r="C7725" t="s">
        <v>42155</v>
      </c>
      <c r="D7725" t="s">
        <v>42156</v>
      </c>
      <c r="E7725" t="s">
        <v>42157</v>
      </c>
      <c r="F7725" t="s">
        <v>42158</v>
      </c>
      <c r="G7725" t="s">
        <v>42159</v>
      </c>
      <c r="H7725" t="s">
        <v>1788</v>
      </c>
      <c r="J7725" t="s">
        <v>40289</v>
      </c>
      <c r="K7725" t="s">
        <v>42160</v>
      </c>
      <c r="L7725" t="s">
        <v>303</v>
      </c>
      <c r="M7725" t="s">
        <v>15924</v>
      </c>
    </row>
    <row r="7726" spans="1:13" x14ac:dyDescent="0.2">
      <c r="A7726" t="s">
        <v>38143</v>
      </c>
      <c r="B7726" t="s">
        <v>38144</v>
      </c>
      <c r="C7726" t="s">
        <v>42161</v>
      </c>
      <c r="D7726" t="s">
        <v>401</v>
      </c>
      <c r="F7726" t="s">
        <v>42162</v>
      </c>
      <c r="G7726" t="s">
        <v>39851</v>
      </c>
      <c r="H7726" t="s">
        <v>1788</v>
      </c>
      <c r="J7726" t="s">
        <v>42163</v>
      </c>
      <c r="K7726" t="s">
        <v>302</v>
      </c>
      <c r="L7726" t="s">
        <v>303</v>
      </c>
      <c r="M7726" t="s">
        <v>1669</v>
      </c>
    </row>
    <row r="7727" spans="1:13" x14ac:dyDescent="0.2">
      <c r="A7727" t="s">
        <v>38143</v>
      </c>
      <c r="B7727" t="s">
        <v>38144</v>
      </c>
      <c r="C7727" t="s">
        <v>42164</v>
      </c>
      <c r="D7727" t="s">
        <v>38271</v>
      </c>
      <c r="E7727" t="s">
        <v>296</v>
      </c>
      <c r="F7727" t="s">
        <v>42165</v>
      </c>
      <c r="H7727" t="s">
        <v>39996</v>
      </c>
      <c r="I7727" t="s">
        <v>1788</v>
      </c>
      <c r="J7727" t="s">
        <v>42166</v>
      </c>
      <c r="K7727" t="s">
        <v>42167</v>
      </c>
      <c r="L7727" t="s">
        <v>303</v>
      </c>
      <c r="M7727" t="s">
        <v>908</v>
      </c>
    </row>
    <row r="7728" spans="1:13" x14ac:dyDescent="0.2">
      <c r="A7728" t="s">
        <v>38143</v>
      </c>
      <c r="B7728" t="s">
        <v>38144</v>
      </c>
      <c r="C7728" t="s">
        <v>42168</v>
      </c>
      <c r="D7728" t="s">
        <v>572</v>
      </c>
      <c r="E7728" t="s">
        <v>573</v>
      </c>
      <c r="F7728" t="s">
        <v>42169</v>
      </c>
      <c r="G7728" t="s">
        <v>40826</v>
      </c>
      <c r="H7728" t="s">
        <v>1788</v>
      </c>
      <c r="J7728" t="s">
        <v>42170</v>
      </c>
      <c r="K7728" t="s">
        <v>42171</v>
      </c>
      <c r="L7728" t="s">
        <v>303</v>
      </c>
      <c r="M7728" t="s">
        <v>1979</v>
      </c>
    </row>
    <row r="7729" spans="1:13" x14ac:dyDescent="0.2">
      <c r="A7729" t="s">
        <v>38143</v>
      </c>
      <c r="B7729" t="s">
        <v>38144</v>
      </c>
      <c r="C7729" t="s">
        <v>42172</v>
      </c>
      <c r="D7729" t="s">
        <v>492</v>
      </c>
      <c r="E7729" t="s">
        <v>493</v>
      </c>
      <c r="F7729" t="s">
        <v>42173</v>
      </c>
      <c r="G7729" t="s">
        <v>41106</v>
      </c>
      <c r="H7729" t="s">
        <v>39504</v>
      </c>
      <c r="I7729" t="s">
        <v>300</v>
      </c>
      <c r="J7729" t="s">
        <v>42174</v>
      </c>
      <c r="K7729" t="s">
        <v>42175</v>
      </c>
      <c r="L7729" t="s">
        <v>303</v>
      </c>
      <c r="M7729" t="s">
        <v>3772</v>
      </c>
    </row>
    <row r="7730" spans="1:13" x14ac:dyDescent="0.2">
      <c r="A7730" t="s">
        <v>38143</v>
      </c>
      <c r="B7730" t="s">
        <v>38144</v>
      </c>
      <c r="C7730" t="s">
        <v>42176</v>
      </c>
      <c r="D7730" t="s">
        <v>349</v>
      </c>
      <c r="E7730" t="s">
        <v>476</v>
      </c>
      <c r="F7730" t="s">
        <v>42177</v>
      </c>
      <c r="G7730" t="s">
        <v>40859</v>
      </c>
      <c r="H7730" t="s">
        <v>1853</v>
      </c>
      <c r="J7730" t="s">
        <v>42178</v>
      </c>
      <c r="K7730" t="s">
        <v>42179</v>
      </c>
      <c r="L7730" t="s">
        <v>303</v>
      </c>
      <c r="M7730" t="s">
        <v>39550</v>
      </c>
    </row>
    <row r="7731" spans="1:13" x14ac:dyDescent="0.2">
      <c r="A7731" t="s">
        <v>38143</v>
      </c>
      <c r="B7731" t="s">
        <v>38144</v>
      </c>
      <c r="C7731" t="s">
        <v>42180</v>
      </c>
      <c r="D7731" t="s">
        <v>394</v>
      </c>
      <c r="F7731" t="s">
        <v>499</v>
      </c>
      <c r="G7731" t="s">
        <v>42181</v>
      </c>
      <c r="H7731" t="s">
        <v>39535</v>
      </c>
      <c r="I7731" t="s">
        <v>1788</v>
      </c>
      <c r="J7731" t="s">
        <v>42182</v>
      </c>
      <c r="K7731" t="s">
        <v>42183</v>
      </c>
      <c r="L7731" t="s">
        <v>303</v>
      </c>
      <c r="M7731" t="s">
        <v>36342</v>
      </c>
    </row>
    <row r="7732" spans="1:13" x14ac:dyDescent="0.2">
      <c r="A7732" t="s">
        <v>38143</v>
      </c>
      <c r="B7732" t="s">
        <v>38144</v>
      </c>
      <c r="C7732" t="s">
        <v>42184</v>
      </c>
      <c r="D7732" t="s">
        <v>295</v>
      </c>
      <c r="E7732" t="s">
        <v>296</v>
      </c>
      <c r="F7732" t="s">
        <v>42185</v>
      </c>
      <c r="G7732" t="s">
        <v>21155</v>
      </c>
      <c r="H7732" t="s">
        <v>1788</v>
      </c>
      <c r="J7732" t="s">
        <v>42186</v>
      </c>
      <c r="K7732" t="s">
        <v>42187</v>
      </c>
      <c r="L7732" t="s">
        <v>303</v>
      </c>
      <c r="M7732" t="s">
        <v>42188</v>
      </c>
    </row>
    <row r="7733" spans="1:13" x14ac:dyDescent="0.2">
      <c r="A7733" t="s">
        <v>38143</v>
      </c>
      <c r="B7733" t="s">
        <v>38144</v>
      </c>
      <c r="C7733" t="s">
        <v>42189</v>
      </c>
      <c r="D7733" t="s">
        <v>572</v>
      </c>
      <c r="E7733" t="s">
        <v>573</v>
      </c>
      <c r="F7733" t="s">
        <v>42190</v>
      </c>
      <c r="G7733" t="s">
        <v>42191</v>
      </c>
      <c r="H7733" t="s">
        <v>1976</v>
      </c>
      <c r="J7733" t="s">
        <v>42192</v>
      </c>
      <c r="K7733" t="s">
        <v>42193</v>
      </c>
      <c r="L7733" t="s">
        <v>303</v>
      </c>
      <c r="M7733" t="s">
        <v>1979</v>
      </c>
    </row>
    <row r="7734" spans="1:13" x14ac:dyDescent="0.2">
      <c r="A7734" t="s">
        <v>38143</v>
      </c>
      <c r="B7734" t="s">
        <v>38144</v>
      </c>
      <c r="C7734" t="s">
        <v>42194</v>
      </c>
      <c r="D7734" t="s">
        <v>21738</v>
      </c>
      <c r="E7734" t="s">
        <v>42195</v>
      </c>
      <c r="F7734" t="s">
        <v>42196</v>
      </c>
      <c r="G7734" t="s">
        <v>42109</v>
      </c>
      <c r="H7734" t="s">
        <v>39535</v>
      </c>
      <c r="I7734" t="s">
        <v>1788</v>
      </c>
      <c r="J7734" t="s">
        <v>42197</v>
      </c>
      <c r="K7734" t="s">
        <v>42198</v>
      </c>
      <c r="L7734" t="s">
        <v>303</v>
      </c>
      <c r="M7734" t="s">
        <v>16469</v>
      </c>
    </row>
    <row r="7735" spans="1:13" x14ac:dyDescent="0.2">
      <c r="A7735" t="s">
        <v>38143</v>
      </c>
      <c r="B7735" t="s">
        <v>38144</v>
      </c>
      <c r="C7735" t="s">
        <v>42199</v>
      </c>
      <c r="D7735" t="s">
        <v>42200</v>
      </c>
      <c r="E7735" t="s">
        <v>42201</v>
      </c>
      <c r="F7735" t="s">
        <v>42202</v>
      </c>
      <c r="G7735" t="s">
        <v>42203</v>
      </c>
      <c r="H7735" t="s">
        <v>1788</v>
      </c>
      <c r="J7735" t="s">
        <v>42204</v>
      </c>
      <c r="K7735" t="s">
        <v>42205</v>
      </c>
      <c r="L7735" t="s">
        <v>303</v>
      </c>
      <c r="M7735" t="s">
        <v>25960</v>
      </c>
    </row>
    <row r="7736" spans="1:13" x14ac:dyDescent="0.2">
      <c r="A7736" t="s">
        <v>38143</v>
      </c>
      <c r="B7736" t="s">
        <v>38144</v>
      </c>
      <c r="C7736" t="s">
        <v>42206</v>
      </c>
      <c r="D7736" t="s">
        <v>42207</v>
      </c>
      <c r="E7736" t="s">
        <v>42208</v>
      </c>
      <c r="F7736" t="s">
        <v>42209</v>
      </c>
      <c r="G7736" t="s">
        <v>42210</v>
      </c>
      <c r="H7736" t="s">
        <v>21112</v>
      </c>
      <c r="I7736" t="s">
        <v>300</v>
      </c>
      <c r="J7736" t="s">
        <v>42211</v>
      </c>
      <c r="K7736" t="s">
        <v>42212</v>
      </c>
      <c r="L7736" t="s">
        <v>303</v>
      </c>
      <c r="M7736" t="s">
        <v>30417</v>
      </c>
    </row>
    <row r="7737" spans="1:13" x14ac:dyDescent="0.2">
      <c r="A7737" t="s">
        <v>38143</v>
      </c>
      <c r="B7737" t="s">
        <v>38144</v>
      </c>
      <c r="C7737" t="s">
        <v>42213</v>
      </c>
      <c r="D7737" t="s">
        <v>26369</v>
      </c>
      <c r="E7737" t="s">
        <v>1375</v>
      </c>
      <c r="F7737" t="s">
        <v>42214</v>
      </c>
      <c r="G7737" t="s">
        <v>40859</v>
      </c>
      <c r="H7737" t="s">
        <v>1853</v>
      </c>
      <c r="I7737" t="s">
        <v>300</v>
      </c>
      <c r="J7737" t="s">
        <v>42215</v>
      </c>
      <c r="K7737" t="s">
        <v>42216</v>
      </c>
      <c r="L7737" t="s">
        <v>303</v>
      </c>
      <c r="M7737" t="s">
        <v>2881</v>
      </c>
    </row>
    <row r="7738" spans="1:13" x14ac:dyDescent="0.2">
      <c r="A7738" t="s">
        <v>38143</v>
      </c>
      <c r="B7738" t="s">
        <v>38144</v>
      </c>
      <c r="C7738" t="s">
        <v>42217</v>
      </c>
      <c r="D7738" t="s">
        <v>42218</v>
      </c>
      <c r="E7738" t="s">
        <v>42219</v>
      </c>
      <c r="F7738" t="s">
        <v>42220</v>
      </c>
      <c r="G7738" t="s">
        <v>26965</v>
      </c>
      <c r="H7738" t="s">
        <v>39511</v>
      </c>
      <c r="I7738" t="s">
        <v>1874</v>
      </c>
      <c r="J7738" t="s">
        <v>42221</v>
      </c>
      <c r="K7738" t="s">
        <v>42222</v>
      </c>
      <c r="L7738" t="s">
        <v>303</v>
      </c>
      <c r="M7738" t="s">
        <v>42223</v>
      </c>
    </row>
    <row r="7739" spans="1:13" x14ac:dyDescent="0.2">
      <c r="A7739" t="s">
        <v>38143</v>
      </c>
      <c r="B7739" t="s">
        <v>38144</v>
      </c>
      <c r="C7739" t="s">
        <v>42224</v>
      </c>
      <c r="D7739" t="s">
        <v>29933</v>
      </c>
      <c r="E7739" t="s">
        <v>296</v>
      </c>
      <c r="F7739" t="s">
        <v>42225</v>
      </c>
      <c r="H7739" t="s">
        <v>2046</v>
      </c>
      <c r="J7739" t="s">
        <v>42226</v>
      </c>
      <c r="K7739" t="s">
        <v>42227</v>
      </c>
      <c r="L7739" t="s">
        <v>303</v>
      </c>
      <c r="M7739" t="s">
        <v>1380</v>
      </c>
    </row>
    <row r="7740" spans="1:13" x14ac:dyDescent="0.2">
      <c r="A7740" t="s">
        <v>38143</v>
      </c>
      <c r="B7740" t="s">
        <v>38144</v>
      </c>
      <c r="C7740" t="s">
        <v>42228</v>
      </c>
      <c r="D7740" t="s">
        <v>4763</v>
      </c>
      <c r="E7740" t="s">
        <v>1375</v>
      </c>
      <c r="F7740" t="s">
        <v>42229</v>
      </c>
      <c r="G7740" t="s">
        <v>41010</v>
      </c>
      <c r="H7740" t="s">
        <v>1788</v>
      </c>
      <c r="J7740" t="s">
        <v>42230</v>
      </c>
      <c r="K7740" t="s">
        <v>42231</v>
      </c>
      <c r="L7740" t="s">
        <v>303</v>
      </c>
      <c r="M7740" t="s">
        <v>40302</v>
      </c>
    </row>
    <row r="7741" spans="1:13" x14ac:dyDescent="0.2">
      <c r="A7741" t="s">
        <v>38143</v>
      </c>
      <c r="B7741" t="s">
        <v>38144</v>
      </c>
      <c r="C7741" t="s">
        <v>42232</v>
      </c>
      <c r="D7741" t="s">
        <v>20986</v>
      </c>
      <c r="E7741" t="s">
        <v>39907</v>
      </c>
      <c r="F7741" t="s">
        <v>42233</v>
      </c>
      <c r="G7741" t="s">
        <v>42234</v>
      </c>
      <c r="H7741" t="s">
        <v>41132</v>
      </c>
      <c r="I7741" t="s">
        <v>1788</v>
      </c>
      <c r="J7741" t="s">
        <v>42235</v>
      </c>
      <c r="K7741" t="s">
        <v>42236</v>
      </c>
      <c r="L7741" t="s">
        <v>303</v>
      </c>
      <c r="M7741" t="s">
        <v>42237</v>
      </c>
    </row>
    <row r="7742" spans="1:13" x14ac:dyDescent="0.2">
      <c r="A7742" t="s">
        <v>38143</v>
      </c>
      <c r="B7742" t="s">
        <v>38144</v>
      </c>
      <c r="C7742" t="s">
        <v>42238</v>
      </c>
      <c r="D7742" t="s">
        <v>572</v>
      </c>
      <c r="E7742" t="s">
        <v>573</v>
      </c>
      <c r="F7742" t="s">
        <v>42239</v>
      </c>
      <c r="G7742" t="s">
        <v>40078</v>
      </c>
      <c r="H7742" t="s">
        <v>1788</v>
      </c>
      <c r="J7742" t="s">
        <v>42240</v>
      </c>
      <c r="K7742" t="s">
        <v>42241</v>
      </c>
      <c r="L7742" t="s">
        <v>303</v>
      </c>
      <c r="M7742" t="s">
        <v>1979</v>
      </c>
    </row>
    <row r="7743" spans="1:13" x14ac:dyDescent="0.2">
      <c r="A7743" t="s">
        <v>38143</v>
      </c>
      <c r="B7743" t="s">
        <v>38144</v>
      </c>
      <c r="C7743" t="s">
        <v>42242</v>
      </c>
      <c r="D7743" t="s">
        <v>572</v>
      </c>
      <c r="E7743" t="s">
        <v>573</v>
      </c>
      <c r="F7743" t="s">
        <v>42243</v>
      </c>
      <c r="G7743" t="s">
        <v>42244</v>
      </c>
      <c r="H7743" t="s">
        <v>2046</v>
      </c>
      <c r="J7743" t="s">
        <v>42245</v>
      </c>
      <c r="K7743" t="s">
        <v>42246</v>
      </c>
      <c r="L7743" t="s">
        <v>303</v>
      </c>
      <c r="M7743" t="s">
        <v>1882</v>
      </c>
    </row>
    <row r="7744" spans="1:13" x14ac:dyDescent="0.2">
      <c r="A7744" t="s">
        <v>38143</v>
      </c>
      <c r="B7744" t="s">
        <v>38144</v>
      </c>
      <c r="C7744" t="s">
        <v>42247</v>
      </c>
      <c r="D7744" t="s">
        <v>492</v>
      </c>
      <c r="E7744" t="s">
        <v>493</v>
      </c>
      <c r="F7744" t="s">
        <v>42248</v>
      </c>
      <c r="G7744" t="s">
        <v>42249</v>
      </c>
      <c r="H7744" t="s">
        <v>40737</v>
      </c>
      <c r="I7744" t="s">
        <v>40813</v>
      </c>
      <c r="J7744" t="s">
        <v>42250</v>
      </c>
      <c r="K7744" t="s">
        <v>42251</v>
      </c>
      <c r="L7744" t="s">
        <v>303</v>
      </c>
      <c r="M7744" t="s">
        <v>822</v>
      </c>
    </row>
    <row r="7745" spans="1:13" x14ac:dyDescent="0.2">
      <c r="A7745" t="s">
        <v>38143</v>
      </c>
      <c r="B7745" t="s">
        <v>38144</v>
      </c>
      <c r="C7745" t="s">
        <v>42252</v>
      </c>
      <c r="D7745" t="s">
        <v>42253</v>
      </c>
      <c r="E7745" t="s">
        <v>42254</v>
      </c>
      <c r="F7745" t="s">
        <v>42255</v>
      </c>
      <c r="H7745" t="s">
        <v>2046</v>
      </c>
      <c r="J7745" t="s">
        <v>42256</v>
      </c>
      <c r="K7745" t="s">
        <v>42257</v>
      </c>
      <c r="L7745" t="s">
        <v>303</v>
      </c>
      <c r="M7745" t="s">
        <v>42258</v>
      </c>
    </row>
    <row r="7746" spans="1:13" x14ac:dyDescent="0.2">
      <c r="A7746" t="s">
        <v>38143</v>
      </c>
      <c r="B7746" t="s">
        <v>38144</v>
      </c>
      <c r="C7746" t="s">
        <v>42259</v>
      </c>
      <c r="D7746" t="s">
        <v>20986</v>
      </c>
      <c r="E7746" t="s">
        <v>39907</v>
      </c>
      <c r="F7746" t="s">
        <v>42260</v>
      </c>
      <c r="G7746" t="s">
        <v>42261</v>
      </c>
      <c r="H7746" t="s">
        <v>42262</v>
      </c>
      <c r="I7746" t="s">
        <v>1788</v>
      </c>
      <c r="J7746" t="s">
        <v>42263</v>
      </c>
      <c r="K7746" t="s">
        <v>42264</v>
      </c>
      <c r="L7746" t="s">
        <v>303</v>
      </c>
      <c r="M7746" t="s">
        <v>908</v>
      </c>
    </row>
    <row r="7747" spans="1:13" x14ac:dyDescent="0.2">
      <c r="A7747" t="s">
        <v>38143</v>
      </c>
      <c r="B7747" t="s">
        <v>38144</v>
      </c>
      <c r="C7747" t="s">
        <v>42265</v>
      </c>
      <c r="D7747" t="s">
        <v>1837</v>
      </c>
      <c r="E7747" t="s">
        <v>1375</v>
      </c>
      <c r="F7747" t="s">
        <v>42266</v>
      </c>
      <c r="G7747" t="s">
        <v>42110</v>
      </c>
      <c r="H7747" t="s">
        <v>1788</v>
      </c>
      <c r="J7747" t="s">
        <v>42267</v>
      </c>
      <c r="K7747" t="s">
        <v>42268</v>
      </c>
      <c r="L7747" t="s">
        <v>303</v>
      </c>
      <c r="M7747" t="s">
        <v>968</v>
      </c>
    </row>
    <row r="7748" spans="1:13" x14ac:dyDescent="0.2">
      <c r="A7748" t="s">
        <v>38143</v>
      </c>
      <c r="B7748" t="s">
        <v>38144</v>
      </c>
      <c r="C7748" t="s">
        <v>42269</v>
      </c>
      <c r="D7748" t="s">
        <v>42270</v>
      </c>
      <c r="E7748" t="s">
        <v>42271</v>
      </c>
      <c r="F7748" t="s">
        <v>42272</v>
      </c>
      <c r="G7748" t="s">
        <v>42110</v>
      </c>
      <c r="H7748" t="s">
        <v>1788</v>
      </c>
      <c r="J7748" t="s">
        <v>42273</v>
      </c>
      <c r="K7748" t="s">
        <v>42274</v>
      </c>
      <c r="L7748" t="s">
        <v>303</v>
      </c>
      <c r="M7748" t="s">
        <v>14550</v>
      </c>
    </row>
    <row r="7749" spans="1:13" x14ac:dyDescent="0.2">
      <c r="A7749" t="s">
        <v>38143</v>
      </c>
      <c r="B7749" t="s">
        <v>38144</v>
      </c>
      <c r="C7749" t="s">
        <v>42275</v>
      </c>
      <c r="D7749" t="s">
        <v>349</v>
      </c>
      <c r="F7749" t="s">
        <v>42276</v>
      </c>
      <c r="G7749" t="s">
        <v>42277</v>
      </c>
      <c r="H7749" t="s">
        <v>1787</v>
      </c>
      <c r="I7749" t="s">
        <v>1788</v>
      </c>
      <c r="J7749" t="s">
        <v>42278</v>
      </c>
      <c r="K7749" t="s">
        <v>302</v>
      </c>
      <c r="L7749" t="s">
        <v>303</v>
      </c>
      <c r="M7749" t="s">
        <v>422</v>
      </c>
    </row>
    <row r="7750" spans="1:13" x14ac:dyDescent="0.2">
      <c r="A7750" t="s">
        <v>38143</v>
      </c>
      <c r="B7750" t="s">
        <v>38144</v>
      </c>
      <c r="C7750" t="s">
        <v>42279</v>
      </c>
      <c r="D7750" t="s">
        <v>1816</v>
      </c>
      <c r="E7750" t="s">
        <v>1817</v>
      </c>
      <c r="F7750" t="s">
        <v>42280</v>
      </c>
      <c r="H7750" t="s">
        <v>2046</v>
      </c>
      <c r="I7750" t="s">
        <v>1788</v>
      </c>
      <c r="J7750" t="s">
        <v>42281</v>
      </c>
      <c r="K7750" t="s">
        <v>42282</v>
      </c>
      <c r="L7750" t="s">
        <v>303</v>
      </c>
      <c r="M7750" t="s">
        <v>4148</v>
      </c>
    </row>
    <row r="7751" spans="1:13" x14ac:dyDescent="0.2">
      <c r="A7751" t="s">
        <v>38143</v>
      </c>
      <c r="B7751" t="s">
        <v>38144</v>
      </c>
      <c r="C7751" t="s">
        <v>42283</v>
      </c>
      <c r="D7751" t="s">
        <v>42284</v>
      </c>
      <c r="E7751" t="s">
        <v>39907</v>
      </c>
      <c r="F7751" t="s">
        <v>42285</v>
      </c>
      <c r="G7751" t="s">
        <v>42286</v>
      </c>
      <c r="H7751" t="s">
        <v>1788</v>
      </c>
      <c r="J7751" t="s">
        <v>42287</v>
      </c>
      <c r="K7751" t="s">
        <v>42288</v>
      </c>
      <c r="L7751" t="s">
        <v>303</v>
      </c>
      <c r="M7751" t="s">
        <v>415</v>
      </c>
    </row>
    <row r="7752" spans="1:13" x14ac:dyDescent="0.2">
      <c r="A7752" t="s">
        <v>38143</v>
      </c>
      <c r="B7752" t="s">
        <v>38144</v>
      </c>
      <c r="C7752" t="s">
        <v>42289</v>
      </c>
      <c r="D7752" t="s">
        <v>572</v>
      </c>
      <c r="E7752" t="s">
        <v>573</v>
      </c>
      <c r="F7752" t="s">
        <v>42290</v>
      </c>
      <c r="G7752" t="s">
        <v>39726</v>
      </c>
      <c r="H7752" t="s">
        <v>39727</v>
      </c>
      <c r="I7752" t="s">
        <v>300</v>
      </c>
      <c r="J7752" t="s">
        <v>42291</v>
      </c>
      <c r="K7752" t="s">
        <v>42292</v>
      </c>
      <c r="L7752" t="s">
        <v>303</v>
      </c>
      <c r="M7752" t="s">
        <v>4979</v>
      </c>
    </row>
    <row r="7753" spans="1:13" x14ac:dyDescent="0.2">
      <c r="A7753" t="s">
        <v>38143</v>
      </c>
      <c r="B7753" t="s">
        <v>38144</v>
      </c>
      <c r="C7753" t="s">
        <v>42293</v>
      </c>
      <c r="D7753" t="s">
        <v>401</v>
      </c>
      <c r="E7753" t="s">
        <v>402</v>
      </c>
      <c r="F7753" t="s">
        <v>1096</v>
      </c>
      <c r="G7753" t="s">
        <v>42294</v>
      </c>
      <c r="H7753" t="s">
        <v>42295</v>
      </c>
      <c r="I7753" t="s">
        <v>1952</v>
      </c>
      <c r="J7753" t="s">
        <v>42296</v>
      </c>
      <c r="K7753" t="s">
        <v>42297</v>
      </c>
      <c r="L7753" t="s">
        <v>303</v>
      </c>
      <c r="M7753" t="s">
        <v>21425</v>
      </c>
    </row>
    <row r="7754" spans="1:13" x14ac:dyDescent="0.2">
      <c r="A7754" t="s">
        <v>38143</v>
      </c>
      <c r="B7754" t="s">
        <v>38144</v>
      </c>
      <c r="C7754" t="s">
        <v>42298</v>
      </c>
      <c r="D7754" t="s">
        <v>21075</v>
      </c>
      <c r="E7754" t="s">
        <v>42299</v>
      </c>
      <c r="F7754" t="s">
        <v>42300</v>
      </c>
      <c r="G7754" t="s">
        <v>1952</v>
      </c>
      <c r="J7754" t="s">
        <v>42301</v>
      </c>
      <c r="K7754" t="s">
        <v>42302</v>
      </c>
      <c r="L7754" t="s">
        <v>303</v>
      </c>
      <c r="M7754" t="s">
        <v>3907</v>
      </c>
    </row>
    <row r="7755" spans="1:13" x14ac:dyDescent="0.2">
      <c r="A7755" t="s">
        <v>38143</v>
      </c>
      <c r="B7755" t="s">
        <v>38144</v>
      </c>
      <c r="C7755" t="s">
        <v>42303</v>
      </c>
      <c r="D7755" t="s">
        <v>42304</v>
      </c>
      <c r="E7755" t="s">
        <v>42305</v>
      </c>
      <c r="F7755" t="s">
        <v>42306</v>
      </c>
      <c r="G7755" t="s">
        <v>39555</v>
      </c>
      <c r="H7755" t="s">
        <v>2024</v>
      </c>
      <c r="I7755" t="s">
        <v>1874</v>
      </c>
      <c r="J7755" t="s">
        <v>42307</v>
      </c>
      <c r="K7755" t="s">
        <v>42308</v>
      </c>
      <c r="L7755" t="s">
        <v>303</v>
      </c>
      <c r="M7755" t="s">
        <v>4148</v>
      </c>
    </row>
    <row r="7756" spans="1:13" x14ac:dyDescent="0.2">
      <c r="A7756" t="s">
        <v>38143</v>
      </c>
      <c r="B7756" t="s">
        <v>38144</v>
      </c>
      <c r="C7756" t="s">
        <v>42309</v>
      </c>
      <c r="D7756" t="s">
        <v>1837</v>
      </c>
      <c r="E7756" t="s">
        <v>1375</v>
      </c>
      <c r="F7756" t="s">
        <v>42310</v>
      </c>
      <c r="G7756" t="s">
        <v>1788</v>
      </c>
      <c r="J7756" t="s">
        <v>42311</v>
      </c>
      <c r="K7756" t="s">
        <v>302</v>
      </c>
      <c r="L7756" t="s">
        <v>303</v>
      </c>
      <c r="M7756" t="s">
        <v>422</v>
      </c>
    </row>
    <row r="7757" spans="1:13" x14ac:dyDescent="0.2">
      <c r="A7757" t="s">
        <v>38143</v>
      </c>
      <c r="B7757" t="s">
        <v>38144</v>
      </c>
      <c r="C7757" t="s">
        <v>42312</v>
      </c>
      <c r="D7757" t="s">
        <v>401</v>
      </c>
      <c r="E7757" t="s">
        <v>402</v>
      </c>
      <c r="F7757" t="s">
        <v>42313</v>
      </c>
      <c r="H7757" t="s">
        <v>1853</v>
      </c>
      <c r="J7757" t="s">
        <v>42314</v>
      </c>
      <c r="K7757" t="s">
        <v>42315</v>
      </c>
      <c r="L7757" t="s">
        <v>303</v>
      </c>
      <c r="M7757" t="s">
        <v>4262</v>
      </c>
    </row>
    <row r="7758" spans="1:13" x14ac:dyDescent="0.2">
      <c r="A7758" t="s">
        <v>38143</v>
      </c>
      <c r="B7758" t="s">
        <v>38144</v>
      </c>
      <c r="C7758" t="s">
        <v>42316</v>
      </c>
      <c r="D7758" t="s">
        <v>42317</v>
      </c>
      <c r="E7758" t="s">
        <v>42318</v>
      </c>
      <c r="F7758" t="s">
        <v>42319</v>
      </c>
      <c r="G7758" t="s">
        <v>42320</v>
      </c>
      <c r="H7758" t="s">
        <v>1788</v>
      </c>
      <c r="J7758" t="s">
        <v>42321</v>
      </c>
      <c r="K7758" t="s">
        <v>42322</v>
      </c>
      <c r="L7758" t="s">
        <v>303</v>
      </c>
      <c r="M7758" t="s">
        <v>42323</v>
      </c>
    </row>
    <row r="7759" spans="1:13" x14ac:dyDescent="0.2">
      <c r="A7759" t="s">
        <v>38143</v>
      </c>
      <c r="B7759" t="s">
        <v>38144</v>
      </c>
      <c r="C7759" t="s">
        <v>42324</v>
      </c>
      <c r="D7759" t="s">
        <v>20986</v>
      </c>
      <c r="E7759" t="s">
        <v>28142</v>
      </c>
      <c r="F7759" t="s">
        <v>42325</v>
      </c>
      <c r="G7759" t="s">
        <v>42326</v>
      </c>
      <c r="H7759" t="s">
        <v>42327</v>
      </c>
      <c r="J7759" t="s">
        <v>42328</v>
      </c>
      <c r="K7759" t="s">
        <v>42329</v>
      </c>
      <c r="L7759" t="s">
        <v>303</v>
      </c>
      <c r="M7759" t="s">
        <v>1380</v>
      </c>
    </row>
    <row r="7760" spans="1:13" x14ac:dyDescent="0.2">
      <c r="A7760" t="s">
        <v>38143</v>
      </c>
      <c r="B7760" t="s">
        <v>38144</v>
      </c>
      <c r="C7760" t="s">
        <v>42330</v>
      </c>
      <c r="D7760" t="s">
        <v>349</v>
      </c>
      <c r="E7760" t="s">
        <v>476</v>
      </c>
      <c r="F7760" t="s">
        <v>42331</v>
      </c>
      <c r="G7760" t="s">
        <v>42332</v>
      </c>
      <c r="I7760" t="s">
        <v>2046</v>
      </c>
      <c r="J7760" t="s">
        <v>42333</v>
      </c>
      <c r="K7760" t="s">
        <v>42334</v>
      </c>
      <c r="L7760" t="s">
        <v>303</v>
      </c>
      <c r="M7760" t="s">
        <v>42335</v>
      </c>
    </row>
    <row r="7761" spans="1:13" x14ac:dyDescent="0.2">
      <c r="A7761" t="s">
        <v>38143</v>
      </c>
      <c r="B7761" t="s">
        <v>38144</v>
      </c>
      <c r="C7761" t="s">
        <v>42336</v>
      </c>
      <c r="D7761" t="s">
        <v>39647</v>
      </c>
      <c r="E7761" t="s">
        <v>42337</v>
      </c>
      <c r="F7761" t="s">
        <v>42338</v>
      </c>
      <c r="G7761" t="s">
        <v>39650</v>
      </c>
      <c r="H7761" t="s">
        <v>1952</v>
      </c>
      <c r="J7761" t="s">
        <v>42339</v>
      </c>
      <c r="K7761" t="s">
        <v>302</v>
      </c>
      <c r="L7761" t="s">
        <v>303</v>
      </c>
      <c r="M7761" t="s">
        <v>42340</v>
      </c>
    </row>
    <row r="7762" spans="1:13" x14ac:dyDescent="0.2">
      <c r="A7762" t="s">
        <v>38143</v>
      </c>
      <c r="B7762" t="s">
        <v>38144</v>
      </c>
      <c r="C7762" t="s">
        <v>42341</v>
      </c>
      <c r="D7762" t="s">
        <v>42342</v>
      </c>
      <c r="F7762" t="s">
        <v>42343</v>
      </c>
      <c r="G7762" t="s">
        <v>40288</v>
      </c>
      <c r="H7762" t="s">
        <v>1788</v>
      </c>
      <c r="J7762" t="s">
        <v>42344</v>
      </c>
      <c r="K7762" t="s">
        <v>42345</v>
      </c>
      <c r="L7762" t="s">
        <v>303</v>
      </c>
      <c r="M7762" t="s">
        <v>42346</v>
      </c>
    </row>
    <row r="7763" spans="1:13" x14ac:dyDescent="0.2">
      <c r="A7763" t="s">
        <v>38143</v>
      </c>
      <c r="B7763" t="s">
        <v>38144</v>
      </c>
      <c r="C7763" t="s">
        <v>42347</v>
      </c>
      <c r="D7763" t="s">
        <v>401</v>
      </c>
      <c r="F7763" t="s">
        <v>42348</v>
      </c>
      <c r="H7763" t="s">
        <v>1959</v>
      </c>
      <c r="I7763" t="s">
        <v>1874</v>
      </c>
      <c r="J7763" t="s">
        <v>42349</v>
      </c>
      <c r="K7763" t="s">
        <v>302</v>
      </c>
      <c r="L7763" t="s">
        <v>303</v>
      </c>
      <c r="M7763" t="s">
        <v>42350</v>
      </c>
    </row>
    <row r="7764" spans="1:13" x14ac:dyDescent="0.2">
      <c r="A7764" t="s">
        <v>38143</v>
      </c>
      <c r="B7764" t="s">
        <v>38144</v>
      </c>
      <c r="C7764" t="s">
        <v>42351</v>
      </c>
      <c r="D7764" t="s">
        <v>401</v>
      </c>
      <c r="F7764" t="s">
        <v>19524</v>
      </c>
      <c r="G7764" t="s">
        <v>42352</v>
      </c>
      <c r="H7764" t="s">
        <v>42353</v>
      </c>
      <c r="I7764" t="s">
        <v>1788</v>
      </c>
      <c r="J7764" t="s">
        <v>42354</v>
      </c>
      <c r="K7764" t="s">
        <v>42355</v>
      </c>
      <c r="L7764" t="s">
        <v>303</v>
      </c>
      <c r="M7764" t="s">
        <v>42356</v>
      </c>
    </row>
    <row r="7765" spans="1:13" x14ac:dyDescent="0.2">
      <c r="A7765" t="s">
        <v>38143</v>
      </c>
      <c r="B7765" t="s">
        <v>38144</v>
      </c>
      <c r="C7765" t="s">
        <v>42357</v>
      </c>
      <c r="D7765" t="s">
        <v>38271</v>
      </c>
      <c r="E7765" t="s">
        <v>296</v>
      </c>
      <c r="F7765" t="s">
        <v>42358</v>
      </c>
      <c r="G7765" t="s">
        <v>42359</v>
      </c>
      <c r="H7765" t="s">
        <v>1788</v>
      </c>
      <c r="J7765" t="s">
        <v>42360</v>
      </c>
      <c r="K7765" t="s">
        <v>42361</v>
      </c>
      <c r="L7765" t="s">
        <v>303</v>
      </c>
      <c r="M7765" t="s">
        <v>908</v>
      </c>
    </row>
    <row r="7766" spans="1:13" x14ac:dyDescent="0.2">
      <c r="A7766" t="s">
        <v>38143</v>
      </c>
      <c r="B7766" t="s">
        <v>38144</v>
      </c>
      <c r="C7766" t="s">
        <v>42362</v>
      </c>
      <c r="D7766" t="s">
        <v>572</v>
      </c>
      <c r="E7766" t="s">
        <v>573</v>
      </c>
      <c r="F7766" t="s">
        <v>42363</v>
      </c>
      <c r="G7766" t="s">
        <v>42364</v>
      </c>
      <c r="H7766" t="s">
        <v>1976</v>
      </c>
      <c r="J7766" t="s">
        <v>42365</v>
      </c>
      <c r="K7766" t="s">
        <v>42366</v>
      </c>
      <c r="L7766" t="s">
        <v>303</v>
      </c>
      <c r="M7766" t="s">
        <v>1992</v>
      </c>
    </row>
    <row r="7767" spans="1:13" x14ac:dyDescent="0.2">
      <c r="A7767" t="s">
        <v>38143</v>
      </c>
      <c r="B7767" t="s">
        <v>38144</v>
      </c>
      <c r="C7767" t="s">
        <v>42367</v>
      </c>
      <c r="D7767" t="s">
        <v>2013</v>
      </c>
      <c r="E7767" t="s">
        <v>40435</v>
      </c>
      <c r="F7767" t="s">
        <v>42368</v>
      </c>
      <c r="G7767" t="s">
        <v>42369</v>
      </c>
      <c r="H7767" t="s">
        <v>1959</v>
      </c>
      <c r="I7767" t="s">
        <v>1874</v>
      </c>
      <c r="J7767" t="s">
        <v>42370</v>
      </c>
      <c r="K7767" t="s">
        <v>42371</v>
      </c>
      <c r="L7767" t="s">
        <v>303</v>
      </c>
      <c r="M7767" t="s">
        <v>42372</v>
      </c>
    </row>
    <row r="7768" spans="1:13" x14ac:dyDescent="0.2">
      <c r="A7768" t="s">
        <v>38143</v>
      </c>
      <c r="B7768" t="s">
        <v>38144</v>
      </c>
      <c r="C7768" t="s">
        <v>42373</v>
      </c>
      <c r="D7768" t="s">
        <v>11510</v>
      </c>
      <c r="E7768" t="s">
        <v>42374</v>
      </c>
      <c r="F7768" t="s">
        <v>42375</v>
      </c>
      <c r="G7768" t="s">
        <v>42286</v>
      </c>
      <c r="H7768" t="s">
        <v>1788</v>
      </c>
      <c r="J7768" t="s">
        <v>42376</v>
      </c>
      <c r="K7768" t="s">
        <v>302</v>
      </c>
      <c r="L7768" t="s">
        <v>303</v>
      </c>
      <c r="M7768" t="s">
        <v>42377</v>
      </c>
    </row>
    <row r="7769" spans="1:13" x14ac:dyDescent="0.2">
      <c r="A7769" t="s">
        <v>38143</v>
      </c>
      <c r="B7769" t="s">
        <v>38144</v>
      </c>
      <c r="C7769" t="s">
        <v>42378</v>
      </c>
      <c r="D7769" t="s">
        <v>366</v>
      </c>
      <c r="E7769" t="s">
        <v>367</v>
      </c>
      <c r="F7769" t="s">
        <v>42379</v>
      </c>
      <c r="G7769" t="s">
        <v>21112</v>
      </c>
      <c r="I7769" t="s">
        <v>300</v>
      </c>
      <c r="J7769" t="s">
        <v>42380</v>
      </c>
      <c r="K7769" t="s">
        <v>42381</v>
      </c>
      <c r="L7769" t="s">
        <v>303</v>
      </c>
      <c r="M7769" t="s">
        <v>42382</v>
      </c>
    </row>
    <row r="7770" spans="1:13" x14ac:dyDescent="0.2">
      <c r="A7770" t="s">
        <v>38143</v>
      </c>
      <c r="B7770" t="s">
        <v>38144</v>
      </c>
      <c r="C7770" t="s">
        <v>42383</v>
      </c>
      <c r="D7770" t="s">
        <v>349</v>
      </c>
      <c r="F7770" t="s">
        <v>3599</v>
      </c>
      <c r="G7770" t="s">
        <v>42384</v>
      </c>
      <c r="H7770" t="s">
        <v>42294</v>
      </c>
      <c r="I7770" t="s">
        <v>42385</v>
      </c>
      <c r="J7770" t="s">
        <v>42296</v>
      </c>
      <c r="K7770" t="s">
        <v>42386</v>
      </c>
      <c r="L7770" t="s">
        <v>303</v>
      </c>
      <c r="M7770" t="s">
        <v>17353</v>
      </c>
    </row>
    <row r="7771" spans="1:13" x14ac:dyDescent="0.2">
      <c r="A7771" t="s">
        <v>38143</v>
      </c>
      <c r="B7771" t="s">
        <v>38144</v>
      </c>
      <c r="C7771" t="s">
        <v>42387</v>
      </c>
      <c r="D7771" t="s">
        <v>366</v>
      </c>
      <c r="E7771" t="s">
        <v>1844</v>
      </c>
      <c r="F7771" t="s">
        <v>42388</v>
      </c>
      <c r="G7771" t="s">
        <v>40116</v>
      </c>
      <c r="H7771" t="s">
        <v>39996</v>
      </c>
      <c r="I7771" t="s">
        <v>1788</v>
      </c>
      <c r="J7771" t="s">
        <v>40117</v>
      </c>
      <c r="K7771" t="s">
        <v>42389</v>
      </c>
      <c r="L7771" t="s">
        <v>303</v>
      </c>
      <c r="M7771" t="s">
        <v>30122</v>
      </c>
    </row>
    <row r="7772" spans="1:13" x14ac:dyDescent="0.2">
      <c r="A7772" t="s">
        <v>38143</v>
      </c>
      <c r="B7772" t="s">
        <v>38144</v>
      </c>
      <c r="C7772" t="s">
        <v>42390</v>
      </c>
      <c r="D7772" t="s">
        <v>366</v>
      </c>
      <c r="E7772" t="s">
        <v>1215</v>
      </c>
      <c r="F7772" t="s">
        <v>39227</v>
      </c>
      <c r="G7772" t="s">
        <v>39727</v>
      </c>
      <c r="I7772" t="s">
        <v>300</v>
      </c>
      <c r="J7772" t="s">
        <v>42391</v>
      </c>
      <c r="K7772" t="s">
        <v>42392</v>
      </c>
      <c r="L7772" t="s">
        <v>303</v>
      </c>
      <c r="M7772" t="s">
        <v>42393</v>
      </c>
    </row>
    <row r="7773" spans="1:13" x14ac:dyDescent="0.2">
      <c r="A7773" t="s">
        <v>38143</v>
      </c>
      <c r="B7773" t="s">
        <v>38144</v>
      </c>
      <c r="C7773" t="s">
        <v>42394</v>
      </c>
      <c r="D7773" t="s">
        <v>42395</v>
      </c>
      <c r="E7773" t="s">
        <v>42396</v>
      </c>
      <c r="F7773" t="s">
        <v>42397</v>
      </c>
      <c r="G7773" t="s">
        <v>39785</v>
      </c>
      <c r="H7773" t="s">
        <v>1788</v>
      </c>
      <c r="J7773" t="s">
        <v>42398</v>
      </c>
      <c r="K7773" t="s">
        <v>42399</v>
      </c>
      <c r="L7773" t="s">
        <v>303</v>
      </c>
      <c r="M7773" t="s">
        <v>42400</v>
      </c>
    </row>
    <row r="7774" spans="1:13" x14ac:dyDescent="0.2">
      <c r="A7774" t="s">
        <v>38143</v>
      </c>
      <c r="B7774" t="s">
        <v>38144</v>
      </c>
      <c r="C7774" t="s">
        <v>42401</v>
      </c>
      <c r="D7774" t="s">
        <v>349</v>
      </c>
      <c r="F7774" t="s">
        <v>1810</v>
      </c>
      <c r="G7774" t="s">
        <v>42402</v>
      </c>
      <c r="H7774" t="s">
        <v>1810</v>
      </c>
      <c r="I7774" t="s">
        <v>1952</v>
      </c>
      <c r="J7774" t="s">
        <v>40835</v>
      </c>
      <c r="K7774" t="s">
        <v>42403</v>
      </c>
      <c r="L7774" t="s">
        <v>303</v>
      </c>
      <c r="M7774" t="s">
        <v>33190</v>
      </c>
    </row>
    <row r="7775" spans="1:13" x14ac:dyDescent="0.2">
      <c r="A7775" t="s">
        <v>38143</v>
      </c>
      <c r="B7775" t="s">
        <v>38144</v>
      </c>
      <c r="C7775" t="s">
        <v>42404</v>
      </c>
      <c r="D7775" t="s">
        <v>21848</v>
      </c>
      <c r="E7775" t="s">
        <v>42405</v>
      </c>
      <c r="F7775" t="s">
        <v>42406</v>
      </c>
      <c r="G7775" t="s">
        <v>39872</v>
      </c>
      <c r="H7775" t="s">
        <v>1788</v>
      </c>
      <c r="J7775" t="s">
        <v>42407</v>
      </c>
      <c r="K7775" t="s">
        <v>42408</v>
      </c>
      <c r="L7775" t="s">
        <v>303</v>
      </c>
      <c r="M7775" t="s">
        <v>9515</v>
      </c>
    </row>
    <row r="7776" spans="1:13" x14ac:dyDescent="0.2">
      <c r="A7776" t="s">
        <v>38143</v>
      </c>
      <c r="B7776" t="s">
        <v>38144</v>
      </c>
      <c r="C7776" t="s">
        <v>42409</v>
      </c>
      <c r="D7776" t="s">
        <v>572</v>
      </c>
      <c r="E7776" t="s">
        <v>573</v>
      </c>
      <c r="F7776" t="s">
        <v>42410</v>
      </c>
      <c r="G7776" t="s">
        <v>42411</v>
      </c>
      <c r="H7776" t="s">
        <v>39493</v>
      </c>
      <c r="I7776" t="s">
        <v>1874</v>
      </c>
      <c r="J7776" t="s">
        <v>42412</v>
      </c>
      <c r="K7776" t="s">
        <v>42413</v>
      </c>
      <c r="L7776" t="s">
        <v>303</v>
      </c>
      <c r="M7776" t="s">
        <v>1882</v>
      </c>
    </row>
    <row r="7777" spans="1:13" x14ac:dyDescent="0.2">
      <c r="A7777" t="s">
        <v>38143</v>
      </c>
      <c r="B7777" t="s">
        <v>38144</v>
      </c>
      <c r="C7777" t="s">
        <v>42414</v>
      </c>
      <c r="D7777" t="s">
        <v>492</v>
      </c>
      <c r="E7777" t="s">
        <v>493</v>
      </c>
      <c r="F7777" t="s">
        <v>42415</v>
      </c>
      <c r="G7777" t="s">
        <v>42416</v>
      </c>
      <c r="H7777" t="s">
        <v>21112</v>
      </c>
      <c r="I7777" t="s">
        <v>300</v>
      </c>
      <c r="J7777" t="s">
        <v>42417</v>
      </c>
      <c r="K7777" t="s">
        <v>42418</v>
      </c>
      <c r="L7777" t="s">
        <v>303</v>
      </c>
      <c r="M7777" t="s">
        <v>6096</v>
      </c>
    </row>
    <row r="7778" spans="1:13" x14ac:dyDescent="0.2">
      <c r="A7778" t="s">
        <v>38143</v>
      </c>
      <c r="B7778" t="s">
        <v>38144</v>
      </c>
      <c r="C7778" t="s">
        <v>42419</v>
      </c>
      <c r="D7778" t="s">
        <v>39708</v>
      </c>
      <c r="E7778" t="s">
        <v>42420</v>
      </c>
      <c r="F7778" t="s">
        <v>42421</v>
      </c>
      <c r="G7778" t="s">
        <v>40907</v>
      </c>
      <c r="H7778" t="s">
        <v>1853</v>
      </c>
      <c r="J7778" t="s">
        <v>42422</v>
      </c>
      <c r="K7778" t="s">
        <v>302</v>
      </c>
      <c r="L7778" t="s">
        <v>303</v>
      </c>
      <c r="M7778" t="s">
        <v>2783</v>
      </c>
    </row>
    <row r="7779" spans="1:13" x14ac:dyDescent="0.2">
      <c r="A7779" t="s">
        <v>38143</v>
      </c>
      <c r="B7779" t="s">
        <v>38144</v>
      </c>
      <c r="C7779" t="s">
        <v>42423</v>
      </c>
      <c r="D7779" t="s">
        <v>394</v>
      </c>
      <c r="E7779" t="s">
        <v>3638</v>
      </c>
      <c r="F7779" t="s">
        <v>500</v>
      </c>
      <c r="G7779" t="s">
        <v>42074</v>
      </c>
      <c r="H7779" t="s">
        <v>1788</v>
      </c>
      <c r="I7779" t="s">
        <v>1874</v>
      </c>
      <c r="J7779" t="s">
        <v>42424</v>
      </c>
      <c r="K7779" t="s">
        <v>42425</v>
      </c>
      <c r="L7779" t="s">
        <v>303</v>
      </c>
      <c r="M7779" t="s">
        <v>21781</v>
      </c>
    </row>
    <row r="7780" spans="1:13" x14ac:dyDescent="0.2">
      <c r="A7780" t="s">
        <v>38143</v>
      </c>
      <c r="B7780" t="s">
        <v>38144</v>
      </c>
      <c r="C7780" t="s">
        <v>42426</v>
      </c>
      <c r="D7780" t="s">
        <v>572</v>
      </c>
      <c r="E7780" t="s">
        <v>573</v>
      </c>
      <c r="F7780" t="s">
        <v>42427</v>
      </c>
      <c r="G7780" t="s">
        <v>41213</v>
      </c>
      <c r="H7780" t="s">
        <v>2024</v>
      </c>
      <c r="J7780" t="s">
        <v>42428</v>
      </c>
      <c r="K7780" t="s">
        <v>42429</v>
      </c>
      <c r="L7780" t="s">
        <v>303</v>
      </c>
      <c r="M7780" t="s">
        <v>11596</v>
      </c>
    </row>
    <row r="7781" spans="1:13" x14ac:dyDescent="0.2">
      <c r="A7781" t="s">
        <v>38143</v>
      </c>
      <c r="B7781" t="s">
        <v>38144</v>
      </c>
      <c r="C7781" t="s">
        <v>42430</v>
      </c>
      <c r="D7781" t="s">
        <v>42431</v>
      </c>
      <c r="E7781" t="s">
        <v>42432</v>
      </c>
      <c r="F7781" t="s">
        <v>2076</v>
      </c>
      <c r="G7781" t="s">
        <v>42433</v>
      </c>
      <c r="H7781" t="s">
        <v>39587</v>
      </c>
      <c r="I7781" t="s">
        <v>1976</v>
      </c>
      <c r="J7781" t="s">
        <v>42434</v>
      </c>
      <c r="K7781" t="s">
        <v>42435</v>
      </c>
      <c r="L7781" t="s">
        <v>303</v>
      </c>
      <c r="M7781" t="s">
        <v>8146</v>
      </c>
    </row>
    <row r="7782" spans="1:13" x14ac:dyDescent="0.2">
      <c r="A7782" t="s">
        <v>38143</v>
      </c>
      <c r="B7782" t="s">
        <v>38144</v>
      </c>
      <c r="C7782" t="s">
        <v>42436</v>
      </c>
      <c r="D7782" t="s">
        <v>572</v>
      </c>
      <c r="E7782" t="s">
        <v>573</v>
      </c>
      <c r="F7782" t="s">
        <v>42437</v>
      </c>
      <c r="G7782" t="s">
        <v>39667</v>
      </c>
      <c r="H7782" t="s">
        <v>1788</v>
      </c>
      <c r="J7782" t="s">
        <v>42438</v>
      </c>
      <c r="K7782" t="s">
        <v>42439</v>
      </c>
      <c r="L7782" t="s">
        <v>303</v>
      </c>
      <c r="M7782" t="s">
        <v>39507</v>
      </c>
    </row>
    <row r="7783" spans="1:13" x14ac:dyDescent="0.2">
      <c r="A7783" t="s">
        <v>38143</v>
      </c>
      <c r="B7783" t="s">
        <v>38144</v>
      </c>
      <c r="C7783" t="s">
        <v>42440</v>
      </c>
      <c r="D7783" t="s">
        <v>42441</v>
      </c>
      <c r="E7783" t="s">
        <v>42442</v>
      </c>
      <c r="F7783" t="s">
        <v>42443</v>
      </c>
      <c r="G7783" t="s">
        <v>39592</v>
      </c>
      <c r="H7783" t="s">
        <v>1853</v>
      </c>
      <c r="I7783" t="s">
        <v>300</v>
      </c>
      <c r="J7783" t="s">
        <v>39593</v>
      </c>
      <c r="K7783" t="s">
        <v>42444</v>
      </c>
      <c r="L7783" t="s">
        <v>303</v>
      </c>
      <c r="M7783" t="s">
        <v>42445</v>
      </c>
    </row>
    <row r="7784" spans="1:13" x14ac:dyDescent="0.2">
      <c r="A7784" t="s">
        <v>38143</v>
      </c>
      <c r="B7784" t="s">
        <v>38144</v>
      </c>
      <c r="C7784" t="s">
        <v>42446</v>
      </c>
      <c r="D7784" t="s">
        <v>349</v>
      </c>
      <c r="F7784" t="s">
        <v>42447</v>
      </c>
      <c r="G7784" t="s">
        <v>39667</v>
      </c>
      <c r="H7784" t="s">
        <v>1788</v>
      </c>
      <c r="J7784" t="s">
        <v>42448</v>
      </c>
      <c r="K7784" t="s">
        <v>42449</v>
      </c>
      <c r="L7784" t="s">
        <v>303</v>
      </c>
      <c r="M7784" t="s">
        <v>2936</v>
      </c>
    </row>
    <row r="7785" spans="1:13" x14ac:dyDescent="0.2">
      <c r="A7785" t="s">
        <v>38143</v>
      </c>
      <c r="B7785" t="s">
        <v>38144</v>
      </c>
      <c r="C7785" t="s">
        <v>42450</v>
      </c>
      <c r="D7785" t="s">
        <v>394</v>
      </c>
      <c r="E7785" t="s">
        <v>3638</v>
      </c>
      <c r="F7785" t="s">
        <v>42451</v>
      </c>
      <c r="H7785" t="s">
        <v>39757</v>
      </c>
      <c r="J7785" t="s">
        <v>42452</v>
      </c>
      <c r="K7785" t="s">
        <v>42453</v>
      </c>
      <c r="L7785" t="s">
        <v>303</v>
      </c>
      <c r="M7785" t="s">
        <v>38910</v>
      </c>
    </row>
    <row r="7786" spans="1:13" x14ac:dyDescent="0.2">
      <c r="A7786" t="s">
        <v>38143</v>
      </c>
      <c r="B7786" t="s">
        <v>38144</v>
      </c>
      <c r="C7786" t="s">
        <v>42454</v>
      </c>
      <c r="D7786" t="s">
        <v>4763</v>
      </c>
      <c r="E7786" t="s">
        <v>1375</v>
      </c>
      <c r="F7786" t="s">
        <v>42455</v>
      </c>
      <c r="G7786" t="s">
        <v>27107</v>
      </c>
      <c r="H7786" t="s">
        <v>1788</v>
      </c>
      <c r="J7786" t="s">
        <v>42456</v>
      </c>
      <c r="K7786" t="s">
        <v>42457</v>
      </c>
      <c r="L7786" t="s">
        <v>303</v>
      </c>
      <c r="M7786" t="s">
        <v>40302</v>
      </c>
    </row>
    <row r="7787" spans="1:13" x14ac:dyDescent="0.2">
      <c r="A7787" t="s">
        <v>38143</v>
      </c>
      <c r="B7787" t="s">
        <v>38144</v>
      </c>
      <c r="C7787" t="s">
        <v>42458</v>
      </c>
      <c r="D7787" t="s">
        <v>42459</v>
      </c>
      <c r="F7787" t="s">
        <v>42460</v>
      </c>
      <c r="G7787" t="s">
        <v>42461</v>
      </c>
      <c r="H7787" t="s">
        <v>1853</v>
      </c>
      <c r="I7787" t="s">
        <v>300</v>
      </c>
      <c r="J7787" t="s">
        <v>42462</v>
      </c>
      <c r="K7787" t="s">
        <v>42463</v>
      </c>
      <c r="L7787" t="s">
        <v>303</v>
      </c>
      <c r="M7787" t="s">
        <v>6471</v>
      </c>
    </row>
    <row r="7788" spans="1:13" x14ac:dyDescent="0.2">
      <c r="A7788" t="s">
        <v>38143</v>
      </c>
      <c r="B7788" t="s">
        <v>38144</v>
      </c>
      <c r="C7788" t="s">
        <v>42464</v>
      </c>
      <c r="D7788" t="s">
        <v>42465</v>
      </c>
      <c r="E7788" t="s">
        <v>42466</v>
      </c>
      <c r="F7788" t="s">
        <v>42467</v>
      </c>
      <c r="G7788" t="s">
        <v>40398</v>
      </c>
      <c r="H7788" t="s">
        <v>21605</v>
      </c>
      <c r="I7788" t="s">
        <v>1874</v>
      </c>
      <c r="J7788" t="s">
        <v>42468</v>
      </c>
      <c r="K7788" t="s">
        <v>42469</v>
      </c>
      <c r="L7788" t="s">
        <v>303</v>
      </c>
      <c r="M7788" t="s">
        <v>2783</v>
      </c>
    </row>
    <row r="7789" spans="1:13" x14ac:dyDescent="0.2">
      <c r="A7789" t="s">
        <v>38143</v>
      </c>
      <c r="B7789" t="s">
        <v>38144</v>
      </c>
      <c r="C7789" t="s">
        <v>42470</v>
      </c>
      <c r="D7789" t="s">
        <v>1837</v>
      </c>
      <c r="E7789" t="s">
        <v>1375</v>
      </c>
      <c r="F7789" t="s">
        <v>42471</v>
      </c>
      <c r="G7789" t="s">
        <v>42472</v>
      </c>
      <c r="H7789" t="s">
        <v>1788</v>
      </c>
      <c r="J7789" t="s">
        <v>42473</v>
      </c>
      <c r="K7789" t="s">
        <v>42474</v>
      </c>
      <c r="L7789" t="s">
        <v>303</v>
      </c>
      <c r="M7789" t="s">
        <v>1684</v>
      </c>
    </row>
    <row r="7790" spans="1:13" x14ac:dyDescent="0.2">
      <c r="A7790" t="s">
        <v>38143</v>
      </c>
      <c r="B7790" t="s">
        <v>38144</v>
      </c>
      <c r="C7790" t="s">
        <v>42475</v>
      </c>
      <c r="D7790" t="s">
        <v>492</v>
      </c>
      <c r="E7790" t="s">
        <v>493</v>
      </c>
      <c r="F7790" t="s">
        <v>42476</v>
      </c>
      <c r="G7790" t="s">
        <v>39626</v>
      </c>
      <c r="H7790" t="s">
        <v>1952</v>
      </c>
      <c r="J7790" t="s">
        <v>42477</v>
      </c>
      <c r="K7790" t="s">
        <v>42478</v>
      </c>
      <c r="L7790" t="s">
        <v>303</v>
      </c>
      <c r="M7790" t="s">
        <v>2725</v>
      </c>
    </row>
    <row r="7791" spans="1:13" x14ac:dyDescent="0.2">
      <c r="A7791" t="s">
        <v>38143</v>
      </c>
      <c r="B7791" t="s">
        <v>38144</v>
      </c>
      <c r="C7791" t="s">
        <v>42479</v>
      </c>
      <c r="D7791" t="s">
        <v>572</v>
      </c>
      <c r="E7791" t="s">
        <v>573</v>
      </c>
      <c r="F7791" t="s">
        <v>42480</v>
      </c>
      <c r="G7791" t="s">
        <v>26416</v>
      </c>
      <c r="H7791" t="s">
        <v>1788</v>
      </c>
      <c r="J7791" t="s">
        <v>42481</v>
      </c>
      <c r="K7791" t="s">
        <v>302</v>
      </c>
      <c r="L7791" t="s">
        <v>303</v>
      </c>
      <c r="M7791" t="s">
        <v>1882</v>
      </c>
    </row>
    <row r="7792" spans="1:13" x14ac:dyDescent="0.2">
      <c r="A7792" t="s">
        <v>38143</v>
      </c>
      <c r="B7792" t="s">
        <v>38144</v>
      </c>
      <c r="C7792" t="s">
        <v>42482</v>
      </c>
      <c r="D7792" t="s">
        <v>401</v>
      </c>
      <c r="E7792" t="s">
        <v>402</v>
      </c>
      <c r="F7792" t="s">
        <v>42483</v>
      </c>
      <c r="G7792" t="s">
        <v>40944</v>
      </c>
      <c r="H7792" t="s">
        <v>1976</v>
      </c>
      <c r="J7792" t="s">
        <v>42484</v>
      </c>
      <c r="K7792" t="s">
        <v>42485</v>
      </c>
      <c r="L7792" t="s">
        <v>303</v>
      </c>
      <c r="M7792" t="s">
        <v>8212</v>
      </c>
    </row>
    <row r="7793" spans="1:13" x14ac:dyDescent="0.2">
      <c r="A7793" t="s">
        <v>38143</v>
      </c>
      <c r="B7793" t="s">
        <v>38144</v>
      </c>
      <c r="C7793" t="s">
        <v>42486</v>
      </c>
      <c r="D7793" t="s">
        <v>394</v>
      </c>
      <c r="E7793" t="s">
        <v>500</v>
      </c>
      <c r="F7793" t="s">
        <v>42487</v>
      </c>
      <c r="H7793" t="s">
        <v>1976</v>
      </c>
      <c r="I7793" t="s">
        <v>1788</v>
      </c>
      <c r="J7793" t="s">
        <v>42488</v>
      </c>
      <c r="K7793" t="s">
        <v>302</v>
      </c>
      <c r="L7793" t="s">
        <v>303</v>
      </c>
      <c r="M7793" t="s">
        <v>42489</v>
      </c>
    </row>
    <row r="7794" spans="1:13" x14ac:dyDescent="0.2">
      <c r="A7794" t="s">
        <v>38143</v>
      </c>
      <c r="B7794" t="s">
        <v>38144</v>
      </c>
      <c r="C7794" t="s">
        <v>42490</v>
      </c>
      <c r="D7794" t="s">
        <v>42491</v>
      </c>
      <c r="E7794" t="s">
        <v>42492</v>
      </c>
      <c r="F7794" t="s">
        <v>42493</v>
      </c>
      <c r="G7794" t="s">
        <v>42494</v>
      </c>
      <c r="H7794" t="s">
        <v>1952</v>
      </c>
      <c r="J7794" t="s">
        <v>42495</v>
      </c>
      <c r="K7794" t="s">
        <v>42496</v>
      </c>
      <c r="L7794" t="s">
        <v>303</v>
      </c>
      <c r="M7794" t="s">
        <v>9562</v>
      </c>
    </row>
    <row r="7795" spans="1:13" x14ac:dyDescent="0.2">
      <c r="A7795" t="s">
        <v>38143</v>
      </c>
      <c r="B7795" t="s">
        <v>38144</v>
      </c>
      <c r="C7795" t="s">
        <v>42497</v>
      </c>
      <c r="D7795" t="s">
        <v>4820</v>
      </c>
      <c r="E7795" t="s">
        <v>42498</v>
      </c>
      <c r="F7795" t="s">
        <v>42499</v>
      </c>
      <c r="G7795" t="s">
        <v>39996</v>
      </c>
      <c r="H7795" t="s">
        <v>1788</v>
      </c>
      <c r="J7795" t="s">
        <v>42500</v>
      </c>
      <c r="K7795" t="s">
        <v>42501</v>
      </c>
      <c r="L7795" t="s">
        <v>303</v>
      </c>
      <c r="M7795" t="s">
        <v>11686</v>
      </c>
    </row>
    <row r="7796" spans="1:13" x14ac:dyDescent="0.2">
      <c r="A7796" t="s">
        <v>38143</v>
      </c>
      <c r="B7796" t="s">
        <v>38144</v>
      </c>
      <c r="C7796" t="s">
        <v>42502</v>
      </c>
      <c r="D7796" t="s">
        <v>572</v>
      </c>
      <c r="E7796" t="s">
        <v>573</v>
      </c>
      <c r="F7796" t="s">
        <v>42503</v>
      </c>
      <c r="G7796" t="s">
        <v>39753</v>
      </c>
      <c r="H7796" t="s">
        <v>40737</v>
      </c>
      <c r="J7796" t="s">
        <v>39887</v>
      </c>
      <c r="K7796" t="s">
        <v>42504</v>
      </c>
      <c r="L7796" t="s">
        <v>303</v>
      </c>
      <c r="M7796" t="s">
        <v>11596</v>
      </c>
    </row>
    <row r="7797" spans="1:13" x14ac:dyDescent="0.2">
      <c r="A7797" t="s">
        <v>38143</v>
      </c>
      <c r="B7797" t="s">
        <v>38144</v>
      </c>
      <c r="C7797" t="s">
        <v>42505</v>
      </c>
      <c r="D7797" t="s">
        <v>803</v>
      </c>
      <c r="E7797" t="s">
        <v>41852</v>
      </c>
      <c r="F7797" t="s">
        <v>42506</v>
      </c>
      <c r="G7797" t="s">
        <v>40643</v>
      </c>
      <c r="H7797" t="s">
        <v>1788</v>
      </c>
      <c r="J7797" t="s">
        <v>42507</v>
      </c>
      <c r="K7797" t="s">
        <v>42508</v>
      </c>
      <c r="L7797" t="s">
        <v>303</v>
      </c>
      <c r="M7797" t="s">
        <v>41856</v>
      </c>
    </row>
    <row r="7798" spans="1:13" x14ac:dyDescent="0.2">
      <c r="A7798" t="s">
        <v>38143</v>
      </c>
      <c r="B7798" t="s">
        <v>38144</v>
      </c>
      <c r="C7798" t="s">
        <v>42509</v>
      </c>
      <c r="D7798" t="s">
        <v>349</v>
      </c>
      <c r="E7798" t="s">
        <v>42510</v>
      </c>
      <c r="F7798" t="s">
        <v>42511</v>
      </c>
      <c r="G7798" t="s">
        <v>41517</v>
      </c>
      <c r="H7798" t="s">
        <v>1788</v>
      </c>
      <c r="J7798" t="s">
        <v>42512</v>
      </c>
      <c r="K7798" t="s">
        <v>42513</v>
      </c>
      <c r="L7798" t="s">
        <v>303</v>
      </c>
      <c r="M7798" t="s">
        <v>42514</v>
      </c>
    </row>
    <row r="7799" spans="1:13" x14ac:dyDescent="0.2">
      <c r="A7799" t="s">
        <v>38143</v>
      </c>
      <c r="B7799" t="s">
        <v>38144</v>
      </c>
      <c r="C7799" t="s">
        <v>42515</v>
      </c>
      <c r="D7799" t="s">
        <v>26369</v>
      </c>
      <c r="E7799" t="s">
        <v>1375</v>
      </c>
      <c r="F7799" t="s">
        <v>42516</v>
      </c>
      <c r="G7799" t="s">
        <v>42517</v>
      </c>
      <c r="H7799" t="s">
        <v>1952</v>
      </c>
      <c r="I7799" t="s">
        <v>1874</v>
      </c>
      <c r="J7799" t="s">
        <v>42518</v>
      </c>
      <c r="K7799" t="s">
        <v>42519</v>
      </c>
      <c r="L7799" t="s">
        <v>303</v>
      </c>
      <c r="M7799" t="s">
        <v>12852</v>
      </c>
    </row>
    <row r="7800" spans="1:13" x14ac:dyDescent="0.2">
      <c r="A7800" t="s">
        <v>38143</v>
      </c>
      <c r="B7800" t="s">
        <v>38144</v>
      </c>
      <c r="C7800" t="s">
        <v>42520</v>
      </c>
      <c r="D7800" t="s">
        <v>572</v>
      </c>
      <c r="E7800" t="s">
        <v>573</v>
      </c>
      <c r="F7800" t="s">
        <v>42521</v>
      </c>
      <c r="G7800" t="s">
        <v>39697</v>
      </c>
      <c r="H7800" t="s">
        <v>1788</v>
      </c>
      <c r="J7800" t="s">
        <v>42522</v>
      </c>
      <c r="K7800" t="s">
        <v>302</v>
      </c>
      <c r="L7800" t="s">
        <v>303</v>
      </c>
      <c r="M7800" t="s">
        <v>3883</v>
      </c>
    </row>
    <row r="7801" spans="1:13" x14ac:dyDescent="0.2">
      <c r="A7801" t="s">
        <v>38143</v>
      </c>
      <c r="B7801" t="s">
        <v>38144</v>
      </c>
      <c r="C7801" t="s">
        <v>42523</v>
      </c>
      <c r="D7801" t="s">
        <v>513</v>
      </c>
      <c r="F7801" t="s">
        <v>42524</v>
      </c>
      <c r="H7801" t="s">
        <v>1788</v>
      </c>
      <c r="J7801" t="s">
        <v>39987</v>
      </c>
      <c r="K7801" t="s">
        <v>42525</v>
      </c>
      <c r="L7801" t="s">
        <v>303</v>
      </c>
      <c r="M7801" t="s">
        <v>12052</v>
      </c>
    </row>
    <row r="7802" spans="1:13" x14ac:dyDescent="0.2">
      <c r="A7802" t="s">
        <v>38143</v>
      </c>
      <c r="B7802" t="s">
        <v>38144</v>
      </c>
      <c r="C7802" t="s">
        <v>42526</v>
      </c>
      <c r="D7802" t="s">
        <v>42527</v>
      </c>
      <c r="E7802" t="s">
        <v>39105</v>
      </c>
      <c r="F7802" t="s">
        <v>42528</v>
      </c>
      <c r="G7802" t="s">
        <v>42110</v>
      </c>
      <c r="H7802" t="s">
        <v>1788</v>
      </c>
      <c r="J7802" t="s">
        <v>42529</v>
      </c>
      <c r="K7802" t="s">
        <v>42530</v>
      </c>
      <c r="L7802" t="s">
        <v>303</v>
      </c>
      <c r="M7802" t="s">
        <v>422</v>
      </c>
    </row>
    <row r="7803" spans="1:13" x14ac:dyDescent="0.2">
      <c r="A7803" t="s">
        <v>38143</v>
      </c>
      <c r="B7803" t="s">
        <v>38144</v>
      </c>
      <c r="C7803" t="s">
        <v>42531</v>
      </c>
      <c r="D7803" t="s">
        <v>40238</v>
      </c>
      <c r="E7803" t="s">
        <v>1817</v>
      </c>
      <c r="F7803" t="s">
        <v>42532</v>
      </c>
      <c r="G7803" t="s">
        <v>42533</v>
      </c>
      <c r="H7803" t="s">
        <v>39511</v>
      </c>
      <c r="I7803" t="s">
        <v>1874</v>
      </c>
      <c r="J7803" t="s">
        <v>42534</v>
      </c>
      <c r="K7803" t="s">
        <v>42535</v>
      </c>
      <c r="L7803" t="s">
        <v>303</v>
      </c>
      <c r="M7803" t="s">
        <v>5915</v>
      </c>
    </row>
    <row r="7804" spans="1:13" x14ac:dyDescent="0.2">
      <c r="A7804" t="s">
        <v>38143</v>
      </c>
      <c r="B7804" t="s">
        <v>38144</v>
      </c>
      <c r="C7804" t="s">
        <v>42536</v>
      </c>
      <c r="D7804" t="s">
        <v>42537</v>
      </c>
      <c r="F7804" t="s">
        <v>42538</v>
      </c>
      <c r="G7804" t="s">
        <v>40496</v>
      </c>
      <c r="H7804" t="s">
        <v>1788</v>
      </c>
      <c r="J7804" t="s">
        <v>42539</v>
      </c>
      <c r="K7804" t="s">
        <v>42540</v>
      </c>
      <c r="L7804" t="s">
        <v>303</v>
      </c>
      <c r="M7804" t="s">
        <v>42541</v>
      </c>
    </row>
    <row r="7805" spans="1:13" x14ac:dyDescent="0.2">
      <c r="A7805" t="s">
        <v>38143</v>
      </c>
      <c r="B7805" t="s">
        <v>38144</v>
      </c>
      <c r="C7805" t="s">
        <v>42542</v>
      </c>
      <c r="D7805" t="s">
        <v>366</v>
      </c>
      <c r="F7805" t="s">
        <v>8368</v>
      </c>
      <c r="G7805" t="s">
        <v>42543</v>
      </c>
      <c r="H7805" t="s">
        <v>39504</v>
      </c>
      <c r="I7805" t="s">
        <v>300</v>
      </c>
      <c r="J7805" t="s">
        <v>42544</v>
      </c>
      <c r="K7805" t="s">
        <v>42545</v>
      </c>
      <c r="L7805" t="s">
        <v>303</v>
      </c>
      <c r="M7805" t="s">
        <v>42546</v>
      </c>
    </row>
    <row r="7806" spans="1:13" x14ac:dyDescent="0.2">
      <c r="A7806" t="s">
        <v>38143</v>
      </c>
      <c r="B7806" t="s">
        <v>38144</v>
      </c>
      <c r="C7806" t="s">
        <v>42547</v>
      </c>
      <c r="D7806" t="s">
        <v>492</v>
      </c>
      <c r="E7806" t="s">
        <v>493</v>
      </c>
      <c r="F7806" t="s">
        <v>13181</v>
      </c>
      <c r="G7806" t="s">
        <v>42548</v>
      </c>
      <c r="H7806" t="s">
        <v>42549</v>
      </c>
      <c r="I7806" t="s">
        <v>1874</v>
      </c>
      <c r="J7806" t="s">
        <v>42550</v>
      </c>
      <c r="K7806" t="s">
        <v>42551</v>
      </c>
      <c r="L7806" t="s">
        <v>303</v>
      </c>
      <c r="M7806" t="s">
        <v>497</v>
      </c>
    </row>
    <row r="7807" spans="1:13" x14ac:dyDescent="0.2">
      <c r="A7807" t="s">
        <v>38143</v>
      </c>
      <c r="B7807" t="s">
        <v>38144</v>
      </c>
      <c r="C7807" t="s">
        <v>42552</v>
      </c>
      <c r="D7807" t="s">
        <v>394</v>
      </c>
      <c r="E7807" t="s">
        <v>395</v>
      </c>
      <c r="F7807" t="s">
        <v>4765</v>
      </c>
      <c r="G7807" t="s">
        <v>1932</v>
      </c>
      <c r="H7807" t="s">
        <v>1788</v>
      </c>
      <c r="J7807" t="s">
        <v>42553</v>
      </c>
      <c r="K7807" t="s">
        <v>42554</v>
      </c>
      <c r="L7807" t="s">
        <v>303</v>
      </c>
      <c r="M7807" t="s">
        <v>8293</v>
      </c>
    </row>
    <row r="7808" spans="1:13" x14ac:dyDescent="0.2">
      <c r="A7808" t="s">
        <v>38143</v>
      </c>
      <c r="B7808" t="s">
        <v>38144</v>
      </c>
      <c r="C7808" t="s">
        <v>42555</v>
      </c>
      <c r="D7808" t="s">
        <v>572</v>
      </c>
      <c r="E7808" t="s">
        <v>573</v>
      </c>
      <c r="F7808" t="s">
        <v>42556</v>
      </c>
      <c r="G7808" t="s">
        <v>42557</v>
      </c>
      <c r="I7808" t="s">
        <v>1788</v>
      </c>
      <c r="J7808" t="s">
        <v>42558</v>
      </c>
      <c r="K7808" t="s">
        <v>302</v>
      </c>
      <c r="L7808" t="s">
        <v>303</v>
      </c>
      <c r="M7808" t="s">
        <v>3883</v>
      </c>
    </row>
    <row r="7809" spans="1:13" x14ac:dyDescent="0.2">
      <c r="A7809" t="s">
        <v>38143</v>
      </c>
      <c r="B7809" t="s">
        <v>38144</v>
      </c>
      <c r="C7809" t="s">
        <v>42559</v>
      </c>
      <c r="D7809" t="s">
        <v>39619</v>
      </c>
      <c r="F7809" t="s">
        <v>42560</v>
      </c>
      <c r="G7809" t="s">
        <v>42561</v>
      </c>
      <c r="H7809" t="s">
        <v>42562</v>
      </c>
      <c r="I7809" t="s">
        <v>42563</v>
      </c>
      <c r="J7809" t="s">
        <v>42564</v>
      </c>
      <c r="K7809" t="s">
        <v>42565</v>
      </c>
      <c r="L7809" t="s">
        <v>303</v>
      </c>
      <c r="M7809" t="s">
        <v>422</v>
      </c>
    </row>
    <row r="7810" spans="1:13" x14ac:dyDescent="0.2">
      <c r="A7810" t="s">
        <v>38143</v>
      </c>
      <c r="B7810" t="s">
        <v>38144</v>
      </c>
      <c r="C7810" t="s">
        <v>42566</v>
      </c>
      <c r="D7810" t="s">
        <v>42567</v>
      </c>
      <c r="E7810" t="s">
        <v>42568</v>
      </c>
      <c r="F7810" t="s">
        <v>42569</v>
      </c>
      <c r="G7810" t="s">
        <v>39574</v>
      </c>
      <c r="H7810" t="s">
        <v>1853</v>
      </c>
      <c r="J7810" t="s">
        <v>42570</v>
      </c>
      <c r="K7810" t="s">
        <v>42571</v>
      </c>
      <c r="L7810" t="s">
        <v>303</v>
      </c>
      <c r="M7810" t="s">
        <v>11242</v>
      </c>
    </row>
    <row r="7811" spans="1:13" x14ac:dyDescent="0.2">
      <c r="A7811" t="s">
        <v>38143</v>
      </c>
      <c r="B7811" t="s">
        <v>38144</v>
      </c>
      <c r="C7811" t="s">
        <v>42572</v>
      </c>
      <c r="D7811" t="s">
        <v>20986</v>
      </c>
      <c r="E7811" t="s">
        <v>39907</v>
      </c>
      <c r="F7811" t="s">
        <v>42573</v>
      </c>
      <c r="G7811" t="s">
        <v>39631</v>
      </c>
      <c r="H7811" t="s">
        <v>1788</v>
      </c>
      <c r="J7811" t="s">
        <v>42574</v>
      </c>
      <c r="K7811" t="s">
        <v>42575</v>
      </c>
      <c r="L7811" t="s">
        <v>303</v>
      </c>
      <c r="M7811" t="s">
        <v>2233</v>
      </c>
    </row>
    <row r="7812" spans="1:13" x14ac:dyDescent="0.2">
      <c r="A7812" t="s">
        <v>38143</v>
      </c>
      <c r="B7812" t="s">
        <v>38144</v>
      </c>
      <c r="C7812" t="s">
        <v>42576</v>
      </c>
      <c r="D7812" t="s">
        <v>20986</v>
      </c>
      <c r="E7812" t="s">
        <v>39907</v>
      </c>
      <c r="F7812" t="s">
        <v>42577</v>
      </c>
      <c r="G7812" t="s">
        <v>42578</v>
      </c>
      <c r="H7812" t="s">
        <v>1788</v>
      </c>
      <c r="J7812" t="s">
        <v>42579</v>
      </c>
      <c r="K7812" t="s">
        <v>42580</v>
      </c>
      <c r="L7812" t="s">
        <v>303</v>
      </c>
      <c r="M7812" t="s">
        <v>2233</v>
      </c>
    </row>
    <row r="7813" spans="1:13" x14ac:dyDescent="0.2">
      <c r="A7813" t="s">
        <v>38143</v>
      </c>
      <c r="B7813" t="s">
        <v>38144</v>
      </c>
      <c r="C7813" t="s">
        <v>42581</v>
      </c>
      <c r="D7813" t="s">
        <v>42097</v>
      </c>
      <c r="F7813" t="s">
        <v>42582</v>
      </c>
      <c r="G7813" t="s">
        <v>42583</v>
      </c>
      <c r="H7813" t="s">
        <v>2046</v>
      </c>
      <c r="J7813" t="s">
        <v>41729</v>
      </c>
      <c r="K7813" t="s">
        <v>42584</v>
      </c>
      <c r="L7813" t="s">
        <v>303</v>
      </c>
      <c r="M7813" t="s">
        <v>32573</v>
      </c>
    </row>
    <row r="7814" spans="1:13" x14ac:dyDescent="0.2">
      <c r="A7814" t="s">
        <v>38143</v>
      </c>
      <c r="B7814" t="s">
        <v>38144</v>
      </c>
      <c r="C7814" t="s">
        <v>42585</v>
      </c>
      <c r="D7814" t="s">
        <v>42586</v>
      </c>
      <c r="E7814" t="s">
        <v>42587</v>
      </c>
      <c r="F7814" t="s">
        <v>42588</v>
      </c>
      <c r="G7814" t="s">
        <v>42589</v>
      </c>
      <c r="H7814" t="s">
        <v>40895</v>
      </c>
      <c r="I7814" t="s">
        <v>42563</v>
      </c>
      <c r="J7814" t="s">
        <v>42590</v>
      </c>
      <c r="K7814" t="s">
        <v>42591</v>
      </c>
      <c r="L7814" t="s">
        <v>303</v>
      </c>
      <c r="M7814" t="s">
        <v>422</v>
      </c>
    </row>
    <row r="7815" spans="1:13" x14ac:dyDescent="0.2">
      <c r="A7815" t="s">
        <v>38143</v>
      </c>
      <c r="B7815" t="s">
        <v>38144</v>
      </c>
      <c r="C7815" t="s">
        <v>42592</v>
      </c>
      <c r="D7815" t="s">
        <v>295</v>
      </c>
      <c r="E7815" t="s">
        <v>296</v>
      </c>
      <c r="F7815" t="s">
        <v>42593</v>
      </c>
      <c r="G7815" t="s">
        <v>42594</v>
      </c>
      <c r="H7815" t="s">
        <v>1853</v>
      </c>
      <c r="J7815" t="s">
        <v>42595</v>
      </c>
      <c r="K7815" t="s">
        <v>42596</v>
      </c>
      <c r="L7815" t="s">
        <v>303</v>
      </c>
      <c r="M7815" t="s">
        <v>31378</v>
      </c>
    </row>
    <row r="7816" spans="1:13" x14ac:dyDescent="0.2">
      <c r="A7816" t="s">
        <v>38143</v>
      </c>
      <c r="B7816" t="s">
        <v>38144</v>
      </c>
      <c r="C7816" t="s">
        <v>42597</v>
      </c>
      <c r="D7816" t="s">
        <v>40206</v>
      </c>
      <c r="E7816" t="s">
        <v>40207</v>
      </c>
      <c r="F7816" t="s">
        <v>42598</v>
      </c>
      <c r="G7816" t="s">
        <v>40586</v>
      </c>
      <c r="H7816" t="s">
        <v>1788</v>
      </c>
      <c r="J7816" t="s">
        <v>42599</v>
      </c>
      <c r="K7816" t="s">
        <v>42600</v>
      </c>
      <c r="L7816" t="s">
        <v>303</v>
      </c>
      <c r="M7816" t="s">
        <v>19272</v>
      </c>
    </row>
    <row r="7817" spans="1:13" x14ac:dyDescent="0.2">
      <c r="A7817" t="s">
        <v>38143</v>
      </c>
      <c r="B7817" t="s">
        <v>38144</v>
      </c>
      <c r="C7817" t="s">
        <v>42601</v>
      </c>
      <c r="D7817" t="s">
        <v>394</v>
      </c>
      <c r="E7817" t="s">
        <v>1809</v>
      </c>
      <c r="F7817" t="s">
        <v>1720</v>
      </c>
      <c r="G7817" t="s">
        <v>42602</v>
      </c>
      <c r="H7817" t="s">
        <v>40550</v>
      </c>
      <c r="I7817" t="s">
        <v>2024</v>
      </c>
      <c r="J7817" t="s">
        <v>42603</v>
      </c>
      <c r="K7817" t="s">
        <v>42604</v>
      </c>
      <c r="L7817" t="s">
        <v>303</v>
      </c>
      <c r="M7817" t="s">
        <v>24223</v>
      </c>
    </row>
    <row r="7818" spans="1:13" x14ac:dyDescent="0.2">
      <c r="A7818" t="s">
        <v>38143</v>
      </c>
      <c r="B7818" t="s">
        <v>38144</v>
      </c>
      <c r="C7818" t="s">
        <v>42605</v>
      </c>
      <c r="D7818" t="s">
        <v>42606</v>
      </c>
      <c r="E7818" t="s">
        <v>28091</v>
      </c>
      <c r="F7818" t="s">
        <v>42607</v>
      </c>
      <c r="H7818" t="s">
        <v>1811</v>
      </c>
      <c r="I7818" t="s">
        <v>300</v>
      </c>
      <c r="J7818" t="s">
        <v>42608</v>
      </c>
      <c r="K7818" t="s">
        <v>42105</v>
      </c>
      <c r="L7818" t="s">
        <v>303</v>
      </c>
      <c r="M7818" t="s">
        <v>42609</v>
      </c>
    </row>
    <row r="7819" spans="1:13" x14ac:dyDescent="0.2">
      <c r="A7819" t="s">
        <v>38143</v>
      </c>
      <c r="B7819" t="s">
        <v>38144</v>
      </c>
      <c r="C7819" t="s">
        <v>42610</v>
      </c>
      <c r="D7819" t="s">
        <v>349</v>
      </c>
      <c r="E7819" t="s">
        <v>476</v>
      </c>
      <c r="F7819" t="s">
        <v>42611</v>
      </c>
      <c r="G7819" t="s">
        <v>39872</v>
      </c>
      <c r="H7819" t="s">
        <v>1788</v>
      </c>
      <c r="J7819" t="s">
        <v>42612</v>
      </c>
      <c r="K7819" t="s">
        <v>302</v>
      </c>
      <c r="L7819" t="s">
        <v>303</v>
      </c>
      <c r="M7819" t="s">
        <v>42613</v>
      </c>
    </row>
    <row r="7820" spans="1:13" x14ac:dyDescent="0.2">
      <c r="A7820" t="s">
        <v>38143</v>
      </c>
      <c r="B7820" t="s">
        <v>38144</v>
      </c>
      <c r="C7820" t="s">
        <v>42614</v>
      </c>
      <c r="D7820" t="s">
        <v>349</v>
      </c>
      <c r="E7820" t="s">
        <v>476</v>
      </c>
      <c r="F7820" t="s">
        <v>42615</v>
      </c>
      <c r="G7820" t="s">
        <v>1959</v>
      </c>
      <c r="H7820" t="s">
        <v>1874</v>
      </c>
      <c r="J7820" t="s">
        <v>42616</v>
      </c>
      <c r="K7820" t="s">
        <v>42617</v>
      </c>
      <c r="L7820" t="s">
        <v>303</v>
      </c>
      <c r="M7820" t="s">
        <v>422</v>
      </c>
    </row>
    <row r="7821" spans="1:13" x14ac:dyDescent="0.2">
      <c r="A7821" t="s">
        <v>38143</v>
      </c>
      <c r="B7821" t="s">
        <v>38144</v>
      </c>
      <c r="C7821" t="s">
        <v>42618</v>
      </c>
      <c r="D7821" t="s">
        <v>349</v>
      </c>
      <c r="F7821" t="s">
        <v>42619</v>
      </c>
      <c r="G7821" t="s">
        <v>42620</v>
      </c>
      <c r="H7821" t="s">
        <v>41803</v>
      </c>
      <c r="I7821" t="s">
        <v>1976</v>
      </c>
      <c r="J7821" t="s">
        <v>42621</v>
      </c>
      <c r="K7821" t="s">
        <v>302</v>
      </c>
      <c r="L7821" t="s">
        <v>303</v>
      </c>
      <c r="M7821" t="s">
        <v>422</v>
      </c>
    </row>
    <row r="7822" spans="1:13" x14ac:dyDescent="0.2">
      <c r="A7822" t="s">
        <v>38143</v>
      </c>
      <c r="B7822" t="s">
        <v>38144</v>
      </c>
      <c r="C7822" t="s">
        <v>42622</v>
      </c>
      <c r="D7822" t="s">
        <v>42623</v>
      </c>
      <c r="E7822" t="s">
        <v>42624</v>
      </c>
      <c r="F7822" t="s">
        <v>42625</v>
      </c>
      <c r="G7822" t="s">
        <v>1952</v>
      </c>
      <c r="J7822" t="s">
        <v>42626</v>
      </c>
      <c r="K7822" t="s">
        <v>42627</v>
      </c>
      <c r="L7822" t="s">
        <v>303</v>
      </c>
      <c r="M7822" t="s">
        <v>3452</v>
      </c>
    </row>
    <row r="7823" spans="1:13" x14ac:dyDescent="0.2">
      <c r="A7823" t="s">
        <v>38143</v>
      </c>
      <c r="B7823" t="s">
        <v>38144</v>
      </c>
      <c r="C7823" t="s">
        <v>42628</v>
      </c>
      <c r="D7823" t="s">
        <v>1837</v>
      </c>
      <c r="E7823" t="s">
        <v>1375</v>
      </c>
      <c r="F7823" t="s">
        <v>42629</v>
      </c>
      <c r="G7823" t="s">
        <v>42630</v>
      </c>
      <c r="H7823" t="s">
        <v>1853</v>
      </c>
      <c r="J7823" t="s">
        <v>42631</v>
      </c>
      <c r="K7823" t="s">
        <v>42632</v>
      </c>
      <c r="L7823" t="s">
        <v>303</v>
      </c>
      <c r="M7823" t="s">
        <v>809</v>
      </c>
    </row>
    <row r="7824" spans="1:13" x14ac:dyDescent="0.2">
      <c r="A7824" t="s">
        <v>38143</v>
      </c>
      <c r="B7824" t="s">
        <v>38144</v>
      </c>
      <c r="C7824" t="s">
        <v>42633</v>
      </c>
      <c r="D7824" t="s">
        <v>572</v>
      </c>
      <c r="E7824" t="s">
        <v>573</v>
      </c>
      <c r="F7824" t="s">
        <v>42634</v>
      </c>
      <c r="G7824" t="s">
        <v>42635</v>
      </c>
      <c r="H7824" t="s">
        <v>40041</v>
      </c>
      <c r="I7824" t="s">
        <v>1874</v>
      </c>
      <c r="J7824" t="s">
        <v>42636</v>
      </c>
      <c r="K7824" t="s">
        <v>42637</v>
      </c>
      <c r="L7824" t="s">
        <v>303</v>
      </c>
      <c r="M7824" t="s">
        <v>1882</v>
      </c>
    </row>
    <row r="7825" spans="1:13" x14ac:dyDescent="0.2">
      <c r="A7825" t="s">
        <v>38143</v>
      </c>
      <c r="B7825" t="s">
        <v>38144</v>
      </c>
      <c r="C7825" t="s">
        <v>42638</v>
      </c>
      <c r="D7825" t="s">
        <v>42639</v>
      </c>
      <c r="E7825" t="s">
        <v>42640</v>
      </c>
      <c r="F7825" t="s">
        <v>42641</v>
      </c>
      <c r="G7825" t="s">
        <v>42359</v>
      </c>
      <c r="H7825" t="s">
        <v>1788</v>
      </c>
      <c r="J7825" t="s">
        <v>42642</v>
      </c>
      <c r="K7825" t="s">
        <v>42643</v>
      </c>
      <c r="L7825" t="s">
        <v>303</v>
      </c>
      <c r="M7825" t="s">
        <v>42644</v>
      </c>
    </row>
    <row r="7826" spans="1:13" x14ac:dyDescent="0.2">
      <c r="A7826" t="s">
        <v>38143</v>
      </c>
      <c r="B7826" t="s">
        <v>38144</v>
      </c>
      <c r="C7826" t="s">
        <v>42645</v>
      </c>
      <c r="D7826" t="s">
        <v>572</v>
      </c>
      <c r="E7826" t="s">
        <v>573</v>
      </c>
      <c r="F7826" t="s">
        <v>42646</v>
      </c>
      <c r="G7826" t="s">
        <v>42647</v>
      </c>
      <c r="H7826" t="s">
        <v>39872</v>
      </c>
      <c r="I7826" t="s">
        <v>1788</v>
      </c>
      <c r="J7826" t="s">
        <v>42648</v>
      </c>
      <c r="K7826" t="s">
        <v>42649</v>
      </c>
      <c r="L7826" t="s">
        <v>303</v>
      </c>
      <c r="M7826" t="s">
        <v>1882</v>
      </c>
    </row>
    <row r="7827" spans="1:13" x14ac:dyDescent="0.2">
      <c r="A7827" t="s">
        <v>38143</v>
      </c>
      <c r="B7827" t="s">
        <v>38144</v>
      </c>
      <c r="C7827" t="s">
        <v>42650</v>
      </c>
      <c r="D7827" t="s">
        <v>401</v>
      </c>
      <c r="E7827" t="s">
        <v>402</v>
      </c>
      <c r="F7827" t="s">
        <v>1096</v>
      </c>
      <c r="G7827" t="s">
        <v>42651</v>
      </c>
      <c r="H7827" t="s">
        <v>42652</v>
      </c>
      <c r="I7827" t="s">
        <v>40380</v>
      </c>
      <c r="J7827" t="s">
        <v>42653</v>
      </c>
      <c r="K7827" t="s">
        <v>42654</v>
      </c>
      <c r="L7827" t="s">
        <v>303</v>
      </c>
      <c r="M7827" t="s">
        <v>1509</v>
      </c>
    </row>
    <row r="7828" spans="1:13" x14ac:dyDescent="0.2">
      <c r="A7828" t="s">
        <v>38143</v>
      </c>
      <c r="B7828" t="s">
        <v>38144</v>
      </c>
      <c r="C7828" t="s">
        <v>42655</v>
      </c>
      <c r="D7828" t="s">
        <v>1837</v>
      </c>
      <c r="E7828" t="s">
        <v>21498</v>
      </c>
      <c r="F7828" t="s">
        <v>42656</v>
      </c>
      <c r="G7828" t="s">
        <v>41045</v>
      </c>
      <c r="H7828" t="s">
        <v>1788</v>
      </c>
      <c r="J7828" t="s">
        <v>42657</v>
      </c>
      <c r="K7828" t="s">
        <v>42658</v>
      </c>
      <c r="L7828" t="s">
        <v>303</v>
      </c>
      <c r="M7828" t="s">
        <v>2936</v>
      </c>
    </row>
    <row r="7829" spans="1:13" x14ac:dyDescent="0.2">
      <c r="A7829" t="s">
        <v>38143</v>
      </c>
      <c r="B7829" t="s">
        <v>38144</v>
      </c>
      <c r="C7829" t="s">
        <v>42659</v>
      </c>
      <c r="D7829" t="s">
        <v>295</v>
      </c>
      <c r="E7829" t="s">
        <v>296</v>
      </c>
      <c r="F7829" t="s">
        <v>42660</v>
      </c>
      <c r="G7829" t="s">
        <v>41867</v>
      </c>
      <c r="H7829" t="s">
        <v>1853</v>
      </c>
      <c r="J7829" t="s">
        <v>42661</v>
      </c>
      <c r="K7829" t="s">
        <v>42662</v>
      </c>
      <c r="L7829" t="s">
        <v>303</v>
      </c>
      <c r="M7829" t="s">
        <v>39550</v>
      </c>
    </row>
    <row r="7830" spans="1:13" x14ac:dyDescent="0.2">
      <c r="A7830" t="s">
        <v>38143</v>
      </c>
      <c r="B7830" t="s">
        <v>38144</v>
      </c>
      <c r="C7830" t="s">
        <v>42663</v>
      </c>
      <c r="D7830" t="s">
        <v>15826</v>
      </c>
      <c r="E7830" t="s">
        <v>16542</v>
      </c>
      <c r="F7830" t="s">
        <v>42664</v>
      </c>
      <c r="G7830" t="s">
        <v>42665</v>
      </c>
      <c r="H7830" t="s">
        <v>42666</v>
      </c>
      <c r="J7830" t="s">
        <v>42667</v>
      </c>
      <c r="K7830" t="s">
        <v>42668</v>
      </c>
      <c r="L7830" t="s">
        <v>303</v>
      </c>
      <c r="M7830" t="s">
        <v>1339</v>
      </c>
    </row>
    <row r="7831" spans="1:13" x14ac:dyDescent="0.2">
      <c r="A7831" t="s">
        <v>38143</v>
      </c>
      <c r="B7831" t="s">
        <v>38144</v>
      </c>
      <c r="C7831" t="s">
        <v>42669</v>
      </c>
      <c r="D7831" t="s">
        <v>349</v>
      </c>
      <c r="F7831" t="s">
        <v>42670</v>
      </c>
      <c r="G7831" t="s">
        <v>42671</v>
      </c>
      <c r="H7831" t="s">
        <v>42672</v>
      </c>
      <c r="I7831" t="s">
        <v>1976</v>
      </c>
      <c r="J7831" t="s">
        <v>42673</v>
      </c>
      <c r="K7831" t="s">
        <v>42674</v>
      </c>
      <c r="L7831" t="s">
        <v>303</v>
      </c>
      <c r="M7831" t="s">
        <v>17353</v>
      </c>
    </row>
    <row r="7832" spans="1:13" x14ac:dyDescent="0.2">
      <c r="A7832" t="s">
        <v>38143</v>
      </c>
      <c r="B7832" t="s">
        <v>38144</v>
      </c>
      <c r="C7832" t="s">
        <v>42675</v>
      </c>
      <c r="D7832" t="s">
        <v>572</v>
      </c>
      <c r="E7832" t="s">
        <v>573</v>
      </c>
      <c r="F7832" t="s">
        <v>42676</v>
      </c>
      <c r="H7832" t="s">
        <v>39511</v>
      </c>
      <c r="I7832" t="s">
        <v>1874</v>
      </c>
      <c r="J7832" t="s">
        <v>42677</v>
      </c>
      <c r="K7832" t="s">
        <v>42678</v>
      </c>
      <c r="L7832" t="s">
        <v>303</v>
      </c>
      <c r="M7832" t="s">
        <v>10015</v>
      </c>
    </row>
    <row r="7833" spans="1:13" x14ac:dyDescent="0.2">
      <c r="A7833" t="s">
        <v>38143</v>
      </c>
      <c r="B7833" t="s">
        <v>38144</v>
      </c>
      <c r="C7833" t="s">
        <v>42679</v>
      </c>
      <c r="D7833" t="s">
        <v>22659</v>
      </c>
      <c r="E7833" t="s">
        <v>42680</v>
      </c>
      <c r="F7833" t="s">
        <v>3191</v>
      </c>
      <c r="G7833" t="s">
        <v>42681</v>
      </c>
      <c r="H7833" t="s">
        <v>2024</v>
      </c>
      <c r="J7833" t="s">
        <v>42682</v>
      </c>
      <c r="K7833" t="s">
        <v>42683</v>
      </c>
      <c r="L7833" t="s">
        <v>303</v>
      </c>
      <c r="M7833" t="s">
        <v>10638</v>
      </c>
    </row>
    <row r="7834" spans="1:13" x14ac:dyDescent="0.2">
      <c r="A7834" t="s">
        <v>38143</v>
      </c>
      <c r="B7834" t="s">
        <v>38144</v>
      </c>
      <c r="C7834" t="s">
        <v>42684</v>
      </c>
      <c r="D7834" t="s">
        <v>39682</v>
      </c>
      <c r="E7834" t="s">
        <v>42685</v>
      </c>
      <c r="F7834" t="s">
        <v>42686</v>
      </c>
      <c r="G7834" t="s">
        <v>21118</v>
      </c>
      <c r="H7834" t="s">
        <v>1788</v>
      </c>
      <c r="J7834" t="s">
        <v>42687</v>
      </c>
      <c r="K7834" t="s">
        <v>42688</v>
      </c>
      <c r="L7834" t="s">
        <v>303</v>
      </c>
      <c r="M7834" t="s">
        <v>7842</v>
      </c>
    </row>
    <row r="7835" spans="1:13" x14ac:dyDescent="0.2">
      <c r="A7835" t="s">
        <v>38143</v>
      </c>
      <c r="B7835" t="s">
        <v>38144</v>
      </c>
      <c r="C7835" t="s">
        <v>42689</v>
      </c>
      <c r="D7835" t="s">
        <v>492</v>
      </c>
      <c r="E7835" t="s">
        <v>42690</v>
      </c>
      <c r="F7835" t="s">
        <v>42691</v>
      </c>
      <c r="G7835" t="s">
        <v>41503</v>
      </c>
      <c r="H7835" t="s">
        <v>1788</v>
      </c>
      <c r="J7835" t="s">
        <v>42692</v>
      </c>
      <c r="K7835" t="s">
        <v>42693</v>
      </c>
      <c r="L7835" t="s">
        <v>303</v>
      </c>
      <c r="M7835" t="s">
        <v>1581</v>
      </c>
    </row>
    <row r="7836" spans="1:13" x14ac:dyDescent="0.2">
      <c r="A7836" t="s">
        <v>38143</v>
      </c>
      <c r="B7836" t="s">
        <v>38144</v>
      </c>
      <c r="C7836" t="s">
        <v>42694</v>
      </c>
      <c r="D7836" t="s">
        <v>42695</v>
      </c>
      <c r="F7836" t="s">
        <v>42696</v>
      </c>
      <c r="H7836" t="s">
        <v>39727</v>
      </c>
      <c r="I7836" t="s">
        <v>300</v>
      </c>
      <c r="J7836" t="s">
        <v>42697</v>
      </c>
      <c r="K7836" t="s">
        <v>42698</v>
      </c>
      <c r="L7836" t="s">
        <v>303</v>
      </c>
      <c r="M7836" t="s">
        <v>39550</v>
      </c>
    </row>
    <row r="7837" spans="1:13" x14ac:dyDescent="0.2">
      <c r="A7837" t="s">
        <v>38143</v>
      </c>
      <c r="B7837" t="s">
        <v>38144</v>
      </c>
      <c r="C7837" t="s">
        <v>42699</v>
      </c>
      <c r="D7837" t="s">
        <v>42700</v>
      </c>
      <c r="E7837" t="s">
        <v>42701</v>
      </c>
      <c r="F7837" t="s">
        <v>42702</v>
      </c>
      <c r="G7837" t="s">
        <v>42703</v>
      </c>
      <c r="H7837" t="s">
        <v>1788</v>
      </c>
      <c r="J7837" t="s">
        <v>42704</v>
      </c>
      <c r="K7837" t="s">
        <v>42705</v>
      </c>
      <c r="L7837" t="s">
        <v>303</v>
      </c>
      <c r="M7837" t="s">
        <v>42706</v>
      </c>
    </row>
    <row r="7838" spans="1:13" x14ac:dyDescent="0.2">
      <c r="A7838" t="s">
        <v>38143</v>
      </c>
      <c r="B7838" t="s">
        <v>38144</v>
      </c>
      <c r="C7838" t="s">
        <v>42707</v>
      </c>
      <c r="D7838" t="s">
        <v>42708</v>
      </c>
      <c r="F7838" t="s">
        <v>42709</v>
      </c>
      <c r="G7838" t="s">
        <v>42710</v>
      </c>
      <c r="H7838" t="s">
        <v>1788</v>
      </c>
      <c r="J7838" t="s">
        <v>42711</v>
      </c>
      <c r="K7838" t="s">
        <v>302</v>
      </c>
      <c r="L7838" t="s">
        <v>303</v>
      </c>
      <c r="M7838" t="s">
        <v>13127</v>
      </c>
    </row>
    <row r="7839" spans="1:13" x14ac:dyDescent="0.2">
      <c r="A7839" t="s">
        <v>38143</v>
      </c>
      <c r="B7839" t="s">
        <v>38144</v>
      </c>
      <c r="C7839" t="s">
        <v>42712</v>
      </c>
      <c r="D7839" t="s">
        <v>349</v>
      </c>
      <c r="F7839" t="s">
        <v>42713</v>
      </c>
      <c r="G7839" t="s">
        <v>42714</v>
      </c>
      <c r="H7839" t="s">
        <v>2024</v>
      </c>
      <c r="J7839" t="s">
        <v>42715</v>
      </c>
      <c r="K7839" t="s">
        <v>42716</v>
      </c>
      <c r="L7839" t="s">
        <v>303</v>
      </c>
      <c r="M7839" t="s">
        <v>422</v>
      </c>
    </row>
    <row r="7840" spans="1:13" x14ac:dyDescent="0.2">
      <c r="A7840" t="s">
        <v>38143</v>
      </c>
      <c r="B7840" t="s">
        <v>38144</v>
      </c>
      <c r="C7840" t="s">
        <v>42717</v>
      </c>
      <c r="D7840" t="s">
        <v>42718</v>
      </c>
      <c r="E7840" t="s">
        <v>39907</v>
      </c>
      <c r="F7840" t="s">
        <v>42719</v>
      </c>
      <c r="G7840" t="s">
        <v>16453</v>
      </c>
      <c r="H7840" t="s">
        <v>40550</v>
      </c>
      <c r="J7840" t="s">
        <v>42720</v>
      </c>
      <c r="K7840" t="s">
        <v>42721</v>
      </c>
      <c r="L7840" t="s">
        <v>303</v>
      </c>
      <c r="M7840" t="s">
        <v>422</v>
      </c>
    </row>
    <row r="7841" spans="1:13" x14ac:dyDescent="0.2">
      <c r="A7841" t="s">
        <v>38143</v>
      </c>
      <c r="B7841" t="s">
        <v>38144</v>
      </c>
      <c r="C7841" t="s">
        <v>42722</v>
      </c>
      <c r="D7841" t="s">
        <v>572</v>
      </c>
      <c r="E7841" t="s">
        <v>573</v>
      </c>
      <c r="F7841" t="s">
        <v>22738</v>
      </c>
      <c r="H7841" t="s">
        <v>39727</v>
      </c>
      <c r="I7841" t="s">
        <v>300</v>
      </c>
      <c r="J7841" t="s">
        <v>42723</v>
      </c>
      <c r="K7841" t="s">
        <v>42724</v>
      </c>
      <c r="L7841" t="s">
        <v>303</v>
      </c>
      <c r="M7841" t="s">
        <v>42725</v>
      </c>
    </row>
    <row r="7842" spans="1:13" x14ac:dyDescent="0.2">
      <c r="A7842" t="s">
        <v>38143</v>
      </c>
      <c r="B7842" t="s">
        <v>38144</v>
      </c>
      <c r="C7842" t="s">
        <v>42726</v>
      </c>
      <c r="D7842" t="s">
        <v>349</v>
      </c>
      <c r="F7842" t="s">
        <v>4258</v>
      </c>
      <c r="G7842" t="s">
        <v>40944</v>
      </c>
      <c r="H7842" t="s">
        <v>1976</v>
      </c>
      <c r="J7842" t="s">
        <v>42727</v>
      </c>
      <c r="K7842" t="s">
        <v>302</v>
      </c>
      <c r="L7842" t="s">
        <v>303</v>
      </c>
      <c r="M7842" t="s">
        <v>422</v>
      </c>
    </row>
    <row r="7843" spans="1:13" x14ac:dyDescent="0.2">
      <c r="A7843" t="s">
        <v>38143</v>
      </c>
      <c r="B7843" t="s">
        <v>38144</v>
      </c>
      <c r="C7843" t="s">
        <v>42728</v>
      </c>
      <c r="D7843" t="s">
        <v>349</v>
      </c>
      <c r="F7843" t="s">
        <v>42729</v>
      </c>
      <c r="G7843" t="s">
        <v>39511</v>
      </c>
      <c r="H7843" t="s">
        <v>1874</v>
      </c>
      <c r="J7843" t="s">
        <v>41716</v>
      </c>
      <c r="K7843" t="s">
        <v>42730</v>
      </c>
      <c r="L7843" t="s">
        <v>303</v>
      </c>
      <c r="M7843" t="s">
        <v>422</v>
      </c>
    </row>
    <row r="7844" spans="1:13" x14ac:dyDescent="0.2">
      <c r="A7844" t="s">
        <v>38143</v>
      </c>
      <c r="B7844" t="s">
        <v>38144</v>
      </c>
      <c r="C7844" t="s">
        <v>42731</v>
      </c>
      <c r="D7844" t="s">
        <v>564</v>
      </c>
      <c r="E7844" t="s">
        <v>296</v>
      </c>
      <c r="F7844" t="s">
        <v>42732</v>
      </c>
      <c r="G7844" t="s">
        <v>40812</v>
      </c>
      <c r="H7844" t="s">
        <v>2024</v>
      </c>
      <c r="I7844" t="s">
        <v>1874</v>
      </c>
      <c r="J7844" t="s">
        <v>42733</v>
      </c>
      <c r="K7844" t="s">
        <v>42734</v>
      </c>
      <c r="L7844" t="s">
        <v>303</v>
      </c>
      <c r="M7844" t="s">
        <v>36565</v>
      </c>
    </row>
    <row r="7845" spans="1:13" x14ac:dyDescent="0.2">
      <c r="A7845" t="s">
        <v>38143</v>
      </c>
      <c r="B7845" t="s">
        <v>38144</v>
      </c>
      <c r="C7845" t="s">
        <v>42735</v>
      </c>
      <c r="D7845" t="s">
        <v>572</v>
      </c>
      <c r="E7845" t="s">
        <v>573</v>
      </c>
      <c r="F7845" t="s">
        <v>42736</v>
      </c>
      <c r="G7845" t="s">
        <v>42737</v>
      </c>
      <c r="H7845" t="s">
        <v>39697</v>
      </c>
      <c r="I7845" t="s">
        <v>1788</v>
      </c>
      <c r="J7845" t="s">
        <v>42738</v>
      </c>
      <c r="K7845" t="s">
        <v>42739</v>
      </c>
      <c r="L7845" t="s">
        <v>303</v>
      </c>
      <c r="M7845" t="s">
        <v>34393</v>
      </c>
    </row>
    <row r="7846" spans="1:13" x14ac:dyDescent="0.2">
      <c r="A7846" t="s">
        <v>38143</v>
      </c>
      <c r="B7846" t="s">
        <v>38144</v>
      </c>
      <c r="C7846" t="s">
        <v>42740</v>
      </c>
      <c r="D7846" t="s">
        <v>1973</v>
      </c>
      <c r="E7846" t="s">
        <v>296</v>
      </c>
      <c r="F7846" t="s">
        <v>772</v>
      </c>
      <c r="G7846" t="s">
        <v>40944</v>
      </c>
      <c r="H7846" t="s">
        <v>1976</v>
      </c>
      <c r="J7846" t="s">
        <v>42741</v>
      </c>
      <c r="K7846" t="s">
        <v>302</v>
      </c>
      <c r="L7846" t="s">
        <v>303</v>
      </c>
      <c r="M7846" t="s">
        <v>942</v>
      </c>
    </row>
    <row r="7847" spans="1:13" x14ac:dyDescent="0.2">
      <c r="A7847" t="s">
        <v>38143</v>
      </c>
      <c r="B7847" t="s">
        <v>38144</v>
      </c>
      <c r="C7847" t="s">
        <v>42742</v>
      </c>
      <c r="D7847" t="s">
        <v>295</v>
      </c>
      <c r="E7847" t="s">
        <v>296</v>
      </c>
      <c r="F7847" t="s">
        <v>42743</v>
      </c>
      <c r="G7847" t="s">
        <v>42744</v>
      </c>
      <c r="H7847" t="s">
        <v>40895</v>
      </c>
      <c r="I7847" t="s">
        <v>2024</v>
      </c>
      <c r="J7847" t="s">
        <v>42745</v>
      </c>
      <c r="K7847" t="s">
        <v>42746</v>
      </c>
      <c r="L7847" t="s">
        <v>303</v>
      </c>
      <c r="M7847" t="s">
        <v>422</v>
      </c>
    </row>
    <row r="7848" spans="1:13" x14ac:dyDescent="0.2">
      <c r="A7848" t="s">
        <v>38143</v>
      </c>
      <c r="B7848" t="s">
        <v>38144</v>
      </c>
      <c r="C7848" t="s">
        <v>42747</v>
      </c>
      <c r="D7848" t="s">
        <v>349</v>
      </c>
      <c r="E7848" t="s">
        <v>1348</v>
      </c>
      <c r="F7848" t="s">
        <v>42748</v>
      </c>
      <c r="H7848" t="s">
        <v>2079</v>
      </c>
      <c r="J7848" t="s">
        <v>42749</v>
      </c>
      <c r="K7848" t="s">
        <v>42750</v>
      </c>
      <c r="L7848" t="s">
        <v>303</v>
      </c>
      <c r="M7848" t="s">
        <v>17881</v>
      </c>
    </row>
    <row r="7849" spans="1:13" x14ac:dyDescent="0.2">
      <c r="A7849" t="s">
        <v>38143</v>
      </c>
      <c r="B7849" t="s">
        <v>38144</v>
      </c>
      <c r="C7849" t="s">
        <v>42751</v>
      </c>
      <c r="D7849" t="s">
        <v>1837</v>
      </c>
      <c r="E7849" t="s">
        <v>1375</v>
      </c>
      <c r="F7849" t="s">
        <v>42752</v>
      </c>
      <c r="G7849" t="s">
        <v>42753</v>
      </c>
      <c r="H7849" t="s">
        <v>2079</v>
      </c>
      <c r="J7849" t="s">
        <v>42754</v>
      </c>
      <c r="K7849" t="s">
        <v>302</v>
      </c>
      <c r="L7849" t="s">
        <v>303</v>
      </c>
      <c r="M7849" t="s">
        <v>21107</v>
      </c>
    </row>
    <row r="7850" spans="1:13" x14ac:dyDescent="0.2">
      <c r="A7850" t="s">
        <v>38143</v>
      </c>
      <c r="B7850" t="s">
        <v>38144</v>
      </c>
      <c r="C7850" t="s">
        <v>42755</v>
      </c>
      <c r="D7850" t="s">
        <v>349</v>
      </c>
      <c r="E7850" t="s">
        <v>424</v>
      </c>
      <c r="F7850" t="s">
        <v>42756</v>
      </c>
      <c r="G7850" t="s">
        <v>9687</v>
      </c>
      <c r="H7850" t="s">
        <v>2086</v>
      </c>
      <c r="I7850" t="s">
        <v>1874</v>
      </c>
      <c r="J7850" t="s">
        <v>42757</v>
      </c>
      <c r="K7850" t="s">
        <v>42758</v>
      </c>
      <c r="L7850" t="s">
        <v>303</v>
      </c>
      <c r="M7850" t="s">
        <v>13986</v>
      </c>
    </row>
    <row r="7851" spans="1:13" x14ac:dyDescent="0.2">
      <c r="A7851" t="s">
        <v>38143</v>
      </c>
      <c r="B7851" t="s">
        <v>38144</v>
      </c>
      <c r="C7851" t="s">
        <v>42759</v>
      </c>
      <c r="D7851" t="s">
        <v>39539</v>
      </c>
      <c r="E7851" t="s">
        <v>42760</v>
      </c>
      <c r="F7851" t="s">
        <v>42761</v>
      </c>
      <c r="G7851" t="s">
        <v>2134</v>
      </c>
      <c r="J7851" t="s">
        <v>42762</v>
      </c>
      <c r="K7851" t="s">
        <v>42763</v>
      </c>
      <c r="L7851" t="s">
        <v>303</v>
      </c>
      <c r="M7851" t="s">
        <v>42764</v>
      </c>
    </row>
    <row r="7852" spans="1:13" x14ac:dyDescent="0.2">
      <c r="A7852" t="s">
        <v>38143</v>
      </c>
      <c r="B7852" t="s">
        <v>38144</v>
      </c>
      <c r="C7852" t="s">
        <v>42765</v>
      </c>
      <c r="D7852" t="s">
        <v>295</v>
      </c>
      <c r="E7852" t="s">
        <v>296</v>
      </c>
      <c r="F7852" t="s">
        <v>42766</v>
      </c>
      <c r="G7852" t="s">
        <v>42767</v>
      </c>
      <c r="H7852" t="s">
        <v>42768</v>
      </c>
      <c r="I7852" t="s">
        <v>1874</v>
      </c>
      <c r="J7852" t="s">
        <v>42769</v>
      </c>
      <c r="K7852" t="s">
        <v>42770</v>
      </c>
      <c r="L7852" t="s">
        <v>303</v>
      </c>
      <c r="M7852" t="s">
        <v>908</v>
      </c>
    </row>
    <row r="7853" spans="1:13" x14ac:dyDescent="0.2">
      <c r="A7853" t="s">
        <v>38143</v>
      </c>
      <c r="B7853" t="s">
        <v>38144</v>
      </c>
      <c r="C7853" t="s">
        <v>42771</v>
      </c>
      <c r="D7853" t="s">
        <v>42772</v>
      </c>
      <c r="E7853" t="s">
        <v>42773</v>
      </c>
      <c r="F7853" t="s">
        <v>42774</v>
      </c>
      <c r="G7853" t="s">
        <v>42775</v>
      </c>
      <c r="H7853" t="s">
        <v>2124</v>
      </c>
      <c r="I7853" t="s">
        <v>1874</v>
      </c>
      <c r="J7853" t="s">
        <v>42776</v>
      </c>
      <c r="K7853" t="s">
        <v>42777</v>
      </c>
      <c r="L7853" t="s">
        <v>303</v>
      </c>
      <c r="M7853" t="s">
        <v>7171</v>
      </c>
    </row>
    <row r="7854" spans="1:13" x14ac:dyDescent="0.2">
      <c r="A7854" t="s">
        <v>38143</v>
      </c>
      <c r="B7854" t="s">
        <v>38144</v>
      </c>
      <c r="C7854" t="s">
        <v>42778</v>
      </c>
      <c r="D7854" t="s">
        <v>42779</v>
      </c>
      <c r="E7854" t="s">
        <v>42780</v>
      </c>
      <c r="F7854" t="s">
        <v>42781</v>
      </c>
      <c r="H7854" t="s">
        <v>2134</v>
      </c>
      <c r="J7854" t="s">
        <v>42782</v>
      </c>
      <c r="K7854" t="s">
        <v>302</v>
      </c>
      <c r="L7854" t="s">
        <v>303</v>
      </c>
      <c r="M7854" t="s">
        <v>42783</v>
      </c>
    </row>
    <row r="7855" spans="1:13" x14ac:dyDescent="0.2">
      <c r="A7855" t="s">
        <v>38143</v>
      </c>
      <c r="B7855" t="s">
        <v>38144</v>
      </c>
      <c r="C7855" t="s">
        <v>42784</v>
      </c>
      <c r="D7855" t="s">
        <v>20720</v>
      </c>
      <c r="E7855" t="s">
        <v>3157</v>
      </c>
      <c r="F7855" t="s">
        <v>41468</v>
      </c>
      <c r="G7855" t="s">
        <v>42785</v>
      </c>
      <c r="H7855" t="s">
        <v>2185</v>
      </c>
      <c r="J7855" t="s">
        <v>42786</v>
      </c>
      <c r="K7855" t="s">
        <v>42787</v>
      </c>
      <c r="L7855" t="s">
        <v>303</v>
      </c>
      <c r="M7855" t="s">
        <v>42788</v>
      </c>
    </row>
    <row r="7856" spans="1:13" x14ac:dyDescent="0.2">
      <c r="A7856" t="s">
        <v>38143</v>
      </c>
      <c r="B7856" t="s">
        <v>38144</v>
      </c>
      <c r="C7856" t="s">
        <v>42789</v>
      </c>
      <c r="D7856" t="s">
        <v>401</v>
      </c>
      <c r="F7856" t="s">
        <v>42790</v>
      </c>
      <c r="G7856" t="s">
        <v>42791</v>
      </c>
      <c r="J7856" t="s">
        <v>42792</v>
      </c>
      <c r="K7856" t="s">
        <v>42793</v>
      </c>
      <c r="L7856" t="s">
        <v>303</v>
      </c>
      <c r="M7856" t="s">
        <v>3456</v>
      </c>
    </row>
    <row r="7857" spans="1:13" x14ac:dyDescent="0.2">
      <c r="A7857" t="s">
        <v>38143</v>
      </c>
      <c r="B7857" t="s">
        <v>38144</v>
      </c>
      <c r="C7857" t="s">
        <v>42794</v>
      </c>
      <c r="D7857" t="s">
        <v>42795</v>
      </c>
      <c r="E7857" t="s">
        <v>42796</v>
      </c>
      <c r="F7857" t="s">
        <v>42797</v>
      </c>
      <c r="H7857" t="s">
        <v>42798</v>
      </c>
      <c r="J7857" t="s">
        <v>42799</v>
      </c>
      <c r="K7857" t="s">
        <v>42800</v>
      </c>
      <c r="L7857" t="s">
        <v>303</v>
      </c>
      <c r="M7857" t="s">
        <v>3086</v>
      </c>
    </row>
    <row r="7858" spans="1:13" x14ac:dyDescent="0.2">
      <c r="A7858" t="s">
        <v>38143</v>
      </c>
      <c r="B7858" t="s">
        <v>38144</v>
      </c>
      <c r="C7858" t="s">
        <v>42801</v>
      </c>
      <c r="D7858" t="s">
        <v>831</v>
      </c>
      <c r="F7858" t="s">
        <v>42802</v>
      </c>
      <c r="H7858" t="s">
        <v>2093</v>
      </c>
      <c r="J7858" t="s">
        <v>42803</v>
      </c>
      <c r="K7858" t="s">
        <v>42804</v>
      </c>
      <c r="L7858" t="s">
        <v>303</v>
      </c>
      <c r="M7858" t="s">
        <v>1314</v>
      </c>
    </row>
    <row r="7859" spans="1:13" x14ac:dyDescent="0.2">
      <c r="A7859" t="s">
        <v>38143</v>
      </c>
      <c r="B7859" t="s">
        <v>38144</v>
      </c>
      <c r="C7859" t="s">
        <v>42805</v>
      </c>
      <c r="D7859" t="s">
        <v>572</v>
      </c>
      <c r="E7859" t="s">
        <v>573</v>
      </c>
      <c r="F7859" t="s">
        <v>42806</v>
      </c>
      <c r="G7859" t="s">
        <v>42807</v>
      </c>
      <c r="H7859" t="s">
        <v>1874</v>
      </c>
      <c r="J7859" t="s">
        <v>42808</v>
      </c>
      <c r="K7859" t="s">
        <v>42809</v>
      </c>
      <c r="L7859" t="s">
        <v>303</v>
      </c>
      <c r="M7859" t="s">
        <v>1979</v>
      </c>
    </row>
    <row r="7860" spans="1:13" x14ac:dyDescent="0.2">
      <c r="A7860" t="s">
        <v>38143</v>
      </c>
      <c r="B7860" t="s">
        <v>38144</v>
      </c>
      <c r="C7860" t="s">
        <v>42810</v>
      </c>
      <c r="D7860" t="s">
        <v>42811</v>
      </c>
      <c r="F7860" t="s">
        <v>42812</v>
      </c>
      <c r="G7860" t="s">
        <v>42813</v>
      </c>
      <c r="H7860" t="s">
        <v>39511</v>
      </c>
      <c r="I7860" t="s">
        <v>1874</v>
      </c>
      <c r="J7860" t="s">
        <v>42814</v>
      </c>
      <c r="K7860" t="s">
        <v>42815</v>
      </c>
      <c r="L7860" t="s">
        <v>303</v>
      </c>
      <c r="M7860" t="s">
        <v>42816</v>
      </c>
    </row>
    <row r="7861" spans="1:13" x14ac:dyDescent="0.2">
      <c r="A7861" t="s">
        <v>38143</v>
      </c>
      <c r="B7861" t="s">
        <v>38144</v>
      </c>
      <c r="C7861" t="s">
        <v>42817</v>
      </c>
      <c r="D7861" t="s">
        <v>295</v>
      </c>
      <c r="E7861" t="s">
        <v>296</v>
      </c>
      <c r="F7861" t="s">
        <v>3999</v>
      </c>
      <c r="G7861" t="s">
        <v>42818</v>
      </c>
      <c r="H7861" t="s">
        <v>42819</v>
      </c>
      <c r="J7861" t="s">
        <v>42820</v>
      </c>
      <c r="K7861" t="s">
        <v>42821</v>
      </c>
      <c r="L7861" t="s">
        <v>303</v>
      </c>
      <c r="M7861" t="s">
        <v>867</v>
      </c>
    </row>
    <row r="7862" spans="1:13" x14ac:dyDescent="0.2">
      <c r="A7862" t="s">
        <v>38143</v>
      </c>
      <c r="B7862" t="s">
        <v>38144</v>
      </c>
      <c r="C7862" t="s">
        <v>42822</v>
      </c>
      <c r="D7862" t="s">
        <v>42823</v>
      </c>
      <c r="F7862" t="s">
        <v>42824</v>
      </c>
      <c r="G7862" t="s">
        <v>42825</v>
      </c>
      <c r="H7862" t="s">
        <v>42826</v>
      </c>
      <c r="I7862" t="s">
        <v>1874</v>
      </c>
      <c r="J7862" t="s">
        <v>42827</v>
      </c>
      <c r="K7862" t="s">
        <v>42828</v>
      </c>
      <c r="L7862" t="s">
        <v>303</v>
      </c>
      <c r="M7862" t="s">
        <v>5276</v>
      </c>
    </row>
    <row r="7863" spans="1:13" x14ac:dyDescent="0.2">
      <c r="A7863" t="s">
        <v>38143</v>
      </c>
      <c r="B7863" t="s">
        <v>38144</v>
      </c>
      <c r="C7863" t="s">
        <v>42829</v>
      </c>
      <c r="D7863" t="s">
        <v>295</v>
      </c>
      <c r="E7863" t="s">
        <v>296</v>
      </c>
      <c r="F7863" t="s">
        <v>42830</v>
      </c>
      <c r="G7863" t="s">
        <v>21190</v>
      </c>
      <c r="H7863" t="s">
        <v>2134</v>
      </c>
      <c r="I7863" t="s">
        <v>1874</v>
      </c>
      <c r="J7863" t="s">
        <v>42831</v>
      </c>
      <c r="K7863" t="s">
        <v>42832</v>
      </c>
      <c r="L7863" t="s">
        <v>303</v>
      </c>
      <c r="M7863" t="s">
        <v>10864</v>
      </c>
    </row>
    <row r="7864" spans="1:13" x14ac:dyDescent="0.2">
      <c r="A7864" t="s">
        <v>38143</v>
      </c>
      <c r="B7864" t="s">
        <v>38144</v>
      </c>
      <c r="C7864" t="s">
        <v>42833</v>
      </c>
      <c r="D7864" t="s">
        <v>831</v>
      </c>
      <c r="E7864" t="s">
        <v>23382</v>
      </c>
      <c r="F7864" t="s">
        <v>42834</v>
      </c>
      <c r="G7864" t="s">
        <v>42835</v>
      </c>
      <c r="H7864" t="s">
        <v>42836</v>
      </c>
      <c r="I7864" t="s">
        <v>1874</v>
      </c>
      <c r="J7864" t="s">
        <v>42837</v>
      </c>
      <c r="K7864" t="s">
        <v>42838</v>
      </c>
      <c r="L7864" t="s">
        <v>303</v>
      </c>
      <c r="M7864" t="s">
        <v>3772</v>
      </c>
    </row>
    <row r="7865" spans="1:13" x14ac:dyDescent="0.2">
      <c r="A7865" t="s">
        <v>38143</v>
      </c>
      <c r="B7865" t="s">
        <v>38144</v>
      </c>
      <c r="C7865" t="s">
        <v>42839</v>
      </c>
      <c r="D7865" t="s">
        <v>401</v>
      </c>
      <c r="E7865" t="s">
        <v>402</v>
      </c>
      <c r="F7865" t="s">
        <v>1096</v>
      </c>
      <c r="G7865" t="s">
        <v>42840</v>
      </c>
      <c r="H7865" t="s">
        <v>42841</v>
      </c>
      <c r="I7865" t="s">
        <v>2124</v>
      </c>
      <c r="J7865" t="s">
        <v>42842</v>
      </c>
      <c r="K7865" t="s">
        <v>42843</v>
      </c>
      <c r="L7865" t="s">
        <v>303</v>
      </c>
      <c r="M7865" t="s">
        <v>42844</v>
      </c>
    </row>
    <row r="7866" spans="1:13" x14ac:dyDescent="0.2">
      <c r="A7866" t="s">
        <v>38143</v>
      </c>
      <c r="B7866" t="s">
        <v>38144</v>
      </c>
      <c r="C7866" t="s">
        <v>42845</v>
      </c>
      <c r="D7866" t="s">
        <v>22854</v>
      </c>
      <c r="E7866" t="s">
        <v>42846</v>
      </c>
      <c r="F7866" t="s">
        <v>42847</v>
      </c>
      <c r="H7866" t="s">
        <v>2079</v>
      </c>
      <c r="J7866" t="s">
        <v>42848</v>
      </c>
      <c r="K7866" t="s">
        <v>42849</v>
      </c>
      <c r="L7866" t="s">
        <v>303</v>
      </c>
      <c r="M7866" t="s">
        <v>28520</v>
      </c>
    </row>
    <row r="7867" spans="1:13" x14ac:dyDescent="0.2">
      <c r="A7867" t="s">
        <v>38143</v>
      </c>
      <c r="B7867" t="s">
        <v>38144</v>
      </c>
      <c r="C7867" t="s">
        <v>42850</v>
      </c>
      <c r="D7867" t="s">
        <v>1837</v>
      </c>
      <c r="E7867" t="s">
        <v>8508</v>
      </c>
      <c r="F7867" t="s">
        <v>42851</v>
      </c>
      <c r="G7867" t="s">
        <v>42852</v>
      </c>
      <c r="H7867" t="s">
        <v>2086</v>
      </c>
      <c r="J7867" t="s">
        <v>42853</v>
      </c>
      <c r="K7867" t="s">
        <v>42854</v>
      </c>
      <c r="L7867" t="s">
        <v>303</v>
      </c>
      <c r="M7867" t="s">
        <v>1581</v>
      </c>
    </row>
    <row r="7868" spans="1:13" x14ac:dyDescent="0.2">
      <c r="A7868" t="s">
        <v>38143</v>
      </c>
      <c r="B7868" t="s">
        <v>38144</v>
      </c>
      <c r="C7868" t="s">
        <v>42855</v>
      </c>
      <c r="D7868" t="s">
        <v>4763</v>
      </c>
      <c r="E7868" t="s">
        <v>1375</v>
      </c>
      <c r="F7868" t="s">
        <v>42856</v>
      </c>
      <c r="H7868" t="s">
        <v>2124</v>
      </c>
      <c r="I7868" t="s">
        <v>1874</v>
      </c>
      <c r="J7868" t="s">
        <v>42857</v>
      </c>
      <c r="K7868" t="s">
        <v>42858</v>
      </c>
      <c r="L7868" t="s">
        <v>303</v>
      </c>
      <c r="M7868" t="s">
        <v>3300</v>
      </c>
    </row>
    <row r="7869" spans="1:13" x14ac:dyDescent="0.2">
      <c r="A7869" t="s">
        <v>38143</v>
      </c>
      <c r="B7869" t="s">
        <v>38144</v>
      </c>
      <c r="C7869" t="s">
        <v>42859</v>
      </c>
      <c r="D7869" t="s">
        <v>26369</v>
      </c>
      <c r="E7869" t="s">
        <v>41670</v>
      </c>
      <c r="F7869" t="s">
        <v>42860</v>
      </c>
      <c r="G7869" t="s">
        <v>2109</v>
      </c>
      <c r="H7869" t="s">
        <v>1874</v>
      </c>
      <c r="J7869" t="s">
        <v>42861</v>
      </c>
      <c r="K7869" t="s">
        <v>42862</v>
      </c>
      <c r="L7869" t="s">
        <v>303</v>
      </c>
      <c r="M7869" t="s">
        <v>422</v>
      </c>
    </row>
    <row r="7870" spans="1:13" x14ac:dyDescent="0.2">
      <c r="A7870" t="s">
        <v>38143</v>
      </c>
      <c r="B7870" t="s">
        <v>38144</v>
      </c>
      <c r="C7870" t="s">
        <v>42863</v>
      </c>
      <c r="D7870" t="s">
        <v>1870</v>
      </c>
      <c r="E7870" t="s">
        <v>2138</v>
      </c>
      <c r="F7870" t="s">
        <v>42864</v>
      </c>
      <c r="G7870" t="s">
        <v>42865</v>
      </c>
      <c r="H7870" t="s">
        <v>42866</v>
      </c>
      <c r="I7870" t="s">
        <v>1874</v>
      </c>
      <c r="J7870" t="s">
        <v>42867</v>
      </c>
      <c r="K7870" t="s">
        <v>42868</v>
      </c>
      <c r="L7870" t="s">
        <v>303</v>
      </c>
      <c r="M7870" t="s">
        <v>20980</v>
      </c>
    </row>
    <row r="7871" spans="1:13" x14ac:dyDescent="0.2">
      <c r="A7871" t="s">
        <v>38143</v>
      </c>
      <c r="B7871" t="s">
        <v>38144</v>
      </c>
      <c r="C7871" t="s">
        <v>42869</v>
      </c>
      <c r="D7871" t="s">
        <v>40238</v>
      </c>
      <c r="E7871" t="s">
        <v>1817</v>
      </c>
      <c r="F7871" t="s">
        <v>42870</v>
      </c>
      <c r="H7871" t="s">
        <v>2079</v>
      </c>
      <c r="J7871" t="s">
        <v>42871</v>
      </c>
      <c r="K7871" t="s">
        <v>42872</v>
      </c>
      <c r="L7871" t="s">
        <v>303</v>
      </c>
      <c r="M7871" t="s">
        <v>41083</v>
      </c>
    </row>
    <row r="7872" spans="1:13" x14ac:dyDescent="0.2">
      <c r="A7872" t="s">
        <v>38143</v>
      </c>
      <c r="B7872" t="s">
        <v>38144</v>
      </c>
      <c r="C7872" t="s">
        <v>42873</v>
      </c>
      <c r="D7872" t="s">
        <v>42874</v>
      </c>
      <c r="E7872" t="s">
        <v>42875</v>
      </c>
      <c r="F7872" t="s">
        <v>42876</v>
      </c>
      <c r="G7872" t="s">
        <v>36210</v>
      </c>
      <c r="H7872" t="s">
        <v>42877</v>
      </c>
      <c r="J7872" t="s">
        <v>42878</v>
      </c>
      <c r="K7872" t="s">
        <v>42879</v>
      </c>
      <c r="L7872" t="s">
        <v>303</v>
      </c>
      <c r="M7872" t="s">
        <v>14059</v>
      </c>
    </row>
    <row r="7873" spans="1:13" x14ac:dyDescent="0.2">
      <c r="A7873" t="s">
        <v>38143</v>
      </c>
      <c r="B7873" t="s">
        <v>38144</v>
      </c>
      <c r="C7873" t="s">
        <v>42880</v>
      </c>
      <c r="D7873" t="s">
        <v>1837</v>
      </c>
      <c r="E7873" t="s">
        <v>1375</v>
      </c>
      <c r="F7873" t="s">
        <v>42881</v>
      </c>
      <c r="G7873" t="s">
        <v>2109</v>
      </c>
      <c r="H7873" t="s">
        <v>1874</v>
      </c>
      <c r="J7873" t="s">
        <v>42882</v>
      </c>
      <c r="K7873" t="s">
        <v>302</v>
      </c>
      <c r="L7873" t="s">
        <v>303</v>
      </c>
      <c r="M7873" t="s">
        <v>21107</v>
      </c>
    </row>
    <row r="7874" spans="1:13" x14ac:dyDescent="0.2">
      <c r="A7874" t="s">
        <v>38143</v>
      </c>
      <c r="B7874" t="s">
        <v>38144</v>
      </c>
      <c r="C7874" t="s">
        <v>42883</v>
      </c>
      <c r="D7874" t="s">
        <v>349</v>
      </c>
      <c r="F7874" t="s">
        <v>42884</v>
      </c>
      <c r="G7874" t="s">
        <v>42807</v>
      </c>
      <c r="H7874" t="s">
        <v>1874</v>
      </c>
      <c r="J7874" t="s">
        <v>42885</v>
      </c>
      <c r="K7874" t="s">
        <v>302</v>
      </c>
      <c r="L7874" t="s">
        <v>303</v>
      </c>
      <c r="M7874" t="s">
        <v>422</v>
      </c>
    </row>
    <row r="7875" spans="1:13" x14ac:dyDescent="0.2">
      <c r="A7875" t="s">
        <v>38143</v>
      </c>
      <c r="B7875" t="s">
        <v>38144</v>
      </c>
      <c r="C7875" t="s">
        <v>42886</v>
      </c>
      <c r="D7875" t="s">
        <v>42887</v>
      </c>
      <c r="E7875" t="s">
        <v>42888</v>
      </c>
      <c r="F7875" t="s">
        <v>42889</v>
      </c>
      <c r="G7875" t="s">
        <v>42890</v>
      </c>
      <c r="H7875" t="s">
        <v>1874</v>
      </c>
      <c r="J7875" t="s">
        <v>42891</v>
      </c>
      <c r="K7875" t="s">
        <v>42892</v>
      </c>
      <c r="L7875" t="s">
        <v>303</v>
      </c>
      <c r="M7875" t="s">
        <v>422</v>
      </c>
    </row>
    <row r="7876" spans="1:13" x14ac:dyDescent="0.2">
      <c r="A7876" t="s">
        <v>38143</v>
      </c>
      <c r="B7876" t="s">
        <v>38144</v>
      </c>
      <c r="C7876" t="s">
        <v>42893</v>
      </c>
      <c r="D7876" t="s">
        <v>349</v>
      </c>
      <c r="E7876" t="s">
        <v>42894</v>
      </c>
      <c r="F7876" t="s">
        <v>42895</v>
      </c>
      <c r="H7876" t="s">
        <v>42896</v>
      </c>
      <c r="I7876" t="s">
        <v>1874</v>
      </c>
      <c r="J7876" t="s">
        <v>42897</v>
      </c>
      <c r="K7876" t="s">
        <v>42898</v>
      </c>
      <c r="L7876" t="s">
        <v>303</v>
      </c>
      <c r="M7876" t="s">
        <v>25336</v>
      </c>
    </row>
    <row r="7877" spans="1:13" x14ac:dyDescent="0.2">
      <c r="A7877" t="s">
        <v>38143</v>
      </c>
      <c r="B7877" t="s">
        <v>38144</v>
      </c>
      <c r="C7877" t="s">
        <v>42899</v>
      </c>
      <c r="D7877" t="s">
        <v>1837</v>
      </c>
      <c r="E7877" t="s">
        <v>1375</v>
      </c>
      <c r="F7877" t="s">
        <v>42900</v>
      </c>
      <c r="G7877" t="s">
        <v>42901</v>
      </c>
      <c r="H7877" t="s">
        <v>2086</v>
      </c>
      <c r="J7877" t="s">
        <v>42902</v>
      </c>
      <c r="K7877" t="s">
        <v>42903</v>
      </c>
      <c r="L7877" t="s">
        <v>303</v>
      </c>
      <c r="M7877" t="s">
        <v>6505</v>
      </c>
    </row>
    <row r="7878" spans="1:13" x14ac:dyDescent="0.2">
      <c r="A7878" t="s">
        <v>38143</v>
      </c>
      <c r="B7878" t="s">
        <v>38144</v>
      </c>
      <c r="C7878" t="s">
        <v>42904</v>
      </c>
      <c r="D7878" t="s">
        <v>394</v>
      </c>
      <c r="E7878" t="s">
        <v>499</v>
      </c>
      <c r="F7878" t="s">
        <v>42905</v>
      </c>
      <c r="G7878" t="s">
        <v>42906</v>
      </c>
      <c r="H7878" t="s">
        <v>2124</v>
      </c>
      <c r="J7878" t="s">
        <v>42907</v>
      </c>
      <c r="K7878" t="s">
        <v>302</v>
      </c>
      <c r="L7878" t="s">
        <v>303</v>
      </c>
      <c r="M7878" t="s">
        <v>42908</v>
      </c>
    </row>
    <row r="7879" spans="1:13" x14ac:dyDescent="0.2">
      <c r="A7879" t="s">
        <v>38143</v>
      </c>
      <c r="B7879" t="s">
        <v>38144</v>
      </c>
      <c r="C7879" t="s">
        <v>42909</v>
      </c>
      <c r="D7879" t="s">
        <v>42910</v>
      </c>
      <c r="E7879" t="s">
        <v>42911</v>
      </c>
      <c r="F7879" t="s">
        <v>42912</v>
      </c>
      <c r="G7879" t="s">
        <v>42913</v>
      </c>
      <c r="H7879" t="s">
        <v>2109</v>
      </c>
      <c r="I7879" t="s">
        <v>1874</v>
      </c>
      <c r="J7879" t="s">
        <v>42914</v>
      </c>
      <c r="K7879" t="s">
        <v>302</v>
      </c>
      <c r="L7879" t="s">
        <v>303</v>
      </c>
      <c r="M7879" t="s">
        <v>422</v>
      </c>
    </row>
    <row r="7880" spans="1:13" x14ac:dyDescent="0.2">
      <c r="A7880" t="s">
        <v>38143</v>
      </c>
      <c r="B7880" t="s">
        <v>38144</v>
      </c>
      <c r="C7880" t="s">
        <v>42915</v>
      </c>
      <c r="D7880" t="s">
        <v>492</v>
      </c>
      <c r="E7880" t="s">
        <v>493</v>
      </c>
      <c r="F7880" t="s">
        <v>42916</v>
      </c>
      <c r="H7880" t="s">
        <v>42917</v>
      </c>
      <c r="J7880" t="s">
        <v>42918</v>
      </c>
      <c r="K7880" t="s">
        <v>302</v>
      </c>
      <c r="L7880" t="s">
        <v>303</v>
      </c>
      <c r="M7880" t="s">
        <v>42919</v>
      </c>
    </row>
    <row r="7881" spans="1:13" x14ac:dyDescent="0.2">
      <c r="A7881" t="s">
        <v>38143</v>
      </c>
      <c r="B7881" t="s">
        <v>38144</v>
      </c>
      <c r="C7881" t="s">
        <v>42920</v>
      </c>
      <c r="D7881" t="s">
        <v>394</v>
      </c>
      <c r="F7881" t="s">
        <v>11992</v>
      </c>
      <c r="H7881" t="s">
        <v>42921</v>
      </c>
      <c r="I7881" t="s">
        <v>1874</v>
      </c>
      <c r="J7881" t="s">
        <v>42922</v>
      </c>
      <c r="K7881" t="s">
        <v>42923</v>
      </c>
      <c r="L7881" t="s">
        <v>303</v>
      </c>
      <c r="M7881" t="s">
        <v>6399</v>
      </c>
    </row>
    <row r="7882" spans="1:13" x14ac:dyDescent="0.2">
      <c r="A7882" t="s">
        <v>38143</v>
      </c>
      <c r="B7882" t="s">
        <v>38144</v>
      </c>
      <c r="C7882" t="s">
        <v>42924</v>
      </c>
      <c r="D7882" t="s">
        <v>9937</v>
      </c>
      <c r="F7882" t="s">
        <v>42925</v>
      </c>
      <c r="H7882" t="s">
        <v>2093</v>
      </c>
      <c r="I7882" t="s">
        <v>1874</v>
      </c>
      <c r="J7882" t="s">
        <v>42926</v>
      </c>
      <c r="K7882" t="s">
        <v>42927</v>
      </c>
      <c r="L7882" t="s">
        <v>303</v>
      </c>
      <c r="M7882" t="s">
        <v>19528</v>
      </c>
    </row>
    <row r="7883" spans="1:13" x14ac:dyDescent="0.2">
      <c r="A7883" t="s">
        <v>38143</v>
      </c>
      <c r="B7883" t="s">
        <v>38144</v>
      </c>
      <c r="C7883" t="s">
        <v>42928</v>
      </c>
      <c r="D7883" t="s">
        <v>42929</v>
      </c>
      <c r="E7883" t="s">
        <v>42930</v>
      </c>
      <c r="F7883" t="s">
        <v>42931</v>
      </c>
      <c r="H7883" t="s">
        <v>2079</v>
      </c>
      <c r="I7883" t="s">
        <v>1874</v>
      </c>
      <c r="J7883" t="s">
        <v>42932</v>
      </c>
      <c r="K7883" t="s">
        <v>42933</v>
      </c>
      <c r="L7883" t="s">
        <v>303</v>
      </c>
      <c r="M7883" t="s">
        <v>422</v>
      </c>
    </row>
    <row r="7884" spans="1:13" x14ac:dyDescent="0.2">
      <c r="A7884" t="s">
        <v>38143</v>
      </c>
      <c r="B7884" t="s">
        <v>38144</v>
      </c>
      <c r="C7884" t="s">
        <v>42934</v>
      </c>
      <c r="D7884" t="s">
        <v>572</v>
      </c>
      <c r="E7884" t="s">
        <v>573</v>
      </c>
      <c r="F7884" t="s">
        <v>42935</v>
      </c>
      <c r="H7884" t="s">
        <v>2124</v>
      </c>
      <c r="I7884" t="s">
        <v>1874</v>
      </c>
      <c r="J7884" t="s">
        <v>42936</v>
      </c>
      <c r="K7884" t="s">
        <v>42937</v>
      </c>
      <c r="L7884" t="s">
        <v>303</v>
      </c>
      <c r="M7884" t="s">
        <v>1882</v>
      </c>
    </row>
    <row r="7885" spans="1:13" x14ac:dyDescent="0.2">
      <c r="A7885" t="s">
        <v>38143</v>
      </c>
      <c r="B7885" t="s">
        <v>38144</v>
      </c>
      <c r="C7885" t="s">
        <v>42938</v>
      </c>
      <c r="D7885" t="s">
        <v>831</v>
      </c>
      <c r="F7885" t="s">
        <v>42939</v>
      </c>
      <c r="G7885" t="s">
        <v>42940</v>
      </c>
      <c r="H7885" t="s">
        <v>2134</v>
      </c>
      <c r="J7885" t="s">
        <v>42941</v>
      </c>
      <c r="K7885" t="s">
        <v>42942</v>
      </c>
      <c r="L7885" t="s">
        <v>303</v>
      </c>
      <c r="M7885" t="s">
        <v>42943</v>
      </c>
    </row>
    <row r="7886" spans="1:13" x14ac:dyDescent="0.2">
      <c r="A7886" t="s">
        <v>38143</v>
      </c>
      <c r="B7886" t="s">
        <v>38144</v>
      </c>
      <c r="C7886" t="s">
        <v>42944</v>
      </c>
      <c r="D7886" t="s">
        <v>492</v>
      </c>
      <c r="E7886" t="s">
        <v>493</v>
      </c>
      <c r="F7886" t="s">
        <v>42945</v>
      </c>
      <c r="H7886" t="s">
        <v>2134</v>
      </c>
      <c r="J7886" t="s">
        <v>42946</v>
      </c>
      <c r="K7886" t="s">
        <v>42947</v>
      </c>
      <c r="L7886" t="s">
        <v>303</v>
      </c>
      <c r="M7886" t="s">
        <v>1258</v>
      </c>
    </row>
    <row r="7887" spans="1:13" x14ac:dyDescent="0.2">
      <c r="A7887" t="s">
        <v>38143</v>
      </c>
      <c r="B7887" t="s">
        <v>38144</v>
      </c>
      <c r="C7887" t="s">
        <v>42948</v>
      </c>
      <c r="D7887" t="s">
        <v>42949</v>
      </c>
      <c r="E7887" t="s">
        <v>42950</v>
      </c>
      <c r="F7887" t="s">
        <v>42951</v>
      </c>
      <c r="G7887" t="s">
        <v>42952</v>
      </c>
      <c r="H7887" t="s">
        <v>42807</v>
      </c>
      <c r="J7887" t="s">
        <v>42953</v>
      </c>
      <c r="K7887" t="s">
        <v>42954</v>
      </c>
      <c r="L7887" t="s">
        <v>303</v>
      </c>
      <c r="M7887" t="s">
        <v>12803</v>
      </c>
    </row>
    <row r="7888" spans="1:13" x14ac:dyDescent="0.2">
      <c r="A7888" t="s">
        <v>38143</v>
      </c>
      <c r="B7888" t="s">
        <v>38144</v>
      </c>
      <c r="C7888" t="s">
        <v>42955</v>
      </c>
      <c r="D7888" t="s">
        <v>22853</v>
      </c>
      <c r="E7888" t="s">
        <v>22854</v>
      </c>
      <c r="F7888" t="s">
        <v>42956</v>
      </c>
      <c r="G7888" t="s">
        <v>42957</v>
      </c>
      <c r="H7888" t="s">
        <v>42807</v>
      </c>
      <c r="I7888" t="s">
        <v>1874</v>
      </c>
      <c r="J7888" t="s">
        <v>42958</v>
      </c>
      <c r="K7888" t="s">
        <v>42959</v>
      </c>
      <c r="L7888" t="s">
        <v>303</v>
      </c>
      <c r="M7888" t="s">
        <v>7579</v>
      </c>
    </row>
    <row r="7889" spans="1:13" x14ac:dyDescent="0.2">
      <c r="A7889" t="s">
        <v>38143</v>
      </c>
      <c r="B7889" t="s">
        <v>38144</v>
      </c>
      <c r="C7889" t="s">
        <v>42960</v>
      </c>
      <c r="D7889" t="s">
        <v>572</v>
      </c>
      <c r="E7889" t="s">
        <v>573</v>
      </c>
      <c r="F7889" t="s">
        <v>42961</v>
      </c>
      <c r="G7889" t="s">
        <v>42865</v>
      </c>
      <c r="H7889" t="s">
        <v>2124</v>
      </c>
      <c r="I7889" t="s">
        <v>1874</v>
      </c>
      <c r="J7889" t="s">
        <v>42962</v>
      </c>
      <c r="K7889" t="s">
        <v>42963</v>
      </c>
      <c r="L7889" t="s">
        <v>303</v>
      </c>
      <c r="M7889" t="s">
        <v>1882</v>
      </c>
    </row>
    <row r="7890" spans="1:13" x14ac:dyDescent="0.2">
      <c r="A7890" t="s">
        <v>38143</v>
      </c>
      <c r="B7890" t="s">
        <v>38144</v>
      </c>
      <c r="C7890" t="s">
        <v>42964</v>
      </c>
      <c r="D7890" t="s">
        <v>295</v>
      </c>
      <c r="E7890" t="s">
        <v>296</v>
      </c>
      <c r="F7890" t="s">
        <v>42965</v>
      </c>
      <c r="G7890" t="s">
        <v>42826</v>
      </c>
      <c r="H7890" t="s">
        <v>42807</v>
      </c>
      <c r="I7890" t="s">
        <v>1874</v>
      </c>
      <c r="J7890" t="s">
        <v>42966</v>
      </c>
      <c r="K7890" t="s">
        <v>42967</v>
      </c>
      <c r="L7890" t="s">
        <v>303</v>
      </c>
      <c r="M7890" t="s">
        <v>3772</v>
      </c>
    </row>
    <row r="7891" spans="1:13" x14ac:dyDescent="0.2">
      <c r="A7891" t="s">
        <v>38143</v>
      </c>
      <c r="B7891" t="s">
        <v>38144</v>
      </c>
      <c r="C7891" t="s">
        <v>42968</v>
      </c>
      <c r="D7891" t="s">
        <v>492</v>
      </c>
      <c r="E7891" t="s">
        <v>493</v>
      </c>
      <c r="F7891" t="s">
        <v>42969</v>
      </c>
      <c r="G7891" t="s">
        <v>42970</v>
      </c>
      <c r="H7891" t="s">
        <v>2102</v>
      </c>
      <c r="I7891" t="s">
        <v>42971</v>
      </c>
      <c r="J7891" t="s">
        <v>42972</v>
      </c>
      <c r="K7891" t="s">
        <v>42973</v>
      </c>
      <c r="L7891" t="s">
        <v>303</v>
      </c>
      <c r="M7891" t="s">
        <v>8006</v>
      </c>
    </row>
    <row r="7892" spans="1:13" x14ac:dyDescent="0.2">
      <c r="A7892" t="s">
        <v>38143</v>
      </c>
      <c r="B7892" t="s">
        <v>38144</v>
      </c>
      <c r="C7892" t="s">
        <v>42974</v>
      </c>
      <c r="D7892" t="s">
        <v>349</v>
      </c>
      <c r="E7892" t="s">
        <v>476</v>
      </c>
      <c r="F7892" t="s">
        <v>42975</v>
      </c>
      <c r="G7892" t="s">
        <v>42890</v>
      </c>
      <c r="H7892" t="s">
        <v>1874</v>
      </c>
      <c r="J7892" t="s">
        <v>42976</v>
      </c>
      <c r="K7892" t="s">
        <v>302</v>
      </c>
      <c r="L7892" t="s">
        <v>303</v>
      </c>
      <c r="M7892" t="s">
        <v>422</v>
      </c>
    </row>
    <row r="7893" spans="1:13" x14ac:dyDescent="0.2">
      <c r="A7893" t="s">
        <v>38143</v>
      </c>
      <c r="B7893" t="s">
        <v>38144</v>
      </c>
      <c r="C7893" t="s">
        <v>42977</v>
      </c>
      <c r="D7893" t="s">
        <v>42978</v>
      </c>
      <c r="E7893" t="s">
        <v>42979</v>
      </c>
      <c r="F7893" t="s">
        <v>42980</v>
      </c>
      <c r="H7893" t="s">
        <v>2134</v>
      </c>
      <c r="I7893" t="s">
        <v>1874</v>
      </c>
      <c r="J7893" t="s">
        <v>42981</v>
      </c>
      <c r="K7893" t="s">
        <v>42982</v>
      </c>
      <c r="L7893" t="s">
        <v>303</v>
      </c>
      <c r="M7893" t="s">
        <v>20405</v>
      </c>
    </row>
    <row r="7894" spans="1:13" x14ac:dyDescent="0.2">
      <c r="A7894" t="s">
        <v>38143</v>
      </c>
      <c r="B7894" t="s">
        <v>38144</v>
      </c>
      <c r="C7894" t="s">
        <v>42983</v>
      </c>
      <c r="D7894" t="s">
        <v>492</v>
      </c>
      <c r="E7894" t="s">
        <v>493</v>
      </c>
      <c r="F7894" t="s">
        <v>42984</v>
      </c>
      <c r="G7894" t="s">
        <v>42985</v>
      </c>
      <c r="H7894" t="s">
        <v>2134</v>
      </c>
      <c r="I7894" t="s">
        <v>1874</v>
      </c>
      <c r="J7894" t="s">
        <v>42986</v>
      </c>
      <c r="K7894" t="s">
        <v>42987</v>
      </c>
      <c r="L7894" t="s">
        <v>303</v>
      </c>
      <c r="M7894" t="s">
        <v>12993</v>
      </c>
    </row>
    <row r="7895" spans="1:13" x14ac:dyDescent="0.2">
      <c r="A7895" t="s">
        <v>38143</v>
      </c>
      <c r="B7895" t="s">
        <v>38144</v>
      </c>
      <c r="C7895" t="s">
        <v>42988</v>
      </c>
      <c r="D7895" t="s">
        <v>42989</v>
      </c>
      <c r="E7895" t="s">
        <v>1794</v>
      </c>
      <c r="F7895" t="s">
        <v>42990</v>
      </c>
      <c r="G7895" t="s">
        <v>42991</v>
      </c>
      <c r="H7895" t="s">
        <v>2134</v>
      </c>
      <c r="I7895" t="s">
        <v>1874</v>
      </c>
      <c r="J7895" t="s">
        <v>42992</v>
      </c>
      <c r="K7895" t="s">
        <v>42993</v>
      </c>
      <c r="L7895" t="s">
        <v>303</v>
      </c>
      <c r="M7895" t="s">
        <v>9640</v>
      </c>
    </row>
    <row r="7896" spans="1:13" x14ac:dyDescent="0.2">
      <c r="A7896" t="s">
        <v>38143</v>
      </c>
      <c r="B7896" t="s">
        <v>38144</v>
      </c>
      <c r="C7896" t="s">
        <v>42994</v>
      </c>
      <c r="D7896" t="s">
        <v>572</v>
      </c>
      <c r="E7896" t="s">
        <v>573</v>
      </c>
      <c r="F7896" t="s">
        <v>42995</v>
      </c>
      <c r="H7896" t="s">
        <v>2134</v>
      </c>
      <c r="J7896" t="s">
        <v>42782</v>
      </c>
      <c r="K7896" t="s">
        <v>42996</v>
      </c>
      <c r="L7896" t="s">
        <v>303</v>
      </c>
      <c r="M7896" t="s">
        <v>11596</v>
      </c>
    </row>
    <row r="7897" spans="1:13" x14ac:dyDescent="0.2">
      <c r="A7897" t="s">
        <v>38143</v>
      </c>
      <c r="B7897" t="s">
        <v>38144</v>
      </c>
      <c r="C7897" t="s">
        <v>42997</v>
      </c>
      <c r="D7897" t="s">
        <v>42998</v>
      </c>
      <c r="E7897" t="s">
        <v>42999</v>
      </c>
      <c r="F7897" t="s">
        <v>3605</v>
      </c>
      <c r="G7897" t="s">
        <v>43000</v>
      </c>
      <c r="H7897" t="s">
        <v>2133</v>
      </c>
      <c r="I7897" t="s">
        <v>43001</v>
      </c>
      <c r="J7897" t="s">
        <v>43002</v>
      </c>
      <c r="K7897" t="s">
        <v>43003</v>
      </c>
      <c r="L7897" t="s">
        <v>303</v>
      </c>
      <c r="M7897" t="s">
        <v>43004</v>
      </c>
    </row>
    <row r="7898" spans="1:13" x14ac:dyDescent="0.2">
      <c r="A7898" t="s">
        <v>38143</v>
      </c>
      <c r="B7898" t="s">
        <v>38144</v>
      </c>
      <c r="C7898" t="s">
        <v>43005</v>
      </c>
      <c r="D7898" t="s">
        <v>349</v>
      </c>
      <c r="F7898" t="s">
        <v>43006</v>
      </c>
      <c r="G7898" t="s">
        <v>43007</v>
      </c>
      <c r="H7898" t="s">
        <v>2134</v>
      </c>
      <c r="I7898" t="s">
        <v>1874</v>
      </c>
      <c r="J7898" t="s">
        <v>43008</v>
      </c>
      <c r="K7898" t="s">
        <v>302</v>
      </c>
      <c r="L7898" t="s">
        <v>303</v>
      </c>
      <c r="M7898" t="s">
        <v>1814</v>
      </c>
    </row>
    <row r="7899" spans="1:13" x14ac:dyDescent="0.2">
      <c r="A7899" t="s">
        <v>38143</v>
      </c>
      <c r="B7899" t="s">
        <v>38144</v>
      </c>
      <c r="C7899" t="s">
        <v>43009</v>
      </c>
      <c r="D7899" t="s">
        <v>1375</v>
      </c>
      <c r="F7899" t="s">
        <v>43010</v>
      </c>
      <c r="H7899" t="s">
        <v>42791</v>
      </c>
      <c r="I7899" t="s">
        <v>1874</v>
      </c>
      <c r="J7899" t="s">
        <v>43011</v>
      </c>
      <c r="K7899" t="s">
        <v>43012</v>
      </c>
      <c r="L7899" t="s">
        <v>303</v>
      </c>
      <c r="M7899" t="s">
        <v>28946</v>
      </c>
    </row>
    <row r="7900" spans="1:13" x14ac:dyDescent="0.2">
      <c r="A7900" t="s">
        <v>38143</v>
      </c>
      <c r="B7900" t="s">
        <v>38144</v>
      </c>
      <c r="C7900" t="s">
        <v>43013</v>
      </c>
      <c r="D7900" t="s">
        <v>572</v>
      </c>
      <c r="E7900" t="s">
        <v>573</v>
      </c>
      <c r="F7900" t="s">
        <v>43014</v>
      </c>
      <c r="G7900" t="s">
        <v>43015</v>
      </c>
      <c r="H7900" t="s">
        <v>2086</v>
      </c>
      <c r="I7900" t="s">
        <v>1874</v>
      </c>
      <c r="J7900" t="s">
        <v>43016</v>
      </c>
      <c r="K7900" t="s">
        <v>43017</v>
      </c>
      <c r="L7900" t="s">
        <v>303</v>
      </c>
      <c r="M7900" t="s">
        <v>1979</v>
      </c>
    </row>
    <row r="7901" spans="1:13" x14ac:dyDescent="0.2">
      <c r="A7901" t="s">
        <v>38143</v>
      </c>
      <c r="B7901" t="s">
        <v>38144</v>
      </c>
      <c r="C7901" t="s">
        <v>43018</v>
      </c>
      <c r="D7901" t="s">
        <v>1837</v>
      </c>
      <c r="E7901" t="s">
        <v>1375</v>
      </c>
      <c r="F7901" t="s">
        <v>43019</v>
      </c>
      <c r="H7901" t="s">
        <v>2079</v>
      </c>
      <c r="J7901" t="s">
        <v>43020</v>
      </c>
      <c r="K7901" t="s">
        <v>43021</v>
      </c>
      <c r="L7901" t="s">
        <v>303</v>
      </c>
      <c r="M7901" t="s">
        <v>1841</v>
      </c>
    </row>
    <row r="7902" spans="1:13" x14ac:dyDescent="0.2">
      <c r="A7902" t="s">
        <v>38143</v>
      </c>
      <c r="B7902" t="s">
        <v>38144</v>
      </c>
      <c r="C7902" t="s">
        <v>43022</v>
      </c>
      <c r="D7902" t="s">
        <v>831</v>
      </c>
      <c r="F7902" t="s">
        <v>43023</v>
      </c>
      <c r="G7902" t="s">
        <v>2093</v>
      </c>
      <c r="J7902" t="s">
        <v>43024</v>
      </c>
      <c r="K7902" t="s">
        <v>43025</v>
      </c>
      <c r="L7902" t="s">
        <v>303</v>
      </c>
      <c r="M7902" t="s">
        <v>908</v>
      </c>
    </row>
    <row r="7903" spans="1:13" x14ac:dyDescent="0.2">
      <c r="A7903" t="s">
        <v>38143</v>
      </c>
      <c r="B7903" t="s">
        <v>38144</v>
      </c>
      <c r="C7903" t="s">
        <v>43026</v>
      </c>
      <c r="D7903" t="s">
        <v>26369</v>
      </c>
      <c r="E7903" t="s">
        <v>23954</v>
      </c>
      <c r="F7903" t="s">
        <v>43027</v>
      </c>
      <c r="G7903" t="s">
        <v>43028</v>
      </c>
      <c r="H7903" t="s">
        <v>43029</v>
      </c>
      <c r="I7903" t="s">
        <v>1874</v>
      </c>
      <c r="J7903" t="s">
        <v>43030</v>
      </c>
      <c r="K7903" t="s">
        <v>43031</v>
      </c>
      <c r="L7903" t="s">
        <v>303</v>
      </c>
      <c r="M7903" t="s">
        <v>8904</v>
      </c>
    </row>
    <row r="7904" spans="1:13" x14ac:dyDescent="0.2">
      <c r="A7904" t="s">
        <v>38143</v>
      </c>
      <c r="B7904" t="s">
        <v>38144</v>
      </c>
      <c r="C7904" t="s">
        <v>43032</v>
      </c>
      <c r="D7904" t="s">
        <v>43033</v>
      </c>
      <c r="E7904" t="s">
        <v>43034</v>
      </c>
      <c r="F7904" t="s">
        <v>43035</v>
      </c>
      <c r="G7904" t="s">
        <v>42836</v>
      </c>
      <c r="H7904" t="s">
        <v>1874</v>
      </c>
      <c r="J7904" t="s">
        <v>43036</v>
      </c>
      <c r="K7904" t="s">
        <v>43037</v>
      </c>
      <c r="L7904" t="s">
        <v>303</v>
      </c>
      <c r="M7904" t="s">
        <v>422</v>
      </c>
    </row>
    <row r="7905" spans="1:13" x14ac:dyDescent="0.2">
      <c r="A7905" t="s">
        <v>38143</v>
      </c>
      <c r="B7905" t="s">
        <v>38144</v>
      </c>
      <c r="C7905" t="s">
        <v>43038</v>
      </c>
      <c r="D7905" t="s">
        <v>572</v>
      </c>
      <c r="E7905" t="s">
        <v>573</v>
      </c>
      <c r="F7905" t="s">
        <v>43039</v>
      </c>
      <c r="G7905" t="s">
        <v>43040</v>
      </c>
      <c r="H7905" t="s">
        <v>1874</v>
      </c>
      <c r="J7905" t="s">
        <v>43041</v>
      </c>
      <c r="K7905" t="s">
        <v>43042</v>
      </c>
      <c r="L7905" t="s">
        <v>303</v>
      </c>
      <c r="M7905" t="s">
        <v>605</v>
      </c>
    </row>
    <row r="7906" spans="1:13" x14ac:dyDescent="0.2">
      <c r="A7906" t="s">
        <v>38143</v>
      </c>
      <c r="B7906" t="s">
        <v>38144</v>
      </c>
      <c r="C7906" t="s">
        <v>43043</v>
      </c>
      <c r="D7906" t="s">
        <v>492</v>
      </c>
      <c r="E7906" t="s">
        <v>493</v>
      </c>
      <c r="F7906" t="s">
        <v>43044</v>
      </c>
      <c r="G7906" t="s">
        <v>43045</v>
      </c>
      <c r="H7906" t="s">
        <v>42917</v>
      </c>
      <c r="I7906" t="s">
        <v>1874</v>
      </c>
      <c r="J7906" t="s">
        <v>43046</v>
      </c>
      <c r="K7906" t="s">
        <v>43047</v>
      </c>
      <c r="L7906" t="s">
        <v>303</v>
      </c>
      <c r="M7906" t="s">
        <v>12993</v>
      </c>
    </row>
    <row r="7907" spans="1:13" x14ac:dyDescent="0.2">
      <c r="A7907" t="s">
        <v>38143</v>
      </c>
      <c r="B7907" t="s">
        <v>38144</v>
      </c>
      <c r="C7907" t="s">
        <v>43048</v>
      </c>
      <c r="D7907" t="s">
        <v>295</v>
      </c>
      <c r="E7907" t="s">
        <v>296</v>
      </c>
      <c r="F7907" t="s">
        <v>43049</v>
      </c>
      <c r="G7907" t="s">
        <v>43050</v>
      </c>
      <c r="H7907" t="s">
        <v>2109</v>
      </c>
      <c r="I7907" t="s">
        <v>1874</v>
      </c>
      <c r="J7907" t="s">
        <v>2110</v>
      </c>
      <c r="K7907" t="s">
        <v>43051</v>
      </c>
      <c r="L7907" t="s">
        <v>303</v>
      </c>
      <c r="M7907" t="s">
        <v>1538</v>
      </c>
    </row>
    <row r="7908" spans="1:13" x14ac:dyDescent="0.2">
      <c r="A7908" t="s">
        <v>38143</v>
      </c>
      <c r="B7908" t="s">
        <v>38144</v>
      </c>
      <c r="C7908" t="s">
        <v>43052</v>
      </c>
      <c r="D7908" t="s">
        <v>572</v>
      </c>
      <c r="E7908" t="s">
        <v>573</v>
      </c>
      <c r="F7908" t="s">
        <v>43053</v>
      </c>
      <c r="G7908" t="s">
        <v>43054</v>
      </c>
      <c r="H7908" t="s">
        <v>2093</v>
      </c>
      <c r="I7908" t="s">
        <v>1874</v>
      </c>
      <c r="J7908" t="s">
        <v>43055</v>
      </c>
      <c r="K7908" t="s">
        <v>43056</v>
      </c>
      <c r="L7908" t="s">
        <v>303</v>
      </c>
      <c r="M7908" t="s">
        <v>43057</v>
      </c>
    </row>
    <row r="7909" spans="1:13" x14ac:dyDescent="0.2">
      <c r="A7909" t="s">
        <v>38143</v>
      </c>
      <c r="B7909" t="s">
        <v>38144</v>
      </c>
      <c r="C7909" t="s">
        <v>43058</v>
      </c>
      <c r="D7909" t="s">
        <v>394</v>
      </c>
      <c r="F7909" t="s">
        <v>43059</v>
      </c>
      <c r="H7909" t="s">
        <v>42913</v>
      </c>
      <c r="I7909" t="s">
        <v>1874</v>
      </c>
      <c r="J7909" t="s">
        <v>43060</v>
      </c>
      <c r="K7909" t="s">
        <v>43061</v>
      </c>
      <c r="L7909" t="s">
        <v>303</v>
      </c>
      <c r="M7909" t="s">
        <v>43062</v>
      </c>
    </row>
    <row r="7910" spans="1:13" x14ac:dyDescent="0.2">
      <c r="A7910" t="s">
        <v>38143</v>
      </c>
      <c r="B7910" t="s">
        <v>38144</v>
      </c>
      <c r="C7910" t="s">
        <v>43063</v>
      </c>
      <c r="D7910" t="s">
        <v>295</v>
      </c>
      <c r="E7910" t="s">
        <v>296</v>
      </c>
      <c r="F7910" t="s">
        <v>42060</v>
      </c>
      <c r="G7910" t="s">
        <v>21181</v>
      </c>
      <c r="H7910" t="s">
        <v>1874</v>
      </c>
      <c r="J7910" t="s">
        <v>43064</v>
      </c>
      <c r="K7910" t="s">
        <v>43065</v>
      </c>
      <c r="L7910" t="s">
        <v>303</v>
      </c>
      <c r="M7910" t="s">
        <v>422</v>
      </c>
    </row>
    <row r="7911" spans="1:13" x14ac:dyDescent="0.2">
      <c r="A7911" t="s">
        <v>38143</v>
      </c>
      <c r="B7911" t="s">
        <v>38144</v>
      </c>
      <c r="C7911" t="s">
        <v>43066</v>
      </c>
      <c r="D7911" t="s">
        <v>1837</v>
      </c>
      <c r="E7911" t="s">
        <v>1375</v>
      </c>
      <c r="F7911" t="s">
        <v>43067</v>
      </c>
      <c r="H7911" t="s">
        <v>2079</v>
      </c>
      <c r="J7911" t="s">
        <v>43068</v>
      </c>
      <c r="K7911" t="s">
        <v>43069</v>
      </c>
      <c r="L7911" t="s">
        <v>303</v>
      </c>
      <c r="M7911" t="s">
        <v>1841</v>
      </c>
    </row>
    <row r="7912" spans="1:13" x14ac:dyDescent="0.2">
      <c r="A7912" t="s">
        <v>38143</v>
      </c>
      <c r="B7912" t="s">
        <v>38144</v>
      </c>
      <c r="C7912" t="s">
        <v>43070</v>
      </c>
      <c r="D7912" t="s">
        <v>572</v>
      </c>
      <c r="E7912" t="s">
        <v>573</v>
      </c>
      <c r="F7912" t="s">
        <v>43071</v>
      </c>
      <c r="G7912" t="s">
        <v>43072</v>
      </c>
      <c r="H7912" t="s">
        <v>2134</v>
      </c>
      <c r="I7912" t="s">
        <v>1874</v>
      </c>
      <c r="J7912" t="s">
        <v>43073</v>
      </c>
      <c r="K7912" t="s">
        <v>43074</v>
      </c>
      <c r="L7912" t="s">
        <v>303</v>
      </c>
      <c r="M7912" t="s">
        <v>1908</v>
      </c>
    </row>
    <row r="7913" spans="1:13" x14ac:dyDescent="0.2">
      <c r="A7913" t="s">
        <v>38143</v>
      </c>
      <c r="B7913" t="s">
        <v>38144</v>
      </c>
      <c r="C7913" t="s">
        <v>43075</v>
      </c>
      <c r="D7913" t="s">
        <v>492</v>
      </c>
      <c r="E7913" t="s">
        <v>493</v>
      </c>
      <c r="F7913" t="s">
        <v>43076</v>
      </c>
      <c r="G7913" t="s">
        <v>43077</v>
      </c>
      <c r="H7913" t="s">
        <v>42917</v>
      </c>
      <c r="I7913" t="s">
        <v>1874</v>
      </c>
      <c r="J7913" t="s">
        <v>43078</v>
      </c>
      <c r="K7913" t="s">
        <v>43079</v>
      </c>
      <c r="L7913" t="s">
        <v>303</v>
      </c>
      <c r="M7913" t="s">
        <v>12993</v>
      </c>
    </row>
    <row r="7914" spans="1:13" x14ac:dyDescent="0.2">
      <c r="A7914" t="s">
        <v>38143</v>
      </c>
      <c r="B7914" t="s">
        <v>38144</v>
      </c>
      <c r="C7914" t="s">
        <v>43080</v>
      </c>
      <c r="D7914" t="s">
        <v>349</v>
      </c>
      <c r="F7914" t="s">
        <v>43081</v>
      </c>
      <c r="H7914" t="s">
        <v>2134</v>
      </c>
      <c r="J7914" t="s">
        <v>43082</v>
      </c>
      <c r="K7914" t="s">
        <v>43083</v>
      </c>
      <c r="L7914" t="s">
        <v>303</v>
      </c>
      <c r="M7914" t="s">
        <v>5139</v>
      </c>
    </row>
    <row r="7915" spans="1:13" x14ac:dyDescent="0.2">
      <c r="A7915" t="s">
        <v>38143</v>
      </c>
      <c r="B7915" t="s">
        <v>38144</v>
      </c>
      <c r="C7915" t="s">
        <v>43084</v>
      </c>
      <c r="D7915" t="s">
        <v>572</v>
      </c>
      <c r="E7915" t="s">
        <v>573</v>
      </c>
      <c r="F7915" t="s">
        <v>43085</v>
      </c>
      <c r="G7915" t="s">
        <v>43086</v>
      </c>
      <c r="H7915" t="s">
        <v>2093</v>
      </c>
      <c r="I7915" t="s">
        <v>1874</v>
      </c>
      <c r="J7915" t="s">
        <v>43087</v>
      </c>
      <c r="K7915" t="s">
        <v>43088</v>
      </c>
      <c r="L7915" t="s">
        <v>303</v>
      </c>
      <c r="M7915" t="s">
        <v>43089</v>
      </c>
    </row>
    <row r="7916" spans="1:13" x14ac:dyDescent="0.2">
      <c r="A7916" t="s">
        <v>38143</v>
      </c>
      <c r="B7916" t="s">
        <v>38144</v>
      </c>
      <c r="C7916" t="s">
        <v>43090</v>
      </c>
      <c r="D7916" t="s">
        <v>1837</v>
      </c>
      <c r="E7916" t="s">
        <v>43091</v>
      </c>
      <c r="F7916" t="s">
        <v>43092</v>
      </c>
      <c r="G7916" t="s">
        <v>2079</v>
      </c>
      <c r="J7916" t="s">
        <v>43093</v>
      </c>
      <c r="K7916" t="s">
        <v>302</v>
      </c>
      <c r="L7916" t="s">
        <v>303</v>
      </c>
      <c r="M7916" t="s">
        <v>43094</v>
      </c>
    </row>
    <row r="7917" spans="1:13" x14ac:dyDescent="0.2">
      <c r="A7917" t="s">
        <v>38143</v>
      </c>
      <c r="B7917" t="s">
        <v>38144</v>
      </c>
      <c r="C7917" t="s">
        <v>43095</v>
      </c>
      <c r="D7917" t="s">
        <v>366</v>
      </c>
      <c r="E7917" t="s">
        <v>1215</v>
      </c>
      <c r="F7917" t="s">
        <v>14530</v>
      </c>
      <c r="G7917" t="s">
        <v>43096</v>
      </c>
      <c r="H7917" t="s">
        <v>2109</v>
      </c>
      <c r="I7917" t="s">
        <v>1874</v>
      </c>
      <c r="J7917" t="s">
        <v>43097</v>
      </c>
      <c r="K7917" t="s">
        <v>43098</v>
      </c>
      <c r="L7917" t="s">
        <v>303</v>
      </c>
      <c r="M7917" t="s">
        <v>43099</v>
      </c>
    </row>
    <row r="7918" spans="1:13" x14ac:dyDescent="0.2">
      <c r="A7918" t="s">
        <v>38143</v>
      </c>
      <c r="B7918" t="s">
        <v>38144</v>
      </c>
      <c r="C7918" t="s">
        <v>43100</v>
      </c>
      <c r="D7918" t="s">
        <v>1870</v>
      </c>
      <c r="E7918" t="s">
        <v>2138</v>
      </c>
      <c r="F7918" t="s">
        <v>43101</v>
      </c>
      <c r="H7918" t="s">
        <v>2124</v>
      </c>
      <c r="I7918" t="s">
        <v>1874</v>
      </c>
      <c r="J7918" t="s">
        <v>43102</v>
      </c>
      <c r="K7918" t="s">
        <v>43103</v>
      </c>
      <c r="L7918" t="s">
        <v>303</v>
      </c>
      <c r="M7918" t="s">
        <v>5839</v>
      </c>
    </row>
    <row r="7919" spans="1:13" x14ac:dyDescent="0.2">
      <c r="A7919" t="s">
        <v>38143</v>
      </c>
      <c r="B7919" t="s">
        <v>38144</v>
      </c>
      <c r="C7919" t="s">
        <v>43104</v>
      </c>
      <c r="D7919" t="s">
        <v>572</v>
      </c>
      <c r="E7919" t="s">
        <v>573</v>
      </c>
      <c r="F7919" t="s">
        <v>43105</v>
      </c>
      <c r="G7919" t="s">
        <v>43106</v>
      </c>
      <c r="H7919" t="s">
        <v>2079</v>
      </c>
      <c r="J7919" t="s">
        <v>43107</v>
      </c>
      <c r="K7919" t="s">
        <v>43108</v>
      </c>
      <c r="L7919" t="s">
        <v>303</v>
      </c>
      <c r="M7919" t="s">
        <v>605</v>
      </c>
    </row>
    <row r="7920" spans="1:13" x14ac:dyDescent="0.2">
      <c r="A7920" t="s">
        <v>38143</v>
      </c>
      <c r="B7920" t="s">
        <v>38144</v>
      </c>
      <c r="C7920" t="s">
        <v>43109</v>
      </c>
      <c r="D7920" t="s">
        <v>43110</v>
      </c>
      <c r="E7920" t="s">
        <v>43111</v>
      </c>
      <c r="F7920" t="s">
        <v>43112</v>
      </c>
      <c r="H7920" t="s">
        <v>43113</v>
      </c>
      <c r="I7920" t="s">
        <v>1874</v>
      </c>
      <c r="J7920" t="s">
        <v>43114</v>
      </c>
      <c r="K7920" t="s">
        <v>43115</v>
      </c>
      <c r="L7920" t="s">
        <v>303</v>
      </c>
      <c r="M7920" t="s">
        <v>16268</v>
      </c>
    </row>
    <row r="7921" spans="1:13" x14ac:dyDescent="0.2">
      <c r="A7921" t="s">
        <v>38143</v>
      </c>
      <c r="B7921" t="s">
        <v>38144</v>
      </c>
      <c r="C7921" t="s">
        <v>43116</v>
      </c>
      <c r="D7921" t="s">
        <v>295</v>
      </c>
      <c r="E7921" t="s">
        <v>296</v>
      </c>
      <c r="F7921" t="s">
        <v>43117</v>
      </c>
      <c r="G7921" t="s">
        <v>42807</v>
      </c>
      <c r="H7921" t="s">
        <v>1874</v>
      </c>
      <c r="J7921" t="s">
        <v>43118</v>
      </c>
      <c r="K7921" t="s">
        <v>43119</v>
      </c>
      <c r="L7921" t="s">
        <v>303</v>
      </c>
      <c r="M7921" t="s">
        <v>490</v>
      </c>
    </row>
    <row r="7922" spans="1:13" x14ac:dyDescent="0.2">
      <c r="A7922" t="s">
        <v>38143</v>
      </c>
      <c r="B7922" t="s">
        <v>38144</v>
      </c>
      <c r="C7922" t="s">
        <v>43120</v>
      </c>
      <c r="D7922" t="s">
        <v>1374</v>
      </c>
      <c r="E7922" t="s">
        <v>1375</v>
      </c>
      <c r="F7922" t="s">
        <v>43121</v>
      </c>
      <c r="G7922" t="s">
        <v>43122</v>
      </c>
      <c r="H7922" t="s">
        <v>2093</v>
      </c>
      <c r="I7922" t="s">
        <v>1874</v>
      </c>
      <c r="J7922" t="s">
        <v>43123</v>
      </c>
      <c r="K7922" t="s">
        <v>43124</v>
      </c>
      <c r="L7922" t="s">
        <v>303</v>
      </c>
      <c r="M7922" t="s">
        <v>41800</v>
      </c>
    </row>
    <row r="7923" spans="1:13" x14ac:dyDescent="0.2">
      <c r="A7923" t="s">
        <v>38143</v>
      </c>
      <c r="B7923" t="s">
        <v>38144</v>
      </c>
      <c r="C7923" t="s">
        <v>43125</v>
      </c>
      <c r="D7923" t="s">
        <v>295</v>
      </c>
      <c r="E7923" t="s">
        <v>43126</v>
      </c>
      <c r="F7923" t="s">
        <v>43127</v>
      </c>
      <c r="G7923" t="s">
        <v>42940</v>
      </c>
      <c r="H7923" t="s">
        <v>43128</v>
      </c>
      <c r="J7923" t="s">
        <v>43129</v>
      </c>
      <c r="K7923" t="s">
        <v>43130</v>
      </c>
      <c r="L7923" t="s">
        <v>303</v>
      </c>
      <c r="M7923" t="s">
        <v>4166</v>
      </c>
    </row>
    <row r="7924" spans="1:13" x14ac:dyDescent="0.2">
      <c r="A7924" t="s">
        <v>38143</v>
      </c>
      <c r="B7924" t="s">
        <v>38144</v>
      </c>
      <c r="C7924" t="s">
        <v>43131</v>
      </c>
      <c r="D7924" t="s">
        <v>43132</v>
      </c>
      <c r="E7924" t="s">
        <v>43133</v>
      </c>
      <c r="F7924" t="s">
        <v>43134</v>
      </c>
      <c r="H7924" t="s">
        <v>42798</v>
      </c>
      <c r="J7924" t="s">
        <v>43135</v>
      </c>
      <c r="K7924" t="s">
        <v>43136</v>
      </c>
      <c r="L7924" t="s">
        <v>303</v>
      </c>
      <c r="M7924" t="s">
        <v>2027</v>
      </c>
    </row>
    <row r="7925" spans="1:13" x14ac:dyDescent="0.2">
      <c r="A7925" t="s">
        <v>38143</v>
      </c>
      <c r="B7925" t="s">
        <v>38144</v>
      </c>
      <c r="C7925" t="s">
        <v>43137</v>
      </c>
      <c r="D7925" t="s">
        <v>43138</v>
      </c>
      <c r="E7925" t="s">
        <v>43139</v>
      </c>
      <c r="F7925" t="s">
        <v>43140</v>
      </c>
      <c r="G7925" t="s">
        <v>43141</v>
      </c>
      <c r="H7925" t="s">
        <v>2024</v>
      </c>
      <c r="I7925" t="s">
        <v>1874</v>
      </c>
      <c r="J7925" t="s">
        <v>43142</v>
      </c>
      <c r="K7925" t="s">
        <v>43143</v>
      </c>
      <c r="L7925" t="s">
        <v>303</v>
      </c>
      <c r="M7925" t="s">
        <v>422</v>
      </c>
    </row>
    <row r="7926" spans="1:13" x14ac:dyDescent="0.2">
      <c r="A7926" t="s">
        <v>38143</v>
      </c>
      <c r="B7926" t="s">
        <v>38144</v>
      </c>
      <c r="C7926" t="s">
        <v>43144</v>
      </c>
      <c r="D7926" t="s">
        <v>43145</v>
      </c>
      <c r="F7926" t="s">
        <v>43146</v>
      </c>
      <c r="G7926" t="s">
        <v>43147</v>
      </c>
      <c r="H7926" t="s">
        <v>1952</v>
      </c>
      <c r="J7926" t="s">
        <v>43148</v>
      </c>
      <c r="K7926" t="s">
        <v>43149</v>
      </c>
      <c r="L7926" t="s">
        <v>303</v>
      </c>
      <c r="M7926" t="s">
        <v>518</v>
      </c>
    </row>
    <row r="7927" spans="1:13" x14ac:dyDescent="0.2">
      <c r="A7927" t="s">
        <v>38143</v>
      </c>
      <c r="B7927" t="s">
        <v>38144</v>
      </c>
      <c r="C7927" t="s">
        <v>43150</v>
      </c>
      <c r="D7927" t="s">
        <v>572</v>
      </c>
      <c r="E7927" t="s">
        <v>573</v>
      </c>
      <c r="F7927" t="s">
        <v>43151</v>
      </c>
      <c r="H7927" t="s">
        <v>43152</v>
      </c>
      <c r="I7927" t="s">
        <v>1874</v>
      </c>
      <c r="J7927" t="s">
        <v>43153</v>
      </c>
      <c r="K7927" t="s">
        <v>43154</v>
      </c>
      <c r="L7927" t="s">
        <v>303</v>
      </c>
      <c r="M7927" t="s">
        <v>43089</v>
      </c>
    </row>
    <row r="7928" spans="1:13" x14ac:dyDescent="0.2">
      <c r="A7928" t="s">
        <v>38143</v>
      </c>
      <c r="B7928" t="s">
        <v>38144</v>
      </c>
      <c r="C7928" t="s">
        <v>43155</v>
      </c>
      <c r="D7928" t="s">
        <v>21213</v>
      </c>
      <c r="E7928" t="s">
        <v>39105</v>
      </c>
      <c r="F7928" t="s">
        <v>43156</v>
      </c>
      <c r="G7928" t="s">
        <v>43157</v>
      </c>
      <c r="H7928" t="s">
        <v>42896</v>
      </c>
      <c r="I7928" t="s">
        <v>1874</v>
      </c>
      <c r="J7928" t="s">
        <v>43158</v>
      </c>
      <c r="K7928" t="s">
        <v>43159</v>
      </c>
      <c r="L7928" t="s">
        <v>303</v>
      </c>
      <c r="M7928" t="s">
        <v>2881</v>
      </c>
    </row>
    <row r="7929" spans="1:13" x14ac:dyDescent="0.2">
      <c r="A7929" t="s">
        <v>38143</v>
      </c>
      <c r="B7929" t="s">
        <v>38144</v>
      </c>
      <c r="C7929" t="s">
        <v>43160</v>
      </c>
      <c r="D7929" t="s">
        <v>39539</v>
      </c>
      <c r="E7929" t="s">
        <v>43161</v>
      </c>
      <c r="F7929" t="s">
        <v>43162</v>
      </c>
      <c r="G7929" t="s">
        <v>43163</v>
      </c>
      <c r="H7929" t="s">
        <v>2134</v>
      </c>
      <c r="J7929" t="s">
        <v>43164</v>
      </c>
      <c r="K7929" t="s">
        <v>43165</v>
      </c>
      <c r="L7929" t="s">
        <v>303</v>
      </c>
      <c r="M7929" t="s">
        <v>14059</v>
      </c>
    </row>
    <row r="7930" spans="1:13" x14ac:dyDescent="0.2">
      <c r="A7930" t="s">
        <v>38143</v>
      </c>
      <c r="B7930" t="s">
        <v>38144</v>
      </c>
      <c r="C7930" t="s">
        <v>43166</v>
      </c>
      <c r="D7930" t="s">
        <v>7008</v>
      </c>
      <c r="E7930" t="s">
        <v>296</v>
      </c>
      <c r="F7930" t="s">
        <v>43167</v>
      </c>
      <c r="G7930" t="s">
        <v>43168</v>
      </c>
      <c r="H7930" t="s">
        <v>2093</v>
      </c>
      <c r="J7930" t="s">
        <v>43169</v>
      </c>
      <c r="K7930" t="s">
        <v>43170</v>
      </c>
      <c r="L7930" t="s">
        <v>303</v>
      </c>
      <c r="M7930" t="s">
        <v>29905</v>
      </c>
    </row>
    <row r="7931" spans="1:13" x14ac:dyDescent="0.2">
      <c r="A7931" t="s">
        <v>38143</v>
      </c>
      <c r="B7931" t="s">
        <v>38144</v>
      </c>
      <c r="C7931" t="s">
        <v>43171</v>
      </c>
      <c r="D7931" t="s">
        <v>38214</v>
      </c>
      <c r="E7931" t="s">
        <v>296</v>
      </c>
      <c r="F7931" t="s">
        <v>43172</v>
      </c>
      <c r="G7931" t="s">
        <v>43173</v>
      </c>
      <c r="H7931" t="s">
        <v>43174</v>
      </c>
      <c r="J7931" t="s">
        <v>43175</v>
      </c>
      <c r="K7931" t="s">
        <v>43176</v>
      </c>
      <c r="L7931" t="s">
        <v>303</v>
      </c>
      <c r="M7931" t="s">
        <v>422</v>
      </c>
    </row>
    <row r="7932" spans="1:13" x14ac:dyDescent="0.2">
      <c r="A7932" t="s">
        <v>38143</v>
      </c>
      <c r="B7932" t="s">
        <v>38144</v>
      </c>
      <c r="C7932" t="s">
        <v>43177</v>
      </c>
      <c r="D7932" t="s">
        <v>43178</v>
      </c>
      <c r="E7932" t="s">
        <v>43179</v>
      </c>
      <c r="F7932" t="s">
        <v>43180</v>
      </c>
      <c r="H7932" t="s">
        <v>43181</v>
      </c>
      <c r="I7932" t="s">
        <v>1874</v>
      </c>
      <c r="J7932" t="s">
        <v>43182</v>
      </c>
      <c r="K7932" t="s">
        <v>43183</v>
      </c>
      <c r="L7932" t="s">
        <v>303</v>
      </c>
      <c r="M7932" t="s">
        <v>3008</v>
      </c>
    </row>
    <row r="7933" spans="1:13" x14ac:dyDescent="0.2">
      <c r="A7933" t="s">
        <v>38143</v>
      </c>
      <c r="B7933" t="s">
        <v>38144</v>
      </c>
      <c r="C7933" t="s">
        <v>43184</v>
      </c>
      <c r="D7933" t="s">
        <v>43185</v>
      </c>
      <c r="E7933" t="s">
        <v>27941</v>
      </c>
      <c r="F7933" t="s">
        <v>43186</v>
      </c>
      <c r="G7933" t="s">
        <v>26565</v>
      </c>
      <c r="H7933" t="s">
        <v>42791</v>
      </c>
      <c r="I7933" t="s">
        <v>1874</v>
      </c>
      <c r="J7933" t="s">
        <v>43187</v>
      </c>
      <c r="K7933" t="s">
        <v>43188</v>
      </c>
      <c r="L7933" t="s">
        <v>303</v>
      </c>
      <c r="M7933" t="s">
        <v>431</v>
      </c>
    </row>
    <row r="7934" spans="1:13" x14ac:dyDescent="0.2">
      <c r="A7934" t="s">
        <v>38143</v>
      </c>
      <c r="B7934" t="s">
        <v>38144</v>
      </c>
      <c r="C7934" t="s">
        <v>43189</v>
      </c>
      <c r="D7934" t="s">
        <v>43190</v>
      </c>
      <c r="E7934" t="s">
        <v>43191</v>
      </c>
      <c r="F7934" t="s">
        <v>43192</v>
      </c>
      <c r="G7934" t="s">
        <v>42798</v>
      </c>
      <c r="H7934" t="s">
        <v>1874</v>
      </c>
      <c r="J7934" t="s">
        <v>43193</v>
      </c>
      <c r="K7934" t="s">
        <v>43194</v>
      </c>
      <c r="L7934" t="s">
        <v>303</v>
      </c>
      <c r="M7934" t="s">
        <v>6652</v>
      </c>
    </row>
    <row r="7935" spans="1:13" x14ac:dyDescent="0.2">
      <c r="A7935" t="s">
        <v>38143</v>
      </c>
      <c r="B7935" t="s">
        <v>38144</v>
      </c>
      <c r="C7935" t="s">
        <v>43195</v>
      </c>
      <c r="D7935" t="s">
        <v>366</v>
      </c>
      <c r="F7935" t="s">
        <v>43196</v>
      </c>
      <c r="G7935" t="s">
        <v>43197</v>
      </c>
      <c r="H7935" t="s">
        <v>1874</v>
      </c>
      <c r="J7935" t="s">
        <v>43198</v>
      </c>
      <c r="K7935" t="s">
        <v>43199</v>
      </c>
      <c r="L7935" t="s">
        <v>303</v>
      </c>
      <c r="M7935" t="s">
        <v>43200</v>
      </c>
    </row>
    <row r="7936" spans="1:13" x14ac:dyDescent="0.2">
      <c r="A7936" t="s">
        <v>38143</v>
      </c>
      <c r="B7936" t="s">
        <v>38144</v>
      </c>
      <c r="C7936" t="s">
        <v>43201</v>
      </c>
      <c r="D7936" t="s">
        <v>43202</v>
      </c>
      <c r="E7936" t="s">
        <v>43203</v>
      </c>
      <c r="F7936" t="s">
        <v>43204</v>
      </c>
      <c r="G7936" t="s">
        <v>2109</v>
      </c>
      <c r="H7936" t="s">
        <v>1874</v>
      </c>
      <c r="J7936" t="s">
        <v>43205</v>
      </c>
      <c r="K7936" t="s">
        <v>43206</v>
      </c>
      <c r="L7936" t="s">
        <v>303</v>
      </c>
      <c r="M7936" t="s">
        <v>422</v>
      </c>
    </row>
    <row r="7937" spans="1:13" x14ac:dyDescent="0.2">
      <c r="A7937" t="s">
        <v>38143</v>
      </c>
      <c r="B7937" t="s">
        <v>38144</v>
      </c>
      <c r="C7937" t="s">
        <v>43207</v>
      </c>
      <c r="D7937" t="s">
        <v>572</v>
      </c>
      <c r="E7937" t="s">
        <v>573</v>
      </c>
      <c r="F7937" t="s">
        <v>43208</v>
      </c>
      <c r="H7937" t="s">
        <v>43113</v>
      </c>
      <c r="I7937" t="s">
        <v>1874</v>
      </c>
      <c r="J7937" t="s">
        <v>43209</v>
      </c>
      <c r="K7937" t="s">
        <v>43210</v>
      </c>
      <c r="L7937" t="s">
        <v>303</v>
      </c>
      <c r="M7937" t="s">
        <v>605</v>
      </c>
    </row>
    <row r="7938" spans="1:13" x14ac:dyDescent="0.2">
      <c r="A7938" t="s">
        <v>38143</v>
      </c>
      <c r="B7938" t="s">
        <v>38144</v>
      </c>
      <c r="C7938" t="s">
        <v>43211</v>
      </c>
      <c r="D7938" t="s">
        <v>38214</v>
      </c>
      <c r="E7938" t="s">
        <v>296</v>
      </c>
      <c r="F7938" t="s">
        <v>43212</v>
      </c>
      <c r="G7938" t="s">
        <v>43213</v>
      </c>
      <c r="H7938" t="s">
        <v>2093</v>
      </c>
      <c r="I7938" t="s">
        <v>1874</v>
      </c>
      <c r="J7938" t="s">
        <v>43214</v>
      </c>
      <c r="K7938" t="s">
        <v>43215</v>
      </c>
      <c r="L7938" t="s">
        <v>303</v>
      </c>
      <c r="M7938" t="s">
        <v>422</v>
      </c>
    </row>
    <row r="7939" spans="1:13" x14ac:dyDescent="0.2">
      <c r="A7939" t="s">
        <v>38143</v>
      </c>
      <c r="B7939" t="s">
        <v>38144</v>
      </c>
      <c r="C7939" t="s">
        <v>43216</v>
      </c>
      <c r="D7939" t="s">
        <v>295</v>
      </c>
      <c r="E7939" t="s">
        <v>296</v>
      </c>
      <c r="F7939" t="s">
        <v>10529</v>
      </c>
      <c r="G7939" t="s">
        <v>43217</v>
      </c>
      <c r="H7939" t="s">
        <v>21181</v>
      </c>
      <c r="I7939" t="s">
        <v>1874</v>
      </c>
      <c r="J7939" t="s">
        <v>43218</v>
      </c>
      <c r="K7939" t="s">
        <v>43219</v>
      </c>
      <c r="L7939" t="s">
        <v>303</v>
      </c>
      <c r="M7939" t="s">
        <v>822</v>
      </c>
    </row>
    <row r="7940" spans="1:13" x14ac:dyDescent="0.2">
      <c r="A7940" t="s">
        <v>38143</v>
      </c>
      <c r="B7940" t="s">
        <v>38144</v>
      </c>
      <c r="C7940" t="s">
        <v>43220</v>
      </c>
      <c r="D7940" t="s">
        <v>295</v>
      </c>
      <c r="E7940" t="s">
        <v>296</v>
      </c>
      <c r="F7940" t="s">
        <v>43221</v>
      </c>
      <c r="H7940" t="s">
        <v>42791</v>
      </c>
      <c r="J7940" t="s">
        <v>43222</v>
      </c>
      <c r="K7940" t="s">
        <v>43223</v>
      </c>
      <c r="L7940" t="s">
        <v>303</v>
      </c>
      <c r="M7940" t="s">
        <v>16201</v>
      </c>
    </row>
    <row r="7941" spans="1:13" x14ac:dyDescent="0.2">
      <c r="A7941" t="s">
        <v>38143</v>
      </c>
      <c r="B7941" t="s">
        <v>38144</v>
      </c>
      <c r="C7941" t="s">
        <v>43224</v>
      </c>
      <c r="D7941" t="s">
        <v>43190</v>
      </c>
      <c r="E7941" t="s">
        <v>43225</v>
      </c>
      <c r="F7941" t="s">
        <v>43226</v>
      </c>
      <c r="G7941" t="s">
        <v>43227</v>
      </c>
      <c r="H7941" t="s">
        <v>43228</v>
      </c>
      <c r="I7941" t="s">
        <v>1874</v>
      </c>
      <c r="J7941" t="s">
        <v>43229</v>
      </c>
      <c r="K7941" t="s">
        <v>43230</v>
      </c>
      <c r="L7941" t="s">
        <v>303</v>
      </c>
      <c r="M7941" t="s">
        <v>422</v>
      </c>
    </row>
    <row r="7942" spans="1:13" x14ac:dyDescent="0.2">
      <c r="A7942" t="s">
        <v>38143</v>
      </c>
      <c r="B7942" t="s">
        <v>38144</v>
      </c>
      <c r="C7942" t="s">
        <v>43231</v>
      </c>
      <c r="D7942" t="s">
        <v>23660</v>
      </c>
      <c r="E7942" t="s">
        <v>10859</v>
      </c>
      <c r="F7942" t="s">
        <v>43232</v>
      </c>
      <c r="G7942" t="s">
        <v>43233</v>
      </c>
      <c r="H7942" t="s">
        <v>42798</v>
      </c>
      <c r="I7942" t="s">
        <v>1874</v>
      </c>
      <c r="J7942" t="s">
        <v>43234</v>
      </c>
      <c r="K7942" t="s">
        <v>43235</v>
      </c>
      <c r="L7942" t="s">
        <v>303</v>
      </c>
      <c r="M7942" t="s">
        <v>2712</v>
      </c>
    </row>
    <row r="7943" spans="1:13" x14ac:dyDescent="0.2">
      <c r="A7943" t="s">
        <v>38143</v>
      </c>
      <c r="B7943" t="s">
        <v>38144</v>
      </c>
      <c r="C7943" t="s">
        <v>43236</v>
      </c>
      <c r="D7943" t="s">
        <v>492</v>
      </c>
      <c r="E7943" t="s">
        <v>493</v>
      </c>
      <c r="F7943" t="s">
        <v>43237</v>
      </c>
      <c r="G7943" t="s">
        <v>43238</v>
      </c>
      <c r="H7943" t="s">
        <v>42896</v>
      </c>
      <c r="I7943" t="s">
        <v>1874</v>
      </c>
      <c r="J7943" t="s">
        <v>43239</v>
      </c>
      <c r="K7943" t="s">
        <v>43240</v>
      </c>
      <c r="L7943" t="s">
        <v>303</v>
      </c>
      <c r="M7943" t="s">
        <v>2096</v>
      </c>
    </row>
    <row r="7944" spans="1:13" x14ac:dyDescent="0.2">
      <c r="A7944" t="s">
        <v>38143</v>
      </c>
      <c r="B7944" t="s">
        <v>38144</v>
      </c>
      <c r="C7944" t="s">
        <v>43241</v>
      </c>
      <c r="D7944" t="s">
        <v>43242</v>
      </c>
      <c r="E7944" t="s">
        <v>43243</v>
      </c>
      <c r="F7944" t="s">
        <v>43244</v>
      </c>
      <c r="H7944" t="s">
        <v>2079</v>
      </c>
      <c r="J7944" t="s">
        <v>43245</v>
      </c>
      <c r="K7944" t="s">
        <v>43246</v>
      </c>
      <c r="L7944" t="s">
        <v>303</v>
      </c>
      <c r="M7944" t="s">
        <v>584</v>
      </c>
    </row>
    <row r="7945" spans="1:13" x14ac:dyDescent="0.2">
      <c r="A7945" t="s">
        <v>38143</v>
      </c>
      <c r="B7945" t="s">
        <v>38144</v>
      </c>
      <c r="C7945" t="s">
        <v>43247</v>
      </c>
      <c r="D7945" t="s">
        <v>21075</v>
      </c>
      <c r="E7945" t="s">
        <v>43248</v>
      </c>
      <c r="F7945" t="s">
        <v>43249</v>
      </c>
      <c r="H7945" t="s">
        <v>42807</v>
      </c>
      <c r="J7945" t="s">
        <v>43250</v>
      </c>
      <c r="K7945" t="s">
        <v>43251</v>
      </c>
      <c r="L7945" t="s">
        <v>303</v>
      </c>
      <c r="M7945" t="s">
        <v>7654</v>
      </c>
    </row>
    <row r="7946" spans="1:13" x14ac:dyDescent="0.2">
      <c r="A7946" t="s">
        <v>38143</v>
      </c>
      <c r="B7946" t="s">
        <v>38144</v>
      </c>
      <c r="C7946" t="s">
        <v>43252</v>
      </c>
      <c r="D7946" t="s">
        <v>295</v>
      </c>
      <c r="E7946" t="s">
        <v>296</v>
      </c>
      <c r="F7946" t="s">
        <v>43253</v>
      </c>
      <c r="G7946" t="s">
        <v>43254</v>
      </c>
      <c r="H7946" t="s">
        <v>42836</v>
      </c>
      <c r="I7946" t="s">
        <v>1874</v>
      </c>
      <c r="J7946" t="s">
        <v>43255</v>
      </c>
      <c r="K7946" t="s">
        <v>43256</v>
      </c>
      <c r="L7946" t="s">
        <v>303</v>
      </c>
      <c r="M7946" t="s">
        <v>1028</v>
      </c>
    </row>
    <row r="7947" spans="1:13" x14ac:dyDescent="0.2">
      <c r="A7947" t="s">
        <v>38143</v>
      </c>
      <c r="B7947" t="s">
        <v>38144</v>
      </c>
      <c r="C7947" t="s">
        <v>43257</v>
      </c>
      <c r="D7947" t="s">
        <v>349</v>
      </c>
      <c r="E7947" t="s">
        <v>476</v>
      </c>
      <c r="F7947" t="s">
        <v>43258</v>
      </c>
      <c r="G7947" t="s">
        <v>43259</v>
      </c>
      <c r="H7947" t="s">
        <v>42791</v>
      </c>
      <c r="J7947" t="s">
        <v>43260</v>
      </c>
      <c r="K7947" t="s">
        <v>43261</v>
      </c>
      <c r="L7947" t="s">
        <v>303</v>
      </c>
      <c r="M7947" t="s">
        <v>422</v>
      </c>
    </row>
    <row r="7948" spans="1:13" x14ac:dyDescent="0.2">
      <c r="A7948" t="s">
        <v>38143</v>
      </c>
      <c r="B7948" t="s">
        <v>38144</v>
      </c>
      <c r="C7948" t="s">
        <v>43262</v>
      </c>
      <c r="D7948" t="s">
        <v>43263</v>
      </c>
      <c r="F7948" t="s">
        <v>43264</v>
      </c>
      <c r="G7948" t="s">
        <v>42890</v>
      </c>
      <c r="H7948" t="s">
        <v>1874</v>
      </c>
      <c r="J7948" t="s">
        <v>43265</v>
      </c>
      <c r="K7948" t="s">
        <v>302</v>
      </c>
      <c r="L7948" t="s">
        <v>303</v>
      </c>
      <c r="M7948" t="s">
        <v>422</v>
      </c>
    </row>
    <row r="7949" spans="1:13" x14ac:dyDescent="0.2">
      <c r="A7949" t="s">
        <v>38143</v>
      </c>
      <c r="B7949" t="s">
        <v>38144</v>
      </c>
      <c r="C7949" t="s">
        <v>43266</v>
      </c>
      <c r="D7949" t="s">
        <v>349</v>
      </c>
      <c r="F7949" t="s">
        <v>43267</v>
      </c>
      <c r="G7949" t="s">
        <v>43072</v>
      </c>
      <c r="H7949" t="s">
        <v>2134</v>
      </c>
      <c r="J7949" t="s">
        <v>43268</v>
      </c>
      <c r="K7949" t="s">
        <v>43269</v>
      </c>
      <c r="L7949" t="s">
        <v>303</v>
      </c>
      <c r="M7949" t="s">
        <v>422</v>
      </c>
    </row>
    <row r="7950" spans="1:13" x14ac:dyDescent="0.2">
      <c r="A7950" t="s">
        <v>38143</v>
      </c>
      <c r="B7950" t="s">
        <v>38144</v>
      </c>
      <c r="C7950" t="s">
        <v>43270</v>
      </c>
      <c r="D7950" t="s">
        <v>43271</v>
      </c>
      <c r="E7950" t="s">
        <v>43272</v>
      </c>
      <c r="F7950" t="s">
        <v>43273</v>
      </c>
      <c r="H7950" t="s">
        <v>43274</v>
      </c>
      <c r="J7950" t="s">
        <v>43275</v>
      </c>
      <c r="K7950" t="s">
        <v>43276</v>
      </c>
      <c r="L7950" t="s">
        <v>303</v>
      </c>
      <c r="M7950" t="s">
        <v>36538</v>
      </c>
    </row>
    <row r="7951" spans="1:13" x14ac:dyDescent="0.2">
      <c r="A7951" t="s">
        <v>38143</v>
      </c>
      <c r="B7951" t="s">
        <v>38144</v>
      </c>
      <c r="C7951" t="s">
        <v>43277</v>
      </c>
      <c r="D7951" t="s">
        <v>43278</v>
      </c>
      <c r="E7951" t="s">
        <v>43279</v>
      </c>
      <c r="F7951" t="s">
        <v>43280</v>
      </c>
      <c r="G7951" t="s">
        <v>43281</v>
      </c>
      <c r="H7951" t="s">
        <v>2093</v>
      </c>
      <c r="J7951" t="s">
        <v>43282</v>
      </c>
      <c r="K7951" t="s">
        <v>43283</v>
      </c>
      <c r="L7951" t="s">
        <v>303</v>
      </c>
      <c r="M7951" t="s">
        <v>43284</v>
      </c>
    </row>
    <row r="7952" spans="1:13" x14ac:dyDescent="0.2">
      <c r="A7952" t="s">
        <v>38143</v>
      </c>
      <c r="B7952" t="s">
        <v>38144</v>
      </c>
      <c r="C7952" t="s">
        <v>43285</v>
      </c>
      <c r="D7952" t="s">
        <v>38214</v>
      </c>
      <c r="E7952" t="s">
        <v>296</v>
      </c>
      <c r="F7952" t="s">
        <v>43286</v>
      </c>
      <c r="G7952" t="s">
        <v>43168</v>
      </c>
      <c r="H7952" t="s">
        <v>2093</v>
      </c>
      <c r="J7952" t="s">
        <v>43287</v>
      </c>
      <c r="K7952" t="s">
        <v>302</v>
      </c>
      <c r="L7952" t="s">
        <v>303</v>
      </c>
      <c r="M7952" t="s">
        <v>422</v>
      </c>
    </row>
    <row r="7953" spans="1:13" x14ac:dyDescent="0.2">
      <c r="A7953" t="s">
        <v>38143</v>
      </c>
      <c r="B7953" t="s">
        <v>38144</v>
      </c>
      <c r="C7953" t="s">
        <v>43288</v>
      </c>
      <c r="D7953" t="s">
        <v>40990</v>
      </c>
      <c r="E7953" t="s">
        <v>43289</v>
      </c>
      <c r="F7953" t="s">
        <v>43290</v>
      </c>
      <c r="G7953" t="s">
        <v>43291</v>
      </c>
      <c r="H7953" t="s">
        <v>42917</v>
      </c>
      <c r="J7953" t="s">
        <v>43292</v>
      </c>
      <c r="K7953" t="s">
        <v>43293</v>
      </c>
      <c r="L7953" t="s">
        <v>303</v>
      </c>
      <c r="M7953" t="s">
        <v>3015</v>
      </c>
    </row>
    <row r="7954" spans="1:13" x14ac:dyDescent="0.2">
      <c r="A7954" t="s">
        <v>38143</v>
      </c>
      <c r="B7954" t="s">
        <v>38144</v>
      </c>
      <c r="C7954" t="s">
        <v>43294</v>
      </c>
      <c r="D7954" t="s">
        <v>401</v>
      </c>
      <c r="E7954" t="s">
        <v>402</v>
      </c>
      <c r="F7954" t="s">
        <v>21778</v>
      </c>
      <c r="H7954" t="s">
        <v>42836</v>
      </c>
      <c r="I7954" t="s">
        <v>1874</v>
      </c>
      <c r="J7954" t="s">
        <v>43295</v>
      </c>
      <c r="K7954" t="s">
        <v>43296</v>
      </c>
      <c r="L7954" t="s">
        <v>303</v>
      </c>
      <c r="M7954" t="s">
        <v>8513</v>
      </c>
    </row>
    <row r="7955" spans="1:13" x14ac:dyDescent="0.2">
      <c r="A7955" t="s">
        <v>38143</v>
      </c>
      <c r="B7955" t="s">
        <v>38144</v>
      </c>
      <c r="C7955" t="s">
        <v>43297</v>
      </c>
      <c r="D7955" t="s">
        <v>295</v>
      </c>
      <c r="E7955" t="s">
        <v>296</v>
      </c>
      <c r="F7955" t="s">
        <v>43298</v>
      </c>
      <c r="G7955" t="s">
        <v>43274</v>
      </c>
      <c r="H7955" t="s">
        <v>42798</v>
      </c>
      <c r="I7955" t="s">
        <v>1874</v>
      </c>
      <c r="J7955" t="s">
        <v>43299</v>
      </c>
      <c r="K7955" t="s">
        <v>43300</v>
      </c>
      <c r="L7955" t="s">
        <v>303</v>
      </c>
      <c r="M7955" t="s">
        <v>17881</v>
      </c>
    </row>
    <row r="7956" spans="1:13" x14ac:dyDescent="0.2">
      <c r="A7956" t="s">
        <v>38143</v>
      </c>
      <c r="B7956" t="s">
        <v>38144</v>
      </c>
      <c r="C7956" t="s">
        <v>43301</v>
      </c>
      <c r="D7956" t="s">
        <v>1837</v>
      </c>
      <c r="E7956" t="s">
        <v>43302</v>
      </c>
      <c r="F7956" t="s">
        <v>43303</v>
      </c>
      <c r="H7956" t="s">
        <v>43304</v>
      </c>
      <c r="J7956" t="s">
        <v>43305</v>
      </c>
      <c r="K7956" t="s">
        <v>43306</v>
      </c>
      <c r="L7956" t="s">
        <v>303</v>
      </c>
      <c r="M7956" t="s">
        <v>19528</v>
      </c>
    </row>
    <row r="7957" spans="1:13" x14ac:dyDescent="0.2">
      <c r="A7957" t="s">
        <v>38143</v>
      </c>
      <c r="B7957" t="s">
        <v>38144</v>
      </c>
      <c r="C7957" t="s">
        <v>43307</v>
      </c>
      <c r="D7957" t="s">
        <v>43308</v>
      </c>
      <c r="E7957" t="s">
        <v>43309</v>
      </c>
      <c r="F7957" t="s">
        <v>43310</v>
      </c>
      <c r="H7957" t="s">
        <v>2079</v>
      </c>
      <c r="J7957" t="s">
        <v>43311</v>
      </c>
      <c r="K7957" t="s">
        <v>302</v>
      </c>
      <c r="L7957" t="s">
        <v>303</v>
      </c>
      <c r="M7957" t="s">
        <v>5249</v>
      </c>
    </row>
    <row r="7958" spans="1:13" x14ac:dyDescent="0.2">
      <c r="A7958" t="s">
        <v>38143</v>
      </c>
      <c r="B7958" t="s">
        <v>38144</v>
      </c>
      <c r="C7958" t="s">
        <v>43312</v>
      </c>
      <c r="D7958" t="s">
        <v>349</v>
      </c>
      <c r="E7958" t="s">
        <v>476</v>
      </c>
      <c r="F7958" t="s">
        <v>43313</v>
      </c>
      <c r="G7958" t="s">
        <v>42277</v>
      </c>
      <c r="H7958" t="s">
        <v>2086</v>
      </c>
      <c r="I7958" t="s">
        <v>1874</v>
      </c>
      <c r="J7958" t="s">
        <v>43314</v>
      </c>
      <c r="K7958" t="s">
        <v>43315</v>
      </c>
      <c r="L7958" t="s">
        <v>303</v>
      </c>
      <c r="M7958" t="s">
        <v>422</v>
      </c>
    </row>
    <row r="7959" spans="1:13" x14ac:dyDescent="0.2">
      <c r="A7959" t="s">
        <v>38143</v>
      </c>
      <c r="B7959" t="s">
        <v>38144</v>
      </c>
      <c r="C7959" t="s">
        <v>43316</v>
      </c>
      <c r="D7959" t="s">
        <v>39539</v>
      </c>
      <c r="E7959" t="s">
        <v>42760</v>
      </c>
      <c r="F7959" t="s">
        <v>43317</v>
      </c>
      <c r="G7959" t="s">
        <v>43007</v>
      </c>
      <c r="H7959" t="s">
        <v>2134</v>
      </c>
      <c r="J7959" t="s">
        <v>43318</v>
      </c>
      <c r="K7959" t="s">
        <v>43319</v>
      </c>
      <c r="L7959" t="s">
        <v>303</v>
      </c>
      <c r="M7959" t="s">
        <v>665</v>
      </c>
    </row>
    <row r="7960" spans="1:13" x14ac:dyDescent="0.2">
      <c r="A7960" t="s">
        <v>38143</v>
      </c>
      <c r="B7960" t="s">
        <v>38144</v>
      </c>
      <c r="C7960" t="s">
        <v>43320</v>
      </c>
      <c r="D7960" t="s">
        <v>43145</v>
      </c>
      <c r="F7960" t="s">
        <v>43321</v>
      </c>
      <c r="G7960" t="s">
        <v>43040</v>
      </c>
      <c r="H7960" t="s">
        <v>1874</v>
      </c>
      <c r="J7960" t="s">
        <v>43322</v>
      </c>
      <c r="K7960" t="s">
        <v>43323</v>
      </c>
      <c r="L7960" t="s">
        <v>303</v>
      </c>
      <c r="M7960" t="s">
        <v>584</v>
      </c>
    </row>
    <row r="7961" spans="1:13" x14ac:dyDescent="0.2">
      <c r="A7961" t="s">
        <v>38143</v>
      </c>
      <c r="B7961" t="s">
        <v>38144</v>
      </c>
      <c r="C7961" t="s">
        <v>43324</v>
      </c>
      <c r="D7961" t="s">
        <v>572</v>
      </c>
      <c r="E7961" t="s">
        <v>573</v>
      </c>
      <c r="F7961" t="s">
        <v>43325</v>
      </c>
      <c r="G7961" t="s">
        <v>13554</v>
      </c>
      <c r="H7961" t="s">
        <v>2079</v>
      </c>
      <c r="J7961" t="s">
        <v>43326</v>
      </c>
      <c r="K7961" t="s">
        <v>43327</v>
      </c>
      <c r="L7961" t="s">
        <v>303</v>
      </c>
      <c r="M7961" t="s">
        <v>1979</v>
      </c>
    </row>
    <row r="7962" spans="1:13" x14ac:dyDescent="0.2">
      <c r="A7962" t="s">
        <v>38143</v>
      </c>
      <c r="B7962" t="s">
        <v>38144</v>
      </c>
      <c r="C7962" t="s">
        <v>43328</v>
      </c>
      <c r="D7962" t="s">
        <v>513</v>
      </c>
      <c r="F7962" t="s">
        <v>350</v>
      </c>
      <c r="G7962" t="s">
        <v>43329</v>
      </c>
      <c r="H7962" t="s">
        <v>42791</v>
      </c>
      <c r="J7962" t="s">
        <v>43260</v>
      </c>
      <c r="K7962" t="s">
        <v>43330</v>
      </c>
      <c r="L7962" t="s">
        <v>303</v>
      </c>
      <c r="M7962" t="s">
        <v>36342</v>
      </c>
    </row>
    <row r="7963" spans="1:13" x14ac:dyDescent="0.2">
      <c r="A7963" t="s">
        <v>38143</v>
      </c>
      <c r="B7963" t="s">
        <v>38144</v>
      </c>
      <c r="C7963" t="s">
        <v>43331</v>
      </c>
      <c r="D7963" t="s">
        <v>43332</v>
      </c>
      <c r="E7963" t="s">
        <v>43333</v>
      </c>
      <c r="F7963" t="s">
        <v>43334</v>
      </c>
      <c r="G7963" t="s">
        <v>2086</v>
      </c>
      <c r="H7963" t="s">
        <v>1874</v>
      </c>
      <c r="J7963" t="s">
        <v>43335</v>
      </c>
      <c r="K7963" t="s">
        <v>43336</v>
      </c>
      <c r="L7963" t="s">
        <v>303</v>
      </c>
      <c r="M7963" t="s">
        <v>7164</v>
      </c>
    </row>
    <row r="7964" spans="1:13" x14ac:dyDescent="0.2">
      <c r="A7964" t="s">
        <v>38143</v>
      </c>
      <c r="B7964" t="s">
        <v>38144</v>
      </c>
      <c r="C7964" t="s">
        <v>43337</v>
      </c>
      <c r="D7964" t="s">
        <v>492</v>
      </c>
      <c r="E7964" t="s">
        <v>493</v>
      </c>
      <c r="F7964" t="s">
        <v>43338</v>
      </c>
      <c r="G7964" t="s">
        <v>43077</v>
      </c>
      <c r="H7964" t="s">
        <v>42917</v>
      </c>
      <c r="I7964" t="s">
        <v>1874</v>
      </c>
      <c r="J7964" t="s">
        <v>43339</v>
      </c>
      <c r="K7964" t="s">
        <v>43340</v>
      </c>
      <c r="L7964" t="s">
        <v>303</v>
      </c>
      <c r="M7964" t="s">
        <v>12993</v>
      </c>
    </row>
    <row r="7965" spans="1:13" x14ac:dyDescent="0.2">
      <c r="A7965" t="s">
        <v>38143</v>
      </c>
      <c r="B7965" t="s">
        <v>38144</v>
      </c>
      <c r="C7965" t="s">
        <v>43341</v>
      </c>
      <c r="D7965" t="s">
        <v>349</v>
      </c>
      <c r="F7965" t="s">
        <v>43342</v>
      </c>
      <c r="G7965" t="s">
        <v>43343</v>
      </c>
      <c r="H7965" t="s">
        <v>42798</v>
      </c>
      <c r="I7965" t="s">
        <v>1874</v>
      </c>
      <c r="J7965" t="s">
        <v>43344</v>
      </c>
      <c r="K7965" t="s">
        <v>43345</v>
      </c>
      <c r="L7965" t="s">
        <v>303</v>
      </c>
      <c r="M7965" t="s">
        <v>422</v>
      </c>
    </row>
    <row r="7966" spans="1:13" x14ac:dyDescent="0.2">
      <c r="A7966" t="s">
        <v>38143</v>
      </c>
      <c r="B7966" t="s">
        <v>38144</v>
      </c>
      <c r="C7966" t="s">
        <v>43346</v>
      </c>
      <c r="D7966" t="s">
        <v>572</v>
      </c>
      <c r="E7966" t="s">
        <v>573</v>
      </c>
      <c r="F7966" t="s">
        <v>43347</v>
      </c>
      <c r="H7966" t="s">
        <v>2079</v>
      </c>
      <c r="I7966" t="s">
        <v>1874</v>
      </c>
      <c r="J7966" t="s">
        <v>43348</v>
      </c>
      <c r="K7966" t="s">
        <v>43349</v>
      </c>
      <c r="L7966" t="s">
        <v>303</v>
      </c>
      <c r="M7966" t="s">
        <v>43350</v>
      </c>
    </row>
    <row r="7967" spans="1:13" x14ac:dyDescent="0.2">
      <c r="A7967" t="s">
        <v>38143</v>
      </c>
      <c r="B7967" t="s">
        <v>38144</v>
      </c>
      <c r="C7967" t="s">
        <v>43351</v>
      </c>
      <c r="D7967" t="s">
        <v>43352</v>
      </c>
      <c r="E7967" t="s">
        <v>43353</v>
      </c>
      <c r="F7967" t="s">
        <v>43354</v>
      </c>
      <c r="H7967" t="s">
        <v>2079</v>
      </c>
      <c r="I7967" t="s">
        <v>1874</v>
      </c>
      <c r="J7967" t="s">
        <v>43355</v>
      </c>
      <c r="K7967" t="s">
        <v>43356</v>
      </c>
      <c r="L7967" t="s">
        <v>303</v>
      </c>
      <c r="M7967" t="s">
        <v>7271</v>
      </c>
    </row>
    <row r="7968" spans="1:13" x14ac:dyDescent="0.2">
      <c r="A7968" t="s">
        <v>38143</v>
      </c>
      <c r="B7968" t="s">
        <v>38144</v>
      </c>
      <c r="C7968" t="s">
        <v>43357</v>
      </c>
      <c r="D7968" t="s">
        <v>43358</v>
      </c>
      <c r="F7968" t="s">
        <v>43359</v>
      </c>
      <c r="G7968" t="s">
        <v>43360</v>
      </c>
      <c r="H7968" t="s">
        <v>2134</v>
      </c>
      <c r="J7968" t="s">
        <v>43361</v>
      </c>
      <c r="K7968" t="s">
        <v>43362</v>
      </c>
      <c r="L7968" t="s">
        <v>303</v>
      </c>
      <c r="M7968" t="s">
        <v>36279</v>
      </c>
    </row>
    <row r="7969" spans="1:13" x14ac:dyDescent="0.2">
      <c r="A7969" t="s">
        <v>38143</v>
      </c>
      <c r="B7969" t="s">
        <v>38144</v>
      </c>
      <c r="C7969" t="s">
        <v>43363</v>
      </c>
      <c r="D7969" t="s">
        <v>349</v>
      </c>
      <c r="E7969" t="s">
        <v>476</v>
      </c>
      <c r="F7969" t="s">
        <v>43364</v>
      </c>
      <c r="G7969" t="s">
        <v>43365</v>
      </c>
      <c r="H7969" t="s">
        <v>1874</v>
      </c>
      <c r="J7969" t="s">
        <v>43366</v>
      </c>
      <c r="K7969" t="s">
        <v>302</v>
      </c>
      <c r="L7969" t="s">
        <v>303</v>
      </c>
      <c r="M7969" t="s">
        <v>422</v>
      </c>
    </row>
    <row r="7970" spans="1:13" x14ac:dyDescent="0.2">
      <c r="A7970" t="s">
        <v>38143</v>
      </c>
      <c r="B7970" t="s">
        <v>38144</v>
      </c>
      <c r="C7970" t="s">
        <v>43367</v>
      </c>
      <c r="D7970" t="s">
        <v>295</v>
      </c>
      <c r="E7970" t="s">
        <v>296</v>
      </c>
      <c r="F7970" t="s">
        <v>1137</v>
      </c>
      <c r="G7970" t="s">
        <v>43368</v>
      </c>
      <c r="H7970" t="s">
        <v>43369</v>
      </c>
      <c r="I7970" t="s">
        <v>1874</v>
      </c>
      <c r="J7970" t="s">
        <v>43370</v>
      </c>
      <c r="K7970" t="s">
        <v>43371</v>
      </c>
      <c r="L7970" t="s">
        <v>303</v>
      </c>
      <c r="M7970" t="s">
        <v>4104</v>
      </c>
    </row>
    <row r="7971" spans="1:13" x14ac:dyDescent="0.2">
      <c r="A7971" t="s">
        <v>38143</v>
      </c>
      <c r="B7971" t="s">
        <v>38144</v>
      </c>
      <c r="C7971" t="s">
        <v>43372</v>
      </c>
      <c r="D7971" t="s">
        <v>1837</v>
      </c>
      <c r="E7971" t="s">
        <v>1375</v>
      </c>
      <c r="F7971" t="s">
        <v>43373</v>
      </c>
      <c r="G7971" t="s">
        <v>43374</v>
      </c>
      <c r="H7971" t="s">
        <v>2086</v>
      </c>
      <c r="I7971" t="s">
        <v>1874</v>
      </c>
      <c r="J7971" t="s">
        <v>43375</v>
      </c>
      <c r="K7971" t="s">
        <v>43376</v>
      </c>
      <c r="L7971" t="s">
        <v>303</v>
      </c>
      <c r="M7971" t="s">
        <v>7216</v>
      </c>
    </row>
    <row r="7972" spans="1:13" x14ac:dyDescent="0.2">
      <c r="A7972" t="s">
        <v>38143</v>
      </c>
      <c r="B7972" t="s">
        <v>38144</v>
      </c>
      <c r="C7972" t="s">
        <v>43377</v>
      </c>
      <c r="D7972" t="s">
        <v>43378</v>
      </c>
      <c r="E7972" t="s">
        <v>43379</v>
      </c>
      <c r="F7972" t="s">
        <v>43380</v>
      </c>
      <c r="H7972" t="s">
        <v>2093</v>
      </c>
      <c r="I7972" t="s">
        <v>1874</v>
      </c>
      <c r="J7972" t="s">
        <v>43381</v>
      </c>
      <c r="K7972" t="s">
        <v>43382</v>
      </c>
      <c r="L7972" t="s">
        <v>303</v>
      </c>
      <c r="M7972" t="s">
        <v>3163</v>
      </c>
    </row>
    <row r="7973" spans="1:13" x14ac:dyDescent="0.2">
      <c r="A7973" t="s">
        <v>38143</v>
      </c>
      <c r="B7973" t="s">
        <v>38144</v>
      </c>
      <c r="C7973" t="s">
        <v>43383</v>
      </c>
      <c r="D7973" t="s">
        <v>43384</v>
      </c>
      <c r="E7973" t="s">
        <v>43385</v>
      </c>
      <c r="F7973" t="s">
        <v>43386</v>
      </c>
      <c r="G7973" t="s">
        <v>43077</v>
      </c>
      <c r="H7973" t="s">
        <v>42917</v>
      </c>
      <c r="J7973" t="s">
        <v>43387</v>
      </c>
      <c r="K7973" t="s">
        <v>302</v>
      </c>
      <c r="L7973" t="s">
        <v>303</v>
      </c>
      <c r="M7973" t="s">
        <v>43388</v>
      </c>
    </row>
    <row r="7974" spans="1:13" x14ac:dyDescent="0.2">
      <c r="A7974" t="s">
        <v>38143</v>
      </c>
      <c r="B7974" t="s">
        <v>38144</v>
      </c>
      <c r="C7974" t="s">
        <v>43389</v>
      </c>
      <c r="D7974" t="s">
        <v>43390</v>
      </c>
      <c r="E7974" t="s">
        <v>43391</v>
      </c>
      <c r="F7974" t="s">
        <v>43392</v>
      </c>
      <c r="H7974" t="s">
        <v>42917</v>
      </c>
      <c r="I7974" t="s">
        <v>1874</v>
      </c>
      <c r="J7974" t="s">
        <v>43393</v>
      </c>
      <c r="K7974" t="s">
        <v>43394</v>
      </c>
      <c r="L7974" t="s">
        <v>303</v>
      </c>
      <c r="M7974" t="s">
        <v>13960</v>
      </c>
    </row>
    <row r="7975" spans="1:13" x14ac:dyDescent="0.2">
      <c r="A7975" t="s">
        <v>38143</v>
      </c>
      <c r="B7975" t="s">
        <v>38144</v>
      </c>
      <c r="C7975" t="s">
        <v>43395</v>
      </c>
      <c r="D7975" t="s">
        <v>39654</v>
      </c>
      <c r="E7975" t="s">
        <v>40513</v>
      </c>
      <c r="F7975" t="s">
        <v>42060</v>
      </c>
      <c r="G7975" t="s">
        <v>43396</v>
      </c>
      <c r="H7975" t="s">
        <v>1959</v>
      </c>
      <c r="I7975" t="s">
        <v>1874</v>
      </c>
      <c r="J7975" t="s">
        <v>43397</v>
      </c>
      <c r="K7975" t="s">
        <v>43398</v>
      </c>
      <c r="L7975" t="s">
        <v>303</v>
      </c>
      <c r="M7975" t="s">
        <v>26195</v>
      </c>
    </row>
    <row r="7976" spans="1:13" x14ac:dyDescent="0.2">
      <c r="A7976" t="s">
        <v>38143</v>
      </c>
      <c r="B7976" t="s">
        <v>38144</v>
      </c>
      <c r="C7976" t="s">
        <v>43399</v>
      </c>
      <c r="D7976" t="s">
        <v>394</v>
      </c>
      <c r="E7976" t="s">
        <v>43400</v>
      </c>
      <c r="F7976" t="s">
        <v>1102</v>
      </c>
      <c r="G7976" t="s">
        <v>43401</v>
      </c>
      <c r="H7976" t="s">
        <v>2124</v>
      </c>
      <c r="I7976" t="s">
        <v>1874</v>
      </c>
      <c r="J7976" t="s">
        <v>43402</v>
      </c>
      <c r="K7976" t="s">
        <v>43403</v>
      </c>
      <c r="L7976" t="s">
        <v>303</v>
      </c>
      <c r="M7976" t="s">
        <v>20772</v>
      </c>
    </row>
    <row r="7977" spans="1:13" x14ac:dyDescent="0.2">
      <c r="A7977" t="s">
        <v>38143</v>
      </c>
      <c r="B7977" t="s">
        <v>38144</v>
      </c>
      <c r="C7977" t="s">
        <v>43404</v>
      </c>
      <c r="D7977" t="s">
        <v>1837</v>
      </c>
      <c r="E7977" t="s">
        <v>23954</v>
      </c>
      <c r="F7977" t="s">
        <v>43015</v>
      </c>
      <c r="G7977" t="s">
        <v>43405</v>
      </c>
      <c r="H7977" t="s">
        <v>2086</v>
      </c>
      <c r="I7977" t="s">
        <v>1874</v>
      </c>
      <c r="J7977" t="s">
        <v>43406</v>
      </c>
      <c r="K7977" t="s">
        <v>43407</v>
      </c>
      <c r="L7977" t="s">
        <v>303</v>
      </c>
      <c r="M7977" t="s">
        <v>1979</v>
      </c>
    </row>
    <row r="7978" spans="1:13" x14ac:dyDescent="0.2">
      <c r="A7978" t="s">
        <v>38143</v>
      </c>
      <c r="B7978" t="s">
        <v>38144</v>
      </c>
      <c r="C7978" t="s">
        <v>43408</v>
      </c>
      <c r="D7978" t="s">
        <v>492</v>
      </c>
      <c r="E7978" t="s">
        <v>493</v>
      </c>
      <c r="F7978" t="s">
        <v>43409</v>
      </c>
      <c r="G7978" t="s">
        <v>43410</v>
      </c>
      <c r="H7978" t="s">
        <v>43411</v>
      </c>
      <c r="I7978" t="s">
        <v>1874</v>
      </c>
      <c r="J7978" t="s">
        <v>43412</v>
      </c>
      <c r="K7978" t="s">
        <v>43413</v>
      </c>
      <c r="L7978" t="s">
        <v>303</v>
      </c>
      <c r="M7978" t="s">
        <v>3482</v>
      </c>
    </row>
    <row r="7979" spans="1:13" x14ac:dyDescent="0.2">
      <c r="A7979" t="s">
        <v>38143</v>
      </c>
      <c r="B7979" t="s">
        <v>38144</v>
      </c>
      <c r="C7979" t="s">
        <v>43414</v>
      </c>
      <c r="D7979" t="s">
        <v>43415</v>
      </c>
      <c r="E7979" t="s">
        <v>10400</v>
      </c>
      <c r="F7979" t="s">
        <v>43416</v>
      </c>
      <c r="G7979" t="s">
        <v>43417</v>
      </c>
      <c r="H7979" t="s">
        <v>2134</v>
      </c>
      <c r="J7979" t="s">
        <v>43418</v>
      </c>
      <c r="K7979" t="s">
        <v>43419</v>
      </c>
      <c r="L7979" t="s">
        <v>303</v>
      </c>
      <c r="M7979" t="s">
        <v>1323</v>
      </c>
    </row>
    <row r="7980" spans="1:13" x14ac:dyDescent="0.2">
      <c r="A7980" t="s">
        <v>38143</v>
      </c>
      <c r="B7980" t="s">
        <v>38144</v>
      </c>
      <c r="C7980" t="s">
        <v>43420</v>
      </c>
      <c r="D7980" t="s">
        <v>40334</v>
      </c>
      <c r="E7980" t="s">
        <v>43421</v>
      </c>
      <c r="F7980" t="s">
        <v>43422</v>
      </c>
      <c r="H7980" t="s">
        <v>2079</v>
      </c>
      <c r="J7980" t="s">
        <v>43423</v>
      </c>
      <c r="K7980" t="s">
        <v>43424</v>
      </c>
      <c r="L7980" t="s">
        <v>303</v>
      </c>
      <c r="M7980" t="s">
        <v>6399</v>
      </c>
    </row>
    <row r="7981" spans="1:13" x14ac:dyDescent="0.2">
      <c r="A7981" t="s">
        <v>38143</v>
      </c>
      <c r="B7981" t="s">
        <v>38144</v>
      </c>
      <c r="C7981" t="s">
        <v>43425</v>
      </c>
      <c r="D7981" t="s">
        <v>43426</v>
      </c>
      <c r="E7981" t="s">
        <v>43427</v>
      </c>
      <c r="F7981" t="s">
        <v>43428</v>
      </c>
      <c r="G7981" t="s">
        <v>43281</v>
      </c>
      <c r="H7981" t="s">
        <v>2093</v>
      </c>
      <c r="J7981" t="s">
        <v>43429</v>
      </c>
      <c r="K7981" t="s">
        <v>43430</v>
      </c>
      <c r="L7981" t="s">
        <v>303</v>
      </c>
      <c r="M7981" t="s">
        <v>43431</v>
      </c>
    </row>
    <row r="7982" spans="1:13" x14ac:dyDescent="0.2">
      <c r="A7982" t="s">
        <v>38143</v>
      </c>
      <c r="B7982" t="s">
        <v>38144</v>
      </c>
      <c r="C7982" t="s">
        <v>43432</v>
      </c>
      <c r="D7982" t="s">
        <v>394</v>
      </c>
      <c r="E7982" t="s">
        <v>395</v>
      </c>
      <c r="F7982" t="s">
        <v>500</v>
      </c>
      <c r="G7982" t="s">
        <v>43433</v>
      </c>
      <c r="H7982" t="s">
        <v>43434</v>
      </c>
      <c r="J7982" t="s">
        <v>43435</v>
      </c>
      <c r="K7982" t="s">
        <v>43436</v>
      </c>
      <c r="L7982" t="s">
        <v>303</v>
      </c>
      <c r="M7982" t="s">
        <v>25030</v>
      </c>
    </row>
    <row r="7983" spans="1:13" x14ac:dyDescent="0.2">
      <c r="A7983" t="s">
        <v>38143</v>
      </c>
      <c r="B7983" t="s">
        <v>38144</v>
      </c>
      <c r="C7983" t="s">
        <v>43437</v>
      </c>
      <c r="D7983" t="s">
        <v>349</v>
      </c>
      <c r="E7983" t="s">
        <v>1348</v>
      </c>
      <c r="F7983" t="s">
        <v>43438</v>
      </c>
      <c r="H7983" t="s">
        <v>2109</v>
      </c>
      <c r="I7983" t="s">
        <v>1874</v>
      </c>
      <c r="J7983" t="s">
        <v>43439</v>
      </c>
      <c r="K7983" t="s">
        <v>43440</v>
      </c>
      <c r="L7983" t="s">
        <v>303</v>
      </c>
      <c r="M7983" t="s">
        <v>17881</v>
      </c>
    </row>
    <row r="7984" spans="1:13" x14ac:dyDescent="0.2">
      <c r="A7984" t="s">
        <v>38143</v>
      </c>
      <c r="B7984" t="s">
        <v>38144</v>
      </c>
      <c r="C7984" t="s">
        <v>43441</v>
      </c>
      <c r="D7984" t="s">
        <v>349</v>
      </c>
      <c r="F7984" t="s">
        <v>43442</v>
      </c>
      <c r="G7984" t="s">
        <v>42917</v>
      </c>
      <c r="H7984" t="s">
        <v>1874</v>
      </c>
      <c r="J7984" t="s">
        <v>43443</v>
      </c>
      <c r="K7984" t="s">
        <v>43444</v>
      </c>
      <c r="L7984" t="s">
        <v>303</v>
      </c>
      <c r="M7984" t="s">
        <v>422</v>
      </c>
    </row>
    <row r="7985" spans="1:13" x14ac:dyDescent="0.2">
      <c r="A7985" t="s">
        <v>38143</v>
      </c>
      <c r="B7985" t="s">
        <v>38144</v>
      </c>
      <c r="C7985" t="s">
        <v>43445</v>
      </c>
      <c r="D7985" t="s">
        <v>43446</v>
      </c>
      <c r="E7985" t="s">
        <v>43447</v>
      </c>
      <c r="F7985" t="s">
        <v>43448</v>
      </c>
      <c r="G7985" t="s">
        <v>43449</v>
      </c>
      <c r="H7985" t="s">
        <v>21190</v>
      </c>
      <c r="J7985" t="s">
        <v>43450</v>
      </c>
      <c r="K7985" t="s">
        <v>43451</v>
      </c>
      <c r="L7985" t="s">
        <v>303</v>
      </c>
      <c r="M7985" t="s">
        <v>18607</v>
      </c>
    </row>
    <row r="7986" spans="1:13" x14ac:dyDescent="0.2">
      <c r="A7986" t="s">
        <v>38143</v>
      </c>
      <c r="B7986" t="s">
        <v>38144</v>
      </c>
      <c r="C7986" t="s">
        <v>43452</v>
      </c>
      <c r="D7986" t="s">
        <v>39539</v>
      </c>
      <c r="E7986" t="s">
        <v>43453</v>
      </c>
      <c r="F7986" t="s">
        <v>43454</v>
      </c>
      <c r="G7986" t="s">
        <v>43455</v>
      </c>
      <c r="H7986" t="s">
        <v>2134</v>
      </c>
      <c r="J7986" t="s">
        <v>43456</v>
      </c>
      <c r="K7986" t="s">
        <v>43457</v>
      </c>
      <c r="L7986" t="s">
        <v>303</v>
      </c>
      <c r="M7986" t="s">
        <v>6531</v>
      </c>
    </row>
    <row r="7987" spans="1:13" x14ac:dyDescent="0.2">
      <c r="A7987" t="s">
        <v>38143</v>
      </c>
      <c r="B7987" t="s">
        <v>38144</v>
      </c>
      <c r="C7987" t="s">
        <v>43458</v>
      </c>
      <c r="D7987" t="s">
        <v>492</v>
      </c>
      <c r="E7987" t="s">
        <v>43459</v>
      </c>
      <c r="F7987" t="s">
        <v>43460</v>
      </c>
      <c r="G7987" t="s">
        <v>42896</v>
      </c>
      <c r="H7987" t="s">
        <v>2134</v>
      </c>
      <c r="J7987" t="s">
        <v>43461</v>
      </c>
      <c r="K7987" t="s">
        <v>43462</v>
      </c>
      <c r="L7987" t="s">
        <v>303</v>
      </c>
      <c r="M7987" t="s">
        <v>2096</v>
      </c>
    </row>
    <row r="7988" spans="1:13" x14ac:dyDescent="0.2">
      <c r="A7988" t="s">
        <v>38143</v>
      </c>
      <c r="B7988" t="s">
        <v>38144</v>
      </c>
      <c r="C7988" t="s">
        <v>43463</v>
      </c>
      <c r="D7988" t="s">
        <v>43464</v>
      </c>
      <c r="F7988" t="s">
        <v>43465</v>
      </c>
      <c r="G7988" t="s">
        <v>43466</v>
      </c>
      <c r="H7988" t="s">
        <v>43467</v>
      </c>
      <c r="I7988" t="s">
        <v>2134</v>
      </c>
      <c r="J7988" t="s">
        <v>43468</v>
      </c>
      <c r="K7988" t="s">
        <v>43469</v>
      </c>
      <c r="L7988" t="s">
        <v>303</v>
      </c>
      <c r="M7988" t="s">
        <v>422</v>
      </c>
    </row>
    <row r="7989" spans="1:13" x14ac:dyDescent="0.2">
      <c r="A7989" t="s">
        <v>38143</v>
      </c>
      <c r="B7989" t="s">
        <v>38144</v>
      </c>
      <c r="C7989" t="s">
        <v>43470</v>
      </c>
      <c r="D7989" t="s">
        <v>1793</v>
      </c>
      <c r="E7989" t="s">
        <v>1794</v>
      </c>
      <c r="F7989" t="s">
        <v>43471</v>
      </c>
      <c r="G7989" t="s">
        <v>43472</v>
      </c>
      <c r="H7989" t="s">
        <v>2134</v>
      </c>
      <c r="J7989" t="s">
        <v>43473</v>
      </c>
      <c r="K7989" t="s">
        <v>43474</v>
      </c>
      <c r="L7989" t="s">
        <v>303</v>
      </c>
      <c r="M7989" t="s">
        <v>9453</v>
      </c>
    </row>
    <row r="7990" spans="1:13" x14ac:dyDescent="0.2">
      <c r="A7990" t="s">
        <v>38143</v>
      </c>
      <c r="B7990" t="s">
        <v>38144</v>
      </c>
      <c r="C7990" t="s">
        <v>43475</v>
      </c>
      <c r="D7990" t="s">
        <v>572</v>
      </c>
      <c r="E7990" t="s">
        <v>573</v>
      </c>
      <c r="F7990" t="s">
        <v>43476</v>
      </c>
      <c r="G7990" t="s">
        <v>43477</v>
      </c>
      <c r="H7990" t="s">
        <v>2093</v>
      </c>
      <c r="J7990" t="s">
        <v>43478</v>
      </c>
      <c r="K7990" t="s">
        <v>43479</v>
      </c>
      <c r="L7990" t="s">
        <v>303</v>
      </c>
      <c r="M7990" t="s">
        <v>23828</v>
      </c>
    </row>
    <row r="7991" spans="1:13" x14ac:dyDescent="0.2">
      <c r="A7991" t="s">
        <v>38143</v>
      </c>
      <c r="B7991" t="s">
        <v>38144</v>
      </c>
      <c r="C7991" t="s">
        <v>43480</v>
      </c>
      <c r="D7991" t="s">
        <v>43481</v>
      </c>
      <c r="E7991" t="s">
        <v>33242</v>
      </c>
      <c r="F7991" t="s">
        <v>43482</v>
      </c>
      <c r="G7991" t="s">
        <v>42921</v>
      </c>
      <c r="H7991" t="s">
        <v>2079</v>
      </c>
      <c r="I7991" t="s">
        <v>1874</v>
      </c>
      <c r="J7991" t="s">
        <v>43483</v>
      </c>
      <c r="K7991" t="s">
        <v>43484</v>
      </c>
      <c r="L7991" t="s">
        <v>303</v>
      </c>
      <c r="M7991" t="s">
        <v>14127</v>
      </c>
    </row>
    <row r="7992" spans="1:13" x14ac:dyDescent="0.2">
      <c r="A7992" t="s">
        <v>38143</v>
      </c>
      <c r="B7992" t="s">
        <v>38144</v>
      </c>
      <c r="C7992" t="s">
        <v>43485</v>
      </c>
      <c r="D7992" t="s">
        <v>21075</v>
      </c>
      <c r="E7992" t="s">
        <v>43486</v>
      </c>
      <c r="F7992" t="s">
        <v>43487</v>
      </c>
      <c r="H7992" t="s">
        <v>42798</v>
      </c>
      <c r="I7992" t="s">
        <v>1874</v>
      </c>
      <c r="J7992" t="s">
        <v>43488</v>
      </c>
      <c r="K7992" t="s">
        <v>43489</v>
      </c>
      <c r="L7992" t="s">
        <v>303</v>
      </c>
      <c r="M7992" t="s">
        <v>312</v>
      </c>
    </row>
    <row r="7993" spans="1:13" x14ac:dyDescent="0.2">
      <c r="A7993" t="s">
        <v>38143</v>
      </c>
      <c r="B7993" t="s">
        <v>38144</v>
      </c>
      <c r="C7993" t="s">
        <v>43490</v>
      </c>
      <c r="D7993" t="s">
        <v>349</v>
      </c>
      <c r="E7993" t="s">
        <v>424</v>
      </c>
      <c r="F7993" t="s">
        <v>43491</v>
      </c>
      <c r="G7993" t="s">
        <v>43492</v>
      </c>
      <c r="H7993" t="s">
        <v>2093</v>
      </c>
      <c r="I7993" t="s">
        <v>1874</v>
      </c>
      <c r="J7993" t="s">
        <v>43493</v>
      </c>
      <c r="K7993" t="s">
        <v>43494</v>
      </c>
      <c r="L7993" t="s">
        <v>303</v>
      </c>
      <c r="M7993" t="s">
        <v>4818</v>
      </c>
    </row>
    <row r="7994" spans="1:13" x14ac:dyDescent="0.2">
      <c r="A7994" t="s">
        <v>38143</v>
      </c>
      <c r="B7994" t="s">
        <v>38144</v>
      </c>
      <c r="C7994" t="s">
        <v>43495</v>
      </c>
      <c r="D7994" t="s">
        <v>349</v>
      </c>
      <c r="F7994" t="s">
        <v>43496</v>
      </c>
      <c r="G7994" t="s">
        <v>43497</v>
      </c>
      <c r="H7994" t="s">
        <v>43498</v>
      </c>
      <c r="I7994" t="s">
        <v>43499</v>
      </c>
      <c r="J7994" t="s">
        <v>43500</v>
      </c>
      <c r="K7994" t="s">
        <v>43501</v>
      </c>
      <c r="L7994" t="s">
        <v>303</v>
      </c>
      <c r="M7994" t="s">
        <v>43502</v>
      </c>
    </row>
    <row r="7995" spans="1:13" x14ac:dyDescent="0.2">
      <c r="A7995" t="s">
        <v>38143</v>
      </c>
      <c r="B7995" t="s">
        <v>38144</v>
      </c>
      <c r="C7995" t="s">
        <v>43503</v>
      </c>
      <c r="D7995" t="s">
        <v>43504</v>
      </c>
      <c r="F7995" t="s">
        <v>43505</v>
      </c>
      <c r="G7995" t="s">
        <v>2134</v>
      </c>
      <c r="J7995" t="s">
        <v>43506</v>
      </c>
      <c r="K7995" t="s">
        <v>43507</v>
      </c>
      <c r="L7995" t="s">
        <v>303</v>
      </c>
      <c r="M7995" t="s">
        <v>13127</v>
      </c>
    </row>
    <row r="7996" spans="1:13" x14ac:dyDescent="0.2">
      <c r="A7996" t="s">
        <v>38143</v>
      </c>
      <c r="B7996" t="s">
        <v>38144</v>
      </c>
      <c r="C7996" t="s">
        <v>43508</v>
      </c>
      <c r="D7996" t="s">
        <v>831</v>
      </c>
      <c r="E7996" t="s">
        <v>43509</v>
      </c>
      <c r="F7996" t="s">
        <v>43510</v>
      </c>
      <c r="H7996" t="s">
        <v>42798</v>
      </c>
      <c r="I7996" t="s">
        <v>1874</v>
      </c>
      <c r="J7996" t="s">
        <v>43511</v>
      </c>
      <c r="K7996" t="s">
        <v>43512</v>
      </c>
      <c r="L7996" t="s">
        <v>303</v>
      </c>
      <c r="M7996" t="s">
        <v>43513</v>
      </c>
    </row>
    <row r="7997" spans="1:13" x14ac:dyDescent="0.2">
      <c r="A7997" t="s">
        <v>38143</v>
      </c>
      <c r="B7997" t="s">
        <v>38144</v>
      </c>
      <c r="C7997" t="s">
        <v>43514</v>
      </c>
      <c r="D7997" t="s">
        <v>572</v>
      </c>
      <c r="E7997" t="s">
        <v>573</v>
      </c>
      <c r="F7997" t="s">
        <v>43515</v>
      </c>
      <c r="G7997" t="s">
        <v>43516</v>
      </c>
      <c r="H7997" t="s">
        <v>2134</v>
      </c>
      <c r="J7997" t="s">
        <v>43517</v>
      </c>
      <c r="K7997" t="s">
        <v>43518</v>
      </c>
      <c r="L7997" t="s">
        <v>303</v>
      </c>
      <c r="M7997" t="s">
        <v>11596</v>
      </c>
    </row>
    <row r="7998" spans="1:13" x14ac:dyDescent="0.2">
      <c r="A7998" t="s">
        <v>38143</v>
      </c>
      <c r="B7998" t="s">
        <v>38144</v>
      </c>
      <c r="C7998" t="s">
        <v>43519</v>
      </c>
      <c r="D7998" t="s">
        <v>831</v>
      </c>
      <c r="E7998" t="s">
        <v>43520</v>
      </c>
      <c r="F7998" t="s">
        <v>32691</v>
      </c>
      <c r="G7998" t="s">
        <v>8034</v>
      </c>
      <c r="H7998" t="s">
        <v>43521</v>
      </c>
      <c r="I7998" t="s">
        <v>1874</v>
      </c>
      <c r="J7998" t="s">
        <v>43522</v>
      </c>
      <c r="K7998" t="s">
        <v>43523</v>
      </c>
      <c r="L7998" t="s">
        <v>303</v>
      </c>
      <c r="M7998" t="s">
        <v>3872</v>
      </c>
    </row>
    <row r="7999" spans="1:13" x14ac:dyDescent="0.2">
      <c r="A7999" t="s">
        <v>38143</v>
      </c>
      <c r="B7999" t="s">
        <v>38144</v>
      </c>
      <c r="C7999" t="s">
        <v>43524</v>
      </c>
      <c r="D7999" t="s">
        <v>21416</v>
      </c>
      <c r="E7999" t="s">
        <v>43525</v>
      </c>
      <c r="F7999" t="s">
        <v>43526</v>
      </c>
      <c r="G7999" t="s">
        <v>43527</v>
      </c>
      <c r="H7999" t="s">
        <v>21485</v>
      </c>
      <c r="I7999" t="s">
        <v>1874</v>
      </c>
      <c r="J7999" t="s">
        <v>43528</v>
      </c>
      <c r="K7999" t="s">
        <v>43529</v>
      </c>
      <c r="L7999" t="s">
        <v>303</v>
      </c>
      <c r="M7999" t="s">
        <v>1841</v>
      </c>
    </row>
    <row r="8000" spans="1:13" x14ac:dyDescent="0.2">
      <c r="A8000" t="s">
        <v>38143</v>
      </c>
      <c r="B8000" t="s">
        <v>38144</v>
      </c>
      <c r="C8000" t="s">
        <v>43530</v>
      </c>
      <c r="D8000" t="s">
        <v>12212</v>
      </c>
      <c r="E8000" t="s">
        <v>43531</v>
      </c>
      <c r="F8000" t="s">
        <v>43532</v>
      </c>
      <c r="G8000" t="s">
        <v>43533</v>
      </c>
      <c r="J8000" t="s">
        <v>43534</v>
      </c>
      <c r="K8000" t="s">
        <v>43535</v>
      </c>
      <c r="L8000" t="s">
        <v>303</v>
      </c>
      <c r="M8000" t="s">
        <v>43536</v>
      </c>
    </row>
    <row r="8001" spans="1:13" x14ac:dyDescent="0.2">
      <c r="A8001" t="s">
        <v>38143</v>
      </c>
      <c r="B8001" t="s">
        <v>38144</v>
      </c>
      <c r="C8001" t="s">
        <v>43537</v>
      </c>
      <c r="D8001" t="s">
        <v>43538</v>
      </c>
      <c r="E8001" t="s">
        <v>43539</v>
      </c>
      <c r="F8001" t="s">
        <v>43540</v>
      </c>
      <c r="G8001" t="s">
        <v>43541</v>
      </c>
      <c r="H8001" t="s">
        <v>43542</v>
      </c>
      <c r="I8001" t="s">
        <v>42971</v>
      </c>
      <c r="J8001" t="s">
        <v>43543</v>
      </c>
      <c r="K8001" t="s">
        <v>43544</v>
      </c>
      <c r="L8001" t="s">
        <v>303</v>
      </c>
      <c r="M8001" t="s">
        <v>43545</v>
      </c>
    </row>
    <row r="8002" spans="1:13" x14ac:dyDescent="0.2">
      <c r="A8002" t="s">
        <v>38143</v>
      </c>
      <c r="B8002" t="s">
        <v>38144</v>
      </c>
      <c r="C8002" t="s">
        <v>43546</v>
      </c>
      <c r="D8002" t="s">
        <v>492</v>
      </c>
      <c r="E8002" t="s">
        <v>493</v>
      </c>
      <c r="F8002" t="s">
        <v>43547</v>
      </c>
      <c r="G8002" t="s">
        <v>43548</v>
      </c>
      <c r="H8002" t="s">
        <v>2134</v>
      </c>
      <c r="J8002" t="s">
        <v>43549</v>
      </c>
      <c r="K8002" t="s">
        <v>43550</v>
      </c>
      <c r="L8002" t="s">
        <v>303</v>
      </c>
      <c r="M8002" t="s">
        <v>1863</v>
      </c>
    </row>
    <row r="8003" spans="1:13" x14ac:dyDescent="0.2">
      <c r="A8003" t="s">
        <v>38143</v>
      </c>
      <c r="B8003" t="s">
        <v>38144</v>
      </c>
      <c r="C8003" t="s">
        <v>43551</v>
      </c>
      <c r="D8003" t="s">
        <v>40990</v>
      </c>
      <c r="E8003" t="s">
        <v>43552</v>
      </c>
      <c r="F8003" t="s">
        <v>43553</v>
      </c>
      <c r="G8003" t="s">
        <v>43554</v>
      </c>
      <c r="H8003" t="s">
        <v>2079</v>
      </c>
      <c r="J8003" t="s">
        <v>43555</v>
      </c>
      <c r="K8003" t="s">
        <v>302</v>
      </c>
      <c r="L8003" t="s">
        <v>303</v>
      </c>
      <c r="M8003" t="s">
        <v>7625</v>
      </c>
    </row>
    <row r="8004" spans="1:13" x14ac:dyDescent="0.2">
      <c r="A8004" t="s">
        <v>38143</v>
      </c>
      <c r="B8004" t="s">
        <v>38144</v>
      </c>
      <c r="C8004" t="s">
        <v>43556</v>
      </c>
      <c r="D8004" t="s">
        <v>2418</v>
      </c>
      <c r="F8004" t="s">
        <v>43557</v>
      </c>
      <c r="G8004" t="s">
        <v>43558</v>
      </c>
      <c r="H8004" t="s">
        <v>42791</v>
      </c>
      <c r="J8004" t="s">
        <v>43559</v>
      </c>
      <c r="K8004" t="s">
        <v>43560</v>
      </c>
      <c r="L8004" t="s">
        <v>303</v>
      </c>
      <c r="M8004" t="s">
        <v>43561</v>
      </c>
    </row>
    <row r="8005" spans="1:13" x14ac:dyDescent="0.2">
      <c r="A8005" t="s">
        <v>38143</v>
      </c>
      <c r="B8005" t="s">
        <v>38144</v>
      </c>
      <c r="C8005" t="s">
        <v>43562</v>
      </c>
      <c r="D8005" t="s">
        <v>43563</v>
      </c>
      <c r="E8005" t="s">
        <v>43564</v>
      </c>
      <c r="F8005" t="s">
        <v>43565</v>
      </c>
      <c r="G8005" t="s">
        <v>43566</v>
      </c>
      <c r="H8005" t="s">
        <v>43567</v>
      </c>
      <c r="I8005" t="s">
        <v>2079</v>
      </c>
      <c r="J8005" t="s">
        <v>43568</v>
      </c>
      <c r="K8005" t="s">
        <v>43569</v>
      </c>
      <c r="L8005" t="s">
        <v>303</v>
      </c>
      <c r="M8005" t="s">
        <v>11242</v>
      </c>
    </row>
    <row r="8006" spans="1:13" x14ac:dyDescent="0.2">
      <c r="A8006" t="s">
        <v>38143</v>
      </c>
      <c r="B8006" t="s">
        <v>38144</v>
      </c>
      <c r="C8006" t="s">
        <v>43570</v>
      </c>
      <c r="D8006" t="s">
        <v>43571</v>
      </c>
      <c r="E8006" t="s">
        <v>43572</v>
      </c>
      <c r="F8006" t="s">
        <v>43573</v>
      </c>
      <c r="G8006" t="s">
        <v>43574</v>
      </c>
      <c r="H8006" t="s">
        <v>2124</v>
      </c>
      <c r="J8006" t="s">
        <v>43575</v>
      </c>
      <c r="K8006" t="s">
        <v>43576</v>
      </c>
      <c r="L8006" t="s">
        <v>303</v>
      </c>
      <c r="M8006" t="s">
        <v>4493</v>
      </c>
    </row>
    <row r="8007" spans="1:13" x14ac:dyDescent="0.2">
      <c r="A8007" t="s">
        <v>38143</v>
      </c>
      <c r="B8007" t="s">
        <v>38144</v>
      </c>
      <c r="C8007" t="s">
        <v>43577</v>
      </c>
      <c r="D8007" t="s">
        <v>513</v>
      </c>
      <c r="F8007" t="s">
        <v>43578</v>
      </c>
      <c r="H8007" t="s">
        <v>42807</v>
      </c>
      <c r="I8007" t="s">
        <v>1874</v>
      </c>
      <c r="J8007" t="s">
        <v>42885</v>
      </c>
      <c r="K8007" t="s">
        <v>43579</v>
      </c>
      <c r="L8007" t="s">
        <v>303</v>
      </c>
      <c r="M8007" t="s">
        <v>3201</v>
      </c>
    </row>
    <row r="8008" spans="1:13" x14ac:dyDescent="0.2">
      <c r="A8008" t="s">
        <v>38143</v>
      </c>
      <c r="B8008" t="s">
        <v>38144</v>
      </c>
      <c r="C8008" t="s">
        <v>43580</v>
      </c>
      <c r="D8008" t="s">
        <v>1793</v>
      </c>
      <c r="E8008" t="s">
        <v>1794</v>
      </c>
      <c r="F8008" t="s">
        <v>43581</v>
      </c>
      <c r="H8008" t="s">
        <v>2134</v>
      </c>
      <c r="J8008" t="s">
        <v>43582</v>
      </c>
      <c r="K8008" t="s">
        <v>43583</v>
      </c>
      <c r="L8008" t="s">
        <v>303</v>
      </c>
      <c r="M8008" t="s">
        <v>6166</v>
      </c>
    </row>
    <row r="8009" spans="1:13" x14ac:dyDescent="0.2">
      <c r="A8009" t="s">
        <v>38143</v>
      </c>
      <c r="B8009" t="s">
        <v>38144</v>
      </c>
      <c r="C8009" t="s">
        <v>43584</v>
      </c>
      <c r="D8009" t="s">
        <v>43585</v>
      </c>
      <c r="F8009" t="s">
        <v>43586</v>
      </c>
      <c r="G8009" t="s">
        <v>43587</v>
      </c>
      <c r="H8009" t="s">
        <v>2086</v>
      </c>
      <c r="I8009" t="s">
        <v>1874</v>
      </c>
      <c r="J8009" t="s">
        <v>43588</v>
      </c>
      <c r="K8009" t="s">
        <v>43589</v>
      </c>
      <c r="L8009" t="s">
        <v>303</v>
      </c>
      <c r="M8009" t="s">
        <v>3035</v>
      </c>
    </row>
    <row r="8010" spans="1:13" x14ac:dyDescent="0.2">
      <c r="A8010" t="s">
        <v>38143</v>
      </c>
      <c r="B8010" t="s">
        <v>38144</v>
      </c>
      <c r="C8010" t="s">
        <v>43590</v>
      </c>
      <c r="D8010" t="s">
        <v>831</v>
      </c>
      <c r="F8010" t="s">
        <v>43591</v>
      </c>
      <c r="H8010" t="s">
        <v>2093</v>
      </c>
      <c r="J8010" t="s">
        <v>43592</v>
      </c>
      <c r="K8010" t="s">
        <v>43593</v>
      </c>
      <c r="L8010" t="s">
        <v>303</v>
      </c>
      <c r="M8010" t="s">
        <v>43594</v>
      </c>
    </row>
    <row r="8011" spans="1:13" x14ac:dyDescent="0.2">
      <c r="A8011" t="s">
        <v>38143</v>
      </c>
      <c r="B8011" t="s">
        <v>38144</v>
      </c>
      <c r="C8011" t="s">
        <v>43595</v>
      </c>
      <c r="D8011" t="s">
        <v>572</v>
      </c>
      <c r="E8011" t="s">
        <v>573</v>
      </c>
      <c r="F8011" t="s">
        <v>43596</v>
      </c>
      <c r="H8011" t="s">
        <v>2124</v>
      </c>
      <c r="I8011" t="s">
        <v>1874</v>
      </c>
      <c r="J8011" t="s">
        <v>43597</v>
      </c>
      <c r="K8011" t="s">
        <v>43598</v>
      </c>
      <c r="L8011" t="s">
        <v>303</v>
      </c>
      <c r="M8011" t="s">
        <v>1882</v>
      </c>
    </row>
    <row r="8012" spans="1:13" x14ac:dyDescent="0.2">
      <c r="A8012" t="s">
        <v>38143</v>
      </c>
      <c r="B8012" t="s">
        <v>38144</v>
      </c>
      <c r="C8012" t="s">
        <v>43599</v>
      </c>
      <c r="D8012" t="s">
        <v>2857</v>
      </c>
      <c r="E8012" t="s">
        <v>43600</v>
      </c>
      <c r="F8012" t="s">
        <v>43601</v>
      </c>
      <c r="G8012" t="s">
        <v>43602</v>
      </c>
      <c r="H8012" t="s">
        <v>2093</v>
      </c>
      <c r="J8012" t="s">
        <v>43603</v>
      </c>
      <c r="K8012" t="s">
        <v>43604</v>
      </c>
      <c r="L8012" t="s">
        <v>303</v>
      </c>
      <c r="M8012" t="s">
        <v>8545</v>
      </c>
    </row>
    <row r="8013" spans="1:13" x14ac:dyDescent="0.2">
      <c r="A8013" t="s">
        <v>38143</v>
      </c>
      <c r="B8013" t="s">
        <v>38144</v>
      </c>
      <c r="C8013" t="s">
        <v>43605</v>
      </c>
      <c r="D8013" t="s">
        <v>43606</v>
      </c>
      <c r="E8013" t="s">
        <v>43607</v>
      </c>
      <c r="F8013" t="s">
        <v>43608</v>
      </c>
      <c r="G8013" t="s">
        <v>43609</v>
      </c>
      <c r="H8013" t="s">
        <v>2102</v>
      </c>
      <c r="J8013" t="s">
        <v>43610</v>
      </c>
      <c r="K8013" t="s">
        <v>43611</v>
      </c>
      <c r="L8013" t="s">
        <v>303</v>
      </c>
      <c r="M8013" t="s">
        <v>43612</v>
      </c>
    </row>
    <row r="8014" spans="1:13" x14ac:dyDescent="0.2">
      <c r="A8014" t="s">
        <v>38143</v>
      </c>
      <c r="B8014" t="s">
        <v>38144</v>
      </c>
      <c r="C8014" t="s">
        <v>43613</v>
      </c>
      <c r="D8014" t="s">
        <v>43614</v>
      </c>
      <c r="F8014" t="s">
        <v>43615</v>
      </c>
      <c r="G8014" t="s">
        <v>42906</v>
      </c>
      <c r="H8014" t="s">
        <v>2124</v>
      </c>
      <c r="J8014" t="s">
        <v>43616</v>
      </c>
      <c r="K8014" t="s">
        <v>43617</v>
      </c>
      <c r="L8014" t="s">
        <v>303</v>
      </c>
      <c r="M8014" t="s">
        <v>968</v>
      </c>
    </row>
    <row r="8015" spans="1:13" x14ac:dyDescent="0.2">
      <c r="A8015" t="s">
        <v>38143</v>
      </c>
      <c r="B8015" t="s">
        <v>38144</v>
      </c>
      <c r="C8015" t="s">
        <v>43618</v>
      </c>
      <c r="D8015" t="s">
        <v>572</v>
      </c>
      <c r="E8015" t="s">
        <v>573</v>
      </c>
      <c r="F8015" t="s">
        <v>43101</v>
      </c>
      <c r="G8015" t="s">
        <v>42807</v>
      </c>
      <c r="H8015" t="s">
        <v>1874</v>
      </c>
      <c r="J8015" t="s">
        <v>43619</v>
      </c>
      <c r="K8015" t="s">
        <v>43620</v>
      </c>
      <c r="L8015" t="s">
        <v>303</v>
      </c>
      <c r="M8015" t="s">
        <v>1979</v>
      </c>
    </row>
    <row r="8016" spans="1:13" x14ac:dyDescent="0.2">
      <c r="A8016" t="s">
        <v>38143</v>
      </c>
      <c r="B8016" t="s">
        <v>38144</v>
      </c>
      <c r="C8016" t="s">
        <v>43621</v>
      </c>
      <c r="D8016" t="s">
        <v>43622</v>
      </c>
      <c r="F8016" t="s">
        <v>43623</v>
      </c>
      <c r="G8016" t="s">
        <v>43624</v>
      </c>
      <c r="H8016" t="s">
        <v>22588</v>
      </c>
      <c r="I8016" t="s">
        <v>43625</v>
      </c>
      <c r="J8016" t="s">
        <v>43626</v>
      </c>
      <c r="K8016" t="s">
        <v>302</v>
      </c>
      <c r="L8016" t="s">
        <v>303</v>
      </c>
      <c r="M8016" t="s">
        <v>422</v>
      </c>
    </row>
    <row r="8017" spans="1:13" x14ac:dyDescent="0.2">
      <c r="A8017" t="s">
        <v>38143</v>
      </c>
      <c r="B8017" t="s">
        <v>38144</v>
      </c>
      <c r="C8017" t="s">
        <v>43627</v>
      </c>
      <c r="D8017" t="s">
        <v>401</v>
      </c>
      <c r="E8017" t="s">
        <v>402</v>
      </c>
      <c r="F8017" t="s">
        <v>1096</v>
      </c>
      <c r="G8017" t="s">
        <v>43628</v>
      </c>
      <c r="H8017" t="s">
        <v>2134</v>
      </c>
      <c r="I8017" t="s">
        <v>1874</v>
      </c>
      <c r="J8017" t="s">
        <v>43629</v>
      </c>
      <c r="K8017" t="s">
        <v>43630</v>
      </c>
      <c r="L8017" t="s">
        <v>303</v>
      </c>
      <c r="M8017" t="s">
        <v>3456</v>
      </c>
    </row>
    <row r="8018" spans="1:13" x14ac:dyDescent="0.2">
      <c r="A8018" t="s">
        <v>38143</v>
      </c>
      <c r="B8018" t="s">
        <v>38144</v>
      </c>
      <c r="C8018" t="s">
        <v>43631</v>
      </c>
      <c r="D8018" t="s">
        <v>43632</v>
      </c>
      <c r="E8018" t="s">
        <v>43633</v>
      </c>
      <c r="F8018" t="s">
        <v>43634</v>
      </c>
      <c r="G8018" t="s">
        <v>2079</v>
      </c>
      <c r="H8018" t="s">
        <v>1874</v>
      </c>
      <c r="J8018" t="s">
        <v>43635</v>
      </c>
      <c r="K8018" t="s">
        <v>302</v>
      </c>
      <c r="L8018" t="s">
        <v>303</v>
      </c>
      <c r="M8018" t="s">
        <v>24223</v>
      </c>
    </row>
    <row r="8019" spans="1:13" x14ac:dyDescent="0.2">
      <c r="A8019" t="s">
        <v>38143</v>
      </c>
      <c r="B8019" t="s">
        <v>38144</v>
      </c>
      <c r="C8019" t="s">
        <v>43636</v>
      </c>
      <c r="D8019" t="s">
        <v>43637</v>
      </c>
      <c r="E8019" t="s">
        <v>41141</v>
      </c>
      <c r="F8019" t="s">
        <v>43638</v>
      </c>
      <c r="H8019" t="s">
        <v>43040</v>
      </c>
      <c r="I8019" t="s">
        <v>1874</v>
      </c>
      <c r="J8019" t="s">
        <v>43639</v>
      </c>
      <c r="K8019" t="s">
        <v>43640</v>
      </c>
      <c r="L8019" t="s">
        <v>303</v>
      </c>
      <c r="M8019" t="s">
        <v>17293</v>
      </c>
    </row>
    <row r="8020" spans="1:13" x14ac:dyDescent="0.2">
      <c r="A8020" t="s">
        <v>38143</v>
      </c>
      <c r="B8020" t="s">
        <v>38144</v>
      </c>
      <c r="C8020" t="s">
        <v>43641</v>
      </c>
      <c r="D8020" t="s">
        <v>1837</v>
      </c>
      <c r="E8020" t="s">
        <v>1375</v>
      </c>
      <c r="F8020" t="s">
        <v>43642</v>
      </c>
      <c r="G8020" t="s">
        <v>2109</v>
      </c>
      <c r="H8020" t="s">
        <v>1874</v>
      </c>
      <c r="J8020" t="s">
        <v>43643</v>
      </c>
      <c r="K8020" t="s">
        <v>43644</v>
      </c>
      <c r="L8020" t="s">
        <v>303</v>
      </c>
      <c r="M8020" t="s">
        <v>21107</v>
      </c>
    </row>
    <row r="8021" spans="1:13" x14ac:dyDescent="0.2">
      <c r="A8021" t="s">
        <v>38143</v>
      </c>
      <c r="B8021" t="s">
        <v>38144</v>
      </c>
      <c r="C8021" t="s">
        <v>43645</v>
      </c>
      <c r="D8021" t="s">
        <v>349</v>
      </c>
      <c r="F8021" t="s">
        <v>43646</v>
      </c>
      <c r="G8021" t="s">
        <v>43647</v>
      </c>
      <c r="H8021" t="s">
        <v>2079</v>
      </c>
      <c r="J8021" t="s">
        <v>43648</v>
      </c>
      <c r="K8021" t="s">
        <v>43649</v>
      </c>
      <c r="L8021" t="s">
        <v>303</v>
      </c>
      <c r="M8021" t="s">
        <v>43650</v>
      </c>
    </row>
    <row r="8022" spans="1:13" x14ac:dyDescent="0.2">
      <c r="A8022" t="s">
        <v>38143</v>
      </c>
      <c r="B8022" t="s">
        <v>38144</v>
      </c>
      <c r="C8022" t="s">
        <v>43651</v>
      </c>
      <c r="D8022" t="s">
        <v>43652</v>
      </c>
      <c r="E8022" t="s">
        <v>43653</v>
      </c>
      <c r="F8022" t="s">
        <v>43654</v>
      </c>
      <c r="H8022" t="s">
        <v>2134</v>
      </c>
      <c r="J8022" t="s">
        <v>43655</v>
      </c>
      <c r="K8022" t="s">
        <v>43656</v>
      </c>
      <c r="L8022" t="s">
        <v>303</v>
      </c>
      <c r="M8022" t="s">
        <v>11528</v>
      </c>
    </row>
    <row r="8023" spans="1:13" x14ac:dyDescent="0.2">
      <c r="A8023" t="s">
        <v>38143</v>
      </c>
      <c r="B8023" t="s">
        <v>38144</v>
      </c>
      <c r="C8023" t="s">
        <v>43657</v>
      </c>
      <c r="D8023" t="s">
        <v>349</v>
      </c>
      <c r="F8023" t="s">
        <v>43658</v>
      </c>
      <c r="G8023" t="s">
        <v>2102</v>
      </c>
      <c r="H8023" t="s">
        <v>1874</v>
      </c>
      <c r="J8023" t="s">
        <v>43659</v>
      </c>
      <c r="K8023" t="s">
        <v>43660</v>
      </c>
      <c r="L8023" t="s">
        <v>303</v>
      </c>
      <c r="M8023" t="s">
        <v>43661</v>
      </c>
    </row>
    <row r="8024" spans="1:13" x14ac:dyDescent="0.2">
      <c r="A8024" t="s">
        <v>38143</v>
      </c>
      <c r="B8024" t="s">
        <v>38144</v>
      </c>
      <c r="C8024" t="s">
        <v>43662</v>
      </c>
      <c r="D8024" t="s">
        <v>43663</v>
      </c>
      <c r="F8024" t="s">
        <v>43664</v>
      </c>
      <c r="G8024" t="s">
        <v>43665</v>
      </c>
      <c r="H8024" t="s">
        <v>2134</v>
      </c>
      <c r="J8024" t="s">
        <v>43666</v>
      </c>
      <c r="K8024" t="s">
        <v>43667</v>
      </c>
      <c r="L8024" t="s">
        <v>303</v>
      </c>
      <c r="M8024" t="s">
        <v>422</v>
      </c>
    </row>
    <row r="8025" spans="1:13" x14ac:dyDescent="0.2">
      <c r="A8025" t="s">
        <v>38143</v>
      </c>
      <c r="B8025" t="s">
        <v>38144</v>
      </c>
      <c r="C8025" t="s">
        <v>43668</v>
      </c>
      <c r="D8025" t="s">
        <v>43669</v>
      </c>
      <c r="E8025" t="s">
        <v>43670</v>
      </c>
      <c r="F8025" t="s">
        <v>43671</v>
      </c>
      <c r="G8025" t="s">
        <v>43672</v>
      </c>
      <c r="H8025" t="s">
        <v>43673</v>
      </c>
      <c r="I8025" t="s">
        <v>1874</v>
      </c>
      <c r="J8025" t="s">
        <v>43674</v>
      </c>
      <c r="K8025" t="s">
        <v>43675</v>
      </c>
      <c r="L8025" t="s">
        <v>303</v>
      </c>
      <c r="M8025" t="s">
        <v>18960</v>
      </c>
    </row>
    <row r="8026" spans="1:13" x14ac:dyDescent="0.2">
      <c r="A8026" t="s">
        <v>38143</v>
      </c>
      <c r="B8026" t="s">
        <v>38144</v>
      </c>
      <c r="C8026" t="s">
        <v>43676</v>
      </c>
      <c r="D8026" t="s">
        <v>43677</v>
      </c>
      <c r="F8026" t="s">
        <v>43678</v>
      </c>
      <c r="G8026" t="s">
        <v>2093</v>
      </c>
      <c r="J8026" t="s">
        <v>43679</v>
      </c>
      <c r="K8026" t="s">
        <v>43680</v>
      </c>
      <c r="L8026" t="s">
        <v>303</v>
      </c>
      <c r="M8026" t="s">
        <v>422</v>
      </c>
    </row>
    <row r="8027" spans="1:13" x14ac:dyDescent="0.2">
      <c r="A8027" t="s">
        <v>38143</v>
      </c>
      <c r="B8027" t="s">
        <v>38144</v>
      </c>
      <c r="C8027" t="s">
        <v>43681</v>
      </c>
      <c r="D8027" t="s">
        <v>572</v>
      </c>
      <c r="E8027" t="s">
        <v>573</v>
      </c>
      <c r="F8027" t="s">
        <v>43682</v>
      </c>
      <c r="G8027" t="s">
        <v>42852</v>
      </c>
      <c r="H8027" t="s">
        <v>2086</v>
      </c>
      <c r="I8027" t="s">
        <v>1874</v>
      </c>
      <c r="J8027" t="s">
        <v>43683</v>
      </c>
      <c r="K8027" t="s">
        <v>43684</v>
      </c>
      <c r="L8027" t="s">
        <v>303</v>
      </c>
      <c r="M8027" t="s">
        <v>1979</v>
      </c>
    </row>
    <row r="8028" spans="1:13" x14ac:dyDescent="0.2">
      <c r="A8028" t="s">
        <v>38143</v>
      </c>
      <c r="B8028" t="s">
        <v>38144</v>
      </c>
      <c r="C8028" t="s">
        <v>43685</v>
      </c>
      <c r="D8028" t="s">
        <v>492</v>
      </c>
      <c r="E8028" t="s">
        <v>493</v>
      </c>
      <c r="F8028" t="s">
        <v>43686</v>
      </c>
      <c r="G8028" t="s">
        <v>42917</v>
      </c>
      <c r="H8028" t="s">
        <v>1874</v>
      </c>
      <c r="J8028" t="s">
        <v>43687</v>
      </c>
      <c r="K8028" t="s">
        <v>43688</v>
      </c>
      <c r="L8028" t="s">
        <v>303</v>
      </c>
      <c r="M8028" t="s">
        <v>12993</v>
      </c>
    </row>
    <row r="8029" spans="1:13" x14ac:dyDescent="0.2">
      <c r="A8029" t="s">
        <v>38143</v>
      </c>
      <c r="B8029" t="s">
        <v>38144</v>
      </c>
      <c r="C8029" t="s">
        <v>43689</v>
      </c>
      <c r="D8029" t="s">
        <v>43690</v>
      </c>
      <c r="E8029" t="s">
        <v>43691</v>
      </c>
      <c r="F8029" t="s">
        <v>43692</v>
      </c>
      <c r="H8029" t="s">
        <v>42791</v>
      </c>
      <c r="J8029" t="s">
        <v>43693</v>
      </c>
      <c r="K8029" t="s">
        <v>43694</v>
      </c>
      <c r="L8029" t="s">
        <v>303</v>
      </c>
      <c r="M8029" t="s">
        <v>892</v>
      </c>
    </row>
    <row r="8030" spans="1:13" x14ac:dyDescent="0.2">
      <c r="A8030" t="s">
        <v>38143</v>
      </c>
      <c r="B8030" t="s">
        <v>38144</v>
      </c>
      <c r="C8030" t="s">
        <v>43695</v>
      </c>
      <c r="D8030" t="s">
        <v>43677</v>
      </c>
      <c r="E8030" t="s">
        <v>43696</v>
      </c>
      <c r="F8030" t="s">
        <v>43697</v>
      </c>
      <c r="G8030" t="s">
        <v>2093</v>
      </c>
      <c r="J8030" t="s">
        <v>43698</v>
      </c>
      <c r="K8030" t="s">
        <v>43699</v>
      </c>
      <c r="L8030" t="s">
        <v>303</v>
      </c>
      <c r="M8030" t="s">
        <v>422</v>
      </c>
    </row>
    <row r="8031" spans="1:13" x14ac:dyDescent="0.2">
      <c r="A8031" t="s">
        <v>38143</v>
      </c>
      <c r="B8031" t="s">
        <v>38144</v>
      </c>
      <c r="C8031" t="s">
        <v>43700</v>
      </c>
      <c r="D8031" t="s">
        <v>295</v>
      </c>
      <c r="E8031" t="s">
        <v>296</v>
      </c>
      <c r="F8031" t="s">
        <v>43701</v>
      </c>
      <c r="G8031" t="s">
        <v>43152</v>
      </c>
      <c r="H8031" t="s">
        <v>1874</v>
      </c>
      <c r="J8031" t="s">
        <v>43702</v>
      </c>
      <c r="K8031" t="s">
        <v>302</v>
      </c>
      <c r="L8031" t="s">
        <v>303</v>
      </c>
      <c r="M8031" t="s">
        <v>422</v>
      </c>
    </row>
    <row r="8032" spans="1:13" x14ac:dyDescent="0.2">
      <c r="A8032" t="s">
        <v>38143</v>
      </c>
      <c r="B8032" t="s">
        <v>38144</v>
      </c>
      <c r="C8032" t="s">
        <v>43703</v>
      </c>
      <c r="D8032" t="s">
        <v>43704</v>
      </c>
      <c r="E8032" t="s">
        <v>43705</v>
      </c>
      <c r="F8032" t="s">
        <v>43706</v>
      </c>
      <c r="H8032" t="s">
        <v>2109</v>
      </c>
      <c r="I8032" t="s">
        <v>1874</v>
      </c>
      <c r="J8032" t="s">
        <v>43707</v>
      </c>
      <c r="K8032" t="s">
        <v>43708</v>
      </c>
      <c r="L8032" t="s">
        <v>303</v>
      </c>
      <c r="M8032" t="s">
        <v>43709</v>
      </c>
    </row>
    <row r="8033" spans="1:13" x14ac:dyDescent="0.2">
      <c r="A8033" t="s">
        <v>38143</v>
      </c>
      <c r="B8033" t="s">
        <v>38144</v>
      </c>
      <c r="C8033" t="s">
        <v>43710</v>
      </c>
      <c r="D8033" t="s">
        <v>1837</v>
      </c>
      <c r="E8033" t="s">
        <v>1375</v>
      </c>
      <c r="F8033" t="s">
        <v>43711</v>
      </c>
      <c r="G8033" t="s">
        <v>43712</v>
      </c>
      <c r="H8033" t="s">
        <v>2124</v>
      </c>
      <c r="J8033" t="s">
        <v>43713</v>
      </c>
      <c r="K8033" t="s">
        <v>43714</v>
      </c>
      <c r="L8033" t="s">
        <v>303</v>
      </c>
      <c r="M8033" t="s">
        <v>43715</v>
      </c>
    </row>
    <row r="8034" spans="1:13" x14ac:dyDescent="0.2">
      <c r="A8034" t="s">
        <v>38143</v>
      </c>
      <c r="B8034" t="s">
        <v>38144</v>
      </c>
      <c r="C8034" t="s">
        <v>43716</v>
      </c>
      <c r="D8034" t="s">
        <v>43717</v>
      </c>
      <c r="F8034" t="s">
        <v>43718</v>
      </c>
      <c r="H8034" t="s">
        <v>42791</v>
      </c>
      <c r="J8034" t="s">
        <v>43222</v>
      </c>
      <c r="K8034" t="s">
        <v>43719</v>
      </c>
      <c r="L8034" t="s">
        <v>303</v>
      </c>
      <c r="M8034" t="s">
        <v>422</v>
      </c>
    </row>
    <row r="8035" spans="1:13" x14ac:dyDescent="0.2">
      <c r="A8035" t="s">
        <v>38143</v>
      </c>
      <c r="B8035" t="s">
        <v>38144</v>
      </c>
      <c r="C8035" t="s">
        <v>43720</v>
      </c>
      <c r="D8035" t="s">
        <v>349</v>
      </c>
      <c r="E8035" t="s">
        <v>424</v>
      </c>
      <c r="F8035" t="s">
        <v>43721</v>
      </c>
      <c r="G8035" t="s">
        <v>2109</v>
      </c>
      <c r="H8035" t="s">
        <v>1874</v>
      </c>
      <c r="J8035" t="s">
        <v>43722</v>
      </c>
      <c r="K8035" t="s">
        <v>43723</v>
      </c>
      <c r="L8035" t="s">
        <v>303</v>
      </c>
      <c r="M8035" t="s">
        <v>28520</v>
      </c>
    </row>
    <row r="8036" spans="1:13" x14ac:dyDescent="0.2">
      <c r="A8036" t="s">
        <v>38143</v>
      </c>
      <c r="B8036" t="s">
        <v>38144</v>
      </c>
      <c r="C8036" t="s">
        <v>43724</v>
      </c>
      <c r="D8036" t="s">
        <v>572</v>
      </c>
      <c r="E8036" t="s">
        <v>573</v>
      </c>
      <c r="F8036" t="s">
        <v>43725</v>
      </c>
      <c r="G8036" t="s">
        <v>43726</v>
      </c>
      <c r="H8036" t="s">
        <v>43727</v>
      </c>
      <c r="J8036" t="s">
        <v>43728</v>
      </c>
      <c r="K8036" t="s">
        <v>43729</v>
      </c>
      <c r="L8036" t="s">
        <v>303</v>
      </c>
      <c r="M8036" t="s">
        <v>1882</v>
      </c>
    </row>
    <row r="8037" spans="1:13" x14ac:dyDescent="0.2">
      <c r="A8037" t="s">
        <v>38143</v>
      </c>
      <c r="B8037" t="s">
        <v>38144</v>
      </c>
      <c r="C8037" t="s">
        <v>43730</v>
      </c>
      <c r="D8037" t="s">
        <v>43731</v>
      </c>
      <c r="F8037" t="s">
        <v>43732</v>
      </c>
      <c r="G8037" t="s">
        <v>2134</v>
      </c>
      <c r="H8037" t="s">
        <v>1874</v>
      </c>
      <c r="J8037" t="s">
        <v>43733</v>
      </c>
      <c r="K8037" t="s">
        <v>43734</v>
      </c>
      <c r="L8037" t="s">
        <v>303</v>
      </c>
      <c r="M8037" t="s">
        <v>3467</v>
      </c>
    </row>
    <row r="8038" spans="1:13" x14ac:dyDescent="0.2">
      <c r="A8038" t="s">
        <v>38143</v>
      </c>
      <c r="B8038" t="s">
        <v>38144</v>
      </c>
      <c r="C8038" t="s">
        <v>43735</v>
      </c>
      <c r="D8038" t="s">
        <v>349</v>
      </c>
      <c r="E8038" t="s">
        <v>476</v>
      </c>
      <c r="F8038" t="s">
        <v>43736</v>
      </c>
      <c r="G8038" t="s">
        <v>43477</v>
      </c>
      <c r="H8038" t="s">
        <v>2093</v>
      </c>
      <c r="J8038" t="s">
        <v>43737</v>
      </c>
      <c r="K8038" t="s">
        <v>302</v>
      </c>
      <c r="L8038" t="s">
        <v>303</v>
      </c>
      <c r="M8038" t="s">
        <v>422</v>
      </c>
    </row>
    <row r="8039" spans="1:13" x14ac:dyDescent="0.2">
      <c r="A8039" t="s">
        <v>38143</v>
      </c>
      <c r="B8039" t="s">
        <v>38144</v>
      </c>
      <c r="C8039" t="s">
        <v>43738</v>
      </c>
      <c r="D8039" t="s">
        <v>28929</v>
      </c>
      <c r="E8039" t="s">
        <v>296</v>
      </c>
      <c r="F8039" t="s">
        <v>43739</v>
      </c>
      <c r="G8039" t="s">
        <v>2093</v>
      </c>
      <c r="J8039" t="s">
        <v>43740</v>
      </c>
      <c r="K8039" t="s">
        <v>43741</v>
      </c>
      <c r="L8039" t="s">
        <v>303</v>
      </c>
      <c r="M8039" t="s">
        <v>5567</v>
      </c>
    </row>
    <row r="8040" spans="1:13" x14ac:dyDescent="0.2">
      <c r="A8040" t="s">
        <v>38143</v>
      </c>
      <c r="B8040" t="s">
        <v>38144</v>
      </c>
      <c r="C8040" t="s">
        <v>43742</v>
      </c>
      <c r="D8040" t="s">
        <v>366</v>
      </c>
      <c r="E8040" t="s">
        <v>367</v>
      </c>
      <c r="F8040" t="s">
        <v>43743</v>
      </c>
      <c r="G8040" t="s">
        <v>43744</v>
      </c>
      <c r="H8040" t="s">
        <v>2086</v>
      </c>
      <c r="I8040" t="s">
        <v>1874</v>
      </c>
      <c r="J8040" t="s">
        <v>43745</v>
      </c>
      <c r="K8040" t="s">
        <v>302</v>
      </c>
      <c r="L8040" t="s">
        <v>303</v>
      </c>
      <c r="M8040" t="s">
        <v>43746</v>
      </c>
    </row>
    <row r="8041" spans="1:13" x14ac:dyDescent="0.2">
      <c r="A8041" t="s">
        <v>38143</v>
      </c>
      <c r="B8041" t="s">
        <v>38144</v>
      </c>
      <c r="C8041" t="s">
        <v>43747</v>
      </c>
      <c r="D8041" t="s">
        <v>43748</v>
      </c>
      <c r="E8041" t="s">
        <v>5968</v>
      </c>
      <c r="F8041" t="s">
        <v>43749</v>
      </c>
      <c r="H8041" t="s">
        <v>2093</v>
      </c>
      <c r="I8041" t="s">
        <v>1874</v>
      </c>
      <c r="J8041" t="s">
        <v>43750</v>
      </c>
      <c r="K8041" t="s">
        <v>43751</v>
      </c>
      <c r="L8041" t="s">
        <v>303</v>
      </c>
      <c r="M8041" t="s">
        <v>43752</v>
      </c>
    </row>
    <row r="8042" spans="1:13" x14ac:dyDescent="0.2">
      <c r="A8042" t="s">
        <v>38143</v>
      </c>
      <c r="B8042" t="s">
        <v>38144</v>
      </c>
      <c r="C8042" t="s">
        <v>43753</v>
      </c>
      <c r="D8042" t="s">
        <v>43754</v>
      </c>
      <c r="E8042" t="s">
        <v>43755</v>
      </c>
      <c r="F8042" t="s">
        <v>43756</v>
      </c>
      <c r="H8042" t="s">
        <v>43434</v>
      </c>
      <c r="I8042" t="s">
        <v>1874</v>
      </c>
      <c r="J8042" t="s">
        <v>43757</v>
      </c>
      <c r="K8042" t="s">
        <v>43758</v>
      </c>
      <c r="L8042" t="s">
        <v>303</v>
      </c>
      <c r="M8042" t="s">
        <v>43062</v>
      </c>
    </row>
    <row r="8043" spans="1:13" x14ac:dyDescent="0.2">
      <c r="A8043" t="s">
        <v>38143</v>
      </c>
      <c r="B8043" t="s">
        <v>38144</v>
      </c>
      <c r="C8043" t="s">
        <v>43759</v>
      </c>
      <c r="D8043" t="s">
        <v>394</v>
      </c>
      <c r="E8043" t="s">
        <v>30340</v>
      </c>
      <c r="F8043" t="s">
        <v>500</v>
      </c>
      <c r="G8043" t="s">
        <v>2078</v>
      </c>
      <c r="H8043" t="s">
        <v>42767</v>
      </c>
      <c r="I8043" t="s">
        <v>42768</v>
      </c>
      <c r="J8043" t="s">
        <v>43760</v>
      </c>
      <c r="K8043" t="s">
        <v>302</v>
      </c>
      <c r="L8043" t="s">
        <v>303</v>
      </c>
      <c r="M8043" t="s">
        <v>1106</v>
      </c>
    </row>
    <row r="8044" spans="1:13" x14ac:dyDescent="0.2">
      <c r="A8044" t="s">
        <v>38143</v>
      </c>
      <c r="B8044" t="s">
        <v>38144</v>
      </c>
      <c r="C8044" t="s">
        <v>43761</v>
      </c>
      <c r="D8044" t="s">
        <v>1837</v>
      </c>
      <c r="E8044" t="s">
        <v>1375</v>
      </c>
      <c r="F8044" t="s">
        <v>43762</v>
      </c>
      <c r="G8044" t="s">
        <v>43763</v>
      </c>
      <c r="H8044" t="s">
        <v>42896</v>
      </c>
      <c r="J8044" t="s">
        <v>43764</v>
      </c>
      <c r="K8044" t="s">
        <v>43765</v>
      </c>
      <c r="L8044" t="s">
        <v>303</v>
      </c>
      <c r="M8044" t="s">
        <v>8609</v>
      </c>
    </row>
    <row r="8045" spans="1:13" x14ac:dyDescent="0.2">
      <c r="A8045" t="s">
        <v>38143</v>
      </c>
      <c r="B8045" t="s">
        <v>38144</v>
      </c>
      <c r="C8045" t="s">
        <v>43766</v>
      </c>
      <c r="D8045" t="s">
        <v>43767</v>
      </c>
      <c r="E8045" t="s">
        <v>43768</v>
      </c>
      <c r="F8045" t="s">
        <v>43769</v>
      </c>
      <c r="H8045" t="s">
        <v>43770</v>
      </c>
      <c r="I8045" t="s">
        <v>42791</v>
      </c>
      <c r="J8045" t="s">
        <v>43771</v>
      </c>
      <c r="K8045" t="s">
        <v>43772</v>
      </c>
      <c r="L8045" t="s">
        <v>303</v>
      </c>
      <c r="M8045" t="s">
        <v>1857</v>
      </c>
    </row>
    <row r="8046" spans="1:13" x14ac:dyDescent="0.2">
      <c r="A8046" t="s">
        <v>38143</v>
      </c>
      <c r="B8046" t="s">
        <v>38144</v>
      </c>
      <c r="C8046" t="s">
        <v>43773</v>
      </c>
      <c r="D8046" t="s">
        <v>1837</v>
      </c>
      <c r="E8046" t="s">
        <v>1375</v>
      </c>
      <c r="F8046" t="s">
        <v>43774</v>
      </c>
      <c r="G8046" t="s">
        <v>43455</v>
      </c>
      <c r="H8046" t="s">
        <v>2134</v>
      </c>
      <c r="J8046" t="s">
        <v>43775</v>
      </c>
      <c r="K8046" t="s">
        <v>43776</v>
      </c>
      <c r="L8046" t="s">
        <v>303</v>
      </c>
      <c r="M8046" t="s">
        <v>19148</v>
      </c>
    </row>
    <row r="8047" spans="1:13" x14ac:dyDescent="0.2">
      <c r="A8047" t="s">
        <v>38143</v>
      </c>
      <c r="B8047" t="s">
        <v>38144</v>
      </c>
      <c r="C8047" t="s">
        <v>43777</v>
      </c>
      <c r="D8047" t="s">
        <v>43778</v>
      </c>
      <c r="E8047" t="s">
        <v>43779</v>
      </c>
      <c r="F8047" t="s">
        <v>43780</v>
      </c>
      <c r="G8047" t="s">
        <v>42798</v>
      </c>
      <c r="I8047" t="s">
        <v>1874</v>
      </c>
      <c r="J8047" t="s">
        <v>43781</v>
      </c>
      <c r="K8047" t="s">
        <v>43782</v>
      </c>
      <c r="L8047" t="s">
        <v>303</v>
      </c>
      <c r="M8047" t="s">
        <v>32966</v>
      </c>
    </row>
    <row r="8048" spans="1:13" x14ac:dyDescent="0.2">
      <c r="A8048" t="s">
        <v>38143</v>
      </c>
      <c r="B8048" t="s">
        <v>38144</v>
      </c>
      <c r="C8048" t="s">
        <v>43783</v>
      </c>
      <c r="D8048" t="s">
        <v>572</v>
      </c>
      <c r="E8048" t="s">
        <v>573</v>
      </c>
      <c r="F8048" t="s">
        <v>43784</v>
      </c>
      <c r="G8048" t="s">
        <v>2093</v>
      </c>
      <c r="J8048" t="s">
        <v>43785</v>
      </c>
      <c r="K8048" t="s">
        <v>43786</v>
      </c>
      <c r="L8048" t="s">
        <v>303</v>
      </c>
      <c r="M8048" t="s">
        <v>43787</v>
      </c>
    </row>
    <row r="8049" spans="1:13" x14ac:dyDescent="0.2">
      <c r="A8049" t="s">
        <v>38143</v>
      </c>
      <c r="B8049" t="s">
        <v>38144</v>
      </c>
      <c r="C8049" t="s">
        <v>43788</v>
      </c>
      <c r="D8049" t="s">
        <v>43789</v>
      </c>
      <c r="E8049" t="s">
        <v>43790</v>
      </c>
      <c r="F8049" t="s">
        <v>43791</v>
      </c>
      <c r="G8049" t="s">
        <v>43792</v>
      </c>
      <c r="H8049" t="s">
        <v>43152</v>
      </c>
      <c r="I8049" t="s">
        <v>2093</v>
      </c>
      <c r="J8049" t="s">
        <v>43793</v>
      </c>
      <c r="K8049" t="s">
        <v>43794</v>
      </c>
      <c r="L8049" t="s">
        <v>303</v>
      </c>
      <c r="M8049" t="s">
        <v>13575</v>
      </c>
    </row>
    <row r="8050" spans="1:13" x14ac:dyDescent="0.2">
      <c r="A8050" t="s">
        <v>38143</v>
      </c>
      <c r="B8050" t="s">
        <v>38144</v>
      </c>
      <c r="C8050" t="s">
        <v>43795</v>
      </c>
      <c r="D8050" t="s">
        <v>572</v>
      </c>
      <c r="E8050" t="s">
        <v>573</v>
      </c>
      <c r="F8050" t="s">
        <v>43796</v>
      </c>
      <c r="G8050" t="s">
        <v>13554</v>
      </c>
      <c r="H8050" t="s">
        <v>2079</v>
      </c>
      <c r="J8050" t="s">
        <v>43797</v>
      </c>
      <c r="K8050" t="s">
        <v>43798</v>
      </c>
      <c r="L8050" t="s">
        <v>303</v>
      </c>
      <c r="M8050" t="s">
        <v>1979</v>
      </c>
    </row>
    <row r="8051" spans="1:13" x14ac:dyDescent="0.2">
      <c r="A8051" t="s">
        <v>38143</v>
      </c>
      <c r="B8051" t="s">
        <v>38144</v>
      </c>
      <c r="C8051" t="s">
        <v>43799</v>
      </c>
      <c r="D8051" t="s">
        <v>513</v>
      </c>
      <c r="E8051" t="s">
        <v>2638</v>
      </c>
      <c r="F8051" t="s">
        <v>43800</v>
      </c>
      <c r="G8051" t="s">
        <v>43801</v>
      </c>
      <c r="H8051" t="s">
        <v>2079</v>
      </c>
      <c r="J8051" t="s">
        <v>43802</v>
      </c>
      <c r="K8051" t="s">
        <v>43803</v>
      </c>
      <c r="L8051" t="s">
        <v>303</v>
      </c>
      <c r="M8051" t="s">
        <v>2532</v>
      </c>
    </row>
    <row r="8052" spans="1:13" x14ac:dyDescent="0.2">
      <c r="A8052" t="s">
        <v>38143</v>
      </c>
      <c r="B8052" t="s">
        <v>38144</v>
      </c>
      <c r="C8052" t="s">
        <v>43804</v>
      </c>
      <c r="D8052" t="s">
        <v>43805</v>
      </c>
      <c r="F8052" t="s">
        <v>43806</v>
      </c>
      <c r="H8052" t="s">
        <v>2093</v>
      </c>
      <c r="J8052" t="s">
        <v>43807</v>
      </c>
      <c r="K8052" t="s">
        <v>43808</v>
      </c>
      <c r="L8052" t="s">
        <v>303</v>
      </c>
      <c r="M8052" t="s">
        <v>43809</v>
      </c>
    </row>
    <row r="8053" spans="1:13" x14ac:dyDescent="0.2">
      <c r="A8053" t="s">
        <v>38143</v>
      </c>
      <c r="B8053" t="s">
        <v>38144</v>
      </c>
      <c r="C8053" t="s">
        <v>43810</v>
      </c>
      <c r="D8053" t="s">
        <v>394</v>
      </c>
      <c r="E8053" t="s">
        <v>1891</v>
      </c>
      <c r="F8053" t="s">
        <v>1102</v>
      </c>
      <c r="G8053" t="s">
        <v>43811</v>
      </c>
      <c r="H8053" t="s">
        <v>2134</v>
      </c>
      <c r="J8053" t="s">
        <v>43812</v>
      </c>
      <c r="K8053" t="s">
        <v>43813</v>
      </c>
      <c r="L8053" t="s">
        <v>303</v>
      </c>
      <c r="M8053" t="s">
        <v>11427</v>
      </c>
    </row>
    <row r="8054" spans="1:13" x14ac:dyDescent="0.2">
      <c r="A8054" t="s">
        <v>38143</v>
      </c>
      <c r="B8054" t="s">
        <v>38144</v>
      </c>
      <c r="C8054" t="s">
        <v>43814</v>
      </c>
      <c r="D8054" t="s">
        <v>492</v>
      </c>
      <c r="E8054" t="s">
        <v>493</v>
      </c>
      <c r="F8054" t="s">
        <v>43815</v>
      </c>
      <c r="G8054" t="s">
        <v>43816</v>
      </c>
      <c r="H8054" t="s">
        <v>42768</v>
      </c>
      <c r="I8054" t="s">
        <v>1874</v>
      </c>
      <c r="J8054" t="s">
        <v>43817</v>
      </c>
      <c r="K8054" t="s">
        <v>43818</v>
      </c>
      <c r="L8054" t="s">
        <v>303</v>
      </c>
      <c r="M8054" t="s">
        <v>822</v>
      </c>
    </row>
    <row r="8055" spans="1:13" x14ac:dyDescent="0.2">
      <c r="A8055" t="s">
        <v>38143</v>
      </c>
      <c r="B8055" t="s">
        <v>38144</v>
      </c>
      <c r="C8055" t="s">
        <v>43819</v>
      </c>
      <c r="D8055" t="s">
        <v>349</v>
      </c>
      <c r="E8055" t="s">
        <v>424</v>
      </c>
      <c r="F8055" t="s">
        <v>43820</v>
      </c>
      <c r="G8055" t="s">
        <v>43821</v>
      </c>
      <c r="H8055" t="s">
        <v>2134</v>
      </c>
      <c r="I8055" t="s">
        <v>1874</v>
      </c>
      <c r="J8055" t="s">
        <v>43822</v>
      </c>
      <c r="K8055" t="s">
        <v>43823</v>
      </c>
      <c r="L8055" t="s">
        <v>303</v>
      </c>
      <c r="M8055" t="s">
        <v>6080</v>
      </c>
    </row>
    <row r="8056" spans="1:13" x14ac:dyDescent="0.2">
      <c r="A8056" t="s">
        <v>38143</v>
      </c>
      <c r="B8056" t="s">
        <v>38144</v>
      </c>
      <c r="C8056" t="s">
        <v>43824</v>
      </c>
      <c r="D8056" t="s">
        <v>1837</v>
      </c>
      <c r="E8056" t="s">
        <v>1375</v>
      </c>
      <c r="F8056" t="s">
        <v>43825</v>
      </c>
      <c r="H8056" t="s">
        <v>2079</v>
      </c>
      <c r="I8056" t="s">
        <v>1874</v>
      </c>
      <c r="J8056" t="s">
        <v>43826</v>
      </c>
      <c r="K8056" t="s">
        <v>43827</v>
      </c>
      <c r="L8056" t="s">
        <v>303</v>
      </c>
      <c r="M8056" t="s">
        <v>1841</v>
      </c>
    </row>
    <row r="8057" spans="1:13" x14ac:dyDescent="0.2">
      <c r="A8057" t="s">
        <v>38143</v>
      </c>
      <c r="B8057" t="s">
        <v>38144</v>
      </c>
      <c r="C8057" t="s">
        <v>43828</v>
      </c>
      <c r="D8057" t="s">
        <v>366</v>
      </c>
      <c r="F8057" t="s">
        <v>2799</v>
      </c>
      <c r="G8057" t="s">
        <v>43829</v>
      </c>
      <c r="H8057" t="s">
        <v>2134</v>
      </c>
      <c r="J8057" t="s">
        <v>43830</v>
      </c>
      <c r="K8057" t="s">
        <v>43831</v>
      </c>
      <c r="L8057" t="s">
        <v>303</v>
      </c>
      <c r="M8057" t="s">
        <v>10137</v>
      </c>
    </row>
    <row r="8058" spans="1:13" x14ac:dyDescent="0.2">
      <c r="A8058" t="s">
        <v>38143</v>
      </c>
      <c r="B8058" t="s">
        <v>38144</v>
      </c>
      <c r="C8058" t="s">
        <v>43832</v>
      </c>
      <c r="D8058" t="s">
        <v>349</v>
      </c>
      <c r="F8058" t="s">
        <v>4258</v>
      </c>
      <c r="H8058" t="s">
        <v>43040</v>
      </c>
      <c r="I8058" t="s">
        <v>1874</v>
      </c>
      <c r="J8058" t="s">
        <v>43833</v>
      </c>
      <c r="K8058" t="s">
        <v>43834</v>
      </c>
      <c r="L8058" t="s">
        <v>303</v>
      </c>
      <c r="M8058" t="s">
        <v>422</v>
      </c>
    </row>
    <row r="8059" spans="1:13" x14ac:dyDescent="0.2">
      <c r="A8059" t="s">
        <v>38143</v>
      </c>
      <c r="B8059" t="s">
        <v>38144</v>
      </c>
      <c r="C8059" t="s">
        <v>43835</v>
      </c>
      <c r="D8059" t="s">
        <v>43145</v>
      </c>
      <c r="F8059" t="s">
        <v>43836</v>
      </c>
      <c r="G8059" t="s">
        <v>13554</v>
      </c>
      <c r="H8059" t="s">
        <v>2079</v>
      </c>
      <c r="J8059" t="s">
        <v>43837</v>
      </c>
      <c r="K8059" t="s">
        <v>43838</v>
      </c>
      <c r="L8059" t="s">
        <v>303</v>
      </c>
      <c r="M8059" t="s">
        <v>13556</v>
      </c>
    </row>
    <row r="8060" spans="1:13" x14ac:dyDescent="0.2">
      <c r="A8060" t="s">
        <v>38143</v>
      </c>
      <c r="B8060" t="s">
        <v>38144</v>
      </c>
      <c r="C8060" t="s">
        <v>43839</v>
      </c>
      <c r="D8060" t="s">
        <v>43840</v>
      </c>
      <c r="E8060" t="s">
        <v>43841</v>
      </c>
      <c r="F8060" t="s">
        <v>43842</v>
      </c>
      <c r="H8060" t="s">
        <v>43274</v>
      </c>
      <c r="I8060" t="s">
        <v>1874</v>
      </c>
      <c r="J8060" t="s">
        <v>43843</v>
      </c>
      <c r="K8060" t="s">
        <v>43844</v>
      </c>
      <c r="L8060" t="s">
        <v>303</v>
      </c>
      <c r="M8060" t="s">
        <v>25013</v>
      </c>
    </row>
    <row r="8061" spans="1:13" x14ac:dyDescent="0.2">
      <c r="A8061" t="s">
        <v>38143</v>
      </c>
      <c r="B8061" t="s">
        <v>38144</v>
      </c>
      <c r="C8061" t="s">
        <v>43845</v>
      </c>
      <c r="D8061" t="s">
        <v>43846</v>
      </c>
      <c r="E8061" t="s">
        <v>43847</v>
      </c>
      <c r="F8061" t="s">
        <v>43848</v>
      </c>
      <c r="H8061" t="s">
        <v>2086</v>
      </c>
      <c r="I8061" t="s">
        <v>1874</v>
      </c>
      <c r="J8061" t="s">
        <v>42853</v>
      </c>
      <c r="K8061" t="s">
        <v>43849</v>
      </c>
      <c r="L8061" t="s">
        <v>303</v>
      </c>
      <c r="M8061" t="s">
        <v>19291</v>
      </c>
    </row>
    <row r="8062" spans="1:13" x14ac:dyDescent="0.2">
      <c r="A8062" t="s">
        <v>38143</v>
      </c>
      <c r="B8062" t="s">
        <v>38144</v>
      </c>
      <c r="C8062" t="s">
        <v>43850</v>
      </c>
      <c r="D8062" t="s">
        <v>349</v>
      </c>
      <c r="F8062" t="s">
        <v>43851</v>
      </c>
      <c r="G8062" t="s">
        <v>43727</v>
      </c>
      <c r="H8062" t="s">
        <v>1874</v>
      </c>
      <c r="J8062" t="s">
        <v>43852</v>
      </c>
      <c r="K8062" t="s">
        <v>43853</v>
      </c>
      <c r="L8062" t="s">
        <v>303</v>
      </c>
      <c r="M8062" t="s">
        <v>422</v>
      </c>
    </row>
    <row r="8063" spans="1:13" x14ac:dyDescent="0.2">
      <c r="A8063" t="s">
        <v>38143</v>
      </c>
      <c r="B8063" t="s">
        <v>38144</v>
      </c>
      <c r="C8063" t="s">
        <v>43854</v>
      </c>
      <c r="D8063" t="s">
        <v>43855</v>
      </c>
      <c r="E8063" t="s">
        <v>43856</v>
      </c>
      <c r="F8063" t="s">
        <v>43857</v>
      </c>
      <c r="H8063" t="s">
        <v>2079</v>
      </c>
      <c r="I8063" t="s">
        <v>1874</v>
      </c>
      <c r="J8063" t="s">
        <v>43858</v>
      </c>
      <c r="K8063" t="s">
        <v>43859</v>
      </c>
      <c r="L8063" t="s">
        <v>303</v>
      </c>
      <c r="M8063" t="s">
        <v>11071</v>
      </c>
    </row>
    <row r="8064" spans="1:13" x14ac:dyDescent="0.2">
      <c r="A8064" t="s">
        <v>38143</v>
      </c>
      <c r="B8064" t="s">
        <v>38144</v>
      </c>
      <c r="C8064" t="s">
        <v>43860</v>
      </c>
      <c r="D8064" t="s">
        <v>349</v>
      </c>
      <c r="F8064" t="s">
        <v>43861</v>
      </c>
      <c r="H8064" t="s">
        <v>2093</v>
      </c>
      <c r="J8064" t="s">
        <v>43862</v>
      </c>
      <c r="K8064" t="s">
        <v>43863</v>
      </c>
      <c r="L8064" t="s">
        <v>303</v>
      </c>
      <c r="M8064" t="s">
        <v>422</v>
      </c>
    </row>
    <row r="8065" spans="1:13" x14ac:dyDescent="0.2">
      <c r="A8065" t="s">
        <v>38143</v>
      </c>
      <c r="B8065" t="s">
        <v>38144</v>
      </c>
      <c r="C8065" t="s">
        <v>43864</v>
      </c>
      <c r="D8065" t="s">
        <v>27840</v>
      </c>
      <c r="E8065" t="s">
        <v>43865</v>
      </c>
      <c r="F8065" t="s">
        <v>43866</v>
      </c>
      <c r="G8065" t="s">
        <v>42798</v>
      </c>
      <c r="H8065" t="s">
        <v>1874</v>
      </c>
      <c r="J8065" t="s">
        <v>43867</v>
      </c>
      <c r="K8065" t="s">
        <v>43868</v>
      </c>
      <c r="L8065" t="s">
        <v>303</v>
      </c>
      <c r="M8065" t="s">
        <v>14017</v>
      </c>
    </row>
    <row r="8066" spans="1:13" x14ac:dyDescent="0.2">
      <c r="A8066" t="s">
        <v>38143</v>
      </c>
      <c r="B8066" t="s">
        <v>38144</v>
      </c>
      <c r="C8066" t="s">
        <v>43869</v>
      </c>
      <c r="D8066" t="s">
        <v>492</v>
      </c>
      <c r="E8066" t="s">
        <v>493</v>
      </c>
      <c r="F8066" t="s">
        <v>43870</v>
      </c>
      <c r="G8066" t="s">
        <v>43871</v>
      </c>
      <c r="H8066" t="s">
        <v>2134</v>
      </c>
      <c r="J8066" t="s">
        <v>43872</v>
      </c>
      <c r="K8066" t="s">
        <v>43873</v>
      </c>
      <c r="L8066" t="s">
        <v>303</v>
      </c>
      <c r="M8066" t="s">
        <v>10015</v>
      </c>
    </row>
    <row r="8067" spans="1:13" x14ac:dyDescent="0.2">
      <c r="A8067" t="s">
        <v>38143</v>
      </c>
      <c r="B8067" t="s">
        <v>38144</v>
      </c>
      <c r="C8067" t="s">
        <v>43874</v>
      </c>
      <c r="D8067" t="s">
        <v>38214</v>
      </c>
      <c r="E8067" t="s">
        <v>296</v>
      </c>
      <c r="F8067" t="s">
        <v>43875</v>
      </c>
      <c r="G8067" t="s">
        <v>43876</v>
      </c>
      <c r="H8067" t="s">
        <v>2093</v>
      </c>
      <c r="I8067" t="s">
        <v>1874</v>
      </c>
      <c r="J8067" t="s">
        <v>43877</v>
      </c>
      <c r="K8067" t="s">
        <v>43878</v>
      </c>
      <c r="L8067" t="s">
        <v>303</v>
      </c>
      <c r="M8067" t="s">
        <v>3115</v>
      </c>
    </row>
    <row r="8068" spans="1:13" x14ac:dyDescent="0.2">
      <c r="A8068" t="s">
        <v>38143</v>
      </c>
      <c r="B8068" t="s">
        <v>38144</v>
      </c>
      <c r="C8068" t="s">
        <v>43879</v>
      </c>
      <c r="D8068" t="s">
        <v>687</v>
      </c>
      <c r="E8068" t="s">
        <v>3350</v>
      </c>
      <c r="F8068" t="s">
        <v>43880</v>
      </c>
      <c r="G8068" t="s">
        <v>43881</v>
      </c>
      <c r="H8068" t="s">
        <v>2134</v>
      </c>
      <c r="I8068" t="s">
        <v>1874</v>
      </c>
      <c r="J8068" t="s">
        <v>43882</v>
      </c>
      <c r="K8068" t="s">
        <v>43883</v>
      </c>
      <c r="L8068" t="s">
        <v>303</v>
      </c>
      <c r="M8068" t="s">
        <v>2881</v>
      </c>
    </row>
    <row r="8069" spans="1:13" x14ac:dyDescent="0.2">
      <c r="A8069" t="s">
        <v>38143</v>
      </c>
      <c r="B8069" t="s">
        <v>38144</v>
      </c>
      <c r="C8069" t="s">
        <v>43884</v>
      </c>
      <c r="D8069" t="s">
        <v>43885</v>
      </c>
      <c r="E8069" t="s">
        <v>43886</v>
      </c>
      <c r="F8069" t="s">
        <v>43887</v>
      </c>
      <c r="G8069" t="s">
        <v>43888</v>
      </c>
      <c r="H8069" t="s">
        <v>42791</v>
      </c>
      <c r="J8069" t="s">
        <v>43889</v>
      </c>
      <c r="K8069" t="s">
        <v>43890</v>
      </c>
      <c r="L8069" t="s">
        <v>303</v>
      </c>
      <c r="M8069" t="s">
        <v>10353</v>
      </c>
    </row>
    <row r="8070" spans="1:13" x14ac:dyDescent="0.2">
      <c r="A8070" t="s">
        <v>38143</v>
      </c>
      <c r="B8070" t="s">
        <v>38144</v>
      </c>
      <c r="C8070" t="s">
        <v>43891</v>
      </c>
      <c r="D8070" t="s">
        <v>21075</v>
      </c>
      <c r="E8070" t="s">
        <v>43892</v>
      </c>
      <c r="F8070" t="s">
        <v>43893</v>
      </c>
      <c r="H8070" t="s">
        <v>2079</v>
      </c>
      <c r="I8070" t="s">
        <v>1874</v>
      </c>
      <c r="J8070" t="s">
        <v>43894</v>
      </c>
      <c r="K8070" t="s">
        <v>43895</v>
      </c>
      <c r="L8070" t="s">
        <v>303</v>
      </c>
      <c r="M8070" t="s">
        <v>422</v>
      </c>
    </row>
    <row r="8071" spans="1:13" x14ac:dyDescent="0.2">
      <c r="A8071" t="s">
        <v>38143</v>
      </c>
      <c r="B8071" t="s">
        <v>38144</v>
      </c>
      <c r="C8071" t="s">
        <v>43896</v>
      </c>
      <c r="D8071" t="s">
        <v>401</v>
      </c>
      <c r="E8071" t="s">
        <v>402</v>
      </c>
      <c r="F8071" t="s">
        <v>43897</v>
      </c>
      <c r="H8071" t="s">
        <v>42890</v>
      </c>
      <c r="I8071" t="s">
        <v>1874</v>
      </c>
      <c r="J8071" t="s">
        <v>43898</v>
      </c>
      <c r="K8071" t="s">
        <v>43899</v>
      </c>
      <c r="L8071" t="s">
        <v>303</v>
      </c>
      <c r="M8071" t="s">
        <v>2881</v>
      </c>
    </row>
    <row r="8072" spans="1:13" x14ac:dyDescent="0.2">
      <c r="A8072" t="s">
        <v>38143</v>
      </c>
      <c r="B8072" t="s">
        <v>38144</v>
      </c>
      <c r="C8072" t="s">
        <v>43900</v>
      </c>
      <c r="D8072" t="s">
        <v>27840</v>
      </c>
      <c r="E8072" t="s">
        <v>43901</v>
      </c>
      <c r="F8072" t="s">
        <v>43902</v>
      </c>
      <c r="H8072" t="s">
        <v>2134</v>
      </c>
      <c r="J8072" t="s">
        <v>43903</v>
      </c>
      <c r="K8072" t="s">
        <v>43904</v>
      </c>
      <c r="L8072" t="s">
        <v>303</v>
      </c>
      <c r="M8072" t="s">
        <v>29395</v>
      </c>
    </row>
    <row r="8073" spans="1:13" x14ac:dyDescent="0.2">
      <c r="A8073" t="s">
        <v>38143</v>
      </c>
      <c r="B8073" t="s">
        <v>38144</v>
      </c>
      <c r="C8073" t="s">
        <v>43905</v>
      </c>
      <c r="D8073" t="s">
        <v>572</v>
      </c>
      <c r="E8073" t="s">
        <v>573</v>
      </c>
      <c r="F8073" t="s">
        <v>43906</v>
      </c>
      <c r="H8073" t="s">
        <v>2093</v>
      </c>
      <c r="I8073" t="s">
        <v>1874</v>
      </c>
      <c r="J8073" t="s">
        <v>43907</v>
      </c>
      <c r="K8073" t="s">
        <v>43908</v>
      </c>
      <c r="L8073" t="s">
        <v>303</v>
      </c>
      <c r="M8073" t="s">
        <v>1979</v>
      </c>
    </row>
    <row r="8074" spans="1:13" x14ac:dyDescent="0.2">
      <c r="A8074" t="s">
        <v>38143</v>
      </c>
      <c r="B8074" t="s">
        <v>38144</v>
      </c>
      <c r="C8074" t="s">
        <v>43909</v>
      </c>
      <c r="D8074" t="s">
        <v>43910</v>
      </c>
      <c r="F8074" t="s">
        <v>43911</v>
      </c>
      <c r="G8074" t="s">
        <v>2079</v>
      </c>
      <c r="J8074" t="s">
        <v>43648</v>
      </c>
      <c r="K8074" t="s">
        <v>302</v>
      </c>
      <c r="L8074" t="s">
        <v>303</v>
      </c>
      <c r="M8074" t="s">
        <v>422</v>
      </c>
    </row>
    <row r="8075" spans="1:13" x14ac:dyDescent="0.2">
      <c r="A8075" t="s">
        <v>38143</v>
      </c>
      <c r="B8075" t="s">
        <v>38144</v>
      </c>
      <c r="C8075" t="s">
        <v>43912</v>
      </c>
      <c r="D8075" t="s">
        <v>492</v>
      </c>
      <c r="E8075" t="s">
        <v>43913</v>
      </c>
      <c r="F8075" t="s">
        <v>41972</v>
      </c>
      <c r="H8075" t="s">
        <v>42791</v>
      </c>
      <c r="I8075" t="s">
        <v>1874</v>
      </c>
      <c r="J8075" t="s">
        <v>43914</v>
      </c>
      <c r="K8075" t="s">
        <v>43915</v>
      </c>
      <c r="L8075" t="s">
        <v>303</v>
      </c>
      <c r="M8075" t="s">
        <v>2631</v>
      </c>
    </row>
    <row r="8076" spans="1:13" x14ac:dyDescent="0.2">
      <c r="A8076" t="s">
        <v>38143</v>
      </c>
      <c r="B8076" t="s">
        <v>38144</v>
      </c>
      <c r="C8076" t="s">
        <v>43916</v>
      </c>
      <c r="D8076" t="s">
        <v>43917</v>
      </c>
      <c r="E8076" t="s">
        <v>43918</v>
      </c>
      <c r="F8076" t="s">
        <v>43919</v>
      </c>
      <c r="G8076" t="s">
        <v>43897</v>
      </c>
      <c r="H8076" t="s">
        <v>42890</v>
      </c>
      <c r="I8076" t="s">
        <v>1874</v>
      </c>
      <c r="J8076" t="s">
        <v>43920</v>
      </c>
      <c r="K8076" t="s">
        <v>43921</v>
      </c>
      <c r="L8076" t="s">
        <v>303</v>
      </c>
      <c r="M8076" t="s">
        <v>422</v>
      </c>
    </row>
    <row r="8077" spans="1:13" x14ac:dyDescent="0.2">
      <c r="A8077" t="s">
        <v>38143</v>
      </c>
      <c r="B8077" t="s">
        <v>38144</v>
      </c>
      <c r="C8077" t="s">
        <v>43922</v>
      </c>
      <c r="D8077" t="s">
        <v>349</v>
      </c>
      <c r="E8077" t="s">
        <v>476</v>
      </c>
      <c r="F8077" t="s">
        <v>43923</v>
      </c>
      <c r="H8077" t="s">
        <v>43924</v>
      </c>
      <c r="J8077" t="s">
        <v>43925</v>
      </c>
      <c r="K8077" t="s">
        <v>302</v>
      </c>
      <c r="L8077" t="s">
        <v>303</v>
      </c>
      <c r="M8077" t="s">
        <v>422</v>
      </c>
    </row>
    <row r="8078" spans="1:13" x14ac:dyDescent="0.2">
      <c r="A8078" t="s">
        <v>38143</v>
      </c>
      <c r="B8078" t="s">
        <v>38144</v>
      </c>
      <c r="C8078" t="s">
        <v>43926</v>
      </c>
      <c r="D8078" t="s">
        <v>43145</v>
      </c>
      <c r="E8078" t="s">
        <v>43927</v>
      </c>
      <c r="F8078" t="s">
        <v>43928</v>
      </c>
      <c r="H8078" t="s">
        <v>2079</v>
      </c>
      <c r="J8078" t="s">
        <v>43929</v>
      </c>
      <c r="K8078" t="s">
        <v>302</v>
      </c>
      <c r="L8078" t="s">
        <v>303</v>
      </c>
      <c r="M8078" t="s">
        <v>3229</v>
      </c>
    </row>
    <row r="8079" spans="1:13" x14ac:dyDescent="0.2">
      <c r="A8079" t="s">
        <v>38143</v>
      </c>
      <c r="B8079" t="s">
        <v>38144</v>
      </c>
      <c r="C8079" t="s">
        <v>43930</v>
      </c>
      <c r="D8079" t="s">
        <v>349</v>
      </c>
      <c r="E8079" t="s">
        <v>424</v>
      </c>
      <c r="F8079" t="s">
        <v>43931</v>
      </c>
      <c r="G8079" t="s">
        <v>43932</v>
      </c>
      <c r="H8079" t="s">
        <v>2079</v>
      </c>
      <c r="J8079" t="s">
        <v>43933</v>
      </c>
      <c r="K8079" t="s">
        <v>43934</v>
      </c>
      <c r="L8079" t="s">
        <v>303</v>
      </c>
      <c r="M8079" t="s">
        <v>17881</v>
      </c>
    </row>
    <row r="8080" spans="1:13" x14ac:dyDescent="0.2">
      <c r="A8080" t="s">
        <v>38143</v>
      </c>
      <c r="B8080" t="s">
        <v>38144</v>
      </c>
      <c r="C8080" t="s">
        <v>43935</v>
      </c>
      <c r="D8080" t="s">
        <v>349</v>
      </c>
      <c r="E8080" t="s">
        <v>424</v>
      </c>
      <c r="F8080" t="s">
        <v>43936</v>
      </c>
      <c r="G8080" t="s">
        <v>43937</v>
      </c>
      <c r="H8080" t="s">
        <v>43434</v>
      </c>
      <c r="J8080" t="s">
        <v>43938</v>
      </c>
      <c r="K8080" t="s">
        <v>43939</v>
      </c>
      <c r="L8080" t="s">
        <v>303</v>
      </c>
      <c r="M8080" t="s">
        <v>16794</v>
      </c>
    </row>
    <row r="8081" spans="1:13" x14ac:dyDescent="0.2">
      <c r="A8081" t="s">
        <v>38143</v>
      </c>
      <c r="B8081" t="s">
        <v>38144</v>
      </c>
      <c r="C8081" t="s">
        <v>43940</v>
      </c>
      <c r="D8081" t="s">
        <v>401</v>
      </c>
      <c r="F8081" t="s">
        <v>43941</v>
      </c>
      <c r="G8081" t="s">
        <v>43942</v>
      </c>
      <c r="H8081" t="s">
        <v>2079</v>
      </c>
      <c r="J8081" t="s">
        <v>43943</v>
      </c>
      <c r="K8081" t="s">
        <v>43944</v>
      </c>
      <c r="L8081" t="s">
        <v>303</v>
      </c>
      <c r="M8081" t="s">
        <v>6595</v>
      </c>
    </row>
    <row r="8082" spans="1:13" x14ac:dyDescent="0.2">
      <c r="A8082" t="s">
        <v>38143</v>
      </c>
      <c r="B8082" t="s">
        <v>38144</v>
      </c>
      <c r="C8082" t="s">
        <v>43945</v>
      </c>
      <c r="D8082" t="s">
        <v>2857</v>
      </c>
      <c r="F8082" t="s">
        <v>43946</v>
      </c>
      <c r="G8082" t="s">
        <v>43947</v>
      </c>
      <c r="H8082" t="s">
        <v>43948</v>
      </c>
      <c r="J8082" t="s">
        <v>43949</v>
      </c>
      <c r="K8082" t="s">
        <v>43494</v>
      </c>
      <c r="L8082" t="s">
        <v>303</v>
      </c>
      <c r="M8082" t="s">
        <v>3677</v>
      </c>
    </row>
    <row r="8083" spans="1:13" x14ac:dyDescent="0.2">
      <c r="A8083" t="s">
        <v>38143</v>
      </c>
      <c r="B8083" t="s">
        <v>38144</v>
      </c>
      <c r="C8083" t="s">
        <v>43950</v>
      </c>
      <c r="D8083" t="s">
        <v>43951</v>
      </c>
      <c r="E8083" t="s">
        <v>43952</v>
      </c>
      <c r="F8083" t="s">
        <v>43953</v>
      </c>
      <c r="G8083" t="s">
        <v>42896</v>
      </c>
      <c r="J8083" t="s">
        <v>43954</v>
      </c>
      <c r="K8083" t="s">
        <v>43955</v>
      </c>
      <c r="L8083" t="s">
        <v>303</v>
      </c>
      <c r="M8083" t="s">
        <v>43956</v>
      </c>
    </row>
    <row r="8084" spans="1:13" x14ac:dyDescent="0.2">
      <c r="A8084" t="s">
        <v>38143</v>
      </c>
      <c r="B8084" t="s">
        <v>38144</v>
      </c>
      <c r="C8084" t="s">
        <v>43957</v>
      </c>
      <c r="D8084" t="s">
        <v>43958</v>
      </c>
      <c r="E8084" t="s">
        <v>43959</v>
      </c>
      <c r="F8084" t="s">
        <v>43960</v>
      </c>
      <c r="G8084" t="s">
        <v>43961</v>
      </c>
      <c r="H8084" t="s">
        <v>42791</v>
      </c>
      <c r="J8084" t="s">
        <v>43962</v>
      </c>
      <c r="K8084" t="s">
        <v>43963</v>
      </c>
      <c r="L8084" t="s">
        <v>303</v>
      </c>
      <c r="M8084" t="s">
        <v>1620</v>
      </c>
    </row>
    <row r="8085" spans="1:13" x14ac:dyDescent="0.2">
      <c r="A8085" t="s">
        <v>38143</v>
      </c>
      <c r="B8085" t="s">
        <v>38144</v>
      </c>
      <c r="C8085" t="s">
        <v>43964</v>
      </c>
      <c r="D8085" t="s">
        <v>43278</v>
      </c>
      <c r="E8085" t="s">
        <v>43965</v>
      </c>
      <c r="F8085" t="s">
        <v>43966</v>
      </c>
      <c r="G8085" t="s">
        <v>43967</v>
      </c>
      <c r="H8085" t="s">
        <v>2134</v>
      </c>
      <c r="I8085" t="s">
        <v>1874</v>
      </c>
      <c r="J8085" t="s">
        <v>43968</v>
      </c>
      <c r="K8085" t="s">
        <v>43969</v>
      </c>
      <c r="L8085" t="s">
        <v>303</v>
      </c>
      <c r="M8085" t="s">
        <v>2328</v>
      </c>
    </row>
    <row r="8086" spans="1:13" x14ac:dyDescent="0.2">
      <c r="A8086" t="s">
        <v>38143</v>
      </c>
      <c r="B8086" t="s">
        <v>38144</v>
      </c>
      <c r="C8086" t="s">
        <v>43970</v>
      </c>
      <c r="D8086" t="s">
        <v>43971</v>
      </c>
      <c r="E8086" t="s">
        <v>43972</v>
      </c>
      <c r="F8086" t="s">
        <v>43973</v>
      </c>
      <c r="H8086" t="s">
        <v>43974</v>
      </c>
      <c r="I8086" t="s">
        <v>1874</v>
      </c>
      <c r="J8086" t="s">
        <v>43975</v>
      </c>
      <c r="K8086" t="s">
        <v>43976</v>
      </c>
      <c r="L8086" t="s">
        <v>303</v>
      </c>
      <c r="M8086" t="s">
        <v>665</v>
      </c>
    </row>
    <row r="8087" spans="1:13" x14ac:dyDescent="0.2">
      <c r="A8087" t="s">
        <v>38143</v>
      </c>
      <c r="B8087" t="s">
        <v>38144</v>
      </c>
      <c r="C8087" t="s">
        <v>43977</v>
      </c>
      <c r="D8087" t="s">
        <v>39539</v>
      </c>
      <c r="E8087" t="s">
        <v>43161</v>
      </c>
      <c r="F8087" t="s">
        <v>43978</v>
      </c>
      <c r="G8087" t="s">
        <v>43979</v>
      </c>
      <c r="H8087" t="s">
        <v>2124</v>
      </c>
      <c r="I8087" t="s">
        <v>1874</v>
      </c>
      <c r="J8087" t="s">
        <v>43980</v>
      </c>
      <c r="K8087" t="s">
        <v>43981</v>
      </c>
      <c r="L8087" t="s">
        <v>303</v>
      </c>
      <c r="M8087" t="s">
        <v>14059</v>
      </c>
    </row>
    <row r="8088" spans="1:13" x14ac:dyDescent="0.2">
      <c r="A8088" t="s">
        <v>38143</v>
      </c>
      <c r="B8088" t="s">
        <v>38144</v>
      </c>
      <c r="C8088" t="s">
        <v>43982</v>
      </c>
      <c r="D8088" t="s">
        <v>43983</v>
      </c>
      <c r="E8088" t="s">
        <v>43984</v>
      </c>
      <c r="F8088" t="s">
        <v>43985</v>
      </c>
      <c r="G8088" t="s">
        <v>2249</v>
      </c>
      <c r="H8088" t="s">
        <v>2109</v>
      </c>
      <c r="I8088" t="s">
        <v>1874</v>
      </c>
      <c r="J8088" t="s">
        <v>43986</v>
      </c>
      <c r="K8088" t="s">
        <v>43987</v>
      </c>
      <c r="L8088" t="s">
        <v>303</v>
      </c>
      <c r="M8088" t="s">
        <v>1273</v>
      </c>
    </row>
    <row r="8089" spans="1:13" x14ac:dyDescent="0.2">
      <c r="A8089" t="s">
        <v>38143</v>
      </c>
      <c r="B8089" t="s">
        <v>38144</v>
      </c>
      <c r="C8089" t="s">
        <v>43988</v>
      </c>
      <c r="D8089" t="s">
        <v>43202</v>
      </c>
      <c r="E8089" t="s">
        <v>43203</v>
      </c>
      <c r="F8089" t="s">
        <v>43989</v>
      </c>
      <c r="H8089" t="s">
        <v>2109</v>
      </c>
      <c r="I8089" t="s">
        <v>1874</v>
      </c>
      <c r="J8089" t="s">
        <v>43990</v>
      </c>
      <c r="K8089" t="s">
        <v>43991</v>
      </c>
      <c r="L8089" t="s">
        <v>303</v>
      </c>
      <c r="M8089" t="s">
        <v>422</v>
      </c>
    </row>
    <row r="8090" spans="1:13" x14ac:dyDescent="0.2">
      <c r="A8090" t="s">
        <v>38143</v>
      </c>
      <c r="B8090" t="s">
        <v>38144</v>
      </c>
      <c r="C8090" t="s">
        <v>43992</v>
      </c>
      <c r="D8090" t="s">
        <v>43993</v>
      </c>
      <c r="E8090" t="s">
        <v>43994</v>
      </c>
      <c r="F8090" t="s">
        <v>43995</v>
      </c>
      <c r="G8090" t="s">
        <v>43996</v>
      </c>
      <c r="H8090" t="s">
        <v>42768</v>
      </c>
      <c r="I8090" t="s">
        <v>1874</v>
      </c>
      <c r="J8090" t="s">
        <v>43997</v>
      </c>
      <c r="K8090" t="s">
        <v>43998</v>
      </c>
      <c r="L8090" t="s">
        <v>303</v>
      </c>
      <c r="M8090" t="s">
        <v>19221</v>
      </c>
    </row>
    <row r="8091" spans="1:13" x14ac:dyDescent="0.2">
      <c r="A8091" t="s">
        <v>38143</v>
      </c>
      <c r="B8091" t="s">
        <v>38144</v>
      </c>
      <c r="C8091" t="s">
        <v>43999</v>
      </c>
      <c r="D8091" t="s">
        <v>44000</v>
      </c>
      <c r="F8091" t="s">
        <v>8032</v>
      </c>
      <c r="G8091" t="s">
        <v>44001</v>
      </c>
      <c r="H8091" t="s">
        <v>44002</v>
      </c>
      <c r="I8091" t="s">
        <v>2134</v>
      </c>
      <c r="J8091" t="s">
        <v>44003</v>
      </c>
      <c r="K8091" t="s">
        <v>44004</v>
      </c>
      <c r="L8091" t="s">
        <v>303</v>
      </c>
      <c r="M8091" t="s">
        <v>422</v>
      </c>
    </row>
    <row r="8092" spans="1:13" x14ac:dyDescent="0.2">
      <c r="A8092" t="s">
        <v>38143</v>
      </c>
      <c r="B8092" t="s">
        <v>38144</v>
      </c>
      <c r="C8092" t="s">
        <v>44005</v>
      </c>
      <c r="D8092" t="s">
        <v>295</v>
      </c>
      <c r="E8092" t="s">
        <v>296</v>
      </c>
      <c r="F8092" t="s">
        <v>44006</v>
      </c>
      <c r="H8092" t="s">
        <v>42836</v>
      </c>
      <c r="I8092" t="s">
        <v>1874</v>
      </c>
      <c r="J8092" t="s">
        <v>43626</v>
      </c>
      <c r="K8092" t="s">
        <v>302</v>
      </c>
      <c r="L8092" t="s">
        <v>303</v>
      </c>
      <c r="M8092" t="s">
        <v>34041</v>
      </c>
    </row>
    <row r="8093" spans="1:13" x14ac:dyDescent="0.2">
      <c r="A8093" t="s">
        <v>38143</v>
      </c>
      <c r="B8093" t="s">
        <v>38144</v>
      </c>
      <c r="C8093" t="s">
        <v>44007</v>
      </c>
      <c r="D8093" t="s">
        <v>44008</v>
      </c>
      <c r="E8093" t="s">
        <v>44009</v>
      </c>
      <c r="F8093" t="s">
        <v>44010</v>
      </c>
      <c r="G8093" t="s">
        <v>44011</v>
      </c>
      <c r="H8093" t="s">
        <v>2093</v>
      </c>
      <c r="J8093" t="s">
        <v>44012</v>
      </c>
      <c r="K8093" t="s">
        <v>44013</v>
      </c>
      <c r="L8093" t="s">
        <v>303</v>
      </c>
      <c r="M8093" t="s">
        <v>422</v>
      </c>
    </row>
    <row r="8094" spans="1:13" x14ac:dyDescent="0.2">
      <c r="A8094" t="s">
        <v>38143</v>
      </c>
      <c r="B8094" t="s">
        <v>38144</v>
      </c>
      <c r="C8094" t="s">
        <v>44014</v>
      </c>
      <c r="D8094" t="s">
        <v>44015</v>
      </c>
      <c r="E8094" t="s">
        <v>44016</v>
      </c>
      <c r="F8094" t="s">
        <v>44017</v>
      </c>
      <c r="G8094" t="s">
        <v>43609</v>
      </c>
      <c r="H8094" t="s">
        <v>2102</v>
      </c>
      <c r="I8094" t="s">
        <v>1874</v>
      </c>
      <c r="J8094" t="s">
        <v>43610</v>
      </c>
      <c r="K8094" t="s">
        <v>44018</v>
      </c>
      <c r="L8094" t="s">
        <v>303</v>
      </c>
      <c r="M8094" t="s">
        <v>17293</v>
      </c>
    </row>
    <row r="8095" spans="1:13" x14ac:dyDescent="0.2">
      <c r="A8095" t="s">
        <v>38143</v>
      </c>
      <c r="B8095" t="s">
        <v>38144</v>
      </c>
      <c r="C8095" t="s">
        <v>44019</v>
      </c>
      <c r="D8095" t="s">
        <v>40334</v>
      </c>
      <c r="E8095" t="s">
        <v>44020</v>
      </c>
      <c r="F8095" t="s">
        <v>44021</v>
      </c>
      <c r="G8095" t="s">
        <v>44022</v>
      </c>
      <c r="H8095" t="s">
        <v>2079</v>
      </c>
      <c r="J8095" t="s">
        <v>44023</v>
      </c>
      <c r="K8095" t="s">
        <v>44024</v>
      </c>
      <c r="L8095" t="s">
        <v>303</v>
      </c>
      <c r="M8095" t="s">
        <v>44025</v>
      </c>
    </row>
    <row r="8096" spans="1:13" x14ac:dyDescent="0.2">
      <c r="A8096" t="s">
        <v>38143</v>
      </c>
      <c r="B8096" t="s">
        <v>38144</v>
      </c>
      <c r="C8096" t="s">
        <v>44026</v>
      </c>
      <c r="D8096" t="s">
        <v>513</v>
      </c>
      <c r="E8096" t="s">
        <v>2638</v>
      </c>
      <c r="F8096" t="s">
        <v>44027</v>
      </c>
      <c r="G8096" t="s">
        <v>18853</v>
      </c>
      <c r="H8096" t="s">
        <v>2134</v>
      </c>
      <c r="J8096" t="s">
        <v>44028</v>
      </c>
      <c r="K8096" t="s">
        <v>44029</v>
      </c>
      <c r="L8096" t="s">
        <v>303</v>
      </c>
      <c r="M8096" t="s">
        <v>9698</v>
      </c>
    </row>
    <row r="8097" spans="1:13" x14ac:dyDescent="0.2">
      <c r="A8097" t="s">
        <v>38143</v>
      </c>
      <c r="B8097" t="s">
        <v>38144</v>
      </c>
      <c r="C8097" t="s">
        <v>44030</v>
      </c>
      <c r="D8097" t="s">
        <v>44031</v>
      </c>
      <c r="F8097" t="s">
        <v>44032</v>
      </c>
      <c r="G8097" t="s">
        <v>44033</v>
      </c>
      <c r="H8097" t="s">
        <v>43040</v>
      </c>
      <c r="J8097" t="s">
        <v>44034</v>
      </c>
      <c r="K8097" t="s">
        <v>44035</v>
      </c>
      <c r="L8097" t="s">
        <v>303</v>
      </c>
      <c r="M8097" t="s">
        <v>422</v>
      </c>
    </row>
    <row r="8098" spans="1:13" x14ac:dyDescent="0.2">
      <c r="A8098" t="s">
        <v>38143</v>
      </c>
      <c r="B8098" t="s">
        <v>38144</v>
      </c>
      <c r="C8098" t="s">
        <v>44036</v>
      </c>
      <c r="D8098" t="s">
        <v>39539</v>
      </c>
      <c r="E8098" t="s">
        <v>44037</v>
      </c>
      <c r="F8098" t="s">
        <v>44038</v>
      </c>
      <c r="G8098" t="s">
        <v>2134</v>
      </c>
      <c r="J8098" t="s">
        <v>44039</v>
      </c>
      <c r="K8098" t="s">
        <v>44040</v>
      </c>
      <c r="L8098" t="s">
        <v>303</v>
      </c>
      <c r="M8098" t="s">
        <v>44041</v>
      </c>
    </row>
    <row r="8099" spans="1:13" x14ac:dyDescent="0.2">
      <c r="A8099" t="s">
        <v>38143</v>
      </c>
      <c r="B8099" t="s">
        <v>38144</v>
      </c>
      <c r="C8099" t="s">
        <v>44042</v>
      </c>
      <c r="D8099" t="s">
        <v>2857</v>
      </c>
      <c r="E8099" t="s">
        <v>2858</v>
      </c>
      <c r="F8099" t="s">
        <v>44043</v>
      </c>
      <c r="G8099" t="s">
        <v>44044</v>
      </c>
      <c r="H8099" t="s">
        <v>2079</v>
      </c>
      <c r="J8099" t="s">
        <v>44045</v>
      </c>
      <c r="K8099" t="s">
        <v>44046</v>
      </c>
      <c r="L8099" t="s">
        <v>303</v>
      </c>
      <c r="M8099" t="s">
        <v>1807</v>
      </c>
    </row>
    <row r="8100" spans="1:13" x14ac:dyDescent="0.2">
      <c r="A8100" t="s">
        <v>38143</v>
      </c>
      <c r="B8100" t="s">
        <v>38144</v>
      </c>
      <c r="C8100" t="s">
        <v>44047</v>
      </c>
      <c r="D8100" t="s">
        <v>1837</v>
      </c>
      <c r="E8100" t="s">
        <v>1375</v>
      </c>
      <c r="F8100" t="s">
        <v>44048</v>
      </c>
      <c r="H8100" t="s">
        <v>42767</v>
      </c>
      <c r="J8100" t="s">
        <v>42769</v>
      </c>
      <c r="K8100" t="s">
        <v>44049</v>
      </c>
      <c r="L8100" t="s">
        <v>303</v>
      </c>
      <c r="M8100" t="s">
        <v>2712</v>
      </c>
    </row>
    <row r="8101" spans="1:13" x14ac:dyDescent="0.2">
      <c r="A8101" t="s">
        <v>38143</v>
      </c>
      <c r="B8101" t="s">
        <v>38144</v>
      </c>
      <c r="C8101" t="s">
        <v>44050</v>
      </c>
      <c r="D8101" t="s">
        <v>831</v>
      </c>
      <c r="F8101" t="s">
        <v>44051</v>
      </c>
      <c r="G8101" t="s">
        <v>2093</v>
      </c>
      <c r="J8101" t="s">
        <v>44052</v>
      </c>
      <c r="K8101" t="s">
        <v>302</v>
      </c>
      <c r="L8101" t="s">
        <v>303</v>
      </c>
      <c r="M8101" t="s">
        <v>5660</v>
      </c>
    </row>
    <row r="8102" spans="1:13" x14ac:dyDescent="0.2">
      <c r="A8102" t="s">
        <v>38143</v>
      </c>
      <c r="B8102" t="s">
        <v>38144</v>
      </c>
      <c r="C8102" t="s">
        <v>44053</v>
      </c>
      <c r="D8102" t="s">
        <v>4763</v>
      </c>
      <c r="E8102" t="s">
        <v>1375</v>
      </c>
      <c r="F8102" t="s">
        <v>44054</v>
      </c>
      <c r="G8102" t="s">
        <v>44055</v>
      </c>
      <c r="H8102" t="s">
        <v>43727</v>
      </c>
      <c r="J8102" t="s">
        <v>44056</v>
      </c>
      <c r="K8102" t="s">
        <v>44057</v>
      </c>
      <c r="L8102" t="s">
        <v>303</v>
      </c>
      <c r="M8102" t="s">
        <v>1684</v>
      </c>
    </row>
    <row r="8103" spans="1:13" x14ac:dyDescent="0.2">
      <c r="A8103" t="s">
        <v>38143</v>
      </c>
      <c r="B8103" t="s">
        <v>38144</v>
      </c>
      <c r="C8103" t="s">
        <v>44058</v>
      </c>
      <c r="D8103" t="s">
        <v>44059</v>
      </c>
      <c r="E8103" t="s">
        <v>44060</v>
      </c>
      <c r="F8103" t="s">
        <v>44061</v>
      </c>
      <c r="G8103" t="s">
        <v>43455</v>
      </c>
      <c r="H8103" t="s">
        <v>2134</v>
      </c>
      <c r="J8103" t="s">
        <v>44062</v>
      </c>
      <c r="K8103" t="s">
        <v>44063</v>
      </c>
      <c r="L8103" t="s">
        <v>303</v>
      </c>
      <c r="M8103" t="s">
        <v>26009</v>
      </c>
    </row>
    <row r="8104" spans="1:13" x14ac:dyDescent="0.2">
      <c r="A8104" t="s">
        <v>38143</v>
      </c>
      <c r="B8104" t="s">
        <v>38144</v>
      </c>
      <c r="C8104" t="s">
        <v>44064</v>
      </c>
      <c r="D8104" t="s">
        <v>38214</v>
      </c>
      <c r="E8104" t="s">
        <v>296</v>
      </c>
      <c r="F8104" t="s">
        <v>44065</v>
      </c>
      <c r="H8104" t="s">
        <v>2093</v>
      </c>
      <c r="J8104" t="s">
        <v>43907</v>
      </c>
      <c r="K8104" t="s">
        <v>44066</v>
      </c>
      <c r="L8104" t="s">
        <v>303</v>
      </c>
      <c r="M8104" t="s">
        <v>4104</v>
      </c>
    </row>
    <row r="8105" spans="1:13" x14ac:dyDescent="0.2">
      <c r="A8105" t="s">
        <v>38143</v>
      </c>
      <c r="B8105" t="s">
        <v>38144</v>
      </c>
      <c r="C8105" t="s">
        <v>44067</v>
      </c>
      <c r="D8105" t="s">
        <v>401</v>
      </c>
      <c r="E8105" t="s">
        <v>402</v>
      </c>
      <c r="F8105" t="s">
        <v>1096</v>
      </c>
      <c r="G8105" t="s">
        <v>44068</v>
      </c>
      <c r="H8105" t="s">
        <v>2109</v>
      </c>
      <c r="J8105" t="s">
        <v>44069</v>
      </c>
      <c r="K8105" t="s">
        <v>44070</v>
      </c>
      <c r="L8105" t="s">
        <v>303</v>
      </c>
      <c r="M8105" t="s">
        <v>32723</v>
      </c>
    </row>
    <row r="8106" spans="1:13" x14ac:dyDescent="0.2">
      <c r="A8106" t="s">
        <v>38143</v>
      </c>
      <c r="B8106" t="s">
        <v>38144</v>
      </c>
      <c r="C8106" t="s">
        <v>44071</v>
      </c>
      <c r="D8106" t="s">
        <v>366</v>
      </c>
      <c r="E8106" t="s">
        <v>367</v>
      </c>
      <c r="F8106" t="s">
        <v>44072</v>
      </c>
      <c r="H8106" t="s">
        <v>42791</v>
      </c>
      <c r="I8106" t="s">
        <v>1874</v>
      </c>
      <c r="J8106" t="s">
        <v>44073</v>
      </c>
      <c r="K8106" t="s">
        <v>302</v>
      </c>
      <c r="L8106" t="s">
        <v>303</v>
      </c>
      <c r="M8106" t="s">
        <v>44074</v>
      </c>
    </row>
    <row r="8107" spans="1:13" x14ac:dyDescent="0.2">
      <c r="A8107" t="s">
        <v>38143</v>
      </c>
      <c r="B8107" t="s">
        <v>38144</v>
      </c>
      <c r="C8107" t="s">
        <v>44075</v>
      </c>
      <c r="D8107" t="s">
        <v>44076</v>
      </c>
      <c r="E8107" t="s">
        <v>44077</v>
      </c>
      <c r="F8107" t="s">
        <v>44078</v>
      </c>
      <c r="H8107" t="s">
        <v>42807</v>
      </c>
      <c r="J8107" t="s">
        <v>43118</v>
      </c>
      <c r="K8107" t="s">
        <v>44079</v>
      </c>
      <c r="L8107" t="s">
        <v>303</v>
      </c>
      <c r="M8107" t="s">
        <v>9562</v>
      </c>
    </row>
    <row r="8108" spans="1:13" x14ac:dyDescent="0.2">
      <c r="A8108" t="s">
        <v>38143</v>
      </c>
      <c r="B8108" t="s">
        <v>38144</v>
      </c>
      <c r="C8108" t="s">
        <v>44080</v>
      </c>
      <c r="D8108" t="s">
        <v>349</v>
      </c>
      <c r="E8108" t="s">
        <v>1348</v>
      </c>
      <c r="F8108" t="s">
        <v>44081</v>
      </c>
      <c r="G8108" t="s">
        <v>43213</v>
      </c>
      <c r="H8108" t="s">
        <v>2093</v>
      </c>
      <c r="J8108" t="s">
        <v>44082</v>
      </c>
      <c r="K8108" t="s">
        <v>44083</v>
      </c>
      <c r="L8108" t="s">
        <v>303</v>
      </c>
      <c r="M8108" t="s">
        <v>28339</v>
      </c>
    </row>
    <row r="8109" spans="1:13" x14ac:dyDescent="0.2">
      <c r="A8109" t="s">
        <v>38143</v>
      </c>
      <c r="B8109" t="s">
        <v>38144</v>
      </c>
      <c r="C8109" t="s">
        <v>44084</v>
      </c>
      <c r="D8109" t="s">
        <v>42978</v>
      </c>
      <c r="E8109" t="s">
        <v>1794</v>
      </c>
      <c r="F8109" t="s">
        <v>44085</v>
      </c>
      <c r="G8109" t="s">
        <v>43072</v>
      </c>
      <c r="H8109" t="s">
        <v>2134</v>
      </c>
      <c r="J8109" t="s">
        <v>44086</v>
      </c>
      <c r="K8109" t="s">
        <v>44087</v>
      </c>
      <c r="L8109" t="s">
        <v>303</v>
      </c>
      <c r="M8109" t="s">
        <v>20405</v>
      </c>
    </row>
    <row r="8110" spans="1:13" x14ac:dyDescent="0.2">
      <c r="A8110" t="s">
        <v>38143</v>
      </c>
      <c r="B8110" t="s">
        <v>38144</v>
      </c>
      <c r="C8110" t="s">
        <v>44088</v>
      </c>
      <c r="D8110" t="s">
        <v>38214</v>
      </c>
      <c r="E8110" t="s">
        <v>296</v>
      </c>
      <c r="F8110" t="s">
        <v>44089</v>
      </c>
      <c r="G8110" t="s">
        <v>44090</v>
      </c>
      <c r="H8110" t="s">
        <v>2093</v>
      </c>
      <c r="J8110" t="s">
        <v>44091</v>
      </c>
      <c r="K8110" t="s">
        <v>44092</v>
      </c>
      <c r="L8110" t="s">
        <v>303</v>
      </c>
      <c r="M8110" t="s">
        <v>44093</v>
      </c>
    </row>
    <row r="8111" spans="1:13" x14ac:dyDescent="0.2">
      <c r="A8111" t="s">
        <v>38143</v>
      </c>
      <c r="B8111" t="s">
        <v>38144</v>
      </c>
      <c r="C8111" t="s">
        <v>44094</v>
      </c>
      <c r="D8111" t="s">
        <v>44095</v>
      </c>
      <c r="E8111" t="s">
        <v>44096</v>
      </c>
      <c r="F8111" t="s">
        <v>44097</v>
      </c>
      <c r="H8111" t="s">
        <v>2134</v>
      </c>
      <c r="I8111" t="s">
        <v>1874</v>
      </c>
      <c r="J8111" t="s">
        <v>44098</v>
      </c>
      <c r="K8111" t="s">
        <v>44099</v>
      </c>
      <c r="L8111" t="s">
        <v>303</v>
      </c>
      <c r="M8111" t="s">
        <v>4971</v>
      </c>
    </row>
    <row r="8112" spans="1:13" x14ac:dyDescent="0.2">
      <c r="A8112" t="s">
        <v>38143</v>
      </c>
      <c r="B8112" t="s">
        <v>38144</v>
      </c>
      <c r="C8112" t="s">
        <v>44100</v>
      </c>
      <c r="D8112" t="s">
        <v>492</v>
      </c>
      <c r="E8112" t="s">
        <v>493</v>
      </c>
      <c r="F8112" t="s">
        <v>15796</v>
      </c>
      <c r="G8112" t="s">
        <v>44101</v>
      </c>
      <c r="H8112" t="s">
        <v>42917</v>
      </c>
      <c r="I8112" t="s">
        <v>1874</v>
      </c>
      <c r="J8112" t="s">
        <v>44102</v>
      </c>
      <c r="K8112" t="s">
        <v>44103</v>
      </c>
      <c r="L8112" t="s">
        <v>303</v>
      </c>
      <c r="M8112" t="s">
        <v>12993</v>
      </c>
    </row>
    <row r="8113" spans="1:13" x14ac:dyDescent="0.2">
      <c r="A8113" t="s">
        <v>38143</v>
      </c>
      <c r="B8113" t="s">
        <v>38144</v>
      </c>
      <c r="C8113" t="s">
        <v>44104</v>
      </c>
      <c r="D8113" t="s">
        <v>492</v>
      </c>
      <c r="E8113" t="s">
        <v>493</v>
      </c>
      <c r="F8113" t="s">
        <v>44105</v>
      </c>
      <c r="G8113" t="s">
        <v>44106</v>
      </c>
      <c r="H8113" t="s">
        <v>2134</v>
      </c>
      <c r="J8113" t="s">
        <v>44107</v>
      </c>
      <c r="K8113" t="s">
        <v>44108</v>
      </c>
      <c r="L8113" t="s">
        <v>303</v>
      </c>
      <c r="M8113" t="s">
        <v>1966</v>
      </c>
    </row>
    <row r="8114" spans="1:13" x14ac:dyDescent="0.2">
      <c r="A8114" t="s">
        <v>38143</v>
      </c>
      <c r="B8114" t="s">
        <v>38144</v>
      </c>
      <c r="C8114" t="s">
        <v>44109</v>
      </c>
      <c r="D8114" t="s">
        <v>44110</v>
      </c>
      <c r="E8114" t="s">
        <v>44111</v>
      </c>
      <c r="F8114" t="s">
        <v>44112</v>
      </c>
      <c r="G8114" t="s">
        <v>44113</v>
      </c>
      <c r="H8114" t="s">
        <v>42807</v>
      </c>
      <c r="I8114" t="s">
        <v>1874</v>
      </c>
      <c r="J8114" t="s">
        <v>44114</v>
      </c>
      <c r="K8114" t="s">
        <v>44115</v>
      </c>
      <c r="L8114" t="s">
        <v>303</v>
      </c>
      <c r="M8114" t="s">
        <v>13731</v>
      </c>
    </row>
    <row r="8115" spans="1:13" x14ac:dyDescent="0.2">
      <c r="A8115" t="s">
        <v>38143</v>
      </c>
      <c r="B8115" t="s">
        <v>38144</v>
      </c>
      <c r="C8115" t="s">
        <v>44116</v>
      </c>
      <c r="D8115" t="s">
        <v>44117</v>
      </c>
      <c r="F8115" t="s">
        <v>44118</v>
      </c>
      <c r="H8115" t="s">
        <v>43113</v>
      </c>
      <c r="J8115" t="s">
        <v>43209</v>
      </c>
      <c r="K8115" t="s">
        <v>44119</v>
      </c>
      <c r="L8115" t="s">
        <v>303</v>
      </c>
      <c r="M8115" t="s">
        <v>3636</v>
      </c>
    </row>
    <row r="8116" spans="1:13" x14ac:dyDescent="0.2">
      <c r="A8116" t="s">
        <v>38143</v>
      </c>
      <c r="B8116" t="s">
        <v>38144</v>
      </c>
      <c r="C8116" t="s">
        <v>44120</v>
      </c>
      <c r="D8116" t="s">
        <v>349</v>
      </c>
      <c r="F8116" t="s">
        <v>44121</v>
      </c>
      <c r="G8116" t="s">
        <v>42836</v>
      </c>
      <c r="H8116" t="s">
        <v>1874</v>
      </c>
      <c r="J8116" t="s">
        <v>44122</v>
      </c>
      <c r="K8116" t="s">
        <v>302</v>
      </c>
      <c r="L8116" t="s">
        <v>303</v>
      </c>
      <c r="M8116" t="s">
        <v>422</v>
      </c>
    </row>
    <row r="8117" spans="1:13" x14ac:dyDescent="0.2">
      <c r="A8117" t="s">
        <v>38143</v>
      </c>
      <c r="B8117" t="s">
        <v>38144</v>
      </c>
      <c r="C8117" t="s">
        <v>44123</v>
      </c>
      <c r="D8117" t="s">
        <v>27840</v>
      </c>
      <c r="E8117" t="s">
        <v>10400</v>
      </c>
      <c r="F8117" t="s">
        <v>44124</v>
      </c>
      <c r="G8117" t="s">
        <v>44125</v>
      </c>
      <c r="H8117" t="s">
        <v>44126</v>
      </c>
      <c r="I8117" t="s">
        <v>1874</v>
      </c>
      <c r="J8117" t="s">
        <v>44127</v>
      </c>
      <c r="K8117" t="s">
        <v>44128</v>
      </c>
      <c r="L8117" t="s">
        <v>303</v>
      </c>
      <c r="M8117" t="s">
        <v>15228</v>
      </c>
    </row>
    <row r="8118" spans="1:13" x14ac:dyDescent="0.2">
      <c r="A8118" t="s">
        <v>38143</v>
      </c>
      <c r="B8118" t="s">
        <v>38144</v>
      </c>
      <c r="C8118" t="s">
        <v>44129</v>
      </c>
      <c r="D8118" t="s">
        <v>295</v>
      </c>
      <c r="E8118" t="s">
        <v>296</v>
      </c>
      <c r="F8118" t="s">
        <v>44130</v>
      </c>
      <c r="G8118" t="s">
        <v>42940</v>
      </c>
      <c r="H8118" t="s">
        <v>2134</v>
      </c>
      <c r="J8118" t="s">
        <v>44131</v>
      </c>
      <c r="K8118" t="s">
        <v>44132</v>
      </c>
      <c r="L8118" t="s">
        <v>303</v>
      </c>
      <c r="M8118" t="s">
        <v>422</v>
      </c>
    </row>
    <row r="8119" spans="1:13" x14ac:dyDescent="0.2">
      <c r="A8119" t="s">
        <v>38143</v>
      </c>
      <c r="B8119" t="s">
        <v>38144</v>
      </c>
      <c r="C8119" t="s">
        <v>44133</v>
      </c>
      <c r="D8119" t="s">
        <v>572</v>
      </c>
      <c r="E8119" t="s">
        <v>573</v>
      </c>
      <c r="F8119" t="s">
        <v>44134</v>
      </c>
      <c r="G8119" t="s">
        <v>44002</v>
      </c>
      <c r="H8119" t="s">
        <v>2134</v>
      </c>
      <c r="J8119" t="s">
        <v>44135</v>
      </c>
      <c r="K8119" t="s">
        <v>44136</v>
      </c>
      <c r="L8119" t="s">
        <v>303</v>
      </c>
      <c r="M8119" t="s">
        <v>11596</v>
      </c>
    </row>
    <row r="8120" spans="1:13" x14ac:dyDescent="0.2">
      <c r="A8120" t="s">
        <v>38143</v>
      </c>
      <c r="B8120" t="s">
        <v>38144</v>
      </c>
      <c r="C8120" t="s">
        <v>44137</v>
      </c>
      <c r="D8120" t="s">
        <v>44138</v>
      </c>
      <c r="E8120" t="s">
        <v>29831</v>
      </c>
      <c r="F8120" t="s">
        <v>44139</v>
      </c>
      <c r="H8120" t="s">
        <v>43040</v>
      </c>
      <c r="I8120" t="s">
        <v>1874</v>
      </c>
      <c r="J8120" t="s">
        <v>44140</v>
      </c>
      <c r="K8120" t="s">
        <v>44141</v>
      </c>
      <c r="L8120" t="s">
        <v>303</v>
      </c>
      <c r="M8120" t="s">
        <v>44142</v>
      </c>
    </row>
    <row r="8121" spans="1:13" x14ac:dyDescent="0.2">
      <c r="A8121" t="s">
        <v>38143</v>
      </c>
      <c r="B8121" t="s">
        <v>38144</v>
      </c>
      <c r="C8121" t="s">
        <v>44143</v>
      </c>
      <c r="D8121" t="s">
        <v>1793</v>
      </c>
      <c r="E8121" t="s">
        <v>1794</v>
      </c>
      <c r="F8121" t="s">
        <v>44144</v>
      </c>
      <c r="G8121" t="s">
        <v>44145</v>
      </c>
      <c r="H8121" t="s">
        <v>2093</v>
      </c>
      <c r="J8121" t="s">
        <v>44146</v>
      </c>
      <c r="K8121" t="s">
        <v>44147</v>
      </c>
      <c r="L8121" t="s">
        <v>303</v>
      </c>
      <c r="M8121" t="s">
        <v>26077</v>
      </c>
    </row>
    <row r="8122" spans="1:13" x14ac:dyDescent="0.2">
      <c r="A8122" t="s">
        <v>38143</v>
      </c>
      <c r="B8122" t="s">
        <v>38144</v>
      </c>
      <c r="C8122" t="s">
        <v>44148</v>
      </c>
      <c r="D8122" t="s">
        <v>572</v>
      </c>
      <c r="E8122" t="s">
        <v>573</v>
      </c>
      <c r="F8122" t="s">
        <v>44149</v>
      </c>
      <c r="H8122" t="s">
        <v>2124</v>
      </c>
      <c r="I8122" t="s">
        <v>1874</v>
      </c>
      <c r="J8122" t="s">
        <v>44150</v>
      </c>
      <c r="K8122" t="s">
        <v>44151</v>
      </c>
      <c r="L8122" t="s">
        <v>303</v>
      </c>
      <c r="M8122" t="s">
        <v>1882</v>
      </c>
    </row>
    <row r="8123" spans="1:13" x14ac:dyDescent="0.2">
      <c r="A8123" t="s">
        <v>38143</v>
      </c>
      <c r="B8123" t="s">
        <v>38144</v>
      </c>
      <c r="C8123" t="s">
        <v>44152</v>
      </c>
      <c r="D8123" t="s">
        <v>43632</v>
      </c>
      <c r="E8123" t="s">
        <v>44153</v>
      </c>
      <c r="F8123" t="s">
        <v>44154</v>
      </c>
      <c r="H8123" t="s">
        <v>2079</v>
      </c>
      <c r="I8123" t="s">
        <v>1874</v>
      </c>
      <c r="J8123" t="s">
        <v>44155</v>
      </c>
      <c r="K8123" t="s">
        <v>44156</v>
      </c>
      <c r="L8123" t="s">
        <v>303</v>
      </c>
      <c r="M8123" t="s">
        <v>44157</v>
      </c>
    </row>
    <row r="8124" spans="1:13" x14ac:dyDescent="0.2">
      <c r="A8124" t="s">
        <v>38143</v>
      </c>
      <c r="B8124" t="s">
        <v>38144</v>
      </c>
      <c r="C8124" t="s">
        <v>44158</v>
      </c>
      <c r="D8124" t="s">
        <v>572</v>
      </c>
      <c r="E8124" t="s">
        <v>573</v>
      </c>
      <c r="F8124" t="s">
        <v>44159</v>
      </c>
      <c r="H8124" t="s">
        <v>2134</v>
      </c>
      <c r="J8124" t="s">
        <v>44160</v>
      </c>
      <c r="K8124" t="s">
        <v>44161</v>
      </c>
      <c r="L8124" t="s">
        <v>303</v>
      </c>
      <c r="M8124" t="s">
        <v>11596</v>
      </c>
    </row>
    <row r="8125" spans="1:13" x14ac:dyDescent="0.2">
      <c r="A8125" t="s">
        <v>38143</v>
      </c>
      <c r="B8125" t="s">
        <v>38144</v>
      </c>
      <c r="C8125" t="s">
        <v>44162</v>
      </c>
      <c r="D8125" t="s">
        <v>492</v>
      </c>
      <c r="E8125" t="s">
        <v>493</v>
      </c>
      <c r="F8125" t="s">
        <v>44163</v>
      </c>
      <c r="G8125" t="s">
        <v>43274</v>
      </c>
      <c r="H8125" t="s">
        <v>42798</v>
      </c>
      <c r="I8125" t="s">
        <v>1874</v>
      </c>
      <c r="J8125" t="s">
        <v>44164</v>
      </c>
      <c r="K8125" t="s">
        <v>44165</v>
      </c>
      <c r="L8125" t="s">
        <v>303</v>
      </c>
      <c r="M8125" t="s">
        <v>497</v>
      </c>
    </row>
    <row r="8126" spans="1:13" x14ac:dyDescent="0.2">
      <c r="A8126" t="s">
        <v>38143</v>
      </c>
      <c r="B8126" t="s">
        <v>38144</v>
      </c>
      <c r="C8126" t="s">
        <v>44166</v>
      </c>
      <c r="D8126" t="s">
        <v>44167</v>
      </c>
      <c r="E8126" t="s">
        <v>44168</v>
      </c>
      <c r="F8126" t="s">
        <v>44169</v>
      </c>
      <c r="H8126" t="s">
        <v>2079</v>
      </c>
      <c r="J8126" t="s">
        <v>42820</v>
      </c>
      <c r="K8126" t="s">
        <v>44170</v>
      </c>
      <c r="L8126" t="s">
        <v>303</v>
      </c>
      <c r="M8126" t="s">
        <v>8609</v>
      </c>
    </row>
    <row r="8127" spans="1:13" x14ac:dyDescent="0.2">
      <c r="A8127" t="s">
        <v>38143</v>
      </c>
      <c r="B8127" t="s">
        <v>38144</v>
      </c>
      <c r="C8127" t="s">
        <v>44171</v>
      </c>
      <c r="D8127" t="s">
        <v>22853</v>
      </c>
      <c r="E8127" t="s">
        <v>22854</v>
      </c>
      <c r="F8127" t="s">
        <v>44172</v>
      </c>
      <c r="H8127" t="s">
        <v>2079</v>
      </c>
      <c r="J8127" t="s">
        <v>44173</v>
      </c>
      <c r="K8127" t="s">
        <v>44174</v>
      </c>
      <c r="L8127" t="s">
        <v>303</v>
      </c>
      <c r="M8127" t="s">
        <v>28520</v>
      </c>
    </row>
    <row r="8128" spans="1:13" x14ac:dyDescent="0.2">
      <c r="A8128" t="s">
        <v>38143</v>
      </c>
      <c r="B8128" t="s">
        <v>38144</v>
      </c>
      <c r="C8128" t="s">
        <v>44175</v>
      </c>
      <c r="D8128" t="s">
        <v>44095</v>
      </c>
      <c r="E8128" t="s">
        <v>44176</v>
      </c>
      <c r="F8128" t="s">
        <v>44177</v>
      </c>
      <c r="H8128" t="s">
        <v>2134</v>
      </c>
      <c r="J8128" t="s">
        <v>44178</v>
      </c>
      <c r="K8128" t="s">
        <v>44179</v>
      </c>
      <c r="L8128" t="s">
        <v>303</v>
      </c>
      <c r="M8128" t="s">
        <v>4971</v>
      </c>
    </row>
    <row r="8129" spans="1:13" x14ac:dyDescent="0.2">
      <c r="A8129" t="s">
        <v>38143</v>
      </c>
      <c r="B8129" t="s">
        <v>38144</v>
      </c>
      <c r="C8129" t="s">
        <v>44180</v>
      </c>
      <c r="D8129" t="s">
        <v>26369</v>
      </c>
      <c r="E8129" t="s">
        <v>41670</v>
      </c>
      <c r="F8129" t="s">
        <v>44181</v>
      </c>
      <c r="G8129" t="s">
        <v>2109</v>
      </c>
      <c r="H8129" t="s">
        <v>1874</v>
      </c>
      <c r="J8129" t="s">
        <v>44182</v>
      </c>
      <c r="K8129" t="s">
        <v>44183</v>
      </c>
      <c r="L8129" t="s">
        <v>303</v>
      </c>
      <c r="M8129" t="s">
        <v>28798</v>
      </c>
    </row>
    <row r="8130" spans="1:13" x14ac:dyDescent="0.2">
      <c r="A8130" t="s">
        <v>38143</v>
      </c>
      <c r="B8130" t="s">
        <v>38144</v>
      </c>
      <c r="C8130" t="s">
        <v>44184</v>
      </c>
      <c r="D8130" t="s">
        <v>401</v>
      </c>
      <c r="E8130" t="s">
        <v>402</v>
      </c>
      <c r="F8130" t="s">
        <v>750</v>
      </c>
      <c r="G8130" t="s">
        <v>44185</v>
      </c>
      <c r="H8130" t="s">
        <v>42807</v>
      </c>
      <c r="J8130" t="s">
        <v>44186</v>
      </c>
      <c r="K8130" t="s">
        <v>44187</v>
      </c>
      <c r="L8130" t="s">
        <v>303</v>
      </c>
      <c r="M8130" t="s">
        <v>1509</v>
      </c>
    </row>
    <row r="8131" spans="1:13" x14ac:dyDescent="0.2">
      <c r="A8131" t="s">
        <v>38143</v>
      </c>
      <c r="B8131" t="s">
        <v>38144</v>
      </c>
      <c r="C8131" t="s">
        <v>44188</v>
      </c>
      <c r="D8131" t="s">
        <v>44189</v>
      </c>
      <c r="E8131" t="s">
        <v>44190</v>
      </c>
      <c r="F8131" t="s">
        <v>44191</v>
      </c>
      <c r="H8131" t="s">
        <v>42917</v>
      </c>
      <c r="J8131" t="s">
        <v>44192</v>
      </c>
      <c r="K8131" t="s">
        <v>44193</v>
      </c>
      <c r="L8131" t="s">
        <v>303</v>
      </c>
      <c r="M8131" t="s">
        <v>902</v>
      </c>
    </row>
    <row r="8132" spans="1:13" x14ac:dyDescent="0.2">
      <c r="A8132" t="s">
        <v>38143</v>
      </c>
      <c r="B8132" t="s">
        <v>38144</v>
      </c>
      <c r="C8132" t="s">
        <v>44194</v>
      </c>
      <c r="D8132" t="s">
        <v>43278</v>
      </c>
      <c r="F8132" t="s">
        <v>44195</v>
      </c>
      <c r="G8132" t="s">
        <v>2093</v>
      </c>
      <c r="J8132" t="s">
        <v>44196</v>
      </c>
      <c r="K8132" t="s">
        <v>44197</v>
      </c>
      <c r="L8132" t="s">
        <v>303</v>
      </c>
      <c r="M8132" t="s">
        <v>43284</v>
      </c>
    </row>
    <row r="8133" spans="1:13" x14ac:dyDescent="0.2">
      <c r="A8133" t="s">
        <v>38143</v>
      </c>
      <c r="B8133" t="s">
        <v>38144</v>
      </c>
      <c r="C8133" t="s">
        <v>44198</v>
      </c>
      <c r="D8133" t="s">
        <v>394</v>
      </c>
      <c r="E8133" t="s">
        <v>499</v>
      </c>
      <c r="F8133" t="s">
        <v>44199</v>
      </c>
      <c r="G8133" t="s">
        <v>44200</v>
      </c>
      <c r="H8133" t="s">
        <v>2109</v>
      </c>
      <c r="I8133" t="s">
        <v>1874</v>
      </c>
      <c r="J8133" t="s">
        <v>44201</v>
      </c>
      <c r="K8133" t="s">
        <v>44202</v>
      </c>
      <c r="L8133" t="s">
        <v>303</v>
      </c>
      <c r="M8133" t="s">
        <v>44203</v>
      </c>
    </row>
    <row r="8134" spans="1:13" x14ac:dyDescent="0.2">
      <c r="A8134" t="s">
        <v>38143</v>
      </c>
      <c r="B8134" t="s">
        <v>38144</v>
      </c>
      <c r="C8134" t="s">
        <v>44204</v>
      </c>
      <c r="D8134" t="s">
        <v>44205</v>
      </c>
      <c r="E8134" t="s">
        <v>44206</v>
      </c>
      <c r="F8134" t="s">
        <v>44207</v>
      </c>
      <c r="H8134" t="s">
        <v>2134</v>
      </c>
      <c r="J8134" t="s">
        <v>44208</v>
      </c>
      <c r="K8134" t="s">
        <v>44209</v>
      </c>
      <c r="L8134" t="s">
        <v>303</v>
      </c>
      <c r="M8134" t="s">
        <v>44210</v>
      </c>
    </row>
    <row r="8135" spans="1:13" x14ac:dyDescent="0.2">
      <c r="A8135" t="s">
        <v>38143</v>
      </c>
      <c r="B8135" t="s">
        <v>38144</v>
      </c>
      <c r="C8135" t="s">
        <v>44211</v>
      </c>
      <c r="D8135" t="s">
        <v>492</v>
      </c>
      <c r="E8135" t="s">
        <v>493</v>
      </c>
      <c r="F8135" t="s">
        <v>44212</v>
      </c>
      <c r="G8135" t="s">
        <v>44213</v>
      </c>
      <c r="H8135" t="s">
        <v>44214</v>
      </c>
      <c r="J8135" t="s">
        <v>44215</v>
      </c>
      <c r="K8135" t="s">
        <v>44216</v>
      </c>
      <c r="L8135" t="s">
        <v>303</v>
      </c>
      <c r="M8135" t="s">
        <v>44217</v>
      </c>
    </row>
    <row r="8136" spans="1:13" x14ac:dyDescent="0.2">
      <c r="A8136" t="s">
        <v>38143</v>
      </c>
      <c r="B8136" t="s">
        <v>38144</v>
      </c>
      <c r="C8136" t="s">
        <v>44218</v>
      </c>
      <c r="D8136" t="s">
        <v>44219</v>
      </c>
      <c r="E8136" t="s">
        <v>44220</v>
      </c>
      <c r="F8136" t="s">
        <v>44221</v>
      </c>
      <c r="G8136" t="s">
        <v>43548</v>
      </c>
      <c r="H8136" t="s">
        <v>2134</v>
      </c>
      <c r="J8136" t="s">
        <v>44222</v>
      </c>
      <c r="K8136" t="s">
        <v>44223</v>
      </c>
      <c r="L8136" t="s">
        <v>303</v>
      </c>
      <c r="M8136" t="s">
        <v>34845</v>
      </c>
    </row>
    <row r="8137" spans="1:13" x14ac:dyDescent="0.2">
      <c r="A8137" t="s">
        <v>38143</v>
      </c>
      <c r="B8137" t="s">
        <v>38144</v>
      </c>
      <c r="C8137" t="s">
        <v>44224</v>
      </c>
      <c r="D8137" t="s">
        <v>44225</v>
      </c>
      <c r="E8137" t="s">
        <v>44226</v>
      </c>
      <c r="F8137" t="s">
        <v>44227</v>
      </c>
      <c r="G8137" t="s">
        <v>43924</v>
      </c>
      <c r="H8137" t="s">
        <v>1874</v>
      </c>
      <c r="J8137" t="s">
        <v>44228</v>
      </c>
      <c r="K8137" t="s">
        <v>44229</v>
      </c>
      <c r="L8137" t="s">
        <v>303</v>
      </c>
      <c r="M8137" t="s">
        <v>422</v>
      </c>
    </row>
    <row r="8138" spans="1:13" x14ac:dyDescent="0.2">
      <c r="A8138" t="s">
        <v>38143</v>
      </c>
      <c r="B8138" t="s">
        <v>38144</v>
      </c>
      <c r="C8138" t="s">
        <v>44230</v>
      </c>
      <c r="D8138" t="s">
        <v>831</v>
      </c>
      <c r="F8138" t="s">
        <v>44231</v>
      </c>
      <c r="G8138" t="s">
        <v>44232</v>
      </c>
      <c r="H8138" t="s">
        <v>2093</v>
      </c>
      <c r="J8138" t="s">
        <v>44233</v>
      </c>
      <c r="K8138" t="s">
        <v>44234</v>
      </c>
      <c r="L8138" t="s">
        <v>303</v>
      </c>
      <c r="M8138" t="s">
        <v>1314</v>
      </c>
    </row>
    <row r="8139" spans="1:13" x14ac:dyDescent="0.2">
      <c r="A8139" t="s">
        <v>38143</v>
      </c>
      <c r="B8139" t="s">
        <v>38144</v>
      </c>
      <c r="C8139" t="s">
        <v>44235</v>
      </c>
      <c r="D8139" t="s">
        <v>492</v>
      </c>
      <c r="E8139" t="s">
        <v>493</v>
      </c>
      <c r="F8139" t="s">
        <v>44236</v>
      </c>
      <c r="H8139" t="s">
        <v>2109</v>
      </c>
      <c r="I8139" t="s">
        <v>1874</v>
      </c>
      <c r="J8139" t="s">
        <v>44237</v>
      </c>
      <c r="K8139" t="s">
        <v>44238</v>
      </c>
      <c r="L8139" t="s">
        <v>303</v>
      </c>
      <c r="M8139" t="s">
        <v>822</v>
      </c>
    </row>
    <row r="8140" spans="1:13" x14ac:dyDescent="0.2">
      <c r="A8140" t="s">
        <v>38143</v>
      </c>
      <c r="B8140" t="s">
        <v>38144</v>
      </c>
      <c r="C8140" t="s">
        <v>44239</v>
      </c>
      <c r="D8140" t="s">
        <v>366</v>
      </c>
      <c r="F8140" t="s">
        <v>2799</v>
      </c>
      <c r="G8140" t="s">
        <v>44240</v>
      </c>
      <c r="H8140" t="s">
        <v>43168</v>
      </c>
      <c r="I8140" t="s">
        <v>2093</v>
      </c>
      <c r="J8140" t="s">
        <v>44241</v>
      </c>
      <c r="K8140" t="s">
        <v>44242</v>
      </c>
      <c r="L8140" t="s">
        <v>303</v>
      </c>
      <c r="M8140" t="s">
        <v>2783</v>
      </c>
    </row>
    <row r="8141" spans="1:13" x14ac:dyDescent="0.2">
      <c r="A8141" t="s">
        <v>38143</v>
      </c>
      <c r="B8141" t="s">
        <v>38144</v>
      </c>
      <c r="C8141" t="s">
        <v>44243</v>
      </c>
      <c r="D8141" t="s">
        <v>492</v>
      </c>
      <c r="E8141" t="s">
        <v>493</v>
      </c>
      <c r="F8141" t="s">
        <v>44244</v>
      </c>
      <c r="G8141" t="s">
        <v>44245</v>
      </c>
      <c r="H8141" t="s">
        <v>2102</v>
      </c>
      <c r="I8141" t="s">
        <v>1874</v>
      </c>
      <c r="J8141" t="s">
        <v>44246</v>
      </c>
      <c r="K8141" t="s">
        <v>44247</v>
      </c>
      <c r="L8141" t="s">
        <v>303</v>
      </c>
      <c r="M8141" t="s">
        <v>3482</v>
      </c>
    </row>
    <row r="8142" spans="1:13" x14ac:dyDescent="0.2">
      <c r="A8142" t="s">
        <v>38143</v>
      </c>
      <c r="B8142" t="s">
        <v>38144</v>
      </c>
      <c r="C8142" t="s">
        <v>44248</v>
      </c>
      <c r="D8142" t="s">
        <v>44249</v>
      </c>
      <c r="E8142" t="s">
        <v>484</v>
      </c>
      <c r="F8142" t="s">
        <v>1137</v>
      </c>
      <c r="G8142" t="s">
        <v>44250</v>
      </c>
      <c r="H8142" t="s">
        <v>44251</v>
      </c>
      <c r="I8142" t="s">
        <v>2134</v>
      </c>
      <c r="J8142" t="s">
        <v>44252</v>
      </c>
      <c r="K8142" t="s">
        <v>44253</v>
      </c>
      <c r="L8142" t="s">
        <v>303</v>
      </c>
      <c r="M8142" t="s">
        <v>44254</v>
      </c>
    </row>
    <row r="8143" spans="1:13" x14ac:dyDescent="0.2">
      <c r="A8143" t="s">
        <v>38143</v>
      </c>
      <c r="B8143" t="s">
        <v>38144</v>
      </c>
      <c r="C8143" t="s">
        <v>44255</v>
      </c>
      <c r="D8143" t="s">
        <v>44256</v>
      </c>
      <c r="F8143" t="s">
        <v>44257</v>
      </c>
      <c r="G8143" t="s">
        <v>44258</v>
      </c>
      <c r="H8143" t="s">
        <v>44259</v>
      </c>
      <c r="I8143" t="s">
        <v>42791</v>
      </c>
      <c r="J8143" t="s">
        <v>44260</v>
      </c>
      <c r="K8143" t="s">
        <v>44261</v>
      </c>
      <c r="L8143" t="s">
        <v>303</v>
      </c>
      <c r="M8143" t="s">
        <v>33976</v>
      </c>
    </row>
    <row r="8144" spans="1:13" x14ac:dyDescent="0.2">
      <c r="A8144" t="s">
        <v>38143</v>
      </c>
      <c r="B8144" t="s">
        <v>38144</v>
      </c>
      <c r="C8144" t="s">
        <v>44262</v>
      </c>
      <c r="D8144" t="s">
        <v>295</v>
      </c>
      <c r="E8144" t="s">
        <v>296</v>
      </c>
      <c r="F8144" t="s">
        <v>4864</v>
      </c>
      <c r="G8144" t="s">
        <v>44263</v>
      </c>
      <c r="H8144" t="s">
        <v>44264</v>
      </c>
      <c r="J8144" t="s">
        <v>44265</v>
      </c>
      <c r="K8144" t="s">
        <v>44266</v>
      </c>
      <c r="L8144" t="s">
        <v>303</v>
      </c>
      <c r="M8144" t="s">
        <v>422</v>
      </c>
    </row>
    <row r="8145" spans="1:13" x14ac:dyDescent="0.2">
      <c r="A8145" t="s">
        <v>38143</v>
      </c>
      <c r="B8145" t="s">
        <v>38144</v>
      </c>
      <c r="C8145" t="s">
        <v>44267</v>
      </c>
      <c r="D8145" t="s">
        <v>2857</v>
      </c>
      <c r="E8145" t="s">
        <v>2858</v>
      </c>
      <c r="F8145" t="s">
        <v>44268</v>
      </c>
      <c r="H8145" t="s">
        <v>42917</v>
      </c>
      <c r="I8145" t="s">
        <v>1874</v>
      </c>
      <c r="J8145" t="s">
        <v>44269</v>
      </c>
      <c r="K8145" t="s">
        <v>44270</v>
      </c>
      <c r="L8145" t="s">
        <v>303</v>
      </c>
      <c r="M8145" t="s">
        <v>914</v>
      </c>
    </row>
    <row r="8146" spans="1:13" x14ac:dyDescent="0.2">
      <c r="A8146" t="s">
        <v>38143</v>
      </c>
      <c r="B8146" t="s">
        <v>38144</v>
      </c>
      <c r="C8146" t="s">
        <v>44271</v>
      </c>
      <c r="D8146" t="s">
        <v>1837</v>
      </c>
      <c r="E8146" t="s">
        <v>1375</v>
      </c>
      <c r="F8146" t="s">
        <v>44272</v>
      </c>
      <c r="G8146" t="s">
        <v>43304</v>
      </c>
      <c r="H8146" t="s">
        <v>42807</v>
      </c>
      <c r="I8146" t="s">
        <v>1874</v>
      </c>
      <c r="J8146" t="s">
        <v>42953</v>
      </c>
      <c r="K8146" t="s">
        <v>44273</v>
      </c>
      <c r="L8146" t="s">
        <v>303</v>
      </c>
      <c r="M8146" t="s">
        <v>19528</v>
      </c>
    </row>
    <row r="8147" spans="1:13" x14ac:dyDescent="0.2">
      <c r="A8147" t="s">
        <v>38143</v>
      </c>
      <c r="B8147" t="s">
        <v>38144</v>
      </c>
      <c r="C8147" t="s">
        <v>44274</v>
      </c>
      <c r="D8147" t="s">
        <v>349</v>
      </c>
      <c r="F8147" t="s">
        <v>44275</v>
      </c>
      <c r="G8147" t="s">
        <v>44276</v>
      </c>
      <c r="H8147" t="s">
        <v>2134</v>
      </c>
      <c r="J8147" t="s">
        <v>44277</v>
      </c>
      <c r="K8147" t="s">
        <v>302</v>
      </c>
      <c r="L8147" t="s">
        <v>303</v>
      </c>
      <c r="M8147" t="s">
        <v>422</v>
      </c>
    </row>
    <row r="8148" spans="1:13" x14ac:dyDescent="0.2">
      <c r="A8148" t="s">
        <v>38143</v>
      </c>
      <c r="B8148" t="s">
        <v>38144</v>
      </c>
      <c r="C8148" t="s">
        <v>44278</v>
      </c>
      <c r="D8148" t="s">
        <v>40990</v>
      </c>
      <c r="E8148" t="s">
        <v>44279</v>
      </c>
      <c r="F8148" t="s">
        <v>44280</v>
      </c>
      <c r="H8148" t="s">
        <v>44281</v>
      </c>
      <c r="J8148" t="s">
        <v>44282</v>
      </c>
      <c r="K8148" t="s">
        <v>44283</v>
      </c>
      <c r="L8148" t="s">
        <v>303</v>
      </c>
      <c r="M8148" t="s">
        <v>17319</v>
      </c>
    </row>
    <row r="8149" spans="1:13" x14ac:dyDescent="0.2">
      <c r="A8149" t="s">
        <v>38143</v>
      </c>
      <c r="B8149" t="s">
        <v>38144</v>
      </c>
      <c r="C8149" t="s">
        <v>44284</v>
      </c>
      <c r="D8149" t="s">
        <v>572</v>
      </c>
      <c r="E8149" t="s">
        <v>573</v>
      </c>
      <c r="F8149" t="s">
        <v>44285</v>
      </c>
      <c r="G8149" t="s">
        <v>44286</v>
      </c>
      <c r="H8149" t="s">
        <v>43152</v>
      </c>
      <c r="I8149" t="s">
        <v>1874</v>
      </c>
      <c r="J8149" t="s">
        <v>44287</v>
      </c>
      <c r="K8149" t="s">
        <v>44288</v>
      </c>
      <c r="L8149" t="s">
        <v>303</v>
      </c>
      <c r="M8149" t="s">
        <v>43089</v>
      </c>
    </row>
    <row r="8150" spans="1:13" x14ac:dyDescent="0.2">
      <c r="A8150" t="s">
        <v>38143</v>
      </c>
      <c r="B8150" t="s">
        <v>38144</v>
      </c>
      <c r="C8150" t="s">
        <v>44289</v>
      </c>
      <c r="D8150" t="s">
        <v>349</v>
      </c>
      <c r="F8150" t="s">
        <v>11341</v>
      </c>
      <c r="G8150" t="s">
        <v>43434</v>
      </c>
      <c r="H8150" t="s">
        <v>1874</v>
      </c>
      <c r="J8150" t="s">
        <v>44290</v>
      </c>
      <c r="K8150" t="s">
        <v>302</v>
      </c>
      <c r="L8150" t="s">
        <v>303</v>
      </c>
      <c r="M8150" t="s">
        <v>422</v>
      </c>
    </row>
    <row r="8151" spans="1:13" x14ac:dyDescent="0.2">
      <c r="A8151" t="s">
        <v>38143</v>
      </c>
      <c r="B8151" t="s">
        <v>38144</v>
      </c>
      <c r="C8151" t="s">
        <v>44291</v>
      </c>
      <c r="D8151" t="s">
        <v>572</v>
      </c>
      <c r="E8151" t="s">
        <v>573</v>
      </c>
      <c r="F8151" t="s">
        <v>24206</v>
      </c>
      <c r="G8151" t="s">
        <v>43040</v>
      </c>
      <c r="H8151" t="s">
        <v>1874</v>
      </c>
      <c r="J8151" t="s">
        <v>44292</v>
      </c>
      <c r="K8151" t="s">
        <v>44293</v>
      </c>
      <c r="L8151" t="s">
        <v>303</v>
      </c>
      <c r="M8151" t="s">
        <v>605</v>
      </c>
    </row>
    <row r="8152" spans="1:13" x14ac:dyDescent="0.2">
      <c r="A8152" t="s">
        <v>38143</v>
      </c>
      <c r="B8152" t="s">
        <v>38144</v>
      </c>
      <c r="C8152" t="s">
        <v>44294</v>
      </c>
      <c r="D8152" t="s">
        <v>401</v>
      </c>
      <c r="E8152" t="s">
        <v>44295</v>
      </c>
      <c r="F8152" t="s">
        <v>44296</v>
      </c>
      <c r="G8152" t="s">
        <v>43434</v>
      </c>
      <c r="H8152" t="s">
        <v>42768</v>
      </c>
      <c r="J8152" t="s">
        <v>44297</v>
      </c>
      <c r="K8152" t="s">
        <v>44298</v>
      </c>
      <c r="L8152" t="s">
        <v>303</v>
      </c>
      <c r="M8152" t="s">
        <v>10117</v>
      </c>
    </row>
    <row r="8153" spans="1:13" x14ac:dyDescent="0.2">
      <c r="A8153" t="s">
        <v>38143</v>
      </c>
      <c r="B8153" t="s">
        <v>38144</v>
      </c>
      <c r="C8153" t="s">
        <v>44299</v>
      </c>
      <c r="D8153" t="s">
        <v>394</v>
      </c>
      <c r="E8153" t="s">
        <v>3638</v>
      </c>
      <c r="F8153" t="s">
        <v>653</v>
      </c>
      <c r="G8153" t="s">
        <v>44300</v>
      </c>
      <c r="H8153" t="s">
        <v>2093</v>
      </c>
      <c r="I8153" t="s">
        <v>1874</v>
      </c>
      <c r="J8153" t="s">
        <v>44301</v>
      </c>
      <c r="K8153" t="s">
        <v>44302</v>
      </c>
      <c r="L8153" t="s">
        <v>303</v>
      </c>
      <c r="M8153" t="s">
        <v>10238</v>
      </c>
    </row>
    <row r="8154" spans="1:13" x14ac:dyDescent="0.2">
      <c r="A8154" t="s">
        <v>38143</v>
      </c>
      <c r="B8154" t="s">
        <v>38144</v>
      </c>
      <c r="C8154" t="s">
        <v>44303</v>
      </c>
      <c r="D8154" t="s">
        <v>2857</v>
      </c>
      <c r="E8154" t="s">
        <v>22348</v>
      </c>
      <c r="F8154" t="s">
        <v>44304</v>
      </c>
      <c r="G8154" t="s">
        <v>43821</v>
      </c>
      <c r="H8154" t="s">
        <v>2134</v>
      </c>
      <c r="J8154" t="s">
        <v>44305</v>
      </c>
      <c r="K8154" t="s">
        <v>44306</v>
      </c>
      <c r="L8154" t="s">
        <v>303</v>
      </c>
      <c r="M8154" t="s">
        <v>44307</v>
      </c>
    </row>
    <row r="8155" spans="1:13" x14ac:dyDescent="0.2">
      <c r="A8155" t="s">
        <v>38143</v>
      </c>
      <c r="B8155" t="s">
        <v>38144</v>
      </c>
      <c r="C8155" t="s">
        <v>44308</v>
      </c>
      <c r="D8155" t="s">
        <v>492</v>
      </c>
      <c r="E8155" t="s">
        <v>493</v>
      </c>
      <c r="F8155" t="s">
        <v>44309</v>
      </c>
      <c r="H8155" t="s">
        <v>2102</v>
      </c>
      <c r="I8155" t="s">
        <v>42971</v>
      </c>
      <c r="J8155" t="s">
        <v>44310</v>
      </c>
      <c r="K8155" t="s">
        <v>44311</v>
      </c>
      <c r="L8155" t="s">
        <v>303</v>
      </c>
      <c r="M8155" t="s">
        <v>8006</v>
      </c>
    </row>
    <row r="8156" spans="1:13" x14ac:dyDescent="0.2">
      <c r="A8156" t="s">
        <v>38143</v>
      </c>
      <c r="B8156" t="s">
        <v>38144</v>
      </c>
      <c r="C8156" t="s">
        <v>44312</v>
      </c>
      <c r="D8156" t="s">
        <v>295</v>
      </c>
      <c r="E8156" t="s">
        <v>296</v>
      </c>
      <c r="F8156" t="s">
        <v>20898</v>
      </c>
      <c r="G8156" t="s">
        <v>44313</v>
      </c>
      <c r="H8156" t="s">
        <v>44314</v>
      </c>
      <c r="I8156" t="s">
        <v>2134</v>
      </c>
      <c r="J8156" t="s">
        <v>44315</v>
      </c>
      <c r="K8156" t="s">
        <v>44316</v>
      </c>
      <c r="L8156" t="s">
        <v>303</v>
      </c>
      <c r="M8156" t="s">
        <v>13731</v>
      </c>
    </row>
    <row r="8157" spans="1:13" x14ac:dyDescent="0.2">
      <c r="A8157" t="s">
        <v>38143</v>
      </c>
      <c r="B8157" t="s">
        <v>38144</v>
      </c>
      <c r="C8157" t="s">
        <v>44317</v>
      </c>
      <c r="D8157" t="s">
        <v>572</v>
      </c>
      <c r="E8157" t="s">
        <v>573</v>
      </c>
      <c r="F8157" t="s">
        <v>1121</v>
      </c>
      <c r="G8157" t="s">
        <v>5008</v>
      </c>
      <c r="H8157" t="s">
        <v>21221</v>
      </c>
      <c r="I8157" t="s">
        <v>1874</v>
      </c>
      <c r="J8157" t="s">
        <v>44318</v>
      </c>
      <c r="K8157" t="s">
        <v>44319</v>
      </c>
      <c r="L8157" t="s">
        <v>303</v>
      </c>
      <c r="M8157" t="s">
        <v>23828</v>
      </c>
    </row>
    <row r="8158" spans="1:13" x14ac:dyDescent="0.2">
      <c r="A8158" t="s">
        <v>38143</v>
      </c>
      <c r="B8158" t="s">
        <v>38144</v>
      </c>
      <c r="C8158" t="s">
        <v>44320</v>
      </c>
      <c r="D8158" t="s">
        <v>44321</v>
      </c>
      <c r="E8158" t="s">
        <v>15159</v>
      </c>
      <c r="F8158" t="s">
        <v>44322</v>
      </c>
      <c r="G8158" t="s">
        <v>2078</v>
      </c>
      <c r="H8158" t="s">
        <v>2079</v>
      </c>
      <c r="I8158" t="s">
        <v>1874</v>
      </c>
      <c r="J8158" t="s">
        <v>44323</v>
      </c>
      <c r="K8158" t="s">
        <v>44324</v>
      </c>
      <c r="L8158" t="s">
        <v>303</v>
      </c>
      <c r="M8158" t="s">
        <v>36611</v>
      </c>
    </row>
    <row r="8159" spans="1:13" x14ac:dyDescent="0.2">
      <c r="A8159" t="s">
        <v>38143</v>
      </c>
      <c r="B8159" t="s">
        <v>38144</v>
      </c>
      <c r="C8159" t="s">
        <v>44325</v>
      </c>
      <c r="D8159" t="s">
        <v>492</v>
      </c>
      <c r="E8159" t="s">
        <v>493</v>
      </c>
      <c r="F8159" t="s">
        <v>44326</v>
      </c>
      <c r="H8159" t="s">
        <v>2086</v>
      </c>
      <c r="I8159" t="s">
        <v>1874</v>
      </c>
      <c r="J8159" t="s">
        <v>44327</v>
      </c>
      <c r="K8159" t="s">
        <v>44328</v>
      </c>
      <c r="L8159" t="s">
        <v>303</v>
      </c>
      <c r="M8159" t="s">
        <v>12993</v>
      </c>
    </row>
    <row r="8160" spans="1:13" x14ac:dyDescent="0.2">
      <c r="A8160" t="s">
        <v>38143</v>
      </c>
      <c r="B8160" t="s">
        <v>38144</v>
      </c>
      <c r="C8160" t="s">
        <v>44329</v>
      </c>
      <c r="D8160" t="s">
        <v>366</v>
      </c>
      <c r="E8160" t="s">
        <v>367</v>
      </c>
      <c r="F8160" t="s">
        <v>44330</v>
      </c>
      <c r="G8160" t="s">
        <v>43072</v>
      </c>
      <c r="H8160" t="s">
        <v>2134</v>
      </c>
      <c r="J8160" t="s">
        <v>44331</v>
      </c>
      <c r="K8160" t="s">
        <v>44332</v>
      </c>
      <c r="L8160" t="s">
        <v>303</v>
      </c>
      <c r="M8160" t="s">
        <v>44333</v>
      </c>
    </row>
    <row r="8161" spans="1:13" x14ac:dyDescent="0.2">
      <c r="A8161" t="s">
        <v>38143</v>
      </c>
      <c r="B8161" t="s">
        <v>38144</v>
      </c>
      <c r="C8161" t="s">
        <v>44334</v>
      </c>
      <c r="D8161" t="s">
        <v>43278</v>
      </c>
      <c r="E8161" t="s">
        <v>44335</v>
      </c>
      <c r="F8161" t="s">
        <v>44336</v>
      </c>
      <c r="G8161" t="s">
        <v>44337</v>
      </c>
      <c r="H8161" t="s">
        <v>43924</v>
      </c>
      <c r="J8161" t="s">
        <v>44338</v>
      </c>
      <c r="K8161" t="s">
        <v>44339</v>
      </c>
      <c r="L8161" t="s">
        <v>303</v>
      </c>
      <c r="M8161" t="s">
        <v>43284</v>
      </c>
    </row>
    <row r="8162" spans="1:13" x14ac:dyDescent="0.2">
      <c r="A8162" t="s">
        <v>38143</v>
      </c>
      <c r="B8162" t="s">
        <v>38144</v>
      </c>
      <c r="C8162" t="s">
        <v>44340</v>
      </c>
      <c r="D8162" t="s">
        <v>349</v>
      </c>
      <c r="F8162" t="s">
        <v>44341</v>
      </c>
      <c r="H8162" t="s">
        <v>2079</v>
      </c>
      <c r="J8162" t="s">
        <v>44342</v>
      </c>
      <c r="K8162" t="s">
        <v>44343</v>
      </c>
      <c r="L8162" t="s">
        <v>303</v>
      </c>
      <c r="M8162" t="s">
        <v>422</v>
      </c>
    </row>
    <row r="8163" spans="1:13" x14ac:dyDescent="0.2">
      <c r="A8163" t="s">
        <v>38143</v>
      </c>
      <c r="B8163" t="s">
        <v>38144</v>
      </c>
      <c r="C8163" t="s">
        <v>44344</v>
      </c>
      <c r="D8163" t="s">
        <v>44345</v>
      </c>
      <c r="E8163" t="s">
        <v>44346</v>
      </c>
      <c r="F8163" t="s">
        <v>44347</v>
      </c>
      <c r="H8163" t="s">
        <v>2134</v>
      </c>
      <c r="I8163" t="s">
        <v>1874</v>
      </c>
      <c r="J8163" t="s">
        <v>2117</v>
      </c>
      <c r="K8163" t="s">
        <v>44348</v>
      </c>
      <c r="L8163" t="s">
        <v>303</v>
      </c>
      <c r="M8163" t="s">
        <v>44349</v>
      </c>
    </row>
    <row r="8164" spans="1:13" x14ac:dyDescent="0.2">
      <c r="A8164" t="s">
        <v>38143</v>
      </c>
      <c r="B8164" t="s">
        <v>38144</v>
      </c>
      <c r="C8164" t="s">
        <v>44350</v>
      </c>
      <c r="D8164" t="s">
        <v>295</v>
      </c>
      <c r="E8164" t="s">
        <v>296</v>
      </c>
      <c r="F8164" t="s">
        <v>44351</v>
      </c>
      <c r="H8164" t="s">
        <v>42807</v>
      </c>
      <c r="J8164" t="s">
        <v>44352</v>
      </c>
      <c r="K8164" t="s">
        <v>44353</v>
      </c>
      <c r="L8164" t="s">
        <v>303</v>
      </c>
      <c r="M8164" t="s">
        <v>9522</v>
      </c>
    </row>
    <row r="8165" spans="1:13" x14ac:dyDescent="0.2">
      <c r="A8165" t="s">
        <v>38143</v>
      </c>
      <c r="B8165" t="s">
        <v>38144</v>
      </c>
      <c r="C8165" t="s">
        <v>44354</v>
      </c>
      <c r="D8165" t="s">
        <v>1837</v>
      </c>
      <c r="E8165" t="s">
        <v>1375</v>
      </c>
      <c r="F8165" t="s">
        <v>44355</v>
      </c>
      <c r="H8165" t="s">
        <v>43924</v>
      </c>
      <c r="I8165" t="s">
        <v>1874</v>
      </c>
      <c r="J8165" t="s">
        <v>44356</v>
      </c>
      <c r="K8165" t="s">
        <v>44357</v>
      </c>
      <c r="L8165" t="s">
        <v>303</v>
      </c>
      <c r="M8165" t="s">
        <v>2631</v>
      </c>
    </row>
    <row r="8166" spans="1:13" x14ac:dyDescent="0.2">
      <c r="A8166" t="s">
        <v>38143</v>
      </c>
      <c r="B8166" t="s">
        <v>38144</v>
      </c>
      <c r="C8166" t="s">
        <v>44358</v>
      </c>
      <c r="D8166" t="s">
        <v>43138</v>
      </c>
      <c r="F8166" t="s">
        <v>31579</v>
      </c>
      <c r="G8166" t="s">
        <v>43072</v>
      </c>
      <c r="H8166" t="s">
        <v>2134</v>
      </c>
      <c r="J8166" t="s">
        <v>44359</v>
      </c>
      <c r="K8166" t="s">
        <v>44360</v>
      </c>
      <c r="L8166" t="s">
        <v>303</v>
      </c>
      <c r="M8166" t="s">
        <v>422</v>
      </c>
    </row>
    <row r="8167" spans="1:13" x14ac:dyDescent="0.2">
      <c r="A8167" t="s">
        <v>38143</v>
      </c>
      <c r="B8167" t="s">
        <v>38144</v>
      </c>
      <c r="C8167" t="s">
        <v>44361</v>
      </c>
      <c r="D8167" t="s">
        <v>572</v>
      </c>
      <c r="E8167" t="s">
        <v>573</v>
      </c>
      <c r="F8167" t="s">
        <v>44362</v>
      </c>
      <c r="H8167" t="s">
        <v>2124</v>
      </c>
      <c r="I8167" t="s">
        <v>1874</v>
      </c>
      <c r="J8167" t="s">
        <v>44363</v>
      </c>
      <c r="K8167" t="s">
        <v>44364</v>
      </c>
      <c r="L8167" t="s">
        <v>303</v>
      </c>
      <c r="M8167" t="s">
        <v>1882</v>
      </c>
    </row>
    <row r="8168" spans="1:13" x14ac:dyDescent="0.2">
      <c r="A8168" t="s">
        <v>38143</v>
      </c>
      <c r="B8168" t="s">
        <v>38144</v>
      </c>
      <c r="C8168" t="s">
        <v>44365</v>
      </c>
      <c r="D8168" t="s">
        <v>295</v>
      </c>
      <c r="E8168" t="s">
        <v>296</v>
      </c>
      <c r="F8168" t="s">
        <v>484</v>
      </c>
      <c r="G8168" t="s">
        <v>44366</v>
      </c>
      <c r="H8168" t="s">
        <v>2079</v>
      </c>
      <c r="I8168" t="s">
        <v>1874</v>
      </c>
      <c r="J8168" t="s">
        <v>44367</v>
      </c>
      <c r="K8168" t="s">
        <v>44368</v>
      </c>
      <c r="L8168" t="s">
        <v>303</v>
      </c>
      <c r="M8168" t="s">
        <v>16583</v>
      </c>
    </row>
    <row r="8169" spans="1:13" x14ac:dyDescent="0.2">
      <c r="A8169" t="s">
        <v>38143</v>
      </c>
      <c r="B8169" t="s">
        <v>38144</v>
      </c>
      <c r="C8169" t="s">
        <v>44369</v>
      </c>
      <c r="D8169" t="s">
        <v>44370</v>
      </c>
      <c r="F8169" t="s">
        <v>44371</v>
      </c>
      <c r="H8169" t="s">
        <v>2109</v>
      </c>
      <c r="I8169" t="s">
        <v>1874</v>
      </c>
      <c r="J8169" t="s">
        <v>44372</v>
      </c>
      <c r="K8169" t="s">
        <v>302</v>
      </c>
      <c r="L8169" t="s">
        <v>303</v>
      </c>
      <c r="M8169" t="s">
        <v>26195</v>
      </c>
    </row>
    <row r="8170" spans="1:13" x14ac:dyDescent="0.2">
      <c r="A8170" t="s">
        <v>38143</v>
      </c>
      <c r="B8170" t="s">
        <v>38144</v>
      </c>
      <c r="C8170" t="s">
        <v>44373</v>
      </c>
      <c r="D8170" t="s">
        <v>44374</v>
      </c>
      <c r="E8170" t="s">
        <v>44375</v>
      </c>
      <c r="F8170" t="s">
        <v>44376</v>
      </c>
      <c r="G8170" t="s">
        <v>22588</v>
      </c>
      <c r="H8170" t="s">
        <v>21181</v>
      </c>
      <c r="I8170" t="s">
        <v>1874</v>
      </c>
      <c r="J8170" t="s">
        <v>44377</v>
      </c>
      <c r="K8170" t="s">
        <v>44378</v>
      </c>
      <c r="L8170" t="s">
        <v>303</v>
      </c>
      <c r="M8170" t="s">
        <v>2347</v>
      </c>
    </row>
    <row r="8171" spans="1:13" x14ac:dyDescent="0.2">
      <c r="A8171" t="s">
        <v>38143</v>
      </c>
      <c r="B8171" t="s">
        <v>38144</v>
      </c>
      <c r="C8171" t="s">
        <v>44379</v>
      </c>
      <c r="D8171" t="s">
        <v>44380</v>
      </c>
      <c r="E8171" t="s">
        <v>44381</v>
      </c>
      <c r="F8171" t="s">
        <v>44382</v>
      </c>
      <c r="G8171" t="s">
        <v>44383</v>
      </c>
      <c r="H8171" t="s">
        <v>2124</v>
      </c>
      <c r="I8171" t="s">
        <v>1874</v>
      </c>
      <c r="J8171" t="s">
        <v>44384</v>
      </c>
      <c r="K8171" t="s">
        <v>44385</v>
      </c>
      <c r="L8171" t="s">
        <v>303</v>
      </c>
      <c r="M8171" t="s">
        <v>22282</v>
      </c>
    </row>
    <row r="8172" spans="1:13" x14ac:dyDescent="0.2">
      <c r="A8172" t="s">
        <v>38143</v>
      </c>
      <c r="B8172" t="s">
        <v>38144</v>
      </c>
      <c r="C8172" t="s">
        <v>44386</v>
      </c>
      <c r="D8172" t="s">
        <v>44387</v>
      </c>
      <c r="F8172" t="s">
        <v>44388</v>
      </c>
      <c r="G8172" t="s">
        <v>43477</v>
      </c>
      <c r="H8172" t="s">
        <v>2093</v>
      </c>
      <c r="J8172" t="s">
        <v>44389</v>
      </c>
      <c r="K8172" t="s">
        <v>302</v>
      </c>
      <c r="L8172" t="s">
        <v>303</v>
      </c>
      <c r="M8172" t="s">
        <v>422</v>
      </c>
    </row>
    <row r="8173" spans="1:13" x14ac:dyDescent="0.2">
      <c r="A8173" t="s">
        <v>38143</v>
      </c>
      <c r="B8173" t="s">
        <v>38144</v>
      </c>
      <c r="C8173" t="s">
        <v>44390</v>
      </c>
      <c r="D8173" t="s">
        <v>572</v>
      </c>
      <c r="E8173" t="s">
        <v>573</v>
      </c>
      <c r="F8173" t="s">
        <v>44391</v>
      </c>
      <c r="H8173" t="s">
        <v>2093</v>
      </c>
      <c r="J8173" t="s">
        <v>44392</v>
      </c>
      <c r="K8173" t="s">
        <v>44393</v>
      </c>
      <c r="L8173" t="s">
        <v>303</v>
      </c>
      <c r="M8173" t="s">
        <v>1979</v>
      </c>
    </row>
    <row r="8174" spans="1:13" x14ac:dyDescent="0.2">
      <c r="A8174" t="s">
        <v>38143</v>
      </c>
      <c r="B8174" t="s">
        <v>38144</v>
      </c>
      <c r="C8174" t="s">
        <v>44394</v>
      </c>
      <c r="D8174" t="s">
        <v>39539</v>
      </c>
      <c r="E8174" t="s">
        <v>44395</v>
      </c>
      <c r="F8174" t="s">
        <v>44396</v>
      </c>
      <c r="H8174" t="s">
        <v>43974</v>
      </c>
      <c r="I8174" t="s">
        <v>1874</v>
      </c>
      <c r="J8174" t="s">
        <v>44397</v>
      </c>
      <c r="K8174" t="s">
        <v>44398</v>
      </c>
      <c r="L8174" t="s">
        <v>303</v>
      </c>
      <c r="M8174" t="s">
        <v>6080</v>
      </c>
    </row>
    <row r="8175" spans="1:13" x14ac:dyDescent="0.2">
      <c r="A8175" t="s">
        <v>38143</v>
      </c>
      <c r="B8175" t="s">
        <v>38144</v>
      </c>
      <c r="C8175" t="s">
        <v>44399</v>
      </c>
      <c r="D8175" t="s">
        <v>44400</v>
      </c>
      <c r="F8175" t="s">
        <v>44401</v>
      </c>
      <c r="G8175" t="s">
        <v>42940</v>
      </c>
      <c r="H8175" t="s">
        <v>2134</v>
      </c>
      <c r="J8175" t="s">
        <v>43129</v>
      </c>
      <c r="K8175" t="s">
        <v>44402</v>
      </c>
      <c r="L8175" t="s">
        <v>303</v>
      </c>
      <c r="M8175" t="s">
        <v>2497</v>
      </c>
    </row>
    <row r="8176" spans="1:13" x14ac:dyDescent="0.2">
      <c r="A8176" t="s">
        <v>38143</v>
      </c>
      <c r="B8176" t="s">
        <v>38144</v>
      </c>
      <c r="C8176" t="s">
        <v>44403</v>
      </c>
      <c r="D8176" t="s">
        <v>42978</v>
      </c>
      <c r="E8176" t="s">
        <v>44404</v>
      </c>
      <c r="F8176" t="s">
        <v>44405</v>
      </c>
      <c r="G8176" t="s">
        <v>44406</v>
      </c>
      <c r="H8176" t="s">
        <v>44407</v>
      </c>
      <c r="J8176" t="s">
        <v>44408</v>
      </c>
      <c r="K8176" t="s">
        <v>44409</v>
      </c>
      <c r="L8176" t="s">
        <v>303</v>
      </c>
      <c r="M8176" t="s">
        <v>19120</v>
      </c>
    </row>
    <row r="8177" spans="1:13" x14ac:dyDescent="0.2">
      <c r="A8177" t="s">
        <v>38143</v>
      </c>
      <c r="B8177" t="s">
        <v>38144</v>
      </c>
      <c r="C8177" t="s">
        <v>44410</v>
      </c>
      <c r="D8177" t="s">
        <v>1837</v>
      </c>
      <c r="E8177" t="s">
        <v>1375</v>
      </c>
      <c r="F8177" t="s">
        <v>44411</v>
      </c>
      <c r="G8177" t="s">
        <v>43304</v>
      </c>
      <c r="H8177" t="s">
        <v>42807</v>
      </c>
      <c r="I8177" t="s">
        <v>1874</v>
      </c>
      <c r="J8177" t="s">
        <v>44412</v>
      </c>
      <c r="K8177" t="s">
        <v>44413</v>
      </c>
      <c r="L8177" t="s">
        <v>303</v>
      </c>
      <c r="M8177" t="s">
        <v>19528</v>
      </c>
    </row>
    <row r="8178" spans="1:13" x14ac:dyDescent="0.2">
      <c r="A8178" t="s">
        <v>38143</v>
      </c>
      <c r="B8178" t="s">
        <v>38144</v>
      </c>
      <c r="C8178" t="s">
        <v>44414</v>
      </c>
      <c r="D8178" t="s">
        <v>572</v>
      </c>
      <c r="E8178" t="s">
        <v>573</v>
      </c>
      <c r="F8178" t="s">
        <v>44415</v>
      </c>
      <c r="H8178" t="s">
        <v>43727</v>
      </c>
      <c r="I8178" t="s">
        <v>1874</v>
      </c>
      <c r="J8178" t="s">
        <v>44416</v>
      </c>
      <c r="K8178" t="s">
        <v>44417</v>
      </c>
      <c r="L8178" t="s">
        <v>303</v>
      </c>
      <c r="M8178" t="s">
        <v>1882</v>
      </c>
    </row>
    <row r="8179" spans="1:13" x14ac:dyDescent="0.2">
      <c r="A8179" t="s">
        <v>38143</v>
      </c>
      <c r="B8179" t="s">
        <v>38144</v>
      </c>
      <c r="C8179" t="s">
        <v>44418</v>
      </c>
      <c r="D8179" t="s">
        <v>349</v>
      </c>
      <c r="F8179" t="s">
        <v>3667</v>
      </c>
      <c r="G8179" t="s">
        <v>21181</v>
      </c>
      <c r="H8179" t="s">
        <v>1874</v>
      </c>
      <c r="J8179" t="s">
        <v>43064</v>
      </c>
      <c r="K8179" t="s">
        <v>302</v>
      </c>
      <c r="L8179" t="s">
        <v>303</v>
      </c>
      <c r="M8179" t="s">
        <v>31182</v>
      </c>
    </row>
    <row r="8180" spans="1:13" x14ac:dyDescent="0.2">
      <c r="A8180" t="s">
        <v>38143</v>
      </c>
      <c r="B8180" t="s">
        <v>38144</v>
      </c>
      <c r="C8180" t="s">
        <v>44419</v>
      </c>
      <c r="D8180" t="s">
        <v>349</v>
      </c>
      <c r="E8180" t="s">
        <v>424</v>
      </c>
      <c r="F8180" t="s">
        <v>44420</v>
      </c>
      <c r="G8180" t="s">
        <v>44421</v>
      </c>
      <c r="H8180" t="s">
        <v>42791</v>
      </c>
      <c r="J8180" t="s">
        <v>44422</v>
      </c>
      <c r="K8180" t="s">
        <v>44423</v>
      </c>
      <c r="L8180" t="s">
        <v>303</v>
      </c>
      <c r="M8180" t="s">
        <v>2054</v>
      </c>
    </row>
    <row r="8181" spans="1:13" x14ac:dyDescent="0.2">
      <c r="A8181" t="s">
        <v>38143</v>
      </c>
      <c r="B8181" t="s">
        <v>38144</v>
      </c>
      <c r="C8181" t="s">
        <v>44424</v>
      </c>
      <c r="D8181" t="s">
        <v>44425</v>
      </c>
      <c r="F8181" t="s">
        <v>5292</v>
      </c>
      <c r="G8181" t="s">
        <v>42753</v>
      </c>
      <c r="H8181" t="s">
        <v>2079</v>
      </c>
      <c r="J8181" t="s">
        <v>44426</v>
      </c>
      <c r="K8181" t="s">
        <v>44427</v>
      </c>
      <c r="L8181" t="s">
        <v>303</v>
      </c>
      <c r="M8181" t="s">
        <v>5567</v>
      </c>
    </row>
    <row r="8182" spans="1:13" x14ac:dyDescent="0.2">
      <c r="A8182" t="s">
        <v>38143</v>
      </c>
      <c r="B8182" t="s">
        <v>38144</v>
      </c>
      <c r="C8182" t="s">
        <v>44428</v>
      </c>
      <c r="D8182" t="s">
        <v>44429</v>
      </c>
      <c r="E8182" t="s">
        <v>44430</v>
      </c>
      <c r="F8182" t="s">
        <v>44431</v>
      </c>
      <c r="G8182" t="s">
        <v>2123</v>
      </c>
      <c r="H8182" t="s">
        <v>2124</v>
      </c>
      <c r="I8182" t="s">
        <v>1874</v>
      </c>
      <c r="J8182" t="s">
        <v>2125</v>
      </c>
      <c r="K8182" t="s">
        <v>44432</v>
      </c>
      <c r="L8182" t="s">
        <v>303</v>
      </c>
      <c r="M8182" t="s">
        <v>7204</v>
      </c>
    </row>
    <row r="8183" spans="1:13" x14ac:dyDescent="0.2">
      <c r="A8183" t="s">
        <v>38143</v>
      </c>
      <c r="B8183" t="s">
        <v>38144</v>
      </c>
      <c r="C8183" t="s">
        <v>44433</v>
      </c>
      <c r="D8183" t="s">
        <v>492</v>
      </c>
      <c r="E8183" t="s">
        <v>493</v>
      </c>
      <c r="F8183" t="s">
        <v>44434</v>
      </c>
      <c r="G8183" t="s">
        <v>42791</v>
      </c>
      <c r="J8183" t="s">
        <v>44435</v>
      </c>
      <c r="K8183" t="s">
        <v>44436</v>
      </c>
      <c r="L8183" t="s">
        <v>303</v>
      </c>
      <c r="M8183" t="s">
        <v>10040</v>
      </c>
    </row>
    <row r="8184" spans="1:13" x14ac:dyDescent="0.2">
      <c r="A8184" t="s">
        <v>38143</v>
      </c>
      <c r="B8184" t="s">
        <v>38144</v>
      </c>
      <c r="C8184" t="s">
        <v>44437</v>
      </c>
      <c r="D8184" t="s">
        <v>43278</v>
      </c>
      <c r="E8184" t="s">
        <v>44438</v>
      </c>
      <c r="F8184" t="s">
        <v>44439</v>
      </c>
      <c r="G8184" t="s">
        <v>44440</v>
      </c>
      <c r="H8184" t="s">
        <v>2093</v>
      </c>
      <c r="J8184" t="s">
        <v>44441</v>
      </c>
      <c r="K8184" t="s">
        <v>44442</v>
      </c>
      <c r="L8184" t="s">
        <v>303</v>
      </c>
      <c r="M8184" t="s">
        <v>5542</v>
      </c>
    </row>
    <row r="8185" spans="1:13" x14ac:dyDescent="0.2">
      <c r="A8185" t="s">
        <v>38143</v>
      </c>
      <c r="B8185" t="s">
        <v>38144</v>
      </c>
      <c r="C8185" t="s">
        <v>44443</v>
      </c>
      <c r="D8185" t="s">
        <v>44444</v>
      </c>
      <c r="E8185" t="s">
        <v>44445</v>
      </c>
      <c r="F8185" t="s">
        <v>44446</v>
      </c>
      <c r="G8185" t="s">
        <v>2079</v>
      </c>
      <c r="J8185" t="s">
        <v>44447</v>
      </c>
      <c r="K8185" t="s">
        <v>44448</v>
      </c>
      <c r="L8185" t="s">
        <v>303</v>
      </c>
      <c r="M8185" t="s">
        <v>584</v>
      </c>
    </row>
    <row r="8186" spans="1:13" x14ac:dyDescent="0.2">
      <c r="A8186" t="s">
        <v>38143</v>
      </c>
      <c r="B8186" t="s">
        <v>38144</v>
      </c>
      <c r="C8186" t="s">
        <v>44449</v>
      </c>
      <c r="D8186" t="s">
        <v>349</v>
      </c>
      <c r="E8186" t="s">
        <v>424</v>
      </c>
      <c r="F8186" t="s">
        <v>44450</v>
      </c>
      <c r="H8186" t="s">
        <v>2079</v>
      </c>
      <c r="I8186" t="s">
        <v>1874</v>
      </c>
      <c r="J8186" t="s">
        <v>44451</v>
      </c>
      <c r="K8186" t="s">
        <v>44452</v>
      </c>
      <c r="L8186" t="s">
        <v>303</v>
      </c>
      <c r="M8186" t="s">
        <v>17881</v>
      </c>
    </row>
    <row r="8187" spans="1:13" x14ac:dyDescent="0.2">
      <c r="A8187" t="s">
        <v>38143</v>
      </c>
      <c r="B8187" t="s">
        <v>38144</v>
      </c>
      <c r="C8187" t="s">
        <v>44453</v>
      </c>
      <c r="D8187" t="s">
        <v>366</v>
      </c>
      <c r="E8187" t="s">
        <v>367</v>
      </c>
      <c r="F8187" t="s">
        <v>44454</v>
      </c>
      <c r="H8187" t="s">
        <v>42836</v>
      </c>
      <c r="J8187" t="s">
        <v>44455</v>
      </c>
      <c r="K8187" t="s">
        <v>44456</v>
      </c>
      <c r="L8187" t="s">
        <v>303</v>
      </c>
      <c r="M8187" t="s">
        <v>43545</v>
      </c>
    </row>
    <row r="8188" spans="1:13" x14ac:dyDescent="0.2">
      <c r="A8188" t="s">
        <v>38143</v>
      </c>
      <c r="B8188" t="s">
        <v>38144</v>
      </c>
      <c r="C8188" t="s">
        <v>44457</v>
      </c>
      <c r="D8188" t="s">
        <v>492</v>
      </c>
      <c r="E8188" t="s">
        <v>493</v>
      </c>
      <c r="F8188" t="s">
        <v>44458</v>
      </c>
      <c r="G8188" t="s">
        <v>42836</v>
      </c>
      <c r="H8188" t="s">
        <v>1874</v>
      </c>
      <c r="J8188" t="s">
        <v>44459</v>
      </c>
      <c r="K8188" t="s">
        <v>44460</v>
      </c>
      <c r="L8188" t="s">
        <v>303</v>
      </c>
      <c r="M8188" t="s">
        <v>651</v>
      </c>
    </row>
    <row r="8189" spans="1:13" x14ac:dyDescent="0.2">
      <c r="A8189" t="s">
        <v>38143</v>
      </c>
      <c r="B8189" t="s">
        <v>38144</v>
      </c>
      <c r="C8189" t="s">
        <v>44461</v>
      </c>
      <c r="D8189" t="s">
        <v>1870</v>
      </c>
      <c r="E8189" t="s">
        <v>2138</v>
      </c>
      <c r="F8189" t="s">
        <v>44462</v>
      </c>
      <c r="G8189" t="s">
        <v>44463</v>
      </c>
      <c r="H8189" t="s">
        <v>43924</v>
      </c>
      <c r="I8189" t="s">
        <v>1874</v>
      </c>
      <c r="J8189" t="s">
        <v>44464</v>
      </c>
      <c r="K8189" t="s">
        <v>44465</v>
      </c>
      <c r="L8189" t="s">
        <v>303</v>
      </c>
      <c r="M8189" t="s">
        <v>12200</v>
      </c>
    </row>
    <row r="8190" spans="1:13" x14ac:dyDescent="0.2">
      <c r="A8190" t="s">
        <v>38143</v>
      </c>
      <c r="B8190" t="s">
        <v>38144</v>
      </c>
      <c r="C8190" t="s">
        <v>44466</v>
      </c>
      <c r="D8190" t="s">
        <v>44467</v>
      </c>
      <c r="F8190" t="s">
        <v>44468</v>
      </c>
      <c r="G8190" t="s">
        <v>44276</v>
      </c>
      <c r="H8190" t="s">
        <v>2134</v>
      </c>
      <c r="J8190" t="s">
        <v>44469</v>
      </c>
      <c r="K8190" t="s">
        <v>302</v>
      </c>
      <c r="L8190" t="s">
        <v>303</v>
      </c>
      <c r="M8190" t="s">
        <v>2298</v>
      </c>
    </row>
    <row r="8191" spans="1:13" x14ac:dyDescent="0.2">
      <c r="A8191" t="s">
        <v>38143</v>
      </c>
      <c r="B8191" t="s">
        <v>38144</v>
      </c>
      <c r="C8191" t="s">
        <v>44470</v>
      </c>
      <c r="D8191" t="s">
        <v>1793</v>
      </c>
      <c r="E8191" t="s">
        <v>1794</v>
      </c>
      <c r="F8191" t="s">
        <v>44471</v>
      </c>
      <c r="G8191" t="s">
        <v>44472</v>
      </c>
      <c r="H8191" t="s">
        <v>2079</v>
      </c>
      <c r="I8191" t="s">
        <v>1874</v>
      </c>
      <c r="J8191" t="s">
        <v>44473</v>
      </c>
      <c r="K8191" t="s">
        <v>44474</v>
      </c>
      <c r="L8191" t="s">
        <v>303</v>
      </c>
      <c r="M8191" t="s">
        <v>8324</v>
      </c>
    </row>
    <row r="8192" spans="1:13" x14ac:dyDescent="0.2">
      <c r="A8192" t="s">
        <v>38143</v>
      </c>
      <c r="B8192" t="s">
        <v>38144</v>
      </c>
      <c r="C8192" t="s">
        <v>44475</v>
      </c>
      <c r="D8192" t="s">
        <v>394</v>
      </c>
      <c r="E8192" t="s">
        <v>3638</v>
      </c>
      <c r="F8192" t="s">
        <v>11301</v>
      </c>
      <c r="H8192" t="s">
        <v>2079</v>
      </c>
      <c r="I8192" t="s">
        <v>1874</v>
      </c>
      <c r="J8192" t="s">
        <v>44476</v>
      </c>
      <c r="K8192" t="s">
        <v>44477</v>
      </c>
      <c r="L8192" t="s">
        <v>303</v>
      </c>
      <c r="M8192" t="s">
        <v>37331</v>
      </c>
    </row>
    <row r="8193" spans="1:13" x14ac:dyDescent="0.2">
      <c r="A8193" t="s">
        <v>38143</v>
      </c>
      <c r="B8193" t="s">
        <v>38144</v>
      </c>
      <c r="C8193" t="s">
        <v>44478</v>
      </c>
      <c r="D8193" t="s">
        <v>492</v>
      </c>
      <c r="E8193" t="s">
        <v>493</v>
      </c>
      <c r="F8193" t="s">
        <v>44479</v>
      </c>
      <c r="G8193" t="s">
        <v>44480</v>
      </c>
      <c r="H8193" t="s">
        <v>2134</v>
      </c>
      <c r="J8193" t="s">
        <v>44481</v>
      </c>
      <c r="K8193" t="s">
        <v>44482</v>
      </c>
      <c r="L8193" t="s">
        <v>303</v>
      </c>
      <c r="M8193" t="s">
        <v>822</v>
      </c>
    </row>
    <row r="8194" spans="1:13" x14ac:dyDescent="0.2">
      <c r="A8194" t="s">
        <v>38143</v>
      </c>
      <c r="B8194" t="s">
        <v>38144</v>
      </c>
      <c r="C8194" t="s">
        <v>44483</v>
      </c>
      <c r="D8194" t="s">
        <v>44484</v>
      </c>
      <c r="F8194" t="s">
        <v>44485</v>
      </c>
      <c r="G8194" t="s">
        <v>44486</v>
      </c>
      <c r="H8194" t="s">
        <v>2093</v>
      </c>
      <c r="J8194" t="s">
        <v>44487</v>
      </c>
      <c r="K8194" t="s">
        <v>44488</v>
      </c>
      <c r="L8194" t="s">
        <v>303</v>
      </c>
      <c r="M8194" t="s">
        <v>19837</v>
      </c>
    </row>
    <row r="8195" spans="1:13" x14ac:dyDescent="0.2">
      <c r="A8195" t="s">
        <v>38143</v>
      </c>
      <c r="B8195" t="s">
        <v>38144</v>
      </c>
      <c r="C8195" t="s">
        <v>44489</v>
      </c>
      <c r="D8195" t="s">
        <v>44490</v>
      </c>
      <c r="E8195" t="s">
        <v>44491</v>
      </c>
      <c r="F8195" t="s">
        <v>44492</v>
      </c>
      <c r="G8195" t="s">
        <v>44493</v>
      </c>
      <c r="H8195" t="s">
        <v>2134</v>
      </c>
      <c r="J8195" t="s">
        <v>44494</v>
      </c>
      <c r="K8195" t="s">
        <v>44495</v>
      </c>
      <c r="L8195" t="s">
        <v>303</v>
      </c>
      <c r="M8195" t="s">
        <v>30417</v>
      </c>
    </row>
    <row r="8196" spans="1:13" x14ac:dyDescent="0.2">
      <c r="A8196" t="s">
        <v>38143</v>
      </c>
      <c r="B8196" t="s">
        <v>38144</v>
      </c>
      <c r="C8196" t="s">
        <v>44496</v>
      </c>
      <c r="D8196" t="s">
        <v>401</v>
      </c>
      <c r="F8196" t="s">
        <v>44497</v>
      </c>
      <c r="H8196" t="s">
        <v>2102</v>
      </c>
      <c r="I8196" t="s">
        <v>1874</v>
      </c>
      <c r="J8196" t="s">
        <v>44498</v>
      </c>
      <c r="K8196" t="s">
        <v>44499</v>
      </c>
      <c r="L8196" t="s">
        <v>303</v>
      </c>
      <c r="M8196" t="s">
        <v>2881</v>
      </c>
    </row>
    <row r="8197" spans="1:13" x14ac:dyDescent="0.2">
      <c r="A8197" t="s">
        <v>38143</v>
      </c>
      <c r="B8197" t="s">
        <v>38144</v>
      </c>
      <c r="C8197" t="s">
        <v>44500</v>
      </c>
      <c r="D8197" t="s">
        <v>394</v>
      </c>
      <c r="E8197" t="s">
        <v>4922</v>
      </c>
      <c r="F8197" t="s">
        <v>44501</v>
      </c>
      <c r="H8197" t="s">
        <v>42807</v>
      </c>
      <c r="I8197" t="s">
        <v>1874</v>
      </c>
      <c r="J8197" t="s">
        <v>44502</v>
      </c>
      <c r="K8197" t="s">
        <v>44503</v>
      </c>
      <c r="L8197" t="s">
        <v>303</v>
      </c>
      <c r="M8197" t="s">
        <v>44504</v>
      </c>
    </row>
    <row r="8198" spans="1:13" x14ac:dyDescent="0.2">
      <c r="A8198" t="s">
        <v>38143</v>
      </c>
      <c r="B8198" t="s">
        <v>38144</v>
      </c>
      <c r="C8198" t="s">
        <v>44505</v>
      </c>
      <c r="D8198" t="s">
        <v>43308</v>
      </c>
      <c r="E8198" t="s">
        <v>44506</v>
      </c>
      <c r="F8198" t="s">
        <v>44507</v>
      </c>
      <c r="H8198" t="s">
        <v>2079</v>
      </c>
      <c r="J8198" t="s">
        <v>44508</v>
      </c>
      <c r="K8198" t="s">
        <v>302</v>
      </c>
      <c r="L8198" t="s">
        <v>303</v>
      </c>
      <c r="M8198" t="s">
        <v>21509</v>
      </c>
    </row>
    <row r="8199" spans="1:13" x14ac:dyDescent="0.2">
      <c r="A8199" t="s">
        <v>38143</v>
      </c>
      <c r="B8199" t="s">
        <v>38144</v>
      </c>
      <c r="C8199" t="s">
        <v>44509</v>
      </c>
      <c r="D8199" t="s">
        <v>349</v>
      </c>
      <c r="E8199" t="s">
        <v>424</v>
      </c>
      <c r="F8199" t="s">
        <v>44510</v>
      </c>
      <c r="G8199" t="s">
        <v>42921</v>
      </c>
      <c r="H8199" t="s">
        <v>2079</v>
      </c>
      <c r="J8199" t="s">
        <v>44511</v>
      </c>
      <c r="K8199" t="s">
        <v>44512</v>
      </c>
      <c r="L8199" t="s">
        <v>303</v>
      </c>
      <c r="M8199" t="s">
        <v>1278</v>
      </c>
    </row>
    <row r="8200" spans="1:13" x14ac:dyDescent="0.2">
      <c r="A8200" t="s">
        <v>38143</v>
      </c>
      <c r="B8200" t="s">
        <v>38144</v>
      </c>
      <c r="C8200" t="s">
        <v>44513</v>
      </c>
      <c r="D8200" t="s">
        <v>492</v>
      </c>
      <c r="E8200" t="s">
        <v>493</v>
      </c>
      <c r="F8200" t="s">
        <v>12877</v>
      </c>
      <c r="G8200" t="s">
        <v>44383</v>
      </c>
      <c r="H8200" t="s">
        <v>2124</v>
      </c>
      <c r="I8200" t="s">
        <v>1874</v>
      </c>
      <c r="J8200" t="s">
        <v>44514</v>
      </c>
      <c r="K8200" t="s">
        <v>44515</v>
      </c>
      <c r="L8200" t="s">
        <v>303</v>
      </c>
      <c r="M8200" t="s">
        <v>822</v>
      </c>
    </row>
    <row r="8201" spans="1:13" x14ac:dyDescent="0.2">
      <c r="A8201" t="s">
        <v>38143</v>
      </c>
      <c r="B8201" t="s">
        <v>38144</v>
      </c>
      <c r="C8201" t="s">
        <v>44516</v>
      </c>
      <c r="D8201" t="s">
        <v>43278</v>
      </c>
      <c r="E8201" t="s">
        <v>44517</v>
      </c>
      <c r="F8201" t="s">
        <v>44518</v>
      </c>
      <c r="G8201" t="s">
        <v>43168</v>
      </c>
      <c r="H8201" t="s">
        <v>2093</v>
      </c>
      <c r="J8201" t="s">
        <v>44519</v>
      </c>
      <c r="K8201" t="s">
        <v>44520</v>
      </c>
      <c r="L8201" t="s">
        <v>303</v>
      </c>
      <c r="M8201" t="s">
        <v>9012</v>
      </c>
    </row>
    <row r="8202" spans="1:13" x14ac:dyDescent="0.2">
      <c r="A8202" t="s">
        <v>38143</v>
      </c>
      <c r="B8202" t="s">
        <v>38144</v>
      </c>
      <c r="C8202" t="s">
        <v>44521</v>
      </c>
      <c r="D8202" t="s">
        <v>25568</v>
      </c>
      <c r="E8202" t="s">
        <v>44522</v>
      </c>
      <c r="F8202" t="s">
        <v>44523</v>
      </c>
      <c r="H8202" t="s">
        <v>42798</v>
      </c>
      <c r="I8202" t="s">
        <v>1874</v>
      </c>
      <c r="J8202" t="s">
        <v>44524</v>
      </c>
      <c r="K8202" t="s">
        <v>44525</v>
      </c>
      <c r="L8202" t="s">
        <v>303</v>
      </c>
      <c r="M8202" t="s">
        <v>5372</v>
      </c>
    </row>
    <row r="8203" spans="1:13" x14ac:dyDescent="0.2">
      <c r="A8203" t="s">
        <v>38143</v>
      </c>
      <c r="B8203" t="s">
        <v>38144</v>
      </c>
      <c r="C8203" t="s">
        <v>44526</v>
      </c>
      <c r="D8203" t="s">
        <v>12212</v>
      </c>
      <c r="E8203" t="s">
        <v>44527</v>
      </c>
      <c r="F8203" t="s">
        <v>44528</v>
      </c>
      <c r="G8203" t="s">
        <v>42921</v>
      </c>
      <c r="H8203" t="s">
        <v>2079</v>
      </c>
      <c r="J8203" t="s">
        <v>44529</v>
      </c>
      <c r="K8203" t="s">
        <v>44530</v>
      </c>
      <c r="L8203" t="s">
        <v>303</v>
      </c>
      <c r="M8203" t="s">
        <v>2936</v>
      </c>
    </row>
    <row r="8204" spans="1:13" x14ac:dyDescent="0.2">
      <c r="A8204" t="s">
        <v>38143</v>
      </c>
      <c r="B8204" t="s">
        <v>38144</v>
      </c>
      <c r="C8204" t="s">
        <v>44531</v>
      </c>
      <c r="D8204" t="s">
        <v>44532</v>
      </c>
      <c r="E8204" t="s">
        <v>44533</v>
      </c>
      <c r="F8204" t="s">
        <v>44534</v>
      </c>
      <c r="H8204" t="s">
        <v>44535</v>
      </c>
      <c r="I8204" t="s">
        <v>42791</v>
      </c>
      <c r="J8204" t="s">
        <v>44536</v>
      </c>
      <c r="K8204" t="s">
        <v>44537</v>
      </c>
      <c r="L8204" t="s">
        <v>303</v>
      </c>
      <c r="M8204" t="s">
        <v>44538</v>
      </c>
    </row>
    <row r="8205" spans="1:13" x14ac:dyDescent="0.2">
      <c r="A8205" t="s">
        <v>38143</v>
      </c>
      <c r="B8205" t="s">
        <v>38144</v>
      </c>
      <c r="C8205" t="s">
        <v>44539</v>
      </c>
      <c r="D8205" t="s">
        <v>1816</v>
      </c>
      <c r="E8205" t="s">
        <v>1817</v>
      </c>
      <c r="F8205" t="s">
        <v>44540</v>
      </c>
      <c r="G8205" t="s">
        <v>44541</v>
      </c>
      <c r="H8205" t="s">
        <v>2079</v>
      </c>
      <c r="J8205" t="s">
        <v>44542</v>
      </c>
      <c r="K8205" t="s">
        <v>302</v>
      </c>
      <c r="L8205" t="s">
        <v>303</v>
      </c>
      <c r="M8205" t="s">
        <v>526</v>
      </c>
    </row>
    <row r="8206" spans="1:13" x14ac:dyDescent="0.2">
      <c r="A8206" t="s">
        <v>38143</v>
      </c>
      <c r="B8206" t="s">
        <v>38144</v>
      </c>
      <c r="C8206" t="s">
        <v>44543</v>
      </c>
      <c r="D8206" t="s">
        <v>492</v>
      </c>
      <c r="E8206" t="s">
        <v>493</v>
      </c>
      <c r="F8206" t="s">
        <v>44544</v>
      </c>
      <c r="G8206" t="s">
        <v>44545</v>
      </c>
      <c r="H8206" t="s">
        <v>2102</v>
      </c>
      <c r="I8206" t="s">
        <v>42971</v>
      </c>
      <c r="J8206" t="s">
        <v>44546</v>
      </c>
      <c r="K8206" t="s">
        <v>44547</v>
      </c>
      <c r="L8206" t="s">
        <v>303</v>
      </c>
      <c r="M8206" t="s">
        <v>8006</v>
      </c>
    </row>
    <row r="8207" spans="1:13" x14ac:dyDescent="0.2">
      <c r="A8207" t="s">
        <v>38143</v>
      </c>
      <c r="B8207" t="s">
        <v>38144</v>
      </c>
      <c r="C8207" t="s">
        <v>44548</v>
      </c>
      <c r="D8207" t="s">
        <v>349</v>
      </c>
      <c r="F8207" t="s">
        <v>44549</v>
      </c>
      <c r="G8207" t="s">
        <v>2109</v>
      </c>
      <c r="H8207" t="s">
        <v>1874</v>
      </c>
      <c r="J8207" t="s">
        <v>44550</v>
      </c>
      <c r="K8207" t="s">
        <v>44551</v>
      </c>
      <c r="L8207" t="s">
        <v>303</v>
      </c>
      <c r="M8207" t="s">
        <v>422</v>
      </c>
    </row>
    <row r="8208" spans="1:13" x14ac:dyDescent="0.2">
      <c r="A8208" t="s">
        <v>38143</v>
      </c>
      <c r="B8208" t="s">
        <v>38144</v>
      </c>
      <c r="C8208" t="s">
        <v>44552</v>
      </c>
      <c r="D8208" t="s">
        <v>43145</v>
      </c>
      <c r="F8208" t="s">
        <v>44553</v>
      </c>
      <c r="H8208" t="s">
        <v>2079</v>
      </c>
      <c r="J8208" t="s">
        <v>44554</v>
      </c>
      <c r="K8208" t="s">
        <v>44555</v>
      </c>
      <c r="L8208" t="s">
        <v>303</v>
      </c>
      <c r="M8208" t="s">
        <v>584</v>
      </c>
    </row>
    <row r="8209" spans="1:13" x14ac:dyDescent="0.2">
      <c r="A8209" t="s">
        <v>38143</v>
      </c>
      <c r="B8209" t="s">
        <v>38144</v>
      </c>
      <c r="C8209" t="s">
        <v>44556</v>
      </c>
      <c r="D8209" t="s">
        <v>572</v>
      </c>
      <c r="E8209" t="s">
        <v>573</v>
      </c>
      <c r="F8209" t="s">
        <v>44557</v>
      </c>
      <c r="H8209" t="s">
        <v>2093</v>
      </c>
      <c r="I8209" t="s">
        <v>1874</v>
      </c>
      <c r="J8209" t="s">
        <v>44558</v>
      </c>
      <c r="K8209" t="s">
        <v>44559</v>
      </c>
      <c r="L8209" t="s">
        <v>303</v>
      </c>
      <c r="M8209" t="s">
        <v>1979</v>
      </c>
    </row>
    <row r="8210" spans="1:13" x14ac:dyDescent="0.2">
      <c r="A8210" t="s">
        <v>38143</v>
      </c>
      <c r="B8210" t="s">
        <v>38144</v>
      </c>
      <c r="C8210" t="s">
        <v>44560</v>
      </c>
      <c r="D8210" t="s">
        <v>1837</v>
      </c>
      <c r="E8210" t="s">
        <v>1375</v>
      </c>
      <c r="F8210" t="s">
        <v>44561</v>
      </c>
      <c r="G8210" t="s">
        <v>4439</v>
      </c>
      <c r="H8210" t="s">
        <v>2093</v>
      </c>
      <c r="I8210" t="s">
        <v>1874</v>
      </c>
      <c r="J8210" t="s">
        <v>44562</v>
      </c>
      <c r="K8210" t="s">
        <v>44563</v>
      </c>
      <c r="L8210" t="s">
        <v>303</v>
      </c>
      <c r="M8210" t="s">
        <v>17132</v>
      </c>
    </row>
    <row r="8211" spans="1:13" x14ac:dyDescent="0.2">
      <c r="A8211" t="s">
        <v>38143</v>
      </c>
      <c r="B8211" t="s">
        <v>38144</v>
      </c>
      <c r="C8211" t="s">
        <v>44564</v>
      </c>
      <c r="D8211" t="s">
        <v>44565</v>
      </c>
      <c r="E8211" t="s">
        <v>44566</v>
      </c>
      <c r="F8211" t="s">
        <v>44567</v>
      </c>
      <c r="H8211" t="s">
        <v>42807</v>
      </c>
      <c r="I8211" t="s">
        <v>1874</v>
      </c>
      <c r="J8211" t="s">
        <v>44568</v>
      </c>
      <c r="K8211" t="s">
        <v>44569</v>
      </c>
      <c r="L8211" t="s">
        <v>303</v>
      </c>
      <c r="M8211" t="s">
        <v>2157</v>
      </c>
    </row>
    <row r="8212" spans="1:13" x14ac:dyDescent="0.2">
      <c r="A8212" t="s">
        <v>38143</v>
      </c>
      <c r="B8212" t="s">
        <v>38144</v>
      </c>
      <c r="C8212" t="s">
        <v>44570</v>
      </c>
      <c r="D8212" t="s">
        <v>44571</v>
      </c>
      <c r="E8212" t="s">
        <v>44572</v>
      </c>
      <c r="F8212" t="s">
        <v>44573</v>
      </c>
      <c r="H8212" t="s">
        <v>2109</v>
      </c>
      <c r="I8212" t="s">
        <v>1874</v>
      </c>
      <c r="J8212" t="s">
        <v>43707</v>
      </c>
      <c r="K8212" t="s">
        <v>44574</v>
      </c>
      <c r="L8212" t="s">
        <v>303</v>
      </c>
      <c r="M8212" t="s">
        <v>2004</v>
      </c>
    </row>
    <row r="8213" spans="1:13" x14ac:dyDescent="0.2">
      <c r="A8213" t="s">
        <v>38143</v>
      </c>
      <c r="B8213" t="s">
        <v>38144</v>
      </c>
      <c r="C8213" t="s">
        <v>44575</v>
      </c>
      <c r="D8213" t="s">
        <v>572</v>
      </c>
      <c r="E8213" t="s">
        <v>573</v>
      </c>
      <c r="F8213" t="s">
        <v>44576</v>
      </c>
      <c r="G8213" t="s">
        <v>44577</v>
      </c>
      <c r="H8213" t="s">
        <v>2134</v>
      </c>
      <c r="J8213" t="s">
        <v>44578</v>
      </c>
      <c r="K8213" t="s">
        <v>44579</v>
      </c>
      <c r="L8213" t="s">
        <v>303</v>
      </c>
      <c r="M8213" t="s">
        <v>1979</v>
      </c>
    </row>
    <row r="8214" spans="1:13" x14ac:dyDescent="0.2">
      <c r="A8214" t="s">
        <v>38143</v>
      </c>
      <c r="B8214" t="s">
        <v>38144</v>
      </c>
      <c r="C8214" t="s">
        <v>44580</v>
      </c>
      <c r="D8214" t="s">
        <v>572</v>
      </c>
      <c r="E8214" t="s">
        <v>573</v>
      </c>
      <c r="F8214" t="s">
        <v>44581</v>
      </c>
      <c r="H8214" t="s">
        <v>2093</v>
      </c>
      <c r="J8214" t="s">
        <v>44582</v>
      </c>
      <c r="K8214" t="s">
        <v>44583</v>
      </c>
      <c r="L8214" t="s">
        <v>303</v>
      </c>
      <c r="M8214" t="s">
        <v>1979</v>
      </c>
    </row>
    <row r="8215" spans="1:13" x14ac:dyDescent="0.2">
      <c r="A8215" t="s">
        <v>38143</v>
      </c>
      <c r="B8215" t="s">
        <v>38144</v>
      </c>
      <c r="C8215" t="s">
        <v>44584</v>
      </c>
      <c r="D8215" t="s">
        <v>831</v>
      </c>
      <c r="E8215" t="s">
        <v>23382</v>
      </c>
      <c r="F8215" t="s">
        <v>44585</v>
      </c>
      <c r="G8215" t="s">
        <v>43254</v>
      </c>
      <c r="H8215" t="s">
        <v>42836</v>
      </c>
      <c r="I8215" t="s">
        <v>1874</v>
      </c>
      <c r="J8215" t="s">
        <v>43255</v>
      </c>
      <c r="K8215" t="s">
        <v>44586</v>
      </c>
      <c r="L8215" t="s">
        <v>303</v>
      </c>
      <c r="M8215" t="s">
        <v>3772</v>
      </c>
    </row>
    <row r="8216" spans="1:13" x14ac:dyDescent="0.2">
      <c r="A8216" t="s">
        <v>38143</v>
      </c>
      <c r="B8216" t="s">
        <v>38144</v>
      </c>
      <c r="C8216" t="s">
        <v>44587</v>
      </c>
      <c r="D8216" t="s">
        <v>687</v>
      </c>
      <c r="E8216" t="s">
        <v>3350</v>
      </c>
      <c r="F8216" t="s">
        <v>44588</v>
      </c>
      <c r="G8216" t="s">
        <v>2134</v>
      </c>
      <c r="J8216" t="s">
        <v>44589</v>
      </c>
      <c r="K8216" t="s">
        <v>44590</v>
      </c>
      <c r="L8216" t="s">
        <v>303</v>
      </c>
      <c r="M8216" t="s">
        <v>41759</v>
      </c>
    </row>
    <row r="8217" spans="1:13" x14ac:dyDescent="0.2">
      <c r="A8217" t="s">
        <v>38143</v>
      </c>
      <c r="B8217" t="s">
        <v>38144</v>
      </c>
      <c r="C8217" t="s">
        <v>44591</v>
      </c>
      <c r="D8217" t="s">
        <v>492</v>
      </c>
      <c r="F8217" t="s">
        <v>44592</v>
      </c>
      <c r="H8217" t="s">
        <v>43197</v>
      </c>
      <c r="I8217" t="s">
        <v>1874</v>
      </c>
      <c r="J8217" t="s">
        <v>44593</v>
      </c>
      <c r="K8217" t="s">
        <v>44594</v>
      </c>
      <c r="L8217" t="s">
        <v>303</v>
      </c>
      <c r="M8217" t="s">
        <v>822</v>
      </c>
    </row>
    <row r="8218" spans="1:13" x14ac:dyDescent="0.2">
      <c r="A8218" t="s">
        <v>38143</v>
      </c>
      <c r="B8218" t="s">
        <v>38144</v>
      </c>
      <c r="C8218" t="s">
        <v>44595</v>
      </c>
      <c r="D8218" t="s">
        <v>687</v>
      </c>
      <c r="E8218" t="s">
        <v>44596</v>
      </c>
      <c r="F8218" t="s">
        <v>9997</v>
      </c>
      <c r="G8218" t="s">
        <v>44597</v>
      </c>
      <c r="H8218" t="s">
        <v>2134</v>
      </c>
      <c r="I8218" t="s">
        <v>1874</v>
      </c>
      <c r="J8218" t="s">
        <v>44598</v>
      </c>
      <c r="K8218" t="s">
        <v>44599</v>
      </c>
      <c r="L8218" t="s">
        <v>303</v>
      </c>
      <c r="M8218" t="s">
        <v>1372</v>
      </c>
    </row>
    <row r="8219" spans="1:13" x14ac:dyDescent="0.2">
      <c r="A8219" t="s">
        <v>38143</v>
      </c>
      <c r="B8219" t="s">
        <v>38144</v>
      </c>
      <c r="C8219" t="s">
        <v>44600</v>
      </c>
      <c r="D8219" t="s">
        <v>349</v>
      </c>
      <c r="E8219" t="s">
        <v>424</v>
      </c>
      <c r="F8219" t="s">
        <v>44601</v>
      </c>
      <c r="H8219" t="s">
        <v>2079</v>
      </c>
      <c r="I8219" t="s">
        <v>1874</v>
      </c>
      <c r="J8219" t="s">
        <v>44602</v>
      </c>
      <c r="K8219" t="s">
        <v>44603</v>
      </c>
      <c r="L8219" t="s">
        <v>303</v>
      </c>
      <c r="M8219" t="s">
        <v>17881</v>
      </c>
    </row>
    <row r="8220" spans="1:13" x14ac:dyDescent="0.2">
      <c r="A8220" t="s">
        <v>38143</v>
      </c>
      <c r="B8220" t="s">
        <v>38144</v>
      </c>
      <c r="C8220" t="s">
        <v>44604</v>
      </c>
      <c r="D8220" t="s">
        <v>43278</v>
      </c>
      <c r="E8220" t="s">
        <v>44605</v>
      </c>
      <c r="F8220" t="s">
        <v>44606</v>
      </c>
      <c r="G8220" t="s">
        <v>44607</v>
      </c>
      <c r="I8220" t="s">
        <v>1874</v>
      </c>
      <c r="J8220" t="s">
        <v>44608</v>
      </c>
      <c r="K8220" t="s">
        <v>44609</v>
      </c>
      <c r="L8220" t="s">
        <v>303</v>
      </c>
      <c r="M8220" t="s">
        <v>43284</v>
      </c>
    </row>
    <row r="8221" spans="1:13" x14ac:dyDescent="0.2">
      <c r="A8221" t="s">
        <v>38143</v>
      </c>
      <c r="B8221" t="s">
        <v>38144</v>
      </c>
      <c r="C8221" t="s">
        <v>44610</v>
      </c>
      <c r="D8221" t="s">
        <v>492</v>
      </c>
      <c r="E8221" t="s">
        <v>493</v>
      </c>
      <c r="F8221" t="s">
        <v>44611</v>
      </c>
      <c r="G8221" t="s">
        <v>42896</v>
      </c>
      <c r="H8221" t="s">
        <v>2134</v>
      </c>
      <c r="I8221" t="s">
        <v>1874</v>
      </c>
      <c r="J8221" t="s">
        <v>44612</v>
      </c>
      <c r="K8221" t="s">
        <v>44613</v>
      </c>
      <c r="L8221" t="s">
        <v>303</v>
      </c>
      <c r="M8221" t="s">
        <v>2096</v>
      </c>
    </row>
    <row r="8222" spans="1:13" x14ac:dyDescent="0.2">
      <c r="A8222" t="s">
        <v>38143</v>
      </c>
      <c r="B8222" t="s">
        <v>38144</v>
      </c>
      <c r="C8222" t="s">
        <v>44614</v>
      </c>
      <c r="D8222" t="s">
        <v>44615</v>
      </c>
      <c r="F8222" t="s">
        <v>44616</v>
      </c>
      <c r="G8222" t="s">
        <v>43233</v>
      </c>
      <c r="H8222" t="s">
        <v>42798</v>
      </c>
      <c r="J8222" t="s">
        <v>44617</v>
      </c>
      <c r="K8222" t="s">
        <v>44618</v>
      </c>
      <c r="L8222" t="s">
        <v>303</v>
      </c>
      <c r="M8222" t="s">
        <v>5186</v>
      </c>
    </row>
    <row r="8223" spans="1:13" x14ac:dyDescent="0.2">
      <c r="A8223" t="s">
        <v>38143</v>
      </c>
      <c r="B8223" t="s">
        <v>38144</v>
      </c>
      <c r="C8223" t="s">
        <v>44619</v>
      </c>
      <c r="D8223" t="s">
        <v>44620</v>
      </c>
      <c r="E8223" t="s">
        <v>44621</v>
      </c>
      <c r="F8223" t="s">
        <v>44622</v>
      </c>
      <c r="H8223" t="s">
        <v>2109</v>
      </c>
      <c r="J8223" t="s">
        <v>44623</v>
      </c>
      <c r="K8223" t="s">
        <v>44624</v>
      </c>
      <c r="L8223" t="s">
        <v>303</v>
      </c>
      <c r="M8223" t="s">
        <v>9515</v>
      </c>
    </row>
    <row r="8224" spans="1:13" x14ac:dyDescent="0.2">
      <c r="A8224" t="s">
        <v>38143</v>
      </c>
      <c r="B8224" t="s">
        <v>38144</v>
      </c>
      <c r="C8224" t="s">
        <v>44625</v>
      </c>
      <c r="D8224" t="s">
        <v>44626</v>
      </c>
      <c r="E8224" t="s">
        <v>44627</v>
      </c>
      <c r="F8224" t="s">
        <v>44628</v>
      </c>
      <c r="G8224" t="s">
        <v>44629</v>
      </c>
      <c r="H8224" t="s">
        <v>2086</v>
      </c>
      <c r="I8224" t="s">
        <v>1874</v>
      </c>
      <c r="J8224" t="s">
        <v>44630</v>
      </c>
      <c r="K8224" t="s">
        <v>44631</v>
      </c>
      <c r="L8224" t="s">
        <v>303</v>
      </c>
      <c r="M8224" t="s">
        <v>817</v>
      </c>
    </row>
    <row r="8225" spans="1:13" x14ac:dyDescent="0.2">
      <c r="A8225" t="s">
        <v>38143</v>
      </c>
      <c r="B8225" t="s">
        <v>38144</v>
      </c>
      <c r="C8225" t="s">
        <v>44632</v>
      </c>
      <c r="D8225" t="s">
        <v>43571</v>
      </c>
      <c r="E8225" t="s">
        <v>44633</v>
      </c>
      <c r="F8225" t="s">
        <v>44634</v>
      </c>
      <c r="G8225" t="s">
        <v>2093</v>
      </c>
      <c r="J8225" t="s">
        <v>44635</v>
      </c>
      <c r="K8225" t="s">
        <v>44636</v>
      </c>
      <c r="L8225" t="s">
        <v>303</v>
      </c>
      <c r="M8225" t="s">
        <v>4729</v>
      </c>
    </row>
    <row r="8226" spans="1:13" x14ac:dyDescent="0.2">
      <c r="A8226" t="s">
        <v>38143</v>
      </c>
      <c r="B8226" t="s">
        <v>38144</v>
      </c>
      <c r="C8226" t="s">
        <v>44637</v>
      </c>
      <c r="D8226" t="s">
        <v>349</v>
      </c>
      <c r="F8226" t="s">
        <v>44638</v>
      </c>
      <c r="G8226" t="s">
        <v>43113</v>
      </c>
      <c r="H8226" t="s">
        <v>1874</v>
      </c>
      <c r="J8226" t="s">
        <v>44639</v>
      </c>
      <c r="K8226" t="s">
        <v>302</v>
      </c>
      <c r="L8226" t="s">
        <v>303</v>
      </c>
      <c r="M8226" t="s">
        <v>422</v>
      </c>
    </row>
    <row r="8227" spans="1:13" x14ac:dyDescent="0.2">
      <c r="A8227" t="s">
        <v>38143</v>
      </c>
      <c r="B8227" t="s">
        <v>38144</v>
      </c>
      <c r="C8227" t="s">
        <v>44640</v>
      </c>
      <c r="D8227" t="s">
        <v>38214</v>
      </c>
      <c r="E8227" t="s">
        <v>296</v>
      </c>
      <c r="F8227" t="s">
        <v>44641</v>
      </c>
      <c r="H8227" t="s">
        <v>2093</v>
      </c>
      <c r="J8227" t="s">
        <v>44642</v>
      </c>
      <c r="K8227" t="s">
        <v>302</v>
      </c>
      <c r="L8227" t="s">
        <v>303</v>
      </c>
      <c r="M8227" t="s">
        <v>422</v>
      </c>
    </row>
    <row r="8228" spans="1:13" x14ac:dyDescent="0.2">
      <c r="A8228" t="s">
        <v>38143</v>
      </c>
      <c r="B8228" t="s">
        <v>38144</v>
      </c>
      <c r="C8228" t="s">
        <v>44643</v>
      </c>
      <c r="D8228" t="s">
        <v>572</v>
      </c>
      <c r="E8228" t="s">
        <v>573</v>
      </c>
      <c r="F8228" t="s">
        <v>44644</v>
      </c>
      <c r="G8228" t="s">
        <v>42913</v>
      </c>
      <c r="H8228" t="s">
        <v>2109</v>
      </c>
      <c r="J8228" t="s">
        <v>44645</v>
      </c>
      <c r="K8228" t="s">
        <v>44646</v>
      </c>
      <c r="L8228" t="s">
        <v>303</v>
      </c>
      <c r="M8228" t="s">
        <v>1979</v>
      </c>
    </row>
    <row r="8229" spans="1:13" x14ac:dyDescent="0.2">
      <c r="A8229" t="s">
        <v>38143</v>
      </c>
      <c r="B8229" t="s">
        <v>38144</v>
      </c>
      <c r="C8229" t="s">
        <v>44647</v>
      </c>
      <c r="D8229" t="s">
        <v>44648</v>
      </c>
      <c r="F8229" t="s">
        <v>44649</v>
      </c>
      <c r="G8229" t="s">
        <v>43197</v>
      </c>
      <c r="H8229" t="s">
        <v>1874</v>
      </c>
      <c r="J8229" t="s">
        <v>44650</v>
      </c>
      <c r="K8229" t="s">
        <v>44651</v>
      </c>
      <c r="L8229" t="s">
        <v>303</v>
      </c>
      <c r="M8229" t="s">
        <v>8029</v>
      </c>
    </row>
    <row r="8230" spans="1:13" x14ac:dyDescent="0.2">
      <c r="A8230" t="s">
        <v>38143</v>
      </c>
      <c r="B8230" t="s">
        <v>38144</v>
      </c>
      <c r="C8230" t="s">
        <v>44652</v>
      </c>
      <c r="D8230" t="s">
        <v>295</v>
      </c>
      <c r="E8230" t="s">
        <v>296</v>
      </c>
      <c r="F8230" t="s">
        <v>44653</v>
      </c>
      <c r="H8230" t="s">
        <v>42807</v>
      </c>
      <c r="I8230" t="s">
        <v>1874</v>
      </c>
      <c r="J8230" t="s">
        <v>44654</v>
      </c>
      <c r="K8230" t="s">
        <v>44655</v>
      </c>
      <c r="L8230" t="s">
        <v>303</v>
      </c>
      <c r="M8230" t="s">
        <v>490</v>
      </c>
    </row>
    <row r="8231" spans="1:13" x14ac:dyDescent="0.2">
      <c r="A8231" t="s">
        <v>38143</v>
      </c>
      <c r="B8231" t="s">
        <v>38144</v>
      </c>
      <c r="C8231" t="s">
        <v>44656</v>
      </c>
      <c r="D8231" t="s">
        <v>21229</v>
      </c>
      <c r="E8231" t="s">
        <v>28142</v>
      </c>
      <c r="F8231" t="s">
        <v>44657</v>
      </c>
      <c r="G8231" t="s">
        <v>2109</v>
      </c>
      <c r="H8231" t="s">
        <v>1874</v>
      </c>
      <c r="J8231" t="s">
        <v>44658</v>
      </c>
      <c r="K8231" t="s">
        <v>44659</v>
      </c>
      <c r="L8231" t="s">
        <v>303</v>
      </c>
      <c r="M8231" t="s">
        <v>3029</v>
      </c>
    </row>
    <row r="8232" spans="1:13" x14ac:dyDescent="0.2">
      <c r="A8232" t="s">
        <v>38143</v>
      </c>
      <c r="B8232" t="s">
        <v>38144</v>
      </c>
      <c r="C8232" t="s">
        <v>44660</v>
      </c>
      <c r="D8232" t="s">
        <v>831</v>
      </c>
      <c r="F8232" t="s">
        <v>44661</v>
      </c>
      <c r="H8232" t="s">
        <v>2093</v>
      </c>
      <c r="I8232" t="s">
        <v>1874</v>
      </c>
      <c r="J8232" t="s">
        <v>44662</v>
      </c>
      <c r="K8232" t="s">
        <v>44663</v>
      </c>
      <c r="L8232" t="s">
        <v>303</v>
      </c>
      <c r="M8232" t="s">
        <v>1314</v>
      </c>
    </row>
    <row r="8233" spans="1:13" x14ac:dyDescent="0.2">
      <c r="A8233" t="s">
        <v>38143</v>
      </c>
      <c r="B8233" t="s">
        <v>38144</v>
      </c>
      <c r="C8233" t="s">
        <v>44664</v>
      </c>
      <c r="D8233" t="s">
        <v>349</v>
      </c>
      <c r="F8233" t="s">
        <v>44665</v>
      </c>
      <c r="G8233" t="s">
        <v>44666</v>
      </c>
      <c r="H8233" t="s">
        <v>2124</v>
      </c>
      <c r="I8233" t="s">
        <v>1874</v>
      </c>
      <c r="J8233" t="s">
        <v>44667</v>
      </c>
      <c r="K8233" t="s">
        <v>44668</v>
      </c>
      <c r="L8233" t="s">
        <v>303</v>
      </c>
      <c r="M8233" t="s">
        <v>422</v>
      </c>
    </row>
    <row r="8234" spans="1:13" x14ac:dyDescent="0.2">
      <c r="A8234" t="s">
        <v>38143</v>
      </c>
      <c r="B8234" t="s">
        <v>38144</v>
      </c>
      <c r="C8234" t="s">
        <v>44669</v>
      </c>
      <c r="D8234" t="s">
        <v>44670</v>
      </c>
      <c r="E8234" t="s">
        <v>44671</v>
      </c>
      <c r="F8234" t="s">
        <v>44672</v>
      </c>
      <c r="G8234" t="s">
        <v>8034</v>
      </c>
      <c r="H8234" t="s">
        <v>42890</v>
      </c>
      <c r="I8234" t="s">
        <v>1874</v>
      </c>
      <c r="J8234" t="s">
        <v>44673</v>
      </c>
      <c r="K8234" t="s">
        <v>44674</v>
      </c>
      <c r="L8234" t="s">
        <v>303</v>
      </c>
      <c r="M8234" t="s">
        <v>422</v>
      </c>
    </row>
    <row r="8235" spans="1:13" x14ac:dyDescent="0.2">
      <c r="A8235" t="s">
        <v>38143</v>
      </c>
      <c r="B8235" t="s">
        <v>38144</v>
      </c>
      <c r="C8235" t="s">
        <v>44675</v>
      </c>
      <c r="D8235" t="s">
        <v>9937</v>
      </c>
      <c r="E8235" t="s">
        <v>1375</v>
      </c>
      <c r="F8235" t="s">
        <v>44676</v>
      </c>
      <c r="I8235" t="s">
        <v>2147</v>
      </c>
      <c r="J8235" t="s">
        <v>44677</v>
      </c>
      <c r="K8235" t="s">
        <v>44678</v>
      </c>
      <c r="L8235" t="s">
        <v>303</v>
      </c>
      <c r="M8235" t="s">
        <v>1273</v>
      </c>
    </row>
    <row r="8236" spans="1:13" x14ac:dyDescent="0.2">
      <c r="A8236" t="s">
        <v>38143</v>
      </c>
      <c r="B8236" t="s">
        <v>38144</v>
      </c>
      <c r="C8236" t="s">
        <v>44679</v>
      </c>
      <c r="D8236" t="s">
        <v>44680</v>
      </c>
      <c r="E8236" t="s">
        <v>44681</v>
      </c>
      <c r="F8236" t="s">
        <v>44682</v>
      </c>
      <c r="G8236" t="s">
        <v>2147</v>
      </c>
      <c r="J8236" t="s">
        <v>44683</v>
      </c>
      <c r="K8236" t="s">
        <v>44684</v>
      </c>
      <c r="L8236" t="s">
        <v>303</v>
      </c>
      <c r="M8236" t="s">
        <v>6310</v>
      </c>
    </row>
    <row r="8237" spans="1:13" x14ac:dyDescent="0.2">
      <c r="A8237" t="s">
        <v>38143</v>
      </c>
      <c r="B8237" t="s">
        <v>38144</v>
      </c>
      <c r="C8237" t="s">
        <v>44685</v>
      </c>
      <c r="D8237" t="s">
        <v>44686</v>
      </c>
      <c r="E8237" t="s">
        <v>44687</v>
      </c>
      <c r="F8237" t="s">
        <v>44688</v>
      </c>
      <c r="G8237" t="s">
        <v>44689</v>
      </c>
      <c r="H8237" t="s">
        <v>2147</v>
      </c>
      <c r="J8237" t="s">
        <v>44690</v>
      </c>
      <c r="K8237" t="s">
        <v>44691</v>
      </c>
      <c r="L8237" t="s">
        <v>303</v>
      </c>
      <c r="M8237" t="s">
        <v>28065</v>
      </c>
    </row>
    <row r="8238" spans="1:13" x14ac:dyDescent="0.2">
      <c r="A8238" t="s">
        <v>38143</v>
      </c>
      <c r="B8238" t="s">
        <v>38144</v>
      </c>
      <c r="C8238" t="s">
        <v>44692</v>
      </c>
      <c r="D8238" t="s">
        <v>349</v>
      </c>
      <c r="F8238" t="s">
        <v>11749</v>
      </c>
      <c r="G8238" t="s">
        <v>44693</v>
      </c>
      <c r="H8238" t="s">
        <v>44694</v>
      </c>
      <c r="I8238" t="s">
        <v>2147</v>
      </c>
      <c r="J8238" t="s">
        <v>44695</v>
      </c>
      <c r="K8238" t="s">
        <v>44696</v>
      </c>
      <c r="L8238" t="s">
        <v>303</v>
      </c>
      <c r="M8238" t="s">
        <v>422</v>
      </c>
    </row>
    <row r="8239" spans="1:13" x14ac:dyDescent="0.2">
      <c r="A8239" t="s">
        <v>38143</v>
      </c>
      <c r="B8239" t="s">
        <v>38144</v>
      </c>
      <c r="C8239" t="s">
        <v>44697</v>
      </c>
      <c r="D8239" t="s">
        <v>572</v>
      </c>
      <c r="E8239" t="s">
        <v>573</v>
      </c>
      <c r="F8239" t="s">
        <v>4677</v>
      </c>
      <c r="G8239" t="s">
        <v>44698</v>
      </c>
      <c r="H8239" t="s">
        <v>2147</v>
      </c>
      <c r="J8239" t="s">
        <v>44699</v>
      </c>
      <c r="K8239" t="s">
        <v>44700</v>
      </c>
      <c r="L8239" t="s">
        <v>303</v>
      </c>
      <c r="M8239" t="s">
        <v>1882</v>
      </c>
    </row>
    <row r="8240" spans="1:13" x14ac:dyDescent="0.2">
      <c r="A8240" t="s">
        <v>38143</v>
      </c>
      <c r="B8240" t="s">
        <v>38144</v>
      </c>
      <c r="C8240" t="s">
        <v>44701</v>
      </c>
      <c r="D8240" t="s">
        <v>572</v>
      </c>
      <c r="E8240" t="s">
        <v>573</v>
      </c>
      <c r="F8240" t="s">
        <v>43496</v>
      </c>
      <c r="G8240" t="s">
        <v>44702</v>
      </c>
      <c r="H8240" t="s">
        <v>44703</v>
      </c>
      <c r="I8240" t="s">
        <v>2147</v>
      </c>
      <c r="J8240" t="s">
        <v>44704</v>
      </c>
      <c r="K8240" t="s">
        <v>44705</v>
      </c>
      <c r="L8240" t="s">
        <v>303</v>
      </c>
      <c r="M8240" t="s">
        <v>12724</v>
      </c>
    </row>
    <row r="8241" spans="1:13" x14ac:dyDescent="0.2">
      <c r="A8241" t="s">
        <v>38143</v>
      </c>
      <c r="B8241" t="s">
        <v>38144</v>
      </c>
      <c r="C8241" t="s">
        <v>44706</v>
      </c>
      <c r="D8241" t="s">
        <v>44707</v>
      </c>
      <c r="E8241" t="s">
        <v>44708</v>
      </c>
      <c r="F8241" t="s">
        <v>44709</v>
      </c>
      <c r="H8241" t="s">
        <v>2147</v>
      </c>
      <c r="J8241" t="s">
        <v>44710</v>
      </c>
      <c r="K8241" t="s">
        <v>44711</v>
      </c>
      <c r="L8241" t="s">
        <v>303</v>
      </c>
      <c r="M8241" t="s">
        <v>422</v>
      </c>
    </row>
    <row r="8242" spans="1:13" x14ac:dyDescent="0.2">
      <c r="A8242" t="s">
        <v>38143</v>
      </c>
      <c r="B8242" t="s">
        <v>38144</v>
      </c>
      <c r="C8242" t="s">
        <v>44712</v>
      </c>
      <c r="D8242" t="s">
        <v>44713</v>
      </c>
      <c r="E8242" t="s">
        <v>44714</v>
      </c>
      <c r="F8242" t="s">
        <v>44715</v>
      </c>
      <c r="G8242" t="s">
        <v>2154</v>
      </c>
      <c r="H8242" t="s">
        <v>300</v>
      </c>
      <c r="J8242" t="s">
        <v>44716</v>
      </c>
      <c r="K8242" t="s">
        <v>302</v>
      </c>
      <c r="L8242" t="s">
        <v>303</v>
      </c>
      <c r="M8242" t="s">
        <v>44717</v>
      </c>
    </row>
    <row r="8243" spans="1:13" x14ac:dyDescent="0.2">
      <c r="A8243" t="s">
        <v>38143</v>
      </c>
      <c r="B8243" t="s">
        <v>38144</v>
      </c>
      <c r="C8243" t="s">
        <v>44718</v>
      </c>
      <c r="D8243" t="s">
        <v>349</v>
      </c>
      <c r="E8243" t="s">
        <v>424</v>
      </c>
      <c r="F8243" t="s">
        <v>44719</v>
      </c>
      <c r="G8243" t="s">
        <v>44720</v>
      </c>
      <c r="H8243" t="s">
        <v>2147</v>
      </c>
      <c r="J8243" t="s">
        <v>44721</v>
      </c>
      <c r="K8243" t="s">
        <v>44722</v>
      </c>
      <c r="L8243" t="s">
        <v>303</v>
      </c>
      <c r="M8243" t="s">
        <v>4148</v>
      </c>
    </row>
    <row r="8244" spans="1:13" x14ac:dyDescent="0.2">
      <c r="A8244" t="s">
        <v>38143</v>
      </c>
      <c r="B8244" t="s">
        <v>38144</v>
      </c>
      <c r="C8244" t="s">
        <v>44723</v>
      </c>
      <c r="D8244" t="s">
        <v>44724</v>
      </c>
      <c r="E8244" t="s">
        <v>44725</v>
      </c>
      <c r="F8244" t="s">
        <v>44726</v>
      </c>
      <c r="H8244" t="s">
        <v>2177</v>
      </c>
      <c r="J8244" t="s">
        <v>44727</v>
      </c>
      <c r="K8244" t="s">
        <v>302</v>
      </c>
      <c r="L8244" t="s">
        <v>303</v>
      </c>
      <c r="M8244" t="s">
        <v>23887</v>
      </c>
    </row>
    <row r="8245" spans="1:13" x14ac:dyDescent="0.2">
      <c r="A8245" t="s">
        <v>38143</v>
      </c>
      <c r="B8245" t="s">
        <v>38144</v>
      </c>
      <c r="C8245" t="s">
        <v>44728</v>
      </c>
      <c r="D8245" t="s">
        <v>401</v>
      </c>
      <c r="E8245" t="s">
        <v>402</v>
      </c>
      <c r="F8245" t="s">
        <v>44729</v>
      </c>
      <c r="G8245" t="s">
        <v>44730</v>
      </c>
      <c r="H8245" t="s">
        <v>2147</v>
      </c>
      <c r="J8245" t="s">
        <v>44731</v>
      </c>
      <c r="K8245" t="s">
        <v>44732</v>
      </c>
      <c r="L8245" t="s">
        <v>303</v>
      </c>
      <c r="M8245" t="s">
        <v>16397</v>
      </c>
    </row>
    <row r="8246" spans="1:13" x14ac:dyDescent="0.2">
      <c r="A8246" t="s">
        <v>38143</v>
      </c>
      <c r="B8246" t="s">
        <v>38144</v>
      </c>
      <c r="C8246" t="s">
        <v>44733</v>
      </c>
      <c r="D8246" t="s">
        <v>492</v>
      </c>
      <c r="E8246" t="s">
        <v>493</v>
      </c>
      <c r="F8246" t="s">
        <v>43547</v>
      </c>
      <c r="G8246" t="s">
        <v>2185</v>
      </c>
      <c r="H8246" t="s">
        <v>21209</v>
      </c>
      <c r="J8246" t="s">
        <v>44734</v>
      </c>
      <c r="K8246" t="s">
        <v>44735</v>
      </c>
      <c r="L8246" t="s">
        <v>303</v>
      </c>
      <c r="M8246" t="s">
        <v>5601</v>
      </c>
    </row>
    <row r="8247" spans="1:13" x14ac:dyDescent="0.2">
      <c r="A8247" t="s">
        <v>38143</v>
      </c>
      <c r="B8247" t="s">
        <v>38144</v>
      </c>
      <c r="C8247" t="s">
        <v>44736</v>
      </c>
      <c r="D8247" t="s">
        <v>41879</v>
      </c>
      <c r="E8247" t="s">
        <v>5491</v>
      </c>
      <c r="F8247" t="s">
        <v>44737</v>
      </c>
      <c r="G8247" t="s">
        <v>21253</v>
      </c>
      <c r="H8247" t="s">
        <v>2177</v>
      </c>
      <c r="I8247" t="s">
        <v>21209</v>
      </c>
      <c r="J8247" t="s">
        <v>44738</v>
      </c>
      <c r="K8247" t="s">
        <v>44739</v>
      </c>
      <c r="L8247" t="s">
        <v>303</v>
      </c>
      <c r="M8247" t="s">
        <v>1150</v>
      </c>
    </row>
    <row r="8248" spans="1:13" x14ac:dyDescent="0.2">
      <c r="A8248" t="s">
        <v>38143</v>
      </c>
      <c r="B8248" t="s">
        <v>38144</v>
      </c>
      <c r="C8248" t="s">
        <v>44740</v>
      </c>
      <c r="D8248" t="s">
        <v>43910</v>
      </c>
      <c r="E8248" t="s">
        <v>44741</v>
      </c>
      <c r="F8248" t="s">
        <v>44742</v>
      </c>
      <c r="G8248" t="s">
        <v>44743</v>
      </c>
      <c r="H8248" t="s">
        <v>2147</v>
      </c>
      <c r="J8248" t="s">
        <v>44744</v>
      </c>
      <c r="K8248" t="s">
        <v>44745</v>
      </c>
      <c r="L8248" t="s">
        <v>303</v>
      </c>
      <c r="M8248" t="s">
        <v>422</v>
      </c>
    </row>
    <row r="8249" spans="1:13" x14ac:dyDescent="0.2">
      <c r="A8249" t="s">
        <v>38143</v>
      </c>
      <c r="B8249" t="s">
        <v>38144</v>
      </c>
      <c r="C8249" t="s">
        <v>44746</v>
      </c>
      <c r="D8249" t="s">
        <v>44747</v>
      </c>
      <c r="E8249" t="s">
        <v>44748</v>
      </c>
      <c r="F8249" t="s">
        <v>21589</v>
      </c>
      <c r="H8249" t="s">
        <v>2154</v>
      </c>
      <c r="J8249" t="s">
        <v>44749</v>
      </c>
      <c r="K8249" t="s">
        <v>44750</v>
      </c>
      <c r="L8249" t="s">
        <v>303</v>
      </c>
      <c r="M8249" t="s">
        <v>12629</v>
      </c>
    </row>
    <row r="8250" spans="1:13" x14ac:dyDescent="0.2">
      <c r="A8250" t="s">
        <v>38143</v>
      </c>
      <c r="B8250" t="s">
        <v>38144</v>
      </c>
      <c r="C8250" t="s">
        <v>44751</v>
      </c>
      <c r="D8250" t="s">
        <v>20720</v>
      </c>
      <c r="E8250" t="s">
        <v>44752</v>
      </c>
      <c r="F8250" t="s">
        <v>44753</v>
      </c>
      <c r="H8250" t="s">
        <v>2185</v>
      </c>
      <c r="J8250" t="s">
        <v>44754</v>
      </c>
      <c r="K8250" t="s">
        <v>44755</v>
      </c>
      <c r="L8250" t="s">
        <v>303</v>
      </c>
      <c r="M8250" t="s">
        <v>44756</v>
      </c>
    </row>
    <row r="8251" spans="1:13" x14ac:dyDescent="0.2">
      <c r="A8251" t="s">
        <v>38143</v>
      </c>
      <c r="B8251" t="s">
        <v>38144</v>
      </c>
      <c r="C8251" t="s">
        <v>44757</v>
      </c>
      <c r="D8251" t="s">
        <v>44758</v>
      </c>
      <c r="E8251" t="s">
        <v>44759</v>
      </c>
      <c r="F8251" t="s">
        <v>44760</v>
      </c>
      <c r="H8251" t="s">
        <v>2147</v>
      </c>
      <c r="J8251" t="s">
        <v>44761</v>
      </c>
      <c r="K8251" t="s">
        <v>44762</v>
      </c>
      <c r="L8251" t="s">
        <v>303</v>
      </c>
      <c r="M8251" t="s">
        <v>14059</v>
      </c>
    </row>
    <row r="8252" spans="1:13" x14ac:dyDescent="0.2">
      <c r="A8252" t="s">
        <v>38143</v>
      </c>
      <c r="B8252" t="s">
        <v>38144</v>
      </c>
      <c r="C8252" t="s">
        <v>44763</v>
      </c>
      <c r="D8252" t="s">
        <v>513</v>
      </c>
      <c r="E8252" t="s">
        <v>2638</v>
      </c>
      <c r="F8252" t="s">
        <v>44764</v>
      </c>
      <c r="H8252" t="s">
        <v>2185</v>
      </c>
      <c r="I8252" t="s">
        <v>21209</v>
      </c>
      <c r="J8252" t="s">
        <v>44765</v>
      </c>
      <c r="K8252" t="s">
        <v>44766</v>
      </c>
      <c r="L8252" t="s">
        <v>303</v>
      </c>
      <c r="M8252" t="s">
        <v>20934</v>
      </c>
    </row>
    <row r="8253" spans="1:13" x14ac:dyDescent="0.2">
      <c r="A8253" t="s">
        <v>38143</v>
      </c>
      <c r="B8253" t="s">
        <v>38144</v>
      </c>
      <c r="C8253" t="s">
        <v>44767</v>
      </c>
      <c r="D8253" t="s">
        <v>572</v>
      </c>
      <c r="E8253" t="s">
        <v>573</v>
      </c>
      <c r="F8253" t="s">
        <v>44768</v>
      </c>
      <c r="H8253" t="s">
        <v>2147</v>
      </c>
      <c r="J8253" t="s">
        <v>44769</v>
      </c>
      <c r="K8253" t="s">
        <v>44770</v>
      </c>
      <c r="L8253" t="s">
        <v>303</v>
      </c>
      <c r="M8253" t="s">
        <v>2027</v>
      </c>
    </row>
    <row r="8254" spans="1:13" x14ac:dyDescent="0.2">
      <c r="A8254" t="s">
        <v>38143</v>
      </c>
      <c r="B8254" t="s">
        <v>38144</v>
      </c>
      <c r="C8254" t="s">
        <v>44771</v>
      </c>
      <c r="D8254" t="s">
        <v>492</v>
      </c>
      <c r="E8254" t="s">
        <v>493</v>
      </c>
      <c r="F8254" t="s">
        <v>44772</v>
      </c>
      <c r="G8254" t="s">
        <v>44773</v>
      </c>
      <c r="H8254" t="s">
        <v>2185</v>
      </c>
      <c r="I8254" t="s">
        <v>21209</v>
      </c>
      <c r="J8254" t="s">
        <v>44774</v>
      </c>
      <c r="K8254" t="s">
        <v>44775</v>
      </c>
      <c r="L8254" t="s">
        <v>303</v>
      </c>
      <c r="M8254" t="s">
        <v>20147</v>
      </c>
    </row>
    <row r="8255" spans="1:13" x14ac:dyDescent="0.2">
      <c r="A8255" t="s">
        <v>38143</v>
      </c>
      <c r="B8255" t="s">
        <v>38144</v>
      </c>
      <c r="C8255" t="s">
        <v>44776</v>
      </c>
      <c r="D8255" t="s">
        <v>349</v>
      </c>
      <c r="E8255" t="s">
        <v>424</v>
      </c>
      <c r="F8255" t="s">
        <v>44777</v>
      </c>
      <c r="G8255" t="s">
        <v>21630</v>
      </c>
      <c r="H8255" t="s">
        <v>2185</v>
      </c>
      <c r="I8255" t="s">
        <v>21209</v>
      </c>
      <c r="J8255" t="s">
        <v>44778</v>
      </c>
      <c r="K8255" t="s">
        <v>44779</v>
      </c>
      <c r="L8255" t="s">
        <v>303</v>
      </c>
      <c r="M8255" t="s">
        <v>3765</v>
      </c>
    </row>
    <row r="8256" spans="1:13" x14ac:dyDescent="0.2">
      <c r="A8256" t="s">
        <v>38143</v>
      </c>
      <c r="B8256" t="s">
        <v>38144</v>
      </c>
      <c r="C8256" t="s">
        <v>44780</v>
      </c>
      <c r="D8256" t="s">
        <v>349</v>
      </c>
      <c r="F8256" t="s">
        <v>44781</v>
      </c>
      <c r="G8256" t="s">
        <v>2185</v>
      </c>
      <c r="H8256" t="s">
        <v>21209</v>
      </c>
      <c r="J8256" t="s">
        <v>44782</v>
      </c>
      <c r="K8256" t="s">
        <v>44783</v>
      </c>
      <c r="L8256" t="s">
        <v>303</v>
      </c>
      <c r="M8256" t="s">
        <v>422</v>
      </c>
    </row>
    <row r="8257" spans="1:13" x14ac:dyDescent="0.2">
      <c r="A8257" t="s">
        <v>38143</v>
      </c>
      <c r="B8257" t="s">
        <v>38144</v>
      </c>
      <c r="C8257" t="s">
        <v>44784</v>
      </c>
      <c r="D8257" t="s">
        <v>394</v>
      </c>
      <c r="E8257" t="s">
        <v>395</v>
      </c>
      <c r="F8257" t="s">
        <v>500</v>
      </c>
      <c r="G8257" t="s">
        <v>44785</v>
      </c>
      <c r="H8257" t="s">
        <v>2147</v>
      </c>
      <c r="J8257" t="s">
        <v>44786</v>
      </c>
      <c r="K8257" t="s">
        <v>44787</v>
      </c>
      <c r="L8257" t="s">
        <v>303</v>
      </c>
      <c r="M8257" t="s">
        <v>44788</v>
      </c>
    </row>
    <row r="8258" spans="1:13" x14ac:dyDescent="0.2">
      <c r="A8258" t="s">
        <v>38143</v>
      </c>
      <c r="B8258" t="s">
        <v>38144</v>
      </c>
      <c r="C8258" t="s">
        <v>44789</v>
      </c>
      <c r="D8258" t="s">
        <v>349</v>
      </c>
      <c r="F8258" t="s">
        <v>44790</v>
      </c>
      <c r="G8258" t="s">
        <v>981</v>
      </c>
      <c r="H8258" t="s">
        <v>2154</v>
      </c>
      <c r="J8258" t="s">
        <v>44791</v>
      </c>
      <c r="K8258" t="s">
        <v>302</v>
      </c>
      <c r="L8258" t="s">
        <v>303</v>
      </c>
      <c r="M8258" t="s">
        <v>422</v>
      </c>
    </row>
    <row r="8259" spans="1:13" x14ac:dyDescent="0.2">
      <c r="A8259" t="s">
        <v>38143</v>
      </c>
      <c r="B8259" t="s">
        <v>38144</v>
      </c>
      <c r="C8259" t="s">
        <v>44792</v>
      </c>
      <c r="D8259" t="s">
        <v>1837</v>
      </c>
      <c r="E8259" t="s">
        <v>1375</v>
      </c>
      <c r="F8259" t="s">
        <v>44793</v>
      </c>
      <c r="G8259" t="s">
        <v>30239</v>
      </c>
      <c r="H8259" t="s">
        <v>2147</v>
      </c>
      <c r="J8259" t="s">
        <v>44794</v>
      </c>
      <c r="K8259" t="s">
        <v>44795</v>
      </c>
      <c r="L8259" t="s">
        <v>303</v>
      </c>
      <c r="M8259" t="s">
        <v>8324</v>
      </c>
    </row>
    <row r="8260" spans="1:13" x14ac:dyDescent="0.2">
      <c r="A8260" t="s">
        <v>38143</v>
      </c>
      <c r="B8260" t="s">
        <v>38144</v>
      </c>
      <c r="C8260" t="s">
        <v>44796</v>
      </c>
      <c r="D8260" t="s">
        <v>349</v>
      </c>
      <c r="E8260" t="s">
        <v>424</v>
      </c>
      <c r="F8260" t="s">
        <v>44797</v>
      </c>
      <c r="G8260" t="s">
        <v>21387</v>
      </c>
      <c r="H8260" t="s">
        <v>2147</v>
      </c>
      <c r="J8260" t="s">
        <v>44798</v>
      </c>
      <c r="K8260" t="s">
        <v>44799</v>
      </c>
      <c r="L8260" t="s">
        <v>303</v>
      </c>
      <c r="M8260" t="s">
        <v>18601</v>
      </c>
    </row>
    <row r="8261" spans="1:13" x14ac:dyDescent="0.2">
      <c r="A8261" t="s">
        <v>38143</v>
      </c>
      <c r="B8261" t="s">
        <v>38144</v>
      </c>
      <c r="C8261" t="s">
        <v>44800</v>
      </c>
      <c r="D8261" t="s">
        <v>44801</v>
      </c>
      <c r="E8261" t="s">
        <v>44802</v>
      </c>
      <c r="F8261" t="s">
        <v>44803</v>
      </c>
      <c r="H8261" t="s">
        <v>44804</v>
      </c>
      <c r="I8261" t="s">
        <v>21209</v>
      </c>
      <c r="J8261" t="s">
        <v>44805</v>
      </c>
      <c r="K8261" t="s">
        <v>44806</v>
      </c>
      <c r="L8261" t="s">
        <v>303</v>
      </c>
      <c r="M8261" t="s">
        <v>4987</v>
      </c>
    </row>
    <row r="8262" spans="1:13" x14ac:dyDescent="0.2">
      <c r="A8262" t="s">
        <v>38143</v>
      </c>
      <c r="B8262" t="s">
        <v>38144</v>
      </c>
      <c r="C8262" t="s">
        <v>44807</v>
      </c>
      <c r="D8262" t="s">
        <v>44808</v>
      </c>
      <c r="E8262" t="s">
        <v>44809</v>
      </c>
      <c r="F8262" t="s">
        <v>44810</v>
      </c>
      <c r="H8262" t="s">
        <v>21397</v>
      </c>
      <c r="I8262" t="s">
        <v>21209</v>
      </c>
      <c r="J8262" t="s">
        <v>44811</v>
      </c>
      <c r="K8262" t="s">
        <v>302</v>
      </c>
      <c r="L8262" t="s">
        <v>303</v>
      </c>
      <c r="M8262" t="s">
        <v>2497</v>
      </c>
    </row>
    <row r="8263" spans="1:13" x14ac:dyDescent="0.2">
      <c r="A8263" t="s">
        <v>38143</v>
      </c>
      <c r="B8263" t="s">
        <v>38144</v>
      </c>
      <c r="C8263" t="s">
        <v>44812</v>
      </c>
      <c r="D8263" t="s">
        <v>349</v>
      </c>
      <c r="F8263" t="s">
        <v>44813</v>
      </c>
      <c r="G8263" t="s">
        <v>44814</v>
      </c>
      <c r="H8263" t="s">
        <v>2147</v>
      </c>
      <c r="J8263" t="s">
        <v>44815</v>
      </c>
      <c r="K8263" t="s">
        <v>44816</v>
      </c>
      <c r="L8263" t="s">
        <v>303</v>
      </c>
      <c r="M8263" t="s">
        <v>422</v>
      </c>
    </row>
    <row r="8264" spans="1:13" x14ac:dyDescent="0.2">
      <c r="A8264" t="s">
        <v>38143</v>
      </c>
      <c r="B8264" t="s">
        <v>38144</v>
      </c>
      <c r="C8264" t="s">
        <v>44817</v>
      </c>
      <c r="D8264" t="s">
        <v>44818</v>
      </c>
      <c r="E8264" t="s">
        <v>44819</v>
      </c>
      <c r="F8264" t="s">
        <v>44820</v>
      </c>
      <c r="H8264" t="s">
        <v>2185</v>
      </c>
      <c r="I8264" t="s">
        <v>21209</v>
      </c>
      <c r="J8264" t="s">
        <v>44821</v>
      </c>
      <c r="K8264" t="s">
        <v>44822</v>
      </c>
      <c r="L8264" t="s">
        <v>303</v>
      </c>
      <c r="M8264" t="s">
        <v>41029</v>
      </c>
    </row>
    <row r="8265" spans="1:13" x14ac:dyDescent="0.2">
      <c r="A8265" t="s">
        <v>38143</v>
      </c>
      <c r="B8265" t="s">
        <v>38144</v>
      </c>
      <c r="C8265" t="s">
        <v>44823</v>
      </c>
      <c r="D8265" t="s">
        <v>44824</v>
      </c>
      <c r="E8265" t="s">
        <v>36155</v>
      </c>
      <c r="F8265" t="s">
        <v>44825</v>
      </c>
      <c r="H8265" t="s">
        <v>2147</v>
      </c>
      <c r="I8265" t="s">
        <v>21209</v>
      </c>
      <c r="J8265" t="s">
        <v>44826</v>
      </c>
      <c r="K8265" t="s">
        <v>44827</v>
      </c>
      <c r="L8265" t="s">
        <v>303</v>
      </c>
      <c r="M8265" t="s">
        <v>2096</v>
      </c>
    </row>
    <row r="8266" spans="1:13" x14ac:dyDescent="0.2">
      <c r="A8266" t="s">
        <v>38143</v>
      </c>
      <c r="B8266" t="s">
        <v>38144</v>
      </c>
      <c r="C8266" t="s">
        <v>44828</v>
      </c>
      <c r="D8266" t="s">
        <v>44829</v>
      </c>
      <c r="E8266" t="s">
        <v>44830</v>
      </c>
      <c r="F8266" t="s">
        <v>44831</v>
      </c>
      <c r="H8266" t="s">
        <v>44832</v>
      </c>
      <c r="I8266" t="s">
        <v>21209</v>
      </c>
      <c r="J8266" t="s">
        <v>44833</v>
      </c>
      <c r="K8266" t="s">
        <v>44834</v>
      </c>
      <c r="L8266" t="s">
        <v>303</v>
      </c>
      <c r="M8266" t="s">
        <v>23887</v>
      </c>
    </row>
    <row r="8267" spans="1:13" x14ac:dyDescent="0.2">
      <c r="A8267" t="s">
        <v>38143</v>
      </c>
      <c r="B8267" t="s">
        <v>38144</v>
      </c>
      <c r="C8267" t="s">
        <v>44835</v>
      </c>
      <c r="D8267" t="s">
        <v>21416</v>
      </c>
      <c r="E8267" t="s">
        <v>44836</v>
      </c>
      <c r="F8267" t="s">
        <v>44837</v>
      </c>
      <c r="G8267" t="s">
        <v>44838</v>
      </c>
      <c r="H8267" t="s">
        <v>44839</v>
      </c>
      <c r="I8267" t="s">
        <v>21209</v>
      </c>
      <c r="J8267" t="s">
        <v>44840</v>
      </c>
      <c r="K8267" t="s">
        <v>44841</v>
      </c>
      <c r="L8267" t="s">
        <v>303</v>
      </c>
      <c r="M8267" t="s">
        <v>23451</v>
      </c>
    </row>
    <row r="8268" spans="1:13" x14ac:dyDescent="0.2">
      <c r="A8268" t="s">
        <v>38143</v>
      </c>
      <c r="B8268" t="s">
        <v>38144</v>
      </c>
      <c r="C8268" t="s">
        <v>44842</v>
      </c>
      <c r="D8268" t="s">
        <v>401</v>
      </c>
      <c r="E8268" t="s">
        <v>402</v>
      </c>
      <c r="F8268" t="s">
        <v>44843</v>
      </c>
      <c r="G8268" t="s">
        <v>29226</v>
      </c>
      <c r="I8268" t="s">
        <v>2185</v>
      </c>
      <c r="J8268" t="s">
        <v>44844</v>
      </c>
      <c r="K8268" t="s">
        <v>44845</v>
      </c>
      <c r="L8268" t="s">
        <v>303</v>
      </c>
      <c r="M8268" t="s">
        <v>21425</v>
      </c>
    </row>
    <row r="8269" spans="1:13" x14ac:dyDescent="0.2">
      <c r="A8269" t="s">
        <v>38143</v>
      </c>
      <c r="B8269" t="s">
        <v>38144</v>
      </c>
      <c r="C8269" t="s">
        <v>44846</v>
      </c>
      <c r="D8269" t="s">
        <v>492</v>
      </c>
      <c r="E8269" t="s">
        <v>493</v>
      </c>
      <c r="F8269" t="s">
        <v>44847</v>
      </c>
      <c r="G8269" t="s">
        <v>44848</v>
      </c>
      <c r="H8269" t="s">
        <v>2147</v>
      </c>
      <c r="J8269" t="s">
        <v>44849</v>
      </c>
      <c r="K8269" t="s">
        <v>44850</v>
      </c>
      <c r="L8269" t="s">
        <v>303</v>
      </c>
      <c r="M8269" t="s">
        <v>14059</v>
      </c>
    </row>
    <row r="8270" spans="1:13" x14ac:dyDescent="0.2">
      <c r="A8270" t="s">
        <v>38143</v>
      </c>
      <c r="B8270" t="s">
        <v>38144</v>
      </c>
      <c r="C8270" t="s">
        <v>44851</v>
      </c>
      <c r="D8270" t="s">
        <v>20720</v>
      </c>
      <c r="E8270" t="s">
        <v>44852</v>
      </c>
      <c r="F8270" t="s">
        <v>44853</v>
      </c>
      <c r="G8270" t="s">
        <v>44839</v>
      </c>
      <c r="H8270" t="s">
        <v>2185</v>
      </c>
      <c r="J8270" t="s">
        <v>44854</v>
      </c>
      <c r="K8270" t="s">
        <v>302</v>
      </c>
      <c r="L8270" t="s">
        <v>303</v>
      </c>
      <c r="M8270" t="s">
        <v>44855</v>
      </c>
    </row>
    <row r="8271" spans="1:13" x14ac:dyDescent="0.2">
      <c r="A8271" t="s">
        <v>38143</v>
      </c>
      <c r="B8271" t="s">
        <v>38144</v>
      </c>
      <c r="C8271" t="s">
        <v>44856</v>
      </c>
      <c r="D8271" t="s">
        <v>349</v>
      </c>
      <c r="F8271" t="s">
        <v>44857</v>
      </c>
      <c r="H8271" t="s">
        <v>2147</v>
      </c>
      <c r="J8271" t="s">
        <v>44858</v>
      </c>
      <c r="K8271" t="s">
        <v>44859</v>
      </c>
      <c r="L8271" t="s">
        <v>303</v>
      </c>
      <c r="M8271" t="s">
        <v>10976</v>
      </c>
    </row>
    <row r="8272" spans="1:13" x14ac:dyDescent="0.2">
      <c r="A8272" t="s">
        <v>38143</v>
      </c>
      <c r="B8272" t="s">
        <v>38144</v>
      </c>
      <c r="C8272" t="s">
        <v>44860</v>
      </c>
      <c r="D8272" t="s">
        <v>572</v>
      </c>
      <c r="E8272" t="s">
        <v>573</v>
      </c>
      <c r="F8272" t="s">
        <v>44861</v>
      </c>
      <c r="H8272" t="s">
        <v>2147</v>
      </c>
      <c r="J8272" t="s">
        <v>44862</v>
      </c>
      <c r="K8272" t="s">
        <v>44863</v>
      </c>
      <c r="L8272" t="s">
        <v>303</v>
      </c>
      <c r="M8272" t="s">
        <v>2027</v>
      </c>
    </row>
    <row r="8273" spans="1:13" x14ac:dyDescent="0.2">
      <c r="A8273" t="s">
        <v>38143</v>
      </c>
      <c r="B8273" t="s">
        <v>38144</v>
      </c>
      <c r="C8273" t="s">
        <v>44864</v>
      </c>
      <c r="D8273" t="s">
        <v>492</v>
      </c>
      <c r="E8273" t="s">
        <v>493</v>
      </c>
      <c r="F8273" t="s">
        <v>44865</v>
      </c>
      <c r="H8273" t="s">
        <v>2147</v>
      </c>
      <c r="J8273" t="s">
        <v>44866</v>
      </c>
      <c r="K8273" t="s">
        <v>44867</v>
      </c>
      <c r="L8273" t="s">
        <v>303</v>
      </c>
      <c r="M8273" t="s">
        <v>14059</v>
      </c>
    </row>
    <row r="8274" spans="1:13" x14ac:dyDescent="0.2">
      <c r="A8274" t="s">
        <v>38143</v>
      </c>
      <c r="B8274" t="s">
        <v>38144</v>
      </c>
      <c r="C8274" t="s">
        <v>44868</v>
      </c>
      <c r="D8274" t="s">
        <v>492</v>
      </c>
      <c r="E8274" t="s">
        <v>493</v>
      </c>
      <c r="F8274" t="s">
        <v>44869</v>
      </c>
      <c r="G8274" t="s">
        <v>44870</v>
      </c>
      <c r="H8274" t="s">
        <v>2147</v>
      </c>
      <c r="J8274" t="s">
        <v>44871</v>
      </c>
      <c r="K8274" t="s">
        <v>44872</v>
      </c>
      <c r="L8274" t="s">
        <v>303</v>
      </c>
      <c r="M8274" t="s">
        <v>14059</v>
      </c>
    </row>
    <row r="8275" spans="1:13" x14ac:dyDescent="0.2">
      <c r="A8275" t="s">
        <v>38143</v>
      </c>
      <c r="B8275" t="s">
        <v>38144</v>
      </c>
      <c r="C8275" t="s">
        <v>44873</v>
      </c>
      <c r="D8275" t="s">
        <v>831</v>
      </c>
      <c r="F8275" t="s">
        <v>44874</v>
      </c>
      <c r="G8275" t="s">
        <v>44875</v>
      </c>
      <c r="H8275" t="s">
        <v>2185</v>
      </c>
      <c r="J8275" t="s">
        <v>44876</v>
      </c>
      <c r="K8275" t="s">
        <v>44877</v>
      </c>
      <c r="L8275" t="s">
        <v>303</v>
      </c>
      <c r="M8275" t="s">
        <v>3282</v>
      </c>
    </row>
    <row r="8276" spans="1:13" x14ac:dyDescent="0.2">
      <c r="A8276" t="s">
        <v>38143</v>
      </c>
      <c r="B8276" t="s">
        <v>38144</v>
      </c>
      <c r="C8276" t="s">
        <v>44878</v>
      </c>
      <c r="D8276" t="s">
        <v>349</v>
      </c>
      <c r="F8276" t="s">
        <v>44879</v>
      </c>
      <c r="G8276" t="s">
        <v>44880</v>
      </c>
      <c r="H8276" t="s">
        <v>2147</v>
      </c>
      <c r="J8276" t="s">
        <v>44881</v>
      </c>
      <c r="K8276" t="s">
        <v>44882</v>
      </c>
      <c r="L8276" t="s">
        <v>303</v>
      </c>
      <c r="M8276" t="s">
        <v>1908</v>
      </c>
    </row>
    <row r="8277" spans="1:13" x14ac:dyDescent="0.2">
      <c r="A8277" t="s">
        <v>38143</v>
      </c>
      <c r="B8277" t="s">
        <v>38144</v>
      </c>
      <c r="C8277" t="s">
        <v>44883</v>
      </c>
      <c r="D8277" t="s">
        <v>4820</v>
      </c>
      <c r="E8277" t="s">
        <v>44884</v>
      </c>
      <c r="F8277" t="s">
        <v>44885</v>
      </c>
      <c r="H8277" t="s">
        <v>2185</v>
      </c>
      <c r="J8277" t="s">
        <v>44886</v>
      </c>
      <c r="K8277" t="s">
        <v>44887</v>
      </c>
      <c r="L8277" t="s">
        <v>303</v>
      </c>
      <c r="M8277" t="s">
        <v>1863</v>
      </c>
    </row>
    <row r="8278" spans="1:13" x14ac:dyDescent="0.2">
      <c r="A8278" t="s">
        <v>38143</v>
      </c>
      <c r="B8278" t="s">
        <v>38144</v>
      </c>
      <c r="C8278" t="s">
        <v>44888</v>
      </c>
      <c r="D8278" t="s">
        <v>572</v>
      </c>
      <c r="E8278" t="s">
        <v>573</v>
      </c>
      <c r="F8278" t="s">
        <v>44889</v>
      </c>
      <c r="H8278" t="s">
        <v>2147</v>
      </c>
      <c r="J8278" t="s">
        <v>44890</v>
      </c>
      <c r="K8278" t="s">
        <v>44891</v>
      </c>
      <c r="L8278" t="s">
        <v>303</v>
      </c>
      <c r="M8278" t="s">
        <v>2027</v>
      </c>
    </row>
    <row r="8279" spans="1:13" x14ac:dyDescent="0.2">
      <c r="A8279" t="s">
        <v>38143</v>
      </c>
      <c r="B8279" t="s">
        <v>38144</v>
      </c>
      <c r="C8279" t="s">
        <v>44892</v>
      </c>
      <c r="D8279" t="s">
        <v>349</v>
      </c>
      <c r="E8279" t="s">
        <v>424</v>
      </c>
      <c r="F8279" t="s">
        <v>44893</v>
      </c>
      <c r="H8279" t="s">
        <v>2147</v>
      </c>
      <c r="J8279" t="s">
        <v>44894</v>
      </c>
      <c r="K8279" t="s">
        <v>44895</v>
      </c>
      <c r="L8279" t="s">
        <v>303</v>
      </c>
      <c r="M8279" t="s">
        <v>1598</v>
      </c>
    </row>
    <row r="8280" spans="1:13" x14ac:dyDescent="0.2">
      <c r="A8280" t="s">
        <v>38143</v>
      </c>
      <c r="B8280" t="s">
        <v>38144</v>
      </c>
      <c r="C8280" t="s">
        <v>44896</v>
      </c>
      <c r="D8280" t="s">
        <v>21416</v>
      </c>
      <c r="E8280" t="s">
        <v>44897</v>
      </c>
      <c r="F8280" t="s">
        <v>44898</v>
      </c>
      <c r="H8280" t="s">
        <v>2147</v>
      </c>
      <c r="J8280" t="s">
        <v>44899</v>
      </c>
      <c r="K8280" t="s">
        <v>44900</v>
      </c>
      <c r="L8280" t="s">
        <v>303</v>
      </c>
      <c r="M8280" t="s">
        <v>1314</v>
      </c>
    </row>
    <row r="8281" spans="1:13" x14ac:dyDescent="0.2">
      <c r="A8281" t="s">
        <v>38143</v>
      </c>
      <c r="B8281" t="s">
        <v>38144</v>
      </c>
      <c r="C8281" t="s">
        <v>44901</v>
      </c>
      <c r="D8281" t="s">
        <v>366</v>
      </c>
      <c r="E8281" t="s">
        <v>1215</v>
      </c>
      <c r="F8281" t="s">
        <v>44902</v>
      </c>
      <c r="G8281" t="s">
        <v>44903</v>
      </c>
      <c r="H8281" t="s">
        <v>2147</v>
      </c>
      <c r="J8281" t="s">
        <v>44904</v>
      </c>
      <c r="K8281" t="s">
        <v>44905</v>
      </c>
      <c r="L8281" t="s">
        <v>303</v>
      </c>
      <c r="M8281" t="s">
        <v>44906</v>
      </c>
    </row>
    <row r="8282" spans="1:13" x14ac:dyDescent="0.2">
      <c r="A8282" t="s">
        <v>38143</v>
      </c>
      <c r="B8282" t="s">
        <v>38144</v>
      </c>
      <c r="C8282" t="s">
        <v>44907</v>
      </c>
      <c r="D8282" t="s">
        <v>349</v>
      </c>
      <c r="E8282" t="s">
        <v>424</v>
      </c>
      <c r="F8282" t="s">
        <v>44908</v>
      </c>
      <c r="H8282" t="s">
        <v>2147</v>
      </c>
      <c r="J8282" t="s">
        <v>44909</v>
      </c>
      <c r="K8282" t="s">
        <v>44910</v>
      </c>
      <c r="L8282" t="s">
        <v>303</v>
      </c>
      <c r="M8282" t="s">
        <v>18601</v>
      </c>
    </row>
    <row r="8283" spans="1:13" x14ac:dyDescent="0.2">
      <c r="A8283" t="s">
        <v>38143</v>
      </c>
      <c r="B8283" t="s">
        <v>38144</v>
      </c>
      <c r="C8283" t="s">
        <v>44911</v>
      </c>
      <c r="D8283" t="s">
        <v>44912</v>
      </c>
      <c r="E8283" t="s">
        <v>44913</v>
      </c>
      <c r="F8283" t="s">
        <v>44914</v>
      </c>
      <c r="G8283" t="s">
        <v>2147</v>
      </c>
      <c r="J8283" t="s">
        <v>44915</v>
      </c>
      <c r="K8283" t="s">
        <v>44916</v>
      </c>
      <c r="L8283" t="s">
        <v>303</v>
      </c>
      <c r="M8283" t="s">
        <v>422</v>
      </c>
    </row>
    <row r="8284" spans="1:13" x14ac:dyDescent="0.2">
      <c r="A8284" t="s">
        <v>38143</v>
      </c>
      <c r="B8284" t="s">
        <v>38144</v>
      </c>
      <c r="C8284" t="s">
        <v>44917</v>
      </c>
      <c r="D8284" t="s">
        <v>44918</v>
      </c>
      <c r="E8284" t="s">
        <v>2138</v>
      </c>
      <c r="F8284" t="s">
        <v>44919</v>
      </c>
      <c r="G8284" t="s">
        <v>28269</v>
      </c>
      <c r="H8284" t="s">
        <v>2147</v>
      </c>
      <c r="J8284" t="s">
        <v>44920</v>
      </c>
      <c r="K8284" t="s">
        <v>44921</v>
      </c>
      <c r="L8284" t="s">
        <v>303</v>
      </c>
      <c r="M8284" t="s">
        <v>2554</v>
      </c>
    </row>
    <row r="8285" spans="1:13" x14ac:dyDescent="0.2">
      <c r="A8285" t="s">
        <v>38143</v>
      </c>
      <c r="B8285" t="s">
        <v>38144</v>
      </c>
      <c r="C8285" t="s">
        <v>44922</v>
      </c>
      <c r="D8285" t="s">
        <v>44923</v>
      </c>
      <c r="E8285" t="s">
        <v>14793</v>
      </c>
      <c r="F8285" t="s">
        <v>44924</v>
      </c>
      <c r="H8285" t="s">
        <v>2147</v>
      </c>
      <c r="J8285" t="s">
        <v>44925</v>
      </c>
      <c r="K8285" t="s">
        <v>44926</v>
      </c>
      <c r="L8285" t="s">
        <v>303</v>
      </c>
      <c r="M8285" t="s">
        <v>422</v>
      </c>
    </row>
    <row r="8286" spans="1:13" x14ac:dyDescent="0.2">
      <c r="A8286" t="s">
        <v>38143</v>
      </c>
      <c r="B8286" t="s">
        <v>38144</v>
      </c>
      <c r="C8286" t="s">
        <v>44927</v>
      </c>
      <c r="D8286" t="s">
        <v>21728</v>
      </c>
      <c r="E8286" t="s">
        <v>44928</v>
      </c>
      <c r="F8286" t="s">
        <v>44929</v>
      </c>
      <c r="G8286" t="s">
        <v>21232</v>
      </c>
      <c r="H8286" t="s">
        <v>21209</v>
      </c>
      <c r="J8286" t="s">
        <v>44930</v>
      </c>
      <c r="K8286" t="s">
        <v>302</v>
      </c>
      <c r="L8286" t="s">
        <v>303</v>
      </c>
      <c r="M8286" t="s">
        <v>26868</v>
      </c>
    </row>
    <row r="8287" spans="1:13" x14ac:dyDescent="0.2">
      <c r="A8287" t="s">
        <v>38143</v>
      </c>
      <c r="B8287" t="s">
        <v>38144</v>
      </c>
      <c r="C8287" t="s">
        <v>44931</v>
      </c>
      <c r="D8287" t="s">
        <v>44932</v>
      </c>
      <c r="E8287" t="s">
        <v>44933</v>
      </c>
      <c r="F8287" t="s">
        <v>18464</v>
      </c>
      <c r="G8287" t="s">
        <v>21553</v>
      </c>
      <c r="H8287" t="s">
        <v>2177</v>
      </c>
      <c r="J8287" t="s">
        <v>21555</v>
      </c>
      <c r="K8287" t="s">
        <v>302</v>
      </c>
      <c r="L8287" t="s">
        <v>303</v>
      </c>
      <c r="M8287" t="s">
        <v>4303</v>
      </c>
    </row>
    <row r="8288" spans="1:13" x14ac:dyDescent="0.2">
      <c r="A8288" t="s">
        <v>38143</v>
      </c>
      <c r="B8288" t="s">
        <v>38144</v>
      </c>
      <c r="C8288" t="s">
        <v>44934</v>
      </c>
      <c r="D8288" t="s">
        <v>44935</v>
      </c>
      <c r="E8288" t="s">
        <v>44936</v>
      </c>
      <c r="F8288" t="s">
        <v>44937</v>
      </c>
      <c r="G8288" t="s">
        <v>2147</v>
      </c>
      <c r="J8288" t="s">
        <v>44938</v>
      </c>
      <c r="K8288" t="s">
        <v>44939</v>
      </c>
      <c r="L8288" t="s">
        <v>303</v>
      </c>
      <c r="M8288" t="s">
        <v>13563</v>
      </c>
    </row>
    <row r="8289" spans="1:13" x14ac:dyDescent="0.2">
      <c r="A8289" t="s">
        <v>38143</v>
      </c>
      <c r="B8289" t="s">
        <v>38144</v>
      </c>
      <c r="C8289" t="s">
        <v>44940</v>
      </c>
      <c r="D8289" t="s">
        <v>492</v>
      </c>
      <c r="E8289" t="s">
        <v>493</v>
      </c>
      <c r="F8289" t="s">
        <v>44941</v>
      </c>
      <c r="G8289" t="s">
        <v>44942</v>
      </c>
      <c r="H8289" t="s">
        <v>2147</v>
      </c>
      <c r="J8289" t="s">
        <v>44943</v>
      </c>
      <c r="K8289" t="s">
        <v>44944</v>
      </c>
      <c r="L8289" t="s">
        <v>303</v>
      </c>
      <c r="M8289" t="s">
        <v>3539</v>
      </c>
    </row>
    <row r="8290" spans="1:13" x14ac:dyDescent="0.2">
      <c r="A8290" t="s">
        <v>38143</v>
      </c>
      <c r="B8290" t="s">
        <v>38144</v>
      </c>
      <c r="C8290" t="s">
        <v>44945</v>
      </c>
      <c r="D8290" t="s">
        <v>1375</v>
      </c>
      <c r="E8290" t="s">
        <v>1375</v>
      </c>
      <c r="F8290" t="s">
        <v>44946</v>
      </c>
      <c r="G8290" t="s">
        <v>44947</v>
      </c>
      <c r="H8290" t="s">
        <v>2147</v>
      </c>
      <c r="J8290" t="s">
        <v>44948</v>
      </c>
      <c r="K8290" t="s">
        <v>44949</v>
      </c>
      <c r="L8290" t="s">
        <v>303</v>
      </c>
      <c r="M8290" t="s">
        <v>2631</v>
      </c>
    </row>
    <row r="8291" spans="1:13" x14ac:dyDescent="0.2">
      <c r="A8291" t="s">
        <v>38143</v>
      </c>
      <c r="B8291" t="s">
        <v>38144</v>
      </c>
      <c r="C8291" t="s">
        <v>44950</v>
      </c>
      <c r="D8291" t="s">
        <v>492</v>
      </c>
      <c r="E8291" t="s">
        <v>493</v>
      </c>
      <c r="F8291" t="s">
        <v>44951</v>
      </c>
      <c r="H8291" t="s">
        <v>2147</v>
      </c>
      <c r="J8291" t="s">
        <v>44952</v>
      </c>
      <c r="K8291" t="s">
        <v>44953</v>
      </c>
      <c r="L8291" t="s">
        <v>303</v>
      </c>
      <c r="M8291" t="s">
        <v>822</v>
      </c>
    </row>
    <row r="8292" spans="1:13" x14ac:dyDescent="0.2">
      <c r="A8292" t="s">
        <v>38143</v>
      </c>
      <c r="B8292" t="s">
        <v>38144</v>
      </c>
      <c r="C8292" t="s">
        <v>44954</v>
      </c>
      <c r="D8292" t="s">
        <v>21848</v>
      </c>
      <c r="E8292" t="s">
        <v>44955</v>
      </c>
      <c r="F8292" t="s">
        <v>44956</v>
      </c>
      <c r="H8292" t="s">
        <v>21345</v>
      </c>
      <c r="J8292" t="s">
        <v>44957</v>
      </c>
      <c r="K8292" t="s">
        <v>44958</v>
      </c>
      <c r="L8292" t="s">
        <v>303</v>
      </c>
      <c r="M8292" t="s">
        <v>44959</v>
      </c>
    </row>
    <row r="8293" spans="1:13" x14ac:dyDescent="0.2">
      <c r="A8293" t="s">
        <v>38143</v>
      </c>
      <c r="B8293" t="s">
        <v>38144</v>
      </c>
      <c r="C8293" t="s">
        <v>44960</v>
      </c>
      <c r="D8293" t="s">
        <v>492</v>
      </c>
      <c r="E8293" t="s">
        <v>493</v>
      </c>
      <c r="F8293" t="s">
        <v>44961</v>
      </c>
      <c r="G8293" t="s">
        <v>44832</v>
      </c>
      <c r="H8293" t="s">
        <v>21209</v>
      </c>
      <c r="J8293" t="s">
        <v>44962</v>
      </c>
      <c r="K8293" t="s">
        <v>44963</v>
      </c>
      <c r="L8293" t="s">
        <v>303</v>
      </c>
      <c r="M8293" t="s">
        <v>20147</v>
      </c>
    </row>
    <row r="8294" spans="1:13" x14ac:dyDescent="0.2">
      <c r="A8294" t="s">
        <v>38143</v>
      </c>
      <c r="B8294" t="s">
        <v>38144</v>
      </c>
      <c r="C8294" t="s">
        <v>44964</v>
      </c>
      <c r="D8294" t="s">
        <v>572</v>
      </c>
      <c r="E8294" t="s">
        <v>573</v>
      </c>
      <c r="F8294" t="s">
        <v>15802</v>
      </c>
      <c r="H8294" t="s">
        <v>2147</v>
      </c>
      <c r="J8294" t="s">
        <v>44965</v>
      </c>
      <c r="K8294" t="s">
        <v>44966</v>
      </c>
      <c r="L8294" t="s">
        <v>303</v>
      </c>
      <c r="M8294" t="s">
        <v>2027</v>
      </c>
    </row>
    <row r="8295" spans="1:13" x14ac:dyDescent="0.2">
      <c r="A8295" t="s">
        <v>38143</v>
      </c>
      <c r="B8295" t="s">
        <v>38144</v>
      </c>
      <c r="C8295" t="s">
        <v>44967</v>
      </c>
      <c r="D8295" t="s">
        <v>401</v>
      </c>
      <c r="F8295" t="s">
        <v>44968</v>
      </c>
      <c r="H8295" t="s">
        <v>2147</v>
      </c>
      <c r="J8295" t="s">
        <v>44969</v>
      </c>
      <c r="K8295" t="s">
        <v>44970</v>
      </c>
      <c r="L8295" t="s">
        <v>303</v>
      </c>
      <c r="M8295" t="s">
        <v>37820</v>
      </c>
    </row>
    <row r="8296" spans="1:13" x14ac:dyDescent="0.2">
      <c r="A8296" t="s">
        <v>38143</v>
      </c>
      <c r="B8296" t="s">
        <v>38144</v>
      </c>
      <c r="C8296" t="s">
        <v>44971</v>
      </c>
      <c r="D8296" t="s">
        <v>492</v>
      </c>
      <c r="E8296" t="s">
        <v>493</v>
      </c>
      <c r="F8296" t="s">
        <v>44972</v>
      </c>
      <c r="H8296" t="s">
        <v>2147</v>
      </c>
      <c r="J8296" t="s">
        <v>44973</v>
      </c>
      <c r="K8296" t="s">
        <v>44974</v>
      </c>
      <c r="L8296" t="s">
        <v>303</v>
      </c>
      <c r="M8296" t="s">
        <v>8563</v>
      </c>
    </row>
    <row r="8297" spans="1:13" x14ac:dyDescent="0.2">
      <c r="A8297" t="s">
        <v>38143</v>
      </c>
      <c r="B8297" t="s">
        <v>38144</v>
      </c>
      <c r="C8297" t="s">
        <v>44975</v>
      </c>
      <c r="D8297" t="s">
        <v>492</v>
      </c>
      <c r="E8297" t="s">
        <v>493</v>
      </c>
      <c r="F8297" t="s">
        <v>44976</v>
      </c>
      <c r="I8297" t="s">
        <v>2147</v>
      </c>
      <c r="J8297" t="s">
        <v>44977</v>
      </c>
      <c r="K8297" t="s">
        <v>44978</v>
      </c>
      <c r="L8297" t="s">
        <v>303</v>
      </c>
      <c r="M8297" t="s">
        <v>19528</v>
      </c>
    </row>
    <row r="8298" spans="1:13" x14ac:dyDescent="0.2">
      <c r="A8298" t="s">
        <v>38143</v>
      </c>
      <c r="B8298" t="s">
        <v>38144</v>
      </c>
      <c r="C8298" t="s">
        <v>44979</v>
      </c>
      <c r="D8298" t="s">
        <v>44980</v>
      </c>
      <c r="E8298" t="s">
        <v>9388</v>
      </c>
      <c r="F8298" t="s">
        <v>44981</v>
      </c>
      <c r="H8298" t="s">
        <v>2147</v>
      </c>
      <c r="J8298" t="s">
        <v>44982</v>
      </c>
      <c r="K8298" t="s">
        <v>44983</v>
      </c>
      <c r="L8298" t="s">
        <v>303</v>
      </c>
      <c r="M8298" t="s">
        <v>2532</v>
      </c>
    </row>
    <row r="8299" spans="1:13" x14ac:dyDescent="0.2">
      <c r="A8299" t="s">
        <v>38143</v>
      </c>
      <c r="B8299" t="s">
        <v>38144</v>
      </c>
      <c r="C8299" t="s">
        <v>44984</v>
      </c>
      <c r="D8299" t="s">
        <v>349</v>
      </c>
      <c r="F8299" t="s">
        <v>44985</v>
      </c>
      <c r="G8299" t="s">
        <v>21685</v>
      </c>
      <c r="H8299" t="s">
        <v>21209</v>
      </c>
      <c r="J8299" t="s">
        <v>44986</v>
      </c>
      <c r="K8299" t="s">
        <v>302</v>
      </c>
      <c r="L8299" t="s">
        <v>303</v>
      </c>
      <c r="M8299" t="s">
        <v>422</v>
      </c>
    </row>
    <row r="8300" spans="1:13" x14ac:dyDescent="0.2">
      <c r="A8300" t="s">
        <v>38143</v>
      </c>
      <c r="B8300" t="s">
        <v>38144</v>
      </c>
      <c r="C8300" t="s">
        <v>44987</v>
      </c>
      <c r="D8300" t="s">
        <v>44988</v>
      </c>
      <c r="E8300" t="s">
        <v>44989</v>
      </c>
      <c r="F8300" t="s">
        <v>44990</v>
      </c>
      <c r="G8300" t="s">
        <v>8555</v>
      </c>
      <c r="H8300" t="s">
        <v>2147</v>
      </c>
      <c r="J8300" t="s">
        <v>44991</v>
      </c>
      <c r="K8300" t="s">
        <v>44992</v>
      </c>
      <c r="L8300" t="s">
        <v>303</v>
      </c>
      <c r="M8300" t="s">
        <v>44993</v>
      </c>
    </row>
    <row r="8301" spans="1:13" x14ac:dyDescent="0.2">
      <c r="A8301" t="s">
        <v>38143</v>
      </c>
      <c r="B8301" t="s">
        <v>38144</v>
      </c>
      <c r="C8301" t="s">
        <v>44994</v>
      </c>
      <c r="D8301" t="s">
        <v>44995</v>
      </c>
      <c r="E8301" t="s">
        <v>44996</v>
      </c>
      <c r="F8301" t="s">
        <v>32302</v>
      </c>
      <c r="H8301" t="s">
        <v>2147</v>
      </c>
      <c r="J8301" t="s">
        <v>44997</v>
      </c>
      <c r="K8301" t="s">
        <v>44998</v>
      </c>
      <c r="L8301" t="s">
        <v>303</v>
      </c>
      <c r="M8301" t="s">
        <v>10033</v>
      </c>
    </row>
    <row r="8302" spans="1:13" x14ac:dyDescent="0.2">
      <c r="A8302" t="s">
        <v>38143</v>
      </c>
      <c r="B8302" t="s">
        <v>38144</v>
      </c>
      <c r="C8302" t="s">
        <v>44999</v>
      </c>
      <c r="D8302" t="s">
        <v>492</v>
      </c>
      <c r="E8302" t="s">
        <v>493</v>
      </c>
      <c r="F8302" t="s">
        <v>45000</v>
      </c>
      <c r="H8302" t="s">
        <v>2147</v>
      </c>
      <c r="J8302" t="s">
        <v>45001</v>
      </c>
      <c r="K8302" t="s">
        <v>45002</v>
      </c>
      <c r="L8302" t="s">
        <v>303</v>
      </c>
      <c r="M8302" t="s">
        <v>14059</v>
      </c>
    </row>
    <row r="8303" spans="1:13" x14ac:dyDescent="0.2">
      <c r="A8303" t="s">
        <v>38143</v>
      </c>
      <c r="B8303" t="s">
        <v>38144</v>
      </c>
      <c r="C8303" t="s">
        <v>45003</v>
      </c>
      <c r="D8303" t="s">
        <v>492</v>
      </c>
      <c r="E8303" t="s">
        <v>493</v>
      </c>
      <c r="F8303" t="s">
        <v>45004</v>
      </c>
      <c r="G8303" t="s">
        <v>45005</v>
      </c>
      <c r="H8303" t="s">
        <v>2147</v>
      </c>
      <c r="J8303" t="s">
        <v>45006</v>
      </c>
      <c r="K8303" t="s">
        <v>45007</v>
      </c>
      <c r="L8303" t="s">
        <v>303</v>
      </c>
      <c r="M8303" t="s">
        <v>3539</v>
      </c>
    </row>
    <row r="8304" spans="1:13" x14ac:dyDescent="0.2">
      <c r="A8304" t="s">
        <v>38143</v>
      </c>
      <c r="B8304" t="s">
        <v>38144</v>
      </c>
      <c r="C8304" t="s">
        <v>45008</v>
      </c>
      <c r="D8304" t="s">
        <v>21416</v>
      </c>
      <c r="E8304" t="s">
        <v>45009</v>
      </c>
      <c r="F8304" t="s">
        <v>45010</v>
      </c>
      <c r="G8304" t="s">
        <v>45011</v>
      </c>
      <c r="H8304" t="s">
        <v>2185</v>
      </c>
      <c r="I8304" t="s">
        <v>21209</v>
      </c>
      <c r="J8304" t="s">
        <v>44840</v>
      </c>
      <c r="K8304" t="s">
        <v>45012</v>
      </c>
      <c r="L8304" t="s">
        <v>303</v>
      </c>
      <c r="M8304" t="s">
        <v>822</v>
      </c>
    </row>
    <row r="8305" spans="1:13" x14ac:dyDescent="0.2">
      <c r="A8305" t="s">
        <v>38143</v>
      </c>
      <c r="B8305" t="s">
        <v>38144</v>
      </c>
      <c r="C8305" t="s">
        <v>45013</v>
      </c>
      <c r="D8305" t="s">
        <v>349</v>
      </c>
      <c r="E8305" t="s">
        <v>424</v>
      </c>
      <c r="F8305" t="s">
        <v>45014</v>
      </c>
      <c r="H8305" t="s">
        <v>2147</v>
      </c>
      <c r="J8305" t="s">
        <v>45015</v>
      </c>
      <c r="K8305" t="s">
        <v>45016</v>
      </c>
      <c r="L8305" t="s">
        <v>303</v>
      </c>
      <c r="M8305" t="s">
        <v>18601</v>
      </c>
    </row>
    <row r="8306" spans="1:13" x14ac:dyDescent="0.2">
      <c r="A8306" t="s">
        <v>38143</v>
      </c>
      <c r="B8306" t="s">
        <v>38144</v>
      </c>
      <c r="C8306" t="s">
        <v>45017</v>
      </c>
      <c r="D8306" t="s">
        <v>45018</v>
      </c>
      <c r="E8306" t="s">
        <v>45019</v>
      </c>
      <c r="F8306" t="s">
        <v>45020</v>
      </c>
      <c r="H8306" t="s">
        <v>2147</v>
      </c>
      <c r="J8306" t="s">
        <v>45021</v>
      </c>
      <c r="K8306" t="s">
        <v>45022</v>
      </c>
      <c r="L8306" t="s">
        <v>303</v>
      </c>
      <c r="M8306" t="s">
        <v>10353</v>
      </c>
    </row>
    <row r="8307" spans="1:13" x14ac:dyDescent="0.2">
      <c r="A8307" t="s">
        <v>38143</v>
      </c>
      <c r="B8307" t="s">
        <v>38144</v>
      </c>
      <c r="C8307" t="s">
        <v>45023</v>
      </c>
      <c r="D8307" t="s">
        <v>45024</v>
      </c>
      <c r="E8307" t="s">
        <v>45025</v>
      </c>
      <c r="F8307" t="s">
        <v>45026</v>
      </c>
      <c r="G8307" t="s">
        <v>45027</v>
      </c>
      <c r="H8307" t="s">
        <v>2147</v>
      </c>
      <c r="J8307" t="s">
        <v>45028</v>
      </c>
      <c r="K8307" t="s">
        <v>45029</v>
      </c>
      <c r="L8307" t="s">
        <v>303</v>
      </c>
      <c r="M8307" t="s">
        <v>2298</v>
      </c>
    </row>
    <row r="8308" spans="1:13" x14ac:dyDescent="0.2">
      <c r="A8308" t="s">
        <v>38143</v>
      </c>
      <c r="B8308" t="s">
        <v>38144</v>
      </c>
      <c r="C8308" t="s">
        <v>45030</v>
      </c>
      <c r="D8308" t="s">
        <v>349</v>
      </c>
      <c r="E8308" t="s">
        <v>424</v>
      </c>
      <c r="F8308" t="s">
        <v>45031</v>
      </c>
      <c r="G8308" t="s">
        <v>21301</v>
      </c>
      <c r="H8308" t="s">
        <v>2147</v>
      </c>
      <c r="J8308" t="s">
        <v>45032</v>
      </c>
      <c r="K8308" t="s">
        <v>45033</v>
      </c>
      <c r="L8308" t="s">
        <v>303</v>
      </c>
      <c r="M8308" t="s">
        <v>21411</v>
      </c>
    </row>
    <row r="8309" spans="1:13" x14ac:dyDescent="0.2">
      <c r="A8309" t="s">
        <v>38143</v>
      </c>
      <c r="B8309" t="s">
        <v>38144</v>
      </c>
      <c r="C8309" t="s">
        <v>45034</v>
      </c>
      <c r="D8309" t="s">
        <v>572</v>
      </c>
      <c r="E8309" t="s">
        <v>573</v>
      </c>
      <c r="F8309" t="s">
        <v>45035</v>
      </c>
      <c r="G8309" t="s">
        <v>45036</v>
      </c>
      <c r="H8309" t="s">
        <v>2147</v>
      </c>
      <c r="J8309" t="s">
        <v>45037</v>
      </c>
      <c r="K8309" t="s">
        <v>45038</v>
      </c>
      <c r="L8309" t="s">
        <v>303</v>
      </c>
      <c r="M8309" t="s">
        <v>1908</v>
      </c>
    </row>
    <row r="8310" spans="1:13" x14ac:dyDescent="0.2">
      <c r="A8310" t="s">
        <v>38143</v>
      </c>
      <c r="B8310" t="s">
        <v>38144</v>
      </c>
      <c r="C8310" t="s">
        <v>45039</v>
      </c>
      <c r="D8310" t="s">
        <v>45040</v>
      </c>
      <c r="E8310" t="s">
        <v>44759</v>
      </c>
      <c r="F8310" t="s">
        <v>45041</v>
      </c>
      <c r="H8310" t="s">
        <v>2147</v>
      </c>
      <c r="J8310" t="s">
        <v>45042</v>
      </c>
      <c r="K8310" t="s">
        <v>45043</v>
      </c>
      <c r="L8310" t="s">
        <v>303</v>
      </c>
      <c r="M8310" t="s">
        <v>3035</v>
      </c>
    </row>
    <row r="8311" spans="1:13" x14ac:dyDescent="0.2">
      <c r="A8311" t="s">
        <v>38143</v>
      </c>
      <c r="B8311" t="s">
        <v>38144</v>
      </c>
      <c r="C8311" t="s">
        <v>45044</v>
      </c>
      <c r="D8311" t="s">
        <v>9937</v>
      </c>
      <c r="E8311" t="s">
        <v>1375</v>
      </c>
      <c r="F8311" t="s">
        <v>45045</v>
      </c>
      <c r="G8311" t="s">
        <v>45046</v>
      </c>
      <c r="I8311" t="s">
        <v>2147</v>
      </c>
      <c r="J8311" t="s">
        <v>45047</v>
      </c>
      <c r="K8311" t="s">
        <v>45048</v>
      </c>
      <c r="L8311" t="s">
        <v>303</v>
      </c>
      <c r="M8311" t="s">
        <v>45049</v>
      </c>
    </row>
    <row r="8312" spans="1:13" x14ac:dyDescent="0.2">
      <c r="A8312" t="s">
        <v>38143</v>
      </c>
      <c r="B8312" t="s">
        <v>38144</v>
      </c>
      <c r="C8312" t="s">
        <v>45050</v>
      </c>
      <c r="D8312" t="s">
        <v>45051</v>
      </c>
      <c r="E8312" t="s">
        <v>45052</v>
      </c>
      <c r="F8312" t="s">
        <v>45053</v>
      </c>
      <c r="G8312" t="s">
        <v>2147</v>
      </c>
      <c r="J8312" t="s">
        <v>45054</v>
      </c>
      <c r="K8312" t="s">
        <v>45055</v>
      </c>
      <c r="L8312" t="s">
        <v>303</v>
      </c>
      <c r="M8312" t="s">
        <v>422</v>
      </c>
    </row>
    <row r="8313" spans="1:13" x14ac:dyDescent="0.2">
      <c r="A8313" t="s">
        <v>38143</v>
      </c>
      <c r="B8313" t="s">
        <v>38144</v>
      </c>
      <c r="C8313" t="s">
        <v>45056</v>
      </c>
      <c r="D8313" t="s">
        <v>349</v>
      </c>
      <c r="E8313" t="s">
        <v>424</v>
      </c>
      <c r="F8313" t="s">
        <v>45057</v>
      </c>
      <c r="G8313" t="s">
        <v>45058</v>
      </c>
      <c r="H8313" t="s">
        <v>45059</v>
      </c>
      <c r="I8313" t="s">
        <v>2147</v>
      </c>
      <c r="J8313" t="s">
        <v>44982</v>
      </c>
      <c r="K8313" t="s">
        <v>45060</v>
      </c>
      <c r="L8313" t="s">
        <v>303</v>
      </c>
      <c r="M8313" t="s">
        <v>21411</v>
      </c>
    </row>
    <row r="8314" spans="1:13" x14ac:dyDescent="0.2">
      <c r="A8314" t="s">
        <v>38143</v>
      </c>
      <c r="B8314" t="s">
        <v>38144</v>
      </c>
      <c r="C8314" t="s">
        <v>45061</v>
      </c>
      <c r="D8314" t="s">
        <v>4820</v>
      </c>
      <c r="E8314" t="s">
        <v>45062</v>
      </c>
      <c r="F8314" t="s">
        <v>45063</v>
      </c>
      <c r="G8314" t="s">
        <v>45064</v>
      </c>
      <c r="H8314" t="s">
        <v>2185</v>
      </c>
      <c r="J8314" t="s">
        <v>45065</v>
      </c>
      <c r="K8314" t="s">
        <v>45066</v>
      </c>
      <c r="L8314" t="s">
        <v>303</v>
      </c>
      <c r="M8314" t="s">
        <v>3015</v>
      </c>
    </row>
    <row r="8315" spans="1:13" x14ac:dyDescent="0.2">
      <c r="A8315" t="s">
        <v>38143</v>
      </c>
      <c r="B8315" t="s">
        <v>38144</v>
      </c>
      <c r="C8315" t="s">
        <v>45067</v>
      </c>
      <c r="D8315" t="s">
        <v>349</v>
      </c>
      <c r="E8315" t="s">
        <v>424</v>
      </c>
      <c r="F8315" t="s">
        <v>45068</v>
      </c>
      <c r="H8315" t="s">
        <v>44832</v>
      </c>
      <c r="I8315" t="s">
        <v>21209</v>
      </c>
      <c r="J8315" t="s">
        <v>45069</v>
      </c>
      <c r="K8315" t="s">
        <v>45070</v>
      </c>
      <c r="L8315" t="s">
        <v>303</v>
      </c>
      <c r="M8315" t="s">
        <v>45071</v>
      </c>
    </row>
    <row r="8316" spans="1:13" x14ac:dyDescent="0.2">
      <c r="A8316" t="s">
        <v>38143</v>
      </c>
      <c r="B8316" t="s">
        <v>38144</v>
      </c>
      <c r="C8316" t="s">
        <v>45072</v>
      </c>
      <c r="D8316" t="s">
        <v>401</v>
      </c>
      <c r="E8316" t="s">
        <v>402</v>
      </c>
      <c r="F8316" t="s">
        <v>401</v>
      </c>
      <c r="G8316" t="s">
        <v>45073</v>
      </c>
      <c r="H8316" t="s">
        <v>2147</v>
      </c>
      <c r="J8316" t="s">
        <v>45074</v>
      </c>
      <c r="K8316" t="s">
        <v>45075</v>
      </c>
      <c r="L8316" t="s">
        <v>303</v>
      </c>
      <c r="M8316" t="s">
        <v>10061</v>
      </c>
    </row>
    <row r="8317" spans="1:13" x14ac:dyDescent="0.2">
      <c r="A8317" t="s">
        <v>38143</v>
      </c>
      <c r="B8317" t="s">
        <v>38144</v>
      </c>
      <c r="C8317" t="s">
        <v>45076</v>
      </c>
      <c r="D8317" t="s">
        <v>45077</v>
      </c>
      <c r="F8317" t="s">
        <v>45078</v>
      </c>
      <c r="G8317" t="s">
        <v>2147</v>
      </c>
      <c r="J8317" t="s">
        <v>45079</v>
      </c>
      <c r="K8317" t="s">
        <v>45080</v>
      </c>
      <c r="L8317" t="s">
        <v>303</v>
      </c>
      <c r="M8317" t="s">
        <v>422</v>
      </c>
    </row>
    <row r="8318" spans="1:13" x14ac:dyDescent="0.2">
      <c r="A8318" t="s">
        <v>38143</v>
      </c>
      <c r="B8318" t="s">
        <v>38144</v>
      </c>
      <c r="C8318" t="s">
        <v>45081</v>
      </c>
      <c r="D8318" t="s">
        <v>572</v>
      </c>
      <c r="E8318" t="s">
        <v>573</v>
      </c>
      <c r="F8318" t="s">
        <v>45082</v>
      </c>
      <c r="H8318" t="s">
        <v>2147</v>
      </c>
      <c r="J8318" t="s">
        <v>45083</v>
      </c>
      <c r="K8318" t="s">
        <v>45084</v>
      </c>
      <c r="L8318" t="s">
        <v>303</v>
      </c>
      <c r="M8318" t="s">
        <v>1908</v>
      </c>
    </row>
    <row r="8319" spans="1:13" x14ac:dyDescent="0.2">
      <c r="A8319" t="s">
        <v>38143</v>
      </c>
      <c r="B8319" t="s">
        <v>38144</v>
      </c>
      <c r="C8319" t="s">
        <v>45085</v>
      </c>
      <c r="D8319" t="s">
        <v>45051</v>
      </c>
      <c r="E8319" t="s">
        <v>45086</v>
      </c>
      <c r="F8319" t="s">
        <v>45087</v>
      </c>
      <c r="G8319" t="s">
        <v>45073</v>
      </c>
      <c r="H8319" t="s">
        <v>2147</v>
      </c>
      <c r="J8319" t="s">
        <v>45088</v>
      </c>
      <c r="K8319" t="s">
        <v>45089</v>
      </c>
      <c r="L8319" t="s">
        <v>303</v>
      </c>
      <c r="M8319" t="s">
        <v>2914</v>
      </c>
    </row>
    <row r="8320" spans="1:13" x14ac:dyDescent="0.2">
      <c r="A8320" t="s">
        <v>38143</v>
      </c>
      <c r="B8320" t="s">
        <v>38144</v>
      </c>
      <c r="C8320" t="s">
        <v>45090</v>
      </c>
      <c r="D8320" t="s">
        <v>26369</v>
      </c>
      <c r="E8320" t="s">
        <v>1375</v>
      </c>
      <c r="F8320" t="s">
        <v>45091</v>
      </c>
      <c r="H8320" t="s">
        <v>2147</v>
      </c>
      <c r="J8320" t="s">
        <v>45092</v>
      </c>
      <c r="K8320" t="s">
        <v>45093</v>
      </c>
      <c r="L8320" t="s">
        <v>303</v>
      </c>
      <c r="M8320" t="s">
        <v>24505</v>
      </c>
    </row>
    <row r="8321" spans="1:13" x14ac:dyDescent="0.2">
      <c r="A8321" t="s">
        <v>38143</v>
      </c>
      <c r="B8321" t="s">
        <v>38144</v>
      </c>
      <c r="C8321" t="s">
        <v>45094</v>
      </c>
      <c r="D8321" t="s">
        <v>45095</v>
      </c>
      <c r="E8321" t="s">
        <v>45096</v>
      </c>
      <c r="F8321" t="s">
        <v>45097</v>
      </c>
      <c r="H8321" t="s">
        <v>2147</v>
      </c>
      <c r="J8321" t="s">
        <v>45098</v>
      </c>
      <c r="K8321" t="s">
        <v>45099</v>
      </c>
      <c r="L8321" t="s">
        <v>303</v>
      </c>
      <c r="M8321" t="s">
        <v>1882</v>
      </c>
    </row>
    <row r="8322" spans="1:13" x14ac:dyDescent="0.2">
      <c r="A8322" t="s">
        <v>38143</v>
      </c>
      <c r="B8322" t="s">
        <v>38144</v>
      </c>
      <c r="C8322" t="s">
        <v>45100</v>
      </c>
      <c r="D8322" t="s">
        <v>401</v>
      </c>
      <c r="E8322" t="s">
        <v>402</v>
      </c>
      <c r="F8322" t="s">
        <v>45101</v>
      </c>
      <c r="G8322" t="s">
        <v>21208</v>
      </c>
      <c r="H8322" t="s">
        <v>2147</v>
      </c>
      <c r="I8322" t="s">
        <v>21209</v>
      </c>
      <c r="J8322" t="s">
        <v>45102</v>
      </c>
      <c r="K8322" t="s">
        <v>45103</v>
      </c>
      <c r="L8322" t="s">
        <v>303</v>
      </c>
      <c r="M8322" t="s">
        <v>28584</v>
      </c>
    </row>
    <row r="8323" spans="1:13" x14ac:dyDescent="0.2">
      <c r="A8323" t="s">
        <v>38143</v>
      </c>
      <c r="B8323" t="s">
        <v>38144</v>
      </c>
      <c r="C8323" t="s">
        <v>45104</v>
      </c>
      <c r="D8323" t="s">
        <v>513</v>
      </c>
      <c r="E8323" t="s">
        <v>2638</v>
      </c>
      <c r="F8323" t="s">
        <v>45105</v>
      </c>
      <c r="H8323" t="s">
        <v>2147</v>
      </c>
      <c r="J8323" t="s">
        <v>45106</v>
      </c>
      <c r="K8323" t="s">
        <v>45107</v>
      </c>
      <c r="L8323" t="s">
        <v>303</v>
      </c>
      <c r="M8323" t="s">
        <v>20934</v>
      </c>
    </row>
    <row r="8324" spans="1:13" x14ac:dyDescent="0.2">
      <c r="A8324" t="s">
        <v>38143</v>
      </c>
      <c r="B8324" t="s">
        <v>38144</v>
      </c>
      <c r="C8324" t="s">
        <v>45108</v>
      </c>
      <c r="D8324" t="s">
        <v>45109</v>
      </c>
      <c r="E8324" t="s">
        <v>44759</v>
      </c>
      <c r="F8324" t="s">
        <v>45110</v>
      </c>
      <c r="G8324" t="s">
        <v>45111</v>
      </c>
      <c r="H8324" t="s">
        <v>45112</v>
      </c>
      <c r="I8324" t="s">
        <v>21209</v>
      </c>
      <c r="J8324" t="s">
        <v>45113</v>
      </c>
      <c r="K8324" t="s">
        <v>45114</v>
      </c>
      <c r="L8324" t="s">
        <v>303</v>
      </c>
      <c r="M8324" t="s">
        <v>490</v>
      </c>
    </row>
    <row r="8325" spans="1:13" x14ac:dyDescent="0.2">
      <c r="A8325" t="s">
        <v>38143</v>
      </c>
      <c r="B8325" t="s">
        <v>38144</v>
      </c>
      <c r="C8325" t="s">
        <v>45115</v>
      </c>
      <c r="D8325" t="s">
        <v>44808</v>
      </c>
      <c r="E8325" t="s">
        <v>45116</v>
      </c>
      <c r="F8325" t="s">
        <v>45117</v>
      </c>
      <c r="H8325" t="s">
        <v>2147</v>
      </c>
      <c r="J8325" t="s">
        <v>45118</v>
      </c>
      <c r="K8325" t="s">
        <v>45119</v>
      </c>
      <c r="L8325" t="s">
        <v>303</v>
      </c>
      <c r="M8325" t="s">
        <v>45120</v>
      </c>
    </row>
    <row r="8326" spans="1:13" x14ac:dyDescent="0.2">
      <c r="A8326" t="s">
        <v>38143</v>
      </c>
      <c r="B8326" t="s">
        <v>38144</v>
      </c>
      <c r="C8326" t="s">
        <v>45121</v>
      </c>
      <c r="D8326" t="s">
        <v>349</v>
      </c>
      <c r="F8326" t="s">
        <v>45122</v>
      </c>
      <c r="G8326" t="s">
        <v>45123</v>
      </c>
      <c r="H8326" t="s">
        <v>2177</v>
      </c>
      <c r="J8326" t="s">
        <v>45124</v>
      </c>
      <c r="K8326" t="s">
        <v>302</v>
      </c>
      <c r="L8326" t="s">
        <v>303</v>
      </c>
      <c r="M8326" t="s">
        <v>35044</v>
      </c>
    </row>
    <row r="8327" spans="1:13" x14ac:dyDescent="0.2">
      <c r="A8327" t="s">
        <v>38143</v>
      </c>
      <c r="B8327" t="s">
        <v>38144</v>
      </c>
      <c r="C8327" t="s">
        <v>45125</v>
      </c>
      <c r="D8327" t="s">
        <v>349</v>
      </c>
      <c r="E8327" t="s">
        <v>424</v>
      </c>
      <c r="F8327" t="s">
        <v>45126</v>
      </c>
      <c r="G8327" t="s">
        <v>25338</v>
      </c>
      <c r="H8327" t="s">
        <v>2147</v>
      </c>
      <c r="J8327" t="s">
        <v>45127</v>
      </c>
      <c r="K8327" t="s">
        <v>45128</v>
      </c>
      <c r="L8327" t="s">
        <v>303</v>
      </c>
      <c r="M8327" t="s">
        <v>8513</v>
      </c>
    </row>
    <row r="8328" spans="1:13" x14ac:dyDescent="0.2">
      <c r="A8328" t="s">
        <v>38143</v>
      </c>
      <c r="B8328" t="s">
        <v>38144</v>
      </c>
      <c r="C8328" t="s">
        <v>45129</v>
      </c>
      <c r="D8328" t="s">
        <v>45130</v>
      </c>
      <c r="E8328" t="s">
        <v>45131</v>
      </c>
      <c r="F8328" t="s">
        <v>45132</v>
      </c>
      <c r="G8328" t="s">
        <v>45133</v>
      </c>
      <c r="H8328" t="s">
        <v>2147</v>
      </c>
      <c r="J8328" t="s">
        <v>45134</v>
      </c>
      <c r="K8328" t="s">
        <v>45135</v>
      </c>
      <c r="L8328" t="s">
        <v>303</v>
      </c>
      <c r="M8328" t="s">
        <v>4826</v>
      </c>
    </row>
    <row r="8329" spans="1:13" x14ac:dyDescent="0.2">
      <c r="A8329" t="s">
        <v>38143</v>
      </c>
      <c r="B8329" t="s">
        <v>38144</v>
      </c>
      <c r="C8329" t="s">
        <v>45136</v>
      </c>
      <c r="D8329" t="s">
        <v>492</v>
      </c>
      <c r="E8329" t="s">
        <v>493</v>
      </c>
      <c r="F8329" t="s">
        <v>45137</v>
      </c>
      <c r="H8329" t="s">
        <v>2147</v>
      </c>
      <c r="J8329" t="s">
        <v>45138</v>
      </c>
      <c r="K8329" t="s">
        <v>45139</v>
      </c>
      <c r="L8329" t="s">
        <v>303</v>
      </c>
      <c r="M8329" t="s">
        <v>822</v>
      </c>
    </row>
    <row r="8330" spans="1:13" x14ac:dyDescent="0.2">
      <c r="A8330" t="s">
        <v>38143</v>
      </c>
      <c r="B8330" t="s">
        <v>38144</v>
      </c>
      <c r="C8330" t="s">
        <v>45140</v>
      </c>
      <c r="D8330" t="s">
        <v>394</v>
      </c>
      <c r="E8330" t="s">
        <v>1809</v>
      </c>
      <c r="F8330" t="s">
        <v>45141</v>
      </c>
      <c r="G8330" t="s">
        <v>45142</v>
      </c>
      <c r="H8330" t="s">
        <v>45143</v>
      </c>
      <c r="I8330" t="s">
        <v>2147</v>
      </c>
      <c r="J8330" t="s">
        <v>45144</v>
      </c>
      <c r="K8330" t="s">
        <v>45145</v>
      </c>
      <c r="L8330" t="s">
        <v>303</v>
      </c>
      <c r="M8330" t="s">
        <v>45146</v>
      </c>
    </row>
    <row r="8331" spans="1:13" x14ac:dyDescent="0.2">
      <c r="A8331" t="s">
        <v>38143</v>
      </c>
      <c r="B8331" t="s">
        <v>38144</v>
      </c>
      <c r="C8331" t="s">
        <v>45147</v>
      </c>
      <c r="D8331" t="s">
        <v>492</v>
      </c>
      <c r="E8331" t="s">
        <v>493</v>
      </c>
      <c r="F8331" t="s">
        <v>45148</v>
      </c>
      <c r="H8331" t="s">
        <v>2147</v>
      </c>
      <c r="J8331" t="s">
        <v>45149</v>
      </c>
      <c r="K8331" t="s">
        <v>45150</v>
      </c>
      <c r="L8331" t="s">
        <v>303</v>
      </c>
      <c r="M8331" t="s">
        <v>5915</v>
      </c>
    </row>
    <row r="8332" spans="1:13" x14ac:dyDescent="0.2">
      <c r="A8332" t="s">
        <v>38143</v>
      </c>
      <c r="B8332" t="s">
        <v>38144</v>
      </c>
      <c r="C8332" t="s">
        <v>45151</v>
      </c>
      <c r="D8332" t="s">
        <v>492</v>
      </c>
      <c r="E8332" t="s">
        <v>493</v>
      </c>
      <c r="F8332" t="s">
        <v>45152</v>
      </c>
      <c r="G8332" t="s">
        <v>2147</v>
      </c>
      <c r="J8332" t="s">
        <v>45153</v>
      </c>
      <c r="K8332" t="s">
        <v>45154</v>
      </c>
      <c r="L8332" t="s">
        <v>303</v>
      </c>
      <c r="M8332" t="s">
        <v>14059</v>
      </c>
    </row>
    <row r="8333" spans="1:13" x14ac:dyDescent="0.2">
      <c r="A8333" t="s">
        <v>38143</v>
      </c>
      <c r="B8333" t="s">
        <v>38144</v>
      </c>
      <c r="C8333" t="s">
        <v>45155</v>
      </c>
      <c r="D8333" t="s">
        <v>45156</v>
      </c>
      <c r="E8333" t="s">
        <v>29064</v>
      </c>
      <c r="F8333" t="s">
        <v>45157</v>
      </c>
      <c r="H8333" t="s">
        <v>2147</v>
      </c>
      <c r="J8333" t="s">
        <v>45158</v>
      </c>
      <c r="K8333" t="s">
        <v>45159</v>
      </c>
      <c r="L8333" t="s">
        <v>303</v>
      </c>
      <c r="M8333" t="s">
        <v>45160</v>
      </c>
    </row>
    <row r="8334" spans="1:13" x14ac:dyDescent="0.2">
      <c r="A8334" t="s">
        <v>38143</v>
      </c>
      <c r="B8334" t="s">
        <v>38144</v>
      </c>
      <c r="C8334" t="s">
        <v>45161</v>
      </c>
      <c r="D8334" t="s">
        <v>45162</v>
      </c>
      <c r="F8334" t="s">
        <v>45163</v>
      </c>
      <c r="H8334" t="s">
        <v>2147</v>
      </c>
      <c r="J8334" t="s">
        <v>45164</v>
      </c>
      <c r="K8334" t="s">
        <v>45165</v>
      </c>
      <c r="L8334" t="s">
        <v>303</v>
      </c>
      <c r="M8334" t="s">
        <v>422</v>
      </c>
    </row>
    <row r="8335" spans="1:13" x14ac:dyDescent="0.2">
      <c r="A8335" t="s">
        <v>38143</v>
      </c>
      <c r="B8335" t="s">
        <v>38144</v>
      </c>
      <c r="C8335" t="s">
        <v>45166</v>
      </c>
      <c r="D8335" t="s">
        <v>366</v>
      </c>
      <c r="E8335" t="s">
        <v>367</v>
      </c>
      <c r="F8335" t="s">
        <v>45167</v>
      </c>
      <c r="H8335" t="s">
        <v>2147</v>
      </c>
      <c r="J8335" t="s">
        <v>45168</v>
      </c>
      <c r="K8335" t="s">
        <v>45169</v>
      </c>
      <c r="L8335" t="s">
        <v>303</v>
      </c>
      <c r="M8335" t="s">
        <v>42356</v>
      </c>
    </row>
    <row r="8336" spans="1:13" x14ac:dyDescent="0.2">
      <c r="A8336" t="s">
        <v>38143</v>
      </c>
      <c r="B8336" t="s">
        <v>38144</v>
      </c>
      <c r="C8336" t="s">
        <v>45170</v>
      </c>
      <c r="D8336" t="s">
        <v>45171</v>
      </c>
      <c r="E8336" t="s">
        <v>45172</v>
      </c>
      <c r="F8336" t="s">
        <v>45173</v>
      </c>
      <c r="G8336" t="s">
        <v>21387</v>
      </c>
      <c r="H8336" t="s">
        <v>2147</v>
      </c>
      <c r="J8336" t="s">
        <v>44798</v>
      </c>
      <c r="K8336" t="s">
        <v>45174</v>
      </c>
      <c r="L8336" t="s">
        <v>303</v>
      </c>
      <c r="M8336" t="s">
        <v>5276</v>
      </c>
    </row>
    <row r="8337" spans="1:13" x14ac:dyDescent="0.2">
      <c r="A8337" t="s">
        <v>38143</v>
      </c>
      <c r="B8337" t="s">
        <v>38144</v>
      </c>
      <c r="C8337" t="s">
        <v>45175</v>
      </c>
      <c r="D8337" t="s">
        <v>21534</v>
      </c>
      <c r="E8337" t="s">
        <v>45176</v>
      </c>
      <c r="F8337" t="s">
        <v>45177</v>
      </c>
      <c r="G8337" t="s">
        <v>45178</v>
      </c>
      <c r="H8337" t="s">
        <v>2147</v>
      </c>
      <c r="J8337" t="s">
        <v>45179</v>
      </c>
      <c r="K8337" t="s">
        <v>45180</v>
      </c>
      <c r="L8337" t="s">
        <v>303</v>
      </c>
      <c r="M8337" t="s">
        <v>13575</v>
      </c>
    </row>
    <row r="8338" spans="1:13" x14ac:dyDescent="0.2">
      <c r="A8338" t="s">
        <v>38143</v>
      </c>
      <c r="B8338" t="s">
        <v>38144</v>
      </c>
      <c r="C8338" t="s">
        <v>45181</v>
      </c>
      <c r="D8338" t="s">
        <v>21360</v>
      </c>
      <c r="E8338" t="s">
        <v>45182</v>
      </c>
      <c r="F8338" t="s">
        <v>45183</v>
      </c>
      <c r="G8338" t="s">
        <v>21678</v>
      </c>
      <c r="H8338" t="s">
        <v>2154</v>
      </c>
      <c r="I8338" t="s">
        <v>300</v>
      </c>
      <c r="J8338" t="s">
        <v>45184</v>
      </c>
      <c r="K8338" t="s">
        <v>45185</v>
      </c>
      <c r="L8338" t="s">
        <v>303</v>
      </c>
      <c r="M8338" t="s">
        <v>45186</v>
      </c>
    </row>
    <row r="8339" spans="1:13" x14ac:dyDescent="0.2">
      <c r="A8339" t="s">
        <v>38143</v>
      </c>
      <c r="B8339" t="s">
        <v>38144</v>
      </c>
      <c r="C8339" t="s">
        <v>45187</v>
      </c>
      <c r="D8339" t="s">
        <v>44758</v>
      </c>
      <c r="E8339" t="s">
        <v>44759</v>
      </c>
      <c r="F8339" t="s">
        <v>45188</v>
      </c>
      <c r="G8339" t="s">
        <v>45189</v>
      </c>
      <c r="H8339" t="s">
        <v>2147</v>
      </c>
      <c r="J8339" t="s">
        <v>45190</v>
      </c>
      <c r="K8339" t="s">
        <v>45191</v>
      </c>
      <c r="L8339" t="s">
        <v>303</v>
      </c>
      <c r="M8339" t="s">
        <v>12711</v>
      </c>
    </row>
    <row r="8340" spans="1:13" x14ac:dyDescent="0.2">
      <c r="A8340" t="s">
        <v>38143</v>
      </c>
      <c r="B8340" t="s">
        <v>38144</v>
      </c>
      <c r="C8340" t="s">
        <v>45192</v>
      </c>
      <c r="D8340" t="s">
        <v>349</v>
      </c>
      <c r="F8340" t="s">
        <v>45193</v>
      </c>
      <c r="G8340" t="s">
        <v>45194</v>
      </c>
      <c r="H8340" t="s">
        <v>2147</v>
      </c>
      <c r="J8340" t="s">
        <v>45195</v>
      </c>
      <c r="K8340" t="s">
        <v>45196</v>
      </c>
      <c r="L8340" t="s">
        <v>303</v>
      </c>
      <c r="M8340" t="s">
        <v>422</v>
      </c>
    </row>
    <row r="8341" spans="1:13" x14ac:dyDescent="0.2">
      <c r="A8341" t="s">
        <v>38143</v>
      </c>
      <c r="B8341" t="s">
        <v>38144</v>
      </c>
      <c r="C8341" t="s">
        <v>45197</v>
      </c>
      <c r="D8341" t="s">
        <v>45198</v>
      </c>
      <c r="E8341" t="s">
        <v>45199</v>
      </c>
      <c r="F8341" t="s">
        <v>45200</v>
      </c>
      <c r="G8341" t="s">
        <v>2147</v>
      </c>
      <c r="J8341" t="s">
        <v>45201</v>
      </c>
      <c r="K8341" t="s">
        <v>45202</v>
      </c>
      <c r="L8341" t="s">
        <v>303</v>
      </c>
      <c r="M8341" t="s">
        <v>34296</v>
      </c>
    </row>
    <row r="8342" spans="1:13" x14ac:dyDescent="0.2">
      <c r="A8342" t="s">
        <v>38143</v>
      </c>
      <c r="B8342" t="s">
        <v>38144</v>
      </c>
      <c r="C8342" t="s">
        <v>45203</v>
      </c>
      <c r="D8342" t="s">
        <v>349</v>
      </c>
      <c r="E8342" t="s">
        <v>424</v>
      </c>
      <c r="F8342" t="s">
        <v>45204</v>
      </c>
      <c r="H8342" t="s">
        <v>2147</v>
      </c>
      <c r="J8342" t="s">
        <v>45205</v>
      </c>
      <c r="K8342" t="s">
        <v>45206</v>
      </c>
      <c r="L8342" t="s">
        <v>303</v>
      </c>
      <c r="M8342" t="s">
        <v>1598</v>
      </c>
    </row>
    <row r="8343" spans="1:13" x14ac:dyDescent="0.2">
      <c r="A8343" t="s">
        <v>38143</v>
      </c>
      <c r="B8343" t="s">
        <v>38144</v>
      </c>
      <c r="C8343" t="s">
        <v>45207</v>
      </c>
      <c r="D8343" t="s">
        <v>4763</v>
      </c>
      <c r="E8343" t="s">
        <v>1375</v>
      </c>
      <c r="F8343" t="s">
        <v>45208</v>
      </c>
      <c r="H8343" t="s">
        <v>2147</v>
      </c>
      <c r="J8343" t="s">
        <v>45209</v>
      </c>
      <c r="K8343" t="s">
        <v>45210</v>
      </c>
      <c r="L8343" t="s">
        <v>303</v>
      </c>
      <c r="M8343" t="s">
        <v>1077</v>
      </c>
    </row>
    <row r="8344" spans="1:13" x14ac:dyDescent="0.2">
      <c r="A8344" t="s">
        <v>38143</v>
      </c>
      <c r="B8344" t="s">
        <v>38144</v>
      </c>
      <c r="C8344" t="s">
        <v>45211</v>
      </c>
      <c r="D8344" t="s">
        <v>45212</v>
      </c>
      <c r="E8344" t="s">
        <v>45213</v>
      </c>
      <c r="F8344" t="s">
        <v>45214</v>
      </c>
      <c r="G8344" t="s">
        <v>2147</v>
      </c>
      <c r="J8344" t="s">
        <v>45158</v>
      </c>
      <c r="K8344" t="s">
        <v>45215</v>
      </c>
      <c r="L8344" t="s">
        <v>303</v>
      </c>
      <c r="M8344" t="s">
        <v>422</v>
      </c>
    </row>
    <row r="8345" spans="1:13" x14ac:dyDescent="0.2">
      <c r="A8345" t="s">
        <v>38143</v>
      </c>
      <c r="B8345" t="s">
        <v>38144</v>
      </c>
      <c r="C8345" t="s">
        <v>45216</v>
      </c>
      <c r="D8345" t="s">
        <v>349</v>
      </c>
      <c r="E8345" t="s">
        <v>424</v>
      </c>
      <c r="F8345" t="s">
        <v>45217</v>
      </c>
      <c r="G8345" t="s">
        <v>2147</v>
      </c>
      <c r="J8345" t="s">
        <v>45218</v>
      </c>
      <c r="K8345" t="s">
        <v>45219</v>
      </c>
      <c r="L8345" t="s">
        <v>303</v>
      </c>
      <c r="M8345" t="s">
        <v>21411</v>
      </c>
    </row>
    <row r="8346" spans="1:13" x14ac:dyDescent="0.2">
      <c r="A8346" t="s">
        <v>38143</v>
      </c>
      <c r="B8346" t="s">
        <v>38144</v>
      </c>
      <c r="C8346" t="s">
        <v>45220</v>
      </c>
      <c r="D8346" t="s">
        <v>4763</v>
      </c>
      <c r="E8346" t="s">
        <v>1375</v>
      </c>
      <c r="F8346" t="s">
        <v>45221</v>
      </c>
      <c r="G8346" t="s">
        <v>45222</v>
      </c>
      <c r="H8346" t="s">
        <v>45223</v>
      </c>
      <c r="I8346" t="s">
        <v>21209</v>
      </c>
      <c r="J8346" t="s">
        <v>45224</v>
      </c>
      <c r="K8346" t="s">
        <v>45225</v>
      </c>
      <c r="L8346" t="s">
        <v>303</v>
      </c>
      <c r="M8346" t="s">
        <v>19528</v>
      </c>
    </row>
    <row r="8347" spans="1:13" x14ac:dyDescent="0.2">
      <c r="A8347" t="s">
        <v>38143</v>
      </c>
      <c r="B8347" t="s">
        <v>38144</v>
      </c>
      <c r="C8347" t="s">
        <v>45226</v>
      </c>
      <c r="D8347" t="s">
        <v>394</v>
      </c>
      <c r="E8347" t="s">
        <v>1809</v>
      </c>
      <c r="F8347" t="s">
        <v>45227</v>
      </c>
      <c r="G8347" t="s">
        <v>26027</v>
      </c>
      <c r="H8347" t="s">
        <v>2147</v>
      </c>
      <c r="J8347" t="s">
        <v>45228</v>
      </c>
      <c r="K8347" t="s">
        <v>45229</v>
      </c>
      <c r="L8347" t="s">
        <v>303</v>
      </c>
      <c r="M8347" t="s">
        <v>2436</v>
      </c>
    </row>
    <row r="8348" spans="1:13" x14ac:dyDescent="0.2">
      <c r="A8348" t="s">
        <v>38143</v>
      </c>
      <c r="B8348" t="s">
        <v>38144</v>
      </c>
      <c r="C8348" t="s">
        <v>45230</v>
      </c>
      <c r="D8348" t="s">
        <v>45231</v>
      </c>
      <c r="E8348" t="s">
        <v>45232</v>
      </c>
      <c r="F8348" t="s">
        <v>45233</v>
      </c>
      <c r="G8348" t="s">
        <v>45234</v>
      </c>
      <c r="H8348" t="s">
        <v>2147</v>
      </c>
      <c r="J8348" t="s">
        <v>45235</v>
      </c>
      <c r="K8348" t="s">
        <v>45236</v>
      </c>
      <c r="L8348" t="s">
        <v>303</v>
      </c>
      <c r="M8348" t="s">
        <v>3636</v>
      </c>
    </row>
    <row r="8349" spans="1:13" x14ac:dyDescent="0.2">
      <c r="A8349" t="s">
        <v>38143</v>
      </c>
      <c r="B8349" t="s">
        <v>38144</v>
      </c>
      <c r="C8349" t="s">
        <v>45237</v>
      </c>
      <c r="D8349" t="s">
        <v>572</v>
      </c>
      <c r="E8349" t="s">
        <v>573</v>
      </c>
      <c r="F8349" t="s">
        <v>45238</v>
      </c>
      <c r="H8349" t="s">
        <v>2147</v>
      </c>
      <c r="J8349" t="s">
        <v>45239</v>
      </c>
      <c r="K8349" t="s">
        <v>45240</v>
      </c>
      <c r="L8349" t="s">
        <v>303</v>
      </c>
      <c r="M8349" t="s">
        <v>1908</v>
      </c>
    </row>
    <row r="8350" spans="1:13" x14ac:dyDescent="0.2">
      <c r="A8350" t="s">
        <v>38143</v>
      </c>
      <c r="B8350" t="s">
        <v>38144</v>
      </c>
      <c r="C8350" t="s">
        <v>45241</v>
      </c>
      <c r="D8350" t="s">
        <v>349</v>
      </c>
      <c r="E8350" t="s">
        <v>424</v>
      </c>
      <c r="F8350" t="s">
        <v>45242</v>
      </c>
      <c r="H8350" t="s">
        <v>2147</v>
      </c>
      <c r="J8350" t="s">
        <v>45243</v>
      </c>
      <c r="K8350" t="s">
        <v>45244</v>
      </c>
      <c r="L8350" t="s">
        <v>303</v>
      </c>
      <c r="M8350" t="s">
        <v>3966</v>
      </c>
    </row>
    <row r="8351" spans="1:13" x14ac:dyDescent="0.2">
      <c r="A8351" t="s">
        <v>38143</v>
      </c>
      <c r="B8351" t="s">
        <v>38144</v>
      </c>
      <c r="C8351" t="s">
        <v>45245</v>
      </c>
      <c r="D8351" t="s">
        <v>572</v>
      </c>
      <c r="E8351" t="s">
        <v>573</v>
      </c>
      <c r="F8351" t="s">
        <v>45246</v>
      </c>
      <c r="H8351" t="s">
        <v>2147</v>
      </c>
      <c r="J8351" t="s">
        <v>44904</v>
      </c>
      <c r="K8351" t="s">
        <v>45247</v>
      </c>
      <c r="L8351" t="s">
        <v>303</v>
      </c>
      <c r="M8351" t="s">
        <v>1908</v>
      </c>
    </row>
    <row r="8352" spans="1:13" x14ac:dyDescent="0.2">
      <c r="A8352" t="s">
        <v>38143</v>
      </c>
      <c r="B8352" t="s">
        <v>38144</v>
      </c>
      <c r="C8352" t="s">
        <v>45248</v>
      </c>
      <c r="D8352" t="s">
        <v>401</v>
      </c>
      <c r="E8352" t="s">
        <v>402</v>
      </c>
      <c r="F8352" t="s">
        <v>1096</v>
      </c>
      <c r="G8352" t="s">
        <v>45249</v>
      </c>
      <c r="H8352" t="s">
        <v>2147</v>
      </c>
      <c r="J8352" t="s">
        <v>45250</v>
      </c>
      <c r="K8352" t="s">
        <v>45251</v>
      </c>
      <c r="L8352" t="s">
        <v>303</v>
      </c>
      <c r="M8352" t="s">
        <v>7216</v>
      </c>
    </row>
    <row r="8353" spans="1:13" x14ac:dyDescent="0.2">
      <c r="A8353" t="s">
        <v>38143</v>
      </c>
      <c r="B8353" t="s">
        <v>38144</v>
      </c>
      <c r="C8353" t="s">
        <v>45252</v>
      </c>
      <c r="D8353" t="s">
        <v>45253</v>
      </c>
      <c r="E8353" t="s">
        <v>45254</v>
      </c>
      <c r="F8353" t="s">
        <v>45255</v>
      </c>
      <c r="G8353" t="s">
        <v>2147</v>
      </c>
      <c r="J8353" t="s">
        <v>45256</v>
      </c>
      <c r="K8353" t="s">
        <v>45257</v>
      </c>
      <c r="L8353" t="s">
        <v>303</v>
      </c>
      <c r="M8353" t="s">
        <v>1054</v>
      </c>
    </row>
    <row r="8354" spans="1:13" x14ac:dyDescent="0.2">
      <c r="A8354" t="s">
        <v>38143</v>
      </c>
      <c r="B8354" t="s">
        <v>38144</v>
      </c>
      <c r="C8354" t="s">
        <v>45258</v>
      </c>
      <c r="D8354" t="s">
        <v>45259</v>
      </c>
      <c r="E8354" t="s">
        <v>45260</v>
      </c>
      <c r="F8354" t="s">
        <v>45261</v>
      </c>
      <c r="G8354" t="s">
        <v>21397</v>
      </c>
      <c r="H8354" t="s">
        <v>21209</v>
      </c>
      <c r="J8354" t="s">
        <v>45262</v>
      </c>
      <c r="K8354" t="s">
        <v>45263</v>
      </c>
      <c r="L8354" t="s">
        <v>303</v>
      </c>
      <c r="M8354" t="s">
        <v>6096</v>
      </c>
    </row>
    <row r="8355" spans="1:13" x14ac:dyDescent="0.2">
      <c r="A8355" t="s">
        <v>38143</v>
      </c>
      <c r="B8355" t="s">
        <v>38144</v>
      </c>
      <c r="C8355" t="s">
        <v>45264</v>
      </c>
      <c r="D8355" t="s">
        <v>572</v>
      </c>
      <c r="E8355" t="s">
        <v>573</v>
      </c>
      <c r="F8355" t="s">
        <v>45265</v>
      </c>
      <c r="G8355" t="s">
        <v>45266</v>
      </c>
      <c r="H8355" t="s">
        <v>8555</v>
      </c>
      <c r="I8355" t="s">
        <v>2147</v>
      </c>
      <c r="J8355" t="s">
        <v>45267</v>
      </c>
      <c r="K8355" t="s">
        <v>45268</v>
      </c>
      <c r="L8355" t="s">
        <v>303</v>
      </c>
      <c r="M8355" t="s">
        <v>1908</v>
      </c>
    </row>
    <row r="8356" spans="1:13" x14ac:dyDescent="0.2">
      <c r="A8356" t="s">
        <v>38143</v>
      </c>
      <c r="B8356" t="s">
        <v>38144</v>
      </c>
      <c r="C8356" t="s">
        <v>45269</v>
      </c>
      <c r="D8356" t="s">
        <v>45270</v>
      </c>
      <c r="E8356" t="s">
        <v>40230</v>
      </c>
      <c r="F8356" t="s">
        <v>45271</v>
      </c>
      <c r="G8356" t="s">
        <v>45272</v>
      </c>
      <c r="H8356" t="s">
        <v>2147</v>
      </c>
      <c r="J8356" t="s">
        <v>45273</v>
      </c>
      <c r="K8356" t="s">
        <v>45274</v>
      </c>
      <c r="L8356" t="s">
        <v>303</v>
      </c>
      <c r="M8356" t="s">
        <v>45275</v>
      </c>
    </row>
    <row r="8357" spans="1:13" x14ac:dyDescent="0.2">
      <c r="A8357" t="s">
        <v>38143</v>
      </c>
      <c r="B8357" t="s">
        <v>38144</v>
      </c>
      <c r="C8357" t="s">
        <v>45276</v>
      </c>
      <c r="D8357" t="s">
        <v>44758</v>
      </c>
      <c r="E8357" t="s">
        <v>44759</v>
      </c>
      <c r="F8357" t="s">
        <v>45277</v>
      </c>
      <c r="H8357" t="s">
        <v>2147</v>
      </c>
      <c r="J8357" t="s">
        <v>45278</v>
      </c>
      <c r="K8357" t="s">
        <v>45279</v>
      </c>
      <c r="L8357" t="s">
        <v>303</v>
      </c>
      <c r="M8357" t="s">
        <v>14059</v>
      </c>
    </row>
    <row r="8358" spans="1:13" x14ac:dyDescent="0.2">
      <c r="A8358" t="s">
        <v>38143</v>
      </c>
      <c r="B8358" t="s">
        <v>38144</v>
      </c>
      <c r="C8358" t="s">
        <v>45280</v>
      </c>
      <c r="D8358" t="s">
        <v>45281</v>
      </c>
      <c r="E8358" t="s">
        <v>45282</v>
      </c>
      <c r="F8358" t="s">
        <v>45283</v>
      </c>
      <c r="G8358" t="s">
        <v>36923</v>
      </c>
      <c r="H8358" t="s">
        <v>2147</v>
      </c>
      <c r="J8358" t="s">
        <v>45284</v>
      </c>
      <c r="K8358" t="s">
        <v>302</v>
      </c>
      <c r="L8358" t="s">
        <v>303</v>
      </c>
      <c r="M8358" t="s">
        <v>45285</v>
      </c>
    </row>
    <row r="8359" spans="1:13" x14ac:dyDescent="0.2">
      <c r="A8359" t="s">
        <v>38143</v>
      </c>
      <c r="B8359" t="s">
        <v>38144</v>
      </c>
      <c r="C8359" t="s">
        <v>45286</v>
      </c>
      <c r="D8359" t="s">
        <v>492</v>
      </c>
      <c r="E8359" t="s">
        <v>493</v>
      </c>
      <c r="F8359" t="s">
        <v>45287</v>
      </c>
      <c r="H8359" t="s">
        <v>2147</v>
      </c>
      <c r="J8359" t="s">
        <v>45288</v>
      </c>
      <c r="K8359" t="s">
        <v>45289</v>
      </c>
      <c r="L8359" t="s">
        <v>303</v>
      </c>
      <c r="M8359" t="s">
        <v>2233</v>
      </c>
    </row>
    <row r="8360" spans="1:13" x14ac:dyDescent="0.2">
      <c r="A8360" t="s">
        <v>38143</v>
      </c>
      <c r="B8360" t="s">
        <v>38144</v>
      </c>
      <c r="C8360" t="s">
        <v>45290</v>
      </c>
      <c r="D8360" t="s">
        <v>45291</v>
      </c>
      <c r="E8360" t="s">
        <v>45292</v>
      </c>
      <c r="F8360" t="s">
        <v>45293</v>
      </c>
      <c r="G8360" t="s">
        <v>44832</v>
      </c>
      <c r="H8360" t="s">
        <v>21209</v>
      </c>
      <c r="J8360" t="s">
        <v>45294</v>
      </c>
      <c r="K8360" t="s">
        <v>302</v>
      </c>
      <c r="L8360" t="s">
        <v>303</v>
      </c>
      <c r="M8360" t="s">
        <v>45295</v>
      </c>
    </row>
    <row r="8361" spans="1:13" x14ac:dyDescent="0.2">
      <c r="A8361" t="s">
        <v>38143</v>
      </c>
      <c r="B8361" t="s">
        <v>38144</v>
      </c>
      <c r="C8361" t="s">
        <v>45296</v>
      </c>
      <c r="D8361" t="s">
        <v>349</v>
      </c>
      <c r="F8361" t="s">
        <v>45297</v>
      </c>
      <c r="H8361" t="s">
        <v>44832</v>
      </c>
      <c r="I8361" t="s">
        <v>21209</v>
      </c>
      <c r="J8361" t="s">
        <v>44962</v>
      </c>
      <c r="K8361" t="s">
        <v>45298</v>
      </c>
      <c r="L8361" t="s">
        <v>303</v>
      </c>
      <c r="M8361" t="s">
        <v>45299</v>
      </c>
    </row>
    <row r="8362" spans="1:13" x14ac:dyDescent="0.2">
      <c r="A8362" t="s">
        <v>38143</v>
      </c>
      <c r="B8362" t="s">
        <v>38144</v>
      </c>
      <c r="C8362" t="s">
        <v>45300</v>
      </c>
      <c r="D8362" t="s">
        <v>44912</v>
      </c>
      <c r="E8362" t="s">
        <v>484</v>
      </c>
      <c r="F8362" t="s">
        <v>45301</v>
      </c>
      <c r="G8362" t="s">
        <v>45302</v>
      </c>
      <c r="H8362" t="s">
        <v>2147</v>
      </c>
      <c r="J8362" t="s">
        <v>45303</v>
      </c>
      <c r="K8362" t="s">
        <v>45304</v>
      </c>
      <c r="L8362" t="s">
        <v>303</v>
      </c>
      <c r="M8362" t="s">
        <v>422</v>
      </c>
    </row>
    <row r="8363" spans="1:13" x14ac:dyDescent="0.2">
      <c r="A8363" t="s">
        <v>38143</v>
      </c>
      <c r="B8363" t="s">
        <v>38144</v>
      </c>
      <c r="C8363" t="s">
        <v>45305</v>
      </c>
      <c r="D8363" t="s">
        <v>21416</v>
      </c>
      <c r="E8363" t="s">
        <v>45306</v>
      </c>
      <c r="F8363" t="s">
        <v>45307</v>
      </c>
      <c r="G8363" t="s">
        <v>45308</v>
      </c>
      <c r="H8363" t="s">
        <v>2147</v>
      </c>
      <c r="J8363" t="s">
        <v>45309</v>
      </c>
      <c r="K8363" t="s">
        <v>45310</v>
      </c>
      <c r="L8363" t="s">
        <v>303</v>
      </c>
      <c r="M8363" t="s">
        <v>1278</v>
      </c>
    </row>
    <row r="8364" spans="1:13" x14ac:dyDescent="0.2">
      <c r="A8364" t="s">
        <v>38143</v>
      </c>
      <c r="B8364" t="s">
        <v>38144</v>
      </c>
      <c r="C8364" t="s">
        <v>45311</v>
      </c>
      <c r="D8364" t="s">
        <v>45312</v>
      </c>
      <c r="F8364" t="s">
        <v>45313</v>
      </c>
      <c r="H8364" t="s">
        <v>44832</v>
      </c>
      <c r="I8364" t="s">
        <v>21209</v>
      </c>
      <c r="J8364" t="s">
        <v>45314</v>
      </c>
      <c r="K8364" t="s">
        <v>302</v>
      </c>
      <c r="L8364" t="s">
        <v>303</v>
      </c>
      <c r="M8364" t="s">
        <v>28380</v>
      </c>
    </row>
    <row r="8365" spans="1:13" x14ac:dyDescent="0.2">
      <c r="A8365" t="s">
        <v>38143</v>
      </c>
      <c r="B8365" t="s">
        <v>38144</v>
      </c>
      <c r="C8365" t="s">
        <v>45315</v>
      </c>
      <c r="D8365" t="s">
        <v>492</v>
      </c>
      <c r="E8365" t="s">
        <v>493</v>
      </c>
      <c r="F8365" t="s">
        <v>45316</v>
      </c>
      <c r="G8365" t="s">
        <v>45317</v>
      </c>
      <c r="H8365" t="s">
        <v>2147</v>
      </c>
      <c r="J8365" t="s">
        <v>45318</v>
      </c>
      <c r="K8365" t="s">
        <v>45319</v>
      </c>
      <c r="L8365" t="s">
        <v>303</v>
      </c>
      <c r="M8365" t="s">
        <v>2233</v>
      </c>
    </row>
    <row r="8366" spans="1:13" x14ac:dyDescent="0.2">
      <c r="A8366" t="s">
        <v>38143</v>
      </c>
      <c r="B8366" t="s">
        <v>38144</v>
      </c>
      <c r="C8366" t="s">
        <v>45320</v>
      </c>
      <c r="D8366" t="s">
        <v>45321</v>
      </c>
      <c r="E8366" t="s">
        <v>2871</v>
      </c>
      <c r="F8366" t="s">
        <v>45322</v>
      </c>
      <c r="G8366" t="s">
        <v>45323</v>
      </c>
      <c r="H8366" t="s">
        <v>2147</v>
      </c>
      <c r="J8366" t="s">
        <v>45324</v>
      </c>
      <c r="K8366" t="s">
        <v>45325</v>
      </c>
      <c r="L8366" t="s">
        <v>303</v>
      </c>
      <c r="M8366" t="s">
        <v>45326</v>
      </c>
    </row>
    <row r="8367" spans="1:13" x14ac:dyDescent="0.2">
      <c r="A8367" t="s">
        <v>38143</v>
      </c>
      <c r="B8367" t="s">
        <v>38144</v>
      </c>
      <c r="C8367" t="s">
        <v>45327</v>
      </c>
      <c r="D8367" t="s">
        <v>45328</v>
      </c>
      <c r="E8367" t="s">
        <v>11925</v>
      </c>
      <c r="F8367" t="s">
        <v>45329</v>
      </c>
      <c r="G8367" t="s">
        <v>23625</v>
      </c>
      <c r="H8367" t="s">
        <v>2147</v>
      </c>
      <c r="J8367" t="s">
        <v>45330</v>
      </c>
      <c r="K8367" t="s">
        <v>45331</v>
      </c>
      <c r="L8367" t="s">
        <v>303</v>
      </c>
      <c r="M8367" t="s">
        <v>14233</v>
      </c>
    </row>
    <row r="8368" spans="1:13" x14ac:dyDescent="0.2">
      <c r="A8368" t="s">
        <v>38143</v>
      </c>
      <c r="B8368" t="s">
        <v>38144</v>
      </c>
      <c r="C8368" t="s">
        <v>45332</v>
      </c>
      <c r="D8368" t="s">
        <v>27362</v>
      </c>
      <c r="E8368" t="s">
        <v>45333</v>
      </c>
      <c r="F8368" t="s">
        <v>45334</v>
      </c>
      <c r="G8368" t="s">
        <v>21578</v>
      </c>
      <c r="H8368" t="s">
        <v>2147</v>
      </c>
      <c r="J8368" t="s">
        <v>45335</v>
      </c>
      <c r="K8368" t="s">
        <v>45336</v>
      </c>
      <c r="L8368" t="s">
        <v>303</v>
      </c>
      <c r="M8368" t="s">
        <v>40071</v>
      </c>
    </row>
    <row r="8369" spans="1:13" x14ac:dyDescent="0.2">
      <c r="A8369" t="s">
        <v>38143</v>
      </c>
      <c r="B8369" t="s">
        <v>38144</v>
      </c>
      <c r="C8369" t="s">
        <v>45337</v>
      </c>
      <c r="D8369" t="s">
        <v>366</v>
      </c>
      <c r="E8369" t="s">
        <v>1215</v>
      </c>
      <c r="F8369" t="s">
        <v>3526</v>
      </c>
      <c r="G8369" t="s">
        <v>45338</v>
      </c>
      <c r="H8369" t="s">
        <v>45339</v>
      </c>
      <c r="I8369" t="s">
        <v>2185</v>
      </c>
      <c r="J8369" t="s">
        <v>45340</v>
      </c>
      <c r="K8369" t="s">
        <v>45341</v>
      </c>
      <c r="L8369" t="s">
        <v>303</v>
      </c>
      <c r="M8369" t="s">
        <v>45342</v>
      </c>
    </row>
    <row r="8370" spans="1:13" x14ac:dyDescent="0.2">
      <c r="A8370" t="s">
        <v>38143</v>
      </c>
      <c r="B8370" t="s">
        <v>38144</v>
      </c>
      <c r="C8370" t="s">
        <v>45343</v>
      </c>
      <c r="D8370" t="s">
        <v>349</v>
      </c>
      <c r="E8370" t="s">
        <v>1355</v>
      </c>
      <c r="F8370" t="s">
        <v>45344</v>
      </c>
      <c r="G8370" t="s">
        <v>21659</v>
      </c>
      <c r="H8370" t="s">
        <v>21238</v>
      </c>
      <c r="J8370" t="s">
        <v>21661</v>
      </c>
      <c r="K8370" t="s">
        <v>45345</v>
      </c>
      <c r="L8370" t="s">
        <v>303</v>
      </c>
      <c r="M8370" t="s">
        <v>6715</v>
      </c>
    </row>
    <row r="8371" spans="1:13" x14ac:dyDescent="0.2">
      <c r="A8371" t="s">
        <v>38143</v>
      </c>
      <c r="B8371" t="s">
        <v>38144</v>
      </c>
      <c r="C8371" t="s">
        <v>45346</v>
      </c>
      <c r="D8371" t="s">
        <v>564</v>
      </c>
      <c r="E8371" t="s">
        <v>296</v>
      </c>
      <c r="F8371" t="s">
        <v>45347</v>
      </c>
      <c r="G8371" t="s">
        <v>45348</v>
      </c>
      <c r="H8371" t="s">
        <v>2147</v>
      </c>
      <c r="J8371" t="s">
        <v>45349</v>
      </c>
      <c r="K8371" t="s">
        <v>45350</v>
      </c>
      <c r="L8371" t="s">
        <v>303</v>
      </c>
      <c r="M8371" t="s">
        <v>422</v>
      </c>
    </row>
    <row r="8372" spans="1:13" x14ac:dyDescent="0.2">
      <c r="A8372" t="s">
        <v>38143</v>
      </c>
      <c r="B8372" t="s">
        <v>38144</v>
      </c>
      <c r="C8372" t="s">
        <v>45351</v>
      </c>
      <c r="D8372" t="s">
        <v>45352</v>
      </c>
      <c r="E8372" t="s">
        <v>36155</v>
      </c>
      <c r="F8372" t="s">
        <v>45353</v>
      </c>
      <c r="G8372" t="s">
        <v>45354</v>
      </c>
      <c r="H8372" t="s">
        <v>2147</v>
      </c>
      <c r="J8372" t="s">
        <v>45355</v>
      </c>
      <c r="K8372" t="s">
        <v>45356</v>
      </c>
      <c r="L8372" t="s">
        <v>303</v>
      </c>
      <c r="M8372" t="s">
        <v>2731</v>
      </c>
    </row>
    <row r="8373" spans="1:13" x14ac:dyDescent="0.2">
      <c r="A8373" t="s">
        <v>38143</v>
      </c>
      <c r="B8373" t="s">
        <v>38144</v>
      </c>
      <c r="C8373" t="s">
        <v>45357</v>
      </c>
      <c r="D8373" t="s">
        <v>349</v>
      </c>
      <c r="E8373" t="s">
        <v>1355</v>
      </c>
      <c r="F8373" t="s">
        <v>45358</v>
      </c>
      <c r="G8373" t="s">
        <v>45359</v>
      </c>
      <c r="H8373" t="s">
        <v>45360</v>
      </c>
      <c r="I8373" t="s">
        <v>2147</v>
      </c>
      <c r="J8373" t="s">
        <v>45361</v>
      </c>
      <c r="K8373" t="s">
        <v>45362</v>
      </c>
      <c r="L8373" t="s">
        <v>303</v>
      </c>
      <c r="M8373" t="s">
        <v>2353</v>
      </c>
    </row>
    <row r="8374" spans="1:13" x14ac:dyDescent="0.2">
      <c r="A8374" t="s">
        <v>38143</v>
      </c>
      <c r="B8374" t="s">
        <v>38144</v>
      </c>
      <c r="C8374" t="s">
        <v>45363</v>
      </c>
      <c r="D8374" t="s">
        <v>45364</v>
      </c>
      <c r="E8374" t="s">
        <v>1940</v>
      </c>
      <c r="F8374" t="s">
        <v>45365</v>
      </c>
      <c r="H8374" t="s">
        <v>2147</v>
      </c>
      <c r="J8374" t="s">
        <v>45366</v>
      </c>
      <c r="K8374" t="s">
        <v>45367</v>
      </c>
      <c r="L8374" t="s">
        <v>303</v>
      </c>
      <c r="M8374" t="s">
        <v>1782</v>
      </c>
    </row>
    <row r="8375" spans="1:13" x14ac:dyDescent="0.2">
      <c r="A8375" t="s">
        <v>38143</v>
      </c>
      <c r="B8375" t="s">
        <v>38144</v>
      </c>
      <c r="C8375" t="s">
        <v>45368</v>
      </c>
      <c r="D8375" t="s">
        <v>572</v>
      </c>
      <c r="E8375" t="s">
        <v>573</v>
      </c>
      <c r="F8375" t="s">
        <v>45369</v>
      </c>
      <c r="G8375" t="s">
        <v>45194</v>
      </c>
      <c r="H8375" t="s">
        <v>2147</v>
      </c>
      <c r="J8375" t="s">
        <v>45370</v>
      </c>
      <c r="K8375" t="s">
        <v>45371</v>
      </c>
      <c r="L8375" t="s">
        <v>303</v>
      </c>
      <c r="M8375" t="s">
        <v>2027</v>
      </c>
    </row>
    <row r="8376" spans="1:13" x14ac:dyDescent="0.2">
      <c r="A8376" t="s">
        <v>38143</v>
      </c>
      <c r="B8376" t="s">
        <v>38144</v>
      </c>
      <c r="C8376" t="s">
        <v>45372</v>
      </c>
      <c r="D8376" t="s">
        <v>45040</v>
      </c>
      <c r="E8376" t="s">
        <v>44759</v>
      </c>
      <c r="F8376" t="s">
        <v>45373</v>
      </c>
      <c r="G8376" t="s">
        <v>21397</v>
      </c>
      <c r="H8376" t="s">
        <v>2147</v>
      </c>
      <c r="I8376" t="s">
        <v>21209</v>
      </c>
      <c r="J8376" t="s">
        <v>45374</v>
      </c>
      <c r="K8376" t="s">
        <v>45375</v>
      </c>
      <c r="L8376" t="s">
        <v>303</v>
      </c>
      <c r="M8376" t="s">
        <v>45376</v>
      </c>
    </row>
    <row r="8377" spans="1:13" x14ac:dyDescent="0.2">
      <c r="A8377" t="s">
        <v>38143</v>
      </c>
      <c r="B8377" t="s">
        <v>38144</v>
      </c>
      <c r="C8377" t="s">
        <v>45377</v>
      </c>
      <c r="D8377" t="s">
        <v>21416</v>
      </c>
      <c r="E8377" t="s">
        <v>45306</v>
      </c>
      <c r="F8377" t="s">
        <v>45378</v>
      </c>
      <c r="H8377" t="s">
        <v>2147</v>
      </c>
      <c r="J8377" t="s">
        <v>45379</v>
      </c>
      <c r="K8377" t="s">
        <v>45380</v>
      </c>
      <c r="L8377" t="s">
        <v>303</v>
      </c>
      <c r="M8377" t="s">
        <v>1278</v>
      </c>
    </row>
    <row r="8378" spans="1:13" x14ac:dyDescent="0.2">
      <c r="A8378" t="s">
        <v>38143</v>
      </c>
      <c r="B8378" t="s">
        <v>38144</v>
      </c>
      <c r="C8378" t="s">
        <v>45381</v>
      </c>
      <c r="D8378" t="s">
        <v>45382</v>
      </c>
      <c r="E8378" t="s">
        <v>45383</v>
      </c>
      <c r="F8378" t="s">
        <v>45384</v>
      </c>
      <c r="G8378" t="s">
        <v>44839</v>
      </c>
      <c r="H8378" t="s">
        <v>2185</v>
      </c>
      <c r="I8378" t="s">
        <v>21209</v>
      </c>
      <c r="J8378" t="s">
        <v>45385</v>
      </c>
      <c r="K8378" t="s">
        <v>45386</v>
      </c>
      <c r="L8378" t="s">
        <v>303</v>
      </c>
      <c r="M8378" t="s">
        <v>12245</v>
      </c>
    </row>
    <row r="8379" spans="1:13" x14ac:dyDescent="0.2">
      <c r="A8379" t="s">
        <v>38143</v>
      </c>
      <c r="B8379" t="s">
        <v>38144</v>
      </c>
      <c r="C8379" t="s">
        <v>45387</v>
      </c>
      <c r="D8379" t="s">
        <v>21213</v>
      </c>
      <c r="E8379" t="s">
        <v>14843</v>
      </c>
      <c r="F8379" t="s">
        <v>45388</v>
      </c>
      <c r="G8379" t="s">
        <v>45389</v>
      </c>
      <c r="H8379" t="s">
        <v>21264</v>
      </c>
      <c r="I8379" t="s">
        <v>300</v>
      </c>
      <c r="J8379" t="s">
        <v>45390</v>
      </c>
      <c r="K8379" t="s">
        <v>45391</v>
      </c>
      <c r="L8379" t="s">
        <v>303</v>
      </c>
      <c r="M8379" t="s">
        <v>3760</v>
      </c>
    </row>
    <row r="8380" spans="1:13" x14ac:dyDescent="0.2">
      <c r="A8380" t="s">
        <v>38143</v>
      </c>
      <c r="B8380" t="s">
        <v>38144</v>
      </c>
      <c r="C8380" t="s">
        <v>45392</v>
      </c>
      <c r="D8380" t="s">
        <v>45393</v>
      </c>
      <c r="E8380" t="s">
        <v>45394</v>
      </c>
      <c r="F8380" t="s">
        <v>45395</v>
      </c>
      <c r="G8380" t="s">
        <v>21817</v>
      </c>
      <c r="H8380" t="s">
        <v>2147</v>
      </c>
      <c r="J8380" t="s">
        <v>21818</v>
      </c>
      <c r="K8380" t="s">
        <v>45396</v>
      </c>
      <c r="L8380" t="s">
        <v>303</v>
      </c>
      <c r="M8380" t="s">
        <v>2542</v>
      </c>
    </row>
    <row r="8381" spans="1:13" x14ac:dyDescent="0.2">
      <c r="A8381" t="s">
        <v>38143</v>
      </c>
      <c r="B8381" t="s">
        <v>38144</v>
      </c>
      <c r="C8381" t="s">
        <v>45397</v>
      </c>
      <c r="D8381" t="s">
        <v>45398</v>
      </c>
      <c r="E8381" t="s">
        <v>45399</v>
      </c>
      <c r="F8381" t="s">
        <v>45400</v>
      </c>
      <c r="G8381" t="s">
        <v>45401</v>
      </c>
      <c r="H8381" t="s">
        <v>2147</v>
      </c>
      <c r="J8381" t="s">
        <v>45402</v>
      </c>
      <c r="K8381" t="s">
        <v>45403</v>
      </c>
      <c r="L8381" t="s">
        <v>303</v>
      </c>
      <c r="M8381" t="s">
        <v>45404</v>
      </c>
    </row>
    <row r="8382" spans="1:13" x14ac:dyDescent="0.2">
      <c r="A8382" t="s">
        <v>38143</v>
      </c>
      <c r="B8382" t="s">
        <v>38144</v>
      </c>
      <c r="C8382" t="s">
        <v>45405</v>
      </c>
      <c r="D8382" t="s">
        <v>572</v>
      </c>
      <c r="E8382" t="s">
        <v>573</v>
      </c>
      <c r="F8382" t="s">
        <v>45406</v>
      </c>
      <c r="H8382" t="s">
        <v>2147</v>
      </c>
      <c r="J8382" t="s">
        <v>45407</v>
      </c>
      <c r="K8382" t="s">
        <v>45408</v>
      </c>
      <c r="L8382" t="s">
        <v>303</v>
      </c>
      <c r="M8382" t="s">
        <v>2027</v>
      </c>
    </row>
    <row r="8383" spans="1:13" x14ac:dyDescent="0.2">
      <c r="A8383" t="s">
        <v>38143</v>
      </c>
      <c r="B8383" t="s">
        <v>38144</v>
      </c>
      <c r="C8383" t="s">
        <v>45409</v>
      </c>
      <c r="D8383" t="s">
        <v>349</v>
      </c>
      <c r="E8383" t="s">
        <v>424</v>
      </c>
      <c r="F8383" t="s">
        <v>1349</v>
      </c>
      <c r="G8383" t="s">
        <v>21264</v>
      </c>
      <c r="H8383" t="s">
        <v>300</v>
      </c>
      <c r="J8383" t="s">
        <v>45410</v>
      </c>
      <c r="K8383" t="s">
        <v>45411</v>
      </c>
      <c r="L8383" t="s">
        <v>303</v>
      </c>
      <c r="M8383" t="s">
        <v>45412</v>
      </c>
    </row>
    <row r="8384" spans="1:13" x14ac:dyDescent="0.2">
      <c r="A8384" t="s">
        <v>38143</v>
      </c>
      <c r="B8384" t="s">
        <v>38144</v>
      </c>
      <c r="C8384" t="s">
        <v>45413</v>
      </c>
      <c r="D8384" t="s">
        <v>21360</v>
      </c>
      <c r="E8384" t="s">
        <v>45414</v>
      </c>
      <c r="F8384" t="s">
        <v>45415</v>
      </c>
      <c r="H8384" t="s">
        <v>2147</v>
      </c>
      <c r="J8384" t="s">
        <v>45416</v>
      </c>
      <c r="K8384" t="s">
        <v>45417</v>
      </c>
      <c r="L8384" t="s">
        <v>303</v>
      </c>
      <c r="M8384" t="s">
        <v>45418</v>
      </c>
    </row>
    <row r="8385" spans="1:13" x14ac:dyDescent="0.2">
      <c r="A8385" t="s">
        <v>38143</v>
      </c>
      <c r="B8385" t="s">
        <v>38144</v>
      </c>
      <c r="C8385" t="s">
        <v>45419</v>
      </c>
      <c r="D8385" t="s">
        <v>44808</v>
      </c>
      <c r="E8385" t="s">
        <v>44809</v>
      </c>
      <c r="F8385" t="s">
        <v>45420</v>
      </c>
      <c r="H8385" t="s">
        <v>2147</v>
      </c>
      <c r="J8385" t="s">
        <v>45421</v>
      </c>
      <c r="K8385" t="s">
        <v>45422</v>
      </c>
      <c r="L8385" t="s">
        <v>303</v>
      </c>
      <c r="M8385" t="s">
        <v>45423</v>
      </c>
    </row>
    <row r="8386" spans="1:13" x14ac:dyDescent="0.2">
      <c r="A8386" t="s">
        <v>38143</v>
      </c>
      <c r="B8386" t="s">
        <v>38144</v>
      </c>
      <c r="C8386" t="s">
        <v>45424</v>
      </c>
      <c r="D8386" t="s">
        <v>44912</v>
      </c>
      <c r="E8386" t="s">
        <v>45425</v>
      </c>
      <c r="F8386" t="s">
        <v>45426</v>
      </c>
      <c r="G8386" t="s">
        <v>45427</v>
      </c>
      <c r="H8386" t="s">
        <v>2147</v>
      </c>
      <c r="I8386" t="s">
        <v>21209</v>
      </c>
      <c r="J8386" t="s">
        <v>45428</v>
      </c>
      <c r="K8386" t="s">
        <v>45429</v>
      </c>
      <c r="L8386" t="s">
        <v>303</v>
      </c>
      <c r="M8386" t="s">
        <v>422</v>
      </c>
    </row>
    <row r="8387" spans="1:13" x14ac:dyDescent="0.2">
      <c r="A8387" t="s">
        <v>38143</v>
      </c>
      <c r="B8387" t="s">
        <v>38144</v>
      </c>
      <c r="C8387" t="s">
        <v>45430</v>
      </c>
      <c r="D8387" t="s">
        <v>492</v>
      </c>
      <c r="E8387" t="s">
        <v>493</v>
      </c>
      <c r="F8387" t="s">
        <v>45431</v>
      </c>
      <c r="H8387" t="s">
        <v>2147</v>
      </c>
      <c r="J8387" t="s">
        <v>45432</v>
      </c>
      <c r="K8387" t="s">
        <v>45433</v>
      </c>
      <c r="L8387" t="s">
        <v>303</v>
      </c>
      <c r="M8387" t="s">
        <v>14059</v>
      </c>
    </row>
    <row r="8388" spans="1:13" x14ac:dyDescent="0.2">
      <c r="A8388" t="s">
        <v>38143</v>
      </c>
      <c r="B8388" t="s">
        <v>38144</v>
      </c>
      <c r="C8388" t="s">
        <v>45434</v>
      </c>
      <c r="D8388" t="s">
        <v>349</v>
      </c>
      <c r="F8388" t="s">
        <v>45435</v>
      </c>
      <c r="G8388" t="s">
        <v>21208</v>
      </c>
      <c r="H8388" t="s">
        <v>21209</v>
      </c>
      <c r="J8388" t="s">
        <v>45436</v>
      </c>
      <c r="K8388" t="s">
        <v>302</v>
      </c>
      <c r="L8388" t="s">
        <v>303</v>
      </c>
      <c r="M8388" t="s">
        <v>422</v>
      </c>
    </row>
    <row r="8389" spans="1:13" x14ac:dyDescent="0.2">
      <c r="A8389" t="s">
        <v>38143</v>
      </c>
      <c r="B8389" t="s">
        <v>38144</v>
      </c>
      <c r="C8389" t="s">
        <v>45437</v>
      </c>
      <c r="D8389" t="s">
        <v>45438</v>
      </c>
      <c r="E8389" t="s">
        <v>45439</v>
      </c>
      <c r="F8389" t="s">
        <v>45440</v>
      </c>
      <c r="G8389" t="s">
        <v>45441</v>
      </c>
      <c r="H8389" t="s">
        <v>2147</v>
      </c>
      <c r="J8389" t="s">
        <v>45442</v>
      </c>
      <c r="K8389" t="s">
        <v>45443</v>
      </c>
      <c r="L8389" t="s">
        <v>303</v>
      </c>
      <c r="M8389" t="s">
        <v>422</v>
      </c>
    </row>
    <row r="8390" spans="1:13" x14ac:dyDescent="0.2">
      <c r="A8390" t="s">
        <v>38143</v>
      </c>
      <c r="B8390" t="s">
        <v>38144</v>
      </c>
      <c r="C8390" t="s">
        <v>45444</v>
      </c>
      <c r="D8390" t="s">
        <v>492</v>
      </c>
      <c r="E8390" t="s">
        <v>493</v>
      </c>
      <c r="F8390" t="s">
        <v>45445</v>
      </c>
      <c r="G8390" t="s">
        <v>45446</v>
      </c>
      <c r="H8390" t="s">
        <v>21345</v>
      </c>
      <c r="I8390" t="s">
        <v>2147</v>
      </c>
      <c r="J8390" t="s">
        <v>45447</v>
      </c>
      <c r="K8390" t="s">
        <v>45448</v>
      </c>
      <c r="L8390" t="s">
        <v>303</v>
      </c>
      <c r="M8390" t="s">
        <v>14059</v>
      </c>
    </row>
    <row r="8391" spans="1:13" x14ac:dyDescent="0.2">
      <c r="A8391" t="s">
        <v>38143</v>
      </c>
      <c r="B8391" t="s">
        <v>38144</v>
      </c>
      <c r="C8391" t="s">
        <v>45449</v>
      </c>
      <c r="D8391" t="s">
        <v>45450</v>
      </c>
      <c r="E8391" t="s">
        <v>45451</v>
      </c>
      <c r="F8391" t="s">
        <v>45452</v>
      </c>
      <c r="G8391" t="s">
        <v>21578</v>
      </c>
      <c r="H8391" t="s">
        <v>2147</v>
      </c>
      <c r="J8391" t="s">
        <v>45453</v>
      </c>
      <c r="K8391" t="s">
        <v>45454</v>
      </c>
      <c r="L8391" t="s">
        <v>303</v>
      </c>
      <c r="M8391" t="s">
        <v>20366</v>
      </c>
    </row>
    <row r="8392" spans="1:13" x14ac:dyDescent="0.2">
      <c r="A8392" t="s">
        <v>38143</v>
      </c>
      <c r="B8392" t="s">
        <v>38144</v>
      </c>
      <c r="C8392" t="s">
        <v>45455</v>
      </c>
      <c r="D8392" t="s">
        <v>349</v>
      </c>
      <c r="F8392" t="s">
        <v>45456</v>
      </c>
      <c r="G8392" t="s">
        <v>45457</v>
      </c>
      <c r="H8392" t="s">
        <v>29226</v>
      </c>
      <c r="I8392" t="s">
        <v>2185</v>
      </c>
      <c r="J8392" t="s">
        <v>45458</v>
      </c>
      <c r="K8392" t="s">
        <v>45459</v>
      </c>
      <c r="L8392" t="s">
        <v>303</v>
      </c>
      <c r="M8392" t="s">
        <v>45460</v>
      </c>
    </row>
    <row r="8393" spans="1:13" x14ac:dyDescent="0.2">
      <c r="A8393" t="s">
        <v>38143</v>
      </c>
      <c r="B8393" t="s">
        <v>38144</v>
      </c>
      <c r="C8393" t="s">
        <v>45461</v>
      </c>
      <c r="D8393" t="s">
        <v>4820</v>
      </c>
      <c r="E8393" t="s">
        <v>45462</v>
      </c>
      <c r="F8393" t="s">
        <v>45463</v>
      </c>
      <c r="H8393" t="s">
        <v>2185</v>
      </c>
      <c r="J8393" t="s">
        <v>45464</v>
      </c>
      <c r="K8393" t="s">
        <v>45465</v>
      </c>
      <c r="L8393" t="s">
        <v>303</v>
      </c>
      <c r="M8393" t="s">
        <v>45466</v>
      </c>
    </row>
    <row r="8394" spans="1:13" x14ac:dyDescent="0.2">
      <c r="A8394" t="s">
        <v>38143</v>
      </c>
      <c r="B8394" t="s">
        <v>38144</v>
      </c>
      <c r="C8394" t="s">
        <v>45467</v>
      </c>
      <c r="D8394" t="s">
        <v>45468</v>
      </c>
      <c r="E8394" t="s">
        <v>45469</v>
      </c>
      <c r="F8394" t="s">
        <v>45470</v>
      </c>
      <c r="G8394" t="s">
        <v>21678</v>
      </c>
      <c r="H8394" t="s">
        <v>2154</v>
      </c>
      <c r="I8394" t="s">
        <v>300</v>
      </c>
      <c r="J8394" t="s">
        <v>45471</v>
      </c>
      <c r="K8394" t="s">
        <v>45472</v>
      </c>
      <c r="L8394" t="s">
        <v>303</v>
      </c>
      <c r="M8394" t="s">
        <v>43388</v>
      </c>
    </row>
    <row r="8395" spans="1:13" x14ac:dyDescent="0.2">
      <c r="A8395" t="s">
        <v>38143</v>
      </c>
      <c r="B8395" t="s">
        <v>38144</v>
      </c>
      <c r="C8395" t="s">
        <v>45473</v>
      </c>
      <c r="D8395" t="s">
        <v>21360</v>
      </c>
      <c r="E8395" t="s">
        <v>45474</v>
      </c>
      <c r="F8395" t="s">
        <v>45475</v>
      </c>
      <c r="H8395" t="s">
        <v>21301</v>
      </c>
      <c r="I8395" t="s">
        <v>21209</v>
      </c>
      <c r="J8395" t="s">
        <v>45476</v>
      </c>
      <c r="K8395" t="s">
        <v>45477</v>
      </c>
      <c r="L8395" t="s">
        <v>303</v>
      </c>
      <c r="M8395" t="s">
        <v>856</v>
      </c>
    </row>
    <row r="8396" spans="1:13" x14ac:dyDescent="0.2">
      <c r="A8396" t="s">
        <v>38143</v>
      </c>
      <c r="B8396" t="s">
        <v>38144</v>
      </c>
      <c r="C8396" t="s">
        <v>45478</v>
      </c>
      <c r="D8396" t="s">
        <v>492</v>
      </c>
      <c r="E8396" t="s">
        <v>493</v>
      </c>
      <c r="F8396" t="s">
        <v>45479</v>
      </c>
      <c r="H8396" t="s">
        <v>2147</v>
      </c>
      <c r="J8396" t="s">
        <v>45480</v>
      </c>
      <c r="K8396" t="s">
        <v>45481</v>
      </c>
      <c r="L8396" t="s">
        <v>303</v>
      </c>
      <c r="M8396" t="s">
        <v>14059</v>
      </c>
    </row>
    <row r="8397" spans="1:13" x14ac:dyDescent="0.2">
      <c r="A8397" t="s">
        <v>38143</v>
      </c>
      <c r="B8397" t="s">
        <v>38144</v>
      </c>
      <c r="C8397" t="s">
        <v>45482</v>
      </c>
      <c r="D8397" t="s">
        <v>45483</v>
      </c>
      <c r="E8397" t="s">
        <v>45484</v>
      </c>
      <c r="F8397" t="s">
        <v>45485</v>
      </c>
      <c r="H8397" t="s">
        <v>2147</v>
      </c>
      <c r="J8397" t="s">
        <v>45486</v>
      </c>
      <c r="K8397" t="s">
        <v>45487</v>
      </c>
      <c r="L8397" t="s">
        <v>303</v>
      </c>
      <c r="M8397" t="s">
        <v>422</v>
      </c>
    </row>
    <row r="8398" spans="1:13" x14ac:dyDescent="0.2">
      <c r="A8398" t="s">
        <v>38143</v>
      </c>
      <c r="B8398" t="s">
        <v>38144</v>
      </c>
      <c r="C8398" t="s">
        <v>45488</v>
      </c>
      <c r="D8398" t="s">
        <v>492</v>
      </c>
      <c r="E8398" t="s">
        <v>493</v>
      </c>
      <c r="F8398" t="s">
        <v>45489</v>
      </c>
      <c r="G8398" t="s">
        <v>2147</v>
      </c>
      <c r="J8398" t="s">
        <v>45490</v>
      </c>
      <c r="K8398" t="s">
        <v>45491</v>
      </c>
      <c r="L8398" t="s">
        <v>303</v>
      </c>
      <c r="M8398" t="s">
        <v>14059</v>
      </c>
    </row>
    <row r="8399" spans="1:13" x14ac:dyDescent="0.2">
      <c r="A8399" t="s">
        <v>38143</v>
      </c>
      <c r="B8399" t="s">
        <v>38144</v>
      </c>
      <c r="C8399" t="s">
        <v>45492</v>
      </c>
      <c r="D8399" t="s">
        <v>44988</v>
      </c>
      <c r="E8399" t="s">
        <v>45493</v>
      </c>
      <c r="F8399" t="s">
        <v>45494</v>
      </c>
      <c r="G8399" t="s">
        <v>21208</v>
      </c>
      <c r="H8399" t="s">
        <v>21209</v>
      </c>
      <c r="J8399" t="s">
        <v>45495</v>
      </c>
      <c r="K8399" t="s">
        <v>45496</v>
      </c>
      <c r="L8399" t="s">
        <v>303</v>
      </c>
      <c r="M8399" t="s">
        <v>1979</v>
      </c>
    </row>
    <row r="8400" spans="1:13" x14ac:dyDescent="0.2">
      <c r="A8400" t="s">
        <v>38143</v>
      </c>
      <c r="B8400" t="s">
        <v>38144</v>
      </c>
      <c r="C8400" t="s">
        <v>45497</v>
      </c>
      <c r="D8400" t="s">
        <v>349</v>
      </c>
      <c r="F8400" t="s">
        <v>45498</v>
      </c>
      <c r="G8400" t="s">
        <v>45499</v>
      </c>
      <c r="H8400" t="s">
        <v>2147</v>
      </c>
      <c r="J8400" t="s">
        <v>45500</v>
      </c>
      <c r="K8400" t="s">
        <v>45501</v>
      </c>
      <c r="L8400" t="s">
        <v>303</v>
      </c>
      <c r="M8400" t="s">
        <v>422</v>
      </c>
    </row>
    <row r="8401" spans="1:13" x14ac:dyDescent="0.2">
      <c r="A8401" t="s">
        <v>38143</v>
      </c>
      <c r="B8401" t="s">
        <v>38144</v>
      </c>
      <c r="C8401" t="s">
        <v>45502</v>
      </c>
      <c r="D8401" t="s">
        <v>366</v>
      </c>
      <c r="E8401" t="s">
        <v>1215</v>
      </c>
      <c r="F8401" t="s">
        <v>5448</v>
      </c>
      <c r="G8401" t="s">
        <v>45503</v>
      </c>
      <c r="H8401" t="s">
        <v>8555</v>
      </c>
      <c r="I8401" t="s">
        <v>2147</v>
      </c>
      <c r="J8401" t="s">
        <v>45504</v>
      </c>
      <c r="K8401" t="s">
        <v>45505</v>
      </c>
      <c r="L8401" t="s">
        <v>303</v>
      </c>
      <c r="M8401" t="s">
        <v>4262</v>
      </c>
    </row>
    <row r="8402" spans="1:13" x14ac:dyDescent="0.2">
      <c r="A8402" t="s">
        <v>38143</v>
      </c>
      <c r="B8402" t="s">
        <v>38144</v>
      </c>
      <c r="C8402" t="s">
        <v>45506</v>
      </c>
      <c r="D8402" t="s">
        <v>572</v>
      </c>
      <c r="E8402" t="s">
        <v>573</v>
      </c>
      <c r="F8402" t="s">
        <v>45507</v>
      </c>
      <c r="G8402" t="s">
        <v>45508</v>
      </c>
      <c r="H8402" t="s">
        <v>2154</v>
      </c>
      <c r="I8402" t="s">
        <v>300</v>
      </c>
      <c r="J8402" t="s">
        <v>45509</v>
      </c>
      <c r="K8402" t="s">
        <v>302</v>
      </c>
      <c r="L8402" t="s">
        <v>303</v>
      </c>
      <c r="M8402" t="s">
        <v>2027</v>
      </c>
    </row>
    <row r="8403" spans="1:13" x14ac:dyDescent="0.2">
      <c r="A8403" t="s">
        <v>38143</v>
      </c>
      <c r="B8403" t="s">
        <v>38144</v>
      </c>
      <c r="C8403" t="s">
        <v>45510</v>
      </c>
      <c r="D8403" t="s">
        <v>45511</v>
      </c>
      <c r="F8403" t="s">
        <v>45512</v>
      </c>
      <c r="G8403" t="s">
        <v>45513</v>
      </c>
      <c r="H8403" t="s">
        <v>2147</v>
      </c>
      <c r="J8403" t="s">
        <v>45514</v>
      </c>
      <c r="K8403" t="s">
        <v>45515</v>
      </c>
      <c r="L8403" t="s">
        <v>303</v>
      </c>
      <c r="M8403" t="s">
        <v>45516</v>
      </c>
    </row>
    <row r="8404" spans="1:13" x14ac:dyDescent="0.2">
      <c r="A8404" t="s">
        <v>38143</v>
      </c>
      <c r="B8404" t="s">
        <v>38144</v>
      </c>
      <c r="C8404" t="s">
        <v>45517</v>
      </c>
      <c r="D8404" t="s">
        <v>20720</v>
      </c>
      <c r="E8404" t="s">
        <v>2014</v>
      </c>
      <c r="F8404" t="s">
        <v>45518</v>
      </c>
      <c r="H8404" t="s">
        <v>2185</v>
      </c>
      <c r="J8404" t="s">
        <v>45519</v>
      </c>
      <c r="K8404" t="s">
        <v>45520</v>
      </c>
      <c r="L8404" t="s">
        <v>303</v>
      </c>
      <c r="M8404" t="s">
        <v>2554</v>
      </c>
    </row>
    <row r="8405" spans="1:13" x14ac:dyDescent="0.2">
      <c r="A8405" t="s">
        <v>38143</v>
      </c>
      <c r="B8405" t="s">
        <v>38144</v>
      </c>
      <c r="C8405" t="s">
        <v>45521</v>
      </c>
      <c r="D8405" t="s">
        <v>4820</v>
      </c>
      <c r="E8405" t="s">
        <v>45522</v>
      </c>
      <c r="F8405" t="s">
        <v>45523</v>
      </c>
      <c r="G8405" t="s">
        <v>45524</v>
      </c>
      <c r="H8405" t="s">
        <v>2185</v>
      </c>
      <c r="I8405" t="s">
        <v>21209</v>
      </c>
      <c r="J8405" t="s">
        <v>45525</v>
      </c>
      <c r="K8405" t="s">
        <v>45526</v>
      </c>
      <c r="L8405" t="s">
        <v>303</v>
      </c>
      <c r="M8405" t="s">
        <v>45527</v>
      </c>
    </row>
    <row r="8406" spans="1:13" x14ac:dyDescent="0.2">
      <c r="A8406" t="s">
        <v>38143</v>
      </c>
      <c r="B8406" t="s">
        <v>38144</v>
      </c>
      <c r="C8406" t="s">
        <v>45528</v>
      </c>
      <c r="D8406" t="s">
        <v>572</v>
      </c>
      <c r="E8406" t="s">
        <v>573</v>
      </c>
      <c r="F8406" t="s">
        <v>45529</v>
      </c>
      <c r="G8406" t="s">
        <v>45005</v>
      </c>
      <c r="H8406" t="s">
        <v>2147</v>
      </c>
      <c r="J8406" t="s">
        <v>45530</v>
      </c>
      <c r="K8406" t="s">
        <v>45531</v>
      </c>
      <c r="L8406" t="s">
        <v>303</v>
      </c>
      <c r="M8406" t="s">
        <v>2027</v>
      </c>
    </row>
    <row r="8407" spans="1:13" x14ac:dyDescent="0.2">
      <c r="A8407" t="s">
        <v>38143</v>
      </c>
      <c r="B8407" t="s">
        <v>38144</v>
      </c>
      <c r="C8407" t="s">
        <v>45532</v>
      </c>
      <c r="D8407" t="s">
        <v>349</v>
      </c>
      <c r="F8407" t="s">
        <v>45533</v>
      </c>
      <c r="G8407" t="s">
        <v>21578</v>
      </c>
      <c r="H8407" t="s">
        <v>2147</v>
      </c>
      <c r="J8407" t="s">
        <v>45534</v>
      </c>
      <c r="K8407" t="s">
        <v>45535</v>
      </c>
      <c r="L8407" t="s">
        <v>303</v>
      </c>
      <c r="M8407" t="s">
        <v>422</v>
      </c>
    </row>
    <row r="8408" spans="1:13" x14ac:dyDescent="0.2">
      <c r="A8408" t="s">
        <v>38143</v>
      </c>
      <c r="B8408" t="s">
        <v>38144</v>
      </c>
      <c r="C8408" t="s">
        <v>45536</v>
      </c>
      <c r="D8408" t="s">
        <v>45537</v>
      </c>
      <c r="F8408" t="s">
        <v>45538</v>
      </c>
      <c r="G8408" t="s">
        <v>45539</v>
      </c>
      <c r="H8408" t="s">
        <v>21264</v>
      </c>
      <c r="I8408" t="s">
        <v>300</v>
      </c>
      <c r="J8408" t="s">
        <v>45540</v>
      </c>
      <c r="K8408" t="s">
        <v>45541</v>
      </c>
      <c r="L8408" t="s">
        <v>303</v>
      </c>
      <c r="M8408" t="s">
        <v>13986</v>
      </c>
    </row>
    <row r="8409" spans="1:13" x14ac:dyDescent="0.2">
      <c r="A8409" t="s">
        <v>38143</v>
      </c>
      <c r="B8409" t="s">
        <v>38144</v>
      </c>
      <c r="C8409" t="s">
        <v>45542</v>
      </c>
      <c r="D8409" t="s">
        <v>45543</v>
      </c>
      <c r="E8409" t="s">
        <v>45544</v>
      </c>
      <c r="F8409" t="s">
        <v>45545</v>
      </c>
      <c r="G8409" t="s">
        <v>45546</v>
      </c>
      <c r="H8409" t="s">
        <v>2147</v>
      </c>
      <c r="J8409" t="s">
        <v>45547</v>
      </c>
      <c r="K8409" t="s">
        <v>45548</v>
      </c>
      <c r="L8409" t="s">
        <v>303</v>
      </c>
      <c r="M8409" t="s">
        <v>685</v>
      </c>
    </row>
    <row r="8410" spans="1:13" x14ac:dyDescent="0.2">
      <c r="A8410" t="s">
        <v>38143</v>
      </c>
      <c r="B8410" t="s">
        <v>38144</v>
      </c>
      <c r="C8410" t="s">
        <v>45549</v>
      </c>
      <c r="D8410" t="s">
        <v>45550</v>
      </c>
      <c r="F8410" t="s">
        <v>45551</v>
      </c>
      <c r="G8410" t="s">
        <v>21208</v>
      </c>
      <c r="H8410" t="s">
        <v>21209</v>
      </c>
      <c r="J8410" t="s">
        <v>45552</v>
      </c>
      <c r="K8410" t="s">
        <v>302</v>
      </c>
      <c r="L8410" t="s">
        <v>303</v>
      </c>
      <c r="M8410" t="s">
        <v>422</v>
      </c>
    </row>
    <row r="8411" spans="1:13" x14ac:dyDescent="0.2">
      <c r="A8411" t="s">
        <v>38143</v>
      </c>
      <c r="B8411" t="s">
        <v>38144</v>
      </c>
      <c r="C8411" t="s">
        <v>45553</v>
      </c>
      <c r="D8411" t="s">
        <v>45554</v>
      </c>
      <c r="E8411" t="s">
        <v>45555</v>
      </c>
      <c r="F8411" t="s">
        <v>45556</v>
      </c>
      <c r="G8411" t="s">
        <v>45557</v>
      </c>
      <c r="H8411" t="s">
        <v>2185</v>
      </c>
      <c r="J8411" t="s">
        <v>45558</v>
      </c>
      <c r="K8411" t="s">
        <v>45559</v>
      </c>
      <c r="L8411" t="s">
        <v>303</v>
      </c>
      <c r="M8411" t="s">
        <v>7848</v>
      </c>
    </row>
    <row r="8412" spans="1:13" x14ac:dyDescent="0.2">
      <c r="A8412" t="s">
        <v>38143</v>
      </c>
      <c r="B8412" t="s">
        <v>38144</v>
      </c>
      <c r="C8412" t="s">
        <v>45560</v>
      </c>
      <c r="D8412" t="s">
        <v>349</v>
      </c>
      <c r="E8412" t="s">
        <v>424</v>
      </c>
      <c r="F8412" t="s">
        <v>45561</v>
      </c>
      <c r="H8412" t="s">
        <v>2185</v>
      </c>
      <c r="I8412" t="s">
        <v>21209</v>
      </c>
      <c r="J8412" t="s">
        <v>45562</v>
      </c>
      <c r="K8412" t="s">
        <v>45563</v>
      </c>
      <c r="L8412" t="s">
        <v>303</v>
      </c>
      <c r="M8412" t="s">
        <v>21411</v>
      </c>
    </row>
    <row r="8413" spans="1:13" x14ac:dyDescent="0.2">
      <c r="A8413" t="s">
        <v>38143</v>
      </c>
      <c r="B8413" t="s">
        <v>38144</v>
      </c>
      <c r="C8413" t="s">
        <v>45564</v>
      </c>
      <c r="D8413" t="s">
        <v>21534</v>
      </c>
      <c r="E8413" t="s">
        <v>45565</v>
      </c>
      <c r="F8413" t="s">
        <v>45566</v>
      </c>
      <c r="G8413" t="s">
        <v>45567</v>
      </c>
      <c r="H8413" t="s">
        <v>2147</v>
      </c>
      <c r="J8413" t="s">
        <v>45568</v>
      </c>
      <c r="K8413" t="s">
        <v>302</v>
      </c>
      <c r="L8413" t="s">
        <v>303</v>
      </c>
      <c r="M8413" t="s">
        <v>13575</v>
      </c>
    </row>
    <row r="8414" spans="1:13" x14ac:dyDescent="0.2">
      <c r="A8414" t="s">
        <v>38143</v>
      </c>
      <c r="B8414" t="s">
        <v>38144</v>
      </c>
      <c r="C8414" t="s">
        <v>45569</v>
      </c>
      <c r="D8414" t="s">
        <v>349</v>
      </c>
      <c r="F8414" t="s">
        <v>45570</v>
      </c>
      <c r="H8414" t="s">
        <v>2147</v>
      </c>
      <c r="J8414" t="s">
        <v>45571</v>
      </c>
      <c r="K8414" t="s">
        <v>45572</v>
      </c>
      <c r="L8414" t="s">
        <v>303</v>
      </c>
      <c r="M8414" t="s">
        <v>422</v>
      </c>
    </row>
    <row r="8415" spans="1:13" x14ac:dyDescent="0.2">
      <c r="A8415" t="s">
        <v>38143</v>
      </c>
      <c r="B8415" t="s">
        <v>38144</v>
      </c>
      <c r="C8415" t="s">
        <v>45573</v>
      </c>
      <c r="D8415" t="s">
        <v>45550</v>
      </c>
      <c r="E8415" t="s">
        <v>45574</v>
      </c>
      <c r="F8415" t="s">
        <v>45575</v>
      </c>
      <c r="H8415" t="s">
        <v>21208</v>
      </c>
      <c r="I8415" t="s">
        <v>21209</v>
      </c>
      <c r="J8415" t="s">
        <v>45576</v>
      </c>
      <c r="K8415" t="s">
        <v>45577</v>
      </c>
      <c r="L8415" t="s">
        <v>303</v>
      </c>
      <c r="M8415" t="s">
        <v>422</v>
      </c>
    </row>
    <row r="8416" spans="1:13" x14ac:dyDescent="0.2">
      <c r="A8416" t="s">
        <v>38143</v>
      </c>
      <c r="B8416" t="s">
        <v>38144</v>
      </c>
      <c r="C8416" t="s">
        <v>45578</v>
      </c>
      <c r="D8416" t="s">
        <v>492</v>
      </c>
      <c r="E8416" t="s">
        <v>493</v>
      </c>
      <c r="F8416" t="s">
        <v>45579</v>
      </c>
      <c r="G8416" t="s">
        <v>2147</v>
      </c>
      <c r="J8416" t="s">
        <v>45580</v>
      </c>
      <c r="K8416" t="s">
        <v>45581</v>
      </c>
      <c r="L8416" t="s">
        <v>303</v>
      </c>
      <c r="M8416" t="s">
        <v>14059</v>
      </c>
    </row>
    <row r="8417" spans="1:13" x14ac:dyDescent="0.2">
      <c r="A8417" t="s">
        <v>38143</v>
      </c>
      <c r="B8417" t="s">
        <v>38144</v>
      </c>
      <c r="C8417" t="s">
        <v>45582</v>
      </c>
      <c r="D8417" t="s">
        <v>349</v>
      </c>
      <c r="F8417" t="s">
        <v>3605</v>
      </c>
      <c r="G8417" t="s">
        <v>45583</v>
      </c>
      <c r="H8417" t="s">
        <v>45005</v>
      </c>
      <c r="I8417" t="s">
        <v>2147</v>
      </c>
      <c r="J8417" t="s">
        <v>45584</v>
      </c>
      <c r="K8417" t="s">
        <v>45585</v>
      </c>
      <c r="L8417" t="s">
        <v>303</v>
      </c>
      <c r="M8417" t="s">
        <v>45586</v>
      </c>
    </row>
    <row r="8418" spans="1:13" x14ac:dyDescent="0.2">
      <c r="A8418" t="s">
        <v>38143</v>
      </c>
      <c r="B8418" t="s">
        <v>38144</v>
      </c>
      <c r="C8418" t="s">
        <v>45587</v>
      </c>
      <c r="D8418" t="s">
        <v>21848</v>
      </c>
      <c r="E8418" t="s">
        <v>45588</v>
      </c>
      <c r="F8418" t="s">
        <v>45589</v>
      </c>
      <c r="G8418" t="s">
        <v>21387</v>
      </c>
      <c r="H8418" t="s">
        <v>2147</v>
      </c>
      <c r="J8418" t="s">
        <v>45590</v>
      </c>
      <c r="K8418" t="s">
        <v>45591</v>
      </c>
      <c r="L8418" t="s">
        <v>303</v>
      </c>
      <c r="M8418" t="s">
        <v>2298</v>
      </c>
    </row>
    <row r="8419" spans="1:13" x14ac:dyDescent="0.2">
      <c r="A8419" t="s">
        <v>38143</v>
      </c>
      <c r="B8419" t="s">
        <v>38144</v>
      </c>
      <c r="C8419" t="s">
        <v>45592</v>
      </c>
      <c r="D8419" t="s">
        <v>41048</v>
      </c>
      <c r="E8419" t="s">
        <v>45593</v>
      </c>
      <c r="F8419" t="s">
        <v>45594</v>
      </c>
      <c r="G8419" t="s">
        <v>16670</v>
      </c>
      <c r="H8419" t="s">
        <v>2177</v>
      </c>
      <c r="I8419" t="s">
        <v>21209</v>
      </c>
      <c r="J8419" t="s">
        <v>45595</v>
      </c>
      <c r="K8419" t="s">
        <v>45596</v>
      </c>
      <c r="L8419" t="s">
        <v>303</v>
      </c>
      <c r="M8419" t="s">
        <v>45597</v>
      </c>
    </row>
    <row r="8420" spans="1:13" x14ac:dyDescent="0.2">
      <c r="A8420" t="s">
        <v>38143</v>
      </c>
      <c r="B8420" t="s">
        <v>38144</v>
      </c>
      <c r="C8420" t="s">
        <v>45598</v>
      </c>
      <c r="D8420" t="s">
        <v>4763</v>
      </c>
      <c r="E8420" t="s">
        <v>25986</v>
      </c>
      <c r="F8420" t="s">
        <v>45599</v>
      </c>
      <c r="G8420" t="s">
        <v>45600</v>
      </c>
      <c r="H8420" t="s">
        <v>21208</v>
      </c>
      <c r="I8420" t="s">
        <v>2147</v>
      </c>
      <c r="J8420" t="s">
        <v>45601</v>
      </c>
      <c r="K8420" t="s">
        <v>45602</v>
      </c>
      <c r="L8420" t="s">
        <v>303</v>
      </c>
      <c r="M8420" t="s">
        <v>4971</v>
      </c>
    </row>
    <row r="8421" spans="1:13" x14ac:dyDescent="0.2">
      <c r="A8421" t="s">
        <v>38143</v>
      </c>
      <c r="B8421" t="s">
        <v>38144</v>
      </c>
      <c r="C8421" t="s">
        <v>45603</v>
      </c>
      <c r="D8421" t="s">
        <v>572</v>
      </c>
      <c r="E8421" t="s">
        <v>573</v>
      </c>
      <c r="F8421" t="s">
        <v>45604</v>
      </c>
      <c r="H8421" t="s">
        <v>2147</v>
      </c>
      <c r="J8421" t="s">
        <v>45605</v>
      </c>
      <c r="K8421" t="s">
        <v>45606</v>
      </c>
      <c r="L8421" t="s">
        <v>303</v>
      </c>
      <c r="M8421" t="s">
        <v>1882</v>
      </c>
    </row>
    <row r="8422" spans="1:13" x14ac:dyDescent="0.2">
      <c r="A8422" t="s">
        <v>38143</v>
      </c>
      <c r="B8422" t="s">
        <v>38144</v>
      </c>
      <c r="C8422" t="s">
        <v>45607</v>
      </c>
      <c r="D8422" t="s">
        <v>45040</v>
      </c>
      <c r="E8422" t="s">
        <v>44759</v>
      </c>
      <c r="F8422" t="s">
        <v>45608</v>
      </c>
      <c r="H8422" t="s">
        <v>2147</v>
      </c>
      <c r="J8422" t="s">
        <v>45609</v>
      </c>
      <c r="K8422" t="s">
        <v>45610</v>
      </c>
      <c r="L8422" t="s">
        <v>303</v>
      </c>
      <c r="M8422" t="s">
        <v>15693</v>
      </c>
    </row>
    <row r="8423" spans="1:13" x14ac:dyDescent="0.2">
      <c r="A8423" t="s">
        <v>38143</v>
      </c>
      <c r="B8423" t="s">
        <v>38144</v>
      </c>
      <c r="C8423" t="s">
        <v>45611</v>
      </c>
      <c r="D8423" t="s">
        <v>401</v>
      </c>
      <c r="E8423" t="s">
        <v>402</v>
      </c>
      <c r="F8423" t="s">
        <v>1096</v>
      </c>
      <c r="G8423" t="s">
        <v>45612</v>
      </c>
      <c r="H8423" t="s">
        <v>21578</v>
      </c>
      <c r="I8423" t="s">
        <v>2147</v>
      </c>
      <c r="J8423" t="s">
        <v>45613</v>
      </c>
      <c r="K8423" t="s">
        <v>45614</v>
      </c>
      <c r="L8423" t="s">
        <v>303</v>
      </c>
      <c r="M8423" t="s">
        <v>13972</v>
      </c>
    </row>
    <row r="8424" spans="1:13" x14ac:dyDescent="0.2">
      <c r="A8424" t="s">
        <v>38143</v>
      </c>
      <c r="B8424" t="s">
        <v>38144</v>
      </c>
      <c r="C8424" t="s">
        <v>45615</v>
      </c>
      <c r="D8424" t="s">
        <v>831</v>
      </c>
      <c r="F8424" t="s">
        <v>45616</v>
      </c>
      <c r="H8424" t="s">
        <v>2185</v>
      </c>
      <c r="I8424" t="s">
        <v>21209</v>
      </c>
      <c r="J8424" t="s">
        <v>45617</v>
      </c>
      <c r="K8424" t="s">
        <v>45618</v>
      </c>
      <c r="L8424" t="s">
        <v>303</v>
      </c>
      <c r="M8424" t="s">
        <v>45619</v>
      </c>
    </row>
    <row r="8425" spans="1:13" x14ac:dyDescent="0.2">
      <c r="A8425" t="s">
        <v>38143</v>
      </c>
      <c r="B8425" t="s">
        <v>38144</v>
      </c>
      <c r="C8425" t="s">
        <v>45620</v>
      </c>
      <c r="D8425" t="s">
        <v>45621</v>
      </c>
      <c r="E8425" t="s">
        <v>45622</v>
      </c>
      <c r="F8425" t="s">
        <v>45623</v>
      </c>
      <c r="G8425" t="s">
        <v>45143</v>
      </c>
      <c r="H8425" t="s">
        <v>2147</v>
      </c>
      <c r="J8425" t="s">
        <v>45624</v>
      </c>
      <c r="K8425" t="s">
        <v>45625</v>
      </c>
      <c r="L8425" t="s">
        <v>303</v>
      </c>
      <c r="M8425" t="s">
        <v>45626</v>
      </c>
    </row>
    <row r="8426" spans="1:13" x14ac:dyDescent="0.2">
      <c r="A8426" t="s">
        <v>38143</v>
      </c>
      <c r="B8426" t="s">
        <v>38144</v>
      </c>
      <c r="C8426" t="s">
        <v>45627</v>
      </c>
      <c r="D8426" t="s">
        <v>45628</v>
      </c>
      <c r="E8426" t="s">
        <v>45629</v>
      </c>
      <c r="F8426" t="s">
        <v>45630</v>
      </c>
      <c r="H8426" t="s">
        <v>2147</v>
      </c>
      <c r="J8426" t="s">
        <v>45631</v>
      </c>
      <c r="K8426" t="s">
        <v>45632</v>
      </c>
      <c r="L8426" t="s">
        <v>303</v>
      </c>
      <c r="M8426" t="s">
        <v>5549</v>
      </c>
    </row>
    <row r="8427" spans="1:13" x14ac:dyDescent="0.2">
      <c r="A8427" t="s">
        <v>38143</v>
      </c>
      <c r="B8427" t="s">
        <v>38144</v>
      </c>
      <c r="C8427" t="s">
        <v>45633</v>
      </c>
      <c r="D8427" t="s">
        <v>492</v>
      </c>
      <c r="E8427" t="s">
        <v>493</v>
      </c>
      <c r="F8427" t="s">
        <v>45634</v>
      </c>
      <c r="G8427" t="s">
        <v>45635</v>
      </c>
      <c r="H8427" t="s">
        <v>44773</v>
      </c>
      <c r="I8427" t="s">
        <v>2185</v>
      </c>
      <c r="J8427" t="s">
        <v>45636</v>
      </c>
      <c r="K8427" t="s">
        <v>45637</v>
      </c>
      <c r="L8427" t="s">
        <v>303</v>
      </c>
      <c r="M8427" t="s">
        <v>14059</v>
      </c>
    </row>
    <row r="8428" spans="1:13" x14ac:dyDescent="0.2">
      <c r="A8428" t="s">
        <v>38143</v>
      </c>
      <c r="B8428" t="s">
        <v>38144</v>
      </c>
      <c r="C8428" t="s">
        <v>45638</v>
      </c>
      <c r="D8428" t="s">
        <v>492</v>
      </c>
      <c r="E8428" t="s">
        <v>493</v>
      </c>
      <c r="F8428" t="s">
        <v>45639</v>
      </c>
      <c r="H8428" t="s">
        <v>2147</v>
      </c>
      <c r="J8428" t="s">
        <v>45640</v>
      </c>
      <c r="K8428" t="s">
        <v>45641</v>
      </c>
      <c r="L8428" t="s">
        <v>303</v>
      </c>
      <c r="M8428" t="s">
        <v>14059</v>
      </c>
    </row>
    <row r="8429" spans="1:13" x14ac:dyDescent="0.2">
      <c r="A8429" t="s">
        <v>38143</v>
      </c>
      <c r="B8429" t="s">
        <v>38144</v>
      </c>
      <c r="C8429" t="s">
        <v>45642</v>
      </c>
      <c r="D8429" t="s">
        <v>45554</v>
      </c>
      <c r="E8429" t="s">
        <v>45643</v>
      </c>
      <c r="F8429" t="s">
        <v>45644</v>
      </c>
      <c r="H8429" t="s">
        <v>2147</v>
      </c>
      <c r="J8429" t="s">
        <v>45645</v>
      </c>
      <c r="K8429" t="s">
        <v>45646</v>
      </c>
      <c r="L8429" t="s">
        <v>303</v>
      </c>
      <c r="M8429" t="s">
        <v>7848</v>
      </c>
    </row>
    <row r="8430" spans="1:13" x14ac:dyDescent="0.2">
      <c r="A8430" t="s">
        <v>38143</v>
      </c>
      <c r="B8430" t="s">
        <v>38144</v>
      </c>
      <c r="C8430" t="s">
        <v>45647</v>
      </c>
      <c r="D8430" t="s">
        <v>26369</v>
      </c>
      <c r="E8430" t="s">
        <v>1375</v>
      </c>
      <c r="F8430" t="s">
        <v>45648</v>
      </c>
      <c r="G8430" t="s">
        <v>45649</v>
      </c>
      <c r="H8430" t="s">
        <v>2147</v>
      </c>
      <c r="J8430" t="s">
        <v>45650</v>
      </c>
      <c r="K8430" t="s">
        <v>45651</v>
      </c>
      <c r="L8430" t="s">
        <v>303</v>
      </c>
      <c r="M8430" t="s">
        <v>43809</v>
      </c>
    </row>
    <row r="8431" spans="1:13" x14ac:dyDescent="0.2">
      <c r="A8431" t="s">
        <v>38143</v>
      </c>
      <c r="B8431" t="s">
        <v>38144</v>
      </c>
      <c r="C8431" t="s">
        <v>45652</v>
      </c>
      <c r="D8431" t="s">
        <v>394</v>
      </c>
      <c r="E8431" t="s">
        <v>1809</v>
      </c>
      <c r="F8431" t="s">
        <v>653</v>
      </c>
      <c r="G8431" t="s">
        <v>45653</v>
      </c>
      <c r="H8431" t="s">
        <v>2147</v>
      </c>
      <c r="J8431" t="s">
        <v>45654</v>
      </c>
      <c r="K8431" t="s">
        <v>45655</v>
      </c>
      <c r="L8431" t="s">
        <v>303</v>
      </c>
      <c r="M8431" t="s">
        <v>45656</v>
      </c>
    </row>
    <row r="8432" spans="1:13" x14ac:dyDescent="0.2">
      <c r="A8432" t="s">
        <v>38143</v>
      </c>
      <c r="B8432" t="s">
        <v>38144</v>
      </c>
      <c r="C8432" t="s">
        <v>45657</v>
      </c>
      <c r="D8432" t="s">
        <v>45658</v>
      </c>
      <c r="E8432" t="s">
        <v>45659</v>
      </c>
      <c r="F8432" t="s">
        <v>45660</v>
      </c>
      <c r="H8432" t="s">
        <v>2147</v>
      </c>
      <c r="J8432" t="s">
        <v>45661</v>
      </c>
      <c r="K8432" t="s">
        <v>45662</v>
      </c>
      <c r="L8432" t="s">
        <v>303</v>
      </c>
      <c r="M8432" t="s">
        <v>13166</v>
      </c>
    </row>
    <row r="8433" spans="1:13" x14ac:dyDescent="0.2">
      <c r="A8433" t="s">
        <v>38143</v>
      </c>
      <c r="B8433" t="s">
        <v>38144</v>
      </c>
      <c r="C8433" t="s">
        <v>45663</v>
      </c>
      <c r="D8433" t="s">
        <v>572</v>
      </c>
      <c r="E8433" t="s">
        <v>573</v>
      </c>
      <c r="F8433" t="s">
        <v>45664</v>
      </c>
      <c r="H8433" t="s">
        <v>2147</v>
      </c>
      <c r="J8433" t="s">
        <v>45665</v>
      </c>
      <c r="K8433" t="s">
        <v>45666</v>
      </c>
      <c r="L8433" t="s">
        <v>303</v>
      </c>
      <c r="M8433" t="s">
        <v>1979</v>
      </c>
    </row>
    <row r="8434" spans="1:13" x14ac:dyDescent="0.2">
      <c r="A8434" t="s">
        <v>38143</v>
      </c>
      <c r="B8434" t="s">
        <v>38144</v>
      </c>
      <c r="C8434" t="s">
        <v>45667</v>
      </c>
      <c r="D8434" t="s">
        <v>394</v>
      </c>
      <c r="E8434" t="s">
        <v>395</v>
      </c>
      <c r="F8434" t="s">
        <v>4921</v>
      </c>
      <c r="G8434" t="s">
        <v>2184</v>
      </c>
      <c r="H8434" t="s">
        <v>45668</v>
      </c>
      <c r="I8434" t="s">
        <v>2185</v>
      </c>
      <c r="J8434" t="s">
        <v>45669</v>
      </c>
      <c r="K8434" t="s">
        <v>45670</v>
      </c>
      <c r="L8434" t="s">
        <v>303</v>
      </c>
      <c r="M8434" t="s">
        <v>45671</v>
      </c>
    </row>
    <row r="8435" spans="1:13" x14ac:dyDescent="0.2">
      <c r="A8435" t="s">
        <v>38143</v>
      </c>
      <c r="B8435" t="s">
        <v>38144</v>
      </c>
      <c r="C8435" t="s">
        <v>45672</v>
      </c>
      <c r="D8435" t="s">
        <v>44758</v>
      </c>
      <c r="E8435" t="s">
        <v>44759</v>
      </c>
      <c r="F8435" t="s">
        <v>45673</v>
      </c>
      <c r="G8435" t="s">
        <v>45674</v>
      </c>
      <c r="H8435" t="s">
        <v>21397</v>
      </c>
      <c r="I8435" t="s">
        <v>2147</v>
      </c>
      <c r="J8435" t="s">
        <v>45675</v>
      </c>
      <c r="K8435" t="s">
        <v>45676</v>
      </c>
      <c r="L8435" t="s">
        <v>303</v>
      </c>
      <c r="M8435" t="s">
        <v>10394</v>
      </c>
    </row>
    <row r="8436" spans="1:13" x14ac:dyDescent="0.2">
      <c r="A8436" t="s">
        <v>38143</v>
      </c>
      <c r="B8436" t="s">
        <v>38144</v>
      </c>
      <c r="C8436" t="s">
        <v>45677</v>
      </c>
      <c r="D8436" t="s">
        <v>349</v>
      </c>
      <c r="E8436" t="s">
        <v>476</v>
      </c>
      <c r="F8436" t="s">
        <v>45678</v>
      </c>
      <c r="H8436" t="s">
        <v>2147</v>
      </c>
      <c r="J8436" t="s">
        <v>45679</v>
      </c>
      <c r="K8436" t="s">
        <v>45680</v>
      </c>
      <c r="L8436" t="s">
        <v>303</v>
      </c>
      <c r="M8436" t="s">
        <v>422</v>
      </c>
    </row>
    <row r="8437" spans="1:13" x14ac:dyDescent="0.2">
      <c r="A8437" t="s">
        <v>38143</v>
      </c>
      <c r="B8437" t="s">
        <v>38144</v>
      </c>
      <c r="C8437" t="s">
        <v>45681</v>
      </c>
      <c r="D8437" t="s">
        <v>20720</v>
      </c>
      <c r="E8437" t="s">
        <v>45682</v>
      </c>
      <c r="F8437" t="s">
        <v>45683</v>
      </c>
      <c r="H8437" t="s">
        <v>2185</v>
      </c>
      <c r="J8437" t="s">
        <v>45684</v>
      </c>
      <c r="K8437" t="s">
        <v>45685</v>
      </c>
      <c r="L8437" t="s">
        <v>303</v>
      </c>
      <c r="M8437" t="s">
        <v>41800</v>
      </c>
    </row>
    <row r="8438" spans="1:13" x14ac:dyDescent="0.2">
      <c r="A8438" t="s">
        <v>38143</v>
      </c>
      <c r="B8438" t="s">
        <v>38144</v>
      </c>
      <c r="C8438" t="s">
        <v>45686</v>
      </c>
      <c r="D8438" t="s">
        <v>41048</v>
      </c>
      <c r="E8438" t="s">
        <v>45687</v>
      </c>
      <c r="F8438" t="s">
        <v>45688</v>
      </c>
      <c r="G8438" t="s">
        <v>2147</v>
      </c>
      <c r="J8438" t="s">
        <v>45689</v>
      </c>
      <c r="K8438" t="s">
        <v>45690</v>
      </c>
      <c r="L8438" t="s">
        <v>303</v>
      </c>
      <c r="M8438" t="s">
        <v>40195</v>
      </c>
    </row>
    <row r="8439" spans="1:13" x14ac:dyDescent="0.2">
      <c r="A8439" t="s">
        <v>38143</v>
      </c>
      <c r="B8439" t="s">
        <v>38144</v>
      </c>
      <c r="C8439" t="s">
        <v>45691</v>
      </c>
      <c r="D8439" t="s">
        <v>572</v>
      </c>
      <c r="E8439" t="s">
        <v>573</v>
      </c>
      <c r="F8439" t="s">
        <v>45692</v>
      </c>
      <c r="H8439" t="s">
        <v>2147</v>
      </c>
      <c r="J8439" t="s">
        <v>45693</v>
      </c>
      <c r="K8439" t="s">
        <v>45694</v>
      </c>
      <c r="L8439" t="s">
        <v>303</v>
      </c>
      <c r="M8439" t="s">
        <v>2027</v>
      </c>
    </row>
    <row r="8440" spans="1:13" x14ac:dyDescent="0.2">
      <c r="A8440" t="s">
        <v>38143</v>
      </c>
      <c r="B8440" t="s">
        <v>38144</v>
      </c>
      <c r="C8440" t="s">
        <v>45695</v>
      </c>
      <c r="D8440" t="s">
        <v>21416</v>
      </c>
      <c r="E8440" t="s">
        <v>45696</v>
      </c>
      <c r="F8440" t="s">
        <v>45697</v>
      </c>
      <c r="H8440" t="s">
        <v>2147</v>
      </c>
      <c r="J8440" t="s">
        <v>45698</v>
      </c>
      <c r="K8440" t="s">
        <v>45699</v>
      </c>
      <c r="L8440" t="s">
        <v>303</v>
      </c>
      <c r="M8440" t="s">
        <v>27998</v>
      </c>
    </row>
    <row r="8441" spans="1:13" x14ac:dyDescent="0.2">
      <c r="A8441" t="s">
        <v>38143</v>
      </c>
      <c r="B8441" t="s">
        <v>38144</v>
      </c>
      <c r="C8441" t="s">
        <v>45700</v>
      </c>
      <c r="D8441" t="s">
        <v>492</v>
      </c>
      <c r="E8441" t="s">
        <v>493</v>
      </c>
      <c r="F8441" t="s">
        <v>45701</v>
      </c>
      <c r="H8441" t="s">
        <v>2185</v>
      </c>
      <c r="I8441" t="s">
        <v>21209</v>
      </c>
      <c r="J8441" t="s">
        <v>45702</v>
      </c>
      <c r="K8441" t="s">
        <v>45703</v>
      </c>
      <c r="L8441" t="s">
        <v>303</v>
      </c>
      <c r="M8441" t="s">
        <v>14059</v>
      </c>
    </row>
    <row r="8442" spans="1:13" x14ac:dyDescent="0.2">
      <c r="A8442" t="s">
        <v>38143</v>
      </c>
      <c r="B8442" t="s">
        <v>38144</v>
      </c>
      <c r="C8442" t="s">
        <v>45704</v>
      </c>
      <c r="D8442" t="s">
        <v>349</v>
      </c>
      <c r="E8442" t="s">
        <v>424</v>
      </c>
      <c r="F8442" t="s">
        <v>45705</v>
      </c>
      <c r="H8442" t="s">
        <v>2147</v>
      </c>
      <c r="J8442" t="s">
        <v>45706</v>
      </c>
      <c r="K8442" t="s">
        <v>45707</v>
      </c>
      <c r="L8442" t="s">
        <v>303</v>
      </c>
      <c r="M8442" t="s">
        <v>1598</v>
      </c>
    </row>
    <row r="8443" spans="1:13" x14ac:dyDescent="0.2">
      <c r="A8443" t="s">
        <v>38143</v>
      </c>
      <c r="B8443" t="s">
        <v>38144</v>
      </c>
      <c r="C8443" t="s">
        <v>45708</v>
      </c>
      <c r="D8443" t="s">
        <v>44758</v>
      </c>
      <c r="E8443" t="s">
        <v>44759</v>
      </c>
      <c r="F8443" t="s">
        <v>45709</v>
      </c>
      <c r="G8443" t="s">
        <v>45710</v>
      </c>
      <c r="H8443" t="s">
        <v>2147</v>
      </c>
      <c r="I8443" t="s">
        <v>21209</v>
      </c>
      <c r="J8443" t="s">
        <v>45711</v>
      </c>
      <c r="K8443" t="s">
        <v>45712</v>
      </c>
      <c r="L8443" t="s">
        <v>303</v>
      </c>
      <c r="M8443" t="s">
        <v>8088</v>
      </c>
    </row>
    <row r="8444" spans="1:13" x14ac:dyDescent="0.2">
      <c r="A8444" t="s">
        <v>38143</v>
      </c>
      <c r="B8444" t="s">
        <v>38144</v>
      </c>
      <c r="C8444" t="s">
        <v>45713</v>
      </c>
      <c r="D8444" t="s">
        <v>45714</v>
      </c>
      <c r="E8444" t="s">
        <v>45715</v>
      </c>
      <c r="F8444" t="s">
        <v>45716</v>
      </c>
      <c r="H8444" t="s">
        <v>2147</v>
      </c>
      <c r="J8444" t="s">
        <v>45717</v>
      </c>
      <c r="K8444" t="s">
        <v>45718</v>
      </c>
      <c r="L8444" t="s">
        <v>303</v>
      </c>
      <c r="M8444" t="s">
        <v>422</v>
      </c>
    </row>
    <row r="8445" spans="1:13" x14ac:dyDescent="0.2">
      <c r="A8445" t="s">
        <v>38143</v>
      </c>
      <c r="B8445" t="s">
        <v>38144</v>
      </c>
      <c r="C8445" t="s">
        <v>45719</v>
      </c>
      <c r="D8445" t="s">
        <v>401</v>
      </c>
      <c r="E8445" t="s">
        <v>402</v>
      </c>
      <c r="F8445" t="s">
        <v>45720</v>
      </c>
      <c r="H8445" t="s">
        <v>2761</v>
      </c>
      <c r="I8445" t="s">
        <v>2230</v>
      </c>
      <c r="J8445" t="s">
        <v>45721</v>
      </c>
      <c r="K8445" t="s">
        <v>45722</v>
      </c>
      <c r="L8445" t="s">
        <v>303</v>
      </c>
      <c r="M8445" t="s">
        <v>4715</v>
      </c>
    </row>
    <row r="8446" spans="1:13" x14ac:dyDescent="0.2">
      <c r="A8446" t="s">
        <v>38143</v>
      </c>
      <c r="B8446" t="s">
        <v>38144</v>
      </c>
      <c r="C8446" t="s">
        <v>45723</v>
      </c>
      <c r="D8446" t="s">
        <v>572</v>
      </c>
      <c r="E8446" t="s">
        <v>573</v>
      </c>
      <c r="F8446" t="s">
        <v>45724</v>
      </c>
      <c r="G8446" t="s">
        <v>45725</v>
      </c>
      <c r="H8446" t="s">
        <v>2898</v>
      </c>
      <c r="I8446" t="s">
        <v>2237</v>
      </c>
      <c r="J8446" t="s">
        <v>45726</v>
      </c>
      <c r="K8446" t="s">
        <v>45727</v>
      </c>
      <c r="L8446" t="s">
        <v>303</v>
      </c>
      <c r="M8446" t="s">
        <v>17397</v>
      </c>
    </row>
    <row r="8447" spans="1:13" x14ac:dyDescent="0.2">
      <c r="A8447" t="s">
        <v>38143</v>
      </c>
      <c r="B8447" t="s">
        <v>38144</v>
      </c>
      <c r="C8447" t="s">
        <v>45728</v>
      </c>
      <c r="D8447" t="s">
        <v>640</v>
      </c>
      <c r="F8447" t="s">
        <v>1137</v>
      </c>
      <c r="G8447" t="s">
        <v>45729</v>
      </c>
      <c r="H8447" t="s">
        <v>2212</v>
      </c>
      <c r="I8447" t="s">
        <v>2213</v>
      </c>
      <c r="J8447" t="s">
        <v>45730</v>
      </c>
      <c r="K8447" t="s">
        <v>45731</v>
      </c>
      <c r="L8447" t="s">
        <v>303</v>
      </c>
      <c r="M8447" t="s">
        <v>9248</v>
      </c>
    </row>
    <row r="8448" spans="1:13" x14ac:dyDescent="0.2">
      <c r="A8448" t="s">
        <v>38143</v>
      </c>
      <c r="B8448" t="s">
        <v>38144</v>
      </c>
      <c r="C8448" t="s">
        <v>45732</v>
      </c>
      <c r="D8448" t="s">
        <v>45733</v>
      </c>
      <c r="F8448" t="s">
        <v>45734</v>
      </c>
      <c r="G8448" t="s">
        <v>45735</v>
      </c>
      <c r="H8448" t="s">
        <v>2486</v>
      </c>
      <c r="I8448" t="s">
        <v>2213</v>
      </c>
      <c r="J8448" t="s">
        <v>45736</v>
      </c>
      <c r="K8448" t="s">
        <v>45737</v>
      </c>
      <c r="L8448" t="s">
        <v>303</v>
      </c>
      <c r="M8448" t="s">
        <v>422</v>
      </c>
    </row>
    <row r="8449" spans="1:13" x14ac:dyDescent="0.2">
      <c r="A8449" t="s">
        <v>38143</v>
      </c>
      <c r="B8449" t="s">
        <v>38144</v>
      </c>
      <c r="C8449" t="s">
        <v>45738</v>
      </c>
      <c r="D8449" t="s">
        <v>592</v>
      </c>
      <c r="E8449" t="s">
        <v>45474</v>
      </c>
      <c r="F8449" t="s">
        <v>45739</v>
      </c>
      <c r="G8449" t="s">
        <v>45740</v>
      </c>
      <c r="H8449" t="s">
        <v>412</v>
      </c>
      <c r="J8449" t="s">
        <v>45741</v>
      </c>
      <c r="K8449" t="s">
        <v>45742</v>
      </c>
      <c r="L8449" t="s">
        <v>303</v>
      </c>
      <c r="M8449" t="s">
        <v>1380</v>
      </c>
    </row>
    <row r="8450" spans="1:13" x14ac:dyDescent="0.2">
      <c r="A8450" t="s">
        <v>38143</v>
      </c>
      <c r="B8450" t="s">
        <v>38144</v>
      </c>
      <c r="C8450" t="s">
        <v>45743</v>
      </c>
      <c r="D8450" t="s">
        <v>349</v>
      </c>
      <c r="E8450" t="s">
        <v>476</v>
      </c>
      <c r="F8450" t="s">
        <v>45744</v>
      </c>
      <c r="G8450" t="s">
        <v>3112</v>
      </c>
      <c r="H8450" t="s">
        <v>2213</v>
      </c>
      <c r="J8450" t="s">
        <v>45745</v>
      </c>
      <c r="K8450" t="s">
        <v>45746</v>
      </c>
      <c r="L8450" t="s">
        <v>303</v>
      </c>
      <c r="M8450" t="s">
        <v>422</v>
      </c>
    </row>
    <row r="8451" spans="1:13" x14ac:dyDescent="0.2">
      <c r="A8451" t="s">
        <v>38143</v>
      </c>
      <c r="B8451" t="s">
        <v>38144</v>
      </c>
      <c r="C8451" t="s">
        <v>45747</v>
      </c>
      <c r="D8451" t="s">
        <v>349</v>
      </c>
      <c r="E8451" t="s">
        <v>476</v>
      </c>
      <c r="F8451" t="s">
        <v>45748</v>
      </c>
      <c r="G8451" t="s">
        <v>2336</v>
      </c>
      <c r="H8451" t="s">
        <v>412</v>
      </c>
      <c r="J8451" t="s">
        <v>3753</v>
      </c>
      <c r="K8451" t="s">
        <v>45749</v>
      </c>
      <c r="L8451" t="s">
        <v>303</v>
      </c>
      <c r="M8451" t="s">
        <v>422</v>
      </c>
    </row>
    <row r="8452" spans="1:13" x14ac:dyDescent="0.2">
      <c r="A8452" t="s">
        <v>38143</v>
      </c>
      <c r="B8452" t="s">
        <v>38144</v>
      </c>
      <c r="C8452" t="s">
        <v>45750</v>
      </c>
      <c r="D8452" t="s">
        <v>45751</v>
      </c>
      <c r="E8452" t="s">
        <v>45752</v>
      </c>
      <c r="F8452" t="s">
        <v>45753</v>
      </c>
      <c r="G8452" t="s">
        <v>27656</v>
      </c>
      <c r="H8452" t="s">
        <v>2860</v>
      </c>
      <c r="I8452" t="s">
        <v>2230</v>
      </c>
      <c r="J8452" t="s">
        <v>45754</v>
      </c>
      <c r="K8452" t="s">
        <v>45755</v>
      </c>
      <c r="L8452" t="s">
        <v>303</v>
      </c>
      <c r="M8452" t="s">
        <v>6419</v>
      </c>
    </row>
    <row r="8453" spans="1:13" x14ac:dyDescent="0.2">
      <c r="A8453" t="s">
        <v>38143</v>
      </c>
      <c r="B8453" t="s">
        <v>38144</v>
      </c>
      <c r="C8453" t="s">
        <v>45756</v>
      </c>
      <c r="D8453" t="s">
        <v>349</v>
      </c>
      <c r="E8453" t="s">
        <v>424</v>
      </c>
      <c r="F8453" t="s">
        <v>45757</v>
      </c>
      <c r="G8453" t="s">
        <v>2984</v>
      </c>
      <c r="H8453" t="s">
        <v>412</v>
      </c>
      <c r="J8453" t="s">
        <v>45758</v>
      </c>
      <c r="K8453" t="s">
        <v>45759</v>
      </c>
      <c r="L8453" t="s">
        <v>303</v>
      </c>
      <c r="M8453" t="s">
        <v>892</v>
      </c>
    </row>
    <row r="8454" spans="1:13" x14ac:dyDescent="0.2">
      <c r="A8454" t="s">
        <v>38143</v>
      </c>
      <c r="B8454" t="s">
        <v>38144</v>
      </c>
      <c r="C8454" t="s">
        <v>45760</v>
      </c>
      <c r="D8454" t="s">
        <v>45761</v>
      </c>
      <c r="E8454" t="s">
        <v>45762</v>
      </c>
      <c r="F8454" t="s">
        <v>45763</v>
      </c>
      <c r="G8454" t="s">
        <v>45764</v>
      </c>
      <c r="H8454" t="s">
        <v>45765</v>
      </c>
      <c r="I8454" t="s">
        <v>412</v>
      </c>
      <c r="J8454" t="s">
        <v>45766</v>
      </c>
      <c r="K8454" t="s">
        <v>45767</v>
      </c>
      <c r="L8454" t="s">
        <v>303</v>
      </c>
      <c r="M8454" t="s">
        <v>23818</v>
      </c>
    </row>
    <row r="8455" spans="1:13" x14ac:dyDescent="0.2">
      <c r="A8455" t="s">
        <v>38143</v>
      </c>
      <c r="B8455" t="s">
        <v>38144</v>
      </c>
      <c r="C8455" t="s">
        <v>45768</v>
      </c>
      <c r="D8455" t="s">
        <v>349</v>
      </c>
      <c r="E8455" t="s">
        <v>424</v>
      </c>
      <c r="F8455" t="s">
        <v>45769</v>
      </c>
      <c r="G8455" t="s">
        <v>2383</v>
      </c>
      <c r="H8455" t="s">
        <v>412</v>
      </c>
      <c r="I8455" t="s">
        <v>2213</v>
      </c>
      <c r="J8455" t="s">
        <v>45770</v>
      </c>
      <c r="K8455" t="s">
        <v>45771</v>
      </c>
      <c r="L8455" t="s">
        <v>303</v>
      </c>
      <c r="M8455" t="s">
        <v>2258</v>
      </c>
    </row>
    <row r="8456" spans="1:13" x14ac:dyDescent="0.2">
      <c r="A8456" t="s">
        <v>38143</v>
      </c>
      <c r="B8456" t="s">
        <v>38144</v>
      </c>
      <c r="C8456" t="s">
        <v>45772</v>
      </c>
      <c r="D8456" t="s">
        <v>45773</v>
      </c>
      <c r="F8456" t="s">
        <v>484</v>
      </c>
      <c r="G8456" t="s">
        <v>45774</v>
      </c>
      <c r="H8456" t="s">
        <v>45775</v>
      </c>
      <c r="I8456" t="s">
        <v>45776</v>
      </c>
      <c r="J8456" t="s">
        <v>45777</v>
      </c>
      <c r="K8456" t="s">
        <v>45778</v>
      </c>
      <c r="L8456" t="s">
        <v>303</v>
      </c>
      <c r="M8456" t="s">
        <v>422</v>
      </c>
    </row>
    <row r="8457" spans="1:13" x14ac:dyDescent="0.2">
      <c r="A8457" t="s">
        <v>38143</v>
      </c>
      <c r="B8457" t="s">
        <v>38144</v>
      </c>
      <c r="C8457" t="s">
        <v>45779</v>
      </c>
      <c r="D8457" t="s">
        <v>882</v>
      </c>
      <c r="E8457" t="s">
        <v>45780</v>
      </c>
      <c r="F8457" t="s">
        <v>45781</v>
      </c>
      <c r="G8457" t="s">
        <v>45782</v>
      </c>
      <c r="H8457" t="s">
        <v>4317</v>
      </c>
      <c r="I8457" t="s">
        <v>2337</v>
      </c>
      <c r="J8457" t="s">
        <v>45783</v>
      </c>
      <c r="K8457" t="s">
        <v>45784</v>
      </c>
      <c r="L8457" t="s">
        <v>303</v>
      </c>
      <c r="M8457" t="s">
        <v>45785</v>
      </c>
    </row>
    <row r="8458" spans="1:13" x14ac:dyDescent="0.2">
      <c r="A8458" t="s">
        <v>38143</v>
      </c>
      <c r="B8458" t="s">
        <v>38144</v>
      </c>
      <c r="C8458" t="s">
        <v>45786</v>
      </c>
      <c r="D8458" t="s">
        <v>831</v>
      </c>
      <c r="F8458" t="s">
        <v>45787</v>
      </c>
      <c r="G8458" t="s">
        <v>45788</v>
      </c>
      <c r="H8458" t="s">
        <v>2212</v>
      </c>
      <c r="J8458" t="s">
        <v>45789</v>
      </c>
      <c r="K8458" t="s">
        <v>45790</v>
      </c>
      <c r="L8458" t="s">
        <v>303</v>
      </c>
      <c r="M8458" t="s">
        <v>968</v>
      </c>
    </row>
    <row r="8459" spans="1:13" x14ac:dyDescent="0.2">
      <c r="A8459" t="s">
        <v>38143</v>
      </c>
      <c r="B8459" t="s">
        <v>38144</v>
      </c>
      <c r="C8459" t="s">
        <v>45791</v>
      </c>
      <c r="D8459" t="s">
        <v>45792</v>
      </c>
      <c r="E8459" t="s">
        <v>45793</v>
      </c>
      <c r="F8459" t="s">
        <v>1122</v>
      </c>
      <c r="H8459" t="s">
        <v>45794</v>
      </c>
      <c r="I8459" t="s">
        <v>2230</v>
      </c>
      <c r="J8459" t="s">
        <v>45795</v>
      </c>
      <c r="K8459" t="s">
        <v>45796</v>
      </c>
      <c r="L8459" t="s">
        <v>303</v>
      </c>
      <c r="M8459" t="s">
        <v>45797</v>
      </c>
    </row>
    <row r="8460" spans="1:13" x14ac:dyDescent="0.2">
      <c r="A8460" t="s">
        <v>38143</v>
      </c>
      <c r="B8460" t="s">
        <v>38144</v>
      </c>
      <c r="C8460" t="s">
        <v>45798</v>
      </c>
      <c r="D8460" t="s">
        <v>45799</v>
      </c>
      <c r="E8460" t="s">
        <v>45800</v>
      </c>
      <c r="F8460" t="s">
        <v>45801</v>
      </c>
      <c r="G8460" t="s">
        <v>45802</v>
      </c>
      <c r="H8460" t="s">
        <v>3504</v>
      </c>
      <c r="J8460" t="s">
        <v>45803</v>
      </c>
      <c r="K8460" t="s">
        <v>302</v>
      </c>
      <c r="L8460" t="s">
        <v>303</v>
      </c>
      <c r="M8460" t="s">
        <v>19528</v>
      </c>
    </row>
    <row r="8461" spans="1:13" x14ac:dyDescent="0.2">
      <c r="A8461" t="s">
        <v>38143</v>
      </c>
      <c r="B8461" t="s">
        <v>38144</v>
      </c>
      <c r="C8461" t="s">
        <v>45804</v>
      </c>
      <c r="D8461" t="s">
        <v>349</v>
      </c>
      <c r="F8461" t="s">
        <v>2892</v>
      </c>
      <c r="G8461" t="s">
        <v>3186</v>
      </c>
      <c r="H8461" t="s">
        <v>2230</v>
      </c>
      <c r="J8461" t="s">
        <v>3187</v>
      </c>
      <c r="K8461" t="s">
        <v>45805</v>
      </c>
      <c r="L8461" t="s">
        <v>303</v>
      </c>
      <c r="M8461" t="s">
        <v>422</v>
      </c>
    </row>
    <row r="8462" spans="1:13" x14ac:dyDescent="0.2">
      <c r="A8462" t="s">
        <v>38143</v>
      </c>
      <c r="B8462" t="s">
        <v>38144</v>
      </c>
      <c r="C8462" t="s">
        <v>45806</v>
      </c>
      <c r="D8462" t="s">
        <v>401</v>
      </c>
      <c r="E8462" t="s">
        <v>402</v>
      </c>
      <c r="F8462" t="s">
        <v>45807</v>
      </c>
      <c r="G8462" t="s">
        <v>45808</v>
      </c>
      <c r="H8462" t="s">
        <v>2204</v>
      </c>
      <c r="I8462" t="s">
        <v>2230</v>
      </c>
      <c r="J8462" t="s">
        <v>45809</v>
      </c>
      <c r="K8462" t="s">
        <v>302</v>
      </c>
      <c r="L8462" t="s">
        <v>303</v>
      </c>
      <c r="M8462" t="s">
        <v>13972</v>
      </c>
    </row>
    <row r="8463" spans="1:13" x14ac:dyDescent="0.2">
      <c r="A8463" t="s">
        <v>38143</v>
      </c>
      <c r="B8463" t="s">
        <v>38144</v>
      </c>
      <c r="C8463" t="s">
        <v>45810</v>
      </c>
      <c r="D8463" t="s">
        <v>349</v>
      </c>
      <c r="E8463" t="s">
        <v>424</v>
      </c>
      <c r="F8463" t="s">
        <v>25522</v>
      </c>
      <c r="G8463" t="s">
        <v>9687</v>
      </c>
      <c r="H8463" t="s">
        <v>45811</v>
      </c>
      <c r="I8463" t="s">
        <v>2237</v>
      </c>
      <c r="J8463" t="s">
        <v>45812</v>
      </c>
      <c r="K8463" t="s">
        <v>45813</v>
      </c>
      <c r="L8463" t="s">
        <v>303</v>
      </c>
      <c r="M8463" t="s">
        <v>17061</v>
      </c>
    </row>
    <row r="8464" spans="1:13" x14ac:dyDescent="0.2">
      <c r="A8464" t="s">
        <v>38143</v>
      </c>
      <c r="B8464" t="s">
        <v>38144</v>
      </c>
      <c r="C8464" t="s">
        <v>45814</v>
      </c>
      <c r="D8464" t="s">
        <v>45815</v>
      </c>
      <c r="E8464" t="s">
        <v>11780</v>
      </c>
      <c r="F8464" t="s">
        <v>45816</v>
      </c>
      <c r="G8464" t="s">
        <v>3160</v>
      </c>
      <c r="H8464" t="s">
        <v>412</v>
      </c>
      <c r="J8464" t="s">
        <v>45817</v>
      </c>
      <c r="K8464" t="s">
        <v>45818</v>
      </c>
      <c r="L8464" t="s">
        <v>303</v>
      </c>
      <c r="M8464" t="s">
        <v>6179</v>
      </c>
    </row>
    <row r="8465" spans="1:13" x14ac:dyDescent="0.2">
      <c r="A8465" t="s">
        <v>38143</v>
      </c>
      <c r="B8465" t="s">
        <v>38144</v>
      </c>
      <c r="C8465" t="s">
        <v>45819</v>
      </c>
      <c r="D8465" t="s">
        <v>295</v>
      </c>
      <c r="E8465" t="s">
        <v>296</v>
      </c>
      <c r="F8465" t="s">
        <v>45820</v>
      </c>
      <c r="G8465" t="s">
        <v>3090</v>
      </c>
      <c r="H8465" t="s">
        <v>2204</v>
      </c>
      <c r="I8465" t="s">
        <v>2230</v>
      </c>
      <c r="J8465" t="s">
        <v>45821</v>
      </c>
      <c r="K8465" t="s">
        <v>45822</v>
      </c>
      <c r="L8465" t="s">
        <v>303</v>
      </c>
      <c r="M8465" t="s">
        <v>2936</v>
      </c>
    </row>
    <row r="8466" spans="1:13" x14ac:dyDescent="0.2">
      <c r="A8466" t="s">
        <v>38143</v>
      </c>
      <c r="B8466" t="s">
        <v>38144</v>
      </c>
      <c r="C8466" t="s">
        <v>45823</v>
      </c>
      <c r="D8466" t="s">
        <v>349</v>
      </c>
      <c r="F8466" t="s">
        <v>45824</v>
      </c>
      <c r="G8466" t="s">
        <v>45825</v>
      </c>
      <c r="H8466" t="s">
        <v>4329</v>
      </c>
      <c r="I8466" t="s">
        <v>2230</v>
      </c>
      <c r="J8466" t="s">
        <v>45826</v>
      </c>
      <c r="K8466" t="s">
        <v>45827</v>
      </c>
      <c r="L8466" t="s">
        <v>303</v>
      </c>
      <c r="M8466" t="s">
        <v>45828</v>
      </c>
    </row>
    <row r="8467" spans="1:13" x14ac:dyDescent="0.2">
      <c r="A8467" t="s">
        <v>38143</v>
      </c>
      <c r="B8467" t="s">
        <v>38144</v>
      </c>
      <c r="C8467" t="s">
        <v>45829</v>
      </c>
      <c r="D8467" t="s">
        <v>45830</v>
      </c>
      <c r="F8467" t="s">
        <v>45831</v>
      </c>
      <c r="G8467" t="s">
        <v>3005</v>
      </c>
      <c r="H8467" t="s">
        <v>412</v>
      </c>
      <c r="J8467" t="s">
        <v>45832</v>
      </c>
      <c r="K8467" t="s">
        <v>45833</v>
      </c>
      <c r="L8467" t="s">
        <v>303</v>
      </c>
      <c r="M8467" t="s">
        <v>13056</v>
      </c>
    </row>
    <row r="8468" spans="1:13" x14ac:dyDescent="0.2">
      <c r="A8468" t="s">
        <v>38143</v>
      </c>
      <c r="B8468" t="s">
        <v>38144</v>
      </c>
      <c r="C8468" t="s">
        <v>45834</v>
      </c>
      <c r="D8468" t="s">
        <v>45835</v>
      </c>
      <c r="E8468" t="s">
        <v>45836</v>
      </c>
      <c r="F8468" t="s">
        <v>1158</v>
      </c>
      <c r="G8468" t="s">
        <v>22337</v>
      </c>
      <c r="H8468" t="s">
        <v>45837</v>
      </c>
      <c r="I8468" t="s">
        <v>2237</v>
      </c>
      <c r="J8468" t="s">
        <v>45838</v>
      </c>
      <c r="K8468" t="s">
        <v>45839</v>
      </c>
      <c r="L8468" t="s">
        <v>303</v>
      </c>
      <c r="M8468" t="s">
        <v>10830</v>
      </c>
    </row>
    <row r="8469" spans="1:13" x14ac:dyDescent="0.2">
      <c r="A8469" t="s">
        <v>38143</v>
      </c>
      <c r="B8469" t="s">
        <v>38144</v>
      </c>
      <c r="C8469" t="s">
        <v>45840</v>
      </c>
      <c r="D8469" t="s">
        <v>831</v>
      </c>
      <c r="F8469" t="s">
        <v>45841</v>
      </c>
      <c r="G8469" t="s">
        <v>45842</v>
      </c>
      <c r="H8469" t="s">
        <v>412</v>
      </c>
      <c r="J8469" t="s">
        <v>45843</v>
      </c>
      <c r="K8469" t="s">
        <v>45844</v>
      </c>
      <c r="L8469" t="s">
        <v>303</v>
      </c>
      <c r="M8469" t="s">
        <v>2869</v>
      </c>
    </row>
    <row r="8470" spans="1:13" x14ac:dyDescent="0.2">
      <c r="A8470" t="s">
        <v>38143</v>
      </c>
      <c r="B8470" t="s">
        <v>38144</v>
      </c>
      <c r="C8470" t="s">
        <v>45845</v>
      </c>
      <c r="D8470" t="s">
        <v>572</v>
      </c>
      <c r="E8470" t="s">
        <v>573</v>
      </c>
      <c r="F8470" t="s">
        <v>45846</v>
      </c>
      <c r="G8470" t="s">
        <v>2413</v>
      </c>
      <c r="J8470" t="s">
        <v>45847</v>
      </c>
      <c r="K8470" t="s">
        <v>45848</v>
      </c>
      <c r="L8470" t="s">
        <v>303</v>
      </c>
      <c r="M8470" t="s">
        <v>2049</v>
      </c>
    </row>
    <row r="8471" spans="1:13" x14ac:dyDescent="0.2">
      <c r="A8471" t="s">
        <v>38143</v>
      </c>
      <c r="B8471" t="s">
        <v>38144</v>
      </c>
      <c r="C8471" t="s">
        <v>45849</v>
      </c>
      <c r="D8471" t="s">
        <v>401</v>
      </c>
      <c r="F8471" t="s">
        <v>45850</v>
      </c>
      <c r="H8471" t="s">
        <v>2413</v>
      </c>
      <c r="J8471" t="s">
        <v>45851</v>
      </c>
      <c r="K8471" t="s">
        <v>45852</v>
      </c>
      <c r="L8471" t="s">
        <v>303</v>
      </c>
      <c r="M8471" t="s">
        <v>18960</v>
      </c>
    </row>
    <row r="8472" spans="1:13" x14ac:dyDescent="0.2">
      <c r="A8472" t="s">
        <v>38143</v>
      </c>
      <c r="B8472" t="s">
        <v>38144</v>
      </c>
      <c r="C8472" t="s">
        <v>45853</v>
      </c>
      <c r="D8472" t="s">
        <v>349</v>
      </c>
      <c r="E8472" t="s">
        <v>424</v>
      </c>
      <c r="F8472" t="s">
        <v>45854</v>
      </c>
      <c r="G8472" t="s">
        <v>45855</v>
      </c>
      <c r="H8472" t="s">
        <v>3432</v>
      </c>
      <c r="I8472" t="s">
        <v>2237</v>
      </c>
      <c r="J8472" t="s">
        <v>45856</v>
      </c>
      <c r="K8472" t="s">
        <v>45857</v>
      </c>
      <c r="L8472" t="s">
        <v>303</v>
      </c>
      <c r="M8472" t="s">
        <v>2258</v>
      </c>
    </row>
    <row r="8473" spans="1:13" x14ac:dyDescent="0.2">
      <c r="A8473" t="s">
        <v>38143</v>
      </c>
      <c r="B8473" t="s">
        <v>38144</v>
      </c>
      <c r="C8473" t="s">
        <v>45858</v>
      </c>
      <c r="D8473" t="s">
        <v>349</v>
      </c>
      <c r="E8473" t="s">
        <v>476</v>
      </c>
      <c r="F8473" t="s">
        <v>45859</v>
      </c>
      <c r="G8473" t="s">
        <v>45860</v>
      </c>
      <c r="H8473" t="s">
        <v>2580</v>
      </c>
      <c r="I8473" t="s">
        <v>2213</v>
      </c>
      <c r="J8473" t="s">
        <v>45861</v>
      </c>
      <c r="K8473" t="s">
        <v>45862</v>
      </c>
      <c r="L8473" t="s">
        <v>303</v>
      </c>
      <c r="M8473" t="s">
        <v>45863</v>
      </c>
    </row>
    <row r="8474" spans="1:13" x14ac:dyDescent="0.2">
      <c r="A8474" t="s">
        <v>38143</v>
      </c>
      <c r="B8474" t="s">
        <v>38144</v>
      </c>
      <c r="C8474" t="s">
        <v>45864</v>
      </c>
      <c r="D8474" t="s">
        <v>349</v>
      </c>
      <c r="E8474" t="s">
        <v>424</v>
      </c>
      <c r="F8474" t="s">
        <v>45865</v>
      </c>
      <c r="G8474" t="s">
        <v>3239</v>
      </c>
      <c r="H8474" t="s">
        <v>2402</v>
      </c>
      <c r="I8474" t="s">
        <v>2237</v>
      </c>
      <c r="J8474" t="s">
        <v>45866</v>
      </c>
      <c r="K8474" t="s">
        <v>45867</v>
      </c>
      <c r="L8474" t="s">
        <v>303</v>
      </c>
      <c r="M8474" t="s">
        <v>2258</v>
      </c>
    </row>
    <row r="8475" spans="1:13" x14ac:dyDescent="0.2">
      <c r="A8475" t="s">
        <v>38143</v>
      </c>
      <c r="B8475" t="s">
        <v>38144</v>
      </c>
      <c r="C8475" t="s">
        <v>45868</v>
      </c>
      <c r="D8475" t="s">
        <v>349</v>
      </c>
      <c r="E8475" t="s">
        <v>424</v>
      </c>
      <c r="F8475" t="s">
        <v>45869</v>
      </c>
      <c r="G8475" t="s">
        <v>45870</v>
      </c>
      <c r="H8475" t="s">
        <v>21181</v>
      </c>
      <c r="I8475" t="s">
        <v>1874</v>
      </c>
      <c r="J8475" t="s">
        <v>45871</v>
      </c>
      <c r="K8475" t="s">
        <v>45872</v>
      </c>
      <c r="L8475" t="s">
        <v>303</v>
      </c>
      <c r="M8475" t="s">
        <v>1666</v>
      </c>
    </row>
    <row r="8476" spans="1:13" x14ac:dyDescent="0.2">
      <c r="A8476" t="s">
        <v>38143</v>
      </c>
      <c r="B8476" t="s">
        <v>38144</v>
      </c>
      <c r="C8476" t="s">
        <v>45873</v>
      </c>
      <c r="D8476" t="s">
        <v>349</v>
      </c>
      <c r="F8476" t="s">
        <v>45874</v>
      </c>
      <c r="H8476" t="s">
        <v>2801</v>
      </c>
      <c r="I8476" t="s">
        <v>2230</v>
      </c>
      <c r="J8476" t="s">
        <v>45875</v>
      </c>
      <c r="K8476" t="s">
        <v>45876</v>
      </c>
      <c r="L8476" t="s">
        <v>303</v>
      </c>
      <c r="M8476" t="s">
        <v>422</v>
      </c>
    </row>
    <row r="8477" spans="1:13" x14ac:dyDescent="0.2">
      <c r="A8477" t="s">
        <v>38143</v>
      </c>
      <c r="B8477" t="s">
        <v>38144</v>
      </c>
      <c r="C8477" t="s">
        <v>45877</v>
      </c>
      <c r="D8477" t="s">
        <v>349</v>
      </c>
      <c r="E8477" t="s">
        <v>424</v>
      </c>
      <c r="F8477" t="s">
        <v>45878</v>
      </c>
      <c r="G8477" t="s">
        <v>45879</v>
      </c>
      <c r="H8477" t="s">
        <v>2860</v>
      </c>
      <c r="I8477" t="s">
        <v>2230</v>
      </c>
      <c r="J8477" t="s">
        <v>45880</v>
      </c>
      <c r="K8477" t="s">
        <v>45881</v>
      </c>
      <c r="L8477" t="s">
        <v>303</v>
      </c>
      <c r="M8477" t="s">
        <v>1666</v>
      </c>
    </row>
    <row r="8478" spans="1:13" x14ac:dyDescent="0.2">
      <c r="A8478" t="s">
        <v>38143</v>
      </c>
      <c r="B8478" t="s">
        <v>38144</v>
      </c>
      <c r="C8478" t="s">
        <v>45882</v>
      </c>
      <c r="D8478" t="s">
        <v>349</v>
      </c>
      <c r="E8478" t="s">
        <v>476</v>
      </c>
      <c r="F8478" t="s">
        <v>45883</v>
      </c>
      <c r="G8478" t="s">
        <v>3297</v>
      </c>
      <c r="H8478" t="s">
        <v>2213</v>
      </c>
      <c r="J8478" t="s">
        <v>45884</v>
      </c>
      <c r="K8478" t="s">
        <v>45885</v>
      </c>
      <c r="L8478" t="s">
        <v>303</v>
      </c>
      <c r="M8478" t="s">
        <v>422</v>
      </c>
    </row>
    <row r="8479" spans="1:13" x14ac:dyDescent="0.2">
      <c r="A8479" t="s">
        <v>38143</v>
      </c>
      <c r="B8479" t="s">
        <v>38144</v>
      </c>
      <c r="C8479" t="s">
        <v>45886</v>
      </c>
      <c r="D8479" t="s">
        <v>45887</v>
      </c>
      <c r="E8479" t="s">
        <v>45888</v>
      </c>
      <c r="F8479" t="s">
        <v>45889</v>
      </c>
      <c r="G8479" t="s">
        <v>45890</v>
      </c>
      <c r="H8479" t="s">
        <v>2261</v>
      </c>
      <c r="I8479" t="s">
        <v>2213</v>
      </c>
      <c r="J8479" t="s">
        <v>45891</v>
      </c>
      <c r="K8479" t="s">
        <v>45892</v>
      </c>
      <c r="L8479" t="s">
        <v>303</v>
      </c>
      <c r="M8479" t="s">
        <v>45893</v>
      </c>
    </row>
    <row r="8480" spans="1:13" x14ac:dyDescent="0.2">
      <c r="A8480" t="s">
        <v>38143</v>
      </c>
      <c r="B8480" t="s">
        <v>38144</v>
      </c>
      <c r="C8480" t="s">
        <v>45894</v>
      </c>
      <c r="D8480" t="s">
        <v>349</v>
      </c>
      <c r="E8480" t="s">
        <v>424</v>
      </c>
      <c r="F8480" t="s">
        <v>45895</v>
      </c>
      <c r="G8480" t="s">
        <v>45896</v>
      </c>
      <c r="I8480" t="s">
        <v>2213</v>
      </c>
      <c r="J8480" t="s">
        <v>45897</v>
      </c>
      <c r="K8480" t="s">
        <v>45898</v>
      </c>
      <c r="L8480" t="s">
        <v>303</v>
      </c>
      <c r="M8480" t="s">
        <v>2258</v>
      </c>
    </row>
    <row r="8481" spans="1:13" x14ac:dyDescent="0.2">
      <c r="A8481" t="s">
        <v>38143</v>
      </c>
      <c r="B8481" t="s">
        <v>38144</v>
      </c>
      <c r="C8481" t="s">
        <v>45899</v>
      </c>
      <c r="D8481" t="s">
        <v>349</v>
      </c>
      <c r="E8481" t="s">
        <v>424</v>
      </c>
      <c r="F8481" t="s">
        <v>45900</v>
      </c>
      <c r="G8481" t="s">
        <v>20694</v>
      </c>
      <c r="H8481" t="s">
        <v>2715</v>
      </c>
      <c r="J8481" t="s">
        <v>45901</v>
      </c>
      <c r="K8481" t="s">
        <v>45902</v>
      </c>
      <c r="L8481" t="s">
        <v>303</v>
      </c>
      <c r="M8481" t="s">
        <v>1247</v>
      </c>
    </row>
    <row r="8482" spans="1:13" x14ac:dyDescent="0.2">
      <c r="A8482" t="s">
        <v>38143</v>
      </c>
      <c r="B8482" t="s">
        <v>38144</v>
      </c>
      <c r="C8482" t="s">
        <v>45903</v>
      </c>
      <c r="D8482" t="s">
        <v>572</v>
      </c>
      <c r="E8482" t="s">
        <v>573</v>
      </c>
      <c r="F8482" t="s">
        <v>45904</v>
      </c>
      <c r="H8482" t="s">
        <v>412</v>
      </c>
      <c r="J8482" t="s">
        <v>2557</v>
      </c>
      <c r="K8482" t="s">
        <v>45905</v>
      </c>
      <c r="L8482" t="s">
        <v>303</v>
      </c>
      <c r="M8482" t="s">
        <v>4774</v>
      </c>
    </row>
    <row r="8483" spans="1:13" x14ac:dyDescent="0.2">
      <c r="A8483" t="s">
        <v>38143</v>
      </c>
      <c r="B8483" t="s">
        <v>38144</v>
      </c>
      <c r="C8483" t="s">
        <v>45906</v>
      </c>
      <c r="D8483" t="s">
        <v>349</v>
      </c>
      <c r="E8483" t="s">
        <v>476</v>
      </c>
      <c r="F8483" t="s">
        <v>45907</v>
      </c>
      <c r="G8483" t="s">
        <v>45908</v>
      </c>
      <c r="H8483" t="s">
        <v>412</v>
      </c>
      <c r="J8483" t="s">
        <v>45909</v>
      </c>
      <c r="K8483" t="s">
        <v>45905</v>
      </c>
      <c r="L8483" t="s">
        <v>303</v>
      </c>
      <c r="M8483" t="s">
        <v>422</v>
      </c>
    </row>
    <row r="8484" spans="1:13" x14ac:dyDescent="0.2">
      <c r="A8484" t="s">
        <v>38143</v>
      </c>
      <c r="B8484" t="s">
        <v>38144</v>
      </c>
      <c r="C8484" t="s">
        <v>45910</v>
      </c>
      <c r="D8484" t="s">
        <v>572</v>
      </c>
      <c r="E8484" t="s">
        <v>573</v>
      </c>
      <c r="F8484" t="s">
        <v>45911</v>
      </c>
      <c r="G8484" t="s">
        <v>2505</v>
      </c>
      <c r="H8484" t="s">
        <v>2195</v>
      </c>
      <c r="J8484" t="s">
        <v>45912</v>
      </c>
      <c r="K8484" t="s">
        <v>45913</v>
      </c>
      <c r="L8484" t="s">
        <v>303</v>
      </c>
      <c r="M8484" t="s">
        <v>3394</v>
      </c>
    </row>
    <row r="8485" spans="1:13" x14ac:dyDescent="0.2">
      <c r="A8485" t="s">
        <v>38143</v>
      </c>
      <c r="B8485" t="s">
        <v>38144</v>
      </c>
      <c r="C8485" t="s">
        <v>45914</v>
      </c>
      <c r="D8485" t="s">
        <v>592</v>
      </c>
      <c r="E8485" t="s">
        <v>45915</v>
      </c>
      <c r="F8485" t="s">
        <v>45916</v>
      </c>
      <c r="G8485" t="s">
        <v>20609</v>
      </c>
      <c r="H8485" t="s">
        <v>2195</v>
      </c>
      <c r="J8485" t="s">
        <v>45917</v>
      </c>
      <c r="K8485" t="s">
        <v>45918</v>
      </c>
      <c r="L8485" t="s">
        <v>303</v>
      </c>
      <c r="M8485" t="s">
        <v>45919</v>
      </c>
    </row>
    <row r="8486" spans="1:13" x14ac:dyDescent="0.2">
      <c r="A8486" t="s">
        <v>38143</v>
      </c>
      <c r="B8486" t="s">
        <v>38144</v>
      </c>
      <c r="C8486" t="s">
        <v>45920</v>
      </c>
      <c r="D8486" t="s">
        <v>45921</v>
      </c>
      <c r="F8486" t="s">
        <v>45922</v>
      </c>
      <c r="G8486" t="s">
        <v>4317</v>
      </c>
      <c r="H8486" t="s">
        <v>2213</v>
      </c>
      <c r="J8486" t="s">
        <v>45923</v>
      </c>
      <c r="K8486" t="s">
        <v>45924</v>
      </c>
      <c r="L8486" t="s">
        <v>303</v>
      </c>
      <c r="M8486" t="s">
        <v>1141</v>
      </c>
    </row>
    <row r="8487" spans="1:13" x14ac:dyDescent="0.2">
      <c r="A8487" t="s">
        <v>38143</v>
      </c>
      <c r="B8487" t="s">
        <v>38144</v>
      </c>
      <c r="C8487" t="s">
        <v>45925</v>
      </c>
      <c r="D8487" t="s">
        <v>349</v>
      </c>
      <c r="E8487" t="s">
        <v>424</v>
      </c>
      <c r="F8487" t="s">
        <v>45926</v>
      </c>
      <c r="H8487" t="s">
        <v>2350</v>
      </c>
      <c r="I8487" t="s">
        <v>2213</v>
      </c>
      <c r="J8487" t="s">
        <v>45927</v>
      </c>
      <c r="K8487" t="s">
        <v>45928</v>
      </c>
      <c r="L8487" t="s">
        <v>303</v>
      </c>
      <c r="M8487" t="s">
        <v>2258</v>
      </c>
    </row>
    <row r="8488" spans="1:13" x14ac:dyDescent="0.2">
      <c r="A8488" t="s">
        <v>38143</v>
      </c>
      <c r="B8488" t="s">
        <v>38144</v>
      </c>
      <c r="C8488" t="s">
        <v>45929</v>
      </c>
      <c r="D8488" t="s">
        <v>45930</v>
      </c>
      <c r="E8488" t="s">
        <v>45931</v>
      </c>
      <c r="F8488" t="s">
        <v>45932</v>
      </c>
      <c r="G8488" t="s">
        <v>45933</v>
      </c>
      <c r="H8488" t="s">
        <v>412</v>
      </c>
      <c r="J8488" t="s">
        <v>45934</v>
      </c>
      <c r="K8488" t="s">
        <v>45935</v>
      </c>
      <c r="L8488" t="s">
        <v>303</v>
      </c>
      <c r="M8488" t="s">
        <v>45936</v>
      </c>
    </row>
    <row r="8489" spans="1:13" x14ac:dyDescent="0.2">
      <c r="A8489" t="s">
        <v>38143</v>
      </c>
      <c r="B8489" t="s">
        <v>38144</v>
      </c>
      <c r="C8489" t="s">
        <v>45937</v>
      </c>
      <c r="D8489" t="s">
        <v>45938</v>
      </c>
      <c r="E8489" t="s">
        <v>45939</v>
      </c>
      <c r="F8489" t="s">
        <v>45940</v>
      </c>
      <c r="G8489" t="s">
        <v>10139</v>
      </c>
      <c r="H8489" t="s">
        <v>14324</v>
      </c>
      <c r="J8489" t="s">
        <v>45941</v>
      </c>
      <c r="K8489" t="s">
        <v>45942</v>
      </c>
      <c r="L8489" t="s">
        <v>303</v>
      </c>
      <c r="M8489" t="s">
        <v>7703</v>
      </c>
    </row>
    <row r="8490" spans="1:13" x14ac:dyDescent="0.2">
      <c r="A8490" t="s">
        <v>38143</v>
      </c>
      <c r="B8490" t="s">
        <v>38144</v>
      </c>
      <c r="C8490" t="s">
        <v>45943</v>
      </c>
      <c r="D8490" t="s">
        <v>45944</v>
      </c>
      <c r="F8490" t="s">
        <v>45945</v>
      </c>
      <c r="G8490" t="s">
        <v>29803</v>
      </c>
      <c r="H8490" t="s">
        <v>21181</v>
      </c>
      <c r="I8490" t="s">
        <v>1874</v>
      </c>
      <c r="J8490" t="s">
        <v>45946</v>
      </c>
      <c r="K8490" t="s">
        <v>45947</v>
      </c>
      <c r="L8490" t="s">
        <v>303</v>
      </c>
      <c r="M8490" t="s">
        <v>2373</v>
      </c>
    </row>
    <row r="8491" spans="1:13" x14ac:dyDescent="0.2">
      <c r="A8491" t="s">
        <v>38143</v>
      </c>
      <c r="B8491" t="s">
        <v>38144</v>
      </c>
      <c r="C8491" t="s">
        <v>45948</v>
      </c>
      <c r="D8491" t="s">
        <v>401</v>
      </c>
      <c r="E8491" t="s">
        <v>402</v>
      </c>
      <c r="F8491" t="s">
        <v>1096</v>
      </c>
      <c r="G8491" t="s">
        <v>45949</v>
      </c>
      <c r="H8491" t="s">
        <v>1769</v>
      </c>
      <c r="I8491" t="s">
        <v>2195</v>
      </c>
      <c r="J8491" t="s">
        <v>45950</v>
      </c>
      <c r="K8491" t="s">
        <v>45951</v>
      </c>
      <c r="L8491" t="s">
        <v>303</v>
      </c>
      <c r="M8491" t="s">
        <v>42346</v>
      </c>
    </row>
    <row r="8492" spans="1:13" x14ac:dyDescent="0.2">
      <c r="A8492" t="s">
        <v>38143</v>
      </c>
      <c r="B8492" t="s">
        <v>38144</v>
      </c>
      <c r="C8492" t="s">
        <v>45952</v>
      </c>
      <c r="D8492" t="s">
        <v>45953</v>
      </c>
      <c r="E8492" t="s">
        <v>45954</v>
      </c>
      <c r="F8492" t="s">
        <v>45955</v>
      </c>
      <c r="G8492" t="s">
        <v>2261</v>
      </c>
      <c r="H8492" t="s">
        <v>2213</v>
      </c>
      <c r="J8492" t="s">
        <v>45956</v>
      </c>
      <c r="K8492" t="s">
        <v>45957</v>
      </c>
      <c r="L8492" t="s">
        <v>303</v>
      </c>
      <c r="M8492" t="s">
        <v>29649</v>
      </c>
    </row>
    <row r="8493" spans="1:13" x14ac:dyDescent="0.2">
      <c r="A8493" t="s">
        <v>38143</v>
      </c>
      <c r="B8493" t="s">
        <v>38144</v>
      </c>
      <c r="C8493" t="s">
        <v>45958</v>
      </c>
      <c r="D8493" t="s">
        <v>3058</v>
      </c>
      <c r="E8493" t="s">
        <v>45959</v>
      </c>
      <c r="F8493" t="s">
        <v>45960</v>
      </c>
      <c r="G8493" t="s">
        <v>45961</v>
      </c>
      <c r="H8493" t="s">
        <v>2860</v>
      </c>
      <c r="I8493" t="s">
        <v>2230</v>
      </c>
      <c r="J8493" t="s">
        <v>45962</v>
      </c>
      <c r="K8493" t="s">
        <v>45963</v>
      </c>
      <c r="L8493" t="s">
        <v>303</v>
      </c>
      <c r="M8493" t="s">
        <v>1677</v>
      </c>
    </row>
    <row r="8494" spans="1:13" x14ac:dyDescent="0.2">
      <c r="A8494" t="s">
        <v>38143</v>
      </c>
      <c r="B8494" t="s">
        <v>38144</v>
      </c>
      <c r="C8494" t="s">
        <v>45964</v>
      </c>
      <c r="D8494" t="s">
        <v>349</v>
      </c>
      <c r="E8494" t="s">
        <v>424</v>
      </c>
      <c r="F8494" t="s">
        <v>45965</v>
      </c>
      <c r="H8494" t="s">
        <v>2666</v>
      </c>
      <c r="I8494" t="s">
        <v>2237</v>
      </c>
      <c r="J8494" t="s">
        <v>45966</v>
      </c>
      <c r="K8494" t="s">
        <v>45967</v>
      </c>
      <c r="L8494" t="s">
        <v>303</v>
      </c>
      <c r="M8494" t="s">
        <v>2258</v>
      </c>
    </row>
    <row r="8495" spans="1:13" x14ac:dyDescent="0.2">
      <c r="A8495" t="s">
        <v>38143</v>
      </c>
      <c r="B8495" t="s">
        <v>38144</v>
      </c>
      <c r="C8495" t="s">
        <v>45968</v>
      </c>
      <c r="D8495" t="s">
        <v>45969</v>
      </c>
      <c r="E8495" t="s">
        <v>45970</v>
      </c>
      <c r="F8495" t="s">
        <v>45971</v>
      </c>
      <c r="H8495" t="s">
        <v>3297</v>
      </c>
      <c r="J8495" t="s">
        <v>45972</v>
      </c>
      <c r="K8495" t="s">
        <v>45973</v>
      </c>
      <c r="L8495" t="s">
        <v>303</v>
      </c>
      <c r="M8495" t="s">
        <v>1054</v>
      </c>
    </row>
    <row r="8496" spans="1:13" x14ac:dyDescent="0.2">
      <c r="A8496" t="s">
        <v>38143</v>
      </c>
      <c r="B8496" t="s">
        <v>38144</v>
      </c>
      <c r="C8496" t="s">
        <v>45974</v>
      </c>
      <c r="D8496" t="s">
        <v>572</v>
      </c>
      <c r="E8496" t="s">
        <v>573</v>
      </c>
      <c r="F8496" t="s">
        <v>45975</v>
      </c>
      <c r="G8496" t="s">
        <v>45976</v>
      </c>
      <c r="H8496" t="s">
        <v>2195</v>
      </c>
      <c r="J8496" t="s">
        <v>45977</v>
      </c>
      <c r="K8496" t="s">
        <v>45978</v>
      </c>
      <c r="L8496" t="s">
        <v>303</v>
      </c>
      <c r="M8496" t="s">
        <v>2518</v>
      </c>
    </row>
    <row r="8497" spans="1:13" x14ac:dyDescent="0.2">
      <c r="A8497" t="s">
        <v>38143</v>
      </c>
      <c r="B8497" t="s">
        <v>38144</v>
      </c>
      <c r="C8497" t="s">
        <v>45979</v>
      </c>
      <c r="D8497" t="s">
        <v>492</v>
      </c>
      <c r="E8497" t="s">
        <v>493</v>
      </c>
      <c r="F8497" t="s">
        <v>45980</v>
      </c>
      <c r="G8497" t="s">
        <v>45981</v>
      </c>
      <c r="H8497" t="s">
        <v>2195</v>
      </c>
      <c r="I8497" t="s">
        <v>2213</v>
      </c>
      <c r="J8497" t="s">
        <v>45982</v>
      </c>
      <c r="K8497" t="s">
        <v>45983</v>
      </c>
      <c r="L8497" t="s">
        <v>303</v>
      </c>
      <c r="M8497" t="s">
        <v>497</v>
      </c>
    </row>
    <row r="8498" spans="1:13" x14ac:dyDescent="0.2">
      <c r="A8498" t="s">
        <v>38143</v>
      </c>
      <c r="B8498" t="s">
        <v>38144</v>
      </c>
      <c r="C8498" t="s">
        <v>45984</v>
      </c>
      <c r="D8498" t="s">
        <v>349</v>
      </c>
      <c r="E8498" t="s">
        <v>476</v>
      </c>
      <c r="F8498" t="s">
        <v>45985</v>
      </c>
      <c r="G8498" t="s">
        <v>2845</v>
      </c>
      <c r="H8498" t="s">
        <v>2479</v>
      </c>
      <c r="I8498" t="s">
        <v>2213</v>
      </c>
      <c r="J8498" t="s">
        <v>45986</v>
      </c>
      <c r="K8498" t="s">
        <v>45987</v>
      </c>
      <c r="L8498" t="s">
        <v>303</v>
      </c>
      <c r="M8498" t="s">
        <v>422</v>
      </c>
    </row>
    <row r="8499" spans="1:13" x14ac:dyDescent="0.2">
      <c r="A8499" t="s">
        <v>38143</v>
      </c>
      <c r="B8499" t="s">
        <v>38144</v>
      </c>
      <c r="C8499" t="s">
        <v>45988</v>
      </c>
      <c r="D8499" t="s">
        <v>349</v>
      </c>
      <c r="F8499" t="s">
        <v>45989</v>
      </c>
      <c r="G8499" t="s">
        <v>2204</v>
      </c>
      <c r="H8499" t="s">
        <v>2230</v>
      </c>
      <c r="J8499" t="s">
        <v>45990</v>
      </c>
      <c r="K8499" t="s">
        <v>45991</v>
      </c>
      <c r="L8499" t="s">
        <v>303</v>
      </c>
      <c r="M8499" t="s">
        <v>422</v>
      </c>
    </row>
    <row r="8500" spans="1:13" x14ac:dyDescent="0.2">
      <c r="A8500" t="s">
        <v>38143</v>
      </c>
      <c r="B8500" t="s">
        <v>38144</v>
      </c>
      <c r="C8500" t="s">
        <v>45992</v>
      </c>
      <c r="D8500" t="s">
        <v>349</v>
      </c>
      <c r="E8500" t="s">
        <v>424</v>
      </c>
      <c r="F8500" t="s">
        <v>45993</v>
      </c>
      <c r="H8500" t="s">
        <v>45994</v>
      </c>
      <c r="I8500" t="s">
        <v>2213</v>
      </c>
      <c r="J8500" t="s">
        <v>45995</v>
      </c>
      <c r="K8500" t="s">
        <v>45996</v>
      </c>
      <c r="L8500" t="s">
        <v>303</v>
      </c>
      <c r="M8500" t="s">
        <v>2774</v>
      </c>
    </row>
    <row r="8501" spans="1:13" x14ac:dyDescent="0.2">
      <c r="A8501" t="s">
        <v>38143</v>
      </c>
      <c r="B8501" t="s">
        <v>38144</v>
      </c>
      <c r="C8501" t="s">
        <v>45997</v>
      </c>
      <c r="D8501" t="s">
        <v>1374</v>
      </c>
      <c r="E8501" t="s">
        <v>23954</v>
      </c>
      <c r="F8501" t="s">
        <v>45998</v>
      </c>
      <c r="G8501" t="s">
        <v>23956</v>
      </c>
      <c r="H8501" t="s">
        <v>4633</v>
      </c>
      <c r="I8501" t="s">
        <v>4634</v>
      </c>
      <c r="J8501" t="s">
        <v>45999</v>
      </c>
      <c r="K8501" t="s">
        <v>46000</v>
      </c>
      <c r="L8501" t="s">
        <v>303</v>
      </c>
      <c r="M8501" t="s">
        <v>41800</v>
      </c>
    </row>
    <row r="8502" spans="1:13" x14ac:dyDescent="0.2">
      <c r="A8502" t="s">
        <v>38143</v>
      </c>
      <c r="B8502" t="s">
        <v>38144</v>
      </c>
      <c r="C8502" t="s">
        <v>46001</v>
      </c>
      <c r="D8502" t="s">
        <v>572</v>
      </c>
      <c r="E8502" t="s">
        <v>573</v>
      </c>
      <c r="F8502" t="s">
        <v>46002</v>
      </c>
      <c r="G8502" t="s">
        <v>46003</v>
      </c>
      <c r="H8502" t="s">
        <v>46004</v>
      </c>
      <c r="J8502" t="s">
        <v>46005</v>
      </c>
      <c r="K8502" t="s">
        <v>46006</v>
      </c>
      <c r="L8502" t="s">
        <v>303</v>
      </c>
      <c r="M8502" t="s">
        <v>5402</v>
      </c>
    </row>
    <row r="8503" spans="1:13" x14ac:dyDescent="0.2">
      <c r="A8503" t="s">
        <v>38143</v>
      </c>
      <c r="B8503" t="s">
        <v>38144</v>
      </c>
      <c r="C8503" t="s">
        <v>46007</v>
      </c>
      <c r="D8503" t="s">
        <v>349</v>
      </c>
      <c r="E8503" t="s">
        <v>424</v>
      </c>
      <c r="F8503" t="s">
        <v>46008</v>
      </c>
      <c r="G8503" t="s">
        <v>46009</v>
      </c>
      <c r="H8503" t="s">
        <v>46010</v>
      </c>
      <c r="I8503" t="s">
        <v>4633</v>
      </c>
      <c r="J8503" t="s">
        <v>46011</v>
      </c>
      <c r="K8503" t="s">
        <v>46012</v>
      </c>
      <c r="L8503" t="s">
        <v>303</v>
      </c>
      <c r="M8503" t="s">
        <v>2054</v>
      </c>
    </row>
    <row r="8504" spans="1:13" x14ac:dyDescent="0.2">
      <c r="A8504" t="s">
        <v>38143</v>
      </c>
      <c r="B8504" t="s">
        <v>38144</v>
      </c>
      <c r="C8504" t="s">
        <v>46013</v>
      </c>
      <c r="D8504" t="s">
        <v>572</v>
      </c>
      <c r="E8504" t="s">
        <v>573</v>
      </c>
      <c r="F8504" t="s">
        <v>46014</v>
      </c>
      <c r="H8504" t="s">
        <v>4633</v>
      </c>
      <c r="J8504" t="s">
        <v>46015</v>
      </c>
      <c r="K8504" t="s">
        <v>46016</v>
      </c>
      <c r="L8504" t="s">
        <v>303</v>
      </c>
      <c r="M8504" t="s">
        <v>867</v>
      </c>
    </row>
    <row r="8505" spans="1:13" x14ac:dyDescent="0.2">
      <c r="A8505" t="s">
        <v>38143</v>
      </c>
      <c r="B8505" t="s">
        <v>38144</v>
      </c>
      <c r="C8505" t="s">
        <v>46017</v>
      </c>
      <c r="D8505" t="s">
        <v>46018</v>
      </c>
      <c r="F8505" t="s">
        <v>3370</v>
      </c>
      <c r="G8505" t="s">
        <v>46019</v>
      </c>
      <c r="H8505" t="s">
        <v>46020</v>
      </c>
      <c r="I8505" t="s">
        <v>4642</v>
      </c>
      <c r="J8505" t="s">
        <v>46021</v>
      </c>
      <c r="K8505" t="s">
        <v>46022</v>
      </c>
      <c r="L8505" t="s">
        <v>303</v>
      </c>
      <c r="M8505" t="s">
        <v>46023</v>
      </c>
    </row>
    <row r="8506" spans="1:13" x14ac:dyDescent="0.2">
      <c r="A8506" t="s">
        <v>38143</v>
      </c>
      <c r="B8506" t="s">
        <v>38144</v>
      </c>
      <c r="C8506" t="s">
        <v>46024</v>
      </c>
      <c r="D8506" t="s">
        <v>1374</v>
      </c>
      <c r="E8506" t="s">
        <v>23954</v>
      </c>
      <c r="F8506" t="s">
        <v>46025</v>
      </c>
      <c r="G8506" t="s">
        <v>24513</v>
      </c>
      <c r="H8506" t="s">
        <v>4633</v>
      </c>
      <c r="I8506" t="s">
        <v>4634</v>
      </c>
      <c r="J8506" t="s">
        <v>24514</v>
      </c>
      <c r="K8506" t="s">
        <v>46026</v>
      </c>
      <c r="L8506" t="s">
        <v>303</v>
      </c>
      <c r="M8506" t="s">
        <v>23959</v>
      </c>
    </row>
    <row r="8507" spans="1:13" x14ac:dyDescent="0.2">
      <c r="A8507" t="s">
        <v>38143</v>
      </c>
      <c r="B8507" t="s">
        <v>38144</v>
      </c>
      <c r="C8507" t="s">
        <v>46027</v>
      </c>
      <c r="D8507" t="s">
        <v>46028</v>
      </c>
      <c r="E8507" t="s">
        <v>5968</v>
      </c>
      <c r="F8507" t="s">
        <v>46029</v>
      </c>
      <c r="H8507" t="s">
        <v>4656</v>
      </c>
      <c r="J8507" t="s">
        <v>46030</v>
      </c>
      <c r="K8507" t="s">
        <v>46031</v>
      </c>
      <c r="L8507" t="s">
        <v>303</v>
      </c>
      <c r="M8507" t="s">
        <v>31758</v>
      </c>
    </row>
    <row r="8508" spans="1:13" x14ac:dyDescent="0.2">
      <c r="A8508" t="s">
        <v>38143</v>
      </c>
      <c r="B8508" t="s">
        <v>38144</v>
      </c>
      <c r="C8508" t="s">
        <v>46032</v>
      </c>
      <c r="D8508" t="s">
        <v>46033</v>
      </c>
      <c r="E8508" t="s">
        <v>46034</v>
      </c>
      <c r="F8508" t="s">
        <v>46035</v>
      </c>
      <c r="G8508" t="s">
        <v>46036</v>
      </c>
      <c r="H8508" t="s">
        <v>4656</v>
      </c>
      <c r="I8508" t="s">
        <v>4680</v>
      </c>
      <c r="J8508" t="s">
        <v>46037</v>
      </c>
      <c r="K8508" t="s">
        <v>46038</v>
      </c>
      <c r="L8508" t="s">
        <v>303</v>
      </c>
      <c r="M8508" t="s">
        <v>2718</v>
      </c>
    </row>
    <row r="8509" spans="1:13" x14ac:dyDescent="0.2">
      <c r="A8509" t="s">
        <v>38143</v>
      </c>
      <c r="B8509" t="s">
        <v>38144</v>
      </c>
      <c r="C8509" t="s">
        <v>46039</v>
      </c>
      <c r="D8509" t="s">
        <v>492</v>
      </c>
      <c r="E8509" t="s">
        <v>493</v>
      </c>
      <c r="F8509" t="s">
        <v>46040</v>
      </c>
      <c r="G8509" t="s">
        <v>46041</v>
      </c>
      <c r="H8509" t="s">
        <v>4665</v>
      </c>
      <c r="I8509" t="s">
        <v>4680</v>
      </c>
      <c r="J8509" t="s">
        <v>46042</v>
      </c>
      <c r="K8509" t="s">
        <v>46043</v>
      </c>
      <c r="L8509" t="s">
        <v>303</v>
      </c>
      <c r="M8509" t="s">
        <v>3482</v>
      </c>
    </row>
    <row r="8510" spans="1:13" x14ac:dyDescent="0.2">
      <c r="A8510" t="s">
        <v>38143</v>
      </c>
      <c r="B8510" t="s">
        <v>38144</v>
      </c>
      <c r="C8510" t="s">
        <v>46044</v>
      </c>
      <c r="D8510" t="s">
        <v>46045</v>
      </c>
      <c r="E8510" t="s">
        <v>46046</v>
      </c>
      <c r="F8510" t="s">
        <v>46047</v>
      </c>
      <c r="G8510" t="s">
        <v>46048</v>
      </c>
      <c r="H8510" t="s">
        <v>4739</v>
      </c>
      <c r="J8510" t="s">
        <v>46049</v>
      </c>
      <c r="K8510" t="s">
        <v>46050</v>
      </c>
      <c r="L8510" t="s">
        <v>303</v>
      </c>
      <c r="M8510" t="s">
        <v>4208</v>
      </c>
    </row>
    <row r="8511" spans="1:13" x14ac:dyDescent="0.2">
      <c r="A8511" t="s">
        <v>38143</v>
      </c>
      <c r="B8511" t="s">
        <v>38144</v>
      </c>
      <c r="C8511" t="s">
        <v>46051</v>
      </c>
      <c r="D8511" t="s">
        <v>349</v>
      </c>
      <c r="F8511" t="s">
        <v>46052</v>
      </c>
      <c r="G8511" t="s">
        <v>4656</v>
      </c>
      <c r="J8511" t="s">
        <v>46053</v>
      </c>
      <c r="K8511" t="s">
        <v>46054</v>
      </c>
      <c r="L8511" t="s">
        <v>303</v>
      </c>
      <c r="M8511" t="s">
        <v>422</v>
      </c>
    </row>
    <row r="8512" spans="1:13" x14ac:dyDescent="0.2">
      <c r="A8512" t="s">
        <v>38143</v>
      </c>
      <c r="B8512" t="s">
        <v>38144</v>
      </c>
      <c r="C8512" t="s">
        <v>46055</v>
      </c>
      <c r="D8512" t="s">
        <v>46056</v>
      </c>
      <c r="E8512" t="s">
        <v>46057</v>
      </c>
      <c r="F8512" t="s">
        <v>1737</v>
      </c>
      <c r="G8512" t="s">
        <v>46058</v>
      </c>
      <c r="H8512" t="s">
        <v>4665</v>
      </c>
      <c r="J8512" t="s">
        <v>46059</v>
      </c>
      <c r="K8512" t="s">
        <v>46060</v>
      </c>
      <c r="L8512" t="s">
        <v>303</v>
      </c>
      <c r="M8512" t="s">
        <v>46061</v>
      </c>
    </row>
    <row r="8513" spans="1:13" x14ac:dyDescent="0.2">
      <c r="A8513" t="s">
        <v>38143</v>
      </c>
      <c r="B8513" t="s">
        <v>38144</v>
      </c>
      <c r="C8513" t="s">
        <v>46062</v>
      </c>
      <c r="D8513" t="s">
        <v>492</v>
      </c>
      <c r="E8513" t="s">
        <v>493</v>
      </c>
      <c r="F8513" t="s">
        <v>46063</v>
      </c>
      <c r="G8513" t="s">
        <v>25524</v>
      </c>
      <c r="H8513" t="s">
        <v>4656</v>
      </c>
      <c r="J8513" t="s">
        <v>46064</v>
      </c>
      <c r="K8513" t="s">
        <v>46065</v>
      </c>
      <c r="L8513" t="s">
        <v>303</v>
      </c>
      <c r="M8513" t="s">
        <v>19251</v>
      </c>
    </row>
    <row r="8514" spans="1:13" x14ac:dyDescent="0.2">
      <c r="A8514" t="s">
        <v>38143</v>
      </c>
      <c r="B8514" t="s">
        <v>38144</v>
      </c>
      <c r="C8514" t="s">
        <v>46066</v>
      </c>
      <c r="D8514" t="s">
        <v>572</v>
      </c>
      <c r="E8514" t="s">
        <v>573</v>
      </c>
      <c r="F8514" t="s">
        <v>46067</v>
      </c>
      <c r="G8514" t="s">
        <v>46068</v>
      </c>
      <c r="H8514" t="s">
        <v>4656</v>
      </c>
      <c r="I8514" t="s">
        <v>4680</v>
      </c>
      <c r="J8514" t="s">
        <v>46069</v>
      </c>
      <c r="K8514" t="s">
        <v>46070</v>
      </c>
      <c r="L8514" t="s">
        <v>303</v>
      </c>
      <c r="M8514" t="s">
        <v>46071</v>
      </c>
    </row>
    <row r="8515" spans="1:13" x14ac:dyDescent="0.2">
      <c r="A8515" t="s">
        <v>38143</v>
      </c>
      <c r="B8515" t="s">
        <v>38144</v>
      </c>
      <c r="C8515" t="s">
        <v>46072</v>
      </c>
      <c r="D8515" t="s">
        <v>349</v>
      </c>
      <c r="F8515" t="s">
        <v>46073</v>
      </c>
      <c r="G8515" t="s">
        <v>46074</v>
      </c>
      <c r="H8515" t="s">
        <v>46075</v>
      </c>
      <c r="I8515" t="s">
        <v>4680</v>
      </c>
      <c r="J8515" t="s">
        <v>46076</v>
      </c>
      <c r="K8515" t="s">
        <v>46077</v>
      </c>
      <c r="L8515" t="s">
        <v>303</v>
      </c>
      <c r="M8515" t="s">
        <v>422</v>
      </c>
    </row>
    <row r="8516" spans="1:13" x14ac:dyDescent="0.2">
      <c r="A8516" t="s">
        <v>38143</v>
      </c>
      <c r="B8516" t="s">
        <v>38144</v>
      </c>
      <c r="C8516" t="s">
        <v>46078</v>
      </c>
      <c r="D8516" t="s">
        <v>492</v>
      </c>
      <c r="E8516" t="s">
        <v>493</v>
      </c>
      <c r="F8516" t="s">
        <v>46079</v>
      </c>
      <c r="G8516" t="s">
        <v>21363</v>
      </c>
      <c r="H8516" t="s">
        <v>4656</v>
      </c>
      <c r="J8516" t="s">
        <v>46080</v>
      </c>
      <c r="K8516" t="s">
        <v>46081</v>
      </c>
      <c r="L8516" t="s">
        <v>303</v>
      </c>
      <c r="M8516" t="s">
        <v>3482</v>
      </c>
    </row>
    <row r="8517" spans="1:13" x14ac:dyDescent="0.2">
      <c r="A8517" t="s">
        <v>38143</v>
      </c>
      <c r="B8517" t="s">
        <v>38144</v>
      </c>
      <c r="C8517" t="s">
        <v>46082</v>
      </c>
      <c r="D8517" t="s">
        <v>349</v>
      </c>
      <c r="E8517" t="s">
        <v>424</v>
      </c>
      <c r="F8517" t="s">
        <v>46083</v>
      </c>
      <c r="G8517" t="s">
        <v>4771</v>
      </c>
      <c r="H8517" t="s">
        <v>4680</v>
      </c>
      <c r="J8517" t="s">
        <v>46084</v>
      </c>
      <c r="K8517" t="s">
        <v>46085</v>
      </c>
      <c r="L8517" t="s">
        <v>303</v>
      </c>
      <c r="M8517" t="s">
        <v>20464</v>
      </c>
    </row>
    <row r="8518" spans="1:13" x14ac:dyDescent="0.2">
      <c r="A8518" t="s">
        <v>38143</v>
      </c>
      <c r="B8518" t="s">
        <v>38144</v>
      </c>
      <c r="C8518" t="s">
        <v>46086</v>
      </c>
      <c r="D8518" t="s">
        <v>492</v>
      </c>
      <c r="E8518" t="s">
        <v>493</v>
      </c>
      <c r="F8518" t="s">
        <v>46087</v>
      </c>
      <c r="H8518" t="s">
        <v>4656</v>
      </c>
      <c r="J8518" t="s">
        <v>46088</v>
      </c>
      <c r="K8518" t="s">
        <v>46089</v>
      </c>
      <c r="L8518" t="s">
        <v>303</v>
      </c>
      <c r="M8518" t="s">
        <v>3482</v>
      </c>
    </row>
    <row r="8519" spans="1:13" x14ac:dyDescent="0.2">
      <c r="A8519" t="s">
        <v>38143</v>
      </c>
      <c r="B8519" t="s">
        <v>38144</v>
      </c>
      <c r="C8519" t="s">
        <v>46090</v>
      </c>
      <c r="D8519" t="s">
        <v>4763</v>
      </c>
      <c r="E8519" t="s">
        <v>1375</v>
      </c>
      <c r="F8519" t="s">
        <v>46091</v>
      </c>
      <c r="G8519" t="s">
        <v>4766</v>
      </c>
      <c r="H8519" t="s">
        <v>4656</v>
      </c>
      <c r="J8519" t="s">
        <v>46092</v>
      </c>
      <c r="K8519" t="s">
        <v>46093</v>
      </c>
      <c r="L8519" t="s">
        <v>303</v>
      </c>
      <c r="M8519" t="s">
        <v>46094</v>
      </c>
    </row>
    <row r="8520" spans="1:13" x14ac:dyDescent="0.2">
      <c r="A8520" t="s">
        <v>38143</v>
      </c>
      <c r="B8520" t="s">
        <v>38144</v>
      </c>
      <c r="C8520" t="s">
        <v>46095</v>
      </c>
      <c r="D8520" t="s">
        <v>349</v>
      </c>
      <c r="F8520" t="s">
        <v>4100</v>
      </c>
      <c r="G8520" t="s">
        <v>46096</v>
      </c>
      <c r="H8520" t="s">
        <v>4656</v>
      </c>
      <c r="J8520" t="s">
        <v>46097</v>
      </c>
      <c r="K8520" t="s">
        <v>46098</v>
      </c>
      <c r="L8520" t="s">
        <v>303</v>
      </c>
      <c r="M8520" t="s">
        <v>46099</v>
      </c>
    </row>
    <row r="8521" spans="1:13" x14ac:dyDescent="0.2">
      <c r="A8521" t="s">
        <v>38143</v>
      </c>
      <c r="B8521" t="s">
        <v>38144</v>
      </c>
      <c r="C8521" t="s">
        <v>46100</v>
      </c>
      <c r="D8521" t="s">
        <v>46101</v>
      </c>
      <c r="E8521" t="s">
        <v>46102</v>
      </c>
      <c r="F8521" t="s">
        <v>46103</v>
      </c>
      <c r="G8521" t="s">
        <v>26631</v>
      </c>
      <c r="H8521" t="s">
        <v>25948</v>
      </c>
      <c r="I8521" t="s">
        <v>22359</v>
      </c>
      <c r="J8521" t="s">
        <v>26632</v>
      </c>
      <c r="K8521" t="s">
        <v>46104</v>
      </c>
      <c r="L8521" t="s">
        <v>303</v>
      </c>
      <c r="M8521" t="s">
        <v>25865</v>
      </c>
    </row>
    <row r="8522" spans="1:13" x14ac:dyDescent="0.2">
      <c r="A8522" t="s">
        <v>38143</v>
      </c>
      <c r="B8522" t="s">
        <v>38144</v>
      </c>
      <c r="C8522" t="s">
        <v>46105</v>
      </c>
      <c r="D8522" t="s">
        <v>46106</v>
      </c>
      <c r="E8522" t="s">
        <v>46107</v>
      </c>
      <c r="F8522" t="s">
        <v>46108</v>
      </c>
      <c r="G8522" t="s">
        <v>28026</v>
      </c>
      <c r="H8522" t="s">
        <v>4656</v>
      </c>
      <c r="J8522" t="s">
        <v>46109</v>
      </c>
      <c r="K8522" t="s">
        <v>46110</v>
      </c>
      <c r="L8522" t="s">
        <v>303</v>
      </c>
      <c r="M8522" t="s">
        <v>9568</v>
      </c>
    </row>
    <row r="8523" spans="1:13" x14ac:dyDescent="0.2">
      <c r="A8523" t="s">
        <v>38143</v>
      </c>
      <c r="B8523" t="s">
        <v>38144</v>
      </c>
      <c r="C8523" t="s">
        <v>46111</v>
      </c>
      <c r="D8523" t="s">
        <v>46112</v>
      </c>
      <c r="E8523" t="s">
        <v>7274</v>
      </c>
      <c r="F8523" t="s">
        <v>46113</v>
      </c>
      <c r="G8523" t="s">
        <v>4766</v>
      </c>
      <c r="H8523" t="s">
        <v>4656</v>
      </c>
      <c r="J8523" t="s">
        <v>46114</v>
      </c>
      <c r="K8523" t="s">
        <v>46115</v>
      </c>
      <c r="L8523" t="s">
        <v>303</v>
      </c>
      <c r="M8523" t="s">
        <v>19272</v>
      </c>
    </row>
    <row r="8524" spans="1:13" x14ac:dyDescent="0.2">
      <c r="A8524" t="s">
        <v>38143</v>
      </c>
      <c r="B8524" t="s">
        <v>38144</v>
      </c>
      <c r="C8524" t="s">
        <v>46116</v>
      </c>
      <c r="D8524" t="s">
        <v>349</v>
      </c>
      <c r="E8524" t="s">
        <v>424</v>
      </c>
      <c r="F8524" t="s">
        <v>46117</v>
      </c>
      <c r="G8524" t="s">
        <v>46118</v>
      </c>
      <c r="H8524" t="s">
        <v>4656</v>
      </c>
      <c r="J8524" t="s">
        <v>46119</v>
      </c>
      <c r="K8524" t="s">
        <v>46120</v>
      </c>
      <c r="L8524" t="s">
        <v>303</v>
      </c>
      <c r="M8524" t="s">
        <v>2725</v>
      </c>
    </row>
    <row r="8525" spans="1:13" x14ac:dyDescent="0.2">
      <c r="A8525" t="s">
        <v>38143</v>
      </c>
      <c r="B8525" t="s">
        <v>38144</v>
      </c>
      <c r="C8525" t="s">
        <v>46121</v>
      </c>
      <c r="D8525" t="s">
        <v>492</v>
      </c>
      <c r="E8525" t="s">
        <v>493</v>
      </c>
      <c r="F8525" t="s">
        <v>46122</v>
      </c>
      <c r="H8525" t="s">
        <v>4744</v>
      </c>
      <c r="I8525" t="s">
        <v>4680</v>
      </c>
      <c r="J8525" t="s">
        <v>46123</v>
      </c>
      <c r="K8525" t="s">
        <v>46124</v>
      </c>
      <c r="L8525" t="s">
        <v>303</v>
      </c>
      <c r="M8525" t="s">
        <v>37482</v>
      </c>
    </row>
    <row r="8526" spans="1:13" x14ac:dyDescent="0.2">
      <c r="A8526" t="s">
        <v>38143</v>
      </c>
      <c r="B8526" t="s">
        <v>38144</v>
      </c>
      <c r="C8526" t="s">
        <v>46125</v>
      </c>
      <c r="D8526" t="s">
        <v>349</v>
      </c>
      <c r="E8526" t="s">
        <v>424</v>
      </c>
      <c r="F8526" t="s">
        <v>46126</v>
      </c>
      <c r="G8526" t="s">
        <v>46127</v>
      </c>
      <c r="H8526" t="s">
        <v>4771</v>
      </c>
      <c r="I8526" t="s">
        <v>4680</v>
      </c>
      <c r="J8526" t="s">
        <v>46128</v>
      </c>
      <c r="K8526" t="s">
        <v>46129</v>
      </c>
      <c r="L8526" t="s">
        <v>303</v>
      </c>
      <c r="M8526" t="s">
        <v>20464</v>
      </c>
    </row>
    <row r="8527" spans="1:13" x14ac:dyDescent="0.2">
      <c r="A8527" t="s">
        <v>38143</v>
      </c>
      <c r="B8527" t="s">
        <v>38144</v>
      </c>
      <c r="C8527" t="s">
        <v>46130</v>
      </c>
      <c r="D8527" t="s">
        <v>27180</v>
      </c>
      <c r="E8527" t="s">
        <v>39954</v>
      </c>
      <c r="F8527" t="s">
        <v>46131</v>
      </c>
      <c r="G8527" t="s">
        <v>4895</v>
      </c>
      <c r="H8527" t="s">
        <v>4665</v>
      </c>
      <c r="I8527" t="s">
        <v>4680</v>
      </c>
      <c r="J8527" t="s">
        <v>46132</v>
      </c>
      <c r="K8527" t="s">
        <v>46133</v>
      </c>
      <c r="L8527" t="s">
        <v>303</v>
      </c>
      <c r="M8527" t="s">
        <v>8029</v>
      </c>
    </row>
    <row r="8528" spans="1:13" x14ac:dyDescent="0.2">
      <c r="A8528" t="s">
        <v>38143</v>
      </c>
      <c r="B8528" t="s">
        <v>38144</v>
      </c>
      <c r="C8528" t="s">
        <v>46134</v>
      </c>
      <c r="D8528" t="s">
        <v>492</v>
      </c>
      <c r="E8528" t="s">
        <v>493</v>
      </c>
      <c r="F8528" t="s">
        <v>46135</v>
      </c>
      <c r="G8528" t="s">
        <v>46068</v>
      </c>
      <c r="I8528" t="s">
        <v>4656</v>
      </c>
      <c r="J8528" t="s">
        <v>46136</v>
      </c>
      <c r="K8528" t="s">
        <v>46137</v>
      </c>
      <c r="L8528" t="s">
        <v>303</v>
      </c>
      <c r="M8528" t="s">
        <v>3482</v>
      </c>
    </row>
    <row r="8529" spans="1:13" x14ac:dyDescent="0.2">
      <c r="A8529" t="s">
        <v>38143</v>
      </c>
      <c r="B8529" t="s">
        <v>38144</v>
      </c>
      <c r="C8529" t="s">
        <v>46138</v>
      </c>
      <c r="D8529" t="s">
        <v>4763</v>
      </c>
      <c r="E8529" t="s">
        <v>1375</v>
      </c>
      <c r="F8529" t="s">
        <v>46139</v>
      </c>
      <c r="H8529" t="s">
        <v>4679</v>
      </c>
      <c r="I8529" t="s">
        <v>4680</v>
      </c>
      <c r="J8529" t="s">
        <v>46140</v>
      </c>
      <c r="K8529" t="s">
        <v>46141</v>
      </c>
      <c r="L8529" t="s">
        <v>303</v>
      </c>
      <c r="M8529" t="s">
        <v>1054</v>
      </c>
    </row>
    <row r="8530" spans="1:13" x14ac:dyDescent="0.2">
      <c r="A8530" t="s">
        <v>38143</v>
      </c>
      <c r="B8530" t="s">
        <v>38144</v>
      </c>
      <c r="C8530" t="s">
        <v>46142</v>
      </c>
      <c r="D8530" t="s">
        <v>366</v>
      </c>
      <c r="F8530" t="s">
        <v>10557</v>
      </c>
      <c r="H8530" t="s">
        <v>4656</v>
      </c>
      <c r="J8530" t="s">
        <v>46143</v>
      </c>
      <c r="K8530" t="s">
        <v>46144</v>
      </c>
      <c r="L8530" t="s">
        <v>303</v>
      </c>
      <c r="M8530" t="s">
        <v>46145</v>
      </c>
    </row>
    <row r="8531" spans="1:13" x14ac:dyDescent="0.2">
      <c r="A8531" t="s">
        <v>38143</v>
      </c>
      <c r="B8531" t="s">
        <v>38144</v>
      </c>
      <c r="C8531" t="s">
        <v>46146</v>
      </c>
      <c r="D8531" t="s">
        <v>366</v>
      </c>
      <c r="E8531" t="s">
        <v>1215</v>
      </c>
      <c r="F8531" t="s">
        <v>46147</v>
      </c>
      <c r="G8531" t="s">
        <v>46148</v>
      </c>
      <c r="H8531" t="s">
        <v>4665</v>
      </c>
      <c r="J8531" t="s">
        <v>46149</v>
      </c>
      <c r="K8531" t="s">
        <v>46150</v>
      </c>
      <c r="L8531" t="s">
        <v>303</v>
      </c>
      <c r="M8531" t="s">
        <v>46151</v>
      </c>
    </row>
    <row r="8532" spans="1:13" x14ac:dyDescent="0.2">
      <c r="A8532" t="s">
        <v>38143</v>
      </c>
      <c r="B8532" t="s">
        <v>38144</v>
      </c>
      <c r="C8532" t="s">
        <v>46152</v>
      </c>
      <c r="D8532" t="s">
        <v>492</v>
      </c>
      <c r="E8532" t="s">
        <v>493</v>
      </c>
      <c r="F8532" t="s">
        <v>46153</v>
      </c>
      <c r="G8532" t="s">
        <v>46154</v>
      </c>
      <c r="H8532" t="s">
        <v>4656</v>
      </c>
      <c r="J8532" t="s">
        <v>46155</v>
      </c>
      <c r="K8532" t="s">
        <v>46156</v>
      </c>
      <c r="L8532" t="s">
        <v>303</v>
      </c>
      <c r="M8532" t="s">
        <v>3482</v>
      </c>
    </row>
    <row r="8533" spans="1:13" x14ac:dyDescent="0.2">
      <c r="A8533" t="s">
        <v>38143</v>
      </c>
      <c r="B8533" t="s">
        <v>38144</v>
      </c>
      <c r="C8533" t="s">
        <v>46157</v>
      </c>
      <c r="D8533" t="s">
        <v>46158</v>
      </c>
      <c r="E8533" t="s">
        <v>46158</v>
      </c>
      <c r="F8533" t="s">
        <v>46159</v>
      </c>
      <c r="G8533" t="s">
        <v>4758</v>
      </c>
      <c r="H8533" t="s">
        <v>4749</v>
      </c>
      <c r="I8533" t="s">
        <v>4680</v>
      </c>
      <c r="J8533" t="s">
        <v>46160</v>
      </c>
      <c r="K8533" t="s">
        <v>46161</v>
      </c>
      <c r="L8533" t="s">
        <v>303</v>
      </c>
      <c r="M8533" t="s">
        <v>46162</v>
      </c>
    </row>
    <row r="8534" spans="1:13" x14ac:dyDescent="0.2">
      <c r="A8534" t="s">
        <v>38143</v>
      </c>
      <c r="B8534" t="s">
        <v>38144</v>
      </c>
      <c r="C8534" t="s">
        <v>46163</v>
      </c>
      <c r="D8534" t="s">
        <v>394</v>
      </c>
      <c r="E8534" t="s">
        <v>499</v>
      </c>
      <c r="F8534" t="s">
        <v>46164</v>
      </c>
      <c r="G8534" t="s">
        <v>46165</v>
      </c>
      <c r="H8534" t="s">
        <v>4656</v>
      </c>
      <c r="J8534" t="s">
        <v>46166</v>
      </c>
      <c r="K8534" t="s">
        <v>46167</v>
      </c>
      <c r="L8534" t="s">
        <v>303</v>
      </c>
      <c r="M8534" t="s">
        <v>46168</v>
      </c>
    </row>
    <row r="8535" spans="1:13" x14ac:dyDescent="0.2">
      <c r="A8535" t="s">
        <v>38143</v>
      </c>
      <c r="B8535" t="s">
        <v>38144</v>
      </c>
      <c r="C8535" t="s">
        <v>46169</v>
      </c>
      <c r="D8535" t="s">
        <v>564</v>
      </c>
      <c r="E8535" t="s">
        <v>296</v>
      </c>
      <c r="F8535" t="s">
        <v>37808</v>
      </c>
      <c r="G8535" t="s">
        <v>12882</v>
      </c>
      <c r="H8535" t="s">
        <v>4679</v>
      </c>
      <c r="I8535" t="s">
        <v>4680</v>
      </c>
      <c r="J8535" t="s">
        <v>46170</v>
      </c>
      <c r="K8535" t="s">
        <v>46171</v>
      </c>
      <c r="L8535" t="s">
        <v>303</v>
      </c>
      <c r="M8535" t="s">
        <v>4802</v>
      </c>
    </row>
    <row r="8536" spans="1:13" x14ac:dyDescent="0.2">
      <c r="A8536" t="s">
        <v>38143</v>
      </c>
      <c r="B8536" t="s">
        <v>38144</v>
      </c>
      <c r="C8536" t="s">
        <v>46172</v>
      </c>
      <c r="D8536" t="s">
        <v>4900</v>
      </c>
      <c r="E8536" t="s">
        <v>46173</v>
      </c>
      <c r="F8536" t="s">
        <v>46174</v>
      </c>
      <c r="H8536" t="s">
        <v>4749</v>
      </c>
      <c r="I8536" t="s">
        <v>4680</v>
      </c>
      <c r="J8536" t="s">
        <v>26431</v>
      </c>
      <c r="K8536" t="s">
        <v>46175</v>
      </c>
      <c r="L8536" t="s">
        <v>303</v>
      </c>
      <c r="M8536" t="s">
        <v>809</v>
      </c>
    </row>
    <row r="8537" spans="1:13" x14ac:dyDescent="0.2">
      <c r="A8537" t="s">
        <v>38143</v>
      </c>
      <c r="B8537" t="s">
        <v>38144</v>
      </c>
      <c r="C8537" t="s">
        <v>46176</v>
      </c>
      <c r="D8537" t="s">
        <v>46177</v>
      </c>
      <c r="E8537" t="s">
        <v>46178</v>
      </c>
      <c r="F8537" t="s">
        <v>46179</v>
      </c>
      <c r="G8537" t="s">
        <v>46180</v>
      </c>
      <c r="H8537" t="s">
        <v>4744</v>
      </c>
      <c r="J8537" t="s">
        <v>46181</v>
      </c>
      <c r="K8537" t="s">
        <v>46182</v>
      </c>
      <c r="L8537" t="s">
        <v>303</v>
      </c>
      <c r="M8537" t="s">
        <v>11427</v>
      </c>
    </row>
    <row r="8538" spans="1:13" x14ac:dyDescent="0.2">
      <c r="A8538" t="s">
        <v>38143</v>
      </c>
      <c r="B8538" t="s">
        <v>38144</v>
      </c>
      <c r="C8538" t="s">
        <v>46183</v>
      </c>
      <c r="D8538" t="s">
        <v>349</v>
      </c>
      <c r="E8538" t="s">
        <v>424</v>
      </c>
      <c r="F8538" t="s">
        <v>46184</v>
      </c>
      <c r="G8538" t="s">
        <v>46185</v>
      </c>
      <c r="H8538" t="s">
        <v>46186</v>
      </c>
      <c r="I8538" t="s">
        <v>4656</v>
      </c>
      <c r="J8538" t="s">
        <v>46187</v>
      </c>
      <c r="K8538" t="s">
        <v>46188</v>
      </c>
      <c r="L8538" t="s">
        <v>303</v>
      </c>
      <c r="M8538" t="s">
        <v>4457</v>
      </c>
    </row>
    <row r="8539" spans="1:13" x14ac:dyDescent="0.2">
      <c r="A8539" t="s">
        <v>38143</v>
      </c>
      <c r="B8539" t="s">
        <v>38144</v>
      </c>
      <c r="C8539" t="s">
        <v>46189</v>
      </c>
      <c r="D8539" t="s">
        <v>349</v>
      </c>
      <c r="F8539" t="s">
        <v>8482</v>
      </c>
      <c r="G8539" t="s">
        <v>46190</v>
      </c>
      <c r="H8539" t="s">
        <v>4758</v>
      </c>
      <c r="J8539" t="s">
        <v>46191</v>
      </c>
      <c r="K8539" t="s">
        <v>46192</v>
      </c>
      <c r="L8539" t="s">
        <v>303</v>
      </c>
      <c r="M8539" t="s">
        <v>35044</v>
      </c>
    </row>
    <row r="8540" spans="1:13" x14ac:dyDescent="0.2">
      <c r="A8540" t="s">
        <v>38143</v>
      </c>
      <c r="B8540" t="s">
        <v>38144</v>
      </c>
      <c r="C8540" t="s">
        <v>46193</v>
      </c>
      <c r="D8540" t="s">
        <v>492</v>
      </c>
      <c r="E8540" t="s">
        <v>493</v>
      </c>
      <c r="F8540" t="s">
        <v>46194</v>
      </c>
      <c r="G8540" t="s">
        <v>46195</v>
      </c>
      <c r="H8540" t="s">
        <v>4656</v>
      </c>
      <c r="J8540" t="s">
        <v>46196</v>
      </c>
      <c r="K8540" t="s">
        <v>46197</v>
      </c>
      <c r="L8540" t="s">
        <v>303</v>
      </c>
      <c r="M8540" t="s">
        <v>3482</v>
      </c>
    </row>
    <row r="8541" spans="1:13" x14ac:dyDescent="0.2">
      <c r="A8541" t="s">
        <v>38143</v>
      </c>
      <c r="B8541" t="s">
        <v>38144</v>
      </c>
      <c r="C8541" t="s">
        <v>46198</v>
      </c>
      <c r="D8541" t="s">
        <v>492</v>
      </c>
      <c r="E8541" t="s">
        <v>493</v>
      </c>
      <c r="F8541" t="s">
        <v>46199</v>
      </c>
      <c r="G8541" t="s">
        <v>46200</v>
      </c>
      <c r="H8541" t="s">
        <v>4656</v>
      </c>
      <c r="J8541" t="s">
        <v>46201</v>
      </c>
      <c r="K8541" t="s">
        <v>46202</v>
      </c>
      <c r="L8541" t="s">
        <v>303</v>
      </c>
      <c r="M8541" t="s">
        <v>3482</v>
      </c>
    </row>
    <row r="8542" spans="1:13" x14ac:dyDescent="0.2">
      <c r="A8542" t="s">
        <v>38143</v>
      </c>
      <c r="B8542" t="s">
        <v>38144</v>
      </c>
      <c r="C8542" t="s">
        <v>46203</v>
      </c>
      <c r="D8542" t="s">
        <v>492</v>
      </c>
      <c r="E8542" t="s">
        <v>46204</v>
      </c>
      <c r="F8542" t="s">
        <v>46205</v>
      </c>
      <c r="G8542" t="s">
        <v>46206</v>
      </c>
      <c r="H8542" t="s">
        <v>4656</v>
      </c>
      <c r="J8542" t="s">
        <v>46207</v>
      </c>
      <c r="K8542" t="s">
        <v>46208</v>
      </c>
      <c r="L8542" t="s">
        <v>303</v>
      </c>
      <c r="M8542" t="s">
        <v>3482</v>
      </c>
    </row>
    <row r="8543" spans="1:13" x14ac:dyDescent="0.2">
      <c r="A8543" t="s">
        <v>38143</v>
      </c>
      <c r="B8543" t="s">
        <v>38144</v>
      </c>
      <c r="C8543" t="s">
        <v>46209</v>
      </c>
      <c r="D8543" t="s">
        <v>46210</v>
      </c>
      <c r="E8543" t="s">
        <v>493</v>
      </c>
      <c r="F8543" t="s">
        <v>46211</v>
      </c>
      <c r="G8543" t="s">
        <v>46212</v>
      </c>
      <c r="H8543" t="s">
        <v>4679</v>
      </c>
      <c r="J8543" t="s">
        <v>46213</v>
      </c>
      <c r="K8543" t="s">
        <v>46214</v>
      </c>
      <c r="L8543" t="s">
        <v>303</v>
      </c>
      <c r="M8543" t="s">
        <v>46215</v>
      </c>
    </row>
    <row r="8544" spans="1:13" x14ac:dyDescent="0.2">
      <c r="A8544" t="s">
        <v>38143</v>
      </c>
      <c r="B8544" t="s">
        <v>38144</v>
      </c>
      <c r="C8544" t="s">
        <v>46216</v>
      </c>
      <c r="D8544" t="s">
        <v>492</v>
      </c>
      <c r="E8544" t="s">
        <v>493</v>
      </c>
      <c r="F8544" t="s">
        <v>46217</v>
      </c>
      <c r="G8544" t="s">
        <v>46218</v>
      </c>
      <c r="H8544" t="s">
        <v>46219</v>
      </c>
      <c r="I8544" t="s">
        <v>4680</v>
      </c>
      <c r="J8544" t="s">
        <v>46220</v>
      </c>
      <c r="K8544" t="s">
        <v>46221</v>
      </c>
      <c r="L8544" t="s">
        <v>303</v>
      </c>
      <c r="M8544" t="s">
        <v>3482</v>
      </c>
    </row>
    <row r="8545" spans="1:13" x14ac:dyDescent="0.2">
      <c r="A8545" t="s">
        <v>38143</v>
      </c>
      <c r="B8545" t="s">
        <v>38144</v>
      </c>
      <c r="C8545" t="s">
        <v>46222</v>
      </c>
      <c r="D8545" t="s">
        <v>46112</v>
      </c>
      <c r="E8545" t="s">
        <v>46223</v>
      </c>
      <c r="F8545" t="s">
        <v>46224</v>
      </c>
      <c r="H8545" t="s">
        <v>4656</v>
      </c>
      <c r="J8545" t="s">
        <v>46225</v>
      </c>
      <c r="K8545" t="s">
        <v>46226</v>
      </c>
      <c r="L8545" t="s">
        <v>303</v>
      </c>
      <c r="M8545" t="s">
        <v>46227</v>
      </c>
    </row>
    <row r="8546" spans="1:13" x14ac:dyDescent="0.2">
      <c r="A8546" t="s">
        <v>38143</v>
      </c>
      <c r="B8546" t="s">
        <v>38144</v>
      </c>
      <c r="C8546" t="s">
        <v>46228</v>
      </c>
      <c r="D8546" t="s">
        <v>46229</v>
      </c>
      <c r="E8546" t="s">
        <v>27219</v>
      </c>
      <c r="F8546" t="s">
        <v>46230</v>
      </c>
      <c r="G8546" t="s">
        <v>46231</v>
      </c>
      <c r="H8546" t="s">
        <v>4656</v>
      </c>
      <c r="J8546" t="s">
        <v>46232</v>
      </c>
      <c r="K8546" t="s">
        <v>46233</v>
      </c>
      <c r="L8546" t="s">
        <v>303</v>
      </c>
      <c r="M8546" t="s">
        <v>46234</v>
      </c>
    </row>
    <row r="8547" spans="1:13" x14ac:dyDescent="0.2">
      <c r="A8547" t="s">
        <v>38143</v>
      </c>
      <c r="B8547" t="s">
        <v>38144</v>
      </c>
      <c r="C8547" t="s">
        <v>46235</v>
      </c>
      <c r="D8547" t="s">
        <v>27180</v>
      </c>
      <c r="E8547" t="s">
        <v>46236</v>
      </c>
      <c r="F8547" t="s">
        <v>46237</v>
      </c>
      <c r="G8547" t="s">
        <v>46238</v>
      </c>
      <c r="H8547" t="s">
        <v>4665</v>
      </c>
      <c r="I8547" t="s">
        <v>4680</v>
      </c>
      <c r="J8547" t="s">
        <v>46239</v>
      </c>
      <c r="K8547" t="s">
        <v>46240</v>
      </c>
      <c r="L8547" t="s">
        <v>303</v>
      </c>
      <c r="M8547" t="s">
        <v>8933</v>
      </c>
    </row>
    <row r="8548" spans="1:13" x14ac:dyDescent="0.2">
      <c r="A8548" t="s">
        <v>38143</v>
      </c>
      <c r="B8548" t="s">
        <v>38144</v>
      </c>
      <c r="C8548" t="s">
        <v>46241</v>
      </c>
      <c r="D8548" t="s">
        <v>349</v>
      </c>
      <c r="E8548" t="s">
        <v>424</v>
      </c>
      <c r="F8548" t="s">
        <v>46242</v>
      </c>
      <c r="G8548" t="s">
        <v>8792</v>
      </c>
      <c r="H8548" t="s">
        <v>46243</v>
      </c>
      <c r="I8548" t="s">
        <v>5034</v>
      </c>
      <c r="J8548" t="s">
        <v>46244</v>
      </c>
      <c r="K8548" t="s">
        <v>46245</v>
      </c>
      <c r="L8548" t="s">
        <v>303</v>
      </c>
      <c r="M8548" t="s">
        <v>18960</v>
      </c>
    </row>
    <row r="8549" spans="1:13" x14ac:dyDescent="0.2">
      <c r="A8549" t="s">
        <v>38143</v>
      </c>
      <c r="B8549" t="s">
        <v>38144</v>
      </c>
      <c r="C8549" t="s">
        <v>46246</v>
      </c>
      <c r="D8549" t="s">
        <v>46247</v>
      </c>
      <c r="E8549" t="s">
        <v>46248</v>
      </c>
      <c r="F8549" t="s">
        <v>46249</v>
      </c>
      <c r="G8549" t="s">
        <v>4932</v>
      </c>
      <c r="J8549" t="s">
        <v>46250</v>
      </c>
      <c r="K8549" t="s">
        <v>46251</v>
      </c>
      <c r="L8549" t="s">
        <v>303</v>
      </c>
      <c r="M8549" t="s">
        <v>422</v>
      </c>
    </row>
    <row r="8550" spans="1:13" x14ac:dyDescent="0.2">
      <c r="A8550" t="s">
        <v>38143</v>
      </c>
      <c r="B8550" t="s">
        <v>38144</v>
      </c>
      <c r="C8550" t="s">
        <v>46252</v>
      </c>
      <c r="D8550" t="s">
        <v>46253</v>
      </c>
      <c r="E8550" t="s">
        <v>46254</v>
      </c>
      <c r="F8550" t="s">
        <v>46255</v>
      </c>
      <c r="H8550" t="s">
        <v>5586</v>
      </c>
      <c r="I8550" t="s">
        <v>5034</v>
      </c>
      <c r="J8550" t="s">
        <v>46256</v>
      </c>
      <c r="K8550" t="s">
        <v>302</v>
      </c>
      <c r="L8550" t="s">
        <v>303</v>
      </c>
      <c r="M8550" t="s">
        <v>14127</v>
      </c>
    </row>
    <row r="8551" spans="1:13" x14ac:dyDescent="0.2">
      <c r="A8551" t="s">
        <v>38143</v>
      </c>
      <c r="B8551" t="s">
        <v>38144</v>
      </c>
      <c r="C8551" t="s">
        <v>46257</v>
      </c>
      <c r="D8551" t="s">
        <v>46258</v>
      </c>
      <c r="E8551" t="s">
        <v>46259</v>
      </c>
      <c r="F8551" t="s">
        <v>46260</v>
      </c>
      <c r="H8551" t="s">
        <v>46261</v>
      </c>
      <c r="I8551" t="s">
        <v>5034</v>
      </c>
      <c r="J8551" t="s">
        <v>46262</v>
      </c>
      <c r="K8551" t="s">
        <v>302</v>
      </c>
      <c r="L8551" t="s">
        <v>303</v>
      </c>
      <c r="M8551" t="s">
        <v>26668</v>
      </c>
    </row>
    <row r="8552" spans="1:13" x14ac:dyDescent="0.2">
      <c r="A8552" t="s">
        <v>38143</v>
      </c>
      <c r="B8552" t="s">
        <v>38144</v>
      </c>
      <c r="C8552" t="s">
        <v>46263</v>
      </c>
      <c r="D8552" t="s">
        <v>572</v>
      </c>
      <c r="E8552" t="s">
        <v>573</v>
      </c>
      <c r="F8552" t="s">
        <v>46264</v>
      </c>
      <c r="G8552" t="s">
        <v>46265</v>
      </c>
      <c r="H8552" t="s">
        <v>46266</v>
      </c>
      <c r="I8552" t="s">
        <v>13012</v>
      </c>
      <c r="J8552" t="s">
        <v>46267</v>
      </c>
      <c r="K8552" t="s">
        <v>46268</v>
      </c>
      <c r="L8552" t="s">
        <v>303</v>
      </c>
      <c r="M8552" t="s">
        <v>5402</v>
      </c>
    </row>
    <row r="8553" spans="1:13" x14ac:dyDescent="0.2">
      <c r="A8553" t="s">
        <v>38143</v>
      </c>
      <c r="B8553" t="s">
        <v>38144</v>
      </c>
      <c r="C8553" t="s">
        <v>46269</v>
      </c>
      <c r="D8553" t="s">
        <v>572</v>
      </c>
      <c r="E8553" t="s">
        <v>573</v>
      </c>
      <c r="F8553" t="s">
        <v>46270</v>
      </c>
      <c r="G8553" t="s">
        <v>46271</v>
      </c>
      <c r="H8553" t="s">
        <v>46272</v>
      </c>
      <c r="I8553" t="s">
        <v>5034</v>
      </c>
      <c r="J8553" t="s">
        <v>46273</v>
      </c>
      <c r="K8553" t="s">
        <v>46274</v>
      </c>
      <c r="L8553" t="s">
        <v>303</v>
      </c>
      <c r="M8553" t="s">
        <v>5402</v>
      </c>
    </row>
    <row r="8554" spans="1:13" x14ac:dyDescent="0.2">
      <c r="A8554" t="s">
        <v>38143</v>
      </c>
      <c r="B8554" t="s">
        <v>38144</v>
      </c>
      <c r="C8554" t="s">
        <v>46275</v>
      </c>
      <c r="D8554" t="s">
        <v>349</v>
      </c>
      <c r="F8554" t="s">
        <v>46276</v>
      </c>
      <c r="G8554" t="s">
        <v>4949</v>
      </c>
      <c r="H8554" t="s">
        <v>4941</v>
      </c>
      <c r="J8554" t="s">
        <v>46277</v>
      </c>
      <c r="K8554" t="s">
        <v>46278</v>
      </c>
      <c r="L8554" t="s">
        <v>303</v>
      </c>
      <c r="M8554" t="s">
        <v>422</v>
      </c>
    </row>
    <row r="8555" spans="1:13" x14ac:dyDescent="0.2">
      <c r="A8555" t="s">
        <v>38143</v>
      </c>
      <c r="B8555" t="s">
        <v>38144</v>
      </c>
      <c r="C8555" t="s">
        <v>46279</v>
      </c>
      <c r="D8555" t="s">
        <v>4981</v>
      </c>
      <c r="E8555" t="s">
        <v>46280</v>
      </c>
      <c r="F8555" t="s">
        <v>12010</v>
      </c>
      <c r="H8555" t="s">
        <v>46243</v>
      </c>
      <c r="I8555" t="s">
        <v>5034</v>
      </c>
      <c r="J8555" t="s">
        <v>46281</v>
      </c>
      <c r="K8555" t="s">
        <v>46282</v>
      </c>
      <c r="L8555" t="s">
        <v>303</v>
      </c>
      <c r="M8555" t="s">
        <v>41593</v>
      </c>
    </row>
    <row r="8556" spans="1:13" x14ac:dyDescent="0.2">
      <c r="A8556" t="s">
        <v>38143</v>
      </c>
      <c r="B8556" t="s">
        <v>38144</v>
      </c>
      <c r="C8556" t="s">
        <v>46283</v>
      </c>
      <c r="D8556" t="s">
        <v>46284</v>
      </c>
      <c r="E8556" t="s">
        <v>46285</v>
      </c>
      <c r="F8556" t="s">
        <v>46286</v>
      </c>
      <c r="G8556" t="s">
        <v>4932</v>
      </c>
      <c r="J8556" t="s">
        <v>46287</v>
      </c>
      <c r="K8556" t="s">
        <v>46288</v>
      </c>
      <c r="L8556" t="s">
        <v>303</v>
      </c>
      <c r="M8556" t="s">
        <v>5209</v>
      </c>
    </row>
    <row r="8557" spans="1:13" x14ac:dyDescent="0.2">
      <c r="A8557" t="s">
        <v>38143</v>
      </c>
      <c r="B8557" t="s">
        <v>38144</v>
      </c>
      <c r="C8557" t="s">
        <v>46289</v>
      </c>
      <c r="D8557" t="s">
        <v>349</v>
      </c>
      <c r="E8557" t="s">
        <v>424</v>
      </c>
      <c r="F8557" t="s">
        <v>46290</v>
      </c>
      <c r="G8557" t="s">
        <v>46291</v>
      </c>
      <c r="H8557" t="s">
        <v>5586</v>
      </c>
      <c r="I8557" t="s">
        <v>5034</v>
      </c>
      <c r="J8557" t="s">
        <v>46292</v>
      </c>
      <c r="K8557" t="s">
        <v>46293</v>
      </c>
      <c r="L8557" t="s">
        <v>303</v>
      </c>
      <c r="M8557" t="s">
        <v>18960</v>
      </c>
    </row>
    <row r="8558" spans="1:13" x14ac:dyDescent="0.2">
      <c r="A8558" t="s">
        <v>38143</v>
      </c>
      <c r="B8558" t="s">
        <v>38144</v>
      </c>
      <c r="C8558" t="s">
        <v>46294</v>
      </c>
      <c r="D8558" t="s">
        <v>366</v>
      </c>
      <c r="E8558" t="s">
        <v>367</v>
      </c>
      <c r="F8558" t="s">
        <v>46295</v>
      </c>
      <c r="G8558" t="s">
        <v>46296</v>
      </c>
      <c r="H8558" t="s">
        <v>46272</v>
      </c>
      <c r="I8558" t="s">
        <v>5034</v>
      </c>
      <c r="J8558" t="s">
        <v>46297</v>
      </c>
      <c r="K8558" t="s">
        <v>46298</v>
      </c>
      <c r="L8558" t="s">
        <v>303</v>
      </c>
      <c r="M8558" t="s">
        <v>3070</v>
      </c>
    </row>
    <row r="8559" spans="1:13" x14ac:dyDescent="0.2">
      <c r="A8559" t="s">
        <v>38143</v>
      </c>
      <c r="B8559" t="s">
        <v>38144</v>
      </c>
      <c r="C8559" t="s">
        <v>46299</v>
      </c>
      <c r="D8559" t="s">
        <v>572</v>
      </c>
      <c r="E8559" t="s">
        <v>573</v>
      </c>
      <c r="F8559" t="s">
        <v>46300</v>
      </c>
      <c r="G8559" t="s">
        <v>46301</v>
      </c>
      <c r="H8559" t="s">
        <v>5586</v>
      </c>
      <c r="I8559" t="s">
        <v>5034</v>
      </c>
      <c r="J8559" t="s">
        <v>46302</v>
      </c>
      <c r="K8559" t="s">
        <v>46303</v>
      </c>
      <c r="L8559" t="s">
        <v>303</v>
      </c>
      <c r="M8559" t="s">
        <v>5402</v>
      </c>
    </row>
    <row r="8560" spans="1:13" x14ac:dyDescent="0.2">
      <c r="A8560" t="s">
        <v>38143</v>
      </c>
      <c r="B8560" t="s">
        <v>38144</v>
      </c>
      <c r="C8560" t="s">
        <v>46304</v>
      </c>
      <c r="D8560" t="s">
        <v>46305</v>
      </c>
      <c r="E8560" t="s">
        <v>46306</v>
      </c>
      <c r="F8560" t="s">
        <v>46307</v>
      </c>
      <c r="G8560" t="s">
        <v>46308</v>
      </c>
      <c r="H8560" t="s">
        <v>46309</v>
      </c>
      <c r="I8560" t="s">
        <v>5034</v>
      </c>
      <c r="J8560" t="s">
        <v>46310</v>
      </c>
      <c r="K8560" t="s">
        <v>46311</v>
      </c>
      <c r="L8560" t="s">
        <v>303</v>
      </c>
      <c r="M8560" t="s">
        <v>7872</v>
      </c>
    </row>
    <row r="8561" spans="1:13" x14ac:dyDescent="0.2">
      <c r="A8561" t="s">
        <v>38143</v>
      </c>
      <c r="B8561" t="s">
        <v>38144</v>
      </c>
      <c r="C8561" t="s">
        <v>46312</v>
      </c>
      <c r="D8561" t="s">
        <v>349</v>
      </c>
      <c r="E8561" t="s">
        <v>476</v>
      </c>
      <c r="F8561" t="s">
        <v>46313</v>
      </c>
      <c r="G8561" t="s">
        <v>22588</v>
      </c>
      <c r="H8561" t="s">
        <v>46314</v>
      </c>
      <c r="J8561" t="s">
        <v>46315</v>
      </c>
      <c r="K8561" t="s">
        <v>46316</v>
      </c>
      <c r="L8561" t="s">
        <v>303</v>
      </c>
      <c r="M8561" t="s">
        <v>422</v>
      </c>
    </row>
    <row r="8562" spans="1:13" x14ac:dyDescent="0.2">
      <c r="A8562" t="s">
        <v>38143</v>
      </c>
      <c r="B8562" t="s">
        <v>38144</v>
      </c>
      <c r="C8562" t="s">
        <v>46317</v>
      </c>
      <c r="D8562" t="s">
        <v>46318</v>
      </c>
      <c r="E8562" t="s">
        <v>46319</v>
      </c>
      <c r="F8562" t="s">
        <v>46320</v>
      </c>
      <c r="G8562" t="s">
        <v>4932</v>
      </c>
      <c r="J8562" t="s">
        <v>46321</v>
      </c>
      <c r="K8562" t="s">
        <v>46322</v>
      </c>
      <c r="L8562" t="s">
        <v>303</v>
      </c>
      <c r="M8562" t="s">
        <v>422</v>
      </c>
    </row>
    <row r="8563" spans="1:13" x14ac:dyDescent="0.2">
      <c r="A8563" t="s">
        <v>38143</v>
      </c>
      <c r="B8563" t="s">
        <v>38144</v>
      </c>
      <c r="C8563" t="s">
        <v>46323</v>
      </c>
      <c r="D8563" t="s">
        <v>4981</v>
      </c>
      <c r="E8563" t="s">
        <v>46324</v>
      </c>
      <c r="F8563" t="s">
        <v>12758</v>
      </c>
      <c r="H8563" t="s">
        <v>46314</v>
      </c>
      <c r="J8563" t="s">
        <v>46325</v>
      </c>
      <c r="K8563" t="s">
        <v>46326</v>
      </c>
      <c r="L8563" t="s">
        <v>303</v>
      </c>
      <c r="M8563" t="s">
        <v>7118</v>
      </c>
    </row>
    <row r="8564" spans="1:13" x14ac:dyDescent="0.2">
      <c r="A8564" t="s">
        <v>38143</v>
      </c>
      <c r="B8564" t="s">
        <v>38144</v>
      </c>
      <c r="C8564" t="s">
        <v>46327</v>
      </c>
      <c r="D8564" t="s">
        <v>401</v>
      </c>
      <c r="E8564" t="s">
        <v>402</v>
      </c>
      <c r="F8564" t="s">
        <v>46328</v>
      </c>
      <c r="H8564" t="s">
        <v>46272</v>
      </c>
      <c r="I8564" t="s">
        <v>5034</v>
      </c>
      <c r="J8564" t="s">
        <v>46329</v>
      </c>
      <c r="K8564" t="s">
        <v>46330</v>
      </c>
      <c r="L8564" t="s">
        <v>303</v>
      </c>
      <c r="M8564" t="s">
        <v>31182</v>
      </c>
    </row>
    <row r="8565" spans="1:13" x14ac:dyDescent="0.2">
      <c r="A8565" t="s">
        <v>38143</v>
      </c>
      <c r="B8565" t="s">
        <v>38144</v>
      </c>
      <c r="C8565" t="s">
        <v>46331</v>
      </c>
      <c r="D8565" t="s">
        <v>349</v>
      </c>
      <c r="E8565" t="s">
        <v>476</v>
      </c>
      <c r="F8565" t="s">
        <v>46332</v>
      </c>
      <c r="H8565" t="s">
        <v>4932</v>
      </c>
      <c r="J8565" t="s">
        <v>46333</v>
      </c>
      <c r="K8565" t="s">
        <v>46334</v>
      </c>
      <c r="L8565" t="s">
        <v>303</v>
      </c>
      <c r="M8565" t="s">
        <v>422</v>
      </c>
    </row>
    <row r="8566" spans="1:13" x14ac:dyDescent="0.2">
      <c r="A8566" t="s">
        <v>38143</v>
      </c>
      <c r="B8566" t="s">
        <v>38144</v>
      </c>
      <c r="C8566" t="s">
        <v>46335</v>
      </c>
      <c r="D8566" t="s">
        <v>401</v>
      </c>
      <c r="E8566" t="s">
        <v>402</v>
      </c>
      <c r="F8566" t="s">
        <v>1096</v>
      </c>
      <c r="G8566" t="s">
        <v>46336</v>
      </c>
      <c r="H8566" t="s">
        <v>5586</v>
      </c>
      <c r="I8566" t="s">
        <v>5034</v>
      </c>
      <c r="J8566" t="s">
        <v>46337</v>
      </c>
      <c r="K8566" t="s">
        <v>46338</v>
      </c>
      <c r="L8566" t="s">
        <v>303</v>
      </c>
      <c r="M8566" t="s">
        <v>755</v>
      </c>
    </row>
    <row r="8567" spans="1:13" x14ac:dyDescent="0.2">
      <c r="A8567" t="s">
        <v>38143</v>
      </c>
      <c r="B8567" t="s">
        <v>38144</v>
      </c>
      <c r="C8567" t="s">
        <v>46339</v>
      </c>
      <c r="D8567" t="s">
        <v>394</v>
      </c>
      <c r="E8567" t="s">
        <v>1891</v>
      </c>
      <c r="F8567" t="s">
        <v>46340</v>
      </c>
      <c r="H8567" t="s">
        <v>46341</v>
      </c>
      <c r="I8567" t="s">
        <v>5034</v>
      </c>
      <c r="J8567" t="s">
        <v>46342</v>
      </c>
      <c r="K8567" t="s">
        <v>46343</v>
      </c>
      <c r="L8567" t="s">
        <v>303</v>
      </c>
      <c r="M8567" t="s">
        <v>46344</v>
      </c>
    </row>
    <row r="8568" spans="1:13" x14ac:dyDescent="0.2">
      <c r="A8568" t="s">
        <v>38143</v>
      </c>
      <c r="B8568" t="s">
        <v>38144</v>
      </c>
      <c r="C8568" t="s">
        <v>46345</v>
      </c>
      <c r="D8568" t="s">
        <v>46346</v>
      </c>
      <c r="E8568" t="s">
        <v>10400</v>
      </c>
      <c r="F8568" t="s">
        <v>46347</v>
      </c>
      <c r="G8568" t="s">
        <v>46348</v>
      </c>
      <c r="H8568" t="s">
        <v>4932</v>
      </c>
      <c r="I8568" t="s">
        <v>5034</v>
      </c>
      <c r="J8568" t="s">
        <v>46349</v>
      </c>
      <c r="K8568" t="s">
        <v>46350</v>
      </c>
      <c r="L8568" t="s">
        <v>303</v>
      </c>
      <c r="M8568" t="s">
        <v>2636</v>
      </c>
    </row>
    <row r="8569" spans="1:13" x14ac:dyDescent="0.2">
      <c r="A8569" t="s">
        <v>38143</v>
      </c>
      <c r="B8569" t="s">
        <v>38144</v>
      </c>
      <c r="C8569" t="s">
        <v>46351</v>
      </c>
      <c r="D8569" t="s">
        <v>46352</v>
      </c>
      <c r="E8569" t="s">
        <v>46353</v>
      </c>
      <c r="F8569" t="s">
        <v>46354</v>
      </c>
      <c r="H8569" t="s">
        <v>46355</v>
      </c>
      <c r="I8569" t="s">
        <v>4941</v>
      </c>
      <c r="J8569" t="s">
        <v>46356</v>
      </c>
      <c r="K8569" t="s">
        <v>302</v>
      </c>
      <c r="L8569" t="s">
        <v>303</v>
      </c>
      <c r="M8569" t="s">
        <v>17558</v>
      </c>
    </row>
    <row r="8570" spans="1:13" x14ac:dyDescent="0.2">
      <c r="A8570" t="s">
        <v>38143</v>
      </c>
      <c r="B8570" t="s">
        <v>38144</v>
      </c>
      <c r="C8570" t="s">
        <v>46357</v>
      </c>
      <c r="D8570" t="s">
        <v>4981</v>
      </c>
      <c r="E8570" t="s">
        <v>46358</v>
      </c>
      <c r="F8570" t="s">
        <v>11926</v>
      </c>
      <c r="G8570" t="s">
        <v>46359</v>
      </c>
      <c r="H8570" t="s">
        <v>28083</v>
      </c>
      <c r="I8570" t="s">
        <v>4956</v>
      </c>
      <c r="J8570" t="s">
        <v>46360</v>
      </c>
      <c r="K8570" t="s">
        <v>46361</v>
      </c>
      <c r="L8570" t="s">
        <v>303</v>
      </c>
      <c r="M8570" t="s">
        <v>422</v>
      </c>
    </row>
    <row r="8571" spans="1:13" x14ac:dyDescent="0.2">
      <c r="A8571" t="s">
        <v>38143</v>
      </c>
      <c r="B8571" t="s">
        <v>38144</v>
      </c>
      <c r="C8571" t="s">
        <v>46362</v>
      </c>
      <c r="D8571" t="s">
        <v>7079</v>
      </c>
      <c r="E8571" t="s">
        <v>46363</v>
      </c>
      <c r="F8571" t="s">
        <v>46364</v>
      </c>
      <c r="G8571" t="s">
        <v>46365</v>
      </c>
      <c r="H8571" t="s">
        <v>4932</v>
      </c>
      <c r="I8571" t="s">
        <v>4956</v>
      </c>
      <c r="J8571" t="s">
        <v>46366</v>
      </c>
      <c r="K8571" t="s">
        <v>46367</v>
      </c>
      <c r="L8571" t="s">
        <v>303</v>
      </c>
      <c r="M8571" t="s">
        <v>46368</v>
      </c>
    </row>
    <row r="8572" spans="1:13" x14ac:dyDescent="0.2">
      <c r="A8572" t="s">
        <v>38143</v>
      </c>
      <c r="B8572" t="s">
        <v>38144</v>
      </c>
      <c r="C8572" t="s">
        <v>46369</v>
      </c>
      <c r="D8572" t="s">
        <v>4966</v>
      </c>
      <c r="E8572" t="s">
        <v>46370</v>
      </c>
      <c r="F8572" t="s">
        <v>46371</v>
      </c>
      <c r="G8572" t="s">
        <v>46372</v>
      </c>
      <c r="H8572" t="s">
        <v>4932</v>
      </c>
      <c r="J8572" t="s">
        <v>46373</v>
      </c>
      <c r="K8572" t="s">
        <v>46374</v>
      </c>
      <c r="L8572" t="s">
        <v>303</v>
      </c>
      <c r="M8572" t="s">
        <v>46375</v>
      </c>
    </row>
    <row r="8573" spans="1:13" x14ac:dyDescent="0.2">
      <c r="A8573" t="s">
        <v>38143</v>
      </c>
      <c r="B8573" t="s">
        <v>38144</v>
      </c>
      <c r="C8573" t="s">
        <v>46376</v>
      </c>
      <c r="D8573" t="s">
        <v>349</v>
      </c>
      <c r="E8573" t="s">
        <v>476</v>
      </c>
      <c r="F8573" t="s">
        <v>46377</v>
      </c>
      <c r="G8573" t="s">
        <v>46378</v>
      </c>
      <c r="H8573" t="s">
        <v>46309</v>
      </c>
      <c r="J8573" t="s">
        <v>46379</v>
      </c>
      <c r="K8573" t="s">
        <v>46380</v>
      </c>
      <c r="L8573" t="s">
        <v>303</v>
      </c>
      <c r="M8573" t="s">
        <v>27526</v>
      </c>
    </row>
    <row r="8574" spans="1:13" x14ac:dyDescent="0.2">
      <c r="A8574" t="s">
        <v>38143</v>
      </c>
      <c r="B8574" t="s">
        <v>38144</v>
      </c>
      <c r="C8574" t="s">
        <v>46381</v>
      </c>
      <c r="D8574" t="s">
        <v>394</v>
      </c>
      <c r="E8574" t="s">
        <v>1891</v>
      </c>
      <c r="F8574" t="s">
        <v>46382</v>
      </c>
      <c r="G8574" t="s">
        <v>46383</v>
      </c>
      <c r="H8574" t="s">
        <v>4932</v>
      </c>
      <c r="I8574" t="s">
        <v>4956</v>
      </c>
      <c r="J8574" t="s">
        <v>46384</v>
      </c>
      <c r="K8574" t="s">
        <v>46385</v>
      </c>
      <c r="L8574" t="s">
        <v>303</v>
      </c>
      <c r="M8574" t="s">
        <v>1501</v>
      </c>
    </row>
    <row r="8575" spans="1:13" x14ac:dyDescent="0.2">
      <c r="A8575" t="s">
        <v>38143</v>
      </c>
      <c r="B8575" t="s">
        <v>38144</v>
      </c>
      <c r="C8575" t="s">
        <v>46386</v>
      </c>
      <c r="D8575" t="s">
        <v>46387</v>
      </c>
      <c r="E8575" t="s">
        <v>46388</v>
      </c>
      <c r="F8575" t="s">
        <v>46389</v>
      </c>
      <c r="G8575" t="s">
        <v>4932</v>
      </c>
      <c r="J8575" t="s">
        <v>46390</v>
      </c>
      <c r="K8575" t="s">
        <v>46391</v>
      </c>
      <c r="L8575" t="s">
        <v>303</v>
      </c>
      <c r="M8575" t="s">
        <v>422</v>
      </c>
    </row>
    <row r="8576" spans="1:13" x14ac:dyDescent="0.2">
      <c r="A8576" t="s">
        <v>38143</v>
      </c>
      <c r="B8576" t="s">
        <v>38144</v>
      </c>
      <c r="C8576" t="s">
        <v>46392</v>
      </c>
      <c r="D8576" t="s">
        <v>46393</v>
      </c>
      <c r="E8576" t="s">
        <v>46394</v>
      </c>
      <c r="F8576" t="s">
        <v>46395</v>
      </c>
      <c r="G8576" t="s">
        <v>46396</v>
      </c>
      <c r="H8576" t="s">
        <v>4932</v>
      </c>
      <c r="J8576" t="s">
        <v>46397</v>
      </c>
      <c r="K8576" t="s">
        <v>46398</v>
      </c>
      <c r="L8576" t="s">
        <v>303</v>
      </c>
      <c r="M8576" t="s">
        <v>6382</v>
      </c>
    </row>
    <row r="8577" spans="1:13" x14ac:dyDescent="0.2">
      <c r="A8577" t="s">
        <v>38143</v>
      </c>
      <c r="B8577" t="s">
        <v>38144</v>
      </c>
      <c r="C8577" t="s">
        <v>46399</v>
      </c>
      <c r="D8577" t="s">
        <v>46400</v>
      </c>
      <c r="E8577" t="s">
        <v>46401</v>
      </c>
      <c r="F8577" t="s">
        <v>46402</v>
      </c>
      <c r="G8577" t="s">
        <v>46403</v>
      </c>
      <c r="I8577" t="s">
        <v>4941</v>
      </c>
      <c r="J8577" t="s">
        <v>46404</v>
      </c>
      <c r="K8577" t="s">
        <v>46405</v>
      </c>
      <c r="L8577" t="s">
        <v>303</v>
      </c>
      <c r="M8577" t="s">
        <v>7204</v>
      </c>
    </row>
    <row r="8578" spans="1:13" x14ac:dyDescent="0.2">
      <c r="A8578" t="s">
        <v>38143</v>
      </c>
      <c r="B8578" t="s">
        <v>38144</v>
      </c>
      <c r="C8578" t="s">
        <v>46406</v>
      </c>
      <c r="D8578" t="s">
        <v>46407</v>
      </c>
      <c r="E8578" t="s">
        <v>46408</v>
      </c>
      <c r="F8578" t="s">
        <v>46409</v>
      </c>
      <c r="G8578" t="s">
        <v>4940</v>
      </c>
      <c r="H8578" t="s">
        <v>4941</v>
      </c>
      <c r="J8578" t="s">
        <v>4942</v>
      </c>
      <c r="K8578" t="s">
        <v>46410</v>
      </c>
      <c r="L8578" t="s">
        <v>303</v>
      </c>
      <c r="M8578" t="s">
        <v>1857</v>
      </c>
    </row>
    <row r="8579" spans="1:13" x14ac:dyDescent="0.2">
      <c r="A8579" t="s">
        <v>38143</v>
      </c>
      <c r="B8579" t="s">
        <v>38144</v>
      </c>
      <c r="C8579" t="s">
        <v>46411</v>
      </c>
      <c r="D8579" t="s">
        <v>572</v>
      </c>
      <c r="E8579" t="s">
        <v>573</v>
      </c>
      <c r="F8579" t="s">
        <v>46412</v>
      </c>
      <c r="G8579" t="s">
        <v>46413</v>
      </c>
      <c r="H8579" t="s">
        <v>4932</v>
      </c>
      <c r="J8579" t="s">
        <v>46414</v>
      </c>
      <c r="K8579" t="s">
        <v>46415</v>
      </c>
      <c r="L8579" t="s">
        <v>303</v>
      </c>
      <c r="M8579" t="s">
        <v>3883</v>
      </c>
    </row>
    <row r="8580" spans="1:13" x14ac:dyDescent="0.2">
      <c r="A8580" t="s">
        <v>38143</v>
      </c>
      <c r="B8580" t="s">
        <v>38144</v>
      </c>
      <c r="C8580" t="s">
        <v>46416</v>
      </c>
      <c r="D8580" t="s">
        <v>492</v>
      </c>
      <c r="E8580" t="s">
        <v>493</v>
      </c>
      <c r="F8580" t="s">
        <v>46417</v>
      </c>
      <c r="G8580" t="s">
        <v>21778</v>
      </c>
      <c r="H8580" t="s">
        <v>46418</v>
      </c>
      <c r="J8580" t="s">
        <v>46419</v>
      </c>
      <c r="K8580" t="s">
        <v>46420</v>
      </c>
      <c r="L8580" t="s">
        <v>303</v>
      </c>
      <c r="M8580" t="s">
        <v>11596</v>
      </c>
    </row>
    <row r="8581" spans="1:13" x14ac:dyDescent="0.2">
      <c r="A8581" t="s">
        <v>38143</v>
      </c>
      <c r="B8581" t="s">
        <v>38144</v>
      </c>
      <c r="C8581" t="s">
        <v>46421</v>
      </c>
      <c r="D8581" t="s">
        <v>4966</v>
      </c>
      <c r="E8581" t="s">
        <v>46422</v>
      </c>
      <c r="F8581" t="s">
        <v>46423</v>
      </c>
      <c r="H8581" t="s">
        <v>46272</v>
      </c>
      <c r="I8581" t="s">
        <v>5034</v>
      </c>
      <c r="J8581" t="s">
        <v>46424</v>
      </c>
      <c r="K8581" t="s">
        <v>46425</v>
      </c>
      <c r="L8581" t="s">
        <v>303</v>
      </c>
      <c r="M8581" t="s">
        <v>3966</v>
      </c>
    </row>
    <row r="8582" spans="1:13" x14ac:dyDescent="0.2">
      <c r="A8582" t="s">
        <v>38143</v>
      </c>
      <c r="B8582" t="s">
        <v>38144</v>
      </c>
      <c r="C8582" t="s">
        <v>46426</v>
      </c>
      <c r="D8582" t="s">
        <v>4981</v>
      </c>
      <c r="E8582" t="s">
        <v>46427</v>
      </c>
      <c r="F8582" t="s">
        <v>46428</v>
      </c>
      <c r="H8582" t="s">
        <v>46429</v>
      </c>
      <c r="I8582" t="s">
        <v>46314</v>
      </c>
      <c r="J8582" t="s">
        <v>46430</v>
      </c>
      <c r="K8582" t="s">
        <v>46431</v>
      </c>
      <c r="L8582" t="s">
        <v>303</v>
      </c>
      <c r="M8582" t="s">
        <v>46432</v>
      </c>
    </row>
    <row r="8583" spans="1:13" x14ac:dyDescent="0.2">
      <c r="A8583" t="s">
        <v>38143</v>
      </c>
      <c r="B8583" t="s">
        <v>38144</v>
      </c>
      <c r="C8583" t="s">
        <v>46433</v>
      </c>
      <c r="D8583" t="s">
        <v>5270</v>
      </c>
      <c r="E8583" t="s">
        <v>46434</v>
      </c>
      <c r="F8583" t="s">
        <v>46435</v>
      </c>
      <c r="G8583" t="s">
        <v>4961</v>
      </c>
      <c r="H8583" t="s">
        <v>4941</v>
      </c>
      <c r="J8583" t="s">
        <v>46436</v>
      </c>
      <c r="K8583" t="s">
        <v>46437</v>
      </c>
      <c r="L8583" t="s">
        <v>303</v>
      </c>
      <c r="M8583" t="s">
        <v>46438</v>
      </c>
    </row>
    <row r="8584" spans="1:13" x14ac:dyDescent="0.2">
      <c r="A8584" t="s">
        <v>38143</v>
      </c>
      <c r="B8584" t="s">
        <v>38144</v>
      </c>
      <c r="C8584" t="s">
        <v>46439</v>
      </c>
      <c r="D8584" t="s">
        <v>564</v>
      </c>
      <c r="E8584" t="s">
        <v>296</v>
      </c>
      <c r="F8584" t="s">
        <v>22357</v>
      </c>
      <c r="G8584" t="s">
        <v>46341</v>
      </c>
      <c r="H8584" t="s">
        <v>5586</v>
      </c>
      <c r="I8584" t="s">
        <v>5034</v>
      </c>
      <c r="J8584" t="s">
        <v>46440</v>
      </c>
      <c r="K8584" t="s">
        <v>46441</v>
      </c>
      <c r="L8584" t="s">
        <v>303</v>
      </c>
      <c r="M8584" t="s">
        <v>422</v>
      </c>
    </row>
    <row r="8585" spans="1:13" x14ac:dyDescent="0.2">
      <c r="A8585" t="s">
        <v>38143</v>
      </c>
      <c r="B8585" t="s">
        <v>38144</v>
      </c>
      <c r="C8585" t="s">
        <v>46442</v>
      </c>
      <c r="D8585" t="s">
        <v>5425</v>
      </c>
      <c r="E8585" t="s">
        <v>46443</v>
      </c>
      <c r="F8585" t="s">
        <v>46444</v>
      </c>
      <c r="G8585" t="s">
        <v>46445</v>
      </c>
      <c r="I8585" t="s">
        <v>4941</v>
      </c>
      <c r="J8585" t="s">
        <v>46446</v>
      </c>
      <c r="K8585" t="s">
        <v>302</v>
      </c>
      <c r="L8585" t="s">
        <v>303</v>
      </c>
      <c r="M8585" t="s">
        <v>9155</v>
      </c>
    </row>
    <row r="8586" spans="1:13" x14ac:dyDescent="0.2">
      <c r="A8586" t="s">
        <v>38143</v>
      </c>
      <c r="B8586" t="s">
        <v>38144</v>
      </c>
      <c r="C8586" t="s">
        <v>46447</v>
      </c>
      <c r="D8586" t="s">
        <v>46448</v>
      </c>
      <c r="E8586" t="s">
        <v>46449</v>
      </c>
      <c r="F8586" t="s">
        <v>46450</v>
      </c>
      <c r="H8586" t="s">
        <v>4932</v>
      </c>
      <c r="I8586" t="s">
        <v>4956</v>
      </c>
      <c r="J8586" t="s">
        <v>46451</v>
      </c>
      <c r="K8586" t="s">
        <v>46452</v>
      </c>
      <c r="L8586" t="s">
        <v>303</v>
      </c>
      <c r="M8586" t="s">
        <v>10638</v>
      </c>
    </row>
    <row r="8587" spans="1:13" x14ac:dyDescent="0.2">
      <c r="A8587" t="s">
        <v>38143</v>
      </c>
      <c r="B8587" t="s">
        <v>38144</v>
      </c>
      <c r="C8587" t="s">
        <v>46453</v>
      </c>
      <c r="D8587" t="s">
        <v>572</v>
      </c>
      <c r="E8587" t="s">
        <v>573</v>
      </c>
      <c r="F8587" t="s">
        <v>46454</v>
      </c>
      <c r="G8587" t="s">
        <v>5586</v>
      </c>
      <c r="H8587" t="s">
        <v>5034</v>
      </c>
      <c r="J8587" t="s">
        <v>46455</v>
      </c>
      <c r="K8587" t="s">
        <v>46456</v>
      </c>
      <c r="L8587" t="s">
        <v>303</v>
      </c>
      <c r="M8587" t="s">
        <v>5402</v>
      </c>
    </row>
    <row r="8588" spans="1:13" x14ac:dyDescent="0.2">
      <c r="A8588" t="s">
        <v>38143</v>
      </c>
      <c r="B8588" t="s">
        <v>38144</v>
      </c>
      <c r="C8588" t="s">
        <v>46457</v>
      </c>
      <c r="D8588" t="s">
        <v>349</v>
      </c>
      <c r="F8588" t="s">
        <v>46458</v>
      </c>
      <c r="H8588" t="s">
        <v>5054</v>
      </c>
      <c r="I8588" t="s">
        <v>4941</v>
      </c>
      <c r="J8588" t="s">
        <v>46459</v>
      </c>
      <c r="K8588" t="s">
        <v>46460</v>
      </c>
      <c r="L8588" t="s">
        <v>303</v>
      </c>
      <c r="M8588" t="s">
        <v>422</v>
      </c>
    </row>
    <row r="8589" spans="1:13" x14ac:dyDescent="0.2">
      <c r="A8589" t="s">
        <v>38143</v>
      </c>
      <c r="B8589" t="s">
        <v>38144</v>
      </c>
      <c r="C8589" t="s">
        <v>46461</v>
      </c>
      <c r="D8589" t="s">
        <v>46462</v>
      </c>
      <c r="E8589" t="s">
        <v>46463</v>
      </c>
      <c r="F8589" t="s">
        <v>46464</v>
      </c>
      <c r="G8589" t="s">
        <v>4932</v>
      </c>
      <c r="J8589" t="s">
        <v>46465</v>
      </c>
      <c r="K8589" t="s">
        <v>46466</v>
      </c>
      <c r="L8589" t="s">
        <v>303</v>
      </c>
      <c r="M8589" t="s">
        <v>1715</v>
      </c>
    </row>
    <row r="8590" spans="1:13" x14ac:dyDescent="0.2">
      <c r="A8590" t="s">
        <v>38143</v>
      </c>
      <c r="B8590" t="s">
        <v>38144</v>
      </c>
      <c r="C8590" t="s">
        <v>46467</v>
      </c>
      <c r="D8590" t="s">
        <v>4981</v>
      </c>
      <c r="E8590" t="s">
        <v>46468</v>
      </c>
      <c r="F8590" t="s">
        <v>46469</v>
      </c>
      <c r="G8590" t="s">
        <v>46470</v>
      </c>
      <c r="H8590" t="s">
        <v>46471</v>
      </c>
      <c r="I8590" t="s">
        <v>5034</v>
      </c>
      <c r="J8590" t="s">
        <v>46472</v>
      </c>
      <c r="K8590" t="s">
        <v>46473</v>
      </c>
      <c r="L8590" t="s">
        <v>303</v>
      </c>
      <c r="M8590" t="s">
        <v>5796</v>
      </c>
    </row>
    <row r="8591" spans="1:13" x14ac:dyDescent="0.2">
      <c r="A8591" t="s">
        <v>38143</v>
      </c>
      <c r="B8591" t="s">
        <v>38144</v>
      </c>
      <c r="C8591" t="s">
        <v>46474</v>
      </c>
      <c r="D8591" t="s">
        <v>349</v>
      </c>
      <c r="F8591" t="s">
        <v>46475</v>
      </c>
      <c r="H8591" t="s">
        <v>5240</v>
      </c>
      <c r="I8591" t="s">
        <v>4941</v>
      </c>
      <c r="J8591" t="s">
        <v>46476</v>
      </c>
      <c r="K8591" t="s">
        <v>46477</v>
      </c>
      <c r="L8591" t="s">
        <v>303</v>
      </c>
      <c r="M8591" t="s">
        <v>422</v>
      </c>
    </row>
    <row r="8592" spans="1:13" x14ac:dyDescent="0.2">
      <c r="A8592" t="s">
        <v>38143</v>
      </c>
      <c r="B8592" t="s">
        <v>38144</v>
      </c>
      <c r="C8592" t="s">
        <v>46478</v>
      </c>
      <c r="D8592" t="s">
        <v>46479</v>
      </c>
      <c r="F8592" t="s">
        <v>46480</v>
      </c>
      <c r="G8592" t="s">
        <v>46341</v>
      </c>
      <c r="H8592" t="s">
        <v>5586</v>
      </c>
      <c r="I8592" t="s">
        <v>5034</v>
      </c>
      <c r="J8592" t="s">
        <v>46481</v>
      </c>
      <c r="K8592" t="s">
        <v>46482</v>
      </c>
      <c r="L8592" t="s">
        <v>303</v>
      </c>
      <c r="M8592" t="s">
        <v>4979</v>
      </c>
    </row>
    <row r="8593" spans="1:13" x14ac:dyDescent="0.2">
      <c r="A8593" t="s">
        <v>38143</v>
      </c>
      <c r="B8593" t="s">
        <v>38144</v>
      </c>
      <c r="C8593" t="s">
        <v>46483</v>
      </c>
      <c r="D8593" t="s">
        <v>46484</v>
      </c>
      <c r="E8593" t="s">
        <v>32931</v>
      </c>
      <c r="F8593" t="s">
        <v>46485</v>
      </c>
      <c r="H8593" t="s">
        <v>4932</v>
      </c>
      <c r="J8593" t="s">
        <v>46486</v>
      </c>
      <c r="K8593" t="s">
        <v>46487</v>
      </c>
      <c r="L8593" t="s">
        <v>303</v>
      </c>
      <c r="M8593" t="s">
        <v>8904</v>
      </c>
    </row>
    <row r="8594" spans="1:13" x14ac:dyDescent="0.2">
      <c r="A8594" t="s">
        <v>38143</v>
      </c>
      <c r="B8594" t="s">
        <v>38144</v>
      </c>
      <c r="C8594" t="s">
        <v>46488</v>
      </c>
      <c r="D8594" t="s">
        <v>349</v>
      </c>
      <c r="E8594" t="s">
        <v>476</v>
      </c>
      <c r="F8594" t="s">
        <v>46489</v>
      </c>
      <c r="G8594" t="s">
        <v>46272</v>
      </c>
      <c r="H8594" t="s">
        <v>5034</v>
      </c>
      <c r="J8594" t="s">
        <v>46490</v>
      </c>
      <c r="K8594" t="s">
        <v>46491</v>
      </c>
      <c r="L8594" t="s">
        <v>303</v>
      </c>
      <c r="M8594" t="s">
        <v>422</v>
      </c>
    </row>
    <row r="8595" spans="1:13" x14ac:dyDescent="0.2">
      <c r="A8595" t="s">
        <v>38143</v>
      </c>
      <c r="B8595" t="s">
        <v>38144</v>
      </c>
      <c r="C8595" t="s">
        <v>46492</v>
      </c>
      <c r="D8595" t="s">
        <v>6192</v>
      </c>
      <c r="E8595" t="s">
        <v>5466</v>
      </c>
      <c r="F8595" t="s">
        <v>46493</v>
      </c>
      <c r="H8595" t="s">
        <v>46418</v>
      </c>
      <c r="I8595" t="s">
        <v>5034</v>
      </c>
      <c r="J8595" t="s">
        <v>46494</v>
      </c>
      <c r="K8595" t="s">
        <v>46495</v>
      </c>
      <c r="L8595" t="s">
        <v>303</v>
      </c>
      <c r="M8595" t="s">
        <v>2631</v>
      </c>
    </row>
    <row r="8596" spans="1:13" x14ac:dyDescent="0.2">
      <c r="A8596" t="s">
        <v>38143</v>
      </c>
      <c r="B8596" t="s">
        <v>38144</v>
      </c>
      <c r="C8596" t="s">
        <v>46496</v>
      </c>
      <c r="D8596" t="s">
        <v>572</v>
      </c>
      <c r="E8596" t="s">
        <v>573</v>
      </c>
      <c r="F8596" t="s">
        <v>46497</v>
      </c>
      <c r="G8596" t="s">
        <v>46498</v>
      </c>
      <c r="H8596" t="s">
        <v>5024</v>
      </c>
      <c r="J8596" t="s">
        <v>46499</v>
      </c>
      <c r="K8596" t="s">
        <v>46500</v>
      </c>
      <c r="L8596" t="s">
        <v>303</v>
      </c>
      <c r="M8596" t="s">
        <v>10324</v>
      </c>
    </row>
    <row r="8597" spans="1:13" x14ac:dyDescent="0.2">
      <c r="A8597" t="s">
        <v>38143</v>
      </c>
      <c r="B8597" t="s">
        <v>38144</v>
      </c>
      <c r="C8597" t="s">
        <v>46501</v>
      </c>
      <c r="D8597" t="s">
        <v>394</v>
      </c>
      <c r="E8597" t="s">
        <v>499</v>
      </c>
      <c r="F8597" t="s">
        <v>46502</v>
      </c>
      <c r="H8597" t="s">
        <v>46314</v>
      </c>
      <c r="J8597" t="s">
        <v>46503</v>
      </c>
      <c r="K8597" t="s">
        <v>46504</v>
      </c>
      <c r="L8597" t="s">
        <v>303</v>
      </c>
      <c r="M8597" t="s">
        <v>1598</v>
      </c>
    </row>
    <row r="8598" spans="1:13" x14ac:dyDescent="0.2">
      <c r="A8598" t="s">
        <v>38143</v>
      </c>
      <c r="B8598" t="s">
        <v>38144</v>
      </c>
      <c r="C8598" t="s">
        <v>46505</v>
      </c>
      <c r="D8598" t="s">
        <v>349</v>
      </c>
      <c r="E8598" t="s">
        <v>476</v>
      </c>
      <c r="F8598" t="s">
        <v>46506</v>
      </c>
      <c r="G8598" t="s">
        <v>4932</v>
      </c>
      <c r="J8598" t="s">
        <v>46507</v>
      </c>
      <c r="K8598" t="s">
        <v>46508</v>
      </c>
      <c r="L8598" t="s">
        <v>303</v>
      </c>
      <c r="M8598" t="s">
        <v>422</v>
      </c>
    </row>
    <row r="8599" spans="1:13" x14ac:dyDescent="0.2">
      <c r="A8599" t="s">
        <v>38143</v>
      </c>
      <c r="B8599" t="s">
        <v>38144</v>
      </c>
      <c r="C8599" t="s">
        <v>46509</v>
      </c>
      <c r="D8599" t="s">
        <v>349</v>
      </c>
      <c r="E8599" t="s">
        <v>476</v>
      </c>
      <c r="F8599" t="s">
        <v>46510</v>
      </c>
      <c r="G8599" t="s">
        <v>42671</v>
      </c>
      <c r="H8599" t="s">
        <v>31451</v>
      </c>
      <c r="I8599" t="s">
        <v>46511</v>
      </c>
      <c r="J8599" t="s">
        <v>46512</v>
      </c>
      <c r="K8599" t="s">
        <v>46513</v>
      </c>
      <c r="L8599" t="s">
        <v>303</v>
      </c>
      <c r="M8599" t="s">
        <v>25747</v>
      </c>
    </row>
    <row r="8600" spans="1:13" x14ac:dyDescent="0.2">
      <c r="A8600" t="s">
        <v>38143</v>
      </c>
      <c r="B8600" t="s">
        <v>38144</v>
      </c>
      <c r="C8600" t="s">
        <v>46514</v>
      </c>
      <c r="D8600" t="s">
        <v>513</v>
      </c>
      <c r="F8600" t="s">
        <v>46515</v>
      </c>
      <c r="H8600" t="s">
        <v>4932</v>
      </c>
      <c r="J8600" t="s">
        <v>46516</v>
      </c>
      <c r="K8600" t="s">
        <v>46517</v>
      </c>
      <c r="L8600" t="s">
        <v>303</v>
      </c>
      <c r="M8600" t="s">
        <v>46518</v>
      </c>
    </row>
    <row r="8601" spans="1:13" x14ac:dyDescent="0.2">
      <c r="A8601" t="s">
        <v>38143</v>
      </c>
      <c r="B8601" t="s">
        <v>38144</v>
      </c>
      <c r="C8601" t="s">
        <v>46519</v>
      </c>
      <c r="D8601" t="s">
        <v>349</v>
      </c>
      <c r="E8601" t="s">
        <v>476</v>
      </c>
      <c r="F8601" t="s">
        <v>46520</v>
      </c>
      <c r="G8601" t="s">
        <v>46341</v>
      </c>
      <c r="H8601" t="s">
        <v>5586</v>
      </c>
      <c r="I8601" t="s">
        <v>5034</v>
      </c>
      <c r="J8601" t="s">
        <v>46521</v>
      </c>
      <c r="K8601" t="s">
        <v>46522</v>
      </c>
      <c r="L8601" t="s">
        <v>303</v>
      </c>
      <c r="M8601" t="s">
        <v>422</v>
      </c>
    </row>
    <row r="8602" spans="1:13" x14ac:dyDescent="0.2">
      <c r="A8602" t="s">
        <v>38143</v>
      </c>
      <c r="B8602" t="s">
        <v>38144</v>
      </c>
      <c r="C8602" t="s">
        <v>46523</v>
      </c>
      <c r="D8602" t="s">
        <v>46524</v>
      </c>
      <c r="E8602" t="s">
        <v>46525</v>
      </c>
      <c r="F8602" t="s">
        <v>46526</v>
      </c>
      <c r="H8602" t="s">
        <v>4974</v>
      </c>
      <c r="I8602" t="s">
        <v>4976</v>
      </c>
      <c r="J8602" t="s">
        <v>4977</v>
      </c>
      <c r="K8602" t="s">
        <v>302</v>
      </c>
      <c r="L8602" t="s">
        <v>303</v>
      </c>
      <c r="M8602" t="s">
        <v>4818</v>
      </c>
    </row>
    <row r="8603" spans="1:13" x14ac:dyDescent="0.2">
      <c r="A8603" t="s">
        <v>38143</v>
      </c>
      <c r="B8603" t="s">
        <v>38144</v>
      </c>
      <c r="C8603" t="s">
        <v>46527</v>
      </c>
      <c r="D8603" t="s">
        <v>46528</v>
      </c>
      <c r="E8603" t="s">
        <v>46529</v>
      </c>
      <c r="F8603" t="s">
        <v>46530</v>
      </c>
      <c r="G8603" t="s">
        <v>46531</v>
      </c>
      <c r="H8603" t="s">
        <v>4949</v>
      </c>
      <c r="I8603" t="s">
        <v>4941</v>
      </c>
      <c r="J8603" t="s">
        <v>46532</v>
      </c>
      <c r="K8603" t="s">
        <v>46533</v>
      </c>
      <c r="L8603" t="s">
        <v>303</v>
      </c>
      <c r="M8603" t="s">
        <v>5276</v>
      </c>
    </row>
    <row r="8604" spans="1:13" x14ac:dyDescent="0.2">
      <c r="A8604" t="s">
        <v>38143</v>
      </c>
      <c r="B8604" t="s">
        <v>38144</v>
      </c>
      <c r="C8604" t="s">
        <v>46534</v>
      </c>
      <c r="D8604" t="s">
        <v>46535</v>
      </c>
      <c r="E8604" t="s">
        <v>46536</v>
      </c>
      <c r="F8604" t="s">
        <v>46537</v>
      </c>
      <c r="G8604" t="s">
        <v>4932</v>
      </c>
      <c r="J8604" t="s">
        <v>46538</v>
      </c>
      <c r="K8604" t="s">
        <v>46539</v>
      </c>
      <c r="L8604" t="s">
        <v>303</v>
      </c>
      <c r="M8604" t="s">
        <v>40862</v>
      </c>
    </row>
    <row r="8605" spans="1:13" x14ac:dyDescent="0.2">
      <c r="A8605" t="s">
        <v>38143</v>
      </c>
      <c r="B8605" t="s">
        <v>38144</v>
      </c>
      <c r="C8605" t="s">
        <v>46540</v>
      </c>
      <c r="D8605" t="s">
        <v>295</v>
      </c>
      <c r="E8605" t="s">
        <v>296</v>
      </c>
      <c r="F8605" t="s">
        <v>46541</v>
      </c>
      <c r="G8605" t="s">
        <v>46542</v>
      </c>
      <c r="H8605" t="s">
        <v>46418</v>
      </c>
      <c r="I8605" t="s">
        <v>5034</v>
      </c>
      <c r="J8605" t="s">
        <v>46543</v>
      </c>
      <c r="K8605" t="s">
        <v>46544</v>
      </c>
      <c r="L8605" t="s">
        <v>303</v>
      </c>
      <c r="M8605" t="s">
        <v>46545</v>
      </c>
    </row>
    <row r="8606" spans="1:13" x14ac:dyDescent="0.2">
      <c r="A8606" t="s">
        <v>38143</v>
      </c>
      <c r="B8606" t="s">
        <v>38144</v>
      </c>
      <c r="C8606" t="s">
        <v>46546</v>
      </c>
      <c r="D8606" t="s">
        <v>572</v>
      </c>
      <c r="E8606" t="s">
        <v>573</v>
      </c>
      <c r="F8606" t="s">
        <v>46547</v>
      </c>
      <c r="H8606" t="s">
        <v>4949</v>
      </c>
      <c r="I8606" t="s">
        <v>4941</v>
      </c>
      <c r="J8606" t="s">
        <v>46548</v>
      </c>
      <c r="K8606" t="s">
        <v>46549</v>
      </c>
      <c r="L8606" t="s">
        <v>303</v>
      </c>
      <c r="M8606" t="s">
        <v>46550</v>
      </c>
    </row>
    <row r="8607" spans="1:13" x14ac:dyDescent="0.2">
      <c r="A8607" t="s">
        <v>38143</v>
      </c>
      <c r="B8607" t="s">
        <v>38144</v>
      </c>
      <c r="C8607" t="s">
        <v>46551</v>
      </c>
      <c r="D8607" t="s">
        <v>46552</v>
      </c>
      <c r="F8607" t="s">
        <v>46553</v>
      </c>
      <c r="G8607" t="s">
        <v>46554</v>
      </c>
      <c r="H8607" t="s">
        <v>4932</v>
      </c>
      <c r="J8607" t="s">
        <v>46555</v>
      </c>
      <c r="K8607" t="s">
        <v>302</v>
      </c>
      <c r="L8607" t="s">
        <v>303</v>
      </c>
      <c r="M8607" t="s">
        <v>46556</v>
      </c>
    </row>
    <row r="8608" spans="1:13" x14ac:dyDescent="0.2">
      <c r="A8608" t="s">
        <v>38143</v>
      </c>
      <c r="B8608" t="s">
        <v>38144</v>
      </c>
      <c r="C8608" t="s">
        <v>46557</v>
      </c>
      <c r="D8608" t="s">
        <v>6192</v>
      </c>
      <c r="E8608" t="s">
        <v>46558</v>
      </c>
      <c r="F8608" t="s">
        <v>46559</v>
      </c>
      <c r="G8608" t="s">
        <v>46560</v>
      </c>
      <c r="H8608" t="s">
        <v>4949</v>
      </c>
      <c r="I8608" t="s">
        <v>4941</v>
      </c>
      <c r="J8608" t="s">
        <v>46561</v>
      </c>
      <c r="K8608" t="s">
        <v>46562</v>
      </c>
      <c r="L8608" t="s">
        <v>303</v>
      </c>
      <c r="M8608" t="s">
        <v>5276</v>
      </c>
    </row>
    <row r="8609" spans="1:13" x14ac:dyDescent="0.2">
      <c r="A8609" t="s">
        <v>38143</v>
      </c>
      <c r="B8609" t="s">
        <v>38144</v>
      </c>
      <c r="C8609" t="s">
        <v>46563</v>
      </c>
      <c r="D8609" t="s">
        <v>349</v>
      </c>
      <c r="E8609" t="s">
        <v>424</v>
      </c>
      <c r="F8609" t="s">
        <v>46564</v>
      </c>
      <c r="G8609" t="s">
        <v>11983</v>
      </c>
      <c r="H8609" t="s">
        <v>5586</v>
      </c>
      <c r="I8609" t="s">
        <v>5034</v>
      </c>
      <c r="J8609" t="s">
        <v>46565</v>
      </c>
      <c r="K8609" t="s">
        <v>46566</v>
      </c>
      <c r="L8609" t="s">
        <v>303</v>
      </c>
      <c r="M8609" t="s">
        <v>46567</v>
      </c>
    </row>
    <row r="8610" spans="1:13" x14ac:dyDescent="0.2">
      <c r="A8610" t="s">
        <v>38143</v>
      </c>
      <c r="B8610" t="s">
        <v>38144</v>
      </c>
      <c r="C8610" t="s">
        <v>46568</v>
      </c>
      <c r="D8610" t="s">
        <v>46569</v>
      </c>
      <c r="F8610" t="s">
        <v>46570</v>
      </c>
      <c r="G8610" t="s">
        <v>46341</v>
      </c>
      <c r="H8610" t="s">
        <v>5586</v>
      </c>
      <c r="I8610" t="s">
        <v>5034</v>
      </c>
      <c r="J8610" t="s">
        <v>46571</v>
      </c>
      <c r="K8610" t="s">
        <v>46572</v>
      </c>
      <c r="L8610" t="s">
        <v>303</v>
      </c>
      <c r="M8610" t="s">
        <v>10324</v>
      </c>
    </row>
    <row r="8611" spans="1:13" x14ac:dyDescent="0.2">
      <c r="A8611" t="s">
        <v>38143</v>
      </c>
      <c r="B8611" t="s">
        <v>38144</v>
      </c>
      <c r="C8611" t="s">
        <v>46573</v>
      </c>
      <c r="D8611" t="s">
        <v>46574</v>
      </c>
      <c r="E8611" t="s">
        <v>46575</v>
      </c>
      <c r="F8611" t="s">
        <v>46576</v>
      </c>
      <c r="G8611" t="s">
        <v>46577</v>
      </c>
      <c r="H8611" t="s">
        <v>46272</v>
      </c>
      <c r="I8611" t="s">
        <v>5034</v>
      </c>
      <c r="J8611" t="s">
        <v>46578</v>
      </c>
      <c r="K8611" t="s">
        <v>46579</v>
      </c>
      <c r="L8611" t="s">
        <v>303</v>
      </c>
      <c r="M8611" t="s">
        <v>46580</v>
      </c>
    </row>
    <row r="8612" spans="1:13" x14ac:dyDescent="0.2">
      <c r="A8612" t="s">
        <v>38143</v>
      </c>
      <c r="B8612" t="s">
        <v>38144</v>
      </c>
      <c r="C8612" t="s">
        <v>46581</v>
      </c>
      <c r="D8612" t="s">
        <v>46582</v>
      </c>
      <c r="E8612" t="s">
        <v>46583</v>
      </c>
      <c r="F8612" t="s">
        <v>46584</v>
      </c>
      <c r="H8612" t="s">
        <v>46585</v>
      </c>
      <c r="I8612" t="s">
        <v>5034</v>
      </c>
      <c r="J8612" t="s">
        <v>46586</v>
      </c>
      <c r="K8612" t="s">
        <v>46587</v>
      </c>
      <c r="L8612" t="s">
        <v>303</v>
      </c>
      <c r="M8612" t="s">
        <v>4493</v>
      </c>
    </row>
    <row r="8613" spans="1:13" x14ac:dyDescent="0.2">
      <c r="A8613" t="s">
        <v>38143</v>
      </c>
      <c r="B8613" t="s">
        <v>38144</v>
      </c>
      <c r="C8613" t="s">
        <v>46588</v>
      </c>
      <c r="D8613" t="s">
        <v>46589</v>
      </c>
      <c r="E8613" t="s">
        <v>46590</v>
      </c>
      <c r="F8613" t="s">
        <v>46591</v>
      </c>
      <c r="G8613" t="s">
        <v>46592</v>
      </c>
      <c r="H8613" t="s">
        <v>46272</v>
      </c>
      <c r="I8613" t="s">
        <v>5034</v>
      </c>
      <c r="J8613" t="s">
        <v>46593</v>
      </c>
      <c r="K8613" t="s">
        <v>46594</v>
      </c>
      <c r="L8613" t="s">
        <v>303</v>
      </c>
      <c r="M8613" t="s">
        <v>38991</v>
      </c>
    </row>
    <row r="8614" spans="1:13" x14ac:dyDescent="0.2">
      <c r="A8614" t="s">
        <v>38143</v>
      </c>
      <c r="B8614" t="s">
        <v>38144</v>
      </c>
      <c r="C8614" t="s">
        <v>46595</v>
      </c>
      <c r="D8614" t="s">
        <v>5425</v>
      </c>
      <c r="E8614" t="s">
        <v>46596</v>
      </c>
      <c r="F8614" t="s">
        <v>46597</v>
      </c>
      <c r="H8614" t="s">
        <v>5144</v>
      </c>
      <c r="I8614" t="s">
        <v>5017</v>
      </c>
      <c r="J8614" t="s">
        <v>46598</v>
      </c>
      <c r="K8614" t="s">
        <v>46599</v>
      </c>
      <c r="L8614" t="s">
        <v>303</v>
      </c>
      <c r="M8614" t="s">
        <v>18368</v>
      </c>
    </row>
    <row r="8615" spans="1:13" x14ac:dyDescent="0.2">
      <c r="A8615" t="s">
        <v>38143</v>
      </c>
      <c r="B8615" t="s">
        <v>38144</v>
      </c>
      <c r="C8615" t="s">
        <v>46600</v>
      </c>
      <c r="D8615" t="s">
        <v>2857</v>
      </c>
      <c r="E8615" t="s">
        <v>43600</v>
      </c>
      <c r="F8615" t="s">
        <v>46601</v>
      </c>
      <c r="H8615" t="s">
        <v>46585</v>
      </c>
      <c r="I8615" t="s">
        <v>5034</v>
      </c>
      <c r="J8615" t="s">
        <v>46602</v>
      </c>
      <c r="K8615" t="s">
        <v>46603</v>
      </c>
      <c r="L8615" t="s">
        <v>303</v>
      </c>
      <c r="M8615" t="s">
        <v>1863</v>
      </c>
    </row>
    <row r="8616" spans="1:13" x14ac:dyDescent="0.2">
      <c r="A8616" t="s">
        <v>38143</v>
      </c>
      <c r="B8616" t="s">
        <v>38144</v>
      </c>
      <c r="C8616" t="s">
        <v>46604</v>
      </c>
      <c r="D8616" t="s">
        <v>349</v>
      </c>
      <c r="F8616" t="s">
        <v>46605</v>
      </c>
      <c r="G8616" t="s">
        <v>5144</v>
      </c>
      <c r="H8616" t="s">
        <v>5017</v>
      </c>
      <c r="J8616" t="s">
        <v>46606</v>
      </c>
      <c r="K8616" t="s">
        <v>46607</v>
      </c>
      <c r="L8616" t="s">
        <v>303</v>
      </c>
      <c r="M8616" t="s">
        <v>422</v>
      </c>
    </row>
    <row r="8617" spans="1:13" x14ac:dyDescent="0.2">
      <c r="A8617" t="s">
        <v>38143</v>
      </c>
      <c r="B8617" t="s">
        <v>38144</v>
      </c>
      <c r="C8617" t="s">
        <v>46608</v>
      </c>
      <c r="D8617" t="s">
        <v>349</v>
      </c>
      <c r="E8617" t="s">
        <v>424</v>
      </c>
      <c r="F8617" t="s">
        <v>46609</v>
      </c>
      <c r="H8617" t="s">
        <v>46272</v>
      </c>
      <c r="I8617" t="s">
        <v>5034</v>
      </c>
      <c r="J8617" t="s">
        <v>46424</v>
      </c>
      <c r="K8617" t="s">
        <v>46610</v>
      </c>
      <c r="L8617" t="s">
        <v>303</v>
      </c>
      <c r="M8617" t="s">
        <v>18960</v>
      </c>
    </row>
    <row r="8618" spans="1:13" x14ac:dyDescent="0.2">
      <c r="A8618" t="s">
        <v>38143</v>
      </c>
      <c r="B8618" t="s">
        <v>38144</v>
      </c>
      <c r="C8618" t="s">
        <v>46611</v>
      </c>
      <c r="D8618" t="s">
        <v>46590</v>
      </c>
      <c r="F8618" t="s">
        <v>46612</v>
      </c>
      <c r="G8618" t="s">
        <v>46272</v>
      </c>
      <c r="H8618" t="s">
        <v>5034</v>
      </c>
      <c r="J8618" t="s">
        <v>46613</v>
      </c>
      <c r="K8618" t="s">
        <v>46614</v>
      </c>
      <c r="L8618" t="s">
        <v>303</v>
      </c>
      <c r="M8618" t="s">
        <v>422</v>
      </c>
    </row>
    <row r="8619" spans="1:13" x14ac:dyDescent="0.2">
      <c r="A8619" t="s">
        <v>38143</v>
      </c>
      <c r="B8619" t="s">
        <v>38144</v>
      </c>
      <c r="C8619" t="s">
        <v>46615</v>
      </c>
      <c r="D8619" t="s">
        <v>46552</v>
      </c>
      <c r="F8619" t="s">
        <v>46616</v>
      </c>
      <c r="G8619" t="s">
        <v>46617</v>
      </c>
      <c r="H8619" t="s">
        <v>5586</v>
      </c>
      <c r="I8619" t="s">
        <v>5034</v>
      </c>
      <c r="J8619" t="s">
        <v>46618</v>
      </c>
      <c r="K8619" t="s">
        <v>46619</v>
      </c>
      <c r="L8619" t="s">
        <v>303</v>
      </c>
      <c r="M8619" t="s">
        <v>46620</v>
      </c>
    </row>
    <row r="8620" spans="1:13" x14ac:dyDescent="0.2">
      <c r="A8620" t="s">
        <v>38143</v>
      </c>
      <c r="B8620" t="s">
        <v>38144</v>
      </c>
      <c r="C8620" t="s">
        <v>46621</v>
      </c>
      <c r="D8620" t="s">
        <v>572</v>
      </c>
      <c r="E8620" t="s">
        <v>573</v>
      </c>
      <c r="F8620" t="s">
        <v>46622</v>
      </c>
      <c r="G8620" t="s">
        <v>46418</v>
      </c>
      <c r="H8620" t="s">
        <v>5034</v>
      </c>
      <c r="J8620" t="s">
        <v>46623</v>
      </c>
      <c r="K8620" t="s">
        <v>46624</v>
      </c>
      <c r="L8620" t="s">
        <v>303</v>
      </c>
      <c r="M8620" t="s">
        <v>5402</v>
      </c>
    </row>
    <row r="8621" spans="1:13" x14ac:dyDescent="0.2">
      <c r="A8621" t="s">
        <v>38143</v>
      </c>
      <c r="B8621" t="s">
        <v>38144</v>
      </c>
      <c r="C8621" t="s">
        <v>46625</v>
      </c>
      <c r="D8621" t="s">
        <v>572</v>
      </c>
      <c r="E8621" t="s">
        <v>573</v>
      </c>
      <c r="F8621" t="s">
        <v>46626</v>
      </c>
      <c r="G8621" t="s">
        <v>4932</v>
      </c>
      <c r="J8621" t="s">
        <v>46627</v>
      </c>
      <c r="K8621" t="s">
        <v>46628</v>
      </c>
      <c r="L8621" t="s">
        <v>303</v>
      </c>
      <c r="M8621" t="s">
        <v>3883</v>
      </c>
    </row>
    <row r="8622" spans="1:13" x14ac:dyDescent="0.2">
      <c r="A8622" t="s">
        <v>38143</v>
      </c>
      <c r="B8622" t="s">
        <v>38144</v>
      </c>
      <c r="C8622" t="s">
        <v>46629</v>
      </c>
      <c r="D8622" t="s">
        <v>394</v>
      </c>
      <c r="E8622" t="s">
        <v>499</v>
      </c>
      <c r="F8622" t="s">
        <v>500</v>
      </c>
      <c r="G8622" t="s">
        <v>46630</v>
      </c>
      <c r="H8622" t="s">
        <v>5054</v>
      </c>
      <c r="I8622" t="s">
        <v>4941</v>
      </c>
      <c r="J8622" t="s">
        <v>46631</v>
      </c>
      <c r="K8622" t="s">
        <v>46632</v>
      </c>
      <c r="L8622" t="s">
        <v>303</v>
      </c>
      <c r="M8622" t="s">
        <v>1669</v>
      </c>
    </row>
    <row r="8623" spans="1:13" x14ac:dyDescent="0.2">
      <c r="A8623" t="s">
        <v>38143</v>
      </c>
      <c r="B8623" t="s">
        <v>38144</v>
      </c>
      <c r="C8623" t="s">
        <v>46633</v>
      </c>
      <c r="D8623" t="s">
        <v>394</v>
      </c>
      <c r="E8623" t="s">
        <v>395</v>
      </c>
      <c r="F8623" t="s">
        <v>46634</v>
      </c>
      <c r="H8623" t="s">
        <v>46309</v>
      </c>
      <c r="I8623" t="s">
        <v>5034</v>
      </c>
      <c r="J8623" t="s">
        <v>46635</v>
      </c>
      <c r="K8623" t="s">
        <v>46636</v>
      </c>
      <c r="L8623" t="s">
        <v>303</v>
      </c>
      <c r="M8623" t="s">
        <v>1360</v>
      </c>
    </row>
    <row r="8624" spans="1:13" x14ac:dyDescent="0.2">
      <c r="A8624" t="s">
        <v>38143</v>
      </c>
      <c r="B8624" t="s">
        <v>38144</v>
      </c>
      <c r="C8624" t="s">
        <v>46637</v>
      </c>
      <c r="D8624" t="s">
        <v>5524</v>
      </c>
      <c r="E8624" t="s">
        <v>46638</v>
      </c>
      <c r="F8624" t="s">
        <v>46639</v>
      </c>
      <c r="H8624" t="s">
        <v>46640</v>
      </c>
      <c r="I8624" t="s">
        <v>5024</v>
      </c>
      <c r="J8624" t="s">
        <v>46641</v>
      </c>
      <c r="K8624" t="s">
        <v>46642</v>
      </c>
      <c r="L8624" t="s">
        <v>303</v>
      </c>
      <c r="M8624" t="s">
        <v>12266</v>
      </c>
    </row>
    <row r="8625" spans="1:13" x14ac:dyDescent="0.2">
      <c r="A8625" t="s">
        <v>38143</v>
      </c>
      <c r="B8625" t="s">
        <v>38144</v>
      </c>
      <c r="C8625" t="s">
        <v>46643</v>
      </c>
      <c r="D8625" t="s">
        <v>349</v>
      </c>
      <c r="E8625" t="s">
        <v>424</v>
      </c>
      <c r="F8625" t="s">
        <v>46644</v>
      </c>
      <c r="H8625" t="s">
        <v>4932</v>
      </c>
      <c r="J8625" t="s">
        <v>46645</v>
      </c>
      <c r="K8625" t="s">
        <v>46646</v>
      </c>
      <c r="L8625" t="s">
        <v>303</v>
      </c>
      <c r="M8625" t="s">
        <v>2973</v>
      </c>
    </row>
    <row r="8626" spans="1:13" x14ac:dyDescent="0.2">
      <c r="A8626" t="s">
        <v>38143</v>
      </c>
      <c r="B8626" t="s">
        <v>38144</v>
      </c>
      <c r="C8626" t="s">
        <v>46647</v>
      </c>
      <c r="D8626" t="s">
        <v>349</v>
      </c>
      <c r="F8626" t="s">
        <v>46648</v>
      </c>
      <c r="G8626" t="s">
        <v>5434</v>
      </c>
      <c r="H8626" t="s">
        <v>4941</v>
      </c>
      <c r="J8626" t="s">
        <v>46649</v>
      </c>
      <c r="K8626" t="s">
        <v>46650</v>
      </c>
      <c r="L8626" t="s">
        <v>303</v>
      </c>
      <c r="M8626" t="s">
        <v>422</v>
      </c>
    </row>
    <row r="8627" spans="1:13" x14ac:dyDescent="0.2">
      <c r="A8627" t="s">
        <v>38143</v>
      </c>
      <c r="B8627" t="s">
        <v>38144</v>
      </c>
      <c r="C8627" t="s">
        <v>46651</v>
      </c>
      <c r="D8627" t="s">
        <v>5126</v>
      </c>
      <c r="E8627" t="s">
        <v>5127</v>
      </c>
      <c r="F8627" t="s">
        <v>46652</v>
      </c>
      <c r="G8627" t="s">
        <v>4932</v>
      </c>
      <c r="J8627" t="s">
        <v>46653</v>
      </c>
      <c r="K8627" t="s">
        <v>46654</v>
      </c>
      <c r="L8627" t="s">
        <v>303</v>
      </c>
      <c r="M8627" t="s">
        <v>14432</v>
      </c>
    </row>
    <row r="8628" spans="1:13" x14ac:dyDescent="0.2">
      <c r="A8628" t="s">
        <v>38143</v>
      </c>
      <c r="B8628" t="s">
        <v>38144</v>
      </c>
      <c r="C8628" t="s">
        <v>46655</v>
      </c>
      <c r="D8628" t="s">
        <v>572</v>
      </c>
      <c r="E8628" t="s">
        <v>573</v>
      </c>
      <c r="F8628" t="s">
        <v>46656</v>
      </c>
      <c r="G8628" t="s">
        <v>46657</v>
      </c>
      <c r="H8628" t="s">
        <v>4976</v>
      </c>
      <c r="J8628" t="s">
        <v>46658</v>
      </c>
      <c r="K8628" t="s">
        <v>46659</v>
      </c>
      <c r="L8628" t="s">
        <v>303</v>
      </c>
      <c r="M8628" t="s">
        <v>5402</v>
      </c>
    </row>
    <row r="8629" spans="1:13" x14ac:dyDescent="0.2">
      <c r="A8629" t="s">
        <v>38143</v>
      </c>
      <c r="B8629" t="s">
        <v>38144</v>
      </c>
      <c r="C8629" t="s">
        <v>46660</v>
      </c>
      <c r="D8629" t="s">
        <v>572</v>
      </c>
      <c r="E8629" t="s">
        <v>573</v>
      </c>
      <c r="F8629" t="s">
        <v>46661</v>
      </c>
      <c r="G8629" t="s">
        <v>46662</v>
      </c>
      <c r="H8629" t="s">
        <v>5034</v>
      </c>
      <c r="J8629" t="s">
        <v>46663</v>
      </c>
      <c r="K8629" t="s">
        <v>46664</v>
      </c>
      <c r="L8629" t="s">
        <v>303</v>
      </c>
      <c r="M8629" t="s">
        <v>5402</v>
      </c>
    </row>
    <row r="8630" spans="1:13" x14ac:dyDescent="0.2">
      <c r="A8630" t="s">
        <v>38143</v>
      </c>
      <c r="B8630" t="s">
        <v>38144</v>
      </c>
      <c r="C8630" t="s">
        <v>46665</v>
      </c>
      <c r="D8630" t="s">
        <v>492</v>
      </c>
      <c r="E8630" t="s">
        <v>493</v>
      </c>
      <c r="F8630" t="s">
        <v>10139</v>
      </c>
      <c r="G8630" t="s">
        <v>46666</v>
      </c>
      <c r="H8630" t="s">
        <v>46418</v>
      </c>
      <c r="I8630" t="s">
        <v>5034</v>
      </c>
      <c r="J8630" t="s">
        <v>46667</v>
      </c>
      <c r="K8630" t="s">
        <v>46668</v>
      </c>
      <c r="L8630" t="s">
        <v>303</v>
      </c>
      <c r="M8630" t="s">
        <v>46567</v>
      </c>
    </row>
    <row r="8631" spans="1:13" x14ac:dyDescent="0.2">
      <c r="A8631" t="s">
        <v>38143</v>
      </c>
      <c r="B8631" t="s">
        <v>38144</v>
      </c>
      <c r="C8631" t="s">
        <v>46669</v>
      </c>
      <c r="D8631" t="s">
        <v>46670</v>
      </c>
      <c r="E8631" t="s">
        <v>46671</v>
      </c>
      <c r="F8631" t="s">
        <v>46672</v>
      </c>
      <c r="H8631" t="s">
        <v>46673</v>
      </c>
      <c r="I8631" t="s">
        <v>5034</v>
      </c>
      <c r="J8631" t="s">
        <v>46674</v>
      </c>
      <c r="K8631" t="s">
        <v>302</v>
      </c>
      <c r="L8631" t="s">
        <v>303</v>
      </c>
      <c r="M8631" t="s">
        <v>19547</v>
      </c>
    </row>
    <row r="8632" spans="1:13" x14ac:dyDescent="0.2">
      <c r="A8632" t="s">
        <v>38143</v>
      </c>
      <c r="B8632" t="s">
        <v>38144</v>
      </c>
      <c r="C8632" t="s">
        <v>46675</v>
      </c>
      <c r="D8632" t="s">
        <v>513</v>
      </c>
      <c r="E8632" t="s">
        <v>2638</v>
      </c>
      <c r="F8632" t="s">
        <v>46676</v>
      </c>
      <c r="H8632" t="s">
        <v>4932</v>
      </c>
      <c r="J8632" t="s">
        <v>46677</v>
      </c>
      <c r="K8632" t="s">
        <v>46678</v>
      </c>
      <c r="L8632" t="s">
        <v>303</v>
      </c>
      <c r="M8632" t="s">
        <v>2863</v>
      </c>
    </row>
    <row r="8633" spans="1:13" x14ac:dyDescent="0.2">
      <c r="A8633" t="s">
        <v>38143</v>
      </c>
      <c r="B8633" t="s">
        <v>38144</v>
      </c>
      <c r="C8633" t="s">
        <v>46679</v>
      </c>
      <c r="D8633" t="s">
        <v>572</v>
      </c>
      <c r="E8633" t="s">
        <v>573</v>
      </c>
      <c r="F8633" t="s">
        <v>46680</v>
      </c>
      <c r="G8633" t="s">
        <v>46681</v>
      </c>
      <c r="H8633" t="s">
        <v>4976</v>
      </c>
      <c r="J8633" t="s">
        <v>46682</v>
      </c>
      <c r="K8633" t="s">
        <v>46683</v>
      </c>
      <c r="L8633" t="s">
        <v>303</v>
      </c>
      <c r="M8633" t="s">
        <v>5402</v>
      </c>
    </row>
    <row r="8634" spans="1:13" x14ac:dyDescent="0.2">
      <c r="A8634" t="s">
        <v>38143</v>
      </c>
      <c r="B8634" t="s">
        <v>38144</v>
      </c>
      <c r="C8634" t="s">
        <v>46684</v>
      </c>
      <c r="D8634" t="s">
        <v>46685</v>
      </c>
      <c r="F8634" t="s">
        <v>46686</v>
      </c>
      <c r="G8634" t="s">
        <v>5024</v>
      </c>
      <c r="J8634" t="s">
        <v>46687</v>
      </c>
      <c r="K8634" t="s">
        <v>46688</v>
      </c>
      <c r="L8634" t="s">
        <v>303</v>
      </c>
      <c r="M8634" t="s">
        <v>422</v>
      </c>
    </row>
    <row r="8635" spans="1:13" x14ac:dyDescent="0.2">
      <c r="A8635" t="s">
        <v>38143</v>
      </c>
      <c r="B8635" t="s">
        <v>38144</v>
      </c>
      <c r="C8635" t="s">
        <v>46689</v>
      </c>
      <c r="D8635" t="s">
        <v>349</v>
      </c>
      <c r="E8635" t="s">
        <v>476</v>
      </c>
      <c r="F8635" t="s">
        <v>2534</v>
      </c>
      <c r="G8635" t="s">
        <v>5586</v>
      </c>
      <c r="H8635" t="s">
        <v>5034</v>
      </c>
      <c r="J8635" t="s">
        <v>46690</v>
      </c>
      <c r="K8635" t="s">
        <v>46691</v>
      </c>
      <c r="L8635" t="s">
        <v>303</v>
      </c>
      <c r="M8635" t="s">
        <v>422</v>
      </c>
    </row>
    <row r="8636" spans="1:13" x14ac:dyDescent="0.2">
      <c r="A8636" t="s">
        <v>38143</v>
      </c>
      <c r="B8636" t="s">
        <v>38144</v>
      </c>
      <c r="C8636" t="s">
        <v>46692</v>
      </c>
      <c r="D8636" t="s">
        <v>349</v>
      </c>
      <c r="E8636" t="s">
        <v>1348</v>
      </c>
      <c r="F8636" t="s">
        <v>46693</v>
      </c>
      <c r="H8636" t="s">
        <v>4932</v>
      </c>
      <c r="J8636" t="s">
        <v>46694</v>
      </c>
      <c r="K8636" t="s">
        <v>46695</v>
      </c>
      <c r="L8636" t="s">
        <v>303</v>
      </c>
      <c r="M8636" t="s">
        <v>46696</v>
      </c>
    </row>
    <row r="8637" spans="1:13" x14ac:dyDescent="0.2">
      <c r="A8637" t="s">
        <v>38143</v>
      </c>
      <c r="B8637" t="s">
        <v>38144</v>
      </c>
      <c r="C8637" t="s">
        <v>46697</v>
      </c>
      <c r="D8637" t="s">
        <v>572</v>
      </c>
      <c r="E8637" t="s">
        <v>573</v>
      </c>
      <c r="F8637" t="s">
        <v>46698</v>
      </c>
      <c r="G8637" t="s">
        <v>4932</v>
      </c>
      <c r="J8637" t="s">
        <v>46699</v>
      </c>
      <c r="K8637" t="s">
        <v>46700</v>
      </c>
      <c r="L8637" t="s">
        <v>303</v>
      </c>
      <c r="M8637" t="s">
        <v>3883</v>
      </c>
    </row>
    <row r="8638" spans="1:13" x14ac:dyDescent="0.2">
      <c r="A8638" t="s">
        <v>38143</v>
      </c>
      <c r="B8638" t="s">
        <v>38144</v>
      </c>
      <c r="C8638" t="s">
        <v>46701</v>
      </c>
      <c r="D8638" t="s">
        <v>349</v>
      </c>
      <c r="F8638" t="s">
        <v>46702</v>
      </c>
      <c r="G8638" t="s">
        <v>4961</v>
      </c>
      <c r="H8638" t="s">
        <v>4941</v>
      </c>
      <c r="J8638" t="s">
        <v>46703</v>
      </c>
      <c r="K8638" t="s">
        <v>46704</v>
      </c>
      <c r="L8638" t="s">
        <v>303</v>
      </c>
      <c r="M8638" t="s">
        <v>422</v>
      </c>
    </row>
    <row r="8639" spans="1:13" x14ac:dyDescent="0.2">
      <c r="A8639" t="s">
        <v>38143</v>
      </c>
      <c r="B8639" t="s">
        <v>38144</v>
      </c>
      <c r="C8639" t="s">
        <v>46705</v>
      </c>
      <c r="D8639" t="s">
        <v>4945</v>
      </c>
      <c r="E8639" t="s">
        <v>5466</v>
      </c>
      <c r="F8639" t="s">
        <v>46706</v>
      </c>
      <c r="G8639" t="s">
        <v>46707</v>
      </c>
      <c r="H8639" t="s">
        <v>4949</v>
      </c>
      <c r="I8639" t="s">
        <v>4941</v>
      </c>
      <c r="J8639" t="s">
        <v>46708</v>
      </c>
      <c r="K8639" t="s">
        <v>46709</v>
      </c>
      <c r="L8639" t="s">
        <v>303</v>
      </c>
      <c r="M8639" t="s">
        <v>46710</v>
      </c>
    </row>
    <row r="8640" spans="1:13" x14ac:dyDescent="0.2">
      <c r="A8640" t="s">
        <v>38143</v>
      </c>
      <c r="B8640" t="s">
        <v>38144</v>
      </c>
      <c r="C8640" t="s">
        <v>46711</v>
      </c>
      <c r="D8640" t="s">
        <v>349</v>
      </c>
      <c r="E8640" t="s">
        <v>476</v>
      </c>
      <c r="F8640" t="s">
        <v>8482</v>
      </c>
      <c r="G8640" t="s">
        <v>46712</v>
      </c>
      <c r="H8640" t="s">
        <v>4932</v>
      </c>
      <c r="J8640" t="s">
        <v>46713</v>
      </c>
      <c r="K8640" t="s">
        <v>46714</v>
      </c>
      <c r="L8640" t="s">
        <v>303</v>
      </c>
      <c r="M8640" t="s">
        <v>46715</v>
      </c>
    </row>
    <row r="8641" spans="1:13" x14ac:dyDescent="0.2">
      <c r="A8641" t="s">
        <v>38143</v>
      </c>
      <c r="B8641" t="s">
        <v>38144</v>
      </c>
      <c r="C8641" t="s">
        <v>46716</v>
      </c>
      <c r="D8641" t="s">
        <v>564</v>
      </c>
      <c r="E8641" t="s">
        <v>296</v>
      </c>
      <c r="F8641" t="s">
        <v>46717</v>
      </c>
      <c r="G8641" t="s">
        <v>4932</v>
      </c>
      <c r="J8641" t="s">
        <v>46718</v>
      </c>
      <c r="K8641" t="s">
        <v>46719</v>
      </c>
      <c r="L8641" t="s">
        <v>303</v>
      </c>
      <c r="M8641" t="s">
        <v>41198</v>
      </c>
    </row>
    <row r="8642" spans="1:13" x14ac:dyDescent="0.2">
      <c r="A8642" t="s">
        <v>38143</v>
      </c>
      <c r="B8642" t="s">
        <v>38144</v>
      </c>
      <c r="C8642" t="s">
        <v>46720</v>
      </c>
      <c r="D8642" t="s">
        <v>46721</v>
      </c>
      <c r="E8642" t="s">
        <v>296</v>
      </c>
      <c r="F8642" t="s">
        <v>1349</v>
      </c>
      <c r="G8642" t="s">
        <v>46309</v>
      </c>
      <c r="H8642" t="s">
        <v>5034</v>
      </c>
      <c r="J8642" t="s">
        <v>46722</v>
      </c>
      <c r="K8642" t="s">
        <v>46723</v>
      </c>
      <c r="L8642" t="s">
        <v>303</v>
      </c>
      <c r="M8642" t="s">
        <v>422</v>
      </c>
    </row>
    <row r="8643" spans="1:13" x14ac:dyDescent="0.2">
      <c r="A8643" t="s">
        <v>38143</v>
      </c>
      <c r="B8643" t="s">
        <v>38144</v>
      </c>
      <c r="C8643" t="s">
        <v>46724</v>
      </c>
      <c r="D8643" t="s">
        <v>46725</v>
      </c>
      <c r="E8643" t="s">
        <v>46726</v>
      </c>
      <c r="F8643" t="s">
        <v>46727</v>
      </c>
      <c r="G8643" t="s">
        <v>46728</v>
      </c>
      <c r="H8643" t="s">
        <v>5801</v>
      </c>
      <c r="I8643" t="s">
        <v>4932</v>
      </c>
      <c r="J8643" t="s">
        <v>46729</v>
      </c>
      <c r="K8643" t="s">
        <v>46730</v>
      </c>
      <c r="L8643" t="s">
        <v>303</v>
      </c>
      <c r="M8643" t="s">
        <v>4254</v>
      </c>
    </row>
    <row r="8644" spans="1:13" x14ac:dyDescent="0.2">
      <c r="A8644" t="s">
        <v>38143</v>
      </c>
      <c r="B8644" t="s">
        <v>38144</v>
      </c>
      <c r="C8644" t="s">
        <v>46731</v>
      </c>
      <c r="D8644" t="s">
        <v>349</v>
      </c>
      <c r="E8644" t="s">
        <v>476</v>
      </c>
      <c r="F8644" t="s">
        <v>32912</v>
      </c>
      <c r="G8644" t="s">
        <v>46732</v>
      </c>
      <c r="H8644" t="s">
        <v>5034</v>
      </c>
      <c r="J8644" t="s">
        <v>46733</v>
      </c>
      <c r="K8644" t="s">
        <v>46734</v>
      </c>
      <c r="L8644" t="s">
        <v>303</v>
      </c>
      <c r="M8644" t="s">
        <v>422</v>
      </c>
    </row>
    <row r="8645" spans="1:13" x14ac:dyDescent="0.2">
      <c r="A8645" t="s">
        <v>38143</v>
      </c>
      <c r="B8645" t="s">
        <v>38144</v>
      </c>
      <c r="C8645" t="s">
        <v>46735</v>
      </c>
      <c r="D8645" t="s">
        <v>46736</v>
      </c>
      <c r="E8645" t="s">
        <v>46737</v>
      </c>
      <c r="F8645" t="s">
        <v>46738</v>
      </c>
      <c r="H8645" t="s">
        <v>4932</v>
      </c>
      <c r="J8645" t="s">
        <v>46739</v>
      </c>
      <c r="K8645" t="s">
        <v>46740</v>
      </c>
      <c r="L8645" t="s">
        <v>303</v>
      </c>
      <c r="M8645" t="s">
        <v>822</v>
      </c>
    </row>
    <row r="8646" spans="1:13" x14ac:dyDescent="0.2">
      <c r="A8646" t="s">
        <v>38143</v>
      </c>
      <c r="B8646" t="s">
        <v>38144</v>
      </c>
      <c r="C8646" t="s">
        <v>46741</v>
      </c>
      <c r="D8646" t="s">
        <v>349</v>
      </c>
      <c r="F8646" t="s">
        <v>4732</v>
      </c>
      <c r="G8646" t="s">
        <v>5097</v>
      </c>
      <c r="H8646" t="s">
        <v>4941</v>
      </c>
      <c r="J8646" t="s">
        <v>46742</v>
      </c>
      <c r="K8646" t="s">
        <v>46743</v>
      </c>
      <c r="L8646" t="s">
        <v>303</v>
      </c>
      <c r="M8646" t="s">
        <v>422</v>
      </c>
    </row>
    <row r="8647" spans="1:13" x14ac:dyDescent="0.2">
      <c r="A8647" t="s">
        <v>38143</v>
      </c>
      <c r="B8647" t="s">
        <v>38144</v>
      </c>
      <c r="C8647" t="s">
        <v>46744</v>
      </c>
      <c r="D8647" t="s">
        <v>572</v>
      </c>
      <c r="E8647" t="s">
        <v>573</v>
      </c>
      <c r="F8647" t="s">
        <v>46745</v>
      </c>
      <c r="G8647" t="s">
        <v>5033</v>
      </c>
      <c r="H8647" t="s">
        <v>5034</v>
      </c>
      <c r="J8647" t="s">
        <v>46746</v>
      </c>
      <c r="K8647" t="s">
        <v>46747</v>
      </c>
      <c r="L8647" t="s">
        <v>303</v>
      </c>
      <c r="M8647" t="s">
        <v>5402</v>
      </c>
    </row>
    <row r="8648" spans="1:13" x14ac:dyDescent="0.2">
      <c r="A8648" t="s">
        <v>38143</v>
      </c>
      <c r="B8648" t="s">
        <v>38144</v>
      </c>
      <c r="C8648" t="s">
        <v>46748</v>
      </c>
      <c r="D8648" t="s">
        <v>46749</v>
      </c>
      <c r="E8648" t="s">
        <v>46750</v>
      </c>
      <c r="F8648" t="s">
        <v>46751</v>
      </c>
      <c r="G8648" t="s">
        <v>5586</v>
      </c>
      <c r="H8648" t="s">
        <v>5034</v>
      </c>
      <c r="J8648" t="s">
        <v>46752</v>
      </c>
      <c r="K8648" t="s">
        <v>46753</v>
      </c>
      <c r="L8648" t="s">
        <v>303</v>
      </c>
      <c r="M8648" t="s">
        <v>13127</v>
      </c>
    </row>
    <row r="8649" spans="1:13" x14ac:dyDescent="0.2">
      <c r="A8649" t="s">
        <v>38143</v>
      </c>
      <c r="B8649" t="s">
        <v>38144</v>
      </c>
      <c r="C8649" t="s">
        <v>46754</v>
      </c>
      <c r="D8649" t="s">
        <v>5523</v>
      </c>
      <c r="E8649" t="s">
        <v>5524</v>
      </c>
      <c r="F8649" t="s">
        <v>46755</v>
      </c>
      <c r="G8649" t="s">
        <v>46756</v>
      </c>
      <c r="H8649" t="s">
        <v>5024</v>
      </c>
      <c r="J8649" t="s">
        <v>46757</v>
      </c>
      <c r="K8649" t="s">
        <v>46758</v>
      </c>
      <c r="L8649" t="s">
        <v>303</v>
      </c>
      <c r="M8649" t="s">
        <v>892</v>
      </c>
    </row>
    <row r="8650" spans="1:13" x14ac:dyDescent="0.2">
      <c r="A8650" t="s">
        <v>38143</v>
      </c>
      <c r="B8650" t="s">
        <v>38144</v>
      </c>
      <c r="C8650" t="s">
        <v>46759</v>
      </c>
      <c r="D8650" t="s">
        <v>5949</v>
      </c>
      <c r="E8650" t="s">
        <v>46760</v>
      </c>
      <c r="F8650" t="s">
        <v>46761</v>
      </c>
      <c r="H8650" t="s">
        <v>4932</v>
      </c>
      <c r="J8650" t="s">
        <v>46762</v>
      </c>
      <c r="K8650" t="s">
        <v>46763</v>
      </c>
      <c r="L8650" t="s">
        <v>303</v>
      </c>
      <c r="M8650" t="s">
        <v>1857</v>
      </c>
    </row>
    <row r="8651" spans="1:13" x14ac:dyDescent="0.2">
      <c r="A8651" t="s">
        <v>38143</v>
      </c>
      <c r="B8651" t="s">
        <v>38144</v>
      </c>
      <c r="C8651" t="s">
        <v>46764</v>
      </c>
      <c r="D8651" t="s">
        <v>349</v>
      </c>
      <c r="E8651" t="s">
        <v>476</v>
      </c>
      <c r="F8651" t="s">
        <v>8482</v>
      </c>
      <c r="G8651" t="s">
        <v>46765</v>
      </c>
      <c r="H8651" t="s">
        <v>46272</v>
      </c>
      <c r="I8651" t="s">
        <v>5034</v>
      </c>
      <c r="J8651" t="s">
        <v>46297</v>
      </c>
      <c r="K8651" t="s">
        <v>46766</v>
      </c>
      <c r="L8651" t="s">
        <v>303</v>
      </c>
      <c r="M8651" t="s">
        <v>46767</v>
      </c>
    </row>
    <row r="8652" spans="1:13" x14ac:dyDescent="0.2">
      <c r="A8652" t="s">
        <v>38143</v>
      </c>
      <c r="B8652" t="s">
        <v>38144</v>
      </c>
      <c r="C8652" t="s">
        <v>46768</v>
      </c>
      <c r="D8652" t="s">
        <v>46589</v>
      </c>
      <c r="E8652" t="s">
        <v>46590</v>
      </c>
      <c r="F8652" t="s">
        <v>46769</v>
      </c>
      <c r="G8652" t="s">
        <v>46770</v>
      </c>
      <c r="H8652" t="s">
        <v>46272</v>
      </c>
      <c r="I8652" t="s">
        <v>5034</v>
      </c>
      <c r="J8652" t="s">
        <v>46771</v>
      </c>
      <c r="K8652" t="s">
        <v>46772</v>
      </c>
      <c r="L8652" t="s">
        <v>303</v>
      </c>
      <c r="M8652" t="s">
        <v>46773</v>
      </c>
    </row>
    <row r="8653" spans="1:13" x14ac:dyDescent="0.2">
      <c r="A8653" t="s">
        <v>38143</v>
      </c>
      <c r="B8653" t="s">
        <v>38144</v>
      </c>
      <c r="C8653" t="s">
        <v>46774</v>
      </c>
      <c r="D8653" t="s">
        <v>46775</v>
      </c>
      <c r="F8653" t="s">
        <v>46776</v>
      </c>
      <c r="G8653" t="s">
        <v>8509</v>
      </c>
      <c r="H8653" t="s">
        <v>46777</v>
      </c>
      <c r="I8653" t="s">
        <v>5034</v>
      </c>
      <c r="J8653" t="s">
        <v>46778</v>
      </c>
      <c r="K8653" t="s">
        <v>46779</v>
      </c>
      <c r="L8653" t="s">
        <v>303</v>
      </c>
      <c r="M8653" t="s">
        <v>422</v>
      </c>
    </row>
    <row r="8654" spans="1:13" x14ac:dyDescent="0.2">
      <c r="A8654" t="s">
        <v>38143</v>
      </c>
      <c r="B8654" t="s">
        <v>38144</v>
      </c>
      <c r="C8654" t="s">
        <v>46780</v>
      </c>
      <c r="D8654" t="s">
        <v>46781</v>
      </c>
      <c r="E8654" t="s">
        <v>46782</v>
      </c>
      <c r="F8654" t="s">
        <v>981</v>
      </c>
      <c r="G8654" t="s">
        <v>46783</v>
      </c>
      <c r="H8654" t="s">
        <v>46272</v>
      </c>
      <c r="I8654" t="s">
        <v>5034</v>
      </c>
      <c r="J8654" t="s">
        <v>46784</v>
      </c>
      <c r="K8654" t="s">
        <v>302</v>
      </c>
      <c r="L8654" t="s">
        <v>303</v>
      </c>
      <c r="M8654" t="s">
        <v>10638</v>
      </c>
    </row>
    <row r="8655" spans="1:13" x14ac:dyDescent="0.2">
      <c r="A8655" t="s">
        <v>38143</v>
      </c>
      <c r="B8655" t="s">
        <v>38144</v>
      </c>
      <c r="C8655" t="s">
        <v>46785</v>
      </c>
      <c r="D8655" t="s">
        <v>572</v>
      </c>
      <c r="E8655" t="s">
        <v>573</v>
      </c>
      <c r="F8655" t="s">
        <v>38168</v>
      </c>
      <c r="G8655" t="s">
        <v>46786</v>
      </c>
      <c r="H8655" t="s">
        <v>46787</v>
      </c>
      <c r="I8655" t="s">
        <v>13012</v>
      </c>
      <c r="J8655" t="s">
        <v>46788</v>
      </c>
      <c r="K8655" t="s">
        <v>46789</v>
      </c>
      <c r="L8655" t="s">
        <v>303</v>
      </c>
      <c r="M8655" t="s">
        <v>5402</v>
      </c>
    </row>
    <row r="8656" spans="1:13" x14ac:dyDescent="0.2">
      <c r="A8656" t="s">
        <v>38143</v>
      </c>
      <c r="B8656" t="s">
        <v>38144</v>
      </c>
      <c r="C8656" t="s">
        <v>46790</v>
      </c>
      <c r="D8656" t="s">
        <v>46791</v>
      </c>
      <c r="E8656" t="s">
        <v>46792</v>
      </c>
      <c r="F8656" t="s">
        <v>46793</v>
      </c>
      <c r="G8656" t="s">
        <v>46794</v>
      </c>
      <c r="H8656" t="s">
        <v>4932</v>
      </c>
      <c r="I8656" t="s">
        <v>4956</v>
      </c>
      <c r="J8656" t="s">
        <v>46795</v>
      </c>
      <c r="K8656" t="s">
        <v>46796</v>
      </c>
      <c r="L8656" t="s">
        <v>303</v>
      </c>
      <c r="M8656" t="s">
        <v>46797</v>
      </c>
    </row>
    <row r="8657" spans="1:13" x14ac:dyDescent="0.2">
      <c r="A8657" t="s">
        <v>38143</v>
      </c>
      <c r="B8657" t="s">
        <v>38144</v>
      </c>
      <c r="C8657" t="s">
        <v>46798</v>
      </c>
      <c r="D8657" t="s">
        <v>349</v>
      </c>
      <c r="E8657" t="s">
        <v>1348</v>
      </c>
      <c r="F8657" t="s">
        <v>46799</v>
      </c>
      <c r="H8657" t="s">
        <v>46243</v>
      </c>
      <c r="I8657" t="s">
        <v>5034</v>
      </c>
      <c r="J8657" t="s">
        <v>46800</v>
      </c>
      <c r="K8657" t="s">
        <v>46801</v>
      </c>
      <c r="L8657" t="s">
        <v>303</v>
      </c>
      <c r="M8657" t="s">
        <v>18960</v>
      </c>
    </row>
    <row r="8658" spans="1:13" x14ac:dyDescent="0.2">
      <c r="A8658" t="s">
        <v>38143</v>
      </c>
      <c r="B8658" t="s">
        <v>38144</v>
      </c>
      <c r="C8658" t="s">
        <v>46802</v>
      </c>
      <c r="D8658" t="s">
        <v>46749</v>
      </c>
      <c r="E8658" t="s">
        <v>46803</v>
      </c>
      <c r="F8658" t="s">
        <v>46804</v>
      </c>
      <c r="G8658" t="s">
        <v>46751</v>
      </c>
      <c r="H8658" t="s">
        <v>5586</v>
      </c>
      <c r="I8658" t="s">
        <v>5034</v>
      </c>
      <c r="J8658" t="s">
        <v>46752</v>
      </c>
      <c r="K8658" t="s">
        <v>302</v>
      </c>
      <c r="L8658" t="s">
        <v>303</v>
      </c>
      <c r="M8658" t="s">
        <v>3354</v>
      </c>
    </row>
    <row r="8659" spans="1:13" x14ac:dyDescent="0.2">
      <c r="A8659" t="s">
        <v>38143</v>
      </c>
      <c r="B8659" t="s">
        <v>38144</v>
      </c>
      <c r="C8659" t="s">
        <v>46805</v>
      </c>
      <c r="D8659" t="s">
        <v>5590</v>
      </c>
      <c r="E8659" t="s">
        <v>46806</v>
      </c>
      <c r="F8659" t="s">
        <v>46807</v>
      </c>
      <c r="G8659" t="s">
        <v>46808</v>
      </c>
      <c r="H8659" t="s">
        <v>5240</v>
      </c>
      <c r="I8659" t="s">
        <v>4941</v>
      </c>
      <c r="J8659" t="s">
        <v>46809</v>
      </c>
      <c r="K8659" t="s">
        <v>46810</v>
      </c>
      <c r="L8659" t="s">
        <v>303</v>
      </c>
      <c r="M8659" t="s">
        <v>2246</v>
      </c>
    </row>
    <row r="8660" spans="1:13" x14ac:dyDescent="0.2">
      <c r="A8660" t="s">
        <v>38143</v>
      </c>
      <c r="B8660" t="s">
        <v>38144</v>
      </c>
      <c r="C8660" t="s">
        <v>46811</v>
      </c>
      <c r="D8660" t="s">
        <v>46812</v>
      </c>
      <c r="E8660" t="s">
        <v>46813</v>
      </c>
      <c r="F8660" t="s">
        <v>46814</v>
      </c>
      <c r="H8660" t="s">
        <v>4932</v>
      </c>
      <c r="J8660" t="s">
        <v>46815</v>
      </c>
      <c r="K8660" t="s">
        <v>46816</v>
      </c>
      <c r="L8660" t="s">
        <v>303</v>
      </c>
      <c r="M8660" t="s">
        <v>42346</v>
      </c>
    </row>
    <row r="8661" spans="1:13" x14ac:dyDescent="0.2">
      <c r="A8661" t="s">
        <v>38143</v>
      </c>
      <c r="B8661" t="s">
        <v>38144</v>
      </c>
      <c r="C8661" t="s">
        <v>46817</v>
      </c>
      <c r="D8661" t="s">
        <v>5523</v>
      </c>
      <c r="E8661" t="s">
        <v>5524</v>
      </c>
      <c r="F8661" t="s">
        <v>484</v>
      </c>
      <c r="G8661" t="s">
        <v>46818</v>
      </c>
      <c r="H8661" t="s">
        <v>5629</v>
      </c>
      <c r="I8661" t="s">
        <v>4941</v>
      </c>
      <c r="J8661" t="s">
        <v>46819</v>
      </c>
      <c r="K8661" t="s">
        <v>46820</v>
      </c>
      <c r="L8661" t="s">
        <v>303</v>
      </c>
      <c r="M8661" t="s">
        <v>5402</v>
      </c>
    </row>
    <row r="8662" spans="1:13" x14ac:dyDescent="0.2">
      <c r="A8662" t="s">
        <v>38143</v>
      </c>
      <c r="B8662" t="s">
        <v>38144</v>
      </c>
      <c r="C8662" t="s">
        <v>46821</v>
      </c>
      <c r="D8662" t="s">
        <v>492</v>
      </c>
      <c r="E8662" t="s">
        <v>493</v>
      </c>
      <c r="F8662" t="s">
        <v>46822</v>
      </c>
      <c r="H8662" t="s">
        <v>46823</v>
      </c>
      <c r="I8662" t="s">
        <v>4941</v>
      </c>
      <c r="J8662" t="s">
        <v>46824</v>
      </c>
      <c r="K8662" t="s">
        <v>46825</v>
      </c>
      <c r="L8662" t="s">
        <v>303</v>
      </c>
      <c r="M8662" t="s">
        <v>415</v>
      </c>
    </row>
    <row r="8663" spans="1:13" x14ac:dyDescent="0.2">
      <c r="A8663" t="s">
        <v>38143</v>
      </c>
      <c r="B8663" t="s">
        <v>38144</v>
      </c>
      <c r="C8663" t="s">
        <v>46826</v>
      </c>
      <c r="D8663" t="s">
        <v>46574</v>
      </c>
      <c r="E8663" t="s">
        <v>46827</v>
      </c>
      <c r="F8663" t="s">
        <v>46828</v>
      </c>
      <c r="G8663" t="s">
        <v>46271</v>
      </c>
      <c r="H8663" t="s">
        <v>46272</v>
      </c>
      <c r="I8663" t="s">
        <v>5034</v>
      </c>
      <c r="J8663" t="s">
        <v>46829</v>
      </c>
      <c r="K8663" t="s">
        <v>46830</v>
      </c>
      <c r="L8663" t="s">
        <v>303</v>
      </c>
      <c r="M8663" t="s">
        <v>7522</v>
      </c>
    </row>
    <row r="8664" spans="1:13" x14ac:dyDescent="0.2">
      <c r="A8664" t="s">
        <v>38143</v>
      </c>
      <c r="B8664" t="s">
        <v>38144</v>
      </c>
      <c r="C8664" t="s">
        <v>46831</v>
      </c>
      <c r="D8664" t="s">
        <v>46832</v>
      </c>
      <c r="E8664" t="s">
        <v>46833</v>
      </c>
      <c r="F8664" t="s">
        <v>46834</v>
      </c>
      <c r="H8664" t="s">
        <v>46835</v>
      </c>
      <c r="I8664" t="s">
        <v>4941</v>
      </c>
      <c r="J8664" t="s">
        <v>46836</v>
      </c>
      <c r="K8664" t="s">
        <v>46837</v>
      </c>
      <c r="L8664" t="s">
        <v>303</v>
      </c>
      <c r="M8664" t="s">
        <v>1640</v>
      </c>
    </row>
    <row r="8665" spans="1:13" x14ac:dyDescent="0.2">
      <c r="A8665" t="s">
        <v>38143</v>
      </c>
      <c r="B8665" t="s">
        <v>38144</v>
      </c>
      <c r="C8665" t="s">
        <v>46838</v>
      </c>
      <c r="D8665" t="s">
        <v>572</v>
      </c>
      <c r="E8665" t="s">
        <v>573</v>
      </c>
      <c r="F8665" t="s">
        <v>46839</v>
      </c>
      <c r="H8665" t="s">
        <v>4932</v>
      </c>
      <c r="J8665" t="s">
        <v>46729</v>
      </c>
      <c r="K8665" t="s">
        <v>46840</v>
      </c>
      <c r="L8665" t="s">
        <v>303</v>
      </c>
      <c r="M8665" t="s">
        <v>3883</v>
      </c>
    </row>
    <row r="8666" spans="1:13" x14ac:dyDescent="0.2">
      <c r="A8666" t="s">
        <v>38143</v>
      </c>
      <c r="B8666" t="s">
        <v>38144</v>
      </c>
      <c r="C8666" t="s">
        <v>46841</v>
      </c>
      <c r="D8666" t="s">
        <v>5270</v>
      </c>
      <c r="E8666" t="s">
        <v>46434</v>
      </c>
      <c r="F8666" t="s">
        <v>46842</v>
      </c>
      <c r="H8666" t="s">
        <v>4961</v>
      </c>
      <c r="I8666" t="s">
        <v>4941</v>
      </c>
      <c r="J8666" t="s">
        <v>46843</v>
      </c>
      <c r="K8666" t="s">
        <v>46844</v>
      </c>
      <c r="L8666" t="s">
        <v>303</v>
      </c>
      <c r="M8666" t="s">
        <v>46438</v>
      </c>
    </row>
    <row r="8667" spans="1:13" x14ac:dyDescent="0.2">
      <c r="A8667" t="s">
        <v>38143</v>
      </c>
      <c r="B8667" t="s">
        <v>38144</v>
      </c>
      <c r="C8667" t="s">
        <v>46845</v>
      </c>
      <c r="D8667" t="s">
        <v>401</v>
      </c>
      <c r="F8667" t="s">
        <v>46846</v>
      </c>
      <c r="H8667" t="s">
        <v>5047</v>
      </c>
      <c r="J8667" t="s">
        <v>46847</v>
      </c>
      <c r="K8667" t="s">
        <v>46848</v>
      </c>
      <c r="L8667" t="s">
        <v>303</v>
      </c>
      <c r="M8667" t="s">
        <v>6148</v>
      </c>
    </row>
    <row r="8668" spans="1:13" x14ac:dyDescent="0.2">
      <c r="A8668" t="s">
        <v>38143</v>
      </c>
      <c r="B8668" t="s">
        <v>38144</v>
      </c>
      <c r="C8668" t="s">
        <v>46849</v>
      </c>
      <c r="D8668" t="s">
        <v>572</v>
      </c>
      <c r="E8668" t="s">
        <v>573</v>
      </c>
      <c r="F8668" t="s">
        <v>46850</v>
      </c>
      <c r="G8668" t="s">
        <v>4932</v>
      </c>
      <c r="J8668" t="s">
        <v>46851</v>
      </c>
      <c r="K8668" t="s">
        <v>46852</v>
      </c>
      <c r="L8668" t="s">
        <v>303</v>
      </c>
      <c r="M8668" t="s">
        <v>3883</v>
      </c>
    </row>
    <row r="8669" spans="1:13" x14ac:dyDescent="0.2">
      <c r="A8669" t="s">
        <v>38143</v>
      </c>
      <c r="B8669" t="s">
        <v>38144</v>
      </c>
      <c r="C8669" t="s">
        <v>46853</v>
      </c>
      <c r="D8669" t="s">
        <v>46854</v>
      </c>
      <c r="E8669" t="s">
        <v>46855</v>
      </c>
      <c r="F8669" t="s">
        <v>46856</v>
      </c>
      <c r="G8669" t="s">
        <v>46857</v>
      </c>
      <c r="H8669" t="s">
        <v>46662</v>
      </c>
      <c r="I8669" t="s">
        <v>5034</v>
      </c>
      <c r="J8669" t="s">
        <v>46858</v>
      </c>
      <c r="K8669" t="s">
        <v>46859</v>
      </c>
      <c r="L8669" t="s">
        <v>303</v>
      </c>
      <c r="M8669" t="s">
        <v>6096</v>
      </c>
    </row>
    <row r="8670" spans="1:13" x14ac:dyDescent="0.2">
      <c r="A8670" t="s">
        <v>38143</v>
      </c>
      <c r="B8670" t="s">
        <v>38144</v>
      </c>
      <c r="C8670" t="s">
        <v>46860</v>
      </c>
      <c r="D8670" t="s">
        <v>572</v>
      </c>
      <c r="E8670" t="s">
        <v>573</v>
      </c>
      <c r="F8670" t="s">
        <v>46861</v>
      </c>
      <c r="G8670" t="s">
        <v>46272</v>
      </c>
      <c r="H8670" t="s">
        <v>5034</v>
      </c>
      <c r="J8670" t="s">
        <v>46862</v>
      </c>
      <c r="K8670" t="s">
        <v>46863</v>
      </c>
      <c r="L8670" t="s">
        <v>303</v>
      </c>
      <c r="M8670" t="s">
        <v>5402</v>
      </c>
    </row>
    <row r="8671" spans="1:13" x14ac:dyDescent="0.2">
      <c r="A8671" t="s">
        <v>38143</v>
      </c>
      <c r="B8671" t="s">
        <v>38144</v>
      </c>
      <c r="C8671" t="s">
        <v>46864</v>
      </c>
      <c r="D8671" t="s">
        <v>5374</v>
      </c>
      <c r="E8671" t="s">
        <v>46865</v>
      </c>
      <c r="F8671" t="s">
        <v>46866</v>
      </c>
      <c r="G8671" t="s">
        <v>46867</v>
      </c>
      <c r="H8671" t="s">
        <v>4932</v>
      </c>
      <c r="J8671" t="s">
        <v>46868</v>
      </c>
      <c r="K8671" t="s">
        <v>46869</v>
      </c>
      <c r="L8671" t="s">
        <v>303</v>
      </c>
      <c r="M8671" t="s">
        <v>46870</v>
      </c>
    </row>
    <row r="8672" spans="1:13" x14ac:dyDescent="0.2">
      <c r="A8672" t="s">
        <v>38143</v>
      </c>
      <c r="B8672" t="s">
        <v>38144</v>
      </c>
      <c r="C8672" t="s">
        <v>46871</v>
      </c>
      <c r="D8672" t="s">
        <v>46872</v>
      </c>
      <c r="E8672" t="s">
        <v>46873</v>
      </c>
      <c r="F8672" t="s">
        <v>46874</v>
      </c>
      <c r="G8672" t="s">
        <v>46875</v>
      </c>
      <c r="H8672" t="s">
        <v>4949</v>
      </c>
      <c r="I8672" t="s">
        <v>4941</v>
      </c>
      <c r="J8672" t="s">
        <v>46876</v>
      </c>
      <c r="K8672" t="s">
        <v>46877</v>
      </c>
      <c r="L8672" t="s">
        <v>303</v>
      </c>
      <c r="M8672" t="s">
        <v>1908</v>
      </c>
    </row>
    <row r="8673" spans="1:13" x14ac:dyDescent="0.2">
      <c r="A8673" t="s">
        <v>38143</v>
      </c>
      <c r="B8673" t="s">
        <v>38144</v>
      </c>
      <c r="C8673" t="s">
        <v>46878</v>
      </c>
      <c r="D8673" t="s">
        <v>349</v>
      </c>
      <c r="F8673" t="s">
        <v>19080</v>
      </c>
      <c r="H8673" t="s">
        <v>4940</v>
      </c>
      <c r="I8673" t="s">
        <v>4941</v>
      </c>
      <c r="J8673" t="s">
        <v>46879</v>
      </c>
      <c r="K8673" t="s">
        <v>46880</v>
      </c>
      <c r="L8673" t="s">
        <v>303</v>
      </c>
      <c r="M8673" t="s">
        <v>422</v>
      </c>
    </row>
    <row r="8674" spans="1:13" x14ac:dyDescent="0.2">
      <c r="A8674" t="s">
        <v>38143</v>
      </c>
      <c r="B8674" t="s">
        <v>38144</v>
      </c>
      <c r="C8674" t="s">
        <v>46881</v>
      </c>
      <c r="D8674" t="s">
        <v>46882</v>
      </c>
      <c r="E8674" t="s">
        <v>46883</v>
      </c>
      <c r="F8674" t="s">
        <v>46884</v>
      </c>
      <c r="G8674" t="s">
        <v>46885</v>
      </c>
      <c r="H8674" t="s">
        <v>46418</v>
      </c>
      <c r="I8674" t="s">
        <v>5034</v>
      </c>
      <c r="J8674" t="s">
        <v>46886</v>
      </c>
      <c r="K8674" t="s">
        <v>302</v>
      </c>
      <c r="L8674" t="s">
        <v>303</v>
      </c>
      <c r="M8674" t="s">
        <v>13273</v>
      </c>
    </row>
    <row r="8675" spans="1:13" x14ac:dyDescent="0.2">
      <c r="A8675" t="s">
        <v>38143</v>
      </c>
      <c r="B8675" t="s">
        <v>38144</v>
      </c>
      <c r="C8675" t="s">
        <v>46887</v>
      </c>
      <c r="D8675" t="s">
        <v>349</v>
      </c>
      <c r="E8675" t="s">
        <v>424</v>
      </c>
      <c r="F8675" t="s">
        <v>46888</v>
      </c>
      <c r="H8675" t="s">
        <v>46889</v>
      </c>
      <c r="I8675" t="s">
        <v>5034</v>
      </c>
      <c r="J8675" t="s">
        <v>46890</v>
      </c>
      <c r="K8675" t="s">
        <v>46891</v>
      </c>
      <c r="L8675" t="s">
        <v>303</v>
      </c>
      <c r="M8675" t="s">
        <v>18960</v>
      </c>
    </row>
    <row r="8676" spans="1:13" x14ac:dyDescent="0.2">
      <c r="A8676" t="s">
        <v>38143</v>
      </c>
      <c r="B8676" t="s">
        <v>38144</v>
      </c>
      <c r="C8676" t="s">
        <v>46892</v>
      </c>
      <c r="D8676" t="s">
        <v>5229</v>
      </c>
      <c r="E8676" t="s">
        <v>46893</v>
      </c>
      <c r="F8676" t="s">
        <v>46894</v>
      </c>
      <c r="G8676" t="s">
        <v>46895</v>
      </c>
      <c r="H8676" t="s">
        <v>4932</v>
      </c>
      <c r="J8676" t="s">
        <v>46896</v>
      </c>
      <c r="K8676" t="s">
        <v>46897</v>
      </c>
      <c r="L8676" t="s">
        <v>303</v>
      </c>
      <c r="M8676" t="s">
        <v>23977</v>
      </c>
    </row>
    <row r="8677" spans="1:13" x14ac:dyDescent="0.2">
      <c r="A8677" t="s">
        <v>38143</v>
      </c>
      <c r="B8677" t="s">
        <v>38144</v>
      </c>
      <c r="C8677" t="s">
        <v>46898</v>
      </c>
      <c r="D8677" t="s">
        <v>46899</v>
      </c>
      <c r="E8677" t="s">
        <v>46813</v>
      </c>
      <c r="F8677" t="s">
        <v>46900</v>
      </c>
      <c r="H8677" t="s">
        <v>4932</v>
      </c>
      <c r="J8677" t="s">
        <v>46901</v>
      </c>
      <c r="K8677" t="s">
        <v>46902</v>
      </c>
      <c r="L8677" t="s">
        <v>303</v>
      </c>
      <c r="M8677" t="s">
        <v>46903</v>
      </c>
    </row>
    <row r="8678" spans="1:13" x14ac:dyDescent="0.2">
      <c r="A8678" t="s">
        <v>38143</v>
      </c>
      <c r="B8678" t="s">
        <v>38144</v>
      </c>
      <c r="C8678" t="s">
        <v>46904</v>
      </c>
      <c r="D8678" t="s">
        <v>572</v>
      </c>
      <c r="E8678" t="s">
        <v>573</v>
      </c>
      <c r="F8678" t="s">
        <v>46905</v>
      </c>
      <c r="G8678" t="s">
        <v>29012</v>
      </c>
      <c r="H8678" t="s">
        <v>4932</v>
      </c>
      <c r="J8678" t="s">
        <v>46906</v>
      </c>
      <c r="K8678" t="s">
        <v>46907</v>
      </c>
      <c r="L8678" t="s">
        <v>303</v>
      </c>
      <c r="M8678" t="s">
        <v>3883</v>
      </c>
    </row>
    <row r="8679" spans="1:13" x14ac:dyDescent="0.2">
      <c r="A8679" t="s">
        <v>38143</v>
      </c>
      <c r="B8679" t="s">
        <v>38144</v>
      </c>
      <c r="C8679" t="s">
        <v>46908</v>
      </c>
      <c r="D8679" t="s">
        <v>572</v>
      </c>
      <c r="E8679" t="s">
        <v>573</v>
      </c>
      <c r="F8679" t="s">
        <v>5891</v>
      </c>
      <c r="G8679" t="s">
        <v>46681</v>
      </c>
      <c r="H8679" t="s">
        <v>4976</v>
      </c>
      <c r="J8679" t="s">
        <v>46909</v>
      </c>
      <c r="K8679" t="s">
        <v>46910</v>
      </c>
      <c r="L8679" t="s">
        <v>303</v>
      </c>
      <c r="M8679" t="s">
        <v>5402</v>
      </c>
    </row>
    <row r="8680" spans="1:13" x14ac:dyDescent="0.2">
      <c r="A8680" t="s">
        <v>38143</v>
      </c>
      <c r="B8680" t="s">
        <v>38144</v>
      </c>
      <c r="C8680" t="s">
        <v>46911</v>
      </c>
      <c r="D8680" t="s">
        <v>46912</v>
      </c>
      <c r="E8680" t="s">
        <v>46913</v>
      </c>
      <c r="F8680" t="s">
        <v>46914</v>
      </c>
      <c r="H8680" t="s">
        <v>4932</v>
      </c>
      <c r="J8680" t="s">
        <v>46915</v>
      </c>
      <c r="K8680" t="s">
        <v>46916</v>
      </c>
      <c r="L8680" t="s">
        <v>303</v>
      </c>
      <c r="M8680" t="s">
        <v>3913</v>
      </c>
    </row>
    <row r="8681" spans="1:13" x14ac:dyDescent="0.2">
      <c r="A8681" t="s">
        <v>38143</v>
      </c>
      <c r="B8681" t="s">
        <v>38144</v>
      </c>
      <c r="C8681" t="s">
        <v>46917</v>
      </c>
      <c r="D8681" t="s">
        <v>46918</v>
      </c>
      <c r="E8681" t="s">
        <v>11504</v>
      </c>
      <c r="F8681" t="s">
        <v>46919</v>
      </c>
      <c r="G8681" t="s">
        <v>46920</v>
      </c>
      <c r="H8681" t="s">
        <v>46921</v>
      </c>
      <c r="I8681" t="s">
        <v>5034</v>
      </c>
      <c r="J8681" t="s">
        <v>46922</v>
      </c>
      <c r="K8681" t="s">
        <v>302</v>
      </c>
      <c r="L8681" t="s">
        <v>303</v>
      </c>
      <c r="M8681" t="s">
        <v>422</v>
      </c>
    </row>
    <row r="8682" spans="1:13" x14ac:dyDescent="0.2">
      <c r="A8682" t="s">
        <v>38143</v>
      </c>
      <c r="B8682" t="s">
        <v>38144</v>
      </c>
      <c r="C8682" t="s">
        <v>46923</v>
      </c>
      <c r="D8682" t="s">
        <v>32447</v>
      </c>
      <c r="F8682" t="s">
        <v>46924</v>
      </c>
      <c r="G8682" t="s">
        <v>46925</v>
      </c>
      <c r="H8682" t="s">
        <v>46926</v>
      </c>
      <c r="I8682" t="s">
        <v>46314</v>
      </c>
      <c r="J8682" t="s">
        <v>46927</v>
      </c>
      <c r="K8682" t="s">
        <v>46928</v>
      </c>
      <c r="L8682" t="s">
        <v>303</v>
      </c>
      <c r="M8682" t="s">
        <v>422</v>
      </c>
    </row>
    <row r="8683" spans="1:13" x14ac:dyDescent="0.2">
      <c r="A8683" t="s">
        <v>38143</v>
      </c>
      <c r="B8683" t="s">
        <v>38144</v>
      </c>
      <c r="C8683" t="s">
        <v>46929</v>
      </c>
      <c r="D8683" t="s">
        <v>46930</v>
      </c>
      <c r="E8683" t="s">
        <v>46931</v>
      </c>
      <c r="F8683" t="s">
        <v>46932</v>
      </c>
      <c r="G8683" t="s">
        <v>46933</v>
      </c>
      <c r="H8683" t="s">
        <v>4932</v>
      </c>
      <c r="J8683" t="s">
        <v>46934</v>
      </c>
      <c r="K8683" t="s">
        <v>46935</v>
      </c>
      <c r="L8683" t="s">
        <v>303</v>
      </c>
      <c r="M8683" t="s">
        <v>5549</v>
      </c>
    </row>
    <row r="8684" spans="1:13" x14ac:dyDescent="0.2">
      <c r="A8684" t="s">
        <v>38143</v>
      </c>
      <c r="B8684" t="s">
        <v>38144</v>
      </c>
      <c r="C8684" t="s">
        <v>46936</v>
      </c>
      <c r="D8684" t="s">
        <v>46937</v>
      </c>
      <c r="E8684" t="s">
        <v>46590</v>
      </c>
      <c r="F8684" t="s">
        <v>484</v>
      </c>
      <c r="G8684" t="s">
        <v>46938</v>
      </c>
      <c r="H8684" t="s">
        <v>46272</v>
      </c>
      <c r="I8684" t="s">
        <v>5034</v>
      </c>
      <c r="J8684" t="s">
        <v>46939</v>
      </c>
      <c r="K8684" t="s">
        <v>46940</v>
      </c>
      <c r="L8684" t="s">
        <v>303</v>
      </c>
      <c r="M8684" t="s">
        <v>7579</v>
      </c>
    </row>
    <row r="8685" spans="1:13" x14ac:dyDescent="0.2">
      <c r="A8685" t="s">
        <v>38143</v>
      </c>
      <c r="B8685" t="s">
        <v>38144</v>
      </c>
      <c r="C8685" t="s">
        <v>46941</v>
      </c>
      <c r="D8685" t="s">
        <v>5523</v>
      </c>
      <c r="E8685" t="s">
        <v>46942</v>
      </c>
      <c r="F8685" t="s">
        <v>46943</v>
      </c>
      <c r="G8685" t="s">
        <v>46355</v>
      </c>
      <c r="H8685" t="s">
        <v>5024</v>
      </c>
      <c r="J8685" t="s">
        <v>46356</v>
      </c>
      <c r="K8685" t="s">
        <v>46944</v>
      </c>
      <c r="L8685" t="s">
        <v>303</v>
      </c>
      <c r="M8685" t="s">
        <v>15312</v>
      </c>
    </row>
    <row r="8686" spans="1:13" x14ac:dyDescent="0.2">
      <c r="A8686" t="s">
        <v>38143</v>
      </c>
      <c r="B8686" t="s">
        <v>38144</v>
      </c>
      <c r="C8686" t="s">
        <v>46945</v>
      </c>
      <c r="D8686" t="s">
        <v>572</v>
      </c>
      <c r="E8686" t="s">
        <v>573</v>
      </c>
      <c r="F8686" t="s">
        <v>46946</v>
      </c>
      <c r="G8686" t="s">
        <v>4932</v>
      </c>
      <c r="J8686" t="s">
        <v>46947</v>
      </c>
      <c r="K8686" t="s">
        <v>46948</v>
      </c>
      <c r="L8686" t="s">
        <v>303</v>
      </c>
      <c r="M8686" t="s">
        <v>3883</v>
      </c>
    </row>
    <row r="8687" spans="1:13" x14ac:dyDescent="0.2">
      <c r="A8687" t="s">
        <v>38143</v>
      </c>
      <c r="B8687" t="s">
        <v>38144</v>
      </c>
      <c r="C8687" t="s">
        <v>46949</v>
      </c>
      <c r="D8687" t="s">
        <v>572</v>
      </c>
      <c r="E8687" t="s">
        <v>573</v>
      </c>
      <c r="F8687" t="s">
        <v>46950</v>
      </c>
      <c r="H8687" t="s">
        <v>4932</v>
      </c>
      <c r="J8687" t="s">
        <v>46951</v>
      </c>
      <c r="K8687" t="s">
        <v>46952</v>
      </c>
      <c r="L8687" t="s">
        <v>303</v>
      </c>
      <c r="M8687" t="s">
        <v>422</v>
      </c>
    </row>
    <row r="8688" spans="1:13" x14ac:dyDescent="0.2">
      <c r="A8688" t="s">
        <v>38143</v>
      </c>
      <c r="B8688" t="s">
        <v>38144</v>
      </c>
      <c r="C8688" t="s">
        <v>46953</v>
      </c>
      <c r="D8688" t="s">
        <v>5523</v>
      </c>
      <c r="E8688" t="s">
        <v>46954</v>
      </c>
      <c r="F8688" t="s">
        <v>46955</v>
      </c>
      <c r="H8688" t="s">
        <v>5240</v>
      </c>
      <c r="I8688" t="s">
        <v>4941</v>
      </c>
      <c r="J8688" t="s">
        <v>46956</v>
      </c>
      <c r="K8688" t="s">
        <v>46957</v>
      </c>
      <c r="L8688" t="s">
        <v>303</v>
      </c>
      <c r="M8688" t="s">
        <v>46958</v>
      </c>
    </row>
    <row r="8689" spans="1:13" x14ac:dyDescent="0.2">
      <c r="A8689" t="s">
        <v>38143</v>
      </c>
      <c r="B8689" t="s">
        <v>38144</v>
      </c>
      <c r="C8689" t="s">
        <v>46959</v>
      </c>
      <c r="D8689" t="s">
        <v>366</v>
      </c>
      <c r="E8689" t="s">
        <v>1215</v>
      </c>
      <c r="F8689" t="s">
        <v>46960</v>
      </c>
      <c r="G8689" t="s">
        <v>46961</v>
      </c>
      <c r="H8689" t="s">
        <v>4932</v>
      </c>
      <c r="I8689" t="s">
        <v>4956</v>
      </c>
      <c r="J8689" t="s">
        <v>46962</v>
      </c>
      <c r="K8689" t="s">
        <v>46963</v>
      </c>
      <c r="L8689" t="s">
        <v>303</v>
      </c>
      <c r="M8689" t="s">
        <v>36145</v>
      </c>
    </row>
    <row r="8690" spans="1:13" x14ac:dyDescent="0.2">
      <c r="A8690" t="s">
        <v>38143</v>
      </c>
      <c r="B8690" t="s">
        <v>38144</v>
      </c>
      <c r="C8690" t="s">
        <v>46964</v>
      </c>
      <c r="D8690" t="s">
        <v>513</v>
      </c>
      <c r="E8690" t="s">
        <v>2638</v>
      </c>
      <c r="F8690" t="s">
        <v>46965</v>
      </c>
      <c r="H8690" t="s">
        <v>5586</v>
      </c>
      <c r="I8690" t="s">
        <v>5034</v>
      </c>
      <c r="J8690" t="s">
        <v>46966</v>
      </c>
      <c r="K8690" t="s">
        <v>46967</v>
      </c>
      <c r="L8690" t="s">
        <v>303</v>
      </c>
      <c r="M8690" t="s">
        <v>19284</v>
      </c>
    </row>
    <row r="8691" spans="1:13" x14ac:dyDescent="0.2">
      <c r="A8691" t="s">
        <v>38143</v>
      </c>
      <c r="B8691" t="s">
        <v>38144</v>
      </c>
      <c r="C8691" t="s">
        <v>46968</v>
      </c>
      <c r="D8691" t="s">
        <v>349</v>
      </c>
      <c r="E8691" t="s">
        <v>476</v>
      </c>
      <c r="F8691" t="s">
        <v>46969</v>
      </c>
      <c r="G8691" t="s">
        <v>4932</v>
      </c>
      <c r="J8691" t="s">
        <v>46970</v>
      </c>
      <c r="K8691" t="s">
        <v>46971</v>
      </c>
      <c r="L8691" t="s">
        <v>303</v>
      </c>
      <c r="M8691" t="s">
        <v>422</v>
      </c>
    </row>
    <row r="8692" spans="1:13" x14ac:dyDescent="0.2">
      <c r="A8692" t="s">
        <v>38143</v>
      </c>
      <c r="B8692" t="s">
        <v>38144</v>
      </c>
      <c r="C8692" t="s">
        <v>46972</v>
      </c>
      <c r="D8692" t="s">
        <v>349</v>
      </c>
      <c r="F8692" t="s">
        <v>46973</v>
      </c>
      <c r="G8692" t="s">
        <v>5399</v>
      </c>
      <c r="H8692" t="s">
        <v>5017</v>
      </c>
      <c r="J8692" t="s">
        <v>46974</v>
      </c>
      <c r="K8692" t="s">
        <v>46975</v>
      </c>
      <c r="L8692" t="s">
        <v>303</v>
      </c>
      <c r="M8692" t="s">
        <v>422</v>
      </c>
    </row>
    <row r="8693" spans="1:13" x14ac:dyDescent="0.2">
      <c r="A8693" t="s">
        <v>38143</v>
      </c>
      <c r="B8693" t="s">
        <v>38144</v>
      </c>
      <c r="C8693" t="s">
        <v>46976</v>
      </c>
      <c r="D8693" t="s">
        <v>349</v>
      </c>
      <c r="F8693" t="s">
        <v>46977</v>
      </c>
      <c r="H8693" t="s">
        <v>5024</v>
      </c>
      <c r="J8693" t="s">
        <v>46978</v>
      </c>
      <c r="K8693" t="s">
        <v>46979</v>
      </c>
      <c r="L8693" t="s">
        <v>303</v>
      </c>
      <c r="M8693" t="s">
        <v>422</v>
      </c>
    </row>
    <row r="8694" spans="1:13" x14ac:dyDescent="0.2">
      <c r="A8694" t="s">
        <v>38143</v>
      </c>
      <c r="B8694" t="s">
        <v>38144</v>
      </c>
      <c r="C8694" t="s">
        <v>46980</v>
      </c>
      <c r="D8694" t="s">
        <v>5051</v>
      </c>
      <c r="E8694" t="s">
        <v>46981</v>
      </c>
      <c r="F8694" t="s">
        <v>46982</v>
      </c>
      <c r="H8694" t="s">
        <v>5054</v>
      </c>
      <c r="I8694" t="s">
        <v>4941</v>
      </c>
      <c r="J8694" t="s">
        <v>46983</v>
      </c>
      <c r="K8694" t="s">
        <v>46984</v>
      </c>
      <c r="L8694" t="s">
        <v>303</v>
      </c>
      <c r="M8694" t="s">
        <v>7271</v>
      </c>
    </row>
    <row r="8695" spans="1:13" x14ac:dyDescent="0.2">
      <c r="A8695" t="s">
        <v>38143</v>
      </c>
      <c r="B8695" t="s">
        <v>38144</v>
      </c>
      <c r="C8695" t="s">
        <v>46985</v>
      </c>
      <c r="D8695" t="s">
        <v>513</v>
      </c>
      <c r="E8695" t="s">
        <v>2638</v>
      </c>
      <c r="F8695" t="s">
        <v>46986</v>
      </c>
      <c r="G8695" t="s">
        <v>46272</v>
      </c>
      <c r="H8695" t="s">
        <v>5034</v>
      </c>
      <c r="J8695" t="s">
        <v>46987</v>
      </c>
      <c r="K8695" t="s">
        <v>46988</v>
      </c>
      <c r="L8695" t="s">
        <v>303</v>
      </c>
      <c r="M8695" t="s">
        <v>46989</v>
      </c>
    </row>
    <row r="8696" spans="1:13" x14ac:dyDescent="0.2">
      <c r="A8696" t="s">
        <v>38143</v>
      </c>
      <c r="B8696" t="s">
        <v>38144</v>
      </c>
      <c r="C8696" t="s">
        <v>46990</v>
      </c>
      <c r="D8696" t="s">
        <v>46253</v>
      </c>
      <c r="E8696" t="s">
        <v>46991</v>
      </c>
      <c r="F8696" t="s">
        <v>46992</v>
      </c>
      <c r="H8696" t="s">
        <v>5586</v>
      </c>
      <c r="I8696" t="s">
        <v>5034</v>
      </c>
      <c r="J8696" t="s">
        <v>46256</v>
      </c>
      <c r="K8696" t="s">
        <v>302</v>
      </c>
      <c r="L8696" t="s">
        <v>303</v>
      </c>
      <c r="M8696" t="s">
        <v>1877</v>
      </c>
    </row>
    <row r="8697" spans="1:13" x14ac:dyDescent="0.2">
      <c r="A8697" t="s">
        <v>38143</v>
      </c>
      <c r="B8697" t="s">
        <v>38144</v>
      </c>
      <c r="C8697" t="s">
        <v>46993</v>
      </c>
      <c r="D8697" t="s">
        <v>5229</v>
      </c>
      <c r="E8697" t="s">
        <v>46994</v>
      </c>
      <c r="F8697" t="s">
        <v>46995</v>
      </c>
      <c r="H8697" t="s">
        <v>4932</v>
      </c>
      <c r="J8697" t="s">
        <v>46996</v>
      </c>
      <c r="K8697" t="s">
        <v>46997</v>
      </c>
      <c r="L8697" t="s">
        <v>303</v>
      </c>
      <c r="M8697" t="s">
        <v>46998</v>
      </c>
    </row>
    <row r="8698" spans="1:13" x14ac:dyDescent="0.2">
      <c r="A8698" t="s">
        <v>38143</v>
      </c>
      <c r="B8698" t="s">
        <v>38144</v>
      </c>
      <c r="C8698" t="s">
        <v>46999</v>
      </c>
      <c r="D8698" t="s">
        <v>349</v>
      </c>
      <c r="E8698" t="s">
        <v>424</v>
      </c>
      <c r="F8698" t="s">
        <v>47000</v>
      </c>
      <c r="G8698" t="s">
        <v>4932</v>
      </c>
      <c r="J8698" t="s">
        <v>47001</v>
      </c>
      <c r="K8698" t="s">
        <v>47002</v>
      </c>
      <c r="L8698" t="s">
        <v>303</v>
      </c>
      <c r="M8698" t="s">
        <v>2973</v>
      </c>
    </row>
    <row r="8699" spans="1:13" x14ac:dyDescent="0.2">
      <c r="A8699" t="s">
        <v>38143</v>
      </c>
      <c r="B8699" t="s">
        <v>38144</v>
      </c>
      <c r="C8699" t="s">
        <v>47003</v>
      </c>
      <c r="D8699" t="s">
        <v>366</v>
      </c>
      <c r="E8699" t="s">
        <v>367</v>
      </c>
      <c r="F8699" t="s">
        <v>47004</v>
      </c>
      <c r="H8699" t="s">
        <v>46418</v>
      </c>
      <c r="I8699" t="s">
        <v>5034</v>
      </c>
      <c r="J8699" t="s">
        <v>47005</v>
      </c>
      <c r="K8699" t="s">
        <v>47006</v>
      </c>
      <c r="L8699" t="s">
        <v>303</v>
      </c>
      <c r="M8699" t="s">
        <v>35381</v>
      </c>
    </row>
    <row r="8700" spans="1:13" x14ac:dyDescent="0.2">
      <c r="A8700" t="s">
        <v>38143</v>
      </c>
      <c r="B8700" t="s">
        <v>38144</v>
      </c>
      <c r="C8700" t="s">
        <v>47007</v>
      </c>
      <c r="D8700" t="s">
        <v>47008</v>
      </c>
      <c r="E8700" t="s">
        <v>47009</v>
      </c>
      <c r="F8700" t="s">
        <v>47010</v>
      </c>
      <c r="G8700" t="s">
        <v>47011</v>
      </c>
      <c r="H8700" t="s">
        <v>47012</v>
      </c>
      <c r="J8700" t="s">
        <v>47013</v>
      </c>
      <c r="K8700" t="s">
        <v>47014</v>
      </c>
      <c r="L8700" t="s">
        <v>303</v>
      </c>
      <c r="M8700" t="s">
        <v>1666</v>
      </c>
    </row>
    <row r="8701" spans="1:13" x14ac:dyDescent="0.2">
      <c r="A8701" t="s">
        <v>38143</v>
      </c>
      <c r="B8701" t="s">
        <v>38144</v>
      </c>
      <c r="C8701" t="s">
        <v>47015</v>
      </c>
      <c r="D8701" t="s">
        <v>46590</v>
      </c>
      <c r="F8701" t="s">
        <v>47016</v>
      </c>
      <c r="G8701" t="s">
        <v>47017</v>
      </c>
      <c r="H8701" t="s">
        <v>46272</v>
      </c>
      <c r="I8701" t="s">
        <v>5034</v>
      </c>
      <c r="J8701" t="s">
        <v>47018</v>
      </c>
      <c r="K8701" t="s">
        <v>47019</v>
      </c>
      <c r="L8701" t="s">
        <v>303</v>
      </c>
      <c r="M8701" t="s">
        <v>422</v>
      </c>
    </row>
    <row r="8702" spans="1:13" x14ac:dyDescent="0.2">
      <c r="A8702" t="s">
        <v>38143</v>
      </c>
      <c r="B8702" t="s">
        <v>38144</v>
      </c>
      <c r="C8702" t="s">
        <v>47020</v>
      </c>
      <c r="D8702" t="s">
        <v>492</v>
      </c>
      <c r="E8702" t="s">
        <v>493</v>
      </c>
      <c r="F8702" t="s">
        <v>47021</v>
      </c>
      <c r="G8702" t="s">
        <v>46601</v>
      </c>
      <c r="H8702" t="s">
        <v>46309</v>
      </c>
      <c r="J8702" t="s">
        <v>47022</v>
      </c>
      <c r="K8702" t="s">
        <v>47023</v>
      </c>
      <c r="L8702" t="s">
        <v>303</v>
      </c>
      <c r="M8702" t="s">
        <v>2157</v>
      </c>
    </row>
    <row r="8703" spans="1:13" x14ac:dyDescent="0.2">
      <c r="A8703" t="s">
        <v>38143</v>
      </c>
      <c r="B8703" t="s">
        <v>38144</v>
      </c>
      <c r="C8703" t="s">
        <v>47024</v>
      </c>
      <c r="D8703" t="s">
        <v>46346</v>
      </c>
      <c r="E8703" t="s">
        <v>47025</v>
      </c>
      <c r="F8703" t="s">
        <v>47026</v>
      </c>
      <c r="H8703" t="s">
        <v>4932</v>
      </c>
      <c r="J8703" t="s">
        <v>47027</v>
      </c>
      <c r="K8703" t="s">
        <v>47028</v>
      </c>
      <c r="L8703" t="s">
        <v>303</v>
      </c>
      <c r="M8703" t="s">
        <v>47029</v>
      </c>
    </row>
    <row r="8704" spans="1:13" x14ac:dyDescent="0.2">
      <c r="A8704" t="s">
        <v>38143</v>
      </c>
      <c r="B8704" t="s">
        <v>38144</v>
      </c>
      <c r="C8704" t="s">
        <v>47030</v>
      </c>
      <c r="D8704" t="s">
        <v>13974</v>
      </c>
      <c r="E8704" t="s">
        <v>13975</v>
      </c>
      <c r="F8704" t="s">
        <v>47031</v>
      </c>
      <c r="H8704" t="s">
        <v>5586</v>
      </c>
      <c r="I8704" t="s">
        <v>5034</v>
      </c>
      <c r="J8704" t="s">
        <v>47032</v>
      </c>
      <c r="K8704" t="s">
        <v>302</v>
      </c>
      <c r="L8704" t="s">
        <v>303</v>
      </c>
      <c r="M8704" t="s">
        <v>4493</v>
      </c>
    </row>
    <row r="8705" spans="1:13" x14ac:dyDescent="0.2">
      <c r="A8705" t="s">
        <v>38143</v>
      </c>
      <c r="B8705" t="s">
        <v>38144</v>
      </c>
      <c r="C8705" t="s">
        <v>47033</v>
      </c>
      <c r="D8705" t="s">
        <v>572</v>
      </c>
      <c r="E8705" t="s">
        <v>573</v>
      </c>
      <c r="F8705" t="s">
        <v>47034</v>
      </c>
      <c r="G8705" t="s">
        <v>46309</v>
      </c>
      <c r="H8705" t="s">
        <v>5034</v>
      </c>
      <c r="J8705" t="s">
        <v>47035</v>
      </c>
      <c r="K8705" t="s">
        <v>47036</v>
      </c>
      <c r="L8705" t="s">
        <v>303</v>
      </c>
      <c r="M8705" t="s">
        <v>5402</v>
      </c>
    </row>
    <row r="8706" spans="1:13" x14ac:dyDescent="0.2">
      <c r="A8706" t="s">
        <v>38143</v>
      </c>
      <c r="B8706" t="s">
        <v>38144</v>
      </c>
      <c r="C8706" t="s">
        <v>47037</v>
      </c>
      <c r="D8706" t="s">
        <v>492</v>
      </c>
      <c r="E8706" t="s">
        <v>493</v>
      </c>
      <c r="F8706" t="s">
        <v>47038</v>
      </c>
      <c r="H8706" t="s">
        <v>4932</v>
      </c>
      <c r="J8706" t="s">
        <v>47039</v>
      </c>
      <c r="K8706" t="s">
        <v>47040</v>
      </c>
      <c r="L8706" t="s">
        <v>303</v>
      </c>
      <c r="M8706" t="s">
        <v>16730</v>
      </c>
    </row>
    <row r="8707" spans="1:13" x14ac:dyDescent="0.2">
      <c r="A8707" t="s">
        <v>38143</v>
      </c>
      <c r="B8707" t="s">
        <v>38144</v>
      </c>
      <c r="C8707" t="s">
        <v>47041</v>
      </c>
      <c r="D8707" t="s">
        <v>349</v>
      </c>
      <c r="E8707" t="s">
        <v>424</v>
      </c>
      <c r="F8707" t="s">
        <v>47042</v>
      </c>
      <c r="G8707" t="s">
        <v>47043</v>
      </c>
      <c r="H8707" t="s">
        <v>4932</v>
      </c>
      <c r="I8707" t="s">
        <v>4956</v>
      </c>
      <c r="J8707" t="s">
        <v>47044</v>
      </c>
      <c r="K8707" t="s">
        <v>47045</v>
      </c>
      <c r="L8707" t="s">
        <v>303</v>
      </c>
      <c r="M8707" t="s">
        <v>47046</v>
      </c>
    </row>
    <row r="8708" spans="1:13" x14ac:dyDescent="0.2">
      <c r="A8708" t="s">
        <v>38143</v>
      </c>
      <c r="B8708" t="s">
        <v>38144</v>
      </c>
      <c r="C8708" t="s">
        <v>47047</v>
      </c>
      <c r="D8708" t="s">
        <v>572</v>
      </c>
      <c r="E8708" t="s">
        <v>573</v>
      </c>
      <c r="F8708" t="s">
        <v>47048</v>
      </c>
      <c r="G8708" t="s">
        <v>47049</v>
      </c>
      <c r="H8708" t="s">
        <v>5033</v>
      </c>
      <c r="I8708" t="s">
        <v>5034</v>
      </c>
      <c r="J8708" t="s">
        <v>47050</v>
      </c>
      <c r="K8708" t="s">
        <v>47051</v>
      </c>
      <c r="L8708" t="s">
        <v>303</v>
      </c>
      <c r="M8708" t="s">
        <v>5402</v>
      </c>
    </row>
    <row r="8709" spans="1:13" x14ac:dyDescent="0.2">
      <c r="A8709" t="s">
        <v>38143</v>
      </c>
      <c r="B8709" t="s">
        <v>38144</v>
      </c>
      <c r="C8709" t="s">
        <v>47052</v>
      </c>
      <c r="D8709" t="s">
        <v>5126</v>
      </c>
      <c r="E8709" t="s">
        <v>5127</v>
      </c>
      <c r="F8709" t="s">
        <v>47053</v>
      </c>
      <c r="G8709" t="s">
        <v>4932</v>
      </c>
      <c r="J8709" t="s">
        <v>47054</v>
      </c>
      <c r="K8709" t="s">
        <v>47055</v>
      </c>
      <c r="L8709" t="s">
        <v>303</v>
      </c>
      <c r="M8709" t="s">
        <v>14432</v>
      </c>
    </row>
    <row r="8710" spans="1:13" x14ac:dyDescent="0.2">
      <c r="A8710" t="s">
        <v>38143</v>
      </c>
      <c r="B8710" t="s">
        <v>38144</v>
      </c>
      <c r="C8710" t="s">
        <v>47056</v>
      </c>
      <c r="D8710" t="s">
        <v>401</v>
      </c>
      <c r="E8710" t="s">
        <v>402</v>
      </c>
      <c r="F8710" t="s">
        <v>47057</v>
      </c>
      <c r="H8710" t="s">
        <v>46418</v>
      </c>
      <c r="I8710" t="s">
        <v>5034</v>
      </c>
      <c r="J8710" t="s">
        <v>47058</v>
      </c>
      <c r="K8710" t="s">
        <v>302</v>
      </c>
      <c r="L8710" t="s">
        <v>303</v>
      </c>
      <c r="M8710" t="s">
        <v>23694</v>
      </c>
    </row>
    <row r="8711" spans="1:13" x14ac:dyDescent="0.2">
      <c r="A8711" t="s">
        <v>38143</v>
      </c>
      <c r="B8711" t="s">
        <v>38144</v>
      </c>
      <c r="C8711" t="s">
        <v>47059</v>
      </c>
      <c r="D8711" t="s">
        <v>394</v>
      </c>
      <c r="E8711" t="s">
        <v>395</v>
      </c>
      <c r="F8711" t="s">
        <v>47060</v>
      </c>
      <c r="H8711" t="s">
        <v>46418</v>
      </c>
      <c r="I8711" t="s">
        <v>5034</v>
      </c>
      <c r="J8711" t="s">
        <v>47061</v>
      </c>
      <c r="K8711" t="s">
        <v>47062</v>
      </c>
      <c r="L8711" t="s">
        <v>303</v>
      </c>
      <c r="M8711" t="s">
        <v>9796</v>
      </c>
    </row>
    <row r="8712" spans="1:13" x14ac:dyDescent="0.2">
      <c r="A8712" t="s">
        <v>38143</v>
      </c>
      <c r="B8712" t="s">
        <v>38144</v>
      </c>
      <c r="C8712" t="s">
        <v>47063</v>
      </c>
      <c r="D8712" t="s">
        <v>47064</v>
      </c>
      <c r="E8712" t="s">
        <v>47065</v>
      </c>
      <c r="F8712" t="s">
        <v>47066</v>
      </c>
      <c r="H8712" t="s">
        <v>47067</v>
      </c>
      <c r="I8712" t="s">
        <v>5034</v>
      </c>
      <c r="J8712" t="s">
        <v>47068</v>
      </c>
      <c r="K8712" t="s">
        <v>47069</v>
      </c>
      <c r="L8712" t="s">
        <v>303</v>
      </c>
      <c r="M8712" t="s">
        <v>17964</v>
      </c>
    </row>
    <row r="8713" spans="1:13" x14ac:dyDescent="0.2">
      <c r="A8713" t="s">
        <v>38143</v>
      </c>
      <c r="B8713" t="s">
        <v>38144</v>
      </c>
      <c r="C8713" t="s">
        <v>47070</v>
      </c>
      <c r="D8713" t="s">
        <v>47071</v>
      </c>
      <c r="E8713" t="s">
        <v>29599</v>
      </c>
      <c r="F8713" t="s">
        <v>47072</v>
      </c>
      <c r="H8713" t="s">
        <v>47073</v>
      </c>
      <c r="I8713" t="s">
        <v>5034</v>
      </c>
      <c r="J8713" t="s">
        <v>47074</v>
      </c>
      <c r="K8713" t="s">
        <v>302</v>
      </c>
      <c r="L8713" t="s">
        <v>303</v>
      </c>
      <c r="M8713" t="s">
        <v>18442</v>
      </c>
    </row>
    <row r="8714" spans="1:13" x14ac:dyDescent="0.2">
      <c r="A8714" t="s">
        <v>38143</v>
      </c>
      <c r="B8714" t="s">
        <v>38144</v>
      </c>
      <c r="C8714" t="s">
        <v>47075</v>
      </c>
      <c r="D8714" t="s">
        <v>8198</v>
      </c>
      <c r="E8714" t="s">
        <v>5074</v>
      </c>
      <c r="F8714" t="s">
        <v>47076</v>
      </c>
      <c r="G8714" t="s">
        <v>47077</v>
      </c>
      <c r="H8714" t="s">
        <v>46314</v>
      </c>
      <c r="J8714" t="s">
        <v>47078</v>
      </c>
      <c r="K8714" t="s">
        <v>47079</v>
      </c>
      <c r="L8714" t="s">
        <v>303</v>
      </c>
      <c r="M8714" t="s">
        <v>47080</v>
      </c>
    </row>
    <row r="8715" spans="1:13" x14ac:dyDescent="0.2">
      <c r="A8715" t="s">
        <v>38143</v>
      </c>
      <c r="B8715" t="s">
        <v>38144</v>
      </c>
      <c r="C8715" t="s">
        <v>47081</v>
      </c>
      <c r="D8715" t="s">
        <v>4937</v>
      </c>
      <c r="E8715" t="s">
        <v>16682</v>
      </c>
      <c r="F8715" t="s">
        <v>47082</v>
      </c>
      <c r="G8715" t="s">
        <v>47083</v>
      </c>
      <c r="H8715" t="s">
        <v>5054</v>
      </c>
      <c r="I8715" t="s">
        <v>4941</v>
      </c>
      <c r="J8715" t="s">
        <v>47084</v>
      </c>
      <c r="K8715" t="s">
        <v>47085</v>
      </c>
      <c r="L8715" t="s">
        <v>303</v>
      </c>
      <c r="M8715" t="s">
        <v>6621</v>
      </c>
    </row>
    <row r="8716" spans="1:13" x14ac:dyDescent="0.2">
      <c r="A8716" t="s">
        <v>38143</v>
      </c>
      <c r="B8716" t="s">
        <v>38144</v>
      </c>
      <c r="C8716" t="s">
        <v>47086</v>
      </c>
      <c r="D8716" t="s">
        <v>394</v>
      </c>
      <c r="E8716" t="s">
        <v>3638</v>
      </c>
      <c r="F8716" t="s">
        <v>47087</v>
      </c>
      <c r="H8716" t="s">
        <v>4932</v>
      </c>
      <c r="J8716" t="s">
        <v>47088</v>
      </c>
      <c r="K8716" t="s">
        <v>47089</v>
      </c>
      <c r="L8716" t="s">
        <v>303</v>
      </c>
      <c r="M8716" t="s">
        <v>47090</v>
      </c>
    </row>
    <row r="8717" spans="1:13" x14ac:dyDescent="0.2">
      <c r="A8717" t="s">
        <v>38143</v>
      </c>
      <c r="B8717" t="s">
        <v>38144</v>
      </c>
      <c r="C8717" t="s">
        <v>47091</v>
      </c>
      <c r="D8717" t="s">
        <v>4981</v>
      </c>
      <c r="E8717" t="s">
        <v>47092</v>
      </c>
      <c r="F8717" t="s">
        <v>47093</v>
      </c>
      <c r="H8717" t="s">
        <v>46418</v>
      </c>
      <c r="I8717" t="s">
        <v>5034</v>
      </c>
      <c r="J8717" t="s">
        <v>47094</v>
      </c>
      <c r="K8717" t="s">
        <v>47095</v>
      </c>
      <c r="L8717" t="s">
        <v>303</v>
      </c>
      <c r="M8717" t="s">
        <v>8545</v>
      </c>
    </row>
    <row r="8718" spans="1:13" x14ac:dyDescent="0.2">
      <c r="A8718" t="s">
        <v>38143</v>
      </c>
      <c r="B8718" t="s">
        <v>38144</v>
      </c>
      <c r="C8718" t="s">
        <v>47096</v>
      </c>
      <c r="D8718" t="s">
        <v>47097</v>
      </c>
      <c r="E8718" t="s">
        <v>2470</v>
      </c>
      <c r="F8718" t="s">
        <v>47098</v>
      </c>
      <c r="G8718" t="s">
        <v>4932</v>
      </c>
      <c r="J8718" t="s">
        <v>47099</v>
      </c>
      <c r="K8718" t="s">
        <v>47100</v>
      </c>
      <c r="L8718" t="s">
        <v>303</v>
      </c>
      <c r="M8718" t="s">
        <v>13127</v>
      </c>
    </row>
    <row r="8719" spans="1:13" x14ac:dyDescent="0.2">
      <c r="A8719" t="s">
        <v>38143</v>
      </c>
      <c r="B8719" t="s">
        <v>38144</v>
      </c>
      <c r="C8719" t="s">
        <v>47101</v>
      </c>
      <c r="D8719" t="s">
        <v>349</v>
      </c>
      <c r="E8719" t="s">
        <v>476</v>
      </c>
      <c r="F8719" t="s">
        <v>47102</v>
      </c>
      <c r="G8719" t="s">
        <v>4932</v>
      </c>
      <c r="J8719" t="s">
        <v>46851</v>
      </c>
      <c r="K8719" t="s">
        <v>47103</v>
      </c>
      <c r="L8719" t="s">
        <v>303</v>
      </c>
      <c r="M8719" t="s">
        <v>422</v>
      </c>
    </row>
    <row r="8720" spans="1:13" x14ac:dyDescent="0.2">
      <c r="A8720" t="s">
        <v>38143</v>
      </c>
      <c r="B8720" t="s">
        <v>38144</v>
      </c>
      <c r="C8720" t="s">
        <v>47104</v>
      </c>
      <c r="D8720" t="s">
        <v>4981</v>
      </c>
      <c r="E8720" t="s">
        <v>47105</v>
      </c>
      <c r="F8720" t="s">
        <v>47106</v>
      </c>
      <c r="G8720" t="s">
        <v>22064</v>
      </c>
      <c r="H8720" t="s">
        <v>46418</v>
      </c>
      <c r="I8720" t="s">
        <v>5034</v>
      </c>
      <c r="J8720" t="s">
        <v>47107</v>
      </c>
      <c r="K8720" t="s">
        <v>47108</v>
      </c>
      <c r="L8720" t="s">
        <v>303</v>
      </c>
      <c r="M8720" t="s">
        <v>422</v>
      </c>
    </row>
    <row r="8721" spans="1:13" x14ac:dyDescent="0.2">
      <c r="A8721" t="s">
        <v>38143</v>
      </c>
      <c r="B8721" t="s">
        <v>38144</v>
      </c>
      <c r="C8721" t="s">
        <v>47109</v>
      </c>
      <c r="D8721" t="s">
        <v>5012</v>
      </c>
      <c r="E8721" t="s">
        <v>47110</v>
      </c>
      <c r="F8721" t="s">
        <v>47111</v>
      </c>
      <c r="G8721" t="s">
        <v>47112</v>
      </c>
      <c r="H8721" t="s">
        <v>47113</v>
      </c>
      <c r="I8721" t="s">
        <v>5034</v>
      </c>
      <c r="J8721" t="s">
        <v>47114</v>
      </c>
      <c r="K8721" t="s">
        <v>47115</v>
      </c>
      <c r="L8721" t="s">
        <v>303</v>
      </c>
      <c r="M8721" t="s">
        <v>497</v>
      </c>
    </row>
    <row r="8722" spans="1:13" x14ac:dyDescent="0.2">
      <c r="A8722" t="s">
        <v>38143</v>
      </c>
      <c r="B8722" t="s">
        <v>38144</v>
      </c>
      <c r="C8722" t="s">
        <v>47116</v>
      </c>
      <c r="D8722" t="s">
        <v>492</v>
      </c>
      <c r="E8722" t="s">
        <v>493</v>
      </c>
      <c r="F8722" t="s">
        <v>47117</v>
      </c>
      <c r="G8722" t="s">
        <v>46418</v>
      </c>
      <c r="J8722" t="s">
        <v>47118</v>
      </c>
      <c r="K8722" t="s">
        <v>47119</v>
      </c>
      <c r="L8722" t="s">
        <v>303</v>
      </c>
      <c r="M8722" t="s">
        <v>47120</v>
      </c>
    </row>
    <row r="8723" spans="1:13" x14ac:dyDescent="0.2">
      <c r="A8723" t="s">
        <v>38143</v>
      </c>
      <c r="B8723" t="s">
        <v>38144</v>
      </c>
      <c r="C8723" t="s">
        <v>47121</v>
      </c>
      <c r="D8723" t="s">
        <v>47122</v>
      </c>
      <c r="E8723" t="s">
        <v>47123</v>
      </c>
      <c r="F8723" t="s">
        <v>47124</v>
      </c>
      <c r="H8723" t="s">
        <v>5033</v>
      </c>
      <c r="I8723" t="s">
        <v>5034</v>
      </c>
      <c r="J8723" t="s">
        <v>46746</v>
      </c>
      <c r="K8723" t="s">
        <v>302</v>
      </c>
      <c r="L8723" t="s">
        <v>303</v>
      </c>
      <c r="M8723" t="s">
        <v>47125</v>
      </c>
    </row>
    <row r="8724" spans="1:13" x14ac:dyDescent="0.2">
      <c r="A8724" t="s">
        <v>38143</v>
      </c>
      <c r="B8724" t="s">
        <v>38144</v>
      </c>
      <c r="C8724" t="s">
        <v>47126</v>
      </c>
      <c r="D8724" t="s">
        <v>5949</v>
      </c>
      <c r="E8724" t="s">
        <v>5950</v>
      </c>
      <c r="F8724" t="s">
        <v>47127</v>
      </c>
      <c r="G8724" t="s">
        <v>47128</v>
      </c>
      <c r="H8724" t="s">
        <v>4932</v>
      </c>
      <c r="J8724" t="s">
        <v>47129</v>
      </c>
      <c r="K8724" t="s">
        <v>47130</v>
      </c>
      <c r="L8724" t="s">
        <v>303</v>
      </c>
      <c r="M8724" t="s">
        <v>1857</v>
      </c>
    </row>
    <row r="8725" spans="1:13" x14ac:dyDescent="0.2">
      <c r="A8725" t="s">
        <v>38143</v>
      </c>
      <c r="B8725" t="s">
        <v>38144</v>
      </c>
      <c r="C8725" t="s">
        <v>47131</v>
      </c>
      <c r="D8725" t="s">
        <v>572</v>
      </c>
      <c r="E8725" t="s">
        <v>573</v>
      </c>
      <c r="F8725" t="s">
        <v>47132</v>
      </c>
      <c r="G8725" t="s">
        <v>10696</v>
      </c>
      <c r="H8725" t="s">
        <v>8034</v>
      </c>
      <c r="I8725" t="s">
        <v>4941</v>
      </c>
      <c r="J8725" t="s">
        <v>28068</v>
      </c>
      <c r="K8725" t="s">
        <v>47133</v>
      </c>
      <c r="L8725" t="s">
        <v>303</v>
      </c>
      <c r="M8725" t="s">
        <v>10753</v>
      </c>
    </row>
    <row r="8726" spans="1:13" x14ac:dyDescent="0.2">
      <c r="A8726" t="s">
        <v>38143</v>
      </c>
      <c r="B8726" t="s">
        <v>38144</v>
      </c>
      <c r="C8726" t="s">
        <v>47134</v>
      </c>
      <c r="D8726" t="s">
        <v>47135</v>
      </c>
      <c r="E8726" t="s">
        <v>47136</v>
      </c>
      <c r="F8726" t="s">
        <v>47137</v>
      </c>
      <c r="H8726" t="s">
        <v>46243</v>
      </c>
      <c r="I8726" t="s">
        <v>5034</v>
      </c>
      <c r="J8726" t="s">
        <v>47138</v>
      </c>
      <c r="K8726" t="s">
        <v>302</v>
      </c>
      <c r="L8726" t="s">
        <v>303</v>
      </c>
      <c r="M8726" t="s">
        <v>11158</v>
      </c>
    </row>
    <row r="8727" spans="1:13" x14ac:dyDescent="0.2">
      <c r="A8727" t="s">
        <v>38143</v>
      </c>
      <c r="B8727" t="s">
        <v>38144</v>
      </c>
      <c r="C8727" t="s">
        <v>47139</v>
      </c>
      <c r="D8727" t="s">
        <v>394</v>
      </c>
      <c r="E8727" t="s">
        <v>1891</v>
      </c>
      <c r="F8727" t="s">
        <v>47140</v>
      </c>
      <c r="G8727" t="s">
        <v>4859</v>
      </c>
      <c r="H8727" t="s">
        <v>4949</v>
      </c>
      <c r="I8727" t="s">
        <v>4941</v>
      </c>
      <c r="J8727" t="s">
        <v>47141</v>
      </c>
      <c r="K8727" t="s">
        <v>47142</v>
      </c>
      <c r="L8727" t="s">
        <v>303</v>
      </c>
      <c r="M8727" t="s">
        <v>16448</v>
      </c>
    </row>
    <row r="8728" spans="1:13" x14ac:dyDescent="0.2">
      <c r="A8728" t="s">
        <v>38143</v>
      </c>
      <c r="B8728" t="s">
        <v>38144</v>
      </c>
      <c r="C8728" t="s">
        <v>47143</v>
      </c>
      <c r="D8728" t="s">
        <v>47144</v>
      </c>
      <c r="E8728" t="s">
        <v>47145</v>
      </c>
      <c r="F8728" t="s">
        <v>47146</v>
      </c>
      <c r="H8728" t="s">
        <v>5586</v>
      </c>
      <c r="I8728" t="s">
        <v>5034</v>
      </c>
      <c r="J8728" t="s">
        <v>47147</v>
      </c>
      <c r="K8728" t="s">
        <v>47148</v>
      </c>
      <c r="L8728" t="s">
        <v>303</v>
      </c>
      <c r="M8728" t="s">
        <v>13986</v>
      </c>
    </row>
    <row r="8729" spans="1:13" x14ac:dyDescent="0.2">
      <c r="A8729" t="s">
        <v>38143</v>
      </c>
      <c r="B8729" t="s">
        <v>38144</v>
      </c>
      <c r="C8729" t="s">
        <v>47149</v>
      </c>
      <c r="D8729" t="s">
        <v>47150</v>
      </c>
      <c r="F8729" t="s">
        <v>9503</v>
      </c>
      <c r="G8729" t="s">
        <v>46341</v>
      </c>
      <c r="J8729" t="s">
        <v>46440</v>
      </c>
      <c r="K8729" t="s">
        <v>47151</v>
      </c>
      <c r="L8729" t="s">
        <v>303</v>
      </c>
      <c r="M8729" t="s">
        <v>47152</v>
      </c>
    </row>
    <row r="8730" spans="1:13" x14ac:dyDescent="0.2">
      <c r="A8730" t="s">
        <v>38143</v>
      </c>
      <c r="B8730" t="s">
        <v>38144</v>
      </c>
      <c r="C8730" t="s">
        <v>47153</v>
      </c>
      <c r="D8730" t="s">
        <v>349</v>
      </c>
      <c r="E8730" t="s">
        <v>424</v>
      </c>
      <c r="F8730" t="s">
        <v>47154</v>
      </c>
      <c r="H8730" t="s">
        <v>4932</v>
      </c>
      <c r="J8730" t="s">
        <v>47155</v>
      </c>
      <c r="K8730" t="s">
        <v>47156</v>
      </c>
      <c r="L8730" t="s">
        <v>303</v>
      </c>
      <c r="M8730" t="s">
        <v>5915</v>
      </c>
    </row>
    <row r="8731" spans="1:13" x14ac:dyDescent="0.2">
      <c r="A8731" t="s">
        <v>38143</v>
      </c>
      <c r="B8731" t="s">
        <v>38144</v>
      </c>
      <c r="C8731" t="s">
        <v>47157</v>
      </c>
      <c r="D8731" t="s">
        <v>47158</v>
      </c>
      <c r="E8731" t="s">
        <v>47159</v>
      </c>
      <c r="F8731" t="s">
        <v>47160</v>
      </c>
      <c r="G8731" t="s">
        <v>46341</v>
      </c>
      <c r="H8731" t="s">
        <v>5586</v>
      </c>
      <c r="I8731" t="s">
        <v>5034</v>
      </c>
      <c r="J8731" t="s">
        <v>47161</v>
      </c>
      <c r="K8731" t="s">
        <v>47162</v>
      </c>
      <c r="L8731" t="s">
        <v>303</v>
      </c>
      <c r="M8731" t="s">
        <v>892</v>
      </c>
    </row>
    <row r="8732" spans="1:13" x14ac:dyDescent="0.2">
      <c r="A8732" t="s">
        <v>38143</v>
      </c>
      <c r="B8732" t="s">
        <v>38144</v>
      </c>
      <c r="C8732" t="s">
        <v>47163</v>
      </c>
      <c r="D8732" t="s">
        <v>349</v>
      </c>
      <c r="E8732" t="s">
        <v>424</v>
      </c>
      <c r="F8732" t="s">
        <v>47164</v>
      </c>
      <c r="G8732" t="s">
        <v>47165</v>
      </c>
      <c r="H8732" t="s">
        <v>5586</v>
      </c>
      <c r="I8732" t="s">
        <v>5034</v>
      </c>
      <c r="J8732" t="s">
        <v>47166</v>
      </c>
      <c r="K8732" t="s">
        <v>47167</v>
      </c>
      <c r="L8732" t="s">
        <v>303</v>
      </c>
      <c r="M8732" t="s">
        <v>18960</v>
      </c>
    </row>
    <row r="8733" spans="1:13" x14ac:dyDescent="0.2">
      <c r="A8733" t="s">
        <v>38143</v>
      </c>
      <c r="B8733" t="s">
        <v>38144</v>
      </c>
      <c r="C8733" t="s">
        <v>47168</v>
      </c>
      <c r="D8733" t="s">
        <v>47169</v>
      </c>
      <c r="E8733" t="s">
        <v>47170</v>
      </c>
      <c r="F8733" t="s">
        <v>47171</v>
      </c>
      <c r="G8733" t="s">
        <v>47172</v>
      </c>
      <c r="H8733" t="s">
        <v>46314</v>
      </c>
      <c r="J8733" t="s">
        <v>47173</v>
      </c>
      <c r="K8733" t="s">
        <v>47174</v>
      </c>
      <c r="L8733" t="s">
        <v>303</v>
      </c>
      <c r="M8733" t="s">
        <v>47175</v>
      </c>
    </row>
    <row r="8734" spans="1:13" x14ac:dyDescent="0.2">
      <c r="A8734" t="s">
        <v>38143</v>
      </c>
      <c r="B8734" t="s">
        <v>38144</v>
      </c>
      <c r="C8734" t="s">
        <v>47176</v>
      </c>
      <c r="D8734" t="s">
        <v>394</v>
      </c>
      <c r="E8734" t="s">
        <v>3638</v>
      </c>
      <c r="F8734" t="s">
        <v>47177</v>
      </c>
      <c r="G8734" t="s">
        <v>47178</v>
      </c>
      <c r="H8734" t="s">
        <v>4932</v>
      </c>
      <c r="I8734" t="s">
        <v>4956</v>
      </c>
      <c r="J8734" t="s">
        <v>46713</v>
      </c>
      <c r="K8734" t="s">
        <v>47179</v>
      </c>
      <c r="L8734" t="s">
        <v>303</v>
      </c>
      <c r="M8734" t="s">
        <v>47180</v>
      </c>
    </row>
    <row r="8735" spans="1:13" x14ac:dyDescent="0.2">
      <c r="A8735" t="s">
        <v>38143</v>
      </c>
      <c r="B8735" t="s">
        <v>38144</v>
      </c>
      <c r="C8735" t="s">
        <v>47181</v>
      </c>
      <c r="D8735" t="s">
        <v>366</v>
      </c>
      <c r="E8735" t="s">
        <v>1215</v>
      </c>
      <c r="F8735" t="s">
        <v>47182</v>
      </c>
      <c r="G8735" t="s">
        <v>47183</v>
      </c>
      <c r="H8735" t="s">
        <v>47184</v>
      </c>
      <c r="I8735" t="s">
        <v>4932</v>
      </c>
      <c r="J8735" t="s">
        <v>47185</v>
      </c>
      <c r="K8735" t="s">
        <v>47186</v>
      </c>
      <c r="L8735" t="s">
        <v>303</v>
      </c>
      <c r="M8735" t="s">
        <v>3070</v>
      </c>
    </row>
    <row r="8736" spans="1:13" x14ac:dyDescent="0.2">
      <c r="A8736" t="s">
        <v>38143</v>
      </c>
      <c r="B8736" t="s">
        <v>38144</v>
      </c>
      <c r="C8736" t="s">
        <v>47187</v>
      </c>
      <c r="D8736" t="s">
        <v>47188</v>
      </c>
      <c r="E8736" t="s">
        <v>47189</v>
      </c>
      <c r="F8736" t="s">
        <v>47190</v>
      </c>
      <c r="G8736" t="s">
        <v>4932</v>
      </c>
      <c r="J8736" t="s">
        <v>47191</v>
      </c>
      <c r="K8736" t="s">
        <v>47192</v>
      </c>
      <c r="L8736" t="s">
        <v>303</v>
      </c>
      <c r="M8736" t="s">
        <v>47193</v>
      </c>
    </row>
    <row r="8737" spans="1:13" x14ac:dyDescent="0.2">
      <c r="A8737" t="s">
        <v>38143</v>
      </c>
      <c r="B8737" t="s">
        <v>38144</v>
      </c>
      <c r="C8737" t="s">
        <v>47194</v>
      </c>
      <c r="D8737" t="s">
        <v>349</v>
      </c>
      <c r="E8737" t="s">
        <v>476</v>
      </c>
      <c r="F8737" t="s">
        <v>47195</v>
      </c>
      <c r="H8737" t="s">
        <v>4932</v>
      </c>
      <c r="J8737" t="s">
        <v>47196</v>
      </c>
      <c r="K8737" t="s">
        <v>47197</v>
      </c>
      <c r="L8737" t="s">
        <v>303</v>
      </c>
      <c r="M8737" t="s">
        <v>47198</v>
      </c>
    </row>
    <row r="8738" spans="1:13" x14ac:dyDescent="0.2">
      <c r="A8738" t="s">
        <v>38143</v>
      </c>
      <c r="B8738" t="s">
        <v>38144</v>
      </c>
      <c r="C8738" t="s">
        <v>47199</v>
      </c>
      <c r="D8738" t="s">
        <v>492</v>
      </c>
      <c r="E8738" t="s">
        <v>493</v>
      </c>
      <c r="F8738" t="s">
        <v>47200</v>
      </c>
      <c r="H8738" t="s">
        <v>46418</v>
      </c>
      <c r="I8738" t="s">
        <v>5034</v>
      </c>
      <c r="J8738" t="s">
        <v>47201</v>
      </c>
      <c r="K8738" t="s">
        <v>47202</v>
      </c>
      <c r="L8738" t="s">
        <v>303</v>
      </c>
      <c r="M8738" t="s">
        <v>46567</v>
      </c>
    </row>
    <row r="8739" spans="1:13" x14ac:dyDescent="0.2">
      <c r="A8739" t="s">
        <v>38143</v>
      </c>
      <c r="B8739" t="s">
        <v>38144</v>
      </c>
      <c r="C8739" t="s">
        <v>47203</v>
      </c>
      <c r="D8739" t="s">
        <v>47204</v>
      </c>
      <c r="E8739" t="s">
        <v>47205</v>
      </c>
      <c r="F8739" t="s">
        <v>47206</v>
      </c>
      <c r="G8739" t="s">
        <v>47207</v>
      </c>
      <c r="H8739" t="s">
        <v>4932</v>
      </c>
      <c r="I8739" t="s">
        <v>4956</v>
      </c>
      <c r="J8739" t="s">
        <v>47208</v>
      </c>
      <c r="K8739" t="s">
        <v>302</v>
      </c>
      <c r="L8739" t="s">
        <v>303</v>
      </c>
      <c r="M8739" t="s">
        <v>526</v>
      </c>
    </row>
    <row r="8740" spans="1:13" x14ac:dyDescent="0.2">
      <c r="A8740" t="s">
        <v>38143</v>
      </c>
      <c r="B8740" t="s">
        <v>38144</v>
      </c>
      <c r="C8740" t="s">
        <v>47209</v>
      </c>
      <c r="D8740" t="s">
        <v>572</v>
      </c>
      <c r="E8740" t="s">
        <v>573</v>
      </c>
      <c r="F8740" t="s">
        <v>47210</v>
      </c>
      <c r="G8740" t="s">
        <v>5586</v>
      </c>
      <c r="H8740" t="s">
        <v>5034</v>
      </c>
      <c r="J8740" t="s">
        <v>47211</v>
      </c>
      <c r="K8740" t="s">
        <v>47212</v>
      </c>
      <c r="L8740" t="s">
        <v>303</v>
      </c>
      <c r="M8740" t="s">
        <v>8081</v>
      </c>
    </row>
    <row r="8741" spans="1:13" x14ac:dyDescent="0.2">
      <c r="A8741" t="s">
        <v>38143</v>
      </c>
      <c r="B8741" t="s">
        <v>38144</v>
      </c>
      <c r="C8741" t="s">
        <v>47213</v>
      </c>
      <c r="D8741" t="s">
        <v>572</v>
      </c>
      <c r="E8741" t="s">
        <v>573</v>
      </c>
      <c r="F8741" t="s">
        <v>3191</v>
      </c>
      <c r="G8741" t="s">
        <v>47214</v>
      </c>
      <c r="H8741" t="s">
        <v>46418</v>
      </c>
      <c r="J8741" t="s">
        <v>47215</v>
      </c>
      <c r="K8741" t="s">
        <v>47216</v>
      </c>
      <c r="L8741" t="s">
        <v>303</v>
      </c>
      <c r="M8741" t="s">
        <v>5402</v>
      </c>
    </row>
    <row r="8742" spans="1:13" x14ac:dyDescent="0.2">
      <c r="A8742" t="s">
        <v>38143</v>
      </c>
      <c r="B8742" t="s">
        <v>38144</v>
      </c>
      <c r="C8742" t="s">
        <v>47217</v>
      </c>
      <c r="D8742" t="s">
        <v>4966</v>
      </c>
      <c r="E8742" t="s">
        <v>47218</v>
      </c>
      <c r="F8742" t="s">
        <v>47219</v>
      </c>
      <c r="H8742" t="s">
        <v>46673</v>
      </c>
      <c r="I8742" t="s">
        <v>5034</v>
      </c>
      <c r="J8742" t="s">
        <v>47220</v>
      </c>
      <c r="K8742" t="s">
        <v>47221</v>
      </c>
      <c r="L8742" t="s">
        <v>303</v>
      </c>
      <c r="M8742" t="s">
        <v>6054</v>
      </c>
    </row>
    <row r="8743" spans="1:13" x14ac:dyDescent="0.2">
      <c r="A8743" t="s">
        <v>38143</v>
      </c>
      <c r="B8743" t="s">
        <v>38144</v>
      </c>
      <c r="C8743" t="s">
        <v>47222</v>
      </c>
      <c r="D8743" t="s">
        <v>5523</v>
      </c>
      <c r="E8743" t="s">
        <v>5524</v>
      </c>
      <c r="F8743" t="s">
        <v>47223</v>
      </c>
      <c r="G8743" t="s">
        <v>47224</v>
      </c>
      <c r="H8743" t="s">
        <v>47225</v>
      </c>
      <c r="I8743" t="s">
        <v>5024</v>
      </c>
      <c r="J8743" t="s">
        <v>47226</v>
      </c>
      <c r="K8743" t="s">
        <v>47227</v>
      </c>
      <c r="L8743" t="s">
        <v>303</v>
      </c>
      <c r="M8743" t="s">
        <v>1273</v>
      </c>
    </row>
    <row r="8744" spans="1:13" x14ac:dyDescent="0.2">
      <c r="A8744" t="s">
        <v>38143</v>
      </c>
      <c r="B8744" t="s">
        <v>38144</v>
      </c>
      <c r="C8744" t="s">
        <v>47228</v>
      </c>
      <c r="D8744" t="s">
        <v>47229</v>
      </c>
      <c r="E8744" t="s">
        <v>47230</v>
      </c>
      <c r="F8744" t="s">
        <v>47231</v>
      </c>
      <c r="G8744" t="s">
        <v>47232</v>
      </c>
      <c r="H8744" t="s">
        <v>5434</v>
      </c>
      <c r="I8744" t="s">
        <v>4941</v>
      </c>
      <c r="J8744" t="s">
        <v>47233</v>
      </c>
      <c r="K8744" t="s">
        <v>47234</v>
      </c>
      <c r="L8744" t="s">
        <v>303</v>
      </c>
      <c r="M8744" t="s">
        <v>47235</v>
      </c>
    </row>
    <row r="8745" spans="1:13" x14ac:dyDescent="0.2">
      <c r="A8745" t="s">
        <v>38143</v>
      </c>
      <c r="B8745" t="s">
        <v>38144</v>
      </c>
      <c r="C8745" t="s">
        <v>47236</v>
      </c>
      <c r="D8745" t="s">
        <v>5523</v>
      </c>
      <c r="E8745" t="s">
        <v>5524</v>
      </c>
      <c r="F8745" t="s">
        <v>47237</v>
      </c>
      <c r="G8745" t="s">
        <v>47238</v>
      </c>
      <c r="H8745" t="s">
        <v>5024</v>
      </c>
      <c r="J8745" t="s">
        <v>47239</v>
      </c>
      <c r="K8745" t="s">
        <v>47240</v>
      </c>
      <c r="L8745" t="s">
        <v>303</v>
      </c>
      <c r="M8745" t="s">
        <v>7298</v>
      </c>
    </row>
    <row r="8746" spans="1:13" x14ac:dyDescent="0.2">
      <c r="A8746" t="s">
        <v>38143</v>
      </c>
      <c r="B8746" t="s">
        <v>38144</v>
      </c>
      <c r="C8746" t="s">
        <v>47241</v>
      </c>
      <c r="D8746" t="s">
        <v>4945</v>
      </c>
      <c r="E8746" t="s">
        <v>5466</v>
      </c>
      <c r="F8746" t="s">
        <v>47242</v>
      </c>
      <c r="G8746" t="s">
        <v>47243</v>
      </c>
      <c r="H8746" t="s">
        <v>4949</v>
      </c>
      <c r="I8746" t="s">
        <v>4941</v>
      </c>
      <c r="J8746" t="s">
        <v>47244</v>
      </c>
      <c r="K8746" t="s">
        <v>47245</v>
      </c>
      <c r="L8746" t="s">
        <v>303</v>
      </c>
      <c r="M8746" t="s">
        <v>2518</v>
      </c>
    </row>
    <row r="8747" spans="1:13" x14ac:dyDescent="0.2">
      <c r="A8747" t="s">
        <v>38143</v>
      </c>
      <c r="B8747" t="s">
        <v>38144</v>
      </c>
      <c r="C8747" t="s">
        <v>47246</v>
      </c>
      <c r="D8747" t="s">
        <v>572</v>
      </c>
      <c r="E8747" t="s">
        <v>573</v>
      </c>
      <c r="F8747" t="s">
        <v>47247</v>
      </c>
      <c r="H8747" t="s">
        <v>5047</v>
      </c>
      <c r="J8747" t="s">
        <v>47248</v>
      </c>
      <c r="K8747" t="s">
        <v>47249</v>
      </c>
      <c r="L8747" t="s">
        <v>303</v>
      </c>
      <c r="M8747" t="s">
        <v>13575</v>
      </c>
    </row>
    <row r="8748" spans="1:13" x14ac:dyDescent="0.2">
      <c r="A8748" t="s">
        <v>38143</v>
      </c>
      <c r="B8748" t="s">
        <v>38144</v>
      </c>
      <c r="C8748" t="s">
        <v>47250</v>
      </c>
      <c r="D8748" t="s">
        <v>349</v>
      </c>
      <c r="E8748" t="s">
        <v>476</v>
      </c>
      <c r="F8748" t="s">
        <v>47251</v>
      </c>
      <c r="G8748" t="s">
        <v>47252</v>
      </c>
      <c r="H8748" t="s">
        <v>47253</v>
      </c>
      <c r="I8748" t="s">
        <v>46511</v>
      </c>
      <c r="J8748" t="s">
        <v>47254</v>
      </c>
      <c r="K8748" t="s">
        <v>47255</v>
      </c>
      <c r="L8748" t="s">
        <v>303</v>
      </c>
      <c r="M8748" t="s">
        <v>422</v>
      </c>
    </row>
    <row r="8749" spans="1:13" x14ac:dyDescent="0.2">
      <c r="A8749" t="s">
        <v>38143</v>
      </c>
      <c r="B8749" t="s">
        <v>38144</v>
      </c>
      <c r="C8749" t="s">
        <v>47256</v>
      </c>
      <c r="D8749" t="s">
        <v>572</v>
      </c>
      <c r="E8749" t="s">
        <v>573</v>
      </c>
      <c r="F8749" t="s">
        <v>47257</v>
      </c>
      <c r="G8749" t="s">
        <v>5097</v>
      </c>
      <c r="H8749" t="s">
        <v>4941</v>
      </c>
      <c r="J8749" t="s">
        <v>47258</v>
      </c>
      <c r="K8749" t="s">
        <v>47259</v>
      </c>
      <c r="L8749" t="s">
        <v>303</v>
      </c>
      <c r="M8749" t="s">
        <v>5139</v>
      </c>
    </row>
    <row r="8750" spans="1:13" x14ac:dyDescent="0.2">
      <c r="A8750" t="s">
        <v>38143</v>
      </c>
      <c r="B8750" t="s">
        <v>38144</v>
      </c>
      <c r="C8750" t="s">
        <v>47260</v>
      </c>
      <c r="D8750" t="s">
        <v>11504</v>
      </c>
      <c r="F8750" t="s">
        <v>47261</v>
      </c>
      <c r="G8750" t="s">
        <v>5586</v>
      </c>
      <c r="H8750" t="s">
        <v>5034</v>
      </c>
      <c r="J8750" t="s">
        <v>47262</v>
      </c>
      <c r="K8750" t="s">
        <v>47263</v>
      </c>
      <c r="L8750" t="s">
        <v>303</v>
      </c>
      <c r="M8750" t="s">
        <v>422</v>
      </c>
    </row>
    <row r="8751" spans="1:13" x14ac:dyDescent="0.2">
      <c r="A8751" t="s">
        <v>38143</v>
      </c>
      <c r="B8751" t="s">
        <v>38144</v>
      </c>
      <c r="C8751" t="s">
        <v>47264</v>
      </c>
      <c r="D8751" t="s">
        <v>349</v>
      </c>
      <c r="E8751" t="s">
        <v>476</v>
      </c>
      <c r="F8751" t="s">
        <v>47265</v>
      </c>
      <c r="G8751" t="s">
        <v>46243</v>
      </c>
      <c r="H8751" t="s">
        <v>5034</v>
      </c>
      <c r="J8751" t="s">
        <v>47266</v>
      </c>
      <c r="K8751" t="s">
        <v>47267</v>
      </c>
      <c r="L8751" t="s">
        <v>303</v>
      </c>
      <c r="M8751" t="s">
        <v>422</v>
      </c>
    </row>
    <row r="8752" spans="1:13" x14ac:dyDescent="0.2">
      <c r="A8752" t="s">
        <v>38143</v>
      </c>
      <c r="B8752" t="s">
        <v>38144</v>
      </c>
      <c r="C8752" t="s">
        <v>47268</v>
      </c>
      <c r="D8752" t="s">
        <v>47269</v>
      </c>
      <c r="F8752" t="s">
        <v>47270</v>
      </c>
      <c r="G8752" t="s">
        <v>5586</v>
      </c>
      <c r="H8752" t="s">
        <v>5034</v>
      </c>
      <c r="J8752" t="s">
        <v>47271</v>
      </c>
      <c r="K8752" t="s">
        <v>47272</v>
      </c>
      <c r="L8752" t="s">
        <v>303</v>
      </c>
      <c r="M8752" t="s">
        <v>8054</v>
      </c>
    </row>
    <row r="8753" spans="1:13" x14ac:dyDescent="0.2">
      <c r="A8753" t="s">
        <v>38143</v>
      </c>
      <c r="B8753" t="s">
        <v>38144</v>
      </c>
      <c r="C8753" t="s">
        <v>47273</v>
      </c>
      <c r="D8753" t="s">
        <v>47274</v>
      </c>
      <c r="E8753" t="s">
        <v>47275</v>
      </c>
      <c r="F8753" t="s">
        <v>18399</v>
      </c>
      <c r="G8753" t="s">
        <v>5586</v>
      </c>
      <c r="H8753" t="s">
        <v>5034</v>
      </c>
      <c r="J8753" t="s">
        <v>47276</v>
      </c>
      <c r="K8753" t="s">
        <v>47277</v>
      </c>
      <c r="L8753" t="s">
        <v>303</v>
      </c>
      <c r="M8753" t="s">
        <v>12266</v>
      </c>
    </row>
    <row r="8754" spans="1:13" x14ac:dyDescent="0.2">
      <c r="A8754" t="s">
        <v>38143</v>
      </c>
      <c r="B8754" t="s">
        <v>38144</v>
      </c>
      <c r="C8754" t="s">
        <v>47278</v>
      </c>
      <c r="D8754" t="s">
        <v>572</v>
      </c>
      <c r="E8754" t="s">
        <v>573</v>
      </c>
      <c r="F8754" t="s">
        <v>47279</v>
      </c>
      <c r="G8754" t="s">
        <v>5586</v>
      </c>
      <c r="H8754" t="s">
        <v>5034</v>
      </c>
      <c r="J8754" t="s">
        <v>47280</v>
      </c>
      <c r="K8754" t="s">
        <v>47281</v>
      </c>
      <c r="L8754" t="s">
        <v>303</v>
      </c>
      <c r="M8754" t="s">
        <v>5402</v>
      </c>
    </row>
    <row r="8755" spans="1:13" x14ac:dyDescent="0.2">
      <c r="A8755" t="s">
        <v>38143</v>
      </c>
      <c r="B8755" t="s">
        <v>38144</v>
      </c>
      <c r="C8755" t="s">
        <v>47282</v>
      </c>
      <c r="D8755" t="s">
        <v>47283</v>
      </c>
      <c r="F8755" t="s">
        <v>47284</v>
      </c>
      <c r="G8755" t="s">
        <v>39497</v>
      </c>
      <c r="H8755" t="s">
        <v>46272</v>
      </c>
      <c r="I8755" t="s">
        <v>5034</v>
      </c>
      <c r="J8755" t="s">
        <v>47285</v>
      </c>
      <c r="K8755" t="s">
        <v>47286</v>
      </c>
      <c r="L8755" t="s">
        <v>303</v>
      </c>
      <c r="M8755" t="s">
        <v>8029</v>
      </c>
    </row>
    <row r="8756" spans="1:13" x14ac:dyDescent="0.2">
      <c r="A8756" t="s">
        <v>38143</v>
      </c>
      <c r="B8756" t="s">
        <v>38144</v>
      </c>
      <c r="C8756" t="s">
        <v>47287</v>
      </c>
      <c r="D8756" t="s">
        <v>572</v>
      </c>
      <c r="E8756" t="s">
        <v>573</v>
      </c>
      <c r="F8756" t="s">
        <v>9189</v>
      </c>
      <c r="G8756" t="s">
        <v>47288</v>
      </c>
      <c r="H8756" t="s">
        <v>32129</v>
      </c>
      <c r="I8756" t="s">
        <v>47289</v>
      </c>
      <c r="J8756" t="s">
        <v>47290</v>
      </c>
      <c r="K8756" t="s">
        <v>47291</v>
      </c>
      <c r="L8756" t="s">
        <v>303</v>
      </c>
      <c r="M8756" t="s">
        <v>5402</v>
      </c>
    </row>
    <row r="8757" spans="1:13" x14ac:dyDescent="0.2">
      <c r="A8757" t="s">
        <v>38143</v>
      </c>
      <c r="B8757" t="s">
        <v>38144</v>
      </c>
      <c r="C8757" t="s">
        <v>47292</v>
      </c>
      <c r="D8757" t="s">
        <v>349</v>
      </c>
      <c r="F8757" t="s">
        <v>47293</v>
      </c>
      <c r="G8757" t="s">
        <v>47294</v>
      </c>
      <c r="H8757" t="s">
        <v>3668</v>
      </c>
      <c r="I8757" t="s">
        <v>4956</v>
      </c>
      <c r="J8757" t="s">
        <v>47295</v>
      </c>
      <c r="K8757" t="s">
        <v>47296</v>
      </c>
      <c r="L8757" t="s">
        <v>303</v>
      </c>
      <c r="M8757" t="s">
        <v>422</v>
      </c>
    </row>
    <row r="8758" spans="1:13" x14ac:dyDescent="0.2">
      <c r="A8758" t="s">
        <v>38143</v>
      </c>
      <c r="B8758" t="s">
        <v>38144</v>
      </c>
      <c r="C8758" t="s">
        <v>47297</v>
      </c>
      <c r="D8758" t="s">
        <v>6384</v>
      </c>
      <c r="E8758" t="s">
        <v>47298</v>
      </c>
      <c r="F8758" t="s">
        <v>47299</v>
      </c>
      <c r="G8758" t="s">
        <v>6386</v>
      </c>
      <c r="H8758" t="s">
        <v>5337</v>
      </c>
      <c r="I8758" t="s">
        <v>4956</v>
      </c>
      <c r="J8758" t="s">
        <v>47300</v>
      </c>
      <c r="K8758" t="s">
        <v>47301</v>
      </c>
      <c r="L8758" t="s">
        <v>303</v>
      </c>
      <c r="M8758" t="s">
        <v>17684</v>
      </c>
    </row>
    <row r="8759" spans="1:13" x14ac:dyDescent="0.2">
      <c r="A8759" t="s">
        <v>38143</v>
      </c>
      <c r="B8759" t="s">
        <v>38144</v>
      </c>
      <c r="C8759" t="s">
        <v>47302</v>
      </c>
      <c r="D8759" t="s">
        <v>47303</v>
      </c>
      <c r="E8759" t="s">
        <v>47304</v>
      </c>
      <c r="F8759" t="s">
        <v>19080</v>
      </c>
      <c r="G8759" t="s">
        <v>6045</v>
      </c>
      <c r="H8759" t="s">
        <v>4976</v>
      </c>
      <c r="J8759" t="s">
        <v>47305</v>
      </c>
      <c r="K8759" t="s">
        <v>47306</v>
      </c>
      <c r="L8759" t="s">
        <v>303</v>
      </c>
      <c r="M8759" t="s">
        <v>5638</v>
      </c>
    </row>
    <row r="8760" spans="1:13" x14ac:dyDescent="0.2">
      <c r="A8760" t="s">
        <v>38143</v>
      </c>
      <c r="B8760" t="s">
        <v>38144</v>
      </c>
      <c r="C8760" t="s">
        <v>47307</v>
      </c>
      <c r="D8760" t="s">
        <v>47308</v>
      </c>
      <c r="E8760" t="s">
        <v>47309</v>
      </c>
      <c r="F8760" t="s">
        <v>47310</v>
      </c>
      <c r="G8760" t="s">
        <v>7276</v>
      </c>
      <c r="H8760" t="s">
        <v>4976</v>
      </c>
      <c r="J8760" t="s">
        <v>47311</v>
      </c>
      <c r="K8760" t="s">
        <v>47312</v>
      </c>
      <c r="L8760" t="s">
        <v>303</v>
      </c>
      <c r="M8760" t="s">
        <v>3966</v>
      </c>
    </row>
    <row r="8761" spans="1:13" x14ac:dyDescent="0.2">
      <c r="A8761" t="s">
        <v>38143</v>
      </c>
      <c r="B8761" t="s">
        <v>38144</v>
      </c>
      <c r="C8761" t="s">
        <v>47313</v>
      </c>
      <c r="D8761" t="s">
        <v>47314</v>
      </c>
      <c r="E8761" t="s">
        <v>47315</v>
      </c>
      <c r="F8761" t="s">
        <v>47316</v>
      </c>
      <c r="G8761" t="s">
        <v>5932</v>
      </c>
      <c r="H8761" t="s">
        <v>4976</v>
      </c>
      <c r="J8761" t="s">
        <v>47317</v>
      </c>
      <c r="K8761" t="s">
        <v>47318</v>
      </c>
      <c r="L8761" t="s">
        <v>303</v>
      </c>
      <c r="M8761" t="s">
        <v>18542</v>
      </c>
    </row>
    <row r="8762" spans="1:13" x14ac:dyDescent="0.2">
      <c r="A8762" t="s">
        <v>38143</v>
      </c>
      <c r="B8762" t="s">
        <v>38144</v>
      </c>
      <c r="C8762" t="s">
        <v>47319</v>
      </c>
      <c r="D8762" t="s">
        <v>349</v>
      </c>
      <c r="F8762" t="s">
        <v>813</v>
      </c>
      <c r="G8762" t="s">
        <v>5756</v>
      </c>
      <c r="I8762" t="s">
        <v>4956</v>
      </c>
      <c r="J8762" t="s">
        <v>47320</v>
      </c>
      <c r="K8762" t="s">
        <v>47321</v>
      </c>
      <c r="L8762" t="s">
        <v>303</v>
      </c>
      <c r="M8762" t="s">
        <v>422</v>
      </c>
    </row>
    <row r="8763" spans="1:13" x14ac:dyDescent="0.2">
      <c r="A8763" t="s">
        <v>38143</v>
      </c>
      <c r="B8763" t="s">
        <v>38144</v>
      </c>
      <c r="C8763" t="s">
        <v>47322</v>
      </c>
      <c r="D8763" t="s">
        <v>47323</v>
      </c>
      <c r="F8763" t="s">
        <v>47324</v>
      </c>
      <c r="G8763" t="s">
        <v>6237</v>
      </c>
      <c r="H8763" t="s">
        <v>4976</v>
      </c>
      <c r="J8763" t="s">
        <v>47325</v>
      </c>
      <c r="K8763" t="s">
        <v>47326</v>
      </c>
      <c r="L8763" t="s">
        <v>303</v>
      </c>
      <c r="M8763" t="s">
        <v>12305</v>
      </c>
    </row>
    <row r="8764" spans="1:13" x14ac:dyDescent="0.2">
      <c r="A8764" t="s">
        <v>38143</v>
      </c>
      <c r="B8764" t="s">
        <v>38144</v>
      </c>
      <c r="C8764" t="s">
        <v>47327</v>
      </c>
      <c r="D8764" t="s">
        <v>366</v>
      </c>
      <c r="E8764" t="s">
        <v>367</v>
      </c>
      <c r="F8764" t="s">
        <v>3526</v>
      </c>
      <c r="G8764" t="s">
        <v>47328</v>
      </c>
      <c r="H8764" t="s">
        <v>47329</v>
      </c>
      <c r="I8764" t="s">
        <v>4956</v>
      </c>
      <c r="J8764" t="s">
        <v>47330</v>
      </c>
      <c r="K8764" t="s">
        <v>47331</v>
      </c>
      <c r="L8764" t="s">
        <v>303</v>
      </c>
      <c r="M8764" t="s">
        <v>3035</v>
      </c>
    </row>
    <row r="8765" spans="1:13" x14ac:dyDescent="0.2">
      <c r="A8765" t="s">
        <v>38143</v>
      </c>
      <c r="B8765" t="s">
        <v>38144</v>
      </c>
      <c r="C8765" t="s">
        <v>47332</v>
      </c>
      <c r="D8765" t="s">
        <v>6690</v>
      </c>
      <c r="E8765" t="s">
        <v>5524</v>
      </c>
      <c r="F8765" t="s">
        <v>47333</v>
      </c>
      <c r="G8765" t="s">
        <v>47334</v>
      </c>
      <c r="H8765" t="s">
        <v>3668</v>
      </c>
      <c r="I8765" t="s">
        <v>4956</v>
      </c>
      <c r="J8765" t="s">
        <v>47335</v>
      </c>
      <c r="K8765" t="s">
        <v>302</v>
      </c>
      <c r="L8765" t="s">
        <v>303</v>
      </c>
      <c r="M8765" t="s">
        <v>7118</v>
      </c>
    </row>
    <row r="8766" spans="1:13" x14ac:dyDescent="0.2">
      <c r="A8766" t="s">
        <v>38143</v>
      </c>
      <c r="B8766" t="s">
        <v>38144</v>
      </c>
      <c r="C8766" t="s">
        <v>47336</v>
      </c>
      <c r="D8766" t="s">
        <v>349</v>
      </c>
      <c r="F8766" t="s">
        <v>47337</v>
      </c>
      <c r="G8766" t="s">
        <v>7121</v>
      </c>
      <c r="H8766" t="s">
        <v>4976</v>
      </c>
      <c r="J8766" t="s">
        <v>47338</v>
      </c>
      <c r="K8766" t="s">
        <v>47339</v>
      </c>
      <c r="L8766" t="s">
        <v>303</v>
      </c>
      <c r="M8766" t="s">
        <v>422</v>
      </c>
    </row>
    <row r="8767" spans="1:13" x14ac:dyDescent="0.2">
      <c r="A8767" t="s">
        <v>38143</v>
      </c>
      <c r="B8767" t="s">
        <v>38144</v>
      </c>
      <c r="C8767" t="s">
        <v>47340</v>
      </c>
      <c r="D8767" t="s">
        <v>7300</v>
      </c>
      <c r="E8767" t="s">
        <v>47341</v>
      </c>
      <c r="F8767" t="s">
        <v>47342</v>
      </c>
      <c r="G8767" t="s">
        <v>47343</v>
      </c>
      <c r="H8767" t="s">
        <v>7091</v>
      </c>
      <c r="I8767" t="s">
        <v>4956</v>
      </c>
      <c r="J8767" t="s">
        <v>47344</v>
      </c>
      <c r="K8767" t="s">
        <v>47345</v>
      </c>
      <c r="L8767" t="s">
        <v>303</v>
      </c>
      <c r="M8767" t="s">
        <v>5347</v>
      </c>
    </row>
    <row r="8768" spans="1:13" x14ac:dyDescent="0.2">
      <c r="A8768" t="s">
        <v>38143</v>
      </c>
      <c r="B8768" t="s">
        <v>38144</v>
      </c>
      <c r="C8768" t="s">
        <v>47346</v>
      </c>
      <c r="D8768" t="s">
        <v>8114</v>
      </c>
      <c r="E8768" t="s">
        <v>47347</v>
      </c>
      <c r="F8768" t="s">
        <v>47348</v>
      </c>
      <c r="G8768" t="s">
        <v>5892</v>
      </c>
      <c r="H8768" t="s">
        <v>5710</v>
      </c>
      <c r="J8768" t="s">
        <v>47349</v>
      </c>
      <c r="K8768" t="s">
        <v>47350</v>
      </c>
      <c r="L8768" t="s">
        <v>303</v>
      </c>
      <c r="M8768" t="s">
        <v>422</v>
      </c>
    </row>
    <row r="8769" spans="1:13" x14ac:dyDescent="0.2">
      <c r="A8769" t="s">
        <v>38143</v>
      </c>
      <c r="B8769" t="s">
        <v>38144</v>
      </c>
      <c r="C8769" t="s">
        <v>47351</v>
      </c>
      <c r="D8769" t="s">
        <v>572</v>
      </c>
      <c r="E8769" t="s">
        <v>573</v>
      </c>
      <c r="F8769" t="s">
        <v>47352</v>
      </c>
      <c r="G8769" t="s">
        <v>6002</v>
      </c>
      <c r="H8769" t="s">
        <v>4976</v>
      </c>
      <c r="J8769" t="s">
        <v>47353</v>
      </c>
      <c r="K8769" t="s">
        <v>47354</v>
      </c>
      <c r="L8769" t="s">
        <v>303</v>
      </c>
      <c r="M8769" t="s">
        <v>11596</v>
      </c>
    </row>
    <row r="8770" spans="1:13" x14ac:dyDescent="0.2">
      <c r="A8770" t="s">
        <v>38143</v>
      </c>
      <c r="B8770" t="s">
        <v>38144</v>
      </c>
      <c r="C8770" t="s">
        <v>47355</v>
      </c>
      <c r="D8770" t="s">
        <v>349</v>
      </c>
      <c r="E8770" t="s">
        <v>476</v>
      </c>
      <c r="F8770" t="s">
        <v>1809</v>
      </c>
      <c r="G8770" t="s">
        <v>10769</v>
      </c>
      <c r="H8770" t="s">
        <v>47356</v>
      </c>
      <c r="I8770" t="s">
        <v>5710</v>
      </c>
      <c r="J8770" t="s">
        <v>47357</v>
      </c>
      <c r="K8770" t="s">
        <v>47358</v>
      </c>
      <c r="L8770" t="s">
        <v>303</v>
      </c>
      <c r="M8770" t="s">
        <v>47359</v>
      </c>
    </row>
    <row r="8771" spans="1:13" x14ac:dyDescent="0.2">
      <c r="A8771" t="s">
        <v>38143</v>
      </c>
      <c r="B8771" t="s">
        <v>38144</v>
      </c>
      <c r="C8771" t="s">
        <v>47360</v>
      </c>
      <c r="D8771" t="s">
        <v>366</v>
      </c>
      <c r="E8771" t="s">
        <v>47361</v>
      </c>
      <c r="F8771" t="s">
        <v>47362</v>
      </c>
      <c r="G8771" t="s">
        <v>5780</v>
      </c>
      <c r="I8771" t="s">
        <v>4956</v>
      </c>
      <c r="J8771" t="s">
        <v>47363</v>
      </c>
      <c r="K8771" t="s">
        <v>302</v>
      </c>
      <c r="L8771" t="s">
        <v>303</v>
      </c>
      <c r="M8771" t="s">
        <v>47364</v>
      </c>
    </row>
    <row r="8772" spans="1:13" x14ac:dyDescent="0.2">
      <c r="A8772" t="s">
        <v>38143</v>
      </c>
      <c r="B8772" t="s">
        <v>38144</v>
      </c>
      <c r="C8772" t="s">
        <v>47365</v>
      </c>
      <c r="D8772" t="s">
        <v>47366</v>
      </c>
      <c r="E8772" t="s">
        <v>47367</v>
      </c>
      <c r="F8772" t="s">
        <v>47368</v>
      </c>
      <c r="G8772" t="s">
        <v>47369</v>
      </c>
      <c r="H8772" t="s">
        <v>6612</v>
      </c>
      <c r="I8772" t="s">
        <v>5780</v>
      </c>
      <c r="J8772" t="s">
        <v>47370</v>
      </c>
      <c r="K8772" t="s">
        <v>47371</v>
      </c>
      <c r="L8772" t="s">
        <v>303</v>
      </c>
      <c r="M8772" t="s">
        <v>1501</v>
      </c>
    </row>
    <row r="8773" spans="1:13" x14ac:dyDescent="0.2">
      <c r="A8773" t="s">
        <v>38143</v>
      </c>
      <c r="B8773" t="s">
        <v>38144</v>
      </c>
      <c r="C8773" t="s">
        <v>47372</v>
      </c>
      <c r="D8773" t="s">
        <v>47373</v>
      </c>
      <c r="E8773" t="s">
        <v>47374</v>
      </c>
      <c r="F8773" t="s">
        <v>47375</v>
      </c>
      <c r="G8773" t="s">
        <v>47376</v>
      </c>
      <c r="H8773" t="s">
        <v>28083</v>
      </c>
      <c r="I8773" t="s">
        <v>4956</v>
      </c>
      <c r="J8773" t="s">
        <v>47377</v>
      </c>
      <c r="K8773" t="s">
        <v>47378</v>
      </c>
      <c r="L8773" t="s">
        <v>303</v>
      </c>
      <c r="M8773" t="s">
        <v>8652</v>
      </c>
    </row>
    <row r="8774" spans="1:13" x14ac:dyDescent="0.2">
      <c r="A8774" t="s">
        <v>38143</v>
      </c>
      <c r="B8774" t="s">
        <v>38144</v>
      </c>
      <c r="C8774" t="s">
        <v>47379</v>
      </c>
      <c r="D8774" t="s">
        <v>47380</v>
      </c>
      <c r="E8774" t="s">
        <v>47381</v>
      </c>
      <c r="F8774" t="s">
        <v>47382</v>
      </c>
      <c r="G8774" t="s">
        <v>47383</v>
      </c>
      <c r="H8774" t="s">
        <v>5710</v>
      </c>
      <c r="J8774" t="s">
        <v>47384</v>
      </c>
      <c r="K8774" t="s">
        <v>302</v>
      </c>
      <c r="L8774" t="s">
        <v>303</v>
      </c>
      <c r="M8774" t="s">
        <v>9194</v>
      </c>
    </row>
    <row r="8775" spans="1:13" x14ac:dyDescent="0.2">
      <c r="A8775" t="s">
        <v>38143</v>
      </c>
      <c r="B8775" t="s">
        <v>38144</v>
      </c>
      <c r="C8775" t="s">
        <v>47385</v>
      </c>
      <c r="D8775" t="s">
        <v>47386</v>
      </c>
      <c r="E8775" t="s">
        <v>47387</v>
      </c>
      <c r="F8775" t="s">
        <v>47388</v>
      </c>
      <c r="G8775" t="s">
        <v>47389</v>
      </c>
      <c r="H8775" t="s">
        <v>5780</v>
      </c>
      <c r="J8775" t="s">
        <v>47390</v>
      </c>
      <c r="K8775" t="s">
        <v>47391</v>
      </c>
      <c r="L8775" t="s">
        <v>303</v>
      </c>
      <c r="M8775" t="s">
        <v>47392</v>
      </c>
    </row>
    <row r="8776" spans="1:13" x14ac:dyDescent="0.2">
      <c r="A8776" t="s">
        <v>38143</v>
      </c>
      <c r="B8776" t="s">
        <v>38144</v>
      </c>
      <c r="C8776" t="s">
        <v>47393</v>
      </c>
      <c r="D8776" t="s">
        <v>5590</v>
      </c>
      <c r="E8776" t="s">
        <v>6384</v>
      </c>
      <c r="F8776" t="s">
        <v>47394</v>
      </c>
      <c r="G8776" t="s">
        <v>30286</v>
      </c>
      <c r="H8776" t="s">
        <v>5983</v>
      </c>
      <c r="I8776" t="s">
        <v>4956</v>
      </c>
      <c r="J8776" t="s">
        <v>47395</v>
      </c>
      <c r="K8776" t="s">
        <v>47396</v>
      </c>
      <c r="L8776" t="s">
        <v>303</v>
      </c>
      <c r="M8776" t="s">
        <v>422</v>
      </c>
    </row>
    <row r="8777" spans="1:13" x14ac:dyDescent="0.2">
      <c r="A8777" t="s">
        <v>38143</v>
      </c>
      <c r="B8777" t="s">
        <v>38144</v>
      </c>
      <c r="C8777" t="s">
        <v>47397</v>
      </c>
      <c r="D8777" t="s">
        <v>47398</v>
      </c>
      <c r="E8777" t="s">
        <v>47399</v>
      </c>
      <c r="F8777" t="s">
        <v>47400</v>
      </c>
      <c r="G8777" t="s">
        <v>5701</v>
      </c>
      <c r="H8777" t="s">
        <v>5719</v>
      </c>
      <c r="I8777" t="s">
        <v>47401</v>
      </c>
      <c r="J8777" t="s">
        <v>47402</v>
      </c>
      <c r="K8777" t="s">
        <v>47403</v>
      </c>
      <c r="L8777" t="s">
        <v>303</v>
      </c>
      <c r="M8777" t="s">
        <v>422</v>
      </c>
    </row>
    <row r="8778" spans="1:13" x14ac:dyDescent="0.2">
      <c r="A8778" t="s">
        <v>38143</v>
      </c>
      <c r="B8778" t="s">
        <v>38144</v>
      </c>
      <c r="C8778" t="s">
        <v>47404</v>
      </c>
      <c r="D8778" t="s">
        <v>572</v>
      </c>
      <c r="E8778" t="s">
        <v>573</v>
      </c>
      <c r="F8778" t="s">
        <v>47405</v>
      </c>
      <c r="H8778" t="s">
        <v>28083</v>
      </c>
      <c r="I8778" t="s">
        <v>4956</v>
      </c>
      <c r="J8778" t="s">
        <v>47406</v>
      </c>
      <c r="K8778" t="s">
        <v>47407</v>
      </c>
      <c r="L8778" t="s">
        <v>303</v>
      </c>
      <c r="M8778" t="s">
        <v>3883</v>
      </c>
    </row>
    <row r="8779" spans="1:13" x14ac:dyDescent="0.2">
      <c r="A8779" t="s">
        <v>38143</v>
      </c>
      <c r="B8779" t="s">
        <v>38144</v>
      </c>
      <c r="C8779" t="s">
        <v>47408</v>
      </c>
      <c r="D8779" t="s">
        <v>47409</v>
      </c>
      <c r="F8779" t="s">
        <v>47410</v>
      </c>
      <c r="G8779" t="s">
        <v>47411</v>
      </c>
      <c r="H8779" t="s">
        <v>5710</v>
      </c>
      <c r="J8779" t="s">
        <v>47412</v>
      </c>
      <c r="K8779" t="s">
        <v>47413</v>
      </c>
      <c r="L8779" t="s">
        <v>303</v>
      </c>
      <c r="M8779" t="s">
        <v>33165</v>
      </c>
    </row>
    <row r="8780" spans="1:13" x14ac:dyDescent="0.2">
      <c r="A8780" t="s">
        <v>38143</v>
      </c>
      <c r="B8780" t="s">
        <v>38144</v>
      </c>
      <c r="C8780" t="s">
        <v>47414</v>
      </c>
      <c r="D8780" t="s">
        <v>349</v>
      </c>
      <c r="F8780" t="s">
        <v>47415</v>
      </c>
      <c r="G8780" t="s">
        <v>47416</v>
      </c>
      <c r="H8780" t="s">
        <v>28083</v>
      </c>
      <c r="I8780" t="s">
        <v>4956</v>
      </c>
      <c r="J8780" t="s">
        <v>47417</v>
      </c>
      <c r="K8780" t="s">
        <v>302</v>
      </c>
      <c r="L8780" t="s">
        <v>303</v>
      </c>
      <c r="M8780" t="s">
        <v>2718</v>
      </c>
    </row>
    <row r="8781" spans="1:13" x14ac:dyDescent="0.2">
      <c r="A8781" t="s">
        <v>38143</v>
      </c>
      <c r="B8781" t="s">
        <v>38144</v>
      </c>
      <c r="C8781" t="s">
        <v>47418</v>
      </c>
      <c r="D8781" t="s">
        <v>6216</v>
      </c>
      <c r="F8781" t="s">
        <v>47419</v>
      </c>
      <c r="G8781" t="s">
        <v>5877</v>
      </c>
      <c r="H8781" t="s">
        <v>5710</v>
      </c>
      <c r="J8781" t="s">
        <v>47420</v>
      </c>
      <c r="K8781" t="s">
        <v>47421</v>
      </c>
      <c r="L8781" t="s">
        <v>303</v>
      </c>
      <c r="M8781" t="s">
        <v>422</v>
      </c>
    </row>
    <row r="8782" spans="1:13" x14ac:dyDescent="0.2">
      <c r="A8782" t="s">
        <v>38143</v>
      </c>
      <c r="B8782" t="s">
        <v>38144</v>
      </c>
      <c r="C8782" t="s">
        <v>47422</v>
      </c>
      <c r="D8782" t="s">
        <v>47423</v>
      </c>
      <c r="E8782" t="s">
        <v>13137</v>
      </c>
      <c r="F8782" t="s">
        <v>47424</v>
      </c>
      <c r="G8782" t="s">
        <v>6416</v>
      </c>
      <c r="H8782" t="s">
        <v>4976</v>
      </c>
      <c r="J8782" t="s">
        <v>47425</v>
      </c>
      <c r="K8782" t="s">
        <v>47426</v>
      </c>
      <c r="L8782" t="s">
        <v>303</v>
      </c>
      <c r="M8782" t="s">
        <v>1486</v>
      </c>
    </row>
    <row r="8783" spans="1:13" x14ac:dyDescent="0.2">
      <c r="A8783" t="s">
        <v>38143</v>
      </c>
      <c r="B8783" t="s">
        <v>38144</v>
      </c>
      <c r="C8783" t="s">
        <v>47427</v>
      </c>
      <c r="D8783" t="s">
        <v>5749</v>
      </c>
      <c r="E8783" t="s">
        <v>5750</v>
      </c>
      <c r="F8783" t="s">
        <v>47428</v>
      </c>
      <c r="G8783" t="s">
        <v>5886</v>
      </c>
      <c r="H8783" t="s">
        <v>4976</v>
      </c>
      <c r="J8783" t="s">
        <v>5887</v>
      </c>
      <c r="K8783" t="s">
        <v>47429</v>
      </c>
      <c r="L8783" t="s">
        <v>303</v>
      </c>
      <c r="M8783" t="s">
        <v>6148</v>
      </c>
    </row>
    <row r="8784" spans="1:13" x14ac:dyDescent="0.2">
      <c r="A8784" t="s">
        <v>38143</v>
      </c>
      <c r="B8784" t="s">
        <v>38144</v>
      </c>
      <c r="C8784" t="s">
        <v>47430</v>
      </c>
      <c r="D8784" t="s">
        <v>349</v>
      </c>
      <c r="F8784" t="s">
        <v>47431</v>
      </c>
      <c r="G8784" t="s">
        <v>47432</v>
      </c>
      <c r="H8784" t="s">
        <v>5780</v>
      </c>
      <c r="J8784" t="s">
        <v>47433</v>
      </c>
      <c r="K8784" t="s">
        <v>47434</v>
      </c>
      <c r="L8784" t="s">
        <v>303</v>
      </c>
      <c r="M8784" t="s">
        <v>422</v>
      </c>
    </row>
    <row r="8785" spans="1:13" x14ac:dyDescent="0.2">
      <c r="A8785" t="s">
        <v>38143</v>
      </c>
      <c r="B8785" t="s">
        <v>38144</v>
      </c>
      <c r="C8785" t="s">
        <v>47435</v>
      </c>
      <c r="D8785" t="s">
        <v>47436</v>
      </c>
      <c r="E8785" t="s">
        <v>47437</v>
      </c>
      <c r="F8785" t="s">
        <v>47438</v>
      </c>
      <c r="G8785" t="s">
        <v>47439</v>
      </c>
      <c r="H8785" t="s">
        <v>7456</v>
      </c>
      <c r="I8785" t="s">
        <v>4976</v>
      </c>
      <c r="J8785" t="s">
        <v>47440</v>
      </c>
      <c r="K8785" t="s">
        <v>47441</v>
      </c>
      <c r="L8785" t="s">
        <v>303</v>
      </c>
      <c r="M8785" t="s">
        <v>1267</v>
      </c>
    </row>
    <row r="8786" spans="1:13" x14ac:dyDescent="0.2">
      <c r="A8786" t="s">
        <v>38143</v>
      </c>
      <c r="B8786" t="s">
        <v>38144</v>
      </c>
      <c r="C8786" t="s">
        <v>47442</v>
      </c>
      <c r="D8786" t="s">
        <v>47443</v>
      </c>
      <c r="E8786" t="s">
        <v>13195</v>
      </c>
      <c r="F8786" t="s">
        <v>47444</v>
      </c>
      <c r="G8786" t="s">
        <v>5775</v>
      </c>
      <c r="H8786" t="s">
        <v>3668</v>
      </c>
      <c r="I8786" t="s">
        <v>4956</v>
      </c>
      <c r="J8786" t="s">
        <v>47445</v>
      </c>
      <c r="K8786" t="s">
        <v>47446</v>
      </c>
      <c r="L8786" t="s">
        <v>303</v>
      </c>
      <c r="M8786" t="s">
        <v>15693</v>
      </c>
    </row>
    <row r="8787" spans="1:13" x14ac:dyDescent="0.2">
      <c r="A8787" t="s">
        <v>38143</v>
      </c>
      <c r="B8787" t="s">
        <v>38144</v>
      </c>
      <c r="C8787" t="s">
        <v>47447</v>
      </c>
      <c r="D8787" t="s">
        <v>47448</v>
      </c>
      <c r="E8787" t="s">
        <v>47449</v>
      </c>
      <c r="F8787" t="s">
        <v>47450</v>
      </c>
      <c r="G8787" t="s">
        <v>5337</v>
      </c>
      <c r="H8787" t="s">
        <v>3668</v>
      </c>
      <c r="I8787" t="s">
        <v>4956</v>
      </c>
      <c r="J8787" t="s">
        <v>47451</v>
      </c>
      <c r="K8787" t="s">
        <v>47452</v>
      </c>
      <c r="L8787" t="s">
        <v>303</v>
      </c>
      <c r="M8787" t="s">
        <v>47453</v>
      </c>
    </row>
    <row r="8788" spans="1:13" x14ac:dyDescent="0.2">
      <c r="A8788" t="s">
        <v>38143</v>
      </c>
      <c r="B8788" t="s">
        <v>38144</v>
      </c>
      <c r="C8788" t="s">
        <v>47454</v>
      </c>
      <c r="D8788" t="s">
        <v>47455</v>
      </c>
      <c r="E8788" t="s">
        <v>47455</v>
      </c>
      <c r="F8788" t="s">
        <v>47456</v>
      </c>
      <c r="G8788" t="s">
        <v>5701</v>
      </c>
      <c r="H8788" t="s">
        <v>5719</v>
      </c>
      <c r="I8788" t="s">
        <v>4956</v>
      </c>
      <c r="J8788" t="s">
        <v>47457</v>
      </c>
      <c r="K8788" t="s">
        <v>47458</v>
      </c>
      <c r="L8788" t="s">
        <v>303</v>
      </c>
      <c r="M8788" t="s">
        <v>3300</v>
      </c>
    </row>
    <row r="8789" spans="1:13" x14ac:dyDescent="0.2">
      <c r="A8789" t="s">
        <v>38143</v>
      </c>
      <c r="B8789" t="s">
        <v>38144</v>
      </c>
      <c r="C8789" t="s">
        <v>47459</v>
      </c>
      <c r="D8789" t="s">
        <v>7008</v>
      </c>
      <c r="E8789" t="s">
        <v>296</v>
      </c>
      <c r="F8789" t="s">
        <v>47460</v>
      </c>
      <c r="G8789" t="s">
        <v>47461</v>
      </c>
      <c r="H8789" t="s">
        <v>7091</v>
      </c>
      <c r="J8789" t="s">
        <v>47462</v>
      </c>
      <c r="K8789" t="s">
        <v>47463</v>
      </c>
      <c r="L8789" t="s">
        <v>303</v>
      </c>
      <c r="M8789" t="s">
        <v>6232</v>
      </c>
    </row>
    <row r="8790" spans="1:13" x14ac:dyDescent="0.2">
      <c r="A8790" t="s">
        <v>38143</v>
      </c>
      <c r="B8790" t="s">
        <v>38144</v>
      </c>
      <c r="C8790" t="s">
        <v>47464</v>
      </c>
      <c r="D8790" t="s">
        <v>6216</v>
      </c>
      <c r="F8790" t="s">
        <v>47465</v>
      </c>
      <c r="G8790" t="s">
        <v>47466</v>
      </c>
      <c r="H8790" t="s">
        <v>5756</v>
      </c>
      <c r="I8790" t="s">
        <v>4956</v>
      </c>
      <c r="J8790" t="s">
        <v>47467</v>
      </c>
      <c r="K8790" t="s">
        <v>47468</v>
      </c>
      <c r="L8790" t="s">
        <v>303</v>
      </c>
      <c r="M8790" t="s">
        <v>422</v>
      </c>
    </row>
    <row r="8791" spans="1:13" x14ac:dyDescent="0.2">
      <c r="A8791" t="s">
        <v>38143</v>
      </c>
      <c r="B8791" t="s">
        <v>38144</v>
      </c>
      <c r="C8791" t="s">
        <v>47469</v>
      </c>
      <c r="D8791" t="s">
        <v>47470</v>
      </c>
      <c r="E8791" t="s">
        <v>10018</v>
      </c>
      <c r="F8791" t="s">
        <v>47471</v>
      </c>
      <c r="G8791" t="s">
        <v>47472</v>
      </c>
      <c r="I8791" t="s">
        <v>4976</v>
      </c>
      <c r="J8791" t="s">
        <v>47473</v>
      </c>
      <c r="K8791" t="s">
        <v>47474</v>
      </c>
      <c r="L8791" t="s">
        <v>303</v>
      </c>
      <c r="M8791" t="s">
        <v>47475</v>
      </c>
    </row>
    <row r="8792" spans="1:13" x14ac:dyDescent="0.2">
      <c r="A8792" t="s">
        <v>38143</v>
      </c>
      <c r="B8792" t="s">
        <v>38144</v>
      </c>
      <c r="C8792" t="s">
        <v>47476</v>
      </c>
      <c r="D8792" t="s">
        <v>4966</v>
      </c>
      <c r="E8792" t="s">
        <v>47477</v>
      </c>
      <c r="F8792" t="s">
        <v>47478</v>
      </c>
      <c r="G8792" t="s">
        <v>5871</v>
      </c>
      <c r="H8792" t="s">
        <v>4976</v>
      </c>
      <c r="J8792" t="s">
        <v>47479</v>
      </c>
      <c r="K8792" t="s">
        <v>47480</v>
      </c>
      <c r="L8792" t="s">
        <v>303</v>
      </c>
      <c r="M8792" t="s">
        <v>47481</v>
      </c>
    </row>
    <row r="8793" spans="1:13" x14ac:dyDescent="0.2">
      <c r="A8793" t="s">
        <v>38143</v>
      </c>
      <c r="B8793" t="s">
        <v>38144</v>
      </c>
      <c r="C8793" t="s">
        <v>47482</v>
      </c>
      <c r="D8793" t="s">
        <v>47483</v>
      </c>
      <c r="E8793" t="s">
        <v>47484</v>
      </c>
      <c r="F8793" t="s">
        <v>47485</v>
      </c>
      <c r="G8793" t="s">
        <v>47486</v>
      </c>
      <c r="H8793" t="s">
        <v>4976</v>
      </c>
      <c r="I8793" t="s">
        <v>4956</v>
      </c>
      <c r="J8793" t="s">
        <v>47487</v>
      </c>
      <c r="K8793" t="s">
        <v>47488</v>
      </c>
      <c r="L8793" t="s">
        <v>303</v>
      </c>
      <c r="M8793" t="s">
        <v>19955</v>
      </c>
    </row>
    <row r="8794" spans="1:13" x14ac:dyDescent="0.2">
      <c r="A8794" t="s">
        <v>38143</v>
      </c>
      <c r="B8794" t="s">
        <v>38144</v>
      </c>
      <c r="C8794" t="s">
        <v>47489</v>
      </c>
      <c r="D8794" t="s">
        <v>564</v>
      </c>
      <c r="E8794" t="s">
        <v>296</v>
      </c>
      <c r="F8794" t="s">
        <v>47490</v>
      </c>
      <c r="G8794" t="s">
        <v>6523</v>
      </c>
      <c r="H8794" t="s">
        <v>4976</v>
      </c>
      <c r="J8794" t="s">
        <v>47491</v>
      </c>
      <c r="K8794" t="s">
        <v>47492</v>
      </c>
      <c r="L8794" t="s">
        <v>303</v>
      </c>
      <c r="M8794" t="s">
        <v>8029</v>
      </c>
    </row>
    <row r="8795" spans="1:13" x14ac:dyDescent="0.2">
      <c r="A8795" t="s">
        <v>38143</v>
      </c>
      <c r="B8795" t="s">
        <v>38144</v>
      </c>
      <c r="C8795" t="s">
        <v>47493</v>
      </c>
      <c r="D8795" t="s">
        <v>349</v>
      </c>
      <c r="E8795" t="s">
        <v>424</v>
      </c>
      <c r="F8795" t="s">
        <v>47494</v>
      </c>
      <c r="H8795" t="s">
        <v>28083</v>
      </c>
      <c r="I8795" t="s">
        <v>4956</v>
      </c>
      <c r="J8795" t="s">
        <v>47495</v>
      </c>
      <c r="K8795" t="s">
        <v>47496</v>
      </c>
      <c r="L8795" t="s">
        <v>303</v>
      </c>
      <c r="M8795" t="s">
        <v>836</v>
      </c>
    </row>
    <row r="8796" spans="1:13" x14ac:dyDescent="0.2">
      <c r="A8796" t="s">
        <v>38143</v>
      </c>
      <c r="B8796" t="s">
        <v>38144</v>
      </c>
      <c r="C8796" t="s">
        <v>47497</v>
      </c>
      <c r="D8796" t="s">
        <v>47498</v>
      </c>
      <c r="E8796" t="s">
        <v>47499</v>
      </c>
      <c r="F8796" t="s">
        <v>47500</v>
      </c>
      <c r="G8796" t="s">
        <v>7046</v>
      </c>
      <c r="H8796" t="s">
        <v>4976</v>
      </c>
      <c r="J8796" t="s">
        <v>47501</v>
      </c>
      <c r="K8796" t="s">
        <v>47502</v>
      </c>
      <c r="L8796" t="s">
        <v>303</v>
      </c>
      <c r="M8796" t="s">
        <v>5139</v>
      </c>
    </row>
    <row r="8797" spans="1:13" x14ac:dyDescent="0.2">
      <c r="A8797" t="s">
        <v>38143</v>
      </c>
      <c r="B8797" t="s">
        <v>38144</v>
      </c>
      <c r="C8797" t="s">
        <v>47503</v>
      </c>
      <c r="D8797" t="s">
        <v>47504</v>
      </c>
      <c r="E8797" t="s">
        <v>47505</v>
      </c>
      <c r="F8797" t="s">
        <v>47506</v>
      </c>
      <c r="G8797" t="s">
        <v>6457</v>
      </c>
      <c r="H8797" t="s">
        <v>4976</v>
      </c>
      <c r="J8797" t="s">
        <v>28093</v>
      </c>
      <c r="K8797" t="s">
        <v>47507</v>
      </c>
      <c r="L8797" t="s">
        <v>303</v>
      </c>
      <c r="M8797" t="s">
        <v>24271</v>
      </c>
    </row>
    <row r="8798" spans="1:13" x14ac:dyDescent="0.2">
      <c r="A8798" t="s">
        <v>38143</v>
      </c>
      <c r="B8798" t="s">
        <v>38144</v>
      </c>
      <c r="C8798" t="s">
        <v>47508</v>
      </c>
      <c r="D8798" t="s">
        <v>572</v>
      </c>
      <c r="E8798" t="s">
        <v>573</v>
      </c>
      <c r="F8798" t="s">
        <v>47509</v>
      </c>
      <c r="G8798" t="s">
        <v>6523</v>
      </c>
      <c r="H8798" t="s">
        <v>4976</v>
      </c>
      <c r="I8798" t="s">
        <v>4956</v>
      </c>
      <c r="J8798" t="s">
        <v>47510</v>
      </c>
      <c r="K8798" t="s">
        <v>47511</v>
      </c>
      <c r="L8798" t="s">
        <v>303</v>
      </c>
      <c r="M8798" t="s">
        <v>5139</v>
      </c>
    </row>
    <row r="8799" spans="1:13" x14ac:dyDescent="0.2">
      <c r="A8799" t="s">
        <v>38143</v>
      </c>
      <c r="B8799" t="s">
        <v>38144</v>
      </c>
      <c r="C8799" t="s">
        <v>47512</v>
      </c>
      <c r="D8799" t="s">
        <v>47513</v>
      </c>
      <c r="E8799" t="s">
        <v>47514</v>
      </c>
      <c r="F8799" t="s">
        <v>47515</v>
      </c>
      <c r="G8799" t="s">
        <v>7046</v>
      </c>
      <c r="H8799" t="s">
        <v>4976</v>
      </c>
      <c r="J8799" t="s">
        <v>47516</v>
      </c>
      <c r="K8799" t="s">
        <v>47517</v>
      </c>
      <c r="L8799" t="s">
        <v>303</v>
      </c>
      <c r="M8799" t="s">
        <v>422</v>
      </c>
    </row>
    <row r="8800" spans="1:13" x14ac:dyDescent="0.2">
      <c r="A8800" t="s">
        <v>38143</v>
      </c>
      <c r="B8800" t="s">
        <v>38144</v>
      </c>
      <c r="C8800" t="s">
        <v>47518</v>
      </c>
      <c r="D8800" t="s">
        <v>47519</v>
      </c>
      <c r="F8800" t="s">
        <v>47520</v>
      </c>
      <c r="G8800" t="s">
        <v>5892</v>
      </c>
      <c r="H8800" t="s">
        <v>5710</v>
      </c>
      <c r="J8800" t="s">
        <v>47521</v>
      </c>
      <c r="K8800" t="s">
        <v>302</v>
      </c>
      <c r="L8800" t="s">
        <v>303</v>
      </c>
      <c r="M8800" t="s">
        <v>422</v>
      </c>
    </row>
    <row r="8801" spans="1:13" x14ac:dyDescent="0.2">
      <c r="A8801" t="s">
        <v>38143</v>
      </c>
      <c r="B8801" t="s">
        <v>38144</v>
      </c>
      <c r="C8801" t="s">
        <v>47522</v>
      </c>
      <c r="D8801" t="s">
        <v>47523</v>
      </c>
      <c r="E8801" t="s">
        <v>6340</v>
      </c>
      <c r="F8801" t="s">
        <v>47524</v>
      </c>
      <c r="G8801" t="s">
        <v>5844</v>
      </c>
      <c r="H8801" t="s">
        <v>4976</v>
      </c>
      <c r="J8801" t="s">
        <v>7426</v>
      </c>
      <c r="K8801" t="s">
        <v>47525</v>
      </c>
      <c r="L8801" t="s">
        <v>303</v>
      </c>
      <c r="M8801" t="s">
        <v>11845</v>
      </c>
    </row>
    <row r="8802" spans="1:13" x14ac:dyDescent="0.2">
      <c r="A8802" t="s">
        <v>38143</v>
      </c>
      <c r="B8802" t="s">
        <v>38144</v>
      </c>
      <c r="C8802" t="s">
        <v>47526</v>
      </c>
      <c r="D8802" t="s">
        <v>401</v>
      </c>
      <c r="F8802" t="s">
        <v>47527</v>
      </c>
      <c r="G8802" t="s">
        <v>47528</v>
      </c>
      <c r="H8802" t="s">
        <v>47529</v>
      </c>
      <c r="I8802" t="s">
        <v>4956</v>
      </c>
      <c r="J8802" t="s">
        <v>47530</v>
      </c>
      <c r="K8802" t="s">
        <v>47531</v>
      </c>
      <c r="L8802" t="s">
        <v>303</v>
      </c>
      <c r="M8802" t="s">
        <v>47532</v>
      </c>
    </row>
    <row r="8803" spans="1:13" x14ac:dyDescent="0.2">
      <c r="A8803" t="s">
        <v>38143</v>
      </c>
      <c r="B8803" t="s">
        <v>38144</v>
      </c>
      <c r="C8803" t="s">
        <v>47533</v>
      </c>
      <c r="D8803" t="s">
        <v>394</v>
      </c>
      <c r="E8803" t="s">
        <v>395</v>
      </c>
      <c r="F8803" t="s">
        <v>47534</v>
      </c>
      <c r="H8803" t="s">
        <v>5780</v>
      </c>
      <c r="I8803" t="s">
        <v>4956</v>
      </c>
      <c r="J8803" t="s">
        <v>47535</v>
      </c>
      <c r="K8803" t="s">
        <v>47536</v>
      </c>
      <c r="L8803" t="s">
        <v>303</v>
      </c>
      <c r="M8803" t="s">
        <v>1822</v>
      </c>
    </row>
    <row r="8804" spans="1:13" x14ac:dyDescent="0.2">
      <c r="A8804" t="s">
        <v>38143</v>
      </c>
      <c r="B8804" t="s">
        <v>38144</v>
      </c>
      <c r="C8804" t="s">
        <v>47537</v>
      </c>
      <c r="D8804" t="s">
        <v>47443</v>
      </c>
      <c r="F8804" t="s">
        <v>47538</v>
      </c>
      <c r="G8804" t="s">
        <v>5770</v>
      </c>
      <c r="H8804" t="s">
        <v>4976</v>
      </c>
      <c r="J8804" t="s">
        <v>47539</v>
      </c>
      <c r="K8804" t="s">
        <v>47540</v>
      </c>
      <c r="L8804" t="s">
        <v>303</v>
      </c>
      <c r="M8804" t="s">
        <v>2347</v>
      </c>
    </row>
    <row r="8805" spans="1:13" x14ac:dyDescent="0.2">
      <c r="A8805" t="s">
        <v>38143</v>
      </c>
      <c r="B8805" t="s">
        <v>38144</v>
      </c>
      <c r="C8805" t="s">
        <v>47541</v>
      </c>
      <c r="D8805" t="s">
        <v>47542</v>
      </c>
      <c r="E8805" t="s">
        <v>47543</v>
      </c>
      <c r="F8805" t="s">
        <v>47544</v>
      </c>
      <c r="G8805" t="s">
        <v>47545</v>
      </c>
      <c r="H8805" t="s">
        <v>5710</v>
      </c>
      <c r="I8805" t="s">
        <v>4956</v>
      </c>
      <c r="J8805" t="s">
        <v>47546</v>
      </c>
      <c r="K8805" t="s">
        <v>47547</v>
      </c>
      <c r="L8805" t="s">
        <v>303</v>
      </c>
      <c r="M8805" t="s">
        <v>47548</v>
      </c>
    </row>
    <row r="8806" spans="1:13" x14ac:dyDescent="0.2">
      <c r="A8806" t="s">
        <v>38143</v>
      </c>
      <c r="B8806" t="s">
        <v>38144</v>
      </c>
      <c r="C8806" t="s">
        <v>47549</v>
      </c>
      <c r="D8806" t="s">
        <v>47550</v>
      </c>
      <c r="E8806" t="s">
        <v>47551</v>
      </c>
      <c r="F8806" t="s">
        <v>47552</v>
      </c>
      <c r="G8806" t="s">
        <v>6237</v>
      </c>
      <c r="H8806" t="s">
        <v>4976</v>
      </c>
      <c r="J8806" t="s">
        <v>47553</v>
      </c>
      <c r="K8806" t="s">
        <v>47554</v>
      </c>
      <c r="L8806" t="s">
        <v>303</v>
      </c>
      <c r="M8806" t="s">
        <v>12305</v>
      </c>
    </row>
    <row r="8807" spans="1:13" x14ac:dyDescent="0.2">
      <c r="A8807" t="s">
        <v>38143</v>
      </c>
      <c r="B8807" t="s">
        <v>38144</v>
      </c>
      <c r="C8807" t="s">
        <v>47555</v>
      </c>
      <c r="D8807" t="s">
        <v>5974</v>
      </c>
      <c r="E8807" t="s">
        <v>47556</v>
      </c>
      <c r="F8807" t="s">
        <v>47557</v>
      </c>
      <c r="G8807" t="s">
        <v>5710</v>
      </c>
      <c r="J8807" t="s">
        <v>47558</v>
      </c>
      <c r="K8807" t="s">
        <v>302</v>
      </c>
      <c r="L8807" t="s">
        <v>303</v>
      </c>
      <c r="M8807" t="s">
        <v>37406</v>
      </c>
    </row>
    <row r="8808" spans="1:13" x14ac:dyDescent="0.2">
      <c r="A8808" t="s">
        <v>38143</v>
      </c>
      <c r="B8808" t="s">
        <v>38144</v>
      </c>
      <c r="C8808" t="s">
        <v>47559</v>
      </c>
      <c r="D8808" t="s">
        <v>349</v>
      </c>
      <c r="E8808" t="s">
        <v>424</v>
      </c>
      <c r="F8808" t="s">
        <v>47560</v>
      </c>
      <c r="G8808" t="s">
        <v>47561</v>
      </c>
      <c r="H8808" t="s">
        <v>3668</v>
      </c>
      <c r="I8808" t="s">
        <v>4956</v>
      </c>
      <c r="J8808" t="s">
        <v>47562</v>
      </c>
      <c r="K8808" t="s">
        <v>47563</v>
      </c>
      <c r="L8808" t="s">
        <v>303</v>
      </c>
      <c r="M8808" t="s">
        <v>8006</v>
      </c>
    </row>
    <row r="8809" spans="1:13" x14ac:dyDescent="0.2">
      <c r="A8809" t="s">
        <v>38143</v>
      </c>
      <c r="B8809" t="s">
        <v>38144</v>
      </c>
      <c r="C8809" t="s">
        <v>47564</v>
      </c>
      <c r="D8809" t="s">
        <v>349</v>
      </c>
      <c r="F8809" t="s">
        <v>47565</v>
      </c>
      <c r="G8809" t="s">
        <v>47566</v>
      </c>
      <c r="H8809" t="s">
        <v>6535</v>
      </c>
      <c r="I8809" t="s">
        <v>4976</v>
      </c>
      <c r="J8809" t="s">
        <v>47567</v>
      </c>
      <c r="K8809" t="s">
        <v>47568</v>
      </c>
      <c r="L8809" t="s">
        <v>303</v>
      </c>
      <c r="M8809" t="s">
        <v>422</v>
      </c>
    </row>
    <row r="8810" spans="1:13" x14ac:dyDescent="0.2">
      <c r="A8810" t="s">
        <v>38143</v>
      </c>
      <c r="B8810" t="s">
        <v>38144</v>
      </c>
      <c r="C8810" t="s">
        <v>47569</v>
      </c>
      <c r="D8810" t="s">
        <v>47570</v>
      </c>
      <c r="E8810" t="s">
        <v>47571</v>
      </c>
      <c r="F8810" t="s">
        <v>47572</v>
      </c>
      <c r="G8810" t="s">
        <v>25444</v>
      </c>
      <c r="H8810" t="s">
        <v>5780</v>
      </c>
      <c r="J8810" t="s">
        <v>47573</v>
      </c>
      <c r="K8810" t="s">
        <v>47574</v>
      </c>
      <c r="L8810" t="s">
        <v>303</v>
      </c>
      <c r="M8810" t="s">
        <v>47575</v>
      </c>
    </row>
    <row r="8811" spans="1:13" x14ac:dyDescent="0.2">
      <c r="A8811" t="s">
        <v>38143</v>
      </c>
      <c r="B8811" t="s">
        <v>38144</v>
      </c>
      <c r="C8811" t="s">
        <v>47576</v>
      </c>
      <c r="D8811" t="s">
        <v>349</v>
      </c>
      <c r="F8811" t="s">
        <v>15796</v>
      </c>
      <c r="G8811" t="s">
        <v>47577</v>
      </c>
      <c r="H8811" t="s">
        <v>5780</v>
      </c>
      <c r="J8811" t="s">
        <v>47578</v>
      </c>
      <c r="K8811" t="s">
        <v>47579</v>
      </c>
      <c r="L8811" t="s">
        <v>303</v>
      </c>
      <c r="M8811" t="s">
        <v>422</v>
      </c>
    </row>
    <row r="8812" spans="1:13" x14ac:dyDescent="0.2">
      <c r="A8812" t="s">
        <v>38143</v>
      </c>
      <c r="B8812" t="s">
        <v>38144</v>
      </c>
      <c r="C8812" t="s">
        <v>47580</v>
      </c>
      <c r="D8812" t="s">
        <v>47581</v>
      </c>
      <c r="E8812" t="s">
        <v>47582</v>
      </c>
      <c r="F8812" t="s">
        <v>47583</v>
      </c>
      <c r="G8812" t="s">
        <v>6673</v>
      </c>
      <c r="H8812" t="s">
        <v>4976</v>
      </c>
      <c r="J8812" t="s">
        <v>47584</v>
      </c>
      <c r="K8812" t="s">
        <v>47585</v>
      </c>
      <c r="L8812" t="s">
        <v>303</v>
      </c>
      <c r="M8812" t="s">
        <v>24317</v>
      </c>
    </row>
    <row r="8813" spans="1:13" x14ac:dyDescent="0.2">
      <c r="A8813" t="s">
        <v>38143</v>
      </c>
      <c r="B8813" t="s">
        <v>38144</v>
      </c>
      <c r="C8813" t="s">
        <v>47586</v>
      </c>
      <c r="D8813" t="s">
        <v>47423</v>
      </c>
      <c r="E8813" t="s">
        <v>47587</v>
      </c>
      <c r="F8813" t="s">
        <v>47588</v>
      </c>
      <c r="G8813" t="s">
        <v>6416</v>
      </c>
      <c r="H8813" t="s">
        <v>4976</v>
      </c>
      <c r="J8813" t="s">
        <v>47589</v>
      </c>
      <c r="K8813" t="s">
        <v>47590</v>
      </c>
      <c r="L8813" t="s">
        <v>303</v>
      </c>
      <c r="M8813" t="s">
        <v>1791</v>
      </c>
    </row>
    <row r="8814" spans="1:13" x14ac:dyDescent="0.2">
      <c r="A8814" t="s">
        <v>38143</v>
      </c>
      <c r="B8814" t="s">
        <v>38144</v>
      </c>
      <c r="C8814" t="s">
        <v>47591</v>
      </c>
      <c r="D8814" t="s">
        <v>46528</v>
      </c>
      <c r="E8814" t="s">
        <v>47592</v>
      </c>
      <c r="F8814" t="s">
        <v>47593</v>
      </c>
      <c r="G8814" t="s">
        <v>47594</v>
      </c>
      <c r="H8814" t="s">
        <v>5710</v>
      </c>
      <c r="I8814" t="s">
        <v>4956</v>
      </c>
      <c r="J8814" t="s">
        <v>47595</v>
      </c>
      <c r="K8814" t="s">
        <v>47596</v>
      </c>
      <c r="L8814" t="s">
        <v>303</v>
      </c>
      <c r="M8814" t="s">
        <v>15693</v>
      </c>
    </row>
    <row r="8815" spans="1:13" x14ac:dyDescent="0.2">
      <c r="A8815" t="s">
        <v>38143</v>
      </c>
      <c r="B8815" t="s">
        <v>38144</v>
      </c>
      <c r="C8815" t="s">
        <v>47597</v>
      </c>
      <c r="D8815" t="s">
        <v>5875</v>
      </c>
      <c r="E8815" t="s">
        <v>296</v>
      </c>
      <c r="F8815" t="s">
        <v>47598</v>
      </c>
      <c r="G8815" t="s">
        <v>5710</v>
      </c>
      <c r="J8815" t="s">
        <v>47599</v>
      </c>
      <c r="K8815" t="s">
        <v>47600</v>
      </c>
      <c r="L8815" t="s">
        <v>303</v>
      </c>
      <c r="M8815" t="s">
        <v>892</v>
      </c>
    </row>
    <row r="8816" spans="1:13" x14ac:dyDescent="0.2">
      <c r="A8816" t="s">
        <v>38143</v>
      </c>
      <c r="B8816" t="s">
        <v>38144</v>
      </c>
      <c r="C8816" t="s">
        <v>47601</v>
      </c>
      <c r="D8816" t="s">
        <v>5012</v>
      </c>
      <c r="E8816" t="s">
        <v>47602</v>
      </c>
      <c r="F8816" t="s">
        <v>47603</v>
      </c>
      <c r="G8816" t="s">
        <v>47604</v>
      </c>
      <c r="H8816" t="s">
        <v>47329</v>
      </c>
      <c r="I8816" t="s">
        <v>4956</v>
      </c>
      <c r="J8816" t="s">
        <v>47605</v>
      </c>
      <c r="K8816" t="s">
        <v>47606</v>
      </c>
      <c r="L8816" t="s">
        <v>303</v>
      </c>
      <c r="M8816" t="s">
        <v>1841</v>
      </c>
    </row>
    <row r="8817" spans="1:13" x14ac:dyDescent="0.2">
      <c r="A8817" t="s">
        <v>38143</v>
      </c>
      <c r="B8817" t="s">
        <v>38144</v>
      </c>
      <c r="C8817" t="s">
        <v>47607</v>
      </c>
      <c r="D8817" t="s">
        <v>47608</v>
      </c>
      <c r="E8817" t="s">
        <v>47609</v>
      </c>
      <c r="F8817" t="s">
        <v>47610</v>
      </c>
      <c r="G8817" t="s">
        <v>5701</v>
      </c>
      <c r="I8817" t="s">
        <v>4956</v>
      </c>
      <c r="J8817" t="s">
        <v>47611</v>
      </c>
      <c r="K8817" t="s">
        <v>47612</v>
      </c>
      <c r="L8817" t="s">
        <v>303</v>
      </c>
      <c r="M8817" t="s">
        <v>1908</v>
      </c>
    </row>
    <row r="8818" spans="1:13" x14ac:dyDescent="0.2">
      <c r="A8818" t="s">
        <v>38143</v>
      </c>
      <c r="B8818" t="s">
        <v>38144</v>
      </c>
      <c r="C8818" t="s">
        <v>47613</v>
      </c>
      <c r="D8818" t="s">
        <v>349</v>
      </c>
      <c r="F8818" t="s">
        <v>47614</v>
      </c>
      <c r="G8818" t="s">
        <v>5918</v>
      </c>
      <c r="H8818" t="s">
        <v>5780</v>
      </c>
      <c r="J8818" t="s">
        <v>47615</v>
      </c>
      <c r="K8818" t="s">
        <v>47616</v>
      </c>
      <c r="L8818" t="s">
        <v>303</v>
      </c>
      <c r="M8818" t="s">
        <v>422</v>
      </c>
    </row>
    <row r="8819" spans="1:13" x14ac:dyDescent="0.2">
      <c r="A8819" t="s">
        <v>38143</v>
      </c>
      <c r="B8819" t="s">
        <v>38144</v>
      </c>
      <c r="C8819" t="s">
        <v>47617</v>
      </c>
      <c r="D8819" t="s">
        <v>47618</v>
      </c>
      <c r="E8819" t="s">
        <v>47619</v>
      </c>
      <c r="F8819" t="s">
        <v>47620</v>
      </c>
      <c r="G8819" t="s">
        <v>47621</v>
      </c>
      <c r="H8819" t="s">
        <v>4976</v>
      </c>
      <c r="I8819" t="s">
        <v>4956</v>
      </c>
      <c r="J8819" t="s">
        <v>47622</v>
      </c>
      <c r="K8819" t="s">
        <v>47623</v>
      </c>
      <c r="L8819" t="s">
        <v>303</v>
      </c>
      <c r="M8819" t="s">
        <v>2011</v>
      </c>
    </row>
    <row r="8820" spans="1:13" x14ac:dyDescent="0.2">
      <c r="A8820" t="s">
        <v>38143</v>
      </c>
      <c r="B8820" t="s">
        <v>38144</v>
      </c>
      <c r="C8820" t="s">
        <v>47624</v>
      </c>
      <c r="D8820" t="s">
        <v>564</v>
      </c>
      <c r="E8820" t="s">
        <v>296</v>
      </c>
      <c r="F8820" t="s">
        <v>47625</v>
      </c>
      <c r="G8820" t="s">
        <v>5780</v>
      </c>
      <c r="J8820" t="s">
        <v>47626</v>
      </c>
      <c r="K8820" t="s">
        <v>302</v>
      </c>
      <c r="L8820" t="s">
        <v>303</v>
      </c>
      <c r="M8820" t="s">
        <v>12103</v>
      </c>
    </row>
    <row r="8821" spans="1:13" x14ac:dyDescent="0.2">
      <c r="A8821" t="s">
        <v>38143</v>
      </c>
      <c r="B8821" t="s">
        <v>38144</v>
      </c>
      <c r="C8821" t="s">
        <v>47627</v>
      </c>
      <c r="D8821" t="s">
        <v>5012</v>
      </c>
      <c r="E8821" t="s">
        <v>47628</v>
      </c>
      <c r="F8821" t="s">
        <v>47629</v>
      </c>
      <c r="G8821" t="s">
        <v>47630</v>
      </c>
      <c r="H8821" t="s">
        <v>4976</v>
      </c>
      <c r="J8821" t="s">
        <v>47631</v>
      </c>
      <c r="K8821" t="s">
        <v>47632</v>
      </c>
      <c r="L8821" t="s">
        <v>303</v>
      </c>
      <c r="M8821" t="s">
        <v>2233</v>
      </c>
    </row>
    <row r="8822" spans="1:13" x14ac:dyDescent="0.2">
      <c r="A8822" t="s">
        <v>38143</v>
      </c>
      <c r="B8822" t="s">
        <v>38144</v>
      </c>
      <c r="C8822" t="s">
        <v>47633</v>
      </c>
      <c r="D8822" t="s">
        <v>492</v>
      </c>
      <c r="E8822" t="s">
        <v>493</v>
      </c>
      <c r="F8822" t="s">
        <v>47634</v>
      </c>
      <c r="G8822" t="s">
        <v>6612</v>
      </c>
      <c r="H8822" t="s">
        <v>5780</v>
      </c>
      <c r="J8822" t="s">
        <v>47635</v>
      </c>
      <c r="K8822" t="s">
        <v>47636</v>
      </c>
      <c r="L8822" t="s">
        <v>303</v>
      </c>
      <c r="M8822" t="s">
        <v>2631</v>
      </c>
    </row>
    <row r="8823" spans="1:13" x14ac:dyDescent="0.2">
      <c r="A8823" t="s">
        <v>38143</v>
      </c>
      <c r="B8823" t="s">
        <v>38144</v>
      </c>
      <c r="C8823" t="s">
        <v>47637</v>
      </c>
      <c r="D8823" t="s">
        <v>349</v>
      </c>
      <c r="F8823" t="s">
        <v>47638</v>
      </c>
      <c r="G8823" t="s">
        <v>12908</v>
      </c>
      <c r="H8823" t="s">
        <v>6372</v>
      </c>
      <c r="I8823" t="s">
        <v>4956</v>
      </c>
      <c r="J8823" t="s">
        <v>47639</v>
      </c>
      <c r="K8823" t="s">
        <v>302</v>
      </c>
      <c r="L8823" t="s">
        <v>303</v>
      </c>
      <c r="M8823" t="s">
        <v>422</v>
      </c>
    </row>
    <row r="8824" spans="1:13" x14ac:dyDescent="0.2">
      <c r="A8824" t="s">
        <v>38143</v>
      </c>
      <c r="B8824" t="s">
        <v>38144</v>
      </c>
      <c r="C8824" t="s">
        <v>47640</v>
      </c>
      <c r="D8824" t="s">
        <v>47641</v>
      </c>
      <c r="F8824" t="s">
        <v>47642</v>
      </c>
      <c r="G8824" t="s">
        <v>5905</v>
      </c>
      <c r="H8824" t="s">
        <v>4976</v>
      </c>
      <c r="J8824" t="s">
        <v>47643</v>
      </c>
      <c r="K8824" t="s">
        <v>47644</v>
      </c>
      <c r="L8824" t="s">
        <v>303</v>
      </c>
      <c r="M8824" t="s">
        <v>422</v>
      </c>
    </row>
    <row r="8825" spans="1:13" x14ac:dyDescent="0.2">
      <c r="A8825" t="s">
        <v>38143</v>
      </c>
      <c r="B8825" t="s">
        <v>38144</v>
      </c>
      <c r="C8825" t="s">
        <v>47645</v>
      </c>
      <c r="D8825" t="s">
        <v>572</v>
      </c>
      <c r="E8825" t="s">
        <v>573</v>
      </c>
      <c r="F8825" t="s">
        <v>47646</v>
      </c>
      <c r="G8825" t="s">
        <v>5824</v>
      </c>
      <c r="H8825" t="s">
        <v>4976</v>
      </c>
      <c r="J8825" t="s">
        <v>47647</v>
      </c>
      <c r="K8825" t="s">
        <v>47648</v>
      </c>
      <c r="L8825" t="s">
        <v>303</v>
      </c>
      <c r="M8825" t="s">
        <v>422</v>
      </c>
    </row>
    <row r="8826" spans="1:13" x14ac:dyDescent="0.2">
      <c r="A8826" t="s">
        <v>38143</v>
      </c>
      <c r="B8826" t="s">
        <v>38144</v>
      </c>
      <c r="C8826" t="s">
        <v>47649</v>
      </c>
      <c r="D8826" t="s">
        <v>349</v>
      </c>
      <c r="F8826" t="s">
        <v>47650</v>
      </c>
      <c r="H8826" t="s">
        <v>28083</v>
      </c>
      <c r="I8826" t="s">
        <v>4956</v>
      </c>
      <c r="J8826" t="s">
        <v>47651</v>
      </c>
      <c r="K8826" t="s">
        <v>47652</v>
      </c>
      <c r="L8826" t="s">
        <v>303</v>
      </c>
      <c r="M8826" t="s">
        <v>422</v>
      </c>
    </row>
    <row r="8827" spans="1:13" x14ac:dyDescent="0.2">
      <c r="A8827" t="s">
        <v>38143</v>
      </c>
      <c r="B8827" t="s">
        <v>38144</v>
      </c>
      <c r="C8827" t="s">
        <v>47653</v>
      </c>
      <c r="D8827" t="s">
        <v>564</v>
      </c>
      <c r="E8827" t="s">
        <v>296</v>
      </c>
      <c r="F8827" t="s">
        <v>47654</v>
      </c>
      <c r="G8827" t="s">
        <v>5775</v>
      </c>
      <c r="H8827" t="s">
        <v>3668</v>
      </c>
      <c r="I8827" t="s">
        <v>4956</v>
      </c>
      <c r="J8827" t="s">
        <v>47655</v>
      </c>
      <c r="K8827" t="s">
        <v>47656</v>
      </c>
      <c r="L8827" t="s">
        <v>303</v>
      </c>
      <c r="M8827" t="s">
        <v>422</v>
      </c>
    </row>
    <row r="8828" spans="1:13" x14ac:dyDescent="0.2">
      <c r="A8828" t="s">
        <v>38143</v>
      </c>
      <c r="B8828" t="s">
        <v>38144</v>
      </c>
      <c r="C8828" t="s">
        <v>47657</v>
      </c>
      <c r="D8828" t="s">
        <v>47658</v>
      </c>
      <c r="E8828" t="s">
        <v>47659</v>
      </c>
      <c r="F8828" t="s">
        <v>47660</v>
      </c>
      <c r="G8828" t="s">
        <v>5775</v>
      </c>
      <c r="H8828" t="s">
        <v>3668</v>
      </c>
      <c r="I8828" t="s">
        <v>4956</v>
      </c>
      <c r="J8828" t="s">
        <v>47661</v>
      </c>
      <c r="K8828" t="s">
        <v>47662</v>
      </c>
      <c r="L8828" t="s">
        <v>303</v>
      </c>
      <c r="M8828" t="s">
        <v>47663</v>
      </c>
    </row>
    <row r="8829" spans="1:13" x14ac:dyDescent="0.2">
      <c r="A8829" t="s">
        <v>38143</v>
      </c>
      <c r="B8829" t="s">
        <v>38144</v>
      </c>
      <c r="C8829" t="s">
        <v>47664</v>
      </c>
      <c r="D8829" t="s">
        <v>5687</v>
      </c>
      <c r="E8829" t="s">
        <v>47665</v>
      </c>
      <c r="F8829" t="s">
        <v>47666</v>
      </c>
      <c r="G8829" t="s">
        <v>5770</v>
      </c>
      <c r="H8829" t="s">
        <v>47667</v>
      </c>
      <c r="J8829" t="s">
        <v>47668</v>
      </c>
      <c r="K8829" t="s">
        <v>47669</v>
      </c>
      <c r="L8829" t="s">
        <v>303</v>
      </c>
      <c r="M8829" t="s">
        <v>21480</v>
      </c>
    </row>
    <row r="8830" spans="1:13" x14ac:dyDescent="0.2">
      <c r="A8830" t="s">
        <v>38143</v>
      </c>
      <c r="B8830" t="s">
        <v>38144</v>
      </c>
      <c r="C8830" t="s">
        <v>47670</v>
      </c>
      <c r="D8830" t="s">
        <v>47671</v>
      </c>
      <c r="E8830" t="s">
        <v>47672</v>
      </c>
      <c r="F8830" t="s">
        <v>47673</v>
      </c>
      <c r="G8830" t="s">
        <v>6778</v>
      </c>
      <c r="H8830" t="s">
        <v>4976</v>
      </c>
      <c r="J8830" t="s">
        <v>47674</v>
      </c>
      <c r="K8830" t="s">
        <v>47675</v>
      </c>
      <c r="L8830" t="s">
        <v>303</v>
      </c>
      <c r="M8830" t="s">
        <v>34296</v>
      </c>
    </row>
    <row r="8831" spans="1:13" x14ac:dyDescent="0.2">
      <c r="A8831" t="s">
        <v>38143</v>
      </c>
      <c r="B8831" t="s">
        <v>38144</v>
      </c>
      <c r="C8831" t="s">
        <v>47676</v>
      </c>
      <c r="D8831" t="s">
        <v>349</v>
      </c>
      <c r="F8831" t="s">
        <v>45998</v>
      </c>
      <c r="G8831" t="s">
        <v>6719</v>
      </c>
      <c r="H8831" t="s">
        <v>3668</v>
      </c>
      <c r="I8831" t="s">
        <v>4956</v>
      </c>
      <c r="J8831" t="s">
        <v>47677</v>
      </c>
      <c r="K8831" t="s">
        <v>47678</v>
      </c>
      <c r="L8831" t="s">
        <v>303</v>
      </c>
      <c r="M8831" t="s">
        <v>422</v>
      </c>
    </row>
    <row r="8832" spans="1:13" x14ac:dyDescent="0.2">
      <c r="A8832" t="s">
        <v>38143</v>
      </c>
      <c r="B8832" t="s">
        <v>38144</v>
      </c>
      <c r="C8832" t="s">
        <v>47679</v>
      </c>
      <c r="D8832" t="s">
        <v>47680</v>
      </c>
      <c r="E8832" t="s">
        <v>47681</v>
      </c>
      <c r="F8832" t="s">
        <v>47682</v>
      </c>
      <c r="G8832" t="s">
        <v>47683</v>
      </c>
      <c r="H8832" t="s">
        <v>5830</v>
      </c>
      <c r="I8832" t="s">
        <v>4956</v>
      </c>
      <c r="J8832" t="s">
        <v>47684</v>
      </c>
      <c r="K8832" t="s">
        <v>47685</v>
      </c>
      <c r="L8832" t="s">
        <v>303</v>
      </c>
      <c r="M8832" t="s">
        <v>47686</v>
      </c>
    </row>
    <row r="8833" spans="1:13" x14ac:dyDescent="0.2">
      <c r="A8833" t="s">
        <v>38143</v>
      </c>
      <c r="B8833" t="s">
        <v>38144</v>
      </c>
      <c r="C8833" t="s">
        <v>47687</v>
      </c>
      <c r="D8833" t="s">
        <v>564</v>
      </c>
      <c r="E8833" t="s">
        <v>296</v>
      </c>
      <c r="F8833" t="s">
        <v>47688</v>
      </c>
      <c r="G8833" t="s">
        <v>47689</v>
      </c>
      <c r="H8833" t="s">
        <v>47690</v>
      </c>
      <c r="I8833" t="s">
        <v>4956</v>
      </c>
      <c r="J8833" t="s">
        <v>47691</v>
      </c>
      <c r="K8833" t="s">
        <v>47692</v>
      </c>
      <c r="L8833" t="s">
        <v>303</v>
      </c>
      <c r="M8833" t="s">
        <v>43089</v>
      </c>
    </row>
    <row r="8834" spans="1:13" x14ac:dyDescent="0.2">
      <c r="A8834" t="s">
        <v>38143</v>
      </c>
      <c r="B8834" t="s">
        <v>38144</v>
      </c>
      <c r="C8834" t="s">
        <v>47693</v>
      </c>
      <c r="D8834" t="s">
        <v>47641</v>
      </c>
      <c r="F8834" t="s">
        <v>47694</v>
      </c>
      <c r="G8834" t="s">
        <v>5905</v>
      </c>
      <c r="H8834" t="s">
        <v>4976</v>
      </c>
      <c r="J8834" t="s">
        <v>47695</v>
      </c>
      <c r="K8834" t="s">
        <v>302</v>
      </c>
      <c r="L8834" t="s">
        <v>303</v>
      </c>
      <c r="M8834" t="s">
        <v>5139</v>
      </c>
    </row>
    <row r="8835" spans="1:13" x14ac:dyDescent="0.2">
      <c r="A8835" t="s">
        <v>38143</v>
      </c>
      <c r="B8835" t="s">
        <v>38144</v>
      </c>
      <c r="C8835" t="s">
        <v>47696</v>
      </c>
      <c r="D8835" t="s">
        <v>4966</v>
      </c>
      <c r="E8835" t="s">
        <v>6935</v>
      </c>
      <c r="F8835" t="s">
        <v>47697</v>
      </c>
      <c r="G8835" t="s">
        <v>47698</v>
      </c>
      <c r="H8835" t="s">
        <v>4976</v>
      </c>
      <c r="J8835" t="s">
        <v>47699</v>
      </c>
      <c r="K8835" t="s">
        <v>47700</v>
      </c>
      <c r="L8835" t="s">
        <v>303</v>
      </c>
      <c r="M8835" t="s">
        <v>47701</v>
      </c>
    </row>
    <row r="8836" spans="1:13" x14ac:dyDescent="0.2">
      <c r="A8836" t="s">
        <v>38143</v>
      </c>
      <c r="B8836" t="s">
        <v>38144</v>
      </c>
      <c r="C8836" t="s">
        <v>47702</v>
      </c>
      <c r="D8836" t="s">
        <v>349</v>
      </c>
      <c r="F8836" t="s">
        <v>47703</v>
      </c>
      <c r="G8836" t="s">
        <v>47704</v>
      </c>
      <c r="H8836" t="s">
        <v>4976</v>
      </c>
      <c r="J8836" t="s">
        <v>47705</v>
      </c>
      <c r="K8836" t="s">
        <v>47706</v>
      </c>
      <c r="L8836" t="s">
        <v>303</v>
      </c>
      <c r="M8836" t="s">
        <v>422</v>
      </c>
    </row>
    <row r="8837" spans="1:13" x14ac:dyDescent="0.2">
      <c r="A8837" t="s">
        <v>38143</v>
      </c>
      <c r="B8837" t="s">
        <v>38144</v>
      </c>
      <c r="C8837" t="s">
        <v>47707</v>
      </c>
      <c r="D8837" t="s">
        <v>349</v>
      </c>
      <c r="E8837" t="s">
        <v>1348</v>
      </c>
      <c r="F8837" t="s">
        <v>47708</v>
      </c>
      <c r="G8837" t="s">
        <v>47704</v>
      </c>
      <c r="H8837" t="s">
        <v>4976</v>
      </c>
      <c r="J8837" t="s">
        <v>47709</v>
      </c>
      <c r="K8837" t="s">
        <v>47710</v>
      </c>
      <c r="L8837" t="s">
        <v>303</v>
      </c>
      <c r="M8837" t="s">
        <v>5742</v>
      </c>
    </row>
    <row r="8838" spans="1:13" x14ac:dyDescent="0.2">
      <c r="A8838" t="s">
        <v>38143</v>
      </c>
      <c r="B8838" t="s">
        <v>38144</v>
      </c>
      <c r="C8838" t="s">
        <v>47711</v>
      </c>
      <c r="D8838" t="s">
        <v>47712</v>
      </c>
      <c r="E8838" t="s">
        <v>47713</v>
      </c>
      <c r="F8838" t="s">
        <v>47714</v>
      </c>
      <c r="G8838" t="s">
        <v>7474</v>
      </c>
      <c r="H8838" t="s">
        <v>5710</v>
      </c>
      <c r="J8838" t="s">
        <v>47715</v>
      </c>
      <c r="K8838" t="s">
        <v>47716</v>
      </c>
      <c r="L8838" t="s">
        <v>303</v>
      </c>
      <c r="M8838" t="s">
        <v>2328</v>
      </c>
    </row>
    <row r="8839" spans="1:13" x14ac:dyDescent="0.2">
      <c r="A8839" t="s">
        <v>38143</v>
      </c>
      <c r="B8839" t="s">
        <v>38144</v>
      </c>
      <c r="C8839" t="s">
        <v>47717</v>
      </c>
      <c r="D8839" t="s">
        <v>30958</v>
      </c>
      <c r="E8839" t="s">
        <v>47718</v>
      </c>
      <c r="F8839" t="s">
        <v>6019</v>
      </c>
      <c r="G8839" t="s">
        <v>6020</v>
      </c>
      <c r="H8839" t="s">
        <v>5710</v>
      </c>
      <c r="I8839" t="s">
        <v>4956</v>
      </c>
      <c r="J8839" t="s">
        <v>6021</v>
      </c>
      <c r="K8839" t="s">
        <v>47719</v>
      </c>
      <c r="L8839" t="s">
        <v>303</v>
      </c>
      <c r="M8839" t="s">
        <v>892</v>
      </c>
    </row>
    <row r="8840" spans="1:13" x14ac:dyDescent="0.2">
      <c r="A8840" t="s">
        <v>38143</v>
      </c>
      <c r="B8840" t="s">
        <v>38144</v>
      </c>
      <c r="C8840" t="s">
        <v>47720</v>
      </c>
      <c r="D8840" t="s">
        <v>4966</v>
      </c>
      <c r="E8840" t="s">
        <v>47721</v>
      </c>
      <c r="F8840" t="s">
        <v>47722</v>
      </c>
      <c r="G8840" t="s">
        <v>6121</v>
      </c>
      <c r="H8840" t="s">
        <v>4976</v>
      </c>
      <c r="J8840" t="s">
        <v>47723</v>
      </c>
      <c r="K8840" t="s">
        <v>47724</v>
      </c>
      <c r="L8840" t="s">
        <v>303</v>
      </c>
      <c r="M8840" t="s">
        <v>415</v>
      </c>
    </row>
    <row r="8841" spans="1:13" x14ac:dyDescent="0.2">
      <c r="A8841" t="s">
        <v>38143</v>
      </c>
      <c r="B8841" t="s">
        <v>38144</v>
      </c>
      <c r="C8841" t="s">
        <v>47725</v>
      </c>
      <c r="D8841" t="s">
        <v>349</v>
      </c>
      <c r="E8841" t="s">
        <v>1355</v>
      </c>
      <c r="F8841" t="s">
        <v>47726</v>
      </c>
      <c r="G8841" t="s">
        <v>47727</v>
      </c>
      <c r="H8841" t="s">
        <v>5892</v>
      </c>
      <c r="I8841" t="s">
        <v>5710</v>
      </c>
      <c r="J8841" t="s">
        <v>47728</v>
      </c>
      <c r="K8841" t="s">
        <v>47729</v>
      </c>
      <c r="L8841" t="s">
        <v>303</v>
      </c>
      <c r="M8841" t="s">
        <v>46715</v>
      </c>
    </row>
    <row r="8842" spans="1:13" x14ac:dyDescent="0.2">
      <c r="A8842" t="s">
        <v>38143</v>
      </c>
      <c r="B8842" t="s">
        <v>38144</v>
      </c>
      <c r="C8842" t="s">
        <v>47730</v>
      </c>
      <c r="D8842" t="s">
        <v>47731</v>
      </c>
      <c r="F8842" t="s">
        <v>47732</v>
      </c>
      <c r="G8842" t="s">
        <v>6163</v>
      </c>
      <c r="H8842" t="s">
        <v>4976</v>
      </c>
      <c r="J8842" t="s">
        <v>47733</v>
      </c>
      <c r="K8842" t="s">
        <v>47734</v>
      </c>
      <c r="L8842" t="s">
        <v>303</v>
      </c>
      <c r="M8842" t="s">
        <v>422</v>
      </c>
    </row>
    <row r="8843" spans="1:13" x14ac:dyDescent="0.2">
      <c r="A8843" t="s">
        <v>38143</v>
      </c>
      <c r="B8843" t="s">
        <v>38144</v>
      </c>
      <c r="C8843" t="s">
        <v>47735</v>
      </c>
      <c r="D8843" t="s">
        <v>47736</v>
      </c>
      <c r="F8843" t="s">
        <v>47737</v>
      </c>
      <c r="G8843" t="s">
        <v>5807</v>
      </c>
      <c r="H8843" t="s">
        <v>4976</v>
      </c>
      <c r="J8843" t="s">
        <v>47738</v>
      </c>
      <c r="K8843" t="s">
        <v>47739</v>
      </c>
      <c r="L8843" t="s">
        <v>303</v>
      </c>
      <c r="M8843" t="s">
        <v>47740</v>
      </c>
    </row>
    <row r="8844" spans="1:13" x14ac:dyDescent="0.2">
      <c r="A8844" t="s">
        <v>38143</v>
      </c>
      <c r="B8844" t="s">
        <v>38144</v>
      </c>
      <c r="C8844" t="s">
        <v>47741</v>
      </c>
      <c r="D8844" t="s">
        <v>349</v>
      </c>
      <c r="F8844" t="s">
        <v>47742</v>
      </c>
      <c r="G8844" t="s">
        <v>3668</v>
      </c>
      <c r="H8844" t="s">
        <v>4956</v>
      </c>
      <c r="J8844" t="s">
        <v>47743</v>
      </c>
      <c r="K8844" t="s">
        <v>47744</v>
      </c>
      <c r="L8844" t="s">
        <v>303</v>
      </c>
      <c r="M8844" t="s">
        <v>422</v>
      </c>
    </row>
    <row r="8845" spans="1:13" x14ac:dyDescent="0.2">
      <c r="A8845" t="s">
        <v>38143</v>
      </c>
      <c r="B8845" t="s">
        <v>38144</v>
      </c>
      <c r="C8845" t="s">
        <v>47745</v>
      </c>
      <c r="D8845" t="s">
        <v>349</v>
      </c>
      <c r="E8845" t="s">
        <v>13874</v>
      </c>
      <c r="F8845" t="s">
        <v>47746</v>
      </c>
      <c r="G8845" t="s">
        <v>47747</v>
      </c>
      <c r="H8845" t="s">
        <v>5830</v>
      </c>
      <c r="I8845" t="s">
        <v>4956</v>
      </c>
      <c r="J8845" t="s">
        <v>47748</v>
      </c>
      <c r="K8845" t="s">
        <v>47749</v>
      </c>
      <c r="L8845" t="s">
        <v>303</v>
      </c>
      <c r="M8845" t="s">
        <v>18697</v>
      </c>
    </row>
    <row r="8846" spans="1:13" x14ac:dyDescent="0.2">
      <c r="A8846" t="s">
        <v>38143</v>
      </c>
      <c r="B8846" t="s">
        <v>38144</v>
      </c>
      <c r="C8846" t="s">
        <v>47750</v>
      </c>
      <c r="D8846" t="s">
        <v>47751</v>
      </c>
      <c r="E8846" t="s">
        <v>47752</v>
      </c>
      <c r="F8846" t="s">
        <v>47753</v>
      </c>
      <c r="G8846" t="s">
        <v>5886</v>
      </c>
      <c r="H8846" t="s">
        <v>4976</v>
      </c>
      <c r="J8846" t="s">
        <v>47754</v>
      </c>
      <c r="K8846" t="s">
        <v>47755</v>
      </c>
      <c r="L8846" t="s">
        <v>303</v>
      </c>
      <c r="M8846" t="s">
        <v>42489</v>
      </c>
    </row>
    <row r="8847" spans="1:13" x14ac:dyDescent="0.2">
      <c r="A8847" t="s">
        <v>38143</v>
      </c>
      <c r="B8847" t="s">
        <v>38144</v>
      </c>
      <c r="C8847" t="s">
        <v>47756</v>
      </c>
      <c r="D8847" t="s">
        <v>4981</v>
      </c>
      <c r="E8847" t="s">
        <v>47757</v>
      </c>
      <c r="F8847" t="s">
        <v>47758</v>
      </c>
      <c r="G8847" t="s">
        <v>47759</v>
      </c>
      <c r="H8847" t="s">
        <v>28083</v>
      </c>
      <c r="J8847" t="s">
        <v>47760</v>
      </c>
      <c r="K8847" t="s">
        <v>47761</v>
      </c>
      <c r="L8847" t="s">
        <v>303</v>
      </c>
      <c r="M8847" t="s">
        <v>422</v>
      </c>
    </row>
    <row r="8848" spans="1:13" x14ac:dyDescent="0.2">
      <c r="A8848" t="s">
        <v>38143</v>
      </c>
      <c r="B8848" t="s">
        <v>38144</v>
      </c>
      <c r="C8848" t="s">
        <v>47762</v>
      </c>
      <c r="D8848" t="s">
        <v>47763</v>
      </c>
      <c r="E8848" t="s">
        <v>47764</v>
      </c>
      <c r="F8848" t="s">
        <v>47765</v>
      </c>
      <c r="G8848" t="s">
        <v>47766</v>
      </c>
      <c r="H8848" t="s">
        <v>5710</v>
      </c>
      <c r="J8848" t="s">
        <v>47767</v>
      </c>
      <c r="K8848" t="s">
        <v>47768</v>
      </c>
      <c r="L8848" t="s">
        <v>303</v>
      </c>
      <c r="M8848" t="s">
        <v>24942</v>
      </c>
    </row>
    <row r="8849" spans="1:13" x14ac:dyDescent="0.2">
      <c r="A8849" t="s">
        <v>38143</v>
      </c>
      <c r="B8849" t="s">
        <v>38144</v>
      </c>
      <c r="C8849" t="s">
        <v>47769</v>
      </c>
      <c r="D8849" t="s">
        <v>349</v>
      </c>
      <c r="E8849" t="s">
        <v>476</v>
      </c>
      <c r="F8849" t="s">
        <v>47770</v>
      </c>
      <c r="H8849" t="s">
        <v>4976</v>
      </c>
      <c r="J8849" t="s">
        <v>47771</v>
      </c>
      <c r="K8849" t="s">
        <v>47772</v>
      </c>
      <c r="L8849" t="s">
        <v>303</v>
      </c>
      <c r="M8849" t="s">
        <v>47773</v>
      </c>
    </row>
    <row r="8850" spans="1:13" x14ac:dyDescent="0.2">
      <c r="A8850" t="s">
        <v>38143</v>
      </c>
      <c r="B8850" t="s">
        <v>38144</v>
      </c>
      <c r="C8850" t="s">
        <v>47774</v>
      </c>
      <c r="D8850" t="s">
        <v>4981</v>
      </c>
      <c r="E8850" t="s">
        <v>47775</v>
      </c>
      <c r="F8850" t="s">
        <v>47776</v>
      </c>
      <c r="G8850" t="s">
        <v>18142</v>
      </c>
      <c r="H8850" t="s">
        <v>28083</v>
      </c>
      <c r="I8850" t="s">
        <v>4956</v>
      </c>
      <c r="J8850" t="s">
        <v>47777</v>
      </c>
      <c r="K8850" t="s">
        <v>47778</v>
      </c>
      <c r="L8850" t="s">
        <v>303</v>
      </c>
      <c r="M8850" t="s">
        <v>422</v>
      </c>
    </row>
    <row r="8851" spans="1:13" x14ac:dyDescent="0.2">
      <c r="A8851" t="s">
        <v>38143</v>
      </c>
      <c r="B8851" t="s">
        <v>38144</v>
      </c>
      <c r="C8851" t="s">
        <v>47779</v>
      </c>
      <c r="D8851" t="s">
        <v>295</v>
      </c>
      <c r="E8851" t="s">
        <v>296</v>
      </c>
      <c r="F8851" t="s">
        <v>47780</v>
      </c>
      <c r="G8851" t="s">
        <v>5824</v>
      </c>
      <c r="H8851" t="s">
        <v>4976</v>
      </c>
      <c r="J8851" t="s">
        <v>47781</v>
      </c>
      <c r="K8851" t="s">
        <v>47782</v>
      </c>
      <c r="L8851" t="s">
        <v>303</v>
      </c>
      <c r="M8851" t="s">
        <v>422</v>
      </c>
    </row>
    <row r="8852" spans="1:13" x14ac:dyDescent="0.2">
      <c r="A8852" t="s">
        <v>38143</v>
      </c>
      <c r="B8852" t="s">
        <v>38144</v>
      </c>
      <c r="C8852" t="s">
        <v>47783</v>
      </c>
      <c r="D8852" t="s">
        <v>349</v>
      </c>
      <c r="F8852" t="s">
        <v>47784</v>
      </c>
      <c r="G8852" t="s">
        <v>5676</v>
      </c>
      <c r="H8852" t="s">
        <v>4976</v>
      </c>
      <c r="J8852" t="s">
        <v>47785</v>
      </c>
      <c r="K8852" t="s">
        <v>47786</v>
      </c>
      <c r="L8852" t="s">
        <v>303</v>
      </c>
      <c r="M8852" t="s">
        <v>422</v>
      </c>
    </row>
    <row r="8853" spans="1:13" x14ac:dyDescent="0.2">
      <c r="A8853" t="s">
        <v>38143</v>
      </c>
      <c r="B8853" t="s">
        <v>38144</v>
      </c>
      <c r="C8853" t="s">
        <v>47787</v>
      </c>
      <c r="D8853" t="s">
        <v>349</v>
      </c>
      <c r="F8853" t="s">
        <v>47788</v>
      </c>
      <c r="G8853" t="s">
        <v>47789</v>
      </c>
      <c r="H8853" t="s">
        <v>6430</v>
      </c>
      <c r="I8853" t="s">
        <v>4956</v>
      </c>
      <c r="J8853" t="s">
        <v>47790</v>
      </c>
      <c r="K8853" t="s">
        <v>47791</v>
      </c>
      <c r="L8853" t="s">
        <v>303</v>
      </c>
      <c r="M8853" t="s">
        <v>422</v>
      </c>
    </row>
    <row r="8854" spans="1:13" x14ac:dyDescent="0.2">
      <c r="A8854" t="s">
        <v>38143</v>
      </c>
      <c r="B8854" t="s">
        <v>38144</v>
      </c>
      <c r="C8854" t="s">
        <v>47792</v>
      </c>
      <c r="D8854" t="s">
        <v>5590</v>
      </c>
      <c r="E8854" t="s">
        <v>5524</v>
      </c>
      <c r="F8854" t="s">
        <v>47793</v>
      </c>
      <c r="G8854" t="s">
        <v>5775</v>
      </c>
      <c r="H8854" t="s">
        <v>3668</v>
      </c>
      <c r="I8854" t="s">
        <v>4956</v>
      </c>
      <c r="J8854" t="s">
        <v>47794</v>
      </c>
      <c r="K8854" t="s">
        <v>47795</v>
      </c>
      <c r="L8854" t="s">
        <v>303</v>
      </c>
      <c r="M8854" t="s">
        <v>13799</v>
      </c>
    </row>
    <row r="8855" spans="1:13" x14ac:dyDescent="0.2">
      <c r="A8855" t="s">
        <v>38143</v>
      </c>
      <c r="B8855" t="s">
        <v>38144</v>
      </c>
      <c r="C8855" t="s">
        <v>47796</v>
      </c>
      <c r="D8855" t="s">
        <v>394</v>
      </c>
      <c r="E8855" t="s">
        <v>395</v>
      </c>
      <c r="F8855" t="s">
        <v>47797</v>
      </c>
      <c r="G8855" t="s">
        <v>28082</v>
      </c>
      <c r="H8855" t="s">
        <v>28083</v>
      </c>
      <c r="J8855" t="s">
        <v>47798</v>
      </c>
      <c r="K8855" t="s">
        <v>47799</v>
      </c>
      <c r="L8855" t="s">
        <v>303</v>
      </c>
      <c r="M8855" t="s">
        <v>41800</v>
      </c>
    </row>
    <row r="8856" spans="1:13" x14ac:dyDescent="0.2">
      <c r="A8856" t="s">
        <v>38143</v>
      </c>
      <c r="B8856" t="s">
        <v>38144</v>
      </c>
      <c r="C8856" t="s">
        <v>47800</v>
      </c>
      <c r="D8856" t="s">
        <v>47801</v>
      </c>
      <c r="E8856" t="s">
        <v>47802</v>
      </c>
      <c r="F8856" t="s">
        <v>47803</v>
      </c>
      <c r="G8856" t="s">
        <v>6362</v>
      </c>
      <c r="H8856" t="s">
        <v>4976</v>
      </c>
      <c r="J8856" t="s">
        <v>7075</v>
      </c>
      <c r="K8856" t="s">
        <v>47804</v>
      </c>
      <c r="L8856" t="s">
        <v>303</v>
      </c>
      <c r="M8856" t="s">
        <v>7193</v>
      </c>
    </row>
    <row r="8857" spans="1:13" x14ac:dyDescent="0.2">
      <c r="A8857" t="s">
        <v>38143</v>
      </c>
      <c r="B8857" t="s">
        <v>38144</v>
      </c>
      <c r="C8857" t="s">
        <v>47805</v>
      </c>
      <c r="D8857" t="s">
        <v>47436</v>
      </c>
      <c r="E8857" t="s">
        <v>47806</v>
      </c>
      <c r="F8857" t="s">
        <v>47807</v>
      </c>
      <c r="G8857" t="s">
        <v>47808</v>
      </c>
      <c r="H8857" t="s">
        <v>4976</v>
      </c>
      <c r="J8857" t="s">
        <v>47809</v>
      </c>
      <c r="K8857" t="s">
        <v>47810</v>
      </c>
      <c r="L8857" t="s">
        <v>303</v>
      </c>
      <c r="M8857" t="s">
        <v>47811</v>
      </c>
    </row>
    <row r="8858" spans="1:13" x14ac:dyDescent="0.2">
      <c r="A8858" t="s">
        <v>38143</v>
      </c>
      <c r="B8858" t="s">
        <v>38144</v>
      </c>
      <c r="C8858" t="s">
        <v>47812</v>
      </c>
      <c r="D8858" t="s">
        <v>401</v>
      </c>
      <c r="E8858" t="s">
        <v>402</v>
      </c>
      <c r="F8858" t="s">
        <v>47813</v>
      </c>
      <c r="G8858" t="s">
        <v>47814</v>
      </c>
      <c r="H8858" t="s">
        <v>6372</v>
      </c>
      <c r="I8858" t="s">
        <v>4956</v>
      </c>
      <c r="J8858" t="s">
        <v>47815</v>
      </c>
      <c r="K8858" t="s">
        <v>47816</v>
      </c>
      <c r="L8858" t="s">
        <v>303</v>
      </c>
      <c r="M8858" t="s">
        <v>4114</v>
      </c>
    </row>
    <row r="8859" spans="1:13" x14ac:dyDescent="0.2">
      <c r="A8859" t="s">
        <v>38143</v>
      </c>
      <c r="B8859" t="s">
        <v>38144</v>
      </c>
      <c r="C8859" t="s">
        <v>47817</v>
      </c>
      <c r="D8859" t="s">
        <v>349</v>
      </c>
      <c r="F8859" t="s">
        <v>47818</v>
      </c>
      <c r="G8859" t="s">
        <v>5710</v>
      </c>
      <c r="J8859" t="s">
        <v>47819</v>
      </c>
      <c r="K8859" t="s">
        <v>47820</v>
      </c>
      <c r="L8859" t="s">
        <v>303</v>
      </c>
      <c r="M8859" t="s">
        <v>422</v>
      </c>
    </row>
    <row r="8860" spans="1:13" x14ac:dyDescent="0.2">
      <c r="A8860" t="s">
        <v>38143</v>
      </c>
      <c r="B8860" t="s">
        <v>38144</v>
      </c>
      <c r="C8860" t="s">
        <v>47821</v>
      </c>
      <c r="D8860" t="s">
        <v>47386</v>
      </c>
      <c r="E8860" t="s">
        <v>47822</v>
      </c>
      <c r="F8860" t="s">
        <v>3599</v>
      </c>
      <c r="G8860" t="s">
        <v>47823</v>
      </c>
      <c r="H8860" t="s">
        <v>47824</v>
      </c>
      <c r="I8860" t="s">
        <v>5780</v>
      </c>
      <c r="J8860" t="s">
        <v>47825</v>
      </c>
      <c r="K8860" t="s">
        <v>47826</v>
      </c>
      <c r="L8860" t="s">
        <v>303</v>
      </c>
      <c r="M8860" t="s">
        <v>1979</v>
      </c>
    </row>
    <row r="8861" spans="1:13" x14ac:dyDescent="0.2">
      <c r="A8861" t="s">
        <v>38143</v>
      </c>
      <c r="B8861" t="s">
        <v>38144</v>
      </c>
      <c r="C8861" t="s">
        <v>47827</v>
      </c>
      <c r="D8861" t="s">
        <v>47828</v>
      </c>
      <c r="E8861" t="s">
        <v>47829</v>
      </c>
      <c r="F8861" t="s">
        <v>47830</v>
      </c>
      <c r="G8861" t="s">
        <v>47831</v>
      </c>
      <c r="H8861" t="s">
        <v>5963</v>
      </c>
      <c r="I8861" t="s">
        <v>5695</v>
      </c>
      <c r="J8861" t="s">
        <v>47832</v>
      </c>
      <c r="K8861" t="s">
        <v>47833</v>
      </c>
      <c r="L8861" t="s">
        <v>303</v>
      </c>
      <c r="M8861" t="s">
        <v>3035</v>
      </c>
    </row>
    <row r="8862" spans="1:13" x14ac:dyDescent="0.2">
      <c r="A8862" t="s">
        <v>38143</v>
      </c>
      <c r="B8862" t="s">
        <v>38144</v>
      </c>
      <c r="C8862" t="s">
        <v>47834</v>
      </c>
      <c r="D8862" t="s">
        <v>47835</v>
      </c>
      <c r="F8862" t="s">
        <v>47836</v>
      </c>
      <c r="G8862" t="s">
        <v>47621</v>
      </c>
      <c r="H8862" t="s">
        <v>28083</v>
      </c>
      <c r="I8862" t="s">
        <v>4956</v>
      </c>
      <c r="J8862" t="s">
        <v>47837</v>
      </c>
      <c r="K8862" t="s">
        <v>47838</v>
      </c>
      <c r="L8862" t="s">
        <v>303</v>
      </c>
      <c r="M8862" t="s">
        <v>47839</v>
      </c>
    </row>
    <row r="8863" spans="1:13" x14ac:dyDescent="0.2">
      <c r="A8863" t="s">
        <v>38143</v>
      </c>
      <c r="B8863" t="s">
        <v>38144</v>
      </c>
      <c r="C8863" t="s">
        <v>47840</v>
      </c>
      <c r="D8863" t="s">
        <v>47841</v>
      </c>
      <c r="E8863" t="s">
        <v>47842</v>
      </c>
      <c r="F8863" t="s">
        <v>47843</v>
      </c>
      <c r="G8863" t="s">
        <v>6163</v>
      </c>
      <c r="H8863" t="s">
        <v>4976</v>
      </c>
      <c r="J8863" t="s">
        <v>47844</v>
      </c>
      <c r="K8863" t="s">
        <v>47845</v>
      </c>
      <c r="L8863" t="s">
        <v>303</v>
      </c>
      <c r="M8863" t="s">
        <v>47846</v>
      </c>
    </row>
    <row r="8864" spans="1:13" x14ac:dyDescent="0.2">
      <c r="A8864" t="s">
        <v>38143</v>
      </c>
      <c r="B8864" t="s">
        <v>38144</v>
      </c>
      <c r="C8864" t="s">
        <v>47847</v>
      </c>
      <c r="D8864" t="s">
        <v>5936</v>
      </c>
      <c r="E8864" t="s">
        <v>47848</v>
      </c>
      <c r="F8864" t="s">
        <v>47849</v>
      </c>
      <c r="G8864" t="s">
        <v>5844</v>
      </c>
      <c r="H8864" t="s">
        <v>4976</v>
      </c>
      <c r="J8864" t="s">
        <v>47850</v>
      </c>
      <c r="K8864" t="s">
        <v>47851</v>
      </c>
      <c r="L8864" t="s">
        <v>303</v>
      </c>
      <c r="M8864" t="s">
        <v>422</v>
      </c>
    </row>
    <row r="8865" spans="1:13" x14ac:dyDescent="0.2">
      <c r="A8865" t="s">
        <v>38143</v>
      </c>
      <c r="B8865" t="s">
        <v>38144</v>
      </c>
      <c r="C8865" t="s">
        <v>47852</v>
      </c>
      <c r="D8865" t="s">
        <v>46552</v>
      </c>
      <c r="E8865" t="s">
        <v>47853</v>
      </c>
      <c r="F8865" t="s">
        <v>47854</v>
      </c>
      <c r="G8865" t="s">
        <v>47855</v>
      </c>
      <c r="H8865" t="s">
        <v>4976</v>
      </c>
      <c r="J8865" t="s">
        <v>47856</v>
      </c>
      <c r="K8865" t="s">
        <v>47857</v>
      </c>
      <c r="L8865" t="s">
        <v>303</v>
      </c>
      <c r="M8865" t="s">
        <v>422</v>
      </c>
    </row>
    <row r="8866" spans="1:13" x14ac:dyDescent="0.2">
      <c r="A8866" t="s">
        <v>38143</v>
      </c>
      <c r="B8866" t="s">
        <v>38144</v>
      </c>
      <c r="C8866" t="s">
        <v>47858</v>
      </c>
      <c r="D8866" t="s">
        <v>6690</v>
      </c>
      <c r="E8866" t="s">
        <v>5524</v>
      </c>
      <c r="F8866" t="s">
        <v>6624</v>
      </c>
      <c r="G8866" t="s">
        <v>6625</v>
      </c>
      <c r="H8866" t="s">
        <v>5983</v>
      </c>
      <c r="I8866" t="s">
        <v>4956</v>
      </c>
      <c r="J8866" t="s">
        <v>47859</v>
      </c>
      <c r="K8866" t="s">
        <v>47860</v>
      </c>
      <c r="L8866" t="s">
        <v>303</v>
      </c>
      <c r="M8866" t="s">
        <v>422</v>
      </c>
    </row>
    <row r="8867" spans="1:13" x14ac:dyDescent="0.2">
      <c r="A8867" t="s">
        <v>38143</v>
      </c>
      <c r="B8867" t="s">
        <v>38144</v>
      </c>
      <c r="C8867" t="s">
        <v>47861</v>
      </c>
      <c r="D8867" t="s">
        <v>349</v>
      </c>
      <c r="F8867" t="s">
        <v>47862</v>
      </c>
      <c r="G8867" t="s">
        <v>47863</v>
      </c>
      <c r="H8867" t="s">
        <v>47864</v>
      </c>
      <c r="I8867" t="s">
        <v>4956</v>
      </c>
      <c r="J8867" t="s">
        <v>47865</v>
      </c>
      <c r="K8867" t="s">
        <v>47866</v>
      </c>
      <c r="L8867" t="s">
        <v>303</v>
      </c>
      <c r="M8867" t="s">
        <v>422</v>
      </c>
    </row>
    <row r="8868" spans="1:13" x14ac:dyDescent="0.2">
      <c r="A8868" t="s">
        <v>38143</v>
      </c>
      <c r="B8868" t="s">
        <v>38144</v>
      </c>
      <c r="C8868" t="s">
        <v>47867</v>
      </c>
      <c r="D8868" t="s">
        <v>47868</v>
      </c>
      <c r="E8868" t="s">
        <v>37083</v>
      </c>
      <c r="F8868" t="s">
        <v>3805</v>
      </c>
      <c r="G8868" t="s">
        <v>47869</v>
      </c>
      <c r="H8868" t="s">
        <v>5710</v>
      </c>
      <c r="I8868" t="s">
        <v>4956</v>
      </c>
      <c r="J8868" t="s">
        <v>47870</v>
      </c>
      <c r="K8868" t="s">
        <v>47871</v>
      </c>
      <c r="L8868" t="s">
        <v>303</v>
      </c>
      <c r="M8868" t="s">
        <v>47872</v>
      </c>
    </row>
    <row r="8869" spans="1:13" x14ac:dyDescent="0.2">
      <c r="A8869" t="s">
        <v>38143</v>
      </c>
      <c r="B8869" t="s">
        <v>38144</v>
      </c>
      <c r="C8869" t="s">
        <v>47873</v>
      </c>
      <c r="D8869" t="s">
        <v>47874</v>
      </c>
      <c r="E8869" t="s">
        <v>47875</v>
      </c>
      <c r="F8869" t="s">
        <v>47876</v>
      </c>
      <c r="G8869" t="s">
        <v>47877</v>
      </c>
      <c r="H8869" t="s">
        <v>6523</v>
      </c>
      <c r="J8869" t="s">
        <v>47878</v>
      </c>
      <c r="K8869" t="s">
        <v>47879</v>
      </c>
      <c r="L8869" t="s">
        <v>303</v>
      </c>
      <c r="M8869" t="s">
        <v>422</v>
      </c>
    </row>
    <row r="8870" spans="1:13" x14ac:dyDescent="0.2">
      <c r="A8870" t="s">
        <v>38143</v>
      </c>
      <c r="B8870" t="s">
        <v>38144</v>
      </c>
      <c r="C8870" t="s">
        <v>47880</v>
      </c>
      <c r="D8870" t="s">
        <v>295</v>
      </c>
      <c r="E8870" t="s">
        <v>296</v>
      </c>
      <c r="F8870" t="s">
        <v>47881</v>
      </c>
      <c r="G8870" t="s">
        <v>6140</v>
      </c>
      <c r="H8870" t="s">
        <v>4976</v>
      </c>
      <c r="J8870" t="s">
        <v>47882</v>
      </c>
      <c r="K8870" t="s">
        <v>47883</v>
      </c>
      <c r="L8870" t="s">
        <v>303</v>
      </c>
      <c r="M8870" t="s">
        <v>6232</v>
      </c>
    </row>
    <row r="8871" spans="1:13" x14ac:dyDescent="0.2">
      <c r="A8871" t="s">
        <v>38143</v>
      </c>
      <c r="B8871" t="s">
        <v>38144</v>
      </c>
      <c r="C8871" t="s">
        <v>47884</v>
      </c>
      <c r="D8871" t="s">
        <v>572</v>
      </c>
      <c r="E8871" t="s">
        <v>573</v>
      </c>
      <c r="F8871" t="s">
        <v>20838</v>
      </c>
      <c r="G8871" t="s">
        <v>7456</v>
      </c>
      <c r="H8871" t="s">
        <v>4976</v>
      </c>
      <c r="J8871" t="s">
        <v>47885</v>
      </c>
      <c r="K8871" t="s">
        <v>47886</v>
      </c>
      <c r="L8871" t="s">
        <v>303</v>
      </c>
      <c r="M8871" t="s">
        <v>3883</v>
      </c>
    </row>
    <row r="8872" spans="1:13" x14ac:dyDescent="0.2">
      <c r="A8872" t="s">
        <v>38143</v>
      </c>
      <c r="B8872" t="s">
        <v>38144</v>
      </c>
      <c r="C8872" t="s">
        <v>47887</v>
      </c>
      <c r="D8872" t="s">
        <v>349</v>
      </c>
      <c r="F8872" t="s">
        <v>47888</v>
      </c>
      <c r="G8872" t="s">
        <v>6025</v>
      </c>
      <c r="H8872" t="s">
        <v>3668</v>
      </c>
      <c r="I8872" t="s">
        <v>4956</v>
      </c>
      <c r="J8872" t="s">
        <v>47889</v>
      </c>
      <c r="K8872" t="s">
        <v>47890</v>
      </c>
      <c r="L8872" t="s">
        <v>303</v>
      </c>
      <c r="M8872" t="s">
        <v>7579</v>
      </c>
    </row>
    <row r="8873" spans="1:13" x14ac:dyDescent="0.2">
      <c r="A8873" t="s">
        <v>38143</v>
      </c>
      <c r="B8873" t="s">
        <v>38144</v>
      </c>
      <c r="C8873" t="s">
        <v>47891</v>
      </c>
      <c r="D8873" t="s">
        <v>5012</v>
      </c>
      <c r="E8873" t="s">
        <v>47892</v>
      </c>
      <c r="F8873" t="s">
        <v>47893</v>
      </c>
      <c r="G8873" t="s">
        <v>5775</v>
      </c>
      <c r="H8873" t="s">
        <v>3668</v>
      </c>
      <c r="I8873" t="s">
        <v>4956</v>
      </c>
      <c r="J8873" t="s">
        <v>47894</v>
      </c>
      <c r="K8873" t="s">
        <v>47895</v>
      </c>
      <c r="L8873" t="s">
        <v>303</v>
      </c>
      <c r="M8873" t="s">
        <v>12245</v>
      </c>
    </row>
    <row r="8874" spans="1:13" x14ac:dyDescent="0.2">
      <c r="A8874" t="s">
        <v>38143</v>
      </c>
      <c r="B8874" t="s">
        <v>38144</v>
      </c>
      <c r="C8874" t="s">
        <v>47896</v>
      </c>
      <c r="D8874" t="s">
        <v>47897</v>
      </c>
      <c r="E8874" t="s">
        <v>47898</v>
      </c>
      <c r="F8874" t="s">
        <v>47899</v>
      </c>
      <c r="G8874" t="s">
        <v>7456</v>
      </c>
      <c r="H8874" t="s">
        <v>4976</v>
      </c>
      <c r="J8874" t="s">
        <v>47900</v>
      </c>
      <c r="K8874" t="s">
        <v>47901</v>
      </c>
      <c r="L8874" t="s">
        <v>303</v>
      </c>
      <c r="M8874" t="s">
        <v>8293</v>
      </c>
    </row>
    <row r="8875" spans="1:13" x14ac:dyDescent="0.2">
      <c r="A8875" t="s">
        <v>38143</v>
      </c>
      <c r="B8875" t="s">
        <v>38144</v>
      </c>
      <c r="C8875" t="s">
        <v>47902</v>
      </c>
      <c r="D8875" t="s">
        <v>46552</v>
      </c>
      <c r="E8875" t="s">
        <v>47853</v>
      </c>
      <c r="F8875" t="s">
        <v>47903</v>
      </c>
      <c r="G8875" t="s">
        <v>7286</v>
      </c>
      <c r="H8875" t="s">
        <v>4976</v>
      </c>
      <c r="J8875" t="s">
        <v>47904</v>
      </c>
      <c r="K8875" t="s">
        <v>47905</v>
      </c>
      <c r="L8875" t="s">
        <v>303</v>
      </c>
      <c r="M8875" t="s">
        <v>5567</v>
      </c>
    </row>
    <row r="8876" spans="1:13" x14ac:dyDescent="0.2">
      <c r="A8876" t="s">
        <v>38143</v>
      </c>
      <c r="B8876" t="s">
        <v>38144</v>
      </c>
      <c r="C8876" t="s">
        <v>47906</v>
      </c>
      <c r="D8876" t="s">
        <v>2857</v>
      </c>
      <c r="E8876" t="s">
        <v>2858</v>
      </c>
      <c r="F8876" t="s">
        <v>5479</v>
      </c>
      <c r="G8876" t="s">
        <v>47907</v>
      </c>
      <c r="H8876" t="s">
        <v>28082</v>
      </c>
      <c r="I8876" t="s">
        <v>28083</v>
      </c>
      <c r="J8876" t="s">
        <v>47908</v>
      </c>
      <c r="K8876" t="s">
        <v>47909</v>
      </c>
      <c r="L8876" t="s">
        <v>303</v>
      </c>
      <c r="M8876" t="s">
        <v>2749</v>
      </c>
    </row>
    <row r="8877" spans="1:13" x14ac:dyDescent="0.2">
      <c r="A8877" t="s">
        <v>38143</v>
      </c>
      <c r="B8877" t="s">
        <v>38144</v>
      </c>
      <c r="C8877" t="s">
        <v>47910</v>
      </c>
      <c r="D8877" t="s">
        <v>349</v>
      </c>
      <c r="F8877" t="s">
        <v>47911</v>
      </c>
      <c r="G8877" t="s">
        <v>6402</v>
      </c>
      <c r="H8877" t="s">
        <v>6372</v>
      </c>
      <c r="I8877" t="s">
        <v>4956</v>
      </c>
      <c r="J8877" t="s">
        <v>47912</v>
      </c>
      <c r="K8877" t="s">
        <v>47913</v>
      </c>
      <c r="L8877" t="s">
        <v>303</v>
      </c>
      <c r="M8877" t="s">
        <v>422</v>
      </c>
    </row>
    <row r="8878" spans="1:13" x14ac:dyDescent="0.2">
      <c r="A8878" t="s">
        <v>38143</v>
      </c>
      <c r="B8878" t="s">
        <v>38144</v>
      </c>
      <c r="C8878" t="s">
        <v>47914</v>
      </c>
      <c r="D8878" t="s">
        <v>47915</v>
      </c>
      <c r="F8878" t="s">
        <v>47916</v>
      </c>
      <c r="G8878" t="s">
        <v>5807</v>
      </c>
      <c r="H8878" t="s">
        <v>4976</v>
      </c>
      <c r="J8878" t="s">
        <v>47917</v>
      </c>
      <c r="K8878" t="s">
        <v>47918</v>
      </c>
      <c r="L8878" t="s">
        <v>303</v>
      </c>
      <c r="M8878" t="s">
        <v>809</v>
      </c>
    </row>
    <row r="8879" spans="1:13" x14ac:dyDescent="0.2">
      <c r="A8879" t="s">
        <v>38143</v>
      </c>
      <c r="B8879" t="s">
        <v>38144</v>
      </c>
      <c r="C8879" t="s">
        <v>47919</v>
      </c>
      <c r="D8879" t="s">
        <v>6732</v>
      </c>
      <c r="E8879" t="s">
        <v>47920</v>
      </c>
      <c r="F8879" t="s">
        <v>47921</v>
      </c>
      <c r="G8879" t="s">
        <v>47922</v>
      </c>
      <c r="H8879" t="s">
        <v>6735</v>
      </c>
      <c r="I8879" t="s">
        <v>4976</v>
      </c>
      <c r="J8879" t="s">
        <v>47923</v>
      </c>
      <c r="K8879" t="s">
        <v>47924</v>
      </c>
      <c r="L8879" t="s">
        <v>303</v>
      </c>
      <c r="M8879" t="s">
        <v>674</v>
      </c>
    </row>
    <row r="8880" spans="1:13" x14ac:dyDescent="0.2">
      <c r="A8880" t="s">
        <v>38143</v>
      </c>
      <c r="B8880" t="s">
        <v>38144</v>
      </c>
      <c r="C8880" t="s">
        <v>47925</v>
      </c>
      <c r="D8880" t="s">
        <v>47926</v>
      </c>
      <c r="E8880" t="s">
        <v>47927</v>
      </c>
      <c r="F8880" t="s">
        <v>47928</v>
      </c>
      <c r="G8880" t="s">
        <v>5886</v>
      </c>
      <c r="H8880" t="s">
        <v>4976</v>
      </c>
      <c r="J8880" t="s">
        <v>47929</v>
      </c>
      <c r="K8880" t="s">
        <v>47930</v>
      </c>
      <c r="L8880" t="s">
        <v>303</v>
      </c>
      <c r="M8880" t="s">
        <v>422</v>
      </c>
    </row>
    <row r="8881" spans="1:13" x14ac:dyDescent="0.2">
      <c r="A8881" t="s">
        <v>38143</v>
      </c>
      <c r="B8881" t="s">
        <v>38144</v>
      </c>
      <c r="C8881" t="s">
        <v>47931</v>
      </c>
      <c r="D8881" t="s">
        <v>572</v>
      </c>
      <c r="E8881" t="s">
        <v>573</v>
      </c>
      <c r="F8881" t="s">
        <v>47932</v>
      </c>
      <c r="G8881" t="s">
        <v>6567</v>
      </c>
      <c r="H8881" t="s">
        <v>4976</v>
      </c>
      <c r="J8881" t="s">
        <v>47933</v>
      </c>
      <c r="K8881" t="s">
        <v>47934</v>
      </c>
      <c r="L8881" t="s">
        <v>303</v>
      </c>
      <c r="M8881" t="s">
        <v>3883</v>
      </c>
    </row>
    <row r="8882" spans="1:13" x14ac:dyDescent="0.2">
      <c r="A8882" t="s">
        <v>38143</v>
      </c>
      <c r="B8882" t="s">
        <v>38144</v>
      </c>
      <c r="C8882" t="s">
        <v>47935</v>
      </c>
      <c r="D8882" t="s">
        <v>349</v>
      </c>
      <c r="E8882" t="s">
        <v>6786</v>
      </c>
      <c r="F8882" t="s">
        <v>47936</v>
      </c>
      <c r="G8882" t="s">
        <v>6372</v>
      </c>
      <c r="H8882" t="s">
        <v>4956</v>
      </c>
      <c r="J8882" t="s">
        <v>47937</v>
      </c>
      <c r="K8882" t="s">
        <v>47938</v>
      </c>
      <c r="L8882" t="s">
        <v>303</v>
      </c>
      <c r="M8882" t="s">
        <v>2373</v>
      </c>
    </row>
    <row r="8883" spans="1:13" x14ac:dyDescent="0.2">
      <c r="A8883" t="s">
        <v>38143</v>
      </c>
      <c r="B8883" t="s">
        <v>38144</v>
      </c>
      <c r="C8883" t="s">
        <v>47939</v>
      </c>
      <c r="D8883" t="s">
        <v>349</v>
      </c>
      <c r="E8883" t="s">
        <v>424</v>
      </c>
      <c r="F8883" t="s">
        <v>47940</v>
      </c>
      <c r="G8883" t="s">
        <v>6567</v>
      </c>
      <c r="H8883" t="s">
        <v>4976</v>
      </c>
      <c r="J8883" t="s">
        <v>47941</v>
      </c>
      <c r="K8883" t="s">
        <v>47942</v>
      </c>
      <c r="L8883" t="s">
        <v>303</v>
      </c>
      <c r="M8883" t="s">
        <v>5747</v>
      </c>
    </row>
    <row r="8884" spans="1:13" x14ac:dyDescent="0.2">
      <c r="A8884" t="s">
        <v>38143</v>
      </c>
      <c r="B8884" t="s">
        <v>38144</v>
      </c>
      <c r="C8884" t="s">
        <v>47943</v>
      </c>
      <c r="D8884" t="s">
        <v>349</v>
      </c>
      <c r="F8884" t="s">
        <v>14812</v>
      </c>
      <c r="G8884" t="s">
        <v>5770</v>
      </c>
      <c r="H8884" t="s">
        <v>4976</v>
      </c>
      <c r="J8884" t="s">
        <v>47944</v>
      </c>
      <c r="K8884" t="s">
        <v>47945</v>
      </c>
      <c r="L8884" t="s">
        <v>303</v>
      </c>
      <c r="M8884" t="s">
        <v>422</v>
      </c>
    </row>
    <row r="8885" spans="1:13" x14ac:dyDescent="0.2">
      <c r="A8885" t="s">
        <v>38143</v>
      </c>
      <c r="B8885" t="s">
        <v>38144</v>
      </c>
      <c r="C8885" t="s">
        <v>47946</v>
      </c>
      <c r="D8885" t="s">
        <v>47513</v>
      </c>
      <c r="E8885" t="s">
        <v>47947</v>
      </c>
      <c r="F8885" t="s">
        <v>47948</v>
      </c>
      <c r="H8885" t="s">
        <v>7046</v>
      </c>
      <c r="I8885" t="s">
        <v>4976</v>
      </c>
      <c r="J8885" t="s">
        <v>47949</v>
      </c>
      <c r="K8885" t="s">
        <v>47950</v>
      </c>
      <c r="L8885" t="s">
        <v>303</v>
      </c>
      <c r="M8885" t="s">
        <v>47951</v>
      </c>
    </row>
    <row r="8886" spans="1:13" x14ac:dyDescent="0.2">
      <c r="A8886" t="s">
        <v>38143</v>
      </c>
      <c r="B8886" t="s">
        <v>38144</v>
      </c>
      <c r="C8886" t="s">
        <v>47952</v>
      </c>
      <c r="D8886" t="s">
        <v>7207</v>
      </c>
      <c r="E8886" t="s">
        <v>2394</v>
      </c>
      <c r="F8886" t="s">
        <v>47953</v>
      </c>
      <c r="G8886" t="s">
        <v>5801</v>
      </c>
      <c r="H8886" t="s">
        <v>4956</v>
      </c>
      <c r="J8886" t="s">
        <v>47954</v>
      </c>
      <c r="K8886" t="s">
        <v>47955</v>
      </c>
      <c r="L8886" t="s">
        <v>303</v>
      </c>
      <c r="M8886" t="s">
        <v>20325</v>
      </c>
    </row>
    <row r="8887" spans="1:13" x14ac:dyDescent="0.2">
      <c r="A8887" t="s">
        <v>38143</v>
      </c>
      <c r="B8887" t="s">
        <v>38144</v>
      </c>
      <c r="C8887" t="s">
        <v>47956</v>
      </c>
      <c r="D8887" t="s">
        <v>564</v>
      </c>
      <c r="E8887" t="s">
        <v>296</v>
      </c>
      <c r="F8887" t="s">
        <v>47957</v>
      </c>
      <c r="G8887" t="s">
        <v>47808</v>
      </c>
      <c r="H8887" t="s">
        <v>4976</v>
      </c>
      <c r="J8887" t="s">
        <v>47958</v>
      </c>
      <c r="K8887" t="s">
        <v>47959</v>
      </c>
      <c r="L8887" t="s">
        <v>303</v>
      </c>
      <c r="M8887" t="s">
        <v>422</v>
      </c>
    </row>
    <row r="8888" spans="1:13" x14ac:dyDescent="0.2">
      <c r="A8888" t="s">
        <v>38143</v>
      </c>
      <c r="B8888" t="s">
        <v>38144</v>
      </c>
      <c r="C8888" t="s">
        <v>47960</v>
      </c>
      <c r="D8888" t="s">
        <v>572</v>
      </c>
      <c r="E8888" t="s">
        <v>573</v>
      </c>
      <c r="F8888" t="s">
        <v>47961</v>
      </c>
      <c r="G8888" t="s">
        <v>28082</v>
      </c>
      <c r="H8888" t="s">
        <v>28083</v>
      </c>
      <c r="I8888" t="s">
        <v>4956</v>
      </c>
      <c r="J8888" t="s">
        <v>47962</v>
      </c>
      <c r="K8888" t="s">
        <v>47963</v>
      </c>
      <c r="L8888" t="s">
        <v>303</v>
      </c>
      <c r="M8888" t="s">
        <v>3883</v>
      </c>
    </row>
    <row r="8889" spans="1:13" x14ac:dyDescent="0.2">
      <c r="A8889" t="s">
        <v>38143</v>
      </c>
      <c r="B8889" t="s">
        <v>38144</v>
      </c>
      <c r="C8889" t="s">
        <v>47964</v>
      </c>
      <c r="D8889" t="s">
        <v>349</v>
      </c>
      <c r="F8889" t="s">
        <v>12496</v>
      </c>
      <c r="H8889" t="s">
        <v>4976</v>
      </c>
      <c r="J8889" t="s">
        <v>47965</v>
      </c>
      <c r="K8889" t="s">
        <v>47966</v>
      </c>
      <c r="L8889" t="s">
        <v>303</v>
      </c>
      <c r="M8889" t="s">
        <v>21480</v>
      </c>
    </row>
    <row r="8890" spans="1:13" x14ac:dyDescent="0.2">
      <c r="A8890" t="s">
        <v>38143</v>
      </c>
      <c r="B8890" t="s">
        <v>38144</v>
      </c>
      <c r="C8890" t="s">
        <v>47967</v>
      </c>
      <c r="D8890" t="s">
        <v>47968</v>
      </c>
      <c r="F8890" t="s">
        <v>47969</v>
      </c>
      <c r="G8890" t="s">
        <v>28082</v>
      </c>
      <c r="H8890" t="s">
        <v>28083</v>
      </c>
      <c r="I8890" t="s">
        <v>4956</v>
      </c>
      <c r="J8890" t="s">
        <v>47970</v>
      </c>
      <c r="K8890" t="s">
        <v>47971</v>
      </c>
      <c r="L8890" t="s">
        <v>303</v>
      </c>
      <c r="M8890" t="s">
        <v>422</v>
      </c>
    </row>
    <row r="8891" spans="1:13" x14ac:dyDescent="0.2">
      <c r="A8891" t="s">
        <v>38143</v>
      </c>
      <c r="B8891" t="s">
        <v>38144</v>
      </c>
      <c r="C8891" t="s">
        <v>47972</v>
      </c>
      <c r="D8891" t="s">
        <v>572</v>
      </c>
      <c r="E8891" t="s">
        <v>573</v>
      </c>
      <c r="F8891" t="s">
        <v>47973</v>
      </c>
      <c r="H8891" t="s">
        <v>5830</v>
      </c>
      <c r="I8891" t="s">
        <v>4956</v>
      </c>
      <c r="J8891" t="s">
        <v>47974</v>
      </c>
      <c r="K8891" t="s">
        <v>47975</v>
      </c>
      <c r="L8891" t="s">
        <v>303</v>
      </c>
      <c r="M8891" t="s">
        <v>4148</v>
      </c>
    </row>
    <row r="8892" spans="1:13" x14ac:dyDescent="0.2">
      <c r="A8892" t="s">
        <v>38143</v>
      </c>
      <c r="B8892" t="s">
        <v>38144</v>
      </c>
      <c r="C8892" t="s">
        <v>47976</v>
      </c>
      <c r="D8892" t="s">
        <v>47977</v>
      </c>
      <c r="E8892" t="s">
        <v>296</v>
      </c>
      <c r="F8892" t="s">
        <v>47978</v>
      </c>
      <c r="G8892" t="s">
        <v>5830</v>
      </c>
      <c r="H8892" t="s">
        <v>4956</v>
      </c>
      <c r="J8892" t="s">
        <v>47979</v>
      </c>
      <c r="K8892" t="s">
        <v>47980</v>
      </c>
      <c r="L8892" t="s">
        <v>303</v>
      </c>
      <c r="M8892" t="s">
        <v>29813</v>
      </c>
    </row>
    <row r="8893" spans="1:13" x14ac:dyDescent="0.2">
      <c r="A8893" t="s">
        <v>38143</v>
      </c>
      <c r="B8893" t="s">
        <v>38144</v>
      </c>
      <c r="C8893" t="s">
        <v>47981</v>
      </c>
      <c r="D8893" t="s">
        <v>47982</v>
      </c>
      <c r="E8893" t="s">
        <v>47983</v>
      </c>
      <c r="F8893" t="s">
        <v>47984</v>
      </c>
      <c r="G8893" t="s">
        <v>47985</v>
      </c>
      <c r="H8893" t="s">
        <v>4932</v>
      </c>
      <c r="J8893" t="s">
        <v>47986</v>
      </c>
      <c r="K8893" t="s">
        <v>47987</v>
      </c>
      <c r="L8893" t="s">
        <v>303</v>
      </c>
      <c r="M8893" t="s">
        <v>777</v>
      </c>
    </row>
    <row r="8894" spans="1:13" x14ac:dyDescent="0.2">
      <c r="A8894" t="s">
        <v>38143</v>
      </c>
      <c r="B8894" t="s">
        <v>38144</v>
      </c>
      <c r="C8894" t="s">
        <v>47988</v>
      </c>
      <c r="D8894" t="s">
        <v>349</v>
      </c>
      <c r="E8894" t="s">
        <v>424</v>
      </c>
      <c r="F8894" t="s">
        <v>47704</v>
      </c>
      <c r="G8894" t="s">
        <v>47989</v>
      </c>
      <c r="H8894" t="s">
        <v>47990</v>
      </c>
      <c r="I8894" t="s">
        <v>47704</v>
      </c>
      <c r="J8894" t="s">
        <v>47991</v>
      </c>
      <c r="K8894" t="s">
        <v>47992</v>
      </c>
      <c r="L8894" t="s">
        <v>303</v>
      </c>
      <c r="M8894" t="s">
        <v>5742</v>
      </c>
    </row>
    <row r="8895" spans="1:13" x14ac:dyDescent="0.2">
      <c r="A8895" t="s">
        <v>38143</v>
      </c>
      <c r="B8895" t="s">
        <v>38144</v>
      </c>
      <c r="C8895" t="s">
        <v>47993</v>
      </c>
      <c r="D8895" t="s">
        <v>4981</v>
      </c>
      <c r="E8895" t="s">
        <v>47994</v>
      </c>
      <c r="F8895" t="s">
        <v>47995</v>
      </c>
      <c r="G8895" t="s">
        <v>47996</v>
      </c>
      <c r="H8895" t="s">
        <v>47997</v>
      </c>
      <c r="I8895" t="s">
        <v>4956</v>
      </c>
      <c r="J8895" t="s">
        <v>47998</v>
      </c>
      <c r="K8895" t="s">
        <v>47999</v>
      </c>
      <c r="L8895" t="s">
        <v>303</v>
      </c>
      <c r="M8895" t="s">
        <v>6260</v>
      </c>
    </row>
    <row r="8896" spans="1:13" x14ac:dyDescent="0.2">
      <c r="A8896" t="s">
        <v>38143</v>
      </c>
      <c r="B8896" t="s">
        <v>38144</v>
      </c>
      <c r="C8896" t="s">
        <v>48000</v>
      </c>
      <c r="D8896" t="s">
        <v>572</v>
      </c>
      <c r="E8896" t="s">
        <v>573</v>
      </c>
      <c r="F8896" t="s">
        <v>48001</v>
      </c>
      <c r="G8896" t="s">
        <v>28082</v>
      </c>
      <c r="H8896" t="s">
        <v>28083</v>
      </c>
      <c r="I8896" t="s">
        <v>4956</v>
      </c>
      <c r="J8896" t="s">
        <v>48002</v>
      </c>
      <c r="K8896" t="s">
        <v>48003</v>
      </c>
      <c r="L8896" t="s">
        <v>303</v>
      </c>
      <c r="M8896" t="s">
        <v>4148</v>
      </c>
    </row>
    <row r="8897" spans="1:13" x14ac:dyDescent="0.2">
      <c r="A8897" t="s">
        <v>38143</v>
      </c>
      <c r="B8897" t="s">
        <v>38144</v>
      </c>
      <c r="C8897" t="s">
        <v>48004</v>
      </c>
      <c r="D8897" t="s">
        <v>349</v>
      </c>
      <c r="F8897" t="s">
        <v>48005</v>
      </c>
      <c r="G8897" t="s">
        <v>28082</v>
      </c>
      <c r="H8897" t="s">
        <v>28083</v>
      </c>
      <c r="I8897" t="s">
        <v>4956</v>
      </c>
      <c r="J8897" t="s">
        <v>48002</v>
      </c>
      <c r="K8897" t="s">
        <v>48006</v>
      </c>
      <c r="L8897" t="s">
        <v>303</v>
      </c>
      <c r="M8897" t="s">
        <v>422</v>
      </c>
    </row>
    <row r="8898" spans="1:13" x14ac:dyDescent="0.2">
      <c r="A8898" t="s">
        <v>38143</v>
      </c>
      <c r="B8898" t="s">
        <v>38144</v>
      </c>
      <c r="C8898" t="s">
        <v>48007</v>
      </c>
      <c r="D8898" t="s">
        <v>48008</v>
      </c>
      <c r="E8898" t="s">
        <v>48009</v>
      </c>
      <c r="F8898" t="s">
        <v>48010</v>
      </c>
      <c r="G8898" t="s">
        <v>6416</v>
      </c>
      <c r="H8898" t="s">
        <v>4976</v>
      </c>
      <c r="J8898" t="s">
        <v>48011</v>
      </c>
      <c r="K8898" t="s">
        <v>48012</v>
      </c>
      <c r="L8898" t="s">
        <v>303</v>
      </c>
      <c r="M8898" t="s">
        <v>48013</v>
      </c>
    </row>
    <row r="8899" spans="1:13" x14ac:dyDescent="0.2">
      <c r="A8899" t="s">
        <v>38143</v>
      </c>
      <c r="B8899" t="s">
        <v>38144</v>
      </c>
      <c r="C8899" t="s">
        <v>48014</v>
      </c>
      <c r="D8899" t="s">
        <v>4966</v>
      </c>
      <c r="E8899" t="s">
        <v>8025</v>
      </c>
      <c r="F8899" t="s">
        <v>48015</v>
      </c>
      <c r="G8899" t="s">
        <v>5775</v>
      </c>
      <c r="H8899" t="s">
        <v>4956</v>
      </c>
      <c r="J8899" t="s">
        <v>48016</v>
      </c>
      <c r="K8899" t="s">
        <v>48017</v>
      </c>
      <c r="L8899" t="s">
        <v>303</v>
      </c>
      <c r="M8899" t="s">
        <v>2304</v>
      </c>
    </row>
    <row r="8900" spans="1:13" x14ac:dyDescent="0.2">
      <c r="A8900" t="s">
        <v>38143</v>
      </c>
      <c r="B8900" t="s">
        <v>38144</v>
      </c>
      <c r="C8900" t="s">
        <v>48018</v>
      </c>
      <c r="D8900" t="s">
        <v>7177</v>
      </c>
      <c r="E8900" t="s">
        <v>48019</v>
      </c>
      <c r="F8900" t="s">
        <v>48020</v>
      </c>
      <c r="G8900" t="s">
        <v>6163</v>
      </c>
      <c r="H8900" t="s">
        <v>4976</v>
      </c>
      <c r="J8900" t="s">
        <v>48021</v>
      </c>
      <c r="K8900" t="s">
        <v>302</v>
      </c>
      <c r="L8900" t="s">
        <v>303</v>
      </c>
      <c r="M8900" t="s">
        <v>4826</v>
      </c>
    </row>
    <row r="8901" spans="1:13" x14ac:dyDescent="0.2">
      <c r="A8901" t="s">
        <v>38143</v>
      </c>
      <c r="B8901" t="s">
        <v>38144</v>
      </c>
      <c r="C8901" t="s">
        <v>48022</v>
      </c>
      <c r="D8901" t="s">
        <v>48023</v>
      </c>
      <c r="E8901" t="s">
        <v>48024</v>
      </c>
      <c r="F8901" t="s">
        <v>48025</v>
      </c>
      <c r="H8901" t="s">
        <v>5807</v>
      </c>
      <c r="I8901" t="s">
        <v>4976</v>
      </c>
      <c r="J8901" t="s">
        <v>48026</v>
      </c>
      <c r="K8901" t="s">
        <v>48027</v>
      </c>
      <c r="L8901" t="s">
        <v>303</v>
      </c>
      <c r="M8901" t="s">
        <v>20772</v>
      </c>
    </row>
    <row r="8902" spans="1:13" x14ac:dyDescent="0.2">
      <c r="A8902" t="s">
        <v>38143</v>
      </c>
      <c r="B8902" t="s">
        <v>38144</v>
      </c>
      <c r="C8902" t="s">
        <v>48028</v>
      </c>
      <c r="D8902" t="s">
        <v>2857</v>
      </c>
      <c r="E8902" t="s">
        <v>2858</v>
      </c>
      <c r="F8902" t="s">
        <v>48029</v>
      </c>
      <c r="H8902" t="s">
        <v>28083</v>
      </c>
      <c r="I8902" t="s">
        <v>4956</v>
      </c>
      <c r="J8902" t="s">
        <v>48030</v>
      </c>
      <c r="K8902" t="s">
        <v>48031</v>
      </c>
      <c r="L8902" t="s">
        <v>303</v>
      </c>
      <c r="M8902" t="s">
        <v>48032</v>
      </c>
    </row>
    <row r="8903" spans="1:13" x14ac:dyDescent="0.2">
      <c r="A8903" t="s">
        <v>38143</v>
      </c>
      <c r="B8903" t="s">
        <v>38144</v>
      </c>
      <c r="C8903" t="s">
        <v>48033</v>
      </c>
      <c r="D8903" t="s">
        <v>48034</v>
      </c>
      <c r="E8903" t="s">
        <v>48035</v>
      </c>
      <c r="F8903" t="s">
        <v>48036</v>
      </c>
      <c r="G8903" t="s">
        <v>6457</v>
      </c>
      <c r="H8903" t="s">
        <v>4976</v>
      </c>
      <c r="J8903" t="s">
        <v>48037</v>
      </c>
      <c r="K8903" t="s">
        <v>48038</v>
      </c>
      <c r="L8903" t="s">
        <v>303</v>
      </c>
      <c r="M8903" t="s">
        <v>13068</v>
      </c>
    </row>
    <row r="8904" spans="1:13" x14ac:dyDescent="0.2">
      <c r="A8904" t="s">
        <v>38143</v>
      </c>
      <c r="B8904" t="s">
        <v>38144</v>
      </c>
      <c r="C8904" t="s">
        <v>48039</v>
      </c>
      <c r="D8904" t="s">
        <v>48040</v>
      </c>
      <c r="E8904" t="s">
        <v>48041</v>
      </c>
      <c r="F8904" t="s">
        <v>48042</v>
      </c>
      <c r="G8904" t="s">
        <v>47808</v>
      </c>
      <c r="H8904" t="s">
        <v>4976</v>
      </c>
      <c r="J8904" t="s">
        <v>48043</v>
      </c>
      <c r="K8904" t="s">
        <v>48044</v>
      </c>
      <c r="L8904" t="s">
        <v>303</v>
      </c>
      <c r="M8904" t="s">
        <v>48045</v>
      </c>
    </row>
    <row r="8905" spans="1:13" x14ac:dyDescent="0.2">
      <c r="A8905" t="s">
        <v>38143</v>
      </c>
      <c r="B8905" t="s">
        <v>38144</v>
      </c>
      <c r="C8905" t="s">
        <v>48046</v>
      </c>
      <c r="D8905" t="s">
        <v>572</v>
      </c>
      <c r="E8905" t="s">
        <v>573</v>
      </c>
      <c r="F8905" t="s">
        <v>48047</v>
      </c>
      <c r="G8905" t="s">
        <v>48048</v>
      </c>
      <c r="H8905" t="s">
        <v>4932</v>
      </c>
      <c r="J8905" t="s">
        <v>48049</v>
      </c>
      <c r="K8905" t="s">
        <v>48050</v>
      </c>
      <c r="L8905" t="s">
        <v>303</v>
      </c>
      <c r="M8905" t="s">
        <v>3883</v>
      </c>
    </row>
    <row r="8906" spans="1:13" x14ac:dyDescent="0.2">
      <c r="A8906" t="s">
        <v>38143</v>
      </c>
      <c r="B8906" t="s">
        <v>38144</v>
      </c>
      <c r="C8906" t="s">
        <v>48051</v>
      </c>
      <c r="D8906" t="s">
        <v>48052</v>
      </c>
      <c r="E8906" t="s">
        <v>6339</v>
      </c>
      <c r="F8906" t="s">
        <v>48053</v>
      </c>
      <c r="H8906" t="s">
        <v>28083</v>
      </c>
      <c r="I8906" t="s">
        <v>4956</v>
      </c>
      <c r="J8906" t="s">
        <v>48054</v>
      </c>
      <c r="K8906" t="s">
        <v>48055</v>
      </c>
      <c r="L8906" t="s">
        <v>303</v>
      </c>
      <c r="M8906" t="s">
        <v>422</v>
      </c>
    </row>
    <row r="8907" spans="1:13" x14ac:dyDescent="0.2">
      <c r="A8907" t="s">
        <v>38143</v>
      </c>
      <c r="B8907" t="s">
        <v>38144</v>
      </c>
      <c r="C8907" t="s">
        <v>48056</v>
      </c>
      <c r="D8907" t="s">
        <v>394</v>
      </c>
      <c r="E8907" t="s">
        <v>395</v>
      </c>
      <c r="F8907" t="s">
        <v>48057</v>
      </c>
      <c r="G8907" t="s">
        <v>28082</v>
      </c>
      <c r="H8907" t="s">
        <v>28083</v>
      </c>
      <c r="J8907" t="s">
        <v>48058</v>
      </c>
      <c r="K8907" t="s">
        <v>48059</v>
      </c>
      <c r="L8907" t="s">
        <v>303</v>
      </c>
      <c r="M8907" t="s">
        <v>22580</v>
      </c>
    </row>
    <row r="8908" spans="1:13" x14ac:dyDescent="0.2">
      <c r="A8908" t="s">
        <v>38143</v>
      </c>
      <c r="B8908" t="s">
        <v>38144</v>
      </c>
      <c r="C8908" t="s">
        <v>48060</v>
      </c>
      <c r="D8908" t="s">
        <v>48061</v>
      </c>
      <c r="E8908" t="s">
        <v>26348</v>
      </c>
      <c r="F8908" t="s">
        <v>12523</v>
      </c>
      <c r="G8908" t="s">
        <v>6182</v>
      </c>
      <c r="H8908" t="s">
        <v>5337</v>
      </c>
      <c r="I8908" t="s">
        <v>4956</v>
      </c>
      <c r="J8908" t="s">
        <v>48062</v>
      </c>
      <c r="K8908" t="s">
        <v>302</v>
      </c>
      <c r="L8908" t="s">
        <v>303</v>
      </c>
      <c r="M8908" t="s">
        <v>12730</v>
      </c>
    </row>
    <row r="8909" spans="1:13" x14ac:dyDescent="0.2">
      <c r="A8909" t="s">
        <v>38143</v>
      </c>
      <c r="B8909" t="s">
        <v>38144</v>
      </c>
      <c r="C8909" t="s">
        <v>48063</v>
      </c>
      <c r="D8909" t="s">
        <v>6056</v>
      </c>
      <c r="E8909" t="s">
        <v>6057</v>
      </c>
      <c r="F8909" t="s">
        <v>48064</v>
      </c>
      <c r="G8909" t="s">
        <v>3668</v>
      </c>
      <c r="H8909" t="s">
        <v>4956</v>
      </c>
      <c r="J8909" t="s">
        <v>48065</v>
      </c>
      <c r="K8909" t="s">
        <v>48066</v>
      </c>
      <c r="L8909" t="s">
        <v>303</v>
      </c>
      <c r="M8909" t="s">
        <v>809</v>
      </c>
    </row>
    <row r="8910" spans="1:13" x14ac:dyDescent="0.2">
      <c r="A8910" t="s">
        <v>38143</v>
      </c>
      <c r="B8910" t="s">
        <v>38144</v>
      </c>
      <c r="C8910" t="s">
        <v>48067</v>
      </c>
      <c r="D8910" t="s">
        <v>7242</v>
      </c>
      <c r="E8910" t="s">
        <v>48068</v>
      </c>
      <c r="F8910" t="s">
        <v>48069</v>
      </c>
      <c r="H8910" t="s">
        <v>5710</v>
      </c>
      <c r="J8910" t="s">
        <v>48070</v>
      </c>
      <c r="K8910" t="s">
        <v>48071</v>
      </c>
      <c r="L8910" t="s">
        <v>303</v>
      </c>
      <c r="M8910" t="s">
        <v>1684</v>
      </c>
    </row>
    <row r="8911" spans="1:13" x14ac:dyDescent="0.2">
      <c r="A8911" t="s">
        <v>38143</v>
      </c>
      <c r="B8911" t="s">
        <v>38144</v>
      </c>
      <c r="C8911" t="s">
        <v>48072</v>
      </c>
      <c r="D8911" t="s">
        <v>6056</v>
      </c>
      <c r="E8911" t="s">
        <v>6057</v>
      </c>
      <c r="F8911" t="s">
        <v>350</v>
      </c>
      <c r="G8911" t="s">
        <v>48073</v>
      </c>
      <c r="H8911" t="s">
        <v>7456</v>
      </c>
      <c r="I8911" t="s">
        <v>4976</v>
      </c>
      <c r="J8911" t="s">
        <v>48074</v>
      </c>
      <c r="K8911" t="s">
        <v>48075</v>
      </c>
      <c r="L8911" t="s">
        <v>303</v>
      </c>
      <c r="M8911" t="s">
        <v>5186</v>
      </c>
    </row>
    <row r="8912" spans="1:13" x14ac:dyDescent="0.2">
      <c r="A8912" t="s">
        <v>38143</v>
      </c>
      <c r="B8912" t="s">
        <v>38144</v>
      </c>
      <c r="C8912" t="s">
        <v>48076</v>
      </c>
      <c r="D8912" t="s">
        <v>48077</v>
      </c>
      <c r="E8912" t="s">
        <v>48078</v>
      </c>
      <c r="F8912" t="s">
        <v>48079</v>
      </c>
      <c r="G8912" t="s">
        <v>5824</v>
      </c>
      <c r="I8912" t="s">
        <v>4976</v>
      </c>
      <c r="J8912" t="s">
        <v>48080</v>
      </c>
      <c r="K8912" t="s">
        <v>48081</v>
      </c>
      <c r="L8912" t="s">
        <v>303</v>
      </c>
      <c r="M8912" t="s">
        <v>27915</v>
      </c>
    </row>
    <row r="8913" spans="1:13" x14ac:dyDescent="0.2">
      <c r="A8913" t="s">
        <v>38143</v>
      </c>
      <c r="B8913" t="s">
        <v>38144</v>
      </c>
      <c r="C8913" t="s">
        <v>48082</v>
      </c>
      <c r="D8913" t="s">
        <v>48083</v>
      </c>
      <c r="E8913" t="s">
        <v>44615</v>
      </c>
      <c r="F8913" t="s">
        <v>48084</v>
      </c>
      <c r="G8913" t="s">
        <v>48085</v>
      </c>
      <c r="H8913" t="s">
        <v>5710</v>
      </c>
      <c r="J8913" t="s">
        <v>48086</v>
      </c>
      <c r="K8913" t="s">
        <v>48087</v>
      </c>
      <c r="L8913" t="s">
        <v>303</v>
      </c>
      <c r="M8913" t="s">
        <v>8545</v>
      </c>
    </row>
    <row r="8914" spans="1:13" x14ac:dyDescent="0.2">
      <c r="A8914" t="s">
        <v>38143</v>
      </c>
      <c r="B8914" t="s">
        <v>38144</v>
      </c>
      <c r="C8914" t="s">
        <v>48088</v>
      </c>
      <c r="D8914" t="s">
        <v>48089</v>
      </c>
      <c r="E8914" t="s">
        <v>7189</v>
      </c>
      <c r="F8914" t="s">
        <v>48090</v>
      </c>
      <c r="G8914" t="s">
        <v>5844</v>
      </c>
      <c r="H8914" t="s">
        <v>4976</v>
      </c>
      <c r="J8914" t="s">
        <v>48091</v>
      </c>
      <c r="K8914" t="s">
        <v>48092</v>
      </c>
      <c r="L8914" t="s">
        <v>303</v>
      </c>
      <c r="M8914" t="s">
        <v>422</v>
      </c>
    </row>
    <row r="8915" spans="1:13" x14ac:dyDescent="0.2">
      <c r="A8915" t="s">
        <v>38143</v>
      </c>
      <c r="B8915" t="s">
        <v>38144</v>
      </c>
      <c r="C8915" t="s">
        <v>48093</v>
      </c>
      <c r="D8915" t="s">
        <v>349</v>
      </c>
      <c r="F8915" t="s">
        <v>48094</v>
      </c>
      <c r="G8915" t="s">
        <v>48095</v>
      </c>
      <c r="H8915" t="s">
        <v>6372</v>
      </c>
      <c r="I8915" t="s">
        <v>4956</v>
      </c>
      <c r="J8915" t="s">
        <v>6998</v>
      </c>
      <c r="K8915" t="s">
        <v>48096</v>
      </c>
      <c r="L8915" t="s">
        <v>303</v>
      </c>
      <c r="M8915" t="s">
        <v>48097</v>
      </c>
    </row>
    <row r="8916" spans="1:13" x14ac:dyDescent="0.2">
      <c r="A8916" t="s">
        <v>38143</v>
      </c>
      <c r="B8916" t="s">
        <v>38144</v>
      </c>
      <c r="C8916" t="s">
        <v>48098</v>
      </c>
      <c r="D8916" t="s">
        <v>48099</v>
      </c>
      <c r="E8916" t="s">
        <v>13506</v>
      </c>
      <c r="F8916" t="s">
        <v>48100</v>
      </c>
      <c r="G8916" t="s">
        <v>48101</v>
      </c>
      <c r="H8916" t="s">
        <v>4976</v>
      </c>
      <c r="J8916" t="s">
        <v>7174</v>
      </c>
      <c r="K8916" t="s">
        <v>48102</v>
      </c>
      <c r="L8916" t="s">
        <v>303</v>
      </c>
      <c r="M8916" t="s">
        <v>10353</v>
      </c>
    </row>
    <row r="8917" spans="1:13" x14ac:dyDescent="0.2">
      <c r="A8917" t="s">
        <v>38143</v>
      </c>
      <c r="B8917" t="s">
        <v>38144</v>
      </c>
      <c r="C8917" t="s">
        <v>48103</v>
      </c>
      <c r="D8917" t="s">
        <v>46552</v>
      </c>
      <c r="E8917" t="s">
        <v>47853</v>
      </c>
      <c r="F8917" t="s">
        <v>48104</v>
      </c>
      <c r="G8917" t="s">
        <v>48105</v>
      </c>
      <c r="H8917" t="s">
        <v>6567</v>
      </c>
      <c r="I8917" t="s">
        <v>4976</v>
      </c>
      <c r="J8917" t="s">
        <v>48106</v>
      </c>
      <c r="K8917" t="s">
        <v>48107</v>
      </c>
      <c r="L8917" t="s">
        <v>303</v>
      </c>
      <c r="M8917" t="s">
        <v>422</v>
      </c>
    </row>
    <row r="8918" spans="1:13" x14ac:dyDescent="0.2">
      <c r="A8918" t="s">
        <v>38143</v>
      </c>
      <c r="B8918" t="s">
        <v>38144</v>
      </c>
      <c r="C8918" t="s">
        <v>48108</v>
      </c>
      <c r="D8918" t="s">
        <v>349</v>
      </c>
      <c r="F8918" t="s">
        <v>48109</v>
      </c>
      <c r="G8918" t="s">
        <v>6025</v>
      </c>
      <c r="H8918" t="s">
        <v>3668</v>
      </c>
      <c r="I8918" t="s">
        <v>4956</v>
      </c>
      <c r="J8918" t="s">
        <v>48110</v>
      </c>
      <c r="K8918" t="s">
        <v>48111</v>
      </c>
      <c r="L8918" t="s">
        <v>303</v>
      </c>
      <c r="M8918" t="s">
        <v>12544</v>
      </c>
    </row>
    <row r="8919" spans="1:13" x14ac:dyDescent="0.2">
      <c r="A8919" t="s">
        <v>38143</v>
      </c>
      <c r="B8919" t="s">
        <v>38144</v>
      </c>
      <c r="C8919" t="s">
        <v>48112</v>
      </c>
      <c r="D8919" t="s">
        <v>572</v>
      </c>
      <c r="E8919" t="s">
        <v>573</v>
      </c>
      <c r="F8919" t="s">
        <v>48113</v>
      </c>
      <c r="G8919" t="s">
        <v>48114</v>
      </c>
      <c r="H8919" t="s">
        <v>6014</v>
      </c>
      <c r="I8919" t="s">
        <v>4956</v>
      </c>
      <c r="J8919" t="s">
        <v>48115</v>
      </c>
      <c r="K8919" t="s">
        <v>48116</v>
      </c>
      <c r="L8919" t="s">
        <v>303</v>
      </c>
      <c r="M8919" t="s">
        <v>4979</v>
      </c>
    </row>
    <row r="8920" spans="1:13" x14ac:dyDescent="0.2">
      <c r="A8920" t="s">
        <v>38143</v>
      </c>
      <c r="B8920" t="s">
        <v>38144</v>
      </c>
      <c r="C8920" t="s">
        <v>48117</v>
      </c>
      <c r="D8920" t="s">
        <v>572</v>
      </c>
      <c r="E8920" t="s">
        <v>573</v>
      </c>
      <c r="F8920" t="s">
        <v>48118</v>
      </c>
      <c r="G8920" t="s">
        <v>48119</v>
      </c>
      <c r="H8920" t="s">
        <v>6719</v>
      </c>
      <c r="J8920" t="s">
        <v>48120</v>
      </c>
      <c r="K8920" t="s">
        <v>48121</v>
      </c>
      <c r="L8920" t="s">
        <v>303</v>
      </c>
      <c r="M8920" t="s">
        <v>5567</v>
      </c>
    </row>
    <row r="8921" spans="1:13" x14ac:dyDescent="0.2">
      <c r="A8921" t="s">
        <v>38143</v>
      </c>
      <c r="B8921" t="s">
        <v>38144</v>
      </c>
      <c r="C8921" t="s">
        <v>48122</v>
      </c>
      <c r="D8921" t="s">
        <v>48123</v>
      </c>
      <c r="E8921" t="s">
        <v>48124</v>
      </c>
      <c r="F8921" t="s">
        <v>48125</v>
      </c>
      <c r="G8921" t="s">
        <v>5958</v>
      </c>
      <c r="H8921" t="s">
        <v>5710</v>
      </c>
      <c r="I8921" t="s">
        <v>4956</v>
      </c>
      <c r="J8921" t="s">
        <v>6349</v>
      </c>
      <c r="K8921" t="s">
        <v>48126</v>
      </c>
      <c r="L8921" t="s">
        <v>303</v>
      </c>
      <c r="M8921" t="s">
        <v>48127</v>
      </c>
    </row>
    <row r="8922" spans="1:13" x14ac:dyDescent="0.2">
      <c r="A8922" t="s">
        <v>38143</v>
      </c>
      <c r="B8922" t="s">
        <v>38144</v>
      </c>
      <c r="C8922" t="s">
        <v>48128</v>
      </c>
      <c r="D8922" t="s">
        <v>349</v>
      </c>
      <c r="E8922" t="s">
        <v>424</v>
      </c>
      <c r="F8922" t="s">
        <v>48129</v>
      </c>
      <c r="G8922" t="s">
        <v>5824</v>
      </c>
      <c r="H8922" t="s">
        <v>4976</v>
      </c>
      <c r="J8922" t="s">
        <v>48130</v>
      </c>
      <c r="K8922" t="s">
        <v>48131</v>
      </c>
      <c r="L8922" t="s">
        <v>303</v>
      </c>
      <c r="M8922" t="s">
        <v>5747</v>
      </c>
    </row>
    <row r="8923" spans="1:13" x14ac:dyDescent="0.2">
      <c r="A8923" t="s">
        <v>38143</v>
      </c>
      <c r="B8923" t="s">
        <v>38144</v>
      </c>
      <c r="C8923" t="s">
        <v>48132</v>
      </c>
      <c r="D8923" t="s">
        <v>19749</v>
      </c>
      <c r="E8923" t="s">
        <v>484</v>
      </c>
      <c r="F8923" t="s">
        <v>48133</v>
      </c>
      <c r="H8923" t="s">
        <v>6372</v>
      </c>
      <c r="I8923" t="s">
        <v>4956</v>
      </c>
      <c r="J8923" t="s">
        <v>48134</v>
      </c>
      <c r="K8923" t="s">
        <v>48135</v>
      </c>
      <c r="L8923" t="s">
        <v>303</v>
      </c>
      <c r="M8923" t="s">
        <v>1666</v>
      </c>
    </row>
    <row r="8924" spans="1:13" x14ac:dyDescent="0.2">
      <c r="A8924" t="s">
        <v>38143</v>
      </c>
      <c r="B8924" t="s">
        <v>38144</v>
      </c>
      <c r="C8924" t="s">
        <v>48136</v>
      </c>
      <c r="D8924" t="s">
        <v>4966</v>
      </c>
      <c r="E8924" t="s">
        <v>6551</v>
      </c>
      <c r="F8924" t="s">
        <v>48137</v>
      </c>
      <c r="G8924" t="s">
        <v>5770</v>
      </c>
      <c r="H8924" t="s">
        <v>4976</v>
      </c>
      <c r="J8924" t="s">
        <v>48138</v>
      </c>
      <c r="K8924" t="s">
        <v>48139</v>
      </c>
      <c r="L8924" t="s">
        <v>303</v>
      </c>
      <c r="M8924" t="s">
        <v>312</v>
      </c>
    </row>
    <row r="8925" spans="1:13" x14ac:dyDescent="0.2">
      <c r="A8925" t="s">
        <v>38143</v>
      </c>
      <c r="B8925" t="s">
        <v>38144</v>
      </c>
      <c r="C8925" t="s">
        <v>48140</v>
      </c>
      <c r="D8925" t="s">
        <v>4953</v>
      </c>
      <c r="E8925" t="s">
        <v>48141</v>
      </c>
      <c r="F8925" t="s">
        <v>48142</v>
      </c>
      <c r="H8925" t="s">
        <v>6372</v>
      </c>
      <c r="I8925" t="s">
        <v>4956</v>
      </c>
      <c r="J8925" t="s">
        <v>48143</v>
      </c>
      <c r="K8925" t="s">
        <v>48144</v>
      </c>
      <c r="L8925" t="s">
        <v>303</v>
      </c>
      <c r="M8925" t="s">
        <v>48145</v>
      </c>
    </row>
    <row r="8926" spans="1:13" x14ac:dyDescent="0.2">
      <c r="A8926" t="s">
        <v>38143</v>
      </c>
      <c r="B8926" t="s">
        <v>38144</v>
      </c>
      <c r="C8926" t="s">
        <v>48146</v>
      </c>
      <c r="D8926" t="s">
        <v>8114</v>
      </c>
      <c r="E8926" t="s">
        <v>47347</v>
      </c>
      <c r="F8926" t="s">
        <v>48147</v>
      </c>
      <c r="G8926" t="s">
        <v>5892</v>
      </c>
      <c r="H8926" t="s">
        <v>5710</v>
      </c>
      <c r="J8926" t="s">
        <v>48148</v>
      </c>
      <c r="K8926" t="s">
        <v>48149</v>
      </c>
      <c r="L8926" t="s">
        <v>303</v>
      </c>
      <c r="M8926" t="s">
        <v>48150</v>
      </c>
    </row>
    <row r="8927" spans="1:13" x14ac:dyDescent="0.2">
      <c r="A8927" t="s">
        <v>38143</v>
      </c>
      <c r="B8927" t="s">
        <v>38144</v>
      </c>
      <c r="C8927" t="s">
        <v>48151</v>
      </c>
      <c r="D8927" t="s">
        <v>572</v>
      </c>
      <c r="E8927" t="s">
        <v>573</v>
      </c>
      <c r="F8927" t="s">
        <v>48152</v>
      </c>
      <c r="G8927" t="s">
        <v>28082</v>
      </c>
      <c r="H8927" t="s">
        <v>28083</v>
      </c>
      <c r="I8927" t="s">
        <v>4956</v>
      </c>
      <c r="J8927" t="s">
        <v>48153</v>
      </c>
      <c r="K8927" t="s">
        <v>48154</v>
      </c>
      <c r="L8927" t="s">
        <v>303</v>
      </c>
      <c r="M8927" t="s">
        <v>3883</v>
      </c>
    </row>
    <row r="8928" spans="1:13" x14ac:dyDescent="0.2">
      <c r="A8928" t="s">
        <v>38143</v>
      </c>
      <c r="B8928" t="s">
        <v>38144</v>
      </c>
      <c r="C8928" t="s">
        <v>48155</v>
      </c>
      <c r="D8928" t="s">
        <v>295</v>
      </c>
      <c r="E8928" t="s">
        <v>296</v>
      </c>
      <c r="F8928" t="s">
        <v>48156</v>
      </c>
      <c r="G8928" t="s">
        <v>6535</v>
      </c>
      <c r="H8928" t="s">
        <v>4976</v>
      </c>
      <c r="J8928" t="s">
        <v>7562</v>
      </c>
      <c r="K8928" t="s">
        <v>48157</v>
      </c>
      <c r="L8928" t="s">
        <v>303</v>
      </c>
      <c r="M8928" t="s">
        <v>6232</v>
      </c>
    </row>
    <row r="8929" spans="1:13" x14ac:dyDescent="0.2">
      <c r="A8929" t="s">
        <v>38143</v>
      </c>
      <c r="B8929" t="s">
        <v>38144</v>
      </c>
      <c r="C8929" t="s">
        <v>48158</v>
      </c>
      <c r="D8929" t="s">
        <v>46552</v>
      </c>
      <c r="E8929" t="s">
        <v>47853</v>
      </c>
      <c r="F8929" t="s">
        <v>48159</v>
      </c>
      <c r="G8929" t="s">
        <v>6567</v>
      </c>
      <c r="H8929" t="s">
        <v>4976</v>
      </c>
      <c r="J8929" t="s">
        <v>48160</v>
      </c>
      <c r="K8929" t="s">
        <v>48161</v>
      </c>
      <c r="L8929" t="s">
        <v>303</v>
      </c>
      <c r="M8929" t="s">
        <v>422</v>
      </c>
    </row>
    <row r="8930" spans="1:13" x14ac:dyDescent="0.2">
      <c r="A8930" t="s">
        <v>38143</v>
      </c>
      <c r="B8930" t="s">
        <v>38144</v>
      </c>
      <c r="C8930" t="s">
        <v>48162</v>
      </c>
      <c r="D8930" t="s">
        <v>7967</v>
      </c>
      <c r="E8930" t="s">
        <v>48163</v>
      </c>
      <c r="F8930" t="s">
        <v>48164</v>
      </c>
      <c r="G8930" t="s">
        <v>6169</v>
      </c>
      <c r="H8930" t="s">
        <v>4976</v>
      </c>
      <c r="J8930" t="s">
        <v>48165</v>
      </c>
      <c r="K8930" t="s">
        <v>48166</v>
      </c>
      <c r="L8930" t="s">
        <v>303</v>
      </c>
      <c r="M8930" t="s">
        <v>809</v>
      </c>
    </row>
    <row r="8931" spans="1:13" x14ac:dyDescent="0.2">
      <c r="A8931" t="s">
        <v>38143</v>
      </c>
      <c r="B8931" t="s">
        <v>38144</v>
      </c>
      <c r="C8931" t="s">
        <v>48167</v>
      </c>
      <c r="D8931" t="s">
        <v>349</v>
      </c>
      <c r="E8931" t="s">
        <v>48168</v>
      </c>
      <c r="F8931" t="s">
        <v>48169</v>
      </c>
      <c r="G8931" t="s">
        <v>47577</v>
      </c>
      <c r="H8931" t="s">
        <v>5780</v>
      </c>
      <c r="I8931" t="s">
        <v>4956</v>
      </c>
      <c r="J8931" t="s">
        <v>47578</v>
      </c>
      <c r="K8931" t="s">
        <v>47579</v>
      </c>
      <c r="L8931" t="s">
        <v>303</v>
      </c>
      <c r="M8931" t="s">
        <v>1323</v>
      </c>
    </row>
    <row r="8932" spans="1:13" x14ac:dyDescent="0.2">
      <c r="A8932" t="s">
        <v>38143</v>
      </c>
      <c r="B8932" t="s">
        <v>38144</v>
      </c>
      <c r="C8932" t="s">
        <v>48170</v>
      </c>
      <c r="D8932" t="s">
        <v>513</v>
      </c>
      <c r="E8932" t="s">
        <v>2638</v>
      </c>
      <c r="F8932" t="s">
        <v>48171</v>
      </c>
      <c r="G8932" t="s">
        <v>48172</v>
      </c>
      <c r="H8932" t="s">
        <v>28083</v>
      </c>
      <c r="I8932" t="s">
        <v>4956</v>
      </c>
      <c r="J8932" t="s">
        <v>48173</v>
      </c>
      <c r="K8932" t="s">
        <v>48174</v>
      </c>
      <c r="L8932" t="s">
        <v>303</v>
      </c>
      <c r="M8932" t="s">
        <v>19900</v>
      </c>
    </row>
    <row r="8933" spans="1:13" x14ac:dyDescent="0.2">
      <c r="A8933" t="s">
        <v>38143</v>
      </c>
      <c r="B8933" t="s">
        <v>38144</v>
      </c>
      <c r="C8933" t="s">
        <v>48175</v>
      </c>
      <c r="D8933" t="s">
        <v>349</v>
      </c>
      <c r="F8933" t="s">
        <v>48176</v>
      </c>
      <c r="G8933" t="s">
        <v>5958</v>
      </c>
      <c r="H8933" t="s">
        <v>5710</v>
      </c>
      <c r="J8933" t="s">
        <v>48177</v>
      </c>
      <c r="K8933" t="s">
        <v>48178</v>
      </c>
      <c r="L8933" t="s">
        <v>303</v>
      </c>
      <c r="M8933" t="s">
        <v>422</v>
      </c>
    </row>
    <row r="8934" spans="1:13" x14ac:dyDescent="0.2">
      <c r="A8934" t="s">
        <v>38143</v>
      </c>
      <c r="B8934" t="s">
        <v>38144</v>
      </c>
      <c r="C8934" t="s">
        <v>48179</v>
      </c>
      <c r="D8934" t="s">
        <v>7051</v>
      </c>
      <c r="E8934" t="s">
        <v>48180</v>
      </c>
      <c r="F8934" t="s">
        <v>48181</v>
      </c>
      <c r="G8934" t="s">
        <v>6362</v>
      </c>
      <c r="H8934" t="s">
        <v>4976</v>
      </c>
      <c r="J8934" t="s">
        <v>48182</v>
      </c>
      <c r="K8934" t="s">
        <v>48183</v>
      </c>
      <c r="L8934" t="s">
        <v>303</v>
      </c>
      <c r="M8934" t="s">
        <v>11665</v>
      </c>
    </row>
    <row r="8935" spans="1:13" x14ac:dyDescent="0.2">
      <c r="A8935" t="s">
        <v>38143</v>
      </c>
      <c r="B8935" t="s">
        <v>38144</v>
      </c>
      <c r="C8935" t="s">
        <v>48184</v>
      </c>
      <c r="D8935" t="s">
        <v>349</v>
      </c>
      <c r="E8935" t="s">
        <v>424</v>
      </c>
      <c r="F8935" t="s">
        <v>48185</v>
      </c>
      <c r="G8935" t="s">
        <v>5770</v>
      </c>
      <c r="H8935" t="s">
        <v>4976</v>
      </c>
      <c r="J8935" t="s">
        <v>48186</v>
      </c>
      <c r="K8935" t="s">
        <v>48187</v>
      </c>
      <c r="L8935" t="s">
        <v>303</v>
      </c>
      <c r="M8935" t="s">
        <v>5747</v>
      </c>
    </row>
    <row r="8936" spans="1:13" x14ac:dyDescent="0.2">
      <c r="A8936" t="s">
        <v>38143</v>
      </c>
      <c r="B8936" t="s">
        <v>38144</v>
      </c>
      <c r="C8936" t="s">
        <v>48188</v>
      </c>
      <c r="D8936" t="s">
        <v>6056</v>
      </c>
      <c r="E8936" t="s">
        <v>6057</v>
      </c>
      <c r="F8936" t="s">
        <v>48189</v>
      </c>
      <c r="G8936" t="s">
        <v>48190</v>
      </c>
      <c r="H8936" t="s">
        <v>4976</v>
      </c>
      <c r="J8936" t="s">
        <v>48191</v>
      </c>
      <c r="K8936" t="s">
        <v>48192</v>
      </c>
      <c r="L8936" t="s">
        <v>303</v>
      </c>
      <c r="M8936" t="s">
        <v>4536</v>
      </c>
    </row>
    <row r="8937" spans="1:13" x14ac:dyDescent="0.2">
      <c r="A8937" t="s">
        <v>38143</v>
      </c>
      <c r="B8937" t="s">
        <v>38144</v>
      </c>
      <c r="C8937" t="s">
        <v>48193</v>
      </c>
      <c r="D8937" t="s">
        <v>349</v>
      </c>
      <c r="E8937" t="s">
        <v>424</v>
      </c>
      <c r="F8937" t="s">
        <v>48194</v>
      </c>
      <c r="G8937" t="s">
        <v>7295</v>
      </c>
      <c r="H8937" t="s">
        <v>6025</v>
      </c>
      <c r="J8937" t="s">
        <v>48195</v>
      </c>
      <c r="K8937" t="s">
        <v>48196</v>
      </c>
      <c r="L8937" t="s">
        <v>303</v>
      </c>
      <c r="M8937" t="s">
        <v>8006</v>
      </c>
    </row>
    <row r="8938" spans="1:13" x14ac:dyDescent="0.2">
      <c r="A8938" t="s">
        <v>38143</v>
      </c>
      <c r="B8938" t="s">
        <v>38144</v>
      </c>
      <c r="C8938" t="s">
        <v>48197</v>
      </c>
      <c r="D8938" t="s">
        <v>6209</v>
      </c>
      <c r="E8938" t="s">
        <v>48198</v>
      </c>
      <c r="F8938" t="s">
        <v>48199</v>
      </c>
      <c r="G8938" t="s">
        <v>5892</v>
      </c>
      <c r="H8938" t="s">
        <v>5710</v>
      </c>
      <c r="I8938" t="s">
        <v>4956</v>
      </c>
      <c r="J8938" t="s">
        <v>48200</v>
      </c>
      <c r="K8938" t="s">
        <v>48201</v>
      </c>
      <c r="L8938" t="s">
        <v>303</v>
      </c>
      <c r="M8938" t="s">
        <v>6562</v>
      </c>
    </row>
    <row r="8939" spans="1:13" x14ac:dyDescent="0.2">
      <c r="A8939" t="s">
        <v>38143</v>
      </c>
      <c r="B8939" t="s">
        <v>38144</v>
      </c>
      <c r="C8939" t="s">
        <v>48202</v>
      </c>
      <c r="D8939" t="s">
        <v>572</v>
      </c>
      <c r="E8939" t="s">
        <v>573</v>
      </c>
      <c r="F8939" t="s">
        <v>48203</v>
      </c>
      <c r="G8939" t="s">
        <v>5824</v>
      </c>
      <c r="H8939" t="s">
        <v>4976</v>
      </c>
      <c r="J8939" t="s">
        <v>48204</v>
      </c>
      <c r="K8939" t="s">
        <v>48205</v>
      </c>
      <c r="L8939" t="s">
        <v>303</v>
      </c>
      <c r="M8939" t="s">
        <v>422</v>
      </c>
    </row>
    <row r="8940" spans="1:13" x14ac:dyDescent="0.2">
      <c r="A8940" t="s">
        <v>38143</v>
      </c>
      <c r="B8940" t="s">
        <v>38144</v>
      </c>
      <c r="C8940" t="s">
        <v>48206</v>
      </c>
      <c r="D8940" t="s">
        <v>47513</v>
      </c>
      <c r="E8940" t="s">
        <v>48207</v>
      </c>
      <c r="F8940" t="s">
        <v>48208</v>
      </c>
      <c r="G8940" t="s">
        <v>48209</v>
      </c>
      <c r="H8940" t="s">
        <v>48210</v>
      </c>
      <c r="I8940" t="s">
        <v>48211</v>
      </c>
      <c r="J8940" t="s">
        <v>48212</v>
      </c>
      <c r="K8940" t="s">
        <v>48213</v>
      </c>
      <c r="L8940" t="s">
        <v>303</v>
      </c>
      <c r="M8940" t="s">
        <v>13068</v>
      </c>
    </row>
    <row r="8941" spans="1:13" x14ac:dyDescent="0.2">
      <c r="A8941" t="s">
        <v>38143</v>
      </c>
      <c r="B8941" t="s">
        <v>38144</v>
      </c>
      <c r="C8941" t="s">
        <v>48214</v>
      </c>
      <c r="D8941" t="s">
        <v>48215</v>
      </c>
      <c r="E8941" t="s">
        <v>48216</v>
      </c>
      <c r="F8941" t="s">
        <v>48217</v>
      </c>
      <c r="G8941" t="s">
        <v>48218</v>
      </c>
      <c r="H8941" t="s">
        <v>28083</v>
      </c>
      <c r="I8941" t="s">
        <v>4956</v>
      </c>
      <c r="J8941" t="s">
        <v>48219</v>
      </c>
      <c r="K8941" t="s">
        <v>48220</v>
      </c>
      <c r="L8941" t="s">
        <v>303</v>
      </c>
      <c r="M8941" t="s">
        <v>7182</v>
      </c>
    </row>
    <row r="8942" spans="1:13" x14ac:dyDescent="0.2">
      <c r="A8942" t="s">
        <v>38143</v>
      </c>
      <c r="B8942" t="s">
        <v>38144</v>
      </c>
      <c r="C8942" t="s">
        <v>48221</v>
      </c>
      <c r="D8942" t="s">
        <v>46552</v>
      </c>
      <c r="E8942" t="s">
        <v>47853</v>
      </c>
      <c r="F8942" t="s">
        <v>48222</v>
      </c>
      <c r="G8942" t="s">
        <v>47621</v>
      </c>
      <c r="H8942" t="s">
        <v>28083</v>
      </c>
      <c r="I8942" t="s">
        <v>4956</v>
      </c>
      <c r="J8942" t="s">
        <v>48223</v>
      </c>
      <c r="K8942" t="s">
        <v>48224</v>
      </c>
      <c r="L8942" t="s">
        <v>303</v>
      </c>
      <c r="M8942" t="s">
        <v>22793</v>
      </c>
    </row>
    <row r="8943" spans="1:13" x14ac:dyDescent="0.2">
      <c r="A8943" t="s">
        <v>38143</v>
      </c>
      <c r="B8943" t="s">
        <v>38144</v>
      </c>
      <c r="C8943" t="s">
        <v>48225</v>
      </c>
      <c r="D8943" t="s">
        <v>349</v>
      </c>
      <c r="F8943" t="s">
        <v>48226</v>
      </c>
      <c r="H8943" t="s">
        <v>4976</v>
      </c>
      <c r="J8943" t="s">
        <v>48227</v>
      </c>
      <c r="K8943" t="s">
        <v>48228</v>
      </c>
      <c r="L8943" t="s">
        <v>303</v>
      </c>
      <c r="M8943" t="s">
        <v>1353</v>
      </c>
    </row>
    <row r="8944" spans="1:13" x14ac:dyDescent="0.2">
      <c r="A8944" t="s">
        <v>38143</v>
      </c>
      <c r="B8944" t="s">
        <v>38144</v>
      </c>
      <c r="C8944" t="s">
        <v>48229</v>
      </c>
      <c r="D8944" t="s">
        <v>492</v>
      </c>
      <c r="E8944" t="s">
        <v>493</v>
      </c>
      <c r="F8944" t="s">
        <v>48230</v>
      </c>
      <c r="G8944" t="s">
        <v>6612</v>
      </c>
      <c r="H8944" t="s">
        <v>5780</v>
      </c>
      <c r="J8944" t="s">
        <v>48231</v>
      </c>
      <c r="K8944" t="s">
        <v>48232</v>
      </c>
      <c r="L8944" t="s">
        <v>303</v>
      </c>
      <c r="M8944" t="s">
        <v>2631</v>
      </c>
    </row>
    <row r="8945" spans="1:13" x14ac:dyDescent="0.2">
      <c r="A8945" t="s">
        <v>38143</v>
      </c>
      <c r="B8945" t="s">
        <v>38144</v>
      </c>
      <c r="C8945" t="s">
        <v>48233</v>
      </c>
      <c r="D8945" t="s">
        <v>349</v>
      </c>
      <c r="F8945" t="s">
        <v>48234</v>
      </c>
      <c r="G8945" t="s">
        <v>5801</v>
      </c>
      <c r="H8945" t="s">
        <v>4956</v>
      </c>
      <c r="J8945" t="s">
        <v>47954</v>
      </c>
      <c r="K8945" t="s">
        <v>48235</v>
      </c>
      <c r="L8945" t="s">
        <v>303</v>
      </c>
      <c r="M8945" t="s">
        <v>422</v>
      </c>
    </row>
    <row r="8946" spans="1:13" x14ac:dyDescent="0.2">
      <c r="A8946" t="s">
        <v>38143</v>
      </c>
      <c r="B8946" t="s">
        <v>38144</v>
      </c>
      <c r="C8946" t="s">
        <v>48236</v>
      </c>
      <c r="D8946" t="s">
        <v>349</v>
      </c>
      <c r="F8946" t="s">
        <v>48237</v>
      </c>
      <c r="G8946" t="s">
        <v>5701</v>
      </c>
      <c r="H8946" t="s">
        <v>5719</v>
      </c>
      <c r="I8946" t="s">
        <v>4956</v>
      </c>
      <c r="J8946" t="s">
        <v>48238</v>
      </c>
      <c r="K8946" t="s">
        <v>48239</v>
      </c>
      <c r="L8946" t="s">
        <v>303</v>
      </c>
      <c r="M8946" t="s">
        <v>422</v>
      </c>
    </row>
    <row r="8947" spans="1:13" x14ac:dyDescent="0.2">
      <c r="A8947" t="s">
        <v>38143</v>
      </c>
      <c r="B8947" t="s">
        <v>38144</v>
      </c>
      <c r="C8947" t="s">
        <v>48240</v>
      </c>
      <c r="D8947" t="s">
        <v>7008</v>
      </c>
      <c r="E8947" t="s">
        <v>296</v>
      </c>
      <c r="F8947" t="s">
        <v>48241</v>
      </c>
      <c r="G8947" t="s">
        <v>48242</v>
      </c>
      <c r="H8947" t="s">
        <v>5780</v>
      </c>
      <c r="J8947" t="s">
        <v>48243</v>
      </c>
      <c r="K8947" t="s">
        <v>48244</v>
      </c>
      <c r="L8947" t="s">
        <v>303</v>
      </c>
      <c r="M8947" t="s">
        <v>6232</v>
      </c>
    </row>
    <row r="8948" spans="1:13" x14ac:dyDescent="0.2">
      <c r="A8948" t="s">
        <v>38143</v>
      </c>
      <c r="B8948" t="s">
        <v>38144</v>
      </c>
      <c r="C8948" t="s">
        <v>48245</v>
      </c>
      <c r="D8948" t="s">
        <v>7967</v>
      </c>
      <c r="E8948" t="s">
        <v>48246</v>
      </c>
      <c r="F8948" t="s">
        <v>48247</v>
      </c>
      <c r="G8948" t="s">
        <v>48248</v>
      </c>
      <c r="H8948" t="s">
        <v>6450</v>
      </c>
      <c r="I8948" t="s">
        <v>4976</v>
      </c>
      <c r="J8948" t="s">
        <v>48249</v>
      </c>
      <c r="K8948" t="s">
        <v>48250</v>
      </c>
      <c r="L8948" t="s">
        <v>303</v>
      </c>
      <c r="M8948" t="s">
        <v>809</v>
      </c>
    </row>
    <row r="8949" spans="1:13" x14ac:dyDescent="0.2">
      <c r="A8949" t="s">
        <v>38143</v>
      </c>
      <c r="B8949" t="s">
        <v>38144</v>
      </c>
      <c r="C8949" t="s">
        <v>48251</v>
      </c>
      <c r="D8949" t="s">
        <v>48252</v>
      </c>
      <c r="E8949" t="s">
        <v>48253</v>
      </c>
      <c r="F8949" t="s">
        <v>48254</v>
      </c>
      <c r="G8949" t="s">
        <v>48255</v>
      </c>
      <c r="H8949" t="s">
        <v>28083</v>
      </c>
      <c r="J8949" t="s">
        <v>47406</v>
      </c>
      <c r="K8949" t="s">
        <v>48256</v>
      </c>
      <c r="L8949" t="s">
        <v>303</v>
      </c>
      <c r="M8949" t="s">
        <v>33976</v>
      </c>
    </row>
    <row r="8950" spans="1:13" x14ac:dyDescent="0.2">
      <c r="A8950" t="s">
        <v>38143</v>
      </c>
      <c r="B8950" t="s">
        <v>38144</v>
      </c>
      <c r="C8950" t="s">
        <v>48257</v>
      </c>
      <c r="D8950" t="s">
        <v>48258</v>
      </c>
      <c r="E8950" t="s">
        <v>48259</v>
      </c>
      <c r="F8950" t="s">
        <v>48260</v>
      </c>
      <c r="G8950" t="s">
        <v>5932</v>
      </c>
      <c r="H8950" t="s">
        <v>4976</v>
      </c>
      <c r="J8950" t="s">
        <v>48261</v>
      </c>
      <c r="K8950" t="s">
        <v>48262</v>
      </c>
      <c r="L8950" t="s">
        <v>303</v>
      </c>
      <c r="M8950" t="s">
        <v>48263</v>
      </c>
    </row>
    <row r="8951" spans="1:13" x14ac:dyDescent="0.2">
      <c r="A8951" t="s">
        <v>38143</v>
      </c>
      <c r="B8951" t="s">
        <v>38144</v>
      </c>
      <c r="C8951" t="s">
        <v>48264</v>
      </c>
      <c r="D8951" t="s">
        <v>349</v>
      </c>
      <c r="F8951" t="s">
        <v>4677</v>
      </c>
      <c r="G8951" t="s">
        <v>48265</v>
      </c>
      <c r="H8951" t="s">
        <v>48266</v>
      </c>
      <c r="I8951" t="s">
        <v>4976</v>
      </c>
      <c r="J8951" t="s">
        <v>48267</v>
      </c>
      <c r="K8951" t="s">
        <v>48268</v>
      </c>
      <c r="L8951" t="s">
        <v>303</v>
      </c>
      <c r="M8951" t="s">
        <v>48269</v>
      </c>
    </row>
    <row r="8952" spans="1:13" x14ac:dyDescent="0.2">
      <c r="A8952" t="s">
        <v>38143</v>
      </c>
      <c r="B8952" t="s">
        <v>38144</v>
      </c>
      <c r="C8952" t="s">
        <v>48270</v>
      </c>
      <c r="D8952" t="s">
        <v>349</v>
      </c>
      <c r="F8952" t="s">
        <v>48271</v>
      </c>
      <c r="G8952" t="s">
        <v>3668</v>
      </c>
      <c r="H8952" t="s">
        <v>4956</v>
      </c>
      <c r="J8952" t="s">
        <v>48272</v>
      </c>
      <c r="K8952" t="s">
        <v>48273</v>
      </c>
      <c r="L8952" t="s">
        <v>303</v>
      </c>
      <c r="M8952" t="s">
        <v>422</v>
      </c>
    </row>
    <row r="8953" spans="1:13" x14ac:dyDescent="0.2">
      <c r="A8953" t="s">
        <v>38143</v>
      </c>
      <c r="B8953" t="s">
        <v>38144</v>
      </c>
      <c r="C8953" t="s">
        <v>48274</v>
      </c>
      <c r="D8953" t="s">
        <v>48275</v>
      </c>
      <c r="E8953" t="s">
        <v>15695</v>
      </c>
      <c r="F8953" t="s">
        <v>5923</v>
      </c>
      <c r="G8953" t="s">
        <v>5701</v>
      </c>
      <c r="H8953" t="s">
        <v>5719</v>
      </c>
      <c r="I8953" t="s">
        <v>4956</v>
      </c>
      <c r="J8953" t="s">
        <v>48276</v>
      </c>
      <c r="K8953" t="s">
        <v>48277</v>
      </c>
      <c r="L8953" t="s">
        <v>303</v>
      </c>
      <c r="M8953" t="s">
        <v>1741</v>
      </c>
    </row>
    <row r="8954" spans="1:13" x14ac:dyDescent="0.2">
      <c r="A8954" t="s">
        <v>38143</v>
      </c>
      <c r="B8954" t="s">
        <v>38144</v>
      </c>
      <c r="C8954" t="s">
        <v>48278</v>
      </c>
      <c r="D8954" t="s">
        <v>47423</v>
      </c>
      <c r="E8954" t="s">
        <v>48279</v>
      </c>
      <c r="F8954" t="s">
        <v>48280</v>
      </c>
      <c r="G8954" t="s">
        <v>6416</v>
      </c>
      <c r="H8954" t="s">
        <v>4976</v>
      </c>
      <c r="J8954" t="s">
        <v>48281</v>
      </c>
      <c r="K8954" t="s">
        <v>48282</v>
      </c>
      <c r="L8954" t="s">
        <v>303</v>
      </c>
      <c r="M8954" t="s">
        <v>11759</v>
      </c>
    </row>
    <row r="8955" spans="1:13" x14ac:dyDescent="0.2">
      <c r="A8955" t="s">
        <v>38143</v>
      </c>
      <c r="B8955" t="s">
        <v>38144</v>
      </c>
      <c r="C8955" t="s">
        <v>48283</v>
      </c>
      <c r="D8955" t="s">
        <v>349</v>
      </c>
      <c r="E8955" t="s">
        <v>424</v>
      </c>
      <c r="F8955" t="s">
        <v>48284</v>
      </c>
      <c r="G8955" t="s">
        <v>48285</v>
      </c>
      <c r="H8955" t="s">
        <v>5710</v>
      </c>
      <c r="J8955" t="s">
        <v>48286</v>
      </c>
      <c r="K8955" t="s">
        <v>48287</v>
      </c>
      <c r="L8955" t="s">
        <v>303</v>
      </c>
      <c r="M8955" t="s">
        <v>3817</v>
      </c>
    </row>
    <row r="8956" spans="1:13" x14ac:dyDescent="0.2">
      <c r="A8956" t="s">
        <v>38143</v>
      </c>
      <c r="B8956" t="s">
        <v>38144</v>
      </c>
      <c r="C8956" t="s">
        <v>48288</v>
      </c>
      <c r="D8956" t="s">
        <v>5524</v>
      </c>
      <c r="E8956" t="s">
        <v>6384</v>
      </c>
      <c r="F8956" t="s">
        <v>48289</v>
      </c>
      <c r="G8956" t="s">
        <v>48290</v>
      </c>
      <c r="H8956" t="s">
        <v>5775</v>
      </c>
      <c r="I8956" t="s">
        <v>5695</v>
      </c>
      <c r="J8956" t="s">
        <v>48291</v>
      </c>
      <c r="K8956" t="s">
        <v>48292</v>
      </c>
      <c r="L8956" t="s">
        <v>303</v>
      </c>
      <c r="M8956" t="s">
        <v>48293</v>
      </c>
    </row>
    <row r="8957" spans="1:13" x14ac:dyDescent="0.2">
      <c r="A8957" t="s">
        <v>38143</v>
      </c>
      <c r="B8957" t="s">
        <v>38144</v>
      </c>
      <c r="C8957" t="s">
        <v>48294</v>
      </c>
      <c r="D8957" t="s">
        <v>4945</v>
      </c>
      <c r="E8957" t="s">
        <v>48295</v>
      </c>
      <c r="F8957" t="s">
        <v>48296</v>
      </c>
      <c r="G8957" t="s">
        <v>7121</v>
      </c>
      <c r="H8957" t="s">
        <v>4976</v>
      </c>
      <c r="J8957" t="s">
        <v>48297</v>
      </c>
      <c r="K8957" t="s">
        <v>48298</v>
      </c>
      <c r="L8957" t="s">
        <v>303</v>
      </c>
      <c r="M8957" t="s">
        <v>48299</v>
      </c>
    </row>
    <row r="8958" spans="1:13" x14ac:dyDescent="0.2">
      <c r="A8958" t="s">
        <v>38143</v>
      </c>
      <c r="B8958" t="s">
        <v>38144</v>
      </c>
      <c r="C8958" t="s">
        <v>48300</v>
      </c>
      <c r="D8958" t="s">
        <v>401</v>
      </c>
      <c r="F8958" t="s">
        <v>48301</v>
      </c>
      <c r="H8958" t="s">
        <v>5780</v>
      </c>
      <c r="J8958" t="s">
        <v>48302</v>
      </c>
      <c r="K8958" t="s">
        <v>48303</v>
      </c>
      <c r="L8958" t="s">
        <v>303</v>
      </c>
      <c r="M8958" t="s">
        <v>48304</v>
      </c>
    </row>
    <row r="8959" spans="1:13" x14ac:dyDescent="0.2">
      <c r="A8959" t="s">
        <v>38143</v>
      </c>
      <c r="B8959" t="s">
        <v>38144</v>
      </c>
      <c r="C8959" t="s">
        <v>48305</v>
      </c>
      <c r="D8959" t="s">
        <v>2857</v>
      </c>
      <c r="E8959" t="s">
        <v>22348</v>
      </c>
      <c r="F8959" t="s">
        <v>48306</v>
      </c>
      <c r="H8959" t="s">
        <v>5886</v>
      </c>
      <c r="I8959" t="s">
        <v>4976</v>
      </c>
      <c r="J8959" t="s">
        <v>7817</v>
      </c>
      <c r="K8959" t="s">
        <v>48307</v>
      </c>
      <c r="L8959" t="s">
        <v>303</v>
      </c>
      <c r="M8959" t="s">
        <v>48308</v>
      </c>
    </row>
    <row r="8960" spans="1:13" x14ac:dyDescent="0.2">
      <c r="A8960" t="s">
        <v>38143</v>
      </c>
      <c r="B8960" t="s">
        <v>38144</v>
      </c>
      <c r="C8960" t="s">
        <v>48309</v>
      </c>
      <c r="D8960" t="s">
        <v>349</v>
      </c>
      <c r="E8960" t="s">
        <v>424</v>
      </c>
      <c r="F8960" t="s">
        <v>48310</v>
      </c>
      <c r="H8960" t="s">
        <v>6372</v>
      </c>
      <c r="I8960" t="s">
        <v>4956</v>
      </c>
      <c r="J8960" t="s">
        <v>48311</v>
      </c>
      <c r="K8960" t="s">
        <v>48312</v>
      </c>
      <c r="L8960" t="s">
        <v>303</v>
      </c>
      <c r="M8960" t="s">
        <v>5747</v>
      </c>
    </row>
    <row r="8961" spans="1:13" x14ac:dyDescent="0.2">
      <c r="A8961" t="s">
        <v>38143</v>
      </c>
      <c r="B8961" t="s">
        <v>38144</v>
      </c>
      <c r="C8961" t="s">
        <v>48313</v>
      </c>
      <c r="D8961" t="s">
        <v>5936</v>
      </c>
      <c r="E8961" t="s">
        <v>48314</v>
      </c>
      <c r="F8961" t="s">
        <v>48315</v>
      </c>
      <c r="G8961" t="s">
        <v>48316</v>
      </c>
      <c r="H8961" t="s">
        <v>4976</v>
      </c>
      <c r="J8961" t="s">
        <v>48317</v>
      </c>
      <c r="K8961" t="s">
        <v>48318</v>
      </c>
      <c r="L8961" t="s">
        <v>303</v>
      </c>
      <c r="M8961" t="s">
        <v>5941</v>
      </c>
    </row>
    <row r="8962" spans="1:13" x14ac:dyDescent="0.2">
      <c r="A8962" t="s">
        <v>38143</v>
      </c>
      <c r="B8962" t="s">
        <v>38144</v>
      </c>
      <c r="C8962" t="s">
        <v>48319</v>
      </c>
      <c r="D8962" t="s">
        <v>47470</v>
      </c>
      <c r="E8962" t="s">
        <v>48320</v>
      </c>
      <c r="F8962" t="s">
        <v>48321</v>
      </c>
      <c r="G8962" t="s">
        <v>5886</v>
      </c>
      <c r="H8962" t="s">
        <v>4976</v>
      </c>
      <c r="J8962" t="s">
        <v>48322</v>
      </c>
      <c r="K8962" t="s">
        <v>48323</v>
      </c>
      <c r="L8962" t="s">
        <v>303</v>
      </c>
      <c r="M8962" t="s">
        <v>48324</v>
      </c>
    </row>
    <row r="8963" spans="1:13" x14ac:dyDescent="0.2">
      <c r="A8963" t="s">
        <v>38143</v>
      </c>
      <c r="B8963" t="s">
        <v>38144</v>
      </c>
      <c r="C8963" t="s">
        <v>48325</v>
      </c>
      <c r="D8963" t="s">
        <v>349</v>
      </c>
      <c r="E8963" t="s">
        <v>424</v>
      </c>
      <c r="F8963" t="s">
        <v>48326</v>
      </c>
      <c r="G8963" t="s">
        <v>5807</v>
      </c>
      <c r="H8963" t="s">
        <v>4976</v>
      </c>
      <c r="J8963" t="s">
        <v>48327</v>
      </c>
      <c r="K8963" t="s">
        <v>48328</v>
      </c>
      <c r="L8963" t="s">
        <v>303</v>
      </c>
      <c r="M8963" t="s">
        <v>48329</v>
      </c>
    </row>
    <row r="8964" spans="1:13" x14ac:dyDescent="0.2">
      <c r="A8964" t="s">
        <v>38143</v>
      </c>
      <c r="B8964" t="s">
        <v>38144</v>
      </c>
      <c r="C8964" t="s">
        <v>48330</v>
      </c>
      <c r="D8964" t="s">
        <v>513</v>
      </c>
      <c r="E8964" t="s">
        <v>2638</v>
      </c>
      <c r="F8964" t="s">
        <v>48331</v>
      </c>
      <c r="G8964" t="s">
        <v>5932</v>
      </c>
      <c r="H8964" t="s">
        <v>4976</v>
      </c>
      <c r="J8964" t="s">
        <v>48332</v>
      </c>
      <c r="K8964" t="s">
        <v>48333</v>
      </c>
      <c r="L8964" t="s">
        <v>303</v>
      </c>
      <c r="M8964" t="s">
        <v>4254</v>
      </c>
    </row>
    <row r="8965" spans="1:13" x14ac:dyDescent="0.2">
      <c r="A8965" t="s">
        <v>38143</v>
      </c>
      <c r="B8965" t="s">
        <v>38144</v>
      </c>
      <c r="C8965" t="s">
        <v>48334</v>
      </c>
      <c r="D8965" t="s">
        <v>4981</v>
      </c>
      <c r="E8965" t="s">
        <v>48335</v>
      </c>
      <c r="F8965" t="s">
        <v>48336</v>
      </c>
      <c r="G8965" t="s">
        <v>48337</v>
      </c>
      <c r="H8965" t="s">
        <v>47704</v>
      </c>
      <c r="J8965" t="s">
        <v>48338</v>
      </c>
      <c r="K8965" t="s">
        <v>48339</v>
      </c>
      <c r="L8965" t="s">
        <v>303</v>
      </c>
      <c r="M8965" t="s">
        <v>41593</v>
      </c>
    </row>
    <row r="8966" spans="1:13" x14ac:dyDescent="0.2">
      <c r="A8966" t="s">
        <v>38143</v>
      </c>
      <c r="B8966" t="s">
        <v>38144</v>
      </c>
      <c r="C8966" t="s">
        <v>48340</v>
      </c>
      <c r="D8966" t="s">
        <v>4981</v>
      </c>
      <c r="E8966" t="s">
        <v>48341</v>
      </c>
      <c r="F8966" t="s">
        <v>48342</v>
      </c>
      <c r="G8966" t="s">
        <v>48343</v>
      </c>
      <c r="H8966" t="s">
        <v>28083</v>
      </c>
      <c r="I8966" t="s">
        <v>4956</v>
      </c>
      <c r="J8966" t="s">
        <v>48344</v>
      </c>
      <c r="K8966" t="s">
        <v>48345</v>
      </c>
      <c r="L8966" t="s">
        <v>303</v>
      </c>
      <c r="M8966" t="s">
        <v>3189</v>
      </c>
    </row>
    <row r="8967" spans="1:13" x14ac:dyDescent="0.2">
      <c r="A8967" t="s">
        <v>38143</v>
      </c>
      <c r="B8967" t="s">
        <v>38144</v>
      </c>
      <c r="C8967" t="s">
        <v>48346</v>
      </c>
      <c r="D8967" t="s">
        <v>48347</v>
      </c>
      <c r="E8967" t="s">
        <v>48348</v>
      </c>
      <c r="F8967" t="s">
        <v>48349</v>
      </c>
      <c r="G8967" t="s">
        <v>48350</v>
      </c>
      <c r="H8967" t="s">
        <v>47329</v>
      </c>
      <c r="I8967" t="s">
        <v>4956</v>
      </c>
      <c r="J8967" t="s">
        <v>48351</v>
      </c>
      <c r="K8967" t="s">
        <v>48352</v>
      </c>
      <c r="L8967" t="s">
        <v>303</v>
      </c>
      <c r="M8967" t="s">
        <v>27945</v>
      </c>
    </row>
    <row r="8968" spans="1:13" x14ac:dyDescent="0.2">
      <c r="A8968" t="s">
        <v>38143</v>
      </c>
      <c r="B8968" t="s">
        <v>38144</v>
      </c>
      <c r="C8968" t="s">
        <v>48353</v>
      </c>
      <c r="D8968" t="s">
        <v>48354</v>
      </c>
      <c r="E8968" t="s">
        <v>48355</v>
      </c>
      <c r="F8968" t="s">
        <v>48356</v>
      </c>
      <c r="G8968" t="s">
        <v>48357</v>
      </c>
      <c r="H8968" t="s">
        <v>5718</v>
      </c>
      <c r="J8968" t="s">
        <v>48358</v>
      </c>
      <c r="K8968" t="s">
        <v>48359</v>
      </c>
      <c r="L8968" t="s">
        <v>303</v>
      </c>
      <c r="M8968" t="s">
        <v>48360</v>
      </c>
    </row>
    <row r="8969" spans="1:13" x14ac:dyDescent="0.2">
      <c r="A8969" t="s">
        <v>38143</v>
      </c>
      <c r="B8969" t="s">
        <v>38144</v>
      </c>
      <c r="C8969" t="s">
        <v>48361</v>
      </c>
      <c r="D8969" t="s">
        <v>8068</v>
      </c>
      <c r="E8969" t="s">
        <v>48362</v>
      </c>
      <c r="F8969" t="s">
        <v>48363</v>
      </c>
      <c r="G8969" t="s">
        <v>6523</v>
      </c>
      <c r="H8969" t="s">
        <v>4976</v>
      </c>
      <c r="J8969" t="s">
        <v>48364</v>
      </c>
      <c r="K8969" t="s">
        <v>48365</v>
      </c>
      <c r="L8969" t="s">
        <v>303</v>
      </c>
      <c r="M8969" t="s">
        <v>422</v>
      </c>
    </row>
    <row r="8970" spans="1:13" x14ac:dyDescent="0.2">
      <c r="A8970" t="s">
        <v>38143</v>
      </c>
      <c r="B8970" t="s">
        <v>38144</v>
      </c>
      <c r="C8970" t="s">
        <v>48366</v>
      </c>
      <c r="D8970" t="s">
        <v>394</v>
      </c>
      <c r="E8970" t="s">
        <v>1102</v>
      </c>
      <c r="F8970" t="s">
        <v>48367</v>
      </c>
      <c r="H8970" t="s">
        <v>6014</v>
      </c>
      <c r="I8970" t="s">
        <v>4956</v>
      </c>
      <c r="J8970" t="s">
        <v>48368</v>
      </c>
      <c r="K8970" t="s">
        <v>48369</v>
      </c>
      <c r="L8970" t="s">
        <v>303</v>
      </c>
      <c r="M8970" t="s">
        <v>22115</v>
      </c>
    </row>
    <row r="8971" spans="1:13" x14ac:dyDescent="0.2">
      <c r="A8971" t="s">
        <v>38143</v>
      </c>
      <c r="B8971" t="s">
        <v>38144</v>
      </c>
      <c r="C8971" t="s">
        <v>48370</v>
      </c>
      <c r="D8971" t="s">
        <v>7300</v>
      </c>
      <c r="E8971" t="s">
        <v>48371</v>
      </c>
      <c r="F8971" t="s">
        <v>48372</v>
      </c>
      <c r="G8971" t="s">
        <v>4779</v>
      </c>
      <c r="H8971" t="s">
        <v>5958</v>
      </c>
      <c r="J8971" t="s">
        <v>48373</v>
      </c>
      <c r="K8971" t="s">
        <v>48374</v>
      </c>
      <c r="L8971" t="s">
        <v>303</v>
      </c>
      <c r="M8971" t="s">
        <v>48375</v>
      </c>
    </row>
    <row r="8972" spans="1:13" x14ac:dyDescent="0.2">
      <c r="A8972" t="s">
        <v>38143</v>
      </c>
      <c r="B8972" t="s">
        <v>38144</v>
      </c>
      <c r="C8972" t="s">
        <v>48376</v>
      </c>
      <c r="D8972" t="s">
        <v>5949</v>
      </c>
      <c r="E8972" t="s">
        <v>48377</v>
      </c>
      <c r="F8972" t="s">
        <v>48378</v>
      </c>
      <c r="G8972" t="s">
        <v>28082</v>
      </c>
      <c r="H8972" t="s">
        <v>28083</v>
      </c>
      <c r="I8972" t="s">
        <v>4956</v>
      </c>
      <c r="J8972" t="s">
        <v>48379</v>
      </c>
      <c r="K8972" t="s">
        <v>302</v>
      </c>
      <c r="L8972" t="s">
        <v>303</v>
      </c>
      <c r="M8972" t="s">
        <v>39507</v>
      </c>
    </row>
    <row r="8973" spans="1:13" x14ac:dyDescent="0.2">
      <c r="A8973" t="s">
        <v>38143</v>
      </c>
      <c r="B8973" t="s">
        <v>38144</v>
      </c>
      <c r="C8973" t="s">
        <v>48380</v>
      </c>
      <c r="D8973" t="s">
        <v>2857</v>
      </c>
      <c r="E8973" t="s">
        <v>10463</v>
      </c>
      <c r="F8973" t="s">
        <v>48381</v>
      </c>
      <c r="G8973" t="s">
        <v>48382</v>
      </c>
      <c r="H8973" t="s">
        <v>5780</v>
      </c>
      <c r="I8973" t="s">
        <v>4956</v>
      </c>
      <c r="J8973" t="s">
        <v>48383</v>
      </c>
      <c r="K8973" t="s">
        <v>48384</v>
      </c>
      <c r="L8973" t="s">
        <v>303</v>
      </c>
      <c r="M8973" t="s">
        <v>48385</v>
      </c>
    </row>
    <row r="8974" spans="1:13" x14ac:dyDescent="0.2">
      <c r="A8974" t="s">
        <v>38143</v>
      </c>
      <c r="B8974" t="s">
        <v>38144</v>
      </c>
      <c r="C8974" t="s">
        <v>48386</v>
      </c>
      <c r="D8974" t="s">
        <v>401</v>
      </c>
      <c r="E8974" t="s">
        <v>402</v>
      </c>
      <c r="F8974" t="s">
        <v>48387</v>
      </c>
      <c r="H8974" t="s">
        <v>4976</v>
      </c>
      <c r="J8974" t="s">
        <v>48388</v>
      </c>
      <c r="K8974" t="s">
        <v>48389</v>
      </c>
      <c r="L8974" t="s">
        <v>303</v>
      </c>
      <c r="M8974" t="s">
        <v>20539</v>
      </c>
    </row>
    <row r="8975" spans="1:13" x14ac:dyDescent="0.2">
      <c r="A8975" t="s">
        <v>38143</v>
      </c>
      <c r="B8975" t="s">
        <v>38144</v>
      </c>
      <c r="C8975" t="s">
        <v>48390</v>
      </c>
      <c r="D8975" t="s">
        <v>572</v>
      </c>
      <c r="E8975" t="s">
        <v>573</v>
      </c>
      <c r="F8975" t="s">
        <v>48391</v>
      </c>
      <c r="G8975" t="s">
        <v>48392</v>
      </c>
      <c r="H8975" t="s">
        <v>4932</v>
      </c>
      <c r="I8975" t="s">
        <v>4956</v>
      </c>
      <c r="J8975" t="s">
        <v>48393</v>
      </c>
      <c r="K8975" t="s">
        <v>48394</v>
      </c>
      <c r="L8975" t="s">
        <v>303</v>
      </c>
      <c r="M8975" t="s">
        <v>3883</v>
      </c>
    </row>
    <row r="8976" spans="1:13" x14ac:dyDescent="0.2">
      <c r="A8976" t="s">
        <v>38143</v>
      </c>
      <c r="B8976" t="s">
        <v>38144</v>
      </c>
      <c r="C8976" t="s">
        <v>48395</v>
      </c>
      <c r="D8976" t="s">
        <v>7300</v>
      </c>
      <c r="E8976" t="s">
        <v>48396</v>
      </c>
      <c r="F8976" t="s">
        <v>48397</v>
      </c>
      <c r="G8976" t="s">
        <v>48398</v>
      </c>
      <c r="H8976" t="s">
        <v>6430</v>
      </c>
      <c r="I8976" t="s">
        <v>4956</v>
      </c>
      <c r="J8976" t="s">
        <v>48399</v>
      </c>
      <c r="K8976" t="s">
        <v>48400</v>
      </c>
      <c r="L8976" t="s">
        <v>303</v>
      </c>
      <c r="M8976" t="s">
        <v>5347</v>
      </c>
    </row>
    <row r="8977" spans="1:13" x14ac:dyDescent="0.2">
      <c r="A8977" t="s">
        <v>38143</v>
      </c>
      <c r="B8977" t="s">
        <v>38144</v>
      </c>
      <c r="C8977" t="s">
        <v>48401</v>
      </c>
      <c r="D8977" t="s">
        <v>492</v>
      </c>
      <c r="E8977" t="s">
        <v>493</v>
      </c>
      <c r="F8977" t="s">
        <v>48402</v>
      </c>
      <c r="G8977" t="s">
        <v>7276</v>
      </c>
      <c r="H8977" t="s">
        <v>4976</v>
      </c>
      <c r="J8977" t="s">
        <v>48403</v>
      </c>
      <c r="K8977" t="s">
        <v>48404</v>
      </c>
      <c r="L8977" t="s">
        <v>303</v>
      </c>
      <c r="M8977" t="s">
        <v>2631</v>
      </c>
    </row>
    <row r="8978" spans="1:13" x14ac:dyDescent="0.2">
      <c r="A8978" t="s">
        <v>38143</v>
      </c>
      <c r="B8978" t="s">
        <v>38144</v>
      </c>
      <c r="C8978" t="s">
        <v>48405</v>
      </c>
      <c r="D8978" t="s">
        <v>48406</v>
      </c>
      <c r="E8978" t="s">
        <v>48407</v>
      </c>
      <c r="F8978" t="s">
        <v>48408</v>
      </c>
      <c r="G8978" t="s">
        <v>7390</v>
      </c>
      <c r="H8978" t="s">
        <v>4976</v>
      </c>
      <c r="J8978" t="s">
        <v>48409</v>
      </c>
      <c r="K8978" t="s">
        <v>48410</v>
      </c>
      <c r="L8978" t="s">
        <v>303</v>
      </c>
      <c r="M8978" t="s">
        <v>48411</v>
      </c>
    </row>
    <row r="8979" spans="1:13" x14ac:dyDescent="0.2">
      <c r="A8979" t="s">
        <v>38143</v>
      </c>
      <c r="B8979" t="s">
        <v>38144</v>
      </c>
      <c r="C8979" t="s">
        <v>48412</v>
      </c>
      <c r="D8979" t="s">
        <v>349</v>
      </c>
      <c r="E8979" t="s">
        <v>424</v>
      </c>
      <c r="F8979" t="s">
        <v>48413</v>
      </c>
      <c r="H8979" t="s">
        <v>28083</v>
      </c>
      <c r="I8979" t="s">
        <v>4956</v>
      </c>
      <c r="J8979" t="s">
        <v>48414</v>
      </c>
      <c r="K8979" t="s">
        <v>48415</v>
      </c>
      <c r="L8979" t="s">
        <v>303</v>
      </c>
      <c r="M8979" t="s">
        <v>48416</v>
      </c>
    </row>
    <row r="8980" spans="1:13" x14ac:dyDescent="0.2">
      <c r="A8980" t="s">
        <v>38143</v>
      </c>
      <c r="B8980" t="s">
        <v>38144</v>
      </c>
      <c r="C8980" t="s">
        <v>48417</v>
      </c>
      <c r="D8980" t="s">
        <v>4945</v>
      </c>
      <c r="E8980" t="s">
        <v>5466</v>
      </c>
      <c r="F8980" t="s">
        <v>48418</v>
      </c>
      <c r="G8980" t="s">
        <v>48419</v>
      </c>
      <c r="H8980" t="s">
        <v>4976</v>
      </c>
      <c r="J8980" t="s">
        <v>48420</v>
      </c>
      <c r="K8980" t="s">
        <v>48421</v>
      </c>
      <c r="L8980" t="s">
        <v>303</v>
      </c>
      <c r="M8980" t="s">
        <v>15228</v>
      </c>
    </row>
    <row r="8981" spans="1:13" x14ac:dyDescent="0.2">
      <c r="A8981" t="s">
        <v>38143</v>
      </c>
      <c r="B8981" t="s">
        <v>38144</v>
      </c>
      <c r="C8981" t="s">
        <v>48422</v>
      </c>
      <c r="D8981" t="s">
        <v>6192</v>
      </c>
      <c r="E8981" t="s">
        <v>48423</v>
      </c>
      <c r="F8981" t="s">
        <v>48424</v>
      </c>
      <c r="H8981" t="s">
        <v>28083</v>
      </c>
      <c r="I8981" t="s">
        <v>4956</v>
      </c>
      <c r="J8981" t="s">
        <v>48425</v>
      </c>
      <c r="K8981" t="s">
        <v>48426</v>
      </c>
      <c r="L8981" t="s">
        <v>303</v>
      </c>
      <c r="M8981" t="s">
        <v>4668</v>
      </c>
    </row>
    <row r="8982" spans="1:13" x14ac:dyDescent="0.2">
      <c r="A8982" t="s">
        <v>38143</v>
      </c>
      <c r="B8982" t="s">
        <v>38144</v>
      </c>
      <c r="C8982" t="s">
        <v>48427</v>
      </c>
      <c r="D8982" t="s">
        <v>6118</v>
      </c>
      <c r="E8982" t="s">
        <v>6119</v>
      </c>
      <c r="F8982" t="s">
        <v>48428</v>
      </c>
      <c r="G8982" t="s">
        <v>7046</v>
      </c>
      <c r="H8982" t="s">
        <v>4976</v>
      </c>
      <c r="J8982" t="s">
        <v>48429</v>
      </c>
      <c r="K8982" t="s">
        <v>48430</v>
      </c>
      <c r="L8982" t="s">
        <v>303</v>
      </c>
      <c r="M8982" t="s">
        <v>10773</v>
      </c>
    </row>
    <row r="8983" spans="1:13" x14ac:dyDescent="0.2">
      <c r="A8983" t="s">
        <v>38143</v>
      </c>
      <c r="B8983" t="s">
        <v>38144</v>
      </c>
      <c r="C8983" t="s">
        <v>48431</v>
      </c>
      <c r="D8983" t="s">
        <v>48432</v>
      </c>
      <c r="E8983" t="s">
        <v>48433</v>
      </c>
      <c r="F8983" t="s">
        <v>48434</v>
      </c>
      <c r="H8983" t="s">
        <v>6430</v>
      </c>
      <c r="I8983" t="s">
        <v>4956</v>
      </c>
      <c r="J8983" t="s">
        <v>48435</v>
      </c>
      <c r="K8983" t="s">
        <v>48436</v>
      </c>
      <c r="L8983" t="s">
        <v>303</v>
      </c>
      <c r="M8983" t="s">
        <v>7654</v>
      </c>
    </row>
    <row r="8984" spans="1:13" x14ac:dyDescent="0.2">
      <c r="A8984" t="s">
        <v>38143</v>
      </c>
      <c r="B8984" t="s">
        <v>38144</v>
      </c>
      <c r="C8984" t="s">
        <v>48437</v>
      </c>
      <c r="D8984" t="s">
        <v>349</v>
      </c>
      <c r="F8984" t="s">
        <v>48438</v>
      </c>
      <c r="G8984" t="s">
        <v>7456</v>
      </c>
      <c r="H8984" t="s">
        <v>4976</v>
      </c>
      <c r="J8984" t="s">
        <v>48439</v>
      </c>
      <c r="K8984" t="s">
        <v>48440</v>
      </c>
      <c r="L8984" t="s">
        <v>303</v>
      </c>
      <c r="M8984" t="s">
        <v>422</v>
      </c>
    </row>
    <row r="8985" spans="1:13" x14ac:dyDescent="0.2">
      <c r="A8985" t="s">
        <v>38143</v>
      </c>
      <c r="B8985" t="s">
        <v>38144</v>
      </c>
      <c r="C8985" t="s">
        <v>48441</v>
      </c>
      <c r="D8985" t="s">
        <v>48442</v>
      </c>
      <c r="E8985" t="s">
        <v>48443</v>
      </c>
      <c r="F8985" t="s">
        <v>48444</v>
      </c>
      <c r="G8985" t="s">
        <v>6416</v>
      </c>
      <c r="H8985" t="s">
        <v>4976</v>
      </c>
      <c r="J8985" t="s">
        <v>48445</v>
      </c>
      <c r="K8985" t="s">
        <v>48446</v>
      </c>
      <c r="L8985" t="s">
        <v>303</v>
      </c>
      <c r="M8985" t="s">
        <v>20744</v>
      </c>
    </row>
    <row r="8986" spans="1:13" x14ac:dyDescent="0.2">
      <c r="A8986" t="s">
        <v>38143</v>
      </c>
      <c r="B8986" t="s">
        <v>38144</v>
      </c>
      <c r="C8986" t="s">
        <v>48447</v>
      </c>
      <c r="D8986" t="s">
        <v>48448</v>
      </c>
      <c r="E8986" t="s">
        <v>48449</v>
      </c>
      <c r="F8986" t="s">
        <v>48450</v>
      </c>
      <c r="G8986" t="s">
        <v>48451</v>
      </c>
      <c r="H8986" t="s">
        <v>4976</v>
      </c>
      <c r="J8986" t="s">
        <v>48452</v>
      </c>
      <c r="K8986" t="s">
        <v>48453</v>
      </c>
      <c r="L8986" t="s">
        <v>303</v>
      </c>
      <c r="M8986" t="s">
        <v>422</v>
      </c>
    </row>
    <row r="8987" spans="1:13" x14ac:dyDescent="0.2">
      <c r="A8987" t="s">
        <v>38143</v>
      </c>
      <c r="B8987" t="s">
        <v>38144</v>
      </c>
      <c r="C8987" t="s">
        <v>48454</v>
      </c>
      <c r="D8987" t="s">
        <v>48455</v>
      </c>
      <c r="E8987" t="s">
        <v>48456</v>
      </c>
      <c r="F8987" t="s">
        <v>48457</v>
      </c>
      <c r="G8987" t="s">
        <v>5709</v>
      </c>
      <c r="H8987" t="s">
        <v>5710</v>
      </c>
      <c r="J8987" t="s">
        <v>48458</v>
      </c>
      <c r="K8987" t="s">
        <v>302</v>
      </c>
      <c r="L8987" t="s">
        <v>303</v>
      </c>
      <c r="M8987" t="s">
        <v>422</v>
      </c>
    </row>
    <row r="8988" spans="1:13" x14ac:dyDescent="0.2">
      <c r="A8988" t="s">
        <v>38143</v>
      </c>
      <c r="B8988" t="s">
        <v>38144</v>
      </c>
      <c r="C8988" t="s">
        <v>48459</v>
      </c>
      <c r="D8988" t="s">
        <v>48460</v>
      </c>
      <c r="E8988" t="s">
        <v>8963</v>
      </c>
      <c r="F8988" t="s">
        <v>48461</v>
      </c>
      <c r="G8988" t="s">
        <v>48462</v>
      </c>
      <c r="H8988" t="s">
        <v>8210</v>
      </c>
      <c r="I8988" t="s">
        <v>8226</v>
      </c>
      <c r="J8988" t="s">
        <v>48463</v>
      </c>
      <c r="K8988" t="s">
        <v>48464</v>
      </c>
      <c r="L8988" t="s">
        <v>303</v>
      </c>
      <c r="M8988" t="s">
        <v>836</v>
      </c>
    </row>
    <row r="8989" spans="1:13" x14ac:dyDescent="0.2">
      <c r="A8989" t="s">
        <v>38143</v>
      </c>
      <c r="B8989" t="s">
        <v>38144</v>
      </c>
      <c r="C8989" t="s">
        <v>48465</v>
      </c>
      <c r="D8989" t="s">
        <v>349</v>
      </c>
      <c r="F8989" t="s">
        <v>48466</v>
      </c>
      <c r="G8989" t="s">
        <v>48467</v>
      </c>
      <c r="H8989" t="s">
        <v>8427</v>
      </c>
      <c r="I8989" t="s">
        <v>8226</v>
      </c>
      <c r="J8989" t="s">
        <v>48468</v>
      </c>
      <c r="K8989" t="s">
        <v>48469</v>
      </c>
      <c r="L8989" t="s">
        <v>303</v>
      </c>
      <c r="M8989" t="s">
        <v>48470</v>
      </c>
    </row>
    <row r="8990" spans="1:13" x14ac:dyDescent="0.2">
      <c r="A8990" t="s">
        <v>38143</v>
      </c>
      <c r="B8990" t="s">
        <v>38144</v>
      </c>
      <c r="C8990" t="s">
        <v>48471</v>
      </c>
      <c r="D8990" t="s">
        <v>8448</v>
      </c>
      <c r="E8990" t="s">
        <v>48472</v>
      </c>
      <c r="F8990" t="s">
        <v>48473</v>
      </c>
      <c r="H8990" t="s">
        <v>8185</v>
      </c>
      <c r="J8990" t="s">
        <v>48474</v>
      </c>
      <c r="K8990" t="s">
        <v>48475</v>
      </c>
      <c r="L8990" t="s">
        <v>303</v>
      </c>
      <c r="M8990" t="s">
        <v>2712</v>
      </c>
    </row>
    <row r="8991" spans="1:13" x14ac:dyDescent="0.2">
      <c r="A8991" t="s">
        <v>38143</v>
      </c>
      <c r="B8991" t="s">
        <v>38144</v>
      </c>
      <c r="C8991" t="s">
        <v>48476</v>
      </c>
      <c r="D8991" t="s">
        <v>48477</v>
      </c>
      <c r="E8991" t="s">
        <v>48478</v>
      </c>
      <c r="F8991" t="s">
        <v>48479</v>
      </c>
      <c r="H8991" t="s">
        <v>8185</v>
      </c>
      <c r="I8991" t="s">
        <v>8159</v>
      </c>
      <c r="J8991" t="s">
        <v>48480</v>
      </c>
      <c r="K8991" t="s">
        <v>48481</v>
      </c>
      <c r="L8991" t="s">
        <v>303</v>
      </c>
      <c r="M8991" t="s">
        <v>6505</v>
      </c>
    </row>
    <row r="8992" spans="1:13" x14ac:dyDescent="0.2">
      <c r="A8992" t="s">
        <v>38143</v>
      </c>
      <c r="B8992" t="s">
        <v>38144</v>
      </c>
      <c r="C8992" t="s">
        <v>48482</v>
      </c>
      <c r="D8992" t="s">
        <v>8189</v>
      </c>
      <c r="E8992" t="s">
        <v>48483</v>
      </c>
      <c r="F8992" t="s">
        <v>48484</v>
      </c>
      <c r="H8992" t="s">
        <v>8193</v>
      </c>
      <c r="I8992" t="s">
        <v>8167</v>
      </c>
      <c r="J8992" t="s">
        <v>48485</v>
      </c>
      <c r="K8992" t="s">
        <v>48486</v>
      </c>
      <c r="L8992" t="s">
        <v>303</v>
      </c>
      <c r="M8992" t="s">
        <v>8513</v>
      </c>
    </row>
    <row r="8993" spans="1:13" x14ac:dyDescent="0.2">
      <c r="A8993" t="s">
        <v>38143</v>
      </c>
      <c r="B8993" t="s">
        <v>38144</v>
      </c>
      <c r="C8993" t="s">
        <v>48487</v>
      </c>
      <c r="D8993" t="s">
        <v>349</v>
      </c>
      <c r="F8993" t="s">
        <v>11536</v>
      </c>
      <c r="G8993" t="s">
        <v>9402</v>
      </c>
      <c r="H8993" t="s">
        <v>8226</v>
      </c>
      <c r="J8993" t="s">
        <v>48488</v>
      </c>
      <c r="K8993" t="s">
        <v>48489</v>
      </c>
      <c r="L8993" t="s">
        <v>303</v>
      </c>
      <c r="M8993" t="s">
        <v>422</v>
      </c>
    </row>
    <row r="8994" spans="1:13" x14ac:dyDescent="0.2">
      <c r="A8994" t="s">
        <v>38143</v>
      </c>
      <c r="B8994" t="s">
        <v>38144</v>
      </c>
      <c r="C8994" t="s">
        <v>48490</v>
      </c>
      <c r="D8994" t="s">
        <v>349</v>
      </c>
      <c r="F8994" t="s">
        <v>48491</v>
      </c>
      <c r="G8994" t="s">
        <v>8225</v>
      </c>
      <c r="H8994" t="s">
        <v>8226</v>
      </c>
      <c r="J8994" t="s">
        <v>48492</v>
      </c>
      <c r="K8994" t="s">
        <v>48493</v>
      </c>
      <c r="L8994" t="s">
        <v>303</v>
      </c>
      <c r="M8994" t="s">
        <v>422</v>
      </c>
    </row>
    <row r="8995" spans="1:13" x14ac:dyDescent="0.2">
      <c r="A8995" t="s">
        <v>38143</v>
      </c>
      <c r="B8995" t="s">
        <v>38144</v>
      </c>
      <c r="C8995" t="s">
        <v>48494</v>
      </c>
      <c r="D8995" t="s">
        <v>349</v>
      </c>
      <c r="F8995" t="s">
        <v>48495</v>
      </c>
      <c r="G8995" t="s">
        <v>8616</v>
      </c>
      <c r="H8995" t="s">
        <v>8226</v>
      </c>
      <c r="J8995" t="s">
        <v>8617</v>
      </c>
      <c r="K8995" t="s">
        <v>48496</v>
      </c>
      <c r="L8995" t="s">
        <v>303</v>
      </c>
      <c r="M8995" t="s">
        <v>422</v>
      </c>
    </row>
    <row r="8996" spans="1:13" x14ac:dyDescent="0.2">
      <c r="A8996" t="s">
        <v>38143</v>
      </c>
      <c r="B8996" t="s">
        <v>38144</v>
      </c>
      <c r="C8996" t="s">
        <v>48497</v>
      </c>
      <c r="D8996" t="s">
        <v>349</v>
      </c>
      <c r="E8996" t="s">
        <v>424</v>
      </c>
      <c r="F8996" t="s">
        <v>48498</v>
      </c>
      <c r="G8996" t="s">
        <v>48499</v>
      </c>
      <c r="H8996" t="s">
        <v>8225</v>
      </c>
      <c r="I8996" t="s">
        <v>8226</v>
      </c>
      <c r="J8996" t="s">
        <v>48500</v>
      </c>
      <c r="K8996" t="s">
        <v>48501</v>
      </c>
      <c r="L8996" t="s">
        <v>303</v>
      </c>
      <c r="M8996" t="s">
        <v>48502</v>
      </c>
    </row>
    <row r="8997" spans="1:13" x14ac:dyDescent="0.2">
      <c r="A8997" t="s">
        <v>38143</v>
      </c>
      <c r="B8997" t="s">
        <v>38144</v>
      </c>
      <c r="C8997" t="s">
        <v>48503</v>
      </c>
      <c r="D8997" t="s">
        <v>349</v>
      </c>
      <c r="E8997" t="s">
        <v>424</v>
      </c>
      <c r="F8997" t="s">
        <v>24370</v>
      </c>
      <c r="G8997" t="s">
        <v>48504</v>
      </c>
      <c r="H8997" t="s">
        <v>48505</v>
      </c>
      <c r="I8997" t="s">
        <v>8167</v>
      </c>
      <c r="J8997" t="s">
        <v>48506</v>
      </c>
      <c r="K8997" t="s">
        <v>48507</v>
      </c>
      <c r="L8997" t="s">
        <v>303</v>
      </c>
      <c r="M8997" t="s">
        <v>48508</v>
      </c>
    </row>
    <row r="8998" spans="1:13" x14ac:dyDescent="0.2">
      <c r="A8998" t="s">
        <v>38143</v>
      </c>
      <c r="B8998" t="s">
        <v>38144</v>
      </c>
      <c r="C8998" t="s">
        <v>48509</v>
      </c>
      <c r="D8998" t="s">
        <v>8198</v>
      </c>
      <c r="E8998" t="s">
        <v>5074</v>
      </c>
      <c r="F8998" t="s">
        <v>48510</v>
      </c>
      <c r="G8998" t="s">
        <v>48511</v>
      </c>
      <c r="H8998" t="s">
        <v>8210</v>
      </c>
      <c r="I8998" t="s">
        <v>8226</v>
      </c>
      <c r="J8998" t="s">
        <v>48512</v>
      </c>
      <c r="K8998" t="s">
        <v>48513</v>
      </c>
      <c r="L8998" t="s">
        <v>303</v>
      </c>
      <c r="M8998" t="s">
        <v>2881</v>
      </c>
    </row>
    <row r="8999" spans="1:13" x14ac:dyDescent="0.2">
      <c r="A8999" t="s">
        <v>38143</v>
      </c>
      <c r="B8999" t="s">
        <v>38144</v>
      </c>
      <c r="C8999" t="s">
        <v>48514</v>
      </c>
      <c r="D8999" t="s">
        <v>366</v>
      </c>
      <c r="F8999" t="s">
        <v>48515</v>
      </c>
      <c r="G8999" t="s">
        <v>48516</v>
      </c>
      <c r="H8999" t="s">
        <v>8225</v>
      </c>
      <c r="I8999" t="s">
        <v>8226</v>
      </c>
      <c r="J8999" t="s">
        <v>48517</v>
      </c>
      <c r="K8999" t="s">
        <v>302</v>
      </c>
      <c r="L8999" t="s">
        <v>303</v>
      </c>
      <c r="M8999" t="s">
        <v>48518</v>
      </c>
    </row>
    <row r="9000" spans="1:13" x14ac:dyDescent="0.2">
      <c r="A9000" t="s">
        <v>38143</v>
      </c>
      <c r="B9000" t="s">
        <v>38144</v>
      </c>
      <c r="C9000" t="s">
        <v>48519</v>
      </c>
      <c r="D9000" t="s">
        <v>572</v>
      </c>
      <c r="E9000" t="s">
        <v>573</v>
      </c>
      <c r="F9000" t="s">
        <v>48520</v>
      </c>
      <c r="G9000" t="s">
        <v>48521</v>
      </c>
      <c r="H9000" t="s">
        <v>8193</v>
      </c>
      <c r="J9000" t="s">
        <v>48522</v>
      </c>
      <c r="K9000" t="s">
        <v>302</v>
      </c>
      <c r="L9000" t="s">
        <v>303</v>
      </c>
      <c r="M9000" t="s">
        <v>2610</v>
      </c>
    </row>
    <row r="9001" spans="1:13" x14ac:dyDescent="0.2">
      <c r="A9001" t="s">
        <v>38143</v>
      </c>
      <c r="B9001" t="s">
        <v>38144</v>
      </c>
      <c r="C9001" t="s">
        <v>48523</v>
      </c>
      <c r="D9001" t="s">
        <v>349</v>
      </c>
      <c r="E9001" t="s">
        <v>424</v>
      </c>
      <c r="F9001" t="s">
        <v>48524</v>
      </c>
      <c r="G9001" t="s">
        <v>8225</v>
      </c>
      <c r="H9001" t="s">
        <v>8226</v>
      </c>
      <c r="J9001" t="s">
        <v>48525</v>
      </c>
      <c r="K9001" t="s">
        <v>48526</v>
      </c>
      <c r="L9001" t="s">
        <v>303</v>
      </c>
      <c r="M9001" t="s">
        <v>8777</v>
      </c>
    </row>
    <row r="9002" spans="1:13" x14ac:dyDescent="0.2">
      <c r="A9002" t="s">
        <v>38143</v>
      </c>
      <c r="B9002" t="s">
        <v>38144</v>
      </c>
      <c r="C9002" t="s">
        <v>48527</v>
      </c>
      <c r="D9002" t="s">
        <v>48528</v>
      </c>
      <c r="E9002" t="s">
        <v>48529</v>
      </c>
      <c r="F9002" t="s">
        <v>48530</v>
      </c>
      <c r="H9002" t="s">
        <v>48531</v>
      </c>
      <c r="I9002" t="s">
        <v>8159</v>
      </c>
      <c r="J9002" t="s">
        <v>48532</v>
      </c>
      <c r="K9002" t="s">
        <v>48533</v>
      </c>
      <c r="L9002" t="s">
        <v>303</v>
      </c>
      <c r="M9002" t="s">
        <v>8898</v>
      </c>
    </row>
    <row r="9003" spans="1:13" x14ac:dyDescent="0.2">
      <c r="A9003" t="s">
        <v>38143</v>
      </c>
      <c r="B9003" t="s">
        <v>38144</v>
      </c>
      <c r="C9003" t="s">
        <v>48534</v>
      </c>
      <c r="D9003" t="s">
        <v>48535</v>
      </c>
      <c r="F9003" t="s">
        <v>48536</v>
      </c>
      <c r="G9003" t="s">
        <v>48537</v>
      </c>
      <c r="H9003" t="s">
        <v>8256</v>
      </c>
      <c r="J9003" t="s">
        <v>48538</v>
      </c>
      <c r="K9003" t="s">
        <v>48539</v>
      </c>
      <c r="L9003" t="s">
        <v>303</v>
      </c>
      <c r="M9003" t="s">
        <v>48540</v>
      </c>
    </row>
    <row r="9004" spans="1:13" x14ac:dyDescent="0.2">
      <c r="A9004" t="s">
        <v>38143</v>
      </c>
      <c r="B9004" t="s">
        <v>38144</v>
      </c>
      <c r="C9004" t="s">
        <v>48541</v>
      </c>
      <c r="D9004" t="s">
        <v>349</v>
      </c>
      <c r="F9004" t="s">
        <v>48542</v>
      </c>
      <c r="G9004" t="s">
        <v>8271</v>
      </c>
      <c r="H9004" t="s">
        <v>8226</v>
      </c>
      <c r="J9004" t="s">
        <v>48543</v>
      </c>
      <c r="K9004" t="s">
        <v>48544</v>
      </c>
      <c r="L9004" t="s">
        <v>303</v>
      </c>
      <c r="M9004" t="s">
        <v>422</v>
      </c>
    </row>
    <row r="9005" spans="1:13" x14ac:dyDescent="0.2">
      <c r="A9005" t="s">
        <v>38143</v>
      </c>
      <c r="B9005" t="s">
        <v>38144</v>
      </c>
      <c r="C9005" t="s">
        <v>48545</v>
      </c>
      <c r="D9005" t="s">
        <v>844</v>
      </c>
      <c r="E9005" t="s">
        <v>296</v>
      </c>
      <c r="F9005" t="s">
        <v>48546</v>
      </c>
      <c r="G9005" t="s">
        <v>9314</v>
      </c>
      <c r="H9005" t="s">
        <v>8226</v>
      </c>
      <c r="J9005" t="s">
        <v>48547</v>
      </c>
      <c r="K9005" t="s">
        <v>48548</v>
      </c>
      <c r="L9005" t="s">
        <v>303</v>
      </c>
      <c r="M9005" t="s">
        <v>9532</v>
      </c>
    </row>
    <row r="9006" spans="1:13" x14ac:dyDescent="0.2">
      <c r="A9006" t="s">
        <v>38143</v>
      </c>
      <c r="B9006" t="s">
        <v>38144</v>
      </c>
      <c r="C9006" t="s">
        <v>48549</v>
      </c>
      <c r="D9006" t="s">
        <v>48550</v>
      </c>
      <c r="E9006" t="s">
        <v>48551</v>
      </c>
      <c r="F9006" t="s">
        <v>48552</v>
      </c>
      <c r="G9006" t="s">
        <v>48553</v>
      </c>
      <c r="H9006" t="s">
        <v>48554</v>
      </c>
      <c r="I9006" t="s">
        <v>8167</v>
      </c>
      <c r="J9006" t="s">
        <v>48555</v>
      </c>
      <c r="K9006" t="s">
        <v>48556</v>
      </c>
      <c r="L9006" t="s">
        <v>303</v>
      </c>
      <c r="M9006" t="s">
        <v>809</v>
      </c>
    </row>
    <row r="9007" spans="1:13" x14ac:dyDescent="0.2">
      <c r="A9007" t="s">
        <v>38143</v>
      </c>
      <c r="B9007" t="s">
        <v>38144</v>
      </c>
      <c r="C9007" t="s">
        <v>48557</v>
      </c>
      <c r="D9007" t="s">
        <v>572</v>
      </c>
      <c r="E9007" t="s">
        <v>573</v>
      </c>
      <c r="F9007" t="s">
        <v>48558</v>
      </c>
      <c r="G9007" t="s">
        <v>48559</v>
      </c>
      <c r="H9007" t="s">
        <v>8256</v>
      </c>
      <c r="I9007" t="s">
        <v>8167</v>
      </c>
      <c r="J9007" t="s">
        <v>48560</v>
      </c>
      <c r="K9007" t="s">
        <v>48561</v>
      </c>
      <c r="L9007" t="s">
        <v>303</v>
      </c>
      <c r="M9007" t="s">
        <v>5402</v>
      </c>
    </row>
    <row r="9008" spans="1:13" x14ac:dyDescent="0.2">
      <c r="A9008" t="s">
        <v>38143</v>
      </c>
      <c r="B9008" t="s">
        <v>38144</v>
      </c>
      <c r="C9008" t="s">
        <v>48562</v>
      </c>
      <c r="D9008" t="s">
        <v>564</v>
      </c>
      <c r="E9008" t="s">
        <v>296</v>
      </c>
      <c r="F9008" t="s">
        <v>48563</v>
      </c>
      <c r="G9008" t="s">
        <v>48564</v>
      </c>
      <c r="H9008" t="s">
        <v>8193</v>
      </c>
      <c r="J9008" t="s">
        <v>48565</v>
      </c>
      <c r="K9008" t="s">
        <v>48566</v>
      </c>
      <c r="L9008" t="s">
        <v>303</v>
      </c>
      <c r="M9008" t="s">
        <v>48567</v>
      </c>
    </row>
    <row r="9009" spans="1:13" x14ac:dyDescent="0.2">
      <c r="A9009" t="s">
        <v>38143</v>
      </c>
      <c r="B9009" t="s">
        <v>38144</v>
      </c>
      <c r="C9009" t="s">
        <v>48568</v>
      </c>
      <c r="D9009" t="s">
        <v>48569</v>
      </c>
      <c r="E9009" t="s">
        <v>9832</v>
      </c>
      <c r="F9009" t="s">
        <v>48570</v>
      </c>
      <c r="G9009" t="s">
        <v>48571</v>
      </c>
      <c r="H9009" t="s">
        <v>8185</v>
      </c>
      <c r="I9009" t="s">
        <v>8159</v>
      </c>
      <c r="J9009" t="s">
        <v>48572</v>
      </c>
      <c r="K9009" t="s">
        <v>48573</v>
      </c>
      <c r="L9009" t="s">
        <v>303</v>
      </c>
      <c r="M9009" t="s">
        <v>6933</v>
      </c>
    </row>
    <row r="9010" spans="1:13" x14ac:dyDescent="0.2">
      <c r="A9010" t="s">
        <v>38143</v>
      </c>
      <c r="B9010" t="s">
        <v>38144</v>
      </c>
      <c r="C9010" t="s">
        <v>48574</v>
      </c>
      <c r="D9010" t="s">
        <v>48575</v>
      </c>
      <c r="F9010" t="s">
        <v>48576</v>
      </c>
      <c r="G9010" t="s">
        <v>8256</v>
      </c>
      <c r="J9010" t="s">
        <v>48577</v>
      </c>
      <c r="K9010" t="s">
        <v>48578</v>
      </c>
      <c r="L9010" t="s">
        <v>303</v>
      </c>
      <c r="M9010" t="s">
        <v>7204</v>
      </c>
    </row>
    <row r="9011" spans="1:13" x14ac:dyDescent="0.2">
      <c r="A9011" t="s">
        <v>38143</v>
      </c>
      <c r="B9011" t="s">
        <v>38144</v>
      </c>
      <c r="C9011" t="s">
        <v>48579</v>
      </c>
      <c r="D9011" t="s">
        <v>513</v>
      </c>
      <c r="E9011" t="s">
        <v>2638</v>
      </c>
      <c r="F9011" t="s">
        <v>48580</v>
      </c>
      <c r="G9011" t="s">
        <v>8808</v>
      </c>
      <c r="H9011" t="s">
        <v>8226</v>
      </c>
      <c r="J9011" t="s">
        <v>48581</v>
      </c>
      <c r="K9011" t="s">
        <v>48582</v>
      </c>
      <c r="L9011" t="s">
        <v>303</v>
      </c>
      <c r="M9011" t="s">
        <v>3539</v>
      </c>
    </row>
    <row r="9012" spans="1:13" x14ac:dyDescent="0.2">
      <c r="A9012" t="s">
        <v>38143</v>
      </c>
      <c r="B9012" t="s">
        <v>38144</v>
      </c>
      <c r="C9012" t="s">
        <v>48583</v>
      </c>
      <c r="D9012" t="s">
        <v>513</v>
      </c>
      <c r="F9012" t="s">
        <v>2638</v>
      </c>
      <c r="G9012" t="s">
        <v>48584</v>
      </c>
      <c r="H9012" t="s">
        <v>9096</v>
      </c>
      <c r="I9012" t="s">
        <v>8159</v>
      </c>
      <c r="J9012" t="s">
        <v>48585</v>
      </c>
      <c r="K9012" t="s">
        <v>48586</v>
      </c>
      <c r="L9012" t="s">
        <v>303</v>
      </c>
      <c r="M9012" t="s">
        <v>48587</v>
      </c>
    </row>
    <row r="9013" spans="1:13" x14ac:dyDescent="0.2">
      <c r="A9013" t="s">
        <v>38143</v>
      </c>
      <c r="B9013" t="s">
        <v>38144</v>
      </c>
      <c r="C9013" t="s">
        <v>48588</v>
      </c>
      <c r="D9013" t="s">
        <v>48589</v>
      </c>
      <c r="E9013" t="s">
        <v>48590</v>
      </c>
      <c r="F9013" t="s">
        <v>772</v>
      </c>
      <c r="G9013" t="s">
        <v>48591</v>
      </c>
      <c r="H9013" t="s">
        <v>8166</v>
      </c>
      <c r="I9013" t="s">
        <v>8167</v>
      </c>
      <c r="J9013" t="s">
        <v>48592</v>
      </c>
      <c r="K9013" t="s">
        <v>48593</v>
      </c>
      <c r="L9013" t="s">
        <v>303</v>
      </c>
      <c r="M9013" t="s">
        <v>48594</v>
      </c>
    </row>
    <row r="9014" spans="1:13" x14ac:dyDescent="0.2">
      <c r="A9014" t="s">
        <v>38143</v>
      </c>
      <c r="B9014" t="s">
        <v>38144</v>
      </c>
      <c r="C9014" t="s">
        <v>48595</v>
      </c>
      <c r="D9014" t="s">
        <v>349</v>
      </c>
      <c r="E9014" t="s">
        <v>424</v>
      </c>
      <c r="F9014" t="s">
        <v>48596</v>
      </c>
      <c r="G9014" t="s">
        <v>8578</v>
      </c>
      <c r="H9014" t="s">
        <v>8256</v>
      </c>
      <c r="I9014" t="s">
        <v>8167</v>
      </c>
      <c r="J9014" t="s">
        <v>48597</v>
      </c>
      <c r="K9014" t="s">
        <v>48598</v>
      </c>
      <c r="L9014" t="s">
        <v>303</v>
      </c>
      <c r="M9014" t="s">
        <v>836</v>
      </c>
    </row>
    <row r="9015" spans="1:13" x14ac:dyDescent="0.2">
      <c r="A9015" t="s">
        <v>38143</v>
      </c>
      <c r="B9015" t="s">
        <v>38144</v>
      </c>
      <c r="C9015" t="s">
        <v>48599</v>
      </c>
      <c r="D9015" t="s">
        <v>572</v>
      </c>
      <c r="E9015" t="s">
        <v>573</v>
      </c>
      <c r="F9015" t="s">
        <v>48600</v>
      </c>
      <c r="G9015" t="s">
        <v>37708</v>
      </c>
      <c r="H9015" t="s">
        <v>35738</v>
      </c>
      <c r="I9015" t="s">
        <v>8167</v>
      </c>
      <c r="J9015" t="s">
        <v>48601</v>
      </c>
      <c r="K9015" t="s">
        <v>48602</v>
      </c>
      <c r="L9015" t="s">
        <v>303</v>
      </c>
      <c r="M9015" t="s">
        <v>8586</v>
      </c>
    </row>
    <row r="9016" spans="1:13" x14ac:dyDescent="0.2">
      <c r="A9016" t="s">
        <v>38143</v>
      </c>
      <c r="B9016" t="s">
        <v>38144</v>
      </c>
      <c r="C9016" t="s">
        <v>48603</v>
      </c>
      <c r="D9016" t="s">
        <v>844</v>
      </c>
      <c r="E9016" t="s">
        <v>296</v>
      </c>
      <c r="F9016" t="s">
        <v>48604</v>
      </c>
      <c r="H9016" t="s">
        <v>8193</v>
      </c>
      <c r="J9016" t="s">
        <v>48605</v>
      </c>
      <c r="K9016" t="s">
        <v>48606</v>
      </c>
      <c r="L9016" t="s">
        <v>303</v>
      </c>
      <c r="M9016" t="s">
        <v>9532</v>
      </c>
    </row>
    <row r="9017" spans="1:13" x14ac:dyDescent="0.2">
      <c r="A9017" t="s">
        <v>38143</v>
      </c>
      <c r="B9017" t="s">
        <v>38144</v>
      </c>
      <c r="C9017" t="s">
        <v>48607</v>
      </c>
      <c r="D9017" t="s">
        <v>366</v>
      </c>
      <c r="F9017" t="s">
        <v>48608</v>
      </c>
      <c r="H9017" t="s">
        <v>8434</v>
      </c>
      <c r="J9017" t="s">
        <v>48609</v>
      </c>
      <c r="K9017" t="s">
        <v>48610</v>
      </c>
      <c r="L9017" t="s">
        <v>303</v>
      </c>
      <c r="M9017" t="s">
        <v>42393</v>
      </c>
    </row>
    <row r="9018" spans="1:13" x14ac:dyDescent="0.2">
      <c r="A9018" t="s">
        <v>38143</v>
      </c>
      <c r="B9018" t="s">
        <v>38144</v>
      </c>
      <c r="C9018" t="s">
        <v>48611</v>
      </c>
      <c r="D9018" t="s">
        <v>394</v>
      </c>
      <c r="E9018" t="s">
        <v>1891</v>
      </c>
      <c r="F9018" t="s">
        <v>48612</v>
      </c>
      <c r="H9018" t="s">
        <v>8383</v>
      </c>
      <c r="I9018" t="s">
        <v>8159</v>
      </c>
      <c r="J9018" t="s">
        <v>48613</v>
      </c>
      <c r="K9018" t="s">
        <v>48614</v>
      </c>
      <c r="L9018" t="s">
        <v>303</v>
      </c>
      <c r="M9018" t="s">
        <v>7042</v>
      </c>
    </row>
    <row r="9019" spans="1:13" x14ac:dyDescent="0.2">
      <c r="A9019" t="s">
        <v>38143</v>
      </c>
      <c r="B9019" t="s">
        <v>38144</v>
      </c>
      <c r="C9019" t="s">
        <v>48615</v>
      </c>
      <c r="D9019" t="s">
        <v>564</v>
      </c>
      <c r="E9019" t="s">
        <v>296</v>
      </c>
      <c r="F9019" t="s">
        <v>48616</v>
      </c>
      <c r="G9019" t="s">
        <v>25593</v>
      </c>
      <c r="H9019" t="s">
        <v>9200</v>
      </c>
      <c r="I9019" t="s">
        <v>8226</v>
      </c>
      <c r="J9019" t="s">
        <v>48617</v>
      </c>
      <c r="K9019" t="s">
        <v>48618</v>
      </c>
      <c r="L9019" t="s">
        <v>303</v>
      </c>
      <c r="M9019" t="s">
        <v>4469</v>
      </c>
    </row>
    <row r="9020" spans="1:13" x14ac:dyDescent="0.2">
      <c r="A9020" t="s">
        <v>38143</v>
      </c>
      <c r="B9020" t="s">
        <v>38144</v>
      </c>
      <c r="C9020" t="s">
        <v>48619</v>
      </c>
      <c r="D9020" t="s">
        <v>572</v>
      </c>
      <c r="E9020" t="s">
        <v>573</v>
      </c>
      <c r="F9020" t="s">
        <v>48620</v>
      </c>
      <c r="G9020" t="s">
        <v>8225</v>
      </c>
      <c r="H9020" t="s">
        <v>8226</v>
      </c>
      <c r="J9020" t="s">
        <v>48621</v>
      </c>
      <c r="K9020" t="s">
        <v>48622</v>
      </c>
      <c r="L9020" t="s">
        <v>303</v>
      </c>
      <c r="M9020" t="s">
        <v>3317</v>
      </c>
    </row>
    <row r="9021" spans="1:13" x14ac:dyDescent="0.2">
      <c r="A9021" t="s">
        <v>38143</v>
      </c>
      <c r="B9021" t="s">
        <v>38144</v>
      </c>
      <c r="C9021" t="s">
        <v>48623</v>
      </c>
      <c r="D9021" t="s">
        <v>572</v>
      </c>
      <c r="E9021" t="s">
        <v>573</v>
      </c>
      <c r="F9021" t="s">
        <v>48624</v>
      </c>
      <c r="G9021" t="s">
        <v>9632</v>
      </c>
      <c r="H9021" t="s">
        <v>8225</v>
      </c>
      <c r="I9021" t="s">
        <v>8226</v>
      </c>
      <c r="J9021" t="s">
        <v>48625</v>
      </c>
      <c r="K9021" t="s">
        <v>48626</v>
      </c>
      <c r="L9021" t="s">
        <v>303</v>
      </c>
      <c r="M9021" t="s">
        <v>6203</v>
      </c>
    </row>
    <row r="9022" spans="1:13" x14ac:dyDescent="0.2">
      <c r="A9022" t="s">
        <v>38143</v>
      </c>
      <c r="B9022" t="s">
        <v>38144</v>
      </c>
      <c r="C9022" t="s">
        <v>48627</v>
      </c>
      <c r="D9022" t="s">
        <v>349</v>
      </c>
      <c r="F9022" t="s">
        <v>48628</v>
      </c>
      <c r="G9022" t="s">
        <v>8321</v>
      </c>
      <c r="H9022" t="s">
        <v>8226</v>
      </c>
      <c r="J9022" t="s">
        <v>48629</v>
      </c>
      <c r="K9022" t="s">
        <v>48630</v>
      </c>
      <c r="L9022" t="s">
        <v>303</v>
      </c>
      <c r="M9022" t="s">
        <v>422</v>
      </c>
    </row>
    <row r="9023" spans="1:13" x14ac:dyDescent="0.2">
      <c r="A9023" t="s">
        <v>38143</v>
      </c>
      <c r="B9023" t="s">
        <v>38144</v>
      </c>
      <c r="C9023" t="s">
        <v>48631</v>
      </c>
      <c r="D9023" t="s">
        <v>349</v>
      </c>
      <c r="E9023" t="s">
        <v>424</v>
      </c>
      <c r="F9023" t="s">
        <v>48632</v>
      </c>
      <c r="G9023" t="s">
        <v>48633</v>
      </c>
      <c r="H9023" t="s">
        <v>8460</v>
      </c>
      <c r="I9023" t="s">
        <v>8226</v>
      </c>
      <c r="J9023" t="s">
        <v>48634</v>
      </c>
      <c r="K9023" t="s">
        <v>48635</v>
      </c>
      <c r="L9023" t="s">
        <v>303</v>
      </c>
      <c r="M9023" t="s">
        <v>9194</v>
      </c>
    </row>
    <row r="9024" spans="1:13" x14ac:dyDescent="0.2">
      <c r="A9024" t="s">
        <v>38143</v>
      </c>
      <c r="B9024" t="s">
        <v>38144</v>
      </c>
      <c r="C9024" t="s">
        <v>48636</v>
      </c>
      <c r="D9024" t="s">
        <v>349</v>
      </c>
      <c r="E9024" t="s">
        <v>424</v>
      </c>
      <c r="F9024" t="s">
        <v>48637</v>
      </c>
      <c r="H9024" t="s">
        <v>8185</v>
      </c>
      <c r="I9024" t="s">
        <v>8159</v>
      </c>
      <c r="J9024" t="s">
        <v>9543</v>
      </c>
      <c r="K9024" t="s">
        <v>48638</v>
      </c>
      <c r="L9024" t="s">
        <v>303</v>
      </c>
      <c r="M9024" t="s">
        <v>8563</v>
      </c>
    </row>
    <row r="9025" spans="1:13" x14ac:dyDescent="0.2">
      <c r="A9025" t="s">
        <v>38143</v>
      </c>
      <c r="B9025" t="s">
        <v>38144</v>
      </c>
      <c r="C9025" t="s">
        <v>48639</v>
      </c>
      <c r="D9025" t="s">
        <v>48640</v>
      </c>
      <c r="E9025" t="s">
        <v>48641</v>
      </c>
      <c r="F9025" t="s">
        <v>48642</v>
      </c>
      <c r="G9025" t="s">
        <v>48643</v>
      </c>
      <c r="H9025" t="s">
        <v>8434</v>
      </c>
      <c r="J9025" t="s">
        <v>48644</v>
      </c>
      <c r="K9025" t="s">
        <v>48645</v>
      </c>
      <c r="L9025" t="s">
        <v>303</v>
      </c>
      <c r="M9025" t="s">
        <v>48646</v>
      </c>
    </row>
    <row r="9026" spans="1:13" x14ac:dyDescent="0.2">
      <c r="A9026" t="s">
        <v>38143</v>
      </c>
      <c r="B9026" t="s">
        <v>38144</v>
      </c>
      <c r="C9026" t="s">
        <v>48647</v>
      </c>
      <c r="D9026" t="s">
        <v>349</v>
      </c>
      <c r="F9026" t="s">
        <v>10078</v>
      </c>
      <c r="G9026" t="s">
        <v>8239</v>
      </c>
      <c r="H9026" t="s">
        <v>8159</v>
      </c>
      <c r="J9026" t="s">
        <v>48648</v>
      </c>
      <c r="K9026" t="s">
        <v>48649</v>
      </c>
      <c r="L9026" t="s">
        <v>303</v>
      </c>
      <c r="M9026" t="s">
        <v>422</v>
      </c>
    </row>
    <row r="9027" spans="1:13" x14ac:dyDescent="0.2">
      <c r="A9027" t="s">
        <v>38143</v>
      </c>
      <c r="B9027" t="s">
        <v>38144</v>
      </c>
      <c r="C9027" t="s">
        <v>48650</v>
      </c>
      <c r="D9027" t="s">
        <v>349</v>
      </c>
      <c r="F9027" t="s">
        <v>48651</v>
      </c>
      <c r="G9027" t="s">
        <v>8225</v>
      </c>
      <c r="H9027" t="s">
        <v>8226</v>
      </c>
      <c r="J9027" t="s">
        <v>48652</v>
      </c>
      <c r="K9027" t="s">
        <v>48653</v>
      </c>
      <c r="L9027" t="s">
        <v>303</v>
      </c>
      <c r="M9027" t="s">
        <v>422</v>
      </c>
    </row>
    <row r="9028" spans="1:13" x14ac:dyDescent="0.2">
      <c r="A9028" t="s">
        <v>38143</v>
      </c>
      <c r="B9028" t="s">
        <v>38144</v>
      </c>
      <c r="C9028" t="s">
        <v>48654</v>
      </c>
      <c r="D9028" t="s">
        <v>513</v>
      </c>
      <c r="F9028" t="s">
        <v>2638</v>
      </c>
      <c r="G9028" t="s">
        <v>48655</v>
      </c>
      <c r="H9028" t="s">
        <v>8550</v>
      </c>
      <c r="I9028" t="s">
        <v>8159</v>
      </c>
      <c r="J9028" t="s">
        <v>48656</v>
      </c>
      <c r="K9028" t="s">
        <v>48657</v>
      </c>
      <c r="L9028" t="s">
        <v>303</v>
      </c>
      <c r="M9028" t="s">
        <v>7672</v>
      </c>
    </row>
    <row r="9029" spans="1:13" x14ac:dyDescent="0.2">
      <c r="A9029" t="s">
        <v>38143</v>
      </c>
      <c r="B9029" t="s">
        <v>38144</v>
      </c>
      <c r="C9029" t="s">
        <v>48658</v>
      </c>
      <c r="D9029" t="s">
        <v>572</v>
      </c>
      <c r="E9029" t="s">
        <v>573</v>
      </c>
      <c r="F9029" t="s">
        <v>48659</v>
      </c>
      <c r="G9029" t="s">
        <v>8166</v>
      </c>
      <c r="H9029" t="s">
        <v>8167</v>
      </c>
      <c r="J9029" t="s">
        <v>48660</v>
      </c>
      <c r="K9029" t="s">
        <v>8920</v>
      </c>
      <c r="L9029" t="s">
        <v>303</v>
      </c>
      <c r="M9029" t="s">
        <v>422</v>
      </c>
    </row>
    <row r="9030" spans="1:13" x14ac:dyDescent="0.2">
      <c r="A9030" t="s">
        <v>38143</v>
      </c>
      <c r="B9030" t="s">
        <v>38144</v>
      </c>
      <c r="C9030" t="s">
        <v>48661</v>
      </c>
      <c r="D9030" t="s">
        <v>349</v>
      </c>
      <c r="F9030" t="s">
        <v>48662</v>
      </c>
      <c r="G9030" t="s">
        <v>8719</v>
      </c>
      <c r="H9030" t="s">
        <v>8226</v>
      </c>
      <c r="J9030" t="s">
        <v>48663</v>
      </c>
      <c r="K9030" t="s">
        <v>48664</v>
      </c>
      <c r="L9030" t="s">
        <v>303</v>
      </c>
      <c r="M9030" t="s">
        <v>422</v>
      </c>
    </row>
    <row r="9031" spans="1:13" x14ac:dyDescent="0.2">
      <c r="A9031" t="s">
        <v>38143</v>
      </c>
      <c r="B9031" t="s">
        <v>38144</v>
      </c>
      <c r="C9031" t="s">
        <v>48665</v>
      </c>
      <c r="D9031" t="s">
        <v>564</v>
      </c>
      <c r="E9031" t="s">
        <v>296</v>
      </c>
      <c r="F9031" t="s">
        <v>981</v>
      </c>
      <c r="H9031" t="s">
        <v>48666</v>
      </c>
      <c r="I9031" t="s">
        <v>8226</v>
      </c>
      <c r="J9031" t="s">
        <v>48667</v>
      </c>
      <c r="K9031" t="s">
        <v>48668</v>
      </c>
      <c r="L9031" t="s">
        <v>303</v>
      </c>
      <c r="M9031" t="s">
        <v>8467</v>
      </c>
    </row>
    <row r="9032" spans="1:13" x14ac:dyDescent="0.2">
      <c r="A9032" t="s">
        <v>38143</v>
      </c>
      <c r="B9032" t="s">
        <v>38144</v>
      </c>
      <c r="C9032" t="s">
        <v>48669</v>
      </c>
      <c r="D9032" t="s">
        <v>48670</v>
      </c>
      <c r="E9032" t="s">
        <v>48671</v>
      </c>
      <c r="F9032" t="s">
        <v>48672</v>
      </c>
      <c r="G9032" t="s">
        <v>48673</v>
      </c>
      <c r="H9032" t="s">
        <v>48674</v>
      </c>
      <c r="I9032" t="s">
        <v>48675</v>
      </c>
      <c r="J9032" t="s">
        <v>48676</v>
      </c>
      <c r="K9032" t="s">
        <v>48677</v>
      </c>
      <c r="L9032" t="s">
        <v>303</v>
      </c>
      <c r="M9032" t="s">
        <v>41975</v>
      </c>
    </row>
    <row r="9033" spans="1:13" x14ac:dyDescent="0.2">
      <c r="A9033" t="s">
        <v>38143</v>
      </c>
      <c r="B9033" t="s">
        <v>38144</v>
      </c>
      <c r="C9033" t="s">
        <v>48678</v>
      </c>
      <c r="D9033" t="s">
        <v>8281</v>
      </c>
      <c r="E9033" t="s">
        <v>8282</v>
      </c>
      <c r="F9033" t="s">
        <v>48679</v>
      </c>
      <c r="G9033" t="s">
        <v>48680</v>
      </c>
      <c r="H9033" t="s">
        <v>8256</v>
      </c>
      <c r="I9033" t="s">
        <v>8167</v>
      </c>
      <c r="J9033" t="s">
        <v>48681</v>
      </c>
      <c r="K9033" t="s">
        <v>48682</v>
      </c>
      <c r="L9033" t="s">
        <v>303</v>
      </c>
      <c r="M9033" t="s">
        <v>10503</v>
      </c>
    </row>
    <row r="9034" spans="1:13" x14ac:dyDescent="0.2">
      <c r="A9034" t="s">
        <v>38143</v>
      </c>
      <c r="B9034" t="s">
        <v>38144</v>
      </c>
      <c r="C9034" t="s">
        <v>48683</v>
      </c>
      <c r="D9034" t="s">
        <v>349</v>
      </c>
      <c r="F9034" t="s">
        <v>48684</v>
      </c>
      <c r="G9034" t="s">
        <v>8370</v>
      </c>
      <c r="H9034" t="s">
        <v>8167</v>
      </c>
      <c r="J9034" t="s">
        <v>48685</v>
      </c>
      <c r="K9034" t="s">
        <v>302</v>
      </c>
      <c r="L9034" t="s">
        <v>303</v>
      </c>
      <c r="M9034" t="s">
        <v>422</v>
      </c>
    </row>
    <row r="9035" spans="1:13" x14ac:dyDescent="0.2">
      <c r="A9035" t="s">
        <v>38143</v>
      </c>
      <c r="B9035" t="s">
        <v>38144</v>
      </c>
      <c r="C9035" t="s">
        <v>48686</v>
      </c>
      <c r="D9035" t="s">
        <v>564</v>
      </c>
      <c r="E9035" t="s">
        <v>296</v>
      </c>
      <c r="F9035" t="s">
        <v>350</v>
      </c>
      <c r="G9035" t="s">
        <v>48687</v>
      </c>
      <c r="H9035" t="s">
        <v>48688</v>
      </c>
      <c r="I9035" t="s">
        <v>48689</v>
      </c>
      <c r="J9035" t="s">
        <v>48690</v>
      </c>
      <c r="K9035" t="s">
        <v>48691</v>
      </c>
      <c r="L9035" t="s">
        <v>303</v>
      </c>
      <c r="M9035" t="s">
        <v>4469</v>
      </c>
    </row>
    <row r="9036" spans="1:13" x14ac:dyDescent="0.2">
      <c r="A9036" t="s">
        <v>38143</v>
      </c>
      <c r="B9036" t="s">
        <v>38144</v>
      </c>
      <c r="C9036" t="s">
        <v>48692</v>
      </c>
      <c r="D9036" t="s">
        <v>48693</v>
      </c>
      <c r="E9036" t="s">
        <v>48694</v>
      </c>
      <c r="F9036" t="s">
        <v>5311</v>
      </c>
      <c r="H9036" t="s">
        <v>48695</v>
      </c>
      <c r="I9036" t="s">
        <v>8159</v>
      </c>
      <c r="J9036" t="s">
        <v>48696</v>
      </c>
      <c r="K9036" t="s">
        <v>48697</v>
      </c>
      <c r="L9036" t="s">
        <v>303</v>
      </c>
      <c r="M9036" t="s">
        <v>18542</v>
      </c>
    </row>
    <row r="9037" spans="1:13" x14ac:dyDescent="0.2">
      <c r="A9037" t="s">
        <v>38143</v>
      </c>
      <c r="B9037" t="s">
        <v>38144</v>
      </c>
      <c r="C9037" t="s">
        <v>48698</v>
      </c>
      <c r="D9037" t="s">
        <v>564</v>
      </c>
      <c r="E9037" t="s">
        <v>296</v>
      </c>
      <c r="F9037" t="s">
        <v>48699</v>
      </c>
      <c r="H9037" t="s">
        <v>8239</v>
      </c>
      <c r="I9037" t="s">
        <v>8159</v>
      </c>
      <c r="J9037" t="s">
        <v>48700</v>
      </c>
      <c r="K9037" t="s">
        <v>48701</v>
      </c>
      <c r="L9037" t="s">
        <v>303</v>
      </c>
      <c r="M9037" t="s">
        <v>4469</v>
      </c>
    </row>
    <row r="9038" spans="1:13" x14ac:dyDescent="0.2">
      <c r="A9038" t="s">
        <v>38143</v>
      </c>
      <c r="B9038" t="s">
        <v>38144</v>
      </c>
      <c r="C9038" t="s">
        <v>48702</v>
      </c>
      <c r="D9038" t="s">
        <v>349</v>
      </c>
      <c r="F9038" t="s">
        <v>48703</v>
      </c>
      <c r="H9038" t="s">
        <v>8434</v>
      </c>
      <c r="I9038" t="s">
        <v>8159</v>
      </c>
      <c r="J9038" t="s">
        <v>48704</v>
      </c>
      <c r="K9038" t="s">
        <v>48705</v>
      </c>
      <c r="L9038" t="s">
        <v>303</v>
      </c>
      <c r="M9038" t="s">
        <v>422</v>
      </c>
    </row>
    <row r="9039" spans="1:13" x14ac:dyDescent="0.2">
      <c r="A9039" t="s">
        <v>38143</v>
      </c>
      <c r="B9039" t="s">
        <v>38144</v>
      </c>
      <c r="C9039" t="s">
        <v>48706</v>
      </c>
      <c r="D9039" t="s">
        <v>48707</v>
      </c>
      <c r="E9039" t="s">
        <v>48708</v>
      </c>
      <c r="F9039" t="s">
        <v>48709</v>
      </c>
      <c r="G9039" t="s">
        <v>8225</v>
      </c>
      <c r="H9039" t="s">
        <v>8226</v>
      </c>
      <c r="J9039" t="s">
        <v>48710</v>
      </c>
      <c r="K9039" t="s">
        <v>48711</v>
      </c>
      <c r="L9039" t="s">
        <v>303</v>
      </c>
      <c r="M9039" t="s">
        <v>1060</v>
      </c>
    </row>
    <row r="9040" spans="1:13" x14ac:dyDescent="0.2">
      <c r="A9040" t="s">
        <v>38143</v>
      </c>
      <c r="B9040" t="s">
        <v>38144</v>
      </c>
      <c r="C9040" t="s">
        <v>48712</v>
      </c>
      <c r="D9040" t="s">
        <v>8456</v>
      </c>
      <c r="E9040" t="s">
        <v>47315</v>
      </c>
      <c r="F9040" t="s">
        <v>48713</v>
      </c>
      <c r="G9040" t="s">
        <v>48714</v>
      </c>
      <c r="H9040" t="s">
        <v>8271</v>
      </c>
      <c r="I9040" t="s">
        <v>8226</v>
      </c>
      <c r="J9040" t="s">
        <v>48715</v>
      </c>
      <c r="K9040" t="s">
        <v>48716</v>
      </c>
      <c r="L9040" t="s">
        <v>303</v>
      </c>
      <c r="M9040" t="s">
        <v>48717</v>
      </c>
    </row>
    <row r="9041" spans="1:13" x14ac:dyDescent="0.2">
      <c r="A9041" t="s">
        <v>38143</v>
      </c>
      <c r="B9041" t="s">
        <v>38144</v>
      </c>
      <c r="C9041" t="s">
        <v>48718</v>
      </c>
      <c r="D9041" t="s">
        <v>349</v>
      </c>
      <c r="F9041" t="s">
        <v>14214</v>
      </c>
      <c r="G9041" t="s">
        <v>42352</v>
      </c>
      <c r="H9041" t="s">
        <v>48719</v>
      </c>
      <c r="I9041" t="s">
        <v>8225</v>
      </c>
      <c r="J9041" t="s">
        <v>48720</v>
      </c>
      <c r="K9041" t="s">
        <v>48721</v>
      </c>
      <c r="L9041" t="s">
        <v>303</v>
      </c>
      <c r="M9041" t="s">
        <v>48722</v>
      </c>
    </row>
    <row r="9042" spans="1:13" x14ac:dyDescent="0.2">
      <c r="A9042" t="s">
        <v>38143</v>
      </c>
      <c r="B9042" t="s">
        <v>38144</v>
      </c>
      <c r="C9042" t="s">
        <v>48723</v>
      </c>
      <c r="D9042" t="s">
        <v>564</v>
      </c>
      <c r="E9042" t="s">
        <v>296</v>
      </c>
      <c r="F9042" t="s">
        <v>48724</v>
      </c>
      <c r="G9042" t="s">
        <v>48725</v>
      </c>
      <c r="H9042" t="s">
        <v>8256</v>
      </c>
      <c r="J9042" t="s">
        <v>48726</v>
      </c>
      <c r="K9042" t="s">
        <v>48727</v>
      </c>
      <c r="L9042" t="s">
        <v>303</v>
      </c>
      <c r="M9042" t="s">
        <v>4469</v>
      </c>
    </row>
    <row r="9043" spans="1:13" x14ac:dyDescent="0.2">
      <c r="A9043" t="s">
        <v>38143</v>
      </c>
      <c r="B9043" t="s">
        <v>38144</v>
      </c>
      <c r="C9043" t="s">
        <v>48728</v>
      </c>
      <c r="D9043" t="s">
        <v>8198</v>
      </c>
      <c r="E9043" t="s">
        <v>5074</v>
      </c>
      <c r="F9043" t="s">
        <v>48729</v>
      </c>
      <c r="G9043" t="s">
        <v>48730</v>
      </c>
      <c r="H9043" t="s">
        <v>8185</v>
      </c>
      <c r="I9043" t="s">
        <v>8159</v>
      </c>
      <c r="J9043" t="s">
        <v>48731</v>
      </c>
      <c r="K9043" t="s">
        <v>48732</v>
      </c>
      <c r="L9043" t="s">
        <v>303</v>
      </c>
      <c r="M9043" t="s">
        <v>12570</v>
      </c>
    </row>
    <row r="9044" spans="1:13" x14ac:dyDescent="0.2">
      <c r="A9044" t="s">
        <v>38143</v>
      </c>
      <c r="B9044" t="s">
        <v>38144</v>
      </c>
      <c r="C9044" t="s">
        <v>48733</v>
      </c>
      <c r="D9044" t="s">
        <v>366</v>
      </c>
      <c r="E9044" t="s">
        <v>10132</v>
      </c>
      <c r="F9044" t="s">
        <v>48734</v>
      </c>
      <c r="G9044" t="s">
        <v>48735</v>
      </c>
      <c r="H9044" t="s">
        <v>48736</v>
      </c>
      <c r="I9044" t="s">
        <v>8226</v>
      </c>
      <c r="J9044" t="s">
        <v>48737</v>
      </c>
      <c r="K9044" t="s">
        <v>48738</v>
      </c>
      <c r="L9044" t="s">
        <v>303</v>
      </c>
      <c r="M9044" t="s">
        <v>6498</v>
      </c>
    </row>
    <row r="9045" spans="1:13" x14ac:dyDescent="0.2">
      <c r="A9045" t="s">
        <v>38143</v>
      </c>
      <c r="B9045" t="s">
        <v>38144</v>
      </c>
      <c r="C9045" t="s">
        <v>48739</v>
      </c>
      <c r="D9045" t="s">
        <v>349</v>
      </c>
      <c r="E9045" t="s">
        <v>424</v>
      </c>
      <c r="F9045" t="s">
        <v>48740</v>
      </c>
      <c r="G9045" t="s">
        <v>48741</v>
      </c>
      <c r="H9045" t="s">
        <v>8201</v>
      </c>
      <c r="I9045" t="s">
        <v>8167</v>
      </c>
      <c r="J9045" t="s">
        <v>48742</v>
      </c>
      <c r="K9045" t="s">
        <v>48743</v>
      </c>
      <c r="L9045" t="s">
        <v>303</v>
      </c>
      <c r="M9045" t="s">
        <v>48744</v>
      </c>
    </row>
    <row r="9046" spans="1:13" x14ac:dyDescent="0.2">
      <c r="A9046" t="s">
        <v>38143</v>
      </c>
      <c r="B9046" t="s">
        <v>38144</v>
      </c>
      <c r="C9046" t="s">
        <v>48745</v>
      </c>
      <c r="D9046" t="s">
        <v>513</v>
      </c>
      <c r="E9046" t="s">
        <v>2638</v>
      </c>
      <c r="F9046" t="s">
        <v>48746</v>
      </c>
      <c r="G9046" t="s">
        <v>8225</v>
      </c>
      <c r="I9046" t="s">
        <v>8226</v>
      </c>
      <c r="J9046" t="s">
        <v>48747</v>
      </c>
      <c r="K9046" t="s">
        <v>48748</v>
      </c>
      <c r="L9046" t="s">
        <v>303</v>
      </c>
      <c r="M9046" t="s">
        <v>817</v>
      </c>
    </row>
    <row r="9047" spans="1:13" x14ac:dyDescent="0.2">
      <c r="A9047" t="s">
        <v>38143</v>
      </c>
      <c r="B9047" t="s">
        <v>38144</v>
      </c>
      <c r="C9047" t="s">
        <v>48749</v>
      </c>
      <c r="D9047" t="s">
        <v>349</v>
      </c>
      <c r="F9047" t="s">
        <v>48750</v>
      </c>
      <c r="G9047" t="s">
        <v>48751</v>
      </c>
      <c r="H9047" t="s">
        <v>8226</v>
      </c>
      <c r="J9047" t="s">
        <v>48752</v>
      </c>
      <c r="K9047" t="s">
        <v>48753</v>
      </c>
      <c r="L9047" t="s">
        <v>303</v>
      </c>
      <c r="M9047" t="s">
        <v>422</v>
      </c>
    </row>
    <row r="9048" spans="1:13" x14ac:dyDescent="0.2">
      <c r="A9048" t="s">
        <v>38143</v>
      </c>
      <c r="B9048" t="s">
        <v>38144</v>
      </c>
      <c r="C9048" t="s">
        <v>48754</v>
      </c>
      <c r="D9048" t="s">
        <v>349</v>
      </c>
      <c r="E9048" t="s">
        <v>424</v>
      </c>
      <c r="F9048" t="s">
        <v>48755</v>
      </c>
      <c r="H9048" t="s">
        <v>8158</v>
      </c>
      <c r="I9048" t="s">
        <v>8159</v>
      </c>
      <c r="J9048" t="s">
        <v>48756</v>
      </c>
      <c r="K9048" t="s">
        <v>8756</v>
      </c>
      <c r="L9048" t="s">
        <v>303</v>
      </c>
      <c r="M9048" t="s">
        <v>16583</v>
      </c>
    </row>
    <row r="9049" spans="1:13" x14ac:dyDescent="0.2">
      <c r="A9049" t="s">
        <v>38143</v>
      </c>
      <c r="B9049" t="s">
        <v>38144</v>
      </c>
      <c r="C9049" t="s">
        <v>48757</v>
      </c>
      <c r="D9049" t="s">
        <v>564</v>
      </c>
      <c r="E9049" t="s">
        <v>296</v>
      </c>
      <c r="F9049" t="s">
        <v>48758</v>
      </c>
      <c r="G9049" t="s">
        <v>48759</v>
      </c>
      <c r="H9049" t="s">
        <v>8225</v>
      </c>
      <c r="I9049" t="s">
        <v>8226</v>
      </c>
      <c r="J9049" t="s">
        <v>48760</v>
      </c>
      <c r="K9049" t="s">
        <v>48761</v>
      </c>
      <c r="L9049" t="s">
        <v>303</v>
      </c>
      <c r="M9049" t="s">
        <v>8467</v>
      </c>
    </row>
    <row r="9050" spans="1:13" x14ac:dyDescent="0.2">
      <c r="A9050" t="s">
        <v>38143</v>
      </c>
      <c r="B9050" t="s">
        <v>38144</v>
      </c>
      <c r="C9050" t="s">
        <v>48762</v>
      </c>
      <c r="D9050" t="s">
        <v>349</v>
      </c>
      <c r="E9050" t="s">
        <v>424</v>
      </c>
      <c r="F9050" t="s">
        <v>48763</v>
      </c>
      <c r="G9050" t="s">
        <v>48764</v>
      </c>
      <c r="H9050" t="s">
        <v>8225</v>
      </c>
      <c r="I9050" t="s">
        <v>8226</v>
      </c>
      <c r="J9050" t="s">
        <v>48765</v>
      </c>
      <c r="K9050" t="s">
        <v>48766</v>
      </c>
      <c r="L9050" t="s">
        <v>303</v>
      </c>
      <c r="M9050" t="s">
        <v>9317</v>
      </c>
    </row>
    <row r="9051" spans="1:13" x14ac:dyDescent="0.2">
      <c r="A9051" t="s">
        <v>38143</v>
      </c>
      <c r="B9051" t="s">
        <v>38144</v>
      </c>
      <c r="C9051" t="s">
        <v>48767</v>
      </c>
      <c r="D9051" t="s">
        <v>349</v>
      </c>
      <c r="E9051" t="s">
        <v>424</v>
      </c>
      <c r="F9051" t="s">
        <v>48768</v>
      </c>
      <c r="G9051" t="s">
        <v>48769</v>
      </c>
      <c r="H9051" t="s">
        <v>8256</v>
      </c>
      <c r="I9051" t="s">
        <v>8167</v>
      </c>
      <c r="J9051" t="s">
        <v>48770</v>
      </c>
      <c r="K9051" t="s">
        <v>48598</v>
      </c>
      <c r="L9051" t="s">
        <v>303</v>
      </c>
      <c r="M9051" t="s">
        <v>38102</v>
      </c>
    </row>
    <row r="9052" spans="1:13" x14ac:dyDescent="0.2">
      <c r="A9052" t="s">
        <v>38143</v>
      </c>
      <c r="B9052" t="s">
        <v>38144</v>
      </c>
      <c r="C9052" t="s">
        <v>48771</v>
      </c>
      <c r="D9052" t="s">
        <v>8911</v>
      </c>
      <c r="E9052" t="s">
        <v>48772</v>
      </c>
      <c r="F9052" t="s">
        <v>48773</v>
      </c>
      <c r="H9052" t="s">
        <v>8185</v>
      </c>
      <c r="I9052" t="s">
        <v>8159</v>
      </c>
      <c r="J9052" t="s">
        <v>48774</v>
      </c>
      <c r="K9052" t="s">
        <v>48775</v>
      </c>
      <c r="L9052" t="s">
        <v>303</v>
      </c>
      <c r="M9052" t="s">
        <v>7182</v>
      </c>
    </row>
    <row r="9053" spans="1:13" x14ac:dyDescent="0.2">
      <c r="A9053" t="s">
        <v>38143</v>
      </c>
      <c r="B9053" t="s">
        <v>38144</v>
      </c>
      <c r="C9053" t="s">
        <v>48776</v>
      </c>
      <c r="D9053" t="s">
        <v>349</v>
      </c>
      <c r="F9053" t="s">
        <v>48777</v>
      </c>
      <c r="G9053" t="s">
        <v>981</v>
      </c>
      <c r="H9053" t="s">
        <v>8808</v>
      </c>
      <c r="I9053" t="s">
        <v>8226</v>
      </c>
      <c r="J9053" t="s">
        <v>48581</v>
      </c>
      <c r="K9053" t="s">
        <v>48778</v>
      </c>
      <c r="L9053" t="s">
        <v>303</v>
      </c>
      <c r="M9053" t="s">
        <v>422</v>
      </c>
    </row>
    <row r="9054" spans="1:13" x14ac:dyDescent="0.2">
      <c r="A9054" t="s">
        <v>38143</v>
      </c>
      <c r="B9054" t="s">
        <v>38144</v>
      </c>
      <c r="C9054" t="s">
        <v>48779</v>
      </c>
      <c r="D9054" t="s">
        <v>564</v>
      </c>
      <c r="E9054" t="s">
        <v>296</v>
      </c>
      <c r="F9054" t="s">
        <v>48780</v>
      </c>
      <c r="G9054" t="s">
        <v>48781</v>
      </c>
      <c r="H9054" t="s">
        <v>8271</v>
      </c>
      <c r="I9054" t="s">
        <v>8226</v>
      </c>
      <c r="J9054" t="s">
        <v>48782</v>
      </c>
      <c r="K9054" t="s">
        <v>48783</v>
      </c>
      <c r="L9054" t="s">
        <v>303</v>
      </c>
      <c r="M9054" t="s">
        <v>9241</v>
      </c>
    </row>
    <row r="9055" spans="1:13" x14ac:dyDescent="0.2">
      <c r="A9055" t="s">
        <v>38143</v>
      </c>
      <c r="B9055" t="s">
        <v>38144</v>
      </c>
      <c r="C9055" t="s">
        <v>48784</v>
      </c>
      <c r="D9055" t="s">
        <v>492</v>
      </c>
      <c r="E9055" t="s">
        <v>493</v>
      </c>
      <c r="F9055" t="s">
        <v>1137</v>
      </c>
      <c r="G9055" t="s">
        <v>48785</v>
      </c>
      <c r="H9055" t="s">
        <v>8256</v>
      </c>
      <c r="J9055" t="s">
        <v>9283</v>
      </c>
      <c r="K9055" t="s">
        <v>48786</v>
      </c>
      <c r="L9055" t="s">
        <v>303</v>
      </c>
      <c r="M9055" t="s">
        <v>1666</v>
      </c>
    </row>
    <row r="9056" spans="1:13" x14ac:dyDescent="0.2">
      <c r="A9056" t="s">
        <v>38143</v>
      </c>
      <c r="B9056" t="s">
        <v>38144</v>
      </c>
      <c r="C9056" t="s">
        <v>48787</v>
      </c>
      <c r="D9056" t="s">
        <v>394</v>
      </c>
      <c r="E9056" t="s">
        <v>4921</v>
      </c>
      <c r="F9056" t="s">
        <v>1809</v>
      </c>
      <c r="G9056" t="s">
        <v>48788</v>
      </c>
      <c r="H9056" t="s">
        <v>8357</v>
      </c>
      <c r="I9056" t="s">
        <v>8159</v>
      </c>
      <c r="J9056" t="s">
        <v>48789</v>
      </c>
      <c r="K9056" t="s">
        <v>48790</v>
      </c>
      <c r="L9056" t="s">
        <v>303</v>
      </c>
      <c r="M9056" t="s">
        <v>32723</v>
      </c>
    </row>
    <row r="9057" spans="1:13" x14ac:dyDescent="0.2">
      <c r="A9057" t="s">
        <v>38143</v>
      </c>
      <c r="B9057" t="s">
        <v>38144</v>
      </c>
      <c r="C9057" t="s">
        <v>48791</v>
      </c>
      <c r="D9057" t="s">
        <v>349</v>
      </c>
      <c r="E9057" t="s">
        <v>424</v>
      </c>
      <c r="F9057" t="s">
        <v>1349</v>
      </c>
      <c r="G9057" t="s">
        <v>48792</v>
      </c>
      <c r="H9057" t="s">
        <v>8256</v>
      </c>
      <c r="J9057" t="s">
        <v>48793</v>
      </c>
      <c r="K9057" t="s">
        <v>48794</v>
      </c>
      <c r="L9057" t="s">
        <v>303</v>
      </c>
      <c r="M9057" t="s">
        <v>1966</v>
      </c>
    </row>
    <row r="9058" spans="1:13" x14ac:dyDescent="0.2">
      <c r="A9058" t="s">
        <v>38143</v>
      </c>
      <c r="B9058" t="s">
        <v>38144</v>
      </c>
      <c r="C9058" t="s">
        <v>48795</v>
      </c>
      <c r="D9058" t="s">
        <v>349</v>
      </c>
      <c r="F9058" t="s">
        <v>48796</v>
      </c>
      <c r="G9058" t="s">
        <v>48797</v>
      </c>
      <c r="H9058" t="s">
        <v>8357</v>
      </c>
      <c r="I9058" t="s">
        <v>8159</v>
      </c>
      <c r="J9058" t="s">
        <v>48798</v>
      </c>
      <c r="K9058" t="s">
        <v>48799</v>
      </c>
      <c r="L9058" t="s">
        <v>303</v>
      </c>
      <c r="M9058" t="s">
        <v>2416</v>
      </c>
    </row>
    <row r="9059" spans="1:13" x14ac:dyDescent="0.2">
      <c r="A9059" t="s">
        <v>38143</v>
      </c>
      <c r="B9059" t="s">
        <v>38144</v>
      </c>
      <c r="C9059" t="s">
        <v>48800</v>
      </c>
      <c r="D9059" t="s">
        <v>349</v>
      </c>
      <c r="E9059" t="s">
        <v>424</v>
      </c>
      <c r="F9059" t="s">
        <v>48801</v>
      </c>
      <c r="H9059" t="s">
        <v>8185</v>
      </c>
      <c r="I9059" t="s">
        <v>8159</v>
      </c>
      <c r="J9059" t="s">
        <v>48802</v>
      </c>
      <c r="K9059" t="s">
        <v>48803</v>
      </c>
      <c r="L9059" t="s">
        <v>303</v>
      </c>
      <c r="M9059" t="s">
        <v>9194</v>
      </c>
    </row>
    <row r="9060" spans="1:13" x14ac:dyDescent="0.2">
      <c r="A9060" t="s">
        <v>38143</v>
      </c>
      <c r="B9060" t="s">
        <v>38144</v>
      </c>
      <c r="C9060" t="s">
        <v>48804</v>
      </c>
      <c r="D9060" t="s">
        <v>48805</v>
      </c>
      <c r="E9060" t="s">
        <v>48806</v>
      </c>
      <c r="F9060" t="s">
        <v>48807</v>
      </c>
      <c r="G9060" t="s">
        <v>48808</v>
      </c>
      <c r="H9060" t="s">
        <v>8271</v>
      </c>
      <c r="I9060" t="s">
        <v>8226</v>
      </c>
      <c r="J9060" t="s">
        <v>48809</v>
      </c>
      <c r="K9060" t="s">
        <v>48810</v>
      </c>
      <c r="L9060" t="s">
        <v>303</v>
      </c>
      <c r="M9060" t="s">
        <v>48811</v>
      </c>
    </row>
    <row r="9061" spans="1:13" x14ac:dyDescent="0.2">
      <c r="A9061" t="s">
        <v>38143</v>
      </c>
      <c r="B9061" t="s">
        <v>38144</v>
      </c>
      <c r="C9061" t="s">
        <v>48812</v>
      </c>
      <c r="D9061" t="s">
        <v>394</v>
      </c>
      <c r="E9061" t="s">
        <v>395</v>
      </c>
      <c r="F9061" t="s">
        <v>500</v>
      </c>
      <c r="G9061" t="s">
        <v>48813</v>
      </c>
      <c r="H9061" t="s">
        <v>8185</v>
      </c>
      <c r="J9061" t="s">
        <v>48814</v>
      </c>
      <c r="K9061" t="s">
        <v>48815</v>
      </c>
      <c r="L9061" t="s">
        <v>303</v>
      </c>
      <c r="M9061" t="s">
        <v>9187</v>
      </c>
    </row>
    <row r="9062" spans="1:13" x14ac:dyDescent="0.2">
      <c r="A9062" t="s">
        <v>38143</v>
      </c>
      <c r="B9062" t="s">
        <v>38144</v>
      </c>
      <c r="C9062" t="s">
        <v>48816</v>
      </c>
      <c r="D9062" t="s">
        <v>48817</v>
      </c>
      <c r="E9062" t="s">
        <v>48818</v>
      </c>
      <c r="F9062" t="s">
        <v>48819</v>
      </c>
      <c r="G9062" t="s">
        <v>981</v>
      </c>
      <c r="H9062" t="s">
        <v>8550</v>
      </c>
      <c r="I9062" t="s">
        <v>8159</v>
      </c>
      <c r="J9062" t="s">
        <v>48820</v>
      </c>
      <c r="K9062" t="s">
        <v>48821</v>
      </c>
      <c r="L9062" t="s">
        <v>303</v>
      </c>
      <c r="M9062" t="s">
        <v>48822</v>
      </c>
    </row>
    <row r="9063" spans="1:13" x14ac:dyDescent="0.2">
      <c r="A9063" t="s">
        <v>38143</v>
      </c>
      <c r="B9063" t="s">
        <v>38144</v>
      </c>
      <c r="C9063" t="s">
        <v>48823</v>
      </c>
      <c r="D9063" t="s">
        <v>48824</v>
      </c>
      <c r="E9063" t="s">
        <v>33724</v>
      </c>
      <c r="F9063" t="s">
        <v>48825</v>
      </c>
      <c r="H9063" t="s">
        <v>8185</v>
      </c>
      <c r="I9063" t="s">
        <v>8159</v>
      </c>
      <c r="J9063" t="s">
        <v>48826</v>
      </c>
      <c r="K9063" t="s">
        <v>48827</v>
      </c>
      <c r="L9063" t="s">
        <v>303</v>
      </c>
      <c r="M9063" t="s">
        <v>25360</v>
      </c>
    </row>
    <row r="9064" spans="1:13" x14ac:dyDescent="0.2">
      <c r="A9064" t="s">
        <v>38143</v>
      </c>
      <c r="B9064" t="s">
        <v>38144</v>
      </c>
      <c r="C9064" t="s">
        <v>48828</v>
      </c>
      <c r="D9064" t="s">
        <v>844</v>
      </c>
      <c r="E9064" t="s">
        <v>296</v>
      </c>
      <c r="F9064" t="s">
        <v>48829</v>
      </c>
      <c r="H9064" t="s">
        <v>8550</v>
      </c>
      <c r="I9064" t="s">
        <v>8159</v>
      </c>
      <c r="J9064" t="s">
        <v>48830</v>
      </c>
      <c r="K9064" t="s">
        <v>48831</v>
      </c>
      <c r="L9064" t="s">
        <v>303</v>
      </c>
      <c r="M9064" t="s">
        <v>48832</v>
      </c>
    </row>
    <row r="9065" spans="1:13" x14ac:dyDescent="0.2">
      <c r="A9065" t="s">
        <v>38143</v>
      </c>
      <c r="B9065" t="s">
        <v>38144</v>
      </c>
      <c r="C9065" t="s">
        <v>48833</v>
      </c>
      <c r="D9065" t="s">
        <v>48834</v>
      </c>
      <c r="F9065" t="s">
        <v>48835</v>
      </c>
      <c r="H9065" t="s">
        <v>48836</v>
      </c>
      <c r="I9065" t="s">
        <v>8226</v>
      </c>
      <c r="J9065" t="s">
        <v>48837</v>
      </c>
      <c r="K9065" t="s">
        <v>48838</v>
      </c>
      <c r="L9065" t="s">
        <v>303</v>
      </c>
      <c r="M9065" t="s">
        <v>2774</v>
      </c>
    </row>
    <row r="9066" spans="1:13" x14ac:dyDescent="0.2">
      <c r="A9066" t="s">
        <v>38143</v>
      </c>
      <c r="B9066" t="s">
        <v>38144</v>
      </c>
      <c r="C9066" t="s">
        <v>48839</v>
      </c>
      <c r="D9066" t="s">
        <v>8182</v>
      </c>
      <c r="E9066" t="s">
        <v>26163</v>
      </c>
      <c r="F9066" t="s">
        <v>36542</v>
      </c>
      <c r="G9066" t="s">
        <v>48792</v>
      </c>
      <c r="H9066" t="s">
        <v>8159</v>
      </c>
      <c r="J9066" t="s">
        <v>48840</v>
      </c>
      <c r="K9066" t="s">
        <v>48841</v>
      </c>
      <c r="L9066" t="s">
        <v>303</v>
      </c>
      <c r="M9066" t="s">
        <v>3907</v>
      </c>
    </row>
    <row r="9067" spans="1:13" x14ac:dyDescent="0.2">
      <c r="A9067" t="s">
        <v>38143</v>
      </c>
      <c r="B9067" t="s">
        <v>38144</v>
      </c>
      <c r="C9067" t="s">
        <v>48842</v>
      </c>
      <c r="D9067" t="s">
        <v>9300</v>
      </c>
      <c r="F9067" t="s">
        <v>48843</v>
      </c>
      <c r="H9067" t="s">
        <v>8185</v>
      </c>
      <c r="I9067" t="s">
        <v>8159</v>
      </c>
      <c r="J9067" t="s">
        <v>48844</v>
      </c>
      <c r="K9067" t="s">
        <v>48845</v>
      </c>
      <c r="L9067" t="s">
        <v>303</v>
      </c>
      <c r="M9067" t="s">
        <v>48846</v>
      </c>
    </row>
    <row r="9068" spans="1:13" x14ac:dyDescent="0.2">
      <c r="A9068" t="s">
        <v>38143</v>
      </c>
      <c r="B9068" t="s">
        <v>38144</v>
      </c>
      <c r="C9068" t="s">
        <v>48847</v>
      </c>
      <c r="D9068" t="s">
        <v>572</v>
      </c>
      <c r="E9068" t="s">
        <v>573</v>
      </c>
      <c r="F9068" t="s">
        <v>47247</v>
      </c>
      <c r="H9068" t="s">
        <v>8210</v>
      </c>
      <c r="I9068" t="s">
        <v>8226</v>
      </c>
      <c r="J9068" t="s">
        <v>8573</v>
      </c>
      <c r="K9068" t="s">
        <v>48848</v>
      </c>
      <c r="L9068" t="s">
        <v>303</v>
      </c>
      <c r="M9068" t="s">
        <v>6203</v>
      </c>
    </row>
    <row r="9069" spans="1:13" x14ac:dyDescent="0.2">
      <c r="A9069" t="s">
        <v>38143</v>
      </c>
      <c r="B9069" t="s">
        <v>38144</v>
      </c>
      <c r="C9069" t="s">
        <v>48849</v>
      </c>
      <c r="D9069" t="s">
        <v>2857</v>
      </c>
      <c r="E9069" t="s">
        <v>2858</v>
      </c>
      <c r="F9069" t="s">
        <v>48850</v>
      </c>
      <c r="H9069" t="s">
        <v>8185</v>
      </c>
      <c r="J9069" t="s">
        <v>48851</v>
      </c>
      <c r="K9069" t="s">
        <v>48852</v>
      </c>
      <c r="L9069" t="s">
        <v>303</v>
      </c>
      <c r="M9069" t="s">
        <v>18508</v>
      </c>
    </row>
    <row r="9070" spans="1:13" x14ac:dyDescent="0.2">
      <c r="A9070" t="s">
        <v>38143</v>
      </c>
      <c r="B9070" t="s">
        <v>38144</v>
      </c>
      <c r="C9070" t="s">
        <v>48853</v>
      </c>
      <c r="D9070" t="s">
        <v>2857</v>
      </c>
      <c r="E9070" t="s">
        <v>2858</v>
      </c>
      <c r="F9070" t="s">
        <v>48854</v>
      </c>
      <c r="G9070" t="s">
        <v>42352</v>
      </c>
      <c r="H9070" t="s">
        <v>8225</v>
      </c>
      <c r="I9070" t="s">
        <v>8226</v>
      </c>
      <c r="J9070" t="s">
        <v>48855</v>
      </c>
      <c r="K9070" t="s">
        <v>48856</v>
      </c>
      <c r="L9070" t="s">
        <v>303</v>
      </c>
      <c r="M9070" t="s">
        <v>48857</v>
      </c>
    </row>
    <row r="9071" spans="1:13" x14ac:dyDescent="0.2">
      <c r="A9071" t="s">
        <v>38143</v>
      </c>
      <c r="B9071" t="s">
        <v>38144</v>
      </c>
      <c r="C9071" t="s">
        <v>48858</v>
      </c>
      <c r="D9071" t="s">
        <v>48859</v>
      </c>
      <c r="F9071" t="s">
        <v>48860</v>
      </c>
      <c r="G9071" t="s">
        <v>29297</v>
      </c>
      <c r="H9071" t="s">
        <v>48861</v>
      </c>
      <c r="I9071" t="s">
        <v>8159</v>
      </c>
      <c r="J9071" t="s">
        <v>48862</v>
      </c>
      <c r="K9071" t="s">
        <v>48863</v>
      </c>
      <c r="L9071" t="s">
        <v>303</v>
      </c>
      <c r="M9071" t="s">
        <v>48864</v>
      </c>
    </row>
    <row r="9072" spans="1:13" x14ac:dyDescent="0.2">
      <c r="A9072" t="s">
        <v>38143</v>
      </c>
      <c r="B9072" t="s">
        <v>38144</v>
      </c>
      <c r="C9072" t="s">
        <v>48865</v>
      </c>
      <c r="D9072" t="s">
        <v>564</v>
      </c>
      <c r="E9072" t="s">
        <v>296</v>
      </c>
      <c r="F9072" t="s">
        <v>48866</v>
      </c>
      <c r="G9072" t="s">
        <v>8808</v>
      </c>
      <c r="H9072" t="s">
        <v>8226</v>
      </c>
      <c r="J9072" t="s">
        <v>9352</v>
      </c>
      <c r="K9072" t="s">
        <v>48867</v>
      </c>
      <c r="L9072" t="s">
        <v>303</v>
      </c>
      <c r="M9072" t="s">
        <v>422</v>
      </c>
    </row>
    <row r="9073" spans="1:13" x14ac:dyDescent="0.2">
      <c r="A9073" t="s">
        <v>38143</v>
      </c>
      <c r="B9073" t="s">
        <v>38144</v>
      </c>
      <c r="C9073" t="s">
        <v>48868</v>
      </c>
      <c r="D9073" t="s">
        <v>513</v>
      </c>
      <c r="E9073" t="s">
        <v>2638</v>
      </c>
      <c r="F9073" t="s">
        <v>48869</v>
      </c>
      <c r="G9073" t="s">
        <v>8193</v>
      </c>
      <c r="J9073" t="s">
        <v>48870</v>
      </c>
      <c r="K9073" t="s">
        <v>48871</v>
      </c>
      <c r="L9073" t="s">
        <v>303</v>
      </c>
      <c r="M9073" t="s">
        <v>1258</v>
      </c>
    </row>
    <row r="9074" spans="1:13" x14ac:dyDescent="0.2">
      <c r="A9074" t="s">
        <v>38143</v>
      </c>
      <c r="B9074" t="s">
        <v>38144</v>
      </c>
      <c r="C9074" t="s">
        <v>48872</v>
      </c>
      <c r="D9074" t="s">
        <v>48873</v>
      </c>
      <c r="E9074" t="s">
        <v>48874</v>
      </c>
      <c r="F9074" t="s">
        <v>48875</v>
      </c>
      <c r="H9074" t="s">
        <v>8616</v>
      </c>
      <c r="I9074" t="s">
        <v>8226</v>
      </c>
      <c r="J9074" t="s">
        <v>48876</v>
      </c>
      <c r="K9074" t="s">
        <v>48877</v>
      </c>
      <c r="L9074" t="s">
        <v>303</v>
      </c>
      <c r="M9074" t="s">
        <v>1992</v>
      </c>
    </row>
    <row r="9075" spans="1:13" x14ac:dyDescent="0.2">
      <c r="A9075" t="s">
        <v>38143</v>
      </c>
      <c r="B9075" t="s">
        <v>38144</v>
      </c>
      <c r="C9075" t="s">
        <v>48878</v>
      </c>
      <c r="D9075" t="s">
        <v>564</v>
      </c>
      <c r="E9075" t="s">
        <v>296</v>
      </c>
      <c r="F9075" t="s">
        <v>48879</v>
      </c>
      <c r="G9075" t="s">
        <v>48880</v>
      </c>
      <c r="H9075" t="s">
        <v>8256</v>
      </c>
      <c r="J9075" t="s">
        <v>48881</v>
      </c>
      <c r="K9075" t="s">
        <v>48882</v>
      </c>
      <c r="L9075" t="s">
        <v>303</v>
      </c>
      <c r="M9075" t="s">
        <v>4469</v>
      </c>
    </row>
    <row r="9076" spans="1:13" x14ac:dyDescent="0.2">
      <c r="A9076" t="s">
        <v>38143</v>
      </c>
      <c r="B9076" t="s">
        <v>38144</v>
      </c>
      <c r="C9076" t="s">
        <v>48883</v>
      </c>
      <c r="D9076" t="s">
        <v>9300</v>
      </c>
      <c r="F9076" t="s">
        <v>48884</v>
      </c>
      <c r="H9076" t="s">
        <v>8185</v>
      </c>
      <c r="J9076" t="s">
        <v>48885</v>
      </c>
      <c r="K9076" t="s">
        <v>48886</v>
      </c>
      <c r="L9076" t="s">
        <v>303</v>
      </c>
      <c r="M9076" t="s">
        <v>422</v>
      </c>
    </row>
    <row r="9077" spans="1:13" x14ac:dyDescent="0.2">
      <c r="A9077" t="s">
        <v>38143</v>
      </c>
      <c r="B9077" t="s">
        <v>38144</v>
      </c>
      <c r="C9077" t="s">
        <v>48887</v>
      </c>
      <c r="D9077" t="s">
        <v>349</v>
      </c>
      <c r="E9077" t="s">
        <v>424</v>
      </c>
      <c r="F9077" t="s">
        <v>48888</v>
      </c>
      <c r="G9077" t="s">
        <v>48889</v>
      </c>
      <c r="H9077" t="s">
        <v>8225</v>
      </c>
      <c r="I9077" t="s">
        <v>8226</v>
      </c>
      <c r="J9077" t="s">
        <v>48890</v>
      </c>
      <c r="K9077" t="s">
        <v>48891</v>
      </c>
      <c r="L9077" t="s">
        <v>303</v>
      </c>
      <c r="M9077" t="s">
        <v>8563</v>
      </c>
    </row>
    <row r="9078" spans="1:13" x14ac:dyDescent="0.2">
      <c r="A9078" t="s">
        <v>38143</v>
      </c>
      <c r="B9078" t="s">
        <v>38144</v>
      </c>
      <c r="C9078" t="s">
        <v>48892</v>
      </c>
      <c r="D9078" t="s">
        <v>394</v>
      </c>
      <c r="E9078" t="s">
        <v>395</v>
      </c>
      <c r="F9078" t="s">
        <v>500</v>
      </c>
      <c r="G9078" t="s">
        <v>48893</v>
      </c>
      <c r="H9078" t="s">
        <v>48505</v>
      </c>
      <c r="I9078" t="s">
        <v>8167</v>
      </c>
      <c r="J9078" t="s">
        <v>48894</v>
      </c>
      <c r="K9078" t="s">
        <v>48895</v>
      </c>
      <c r="L9078" t="s">
        <v>303</v>
      </c>
      <c r="M9078" t="s">
        <v>48896</v>
      </c>
    </row>
    <row r="9079" spans="1:13" x14ac:dyDescent="0.2">
      <c r="A9079" t="s">
        <v>38143</v>
      </c>
      <c r="B9079" t="s">
        <v>38144</v>
      </c>
      <c r="C9079" t="s">
        <v>48897</v>
      </c>
      <c r="D9079" t="s">
        <v>349</v>
      </c>
      <c r="E9079" t="s">
        <v>424</v>
      </c>
      <c r="F9079" t="s">
        <v>48898</v>
      </c>
      <c r="H9079" t="s">
        <v>9330</v>
      </c>
      <c r="I9079" t="s">
        <v>8159</v>
      </c>
      <c r="J9079" t="s">
        <v>48899</v>
      </c>
      <c r="K9079" t="s">
        <v>48900</v>
      </c>
      <c r="L9079" t="s">
        <v>303</v>
      </c>
      <c r="M9079" t="s">
        <v>20948</v>
      </c>
    </row>
    <row r="9080" spans="1:13" x14ac:dyDescent="0.2">
      <c r="A9080" t="s">
        <v>38143</v>
      </c>
      <c r="B9080" t="s">
        <v>38144</v>
      </c>
      <c r="C9080" t="s">
        <v>48901</v>
      </c>
      <c r="D9080" t="s">
        <v>572</v>
      </c>
      <c r="E9080" t="s">
        <v>573</v>
      </c>
      <c r="F9080" t="s">
        <v>48902</v>
      </c>
      <c r="H9080" t="s">
        <v>48903</v>
      </c>
      <c r="I9080" t="s">
        <v>8167</v>
      </c>
      <c r="J9080" t="s">
        <v>48904</v>
      </c>
      <c r="K9080" t="s">
        <v>48905</v>
      </c>
      <c r="L9080" t="s">
        <v>303</v>
      </c>
      <c r="M9080" t="s">
        <v>5402</v>
      </c>
    </row>
    <row r="9081" spans="1:13" x14ac:dyDescent="0.2">
      <c r="A9081" t="s">
        <v>38143</v>
      </c>
      <c r="B9081" t="s">
        <v>38144</v>
      </c>
      <c r="C9081" t="s">
        <v>48906</v>
      </c>
      <c r="D9081" t="s">
        <v>9300</v>
      </c>
      <c r="E9081" t="s">
        <v>5479</v>
      </c>
      <c r="F9081" t="s">
        <v>48907</v>
      </c>
      <c r="H9081" t="s">
        <v>8185</v>
      </c>
      <c r="J9081" t="s">
        <v>48908</v>
      </c>
      <c r="K9081" t="s">
        <v>48909</v>
      </c>
      <c r="L9081" t="s">
        <v>303</v>
      </c>
      <c r="M9081" t="s">
        <v>422</v>
      </c>
    </row>
    <row r="9082" spans="1:13" x14ac:dyDescent="0.2">
      <c r="A9082" t="s">
        <v>38143</v>
      </c>
      <c r="B9082" t="s">
        <v>38144</v>
      </c>
      <c r="C9082" t="s">
        <v>48910</v>
      </c>
      <c r="D9082" t="s">
        <v>572</v>
      </c>
      <c r="E9082" t="s">
        <v>573</v>
      </c>
      <c r="F9082" t="s">
        <v>8628</v>
      </c>
      <c r="H9082" t="s">
        <v>9625</v>
      </c>
      <c r="I9082" t="s">
        <v>8167</v>
      </c>
      <c r="J9082" t="s">
        <v>48911</v>
      </c>
      <c r="K9082" t="s">
        <v>48912</v>
      </c>
      <c r="L9082" t="s">
        <v>303</v>
      </c>
      <c r="M9082" t="s">
        <v>23040</v>
      </c>
    </row>
    <row r="9083" spans="1:13" x14ac:dyDescent="0.2">
      <c r="A9083" t="s">
        <v>38143</v>
      </c>
      <c r="B9083" t="s">
        <v>38144</v>
      </c>
      <c r="C9083" t="s">
        <v>48913</v>
      </c>
      <c r="D9083" t="s">
        <v>349</v>
      </c>
      <c r="F9083" t="s">
        <v>48914</v>
      </c>
      <c r="H9083" t="s">
        <v>8193</v>
      </c>
      <c r="J9083" t="s">
        <v>48915</v>
      </c>
      <c r="K9083" t="s">
        <v>48916</v>
      </c>
      <c r="L9083" t="s">
        <v>303</v>
      </c>
      <c r="M9083" t="s">
        <v>48917</v>
      </c>
    </row>
    <row r="9084" spans="1:13" x14ac:dyDescent="0.2">
      <c r="A9084" t="s">
        <v>38143</v>
      </c>
      <c r="B9084" t="s">
        <v>38144</v>
      </c>
      <c r="C9084" t="s">
        <v>48918</v>
      </c>
      <c r="D9084" t="s">
        <v>349</v>
      </c>
      <c r="E9084" t="s">
        <v>476</v>
      </c>
      <c r="F9084" t="s">
        <v>48919</v>
      </c>
      <c r="H9084" t="s">
        <v>8177</v>
      </c>
      <c r="I9084" t="s">
        <v>8159</v>
      </c>
      <c r="J9084" t="s">
        <v>48920</v>
      </c>
      <c r="K9084" t="s">
        <v>48921</v>
      </c>
      <c r="L9084" t="s">
        <v>303</v>
      </c>
      <c r="M9084" t="s">
        <v>20948</v>
      </c>
    </row>
    <row r="9085" spans="1:13" x14ac:dyDescent="0.2">
      <c r="A9085" t="s">
        <v>38143</v>
      </c>
      <c r="B9085" t="s">
        <v>38144</v>
      </c>
      <c r="C9085" t="s">
        <v>48922</v>
      </c>
      <c r="D9085" t="s">
        <v>572</v>
      </c>
      <c r="E9085" t="s">
        <v>573</v>
      </c>
      <c r="F9085" t="s">
        <v>48923</v>
      </c>
      <c r="G9085" t="s">
        <v>9102</v>
      </c>
      <c r="H9085" t="s">
        <v>8370</v>
      </c>
      <c r="I9085" t="s">
        <v>8167</v>
      </c>
      <c r="J9085" t="s">
        <v>9103</v>
      </c>
      <c r="K9085" t="s">
        <v>48924</v>
      </c>
      <c r="L9085" t="s">
        <v>303</v>
      </c>
      <c r="M9085" t="s">
        <v>48925</v>
      </c>
    </row>
    <row r="9086" spans="1:13" x14ac:dyDescent="0.2">
      <c r="A9086" t="s">
        <v>38143</v>
      </c>
      <c r="B9086" t="s">
        <v>38144</v>
      </c>
      <c r="C9086" t="s">
        <v>48926</v>
      </c>
      <c r="D9086" t="s">
        <v>844</v>
      </c>
      <c r="E9086" t="s">
        <v>296</v>
      </c>
      <c r="F9086" t="s">
        <v>48927</v>
      </c>
      <c r="G9086" t="s">
        <v>8425</v>
      </c>
      <c r="H9086" t="s">
        <v>8427</v>
      </c>
      <c r="J9086" t="s">
        <v>8428</v>
      </c>
      <c r="K9086" t="s">
        <v>48928</v>
      </c>
      <c r="L9086" t="s">
        <v>303</v>
      </c>
      <c r="M9086" t="s">
        <v>1501</v>
      </c>
    </row>
    <row r="9087" spans="1:13" x14ac:dyDescent="0.2">
      <c r="A9087" t="s">
        <v>38143</v>
      </c>
      <c r="B9087" t="s">
        <v>38144</v>
      </c>
      <c r="C9087" t="s">
        <v>48929</v>
      </c>
      <c r="D9087" t="s">
        <v>572</v>
      </c>
      <c r="E9087" t="s">
        <v>573</v>
      </c>
      <c r="F9087" t="s">
        <v>48930</v>
      </c>
      <c r="G9087" t="s">
        <v>48931</v>
      </c>
      <c r="H9087" t="s">
        <v>8225</v>
      </c>
      <c r="I9087" t="s">
        <v>8226</v>
      </c>
      <c r="J9087" t="s">
        <v>48932</v>
      </c>
      <c r="K9087" t="s">
        <v>48933</v>
      </c>
      <c r="L9087" t="s">
        <v>303</v>
      </c>
      <c r="M9087" t="s">
        <v>3317</v>
      </c>
    </row>
    <row r="9088" spans="1:13" x14ac:dyDescent="0.2">
      <c r="A9088" t="s">
        <v>38143</v>
      </c>
      <c r="B9088" t="s">
        <v>38144</v>
      </c>
      <c r="C9088" t="s">
        <v>48934</v>
      </c>
      <c r="D9088" t="s">
        <v>48935</v>
      </c>
      <c r="E9088" t="s">
        <v>48936</v>
      </c>
      <c r="F9088" t="s">
        <v>48937</v>
      </c>
      <c r="G9088" t="s">
        <v>48938</v>
      </c>
      <c r="H9088" t="s">
        <v>8550</v>
      </c>
      <c r="I9088" t="s">
        <v>8159</v>
      </c>
      <c r="J9088" t="s">
        <v>48939</v>
      </c>
      <c r="K9088" t="s">
        <v>48940</v>
      </c>
      <c r="L9088" t="s">
        <v>303</v>
      </c>
      <c r="M9088" t="s">
        <v>422</v>
      </c>
    </row>
    <row r="9089" spans="1:13" x14ac:dyDescent="0.2">
      <c r="A9089" t="s">
        <v>38143</v>
      </c>
      <c r="B9089" t="s">
        <v>38144</v>
      </c>
      <c r="C9089" t="s">
        <v>48941</v>
      </c>
      <c r="D9089" t="s">
        <v>48942</v>
      </c>
      <c r="E9089" t="s">
        <v>48943</v>
      </c>
      <c r="F9089" t="s">
        <v>48944</v>
      </c>
      <c r="G9089" t="s">
        <v>48945</v>
      </c>
      <c r="H9089" t="s">
        <v>48946</v>
      </c>
      <c r="I9089" t="s">
        <v>11500</v>
      </c>
      <c r="J9089" t="s">
        <v>48947</v>
      </c>
      <c r="K9089" t="s">
        <v>48948</v>
      </c>
      <c r="L9089" t="s">
        <v>303</v>
      </c>
      <c r="M9089" t="s">
        <v>48949</v>
      </c>
    </row>
    <row r="9090" spans="1:13" x14ac:dyDescent="0.2">
      <c r="A9090" t="s">
        <v>38143</v>
      </c>
      <c r="B9090" t="s">
        <v>38144</v>
      </c>
      <c r="C9090" t="s">
        <v>48950</v>
      </c>
      <c r="D9090" t="s">
        <v>572</v>
      </c>
      <c r="E9090" t="s">
        <v>573</v>
      </c>
      <c r="F9090" t="s">
        <v>29706</v>
      </c>
      <c r="G9090" t="s">
        <v>9573</v>
      </c>
      <c r="H9090" t="s">
        <v>8225</v>
      </c>
      <c r="I9090" t="s">
        <v>8226</v>
      </c>
      <c r="J9090" t="s">
        <v>48951</v>
      </c>
      <c r="K9090" t="s">
        <v>48952</v>
      </c>
      <c r="L9090" t="s">
        <v>303</v>
      </c>
      <c r="M9090" t="s">
        <v>8391</v>
      </c>
    </row>
    <row r="9091" spans="1:13" x14ac:dyDescent="0.2">
      <c r="A9091" t="s">
        <v>38143</v>
      </c>
      <c r="B9091" t="s">
        <v>38144</v>
      </c>
      <c r="C9091" t="s">
        <v>48953</v>
      </c>
      <c r="D9091" t="s">
        <v>572</v>
      </c>
      <c r="E9091" t="s">
        <v>573</v>
      </c>
      <c r="F9091" t="s">
        <v>48954</v>
      </c>
      <c r="G9091" t="s">
        <v>48955</v>
      </c>
      <c r="H9091" t="s">
        <v>48956</v>
      </c>
      <c r="I9091" t="s">
        <v>8226</v>
      </c>
      <c r="J9091" t="s">
        <v>48957</v>
      </c>
      <c r="K9091" t="s">
        <v>48958</v>
      </c>
      <c r="L9091" t="s">
        <v>303</v>
      </c>
      <c r="M9091" t="s">
        <v>1323</v>
      </c>
    </row>
    <row r="9092" spans="1:13" x14ac:dyDescent="0.2">
      <c r="A9092" t="s">
        <v>38143</v>
      </c>
      <c r="B9092" t="s">
        <v>38144</v>
      </c>
      <c r="C9092" t="s">
        <v>48959</v>
      </c>
      <c r="D9092" t="s">
        <v>572</v>
      </c>
      <c r="E9092" t="s">
        <v>573</v>
      </c>
      <c r="F9092" t="s">
        <v>48960</v>
      </c>
      <c r="G9092" t="s">
        <v>48961</v>
      </c>
      <c r="H9092" t="s">
        <v>8226</v>
      </c>
      <c r="J9092" t="s">
        <v>48962</v>
      </c>
      <c r="K9092" t="s">
        <v>48963</v>
      </c>
      <c r="L9092" t="s">
        <v>303</v>
      </c>
      <c r="M9092" t="s">
        <v>6203</v>
      </c>
    </row>
    <row r="9093" spans="1:13" x14ac:dyDescent="0.2">
      <c r="A9093" t="s">
        <v>38143</v>
      </c>
      <c r="B9093" t="s">
        <v>38144</v>
      </c>
      <c r="C9093" t="s">
        <v>48964</v>
      </c>
      <c r="D9093" t="s">
        <v>572</v>
      </c>
      <c r="E9093" t="s">
        <v>573</v>
      </c>
      <c r="F9093" t="s">
        <v>48965</v>
      </c>
      <c r="G9093" t="s">
        <v>48966</v>
      </c>
      <c r="H9093" t="s">
        <v>46301</v>
      </c>
      <c r="I9093" t="s">
        <v>8226</v>
      </c>
      <c r="J9093" t="s">
        <v>48967</v>
      </c>
      <c r="K9093" t="s">
        <v>48968</v>
      </c>
      <c r="L9093" t="s">
        <v>303</v>
      </c>
      <c r="M9093" t="s">
        <v>17881</v>
      </c>
    </row>
    <row r="9094" spans="1:13" x14ac:dyDescent="0.2">
      <c r="A9094" t="s">
        <v>38143</v>
      </c>
      <c r="B9094" t="s">
        <v>38144</v>
      </c>
      <c r="C9094" t="s">
        <v>48969</v>
      </c>
      <c r="D9094" t="s">
        <v>394</v>
      </c>
      <c r="E9094" t="s">
        <v>499</v>
      </c>
      <c r="F9094" t="s">
        <v>48970</v>
      </c>
      <c r="G9094" t="s">
        <v>48971</v>
      </c>
      <c r="H9094" t="s">
        <v>8256</v>
      </c>
      <c r="J9094" t="s">
        <v>48972</v>
      </c>
      <c r="K9094" t="s">
        <v>48973</v>
      </c>
      <c r="L9094" t="s">
        <v>303</v>
      </c>
      <c r="M9094" t="s">
        <v>48974</v>
      </c>
    </row>
    <row r="9095" spans="1:13" x14ac:dyDescent="0.2">
      <c r="A9095" t="s">
        <v>38143</v>
      </c>
      <c r="B9095" t="s">
        <v>38144</v>
      </c>
      <c r="C9095" t="s">
        <v>48975</v>
      </c>
      <c r="D9095" t="s">
        <v>349</v>
      </c>
      <c r="E9095" t="s">
        <v>424</v>
      </c>
      <c r="F9095" t="s">
        <v>22202</v>
      </c>
      <c r="G9095" t="s">
        <v>9055</v>
      </c>
      <c r="H9095" t="s">
        <v>8226</v>
      </c>
      <c r="J9095" t="s">
        <v>48976</v>
      </c>
      <c r="K9095" t="s">
        <v>48977</v>
      </c>
      <c r="L9095" t="s">
        <v>303</v>
      </c>
      <c r="M9095" t="s">
        <v>48978</v>
      </c>
    </row>
    <row r="9096" spans="1:13" x14ac:dyDescent="0.2">
      <c r="A9096" t="s">
        <v>38143</v>
      </c>
      <c r="B9096" t="s">
        <v>38144</v>
      </c>
      <c r="C9096" t="s">
        <v>48979</v>
      </c>
      <c r="D9096" t="s">
        <v>48980</v>
      </c>
      <c r="F9096" t="s">
        <v>9864</v>
      </c>
      <c r="H9096" t="s">
        <v>8706</v>
      </c>
      <c r="I9096" t="s">
        <v>8159</v>
      </c>
      <c r="J9096" t="s">
        <v>48981</v>
      </c>
      <c r="K9096" t="s">
        <v>48982</v>
      </c>
      <c r="L9096" t="s">
        <v>303</v>
      </c>
      <c r="M9096" t="s">
        <v>4971</v>
      </c>
    </row>
    <row r="9097" spans="1:13" x14ac:dyDescent="0.2">
      <c r="A9097" t="s">
        <v>38143</v>
      </c>
      <c r="B9097" t="s">
        <v>38144</v>
      </c>
      <c r="C9097" t="s">
        <v>48983</v>
      </c>
      <c r="D9097" t="s">
        <v>48984</v>
      </c>
      <c r="E9097" t="s">
        <v>48985</v>
      </c>
      <c r="F9097" t="s">
        <v>48986</v>
      </c>
      <c r="G9097" t="s">
        <v>48987</v>
      </c>
      <c r="I9097" t="s">
        <v>8256</v>
      </c>
      <c r="J9097" t="s">
        <v>48988</v>
      </c>
      <c r="K9097" t="s">
        <v>48989</v>
      </c>
      <c r="L9097" t="s">
        <v>303</v>
      </c>
      <c r="M9097" t="s">
        <v>14555</v>
      </c>
    </row>
    <row r="9098" spans="1:13" x14ac:dyDescent="0.2">
      <c r="A9098" t="s">
        <v>38143</v>
      </c>
      <c r="B9098" t="s">
        <v>38144</v>
      </c>
      <c r="C9098" t="s">
        <v>48990</v>
      </c>
      <c r="D9098" t="s">
        <v>572</v>
      </c>
      <c r="E9098" t="s">
        <v>573</v>
      </c>
      <c r="F9098" t="s">
        <v>48991</v>
      </c>
      <c r="G9098" t="s">
        <v>48992</v>
      </c>
      <c r="H9098" t="s">
        <v>48505</v>
      </c>
      <c r="I9098" t="s">
        <v>8167</v>
      </c>
      <c r="J9098" t="s">
        <v>48993</v>
      </c>
      <c r="K9098" t="s">
        <v>48994</v>
      </c>
      <c r="L9098" t="s">
        <v>303</v>
      </c>
      <c r="M9098" t="s">
        <v>5402</v>
      </c>
    </row>
    <row r="9099" spans="1:13" x14ac:dyDescent="0.2">
      <c r="A9099" t="s">
        <v>38143</v>
      </c>
      <c r="B9099" t="s">
        <v>38144</v>
      </c>
      <c r="C9099" t="s">
        <v>48995</v>
      </c>
      <c r="D9099" t="s">
        <v>48817</v>
      </c>
      <c r="E9099" t="s">
        <v>7003</v>
      </c>
      <c r="F9099" t="s">
        <v>48996</v>
      </c>
      <c r="G9099" t="s">
        <v>48997</v>
      </c>
      <c r="H9099" t="s">
        <v>48938</v>
      </c>
      <c r="I9099" t="s">
        <v>8550</v>
      </c>
      <c r="J9099" t="s">
        <v>48998</v>
      </c>
      <c r="K9099" t="s">
        <v>48999</v>
      </c>
      <c r="L9099" t="s">
        <v>303</v>
      </c>
      <c r="M9099" t="s">
        <v>49000</v>
      </c>
    </row>
    <row r="9100" spans="1:13" x14ac:dyDescent="0.2">
      <c r="A9100" t="s">
        <v>38143</v>
      </c>
      <c r="B9100" t="s">
        <v>38144</v>
      </c>
      <c r="C9100" t="s">
        <v>49001</v>
      </c>
      <c r="D9100" t="s">
        <v>572</v>
      </c>
      <c r="E9100" t="s">
        <v>573</v>
      </c>
      <c r="F9100" t="s">
        <v>49002</v>
      </c>
      <c r="G9100" t="s">
        <v>8674</v>
      </c>
      <c r="H9100" t="s">
        <v>8225</v>
      </c>
      <c r="J9100" t="s">
        <v>49003</v>
      </c>
      <c r="K9100" t="s">
        <v>49004</v>
      </c>
      <c r="L9100" t="s">
        <v>303</v>
      </c>
      <c r="M9100" t="s">
        <v>7631</v>
      </c>
    </row>
    <row r="9101" spans="1:13" x14ac:dyDescent="0.2">
      <c r="A9101" t="s">
        <v>38143</v>
      </c>
      <c r="B9101" t="s">
        <v>38144</v>
      </c>
      <c r="C9101" t="s">
        <v>49005</v>
      </c>
      <c r="D9101" t="s">
        <v>349</v>
      </c>
      <c r="F9101" t="s">
        <v>49006</v>
      </c>
      <c r="G9101" t="s">
        <v>8185</v>
      </c>
      <c r="J9101" t="s">
        <v>49007</v>
      </c>
      <c r="K9101" t="s">
        <v>49008</v>
      </c>
      <c r="L9101" t="s">
        <v>303</v>
      </c>
      <c r="M9101" t="s">
        <v>422</v>
      </c>
    </row>
    <row r="9102" spans="1:13" x14ac:dyDescent="0.2">
      <c r="A9102" t="s">
        <v>38143</v>
      </c>
      <c r="B9102" t="s">
        <v>38144</v>
      </c>
      <c r="C9102" t="s">
        <v>49009</v>
      </c>
      <c r="D9102" t="s">
        <v>572</v>
      </c>
      <c r="E9102" t="s">
        <v>573</v>
      </c>
      <c r="F9102" t="s">
        <v>49010</v>
      </c>
      <c r="G9102" t="s">
        <v>8165</v>
      </c>
      <c r="H9102" t="s">
        <v>8166</v>
      </c>
      <c r="I9102" t="s">
        <v>8167</v>
      </c>
      <c r="J9102" t="s">
        <v>49011</v>
      </c>
      <c r="K9102" t="s">
        <v>302</v>
      </c>
      <c r="L9102" t="s">
        <v>303</v>
      </c>
      <c r="M9102" t="s">
        <v>6375</v>
      </c>
    </row>
    <row r="9103" spans="1:13" x14ac:dyDescent="0.2">
      <c r="A9103" t="s">
        <v>38143</v>
      </c>
      <c r="B9103" t="s">
        <v>38144</v>
      </c>
      <c r="C9103" t="s">
        <v>49012</v>
      </c>
      <c r="D9103" t="s">
        <v>401</v>
      </c>
      <c r="E9103" t="s">
        <v>402</v>
      </c>
      <c r="F9103" t="s">
        <v>49013</v>
      </c>
      <c r="G9103" t="s">
        <v>49014</v>
      </c>
      <c r="H9103" t="s">
        <v>8427</v>
      </c>
      <c r="I9103" t="s">
        <v>8226</v>
      </c>
      <c r="J9103" t="s">
        <v>49015</v>
      </c>
      <c r="K9103" t="s">
        <v>49016</v>
      </c>
      <c r="L9103" t="s">
        <v>303</v>
      </c>
      <c r="M9103" t="s">
        <v>3456</v>
      </c>
    </row>
    <row r="9104" spans="1:13" x14ac:dyDescent="0.2">
      <c r="A9104" t="s">
        <v>38143</v>
      </c>
      <c r="B9104" t="s">
        <v>38144</v>
      </c>
      <c r="C9104" t="s">
        <v>49017</v>
      </c>
      <c r="D9104" t="s">
        <v>49018</v>
      </c>
      <c r="E9104" t="s">
        <v>49018</v>
      </c>
      <c r="F9104" t="s">
        <v>11707</v>
      </c>
      <c r="H9104" t="s">
        <v>8271</v>
      </c>
      <c r="I9104" t="s">
        <v>8226</v>
      </c>
      <c r="J9104" t="s">
        <v>49019</v>
      </c>
      <c r="K9104" t="s">
        <v>49020</v>
      </c>
      <c r="L9104" t="s">
        <v>303</v>
      </c>
      <c r="M9104" t="s">
        <v>2497</v>
      </c>
    </row>
    <row r="9105" spans="1:13" x14ac:dyDescent="0.2">
      <c r="A9105" t="s">
        <v>38143</v>
      </c>
      <c r="B9105" t="s">
        <v>38144</v>
      </c>
      <c r="C9105" t="s">
        <v>49021</v>
      </c>
      <c r="D9105" t="s">
        <v>349</v>
      </c>
      <c r="F9105" t="s">
        <v>29724</v>
      </c>
      <c r="H9105" t="s">
        <v>8516</v>
      </c>
      <c r="I9105" t="s">
        <v>8226</v>
      </c>
      <c r="J9105" t="s">
        <v>8517</v>
      </c>
      <c r="K9105" t="s">
        <v>49022</v>
      </c>
      <c r="L9105" t="s">
        <v>303</v>
      </c>
      <c r="M9105" t="s">
        <v>422</v>
      </c>
    </row>
    <row r="9106" spans="1:13" x14ac:dyDescent="0.2">
      <c r="A9106" t="s">
        <v>38143</v>
      </c>
      <c r="B9106" t="s">
        <v>38144</v>
      </c>
      <c r="C9106" t="s">
        <v>49023</v>
      </c>
      <c r="D9106" t="s">
        <v>401</v>
      </c>
      <c r="E9106" t="s">
        <v>402</v>
      </c>
      <c r="F9106" t="s">
        <v>49024</v>
      </c>
      <c r="G9106" t="s">
        <v>49025</v>
      </c>
      <c r="H9106" t="s">
        <v>8193</v>
      </c>
      <c r="J9106" t="s">
        <v>49026</v>
      </c>
      <c r="K9106" t="s">
        <v>49027</v>
      </c>
      <c r="L9106" t="s">
        <v>303</v>
      </c>
      <c r="M9106" t="s">
        <v>39454</v>
      </c>
    </row>
    <row r="9107" spans="1:13" x14ac:dyDescent="0.2">
      <c r="A9107" t="s">
        <v>38143</v>
      </c>
      <c r="B9107" t="s">
        <v>38144</v>
      </c>
      <c r="C9107" t="s">
        <v>49028</v>
      </c>
      <c r="D9107" t="s">
        <v>349</v>
      </c>
      <c r="F9107" t="s">
        <v>49029</v>
      </c>
      <c r="G9107" t="s">
        <v>8550</v>
      </c>
      <c r="H9107" t="s">
        <v>8159</v>
      </c>
      <c r="J9107" t="s">
        <v>49030</v>
      </c>
      <c r="K9107" t="s">
        <v>49031</v>
      </c>
      <c r="L9107" t="s">
        <v>303</v>
      </c>
      <c r="M9107" t="s">
        <v>422</v>
      </c>
    </row>
    <row r="9108" spans="1:13" x14ac:dyDescent="0.2">
      <c r="A9108" t="s">
        <v>38143</v>
      </c>
      <c r="B9108" t="s">
        <v>38144</v>
      </c>
      <c r="C9108" t="s">
        <v>49032</v>
      </c>
      <c r="D9108" t="s">
        <v>49033</v>
      </c>
      <c r="E9108" t="s">
        <v>49034</v>
      </c>
      <c r="F9108" t="s">
        <v>24114</v>
      </c>
      <c r="G9108" t="s">
        <v>49035</v>
      </c>
      <c r="H9108" t="s">
        <v>8256</v>
      </c>
      <c r="J9108" t="s">
        <v>49036</v>
      </c>
      <c r="K9108" t="s">
        <v>49037</v>
      </c>
      <c r="L9108" t="s">
        <v>303</v>
      </c>
      <c r="M9108" t="s">
        <v>2731</v>
      </c>
    </row>
    <row r="9109" spans="1:13" x14ac:dyDescent="0.2">
      <c r="A9109" t="s">
        <v>38143</v>
      </c>
      <c r="B9109" t="s">
        <v>38144</v>
      </c>
      <c r="C9109" t="s">
        <v>49038</v>
      </c>
      <c r="D9109" t="s">
        <v>8507</v>
      </c>
      <c r="E9109" t="s">
        <v>49039</v>
      </c>
      <c r="F9109" t="s">
        <v>28259</v>
      </c>
      <c r="G9109" t="s">
        <v>49040</v>
      </c>
      <c r="H9109" t="s">
        <v>8225</v>
      </c>
      <c r="I9109" t="s">
        <v>8226</v>
      </c>
      <c r="J9109" t="s">
        <v>49041</v>
      </c>
      <c r="K9109" t="s">
        <v>49042</v>
      </c>
      <c r="L9109" t="s">
        <v>303</v>
      </c>
      <c r="M9109" t="s">
        <v>49043</v>
      </c>
    </row>
    <row r="9110" spans="1:13" x14ac:dyDescent="0.2">
      <c r="A9110" t="s">
        <v>38143</v>
      </c>
      <c r="B9110" t="s">
        <v>38144</v>
      </c>
      <c r="C9110" t="s">
        <v>49044</v>
      </c>
      <c r="D9110" t="s">
        <v>492</v>
      </c>
      <c r="E9110" t="s">
        <v>493</v>
      </c>
      <c r="F9110" t="s">
        <v>49045</v>
      </c>
      <c r="H9110" t="s">
        <v>8256</v>
      </c>
      <c r="J9110" t="s">
        <v>49046</v>
      </c>
      <c r="K9110" t="s">
        <v>49047</v>
      </c>
      <c r="L9110" t="s">
        <v>303</v>
      </c>
      <c r="M9110" t="s">
        <v>49048</v>
      </c>
    </row>
    <row r="9111" spans="1:13" x14ac:dyDescent="0.2">
      <c r="A9111" t="s">
        <v>38143</v>
      </c>
      <c r="B9111" t="s">
        <v>38144</v>
      </c>
      <c r="C9111" t="s">
        <v>49049</v>
      </c>
      <c r="D9111" t="s">
        <v>49050</v>
      </c>
      <c r="E9111" t="s">
        <v>25986</v>
      </c>
      <c r="F9111" t="s">
        <v>49051</v>
      </c>
      <c r="G9111" t="s">
        <v>6593</v>
      </c>
      <c r="H9111" t="s">
        <v>8256</v>
      </c>
      <c r="J9111" t="s">
        <v>49052</v>
      </c>
      <c r="K9111" t="s">
        <v>49053</v>
      </c>
      <c r="L9111" t="s">
        <v>303</v>
      </c>
      <c r="M9111" t="s">
        <v>526</v>
      </c>
    </row>
    <row r="9112" spans="1:13" x14ac:dyDescent="0.2">
      <c r="A9112" t="s">
        <v>38143</v>
      </c>
      <c r="B9112" t="s">
        <v>38144</v>
      </c>
      <c r="C9112" t="s">
        <v>49054</v>
      </c>
      <c r="D9112" t="s">
        <v>564</v>
      </c>
      <c r="E9112" t="s">
        <v>296</v>
      </c>
      <c r="F9112" t="s">
        <v>49055</v>
      </c>
      <c r="G9112" t="s">
        <v>49056</v>
      </c>
      <c r="H9112" t="s">
        <v>8256</v>
      </c>
      <c r="J9112" t="s">
        <v>49057</v>
      </c>
      <c r="K9112" t="s">
        <v>49058</v>
      </c>
      <c r="L9112" t="s">
        <v>303</v>
      </c>
      <c r="M9112" t="s">
        <v>4469</v>
      </c>
    </row>
    <row r="9113" spans="1:13" x14ac:dyDescent="0.2">
      <c r="A9113" t="s">
        <v>38143</v>
      </c>
      <c r="B9113" t="s">
        <v>38144</v>
      </c>
      <c r="C9113" t="s">
        <v>49059</v>
      </c>
      <c r="D9113" t="s">
        <v>12034</v>
      </c>
      <c r="E9113" t="s">
        <v>14292</v>
      </c>
      <c r="F9113" t="s">
        <v>49060</v>
      </c>
      <c r="G9113" t="s">
        <v>49061</v>
      </c>
      <c r="H9113" t="s">
        <v>8225</v>
      </c>
      <c r="I9113" t="s">
        <v>8226</v>
      </c>
      <c r="J9113" t="s">
        <v>49062</v>
      </c>
      <c r="K9113" t="s">
        <v>49063</v>
      </c>
      <c r="L9113" t="s">
        <v>303</v>
      </c>
      <c r="M9113" t="s">
        <v>49064</v>
      </c>
    </row>
    <row r="9114" spans="1:13" x14ac:dyDescent="0.2">
      <c r="A9114" t="s">
        <v>38143</v>
      </c>
      <c r="B9114" t="s">
        <v>38144</v>
      </c>
      <c r="C9114" t="s">
        <v>49065</v>
      </c>
      <c r="D9114" t="s">
        <v>349</v>
      </c>
      <c r="E9114" t="s">
        <v>49066</v>
      </c>
      <c r="F9114" t="s">
        <v>49067</v>
      </c>
      <c r="G9114" t="s">
        <v>8201</v>
      </c>
      <c r="H9114" t="s">
        <v>8167</v>
      </c>
      <c r="J9114" t="s">
        <v>49068</v>
      </c>
      <c r="K9114" t="s">
        <v>49069</v>
      </c>
      <c r="L9114" t="s">
        <v>303</v>
      </c>
      <c r="M9114" t="s">
        <v>8591</v>
      </c>
    </row>
    <row r="9115" spans="1:13" x14ac:dyDescent="0.2">
      <c r="A9115" t="s">
        <v>38143</v>
      </c>
      <c r="B9115" t="s">
        <v>38144</v>
      </c>
      <c r="C9115" t="s">
        <v>49070</v>
      </c>
      <c r="D9115" t="s">
        <v>49071</v>
      </c>
      <c r="E9115" t="s">
        <v>49072</v>
      </c>
      <c r="F9115" t="s">
        <v>49073</v>
      </c>
      <c r="G9115" t="s">
        <v>49074</v>
      </c>
      <c r="H9115" t="s">
        <v>8434</v>
      </c>
      <c r="J9115" t="s">
        <v>49075</v>
      </c>
      <c r="K9115" t="s">
        <v>49076</v>
      </c>
      <c r="L9115" t="s">
        <v>303</v>
      </c>
      <c r="M9115" t="s">
        <v>48744</v>
      </c>
    </row>
    <row r="9116" spans="1:13" x14ac:dyDescent="0.2">
      <c r="A9116" t="s">
        <v>38143</v>
      </c>
      <c r="B9116" t="s">
        <v>38144</v>
      </c>
      <c r="C9116" t="s">
        <v>49077</v>
      </c>
      <c r="D9116" t="s">
        <v>49078</v>
      </c>
      <c r="E9116" t="s">
        <v>34044</v>
      </c>
      <c r="F9116" t="s">
        <v>49079</v>
      </c>
      <c r="H9116" t="s">
        <v>8256</v>
      </c>
      <c r="J9116" t="s">
        <v>49080</v>
      </c>
      <c r="K9116" t="s">
        <v>49081</v>
      </c>
      <c r="L9116" t="s">
        <v>303</v>
      </c>
      <c r="M9116" t="s">
        <v>49082</v>
      </c>
    </row>
    <row r="9117" spans="1:13" x14ac:dyDescent="0.2">
      <c r="A9117" t="s">
        <v>38143</v>
      </c>
      <c r="B9117" t="s">
        <v>38144</v>
      </c>
      <c r="C9117" t="s">
        <v>49083</v>
      </c>
      <c r="D9117" t="s">
        <v>349</v>
      </c>
      <c r="E9117" t="s">
        <v>424</v>
      </c>
      <c r="F9117" t="s">
        <v>49084</v>
      </c>
      <c r="G9117" t="s">
        <v>8774</v>
      </c>
      <c r="H9117" t="s">
        <v>8225</v>
      </c>
      <c r="I9117" t="s">
        <v>8226</v>
      </c>
      <c r="J9117" t="s">
        <v>49085</v>
      </c>
      <c r="K9117" t="s">
        <v>49086</v>
      </c>
      <c r="L9117" t="s">
        <v>303</v>
      </c>
      <c r="M9117" t="s">
        <v>8777</v>
      </c>
    </row>
    <row r="9118" spans="1:13" x14ac:dyDescent="0.2">
      <c r="A9118" t="s">
        <v>38143</v>
      </c>
      <c r="B9118" t="s">
        <v>38144</v>
      </c>
      <c r="C9118" t="s">
        <v>49087</v>
      </c>
      <c r="D9118" t="s">
        <v>9592</v>
      </c>
      <c r="E9118" t="s">
        <v>49088</v>
      </c>
      <c r="F9118" t="s">
        <v>49089</v>
      </c>
      <c r="H9118" t="s">
        <v>16670</v>
      </c>
      <c r="I9118" t="s">
        <v>8167</v>
      </c>
      <c r="J9118" t="s">
        <v>49090</v>
      </c>
      <c r="K9118" t="s">
        <v>49091</v>
      </c>
      <c r="L9118" t="s">
        <v>303</v>
      </c>
      <c r="M9118" t="s">
        <v>46071</v>
      </c>
    </row>
    <row r="9119" spans="1:13" x14ac:dyDescent="0.2">
      <c r="A9119" t="s">
        <v>38143</v>
      </c>
      <c r="B9119" t="s">
        <v>38144</v>
      </c>
      <c r="C9119" t="s">
        <v>49092</v>
      </c>
      <c r="D9119" t="s">
        <v>564</v>
      </c>
      <c r="E9119" t="s">
        <v>296</v>
      </c>
      <c r="F9119" t="s">
        <v>49093</v>
      </c>
      <c r="G9119" t="s">
        <v>49094</v>
      </c>
      <c r="H9119" t="s">
        <v>8271</v>
      </c>
      <c r="I9119" t="s">
        <v>8226</v>
      </c>
      <c r="J9119" t="s">
        <v>49095</v>
      </c>
      <c r="K9119" t="s">
        <v>49096</v>
      </c>
      <c r="L9119" t="s">
        <v>303</v>
      </c>
      <c r="M9119" t="s">
        <v>4469</v>
      </c>
    </row>
    <row r="9120" spans="1:13" x14ac:dyDescent="0.2">
      <c r="A9120" t="s">
        <v>38143</v>
      </c>
      <c r="B9120" t="s">
        <v>38144</v>
      </c>
      <c r="C9120" t="s">
        <v>49097</v>
      </c>
      <c r="D9120" t="s">
        <v>572</v>
      </c>
      <c r="E9120" t="s">
        <v>573</v>
      </c>
      <c r="F9120" t="s">
        <v>49098</v>
      </c>
      <c r="G9120" t="s">
        <v>49099</v>
      </c>
      <c r="H9120" t="s">
        <v>49100</v>
      </c>
      <c r="I9120" t="s">
        <v>8167</v>
      </c>
      <c r="J9120" t="s">
        <v>49101</v>
      </c>
      <c r="K9120" t="s">
        <v>49102</v>
      </c>
      <c r="L9120" t="s">
        <v>303</v>
      </c>
      <c r="M9120" t="s">
        <v>4650</v>
      </c>
    </row>
    <row r="9121" spans="1:13" x14ac:dyDescent="0.2">
      <c r="A9121" t="s">
        <v>38143</v>
      </c>
      <c r="B9121" t="s">
        <v>38144</v>
      </c>
      <c r="C9121" t="s">
        <v>49103</v>
      </c>
      <c r="D9121" t="s">
        <v>49104</v>
      </c>
      <c r="F9121" t="s">
        <v>49105</v>
      </c>
      <c r="G9121" t="s">
        <v>49106</v>
      </c>
      <c r="H9121" t="s">
        <v>8193</v>
      </c>
      <c r="J9121" t="s">
        <v>49107</v>
      </c>
      <c r="K9121" t="s">
        <v>302</v>
      </c>
      <c r="L9121" t="s">
        <v>303</v>
      </c>
      <c r="M9121" t="s">
        <v>4335</v>
      </c>
    </row>
    <row r="9122" spans="1:13" x14ac:dyDescent="0.2">
      <c r="A9122" t="s">
        <v>38143</v>
      </c>
      <c r="B9122" t="s">
        <v>38144</v>
      </c>
      <c r="C9122" t="s">
        <v>49108</v>
      </c>
      <c r="D9122" t="s">
        <v>49109</v>
      </c>
      <c r="E9122" t="s">
        <v>49110</v>
      </c>
      <c r="F9122" t="s">
        <v>49111</v>
      </c>
      <c r="G9122" t="s">
        <v>8185</v>
      </c>
      <c r="J9122" t="s">
        <v>49112</v>
      </c>
      <c r="K9122" t="s">
        <v>49113</v>
      </c>
      <c r="L9122" t="s">
        <v>303</v>
      </c>
      <c r="M9122" t="s">
        <v>7204</v>
      </c>
    </row>
    <row r="9123" spans="1:13" x14ac:dyDescent="0.2">
      <c r="A9123" t="s">
        <v>38143</v>
      </c>
      <c r="B9123" t="s">
        <v>38144</v>
      </c>
      <c r="C9123" t="s">
        <v>49114</v>
      </c>
      <c r="D9123" t="s">
        <v>48817</v>
      </c>
      <c r="E9123" t="s">
        <v>49115</v>
      </c>
      <c r="F9123" t="s">
        <v>36795</v>
      </c>
      <c r="H9123" t="s">
        <v>49116</v>
      </c>
      <c r="I9123" t="s">
        <v>8159</v>
      </c>
      <c r="J9123" t="s">
        <v>49117</v>
      </c>
      <c r="K9123" t="s">
        <v>49118</v>
      </c>
      <c r="L9123" t="s">
        <v>303</v>
      </c>
      <c r="M9123" t="s">
        <v>7182</v>
      </c>
    </row>
    <row r="9124" spans="1:13" x14ac:dyDescent="0.2">
      <c r="A9124" t="s">
        <v>38143</v>
      </c>
      <c r="B9124" t="s">
        <v>38144</v>
      </c>
      <c r="C9124" t="s">
        <v>49119</v>
      </c>
      <c r="D9124" t="s">
        <v>349</v>
      </c>
      <c r="E9124" t="s">
        <v>424</v>
      </c>
      <c r="F9124" t="s">
        <v>49120</v>
      </c>
      <c r="H9124" t="s">
        <v>8193</v>
      </c>
      <c r="J9124" t="s">
        <v>49121</v>
      </c>
      <c r="K9124" t="s">
        <v>49122</v>
      </c>
      <c r="L9124" t="s">
        <v>303</v>
      </c>
      <c r="M9124" t="s">
        <v>2518</v>
      </c>
    </row>
    <row r="9125" spans="1:13" x14ac:dyDescent="0.2">
      <c r="A9125" t="s">
        <v>38143</v>
      </c>
      <c r="B9125" t="s">
        <v>38144</v>
      </c>
      <c r="C9125" t="s">
        <v>49123</v>
      </c>
      <c r="D9125" t="s">
        <v>49124</v>
      </c>
      <c r="E9125" t="s">
        <v>10859</v>
      </c>
      <c r="F9125" t="s">
        <v>18725</v>
      </c>
      <c r="G9125" t="s">
        <v>49125</v>
      </c>
      <c r="H9125" t="s">
        <v>8193</v>
      </c>
      <c r="J9125" t="s">
        <v>49126</v>
      </c>
      <c r="K9125" t="s">
        <v>302</v>
      </c>
      <c r="L9125" t="s">
        <v>303</v>
      </c>
      <c r="M9125" t="s">
        <v>5139</v>
      </c>
    </row>
    <row r="9126" spans="1:13" x14ac:dyDescent="0.2">
      <c r="A9126" t="s">
        <v>38143</v>
      </c>
      <c r="B9126" t="s">
        <v>38144</v>
      </c>
      <c r="C9126" t="s">
        <v>49127</v>
      </c>
      <c r="D9126" t="s">
        <v>366</v>
      </c>
      <c r="F9126" t="s">
        <v>49128</v>
      </c>
      <c r="G9126" t="s">
        <v>49129</v>
      </c>
      <c r="H9126" t="s">
        <v>8185</v>
      </c>
      <c r="I9126" t="s">
        <v>8159</v>
      </c>
      <c r="J9126" t="s">
        <v>49130</v>
      </c>
      <c r="K9126" t="s">
        <v>49131</v>
      </c>
      <c r="L9126" t="s">
        <v>303</v>
      </c>
      <c r="M9126" t="s">
        <v>7171</v>
      </c>
    </row>
    <row r="9127" spans="1:13" x14ac:dyDescent="0.2">
      <c r="A9127" t="s">
        <v>38143</v>
      </c>
      <c r="B9127" t="s">
        <v>38144</v>
      </c>
      <c r="C9127" t="s">
        <v>49132</v>
      </c>
      <c r="D9127" t="s">
        <v>349</v>
      </c>
      <c r="E9127" t="s">
        <v>424</v>
      </c>
      <c r="F9127" t="s">
        <v>49133</v>
      </c>
      <c r="G9127" t="s">
        <v>49134</v>
      </c>
      <c r="H9127" t="s">
        <v>8193</v>
      </c>
      <c r="I9127" t="s">
        <v>8167</v>
      </c>
      <c r="J9127" t="s">
        <v>49135</v>
      </c>
      <c r="K9127" t="s">
        <v>49136</v>
      </c>
      <c r="L9127" t="s">
        <v>303</v>
      </c>
      <c r="M9127" t="s">
        <v>9661</v>
      </c>
    </row>
    <row r="9128" spans="1:13" x14ac:dyDescent="0.2">
      <c r="A9128" t="s">
        <v>38143</v>
      </c>
      <c r="B9128" t="s">
        <v>38144</v>
      </c>
      <c r="C9128" t="s">
        <v>49137</v>
      </c>
      <c r="D9128" t="s">
        <v>49138</v>
      </c>
      <c r="E9128" t="s">
        <v>49139</v>
      </c>
      <c r="F9128" t="s">
        <v>49140</v>
      </c>
      <c r="H9128" t="s">
        <v>8193</v>
      </c>
      <c r="J9128" t="s">
        <v>49141</v>
      </c>
      <c r="K9128" t="s">
        <v>49142</v>
      </c>
      <c r="L9128" t="s">
        <v>303</v>
      </c>
      <c r="M9128" t="s">
        <v>49143</v>
      </c>
    </row>
    <row r="9129" spans="1:13" x14ac:dyDescent="0.2">
      <c r="A9129" t="s">
        <v>38143</v>
      </c>
      <c r="B9129" t="s">
        <v>38144</v>
      </c>
      <c r="C9129" t="s">
        <v>49144</v>
      </c>
      <c r="D9129" t="s">
        <v>844</v>
      </c>
      <c r="E9129" t="s">
        <v>296</v>
      </c>
      <c r="F9129" t="s">
        <v>8515</v>
      </c>
      <c r="G9129" t="s">
        <v>9055</v>
      </c>
      <c r="H9129" t="s">
        <v>8226</v>
      </c>
      <c r="J9129" t="s">
        <v>48976</v>
      </c>
      <c r="K9129" t="s">
        <v>49145</v>
      </c>
      <c r="L9129" t="s">
        <v>303</v>
      </c>
      <c r="M9129" t="s">
        <v>9532</v>
      </c>
    </row>
    <row r="9130" spans="1:13" x14ac:dyDescent="0.2">
      <c r="A9130" t="s">
        <v>38143</v>
      </c>
      <c r="B9130" t="s">
        <v>38144</v>
      </c>
      <c r="C9130" t="s">
        <v>49146</v>
      </c>
      <c r="D9130" t="s">
        <v>49147</v>
      </c>
      <c r="E9130" t="s">
        <v>49148</v>
      </c>
      <c r="F9130" t="s">
        <v>49149</v>
      </c>
      <c r="G9130" t="s">
        <v>49150</v>
      </c>
      <c r="H9130" t="s">
        <v>8256</v>
      </c>
      <c r="J9130" t="s">
        <v>49151</v>
      </c>
      <c r="K9130" t="s">
        <v>49152</v>
      </c>
      <c r="L9130" t="s">
        <v>303</v>
      </c>
      <c r="M9130" t="s">
        <v>49153</v>
      </c>
    </row>
    <row r="9131" spans="1:13" x14ac:dyDescent="0.2">
      <c r="A9131" t="s">
        <v>38143</v>
      </c>
      <c r="B9131" t="s">
        <v>38144</v>
      </c>
      <c r="C9131" t="s">
        <v>49154</v>
      </c>
      <c r="D9131" t="s">
        <v>349</v>
      </c>
      <c r="E9131" t="s">
        <v>424</v>
      </c>
      <c r="F9131" t="s">
        <v>23209</v>
      </c>
      <c r="G9131" t="s">
        <v>49155</v>
      </c>
      <c r="H9131" t="s">
        <v>8193</v>
      </c>
      <c r="J9131" t="s">
        <v>49156</v>
      </c>
      <c r="K9131" t="s">
        <v>49157</v>
      </c>
      <c r="L9131" t="s">
        <v>303</v>
      </c>
      <c r="M9131" t="s">
        <v>817</v>
      </c>
    </row>
    <row r="9132" spans="1:13" x14ac:dyDescent="0.2">
      <c r="A9132" t="s">
        <v>38143</v>
      </c>
      <c r="B9132" t="s">
        <v>38144</v>
      </c>
      <c r="C9132" t="s">
        <v>49158</v>
      </c>
      <c r="D9132" t="s">
        <v>572</v>
      </c>
      <c r="E9132" t="s">
        <v>573</v>
      </c>
      <c r="F9132" t="s">
        <v>49159</v>
      </c>
      <c r="G9132" t="s">
        <v>981</v>
      </c>
      <c r="H9132" t="s">
        <v>49160</v>
      </c>
      <c r="I9132" t="s">
        <v>8159</v>
      </c>
      <c r="J9132" t="s">
        <v>49161</v>
      </c>
      <c r="K9132" t="s">
        <v>49162</v>
      </c>
      <c r="L9132" t="s">
        <v>303</v>
      </c>
      <c r="M9132" t="s">
        <v>8293</v>
      </c>
    </row>
    <row r="9133" spans="1:13" x14ac:dyDescent="0.2">
      <c r="A9133" t="s">
        <v>38143</v>
      </c>
      <c r="B9133" t="s">
        <v>38144</v>
      </c>
      <c r="C9133" t="s">
        <v>49163</v>
      </c>
      <c r="D9133" t="s">
        <v>49164</v>
      </c>
      <c r="E9133" t="s">
        <v>49165</v>
      </c>
      <c r="F9133" t="s">
        <v>13682</v>
      </c>
      <c r="G9133" t="s">
        <v>49166</v>
      </c>
      <c r="H9133" t="s">
        <v>8159</v>
      </c>
      <c r="J9133" t="s">
        <v>49167</v>
      </c>
      <c r="K9133" t="s">
        <v>49168</v>
      </c>
      <c r="L9133" t="s">
        <v>303</v>
      </c>
      <c r="M9133" t="s">
        <v>33929</v>
      </c>
    </row>
    <row r="9134" spans="1:13" x14ac:dyDescent="0.2">
      <c r="A9134" t="s">
        <v>38143</v>
      </c>
      <c r="B9134" t="s">
        <v>38144</v>
      </c>
      <c r="C9134" t="s">
        <v>49169</v>
      </c>
      <c r="D9134" t="s">
        <v>349</v>
      </c>
      <c r="F9134" t="s">
        <v>49170</v>
      </c>
      <c r="G9134" t="s">
        <v>49171</v>
      </c>
      <c r="H9134" t="s">
        <v>8193</v>
      </c>
      <c r="J9134" t="s">
        <v>49172</v>
      </c>
      <c r="K9134" t="s">
        <v>302</v>
      </c>
      <c r="L9134" t="s">
        <v>303</v>
      </c>
      <c r="M9134" t="s">
        <v>422</v>
      </c>
    </row>
    <row r="9135" spans="1:13" x14ac:dyDescent="0.2">
      <c r="A9135" t="s">
        <v>38143</v>
      </c>
      <c r="B9135" t="s">
        <v>38144</v>
      </c>
      <c r="C9135" t="s">
        <v>49173</v>
      </c>
      <c r="D9135" t="s">
        <v>572</v>
      </c>
      <c r="E9135" t="s">
        <v>573</v>
      </c>
      <c r="F9135" t="s">
        <v>39060</v>
      </c>
      <c r="G9135" t="s">
        <v>46301</v>
      </c>
      <c r="H9135" t="s">
        <v>8226</v>
      </c>
      <c r="J9135" t="s">
        <v>49174</v>
      </c>
      <c r="K9135" t="s">
        <v>49175</v>
      </c>
      <c r="L9135" t="s">
        <v>303</v>
      </c>
      <c r="M9135" t="s">
        <v>8391</v>
      </c>
    </row>
    <row r="9136" spans="1:13" x14ac:dyDescent="0.2">
      <c r="A9136" t="s">
        <v>38143</v>
      </c>
      <c r="B9136" t="s">
        <v>38144</v>
      </c>
      <c r="C9136" t="s">
        <v>49176</v>
      </c>
      <c r="D9136" t="s">
        <v>572</v>
      </c>
      <c r="E9136" t="s">
        <v>573</v>
      </c>
      <c r="F9136" t="s">
        <v>49177</v>
      </c>
      <c r="G9136" t="s">
        <v>49178</v>
      </c>
      <c r="H9136" t="s">
        <v>8167</v>
      </c>
      <c r="J9136" t="s">
        <v>49179</v>
      </c>
      <c r="K9136" t="s">
        <v>302</v>
      </c>
      <c r="L9136" t="s">
        <v>303</v>
      </c>
      <c r="M9136" t="s">
        <v>19179</v>
      </c>
    </row>
    <row r="9137" spans="1:13" x14ac:dyDescent="0.2">
      <c r="A9137" t="s">
        <v>38143</v>
      </c>
      <c r="B9137" t="s">
        <v>38144</v>
      </c>
      <c r="C9137" t="s">
        <v>49180</v>
      </c>
      <c r="D9137" t="s">
        <v>49181</v>
      </c>
      <c r="F9137" t="s">
        <v>49182</v>
      </c>
      <c r="G9137" t="s">
        <v>9096</v>
      </c>
      <c r="H9137" t="s">
        <v>8159</v>
      </c>
      <c r="J9137" t="s">
        <v>49183</v>
      </c>
      <c r="K9137" t="s">
        <v>49184</v>
      </c>
      <c r="L9137" t="s">
        <v>303</v>
      </c>
      <c r="M9137" t="s">
        <v>422</v>
      </c>
    </row>
    <row r="9138" spans="1:13" x14ac:dyDescent="0.2">
      <c r="A9138" t="s">
        <v>38143</v>
      </c>
      <c r="B9138" t="s">
        <v>38144</v>
      </c>
      <c r="C9138" t="s">
        <v>49185</v>
      </c>
      <c r="D9138" t="s">
        <v>8189</v>
      </c>
      <c r="E9138" t="s">
        <v>49186</v>
      </c>
      <c r="F9138" t="s">
        <v>49187</v>
      </c>
      <c r="H9138" t="s">
        <v>8193</v>
      </c>
      <c r="J9138" t="s">
        <v>49188</v>
      </c>
      <c r="K9138" t="s">
        <v>49189</v>
      </c>
      <c r="L9138" t="s">
        <v>303</v>
      </c>
      <c r="M9138" t="s">
        <v>7842</v>
      </c>
    </row>
    <row r="9139" spans="1:13" x14ac:dyDescent="0.2">
      <c r="A9139" t="s">
        <v>38143</v>
      </c>
      <c r="B9139" t="s">
        <v>38144</v>
      </c>
      <c r="C9139" t="s">
        <v>49190</v>
      </c>
      <c r="D9139" t="s">
        <v>349</v>
      </c>
      <c r="F9139" t="s">
        <v>49191</v>
      </c>
      <c r="G9139" t="s">
        <v>8201</v>
      </c>
      <c r="H9139" t="s">
        <v>8167</v>
      </c>
      <c r="J9139" t="s">
        <v>49192</v>
      </c>
      <c r="K9139" t="s">
        <v>302</v>
      </c>
      <c r="L9139" t="s">
        <v>303</v>
      </c>
      <c r="M9139" t="s">
        <v>422</v>
      </c>
    </row>
    <row r="9140" spans="1:13" x14ac:dyDescent="0.2">
      <c r="A9140" t="s">
        <v>38143</v>
      </c>
      <c r="B9140" t="s">
        <v>38144</v>
      </c>
      <c r="C9140" t="s">
        <v>49193</v>
      </c>
      <c r="D9140" t="s">
        <v>564</v>
      </c>
      <c r="E9140" t="s">
        <v>296</v>
      </c>
      <c r="F9140" t="s">
        <v>49194</v>
      </c>
      <c r="G9140" t="s">
        <v>343</v>
      </c>
      <c r="H9140" t="s">
        <v>49195</v>
      </c>
      <c r="I9140" t="s">
        <v>8226</v>
      </c>
      <c r="J9140" t="s">
        <v>49196</v>
      </c>
      <c r="K9140" t="s">
        <v>49197</v>
      </c>
      <c r="L9140" t="s">
        <v>303</v>
      </c>
      <c r="M9140" t="s">
        <v>49198</v>
      </c>
    </row>
    <row r="9141" spans="1:13" x14ac:dyDescent="0.2">
      <c r="A9141" t="s">
        <v>38143</v>
      </c>
      <c r="B9141" t="s">
        <v>38144</v>
      </c>
      <c r="C9141" t="s">
        <v>49199</v>
      </c>
      <c r="D9141" t="s">
        <v>9300</v>
      </c>
      <c r="F9141" t="s">
        <v>5479</v>
      </c>
      <c r="G9141" t="s">
        <v>49200</v>
      </c>
      <c r="H9141" t="s">
        <v>8158</v>
      </c>
      <c r="I9141" t="s">
        <v>8159</v>
      </c>
      <c r="J9141" t="s">
        <v>49201</v>
      </c>
      <c r="K9141" t="s">
        <v>49202</v>
      </c>
      <c r="L9141" t="s">
        <v>303</v>
      </c>
      <c r="M9141" t="s">
        <v>422</v>
      </c>
    </row>
    <row r="9142" spans="1:13" x14ac:dyDescent="0.2">
      <c r="A9142" t="s">
        <v>38143</v>
      </c>
      <c r="B9142" t="s">
        <v>38144</v>
      </c>
      <c r="C9142" t="s">
        <v>49203</v>
      </c>
      <c r="D9142" t="s">
        <v>394</v>
      </c>
      <c r="E9142" t="s">
        <v>395</v>
      </c>
      <c r="F9142" t="s">
        <v>500</v>
      </c>
      <c r="G9142" t="s">
        <v>49204</v>
      </c>
      <c r="H9142" t="s">
        <v>8321</v>
      </c>
      <c r="I9142" t="s">
        <v>8226</v>
      </c>
      <c r="J9142" t="s">
        <v>49205</v>
      </c>
      <c r="K9142" t="s">
        <v>49206</v>
      </c>
      <c r="L9142" t="s">
        <v>303</v>
      </c>
      <c r="M9142" t="s">
        <v>31182</v>
      </c>
    </row>
    <row r="9143" spans="1:13" x14ac:dyDescent="0.2">
      <c r="A9143" t="s">
        <v>38143</v>
      </c>
      <c r="B9143" t="s">
        <v>38144</v>
      </c>
      <c r="C9143" t="s">
        <v>49207</v>
      </c>
      <c r="D9143" t="s">
        <v>349</v>
      </c>
      <c r="F9143" t="s">
        <v>49208</v>
      </c>
      <c r="G9143" t="s">
        <v>48505</v>
      </c>
      <c r="H9143" t="s">
        <v>8167</v>
      </c>
      <c r="J9143" t="s">
        <v>49209</v>
      </c>
      <c r="K9143" t="s">
        <v>302</v>
      </c>
      <c r="L9143" t="s">
        <v>303</v>
      </c>
      <c r="M9143" t="s">
        <v>422</v>
      </c>
    </row>
    <row r="9144" spans="1:13" x14ac:dyDescent="0.2">
      <c r="A9144" t="s">
        <v>38143</v>
      </c>
      <c r="B9144" t="s">
        <v>38144</v>
      </c>
      <c r="C9144" t="s">
        <v>49210</v>
      </c>
      <c r="D9144" t="s">
        <v>49164</v>
      </c>
      <c r="F9144" t="s">
        <v>484</v>
      </c>
      <c r="G9144" t="s">
        <v>49211</v>
      </c>
      <c r="H9144" t="s">
        <v>49212</v>
      </c>
      <c r="I9144" t="s">
        <v>8159</v>
      </c>
      <c r="J9144" t="s">
        <v>49213</v>
      </c>
      <c r="K9144" t="s">
        <v>49214</v>
      </c>
      <c r="L9144" t="s">
        <v>303</v>
      </c>
      <c r="M9144" t="s">
        <v>1314</v>
      </c>
    </row>
    <row r="9145" spans="1:13" x14ac:dyDescent="0.2">
      <c r="A9145" t="s">
        <v>38143</v>
      </c>
      <c r="B9145" t="s">
        <v>38144</v>
      </c>
      <c r="C9145" t="s">
        <v>49215</v>
      </c>
      <c r="D9145" t="s">
        <v>9300</v>
      </c>
      <c r="F9145" t="s">
        <v>49216</v>
      </c>
      <c r="G9145" t="s">
        <v>8185</v>
      </c>
      <c r="J9145" t="s">
        <v>49217</v>
      </c>
      <c r="K9145" t="s">
        <v>49218</v>
      </c>
      <c r="L9145" t="s">
        <v>303</v>
      </c>
      <c r="M9145" t="s">
        <v>422</v>
      </c>
    </row>
    <row r="9146" spans="1:13" x14ac:dyDescent="0.2">
      <c r="A9146" t="s">
        <v>38143</v>
      </c>
      <c r="B9146" t="s">
        <v>38144</v>
      </c>
      <c r="C9146" t="s">
        <v>49219</v>
      </c>
      <c r="D9146" t="s">
        <v>349</v>
      </c>
      <c r="F9146" t="s">
        <v>49220</v>
      </c>
      <c r="H9146" t="s">
        <v>8225</v>
      </c>
      <c r="I9146" t="s">
        <v>8226</v>
      </c>
      <c r="J9146" t="s">
        <v>49221</v>
      </c>
      <c r="K9146" t="s">
        <v>49222</v>
      </c>
      <c r="L9146" t="s">
        <v>303</v>
      </c>
      <c r="M9146" t="s">
        <v>49223</v>
      </c>
    </row>
    <row r="9147" spans="1:13" x14ac:dyDescent="0.2">
      <c r="A9147" t="s">
        <v>38143</v>
      </c>
      <c r="B9147" t="s">
        <v>38144</v>
      </c>
      <c r="C9147" t="s">
        <v>49224</v>
      </c>
      <c r="D9147" t="s">
        <v>48817</v>
      </c>
      <c r="E9147" t="s">
        <v>49225</v>
      </c>
      <c r="F9147" t="s">
        <v>49226</v>
      </c>
      <c r="G9147" t="s">
        <v>49227</v>
      </c>
      <c r="H9147" t="s">
        <v>8550</v>
      </c>
      <c r="I9147" t="s">
        <v>8159</v>
      </c>
      <c r="J9147" t="s">
        <v>49228</v>
      </c>
      <c r="K9147" t="s">
        <v>49229</v>
      </c>
      <c r="L9147" t="s">
        <v>303</v>
      </c>
      <c r="M9147" t="s">
        <v>49230</v>
      </c>
    </row>
    <row r="9148" spans="1:13" x14ac:dyDescent="0.2">
      <c r="A9148" t="s">
        <v>38143</v>
      </c>
      <c r="B9148" t="s">
        <v>38144</v>
      </c>
      <c r="C9148" t="s">
        <v>49231</v>
      </c>
      <c r="D9148" t="s">
        <v>349</v>
      </c>
      <c r="E9148" t="s">
        <v>424</v>
      </c>
      <c r="F9148" t="s">
        <v>49232</v>
      </c>
      <c r="H9148" t="s">
        <v>8201</v>
      </c>
      <c r="I9148" t="s">
        <v>8167</v>
      </c>
      <c r="J9148" t="s">
        <v>49233</v>
      </c>
      <c r="K9148" t="s">
        <v>49234</v>
      </c>
      <c r="L9148" t="s">
        <v>303</v>
      </c>
      <c r="M9148" t="s">
        <v>8591</v>
      </c>
    </row>
    <row r="9149" spans="1:13" x14ac:dyDescent="0.2">
      <c r="A9149" t="s">
        <v>38143</v>
      </c>
      <c r="B9149" t="s">
        <v>38144</v>
      </c>
      <c r="C9149" t="s">
        <v>49235</v>
      </c>
      <c r="D9149" t="s">
        <v>564</v>
      </c>
      <c r="E9149" t="s">
        <v>296</v>
      </c>
      <c r="F9149" t="s">
        <v>49236</v>
      </c>
      <c r="G9149" t="s">
        <v>49237</v>
      </c>
      <c r="H9149" t="s">
        <v>8193</v>
      </c>
      <c r="J9149" t="s">
        <v>49238</v>
      </c>
      <c r="K9149" t="s">
        <v>49239</v>
      </c>
      <c r="L9149" t="s">
        <v>303</v>
      </c>
      <c r="M9149" t="s">
        <v>9027</v>
      </c>
    </row>
    <row r="9150" spans="1:13" x14ac:dyDescent="0.2">
      <c r="A9150" t="s">
        <v>38143</v>
      </c>
      <c r="B9150" t="s">
        <v>38144</v>
      </c>
      <c r="C9150" t="s">
        <v>49240</v>
      </c>
      <c r="D9150" t="s">
        <v>844</v>
      </c>
      <c r="E9150" t="s">
        <v>296</v>
      </c>
      <c r="F9150" t="s">
        <v>49241</v>
      </c>
      <c r="H9150" t="s">
        <v>8225</v>
      </c>
      <c r="I9150" t="s">
        <v>8226</v>
      </c>
      <c r="J9150" t="s">
        <v>49242</v>
      </c>
      <c r="K9150" t="s">
        <v>49243</v>
      </c>
      <c r="L9150" t="s">
        <v>303</v>
      </c>
      <c r="M9150" t="s">
        <v>892</v>
      </c>
    </row>
    <row r="9151" spans="1:13" x14ac:dyDescent="0.2">
      <c r="A9151" t="s">
        <v>38143</v>
      </c>
      <c r="B9151" t="s">
        <v>38144</v>
      </c>
      <c r="C9151" t="s">
        <v>49244</v>
      </c>
      <c r="D9151" t="s">
        <v>366</v>
      </c>
      <c r="E9151" t="s">
        <v>367</v>
      </c>
      <c r="F9151" t="s">
        <v>1844</v>
      </c>
      <c r="G9151" t="s">
        <v>49245</v>
      </c>
      <c r="H9151" t="s">
        <v>8256</v>
      </c>
      <c r="I9151" t="s">
        <v>8167</v>
      </c>
      <c r="J9151" t="s">
        <v>49246</v>
      </c>
      <c r="K9151" t="s">
        <v>49247</v>
      </c>
      <c r="L9151" t="s">
        <v>303</v>
      </c>
      <c r="M9151" t="s">
        <v>49248</v>
      </c>
    </row>
    <row r="9152" spans="1:13" x14ac:dyDescent="0.2">
      <c r="A9152" t="s">
        <v>38143</v>
      </c>
      <c r="B9152" t="s">
        <v>38144</v>
      </c>
      <c r="C9152" t="s">
        <v>49249</v>
      </c>
      <c r="D9152" t="s">
        <v>394</v>
      </c>
      <c r="E9152" t="s">
        <v>395</v>
      </c>
      <c r="F9152" t="s">
        <v>500</v>
      </c>
      <c r="G9152" t="s">
        <v>49250</v>
      </c>
      <c r="H9152" t="s">
        <v>49251</v>
      </c>
      <c r="I9152" t="s">
        <v>8992</v>
      </c>
      <c r="J9152" t="s">
        <v>49252</v>
      </c>
      <c r="K9152" t="s">
        <v>49253</v>
      </c>
      <c r="L9152" t="s">
        <v>303</v>
      </c>
      <c r="M9152" t="s">
        <v>10647</v>
      </c>
    </row>
    <row r="9153" spans="1:13" x14ac:dyDescent="0.2">
      <c r="A9153" t="s">
        <v>38143</v>
      </c>
      <c r="B9153" t="s">
        <v>38144</v>
      </c>
      <c r="C9153" t="s">
        <v>49254</v>
      </c>
      <c r="D9153" t="s">
        <v>349</v>
      </c>
      <c r="F9153" t="s">
        <v>14214</v>
      </c>
      <c r="G9153" t="s">
        <v>49255</v>
      </c>
      <c r="H9153" t="s">
        <v>8185</v>
      </c>
      <c r="J9153" t="s">
        <v>49256</v>
      </c>
      <c r="K9153" t="s">
        <v>49257</v>
      </c>
      <c r="L9153" t="s">
        <v>303</v>
      </c>
      <c r="M9153" t="s">
        <v>3115</v>
      </c>
    </row>
    <row r="9154" spans="1:13" x14ac:dyDescent="0.2">
      <c r="A9154" t="s">
        <v>38143</v>
      </c>
      <c r="B9154" t="s">
        <v>38144</v>
      </c>
      <c r="C9154" t="s">
        <v>49258</v>
      </c>
      <c r="D9154" t="s">
        <v>349</v>
      </c>
      <c r="F9154" t="s">
        <v>49259</v>
      </c>
      <c r="G9154" t="s">
        <v>49260</v>
      </c>
      <c r="H9154" t="s">
        <v>8225</v>
      </c>
      <c r="J9154" t="s">
        <v>49261</v>
      </c>
      <c r="K9154" t="s">
        <v>49262</v>
      </c>
      <c r="L9154" t="s">
        <v>303</v>
      </c>
      <c r="M9154" t="s">
        <v>422</v>
      </c>
    </row>
    <row r="9155" spans="1:13" x14ac:dyDescent="0.2">
      <c r="A9155" t="s">
        <v>38143</v>
      </c>
      <c r="B9155" t="s">
        <v>38144</v>
      </c>
      <c r="C9155" t="s">
        <v>49263</v>
      </c>
      <c r="D9155" t="s">
        <v>394</v>
      </c>
      <c r="E9155" t="s">
        <v>653</v>
      </c>
      <c r="F9155" t="s">
        <v>1720</v>
      </c>
      <c r="G9155" t="s">
        <v>49264</v>
      </c>
      <c r="H9155" t="s">
        <v>8264</v>
      </c>
      <c r="I9155" t="s">
        <v>8159</v>
      </c>
      <c r="J9155" t="s">
        <v>49265</v>
      </c>
      <c r="K9155" t="s">
        <v>49266</v>
      </c>
      <c r="L9155" t="s">
        <v>303</v>
      </c>
      <c r="M9155" t="s">
        <v>16231</v>
      </c>
    </row>
    <row r="9156" spans="1:13" x14ac:dyDescent="0.2">
      <c r="A9156" t="s">
        <v>38143</v>
      </c>
      <c r="B9156" t="s">
        <v>38144</v>
      </c>
      <c r="C9156" t="s">
        <v>49267</v>
      </c>
      <c r="D9156" t="s">
        <v>349</v>
      </c>
      <c r="F9156" t="s">
        <v>49268</v>
      </c>
      <c r="H9156" t="s">
        <v>8256</v>
      </c>
      <c r="I9156" t="s">
        <v>8167</v>
      </c>
      <c r="J9156" t="s">
        <v>49269</v>
      </c>
      <c r="K9156" t="s">
        <v>49270</v>
      </c>
      <c r="L9156" t="s">
        <v>303</v>
      </c>
      <c r="M9156" t="s">
        <v>422</v>
      </c>
    </row>
    <row r="9157" spans="1:13" x14ac:dyDescent="0.2">
      <c r="A9157" t="s">
        <v>38143</v>
      </c>
      <c r="B9157" t="s">
        <v>38144</v>
      </c>
      <c r="C9157" t="s">
        <v>49271</v>
      </c>
      <c r="D9157" t="s">
        <v>48817</v>
      </c>
      <c r="E9157" t="s">
        <v>49272</v>
      </c>
      <c r="F9157" t="s">
        <v>49273</v>
      </c>
      <c r="G9157" t="s">
        <v>16136</v>
      </c>
      <c r="H9157" t="s">
        <v>8550</v>
      </c>
      <c r="J9157" t="s">
        <v>49274</v>
      </c>
      <c r="K9157" t="s">
        <v>49275</v>
      </c>
      <c r="L9157" t="s">
        <v>303</v>
      </c>
      <c r="M9157" t="s">
        <v>422</v>
      </c>
    </row>
    <row r="9158" spans="1:13" x14ac:dyDescent="0.2">
      <c r="A9158" t="s">
        <v>38143</v>
      </c>
      <c r="B9158" t="s">
        <v>38144</v>
      </c>
      <c r="C9158" t="s">
        <v>49276</v>
      </c>
      <c r="D9158" t="s">
        <v>844</v>
      </c>
      <c r="E9158" t="s">
        <v>296</v>
      </c>
      <c r="F9158" t="s">
        <v>14214</v>
      </c>
      <c r="G9158" t="s">
        <v>49277</v>
      </c>
      <c r="H9158" t="s">
        <v>49278</v>
      </c>
      <c r="I9158" t="s">
        <v>49279</v>
      </c>
      <c r="J9158" t="s">
        <v>49228</v>
      </c>
      <c r="K9158" t="s">
        <v>49280</v>
      </c>
      <c r="L9158" t="s">
        <v>303</v>
      </c>
      <c r="M9158" t="s">
        <v>11759</v>
      </c>
    </row>
    <row r="9159" spans="1:13" x14ac:dyDescent="0.2">
      <c r="A9159" t="s">
        <v>38143</v>
      </c>
      <c r="B9159" t="s">
        <v>38144</v>
      </c>
      <c r="C9159" t="s">
        <v>49281</v>
      </c>
      <c r="D9159" t="s">
        <v>366</v>
      </c>
      <c r="E9159" t="s">
        <v>10132</v>
      </c>
      <c r="F9159" t="s">
        <v>4921</v>
      </c>
      <c r="G9159" t="s">
        <v>49282</v>
      </c>
      <c r="H9159" t="s">
        <v>49283</v>
      </c>
      <c r="I9159" t="s">
        <v>8992</v>
      </c>
      <c r="J9159" t="s">
        <v>49284</v>
      </c>
      <c r="K9159" t="s">
        <v>49285</v>
      </c>
      <c r="L9159" t="s">
        <v>303</v>
      </c>
      <c r="M9159" t="s">
        <v>3070</v>
      </c>
    </row>
    <row r="9160" spans="1:13" x14ac:dyDescent="0.2">
      <c r="A9160" t="s">
        <v>38143</v>
      </c>
      <c r="B9160" t="s">
        <v>38144</v>
      </c>
      <c r="C9160" t="s">
        <v>49286</v>
      </c>
      <c r="D9160" t="s">
        <v>366</v>
      </c>
      <c r="E9160" t="s">
        <v>49287</v>
      </c>
      <c r="F9160" t="s">
        <v>49288</v>
      </c>
      <c r="H9160" t="s">
        <v>8185</v>
      </c>
      <c r="J9160" t="s">
        <v>49289</v>
      </c>
      <c r="K9160" t="s">
        <v>49290</v>
      </c>
      <c r="L9160" t="s">
        <v>303</v>
      </c>
      <c r="M9160" t="s">
        <v>49291</v>
      </c>
    </row>
    <row r="9161" spans="1:13" x14ac:dyDescent="0.2">
      <c r="A9161" t="s">
        <v>38143</v>
      </c>
      <c r="B9161" t="s">
        <v>38144</v>
      </c>
      <c r="C9161" t="s">
        <v>49292</v>
      </c>
      <c r="D9161" t="s">
        <v>572</v>
      </c>
      <c r="E9161" t="s">
        <v>573</v>
      </c>
      <c r="F9161" t="s">
        <v>9808</v>
      </c>
      <c r="H9161" t="s">
        <v>48695</v>
      </c>
      <c r="I9161" t="s">
        <v>8159</v>
      </c>
      <c r="J9161" t="s">
        <v>49293</v>
      </c>
      <c r="K9161" t="s">
        <v>49294</v>
      </c>
      <c r="L9161" t="s">
        <v>303</v>
      </c>
      <c r="M9161" t="s">
        <v>8293</v>
      </c>
    </row>
    <row r="9162" spans="1:13" x14ac:dyDescent="0.2">
      <c r="A9162" t="s">
        <v>38143</v>
      </c>
      <c r="B9162" t="s">
        <v>38144</v>
      </c>
      <c r="C9162" t="s">
        <v>49295</v>
      </c>
      <c r="D9162" t="s">
        <v>349</v>
      </c>
      <c r="E9162" t="s">
        <v>424</v>
      </c>
      <c r="F9162" t="s">
        <v>49296</v>
      </c>
      <c r="H9162" t="s">
        <v>48961</v>
      </c>
      <c r="I9162" t="s">
        <v>8226</v>
      </c>
      <c r="J9162" t="s">
        <v>49297</v>
      </c>
      <c r="K9162" t="s">
        <v>49298</v>
      </c>
      <c r="L9162" t="s">
        <v>303</v>
      </c>
      <c r="M9162" t="s">
        <v>39583</v>
      </c>
    </row>
    <row r="9163" spans="1:13" x14ac:dyDescent="0.2">
      <c r="A9163" t="s">
        <v>38143</v>
      </c>
      <c r="B9163" t="s">
        <v>38144</v>
      </c>
      <c r="C9163" t="s">
        <v>49299</v>
      </c>
      <c r="D9163" t="s">
        <v>401</v>
      </c>
      <c r="E9163" t="s">
        <v>402</v>
      </c>
      <c r="F9163" t="s">
        <v>49300</v>
      </c>
      <c r="G9163" t="s">
        <v>49301</v>
      </c>
      <c r="H9163" t="s">
        <v>8256</v>
      </c>
      <c r="I9163" t="s">
        <v>8167</v>
      </c>
      <c r="J9163" t="s">
        <v>49302</v>
      </c>
      <c r="K9163" t="s">
        <v>49303</v>
      </c>
      <c r="L9163" t="s">
        <v>303</v>
      </c>
      <c r="M9163" t="s">
        <v>49304</v>
      </c>
    </row>
    <row r="9164" spans="1:13" x14ac:dyDescent="0.2">
      <c r="A9164" t="s">
        <v>38143</v>
      </c>
      <c r="B9164" t="s">
        <v>38144</v>
      </c>
      <c r="C9164" t="s">
        <v>49305</v>
      </c>
      <c r="D9164" t="s">
        <v>49306</v>
      </c>
      <c r="E9164" t="s">
        <v>49307</v>
      </c>
      <c r="F9164" t="s">
        <v>49308</v>
      </c>
      <c r="I9164" t="s">
        <v>8193</v>
      </c>
      <c r="J9164" t="s">
        <v>49309</v>
      </c>
      <c r="K9164" t="s">
        <v>49310</v>
      </c>
      <c r="L9164" t="s">
        <v>303</v>
      </c>
      <c r="M9164" t="s">
        <v>13715</v>
      </c>
    </row>
    <row r="9165" spans="1:13" x14ac:dyDescent="0.2">
      <c r="A9165" t="s">
        <v>38143</v>
      </c>
      <c r="B9165" t="s">
        <v>38144</v>
      </c>
      <c r="C9165" t="s">
        <v>49311</v>
      </c>
      <c r="D9165" t="s">
        <v>8198</v>
      </c>
      <c r="E9165" t="s">
        <v>5074</v>
      </c>
      <c r="F9165" t="s">
        <v>49312</v>
      </c>
      <c r="H9165" t="s">
        <v>8185</v>
      </c>
      <c r="I9165" t="s">
        <v>8159</v>
      </c>
      <c r="J9165" t="s">
        <v>49313</v>
      </c>
      <c r="K9165" t="s">
        <v>49314</v>
      </c>
      <c r="L9165" t="s">
        <v>303</v>
      </c>
      <c r="M9165" t="s">
        <v>49315</v>
      </c>
    </row>
    <row r="9166" spans="1:13" x14ac:dyDescent="0.2">
      <c r="A9166" t="s">
        <v>38143</v>
      </c>
      <c r="B9166" t="s">
        <v>38144</v>
      </c>
      <c r="C9166" t="s">
        <v>49316</v>
      </c>
      <c r="D9166" t="s">
        <v>49317</v>
      </c>
      <c r="E9166" t="s">
        <v>49318</v>
      </c>
      <c r="F9166" t="s">
        <v>49319</v>
      </c>
      <c r="G9166" t="s">
        <v>49320</v>
      </c>
      <c r="H9166" t="s">
        <v>8225</v>
      </c>
      <c r="I9166" t="s">
        <v>8226</v>
      </c>
      <c r="J9166" t="s">
        <v>49321</v>
      </c>
      <c r="K9166" t="s">
        <v>49322</v>
      </c>
      <c r="L9166" t="s">
        <v>303</v>
      </c>
      <c r="M9166" t="s">
        <v>38517</v>
      </c>
    </row>
    <row r="9167" spans="1:13" x14ac:dyDescent="0.2">
      <c r="A9167" t="s">
        <v>38143</v>
      </c>
      <c r="B9167" t="s">
        <v>38144</v>
      </c>
      <c r="C9167" t="s">
        <v>49323</v>
      </c>
      <c r="D9167" t="s">
        <v>572</v>
      </c>
      <c r="E9167" t="s">
        <v>573</v>
      </c>
      <c r="F9167" t="s">
        <v>12758</v>
      </c>
      <c r="G9167" t="s">
        <v>49160</v>
      </c>
      <c r="H9167" t="s">
        <v>8159</v>
      </c>
      <c r="J9167" t="s">
        <v>49324</v>
      </c>
      <c r="K9167" t="s">
        <v>49325</v>
      </c>
      <c r="L9167" t="s">
        <v>303</v>
      </c>
      <c r="M9167" t="s">
        <v>8293</v>
      </c>
    </row>
    <row r="9168" spans="1:13" x14ac:dyDescent="0.2">
      <c r="A9168" t="s">
        <v>38143</v>
      </c>
      <c r="B9168" t="s">
        <v>38144</v>
      </c>
      <c r="C9168" t="s">
        <v>49326</v>
      </c>
      <c r="D9168" t="s">
        <v>349</v>
      </c>
      <c r="E9168" t="s">
        <v>424</v>
      </c>
      <c r="F9168" t="s">
        <v>49327</v>
      </c>
      <c r="H9168" t="s">
        <v>8185</v>
      </c>
      <c r="I9168" t="s">
        <v>8159</v>
      </c>
      <c r="J9168" t="s">
        <v>49328</v>
      </c>
      <c r="K9168" t="s">
        <v>49329</v>
      </c>
      <c r="L9168" t="s">
        <v>303</v>
      </c>
      <c r="M9168" t="s">
        <v>2049</v>
      </c>
    </row>
    <row r="9169" spans="1:13" x14ac:dyDescent="0.2">
      <c r="A9169" t="s">
        <v>38143</v>
      </c>
      <c r="B9169" t="s">
        <v>38144</v>
      </c>
      <c r="C9169" t="s">
        <v>49330</v>
      </c>
      <c r="D9169" t="s">
        <v>8281</v>
      </c>
      <c r="E9169" t="s">
        <v>8282</v>
      </c>
      <c r="F9169" t="s">
        <v>49331</v>
      </c>
      <c r="G9169" t="s">
        <v>49332</v>
      </c>
      <c r="H9169" t="s">
        <v>8256</v>
      </c>
      <c r="J9169" t="s">
        <v>49333</v>
      </c>
      <c r="K9169" t="s">
        <v>49334</v>
      </c>
      <c r="L9169" t="s">
        <v>303</v>
      </c>
      <c r="M9169" t="s">
        <v>49335</v>
      </c>
    </row>
    <row r="9170" spans="1:13" x14ac:dyDescent="0.2">
      <c r="A9170" t="s">
        <v>38143</v>
      </c>
      <c r="B9170" t="s">
        <v>38144</v>
      </c>
      <c r="C9170" t="s">
        <v>49336</v>
      </c>
      <c r="D9170" t="s">
        <v>49337</v>
      </c>
      <c r="E9170" t="s">
        <v>10400</v>
      </c>
      <c r="F9170" t="s">
        <v>10009</v>
      </c>
      <c r="G9170" t="s">
        <v>49338</v>
      </c>
      <c r="H9170" t="s">
        <v>8193</v>
      </c>
      <c r="J9170" t="s">
        <v>49339</v>
      </c>
      <c r="K9170" t="s">
        <v>49340</v>
      </c>
      <c r="L9170" t="s">
        <v>303</v>
      </c>
      <c r="M9170" t="s">
        <v>3452</v>
      </c>
    </row>
    <row r="9171" spans="1:13" x14ac:dyDescent="0.2">
      <c r="A9171" t="s">
        <v>38143</v>
      </c>
      <c r="B9171" t="s">
        <v>38144</v>
      </c>
      <c r="C9171" t="s">
        <v>49341</v>
      </c>
      <c r="D9171" t="s">
        <v>49342</v>
      </c>
      <c r="E9171" t="s">
        <v>49343</v>
      </c>
      <c r="F9171" t="s">
        <v>49344</v>
      </c>
      <c r="G9171" t="s">
        <v>49345</v>
      </c>
      <c r="H9171" t="s">
        <v>8256</v>
      </c>
      <c r="J9171" t="s">
        <v>49346</v>
      </c>
      <c r="K9171" t="s">
        <v>49347</v>
      </c>
      <c r="L9171" t="s">
        <v>303</v>
      </c>
      <c r="M9171" t="s">
        <v>41020</v>
      </c>
    </row>
    <row r="9172" spans="1:13" x14ac:dyDescent="0.2">
      <c r="A9172" t="s">
        <v>38143</v>
      </c>
      <c r="B9172" t="s">
        <v>38144</v>
      </c>
      <c r="C9172" t="s">
        <v>49348</v>
      </c>
      <c r="D9172" t="s">
        <v>8507</v>
      </c>
      <c r="E9172" t="s">
        <v>8812</v>
      </c>
      <c r="F9172" t="s">
        <v>49349</v>
      </c>
      <c r="H9172" t="s">
        <v>8225</v>
      </c>
      <c r="I9172" t="s">
        <v>8226</v>
      </c>
      <c r="J9172" t="s">
        <v>49350</v>
      </c>
      <c r="K9172" t="s">
        <v>49351</v>
      </c>
      <c r="L9172" t="s">
        <v>303</v>
      </c>
      <c r="M9172" t="s">
        <v>26275</v>
      </c>
    </row>
    <row r="9173" spans="1:13" x14ac:dyDescent="0.2">
      <c r="A9173" t="s">
        <v>38143</v>
      </c>
      <c r="B9173" t="s">
        <v>38144</v>
      </c>
      <c r="C9173" t="s">
        <v>49352</v>
      </c>
      <c r="D9173" t="s">
        <v>572</v>
      </c>
      <c r="E9173" t="s">
        <v>573</v>
      </c>
      <c r="F9173" t="s">
        <v>20423</v>
      </c>
      <c r="H9173" t="s">
        <v>49353</v>
      </c>
      <c r="I9173" t="s">
        <v>8226</v>
      </c>
      <c r="J9173" t="s">
        <v>49354</v>
      </c>
      <c r="K9173" t="s">
        <v>49355</v>
      </c>
      <c r="L9173" t="s">
        <v>303</v>
      </c>
      <c r="M9173" t="s">
        <v>8391</v>
      </c>
    </row>
    <row r="9174" spans="1:13" x14ac:dyDescent="0.2">
      <c r="A9174" t="s">
        <v>38143</v>
      </c>
      <c r="B9174" t="s">
        <v>38144</v>
      </c>
      <c r="C9174" t="s">
        <v>49356</v>
      </c>
      <c r="D9174" t="s">
        <v>49357</v>
      </c>
      <c r="F9174" t="s">
        <v>1063</v>
      </c>
      <c r="H9174" t="s">
        <v>49358</v>
      </c>
      <c r="I9174" t="s">
        <v>8226</v>
      </c>
      <c r="J9174" t="s">
        <v>49359</v>
      </c>
      <c r="K9174" t="s">
        <v>49360</v>
      </c>
      <c r="L9174" t="s">
        <v>303</v>
      </c>
      <c r="M9174" t="s">
        <v>584</v>
      </c>
    </row>
    <row r="9175" spans="1:13" x14ac:dyDescent="0.2">
      <c r="A9175" t="s">
        <v>38143</v>
      </c>
      <c r="B9175" t="s">
        <v>38144</v>
      </c>
      <c r="C9175" t="s">
        <v>49361</v>
      </c>
      <c r="D9175" t="s">
        <v>349</v>
      </c>
      <c r="E9175" t="s">
        <v>476</v>
      </c>
      <c r="F9175" t="s">
        <v>49362</v>
      </c>
      <c r="G9175" t="s">
        <v>49363</v>
      </c>
      <c r="H9175" t="s">
        <v>8210</v>
      </c>
      <c r="I9175" t="s">
        <v>8226</v>
      </c>
      <c r="J9175" t="s">
        <v>49364</v>
      </c>
      <c r="K9175" t="s">
        <v>49365</v>
      </c>
      <c r="L9175" t="s">
        <v>303</v>
      </c>
      <c r="M9175" t="s">
        <v>9317</v>
      </c>
    </row>
    <row r="9176" spans="1:13" x14ac:dyDescent="0.2">
      <c r="A9176" t="s">
        <v>38143</v>
      </c>
      <c r="B9176" t="s">
        <v>38144</v>
      </c>
      <c r="C9176" t="s">
        <v>49366</v>
      </c>
      <c r="D9176" t="s">
        <v>349</v>
      </c>
      <c r="E9176" t="s">
        <v>13874</v>
      </c>
      <c r="F9176" t="s">
        <v>3599</v>
      </c>
      <c r="G9176" t="s">
        <v>49367</v>
      </c>
      <c r="H9176" t="s">
        <v>8256</v>
      </c>
      <c r="J9176" t="s">
        <v>49368</v>
      </c>
      <c r="K9176" t="s">
        <v>49369</v>
      </c>
      <c r="L9176" t="s">
        <v>303</v>
      </c>
      <c r="M9176" t="s">
        <v>1509</v>
      </c>
    </row>
    <row r="9177" spans="1:13" x14ac:dyDescent="0.2">
      <c r="A9177" t="s">
        <v>38143</v>
      </c>
      <c r="B9177" t="s">
        <v>38144</v>
      </c>
      <c r="C9177" t="s">
        <v>49370</v>
      </c>
      <c r="D9177" t="s">
        <v>572</v>
      </c>
      <c r="E9177" t="s">
        <v>573</v>
      </c>
      <c r="F9177" t="s">
        <v>49371</v>
      </c>
      <c r="G9177" t="s">
        <v>49372</v>
      </c>
      <c r="H9177" t="s">
        <v>8427</v>
      </c>
      <c r="I9177" t="s">
        <v>8226</v>
      </c>
      <c r="J9177" t="s">
        <v>49373</v>
      </c>
      <c r="K9177" t="s">
        <v>49374</v>
      </c>
      <c r="L9177" t="s">
        <v>303</v>
      </c>
      <c r="M9177" t="s">
        <v>9137</v>
      </c>
    </row>
    <row r="9178" spans="1:13" x14ac:dyDescent="0.2">
      <c r="A9178" t="s">
        <v>38143</v>
      </c>
      <c r="B9178" t="s">
        <v>38144</v>
      </c>
      <c r="C9178" t="s">
        <v>49375</v>
      </c>
      <c r="D9178" t="s">
        <v>394</v>
      </c>
      <c r="E9178" t="s">
        <v>395</v>
      </c>
      <c r="F9178" t="s">
        <v>500</v>
      </c>
      <c r="G9178" t="s">
        <v>49376</v>
      </c>
      <c r="H9178" t="s">
        <v>8370</v>
      </c>
      <c r="I9178" t="s">
        <v>8167</v>
      </c>
      <c r="J9178" t="s">
        <v>49377</v>
      </c>
      <c r="K9178" t="s">
        <v>49378</v>
      </c>
      <c r="L9178" t="s">
        <v>303</v>
      </c>
      <c r="M9178" t="s">
        <v>4862</v>
      </c>
    </row>
    <row r="9179" spans="1:13" x14ac:dyDescent="0.2">
      <c r="A9179" t="s">
        <v>38143</v>
      </c>
      <c r="B9179" t="s">
        <v>38144</v>
      </c>
      <c r="C9179" t="s">
        <v>49379</v>
      </c>
      <c r="D9179" t="s">
        <v>401</v>
      </c>
      <c r="F9179" t="s">
        <v>49380</v>
      </c>
      <c r="H9179" t="s">
        <v>8550</v>
      </c>
      <c r="I9179" t="s">
        <v>8159</v>
      </c>
      <c r="J9179" t="s">
        <v>49381</v>
      </c>
      <c r="K9179" t="s">
        <v>49382</v>
      </c>
      <c r="L9179" t="s">
        <v>303</v>
      </c>
      <c r="M9179" t="s">
        <v>6399</v>
      </c>
    </row>
    <row r="9180" spans="1:13" x14ac:dyDescent="0.2">
      <c r="A9180" t="s">
        <v>38143</v>
      </c>
      <c r="B9180" t="s">
        <v>38144</v>
      </c>
      <c r="C9180" t="s">
        <v>49383</v>
      </c>
      <c r="D9180" t="s">
        <v>349</v>
      </c>
      <c r="E9180" t="s">
        <v>424</v>
      </c>
      <c r="F9180" t="s">
        <v>49384</v>
      </c>
      <c r="G9180" t="s">
        <v>49385</v>
      </c>
      <c r="H9180" t="s">
        <v>8225</v>
      </c>
      <c r="I9180" t="s">
        <v>8226</v>
      </c>
      <c r="J9180" t="s">
        <v>49386</v>
      </c>
      <c r="K9180" t="s">
        <v>49387</v>
      </c>
      <c r="L9180" t="s">
        <v>303</v>
      </c>
      <c r="M9180" t="s">
        <v>9493</v>
      </c>
    </row>
    <row r="9181" spans="1:13" x14ac:dyDescent="0.2">
      <c r="A9181" t="s">
        <v>38143</v>
      </c>
      <c r="B9181" t="s">
        <v>38144</v>
      </c>
      <c r="C9181" t="s">
        <v>49388</v>
      </c>
      <c r="D9181" t="s">
        <v>349</v>
      </c>
      <c r="F9181" t="s">
        <v>37933</v>
      </c>
      <c r="G9181" t="s">
        <v>8264</v>
      </c>
      <c r="H9181" t="s">
        <v>8159</v>
      </c>
      <c r="J9181" t="s">
        <v>49389</v>
      </c>
      <c r="K9181" t="s">
        <v>49390</v>
      </c>
      <c r="L9181" t="s">
        <v>303</v>
      </c>
      <c r="M9181" t="s">
        <v>422</v>
      </c>
    </row>
    <row r="9182" spans="1:13" x14ac:dyDescent="0.2">
      <c r="A9182" t="s">
        <v>38143</v>
      </c>
      <c r="B9182" t="s">
        <v>38144</v>
      </c>
      <c r="C9182" t="s">
        <v>49391</v>
      </c>
      <c r="D9182" t="s">
        <v>564</v>
      </c>
      <c r="E9182" t="s">
        <v>296</v>
      </c>
      <c r="F9182" t="s">
        <v>3549</v>
      </c>
      <c r="G9182" t="s">
        <v>30380</v>
      </c>
      <c r="H9182" t="s">
        <v>8193</v>
      </c>
      <c r="J9182" t="s">
        <v>49392</v>
      </c>
      <c r="K9182" t="s">
        <v>49393</v>
      </c>
      <c r="L9182" t="s">
        <v>303</v>
      </c>
      <c r="M9182" t="s">
        <v>9027</v>
      </c>
    </row>
    <row r="9183" spans="1:13" x14ac:dyDescent="0.2">
      <c r="A9183" t="s">
        <v>38143</v>
      </c>
      <c r="B9183" t="s">
        <v>38144</v>
      </c>
      <c r="C9183" t="s">
        <v>49394</v>
      </c>
      <c r="D9183" t="s">
        <v>513</v>
      </c>
      <c r="E9183" t="s">
        <v>2638</v>
      </c>
      <c r="F9183" t="s">
        <v>49395</v>
      </c>
      <c r="H9183" t="s">
        <v>8193</v>
      </c>
      <c r="J9183" t="s">
        <v>49396</v>
      </c>
      <c r="K9183" t="s">
        <v>49397</v>
      </c>
      <c r="L9183" t="s">
        <v>303</v>
      </c>
      <c r="M9183" t="s">
        <v>22614</v>
      </c>
    </row>
    <row r="9184" spans="1:13" x14ac:dyDescent="0.2">
      <c r="A9184" t="s">
        <v>38143</v>
      </c>
      <c r="B9184" t="s">
        <v>38144</v>
      </c>
      <c r="C9184" t="s">
        <v>49398</v>
      </c>
      <c r="D9184" t="s">
        <v>572</v>
      </c>
      <c r="E9184" t="s">
        <v>573</v>
      </c>
      <c r="F9184" t="s">
        <v>49399</v>
      </c>
      <c r="H9184" t="s">
        <v>8185</v>
      </c>
      <c r="J9184" t="s">
        <v>49400</v>
      </c>
      <c r="K9184" t="s">
        <v>49401</v>
      </c>
      <c r="L9184" t="s">
        <v>303</v>
      </c>
      <c r="M9184" t="s">
        <v>8293</v>
      </c>
    </row>
    <row r="9185" spans="1:13" x14ac:dyDescent="0.2">
      <c r="A9185" t="s">
        <v>38143</v>
      </c>
      <c r="B9185" t="s">
        <v>38144</v>
      </c>
      <c r="C9185" t="s">
        <v>49402</v>
      </c>
      <c r="D9185" t="s">
        <v>349</v>
      </c>
      <c r="E9185" t="s">
        <v>424</v>
      </c>
      <c r="F9185" t="s">
        <v>49403</v>
      </c>
      <c r="G9185" t="s">
        <v>8225</v>
      </c>
      <c r="H9185" t="s">
        <v>8226</v>
      </c>
      <c r="J9185" t="s">
        <v>49404</v>
      </c>
      <c r="K9185" t="s">
        <v>49405</v>
      </c>
      <c r="L9185" t="s">
        <v>303</v>
      </c>
      <c r="M9185" t="s">
        <v>8777</v>
      </c>
    </row>
    <row r="9186" spans="1:13" x14ac:dyDescent="0.2">
      <c r="A9186" t="s">
        <v>38143</v>
      </c>
      <c r="B9186" t="s">
        <v>38144</v>
      </c>
      <c r="C9186" t="s">
        <v>49406</v>
      </c>
      <c r="D9186" t="s">
        <v>349</v>
      </c>
      <c r="F9186" t="s">
        <v>3599</v>
      </c>
      <c r="G9186" t="s">
        <v>48970</v>
      </c>
      <c r="H9186" t="s">
        <v>48971</v>
      </c>
      <c r="I9186" t="s">
        <v>8256</v>
      </c>
      <c r="J9186" t="s">
        <v>49407</v>
      </c>
      <c r="K9186" t="s">
        <v>49408</v>
      </c>
      <c r="L9186" t="s">
        <v>303</v>
      </c>
      <c r="M9186" t="s">
        <v>49409</v>
      </c>
    </row>
    <row r="9187" spans="1:13" x14ac:dyDescent="0.2">
      <c r="A9187" t="s">
        <v>38143</v>
      </c>
      <c r="B9187" t="s">
        <v>38144</v>
      </c>
      <c r="C9187" t="s">
        <v>49410</v>
      </c>
      <c r="D9187" t="s">
        <v>394</v>
      </c>
      <c r="E9187" t="s">
        <v>395</v>
      </c>
      <c r="F9187" t="s">
        <v>500</v>
      </c>
      <c r="G9187" t="s">
        <v>49411</v>
      </c>
      <c r="H9187" t="s">
        <v>8193</v>
      </c>
      <c r="J9187" t="s">
        <v>49412</v>
      </c>
      <c r="K9187" t="s">
        <v>49413</v>
      </c>
      <c r="L9187" t="s">
        <v>303</v>
      </c>
      <c r="M9187" t="s">
        <v>43715</v>
      </c>
    </row>
    <row r="9188" spans="1:13" x14ac:dyDescent="0.2">
      <c r="A9188" t="s">
        <v>38143</v>
      </c>
      <c r="B9188" t="s">
        <v>38144</v>
      </c>
      <c r="C9188" t="s">
        <v>49414</v>
      </c>
      <c r="D9188" t="s">
        <v>49415</v>
      </c>
      <c r="F9188" t="s">
        <v>49416</v>
      </c>
      <c r="G9188" t="s">
        <v>49417</v>
      </c>
      <c r="H9188" t="s">
        <v>49418</v>
      </c>
      <c r="I9188" t="s">
        <v>8159</v>
      </c>
      <c r="J9188" t="s">
        <v>49419</v>
      </c>
      <c r="K9188" t="s">
        <v>49420</v>
      </c>
      <c r="L9188" t="s">
        <v>303</v>
      </c>
      <c r="M9188" t="s">
        <v>1054</v>
      </c>
    </row>
    <row r="9189" spans="1:13" x14ac:dyDescent="0.2">
      <c r="A9189" t="s">
        <v>38143</v>
      </c>
      <c r="B9189" t="s">
        <v>38144</v>
      </c>
      <c r="C9189" t="s">
        <v>49421</v>
      </c>
      <c r="D9189" t="s">
        <v>49422</v>
      </c>
      <c r="E9189" t="s">
        <v>9571</v>
      </c>
      <c r="F9189" t="s">
        <v>49423</v>
      </c>
      <c r="G9189" t="s">
        <v>49424</v>
      </c>
      <c r="H9189" t="s">
        <v>8271</v>
      </c>
      <c r="J9189" t="s">
        <v>49425</v>
      </c>
      <c r="K9189" t="s">
        <v>302</v>
      </c>
      <c r="L9189" t="s">
        <v>303</v>
      </c>
      <c r="M9189" t="s">
        <v>12803</v>
      </c>
    </row>
    <row r="9190" spans="1:13" x14ac:dyDescent="0.2">
      <c r="A9190" t="s">
        <v>38143</v>
      </c>
      <c r="B9190" t="s">
        <v>38144</v>
      </c>
      <c r="C9190" t="s">
        <v>49426</v>
      </c>
      <c r="D9190" t="s">
        <v>572</v>
      </c>
      <c r="E9190" t="s">
        <v>573</v>
      </c>
      <c r="F9190" t="s">
        <v>49427</v>
      </c>
      <c r="G9190" t="s">
        <v>49428</v>
      </c>
      <c r="H9190" t="s">
        <v>49429</v>
      </c>
      <c r="I9190" t="s">
        <v>8226</v>
      </c>
      <c r="J9190" t="s">
        <v>49430</v>
      </c>
      <c r="K9190" t="s">
        <v>49431</v>
      </c>
      <c r="L9190" t="s">
        <v>303</v>
      </c>
      <c r="M9190" t="s">
        <v>6310</v>
      </c>
    </row>
    <row r="9191" spans="1:13" x14ac:dyDescent="0.2">
      <c r="A9191" t="s">
        <v>38143</v>
      </c>
      <c r="B9191" t="s">
        <v>38144</v>
      </c>
      <c r="C9191" t="s">
        <v>49432</v>
      </c>
      <c r="D9191" t="s">
        <v>349</v>
      </c>
      <c r="F9191" t="s">
        <v>49433</v>
      </c>
      <c r="G9191" t="s">
        <v>8427</v>
      </c>
      <c r="H9191" t="s">
        <v>8226</v>
      </c>
      <c r="J9191" t="s">
        <v>49434</v>
      </c>
      <c r="K9191" t="s">
        <v>49435</v>
      </c>
      <c r="L9191" t="s">
        <v>303</v>
      </c>
      <c r="M9191" t="s">
        <v>422</v>
      </c>
    </row>
    <row r="9192" spans="1:13" x14ac:dyDescent="0.2">
      <c r="A9192" t="s">
        <v>38143</v>
      </c>
      <c r="B9192" t="s">
        <v>38144</v>
      </c>
      <c r="C9192" t="s">
        <v>49436</v>
      </c>
      <c r="D9192" t="s">
        <v>572</v>
      </c>
      <c r="E9192" t="s">
        <v>573</v>
      </c>
      <c r="F9192" t="s">
        <v>787</v>
      </c>
      <c r="G9192" t="s">
        <v>49437</v>
      </c>
      <c r="H9192" t="s">
        <v>8193</v>
      </c>
      <c r="I9192" t="s">
        <v>8167</v>
      </c>
      <c r="J9192" t="s">
        <v>49438</v>
      </c>
      <c r="K9192" t="s">
        <v>49439</v>
      </c>
      <c r="L9192" t="s">
        <v>303</v>
      </c>
      <c r="M9192" t="s">
        <v>9851</v>
      </c>
    </row>
    <row r="9193" spans="1:13" x14ac:dyDescent="0.2">
      <c r="A9193" t="s">
        <v>38143</v>
      </c>
      <c r="B9193" t="s">
        <v>38144</v>
      </c>
      <c r="C9193" t="s">
        <v>49440</v>
      </c>
      <c r="D9193" t="s">
        <v>349</v>
      </c>
      <c r="E9193" t="s">
        <v>424</v>
      </c>
      <c r="F9193" t="s">
        <v>49441</v>
      </c>
      <c r="G9193" t="s">
        <v>8819</v>
      </c>
      <c r="H9193" t="s">
        <v>8550</v>
      </c>
      <c r="I9193" t="s">
        <v>8159</v>
      </c>
      <c r="J9193" t="s">
        <v>8821</v>
      </c>
      <c r="K9193" t="s">
        <v>49442</v>
      </c>
      <c r="L9193" t="s">
        <v>303</v>
      </c>
      <c r="M9193" t="s">
        <v>312</v>
      </c>
    </row>
    <row r="9194" spans="1:13" x14ac:dyDescent="0.2">
      <c r="A9194" t="s">
        <v>38143</v>
      </c>
      <c r="B9194" t="s">
        <v>38144</v>
      </c>
      <c r="C9194" t="s">
        <v>49443</v>
      </c>
      <c r="D9194" t="s">
        <v>9592</v>
      </c>
      <c r="E9194" t="s">
        <v>49444</v>
      </c>
      <c r="F9194" t="s">
        <v>49445</v>
      </c>
      <c r="G9194" t="s">
        <v>49446</v>
      </c>
      <c r="H9194" t="s">
        <v>48554</v>
      </c>
      <c r="I9194" t="s">
        <v>8167</v>
      </c>
      <c r="J9194" t="s">
        <v>49447</v>
      </c>
      <c r="K9194" t="s">
        <v>49448</v>
      </c>
      <c r="L9194" t="s">
        <v>303</v>
      </c>
      <c r="M9194" t="s">
        <v>4987</v>
      </c>
    </row>
    <row r="9195" spans="1:13" x14ac:dyDescent="0.2">
      <c r="A9195" t="s">
        <v>38143</v>
      </c>
      <c r="B9195" t="s">
        <v>38144</v>
      </c>
      <c r="C9195" t="s">
        <v>49449</v>
      </c>
      <c r="D9195" t="s">
        <v>8758</v>
      </c>
      <c r="E9195" t="s">
        <v>49450</v>
      </c>
      <c r="F9195" t="s">
        <v>49451</v>
      </c>
      <c r="H9195" t="s">
        <v>8256</v>
      </c>
      <c r="I9195" t="s">
        <v>8167</v>
      </c>
      <c r="J9195" t="s">
        <v>49452</v>
      </c>
      <c r="K9195" t="s">
        <v>49453</v>
      </c>
      <c r="L9195" t="s">
        <v>303</v>
      </c>
      <c r="M9195" t="s">
        <v>7965</v>
      </c>
    </row>
    <row r="9196" spans="1:13" x14ac:dyDescent="0.2">
      <c r="A9196" t="s">
        <v>38143</v>
      </c>
      <c r="B9196" t="s">
        <v>38144</v>
      </c>
      <c r="C9196" t="s">
        <v>49454</v>
      </c>
      <c r="D9196" t="s">
        <v>49455</v>
      </c>
      <c r="E9196" t="s">
        <v>2014</v>
      </c>
      <c r="F9196" t="s">
        <v>1147</v>
      </c>
      <c r="H9196" t="s">
        <v>8256</v>
      </c>
      <c r="J9196" t="s">
        <v>49456</v>
      </c>
      <c r="K9196" t="s">
        <v>49457</v>
      </c>
      <c r="L9196" t="s">
        <v>303</v>
      </c>
      <c r="M9196" t="s">
        <v>880</v>
      </c>
    </row>
    <row r="9197" spans="1:13" x14ac:dyDescent="0.2">
      <c r="A9197" t="s">
        <v>38143</v>
      </c>
      <c r="B9197" t="s">
        <v>38144</v>
      </c>
      <c r="C9197" t="s">
        <v>49458</v>
      </c>
      <c r="D9197" t="s">
        <v>49459</v>
      </c>
      <c r="E9197" t="s">
        <v>29064</v>
      </c>
      <c r="F9197" t="s">
        <v>49460</v>
      </c>
      <c r="G9197" t="s">
        <v>49461</v>
      </c>
      <c r="H9197" t="s">
        <v>8185</v>
      </c>
      <c r="I9197" t="s">
        <v>8159</v>
      </c>
      <c r="J9197" t="s">
        <v>49462</v>
      </c>
      <c r="K9197" t="s">
        <v>49463</v>
      </c>
      <c r="L9197" t="s">
        <v>303</v>
      </c>
      <c r="M9197" t="s">
        <v>49464</v>
      </c>
    </row>
    <row r="9198" spans="1:13" x14ac:dyDescent="0.2">
      <c r="A9198" t="s">
        <v>38143</v>
      </c>
      <c r="B9198" t="s">
        <v>38144</v>
      </c>
      <c r="C9198" t="s">
        <v>49465</v>
      </c>
      <c r="D9198" t="s">
        <v>349</v>
      </c>
      <c r="F9198" t="s">
        <v>49466</v>
      </c>
      <c r="G9198" t="s">
        <v>8383</v>
      </c>
      <c r="H9198" t="s">
        <v>8159</v>
      </c>
      <c r="J9198" t="s">
        <v>49467</v>
      </c>
      <c r="K9198" t="s">
        <v>49468</v>
      </c>
      <c r="L9198" t="s">
        <v>303</v>
      </c>
      <c r="M9198" t="s">
        <v>422</v>
      </c>
    </row>
    <row r="9199" spans="1:13" x14ac:dyDescent="0.2">
      <c r="A9199" t="s">
        <v>38143</v>
      </c>
      <c r="B9199" t="s">
        <v>38144</v>
      </c>
      <c r="C9199" t="s">
        <v>49469</v>
      </c>
      <c r="D9199" t="s">
        <v>8198</v>
      </c>
      <c r="E9199" t="s">
        <v>5074</v>
      </c>
      <c r="F9199" t="s">
        <v>49470</v>
      </c>
      <c r="G9199" t="s">
        <v>8808</v>
      </c>
      <c r="H9199" t="s">
        <v>8427</v>
      </c>
      <c r="I9199" t="s">
        <v>8226</v>
      </c>
      <c r="J9199" t="s">
        <v>49471</v>
      </c>
      <c r="K9199" t="s">
        <v>49472</v>
      </c>
      <c r="L9199" t="s">
        <v>303</v>
      </c>
      <c r="M9199" t="s">
        <v>9310</v>
      </c>
    </row>
    <row r="9200" spans="1:13" x14ac:dyDescent="0.2">
      <c r="A9200" t="s">
        <v>38143</v>
      </c>
      <c r="B9200" t="s">
        <v>38144</v>
      </c>
      <c r="C9200" t="s">
        <v>49473</v>
      </c>
      <c r="D9200" t="s">
        <v>49474</v>
      </c>
      <c r="E9200" t="s">
        <v>9571</v>
      </c>
      <c r="F9200" t="s">
        <v>49475</v>
      </c>
      <c r="G9200" t="s">
        <v>49476</v>
      </c>
      <c r="H9200" t="s">
        <v>48751</v>
      </c>
      <c r="J9200" t="s">
        <v>49477</v>
      </c>
      <c r="K9200" t="s">
        <v>49478</v>
      </c>
      <c r="L9200" t="s">
        <v>303</v>
      </c>
      <c r="M9200" t="s">
        <v>49479</v>
      </c>
    </row>
    <row r="9201" spans="1:13" x14ac:dyDescent="0.2">
      <c r="A9201" t="s">
        <v>38143</v>
      </c>
      <c r="B9201" t="s">
        <v>38144</v>
      </c>
      <c r="C9201" t="s">
        <v>49480</v>
      </c>
      <c r="D9201" t="s">
        <v>349</v>
      </c>
      <c r="E9201" t="s">
        <v>424</v>
      </c>
      <c r="F9201" t="s">
        <v>31226</v>
      </c>
      <c r="G9201" t="s">
        <v>8895</v>
      </c>
      <c r="H9201" t="s">
        <v>8185</v>
      </c>
      <c r="I9201" t="s">
        <v>8159</v>
      </c>
      <c r="J9201" t="s">
        <v>49481</v>
      </c>
      <c r="K9201" t="s">
        <v>49482</v>
      </c>
      <c r="L9201" t="s">
        <v>303</v>
      </c>
      <c r="M9201" t="s">
        <v>8898</v>
      </c>
    </row>
    <row r="9202" spans="1:13" x14ac:dyDescent="0.2">
      <c r="A9202" t="s">
        <v>38143</v>
      </c>
      <c r="B9202" t="s">
        <v>38144</v>
      </c>
      <c r="C9202" t="s">
        <v>49483</v>
      </c>
      <c r="D9202" t="s">
        <v>492</v>
      </c>
      <c r="E9202" t="s">
        <v>493</v>
      </c>
      <c r="F9202" t="s">
        <v>49484</v>
      </c>
      <c r="H9202" t="s">
        <v>8193</v>
      </c>
      <c r="J9202" t="s">
        <v>49485</v>
      </c>
      <c r="K9202" t="s">
        <v>49486</v>
      </c>
      <c r="L9202" t="s">
        <v>303</v>
      </c>
      <c r="M9202" t="s">
        <v>8558</v>
      </c>
    </row>
    <row r="9203" spans="1:13" x14ac:dyDescent="0.2">
      <c r="A9203" t="s">
        <v>38143</v>
      </c>
      <c r="B9203" t="s">
        <v>38144</v>
      </c>
      <c r="C9203" t="s">
        <v>49487</v>
      </c>
      <c r="D9203" t="s">
        <v>49488</v>
      </c>
      <c r="E9203" t="s">
        <v>49489</v>
      </c>
      <c r="F9203" t="s">
        <v>49490</v>
      </c>
      <c r="H9203" t="s">
        <v>8185</v>
      </c>
      <c r="J9203" t="s">
        <v>49491</v>
      </c>
      <c r="K9203" t="s">
        <v>49492</v>
      </c>
      <c r="L9203" t="s">
        <v>303</v>
      </c>
      <c r="M9203" t="s">
        <v>7941</v>
      </c>
    </row>
    <row r="9204" spans="1:13" x14ac:dyDescent="0.2">
      <c r="A9204" t="s">
        <v>38143</v>
      </c>
      <c r="B9204" t="s">
        <v>38144</v>
      </c>
      <c r="C9204" t="s">
        <v>49493</v>
      </c>
      <c r="D9204" t="s">
        <v>49494</v>
      </c>
      <c r="E9204" t="s">
        <v>49494</v>
      </c>
      <c r="F9204" t="s">
        <v>49495</v>
      </c>
      <c r="G9204" t="s">
        <v>49496</v>
      </c>
      <c r="H9204" t="s">
        <v>8226</v>
      </c>
      <c r="J9204" t="s">
        <v>49497</v>
      </c>
      <c r="K9204" t="s">
        <v>49498</v>
      </c>
      <c r="L9204" t="s">
        <v>303</v>
      </c>
      <c r="M9204" t="s">
        <v>422</v>
      </c>
    </row>
    <row r="9205" spans="1:13" x14ac:dyDescent="0.2">
      <c r="A9205" t="s">
        <v>38143</v>
      </c>
      <c r="B9205" t="s">
        <v>38144</v>
      </c>
      <c r="C9205" t="s">
        <v>49499</v>
      </c>
      <c r="D9205" t="s">
        <v>572</v>
      </c>
      <c r="E9205" t="s">
        <v>573</v>
      </c>
      <c r="F9205" t="s">
        <v>46417</v>
      </c>
      <c r="G9205" t="s">
        <v>49500</v>
      </c>
      <c r="H9205" t="s">
        <v>8808</v>
      </c>
      <c r="I9205" t="s">
        <v>8226</v>
      </c>
      <c r="J9205" t="s">
        <v>49501</v>
      </c>
      <c r="K9205" t="s">
        <v>49502</v>
      </c>
      <c r="L9205" t="s">
        <v>303</v>
      </c>
      <c r="M9205" t="s">
        <v>9137</v>
      </c>
    </row>
    <row r="9206" spans="1:13" x14ac:dyDescent="0.2">
      <c r="A9206" t="s">
        <v>38143</v>
      </c>
      <c r="B9206" t="s">
        <v>38144</v>
      </c>
      <c r="C9206" t="s">
        <v>49503</v>
      </c>
      <c r="D9206" t="s">
        <v>572</v>
      </c>
      <c r="E9206" t="s">
        <v>573</v>
      </c>
      <c r="F9206" t="s">
        <v>49504</v>
      </c>
      <c r="G9206" t="s">
        <v>49505</v>
      </c>
      <c r="H9206" t="s">
        <v>48903</v>
      </c>
      <c r="I9206" t="s">
        <v>8167</v>
      </c>
      <c r="J9206" t="s">
        <v>49506</v>
      </c>
      <c r="K9206" t="s">
        <v>49507</v>
      </c>
      <c r="L9206" t="s">
        <v>303</v>
      </c>
      <c r="M9206" t="s">
        <v>5402</v>
      </c>
    </row>
    <row r="9207" spans="1:13" x14ac:dyDescent="0.2">
      <c r="A9207" t="s">
        <v>38143</v>
      </c>
      <c r="B9207" t="s">
        <v>38144</v>
      </c>
      <c r="C9207" t="s">
        <v>49508</v>
      </c>
      <c r="D9207" t="s">
        <v>49509</v>
      </c>
      <c r="F9207" t="s">
        <v>49510</v>
      </c>
      <c r="G9207" t="s">
        <v>49511</v>
      </c>
      <c r="H9207" t="s">
        <v>8346</v>
      </c>
      <c r="I9207" t="s">
        <v>8159</v>
      </c>
      <c r="J9207" t="s">
        <v>49512</v>
      </c>
      <c r="K9207" t="s">
        <v>49513</v>
      </c>
      <c r="L9207" t="s">
        <v>303</v>
      </c>
      <c r="M9207" t="s">
        <v>4335</v>
      </c>
    </row>
    <row r="9208" spans="1:13" x14ac:dyDescent="0.2">
      <c r="A9208" t="s">
        <v>38143</v>
      </c>
      <c r="B9208" t="s">
        <v>38144</v>
      </c>
      <c r="C9208" t="s">
        <v>49514</v>
      </c>
      <c r="D9208" t="s">
        <v>572</v>
      </c>
      <c r="E9208" t="s">
        <v>573</v>
      </c>
      <c r="F9208" t="s">
        <v>49515</v>
      </c>
      <c r="G9208" t="s">
        <v>782</v>
      </c>
      <c r="H9208" t="s">
        <v>8264</v>
      </c>
      <c r="J9208" t="s">
        <v>8265</v>
      </c>
      <c r="K9208" t="s">
        <v>49516</v>
      </c>
      <c r="L9208" t="s">
        <v>303</v>
      </c>
      <c r="M9208" t="s">
        <v>8293</v>
      </c>
    </row>
    <row r="9209" spans="1:13" x14ac:dyDescent="0.2">
      <c r="A9209" t="s">
        <v>38143</v>
      </c>
      <c r="B9209" t="s">
        <v>38144</v>
      </c>
      <c r="C9209" t="s">
        <v>49517</v>
      </c>
      <c r="D9209" t="s">
        <v>572</v>
      </c>
      <c r="E9209" t="s">
        <v>573</v>
      </c>
      <c r="F9209" t="s">
        <v>49518</v>
      </c>
      <c r="G9209" t="s">
        <v>49195</v>
      </c>
      <c r="H9209" t="s">
        <v>8427</v>
      </c>
      <c r="I9209" t="s">
        <v>8226</v>
      </c>
      <c r="J9209" t="s">
        <v>49519</v>
      </c>
      <c r="K9209" t="s">
        <v>49520</v>
      </c>
      <c r="L9209" t="s">
        <v>303</v>
      </c>
      <c r="M9209" t="s">
        <v>9137</v>
      </c>
    </row>
    <row r="9210" spans="1:13" x14ac:dyDescent="0.2">
      <c r="A9210" t="s">
        <v>38143</v>
      </c>
      <c r="B9210" t="s">
        <v>38144</v>
      </c>
      <c r="C9210" t="s">
        <v>49521</v>
      </c>
      <c r="D9210" t="s">
        <v>349</v>
      </c>
      <c r="F9210" t="s">
        <v>49522</v>
      </c>
      <c r="G9210" t="s">
        <v>49523</v>
      </c>
      <c r="H9210" t="s">
        <v>8225</v>
      </c>
      <c r="I9210" t="s">
        <v>8226</v>
      </c>
      <c r="J9210" t="s">
        <v>49524</v>
      </c>
      <c r="K9210" t="s">
        <v>49525</v>
      </c>
      <c r="L9210" t="s">
        <v>303</v>
      </c>
      <c r="M9210" t="s">
        <v>49526</v>
      </c>
    </row>
    <row r="9211" spans="1:13" x14ac:dyDescent="0.2">
      <c r="A9211" t="s">
        <v>38143</v>
      </c>
      <c r="B9211" t="s">
        <v>38144</v>
      </c>
      <c r="C9211" t="s">
        <v>49527</v>
      </c>
      <c r="D9211" t="s">
        <v>49528</v>
      </c>
      <c r="E9211" t="s">
        <v>10888</v>
      </c>
      <c r="F9211" t="s">
        <v>49529</v>
      </c>
      <c r="H9211" t="s">
        <v>10922</v>
      </c>
      <c r="I9211" t="s">
        <v>9695</v>
      </c>
      <c r="J9211" t="s">
        <v>49530</v>
      </c>
      <c r="K9211" t="s">
        <v>49531</v>
      </c>
      <c r="L9211" t="s">
        <v>303</v>
      </c>
      <c r="M9211" t="s">
        <v>2863</v>
      </c>
    </row>
    <row r="9212" spans="1:13" x14ac:dyDescent="0.2">
      <c r="A9212" t="s">
        <v>38143</v>
      </c>
      <c r="B9212" t="s">
        <v>38144</v>
      </c>
      <c r="C9212" t="s">
        <v>49532</v>
      </c>
      <c r="D9212" t="s">
        <v>401</v>
      </c>
      <c r="F9212" t="s">
        <v>49533</v>
      </c>
      <c r="G9212" t="s">
        <v>49534</v>
      </c>
      <c r="H9212" t="s">
        <v>9793</v>
      </c>
      <c r="I9212" t="s">
        <v>9695</v>
      </c>
      <c r="J9212" t="s">
        <v>49535</v>
      </c>
      <c r="K9212" t="s">
        <v>49536</v>
      </c>
      <c r="L9212" t="s">
        <v>303</v>
      </c>
      <c r="M9212" t="s">
        <v>26160</v>
      </c>
    </row>
    <row r="9213" spans="1:13" x14ac:dyDescent="0.2">
      <c r="A9213" t="s">
        <v>38143</v>
      </c>
      <c r="B9213" t="s">
        <v>38144</v>
      </c>
      <c r="C9213" t="s">
        <v>49537</v>
      </c>
      <c r="D9213" t="s">
        <v>49538</v>
      </c>
      <c r="F9213" t="s">
        <v>49539</v>
      </c>
      <c r="G9213" t="s">
        <v>6313</v>
      </c>
      <c r="H9213" t="s">
        <v>9695</v>
      </c>
      <c r="J9213" t="s">
        <v>49540</v>
      </c>
      <c r="K9213" t="s">
        <v>49541</v>
      </c>
      <c r="L9213" t="s">
        <v>303</v>
      </c>
      <c r="M9213" t="s">
        <v>11628</v>
      </c>
    </row>
    <row r="9214" spans="1:13" x14ac:dyDescent="0.2">
      <c r="A9214" t="s">
        <v>38143</v>
      </c>
      <c r="B9214" t="s">
        <v>38144</v>
      </c>
      <c r="C9214" t="s">
        <v>49542</v>
      </c>
      <c r="D9214" t="s">
        <v>349</v>
      </c>
      <c r="E9214" t="s">
        <v>424</v>
      </c>
      <c r="F9214" t="s">
        <v>1137</v>
      </c>
      <c r="G9214" t="s">
        <v>49543</v>
      </c>
      <c r="H9214" t="s">
        <v>10025</v>
      </c>
      <c r="I9214" t="s">
        <v>9695</v>
      </c>
      <c r="J9214" t="s">
        <v>49544</v>
      </c>
      <c r="K9214" t="s">
        <v>49545</v>
      </c>
      <c r="L9214" t="s">
        <v>303</v>
      </c>
      <c r="M9214" t="s">
        <v>10015</v>
      </c>
    </row>
    <row r="9215" spans="1:13" x14ac:dyDescent="0.2">
      <c r="A9215" t="s">
        <v>38143</v>
      </c>
      <c r="B9215" t="s">
        <v>38144</v>
      </c>
      <c r="C9215" t="s">
        <v>49546</v>
      </c>
      <c r="D9215" t="s">
        <v>844</v>
      </c>
      <c r="E9215" t="s">
        <v>296</v>
      </c>
      <c r="F9215" t="s">
        <v>49547</v>
      </c>
      <c r="G9215" t="s">
        <v>49548</v>
      </c>
      <c r="H9215" t="s">
        <v>10615</v>
      </c>
      <c r="J9215" t="s">
        <v>49549</v>
      </c>
      <c r="K9215" t="s">
        <v>49550</v>
      </c>
      <c r="L9215" t="s">
        <v>303</v>
      </c>
      <c r="M9215" t="s">
        <v>2554</v>
      </c>
    </row>
    <row r="9216" spans="1:13" x14ac:dyDescent="0.2">
      <c r="A9216" t="s">
        <v>38143</v>
      </c>
      <c r="B9216" t="s">
        <v>38144</v>
      </c>
      <c r="C9216" t="s">
        <v>49551</v>
      </c>
      <c r="D9216" t="s">
        <v>349</v>
      </c>
      <c r="E9216" t="s">
        <v>424</v>
      </c>
      <c r="F9216" t="s">
        <v>49552</v>
      </c>
      <c r="G9216" t="s">
        <v>49553</v>
      </c>
      <c r="H9216" t="s">
        <v>10025</v>
      </c>
      <c r="I9216" t="s">
        <v>9695</v>
      </c>
      <c r="J9216" t="s">
        <v>49554</v>
      </c>
      <c r="K9216" t="s">
        <v>49555</v>
      </c>
      <c r="L9216" t="s">
        <v>303</v>
      </c>
      <c r="M9216" t="s">
        <v>10394</v>
      </c>
    </row>
    <row r="9217" spans="1:13" x14ac:dyDescent="0.2">
      <c r="A9217" t="s">
        <v>38143</v>
      </c>
      <c r="B9217" t="s">
        <v>38144</v>
      </c>
      <c r="C9217" t="s">
        <v>49556</v>
      </c>
      <c r="D9217" t="s">
        <v>349</v>
      </c>
      <c r="F9217" t="s">
        <v>49557</v>
      </c>
      <c r="H9217" t="s">
        <v>9876</v>
      </c>
      <c r="I9217" t="s">
        <v>9695</v>
      </c>
      <c r="J9217" t="s">
        <v>49558</v>
      </c>
      <c r="K9217" t="s">
        <v>49559</v>
      </c>
      <c r="L9217" t="s">
        <v>303</v>
      </c>
      <c r="M9217" t="s">
        <v>422</v>
      </c>
    </row>
    <row r="9218" spans="1:13" x14ac:dyDescent="0.2">
      <c r="A9218" t="s">
        <v>38143</v>
      </c>
      <c r="B9218" t="s">
        <v>38144</v>
      </c>
      <c r="C9218" t="s">
        <v>49560</v>
      </c>
      <c r="D9218" t="s">
        <v>8198</v>
      </c>
      <c r="E9218" t="s">
        <v>5074</v>
      </c>
      <c r="F9218" t="s">
        <v>49561</v>
      </c>
      <c r="H9218" t="s">
        <v>9775</v>
      </c>
      <c r="I9218" t="s">
        <v>9695</v>
      </c>
      <c r="J9218" t="s">
        <v>49562</v>
      </c>
      <c r="K9218" t="s">
        <v>49563</v>
      </c>
      <c r="L9218" t="s">
        <v>303</v>
      </c>
      <c r="M9218" t="s">
        <v>1106</v>
      </c>
    </row>
    <row r="9219" spans="1:13" x14ac:dyDescent="0.2">
      <c r="A9219" t="s">
        <v>38143</v>
      </c>
      <c r="B9219" t="s">
        <v>38144</v>
      </c>
      <c r="C9219" t="s">
        <v>49564</v>
      </c>
      <c r="D9219" t="s">
        <v>49565</v>
      </c>
      <c r="E9219" t="s">
        <v>49566</v>
      </c>
      <c r="F9219" t="s">
        <v>49567</v>
      </c>
      <c r="G9219" t="s">
        <v>49568</v>
      </c>
      <c r="H9219" t="s">
        <v>9695</v>
      </c>
      <c r="J9219" t="s">
        <v>49569</v>
      </c>
      <c r="K9219" t="s">
        <v>49570</v>
      </c>
      <c r="L9219" t="s">
        <v>303</v>
      </c>
      <c r="M9219" t="s">
        <v>3636</v>
      </c>
    </row>
    <row r="9220" spans="1:13" x14ac:dyDescent="0.2">
      <c r="A9220" t="s">
        <v>38143</v>
      </c>
      <c r="B9220" t="s">
        <v>38144</v>
      </c>
      <c r="C9220" t="s">
        <v>49571</v>
      </c>
      <c r="D9220" t="s">
        <v>349</v>
      </c>
      <c r="E9220" t="s">
        <v>424</v>
      </c>
      <c r="F9220" t="s">
        <v>49572</v>
      </c>
      <c r="G9220" t="s">
        <v>49573</v>
      </c>
      <c r="H9220" t="s">
        <v>9775</v>
      </c>
      <c r="I9220" t="s">
        <v>9695</v>
      </c>
      <c r="J9220" t="s">
        <v>49574</v>
      </c>
      <c r="K9220" t="s">
        <v>49575</v>
      </c>
      <c r="L9220" t="s">
        <v>303</v>
      </c>
      <c r="M9220" t="s">
        <v>431</v>
      </c>
    </row>
    <row r="9221" spans="1:13" x14ac:dyDescent="0.2">
      <c r="A9221" t="s">
        <v>38143</v>
      </c>
      <c r="B9221" t="s">
        <v>38144</v>
      </c>
      <c r="C9221" t="s">
        <v>49576</v>
      </c>
      <c r="D9221" t="s">
        <v>10427</v>
      </c>
      <c r="E9221" t="s">
        <v>49577</v>
      </c>
      <c r="F9221" t="s">
        <v>49578</v>
      </c>
      <c r="G9221" t="s">
        <v>49579</v>
      </c>
      <c r="H9221" t="s">
        <v>9710</v>
      </c>
      <c r="J9221" t="s">
        <v>49580</v>
      </c>
      <c r="K9221" t="s">
        <v>49581</v>
      </c>
      <c r="L9221" t="s">
        <v>303</v>
      </c>
      <c r="M9221" t="s">
        <v>1323</v>
      </c>
    </row>
    <row r="9222" spans="1:13" x14ac:dyDescent="0.2">
      <c r="A9222" t="s">
        <v>38143</v>
      </c>
      <c r="B9222" t="s">
        <v>38144</v>
      </c>
      <c r="C9222" t="s">
        <v>49582</v>
      </c>
      <c r="D9222" t="s">
        <v>492</v>
      </c>
      <c r="E9222" t="s">
        <v>493</v>
      </c>
      <c r="F9222" t="s">
        <v>49583</v>
      </c>
      <c r="H9222" t="s">
        <v>9793</v>
      </c>
      <c r="I9222" t="s">
        <v>9695</v>
      </c>
      <c r="J9222" t="s">
        <v>49584</v>
      </c>
      <c r="K9222" t="s">
        <v>49585</v>
      </c>
      <c r="L9222" t="s">
        <v>303</v>
      </c>
      <c r="M9222" t="s">
        <v>9911</v>
      </c>
    </row>
    <row r="9223" spans="1:13" x14ac:dyDescent="0.2">
      <c r="A9223" t="s">
        <v>38143</v>
      </c>
      <c r="B9223" t="s">
        <v>38144</v>
      </c>
      <c r="C9223" t="s">
        <v>49586</v>
      </c>
      <c r="D9223" t="s">
        <v>49587</v>
      </c>
      <c r="F9223" t="s">
        <v>49588</v>
      </c>
      <c r="G9223" t="s">
        <v>38188</v>
      </c>
      <c r="H9223" t="s">
        <v>6313</v>
      </c>
      <c r="J9223" t="s">
        <v>49589</v>
      </c>
      <c r="K9223" t="s">
        <v>49590</v>
      </c>
      <c r="L9223" t="s">
        <v>303</v>
      </c>
      <c r="M9223" t="s">
        <v>23959</v>
      </c>
    </row>
    <row r="9224" spans="1:13" x14ac:dyDescent="0.2">
      <c r="A9224" t="s">
        <v>38143</v>
      </c>
      <c r="B9224" t="s">
        <v>38144</v>
      </c>
      <c r="C9224" t="s">
        <v>49591</v>
      </c>
      <c r="D9224" t="s">
        <v>349</v>
      </c>
      <c r="E9224" t="s">
        <v>476</v>
      </c>
      <c r="F9224" t="s">
        <v>49592</v>
      </c>
      <c r="G9224" t="s">
        <v>9882</v>
      </c>
      <c r="H9224" t="s">
        <v>9775</v>
      </c>
      <c r="I9224" t="s">
        <v>9695</v>
      </c>
      <c r="J9224" t="s">
        <v>49593</v>
      </c>
      <c r="K9224" t="s">
        <v>49594</v>
      </c>
      <c r="L9224" t="s">
        <v>303</v>
      </c>
      <c r="M9224" t="s">
        <v>431</v>
      </c>
    </row>
    <row r="9225" spans="1:13" x14ac:dyDescent="0.2">
      <c r="A9225" t="s">
        <v>38143</v>
      </c>
      <c r="B9225" t="s">
        <v>38144</v>
      </c>
      <c r="C9225" t="s">
        <v>49595</v>
      </c>
      <c r="D9225" t="s">
        <v>401</v>
      </c>
      <c r="E9225" t="s">
        <v>402</v>
      </c>
      <c r="F9225" t="s">
        <v>49596</v>
      </c>
      <c r="H9225" t="s">
        <v>9793</v>
      </c>
      <c r="I9225" t="s">
        <v>9695</v>
      </c>
      <c r="J9225" t="s">
        <v>49597</v>
      </c>
      <c r="K9225" t="s">
        <v>49598</v>
      </c>
      <c r="L9225" t="s">
        <v>303</v>
      </c>
      <c r="M9225" t="s">
        <v>49599</v>
      </c>
    </row>
    <row r="9226" spans="1:13" x14ac:dyDescent="0.2">
      <c r="A9226" t="s">
        <v>38143</v>
      </c>
      <c r="B9226" t="s">
        <v>38144</v>
      </c>
      <c r="C9226" t="s">
        <v>49600</v>
      </c>
      <c r="D9226" t="s">
        <v>349</v>
      </c>
      <c r="E9226" t="s">
        <v>424</v>
      </c>
      <c r="F9226" t="s">
        <v>49601</v>
      </c>
      <c r="G9226" t="s">
        <v>49602</v>
      </c>
      <c r="H9226" t="s">
        <v>9775</v>
      </c>
      <c r="I9226" t="s">
        <v>9695</v>
      </c>
      <c r="J9226" t="s">
        <v>49603</v>
      </c>
      <c r="K9226" t="s">
        <v>49604</v>
      </c>
      <c r="L9226" t="s">
        <v>303</v>
      </c>
      <c r="M9226" t="s">
        <v>431</v>
      </c>
    </row>
    <row r="9227" spans="1:13" x14ac:dyDescent="0.2">
      <c r="A9227" t="s">
        <v>38143</v>
      </c>
      <c r="B9227" t="s">
        <v>38144</v>
      </c>
      <c r="C9227" t="s">
        <v>49605</v>
      </c>
      <c r="D9227" t="s">
        <v>349</v>
      </c>
      <c r="F9227" t="s">
        <v>49606</v>
      </c>
      <c r="G9227" t="s">
        <v>782</v>
      </c>
      <c r="H9227" t="s">
        <v>9902</v>
      </c>
      <c r="I9227" t="s">
        <v>49607</v>
      </c>
      <c r="J9227" t="s">
        <v>49608</v>
      </c>
      <c r="K9227" t="s">
        <v>49609</v>
      </c>
      <c r="L9227" t="s">
        <v>303</v>
      </c>
      <c r="M9227" t="s">
        <v>29872</v>
      </c>
    </row>
    <row r="9228" spans="1:13" x14ac:dyDescent="0.2">
      <c r="A9228" t="s">
        <v>38143</v>
      </c>
      <c r="B9228" t="s">
        <v>38144</v>
      </c>
      <c r="C9228" t="s">
        <v>49610</v>
      </c>
      <c r="D9228" t="s">
        <v>49611</v>
      </c>
      <c r="E9228" t="s">
        <v>49612</v>
      </c>
      <c r="F9228" t="s">
        <v>49613</v>
      </c>
      <c r="G9228" t="s">
        <v>49614</v>
      </c>
      <c r="H9228" t="s">
        <v>49615</v>
      </c>
      <c r="I9228" t="s">
        <v>9695</v>
      </c>
      <c r="J9228" t="s">
        <v>49616</v>
      </c>
      <c r="K9228" t="s">
        <v>302</v>
      </c>
      <c r="L9228" t="s">
        <v>303</v>
      </c>
      <c r="M9228" t="s">
        <v>13127</v>
      </c>
    </row>
    <row r="9229" spans="1:13" x14ac:dyDescent="0.2">
      <c r="A9229" t="s">
        <v>38143</v>
      </c>
      <c r="B9229" t="s">
        <v>38144</v>
      </c>
      <c r="C9229" t="s">
        <v>49617</v>
      </c>
      <c r="D9229" t="s">
        <v>49618</v>
      </c>
      <c r="E9229" t="s">
        <v>49619</v>
      </c>
      <c r="F9229" t="s">
        <v>49620</v>
      </c>
      <c r="G9229" t="s">
        <v>10197</v>
      </c>
      <c r="H9229" t="s">
        <v>9695</v>
      </c>
      <c r="J9229" t="s">
        <v>49621</v>
      </c>
      <c r="K9229" t="s">
        <v>49622</v>
      </c>
      <c r="L9229" t="s">
        <v>303</v>
      </c>
      <c r="M9229" t="s">
        <v>11086</v>
      </c>
    </row>
    <row r="9230" spans="1:13" x14ac:dyDescent="0.2">
      <c r="A9230" t="s">
        <v>38143</v>
      </c>
      <c r="B9230" t="s">
        <v>38144</v>
      </c>
      <c r="C9230" t="s">
        <v>49623</v>
      </c>
      <c r="D9230" t="s">
        <v>49624</v>
      </c>
      <c r="E9230" t="s">
        <v>49625</v>
      </c>
      <c r="F9230" t="s">
        <v>49626</v>
      </c>
      <c r="G9230" t="s">
        <v>49627</v>
      </c>
      <c r="H9230" t="s">
        <v>9827</v>
      </c>
      <c r="I9230" t="s">
        <v>9695</v>
      </c>
      <c r="J9230" t="s">
        <v>49628</v>
      </c>
      <c r="K9230" t="s">
        <v>49629</v>
      </c>
      <c r="L9230" t="s">
        <v>303</v>
      </c>
      <c r="M9230" t="s">
        <v>49630</v>
      </c>
    </row>
    <row r="9231" spans="1:13" x14ac:dyDescent="0.2">
      <c r="A9231" t="s">
        <v>38143</v>
      </c>
      <c r="B9231" t="s">
        <v>38144</v>
      </c>
      <c r="C9231" t="s">
        <v>49631</v>
      </c>
      <c r="D9231" t="s">
        <v>366</v>
      </c>
      <c r="E9231" t="s">
        <v>1215</v>
      </c>
      <c r="F9231" t="s">
        <v>49632</v>
      </c>
      <c r="H9231" t="s">
        <v>9848</v>
      </c>
      <c r="I9231" t="s">
        <v>9695</v>
      </c>
      <c r="J9231" t="s">
        <v>49633</v>
      </c>
      <c r="K9231" t="s">
        <v>49634</v>
      </c>
      <c r="L9231" t="s">
        <v>303</v>
      </c>
      <c r="M9231" t="s">
        <v>20325</v>
      </c>
    </row>
    <row r="9232" spans="1:13" x14ac:dyDescent="0.2">
      <c r="A9232" t="s">
        <v>38143</v>
      </c>
      <c r="B9232" t="s">
        <v>38144</v>
      </c>
      <c r="C9232" t="s">
        <v>49635</v>
      </c>
      <c r="D9232" t="s">
        <v>8198</v>
      </c>
      <c r="E9232" t="s">
        <v>5074</v>
      </c>
      <c r="F9232" t="s">
        <v>49636</v>
      </c>
      <c r="G9232" t="s">
        <v>49637</v>
      </c>
      <c r="H9232" t="s">
        <v>49638</v>
      </c>
      <c r="I9232" t="s">
        <v>9695</v>
      </c>
      <c r="J9232" t="s">
        <v>49639</v>
      </c>
      <c r="K9232" t="s">
        <v>49640</v>
      </c>
      <c r="L9232" t="s">
        <v>303</v>
      </c>
      <c r="M9232" t="s">
        <v>19528</v>
      </c>
    </row>
    <row r="9233" spans="1:13" x14ac:dyDescent="0.2">
      <c r="A9233" t="s">
        <v>38143</v>
      </c>
      <c r="B9233" t="s">
        <v>38144</v>
      </c>
      <c r="C9233" t="s">
        <v>49641</v>
      </c>
      <c r="D9233" t="s">
        <v>366</v>
      </c>
      <c r="E9233" t="s">
        <v>367</v>
      </c>
      <c r="F9233" t="s">
        <v>10541</v>
      </c>
      <c r="G9233" t="s">
        <v>49642</v>
      </c>
      <c r="H9233" t="s">
        <v>9982</v>
      </c>
      <c r="J9233" t="s">
        <v>49643</v>
      </c>
      <c r="K9233" t="s">
        <v>49644</v>
      </c>
      <c r="L9233" t="s">
        <v>303</v>
      </c>
      <c r="M9233" t="s">
        <v>49645</v>
      </c>
    </row>
    <row r="9234" spans="1:13" x14ac:dyDescent="0.2">
      <c r="A9234" t="s">
        <v>38143</v>
      </c>
      <c r="B9234" t="s">
        <v>38144</v>
      </c>
      <c r="C9234" t="s">
        <v>49646</v>
      </c>
      <c r="D9234" t="s">
        <v>8379</v>
      </c>
      <c r="F9234" t="s">
        <v>49647</v>
      </c>
      <c r="G9234" t="s">
        <v>49648</v>
      </c>
      <c r="H9234" t="s">
        <v>10003</v>
      </c>
      <c r="J9234" t="s">
        <v>49649</v>
      </c>
      <c r="K9234" t="s">
        <v>49650</v>
      </c>
      <c r="L9234" t="s">
        <v>303</v>
      </c>
      <c r="M9234" t="s">
        <v>49651</v>
      </c>
    </row>
    <row r="9235" spans="1:13" x14ac:dyDescent="0.2">
      <c r="A9235" t="s">
        <v>38143</v>
      </c>
      <c r="B9235" t="s">
        <v>38144</v>
      </c>
      <c r="C9235" t="s">
        <v>49652</v>
      </c>
      <c r="D9235" t="s">
        <v>9806</v>
      </c>
      <c r="E9235" t="s">
        <v>9807</v>
      </c>
      <c r="F9235" t="s">
        <v>49653</v>
      </c>
      <c r="G9235" t="s">
        <v>9793</v>
      </c>
      <c r="H9235" t="s">
        <v>9695</v>
      </c>
      <c r="J9235" t="s">
        <v>49654</v>
      </c>
      <c r="K9235" t="s">
        <v>49655</v>
      </c>
      <c r="L9235" t="s">
        <v>303</v>
      </c>
      <c r="M9235" t="s">
        <v>3913</v>
      </c>
    </row>
    <row r="9236" spans="1:13" x14ac:dyDescent="0.2">
      <c r="A9236" t="s">
        <v>38143</v>
      </c>
      <c r="B9236" t="s">
        <v>38144</v>
      </c>
      <c r="C9236" t="s">
        <v>49656</v>
      </c>
      <c r="D9236" t="s">
        <v>8198</v>
      </c>
      <c r="E9236" t="s">
        <v>49657</v>
      </c>
      <c r="F9236" t="s">
        <v>49658</v>
      </c>
      <c r="G9236" t="s">
        <v>9775</v>
      </c>
      <c r="H9236" t="s">
        <v>9695</v>
      </c>
      <c r="J9236" t="s">
        <v>49659</v>
      </c>
      <c r="K9236" t="s">
        <v>49660</v>
      </c>
      <c r="L9236" t="s">
        <v>303</v>
      </c>
      <c r="M9236" t="s">
        <v>49661</v>
      </c>
    </row>
    <row r="9237" spans="1:13" x14ac:dyDescent="0.2">
      <c r="A9237" t="s">
        <v>38143</v>
      </c>
      <c r="B9237" t="s">
        <v>38144</v>
      </c>
      <c r="C9237" t="s">
        <v>49662</v>
      </c>
      <c r="D9237" t="s">
        <v>9951</v>
      </c>
      <c r="E9237" t="s">
        <v>49663</v>
      </c>
      <c r="F9237" t="s">
        <v>49664</v>
      </c>
      <c r="G9237" t="s">
        <v>9954</v>
      </c>
      <c r="H9237" t="s">
        <v>9703</v>
      </c>
      <c r="I9237" t="s">
        <v>9695</v>
      </c>
      <c r="J9237" t="s">
        <v>49665</v>
      </c>
      <c r="K9237" t="s">
        <v>49666</v>
      </c>
      <c r="L9237" t="s">
        <v>303</v>
      </c>
      <c r="M9237" t="s">
        <v>817</v>
      </c>
    </row>
    <row r="9238" spans="1:13" x14ac:dyDescent="0.2">
      <c r="A9238" t="s">
        <v>38143</v>
      </c>
      <c r="B9238" t="s">
        <v>38144</v>
      </c>
      <c r="C9238" t="s">
        <v>49667</v>
      </c>
      <c r="D9238" t="s">
        <v>349</v>
      </c>
      <c r="E9238" t="s">
        <v>424</v>
      </c>
      <c r="F9238" t="s">
        <v>49668</v>
      </c>
      <c r="G9238" t="s">
        <v>49669</v>
      </c>
      <c r="H9238" t="s">
        <v>49670</v>
      </c>
      <c r="I9238" t="s">
        <v>9695</v>
      </c>
      <c r="J9238" t="s">
        <v>49671</v>
      </c>
      <c r="K9238" t="s">
        <v>49672</v>
      </c>
      <c r="L9238" t="s">
        <v>303</v>
      </c>
      <c r="M9238" t="s">
        <v>431</v>
      </c>
    </row>
    <row r="9239" spans="1:13" x14ac:dyDescent="0.2">
      <c r="A9239" t="s">
        <v>38143</v>
      </c>
      <c r="B9239" t="s">
        <v>38144</v>
      </c>
      <c r="C9239" t="s">
        <v>49673</v>
      </c>
      <c r="D9239" t="s">
        <v>49674</v>
      </c>
      <c r="F9239" t="s">
        <v>49675</v>
      </c>
      <c r="G9239" t="s">
        <v>49676</v>
      </c>
      <c r="H9239" t="s">
        <v>9982</v>
      </c>
      <c r="I9239" t="s">
        <v>9695</v>
      </c>
      <c r="J9239" t="s">
        <v>49677</v>
      </c>
      <c r="K9239" t="s">
        <v>49678</v>
      </c>
      <c r="L9239" t="s">
        <v>303</v>
      </c>
      <c r="M9239" t="s">
        <v>1028</v>
      </c>
    </row>
    <row r="9240" spans="1:13" x14ac:dyDescent="0.2">
      <c r="A9240" t="s">
        <v>38143</v>
      </c>
      <c r="B9240" t="s">
        <v>38144</v>
      </c>
      <c r="C9240" t="s">
        <v>49679</v>
      </c>
      <c r="D9240" t="s">
        <v>49680</v>
      </c>
      <c r="E9240" t="s">
        <v>49681</v>
      </c>
      <c r="F9240" t="s">
        <v>49682</v>
      </c>
      <c r="H9240" t="s">
        <v>49683</v>
      </c>
      <c r="J9240" t="s">
        <v>49684</v>
      </c>
      <c r="K9240" t="s">
        <v>49685</v>
      </c>
      <c r="L9240" t="s">
        <v>303</v>
      </c>
      <c r="M9240" t="s">
        <v>10689</v>
      </c>
    </row>
    <row r="9241" spans="1:13" x14ac:dyDescent="0.2">
      <c r="A9241" t="s">
        <v>38143</v>
      </c>
      <c r="B9241" t="s">
        <v>38144</v>
      </c>
      <c r="C9241" t="s">
        <v>49686</v>
      </c>
      <c r="D9241" t="s">
        <v>8640</v>
      </c>
      <c r="E9241" t="s">
        <v>39528</v>
      </c>
      <c r="F9241" t="s">
        <v>49687</v>
      </c>
      <c r="G9241" t="s">
        <v>981</v>
      </c>
      <c r="H9241" t="s">
        <v>37980</v>
      </c>
      <c r="I9241" t="s">
        <v>9695</v>
      </c>
      <c r="J9241" t="s">
        <v>49688</v>
      </c>
      <c r="K9241" t="s">
        <v>49689</v>
      </c>
      <c r="L9241" t="s">
        <v>303</v>
      </c>
      <c r="M9241" t="s">
        <v>25225</v>
      </c>
    </row>
    <row r="9242" spans="1:13" x14ac:dyDescent="0.2">
      <c r="A9242" t="s">
        <v>38143</v>
      </c>
      <c r="B9242" t="s">
        <v>38144</v>
      </c>
      <c r="C9242" t="s">
        <v>49690</v>
      </c>
      <c r="D9242" t="s">
        <v>8198</v>
      </c>
      <c r="E9242" t="s">
        <v>20614</v>
      </c>
      <c r="F9242" t="s">
        <v>49691</v>
      </c>
      <c r="H9242" t="s">
        <v>49692</v>
      </c>
      <c r="I9242" t="s">
        <v>9695</v>
      </c>
      <c r="J9242" t="s">
        <v>49693</v>
      </c>
      <c r="K9242" t="s">
        <v>49694</v>
      </c>
      <c r="L9242" t="s">
        <v>303</v>
      </c>
      <c r="M9242" t="s">
        <v>8304</v>
      </c>
    </row>
    <row r="9243" spans="1:13" x14ac:dyDescent="0.2">
      <c r="A9243" t="s">
        <v>38143</v>
      </c>
      <c r="B9243" t="s">
        <v>38144</v>
      </c>
      <c r="C9243" t="s">
        <v>49695</v>
      </c>
      <c r="D9243" t="s">
        <v>49696</v>
      </c>
      <c r="E9243" t="s">
        <v>49697</v>
      </c>
      <c r="F9243" t="s">
        <v>49698</v>
      </c>
      <c r="H9243" t="s">
        <v>49699</v>
      </c>
      <c r="I9243" t="s">
        <v>9695</v>
      </c>
      <c r="J9243" t="s">
        <v>49700</v>
      </c>
      <c r="K9243" t="s">
        <v>49701</v>
      </c>
      <c r="L9243" t="s">
        <v>303</v>
      </c>
      <c r="M9243" t="s">
        <v>5402</v>
      </c>
    </row>
    <row r="9244" spans="1:13" x14ac:dyDescent="0.2">
      <c r="A9244" t="s">
        <v>38143</v>
      </c>
      <c r="B9244" t="s">
        <v>38144</v>
      </c>
      <c r="C9244" t="s">
        <v>49702</v>
      </c>
      <c r="D9244" t="s">
        <v>49703</v>
      </c>
      <c r="E9244" t="s">
        <v>49704</v>
      </c>
      <c r="F9244" t="s">
        <v>49705</v>
      </c>
      <c r="G9244" t="s">
        <v>10465</v>
      </c>
      <c r="H9244" t="s">
        <v>9695</v>
      </c>
      <c r="J9244" t="s">
        <v>49706</v>
      </c>
      <c r="K9244" t="s">
        <v>302</v>
      </c>
      <c r="L9244" t="s">
        <v>303</v>
      </c>
      <c r="M9244" t="s">
        <v>4457</v>
      </c>
    </row>
    <row r="9245" spans="1:13" x14ac:dyDescent="0.2">
      <c r="A9245" t="s">
        <v>38143</v>
      </c>
      <c r="B9245" t="s">
        <v>38144</v>
      </c>
      <c r="C9245" t="s">
        <v>49707</v>
      </c>
      <c r="D9245" t="s">
        <v>49708</v>
      </c>
      <c r="E9245" t="s">
        <v>49709</v>
      </c>
      <c r="F9245" t="s">
        <v>22357</v>
      </c>
      <c r="H9245" t="s">
        <v>9889</v>
      </c>
      <c r="I9245" t="s">
        <v>9695</v>
      </c>
      <c r="J9245" t="s">
        <v>49710</v>
      </c>
      <c r="K9245" t="s">
        <v>49711</v>
      </c>
      <c r="L9245" t="s">
        <v>303</v>
      </c>
      <c r="M9245" t="s">
        <v>49712</v>
      </c>
    </row>
    <row r="9246" spans="1:13" x14ac:dyDescent="0.2">
      <c r="A9246" t="s">
        <v>38143</v>
      </c>
      <c r="B9246" t="s">
        <v>38144</v>
      </c>
      <c r="C9246" t="s">
        <v>49713</v>
      </c>
      <c r="D9246" t="s">
        <v>492</v>
      </c>
      <c r="E9246" t="s">
        <v>493</v>
      </c>
      <c r="F9246" t="s">
        <v>49714</v>
      </c>
      <c r="G9246" t="s">
        <v>10548</v>
      </c>
      <c r="H9246" t="s">
        <v>9695</v>
      </c>
      <c r="J9246" t="s">
        <v>49715</v>
      </c>
      <c r="K9246" t="s">
        <v>49716</v>
      </c>
      <c r="L9246" t="s">
        <v>303</v>
      </c>
      <c r="M9246" t="s">
        <v>2054</v>
      </c>
    </row>
    <row r="9247" spans="1:13" x14ac:dyDescent="0.2">
      <c r="A9247" t="s">
        <v>38143</v>
      </c>
      <c r="B9247" t="s">
        <v>38144</v>
      </c>
      <c r="C9247" t="s">
        <v>49717</v>
      </c>
      <c r="D9247" t="s">
        <v>349</v>
      </c>
      <c r="E9247" t="s">
        <v>424</v>
      </c>
      <c r="F9247" t="s">
        <v>49718</v>
      </c>
      <c r="G9247" t="s">
        <v>49719</v>
      </c>
      <c r="H9247" t="s">
        <v>9738</v>
      </c>
      <c r="I9247" t="s">
        <v>9695</v>
      </c>
      <c r="J9247" t="s">
        <v>9761</v>
      </c>
      <c r="K9247" t="s">
        <v>49720</v>
      </c>
      <c r="L9247" t="s">
        <v>303</v>
      </c>
      <c r="M9247" t="s">
        <v>431</v>
      </c>
    </row>
    <row r="9248" spans="1:13" x14ac:dyDescent="0.2">
      <c r="A9248" t="s">
        <v>38143</v>
      </c>
      <c r="B9248" t="s">
        <v>38144</v>
      </c>
      <c r="C9248" t="s">
        <v>49721</v>
      </c>
      <c r="D9248" t="s">
        <v>9806</v>
      </c>
      <c r="E9248" t="s">
        <v>9807</v>
      </c>
      <c r="F9248" t="s">
        <v>49722</v>
      </c>
      <c r="G9248" t="s">
        <v>9793</v>
      </c>
      <c r="H9248" t="s">
        <v>9695</v>
      </c>
      <c r="J9248" t="s">
        <v>49723</v>
      </c>
      <c r="K9248" t="s">
        <v>49724</v>
      </c>
      <c r="L9248" t="s">
        <v>303</v>
      </c>
      <c r="M9248" t="s">
        <v>3913</v>
      </c>
    </row>
    <row r="9249" spans="1:13" x14ac:dyDescent="0.2">
      <c r="A9249" t="s">
        <v>38143</v>
      </c>
      <c r="B9249" t="s">
        <v>38144</v>
      </c>
      <c r="C9249" t="s">
        <v>49725</v>
      </c>
      <c r="D9249" t="s">
        <v>16697</v>
      </c>
      <c r="E9249" t="s">
        <v>5968</v>
      </c>
      <c r="F9249" t="s">
        <v>49726</v>
      </c>
      <c r="G9249" t="s">
        <v>9694</v>
      </c>
      <c r="H9249" t="s">
        <v>9695</v>
      </c>
      <c r="J9249" t="s">
        <v>49727</v>
      </c>
      <c r="K9249" t="s">
        <v>49728</v>
      </c>
      <c r="L9249" t="s">
        <v>303</v>
      </c>
      <c r="M9249" t="s">
        <v>1966</v>
      </c>
    </row>
    <row r="9250" spans="1:13" x14ac:dyDescent="0.2">
      <c r="A9250" t="s">
        <v>38143</v>
      </c>
      <c r="B9250" t="s">
        <v>38144</v>
      </c>
      <c r="C9250" t="s">
        <v>49729</v>
      </c>
      <c r="D9250" t="s">
        <v>844</v>
      </c>
      <c r="E9250" t="s">
        <v>296</v>
      </c>
      <c r="F9250" t="s">
        <v>49730</v>
      </c>
      <c r="G9250" t="s">
        <v>9710</v>
      </c>
      <c r="H9250" t="s">
        <v>9695</v>
      </c>
      <c r="J9250" t="s">
        <v>49731</v>
      </c>
      <c r="K9250" t="s">
        <v>49732</v>
      </c>
      <c r="L9250" t="s">
        <v>303</v>
      </c>
      <c r="M9250" t="s">
        <v>49733</v>
      </c>
    </row>
    <row r="9251" spans="1:13" x14ac:dyDescent="0.2">
      <c r="A9251" t="s">
        <v>38143</v>
      </c>
      <c r="B9251" t="s">
        <v>38144</v>
      </c>
      <c r="C9251" t="s">
        <v>49734</v>
      </c>
      <c r="D9251" t="s">
        <v>49735</v>
      </c>
      <c r="E9251" t="s">
        <v>49736</v>
      </c>
      <c r="F9251" t="s">
        <v>49737</v>
      </c>
      <c r="G9251" t="s">
        <v>49738</v>
      </c>
      <c r="H9251" t="s">
        <v>9848</v>
      </c>
      <c r="I9251" t="s">
        <v>9695</v>
      </c>
      <c r="J9251" t="s">
        <v>49739</v>
      </c>
      <c r="K9251" t="s">
        <v>49740</v>
      </c>
      <c r="L9251" t="s">
        <v>303</v>
      </c>
      <c r="M9251" t="s">
        <v>49741</v>
      </c>
    </row>
    <row r="9252" spans="1:13" x14ac:dyDescent="0.2">
      <c r="A9252" t="s">
        <v>38143</v>
      </c>
      <c r="B9252" t="s">
        <v>38144</v>
      </c>
      <c r="C9252" t="s">
        <v>49742</v>
      </c>
      <c r="D9252" t="s">
        <v>8198</v>
      </c>
      <c r="E9252" t="s">
        <v>5074</v>
      </c>
      <c r="F9252" t="s">
        <v>49743</v>
      </c>
      <c r="G9252" t="s">
        <v>49744</v>
      </c>
      <c r="H9252" t="s">
        <v>10615</v>
      </c>
      <c r="I9252" t="s">
        <v>9695</v>
      </c>
      <c r="J9252" t="s">
        <v>49745</v>
      </c>
      <c r="K9252" t="s">
        <v>49746</v>
      </c>
      <c r="L9252" t="s">
        <v>303</v>
      </c>
      <c r="M9252" t="s">
        <v>892</v>
      </c>
    </row>
    <row r="9253" spans="1:13" x14ac:dyDescent="0.2">
      <c r="A9253" t="s">
        <v>38143</v>
      </c>
      <c r="B9253" t="s">
        <v>38144</v>
      </c>
      <c r="C9253" t="s">
        <v>49747</v>
      </c>
      <c r="D9253" t="s">
        <v>49748</v>
      </c>
      <c r="E9253" t="s">
        <v>49749</v>
      </c>
      <c r="F9253" t="s">
        <v>49750</v>
      </c>
      <c r="G9253" t="s">
        <v>49751</v>
      </c>
      <c r="H9253" t="s">
        <v>9775</v>
      </c>
      <c r="I9253" t="s">
        <v>9695</v>
      </c>
      <c r="J9253" t="s">
        <v>49752</v>
      </c>
      <c r="K9253" t="s">
        <v>49753</v>
      </c>
      <c r="L9253" t="s">
        <v>303</v>
      </c>
      <c r="M9253" t="s">
        <v>23887</v>
      </c>
    </row>
    <row r="9254" spans="1:13" x14ac:dyDescent="0.2">
      <c r="A9254" t="s">
        <v>38143</v>
      </c>
      <c r="B9254" t="s">
        <v>38144</v>
      </c>
      <c r="C9254" t="s">
        <v>49754</v>
      </c>
      <c r="D9254" t="s">
        <v>49755</v>
      </c>
      <c r="E9254" t="s">
        <v>49756</v>
      </c>
      <c r="F9254" t="s">
        <v>49757</v>
      </c>
      <c r="G9254" t="s">
        <v>49758</v>
      </c>
      <c r="H9254" t="s">
        <v>9695</v>
      </c>
      <c r="J9254" t="s">
        <v>49759</v>
      </c>
      <c r="K9254" t="s">
        <v>49760</v>
      </c>
      <c r="L9254" t="s">
        <v>303</v>
      </c>
      <c r="M9254" t="s">
        <v>422</v>
      </c>
    </row>
    <row r="9255" spans="1:13" x14ac:dyDescent="0.2">
      <c r="A9255" t="s">
        <v>38143</v>
      </c>
      <c r="B9255" t="s">
        <v>38144</v>
      </c>
      <c r="C9255" t="s">
        <v>49761</v>
      </c>
      <c r="D9255" t="s">
        <v>2857</v>
      </c>
      <c r="E9255" t="s">
        <v>49762</v>
      </c>
      <c r="F9255" t="s">
        <v>49763</v>
      </c>
      <c r="G9255" t="s">
        <v>8895</v>
      </c>
      <c r="H9255" t="s">
        <v>9695</v>
      </c>
      <c r="J9255" t="s">
        <v>49764</v>
      </c>
      <c r="K9255" t="s">
        <v>302</v>
      </c>
      <c r="L9255" t="s">
        <v>303</v>
      </c>
      <c r="M9255" t="s">
        <v>14397</v>
      </c>
    </row>
    <row r="9256" spans="1:13" x14ac:dyDescent="0.2">
      <c r="A9256" t="s">
        <v>38143</v>
      </c>
      <c r="B9256" t="s">
        <v>38144</v>
      </c>
      <c r="C9256" t="s">
        <v>49765</v>
      </c>
      <c r="D9256" t="s">
        <v>572</v>
      </c>
      <c r="E9256" t="s">
        <v>573</v>
      </c>
      <c r="F9256" t="s">
        <v>49766</v>
      </c>
      <c r="H9256" t="s">
        <v>11415</v>
      </c>
      <c r="I9256" t="s">
        <v>8943</v>
      </c>
      <c r="J9256" t="s">
        <v>49767</v>
      </c>
      <c r="K9256" t="s">
        <v>49768</v>
      </c>
      <c r="L9256" t="s">
        <v>303</v>
      </c>
      <c r="M9256" t="s">
        <v>11704</v>
      </c>
    </row>
    <row r="9257" spans="1:13" x14ac:dyDescent="0.2">
      <c r="A9257" t="s">
        <v>38143</v>
      </c>
      <c r="B9257" t="s">
        <v>38144</v>
      </c>
      <c r="C9257" t="s">
        <v>49769</v>
      </c>
      <c r="D9257" t="s">
        <v>49770</v>
      </c>
      <c r="E9257" t="s">
        <v>8566</v>
      </c>
      <c r="F9257" t="s">
        <v>49771</v>
      </c>
      <c r="G9257" t="s">
        <v>11453</v>
      </c>
      <c r="H9257" t="s">
        <v>11454</v>
      </c>
      <c r="I9257" t="s">
        <v>8943</v>
      </c>
      <c r="J9257" t="s">
        <v>49772</v>
      </c>
      <c r="K9257" t="s">
        <v>49773</v>
      </c>
      <c r="L9257" t="s">
        <v>303</v>
      </c>
      <c r="M9257" t="s">
        <v>12668</v>
      </c>
    </row>
    <row r="9258" spans="1:13" x14ac:dyDescent="0.2">
      <c r="A9258" t="s">
        <v>38143</v>
      </c>
      <c r="B9258" t="s">
        <v>38144</v>
      </c>
      <c r="C9258" t="s">
        <v>49774</v>
      </c>
      <c r="D9258" t="s">
        <v>349</v>
      </c>
      <c r="E9258" t="s">
        <v>424</v>
      </c>
      <c r="F9258" t="s">
        <v>49775</v>
      </c>
      <c r="G9258" t="s">
        <v>11818</v>
      </c>
      <c r="H9258" t="s">
        <v>8943</v>
      </c>
      <c r="J9258" t="s">
        <v>49776</v>
      </c>
      <c r="K9258" t="s">
        <v>302</v>
      </c>
      <c r="L9258" t="s">
        <v>303</v>
      </c>
      <c r="M9258" t="s">
        <v>14233</v>
      </c>
    </row>
    <row r="9259" spans="1:13" x14ac:dyDescent="0.2">
      <c r="A9259" t="s">
        <v>38143</v>
      </c>
      <c r="B9259" t="s">
        <v>38144</v>
      </c>
      <c r="C9259" t="s">
        <v>49777</v>
      </c>
      <c r="D9259" t="s">
        <v>394</v>
      </c>
      <c r="E9259" t="s">
        <v>499</v>
      </c>
      <c r="F9259" t="s">
        <v>49778</v>
      </c>
      <c r="G9259" t="s">
        <v>49779</v>
      </c>
      <c r="H9259" t="s">
        <v>12221</v>
      </c>
      <c r="I9259" t="s">
        <v>8943</v>
      </c>
      <c r="J9259" t="s">
        <v>49780</v>
      </c>
      <c r="K9259" t="s">
        <v>49781</v>
      </c>
      <c r="L9259" t="s">
        <v>303</v>
      </c>
      <c r="M9259" t="s">
        <v>37730</v>
      </c>
    </row>
    <row r="9260" spans="1:13" x14ac:dyDescent="0.2">
      <c r="A9260" t="s">
        <v>38143</v>
      </c>
      <c r="B9260" t="s">
        <v>38144</v>
      </c>
      <c r="C9260" t="s">
        <v>49782</v>
      </c>
      <c r="D9260" t="s">
        <v>49783</v>
      </c>
      <c r="E9260" t="s">
        <v>30489</v>
      </c>
      <c r="F9260" t="s">
        <v>49784</v>
      </c>
      <c r="H9260" t="s">
        <v>11499</v>
      </c>
      <c r="J9260" t="s">
        <v>49785</v>
      </c>
      <c r="K9260" t="s">
        <v>49786</v>
      </c>
      <c r="L9260" t="s">
        <v>303</v>
      </c>
      <c r="M9260" t="s">
        <v>49787</v>
      </c>
    </row>
    <row r="9261" spans="1:13" x14ac:dyDescent="0.2">
      <c r="A9261" t="s">
        <v>38143</v>
      </c>
      <c r="B9261" t="s">
        <v>38144</v>
      </c>
      <c r="C9261" t="s">
        <v>49788</v>
      </c>
      <c r="D9261" t="s">
        <v>49789</v>
      </c>
      <c r="E9261" t="s">
        <v>49790</v>
      </c>
      <c r="F9261" t="s">
        <v>49791</v>
      </c>
      <c r="H9261" t="s">
        <v>11499</v>
      </c>
      <c r="J9261" t="s">
        <v>49792</v>
      </c>
      <c r="K9261" t="s">
        <v>49793</v>
      </c>
      <c r="L9261" t="s">
        <v>303</v>
      </c>
      <c r="M9261" t="s">
        <v>49794</v>
      </c>
    </row>
    <row r="9262" spans="1:13" x14ac:dyDescent="0.2">
      <c r="A9262" t="s">
        <v>38143</v>
      </c>
      <c r="B9262" t="s">
        <v>38144</v>
      </c>
      <c r="C9262" t="s">
        <v>49795</v>
      </c>
      <c r="D9262" t="s">
        <v>49796</v>
      </c>
      <c r="E9262" t="s">
        <v>11295</v>
      </c>
      <c r="F9262" t="s">
        <v>49797</v>
      </c>
      <c r="H9262" t="s">
        <v>30454</v>
      </c>
      <c r="J9262" t="s">
        <v>49798</v>
      </c>
      <c r="K9262" t="s">
        <v>49799</v>
      </c>
      <c r="L9262" t="s">
        <v>303</v>
      </c>
      <c r="M9262" t="s">
        <v>36713</v>
      </c>
    </row>
    <row r="9263" spans="1:13" x14ac:dyDescent="0.2">
      <c r="A9263" t="s">
        <v>38143</v>
      </c>
      <c r="B9263" t="s">
        <v>38144</v>
      </c>
      <c r="C9263" t="s">
        <v>49800</v>
      </c>
      <c r="D9263" t="s">
        <v>349</v>
      </c>
      <c r="E9263" t="s">
        <v>476</v>
      </c>
      <c r="F9263" t="s">
        <v>49801</v>
      </c>
      <c r="G9263" t="s">
        <v>11633</v>
      </c>
      <c r="H9263" t="s">
        <v>8943</v>
      </c>
      <c r="J9263" t="s">
        <v>49802</v>
      </c>
      <c r="K9263" t="s">
        <v>302</v>
      </c>
      <c r="L9263" t="s">
        <v>303</v>
      </c>
      <c r="M9263" t="s">
        <v>422</v>
      </c>
    </row>
    <row r="9264" spans="1:13" x14ac:dyDescent="0.2">
      <c r="A9264" t="s">
        <v>38143</v>
      </c>
      <c r="B9264" t="s">
        <v>38144</v>
      </c>
      <c r="C9264" t="s">
        <v>49803</v>
      </c>
      <c r="D9264" t="s">
        <v>11770</v>
      </c>
      <c r="E9264" t="s">
        <v>11967</v>
      </c>
      <c r="F9264" t="s">
        <v>49804</v>
      </c>
      <c r="G9264" t="s">
        <v>11459</v>
      </c>
      <c r="H9264" t="s">
        <v>11354</v>
      </c>
      <c r="J9264" t="s">
        <v>12089</v>
      </c>
      <c r="K9264" t="s">
        <v>49805</v>
      </c>
      <c r="L9264" t="s">
        <v>303</v>
      </c>
      <c r="M9264" t="s">
        <v>5139</v>
      </c>
    </row>
    <row r="9265" spans="1:13" x14ac:dyDescent="0.2">
      <c r="A9265" t="s">
        <v>38143</v>
      </c>
      <c r="B9265" t="s">
        <v>38144</v>
      </c>
      <c r="C9265" t="s">
        <v>49806</v>
      </c>
      <c r="D9265" t="s">
        <v>572</v>
      </c>
      <c r="E9265" t="s">
        <v>573</v>
      </c>
      <c r="F9265" t="s">
        <v>49807</v>
      </c>
      <c r="G9265" t="s">
        <v>9301</v>
      </c>
      <c r="H9265" t="s">
        <v>49808</v>
      </c>
      <c r="I9265" t="s">
        <v>11500</v>
      </c>
      <c r="J9265" t="s">
        <v>49809</v>
      </c>
      <c r="K9265" t="s">
        <v>49810</v>
      </c>
      <c r="L9265" t="s">
        <v>303</v>
      </c>
      <c r="M9265" t="s">
        <v>5402</v>
      </c>
    </row>
    <row r="9266" spans="1:13" x14ac:dyDescent="0.2">
      <c r="A9266" t="s">
        <v>38143</v>
      </c>
      <c r="B9266" t="s">
        <v>38144</v>
      </c>
      <c r="C9266" t="s">
        <v>49811</v>
      </c>
      <c r="D9266" t="s">
        <v>49812</v>
      </c>
      <c r="E9266" t="s">
        <v>49813</v>
      </c>
      <c r="F9266" t="s">
        <v>49814</v>
      </c>
      <c r="H9266" t="s">
        <v>12232</v>
      </c>
      <c r="J9266" t="s">
        <v>49815</v>
      </c>
      <c r="K9266" t="s">
        <v>49816</v>
      </c>
      <c r="L9266" t="s">
        <v>303</v>
      </c>
      <c r="M9266" t="s">
        <v>38517</v>
      </c>
    </row>
    <row r="9267" spans="1:13" x14ac:dyDescent="0.2">
      <c r="A9267" t="s">
        <v>38143</v>
      </c>
      <c r="B9267" t="s">
        <v>38144</v>
      </c>
      <c r="C9267" t="s">
        <v>49817</v>
      </c>
      <c r="D9267" t="s">
        <v>49818</v>
      </c>
      <c r="E9267" t="s">
        <v>49819</v>
      </c>
      <c r="F9267" t="s">
        <v>6658</v>
      </c>
      <c r="G9267" t="s">
        <v>49820</v>
      </c>
      <c r="H9267" t="s">
        <v>11493</v>
      </c>
      <c r="I9267" t="s">
        <v>8943</v>
      </c>
      <c r="J9267" t="s">
        <v>49821</v>
      </c>
      <c r="K9267" t="s">
        <v>49822</v>
      </c>
      <c r="L9267" t="s">
        <v>303</v>
      </c>
      <c r="M9267" t="s">
        <v>49823</v>
      </c>
    </row>
    <row r="9268" spans="1:13" x14ac:dyDescent="0.2">
      <c r="A9268" t="s">
        <v>38143</v>
      </c>
      <c r="B9268" t="s">
        <v>38144</v>
      </c>
      <c r="C9268" t="s">
        <v>49824</v>
      </c>
      <c r="D9268" t="s">
        <v>49825</v>
      </c>
      <c r="E9268" t="s">
        <v>49826</v>
      </c>
      <c r="F9268" t="s">
        <v>49827</v>
      </c>
      <c r="G9268" t="s">
        <v>49828</v>
      </c>
      <c r="H9268" t="s">
        <v>12232</v>
      </c>
      <c r="J9268" t="s">
        <v>49829</v>
      </c>
      <c r="K9268" t="s">
        <v>49830</v>
      </c>
      <c r="L9268" t="s">
        <v>303</v>
      </c>
      <c r="M9268" t="s">
        <v>3817</v>
      </c>
    </row>
    <row r="9269" spans="1:13" x14ac:dyDescent="0.2">
      <c r="A9269" t="s">
        <v>38143</v>
      </c>
      <c r="B9269" t="s">
        <v>38144</v>
      </c>
      <c r="C9269" t="s">
        <v>49831</v>
      </c>
      <c r="D9269" t="s">
        <v>33618</v>
      </c>
      <c r="E9269" t="s">
        <v>33619</v>
      </c>
      <c r="F9269" t="s">
        <v>49832</v>
      </c>
      <c r="H9269" t="s">
        <v>11493</v>
      </c>
      <c r="I9269" t="s">
        <v>8943</v>
      </c>
      <c r="J9269" t="s">
        <v>49833</v>
      </c>
      <c r="K9269" t="s">
        <v>49834</v>
      </c>
      <c r="L9269" t="s">
        <v>303</v>
      </c>
      <c r="M9269" t="s">
        <v>49835</v>
      </c>
    </row>
    <row r="9270" spans="1:13" x14ac:dyDescent="0.2">
      <c r="A9270" t="s">
        <v>38143</v>
      </c>
      <c r="B9270" t="s">
        <v>38144</v>
      </c>
      <c r="C9270" t="s">
        <v>49836</v>
      </c>
      <c r="D9270" t="s">
        <v>366</v>
      </c>
      <c r="F9270" t="s">
        <v>49837</v>
      </c>
      <c r="G9270" t="s">
        <v>49838</v>
      </c>
      <c r="H9270" t="s">
        <v>11499</v>
      </c>
      <c r="I9270" t="s">
        <v>49839</v>
      </c>
      <c r="J9270" t="s">
        <v>49840</v>
      </c>
      <c r="K9270" t="s">
        <v>49841</v>
      </c>
      <c r="L9270" t="s">
        <v>303</v>
      </c>
      <c r="M9270" t="s">
        <v>1877</v>
      </c>
    </row>
    <row r="9271" spans="1:13" x14ac:dyDescent="0.2">
      <c r="A9271" t="s">
        <v>38143</v>
      </c>
      <c r="B9271" t="s">
        <v>38144</v>
      </c>
      <c r="C9271" t="s">
        <v>49842</v>
      </c>
      <c r="D9271" t="s">
        <v>49843</v>
      </c>
      <c r="E9271" t="s">
        <v>49844</v>
      </c>
      <c r="F9271" t="s">
        <v>49845</v>
      </c>
      <c r="G9271" t="s">
        <v>12389</v>
      </c>
      <c r="H9271" t="s">
        <v>11454</v>
      </c>
      <c r="I9271" t="s">
        <v>8943</v>
      </c>
      <c r="J9271" t="s">
        <v>49846</v>
      </c>
      <c r="K9271" t="s">
        <v>49847</v>
      </c>
      <c r="L9271" t="s">
        <v>303</v>
      </c>
      <c r="M9271" t="s">
        <v>2246</v>
      </c>
    </row>
    <row r="9272" spans="1:13" x14ac:dyDescent="0.2">
      <c r="A9272" t="s">
        <v>38143</v>
      </c>
      <c r="B9272" t="s">
        <v>38144</v>
      </c>
      <c r="C9272" t="s">
        <v>49848</v>
      </c>
      <c r="D9272" t="s">
        <v>32270</v>
      </c>
      <c r="E9272" t="s">
        <v>49849</v>
      </c>
      <c r="F9272" t="s">
        <v>49850</v>
      </c>
      <c r="H9272" t="s">
        <v>11499</v>
      </c>
      <c r="J9272" t="s">
        <v>49851</v>
      </c>
      <c r="K9272" t="s">
        <v>49852</v>
      </c>
      <c r="L9272" t="s">
        <v>303</v>
      </c>
      <c r="M9272" t="s">
        <v>7193</v>
      </c>
    </row>
    <row r="9273" spans="1:13" x14ac:dyDescent="0.2">
      <c r="A9273" t="s">
        <v>38143</v>
      </c>
      <c r="B9273" t="s">
        <v>38144</v>
      </c>
      <c r="C9273" t="s">
        <v>49853</v>
      </c>
      <c r="D9273" t="s">
        <v>572</v>
      </c>
      <c r="E9273" t="s">
        <v>573</v>
      </c>
      <c r="F9273" t="s">
        <v>49854</v>
      </c>
      <c r="G9273" t="s">
        <v>49855</v>
      </c>
      <c r="H9273" t="s">
        <v>49856</v>
      </c>
      <c r="I9273" t="s">
        <v>12232</v>
      </c>
      <c r="J9273" t="s">
        <v>49857</v>
      </c>
      <c r="K9273" t="s">
        <v>302</v>
      </c>
      <c r="L9273" t="s">
        <v>303</v>
      </c>
      <c r="M9273" t="s">
        <v>1863</v>
      </c>
    </row>
    <row r="9274" spans="1:13" x14ac:dyDescent="0.2">
      <c r="A9274" t="s">
        <v>38143</v>
      </c>
      <c r="B9274" t="s">
        <v>38144</v>
      </c>
      <c r="C9274" t="s">
        <v>49858</v>
      </c>
      <c r="D9274" t="s">
        <v>49859</v>
      </c>
      <c r="E9274" t="s">
        <v>9672</v>
      </c>
      <c r="F9274" t="s">
        <v>49860</v>
      </c>
      <c r="H9274" t="s">
        <v>11843</v>
      </c>
      <c r="I9274" t="s">
        <v>8943</v>
      </c>
      <c r="J9274" t="s">
        <v>49861</v>
      </c>
      <c r="K9274" t="s">
        <v>49862</v>
      </c>
      <c r="L9274" t="s">
        <v>303</v>
      </c>
      <c r="M9274" t="s">
        <v>49863</v>
      </c>
    </row>
    <row r="9275" spans="1:13" x14ac:dyDescent="0.2">
      <c r="A9275" t="s">
        <v>38143</v>
      </c>
      <c r="B9275" t="s">
        <v>38144</v>
      </c>
      <c r="C9275" t="s">
        <v>49864</v>
      </c>
      <c r="D9275" t="s">
        <v>394</v>
      </c>
      <c r="E9275" t="s">
        <v>3638</v>
      </c>
      <c r="F9275" t="s">
        <v>49865</v>
      </c>
      <c r="H9275" t="s">
        <v>11493</v>
      </c>
      <c r="I9275" t="s">
        <v>11593</v>
      </c>
      <c r="J9275" t="s">
        <v>49866</v>
      </c>
      <c r="K9275" t="s">
        <v>49867</v>
      </c>
      <c r="L9275" t="s">
        <v>303</v>
      </c>
      <c r="M9275" t="s">
        <v>26250</v>
      </c>
    </row>
    <row r="9276" spans="1:13" x14ac:dyDescent="0.2">
      <c r="A9276" t="s">
        <v>38143</v>
      </c>
      <c r="B9276" t="s">
        <v>38144</v>
      </c>
      <c r="C9276" t="s">
        <v>49868</v>
      </c>
      <c r="D9276" t="s">
        <v>49869</v>
      </c>
      <c r="F9276" t="s">
        <v>49870</v>
      </c>
      <c r="G9276" t="s">
        <v>49871</v>
      </c>
      <c r="H9276" t="s">
        <v>11499</v>
      </c>
      <c r="I9276" t="s">
        <v>11500</v>
      </c>
      <c r="J9276" t="s">
        <v>49872</v>
      </c>
      <c r="K9276" t="s">
        <v>49873</v>
      </c>
      <c r="L9276" t="s">
        <v>303</v>
      </c>
      <c r="M9276" t="s">
        <v>15903</v>
      </c>
    </row>
    <row r="9277" spans="1:13" x14ac:dyDescent="0.2">
      <c r="A9277" t="s">
        <v>38143</v>
      </c>
      <c r="B9277" t="s">
        <v>38144</v>
      </c>
      <c r="C9277" t="s">
        <v>49874</v>
      </c>
      <c r="D9277" t="s">
        <v>572</v>
      </c>
      <c r="E9277" t="s">
        <v>573</v>
      </c>
      <c r="F9277" t="s">
        <v>49875</v>
      </c>
      <c r="H9277" t="s">
        <v>12560</v>
      </c>
      <c r="I9277" t="s">
        <v>8943</v>
      </c>
      <c r="J9277" t="s">
        <v>49876</v>
      </c>
      <c r="K9277" t="s">
        <v>49877</v>
      </c>
      <c r="L9277" t="s">
        <v>303</v>
      </c>
      <c r="M9277" t="s">
        <v>11704</v>
      </c>
    </row>
    <row r="9278" spans="1:13" x14ac:dyDescent="0.2">
      <c r="A9278" t="s">
        <v>38143</v>
      </c>
      <c r="B9278" t="s">
        <v>38144</v>
      </c>
      <c r="C9278" t="s">
        <v>49878</v>
      </c>
      <c r="D9278" t="s">
        <v>49879</v>
      </c>
      <c r="E9278" t="s">
        <v>49880</v>
      </c>
      <c r="F9278" t="s">
        <v>49881</v>
      </c>
      <c r="G9278" t="s">
        <v>49882</v>
      </c>
      <c r="H9278" t="s">
        <v>11953</v>
      </c>
      <c r="I9278" t="s">
        <v>8943</v>
      </c>
      <c r="J9278" t="s">
        <v>49883</v>
      </c>
      <c r="K9278" t="s">
        <v>49884</v>
      </c>
      <c r="L9278" t="s">
        <v>303</v>
      </c>
      <c r="M9278" t="s">
        <v>49885</v>
      </c>
    </row>
    <row r="9279" spans="1:13" x14ac:dyDescent="0.2">
      <c r="A9279" t="s">
        <v>38143</v>
      </c>
      <c r="B9279" t="s">
        <v>38144</v>
      </c>
      <c r="C9279" t="s">
        <v>49886</v>
      </c>
      <c r="D9279" t="s">
        <v>513</v>
      </c>
      <c r="F9279" t="s">
        <v>49887</v>
      </c>
      <c r="H9279" t="s">
        <v>11388</v>
      </c>
      <c r="I9279" t="s">
        <v>8943</v>
      </c>
      <c r="J9279" t="s">
        <v>12128</v>
      </c>
      <c r="K9279" t="s">
        <v>49888</v>
      </c>
      <c r="L9279" t="s">
        <v>303</v>
      </c>
      <c r="M9279" t="s">
        <v>48587</v>
      </c>
    </row>
    <row r="9280" spans="1:13" x14ac:dyDescent="0.2">
      <c r="A9280" t="s">
        <v>38143</v>
      </c>
      <c r="B9280" t="s">
        <v>38144</v>
      </c>
      <c r="C9280" t="s">
        <v>49889</v>
      </c>
      <c r="D9280" t="s">
        <v>49890</v>
      </c>
      <c r="E9280" t="s">
        <v>49891</v>
      </c>
      <c r="F9280" t="s">
        <v>3599</v>
      </c>
      <c r="G9280" t="s">
        <v>49892</v>
      </c>
      <c r="H9280" t="s">
        <v>49893</v>
      </c>
      <c r="I9280" t="s">
        <v>8943</v>
      </c>
      <c r="J9280" t="s">
        <v>49894</v>
      </c>
      <c r="K9280" t="s">
        <v>302</v>
      </c>
      <c r="L9280" t="s">
        <v>303</v>
      </c>
      <c r="M9280" t="s">
        <v>422</v>
      </c>
    </row>
    <row r="9281" spans="1:13" x14ac:dyDescent="0.2">
      <c r="A9281" t="s">
        <v>38143</v>
      </c>
      <c r="B9281" t="s">
        <v>38144</v>
      </c>
      <c r="C9281" t="s">
        <v>49895</v>
      </c>
      <c r="D9281" t="s">
        <v>349</v>
      </c>
      <c r="E9281" t="s">
        <v>476</v>
      </c>
      <c r="F9281" t="s">
        <v>49896</v>
      </c>
      <c r="H9281" t="s">
        <v>11932</v>
      </c>
      <c r="I9281" t="s">
        <v>8943</v>
      </c>
      <c r="J9281" t="s">
        <v>49897</v>
      </c>
      <c r="K9281" t="s">
        <v>302</v>
      </c>
      <c r="L9281" t="s">
        <v>303</v>
      </c>
      <c r="M9281" t="s">
        <v>49898</v>
      </c>
    </row>
    <row r="9282" spans="1:13" x14ac:dyDescent="0.2">
      <c r="A9282" t="s">
        <v>38143</v>
      </c>
      <c r="B9282" t="s">
        <v>38144</v>
      </c>
      <c r="C9282" t="s">
        <v>49899</v>
      </c>
      <c r="D9282" t="s">
        <v>572</v>
      </c>
      <c r="E9282" t="s">
        <v>573</v>
      </c>
      <c r="F9282" t="s">
        <v>49900</v>
      </c>
      <c r="G9282" t="s">
        <v>49901</v>
      </c>
      <c r="H9282" t="s">
        <v>49902</v>
      </c>
      <c r="I9282" t="s">
        <v>12232</v>
      </c>
      <c r="J9282" t="s">
        <v>49903</v>
      </c>
      <c r="K9282" t="s">
        <v>49904</v>
      </c>
      <c r="L9282" t="s">
        <v>303</v>
      </c>
      <c r="M9282" t="s">
        <v>5402</v>
      </c>
    </row>
    <row r="9283" spans="1:13" x14ac:dyDescent="0.2">
      <c r="A9283" t="s">
        <v>38143</v>
      </c>
      <c r="B9283" t="s">
        <v>38144</v>
      </c>
      <c r="C9283" t="s">
        <v>49905</v>
      </c>
      <c r="D9283" t="s">
        <v>49906</v>
      </c>
      <c r="E9283" t="s">
        <v>49907</v>
      </c>
      <c r="F9283" t="s">
        <v>49908</v>
      </c>
      <c r="G9283" t="s">
        <v>49909</v>
      </c>
      <c r="H9283" t="s">
        <v>11843</v>
      </c>
      <c r="I9283" t="s">
        <v>8943</v>
      </c>
      <c r="J9283" t="s">
        <v>49910</v>
      </c>
      <c r="K9283" t="s">
        <v>302</v>
      </c>
      <c r="L9283" t="s">
        <v>303</v>
      </c>
      <c r="M9283" t="s">
        <v>13563</v>
      </c>
    </row>
    <row r="9284" spans="1:13" x14ac:dyDescent="0.2">
      <c r="A9284" t="s">
        <v>38143</v>
      </c>
      <c r="B9284" t="s">
        <v>38144</v>
      </c>
      <c r="C9284" t="s">
        <v>49911</v>
      </c>
      <c r="D9284" t="s">
        <v>49912</v>
      </c>
      <c r="E9284" t="s">
        <v>49913</v>
      </c>
      <c r="F9284" t="s">
        <v>49914</v>
      </c>
      <c r="G9284" t="s">
        <v>11625</v>
      </c>
      <c r="H9284" t="s">
        <v>11493</v>
      </c>
      <c r="I9284" t="s">
        <v>8943</v>
      </c>
      <c r="J9284" t="s">
        <v>49915</v>
      </c>
      <c r="K9284" t="s">
        <v>49916</v>
      </c>
      <c r="L9284" t="s">
        <v>303</v>
      </c>
      <c r="M9284" t="s">
        <v>32360</v>
      </c>
    </row>
    <row r="9285" spans="1:13" x14ac:dyDescent="0.2">
      <c r="A9285" t="s">
        <v>38143</v>
      </c>
      <c r="B9285" t="s">
        <v>38144</v>
      </c>
      <c r="C9285" t="s">
        <v>49917</v>
      </c>
      <c r="D9285" t="s">
        <v>49918</v>
      </c>
      <c r="E9285" t="s">
        <v>16620</v>
      </c>
      <c r="F9285" t="s">
        <v>49919</v>
      </c>
      <c r="H9285" t="s">
        <v>11499</v>
      </c>
      <c r="I9285" t="s">
        <v>11500</v>
      </c>
      <c r="J9285" t="s">
        <v>49920</v>
      </c>
      <c r="K9285" t="s">
        <v>49921</v>
      </c>
      <c r="L9285" t="s">
        <v>303</v>
      </c>
      <c r="M9285" t="s">
        <v>49922</v>
      </c>
    </row>
    <row r="9286" spans="1:13" x14ac:dyDescent="0.2">
      <c r="A9286" t="s">
        <v>38143</v>
      </c>
      <c r="B9286" t="s">
        <v>38144</v>
      </c>
      <c r="C9286" t="s">
        <v>49923</v>
      </c>
      <c r="D9286" t="s">
        <v>49924</v>
      </c>
      <c r="E9286" t="s">
        <v>38371</v>
      </c>
      <c r="F9286" t="s">
        <v>49925</v>
      </c>
      <c r="G9286" t="s">
        <v>37716</v>
      </c>
      <c r="H9286" t="s">
        <v>11500</v>
      </c>
      <c r="J9286" t="s">
        <v>49926</v>
      </c>
      <c r="K9286" t="s">
        <v>49927</v>
      </c>
      <c r="L9286" t="s">
        <v>303</v>
      </c>
      <c r="M9286" t="s">
        <v>49928</v>
      </c>
    </row>
    <row r="9287" spans="1:13" x14ac:dyDescent="0.2">
      <c r="A9287" t="s">
        <v>38143</v>
      </c>
      <c r="B9287" t="s">
        <v>38144</v>
      </c>
      <c r="C9287" t="s">
        <v>49929</v>
      </c>
      <c r="D9287" t="s">
        <v>513</v>
      </c>
      <c r="F9287" t="s">
        <v>49930</v>
      </c>
      <c r="G9287" t="s">
        <v>12367</v>
      </c>
      <c r="H9287" t="s">
        <v>11381</v>
      </c>
      <c r="J9287" t="s">
        <v>49931</v>
      </c>
      <c r="K9287" t="s">
        <v>49932</v>
      </c>
      <c r="L9287" t="s">
        <v>303</v>
      </c>
      <c r="M9287" t="s">
        <v>19785</v>
      </c>
    </row>
    <row r="9288" spans="1:13" x14ac:dyDescent="0.2">
      <c r="A9288" t="s">
        <v>38143</v>
      </c>
      <c r="B9288" t="s">
        <v>38144</v>
      </c>
      <c r="C9288" t="s">
        <v>49933</v>
      </c>
      <c r="D9288" t="s">
        <v>49934</v>
      </c>
      <c r="E9288" t="s">
        <v>49934</v>
      </c>
      <c r="F9288" t="s">
        <v>49935</v>
      </c>
      <c r="G9288" t="s">
        <v>12529</v>
      </c>
      <c r="H9288" t="s">
        <v>8943</v>
      </c>
      <c r="J9288" t="s">
        <v>12530</v>
      </c>
      <c r="K9288" t="s">
        <v>302</v>
      </c>
      <c r="L9288" t="s">
        <v>303</v>
      </c>
      <c r="M9288" t="s">
        <v>3636</v>
      </c>
    </row>
    <row r="9289" spans="1:13" x14ac:dyDescent="0.2">
      <c r="A9289" t="s">
        <v>38143</v>
      </c>
      <c r="B9289" t="s">
        <v>38144</v>
      </c>
      <c r="C9289" t="s">
        <v>49936</v>
      </c>
      <c r="D9289" t="s">
        <v>49937</v>
      </c>
      <c r="E9289" t="s">
        <v>49938</v>
      </c>
      <c r="F9289" t="s">
        <v>49939</v>
      </c>
      <c r="G9289" t="s">
        <v>33614</v>
      </c>
      <c r="H9289" t="s">
        <v>12232</v>
      </c>
      <c r="J9289" t="s">
        <v>49940</v>
      </c>
      <c r="K9289" t="s">
        <v>49941</v>
      </c>
      <c r="L9289" t="s">
        <v>303</v>
      </c>
      <c r="M9289" t="s">
        <v>49942</v>
      </c>
    </row>
    <row r="9290" spans="1:13" x14ac:dyDescent="0.2">
      <c r="A9290" t="s">
        <v>38143</v>
      </c>
      <c r="B9290" t="s">
        <v>38144</v>
      </c>
      <c r="C9290" t="s">
        <v>49943</v>
      </c>
      <c r="D9290" t="s">
        <v>49944</v>
      </c>
      <c r="E9290" t="s">
        <v>49945</v>
      </c>
      <c r="F9290" t="s">
        <v>49946</v>
      </c>
      <c r="G9290" t="s">
        <v>49947</v>
      </c>
      <c r="H9290" t="s">
        <v>11499</v>
      </c>
      <c r="J9290" t="s">
        <v>49948</v>
      </c>
      <c r="K9290" t="s">
        <v>49949</v>
      </c>
      <c r="L9290" t="s">
        <v>303</v>
      </c>
      <c r="M9290" t="s">
        <v>15903</v>
      </c>
    </row>
    <row r="9291" spans="1:13" x14ac:dyDescent="0.2">
      <c r="A9291" t="s">
        <v>38143</v>
      </c>
      <c r="B9291" t="s">
        <v>38144</v>
      </c>
      <c r="C9291" t="s">
        <v>49950</v>
      </c>
      <c r="D9291" t="s">
        <v>49951</v>
      </c>
      <c r="E9291" t="s">
        <v>49952</v>
      </c>
      <c r="F9291" t="s">
        <v>49953</v>
      </c>
      <c r="G9291" t="s">
        <v>49954</v>
      </c>
      <c r="H9291" t="s">
        <v>11499</v>
      </c>
      <c r="J9291" t="s">
        <v>49955</v>
      </c>
      <c r="K9291" t="s">
        <v>302</v>
      </c>
      <c r="L9291" t="s">
        <v>303</v>
      </c>
      <c r="M9291" t="s">
        <v>4668</v>
      </c>
    </row>
    <row r="9292" spans="1:13" x14ac:dyDescent="0.2">
      <c r="A9292" t="s">
        <v>38143</v>
      </c>
      <c r="B9292" t="s">
        <v>38144</v>
      </c>
      <c r="C9292" t="s">
        <v>49956</v>
      </c>
      <c r="D9292" t="s">
        <v>49957</v>
      </c>
      <c r="F9292" t="s">
        <v>49958</v>
      </c>
      <c r="G9292" t="s">
        <v>49959</v>
      </c>
      <c r="H9292" t="s">
        <v>11454</v>
      </c>
      <c r="I9292" t="s">
        <v>8943</v>
      </c>
      <c r="J9292" t="s">
        <v>49960</v>
      </c>
      <c r="K9292" t="s">
        <v>49961</v>
      </c>
      <c r="L9292" t="s">
        <v>303</v>
      </c>
      <c r="M9292" t="s">
        <v>4262</v>
      </c>
    </row>
    <row r="9293" spans="1:13" x14ac:dyDescent="0.2">
      <c r="A9293" t="s">
        <v>38143</v>
      </c>
      <c r="B9293" t="s">
        <v>38144</v>
      </c>
      <c r="C9293" t="s">
        <v>49962</v>
      </c>
      <c r="D9293" t="s">
        <v>49963</v>
      </c>
      <c r="E9293" t="s">
        <v>49964</v>
      </c>
      <c r="F9293" t="s">
        <v>49965</v>
      </c>
      <c r="G9293" t="s">
        <v>49820</v>
      </c>
      <c r="H9293" t="s">
        <v>11493</v>
      </c>
      <c r="J9293" t="s">
        <v>49966</v>
      </c>
      <c r="K9293" t="s">
        <v>49967</v>
      </c>
      <c r="L9293" t="s">
        <v>303</v>
      </c>
      <c r="M9293" t="s">
        <v>49968</v>
      </c>
    </row>
    <row r="9294" spans="1:13" x14ac:dyDescent="0.2">
      <c r="A9294" t="s">
        <v>38143</v>
      </c>
      <c r="B9294" t="s">
        <v>38144</v>
      </c>
      <c r="C9294" t="s">
        <v>49969</v>
      </c>
      <c r="D9294" t="s">
        <v>49970</v>
      </c>
      <c r="E9294" t="s">
        <v>10169</v>
      </c>
      <c r="F9294" t="s">
        <v>49971</v>
      </c>
      <c r="G9294" t="s">
        <v>49972</v>
      </c>
      <c r="H9294" t="s">
        <v>11499</v>
      </c>
      <c r="J9294" t="s">
        <v>49973</v>
      </c>
      <c r="K9294" t="s">
        <v>49974</v>
      </c>
      <c r="L9294" t="s">
        <v>303</v>
      </c>
      <c r="M9294" t="s">
        <v>8652</v>
      </c>
    </row>
    <row r="9295" spans="1:13" x14ac:dyDescent="0.2">
      <c r="A9295" t="s">
        <v>38143</v>
      </c>
      <c r="B9295" t="s">
        <v>38144</v>
      </c>
      <c r="C9295" t="s">
        <v>49975</v>
      </c>
      <c r="D9295" t="s">
        <v>49976</v>
      </c>
      <c r="E9295" t="s">
        <v>49977</v>
      </c>
      <c r="F9295" t="s">
        <v>49978</v>
      </c>
      <c r="G9295" t="s">
        <v>49979</v>
      </c>
      <c r="H9295" t="s">
        <v>11486</v>
      </c>
      <c r="I9295" t="s">
        <v>8943</v>
      </c>
      <c r="J9295" t="s">
        <v>49980</v>
      </c>
      <c r="K9295" t="s">
        <v>49981</v>
      </c>
      <c r="L9295" t="s">
        <v>303</v>
      </c>
      <c r="M9295" t="s">
        <v>16281</v>
      </c>
    </row>
    <row r="9296" spans="1:13" x14ac:dyDescent="0.2">
      <c r="A9296" t="s">
        <v>38143</v>
      </c>
      <c r="B9296" t="s">
        <v>38144</v>
      </c>
      <c r="C9296" t="s">
        <v>49982</v>
      </c>
      <c r="D9296" t="s">
        <v>49983</v>
      </c>
      <c r="E9296" t="s">
        <v>49984</v>
      </c>
      <c r="F9296" t="s">
        <v>49985</v>
      </c>
      <c r="H9296" t="s">
        <v>49986</v>
      </c>
      <c r="I9296" t="s">
        <v>11499</v>
      </c>
      <c r="J9296" t="s">
        <v>49987</v>
      </c>
      <c r="K9296" t="s">
        <v>49988</v>
      </c>
      <c r="L9296" t="s">
        <v>303</v>
      </c>
      <c r="M9296" t="s">
        <v>6080</v>
      </c>
    </row>
    <row r="9297" spans="1:13" x14ac:dyDescent="0.2">
      <c r="A9297" t="s">
        <v>38143</v>
      </c>
      <c r="B9297" t="s">
        <v>38144</v>
      </c>
      <c r="C9297" t="s">
        <v>49989</v>
      </c>
      <c r="D9297" t="s">
        <v>366</v>
      </c>
      <c r="E9297" t="s">
        <v>10132</v>
      </c>
      <c r="F9297" t="s">
        <v>40100</v>
      </c>
      <c r="G9297" t="s">
        <v>2203</v>
      </c>
      <c r="H9297" t="s">
        <v>49990</v>
      </c>
      <c r="I9297" t="s">
        <v>11486</v>
      </c>
      <c r="J9297" t="s">
        <v>49991</v>
      </c>
      <c r="K9297" t="s">
        <v>49992</v>
      </c>
      <c r="L9297" t="s">
        <v>303</v>
      </c>
      <c r="M9297" t="s">
        <v>34845</v>
      </c>
    </row>
    <row r="9298" spans="1:13" x14ac:dyDescent="0.2">
      <c r="A9298" t="s">
        <v>38143</v>
      </c>
      <c r="B9298" t="s">
        <v>38144</v>
      </c>
      <c r="C9298" t="s">
        <v>49993</v>
      </c>
      <c r="D9298" t="s">
        <v>349</v>
      </c>
      <c r="E9298" t="s">
        <v>424</v>
      </c>
      <c r="F9298" t="s">
        <v>49994</v>
      </c>
      <c r="G9298" t="s">
        <v>11415</v>
      </c>
      <c r="H9298" t="s">
        <v>8943</v>
      </c>
      <c r="J9298" t="s">
        <v>49995</v>
      </c>
      <c r="K9298" t="s">
        <v>302</v>
      </c>
      <c r="L9298" t="s">
        <v>303</v>
      </c>
      <c r="M9298" t="s">
        <v>11721</v>
      </c>
    </row>
    <row r="9299" spans="1:13" x14ac:dyDescent="0.2">
      <c r="A9299" t="s">
        <v>38143</v>
      </c>
      <c r="B9299" t="s">
        <v>38144</v>
      </c>
      <c r="C9299" t="s">
        <v>49996</v>
      </c>
      <c r="D9299" t="s">
        <v>11368</v>
      </c>
      <c r="F9299" t="s">
        <v>49997</v>
      </c>
      <c r="G9299" t="s">
        <v>49998</v>
      </c>
      <c r="H9299" t="s">
        <v>11500</v>
      </c>
      <c r="J9299" t="s">
        <v>49999</v>
      </c>
      <c r="K9299" t="s">
        <v>50000</v>
      </c>
      <c r="L9299" t="s">
        <v>303</v>
      </c>
      <c r="M9299" t="s">
        <v>7579</v>
      </c>
    </row>
    <row r="9300" spans="1:13" x14ac:dyDescent="0.2">
      <c r="A9300" t="s">
        <v>38143</v>
      </c>
      <c r="B9300" t="s">
        <v>38144</v>
      </c>
      <c r="C9300" t="s">
        <v>50001</v>
      </c>
      <c r="D9300" t="s">
        <v>50002</v>
      </c>
      <c r="E9300" t="s">
        <v>45970</v>
      </c>
      <c r="F9300" t="s">
        <v>50003</v>
      </c>
      <c r="G9300" t="s">
        <v>11513</v>
      </c>
      <c r="H9300" t="s">
        <v>8943</v>
      </c>
      <c r="J9300" t="s">
        <v>11514</v>
      </c>
      <c r="K9300" t="s">
        <v>302</v>
      </c>
      <c r="L9300" t="s">
        <v>303</v>
      </c>
      <c r="M9300" t="s">
        <v>50004</v>
      </c>
    </row>
    <row r="9301" spans="1:13" x14ac:dyDescent="0.2">
      <c r="A9301" t="s">
        <v>38143</v>
      </c>
      <c r="B9301" t="s">
        <v>38144</v>
      </c>
      <c r="C9301" t="s">
        <v>50005</v>
      </c>
      <c r="D9301" t="s">
        <v>13305</v>
      </c>
      <c r="E9301" t="s">
        <v>13441</v>
      </c>
      <c r="F9301" t="s">
        <v>50006</v>
      </c>
      <c r="G9301" t="s">
        <v>50007</v>
      </c>
      <c r="H9301" t="s">
        <v>11843</v>
      </c>
      <c r="I9301" t="s">
        <v>8943</v>
      </c>
      <c r="J9301" t="s">
        <v>50008</v>
      </c>
      <c r="K9301" t="s">
        <v>50009</v>
      </c>
      <c r="L9301" t="s">
        <v>303</v>
      </c>
      <c r="M9301" t="s">
        <v>1380</v>
      </c>
    </row>
    <row r="9302" spans="1:13" x14ac:dyDescent="0.2">
      <c r="A9302" t="s">
        <v>38143</v>
      </c>
      <c r="B9302" t="s">
        <v>38144</v>
      </c>
      <c r="C9302" t="s">
        <v>50010</v>
      </c>
      <c r="D9302" t="s">
        <v>50011</v>
      </c>
      <c r="E9302" t="s">
        <v>50012</v>
      </c>
      <c r="F9302" t="s">
        <v>50013</v>
      </c>
      <c r="G9302" t="s">
        <v>49820</v>
      </c>
      <c r="H9302" t="s">
        <v>11493</v>
      </c>
      <c r="J9302" t="s">
        <v>50014</v>
      </c>
      <c r="K9302" t="s">
        <v>302</v>
      </c>
      <c r="L9302" t="s">
        <v>303</v>
      </c>
      <c r="M9302" t="s">
        <v>3201</v>
      </c>
    </row>
    <row r="9303" spans="1:13" x14ac:dyDescent="0.2">
      <c r="A9303" t="s">
        <v>38143</v>
      </c>
      <c r="B9303" t="s">
        <v>38144</v>
      </c>
      <c r="C9303" t="s">
        <v>50015</v>
      </c>
      <c r="D9303" t="s">
        <v>349</v>
      </c>
      <c r="F9303" t="s">
        <v>50016</v>
      </c>
      <c r="H9303" t="s">
        <v>11499</v>
      </c>
      <c r="J9303" t="s">
        <v>50017</v>
      </c>
      <c r="K9303" t="s">
        <v>50018</v>
      </c>
      <c r="L9303" t="s">
        <v>303</v>
      </c>
      <c r="M9303" t="s">
        <v>422</v>
      </c>
    </row>
    <row r="9304" spans="1:13" x14ac:dyDescent="0.2">
      <c r="A9304" t="s">
        <v>38143</v>
      </c>
      <c r="B9304" t="s">
        <v>38144</v>
      </c>
      <c r="C9304" t="s">
        <v>50019</v>
      </c>
      <c r="D9304" t="s">
        <v>32270</v>
      </c>
      <c r="E9304" t="s">
        <v>50020</v>
      </c>
      <c r="F9304" t="s">
        <v>50021</v>
      </c>
      <c r="H9304" t="s">
        <v>12232</v>
      </c>
      <c r="J9304" t="s">
        <v>50022</v>
      </c>
      <c r="K9304" t="s">
        <v>50023</v>
      </c>
      <c r="L9304" t="s">
        <v>303</v>
      </c>
      <c r="M9304" t="s">
        <v>50024</v>
      </c>
    </row>
    <row r="9305" spans="1:13" x14ac:dyDescent="0.2">
      <c r="A9305" t="s">
        <v>38143</v>
      </c>
      <c r="B9305" t="s">
        <v>38144</v>
      </c>
      <c r="C9305" t="s">
        <v>50025</v>
      </c>
      <c r="D9305" t="s">
        <v>50026</v>
      </c>
      <c r="E9305" t="s">
        <v>50027</v>
      </c>
      <c r="F9305" t="s">
        <v>50028</v>
      </c>
      <c r="G9305" t="s">
        <v>50029</v>
      </c>
      <c r="H9305" t="s">
        <v>12232</v>
      </c>
      <c r="J9305" t="s">
        <v>50030</v>
      </c>
      <c r="K9305" t="s">
        <v>50031</v>
      </c>
      <c r="L9305" t="s">
        <v>303</v>
      </c>
      <c r="M9305" t="s">
        <v>8146</v>
      </c>
    </row>
    <row r="9306" spans="1:13" x14ac:dyDescent="0.2">
      <c r="A9306" t="s">
        <v>38143</v>
      </c>
      <c r="B9306" t="s">
        <v>38144</v>
      </c>
      <c r="C9306" t="s">
        <v>50032</v>
      </c>
      <c r="D9306" t="s">
        <v>50033</v>
      </c>
      <c r="F9306" t="s">
        <v>50034</v>
      </c>
      <c r="G9306" t="s">
        <v>11499</v>
      </c>
      <c r="J9306" t="s">
        <v>50035</v>
      </c>
      <c r="K9306" t="s">
        <v>50036</v>
      </c>
      <c r="L9306" t="s">
        <v>303</v>
      </c>
      <c r="M9306" t="s">
        <v>11349</v>
      </c>
    </row>
    <row r="9307" spans="1:13" x14ac:dyDescent="0.2">
      <c r="A9307" t="s">
        <v>38143</v>
      </c>
      <c r="B9307" t="s">
        <v>38144</v>
      </c>
      <c r="C9307" t="s">
        <v>50037</v>
      </c>
      <c r="D9307" t="s">
        <v>16141</v>
      </c>
      <c r="E9307" t="s">
        <v>50038</v>
      </c>
      <c r="F9307" t="s">
        <v>50039</v>
      </c>
      <c r="G9307" t="s">
        <v>50040</v>
      </c>
      <c r="H9307" t="s">
        <v>11493</v>
      </c>
      <c r="J9307" t="s">
        <v>50041</v>
      </c>
      <c r="K9307" t="s">
        <v>302</v>
      </c>
      <c r="L9307" t="s">
        <v>303</v>
      </c>
      <c r="M9307" t="s">
        <v>34067</v>
      </c>
    </row>
    <row r="9308" spans="1:13" x14ac:dyDescent="0.2">
      <c r="A9308" t="s">
        <v>38143</v>
      </c>
      <c r="B9308" t="s">
        <v>38144</v>
      </c>
      <c r="C9308" t="s">
        <v>50042</v>
      </c>
      <c r="D9308" t="s">
        <v>50043</v>
      </c>
      <c r="E9308" t="s">
        <v>50044</v>
      </c>
      <c r="F9308" t="s">
        <v>12119</v>
      </c>
      <c r="G9308" t="s">
        <v>12120</v>
      </c>
      <c r="H9308" t="s">
        <v>11459</v>
      </c>
      <c r="J9308" t="s">
        <v>12121</v>
      </c>
      <c r="K9308" t="s">
        <v>50045</v>
      </c>
      <c r="L9308" t="s">
        <v>303</v>
      </c>
      <c r="M9308" t="s">
        <v>4862</v>
      </c>
    </row>
    <row r="9309" spans="1:13" x14ac:dyDescent="0.2">
      <c r="A9309" t="s">
        <v>38143</v>
      </c>
      <c r="B9309" t="s">
        <v>38144</v>
      </c>
      <c r="C9309" t="s">
        <v>50046</v>
      </c>
      <c r="D9309" t="s">
        <v>572</v>
      </c>
      <c r="E9309" t="s">
        <v>573</v>
      </c>
      <c r="F9309" t="s">
        <v>50047</v>
      </c>
      <c r="G9309" t="s">
        <v>50048</v>
      </c>
      <c r="H9309" t="s">
        <v>11499</v>
      </c>
      <c r="J9309" t="s">
        <v>50049</v>
      </c>
      <c r="K9309" t="s">
        <v>50050</v>
      </c>
      <c r="L9309" t="s">
        <v>303</v>
      </c>
      <c r="M9309" t="s">
        <v>5915</v>
      </c>
    </row>
    <row r="9310" spans="1:13" x14ac:dyDescent="0.2">
      <c r="A9310" t="s">
        <v>38143</v>
      </c>
      <c r="B9310" t="s">
        <v>38144</v>
      </c>
      <c r="C9310" t="s">
        <v>50051</v>
      </c>
      <c r="D9310" t="s">
        <v>572</v>
      </c>
      <c r="E9310" t="s">
        <v>573</v>
      </c>
      <c r="F9310" t="s">
        <v>50052</v>
      </c>
      <c r="G9310" t="s">
        <v>11931</v>
      </c>
      <c r="H9310" t="s">
        <v>11932</v>
      </c>
      <c r="I9310" t="s">
        <v>8943</v>
      </c>
      <c r="J9310" t="s">
        <v>50053</v>
      </c>
      <c r="K9310" t="s">
        <v>50054</v>
      </c>
      <c r="L9310" t="s">
        <v>303</v>
      </c>
      <c r="M9310" t="s">
        <v>11922</v>
      </c>
    </row>
    <row r="9311" spans="1:13" x14ac:dyDescent="0.2">
      <c r="A9311" t="s">
        <v>38143</v>
      </c>
      <c r="B9311" t="s">
        <v>38144</v>
      </c>
      <c r="C9311" t="s">
        <v>50055</v>
      </c>
      <c r="D9311" t="s">
        <v>394</v>
      </c>
      <c r="E9311" t="s">
        <v>1891</v>
      </c>
      <c r="F9311" t="s">
        <v>50056</v>
      </c>
      <c r="H9311" t="s">
        <v>37716</v>
      </c>
      <c r="I9311" t="s">
        <v>11500</v>
      </c>
      <c r="J9311" t="s">
        <v>50057</v>
      </c>
      <c r="K9311" t="s">
        <v>50058</v>
      </c>
      <c r="L9311" t="s">
        <v>303</v>
      </c>
      <c r="M9311" t="s">
        <v>50059</v>
      </c>
    </row>
    <row r="9312" spans="1:13" x14ac:dyDescent="0.2">
      <c r="A9312" t="s">
        <v>38143</v>
      </c>
      <c r="B9312" t="s">
        <v>38144</v>
      </c>
      <c r="C9312" t="s">
        <v>50060</v>
      </c>
      <c r="D9312" t="s">
        <v>50026</v>
      </c>
      <c r="E9312" t="s">
        <v>10400</v>
      </c>
      <c r="F9312" t="s">
        <v>50061</v>
      </c>
      <c r="H9312" t="s">
        <v>11783</v>
      </c>
      <c r="I9312" t="s">
        <v>8943</v>
      </c>
      <c r="J9312" t="s">
        <v>50062</v>
      </c>
      <c r="K9312" t="s">
        <v>50063</v>
      </c>
      <c r="L9312" t="s">
        <v>303</v>
      </c>
      <c r="M9312" t="s">
        <v>2953</v>
      </c>
    </row>
    <row r="9313" spans="1:13" x14ac:dyDescent="0.2">
      <c r="A9313" t="s">
        <v>38143</v>
      </c>
      <c r="B9313" t="s">
        <v>38144</v>
      </c>
      <c r="C9313" t="s">
        <v>50064</v>
      </c>
      <c r="D9313" t="s">
        <v>50065</v>
      </c>
      <c r="E9313" t="s">
        <v>50066</v>
      </c>
      <c r="F9313" t="s">
        <v>50067</v>
      </c>
      <c r="G9313" t="s">
        <v>50068</v>
      </c>
      <c r="H9313" t="s">
        <v>11633</v>
      </c>
      <c r="I9313" t="s">
        <v>8943</v>
      </c>
      <c r="J9313" t="s">
        <v>50069</v>
      </c>
      <c r="K9313" t="s">
        <v>50070</v>
      </c>
      <c r="L9313" t="s">
        <v>303</v>
      </c>
      <c r="M9313" t="s">
        <v>9058</v>
      </c>
    </row>
    <row r="9314" spans="1:13" x14ac:dyDescent="0.2">
      <c r="A9314" t="s">
        <v>38143</v>
      </c>
      <c r="B9314" t="s">
        <v>38144</v>
      </c>
      <c r="C9314" t="s">
        <v>50071</v>
      </c>
      <c r="D9314" t="s">
        <v>50072</v>
      </c>
      <c r="F9314" t="s">
        <v>50073</v>
      </c>
      <c r="G9314" t="s">
        <v>50074</v>
      </c>
      <c r="H9314" t="s">
        <v>11499</v>
      </c>
      <c r="J9314" t="s">
        <v>50075</v>
      </c>
      <c r="K9314" t="s">
        <v>50076</v>
      </c>
      <c r="L9314" t="s">
        <v>303</v>
      </c>
      <c r="M9314" t="s">
        <v>3941</v>
      </c>
    </row>
    <row r="9315" spans="1:13" x14ac:dyDescent="0.2">
      <c r="A9315" t="s">
        <v>38143</v>
      </c>
      <c r="B9315" t="s">
        <v>38144</v>
      </c>
      <c r="C9315" t="s">
        <v>50077</v>
      </c>
      <c r="D9315" t="s">
        <v>50078</v>
      </c>
      <c r="E9315" t="s">
        <v>50079</v>
      </c>
      <c r="F9315" t="s">
        <v>50080</v>
      </c>
      <c r="H9315" t="s">
        <v>50081</v>
      </c>
      <c r="I9315" t="s">
        <v>11500</v>
      </c>
      <c r="J9315" t="s">
        <v>50082</v>
      </c>
      <c r="K9315" t="s">
        <v>50083</v>
      </c>
      <c r="L9315" t="s">
        <v>303</v>
      </c>
      <c r="M9315" t="s">
        <v>4314</v>
      </c>
    </row>
    <row r="9316" spans="1:13" x14ac:dyDescent="0.2">
      <c r="A9316" t="s">
        <v>38143</v>
      </c>
      <c r="B9316" t="s">
        <v>38144</v>
      </c>
      <c r="C9316" t="s">
        <v>50084</v>
      </c>
      <c r="D9316" t="s">
        <v>394</v>
      </c>
      <c r="E9316" t="s">
        <v>499</v>
      </c>
      <c r="F9316" t="s">
        <v>50085</v>
      </c>
      <c r="G9316" t="s">
        <v>50081</v>
      </c>
      <c r="H9316" t="s">
        <v>11500</v>
      </c>
      <c r="J9316" t="s">
        <v>50086</v>
      </c>
      <c r="K9316" t="s">
        <v>50087</v>
      </c>
      <c r="L9316" t="s">
        <v>303</v>
      </c>
      <c r="M9316" t="s">
        <v>2699</v>
      </c>
    </row>
    <row r="9317" spans="1:13" x14ac:dyDescent="0.2">
      <c r="A9317" t="s">
        <v>38143</v>
      </c>
      <c r="B9317" t="s">
        <v>38144</v>
      </c>
      <c r="C9317" t="s">
        <v>50088</v>
      </c>
      <c r="D9317" t="s">
        <v>50089</v>
      </c>
      <c r="F9317" t="s">
        <v>37745</v>
      </c>
      <c r="H9317" t="s">
        <v>12232</v>
      </c>
      <c r="J9317" t="s">
        <v>50090</v>
      </c>
      <c r="K9317" t="s">
        <v>302</v>
      </c>
      <c r="L9317" t="s">
        <v>303</v>
      </c>
      <c r="M9317" t="s">
        <v>3684</v>
      </c>
    </row>
    <row r="9318" spans="1:13" x14ac:dyDescent="0.2">
      <c r="A9318" t="s">
        <v>38143</v>
      </c>
      <c r="B9318" t="s">
        <v>38144</v>
      </c>
      <c r="C9318" t="s">
        <v>50091</v>
      </c>
      <c r="D9318" t="s">
        <v>349</v>
      </c>
      <c r="E9318" t="s">
        <v>476</v>
      </c>
      <c r="F9318" t="s">
        <v>50092</v>
      </c>
      <c r="G9318" t="s">
        <v>12293</v>
      </c>
      <c r="H9318" t="s">
        <v>11493</v>
      </c>
      <c r="I9318" t="s">
        <v>8943</v>
      </c>
      <c r="J9318" t="s">
        <v>50093</v>
      </c>
      <c r="K9318" t="s">
        <v>50094</v>
      </c>
      <c r="L9318" t="s">
        <v>303</v>
      </c>
      <c r="M9318" t="s">
        <v>422</v>
      </c>
    </row>
    <row r="9319" spans="1:13" x14ac:dyDescent="0.2">
      <c r="A9319" t="s">
        <v>38143</v>
      </c>
      <c r="B9319" t="s">
        <v>38144</v>
      </c>
      <c r="C9319" t="s">
        <v>50095</v>
      </c>
      <c r="D9319" t="s">
        <v>50096</v>
      </c>
      <c r="E9319" t="s">
        <v>50097</v>
      </c>
      <c r="F9319" t="s">
        <v>50098</v>
      </c>
      <c r="G9319" t="s">
        <v>50099</v>
      </c>
      <c r="H9319" t="s">
        <v>50100</v>
      </c>
      <c r="I9319" t="s">
        <v>11499</v>
      </c>
      <c r="J9319" t="s">
        <v>50101</v>
      </c>
      <c r="K9319" t="s">
        <v>50102</v>
      </c>
      <c r="L9319" t="s">
        <v>303</v>
      </c>
      <c r="M9319" t="s">
        <v>50103</v>
      </c>
    </row>
    <row r="9320" spans="1:13" x14ac:dyDescent="0.2">
      <c r="A9320" t="s">
        <v>38143</v>
      </c>
      <c r="B9320" t="s">
        <v>38144</v>
      </c>
      <c r="C9320" t="s">
        <v>50104</v>
      </c>
      <c r="D9320" t="s">
        <v>572</v>
      </c>
      <c r="E9320" t="s">
        <v>573</v>
      </c>
      <c r="F9320" t="s">
        <v>25967</v>
      </c>
      <c r="H9320" t="s">
        <v>8942</v>
      </c>
      <c r="I9320" t="s">
        <v>8943</v>
      </c>
      <c r="J9320" t="s">
        <v>50105</v>
      </c>
      <c r="K9320" t="s">
        <v>50106</v>
      </c>
      <c r="L9320" t="s">
        <v>303</v>
      </c>
      <c r="M9320" t="s">
        <v>11704</v>
      </c>
    </row>
    <row r="9321" spans="1:13" x14ac:dyDescent="0.2">
      <c r="A9321" t="s">
        <v>38143</v>
      </c>
      <c r="B9321" t="s">
        <v>38144</v>
      </c>
      <c r="C9321" t="s">
        <v>50107</v>
      </c>
      <c r="D9321" t="s">
        <v>50108</v>
      </c>
      <c r="E9321" t="s">
        <v>50109</v>
      </c>
      <c r="F9321" t="s">
        <v>50110</v>
      </c>
      <c r="G9321" t="s">
        <v>50111</v>
      </c>
      <c r="H9321" t="s">
        <v>11486</v>
      </c>
      <c r="I9321" t="s">
        <v>8943</v>
      </c>
      <c r="J9321" t="s">
        <v>50112</v>
      </c>
      <c r="K9321" t="s">
        <v>50113</v>
      </c>
      <c r="L9321" t="s">
        <v>303</v>
      </c>
      <c r="M9321" t="s">
        <v>28436</v>
      </c>
    </row>
    <row r="9322" spans="1:13" x14ac:dyDescent="0.2">
      <c r="A9322" t="s">
        <v>38143</v>
      </c>
      <c r="B9322" t="s">
        <v>38144</v>
      </c>
      <c r="C9322" t="s">
        <v>50114</v>
      </c>
      <c r="D9322" t="s">
        <v>50115</v>
      </c>
      <c r="E9322" t="s">
        <v>50116</v>
      </c>
      <c r="F9322" t="s">
        <v>50117</v>
      </c>
      <c r="G9322" t="s">
        <v>11388</v>
      </c>
      <c r="H9322" t="s">
        <v>8943</v>
      </c>
      <c r="J9322" t="s">
        <v>50118</v>
      </c>
      <c r="K9322" t="s">
        <v>50119</v>
      </c>
      <c r="L9322" t="s">
        <v>303</v>
      </c>
      <c r="M9322" t="s">
        <v>422</v>
      </c>
    </row>
    <row r="9323" spans="1:13" x14ac:dyDescent="0.2">
      <c r="A9323" t="s">
        <v>38143</v>
      </c>
      <c r="B9323" t="s">
        <v>38144</v>
      </c>
      <c r="C9323" t="s">
        <v>50120</v>
      </c>
      <c r="D9323" t="s">
        <v>50121</v>
      </c>
      <c r="F9323" t="s">
        <v>50122</v>
      </c>
      <c r="G9323" t="s">
        <v>50123</v>
      </c>
      <c r="H9323" t="s">
        <v>50124</v>
      </c>
      <c r="I9323" t="s">
        <v>11499</v>
      </c>
      <c r="J9323" t="s">
        <v>50125</v>
      </c>
      <c r="K9323" t="s">
        <v>50126</v>
      </c>
      <c r="L9323" t="s">
        <v>303</v>
      </c>
      <c r="M9323" t="s">
        <v>7204</v>
      </c>
    </row>
    <row r="9324" spans="1:13" x14ac:dyDescent="0.2">
      <c r="A9324" t="s">
        <v>38143</v>
      </c>
      <c r="B9324" t="s">
        <v>38144</v>
      </c>
      <c r="C9324" t="s">
        <v>50127</v>
      </c>
      <c r="D9324" t="s">
        <v>349</v>
      </c>
      <c r="E9324" t="s">
        <v>476</v>
      </c>
      <c r="F9324" t="s">
        <v>772</v>
      </c>
      <c r="G9324" t="s">
        <v>11756</v>
      </c>
      <c r="H9324" t="s">
        <v>11354</v>
      </c>
      <c r="J9324" t="s">
        <v>50128</v>
      </c>
      <c r="K9324" t="s">
        <v>50129</v>
      </c>
      <c r="L9324" t="s">
        <v>303</v>
      </c>
      <c r="M9324" t="s">
        <v>422</v>
      </c>
    </row>
    <row r="9325" spans="1:13" x14ac:dyDescent="0.2">
      <c r="A9325" t="s">
        <v>38143</v>
      </c>
      <c r="B9325" t="s">
        <v>38144</v>
      </c>
      <c r="C9325" t="s">
        <v>50130</v>
      </c>
      <c r="D9325" t="s">
        <v>50131</v>
      </c>
      <c r="E9325" t="s">
        <v>50132</v>
      </c>
      <c r="F9325" t="s">
        <v>50133</v>
      </c>
      <c r="G9325" t="s">
        <v>50134</v>
      </c>
      <c r="H9325" t="s">
        <v>11633</v>
      </c>
      <c r="I9325" t="s">
        <v>8943</v>
      </c>
      <c r="J9325" t="s">
        <v>50135</v>
      </c>
      <c r="K9325" t="s">
        <v>302</v>
      </c>
      <c r="L9325" t="s">
        <v>303</v>
      </c>
      <c r="M9325" t="s">
        <v>11845</v>
      </c>
    </row>
    <row r="9326" spans="1:13" x14ac:dyDescent="0.2">
      <c r="A9326" t="s">
        <v>38143</v>
      </c>
      <c r="B9326" t="s">
        <v>38144</v>
      </c>
      <c r="C9326" t="s">
        <v>50136</v>
      </c>
      <c r="D9326" t="s">
        <v>394</v>
      </c>
      <c r="E9326" t="s">
        <v>4921</v>
      </c>
      <c r="F9326" t="s">
        <v>653</v>
      </c>
      <c r="G9326" t="s">
        <v>50137</v>
      </c>
      <c r="H9326" t="s">
        <v>12232</v>
      </c>
      <c r="J9326" t="s">
        <v>50138</v>
      </c>
      <c r="K9326" t="s">
        <v>50139</v>
      </c>
      <c r="L9326" t="s">
        <v>303</v>
      </c>
      <c r="M9326" t="s">
        <v>2049</v>
      </c>
    </row>
    <row r="9327" spans="1:13" x14ac:dyDescent="0.2">
      <c r="A9327" t="s">
        <v>38143</v>
      </c>
      <c r="B9327" t="s">
        <v>38144</v>
      </c>
      <c r="C9327" t="s">
        <v>50140</v>
      </c>
      <c r="D9327" t="s">
        <v>50141</v>
      </c>
      <c r="E9327" t="s">
        <v>50142</v>
      </c>
      <c r="F9327" t="s">
        <v>50143</v>
      </c>
      <c r="H9327" t="s">
        <v>11499</v>
      </c>
      <c r="I9327" t="s">
        <v>11500</v>
      </c>
      <c r="J9327" t="s">
        <v>49792</v>
      </c>
      <c r="K9327" t="s">
        <v>50144</v>
      </c>
      <c r="L9327" t="s">
        <v>303</v>
      </c>
      <c r="M9327" t="s">
        <v>3008</v>
      </c>
    </row>
    <row r="9328" spans="1:13" x14ac:dyDescent="0.2">
      <c r="A9328" t="s">
        <v>38143</v>
      </c>
      <c r="B9328" t="s">
        <v>38144</v>
      </c>
      <c r="C9328" t="s">
        <v>50145</v>
      </c>
      <c r="D9328" t="s">
        <v>12350</v>
      </c>
      <c r="F9328" t="s">
        <v>50146</v>
      </c>
      <c r="G9328" t="s">
        <v>50147</v>
      </c>
      <c r="H9328" t="s">
        <v>12425</v>
      </c>
      <c r="I9328" t="s">
        <v>11500</v>
      </c>
      <c r="J9328" t="s">
        <v>50148</v>
      </c>
      <c r="K9328" t="s">
        <v>50149</v>
      </c>
      <c r="L9328" t="s">
        <v>303</v>
      </c>
      <c r="M9328" t="s">
        <v>44788</v>
      </c>
    </row>
    <row r="9329" spans="1:13" x14ac:dyDescent="0.2">
      <c r="A9329" t="s">
        <v>38143</v>
      </c>
      <c r="B9329" t="s">
        <v>38144</v>
      </c>
      <c r="C9329" t="s">
        <v>50150</v>
      </c>
      <c r="D9329" t="s">
        <v>401</v>
      </c>
      <c r="E9329" t="s">
        <v>50151</v>
      </c>
      <c r="F9329" t="s">
        <v>50152</v>
      </c>
      <c r="G9329" t="s">
        <v>50153</v>
      </c>
      <c r="H9329" t="s">
        <v>11499</v>
      </c>
      <c r="I9329" t="s">
        <v>49839</v>
      </c>
      <c r="J9329" t="s">
        <v>50154</v>
      </c>
      <c r="K9329" t="s">
        <v>50155</v>
      </c>
      <c r="L9329" t="s">
        <v>303</v>
      </c>
      <c r="M9329" t="s">
        <v>50156</v>
      </c>
    </row>
    <row r="9330" spans="1:13" x14ac:dyDescent="0.2">
      <c r="A9330" t="s">
        <v>38143</v>
      </c>
      <c r="B9330" t="s">
        <v>38144</v>
      </c>
      <c r="C9330" t="s">
        <v>50157</v>
      </c>
      <c r="D9330" t="s">
        <v>50158</v>
      </c>
      <c r="E9330" t="s">
        <v>11694</v>
      </c>
      <c r="F9330" t="s">
        <v>50159</v>
      </c>
      <c r="G9330" t="s">
        <v>11513</v>
      </c>
      <c r="H9330" t="s">
        <v>8943</v>
      </c>
      <c r="J9330" t="s">
        <v>50160</v>
      </c>
      <c r="K9330" t="s">
        <v>50161</v>
      </c>
      <c r="L9330" t="s">
        <v>303</v>
      </c>
      <c r="M9330" t="s">
        <v>50162</v>
      </c>
    </row>
    <row r="9331" spans="1:13" x14ac:dyDescent="0.2">
      <c r="A9331" t="s">
        <v>38143</v>
      </c>
      <c r="B9331" t="s">
        <v>38144</v>
      </c>
      <c r="C9331" t="s">
        <v>50163</v>
      </c>
      <c r="D9331" t="s">
        <v>50164</v>
      </c>
      <c r="E9331" t="s">
        <v>50165</v>
      </c>
      <c r="F9331" t="s">
        <v>50166</v>
      </c>
      <c r="G9331" t="s">
        <v>11493</v>
      </c>
      <c r="H9331" t="s">
        <v>8943</v>
      </c>
      <c r="J9331" t="s">
        <v>50167</v>
      </c>
      <c r="K9331" t="s">
        <v>50168</v>
      </c>
      <c r="L9331" t="s">
        <v>303</v>
      </c>
      <c r="M9331" t="s">
        <v>422</v>
      </c>
    </row>
    <row r="9332" spans="1:13" x14ac:dyDescent="0.2">
      <c r="A9332" t="s">
        <v>38143</v>
      </c>
      <c r="B9332" t="s">
        <v>38144</v>
      </c>
      <c r="C9332" t="s">
        <v>50169</v>
      </c>
      <c r="D9332" t="s">
        <v>50170</v>
      </c>
      <c r="E9332" t="s">
        <v>50171</v>
      </c>
      <c r="F9332" t="s">
        <v>50172</v>
      </c>
      <c r="G9332" t="s">
        <v>11499</v>
      </c>
      <c r="J9332" t="s">
        <v>50173</v>
      </c>
      <c r="K9332" t="s">
        <v>50174</v>
      </c>
      <c r="L9332" t="s">
        <v>303</v>
      </c>
      <c r="M9332" t="s">
        <v>50175</v>
      </c>
    </row>
    <row r="9333" spans="1:13" x14ac:dyDescent="0.2">
      <c r="A9333" t="s">
        <v>38143</v>
      </c>
      <c r="B9333" t="s">
        <v>38144</v>
      </c>
      <c r="C9333" t="s">
        <v>50176</v>
      </c>
      <c r="D9333" t="s">
        <v>349</v>
      </c>
      <c r="E9333" t="s">
        <v>476</v>
      </c>
      <c r="F9333" t="s">
        <v>50177</v>
      </c>
      <c r="G9333" t="s">
        <v>50178</v>
      </c>
      <c r="I9333" t="s">
        <v>11381</v>
      </c>
      <c r="J9333" t="s">
        <v>50179</v>
      </c>
      <c r="K9333" t="s">
        <v>302</v>
      </c>
      <c r="L9333" t="s">
        <v>303</v>
      </c>
      <c r="M9333" t="s">
        <v>713</v>
      </c>
    </row>
    <row r="9334" spans="1:13" x14ac:dyDescent="0.2">
      <c r="A9334" t="s">
        <v>38143</v>
      </c>
      <c r="B9334" t="s">
        <v>38144</v>
      </c>
      <c r="C9334" t="s">
        <v>50180</v>
      </c>
      <c r="D9334" t="s">
        <v>349</v>
      </c>
      <c r="E9334" t="s">
        <v>476</v>
      </c>
      <c r="F9334" t="s">
        <v>50181</v>
      </c>
      <c r="H9334" t="s">
        <v>11493</v>
      </c>
      <c r="J9334" t="s">
        <v>50182</v>
      </c>
      <c r="K9334" t="s">
        <v>302</v>
      </c>
      <c r="L9334" t="s">
        <v>303</v>
      </c>
      <c r="M9334" t="s">
        <v>422</v>
      </c>
    </row>
    <row r="9335" spans="1:13" x14ac:dyDescent="0.2">
      <c r="A9335" t="s">
        <v>38143</v>
      </c>
      <c r="B9335" t="s">
        <v>38144</v>
      </c>
      <c r="C9335" t="s">
        <v>50183</v>
      </c>
      <c r="D9335" t="s">
        <v>50184</v>
      </c>
      <c r="F9335" t="s">
        <v>50185</v>
      </c>
      <c r="G9335" t="s">
        <v>50186</v>
      </c>
      <c r="H9335" t="s">
        <v>11454</v>
      </c>
      <c r="I9335" t="s">
        <v>8943</v>
      </c>
      <c r="J9335" t="s">
        <v>50187</v>
      </c>
      <c r="K9335" t="s">
        <v>50188</v>
      </c>
      <c r="L9335" t="s">
        <v>303</v>
      </c>
      <c r="M9335" t="s">
        <v>50189</v>
      </c>
    </row>
    <row r="9336" spans="1:13" x14ac:dyDescent="0.2">
      <c r="A9336" t="s">
        <v>38143</v>
      </c>
      <c r="B9336" t="s">
        <v>38144</v>
      </c>
      <c r="C9336" t="s">
        <v>50190</v>
      </c>
      <c r="D9336" t="s">
        <v>564</v>
      </c>
      <c r="E9336" t="s">
        <v>296</v>
      </c>
      <c r="F9336" t="s">
        <v>50191</v>
      </c>
      <c r="G9336" t="s">
        <v>50192</v>
      </c>
      <c r="H9336" t="s">
        <v>12232</v>
      </c>
      <c r="J9336" t="s">
        <v>50193</v>
      </c>
      <c r="K9336" t="s">
        <v>302</v>
      </c>
      <c r="L9336" t="s">
        <v>303</v>
      </c>
      <c r="M9336" t="s">
        <v>422</v>
      </c>
    </row>
    <row r="9337" spans="1:13" x14ac:dyDescent="0.2">
      <c r="A9337" t="s">
        <v>38143</v>
      </c>
      <c r="B9337" t="s">
        <v>38144</v>
      </c>
      <c r="C9337" t="s">
        <v>50194</v>
      </c>
      <c r="D9337" t="s">
        <v>572</v>
      </c>
      <c r="E9337" t="s">
        <v>573</v>
      </c>
      <c r="F9337" t="s">
        <v>50195</v>
      </c>
      <c r="H9337" t="s">
        <v>11459</v>
      </c>
      <c r="I9337" t="s">
        <v>11354</v>
      </c>
      <c r="J9337" t="s">
        <v>50196</v>
      </c>
      <c r="K9337" t="s">
        <v>50197</v>
      </c>
      <c r="L9337" t="s">
        <v>303</v>
      </c>
      <c r="M9337" t="s">
        <v>5402</v>
      </c>
    </row>
    <row r="9338" spans="1:13" x14ac:dyDescent="0.2">
      <c r="A9338" t="s">
        <v>38143</v>
      </c>
      <c r="B9338" t="s">
        <v>38144</v>
      </c>
      <c r="C9338" t="s">
        <v>50198</v>
      </c>
      <c r="D9338" t="s">
        <v>50199</v>
      </c>
      <c r="E9338" t="s">
        <v>50200</v>
      </c>
      <c r="F9338" t="s">
        <v>50201</v>
      </c>
      <c r="G9338" t="s">
        <v>37716</v>
      </c>
      <c r="H9338" t="s">
        <v>11500</v>
      </c>
      <c r="J9338" t="s">
        <v>50202</v>
      </c>
      <c r="K9338" t="s">
        <v>50203</v>
      </c>
      <c r="L9338" t="s">
        <v>303</v>
      </c>
      <c r="M9338" t="s">
        <v>4650</v>
      </c>
    </row>
    <row r="9339" spans="1:13" x14ac:dyDescent="0.2">
      <c r="A9339" t="s">
        <v>38143</v>
      </c>
      <c r="B9339" t="s">
        <v>38144</v>
      </c>
      <c r="C9339" t="s">
        <v>50204</v>
      </c>
      <c r="D9339" t="s">
        <v>572</v>
      </c>
      <c r="E9339" t="s">
        <v>573</v>
      </c>
      <c r="F9339" t="s">
        <v>50205</v>
      </c>
      <c r="H9339" t="s">
        <v>50206</v>
      </c>
      <c r="I9339" t="s">
        <v>8943</v>
      </c>
      <c r="J9339" t="s">
        <v>50207</v>
      </c>
      <c r="K9339" t="s">
        <v>50208</v>
      </c>
      <c r="L9339" t="s">
        <v>303</v>
      </c>
      <c r="M9339" t="s">
        <v>11922</v>
      </c>
    </row>
    <row r="9340" spans="1:13" x14ac:dyDescent="0.2">
      <c r="A9340" t="s">
        <v>38143</v>
      </c>
      <c r="B9340" t="s">
        <v>38144</v>
      </c>
      <c r="C9340" t="s">
        <v>50209</v>
      </c>
      <c r="D9340" t="s">
        <v>50210</v>
      </c>
      <c r="E9340" t="s">
        <v>50211</v>
      </c>
      <c r="F9340" t="s">
        <v>50212</v>
      </c>
      <c r="G9340" t="s">
        <v>50213</v>
      </c>
      <c r="H9340" t="s">
        <v>11499</v>
      </c>
      <c r="J9340" t="s">
        <v>50214</v>
      </c>
      <c r="K9340" t="s">
        <v>302</v>
      </c>
      <c r="L9340" t="s">
        <v>303</v>
      </c>
      <c r="M9340" t="s">
        <v>5430</v>
      </c>
    </row>
    <row r="9341" spans="1:13" x14ac:dyDescent="0.2">
      <c r="A9341" t="s">
        <v>38143</v>
      </c>
      <c r="B9341" t="s">
        <v>38144</v>
      </c>
      <c r="C9341" t="s">
        <v>50215</v>
      </c>
      <c r="D9341" t="s">
        <v>50216</v>
      </c>
      <c r="F9341" t="s">
        <v>50217</v>
      </c>
      <c r="G9341" t="s">
        <v>11612</v>
      </c>
      <c r="H9341" t="s">
        <v>11493</v>
      </c>
      <c r="I9341" t="s">
        <v>8943</v>
      </c>
      <c r="J9341" t="s">
        <v>50218</v>
      </c>
      <c r="K9341" t="s">
        <v>50219</v>
      </c>
      <c r="L9341" t="s">
        <v>303</v>
      </c>
      <c r="M9341" t="s">
        <v>1684</v>
      </c>
    </row>
    <row r="9342" spans="1:13" x14ac:dyDescent="0.2">
      <c r="A9342" t="s">
        <v>38143</v>
      </c>
      <c r="B9342" t="s">
        <v>38144</v>
      </c>
      <c r="C9342" t="s">
        <v>50220</v>
      </c>
      <c r="D9342" t="s">
        <v>9592</v>
      </c>
      <c r="E9342" t="s">
        <v>50221</v>
      </c>
      <c r="F9342" t="s">
        <v>50222</v>
      </c>
      <c r="G9342" t="s">
        <v>50223</v>
      </c>
      <c r="H9342" t="s">
        <v>11818</v>
      </c>
      <c r="I9342" t="s">
        <v>8943</v>
      </c>
      <c r="J9342" t="s">
        <v>50224</v>
      </c>
      <c r="K9342" t="s">
        <v>50225</v>
      </c>
      <c r="L9342" t="s">
        <v>303</v>
      </c>
      <c r="M9342" t="s">
        <v>47740</v>
      </c>
    </row>
    <row r="9343" spans="1:13" x14ac:dyDescent="0.2">
      <c r="A9343" t="s">
        <v>38143</v>
      </c>
      <c r="B9343" t="s">
        <v>38144</v>
      </c>
      <c r="C9343" t="s">
        <v>50226</v>
      </c>
      <c r="D9343" t="s">
        <v>349</v>
      </c>
      <c r="E9343" t="s">
        <v>476</v>
      </c>
      <c r="F9343" t="s">
        <v>9301</v>
      </c>
      <c r="G9343" t="s">
        <v>11818</v>
      </c>
      <c r="H9343" t="s">
        <v>8943</v>
      </c>
      <c r="J9343" t="s">
        <v>50227</v>
      </c>
      <c r="K9343" t="s">
        <v>302</v>
      </c>
      <c r="L9343" t="s">
        <v>303</v>
      </c>
      <c r="M9343" t="s">
        <v>422</v>
      </c>
    </row>
    <row r="9344" spans="1:13" x14ac:dyDescent="0.2">
      <c r="A9344" t="s">
        <v>38143</v>
      </c>
      <c r="B9344" t="s">
        <v>38144</v>
      </c>
      <c r="C9344" t="s">
        <v>50228</v>
      </c>
      <c r="D9344" t="s">
        <v>349</v>
      </c>
      <c r="E9344" t="s">
        <v>476</v>
      </c>
      <c r="F9344" t="s">
        <v>50229</v>
      </c>
      <c r="H9344" t="s">
        <v>11381</v>
      </c>
      <c r="J9344" t="s">
        <v>11866</v>
      </c>
      <c r="K9344" t="s">
        <v>50230</v>
      </c>
      <c r="L9344" t="s">
        <v>303</v>
      </c>
      <c r="M9344" t="s">
        <v>422</v>
      </c>
    </row>
    <row r="9345" spans="1:13" x14ac:dyDescent="0.2">
      <c r="A9345" t="s">
        <v>38143</v>
      </c>
      <c r="B9345" t="s">
        <v>38144</v>
      </c>
      <c r="C9345" t="s">
        <v>50231</v>
      </c>
      <c r="D9345" t="s">
        <v>50232</v>
      </c>
      <c r="E9345" t="s">
        <v>50233</v>
      </c>
      <c r="F9345" t="s">
        <v>50234</v>
      </c>
      <c r="G9345" t="s">
        <v>50235</v>
      </c>
      <c r="H9345" t="s">
        <v>11499</v>
      </c>
      <c r="J9345" t="s">
        <v>50236</v>
      </c>
      <c r="K9345" t="s">
        <v>50237</v>
      </c>
      <c r="L9345" t="s">
        <v>303</v>
      </c>
      <c r="M9345" t="s">
        <v>10647</v>
      </c>
    </row>
    <row r="9346" spans="1:13" x14ac:dyDescent="0.2">
      <c r="A9346" t="s">
        <v>38143</v>
      </c>
      <c r="B9346" t="s">
        <v>38144</v>
      </c>
      <c r="C9346" t="s">
        <v>50238</v>
      </c>
      <c r="D9346" t="s">
        <v>572</v>
      </c>
      <c r="E9346" t="s">
        <v>573</v>
      </c>
      <c r="F9346" t="s">
        <v>50239</v>
      </c>
      <c r="H9346" t="s">
        <v>12232</v>
      </c>
      <c r="J9346" t="s">
        <v>50240</v>
      </c>
      <c r="K9346" t="s">
        <v>50241</v>
      </c>
      <c r="L9346" t="s">
        <v>303</v>
      </c>
      <c r="M9346" t="s">
        <v>5402</v>
      </c>
    </row>
    <row r="9347" spans="1:13" x14ac:dyDescent="0.2">
      <c r="A9347" t="s">
        <v>38143</v>
      </c>
      <c r="B9347" t="s">
        <v>38144</v>
      </c>
      <c r="C9347" t="s">
        <v>50242</v>
      </c>
      <c r="D9347" t="s">
        <v>349</v>
      </c>
      <c r="E9347" t="s">
        <v>476</v>
      </c>
      <c r="F9347" t="s">
        <v>50243</v>
      </c>
      <c r="G9347" t="s">
        <v>11486</v>
      </c>
      <c r="H9347" t="s">
        <v>8943</v>
      </c>
      <c r="J9347" t="s">
        <v>11804</v>
      </c>
      <c r="K9347" t="s">
        <v>302</v>
      </c>
      <c r="L9347" t="s">
        <v>303</v>
      </c>
      <c r="M9347" t="s">
        <v>422</v>
      </c>
    </row>
    <row r="9348" spans="1:13" x14ac:dyDescent="0.2">
      <c r="A9348" t="s">
        <v>38143</v>
      </c>
      <c r="B9348" t="s">
        <v>38144</v>
      </c>
      <c r="C9348" t="s">
        <v>50244</v>
      </c>
      <c r="D9348" t="s">
        <v>572</v>
      </c>
      <c r="E9348" t="s">
        <v>573</v>
      </c>
      <c r="F9348" t="s">
        <v>50245</v>
      </c>
      <c r="H9348" t="s">
        <v>11459</v>
      </c>
      <c r="I9348" t="s">
        <v>11354</v>
      </c>
      <c r="J9348" t="s">
        <v>50246</v>
      </c>
      <c r="K9348" t="s">
        <v>50247</v>
      </c>
      <c r="L9348" t="s">
        <v>303</v>
      </c>
      <c r="M9348" t="s">
        <v>5402</v>
      </c>
    </row>
    <row r="9349" spans="1:13" x14ac:dyDescent="0.2">
      <c r="A9349" t="s">
        <v>38143</v>
      </c>
      <c r="B9349" t="s">
        <v>38144</v>
      </c>
      <c r="C9349" t="s">
        <v>50248</v>
      </c>
      <c r="D9349" t="s">
        <v>50249</v>
      </c>
      <c r="E9349" t="s">
        <v>50250</v>
      </c>
      <c r="F9349" t="s">
        <v>50251</v>
      </c>
      <c r="G9349" t="s">
        <v>50252</v>
      </c>
      <c r="H9349" t="s">
        <v>11388</v>
      </c>
      <c r="I9349" t="s">
        <v>8943</v>
      </c>
      <c r="J9349" t="s">
        <v>50253</v>
      </c>
      <c r="K9349" t="s">
        <v>50254</v>
      </c>
      <c r="L9349" t="s">
        <v>303</v>
      </c>
      <c r="M9349" t="s">
        <v>50255</v>
      </c>
    </row>
    <row r="9350" spans="1:13" x14ac:dyDescent="0.2">
      <c r="A9350" t="s">
        <v>38143</v>
      </c>
      <c r="B9350" t="s">
        <v>38144</v>
      </c>
      <c r="C9350" t="s">
        <v>50256</v>
      </c>
      <c r="D9350" t="s">
        <v>572</v>
      </c>
      <c r="E9350" t="s">
        <v>573</v>
      </c>
      <c r="F9350" t="s">
        <v>350</v>
      </c>
      <c r="G9350" t="s">
        <v>50257</v>
      </c>
      <c r="H9350" t="s">
        <v>50258</v>
      </c>
      <c r="I9350" t="s">
        <v>50259</v>
      </c>
      <c r="J9350" t="s">
        <v>50260</v>
      </c>
      <c r="K9350" t="s">
        <v>50261</v>
      </c>
      <c r="L9350" t="s">
        <v>303</v>
      </c>
      <c r="M9350" t="s">
        <v>11704</v>
      </c>
    </row>
    <row r="9351" spans="1:13" x14ac:dyDescent="0.2">
      <c r="A9351" t="s">
        <v>38143</v>
      </c>
      <c r="B9351" t="s">
        <v>38144</v>
      </c>
      <c r="C9351" t="s">
        <v>50262</v>
      </c>
      <c r="D9351" t="s">
        <v>366</v>
      </c>
      <c r="E9351" t="s">
        <v>10132</v>
      </c>
      <c r="F9351" t="s">
        <v>40100</v>
      </c>
      <c r="G9351" t="s">
        <v>50263</v>
      </c>
      <c r="H9351" t="s">
        <v>11633</v>
      </c>
      <c r="I9351" t="s">
        <v>8943</v>
      </c>
      <c r="J9351" t="s">
        <v>50264</v>
      </c>
      <c r="K9351" t="s">
        <v>50265</v>
      </c>
      <c r="L9351" t="s">
        <v>303</v>
      </c>
      <c r="M9351" t="s">
        <v>34845</v>
      </c>
    </row>
    <row r="9352" spans="1:13" x14ac:dyDescent="0.2">
      <c r="A9352" t="s">
        <v>38143</v>
      </c>
      <c r="B9352" t="s">
        <v>38144</v>
      </c>
      <c r="C9352" t="s">
        <v>50266</v>
      </c>
      <c r="D9352" t="s">
        <v>50267</v>
      </c>
      <c r="E9352" t="s">
        <v>50268</v>
      </c>
      <c r="F9352" t="s">
        <v>50269</v>
      </c>
      <c r="G9352" t="s">
        <v>50270</v>
      </c>
      <c r="H9352" t="s">
        <v>11493</v>
      </c>
      <c r="J9352" t="s">
        <v>50271</v>
      </c>
      <c r="K9352" t="s">
        <v>50272</v>
      </c>
      <c r="L9352" t="s">
        <v>303</v>
      </c>
      <c r="M9352" t="s">
        <v>50273</v>
      </c>
    </row>
    <row r="9353" spans="1:13" x14ac:dyDescent="0.2">
      <c r="A9353" t="s">
        <v>38143</v>
      </c>
      <c r="B9353" t="s">
        <v>38144</v>
      </c>
      <c r="C9353" t="s">
        <v>50274</v>
      </c>
      <c r="D9353" t="s">
        <v>50275</v>
      </c>
      <c r="E9353" t="s">
        <v>30648</v>
      </c>
      <c r="F9353" t="s">
        <v>50276</v>
      </c>
      <c r="G9353" t="s">
        <v>50277</v>
      </c>
      <c r="H9353" t="s">
        <v>12232</v>
      </c>
      <c r="J9353" t="s">
        <v>50278</v>
      </c>
      <c r="K9353" t="s">
        <v>50279</v>
      </c>
      <c r="L9353" t="s">
        <v>303</v>
      </c>
      <c r="M9353" t="s">
        <v>29776</v>
      </c>
    </row>
    <row r="9354" spans="1:13" x14ac:dyDescent="0.2">
      <c r="A9354" t="s">
        <v>38143</v>
      </c>
      <c r="B9354" t="s">
        <v>38144</v>
      </c>
      <c r="C9354" t="s">
        <v>50280</v>
      </c>
      <c r="D9354" t="s">
        <v>31796</v>
      </c>
      <c r="E9354" t="s">
        <v>50281</v>
      </c>
      <c r="F9354" t="s">
        <v>4732</v>
      </c>
      <c r="H9354" t="s">
        <v>11813</v>
      </c>
      <c r="J9354" t="s">
        <v>50282</v>
      </c>
      <c r="K9354" t="s">
        <v>302</v>
      </c>
      <c r="L9354" t="s">
        <v>303</v>
      </c>
      <c r="M9354" t="s">
        <v>50283</v>
      </c>
    </row>
    <row r="9355" spans="1:13" x14ac:dyDescent="0.2">
      <c r="A9355" t="s">
        <v>38143</v>
      </c>
      <c r="B9355" t="s">
        <v>38144</v>
      </c>
      <c r="C9355" t="s">
        <v>50284</v>
      </c>
      <c r="D9355" t="s">
        <v>366</v>
      </c>
      <c r="E9355" t="s">
        <v>1844</v>
      </c>
      <c r="F9355" t="s">
        <v>12072</v>
      </c>
      <c r="G9355" t="s">
        <v>11381</v>
      </c>
      <c r="J9355" t="s">
        <v>50285</v>
      </c>
      <c r="K9355" t="s">
        <v>50286</v>
      </c>
      <c r="L9355" t="s">
        <v>303</v>
      </c>
      <c r="M9355" t="s">
        <v>31809</v>
      </c>
    </row>
    <row r="9356" spans="1:13" x14ac:dyDescent="0.2">
      <c r="A9356" t="s">
        <v>38143</v>
      </c>
      <c r="B9356" t="s">
        <v>38144</v>
      </c>
      <c r="C9356" t="s">
        <v>50287</v>
      </c>
      <c r="D9356" t="s">
        <v>9495</v>
      </c>
      <c r="E9356" t="s">
        <v>50288</v>
      </c>
      <c r="F9356" t="s">
        <v>50289</v>
      </c>
      <c r="G9356" t="s">
        <v>50290</v>
      </c>
      <c r="H9356" t="s">
        <v>12425</v>
      </c>
      <c r="I9356" t="s">
        <v>11500</v>
      </c>
      <c r="J9356" t="s">
        <v>50291</v>
      </c>
      <c r="K9356" t="s">
        <v>302</v>
      </c>
      <c r="L9356" t="s">
        <v>303</v>
      </c>
      <c r="M9356" t="s">
        <v>23977</v>
      </c>
    </row>
    <row r="9357" spans="1:13" x14ac:dyDescent="0.2">
      <c r="A9357" t="s">
        <v>38143</v>
      </c>
      <c r="B9357" t="s">
        <v>38144</v>
      </c>
      <c r="C9357" t="s">
        <v>50292</v>
      </c>
      <c r="D9357" t="s">
        <v>50293</v>
      </c>
      <c r="E9357" t="s">
        <v>50294</v>
      </c>
      <c r="F9357" t="s">
        <v>50295</v>
      </c>
      <c r="H9357" t="s">
        <v>11499</v>
      </c>
      <c r="J9357" t="s">
        <v>50296</v>
      </c>
      <c r="K9357" t="s">
        <v>50297</v>
      </c>
      <c r="L9357" t="s">
        <v>303</v>
      </c>
      <c r="M9357" t="s">
        <v>50298</v>
      </c>
    </row>
    <row r="9358" spans="1:13" x14ac:dyDescent="0.2">
      <c r="A9358" t="s">
        <v>38143</v>
      </c>
      <c r="B9358" t="s">
        <v>38144</v>
      </c>
      <c r="C9358" t="s">
        <v>50299</v>
      </c>
      <c r="D9358" t="s">
        <v>50300</v>
      </c>
      <c r="E9358" t="s">
        <v>50301</v>
      </c>
      <c r="F9358" t="s">
        <v>50302</v>
      </c>
      <c r="H9358" t="s">
        <v>50303</v>
      </c>
      <c r="I9358" t="s">
        <v>8943</v>
      </c>
      <c r="J9358" t="s">
        <v>50304</v>
      </c>
      <c r="K9358" t="s">
        <v>302</v>
      </c>
      <c r="L9358" t="s">
        <v>303</v>
      </c>
      <c r="M9358" t="s">
        <v>2699</v>
      </c>
    </row>
    <row r="9359" spans="1:13" x14ac:dyDescent="0.2">
      <c r="A9359" t="s">
        <v>38143</v>
      </c>
      <c r="B9359" t="s">
        <v>38144</v>
      </c>
      <c r="C9359" t="s">
        <v>50305</v>
      </c>
      <c r="D9359" t="s">
        <v>572</v>
      </c>
      <c r="E9359" t="s">
        <v>573</v>
      </c>
      <c r="F9359" t="s">
        <v>50306</v>
      </c>
      <c r="H9359" t="s">
        <v>11499</v>
      </c>
      <c r="I9359" t="s">
        <v>11500</v>
      </c>
      <c r="J9359" t="s">
        <v>50307</v>
      </c>
      <c r="K9359" t="s">
        <v>50308</v>
      </c>
      <c r="L9359" t="s">
        <v>303</v>
      </c>
      <c r="M9359" t="s">
        <v>5915</v>
      </c>
    </row>
    <row r="9360" spans="1:13" x14ac:dyDescent="0.2">
      <c r="A9360" t="s">
        <v>38143</v>
      </c>
      <c r="B9360" t="s">
        <v>38144</v>
      </c>
      <c r="C9360" t="s">
        <v>50309</v>
      </c>
      <c r="D9360" t="s">
        <v>50310</v>
      </c>
      <c r="E9360" t="s">
        <v>50311</v>
      </c>
      <c r="F9360" t="s">
        <v>50312</v>
      </c>
      <c r="H9360" t="s">
        <v>50313</v>
      </c>
      <c r="I9360" t="s">
        <v>11500</v>
      </c>
      <c r="J9360" t="s">
        <v>50314</v>
      </c>
      <c r="K9360" t="s">
        <v>50315</v>
      </c>
      <c r="L9360" t="s">
        <v>303</v>
      </c>
      <c r="M9360" t="s">
        <v>2246</v>
      </c>
    </row>
    <row r="9361" spans="1:13" x14ac:dyDescent="0.2">
      <c r="A9361" t="s">
        <v>38143</v>
      </c>
      <c r="B9361" t="s">
        <v>38144</v>
      </c>
      <c r="C9361" t="s">
        <v>50316</v>
      </c>
      <c r="D9361" t="s">
        <v>50317</v>
      </c>
      <c r="E9361" t="s">
        <v>50318</v>
      </c>
      <c r="F9361" t="s">
        <v>50319</v>
      </c>
      <c r="G9361" t="s">
        <v>12232</v>
      </c>
      <c r="J9361" t="s">
        <v>50320</v>
      </c>
      <c r="K9361" t="s">
        <v>302</v>
      </c>
      <c r="L9361" t="s">
        <v>303</v>
      </c>
      <c r="M9361" t="s">
        <v>9868</v>
      </c>
    </row>
    <row r="9362" spans="1:13" x14ac:dyDescent="0.2">
      <c r="A9362" t="s">
        <v>38143</v>
      </c>
      <c r="B9362" t="s">
        <v>38144</v>
      </c>
      <c r="C9362" t="s">
        <v>50321</v>
      </c>
      <c r="D9362" t="s">
        <v>50322</v>
      </c>
      <c r="F9362" t="s">
        <v>50323</v>
      </c>
      <c r="G9362" t="s">
        <v>50324</v>
      </c>
      <c r="H9362" t="s">
        <v>12232</v>
      </c>
      <c r="J9362" t="s">
        <v>50325</v>
      </c>
      <c r="K9362" t="s">
        <v>50326</v>
      </c>
      <c r="L9362" t="s">
        <v>303</v>
      </c>
      <c r="M9362" t="s">
        <v>422</v>
      </c>
    </row>
    <row r="9363" spans="1:13" x14ac:dyDescent="0.2">
      <c r="A9363" t="s">
        <v>38143</v>
      </c>
      <c r="B9363" t="s">
        <v>38144</v>
      </c>
      <c r="C9363" t="s">
        <v>50327</v>
      </c>
      <c r="D9363" t="s">
        <v>50328</v>
      </c>
      <c r="E9363" t="s">
        <v>50329</v>
      </c>
      <c r="F9363" t="s">
        <v>50330</v>
      </c>
      <c r="H9363" t="s">
        <v>11486</v>
      </c>
      <c r="I9363" t="s">
        <v>8943</v>
      </c>
      <c r="J9363" t="s">
        <v>50331</v>
      </c>
      <c r="K9363" t="s">
        <v>50332</v>
      </c>
      <c r="L9363" t="s">
        <v>303</v>
      </c>
      <c r="M9363" t="s">
        <v>6054</v>
      </c>
    </row>
    <row r="9364" spans="1:13" x14ac:dyDescent="0.2">
      <c r="A9364" t="s">
        <v>38143</v>
      </c>
      <c r="B9364" t="s">
        <v>38144</v>
      </c>
      <c r="C9364" t="s">
        <v>50333</v>
      </c>
      <c r="D9364" t="s">
        <v>564</v>
      </c>
      <c r="E9364" t="s">
        <v>296</v>
      </c>
      <c r="F9364" t="s">
        <v>50334</v>
      </c>
      <c r="G9364" t="s">
        <v>11740</v>
      </c>
      <c r="H9364" t="s">
        <v>8943</v>
      </c>
      <c r="J9364" t="s">
        <v>50335</v>
      </c>
      <c r="K9364" t="s">
        <v>302</v>
      </c>
      <c r="L9364" t="s">
        <v>303</v>
      </c>
      <c r="M9364" t="s">
        <v>13731</v>
      </c>
    </row>
    <row r="9365" spans="1:13" x14ac:dyDescent="0.2">
      <c r="A9365" t="s">
        <v>38143</v>
      </c>
      <c r="B9365" t="s">
        <v>38144</v>
      </c>
      <c r="C9365" t="s">
        <v>50336</v>
      </c>
      <c r="D9365" t="s">
        <v>50337</v>
      </c>
      <c r="E9365" t="s">
        <v>50338</v>
      </c>
      <c r="F9365" t="s">
        <v>50339</v>
      </c>
      <c r="G9365" t="s">
        <v>50340</v>
      </c>
      <c r="H9365" t="s">
        <v>11388</v>
      </c>
      <c r="I9365" t="s">
        <v>8943</v>
      </c>
      <c r="J9365" t="s">
        <v>50341</v>
      </c>
      <c r="K9365" t="s">
        <v>302</v>
      </c>
      <c r="L9365" t="s">
        <v>303</v>
      </c>
      <c r="M9365" t="s">
        <v>50342</v>
      </c>
    </row>
    <row r="9366" spans="1:13" x14ac:dyDescent="0.2">
      <c r="A9366" t="s">
        <v>38143</v>
      </c>
      <c r="B9366" t="s">
        <v>38144</v>
      </c>
      <c r="C9366" t="s">
        <v>50343</v>
      </c>
      <c r="D9366" t="s">
        <v>32270</v>
      </c>
      <c r="E9366" t="s">
        <v>8412</v>
      </c>
      <c r="F9366" t="s">
        <v>50344</v>
      </c>
      <c r="H9366" t="s">
        <v>11499</v>
      </c>
      <c r="J9366" t="s">
        <v>50345</v>
      </c>
      <c r="K9366" t="s">
        <v>50346</v>
      </c>
      <c r="L9366" t="s">
        <v>303</v>
      </c>
      <c r="M9366" t="s">
        <v>422</v>
      </c>
    </row>
    <row r="9367" spans="1:13" x14ac:dyDescent="0.2">
      <c r="A9367" t="s">
        <v>38143</v>
      </c>
      <c r="B9367" t="s">
        <v>38144</v>
      </c>
      <c r="C9367" t="s">
        <v>50347</v>
      </c>
      <c r="D9367" t="s">
        <v>50348</v>
      </c>
      <c r="E9367" t="s">
        <v>50349</v>
      </c>
      <c r="F9367" t="s">
        <v>50350</v>
      </c>
      <c r="G9367" t="s">
        <v>50351</v>
      </c>
      <c r="H9367" t="s">
        <v>11493</v>
      </c>
      <c r="J9367" t="s">
        <v>50352</v>
      </c>
      <c r="K9367" t="s">
        <v>50353</v>
      </c>
      <c r="L9367" t="s">
        <v>303</v>
      </c>
      <c r="M9367" t="s">
        <v>14910</v>
      </c>
    </row>
    <row r="9368" spans="1:13" x14ac:dyDescent="0.2">
      <c r="A9368" t="s">
        <v>38143</v>
      </c>
      <c r="B9368" t="s">
        <v>38144</v>
      </c>
      <c r="C9368" t="s">
        <v>50354</v>
      </c>
      <c r="D9368" t="s">
        <v>349</v>
      </c>
      <c r="E9368" t="s">
        <v>476</v>
      </c>
      <c r="F9368" t="s">
        <v>50355</v>
      </c>
      <c r="H9368" t="s">
        <v>8942</v>
      </c>
      <c r="I9368" t="s">
        <v>8943</v>
      </c>
      <c r="J9368" t="s">
        <v>50356</v>
      </c>
      <c r="K9368" t="s">
        <v>50357</v>
      </c>
      <c r="L9368" t="s">
        <v>303</v>
      </c>
      <c r="M9368" t="s">
        <v>50358</v>
      </c>
    </row>
    <row r="9369" spans="1:13" x14ac:dyDescent="0.2">
      <c r="A9369" t="s">
        <v>38143</v>
      </c>
      <c r="B9369" t="s">
        <v>38144</v>
      </c>
      <c r="C9369" t="s">
        <v>50359</v>
      </c>
      <c r="D9369" t="s">
        <v>366</v>
      </c>
      <c r="F9369" t="s">
        <v>50360</v>
      </c>
      <c r="I9369" t="s">
        <v>11388</v>
      </c>
      <c r="J9369" t="s">
        <v>50361</v>
      </c>
      <c r="K9369" t="s">
        <v>50362</v>
      </c>
      <c r="L9369" t="s">
        <v>303</v>
      </c>
      <c r="M9369" t="s">
        <v>18649</v>
      </c>
    </row>
    <row r="9370" spans="1:13" x14ac:dyDescent="0.2">
      <c r="A9370" t="s">
        <v>38143</v>
      </c>
      <c r="B9370" t="s">
        <v>38144</v>
      </c>
      <c r="C9370" t="s">
        <v>50363</v>
      </c>
      <c r="D9370" t="s">
        <v>349</v>
      </c>
      <c r="E9370" t="s">
        <v>424</v>
      </c>
      <c r="F9370" t="s">
        <v>50364</v>
      </c>
      <c r="H9370" t="s">
        <v>37716</v>
      </c>
      <c r="I9370" t="s">
        <v>11500</v>
      </c>
      <c r="J9370" t="s">
        <v>50365</v>
      </c>
      <c r="K9370" t="s">
        <v>50366</v>
      </c>
      <c r="L9370" t="s">
        <v>303</v>
      </c>
      <c r="M9370" t="s">
        <v>2054</v>
      </c>
    </row>
    <row r="9371" spans="1:13" x14ac:dyDescent="0.2">
      <c r="A9371" t="s">
        <v>38143</v>
      </c>
      <c r="B9371" t="s">
        <v>38144</v>
      </c>
      <c r="C9371" t="s">
        <v>50367</v>
      </c>
      <c r="D9371" t="s">
        <v>50368</v>
      </c>
      <c r="F9371" t="s">
        <v>50369</v>
      </c>
      <c r="G9371" t="s">
        <v>50252</v>
      </c>
      <c r="H9371" t="s">
        <v>11388</v>
      </c>
      <c r="I9371" t="s">
        <v>8943</v>
      </c>
      <c r="J9371" t="s">
        <v>50370</v>
      </c>
      <c r="K9371" t="s">
        <v>302</v>
      </c>
      <c r="L9371" t="s">
        <v>303</v>
      </c>
      <c r="M9371" t="s">
        <v>886</v>
      </c>
    </row>
    <row r="9372" spans="1:13" x14ac:dyDescent="0.2">
      <c r="A9372" t="s">
        <v>38143</v>
      </c>
      <c r="B9372" t="s">
        <v>38144</v>
      </c>
      <c r="C9372" t="s">
        <v>50371</v>
      </c>
      <c r="D9372" t="s">
        <v>572</v>
      </c>
      <c r="E9372" t="s">
        <v>573</v>
      </c>
      <c r="F9372" t="s">
        <v>50372</v>
      </c>
      <c r="H9372" t="s">
        <v>11424</v>
      </c>
      <c r="I9372" t="s">
        <v>8943</v>
      </c>
      <c r="J9372" t="s">
        <v>50373</v>
      </c>
      <c r="K9372" t="s">
        <v>50374</v>
      </c>
      <c r="L9372" t="s">
        <v>303</v>
      </c>
      <c r="M9372" t="s">
        <v>11704</v>
      </c>
    </row>
    <row r="9373" spans="1:13" x14ac:dyDescent="0.2">
      <c r="A9373" t="s">
        <v>38143</v>
      </c>
      <c r="B9373" t="s">
        <v>38144</v>
      </c>
      <c r="C9373" t="s">
        <v>50375</v>
      </c>
      <c r="D9373" t="s">
        <v>492</v>
      </c>
      <c r="E9373" t="s">
        <v>493</v>
      </c>
      <c r="F9373" t="s">
        <v>50376</v>
      </c>
      <c r="H9373" t="s">
        <v>11499</v>
      </c>
      <c r="I9373" t="s">
        <v>11500</v>
      </c>
      <c r="J9373" t="s">
        <v>50377</v>
      </c>
      <c r="K9373" t="s">
        <v>50378</v>
      </c>
      <c r="L9373" t="s">
        <v>303</v>
      </c>
      <c r="M9373" t="s">
        <v>50379</v>
      </c>
    </row>
    <row r="9374" spans="1:13" x14ac:dyDescent="0.2">
      <c r="A9374" t="s">
        <v>38143</v>
      </c>
      <c r="B9374" t="s">
        <v>38144</v>
      </c>
      <c r="C9374" t="s">
        <v>50380</v>
      </c>
      <c r="D9374" t="s">
        <v>50381</v>
      </c>
      <c r="E9374" t="s">
        <v>50382</v>
      </c>
      <c r="F9374" t="s">
        <v>50383</v>
      </c>
      <c r="H9374" t="s">
        <v>11499</v>
      </c>
      <c r="J9374" t="s">
        <v>50384</v>
      </c>
      <c r="K9374" t="s">
        <v>50385</v>
      </c>
      <c r="L9374" t="s">
        <v>303</v>
      </c>
      <c r="M9374" t="s">
        <v>11737</v>
      </c>
    </row>
    <row r="9375" spans="1:13" x14ac:dyDescent="0.2">
      <c r="A9375" t="s">
        <v>38143</v>
      </c>
      <c r="B9375" t="s">
        <v>38144</v>
      </c>
      <c r="C9375" t="s">
        <v>50386</v>
      </c>
      <c r="D9375" t="s">
        <v>50387</v>
      </c>
      <c r="E9375" t="s">
        <v>15320</v>
      </c>
      <c r="F9375" t="s">
        <v>50388</v>
      </c>
      <c r="G9375" t="s">
        <v>11625</v>
      </c>
      <c r="H9375" t="s">
        <v>11493</v>
      </c>
      <c r="J9375" t="s">
        <v>50389</v>
      </c>
      <c r="K9375" t="s">
        <v>302</v>
      </c>
      <c r="L9375" t="s">
        <v>303</v>
      </c>
      <c r="M9375" t="s">
        <v>422</v>
      </c>
    </row>
    <row r="9376" spans="1:13" x14ac:dyDescent="0.2">
      <c r="A9376" t="s">
        <v>38143</v>
      </c>
      <c r="B9376" t="s">
        <v>38144</v>
      </c>
      <c r="C9376" t="s">
        <v>50390</v>
      </c>
      <c r="D9376" t="s">
        <v>349</v>
      </c>
      <c r="E9376" t="s">
        <v>476</v>
      </c>
      <c r="F9376" t="s">
        <v>50391</v>
      </c>
      <c r="G9376" t="s">
        <v>11520</v>
      </c>
      <c r="H9376" t="s">
        <v>8943</v>
      </c>
      <c r="J9376" t="s">
        <v>50392</v>
      </c>
      <c r="K9376" t="s">
        <v>50393</v>
      </c>
      <c r="L9376" t="s">
        <v>303</v>
      </c>
      <c r="M9376" t="s">
        <v>422</v>
      </c>
    </row>
    <row r="9377" spans="1:13" x14ac:dyDescent="0.2">
      <c r="A9377" t="s">
        <v>38143</v>
      </c>
      <c r="B9377" t="s">
        <v>38144</v>
      </c>
      <c r="C9377" t="s">
        <v>50394</v>
      </c>
      <c r="D9377" t="s">
        <v>15850</v>
      </c>
      <c r="E9377" t="s">
        <v>50395</v>
      </c>
      <c r="F9377" t="s">
        <v>50396</v>
      </c>
      <c r="H9377" t="s">
        <v>11818</v>
      </c>
      <c r="I9377" t="s">
        <v>8943</v>
      </c>
      <c r="J9377" t="s">
        <v>50397</v>
      </c>
      <c r="K9377" t="s">
        <v>50398</v>
      </c>
      <c r="L9377" t="s">
        <v>303</v>
      </c>
      <c r="M9377" t="s">
        <v>10353</v>
      </c>
    </row>
    <row r="9378" spans="1:13" x14ac:dyDescent="0.2">
      <c r="A9378" t="s">
        <v>38143</v>
      </c>
      <c r="B9378" t="s">
        <v>38144</v>
      </c>
      <c r="C9378" t="s">
        <v>50399</v>
      </c>
      <c r="D9378" t="s">
        <v>50400</v>
      </c>
      <c r="E9378" t="s">
        <v>50401</v>
      </c>
      <c r="F9378" t="s">
        <v>50402</v>
      </c>
      <c r="G9378" t="s">
        <v>50403</v>
      </c>
      <c r="H9378" t="s">
        <v>11633</v>
      </c>
      <c r="I9378" t="s">
        <v>8943</v>
      </c>
      <c r="J9378" t="s">
        <v>50404</v>
      </c>
      <c r="K9378" t="s">
        <v>50405</v>
      </c>
      <c r="L9378" t="s">
        <v>303</v>
      </c>
      <c r="M9378" t="s">
        <v>2149</v>
      </c>
    </row>
    <row r="9379" spans="1:13" x14ac:dyDescent="0.2">
      <c r="A9379" t="s">
        <v>38143</v>
      </c>
      <c r="B9379" t="s">
        <v>38144</v>
      </c>
      <c r="C9379" t="s">
        <v>50406</v>
      </c>
      <c r="D9379" t="s">
        <v>16275</v>
      </c>
      <c r="E9379" t="s">
        <v>50407</v>
      </c>
      <c r="F9379" t="s">
        <v>50408</v>
      </c>
      <c r="H9379" t="s">
        <v>11499</v>
      </c>
      <c r="J9379" t="s">
        <v>50409</v>
      </c>
      <c r="K9379" t="s">
        <v>50410</v>
      </c>
      <c r="L9379" t="s">
        <v>303</v>
      </c>
      <c r="M9379" t="s">
        <v>39474</v>
      </c>
    </row>
    <row r="9380" spans="1:13" x14ac:dyDescent="0.2">
      <c r="A9380" t="s">
        <v>38143</v>
      </c>
      <c r="B9380" t="s">
        <v>38144</v>
      </c>
      <c r="C9380" t="s">
        <v>50411</v>
      </c>
      <c r="D9380" t="s">
        <v>50412</v>
      </c>
      <c r="E9380" t="s">
        <v>50413</v>
      </c>
      <c r="F9380" t="s">
        <v>22357</v>
      </c>
      <c r="G9380" t="s">
        <v>50414</v>
      </c>
      <c r="H9380" t="s">
        <v>37716</v>
      </c>
      <c r="I9380" t="s">
        <v>11500</v>
      </c>
      <c r="J9380" t="s">
        <v>50415</v>
      </c>
      <c r="K9380" t="s">
        <v>50416</v>
      </c>
      <c r="L9380" t="s">
        <v>303</v>
      </c>
      <c r="M9380" t="s">
        <v>1912</v>
      </c>
    </row>
    <row r="9381" spans="1:13" x14ac:dyDescent="0.2">
      <c r="A9381" t="s">
        <v>38143</v>
      </c>
      <c r="B9381" t="s">
        <v>38144</v>
      </c>
      <c r="C9381" t="s">
        <v>50417</v>
      </c>
      <c r="D9381" t="s">
        <v>572</v>
      </c>
      <c r="E9381" t="s">
        <v>573</v>
      </c>
      <c r="F9381" t="s">
        <v>50418</v>
      </c>
      <c r="H9381" t="s">
        <v>12425</v>
      </c>
      <c r="I9381" t="s">
        <v>11500</v>
      </c>
      <c r="J9381" t="s">
        <v>50419</v>
      </c>
      <c r="K9381" t="s">
        <v>50420</v>
      </c>
      <c r="L9381" t="s">
        <v>303</v>
      </c>
      <c r="M9381" t="s">
        <v>5402</v>
      </c>
    </row>
    <row r="9382" spans="1:13" x14ac:dyDescent="0.2">
      <c r="A9382" t="s">
        <v>38143</v>
      </c>
      <c r="B9382" t="s">
        <v>38144</v>
      </c>
      <c r="C9382" t="s">
        <v>50421</v>
      </c>
      <c r="D9382" t="s">
        <v>50422</v>
      </c>
      <c r="E9382" t="s">
        <v>50423</v>
      </c>
      <c r="F9382" t="s">
        <v>50424</v>
      </c>
      <c r="H9382" t="s">
        <v>12232</v>
      </c>
      <c r="J9382" t="s">
        <v>50425</v>
      </c>
      <c r="K9382" t="s">
        <v>50426</v>
      </c>
      <c r="L9382" t="s">
        <v>303</v>
      </c>
      <c r="M9382" t="s">
        <v>1979</v>
      </c>
    </row>
    <row r="9383" spans="1:13" x14ac:dyDescent="0.2">
      <c r="A9383" t="s">
        <v>38143</v>
      </c>
      <c r="B9383" t="s">
        <v>38144</v>
      </c>
      <c r="C9383" t="s">
        <v>50427</v>
      </c>
      <c r="D9383" t="s">
        <v>50428</v>
      </c>
      <c r="E9383" t="s">
        <v>50429</v>
      </c>
      <c r="F9383" t="s">
        <v>50430</v>
      </c>
      <c r="H9383" t="s">
        <v>11592</v>
      </c>
      <c r="I9383" t="s">
        <v>8943</v>
      </c>
      <c r="J9383" t="s">
        <v>50431</v>
      </c>
      <c r="K9383" t="s">
        <v>302</v>
      </c>
      <c r="L9383" t="s">
        <v>303</v>
      </c>
      <c r="M9383" t="s">
        <v>5626</v>
      </c>
    </row>
    <row r="9384" spans="1:13" x14ac:dyDescent="0.2">
      <c r="A9384" t="s">
        <v>38143</v>
      </c>
      <c r="B9384" t="s">
        <v>38144</v>
      </c>
      <c r="C9384" t="s">
        <v>50432</v>
      </c>
      <c r="D9384" t="s">
        <v>50433</v>
      </c>
      <c r="E9384" t="s">
        <v>50434</v>
      </c>
      <c r="F9384" t="s">
        <v>50435</v>
      </c>
      <c r="H9384" t="s">
        <v>11493</v>
      </c>
      <c r="J9384" t="s">
        <v>50436</v>
      </c>
      <c r="K9384" t="s">
        <v>302</v>
      </c>
      <c r="L9384" t="s">
        <v>303</v>
      </c>
      <c r="M9384" t="s">
        <v>422</v>
      </c>
    </row>
    <row r="9385" spans="1:13" x14ac:dyDescent="0.2">
      <c r="A9385" t="s">
        <v>38143</v>
      </c>
      <c r="B9385" t="s">
        <v>38144</v>
      </c>
      <c r="C9385" t="s">
        <v>50437</v>
      </c>
      <c r="D9385" t="s">
        <v>50438</v>
      </c>
      <c r="E9385" t="s">
        <v>50439</v>
      </c>
      <c r="F9385" t="s">
        <v>48530</v>
      </c>
      <c r="G9385" t="s">
        <v>50440</v>
      </c>
      <c r="H9385" t="s">
        <v>11592</v>
      </c>
      <c r="I9385" t="s">
        <v>8943</v>
      </c>
      <c r="J9385" t="s">
        <v>50441</v>
      </c>
      <c r="K9385" t="s">
        <v>50442</v>
      </c>
      <c r="L9385" t="s">
        <v>303</v>
      </c>
      <c r="M9385" t="s">
        <v>50443</v>
      </c>
    </row>
    <row r="9386" spans="1:13" x14ac:dyDescent="0.2">
      <c r="A9386" t="s">
        <v>38143</v>
      </c>
      <c r="B9386" t="s">
        <v>38144</v>
      </c>
      <c r="C9386" t="s">
        <v>50444</v>
      </c>
      <c r="D9386" t="s">
        <v>572</v>
      </c>
      <c r="E9386" t="s">
        <v>573</v>
      </c>
      <c r="F9386" t="s">
        <v>50445</v>
      </c>
      <c r="G9386" t="s">
        <v>981</v>
      </c>
      <c r="H9386" t="s">
        <v>12021</v>
      </c>
      <c r="I9386" t="s">
        <v>8943</v>
      </c>
      <c r="J9386" t="s">
        <v>50446</v>
      </c>
      <c r="K9386" t="s">
        <v>50447</v>
      </c>
      <c r="L9386" t="s">
        <v>303</v>
      </c>
      <c r="M9386" t="s">
        <v>11704</v>
      </c>
    </row>
    <row r="9387" spans="1:13" x14ac:dyDescent="0.2">
      <c r="A9387" t="s">
        <v>38143</v>
      </c>
      <c r="B9387" t="s">
        <v>38144</v>
      </c>
      <c r="C9387" t="s">
        <v>50448</v>
      </c>
      <c r="D9387" t="s">
        <v>50449</v>
      </c>
      <c r="E9387" t="s">
        <v>50450</v>
      </c>
      <c r="F9387" t="s">
        <v>50451</v>
      </c>
      <c r="G9387" t="s">
        <v>12232</v>
      </c>
      <c r="J9387" t="s">
        <v>50452</v>
      </c>
      <c r="K9387" t="s">
        <v>50453</v>
      </c>
      <c r="L9387" t="s">
        <v>303</v>
      </c>
      <c r="M9387" t="s">
        <v>3317</v>
      </c>
    </row>
    <row r="9388" spans="1:13" x14ac:dyDescent="0.2">
      <c r="A9388" t="s">
        <v>38143</v>
      </c>
      <c r="B9388" t="s">
        <v>38144</v>
      </c>
      <c r="C9388" t="s">
        <v>50454</v>
      </c>
      <c r="D9388" t="s">
        <v>366</v>
      </c>
      <c r="E9388" t="s">
        <v>50455</v>
      </c>
      <c r="F9388" t="s">
        <v>3526</v>
      </c>
      <c r="G9388" t="s">
        <v>50456</v>
      </c>
      <c r="H9388" t="s">
        <v>11499</v>
      </c>
      <c r="J9388" t="s">
        <v>50457</v>
      </c>
      <c r="K9388" t="s">
        <v>50458</v>
      </c>
      <c r="L9388" t="s">
        <v>303</v>
      </c>
      <c r="M9388" t="s">
        <v>976</v>
      </c>
    </row>
    <row r="9389" spans="1:13" x14ac:dyDescent="0.2">
      <c r="A9389" t="s">
        <v>38143</v>
      </c>
      <c r="B9389" t="s">
        <v>38144</v>
      </c>
      <c r="C9389" t="s">
        <v>50459</v>
      </c>
      <c r="D9389" t="s">
        <v>349</v>
      </c>
      <c r="F9389" t="s">
        <v>50460</v>
      </c>
      <c r="G9389" t="s">
        <v>37716</v>
      </c>
      <c r="H9389" t="s">
        <v>11500</v>
      </c>
      <c r="J9389" t="s">
        <v>50461</v>
      </c>
      <c r="K9389" t="s">
        <v>50462</v>
      </c>
      <c r="L9389" t="s">
        <v>303</v>
      </c>
      <c r="M9389" t="s">
        <v>422</v>
      </c>
    </row>
    <row r="9390" spans="1:13" x14ac:dyDescent="0.2">
      <c r="A9390" t="s">
        <v>38143</v>
      </c>
      <c r="B9390" t="s">
        <v>38144</v>
      </c>
      <c r="C9390" t="s">
        <v>50463</v>
      </c>
      <c r="D9390" t="s">
        <v>572</v>
      </c>
      <c r="E9390" t="s">
        <v>573</v>
      </c>
      <c r="F9390" t="s">
        <v>43919</v>
      </c>
      <c r="G9390" t="s">
        <v>44130</v>
      </c>
      <c r="H9390" t="s">
        <v>48946</v>
      </c>
      <c r="I9390" t="s">
        <v>11500</v>
      </c>
      <c r="J9390" t="s">
        <v>50464</v>
      </c>
      <c r="K9390" t="s">
        <v>50465</v>
      </c>
      <c r="L9390" t="s">
        <v>303</v>
      </c>
      <c r="M9390" t="s">
        <v>5402</v>
      </c>
    </row>
    <row r="9391" spans="1:13" x14ac:dyDescent="0.2">
      <c r="A9391" t="s">
        <v>38143</v>
      </c>
      <c r="B9391" t="s">
        <v>38144</v>
      </c>
      <c r="C9391" t="s">
        <v>50466</v>
      </c>
      <c r="D9391" t="s">
        <v>12555</v>
      </c>
      <c r="E9391" t="s">
        <v>1817</v>
      </c>
      <c r="F9391" t="s">
        <v>50467</v>
      </c>
      <c r="H9391" t="s">
        <v>11424</v>
      </c>
      <c r="I9391" t="s">
        <v>8943</v>
      </c>
      <c r="J9391" t="s">
        <v>50468</v>
      </c>
      <c r="K9391" t="s">
        <v>50469</v>
      </c>
      <c r="L9391" t="s">
        <v>303</v>
      </c>
      <c r="M9391" t="s">
        <v>29905</v>
      </c>
    </row>
    <row r="9392" spans="1:13" x14ac:dyDescent="0.2">
      <c r="A9392" t="s">
        <v>38143</v>
      </c>
      <c r="B9392" t="s">
        <v>38144</v>
      </c>
      <c r="C9392" t="s">
        <v>50470</v>
      </c>
      <c r="D9392" t="s">
        <v>50471</v>
      </c>
      <c r="E9392" t="s">
        <v>50472</v>
      </c>
      <c r="F9392" t="s">
        <v>10769</v>
      </c>
      <c r="G9392" t="s">
        <v>16136</v>
      </c>
      <c r="H9392" t="s">
        <v>11415</v>
      </c>
      <c r="I9392" t="s">
        <v>8943</v>
      </c>
      <c r="J9392" t="s">
        <v>50473</v>
      </c>
      <c r="K9392" t="s">
        <v>50474</v>
      </c>
      <c r="L9392" t="s">
        <v>303</v>
      </c>
      <c r="M9392" t="s">
        <v>1450</v>
      </c>
    </row>
    <row r="9393" spans="1:13" x14ac:dyDescent="0.2">
      <c r="A9393" t="s">
        <v>38143</v>
      </c>
      <c r="B9393" t="s">
        <v>38144</v>
      </c>
      <c r="C9393" t="s">
        <v>50475</v>
      </c>
      <c r="D9393" t="s">
        <v>349</v>
      </c>
      <c r="E9393" t="s">
        <v>476</v>
      </c>
      <c r="F9393" t="s">
        <v>9427</v>
      </c>
      <c r="G9393" t="s">
        <v>11388</v>
      </c>
      <c r="H9393" t="s">
        <v>8943</v>
      </c>
      <c r="J9393" t="s">
        <v>11389</v>
      </c>
      <c r="K9393" t="s">
        <v>302</v>
      </c>
      <c r="L9393" t="s">
        <v>303</v>
      </c>
      <c r="M9393" t="s">
        <v>422</v>
      </c>
    </row>
    <row r="9394" spans="1:13" x14ac:dyDescent="0.2">
      <c r="A9394" t="s">
        <v>38143</v>
      </c>
      <c r="B9394" t="s">
        <v>38144</v>
      </c>
      <c r="C9394" t="s">
        <v>50476</v>
      </c>
      <c r="D9394" t="s">
        <v>513</v>
      </c>
      <c r="F9394" t="s">
        <v>50477</v>
      </c>
      <c r="G9394" t="s">
        <v>981</v>
      </c>
      <c r="H9394" t="s">
        <v>11493</v>
      </c>
      <c r="J9394" t="s">
        <v>50478</v>
      </c>
      <c r="K9394" t="s">
        <v>50479</v>
      </c>
      <c r="L9394" t="s">
        <v>303</v>
      </c>
      <c r="M9394" t="s">
        <v>13056</v>
      </c>
    </row>
    <row r="9395" spans="1:13" x14ac:dyDescent="0.2">
      <c r="A9395" t="s">
        <v>38143</v>
      </c>
      <c r="B9395" t="s">
        <v>38144</v>
      </c>
      <c r="C9395" t="s">
        <v>50480</v>
      </c>
      <c r="D9395" t="s">
        <v>50481</v>
      </c>
      <c r="E9395" t="s">
        <v>50482</v>
      </c>
      <c r="F9395" t="s">
        <v>50483</v>
      </c>
      <c r="G9395" t="s">
        <v>50484</v>
      </c>
      <c r="H9395" t="s">
        <v>11388</v>
      </c>
      <c r="I9395" t="s">
        <v>8943</v>
      </c>
      <c r="J9395" t="s">
        <v>50485</v>
      </c>
      <c r="K9395" t="s">
        <v>50486</v>
      </c>
      <c r="L9395" t="s">
        <v>303</v>
      </c>
      <c r="M9395" t="s">
        <v>4774</v>
      </c>
    </row>
    <row r="9396" spans="1:13" x14ac:dyDescent="0.2">
      <c r="A9396" t="s">
        <v>38143</v>
      </c>
      <c r="B9396" t="s">
        <v>38144</v>
      </c>
      <c r="C9396" t="s">
        <v>50487</v>
      </c>
      <c r="D9396" t="s">
        <v>349</v>
      </c>
      <c r="F9396" t="s">
        <v>1233</v>
      </c>
      <c r="H9396" t="s">
        <v>49998</v>
      </c>
      <c r="I9396" t="s">
        <v>11500</v>
      </c>
      <c r="J9396" t="s">
        <v>50488</v>
      </c>
      <c r="K9396" t="s">
        <v>50489</v>
      </c>
      <c r="L9396" t="s">
        <v>303</v>
      </c>
      <c r="M9396" t="s">
        <v>422</v>
      </c>
    </row>
    <row r="9397" spans="1:13" x14ac:dyDescent="0.2">
      <c r="A9397" t="s">
        <v>38143</v>
      </c>
      <c r="B9397" t="s">
        <v>38144</v>
      </c>
      <c r="C9397" t="s">
        <v>50490</v>
      </c>
      <c r="D9397" t="s">
        <v>50491</v>
      </c>
      <c r="E9397" t="s">
        <v>50492</v>
      </c>
      <c r="F9397" t="s">
        <v>50493</v>
      </c>
      <c r="G9397" t="s">
        <v>50494</v>
      </c>
      <c r="H9397" t="s">
        <v>11499</v>
      </c>
      <c r="I9397" t="s">
        <v>11500</v>
      </c>
      <c r="J9397" t="s">
        <v>50495</v>
      </c>
      <c r="K9397" t="s">
        <v>50496</v>
      </c>
      <c r="L9397" t="s">
        <v>303</v>
      </c>
      <c r="M9397" t="s">
        <v>312</v>
      </c>
    </row>
    <row r="9398" spans="1:13" x14ac:dyDescent="0.2">
      <c r="A9398" t="s">
        <v>38143</v>
      </c>
      <c r="B9398" t="s">
        <v>38144</v>
      </c>
      <c r="C9398" t="s">
        <v>50497</v>
      </c>
      <c r="D9398" t="s">
        <v>349</v>
      </c>
      <c r="E9398" t="s">
        <v>476</v>
      </c>
      <c r="F9398" t="s">
        <v>50498</v>
      </c>
      <c r="G9398" t="s">
        <v>11953</v>
      </c>
      <c r="H9398" t="s">
        <v>8943</v>
      </c>
      <c r="J9398" t="s">
        <v>50499</v>
      </c>
      <c r="K9398" t="s">
        <v>302</v>
      </c>
      <c r="L9398" t="s">
        <v>303</v>
      </c>
      <c r="M9398" t="s">
        <v>422</v>
      </c>
    </row>
    <row r="9399" spans="1:13" x14ac:dyDescent="0.2">
      <c r="A9399" t="s">
        <v>38143</v>
      </c>
      <c r="B9399" t="s">
        <v>38144</v>
      </c>
      <c r="C9399" t="s">
        <v>50500</v>
      </c>
      <c r="D9399" t="s">
        <v>50501</v>
      </c>
      <c r="E9399" t="s">
        <v>50502</v>
      </c>
      <c r="F9399" t="s">
        <v>8628</v>
      </c>
      <c r="G9399" t="s">
        <v>50503</v>
      </c>
      <c r="H9399" t="s">
        <v>11500</v>
      </c>
      <c r="J9399" t="s">
        <v>50504</v>
      </c>
      <c r="K9399" t="s">
        <v>50505</v>
      </c>
      <c r="L9399" t="s">
        <v>303</v>
      </c>
      <c r="M9399" t="s">
        <v>415</v>
      </c>
    </row>
    <row r="9400" spans="1:13" x14ac:dyDescent="0.2">
      <c r="A9400" t="s">
        <v>38143</v>
      </c>
      <c r="B9400" t="s">
        <v>38144</v>
      </c>
      <c r="C9400" t="s">
        <v>50506</v>
      </c>
      <c r="D9400" t="s">
        <v>50507</v>
      </c>
      <c r="E9400" t="s">
        <v>50508</v>
      </c>
      <c r="F9400" t="s">
        <v>50509</v>
      </c>
      <c r="H9400" t="s">
        <v>11499</v>
      </c>
      <c r="J9400" t="s">
        <v>50510</v>
      </c>
      <c r="K9400" t="s">
        <v>50511</v>
      </c>
      <c r="L9400" t="s">
        <v>303</v>
      </c>
      <c r="M9400" t="s">
        <v>422</v>
      </c>
    </row>
    <row r="9401" spans="1:13" x14ac:dyDescent="0.2">
      <c r="A9401" t="s">
        <v>38143</v>
      </c>
      <c r="B9401" t="s">
        <v>38144</v>
      </c>
      <c r="C9401" t="s">
        <v>50512</v>
      </c>
      <c r="D9401" t="s">
        <v>50513</v>
      </c>
      <c r="E9401" t="s">
        <v>50514</v>
      </c>
      <c r="F9401" t="s">
        <v>50515</v>
      </c>
      <c r="G9401" t="s">
        <v>50516</v>
      </c>
      <c r="H9401" t="s">
        <v>50517</v>
      </c>
      <c r="J9401" t="s">
        <v>50518</v>
      </c>
      <c r="K9401" t="s">
        <v>50519</v>
      </c>
      <c r="L9401" t="s">
        <v>303</v>
      </c>
      <c r="M9401" t="s">
        <v>11427</v>
      </c>
    </row>
    <row r="9402" spans="1:13" x14ac:dyDescent="0.2">
      <c r="A9402" t="s">
        <v>38143</v>
      </c>
      <c r="B9402" t="s">
        <v>38144</v>
      </c>
      <c r="C9402" t="s">
        <v>50520</v>
      </c>
      <c r="D9402" t="s">
        <v>50521</v>
      </c>
      <c r="E9402" t="s">
        <v>50522</v>
      </c>
      <c r="F9402" t="s">
        <v>7642</v>
      </c>
      <c r="G9402" t="s">
        <v>11932</v>
      </c>
      <c r="H9402" t="s">
        <v>8943</v>
      </c>
      <c r="J9402" t="s">
        <v>50523</v>
      </c>
      <c r="K9402" t="s">
        <v>302</v>
      </c>
      <c r="L9402" t="s">
        <v>303</v>
      </c>
      <c r="M9402" t="s">
        <v>33332</v>
      </c>
    </row>
    <row r="9403" spans="1:13" x14ac:dyDescent="0.2">
      <c r="A9403" t="s">
        <v>38143</v>
      </c>
      <c r="B9403" t="s">
        <v>38144</v>
      </c>
      <c r="C9403" t="s">
        <v>50524</v>
      </c>
      <c r="D9403" t="s">
        <v>394</v>
      </c>
      <c r="F9403" t="s">
        <v>395</v>
      </c>
      <c r="G9403" t="s">
        <v>50525</v>
      </c>
      <c r="H9403" t="s">
        <v>11843</v>
      </c>
      <c r="I9403" t="s">
        <v>8943</v>
      </c>
      <c r="J9403" t="s">
        <v>50526</v>
      </c>
      <c r="K9403" t="s">
        <v>50527</v>
      </c>
      <c r="L9403" t="s">
        <v>303</v>
      </c>
      <c r="M9403" t="s">
        <v>10216</v>
      </c>
    </row>
    <row r="9404" spans="1:13" x14ac:dyDescent="0.2">
      <c r="A9404" t="s">
        <v>38143</v>
      </c>
      <c r="B9404" t="s">
        <v>38144</v>
      </c>
      <c r="C9404" t="s">
        <v>50528</v>
      </c>
      <c r="D9404" t="s">
        <v>50529</v>
      </c>
      <c r="F9404" t="s">
        <v>50530</v>
      </c>
      <c r="G9404" t="s">
        <v>981</v>
      </c>
      <c r="H9404" t="s">
        <v>50531</v>
      </c>
      <c r="I9404" t="s">
        <v>11381</v>
      </c>
      <c r="J9404" t="s">
        <v>50532</v>
      </c>
      <c r="K9404" t="s">
        <v>50533</v>
      </c>
      <c r="L9404" t="s">
        <v>303</v>
      </c>
      <c r="M9404" t="s">
        <v>50534</v>
      </c>
    </row>
    <row r="9405" spans="1:13" x14ac:dyDescent="0.2">
      <c r="A9405" t="s">
        <v>38143</v>
      </c>
      <c r="B9405" t="s">
        <v>38144</v>
      </c>
      <c r="C9405" t="s">
        <v>50535</v>
      </c>
      <c r="D9405" t="s">
        <v>50536</v>
      </c>
      <c r="F9405" t="s">
        <v>50537</v>
      </c>
      <c r="G9405" t="s">
        <v>50538</v>
      </c>
      <c r="H9405" t="s">
        <v>21854</v>
      </c>
      <c r="I9405" t="s">
        <v>8943</v>
      </c>
      <c r="J9405" t="s">
        <v>50539</v>
      </c>
      <c r="K9405" t="s">
        <v>302</v>
      </c>
      <c r="L9405" t="s">
        <v>303</v>
      </c>
      <c r="M9405" t="s">
        <v>3900</v>
      </c>
    </row>
    <row r="9406" spans="1:13" x14ac:dyDescent="0.2">
      <c r="A9406" t="s">
        <v>38143</v>
      </c>
      <c r="B9406" t="s">
        <v>38144</v>
      </c>
      <c r="C9406" t="s">
        <v>50540</v>
      </c>
      <c r="D9406" t="s">
        <v>50541</v>
      </c>
      <c r="E9406" t="s">
        <v>50542</v>
      </c>
      <c r="F9406" t="s">
        <v>50543</v>
      </c>
      <c r="H9406" t="s">
        <v>11734</v>
      </c>
      <c r="I9406" t="s">
        <v>8943</v>
      </c>
      <c r="J9406" t="s">
        <v>50544</v>
      </c>
      <c r="K9406" t="s">
        <v>50545</v>
      </c>
      <c r="L9406" t="s">
        <v>303</v>
      </c>
      <c r="M9406" t="s">
        <v>27818</v>
      </c>
    </row>
    <row r="9407" spans="1:13" x14ac:dyDescent="0.2">
      <c r="A9407" t="s">
        <v>38143</v>
      </c>
      <c r="B9407" t="s">
        <v>38144</v>
      </c>
      <c r="C9407" t="s">
        <v>50546</v>
      </c>
      <c r="D9407" t="s">
        <v>572</v>
      </c>
      <c r="E9407" t="s">
        <v>573</v>
      </c>
      <c r="F9407" t="s">
        <v>12496</v>
      </c>
      <c r="H9407" t="s">
        <v>50206</v>
      </c>
      <c r="I9407" t="s">
        <v>8943</v>
      </c>
      <c r="J9407" t="s">
        <v>50547</v>
      </c>
      <c r="K9407" t="s">
        <v>50548</v>
      </c>
      <c r="L9407" t="s">
        <v>303</v>
      </c>
      <c r="M9407" t="s">
        <v>11922</v>
      </c>
    </row>
    <row r="9408" spans="1:13" x14ac:dyDescent="0.2">
      <c r="A9408" t="s">
        <v>38143</v>
      </c>
      <c r="B9408" t="s">
        <v>38144</v>
      </c>
      <c r="C9408" t="s">
        <v>50549</v>
      </c>
      <c r="D9408" t="s">
        <v>349</v>
      </c>
      <c r="E9408" t="s">
        <v>476</v>
      </c>
      <c r="F9408" t="s">
        <v>4732</v>
      </c>
      <c r="G9408" t="s">
        <v>11454</v>
      </c>
      <c r="H9408" t="s">
        <v>8943</v>
      </c>
      <c r="J9408" t="s">
        <v>50550</v>
      </c>
      <c r="K9408" t="s">
        <v>302</v>
      </c>
      <c r="L9408" t="s">
        <v>303</v>
      </c>
      <c r="M9408" t="s">
        <v>422</v>
      </c>
    </row>
    <row r="9409" spans="1:13" x14ac:dyDescent="0.2">
      <c r="A9409" t="s">
        <v>38143</v>
      </c>
      <c r="B9409" t="s">
        <v>38144</v>
      </c>
      <c r="C9409" t="s">
        <v>50551</v>
      </c>
      <c r="D9409" t="s">
        <v>50108</v>
      </c>
      <c r="E9409" t="s">
        <v>50552</v>
      </c>
      <c r="F9409" t="s">
        <v>50553</v>
      </c>
      <c r="G9409" t="s">
        <v>50554</v>
      </c>
      <c r="H9409" t="s">
        <v>11486</v>
      </c>
      <c r="I9409" t="s">
        <v>8943</v>
      </c>
      <c r="J9409" t="s">
        <v>50555</v>
      </c>
      <c r="K9409" t="s">
        <v>50556</v>
      </c>
      <c r="L9409" t="s">
        <v>303</v>
      </c>
      <c r="M9409" t="s">
        <v>28436</v>
      </c>
    </row>
    <row r="9410" spans="1:13" x14ac:dyDescent="0.2">
      <c r="A9410" t="s">
        <v>38143</v>
      </c>
      <c r="B9410" t="s">
        <v>38144</v>
      </c>
      <c r="C9410" t="s">
        <v>50557</v>
      </c>
      <c r="D9410" t="s">
        <v>50558</v>
      </c>
      <c r="E9410" t="s">
        <v>50559</v>
      </c>
      <c r="F9410" t="s">
        <v>50560</v>
      </c>
      <c r="H9410" t="s">
        <v>12232</v>
      </c>
      <c r="J9410" t="s">
        <v>50561</v>
      </c>
      <c r="K9410" t="s">
        <v>50562</v>
      </c>
      <c r="L9410" t="s">
        <v>303</v>
      </c>
      <c r="M9410" t="s">
        <v>2027</v>
      </c>
    </row>
    <row r="9411" spans="1:13" x14ac:dyDescent="0.2">
      <c r="A9411" t="s">
        <v>38143</v>
      </c>
      <c r="B9411" t="s">
        <v>38144</v>
      </c>
      <c r="C9411" t="s">
        <v>50563</v>
      </c>
      <c r="D9411" t="s">
        <v>12268</v>
      </c>
      <c r="E9411" t="s">
        <v>1817</v>
      </c>
      <c r="F9411" t="s">
        <v>50564</v>
      </c>
      <c r="G9411" t="s">
        <v>981</v>
      </c>
      <c r="H9411" t="s">
        <v>50565</v>
      </c>
      <c r="I9411" t="s">
        <v>8943</v>
      </c>
      <c r="J9411" t="s">
        <v>50566</v>
      </c>
      <c r="K9411" t="s">
        <v>50567</v>
      </c>
      <c r="L9411" t="s">
        <v>303</v>
      </c>
      <c r="M9411" t="s">
        <v>12614</v>
      </c>
    </row>
    <row r="9412" spans="1:13" x14ac:dyDescent="0.2">
      <c r="A9412" t="s">
        <v>38143</v>
      </c>
      <c r="B9412" t="s">
        <v>38144</v>
      </c>
      <c r="C9412" t="s">
        <v>50568</v>
      </c>
      <c r="D9412" t="s">
        <v>50569</v>
      </c>
      <c r="E9412" t="s">
        <v>50570</v>
      </c>
      <c r="F9412" t="s">
        <v>50571</v>
      </c>
      <c r="H9412" t="s">
        <v>50572</v>
      </c>
      <c r="I9412" t="s">
        <v>8943</v>
      </c>
      <c r="J9412" t="s">
        <v>50573</v>
      </c>
      <c r="K9412" t="s">
        <v>50574</v>
      </c>
      <c r="L9412" t="s">
        <v>303</v>
      </c>
      <c r="M9412" t="s">
        <v>50575</v>
      </c>
    </row>
    <row r="9413" spans="1:13" x14ac:dyDescent="0.2">
      <c r="A9413" t="s">
        <v>38143</v>
      </c>
      <c r="B9413" t="s">
        <v>38144</v>
      </c>
      <c r="C9413" t="s">
        <v>50576</v>
      </c>
      <c r="D9413" t="s">
        <v>50577</v>
      </c>
      <c r="E9413" t="s">
        <v>33619</v>
      </c>
      <c r="F9413" t="s">
        <v>50578</v>
      </c>
      <c r="H9413" t="s">
        <v>11513</v>
      </c>
      <c r="I9413" t="s">
        <v>8943</v>
      </c>
      <c r="J9413" t="s">
        <v>50579</v>
      </c>
      <c r="K9413" t="s">
        <v>50580</v>
      </c>
      <c r="L9413" t="s">
        <v>303</v>
      </c>
      <c r="M9413" t="s">
        <v>1640</v>
      </c>
    </row>
    <row r="9414" spans="1:13" x14ac:dyDescent="0.2">
      <c r="A9414" t="s">
        <v>38143</v>
      </c>
      <c r="B9414" t="s">
        <v>38144</v>
      </c>
      <c r="C9414" t="s">
        <v>50581</v>
      </c>
      <c r="D9414" t="s">
        <v>572</v>
      </c>
      <c r="E9414" t="s">
        <v>573</v>
      </c>
      <c r="F9414" t="s">
        <v>50582</v>
      </c>
      <c r="G9414" t="s">
        <v>49998</v>
      </c>
      <c r="H9414" t="s">
        <v>11500</v>
      </c>
      <c r="J9414" t="s">
        <v>50583</v>
      </c>
      <c r="K9414" t="s">
        <v>50584</v>
      </c>
      <c r="L9414" t="s">
        <v>303</v>
      </c>
      <c r="M9414" t="s">
        <v>5402</v>
      </c>
    </row>
    <row r="9415" spans="1:13" x14ac:dyDescent="0.2">
      <c r="A9415" t="s">
        <v>38143</v>
      </c>
      <c r="B9415" t="s">
        <v>38144</v>
      </c>
      <c r="C9415" t="s">
        <v>50585</v>
      </c>
      <c r="D9415" t="s">
        <v>50586</v>
      </c>
      <c r="E9415" t="s">
        <v>50587</v>
      </c>
      <c r="F9415" t="s">
        <v>50588</v>
      </c>
      <c r="G9415" t="s">
        <v>11513</v>
      </c>
      <c r="H9415" t="s">
        <v>8943</v>
      </c>
      <c r="J9415" t="s">
        <v>50589</v>
      </c>
      <c r="K9415" t="s">
        <v>302</v>
      </c>
      <c r="L9415" t="s">
        <v>303</v>
      </c>
      <c r="M9415" t="s">
        <v>3778</v>
      </c>
    </row>
    <row r="9416" spans="1:13" x14ac:dyDescent="0.2">
      <c r="A9416" t="s">
        <v>38143</v>
      </c>
      <c r="B9416" t="s">
        <v>38144</v>
      </c>
      <c r="C9416" t="s">
        <v>50590</v>
      </c>
      <c r="D9416" t="s">
        <v>50591</v>
      </c>
      <c r="E9416" t="s">
        <v>50592</v>
      </c>
      <c r="F9416" t="s">
        <v>45855</v>
      </c>
      <c r="G9416" t="s">
        <v>11479</v>
      </c>
      <c r="H9416" t="s">
        <v>8943</v>
      </c>
      <c r="J9416" t="s">
        <v>50593</v>
      </c>
      <c r="K9416" t="s">
        <v>50594</v>
      </c>
      <c r="L9416" t="s">
        <v>303</v>
      </c>
      <c r="M9416" t="s">
        <v>32945</v>
      </c>
    </row>
    <row r="9417" spans="1:13" x14ac:dyDescent="0.2">
      <c r="A9417" t="s">
        <v>38143</v>
      </c>
      <c r="B9417" t="s">
        <v>38144</v>
      </c>
      <c r="C9417" t="s">
        <v>50595</v>
      </c>
      <c r="D9417" t="s">
        <v>349</v>
      </c>
      <c r="F9417" t="s">
        <v>50596</v>
      </c>
      <c r="G9417" t="s">
        <v>12425</v>
      </c>
      <c r="H9417" t="s">
        <v>11500</v>
      </c>
      <c r="J9417" t="s">
        <v>50597</v>
      </c>
      <c r="K9417" t="s">
        <v>50598</v>
      </c>
      <c r="L9417" t="s">
        <v>303</v>
      </c>
      <c r="M9417" t="s">
        <v>422</v>
      </c>
    </row>
    <row r="9418" spans="1:13" x14ac:dyDescent="0.2">
      <c r="A9418" t="s">
        <v>38143</v>
      </c>
      <c r="B9418" t="s">
        <v>38144</v>
      </c>
      <c r="C9418" t="s">
        <v>50599</v>
      </c>
      <c r="D9418" t="s">
        <v>9272</v>
      </c>
      <c r="E9418" t="s">
        <v>50600</v>
      </c>
      <c r="F9418" t="s">
        <v>50601</v>
      </c>
      <c r="H9418" t="s">
        <v>50602</v>
      </c>
      <c r="J9418" t="s">
        <v>50603</v>
      </c>
      <c r="K9418" t="s">
        <v>302</v>
      </c>
      <c r="L9418" t="s">
        <v>303</v>
      </c>
      <c r="M9418" t="s">
        <v>2821</v>
      </c>
    </row>
    <row r="9419" spans="1:13" x14ac:dyDescent="0.2">
      <c r="A9419" t="s">
        <v>38143</v>
      </c>
      <c r="B9419" t="s">
        <v>38144</v>
      </c>
      <c r="C9419" t="s">
        <v>50604</v>
      </c>
      <c r="D9419" t="s">
        <v>50605</v>
      </c>
      <c r="E9419" t="s">
        <v>16842</v>
      </c>
      <c r="F9419" t="s">
        <v>50606</v>
      </c>
      <c r="G9419" t="s">
        <v>12221</v>
      </c>
      <c r="H9419" t="s">
        <v>8943</v>
      </c>
      <c r="J9419" t="s">
        <v>30529</v>
      </c>
      <c r="K9419" t="s">
        <v>302</v>
      </c>
      <c r="L9419" t="s">
        <v>303</v>
      </c>
      <c r="M9419" t="s">
        <v>30530</v>
      </c>
    </row>
    <row r="9420" spans="1:13" x14ac:dyDescent="0.2">
      <c r="A9420" t="s">
        <v>38143</v>
      </c>
      <c r="B9420" t="s">
        <v>38144</v>
      </c>
      <c r="C9420" t="s">
        <v>50607</v>
      </c>
      <c r="D9420" t="s">
        <v>366</v>
      </c>
      <c r="E9420" t="s">
        <v>367</v>
      </c>
      <c r="F9420" t="s">
        <v>50608</v>
      </c>
      <c r="H9420" t="s">
        <v>12425</v>
      </c>
      <c r="I9420" t="s">
        <v>11500</v>
      </c>
      <c r="J9420" t="s">
        <v>50609</v>
      </c>
      <c r="K9420" t="s">
        <v>50610</v>
      </c>
      <c r="L9420" t="s">
        <v>303</v>
      </c>
      <c r="M9420" t="s">
        <v>1213</v>
      </c>
    </row>
    <row r="9421" spans="1:13" x14ac:dyDescent="0.2">
      <c r="A9421" t="s">
        <v>38143</v>
      </c>
      <c r="B9421" t="s">
        <v>38144</v>
      </c>
      <c r="C9421" t="s">
        <v>50611</v>
      </c>
      <c r="D9421" t="s">
        <v>572</v>
      </c>
      <c r="E9421" t="s">
        <v>573</v>
      </c>
      <c r="F9421" t="s">
        <v>50612</v>
      </c>
      <c r="H9421" t="s">
        <v>37716</v>
      </c>
      <c r="I9421" t="s">
        <v>11500</v>
      </c>
      <c r="J9421" t="s">
        <v>50613</v>
      </c>
      <c r="K9421" t="s">
        <v>50614</v>
      </c>
      <c r="L9421" t="s">
        <v>303</v>
      </c>
      <c r="M9421" t="s">
        <v>1863</v>
      </c>
    </row>
    <row r="9422" spans="1:13" x14ac:dyDescent="0.2">
      <c r="A9422" t="s">
        <v>38143</v>
      </c>
      <c r="B9422" t="s">
        <v>38144</v>
      </c>
      <c r="C9422" t="s">
        <v>50615</v>
      </c>
      <c r="D9422" t="s">
        <v>564</v>
      </c>
      <c r="E9422" t="s">
        <v>296</v>
      </c>
      <c r="F9422" t="s">
        <v>50616</v>
      </c>
      <c r="G9422" t="s">
        <v>11953</v>
      </c>
      <c r="J9422" t="s">
        <v>50617</v>
      </c>
      <c r="K9422" t="s">
        <v>302</v>
      </c>
      <c r="L9422" t="s">
        <v>303</v>
      </c>
      <c r="M9422" t="s">
        <v>13731</v>
      </c>
    </row>
    <row r="9423" spans="1:13" x14ac:dyDescent="0.2">
      <c r="A9423" t="s">
        <v>38143</v>
      </c>
      <c r="B9423" t="s">
        <v>38144</v>
      </c>
      <c r="C9423" t="s">
        <v>50618</v>
      </c>
      <c r="D9423" t="s">
        <v>32270</v>
      </c>
      <c r="E9423" t="s">
        <v>50619</v>
      </c>
      <c r="F9423" t="s">
        <v>3605</v>
      </c>
      <c r="G9423" t="s">
        <v>50620</v>
      </c>
      <c r="H9423" t="s">
        <v>50621</v>
      </c>
      <c r="I9423" t="s">
        <v>11499</v>
      </c>
      <c r="J9423" t="s">
        <v>50622</v>
      </c>
      <c r="K9423" t="s">
        <v>50623</v>
      </c>
      <c r="L9423" t="s">
        <v>303</v>
      </c>
      <c r="M9423" t="s">
        <v>41198</v>
      </c>
    </row>
    <row r="9424" spans="1:13" x14ac:dyDescent="0.2">
      <c r="A9424" t="s">
        <v>38143</v>
      </c>
      <c r="B9424" t="s">
        <v>38144</v>
      </c>
      <c r="C9424" t="s">
        <v>50624</v>
      </c>
      <c r="D9424" t="s">
        <v>7125</v>
      </c>
      <c r="E9424" t="s">
        <v>6057</v>
      </c>
      <c r="F9424" t="s">
        <v>50625</v>
      </c>
      <c r="G9424" t="s">
        <v>11458</v>
      </c>
      <c r="H9424" t="s">
        <v>11459</v>
      </c>
      <c r="I9424" t="s">
        <v>11354</v>
      </c>
      <c r="J9424" t="s">
        <v>50626</v>
      </c>
      <c r="K9424" t="s">
        <v>50627</v>
      </c>
      <c r="L9424" t="s">
        <v>303</v>
      </c>
      <c r="M9424" t="s">
        <v>37820</v>
      </c>
    </row>
    <row r="9425" spans="1:13" x14ac:dyDescent="0.2">
      <c r="A9425" t="s">
        <v>38143</v>
      </c>
      <c r="B9425" t="s">
        <v>38144</v>
      </c>
      <c r="C9425" t="s">
        <v>50628</v>
      </c>
      <c r="D9425" t="s">
        <v>15826</v>
      </c>
      <c r="E9425" t="s">
        <v>16542</v>
      </c>
      <c r="F9425" t="s">
        <v>50629</v>
      </c>
      <c r="H9425" t="s">
        <v>11499</v>
      </c>
      <c r="J9425" t="s">
        <v>11501</v>
      </c>
      <c r="K9425" t="s">
        <v>50630</v>
      </c>
      <c r="L9425" t="s">
        <v>303</v>
      </c>
      <c r="M9425" t="s">
        <v>4987</v>
      </c>
    </row>
    <row r="9426" spans="1:13" x14ac:dyDescent="0.2">
      <c r="A9426" t="s">
        <v>38143</v>
      </c>
      <c r="B9426" t="s">
        <v>38144</v>
      </c>
      <c r="C9426" t="s">
        <v>50631</v>
      </c>
      <c r="D9426" t="s">
        <v>50632</v>
      </c>
      <c r="E9426" t="s">
        <v>50633</v>
      </c>
      <c r="F9426" t="s">
        <v>50634</v>
      </c>
      <c r="G9426" t="s">
        <v>11633</v>
      </c>
      <c r="H9426" t="s">
        <v>8943</v>
      </c>
      <c r="J9426" t="s">
        <v>50635</v>
      </c>
      <c r="K9426" t="s">
        <v>302</v>
      </c>
      <c r="L9426" t="s">
        <v>303</v>
      </c>
      <c r="M9426" t="s">
        <v>2436</v>
      </c>
    </row>
    <row r="9427" spans="1:13" x14ac:dyDescent="0.2">
      <c r="A9427" t="s">
        <v>38143</v>
      </c>
      <c r="B9427" t="s">
        <v>38144</v>
      </c>
      <c r="C9427" t="s">
        <v>50636</v>
      </c>
      <c r="D9427" t="s">
        <v>394</v>
      </c>
      <c r="F9427" t="s">
        <v>50637</v>
      </c>
      <c r="G9427" t="s">
        <v>50638</v>
      </c>
      <c r="H9427" t="s">
        <v>49998</v>
      </c>
      <c r="I9427" t="s">
        <v>11500</v>
      </c>
      <c r="J9427" t="s">
        <v>50639</v>
      </c>
      <c r="K9427" t="s">
        <v>50640</v>
      </c>
      <c r="L9427" t="s">
        <v>303</v>
      </c>
      <c r="M9427" t="s">
        <v>942</v>
      </c>
    </row>
    <row r="9428" spans="1:13" x14ac:dyDescent="0.2">
      <c r="A9428" t="s">
        <v>38143</v>
      </c>
      <c r="B9428" t="s">
        <v>38144</v>
      </c>
      <c r="C9428" t="s">
        <v>50641</v>
      </c>
      <c r="D9428" t="s">
        <v>50642</v>
      </c>
      <c r="E9428" t="s">
        <v>19059</v>
      </c>
      <c r="F9428" t="s">
        <v>50643</v>
      </c>
      <c r="G9428" t="s">
        <v>11633</v>
      </c>
      <c r="H9428" t="s">
        <v>8943</v>
      </c>
      <c r="J9428" t="s">
        <v>50644</v>
      </c>
      <c r="K9428" t="s">
        <v>50645</v>
      </c>
      <c r="L9428" t="s">
        <v>303</v>
      </c>
      <c r="M9428" t="s">
        <v>7399</v>
      </c>
    </row>
    <row r="9429" spans="1:13" x14ac:dyDescent="0.2">
      <c r="A9429" t="s">
        <v>38143</v>
      </c>
      <c r="B9429" t="s">
        <v>38144</v>
      </c>
      <c r="C9429" t="s">
        <v>50646</v>
      </c>
      <c r="D9429" t="s">
        <v>394</v>
      </c>
      <c r="E9429" t="s">
        <v>499</v>
      </c>
      <c r="F9429" t="s">
        <v>50647</v>
      </c>
      <c r="H9429" t="s">
        <v>12232</v>
      </c>
      <c r="J9429" t="s">
        <v>50648</v>
      </c>
      <c r="K9429" t="s">
        <v>50649</v>
      </c>
      <c r="L9429" t="s">
        <v>303</v>
      </c>
      <c r="M9429" t="s">
        <v>20072</v>
      </c>
    </row>
    <row r="9430" spans="1:13" x14ac:dyDescent="0.2">
      <c r="A9430" t="s">
        <v>38143</v>
      </c>
      <c r="B9430" t="s">
        <v>38144</v>
      </c>
      <c r="C9430" t="s">
        <v>50650</v>
      </c>
      <c r="D9430" t="s">
        <v>572</v>
      </c>
      <c r="E9430" t="s">
        <v>573</v>
      </c>
      <c r="F9430" t="s">
        <v>50651</v>
      </c>
      <c r="G9430" t="s">
        <v>49902</v>
      </c>
      <c r="H9430" t="s">
        <v>12232</v>
      </c>
      <c r="J9430" t="s">
        <v>50652</v>
      </c>
      <c r="K9430" t="s">
        <v>50653</v>
      </c>
      <c r="L9430" t="s">
        <v>303</v>
      </c>
      <c r="M9430" t="s">
        <v>5402</v>
      </c>
    </row>
    <row r="9431" spans="1:13" x14ac:dyDescent="0.2">
      <c r="A9431" t="s">
        <v>38143</v>
      </c>
      <c r="B9431" t="s">
        <v>38144</v>
      </c>
      <c r="C9431" t="s">
        <v>50654</v>
      </c>
      <c r="D9431" t="s">
        <v>50655</v>
      </c>
      <c r="E9431" t="s">
        <v>50656</v>
      </c>
      <c r="F9431" t="s">
        <v>50657</v>
      </c>
      <c r="G9431" t="s">
        <v>11506</v>
      </c>
      <c r="I9431" t="s">
        <v>8943</v>
      </c>
      <c r="J9431" t="s">
        <v>50658</v>
      </c>
      <c r="K9431" t="s">
        <v>50659</v>
      </c>
      <c r="L9431" t="s">
        <v>303</v>
      </c>
      <c r="M9431" t="s">
        <v>1314</v>
      </c>
    </row>
    <row r="9432" spans="1:13" x14ac:dyDescent="0.2">
      <c r="A9432" t="s">
        <v>38143</v>
      </c>
      <c r="B9432" t="s">
        <v>38144</v>
      </c>
      <c r="C9432" t="s">
        <v>50660</v>
      </c>
      <c r="D9432" t="s">
        <v>50661</v>
      </c>
      <c r="E9432" t="s">
        <v>13464</v>
      </c>
      <c r="F9432" t="s">
        <v>50662</v>
      </c>
      <c r="H9432" t="s">
        <v>11592</v>
      </c>
      <c r="I9432" t="s">
        <v>8943</v>
      </c>
      <c r="J9432" t="s">
        <v>50663</v>
      </c>
      <c r="K9432" t="s">
        <v>50664</v>
      </c>
      <c r="L9432" t="s">
        <v>303</v>
      </c>
      <c r="M9432" t="s">
        <v>50665</v>
      </c>
    </row>
    <row r="9433" spans="1:13" x14ac:dyDescent="0.2">
      <c r="A9433" t="s">
        <v>38143</v>
      </c>
      <c r="B9433" t="s">
        <v>38144</v>
      </c>
      <c r="C9433" t="s">
        <v>50666</v>
      </c>
      <c r="D9433" t="s">
        <v>564</v>
      </c>
      <c r="E9433" t="s">
        <v>296</v>
      </c>
      <c r="F9433" t="s">
        <v>50667</v>
      </c>
      <c r="G9433" t="s">
        <v>11388</v>
      </c>
      <c r="H9433" t="s">
        <v>8943</v>
      </c>
      <c r="J9433" t="s">
        <v>50668</v>
      </c>
      <c r="K9433" t="s">
        <v>302</v>
      </c>
      <c r="L9433" t="s">
        <v>303</v>
      </c>
      <c r="M9433" t="s">
        <v>8054</v>
      </c>
    </row>
    <row r="9434" spans="1:13" x14ac:dyDescent="0.2">
      <c r="A9434" t="s">
        <v>38143</v>
      </c>
      <c r="B9434" t="s">
        <v>38144</v>
      </c>
      <c r="C9434" t="s">
        <v>50669</v>
      </c>
      <c r="D9434" t="s">
        <v>2857</v>
      </c>
      <c r="E9434" t="s">
        <v>2858</v>
      </c>
      <c r="F9434" t="s">
        <v>43601</v>
      </c>
      <c r="G9434" t="s">
        <v>8034</v>
      </c>
      <c r="H9434" t="s">
        <v>50670</v>
      </c>
      <c r="I9434" t="s">
        <v>8943</v>
      </c>
      <c r="J9434" t="s">
        <v>50671</v>
      </c>
      <c r="K9434" t="s">
        <v>50672</v>
      </c>
      <c r="L9434" t="s">
        <v>303</v>
      </c>
      <c r="M9434" t="s">
        <v>50673</v>
      </c>
    </row>
    <row r="9435" spans="1:13" x14ac:dyDescent="0.2">
      <c r="A9435" t="s">
        <v>38143</v>
      </c>
      <c r="B9435" t="s">
        <v>38144</v>
      </c>
      <c r="C9435" t="s">
        <v>50674</v>
      </c>
      <c r="D9435" t="s">
        <v>572</v>
      </c>
      <c r="E9435" t="s">
        <v>573</v>
      </c>
      <c r="F9435" t="s">
        <v>50675</v>
      </c>
      <c r="G9435" t="s">
        <v>50676</v>
      </c>
      <c r="H9435" t="s">
        <v>12398</v>
      </c>
      <c r="I9435" t="s">
        <v>11354</v>
      </c>
      <c r="J9435" t="s">
        <v>50677</v>
      </c>
      <c r="K9435" t="s">
        <v>50678</v>
      </c>
      <c r="L9435" t="s">
        <v>303</v>
      </c>
      <c r="M9435" t="s">
        <v>11949</v>
      </c>
    </row>
    <row r="9436" spans="1:13" x14ac:dyDescent="0.2">
      <c r="A9436" t="s">
        <v>38143</v>
      </c>
      <c r="B9436" t="s">
        <v>38144</v>
      </c>
      <c r="C9436" t="s">
        <v>50679</v>
      </c>
      <c r="D9436" t="s">
        <v>50680</v>
      </c>
      <c r="E9436" t="s">
        <v>50681</v>
      </c>
      <c r="F9436" t="s">
        <v>50682</v>
      </c>
      <c r="G9436" t="s">
        <v>11485</v>
      </c>
      <c r="H9436" t="s">
        <v>11486</v>
      </c>
      <c r="I9436" t="s">
        <v>8943</v>
      </c>
      <c r="J9436" t="s">
        <v>50683</v>
      </c>
      <c r="K9436" t="s">
        <v>302</v>
      </c>
      <c r="L9436" t="s">
        <v>303</v>
      </c>
      <c r="M9436" t="s">
        <v>11971</v>
      </c>
    </row>
    <row r="9437" spans="1:13" x14ac:dyDescent="0.2">
      <c r="A9437" t="s">
        <v>38143</v>
      </c>
      <c r="B9437" t="s">
        <v>38144</v>
      </c>
      <c r="C9437" t="s">
        <v>50684</v>
      </c>
      <c r="D9437" t="s">
        <v>50685</v>
      </c>
      <c r="E9437" t="s">
        <v>50686</v>
      </c>
      <c r="F9437" t="s">
        <v>50687</v>
      </c>
      <c r="H9437" t="s">
        <v>12447</v>
      </c>
      <c r="I9437" t="s">
        <v>12232</v>
      </c>
      <c r="J9437" t="s">
        <v>50688</v>
      </c>
      <c r="K9437" t="s">
        <v>50689</v>
      </c>
      <c r="L9437" t="s">
        <v>303</v>
      </c>
      <c r="M9437" t="s">
        <v>3235</v>
      </c>
    </row>
    <row r="9438" spans="1:13" x14ac:dyDescent="0.2">
      <c r="A9438" t="s">
        <v>38143</v>
      </c>
      <c r="B9438" t="s">
        <v>38144</v>
      </c>
      <c r="C9438" t="s">
        <v>50690</v>
      </c>
      <c r="D9438" t="s">
        <v>349</v>
      </c>
      <c r="E9438" t="s">
        <v>476</v>
      </c>
      <c r="F9438" t="s">
        <v>50691</v>
      </c>
      <c r="G9438" t="s">
        <v>12159</v>
      </c>
      <c r="H9438" t="s">
        <v>11370</v>
      </c>
      <c r="I9438" t="s">
        <v>11354</v>
      </c>
      <c r="J9438" t="s">
        <v>12161</v>
      </c>
      <c r="K9438" t="s">
        <v>50692</v>
      </c>
      <c r="L9438" t="s">
        <v>303</v>
      </c>
      <c r="M9438" t="s">
        <v>422</v>
      </c>
    </row>
    <row r="9439" spans="1:13" x14ac:dyDescent="0.2">
      <c r="A9439" t="s">
        <v>38143</v>
      </c>
      <c r="B9439" t="s">
        <v>38144</v>
      </c>
      <c r="C9439" t="s">
        <v>50693</v>
      </c>
      <c r="D9439" t="s">
        <v>12268</v>
      </c>
      <c r="E9439" t="s">
        <v>1817</v>
      </c>
      <c r="F9439" t="s">
        <v>18725</v>
      </c>
      <c r="H9439" t="s">
        <v>50694</v>
      </c>
      <c r="I9439" t="s">
        <v>8943</v>
      </c>
      <c r="J9439" t="s">
        <v>50695</v>
      </c>
      <c r="K9439" t="s">
        <v>50696</v>
      </c>
      <c r="L9439" t="s">
        <v>303</v>
      </c>
      <c r="M9439" t="s">
        <v>1979</v>
      </c>
    </row>
    <row r="9440" spans="1:13" x14ac:dyDescent="0.2">
      <c r="A9440" t="s">
        <v>38143</v>
      </c>
      <c r="B9440" t="s">
        <v>38144</v>
      </c>
      <c r="C9440" t="s">
        <v>50697</v>
      </c>
      <c r="D9440" t="s">
        <v>50400</v>
      </c>
      <c r="E9440" t="s">
        <v>50698</v>
      </c>
      <c r="F9440" t="s">
        <v>50699</v>
      </c>
      <c r="G9440" t="s">
        <v>11734</v>
      </c>
      <c r="H9440" t="s">
        <v>8943</v>
      </c>
      <c r="J9440" t="s">
        <v>50700</v>
      </c>
      <c r="K9440" t="s">
        <v>50701</v>
      </c>
      <c r="L9440" t="s">
        <v>303</v>
      </c>
      <c r="M9440" t="s">
        <v>5542</v>
      </c>
    </row>
    <row r="9441" spans="1:13" x14ac:dyDescent="0.2">
      <c r="A9441" t="s">
        <v>38143</v>
      </c>
      <c r="B9441" t="s">
        <v>38144</v>
      </c>
      <c r="C9441" t="s">
        <v>50702</v>
      </c>
      <c r="D9441" t="s">
        <v>349</v>
      </c>
      <c r="E9441" t="s">
        <v>1348</v>
      </c>
      <c r="F9441" t="s">
        <v>50703</v>
      </c>
      <c r="H9441" t="s">
        <v>11407</v>
      </c>
      <c r="I9441" t="s">
        <v>11565</v>
      </c>
      <c r="J9441" t="s">
        <v>50704</v>
      </c>
      <c r="K9441" t="s">
        <v>50705</v>
      </c>
      <c r="L9441" t="s">
        <v>303</v>
      </c>
      <c r="M9441" t="s">
        <v>28120</v>
      </c>
    </row>
    <row r="9442" spans="1:13" x14ac:dyDescent="0.2">
      <c r="A9442" t="s">
        <v>38143</v>
      </c>
      <c r="B9442" t="s">
        <v>38144</v>
      </c>
      <c r="C9442" t="s">
        <v>50706</v>
      </c>
      <c r="D9442" t="s">
        <v>50707</v>
      </c>
      <c r="E9442" t="s">
        <v>50708</v>
      </c>
      <c r="F9442" t="s">
        <v>50709</v>
      </c>
      <c r="G9442" t="s">
        <v>11499</v>
      </c>
      <c r="H9442" t="s">
        <v>11500</v>
      </c>
      <c r="J9442" t="s">
        <v>50710</v>
      </c>
      <c r="K9442" t="s">
        <v>50711</v>
      </c>
      <c r="L9442" t="s">
        <v>303</v>
      </c>
      <c r="M9442" t="s">
        <v>3300</v>
      </c>
    </row>
    <row r="9443" spans="1:13" x14ac:dyDescent="0.2">
      <c r="A9443" t="s">
        <v>38143</v>
      </c>
      <c r="B9443" t="s">
        <v>38144</v>
      </c>
      <c r="C9443" t="s">
        <v>50712</v>
      </c>
      <c r="D9443" t="s">
        <v>50449</v>
      </c>
      <c r="E9443" t="s">
        <v>17630</v>
      </c>
      <c r="F9443" t="s">
        <v>50713</v>
      </c>
      <c r="H9443" t="s">
        <v>12232</v>
      </c>
      <c r="J9443" t="s">
        <v>50714</v>
      </c>
      <c r="K9443" t="s">
        <v>50715</v>
      </c>
      <c r="L9443" t="s">
        <v>303</v>
      </c>
      <c r="M9443" t="s">
        <v>1175</v>
      </c>
    </row>
    <row r="9444" spans="1:13" x14ac:dyDescent="0.2">
      <c r="A9444" t="s">
        <v>38143</v>
      </c>
      <c r="B9444" t="s">
        <v>38144</v>
      </c>
      <c r="C9444" t="s">
        <v>50716</v>
      </c>
      <c r="D9444" t="s">
        <v>349</v>
      </c>
      <c r="F9444" t="s">
        <v>50717</v>
      </c>
      <c r="G9444" t="s">
        <v>50718</v>
      </c>
      <c r="H9444" t="s">
        <v>12232</v>
      </c>
      <c r="J9444" t="s">
        <v>50719</v>
      </c>
      <c r="K9444" t="s">
        <v>50720</v>
      </c>
      <c r="L9444" t="s">
        <v>303</v>
      </c>
      <c r="M9444" t="s">
        <v>422</v>
      </c>
    </row>
    <row r="9445" spans="1:13" x14ac:dyDescent="0.2">
      <c r="A9445" t="s">
        <v>38143</v>
      </c>
      <c r="B9445" t="s">
        <v>38144</v>
      </c>
      <c r="C9445" t="s">
        <v>50721</v>
      </c>
      <c r="D9445" t="s">
        <v>50722</v>
      </c>
      <c r="E9445" t="s">
        <v>50723</v>
      </c>
      <c r="F9445" t="s">
        <v>50724</v>
      </c>
      <c r="G9445" t="s">
        <v>23625</v>
      </c>
      <c r="H9445" t="s">
        <v>11633</v>
      </c>
      <c r="I9445" t="s">
        <v>8943</v>
      </c>
      <c r="J9445" t="s">
        <v>50725</v>
      </c>
      <c r="K9445" t="s">
        <v>302</v>
      </c>
      <c r="L9445" t="s">
        <v>303</v>
      </c>
      <c r="M9445" t="s">
        <v>10181</v>
      </c>
    </row>
    <row r="9446" spans="1:13" x14ac:dyDescent="0.2">
      <c r="A9446" t="s">
        <v>38143</v>
      </c>
      <c r="B9446" t="s">
        <v>38144</v>
      </c>
      <c r="C9446" t="s">
        <v>50726</v>
      </c>
      <c r="D9446" t="s">
        <v>572</v>
      </c>
      <c r="E9446" t="s">
        <v>573</v>
      </c>
      <c r="F9446" t="s">
        <v>50727</v>
      </c>
      <c r="G9446" t="s">
        <v>50728</v>
      </c>
      <c r="H9446" t="s">
        <v>11818</v>
      </c>
      <c r="I9446" t="s">
        <v>8943</v>
      </c>
      <c r="J9446" t="s">
        <v>50729</v>
      </c>
      <c r="K9446" t="s">
        <v>50730</v>
      </c>
      <c r="L9446" t="s">
        <v>303</v>
      </c>
      <c r="M9446" t="s">
        <v>11704</v>
      </c>
    </row>
    <row r="9447" spans="1:13" x14ac:dyDescent="0.2">
      <c r="A9447" t="s">
        <v>38143</v>
      </c>
      <c r="B9447" t="s">
        <v>38144</v>
      </c>
      <c r="C9447" t="s">
        <v>50731</v>
      </c>
      <c r="D9447" t="s">
        <v>50558</v>
      </c>
      <c r="E9447" t="s">
        <v>50732</v>
      </c>
      <c r="F9447" t="s">
        <v>50733</v>
      </c>
      <c r="G9447" t="s">
        <v>50734</v>
      </c>
      <c r="H9447" t="s">
        <v>50735</v>
      </c>
      <c r="I9447" t="s">
        <v>11500</v>
      </c>
      <c r="J9447" t="s">
        <v>50736</v>
      </c>
      <c r="K9447" t="s">
        <v>50737</v>
      </c>
      <c r="L9447" t="s">
        <v>303</v>
      </c>
      <c r="M9447" t="s">
        <v>50738</v>
      </c>
    </row>
    <row r="9448" spans="1:13" x14ac:dyDescent="0.2">
      <c r="A9448" t="s">
        <v>38143</v>
      </c>
      <c r="B9448" t="s">
        <v>38144</v>
      </c>
      <c r="C9448" t="s">
        <v>50739</v>
      </c>
      <c r="D9448" t="s">
        <v>50740</v>
      </c>
      <c r="E9448" t="s">
        <v>14086</v>
      </c>
      <c r="F9448" t="s">
        <v>50741</v>
      </c>
      <c r="H9448" t="s">
        <v>11499</v>
      </c>
      <c r="I9448" t="s">
        <v>11500</v>
      </c>
      <c r="J9448" t="s">
        <v>50742</v>
      </c>
      <c r="K9448" t="s">
        <v>50743</v>
      </c>
      <c r="L9448" t="s">
        <v>303</v>
      </c>
      <c r="M9448" t="s">
        <v>7654</v>
      </c>
    </row>
    <row r="9449" spans="1:13" x14ac:dyDescent="0.2">
      <c r="A9449" t="s">
        <v>38143</v>
      </c>
      <c r="B9449" t="s">
        <v>38144</v>
      </c>
      <c r="C9449" t="s">
        <v>50744</v>
      </c>
      <c r="D9449" t="s">
        <v>50745</v>
      </c>
      <c r="E9449" t="s">
        <v>50746</v>
      </c>
      <c r="F9449" t="s">
        <v>50747</v>
      </c>
      <c r="G9449" t="s">
        <v>11870</v>
      </c>
      <c r="H9449" t="s">
        <v>11486</v>
      </c>
      <c r="J9449" t="s">
        <v>11871</v>
      </c>
      <c r="K9449" t="s">
        <v>302</v>
      </c>
      <c r="L9449" t="s">
        <v>303</v>
      </c>
      <c r="M9449" t="s">
        <v>50748</v>
      </c>
    </row>
    <row r="9450" spans="1:13" x14ac:dyDescent="0.2">
      <c r="A9450" t="s">
        <v>38143</v>
      </c>
      <c r="B9450" t="s">
        <v>38144</v>
      </c>
      <c r="C9450" t="s">
        <v>50749</v>
      </c>
      <c r="D9450" t="s">
        <v>349</v>
      </c>
      <c r="E9450" t="s">
        <v>424</v>
      </c>
      <c r="F9450" t="s">
        <v>50750</v>
      </c>
      <c r="G9450" t="s">
        <v>50751</v>
      </c>
      <c r="H9450" t="s">
        <v>11486</v>
      </c>
      <c r="I9450" t="s">
        <v>8943</v>
      </c>
      <c r="J9450" t="s">
        <v>50752</v>
      </c>
      <c r="K9450" t="s">
        <v>50753</v>
      </c>
      <c r="L9450" t="s">
        <v>303</v>
      </c>
      <c r="M9450" t="s">
        <v>32438</v>
      </c>
    </row>
    <row r="9451" spans="1:13" x14ac:dyDescent="0.2">
      <c r="A9451" t="s">
        <v>38143</v>
      </c>
      <c r="B9451" t="s">
        <v>38144</v>
      </c>
      <c r="C9451" t="s">
        <v>50754</v>
      </c>
      <c r="D9451" t="s">
        <v>366</v>
      </c>
      <c r="E9451" t="s">
        <v>367</v>
      </c>
      <c r="F9451" t="s">
        <v>3526</v>
      </c>
      <c r="G9451" t="s">
        <v>50755</v>
      </c>
      <c r="H9451" t="s">
        <v>37716</v>
      </c>
      <c r="I9451" t="s">
        <v>11500</v>
      </c>
      <c r="J9451" t="s">
        <v>50756</v>
      </c>
      <c r="K9451" t="s">
        <v>50757</v>
      </c>
      <c r="L9451" t="s">
        <v>303</v>
      </c>
      <c r="M9451" t="s">
        <v>13575</v>
      </c>
    </row>
    <row r="9452" spans="1:13" x14ac:dyDescent="0.2">
      <c r="A9452" t="s">
        <v>38143</v>
      </c>
      <c r="B9452" t="s">
        <v>38144</v>
      </c>
      <c r="C9452" t="s">
        <v>50758</v>
      </c>
      <c r="D9452" t="s">
        <v>572</v>
      </c>
      <c r="E9452" t="s">
        <v>573</v>
      </c>
      <c r="F9452" t="s">
        <v>50759</v>
      </c>
      <c r="G9452" t="s">
        <v>50760</v>
      </c>
      <c r="H9452" t="s">
        <v>11370</v>
      </c>
      <c r="I9452" t="s">
        <v>11354</v>
      </c>
      <c r="J9452" t="s">
        <v>50761</v>
      </c>
      <c r="K9452" t="s">
        <v>50762</v>
      </c>
      <c r="L9452" t="s">
        <v>303</v>
      </c>
      <c r="M9452" t="s">
        <v>5402</v>
      </c>
    </row>
    <row r="9453" spans="1:13" x14ac:dyDescent="0.2">
      <c r="A9453" t="s">
        <v>38143</v>
      </c>
      <c r="B9453" t="s">
        <v>38144</v>
      </c>
      <c r="C9453" t="s">
        <v>50763</v>
      </c>
      <c r="D9453" t="s">
        <v>12064</v>
      </c>
      <c r="E9453" t="s">
        <v>14527</v>
      </c>
      <c r="F9453" t="s">
        <v>50764</v>
      </c>
      <c r="G9453" t="s">
        <v>50765</v>
      </c>
      <c r="H9453" t="s">
        <v>11818</v>
      </c>
      <c r="I9453" t="s">
        <v>8943</v>
      </c>
      <c r="J9453" t="s">
        <v>50766</v>
      </c>
      <c r="K9453" t="s">
        <v>12068</v>
      </c>
      <c r="L9453" t="s">
        <v>303</v>
      </c>
      <c r="M9453" t="s">
        <v>4335</v>
      </c>
    </row>
    <row r="9454" spans="1:13" x14ac:dyDescent="0.2">
      <c r="A9454" t="s">
        <v>38143</v>
      </c>
      <c r="B9454" t="s">
        <v>38144</v>
      </c>
      <c r="C9454" t="s">
        <v>50767</v>
      </c>
      <c r="D9454" t="s">
        <v>15850</v>
      </c>
      <c r="E9454" t="s">
        <v>49891</v>
      </c>
      <c r="F9454" t="s">
        <v>50768</v>
      </c>
      <c r="G9454" t="s">
        <v>50040</v>
      </c>
      <c r="H9454" t="s">
        <v>11493</v>
      </c>
      <c r="I9454" t="s">
        <v>8943</v>
      </c>
      <c r="J9454" t="s">
        <v>50769</v>
      </c>
      <c r="K9454" t="s">
        <v>50770</v>
      </c>
      <c r="L9454" t="s">
        <v>303</v>
      </c>
      <c r="M9454" t="s">
        <v>10353</v>
      </c>
    </row>
    <row r="9455" spans="1:13" x14ac:dyDescent="0.2">
      <c r="A9455" t="s">
        <v>38143</v>
      </c>
      <c r="B9455" t="s">
        <v>38144</v>
      </c>
      <c r="C9455" t="s">
        <v>50771</v>
      </c>
      <c r="D9455" t="s">
        <v>401</v>
      </c>
      <c r="F9455" t="s">
        <v>50772</v>
      </c>
      <c r="G9455" t="s">
        <v>37716</v>
      </c>
      <c r="I9455" t="s">
        <v>11500</v>
      </c>
      <c r="J9455" t="s">
        <v>50773</v>
      </c>
      <c r="K9455" t="s">
        <v>50774</v>
      </c>
      <c r="L9455" t="s">
        <v>303</v>
      </c>
      <c r="M9455" t="s">
        <v>11462</v>
      </c>
    </row>
    <row r="9456" spans="1:13" x14ac:dyDescent="0.2">
      <c r="A9456" t="s">
        <v>38143</v>
      </c>
      <c r="B9456" t="s">
        <v>38144</v>
      </c>
      <c r="C9456" t="s">
        <v>50775</v>
      </c>
      <c r="D9456" t="s">
        <v>50776</v>
      </c>
      <c r="E9456" t="s">
        <v>50777</v>
      </c>
      <c r="F9456" t="s">
        <v>50778</v>
      </c>
      <c r="H9456" t="s">
        <v>12447</v>
      </c>
      <c r="J9456" t="s">
        <v>50779</v>
      </c>
      <c r="K9456" t="s">
        <v>50780</v>
      </c>
      <c r="L9456" t="s">
        <v>303</v>
      </c>
      <c r="M9456" t="s">
        <v>24849</v>
      </c>
    </row>
    <row r="9457" spans="1:13" x14ac:dyDescent="0.2">
      <c r="A9457" t="s">
        <v>38143</v>
      </c>
      <c r="B9457" t="s">
        <v>38144</v>
      </c>
      <c r="C9457" t="s">
        <v>50781</v>
      </c>
      <c r="D9457" t="s">
        <v>572</v>
      </c>
      <c r="E9457" t="s">
        <v>573</v>
      </c>
      <c r="F9457" t="s">
        <v>50782</v>
      </c>
      <c r="G9457" t="s">
        <v>50783</v>
      </c>
      <c r="H9457" t="s">
        <v>11499</v>
      </c>
      <c r="J9457" t="s">
        <v>50784</v>
      </c>
      <c r="K9457" t="s">
        <v>50785</v>
      </c>
      <c r="L9457" t="s">
        <v>303</v>
      </c>
      <c r="M9457" t="s">
        <v>5402</v>
      </c>
    </row>
    <row r="9458" spans="1:13" x14ac:dyDescent="0.2">
      <c r="A9458" t="s">
        <v>38143</v>
      </c>
      <c r="B9458" t="s">
        <v>38144</v>
      </c>
      <c r="C9458" t="s">
        <v>50786</v>
      </c>
      <c r="D9458" t="s">
        <v>572</v>
      </c>
      <c r="E9458" t="s">
        <v>573</v>
      </c>
      <c r="F9458" t="s">
        <v>50787</v>
      </c>
      <c r="G9458" t="s">
        <v>50788</v>
      </c>
      <c r="H9458" t="s">
        <v>37716</v>
      </c>
      <c r="I9458" t="s">
        <v>11500</v>
      </c>
      <c r="J9458" t="s">
        <v>50789</v>
      </c>
      <c r="K9458" t="s">
        <v>50790</v>
      </c>
      <c r="L9458" t="s">
        <v>303</v>
      </c>
      <c r="M9458" t="s">
        <v>6382</v>
      </c>
    </row>
    <row r="9459" spans="1:13" x14ac:dyDescent="0.2">
      <c r="A9459" t="s">
        <v>38143</v>
      </c>
      <c r="B9459" t="s">
        <v>38144</v>
      </c>
      <c r="C9459" t="s">
        <v>50791</v>
      </c>
      <c r="D9459" t="s">
        <v>32270</v>
      </c>
      <c r="E9459" t="s">
        <v>50619</v>
      </c>
      <c r="F9459" t="s">
        <v>50792</v>
      </c>
      <c r="H9459" t="s">
        <v>11499</v>
      </c>
      <c r="J9459" t="s">
        <v>50793</v>
      </c>
      <c r="K9459" t="s">
        <v>50794</v>
      </c>
      <c r="L9459" t="s">
        <v>303</v>
      </c>
      <c r="M9459" t="s">
        <v>11971</v>
      </c>
    </row>
    <row r="9460" spans="1:13" x14ac:dyDescent="0.2">
      <c r="A9460" t="s">
        <v>38143</v>
      </c>
      <c r="B9460" t="s">
        <v>38144</v>
      </c>
      <c r="C9460" t="s">
        <v>50795</v>
      </c>
      <c r="D9460" t="s">
        <v>50796</v>
      </c>
      <c r="E9460" t="s">
        <v>50797</v>
      </c>
      <c r="F9460" t="s">
        <v>50798</v>
      </c>
      <c r="G9460" t="s">
        <v>50124</v>
      </c>
      <c r="H9460" t="s">
        <v>11499</v>
      </c>
      <c r="I9460" t="s">
        <v>11500</v>
      </c>
      <c r="J9460" t="s">
        <v>50799</v>
      </c>
      <c r="K9460" t="s">
        <v>50800</v>
      </c>
      <c r="L9460" t="s">
        <v>303</v>
      </c>
      <c r="M9460" t="s">
        <v>1028</v>
      </c>
    </row>
    <row r="9461" spans="1:13" x14ac:dyDescent="0.2">
      <c r="A9461" t="s">
        <v>38143</v>
      </c>
      <c r="B9461" t="s">
        <v>38144</v>
      </c>
      <c r="C9461" t="s">
        <v>50801</v>
      </c>
      <c r="D9461" t="s">
        <v>564</v>
      </c>
      <c r="E9461" t="s">
        <v>296</v>
      </c>
      <c r="F9461" t="s">
        <v>50802</v>
      </c>
      <c r="G9461" t="s">
        <v>11576</v>
      </c>
      <c r="H9461" t="s">
        <v>8943</v>
      </c>
      <c r="J9461" t="s">
        <v>50803</v>
      </c>
      <c r="K9461" t="s">
        <v>302</v>
      </c>
      <c r="L9461" t="s">
        <v>303</v>
      </c>
      <c r="M9461" t="s">
        <v>422</v>
      </c>
    </row>
    <row r="9462" spans="1:13" x14ac:dyDescent="0.2">
      <c r="A9462" t="s">
        <v>38143</v>
      </c>
      <c r="B9462" t="s">
        <v>38144</v>
      </c>
      <c r="C9462" t="s">
        <v>50804</v>
      </c>
      <c r="D9462" t="s">
        <v>50805</v>
      </c>
      <c r="E9462" t="s">
        <v>45425</v>
      </c>
      <c r="F9462" t="s">
        <v>50806</v>
      </c>
      <c r="H9462" t="s">
        <v>12232</v>
      </c>
      <c r="I9462" t="s">
        <v>11500</v>
      </c>
      <c r="J9462" t="s">
        <v>50807</v>
      </c>
      <c r="K9462" t="s">
        <v>50808</v>
      </c>
      <c r="L9462" t="s">
        <v>303</v>
      </c>
      <c r="M9462" t="s">
        <v>3684</v>
      </c>
    </row>
    <row r="9463" spans="1:13" x14ac:dyDescent="0.2">
      <c r="A9463" t="s">
        <v>38143</v>
      </c>
      <c r="B9463" t="s">
        <v>38144</v>
      </c>
      <c r="C9463" t="s">
        <v>50809</v>
      </c>
      <c r="D9463" t="s">
        <v>349</v>
      </c>
      <c r="E9463" t="s">
        <v>424</v>
      </c>
      <c r="F9463" t="s">
        <v>813</v>
      </c>
      <c r="G9463" t="s">
        <v>50810</v>
      </c>
      <c r="H9463" t="s">
        <v>8943</v>
      </c>
      <c r="J9463" t="s">
        <v>50811</v>
      </c>
      <c r="K9463" t="s">
        <v>302</v>
      </c>
      <c r="L9463" t="s">
        <v>303</v>
      </c>
      <c r="M9463" t="s">
        <v>20191</v>
      </c>
    </row>
    <row r="9464" spans="1:13" x14ac:dyDescent="0.2">
      <c r="A9464" t="s">
        <v>38143</v>
      </c>
      <c r="B9464" t="s">
        <v>38144</v>
      </c>
      <c r="C9464" t="s">
        <v>50812</v>
      </c>
      <c r="D9464" t="s">
        <v>32270</v>
      </c>
      <c r="E9464" t="s">
        <v>50619</v>
      </c>
      <c r="F9464" t="s">
        <v>50813</v>
      </c>
      <c r="G9464" t="s">
        <v>37716</v>
      </c>
      <c r="H9464" t="s">
        <v>11500</v>
      </c>
      <c r="J9464" t="s">
        <v>50814</v>
      </c>
      <c r="K9464" t="s">
        <v>50815</v>
      </c>
      <c r="L9464" t="s">
        <v>303</v>
      </c>
      <c r="M9464" t="s">
        <v>50816</v>
      </c>
    </row>
    <row r="9465" spans="1:13" x14ac:dyDescent="0.2">
      <c r="A9465" t="s">
        <v>38143</v>
      </c>
      <c r="B9465" t="s">
        <v>38144</v>
      </c>
      <c r="C9465" t="s">
        <v>50817</v>
      </c>
      <c r="D9465" t="s">
        <v>49924</v>
      </c>
      <c r="E9465" t="s">
        <v>37083</v>
      </c>
      <c r="F9465" t="s">
        <v>50818</v>
      </c>
      <c r="G9465" t="s">
        <v>37716</v>
      </c>
      <c r="H9465" t="s">
        <v>11500</v>
      </c>
      <c r="J9465" t="s">
        <v>50819</v>
      </c>
      <c r="K9465" t="s">
        <v>50820</v>
      </c>
      <c r="L9465" t="s">
        <v>303</v>
      </c>
      <c r="M9465" t="s">
        <v>35827</v>
      </c>
    </row>
    <row r="9466" spans="1:13" x14ac:dyDescent="0.2">
      <c r="A9466" t="s">
        <v>38143</v>
      </c>
      <c r="B9466" t="s">
        <v>38144</v>
      </c>
      <c r="C9466" t="s">
        <v>50821</v>
      </c>
      <c r="D9466" t="s">
        <v>50822</v>
      </c>
      <c r="E9466" t="s">
        <v>50823</v>
      </c>
      <c r="F9466" t="s">
        <v>10696</v>
      </c>
      <c r="G9466" t="s">
        <v>50824</v>
      </c>
      <c r="H9466" t="s">
        <v>8943</v>
      </c>
      <c r="J9466" t="s">
        <v>50825</v>
      </c>
      <c r="K9466" t="s">
        <v>50826</v>
      </c>
      <c r="L9466" t="s">
        <v>303</v>
      </c>
      <c r="M9466" t="s">
        <v>50827</v>
      </c>
    </row>
    <row r="9467" spans="1:13" x14ac:dyDescent="0.2">
      <c r="A9467" t="s">
        <v>38143</v>
      </c>
      <c r="B9467" t="s">
        <v>38144</v>
      </c>
      <c r="C9467" t="s">
        <v>50828</v>
      </c>
      <c r="D9467" t="s">
        <v>50829</v>
      </c>
      <c r="E9467" t="s">
        <v>50830</v>
      </c>
      <c r="F9467" t="s">
        <v>50831</v>
      </c>
      <c r="H9467" t="s">
        <v>50832</v>
      </c>
      <c r="I9467" t="s">
        <v>11499</v>
      </c>
      <c r="J9467" t="s">
        <v>50833</v>
      </c>
      <c r="K9467" t="s">
        <v>50834</v>
      </c>
      <c r="L9467" t="s">
        <v>303</v>
      </c>
      <c r="M9467" t="s">
        <v>5192</v>
      </c>
    </row>
    <row r="9468" spans="1:13" x14ac:dyDescent="0.2">
      <c r="A9468" t="s">
        <v>38143</v>
      </c>
      <c r="B9468" t="s">
        <v>38144</v>
      </c>
      <c r="C9468" t="s">
        <v>50835</v>
      </c>
      <c r="D9468" t="s">
        <v>6056</v>
      </c>
      <c r="E9468" t="s">
        <v>6057</v>
      </c>
      <c r="F9468" t="s">
        <v>50836</v>
      </c>
      <c r="G9468" t="s">
        <v>50837</v>
      </c>
      <c r="H9468" t="s">
        <v>11388</v>
      </c>
      <c r="I9468" t="s">
        <v>8943</v>
      </c>
      <c r="J9468" t="s">
        <v>50838</v>
      </c>
      <c r="K9468" t="s">
        <v>50839</v>
      </c>
      <c r="L9468" t="s">
        <v>303</v>
      </c>
      <c r="M9468" t="s">
        <v>14524</v>
      </c>
    </row>
    <row r="9469" spans="1:13" x14ac:dyDescent="0.2">
      <c r="A9469" t="s">
        <v>38143</v>
      </c>
      <c r="B9469" t="s">
        <v>38144</v>
      </c>
      <c r="C9469" t="s">
        <v>50840</v>
      </c>
      <c r="D9469" t="s">
        <v>366</v>
      </c>
      <c r="E9469" t="s">
        <v>1215</v>
      </c>
      <c r="F9469" t="s">
        <v>50841</v>
      </c>
      <c r="G9469" t="s">
        <v>50842</v>
      </c>
      <c r="H9469" t="s">
        <v>11493</v>
      </c>
      <c r="I9469" t="s">
        <v>8943</v>
      </c>
      <c r="J9469" t="s">
        <v>50843</v>
      </c>
      <c r="K9469" t="s">
        <v>50844</v>
      </c>
      <c r="L9469" t="s">
        <v>303</v>
      </c>
      <c r="M9469" t="s">
        <v>50845</v>
      </c>
    </row>
    <row r="9470" spans="1:13" x14ac:dyDescent="0.2">
      <c r="A9470" t="s">
        <v>38143</v>
      </c>
      <c r="B9470" t="s">
        <v>38144</v>
      </c>
      <c r="C9470" t="s">
        <v>50846</v>
      </c>
      <c r="D9470" t="s">
        <v>50847</v>
      </c>
      <c r="F9470" t="s">
        <v>50848</v>
      </c>
      <c r="G9470" t="s">
        <v>11932</v>
      </c>
      <c r="H9470" t="s">
        <v>8943</v>
      </c>
      <c r="J9470" t="s">
        <v>50849</v>
      </c>
      <c r="K9470" t="s">
        <v>302</v>
      </c>
      <c r="L9470" t="s">
        <v>303</v>
      </c>
      <c r="M9470" t="s">
        <v>16040</v>
      </c>
    </row>
    <row r="9471" spans="1:13" x14ac:dyDescent="0.2">
      <c r="A9471" t="s">
        <v>38143</v>
      </c>
      <c r="B9471" t="s">
        <v>38144</v>
      </c>
      <c r="C9471" t="s">
        <v>50850</v>
      </c>
      <c r="D9471" t="s">
        <v>50851</v>
      </c>
      <c r="E9471" t="s">
        <v>50852</v>
      </c>
      <c r="F9471" t="s">
        <v>50853</v>
      </c>
      <c r="H9471" t="s">
        <v>11353</v>
      </c>
      <c r="I9471" t="s">
        <v>11354</v>
      </c>
      <c r="J9471" t="s">
        <v>50854</v>
      </c>
      <c r="K9471" t="s">
        <v>302</v>
      </c>
      <c r="L9471" t="s">
        <v>303</v>
      </c>
      <c r="M9471" t="s">
        <v>9049</v>
      </c>
    </row>
    <row r="9472" spans="1:13" x14ac:dyDescent="0.2">
      <c r="A9472" t="s">
        <v>38143</v>
      </c>
      <c r="B9472" t="s">
        <v>38144</v>
      </c>
      <c r="C9472" t="s">
        <v>50855</v>
      </c>
      <c r="D9472" t="s">
        <v>32270</v>
      </c>
      <c r="E9472" t="s">
        <v>50856</v>
      </c>
      <c r="F9472" t="s">
        <v>50857</v>
      </c>
      <c r="G9472" t="s">
        <v>50858</v>
      </c>
      <c r="H9472" t="s">
        <v>11499</v>
      </c>
      <c r="J9472" t="s">
        <v>50859</v>
      </c>
      <c r="K9472" t="s">
        <v>50860</v>
      </c>
      <c r="L9472" t="s">
        <v>303</v>
      </c>
      <c r="M9472" t="s">
        <v>422</v>
      </c>
    </row>
    <row r="9473" spans="1:13" x14ac:dyDescent="0.2">
      <c r="A9473" t="s">
        <v>38143</v>
      </c>
      <c r="B9473" t="s">
        <v>38144</v>
      </c>
      <c r="C9473" t="s">
        <v>50861</v>
      </c>
      <c r="D9473" t="s">
        <v>14490</v>
      </c>
      <c r="E9473" t="s">
        <v>50862</v>
      </c>
      <c r="F9473" t="s">
        <v>50863</v>
      </c>
      <c r="G9473" t="s">
        <v>50206</v>
      </c>
      <c r="H9473" t="s">
        <v>8943</v>
      </c>
      <c r="J9473" t="s">
        <v>50864</v>
      </c>
      <c r="K9473" t="s">
        <v>302</v>
      </c>
      <c r="L9473" t="s">
        <v>303</v>
      </c>
      <c r="M9473" t="s">
        <v>11264</v>
      </c>
    </row>
    <row r="9474" spans="1:13" x14ac:dyDescent="0.2">
      <c r="A9474" t="s">
        <v>38143</v>
      </c>
      <c r="B9474" t="s">
        <v>38144</v>
      </c>
      <c r="C9474" t="s">
        <v>50865</v>
      </c>
      <c r="D9474" t="s">
        <v>10017</v>
      </c>
      <c r="E9474" t="s">
        <v>11511</v>
      </c>
      <c r="F9474" t="s">
        <v>50866</v>
      </c>
      <c r="G9474" t="s">
        <v>49909</v>
      </c>
      <c r="H9474" t="s">
        <v>11843</v>
      </c>
      <c r="I9474" t="s">
        <v>11593</v>
      </c>
      <c r="J9474" t="s">
        <v>49861</v>
      </c>
      <c r="K9474" t="s">
        <v>50867</v>
      </c>
      <c r="L9474" t="s">
        <v>303</v>
      </c>
      <c r="M9474" t="s">
        <v>11827</v>
      </c>
    </row>
    <row r="9475" spans="1:13" x14ac:dyDescent="0.2">
      <c r="A9475" t="s">
        <v>38143</v>
      </c>
      <c r="B9475" t="s">
        <v>38144</v>
      </c>
      <c r="C9475" t="s">
        <v>50868</v>
      </c>
      <c r="D9475" t="s">
        <v>349</v>
      </c>
      <c r="E9475" t="s">
        <v>39399</v>
      </c>
      <c r="F9475" t="s">
        <v>50869</v>
      </c>
      <c r="G9475" t="s">
        <v>50870</v>
      </c>
      <c r="H9475" t="s">
        <v>12232</v>
      </c>
      <c r="J9475" t="s">
        <v>50871</v>
      </c>
      <c r="K9475" t="s">
        <v>50872</v>
      </c>
      <c r="L9475" t="s">
        <v>303</v>
      </c>
      <c r="M9475" t="s">
        <v>19791</v>
      </c>
    </row>
    <row r="9476" spans="1:13" x14ac:dyDescent="0.2">
      <c r="A9476" t="s">
        <v>38143</v>
      </c>
      <c r="B9476" t="s">
        <v>38144</v>
      </c>
      <c r="C9476" t="s">
        <v>50873</v>
      </c>
      <c r="D9476" t="s">
        <v>50874</v>
      </c>
      <c r="E9476" t="s">
        <v>50875</v>
      </c>
      <c r="F9476" t="s">
        <v>50876</v>
      </c>
      <c r="G9476" t="s">
        <v>11953</v>
      </c>
      <c r="H9476" t="s">
        <v>8943</v>
      </c>
      <c r="J9476" t="s">
        <v>50877</v>
      </c>
      <c r="K9476" t="s">
        <v>50878</v>
      </c>
      <c r="L9476" t="s">
        <v>303</v>
      </c>
      <c r="M9476" t="s">
        <v>34347</v>
      </c>
    </row>
    <row r="9477" spans="1:13" x14ac:dyDescent="0.2">
      <c r="A9477" t="s">
        <v>38143</v>
      </c>
      <c r="B9477" t="s">
        <v>38144</v>
      </c>
      <c r="C9477" t="s">
        <v>50879</v>
      </c>
      <c r="D9477" t="s">
        <v>12350</v>
      </c>
      <c r="E9477" t="s">
        <v>30489</v>
      </c>
      <c r="F9477" t="s">
        <v>50880</v>
      </c>
      <c r="G9477" t="s">
        <v>50881</v>
      </c>
      <c r="H9477" t="s">
        <v>11440</v>
      </c>
      <c r="J9477" t="s">
        <v>50882</v>
      </c>
      <c r="K9477" t="s">
        <v>50883</v>
      </c>
      <c r="L9477" t="s">
        <v>303</v>
      </c>
      <c r="M9477" t="s">
        <v>10525</v>
      </c>
    </row>
    <row r="9478" spans="1:13" x14ac:dyDescent="0.2">
      <c r="A9478" t="s">
        <v>38143</v>
      </c>
      <c r="B9478" t="s">
        <v>38144</v>
      </c>
      <c r="C9478" t="s">
        <v>50884</v>
      </c>
      <c r="D9478" t="s">
        <v>349</v>
      </c>
      <c r="E9478" t="s">
        <v>476</v>
      </c>
      <c r="F9478" t="s">
        <v>50885</v>
      </c>
      <c r="G9478" t="s">
        <v>50886</v>
      </c>
      <c r="H9478" t="s">
        <v>11640</v>
      </c>
      <c r="I9478" t="s">
        <v>8943</v>
      </c>
      <c r="J9478" t="s">
        <v>50887</v>
      </c>
      <c r="K9478" t="s">
        <v>302</v>
      </c>
      <c r="L9478" t="s">
        <v>303</v>
      </c>
      <c r="M9478" t="s">
        <v>422</v>
      </c>
    </row>
    <row r="9479" spans="1:13" x14ac:dyDescent="0.2">
      <c r="A9479" t="s">
        <v>38143</v>
      </c>
      <c r="B9479" t="s">
        <v>38144</v>
      </c>
      <c r="C9479" t="s">
        <v>50888</v>
      </c>
      <c r="D9479" t="s">
        <v>50889</v>
      </c>
      <c r="E9479" t="s">
        <v>50890</v>
      </c>
      <c r="F9479" t="s">
        <v>50891</v>
      </c>
      <c r="G9479" t="s">
        <v>50892</v>
      </c>
      <c r="H9479" t="s">
        <v>11499</v>
      </c>
      <c r="J9479" t="s">
        <v>50893</v>
      </c>
      <c r="K9479" t="s">
        <v>50894</v>
      </c>
      <c r="L9479" t="s">
        <v>303</v>
      </c>
      <c r="M9479" t="s">
        <v>31397</v>
      </c>
    </row>
    <row r="9480" spans="1:13" x14ac:dyDescent="0.2">
      <c r="A9480" t="s">
        <v>38143</v>
      </c>
      <c r="B9480" t="s">
        <v>38144</v>
      </c>
      <c r="C9480" t="s">
        <v>50895</v>
      </c>
      <c r="D9480" t="s">
        <v>366</v>
      </c>
      <c r="E9480" t="s">
        <v>1844</v>
      </c>
      <c r="F9480" t="s">
        <v>50896</v>
      </c>
      <c r="G9480" t="s">
        <v>50897</v>
      </c>
      <c r="I9480" t="s">
        <v>12232</v>
      </c>
      <c r="J9480" t="s">
        <v>50898</v>
      </c>
      <c r="K9480" t="s">
        <v>50899</v>
      </c>
      <c r="L9480" t="s">
        <v>303</v>
      </c>
      <c r="M9480" t="s">
        <v>29530</v>
      </c>
    </row>
    <row r="9481" spans="1:13" x14ac:dyDescent="0.2">
      <c r="A9481" t="s">
        <v>38143</v>
      </c>
      <c r="B9481" t="s">
        <v>38144</v>
      </c>
      <c r="C9481" t="s">
        <v>50900</v>
      </c>
      <c r="D9481" t="s">
        <v>50901</v>
      </c>
      <c r="E9481" t="s">
        <v>50902</v>
      </c>
      <c r="F9481" t="s">
        <v>50903</v>
      </c>
      <c r="G9481" t="s">
        <v>50904</v>
      </c>
      <c r="H9481" t="s">
        <v>50788</v>
      </c>
      <c r="J9481" t="s">
        <v>50905</v>
      </c>
      <c r="K9481" t="s">
        <v>50906</v>
      </c>
      <c r="L9481" t="s">
        <v>303</v>
      </c>
      <c r="M9481" t="s">
        <v>3086</v>
      </c>
    </row>
    <row r="9482" spans="1:13" x14ac:dyDescent="0.2">
      <c r="A9482" t="s">
        <v>38143</v>
      </c>
      <c r="B9482" t="s">
        <v>38144</v>
      </c>
      <c r="C9482" t="s">
        <v>50907</v>
      </c>
      <c r="D9482" t="s">
        <v>492</v>
      </c>
      <c r="E9482" t="s">
        <v>50908</v>
      </c>
      <c r="F9482" t="s">
        <v>50909</v>
      </c>
      <c r="G9482" t="s">
        <v>50910</v>
      </c>
      <c r="H9482" t="s">
        <v>11486</v>
      </c>
      <c r="I9482" t="s">
        <v>8943</v>
      </c>
      <c r="J9482" t="s">
        <v>50911</v>
      </c>
      <c r="K9482" t="s">
        <v>50912</v>
      </c>
      <c r="L9482" t="s">
        <v>303</v>
      </c>
      <c r="M9482" t="s">
        <v>31263</v>
      </c>
    </row>
    <row r="9483" spans="1:13" x14ac:dyDescent="0.2">
      <c r="A9483" t="s">
        <v>38143</v>
      </c>
      <c r="B9483" t="s">
        <v>38144</v>
      </c>
      <c r="C9483" t="s">
        <v>50913</v>
      </c>
      <c r="D9483" t="s">
        <v>50914</v>
      </c>
      <c r="E9483" t="s">
        <v>50915</v>
      </c>
      <c r="F9483" t="s">
        <v>50916</v>
      </c>
      <c r="H9483" t="s">
        <v>11513</v>
      </c>
      <c r="I9483" t="s">
        <v>8943</v>
      </c>
      <c r="J9483" t="s">
        <v>50917</v>
      </c>
      <c r="K9483" t="s">
        <v>50918</v>
      </c>
      <c r="L9483" t="s">
        <v>303</v>
      </c>
      <c r="M9483" t="s">
        <v>25865</v>
      </c>
    </row>
    <row r="9484" spans="1:13" x14ac:dyDescent="0.2">
      <c r="A9484" t="s">
        <v>38143</v>
      </c>
      <c r="B9484" t="s">
        <v>38144</v>
      </c>
      <c r="C9484" t="s">
        <v>50919</v>
      </c>
      <c r="D9484" t="s">
        <v>349</v>
      </c>
      <c r="E9484" t="s">
        <v>476</v>
      </c>
      <c r="F9484" t="s">
        <v>50525</v>
      </c>
      <c r="G9484" t="s">
        <v>50920</v>
      </c>
      <c r="H9484" t="s">
        <v>11843</v>
      </c>
      <c r="I9484" t="s">
        <v>8943</v>
      </c>
      <c r="J9484" t="s">
        <v>50921</v>
      </c>
      <c r="K9484" t="s">
        <v>50922</v>
      </c>
      <c r="L9484" t="s">
        <v>303</v>
      </c>
      <c r="M9484" t="s">
        <v>2600</v>
      </c>
    </row>
    <row r="9485" spans="1:13" x14ac:dyDescent="0.2">
      <c r="A9485" t="s">
        <v>38143</v>
      </c>
      <c r="B9485" t="s">
        <v>38144</v>
      </c>
      <c r="C9485" t="s">
        <v>50923</v>
      </c>
      <c r="D9485" t="s">
        <v>50924</v>
      </c>
      <c r="E9485" t="s">
        <v>50925</v>
      </c>
      <c r="F9485" t="s">
        <v>50926</v>
      </c>
      <c r="G9485" t="s">
        <v>50927</v>
      </c>
      <c r="H9485" t="s">
        <v>11353</v>
      </c>
      <c r="I9485" t="s">
        <v>11354</v>
      </c>
      <c r="J9485" t="s">
        <v>50928</v>
      </c>
      <c r="K9485" t="s">
        <v>50929</v>
      </c>
      <c r="L9485" t="s">
        <v>303</v>
      </c>
      <c r="M9485" t="s">
        <v>9568</v>
      </c>
    </row>
    <row r="9486" spans="1:13" x14ac:dyDescent="0.2">
      <c r="A9486" t="s">
        <v>38143</v>
      </c>
      <c r="B9486" t="s">
        <v>38144</v>
      </c>
      <c r="C9486" t="s">
        <v>50930</v>
      </c>
      <c r="D9486" t="s">
        <v>349</v>
      </c>
      <c r="E9486" t="s">
        <v>424</v>
      </c>
      <c r="F9486" t="s">
        <v>50931</v>
      </c>
      <c r="G9486" t="s">
        <v>50932</v>
      </c>
      <c r="H9486" t="s">
        <v>11486</v>
      </c>
      <c r="I9486" t="s">
        <v>8943</v>
      </c>
      <c r="J9486" t="s">
        <v>50933</v>
      </c>
      <c r="K9486" t="s">
        <v>50934</v>
      </c>
      <c r="L9486" t="s">
        <v>303</v>
      </c>
      <c r="M9486" t="s">
        <v>11699</v>
      </c>
    </row>
    <row r="9487" spans="1:13" x14ac:dyDescent="0.2">
      <c r="A9487" t="s">
        <v>38143</v>
      </c>
      <c r="B9487" t="s">
        <v>38144</v>
      </c>
      <c r="C9487" t="s">
        <v>50935</v>
      </c>
      <c r="D9487" t="s">
        <v>572</v>
      </c>
      <c r="E9487" t="s">
        <v>573</v>
      </c>
      <c r="F9487" t="s">
        <v>50936</v>
      </c>
      <c r="H9487" t="s">
        <v>11633</v>
      </c>
      <c r="I9487" t="s">
        <v>8943</v>
      </c>
      <c r="J9487" t="s">
        <v>50937</v>
      </c>
      <c r="K9487" t="s">
        <v>50938</v>
      </c>
      <c r="L9487" t="s">
        <v>303</v>
      </c>
      <c r="M9487" t="s">
        <v>11922</v>
      </c>
    </row>
    <row r="9488" spans="1:13" x14ac:dyDescent="0.2">
      <c r="A9488" t="s">
        <v>38143</v>
      </c>
      <c r="B9488" t="s">
        <v>38144</v>
      </c>
      <c r="C9488" t="s">
        <v>50939</v>
      </c>
      <c r="D9488" t="s">
        <v>50940</v>
      </c>
      <c r="E9488" t="s">
        <v>50941</v>
      </c>
      <c r="F9488" t="s">
        <v>50942</v>
      </c>
      <c r="H9488" t="s">
        <v>11499</v>
      </c>
      <c r="J9488" t="s">
        <v>50943</v>
      </c>
      <c r="K9488" t="s">
        <v>50944</v>
      </c>
      <c r="L9488" t="s">
        <v>303</v>
      </c>
      <c r="M9488" t="s">
        <v>50945</v>
      </c>
    </row>
    <row r="9489" spans="1:13" x14ac:dyDescent="0.2">
      <c r="A9489" t="s">
        <v>38143</v>
      </c>
      <c r="B9489" t="s">
        <v>38144</v>
      </c>
      <c r="C9489" t="s">
        <v>50946</v>
      </c>
      <c r="D9489" t="s">
        <v>50947</v>
      </c>
      <c r="E9489" t="s">
        <v>50948</v>
      </c>
      <c r="F9489" t="s">
        <v>50949</v>
      </c>
      <c r="G9489" t="s">
        <v>50950</v>
      </c>
      <c r="H9489" t="s">
        <v>12221</v>
      </c>
      <c r="I9489" t="s">
        <v>8943</v>
      </c>
      <c r="J9489" t="s">
        <v>50951</v>
      </c>
      <c r="K9489" t="s">
        <v>50952</v>
      </c>
      <c r="L9489" t="s">
        <v>303</v>
      </c>
      <c r="M9489" t="s">
        <v>21885</v>
      </c>
    </row>
    <row r="9490" spans="1:13" x14ac:dyDescent="0.2">
      <c r="A9490" t="s">
        <v>38143</v>
      </c>
      <c r="B9490" t="s">
        <v>38144</v>
      </c>
      <c r="C9490" t="s">
        <v>50953</v>
      </c>
      <c r="D9490" t="s">
        <v>349</v>
      </c>
      <c r="E9490" t="s">
        <v>476</v>
      </c>
      <c r="F9490" t="s">
        <v>50954</v>
      </c>
      <c r="G9490" t="s">
        <v>50955</v>
      </c>
      <c r="H9490" t="s">
        <v>11388</v>
      </c>
      <c r="I9490" t="s">
        <v>8943</v>
      </c>
      <c r="J9490" t="s">
        <v>50956</v>
      </c>
      <c r="K9490" t="s">
        <v>50957</v>
      </c>
      <c r="L9490" t="s">
        <v>303</v>
      </c>
      <c r="M9490" t="s">
        <v>50958</v>
      </c>
    </row>
    <row r="9491" spans="1:13" x14ac:dyDescent="0.2">
      <c r="A9491" t="s">
        <v>38143</v>
      </c>
      <c r="B9491" t="s">
        <v>38144</v>
      </c>
      <c r="C9491" t="s">
        <v>50959</v>
      </c>
      <c r="D9491" t="s">
        <v>366</v>
      </c>
      <c r="E9491" t="s">
        <v>50960</v>
      </c>
      <c r="F9491" t="s">
        <v>50147</v>
      </c>
      <c r="G9491" t="s">
        <v>50961</v>
      </c>
      <c r="H9491" t="s">
        <v>49902</v>
      </c>
      <c r="I9491" t="s">
        <v>11500</v>
      </c>
      <c r="J9491" t="s">
        <v>50962</v>
      </c>
      <c r="K9491" t="s">
        <v>50963</v>
      </c>
      <c r="L9491" t="s">
        <v>303</v>
      </c>
      <c r="M9491" t="s">
        <v>21073</v>
      </c>
    </row>
    <row r="9492" spans="1:13" x14ac:dyDescent="0.2">
      <c r="A9492" t="s">
        <v>38143</v>
      </c>
      <c r="B9492" t="s">
        <v>38144</v>
      </c>
      <c r="C9492" t="s">
        <v>50964</v>
      </c>
      <c r="D9492" t="s">
        <v>49783</v>
      </c>
      <c r="E9492" t="s">
        <v>29527</v>
      </c>
      <c r="F9492" t="s">
        <v>4227</v>
      </c>
      <c r="H9492" t="s">
        <v>49998</v>
      </c>
      <c r="I9492" t="s">
        <v>11500</v>
      </c>
      <c r="J9492" t="s">
        <v>50965</v>
      </c>
      <c r="K9492" t="s">
        <v>50966</v>
      </c>
      <c r="L9492" t="s">
        <v>303</v>
      </c>
      <c r="M9492" t="s">
        <v>14841</v>
      </c>
    </row>
    <row r="9493" spans="1:13" x14ac:dyDescent="0.2">
      <c r="A9493" t="s">
        <v>38143</v>
      </c>
      <c r="B9493" t="s">
        <v>38144</v>
      </c>
      <c r="C9493" t="s">
        <v>50967</v>
      </c>
      <c r="D9493" t="s">
        <v>572</v>
      </c>
      <c r="E9493" t="s">
        <v>573</v>
      </c>
      <c r="F9493" t="s">
        <v>48530</v>
      </c>
      <c r="H9493" t="s">
        <v>12330</v>
      </c>
      <c r="I9493" t="s">
        <v>8943</v>
      </c>
      <c r="J9493" t="s">
        <v>50968</v>
      </c>
      <c r="K9493" t="s">
        <v>50969</v>
      </c>
      <c r="L9493" t="s">
        <v>303</v>
      </c>
      <c r="M9493" t="s">
        <v>11704</v>
      </c>
    </row>
    <row r="9494" spans="1:13" x14ac:dyDescent="0.2">
      <c r="A9494" t="s">
        <v>38143</v>
      </c>
      <c r="B9494" t="s">
        <v>38144</v>
      </c>
      <c r="C9494" t="s">
        <v>50970</v>
      </c>
      <c r="D9494" t="s">
        <v>49924</v>
      </c>
      <c r="E9494" t="s">
        <v>50971</v>
      </c>
      <c r="F9494" t="s">
        <v>50972</v>
      </c>
      <c r="H9494" t="s">
        <v>37716</v>
      </c>
      <c r="I9494" t="s">
        <v>11500</v>
      </c>
      <c r="J9494" t="s">
        <v>50973</v>
      </c>
      <c r="K9494" t="s">
        <v>50974</v>
      </c>
      <c r="L9494" t="s">
        <v>303</v>
      </c>
      <c r="M9494" t="s">
        <v>50975</v>
      </c>
    </row>
    <row r="9495" spans="1:13" x14ac:dyDescent="0.2">
      <c r="A9495" t="s">
        <v>38143</v>
      </c>
      <c r="B9495" t="s">
        <v>38144</v>
      </c>
      <c r="C9495" t="s">
        <v>50976</v>
      </c>
      <c r="D9495" t="s">
        <v>50977</v>
      </c>
      <c r="E9495" t="s">
        <v>50978</v>
      </c>
      <c r="F9495" t="s">
        <v>9808</v>
      </c>
      <c r="H9495" t="s">
        <v>50979</v>
      </c>
      <c r="I9495" t="s">
        <v>8943</v>
      </c>
      <c r="J9495" t="s">
        <v>50980</v>
      </c>
      <c r="K9495" t="s">
        <v>50981</v>
      </c>
      <c r="L9495" t="s">
        <v>303</v>
      </c>
      <c r="M9495" t="s">
        <v>50982</v>
      </c>
    </row>
    <row r="9496" spans="1:13" x14ac:dyDescent="0.2">
      <c r="A9496" t="s">
        <v>38143</v>
      </c>
      <c r="B9496" t="s">
        <v>38144</v>
      </c>
      <c r="C9496" t="s">
        <v>50983</v>
      </c>
      <c r="D9496" t="s">
        <v>12212</v>
      </c>
      <c r="E9496" t="s">
        <v>50984</v>
      </c>
      <c r="F9496" t="s">
        <v>50985</v>
      </c>
      <c r="G9496" t="s">
        <v>11358</v>
      </c>
      <c r="H9496" t="s">
        <v>8256</v>
      </c>
      <c r="I9496" t="s">
        <v>8497</v>
      </c>
      <c r="J9496" t="s">
        <v>50986</v>
      </c>
      <c r="K9496" t="s">
        <v>50987</v>
      </c>
      <c r="L9496" t="s">
        <v>303</v>
      </c>
      <c r="M9496" t="s">
        <v>12217</v>
      </c>
    </row>
    <row r="9497" spans="1:13" x14ac:dyDescent="0.2">
      <c r="A9497" t="s">
        <v>38143</v>
      </c>
      <c r="B9497" t="s">
        <v>38144</v>
      </c>
      <c r="C9497" t="s">
        <v>50988</v>
      </c>
      <c r="D9497" t="s">
        <v>349</v>
      </c>
      <c r="E9497" t="s">
        <v>424</v>
      </c>
      <c r="F9497" t="s">
        <v>23661</v>
      </c>
      <c r="G9497" t="s">
        <v>50810</v>
      </c>
      <c r="H9497" t="s">
        <v>8943</v>
      </c>
      <c r="J9497" t="s">
        <v>50989</v>
      </c>
      <c r="K9497" t="s">
        <v>302</v>
      </c>
      <c r="L9497" t="s">
        <v>303</v>
      </c>
      <c r="M9497" t="s">
        <v>12852</v>
      </c>
    </row>
    <row r="9498" spans="1:13" x14ac:dyDescent="0.2">
      <c r="A9498" t="s">
        <v>38143</v>
      </c>
      <c r="B9498" t="s">
        <v>38144</v>
      </c>
      <c r="C9498" t="s">
        <v>50990</v>
      </c>
      <c r="D9498" t="s">
        <v>50991</v>
      </c>
      <c r="E9498" t="s">
        <v>50992</v>
      </c>
      <c r="F9498" t="s">
        <v>50993</v>
      </c>
      <c r="G9498" t="s">
        <v>50994</v>
      </c>
      <c r="H9498" t="s">
        <v>12232</v>
      </c>
      <c r="J9498" t="s">
        <v>50995</v>
      </c>
      <c r="K9498" t="s">
        <v>50996</v>
      </c>
      <c r="L9498" t="s">
        <v>303</v>
      </c>
      <c r="M9498" t="s">
        <v>3029</v>
      </c>
    </row>
    <row r="9499" spans="1:13" x14ac:dyDescent="0.2">
      <c r="A9499" t="s">
        <v>38143</v>
      </c>
      <c r="B9499" t="s">
        <v>38144</v>
      </c>
      <c r="C9499" t="s">
        <v>50997</v>
      </c>
      <c r="D9499" t="s">
        <v>572</v>
      </c>
      <c r="E9499" t="s">
        <v>573</v>
      </c>
      <c r="F9499" t="s">
        <v>4227</v>
      </c>
      <c r="G9499" t="s">
        <v>12425</v>
      </c>
      <c r="H9499" t="s">
        <v>11500</v>
      </c>
      <c r="J9499" t="s">
        <v>50998</v>
      </c>
      <c r="K9499" t="s">
        <v>50999</v>
      </c>
      <c r="L9499" t="s">
        <v>303</v>
      </c>
      <c r="M9499" t="s">
        <v>665</v>
      </c>
    </row>
    <row r="9500" spans="1:13" x14ac:dyDescent="0.2">
      <c r="A9500" t="s">
        <v>38143</v>
      </c>
      <c r="B9500" t="s">
        <v>38144</v>
      </c>
      <c r="C9500" t="s">
        <v>51000</v>
      </c>
      <c r="D9500" t="s">
        <v>51001</v>
      </c>
      <c r="E9500" t="s">
        <v>13781</v>
      </c>
      <c r="F9500" t="s">
        <v>51002</v>
      </c>
      <c r="G9500" t="s">
        <v>51003</v>
      </c>
      <c r="H9500" t="s">
        <v>11493</v>
      </c>
      <c r="I9500" t="s">
        <v>8943</v>
      </c>
      <c r="J9500" t="s">
        <v>51004</v>
      </c>
      <c r="K9500" t="s">
        <v>51005</v>
      </c>
      <c r="L9500" t="s">
        <v>303</v>
      </c>
      <c r="M9500" t="s">
        <v>777</v>
      </c>
    </row>
    <row r="9501" spans="1:13" x14ac:dyDescent="0.2">
      <c r="A9501" t="s">
        <v>38143</v>
      </c>
      <c r="B9501" t="s">
        <v>38144</v>
      </c>
      <c r="C9501" t="s">
        <v>51006</v>
      </c>
      <c r="D9501" t="s">
        <v>349</v>
      </c>
      <c r="E9501" t="s">
        <v>476</v>
      </c>
      <c r="F9501" t="s">
        <v>51007</v>
      </c>
      <c r="G9501" t="s">
        <v>37620</v>
      </c>
      <c r="H9501" t="s">
        <v>11493</v>
      </c>
      <c r="J9501" t="s">
        <v>51008</v>
      </c>
      <c r="K9501" t="s">
        <v>51009</v>
      </c>
      <c r="L9501" t="s">
        <v>303</v>
      </c>
      <c r="M9501" t="s">
        <v>17353</v>
      </c>
    </row>
    <row r="9502" spans="1:13" x14ac:dyDescent="0.2">
      <c r="A9502" t="s">
        <v>38143</v>
      </c>
      <c r="B9502" t="s">
        <v>38144</v>
      </c>
      <c r="C9502" t="s">
        <v>51010</v>
      </c>
      <c r="D9502" t="s">
        <v>51011</v>
      </c>
      <c r="E9502" t="s">
        <v>51012</v>
      </c>
      <c r="F9502" t="s">
        <v>51013</v>
      </c>
      <c r="H9502" t="s">
        <v>11513</v>
      </c>
      <c r="I9502" t="s">
        <v>8943</v>
      </c>
      <c r="J9502" t="s">
        <v>51014</v>
      </c>
      <c r="K9502" t="s">
        <v>51015</v>
      </c>
      <c r="L9502" t="s">
        <v>303</v>
      </c>
      <c r="M9502" t="s">
        <v>16701</v>
      </c>
    </row>
    <row r="9503" spans="1:13" x14ac:dyDescent="0.2">
      <c r="A9503" t="s">
        <v>38143</v>
      </c>
      <c r="B9503" t="s">
        <v>38144</v>
      </c>
      <c r="C9503" t="s">
        <v>51016</v>
      </c>
      <c r="D9503" t="s">
        <v>492</v>
      </c>
      <c r="E9503" t="s">
        <v>493</v>
      </c>
      <c r="F9503" t="s">
        <v>51017</v>
      </c>
      <c r="G9503" t="s">
        <v>51018</v>
      </c>
      <c r="H9503" t="s">
        <v>11499</v>
      </c>
      <c r="I9503" t="s">
        <v>11500</v>
      </c>
      <c r="J9503" t="s">
        <v>51019</v>
      </c>
      <c r="K9503" t="s">
        <v>51020</v>
      </c>
      <c r="L9503" t="s">
        <v>303</v>
      </c>
      <c r="M9503" t="s">
        <v>11648</v>
      </c>
    </row>
    <row r="9504" spans="1:13" x14ac:dyDescent="0.2">
      <c r="A9504" t="s">
        <v>38143</v>
      </c>
      <c r="B9504" t="s">
        <v>38144</v>
      </c>
      <c r="C9504" t="s">
        <v>51021</v>
      </c>
      <c r="D9504" t="s">
        <v>366</v>
      </c>
      <c r="E9504" t="s">
        <v>1215</v>
      </c>
      <c r="F9504" t="s">
        <v>51022</v>
      </c>
      <c r="H9504" t="s">
        <v>11424</v>
      </c>
      <c r="I9504" t="s">
        <v>8943</v>
      </c>
      <c r="J9504" t="s">
        <v>51023</v>
      </c>
      <c r="K9504" t="s">
        <v>51024</v>
      </c>
      <c r="L9504" t="s">
        <v>303</v>
      </c>
      <c r="M9504" t="s">
        <v>23627</v>
      </c>
    </row>
    <row r="9505" spans="1:13" x14ac:dyDescent="0.2">
      <c r="A9505" t="s">
        <v>38143</v>
      </c>
      <c r="B9505" t="s">
        <v>38144</v>
      </c>
      <c r="C9505" t="s">
        <v>51025</v>
      </c>
      <c r="D9505" t="s">
        <v>15850</v>
      </c>
      <c r="E9505" t="s">
        <v>51026</v>
      </c>
      <c r="F9505" t="s">
        <v>51027</v>
      </c>
      <c r="G9505" t="s">
        <v>50040</v>
      </c>
      <c r="H9505" t="s">
        <v>11493</v>
      </c>
      <c r="I9505" t="s">
        <v>8943</v>
      </c>
      <c r="J9505" t="s">
        <v>51028</v>
      </c>
      <c r="K9505" t="s">
        <v>51029</v>
      </c>
      <c r="L9505" t="s">
        <v>303</v>
      </c>
      <c r="M9505" t="s">
        <v>10353</v>
      </c>
    </row>
    <row r="9506" spans="1:13" x14ac:dyDescent="0.2">
      <c r="A9506" t="s">
        <v>38143</v>
      </c>
      <c r="B9506" t="s">
        <v>38144</v>
      </c>
      <c r="C9506" t="s">
        <v>51030</v>
      </c>
      <c r="D9506" t="s">
        <v>401</v>
      </c>
      <c r="F9506" t="s">
        <v>51031</v>
      </c>
      <c r="G9506" t="s">
        <v>51032</v>
      </c>
      <c r="H9506" t="s">
        <v>11493</v>
      </c>
      <c r="J9506" t="s">
        <v>51033</v>
      </c>
      <c r="K9506" t="s">
        <v>51034</v>
      </c>
      <c r="L9506" t="s">
        <v>303</v>
      </c>
      <c r="M9506" t="s">
        <v>14285</v>
      </c>
    </row>
    <row r="9507" spans="1:13" x14ac:dyDescent="0.2">
      <c r="A9507" t="s">
        <v>38143</v>
      </c>
      <c r="B9507" t="s">
        <v>38144</v>
      </c>
      <c r="C9507" t="s">
        <v>51035</v>
      </c>
      <c r="D9507" t="s">
        <v>349</v>
      </c>
      <c r="E9507" t="s">
        <v>424</v>
      </c>
      <c r="F9507" t="s">
        <v>1137</v>
      </c>
      <c r="G9507" t="s">
        <v>51036</v>
      </c>
      <c r="H9507" t="s">
        <v>11353</v>
      </c>
      <c r="I9507" t="s">
        <v>11565</v>
      </c>
      <c r="J9507" t="s">
        <v>11355</v>
      </c>
      <c r="K9507" t="s">
        <v>11567</v>
      </c>
      <c r="L9507" t="s">
        <v>303</v>
      </c>
      <c r="M9507" t="s">
        <v>28120</v>
      </c>
    </row>
    <row r="9508" spans="1:13" x14ac:dyDescent="0.2">
      <c r="A9508" t="s">
        <v>38143</v>
      </c>
      <c r="B9508" t="s">
        <v>38144</v>
      </c>
      <c r="C9508" t="s">
        <v>51037</v>
      </c>
      <c r="D9508" t="s">
        <v>50170</v>
      </c>
      <c r="E9508" t="s">
        <v>51038</v>
      </c>
      <c r="F9508" t="s">
        <v>51039</v>
      </c>
      <c r="H9508" t="s">
        <v>12232</v>
      </c>
      <c r="J9508" t="s">
        <v>51040</v>
      </c>
      <c r="K9508" t="s">
        <v>51041</v>
      </c>
      <c r="L9508" t="s">
        <v>303</v>
      </c>
      <c r="M9508" t="s">
        <v>11242</v>
      </c>
    </row>
    <row r="9509" spans="1:13" x14ac:dyDescent="0.2">
      <c r="A9509" t="s">
        <v>38143</v>
      </c>
      <c r="B9509" t="s">
        <v>38144</v>
      </c>
      <c r="C9509" t="s">
        <v>51042</v>
      </c>
      <c r="D9509" t="s">
        <v>572</v>
      </c>
      <c r="E9509" t="s">
        <v>573</v>
      </c>
      <c r="F9509" t="s">
        <v>51043</v>
      </c>
      <c r="H9509" t="s">
        <v>48946</v>
      </c>
      <c r="I9509" t="s">
        <v>11500</v>
      </c>
      <c r="J9509" t="s">
        <v>50464</v>
      </c>
      <c r="K9509" t="s">
        <v>51044</v>
      </c>
      <c r="L9509" t="s">
        <v>303</v>
      </c>
      <c r="M9509" t="s">
        <v>5402</v>
      </c>
    </row>
    <row r="9510" spans="1:13" x14ac:dyDescent="0.2">
      <c r="A9510" t="s">
        <v>38143</v>
      </c>
      <c r="B9510" t="s">
        <v>38144</v>
      </c>
      <c r="C9510" t="s">
        <v>51045</v>
      </c>
      <c r="D9510" t="s">
        <v>349</v>
      </c>
      <c r="E9510" t="s">
        <v>424</v>
      </c>
      <c r="F9510" t="s">
        <v>51046</v>
      </c>
      <c r="G9510" t="s">
        <v>51047</v>
      </c>
      <c r="H9510" t="s">
        <v>11640</v>
      </c>
      <c r="I9510" t="s">
        <v>8943</v>
      </c>
      <c r="J9510" t="s">
        <v>51048</v>
      </c>
      <c r="K9510" t="s">
        <v>51049</v>
      </c>
      <c r="L9510" t="s">
        <v>303</v>
      </c>
      <c r="M9510" t="s">
        <v>19127</v>
      </c>
    </row>
    <row r="9511" spans="1:13" x14ac:dyDescent="0.2">
      <c r="A9511" t="s">
        <v>38143</v>
      </c>
      <c r="B9511" t="s">
        <v>38144</v>
      </c>
      <c r="C9511" t="s">
        <v>51050</v>
      </c>
      <c r="D9511" t="s">
        <v>11822</v>
      </c>
      <c r="E9511" t="s">
        <v>51051</v>
      </c>
      <c r="F9511" t="s">
        <v>51052</v>
      </c>
      <c r="H9511" t="s">
        <v>11740</v>
      </c>
      <c r="I9511" t="s">
        <v>8943</v>
      </c>
      <c r="J9511" t="s">
        <v>51053</v>
      </c>
      <c r="K9511" t="s">
        <v>51054</v>
      </c>
      <c r="L9511" t="s">
        <v>303</v>
      </c>
      <c r="M9511" t="s">
        <v>40577</v>
      </c>
    </row>
    <row r="9512" spans="1:13" x14ac:dyDescent="0.2">
      <c r="A9512" t="s">
        <v>38143</v>
      </c>
      <c r="B9512" t="s">
        <v>38144</v>
      </c>
      <c r="C9512" t="s">
        <v>51055</v>
      </c>
      <c r="D9512" t="s">
        <v>51056</v>
      </c>
      <c r="E9512" t="s">
        <v>51057</v>
      </c>
      <c r="F9512" t="s">
        <v>51058</v>
      </c>
      <c r="G9512" t="s">
        <v>51059</v>
      </c>
      <c r="H9512" t="s">
        <v>11486</v>
      </c>
      <c r="I9512" t="s">
        <v>8943</v>
      </c>
      <c r="J9512" t="s">
        <v>51060</v>
      </c>
      <c r="K9512" t="s">
        <v>302</v>
      </c>
      <c r="L9512" t="s">
        <v>303</v>
      </c>
      <c r="M9512" t="s">
        <v>39525</v>
      </c>
    </row>
    <row r="9513" spans="1:13" x14ac:dyDescent="0.2">
      <c r="A9513" t="s">
        <v>38143</v>
      </c>
      <c r="B9513" t="s">
        <v>38144</v>
      </c>
      <c r="C9513" t="s">
        <v>51061</v>
      </c>
      <c r="D9513" t="s">
        <v>394</v>
      </c>
      <c r="F9513" t="s">
        <v>12492</v>
      </c>
      <c r="G9513" t="s">
        <v>50081</v>
      </c>
      <c r="H9513" t="s">
        <v>12232</v>
      </c>
      <c r="J9513" t="s">
        <v>51062</v>
      </c>
      <c r="K9513" t="s">
        <v>51063</v>
      </c>
      <c r="L9513" t="s">
        <v>303</v>
      </c>
      <c r="M9513" t="s">
        <v>2699</v>
      </c>
    </row>
    <row r="9514" spans="1:13" x14ac:dyDescent="0.2">
      <c r="A9514" t="s">
        <v>38143</v>
      </c>
      <c r="B9514" t="s">
        <v>38144</v>
      </c>
      <c r="C9514" t="s">
        <v>51064</v>
      </c>
      <c r="D9514" t="s">
        <v>50428</v>
      </c>
      <c r="E9514" t="s">
        <v>51065</v>
      </c>
      <c r="F9514" t="s">
        <v>51066</v>
      </c>
      <c r="H9514" t="s">
        <v>51067</v>
      </c>
      <c r="I9514" t="s">
        <v>8943</v>
      </c>
      <c r="J9514" t="s">
        <v>51068</v>
      </c>
      <c r="K9514" t="s">
        <v>51069</v>
      </c>
      <c r="L9514" t="s">
        <v>303</v>
      </c>
      <c r="M9514" t="s">
        <v>5626</v>
      </c>
    </row>
    <row r="9515" spans="1:13" x14ac:dyDescent="0.2">
      <c r="A9515" t="s">
        <v>38143</v>
      </c>
      <c r="B9515" t="s">
        <v>38144</v>
      </c>
      <c r="C9515" t="s">
        <v>51070</v>
      </c>
      <c r="D9515" t="s">
        <v>51071</v>
      </c>
      <c r="E9515" t="s">
        <v>51072</v>
      </c>
      <c r="F9515" t="s">
        <v>51073</v>
      </c>
      <c r="G9515" t="s">
        <v>11756</v>
      </c>
      <c r="H9515" t="s">
        <v>11354</v>
      </c>
      <c r="J9515" t="s">
        <v>51074</v>
      </c>
      <c r="K9515" t="s">
        <v>51075</v>
      </c>
      <c r="L9515" t="s">
        <v>303</v>
      </c>
      <c r="M9515" t="s">
        <v>51076</v>
      </c>
    </row>
    <row r="9516" spans="1:13" x14ac:dyDescent="0.2">
      <c r="A9516" t="s">
        <v>38143</v>
      </c>
      <c r="B9516" t="s">
        <v>38144</v>
      </c>
      <c r="C9516" t="s">
        <v>51077</v>
      </c>
      <c r="D9516" t="s">
        <v>51078</v>
      </c>
      <c r="E9516" t="s">
        <v>51079</v>
      </c>
      <c r="F9516" t="s">
        <v>51080</v>
      </c>
      <c r="G9516" t="s">
        <v>11499</v>
      </c>
      <c r="J9516" t="s">
        <v>50457</v>
      </c>
      <c r="K9516" t="s">
        <v>51081</v>
      </c>
      <c r="L9516" t="s">
        <v>303</v>
      </c>
      <c r="M9516" t="s">
        <v>422</v>
      </c>
    </row>
    <row r="9517" spans="1:13" x14ac:dyDescent="0.2">
      <c r="A9517" t="s">
        <v>38143</v>
      </c>
      <c r="B9517" t="s">
        <v>38144</v>
      </c>
      <c r="C9517" t="s">
        <v>51082</v>
      </c>
      <c r="D9517" t="s">
        <v>394</v>
      </c>
      <c r="E9517" t="s">
        <v>3638</v>
      </c>
      <c r="F9517" t="s">
        <v>51083</v>
      </c>
      <c r="G9517" t="s">
        <v>51084</v>
      </c>
      <c r="H9517" t="s">
        <v>11370</v>
      </c>
      <c r="J9517" t="s">
        <v>51085</v>
      </c>
      <c r="K9517" t="s">
        <v>51086</v>
      </c>
      <c r="L9517" t="s">
        <v>303</v>
      </c>
      <c r="M9517" t="s">
        <v>51087</v>
      </c>
    </row>
    <row r="9518" spans="1:13" x14ac:dyDescent="0.2">
      <c r="A9518" t="s">
        <v>38143</v>
      </c>
      <c r="B9518" t="s">
        <v>38144</v>
      </c>
      <c r="C9518" t="s">
        <v>51088</v>
      </c>
      <c r="D9518" t="s">
        <v>51089</v>
      </c>
      <c r="E9518" t="s">
        <v>51090</v>
      </c>
      <c r="F9518" t="s">
        <v>51091</v>
      </c>
      <c r="H9518" t="s">
        <v>11493</v>
      </c>
      <c r="I9518" t="s">
        <v>8943</v>
      </c>
      <c r="J9518" t="s">
        <v>51092</v>
      </c>
      <c r="K9518" t="s">
        <v>51093</v>
      </c>
      <c r="L9518" t="s">
        <v>303</v>
      </c>
      <c r="M9518" t="s">
        <v>51094</v>
      </c>
    </row>
    <row r="9519" spans="1:13" x14ac:dyDescent="0.2">
      <c r="A9519" t="s">
        <v>38143</v>
      </c>
      <c r="B9519" t="s">
        <v>38144</v>
      </c>
      <c r="C9519" t="s">
        <v>51095</v>
      </c>
      <c r="D9519" t="s">
        <v>15826</v>
      </c>
      <c r="E9519" t="s">
        <v>51096</v>
      </c>
      <c r="F9519" t="s">
        <v>51097</v>
      </c>
      <c r="H9519" t="s">
        <v>11499</v>
      </c>
      <c r="I9519" t="s">
        <v>11500</v>
      </c>
      <c r="J9519" t="s">
        <v>51098</v>
      </c>
      <c r="K9519" t="s">
        <v>51099</v>
      </c>
      <c r="L9519" t="s">
        <v>303</v>
      </c>
      <c r="M9519" t="s">
        <v>4987</v>
      </c>
    </row>
    <row r="9520" spans="1:13" x14ac:dyDescent="0.2">
      <c r="A9520" t="s">
        <v>38143</v>
      </c>
      <c r="B9520" t="s">
        <v>38144</v>
      </c>
      <c r="C9520" t="s">
        <v>51100</v>
      </c>
      <c r="D9520" t="s">
        <v>49944</v>
      </c>
      <c r="E9520" t="s">
        <v>51101</v>
      </c>
      <c r="F9520" t="s">
        <v>51102</v>
      </c>
      <c r="H9520" t="s">
        <v>11499</v>
      </c>
      <c r="J9520" t="s">
        <v>51103</v>
      </c>
      <c r="K9520" t="s">
        <v>51104</v>
      </c>
      <c r="L9520" t="s">
        <v>303</v>
      </c>
      <c r="M9520" t="s">
        <v>15903</v>
      </c>
    </row>
    <row r="9521" spans="1:13" x14ac:dyDescent="0.2">
      <c r="A9521" t="s">
        <v>38143</v>
      </c>
      <c r="B9521" t="s">
        <v>38144</v>
      </c>
      <c r="C9521" t="s">
        <v>51105</v>
      </c>
      <c r="D9521" t="s">
        <v>5081</v>
      </c>
      <c r="E9521" t="s">
        <v>51106</v>
      </c>
      <c r="F9521" t="s">
        <v>11812</v>
      </c>
      <c r="H9521" t="s">
        <v>51107</v>
      </c>
      <c r="I9521" t="s">
        <v>11500</v>
      </c>
      <c r="J9521" t="s">
        <v>51108</v>
      </c>
      <c r="K9521" t="s">
        <v>51109</v>
      </c>
      <c r="L9521" t="s">
        <v>303</v>
      </c>
      <c r="M9521" t="s">
        <v>31820</v>
      </c>
    </row>
    <row r="9522" spans="1:13" x14ac:dyDescent="0.2">
      <c r="A9522" t="s">
        <v>38143</v>
      </c>
      <c r="B9522" t="s">
        <v>38144</v>
      </c>
      <c r="C9522" t="s">
        <v>51110</v>
      </c>
      <c r="D9522" t="s">
        <v>51111</v>
      </c>
      <c r="E9522" t="s">
        <v>51112</v>
      </c>
      <c r="F9522" t="s">
        <v>51113</v>
      </c>
      <c r="H9522" t="s">
        <v>11493</v>
      </c>
      <c r="I9522" t="s">
        <v>8943</v>
      </c>
      <c r="J9522" t="s">
        <v>51114</v>
      </c>
      <c r="K9522" t="s">
        <v>51115</v>
      </c>
      <c r="L9522" t="s">
        <v>303</v>
      </c>
      <c r="M9522" t="s">
        <v>5308</v>
      </c>
    </row>
    <row r="9523" spans="1:13" x14ac:dyDescent="0.2">
      <c r="A9523" t="s">
        <v>38143</v>
      </c>
      <c r="B9523" t="s">
        <v>38144</v>
      </c>
      <c r="C9523" t="s">
        <v>51116</v>
      </c>
      <c r="D9523" t="s">
        <v>51117</v>
      </c>
      <c r="E9523" t="s">
        <v>51118</v>
      </c>
      <c r="F9523" t="s">
        <v>51119</v>
      </c>
      <c r="G9523" t="s">
        <v>51120</v>
      </c>
      <c r="H9523" t="s">
        <v>11370</v>
      </c>
      <c r="I9523" t="s">
        <v>11354</v>
      </c>
      <c r="J9523" t="s">
        <v>51121</v>
      </c>
      <c r="K9523" t="s">
        <v>51122</v>
      </c>
      <c r="L9523" t="s">
        <v>303</v>
      </c>
      <c r="M9523" t="s">
        <v>13853</v>
      </c>
    </row>
    <row r="9524" spans="1:13" x14ac:dyDescent="0.2">
      <c r="A9524" t="s">
        <v>38143</v>
      </c>
      <c r="B9524" t="s">
        <v>38144</v>
      </c>
      <c r="C9524" t="s">
        <v>51123</v>
      </c>
      <c r="D9524" t="s">
        <v>51124</v>
      </c>
      <c r="E9524" t="s">
        <v>51125</v>
      </c>
      <c r="F9524" t="s">
        <v>51126</v>
      </c>
      <c r="H9524" t="s">
        <v>11388</v>
      </c>
      <c r="J9524" t="s">
        <v>51127</v>
      </c>
      <c r="K9524" t="s">
        <v>51128</v>
      </c>
      <c r="L9524" t="s">
        <v>303</v>
      </c>
      <c r="M9524" t="s">
        <v>1677</v>
      </c>
    </row>
    <row r="9525" spans="1:13" x14ac:dyDescent="0.2">
      <c r="A9525" t="s">
        <v>38143</v>
      </c>
      <c r="B9525" t="s">
        <v>38144</v>
      </c>
      <c r="C9525" t="s">
        <v>51129</v>
      </c>
      <c r="D9525" t="s">
        <v>50428</v>
      </c>
      <c r="E9525" t="s">
        <v>51130</v>
      </c>
      <c r="F9525" t="s">
        <v>51131</v>
      </c>
      <c r="H9525" t="s">
        <v>11592</v>
      </c>
      <c r="I9525" t="s">
        <v>8943</v>
      </c>
      <c r="J9525" t="s">
        <v>51132</v>
      </c>
      <c r="K9525" t="s">
        <v>51133</v>
      </c>
      <c r="L9525" t="s">
        <v>303</v>
      </c>
      <c r="M9525" t="s">
        <v>48822</v>
      </c>
    </row>
    <row r="9526" spans="1:13" x14ac:dyDescent="0.2">
      <c r="A9526" t="s">
        <v>38143</v>
      </c>
      <c r="B9526" t="s">
        <v>38144</v>
      </c>
      <c r="C9526" t="s">
        <v>51134</v>
      </c>
      <c r="D9526" t="s">
        <v>51135</v>
      </c>
      <c r="E9526" t="s">
        <v>51136</v>
      </c>
      <c r="F9526" t="s">
        <v>34254</v>
      </c>
      <c r="H9526" t="s">
        <v>11388</v>
      </c>
      <c r="I9526" t="s">
        <v>8943</v>
      </c>
      <c r="J9526" t="s">
        <v>51137</v>
      </c>
      <c r="K9526" t="s">
        <v>51138</v>
      </c>
      <c r="L9526" t="s">
        <v>303</v>
      </c>
      <c r="M9526" t="s">
        <v>5276</v>
      </c>
    </row>
    <row r="9527" spans="1:13" x14ac:dyDescent="0.2">
      <c r="A9527" t="s">
        <v>38143</v>
      </c>
      <c r="B9527" t="s">
        <v>38144</v>
      </c>
      <c r="C9527" t="s">
        <v>51139</v>
      </c>
      <c r="D9527" t="s">
        <v>572</v>
      </c>
      <c r="E9527" t="s">
        <v>573</v>
      </c>
      <c r="F9527" t="s">
        <v>51140</v>
      </c>
      <c r="G9527" t="s">
        <v>49902</v>
      </c>
      <c r="H9527" t="s">
        <v>12232</v>
      </c>
      <c r="J9527" t="s">
        <v>51141</v>
      </c>
      <c r="K9527" t="s">
        <v>51142</v>
      </c>
      <c r="L9527" t="s">
        <v>303</v>
      </c>
      <c r="M9527" t="s">
        <v>1863</v>
      </c>
    </row>
    <row r="9528" spans="1:13" x14ac:dyDescent="0.2">
      <c r="A9528" t="s">
        <v>38143</v>
      </c>
      <c r="B9528" t="s">
        <v>38144</v>
      </c>
      <c r="C9528" t="s">
        <v>51143</v>
      </c>
      <c r="D9528" t="s">
        <v>50449</v>
      </c>
      <c r="E9528" t="s">
        <v>10859</v>
      </c>
      <c r="F9528" t="s">
        <v>1121</v>
      </c>
      <c r="G9528" t="s">
        <v>51144</v>
      </c>
      <c r="H9528" t="s">
        <v>51145</v>
      </c>
      <c r="I9528" t="s">
        <v>12232</v>
      </c>
      <c r="J9528" t="s">
        <v>51146</v>
      </c>
      <c r="K9528" t="s">
        <v>51147</v>
      </c>
      <c r="L9528" t="s">
        <v>303</v>
      </c>
      <c r="M9528" t="s">
        <v>36855</v>
      </c>
    </row>
    <row r="9529" spans="1:13" x14ac:dyDescent="0.2">
      <c r="A9529" t="s">
        <v>38143</v>
      </c>
      <c r="B9529" t="s">
        <v>38144</v>
      </c>
      <c r="C9529" t="s">
        <v>51148</v>
      </c>
      <c r="D9529" t="s">
        <v>7125</v>
      </c>
      <c r="E9529" t="s">
        <v>6057</v>
      </c>
      <c r="F9529" t="s">
        <v>51149</v>
      </c>
      <c r="G9529" t="s">
        <v>51150</v>
      </c>
      <c r="H9529" t="s">
        <v>37716</v>
      </c>
      <c r="I9529" t="s">
        <v>11500</v>
      </c>
      <c r="J9529" t="s">
        <v>50461</v>
      </c>
      <c r="K9529" t="s">
        <v>51151</v>
      </c>
      <c r="L9529" t="s">
        <v>303</v>
      </c>
      <c r="M9529" t="s">
        <v>32078</v>
      </c>
    </row>
    <row r="9530" spans="1:13" x14ac:dyDescent="0.2">
      <c r="A9530" t="s">
        <v>38143</v>
      </c>
      <c r="B9530" t="s">
        <v>38144</v>
      </c>
      <c r="C9530" t="s">
        <v>51152</v>
      </c>
      <c r="D9530" t="s">
        <v>349</v>
      </c>
      <c r="E9530" t="s">
        <v>476</v>
      </c>
      <c r="F9530" t="s">
        <v>51153</v>
      </c>
      <c r="G9530" t="s">
        <v>12377</v>
      </c>
      <c r="H9530" t="s">
        <v>8943</v>
      </c>
      <c r="J9530" t="s">
        <v>12378</v>
      </c>
      <c r="K9530" t="s">
        <v>302</v>
      </c>
      <c r="L9530" t="s">
        <v>303</v>
      </c>
      <c r="M9530" t="s">
        <v>422</v>
      </c>
    </row>
    <row r="9531" spans="1:13" x14ac:dyDescent="0.2">
      <c r="A9531" t="s">
        <v>38143</v>
      </c>
      <c r="B9531" t="s">
        <v>38144</v>
      </c>
      <c r="C9531" t="s">
        <v>51154</v>
      </c>
      <c r="D9531" t="s">
        <v>6056</v>
      </c>
      <c r="E9531" t="s">
        <v>6057</v>
      </c>
      <c r="F9531" t="s">
        <v>51155</v>
      </c>
      <c r="G9531" t="s">
        <v>51156</v>
      </c>
      <c r="H9531" t="s">
        <v>11592</v>
      </c>
      <c r="I9531" t="s">
        <v>11593</v>
      </c>
      <c r="J9531" t="s">
        <v>51157</v>
      </c>
      <c r="K9531" t="s">
        <v>51158</v>
      </c>
      <c r="L9531" t="s">
        <v>303</v>
      </c>
      <c r="M9531" t="s">
        <v>17353</v>
      </c>
    </row>
    <row r="9532" spans="1:13" x14ac:dyDescent="0.2">
      <c r="A9532" t="s">
        <v>38143</v>
      </c>
      <c r="B9532" t="s">
        <v>38144</v>
      </c>
      <c r="C9532" t="s">
        <v>51159</v>
      </c>
      <c r="D9532" t="s">
        <v>572</v>
      </c>
      <c r="E9532" t="s">
        <v>573</v>
      </c>
      <c r="F9532" t="s">
        <v>51160</v>
      </c>
      <c r="H9532" t="s">
        <v>12221</v>
      </c>
      <c r="I9532" t="s">
        <v>8943</v>
      </c>
      <c r="J9532" t="s">
        <v>51161</v>
      </c>
      <c r="K9532" t="s">
        <v>51162</v>
      </c>
      <c r="L9532" t="s">
        <v>303</v>
      </c>
      <c r="M9532" t="s">
        <v>11704</v>
      </c>
    </row>
    <row r="9533" spans="1:13" x14ac:dyDescent="0.2">
      <c r="A9533" t="s">
        <v>38143</v>
      </c>
      <c r="B9533" t="s">
        <v>38144</v>
      </c>
      <c r="C9533" t="s">
        <v>51163</v>
      </c>
      <c r="D9533" t="s">
        <v>51164</v>
      </c>
      <c r="E9533" t="s">
        <v>51165</v>
      </c>
      <c r="F9533" t="s">
        <v>51166</v>
      </c>
      <c r="G9533" t="s">
        <v>49820</v>
      </c>
      <c r="H9533" t="s">
        <v>8943</v>
      </c>
      <c r="J9533" t="s">
        <v>51167</v>
      </c>
      <c r="K9533" t="s">
        <v>51168</v>
      </c>
      <c r="L9533" t="s">
        <v>303</v>
      </c>
      <c r="M9533" t="s">
        <v>26046</v>
      </c>
    </row>
    <row r="9534" spans="1:13" x14ac:dyDescent="0.2">
      <c r="A9534" t="s">
        <v>38143</v>
      </c>
      <c r="B9534" t="s">
        <v>38144</v>
      </c>
      <c r="C9534" t="s">
        <v>51169</v>
      </c>
      <c r="D9534" t="s">
        <v>513</v>
      </c>
      <c r="F9534" t="s">
        <v>51170</v>
      </c>
      <c r="H9534" t="s">
        <v>11486</v>
      </c>
      <c r="I9534" t="s">
        <v>8943</v>
      </c>
      <c r="J9534" t="s">
        <v>51171</v>
      </c>
      <c r="K9534" t="s">
        <v>51172</v>
      </c>
      <c r="L9534" t="s">
        <v>303</v>
      </c>
      <c r="M9534" t="s">
        <v>51173</v>
      </c>
    </row>
    <row r="9535" spans="1:13" x14ac:dyDescent="0.2">
      <c r="A9535" t="s">
        <v>38143</v>
      </c>
      <c r="B9535" t="s">
        <v>38144</v>
      </c>
      <c r="C9535" t="s">
        <v>51174</v>
      </c>
      <c r="D9535" t="s">
        <v>51175</v>
      </c>
      <c r="E9535" t="s">
        <v>51176</v>
      </c>
      <c r="F9535" t="s">
        <v>51177</v>
      </c>
      <c r="G9535" t="s">
        <v>11625</v>
      </c>
      <c r="I9535" t="s">
        <v>11493</v>
      </c>
      <c r="J9535" t="s">
        <v>51178</v>
      </c>
      <c r="K9535" t="s">
        <v>302</v>
      </c>
      <c r="L9535" t="s">
        <v>303</v>
      </c>
      <c r="M9535" t="s">
        <v>51179</v>
      </c>
    </row>
    <row r="9536" spans="1:13" x14ac:dyDescent="0.2">
      <c r="A9536" t="s">
        <v>38143</v>
      </c>
      <c r="B9536" t="s">
        <v>38144</v>
      </c>
      <c r="C9536" t="s">
        <v>51180</v>
      </c>
      <c r="D9536" t="s">
        <v>572</v>
      </c>
      <c r="E9536" t="s">
        <v>573</v>
      </c>
      <c r="F9536" t="s">
        <v>12492</v>
      </c>
      <c r="H9536" t="s">
        <v>8942</v>
      </c>
      <c r="I9536" t="s">
        <v>8943</v>
      </c>
      <c r="J9536" t="s">
        <v>50356</v>
      </c>
      <c r="K9536" t="s">
        <v>51181</v>
      </c>
      <c r="L9536" t="s">
        <v>303</v>
      </c>
      <c r="M9536" t="s">
        <v>11704</v>
      </c>
    </row>
    <row r="9537" spans="1:13" x14ac:dyDescent="0.2">
      <c r="A9537" t="s">
        <v>38143</v>
      </c>
      <c r="B9537" t="s">
        <v>38144</v>
      </c>
      <c r="C9537" t="s">
        <v>51182</v>
      </c>
      <c r="D9537" t="s">
        <v>51183</v>
      </c>
      <c r="E9537" t="s">
        <v>51184</v>
      </c>
      <c r="F9537" t="s">
        <v>51185</v>
      </c>
      <c r="G9537" t="s">
        <v>11843</v>
      </c>
      <c r="H9537" t="s">
        <v>8943</v>
      </c>
      <c r="J9537" t="s">
        <v>51186</v>
      </c>
      <c r="K9537" t="s">
        <v>51187</v>
      </c>
      <c r="L9537" t="s">
        <v>303</v>
      </c>
      <c r="M9537" t="s">
        <v>10872</v>
      </c>
    </row>
    <row r="9538" spans="1:13" x14ac:dyDescent="0.2">
      <c r="A9538" t="s">
        <v>38143</v>
      </c>
      <c r="B9538" t="s">
        <v>38144</v>
      </c>
      <c r="C9538" t="s">
        <v>51188</v>
      </c>
      <c r="D9538" t="s">
        <v>15850</v>
      </c>
      <c r="E9538" t="s">
        <v>51189</v>
      </c>
      <c r="F9538" t="s">
        <v>51190</v>
      </c>
      <c r="H9538" t="s">
        <v>50040</v>
      </c>
      <c r="I9538" t="s">
        <v>8943</v>
      </c>
      <c r="J9538" t="s">
        <v>51028</v>
      </c>
      <c r="K9538" t="s">
        <v>51029</v>
      </c>
      <c r="L9538" t="s">
        <v>303</v>
      </c>
      <c r="M9538" t="s">
        <v>10353</v>
      </c>
    </row>
    <row r="9539" spans="1:13" x14ac:dyDescent="0.2">
      <c r="A9539" t="s">
        <v>38143</v>
      </c>
      <c r="B9539" t="s">
        <v>38144</v>
      </c>
      <c r="C9539" t="s">
        <v>51191</v>
      </c>
      <c r="D9539" t="s">
        <v>492</v>
      </c>
      <c r="F9539" t="s">
        <v>484</v>
      </c>
      <c r="G9539" t="s">
        <v>51192</v>
      </c>
      <c r="H9539" t="s">
        <v>51193</v>
      </c>
      <c r="I9539" t="s">
        <v>51194</v>
      </c>
      <c r="J9539" t="s">
        <v>51195</v>
      </c>
      <c r="K9539" t="s">
        <v>51196</v>
      </c>
      <c r="L9539" t="s">
        <v>303</v>
      </c>
      <c r="M9539" t="s">
        <v>5347</v>
      </c>
    </row>
    <row r="9540" spans="1:13" x14ac:dyDescent="0.2">
      <c r="A9540" t="s">
        <v>38143</v>
      </c>
      <c r="B9540" t="s">
        <v>38144</v>
      </c>
      <c r="C9540" t="s">
        <v>51197</v>
      </c>
      <c r="D9540" t="s">
        <v>572</v>
      </c>
      <c r="E9540" t="s">
        <v>573</v>
      </c>
      <c r="F9540" t="s">
        <v>51198</v>
      </c>
      <c r="H9540" t="s">
        <v>11740</v>
      </c>
      <c r="I9540" t="s">
        <v>8943</v>
      </c>
      <c r="J9540" t="s">
        <v>11741</v>
      </c>
      <c r="K9540" t="s">
        <v>51199</v>
      </c>
      <c r="L9540" t="s">
        <v>303</v>
      </c>
      <c r="M9540" t="s">
        <v>11704</v>
      </c>
    </row>
    <row r="9541" spans="1:13" x14ac:dyDescent="0.2">
      <c r="A9541" t="s">
        <v>38143</v>
      </c>
      <c r="B9541" t="s">
        <v>38144</v>
      </c>
      <c r="C9541" t="s">
        <v>51200</v>
      </c>
      <c r="D9541" t="s">
        <v>572</v>
      </c>
      <c r="E9541" t="s">
        <v>573</v>
      </c>
      <c r="F9541" t="s">
        <v>51201</v>
      </c>
      <c r="G9541" t="s">
        <v>51202</v>
      </c>
      <c r="H9541" t="s">
        <v>11499</v>
      </c>
      <c r="I9541" t="s">
        <v>11500</v>
      </c>
      <c r="J9541" t="s">
        <v>51203</v>
      </c>
      <c r="K9541" t="s">
        <v>51204</v>
      </c>
      <c r="L9541" t="s">
        <v>303</v>
      </c>
      <c r="M9541" t="s">
        <v>5402</v>
      </c>
    </row>
    <row r="9542" spans="1:13" x14ac:dyDescent="0.2">
      <c r="A9542" t="s">
        <v>38143</v>
      </c>
      <c r="B9542" t="s">
        <v>38144</v>
      </c>
      <c r="C9542" t="s">
        <v>51205</v>
      </c>
      <c r="D9542" t="s">
        <v>572</v>
      </c>
      <c r="E9542" t="s">
        <v>573</v>
      </c>
      <c r="F9542" t="s">
        <v>51206</v>
      </c>
      <c r="H9542" t="s">
        <v>51207</v>
      </c>
      <c r="I9542" t="s">
        <v>11500</v>
      </c>
      <c r="J9542" t="s">
        <v>51208</v>
      </c>
      <c r="K9542" t="s">
        <v>51209</v>
      </c>
      <c r="L9542" t="s">
        <v>303</v>
      </c>
      <c r="M9542" t="s">
        <v>5402</v>
      </c>
    </row>
    <row r="9543" spans="1:13" x14ac:dyDescent="0.2">
      <c r="A9543" t="s">
        <v>38143</v>
      </c>
      <c r="B9543" t="s">
        <v>38144</v>
      </c>
      <c r="C9543" t="s">
        <v>51210</v>
      </c>
      <c r="D9543" t="s">
        <v>572</v>
      </c>
      <c r="E9543" t="s">
        <v>573</v>
      </c>
      <c r="F9543" t="s">
        <v>51211</v>
      </c>
      <c r="H9543" t="s">
        <v>11499</v>
      </c>
      <c r="I9543" t="s">
        <v>11500</v>
      </c>
      <c r="J9543" t="s">
        <v>51212</v>
      </c>
      <c r="K9543" t="s">
        <v>51213</v>
      </c>
      <c r="L9543" t="s">
        <v>303</v>
      </c>
      <c r="M9543" t="s">
        <v>1863</v>
      </c>
    </row>
    <row r="9544" spans="1:13" x14ac:dyDescent="0.2">
      <c r="A9544" t="s">
        <v>38143</v>
      </c>
      <c r="B9544" t="s">
        <v>38144</v>
      </c>
      <c r="C9544" t="s">
        <v>51214</v>
      </c>
      <c r="D9544" t="s">
        <v>51215</v>
      </c>
      <c r="E9544" t="s">
        <v>50686</v>
      </c>
      <c r="F9544" t="s">
        <v>48530</v>
      </c>
      <c r="G9544" t="s">
        <v>12447</v>
      </c>
      <c r="H9544" t="s">
        <v>11381</v>
      </c>
      <c r="J9544" t="s">
        <v>51216</v>
      </c>
      <c r="K9544" t="s">
        <v>51217</v>
      </c>
      <c r="L9544" t="s">
        <v>303</v>
      </c>
      <c r="M9544" t="s">
        <v>3913</v>
      </c>
    </row>
    <row r="9545" spans="1:13" x14ac:dyDescent="0.2">
      <c r="A9545" t="s">
        <v>38143</v>
      </c>
      <c r="B9545" t="s">
        <v>38144</v>
      </c>
      <c r="C9545" t="s">
        <v>51218</v>
      </c>
      <c r="D9545" t="s">
        <v>51219</v>
      </c>
      <c r="E9545" t="s">
        <v>51220</v>
      </c>
      <c r="F9545" t="s">
        <v>3191</v>
      </c>
      <c r="G9545" t="s">
        <v>51221</v>
      </c>
      <c r="H9545" t="s">
        <v>51220</v>
      </c>
      <c r="I9545" t="s">
        <v>11381</v>
      </c>
      <c r="J9545" t="s">
        <v>51222</v>
      </c>
      <c r="K9545" t="s">
        <v>51223</v>
      </c>
      <c r="L9545" t="s">
        <v>303</v>
      </c>
      <c r="M9545" t="s">
        <v>1684</v>
      </c>
    </row>
    <row r="9546" spans="1:13" x14ac:dyDescent="0.2">
      <c r="A9546" t="s">
        <v>38143</v>
      </c>
      <c r="B9546" t="s">
        <v>38144</v>
      </c>
      <c r="C9546" t="s">
        <v>51224</v>
      </c>
      <c r="D9546" t="s">
        <v>572</v>
      </c>
      <c r="E9546" t="s">
        <v>573</v>
      </c>
      <c r="F9546" t="s">
        <v>51225</v>
      </c>
      <c r="H9546" t="s">
        <v>12221</v>
      </c>
      <c r="I9546" t="s">
        <v>8943</v>
      </c>
      <c r="J9546" t="s">
        <v>51226</v>
      </c>
      <c r="K9546" t="s">
        <v>51227</v>
      </c>
      <c r="L9546" t="s">
        <v>303</v>
      </c>
      <c r="M9546" t="s">
        <v>11704</v>
      </c>
    </row>
    <row r="9547" spans="1:13" x14ac:dyDescent="0.2">
      <c r="A9547" t="s">
        <v>38143</v>
      </c>
      <c r="B9547" t="s">
        <v>38144</v>
      </c>
      <c r="C9547" t="s">
        <v>51228</v>
      </c>
      <c r="D9547" t="s">
        <v>32689</v>
      </c>
      <c r="E9547" t="s">
        <v>5835</v>
      </c>
      <c r="F9547" t="s">
        <v>51229</v>
      </c>
      <c r="H9547" t="s">
        <v>11493</v>
      </c>
      <c r="J9547" t="s">
        <v>51230</v>
      </c>
      <c r="K9547" t="s">
        <v>302</v>
      </c>
      <c r="L9547" t="s">
        <v>303</v>
      </c>
      <c r="M9547" t="s">
        <v>14303</v>
      </c>
    </row>
    <row r="9548" spans="1:13" x14ac:dyDescent="0.2">
      <c r="A9548" t="s">
        <v>38143</v>
      </c>
      <c r="B9548" t="s">
        <v>38144</v>
      </c>
      <c r="C9548" t="s">
        <v>51231</v>
      </c>
      <c r="D9548" t="s">
        <v>513</v>
      </c>
      <c r="F9548" t="s">
        <v>51232</v>
      </c>
      <c r="H9548" t="s">
        <v>11499</v>
      </c>
      <c r="J9548" t="s">
        <v>51233</v>
      </c>
      <c r="K9548" t="s">
        <v>51234</v>
      </c>
      <c r="L9548" t="s">
        <v>303</v>
      </c>
      <c r="M9548" t="s">
        <v>7399</v>
      </c>
    </row>
    <row r="9549" spans="1:13" x14ac:dyDescent="0.2">
      <c r="A9549" t="s">
        <v>38143</v>
      </c>
      <c r="B9549" t="s">
        <v>38144</v>
      </c>
      <c r="C9549" t="s">
        <v>51235</v>
      </c>
      <c r="D9549" t="s">
        <v>12767</v>
      </c>
      <c r="E9549" t="s">
        <v>296</v>
      </c>
      <c r="F9549" t="s">
        <v>51236</v>
      </c>
      <c r="G9549" t="s">
        <v>51237</v>
      </c>
      <c r="H9549" t="s">
        <v>8256</v>
      </c>
      <c r="J9549" t="s">
        <v>51238</v>
      </c>
      <c r="K9549" t="s">
        <v>51239</v>
      </c>
      <c r="L9549" t="s">
        <v>303</v>
      </c>
      <c r="M9549" t="s">
        <v>1782</v>
      </c>
    </row>
    <row r="9550" spans="1:13" x14ac:dyDescent="0.2">
      <c r="A9550" t="s">
        <v>38143</v>
      </c>
      <c r="B9550" t="s">
        <v>38144</v>
      </c>
      <c r="C9550" t="s">
        <v>51240</v>
      </c>
      <c r="D9550" t="s">
        <v>4487</v>
      </c>
      <c r="F9550" t="s">
        <v>981</v>
      </c>
      <c r="G9550" t="s">
        <v>51241</v>
      </c>
      <c r="H9550" t="s">
        <v>12580</v>
      </c>
      <c r="I9550" t="s">
        <v>12567</v>
      </c>
      <c r="J9550" t="s">
        <v>51242</v>
      </c>
      <c r="K9550" t="s">
        <v>51243</v>
      </c>
      <c r="L9550" t="s">
        <v>303</v>
      </c>
      <c r="M9550" t="s">
        <v>3015</v>
      </c>
    </row>
    <row r="9551" spans="1:13" x14ac:dyDescent="0.2">
      <c r="A9551" t="s">
        <v>38143</v>
      </c>
      <c r="B9551" t="s">
        <v>38144</v>
      </c>
      <c r="C9551" t="s">
        <v>51244</v>
      </c>
      <c r="D9551" t="s">
        <v>492</v>
      </c>
      <c r="E9551" t="s">
        <v>493</v>
      </c>
      <c r="F9551" t="s">
        <v>51245</v>
      </c>
      <c r="G9551" t="s">
        <v>12611</v>
      </c>
      <c r="H9551" t="s">
        <v>12679</v>
      </c>
      <c r="J9551" t="s">
        <v>51246</v>
      </c>
      <c r="K9551" t="s">
        <v>51247</v>
      </c>
      <c r="L9551" t="s">
        <v>303</v>
      </c>
      <c r="M9551" t="s">
        <v>51248</v>
      </c>
    </row>
    <row r="9552" spans="1:13" x14ac:dyDescent="0.2">
      <c r="A9552" t="s">
        <v>38143</v>
      </c>
      <c r="B9552" t="s">
        <v>38144</v>
      </c>
      <c r="C9552" t="s">
        <v>51249</v>
      </c>
      <c r="D9552" t="s">
        <v>51250</v>
      </c>
      <c r="E9552" t="s">
        <v>51251</v>
      </c>
      <c r="F9552" t="s">
        <v>4227</v>
      </c>
      <c r="H9552" t="s">
        <v>51252</v>
      </c>
      <c r="I9552" t="s">
        <v>12567</v>
      </c>
      <c r="J9552" t="s">
        <v>51253</v>
      </c>
      <c r="K9552" t="s">
        <v>51254</v>
      </c>
      <c r="L9552" t="s">
        <v>303</v>
      </c>
      <c r="M9552" t="s">
        <v>51255</v>
      </c>
    </row>
    <row r="9553" spans="1:13" x14ac:dyDescent="0.2">
      <c r="A9553" t="s">
        <v>38143</v>
      </c>
      <c r="B9553" t="s">
        <v>38144</v>
      </c>
      <c r="C9553" t="s">
        <v>51256</v>
      </c>
      <c r="D9553" t="s">
        <v>572</v>
      </c>
      <c r="E9553" t="s">
        <v>573</v>
      </c>
      <c r="F9553" t="s">
        <v>51257</v>
      </c>
      <c r="H9553" t="s">
        <v>12822</v>
      </c>
      <c r="I9553" t="s">
        <v>12567</v>
      </c>
      <c r="J9553" t="s">
        <v>51258</v>
      </c>
      <c r="K9553" t="s">
        <v>51259</v>
      </c>
      <c r="L9553" t="s">
        <v>303</v>
      </c>
      <c r="M9553" t="s">
        <v>4104</v>
      </c>
    </row>
    <row r="9554" spans="1:13" x14ac:dyDescent="0.2">
      <c r="A9554" t="s">
        <v>38143</v>
      </c>
      <c r="B9554" t="s">
        <v>38144</v>
      </c>
      <c r="C9554" t="s">
        <v>51260</v>
      </c>
      <c r="D9554" t="s">
        <v>349</v>
      </c>
      <c r="E9554" t="s">
        <v>12591</v>
      </c>
      <c r="F9554" t="s">
        <v>51261</v>
      </c>
      <c r="G9554" t="s">
        <v>12834</v>
      </c>
      <c r="H9554" t="s">
        <v>12567</v>
      </c>
      <c r="J9554" t="s">
        <v>51262</v>
      </c>
      <c r="K9554" t="s">
        <v>51263</v>
      </c>
      <c r="L9554" t="s">
        <v>303</v>
      </c>
      <c r="M9554" t="s">
        <v>6310</v>
      </c>
    </row>
    <row r="9555" spans="1:13" x14ac:dyDescent="0.2">
      <c r="A9555" t="s">
        <v>38143</v>
      </c>
      <c r="B9555" t="s">
        <v>38144</v>
      </c>
      <c r="C9555" t="s">
        <v>51264</v>
      </c>
      <c r="D9555" t="s">
        <v>4487</v>
      </c>
      <c r="F9555" t="s">
        <v>981</v>
      </c>
      <c r="G9555" t="s">
        <v>51265</v>
      </c>
      <c r="H9555" t="s">
        <v>12575</v>
      </c>
      <c r="I9555" t="s">
        <v>12567</v>
      </c>
      <c r="J9555" t="s">
        <v>51266</v>
      </c>
      <c r="K9555" t="s">
        <v>51267</v>
      </c>
      <c r="L9555" t="s">
        <v>303</v>
      </c>
      <c r="M9555" t="s">
        <v>1386</v>
      </c>
    </row>
    <row r="9556" spans="1:13" x14ac:dyDescent="0.2">
      <c r="A9556" t="s">
        <v>38143</v>
      </c>
      <c r="B9556" t="s">
        <v>38144</v>
      </c>
      <c r="C9556" t="s">
        <v>51268</v>
      </c>
      <c r="D9556" t="s">
        <v>349</v>
      </c>
      <c r="F9556" t="s">
        <v>51269</v>
      </c>
      <c r="G9556" t="s">
        <v>12671</v>
      </c>
      <c r="H9556" t="s">
        <v>12567</v>
      </c>
      <c r="J9556" t="s">
        <v>51270</v>
      </c>
      <c r="K9556" t="s">
        <v>51271</v>
      </c>
      <c r="L9556" t="s">
        <v>303</v>
      </c>
      <c r="M9556" t="s">
        <v>422</v>
      </c>
    </row>
    <row r="9557" spans="1:13" x14ac:dyDescent="0.2">
      <c r="A9557" t="s">
        <v>38143</v>
      </c>
      <c r="B9557" t="s">
        <v>38144</v>
      </c>
      <c r="C9557" t="s">
        <v>51272</v>
      </c>
      <c r="D9557" t="s">
        <v>4487</v>
      </c>
      <c r="F9557" t="s">
        <v>12621</v>
      </c>
      <c r="G9557" t="s">
        <v>20952</v>
      </c>
      <c r="H9557" t="s">
        <v>12566</v>
      </c>
      <c r="J9557" t="s">
        <v>12622</v>
      </c>
      <c r="K9557" t="s">
        <v>51273</v>
      </c>
      <c r="L9557" t="s">
        <v>303</v>
      </c>
      <c r="M9557" t="s">
        <v>51274</v>
      </c>
    </row>
    <row r="9558" spans="1:13" x14ac:dyDescent="0.2">
      <c r="A9558" t="s">
        <v>38143</v>
      </c>
      <c r="B9558" t="s">
        <v>38144</v>
      </c>
      <c r="C9558" t="s">
        <v>51275</v>
      </c>
      <c r="D9558" t="s">
        <v>349</v>
      </c>
      <c r="E9558" t="s">
        <v>12591</v>
      </c>
      <c r="F9558" t="s">
        <v>51276</v>
      </c>
      <c r="G9558" t="s">
        <v>51277</v>
      </c>
      <c r="H9558" t="s">
        <v>51278</v>
      </c>
      <c r="I9558" t="s">
        <v>12567</v>
      </c>
      <c r="J9558" t="s">
        <v>51279</v>
      </c>
      <c r="K9558" t="s">
        <v>51280</v>
      </c>
      <c r="L9558" t="s">
        <v>303</v>
      </c>
      <c r="M9558" t="s">
        <v>1538</v>
      </c>
    </row>
    <row r="9559" spans="1:13" x14ac:dyDescent="0.2">
      <c r="A9559" t="s">
        <v>38143</v>
      </c>
      <c r="B9559" t="s">
        <v>38144</v>
      </c>
      <c r="C9559" t="s">
        <v>51281</v>
      </c>
      <c r="D9559" t="s">
        <v>4487</v>
      </c>
      <c r="F9559" t="s">
        <v>51282</v>
      </c>
      <c r="H9559" t="s">
        <v>12566</v>
      </c>
      <c r="J9559" t="s">
        <v>51283</v>
      </c>
      <c r="K9559" t="s">
        <v>51284</v>
      </c>
      <c r="L9559" t="s">
        <v>303</v>
      </c>
      <c r="M9559" t="s">
        <v>422</v>
      </c>
    </row>
    <row r="9560" spans="1:13" x14ac:dyDescent="0.2">
      <c r="A9560" t="s">
        <v>38143</v>
      </c>
      <c r="B9560" t="s">
        <v>38144</v>
      </c>
      <c r="C9560" t="s">
        <v>51285</v>
      </c>
      <c r="D9560" t="s">
        <v>349</v>
      </c>
      <c r="E9560" t="s">
        <v>12591</v>
      </c>
      <c r="F9560" t="s">
        <v>51286</v>
      </c>
      <c r="H9560" t="s">
        <v>51287</v>
      </c>
      <c r="I9560" t="s">
        <v>12566</v>
      </c>
      <c r="J9560" t="s">
        <v>51288</v>
      </c>
      <c r="K9560" t="s">
        <v>51289</v>
      </c>
      <c r="L9560" t="s">
        <v>303</v>
      </c>
      <c r="M9560" t="s">
        <v>7930</v>
      </c>
    </row>
    <row r="9561" spans="1:13" x14ac:dyDescent="0.2">
      <c r="A9561" t="s">
        <v>38143</v>
      </c>
      <c r="B9561" t="s">
        <v>38144</v>
      </c>
      <c r="C9561" t="s">
        <v>51290</v>
      </c>
      <c r="D9561" t="s">
        <v>513</v>
      </c>
      <c r="E9561" t="s">
        <v>2638</v>
      </c>
      <c r="F9561" t="s">
        <v>51291</v>
      </c>
      <c r="G9561" t="s">
        <v>12678</v>
      </c>
      <c r="I9561" t="s">
        <v>12567</v>
      </c>
      <c r="J9561" t="s">
        <v>51292</v>
      </c>
      <c r="K9561" t="s">
        <v>51293</v>
      </c>
      <c r="L9561" t="s">
        <v>303</v>
      </c>
      <c r="M9561" t="s">
        <v>49143</v>
      </c>
    </row>
    <row r="9562" spans="1:13" x14ac:dyDescent="0.2">
      <c r="A9562" t="s">
        <v>38143</v>
      </c>
      <c r="B9562" t="s">
        <v>38144</v>
      </c>
      <c r="C9562" t="s">
        <v>51294</v>
      </c>
      <c r="D9562" t="s">
        <v>4487</v>
      </c>
      <c r="F9562" t="s">
        <v>51295</v>
      </c>
      <c r="G9562" t="s">
        <v>12617</v>
      </c>
      <c r="H9562" t="s">
        <v>12566</v>
      </c>
      <c r="J9562" t="s">
        <v>51296</v>
      </c>
      <c r="K9562" t="s">
        <v>51297</v>
      </c>
      <c r="L9562" t="s">
        <v>303</v>
      </c>
      <c r="M9562" t="s">
        <v>51298</v>
      </c>
    </row>
    <row r="9563" spans="1:13" x14ac:dyDescent="0.2">
      <c r="A9563" t="s">
        <v>38143</v>
      </c>
      <c r="B9563" t="s">
        <v>38144</v>
      </c>
      <c r="C9563" t="s">
        <v>51299</v>
      </c>
      <c r="D9563" t="s">
        <v>4487</v>
      </c>
      <c r="F9563" t="s">
        <v>51300</v>
      </c>
      <c r="G9563" t="s">
        <v>51301</v>
      </c>
      <c r="H9563" t="s">
        <v>12566</v>
      </c>
      <c r="J9563" t="s">
        <v>51302</v>
      </c>
      <c r="K9563" t="s">
        <v>51303</v>
      </c>
      <c r="L9563" t="s">
        <v>303</v>
      </c>
      <c r="M9563" t="s">
        <v>12245</v>
      </c>
    </row>
    <row r="9564" spans="1:13" x14ac:dyDescent="0.2">
      <c r="A9564" t="s">
        <v>38143</v>
      </c>
      <c r="B9564" t="s">
        <v>38144</v>
      </c>
      <c r="C9564" t="s">
        <v>51304</v>
      </c>
      <c r="D9564" t="s">
        <v>4487</v>
      </c>
      <c r="F9564" t="s">
        <v>51305</v>
      </c>
      <c r="H9564" t="s">
        <v>12580</v>
      </c>
      <c r="I9564" t="s">
        <v>12567</v>
      </c>
      <c r="J9564" t="s">
        <v>51306</v>
      </c>
      <c r="K9564" t="s">
        <v>51307</v>
      </c>
      <c r="L9564" t="s">
        <v>303</v>
      </c>
      <c r="M9564" t="s">
        <v>51308</v>
      </c>
    </row>
    <row r="9565" spans="1:13" x14ac:dyDescent="0.2">
      <c r="A9565" t="s">
        <v>38143</v>
      </c>
      <c r="B9565" t="s">
        <v>38144</v>
      </c>
      <c r="C9565" t="s">
        <v>51309</v>
      </c>
      <c r="D9565" t="s">
        <v>349</v>
      </c>
      <c r="F9565" t="s">
        <v>51310</v>
      </c>
      <c r="G9565" t="s">
        <v>51311</v>
      </c>
      <c r="H9565" t="s">
        <v>12566</v>
      </c>
      <c r="J9565" t="s">
        <v>51312</v>
      </c>
      <c r="K9565" t="s">
        <v>51313</v>
      </c>
      <c r="L9565" t="s">
        <v>303</v>
      </c>
      <c r="M9565" t="s">
        <v>10897</v>
      </c>
    </row>
    <row r="9566" spans="1:13" x14ac:dyDescent="0.2">
      <c r="A9566" t="s">
        <v>38143</v>
      </c>
      <c r="B9566" t="s">
        <v>38144</v>
      </c>
      <c r="C9566" t="s">
        <v>51314</v>
      </c>
      <c r="D9566" t="s">
        <v>4487</v>
      </c>
      <c r="F9566" t="s">
        <v>51315</v>
      </c>
      <c r="H9566" t="s">
        <v>12566</v>
      </c>
      <c r="J9566" t="s">
        <v>51312</v>
      </c>
      <c r="K9566" t="s">
        <v>51316</v>
      </c>
      <c r="L9566" t="s">
        <v>303</v>
      </c>
      <c r="M9566" t="s">
        <v>422</v>
      </c>
    </row>
    <row r="9567" spans="1:13" x14ac:dyDescent="0.2">
      <c r="A9567" t="s">
        <v>38143</v>
      </c>
      <c r="B9567" t="s">
        <v>38144</v>
      </c>
      <c r="C9567" t="s">
        <v>51317</v>
      </c>
      <c r="D9567" t="s">
        <v>4487</v>
      </c>
      <c r="F9567" t="s">
        <v>51318</v>
      </c>
      <c r="H9567" t="s">
        <v>12671</v>
      </c>
      <c r="I9567" t="s">
        <v>12567</v>
      </c>
      <c r="J9567" t="s">
        <v>51319</v>
      </c>
      <c r="K9567" t="s">
        <v>51320</v>
      </c>
      <c r="L9567" t="s">
        <v>303</v>
      </c>
      <c r="M9567" t="s">
        <v>12880</v>
      </c>
    </row>
    <row r="9568" spans="1:13" x14ac:dyDescent="0.2">
      <c r="A9568" t="s">
        <v>38143</v>
      </c>
      <c r="B9568" t="s">
        <v>38144</v>
      </c>
      <c r="C9568" t="s">
        <v>51321</v>
      </c>
      <c r="D9568" t="s">
        <v>2857</v>
      </c>
      <c r="E9568" t="s">
        <v>2858</v>
      </c>
      <c r="F9568" t="s">
        <v>51322</v>
      </c>
      <c r="H9568" t="s">
        <v>12611</v>
      </c>
      <c r="J9568" t="s">
        <v>51323</v>
      </c>
      <c r="K9568" t="s">
        <v>51324</v>
      </c>
      <c r="L9568" t="s">
        <v>303</v>
      </c>
      <c r="M9568" t="s">
        <v>1882</v>
      </c>
    </row>
    <row r="9569" spans="1:13" x14ac:dyDescent="0.2">
      <c r="A9569" t="s">
        <v>38143</v>
      </c>
      <c r="B9569" t="s">
        <v>38144</v>
      </c>
      <c r="C9569" t="s">
        <v>51325</v>
      </c>
      <c r="D9569" t="s">
        <v>564</v>
      </c>
      <c r="E9569" t="s">
        <v>296</v>
      </c>
      <c r="F9569" t="s">
        <v>51326</v>
      </c>
      <c r="G9569" t="s">
        <v>12677</v>
      </c>
      <c r="H9569" t="s">
        <v>12678</v>
      </c>
      <c r="J9569" t="s">
        <v>51327</v>
      </c>
      <c r="K9569" t="s">
        <v>51328</v>
      </c>
      <c r="L9569" t="s">
        <v>303</v>
      </c>
      <c r="M9569" t="s">
        <v>4469</v>
      </c>
    </row>
    <row r="9570" spans="1:13" x14ac:dyDescent="0.2">
      <c r="A9570" t="s">
        <v>38143</v>
      </c>
      <c r="B9570" t="s">
        <v>38144</v>
      </c>
      <c r="C9570" t="s">
        <v>51329</v>
      </c>
      <c r="D9570" t="s">
        <v>401</v>
      </c>
      <c r="F9570" t="s">
        <v>51330</v>
      </c>
      <c r="H9570" t="s">
        <v>12580</v>
      </c>
      <c r="I9570" t="s">
        <v>12567</v>
      </c>
      <c r="J9570" t="s">
        <v>51331</v>
      </c>
      <c r="K9570" t="s">
        <v>16447</v>
      </c>
      <c r="L9570" t="s">
        <v>303</v>
      </c>
      <c r="M9570" t="s">
        <v>10015</v>
      </c>
    </row>
    <row r="9571" spans="1:13" x14ac:dyDescent="0.2">
      <c r="A9571" t="s">
        <v>38143</v>
      </c>
      <c r="B9571" t="s">
        <v>38144</v>
      </c>
      <c r="C9571" t="s">
        <v>51332</v>
      </c>
      <c r="D9571" t="s">
        <v>349</v>
      </c>
      <c r="E9571" t="s">
        <v>12591</v>
      </c>
      <c r="F9571" t="s">
        <v>772</v>
      </c>
      <c r="G9571" t="s">
        <v>12721</v>
      </c>
      <c r="H9571" t="s">
        <v>12567</v>
      </c>
      <c r="J9571" t="s">
        <v>51333</v>
      </c>
      <c r="K9571" t="s">
        <v>51334</v>
      </c>
      <c r="L9571" t="s">
        <v>303</v>
      </c>
      <c r="M9571" t="s">
        <v>8933</v>
      </c>
    </row>
    <row r="9572" spans="1:13" x14ac:dyDescent="0.2">
      <c r="A9572" t="s">
        <v>38143</v>
      </c>
      <c r="B9572" t="s">
        <v>38144</v>
      </c>
      <c r="C9572" t="s">
        <v>51335</v>
      </c>
      <c r="D9572" t="s">
        <v>366</v>
      </c>
      <c r="E9572" t="s">
        <v>367</v>
      </c>
      <c r="F9572" t="s">
        <v>51336</v>
      </c>
      <c r="H9572" t="s">
        <v>12634</v>
      </c>
      <c r="I9572" t="s">
        <v>12567</v>
      </c>
      <c r="J9572" t="s">
        <v>51337</v>
      </c>
      <c r="K9572" t="s">
        <v>51338</v>
      </c>
      <c r="L9572" t="s">
        <v>303</v>
      </c>
      <c r="M9572" t="s">
        <v>22317</v>
      </c>
    </row>
    <row r="9573" spans="1:13" x14ac:dyDescent="0.2">
      <c r="A9573" t="s">
        <v>38143</v>
      </c>
      <c r="B9573" t="s">
        <v>38144</v>
      </c>
      <c r="C9573" t="s">
        <v>51339</v>
      </c>
      <c r="D9573" t="s">
        <v>572</v>
      </c>
      <c r="E9573" t="s">
        <v>573</v>
      </c>
      <c r="F9573" t="s">
        <v>10297</v>
      </c>
      <c r="H9573" t="s">
        <v>51340</v>
      </c>
      <c r="I9573" t="s">
        <v>12567</v>
      </c>
      <c r="J9573" t="s">
        <v>12743</v>
      </c>
      <c r="K9573" t="s">
        <v>51341</v>
      </c>
      <c r="L9573" t="s">
        <v>303</v>
      </c>
      <c r="M9573" t="s">
        <v>6382</v>
      </c>
    </row>
    <row r="9574" spans="1:13" x14ac:dyDescent="0.2">
      <c r="A9574" t="s">
        <v>38143</v>
      </c>
      <c r="B9574" t="s">
        <v>38144</v>
      </c>
      <c r="C9574" t="s">
        <v>51342</v>
      </c>
      <c r="D9574" t="s">
        <v>4487</v>
      </c>
      <c r="F9574" t="s">
        <v>35355</v>
      </c>
      <c r="H9574" t="s">
        <v>51278</v>
      </c>
      <c r="I9574" t="s">
        <v>12567</v>
      </c>
      <c r="J9574" t="s">
        <v>51343</v>
      </c>
      <c r="K9574" t="s">
        <v>51344</v>
      </c>
      <c r="L9574" t="s">
        <v>303</v>
      </c>
      <c r="M9574" t="s">
        <v>20772</v>
      </c>
    </row>
    <row r="9575" spans="1:13" x14ac:dyDescent="0.2">
      <c r="A9575" t="s">
        <v>38143</v>
      </c>
      <c r="B9575" t="s">
        <v>38144</v>
      </c>
      <c r="C9575" t="s">
        <v>51345</v>
      </c>
      <c r="D9575" t="s">
        <v>349</v>
      </c>
      <c r="F9575" t="s">
        <v>51346</v>
      </c>
      <c r="G9575" t="s">
        <v>12678</v>
      </c>
      <c r="H9575" t="s">
        <v>12567</v>
      </c>
      <c r="J9575" t="s">
        <v>51347</v>
      </c>
      <c r="K9575" t="s">
        <v>51348</v>
      </c>
      <c r="L9575" t="s">
        <v>303</v>
      </c>
      <c r="M9575" t="s">
        <v>422</v>
      </c>
    </row>
    <row r="9576" spans="1:13" x14ac:dyDescent="0.2">
      <c r="A9576" t="s">
        <v>38143</v>
      </c>
      <c r="B9576" t="s">
        <v>38144</v>
      </c>
      <c r="C9576" t="s">
        <v>51349</v>
      </c>
      <c r="D9576" t="s">
        <v>572</v>
      </c>
      <c r="E9576" t="s">
        <v>573</v>
      </c>
      <c r="F9576" t="s">
        <v>51350</v>
      </c>
      <c r="G9576" t="s">
        <v>51330</v>
      </c>
      <c r="H9576" t="s">
        <v>12580</v>
      </c>
      <c r="I9576" t="s">
        <v>12567</v>
      </c>
      <c r="J9576" t="s">
        <v>51351</v>
      </c>
      <c r="K9576" t="s">
        <v>51352</v>
      </c>
      <c r="L9576" t="s">
        <v>303</v>
      </c>
      <c r="M9576" t="s">
        <v>968</v>
      </c>
    </row>
    <row r="9577" spans="1:13" x14ac:dyDescent="0.2">
      <c r="A9577" t="s">
        <v>38143</v>
      </c>
      <c r="B9577" t="s">
        <v>38144</v>
      </c>
      <c r="C9577" t="s">
        <v>51353</v>
      </c>
      <c r="D9577" t="s">
        <v>4487</v>
      </c>
      <c r="F9577" t="s">
        <v>51354</v>
      </c>
      <c r="G9577" t="s">
        <v>51355</v>
      </c>
      <c r="H9577" t="s">
        <v>12566</v>
      </c>
      <c r="J9577" t="s">
        <v>51356</v>
      </c>
      <c r="K9577" t="s">
        <v>51357</v>
      </c>
      <c r="L9577" t="s">
        <v>303</v>
      </c>
      <c r="M9577" t="s">
        <v>13439</v>
      </c>
    </row>
    <row r="9578" spans="1:13" x14ac:dyDescent="0.2">
      <c r="A9578" t="s">
        <v>38143</v>
      </c>
      <c r="B9578" t="s">
        <v>38144</v>
      </c>
      <c r="C9578" t="s">
        <v>51358</v>
      </c>
      <c r="D9578" t="s">
        <v>4487</v>
      </c>
      <c r="E9578" t="s">
        <v>51359</v>
      </c>
      <c r="F9578" t="s">
        <v>51360</v>
      </c>
      <c r="G9578" t="s">
        <v>12580</v>
      </c>
      <c r="H9578" t="s">
        <v>12567</v>
      </c>
      <c r="J9578" t="s">
        <v>51361</v>
      </c>
      <c r="K9578" t="s">
        <v>51362</v>
      </c>
      <c r="L9578" t="s">
        <v>303</v>
      </c>
      <c r="M9578" t="s">
        <v>6310</v>
      </c>
    </row>
    <row r="9579" spans="1:13" x14ac:dyDescent="0.2">
      <c r="A9579" t="s">
        <v>38143</v>
      </c>
      <c r="B9579" t="s">
        <v>38144</v>
      </c>
      <c r="C9579" t="s">
        <v>51363</v>
      </c>
      <c r="D9579" t="s">
        <v>4487</v>
      </c>
      <c r="F9579" t="s">
        <v>51364</v>
      </c>
      <c r="G9579" t="s">
        <v>51365</v>
      </c>
      <c r="H9579" t="s">
        <v>12566</v>
      </c>
      <c r="J9579" t="s">
        <v>51366</v>
      </c>
      <c r="K9579" t="s">
        <v>51367</v>
      </c>
      <c r="L9579" t="s">
        <v>303</v>
      </c>
      <c r="M9579" t="s">
        <v>12711</v>
      </c>
    </row>
    <row r="9580" spans="1:13" x14ac:dyDescent="0.2">
      <c r="A9580" t="s">
        <v>38143</v>
      </c>
      <c r="B9580" t="s">
        <v>38144</v>
      </c>
      <c r="C9580" t="s">
        <v>51368</v>
      </c>
      <c r="D9580" t="s">
        <v>4487</v>
      </c>
      <c r="F9580" t="s">
        <v>51369</v>
      </c>
      <c r="G9580" t="s">
        <v>12617</v>
      </c>
      <c r="H9580" t="s">
        <v>12566</v>
      </c>
      <c r="J9580" t="s">
        <v>51370</v>
      </c>
      <c r="K9580" t="s">
        <v>302</v>
      </c>
      <c r="L9580" t="s">
        <v>303</v>
      </c>
      <c r="M9580" t="s">
        <v>12711</v>
      </c>
    </row>
    <row r="9581" spans="1:13" x14ac:dyDescent="0.2">
      <c r="A9581" t="s">
        <v>38143</v>
      </c>
      <c r="B9581" t="s">
        <v>38144</v>
      </c>
      <c r="C9581" t="s">
        <v>51371</v>
      </c>
      <c r="D9581" t="s">
        <v>831</v>
      </c>
      <c r="F9581" t="s">
        <v>51372</v>
      </c>
      <c r="H9581" t="s">
        <v>12611</v>
      </c>
      <c r="I9581" t="s">
        <v>12567</v>
      </c>
      <c r="J9581" t="s">
        <v>51373</v>
      </c>
      <c r="K9581" t="s">
        <v>12658</v>
      </c>
      <c r="L9581" t="s">
        <v>303</v>
      </c>
      <c r="M9581" t="s">
        <v>822</v>
      </c>
    </row>
    <row r="9582" spans="1:13" x14ac:dyDescent="0.2">
      <c r="A9582" t="s">
        <v>38143</v>
      </c>
      <c r="B9582" t="s">
        <v>38144</v>
      </c>
      <c r="C9582" t="s">
        <v>51374</v>
      </c>
      <c r="D9582" t="s">
        <v>12767</v>
      </c>
      <c r="E9582" t="s">
        <v>296</v>
      </c>
      <c r="F9582" t="s">
        <v>51375</v>
      </c>
      <c r="G9582" t="s">
        <v>51376</v>
      </c>
      <c r="H9582" t="s">
        <v>51237</v>
      </c>
      <c r="J9582" t="s">
        <v>51377</v>
      </c>
      <c r="K9582" t="s">
        <v>51378</v>
      </c>
      <c r="L9582" t="s">
        <v>303</v>
      </c>
      <c r="M9582" t="s">
        <v>4469</v>
      </c>
    </row>
    <row r="9583" spans="1:13" x14ac:dyDescent="0.2">
      <c r="A9583" t="s">
        <v>38143</v>
      </c>
      <c r="B9583" t="s">
        <v>38144</v>
      </c>
      <c r="C9583" t="s">
        <v>51379</v>
      </c>
      <c r="D9583" t="s">
        <v>4487</v>
      </c>
      <c r="F9583" t="s">
        <v>51380</v>
      </c>
      <c r="G9583" t="s">
        <v>12566</v>
      </c>
      <c r="J9583" t="s">
        <v>51381</v>
      </c>
      <c r="K9583" t="s">
        <v>51382</v>
      </c>
      <c r="L9583" t="s">
        <v>303</v>
      </c>
      <c r="M9583" t="s">
        <v>51383</v>
      </c>
    </row>
    <row r="9584" spans="1:13" x14ac:dyDescent="0.2">
      <c r="A9584" t="s">
        <v>38143</v>
      </c>
      <c r="B9584" t="s">
        <v>38144</v>
      </c>
      <c r="C9584" t="s">
        <v>51384</v>
      </c>
      <c r="D9584" t="s">
        <v>4487</v>
      </c>
      <c r="F9584" t="s">
        <v>51385</v>
      </c>
      <c r="G9584" t="s">
        <v>12566</v>
      </c>
      <c r="J9584" t="s">
        <v>51386</v>
      </c>
      <c r="K9584" t="s">
        <v>51387</v>
      </c>
      <c r="L9584" t="s">
        <v>303</v>
      </c>
      <c r="M9584" t="s">
        <v>12711</v>
      </c>
    </row>
    <row r="9585" spans="1:13" x14ac:dyDescent="0.2">
      <c r="A9585" t="s">
        <v>38143</v>
      </c>
      <c r="B9585" t="s">
        <v>38144</v>
      </c>
      <c r="C9585" t="s">
        <v>51388</v>
      </c>
      <c r="D9585" t="s">
        <v>4487</v>
      </c>
      <c r="F9585" t="s">
        <v>51389</v>
      </c>
      <c r="H9585" t="s">
        <v>12566</v>
      </c>
      <c r="J9585" t="s">
        <v>51390</v>
      </c>
      <c r="K9585" t="s">
        <v>51391</v>
      </c>
      <c r="L9585" t="s">
        <v>303</v>
      </c>
      <c r="M9585" t="s">
        <v>3883</v>
      </c>
    </row>
    <row r="9586" spans="1:13" x14ac:dyDescent="0.2">
      <c r="A9586" t="s">
        <v>38143</v>
      </c>
      <c r="B9586" t="s">
        <v>38144</v>
      </c>
      <c r="C9586" t="s">
        <v>51392</v>
      </c>
      <c r="D9586" t="s">
        <v>349</v>
      </c>
      <c r="E9586" t="s">
        <v>12591</v>
      </c>
      <c r="F9586" t="s">
        <v>24792</v>
      </c>
      <c r="G9586" t="s">
        <v>51393</v>
      </c>
      <c r="H9586" t="s">
        <v>12566</v>
      </c>
      <c r="J9586" t="s">
        <v>51394</v>
      </c>
      <c r="K9586" t="s">
        <v>51395</v>
      </c>
      <c r="L9586" t="s">
        <v>303</v>
      </c>
      <c r="M9586" t="s">
        <v>422</v>
      </c>
    </row>
    <row r="9587" spans="1:13" x14ac:dyDescent="0.2">
      <c r="A9587" t="s">
        <v>38143</v>
      </c>
      <c r="B9587" t="s">
        <v>38144</v>
      </c>
      <c r="C9587" t="s">
        <v>51396</v>
      </c>
      <c r="D9587" t="s">
        <v>349</v>
      </c>
      <c r="F9587" t="s">
        <v>51397</v>
      </c>
      <c r="G9587" t="s">
        <v>12834</v>
      </c>
      <c r="H9587" t="s">
        <v>12567</v>
      </c>
      <c r="J9587" t="s">
        <v>51398</v>
      </c>
      <c r="K9587" t="s">
        <v>51399</v>
      </c>
      <c r="L9587" t="s">
        <v>303</v>
      </c>
      <c r="M9587" t="s">
        <v>422</v>
      </c>
    </row>
    <row r="9588" spans="1:13" x14ac:dyDescent="0.2">
      <c r="A9588" t="s">
        <v>38143</v>
      </c>
      <c r="B9588" t="s">
        <v>38144</v>
      </c>
      <c r="C9588" t="s">
        <v>51400</v>
      </c>
      <c r="D9588" t="s">
        <v>51401</v>
      </c>
      <c r="E9588" t="s">
        <v>51402</v>
      </c>
      <c r="F9588" t="s">
        <v>51403</v>
      </c>
      <c r="G9588" t="s">
        <v>51404</v>
      </c>
      <c r="H9588" t="s">
        <v>51405</v>
      </c>
      <c r="I9588" t="s">
        <v>12567</v>
      </c>
      <c r="J9588" t="s">
        <v>51406</v>
      </c>
      <c r="K9588" t="s">
        <v>51407</v>
      </c>
      <c r="L9588" t="s">
        <v>303</v>
      </c>
      <c r="M9588" t="s">
        <v>2054</v>
      </c>
    </row>
    <row r="9589" spans="1:13" x14ac:dyDescent="0.2">
      <c r="A9589" t="s">
        <v>38143</v>
      </c>
      <c r="B9589" t="s">
        <v>38144</v>
      </c>
      <c r="C9589" t="s">
        <v>51408</v>
      </c>
      <c r="D9589" t="s">
        <v>572</v>
      </c>
      <c r="E9589" t="s">
        <v>573</v>
      </c>
      <c r="F9589" t="s">
        <v>51409</v>
      </c>
      <c r="G9589" t="s">
        <v>51410</v>
      </c>
      <c r="H9589" t="s">
        <v>12566</v>
      </c>
      <c r="J9589" t="s">
        <v>51411</v>
      </c>
      <c r="K9589" t="s">
        <v>51412</v>
      </c>
      <c r="L9589" t="s">
        <v>303</v>
      </c>
      <c r="M9589" t="s">
        <v>51413</v>
      </c>
    </row>
    <row r="9590" spans="1:13" x14ac:dyDescent="0.2">
      <c r="A9590" t="s">
        <v>38143</v>
      </c>
      <c r="B9590" t="s">
        <v>38144</v>
      </c>
      <c r="C9590" t="s">
        <v>51414</v>
      </c>
      <c r="D9590" t="s">
        <v>4487</v>
      </c>
      <c r="E9590" t="s">
        <v>12855</v>
      </c>
      <c r="F9590" t="s">
        <v>51415</v>
      </c>
      <c r="G9590" t="s">
        <v>12566</v>
      </c>
      <c r="J9590" t="s">
        <v>51416</v>
      </c>
      <c r="K9590" t="s">
        <v>51417</v>
      </c>
      <c r="L9590" t="s">
        <v>303</v>
      </c>
      <c r="M9590" t="s">
        <v>51418</v>
      </c>
    </row>
    <row r="9591" spans="1:13" x14ac:dyDescent="0.2">
      <c r="A9591" t="s">
        <v>38143</v>
      </c>
      <c r="B9591" t="s">
        <v>38144</v>
      </c>
      <c r="C9591" t="s">
        <v>51419</v>
      </c>
      <c r="D9591" t="s">
        <v>4487</v>
      </c>
      <c r="F9591" t="s">
        <v>51420</v>
      </c>
      <c r="H9591" t="s">
        <v>12834</v>
      </c>
      <c r="I9591" t="s">
        <v>12567</v>
      </c>
      <c r="J9591" t="s">
        <v>51421</v>
      </c>
      <c r="K9591" t="s">
        <v>51422</v>
      </c>
      <c r="L9591" t="s">
        <v>303</v>
      </c>
      <c r="M9591" t="s">
        <v>20772</v>
      </c>
    </row>
    <row r="9592" spans="1:13" x14ac:dyDescent="0.2">
      <c r="A9592" t="s">
        <v>38143</v>
      </c>
      <c r="B9592" t="s">
        <v>38144</v>
      </c>
      <c r="C9592" t="s">
        <v>51423</v>
      </c>
      <c r="D9592" t="s">
        <v>349</v>
      </c>
      <c r="F9592" t="s">
        <v>48898</v>
      </c>
      <c r="G9592" t="s">
        <v>12580</v>
      </c>
      <c r="H9592" t="s">
        <v>12567</v>
      </c>
      <c r="J9592" t="s">
        <v>51424</v>
      </c>
      <c r="K9592" t="s">
        <v>51425</v>
      </c>
      <c r="L9592" t="s">
        <v>303</v>
      </c>
      <c r="M9592" t="s">
        <v>422</v>
      </c>
    </row>
    <row r="9593" spans="1:13" x14ac:dyDescent="0.2">
      <c r="A9593" t="s">
        <v>38143</v>
      </c>
      <c r="B9593" t="s">
        <v>38144</v>
      </c>
      <c r="C9593" t="s">
        <v>51426</v>
      </c>
      <c r="D9593" t="s">
        <v>349</v>
      </c>
      <c r="F9593" t="s">
        <v>51427</v>
      </c>
      <c r="G9593" t="s">
        <v>12689</v>
      </c>
      <c r="H9593" t="s">
        <v>12567</v>
      </c>
      <c r="J9593" t="s">
        <v>51428</v>
      </c>
      <c r="K9593" t="s">
        <v>51429</v>
      </c>
      <c r="L9593" t="s">
        <v>303</v>
      </c>
      <c r="M9593" t="s">
        <v>422</v>
      </c>
    </row>
    <row r="9594" spans="1:13" x14ac:dyDescent="0.2">
      <c r="A9594" t="s">
        <v>38143</v>
      </c>
      <c r="B9594" t="s">
        <v>38144</v>
      </c>
      <c r="C9594" t="s">
        <v>51430</v>
      </c>
      <c r="D9594" t="s">
        <v>349</v>
      </c>
      <c r="F9594" t="s">
        <v>51431</v>
      </c>
      <c r="G9594" t="s">
        <v>12566</v>
      </c>
      <c r="J9594" t="s">
        <v>51432</v>
      </c>
      <c r="K9594" t="s">
        <v>51433</v>
      </c>
      <c r="L9594" t="s">
        <v>303</v>
      </c>
      <c r="M9594" t="s">
        <v>422</v>
      </c>
    </row>
    <row r="9595" spans="1:13" x14ac:dyDescent="0.2">
      <c r="A9595" t="s">
        <v>38143</v>
      </c>
      <c r="B9595" t="s">
        <v>38144</v>
      </c>
      <c r="C9595" t="s">
        <v>51434</v>
      </c>
      <c r="D9595" t="s">
        <v>4487</v>
      </c>
      <c r="F9595" t="s">
        <v>51435</v>
      </c>
      <c r="G9595" t="s">
        <v>51436</v>
      </c>
      <c r="H9595" t="s">
        <v>12566</v>
      </c>
      <c r="J9595" t="s">
        <v>51437</v>
      </c>
      <c r="K9595" t="s">
        <v>51438</v>
      </c>
      <c r="L9595" t="s">
        <v>303</v>
      </c>
      <c r="M9595" t="s">
        <v>51439</v>
      </c>
    </row>
    <row r="9596" spans="1:13" x14ac:dyDescent="0.2">
      <c r="A9596" t="s">
        <v>38143</v>
      </c>
      <c r="B9596" t="s">
        <v>38144</v>
      </c>
      <c r="C9596" t="s">
        <v>51440</v>
      </c>
      <c r="D9596" t="s">
        <v>51441</v>
      </c>
      <c r="E9596" t="s">
        <v>51442</v>
      </c>
      <c r="F9596" t="s">
        <v>51443</v>
      </c>
      <c r="G9596" t="s">
        <v>51444</v>
      </c>
      <c r="H9596" t="s">
        <v>51445</v>
      </c>
      <c r="I9596" t="s">
        <v>13012</v>
      </c>
      <c r="J9596" t="s">
        <v>51446</v>
      </c>
      <c r="K9596" t="s">
        <v>51447</v>
      </c>
      <c r="L9596" t="s">
        <v>303</v>
      </c>
      <c r="M9596" t="s">
        <v>20325</v>
      </c>
    </row>
    <row r="9597" spans="1:13" x14ac:dyDescent="0.2">
      <c r="A9597" t="s">
        <v>38143</v>
      </c>
      <c r="B9597" t="s">
        <v>38144</v>
      </c>
      <c r="C9597" t="s">
        <v>51448</v>
      </c>
      <c r="D9597" t="s">
        <v>4981</v>
      </c>
      <c r="E9597" t="s">
        <v>51449</v>
      </c>
      <c r="F9597" t="s">
        <v>51450</v>
      </c>
      <c r="G9597" t="s">
        <v>51451</v>
      </c>
      <c r="H9597" t="s">
        <v>13004</v>
      </c>
      <c r="J9597" t="s">
        <v>51452</v>
      </c>
      <c r="K9597" t="s">
        <v>302</v>
      </c>
      <c r="L9597" t="s">
        <v>303</v>
      </c>
      <c r="M9597" t="s">
        <v>2749</v>
      </c>
    </row>
    <row r="9598" spans="1:13" x14ac:dyDescent="0.2">
      <c r="A9598" t="s">
        <v>38143</v>
      </c>
      <c r="B9598" t="s">
        <v>38144</v>
      </c>
      <c r="C9598" t="s">
        <v>51453</v>
      </c>
      <c r="D9598" t="s">
        <v>572</v>
      </c>
      <c r="E9598" t="s">
        <v>573</v>
      </c>
      <c r="F9598" t="s">
        <v>51454</v>
      </c>
      <c r="G9598" t="s">
        <v>51455</v>
      </c>
      <c r="H9598" t="s">
        <v>13012</v>
      </c>
      <c r="J9598" t="s">
        <v>51456</v>
      </c>
      <c r="K9598" t="s">
        <v>51457</v>
      </c>
      <c r="L9598" t="s">
        <v>303</v>
      </c>
      <c r="M9598" t="s">
        <v>8293</v>
      </c>
    </row>
    <row r="9599" spans="1:13" x14ac:dyDescent="0.2">
      <c r="A9599" t="s">
        <v>38143</v>
      </c>
      <c r="B9599" t="s">
        <v>38144</v>
      </c>
      <c r="C9599" t="s">
        <v>51458</v>
      </c>
      <c r="D9599" t="s">
        <v>572</v>
      </c>
      <c r="E9599" t="s">
        <v>573</v>
      </c>
      <c r="F9599" t="s">
        <v>51459</v>
      </c>
      <c r="G9599" t="s">
        <v>51460</v>
      </c>
      <c r="H9599" t="s">
        <v>51461</v>
      </c>
      <c r="I9599" t="s">
        <v>13012</v>
      </c>
      <c r="J9599" t="s">
        <v>51462</v>
      </c>
      <c r="K9599" t="s">
        <v>51463</v>
      </c>
      <c r="L9599" t="s">
        <v>303</v>
      </c>
      <c r="M9599" t="s">
        <v>914</v>
      </c>
    </row>
    <row r="9600" spans="1:13" x14ac:dyDescent="0.2">
      <c r="A9600" t="s">
        <v>38143</v>
      </c>
      <c r="B9600" t="s">
        <v>38144</v>
      </c>
      <c r="C9600" t="s">
        <v>51464</v>
      </c>
      <c r="D9600" t="s">
        <v>51465</v>
      </c>
      <c r="E9600" t="s">
        <v>51466</v>
      </c>
      <c r="F9600" t="s">
        <v>51467</v>
      </c>
      <c r="G9600" t="s">
        <v>51468</v>
      </c>
      <c r="H9600" t="s">
        <v>51469</v>
      </c>
      <c r="I9600" t="s">
        <v>13012</v>
      </c>
      <c r="J9600" t="s">
        <v>51470</v>
      </c>
      <c r="K9600" t="s">
        <v>302</v>
      </c>
      <c r="L9600" t="s">
        <v>303</v>
      </c>
      <c r="M9600" t="s">
        <v>6933</v>
      </c>
    </row>
    <row r="9601" spans="1:13" x14ac:dyDescent="0.2">
      <c r="A9601" t="s">
        <v>38143</v>
      </c>
      <c r="B9601" t="s">
        <v>38144</v>
      </c>
      <c r="C9601" t="s">
        <v>51471</v>
      </c>
      <c r="D9601" t="s">
        <v>51472</v>
      </c>
      <c r="E9601" t="s">
        <v>51473</v>
      </c>
      <c r="F9601" t="s">
        <v>49417</v>
      </c>
      <c r="H9601" t="s">
        <v>51445</v>
      </c>
      <c r="J9601" t="s">
        <v>51474</v>
      </c>
      <c r="K9601" t="s">
        <v>302</v>
      </c>
      <c r="L9601" t="s">
        <v>303</v>
      </c>
      <c r="M9601" t="s">
        <v>2096</v>
      </c>
    </row>
    <row r="9602" spans="1:13" x14ac:dyDescent="0.2">
      <c r="A9602" t="s">
        <v>38143</v>
      </c>
      <c r="B9602" t="s">
        <v>38144</v>
      </c>
      <c r="C9602" t="s">
        <v>51475</v>
      </c>
      <c r="D9602" t="s">
        <v>349</v>
      </c>
      <c r="F9602" t="s">
        <v>51476</v>
      </c>
      <c r="G9602" t="s">
        <v>51477</v>
      </c>
      <c r="H9602" t="s">
        <v>13012</v>
      </c>
      <c r="J9602" t="s">
        <v>51478</v>
      </c>
      <c r="K9602" t="s">
        <v>302</v>
      </c>
      <c r="L9602" t="s">
        <v>303</v>
      </c>
      <c r="M9602" t="s">
        <v>51479</v>
      </c>
    </row>
    <row r="9603" spans="1:13" x14ac:dyDescent="0.2">
      <c r="A9603" t="s">
        <v>38143</v>
      </c>
      <c r="B9603" t="s">
        <v>38144</v>
      </c>
      <c r="C9603" t="s">
        <v>51480</v>
      </c>
      <c r="D9603" t="s">
        <v>394</v>
      </c>
      <c r="E9603" t="s">
        <v>4921</v>
      </c>
      <c r="F9603" t="s">
        <v>500</v>
      </c>
      <c r="G9603" t="s">
        <v>51481</v>
      </c>
      <c r="H9603" t="s">
        <v>51482</v>
      </c>
      <c r="I9603" t="s">
        <v>13035</v>
      </c>
      <c r="J9603" t="s">
        <v>51483</v>
      </c>
      <c r="K9603" t="s">
        <v>51484</v>
      </c>
      <c r="L9603" t="s">
        <v>303</v>
      </c>
      <c r="M9603" t="s">
        <v>1782</v>
      </c>
    </row>
    <row r="9604" spans="1:13" x14ac:dyDescent="0.2">
      <c r="A9604" t="s">
        <v>38143</v>
      </c>
      <c r="B9604" t="s">
        <v>38144</v>
      </c>
      <c r="C9604" t="s">
        <v>51485</v>
      </c>
      <c r="D9604" t="s">
        <v>572</v>
      </c>
      <c r="E9604" t="s">
        <v>573</v>
      </c>
      <c r="F9604" t="s">
        <v>51486</v>
      </c>
      <c r="G9604" t="s">
        <v>31926</v>
      </c>
      <c r="H9604" t="s">
        <v>13035</v>
      </c>
      <c r="J9604" t="s">
        <v>51487</v>
      </c>
      <c r="K9604" t="s">
        <v>51488</v>
      </c>
      <c r="L9604" t="s">
        <v>303</v>
      </c>
      <c r="M9604" t="s">
        <v>914</v>
      </c>
    </row>
    <row r="9605" spans="1:13" x14ac:dyDescent="0.2">
      <c r="A9605" t="s">
        <v>38143</v>
      </c>
      <c r="B9605" t="s">
        <v>38144</v>
      </c>
      <c r="C9605" t="s">
        <v>51489</v>
      </c>
      <c r="D9605" t="s">
        <v>394</v>
      </c>
      <c r="F9605" t="s">
        <v>4921</v>
      </c>
      <c r="G9605" t="s">
        <v>500</v>
      </c>
      <c r="H9605" t="s">
        <v>51490</v>
      </c>
      <c r="I9605" t="s">
        <v>51491</v>
      </c>
      <c r="J9605" t="s">
        <v>51492</v>
      </c>
      <c r="K9605" t="s">
        <v>51493</v>
      </c>
      <c r="L9605" t="s">
        <v>303</v>
      </c>
      <c r="M9605" t="s">
        <v>1538</v>
      </c>
    </row>
    <row r="9606" spans="1:13" x14ac:dyDescent="0.2">
      <c r="A9606" t="s">
        <v>38143</v>
      </c>
      <c r="B9606" t="s">
        <v>38144</v>
      </c>
      <c r="C9606" t="s">
        <v>51494</v>
      </c>
      <c r="D9606" t="s">
        <v>16697</v>
      </c>
      <c r="E9606" t="s">
        <v>51495</v>
      </c>
      <c r="F9606" t="s">
        <v>51496</v>
      </c>
      <c r="G9606" t="s">
        <v>51497</v>
      </c>
      <c r="H9606" t="s">
        <v>13011</v>
      </c>
      <c r="J9606" t="s">
        <v>51498</v>
      </c>
      <c r="K9606" t="s">
        <v>51499</v>
      </c>
      <c r="L9606" t="s">
        <v>303</v>
      </c>
      <c r="M9606" t="s">
        <v>51500</v>
      </c>
    </row>
    <row r="9607" spans="1:13" x14ac:dyDescent="0.2">
      <c r="A9607" t="s">
        <v>38143</v>
      </c>
      <c r="B9607" t="s">
        <v>38144</v>
      </c>
      <c r="C9607" t="s">
        <v>51501</v>
      </c>
      <c r="D9607" t="s">
        <v>7125</v>
      </c>
      <c r="E9607" t="s">
        <v>6057</v>
      </c>
      <c r="F9607" t="s">
        <v>51502</v>
      </c>
      <c r="G9607" t="s">
        <v>51503</v>
      </c>
      <c r="H9607" t="s">
        <v>51469</v>
      </c>
      <c r="I9607" t="s">
        <v>13012</v>
      </c>
      <c r="J9607" t="s">
        <v>51504</v>
      </c>
      <c r="K9607" t="s">
        <v>51505</v>
      </c>
      <c r="L9607" t="s">
        <v>303</v>
      </c>
      <c r="M9607" t="s">
        <v>19851</v>
      </c>
    </row>
    <row r="9608" spans="1:13" x14ac:dyDescent="0.2">
      <c r="A9608" t="s">
        <v>38143</v>
      </c>
      <c r="B9608" t="s">
        <v>38144</v>
      </c>
      <c r="C9608" t="s">
        <v>51506</v>
      </c>
      <c r="D9608" t="s">
        <v>51507</v>
      </c>
      <c r="F9608" t="s">
        <v>51508</v>
      </c>
      <c r="G9608" t="s">
        <v>43467</v>
      </c>
      <c r="H9608" t="s">
        <v>13011</v>
      </c>
      <c r="I9608" t="s">
        <v>13012</v>
      </c>
      <c r="J9608" t="s">
        <v>51509</v>
      </c>
      <c r="K9608" t="s">
        <v>51510</v>
      </c>
      <c r="L9608" t="s">
        <v>303</v>
      </c>
      <c r="M9608" t="s">
        <v>26077</v>
      </c>
    </row>
    <row r="9609" spans="1:13" x14ac:dyDescent="0.2">
      <c r="A9609" t="s">
        <v>38143</v>
      </c>
      <c r="B9609" t="s">
        <v>38144</v>
      </c>
      <c r="C9609" t="s">
        <v>51511</v>
      </c>
      <c r="D9609" t="s">
        <v>2857</v>
      </c>
      <c r="F9609" t="s">
        <v>51512</v>
      </c>
      <c r="G9609" t="s">
        <v>51513</v>
      </c>
      <c r="H9609" t="s">
        <v>31926</v>
      </c>
      <c r="I9609" t="s">
        <v>13035</v>
      </c>
      <c r="J9609" t="s">
        <v>51514</v>
      </c>
      <c r="K9609" t="s">
        <v>51515</v>
      </c>
      <c r="L9609" t="s">
        <v>303</v>
      </c>
      <c r="M9609" t="s">
        <v>24689</v>
      </c>
    </row>
    <row r="9610" spans="1:13" x14ac:dyDescent="0.2">
      <c r="A9610" t="s">
        <v>38143</v>
      </c>
      <c r="B9610" t="s">
        <v>38144</v>
      </c>
      <c r="C9610" t="s">
        <v>51516</v>
      </c>
      <c r="D9610" t="s">
        <v>349</v>
      </c>
      <c r="F9610" t="s">
        <v>51517</v>
      </c>
      <c r="G9610" t="s">
        <v>30336</v>
      </c>
      <c r="H9610" t="s">
        <v>13012</v>
      </c>
      <c r="J9610" t="s">
        <v>51518</v>
      </c>
      <c r="K9610" t="s">
        <v>302</v>
      </c>
      <c r="L9610" t="s">
        <v>303</v>
      </c>
      <c r="M9610" t="s">
        <v>51479</v>
      </c>
    </row>
    <row r="9611" spans="1:13" x14ac:dyDescent="0.2">
      <c r="A9611" t="s">
        <v>38143</v>
      </c>
      <c r="B9611" t="s">
        <v>38144</v>
      </c>
      <c r="C9611" t="s">
        <v>51519</v>
      </c>
      <c r="D9611" t="s">
        <v>51520</v>
      </c>
      <c r="E9611" t="s">
        <v>51521</v>
      </c>
      <c r="F9611" t="s">
        <v>9503</v>
      </c>
      <c r="G9611" t="s">
        <v>51522</v>
      </c>
      <c r="H9611" t="s">
        <v>51445</v>
      </c>
      <c r="J9611" t="s">
        <v>51523</v>
      </c>
      <c r="K9611" t="s">
        <v>51524</v>
      </c>
      <c r="L9611" t="s">
        <v>303</v>
      </c>
      <c r="M9611" t="s">
        <v>51525</v>
      </c>
    </row>
    <row r="9612" spans="1:13" x14ac:dyDescent="0.2">
      <c r="A9612" t="s">
        <v>38143</v>
      </c>
      <c r="B9612" t="s">
        <v>38144</v>
      </c>
      <c r="C9612" t="s">
        <v>51526</v>
      </c>
      <c r="D9612" t="s">
        <v>51472</v>
      </c>
      <c r="E9612" t="s">
        <v>51527</v>
      </c>
      <c r="F9612" t="s">
        <v>51528</v>
      </c>
      <c r="G9612" t="s">
        <v>51529</v>
      </c>
      <c r="H9612" t="s">
        <v>51445</v>
      </c>
      <c r="J9612" t="s">
        <v>51530</v>
      </c>
      <c r="K9612" t="s">
        <v>302</v>
      </c>
      <c r="L9612" t="s">
        <v>303</v>
      </c>
      <c r="M9612" t="s">
        <v>51531</v>
      </c>
    </row>
    <row r="9613" spans="1:13" x14ac:dyDescent="0.2">
      <c r="A9613" t="s">
        <v>38143</v>
      </c>
      <c r="B9613" t="s">
        <v>38144</v>
      </c>
      <c r="C9613" t="s">
        <v>51532</v>
      </c>
      <c r="D9613" t="s">
        <v>349</v>
      </c>
      <c r="F9613" t="s">
        <v>51533</v>
      </c>
      <c r="G9613" t="s">
        <v>51534</v>
      </c>
      <c r="H9613" t="s">
        <v>31937</v>
      </c>
      <c r="I9613" t="s">
        <v>31938</v>
      </c>
      <c r="J9613" t="s">
        <v>51535</v>
      </c>
      <c r="K9613" t="s">
        <v>51536</v>
      </c>
      <c r="L9613" t="s">
        <v>303</v>
      </c>
      <c r="M9613" t="s">
        <v>2600</v>
      </c>
    </row>
    <row r="9614" spans="1:13" x14ac:dyDescent="0.2">
      <c r="A9614" t="s">
        <v>38143</v>
      </c>
      <c r="B9614" t="s">
        <v>38144</v>
      </c>
      <c r="C9614" t="s">
        <v>51537</v>
      </c>
      <c r="D9614" t="s">
        <v>572</v>
      </c>
      <c r="E9614" t="s">
        <v>573</v>
      </c>
      <c r="F9614" t="s">
        <v>51538</v>
      </c>
      <c r="G9614" t="s">
        <v>51539</v>
      </c>
      <c r="H9614" t="s">
        <v>51540</v>
      </c>
      <c r="I9614" t="s">
        <v>13011</v>
      </c>
      <c r="J9614" t="s">
        <v>51541</v>
      </c>
      <c r="K9614" t="s">
        <v>51542</v>
      </c>
      <c r="L9614" t="s">
        <v>303</v>
      </c>
      <c r="M9614" t="s">
        <v>914</v>
      </c>
    </row>
    <row r="9615" spans="1:13" x14ac:dyDescent="0.2">
      <c r="A9615" t="s">
        <v>38143</v>
      </c>
      <c r="B9615" t="s">
        <v>38144</v>
      </c>
      <c r="C9615" t="s">
        <v>51543</v>
      </c>
      <c r="D9615" t="s">
        <v>295</v>
      </c>
      <c r="F9615" t="s">
        <v>51544</v>
      </c>
      <c r="G9615" t="s">
        <v>51545</v>
      </c>
      <c r="H9615" t="s">
        <v>13020</v>
      </c>
      <c r="J9615" t="s">
        <v>51546</v>
      </c>
      <c r="K9615" t="s">
        <v>51547</v>
      </c>
      <c r="L9615" t="s">
        <v>303</v>
      </c>
      <c r="M9615" t="s">
        <v>1380</v>
      </c>
    </row>
    <row r="9616" spans="1:13" x14ac:dyDescent="0.2">
      <c r="A9616" t="s">
        <v>38143</v>
      </c>
      <c r="B9616" t="s">
        <v>38144</v>
      </c>
      <c r="C9616" t="s">
        <v>51548</v>
      </c>
      <c r="D9616" t="s">
        <v>349</v>
      </c>
      <c r="F9616" t="s">
        <v>51549</v>
      </c>
      <c r="G9616" t="s">
        <v>13004</v>
      </c>
      <c r="H9616" t="s">
        <v>31938</v>
      </c>
      <c r="J9616" t="s">
        <v>51550</v>
      </c>
      <c r="K9616" t="s">
        <v>51551</v>
      </c>
      <c r="L9616" t="s">
        <v>303</v>
      </c>
      <c r="M9616" t="s">
        <v>422</v>
      </c>
    </row>
    <row r="9617" spans="1:13" x14ac:dyDescent="0.2">
      <c r="A9617" t="s">
        <v>38143</v>
      </c>
      <c r="B9617" t="s">
        <v>38144</v>
      </c>
      <c r="C9617" t="s">
        <v>51552</v>
      </c>
      <c r="D9617" t="s">
        <v>513</v>
      </c>
      <c r="F9617" t="s">
        <v>51553</v>
      </c>
      <c r="G9617" t="s">
        <v>51554</v>
      </c>
      <c r="H9617" t="s">
        <v>31937</v>
      </c>
      <c r="I9617" t="s">
        <v>31938</v>
      </c>
      <c r="J9617" t="s">
        <v>51555</v>
      </c>
      <c r="K9617" t="s">
        <v>51556</v>
      </c>
      <c r="L9617" t="s">
        <v>303</v>
      </c>
      <c r="M9617" t="s">
        <v>19900</v>
      </c>
    </row>
    <row r="9618" spans="1:13" x14ac:dyDescent="0.2">
      <c r="A9618" t="s">
        <v>38143</v>
      </c>
      <c r="B9618" t="s">
        <v>38144</v>
      </c>
      <c r="C9618" t="s">
        <v>51557</v>
      </c>
      <c r="D9618" t="s">
        <v>492</v>
      </c>
      <c r="E9618" t="s">
        <v>493</v>
      </c>
      <c r="F9618" t="s">
        <v>51558</v>
      </c>
      <c r="G9618" t="s">
        <v>51559</v>
      </c>
      <c r="H9618" t="s">
        <v>13004</v>
      </c>
      <c r="I9618" t="s">
        <v>31938</v>
      </c>
      <c r="J9618" t="s">
        <v>51560</v>
      </c>
      <c r="K9618" t="s">
        <v>51561</v>
      </c>
      <c r="L9618" t="s">
        <v>303</v>
      </c>
      <c r="M9618" t="s">
        <v>1598</v>
      </c>
    </row>
    <row r="9619" spans="1:13" x14ac:dyDescent="0.2">
      <c r="A9619" t="s">
        <v>38143</v>
      </c>
      <c r="B9619" t="s">
        <v>38144</v>
      </c>
      <c r="C9619" t="s">
        <v>51562</v>
      </c>
      <c r="D9619" t="s">
        <v>295</v>
      </c>
      <c r="E9619" t="s">
        <v>296</v>
      </c>
      <c r="F9619" t="s">
        <v>51563</v>
      </c>
      <c r="G9619" t="s">
        <v>31926</v>
      </c>
      <c r="H9619" t="s">
        <v>13035</v>
      </c>
      <c r="I9619" t="s">
        <v>13012</v>
      </c>
      <c r="J9619" t="s">
        <v>51564</v>
      </c>
      <c r="K9619" t="s">
        <v>51565</v>
      </c>
      <c r="L9619" t="s">
        <v>303</v>
      </c>
      <c r="M9619" t="s">
        <v>6289</v>
      </c>
    </row>
    <row r="9620" spans="1:13" x14ac:dyDescent="0.2">
      <c r="A9620" t="s">
        <v>38143</v>
      </c>
      <c r="B9620" t="s">
        <v>38144</v>
      </c>
      <c r="C9620" t="s">
        <v>51566</v>
      </c>
      <c r="D9620" t="s">
        <v>349</v>
      </c>
      <c r="E9620" t="s">
        <v>424</v>
      </c>
      <c r="F9620" t="s">
        <v>981</v>
      </c>
      <c r="G9620" t="s">
        <v>51567</v>
      </c>
      <c r="H9620" t="s">
        <v>5710</v>
      </c>
      <c r="J9620" t="s">
        <v>51568</v>
      </c>
      <c r="K9620" t="s">
        <v>51569</v>
      </c>
      <c r="L9620" t="s">
        <v>303</v>
      </c>
      <c r="M9620" t="s">
        <v>3817</v>
      </c>
    </row>
    <row r="9621" spans="1:13" x14ac:dyDescent="0.2">
      <c r="A9621" t="s">
        <v>38143</v>
      </c>
      <c r="B9621" t="s">
        <v>38144</v>
      </c>
      <c r="C9621" t="s">
        <v>51570</v>
      </c>
      <c r="D9621" t="s">
        <v>51571</v>
      </c>
      <c r="E9621" t="s">
        <v>51572</v>
      </c>
      <c r="F9621" t="s">
        <v>51573</v>
      </c>
      <c r="G9621" t="s">
        <v>51574</v>
      </c>
      <c r="H9621" t="s">
        <v>13035</v>
      </c>
      <c r="J9621" t="s">
        <v>51575</v>
      </c>
      <c r="K9621" t="s">
        <v>51576</v>
      </c>
      <c r="L9621" t="s">
        <v>303</v>
      </c>
      <c r="M9621" t="s">
        <v>12245</v>
      </c>
    </row>
    <row r="9622" spans="1:13" x14ac:dyDescent="0.2">
      <c r="A9622" t="s">
        <v>38143</v>
      </c>
      <c r="B9622" t="s">
        <v>38144</v>
      </c>
      <c r="C9622" t="s">
        <v>51577</v>
      </c>
      <c r="D9622" t="s">
        <v>492</v>
      </c>
      <c r="E9622" t="s">
        <v>493</v>
      </c>
      <c r="F9622" t="s">
        <v>51578</v>
      </c>
      <c r="G9622" t="s">
        <v>51579</v>
      </c>
      <c r="H9622" t="s">
        <v>13004</v>
      </c>
      <c r="I9622" t="s">
        <v>31938</v>
      </c>
      <c r="J9622" t="s">
        <v>51580</v>
      </c>
      <c r="K9622" t="s">
        <v>51581</v>
      </c>
      <c r="L9622" t="s">
        <v>303</v>
      </c>
      <c r="M9622" t="s">
        <v>51582</v>
      </c>
    </row>
    <row r="9623" spans="1:13" x14ac:dyDescent="0.2">
      <c r="A9623" t="s">
        <v>38143</v>
      </c>
      <c r="B9623" t="s">
        <v>38144</v>
      </c>
      <c r="C9623" t="s">
        <v>51583</v>
      </c>
      <c r="D9623" t="s">
        <v>51584</v>
      </c>
      <c r="E9623" t="s">
        <v>51585</v>
      </c>
      <c r="F9623" t="s">
        <v>51586</v>
      </c>
      <c r="G9623" t="s">
        <v>981</v>
      </c>
      <c r="H9623" t="s">
        <v>51587</v>
      </c>
      <c r="I9623" t="s">
        <v>31938</v>
      </c>
      <c r="J9623" t="s">
        <v>51588</v>
      </c>
      <c r="K9623" t="s">
        <v>51589</v>
      </c>
      <c r="L9623" t="s">
        <v>303</v>
      </c>
      <c r="M9623" t="s">
        <v>51590</v>
      </c>
    </row>
    <row r="9624" spans="1:13" x14ac:dyDescent="0.2">
      <c r="A9624" t="s">
        <v>38143</v>
      </c>
      <c r="B9624" t="s">
        <v>38144</v>
      </c>
      <c r="C9624" t="s">
        <v>51591</v>
      </c>
      <c r="D9624" t="s">
        <v>51472</v>
      </c>
      <c r="F9624" t="s">
        <v>12741</v>
      </c>
      <c r="G9624" t="s">
        <v>51461</v>
      </c>
      <c r="H9624" t="s">
        <v>13012</v>
      </c>
      <c r="J9624" t="s">
        <v>51592</v>
      </c>
      <c r="K9624" t="s">
        <v>302</v>
      </c>
      <c r="L9624" t="s">
        <v>303</v>
      </c>
      <c r="M9624" t="s">
        <v>51479</v>
      </c>
    </row>
    <row r="9625" spans="1:13" x14ac:dyDescent="0.2">
      <c r="A9625" t="s">
        <v>38143</v>
      </c>
      <c r="B9625" t="s">
        <v>38144</v>
      </c>
      <c r="C9625" t="s">
        <v>51593</v>
      </c>
      <c r="D9625" t="s">
        <v>51594</v>
      </c>
      <c r="E9625" t="s">
        <v>51595</v>
      </c>
      <c r="F9625" t="s">
        <v>51596</v>
      </c>
      <c r="H9625" t="s">
        <v>13004</v>
      </c>
      <c r="J9625" t="s">
        <v>51597</v>
      </c>
      <c r="K9625" t="s">
        <v>51598</v>
      </c>
      <c r="L9625" t="s">
        <v>303</v>
      </c>
      <c r="M9625" t="s">
        <v>2251</v>
      </c>
    </row>
    <row r="9626" spans="1:13" x14ac:dyDescent="0.2">
      <c r="A9626" t="s">
        <v>38143</v>
      </c>
      <c r="B9626" t="s">
        <v>38144</v>
      </c>
      <c r="C9626" t="s">
        <v>51599</v>
      </c>
      <c r="D9626" t="s">
        <v>2857</v>
      </c>
      <c r="E9626" t="s">
        <v>22348</v>
      </c>
      <c r="F9626" t="s">
        <v>51600</v>
      </c>
      <c r="G9626" t="s">
        <v>51601</v>
      </c>
      <c r="H9626" t="s">
        <v>51602</v>
      </c>
      <c r="I9626" t="s">
        <v>13012</v>
      </c>
      <c r="J9626" t="s">
        <v>51603</v>
      </c>
      <c r="K9626" t="s">
        <v>302</v>
      </c>
      <c r="L9626" t="s">
        <v>303</v>
      </c>
      <c r="M9626" t="s">
        <v>51604</v>
      </c>
    </row>
    <row r="9627" spans="1:13" x14ac:dyDescent="0.2">
      <c r="A9627" t="s">
        <v>38143</v>
      </c>
      <c r="B9627" t="s">
        <v>38144</v>
      </c>
      <c r="C9627" t="s">
        <v>51605</v>
      </c>
      <c r="D9627" t="s">
        <v>51606</v>
      </c>
      <c r="F9627" t="s">
        <v>20810</v>
      </c>
      <c r="G9627" t="s">
        <v>51607</v>
      </c>
      <c r="H9627" t="s">
        <v>5710</v>
      </c>
      <c r="J9627" t="s">
        <v>51608</v>
      </c>
      <c r="K9627" t="s">
        <v>51609</v>
      </c>
      <c r="L9627" t="s">
        <v>303</v>
      </c>
      <c r="M9627" t="s">
        <v>422</v>
      </c>
    </row>
    <row r="9628" spans="1:13" x14ac:dyDescent="0.2">
      <c r="A9628" t="s">
        <v>38143</v>
      </c>
      <c r="B9628" t="s">
        <v>38144</v>
      </c>
      <c r="C9628" t="s">
        <v>51610</v>
      </c>
      <c r="D9628" t="s">
        <v>349</v>
      </c>
      <c r="F9628" t="s">
        <v>51611</v>
      </c>
      <c r="H9628" t="s">
        <v>51612</v>
      </c>
      <c r="I9628" t="s">
        <v>31938</v>
      </c>
      <c r="J9628" t="s">
        <v>51613</v>
      </c>
      <c r="K9628" t="s">
        <v>51614</v>
      </c>
      <c r="L9628" t="s">
        <v>303</v>
      </c>
      <c r="M9628" t="s">
        <v>422</v>
      </c>
    </row>
    <row r="9629" spans="1:13" x14ac:dyDescent="0.2">
      <c r="A9629" t="s">
        <v>38143</v>
      </c>
      <c r="B9629" t="s">
        <v>38144</v>
      </c>
      <c r="C9629" t="s">
        <v>51615</v>
      </c>
      <c r="D9629" t="s">
        <v>513</v>
      </c>
      <c r="E9629" t="s">
        <v>2638</v>
      </c>
      <c r="F9629" t="s">
        <v>51616</v>
      </c>
      <c r="G9629" t="s">
        <v>51617</v>
      </c>
      <c r="H9629" t="s">
        <v>31926</v>
      </c>
      <c r="I9629" t="s">
        <v>13035</v>
      </c>
      <c r="J9629" t="s">
        <v>51618</v>
      </c>
      <c r="K9629" t="s">
        <v>51619</v>
      </c>
      <c r="L9629" t="s">
        <v>303</v>
      </c>
      <c r="M9629" t="s">
        <v>51620</v>
      </c>
    </row>
    <row r="9630" spans="1:13" x14ac:dyDescent="0.2">
      <c r="A9630" t="s">
        <v>38143</v>
      </c>
      <c r="B9630" t="s">
        <v>38144</v>
      </c>
      <c r="C9630" t="s">
        <v>51621</v>
      </c>
      <c r="D9630" t="s">
        <v>28137</v>
      </c>
      <c r="E9630" t="s">
        <v>1817</v>
      </c>
      <c r="F9630" t="s">
        <v>51622</v>
      </c>
      <c r="G9630" t="s">
        <v>51623</v>
      </c>
      <c r="H9630" t="s">
        <v>13020</v>
      </c>
      <c r="I9630" t="s">
        <v>13012</v>
      </c>
      <c r="J9630" t="s">
        <v>51624</v>
      </c>
      <c r="K9630" t="s">
        <v>51625</v>
      </c>
      <c r="L9630" t="s">
        <v>303</v>
      </c>
      <c r="M9630" t="s">
        <v>5796</v>
      </c>
    </row>
    <row r="9631" spans="1:13" x14ac:dyDescent="0.2">
      <c r="A9631" t="s">
        <v>38143</v>
      </c>
      <c r="B9631" t="s">
        <v>38144</v>
      </c>
      <c r="C9631" t="s">
        <v>51626</v>
      </c>
      <c r="D9631" t="s">
        <v>51627</v>
      </c>
      <c r="E9631" t="s">
        <v>18923</v>
      </c>
      <c r="F9631" t="s">
        <v>51628</v>
      </c>
      <c r="G9631" t="s">
        <v>51629</v>
      </c>
      <c r="H9631" t="s">
        <v>13012</v>
      </c>
      <c r="J9631" t="s">
        <v>51630</v>
      </c>
      <c r="K9631" t="s">
        <v>51631</v>
      </c>
      <c r="L9631" t="s">
        <v>303</v>
      </c>
      <c r="M9631" t="s">
        <v>4683</v>
      </c>
    </row>
    <row r="9632" spans="1:13" x14ac:dyDescent="0.2">
      <c r="A9632" t="s">
        <v>38143</v>
      </c>
      <c r="B9632" t="s">
        <v>38144</v>
      </c>
      <c r="C9632" t="s">
        <v>51632</v>
      </c>
      <c r="D9632" t="s">
        <v>366</v>
      </c>
      <c r="F9632" t="s">
        <v>51633</v>
      </c>
      <c r="G9632" t="s">
        <v>51634</v>
      </c>
      <c r="H9632" t="s">
        <v>51477</v>
      </c>
      <c r="I9632" t="s">
        <v>13012</v>
      </c>
      <c r="J9632" t="s">
        <v>51635</v>
      </c>
      <c r="K9632" t="s">
        <v>51636</v>
      </c>
      <c r="L9632" t="s">
        <v>303</v>
      </c>
      <c r="M9632" t="s">
        <v>51637</v>
      </c>
    </row>
    <row r="9633" spans="1:13" x14ac:dyDescent="0.2">
      <c r="A9633" t="s">
        <v>38143</v>
      </c>
      <c r="B9633" t="s">
        <v>38144</v>
      </c>
      <c r="C9633" t="s">
        <v>51638</v>
      </c>
      <c r="D9633" t="s">
        <v>51639</v>
      </c>
      <c r="E9633" t="s">
        <v>51640</v>
      </c>
      <c r="F9633" t="s">
        <v>10139</v>
      </c>
      <c r="G9633" t="s">
        <v>51641</v>
      </c>
      <c r="H9633" t="s">
        <v>31937</v>
      </c>
      <c r="I9633" t="s">
        <v>31938</v>
      </c>
      <c r="J9633" t="s">
        <v>51642</v>
      </c>
      <c r="K9633" t="s">
        <v>51643</v>
      </c>
      <c r="L9633" t="s">
        <v>303</v>
      </c>
      <c r="M9633" t="s">
        <v>5402</v>
      </c>
    </row>
    <row r="9634" spans="1:13" x14ac:dyDescent="0.2">
      <c r="A9634" t="s">
        <v>38143</v>
      </c>
      <c r="B9634" t="s">
        <v>38144</v>
      </c>
      <c r="C9634" t="s">
        <v>51644</v>
      </c>
      <c r="D9634" t="s">
        <v>295</v>
      </c>
      <c r="E9634" t="s">
        <v>296</v>
      </c>
      <c r="F9634" t="s">
        <v>51645</v>
      </c>
      <c r="G9634" t="s">
        <v>51646</v>
      </c>
      <c r="H9634" t="s">
        <v>13035</v>
      </c>
      <c r="J9634" t="s">
        <v>51647</v>
      </c>
      <c r="K9634" t="s">
        <v>51648</v>
      </c>
      <c r="L9634" t="s">
        <v>303</v>
      </c>
      <c r="M9634" t="s">
        <v>4987</v>
      </c>
    </row>
    <row r="9635" spans="1:13" x14ac:dyDescent="0.2">
      <c r="A9635" t="s">
        <v>38143</v>
      </c>
      <c r="B9635" t="s">
        <v>38144</v>
      </c>
      <c r="C9635" t="s">
        <v>51649</v>
      </c>
      <c r="D9635" t="s">
        <v>295</v>
      </c>
      <c r="E9635" t="s">
        <v>296</v>
      </c>
      <c r="F9635" t="s">
        <v>51650</v>
      </c>
      <c r="G9635" t="s">
        <v>51651</v>
      </c>
      <c r="H9635" t="s">
        <v>46266</v>
      </c>
      <c r="I9635" t="s">
        <v>13012</v>
      </c>
      <c r="J9635" t="s">
        <v>51652</v>
      </c>
      <c r="K9635" t="s">
        <v>51653</v>
      </c>
      <c r="L9635" t="s">
        <v>303</v>
      </c>
      <c r="M9635" t="s">
        <v>12711</v>
      </c>
    </row>
    <row r="9636" spans="1:13" x14ac:dyDescent="0.2">
      <c r="A9636" t="s">
        <v>38143</v>
      </c>
      <c r="B9636" t="s">
        <v>38144</v>
      </c>
      <c r="C9636" t="s">
        <v>51654</v>
      </c>
      <c r="D9636" t="s">
        <v>51655</v>
      </c>
      <c r="E9636" t="s">
        <v>7243</v>
      </c>
      <c r="F9636" t="s">
        <v>51656</v>
      </c>
      <c r="H9636" t="s">
        <v>30336</v>
      </c>
      <c r="J9636" t="s">
        <v>51657</v>
      </c>
      <c r="K9636" t="s">
        <v>51658</v>
      </c>
      <c r="L9636" t="s">
        <v>303</v>
      </c>
      <c r="M9636" t="s">
        <v>51659</v>
      </c>
    </row>
    <row r="9637" spans="1:13" x14ac:dyDescent="0.2">
      <c r="A9637" t="s">
        <v>38143</v>
      </c>
      <c r="B9637" t="s">
        <v>38144</v>
      </c>
      <c r="C9637" t="s">
        <v>51660</v>
      </c>
      <c r="D9637" t="s">
        <v>295</v>
      </c>
      <c r="E9637" t="s">
        <v>296</v>
      </c>
      <c r="F9637" t="s">
        <v>51661</v>
      </c>
      <c r="G9637" t="s">
        <v>51662</v>
      </c>
      <c r="H9637" t="s">
        <v>13035</v>
      </c>
      <c r="J9637" t="s">
        <v>51663</v>
      </c>
      <c r="K9637" t="s">
        <v>51664</v>
      </c>
      <c r="L9637" t="s">
        <v>303</v>
      </c>
      <c r="M9637" t="s">
        <v>2863</v>
      </c>
    </row>
    <row r="9638" spans="1:13" x14ac:dyDescent="0.2">
      <c r="A9638" t="s">
        <v>38143</v>
      </c>
      <c r="B9638" t="s">
        <v>38144</v>
      </c>
      <c r="C9638" t="s">
        <v>51665</v>
      </c>
      <c r="D9638" t="s">
        <v>51666</v>
      </c>
      <c r="E9638" t="s">
        <v>51667</v>
      </c>
      <c r="F9638" t="s">
        <v>51668</v>
      </c>
      <c r="G9638" t="s">
        <v>51669</v>
      </c>
      <c r="H9638" t="s">
        <v>51455</v>
      </c>
      <c r="I9638" t="s">
        <v>13012</v>
      </c>
      <c r="J9638" t="s">
        <v>51670</v>
      </c>
      <c r="K9638" t="s">
        <v>51671</v>
      </c>
      <c r="L9638" t="s">
        <v>303</v>
      </c>
      <c r="M9638" t="s">
        <v>3206</v>
      </c>
    </row>
    <row r="9639" spans="1:13" x14ac:dyDescent="0.2">
      <c r="A9639" t="s">
        <v>38143</v>
      </c>
      <c r="B9639" t="s">
        <v>38144</v>
      </c>
      <c r="C9639" t="s">
        <v>51672</v>
      </c>
      <c r="D9639" t="s">
        <v>349</v>
      </c>
      <c r="F9639" t="s">
        <v>51673</v>
      </c>
      <c r="G9639" t="s">
        <v>43467</v>
      </c>
      <c r="H9639" t="s">
        <v>13035</v>
      </c>
      <c r="J9639" t="s">
        <v>51674</v>
      </c>
      <c r="K9639" t="s">
        <v>302</v>
      </c>
      <c r="L9639" t="s">
        <v>303</v>
      </c>
      <c r="M9639" t="s">
        <v>51479</v>
      </c>
    </row>
    <row r="9640" spans="1:13" x14ac:dyDescent="0.2">
      <c r="A9640" t="s">
        <v>38143</v>
      </c>
      <c r="B9640" t="s">
        <v>38144</v>
      </c>
      <c r="C9640" t="s">
        <v>51675</v>
      </c>
      <c r="D9640" t="s">
        <v>51676</v>
      </c>
      <c r="E9640" t="s">
        <v>51677</v>
      </c>
      <c r="F9640" t="s">
        <v>51678</v>
      </c>
      <c r="G9640" t="s">
        <v>51679</v>
      </c>
      <c r="H9640" t="s">
        <v>13035</v>
      </c>
      <c r="J9640" t="s">
        <v>51680</v>
      </c>
      <c r="K9640" t="s">
        <v>302</v>
      </c>
      <c r="L9640" t="s">
        <v>303</v>
      </c>
      <c r="M9640" t="s">
        <v>33738</v>
      </c>
    </row>
    <row r="9641" spans="1:13" x14ac:dyDescent="0.2">
      <c r="A9641" t="s">
        <v>38143</v>
      </c>
      <c r="B9641" t="s">
        <v>38144</v>
      </c>
      <c r="C9641" t="s">
        <v>51681</v>
      </c>
      <c r="D9641" t="s">
        <v>349</v>
      </c>
      <c r="F9641" t="s">
        <v>51682</v>
      </c>
      <c r="G9641" t="s">
        <v>31926</v>
      </c>
      <c r="H9641" t="s">
        <v>13035</v>
      </c>
      <c r="J9641" t="s">
        <v>51683</v>
      </c>
      <c r="K9641" t="s">
        <v>302</v>
      </c>
      <c r="L9641" t="s">
        <v>303</v>
      </c>
      <c r="M9641" t="s">
        <v>51479</v>
      </c>
    </row>
    <row r="9642" spans="1:13" x14ac:dyDescent="0.2">
      <c r="A9642" t="s">
        <v>38143</v>
      </c>
      <c r="B9642" t="s">
        <v>38144</v>
      </c>
      <c r="C9642" t="s">
        <v>51684</v>
      </c>
      <c r="D9642" t="s">
        <v>349</v>
      </c>
      <c r="E9642" t="s">
        <v>424</v>
      </c>
      <c r="F9642" t="s">
        <v>51685</v>
      </c>
      <c r="H9642" t="s">
        <v>51629</v>
      </c>
      <c r="I9642" t="s">
        <v>13012</v>
      </c>
      <c r="J9642" t="s">
        <v>51686</v>
      </c>
      <c r="K9642" t="s">
        <v>51687</v>
      </c>
      <c r="L9642" t="s">
        <v>303</v>
      </c>
      <c r="M9642" t="s">
        <v>16583</v>
      </c>
    </row>
    <row r="9643" spans="1:13" x14ac:dyDescent="0.2">
      <c r="A9643" t="s">
        <v>38143</v>
      </c>
      <c r="B9643" t="s">
        <v>38144</v>
      </c>
      <c r="C9643" t="s">
        <v>51688</v>
      </c>
      <c r="D9643" t="s">
        <v>349</v>
      </c>
      <c r="F9643" t="s">
        <v>51689</v>
      </c>
      <c r="G9643" t="s">
        <v>51455</v>
      </c>
      <c r="I9643" t="s">
        <v>13012</v>
      </c>
      <c r="J9643" t="s">
        <v>51690</v>
      </c>
      <c r="K9643" t="s">
        <v>51691</v>
      </c>
      <c r="L9643" t="s">
        <v>303</v>
      </c>
      <c r="M9643" t="s">
        <v>51479</v>
      </c>
    </row>
    <row r="9644" spans="1:13" x14ac:dyDescent="0.2">
      <c r="A9644" t="s">
        <v>38143</v>
      </c>
      <c r="B9644" t="s">
        <v>38144</v>
      </c>
      <c r="C9644" t="s">
        <v>51692</v>
      </c>
      <c r="D9644" t="s">
        <v>38214</v>
      </c>
      <c r="E9644" t="s">
        <v>49194</v>
      </c>
      <c r="F9644" t="s">
        <v>19395</v>
      </c>
      <c r="G9644" t="s">
        <v>51693</v>
      </c>
      <c r="H9644" t="s">
        <v>51602</v>
      </c>
      <c r="I9644" t="s">
        <v>13012</v>
      </c>
      <c r="J9644" t="s">
        <v>51694</v>
      </c>
      <c r="K9644" t="s">
        <v>51695</v>
      </c>
      <c r="L9644" t="s">
        <v>303</v>
      </c>
      <c r="M9644" t="s">
        <v>4987</v>
      </c>
    </row>
    <row r="9645" spans="1:13" x14ac:dyDescent="0.2">
      <c r="A9645" t="s">
        <v>38143</v>
      </c>
      <c r="B9645" t="s">
        <v>38144</v>
      </c>
      <c r="C9645" t="s">
        <v>51696</v>
      </c>
      <c r="D9645" t="s">
        <v>295</v>
      </c>
      <c r="E9645" t="s">
        <v>296</v>
      </c>
      <c r="F9645" t="s">
        <v>51697</v>
      </c>
      <c r="G9645" t="s">
        <v>51698</v>
      </c>
      <c r="H9645" t="s">
        <v>13035</v>
      </c>
      <c r="J9645" t="s">
        <v>51699</v>
      </c>
      <c r="K9645" t="s">
        <v>51700</v>
      </c>
      <c r="L9645" t="s">
        <v>303</v>
      </c>
      <c r="M9645" t="s">
        <v>51701</v>
      </c>
    </row>
    <row r="9646" spans="1:13" x14ac:dyDescent="0.2">
      <c r="A9646" t="s">
        <v>38143</v>
      </c>
      <c r="B9646" t="s">
        <v>38144</v>
      </c>
      <c r="C9646" t="s">
        <v>51702</v>
      </c>
      <c r="D9646" t="s">
        <v>46528</v>
      </c>
      <c r="E9646" t="s">
        <v>47592</v>
      </c>
      <c r="F9646" t="s">
        <v>16453</v>
      </c>
      <c r="G9646" t="s">
        <v>25942</v>
      </c>
      <c r="H9646" t="s">
        <v>5710</v>
      </c>
      <c r="J9646" t="s">
        <v>51703</v>
      </c>
      <c r="K9646" t="s">
        <v>51704</v>
      </c>
      <c r="L9646" t="s">
        <v>303</v>
      </c>
      <c r="M9646" t="s">
        <v>11922</v>
      </c>
    </row>
    <row r="9647" spans="1:13" x14ac:dyDescent="0.2">
      <c r="A9647" t="s">
        <v>38143</v>
      </c>
      <c r="B9647" t="s">
        <v>38144</v>
      </c>
      <c r="C9647" t="s">
        <v>51705</v>
      </c>
      <c r="D9647" t="s">
        <v>492</v>
      </c>
      <c r="E9647" t="s">
        <v>493</v>
      </c>
      <c r="F9647" t="s">
        <v>484</v>
      </c>
      <c r="G9647" t="s">
        <v>51706</v>
      </c>
      <c r="H9647" t="s">
        <v>51707</v>
      </c>
      <c r="I9647" t="s">
        <v>51708</v>
      </c>
      <c r="J9647" t="s">
        <v>51709</v>
      </c>
      <c r="K9647" t="s">
        <v>51710</v>
      </c>
      <c r="L9647" t="s">
        <v>303</v>
      </c>
      <c r="M9647" t="s">
        <v>51711</v>
      </c>
    </row>
    <row r="9648" spans="1:13" x14ac:dyDescent="0.2">
      <c r="A9648" t="s">
        <v>38143</v>
      </c>
      <c r="B9648" t="s">
        <v>38144</v>
      </c>
      <c r="C9648" t="s">
        <v>51712</v>
      </c>
      <c r="D9648" t="s">
        <v>51713</v>
      </c>
      <c r="E9648" t="s">
        <v>296</v>
      </c>
      <c r="F9648" t="s">
        <v>51714</v>
      </c>
      <c r="G9648" t="s">
        <v>51477</v>
      </c>
      <c r="H9648" t="s">
        <v>13012</v>
      </c>
      <c r="J9648" t="s">
        <v>51715</v>
      </c>
      <c r="K9648" t="s">
        <v>302</v>
      </c>
      <c r="L9648" t="s">
        <v>303</v>
      </c>
      <c r="M9648" t="s">
        <v>13127</v>
      </c>
    </row>
    <row r="9649" spans="1:13" x14ac:dyDescent="0.2">
      <c r="A9649" t="s">
        <v>38143</v>
      </c>
      <c r="B9649" t="s">
        <v>38144</v>
      </c>
      <c r="C9649" t="s">
        <v>51716</v>
      </c>
      <c r="D9649" t="s">
        <v>295</v>
      </c>
      <c r="E9649" t="s">
        <v>296</v>
      </c>
      <c r="F9649" t="s">
        <v>51717</v>
      </c>
      <c r="G9649" t="s">
        <v>51718</v>
      </c>
      <c r="H9649" t="s">
        <v>13035</v>
      </c>
      <c r="I9649" t="s">
        <v>13012</v>
      </c>
      <c r="J9649" t="s">
        <v>51719</v>
      </c>
      <c r="K9649" t="s">
        <v>51720</v>
      </c>
      <c r="L9649" t="s">
        <v>303</v>
      </c>
      <c r="M9649" t="s">
        <v>2725</v>
      </c>
    </row>
    <row r="9650" spans="1:13" x14ac:dyDescent="0.2">
      <c r="A9650" t="s">
        <v>38143</v>
      </c>
      <c r="B9650" t="s">
        <v>38144</v>
      </c>
      <c r="C9650" t="s">
        <v>51721</v>
      </c>
      <c r="D9650" t="s">
        <v>5922</v>
      </c>
      <c r="E9650" t="s">
        <v>51722</v>
      </c>
      <c r="F9650" t="s">
        <v>51650</v>
      </c>
      <c r="G9650" t="s">
        <v>51723</v>
      </c>
      <c r="H9650" t="s">
        <v>51724</v>
      </c>
      <c r="I9650" t="s">
        <v>13012</v>
      </c>
      <c r="J9650" t="s">
        <v>51725</v>
      </c>
      <c r="K9650" t="s">
        <v>51726</v>
      </c>
      <c r="L9650" t="s">
        <v>303</v>
      </c>
      <c r="M9650" t="s">
        <v>5380</v>
      </c>
    </row>
    <row r="9651" spans="1:13" x14ac:dyDescent="0.2">
      <c r="A9651" t="s">
        <v>38143</v>
      </c>
      <c r="B9651" t="s">
        <v>38144</v>
      </c>
      <c r="C9651" t="s">
        <v>51727</v>
      </c>
      <c r="D9651" t="s">
        <v>51728</v>
      </c>
      <c r="E9651" t="s">
        <v>51729</v>
      </c>
      <c r="F9651" t="s">
        <v>51730</v>
      </c>
      <c r="G9651" t="s">
        <v>51731</v>
      </c>
      <c r="H9651" t="s">
        <v>46266</v>
      </c>
      <c r="I9651" t="s">
        <v>13012</v>
      </c>
      <c r="J9651" t="s">
        <v>51732</v>
      </c>
      <c r="K9651" t="s">
        <v>51733</v>
      </c>
      <c r="L9651" t="s">
        <v>303</v>
      </c>
      <c r="M9651" t="s">
        <v>51479</v>
      </c>
    </row>
    <row r="9652" spans="1:13" x14ac:dyDescent="0.2">
      <c r="A9652" t="s">
        <v>38143</v>
      </c>
      <c r="B9652" t="s">
        <v>38144</v>
      </c>
      <c r="C9652" t="s">
        <v>51734</v>
      </c>
      <c r="D9652" t="s">
        <v>51735</v>
      </c>
      <c r="E9652" t="s">
        <v>51736</v>
      </c>
      <c r="F9652" t="s">
        <v>3999</v>
      </c>
      <c r="G9652" t="s">
        <v>51737</v>
      </c>
      <c r="H9652" t="s">
        <v>51738</v>
      </c>
      <c r="I9652" t="s">
        <v>13012</v>
      </c>
      <c r="J9652" t="s">
        <v>51739</v>
      </c>
      <c r="K9652" t="s">
        <v>51740</v>
      </c>
      <c r="L9652" t="s">
        <v>303</v>
      </c>
      <c r="M9652" t="s">
        <v>12668</v>
      </c>
    </row>
    <row r="9653" spans="1:13" x14ac:dyDescent="0.2">
      <c r="A9653" t="s">
        <v>38143</v>
      </c>
      <c r="B9653" t="s">
        <v>38144</v>
      </c>
      <c r="C9653" t="s">
        <v>51741</v>
      </c>
      <c r="D9653" t="s">
        <v>572</v>
      </c>
      <c r="E9653" t="s">
        <v>573</v>
      </c>
      <c r="F9653" t="s">
        <v>51742</v>
      </c>
      <c r="G9653" t="s">
        <v>43238</v>
      </c>
      <c r="H9653" t="s">
        <v>51455</v>
      </c>
      <c r="I9653" t="s">
        <v>13012</v>
      </c>
      <c r="J9653" t="s">
        <v>51743</v>
      </c>
      <c r="K9653" t="s">
        <v>51744</v>
      </c>
      <c r="L9653" t="s">
        <v>303</v>
      </c>
      <c r="M9653" t="s">
        <v>8293</v>
      </c>
    </row>
    <row r="9654" spans="1:13" x14ac:dyDescent="0.2">
      <c r="A9654" t="s">
        <v>38143</v>
      </c>
      <c r="B9654" t="s">
        <v>38144</v>
      </c>
      <c r="C9654" t="s">
        <v>51745</v>
      </c>
      <c r="D9654" t="s">
        <v>5922</v>
      </c>
      <c r="E9654" t="s">
        <v>296</v>
      </c>
      <c r="F9654" t="s">
        <v>51746</v>
      </c>
      <c r="G9654" t="s">
        <v>51747</v>
      </c>
      <c r="H9654" t="s">
        <v>51469</v>
      </c>
      <c r="I9654" t="s">
        <v>13012</v>
      </c>
      <c r="J9654" t="s">
        <v>51748</v>
      </c>
      <c r="K9654" t="s">
        <v>51749</v>
      </c>
      <c r="L9654" t="s">
        <v>303</v>
      </c>
      <c r="M9654" t="s">
        <v>51750</v>
      </c>
    </row>
    <row r="9655" spans="1:13" x14ac:dyDescent="0.2">
      <c r="A9655" t="s">
        <v>38143</v>
      </c>
      <c r="B9655" t="s">
        <v>38144</v>
      </c>
      <c r="C9655" t="s">
        <v>51751</v>
      </c>
      <c r="D9655" t="s">
        <v>51752</v>
      </c>
      <c r="E9655" t="s">
        <v>51753</v>
      </c>
      <c r="F9655" t="s">
        <v>51754</v>
      </c>
      <c r="G9655" t="s">
        <v>51755</v>
      </c>
      <c r="H9655" t="s">
        <v>51629</v>
      </c>
      <c r="I9655" t="s">
        <v>13012</v>
      </c>
      <c r="J9655" t="s">
        <v>51756</v>
      </c>
      <c r="K9655" t="s">
        <v>51757</v>
      </c>
      <c r="L9655" t="s">
        <v>303</v>
      </c>
      <c r="M9655" t="s">
        <v>4818</v>
      </c>
    </row>
    <row r="9656" spans="1:13" x14ac:dyDescent="0.2">
      <c r="A9656" t="s">
        <v>38143</v>
      </c>
      <c r="B9656" t="s">
        <v>38144</v>
      </c>
      <c r="C9656" t="s">
        <v>51758</v>
      </c>
      <c r="D9656" t="s">
        <v>572</v>
      </c>
      <c r="E9656" t="s">
        <v>573</v>
      </c>
      <c r="F9656" t="s">
        <v>51759</v>
      </c>
      <c r="G9656" t="s">
        <v>51760</v>
      </c>
      <c r="H9656" t="s">
        <v>51629</v>
      </c>
      <c r="I9656" t="s">
        <v>13012</v>
      </c>
      <c r="J9656" t="s">
        <v>51761</v>
      </c>
      <c r="K9656" t="s">
        <v>51762</v>
      </c>
      <c r="L9656" t="s">
        <v>303</v>
      </c>
      <c r="M9656" t="s">
        <v>8293</v>
      </c>
    </row>
    <row r="9657" spans="1:13" x14ac:dyDescent="0.2">
      <c r="A9657" t="s">
        <v>38143</v>
      </c>
      <c r="B9657" t="s">
        <v>38144</v>
      </c>
      <c r="C9657" t="s">
        <v>51763</v>
      </c>
      <c r="D9657" t="s">
        <v>51764</v>
      </c>
      <c r="E9657" t="s">
        <v>51765</v>
      </c>
      <c r="F9657" t="s">
        <v>51766</v>
      </c>
      <c r="H9657" t="s">
        <v>22531</v>
      </c>
      <c r="I9657" t="s">
        <v>13012</v>
      </c>
      <c r="J9657" t="s">
        <v>51767</v>
      </c>
      <c r="K9657" t="s">
        <v>51768</v>
      </c>
      <c r="L9657" t="s">
        <v>303</v>
      </c>
      <c r="M9657" t="s">
        <v>1877</v>
      </c>
    </row>
    <row r="9658" spans="1:13" x14ac:dyDescent="0.2">
      <c r="A9658" t="s">
        <v>38143</v>
      </c>
      <c r="B9658" t="s">
        <v>38144</v>
      </c>
      <c r="C9658" t="s">
        <v>51769</v>
      </c>
      <c r="D9658" t="s">
        <v>349</v>
      </c>
      <c r="E9658" t="s">
        <v>424</v>
      </c>
      <c r="F9658" t="s">
        <v>51770</v>
      </c>
      <c r="G9658" t="s">
        <v>51771</v>
      </c>
      <c r="H9658" t="s">
        <v>31937</v>
      </c>
      <c r="I9658" t="s">
        <v>31938</v>
      </c>
      <c r="J9658" t="s">
        <v>51772</v>
      </c>
      <c r="K9658" t="s">
        <v>51773</v>
      </c>
      <c r="L9658" t="s">
        <v>303</v>
      </c>
      <c r="M9658" t="s">
        <v>20366</v>
      </c>
    </row>
    <row r="9659" spans="1:13" x14ac:dyDescent="0.2">
      <c r="A9659" t="s">
        <v>38143</v>
      </c>
      <c r="B9659" t="s">
        <v>38144</v>
      </c>
      <c r="C9659" t="s">
        <v>51774</v>
      </c>
      <c r="D9659" t="s">
        <v>572</v>
      </c>
      <c r="E9659" t="s">
        <v>573</v>
      </c>
      <c r="F9659" t="s">
        <v>51775</v>
      </c>
      <c r="G9659" t="s">
        <v>8792</v>
      </c>
      <c r="H9659" t="s">
        <v>51724</v>
      </c>
      <c r="I9659" t="s">
        <v>13012</v>
      </c>
      <c r="J9659" t="s">
        <v>51776</v>
      </c>
      <c r="K9659" t="s">
        <v>51777</v>
      </c>
      <c r="L9659" t="s">
        <v>303</v>
      </c>
      <c r="M9659" t="s">
        <v>8293</v>
      </c>
    </row>
    <row r="9660" spans="1:13" x14ac:dyDescent="0.2">
      <c r="A9660" t="s">
        <v>38143</v>
      </c>
      <c r="B9660" t="s">
        <v>38144</v>
      </c>
      <c r="C9660" t="s">
        <v>51778</v>
      </c>
      <c r="D9660" t="s">
        <v>295</v>
      </c>
      <c r="E9660" t="s">
        <v>296</v>
      </c>
      <c r="F9660" t="s">
        <v>51779</v>
      </c>
      <c r="G9660" t="s">
        <v>51780</v>
      </c>
      <c r="H9660" t="s">
        <v>13035</v>
      </c>
      <c r="J9660" t="s">
        <v>51781</v>
      </c>
      <c r="K9660" t="s">
        <v>51782</v>
      </c>
      <c r="L9660" t="s">
        <v>303</v>
      </c>
      <c r="M9660" t="s">
        <v>51479</v>
      </c>
    </row>
    <row r="9661" spans="1:13" x14ac:dyDescent="0.2">
      <c r="A9661" t="s">
        <v>38143</v>
      </c>
      <c r="B9661" t="s">
        <v>38144</v>
      </c>
      <c r="C9661" t="s">
        <v>51783</v>
      </c>
      <c r="D9661" t="s">
        <v>844</v>
      </c>
      <c r="E9661" t="s">
        <v>296</v>
      </c>
      <c r="F9661" t="s">
        <v>51784</v>
      </c>
      <c r="G9661" t="s">
        <v>51785</v>
      </c>
      <c r="H9661" t="s">
        <v>51786</v>
      </c>
      <c r="I9661" t="s">
        <v>13012</v>
      </c>
      <c r="J9661" t="s">
        <v>51787</v>
      </c>
      <c r="K9661" t="s">
        <v>51788</v>
      </c>
      <c r="L9661" t="s">
        <v>303</v>
      </c>
      <c r="M9661" t="s">
        <v>10224</v>
      </c>
    </row>
    <row r="9662" spans="1:13" x14ac:dyDescent="0.2">
      <c r="A9662" t="s">
        <v>38143</v>
      </c>
      <c r="B9662" t="s">
        <v>38144</v>
      </c>
      <c r="C9662" t="s">
        <v>51789</v>
      </c>
      <c r="D9662" t="s">
        <v>51790</v>
      </c>
      <c r="E9662" t="s">
        <v>51791</v>
      </c>
      <c r="F9662" t="s">
        <v>51792</v>
      </c>
      <c r="G9662" t="s">
        <v>51793</v>
      </c>
      <c r="H9662" t="s">
        <v>31937</v>
      </c>
      <c r="I9662" t="s">
        <v>31938</v>
      </c>
      <c r="J9662" t="s">
        <v>51794</v>
      </c>
      <c r="K9662" t="s">
        <v>51795</v>
      </c>
      <c r="L9662" t="s">
        <v>303</v>
      </c>
      <c r="M9662" t="s">
        <v>1551</v>
      </c>
    </row>
    <row r="9663" spans="1:13" x14ac:dyDescent="0.2">
      <c r="A9663" t="s">
        <v>38143</v>
      </c>
      <c r="B9663" t="s">
        <v>38144</v>
      </c>
      <c r="C9663" t="s">
        <v>51796</v>
      </c>
      <c r="D9663" t="s">
        <v>51797</v>
      </c>
      <c r="E9663" t="s">
        <v>51798</v>
      </c>
      <c r="F9663" t="s">
        <v>51799</v>
      </c>
      <c r="H9663" t="s">
        <v>51445</v>
      </c>
      <c r="J9663" t="s">
        <v>51800</v>
      </c>
      <c r="K9663" t="s">
        <v>51801</v>
      </c>
      <c r="L9663" t="s">
        <v>303</v>
      </c>
      <c r="M9663" t="s">
        <v>10857</v>
      </c>
    </row>
    <row r="9664" spans="1:13" x14ac:dyDescent="0.2">
      <c r="A9664" t="s">
        <v>38143</v>
      </c>
      <c r="B9664" t="s">
        <v>38144</v>
      </c>
      <c r="C9664" t="s">
        <v>51802</v>
      </c>
      <c r="D9664" t="s">
        <v>564</v>
      </c>
      <c r="E9664" t="s">
        <v>296</v>
      </c>
      <c r="F9664" t="s">
        <v>51803</v>
      </c>
      <c r="G9664" t="s">
        <v>51804</v>
      </c>
      <c r="H9664" t="s">
        <v>51805</v>
      </c>
      <c r="I9664" t="s">
        <v>51445</v>
      </c>
      <c r="J9664" t="s">
        <v>51806</v>
      </c>
      <c r="K9664" t="s">
        <v>51807</v>
      </c>
      <c r="L9664" t="s">
        <v>303</v>
      </c>
      <c r="M9664" t="s">
        <v>817</v>
      </c>
    </row>
    <row r="9665" spans="1:13" x14ac:dyDescent="0.2">
      <c r="A9665" t="s">
        <v>38143</v>
      </c>
      <c r="B9665" t="s">
        <v>38144</v>
      </c>
      <c r="C9665" t="s">
        <v>51808</v>
      </c>
      <c r="D9665" t="s">
        <v>572</v>
      </c>
      <c r="E9665" t="s">
        <v>573</v>
      </c>
      <c r="F9665" t="s">
        <v>51809</v>
      </c>
      <c r="G9665" t="s">
        <v>51810</v>
      </c>
      <c r="H9665" t="s">
        <v>13035</v>
      </c>
      <c r="J9665" t="s">
        <v>51811</v>
      </c>
      <c r="K9665" t="s">
        <v>51812</v>
      </c>
      <c r="L9665" t="s">
        <v>303</v>
      </c>
      <c r="M9665" t="s">
        <v>914</v>
      </c>
    </row>
    <row r="9666" spans="1:13" x14ac:dyDescent="0.2">
      <c r="A9666" t="s">
        <v>38143</v>
      </c>
      <c r="B9666" t="s">
        <v>38144</v>
      </c>
      <c r="C9666" t="s">
        <v>51813</v>
      </c>
      <c r="D9666" t="s">
        <v>38214</v>
      </c>
      <c r="E9666" t="s">
        <v>296</v>
      </c>
      <c r="F9666" t="s">
        <v>51814</v>
      </c>
      <c r="G9666" t="s">
        <v>51815</v>
      </c>
      <c r="H9666" t="s">
        <v>13011</v>
      </c>
      <c r="J9666" t="s">
        <v>51816</v>
      </c>
      <c r="K9666" t="s">
        <v>51817</v>
      </c>
      <c r="L9666" t="s">
        <v>303</v>
      </c>
      <c r="M9666" t="s">
        <v>5402</v>
      </c>
    </row>
    <row r="9667" spans="1:13" x14ac:dyDescent="0.2">
      <c r="A9667" t="s">
        <v>38143</v>
      </c>
      <c r="B9667" t="s">
        <v>38144</v>
      </c>
      <c r="C9667" t="s">
        <v>51818</v>
      </c>
      <c r="D9667" t="s">
        <v>394</v>
      </c>
      <c r="E9667" t="s">
        <v>395</v>
      </c>
      <c r="F9667" t="s">
        <v>51819</v>
      </c>
      <c r="G9667" t="s">
        <v>51820</v>
      </c>
      <c r="H9667" t="s">
        <v>51821</v>
      </c>
      <c r="I9667" t="s">
        <v>13012</v>
      </c>
      <c r="J9667" t="s">
        <v>51822</v>
      </c>
      <c r="K9667" t="s">
        <v>51823</v>
      </c>
      <c r="L9667" t="s">
        <v>303</v>
      </c>
      <c r="M9667" t="s">
        <v>33773</v>
      </c>
    </row>
    <row r="9668" spans="1:13" x14ac:dyDescent="0.2">
      <c r="A9668" t="s">
        <v>38143</v>
      </c>
      <c r="B9668" t="s">
        <v>38144</v>
      </c>
      <c r="C9668" t="s">
        <v>51824</v>
      </c>
      <c r="D9668" t="s">
        <v>51825</v>
      </c>
      <c r="E9668" t="s">
        <v>51825</v>
      </c>
      <c r="F9668" t="s">
        <v>484</v>
      </c>
      <c r="G9668" t="s">
        <v>51826</v>
      </c>
      <c r="H9668" t="s">
        <v>51827</v>
      </c>
      <c r="I9668" t="s">
        <v>13012</v>
      </c>
      <c r="J9668" t="s">
        <v>51828</v>
      </c>
      <c r="K9668" t="s">
        <v>51829</v>
      </c>
      <c r="L9668" t="s">
        <v>303</v>
      </c>
      <c r="M9668" t="s">
        <v>51830</v>
      </c>
    </row>
    <row r="9669" spans="1:13" x14ac:dyDescent="0.2">
      <c r="A9669" t="s">
        <v>38143</v>
      </c>
      <c r="B9669" t="s">
        <v>38144</v>
      </c>
      <c r="C9669" t="s">
        <v>51831</v>
      </c>
      <c r="D9669" t="s">
        <v>572</v>
      </c>
      <c r="E9669" t="s">
        <v>573</v>
      </c>
      <c r="F9669" t="s">
        <v>51832</v>
      </c>
      <c r="G9669" t="s">
        <v>29706</v>
      </c>
      <c r="H9669" t="s">
        <v>51833</v>
      </c>
      <c r="I9669" t="s">
        <v>51445</v>
      </c>
      <c r="J9669" t="s">
        <v>51834</v>
      </c>
      <c r="K9669" t="s">
        <v>51835</v>
      </c>
      <c r="L9669" t="s">
        <v>303</v>
      </c>
      <c r="M9669" t="s">
        <v>8293</v>
      </c>
    </row>
    <row r="9670" spans="1:13" x14ac:dyDescent="0.2">
      <c r="A9670" t="s">
        <v>38143</v>
      </c>
      <c r="B9670" t="s">
        <v>38144</v>
      </c>
      <c r="C9670" t="s">
        <v>51836</v>
      </c>
      <c r="D9670" t="s">
        <v>572</v>
      </c>
      <c r="E9670" t="s">
        <v>573</v>
      </c>
      <c r="F9670" t="s">
        <v>51837</v>
      </c>
      <c r="G9670" t="s">
        <v>51838</v>
      </c>
      <c r="H9670" t="s">
        <v>13011</v>
      </c>
      <c r="I9670" t="s">
        <v>13012</v>
      </c>
      <c r="J9670" t="s">
        <v>51839</v>
      </c>
      <c r="K9670" t="s">
        <v>51840</v>
      </c>
      <c r="L9670" t="s">
        <v>303</v>
      </c>
      <c r="M9670" t="s">
        <v>2731</v>
      </c>
    </row>
    <row r="9671" spans="1:13" x14ac:dyDescent="0.2">
      <c r="A9671" t="s">
        <v>38143</v>
      </c>
      <c r="B9671" t="s">
        <v>38144</v>
      </c>
      <c r="C9671" t="s">
        <v>51841</v>
      </c>
      <c r="D9671" t="s">
        <v>349</v>
      </c>
      <c r="F9671" t="s">
        <v>15796</v>
      </c>
      <c r="G9671" t="s">
        <v>51842</v>
      </c>
      <c r="H9671" t="s">
        <v>46266</v>
      </c>
      <c r="I9671" t="s">
        <v>51843</v>
      </c>
      <c r="J9671" t="s">
        <v>51844</v>
      </c>
      <c r="K9671" t="s">
        <v>51845</v>
      </c>
      <c r="L9671" t="s">
        <v>303</v>
      </c>
      <c r="M9671" t="s">
        <v>51846</v>
      </c>
    </row>
    <row r="9672" spans="1:13" x14ac:dyDescent="0.2">
      <c r="A9672" t="s">
        <v>38143</v>
      </c>
      <c r="B9672" t="s">
        <v>38144</v>
      </c>
      <c r="C9672" t="s">
        <v>51847</v>
      </c>
      <c r="D9672" t="s">
        <v>349</v>
      </c>
      <c r="F9672" t="s">
        <v>51848</v>
      </c>
      <c r="G9672" t="s">
        <v>51718</v>
      </c>
      <c r="H9672" t="s">
        <v>13035</v>
      </c>
      <c r="J9672" t="s">
        <v>51849</v>
      </c>
      <c r="K9672" t="s">
        <v>302</v>
      </c>
      <c r="L9672" t="s">
        <v>303</v>
      </c>
      <c r="M9672" t="s">
        <v>51479</v>
      </c>
    </row>
    <row r="9673" spans="1:13" x14ac:dyDescent="0.2">
      <c r="A9673" t="s">
        <v>38143</v>
      </c>
      <c r="B9673" t="s">
        <v>38144</v>
      </c>
      <c r="C9673" t="s">
        <v>51850</v>
      </c>
      <c r="D9673" t="s">
        <v>51666</v>
      </c>
      <c r="E9673" t="s">
        <v>51851</v>
      </c>
      <c r="F9673" t="s">
        <v>51852</v>
      </c>
      <c r="G9673" t="s">
        <v>51853</v>
      </c>
      <c r="H9673" t="s">
        <v>51854</v>
      </c>
      <c r="I9673" t="s">
        <v>13012</v>
      </c>
      <c r="J9673" t="s">
        <v>51855</v>
      </c>
      <c r="K9673" t="s">
        <v>302</v>
      </c>
      <c r="L9673" t="s">
        <v>303</v>
      </c>
      <c r="M9673" t="s">
        <v>3206</v>
      </c>
    </row>
    <row r="9674" spans="1:13" x14ac:dyDescent="0.2">
      <c r="A9674" t="s">
        <v>38143</v>
      </c>
      <c r="B9674" t="s">
        <v>38144</v>
      </c>
      <c r="C9674" t="s">
        <v>51856</v>
      </c>
      <c r="D9674" t="s">
        <v>349</v>
      </c>
      <c r="F9674" t="s">
        <v>51857</v>
      </c>
      <c r="H9674" t="s">
        <v>51858</v>
      </c>
      <c r="I9674" t="s">
        <v>31938</v>
      </c>
      <c r="J9674" t="s">
        <v>51859</v>
      </c>
      <c r="K9674" t="s">
        <v>51860</v>
      </c>
      <c r="L9674" t="s">
        <v>303</v>
      </c>
      <c r="M9674" t="s">
        <v>422</v>
      </c>
    </row>
    <row r="9675" spans="1:13" x14ac:dyDescent="0.2">
      <c r="A9675" t="s">
        <v>38143</v>
      </c>
      <c r="B9675" t="s">
        <v>38144</v>
      </c>
      <c r="C9675" t="s">
        <v>51861</v>
      </c>
      <c r="D9675" t="s">
        <v>51862</v>
      </c>
      <c r="E9675" t="s">
        <v>51863</v>
      </c>
      <c r="F9675" t="s">
        <v>51864</v>
      </c>
      <c r="G9675" t="s">
        <v>51865</v>
      </c>
      <c r="H9675" t="s">
        <v>51629</v>
      </c>
      <c r="I9675" t="s">
        <v>13012</v>
      </c>
      <c r="J9675" t="s">
        <v>51866</v>
      </c>
      <c r="K9675" t="s">
        <v>51867</v>
      </c>
      <c r="L9675" t="s">
        <v>303</v>
      </c>
      <c r="M9675" t="s">
        <v>11402</v>
      </c>
    </row>
    <row r="9676" spans="1:13" x14ac:dyDescent="0.2">
      <c r="A9676" t="s">
        <v>38143</v>
      </c>
      <c r="B9676" t="s">
        <v>38144</v>
      </c>
      <c r="C9676" t="s">
        <v>51868</v>
      </c>
      <c r="D9676" t="s">
        <v>572</v>
      </c>
      <c r="E9676" t="s">
        <v>573</v>
      </c>
      <c r="F9676" t="s">
        <v>21141</v>
      </c>
      <c r="G9676" t="s">
        <v>51869</v>
      </c>
      <c r="H9676" t="s">
        <v>13011</v>
      </c>
      <c r="J9676" t="s">
        <v>51870</v>
      </c>
      <c r="K9676" t="s">
        <v>51871</v>
      </c>
      <c r="L9676" t="s">
        <v>303</v>
      </c>
      <c r="M9676" t="s">
        <v>914</v>
      </c>
    </row>
    <row r="9677" spans="1:13" x14ac:dyDescent="0.2">
      <c r="A9677" t="s">
        <v>38143</v>
      </c>
      <c r="B9677" t="s">
        <v>38144</v>
      </c>
      <c r="C9677" t="s">
        <v>51872</v>
      </c>
      <c r="D9677" t="s">
        <v>492</v>
      </c>
      <c r="E9677" t="s">
        <v>493</v>
      </c>
      <c r="F9677" t="s">
        <v>51873</v>
      </c>
      <c r="G9677" t="s">
        <v>51874</v>
      </c>
      <c r="H9677" t="s">
        <v>31937</v>
      </c>
      <c r="I9677" t="s">
        <v>31938</v>
      </c>
      <c r="J9677" t="s">
        <v>51875</v>
      </c>
      <c r="K9677" t="s">
        <v>51876</v>
      </c>
      <c r="L9677" t="s">
        <v>303</v>
      </c>
      <c r="M9677" t="s">
        <v>9568</v>
      </c>
    </row>
    <row r="9678" spans="1:13" x14ac:dyDescent="0.2">
      <c r="A9678" t="s">
        <v>38143</v>
      </c>
      <c r="B9678" t="s">
        <v>38144</v>
      </c>
      <c r="C9678" t="s">
        <v>51877</v>
      </c>
      <c r="D9678" t="s">
        <v>38214</v>
      </c>
      <c r="E9678" t="s">
        <v>296</v>
      </c>
      <c r="F9678" t="s">
        <v>51878</v>
      </c>
      <c r="G9678" t="s">
        <v>51879</v>
      </c>
      <c r="H9678" t="s">
        <v>51880</v>
      </c>
      <c r="I9678" t="s">
        <v>13035</v>
      </c>
      <c r="J9678" t="s">
        <v>51881</v>
      </c>
      <c r="K9678" t="s">
        <v>302</v>
      </c>
      <c r="L9678" t="s">
        <v>303</v>
      </c>
      <c r="M9678" t="s">
        <v>3636</v>
      </c>
    </row>
    <row r="9679" spans="1:13" x14ac:dyDescent="0.2">
      <c r="A9679" t="s">
        <v>38143</v>
      </c>
      <c r="B9679" t="s">
        <v>38144</v>
      </c>
      <c r="C9679" t="s">
        <v>51882</v>
      </c>
      <c r="D9679" t="s">
        <v>30958</v>
      </c>
      <c r="E9679" t="s">
        <v>51883</v>
      </c>
      <c r="F9679" t="s">
        <v>2909</v>
      </c>
      <c r="G9679" t="s">
        <v>12801</v>
      </c>
      <c r="H9679" t="s">
        <v>13020</v>
      </c>
      <c r="I9679" t="s">
        <v>13012</v>
      </c>
      <c r="J9679" t="s">
        <v>51884</v>
      </c>
      <c r="K9679" t="s">
        <v>51885</v>
      </c>
      <c r="L9679" t="s">
        <v>303</v>
      </c>
      <c r="M9679" t="s">
        <v>51886</v>
      </c>
    </row>
    <row r="9680" spans="1:13" x14ac:dyDescent="0.2">
      <c r="A9680" t="s">
        <v>38143</v>
      </c>
      <c r="B9680" t="s">
        <v>38144</v>
      </c>
      <c r="C9680" t="s">
        <v>51887</v>
      </c>
      <c r="D9680" t="s">
        <v>513</v>
      </c>
      <c r="E9680" t="s">
        <v>2638</v>
      </c>
      <c r="F9680" t="s">
        <v>51888</v>
      </c>
      <c r="H9680" t="s">
        <v>51445</v>
      </c>
      <c r="J9680" t="s">
        <v>51889</v>
      </c>
      <c r="K9680" t="s">
        <v>51890</v>
      </c>
      <c r="L9680" t="s">
        <v>303</v>
      </c>
      <c r="M9680" t="s">
        <v>22614</v>
      </c>
    </row>
    <row r="9681" spans="1:13" x14ac:dyDescent="0.2">
      <c r="A9681" t="s">
        <v>38143</v>
      </c>
      <c r="B9681" t="s">
        <v>38144</v>
      </c>
      <c r="C9681" t="s">
        <v>51891</v>
      </c>
      <c r="D9681" t="s">
        <v>5229</v>
      </c>
      <c r="E9681" t="s">
        <v>51892</v>
      </c>
      <c r="F9681" t="s">
        <v>51893</v>
      </c>
      <c r="G9681" t="s">
        <v>51894</v>
      </c>
      <c r="H9681" t="s">
        <v>46266</v>
      </c>
      <c r="I9681" t="s">
        <v>13012</v>
      </c>
      <c r="J9681" t="s">
        <v>51895</v>
      </c>
      <c r="K9681" t="s">
        <v>51896</v>
      </c>
      <c r="L9681" t="s">
        <v>303</v>
      </c>
      <c r="M9681" t="s">
        <v>11158</v>
      </c>
    </row>
    <row r="9682" spans="1:13" x14ac:dyDescent="0.2">
      <c r="A9682" t="s">
        <v>38143</v>
      </c>
      <c r="B9682" t="s">
        <v>38144</v>
      </c>
      <c r="C9682" t="s">
        <v>51897</v>
      </c>
      <c r="D9682" t="s">
        <v>51898</v>
      </c>
      <c r="E9682" t="s">
        <v>51899</v>
      </c>
      <c r="F9682" t="s">
        <v>51900</v>
      </c>
      <c r="G9682" t="s">
        <v>51901</v>
      </c>
      <c r="H9682" t="s">
        <v>13020</v>
      </c>
      <c r="J9682" t="s">
        <v>51902</v>
      </c>
      <c r="K9682" t="s">
        <v>51903</v>
      </c>
      <c r="L9682" t="s">
        <v>303</v>
      </c>
      <c r="M9682" t="s">
        <v>51904</v>
      </c>
    </row>
    <row r="9683" spans="1:13" x14ac:dyDescent="0.2">
      <c r="A9683" t="s">
        <v>38143</v>
      </c>
      <c r="B9683" t="s">
        <v>38144</v>
      </c>
      <c r="C9683" t="s">
        <v>51905</v>
      </c>
      <c r="D9683" t="s">
        <v>51906</v>
      </c>
      <c r="E9683" t="s">
        <v>51907</v>
      </c>
      <c r="F9683" t="s">
        <v>51908</v>
      </c>
      <c r="H9683" t="s">
        <v>13035</v>
      </c>
      <c r="J9683" t="s">
        <v>51909</v>
      </c>
      <c r="K9683" t="s">
        <v>51910</v>
      </c>
      <c r="L9683" t="s">
        <v>303</v>
      </c>
      <c r="M9683" t="s">
        <v>51479</v>
      </c>
    </row>
    <row r="9684" spans="1:13" x14ac:dyDescent="0.2">
      <c r="A9684" t="s">
        <v>38143</v>
      </c>
      <c r="B9684" t="s">
        <v>38144</v>
      </c>
      <c r="C9684" t="s">
        <v>51911</v>
      </c>
      <c r="D9684" t="s">
        <v>572</v>
      </c>
      <c r="E9684" t="s">
        <v>573</v>
      </c>
      <c r="F9684" t="s">
        <v>51912</v>
      </c>
      <c r="G9684" t="s">
        <v>51913</v>
      </c>
      <c r="H9684" t="s">
        <v>51914</v>
      </c>
      <c r="I9684" t="s">
        <v>5710</v>
      </c>
      <c r="J9684" t="s">
        <v>51915</v>
      </c>
      <c r="K9684" t="s">
        <v>51916</v>
      </c>
      <c r="L9684" t="s">
        <v>303</v>
      </c>
      <c r="M9684" t="s">
        <v>8293</v>
      </c>
    </row>
    <row r="9685" spans="1:13" x14ac:dyDescent="0.2">
      <c r="A9685" t="s">
        <v>38143</v>
      </c>
      <c r="B9685" t="s">
        <v>38144</v>
      </c>
      <c r="C9685" t="s">
        <v>51917</v>
      </c>
      <c r="D9685" t="s">
        <v>349</v>
      </c>
      <c r="F9685" t="s">
        <v>51918</v>
      </c>
      <c r="G9685" t="s">
        <v>51919</v>
      </c>
      <c r="H9685" t="s">
        <v>31937</v>
      </c>
      <c r="I9685" t="s">
        <v>31938</v>
      </c>
      <c r="J9685" t="s">
        <v>51920</v>
      </c>
      <c r="K9685" t="s">
        <v>51921</v>
      </c>
      <c r="L9685" t="s">
        <v>303</v>
      </c>
      <c r="M9685" t="s">
        <v>422</v>
      </c>
    </row>
    <row r="9686" spans="1:13" x14ac:dyDescent="0.2">
      <c r="A9686" t="s">
        <v>38143</v>
      </c>
      <c r="B9686" t="s">
        <v>38144</v>
      </c>
      <c r="C9686" t="s">
        <v>51922</v>
      </c>
      <c r="D9686" t="s">
        <v>572</v>
      </c>
      <c r="E9686" t="s">
        <v>573</v>
      </c>
      <c r="F9686" t="s">
        <v>51923</v>
      </c>
      <c r="G9686" t="s">
        <v>51924</v>
      </c>
      <c r="H9686" t="s">
        <v>5710</v>
      </c>
      <c r="J9686" t="s">
        <v>51925</v>
      </c>
      <c r="K9686" t="s">
        <v>51926</v>
      </c>
      <c r="L9686" t="s">
        <v>303</v>
      </c>
      <c r="M9686" t="s">
        <v>8293</v>
      </c>
    </row>
    <row r="9687" spans="1:13" x14ac:dyDescent="0.2">
      <c r="A9687" t="s">
        <v>38143</v>
      </c>
      <c r="B9687" t="s">
        <v>38144</v>
      </c>
      <c r="C9687" t="s">
        <v>51927</v>
      </c>
      <c r="D9687" t="s">
        <v>51928</v>
      </c>
      <c r="E9687" t="s">
        <v>51929</v>
      </c>
      <c r="F9687" t="s">
        <v>11536</v>
      </c>
      <c r="G9687" t="s">
        <v>51930</v>
      </c>
      <c r="H9687" t="s">
        <v>13035</v>
      </c>
      <c r="I9687" t="s">
        <v>13012</v>
      </c>
      <c r="J9687" t="s">
        <v>51931</v>
      </c>
      <c r="K9687" t="s">
        <v>51932</v>
      </c>
      <c r="L9687" t="s">
        <v>303</v>
      </c>
      <c r="M9687" t="s">
        <v>8681</v>
      </c>
    </row>
    <row r="9688" spans="1:13" x14ac:dyDescent="0.2">
      <c r="A9688" t="s">
        <v>38143</v>
      </c>
      <c r="B9688" t="s">
        <v>38144</v>
      </c>
      <c r="C9688" t="s">
        <v>51933</v>
      </c>
      <c r="D9688" t="s">
        <v>492</v>
      </c>
      <c r="E9688" t="s">
        <v>493</v>
      </c>
      <c r="F9688" t="s">
        <v>51934</v>
      </c>
      <c r="H9688" t="s">
        <v>51935</v>
      </c>
      <c r="I9688" t="s">
        <v>31938</v>
      </c>
      <c r="J9688" t="s">
        <v>51936</v>
      </c>
      <c r="K9688" t="s">
        <v>51937</v>
      </c>
      <c r="L9688" t="s">
        <v>303</v>
      </c>
      <c r="M9688" t="s">
        <v>17592</v>
      </c>
    </row>
    <row r="9689" spans="1:13" x14ac:dyDescent="0.2">
      <c r="A9689" t="s">
        <v>38143</v>
      </c>
      <c r="B9689" t="s">
        <v>38144</v>
      </c>
      <c r="C9689" t="s">
        <v>51938</v>
      </c>
      <c r="D9689" t="s">
        <v>349</v>
      </c>
      <c r="E9689" t="s">
        <v>476</v>
      </c>
      <c r="F9689" t="s">
        <v>51939</v>
      </c>
      <c r="G9689" t="s">
        <v>51940</v>
      </c>
      <c r="H9689" t="s">
        <v>51445</v>
      </c>
      <c r="I9689" t="s">
        <v>13012</v>
      </c>
      <c r="J9689" t="s">
        <v>51941</v>
      </c>
      <c r="K9689" t="s">
        <v>51942</v>
      </c>
      <c r="L9689" t="s">
        <v>303</v>
      </c>
      <c r="M9689" t="s">
        <v>51943</v>
      </c>
    </row>
    <row r="9690" spans="1:13" x14ac:dyDescent="0.2">
      <c r="A9690" t="s">
        <v>38143</v>
      </c>
      <c r="B9690" t="s">
        <v>38144</v>
      </c>
      <c r="C9690" t="s">
        <v>51944</v>
      </c>
      <c r="D9690" t="s">
        <v>51472</v>
      </c>
      <c r="F9690" t="s">
        <v>51945</v>
      </c>
      <c r="G9690" t="s">
        <v>51946</v>
      </c>
      <c r="H9690" t="s">
        <v>5780</v>
      </c>
      <c r="I9690" t="s">
        <v>4956</v>
      </c>
      <c r="J9690" t="s">
        <v>51947</v>
      </c>
      <c r="K9690" t="s">
        <v>51948</v>
      </c>
      <c r="L9690" t="s">
        <v>303</v>
      </c>
      <c r="M9690" t="s">
        <v>1807</v>
      </c>
    </row>
    <row r="9691" spans="1:13" x14ac:dyDescent="0.2">
      <c r="A9691" t="s">
        <v>38143</v>
      </c>
      <c r="B9691" t="s">
        <v>38144</v>
      </c>
      <c r="C9691" t="s">
        <v>51949</v>
      </c>
      <c r="D9691" t="s">
        <v>401</v>
      </c>
      <c r="F9691" t="s">
        <v>1096</v>
      </c>
      <c r="G9691" t="s">
        <v>51950</v>
      </c>
      <c r="H9691" t="s">
        <v>46266</v>
      </c>
      <c r="J9691" t="s">
        <v>51951</v>
      </c>
      <c r="K9691" t="s">
        <v>302</v>
      </c>
      <c r="L9691" t="s">
        <v>303</v>
      </c>
      <c r="M9691" t="s">
        <v>8505</v>
      </c>
    </row>
    <row r="9692" spans="1:13" x14ac:dyDescent="0.2">
      <c r="A9692" t="s">
        <v>38143</v>
      </c>
      <c r="B9692" t="s">
        <v>38144</v>
      </c>
      <c r="C9692" t="s">
        <v>51952</v>
      </c>
      <c r="D9692" t="s">
        <v>51465</v>
      </c>
      <c r="E9692" t="s">
        <v>51953</v>
      </c>
      <c r="F9692" t="s">
        <v>26019</v>
      </c>
      <c r="H9692" t="s">
        <v>51954</v>
      </c>
      <c r="I9692" t="s">
        <v>51445</v>
      </c>
      <c r="J9692" t="s">
        <v>51955</v>
      </c>
      <c r="K9692" t="s">
        <v>51956</v>
      </c>
      <c r="L9692" t="s">
        <v>303</v>
      </c>
      <c r="M9692" t="s">
        <v>14916</v>
      </c>
    </row>
    <row r="9693" spans="1:13" x14ac:dyDescent="0.2">
      <c r="A9693" t="s">
        <v>38143</v>
      </c>
      <c r="B9693" t="s">
        <v>38144</v>
      </c>
      <c r="C9693" t="s">
        <v>51957</v>
      </c>
      <c r="D9693" t="s">
        <v>51958</v>
      </c>
      <c r="E9693" t="s">
        <v>51959</v>
      </c>
      <c r="F9693" t="s">
        <v>51960</v>
      </c>
      <c r="G9693" t="s">
        <v>49195</v>
      </c>
      <c r="H9693" t="s">
        <v>51461</v>
      </c>
      <c r="I9693" t="s">
        <v>13012</v>
      </c>
      <c r="J9693" t="s">
        <v>51961</v>
      </c>
      <c r="K9693" t="s">
        <v>302</v>
      </c>
      <c r="L9693" t="s">
        <v>303</v>
      </c>
      <c r="M9693" t="s">
        <v>14017</v>
      </c>
    </row>
    <row r="9694" spans="1:13" x14ac:dyDescent="0.2">
      <c r="A9694" t="s">
        <v>38143</v>
      </c>
      <c r="B9694" t="s">
        <v>38144</v>
      </c>
      <c r="C9694" t="s">
        <v>51962</v>
      </c>
      <c r="D9694" t="s">
        <v>401</v>
      </c>
      <c r="E9694" t="s">
        <v>402</v>
      </c>
      <c r="F9694" t="s">
        <v>1096</v>
      </c>
      <c r="G9694" t="s">
        <v>51963</v>
      </c>
      <c r="H9694" t="s">
        <v>51460</v>
      </c>
      <c r="I9694" t="s">
        <v>51964</v>
      </c>
      <c r="J9694" t="s">
        <v>51965</v>
      </c>
      <c r="K9694" t="s">
        <v>51966</v>
      </c>
      <c r="L9694" t="s">
        <v>303</v>
      </c>
      <c r="M9694" t="s">
        <v>51967</v>
      </c>
    </row>
    <row r="9695" spans="1:13" x14ac:dyDescent="0.2">
      <c r="A9695" t="s">
        <v>38143</v>
      </c>
      <c r="B9695" t="s">
        <v>38144</v>
      </c>
      <c r="C9695" t="s">
        <v>51968</v>
      </c>
      <c r="D9695" t="s">
        <v>51969</v>
      </c>
      <c r="E9695" t="s">
        <v>51970</v>
      </c>
      <c r="F9695" t="s">
        <v>51971</v>
      </c>
      <c r="G9695" t="s">
        <v>8761</v>
      </c>
      <c r="H9695" t="s">
        <v>13035</v>
      </c>
      <c r="J9695" t="s">
        <v>51972</v>
      </c>
      <c r="K9695" t="s">
        <v>51973</v>
      </c>
      <c r="L9695" t="s">
        <v>303</v>
      </c>
      <c r="M9695" t="s">
        <v>51974</v>
      </c>
    </row>
    <row r="9696" spans="1:13" x14ac:dyDescent="0.2">
      <c r="A9696" t="s">
        <v>38143</v>
      </c>
      <c r="B9696" t="s">
        <v>38144</v>
      </c>
      <c r="C9696" t="s">
        <v>51975</v>
      </c>
      <c r="D9696" t="s">
        <v>51976</v>
      </c>
      <c r="E9696" t="s">
        <v>296</v>
      </c>
      <c r="F9696" t="s">
        <v>51977</v>
      </c>
      <c r="G9696" t="s">
        <v>2249</v>
      </c>
      <c r="H9696" t="s">
        <v>51469</v>
      </c>
      <c r="I9696" t="s">
        <v>13012</v>
      </c>
      <c r="J9696" t="s">
        <v>51978</v>
      </c>
      <c r="K9696" t="s">
        <v>51979</v>
      </c>
      <c r="L9696" t="s">
        <v>303</v>
      </c>
      <c r="M9696" t="s">
        <v>2895</v>
      </c>
    </row>
    <row r="9697" spans="1:13" x14ac:dyDescent="0.2">
      <c r="A9697" t="s">
        <v>38143</v>
      </c>
      <c r="B9697" t="s">
        <v>38144</v>
      </c>
      <c r="C9697" t="s">
        <v>51980</v>
      </c>
      <c r="D9697" t="s">
        <v>349</v>
      </c>
      <c r="F9697" t="s">
        <v>6618</v>
      </c>
      <c r="G9697" t="s">
        <v>51981</v>
      </c>
      <c r="H9697" t="s">
        <v>13012</v>
      </c>
      <c r="J9697" t="s">
        <v>51982</v>
      </c>
      <c r="K9697" t="s">
        <v>302</v>
      </c>
      <c r="L9697" t="s">
        <v>303</v>
      </c>
      <c r="M9697" t="s">
        <v>51479</v>
      </c>
    </row>
    <row r="9698" spans="1:13" x14ac:dyDescent="0.2">
      <c r="A9698" t="s">
        <v>38143</v>
      </c>
      <c r="B9698" t="s">
        <v>38144</v>
      </c>
      <c r="C9698" t="s">
        <v>51983</v>
      </c>
      <c r="D9698" t="s">
        <v>4981</v>
      </c>
      <c r="E9698" t="s">
        <v>51984</v>
      </c>
      <c r="F9698" t="s">
        <v>51985</v>
      </c>
      <c r="G9698" t="s">
        <v>51986</v>
      </c>
      <c r="H9698" t="s">
        <v>13004</v>
      </c>
      <c r="I9698" t="s">
        <v>31938</v>
      </c>
      <c r="J9698" t="s">
        <v>51987</v>
      </c>
      <c r="K9698" t="s">
        <v>51988</v>
      </c>
      <c r="L9698" t="s">
        <v>303</v>
      </c>
      <c r="M9698" t="s">
        <v>51989</v>
      </c>
    </row>
    <row r="9699" spans="1:13" x14ac:dyDescent="0.2">
      <c r="A9699" t="s">
        <v>38143</v>
      </c>
      <c r="B9699" t="s">
        <v>38144</v>
      </c>
      <c r="C9699" t="s">
        <v>51990</v>
      </c>
      <c r="D9699" t="s">
        <v>51991</v>
      </c>
      <c r="E9699" t="s">
        <v>51992</v>
      </c>
      <c r="F9699" t="s">
        <v>51993</v>
      </c>
      <c r="G9699" t="s">
        <v>51994</v>
      </c>
      <c r="H9699" t="s">
        <v>51995</v>
      </c>
      <c r="I9699" t="s">
        <v>31938</v>
      </c>
      <c r="J9699" t="s">
        <v>51996</v>
      </c>
      <c r="K9699" t="s">
        <v>51997</v>
      </c>
      <c r="L9699" t="s">
        <v>303</v>
      </c>
      <c r="M9699" t="s">
        <v>35133</v>
      </c>
    </row>
    <row r="9700" spans="1:13" x14ac:dyDescent="0.2">
      <c r="A9700" t="s">
        <v>38143</v>
      </c>
      <c r="B9700" t="s">
        <v>38144</v>
      </c>
      <c r="C9700" t="s">
        <v>51998</v>
      </c>
      <c r="D9700" t="s">
        <v>37161</v>
      </c>
      <c r="E9700" t="s">
        <v>48818</v>
      </c>
      <c r="F9700" t="s">
        <v>8948</v>
      </c>
      <c r="H9700" t="s">
        <v>37980</v>
      </c>
      <c r="I9700" t="s">
        <v>31938</v>
      </c>
      <c r="J9700" t="s">
        <v>51999</v>
      </c>
      <c r="K9700" t="s">
        <v>302</v>
      </c>
      <c r="L9700" t="s">
        <v>303</v>
      </c>
      <c r="M9700" t="s">
        <v>26963</v>
      </c>
    </row>
    <row r="9701" spans="1:13" x14ac:dyDescent="0.2">
      <c r="A9701" t="s">
        <v>38143</v>
      </c>
      <c r="B9701" t="s">
        <v>38144</v>
      </c>
      <c r="C9701" t="s">
        <v>52000</v>
      </c>
      <c r="D9701" t="s">
        <v>52001</v>
      </c>
      <c r="E9701" t="s">
        <v>52002</v>
      </c>
      <c r="F9701" t="s">
        <v>52003</v>
      </c>
      <c r="G9701" t="s">
        <v>52004</v>
      </c>
      <c r="H9701" t="s">
        <v>51445</v>
      </c>
      <c r="J9701" t="s">
        <v>52005</v>
      </c>
      <c r="K9701" t="s">
        <v>52006</v>
      </c>
      <c r="L9701" t="s">
        <v>303</v>
      </c>
      <c r="M9701" t="s">
        <v>4650</v>
      </c>
    </row>
    <row r="9702" spans="1:13" x14ac:dyDescent="0.2">
      <c r="A9702" t="s">
        <v>38143</v>
      </c>
      <c r="B9702" t="s">
        <v>38144</v>
      </c>
      <c r="C9702" t="s">
        <v>52007</v>
      </c>
      <c r="D9702" t="s">
        <v>51639</v>
      </c>
      <c r="E9702" t="s">
        <v>52008</v>
      </c>
      <c r="F9702" t="s">
        <v>52009</v>
      </c>
      <c r="G9702" t="s">
        <v>52010</v>
      </c>
      <c r="H9702" t="s">
        <v>31937</v>
      </c>
      <c r="J9702" t="s">
        <v>52011</v>
      </c>
      <c r="K9702" t="s">
        <v>52012</v>
      </c>
      <c r="L9702" t="s">
        <v>303</v>
      </c>
      <c r="M9702" t="s">
        <v>2054</v>
      </c>
    </row>
    <row r="9703" spans="1:13" x14ac:dyDescent="0.2">
      <c r="A9703" t="s">
        <v>38143</v>
      </c>
      <c r="B9703" t="s">
        <v>38144</v>
      </c>
      <c r="C9703" t="s">
        <v>52013</v>
      </c>
      <c r="D9703" t="s">
        <v>51465</v>
      </c>
      <c r="E9703" t="s">
        <v>51953</v>
      </c>
      <c r="F9703" t="s">
        <v>52014</v>
      </c>
      <c r="G9703" t="s">
        <v>52015</v>
      </c>
      <c r="H9703" t="s">
        <v>51455</v>
      </c>
      <c r="J9703" t="s">
        <v>52016</v>
      </c>
      <c r="K9703" t="s">
        <v>52017</v>
      </c>
      <c r="L9703" t="s">
        <v>303</v>
      </c>
      <c r="M9703" t="s">
        <v>6289</v>
      </c>
    </row>
    <row r="9704" spans="1:13" x14ac:dyDescent="0.2">
      <c r="A9704" t="s">
        <v>38143</v>
      </c>
      <c r="B9704" t="s">
        <v>38144</v>
      </c>
      <c r="C9704" t="s">
        <v>52018</v>
      </c>
      <c r="D9704" t="s">
        <v>52019</v>
      </c>
      <c r="E9704" t="s">
        <v>52020</v>
      </c>
      <c r="F9704" t="s">
        <v>52021</v>
      </c>
      <c r="G9704" t="s">
        <v>39727</v>
      </c>
      <c r="H9704" t="s">
        <v>13035</v>
      </c>
      <c r="J9704" t="s">
        <v>52022</v>
      </c>
      <c r="K9704" t="s">
        <v>52023</v>
      </c>
      <c r="L9704" t="s">
        <v>303</v>
      </c>
      <c r="M9704" t="s">
        <v>35302</v>
      </c>
    </row>
    <row r="9705" spans="1:13" x14ac:dyDescent="0.2">
      <c r="A9705" t="s">
        <v>38143</v>
      </c>
      <c r="B9705" t="s">
        <v>38144</v>
      </c>
      <c r="C9705" t="s">
        <v>52024</v>
      </c>
      <c r="D9705" t="s">
        <v>6705</v>
      </c>
      <c r="E9705" t="s">
        <v>52025</v>
      </c>
      <c r="F9705" t="s">
        <v>52026</v>
      </c>
      <c r="H9705" t="s">
        <v>30336</v>
      </c>
      <c r="I9705" t="s">
        <v>13012</v>
      </c>
      <c r="J9705" t="s">
        <v>52027</v>
      </c>
      <c r="K9705" t="s">
        <v>52028</v>
      </c>
      <c r="L9705" t="s">
        <v>303</v>
      </c>
      <c r="M9705" t="s">
        <v>10857</v>
      </c>
    </row>
    <row r="9706" spans="1:13" x14ac:dyDescent="0.2">
      <c r="A9706" t="s">
        <v>38143</v>
      </c>
      <c r="B9706" t="s">
        <v>38144</v>
      </c>
      <c r="C9706" t="s">
        <v>52029</v>
      </c>
      <c r="D9706" t="s">
        <v>513</v>
      </c>
      <c r="F9706" t="s">
        <v>52030</v>
      </c>
      <c r="G9706" t="s">
        <v>52031</v>
      </c>
      <c r="H9706" t="s">
        <v>13035</v>
      </c>
      <c r="J9706" t="s">
        <v>52032</v>
      </c>
      <c r="K9706" t="s">
        <v>52033</v>
      </c>
      <c r="L9706" t="s">
        <v>303</v>
      </c>
      <c r="M9706" t="s">
        <v>1598</v>
      </c>
    </row>
    <row r="9707" spans="1:13" x14ac:dyDescent="0.2">
      <c r="A9707" t="s">
        <v>38143</v>
      </c>
      <c r="B9707" t="s">
        <v>38144</v>
      </c>
      <c r="C9707" t="s">
        <v>52034</v>
      </c>
      <c r="D9707" t="s">
        <v>51472</v>
      </c>
      <c r="E9707" t="s">
        <v>51442</v>
      </c>
      <c r="F9707" t="s">
        <v>12065</v>
      </c>
      <c r="G9707" t="s">
        <v>29803</v>
      </c>
      <c r="H9707" t="s">
        <v>51461</v>
      </c>
      <c r="I9707" t="s">
        <v>13012</v>
      </c>
      <c r="J9707" t="s">
        <v>52035</v>
      </c>
      <c r="K9707" t="s">
        <v>302</v>
      </c>
      <c r="L9707" t="s">
        <v>303</v>
      </c>
      <c r="M9707" t="s">
        <v>51479</v>
      </c>
    </row>
    <row r="9708" spans="1:13" x14ac:dyDescent="0.2">
      <c r="A9708" t="s">
        <v>38143</v>
      </c>
      <c r="B9708" t="s">
        <v>38144</v>
      </c>
      <c r="C9708" t="s">
        <v>52036</v>
      </c>
      <c r="D9708" t="s">
        <v>572</v>
      </c>
      <c r="E9708" t="s">
        <v>573</v>
      </c>
      <c r="F9708" t="s">
        <v>52037</v>
      </c>
      <c r="G9708" t="s">
        <v>52038</v>
      </c>
      <c r="H9708" t="s">
        <v>5780</v>
      </c>
      <c r="J9708" t="s">
        <v>52039</v>
      </c>
      <c r="K9708" t="s">
        <v>52040</v>
      </c>
      <c r="L9708" t="s">
        <v>303</v>
      </c>
      <c r="M9708" t="s">
        <v>8293</v>
      </c>
    </row>
    <row r="9709" spans="1:13" x14ac:dyDescent="0.2">
      <c r="A9709" t="s">
        <v>38143</v>
      </c>
      <c r="B9709" t="s">
        <v>38144</v>
      </c>
      <c r="C9709" t="s">
        <v>52041</v>
      </c>
      <c r="D9709" t="s">
        <v>5012</v>
      </c>
      <c r="E9709" t="s">
        <v>52042</v>
      </c>
      <c r="F9709" t="s">
        <v>772</v>
      </c>
      <c r="G9709" t="s">
        <v>52043</v>
      </c>
      <c r="H9709" t="s">
        <v>5337</v>
      </c>
      <c r="I9709" t="s">
        <v>4956</v>
      </c>
      <c r="J9709" t="s">
        <v>52044</v>
      </c>
      <c r="K9709" t="s">
        <v>52045</v>
      </c>
      <c r="L9709" t="s">
        <v>303</v>
      </c>
      <c r="M9709" t="s">
        <v>2049</v>
      </c>
    </row>
    <row r="9710" spans="1:13" x14ac:dyDescent="0.2">
      <c r="A9710" t="s">
        <v>38143</v>
      </c>
      <c r="B9710" t="s">
        <v>38144</v>
      </c>
      <c r="C9710" t="s">
        <v>52046</v>
      </c>
      <c r="D9710" t="s">
        <v>687</v>
      </c>
      <c r="E9710" t="s">
        <v>3350</v>
      </c>
      <c r="F9710" t="s">
        <v>52047</v>
      </c>
      <c r="H9710" t="s">
        <v>51477</v>
      </c>
      <c r="I9710" t="s">
        <v>13012</v>
      </c>
      <c r="J9710" t="s">
        <v>52048</v>
      </c>
      <c r="K9710" t="s">
        <v>52049</v>
      </c>
      <c r="L9710" t="s">
        <v>303</v>
      </c>
      <c r="M9710" t="s">
        <v>1677</v>
      </c>
    </row>
    <row r="9711" spans="1:13" x14ac:dyDescent="0.2">
      <c r="A9711" t="s">
        <v>38143</v>
      </c>
      <c r="B9711" t="s">
        <v>38144</v>
      </c>
      <c r="C9711" t="s">
        <v>52050</v>
      </c>
      <c r="D9711" t="s">
        <v>572</v>
      </c>
      <c r="E9711" t="s">
        <v>573</v>
      </c>
      <c r="F9711" t="s">
        <v>52051</v>
      </c>
      <c r="G9711" t="s">
        <v>31926</v>
      </c>
      <c r="H9711" t="s">
        <v>13035</v>
      </c>
      <c r="J9711" t="s">
        <v>52052</v>
      </c>
      <c r="K9711" t="s">
        <v>52053</v>
      </c>
      <c r="L9711" t="s">
        <v>303</v>
      </c>
      <c r="M9711" t="s">
        <v>914</v>
      </c>
    </row>
    <row r="9712" spans="1:13" x14ac:dyDescent="0.2">
      <c r="A9712" t="s">
        <v>38143</v>
      </c>
      <c r="B9712" t="s">
        <v>38144</v>
      </c>
      <c r="C9712" t="s">
        <v>52054</v>
      </c>
      <c r="D9712" t="s">
        <v>52055</v>
      </c>
      <c r="F9712" t="s">
        <v>52056</v>
      </c>
      <c r="G9712" t="s">
        <v>13004</v>
      </c>
      <c r="H9712" t="s">
        <v>31938</v>
      </c>
      <c r="J9712" t="s">
        <v>52057</v>
      </c>
      <c r="K9712" t="s">
        <v>52058</v>
      </c>
      <c r="L9712" t="s">
        <v>303</v>
      </c>
      <c r="M9712" t="s">
        <v>5139</v>
      </c>
    </row>
    <row r="9713" spans="1:13" x14ac:dyDescent="0.2">
      <c r="A9713" t="s">
        <v>38143</v>
      </c>
      <c r="B9713" t="s">
        <v>38144</v>
      </c>
      <c r="C9713" t="s">
        <v>52059</v>
      </c>
      <c r="D9713" t="s">
        <v>366</v>
      </c>
      <c r="E9713" t="s">
        <v>367</v>
      </c>
      <c r="F9713" t="s">
        <v>42589</v>
      </c>
      <c r="H9713" t="s">
        <v>52060</v>
      </c>
      <c r="I9713" t="s">
        <v>13012</v>
      </c>
      <c r="J9713" t="s">
        <v>52061</v>
      </c>
      <c r="K9713" t="s">
        <v>52062</v>
      </c>
      <c r="L9713" t="s">
        <v>303</v>
      </c>
      <c r="M9713" t="s">
        <v>28577</v>
      </c>
    </row>
    <row r="9714" spans="1:13" x14ac:dyDescent="0.2">
      <c r="A9714" t="s">
        <v>38143</v>
      </c>
      <c r="B9714" t="s">
        <v>38144</v>
      </c>
      <c r="C9714" t="s">
        <v>52063</v>
      </c>
      <c r="D9714" t="s">
        <v>52064</v>
      </c>
      <c r="E9714" t="s">
        <v>52065</v>
      </c>
      <c r="F9714" t="s">
        <v>52066</v>
      </c>
      <c r="G9714" t="s">
        <v>52067</v>
      </c>
      <c r="H9714" t="s">
        <v>13035</v>
      </c>
      <c r="J9714" t="s">
        <v>52068</v>
      </c>
      <c r="K9714" t="s">
        <v>52069</v>
      </c>
      <c r="L9714" t="s">
        <v>303</v>
      </c>
      <c r="M9714" t="s">
        <v>30131</v>
      </c>
    </row>
    <row r="9715" spans="1:13" x14ac:dyDescent="0.2">
      <c r="A9715" t="s">
        <v>38143</v>
      </c>
      <c r="B9715" t="s">
        <v>38144</v>
      </c>
      <c r="C9715" t="s">
        <v>52070</v>
      </c>
      <c r="D9715" t="s">
        <v>52071</v>
      </c>
      <c r="E9715" t="s">
        <v>52072</v>
      </c>
      <c r="F9715" t="s">
        <v>52073</v>
      </c>
      <c r="G9715" t="s">
        <v>52074</v>
      </c>
      <c r="H9715" t="s">
        <v>31937</v>
      </c>
      <c r="I9715" t="s">
        <v>31938</v>
      </c>
      <c r="J9715" t="s">
        <v>52075</v>
      </c>
      <c r="K9715" t="s">
        <v>52076</v>
      </c>
      <c r="L9715" t="s">
        <v>303</v>
      </c>
      <c r="M9715" t="s">
        <v>422</v>
      </c>
    </row>
    <row r="9716" spans="1:13" x14ac:dyDescent="0.2">
      <c r="A9716" t="s">
        <v>38143</v>
      </c>
      <c r="B9716" t="s">
        <v>38144</v>
      </c>
      <c r="C9716" t="s">
        <v>52077</v>
      </c>
      <c r="D9716" t="s">
        <v>295</v>
      </c>
      <c r="E9716" t="s">
        <v>296</v>
      </c>
      <c r="F9716" t="s">
        <v>52078</v>
      </c>
      <c r="G9716" t="s">
        <v>52079</v>
      </c>
      <c r="H9716" t="s">
        <v>13035</v>
      </c>
      <c r="J9716" t="s">
        <v>52080</v>
      </c>
      <c r="K9716" t="s">
        <v>52081</v>
      </c>
      <c r="L9716" t="s">
        <v>303</v>
      </c>
      <c r="M9716" t="s">
        <v>4987</v>
      </c>
    </row>
    <row r="9717" spans="1:13" x14ac:dyDescent="0.2">
      <c r="A9717" t="s">
        <v>38143</v>
      </c>
      <c r="B9717" t="s">
        <v>38144</v>
      </c>
      <c r="C9717" t="s">
        <v>52082</v>
      </c>
      <c r="D9717" t="s">
        <v>51639</v>
      </c>
      <c r="E9717" t="s">
        <v>52083</v>
      </c>
      <c r="F9717" t="s">
        <v>52084</v>
      </c>
      <c r="G9717" t="s">
        <v>52085</v>
      </c>
      <c r="H9717" t="s">
        <v>31937</v>
      </c>
      <c r="I9717" t="s">
        <v>31938</v>
      </c>
      <c r="J9717" t="s">
        <v>52086</v>
      </c>
      <c r="K9717" t="s">
        <v>52087</v>
      </c>
      <c r="L9717" t="s">
        <v>303</v>
      </c>
      <c r="M9717" t="s">
        <v>9949</v>
      </c>
    </row>
    <row r="9718" spans="1:13" x14ac:dyDescent="0.2">
      <c r="A9718" t="s">
        <v>38143</v>
      </c>
      <c r="B9718" t="s">
        <v>38144</v>
      </c>
      <c r="C9718" t="s">
        <v>52088</v>
      </c>
      <c r="D9718" t="s">
        <v>295</v>
      </c>
      <c r="E9718" t="s">
        <v>296</v>
      </c>
      <c r="F9718" t="s">
        <v>52089</v>
      </c>
      <c r="G9718" t="s">
        <v>52090</v>
      </c>
      <c r="H9718" t="s">
        <v>13011</v>
      </c>
      <c r="J9718" t="s">
        <v>52091</v>
      </c>
      <c r="K9718" t="s">
        <v>52092</v>
      </c>
      <c r="L9718" t="s">
        <v>303</v>
      </c>
      <c r="M9718" t="s">
        <v>4208</v>
      </c>
    </row>
    <row r="9719" spans="1:13" x14ac:dyDescent="0.2">
      <c r="A9719" t="s">
        <v>38143</v>
      </c>
      <c r="B9719" t="s">
        <v>38144</v>
      </c>
      <c r="C9719" t="s">
        <v>52093</v>
      </c>
      <c r="D9719" t="s">
        <v>28137</v>
      </c>
      <c r="E9719" t="s">
        <v>1817</v>
      </c>
      <c r="F9719" t="s">
        <v>52094</v>
      </c>
      <c r="G9719" t="s">
        <v>52095</v>
      </c>
      <c r="H9719" t="s">
        <v>30336</v>
      </c>
      <c r="I9719" t="s">
        <v>13012</v>
      </c>
      <c r="J9719" t="s">
        <v>52096</v>
      </c>
      <c r="K9719" t="s">
        <v>52097</v>
      </c>
      <c r="L9719" t="s">
        <v>303</v>
      </c>
      <c r="M9719" t="s">
        <v>5796</v>
      </c>
    </row>
    <row r="9720" spans="1:13" x14ac:dyDescent="0.2">
      <c r="A9720" t="s">
        <v>38143</v>
      </c>
      <c r="B9720" t="s">
        <v>38144</v>
      </c>
      <c r="C9720" t="s">
        <v>52098</v>
      </c>
      <c r="D9720" t="s">
        <v>28620</v>
      </c>
      <c r="E9720" t="s">
        <v>52099</v>
      </c>
      <c r="F9720" t="s">
        <v>52100</v>
      </c>
      <c r="G9720" t="s">
        <v>52031</v>
      </c>
      <c r="H9720" t="s">
        <v>13011</v>
      </c>
      <c r="J9720" t="s">
        <v>52101</v>
      </c>
      <c r="K9720" t="s">
        <v>52102</v>
      </c>
      <c r="L9720" t="s">
        <v>303</v>
      </c>
      <c r="M9720" t="s">
        <v>52103</v>
      </c>
    </row>
    <row r="9721" spans="1:13" x14ac:dyDescent="0.2">
      <c r="A9721" t="s">
        <v>38143</v>
      </c>
      <c r="B9721" t="s">
        <v>38144</v>
      </c>
      <c r="C9721" t="s">
        <v>52104</v>
      </c>
      <c r="D9721" t="s">
        <v>572</v>
      </c>
      <c r="E9721" t="s">
        <v>573</v>
      </c>
      <c r="F9721" t="s">
        <v>52105</v>
      </c>
      <c r="H9721" t="s">
        <v>13004</v>
      </c>
      <c r="J9721" t="s">
        <v>52106</v>
      </c>
      <c r="K9721" t="s">
        <v>52107</v>
      </c>
      <c r="L9721" t="s">
        <v>303</v>
      </c>
      <c r="M9721" t="s">
        <v>5402</v>
      </c>
    </row>
    <row r="9722" spans="1:13" x14ac:dyDescent="0.2">
      <c r="A9722" t="s">
        <v>38143</v>
      </c>
      <c r="B9722" t="s">
        <v>38144</v>
      </c>
      <c r="C9722" t="s">
        <v>52108</v>
      </c>
      <c r="D9722" t="s">
        <v>349</v>
      </c>
      <c r="E9722" t="s">
        <v>424</v>
      </c>
      <c r="F9722" t="s">
        <v>52109</v>
      </c>
      <c r="G9722" t="s">
        <v>13004</v>
      </c>
      <c r="H9722" t="s">
        <v>31938</v>
      </c>
      <c r="J9722" t="s">
        <v>52110</v>
      </c>
      <c r="K9722" t="s">
        <v>52111</v>
      </c>
      <c r="L9722" t="s">
        <v>303</v>
      </c>
      <c r="M9722" t="s">
        <v>20366</v>
      </c>
    </row>
    <row r="9723" spans="1:13" x14ac:dyDescent="0.2">
      <c r="A9723" t="s">
        <v>38143</v>
      </c>
      <c r="B9723" t="s">
        <v>38144</v>
      </c>
      <c r="C9723" t="s">
        <v>52112</v>
      </c>
      <c r="D9723" t="s">
        <v>28329</v>
      </c>
      <c r="F9723" t="s">
        <v>52113</v>
      </c>
      <c r="H9723" t="s">
        <v>30336</v>
      </c>
      <c r="I9723" t="s">
        <v>13012</v>
      </c>
      <c r="J9723" t="s">
        <v>52114</v>
      </c>
      <c r="K9723" t="s">
        <v>302</v>
      </c>
      <c r="L9723" t="s">
        <v>303</v>
      </c>
      <c r="M9723" t="s">
        <v>51479</v>
      </c>
    </row>
    <row r="9724" spans="1:13" x14ac:dyDescent="0.2">
      <c r="A9724" t="s">
        <v>38143</v>
      </c>
      <c r="B9724" t="s">
        <v>38144</v>
      </c>
      <c r="C9724" t="s">
        <v>52115</v>
      </c>
      <c r="D9724" t="s">
        <v>52116</v>
      </c>
      <c r="E9724" t="s">
        <v>52117</v>
      </c>
      <c r="F9724" t="s">
        <v>2909</v>
      </c>
      <c r="G9724" t="s">
        <v>52118</v>
      </c>
      <c r="H9724" t="s">
        <v>30336</v>
      </c>
      <c r="I9724" t="s">
        <v>13012</v>
      </c>
      <c r="J9724" t="s">
        <v>52119</v>
      </c>
      <c r="K9724" t="s">
        <v>52120</v>
      </c>
      <c r="L9724" t="s">
        <v>303</v>
      </c>
      <c r="M9724" t="s">
        <v>2532</v>
      </c>
    </row>
    <row r="9725" spans="1:13" x14ac:dyDescent="0.2">
      <c r="A9725" t="s">
        <v>38143</v>
      </c>
      <c r="B9725" t="s">
        <v>38144</v>
      </c>
      <c r="C9725" t="s">
        <v>52121</v>
      </c>
      <c r="D9725" t="s">
        <v>349</v>
      </c>
      <c r="E9725" t="s">
        <v>424</v>
      </c>
      <c r="F9725" t="s">
        <v>52122</v>
      </c>
      <c r="G9725" t="s">
        <v>13004</v>
      </c>
      <c r="H9725" t="s">
        <v>31938</v>
      </c>
      <c r="J9725" t="s">
        <v>52123</v>
      </c>
      <c r="K9725" t="s">
        <v>52124</v>
      </c>
      <c r="L9725" t="s">
        <v>303</v>
      </c>
      <c r="M9725" t="s">
        <v>20366</v>
      </c>
    </row>
    <row r="9726" spans="1:13" x14ac:dyDescent="0.2">
      <c r="A9726" t="s">
        <v>38143</v>
      </c>
      <c r="B9726" t="s">
        <v>38144</v>
      </c>
      <c r="C9726" t="s">
        <v>52125</v>
      </c>
      <c r="D9726" t="s">
        <v>349</v>
      </c>
      <c r="E9726" t="s">
        <v>424</v>
      </c>
      <c r="F9726" t="s">
        <v>52126</v>
      </c>
      <c r="G9726" t="s">
        <v>35672</v>
      </c>
      <c r="H9726" t="s">
        <v>51469</v>
      </c>
      <c r="J9726" t="s">
        <v>52127</v>
      </c>
      <c r="K9726" t="s">
        <v>52128</v>
      </c>
      <c r="L9726" t="s">
        <v>303</v>
      </c>
      <c r="M9726" t="s">
        <v>11568</v>
      </c>
    </row>
    <row r="9727" spans="1:13" x14ac:dyDescent="0.2">
      <c r="A9727" t="s">
        <v>38143</v>
      </c>
      <c r="B9727" t="s">
        <v>38144</v>
      </c>
      <c r="C9727" t="s">
        <v>52129</v>
      </c>
      <c r="D9727" t="s">
        <v>394</v>
      </c>
      <c r="E9727" t="s">
        <v>1891</v>
      </c>
      <c r="F9727" t="s">
        <v>500</v>
      </c>
      <c r="G9727" t="s">
        <v>2249</v>
      </c>
      <c r="H9727" t="s">
        <v>51469</v>
      </c>
      <c r="I9727" t="s">
        <v>13012</v>
      </c>
      <c r="J9727" t="s">
        <v>52130</v>
      </c>
      <c r="K9727" t="s">
        <v>52131</v>
      </c>
      <c r="L9727" t="s">
        <v>303</v>
      </c>
      <c r="M9727" t="s">
        <v>52132</v>
      </c>
    </row>
    <row r="9728" spans="1:13" x14ac:dyDescent="0.2">
      <c r="A9728" t="s">
        <v>38143</v>
      </c>
      <c r="B9728" t="s">
        <v>38144</v>
      </c>
      <c r="C9728" t="s">
        <v>52133</v>
      </c>
      <c r="D9728" t="s">
        <v>52134</v>
      </c>
      <c r="E9728" t="s">
        <v>52135</v>
      </c>
      <c r="F9728" t="s">
        <v>52136</v>
      </c>
      <c r="G9728" t="s">
        <v>52137</v>
      </c>
      <c r="H9728" t="s">
        <v>13004</v>
      </c>
      <c r="I9728" t="s">
        <v>31938</v>
      </c>
      <c r="J9728" t="s">
        <v>52138</v>
      </c>
      <c r="K9728" t="s">
        <v>52139</v>
      </c>
      <c r="L9728" t="s">
        <v>303</v>
      </c>
      <c r="M9728" t="s">
        <v>37240</v>
      </c>
    </row>
    <row r="9729" spans="1:13" x14ac:dyDescent="0.2">
      <c r="A9729" t="s">
        <v>38143</v>
      </c>
      <c r="B9729" t="s">
        <v>38144</v>
      </c>
      <c r="C9729" t="s">
        <v>52140</v>
      </c>
      <c r="D9729" t="s">
        <v>52141</v>
      </c>
      <c r="E9729" t="s">
        <v>52025</v>
      </c>
      <c r="F9729" t="s">
        <v>52142</v>
      </c>
      <c r="G9729" t="s">
        <v>52143</v>
      </c>
      <c r="H9729" t="s">
        <v>13011</v>
      </c>
      <c r="J9729" t="s">
        <v>52144</v>
      </c>
      <c r="K9729" t="s">
        <v>52145</v>
      </c>
      <c r="L9729" t="s">
        <v>303</v>
      </c>
      <c r="M9729" t="s">
        <v>1684</v>
      </c>
    </row>
    <row r="9730" spans="1:13" x14ac:dyDescent="0.2">
      <c r="A9730" t="s">
        <v>38143</v>
      </c>
      <c r="B9730" t="s">
        <v>38144</v>
      </c>
      <c r="C9730" t="s">
        <v>52146</v>
      </c>
      <c r="D9730" t="s">
        <v>572</v>
      </c>
      <c r="E9730" t="s">
        <v>573</v>
      </c>
      <c r="F9730" t="s">
        <v>38742</v>
      </c>
      <c r="G9730" t="s">
        <v>51919</v>
      </c>
      <c r="H9730" t="s">
        <v>31937</v>
      </c>
      <c r="I9730" t="s">
        <v>31938</v>
      </c>
      <c r="J9730" t="s">
        <v>52147</v>
      </c>
      <c r="K9730" t="s">
        <v>52148</v>
      </c>
      <c r="L9730" t="s">
        <v>303</v>
      </c>
      <c r="M9730" t="s">
        <v>5402</v>
      </c>
    </row>
    <row r="9731" spans="1:13" x14ac:dyDescent="0.2">
      <c r="A9731" t="s">
        <v>38143</v>
      </c>
      <c r="B9731" t="s">
        <v>38144</v>
      </c>
      <c r="C9731" t="s">
        <v>52149</v>
      </c>
      <c r="D9731" t="s">
        <v>401</v>
      </c>
      <c r="F9731" t="s">
        <v>52150</v>
      </c>
      <c r="G9731" t="s">
        <v>52031</v>
      </c>
      <c r="H9731" t="s">
        <v>13011</v>
      </c>
      <c r="I9731" t="s">
        <v>13012</v>
      </c>
      <c r="J9731" t="s">
        <v>52151</v>
      </c>
      <c r="K9731" t="s">
        <v>52152</v>
      </c>
      <c r="L9731" t="s">
        <v>303</v>
      </c>
      <c r="M9731" t="s">
        <v>7590</v>
      </c>
    </row>
    <row r="9732" spans="1:13" x14ac:dyDescent="0.2">
      <c r="A9732" t="s">
        <v>38143</v>
      </c>
      <c r="B9732" t="s">
        <v>38144</v>
      </c>
      <c r="C9732" t="s">
        <v>52153</v>
      </c>
      <c r="D9732" t="s">
        <v>401</v>
      </c>
      <c r="E9732" t="s">
        <v>402</v>
      </c>
      <c r="F9732" t="s">
        <v>52154</v>
      </c>
      <c r="G9732" t="s">
        <v>52155</v>
      </c>
      <c r="H9732" t="s">
        <v>31937</v>
      </c>
      <c r="I9732" t="s">
        <v>31938</v>
      </c>
      <c r="J9732" t="s">
        <v>52156</v>
      </c>
      <c r="K9732" t="s">
        <v>52157</v>
      </c>
      <c r="L9732" t="s">
        <v>303</v>
      </c>
      <c r="M9732" t="s">
        <v>26160</v>
      </c>
    </row>
    <row r="9733" spans="1:13" x14ac:dyDescent="0.2">
      <c r="A9733" t="s">
        <v>38143</v>
      </c>
      <c r="B9733" t="s">
        <v>38144</v>
      </c>
      <c r="C9733" t="s">
        <v>52158</v>
      </c>
      <c r="D9733" t="s">
        <v>52159</v>
      </c>
      <c r="E9733" t="s">
        <v>52160</v>
      </c>
      <c r="F9733" t="s">
        <v>52161</v>
      </c>
      <c r="G9733" t="s">
        <v>52031</v>
      </c>
      <c r="H9733" t="s">
        <v>13011</v>
      </c>
      <c r="I9733" t="s">
        <v>13012</v>
      </c>
      <c r="J9733" t="s">
        <v>52162</v>
      </c>
      <c r="K9733" t="s">
        <v>52163</v>
      </c>
      <c r="L9733" t="s">
        <v>303</v>
      </c>
      <c r="M9733" t="s">
        <v>52164</v>
      </c>
    </row>
    <row r="9734" spans="1:13" x14ac:dyDescent="0.2">
      <c r="A9734" t="s">
        <v>38143</v>
      </c>
      <c r="B9734" t="s">
        <v>38144</v>
      </c>
      <c r="C9734" t="s">
        <v>52165</v>
      </c>
      <c r="D9734" t="s">
        <v>52166</v>
      </c>
      <c r="E9734" t="s">
        <v>44752</v>
      </c>
      <c r="F9734" t="s">
        <v>52167</v>
      </c>
      <c r="G9734" t="s">
        <v>51935</v>
      </c>
      <c r="H9734" t="s">
        <v>31938</v>
      </c>
      <c r="J9734" t="s">
        <v>52168</v>
      </c>
      <c r="K9734" t="s">
        <v>302</v>
      </c>
      <c r="L9734" t="s">
        <v>303</v>
      </c>
      <c r="M9734" t="s">
        <v>1538</v>
      </c>
    </row>
    <row r="9735" spans="1:13" x14ac:dyDescent="0.2">
      <c r="A9735" t="s">
        <v>38143</v>
      </c>
      <c r="B9735" t="s">
        <v>38144</v>
      </c>
      <c r="C9735" t="s">
        <v>52169</v>
      </c>
      <c r="D9735" t="s">
        <v>572</v>
      </c>
      <c r="E9735" t="s">
        <v>573</v>
      </c>
      <c r="F9735" t="s">
        <v>52170</v>
      </c>
      <c r="G9735" t="s">
        <v>51919</v>
      </c>
      <c r="H9735" t="s">
        <v>31937</v>
      </c>
      <c r="I9735" t="s">
        <v>31938</v>
      </c>
      <c r="J9735" t="s">
        <v>52171</v>
      </c>
      <c r="K9735" t="s">
        <v>52172</v>
      </c>
      <c r="L9735" t="s">
        <v>303</v>
      </c>
      <c r="M9735" t="s">
        <v>5402</v>
      </c>
    </row>
    <row r="9736" spans="1:13" x14ac:dyDescent="0.2">
      <c r="A9736" t="s">
        <v>38143</v>
      </c>
      <c r="B9736" t="s">
        <v>38144</v>
      </c>
      <c r="C9736" t="s">
        <v>52173</v>
      </c>
      <c r="D9736" t="s">
        <v>564</v>
      </c>
      <c r="E9736" t="s">
        <v>296</v>
      </c>
      <c r="F9736" t="s">
        <v>52174</v>
      </c>
      <c r="G9736" t="s">
        <v>52175</v>
      </c>
      <c r="H9736" t="s">
        <v>51445</v>
      </c>
      <c r="J9736" t="s">
        <v>52176</v>
      </c>
      <c r="K9736" t="s">
        <v>52177</v>
      </c>
      <c r="L9736" t="s">
        <v>303</v>
      </c>
      <c r="M9736" t="s">
        <v>10324</v>
      </c>
    </row>
    <row r="9737" spans="1:13" x14ac:dyDescent="0.2">
      <c r="A9737" t="s">
        <v>38143</v>
      </c>
      <c r="B9737" t="s">
        <v>38144</v>
      </c>
      <c r="C9737" t="s">
        <v>52178</v>
      </c>
      <c r="D9737" t="s">
        <v>572</v>
      </c>
      <c r="E9737" t="s">
        <v>573</v>
      </c>
      <c r="F9737" t="s">
        <v>52179</v>
      </c>
      <c r="G9737" t="s">
        <v>51914</v>
      </c>
      <c r="H9737" t="s">
        <v>52180</v>
      </c>
      <c r="J9737" t="s">
        <v>52181</v>
      </c>
      <c r="K9737" t="s">
        <v>52182</v>
      </c>
      <c r="L9737" t="s">
        <v>303</v>
      </c>
      <c r="M9737" t="s">
        <v>8293</v>
      </c>
    </row>
    <row r="9738" spans="1:13" x14ac:dyDescent="0.2">
      <c r="A9738" t="s">
        <v>38143</v>
      </c>
      <c r="B9738" t="s">
        <v>38144</v>
      </c>
      <c r="C9738" t="s">
        <v>52183</v>
      </c>
      <c r="D9738" t="s">
        <v>349</v>
      </c>
      <c r="F9738" t="s">
        <v>52184</v>
      </c>
      <c r="H9738" t="s">
        <v>51445</v>
      </c>
      <c r="J9738" t="s">
        <v>52185</v>
      </c>
      <c r="K9738" t="s">
        <v>302</v>
      </c>
      <c r="L9738" t="s">
        <v>303</v>
      </c>
      <c r="M9738" t="s">
        <v>51479</v>
      </c>
    </row>
    <row r="9739" spans="1:13" x14ac:dyDescent="0.2">
      <c r="A9739" t="s">
        <v>38143</v>
      </c>
      <c r="B9739" t="s">
        <v>38144</v>
      </c>
      <c r="C9739" t="s">
        <v>52186</v>
      </c>
      <c r="D9739" t="s">
        <v>8704</v>
      </c>
      <c r="E9739" t="s">
        <v>52187</v>
      </c>
      <c r="F9739" t="s">
        <v>52188</v>
      </c>
      <c r="G9739" t="s">
        <v>52189</v>
      </c>
      <c r="H9739" t="s">
        <v>13011</v>
      </c>
      <c r="J9739" t="s">
        <v>52190</v>
      </c>
      <c r="K9739" t="s">
        <v>52191</v>
      </c>
      <c r="L9739" t="s">
        <v>303</v>
      </c>
      <c r="M9739" t="s">
        <v>52192</v>
      </c>
    </row>
    <row r="9740" spans="1:13" x14ac:dyDescent="0.2">
      <c r="A9740" t="s">
        <v>38143</v>
      </c>
      <c r="B9740" t="s">
        <v>38144</v>
      </c>
      <c r="C9740" t="s">
        <v>52193</v>
      </c>
      <c r="D9740" t="s">
        <v>52194</v>
      </c>
      <c r="E9740" t="s">
        <v>4930</v>
      </c>
      <c r="F9740" t="s">
        <v>52195</v>
      </c>
      <c r="G9740" t="s">
        <v>52196</v>
      </c>
      <c r="H9740" t="s">
        <v>5710</v>
      </c>
      <c r="J9740" t="s">
        <v>52197</v>
      </c>
      <c r="K9740" t="s">
        <v>52198</v>
      </c>
      <c r="L9740" t="s">
        <v>303</v>
      </c>
      <c r="M9740" t="s">
        <v>10476</v>
      </c>
    </row>
    <row r="9741" spans="1:13" x14ac:dyDescent="0.2">
      <c r="A9741" t="s">
        <v>38143</v>
      </c>
      <c r="B9741" t="s">
        <v>38144</v>
      </c>
      <c r="C9741" t="s">
        <v>52199</v>
      </c>
      <c r="D9741" t="s">
        <v>7300</v>
      </c>
      <c r="E9741" t="s">
        <v>21790</v>
      </c>
      <c r="F9741" t="s">
        <v>52200</v>
      </c>
      <c r="G9741" t="s">
        <v>52201</v>
      </c>
      <c r="H9741" t="s">
        <v>46266</v>
      </c>
      <c r="I9741" t="s">
        <v>13012</v>
      </c>
      <c r="J9741" t="s">
        <v>52202</v>
      </c>
      <c r="K9741" t="s">
        <v>52203</v>
      </c>
      <c r="L9741" t="s">
        <v>303</v>
      </c>
      <c r="M9741" t="s">
        <v>3907</v>
      </c>
    </row>
    <row r="9742" spans="1:13" x14ac:dyDescent="0.2">
      <c r="A9742" t="s">
        <v>38143</v>
      </c>
      <c r="B9742" t="s">
        <v>38144</v>
      </c>
      <c r="C9742" t="s">
        <v>52204</v>
      </c>
      <c r="D9742" t="s">
        <v>38905</v>
      </c>
      <c r="F9742" t="s">
        <v>52205</v>
      </c>
      <c r="G9742" t="s">
        <v>52206</v>
      </c>
      <c r="H9742" t="s">
        <v>52060</v>
      </c>
      <c r="I9742" t="s">
        <v>13012</v>
      </c>
      <c r="J9742" t="s">
        <v>52207</v>
      </c>
      <c r="K9742" t="s">
        <v>52208</v>
      </c>
      <c r="L9742" t="s">
        <v>303</v>
      </c>
      <c r="M9742" t="s">
        <v>3235</v>
      </c>
    </row>
    <row r="9743" spans="1:13" x14ac:dyDescent="0.2">
      <c r="A9743" t="s">
        <v>38143</v>
      </c>
      <c r="B9743" t="s">
        <v>38144</v>
      </c>
      <c r="C9743" t="s">
        <v>52209</v>
      </c>
      <c r="D9743" t="s">
        <v>52210</v>
      </c>
      <c r="E9743" t="s">
        <v>52211</v>
      </c>
      <c r="F9743" t="s">
        <v>52212</v>
      </c>
      <c r="G9743" t="s">
        <v>52213</v>
      </c>
      <c r="H9743" t="s">
        <v>52214</v>
      </c>
      <c r="I9743" t="s">
        <v>51708</v>
      </c>
      <c r="J9743" t="s">
        <v>52215</v>
      </c>
      <c r="K9743" t="s">
        <v>52216</v>
      </c>
      <c r="L9743" t="s">
        <v>303</v>
      </c>
      <c r="M9743" t="s">
        <v>27555</v>
      </c>
    </row>
    <row r="9744" spans="1:13" x14ac:dyDescent="0.2">
      <c r="A9744" t="s">
        <v>38143</v>
      </c>
      <c r="B9744" t="s">
        <v>38144</v>
      </c>
      <c r="C9744" t="s">
        <v>52217</v>
      </c>
      <c r="D9744" t="s">
        <v>349</v>
      </c>
      <c r="E9744" t="s">
        <v>13874</v>
      </c>
      <c r="F9744" t="s">
        <v>52218</v>
      </c>
      <c r="G9744" t="s">
        <v>52219</v>
      </c>
      <c r="H9744" t="s">
        <v>13011</v>
      </c>
      <c r="J9744" t="s">
        <v>52220</v>
      </c>
      <c r="K9744" t="s">
        <v>52221</v>
      </c>
      <c r="L9744" t="s">
        <v>303</v>
      </c>
      <c r="M9744" t="s">
        <v>51479</v>
      </c>
    </row>
    <row r="9745" spans="1:13" x14ac:dyDescent="0.2">
      <c r="A9745" t="s">
        <v>38143</v>
      </c>
      <c r="B9745" t="s">
        <v>38144</v>
      </c>
      <c r="C9745" t="s">
        <v>52222</v>
      </c>
      <c r="D9745" t="s">
        <v>52223</v>
      </c>
      <c r="E9745" t="s">
        <v>52224</v>
      </c>
      <c r="F9745" t="s">
        <v>52225</v>
      </c>
      <c r="G9745" t="s">
        <v>52226</v>
      </c>
      <c r="H9745" t="s">
        <v>13035</v>
      </c>
      <c r="J9745" t="s">
        <v>52227</v>
      </c>
      <c r="K9745" t="s">
        <v>302</v>
      </c>
      <c r="L9745" t="s">
        <v>303</v>
      </c>
      <c r="M9745" t="s">
        <v>52228</v>
      </c>
    </row>
    <row r="9746" spans="1:13" x14ac:dyDescent="0.2">
      <c r="A9746" t="s">
        <v>38143</v>
      </c>
      <c r="B9746" t="s">
        <v>38144</v>
      </c>
      <c r="C9746" t="s">
        <v>52229</v>
      </c>
      <c r="D9746" t="s">
        <v>572</v>
      </c>
      <c r="E9746" t="s">
        <v>573</v>
      </c>
      <c r="F9746" t="s">
        <v>52230</v>
      </c>
      <c r="G9746" t="s">
        <v>51612</v>
      </c>
      <c r="I9746" t="s">
        <v>31938</v>
      </c>
      <c r="J9746" t="s">
        <v>52231</v>
      </c>
      <c r="K9746" t="s">
        <v>52232</v>
      </c>
      <c r="L9746" t="s">
        <v>303</v>
      </c>
      <c r="M9746" t="s">
        <v>5402</v>
      </c>
    </row>
    <row r="9747" spans="1:13" x14ac:dyDescent="0.2">
      <c r="A9747" t="s">
        <v>38143</v>
      </c>
      <c r="B9747" t="s">
        <v>38144</v>
      </c>
      <c r="C9747" t="s">
        <v>52233</v>
      </c>
      <c r="D9747" t="s">
        <v>295</v>
      </c>
      <c r="E9747" t="s">
        <v>296</v>
      </c>
      <c r="F9747" t="s">
        <v>52234</v>
      </c>
      <c r="G9747" t="s">
        <v>52235</v>
      </c>
      <c r="H9747" t="s">
        <v>51869</v>
      </c>
      <c r="I9747" t="s">
        <v>13035</v>
      </c>
      <c r="J9747" t="s">
        <v>52236</v>
      </c>
      <c r="K9747" t="s">
        <v>52237</v>
      </c>
      <c r="L9747" t="s">
        <v>303</v>
      </c>
      <c r="M9747" t="s">
        <v>13439</v>
      </c>
    </row>
    <row r="9748" spans="1:13" x14ac:dyDescent="0.2">
      <c r="A9748" t="s">
        <v>38143</v>
      </c>
      <c r="B9748" t="s">
        <v>38144</v>
      </c>
      <c r="C9748" t="s">
        <v>52238</v>
      </c>
      <c r="D9748" t="s">
        <v>349</v>
      </c>
      <c r="F9748" t="s">
        <v>52239</v>
      </c>
      <c r="G9748" t="s">
        <v>52240</v>
      </c>
      <c r="H9748" t="s">
        <v>13011</v>
      </c>
      <c r="I9748" t="s">
        <v>13012</v>
      </c>
      <c r="J9748" t="s">
        <v>52241</v>
      </c>
      <c r="K9748" t="s">
        <v>302</v>
      </c>
      <c r="L9748" t="s">
        <v>303</v>
      </c>
      <c r="M9748" t="s">
        <v>52242</v>
      </c>
    </row>
    <row r="9749" spans="1:13" x14ac:dyDescent="0.2">
      <c r="A9749" t="s">
        <v>38143</v>
      </c>
      <c r="B9749" t="s">
        <v>38144</v>
      </c>
      <c r="C9749" t="s">
        <v>52243</v>
      </c>
      <c r="D9749" t="s">
        <v>4966</v>
      </c>
      <c r="E9749" t="s">
        <v>52244</v>
      </c>
      <c r="F9749" t="s">
        <v>52245</v>
      </c>
      <c r="G9749" t="s">
        <v>52246</v>
      </c>
      <c r="H9749" t="s">
        <v>46266</v>
      </c>
      <c r="I9749" t="s">
        <v>13012</v>
      </c>
      <c r="J9749" t="s">
        <v>52247</v>
      </c>
      <c r="K9749" t="s">
        <v>52248</v>
      </c>
      <c r="L9749" t="s">
        <v>303</v>
      </c>
      <c r="M9749" t="s">
        <v>5601</v>
      </c>
    </row>
    <row r="9750" spans="1:13" x14ac:dyDescent="0.2">
      <c r="A9750" t="s">
        <v>38143</v>
      </c>
      <c r="B9750" t="s">
        <v>38144</v>
      </c>
      <c r="C9750" t="s">
        <v>52249</v>
      </c>
      <c r="D9750" t="s">
        <v>349</v>
      </c>
      <c r="F9750" t="s">
        <v>52250</v>
      </c>
      <c r="G9750" t="s">
        <v>51554</v>
      </c>
      <c r="H9750" t="s">
        <v>31937</v>
      </c>
      <c r="I9750" t="s">
        <v>31938</v>
      </c>
      <c r="J9750" t="s">
        <v>52251</v>
      </c>
      <c r="K9750" t="s">
        <v>52252</v>
      </c>
      <c r="L9750" t="s">
        <v>303</v>
      </c>
      <c r="M9750" t="s">
        <v>422</v>
      </c>
    </row>
    <row r="9751" spans="1:13" x14ac:dyDescent="0.2">
      <c r="A9751" t="s">
        <v>38143</v>
      </c>
      <c r="B9751" t="s">
        <v>38144</v>
      </c>
      <c r="C9751" t="s">
        <v>52253</v>
      </c>
      <c r="D9751" t="s">
        <v>492</v>
      </c>
      <c r="E9751" t="s">
        <v>493</v>
      </c>
      <c r="F9751" t="s">
        <v>12741</v>
      </c>
      <c r="G9751" t="s">
        <v>52254</v>
      </c>
      <c r="I9751" t="s">
        <v>31938</v>
      </c>
      <c r="J9751" t="s">
        <v>52255</v>
      </c>
      <c r="K9751" t="s">
        <v>52256</v>
      </c>
      <c r="L9751" t="s">
        <v>303</v>
      </c>
      <c r="M9751" t="s">
        <v>52257</v>
      </c>
    </row>
    <row r="9752" spans="1:13" x14ac:dyDescent="0.2">
      <c r="A9752" t="s">
        <v>38143</v>
      </c>
      <c r="B9752" t="s">
        <v>38144</v>
      </c>
      <c r="C9752" t="s">
        <v>52258</v>
      </c>
      <c r="D9752" t="s">
        <v>52259</v>
      </c>
      <c r="E9752" t="s">
        <v>52260</v>
      </c>
      <c r="F9752" t="s">
        <v>52261</v>
      </c>
      <c r="G9752" t="s">
        <v>52262</v>
      </c>
      <c r="H9752" t="s">
        <v>52263</v>
      </c>
      <c r="I9752" t="s">
        <v>52264</v>
      </c>
      <c r="J9752" t="s">
        <v>52265</v>
      </c>
      <c r="K9752" t="s">
        <v>52266</v>
      </c>
      <c r="L9752" t="s">
        <v>303</v>
      </c>
      <c r="M9752" t="s">
        <v>52267</v>
      </c>
    </row>
    <row r="9753" spans="1:13" x14ac:dyDescent="0.2">
      <c r="A9753" t="s">
        <v>38143</v>
      </c>
      <c r="B9753" t="s">
        <v>38144</v>
      </c>
      <c r="C9753" t="s">
        <v>52268</v>
      </c>
      <c r="D9753" t="s">
        <v>366</v>
      </c>
      <c r="E9753" t="s">
        <v>367</v>
      </c>
      <c r="F9753" t="s">
        <v>52269</v>
      </c>
      <c r="H9753" t="s">
        <v>51629</v>
      </c>
      <c r="I9753" t="s">
        <v>13012</v>
      </c>
      <c r="J9753" t="s">
        <v>52270</v>
      </c>
      <c r="K9753" t="s">
        <v>52271</v>
      </c>
      <c r="L9753" t="s">
        <v>303</v>
      </c>
      <c r="M9753" t="s">
        <v>30095</v>
      </c>
    </row>
    <row r="9754" spans="1:13" x14ac:dyDescent="0.2">
      <c r="A9754" t="s">
        <v>38143</v>
      </c>
      <c r="B9754" t="s">
        <v>38144</v>
      </c>
      <c r="C9754" t="s">
        <v>52272</v>
      </c>
      <c r="D9754" t="s">
        <v>401</v>
      </c>
      <c r="E9754" t="s">
        <v>52273</v>
      </c>
      <c r="F9754" t="s">
        <v>52274</v>
      </c>
      <c r="H9754" t="s">
        <v>13004</v>
      </c>
      <c r="I9754" t="s">
        <v>31938</v>
      </c>
      <c r="J9754" t="s">
        <v>52275</v>
      </c>
      <c r="K9754" t="s">
        <v>52276</v>
      </c>
      <c r="L9754" t="s">
        <v>303</v>
      </c>
      <c r="M9754" t="s">
        <v>52277</v>
      </c>
    </row>
    <row r="9755" spans="1:13" x14ac:dyDescent="0.2">
      <c r="A9755" t="s">
        <v>38143</v>
      </c>
      <c r="B9755" t="s">
        <v>38144</v>
      </c>
      <c r="C9755" t="s">
        <v>52278</v>
      </c>
      <c r="D9755" t="s">
        <v>349</v>
      </c>
      <c r="F9755" t="s">
        <v>52279</v>
      </c>
      <c r="G9755" t="s">
        <v>51469</v>
      </c>
      <c r="H9755" t="s">
        <v>13012</v>
      </c>
      <c r="J9755" t="s">
        <v>52280</v>
      </c>
      <c r="K9755" t="s">
        <v>302</v>
      </c>
      <c r="L9755" t="s">
        <v>303</v>
      </c>
      <c r="M9755" t="s">
        <v>51479</v>
      </c>
    </row>
    <row r="9756" spans="1:13" x14ac:dyDescent="0.2">
      <c r="A9756" t="s">
        <v>38143</v>
      </c>
      <c r="B9756" t="s">
        <v>38144</v>
      </c>
      <c r="C9756" t="s">
        <v>52281</v>
      </c>
      <c r="D9756" t="s">
        <v>52282</v>
      </c>
      <c r="E9756" t="s">
        <v>52283</v>
      </c>
      <c r="F9756" t="s">
        <v>52284</v>
      </c>
      <c r="G9756" t="s">
        <v>52285</v>
      </c>
      <c r="H9756" t="s">
        <v>31937</v>
      </c>
      <c r="I9756" t="s">
        <v>31938</v>
      </c>
      <c r="J9756" t="s">
        <v>52286</v>
      </c>
      <c r="K9756" t="s">
        <v>52287</v>
      </c>
      <c r="L9756" t="s">
        <v>303</v>
      </c>
      <c r="M9756" t="s">
        <v>7631</v>
      </c>
    </row>
    <row r="9757" spans="1:13" x14ac:dyDescent="0.2">
      <c r="A9757" t="s">
        <v>38143</v>
      </c>
      <c r="B9757" t="s">
        <v>38144</v>
      </c>
      <c r="C9757" t="s">
        <v>52288</v>
      </c>
      <c r="D9757" t="s">
        <v>52289</v>
      </c>
      <c r="E9757" t="s">
        <v>52290</v>
      </c>
      <c r="F9757" t="s">
        <v>14799</v>
      </c>
      <c r="G9757" t="s">
        <v>52291</v>
      </c>
      <c r="H9757" t="s">
        <v>51445</v>
      </c>
      <c r="J9757" t="s">
        <v>52292</v>
      </c>
      <c r="K9757" t="s">
        <v>52293</v>
      </c>
      <c r="L9757" t="s">
        <v>303</v>
      </c>
      <c r="M9757" t="s">
        <v>6166</v>
      </c>
    </row>
    <row r="9758" spans="1:13" x14ac:dyDescent="0.2">
      <c r="A9758" t="s">
        <v>38143</v>
      </c>
      <c r="B9758" t="s">
        <v>38144</v>
      </c>
      <c r="C9758" t="s">
        <v>52294</v>
      </c>
      <c r="D9758" t="s">
        <v>52295</v>
      </c>
      <c r="F9758" t="s">
        <v>52296</v>
      </c>
      <c r="H9758" t="s">
        <v>51858</v>
      </c>
      <c r="I9758" t="s">
        <v>31938</v>
      </c>
      <c r="J9758" t="s">
        <v>52297</v>
      </c>
      <c r="K9758" t="s">
        <v>52298</v>
      </c>
      <c r="L9758" t="s">
        <v>303</v>
      </c>
      <c r="M9758" t="s">
        <v>29969</v>
      </c>
    </row>
    <row r="9759" spans="1:13" x14ac:dyDescent="0.2">
      <c r="A9759" t="s">
        <v>38143</v>
      </c>
      <c r="B9759" t="s">
        <v>38144</v>
      </c>
      <c r="C9759" t="s">
        <v>52299</v>
      </c>
      <c r="D9759" t="s">
        <v>366</v>
      </c>
      <c r="E9759" t="s">
        <v>35783</v>
      </c>
      <c r="F9759" t="s">
        <v>2203</v>
      </c>
      <c r="H9759" t="s">
        <v>13011</v>
      </c>
      <c r="J9759" t="s">
        <v>52300</v>
      </c>
      <c r="K9759" t="s">
        <v>52301</v>
      </c>
      <c r="L9759" t="s">
        <v>303</v>
      </c>
      <c r="M9759" t="s">
        <v>52302</v>
      </c>
    </row>
    <row r="9760" spans="1:13" x14ac:dyDescent="0.2">
      <c r="A9760" t="s">
        <v>38143</v>
      </c>
      <c r="B9760" t="s">
        <v>38144</v>
      </c>
      <c r="C9760" t="s">
        <v>52303</v>
      </c>
      <c r="D9760" t="s">
        <v>401</v>
      </c>
      <c r="E9760" t="s">
        <v>402</v>
      </c>
      <c r="F9760" t="s">
        <v>402</v>
      </c>
      <c r="G9760" t="s">
        <v>52304</v>
      </c>
      <c r="H9760" t="s">
        <v>51445</v>
      </c>
      <c r="J9760" t="s">
        <v>52305</v>
      </c>
      <c r="K9760" t="s">
        <v>52306</v>
      </c>
      <c r="L9760" t="s">
        <v>303</v>
      </c>
      <c r="M9760" t="s">
        <v>48518</v>
      </c>
    </row>
    <row r="9761" spans="1:13" x14ac:dyDescent="0.2">
      <c r="A9761" t="s">
        <v>38143</v>
      </c>
      <c r="B9761" t="s">
        <v>38144</v>
      </c>
      <c r="C9761" t="s">
        <v>52307</v>
      </c>
      <c r="D9761" t="s">
        <v>52308</v>
      </c>
      <c r="F9761" t="s">
        <v>52309</v>
      </c>
      <c r="G9761" t="s">
        <v>52310</v>
      </c>
      <c r="H9761" t="s">
        <v>51461</v>
      </c>
      <c r="I9761" t="s">
        <v>13012</v>
      </c>
      <c r="J9761" t="s">
        <v>52311</v>
      </c>
      <c r="K9761" t="s">
        <v>302</v>
      </c>
      <c r="L9761" t="s">
        <v>303</v>
      </c>
      <c r="M9761" t="s">
        <v>52312</v>
      </c>
    </row>
    <row r="9762" spans="1:13" x14ac:dyDescent="0.2">
      <c r="A9762" t="s">
        <v>38143</v>
      </c>
      <c r="B9762" t="s">
        <v>38144</v>
      </c>
      <c r="C9762" t="s">
        <v>52313</v>
      </c>
      <c r="D9762" t="s">
        <v>295</v>
      </c>
      <c r="E9762" t="s">
        <v>296</v>
      </c>
      <c r="F9762" t="s">
        <v>52314</v>
      </c>
      <c r="G9762" t="s">
        <v>52315</v>
      </c>
      <c r="H9762" t="s">
        <v>13035</v>
      </c>
      <c r="J9762" t="s">
        <v>52316</v>
      </c>
      <c r="K9762" t="s">
        <v>52317</v>
      </c>
      <c r="L9762" t="s">
        <v>303</v>
      </c>
      <c r="M9762" t="s">
        <v>52318</v>
      </c>
    </row>
    <row r="9763" spans="1:13" x14ac:dyDescent="0.2">
      <c r="A9763" t="s">
        <v>38143</v>
      </c>
      <c r="B9763" t="s">
        <v>38144</v>
      </c>
      <c r="C9763" t="s">
        <v>52319</v>
      </c>
      <c r="D9763" t="s">
        <v>572</v>
      </c>
      <c r="E9763" t="s">
        <v>573</v>
      </c>
      <c r="F9763" t="s">
        <v>765</v>
      </c>
      <c r="G9763" t="s">
        <v>52320</v>
      </c>
      <c r="H9763" t="s">
        <v>31937</v>
      </c>
      <c r="I9763" t="s">
        <v>31938</v>
      </c>
      <c r="J9763" t="s">
        <v>52321</v>
      </c>
      <c r="K9763" t="s">
        <v>52322</v>
      </c>
      <c r="L9763" t="s">
        <v>303</v>
      </c>
      <c r="M9763" t="s">
        <v>5402</v>
      </c>
    </row>
    <row r="9764" spans="1:13" x14ac:dyDescent="0.2">
      <c r="A9764" t="s">
        <v>38143</v>
      </c>
      <c r="B9764" t="s">
        <v>38144</v>
      </c>
      <c r="C9764" t="s">
        <v>52323</v>
      </c>
      <c r="D9764" t="s">
        <v>349</v>
      </c>
      <c r="E9764" t="s">
        <v>424</v>
      </c>
      <c r="F9764" t="s">
        <v>52324</v>
      </c>
      <c r="G9764" t="s">
        <v>52325</v>
      </c>
      <c r="H9764" t="s">
        <v>52326</v>
      </c>
      <c r="I9764" t="s">
        <v>13012</v>
      </c>
      <c r="J9764" t="s">
        <v>52327</v>
      </c>
      <c r="K9764" t="s">
        <v>52328</v>
      </c>
      <c r="L9764" t="s">
        <v>303</v>
      </c>
      <c r="M9764" t="s">
        <v>5796</v>
      </c>
    </row>
    <row r="9765" spans="1:13" x14ac:dyDescent="0.2">
      <c r="A9765" t="s">
        <v>38143</v>
      </c>
      <c r="B9765" t="s">
        <v>38144</v>
      </c>
      <c r="C9765" t="s">
        <v>52329</v>
      </c>
      <c r="D9765" t="s">
        <v>572</v>
      </c>
      <c r="E9765" t="s">
        <v>573</v>
      </c>
      <c r="F9765" t="s">
        <v>52330</v>
      </c>
      <c r="G9765" t="s">
        <v>52175</v>
      </c>
      <c r="H9765" t="s">
        <v>51445</v>
      </c>
      <c r="J9765" t="s">
        <v>52176</v>
      </c>
      <c r="K9765" t="s">
        <v>52331</v>
      </c>
      <c r="L9765" t="s">
        <v>303</v>
      </c>
      <c r="M9765" t="s">
        <v>21580</v>
      </c>
    </row>
    <row r="9766" spans="1:13" x14ac:dyDescent="0.2">
      <c r="A9766" t="s">
        <v>38143</v>
      </c>
      <c r="B9766" t="s">
        <v>38144</v>
      </c>
      <c r="C9766" t="s">
        <v>52332</v>
      </c>
      <c r="D9766" t="s">
        <v>349</v>
      </c>
      <c r="F9766" t="s">
        <v>52333</v>
      </c>
      <c r="G9766" t="s">
        <v>31926</v>
      </c>
      <c r="H9766" t="s">
        <v>13011</v>
      </c>
      <c r="J9766" t="s">
        <v>52334</v>
      </c>
      <c r="K9766" t="s">
        <v>52335</v>
      </c>
      <c r="L9766" t="s">
        <v>303</v>
      </c>
      <c r="M9766" t="s">
        <v>52336</v>
      </c>
    </row>
    <row r="9767" spans="1:13" x14ac:dyDescent="0.2">
      <c r="A9767" t="s">
        <v>38143</v>
      </c>
      <c r="B9767" t="s">
        <v>38144</v>
      </c>
      <c r="C9767" t="s">
        <v>52337</v>
      </c>
      <c r="D9767" t="s">
        <v>349</v>
      </c>
      <c r="F9767" t="s">
        <v>3605</v>
      </c>
      <c r="G9767" t="s">
        <v>52338</v>
      </c>
      <c r="H9767" t="s">
        <v>51629</v>
      </c>
      <c r="J9767" t="s">
        <v>52270</v>
      </c>
      <c r="K9767" t="s">
        <v>52339</v>
      </c>
      <c r="L9767" t="s">
        <v>303</v>
      </c>
      <c r="M9767" t="s">
        <v>17615</v>
      </c>
    </row>
    <row r="9768" spans="1:13" x14ac:dyDescent="0.2">
      <c r="A9768" t="s">
        <v>38143</v>
      </c>
      <c r="B9768" t="s">
        <v>38144</v>
      </c>
      <c r="C9768" t="s">
        <v>52340</v>
      </c>
      <c r="D9768" t="s">
        <v>4981</v>
      </c>
      <c r="E9768" t="s">
        <v>52341</v>
      </c>
      <c r="F9768" t="s">
        <v>484</v>
      </c>
      <c r="G9768" t="s">
        <v>2249</v>
      </c>
      <c r="H9768" t="s">
        <v>52342</v>
      </c>
      <c r="I9768" t="s">
        <v>31938</v>
      </c>
      <c r="J9768" t="s">
        <v>52343</v>
      </c>
      <c r="K9768" t="s">
        <v>52344</v>
      </c>
      <c r="L9768" t="s">
        <v>303</v>
      </c>
      <c r="M9768" t="s">
        <v>2054</v>
      </c>
    </row>
    <row r="9769" spans="1:13" x14ac:dyDescent="0.2">
      <c r="A9769" t="s">
        <v>38143</v>
      </c>
      <c r="B9769" t="s">
        <v>38144</v>
      </c>
      <c r="C9769" t="s">
        <v>52345</v>
      </c>
      <c r="D9769" t="s">
        <v>492</v>
      </c>
      <c r="E9769" t="s">
        <v>493</v>
      </c>
      <c r="F9769" t="s">
        <v>11005</v>
      </c>
      <c r="H9769" t="s">
        <v>52346</v>
      </c>
      <c r="I9769" t="s">
        <v>31938</v>
      </c>
      <c r="J9769" t="s">
        <v>52347</v>
      </c>
      <c r="K9769" t="s">
        <v>52348</v>
      </c>
      <c r="L9769" t="s">
        <v>303</v>
      </c>
      <c r="M9769" t="s">
        <v>16636</v>
      </c>
    </row>
    <row r="9770" spans="1:13" x14ac:dyDescent="0.2">
      <c r="A9770" t="s">
        <v>38143</v>
      </c>
      <c r="B9770" t="s">
        <v>38144</v>
      </c>
      <c r="C9770" t="s">
        <v>52349</v>
      </c>
      <c r="D9770" t="s">
        <v>52350</v>
      </c>
      <c r="E9770" t="s">
        <v>9388</v>
      </c>
      <c r="F9770" t="s">
        <v>52351</v>
      </c>
      <c r="G9770" t="s">
        <v>52296</v>
      </c>
      <c r="H9770" t="s">
        <v>51858</v>
      </c>
      <c r="J9770" t="s">
        <v>52352</v>
      </c>
      <c r="K9770" t="s">
        <v>52353</v>
      </c>
      <c r="L9770" t="s">
        <v>303</v>
      </c>
      <c r="M9770" t="s">
        <v>52354</v>
      </c>
    </row>
    <row r="9771" spans="1:13" x14ac:dyDescent="0.2">
      <c r="A9771" t="s">
        <v>38143</v>
      </c>
      <c r="B9771" t="s">
        <v>38144</v>
      </c>
      <c r="C9771" t="s">
        <v>52355</v>
      </c>
      <c r="D9771" t="s">
        <v>38214</v>
      </c>
      <c r="E9771" t="s">
        <v>296</v>
      </c>
      <c r="F9771" t="s">
        <v>2203</v>
      </c>
      <c r="G9771" t="s">
        <v>51693</v>
      </c>
      <c r="H9771" t="s">
        <v>51461</v>
      </c>
      <c r="I9771" t="s">
        <v>13012</v>
      </c>
      <c r="J9771" t="s">
        <v>52356</v>
      </c>
      <c r="K9771" t="s">
        <v>302</v>
      </c>
      <c r="L9771" t="s">
        <v>303</v>
      </c>
      <c r="M9771" t="s">
        <v>4464</v>
      </c>
    </row>
    <row r="9772" spans="1:13" x14ac:dyDescent="0.2">
      <c r="A9772" t="s">
        <v>38143</v>
      </c>
      <c r="B9772" t="s">
        <v>38144</v>
      </c>
      <c r="C9772" t="s">
        <v>52357</v>
      </c>
      <c r="D9772" t="s">
        <v>52358</v>
      </c>
      <c r="E9772" t="s">
        <v>52359</v>
      </c>
      <c r="F9772" t="s">
        <v>52360</v>
      </c>
      <c r="G9772" t="s">
        <v>52361</v>
      </c>
      <c r="H9772" t="s">
        <v>52362</v>
      </c>
      <c r="I9772" t="s">
        <v>31938</v>
      </c>
      <c r="J9772" t="s">
        <v>52363</v>
      </c>
      <c r="K9772" t="s">
        <v>52364</v>
      </c>
      <c r="L9772" t="s">
        <v>303</v>
      </c>
      <c r="M9772" t="s">
        <v>52365</v>
      </c>
    </row>
    <row r="9773" spans="1:13" x14ac:dyDescent="0.2">
      <c r="A9773" t="s">
        <v>38143</v>
      </c>
      <c r="B9773" t="s">
        <v>38144</v>
      </c>
      <c r="C9773" t="s">
        <v>52366</v>
      </c>
      <c r="D9773" t="s">
        <v>52367</v>
      </c>
      <c r="E9773" t="s">
        <v>52368</v>
      </c>
      <c r="F9773" t="s">
        <v>52369</v>
      </c>
      <c r="G9773" t="s">
        <v>46266</v>
      </c>
      <c r="I9773" t="s">
        <v>13012</v>
      </c>
      <c r="J9773" t="s">
        <v>52370</v>
      </c>
      <c r="K9773" t="s">
        <v>52371</v>
      </c>
      <c r="L9773" t="s">
        <v>303</v>
      </c>
      <c r="M9773" t="s">
        <v>52372</v>
      </c>
    </row>
    <row r="9774" spans="1:13" x14ac:dyDescent="0.2">
      <c r="A9774" t="s">
        <v>38143</v>
      </c>
      <c r="B9774" t="s">
        <v>38144</v>
      </c>
      <c r="C9774" t="s">
        <v>52373</v>
      </c>
      <c r="D9774" t="s">
        <v>52374</v>
      </c>
      <c r="F9774" t="s">
        <v>484</v>
      </c>
      <c r="G9774" t="s">
        <v>52375</v>
      </c>
      <c r="H9774" t="s">
        <v>37980</v>
      </c>
      <c r="I9774" t="s">
        <v>31938</v>
      </c>
      <c r="J9774" t="s">
        <v>52376</v>
      </c>
      <c r="K9774" t="s">
        <v>302</v>
      </c>
      <c r="L9774" t="s">
        <v>303</v>
      </c>
      <c r="M9774" t="s">
        <v>5192</v>
      </c>
    </row>
    <row r="9775" spans="1:13" x14ac:dyDescent="0.2">
      <c r="A9775" t="s">
        <v>38143</v>
      </c>
      <c r="B9775" t="s">
        <v>38144</v>
      </c>
      <c r="C9775" t="s">
        <v>52377</v>
      </c>
      <c r="D9775" t="s">
        <v>52378</v>
      </c>
      <c r="E9775" t="s">
        <v>52379</v>
      </c>
      <c r="F9775" t="s">
        <v>52380</v>
      </c>
      <c r="H9775" t="s">
        <v>52381</v>
      </c>
      <c r="I9775" t="s">
        <v>31938</v>
      </c>
      <c r="J9775" t="s">
        <v>52382</v>
      </c>
      <c r="K9775" t="s">
        <v>302</v>
      </c>
      <c r="L9775" t="s">
        <v>303</v>
      </c>
      <c r="M9775" t="s">
        <v>34694</v>
      </c>
    </row>
    <row r="9776" spans="1:13" x14ac:dyDescent="0.2">
      <c r="A9776" t="s">
        <v>38143</v>
      </c>
      <c r="B9776" t="s">
        <v>38144</v>
      </c>
      <c r="C9776" t="s">
        <v>52383</v>
      </c>
      <c r="D9776" t="s">
        <v>52384</v>
      </c>
      <c r="E9776" t="s">
        <v>52385</v>
      </c>
      <c r="F9776" t="s">
        <v>8482</v>
      </c>
      <c r="G9776" t="s">
        <v>52386</v>
      </c>
      <c r="H9776" t="s">
        <v>52387</v>
      </c>
      <c r="I9776" t="s">
        <v>13035</v>
      </c>
      <c r="J9776" t="s">
        <v>52388</v>
      </c>
      <c r="K9776" t="s">
        <v>52389</v>
      </c>
      <c r="L9776" t="s">
        <v>303</v>
      </c>
      <c r="M9776" t="s">
        <v>13535</v>
      </c>
    </row>
    <row r="9777" spans="1:13" x14ac:dyDescent="0.2">
      <c r="A9777" t="s">
        <v>38143</v>
      </c>
      <c r="B9777" t="s">
        <v>38144</v>
      </c>
      <c r="C9777" t="s">
        <v>52390</v>
      </c>
      <c r="D9777" t="s">
        <v>52391</v>
      </c>
      <c r="E9777" t="s">
        <v>52392</v>
      </c>
      <c r="F9777" t="s">
        <v>52393</v>
      </c>
      <c r="G9777" t="s">
        <v>52394</v>
      </c>
      <c r="H9777" t="s">
        <v>51858</v>
      </c>
      <c r="I9777" t="s">
        <v>31938</v>
      </c>
      <c r="J9777" t="s">
        <v>52395</v>
      </c>
      <c r="K9777" t="s">
        <v>52396</v>
      </c>
      <c r="L9777" t="s">
        <v>303</v>
      </c>
      <c r="M9777" t="s">
        <v>52397</v>
      </c>
    </row>
    <row r="9778" spans="1:13" x14ac:dyDescent="0.2">
      <c r="A9778" t="s">
        <v>38143</v>
      </c>
      <c r="B9778" t="s">
        <v>38144</v>
      </c>
      <c r="C9778" t="s">
        <v>52398</v>
      </c>
      <c r="D9778" t="s">
        <v>492</v>
      </c>
      <c r="E9778" t="s">
        <v>493</v>
      </c>
      <c r="F9778" t="s">
        <v>52399</v>
      </c>
      <c r="G9778" t="s">
        <v>52400</v>
      </c>
      <c r="H9778" t="s">
        <v>13004</v>
      </c>
      <c r="J9778" t="s">
        <v>52401</v>
      </c>
      <c r="K9778" t="s">
        <v>52402</v>
      </c>
      <c r="L9778" t="s">
        <v>303</v>
      </c>
      <c r="M9778" t="s">
        <v>817</v>
      </c>
    </row>
    <row r="9779" spans="1:13" x14ac:dyDescent="0.2">
      <c r="A9779" t="s">
        <v>38143</v>
      </c>
      <c r="B9779" t="s">
        <v>38144</v>
      </c>
      <c r="C9779" t="s">
        <v>52403</v>
      </c>
      <c r="D9779" t="s">
        <v>295</v>
      </c>
      <c r="F9779" t="s">
        <v>52404</v>
      </c>
      <c r="G9779" t="s">
        <v>52405</v>
      </c>
      <c r="H9779" t="s">
        <v>30336</v>
      </c>
      <c r="I9779" t="s">
        <v>13012</v>
      </c>
      <c r="J9779" t="s">
        <v>52406</v>
      </c>
      <c r="K9779" t="s">
        <v>52407</v>
      </c>
      <c r="L9779" t="s">
        <v>303</v>
      </c>
      <c r="M9779" t="s">
        <v>1380</v>
      </c>
    </row>
    <row r="9780" spans="1:13" x14ac:dyDescent="0.2">
      <c r="A9780" t="s">
        <v>38143</v>
      </c>
      <c r="B9780" t="s">
        <v>38144</v>
      </c>
      <c r="C9780" t="s">
        <v>52408</v>
      </c>
      <c r="D9780" t="s">
        <v>572</v>
      </c>
      <c r="E9780" t="s">
        <v>573</v>
      </c>
      <c r="F9780" t="s">
        <v>52409</v>
      </c>
      <c r="G9780" t="s">
        <v>52410</v>
      </c>
      <c r="H9780" t="s">
        <v>13035</v>
      </c>
      <c r="J9780" t="s">
        <v>52411</v>
      </c>
      <c r="K9780" t="s">
        <v>52412</v>
      </c>
      <c r="L9780" t="s">
        <v>303</v>
      </c>
      <c r="M9780" t="s">
        <v>914</v>
      </c>
    </row>
    <row r="9781" spans="1:13" x14ac:dyDescent="0.2">
      <c r="A9781" t="s">
        <v>38143</v>
      </c>
      <c r="B9781" t="s">
        <v>38144</v>
      </c>
      <c r="C9781" t="s">
        <v>52413</v>
      </c>
      <c r="D9781" t="s">
        <v>52414</v>
      </c>
      <c r="E9781" t="s">
        <v>52415</v>
      </c>
      <c r="F9781" t="s">
        <v>52416</v>
      </c>
      <c r="G9781" t="s">
        <v>52417</v>
      </c>
      <c r="H9781" t="s">
        <v>51858</v>
      </c>
      <c r="I9781" t="s">
        <v>31938</v>
      </c>
      <c r="J9781" t="s">
        <v>52418</v>
      </c>
      <c r="K9781" t="s">
        <v>52419</v>
      </c>
      <c r="L9781" t="s">
        <v>303</v>
      </c>
      <c r="M9781" t="s">
        <v>10353</v>
      </c>
    </row>
    <row r="9782" spans="1:13" x14ac:dyDescent="0.2">
      <c r="A9782" t="s">
        <v>38143</v>
      </c>
      <c r="B9782" t="s">
        <v>38144</v>
      </c>
      <c r="C9782" t="s">
        <v>52420</v>
      </c>
      <c r="D9782" t="s">
        <v>38214</v>
      </c>
      <c r="E9782" t="s">
        <v>296</v>
      </c>
      <c r="F9782" t="s">
        <v>9808</v>
      </c>
      <c r="G9782" t="s">
        <v>51497</v>
      </c>
      <c r="H9782" t="s">
        <v>13035</v>
      </c>
      <c r="J9782" t="s">
        <v>52421</v>
      </c>
      <c r="K9782" t="s">
        <v>302</v>
      </c>
      <c r="L9782" t="s">
        <v>303</v>
      </c>
      <c r="M9782" t="s">
        <v>8054</v>
      </c>
    </row>
    <row r="9783" spans="1:13" x14ac:dyDescent="0.2">
      <c r="A9783" t="s">
        <v>38143</v>
      </c>
      <c r="B9783" t="s">
        <v>38144</v>
      </c>
      <c r="C9783" t="s">
        <v>52422</v>
      </c>
      <c r="D9783" t="s">
        <v>492</v>
      </c>
      <c r="E9783" t="s">
        <v>493</v>
      </c>
      <c r="F9783" t="s">
        <v>350</v>
      </c>
      <c r="G9783" t="s">
        <v>52423</v>
      </c>
      <c r="H9783" t="s">
        <v>52424</v>
      </c>
      <c r="I9783" t="s">
        <v>31938</v>
      </c>
      <c r="J9783" t="s">
        <v>52425</v>
      </c>
      <c r="K9783" t="s">
        <v>52426</v>
      </c>
      <c r="L9783" t="s">
        <v>303</v>
      </c>
      <c r="M9783" t="s">
        <v>52427</v>
      </c>
    </row>
    <row r="9784" spans="1:13" x14ac:dyDescent="0.2">
      <c r="A9784" t="s">
        <v>38143</v>
      </c>
      <c r="B9784" t="s">
        <v>38144</v>
      </c>
      <c r="C9784" t="s">
        <v>52428</v>
      </c>
      <c r="D9784" t="s">
        <v>366</v>
      </c>
      <c r="E9784" t="s">
        <v>1215</v>
      </c>
      <c r="F9784" t="s">
        <v>52429</v>
      </c>
      <c r="G9784" t="s">
        <v>46266</v>
      </c>
      <c r="I9784" t="s">
        <v>13012</v>
      </c>
      <c r="J9784" t="s">
        <v>51951</v>
      </c>
      <c r="K9784" t="s">
        <v>52430</v>
      </c>
      <c r="L9784" t="s">
        <v>303</v>
      </c>
      <c r="M9784" t="s">
        <v>1722</v>
      </c>
    </row>
    <row r="9785" spans="1:13" x14ac:dyDescent="0.2">
      <c r="A9785" t="s">
        <v>38143</v>
      </c>
      <c r="B9785" t="s">
        <v>38144</v>
      </c>
      <c r="C9785" t="s">
        <v>52431</v>
      </c>
      <c r="D9785" t="s">
        <v>52019</v>
      </c>
      <c r="E9785" t="s">
        <v>52020</v>
      </c>
      <c r="F9785" t="s">
        <v>23814</v>
      </c>
      <c r="G9785" t="s">
        <v>39727</v>
      </c>
      <c r="H9785" t="s">
        <v>13035</v>
      </c>
      <c r="J9785" t="s">
        <v>52432</v>
      </c>
      <c r="K9785" t="s">
        <v>52433</v>
      </c>
      <c r="L9785" t="s">
        <v>303</v>
      </c>
      <c r="M9785" t="s">
        <v>35302</v>
      </c>
    </row>
    <row r="9786" spans="1:13" x14ac:dyDescent="0.2">
      <c r="A9786" t="s">
        <v>38143</v>
      </c>
      <c r="B9786" t="s">
        <v>38144</v>
      </c>
      <c r="C9786" t="s">
        <v>52434</v>
      </c>
      <c r="D9786" t="s">
        <v>38214</v>
      </c>
      <c r="E9786" t="s">
        <v>296</v>
      </c>
      <c r="F9786" t="s">
        <v>1137</v>
      </c>
      <c r="G9786" t="s">
        <v>52435</v>
      </c>
      <c r="H9786" t="s">
        <v>51810</v>
      </c>
      <c r="I9786" t="s">
        <v>13035</v>
      </c>
      <c r="J9786" t="s">
        <v>52436</v>
      </c>
      <c r="K9786" t="s">
        <v>52437</v>
      </c>
      <c r="L9786" t="s">
        <v>303</v>
      </c>
      <c r="M9786" t="s">
        <v>52438</v>
      </c>
    </row>
    <row r="9787" spans="1:13" x14ac:dyDescent="0.2">
      <c r="A9787" t="s">
        <v>38143</v>
      </c>
      <c r="B9787" t="s">
        <v>38144</v>
      </c>
      <c r="C9787" t="s">
        <v>52439</v>
      </c>
      <c r="D9787" t="s">
        <v>52166</v>
      </c>
      <c r="F9787" t="s">
        <v>22357</v>
      </c>
      <c r="G9787" t="s">
        <v>52440</v>
      </c>
      <c r="I9787" t="s">
        <v>31938</v>
      </c>
      <c r="J9787" t="s">
        <v>52441</v>
      </c>
      <c r="K9787" t="s">
        <v>52442</v>
      </c>
      <c r="L9787" t="s">
        <v>303</v>
      </c>
      <c r="M9787" t="s">
        <v>2328</v>
      </c>
    </row>
    <row r="9788" spans="1:13" x14ac:dyDescent="0.2">
      <c r="A9788" t="s">
        <v>38143</v>
      </c>
      <c r="B9788" t="s">
        <v>38144</v>
      </c>
      <c r="C9788" t="s">
        <v>52443</v>
      </c>
      <c r="D9788" t="s">
        <v>51465</v>
      </c>
      <c r="E9788" t="s">
        <v>52444</v>
      </c>
      <c r="F9788" t="s">
        <v>10297</v>
      </c>
      <c r="G9788" t="s">
        <v>52445</v>
      </c>
      <c r="H9788" t="s">
        <v>5780</v>
      </c>
      <c r="J9788" t="s">
        <v>52446</v>
      </c>
      <c r="K9788" t="s">
        <v>52447</v>
      </c>
      <c r="L9788" t="s">
        <v>303</v>
      </c>
      <c r="M9788" t="s">
        <v>1175</v>
      </c>
    </row>
    <row r="9789" spans="1:13" x14ac:dyDescent="0.2">
      <c r="A9789" t="s">
        <v>38143</v>
      </c>
      <c r="B9789" t="s">
        <v>38144</v>
      </c>
      <c r="C9789" t="s">
        <v>52448</v>
      </c>
      <c r="D9789" t="s">
        <v>52019</v>
      </c>
      <c r="E9789" t="s">
        <v>52449</v>
      </c>
      <c r="F9789" t="s">
        <v>52450</v>
      </c>
      <c r="H9789" t="s">
        <v>52451</v>
      </c>
      <c r="I9789" t="s">
        <v>13012</v>
      </c>
      <c r="J9789" t="s">
        <v>52452</v>
      </c>
      <c r="K9789" t="s">
        <v>52453</v>
      </c>
      <c r="L9789" t="s">
        <v>303</v>
      </c>
      <c r="M9789" t="s">
        <v>3817</v>
      </c>
    </row>
    <row r="9790" spans="1:13" x14ac:dyDescent="0.2">
      <c r="A9790" t="s">
        <v>38143</v>
      </c>
      <c r="B9790" t="s">
        <v>38144</v>
      </c>
      <c r="C9790" t="s">
        <v>52454</v>
      </c>
      <c r="D9790" t="s">
        <v>52455</v>
      </c>
      <c r="F9790" t="s">
        <v>48397</v>
      </c>
      <c r="G9790" t="s">
        <v>51460</v>
      </c>
      <c r="H9790" t="s">
        <v>51461</v>
      </c>
      <c r="I9790" t="s">
        <v>13012</v>
      </c>
      <c r="J9790" t="s">
        <v>51462</v>
      </c>
      <c r="K9790" t="s">
        <v>302</v>
      </c>
      <c r="L9790" t="s">
        <v>303</v>
      </c>
      <c r="M9790" t="s">
        <v>52456</v>
      </c>
    </row>
    <row r="9791" spans="1:13" x14ac:dyDescent="0.2">
      <c r="A9791" t="s">
        <v>38143</v>
      </c>
      <c r="B9791" t="s">
        <v>38144</v>
      </c>
      <c r="C9791" t="s">
        <v>52457</v>
      </c>
      <c r="D9791" t="s">
        <v>564</v>
      </c>
      <c r="E9791" t="s">
        <v>296</v>
      </c>
      <c r="F9791" t="s">
        <v>52458</v>
      </c>
      <c r="G9791" t="s">
        <v>52459</v>
      </c>
      <c r="H9791" t="s">
        <v>51445</v>
      </c>
      <c r="J9791" t="s">
        <v>52460</v>
      </c>
      <c r="K9791" t="s">
        <v>52461</v>
      </c>
      <c r="L9791" t="s">
        <v>303</v>
      </c>
      <c r="M9791" t="s">
        <v>817</v>
      </c>
    </row>
    <row r="9792" spans="1:13" x14ac:dyDescent="0.2">
      <c r="A9792" t="s">
        <v>38143</v>
      </c>
      <c r="B9792" t="s">
        <v>38144</v>
      </c>
      <c r="C9792" t="s">
        <v>52462</v>
      </c>
      <c r="D9792" t="s">
        <v>52463</v>
      </c>
      <c r="F9792" t="s">
        <v>52464</v>
      </c>
      <c r="G9792" t="s">
        <v>51919</v>
      </c>
      <c r="H9792" t="s">
        <v>31937</v>
      </c>
      <c r="I9792" t="s">
        <v>31938</v>
      </c>
      <c r="J9792" t="s">
        <v>52465</v>
      </c>
      <c r="K9792" t="s">
        <v>52466</v>
      </c>
      <c r="L9792" t="s">
        <v>303</v>
      </c>
      <c r="M9792" t="s">
        <v>52467</v>
      </c>
    </row>
    <row r="9793" spans="1:13" x14ac:dyDescent="0.2">
      <c r="A9793" t="s">
        <v>38143</v>
      </c>
      <c r="B9793" t="s">
        <v>38144</v>
      </c>
      <c r="C9793" t="s">
        <v>52468</v>
      </c>
      <c r="D9793" t="s">
        <v>492</v>
      </c>
      <c r="E9793" t="s">
        <v>493</v>
      </c>
      <c r="F9793" t="s">
        <v>52469</v>
      </c>
      <c r="G9793" t="s">
        <v>51445</v>
      </c>
      <c r="J9793" t="s">
        <v>52470</v>
      </c>
      <c r="K9793" t="s">
        <v>52471</v>
      </c>
      <c r="L9793" t="s">
        <v>303</v>
      </c>
      <c r="M9793" t="s">
        <v>3462</v>
      </c>
    </row>
    <row r="9794" spans="1:13" x14ac:dyDescent="0.2">
      <c r="A9794" t="s">
        <v>38143</v>
      </c>
      <c r="B9794" t="s">
        <v>38144</v>
      </c>
      <c r="C9794" t="s">
        <v>52472</v>
      </c>
      <c r="D9794" t="s">
        <v>394</v>
      </c>
      <c r="E9794" t="s">
        <v>52473</v>
      </c>
      <c r="F9794" t="s">
        <v>52474</v>
      </c>
      <c r="G9794" t="s">
        <v>51981</v>
      </c>
      <c r="H9794" t="s">
        <v>13020</v>
      </c>
      <c r="J9794" t="s">
        <v>52475</v>
      </c>
      <c r="K9794" t="s">
        <v>52476</v>
      </c>
      <c r="L9794" t="s">
        <v>303</v>
      </c>
      <c r="M9794" t="s">
        <v>7042</v>
      </c>
    </row>
    <row r="9795" spans="1:13" x14ac:dyDescent="0.2">
      <c r="A9795" t="s">
        <v>38143</v>
      </c>
      <c r="B9795" t="s">
        <v>38144</v>
      </c>
      <c r="C9795" t="s">
        <v>52477</v>
      </c>
      <c r="D9795" t="s">
        <v>52478</v>
      </c>
      <c r="F9795" t="s">
        <v>52479</v>
      </c>
      <c r="G9795" t="s">
        <v>52480</v>
      </c>
      <c r="H9795" t="s">
        <v>52060</v>
      </c>
      <c r="I9795" t="s">
        <v>13012</v>
      </c>
      <c r="J9795" t="s">
        <v>52481</v>
      </c>
      <c r="K9795" t="s">
        <v>52482</v>
      </c>
      <c r="L9795" t="s">
        <v>303</v>
      </c>
      <c r="M9795" t="s">
        <v>4802</v>
      </c>
    </row>
    <row r="9796" spans="1:13" x14ac:dyDescent="0.2">
      <c r="A9796" t="s">
        <v>38143</v>
      </c>
      <c r="B9796" t="s">
        <v>38144</v>
      </c>
      <c r="C9796" t="s">
        <v>52483</v>
      </c>
      <c r="D9796" t="s">
        <v>394</v>
      </c>
      <c r="E9796" t="s">
        <v>3638</v>
      </c>
      <c r="F9796" t="s">
        <v>52484</v>
      </c>
      <c r="G9796" t="s">
        <v>52485</v>
      </c>
      <c r="H9796" t="s">
        <v>13004</v>
      </c>
      <c r="J9796" t="s">
        <v>52486</v>
      </c>
      <c r="K9796" t="s">
        <v>52487</v>
      </c>
      <c r="L9796" t="s">
        <v>303</v>
      </c>
      <c r="M9796" t="s">
        <v>37346</v>
      </c>
    </row>
    <row r="9797" spans="1:13" x14ac:dyDescent="0.2">
      <c r="A9797" t="s">
        <v>38143</v>
      </c>
      <c r="B9797" t="s">
        <v>38144</v>
      </c>
      <c r="C9797" t="s">
        <v>52488</v>
      </c>
      <c r="D9797" t="s">
        <v>492</v>
      </c>
      <c r="E9797" t="s">
        <v>493</v>
      </c>
      <c r="F9797" t="s">
        <v>52489</v>
      </c>
      <c r="G9797" t="s">
        <v>52490</v>
      </c>
      <c r="H9797" t="s">
        <v>31937</v>
      </c>
      <c r="I9797" t="s">
        <v>31938</v>
      </c>
      <c r="J9797" t="s">
        <v>52491</v>
      </c>
      <c r="K9797" t="s">
        <v>52492</v>
      </c>
      <c r="L9797" t="s">
        <v>303</v>
      </c>
      <c r="M9797" t="s">
        <v>8558</v>
      </c>
    </row>
    <row r="9798" spans="1:13" x14ac:dyDescent="0.2">
      <c r="A9798" t="s">
        <v>38143</v>
      </c>
      <c r="B9798" t="s">
        <v>38144</v>
      </c>
      <c r="C9798" t="s">
        <v>52493</v>
      </c>
      <c r="D9798" t="s">
        <v>394</v>
      </c>
      <c r="E9798" t="s">
        <v>499</v>
      </c>
      <c r="F9798" t="s">
        <v>52494</v>
      </c>
      <c r="G9798" t="s">
        <v>31926</v>
      </c>
      <c r="H9798" t="s">
        <v>13011</v>
      </c>
      <c r="I9798" t="s">
        <v>13012</v>
      </c>
      <c r="J9798" t="s">
        <v>52495</v>
      </c>
      <c r="K9798" t="s">
        <v>52496</v>
      </c>
      <c r="L9798" t="s">
        <v>303</v>
      </c>
      <c r="M9798" t="s">
        <v>34753</v>
      </c>
    </row>
    <row r="9799" spans="1:13" x14ac:dyDescent="0.2">
      <c r="A9799" t="s">
        <v>38143</v>
      </c>
      <c r="B9799" t="s">
        <v>38144</v>
      </c>
      <c r="C9799" t="s">
        <v>52497</v>
      </c>
      <c r="D9799" t="s">
        <v>52498</v>
      </c>
      <c r="E9799" t="s">
        <v>52499</v>
      </c>
      <c r="F9799" t="s">
        <v>52500</v>
      </c>
      <c r="G9799" t="s">
        <v>52501</v>
      </c>
      <c r="H9799" t="s">
        <v>51445</v>
      </c>
      <c r="J9799" t="s">
        <v>52502</v>
      </c>
      <c r="K9799" t="s">
        <v>52503</v>
      </c>
      <c r="L9799" t="s">
        <v>303</v>
      </c>
      <c r="M9799" t="s">
        <v>52504</v>
      </c>
    </row>
    <row r="9800" spans="1:13" x14ac:dyDescent="0.2">
      <c r="A9800" t="s">
        <v>38143</v>
      </c>
      <c r="B9800" t="s">
        <v>38144</v>
      </c>
      <c r="C9800" t="s">
        <v>52505</v>
      </c>
      <c r="D9800" t="s">
        <v>28329</v>
      </c>
      <c r="F9800" t="s">
        <v>12977</v>
      </c>
      <c r="G9800" t="s">
        <v>52506</v>
      </c>
      <c r="H9800" t="s">
        <v>30336</v>
      </c>
      <c r="I9800" t="s">
        <v>13012</v>
      </c>
      <c r="J9800" t="s">
        <v>52507</v>
      </c>
      <c r="K9800" t="s">
        <v>302</v>
      </c>
      <c r="L9800" t="s">
        <v>303</v>
      </c>
      <c r="M9800" t="s">
        <v>10864</v>
      </c>
    </row>
    <row r="9801" spans="1:13" x14ac:dyDescent="0.2">
      <c r="A9801" t="s">
        <v>38143</v>
      </c>
      <c r="B9801" t="s">
        <v>38144</v>
      </c>
      <c r="C9801" t="s">
        <v>52508</v>
      </c>
      <c r="D9801" t="s">
        <v>492</v>
      </c>
      <c r="E9801" t="s">
        <v>493</v>
      </c>
      <c r="F9801" t="s">
        <v>52509</v>
      </c>
      <c r="G9801" t="s">
        <v>52424</v>
      </c>
      <c r="H9801" t="s">
        <v>31938</v>
      </c>
      <c r="J9801" t="s">
        <v>52510</v>
      </c>
      <c r="K9801" t="s">
        <v>52511</v>
      </c>
      <c r="L9801" t="s">
        <v>303</v>
      </c>
      <c r="M9801" t="s">
        <v>30450</v>
      </c>
    </row>
    <row r="9802" spans="1:13" x14ac:dyDescent="0.2">
      <c r="A9802" t="s">
        <v>38143</v>
      </c>
      <c r="B9802" t="s">
        <v>38144</v>
      </c>
      <c r="C9802" t="s">
        <v>52512</v>
      </c>
      <c r="D9802" t="s">
        <v>51655</v>
      </c>
      <c r="E9802" t="s">
        <v>52513</v>
      </c>
      <c r="F9802" t="s">
        <v>52514</v>
      </c>
      <c r="H9802" t="s">
        <v>13020</v>
      </c>
      <c r="J9802" t="s">
        <v>52515</v>
      </c>
      <c r="K9802" t="s">
        <v>52516</v>
      </c>
      <c r="L9802" t="s">
        <v>303</v>
      </c>
      <c r="M9802" t="s">
        <v>27763</v>
      </c>
    </row>
    <row r="9803" spans="1:13" x14ac:dyDescent="0.2">
      <c r="A9803" t="s">
        <v>38143</v>
      </c>
      <c r="B9803" t="s">
        <v>38144</v>
      </c>
      <c r="C9803" t="s">
        <v>52517</v>
      </c>
      <c r="D9803" t="s">
        <v>51472</v>
      </c>
      <c r="F9803" t="s">
        <v>52518</v>
      </c>
      <c r="G9803" t="s">
        <v>52519</v>
      </c>
      <c r="H9803" t="s">
        <v>51629</v>
      </c>
      <c r="I9803" t="s">
        <v>13012</v>
      </c>
      <c r="J9803" t="s">
        <v>52520</v>
      </c>
      <c r="K9803" t="s">
        <v>52521</v>
      </c>
      <c r="L9803" t="s">
        <v>303</v>
      </c>
      <c r="M9803" t="s">
        <v>1807</v>
      </c>
    </row>
    <row r="9804" spans="1:13" x14ac:dyDescent="0.2">
      <c r="A9804" t="s">
        <v>38143</v>
      </c>
      <c r="B9804" t="s">
        <v>38144</v>
      </c>
      <c r="C9804" t="s">
        <v>52522</v>
      </c>
      <c r="D9804" t="s">
        <v>349</v>
      </c>
      <c r="F9804" t="s">
        <v>37892</v>
      </c>
      <c r="G9804" t="s">
        <v>37980</v>
      </c>
      <c r="H9804" t="s">
        <v>31938</v>
      </c>
      <c r="J9804" t="s">
        <v>52523</v>
      </c>
      <c r="K9804" t="s">
        <v>52524</v>
      </c>
      <c r="L9804" t="s">
        <v>303</v>
      </c>
      <c r="M9804" t="s">
        <v>422</v>
      </c>
    </row>
    <row r="9805" spans="1:13" x14ac:dyDescent="0.2">
      <c r="A9805" t="s">
        <v>38143</v>
      </c>
      <c r="B9805" t="s">
        <v>38144</v>
      </c>
      <c r="C9805" t="s">
        <v>52525</v>
      </c>
      <c r="D9805" t="s">
        <v>52526</v>
      </c>
      <c r="E9805" t="s">
        <v>52224</v>
      </c>
      <c r="F9805" t="s">
        <v>12977</v>
      </c>
      <c r="G9805" t="s">
        <v>52527</v>
      </c>
      <c r="H9805" t="s">
        <v>13012</v>
      </c>
      <c r="J9805" t="s">
        <v>52528</v>
      </c>
      <c r="K9805" t="s">
        <v>52529</v>
      </c>
      <c r="L9805" t="s">
        <v>303</v>
      </c>
      <c r="M9805" t="s">
        <v>52530</v>
      </c>
    </row>
    <row r="9806" spans="1:13" x14ac:dyDescent="0.2">
      <c r="A9806" t="s">
        <v>38143</v>
      </c>
      <c r="B9806" t="s">
        <v>38144</v>
      </c>
      <c r="C9806" t="s">
        <v>52531</v>
      </c>
      <c r="D9806" t="s">
        <v>4966</v>
      </c>
      <c r="E9806" t="s">
        <v>52532</v>
      </c>
      <c r="F9806" t="s">
        <v>52533</v>
      </c>
      <c r="G9806" t="s">
        <v>52534</v>
      </c>
      <c r="H9806" t="s">
        <v>31937</v>
      </c>
      <c r="I9806" t="s">
        <v>31938</v>
      </c>
      <c r="J9806" t="s">
        <v>52535</v>
      </c>
      <c r="K9806" t="s">
        <v>52536</v>
      </c>
      <c r="L9806" t="s">
        <v>303</v>
      </c>
      <c r="M9806" t="s">
        <v>52537</v>
      </c>
    </row>
    <row r="9807" spans="1:13" x14ac:dyDescent="0.2">
      <c r="A9807" t="s">
        <v>38143</v>
      </c>
      <c r="B9807" t="s">
        <v>38144</v>
      </c>
      <c r="C9807" t="s">
        <v>52538</v>
      </c>
      <c r="D9807" t="s">
        <v>572</v>
      </c>
      <c r="E9807" t="s">
        <v>573</v>
      </c>
      <c r="F9807" t="s">
        <v>52539</v>
      </c>
      <c r="G9807" t="s">
        <v>52540</v>
      </c>
      <c r="H9807" t="s">
        <v>31937</v>
      </c>
      <c r="I9807" t="s">
        <v>31938</v>
      </c>
      <c r="J9807" t="s">
        <v>52541</v>
      </c>
      <c r="K9807" t="s">
        <v>52542</v>
      </c>
      <c r="L9807" t="s">
        <v>303</v>
      </c>
      <c r="M9807" t="s">
        <v>5402</v>
      </c>
    </row>
    <row r="9808" spans="1:13" x14ac:dyDescent="0.2">
      <c r="A9808" t="s">
        <v>38143</v>
      </c>
      <c r="B9808" t="s">
        <v>38144</v>
      </c>
      <c r="C9808" t="s">
        <v>52543</v>
      </c>
      <c r="D9808" t="s">
        <v>52544</v>
      </c>
      <c r="F9808" t="s">
        <v>52545</v>
      </c>
      <c r="H9808" t="s">
        <v>52254</v>
      </c>
      <c r="I9808" t="s">
        <v>31938</v>
      </c>
      <c r="J9808" t="s">
        <v>52546</v>
      </c>
      <c r="K9808" t="s">
        <v>52547</v>
      </c>
      <c r="L9808" t="s">
        <v>303</v>
      </c>
      <c r="M9808" t="s">
        <v>52548</v>
      </c>
    </row>
    <row r="9809" spans="1:13" x14ac:dyDescent="0.2">
      <c r="A9809" t="s">
        <v>38143</v>
      </c>
      <c r="B9809" t="s">
        <v>38144</v>
      </c>
      <c r="C9809" t="s">
        <v>52549</v>
      </c>
      <c r="D9809" t="s">
        <v>52550</v>
      </c>
      <c r="E9809" t="s">
        <v>52551</v>
      </c>
      <c r="F9809" t="s">
        <v>52552</v>
      </c>
      <c r="G9809" t="s">
        <v>17504</v>
      </c>
      <c r="H9809" t="s">
        <v>52553</v>
      </c>
      <c r="I9809" t="s">
        <v>31938</v>
      </c>
      <c r="J9809" t="s">
        <v>52554</v>
      </c>
      <c r="K9809" t="s">
        <v>52555</v>
      </c>
      <c r="L9809" t="s">
        <v>303</v>
      </c>
      <c r="M9809" t="s">
        <v>27818</v>
      </c>
    </row>
    <row r="9810" spans="1:13" x14ac:dyDescent="0.2">
      <c r="A9810" t="s">
        <v>38143</v>
      </c>
      <c r="B9810" t="s">
        <v>38144</v>
      </c>
      <c r="C9810" t="s">
        <v>52556</v>
      </c>
      <c r="D9810" t="s">
        <v>52557</v>
      </c>
      <c r="E9810" t="s">
        <v>52558</v>
      </c>
      <c r="F9810" t="s">
        <v>18464</v>
      </c>
      <c r="G9810" t="s">
        <v>52559</v>
      </c>
      <c r="H9810" t="s">
        <v>52060</v>
      </c>
      <c r="J9810" t="s">
        <v>52560</v>
      </c>
      <c r="K9810" t="s">
        <v>52561</v>
      </c>
      <c r="L9810" t="s">
        <v>303</v>
      </c>
      <c r="M9810" t="s">
        <v>23887</v>
      </c>
    </row>
    <row r="9811" spans="1:13" x14ac:dyDescent="0.2">
      <c r="A9811" t="s">
        <v>38143</v>
      </c>
      <c r="B9811" t="s">
        <v>38144</v>
      </c>
      <c r="C9811" t="s">
        <v>52562</v>
      </c>
      <c r="D9811" t="s">
        <v>52563</v>
      </c>
      <c r="E9811" t="s">
        <v>52564</v>
      </c>
      <c r="F9811" t="s">
        <v>22588</v>
      </c>
      <c r="G9811" t="s">
        <v>51954</v>
      </c>
      <c r="H9811" t="s">
        <v>51445</v>
      </c>
      <c r="J9811" t="s">
        <v>52565</v>
      </c>
      <c r="K9811" t="s">
        <v>52566</v>
      </c>
      <c r="L9811" t="s">
        <v>303</v>
      </c>
      <c r="M9811" t="s">
        <v>14916</v>
      </c>
    </row>
    <row r="9812" spans="1:13" x14ac:dyDescent="0.2">
      <c r="A9812" t="s">
        <v>38143</v>
      </c>
      <c r="B9812" t="s">
        <v>38144</v>
      </c>
      <c r="C9812" t="s">
        <v>52567</v>
      </c>
      <c r="D9812" t="s">
        <v>52568</v>
      </c>
      <c r="E9812" t="s">
        <v>52569</v>
      </c>
      <c r="F9812" t="s">
        <v>52570</v>
      </c>
      <c r="G9812" t="s">
        <v>52571</v>
      </c>
      <c r="H9812" t="s">
        <v>52572</v>
      </c>
      <c r="I9812" t="s">
        <v>51445</v>
      </c>
      <c r="J9812" t="s">
        <v>52573</v>
      </c>
      <c r="K9812" t="s">
        <v>52574</v>
      </c>
      <c r="L9812" t="s">
        <v>303</v>
      </c>
      <c r="M9812" t="s">
        <v>52575</v>
      </c>
    </row>
    <row r="9813" spans="1:13" x14ac:dyDescent="0.2">
      <c r="A9813" t="s">
        <v>38143</v>
      </c>
      <c r="B9813" t="s">
        <v>38144</v>
      </c>
      <c r="C9813" t="s">
        <v>52576</v>
      </c>
      <c r="D9813" t="s">
        <v>572</v>
      </c>
      <c r="E9813" t="s">
        <v>573</v>
      </c>
      <c r="F9813" t="s">
        <v>3191</v>
      </c>
      <c r="G9813" t="s">
        <v>52577</v>
      </c>
      <c r="H9813" t="s">
        <v>31937</v>
      </c>
      <c r="I9813" t="s">
        <v>31938</v>
      </c>
      <c r="J9813" t="s">
        <v>52578</v>
      </c>
      <c r="K9813" t="s">
        <v>52579</v>
      </c>
      <c r="L9813" t="s">
        <v>303</v>
      </c>
      <c r="M9813" t="s">
        <v>5402</v>
      </c>
    </row>
    <row r="9814" spans="1:13" x14ac:dyDescent="0.2">
      <c r="A9814" t="s">
        <v>38143</v>
      </c>
      <c r="B9814" t="s">
        <v>38144</v>
      </c>
      <c r="C9814" t="s">
        <v>52580</v>
      </c>
      <c r="D9814" t="s">
        <v>295</v>
      </c>
      <c r="E9814" t="s">
        <v>296</v>
      </c>
      <c r="F9814" t="s">
        <v>52581</v>
      </c>
      <c r="G9814" t="s">
        <v>52582</v>
      </c>
      <c r="H9814" t="s">
        <v>52031</v>
      </c>
      <c r="I9814" t="s">
        <v>13035</v>
      </c>
      <c r="J9814" t="s">
        <v>52583</v>
      </c>
      <c r="K9814" t="s">
        <v>52584</v>
      </c>
      <c r="L9814" t="s">
        <v>303</v>
      </c>
      <c r="M9814" t="s">
        <v>52585</v>
      </c>
    </row>
    <row r="9815" spans="1:13" x14ac:dyDescent="0.2">
      <c r="A9815" t="s">
        <v>38143</v>
      </c>
      <c r="B9815" t="s">
        <v>38144</v>
      </c>
      <c r="C9815" t="s">
        <v>52586</v>
      </c>
      <c r="D9815" t="s">
        <v>572</v>
      </c>
      <c r="E9815" t="s">
        <v>573</v>
      </c>
      <c r="F9815" t="s">
        <v>52587</v>
      </c>
      <c r="G9815" t="s">
        <v>52588</v>
      </c>
      <c r="H9815" t="s">
        <v>13035</v>
      </c>
      <c r="J9815" t="s">
        <v>52589</v>
      </c>
      <c r="K9815" t="s">
        <v>52590</v>
      </c>
      <c r="L9815" t="s">
        <v>303</v>
      </c>
      <c r="M9815" t="s">
        <v>914</v>
      </c>
    </row>
    <row r="9816" spans="1:13" x14ac:dyDescent="0.2">
      <c r="A9816" t="s">
        <v>38143</v>
      </c>
      <c r="B9816" t="s">
        <v>38144</v>
      </c>
      <c r="C9816" t="s">
        <v>52591</v>
      </c>
      <c r="D9816" t="s">
        <v>492</v>
      </c>
      <c r="E9816" t="s">
        <v>493</v>
      </c>
      <c r="F9816" t="s">
        <v>52592</v>
      </c>
      <c r="G9816" t="s">
        <v>52381</v>
      </c>
      <c r="H9816" t="s">
        <v>31938</v>
      </c>
      <c r="J9816" t="s">
        <v>52593</v>
      </c>
      <c r="K9816" t="s">
        <v>52594</v>
      </c>
      <c r="L9816" t="s">
        <v>303</v>
      </c>
      <c r="M9816" t="s">
        <v>422</v>
      </c>
    </row>
    <row r="9817" spans="1:13" x14ac:dyDescent="0.2">
      <c r="A9817" t="s">
        <v>38143</v>
      </c>
      <c r="B9817" t="s">
        <v>38144</v>
      </c>
      <c r="C9817" t="s">
        <v>52595</v>
      </c>
      <c r="D9817" t="s">
        <v>295</v>
      </c>
      <c r="E9817" t="s">
        <v>296</v>
      </c>
      <c r="F9817" t="s">
        <v>52596</v>
      </c>
      <c r="G9817" t="s">
        <v>51981</v>
      </c>
      <c r="H9817" t="s">
        <v>13012</v>
      </c>
      <c r="J9817" t="s">
        <v>52597</v>
      </c>
      <c r="K9817" t="s">
        <v>52598</v>
      </c>
      <c r="L9817" t="s">
        <v>303</v>
      </c>
      <c r="M9817" t="s">
        <v>2936</v>
      </c>
    </row>
    <row r="9818" spans="1:13" x14ac:dyDescent="0.2">
      <c r="A9818" t="s">
        <v>38143</v>
      </c>
      <c r="B9818" t="s">
        <v>38144</v>
      </c>
      <c r="C9818" t="s">
        <v>52599</v>
      </c>
      <c r="D9818" t="s">
        <v>295</v>
      </c>
      <c r="E9818" t="s">
        <v>296</v>
      </c>
      <c r="F9818" t="s">
        <v>52600</v>
      </c>
      <c r="G9818" t="s">
        <v>52601</v>
      </c>
      <c r="H9818" t="s">
        <v>51482</v>
      </c>
      <c r="I9818" t="s">
        <v>13035</v>
      </c>
      <c r="J9818" t="s">
        <v>52602</v>
      </c>
      <c r="K9818" t="s">
        <v>52603</v>
      </c>
      <c r="L9818" t="s">
        <v>303</v>
      </c>
      <c r="M9818" t="s">
        <v>4987</v>
      </c>
    </row>
    <row r="9819" spans="1:13" x14ac:dyDescent="0.2">
      <c r="A9819" t="s">
        <v>38143</v>
      </c>
      <c r="B9819" t="s">
        <v>38144</v>
      </c>
      <c r="C9819" t="s">
        <v>52604</v>
      </c>
      <c r="D9819" t="s">
        <v>52055</v>
      </c>
      <c r="E9819" t="s">
        <v>52605</v>
      </c>
      <c r="F9819" t="s">
        <v>10529</v>
      </c>
      <c r="G9819" t="s">
        <v>52606</v>
      </c>
      <c r="I9819" t="s">
        <v>13004</v>
      </c>
      <c r="J9819" t="s">
        <v>52607</v>
      </c>
      <c r="K9819" t="s">
        <v>52608</v>
      </c>
      <c r="L9819" t="s">
        <v>303</v>
      </c>
      <c r="M9819" t="s">
        <v>18757</v>
      </c>
    </row>
    <row r="9820" spans="1:13" x14ac:dyDescent="0.2">
      <c r="A9820" t="s">
        <v>38143</v>
      </c>
      <c r="B9820" t="s">
        <v>38144</v>
      </c>
      <c r="C9820" t="s">
        <v>52609</v>
      </c>
      <c r="D9820" t="s">
        <v>572</v>
      </c>
      <c r="E9820" t="s">
        <v>573</v>
      </c>
      <c r="F9820" t="s">
        <v>52610</v>
      </c>
      <c r="G9820" t="s">
        <v>43467</v>
      </c>
      <c r="H9820" t="s">
        <v>13035</v>
      </c>
      <c r="J9820" t="s">
        <v>52611</v>
      </c>
      <c r="K9820" t="s">
        <v>52612</v>
      </c>
      <c r="L9820" t="s">
        <v>303</v>
      </c>
      <c r="M9820" t="s">
        <v>914</v>
      </c>
    </row>
    <row r="9821" spans="1:13" x14ac:dyDescent="0.2">
      <c r="A9821" t="s">
        <v>38143</v>
      </c>
      <c r="B9821" t="s">
        <v>38144</v>
      </c>
      <c r="C9821" t="s">
        <v>52613</v>
      </c>
      <c r="D9821" t="s">
        <v>295</v>
      </c>
      <c r="E9821" t="s">
        <v>296</v>
      </c>
      <c r="F9821" t="s">
        <v>52614</v>
      </c>
      <c r="G9821" t="s">
        <v>52615</v>
      </c>
      <c r="H9821" t="s">
        <v>13035</v>
      </c>
      <c r="I9821" t="s">
        <v>13012</v>
      </c>
      <c r="J9821" t="s">
        <v>52616</v>
      </c>
      <c r="K9821" t="s">
        <v>52617</v>
      </c>
      <c r="L9821" t="s">
        <v>303</v>
      </c>
      <c r="M9821" t="s">
        <v>4987</v>
      </c>
    </row>
    <row r="9822" spans="1:13" x14ac:dyDescent="0.2">
      <c r="A9822" t="s">
        <v>38143</v>
      </c>
      <c r="B9822" t="s">
        <v>38144</v>
      </c>
      <c r="C9822" t="s">
        <v>52618</v>
      </c>
      <c r="D9822" t="s">
        <v>572</v>
      </c>
      <c r="E9822" t="s">
        <v>573</v>
      </c>
      <c r="F9822" t="s">
        <v>8482</v>
      </c>
      <c r="G9822" t="s">
        <v>52619</v>
      </c>
      <c r="H9822" t="s">
        <v>52620</v>
      </c>
      <c r="I9822" t="s">
        <v>5780</v>
      </c>
      <c r="J9822" t="s">
        <v>52621</v>
      </c>
      <c r="K9822" t="s">
        <v>52622</v>
      </c>
      <c r="L9822" t="s">
        <v>303</v>
      </c>
      <c r="M9822" t="s">
        <v>8293</v>
      </c>
    </row>
    <row r="9823" spans="1:13" x14ac:dyDescent="0.2">
      <c r="A9823" t="s">
        <v>38143</v>
      </c>
      <c r="B9823" t="s">
        <v>38144</v>
      </c>
      <c r="C9823" t="s">
        <v>52623</v>
      </c>
      <c r="D9823" t="s">
        <v>295</v>
      </c>
      <c r="E9823" t="s">
        <v>296</v>
      </c>
      <c r="F9823" t="s">
        <v>52624</v>
      </c>
      <c r="G9823" t="s">
        <v>1063</v>
      </c>
      <c r="H9823" t="s">
        <v>51629</v>
      </c>
      <c r="I9823" t="s">
        <v>13012</v>
      </c>
      <c r="J9823" t="s">
        <v>52625</v>
      </c>
      <c r="K9823" t="s">
        <v>52626</v>
      </c>
      <c r="L9823" t="s">
        <v>303</v>
      </c>
      <c r="M9823" t="s">
        <v>2431</v>
      </c>
    </row>
    <row r="9824" spans="1:13" x14ac:dyDescent="0.2">
      <c r="A9824" t="s">
        <v>38143</v>
      </c>
      <c r="B9824" t="s">
        <v>38144</v>
      </c>
      <c r="C9824" t="s">
        <v>52627</v>
      </c>
      <c r="D9824" t="s">
        <v>349</v>
      </c>
      <c r="F9824" t="s">
        <v>24729</v>
      </c>
      <c r="H9824" t="s">
        <v>51629</v>
      </c>
      <c r="I9824" t="s">
        <v>13012</v>
      </c>
      <c r="J9824" t="s">
        <v>52628</v>
      </c>
      <c r="K9824" t="s">
        <v>302</v>
      </c>
      <c r="L9824" t="s">
        <v>303</v>
      </c>
      <c r="M9824" t="s">
        <v>51479</v>
      </c>
    </row>
    <row r="9825" spans="1:13" x14ac:dyDescent="0.2">
      <c r="A9825" t="s">
        <v>38143</v>
      </c>
      <c r="B9825" t="s">
        <v>38144</v>
      </c>
      <c r="C9825" t="s">
        <v>52629</v>
      </c>
      <c r="D9825" t="s">
        <v>492</v>
      </c>
      <c r="E9825" t="s">
        <v>493</v>
      </c>
      <c r="F9825" t="s">
        <v>52630</v>
      </c>
      <c r="G9825" t="s">
        <v>46266</v>
      </c>
      <c r="H9825" t="s">
        <v>13012</v>
      </c>
      <c r="J9825" t="s">
        <v>52631</v>
      </c>
      <c r="K9825" t="s">
        <v>52632</v>
      </c>
      <c r="L9825" t="s">
        <v>303</v>
      </c>
      <c r="M9825" t="s">
        <v>822</v>
      </c>
    </row>
    <row r="9826" spans="1:13" x14ac:dyDescent="0.2">
      <c r="A9826" t="s">
        <v>38143</v>
      </c>
      <c r="B9826" t="s">
        <v>38144</v>
      </c>
      <c r="C9826" t="s">
        <v>52633</v>
      </c>
      <c r="D9826" t="s">
        <v>349</v>
      </c>
      <c r="F9826" t="s">
        <v>52634</v>
      </c>
      <c r="G9826" t="s">
        <v>52527</v>
      </c>
      <c r="H9826" t="s">
        <v>13012</v>
      </c>
      <c r="J9826" t="s">
        <v>52528</v>
      </c>
      <c r="K9826" t="s">
        <v>302</v>
      </c>
      <c r="L9826" t="s">
        <v>303</v>
      </c>
      <c r="M9826" t="s">
        <v>51479</v>
      </c>
    </row>
    <row r="9827" spans="1:13" x14ac:dyDescent="0.2">
      <c r="A9827" t="s">
        <v>38143</v>
      </c>
      <c r="B9827" t="s">
        <v>38144</v>
      </c>
      <c r="C9827" t="s">
        <v>52635</v>
      </c>
      <c r="D9827" t="s">
        <v>51571</v>
      </c>
      <c r="E9827" t="s">
        <v>52636</v>
      </c>
      <c r="F9827" t="s">
        <v>52637</v>
      </c>
      <c r="G9827" t="s">
        <v>51662</v>
      </c>
      <c r="H9827" t="s">
        <v>13035</v>
      </c>
      <c r="J9827" t="s">
        <v>52638</v>
      </c>
      <c r="K9827" t="s">
        <v>52639</v>
      </c>
      <c r="L9827" t="s">
        <v>303</v>
      </c>
      <c r="M9827" t="s">
        <v>1979</v>
      </c>
    </row>
    <row r="9828" spans="1:13" x14ac:dyDescent="0.2">
      <c r="A9828" t="s">
        <v>38143</v>
      </c>
      <c r="B9828" t="s">
        <v>38144</v>
      </c>
      <c r="C9828" t="s">
        <v>52640</v>
      </c>
      <c r="D9828" t="s">
        <v>349</v>
      </c>
      <c r="F9828" t="s">
        <v>52641</v>
      </c>
      <c r="G9828" t="s">
        <v>52642</v>
      </c>
      <c r="H9828" t="s">
        <v>31938</v>
      </c>
      <c r="J9828" t="s">
        <v>52643</v>
      </c>
      <c r="K9828" t="s">
        <v>52644</v>
      </c>
      <c r="L9828" t="s">
        <v>303</v>
      </c>
      <c r="M9828" t="s">
        <v>422</v>
      </c>
    </row>
    <row r="9829" spans="1:13" x14ac:dyDescent="0.2">
      <c r="A9829" t="s">
        <v>38143</v>
      </c>
      <c r="B9829" t="s">
        <v>38144</v>
      </c>
      <c r="C9829" t="s">
        <v>52645</v>
      </c>
      <c r="D9829" t="s">
        <v>5229</v>
      </c>
      <c r="E9829" t="s">
        <v>52646</v>
      </c>
      <c r="F9829" t="s">
        <v>9250</v>
      </c>
      <c r="G9829" t="s">
        <v>52647</v>
      </c>
      <c r="H9829" t="s">
        <v>46266</v>
      </c>
      <c r="I9829" t="s">
        <v>13012</v>
      </c>
      <c r="J9829" t="s">
        <v>52648</v>
      </c>
      <c r="K9829" t="s">
        <v>52649</v>
      </c>
      <c r="L9829" t="s">
        <v>303</v>
      </c>
      <c r="M9829" t="s">
        <v>45919</v>
      </c>
    </row>
    <row r="9830" spans="1:13" x14ac:dyDescent="0.2">
      <c r="A9830" t="s">
        <v>38143</v>
      </c>
      <c r="B9830" t="s">
        <v>38144</v>
      </c>
      <c r="C9830" t="s">
        <v>52650</v>
      </c>
      <c r="D9830" t="s">
        <v>394</v>
      </c>
      <c r="E9830" t="s">
        <v>1809</v>
      </c>
      <c r="F9830" t="s">
        <v>500</v>
      </c>
      <c r="G9830" t="s">
        <v>52651</v>
      </c>
      <c r="H9830" t="s">
        <v>52652</v>
      </c>
      <c r="I9830" t="s">
        <v>13035</v>
      </c>
      <c r="J9830" t="s">
        <v>52653</v>
      </c>
      <c r="K9830" t="s">
        <v>302</v>
      </c>
      <c r="L9830" t="s">
        <v>303</v>
      </c>
      <c r="M9830" t="s">
        <v>17592</v>
      </c>
    </row>
    <row r="9831" spans="1:13" x14ac:dyDescent="0.2">
      <c r="A9831" t="s">
        <v>38143</v>
      </c>
      <c r="B9831" t="s">
        <v>38144</v>
      </c>
      <c r="C9831" t="s">
        <v>52654</v>
      </c>
      <c r="D9831" t="s">
        <v>6662</v>
      </c>
      <c r="E9831" t="s">
        <v>52655</v>
      </c>
      <c r="F9831" t="s">
        <v>52656</v>
      </c>
      <c r="G9831" t="s">
        <v>52657</v>
      </c>
      <c r="H9831" t="s">
        <v>13035</v>
      </c>
      <c r="I9831" t="s">
        <v>13012</v>
      </c>
      <c r="J9831" t="s">
        <v>52658</v>
      </c>
      <c r="K9831" t="s">
        <v>52659</v>
      </c>
      <c r="L9831" t="s">
        <v>303</v>
      </c>
      <c r="M9831" t="s">
        <v>3189</v>
      </c>
    </row>
    <row r="9832" spans="1:13" x14ac:dyDescent="0.2">
      <c r="A9832" t="s">
        <v>38143</v>
      </c>
      <c r="B9832" t="s">
        <v>38144</v>
      </c>
      <c r="C9832" t="s">
        <v>52660</v>
      </c>
      <c r="D9832" t="s">
        <v>572</v>
      </c>
      <c r="E9832" t="s">
        <v>573</v>
      </c>
      <c r="F9832" t="s">
        <v>52661</v>
      </c>
      <c r="G9832" t="s">
        <v>51477</v>
      </c>
      <c r="H9832" t="s">
        <v>13012</v>
      </c>
      <c r="J9832" t="s">
        <v>52662</v>
      </c>
      <c r="K9832" t="s">
        <v>52663</v>
      </c>
      <c r="L9832" t="s">
        <v>303</v>
      </c>
      <c r="M9832" t="s">
        <v>914</v>
      </c>
    </row>
    <row r="9833" spans="1:13" x14ac:dyDescent="0.2">
      <c r="A9833" t="s">
        <v>38143</v>
      </c>
      <c r="B9833" t="s">
        <v>38144</v>
      </c>
      <c r="C9833" t="s">
        <v>52664</v>
      </c>
      <c r="D9833" t="s">
        <v>52665</v>
      </c>
      <c r="E9833" t="s">
        <v>52666</v>
      </c>
      <c r="F9833" t="s">
        <v>29436</v>
      </c>
      <c r="H9833" t="s">
        <v>52527</v>
      </c>
      <c r="I9833" t="s">
        <v>13012</v>
      </c>
      <c r="J9833" t="s">
        <v>52667</v>
      </c>
      <c r="K9833" t="s">
        <v>52668</v>
      </c>
      <c r="L9833" t="s">
        <v>303</v>
      </c>
      <c r="M9833" t="s">
        <v>17397</v>
      </c>
    </row>
    <row r="9834" spans="1:13" x14ac:dyDescent="0.2">
      <c r="A9834" t="s">
        <v>38143</v>
      </c>
      <c r="B9834" t="s">
        <v>38144</v>
      </c>
      <c r="C9834" t="s">
        <v>52669</v>
      </c>
      <c r="D9834" t="s">
        <v>349</v>
      </c>
      <c r="E9834" t="s">
        <v>424</v>
      </c>
      <c r="F9834" t="s">
        <v>52670</v>
      </c>
      <c r="G9834" t="s">
        <v>13004</v>
      </c>
      <c r="H9834" t="s">
        <v>31938</v>
      </c>
      <c r="J9834" t="s">
        <v>52671</v>
      </c>
      <c r="K9834" t="s">
        <v>52672</v>
      </c>
      <c r="L9834" t="s">
        <v>303</v>
      </c>
      <c r="M9834" t="s">
        <v>20366</v>
      </c>
    </row>
    <row r="9835" spans="1:13" x14ac:dyDescent="0.2">
      <c r="A9835" t="s">
        <v>38143</v>
      </c>
      <c r="B9835" t="s">
        <v>38144</v>
      </c>
      <c r="C9835" t="s">
        <v>52673</v>
      </c>
      <c r="D9835" t="s">
        <v>394</v>
      </c>
      <c r="E9835" t="s">
        <v>395</v>
      </c>
      <c r="F9835" t="s">
        <v>52674</v>
      </c>
      <c r="H9835" t="s">
        <v>13020</v>
      </c>
      <c r="I9835" t="s">
        <v>13012</v>
      </c>
      <c r="J9835" t="s">
        <v>52675</v>
      </c>
      <c r="K9835" t="s">
        <v>52676</v>
      </c>
      <c r="L9835" t="s">
        <v>303</v>
      </c>
      <c r="M9835" t="s">
        <v>52677</v>
      </c>
    </row>
    <row r="9836" spans="1:13" x14ac:dyDescent="0.2">
      <c r="A9836" t="s">
        <v>38143</v>
      </c>
      <c r="B9836" t="s">
        <v>38144</v>
      </c>
      <c r="C9836" t="s">
        <v>52678</v>
      </c>
      <c r="D9836" t="s">
        <v>28329</v>
      </c>
      <c r="F9836" t="s">
        <v>31914</v>
      </c>
      <c r="G9836" t="s">
        <v>52679</v>
      </c>
      <c r="H9836" t="s">
        <v>30336</v>
      </c>
      <c r="I9836" t="s">
        <v>13012</v>
      </c>
      <c r="J9836" t="s">
        <v>52680</v>
      </c>
      <c r="K9836" t="s">
        <v>302</v>
      </c>
      <c r="L9836" t="s">
        <v>303</v>
      </c>
      <c r="M9836" t="s">
        <v>14303</v>
      </c>
    </row>
    <row r="9837" spans="1:13" x14ac:dyDescent="0.2">
      <c r="A9837" t="s">
        <v>38143</v>
      </c>
      <c r="B9837" t="s">
        <v>38144</v>
      </c>
      <c r="C9837" t="s">
        <v>52681</v>
      </c>
      <c r="D9837" t="s">
        <v>52682</v>
      </c>
      <c r="E9837" t="s">
        <v>52683</v>
      </c>
      <c r="F9837" t="s">
        <v>8381</v>
      </c>
      <c r="G9837" t="s">
        <v>52684</v>
      </c>
      <c r="H9837" t="s">
        <v>5780</v>
      </c>
      <c r="J9837" t="s">
        <v>52685</v>
      </c>
      <c r="K9837" t="s">
        <v>52686</v>
      </c>
      <c r="L9837" t="s">
        <v>303</v>
      </c>
      <c r="M9837" t="s">
        <v>23881</v>
      </c>
    </row>
    <row r="9838" spans="1:13" x14ac:dyDescent="0.2">
      <c r="A9838" t="s">
        <v>38143</v>
      </c>
      <c r="B9838" t="s">
        <v>38144</v>
      </c>
      <c r="C9838" t="s">
        <v>52687</v>
      </c>
      <c r="D9838" t="s">
        <v>52688</v>
      </c>
      <c r="E9838" t="s">
        <v>52689</v>
      </c>
      <c r="F9838" t="s">
        <v>52690</v>
      </c>
      <c r="G9838" t="s">
        <v>52143</v>
      </c>
      <c r="H9838" t="s">
        <v>13011</v>
      </c>
      <c r="J9838" t="s">
        <v>52691</v>
      </c>
      <c r="K9838" t="s">
        <v>52692</v>
      </c>
      <c r="L9838" t="s">
        <v>303</v>
      </c>
      <c r="M9838" t="s">
        <v>2699</v>
      </c>
    </row>
    <row r="9839" spans="1:13" x14ac:dyDescent="0.2">
      <c r="A9839" t="s">
        <v>38143</v>
      </c>
      <c r="B9839" t="s">
        <v>38144</v>
      </c>
      <c r="C9839" t="s">
        <v>52693</v>
      </c>
      <c r="D9839" t="s">
        <v>572</v>
      </c>
      <c r="E9839" t="s">
        <v>573</v>
      </c>
      <c r="F9839" t="s">
        <v>52694</v>
      </c>
      <c r="G9839" t="s">
        <v>43467</v>
      </c>
      <c r="H9839" t="s">
        <v>13035</v>
      </c>
      <c r="J9839" t="s">
        <v>52695</v>
      </c>
      <c r="K9839" t="s">
        <v>52696</v>
      </c>
      <c r="L9839" t="s">
        <v>303</v>
      </c>
      <c r="M9839" t="s">
        <v>914</v>
      </c>
    </row>
    <row r="9840" spans="1:13" x14ac:dyDescent="0.2">
      <c r="A9840" t="s">
        <v>38143</v>
      </c>
      <c r="B9840" t="s">
        <v>38144</v>
      </c>
      <c r="C9840" t="s">
        <v>52697</v>
      </c>
      <c r="D9840" t="s">
        <v>28329</v>
      </c>
      <c r="E9840" t="s">
        <v>52698</v>
      </c>
      <c r="F9840" t="s">
        <v>52699</v>
      </c>
      <c r="G9840" t="s">
        <v>51545</v>
      </c>
      <c r="H9840" t="s">
        <v>13020</v>
      </c>
      <c r="I9840" t="s">
        <v>13012</v>
      </c>
      <c r="J9840" t="s">
        <v>52700</v>
      </c>
      <c r="K9840" t="s">
        <v>52701</v>
      </c>
      <c r="L9840" t="s">
        <v>303</v>
      </c>
      <c r="M9840" t="s">
        <v>52702</v>
      </c>
    </row>
    <row r="9841" spans="1:13" x14ac:dyDescent="0.2">
      <c r="A9841" t="s">
        <v>38143</v>
      </c>
      <c r="B9841" t="s">
        <v>38144</v>
      </c>
      <c r="C9841" t="s">
        <v>52703</v>
      </c>
      <c r="D9841" t="s">
        <v>52704</v>
      </c>
      <c r="E9841" t="s">
        <v>52705</v>
      </c>
      <c r="F9841" t="s">
        <v>52706</v>
      </c>
      <c r="G9841" t="s">
        <v>52707</v>
      </c>
      <c r="H9841" t="s">
        <v>5780</v>
      </c>
      <c r="J9841" t="s">
        <v>52708</v>
      </c>
      <c r="K9841" t="s">
        <v>302</v>
      </c>
      <c r="L9841" t="s">
        <v>303</v>
      </c>
      <c r="M9841" t="s">
        <v>3423</v>
      </c>
    </row>
    <row r="9842" spans="1:13" x14ac:dyDescent="0.2">
      <c r="A9842" t="s">
        <v>38143</v>
      </c>
      <c r="B9842" t="s">
        <v>38144</v>
      </c>
      <c r="C9842" t="s">
        <v>52709</v>
      </c>
      <c r="D9842" t="s">
        <v>366</v>
      </c>
      <c r="E9842" t="s">
        <v>367</v>
      </c>
      <c r="F9842" t="s">
        <v>52710</v>
      </c>
      <c r="G9842" t="s">
        <v>52711</v>
      </c>
      <c r="H9842" t="s">
        <v>13004</v>
      </c>
      <c r="J9842" t="s">
        <v>52712</v>
      </c>
      <c r="K9842" t="s">
        <v>52713</v>
      </c>
      <c r="L9842" t="s">
        <v>303</v>
      </c>
      <c r="M9842" t="s">
        <v>12245</v>
      </c>
    </row>
    <row r="9843" spans="1:13" x14ac:dyDescent="0.2">
      <c r="A9843" t="s">
        <v>38143</v>
      </c>
      <c r="B9843" t="s">
        <v>38144</v>
      </c>
      <c r="C9843" t="s">
        <v>52714</v>
      </c>
      <c r="D9843" t="s">
        <v>349</v>
      </c>
      <c r="E9843" t="s">
        <v>424</v>
      </c>
      <c r="F9843" t="s">
        <v>52715</v>
      </c>
      <c r="G9843" t="s">
        <v>52716</v>
      </c>
      <c r="H9843" t="s">
        <v>31938</v>
      </c>
      <c r="J9843" t="s">
        <v>52717</v>
      </c>
      <c r="K9843" t="s">
        <v>52718</v>
      </c>
      <c r="L9843" t="s">
        <v>303</v>
      </c>
      <c r="M9843" t="s">
        <v>33246</v>
      </c>
    </row>
    <row r="9844" spans="1:13" x14ac:dyDescent="0.2">
      <c r="A9844" t="s">
        <v>38143</v>
      </c>
      <c r="B9844" t="s">
        <v>38144</v>
      </c>
      <c r="C9844" t="s">
        <v>52719</v>
      </c>
      <c r="D9844" t="s">
        <v>52720</v>
      </c>
      <c r="E9844" t="s">
        <v>52449</v>
      </c>
      <c r="F9844" t="s">
        <v>52721</v>
      </c>
      <c r="G9844" t="s">
        <v>43467</v>
      </c>
      <c r="H9844" t="s">
        <v>13035</v>
      </c>
      <c r="J9844" t="s">
        <v>52722</v>
      </c>
      <c r="K9844" t="s">
        <v>52723</v>
      </c>
      <c r="L9844" t="s">
        <v>303</v>
      </c>
      <c r="M9844" t="s">
        <v>23818</v>
      </c>
    </row>
    <row r="9845" spans="1:13" x14ac:dyDescent="0.2">
      <c r="A9845" t="s">
        <v>38143</v>
      </c>
      <c r="B9845" t="s">
        <v>38144</v>
      </c>
      <c r="C9845" t="s">
        <v>52724</v>
      </c>
      <c r="D9845" t="s">
        <v>572</v>
      </c>
      <c r="E9845" t="s">
        <v>573</v>
      </c>
      <c r="F9845" t="s">
        <v>52725</v>
      </c>
      <c r="G9845" t="s">
        <v>51869</v>
      </c>
      <c r="H9845" t="s">
        <v>13035</v>
      </c>
      <c r="J9845" t="s">
        <v>52726</v>
      </c>
      <c r="K9845" t="s">
        <v>52727</v>
      </c>
      <c r="L9845" t="s">
        <v>303</v>
      </c>
      <c r="M9845" t="s">
        <v>7129</v>
      </c>
    </row>
    <row r="9846" spans="1:13" x14ac:dyDescent="0.2">
      <c r="A9846" t="s">
        <v>38143</v>
      </c>
      <c r="B9846" t="s">
        <v>38144</v>
      </c>
      <c r="C9846" t="s">
        <v>52728</v>
      </c>
      <c r="D9846" t="s">
        <v>349</v>
      </c>
      <c r="E9846" t="s">
        <v>424</v>
      </c>
      <c r="F9846" t="s">
        <v>52729</v>
      </c>
      <c r="G9846" t="s">
        <v>43467</v>
      </c>
      <c r="H9846" t="s">
        <v>13035</v>
      </c>
      <c r="J9846" t="s">
        <v>52611</v>
      </c>
      <c r="K9846" t="s">
        <v>52730</v>
      </c>
      <c r="L9846" t="s">
        <v>303</v>
      </c>
      <c r="M9846" t="s">
        <v>38517</v>
      </c>
    </row>
    <row r="9847" spans="1:13" x14ac:dyDescent="0.2">
      <c r="A9847" t="s">
        <v>38143</v>
      </c>
      <c r="B9847" t="s">
        <v>38144</v>
      </c>
      <c r="C9847" t="s">
        <v>52731</v>
      </c>
      <c r="D9847" t="s">
        <v>52732</v>
      </c>
      <c r="E9847" t="s">
        <v>52733</v>
      </c>
      <c r="F9847" t="s">
        <v>52734</v>
      </c>
      <c r="G9847" t="s">
        <v>52735</v>
      </c>
      <c r="H9847" t="s">
        <v>13035</v>
      </c>
      <c r="J9847" t="s">
        <v>52736</v>
      </c>
      <c r="K9847" t="s">
        <v>52737</v>
      </c>
      <c r="L9847" t="s">
        <v>303</v>
      </c>
      <c r="M9847" t="s">
        <v>8904</v>
      </c>
    </row>
    <row r="9848" spans="1:13" x14ac:dyDescent="0.2">
      <c r="A9848" t="s">
        <v>38143</v>
      </c>
      <c r="B9848" t="s">
        <v>38144</v>
      </c>
      <c r="C9848" t="s">
        <v>52738</v>
      </c>
      <c r="D9848" t="s">
        <v>52739</v>
      </c>
      <c r="E9848" t="s">
        <v>6508</v>
      </c>
      <c r="F9848" t="s">
        <v>52740</v>
      </c>
      <c r="G9848" t="s">
        <v>51785</v>
      </c>
      <c r="H9848" t="s">
        <v>52741</v>
      </c>
      <c r="I9848" t="s">
        <v>51843</v>
      </c>
      <c r="J9848" t="s">
        <v>52742</v>
      </c>
      <c r="K9848" t="s">
        <v>52743</v>
      </c>
      <c r="L9848" t="s">
        <v>303</v>
      </c>
      <c r="M9848" t="s">
        <v>13384</v>
      </c>
    </row>
    <row r="9849" spans="1:13" x14ac:dyDescent="0.2">
      <c r="A9849" t="s">
        <v>38143</v>
      </c>
      <c r="B9849" t="s">
        <v>38144</v>
      </c>
      <c r="C9849" t="s">
        <v>52744</v>
      </c>
      <c r="D9849" t="s">
        <v>2857</v>
      </c>
      <c r="E9849" t="s">
        <v>2858</v>
      </c>
      <c r="F9849" t="s">
        <v>52745</v>
      </c>
      <c r="G9849" t="s">
        <v>51919</v>
      </c>
      <c r="H9849" t="s">
        <v>31937</v>
      </c>
      <c r="I9849" t="s">
        <v>31938</v>
      </c>
      <c r="J9849" t="s">
        <v>52746</v>
      </c>
      <c r="K9849" t="s">
        <v>52747</v>
      </c>
      <c r="L9849" t="s">
        <v>303</v>
      </c>
      <c r="M9849" t="s">
        <v>52748</v>
      </c>
    </row>
    <row r="9850" spans="1:13" x14ac:dyDescent="0.2">
      <c r="A9850" t="s">
        <v>38143</v>
      </c>
      <c r="B9850" t="s">
        <v>38144</v>
      </c>
      <c r="C9850" t="s">
        <v>52749</v>
      </c>
      <c r="D9850" t="s">
        <v>6690</v>
      </c>
      <c r="F9850" t="s">
        <v>52750</v>
      </c>
      <c r="G9850" t="s">
        <v>51612</v>
      </c>
      <c r="H9850" t="s">
        <v>31938</v>
      </c>
      <c r="J9850" t="s">
        <v>52751</v>
      </c>
      <c r="K9850" t="s">
        <v>52752</v>
      </c>
      <c r="L9850" t="s">
        <v>303</v>
      </c>
      <c r="M9850" t="s">
        <v>3883</v>
      </c>
    </row>
    <row r="9851" spans="1:13" x14ac:dyDescent="0.2">
      <c r="A9851" t="s">
        <v>38143</v>
      </c>
      <c r="B9851" t="s">
        <v>38144</v>
      </c>
      <c r="C9851" t="s">
        <v>52753</v>
      </c>
      <c r="D9851" t="s">
        <v>52754</v>
      </c>
      <c r="E9851" t="s">
        <v>52755</v>
      </c>
      <c r="F9851" t="s">
        <v>52756</v>
      </c>
      <c r="G9851" t="s">
        <v>52757</v>
      </c>
      <c r="H9851" t="s">
        <v>46266</v>
      </c>
      <c r="I9851" t="s">
        <v>13012</v>
      </c>
      <c r="J9851" t="s">
        <v>52758</v>
      </c>
      <c r="K9851" t="s">
        <v>52759</v>
      </c>
      <c r="L9851" t="s">
        <v>303</v>
      </c>
      <c r="M9851" t="s">
        <v>52760</v>
      </c>
    </row>
    <row r="9852" spans="1:13" x14ac:dyDescent="0.2">
      <c r="A9852" t="s">
        <v>38143</v>
      </c>
      <c r="B9852" t="s">
        <v>38144</v>
      </c>
      <c r="C9852" t="s">
        <v>52761</v>
      </c>
      <c r="D9852" t="s">
        <v>52762</v>
      </c>
      <c r="E9852" t="s">
        <v>52763</v>
      </c>
      <c r="F9852" t="s">
        <v>52764</v>
      </c>
      <c r="G9852" t="s">
        <v>52765</v>
      </c>
      <c r="H9852" t="s">
        <v>31937</v>
      </c>
      <c r="I9852" t="s">
        <v>31938</v>
      </c>
      <c r="J9852" t="s">
        <v>52766</v>
      </c>
      <c r="K9852" t="s">
        <v>52767</v>
      </c>
      <c r="L9852" t="s">
        <v>303</v>
      </c>
      <c r="M9852" t="s">
        <v>52768</v>
      </c>
    </row>
    <row r="9853" spans="1:13" x14ac:dyDescent="0.2">
      <c r="A9853" t="s">
        <v>38143</v>
      </c>
      <c r="B9853" t="s">
        <v>38144</v>
      </c>
      <c r="C9853" t="s">
        <v>52769</v>
      </c>
      <c r="D9853" t="s">
        <v>28137</v>
      </c>
      <c r="E9853" t="s">
        <v>1817</v>
      </c>
      <c r="F9853" t="s">
        <v>52770</v>
      </c>
      <c r="G9853" t="s">
        <v>30336</v>
      </c>
      <c r="H9853" t="s">
        <v>13012</v>
      </c>
      <c r="J9853" t="s">
        <v>52771</v>
      </c>
      <c r="K9853" t="s">
        <v>52772</v>
      </c>
      <c r="L9853" t="s">
        <v>303</v>
      </c>
      <c r="M9853" t="s">
        <v>5796</v>
      </c>
    </row>
    <row r="9854" spans="1:13" x14ac:dyDescent="0.2">
      <c r="A9854" t="s">
        <v>38143</v>
      </c>
      <c r="B9854" t="s">
        <v>38144</v>
      </c>
      <c r="C9854" t="s">
        <v>52773</v>
      </c>
      <c r="D9854" t="s">
        <v>6056</v>
      </c>
      <c r="E9854" t="s">
        <v>6057</v>
      </c>
      <c r="F9854" t="s">
        <v>21635</v>
      </c>
      <c r="G9854" t="s">
        <v>52074</v>
      </c>
      <c r="H9854" t="s">
        <v>31937</v>
      </c>
      <c r="I9854" t="s">
        <v>31938</v>
      </c>
      <c r="J9854" t="s">
        <v>52774</v>
      </c>
      <c r="K9854" t="s">
        <v>52775</v>
      </c>
      <c r="L9854" t="s">
        <v>303</v>
      </c>
      <c r="M9854" t="s">
        <v>5915</v>
      </c>
    </row>
    <row r="9855" spans="1:13" x14ac:dyDescent="0.2">
      <c r="A9855" t="s">
        <v>38143</v>
      </c>
      <c r="B9855" t="s">
        <v>38144</v>
      </c>
      <c r="C9855" t="s">
        <v>52776</v>
      </c>
      <c r="D9855" t="s">
        <v>5229</v>
      </c>
      <c r="E9855" t="s">
        <v>52777</v>
      </c>
      <c r="F9855" t="s">
        <v>52778</v>
      </c>
      <c r="H9855" t="s">
        <v>46266</v>
      </c>
      <c r="I9855" t="s">
        <v>13012</v>
      </c>
      <c r="J9855" t="s">
        <v>52779</v>
      </c>
      <c r="K9855" t="s">
        <v>52780</v>
      </c>
      <c r="L9855" t="s">
        <v>303</v>
      </c>
      <c r="M9855" t="s">
        <v>6054</v>
      </c>
    </row>
    <row r="9856" spans="1:13" x14ac:dyDescent="0.2">
      <c r="A9856" t="s">
        <v>38143</v>
      </c>
      <c r="B9856" t="s">
        <v>38144</v>
      </c>
      <c r="C9856" t="s">
        <v>52781</v>
      </c>
      <c r="D9856" t="s">
        <v>52166</v>
      </c>
      <c r="E9856" t="s">
        <v>14292</v>
      </c>
      <c r="F9856" t="s">
        <v>52782</v>
      </c>
      <c r="G9856" t="s">
        <v>52783</v>
      </c>
      <c r="H9856" t="s">
        <v>31937</v>
      </c>
      <c r="I9856" t="s">
        <v>31938</v>
      </c>
      <c r="J9856" t="s">
        <v>52784</v>
      </c>
      <c r="K9856" t="s">
        <v>52785</v>
      </c>
      <c r="L9856" t="s">
        <v>303</v>
      </c>
      <c r="M9856" t="s">
        <v>14432</v>
      </c>
    </row>
    <row r="9857" spans="1:13" x14ac:dyDescent="0.2">
      <c r="A9857" t="s">
        <v>38143</v>
      </c>
      <c r="B9857" t="s">
        <v>38144</v>
      </c>
      <c r="C9857" t="s">
        <v>52786</v>
      </c>
      <c r="D9857" t="s">
        <v>52787</v>
      </c>
      <c r="E9857" t="s">
        <v>5950</v>
      </c>
      <c r="F9857" t="s">
        <v>52788</v>
      </c>
      <c r="G9857" t="s">
        <v>52789</v>
      </c>
      <c r="H9857" t="s">
        <v>31937</v>
      </c>
      <c r="I9857" t="s">
        <v>31938</v>
      </c>
      <c r="J9857" t="s">
        <v>52790</v>
      </c>
      <c r="K9857" t="s">
        <v>52791</v>
      </c>
      <c r="L9857" t="s">
        <v>303</v>
      </c>
      <c r="M9857" t="s">
        <v>52792</v>
      </c>
    </row>
    <row r="9858" spans="1:13" x14ac:dyDescent="0.2">
      <c r="A9858" t="s">
        <v>38143</v>
      </c>
      <c r="B9858" t="s">
        <v>38144</v>
      </c>
      <c r="C9858" t="s">
        <v>52793</v>
      </c>
      <c r="D9858" t="s">
        <v>52794</v>
      </c>
      <c r="E9858" t="s">
        <v>52794</v>
      </c>
      <c r="F9858" t="s">
        <v>52795</v>
      </c>
      <c r="G9858" t="s">
        <v>51718</v>
      </c>
      <c r="H9858" t="s">
        <v>13035</v>
      </c>
      <c r="J9858" t="s">
        <v>52796</v>
      </c>
      <c r="K9858" t="s">
        <v>52797</v>
      </c>
      <c r="L9858" t="s">
        <v>303</v>
      </c>
      <c r="M9858" t="s">
        <v>49661</v>
      </c>
    </row>
    <row r="9859" spans="1:13" x14ac:dyDescent="0.2">
      <c r="A9859" t="s">
        <v>38143</v>
      </c>
      <c r="B9859" t="s">
        <v>38144</v>
      </c>
      <c r="C9859" t="s">
        <v>52798</v>
      </c>
      <c r="D9859" t="s">
        <v>20986</v>
      </c>
      <c r="E9859" t="s">
        <v>296</v>
      </c>
      <c r="F9859" t="s">
        <v>52799</v>
      </c>
      <c r="H9859" t="s">
        <v>51477</v>
      </c>
      <c r="I9859" t="s">
        <v>13012</v>
      </c>
      <c r="J9859" t="s">
        <v>52800</v>
      </c>
      <c r="K9859" t="s">
        <v>52801</v>
      </c>
      <c r="L9859" t="s">
        <v>303</v>
      </c>
      <c r="M9859" t="s">
        <v>8054</v>
      </c>
    </row>
    <row r="9860" spans="1:13" x14ac:dyDescent="0.2">
      <c r="A9860" t="s">
        <v>38143</v>
      </c>
      <c r="B9860" t="s">
        <v>38144</v>
      </c>
      <c r="C9860" t="s">
        <v>52802</v>
      </c>
      <c r="D9860" t="s">
        <v>2857</v>
      </c>
      <c r="E9860" t="s">
        <v>2858</v>
      </c>
      <c r="F9860" t="s">
        <v>22588</v>
      </c>
      <c r="G9860" t="s">
        <v>51455</v>
      </c>
      <c r="H9860" t="s">
        <v>13012</v>
      </c>
      <c r="J9860" t="s">
        <v>52803</v>
      </c>
      <c r="K9860" t="s">
        <v>52804</v>
      </c>
      <c r="L9860" t="s">
        <v>303</v>
      </c>
      <c r="M9860" t="s">
        <v>3677</v>
      </c>
    </row>
    <row r="9861" spans="1:13" x14ac:dyDescent="0.2">
      <c r="A9861" t="s">
        <v>38143</v>
      </c>
      <c r="B9861" t="s">
        <v>38144</v>
      </c>
      <c r="C9861" t="s">
        <v>52805</v>
      </c>
      <c r="D9861" t="s">
        <v>5523</v>
      </c>
      <c r="E9861" t="s">
        <v>52806</v>
      </c>
      <c r="F9861" t="s">
        <v>1121</v>
      </c>
      <c r="G9861" t="s">
        <v>52807</v>
      </c>
      <c r="H9861" t="s">
        <v>52362</v>
      </c>
      <c r="I9861" t="s">
        <v>31938</v>
      </c>
      <c r="J9861" t="s">
        <v>52808</v>
      </c>
      <c r="K9861" t="s">
        <v>52809</v>
      </c>
      <c r="L9861" t="s">
        <v>303</v>
      </c>
      <c r="M9861" t="s">
        <v>3966</v>
      </c>
    </row>
    <row r="9862" spans="1:13" x14ac:dyDescent="0.2">
      <c r="A9862" t="s">
        <v>38143</v>
      </c>
      <c r="B9862" t="s">
        <v>38144</v>
      </c>
      <c r="C9862" t="s">
        <v>52810</v>
      </c>
      <c r="D9862" t="s">
        <v>51571</v>
      </c>
      <c r="E9862" t="s">
        <v>52811</v>
      </c>
      <c r="F9862" t="s">
        <v>52812</v>
      </c>
      <c r="G9862" t="s">
        <v>52813</v>
      </c>
      <c r="H9862" t="s">
        <v>52814</v>
      </c>
      <c r="J9862" t="s">
        <v>52815</v>
      </c>
      <c r="K9862" t="s">
        <v>52816</v>
      </c>
      <c r="L9862" t="s">
        <v>303</v>
      </c>
      <c r="M9862" t="s">
        <v>1463</v>
      </c>
    </row>
    <row r="9863" spans="1:13" x14ac:dyDescent="0.2">
      <c r="A9863" t="s">
        <v>38143</v>
      </c>
      <c r="B9863" t="s">
        <v>38144</v>
      </c>
      <c r="C9863" t="s">
        <v>52817</v>
      </c>
      <c r="D9863" t="s">
        <v>349</v>
      </c>
      <c r="F9863" t="s">
        <v>52818</v>
      </c>
      <c r="G9863" t="s">
        <v>52362</v>
      </c>
      <c r="H9863" t="s">
        <v>31938</v>
      </c>
      <c r="J9863" t="s">
        <v>52819</v>
      </c>
      <c r="K9863" t="s">
        <v>52820</v>
      </c>
      <c r="L9863" t="s">
        <v>303</v>
      </c>
      <c r="M9863" t="s">
        <v>422</v>
      </c>
    </row>
    <row r="9864" spans="1:13" x14ac:dyDescent="0.2">
      <c r="A9864" t="s">
        <v>38143</v>
      </c>
      <c r="B9864" t="s">
        <v>38144</v>
      </c>
      <c r="C9864" t="s">
        <v>52821</v>
      </c>
      <c r="D9864" t="s">
        <v>27539</v>
      </c>
      <c r="E9864" t="s">
        <v>52822</v>
      </c>
      <c r="F9864" t="s">
        <v>23563</v>
      </c>
      <c r="G9864" t="s">
        <v>52823</v>
      </c>
      <c r="H9864" t="s">
        <v>13020</v>
      </c>
      <c r="J9864" t="s">
        <v>52824</v>
      </c>
      <c r="K9864" t="s">
        <v>52825</v>
      </c>
      <c r="L9864" t="s">
        <v>303</v>
      </c>
      <c r="M9864" t="s">
        <v>52826</v>
      </c>
    </row>
    <row r="9865" spans="1:13" x14ac:dyDescent="0.2">
      <c r="A9865" t="s">
        <v>38143</v>
      </c>
      <c r="B9865" t="s">
        <v>38144</v>
      </c>
      <c r="C9865" t="s">
        <v>52827</v>
      </c>
      <c r="D9865" t="s">
        <v>52828</v>
      </c>
      <c r="E9865" t="s">
        <v>52829</v>
      </c>
      <c r="F9865" t="s">
        <v>52830</v>
      </c>
      <c r="G9865" t="s">
        <v>52831</v>
      </c>
      <c r="H9865" t="s">
        <v>46266</v>
      </c>
      <c r="I9865" t="s">
        <v>13012</v>
      </c>
      <c r="J9865" t="s">
        <v>52832</v>
      </c>
      <c r="K9865" t="s">
        <v>52833</v>
      </c>
      <c r="L9865" t="s">
        <v>303</v>
      </c>
      <c r="M9865" t="s">
        <v>32078</v>
      </c>
    </row>
    <row r="9866" spans="1:13" x14ac:dyDescent="0.2">
      <c r="A9866" t="s">
        <v>38143</v>
      </c>
      <c r="B9866" t="s">
        <v>38144</v>
      </c>
      <c r="C9866" t="s">
        <v>52834</v>
      </c>
      <c r="D9866" t="s">
        <v>572</v>
      </c>
      <c r="E9866" t="s">
        <v>573</v>
      </c>
      <c r="F9866" t="s">
        <v>52835</v>
      </c>
      <c r="G9866" t="s">
        <v>52836</v>
      </c>
      <c r="H9866" t="s">
        <v>51445</v>
      </c>
      <c r="J9866" t="s">
        <v>52837</v>
      </c>
      <c r="K9866" t="s">
        <v>52838</v>
      </c>
      <c r="L9866" t="s">
        <v>303</v>
      </c>
      <c r="M9866" t="s">
        <v>8293</v>
      </c>
    </row>
    <row r="9867" spans="1:13" x14ac:dyDescent="0.2">
      <c r="A9867" t="s">
        <v>38143</v>
      </c>
      <c r="B9867" t="s">
        <v>38144</v>
      </c>
      <c r="C9867" t="s">
        <v>52839</v>
      </c>
      <c r="D9867" t="s">
        <v>295</v>
      </c>
      <c r="E9867" t="s">
        <v>296</v>
      </c>
      <c r="F9867" t="s">
        <v>52840</v>
      </c>
      <c r="G9867" t="s">
        <v>52841</v>
      </c>
      <c r="H9867" t="s">
        <v>51629</v>
      </c>
      <c r="I9867" t="s">
        <v>13012</v>
      </c>
      <c r="J9867" t="s">
        <v>52842</v>
      </c>
      <c r="K9867" t="s">
        <v>51687</v>
      </c>
      <c r="L9867" t="s">
        <v>303</v>
      </c>
      <c r="M9867" t="s">
        <v>20948</v>
      </c>
    </row>
    <row r="9868" spans="1:13" x14ac:dyDescent="0.2">
      <c r="A9868" t="s">
        <v>38143</v>
      </c>
      <c r="B9868" t="s">
        <v>38144</v>
      </c>
      <c r="C9868" t="s">
        <v>52843</v>
      </c>
      <c r="D9868" t="s">
        <v>51907</v>
      </c>
      <c r="E9868" t="s">
        <v>51907</v>
      </c>
      <c r="F9868" t="s">
        <v>52844</v>
      </c>
      <c r="G9868" t="s">
        <v>52845</v>
      </c>
      <c r="H9868" t="s">
        <v>13035</v>
      </c>
      <c r="J9868" t="s">
        <v>52846</v>
      </c>
      <c r="K9868" t="s">
        <v>302</v>
      </c>
      <c r="L9868" t="s">
        <v>303</v>
      </c>
      <c r="M9868" t="s">
        <v>52847</v>
      </c>
    </row>
    <row r="9869" spans="1:13" x14ac:dyDescent="0.2">
      <c r="A9869" t="s">
        <v>38143</v>
      </c>
      <c r="B9869" t="s">
        <v>38144</v>
      </c>
      <c r="C9869" t="s">
        <v>52848</v>
      </c>
      <c r="D9869" t="s">
        <v>52720</v>
      </c>
      <c r="E9869" t="s">
        <v>52449</v>
      </c>
      <c r="F9869" t="s">
        <v>52849</v>
      </c>
      <c r="G9869" t="s">
        <v>52850</v>
      </c>
      <c r="H9869" t="s">
        <v>309</v>
      </c>
      <c r="J9869" t="s">
        <v>52851</v>
      </c>
      <c r="K9869" t="s">
        <v>52852</v>
      </c>
      <c r="L9869" t="s">
        <v>303</v>
      </c>
      <c r="M9869" t="s">
        <v>24789</v>
      </c>
    </row>
    <row r="9870" spans="1:13" x14ac:dyDescent="0.2">
      <c r="A9870" t="s">
        <v>38143</v>
      </c>
      <c r="B9870" t="s">
        <v>38144</v>
      </c>
      <c r="C9870" t="s">
        <v>52853</v>
      </c>
      <c r="D9870" t="s">
        <v>394</v>
      </c>
      <c r="E9870" t="s">
        <v>4921</v>
      </c>
      <c r="F9870" t="s">
        <v>52854</v>
      </c>
      <c r="G9870" t="s">
        <v>52855</v>
      </c>
      <c r="H9870" t="s">
        <v>52856</v>
      </c>
      <c r="I9870" t="s">
        <v>13012</v>
      </c>
      <c r="J9870" t="s">
        <v>52857</v>
      </c>
      <c r="K9870" t="s">
        <v>302</v>
      </c>
      <c r="L9870" t="s">
        <v>303</v>
      </c>
      <c r="M9870" t="s">
        <v>1598</v>
      </c>
    </row>
    <row r="9871" spans="1:13" x14ac:dyDescent="0.2">
      <c r="A9871" t="s">
        <v>38143</v>
      </c>
      <c r="B9871" t="s">
        <v>38144</v>
      </c>
      <c r="C9871" t="s">
        <v>52858</v>
      </c>
      <c r="D9871" t="s">
        <v>492</v>
      </c>
      <c r="E9871" t="s">
        <v>493</v>
      </c>
      <c r="F9871" t="s">
        <v>52859</v>
      </c>
      <c r="G9871" t="s">
        <v>52860</v>
      </c>
      <c r="H9871" t="s">
        <v>31937</v>
      </c>
      <c r="I9871" t="s">
        <v>31938</v>
      </c>
      <c r="J9871" t="s">
        <v>52861</v>
      </c>
      <c r="K9871" t="s">
        <v>52862</v>
      </c>
      <c r="L9871" t="s">
        <v>303</v>
      </c>
      <c r="M9871" t="s">
        <v>2712</v>
      </c>
    </row>
    <row r="9872" spans="1:13" x14ac:dyDescent="0.2">
      <c r="A9872" t="s">
        <v>38143</v>
      </c>
      <c r="B9872" t="s">
        <v>38144</v>
      </c>
      <c r="C9872" t="s">
        <v>52863</v>
      </c>
      <c r="D9872" t="s">
        <v>38214</v>
      </c>
      <c r="E9872" t="s">
        <v>296</v>
      </c>
      <c r="F9872" t="s">
        <v>52864</v>
      </c>
      <c r="H9872" t="s">
        <v>51461</v>
      </c>
      <c r="I9872" t="s">
        <v>13012</v>
      </c>
      <c r="J9872" t="s">
        <v>52865</v>
      </c>
      <c r="K9872" t="s">
        <v>52866</v>
      </c>
      <c r="L9872" t="s">
        <v>303</v>
      </c>
      <c r="M9872" t="s">
        <v>942</v>
      </c>
    </row>
    <row r="9873" spans="1:13" x14ac:dyDescent="0.2">
      <c r="A9873" t="s">
        <v>38143</v>
      </c>
      <c r="B9873" t="s">
        <v>38144</v>
      </c>
      <c r="C9873" t="s">
        <v>52867</v>
      </c>
      <c r="D9873" t="s">
        <v>52367</v>
      </c>
      <c r="E9873" t="s">
        <v>52868</v>
      </c>
      <c r="F9873" t="s">
        <v>52869</v>
      </c>
      <c r="G9873" t="s">
        <v>52870</v>
      </c>
      <c r="H9873" t="s">
        <v>46266</v>
      </c>
      <c r="I9873" t="s">
        <v>13012</v>
      </c>
      <c r="J9873" t="s">
        <v>52871</v>
      </c>
      <c r="K9873" t="s">
        <v>52872</v>
      </c>
      <c r="L9873" t="s">
        <v>303</v>
      </c>
      <c r="M9873" t="s">
        <v>18019</v>
      </c>
    </row>
    <row r="9874" spans="1:13" x14ac:dyDescent="0.2">
      <c r="A9874" t="s">
        <v>38143</v>
      </c>
      <c r="B9874" t="s">
        <v>38144</v>
      </c>
      <c r="C9874" t="s">
        <v>52873</v>
      </c>
      <c r="D9874" t="s">
        <v>52874</v>
      </c>
      <c r="F9874" t="s">
        <v>42082</v>
      </c>
      <c r="G9874" t="s">
        <v>51858</v>
      </c>
      <c r="H9874" t="s">
        <v>31938</v>
      </c>
      <c r="J9874" t="s">
        <v>51859</v>
      </c>
      <c r="K9874" t="s">
        <v>52875</v>
      </c>
      <c r="L9874" t="s">
        <v>303</v>
      </c>
      <c r="M9874" t="s">
        <v>3872</v>
      </c>
    </row>
    <row r="9875" spans="1:13" x14ac:dyDescent="0.2">
      <c r="A9875" t="s">
        <v>38143</v>
      </c>
      <c r="B9875" t="s">
        <v>38144</v>
      </c>
      <c r="C9875" t="s">
        <v>52876</v>
      </c>
      <c r="D9875" t="s">
        <v>52877</v>
      </c>
      <c r="F9875" t="s">
        <v>52878</v>
      </c>
      <c r="G9875" t="s">
        <v>9997</v>
      </c>
      <c r="H9875" t="s">
        <v>52879</v>
      </c>
      <c r="I9875" t="s">
        <v>13035</v>
      </c>
      <c r="J9875" t="s">
        <v>52880</v>
      </c>
      <c r="K9875" t="s">
        <v>302</v>
      </c>
      <c r="L9875" t="s">
        <v>303</v>
      </c>
      <c r="M9875" t="s">
        <v>3941</v>
      </c>
    </row>
    <row r="9876" spans="1:13" x14ac:dyDescent="0.2">
      <c r="A9876" t="s">
        <v>38143</v>
      </c>
      <c r="B9876" t="s">
        <v>38144</v>
      </c>
      <c r="C9876" t="s">
        <v>52881</v>
      </c>
      <c r="D9876" t="s">
        <v>295</v>
      </c>
      <c r="E9876" t="s">
        <v>296</v>
      </c>
      <c r="F9876" t="s">
        <v>52882</v>
      </c>
      <c r="G9876" t="s">
        <v>52031</v>
      </c>
      <c r="H9876" t="s">
        <v>13035</v>
      </c>
      <c r="I9876" t="s">
        <v>13012</v>
      </c>
      <c r="J9876" t="s">
        <v>52883</v>
      </c>
      <c r="K9876" t="s">
        <v>302</v>
      </c>
      <c r="L9876" t="s">
        <v>303</v>
      </c>
      <c r="M9876" t="s">
        <v>4464</v>
      </c>
    </row>
    <row r="9877" spans="1:13" x14ac:dyDescent="0.2">
      <c r="A9877" t="s">
        <v>38143</v>
      </c>
      <c r="B9877" t="s">
        <v>38144</v>
      </c>
      <c r="C9877" t="s">
        <v>52884</v>
      </c>
      <c r="D9877" t="s">
        <v>295</v>
      </c>
      <c r="E9877" t="s">
        <v>296</v>
      </c>
      <c r="F9877" t="s">
        <v>52885</v>
      </c>
      <c r="H9877" t="s">
        <v>13004</v>
      </c>
      <c r="I9877" t="s">
        <v>31938</v>
      </c>
      <c r="J9877" t="s">
        <v>52886</v>
      </c>
      <c r="K9877" t="s">
        <v>52887</v>
      </c>
      <c r="L9877" t="s">
        <v>303</v>
      </c>
      <c r="M9877" t="s">
        <v>16943</v>
      </c>
    </row>
    <row r="9878" spans="1:13" x14ac:dyDescent="0.2">
      <c r="A9878" t="s">
        <v>38143</v>
      </c>
      <c r="B9878" t="s">
        <v>38144</v>
      </c>
      <c r="C9878" t="s">
        <v>52888</v>
      </c>
      <c r="D9878" t="s">
        <v>52889</v>
      </c>
      <c r="E9878" t="s">
        <v>52890</v>
      </c>
      <c r="F9878" t="s">
        <v>9474</v>
      </c>
      <c r="G9878" t="s">
        <v>52891</v>
      </c>
      <c r="H9878" t="s">
        <v>52892</v>
      </c>
      <c r="I9878" t="s">
        <v>4941</v>
      </c>
      <c r="J9878" t="s">
        <v>52893</v>
      </c>
      <c r="K9878" t="s">
        <v>52894</v>
      </c>
      <c r="L9878" t="s">
        <v>303</v>
      </c>
      <c r="M9878" t="s">
        <v>3189</v>
      </c>
    </row>
    <row r="9879" spans="1:13" x14ac:dyDescent="0.2">
      <c r="A9879" t="s">
        <v>38143</v>
      </c>
      <c r="B9879" t="s">
        <v>38144</v>
      </c>
      <c r="C9879" t="s">
        <v>52895</v>
      </c>
      <c r="D9879" t="s">
        <v>38214</v>
      </c>
      <c r="E9879" t="s">
        <v>296</v>
      </c>
      <c r="F9879" t="s">
        <v>52896</v>
      </c>
      <c r="G9879" t="s">
        <v>2249</v>
      </c>
      <c r="H9879" t="s">
        <v>52897</v>
      </c>
      <c r="J9879" t="s">
        <v>52898</v>
      </c>
      <c r="K9879" t="s">
        <v>52899</v>
      </c>
      <c r="L9879" t="s">
        <v>303</v>
      </c>
      <c r="M9879" t="s">
        <v>51479</v>
      </c>
    </row>
    <row r="9880" spans="1:13" x14ac:dyDescent="0.2">
      <c r="A9880" t="s">
        <v>38143</v>
      </c>
      <c r="B9880" t="s">
        <v>38144</v>
      </c>
      <c r="C9880" t="s">
        <v>52900</v>
      </c>
      <c r="D9880" t="s">
        <v>366</v>
      </c>
      <c r="E9880" t="s">
        <v>1215</v>
      </c>
      <c r="F9880" t="s">
        <v>51534</v>
      </c>
      <c r="H9880" t="s">
        <v>31937</v>
      </c>
      <c r="I9880" t="s">
        <v>31938</v>
      </c>
      <c r="J9880" t="s">
        <v>51535</v>
      </c>
      <c r="K9880" t="s">
        <v>52901</v>
      </c>
      <c r="L9880" t="s">
        <v>303</v>
      </c>
      <c r="M9880" t="s">
        <v>49291</v>
      </c>
    </row>
    <row r="9881" spans="1:13" x14ac:dyDescent="0.2">
      <c r="A9881" t="s">
        <v>38143</v>
      </c>
      <c r="B9881" t="s">
        <v>38144</v>
      </c>
      <c r="C9881" t="s">
        <v>52902</v>
      </c>
      <c r="D9881" t="s">
        <v>349</v>
      </c>
      <c r="F9881" t="s">
        <v>52903</v>
      </c>
      <c r="H9881" t="s">
        <v>52254</v>
      </c>
      <c r="I9881" t="s">
        <v>31938</v>
      </c>
      <c r="J9881" t="s">
        <v>52904</v>
      </c>
      <c r="K9881" t="s">
        <v>52905</v>
      </c>
      <c r="L9881" t="s">
        <v>303</v>
      </c>
      <c r="M9881" t="s">
        <v>422</v>
      </c>
    </row>
    <row r="9882" spans="1:13" x14ac:dyDescent="0.2">
      <c r="A9882" t="s">
        <v>38143</v>
      </c>
      <c r="B9882" t="s">
        <v>38144</v>
      </c>
      <c r="C9882" t="s">
        <v>52906</v>
      </c>
      <c r="D9882" t="s">
        <v>492</v>
      </c>
      <c r="E9882" t="s">
        <v>10384</v>
      </c>
      <c r="F9882" t="s">
        <v>52907</v>
      </c>
      <c r="G9882" t="s">
        <v>52908</v>
      </c>
      <c r="H9882" t="s">
        <v>13035</v>
      </c>
      <c r="J9882" t="s">
        <v>52909</v>
      </c>
      <c r="K9882" t="s">
        <v>52910</v>
      </c>
      <c r="L9882" t="s">
        <v>303</v>
      </c>
      <c r="M9882" t="s">
        <v>4818</v>
      </c>
    </row>
    <row r="9883" spans="1:13" x14ac:dyDescent="0.2">
      <c r="A9883" t="s">
        <v>38143</v>
      </c>
      <c r="B9883" t="s">
        <v>38144</v>
      </c>
      <c r="C9883" t="s">
        <v>52911</v>
      </c>
      <c r="D9883" t="s">
        <v>349</v>
      </c>
      <c r="E9883" t="s">
        <v>720</v>
      </c>
      <c r="F9883" t="s">
        <v>52912</v>
      </c>
      <c r="G9883" t="s">
        <v>52913</v>
      </c>
      <c r="H9883" t="s">
        <v>51469</v>
      </c>
      <c r="I9883" t="s">
        <v>13012</v>
      </c>
      <c r="J9883" t="s">
        <v>52914</v>
      </c>
      <c r="K9883" t="s">
        <v>52915</v>
      </c>
      <c r="L9883" t="s">
        <v>303</v>
      </c>
      <c r="M9883" t="s">
        <v>52916</v>
      </c>
    </row>
    <row r="9884" spans="1:13" x14ac:dyDescent="0.2">
      <c r="A9884" t="s">
        <v>38143</v>
      </c>
      <c r="B9884" t="s">
        <v>38144</v>
      </c>
      <c r="C9884" t="s">
        <v>52917</v>
      </c>
      <c r="D9884" t="s">
        <v>349</v>
      </c>
      <c r="E9884" t="s">
        <v>424</v>
      </c>
      <c r="F9884" t="s">
        <v>52918</v>
      </c>
      <c r="G9884" t="s">
        <v>51567</v>
      </c>
      <c r="H9884" t="s">
        <v>5710</v>
      </c>
      <c r="J9884" t="s">
        <v>52919</v>
      </c>
      <c r="K9884" t="s">
        <v>52920</v>
      </c>
      <c r="L9884" t="s">
        <v>303</v>
      </c>
      <c r="M9884" t="s">
        <v>3817</v>
      </c>
    </row>
    <row r="9885" spans="1:13" x14ac:dyDescent="0.2">
      <c r="A9885" t="s">
        <v>38143</v>
      </c>
      <c r="B9885" t="s">
        <v>38144</v>
      </c>
      <c r="C9885" t="s">
        <v>52921</v>
      </c>
      <c r="D9885" t="s">
        <v>52922</v>
      </c>
      <c r="E9885" t="s">
        <v>52923</v>
      </c>
      <c r="F9885" t="s">
        <v>52924</v>
      </c>
      <c r="G9885" t="s">
        <v>52925</v>
      </c>
      <c r="H9885" t="s">
        <v>52060</v>
      </c>
      <c r="J9885" t="s">
        <v>52926</v>
      </c>
      <c r="K9885" t="s">
        <v>52927</v>
      </c>
      <c r="L9885" t="s">
        <v>303</v>
      </c>
      <c r="M9885" t="s">
        <v>9885</v>
      </c>
    </row>
    <row r="9886" spans="1:13" x14ac:dyDescent="0.2">
      <c r="A9886" t="s">
        <v>38143</v>
      </c>
      <c r="B9886" t="s">
        <v>38144</v>
      </c>
      <c r="C9886" t="s">
        <v>52928</v>
      </c>
      <c r="D9886" t="s">
        <v>6126</v>
      </c>
      <c r="E9886" t="s">
        <v>6127</v>
      </c>
      <c r="F9886" t="s">
        <v>52929</v>
      </c>
      <c r="G9886" t="s">
        <v>52930</v>
      </c>
      <c r="H9886" t="s">
        <v>13004</v>
      </c>
      <c r="J9886" t="s">
        <v>52931</v>
      </c>
      <c r="K9886" t="s">
        <v>52932</v>
      </c>
      <c r="L9886" t="s">
        <v>303</v>
      </c>
      <c r="M9886" t="s">
        <v>8652</v>
      </c>
    </row>
    <row r="9887" spans="1:13" x14ac:dyDescent="0.2">
      <c r="A9887" t="s">
        <v>38143</v>
      </c>
      <c r="B9887" t="s">
        <v>38144</v>
      </c>
      <c r="C9887" t="s">
        <v>52933</v>
      </c>
      <c r="D9887" t="s">
        <v>572</v>
      </c>
      <c r="E9887" t="s">
        <v>573</v>
      </c>
      <c r="F9887" t="s">
        <v>25453</v>
      </c>
      <c r="G9887" t="s">
        <v>52934</v>
      </c>
      <c r="H9887" t="s">
        <v>31937</v>
      </c>
      <c r="I9887" t="s">
        <v>31938</v>
      </c>
      <c r="J9887" t="s">
        <v>52935</v>
      </c>
      <c r="K9887" t="s">
        <v>52936</v>
      </c>
      <c r="L9887" t="s">
        <v>303</v>
      </c>
      <c r="M9887" t="s">
        <v>422</v>
      </c>
    </row>
    <row r="9888" spans="1:13" x14ac:dyDescent="0.2">
      <c r="A9888" t="s">
        <v>38143</v>
      </c>
      <c r="B9888" t="s">
        <v>38144</v>
      </c>
      <c r="C9888" t="s">
        <v>52937</v>
      </c>
      <c r="D9888" t="s">
        <v>52938</v>
      </c>
      <c r="F9888" t="s">
        <v>52939</v>
      </c>
      <c r="G9888" t="s">
        <v>52940</v>
      </c>
      <c r="H9888" t="s">
        <v>46266</v>
      </c>
      <c r="I9888" t="s">
        <v>13012</v>
      </c>
      <c r="J9888" t="s">
        <v>52941</v>
      </c>
      <c r="K9888" t="s">
        <v>52942</v>
      </c>
      <c r="L9888" t="s">
        <v>303</v>
      </c>
      <c r="M9888" t="s">
        <v>11086</v>
      </c>
    </row>
    <row r="9889" spans="1:13" x14ac:dyDescent="0.2">
      <c r="A9889" t="s">
        <v>38143</v>
      </c>
      <c r="B9889" t="s">
        <v>38144</v>
      </c>
      <c r="C9889" t="s">
        <v>52943</v>
      </c>
      <c r="D9889" t="s">
        <v>349</v>
      </c>
      <c r="F9889" t="s">
        <v>6658</v>
      </c>
      <c r="G9889" t="s">
        <v>39727</v>
      </c>
      <c r="H9889" t="s">
        <v>13035</v>
      </c>
      <c r="J9889" t="s">
        <v>52944</v>
      </c>
      <c r="K9889" t="s">
        <v>302</v>
      </c>
      <c r="L9889" t="s">
        <v>303</v>
      </c>
      <c r="M9889" t="s">
        <v>32438</v>
      </c>
    </row>
    <row r="9890" spans="1:13" x14ac:dyDescent="0.2">
      <c r="A9890" t="s">
        <v>38143</v>
      </c>
      <c r="B9890" t="s">
        <v>38144</v>
      </c>
      <c r="C9890" t="s">
        <v>52945</v>
      </c>
      <c r="D9890" t="s">
        <v>394</v>
      </c>
      <c r="E9890" t="s">
        <v>1891</v>
      </c>
      <c r="F9890" t="s">
        <v>51805</v>
      </c>
      <c r="H9890" t="s">
        <v>51445</v>
      </c>
      <c r="I9890" t="s">
        <v>13012</v>
      </c>
      <c r="J9890" t="s">
        <v>52946</v>
      </c>
      <c r="K9890" t="s">
        <v>302</v>
      </c>
      <c r="L9890" t="s">
        <v>303</v>
      </c>
      <c r="M9890" t="s">
        <v>40983</v>
      </c>
    </row>
    <row r="9891" spans="1:13" x14ac:dyDescent="0.2">
      <c r="A9891" t="s">
        <v>38143</v>
      </c>
      <c r="B9891" t="s">
        <v>38144</v>
      </c>
      <c r="C9891" t="s">
        <v>52947</v>
      </c>
      <c r="D9891" t="s">
        <v>52948</v>
      </c>
      <c r="E9891" t="s">
        <v>52949</v>
      </c>
      <c r="F9891" t="s">
        <v>52950</v>
      </c>
      <c r="G9891" t="s">
        <v>52951</v>
      </c>
      <c r="H9891" t="s">
        <v>13035</v>
      </c>
      <c r="J9891" t="s">
        <v>52952</v>
      </c>
      <c r="K9891" t="s">
        <v>52953</v>
      </c>
      <c r="L9891" t="s">
        <v>303</v>
      </c>
      <c r="M9891" t="s">
        <v>19251</v>
      </c>
    </row>
    <row r="9892" spans="1:13" x14ac:dyDescent="0.2">
      <c r="A9892" t="s">
        <v>38143</v>
      </c>
      <c r="B9892" t="s">
        <v>38144</v>
      </c>
      <c r="C9892" t="s">
        <v>52954</v>
      </c>
      <c r="D9892" t="s">
        <v>5523</v>
      </c>
      <c r="F9892" t="s">
        <v>52955</v>
      </c>
      <c r="G9892" t="s">
        <v>12967</v>
      </c>
      <c r="H9892" t="s">
        <v>52642</v>
      </c>
      <c r="I9892" t="s">
        <v>31938</v>
      </c>
      <c r="J9892" t="s">
        <v>52956</v>
      </c>
      <c r="K9892" t="s">
        <v>52957</v>
      </c>
      <c r="L9892" t="s">
        <v>303</v>
      </c>
      <c r="M9892" t="s">
        <v>21132</v>
      </c>
    </row>
    <row r="9893" spans="1:13" x14ac:dyDescent="0.2">
      <c r="A9893" t="s">
        <v>38143</v>
      </c>
      <c r="B9893" t="s">
        <v>38144</v>
      </c>
      <c r="C9893" t="s">
        <v>52958</v>
      </c>
      <c r="D9893" t="s">
        <v>23972</v>
      </c>
      <c r="E9893" t="s">
        <v>52959</v>
      </c>
      <c r="F9893" t="s">
        <v>52960</v>
      </c>
      <c r="G9893" t="s">
        <v>52961</v>
      </c>
      <c r="H9893" t="s">
        <v>13035</v>
      </c>
      <c r="J9893" t="s">
        <v>52962</v>
      </c>
      <c r="K9893" t="s">
        <v>52963</v>
      </c>
      <c r="L9893" t="s">
        <v>303</v>
      </c>
      <c r="M9893" t="s">
        <v>707</v>
      </c>
    </row>
    <row r="9894" spans="1:13" x14ac:dyDescent="0.2">
      <c r="A9894" t="s">
        <v>38143</v>
      </c>
      <c r="B9894" t="s">
        <v>38144</v>
      </c>
      <c r="C9894" t="s">
        <v>52964</v>
      </c>
      <c r="D9894" t="s">
        <v>349</v>
      </c>
      <c r="F9894" t="s">
        <v>52710</v>
      </c>
      <c r="G9894" t="s">
        <v>52711</v>
      </c>
      <c r="H9894" t="s">
        <v>13004</v>
      </c>
      <c r="J9894" t="s">
        <v>52712</v>
      </c>
      <c r="K9894" t="s">
        <v>52965</v>
      </c>
      <c r="L9894" t="s">
        <v>303</v>
      </c>
      <c r="M9894" t="s">
        <v>26160</v>
      </c>
    </row>
    <row r="9895" spans="1:13" x14ac:dyDescent="0.2">
      <c r="A9895" t="s">
        <v>38143</v>
      </c>
      <c r="B9895" t="s">
        <v>38144</v>
      </c>
      <c r="C9895" t="s">
        <v>52966</v>
      </c>
      <c r="D9895" t="s">
        <v>394</v>
      </c>
      <c r="E9895" t="s">
        <v>395</v>
      </c>
      <c r="F9895" t="s">
        <v>52967</v>
      </c>
      <c r="G9895" t="s">
        <v>39000</v>
      </c>
      <c r="H9895" t="s">
        <v>51724</v>
      </c>
      <c r="I9895" t="s">
        <v>13012</v>
      </c>
      <c r="J9895" t="s">
        <v>52968</v>
      </c>
      <c r="K9895" t="s">
        <v>52969</v>
      </c>
      <c r="L9895" t="s">
        <v>303</v>
      </c>
      <c r="M9895" t="s">
        <v>707</v>
      </c>
    </row>
    <row r="9896" spans="1:13" x14ac:dyDescent="0.2">
      <c r="A9896" t="s">
        <v>38143</v>
      </c>
      <c r="B9896" t="s">
        <v>38144</v>
      </c>
      <c r="C9896" t="s">
        <v>52970</v>
      </c>
      <c r="D9896" t="s">
        <v>52971</v>
      </c>
      <c r="E9896" t="s">
        <v>52972</v>
      </c>
      <c r="F9896" t="s">
        <v>52973</v>
      </c>
      <c r="G9896" t="s">
        <v>52974</v>
      </c>
      <c r="H9896" t="s">
        <v>5710</v>
      </c>
      <c r="J9896" t="s">
        <v>52975</v>
      </c>
      <c r="K9896" t="s">
        <v>52976</v>
      </c>
      <c r="L9896" t="s">
        <v>303</v>
      </c>
      <c r="M9896" t="s">
        <v>7240</v>
      </c>
    </row>
    <row r="9897" spans="1:13" x14ac:dyDescent="0.2">
      <c r="A9897" t="s">
        <v>38143</v>
      </c>
      <c r="B9897" t="s">
        <v>38144</v>
      </c>
      <c r="C9897" t="s">
        <v>52977</v>
      </c>
      <c r="D9897" t="s">
        <v>5868</v>
      </c>
      <c r="E9897" t="s">
        <v>26348</v>
      </c>
      <c r="F9897" t="s">
        <v>3999</v>
      </c>
      <c r="G9897" t="s">
        <v>52978</v>
      </c>
      <c r="H9897" t="s">
        <v>52707</v>
      </c>
      <c r="I9897" t="s">
        <v>13012</v>
      </c>
      <c r="J9897" t="s">
        <v>52979</v>
      </c>
      <c r="K9897" t="s">
        <v>52980</v>
      </c>
      <c r="L9897" t="s">
        <v>303</v>
      </c>
      <c r="M9897" t="s">
        <v>1799</v>
      </c>
    </row>
    <row r="9898" spans="1:13" x14ac:dyDescent="0.2">
      <c r="A9898" t="s">
        <v>38143</v>
      </c>
      <c r="B9898" t="s">
        <v>38144</v>
      </c>
      <c r="C9898" t="s">
        <v>52981</v>
      </c>
      <c r="D9898" t="s">
        <v>52982</v>
      </c>
      <c r="E9898" t="s">
        <v>52983</v>
      </c>
      <c r="F9898" t="s">
        <v>52984</v>
      </c>
      <c r="G9898" t="s">
        <v>51567</v>
      </c>
      <c r="H9898" t="s">
        <v>5710</v>
      </c>
      <c r="J9898" t="s">
        <v>52985</v>
      </c>
      <c r="K9898" t="s">
        <v>52986</v>
      </c>
      <c r="L9898" t="s">
        <v>303</v>
      </c>
      <c r="M9898" t="s">
        <v>28436</v>
      </c>
    </row>
    <row r="9899" spans="1:13" x14ac:dyDescent="0.2">
      <c r="A9899" t="s">
        <v>38143</v>
      </c>
      <c r="B9899" t="s">
        <v>38144</v>
      </c>
      <c r="C9899" t="s">
        <v>52987</v>
      </c>
      <c r="D9899" t="s">
        <v>366</v>
      </c>
      <c r="E9899" t="s">
        <v>367</v>
      </c>
      <c r="F9899" t="s">
        <v>52988</v>
      </c>
      <c r="H9899" t="s">
        <v>51445</v>
      </c>
      <c r="J9899" t="s">
        <v>52989</v>
      </c>
      <c r="K9899" t="s">
        <v>52990</v>
      </c>
      <c r="L9899" t="s">
        <v>303</v>
      </c>
      <c r="M9899" t="s">
        <v>968</v>
      </c>
    </row>
    <row r="9900" spans="1:13" x14ac:dyDescent="0.2">
      <c r="A9900" t="s">
        <v>38143</v>
      </c>
      <c r="B9900" t="s">
        <v>38144</v>
      </c>
      <c r="C9900" t="s">
        <v>52991</v>
      </c>
      <c r="D9900" t="s">
        <v>52992</v>
      </c>
      <c r="E9900" t="s">
        <v>52993</v>
      </c>
      <c r="F9900" t="s">
        <v>52994</v>
      </c>
      <c r="G9900" t="s">
        <v>52995</v>
      </c>
      <c r="H9900" t="s">
        <v>51981</v>
      </c>
      <c r="I9900" t="s">
        <v>13012</v>
      </c>
      <c r="J9900" t="s">
        <v>52996</v>
      </c>
      <c r="K9900" t="s">
        <v>52997</v>
      </c>
      <c r="L9900" t="s">
        <v>303</v>
      </c>
      <c r="M9900" t="s">
        <v>20357</v>
      </c>
    </row>
    <row r="9901" spans="1:13" x14ac:dyDescent="0.2">
      <c r="A9901" t="s">
        <v>38143</v>
      </c>
      <c r="B9901" t="s">
        <v>38144</v>
      </c>
      <c r="C9901" t="s">
        <v>52998</v>
      </c>
      <c r="D9901" t="s">
        <v>51571</v>
      </c>
      <c r="E9901" t="s">
        <v>18250</v>
      </c>
      <c r="F9901" t="s">
        <v>52999</v>
      </c>
      <c r="G9901" t="s">
        <v>9432</v>
      </c>
      <c r="H9901" t="s">
        <v>13035</v>
      </c>
      <c r="J9901" t="s">
        <v>53000</v>
      </c>
      <c r="K9901" t="s">
        <v>53001</v>
      </c>
      <c r="L9901" t="s">
        <v>303</v>
      </c>
      <c r="M9901" t="s">
        <v>11242</v>
      </c>
    </row>
    <row r="9902" spans="1:13" x14ac:dyDescent="0.2">
      <c r="A9902" t="s">
        <v>38143</v>
      </c>
      <c r="B9902" t="s">
        <v>38144</v>
      </c>
      <c r="C9902" t="s">
        <v>53002</v>
      </c>
      <c r="D9902" t="s">
        <v>53003</v>
      </c>
      <c r="E9902" t="s">
        <v>53004</v>
      </c>
      <c r="F9902" t="s">
        <v>53005</v>
      </c>
      <c r="G9902" t="s">
        <v>53006</v>
      </c>
      <c r="H9902" t="s">
        <v>13011</v>
      </c>
      <c r="J9902" t="s">
        <v>53007</v>
      </c>
      <c r="K9902" t="s">
        <v>53008</v>
      </c>
      <c r="L9902" t="s">
        <v>303</v>
      </c>
      <c r="M9902" t="s">
        <v>42053</v>
      </c>
    </row>
    <row r="9903" spans="1:13" x14ac:dyDescent="0.2">
      <c r="A9903" t="s">
        <v>38143</v>
      </c>
      <c r="B9903" t="s">
        <v>38144</v>
      </c>
      <c r="C9903" t="s">
        <v>53009</v>
      </c>
      <c r="D9903" t="s">
        <v>53010</v>
      </c>
      <c r="E9903" t="s">
        <v>53011</v>
      </c>
      <c r="F9903" t="s">
        <v>53012</v>
      </c>
      <c r="G9903" t="s">
        <v>53013</v>
      </c>
      <c r="H9903" t="s">
        <v>53014</v>
      </c>
      <c r="I9903" t="s">
        <v>31938</v>
      </c>
      <c r="J9903" t="s">
        <v>53015</v>
      </c>
      <c r="K9903" t="s">
        <v>53016</v>
      </c>
      <c r="L9903" t="s">
        <v>303</v>
      </c>
      <c r="M9903" t="s">
        <v>53017</v>
      </c>
    </row>
    <row r="9904" spans="1:13" x14ac:dyDescent="0.2">
      <c r="A9904" t="s">
        <v>38143</v>
      </c>
      <c r="B9904" t="s">
        <v>38144</v>
      </c>
      <c r="C9904" t="s">
        <v>53018</v>
      </c>
      <c r="D9904" t="s">
        <v>53019</v>
      </c>
      <c r="E9904" t="s">
        <v>53020</v>
      </c>
      <c r="F9904" t="s">
        <v>53021</v>
      </c>
      <c r="G9904" t="s">
        <v>51869</v>
      </c>
      <c r="H9904" t="s">
        <v>13011</v>
      </c>
      <c r="J9904" t="s">
        <v>51870</v>
      </c>
      <c r="K9904" t="s">
        <v>53022</v>
      </c>
      <c r="L9904" t="s">
        <v>303</v>
      </c>
      <c r="M9904" t="s">
        <v>6995</v>
      </c>
    </row>
    <row r="9905" spans="1:13" x14ac:dyDescent="0.2">
      <c r="A9905" t="s">
        <v>38143</v>
      </c>
      <c r="B9905" t="s">
        <v>38144</v>
      </c>
      <c r="C9905" t="s">
        <v>53023</v>
      </c>
      <c r="D9905" t="s">
        <v>52055</v>
      </c>
      <c r="F9905" t="s">
        <v>53024</v>
      </c>
      <c r="G9905" t="s">
        <v>13004</v>
      </c>
      <c r="J9905" t="s">
        <v>53025</v>
      </c>
      <c r="K9905" t="s">
        <v>53026</v>
      </c>
      <c r="L9905" t="s">
        <v>303</v>
      </c>
      <c r="M9905" t="s">
        <v>422</v>
      </c>
    </row>
    <row r="9906" spans="1:13" x14ac:dyDescent="0.2">
      <c r="A9906" t="s">
        <v>38143</v>
      </c>
      <c r="B9906" t="s">
        <v>38144</v>
      </c>
      <c r="C9906" t="s">
        <v>53027</v>
      </c>
      <c r="D9906" t="s">
        <v>295</v>
      </c>
      <c r="E9906" t="s">
        <v>296</v>
      </c>
      <c r="F9906" t="s">
        <v>53028</v>
      </c>
      <c r="G9906" t="s">
        <v>52031</v>
      </c>
      <c r="H9906" t="s">
        <v>13035</v>
      </c>
      <c r="I9906" t="s">
        <v>13012</v>
      </c>
      <c r="J9906" t="s">
        <v>52583</v>
      </c>
      <c r="K9906" t="s">
        <v>53029</v>
      </c>
      <c r="L9906" t="s">
        <v>303</v>
      </c>
      <c r="M9906" t="s">
        <v>53030</v>
      </c>
    </row>
    <row r="9907" spans="1:13" x14ac:dyDescent="0.2">
      <c r="A9907" t="s">
        <v>38143</v>
      </c>
      <c r="B9907" t="s">
        <v>38144</v>
      </c>
      <c r="C9907" t="s">
        <v>53031</v>
      </c>
      <c r="D9907" t="s">
        <v>2857</v>
      </c>
      <c r="F9907" t="s">
        <v>44043</v>
      </c>
      <c r="G9907" t="s">
        <v>4876</v>
      </c>
      <c r="H9907" t="s">
        <v>13020</v>
      </c>
      <c r="J9907" t="s">
        <v>53032</v>
      </c>
      <c r="K9907" t="s">
        <v>53033</v>
      </c>
      <c r="L9907" t="s">
        <v>303</v>
      </c>
      <c r="M9907" t="s">
        <v>3907</v>
      </c>
    </row>
    <row r="9908" spans="1:13" x14ac:dyDescent="0.2">
      <c r="A9908" t="s">
        <v>38143</v>
      </c>
      <c r="B9908" t="s">
        <v>38144</v>
      </c>
      <c r="C9908" t="s">
        <v>53034</v>
      </c>
      <c r="D9908" t="s">
        <v>47366</v>
      </c>
      <c r="E9908" t="s">
        <v>53035</v>
      </c>
      <c r="F9908" t="s">
        <v>53036</v>
      </c>
      <c r="G9908" t="s">
        <v>53037</v>
      </c>
      <c r="H9908" t="s">
        <v>53038</v>
      </c>
      <c r="I9908" t="s">
        <v>13012</v>
      </c>
      <c r="J9908" t="s">
        <v>53039</v>
      </c>
      <c r="K9908" t="s">
        <v>53040</v>
      </c>
      <c r="L9908" t="s">
        <v>303</v>
      </c>
      <c r="M9908" t="s">
        <v>20518</v>
      </c>
    </row>
    <row r="9909" spans="1:13" x14ac:dyDescent="0.2">
      <c r="A9909" t="s">
        <v>38143</v>
      </c>
      <c r="B9909" t="s">
        <v>38144</v>
      </c>
      <c r="C9909" t="s">
        <v>53041</v>
      </c>
      <c r="D9909" t="s">
        <v>53042</v>
      </c>
      <c r="E9909" t="s">
        <v>53043</v>
      </c>
      <c r="F9909" t="s">
        <v>53044</v>
      </c>
      <c r="H9909" t="s">
        <v>51445</v>
      </c>
      <c r="J9909" t="s">
        <v>53045</v>
      </c>
      <c r="K9909" t="s">
        <v>53046</v>
      </c>
      <c r="L9909" t="s">
        <v>303</v>
      </c>
      <c r="M9909" t="s">
        <v>53047</v>
      </c>
    </row>
    <row r="9910" spans="1:13" x14ac:dyDescent="0.2">
      <c r="A9910" t="s">
        <v>38143</v>
      </c>
      <c r="B9910" t="s">
        <v>38144</v>
      </c>
      <c r="C9910" t="s">
        <v>53048</v>
      </c>
      <c r="D9910" t="s">
        <v>295</v>
      </c>
      <c r="E9910" t="s">
        <v>296</v>
      </c>
      <c r="F9910" t="s">
        <v>53049</v>
      </c>
      <c r="G9910" t="s">
        <v>51780</v>
      </c>
      <c r="H9910" t="s">
        <v>13035</v>
      </c>
      <c r="J9910" t="s">
        <v>53050</v>
      </c>
      <c r="K9910" t="s">
        <v>53051</v>
      </c>
      <c r="L9910" t="s">
        <v>303</v>
      </c>
      <c r="M9910" t="s">
        <v>51701</v>
      </c>
    </row>
    <row r="9911" spans="1:13" x14ac:dyDescent="0.2">
      <c r="A9911" t="s">
        <v>38143</v>
      </c>
      <c r="B9911" t="s">
        <v>38144</v>
      </c>
      <c r="C9911" t="s">
        <v>53052</v>
      </c>
      <c r="D9911" t="s">
        <v>52367</v>
      </c>
      <c r="E9911" t="s">
        <v>31258</v>
      </c>
      <c r="F9911" t="s">
        <v>52369</v>
      </c>
      <c r="G9911" t="s">
        <v>46266</v>
      </c>
      <c r="H9911" t="s">
        <v>13012</v>
      </c>
      <c r="J9911" t="s">
        <v>52370</v>
      </c>
      <c r="K9911" t="s">
        <v>53053</v>
      </c>
      <c r="L9911" t="s">
        <v>303</v>
      </c>
      <c r="M9911" t="s">
        <v>14059</v>
      </c>
    </row>
    <row r="9912" spans="1:13" x14ac:dyDescent="0.2">
      <c r="A9912" t="s">
        <v>38143</v>
      </c>
      <c r="B9912" t="s">
        <v>38144</v>
      </c>
      <c r="C9912" t="s">
        <v>53054</v>
      </c>
      <c r="D9912" t="s">
        <v>572</v>
      </c>
      <c r="E9912" t="s">
        <v>573</v>
      </c>
      <c r="F9912" t="s">
        <v>53055</v>
      </c>
      <c r="G9912" t="s">
        <v>52707</v>
      </c>
      <c r="H9912" t="s">
        <v>5780</v>
      </c>
      <c r="J9912" t="s">
        <v>53056</v>
      </c>
      <c r="K9912" t="s">
        <v>52120</v>
      </c>
      <c r="L9912" t="s">
        <v>303</v>
      </c>
      <c r="M9912" t="s">
        <v>8293</v>
      </c>
    </row>
    <row r="9913" spans="1:13" x14ac:dyDescent="0.2">
      <c r="A9913" t="s">
        <v>38143</v>
      </c>
      <c r="B9913" t="s">
        <v>38144</v>
      </c>
      <c r="C9913" t="s">
        <v>53057</v>
      </c>
      <c r="D9913" t="s">
        <v>401</v>
      </c>
      <c r="E9913" t="s">
        <v>402</v>
      </c>
      <c r="F9913" t="s">
        <v>53058</v>
      </c>
      <c r="H9913" t="s">
        <v>31937</v>
      </c>
      <c r="I9913" t="s">
        <v>31938</v>
      </c>
      <c r="J9913" t="s">
        <v>53059</v>
      </c>
      <c r="K9913" t="s">
        <v>53060</v>
      </c>
      <c r="L9913" t="s">
        <v>303</v>
      </c>
      <c r="M9913" t="s">
        <v>18019</v>
      </c>
    </row>
    <row r="9914" spans="1:13" x14ac:dyDescent="0.2">
      <c r="A9914" t="s">
        <v>38143</v>
      </c>
      <c r="B9914" t="s">
        <v>38144</v>
      </c>
      <c r="C9914" t="s">
        <v>53061</v>
      </c>
      <c r="D9914" t="s">
        <v>572</v>
      </c>
      <c r="E9914" t="s">
        <v>573</v>
      </c>
      <c r="F9914" t="s">
        <v>11749</v>
      </c>
      <c r="G9914" t="s">
        <v>981</v>
      </c>
      <c r="H9914" t="s">
        <v>51460</v>
      </c>
      <c r="I9914" t="s">
        <v>53062</v>
      </c>
      <c r="J9914" t="s">
        <v>51462</v>
      </c>
      <c r="K9914" t="s">
        <v>53063</v>
      </c>
      <c r="L9914" t="s">
        <v>303</v>
      </c>
      <c r="M9914" t="s">
        <v>914</v>
      </c>
    </row>
    <row r="9915" spans="1:13" x14ac:dyDescent="0.2">
      <c r="A9915" t="s">
        <v>38143</v>
      </c>
      <c r="B9915" t="s">
        <v>38144</v>
      </c>
      <c r="C9915" t="s">
        <v>53064</v>
      </c>
      <c r="D9915" t="s">
        <v>572</v>
      </c>
      <c r="E9915" t="s">
        <v>573</v>
      </c>
      <c r="F9915" t="s">
        <v>53065</v>
      </c>
      <c r="G9915" t="s">
        <v>53066</v>
      </c>
      <c r="H9915" t="s">
        <v>53067</v>
      </c>
      <c r="I9915" t="s">
        <v>13012</v>
      </c>
      <c r="J9915" t="s">
        <v>53068</v>
      </c>
      <c r="K9915" t="s">
        <v>53069</v>
      </c>
      <c r="L9915" t="s">
        <v>303</v>
      </c>
      <c r="M9915" t="s">
        <v>914</v>
      </c>
    </row>
    <row r="9916" spans="1:13" x14ac:dyDescent="0.2">
      <c r="A9916" t="s">
        <v>38143</v>
      </c>
      <c r="B9916" t="s">
        <v>38144</v>
      </c>
      <c r="C9916" t="s">
        <v>53070</v>
      </c>
      <c r="D9916" t="s">
        <v>53071</v>
      </c>
      <c r="E9916" t="s">
        <v>1794</v>
      </c>
      <c r="F9916" t="s">
        <v>53072</v>
      </c>
      <c r="G9916" t="s">
        <v>53073</v>
      </c>
      <c r="H9916" t="s">
        <v>13011</v>
      </c>
      <c r="I9916" t="s">
        <v>13012</v>
      </c>
      <c r="J9916" t="s">
        <v>51781</v>
      </c>
      <c r="K9916" t="s">
        <v>52927</v>
      </c>
      <c r="L9916" t="s">
        <v>303</v>
      </c>
      <c r="M9916" t="s">
        <v>53074</v>
      </c>
    </row>
    <row r="9917" spans="1:13" x14ac:dyDescent="0.2">
      <c r="A9917" t="s">
        <v>38143</v>
      </c>
      <c r="B9917" t="s">
        <v>38144</v>
      </c>
      <c r="C9917" t="s">
        <v>53075</v>
      </c>
      <c r="D9917" t="s">
        <v>366</v>
      </c>
      <c r="E9917" t="s">
        <v>1215</v>
      </c>
      <c r="F9917" t="s">
        <v>53076</v>
      </c>
      <c r="G9917" t="s">
        <v>12882</v>
      </c>
      <c r="H9917" t="s">
        <v>53077</v>
      </c>
      <c r="I9917" t="s">
        <v>13012</v>
      </c>
      <c r="J9917" t="s">
        <v>53078</v>
      </c>
      <c r="K9917" t="s">
        <v>53079</v>
      </c>
      <c r="L9917" t="s">
        <v>303</v>
      </c>
      <c r="M9917" t="s">
        <v>415</v>
      </c>
    </row>
    <row r="9918" spans="1:13" x14ac:dyDescent="0.2">
      <c r="A9918" t="s">
        <v>38143</v>
      </c>
      <c r="B9918" t="s">
        <v>38144</v>
      </c>
      <c r="C9918" t="s">
        <v>53080</v>
      </c>
      <c r="D9918" t="s">
        <v>295</v>
      </c>
      <c r="E9918" t="s">
        <v>296</v>
      </c>
      <c r="F9918" t="s">
        <v>53081</v>
      </c>
      <c r="G9918" t="s">
        <v>53082</v>
      </c>
      <c r="H9918" t="s">
        <v>13035</v>
      </c>
      <c r="I9918" t="s">
        <v>13012</v>
      </c>
      <c r="J9918" t="s">
        <v>53083</v>
      </c>
      <c r="K9918" t="s">
        <v>53084</v>
      </c>
      <c r="L9918" t="s">
        <v>303</v>
      </c>
      <c r="M9918" t="s">
        <v>2936</v>
      </c>
    </row>
    <row r="9919" spans="1:13" x14ac:dyDescent="0.2">
      <c r="A9919" t="s">
        <v>38143</v>
      </c>
      <c r="B9919" t="s">
        <v>38144</v>
      </c>
      <c r="C9919" t="s">
        <v>53085</v>
      </c>
      <c r="D9919" t="s">
        <v>401</v>
      </c>
      <c r="E9919" t="s">
        <v>750</v>
      </c>
      <c r="F9919" t="s">
        <v>53086</v>
      </c>
      <c r="G9919" t="s">
        <v>8901</v>
      </c>
      <c r="H9919" t="s">
        <v>53087</v>
      </c>
      <c r="I9919" t="s">
        <v>13012</v>
      </c>
      <c r="J9919" t="s">
        <v>53088</v>
      </c>
      <c r="K9919" t="s">
        <v>53089</v>
      </c>
      <c r="L9919" t="s">
        <v>303</v>
      </c>
      <c r="M9919" t="s">
        <v>34473</v>
      </c>
    </row>
    <row r="9920" spans="1:13" x14ac:dyDescent="0.2">
      <c r="A9920" t="s">
        <v>38143</v>
      </c>
      <c r="B9920" t="s">
        <v>38144</v>
      </c>
      <c r="C9920" t="s">
        <v>53090</v>
      </c>
      <c r="D9920" t="s">
        <v>53091</v>
      </c>
      <c r="E9920" t="s">
        <v>53092</v>
      </c>
      <c r="F9920" t="s">
        <v>53093</v>
      </c>
      <c r="H9920" t="s">
        <v>51445</v>
      </c>
      <c r="J9920" t="s">
        <v>53094</v>
      </c>
      <c r="K9920" t="s">
        <v>53095</v>
      </c>
      <c r="L9920" t="s">
        <v>303</v>
      </c>
      <c r="M9920" t="s">
        <v>53096</v>
      </c>
    </row>
    <row r="9921" spans="1:13" x14ac:dyDescent="0.2">
      <c r="A9921" t="s">
        <v>38143</v>
      </c>
      <c r="B9921" t="s">
        <v>38144</v>
      </c>
      <c r="C9921" t="s">
        <v>53097</v>
      </c>
      <c r="D9921" t="s">
        <v>295</v>
      </c>
      <c r="E9921" t="s">
        <v>296</v>
      </c>
      <c r="F9921" t="s">
        <v>53098</v>
      </c>
      <c r="G9921" t="s">
        <v>53099</v>
      </c>
      <c r="H9921" t="s">
        <v>51724</v>
      </c>
      <c r="I9921" t="s">
        <v>13012</v>
      </c>
      <c r="J9921" t="s">
        <v>53100</v>
      </c>
      <c r="K9921" t="s">
        <v>53101</v>
      </c>
      <c r="L9921" t="s">
        <v>303</v>
      </c>
      <c r="M9921" t="s">
        <v>20948</v>
      </c>
    </row>
    <row r="9922" spans="1:13" x14ac:dyDescent="0.2">
      <c r="A9922" t="s">
        <v>38143</v>
      </c>
      <c r="B9922" t="s">
        <v>38144</v>
      </c>
      <c r="C9922" t="s">
        <v>53102</v>
      </c>
      <c r="D9922" t="s">
        <v>295</v>
      </c>
      <c r="E9922" t="s">
        <v>296</v>
      </c>
      <c r="F9922" t="s">
        <v>53103</v>
      </c>
      <c r="G9922" t="s">
        <v>53104</v>
      </c>
      <c r="H9922" t="s">
        <v>13035</v>
      </c>
      <c r="J9922" t="s">
        <v>53105</v>
      </c>
      <c r="K9922" t="s">
        <v>53106</v>
      </c>
      <c r="L9922" t="s">
        <v>303</v>
      </c>
      <c r="M9922" t="s">
        <v>4987</v>
      </c>
    </row>
    <row r="9923" spans="1:13" x14ac:dyDescent="0.2">
      <c r="A9923" t="s">
        <v>38143</v>
      </c>
      <c r="B9923" t="s">
        <v>38144</v>
      </c>
      <c r="C9923" t="s">
        <v>53107</v>
      </c>
      <c r="D9923" t="s">
        <v>53108</v>
      </c>
      <c r="E9923" t="s">
        <v>53109</v>
      </c>
      <c r="F9923" t="s">
        <v>53110</v>
      </c>
      <c r="G9923" t="s">
        <v>53111</v>
      </c>
      <c r="H9923" t="s">
        <v>13035</v>
      </c>
      <c r="J9923" t="s">
        <v>53112</v>
      </c>
      <c r="K9923" t="s">
        <v>302</v>
      </c>
      <c r="L9923" t="s">
        <v>303</v>
      </c>
      <c r="M9923" t="s">
        <v>53113</v>
      </c>
    </row>
    <row r="9924" spans="1:13" x14ac:dyDescent="0.2">
      <c r="A9924" t="s">
        <v>38143</v>
      </c>
      <c r="B9924" t="s">
        <v>38144</v>
      </c>
      <c r="C9924" t="s">
        <v>53114</v>
      </c>
      <c r="D9924" t="s">
        <v>572</v>
      </c>
      <c r="E9924" t="s">
        <v>573</v>
      </c>
      <c r="F9924" t="s">
        <v>53115</v>
      </c>
      <c r="G9924" t="s">
        <v>51477</v>
      </c>
      <c r="H9924" t="s">
        <v>13012</v>
      </c>
      <c r="J9924" t="s">
        <v>53116</v>
      </c>
      <c r="K9924" t="s">
        <v>53117</v>
      </c>
      <c r="L9924" t="s">
        <v>303</v>
      </c>
      <c r="M9924" t="s">
        <v>914</v>
      </c>
    </row>
    <row r="9925" spans="1:13" x14ac:dyDescent="0.2">
      <c r="A9925" t="s">
        <v>38143</v>
      </c>
      <c r="B9925" t="s">
        <v>38144</v>
      </c>
      <c r="C9925" t="s">
        <v>53118</v>
      </c>
      <c r="D9925" t="s">
        <v>295</v>
      </c>
      <c r="E9925" t="s">
        <v>296</v>
      </c>
      <c r="F9925" t="s">
        <v>53119</v>
      </c>
      <c r="G9925" t="s">
        <v>51629</v>
      </c>
      <c r="H9925" t="s">
        <v>13012</v>
      </c>
      <c r="J9925" t="s">
        <v>53120</v>
      </c>
      <c r="K9925" t="s">
        <v>53121</v>
      </c>
      <c r="L9925" t="s">
        <v>303</v>
      </c>
      <c r="M9925" t="s">
        <v>53122</v>
      </c>
    </row>
    <row r="9926" spans="1:13" x14ac:dyDescent="0.2">
      <c r="A9926" t="s">
        <v>38143</v>
      </c>
      <c r="B9926" t="s">
        <v>38144</v>
      </c>
      <c r="C9926" t="s">
        <v>53123</v>
      </c>
      <c r="D9926" t="s">
        <v>349</v>
      </c>
      <c r="F9926" t="s">
        <v>53124</v>
      </c>
      <c r="G9926" t="s">
        <v>46266</v>
      </c>
      <c r="H9926" t="s">
        <v>13012</v>
      </c>
      <c r="J9926" t="s">
        <v>53125</v>
      </c>
      <c r="K9926" t="s">
        <v>53126</v>
      </c>
      <c r="L9926" t="s">
        <v>303</v>
      </c>
      <c r="M9926" t="s">
        <v>51479</v>
      </c>
    </row>
    <row r="9927" spans="1:13" x14ac:dyDescent="0.2">
      <c r="A9927" t="s">
        <v>38143</v>
      </c>
      <c r="B9927" t="s">
        <v>38144</v>
      </c>
      <c r="C9927" t="s">
        <v>53127</v>
      </c>
      <c r="D9927" t="s">
        <v>349</v>
      </c>
      <c r="F9927" t="s">
        <v>53128</v>
      </c>
      <c r="G9927" t="s">
        <v>51461</v>
      </c>
      <c r="H9927" t="s">
        <v>13012</v>
      </c>
      <c r="J9927" t="s">
        <v>53129</v>
      </c>
      <c r="K9927" t="s">
        <v>302</v>
      </c>
      <c r="L9927" t="s">
        <v>303</v>
      </c>
      <c r="M9927" t="s">
        <v>51479</v>
      </c>
    </row>
    <row r="9928" spans="1:13" x14ac:dyDescent="0.2">
      <c r="A9928" t="s">
        <v>38143</v>
      </c>
      <c r="B9928" t="s">
        <v>38144</v>
      </c>
      <c r="C9928" t="s">
        <v>53130</v>
      </c>
      <c r="D9928" t="s">
        <v>394</v>
      </c>
      <c r="E9928" t="s">
        <v>3638</v>
      </c>
      <c r="F9928" t="s">
        <v>42589</v>
      </c>
      <c r="G9928" t="s">
        <v>51810</v>
      </c>
      <c r="H9928" t="s">
        <v>13035</v>
      </c>
      <c r="J9928" t="s">
        <v>53131</v>
      </c>
      <c r="K9928" t="s">
        <v>53132</v>
      </c>
      <c r="L9928" t="s">
        <v>303</v>
      </c>
      <c r="M9928" t="s">
        <v>19785</v>
      </c>
    </row>
    <row r="9929" spans="1:13" x14ac:dyDescent="0.2">
      <c r="A9929" t="s">
        <v>38143</v>
      </c>
      <c r="B9929" t="s">
        <v>38144</v>
      </c>
      <c r="C9929" t="s">
        <v>53133</v>
      </c>
      <c r="D9929" t="s">
        <v>52526</v>
      </c>
      <c r="E9929" t="s">
        <v>52224</v>
      </c>
      <c r="F9929" t="s">
        <v>53134</v>
      </c>
      <c r="H9929" t="s">
        <v>53135</v>
      </c>
      <c r="I9929" t="s">
        <v>13012</v>
      </c>
      <c r="J9929" t="s">
        <v>53136</v>
      </c>
      <c r="K9929" t="s">
        <v>53137</v>
      </c>
      <c r="L9929" t="s">
        <v>303</v>
      </c>
      <c r="M9929" t="s">
        <v>4173</v>
      </c>
    </row>
    <row r="9930" spans="1:13" x14ac:dyDescent="0.2">
      <c r="A9930" t="s">
        <v>38143</v>
      </c>
      <c r="B9930" t="s">
        <v>38144</v>
      </c>
      <c r="C9930" t="s">
        <v>53138</v>
      </c>
      <c r="D9930" t="s">
        <v>572</v>
      </c>
      <c r="E9930" t="s">
        <v>573</v>
      </c>
      <c r="F9930" t="s">
        <v>53139</v>
      </c>
      <c r="G9930" t="s">
        <v>53140</v>
      </c>
      <c r="H9930" t="s">
        <v>51914</v>
      </c>
      <c r="I9930" t="s">
        <v>5710</v>
      </c>
      <c r="J9930" t="s">
        <v>53141</v>
      </c>
      <c r="K9930" t="s">
        <v>53142</v>
      </c>
      <c r="L9930" t="s">
        <v>303</v>
      </c>
      <c r="M9930" t="s">
        <v>8293</v>
      </c>
    </row>
    <row r="9931" spans="1:13" x14ac:dyDescent="0.2">
      <c r="A9931" t="s">
        <v>38143</v>
      </c>
      <c r="B9931" t="s">
        <v>38144</v>
      </c>
      <c r="C9931" t="s">
        <v>53143</v>
      </c>
      <c r="D9931" t="s">
        <v>53144</v>
      </c>
      <c r="E9931" t="s">
        <v>53145</v>
      </c>
      <c r="F9931" t="s">
        <v>38742</v>
      </c>
      <c r="G9931" t="s">
        <v>51718</v>
      </c>
      <c r="H9931" t="s">
        <v>13035</v>
      </c>
      <c r="J9931" t="s">
        <v>53146</v>
      </c>
      <c r="K9931" t="s">
        <v>302</v>
      </c>
      <c r="L9931" t="s">
        <v>303</v>
      </c>
      <c r="M9931" t="s">
        <v>53147</v>
      </c>
    </row>
    <row r="9932" spans="1:13" x14ac:dyDescent="0.2">
      <c r="A9932" t="s">
        <v>38143</v>
      </c>
      <c r="B9932" t="s">
        <v>38144</v>
      </c>
      <c r="C9932" t="s">
        <v>53148</v>
      </c>
      <c r="D9932" t="s">
        <v>38214</v>
      </c>
      <c r="E9932" t="s">
        <v>296</v>
      </c>
      <c r="F9932" t="s">
        <v>53149</v>
      </c>
      <c r="G9932" t="s">
        <v>53150</v>
      </c>
      <c r="H9932" t="s">
        <v>13035</v>
      </c>
      <c r="J9932" t="s">
        <v>53151</v>
      </c>
      <c r="K9932" t="s">
        <v>53152</v>
      </c>
      <c r="L9932" t="s">
        <v>303</v>
      </c>
      <c r="M9932" t="s">
        <v>4417</v>
      </c>
    </row>
    <row r="9933" spans="1:13" x14ac:dyDescent="0.2">
      <c r="A9933" t="s">
        <v>38143</v>
      </c>
      <c r="B9933" t="s">
        <v>38144</v>
      </c>
      <c r="C9933" t="s">
        <v>53153</v>
      </c>
      <c r="D9933" t="s">
        <v>53154</v>
      </c>
      <c r="E9933" t="s">
        <v>53155</v>
      </c>
      <c r="F9933" t="s">
        <v>53156</v>
      </c>
      <c r="H9933" t="s">
        <v>15234</v>
      </c>
      <c r="I9933" t="s">
        <v>14806</v>
      </c>
      <c r="J9933" t="s">
        <v>53157</v>
      </c>
      <c r="K9933" t="s">
        <v>53158</v>
      </c>
      <c r="L9933" t="s">
        <v>303</v>
      </c>
      <c r="M9933" t="s">
        <v>994</v>
      </c>
    </row>
    <row r="9934" spans="1:13" x14ac:dyDescent="0.2">
      <c r="A9934" t="s">
        <v>38143</v>
      </c>
      <c r="B9934" t="s">
        <v>38144</v>
      </c>
      <c r="C9934" t="s">
        <v>53159</v>
      </c>
      <c r="D9934" t="s">
        <v>349</v>
      </c>
      <c r="E9934" t="s">
        <v>476</v>
      </c>
      <c r="F9934" t="s">
        <v>30452</v>
      </c>
      <c r="G9934" t="s">
        <v>53160</v>
      </c>
      <c r="H9934" t="s">
        <v>53161</v>
      </c>
      <c r="I9934" t="s">
        <v>13296</v>
      </c>
      <c r="J9934" t="s">
        <v>53162</v>
      </c>
      <c r="K9934" t="s">
        <v>302</v>
      </c>
      <c r="L9934" t="s">
        <v>303</v>
      </c>
      <c r="M9934" t="s">
        <v>53163</v>
      </c>
    </row>
    <row r="9935" spans="1:13" x14ac:dyDescent="0.2">
      <c r="A9935" t="s">
        <v>38143</v>
      </c>
      <c r="B9935" t="s">
        <v>38144</v>
      </c>
      <c r="C9935" t="s">
        <v>53164</v>
      </c>
      <c r="D9935" t="s">
        <v>349</v>
      </c>
      <c r="F9935" t="s">
        <v>53165</v>
      </c>
      <c r="G9935" t="s">
        <v>2505</v>
      </c>
      <c r="H9935" t="s">
        <v>13041</v>
      </c>
      <c r="J9935" t="s">
        <v>53166</v>
      </c>
      <c r="K9935" t="s">
        <v>302</v>
      </c>
      <c r="L9935" t="s">
        <v>303</v>
      </c>
      <c r="M9935" t="s">
        <v>422</v>
      </c>
    </row>
    <row r="9936" spans="1:13" x14ac:dyDescent="0.2">
      <c r="A9936" t="s">
        <v>38143</v>
      </c>
      <c r="B9936" t="s">
        <v>38144</v>
      </c>
      <c r="C9936" t="s">
        <v>53167</v>
      </c>
      <c r="D9936" t="s">
        <v>394</v>
      </c>
      <c r="E9936" t="s">
        <v>1809</v>
      </c>
      <c r="F9936" t="s">
        <v>500</v>
      </c>
      <c r="G9936" t="s">
        <v>16136</v>
      </c>
      <c r="H9936" t="s">
        <v>14230</v>
      </c>
      <c r="I9936" t="s">
        <v>9695</v>
      </c>
      <c r="J9936" t="s">
        <v>53168</v>
      </c>
      <c r="K9936" t="s">
        <v>53169</v>
      </c>
      <c r="L9936" t="s">
        <v>303</v>
      </c>
      <c r="M9936" t="s">
        <v>9194</v>
      </c>
    </row>
    <row r="9937" spans="1:13" x14ac:dyDescent="0.2">
      <c r="A9937" t="s">
        <v>38143</v>
      </c>
      <c r="B9937" t="s">
        <v>38144</v>
      </c>
      <c r="C9937" t="s">
        <v>53170</v>
      </c>
      <c r="D9937" t="s">
        <v>8198</v>
      </c>
      <c r="E9937" t="s">
        <v>53171</v>
      </c>
      <c r="F9937" t="s">
        <v>53172</v>
      </c>
      <c r="H9937" t="s">
        <v>13041</v>
      </c>
      <c r="J9937" t="s">
        <v>53173</v>
      </c>
      <c r="K9937" t="s">
        <v>53174</v>
      </c>
      <c r="L9937" t="s">
        <v>303</v>
      </c>
      <c r="M9937" t="s">
        <v>1620</v>
      </c>
    </row>
    <row r="9938" spans="1:13" x14ac:dyDescent="0.2">
      <c r="A9938" t="s">
        <v>38143</v>
      </c>
      <c r="B9938" t="s">
        <v>38144</v>
      </c>
      <c r="C9938" t="s">
        <v>53175</v>
      </c>
      <c r="D9938" t="s">
        <v>394</v>
      </c>
      <c r="E9938" t="s">
        <v>3638</v>
      </c>
      <c r="F9938" t="s">
        <v>53176</v>
      </c>
      <c r="H9938" t="s">
        <v>14686</v>
      </c>
      <c r="I9938" t="s">
        <v>9695</v>
      </c>
      <c r="J9938" t="s">
        <v>53177</v>
      </c>
      <c r="K9938" t="s">
        <v>53178</v>
      </c>
      <c r="L9938" t="s">
        <v>303</v>
      </c>
      <c r="M9938" t="s">
        <v>53179</v>
      </c>
    </row>
    <row r="9939" spans="1:13" x14ac:dyDescent="0.2">
      <c r="A9939" t="s">
        <v>38143</v>
      </c>
      <c r="B9939" t="s">
        <v>38144</v>
      </c>
      <c r="C9939" t="s">
        <v>53180</v>
      </c>
      <c r="D9939" t="s">
        <v>366</v>
      </c>
      <c r="E9939" t="s">
        <v>1215</v>
      </c>
      <c r="F9939" t="s">
        <v>53181</v>
      </c>
      <c r="G9939" t="s">
        <v>13258</v>
      </c>
      <c r="I9939" t="s">
        <v>14806</v>
      </c>
      <c r="J9939" t="s">
        <v>15817</v>
      </c>
      <c r="K9939" t="s">
        <v>302</v>
      </c>
      <c r="L9939" t="s">
        <v>303</v>
      </c>
      <c r="M9939" t="s">
        <v>53182</v>
      </c>
    </row>
    <row r="9940" spans="1:13" x14ac:dyDescent="0.2">
      <c r="A9940" t="s">
        <v>38143</v>
      </c>
      <c r="B9940" t="s">
        <v>38144</v>
      </c>
      <c r="C9940" t="s">
        <v>53183</v>
      </c>
      <c r="D9940" t="s">
        <v>572</v>
      </c>
      <c r="E9940" t="s">
        <v>573</v>
      </c>
      <c r="F9940" t="s">
        <v>53184</v>
      </c>
      <c r="G9940" t="s">
        <v>14700</v>
      </c>
      <c r="H9940" t="s">
        <v>13362</v>
      </c>
      <c r="I9940" t="s">
        <v>9695</v>
      </c>
      <c r="J9940" t="s">
        <v>53185</v>
      </c>
      <c r="K9940" t="s">
        <v>53186</v>
      </c>
      <c r="L9940" t="s">
        <v>303</v>
      </c>
      <c r="M9940" t="s">
        <v>822</v>
      </c>
    </row>
    <row r="9941" spans="1:13" x14ac:dyDescent="0.2">
      <c r="A9941" t="s">
        <v>38143</v>
      </c>
      <c r="B9941" t="s">
        <v>38144</v>
      </c>
      <c r="C9941" t="s">
        <v>53187</v>
      </c>
      <c r="D9941" t="s">
        <v>53188</v>
      </c>
      <c r="E9941" t="s">
        <v>53189</v>
      </c>
      <c r="F9941" t="s">
        <v>53190</v>
      </c>
      <c r="G9941" t="s">
        <v>14294</v>
      </c>
      <c r="H9941" t="s">
        <v>13041</v>
      </c>
      <c r="J9941" t="s">
        <v>53191</v>
      </c>
      <c r="K9941" t="s">
        <v>53192</v>
      </c>
      <c r="L9941" t="s">
        <v>303</v>
      </c>
      <c r="M9941" t="s">
        <v>29395</v>
      </c>
    </row>
    <row r="9942" spans="1:13" x14ac:dyDescent="0.2">
      <c r="A9942" t="s">
        <v>38143</v>
      </c>
      <c r="B9942" t="s">
        <v>38144</v>
      </c>
      <c r="C9942" t="s">
        <v>53193</v>
      </c>
      <c r="D9942" t="s">
        <v>349</v>
      </c>
      <c r="F9942" t="s">
        <v>53194</v>
      </c>
      <c r="H9942" t="s">
        <v>13041</v>
      </c>
      <c r="J9942" t="s">
        <v>53195</v>
      </c>
      <c r="K9942" t="s">
        <v>53196</v>
      </c>
      <c r="L9942" t="s">
        <v>303</v>
      </c>
      <c r="M9942" t="s">
        <v>53197</v>
      </c>
    </row>
    <row r="9943" spans="1:13" x14ac:dyDescent="0.2">
      <c r="A9943" t="s">
        <v>38143</v>
      </c>
      <c r="B9943" t="s">
        <v>38144</v>
      </c>
      <c r="C9943" t="s">
        <v>53198</v>
      </c>
      <c r="D9943" t="s">
        <v>53199</v>
      </c>
      <c r="E9943" t="s">
        <v>53200</v>
      </c>
      <c r="F9943" t="s">
        <v>53201</v>
      </c>
      <c r="G9943" t="s">
        <v>13091</v>
      </c>
      <c r="H9943" t="s">
        <v>13041</v>
      </c>
      <c r="J9943" t="s">
        <v>53202</v>
      </c>
      <c r="K9943" t="s">
        <v>53203</v>
      </c>
      <c r="L9943" t="s">
        <v>303</v>
      </c>
      <c r="M9943" t="s">
        <v>3300</v>
      </c>
    </row>
    <row r="9944" spans="1:13" x14ac:dyDescent="0.2">
      <c r="A9944" t="s">
        <v>38143</v>
      </c>
      <c r="B9944" t="s">
        <v>38144</v>
      </c>
      <c r="C9944" t="s">
        <v>53204</v>
      </c>
      <c r="D9944" t="s">
        <v>564</v>
      </c>
      <c r="E9944" t="s">
        <v>296</v>
      </c>
      <c r="F9944" t="s">
        <v>53205</v>
      </c>
      <c r="G9944" t="s">
        <v>14105</v>
      </c>
      <c r="H9944" t="s">
        <v>13313</v>
      </c>
      <c r="I9944" t="s">
        <v>9695</v>
      </c>
      <c r="J9944" t="s">
        <v>53206</v>
      </c>
      <c r="K9944" t="s">
        <v>53207</v>
      </c>
      <c r="L9944" t="s">
        <v>303</v>
      </c>
      <c r="M9944" t="s">
        <v>422</v>
      </c>
    </row>
    <row r="9945" spans="1:13" x14ac:dyDescent="0.2">
      <c r="A9945" t="s">
        <v>38143</v>
      </c>
      <c r="B9945" t="s">
        <v>38144</v>
      </c>
      <c r="C9945" t="s">
        <v>53208</v>
      </c>
      <c r="D9945" t="s">
        <v>9966</v>
      </c>
      <c r="F9945" t="s">
        <v>53209</v>
      </c>
      <c r="G9945" t="s">
        <v>53210</v>
      </c>
      <c r="H9945" t="s">
        <v>13313</v>
      </c>
      <c r="I9945" t="s">
        <v>9695</v>
      </c>
      <c r="J9945" t="s">
        <v>53211</v>
      </c>
      <c r="K9945" t="s">
        <v>53212</v>
      </c>
      <c r="L9945" t="s">
        <v>303</v>
      </c>
      <c r="M9945" t="s">
        <v>9971</v>
      </c>
    </row>
    <row r="9946" spans="1:13" x14ac:dyDescent="0.2">
      <c r="A9946" t="s">
        <v>38143</v>
      </c>
      <c r="B9946" t="s">
        <v>38144</v>
      </c>
      <c r="C9946" t="s">
        <v>53213</v>
      </c>
      <c r="D9946" t="s">
        <v>35165</v>
      </c>
      <c r="E9946" t="s">
        <v>46102</v>
      </c>
      <c r="F9946" t="s">
        <v>53214</v>
      </c>
      <c r="G9946" t="s">
        <v>13642</v>
      </c>
      <c r="H9946" t="s">
        <v>13041</v>
      </c>
      <c r="J9946" t="s">
        <v>53215</v>
      </c>
      <c r="K9946" t="s">
        <v>53216</v>
      </c>
      <c r="L9946" t="s">
        <v>303</v>
      </c>
      <c r="M9946" t="s">
        <v>35896</v>
      </c>
    </row>
    <row r="9947" spans="1:13" x14ac:dyDescent="0.2">
      <c r="A9947" t="s">
        <v>38143</v>
      </c>
      <c r="B9947" t="s">
        <v>38144</v>
      </c>
      <c r="C9947" t="s">
        <v>53217</v>
      </c>
      <c r="D9947" t="s">
        <v>53218</v>
      </c>
      <c r="E9947" t="s">
        <v>53219</v>
      </c>
      <c r="F9947" t="s">
        <v>53220</v>
      </c>
      <c r="G9947" t="s">
        <v>13404</v>
      </c>
      <c r="H9947" t="s">
        <v>8943</v>
      </c>
      <c r="J9947" t="s">
        <v>53221</v>
      </c>
      <c r="K9947" t="s">
        <v>53222</v>
      </c>
      <c r="L9947" t="s">
        <v>303</v>
      </c>
      <c r="M9947" t="s">
        <v>2416</v>
      </c>
    </row>
    <row r="9948" spans="1:13" x14ac:dyDescent="0.2">
      <c r="A9948" t="s">
        <v>38143</v>
      </c>
      <c r="B9948" t="s">
        <v>38144</v>
      </c>
      <c r="C9948" t="s">
        <v>53223</v>
      </c>
      <c r="D9948" t="s">
        <v>13524</v>
      </c>
      <c r="E9948" t="s">
        <v>5074</v>
      </c>
      <c r="F9948" t="s">
        <v>53224</v>
      </c>
      <c r="G9948" t="s">
        <v>14230</v>
      </c>
      <c r="H9948" t="s">
        <v>9695</v>
      </c>
      <c r="J9948" t="s">
        <v>53225</v>
      </c>
      <c r="K9948" t="s">
        <v>53226</v>
      </c>
      <c r="L9948" t="s">
        <v>303</v>
      </c>
      <c r="M9948" t="s">
        <v>4236</v>
      </c>
    </row>
    <row r="9949" spans="1:13" x14ac:dyDescent="0.2">
      <c r="A9949" t="s">
        <v>38143</v>
      </c>
      <c r="B9949" t="s">
        <v>38144</v>
      </c>
      <c r="C9949" t="s">
        <v>53227</v>
      </c>
      <c r="D9949" t="s">
        <v>14266</v>
      </c>
      <c r="E9949" t="s">
        <v>53228</v>
      </c>
      <c r="F9949" t="s">
        <v>53229</v>
      </c>
      <c r="G9949" t="s">
        <v>53230</v>
      </c>
      <c r="H9949" t="s">
        <v>13163</v>
      </c>
      <c r="J9949" t="s">
        <v>53231</v>
      </c>
      <c r="K9949" t="s">
        <v>53232</v>
      </c>
      <c r="L9949" t="s">
        <v>303</v>
      </c>
      <c r="M9949" t="s">
        <v>10638</v>
      </c>
    </row>
    <row r="9950" spans="1:13" x14ac:dyDescent="0.2">
      <c r="A9950" t="s">
        <v>38143</v>
      </c>
      <c r="B9950" t="s">
        <v>38144</v>
      </c>
      <c r="C9950" t="s">
        <v>53233</v>
      </c>
      <c r="D9950" t="s">
        <v>14152</v>
      </c>
      <c r="E9950" t="s">
        <v>14153</v>
      </c>
      <c r="F9950" t="s">
        <v>53234</v>
      </c>
      <c r="G9950" t="s">
        <v>13091</v>
      </c>
      <c r="H9950" t="s">
        <v>13041</v>
      </c>
      <c r="J9950" t="s">
        <v>53235</v>
      </c>
      <c r="K9950" t="s">
        <v>53236</v>
      </c>
      <c r="L9950" t="s">
        <v>303</v>
      </c>
      <c r="M9950" t="s">
        <v>9248</v>
      </c>
    </row>
    <row r="9951" spans="1:13" x14ac:dyDescent="0.2">
      <c r="A9951" t="s">
        <v>38143</v>
      </c>
      <c r="B9951" t="s">
        <v>38144</v>
      </c>
      <c r="C9951" t="s">
        <v>53237</v>
      </c>
      <c r="D9951" t="s">
        <v>53238</v>
      </c>
      <c r="E9951" t="s">
        <v>8110</v>
      </c>
      <c r="F9951" t="s">
        <v>53239</v>
      </c>
      <c r="G9951" t="s">
        <v>13097</v>
      </c>
      <c r="H9951" t="s">
        <v>13041</v>
      </c>
      <c r="J9951" t="s">
        <v>53240</v>
      </c>
      <c r="K9951" t="s">
        <v>302</v>
      </c>
      <c r="L9951" t="s">
        <v>303</v>
      </c>
      <c r="M9951" t="s">
        <v>422</v>
      </c>
    </row>
    <row r="9952" spans="1:13" x14ac:dyDescent="0.2">
      <c r="A9952" t="s">
        <v>38143</v>
      </c>
      <c r="B9952" t="s">
        <v>38144</v>
      </c>
      <c r="C9952" t="s">
        <v>53241</v>
      </c>
      <c r="D9952" t="s">
        <v>53242</v>
      </c>
      <c r="E9952" t="s">
        <v>53243</v>
      </c>
      <c r="F9952" t="s">
        <v>53244</v>
      </c>
      <c r="G9952" t="s">
        <v>13041</v>
      </c>
      <c r="J9952" t="s">
        <v>53245</v>
      </c>
      <c r="K9952" t="s">
        <v>53246</v>
      </c>
      <c r="L9952" t="s">
        <v>303</v>
      </c>
      <c r="M9952" t="s">
        <v>53247</v>
      </c>
    </row>
    <row r="9953" spans="1:13" x14ac:dyDescent="0.2">
      <c r="A9953" t="s">
        <v>38143</v>
      </c>
      <c r="B9953" t="s">
        <v>38144</v>
      </c>
      <c r="C9953" t="s">
        <v>53248</v>
      </c>
      <c r="D9953" t="s">
        <v>53249</v>
      </c>
      <c r="E9953" t="s">
        <v>53250</v>
      </c>
      <c r="F9953" t="s">
        <v>53251</v>
      </c>
      <c r="G9953" t="s">
        <v>13041</v>
      </c>
      <c r="J9953" t="s">
        <v>53252</v>
      </c>
      <c r="K9953" t="s">
        <v>302</v>
      </c>
      <c r="L9953" t="s">
        <v>303</v>
      </c>
      <c r="M9953" t="s">
        <v>20036</v>
      </c>
    </row>
    <row r="9954" spans="1:13" x14ac:dyDescent="0.2">
      <c r="A9954" t="s">
        <v>38143</v>
      </c>
      <c r="B9954" t="s">
        <v>38144</v>
      </c>
      <c r="C9954" t="s">
        <v>53253</v>
      </c>
      <c r="D9954" t="s">
        <v>53254</v>
      </c>
      <c r="E9954" t="s">
        <v>53255</v>
      </c>
      <c r="F9954" t="s">
        <v>53256</v>
      </c>
      <c r="G9954" t="s">
        <v>14294</v>
      </c>
      <c r="H9954" t="s">
        <v>13041</v>
      </c>
      <c r="J9954" t="s">
        <v>53257</v>
      </c>
      <c r="K9954" t="s">
        <v>53258</v>
      </c>
      <c r="L9954" t="s">
        <v>303</v>
      </c>
      <c r="M9954" t="s">
        <v>2914</v>
      </c>
    </row>
    <row r="9955" spans="1:13" x14ac:dyDescent="0.2">
      <c r="A9955" t="s">
        <v>38143</v>
      </c>
      <c r="B9955" t="s">
        <v>38144</v>
      </c>
      <c r="C9955" t="s">
        <v>53259</v>
      </c>
      <c r="D9955" t="s">
        <v>53260</v>
      </c>
      <c r="E9955" t="s">
        <v>2927</v>
      </c>
      <c r="F9955" t="s">
        <v>53261</v>
      </c>
      <c r="G9955" t="s">
        <v>13114</v>
      </c>
      <c r="I9955" t="s">
        <v>13041</v>
      </c>
      <c r="J9955" t="s">
        <v>53262</v>
      </c>
      <c r="K9955" t="s">
        <v>53263</v>
      </c>
      <c r="L9955" t="s">
        <v>303</v>
      </c>
      <c r="M9955" t="s">
        <v>504</v>
      </c>
    </row>
    <row r="9956" spans="1:13" x14ac:dyDescent="0.2">
      <c r="A9956" t="s">
        <v>38143</v>
      </c>
      <c r="B9956" t="s">
        <v>38144</v>
      </c>
      <c r="C9956" t="s">
        <v>53264</v>
      </c>
      <c r="D9956" t="s">
        <v>10982</v>
      </c>
      <c r="E9956" t="s">
        <v>10983</v>
      </c>
      <c r="F9956" t="s">
        <v>53265</v>
      </c>
      <c r="H9956" t="s">
        <v>13398</v>
      </c>
      <c r="I9956" t="s">
        <v>13041</v>
      </c>
      <c r="J9956" t="s">
        <v>53266</v>
      </c>
      <c r="K9956" t="s">
        <v>53267</v>
      </c>
      <c r="L9956" t="s">
        <v>303</v>
      </c>
      <c r="M9956" t="s">
        <v>4032</v>
      </c>
    </row>
    <row r="9957" spans="1:13" x14ac:dyDescent="0.2">
      <c r="A9957" t="s">
        <v>38143</v>
      </c>
      <c r="B9957" t="s">
        <v>38144</v>
      </c>
      <c r="C9957" t="s">
        <v>53268</v>
      </c>
      <c r="D9957" t="s">
        <v>2857</v>
      </c>
      <c r="F9957" t="s">
        <v>53269</v>
      </c>
      <c r="G9957" t="s">
        <v>53270</v>
      </c>
      <c r="H9957" t="s">
        <v>14124</v>
      </c>
      <c r="I9957" t="s">
        <v>13041</v>
      </c>
      <c r="J9957" t="s">
        <v>53271</v>
      </c>
      <c r="K9957" t="s">
        <v>53272</v>
      </c>
      <c r="L9957" t="s">
        <v>303</v>
      </c>
      <c r="M9957" t="s">
        <v>53273</v>
      </c>
    </row>
    <row r="9958" spans="1:13" x14ac:dyDescent="0.2">
      <c r="A9958" t="s">
        <v>38143</v>
      </c>
      <c r="B9958" t="s">
        <v>38144</v>
      </c>
      <c r="C9958" t="s">
        <v>53274</v>
      </c>
      <c r="D9958" t="s">
        <v>13524</v>
      </c>
      <c r="E9958" t="s">
        <v>5074</v>
      </c>
      <c r="F9958" t="s">
        <v>53275</v>
      </c>
      <c r="G9958" t="s">
        <v>14230</v>
      </c>
      <c r="H9958" t="s">
        <v>9695</v>
      </c>
      <c r="J9958" t="s">
        <v>53276</v>
      </c>
      <c r="K9958" t="s">
        <v>53277</v>
      </c>
      <c r="L9958" t="s">
        <v>303</v>
      </c>
      <c r="M9958" t="s">
        <v>4236</v>
      </c>
    </row>
    <row r="9959" spans="1:13" x14ac:dyDescent="0.2">
      <c r="A9959" t="s">
        <v>38143</v>
      </c>
      <c r="B9959" t="s">
        <v>38144</v>
      </c>
      <c r="C9959" t="s">
        <v>53278</v>
      </c>
      <c r="D9959" t="s">
        <v>366</v>
      </c>
      <c r="E9959" t="s">
        <v>1844</v>
      </c>
      <c r="F9959" t="s">
        <v>53279</v>
      </c>
      <c r="G9959" t="s">
        <v>53280</v>
      </c>
      <c r="I9959" t="s">
        <v>13041</v>
      </c>
      <c r="J9959" t="s">
        <v>53281</v>
      </c>
      <c r="K9959" t="s">
        <v>53282</v>
      </c>
      <c r="L9959" t="s">
        <v>303</v>
      </c>
      <c r="M9959" t="s">
        <v>53283</v>
      </c>
    </row>
    <row r="9960" spans="1:13" x14ac:dyDescent="0.2">
      <c r="A9960" t="s">
        <v>38143</v>
      </c>
      <c r="B9960" t="s">
        <v>38144</v>
      </c>
      <c r="C9960" t="s">
        <v>53284</v>
      </c>
      <c r="D9960" t="s">
        <v>53285</v>
      </c>
      <c r="E9960" t="s">
        <v>53286</v>
      </c>
      <c r="F9960" t="s">
        <v>53287</v>
      </c>
      <c r="H9960" t="s">
        <v>15234</v>
      </c>
      <c r="I9960" t="s">
        <v>14806</v>
      </c>
      <c r="J9960" t="s">
        <v>53288</v>
      </c>
      <c r="K9960" t="s">
        <v>302</v>
      </c>
      <c r="L9960" t="s">
        <v>303</v>
      </c>
      <c r="M9960" t="s">
        <v>53289</v>
      </c>
    </row>
    <row r="9961" spans="1:13" x14ac:dyDescent="0.2">
      <c r="A9961" t="s">
        <v>38143</v>
      </c>
      <c r="B9961" t="s">
        <v>38144</v>
      </c>
      <c r="C9961" t="s">
        <v>53290</v>
      </c>
      <c r="D9961" t="s">
        <v>572</v>
      </c>
      <c r="E9961" t="s">
        <v>573</v>
      </c>
      <c r="F9961" t="s">
        <v>53291</v>
      </c>
      <c r="G9961" t="s">
        <v>13258</v>
      </c>
      <c r="H9961" t="s">
        <v>14806</v>
      </c>
      <c r="J9961" t="s">
        <v>53292</v>
      </c>
      <c r="K9961" t="s">
        <v>53293</v>
      </c>
      <c r="L9961" t="s">
        <v>303</v>
      </c>
      <c r="M9961" t="s">
        <v>5402</v>
      </c>
    </row>
    <row r="9962" spans="1:13" x14ac:dyDescent="0.2">
      <c r="A9962" t="s">
        <v>38143</v>
      </c>
      <c r="B9962" t="s">
        <v>38144</v>
      </c>
      <c r="C9962" t="s">
        <v>53294</v>
      </c>
      <c r="D9962" t="s">
        <v>10793</v>
      </c>
      <c r="E9962" t="s">
        <v>10794</v>
      </c>
      <c r="F9962" t="s">
        <v>53295</v>
      </c>
      <c r="G9962" t="s">
        <v>13251</v>
      </c>
      <c r="H9962" t="s">
        <v>9695</v>
      </c>
      <c r="J9962" t="s">
        <v>53296</v>
      </c>
      <c r="K9962" t="s">
        <v>302</v>
      </c>
      <c r="L9962" t="s">
        <v>303</v>
      </c>
      <c r="M9962" t="s">
        <v>422</v>
      </c>
    </row>
    <row r="9963" spans="1:13" x14ac:dyDescent="0.2">
      <c r="A9963" t="s">
        <v>38143</v>
      </c>
      <c r="B9963" t="s">
        <v>38144</v>
      </c>
      <c r="C9963" t="s">
        <v>53297</v>
      </c>
      <c r="D9963" t="s">
        <v>13480</v>
      </c>
      <c r="E9963" t="s">
        <v>53298</v>
      </c>
      <c r="F9963" t="s">
        <v>53299</v>
      </c>
      <c r="H9963" t="s">
        <v>15185</v>
      </c>
      <c r="I9963" t="s">
        <v>9695</v>
      </c>
      <c r="J9963" t="s">
        <v>53300</v>
      </c>
      <c r="K9963" t="s">
        <v>53301</v>
      </c>
      <c r="L9963" t="s">
        <v>303</v>
      </c>
      <c r="M9963" t="s">
        <v>5915</v>
      </c>
    </row>
    <row r="9964" spans="1:13" x14ac:dyDescent="0.2">
      <c r="A9964" t="s">
        <v>38143</v>
      </c>
      <c r="B9964" t="s">
        <v>38144</v>
      </c>
      <c r="C9964" t="s">
        <v>53302</v>
      </c>
      <c r="D9964" t="s">
        <v>349</v>
      </c>
      <c r="F9964" t="s">
        <v>53303</v>
      </c>
      <c r="H9964" t="s">
        <v>13041</v>
      </c>
      <c r="J9964" t="s">
        <v>53304</v>
      </c>
      <c r="K9964" t="s">
        <v>302</v>
      </c>
      <c r="L9964" t="s">
        <v>303</v>
      </c>
      <c r="M9964" t="s">
        <v>31750</v>
      </c>
    </row>
    <row r="9965" spans="1:13" x14ac:dyDescent="0.2">
      <c r="A9965" t="s">
        <v>38143</v>
      </c>
      <c r="B9965" t="s">
        <v>38144</v>
      </c>
      <c r="C9965" t="s">
        <v>53305</v>
      </c>
      <c r="D9965" t="s">
        <v>394</v>
      </c>
      <c r="E9965" t="s">
        <v>1102</v>
      </c>
      <c r="F9965" t="s">
        <v>53306</v>
      </c>
      <c r="G9965" t="s">
        <v>53307</v>
      </c>
      <c r="I9965" t="s">
        <v>13041</v>
      </c>
      <c r="J9965" t="s">
        <v>53308</v>
      </c>
      <c r="K9965" t="s">
        <v>302</v>
      </c>
      <c r="L9965" t="s">
        <v>303</v>
      </c>
      <c r="M9965" t="s">
        <v>47532</v>
      </c>
    </row>
    <row r="9966" spans="1:13" x14ac:dyDescent="0.2">
      <c r="A9966" t="s">
        <v>38143</v>
      </c>
      <c r="B9966" t="s">
        <v>38144</v>
      </c>
      <c r="C9966" t="s">
        <v>53309</v>
      </c>
      <c r="D9966" t="s">
        <v>2618</v>
      </c>
      <c r="E9966" t="s">
        <v>2858</v>
      </c>
      <c r="F9966" t="s">
        <v>53310</v>
      </c>
      <c r="G9966" t="s">
        <v>13114</v>
      </c>
      <c r="H9966" t="s">
        <v>13041</v>
      </c>
      <c r="J9966" t="s">
        <v>53311</v>
      </c>
      <c r="K9966" t="s">
        <v>53312</v>
      </c>
      <c r="L9966" t="s">
        <v>303</v>
      </c>
      <c r="M9966" t="s">
        <v>53313</v>
      </c>
    </row>
    <row r="9967" spans="1:13" x14ac:dyDescent="0.2">
      <c r="A9967" t="s">
        <v>38143</v>
      </c>
      <c r="B9967" t="s">
        <v>38144</v>
      </c>
      <c r="C9967" t="s">
        <v>53314</v>
      </c>
      <c r="D9967" t="s">
        <v>53315</v>
      </c>
      <c r="E9967" t="s">
        <v>53316</v>
      </c>
      <c r="F9967" t="s">
        <v>53317</v>
      </c>
      <c r="G9967" t="s">
        <v>15577</v>
      </c>
      <c r="H9967" t="s">
        <v>13163</v>
      </c>
      <c r="I9967" t="s">
        <v>9695</v>
      </c>
      <c r="J9967" t="s">
        <v>15578</v>
      </c>
      <c r="K9967" t="s">
        <v>53318</v>
      </c>
      <c r="L9967" t="s">
        <v>303</v>
      </c>
      <c r="M9967" t="s">
        <v>53319</v>
      </c>
    </row>
    <row r="9968" spans="1:13" x14ac:dyDescent="0.2">
      <c r="A9968" t="s">
        <v>38143</v>
      </c>
      <c r="B9968" t="s">
        <v>38144</v>
      </c>
      <c r="C9968" t="s">
        <v>53320</v>
      </c>
      <c r="D9968" t="s">
        <v>53321</v>
      </c>
      <c r="E9968" t="s">
        <v>53322</v>
      </c>
      <c r="F9968" t="s">
        <v>53323</v>
      </c>
      <c r="G9968" t="s">
        <v>13713</v>
      </c>
      <c r="H9968" t="s">
        <v>13843</v>
      </c>
      <c r="I9968" t="s">
        <v>13041</v>
      </c>
      <c r="J9968" t="s">
        <v>53324</v>
      </c>
      <c r="K9968" t="s">
        <v>53325</v>
      </c>
      <c r="L9968" t="s">
        <v>303</v>
      </c>
      <c r="M9968" t="s">
        <v>9248</v>
      </c>
    </row>
    <row r="9969" spans="1:13" x14ac:dyDescent="0.2">
      <c r="A9969" t="s">
        <v>38143</v>
      </c>
      <c r="B9969" t="s">
        <v>38144</v>
      </c>
      <c r="C9969" t="s">
        <v>53326</v>
      </c>
      <c r="D9969" t="s">
        <v>349</v>
      </c>
      <c r="E9969" t="s">
        <v>424</v>
      </c>
      <c r="F9969" t="s">
        <v>53327</v>
      </c>
      <c r="G9969" t="s">
        <v>14257</v>
      </c>
      <c r="H9969" t="s">
        <v>13041</v>
      </c>
      <c r="J9969" t="s">
        <v>53328</v>
      </c>
      <c r="K9969" t="s">
        <v>53329</v>
      </c>
      <c r="L9969" t="s">
        <v>303</v>
      </c>
      <c r="M9969" t="s">
        <v>29073</v>
      </c>
    </row>
    <row r="9970" spans="1:13" x14ac:dyDescent="0.2">
      <c r="A9970" t="s">
        <v>38143</v>
      </c>
      <c r="B9970" t="s">
        <v>38144</v>
      </c>
      <c r="C9970" t="s">
        <v>53330</v>
      </c>
      <c r="D9970" t="s">
        <v>349</v>
      </c>
      <c r="F9970" t="s">
        <v>53331</v>
      </c>
      <c r="G9970" t="s">
        <v>13041</v>
      </c>
      <c r="J9970" t="s">
        <v>53332</v>
      </c>
      <c r="K9970" t="s">
        <v>53333</v>
      </c>
      <c r="L9970" t="s">
        <v>303</v>
      </c>
      <c r="M9970" t="s">
        <v>11013</v>
      </c>
    </row>
    <row r="9971" spans="1:13" x14ac:dyDescent="0.2">
      <c r="A9971" t="s">
        <v>38143</v>
      </c>
      <c r="B9971" t="s">
        <v>38144</v>
      </c>
      <c r="C9971" t="s">
        <v>53334</v>
      </c>
      <c r="D9971" t="s">
        <v>401</v>
      </c>
      <c r="E9971" t="s">
        <v>402</v>
      </c>
      <c r="F9971" t="s">
        <v>3605</v>
      </c>
      <c r="G9971" t="s">
        <v>53335</v>
      </c>
      <c r="H9971" t="s">
        <v>14452</v>
      </c>
      <c r="J9971" t="s">
        <v>13133</v>
      </c>
      <c r="K9971" t="s">
        <v>53336</v>
      </c>
      <c r="L9971" t="s">
        <v>303</v>
      </c>
      <c r="M9971" t="s">
        <v>26160</v>
      </c>
    </row>
    <row r="9972" spans="1:13" x14ac:dyDescent="0.2">
      <c r="A9972" t="s">
        <v>38143</v>
      </c>
      <c r="B9972" t="s">
        <v>38144</v>
      </c>
      <c r="C9972" t="s">
        <v>53337</v>
      </c>
      <c r="D9972" t="s">
        <v>13524</v>
      </c>
      <c r="E9972" t="s">
        <v>5074</v>
      </c>
      <c r="F9972" t="s">
        <v>53338</v>
      </c>
      <c r="G9972" t="s">
        <v>15952</v>
      </c>
      <c r="H9972" t="s">
        <v>13041</v>
      </c>
      <c r="J9972" t="s">
        <v>53339</v>
      </c>
      <c r="K9972" t="s">
        <v>53340</v>
      </c>
      <c r="L9972" t="s">
        <v>303</v>
      </c>
      <c r="M9972" t="s">
        <v>1581</v>
      </c>
    </row>
    <row r="9973" spans="1:13" x14ac:dyDescent="0.2">
      <c r="A9973" t="s">
        <v>38143</v>
      </c>
      <c r="B9973" t="s">
        <v>38144</v>
      </c>
      <c r="C9973" t="s">
        <v>53341</v>
      </c>
      <c r="D9973" t="s">
        <v>14254</v>
      </c>
      <c r="E9973" t="s">
        <v>53342</v>
      </c>
      <c r="F9973" t="s">
        <v>53343</v>
      </c>
      <c r="G9973" t="s">
        <v>14257</v>
      </c>
      <c r="H9973" t="s">
        <v>13041</v>
      </c>
      <c r="J9973" t="s">
        <v>53344</v>
      </c>
      <c r="K9973" t="s">
        <v>302</v>
      </c>
      <c r="L9973" t="s">
        <v>303</v>
      </c>
      <c r="M9973" t="s">
        <v>23760</v>
      </c>
    </row>
    <row r="9974" spans="1:13" x14ac:dyDescent="0.2">
      <c r="A9974" t="s">
        <v>38143</v>
      </c>
      <c r="B9974" t="s">
        <v>38144</v>
      </c>
      <c r="C9974" t="s">
        <v>53345</v>
      </c>
      <c r="D9974" t="s">
        <v>349</v>
      </c>
      <c r="F9974" t="s">
        <v>53346</v>
      </c>
      <c r="G9974" t="s">
        <v>13163</v>
      </c>
      <c r="H9974" t="s">
        <v>9695</v>
      </c>
      <c r="J9974" t="s">
        <v>53347</v>
      </c>
      <c r="K9974" t="s">
        <v>302</v>
      </c>
      <c r="L9974" t="s">
        <v>303</v>
      </c>
      <c r="M9974" t="s">
        <v>422</v>
      </c>
    </row>
    <row r="9975" spans="1:13" x14ac:dyDescent="0.2">
      <c r="A9975" t="s">
        <v>38143</v>
      </c>
      <c r="B9975" t="s">
        <v>38144</v>
      </c>
      <c r="C9975" t="s">
        <v>53348</v>
      </c>
      <c r="D9975" t="s">
        <v>53349</v>
      </c>
      <c r="E9975" t="s">
        <v>53350</v>
      </c>
      <c r="F9975" t="s">
        <v>53351</v>
      </c>
      <c r="H9975" t="s">
        <v>14294</v>
      </c>
      <c r="J9975" t="s">
        <v>53352</v>
      </c>
      <c r="K9975" t="s">
        <v>53353</v>
      </c>
      <c r="L9975" t="s">
        <v>303</v>
      </c>
      <c r="M9975" t="s">
        <v>7412</v>
      </c>
    </row>
    <row r="9976" spans="1:13" x14ac:dyDescent="0.2">
      <c r="A9976" t="s">
        <v>38143</v>
      </c>
      <c r="B9976" t="s">
        <v>38144</v>
      </c>
      <c r="C9976" t="s">
        <v>53354</v>
      </c>
      <c r="D9976" t="s">
        <v>349</v>
      </c>
      <c r="F9976" t="s">
        <v>53355</v>
      </c>
      <c r="H9976" t="s">
        <v>13041</v>
      </c>
      <c r="J9976" t="s">
        <v>53356</v>
      </c>
      <c r="K9976" t="s">
        <v>53357</v>
      </c>
      <c r="L9976" t="s">
        <v>303</v>
      </c>
      <c r="M9976" t="s">
        <v>11013</v>
      </c>
    </row>
    <row r="9977" spans="1:13" x14ac:dyDescent="0.2">
      <c r="A9977" t="s">
        <v>38143</v>
      </c>
      <c r="B9977" t="s">
        <v>38144</v>
      </c>
      <c r="C9977" t="s">
        <v>53358</v>
      </c>
      <c r="D9977" t="s">
        <v>564</v>
      </c>
      <c r="E9977" t="s">
        <v>296</v>
      </c>
      <c r="F9977" t="s">
        <v>53359</v>
      </c>
      <c r="G9977" t="s">
        <v>13258</v>
      </c>
      <c r="H9977" t="s">
        <v>14806</v>
      </c>
      <c r="J9977" t="s">
        <v>53360</v>
      </c>
      <c r="K9977" t="s">
        <v>53361</v>
      </c>
      <c r="L9977" t="s">
        <v>303</v>
      </c>
      <c r="M9977" t="s">
        <v>13731</v>
      </c>
    </row>
    <row r="9978" spans="1:13" x14ac:dyDescent="0.2">
      <c r="A9978" t="s">
        <v>38143</v>
      </c>
      <c r="B9978" t="s">
        <v>38144</v>
      </c>
      <c r="C9978" t="s">
        <v>53362</v>
      </c>
      <c r="D9978" t="s">
        <v>53363</v>
      </c>
      <c r="E9978" t="s">
        <v>8032</v>
      </c>
      <c r="F9978" t="s">
        <v>53364</v>
      </c>
      <c r="G9978" t="s">
        <v>13054</v>
      </c>
      <c r="I9978" t="s">
        <v>13041</v>
      </c>
      <c r="J9978" t="s">
        <v>53365</v>
      </c>
      <c r="K9978" t="s">
        <v>53366</v>
      </c>
      <c r="L9978" t="s">
        <v>303</v>
      </c>
      <c r="M9978" t="s">
        <v>20163</v>
      </c>
    </row>
    <row r="9979" spans="1:13" x14ac:dyDescent="0.2">
      <c r="A9979" t="s">
        <v>38143</v>
      </c>
      <c r="B9979" t="s">
        <v>38144</v>
      </c>
      <c r="C9979" t="s">
        <v>53367</v>
      </c>
      <c r="D9979" t="s">
        <v>53368</v>
      </c>
      <c r="E9979" t="s">
        <v>53369</v>
      </c>
      <c r="F9979" t="s">
        <v>53370</v>
      </c>
      <c r="G9979" t="s">
        <v>14719</v>
      </c>
      <c r="H9979" t="s">
        <v>13041</v>
      </c>
      <c r="J9979" t="s">
        <v>53371</v>
      </c>
      <c r="K9979" t="s">
        <v>302</v>
      </c>
      <c r="L9979" t="s">
        <v>303</v>
      </c>
      <c r="M9979" t="s">
        <v>1908</v>
      </c>
    </row>
    <row r="9980" spans="1:13" x14ac:dyDescent="0.2">
      <c r="A9980" t="s">
        <v>38143</v>
      </c>
      <c r="B9980" t="s">
        <v>38144</v>
      </c>
      <c r="C9980" t="s">
        <v>53372</v>
      </c>
      <c r="D9980" t="s">
        <v>53373</v>
      </c>
      <c r="E9980" t="s">
        <v>53374</v>
      </c>
      <c r="F9980" t="s">
        <v>53375</v>
      </c>
      <c r="G9980" t="s">
        <v>14230</v>
      </c>
      <c r="H9980" t="s">
        <v>9695</v>
      </c>
      <c r="J9980" t="s">
        <v>53376</v>
      </c>
      <c r="K9980" t="s">
        <v>53377</v>
      </c>
      <c r="L9980" t="s">
        <v>303</v>
      </c>
      <c r="M9980" t="s">
        <v>8146</v>
      </c>
    </row>
    <row r="9981" spans="1:13" x14ac:dyDescent="0.2">
      <c r="A9981" t="s">
        <v>38143</v>
      </c>
      <c r="B9981" t="s">
        <v>38144</v>
      </c>
      <c r="C9981" t="s">
        <v>53378</v>
      </c>
      <c r="D9981" t="s">
        <v>53379</v>
      </c>
      <c r="E9981" t="s">
        <v>10983</v>
      </c>
      <c r="F9981" t="s">
        <v>53380</v>
      </c>
      <c r="H9981" t="s">
        <v>53381</v>
      </c>
      <c r="J9981" t="s">
        <v>53382</v>
      </c>
      <c r="K9981" t="s">
        <v>53383</v>
      </c>
      <c r="L9981" t="s">
        <v>303</v>
      </c>
      <c r="M9981" t="s">
        <v>17684</v>
      </c>
    </row>
    <row r="9982" spans="1:13" x14ac:dyDescent="0.2">
      <c r="A9982" t="s">
        <v>38143</v>
      </c>
      <c r="B9982" t="s">
        <v>38144</v>
      </c>
      <c r="C9982" t="s">
        <v>53384</v>
      </c>
      <c r="D9982" t="s">
        <v>53385</v>
      </c>
      <c r="F9982" t="s">
        <v>53386</v>
      </c>
      <c r="G9982" t="s">
        <v>53387</v>
      </c>
      <c r="H9982" t="s">
        <v>13296</v>
      </c>
      <c r="I9982" t="s">
        <v>13041</v>
      </c>
      <c r="J9982" t="s">
        <v>53388</v>
      </c>
      <c r="K9982" t="s">
        <v>302</v>
      </c>
      <c r="L9982" t="s">
        <v>303</v>
      </c>
      <c r="M9982" t="s">
        <v>542</v>
      </c>
    </row>
    <row r="9983" spans="1:13" x14ac:dyDescent="0.2">
      <c r="A9983" t="s">
        <v>38143</v>
      </c>
      <c r="B9983" t="s">
        <v>38144</v>
      </c>
      <c r="C9983" t="s">
        <v>53389</v>
      </c>
      <c r="D9983" t="s">
        <v>53188</v>
      </c>
      <c r="E9983" t="s">
        <v>53390</v>
      </c>
      <c r="F9983" t="s">
        <v>53391</v>
      </c>
      <c r="H9983" t="s">
        <v>13258</v>
      </c>
      <c r="I9983" t="s">
        <v>14806</v>
      </c>
      <c r="J9983" t="s">
        <v>53392</v>
      </c>
      <c r="K9983" t="s">
        <v>53393</v>
      </c>
      <c r="L9983" t="s">
        <v>303</v>
      </c>
      <c r="M9983" t="s">
        <v>2554</v>
      </c>
    </row>
    <row r="9984" spans="1:13" x14ac:dyDescent="0.2">
      <c r="A9984" t="s">
        <v>38143</v>
      </c>
      <c r="B9984" t="s">
        <v>38144</v>
      </c>
      <c r="C9984" t="s">
        <v>53394</v>
      </c>
      <c r="D9984" t="s">
        <v>349</v>
      </c>
      <c r="F9984" t="s">
        <v>53395</v>
      </c>
      <c r="G9984" t="s">
        <v>13041</v>
      </c>
      <c r="J9984" t="s">
        <v>53396</v>
      </c>
      <c r="K9984" t="s">
        <v>53397</v>
      </c>
      <c r="L9984" t="s">
        <v>303</v>
      </c>
      <c r="M9984" t="s">
        <v>11013</v>
      </c>
    </row>
    <row r="9985" spans="1:13" x14ac:dyDescent="0.2">
      <c r="A9985" t="s">
        <v>38143</v>
      </c>
      <c r="B9985" t="s">
        <v>38144</v>
      </c>
      <c r="C9985" t="s">
        <v>53398</v>
      </c>
      <c r="D9985" t="s">
        <v>49825</v>
      </c>
      <c r="E9985" t="s">
        <v>53399</v>
      </c>
      <c r="F9985" t="s">
        <v>53400</v>
      </c>
      <c r="G9985" t="s">
        <v>53401</v>
      </c>
      <c r="H9985" t="s">
        <v>53402</v>
      </c>
      <c r="J9985" t="s">
        <v>53403</v>
      </c>
      <c r="K9985" t="s">
        <v>53404</v>
      </c>
      <c r="L9985" t="s">
        <v>303</v>
      </c>
      <c r="M9985" t="s">
        <v>41568</v>
      </c>
    </row>
    <row r="9986" spans="1:13" x14ac:dyDescent="0.2">
      <c r="A9986" t="s">
        <v>38143</v>
      </c>
      <c r="B9986" t="s">
        <v>38144</v>
      </c>
      <c r="C9986" t="s">
        <v>53405</v>
      </c>
      <c r="D9986" t="s">
        <v>9706</v>
      </c>
      <c r="E9986" t="s">
        <v>53406</v>
      </c>
      <c r="F9986" t="s">
        <v>53407</v>
      </c>
      <c r="H9986" t="s">
        <v>13101</v>
      </c>
      <c r="I9986" t="s">
        <v>9695</v>
      </c>
      <c r="J9986" t="s">
        <v>53408</v>
      </c>
      <c r="K9986" t="s">
        <v>53409</v>
      </c>
      <c r="L9986" t="s">
        <v>303</v>
      </c>
      <c r="M9986" t="s">
        <v>461</v>
      </c>
    </row>
    <row r="9987" spans="1:13" x14ac:dyDescent="0.2">
      <c r="A9987" t="s">
        <v>38143</v>
      </c>
      <c r="B9987" t="s">
        <v>38144</v>
      </c>
      <c r="C9987" t="s">
        <v>53410</v>
      </c>
      <c r="D9987" t="s">
        <v>349</v>
      </c>
      <c r="F9987" t="s">
        <v>53411</v>
      </c>
      <c r="G9987" t="s">
        <v>13041</v>
      </c>
      <c r="J9987" t="s">
        <v>53412</v>
      </c>
      <c r="K9987" t="s">
        <v>53413</v>
      </c>
      <c r="L9987" t="s">
        <v>303</v>
      </c>
      <c r="M9987" t="s">
        <v>9117</v>
      </c>
    </row>
    <row r="9988" spans="1:13" x14ac:dyDescent="0.2">
      <c r="A9988" t="s">
        <v>38143</v>
      </c>
      <c r="B9988" t="s">
        <v>38144</v>
      </c>
      <c r="C9988" t="s">
        <v>53414</v>
      </c>
      <c r="D9988" t="s">
        <v>349</v>
      </c>
      <c r="F9988" t="s">
        <v>53415</v>
      </c>
      <c r="G9988" t="s">
        <v>53416</v>
      </c>
      <c r="H9988" t="s">
        <v>13041</v>
      </c>
      <c r="J9988" t="s">
        <v>53417</v>
      </c>
      <c r="K9988" t="s">
        <v>302</v>
      </c>
      <c r="L9988" t="s">
        <v>303</v>
      </c>
      <c r="M9988" t="s">
        <v>422</v>
      </c>
    </row>
    <row r="9989" spans="1:13" x14ac:dyDescent="0.2">
      <c r="A9989" t="s">
        <v>38143</v>
      </c>
      <c r="B9989" t="s">
        <v>38144</v>
      </c>
      <c r="C9989" t="s">
        <v>53418</v>
      </c>
      <c r="D9989" t="s">
        <v>366</v>
      </c>
      <c r="E9989" t="s">
        <v>13181</v>
      </c>
      <c r="F9989" t="s">
        <v>53419</v>
      </c>
      <c r="G9989" t="s">
        <v>53381</v>
      </c>
      <c r="H9989" t="s">
        <v>13313</v>
      </c>
      <c r="J9989" t="s">
        <v>53420</v>
      </c>
      <c r="K9989" t="s">
        <v>53421</v>
      </c>
      <c r="L9989" t="s">
        <v>303</v>
      </c>
      <c r="M9989" t="s">
        <v>27749</v>
      </c>
    </row>
    <row r="9990" spans="1:13" x14ac:dyDescent="0.2">
      <c r="A9990" t="s">
        <v>38143</v>
      </c>
      <c r="B9990" t="s">
        <v>38144</v>
      </c>
      <c r="C9990" t="s">
        <v>53422</v>
      </c>
      <c r="D9990" t="s">
        <v>53423</v>
      </c>
      <c r="E9990" t="s">
        <v>53424</v>
      </c>
      <c r="F9990" t="s">
        <v>53425</v>
      </c>
      <c r="H9990" t="s">
        <v>14863</v>
      </c>
      <c r="I9990" t="s">
        <v>13041</v>
      </c>
      <c r="J9990" t="s">
        <v>13443</v>
      </c>
      <c r="K9990" t="s">
        <v>53426</v>
      </c>
      <c r="L9990" t="s">
        <v>303</v>
      </c>
      <c r="M9990" t="s">
        <v>1190</v>
      </c>
    </row>
    <row r="9991" spans="1:13" x14ac:dyDescent="0.2">
      <c r="A9991" t="s">
        <v>38143</v>
      </c>
      <c r="B9991" t="s">
        <v>38144</v>
      </c>
      <c r="C9991" t="s">
        <v>53427</v>
      </c>
      <c r="D9991" t="s">
        <v>53428</v>
      </c>
      <c r="E9991" t="s">
        <v>53429</v>
      </c>
      <c r="F9991" t="s">
        <v>53430</v>
      </c>
      <c r="G9991" t="s">
        <v>14741</v>
      </c>
      <c r="H9991" t="s">
        <v>13163</v>
      </c>
      <c r="J9991" t="s">
        <v>53431</v>
      </c>
      <c r="K9991" t="s">
        <v>53432</v>
      </c>
      <c r="L9991" t="s">
        <v>303</v>
      </c>
      <c r="M9991" t="s">
        <v>685</v>
      </c>
    </row>
    <row r="9992" spans="1:13" x14ac:dyDescent="0.2">
      <c r="A9992" t="s">
        <v>38143</v>
      </c>
      <c r="B9992" t="s">
        <v>38144</v>
      </c>
      <c r="C9992" t="s">
        <v>53433</v>
      </c>
      <c r="D9992" t="s">
        <v>572</v>
      </c>
      <c r="E9992" t="s">
        <v>573</v>
      </c>
      <c r="F9992" t="s">
        <v>53434</v>
      </c>
      <c r="H9992" t="s">
        <v>13258</v>
      </c>
      <c r="I9992" t="s">
        <v>14806</v>
      </c>
      <c r="J9992" t="s">
        <v>53435</v>
      </c>
      <c r="K9992" t="s">
        <v>53436</v>
      </c>
      <c r="L9992" t="s">
        <v>303</v>
      </c>
      <c r="M9992" t="s">
        <v>5402</v>
      </c>
    </row>
    <row r="9993" spans="1:13" x14ac:dyDescent="0.2">
      <c r="A9993" t="s">
        <v>38143</v>
      </c>
      <c r="B9993" t="s">
        <v>38144</v>
      </c>
      <c r="C9993" t="s">
        <v>53437</v>
      </c>
      <c r="D9993" t="s">
        <v>349</v>
      </c>
      <c r="F9993" t="s">
        <v>53438</v>
      </c>
      <c r="H9993" t="s">
        <v>13041</v>
      </c>
      <c r="J9993" t="s">
        <v>53439</v>
      </c>
      <c r="K9993" t="s">
        <v>53440</v>
      </c>
      <c r="L9993" t="s">
        <v>303</v>
      </c>
      <c r="M9993" t="s">
        <v>11013</v>
      </c>
    </row>
    <row r="9994" spans="1:13" x14ac:dyDescent="0.2">
      <c r="A9994" t="s">
        <v>38143</v>
      </c>
      <c r="B9994" t="s">
        <v>38144</v>
      </c>
      <c r="C9994" t="s">
        <v>53441</v>
      </c>
      <c r="D9994" t="s">
        <v>53442</v>
      </c>
      <c r="E9994" t="s">
        <v>53443</v>
      </c>
      <c r="F9994" t="s">
        <v>53444</v>
      </c>
      <c r="G9994" t="s">
        <v>15234</v>
      </c>
      <c r="H9994" t="s">
        <v>14806</v>
      </c>
      <c r="J9994" t="s">
        <v>53445</v>
      </c>
      <c r="K9994" t="s">
        <v>302</v>
      </c>
      <c r="L9994" t="s">
        <v>303</v>
      </c>
      <c r="M9994" t="s">
        <v>422</v>
      </c>
    </row>
    <row r="9995" spans="1:13" x14ac:dyDescent="0.2">
      <c r="A9995" t="s">
        <v>38143</v>
      </c>
      <c r="B9995" t="s">
        <v>38144</v>
      </c>
      <c r="C9995" t="s">
        <v>53446</v>
      </c>
      <c r="D9995" t="s">
        <v>366</v>
      </c>
      <c r="E9995" t="s">
        <v>1215</v>
      </c>
      <c r="F9995" t="s">
        <v>53447</v>
      </c>
      <c r="H9995" t="s">
        <v>14644</v>
      </c>
      <c r="I9995" t="s">
        <v>13041</v>
      </c>
      <c r="J9995" t="s">
        <v>53448</v>
      </c>
      <c r="K9995" t="s">
        <v>53449</v>
      </c>
      <c r="L9995" t="s">
        <v>303</v>
      </c>
      <c r="M9995" t="s">
        <v>53450</v>
      </c>
    </row>
    <row r="9996" spans="1:13" x14ac:dyDescent="0.2">
      <c r="A9996" t="s">
        <v>38143</v>
      </c>
      <c r="B9996" t="s">
        <v>38144</v>
      </c>
      <c r="C9996" t="s">
        <v>53451</v>
      </c>
      <c r="D9996" t="s">
        <v>53452</v>
      </c>
      <c r="F9996" t="s">
        <v>53453</v>
      </c>
      <c r="G9996" t="s">
        <v>53454</v>
      </c>
      <c r="H9996" t="s">
        <v>15234</v>
      </c>
      <c r="I9996" t="s">
        <v>14806</v>
      </c>
      <c r="J9996" t="s">
        <v>53455</v>
      </c>
      <c r="K9996" t="s">
        <v>302</v>
      </c>
      <c r="L9996" t="s">
        <v>303</v>
      </c>
      <c r="M9996" t="s">
        <v>6505</v>
      </c>
    </row>
    <row r="9997" spans="1:13" x14ac:dyDescent="0.2">
      <c r="A9997" t="s">
        <v>38143</v>
      </c>
      <c r="B9997" t="s">
        <v>38144</v>
      </c>
      <c r="C9997" t="s">
        <v>53456</v>
      </c>
      <c r="D9997" t="s">
        <v>349</v>
      </c>
      <c r="F9997" t="s">
        <v>53457</v>
      </c>
      <c r="G9997" t="s">
        <v>14736</v>
      </c>
      <c r="H9997" t="s">
        <v>13041</v>
      </c>
      <c r="J9997" t="s">
        <v>14737</v>
      </c>
      <c r="K9997" t="s">
        <v>53458</v>
      </c>
      <c r="L9997" t="s">
        <v>303</v>
      </c>
      <c r="M9997" t="s">
        <v>422</v>
      </c>
    </row>
    <row r="9998" spans="1:13" x14ac:dyDescent="0.2">
      <c r="A9998" t="s">
        <v>38143</v>
      </c>
      <c r="B9998" t="s">
        <v>38144</v>
      </c>
      <c r="C9998" t="s">
        <v>53459</v>
      </c>
      <c r="D9998" t="s">
        <v>53460</v>
      </c>
      <c r="E9998" t="s">
        <v>15406</v>
      </c>
      <c r="F9998" t="s">
        <v>53461</v>
      </c>
      <c r="G9998" t="s">
        <v>13041</v>
      </c>
      <c r="J9998" t="s">
        <v>53462</v>
      </c>
      <c r="K9998" t="s">
        <v>53463</v>
      </c>
      <c r="L9998" t="s">
        <v>303</v>
      </c>
      <c r="M9998" t="s">
        <v>6289</v>
      </c>
    </row>
    <row r="9999" spans="1:13" x14ac:dyDescent="0.2">
      <c r="A9999" t="s">
        <v>38143</v>
      </c>
      <c r="B9999" t="s">
        <v>38144</v>
      </c>
      <c r="C9999" t="s">
        <v>53464</v>
      </c>
      <c r="D9999" t="s">
        <v>53465</v>
      </c>
      <c r="E9999" t="s">
        <v>53466</v>
      </c>
      <c r="F9999" t="s">
        <v>53467</v>
      </c>
      <c r="G9999" t="s">
        <v>38610</v>
      </c>
      <c r="H9999" t="s">
        <v>13258</v>
      </c>
      <c r="J9999" t="s">
        <v>53468</v>
      </c>
      <c r="K9999" t="s">
        <v>302</v>
      </c>
      <c r="L9999" t="s">
        <v>303</v>
      </c>
      <c r="M9999" t="s">
        <v>18322</v>
      </c>
    </row>
    <row r="10000" spans="1:13" x14ac:dyDescent="0.2">
      <c r="A10000" t="s">
        <v>38143</v>
      </c>
      <c r="B10000" t="s">
        <v>38144</v>
      </c>
      <c r="C10000" t="s">
        <v>53469</v>
      </c>
      <c r="D10000" t="s">
        <v>349</v>
      </c>
      <c r="F10000" t="s">
        <v>53470</v>
      </c>
      <c r="G10000" t="s">
        <v>13744</v>
      </c>
      <c r="H10000" t="s">
        <v>8943</v>
      </c>
      <c r="J10000" t="s">
        <v>53471</v>
      </c>
      <c r="K10000" t="s">
        <v>302</v>
      </c>
      <c r="L10000" t="s">
        <v>303</v>
      </c>
      <c r="M10000" t="s">
        <v>422</v>
      </c>
    </row>
    <row r="10001" spans="1:13" x14ac:dyDescent="0.2">
      <c r="A10001" t="s">
        <v>38143</v>
      </c>
      <c r="B10001" t="s">
        <v>38144</v>
      </c>
      <c r="C10001" t="s">
        <v>53472</v>
      </c>
      <c r="D10001" t="s">
        <v>492</v>
      </c>
      <c r="E10001" t="s">
        <v>493</v>
      </c>
      <c r="F10001" t="s">
        <v>53473</v>
      </c>
      <c r="G10001" t="s">
        <v>53474</v>
      </c>
      <c r="H10001" t="s">
        <v>13163</v>
      </c>
      <c r="I10001" t="s">
        <v>9695</v>
      </c>
      <c r="J10001" t="s">
        <v>53475</v>
      </c>
      <c r="K10001" t="s">
        <v>53476</v>
      </c>
      <c r="L10001" t="s">
        <v>303</v>
      </c>
      <c r="M10001" t="s">
        <v>4148</v>
      </c>
    </row>
    <row r="10002" spans="1:13" x14ac:dyDescent="0.2">
      <c r="A10002" t="s">
        <v>38143</v>
      </c>
      <c r="B10002" t="s">
        <v>38144</v>
      </c>
      <c r="C10002" t="s">
        <v>53477</v>
      </c>
      <c r="D10002" t="s">
        <v>53478</v>
      </c>
      <c r="E10002" t="s">
        <v>53479</v>
      </c>
      <c r="F10002" t="s">
        <v>53480</v>
      </c>
      <c r="G10002" t="s">
        <v>13073</v>
      </c>
      <c r="H10002" t="s">
        <v>13041</v>
      </c>
      <c r="J10002" t="s">
        <v>15115</v>
      </c>
      <c r="K10002" t="s">
        <v>53481</v>
      </c>
      <c r="L10002" t="s">
        <v>303</v>
      </c>
      <c r="M10002" t="s">
        <v>7737</v>
      </c>
    </row>
    <row r="10003" spans="1:13" x14ac:dyDescent="0.2">
      <c r="A10003" t="s">
        <v>38143</v>
      </c>
      <c r="B10003" t="s">
        <v>38144</v>
      </c>
      <c r="C10003" t="s">
        <v>53482</v>
      </c>
      <c r="D10003" t="s">
        <v>53483</v>
      </c>
      <c r="F10003" t="s">
        <v>53484</v>
      </c>
      <c r="G10003" t="s">
        <v>13041</v>
      </c>
      <c r="J10003" t="s">
        <v>53485</v>
      </c>
      <c r="K10003" t="s">
        <v>53486</v>
      </c>
      <c r="L10003" t="s">
        <v>303</v>
      </c>
      <c r="M10003" t="s">
        <v>3745</v>
      </c>
    </row>
    <row r="10004" spans="1:13" x14ac:dyDescent="0.2">
      <c r="A10004" t="s">
        <v>38143</v>
      </c>
      <c r="B10004" t="s">
        <v>38144</v>
      </c>
      <c r="C10004" t="s">
        <v>53487</v>
      </c>
      <c r="D10004" t="s">
        <v>8198</v>
      </c>
      <c r="E10004" t="s">
        <v>53488</v>
      </c>
      <c r="F10004" t="s">
        <v>53489</v>
      </c>
      <c r="H10004" t="s">
        <v>13107</v>
      </c>
      <c r="I10004" t="s">
        <v>9695</v>
      </c>
      <c r="J10004" t="s">
        <v>53490</v>
      </c>
      <c r="K10004" t="s">
        <v>53491</v>
      </c>
      <c r="L10004" t="s">
        <v>303</v>
      </c>
      <c r="M10004" t="s">
        <v>32780</v>
      </c>
    </row>
    <row r="10005" spans="1:13" x14ac:dyDescent="0.2">
      <c r="A10005" t="s">
        <v>38143</v>
      </c>
      <c r="B10005" t="s">
        <v>38144</v>
      </c>
      <c r="C10005" t="s">
        <v>53492</v>
      </c>
      <c r="D10005" t="s">
        <v>53493</v>
      </c>
      <c r="E10005" t="s">
        <v>53494</v>
      </c>
      <c r="F10005" t="s">
        <v>53495</v>
      </c>
      <c r="G10005" t="s">
        <v>13041</v>
      </c>
      <c r="J10005" t="s">
        <v>53496</v>
      </c>
      <c r="K10005" t="s">
        <v>53497</v>
      </c>
      <c r="L10005" t="s">
        <v>303</v>
      </c>
      <c r="M10005" t="s">
        <v>40577</v>
      </c>
    </row>
    <row r="10006" spans="1:13" x14ac:dyDescent="0.2">
      <c r="A10006" t="s">
        <v>38143</v>
      </c>
      <c r="B10006" t="s">
        <v>38144</v>
      </c>
      <c r="C10006" t="s">
        <v>53498</v>
      </c>
      <c r="D10006" t="s">
        <v>53499</v>
      </c>
      <c r="E10006" t="s">
        <v>53500</v>
      </c>
      <c r="F10006" t="s">
        <v>53501</v>
      </c>
      <c r="G10006" t="s">
        <v>53502</v>
      </c>
      <c r="H10006" t="s">
        <v>13258</v>
      </c>
      <c r="I10006" t="s">
        <v>14806</v>
      </c>
      <c r="J10006" t="s">
        <v>53503</v>
      </c>
      <c r="K10006" t="s">
        <v>53504</v>
      </c>
      <c r="L10006" t="s">
        <v>303</v>
      </c>
      <c r="M10006" t="s">
        <v>20044</v>
      </c>
    </row>
    <row r="10007" spans="1:13" x14ac:dyDescent="0.2">
      <c r="A10007" t="s">
        <v>38143</v>
      </c>
      <c r="B10007" t="s">
        <v>38144</v>
      </c>
      <c r="C10007" t="s">
        <v>53505</v>
      </c>
      <c r="D10007" t="s">
        <v>53506</v>
      </c>
      <c r="E10007" t="s">
        <v>53507</v>
      </c>
      <c r="F10007" t="s">
        <v>53508</v>
      </c>
      <c r="G10007" t="s">
        <v>14564</v>
      </c>
      <c r="H10007" t="s">
        <v>13041</v>
      </c>
      <c r="J10007" t="s">
        <v>53509</v>
      </c>
      <c r="K10007" t="s">
        <v>53510</v>
      </c>
      <c r="L10007" t="s">
        <v>303</v>
      </c>
      <c r="M10007" t="s">
        <v>994</v>
      </c>
    </row>
    <row r="10008" spans="1:13" x14ac:dyDescent="0.2">
      <c r="A10008" t="s">
        <v>38143</v>
      </c>
      <c r="B10008" t="s">
        <v>38144</v>
      </c>
      <c r="C10008" t="s">
        <v>53511</v>
      </c>
      <c r="D10008" t="s">
        <v>401</v>
      </c>
      <c r="E10008" t="s">
        <v>52273</v>
      </c>
      <c r="F10008" t="s">
        <v>53512</v>
      </c>
      <c r="G10008" t="s">
        <v>53513</v>
      </c>
      <c r="H10008" t="s">
        <v>13216</v>
      </c>
      <c r="I10008" t="s">
        <v>13041</v>
      </c>
      <c r="J10008" t="s">
        <v>53514</v>
      </c>
      <c r="K10008" t="s">
        <v>53515</v>
      </c>
      <c r="L10008" t="s">
        <v>303</v>
      </c>
      <c r="M10008" t="s">
        <v>13535</v>
      </c>
    </row>
    <row r="10009" spans="1:13" x14ac:dyDescent="0.2">
      <c r="A10009" t="s">
        <v>38143</v>
      </c>
      <c r="B10009" t="s">
        <v>38144</v>
      </c>
      <c r="C10009" t="s">
        <v>53516</v>
      </c>
      <c r="D10009" t="s">
        <v>53517</v>
      </c>
      <c r="E10009" t="s">
        <v>53518</v>
      </c>
      <c r="F10009" t="s">
        <v>53519</v>
      </c>
      <c r="G10009" t="s">
        <v>13744</v>
      </c>
      <c r="H10009" t="s">
        <v>11593</v>
      </c>
      <c r="J10009" t="s">
        <v>53520</v>
      </c>
      <c r="K10009" t="s">
        <v>302</v>
      </c>
      <c r="L10009" t="s">
        <v>303</v>
      </c>
      <c r="M10009" t="s">
        <v>53521</v>
      </c>
    </row>
    <row r="10010" spans="1:13" x14ac:dyDescent="0.2">
      <c r="A10010" t="s">
        <v>38143</v>
      </c>
      <c r="B10010" t="s">
        <v>38144</v>
      </c>
      <c r="C10010" t="s">
        <v>53522</v>
      </c>
      <c r="D10010" t="s">
        <v>394</v>
      </c>
      <c r="E10010" t="s">
        <v>53523</v>
      </c>
      <c r="F10010" t="s">
        <v>53524</v>
      </c>
      <c r="G10010" t="s">
        <v>53525</v>
      </c>
      <c r="H10010" t="s">
        <v>13216</v>
      </c>
      <c r="I10010" t="s">
        <v>13041</v>
      </c>
      <c r="J10010" t="s">
        <v>53526</v>
      </c>
      <c r="K10010" t="s">
        <v>53527</v>
      </c>
      <c r="L10010" t="s">
        <v>303</v>
      </c>
      <c r="M10010" t="s">
        <v>5027</v>
      </c>
    </row>
    <row r="10011" spans="1:13" x14ac:dyDescent="0.2">
      <c r="A10011" t="s">
        <v>38143</v>
      </c>
      <c r="B10011" t="s">
        <v>38144</v>
      </c>
      <c r="C10011" t="s">
        <v>53528</v>
      </c>
      <c r="D10011" t="s">
        <v>513</v>
      </c>
      <c r="F10011" t="s">
        <v>53529</v>
      </c>
      <c r="G10011" t="s">
        <v>53530</v>
      </c>
      <c r="H10011" t="s">
        <v>53531</v>
      </c>
      <c r="I10011" t="s">
        <v>13041</v>
      </c>
      <c r="J10011" t="s">
        <v>53532</v>
      </c>
      <c r="K10011" t="s">
        <v>53533</v>
      </c>
      <c r="L10011" t="s">
        <v>303</v>
      </c>
      <c r="M10011" t="s">
        <v>37489</v>
      </c>
    </row>
    <row r="10012" spans="1:13" x14ac:dyDescent="0.2">
      <c r="A10012" t="s">
        <v>38143</v>
      </c>
      <c r="B10012" t="s">
        <v>38144</v>
      </c>
      <c r="C10012" t="s">
        <v>53534</v>
      </c>
      <c r="D10012" t="s">
        <v>24150</v>
      </c>
      <c r="F10012" t="s">
        <v>53535</v>
      </c>
      <c r="G10012" t="s">
        <v>13041</v>
      </c>
      <c r="J10012" t="s">
        <v>53536</v>
      </c>
      <c r="K10012" t="s">
        <v>302</v>
      </c>
      <c r="L10012" t="s">
        <v>303</v>
      </c>
      <c r="M10012" t="s">
        <v>422</v>
      </c>
    </row>
    <row r="10013" spans="1:13" x14ac:dyDescent="0.2">
      <c r="A10013" t="s">
        <v>38143</v>
      </c>
      <c r="B10013" t="s">
        <v>38144</v>
      </c>
      <c r="C10013" t="s">
        <v>53537</v>
      </c>
      <c r="D10013" t="s">
        <v>53538</v>
      </c>
      <c r="E10013" t="s">
        <v>53539</v>
      </c>
      <c r="F10013" t="s">
        <v>53540</v>
      </c>
      <c r="G10013" t="s">
        <v>53541</v>
      </c>
      <c r="H10013" t="s">
        <v>13843</v>
      </c>
      <c r="I10013" t="s">
        <v>13041</v>
      </c>
      <c r="J10013" t="s">
        <v>53542</v>
      </c>
      <c r="K10013" t="s">
        <v>53543</v>
      </c>
      <c r="L10013" t="s">
        <v>303</v>
      </c>
      <c r="M10013" t="s">
        <v>5176</v>
      </c>
    </row>
    <row r="10014" spans="1:13" x14ac:dyDescent="0.2">
      <c r="A10014" t="s">
        <v>38143</v>
      </c>
      <c r="B10014" t="s">
        <v>38144</v>
      </c>
      <c r="C10014" t="s">
        <v>53544</v>
      </c>
      <c r="D10014" t="s">
        <v>53545</v>
      </c>
      <c r="F10014" t="s">
        <v>53546</v>
      </c>
      <c r="G10014" t="s">
        <v>13588</v>
      </c>
      <c r="H10014" t="s">
        <v>13041</v>
      </c>
      <c r="J10014" t="s">
        <v>53547</v>
      </c>
      <c r="K10014" t="s">
        <v>302</v>
      </c>
      <c r="L10014" t="s">
        <v>303</v>
      </c>
      <c r="M10014" t="s">
        <v>48540</v>
      </c>
    </row>
    <row r="10015" spans="1:13" x14ac:dyDescent="0.2">
      <c r="A10015" t="s">
        <v>38143</v>
      </c>
      <c r="B10015" t="s">
        <v>38144</v>
      </c>
      <c r="C10015" t="s">
        <v>53548</v>
      </c>
      <c r="D10015" t="s">
        <v>53549</v>
      </c>
      <c r="E10015" t="s">
        <v>53550</v>
      </c>
      <c r="F10015" t="s">
        <v>53551</v>
      </c>
      <c r="G10015" t="s">
        <v>14741</v>
      </c>
      <c r="H10015" t="s">
        <v>13163</v>
      </c>
      <c r="I10015" t="s">
        <v>9695</v>
      </c>
      <c r="J10015" t="s">
        <v>53552</v>
      </c>
      <c r="K10015" t="s">
        <v>53553</v>
      </c>
      <c r="L10015" t="s">
        <v>303</v>
      </c>
      <c r="M10015" t="s">
        <v>1231</v>
      </c>
    </row>
    <row r="10016" spans="1:13" x14ac:dyDescent="0.2">
      <c r="A10016" t="s">
        <v>38143</v>
      </c>
      <c r="B10016" t="s">
        <v>38144</v>
      </c>
      <c r="C10016" t="s">
        <v>53554</v>
      </c>
      <c r="D10016" t="s">
        <v>53555</v>
      </c>
      <c r="E10016" t="s">
        <v>15092</v>
      </c>
      <c r="F10016" t="s">
        <v>53556</v>
      </c>
      <c r="G10016" t="s">
        <v>32571</v>
      </c>
      <c r="H10016" t="s">
        <v>13041</v>
      </c>
      <c r="J10016" t="s">
        <v>53557</v>
      </c>
      <c r="K10016" t="s">
        <v>53558</v>
      </c>
      <c r="L10016" t="s">
        <v>303</v>
      </c>
      <c r="M10016" t="s">
        <v>18757</v>
      </c>
    </row>
    <row r="10017" spans="1:13" x14ac:dyDescent="0.2">
      <c r="A10017" t="s">
        <v>38143</v>
      </c>
      <c r="B10017" t="s">
        <v>38144</v>
      </c>
      <c r="C10017" t="s">
        <v>53559</v>
      </c>
      <c r="D10017" t="s">
        <v>53560</v>
      </c>
      <c r="E10017" t="s">
        <v>53561</v>
      </c>
      <c r="F10017" t="s">
        <v>53562</v>
      </c>
      <c r="G10017" t="s">
        <v>53563</v>
      </c>
      <c r="H10017" t="s">
        <v>53564</v>
      </c>
      <c r="I10017" t="s">
        <v>14806</v>
      </c>
      <c r="J10017" t="s">
        <v>53565</v>
      </c>
      <c r="K10017" t="s">
        <v>302</v>
      </c>
      <c r="L10017" t="s">
        <v>303</v>
      </c>
      <c r="M10017" t="s">
        <v>422</v>
      </c>
    </row>
    <row r="10018" spans="1:13" x14ac:dyDescent="0.2">
      <c r="A10018" t="s">
        <v>38143</v>
      </c>
      <c r="B10018" t="s">
        <v>38144</v>
      </c>
      <c r="C10018" t="s">
        <v>53566</v>
      </c>
      <c r="D10018" t="s">
        <v>15666</v>
      </c>
      <c r="F10018" t="s">
        <v>53567</v>
      </c>
      <c r="H10018" t="s">
        <v>14032</v>
      </c>
      <c r="I10018" t="s">
        <v>13041</v>
      </c>
      <c r="J10018" t="s">
        <v>53568</v>
      </c>
      <c r="K10018" t="s">
        <v>53569</v>
      </c>
      <c r="L10018" t="s">
        <v>303</v>
      </c>
      <c r="M10018" t="s">
        <v>53570</v>
      </c>
    </row>
    <row r="10019" spans="1:13" x14ac:dyDescent="0.2">
      <c r="A10019" t="s">
        <v>38143</v>
      </c>
      <c r="B10019" t="s">
        <v>38144</v>
      </c>
      <c r="C10019" t="s">
        <v>53571</v>
      </c>
      <c r="D10019" t="s">
        <v>53572</v>
      </c>
      <c r="E10019" t="s">
        <v>7755</v>
      </c>
      <c r="F10019" t="s">
        <v>53573</v>
      </c>
      <c r="H10019" t="s">
        <v>14686</v>
      </c>
      <c r="I10019" t="s">
        <v>9695</v>
      </c>
      <c r="J10019" t="s">
        <v>53574</v>
      </c>
      <c r="K10019" t="s">
        <v>53575</v>
      </c>
      <c r="L10019" t="s">
        <v>303</v>
      </c>
      <c r="M10019" t="s">
        <v>6028</v>
      </c>
    </row>
    <row r="10020" spans="1:13" x14ac:dyDescent="0.2">
      <c r="A10020" t="s">
        <v>38143</v>
      </c>
      <c r="B10020" t="s">
        <v>38144</v>
      </c>
      <c r="C10020" t="s">
        <v>53576</v>
      </c>
      <c r="D10020" t="s">
        <v>349</v>
      </c>
      <c r="F10020" t="s">
        <v>53577</v>
      </c>
      <c r="H10020" t="s">
        <v>13041</v>
      </c>
      <c r="J10020" t="s">
        <v>53578</v>
      </c>
      <c r="K10020" t="s">
        <v>53579</v>
      </c>
      <c r="L10020" t="s">
        <v>303</v>
      </c>
      <c r="M10020" t="s">
        <v>53580</v>
      </c>
    </row>
    <row r="10021" spans="1:13" x14ac:dyDescent="0.2">
      <c r="A10021" t="s">
        <v>38143</v>
      </c>
      <c r="B10021" t="s">
        <v>38144</v>
      </c>
      <c r="C10021" t="s">
        <v>53581</v>
      </c>
      <c r="D10021" t="s">
        <v>14152</v>
      </c>
      <c r="E10021" t="s">
        <v>53582</v>
      </c>
      <c r="F10021" t="s">
        <v>53583</v>
      </c>
      <c r="G10021" t="s">
        <v>14643</v>
      </c>
      <c r="H10021" t="s">
        <v>14644</v>
      </c>
      <c r="I10021" t="s">
        <v>13041</v>
      </c>
      <c r="J10021" t="s">
        <v>53584</v>
      </c>
      <c r="K10021" t="s">
        <v>302</v>
      </c>
      <c r="L10021" t="s">
        <v>303</v>
      </c>
      <c r="M10021" t="s">
        <v>422</v>
      </c>
    </row>
    <row r="10022" spans="1:13" x14ac:dyDescent="0.2">
      <c r="A10022" t="s">
        <v>38143</v>
      </c>
      <c r="B10022" t="s">
        <v>38144</v>
      </c>
      <c r="C10022" t="s">
        <v>53585</v>
      </c>
      <c r="D10022" t="s">
        <v>53586</v>
      </c>
      <c r="E10022" t="s">
        <v>53587</v>
      </c>
      <c r="F10022" t="s">
        <v>53588</v>
      </c>
      <c r="G10022" t="s">
        <v>14316</v>
      </c>
      <c r="H10022" t="s">
        <v>13041</v>
      </c>
      <c r="J10022" t="s">
        <v>53589</v>
      </c>
      <c r="K10022" t="s">
        <v>53590</v>
      </c>
      <c r="L10022" t="s">
        <v>303</v>
      </c>
      <c r="M10022" t="s">
        <v>700</v>
      </c>
    </row>
    <row r="10023" spans="1:13" x14ac:dyDescent="0.2">
      <c r="A10023" t="s">
        <v>38143</v>
      </c>
      <c r="B10023" t="s">
        <v>38144</v>
      </c>
      <c r="C10023" t="s">
        <v>53591</v>
      </c>
      <c r="D10023" t="s">
        <v>53592</v>
      </c>
      <c r="E10023" t="s">
        <v>53593</v>
      </c>
      <c r="F10023" t="s">
        <v>11812</v>
      </c>
      <c r="G10023" t="s">
        <v>13744</v>
      </c>
      <c r="H10023" t="s">
        <v>8943</v>
      </c>
      <c r="J10023" t="s">
        <v>53594</v>
      </c>
      <c r="K10023" t="s">
        <v>302</v>
      </c>
      <c r="L10023" t="s">
        <v>303</v>
      </c>
      <c r="M10023" t="s">
        <v>422</v>
      </c>
    </row>
    <row r="10024" spans="1:13" x14ac:dyDescent="0.2">
      <c r="A10024" t="s">
        <v>38143</v>
      </c>
      <c r="B10024" t="s">
        <v>38144</v>
      </c>
      <c r="C10024" t="s">
        <v>53595</v>
      </c>
      <c r="D10024" t="s">
        <v>349</v>
      </c>
      <c r="F10024" t="s">
        <v>53596</v>
      </c>
      <c r="G10024" t="s">
        <v>13114</v>
      </c>
      <c r="H10024" t="s">
        <v>13041</v>
      </c>
      <c r="J10024" t="s">
        <v>13420</v>
      </c>
      <c r="K10024" t="s">
        <v>302</v>
      </c>
      <c r="L10024" t="s">
        <v>303</v>
      </c>
      <c r="M10024" t="s">
        <v>51531</v>
      </c>
    </row>
    <row r="10025" spans="1:13" x14ac:dyDescent="0.2">
      <c r="A10025" t="s">
        <v>38143</v>
      </c>
      <c r="B10025" t="s">
        <v>38144</v>
      </c>
      <c r="C10025" t="s">
        <v>53597</v>
      </c>
      <c r="D10025" t="s">
        <v>53598</v>
      </c>
      <c r="E10025" t="s">
        <v>53599</v>
      </c>
      <c r="F10025" t="s">
        <v>53600</v>
      </c>
      <c r="G10025" t="s">
        <v>14686</v>
      </c>
      <c r="H10025" t="s">
        <v>9695</v>
      </c>
      <c r="J10025" t="s">
        <v>53601</v>
      </c>
      <c r="K10025" t="s">
        <v>53602</v>
      </c>
      <c r="L10025" t="s">
        <v>303</v>
      </c>
      <c r="M10025" t="s">
        <v>53603</v>
      </c>
    </row>
    <row r="10026" spans="1:13" x14ac:dyDescent="0.2">
      <c r="A10026" t="s">
        <v>38143</v>
      </c>
      <c r="B10026" t="s">
        <v>38144</v>
      </c>
      <c r="C10026" t="s">
        <v>53604</v>
      </c>
      <c r="D10026" t="s">
        <v>564</v>
      </c>
      <c r="E10026" t="s">
        <v>296</v>
      </c>
      <c r="F10026" t="s">
        <v>53605</v>
      </c>
      <c r="G10026" t="s">
        <v>13258</v>
      </c>
      <c r="H10026" t="s">
        <v>14806</v>
      </c>
      <c r="J10026" t="s">
        <v>53606</v>
      </c>
      <c r="K10026" t="s">
        <v>53607</v>
      </c>
      <c r="L10026" t="s">
        <v>303</v>
      </c>
      <c r="M10026" t="s">
        <v>13731</v>
      </c>
    </row>
    <row r="10027" spans="1:13" x14ac:dyDescent="0.2">
      <c r="A10027" t="s">
        <v>38143</v>
      </c>
      <c r="B10027" t="s">
        <v>38144</v>
      </c>
      <c r="C10027" t="s">
        <v>53608</v>
      </c>
      <c r="D10027" t="s">
        <v>15855</v>
      </c>
      <c r="F10027" t="s">
        <v>53609</v>
      </c>
      <c r="H10027" t="s">
        <v>13041</v>
      </c>
      <c r="J10027" t="s">
        <v>53610</v>
      </c>
      <c r="K10027" t="s">
        <v>53611</v>
      </c>
      <c r="L10027" t="s">
        <v>303</v>
      </c>
      <c r="M10027" t="s">
        <v>4262</v>
      </c>
    </row>
    <row r="10028" spans="1:13" x14ac:dyDescent="0.2">
      <c r="A10028" t="s">
        <v>38143</v>
      </c>
      <c r="B10028" t="s">
        <v>38144</v>
      </c>
      <c r="C10028" t="s">
        <v>53612</v>
      </c>
      <c r="D10028" t="s">
        <v>349</v>
      </c>
      <c r="F10028" t="s">
        <v>53613</v>
      </c>
      <c r="G10028" t="s">
        <v>53614</v>
      </c>
      <c r="H10028" t="s">
        <v>13041</v>
      </c>
      <c r="J10028" t="s">
        <v>53615</v>
      </c>
      <c r="K10028" t="s">
        <v>53616</v>
      </c>
      <c r="L10028" t="s">
        <v>303</v>
      </c>
      <c r="M10028" t="s">
        <v>2914</v>
      </c>
    </row>
    <row r="10029" spans="1:13" x14ac:dyDescent="0.2">
      <c r="A10029" t="s">
        <v>38143</v>
      </c>
      <c r="B10029" t="s">
        <v>38144</v>
      </c>
      <c r="C10029" t="s">
        <v>53617</v>
      </c>
      <c r="D10029" t="s">
        <v>572</v>
      </c>
      <c r="E10029" t="s">
        <v>573</v>
      </c>
      <c r="F10029" t="s">
        <v>53618</v>
      </c>
      <c r="G10029" t="s">
        <v>15577</v>
      </c>
      <c r="H10029" t="s">
        <v>13163</v>
      </c>
      <c r="I10029" t="s">
        <v>9695</v>
      </c>
      <c r="J10029" t="s">
        <v>53619</v>
      </c>
      <c r="K10029" t="s">
        <v>53620</v>
      </c>
      <c r="L10029" t="s">
        <v>303</v>
      </c>
      <c r="M10029" t="s">
        <v>53621</v>
      </c>
    </row>
    <row r="10030" spans="1:13" x14ac:dyDescent="0.2">
      <c r="A10030" t="s">
        <v>38143</v>
      </c>
      <c r="B10030" t="s">
        <v>38144</v>
      </c>
      <c r="C10030" t="s">
        <v>53622</v>
      </c>
      <c r="D10030" t="s">
        <v>513</v>
      </c>
      <c r="E10030" t="s">
        <v>53623</v>
      </c>
      <c r="F10030" t="s">
        <v>53624</v>
      </c>
      <c r="H10030" t="s">
        <v>14686</v>
      </c>
      <c r="I10030" t="s">
        <v>9695</v>
      </c>
      <c r="J10030" t="s">
        <v>53625</v>
      </c>
      <c r="K10030" t="s">
        <v>53626</v>
      </c>
      <c r="L10030" t="s">
        <v>303</v>
      </c>
      <c r="M10030" t="s">
        <v>817</v>
      </c>
    </row>
    <row r="10031" spans="1:13" x14ac:dyDescent="0.2">
      <c r="A10031" t="s">
        <v>38143</v>
      </c>
      <c r="B10031" t="s">
        <v>38144</v>
      </c>
      <c r="C10031" t="s">
        <v>53627</v>
      </c>
      <c r="D10031" t="s">
        <v>30647</v>
      </c>
      <c r="E10031" t="s">
        <v>53628</v>
      </c>
      <c r="F10031" t="s">
        <v>53629</v>
      </c>
      <c r="G10031" t="s">
        <v>53630</v>
      </c>
      <c r="H10031" t="s">
        <v>14686</v>
      </c>
      <c r="I10031" t="s">
        <v>9695</v>
      </c>
      <c r="J10031" t="s">
        <v>53631</v>
      </c>
      <c r="K10031" t="s">
        <v>53632</v>
      </c>
      <c r="L10031" t="s">
        <v>303</v>
      </c>
      <c r="M10031" t="s">
        <v>422</v>
      </c>
    </row>
    <row r="10032" spans="1:13" x14ac:dyDescent="0.2">
      <c r="A10032" t="s">
        <v>38143</v>
      </c>
      <c r="B10032" t="s">
        <v>38144</v>
      </c>
      <c r="C10032" t="s">
        <v>53633</v>
      </c>
      <c r="D10032" t="s">
        <v>50310</v>
      </c>
      <c r="E10032" t="s">
        <v>53634</v>
      </c>
      <c r="F10032" t="s">
        <v>53635</v>
      </c>
      <c r="G10032" t="s">
        <v>53636</v>
      </c>
      <c r="H10032" t="s">
        <v>13258</v>
      </c>
      <c r="I10032" t="s">
        <v>14806</v>
      </c>
      <c r="J10032" t="s">
        <v>53637</v>
      </c>
      <c r="K10032" t="s">
        <v>53638</v>
      </c>
      <c r="L10032" t="s">
        <v>303</v>
      </c>
      <c r="M10032" t="s">
        <v>53639</v>
      </c>
    </row>
    <row r="10033" spans="1:13" x14ac:dyDescent="0.2">
      <c r="A10033" t="s">
        <v>38143</v>
      </c>
      <c r="B10033" t="s">
        <v>38144</v>
      </c>
      <c r="C10033" t="s">
        <v>53640</v>
      </c>
      <c r="D10033" t="s">
        <v>53641</v>
      </c>
      <c r="E10033" t="s">
        <v>10983</v>
      </c>
      <c r="F10033" t="s">
        <v>53642</v>
      </c>
      <c r="H10033" t="s">
        <v>13107</v>
      </c>
      <c r="I10033" t="s">
        <v>9695</v>
      </c>
      <c r="J10033" t="s">
        <v>53643</v>
      </c>
      <c r="K10033" t="s">
        <v>53644</v>
      </c>
      <c r="L10033" t="s">
        <v>303</v>
      </c>
      <c r="M10033" t="s">
        <v>35567</v>
      </c>
    </row>
    <row r="10034" spans="1:13" x14ac:dyDescent="0.2">
      <c r="A10034" t="s">
        <v>38143</v>
      </c>
      <c r="B10034" t="s">
        <v>38144</v>
      </c>
      <c r="C10034" t="s">
        <v>53645</v>
      </c>
      <c r="D10034" t="s">
        <v>53646</v>
      </c>
      <c r="E10034" t="s">
        <v>53647</v>
      </c>
      <c r="F10034" t="s">
        <v>53648</v>
      </c>
      <c r="G10034" t="s">
        <v>53649</v>
      </c>
      <c r="H10034" t="s">
        <v>32141</v>
      </c>
      <c r="J10034" t="s">
        <v>53650</v>
      </c>
      <c r="K10034" t="s">
        <v>53651</v>
      </c>
      <c r="L10034" t="s">
        <v>303</v>
      </c>
      <c r="M10034" t="s">
        <v>40279</v>
      </c>
    </row>
    <row r="10035" spans="1:13" x14ac:dyDescent="0.2">
      <c r="A10035" t="s">
        <v>38143</v>
      </c>
      <c r="B10035" t="s">
        <v>38144</v>
      </c>
      <c r="C10035" t="s">
        <v>53652</v>
      </c>
      <c r="D10035" t="s">
        <v>349</v>
      </c>
      <c r="F10035" t="s">
        <v>53653</v>
      </c>
      <c r="G10035" t="s">
        <v>14294</v>
      </c>
      <c r="H10035" t="s">
        <v>13041</v>
      </c>
      <c r="J10035" t="s">
        <v>53654</v>
      </c>
      <c r="K10035" t="s">
        <v>302</v>
      </c>
      <c r="L10035" t="s">
        <v>303</v>
      </c>
      <c r="M10035" t="s">
        <v>422</v>
      </c>
    </row>
    <row r="10036" spans="1:13" x14ac:dyDescent="0.2">
      <c r="A10036" t="s">
        <v>38143</v>
      </c>
      <c r="B10036" t="s">
        <v>38144</v>
      </c>
      <c r="C10036" t="s">
        <v>53655</v>
      </c>
      <c r="D10036" t="s">
        <v>15926</v>
      </c>
      <c r="E10036" t="s">
        <v>53656</v>
      </c>
      <c r="F10036" t="s">
        <v>53657</v>
      </c>
      <c r="G10036" t="s">
        <v>53658</v>
      </c>
      <c r="H10036" t="s">
        <v>13744</v>
      </c>
      <c r="I10036" t="s">
        <v>8943</v>
      </c>
      <c r="J10036" t="s">
        <v>53659</v>
      </c>
      <c r="K10036" t="s">
        <v>302</v>
      </c>
      <c r="L10036" t="s">
        <v>303</v>
      </c>
      <c r="M10036" t="s">
        <v>9971</v>
      </c>
    </row>
    <row r="10037" spans="1:13" x14ac:dyDescent="0.2">
      <c r="A10037" t="s">
        <v>38143</v>
      </c>
      <c r="B10037" t="s">
        <v>38144</v>
      </c>
      <c r="C10037" t="s">
        <v>53660</v>
      </c>
      <c r="D10037" t="s">
        <v>394</v>
      </c>
      <c r="E10037" t="s">
        <v>395</v>
      </c>
      <c r="F10037" t="s">
        <v>53661</v>
      </c>
      <c r="G10037" t="s">
        <v>53662</v>
      </c>
      <c r="H10037" t="s">
        <v>14452</v>
      </c>
      <c r="J10037" t="s">
        <v>14693</v>
      </c>
      <c r="K10037" t="s">
        <v>302</v>
      </c>
      <c r="L10037" t="s">
        <v>303</v>
      </c>
      <c r="M10037" t="s">
        <v>43350</v>
      </c>
    </row>
    <row r="10038" spans="1:13" x14ac:dyDescent="0.2">
      <c r="A10038" t="s">
        <v>38143</v>
      </c>
      <c r="B10038" t="s">
        <v>38144</v>
      </c>
      <c r="C10038" t="s">
        <v>53663</v>
      </c>
      <c r="D10038" t="s">
        <v>53664</v>
      </c>
      <c r="E10038" t="s">
        <v>53665</v>
      </c>
      <c r="F10038" t="s">
        <v>53666</v>
      </c>
      <c r="G10038" t="s">
        <v>13107</v>
      </c>
      <c r="H10038" t="s">
        <v>9695</v>
      </c>
      <c r="J10038" t="s">
        <v>53667</v>
      </c>
      <c r="K10038" t="s">
        <v>53668</v>
      </c>
      <c r="L10038" t="s">
        <v>303</v>
      </c>
      <c r="M10038" t="s">
        <v>53669</v>
      </c>
    </row>
    <row r="10039" spans="1:13" x14ac:dyDescent="0.2">
      <c r="A10039" t="s">
        <v>38143</v>
      </c>
      <c r="B10039" t="s">
        <v>38144</v>
      </c>
      <c r="C10039" t="s">
        <v>53670</v>
      </c>
      <c r="D10039" t="s">
        <v>349</v>
      </c>
      <c r="F10039" t="s">
        <v>53671</v>
      </c>
      <c r="G10039" t="s">
        <v>8792</v>
      </c>
      <c r="H10039" t="s">
        <v>15234</v>
      </c>
      <c r="I10039" t="s">
        <v>14806</v>
      </c>
      <c r="J10039" t="s">
        <v>53672</v>
      </c>
      <c r="K10039" t="s">
        <v>302</v>
      </c>
      <c r="L10039" t="s">
        <v>303</v>
      </c>
      <c r="M10039" t="s">
        <v>53673</v>
      </c>
    </row>
    <row r="10040" spans="1:13" x14ac:dyDescent="0.2">
      <c r="A10040" t="s">
        <v>38143</v>
      </c>
      <c r="B10040" t="s">
        <v>38144</v>
      </c>
      <c r="C10040" t="s">
        <v>53674</v>
      </c>
      <c r="D10040" t="s">
        <v>295</v>
      </c>
      <c r="E10040" t="s">
        <v>296</v>
      </c>
      <c r="F10040" t="s">
        <v>53675</v>
      </c>
      <c r="G10040" t="s">
        <v>53676</v>
      </c>
      <c r="H10040" t="s">
        <v>13163</v>
      </c>
      <c r="J10040" t="s">
        <v>53677</v>
      </c>
      <c r="K10040" t="s">
        <v>53678</v>
      </c>
      <c r="L10040" t="s">
        <v>303</v>
      </c>
      <c r="M10040" t="s">
        <v>6933</v>
      </c>
    </row>
    <row r="10041" spans="1:13" x14ac:dyDescent="0.2">
      <c r="A10041" t="s">
        <v>38143</v>
      </c>
      <c r="B10041" t="s">
        <v>38144</v>
      </c>
      <c r="C10041" t="s">
        <v>53679</v>
      </c>
      <c r="D10041" t="s">
        <v>53680</v>
      </c>
      <c r="E10041" t="s">
        <v>53681</v>
      </c>
      <c r="F10041" t="s">
        <v>53682</v>
      </c>
      <c r="G10041" t="s">
        <v>13091</v>
      </c>
      <c r="H10041" t="s">
        <v>13041</v>
      </c>
      <c r="J10041" t="s">
        <v>53683</v>
      </c>
      <c r="K10041" t="s">
        <v>53684</v>
      </c>
      <c r="L10041" t="s">
        <v>303</v>
      </c>
      <c r="M10041" t="s">
        <v>35461</v>
      </c>
    </row>
    <row r="10042" spans="1:13" x14ac:dyDescent="0.2">
      <c r="A10042" t="s">
        <v>38143</v>
      </c>
      <c r="B10042" t="s">
        <v>38144</v>
      </c>
      <c r="C10042" t="s">
        <v>53685</v>
      </c>
      <c r="D10042" t="s">
        <v>53686</v>
      </c>
      <c r="E10042" t="s">
        <v>53687</v>
      </c>
      <c r="F10042" t="s">
        <v>53688</v>
      </c>
      <c r="G10042" t="s">
        <v>13882</v>
      </c>
      <c r="H10042" t="s">
        <v>13041</v>
      </c>
      <c r="J10042" t="s">
        <v>53689</v>
      </c>
      <c r="K10042" t="s">
        <v>302</v>
      </c>
      <c r="L10042" t="s">
        <v>303</v>
      </c>
      <c r="M10042" t="s">
        <v>7654</v>
      </c>
    </row>
    <row r="10043" spans="1:13" x14ac:dyDescent="0.2">
      <c r="A10043" t="s">
        <v>38143</v>
      </c>
      <c r="B10043" t="s">
        <v>38144</v>
      </c>
      <c r="C10043" t="s">
        <v>53690</v>
      </c>
      <c r="D10043" t="s">
        <v>53691</v>
      </c>
      <c r="E10043" t="s">
        <v>53692</v>
      </c>
      <c r="F10043" t="s">
        <v>53693</v>
      </c>
      <c r="G10043" t="s">
        <v>13041</v>
      </c>
      <c r="J10043" t="s">
        <v>53694</v>
      </c>
      <c r="K10043" t="s">
        <v>53695</v>
      </c>
      <c r="L10043" t="s">
        <v>303</v>
      </c>
      <c r="M10043" t="s">
        <v>53696</v>
      </c>
    </row>
    <row r="10044" spans="1:13" x14ac:dyDescent="0.2">
      <c r="A10044" t="s">
        <v>38143</v>
      </c>
      <c r="B10044" t="s">
        <v>38144</v>
      </c>
      <c r="C10044" t="s">
        <v>53697</v>
      </c>
      <c r="D10044" t="s">
        <v>53698</v>
      </c>
      <c r="E10044" t="s">
        <v>53699</v>
      </c>
      <c r="F10044" t="s">
        <v>53700</v>
      </c>
      <c r="H10044" t="s">
        <v>13362</v>
      </c>
      <c r="J10044" t="s">
        <v>53701</v>
      </c>
      <c r="K10044" t="s">
        <v>53702</v>
      </c>
      <c r="L10044" t="s">
        <v>303</v>
      </c>
      <c r="M10044" t="s">
        <v>53703</v>
      </c>
    </row>
    <row r="10045" spans="1:13" x14ac:dyDescent="0.2">
      <c r="A10045" t="s">
        <v>38143</v>
      </c>
      <c r="B10045" t="s">
        <v>38144</v>
      </c>
      <c r="C10045" t="s">
        <v>53704</v>
      </c>
      <c r="D10045" t="s">
        <v>13524</v>
      </c>
      <c r="E10045" t="s">
        <v>5074</v>
      </c>
      <c r="F10045" t="s">
        <v>53705</v>
      </c>
      <c r="G10045" t="s">
        <v>53706</v>
      </c>
      <c r="H10045" t="s">
        <v>13107</v>
      </c>
      <c r="I10045" t="s">
        <v>9695</v>
      </c>
      <c r="J10045" t="s">
        <v>53707</v>
      </c>
      <c r="K10045" t="s">
        <v>53708</v>
      </c>
      <c r="L10045" t="s">
        <v>303</v>
      </c>
      <c r="M10045" t="s">
        <v>4236</v>
      </c>
    </row>
    <row r="10046" spans="1:13" x14ac:dyDescent="0.2">
      <c r="A10046" t="s">
        <v>38143</v>
      </c>
      <c r="B10046" t="s">
        <v>38144</v>
      </c>
      <c r="C10046" t="s">
        <v>53709</v>
      </c>
      <c r="D10046" t="s">
        <v>53710</v>
      </c>
      <c r="E10046" t="s">
        <v>53711</v>
      </c>
      <c r="F10046" t="s">
        <v>53712</v>
      </c>
      <c r="G10046" t="s">
        <v>13041</v>
      </c>
      <c r="J10046" t="s">
        <v>53713</v>
      </c>
      <c r="K10046" t="s">
        <v>53714</v>
      </c>
      <c r="L10046" t="s">
        <v>303</v>
      </c>
      <c r="M10046" t="s">
        <v>48540</v>
      </c>
    </row>
    <row r="10047" spans="1:13" x14ac:dyDescent="0.2">
      <c r="A10047" t="s">
        <v>38143</v>
      </c>
      <c r="B10047" t="s">
        <v>38144</v>
      </c>
      <c r="C10047" t="s">
        <v>53715</v>
      </c>
      <c r="D10047" t="s">
        <v>394</v>
      </c>
      <c r="E10047" t="s">
        <v>395</v>
      </c>
      <c r="F10047" t="s">
        <v>53716</v>
      </c>
      <c r="H10047" t="s">
        <v>14863</v>
      </c>
      <c r="J10047" t="s">
        <v>53717</v>
      </c>
      <c r="K10047" t="s">
        <v>53718</v>
      </c>
      <c r="L10047" t="s">
        <v>303</v>
      </c>
      <c r="M10047" t="s">
        <v>1669</v>
      </c>
    </row>
    <row r="10048" spans="1:13" x14ac:dyDescent="0.2">
      <c r="A10048" t="s">
        <v>38143</v>
      </c>
      <c r="B10048" t="s">
        <v>38144</v>
      </c>
      <c r="C10048" t="s">
        <v>53719</v>
      </c>
      <c r="D10048" t="s">
        <v>14545</v>
      </c>
      <c r="E10048" t="s">
        <v>53720</v>
      </c>
      <c r="F10048" t="s">
        <v>53721</v>
      </c>
      <c r="H10048" t="s">
        <v>13258</v>
      </c>
      <c r="I10048" t="s">
        <v>14806</v>
      </c>
      <c r="J10048" t="s">
        <v>53722</v>
      </c>
      <c r="K10048" t="s">
        <v>53723</v>
      </c>
      <c r="L10048" t="s">
        <v>303</v>
      </c>
      <c r="M10048" t="s">
        <v>15049</v>
      </c>
    </row>
    <row r="10049" spans="1:13" x14ac:dyDescent="0.2">
      <c r="A10049" t="s">
        <v>38143</v>
      </c>
      <c r="B10049" t="s">
        <v>38144</v>
      </c>
      <c r="C10049" t="s">
        <v>53724</v>
      </c>
      <c r="D10049" t="s">
        <v>53725</v>
      </c>
      <c r="E10049" t="s">
        <v>53726</v>
      </c>
      <c r="F10049" t="s">
        <v>5891</v>
      </c>
      <c r="H10049" t="s">
        <v>15234</v>
      </c>
      <c r="I10049" t="s">
        <v>14806</v>
      </c>
      <c r="J10049" t="s">
        <v>53727</v>
      </c>
      <c r="K10049" t="s">
        <v>53728</v>
      </c>
      <c r="L10049" t="s">
        <v>303</v>
      </c>
      <c r="M10049" t="s">
        <v>7271</v>
      </c>
    </row>
    <row r="10050" spans="1:13" x14ac:dyDescent="0.2">
      <c r="A10050" t="s">
        <v>38143</v>
      </c>
      <c r="B10050" t="s">
        <v>38144</v>
      </c>
      <c r="C10050" t="s">
        <v>53729</v>
      </c>
      <c r="D10050" t="s">
        <v>53730</v>
      </c>
      <c r="E10050" t="s">
        <v>53731</v>
      </c>
      <c r="F10050" t="s">
        <v>53732</v>
      </c>
      <c r="G10050" t="s">
        <v>32357</v>
      </c>
      <c r="H10050" t="s">
        <v>15234</v>
      </c>
      <c r="I10050" t="s">
        <v>14806</v>
      </c>
      <c r="J10050" t="s">
        <v>53733</v>
      </c>
      <c r="K10050" t="s">
        <v>53734</v>
      </c>
      <c r="L10050" t="s">
        <v>303</v>
      </c>
      <c r="M10050" t="s">
        <v>53735</v>
      </c>
    </row>
    <row r="10051" spans="1:13" x14ac:dyDescent="0.2">
      <c r="A10051" t="s">
        <v>38143</v>
      </c>
      <c r="B10051" t="s">
        <v>38144</v>
      </c>
      <c r="C10051" t="s">
        <v>53736</v>
      </c>
      <c r="D10051" t="s">
        <v>53737</v>
      </c>
      <c r="E10051" t="s">
        <v>53738</v>
      </c>
      <c r="F10051" t="s">
        <v>53739</v>
      </c>
      <c r="G10051" t="s">
        <v>14643</v>
      </c>
      <c r="H10051" t="s">
        <v>14644</v>
      </c>
      <c r="I10051" t="s">
        <v>13041</v>
      </c>
      <c r="J10051" t="s">
        <v>53740</v>
      </c>
      <c r="K10051" t="s">
        <v>53741</v>
      </c>
      <c r="L10051" t="s">
        <v>303</v>
      </c>
      <c r="M10051" t="s">
        <v>4128</v>
      </c>
    </row>
    <row r="10052" spans="1:13" x14ac:dyDescent="0.2">
      <c r="A10052" t="s">
        <v>38143</v>
      </c>
      <c r="B10052" t="s">
        <v>38144</v>
      </c>
      <c r="C10052" t="s">
        <v>53742</v>
      </c>
      <c r="D10052" t="s">
        <v>14771</v>
      </c>
      <c r="E10052" t="s">
        <v>13058</v>
      </c>
      <c r="F10052" t="s">
        <v>53743</v>
      </c>
      <c r="G10052" t="s">
        <v>14032</v>
      </c>
      <c r="H10052" t="s">
        <v>13041</v>
      </c>
      <c r="J10052" t="s">
        <v>53744</v>
      </c>
      <c r="K10052" t="s">
        <v>53745</v>
      </c>
      <c r="L10052" t="s">
        <v>303</v>
      </c>
      <c r="M10052" t="s">
        <v>21394</v>
      </c>
    </row>
    <row r="10053" spans="1:13" x14ac:dyDescent="0.2">
      <c r="A10053" t="s">
        <v>38143</v>
      </c>
      <c r="B10053" t="s">
        <v>38144</v>
      </c>
      <c r="C10053" t="s">
        <v>53746</v>
      </c>
      <c r="D10053" t="s">
        <v>349</v>
      </c>
      <c r="F10053" t="s">
        <v>53747</v>
      </c>
      <c r="I10053" t="s">
        <v>13041</v>
      </c>
      <c r="J10053" t="s">
        <v>53748</v>
      </c>
      <c r="K10053" t="s">
        <v>53749</v>
      </c>
      <c r="L10053" t="s">
        <v>303</v>
      </c>
      <c r="M10053" t="s">
        <v>1848</v>
      </c>
    </row>
    <row r="10054" spans="1:13" x14ac:dyDescent="0.2">
      <c r="A10054" t="s">
        <v>38143</v>
      </c>
      <c r="B10054" t="s">
        <v>38144</v>
      </c>
      <c r="C10054" t="s">
        <v>53750</v>
      </c>
      <c r="D10054" t="s">
        <v>572</v>
      </c>
      <c r="E10054" t="s">
        <v>573</v>
      </c>
      <c r="F10054" t="s">
        <v>53751</v>
      </c>
      <c r="G10054" t="s">
        <v>53636</v>
      </c>
      <c r="H10054" t="s">
        <v>13258</v>
      </c>
      <c r="J10054" t="s">
        <v>53752</v>
      </c>
      <c r="K10054" t="s">
        <v>53753</v>
      </c>
      <c r="L10054" t="s">
        <v>303</v>
      </c>
      <c r="M10054" t="s">
        <v>5402</v>
      </c>
    </row>
    <row r="10055" spans="1:13" x14ac:dyDescent="0.2">
      <c r="A10055" t="s">
        <v>38143</v>
      </c>
      <c r="B10055" t="s">
        <v>38144</v>
      </c>
      <c r="C10055" t="s">
        <v>53754</v>
      </c>
      <c r="D10055" t="s">
        <v>53755</v>
      </c>
      <c r="F10055" t="s">
        <v>53756</v>
      </c>
      <c r="G10055" t="s">
        <v>53757</v>
      </c>
      <c r="H10055" t="s">
        <v>2505</v>
      </c>
      <c r="I10055" t="s">
        <v>13041</v>
      </c>
      <c r="J10055" t="s">
        <v>53758</v>
      </c>
      <c r="K10055" t="s">
        <v>302</v>
      </c>
      <c r="L10055" t="s">
        <v>303</v>
      </c>
      <c r="M10055" t="s">
        <v>422</v>
      </c>
    </row>
    <row r="10056" spans="1:13" x14ac:dyDescent="0.2">
      <c r="A10056" t="s">
        <v>38143</v>
      </c>
      <c r="B10056" t="s">
        <v>38144</v>
      </c>
      <c r="C10056" t="s">
        <v>53759</v>
      </c>
      <c r="D10056" t="s">
        <v>53760</v>
      </c>
      <c r="E10056" t="s">
        <v>53761</v>
      </c>
      <c r="F10056" t="s">
        <v>53762</v>
      </c>
      <c r="G10056" t="s">
        <v>53763</v>
      </c>
      <c r="H10056" t="s">
        <v>14230</v>
      </c>
      <c r="I10056" t="s">
        <v>9695</v>
      </c>
      <c r="J10056" t="s">
        <v>53764</v>
      </c>
      <c r="K10056" t="s">
        <v>53765</v>
      </c>
      <c r="L10056" t="s">
        <v>303</v>
      </c>
      <c r="M10056" t="s">
        <v>53766</v>
      </c>
    </row>
    <row r="10057" spans="1:13" x14ac:dyDescent="0.2">
      <c r="A10057" t="s">
        <v>38143</v>
      </c>
      <c r="B10057" t="s">
        <v>38144</v>
      </c>
      <c r="C10057" t="s">
        <v>53767</v>
      </c>
      <c r="D10057" t="s">
        <v>349</v>
      </c>
      <c r="F10057" t="s">
        <v>53768</v>
      </c>
      <c r="I10057" t="s">
        <v>13041</v>
      </c>
      <c r="J10057" t="s">
        <v>53769</v>
      </c>
      <c r="K10057" t="s">
        <v>53770</v>
      </c>
      <c r="L10057" t="s">
        <v>303</v>
      </c>
      <c r="M10057" t="s">
        <v>11013</v>
      </c>
    </row>
    <row r="10058" spans="1:13" x14ac:dyDescent="0.2">
      <c r="A10058" t="s">
        <v>38143</v>
      </c>
      <c r="B10058" t="s">
        <v>38144</v>
      </c>
      <c r="C10058" t="s">
        <v>53771</v>
      </c>
      <c r="D10058" t="s">
        <v>7754</v>
      </c>
      <c r="E10058" t="s">
        <v>53772</v>
      </c>
      <c r="F10058" t="s">
        <v>53773</v>
      </c>
      <c r="G10058" t="s">
        <v>53774</v>
      </c>
      <c r="H10058" t="s">
        <v>13296</v>
      </c>
      <c r="I10058" t="s">
        <v>13041</v>
      </c>
      <c r="J10058" t="s">
        <v>53775</v>
      </c>
      <c r="K10058" t="s">
        <v>53776</v>
      </c>
      <c r="L10058" t="s">
        <v>303</v>
      </c>
      <c r="M10058" t="s">
        <v>26063</v>
      </c>
    </row>
    <row r="10059" spans="1:13" x14ac:dyDescent="0.2">
      <c r="A10059" t="s">
        <v>38143</v>
      </c>
      <c r="B10059" t="s">
        <v>38144</v>
      </c>
      <c r="C10059" t="s">
        <v>53777</v>
      </c>
      <c r="D10059" t="s">
        <v>53778</v>
      </c>
      <c r="E10059" t="s">
        <v>53779</v>
      </c>
      <c r="F10059" t="s">
        <v>53780</v>
      </c>
      <c r="H10059" t="s">
        <v>14863</v>
      </c>
      <c r="I10059" t="s">
        <v>13041</v>
      </c>
      <c r="J10059" t="s">
        <v>53781</v>
      </c>
      <c r="K10059" t="s">
        <v>53782</v>
      </c>
      <c r="L10059" t="s">
        <v>303</v>
      </c>
      <c r="M10059" t="s">
        <v>7077</v>
      </c>
    </row>
    <row r="10060" spans="1:13" x14ac:dyDescent="0.2">
      <c r="A10060" t="s">
        <v>38143</v>
      </c>
      <c r="B10060" t="s">
        <v>38144</v>
      </c>
      <c r="C10060" t="s">
        <v>53783</v>
      </c>
      <c r="D10060" t="s">
        <v>53784</v>
      </c>
      <c r="E10060" t="s">
        <v>13058</v>
      </c>
      <c r="F10060" t="s">
        <v>53785</v>
      </c>
      <c r="H10060" t="s">
        <v>13490</v>
      </c>
      <c r="I10060" t="s">
        <v>13041</v>
      </c>
      <c r="J10060" t="s">
        <v>53786</v>
      </c>
      <c r="K10060" t="s">
        <v>53787</v>
      </c>
      <c r="L10060" t="s">
        <v>303</v>
      </c>
      <c r="M10060" t="s">
        <v>1935</v>
      </c>
    </row>
    <row r="10061" spans="1:13" x14ac:dyDescent="0.2">
      <c r="A10061" t="s">
        <v>38143</v>
      </c>
      <c r="B10061" t="s">
        <v>38144</v>
      </c>
      <c r="C10061" t="s">
        <v>53788</v>
      </c>
      <c r="D10061" t="s">
        <v>53789</v>
      </c>
      <c r="E10061" t="s">
        <v>53790</v>
      </c>
      <c r="F10061" t="s">
        <v>53791</v>
      </c>
      <c r="H10061" t="s">
        <v>13091</v>
      </c>
      <c r="J10061" t="s">
        <v>53792</v>
      </c>
      <c r="K10061" t="s">
        <v>53793</v>
      </c>
      <c r="L10061" t="s">
        <v>303</v>
      </c>
      <c r="M10061" t="s">
        <v>17558</v>
      </c>
    </row>
    <row r="10062" spans="1:13" x14ac:dyDescent="0.2">
      <c r="A10062" t="s">
        <v>38143</v>
      </c>
      <c r="B10062" t="s">
        <v>38144</v>
      </c>
      <c r="C10062" t="s">
        <v>53794</v>
      </c>
      <c r="D10062" t="s">
        <v>394</v>
      </c>
      <c r="E10062" t="s">
        <v>499</v>
      </c>
      <c r="F10062" t="s">
        <v>53795</v>
      </c>
      <c r="G10062" t="s">
        <v>53636</v>
      </c>
      <c r="H10062" t="s">
        <v>13258</v>
      </c>
      <c r="J10062" t="s">
        <v>53796</v>
      </c>
      <c r="K10062" t="s">
        <v>53797</v>
      </c>
      <c r="L10062" t="s">
        <v>303</v>
      </c>
      <c r="M10062" t="s">
        <v>47152</v>
      </c>
    </row>
    <row r="10063" spans="1:13" x14ac:dyDescent="0.2">
      <c r="A10063" t="s">
        <v>38143</v>
      </c>
      <c r="B10063" t="s">
        <v>38144</v>
      </c>
      <c r="C10063" t="s">
        <v>53798</v>
      </c>
      <c r="D10063" t="s">
        <v>53799</v>
      </c>
      <c r="E10063" t="s">
        <v>11961</v>
      </c>
      <c r="F10063" t="s">
        <v>53800</v>
      </c>
      <c r="G10063" t="s">
        <v>13554</v>
      </c>
      <c r="H10063" t="s">
        <v>13041</v>
      </c>
      <c r="J10063" t="s">
        <v>53801</v>
      </c>
      <c r="K10063" t="s">
        <v>53802</v>
      </c>
      <c r="L10063" t="s">
        <v>303</v>
      </c>
      <c r="M10063" t="s">
        <v>14303</v>
      </c>
    </row>
    <row r="10064" spans="1:13" x14ac:dyDescent="0.2">
      <c r="A10064" t="s">
        <v>38143</v>
      </c>
      <c r="B10064" t="s">
        <v>38144</v>
      </c>
      <c r="C10064" t="s">
        <v>53803</v>
      </c>
      <c r="D10064" t="s">
        <v>53804</v>
      </c>
      <c r="E10064" t="s">
        <v>17159</v>
      </c>
      <c r="F10064" t="s">
        <v>53805</v>
      </c>
      <c r="G10064" t="s">
        <v>53806</v>
      </c>
      <c r="I10064" t="s">
        <v>13041</v>
      </c>
      <c r="J10064" t="s">
        <v>53807</v>
      </c>
      <c r="K10064" t="s">
        <v>302</v>
      </c>
      <c r="L10064" t="s">
        <v>303</v>
      </c>
      <c r="M10064" t="s">
        <v>6179</v>
      </c>
    </row>
    <row r="10065" spans="1:13" x14ac:dyDescent="0.2">
      <c r="A10065" t="s">
        <v>38143</v>
      </c>
      <c r="B10065" t="s">
        <v>38144</v>
      </c>
      <c r="C10065" t="s">
        <v>53808</v>
      </c>
      <c r="D10065" t="s">
        <v>349</v>
      </c>
      <c r="E10065" t="s">
        <v>13874</v>
      </c>
      <c r="F10065" t="s">
        <v>53809</v>
      </c>
      <c r="G10065" t="s">
        <v>7469</v>
      </c>
      <c r="H10065" t="s">
        <v>13163</v>
      </c>
      <c r="I10065" t="s">
        <v>9695</v>
      </c>
      <c r="J10065" t="s">
        <v>13164</v>
      </c>
      <c r="K10065" t="s">
        <v>53810</v>
      </c>
      <c r="L10065" t="s">
        <v>303</v>
      </c>
      <c r="M10065" t="s">
        <v>431</v>
      </c>
    </row>
    <row r="10066" spans="1:13" x14ac:dyDescent="0.2">
      <c r="A10066" t="s">
        <v>38143</v>
      </c>
      <c r="B10066" t="s">
        <v>38144</v>
      </c>
      <c r="C10066" t="s">
        <v>53811</v>
      </c>
      <c r="D10066" t="s">
        <v>14266</v>
      </c>
      <c r="E10066" t="s">
        <v>14267</v>
      </c>
      <c r="F10066" t="s">
        <v>53812</v>
      </c>
      <c r="G10066" t="s">
        <v>14686</v>
      </c>
      <c r="H10066" t="s">
        <v>9695</v>
      </c>
      <c r="J10066" t="s">
        <v>53813</v>
      </c>
      <c r="K10066" t="s">
        <v>53814</v>
      </c>
      <c r="L10066" t="s">
        <v>303</v>
      </c>
      <c r="M10066" t="s">
        <v>53182</v>
      </c>
    </row>
    <row r="10067" spans="1:13" x14ac:dyDescent="0.2">
      <c r="A10067" t="s">
        <v>38143</v>
      </c>
      <c r="B10067" t="s">
        <v>38144</v>
      </c>
      <c r="C10067" t="s">
        <v>53815</v>
      </c>
      <c r="D10067" t="s">
        <v>8198</v>
      </c>
      <c r="E10067" t="s">
        <v>5074</v>
      </c>
      <c r="F10067" t="s">
        <v>53816</v>
      </c>
      <c r="H10067" t="s">
        <v>14105</v>
      </c>
      <c r="I10067" t="s">
        <v>9695</v>
      </c>
      <c r="J10067" t="s">
        <v>53817</v>
      </c>
      <c r="K10067" t="s">
        <v>53818</v>
      </c>
      <c r="L10067" t="s">
        <v>303</v>
      </c>
      <c r="M10067" t="s">
        <v>53819</v>
      </c>
    </row>
    <row r="10068" spans="1:13" x14ac:dyDescent="0.2">
      <c r="A10068" t="s">
        <v>38143</v>
      </c>
      <c r="B10068" t="s">
        <v>38144</v>
      </c>
      <c r="C10068" t="s">
        <v>53820</v>
      </c>
      <c r="D10068" t="s">
        <v>53821</v>
      </c>
      <c r="E10068" t="s">
        <v>31981</v>
      </c>
      <c r="F10068" t="s">
        <v>53822</v>
      </c>
      <c r="I10068" t="s">
        <v>13041</v>
      </c>
      <c r="J10068" t="s">
        <v>53823</v>
      </c>
      <c r="K10068" t="s">
        <v>53824</v>
      </c>
      <c r="L10068" t="s">
        <v>303</v>
      </c>
      <c r="M10068" t="s">
        <v>37482</v>
      </c>
    </row>
    <row r="10069" spans="1:13" x14ac:dyDescent="0.2">
      <c r="A10069" t="s">
        <v>38143</v>
      </c>
      <c r="B10069" t="s">
        <v>38144</v>
      </c>
      <c r="C10069" t="s">
        <v>53825</v>
      </c>
      <c r="D10069" t="s">
        <v>13045</v>
      </c>
      <c r="E10069" t="s">
        <v>53826</v>
      </c>
      <c r="F10069" t="s">
        <v>53827</v>
      </c>
      <c r="I10069" t="s">
        <v>13041</v>
      </c>
      <c r="J10069" t="s">
        <v>53828</v>
      </c>
      <c r="K10069" t="s">
        <v>14010</v>
      </c>
      <c r="L10069" t="s">
        <v>303</v>
      </c>
      <c r="M10069" t="s">
        <v>5276</v>
      </c>
    </row>
    <row r="10070" spans="1:13" x14ac:dyDescent="0.2">
      <c r="A10070" t="s">
        <v>38143</v>
      </c>
      <c r="B10070" t="s">
        <v>38144</v>
      </c>
      <c r="C10070" t="s">
        <v>53829</v>
      </c>
      <c r="D10070" t="s">
        <v>349</v>
      </c>
      <c r="E10070" t="s">
        <v>424</v>
      </c>
      <c r="F10070" t="s">
        <v>53830</v>
      </c>
      <c r="H10070" t="s">
        <v>13362</v>
      </c>
      <c r="I10070" t="s">
        <v>9695</v>
      </c>
      <c r="J10070" t="s">
        <v>53831</v>
      </c>
      <c r="K10070" t="s">
        <v>53832</v>
      </c>
      <c r="L10070" t="s">
        <v>303</v>
      </c>
      <c r="M10070" t="s">
        <v>1323</v>
      </c>
    </row>
    <row r="10071" spans="1:13" x14ac:dyDescent="0.2">
      <c r="A10071" t="s">
        <v>38143</v>
      </c>
      <c r="B10071" t="s">
        <v>38144</v>
      </c>
      <c r="C10071" t="s">
        <v>53833</v>
      </c>
      <c r="D10071" t="s">
        <v>349</v>
      </c>
      <c r="F10071" t="s">
        <v>53834</v>
      </c>
      <c r="G10071" t="s">
        <v>53835</v>
      </c>
      <c r="H10071" t="s">
        <v>13041</v>
      </c>
      <c r="J10071" t="s">
        <v>53836</v>
      </c>
      <c r="K10071" t="s">
        <v>53837</v>
      </c>
      <c r="L10071" t="s">
        <v>303</v>
      </c>
      <c r="M10071" t="s">
        <v>53838</v>
      </c>
    </row>
    <row r="10072" spans="1:13" x14ac:dyDescent="0.2">
      <c r="A10072" t="s">
        <v>38143</v>
      </c>
      <c r="B10072" t="s">
        <v>38144</v>
      </c>
      <c r="C10072" t="s">
        <v>53839</v>
      </c>
      <c r="D10072" t="s">
        <v>53840</v>
      </c>
      <c r="E10072" t="s">
        <v>53841</v>
      </c>
      <c r="F10072" t="s">
        <v>53842</v>
      </c>
      <c r="H10072" t="s">
        <v>13744</v>
      </c>
      <c r="I10072" t="s">
        <v>8943</v>
      </c>
      <c r="J10072" t="s">
        <v>53843</v>
      </c>
      <c r="K10072" t="s">
        <v>53844</v>
      </c>
      <c r="L10072" t="s">
        <v>303</v>
      </c>
      <c r="M10072" t="s">
        <v>3235</v>
      </c>
    </row>
    <row r="10073" spans="1:13" x14ac:dyDescent="0.2">
      <c r="A10073" t="s">
        <v>38143</v>
      </c>
      <c r="B10073" t="s">
        <v>38144</v>
      </c>
      <c r="C10073" t="s">
        <v>53845</v>
      </c>
      <c r="D10073" t="s">
        <v>349</v>
      </c>
      <c r="F10073" t="s">
        <v>53846</v>
      </c>
      <c r="G10073" t="s">
        <v>10557</v>
      </c>
      <c r="H10073" t="s">
        <v>13041</v>
      </c>
      <c r="J10073" t="s">
        <v>53847</v>
      </c>
      <c r="K10073" t="s">
        <v>302</v>
      </c>
      <c r="L10073" t="s">
        <v>303</v>
      </c>
      <c r="M10073" t="s">
        <v>422</v>
      </c>
    </row>
    <row r="10074" spans="1:13" x14ac:dyDescent="0.2">
      <c r="A10074" t="s">
        <v>38143</v>
      </c>
      <c r="B10074" t="s">
        <v>38144</v>
      </c>
      <c r="C10074" t="s">
        <v>53848</v>
      </c>
      <c r="D10074" t="s">
        <v>349</v>
      </c>
      <c r="F10074" t="s">
        <v>53849</v>
      </c>
      <c r="G10074" t="s">
        <v>13041</v>
      </c>
      <c r="J10074" t="s">
        <v>53850</v>
      </c>
      <c r="K10074" t="s">
        <v>53851</v>
      </c>
      <c r="L10074" t="s">
        <v>303</v>
      </c>
      <c r="M10074" t="s">
        <v>11013</v>
      </c>
    </row>
    <row r="10075" spans="1:13" x14ac:dyDescent="0.2">
      <c r="A10075" t="s">
        <v>38143</v>
      </c>
      <c r="B10075" t="s">
        <v>38144</v>
      </c>
      <c r="C10075" t="s">
        <v>53852</v>
      </c>
      <c r="D10075" t="s">
        <v>13524</v>
      </c>
      <c r="E10075" t="s">
        <v>5074</v>
      </c>
      <c r="F10075" t="s">
        <v>53853</v>
      </c>
      <c r="G10075" t="s">
        <v>53854</v>
      </c>
      <c r="H10075" t="s">
        <v>13041</v>
      </c>
      <c r="J10075" t="s">
        <v>53855</v>
      </c>
      <c r="K10075" t="s">
        <v>53856</v>
      </c>
      <c r="L10075" t="s">
        <v>303</v>
      </c>
      <c r="M10075" t="s">
        <v>1581</v>
      </c>
    </row>
    <row r="10076" spans="1:13" x14ac:dyDescent="0.2">
      <c r="A10076" t="s">
        <v>38143</v>
      </c>
      <c r="B10076" t="s">
        <v>38144</v>
      </c>
      <c r="C10076" t="s">
        <v>53857</v>
      </c>
      <c r="D10076" t="s">
        <v>53858</v>
      </c>
      <c r="E10076" t="s">
        <v>53859</v>
      </c>
      <c r="F10076" t="s">
        <v>53860</v>
      </c>
      <c r="G10076" t="s">
        <v>13139</v>
      </c>
      <c r="H10076" t="s">
        <v>13041</v>
      </c>
      <c r="J10076" t="s">
        <v>53861</v>
      </c>
      <c r="K10076" t="s">
        <v>53862</v>
      </c>
      <c r="L10076" t="s">
        <v>303</v>
      </c>
      <c r="M10076" t="s">
        <v>20044</v>
      </c>
    </row>
    <row r="10077" spans="1:13" x14ac:dyDescent="0.2">
      <c r="A10077" t="s">
        <v>38143</v>
      </c>
      <c r="B10077" t="s">
        <v>38144</v>
      </c>
      <c r="C10077" t="s">
        <v>53863</v>
      </c>
      <c r="D10077" t="s">
        <v>33618</v>
      </c>
      <c r="E10077" t="s">
        <v>53864</v>
      </c>
      <c r="F10077" t="s">
        <v>53865</v>
      </c>
      <c r="H10077" t="s">
        <v>13091</v>
      </c>
      <c r="I10077" t="s">
        <v>13041</v>
      </c>
      <c r="J10077" t="s">
        <v>53866</v>
      </c>
      <c r="K10077" t="s">
        <v>53867</v>
      </c>
      <c r="L10077" t="s">
        <v>303</v>
      </c>
      <c r="M10077" t="s">
        <v>542</v>
      </c>
    </row>
    <row r="10078" spans="1:13" x14ac:dyDescent="0.2">
      <c r="A10078" t="s">
        <v>38143</v>
      </c>
      <c r="B10078" t="s">
        <v>38144</v>
      </c>
      <c r="C10078" t="s">
        <v>53868</v>
      </c>
      <c r="D10078" t="s">
        <v>10982</v>
      </c>
      <c r="E10078" t="s">
        <v>10983</v>
      </c>
      <c r="F10078" t="s">
        <v>53869</v>
      </c>
      <c r="G10078" t="s">
        <v>53870</v>
      </c>
      <c r="H10078" t="s">
        <v>14686</v>
      </c>
      <c r="J10078" t="s">
        <v>53871</v>
      </c>
      <c r="K10078" t="s">
        <v>53872</v>
      </c>
      <c r="L10078" t="s">
        <v>303</v>
      </c>
      <c r="M10078" t="s">
        <v>14689</v>
      </c>
    </row>
    <row r="10079" spans="1:13" x14ac:dyDescent="0.2">
      <c r="A10079" t="s">
        <v>38143</v>
      </c>
      <c r="B10079" t="s">
        <v>38144</v>
      </c>
      <c r="C10079" t="s">
        <v>53873</v>
      </c>
      <c r="D10079" t="s">
        <v>53874</v>
      </c>
      <c r="E10079" t="s">
        <v>53875</v>
      </c>
      <c r="F10079" t="s">
        <v>53876</v>
      </c>
      <c r="I10079" t="s">
        <v>13041</v>
      </c>
      <c r="J10079" t="s">
        <v>53877</v>
      </c>
      <c r="K10079" t="s">
        <v>53878</v>
      </c>
      <c r="L10079" t="s">
        <v>303</v>
      </c>
      <c r="M10079" t="s">
        <v>53879</v>
      </c>
    </row>
    <row r="10080" spans="1:13" x14ac:dyDescent="0.2">
      <c r="A10080" t="s">
        <v>38143</v>
      </c>
      <c r="B10080" t="s">
        <v>38144</v>
      </c>
      <c r="C10080" t="s">
        <v>53880</v>
      </c>
      <c r="D10080" t="s">
        <v>513</v>
      </c>
      <c r="F10080" t="s">
        <v>42388</v>
      </c>
      <c r="G10080" t="s">
        <v>18330</v>
      </c>
      <c r="H10080" t="s">
        <v>53881</v>
      </c>
      <c r="I10080" t="s">
        <v>53882</v>
      </c>
      <c r="J10080" t="s">
        <v>53883</v>
      </c>
      <c r="K10080" t="s">
        <v>53884</v>
      </c>
      <c r="L10080" t="s">
        <v>303</v>
      </c>
      <c r="M10080" t="s">
        <v>10647</v>
      </c>
    </row>
    <row r="10081" spans="1:13" x14ac:dyDescent="0.2">
      <c r="A10081" t="s">
        <v>38143</v>
      </c>
      <c r="B10081" t="s">
        <v>38144</v>
      </c>
      <c r="C10081" t="s">
        <v>53885</v>
      </c>
      <c r="D10081" t="s">
        <v>53886</v>
      </c>
      <c r="E10081" t="s">
        <v>53887</v>
      </c>
      <c r="F10081" t="s">
        <v>53888</v>
      </c>
      <c r="G10081" t="s">
        <v>53889</v>
      </c>
      <c r="H10081" t="s">
        <v>14806</v>
      </c>
      <c r="J10081" t="s">
        <v>53890</v>
      </c>
      <c r="K10081" t="s">
        <v>302</v>
      </c>
      <c r="L10081" t="s">
        <v>303</v>
      </c>
      <c r="M10081" t="s">
        <v>422</v>
      </c>
    </row>
    <row r="10082" spans="1:13" x14ac:dyDescent="0.2">
      <c r="A10082" t="s">
        <v>38143</v>
      </c>
      <c r="B10082" t="s">
        <v>38144</v>
      </c>
      <c r="C10082" t="s">
        <v>53891</v>
      </c>
      <c r="D10082" t="s">
        <v>53892</v>
      </c>
      <c r="E10082" t="s">
        <v>53893</v>
      </c>
      <c r="F10082" t="s">
        <v>32871</v>
      </c>
      <c r="G10082" t="s">
        <v>53894</v>
      </c>
      <c r="H10082" t="s">
        <v>14806</v>
      </c>
      <c r="J10082" t="s">
        <v>53895</v>
      </c>
      <c r="K10082" t="s">
        <v>53896</v>
      </c>
      <c r="L10082" t="s">
        <v>303</v>
      </c>
      <c r="M10082" t="s">
        <v>422</v>
      </c>
    </row>
    <row r="10083" spans="1:13" x14ac:dyDescent="0.2">
      <c r="A10083" t="s">
        <v>38143</v>
      </c>
      <c r="B10083" t="s">
        <v>38144</v>
      </c>
      <c r="C10083" t="s">
        <v>53897</v>
      </c>
      <c r="D10083" t="s">
        <v>53898</v>
      </c>
      <c r="E10083" t="s">
        <v>53899</v>
      </c>
      <c r="F10083" t="s">
        <v>53900</v>
      </c>
      <c r="G10083" t="s">
        <v>53901</v>
      </c>
      <c r="H10083" t="s">
        <v>53902</v>
      </c>
      <c r="I10083" t="s">
        <v>14806</v>
      </c>
      <c r="J10083" t="s">
        <v>53903</v>
      </c>
      <c r="K10083" t="s">
        <v>53904</v>
      </c>
      <c r="L10083" t="s">
        <v>303</v>
      </c>
      <c r="M10083" t="s">
        <v>27915</v>
      </c>
    </row>
    <row r="10084" spans="1:13" x14ac:dyDescent="0.2">
      <c r="A10084" t="s">
        <v>38143</v>
      </c>
      <c r="B10084" t="s">
        <v>38144</v>
      </c>
      <c r="C10084" t="s">
        <v>53905</v>
      </c>
      <c r="D10084" t="s">
        <v>53906</v>
      </c>
      <c r="E10084" t="s">
        <v>53907</v>
      </c>
      <c r="F10084" t="s">
        <v>53908</v>
      </c>
      <c r="H10084" t="s">
        <v>53909</v>
      </c>
      <c r="I10084" t="s">
        <v>14806</v>
      </c>
      <c r="J10084" t="s">
        <v>53910</v>
      </c>
      <c r="K10084" t="s">
        <v>53911</v>
      </c>
      <c r="L10084" t="s">
        <v>303</v>
      </c>
      <c r="M10084" t="s">
        <v>33272</v>
      </c>
    </row>
    <row r="10085" spans="1:13" x14ac:dyDescent="0.2">
      <c r="A10085" t="s">
        <v>38143</v>
      </c>
      <c r="B10085" t="s">
        <v>38144</v>
      </c>
      <c r="C10085" t="s">
        <v>53912</v>
      </c>
      <c r="D10085" t="s">
        <v>53913</v>
      </c>
      <c r="E10085" t="s">
        <v>53914</v>
      </c>
      <c r="F10085" t="s">
        <v>53915</v>
      </c>
      <c r="H10085" t="s">
        <v>53909</v>
      </c>
      <c r="I10085" t="s">
        <v>14806</v>
      </c>
      <c r="J10085" t="s">
        <v>53916</v>
      </c>
      <c r="K10085" t="s">
        <v>53917</v>
      </c>
      <c r="L10085" t="s">
        <v>303</v>
      </c>
      <c r="M10085" t="s">
        <v>32820</v>
      </c>
    </row>
    <row r="10086" spans="1:13" x14ac:dyDescent="0.2">
      <c r="A10086" t="s">
        <v>38143</v>
      </c>
      <c r="B10086" t="s">
        <v>38144</v>
      </c>
      <c r="C10086" t="s">
        <v>53918</v>
      </c>
      <c r="D10086" t="s">
        <v>366</v>
      </c>
      <c r="E10086" t="s">
        <v>367</v>
      </c>
      <c r="F10086" t="s">
        <v>2248</v>
      </c>
      <c r="G10086" t="s">
        <v>53919</v>
      </c>
      <c r="H10086" t="s">
        <v>53920</v>
      </c>
      <c r="I10086" t="s">
        <v>14806</v>
      </c>
      <c r="J10086" t="s">
        <v>53921</v>
      </c>
      <c r="K10086" t="s">
        <v>53922</v>
      </c>
      <c r="L10086" t="s">
        <v>303</v>
      </c>
      <c r="M10086" t="s">
        <v>53923</v>
      </c>
    </row>
    <row r="10087" spans="1:13" x14ac:dyDescent="0.2">
      <c r="A10087" t="s">
        <v>38143</v>
      </c>
      <c r="B10087" t="s">
        <v>38144</v>
      </c>
      <c r="C10087" t="s">
        <v>53924</v>
      </c>
      <c r="D10087" t="s">
        <v>349</v>
      </c>
      <c r="E10087" t="s">
        <v>424</v>
      </c>
      <c r="F10087" t="s">
        <v>53925</v>
      </c>
      <c r="G10087" t="s">
        <v>53926</v>
      </c>
      <c r="H10087" t="s">
        <v>14806</v>
      </c>
      <c r="J10087" t="s">
        <v>53927</v>
      </c>
      <c r="K10087" t="s">
        <v>53928</v>
      </c>
      <c r="L10087" t="s">
        <v>303</v>
      </c>
      <c r="M10087" t="s">
        <v>422</v>
      </c>
    </row>
    <row r="10088" spans="1:13" x14ac:dyDescent="0.2">
      <c r="A10088" t="s">
        <v>38143</v>
      </c>
      <c r="B10088" t="s">
        <v>38144</v>
      </c>
      <c r="C10088" t="s">
        <v>53929</v>
      </c>
      <c r="D10088" t="s">
        <v>53930</v>
      </c>
      <c r="E10088" t="s">
        <v>19166</v>
      </c>
      <c r="F10088" t="s">
        <v>53931</v>
      </c>
      <c r="G10088" t="s">
        <v>53932</v>
      </c>
      <c r="H10088" t="s">
        <v>32693</v>
      </c>
      <c r="I10088" t="s">
        <v>14806</v>
      </c>
      <c r="J10088" t="s">
        <v>53933</v>
      </c>
      <c r="K10088" t="s">
        <v>53934</v>
      </c>
      <c r="L10088" t="s">
        <v>303</v>
      </c>
      <c r="M10088" t="s">
        <v>1684</v>
      </c>
    </row>
    <row r="10089" spans="1:13" x14ac:dyDescent="0.2">
      <c r="A10089" t="s">
        <v>38143</v>
      </c>
      <c r="B10089" t="s">
        <v>38144</v>
      </c>
      <c r="C10089" t="s">
        <v>53935</v>
      </c>
      <c r="D10089" t="s">
        <v>53936</v>
      </c>
      <c r="E10089" t="s">
        <v>53937</v>
      </c>
      <c r="F10089" t="s">
        <v>53938</v>
      </c>
      <c r="G10089" t="s">
        <v>32693</v>
      </c>
      <c r="H10089" t="s">
        <v>14806</v>
      </c>
      <c r="J10089" t="s">
        <v>53939</v>
      </c>
      <c r="K10089" t="s">
        <v>302</v>
      </c>
      <c r="L10089" t="s">
        <v>303</v>
      </c>
      <c r="M10089" t="s">
        <v>2475</v>
      </c>
    </row>
    <row r="10090" spans="1:13" x14ac:dyDescent="0.2">
      <c r="A10090" t="s">
        <v>38143</v>
      </c>
      <c r="B10090" t="s">
        <v>38144</v>
      </c>
      <c r="C10090" t="s">
        <v>53940</v>
      </c>
      <c r="D10090" t="s">
        <v>53941</v>
      </c>
      <c r="E10090" t="s">
        <v>53942</v>
      </c>
      <c r="F10090" t="s">
        <v>53943</v>
      </c>
      <c r="G10090" t="s">
        <v>16123</v>
      </c>
      <c r="H10090" t="s">
        <v>13041</v>
      </c>
      <c r="J10090" t="s">
        <v>53944</v>
      </c>
      <c r="K10090" t="s">
        <v>53945</v>
      </c>
      <c r="L10090" t="s">
        <v>303</v>
      </c>
      <c r="M10090" t="s">
        <v>53946</v>
      </c>
    </row>
    <row r="10091" spans="1:13" x14ac:dyDescent="0.2">
      <c r="A10091" t="s">
        <v>38143</v>
      </c>
      <c r="B10091" t="s">
        <v>38144</v>
      </c>
      <c r="C10091" t="s">
        <v>53947</v>
      </c>
      <c r="D10091" t="s">
        <v>53948</v>
      </c>
      <c r="E10091" t="s">
        <v>53949</v>
      </c>
      <c r="F10091" t="s">
        <v>53950</v>
      </c>
      <c r="G10091" t="s">
        <v>53951</v>
      </c>
      <c r="H10091" t="s">
        <v>14806</v>
      </c>
      <c r="J10091" t="s">
        <v>53952</v>
      </c>
      <c r="K10091" t="s">
        <v>302</v>
      </c>
      <c r="L10091" t="s">
        <v>303</v>
      </c>
      <c r="M10091" t="s">
        <v>2914</v>
      </c>
    </row>
    <row r="10092" spans="1:13" x14ac:dyDescent="0.2">
      <c r="A10092" t="s">
        <v>38143</v>
      </c>
      <c r="B10092" t="s">
        <v>38144</v>
      </c>
      <c r="C10092" t="s">
        <v>53953</v>
      </c>
      <c r="D10092" t="s">
        <v>53954</v>
      </c>
      <c r="E10092" t="s">
        <v>29519</v>
      </c>
      <c r="F10092" t="s">
        <v>53955</v>
      </c>
      <c r="G10092" t="s">
        <v>53951</v>
      </c>
      <c r="H10092" t="s">
        <v>14806</v>
      </c>
      <c r="J10092" t="s">
        <v>53956</v>
      </c>
      <c r="K10092" t="s">
        <v>53957</v>
      </c>
      <c r="L10092" t="s">
        <v>303</v>
      </c>
      <c r="M10092" t="s">
        <v>11845</v>
      </c>
    </row>
    <row r="10093" spans="1:13" x14ac:dyDescent="0.2">
      <c r="A10093" t="s">
        <v>38143</v>
      </c>
      <c r="B10093" t="s">
        <v>38144</v>
      </c>
      <c r="C10093" t="s">
        <v>53958</v>
      </c>
      <c r="D10093" t="s">
        <v>53959</v>
      </c>
      <c r="E10093" t="s">
        <v>53960</v>
      </c>
      <c r="F10093" t="s">
        <v>53961</v>
      </c>
      <c r="G10093" t="s">
        <v>29226</v>
      </c>
      <c r="H10093" t="s">
        <v>53909</v>
      </c>
      <c r="I10093" t="s">
        <v>14806</v>
      </c>
      <c r="J10093" t="s">
        <v>53962</v>
      </c>
      <c r="K10093" t="s">
        <v>53963</v>
      </c>
      <c r="L10093" t="s">
        <v>303</v>
      </c>
      <c r="M10093" t="s">
        <v>6976</v>
      </c>
    </row>
    <row r="10094" spans="1:13" x14ac:dyDescent="0.2">
      <c r="A10094" t="s">
        <v>38143</v>
      </c>
      <c r="B10094" t="s">
        <v>38144</v>
      </c>
      <c r="C10094" t="s">
        <v>53964</v>
      </c>
      <c r="D10094" t="s">
        <v>2857</v>
      </c>
      <c r="E10094" t="s">
        <v>2858</v>
      </c>
      <c r="F10094" t="s">
        <v>44043</v>
      </c>
      <c r="G10094" t="s">
        <v>53965</v>
      </c>
      <c r="H10094" t="s">
        <v>53966</v>
      </c>
      <c r="I10094" t="s">
        <v>14806</v>
      </c>
      <c r="J10094" t="s">
        <v>53967</v>
      </c>
      <c r="K10094" t="s">
        <v>53968</v>
      </c>
      <c r="L10094" t="s">
        <v>303</v>
      </c>
      <c r="M10094" t="s">
        <v>53969</v>
      </c>
    </row>
    <row r="10095" spans="1:13" x14ac:dyDescent="0.2">
      <c r="A10095" t="s">
        <v>38143</v>
      </c>
      <c r="B10095" t="s">
        <v>38144</v>
      </c>
      <c r="C10095" t="s">
        <v>53970</v>
      </c>
      <c r="D10095" t="s">
        <v>53971</v>
      </c>
      <c r="E10095" t="s">
        <v>31934</v>
      </c>
      <c r="F10095" t="s">
        <v>53972</v>
      </c>
      <c r="G10095" t="s">
        <v>53973</v>
      </c>
      <c r="H10095" t="s">
        <v>31964</v>
      </c>
      <c r="I10095" t="s">
        <v>14806</v>
      </c>
      <c r="J10095" t="s">
        <v>53974</v>
      </c>
      <c r="K10095" t="s">
        <v>31940</v>
      </c>
      <c r="L10095" t="s">
        <v>303</v>
      </c>
      <c r="M10095" t="s">
        <v>7872</v>
      </c>
    </row>
    <row r="10096" spans="1:13" x14ac:dyDescent="0.2">
      <c r="A10096" t="s">
        <v>38143</v>
      </c>
      <c r="B10096" t="s">
        <v>38144</v>
      </c>
      <c r="C10096" t="s">
        <v>53975</v>
      </c>
      <c r="D10096" t="s">
        <v>53976</v>
      </c>
      <c r="E10096" t="s">
        <v>53977</v>
      </c>
      <c r="F10096" t="s">
        <v>53978</v>
      </c>
      <c r="G10096" t="s">
        <v>53979</v>
      </c>
      <c r="H10096" t="s">
        <v>53909</v>
      </c>
      <c r="I10096" t="s">
        <v>14806</v>
      </c>
      <c r="J10096" t="s">
        <v>53980</v>
      </c>
      <c r="K10096" t="s">
        <v>53981</v>
      </c>
      <c r="L10096" t="s">
        <v>303</v>
      </c>
      <c r="M10096" t="s">
        <v>10125</v>
      </c>
    </row>
    <row r="10097" spans="1:13" x14ac:dyDescent="0.2">
      <c r="A10097" t="s">
        <v>38143</v>
      </c>
      <c r="B10097" t="s">
        <v>38144</v>
      </c>
      <c r="C10097" t="s">
        <v>53982</v>
      </c>
      <c r="D10097" t="s">
        <v>13565</v>
      </c>
      <c r="F10097" t="s">
        <v>53983</v>
      </c>
      <c r="G10097" t="s">
        <v>53984</v>
      </c>
      <c r="H10097" t="s">
        <v>14806</v>
      </c>
      <c r="J10097" t="s">
        <v>53985</v>
      </c>
      <c r="K10097" t="s">
        <v>302</v>
      </c>
      <c r="L10097" t="s">
        <v>303</v>
      </c>
      <c r="M10097" t="s">
        <v>10181</v>
      </c>
    </row>
    <row r="10098" spans="1:13" x14ac:dyDescent="0.2">
      <c r="A10098" t="s">
        <v>38143</v>
      </c>
      <c r="B10098" t="s">
        <v>38144</v>
      </c>
      <c r="C10098" t="s">
        <v>53986</v>
      </c>
      <c r="D10098" t="s">
        <v>349</v>
      </c>
      <c r="E10098" t="s">
        <v>476</v>
      </c>
      <c r="F10098" t="s">
        <v>53987</v>
      </c>
      <c r="G10098" t="s">
        <v>53988</v>
      </c>
      <c r="H10098" t="s">
        <v>14806</v>
      </c>
      <c r="J10098" t="s">
        <v>53989</v>
      </c>
      <c r="K10098" t="s">
        <v>53990</v>
      </c>
      <c r="L10098" t="s">
        <v>303</v>
      </c>
      <c r="M10098" t="s">
        <v>53991</v>
      </c>
    </row>
    <row r="10099" spans="1:13" x14ac:dyDescent="0.2">
      <c r="A10099" t="s">
        <v>38143</v>
      </c>
      <c r="B10099" t="s">
        <v>38144</v>
      </c>
      <c r="C10099" t="s">
        <v>53992</v>
      </c>
      <c r="D10099" t="s">
        <v>394</v>
      </c>
      <c r="E10099" t="s">
        <v>499</v>
      </c>
      <c r="F10099" t="s">
        <v>500</v>
      </c>
      <c r="G10099" t="s">
        <v>53993</v>
      </c>
      <c r="H10099" t="s">
        <v>16387</v>
      </c>
      <c r="I10099" t="s">
        <v>14806</v>
      </c>
      <c r="J10099" t="s">
        <v>53994</v>
      </c>
      <c r="K10099" t="s">
        <v>53995</v>
      </c>
      <c r="L10099" t="s">
        <v>303</v>
      </c>
      <c r="M10099" t="s">
        <v>849</v>
      </c>
    </row>
    <row r="10100" spans="1:13" x14ac:dyDescent="0.2">
      <c r="A10100" t="s">
        <v>38143</v>
      </c>
      <c r="B10100" t="s">
        <v>38144</v>
      </c>
      <c r="C10100" t="s">
        <v>53996</v>
      </c>
      <c r="D10100" t="s">
        <v>53997</v>
      </c>
      <c r="E10100" t="s">
        <v>33973</v>
      </c>
      <c r="F10100" t="s">
        <v>53998</v>
      </c>
      <c r="G10100" t="s">
        <v>53894</v>
      </c>
      <c r="H10100" t="s">
        <v>14806</v>
      </c>
      <c r="J10100" t="s">
        <v>53999</v>
      </c>
      <c r="K10100" t="s">
        <v>302</v>
      </c>
      <c r="L10100" t="s">
        <v>303</v>
      </c>
      <c r="M10100" t="s">
        <v>1918</v>
      </c>
    </row>
    <row r="10101" spans="1:13" x14ac:dyDescent="0.2">
      <c r="A10101" t="s">
        <v>38143</v>
      </c>
      <c r="B10101" t="s">
        <v>38144</v>
      </c>
      <c r="C10101" t="s">
        <v>54000</v>
      </c>
      <c r="D10101" t="s">
        <v>54001</v>
      </c>
      <c r="E10101" t="s">
        <v>54002</v>
      </c>
      <c r="F10101" t="s">
        <v>54003</v>
      </c>
      <c r="G10101" t="s">
        <v>981</v>
      </c>
      <c r="H10101" t="s">
        <v>53966</v>
      </c>
      <c r="I10101" t="s">
        <v>14806</v>
      </c>
      <c r="J10101" t="s">
        <v>54004</v>
      </c>
      <c r="K10101" t="s">
        <v>302</v>
      </c>
      <c r="L10101" t="s">
        <v>303</v>
      </c>
      <c r="M10101" t="s">
        <v>422</v>
      </c>
    </row>
    <row r="10102" spans="1:13" x14ac:dyDescent="0.2">
      <c r="A10102" t="s">
        <v>38143</v>
      </c>
      <c r="B10102" t="s">
        <v>38144</v>
      </c>
      <c r="C10102" t="s">
        <v>54005</v>
      </c>
      <c r="D10102" t="s">
        <v>32027</v>
      </c>
      <c r="E10102" t="s">
        <v>54006</v>
      </c>
      <c r="F10102" t="s">
        <v>54007</v>
      </c>
      <c r="G10102" t="s">
        <v>16394</v>
      </c>
      <c r="H10102" t="s">
        <v>14806</v>
      </c>
      <c r="J10102" t="s">
        <v>54008</v>
      </c>
      <c r="K10102" t="s">
        <v>302</v>
      </c>
      <c r="L10102" t="s">
        <v>303</v>
      </c>
      <c r="M10102" t="s">
        <v>53838</v>
      </c>
    </row>
    <row r="10103" spans="1:13" x14ac:dyDescent="0.2">
      <c r="A10103" t="s">
        <v>38143</v>
      </c>
      <c r="B10103" t="s">
        <v>38144</v>
      </c>
      <c r="C10103" t="s">
        <v>54009</v>
      </c>
      <c r="D10103" t="s">
        <v>54010</v>
      </c>
      <c r="E10103" t="s">
        <v>54011</v>
      </c>
      <c r="F10103" t="s">
        <v>54012</v>
      </c>
      <c r="G10103" t="s">
        <v>53909</v>
      </c>
      <c r="H10103" t="s">
        <v>14806</v>
      </c>
      <c r="J10103" t="s">
        <v>54013</v>
      </c>
      <c r="K10103" t="s">
        <v>302</v>
      </c>
      <c r="L10103" t="s">
        <v>303</v>
      </c>
      <c r="M10103" t="s">
        <v>422</v>
      </c>
    </row>
    <row r="10104" spans="1:13" x14ac:dyDescent="0.2">
      <c r="A10104" t="s">
        <v>38143</v>
      </c>
      <c r="B10104" t="s">
        <v>38144</v>
      </c>
      <c r="C10104" t="s">
        <v>54014</v>
      </c>
      <c r="D10104" t="s">
        <v>54015</v>
      </c>
      <c r="E10104" t="s">
        <v>54016</v>
      </c>
      <c r="F10104" t="s">
        <v>54017</v>
      </c>
      <c r="H10104" t="s">
        <v>16123</v>
      </c>
      <c r="I10104" t="s">
        <v>13041</v>
      </c>
      <c r="J10104" t="s">
        <v>54018</v>
      </c>
      <c r="K10104" t="s">
        <v>302</v>
      </c>
      <c r="L10104" t="s">
        <v>303</v>
      </c>
      <c r="M10104" t="s">
        <v>948</v>
      </c>
    </row>
    <row r="10105" spans="1:13" x14ac:dyDescent="0.2">
      <c r="A10105" t="s">
        <v>38143</v>
      </c>
      <c r="B10105" t="s">
        <v>38144</v>
      </c>
      <c r="C10105" t="s">
        <v>54019</v>
      </c>
      <c r="D10105" t="s">
        <v>32187</v>
      </c>
      <c r="E10105" t="s">
        <v>32188</v>
      </c>
      <c r="F10105" t="s">
        <v>54020</v>
      </c>
      <c r="H10105" t="s">
        <v>16394</v>
      </c>
      <c r="I10105" t="s">
        <v>14806</v>
      </c>
      <c r="J10105" t="s">
        <v>54021</v>
      </c>
      <c r="K10105" t="s">
        <v>302</v>
      </c>
      <c r="L10105" t="s">
        <v>303</v>
      </c>
      <c r="M10105" t="s">
        <v>24317</v>
      </c>
    </row>
    <row r="10106" spans="1:13" x14ac:dyDescent="0.2">
      <c r="A10106" t="s">
        <v>38143</v>
      </c>
      <c r="B10106" t="s">
        <v>38144</v>
      </c>
      <c r="C10106" t="s">
        <v>54022</v>
      </c>
      <c r="D10106" t="s">
        <v>492</v>
      </c>
      <c r="E10106" t="s">
        <v>54023</v>
      </c>
      <c r="F10106" t="s">
        <v>54024</v>
      </c>
      <c r="H10106" t="s">
        <v>16387</v>
      </c>
      <c r="I10106" t="s">
        <v>14806</v>
      </c>
      <c r="J10106" t="s">
        <v>54025</v>
      </c>
      <c r="K10106" t="s">
        <v>54026</v>
      </c>
      <c r="L10106" t="s">
        <v>303</v>
      </c>
      <c r="M10106" t="s">
        <v>23959</v>
      </c>
    </row>
    <row r="10107" spans="1:13" x14ac:dyDescent="0.2">
      <c r="A10107" t="s">
        <v>38143</v>
      </c>
      <c r="B10107" t="s">
        <v>38144</v>
      </c>
      <c r="C10107" t="s">
        <v>54027</v>
      </c>
      <c r="D10107" t="s">
        <v>349</v>
      </c>
      <c r="E10107" t="s">
        <v>424</v>
      </c>
      <c r="F10107" t="s">
        <v>54028</v>
      </c>
      <c r="G10107" t="s">
        <v>17143</v>
      </c>
      <c r="H10107" t="s">
        <v>14806</v>
      </c>
      <c r="J10107" t="s">
        <v>54029</v>
      </c>
      <c r="K10107" t="s">
        <v>54030</v>
      </c>
      <c r="L10107" t="s">
        <v>303</v>
      </c>
      <c r="M10107" t="s">
        <v>33332</v>
      </c>
    </row>
    <row r="10108" spans="1:13" x14ac:dyDescent="0.2">
      <c r="A10108" t="s">
        <v>38143</v>
      </c>
      <c r="B10108" t="s">
        <v>38144</v>
      </c>
      <c r="C10108" t="s">
        <v>54031</v>
      </c>
      <c r="D10108" t="s">
        <v>349</v>
      </c>
      <c r="E10108" t="s">
        <v>424</v>
      </c>
      <c r="F10108" t="s">
        <v>54032</v>
      </c>
      <c r="G10108" t="s">
        <v>54033</v>
      </c>
      <c r="H10108" t="s">
        <v>53926</v>
      </c>
      <c r="I10108" t="s">
        <v>14806</v>
      </c>
      <c r="J10108" t="s">
        <v>54034</v>
      </c>
      <c r="K10108" t="s">
        <v>54035</v>
      </c>
      <c r="L10108" t="s">
        <v>303</v>
      </c>
      <c r="M10108" t="s">
        <v>422</v>
      </c>
    </row>
    <row r="10109" spans="1:13" x14ac:dyDescent="0.2">
      <c r="A10109" t="s">
        <v>38143</v>
      </c>
      <c r="B10109" t="s">
        <v>38144</v>
      </c>
      <c r="C10109" t="s">
        <v>54036</v>
      </c>
      <c r="D10109" t="s">
        <v>349</v>
      </c>
      <c r="E10109" t="s">
        <v>13874</v>
      </c>
      <c r="F10109" t="s">
        <v>54037</v>
      </c>
      <c r="G10109" t="s">
        <v>54038</v>
      </c>
      <c r="H10109" t="s">
        <v>13041</v>
      </c>
      <c r="J10109" t="s">
        <v>54039</v>
      </c>
      <c r="K10109" t="s">
        <v>54040</v>
      </c>
      <c r="L10109" t="s">
        <v>303</v>
      </c>
      <c r="M10109" t="s">
        <v>25899</v>
      </c>
    </row>
    <row r="10110" spans="1:13" x14ac:dyDescent="0.2">
      <c r="A10110" t="s">
        <v>38143</v>
      </c>
      <c r="B10110" t="s">
        <v>38144</v>
      </c>
      <c r="C10110" t="s">
        <v>54041</v>
      </c>
      <c r="D10110" t="s">
        <v>54042</v>
      </c>
      <c r="E10110" t="s">
        <v>8566</v>
      </c>
      <c r="F10110" t="s">
        <v>54043</v>
      </c>
      <c r="H10110" t="s">
        <v>32693</v>
      </c>
      <c r="I10110" t="s">
        <v>14806</v>
      </c>
      <c r="J10110" t="s">
        <v>54044</v>
      </c>
      <c r="K10110" t="s">
        <v>54045</v>
      </c>
      <c r="L10110" t="s">
        <v>303</v>
      </c>
      <c r="M10110" t="s">
        <v>422</v>
      </c>
    </row>
    <row r="10111" spans="1:13" x14ac:dyDescent="0.2">
      <c r="A10111" t="s">
        <v>38143</v>
      </c>
      <c r="B10111" t="s">
        <v>38144</v>
      </c>
      <c r="C10111" t="s">
        <v>54046</v>
      </c>
      <c r="D10111" t="s">
        <v>349</v>
      </c>
      <c r="E10111" t="s">
        <v>424</v>
      </c>
      <c r="F10111" t="s">
        <v>5297</v>
      </c>
      <c r="G10111" t="s">
        <v>54047</v>
      </c>
      <c r="H10111" t="s">
        <v>54048</v>
      </c>
      <c r="I10111" t="s">
        <v>54049</v>
      </c>
      <c r="J10111" t="s">
        <v>54050</v>
      </c>
      <c r="K10111" t="s">
        <v>54051</v>
      </c>
      <c r="L10111" t="s">
        <v>303</v>
      </c>
      <c r="M10111" t="s">
        <v>54052</v>
      </c>
    </row>
    <row r="10112" spans="1:13" x14ac:dyDescent="0.2">
      <c r="A10112" t="s">
        <v>38143</v>
      </c>
      <c r="B10112" t="s">
        <v>38144</v>
      </c>
      <c r="C10112" t="s">
        <v>54053</v>
      </c>
      <c r="D10112" t="s">
        <v>513</v>
      </c>
      <c r="F10112" t="s">
        <v>54054</v>
      </c>
      <c r="H10112" t="s">
        <v>17143</v>
      </c>
      <c r="I10112" t="s">
        <v>14806</v>
      </c>
      <c r="J10112" t="s">
        <v>54055</v>
      </c>
      <c r="K10112" t="s">
        <v>54056</v>
      </c>
      <c r="L10112" t="s">
        <v>303</v>
      </c>
      <c r="M10112" t="s">
        <v>1912</v>
      </c>
    </row>
    <row r="10113" spans="1:13" x14ac:dyDescent="0.2">
      <c r="A10113" t="s">
        <v>38143</v>
      </c>
      <c r="B10113" t="s">
        <v>38144</v>
      </c>
      <c r="C10113" t="s">
        <v>54057</v>
      </c>
      <c r="D10113" t="s">
        <v>54058</v>
      </c>
      <c r="E10113" t="s">
        <v>53726</v>
      </c>
      <c r="F10113" t="s">
        <v>32691</v>
      </c>
      <c r="G10113" t="s">
        <v>981</v>
      </c>
      <c r="H10113" t="s">
        <v>54059</v>
      </c>
      <c r="I10113" t="s">
        <v>14806</v>
      </c>
      <c r="J10113" t="s">
        <v>54060</v>
      </c>
      <c r="K10113" t="s">
        <v>54061</v>
      </c>
      <c r="L10113" t="s">
        <v>303</v>
      </c>
      <c r="M10113" t="s">
        <v>685</v>
      </c>
    </row>
    <row r="10114" spans="1:13" x14ac:dyDescent="0.2">
      <c r="A10114" t="s">
        <v>38143</v>
      </c>
      <c r="B10114" t="s">
        <v>38144</v>
      </c>
      <c r="C10114" t="s">
        <v>54062</v>
      </c>
      <c r="D10114" t="s">
        <v>54063</v>
      </c>
      <c r="E10114" t="s">
        <v>54064</v>
      </c>
      <c r="F10114" t="s">
        <v>54065</v>
      </c>
      <c r="G10114" t="s">
        <v>53984</v>
      </c>
      <c r="H10114" t="s">
        <v>14806</v>
      </c>
      <c r="J10114" t="s">
        <v>54066</v>
      </c>
      <c r="K10114" t="s">
        <v>54067</v>
      </c>
      <c r="L10114" t="s">
        <v>303</v>
      </c>
      <c r="M10114" t="s">
        <v>4405</v>
      </c>
    </row>
    <row r="10115" spans="1:13" x14ac:dyDescent="0.2">
      <c r="A10115" t="s">
        <v>38143</v>
      </c>
      <c r="B10115" t="s">
        <v>38144</v>
      </c>
      <c r="C10115" t="s">
        <v>54068</v>
      </c>
      <c r="D10115" t="s">
        <v>349</v>
      </c>
      <c r="E10115" t="s">
        <v>424</v>
      </c>
      <c r="F10115" t="s">
        <v>54069</v>
      </c>
      <c r="G10115" t="s">
        <v>16387</v>
      </c>
      <c r="H10115" t="s">
        <v>14806</v>
      </c>
      <c r="J10115" t="s">
        <v>54070</v>
      </c>
      <c r="K10115" t="s">
        <v>302</v>
      </c>
      <c r="L10115" t="s">
        <v>303</v>
      </c>
      <c r="M10115" t="s">
        <v>422</v>
      </c>
    </row>
    <row r="10116" spans="1:13" x14ac:dyDescent="0.2">
      <c r="A10116" t="s">
        <v>38143</v>
      </c>
      <c r="B10116" t="s">
        <v>38144</v>
      </c>
      <c r="C10116" t="s">
        <v>54071</v>
      </c>
      <c r="D10116" t="s">
        <v>54072</v>
      </c>
      <c r="E10116" t="s">
        <v>54073</v>
      </c>
      <c r="F10116" t="s">
        <v>54074</v>
      </c>
      <c r="H10116" t="s">
        <v>53988</v>
      </c>
      <c r="I10116" t="s">
        <v>14806</v>
      </c>
      <c r="J10116" t="s">
        <v>54075</v>
      </c>
      <c r="K10116" t="s">
        <v>54076</v>
      </c>
      <c r="L10116" t="s">
        <v>303</v>
      </c>
      <c r="M10116" t="s">
        <v>54077</v>
      </c>
    </row>
    <row r="10117" spans="1:13" x14ac:dyDescent="0.2">
      <c r="A10117" t="s">
        <v>38143</v>
      </c>
      <c r="B10117" t="s">
        <v>38144</v>
      </c>
      <c r="C10117" t="s">
        <v>54078</v>
      </c>
      <c r="D10117" t="s">
        <v>394</v>
      </c>
      <c r="E10117" t="s">
        <v>499</v>
      </c>
      <c r="F10117" t="s">
        <v>21909</v>
      </c>
      <c r="G10117" t="s">
        <v>54079</v>
      </c>
      <c r="H10117" t="s">
        <v>54080</v>
      </c>
      <c r="I10117" t="s">
        <v>54081</v>
      </c>
      <c r="J10117" t="s">
        <v>54082</v>
      </c>
      <c r="K10117" t="s">
        <v>54083</v>
      </c>
      <c r="L10117" t="s">
        <v>303</v>
      </c>
      <c r="M10117" t="s">
        <v>7118</v>
      </c>
    </row>
    <row r="10118" spans="1:13" x14ac:dyDescent="0.2">
      <c r="A10118" t="s">
        <v>38143</v>
      </c>
      <c r="B10118" t="s">
        <v>38144</v>
      </c>
      <c r="C10118" t="s">
        <v>54084</v>
      </c>
      <c r="D10118" t="s">
        <v>11973</v>
      </c>
      <c r="E10118" t="s">
        <v>54085</v>
      </c>
      <c r="F10118" t="s">
        <v>54086</v>
      </c>
      <c r="G10118" t="s">
        <v>54087</v>
      </c>
      <c r="H10118" t="s">
        <v>17143</v>
      </c>
      <c r="I10118" t="s">
        <v>14806</v>
      </c>
      <c r="J10118" t="s">
        <v>54088</v>
      </c>
      <c r="K10118" t="s">
        <v>54089</v>
      </c>
      <c r="L10118" t="s">
        <v>303</v>
      </c>
      <c r="M10118" t="s">
        <v>31048</v>
      </c>
    </row>
    <row r="10119" spans="1:13" x14ac:dyDescent="0.2">
      <c r="A10119" t="s">
        <v>38143</v>
      </c>
      <c r="B10119" t="s">
        <v>38144</v>
      </c>
      <c r="C10119" t="s">
        <v>54090</v>
      </c>
      <c r="D10119" t="s">
        <v>349</v>
      </c>
      <c r="F10119" t="s">
        <v>54091</v>
      </c>
      <c r="G10119" t="s">
        <v>53902</v>
      </c>
      <c r="H10119" t="s">
        <v>14806</v>
      </c>
      <c r="J10119" t="s">
        <v>54092</v>
      </c>
      <c r="K10119" t="s">
        <v>54093</v>
      </c>
      <c r="L10119" t="s">
        <v>303</v>
      </c>
      <c r="M10119" t="s">
        <v>5176</v>
      </c>
    </row>
    <row r="10120" spans="1:13" x14ac:dyDescent="0.2">
      <c r="A10120" t="s">
        <v>38143</v>
      </c>
      <c r="B10120" t="s">
        <v>38144</v>
      </c>
      <c r="C10120" t="s">
        <v>54094</v>
      </c>
      <c r="D10120" t="s">
        <v>54095</v>
      </c>
      <c r="E10120" t="s">
        <v>54096</v>
      </c>
      <c r="F10120" t="s">
        <v>54097</v>
      </c>
      <c r="H10120" t="s">
        <v>31964</v>
      </c>
      <c r="I10120" t="s">
        <v>14806</v>
      </c>
      <c r="J10120" t="s">
        <v>54098</v>
      </c>
      <c r="K10120" t="s">
        <v>54099</v>
      </c>
      <c r="L10120" t="s">
        <v>303</v>
      </c>
      <c r="M10120" t="s">
        <v>54100</v>
      </c>
    </row>
    <row r="10121" spans="1:13" x14ac:dyDescent="0.2">
      <c r="A10121" t="s">
        <v>38143</v>
      </c>
      <c r="B10121" t="s">
        <v>38144</v>
      </c>
      <c r="C10121" t="s">
        <v>54101</v>
      </c>
      <c r="D10121" t="s">
        <v>54102</v>
      </c>
      <c r="E10121" t="s">
        <v>54103</v>
      </c>
      <c r="F10121" t="s">
        <v>54104</v>
      </c>
      <c r="H10121" t="s">
        <v>54105</v>
      </c>
      <c r="I10121" t="s">
        <v>13041</v>
      </c>
      <c r="J10121" t="s">
        <v>54106</v>
      </c>
      <c r="K10121" t="s">
        <v>54107</v>
      </c>
      <c r="L10121" t="s">
        <v>303</v>
      </c>
      <c r="M10121" t="s">
        <v>4208</v>
      </c>
    </row>
    <row r="10122" spans="1:13" x14ac:dyDescent="0.2">
      <c r="A10122" t="s">
        <v>38143</v>
      </c>
      <c r="B10122" t="s">
        <v>38144</v>
      </c>
      <c r="C10122" t="s">
        <v>54108</v>
      </c>
      <c r="D10122" t="s">
        <v>54063</v>
      </c>
      <c r="E10122" t="s">
        <v>54109</v>
      </c>
      <c r="F10122" t="s">
        <v>54110</v>
      </c>
      <c r="G10122" t="s">
        <v>16394</v>
      </c>
      <c r="H10122" t="s">
        <v>14806</v>
      </c>
      <c r="J10122" t="s">
        <v>54111</v>
      </c>
      <c r="K10122" t="s">
        <v>54112</v>
      </c>
      <c r="L10122" t="s">
        <v>303</v>
      </c>
      <c r="M10122" t="s">
        <v>422</v>
      </c>
    </row>
    <row r="10123" spans="1:13" x14ac:dyDescent="0.2">
      <c r="A10123" t="s">
        <v>38143</v>
      </c>
      <c r="B10123" t="s">
        <v>38144</v>
      </c>
      <c r="C10123" t="s">
        <v>54113</v>
      </c>
      <c r="D10123" t="s">
        <v>54114</v>
      </c>
      <c r="E10123" t="s">
        <v>54115</v>
      </c>
      <c r="F10123" t="s">
        <v>54116</v>
      </c>
      <c r="G10123" t="s">
        <v>16186</v>
      </c>
      <c r="I10123" t="s">
        <v>13041</v>
      </c>
      <c r="J10123" t="s">
        <v>54117</v>
      </c>
      <c r="K10123" t="s">
        <v>54118</v>
      </c>
      <c r="L10123" t="s">
        <v>303</v>
      </c>
      <c r="M10123" t="s">
        <v>17524</v>
      </c>
    </row>
    <row r="10124" spans="1:13" x14ac:dyDescent="0.2">
      <c r="A10124" t="s">
        <v>38143</v>
      </c>
      <c r="B10124" t="s">
        <v>38144</v>
      </c>
      <c r="C10124" t="s">
        <v>54119</v>
      </c>
      <c r="D10124" t="s">
        <v>349</v>
      </c>
      <c r="E10124" t="s">
        <v>13874</v>
      </c>
      <c r="F10124" t="s">
        <v>54120</v>
      </c>
      <c r="G10124" t="s">
        <v>54121</v>
      </c>
      <c r="H10124" t="s">
        <v>16110</v>
      </c>
      <c r="I10124" t="s">
        <v>13041</v>
      </c>
      <c r="J10124" t="s">
        <v>54122</v>
      </c>
      <c r="K10124" t="s">
        <v>54123</v>
      </c>
      <c r="L10124" t="s">
        <v>303</v>
      </c>
      <c r="M10124" t="s">
        <v>11568</v>
      </c>
    </row>
    <row r="10125" spans="1:13" x14ac:dyDescent="0.2">
      <c r="A10125" t="s">
        <v>38143</v>
      </c>
      <c r="B10125" t="s">
        <v>38144</v>
      </c>
      <c r="C10125" t="s">
        <v>54124</v>
      </c>
      <c r="D10125" t="s">
        <v>54125</v>
      </c>
      <c r="F10125" t="s">
        <v>54126</v>
      </c>
      <c r="G10125" t="s">
        <v>17143</v>
      </c>
      <c r="H10125" t="s">
        <v>14806</v>
      </c>
      <c r="J10125" t="s">
        <v>54127</v>
      </c>
      <c r="K10125" t="s">
        <v>302</v>
      </c>
      <c r="L10125" t="s">
        <v>303</v>
      </c>
      <c r="M10125" t="s">
        <v>19032</v>
      </c>
    </row>
    <row r="10126" spans="1:13" x14ac:dyDescent="0.2">
      <c r="A10126" t="s">
        <v>38143</v>
      </c>
      <c r="B10126" t="s">
        <v>38144</v>
      </c>
      <c r="C10126" t="s">
        <v>54128</v>
      </c>
      <c r="D10126" t="s">
        <v>349</v>
      </c>
      <c r="E10126" t="s">
        <v>476</v>
      </c>
      <c r="F10126" t="s">
        <v>54129</v>
      </c>
      <c r="G10126" t="s">
        <v>54130</v>
      </c>
      <c r="H10126" t="s">
        <v>53988</v>
      </c>
      <c r="I10126" t="s">
        <v>14806</v>
      </c>
      <c r="J10126" t="s">
        <v>54131</v>
      </c>
      <c r="K10126" t="s">
        <v>54132</v>
      </c>
      <c r="L10126" t="s">
        <v>303</v>
      </c>
      <c r="M10126" t="s">
        <v>4104</v>
      </c>
    </row>
    <row r="10127" spans="1:13" x14ac:dyDescent="0.2">
      <c r="A10127" t="s">
        <v>38143</v>
      </c>
      <c r="B10127" t="s">
        <v>38144</v>
      </c>
      <c r="C10127" t="s">
        <v>54133</v>
      </c>
      <c r="D10127" t="s">
        <v>54134</v>
      </c>
      <c r="E10127" t="s">
        <v>54134</v>
      </c>
      <c r="F10127" t="s">
        <v>54135</v>
      </c>
      <c r="G10127" t="s">
        <v>53951</v>
      </c>
      <c r="H10127" t="s">
        <v>14806</v>
      </c>
      <c r="J10127" t="s">
        <v>54136</v>
      </c>
      <c r="K10127" t="s">
        <v>302</v>
      </c>
      <c r="L10127" t="s">
        <v>303</v>
      </c>
      <c r="M10127" t="s">
        <v>36207</v>
      </c>
    </row>
    <row r="10128" spans="1:13" x14ac:dyDescent="0.2">
      <c r="A10128" t="s">
        <v>38143</v>
      </c>
      <c r="B10128" t="s">
        <v>38144</v>
      </c>
      <c r="C10128" t="s">
        <v>54137</v>
      </c>
      <c r="D10128" t="s">
        <v>349</v>
      </c>
      <c r="F10128" t="s">
        <v>54138</v>
      </c>
      <c r="G10128" t="s">
        <v>54139</v>
      </c>
      <c r="H10128" t="s">
        <v>32693</v>
      </c>
      <c r="I10128" t="s">
        <v>14806</v>
      </c>
      <c r="J10128" t="s">
        <v>54140</v>
      </c>
      <c r="K10128" t="s">
        <v>302</v>
      </c>
      <c r="L10128" t="s">
        <v>303</v>
      </c>
      <c r="M10128" t="s">
        <v>422</v>
      </c>
    </row>
    <row r="10129" spans="1:13" x14ac:dyDescent="0.2">
      <c r="A10129" t="s">
        <v>38143</v>
      </c>
      <c r="B10129" t="s">
        <v>38144</v>
      </c>
      <c r="C10129" t="s">
        <v>54141</v>
      </c>
      <c r="D10129" t="s">
        <v>54142</v>
      </c>
      <c r="E10129" t="s">
        <v>54143</v>
      </c>
      <c r="F10129" t="s">
        <v>54144</v>
      </c>
      <c r="G10129" t="s">
        <v>54145</v>
      </c>
      <c r="H10129" t="s">
        <v>14806</v>
      </c>
      <c r="J10129" t="s">
        <v>54146</v>
      </c>
      <c r="K10129" t="s">
        <v>54147</v>
      </c>
      <c r="L10129" t="s">
        <v>303</v>
      </c>
      <c r="M10129" t="s">
        <v>5186</v>
      </c>
    </row>
    <row r="10130" spans="1:13" x14ac:dyDescent="0.2">
      <c r="A10130" t="s">
        <v>38143</v>
      </c>
      <c r="B10130" t="s">
        <v>38144</v>
      </c>
      <c r="C10130" t="s">
        <v>54148</v>
      </c>
      <c r="D10130" t="s">
        <v>12034</v>
      </c>
      <c r="E10130" t="s">
        <v>54149</v>
      </c>
      <c r="F10130" t="s">
        <v>54150</v>
      </c>
      <c r="G10130" t="s">
        <v>16143</v>
      </c>
      <c r="H10130" t="s">
        <v>16131</v>
      </c>
      <c r="I10130" t="s">
        <v>13041</v>
      </c>
      <c r="J10130" t="s">
        <v>54151</v>
      </c>
      <c r="K10130" t="s">
        <v>54152</v>
      </c>
      <c r="L10130" t="s">
        <v>303</v>
      </c>
      <c r="M10130" t="s">
        <v>10476</v>
      </c>
    </row>
    <row r="10131" spans="1:13" x14ac:dyDescent="0.2">
      <c r="A10131" t="s">
        <v>38143</v>
      </c>
      <c r="B10131" t="s">
        <v>38144</v>
      </c>
      <c r="C10131" t="s">
        <v>54153</v>
      </c>
      <c r="D10131" t="s">
        <v>54154</v>
      </c>
      <c r="E10131" t="s">
        <v>13506</v>
      </c>
      <c r="F10131" t="s">
        <v>54155</v>
      </c>
      <c r="G10131" t="s">
        <v>32693</v>
      </c>
      <c r="H10131" t="s">
        <v>14806</v>
      </c>
      <c r="J10131" t="s">
        <v>54156</v>
      </c>
      <c r="K10131" t="s">
        <v>54157</v>
      </c>
      <c r="L10131" t="s">
        <v>303</v>
      </c>
      <c r="M10131" t="s">
        <v>4469</v>
      </c>
    </row>
    <row r="10132" spans="1:13" x14ac:dyDescent="0.2">
      <c r="A10132" t="s">
        <v>38143</v>
      </c>
      <c r="B10132" t="s">
        <v>38144</v>
      </c>
      <c r="C10132" t="s">
        <v>54158</v>
      </c>
      <c r="D10132" t="s">
        <v>54159</v>
      </c>
      <c r="E10132" t="s">
        <v>54160</v>
      </c>
      <c r="F10132" t="s">
        <v>54161</v>
      </c>
      <c r="G10132" t="s">
        <v>54162</v>
      </c>
      <c r="H10132" t="s">
        <v>53894</v>
      </c>
      <c r="I10132" t="s">
        <v>14806</v>
      </c>
      <c r="J10132" t="s">
        <v>54163</v>
      </c>
      <c r="K10132" t="s">
        <v>54164</v>
      </c>
      <c r="L10132" t="s">
        <v>303</v>
      </c>
      <c r="M10132" t="s">
        <v>54165</v>
      </c>
    </row>
    <row r="10133" spans="1:13" x14ac:dyDescent="0.2">
      <c r="A10133" t="s">
        <v>38143</v>
      </c>
      <c r="B10133" t="s">
        <v>38144</v>
      </c>
      <c r="C10133" t="s">
        <v>54166</v>
      </c>
      <c r="D10133" t="s">
        <v>349</v>
      </c>
      <c r="E10133" t="s">
        <v>424</v>
      </c>
      <c r="F10133" t="s">
        <v>54167</v>
      </c>
      <c r="G10133" t="s">
        <v>54168</v>
      </c>
      <c r="H10133" t="s">
        <v>31983</v>
      </c>
      <c r="I10133" t="s">
        <v>14806</v>
      </c>
      <c r="J10133" t="s">
        <v>54169</v>
      </c>
      <c r="K10133" t="s">
        <v>54170</v>
      </c>
      <c r="L10133" t="s">
        <v>303</v>
      </c>
      <c r="M10133" t="s">
        <v>54171</v>
      </c>
    </row>
    <row r="10134" spans="1:13" x14ac:dyDescent="0.2">
      <c r="A10134" t="s">
        <v>38143</v>
      </c>
      <c r="B10134" t="s">
        <v>38144</v>
      </c>
      <c r="C10134" t="s">
        <v>54172</v>
      </c>
      <c r="D10134" t="s">
        <v>54173</v>
      </c>
      <c r="E10134" t="s">
        <v>15063</v>
      </c>
      <c r="F10134" t="s">
        <v>54174</v>
      </c>
      <c r="G10134" t="s">
        <v>32693</v>
      </c>
      <c r="H10134" t="s">
        <v>14806</v>
      </c>
      <c r="J10134" t="s">
        <v>54175</v>
      </c>
      <c r="K10134" t="s">
        <v>54176</v>
      </c>
      <c r="L10134" t="s">
        <v>303</v>
      </c>
      <c r="M10134" t="s">
        <v>54177</v>
      </c>
    </row>
    <row r="10135" spans="1:13" x14ac:dyDescent="0.2">
      <c r="A10135" t="s">
        <v>38143</v>
      </c>
      <c r="B10135" t="s">
        <v>38144</v>
      </c>
      <c r="C10135" t="s">
        <v>54178</v>
      </c>
      <c r="D10135" t="s">
        <v>54179</v>
      </c>
      <c r="E10135" t="s">
        <v>54180</v>
      </c>
      <c r="F10135" t="s">
        <v>54181</v>
      </c>
      <c r="H10135" t="s">
        <v>16394</v>
      </c>
      <c r="I10135" t="s">
        <v>14806</v>
      </c>
      <c r="J10135" t="s">
        <v>54182</v>
      </c>
      <c r="K10135" t="s">
        <v>54183</v>
      </c>
      <c r="L10135" t="s">
        <v>303</v>
      </c>
      <c r="M10135" t="s">
        <v>25865</v>
      </c>
    </row>
    <row r="10136" spans="1:13" x14ac:dyDescent="0.2">
      <c r="A10136" t="s">
        <v>38143</v>
      </c>
      <c r="B10136" t="s">
        <v>38144</v>
      </c>
      <c r="C10136" t="s">
        <v>54184</v>
      </c>
      <c r="D10136" t="s">
        <v>394</v>
      </c>
      <c r="E10136" t="s">
        <v>499</v>
      </c>
      <c r="F10136" t="s">
        <v>500</v>
      </c>
      <c r="G10136" t="s">
        <v>54185</v>
      </c>
      <c r="H10136" t="s">
        <v>54186</v>
      </c>
      <c r="I10136" t="s">
        <v>14806</v>
      </c>
      <c r="J10136" t="s">
        <v>54187</v>
      </c>
      <c r="K10136" t="s">
        <v>54188</v>
      </c>
      <c r="L10136" t="s">
        <v>303</v>
      </c>
      <c r="M10136" t="s">
        <v>9137</v>
      </c>
    </row>
    <row r="10137" spans="1:13" x14ac:dyDescent="0.2">
      <c r="A10137" t="s">
        <v>38143</v>
      </c>
      <c r="B10137" t="s">
        <v>38144</v>
      </c>
      <c r="C10137" t="s">
        <v>54189</v>
      </c>
      <c r="D10137" t="s">
        <v>54190</v>
      </c>
      <c r="E10137" t="s">
        <v>54191</v>
      </c>
      <c r="F10137" t="s">
        <v>54192</v>
      </c>
      <c r="H10137" t="s">
        <v>16394</v>
      </c>
      <c r="I10137" t="s">
        <v>14806</v>
      </c>
      <c r="J10137" t="s">
        <v>54193</v>
      </c>
      <c r="K10137" t="s">
        <v>54194</v>
      </c>
      <c r="L10137" t="s">
        <v>303</v>
      </c>
      <c r="M10137" t="s">
        <v>2731</v>
      </c>
    </row>
    <row r="10138" spans="1:13" x14ac:dyDescent="0.2">
      <c r="A10138" t="s">
        <v>38143</v>
      </c>
      <c r="B10138" t="s">
        <v>38144</v>
      </c>
      <c r="C10138" t="s">
        <v>54195</v>
      </c>
      <c r="D10138" t="s">
        <v>33638</v>
      </c>
      <c r="E10138" t="s">
        <v>54196</v>
      </c>
      <c r="F10138" t="s">
        <v>54197</v>
      </c>
      <c r="G10138" t="s">
        <v>12389</v>
      </c>
      <c r="H10138" t="s">
        <v>53984</v>
      </c>
      <c r="I10138" t="s">
        <v>14806</v>
      </c>
      <c r="J10138" t="s">
        <v>54198</v>
      </c>
      <c r="K10138" t="s">
        <v>54199</v>
      </c>
      <c r="L10138" t="s">
        <v>303</v>
      </c>
      <c r="M10138" t="s">
        <v>968</v>
      </c>
    </row>
    <row r="10139" spans="1:13" x14ac:dyDescent="0.2">
      <c r="A10139" t="s">
        <v>38143</v>
      </c>
      <c r="B10139" t="s">
        <v>38144</v>
      </c>
      <c r="C10139" t="s">
        <v>54200</v>
      </c>
      <c r="D10139" t="s">
        <v>349</v>
      </c>
      <c r="E10139" t="s">
        <v>424</v>
      </c>
      <c r="F10139" t="s">
        <v>54201</v>
      </c>
      <c r="G10139" t="s">
        <v>17143</v>
      </c>
      <c r="H10139" t="s">
        <v>13451</v>
      </c>
      <c r="J10139" t="s">
        <v>54202</v>
      </c>
      <c r="K10139" t="s">
        <v>54203</v>
      </c>
      <c r="L10139" t="s">
        <v>303</v>
      </c>
      <c r="M10139" t="s">
        <v>20783</v>
      </c>
    </row>
    <row r="10140" spans="1:13" x14ac:dyDescent="0.2">
      <c r="A10140" t="s">
        <v>38143</v>
      </c>
      <c r="B10140" t="s">
        <v>38144</v>
      </c>
      <c r="C10140" t="s">
        <v>54204</v>
      </c>
      <c r="D10140" t="s">
        <v>54205</v>
      </c>
      <c r="E10140" t="s">
        <v>54206</v>
      </c>
      <c r="F10140" t="s">
        <v>54207</v>
      </c>
      <c r="H10140" t="s">
        <v>16131</v>
      </c>
      <c r="I10140" t="s">
        <v>13041</v>
      </c>
      <c r="J10140" t="s">
        <v>54208</v>
      </c>
      <c r="K10140" t="s">
        <v>54209</v>
      </c>
      <c r="L10140" t="s">
        <v>303</v>
      </c>
      <c r="M10140" t="s">
        <v>2246</v>
      </c>
    </row>
    <row r="10141" spans="1:13" x14ac:dyDescent="0.2">
      <c r="A10141" t="s">
        <v>38143</v>
      </c>
      <c r="B10141" t="s">
        <v>38144</v>
      </c>
      <c r="C10141" t="s">
        <v>54210</v>
      </c>
      <c r="D10141" t="s">
        <v>53976</v>
      </c>
      <c r="E10141" t="s">
        <v>54211</v>
      </c>
      <c r="F10141" t="s">
        <v>54212</v>
      </c>
      <c r="G10141" t="s">
        <v>54213</v>
      </c>
      <c r="H10141" t="s">
        <v>16394</v>
      </c>
      <c r="I10141" t="s">
        <v>14806</v>
      </c>
      <c r="J10141" t="s">
        <v>54214</v>
      </c>
      <c r="K10141" t="s">
        <v>54215</v>
      </c>
      <c r="L10141" t="s">
        <v>303</v>
      </c>
      <c r="M10141" t="s">
        <v>10125</v>
      </c>
    </row>
    <row r="10142" spans="1:13" x14ac:dyDescent="0.2">
      <c r="A10142" t="s">
        <v>38143</v>
      </c>
      <c r="B10142" t="s">
        <v>38144</v>
      </c>
      <c r="C10142" t="s">
        <v>54216</v>
      </c>
      <c r="D10142" t="s">
        <v>349</v>
      </c>
      <c r="E10142" t="s">
        <v>424</v>
      </c>
      <c r="F10142" t="s">
        <v>54217</v>
      </c>
      <c r="G10142" t="s">
        <v>54218</v>
      </c>
      <c r="H10142" t="s">
        <v>12593</v>
      </c>
      <c r="I10142" t="s">
        <v>54219</v>
      </c>
      <c r="J10142" t="s">
        <v>16230</v>
      </c>
      <c r="K10142" t="s">
        <v>302</v>
      </c>
      <c r="L10142" t="s">
        <v>303</v>
      </c>
      <c r="M10142" t="s">
        <v>422</v>
      </c>
    </row>
    <row r="10143" spans="1:13" x14ac:dyDescent="0.2">
      <c r="A10143" t="s">
        <v>38143</v>
      </c>
      <c r="B10143" t="s">
        <v>38144</v>
      </c>
      <c r="C10143" t="s">
        <v>54220</v>
      </c>
      <c r="D10143" t="s">
        <v>54221</v>
      </c>
      <c r="F10143" t="s">
        <v>54222</v>
      </c>
      <c r="G10143" t="s">
        <v>54223</v>
      </c>
      <c r="H10143" t="s">
        <v>14806</v>
      </c>
      <c r="J10143" t="s">
        <v>54224</v>
      </c>
      <c r="K10143" t="s">
        <v>302</v>
      </c>
      <c r="L10143" t="s">
        <v>303</v>
      </c>
      <c r="M10143" t="s">
        <v>52530</v>
      </c>
    </row>
    <row r="10144" spans="1:13" x14ac:dyDescent="0.2">
      <c r="A10144" t="s">
        <v>38143</v>
      </c>
      <c r="B10144" t="s">
        <v>38144</v>
      </c>
      <c r="C10144" t="s">
        <v>54225</v>
      </c>
      <c r="D10144" t="s">
        <v>54226</v>
      </c>
      <c r="E10144" t="s">
        <v>54227</v>
      </c>
      <c r="F10144" t="s">
        <v>54228</v>
      </c>
      <c r="H10144" t="s">
        <v>53966</v>
      </c>
      <c r="I10144" t="s">
        <v>14806</v>
      </c>
      <c r="J10144" t="s">
        <v>54229</v>
      </c>
      <c r="K10144" t="s">
        <v>54230</v>
      </c>
      <c r="L10144" t="s">
        <v>303</v>
      </c>
      <c r="M10144" t="s">
        <v>54231</v>
      </c>
    </row>
    <row r="10145" spans="1:13" x14ac:dyDescent="0.2">
      <c r="A10145" t="s">
        <v>38143</v>
      </c>
      <c r="B10145" t="s">
        <v>38144</v>
      </c>
      <c r="C10145" t="s">
        <v>54232</v>
      </c>
      <c r="D10145" t="s">
        <v>54233</v>
      </c>
      <c r="E10145" t="s">
        <v>54234</v>
      </c>
      <c r="F10145" t="s">
        <v>54235</v>
      </c>
      <c r="G10145" t="s">
        <v>16394</v>
      </c>
      <c r="H10145" t="s">
        <v>14806</v>
      </c>
      <c r="J10145" t="s">
        <v>54236</v>
      </c>
      <c r="K10145" t="s">
        <v>302</v>
      </c>
      <c r="L10145" t="s">
        <v>303</v>
      </c>
      <c r="M10145" t="s">
        <v>422</v>
      </c>
    </row>
    <row r="10146" spans="1:13" x14ac:dyDescent="0.2">
      <c r="A10146" t="s">
        <v>38143</v>
      </c>
      <c r="B10146" t="s">
        <v>38144</v>
      </c>
      <c r="C10146" t="s">
        <v>54237</v>
      </c>
      <c r="D10146" t="s">
        <v>10899</v>
      </c>
      <c r="E10146" t="s">
        <v>54238</v>
      </c>
      <c r="F10146" t="s">
        <v>54239</v>
      </c>
      <c r="G10146" t="s">
        <v>32693</v>
      </c>
      <c r="H10146" t="s">
        <v>14806</v>
      </c>
      <c r="J10146" t="s">
        <v>54240</v>
      </c>
      <c r="K10146" t="s">
        <v>302</v>
      </c>
      <c r="L10146" t="s">
        <v>303</v>
      </c>
      <c r="M10146" t="s">
        <v>8029</v>
      </c>
    </row>
    <row r="10147" spans="1:13" x14ac:dyDescent="0.2">
      <c r="A10147" t="s">
        <v>38143</v>
      </c>
      <c r="B10147" t="s">
        <v>38144</v>
      </c>
      <c r="C10147" t="s">
        <v>54241</v>
      </c>
      <c r="D10147" t="s">
        <v>349</v>
      </c>
      <c r="E10147" t="s">
        <v>424</v>
      </c>
      <c r="F10147" t="s">
        <v>3408</v>
      </c>
      <c r="G10147" t="s">
        <v>17143</v>
      </c>
      <c r="H10147" t="s">
        <v>14806</v>
      </c>
      <c r="J10147" t="s">
        <v>54242</v>
      </c>
      <c r="K10147" t="s">
        <v>54243</v>
      </c>
      <c r="L10147" t="s">
        <v>303</v>
      </c>
      <c r="M10147" t="s">
        <v>33332</v>
      </c>
    </row>
    <row r="10148" spans="1:13" x14ac:dyDescent="0.2">
      <c r="A10148" t="s">
        <v>38143</v>
      </c>
      <c r="B10148" t="s">
        <v>38144</v>
      </c>
      <c r="C10148" t="s">
        <v>54244</v>
      </c>
      <c r="D10148" t="s">
        <v>54245</v>
      </c>
      <c r="E10148" t="s">
        <v>2394</v>
      </c>
      <c r="F10148" t="s">
        <v>54246</v>
      </c>
      <c r="H10148" t="s">
        <v>17143</v>
      </c>
      <c r="I10148" t="s">
        <v>14806</v>
      </c>
      <c r="J10148" t="s">
        <v>54247</v>
      </c>
      <c r="K10148" t="s">
        <v>54248</v>
      </c>
      <c r="L10148" t="s">
        <v>303</v>
      </c>
      <c r="M10148" t="s">
        <v>11665</v>
      </c>
    </row>
    <row r="10149" spans="1:13" x14ac:dyDescent="0.2">
      <c r="A10149" t="s">
        <v>38143</v>
      </c>
      <c r="B10149" t="s">
        <v>38144</v>
      </c>
      <c r="C10149" t="s">
        <v>54249</v>
      </c>
      <c r="D10149" t="s">
        <v>54250</v>
      </c>
      <c r="E10149" t="s">
        <v>19860</v>
      </c>
      <c r="F10149" t="s">
        <v>54251</v>
      </c>
      <c r="G10149" t="s">
        <v>16394</v>
      </c>
      <c r="H10149" t="s">
        <v>14806</v>
      </c>
      <c r="J10149" t="s">
        <v>54252</v>
      </c>
      <c r="K10149" t="s">
        <v>302</v>
      </c>
      <c r="L10149" t="s">
        <v>303</v>
      </c>
      <c r="M10149" t="s">
        <v>422</v>
      </c>
    </row>
    <row r="10150" spans="1:13" x14ac:dyDescent="0.2">
      <c r="A10150" t="s">
        <v>38143</v>
      </c>
      <c r="B10150" t="s">
        <v>38144</v>
      </c>
      <c r="C10150" t="s">
        <v>54253</v>
      </c>
      <c r="D10150" t="s">
        <v>54254</v>
      </c>
      <c r="E10150" t="s">
        <v>54255</v>
      </c>
      <c r="F10150" t="s">
        <v>54256</v>
      </c>
      <c r="G10150" t="s">
        <v>54257</v>
      </c>
      <c r="H10150" t="s">
        <v>14806</v>
      </c>
      <c r="J10150" t="s">
        <v>54258</v>
      </c>
      <c r="K10150" t="s">
        <v>54259</v>
      </c>
      <c r="L10150" t="s">
        <v>303</v>
      </c>
      <c r="M10150" t="s">
        <v>25169</v>
      </c>
    </row>
    <row r="10151" spans="1:13" x14ac:dyDescent="0.2">
      <c r="A10151" t="s">
        <v>38143</v>
      </c>
      <c r="B10151" t="s">
        <v>38144</v>
      </c>
      <c r="C10151" t="s">
        <v>54260</v>
      </c>
      <c r="D10151" t="s">
        <v>54233</v>
      </c>
      <c r="E10151" t="s">
        <v>54234</v>
      </c>
      <c r="F10151" t="s">
        <v>54261</v>
      </c>
      <c r="G10151" t="s">
        <v>16394</v>
      </c>
      <c r="H10151" t="s">
        <v>14806</v>
      </c>
      <c r="J10151" t="s">
        <v>54262</v>
      </c>
      <c r="K10151" t="s">
        <v>302</v>
      </c>
      <c r="L10151" t="s">
        <v>303</v>
      </c>
      <c r="M10151" t="s">
        <v>11845</v>
      </c>
    </row>
    <row r="10152" spans="1:13" x14ac:dyDescent="0.2">
      <c r="A10152" t="s">
        <v>38143</v>
      </c>
      <c r="B10152" t="s">
        <v>38144</v>
      </c>
      <c r="C10152" t="s">
        <v>54263</v>
      </c>
      <c r="D10152" t="s">
        <v>349</v>
      </c>
      <c r="E10152" t="s">
        <v>424</v>
      </c>
      <c r="F10152" t="s">
        <v>54264</v>
      </c>
      <c r="G10152" t="s">
        <v>981</v>
      </c>
      <c r="H10152" t="s">
        <v>16387</v>
      </c>
      <c r="I10152" t="s">
        <v>14806</v>
      </c>
      <c r="J10152" t="s">
        <v>54265</v>
      </c>
      <c r="K10152" t="s">
        <v>54266</v>
      </c>
      <c r="L10152" t="s">
        <v>303</v>
      </c>
      <c r="M10152" t="s">
        <v>422</v>
      </c>
    </row>
    <row r="10153" spans="1:13" x14ac:dyDescent="0.2">
      <c r="A10153" t="s">
        <v>38143</v>
      </c>
      <c r="B10153" t="s">
        <v>38144</v>
      </c>
      <c r="C10153" t="s">
        <v>54267</v>
      </c>
      <c r="D10153" t="s">
        <v>394</v>
      </c>
      <c r="E10153" t="s">
        <v>499</v>
      </c>
      <c r="F10153" t="s">
        <v>6103</v>
      </c>
      <c r="G10153" t="s">
        <v>54268</v>
      </c>
      <c r="H10153" t="s">
        <v>16387</v>
      </c>
      <c r="I10153" t="s">
        <v>14806</v>
      </c>
      <c r="J10153" t="s">
        <v>54269</v>
      </c>
      <c r="K10153" t="s">
        <v>54270</v>
      </c>
      <c r="L10153" t="s">
        <v>303</v>
      </c>
      <c r="M10153" t="s">
        <v>10647</v>
      </c>
    </row>
    <row r="10154" spans="1:13" x14ac:dyDescent="0.2">
      <c r="A10154" t="s">
        <v>38143</v>
      </c>
      <c r="B10154" t="s">
        <v>38144</v>
      </c>
      <c r="C10154" t="s">
        <v>54271</v>
      </c>
      <c r="D10154" t="s">
        <v>15826</v>
      </c>
      <c r="E10154" t="s">
        <v>54272</v>
      </c>
      <c r="F10154" t="s">
        <v>54273</v>
      </c>
      <c r="H10154" t="s">
        <v>54274</v>
      </c>
      <c r="I10154" t="s">
        <v>14806</v>
      </c>
      <c r="J10154" t="s">
        <v>54275</v>
      </c>
      <c r="K10154" t="s">
        <v>54276</v>
      </c>
      <c r="L10154" t="s">
        <v>303</v>
      </c>
      <c r="M10154" t="s">
        <v>6976</v>
      </c>
    </row>
    <row r="10155" spans="1:13" x14ac:dyDescent="0.2">
      <c r="A10155" t="s">
        <v>38143</v>
      </c>
      <c r="B10155" t="s">
        <v>38144</v>
      </c>
      <c r="C10155" t="s">
        <v>54277</v>
      </c>
      <c r="D10155" t="s">
        <v>54278</v>
      </c>
      <c r="F10155" t="s">
        <v>54279</v>
      </c>
      <c r="G10155" t="s">
        <v>17143</v>
      </c>
      <c r="H10155" t="s">
        <v>14806</v>
      </c>
      <c r="J10155" t="s">
        <v>54280</v>
      </c>
      <c r="K10155" t="s">
        <v>302</v>
      </c>
      <c r="L10155" t="s">
        <v>303</v>
      </c>
      <c r="M10155" t="s">
        <v>3136</v>
      </c>
    </row>
    <row r="10156" spans="1:13" x14ac:dyDescent="0.2">
      <c r="A10156" t="s">
        <v>38143</v>
      </c>
      <c r="B10156" t="s">
        <v>38144</v>
      </c>
      <c r="C10156" t="s">
        <v>54281</v>
      </c>
      <c r="D10156" t="s">
        <v>54282</v>
      </c>
      <c r="E10156" t="s">
        <v>54283</v>
      </c>
      <c r="F10156" t="s">
        <v>54284</v>
      </c>
      <c r="H10156" t="s">
        <v>21854</v>
      </c>
      <c r="I10156" t="s">
        <v>14806</v>
      </c>
      <c r="J10156" t="s">
        <v>54285</v>
      </c>
      <c r="K10156" t="s">
        <v>54286</v>
      </c>
      <c r="L10156" t="s">
        <v>303</v>
      </c>
      <c r="M10156" t="s">
        <v>54287</v>
      </c>
    </row>
    <row r="10157" spans="1:13" x14ac:dyDescent="0.2">
      <c r="A10157" t="s">
        <v>38143</v>
      </c>
      <c r="B10157" t="s">
        <v>38144</v>
      </c>
      <c r="C10157" t="s">
        <v>54288</v>
      </c>
      <c r="D10157" t="s">
        <v>54289</v>
      </c>
      <c r="E10157" t="s">
        <v>46855</v>
      </c>
      <c r="F10157" t="s">
        <v>54290</v>
      </c>
      <c r="G10157" t="s">
        <v>54291</v>
      </c>
      <c r="H10157" t="s">
        <v>14806</v>
      </c>
      <c r="J10157" t="s">
        <v>54292</v>
      </c>
      <c r="K10157" t="s">
        <v>302</v>
      </c>
      <c r="L10157" t="s">
        <v>303</v>
      </c>
      <c r="M10157" t="s">
        <v>41198</v>
      </c>
    </row>
    <row r="10158" spans="1:13" x14ac:dyDescent="0.2">
      <c r="A10158" t="s">
        <v>38143</v>
      </c>
      <c r="B10158" t="s">
        <v>38144</v>
      </c>
      <c r="C10158" t="s">
        <v>54293</v>
      </c>
      <c r="D10158" t="s">
        <v>1870</v>
      </c>
      <c r="E10158" t="s">
        <v>2138</v>
      </c>
      <c r="F10158" t="s">
        <v>54294</v>
      </c>
      <c r="G10158" t="s">
        <v>54295</v>
      </c>
      <c r="H10158" t="s">
        <v>53909</v>
      </c>
      <c r="I10158" t="s">
        <v>14806</v>
      </c>
      <c r="J10158" t="s">
        <v>54296</v>
      </c>
      <c r="K10158" t="s">
        <v>54297</v>
      </c>
      <c r="L10158" t="s">
        <v>303</v>
      </c>
      <c r="M10158" t="s">
        <v>7842</v>
      </c>
    </row>
    <row r="10159" spans="1:13" x14ac:dyDescent="0.2">
      <c r="A10159" t="s">
        <v>38143</v>
      </c>
      <c r="B10159" t="s">
        <v>38144</v>
      </c>
      <c r="C10159" t="s">
        <v>54298</v>
      </c>
      <c r="D10159" t="s">
        <v>54299</v>
      </c>
      <c r="E10159" t="s">
        <v>6070</v>
      </c>
      <c r="F10159" t="s">
        <v>54300</v>
      </c>
      <c r="G10159" t="s">
        <v>54301</v>
      </c>
      <c r="H10159" t="s">
        <v>16394</v>
      </c>
      <c r="I10159" t="s">
        <v>14806</v>
      </c>
      <c r="J10159" t="s">
        <v>54302</v>
      </c>
      <c r="K10159" t="s">
        <v>302</v>
      </c>
      <c r="L10159" t="s">
        <v>303</v>
      </c>
      <c r="M10159" t="s">
        <v>422</v>
      </c>
    </row>
    <row r="10160" spans="1:13" x14ac:dyDescent="0.2">
      <c r="A10160" t="s">
        <v>38143</v>
      </c>
      <c r="B10160" t="s">
        <v>38144</v>
      </c>
      <c r="C10160" t="s">
        <v>54303</v>
      </c>
      <c r="D10160" t="s">
        <v>54304</v>
      </c>
      <c r="E10160" t="s">
        <v>54305</v>
      </c>
      <c r="F10160" t="s">
        <v>54306</v>
      </c>
      <c r="G10160" t="s">
        <v>16131</v>
      </c>
      <c r="H10160" t="s">
        <v>13041</v>
      </c>
      <c r="J10160" t="s">
        <v>54307</v>
      </c>
      <c r="K10160" t="s">
        <v>302</v>
      </c>
      <c r="L10160" t="s">
        <v>303</v>
      </c>
      <c r="M10160" t="s">
        <v>422</v>
      </c>
    </row>
    <row r="10161" spans="1:13" x14ac:dyDescent="0.2">
      <c r="A10161" t="s">
        <v>38143</v>
      </c>
      <c r="B10161" t="s">
        <v>38144</v>
      </c>
      <c r="C10161" t="s">
        <v>54308</v>
      </c>
      <c r="D10161" t="s">
        <v>401</v>
      </c>
      <c r="E10161" t="s">
        <v>16444</v>
      </c>
      <c r="F10161" t="s">
        <v>19524</v>
      </c>
      <c r="G10161" t="s">
        <v>54309</v>
      </c>
      <c r="H10161" t="s">
        <v>16387</v>
      </c>
      <c r="I10161" t="s">
        <v>14806</v>
      </c>
      <c r="J10161" t="s">
        <v>54265</v>
      </c>
      <c r="K10161" t="s">
        <v>302</v>
      </c>
      <c r="L10161" t="s">
        <v>303</v>
      </c>
      <c r="M10161" t="s">
        <v>54310</v>
      </c>
    </row>
    <row r="10162" spans="1:13" x14ac:dyDescent="0.2">
      <c r="A10162" t="s">
        <v>38143</v>
      </c>
      <c r="B10162" t="s">
        <v>38144</v>
      </c>
      <c r="C10162" t="s">
        <v>54311</v>
      </c>
      <c r="D10162" t="s">
        <v>349</v>
      </c>
      <c r="E10162" t="s">
        <v>424</v>
      </c>
      <c r="F10162" t="s">
        <v>54312</v>
      </c>
      <c r="G10162" t="s">
        <v>16362</v>
      </c>
      <c r="H10162" t="s">
        <v>13041</v>
      </c>
      <c r="J10162" t="s">
        <v>54313</v>
      </c>
      <c r="K10162" t="s">
        <v>302</v>
      </c>
      <c r="L10162" t="s">
        <v>303</v>
      </c>
      <c r="M10162" t="s">
        <v>422</v>
      </c>
    </row>
    <row r="10163" spans="1:13" x14ac:dyDescent="0.2">
      <c r="A10163" t="s">
        <v>38143</v>
      </c>
      <c r="B10163" t="s">
        <v>38144</v>
      </c>
      <c r="C10163" t="s">
        <v>54314</v>
      </c>
      <c r="D10163" t="s">
        <v>54010</v>
      </c>
      <c r="E10163" t="s">
        <v>54011</v>
      </c>
      <c r="F10163" t="s">
        <v>54315</v>
      </c>
      <c r="G10163" t="s">
        <v>53909</v>
      </c>
      <c r="H10163" t="s">
        <v>14806</v>
      </c>
      <c r="J10163" t="s">
        <v>54316</v>
      </c>
      <c r="K10163" t="s">
        <v>302</v>
      </c>
      <c r="L10163" t="s">
        <v>303</v>
      </c>
      <c r="M10163" t="s">
        <v>422</v>
      </c>
    </row>
    <row r="10164" spans="1:13" x14ac:dyDescent="0.2">
      <c r="A10164" t="s">
        <v>38143</v>
      </c>
      <c r="B10164" t="s">
        <v>38144</v>
      </c>
      <c r="C10164" t="s">
        <v>54317</v>
      </c>
      <c r="D10164" t="s">
        <v>54318</v>
      </c>
      <c r="E10164" t="s">
        <v>54319</v>
      </c>
      <c r="F10164" t="s">
        <v>54320</v>
      </c>
      <c r="G10164" t="s">
        <v>54321</v>
      </c>
      <c r="H10164" t="s">
        <v>54322</v>
      </c>
      <c r="I10164" t="s">
        <v>14806</v>
      </c>
      <c r="J10164" t="s">
        <v>54323</v>
      </c>
      <c r="K10164" t="s">
        <v>54324</v>
      </c>
      <c r="L10164" t="s">
        <v>303</v>
      </c>
      <c r="M10164" t="s">
        <v>15049</v>
      </c>
    </row>
    <row r="10165" spans="1:13" x14ac:dyDescent="0.2">
      <c r="A10165" t="s">
        <v>38143</v>
      </c>
      <c r="B10165" t="s">
        <v>38144</v>
      </c>
      <c r="C10165" t="s">
        <v>54325</v>
      </c>
      <c r="D10165" t="s">
        <v>349</v>
      </c>
      <c r="F10165" t="s">
        <v>54326</v>
      </c>
      <c r="G10165" t="s">
        <v>53909</v>
      </c>
      <c r="H10165" t="s">
        <v>14806</v>
      </c>
      <c r="J10165" t="s">
        <v>54327</v>
      </c>
      <c r="K10165" t="s">
        <v>302</v>
      </c>
      <c r="L10165" t="s">
        <v>303</v>
      </c>
      <c r="M10165" t="s">
        <v>422</v>
      </c>
    </row>
    <row r="10166" spans="1:13" x14ac:dyDescent="0.2">
      <c r="A10166" t="s">
        <v>38143</v>
      </c>
      <c r="B10166" t="s">
        <v>38144</v>
      </c>
      <c r="C10166" t="s">
        <v>54328</v>
      </c>
      <c r="D10166" t="s">
        <v>54329</v>
      </c>
      <c r="E10166" t="s">
        <v>54330</v>
      </c>
      <c r="F10166" t="s">
        <v>54331</v>
      </c>
      <c r="H10166" t="s">
        <v>53979</v>
      </c>
      <c r="I10166" t="s">
        <v>14806</v>
      </c>
      <c r="J10166" t="s">
        <v>54332</v>
      </c>
      <c r="K10166" t="s">
        <v>54333</v>
      </c>
      <c r="L10166" t="s">
        <v>303</v>
      </c>
      <c r="M10166" t="s">
        <v>3354</v>
      </c>
    </row>
    <row r="10167" spans="1:13" x14ac:dyDescent="0.2">
      <c r="A10167" t="s">
        <v>38143</v>
      </c>
      <c r="B10167" t="s">
        <v>38144</v>
      </c>
      <c r="C10167" t="s">
        <v>54334</v>
      </c>
      <c r="D10167" t="s">
        <v>54335</v>
      </c>
      <c r="E10167" t="s">
        <v>54336</v>
      </c>
      <c r="F10167" t="s">
        <v>54337</v>
      </c>
      <c r="H10167" t="s">
        <v>53988</v>
      </c>
      <c r="I10167" t="s">
        <v>14806</v>
      </c>
      <c r="J10167" t="s">
        <v>54338</v>
      </c>
      <c r="K10167" t="s">
        <v>54339</v>
      </c>
      <c r="L10167" t="s">
        <v>303</v>
      </c>
      <c r="M10167" t="s">
        <v>36611</v>
      </c>
    </row>
    <row r="10168" spans="1:13" x14ac:dyDescent="0.2">
      <c r="A10168" t="s">
        <v>38143</v>
      </c>
      <c r="B10168" t="s">
        <v>38144</v>
      </c>
      <c r="C10168" t="s">
        <v>54340</v>
      </c>
      <c r="D10168" t="s">
        <v>394</v>
      </c>
      <c r="E10168" t="s">
        <v>395</v>
      </c>
      <c r="F10168" t="s">
        <v>54341</v>
      </c>
      <c r="G10168" t="s">
        <v>54342</v>
      </c>
      <c r="H10168" t="s">
        <v>53951</v>
      </c>
      <c r="I10168" t="s">
        <v>14806</v>
      </c>
      <c r="J10168" t="s">
        <v>54343</v>
      </c>
      <c r="K10168" t="s">
        <v>54344</v>
      </c>
      <c r="L10168" t="s">
        <v>303</v>
      </c>
      <c r="M10168" t="s">
        <v>54345</v>
      </c>
    </row>
    <row r="10169" spans="1:13" x14ac:dyDescent="0.2">
      <c r="A10169" t="s">
        <v>38143</v>
      </c>
      <c r="B10169" t="s">
        <v>38144</v>
      </c>
      <c r="C10169" t="s">
        <v>54346</v>
      </c>
      <c r="D10169" t="s">
        <v>54347</v>
      </c>
      <c r="E10169" t="s">
        <v>54348</v>
      </c>
      <c r="F10169" t="s">
        <v>54349</v>
      </c>
      <c r="H10169" t="s">
        <v>54257</v>
      </c>
      <c r="I10169" t="s">
        <v>14806</v>
      </c>
      <c r="J10169" t="s">
        <v>54350</v>
      </c>
      <c r="K10169" t="s">
        <v>54351</v>
      </c>
      <c r="L10169" t="s">
        <v>303</v>
      </c>
      <c r="M10169" t="s">
        <v>6179</v>
      </c>
    </row>
    <row r="10170" spans="1:13" x14ac:dyDescent="0.2">
      <c r="A10170" t="s">
        <v>38143</v>
      </c>
      <c r="B10170" t="s">
        <v>38144</v>
      </c>
      <c r="C10170" t="s">
        <v>54352</v>
      </c>
      <c r="D10170" t="s">
        <v>11973</v>
      </c>
      <c r="E10170" t="s">
        <v>33645</v>
      </c>
      <c r="F10170" t="s">
        <v>34254</v>
      </c>
      <c r="G10170" t="s">
        <v>54353</v>
      </c>
      <c r="H10170" t="s">
        <v>14806</v>
      </c>
      <c r="J10170" t="s">
        <v>54354</v>
      </c>
      <c r="K10170" t="s">
        <v>54355</v>
      </c>
      <c r="L10170" t="s">
        <v>303</v>
      </c>
      <c r="M10170" t="s">
        <v>3677</v>
      </c>
    </row>
    <row r="10171" spans="1:13" x14ac:dyDescent="0.2">
      <c r="A10171" t="s">
        <v>38143</v>
      </c>
      <c r="B10171" t="s">
        <v>38144</v>
      </c>
      <c r="C10171" t="s">
        <v>54356</v>
      </c>
      <c r="D10171" t="s">
        <v>54357</v>
      </c>
      <c r="E10171" t="s">
        <v>54358</v>
      </c>
      <c r="F10171" t="s">
        <v>54359</v>
      </c>
      <c r="G10171" t="s">
        <v>13041</v>
      </c>
      <c r="J10171" t="s">
        <v>54360</v>
      </c>
      <c r="K10171" t="s">
        <v>302</v>
      </c>
      <c r="L10171" t="s">
        <v>303</v>
      </c>
      <c r="M10171" t="s">
        <v>422</v>
      </c>
    </row>
    <row r="10172" spans="1:13" x14ac:dyDescent="0.2">
      <c r="A10172" t="s">
        <v>38143</v>
      </c>
      <c r="B10172" t="s">
        <v>38144</v>
      </c>
      <c r="C10172" t="s">
        <v>54361</v>
      </c>
      <c r="D10172" t="s">
        <v>54362</v>
      </c>
      <c r="E10172" t="s">
        <v>37960</v>
      </c>
      <c r="F10172" t="s">
        <v>54363</v>
      </c>
      <c r="G10172" t="s">
        <v>54364</v>
      </c>
      <c r="H10172" t="s">
        <v>17143</v>
      </c>
      <c r="I10172" t="s">
        <v>14806</v>
      </c>
      <c r="J10172" t="s">
        <v>54365</v>
      </c>
      <c r="K10172" t="s">
        <v>54366</v>
      </c>
      <c r="L10172" t="s">
        <v>303</v>
      </c>
      <c r="M10172" t="s">
        <v>2966</v>
      </c>
    </row>
    <row r="10173" spans="1:13" x14ac:dyDescent="0.2">
      <c r="A10173" t="s">
        <v>38143</v>
      </c>
      <c r="B10173" t="s">
        <v>38144</v>
      </c>
      <c r="C10173" t="s">
        <v>54367</v>
      </c>
      <c r="D10173" t="s">
        <v>54368</v>
      </c>
      <c r="E10173" t="s">
        <v>13513</v>
      </c>
      <c r="F10173" t="s">
        <v>54369</v>
      </c>
      <c r="G10173" t="s">
        <v>54168</v>
      </c>
      <c r="H10173" t="s">
        <v>31983</v>
      </c>
      <c r="I10173" t="s">
        <v>14806</v>
      </c>
      <c r="J10173" t="s">
        <v>54370</v>
      </c>
      <c r="K10173" t="s">
        <v>54371</v>
      </c>
      <c r="L10173" t="s">
        <v>303</v>
      </c>
      <c r="M10173" t="s">
        <v>54372</v>
      </c>
    </row>
    <row r="10174" spans="1:13" x14ac:dyDescent="0.2">
      <c r="A10174" t="s">
        <v>38143</v>
      </c>
      <c r="B10174" t="s">
        <v>38144</v>
      </c>
      <c r="C10174" t="s">
        <v>54373</v>
      </c>
      <c r="D10174" t="s">
        <v>54374</v>
      </c>
      <c r="E10174" t="s">
        <v>54375</v>
      </c>
      <c r="F10174" t="s">
        <v>54376</v>
      </c>
      <c r="H10174" t="s">
        <v>17143</v>
      </c>
      <c r="I10174" t="s">
        <v>14806</v>
      </c>
      <c r="J10174" t="s">
        <v>54377</v>
      </c>
      <c r="K10174" t="s">
        <v>54378</v>
      </c>
      <c r="L10174" t="s">
        <v>303</v>
      </c>
      <c r="M10174" t="s">
        <v>7965</v>
      </c>
    </row>
    <row r="10175" spans="1:13" x14ac:dyDescent="0.2">
      <c r="A10175" t="s">
        <v>38143</v>
      </c>
      <c r="B10175" t="s">
        <v>38144</v>
      </c>
      <c r="C10175" t="s">
        <v>54379</v>
      </c>
      <c r="D10175" t="s">
        <v>349</v>
      </c>
      <c r="E10175" t="s">
        <v>13874</v>
      </c>
      <c r="F10175" t="s">
        <v>10769</v>
      </c>
      <c r="G10175" t="s">
        <v>54380</v>
      </c>
      <c r="H10175" t="s">
        <v>53988</v>
      </c>
      <c r="I10175" t="s">
        <v>14806</v>
      </c>
      <c r="J10175" t="s">
        <v>54381</v>
      </c>
      <c r="K10175" t="s">
        <v>54382</v>
      </c>
      <c r="L10175" t="s">
        <v>303</v>
      </c>
      <c r="M10175" t="s">
        <v>33332</v>
      </c>
    </row>
    <row r="10176" spans="1:13" x14ac:dyDescent="0.2">
      <c r="A10176" t="s">
        <v>38143</v>
      </c>
      <c r="B10176" t="s">
        <v>38144</v>
      </c>
      <c r="C10176" t="s">
        <v>54383</v>
      </c>
      <c r="D10176" t="s">
        <v>349</v>
      </c>
      <c r="F10176" t="s">
        <v>54384</v>
      </c>
      <c r="G10176" t="s">
        <v>21854</v>
      </c>
      <c r="H10176" t="s">
        <v>14806</v>
      </c>
      <c r="J10176" t="s">
        <v>54385</v>
      </c>
      <c r="K10176" t="s">
        <v>302</v>
      </c>
      <c r="L10176" t="s">
        <v>303</v>
      </c>
      <c r="M10176" t="s">
        <v>33332</v>
      </c>
    </row>
    <row r="10177" spans="1:13" x14ac:dyDescent="0.2">
      <c r="A10177" t="s">
        <v>38143</v>
      </c>
      <c r="B10177" t="s">
        <v>38144</v>
      </c>
      <c r="C10177" t="s">
        <v>54386</v>
      </c>
      <c r="D10177" t="s">
        <v>16184</v>
      </c>
      <c r="E10177" t="s">
        <v>54387</v>
      </c>
      <c r="F10177" t="s">
        <v>54388</v>
      </c>
      <c r="H10177" t="s">
        <v>16394</v>
      </c>
      <c r="I10177" t="s">
        <v>14806</v>
      </c>
      <c r="J10177" t="s">
        <v>54389</v>
      </c>
      <c r="K10177" t="s">
        <v>54390</v>
      </c>
      <c r="L10177" t="s">
        <v>303</v>
      </c>
      <c r="M10177" t="s">
        <v>54391</v>
      </c>
    </row>
    <row r="10178" spans="1:13" x14ac:dyDescent="0.2">
      <c r="A10178" t="s">
        <v>38143</v>
      </c>
      <c r="B10178" t="s">
        <v>38144</v>
      </c>
      <c r="C10178" t="s">
        <v>54392</v>
      </c>
      <c r="D10178" t="s">
        <v>54393</v>
      </c>
      <c r="E10178" t="s">
        <v>16957</v>
      </c>
      <c r="F10178" t="s">
        <v>54394</v>
      </c>
      <c r="G10178" t="s">
        <v>54395</v>
      </c>
      <c r="H10178" t="s">
        <v>16394</v>
      </c>
      <c r="I10178" t="s">
        <v>14806</v>
      </c>
      <c r="J10178" t="s">
        <v>54396</v>
      </c>
      <c r="K10178" t="s">
        <v>54397</v>
      </c>
      <c r="L10178" t="s">
        <v>303</v>
      </c>
      <c r="M10178" t="s">
        <v>6028</v>
      </c>
    </row>
    <row r="10179" spans="1:13" x14ac:dyDescent="0.2">
      <c r="A10179" t="s">
        <v>38143</v>
      </c>
      <c r="B10179" t="s">
        <v>38144</v>
      </c>
      <c r="C10179" t="s">
        <v>54398</v>
      </c>
      <c r="D10179" t="s">
        <v>16177</v>
      </c>
      <c r="E10179" t="s">
        <v>54399</v>
      </c>
      <c r="F10179" t="s">
        <v>54400</v>
      </c>
      <c r="G10179" t="s">
        <v>54168</v>
      </c>
      <c r="H10179" t="s">
        <v>31983</v>
      </c>
      <c r="I10179" t="s">
        <v>14806</v>
      </c>
      <c r="J10179" t="s">
        <v>54401</v>
      </c>
      <c r="K10179" t="s">
        <v>54402</v>
      </c>
      <c r="L10179" t="s">
        <v>303</v>
      </c>
      <c r="M10179" t="s">
        <v>17524</v>
      </c>
    </row>
    <row r="10180" spans="1:13" x14ac:dyDescent="0.2">
      <c r="A10180" t="s">
        <v>38143</v>
      </c>
      <c r="B10180" t="s">
        <v>38144</v>
      </c>
      <c r="C10180" t="s">
        <v>54403</v>
      </c>
      <c r="D10180" t="s">
        <v>54404</v>
      </c>
      <c r="E10180" t="s">
        <v>54405</v>
      </c>
      <c r="F10180" t="s">
        <v>54406</v>
      </c>
      <c r="H10180" t="s">
        <v>54407</v>
      </c>
      <c r="I10180" t="s">
        <v>14806</v>
      </c>
      <c r="J10180" t="s">
        <v>54408</v>
      </c>
      <c r="K10180" t="s">
        <v>302</v>
      </c>
      <c r="L10180" t="s">
        <v>303</v>
      </c>
      <c r="M10180" t="s">
        <v>422</v>
      </c>
    </row>
    <row r="10181" spans="1:13" x14ac:dyDescent="0.2">
      <c r="A10181" t="s">
        <v>38143</v>
      </c>
      <c r="B10181" t="s">
        <v>38144</v>
      </c>
      <c r="C10181" t="s">
        <v>54409</v>
      </c>
      <c r="D10181" t="s">
        <v>5790</v>
      </c>
      <c r="E10181" t="s">
        <v>5791</v>
      </c>
      <c r="F10181" t="s">
        <v>54410</v>
      </c>
      <c r="H10181" t="s">
        <v>53894</v>
      </c>
      <c r="I10181" t="s">
        <v>14806</v>
      </c>
      <c r="J10181" t="s">
        <v>54411</v>
      </c>
      <c r="K10181" t="s">
        <v>54412</v>
      </c>
      <c r="L10181" t="s">
        <v>303</v>
      </c>
      <c r="M10181" t="s">
        <v>50379</v>
      </c>
    </row>
    <row r="10182" spans="1:13" x14ac:dyDescent="0.2">
      <c r="A10182" t="s">
        <v>38143</v>
      </c>
      <c r="B10182" t="s">
        <v>38144</v>
      </c>
      <c r="C10182" t="s">
        <v>54413</v>
      </c>
      <c r="D10182" t="s">
        <v>54414</v>
      </c>
      <c r="E10182" t="s">
        <v>53949</v>
      </c>
      <c r="F10182" t="s">
        <v>54415</v>
      </c>
      <c r="G10182" t="s">
        <v>54291</v>
      </c>
      <c r="H10182" t="s">
        <v>14806</v>
      </c>
      <c r="J10182" t="s">
        <v>54416</v>
      </c>
      <c r="K10182" t="s">
        <v>54417</v>
      </c>
      <c r="L10182" t="s">
        <v>303</v>
      </c>
      <c r="M10182" t="s">
        <v>3163</v>
      </c>
    </row>
    <row r="10183" spans="1:13" x14ac:dyDescent="0.2">
      <c r="A10183" t="s">
        <v>38143</v>
      </c>
      <c r="B10183" t="s">
        <v>38144</v>
      </c>
      <c r="C10183" t="s">
        <v>54418</v>
      </c>
      <c r="D10183" t="s">
        <v>349</v>
      </c>
      <c r="E10183" t="s">
        <v>424</v>
      </c>
      <c r="F10183" t="s">
        <v>54419</v>
      </c>
      <c r="I10183" t="s">
        <v>13041</v>
      </c>
      <c r="J10183" t="s">
        <v>54420</v>
      </c>
      <c r="K10183" t="s">
        <v>54421</v>
      </c>
      <c r="L10183" t="s">
        <v>303</v>
      </c>
      <c r="M10183" t="s">
        <v>54422</v>
      </c>
    </row>
    <row r="10184" spans="1:13" x14ac:dyDescent="0.2">
      <c r="A10184" t="s">
        <v>38143</v>
      </c>
      <c r="B10184" t="s">
        <v>38144</v>
      </c>
      <c r="C10184" t="s">
        <v>54423</v>
      </c>
      <c r="D10184" t="s">
        <v>54125</v>
      </c>
      <c r="F10184" t="s">
        <v>54424</v>
      </c>
      <c r="G10184" t="s">
        <v>53902</v>
      </c>
      <c r="H10184" t="s">
        <v>14806</v>
      </c>
      <c r="J10184" t="s">
        <v>54425</v>
      </c>
      <c r="K10184" t="s">
        <v>302</v>
      </c>
      <c r="L10184" t="s">
        <v>303</v>
      </c>
      <c r="M10184" t="s">
        <v>33656</v>
      </c>
    </row>
    <row r="10185" spans="1:13" x14ac:dyDescent="0.2">
      <c r="A10185" t="s">
        <v>38143</v>
      </c>
      <c r="B10185" t="s">
        <v>38144</v>
      </c>
      <c r="C10185" t="s">
        <v>54426</v>
      </c>
      <c r="D10185" t="s">
        <v>54427</v>
      </c>
      <c r="E10185" t="s">
        <v>54428</v>
      </c>
      <c r="F10185" t="s">
        <v>54429</v>
      </c>
      <c r="G10185" t="s">
        <v>17143</v>
      </c>
      <c r="H10185" t="s">
        <v>14806</v>
      </c>
      <c r="J10185" t="s">
        <v>54430</v>
      </c>
      <c r="K10185" t="s">
        <v>54431</v>
      </c>
      <c r="L10185" t="s">
        <v>303</v>
      </c>
      <c r="M10185" t="s">
        <v>1598</v>
      </c>
    </row>
    <row r="10186" spans="1:13" x14ac:dyDescent="0.2">
      <c r="A10186" t="s">
        <v>38143</v>
      </c>
      <c r="B10186" t="s">
        <v>38144</v>
      </c>
      <c r="C10186" t="s">
        <v>54432</v>
      </c>
      <c r="D10186" t="s">
        <v>54433</v>
      </c>
      <c r="E10186" t="s">
        <v>54434</v>
      </c>
      <c r="F10186" t="s">
        <v>54435</v>
      </c>
      <c r="H10186" t="s">
        <v>17143</v>
      </c>
      <c r="I10186" t="s">
        <v>14806</v>
      </c>
      <c r="J10186" t="s">
        <v>54436</v>
      </c>
      <c r="K10186" t="s">
        <v>54437</v>
      </c>
      <c r="L10186" t="s">
        <v>303</v>
      </c>
      <c r="M10186" t="s">
        <v>2966</v>
      </c>
    </row>
    <row r="10187" spans="1:13" x14ac:dyDescent="0.2">
      <c r="A10187" t="s">
        <v>38143</v>
      </c>
      <c r="B10187" t="s">
        <v>38144</v>
      </c>
      <c r="C10187" t="s">
        <v>54438</v>
      </c>
      <c r="D10187" t="s">
        <v>54439</v>
      </c>
      <c r="E10187" t="s">
        <v>54440</v>
      </c>
      <c r="F10187" t="s">
        <v>54441</v>
      </c>
      <c r="G10187" t="s">
        <v>17143</v>
      </c>
      <c r="H10187" t="s">
        <v>14806</v>
      </c>
      <c r="J10187" t="s">
        <v>54442</v>
      </c>
      <c r="K10187" t="s">
        <v>302</v>
      </c>
      <c r="L10187" t="s">
        <v>303</v>
      </c>
      <c r="M10187" t="s">
        <v>10583</v>
      </c>
    </row>
    <row r="10188" spans="1:13" x14ac:dyDescent="0.2">
      <c r="A10188" t="s">
        <v>38143</v>
      </c>
      <c r="B10188" t="s">
        <v>38144</v>
      </c>
      <c r="C10188" t="s">
        <v>54443</v>
      </c>
      <c r="D10188" t="s">
        <v>54444</v>
      </c>
      <c r="E10188" t="s">
        <v>54445</v>
      </c>
      <c r="F10188" t="s">
        <v>54446</v>
      </c>
      <c r="H10188" t="s">
        <v>16123</v>
      </c>
      <c r="I10188" t="s">
        <v>13041</v>
      </c>
      <c r="J10188" t="s">
        <v>54447</v>
      </c>
      <c r="K10188" t="s">
        <v>54448</v>
      </c>
      <c r="L10188" t="s">
        <v>303</v>
      </c>
      <c r="M10188" t="s">
        <v>49645</v>
      </c>
    </row>
    <row r="10189" spans="1:13" x14ac:dyDescent="0.2">
      <c r="A10189" t="s">
        <v>38143</v>
      </c>
      <c r="B10189" t="s">
        <v>38144</v>
      </c>
      <c r="C10189" t="s">
        <v>54449</v>
      </c>
      <c r="D10189" t="s">
        <v>53976</v>
      </c>
      <c r="E10189" t="s">
        <v>32507</v>
      </c>
      <c r="F10189" t="s">
        <v>54450</v>
      </c>
      <c r="G10189" t="s">
        <v>53979</v>
      </c>
      <c r="H10189" t="s">
        <v>53909</v>
      </c>
      <c r="I10189" t="s">
        <v>14806</v>
      </c>
      <c r="J10189" t="s">
        <v>54451</v>
      </c>
      <c r="K10189" t="s">
        <v>54452</v>
      </c>
      <c r="L10189" t="s">
        <v>303</v>
      </c>
      <c r="M10189" t="s">
        <v>10125</v>
      </c>
    </row>
    <row r="10190" spans="1:13" x14ac:dyDescent="0.2">
      <c r="A10190" t="s">
        <v>38143</v>
      </c>
      <c r="B10190" t="s">
        <v>38144</v>
      </c>
      <c r="C10190" t="s">
        <v>54453</v>
      </c>
      <c r="D10190" t="s">
        <v>54454</v>
      </c>
      <c r="E10190" t="s">
        <v>54455</v>
      </c>
      <c r="F10190" t="s">
        <v>54456</v>
      </c>
      <c r="G10190" t="s">
        <v>53909</v>
      </c>
      <c r="H10190" t="s">
        <v>14806</v>
      </c>
      <c r="J10190" t="s">
        <v>54457</v>
      </c>
      <c r="K10190" t="s">
        <v>54458</v>
      </c>
      <c r="L10190" t="s">
        <v>303</v>
      </c>
      <c r="M10190" t="s">
        <v>49143</v>
      </c>
    </row>
    <row r="10191" spans="1:13" x14ac:dyDescent="0.2">
      <c r="A10191" t="s">
        <v>38143</v>
      </c>
      <c r="B10191" t="s">
        <v>38144</v>
      </c>
      <c r="C10191" t="s">
        <v>54459</v>
      </c>
      <c r="D10191" t="s">
        <v>15726</v>
      </c>
      <c r="E10191" t="s">
        <v>15727</v>
      </c>
      <c r="F10191" t="s">
        <v>54460</v>
      </c>
      <c r="G10191" t="s">
        <v>16394</v>
      </c>
      <c r="H10191" t="s">
        <v>14806</v>
      </c>
      <c r="J10191" t="s">
        <v>54461</v>
      </c>
      <c r="K10191" t="s">
        <v>54462</v>
      </c>
      <c r="L10191" t="s">
        <v>303</v>
      </c>
      <c r="M10191" t="s">
        <v>422</v>
      </c>
    </row>
    <row r="10192" spans="1:13" x14ac:dyDescent="0.2">
      <c r="A10192" t="s">
        <v>38143</v>
      </c>
      <c r="B10192" t="s">
        <v>38144</v>
      </c>
      <c r="C10192" t="s">
        <v>54463</v>
      </c>
      <c r="D10192" t="s">
        <v>349</v>
      </c>
      <c r="E10192" t="s">
        <v>424</v>
      </c>
      <c r="F10192" t="s">
        <v>54464</v>
      </c>
      <c r="G10192" t="s">
        <v>53909</v>
      </c>
      <c r="H10192" t="s">
        <v>14806</v>
      </c>
      <c r="J10192" t="s">
        <v>54465</v>
      </c>
      <c r="K10192" t="s">
        <v>302</v>
      </c>
      <c r="L10192" t="s">
        <v>303</v>
      </c>
      <c r="M10192" t="s">
        <v>422</v>
      </c>
    </row>
    <row r="10193" spans="1:13" x14ac:dyDescent="0.2">
      <c r="A10193" t="s">
        <v>38143</v>
      </c>
      <c r="B10193" t="s">
        <v>38144</v>
      </c>
      <c r="C10193" t="s">
        <v>54466</v>
      </c>
      <c r="D10193" t="s">
        <v>54467</v>
      </c>
      <c r="E10193" t="s">
        <v>54468</v>
      </c>
      <c r="F10193" t="s">
        <v>54469</v>
      </c>
      <c r="G10193" t="s">
        <v>16131</v>
      </c>
      <c r="H10193" t="s">
        <v>13041</v>
      </c>
      <c r="J10193" t="s">
        <v>54470</v>
      </c>
      <c r="K10193" t="s">
        <v>54471</v>
      </c>
      <c r="L10193" t="s">
        <v>303</v>
      </c>
      <c r="M10193" t="s">
        <v>3765</v>
      </c>
    </row>
    <row r="10194" spans="1:13" x14ac:dyDescent="0.2">
      <c r="A10194" t="s">
        <v>38143</v>
      </c>
      <c r="B10194" t="s">
        <v>38144</v>
      </c>
      <c r="C10194" t="s">
        <v>54472</v>
      </c>
      <c r="D10194" t="s">
        <v>349</v>
      </c>
      <c r="E10194" t="s">
        <v>424</v>
      </c>
      <c r="F10194" t="s">
        <v>54473</v>
      </c>
      <c r="H10194" t="s">
        <v>53988</v>
      </c>
      <c r="I10194" t="s">
        <v>14806</v>
      </c>
      <c r="J10194" t="s">
        <v>54474</v>
      </c>
      <c r="K10194" t="s">
        <v>54475</v>
      </c>
      <c r="L10194" t="s">
        <v>303</v>
      </c>
      <c r="M10194" t="s">
        <v>54476</v>
      </c>
    </row>
    <row r="10195" spans="1:13" x14ac:dyDescent="0.2">
      <c r="A10195" t="s">
        <v>38143</v>
      </c>
      <c r="B10195" t="s">
        <v>38144</v>
      </c>
      <c r="C10195" t="s">
        <v>54477</v>
      </c>
      <c r="D10195" t="s">
        <v>33618</v>
      </c>
      <c r="E10195" t="s">
        <v>33619</v>
      </c>
      <c r="F10195" t="s">
        <v>54478</v>
      </c>
      <c r="H10195" t="s">
        <v>16174</v>
      </c>
      <c r="I10195" t="s">
        <v>13041</v>
      </c>
      <c r="J10195" t="s">
        <v>54479</v>
      </c>
      <c r="K10195" t="s">
        <v>54480</v>
      </c>
      <c r="L10195" t="s">
        <v>303</v>
      </c>
      <c r="M10195" t="s">
        <v>1372</v>
      </c>
    </row>
    <row r="10196" spans="1:13" x14ac:dyDescent="0.2">
      <c r="A10196" t="s">
        <v>38143</v>
      </c>
      <c r="B10196" t="s">
        <v>38144</v>
      </c>
      <c r="C10196" t="s">
        <v>54481</v>
      </c>
      <c r="D10196" t="s">
        <v>349</v>
      </c>
      <c r="E10196" t="s">
        <v>424</v>
      </c>
      <c r="F10196" t="s">
        <v>54482</v>
      </c>
      <c r="G10196" t="s">
        <v>981</v>
      </c>
      <c r="H10196" t="s">
        <v>16387</v>
      </c>
      <c r="I10196" t="s">
        <v>14806</v>
      </c>
      <c r="J10196" t="s">
        <v>54483</v>
      </c>
      <c r="K10196" t="s">
        <v>302</v>
      </c>
      <c r="L10196" t="s">
        <v>303</v>
      </c>
      <c r="M10196" t="s">
        <v>422</v>
      </c>
    </row>
    <row r="10197" spans="1:13" x14ac:dyDescent="0.2">
      <c r="A10197" t="s">
        <v>38143</v>
      </c>
      <c r="B10197" t="s">
        <v>38144</v>
      </c>
      <c r="C10197" t="s">
        <v>54484</v>
      </c>
      <c r="D10197" t="s">
        <v>349</v>
      </c>
      <c r="E10197" t="s">
        <v>424</v>
      </c>
      <c r="F10197" t="s">
        <v>54485</v>
      </c>
      <c r="G10197" t="s">
        <v>16174</v>
      </c>
      <c r="H10197" t="s">
        <v>13041</v>
      </c>
      <c r="J10197" t="s">
        <v>54486</v>
      </c>
      <c r="K10197" t="s">
        <v>302</v>
      </c>
      <c r="L10197" t="s">
        <v>303</v>
      </c>
      <c r="M10197" t="s">
        <v>422</v>
      </c>
    </row>
    <row r="10198" spans="1:13" x14ac:dyDescent="0.2">
      <c r="A10198" t="s">
        <v>38143</v>
      </c>
      <c r="B10198" t="s">
        <v>38144</v>
      </c>
      <c r="C10198" t="s">
        <v>54487</v>
      </c>
      <c r="D10198" t="s">
        <v>54488</v>
      </c>
      <c r="E10198" t="s">
        <v>54489</v>
      </c>
      <c r="F10198" t="s">
        <v>38178</v>
      </c>
      <c r="G10198" t="s">
        <v>54223</v>
      </c>
      <c r="H10198" t="s">
        <v>14806</v>
      </c>
      <c r="J10198" t="s">
        <v>54490</v>
      </c>
      <c r="K10198" t="s">
        <v>54491</v>
      </c>
      <c r="L10198" t="s">
        <v>303</v>
      </c>
      <c r="M10198" t="s">
        <v>2718</v>
      </c>
    </row>
    <row r="10199" spans="1:13" x14ac:dyDescent="0.2">
      <c r="A10199" t="s">
        <v>38143</v>
      </c>
      <c r="B10199" t="s">
        <v>38144</v>
      </c>
      <c r="C10199" t="s">
        <v>54492</v>
      </c>
      <c r="D10199" t="s">
        <v>513</v>
      </c>
      <c r="E10199" t="s">
        <v>2526</v>
      </c>
      <c r="F10199" t="s">
        <v>54493</v>
      </c>
      <c r="G10199" t="s">
        <v>54168</v>
      </c>
      <c r="H10199" t="s">
        <v>14806</v>
      </c>
      <c r="J10199" t="s">
        <v>54494</v>
      </c>
      <c r="K10199" t="s">
        <v>54495</v>
      </c>
      <c r="L10199" t="s">
        <v>303</v>
      </c>
      <c r="M10199" t="s">
        <v>13575</v>
      </c>
    </row>
    <row r="10200" spans="1:13" x14ac:dyDescent="0.2">
      <c r="A10200" t="s">
        <v>38143</v>
      </c>
      <c r="B10200" t="s">
        <v>38144</v>
      </c>
      <c r="C10200" t="s">
        <v>54496</v>
      </c>
      <c r="D10200" t="s">
        <v>16184</v>
      </c>
      <c r="E10200" t="s">
        <v>15727</v>
      </c>
      <c r="F10200" t="s">
        <v>8164</v>
      </c>
      <c r="H10200" t="s">
        <v>16394</v>
      </c>
      <c r="I10200" t="s">
        <v>14806</v>
      </c>
      <c r="J10200" t="s">
        <v>54497</v>
      </c>
      <c r="K10200" t="s">
        <v>54498</v>
      </c>
      <c r="L10200" t="s">
        <v>303</v>
      </c>
      <c r="M10200" t="s">
        <v>54391</v>
      </c>
    </row>
    <row r="10201" spans="1:13" x14ac:dyDescent="0.2">
      <c r="A10201" t="s">
        <v>38143</v>
      </c>
      <c r="B10201" t="s">
        <v>38144</v>
      </c>
      <c r="C10201" t="s">
        <v>54499</v>
      </c>
      <c r="D10201" t="s">
        <v>349</v>
      </c>
      <c r="E10201" t="s">
        <v>424</v>
      </c>
      <c r="F10201" t="s">
        <v>54500</v>
      </c>
      <c r="H10201" t="s">
        <v>54501</v>
      </c>
      <c r="I10201" t="s">
        <v>14806</v>
      </c>
      <c r="J10201" t="s">
        <v>54285</v>
      </c>
      <c r="K10201" t="s">
        <v>54502</v>
      </c>
      <c r="L10201" t="s">
        <v>303</v>
      </c>
      <c r="M10201" t="s">
        <v>53991</v>
      </c>
    </row>
    <row r="10202" spans="1:13" x14ac:dyDescent="0.2">
      <c r="A10202" t="s">
        <v>38143</v>
      </c>
      <c r="B10202" t="s">
        <v>38144</v>
      </c>
      <c r="C10202" t="s">
        <v>54503</v>
      </c>
      <c r="D10202" t="s">
        <v>54504</v>
      </c>
      <c r="E10202" t="s">
        <v>54505</v>
      </c>
      <c r="F10202" t="s">
        <v>54506</v>
      </c>
      <c r="G10202" t="s">
        <v>16362</v>
      </c>
      <c r="H10202" t="s">
        <v>13041</v>
      </c>
      <c r="J10202" t="s">
        <v>54507</v>
      </c>
      <c r="K10202" t="s">
        <v>302</v>
      </c>
      <c r="L10202" t="s">
        <v>303</v>
      </c>
      <c r="M10202" t="s">
        <v>19179</v>
      </c>
    </row>
    <row r="10203" spans="1:13" x14ac:dyDescent="0.2">
      <c r="A10203" t="s">
        <v>38143</v>
      </c>
      <c r="B10203" t="s">
        <v>38144</v>
      </c>
      <c r="C10203" t="s">
        <v>54508</v>
      </c>
      <c r="D10203" t="s">
        <v>54509</v>
      </c>
      <c r="E10203" t="s">
        <v>54510</v>
      </c>
      <c r="F10203" t="s">
        <v>54511</v>
      </c>
      <c r="G10203" t="s">
        <v>13041</v>
      </c>
      <c r="J10203" t="s">
        <v>54512</v>
      </c>
      <c r="K10203" t="s">
        <v>302</v>
      </c>
      <c r="L10203" t="s">
        <v>303</v>
      </c>
      <c r="M10203" t="s">
        <v>54513</v>
      </c>
    </row>
    <row r="10204" spans="1:13" x14ac:dyDescent="0.2">
      <c r="A10204" t="s">
        <v>38143</v>
      </c>
      <c r="B10204" t="s">
        <v>38144</v>
      </c>
      <c r="C10204" t="s">
        <v>54514</v>
      </c>
      <c r="D10204" t="s">
        <v>54515</v>
      </c>
      <c r="E10204" t="s">
        <v>34469</v>
      </c>
      <c r="F10204" t="s">
        <v>54516</v>
      </c>
      <c r="G10204" t="s">
        <v>53909</v>
      </c>
      <c r="H10204" t="s">
        <v>14806</v>
      </c>
      <c r="J10204" t="s">
        <v>54517</v>
      </c>
      <c r="K10204" t="s">
        <v>302</v>
      </c>
      <c r="L10204" t="s">
        <v>303</v>
      </c>
      <c r="M10204" t="s">
        <v>4405</v>
      </c>
    </row>
    <row r="10205" spans="1:13" x14ac:dyDescent="0.2">
      <c r="A10205" t="s">
        <v>38143</v>
      </c>
      <c r="B10205" t="s">
        <v>38144</v>
      </c>
      <c r="C10205" t="s">
        <v>54518</v>
      </c>
      <c r="D10205" t="s">
        <v>54519</v>
      </c>
      <c r="E10205" t="s">
        <v>54520</v>
      </c>
      <c r="F10205" t="s">
        <v>54521</v>
      </c>
      <c r="G10205" t="s">
        <v>54257</v>
      </c>
      <c r="H10205" t="s">
        <v>14806</v>
      </c>
      <c r="J10205" t="s">
        <v>54522</v>
      </c>
      <c r="K10205" t="s">
        <v>302</v>
      </c>
      <c r="L10205" t="s">
        <v>303</v>
      </c>
      <c r="M10205" t="s">
        <v>4405</v>
      </c>
    </row>
    <row r="10206" spans="1:13" x14ac:dyDescent="0.2">
      <c r="A10206" t="s">
        <v>38143</v>
      </c>
      <c r="B10206" t="s">
        <v>38144</v>
      </c>
      <c r="C10206" t="s">
        <v>54523</v>
      </c>
      <c r="D10206" t="s">
        <v>366</v>
      </c>
      <c r="E10206" t="s">
        <v>54524</v>
      </c>
      <c r="F10206" t="s">
        <v>8368</v>
      </c>
      <c r="G10206" t="s">
        <v>54525</v>
      </c>
      <c r="H10206" t="s">
        <v>16174</v>
      </c>
      <c r="I10206" t="s">
        <v>13041</v>
      </c>
      <c r="J10206" t="s">
        <v>54526</v>
      </c>
      <c r="K10206" t="s">
        <v>54527</v>
      </c>
      <c r="L10206" t="s">
        <v>303</v>
      </c>
      <c r="M10206" t="s">
        <v>39474</v>
      </c>
    </row>
    <row r="10207" spans="1:13" x14ac:dyDescent="0.2">
      <c r="A10207" t="s">
        <v>38143</v>
      </c>
      <c r="B10207" t="s">
        <v>38144</v>
      </c>
      <c r="C10207" t="s">
        <v>54528</v>
      </c>
      <c r="D10207" t="s">
        <v>54529</v>
      </c>
      <c r="E10207" t="s">
        <v>54530</v>
      </c>
      <c r="F10207" t="s">
        <v>54531</v>
      </c>
      <c r="G10207" t="s">
        <v>54532</v>
      </c>
      <c r="H10207" t="s">
        <v>17143</v>
      </c>
      <c r="I10207" t="s">
        <v>14806</v>
      </c>
      <c r="J10207" t="s">
        <v>54533</v>
      </c>
      <c r="K10207" t="s">
        <v>54534</v>
      </c>
      <c r="L10207" t="s">
        <v>303</v>
      </c>
      <c r="M10207" t="s">
        <v>5276</v>
      </c>
    </row>
    <row r="10208" spans="1:13" x14ac:dyDescent="0.2">
      <c r="A10208" t="s">
        <v>38143</v>
      </c>
      <c r="B10208" t="s">
        <v>38144</v>
      </c>
      <c r="C10208" t="s">
        <v>54535</v>
      </c>
      <c r="D10208" t="s">
        <v>394</v>
      </c>
      <c r="E10208" t="s">
        <v>499</v>
      </c>
      <c r="F10208" t="s">
        <v>54536</v>
      </c>
      <c r="G10208" t="s">
        <v>54257</v>
      </c>
      <c r="H10208" t="s">
        <v>14806</v>
      </c>
      <c r="J10208" t="s">
        <v>54537</v>
      </c>
      <c r="K10208" t="s">
        <v>54538</v>
      </c>
      <c r="L10208" t="s">
        <v>303</v>
      </c>
      <c r="M10208" t="s">
        <v>54539</v>
      </c>
    </row>
    <row r="10209" spans="1:13" x14ac:dyDescent="0.2">
      <c r="A10209" t="s">
        <v>38143</v>
      </c>
      <c r="B10209" t="s">
        <v>38144</v>
      </c>
      <c r="C10209" t="s">
        <v>54540</v>
      </c>
      <c r="D10209" t="s">
        <v>54541</v>
      </c>
      <c r="E10209" t="s">
        <v>54542</v>
      </c>
      <c r="F10209" t="s">
        <v>54543</v>
      </c>
      <c r="G10209" t="s">
        <v>16394</v>
      </c>
      <c r="H10209" t="s">
        <v>14806</v>
      </c>
      <c r="J10209" t="s">
        <v>54544</v>
      </c>
      <c r="K10209" t="s">
        <v>54545</v>
      </c>
      <c r="L10209" t="s">
        <v>303</v>
      </c>
      <c r="M10209" t="s">
        <v>2027</v>
      </c>
    </row>
    <row r="10210" spans="1:13" x14ac:dyDescent="0.2">
      <c r="A10210" t="s">
        <v>38143</v>
      </c>
      <c r="B10210" t="s">
        <v>38144</v>
      </c>
      <c r="C10210" t="s">
        <v>54546</v>
      </c>
      <c r="D10210" t="s">
        <v>349</v>
      </c>
      <c r="E10210" t="s">
        <v>424</v>
      </c>
      <c r="F10210" t="s">
        <v>54547</v>
      </c>
      <c r="G10210" t="s">
        <v>53920</v>
      </c>
      <c r="H10210" t="s">
        <v>14806</v>
      </c>
      <c r="J10210" t="s">
        <v>54548</v>
      </c>
      <c r="K10210" t="s">
        <v>54549</v>
      </c>
      <c r="L10210" t="s">
        <v>303</v>
      </c>
      <c r="M10210" t="s">
        <v>33332</v>
      </c>
    </row>
    <row r="10211" spans="1:13" x14ac:dyDescent="0.2">
      <c r="A10211" t="s">
        <v>38143</v>
      </c>
      <c r="B10211" t="s">
        <v>38144</v>
      </c>
      <c r="C10211" t="s">
        <v>54550</v>
      </c>
      <c r="D10211" t="s">
        <v>54159</v>
      </c>
      <c r="E10211" t="s">
        <v>54551</v>
      </c>
      <c r="F10211" t="s">
        <v>54552</v>
      </c>
      <c r="G10211" t="s">
        <v>16394</v>
      </c>
      <c r="H10211" t="s">
        <v>14806</v>
      </c>
      <c r="J10211" t="s">
        <v>54553</v>
      </c>
      <c r="K10211" t="s">
        <v>54554</v>
      </c>
      <c r="L10211" t="s">
        <v>303</v>
      </c>
      <c r="M10211" t="s">
        <v>54555</v>
      </c>
    </row>
    <row r="10212" spans="1:13" x14ac:dyDescent="0.2">
      <c r="A10212" t="s">
        <v>38143</v>
      </c>
      <c r="B10212" t="s">
        <v>38144</v>
      </c>
      <c r="C10212" t="s">
        <v>54556</v>
      </c>
      <c r="D10212" t="s">
        <v>349</v>
      </c>
      <c r="E10212" t="s">
        <v>424</v>
      </c>
      <c r="F10212" t="s">
        <v>54557</v>
      </c>
      <c r="G10212" t="s">
        <v>53951</v>
      </c>
      <c r="H10212" t="s">
        <v>14806</v>
      </c>
      <c r="J10212" t="s">
        <v>54558</v>
      </c>
      <c r="K10212" t="s">
        <v>54559</v>
      </c>
      <c r="L10212" t="s">
        <v>303</v>
      </c>
      <c r="M10212" t="s">
        <v>54560</v>
      </c>
    </row>
    <row r="10213" spans="1:13" x14ac:dyDescent="0.2">
      <c r="A10213" t="s">
        <v>38143</v>
      </c>
      <c r="B10213" t="s">
        <v>38144</v>
      </c>
      <c r="C10213" t="s">
        <v>54561</v>
      </c>
      <c r="D10213" t="s">
        <v>54562</v>
      </c>
      <c r="F10213" t="s">
        <v>54563</v>
      </c>
      <c r="G10213" t="s">
        <v>53902</v>
      </c>
      <c r="H10213" t="s">
        <v>14806</v>
      </c>
      <c r="J10213" t="s">
        <v>54564</v>
      </c>
      <c r="K10213" t="s">
        <v>302</v>
      </c>
      <c r="L10213" t="s">
        <v>303</v>
      </c>
      <c r="M10213" t="s">
        <v>54565</v>
      </c>
    </row>
    <row r="10214" spans="1:13" x14ac:dyDescent="0.2">
      <c r="A10214" t="s">
        <v>38143</v>
      </c>
      <c r="B10214" t="s">
        <v>38144</v>
      </c>
      <c r="C10214" t="s">
        <v>54566</v>
      </c>
      <c r="D10214" t="s">
        <v>366</v>
      </c>
      <c r="E10214" t="s">
        <v>1215</v>
      </c>
      <c r="F10214" t="s">
        <v>54567</v>
      </c>
      <c r="G10214" t="s">
        <v>54568</v>
      </c>
      <c r="H10214" t="s">
        <v>17143</v>
      </c>
      <c r="I10214" t="s">
        <v>14806</v>
      </c>
      <c r="J10214" t="s">
        <v>54569</v>
      </c>
      <c r="K10214" t="s">
        <v>54570</v>
      </c>
      <c r="L10214" t="s">
        <v>303</v>
      </c>
      <c r="M10214" t="s">
        <v>54571</v>
      </c>
    </row>
    <row r="10215" spans="1:13" x14ac:dyDescent="0.2">
      <c r="A10215" t="s">
        <v>38143</v>
      </c>
      <c r="B10215" t="s">
        <v>38144</v>
      </c>
      <c r="C10215" t="s">
        <v>54572</v>
      </c>
      <c r="D10215" t="s">
        <v>349</v>
      </c>
      <c r="E10215" t="s">
        <v>424</v>
      </c>
      <c r="F10215" t="s">
        <v>54573</v>
      </c>
      <c r="G10215" t="s">
        <v>53894</v>
      </c>
      <c r="I10215" t="s">
        <v>14806</v>
      </c>
      <c r="J10215" t="s">
        <v>54574</v>
      </c>
      <c r="K10215" t="s">
        <v>54266</v>
      </c>
      <c r="L10215" t="s">
        <v>303</v>
      </c>
      <c r="M10215" t="s">
        <v>20718</v>
      </c>
    </row>
    <row r="10216" spans="1:13" x14ac:dyDescent="0.2">
      <c r="A10216" t="s">
        <v>38143</v>
      </c>
      <c r="B10216" t="s">
        <v>38144</v>
      </c>
      <c r="C10216" t="s">
        <v>54575</v>
      </c>
      <c r="D10216" t="s">
        <v>54576</v>
      </c>
      <c r="E10216" t="s">
        <v>54577</v>
      </c>
      <c r="F10216" t="s">
        <v>54578</v>
      </c>
      <c r="G10216" t="s">
        <v>53988</v>
      </c>
      <c r="H10216" t="s">
        <v>14806</v>
      </c>
      <c r="J10216" t="s">
        <v>54579</v>
      </c>
      <c r="K10216" t="s">
        <v>302</v>
      </c>
      <c r="L10216" t="s">
        <v>303</v>
      </c>
      <c r="M10216" t="s">
        <v>11971</v>
      </c>
    </row>
    <row r="10217" spans="1:13" x14ac:dyDescent="0.2">
      <c r="A10217" t="s">
        <v>38143</v>
      </c>
      <c r="B10217" t="s">
        <v>38144</v>
      </c>
      <c r="C10217" t="s">
        <v>54580</v>
      </c>
      <c r="D10217" t="s">
        <v>54581</v>
      </c>
      <c r="E10217" t="s">
        <v>54582</v>
      </c>
      <c r="F10217" t="s">
        <v>54583</v>
      </c>
      <c r="H10217" t="s">
        <v>53909</v>
      </c>
      <c r="I10217" t="s">
        <v>14806</v>
      </c>
      <c r="J10217" t="s">
        <v>54584</v>
      </c>
      <c r="K10217" t="s">
        <v>54585</v>
      </c>
      <c r="L10217" t="s">
        <v>303</v>
      </c>
      <c r="M10217" t="s">
        <v>29649</v>
      </c>
    </row>
    <row r="10218" spans="1:13" x14ac:dyDescent="0.2">
      <c r="A10218" t="s">
        <v>38143</v>
      </c>
      <c r="B10218" t="s">
        <v>38144</v>
      </c>
      <c r="C10218" t="s">
        <v>54586</v>
      </c>
      <c r="D10218" t="s">
        <v>54587</v>
      </c>
      <c r="E10218" t="s">
        <v>54588</v>
      </c>
      <c r="F10218" t="s">
        <v>54589</v>
      </c>
      <c r="G10218" t="s">
        <v>54257</v>
      </c>
      <c r="H10218" t="s">
        <v>14806</v>
      </c>
      <c r="J10218" t="s">
        <v>54590</v>
      </c>
      <c r="K10218" t="s">
        <v>54591</v>
      </c>
      <c r="L10218" t="s">
        <v>303</v>
      </c>
      <c r="M10218" t="s">
        <v>11528</v>
      </c>
    </row>
    <row r="10219" spans="1:13" x14ac:dyDescent="0.2">
      <c r="A10219" t="s">
        <v>38143</v>
      </c>
      <c r="B10219" t="s">
        <v>38144</v>
      </c>
      <c r="C10219" t="s">
        <v>54592</v>
      </c>
      <c r="D10219" t="s">
        <v>10042</v>
      </c>
      <c r="E10219" t="s">
        <v>54593</v>
      </c>
      <c r="F10219" t="s">
        <v>54594</v>
      </c>
      <c r="H10219" t="s">
        <v>16394</v>
      </c>
      <c r="I10219" t="s">
        <v>14806</v>
      </c>
      <c r="J10219" t="s">
        <v>54595</v>
      </c>
      <c r="K10219" t="s">
        <v>54596</v>
      </c>
      <c r="L10219" t="s">
        <v>303</v>
      </c>
      <c r="M10219" t="s">
        <v>54597</v>
      </c>
    </row>
    <row r="10220" spans="1:13" x14ac:dyDescent="0.2">
      <c r="A10220" t="s">
        <v>38143</v>
      </c>
      <c r="B10220" t="s">
        <v>38144</v>
      </c>
      <c r="C10220" t="s">
        <v>54598</v>
      </c>
      <c r="D10220" t="s">
        <v>54599</v>
      </c>
      <c r="E10220" t="s">
        <v>11925</v>
      </c>
      <c r="F10220" t="s">
        <v>54600</v>
      </c>
      <c r="H10220" t="s">
        <v>54257</v>
      </c>
      <c r="I10220" t="s">
        <v>14806</v>
      </c>
      <c r="J10220" t="s">
        <v>54601</v>
      </c>
      <c r="K10220" t="s">
        <v>54602</v>
      </c>
      <c r="L10220" t="s">
        <v>303</v>
      </c>
      <c r="M10220" t="s">
        <v>11929</v>
      </c>
    </row>
    <row r="10221" spans="1:13" x14ac:dyDescent="0.2">
      <c r="A10221" t="s">
        <v>38143</v>
      </c>
      <c r="B10221" t="s">
        <v>38144</v>
      </c>
      <c r="C10221" t="s">
        <v>54603</v>
      </c>
      <c r="D10221" t="s">
        <v>54604</v>
      </c>
      <c r="F10221" t="s">
        <v>54605</v>
      </c>
      <c r="G10221" t="s">
        <v>32693</v>
      </c>
      <c r="H10221" t="s">
        <v>14806</v>
      </c>
      <c r="J10221" t="s">
        <v>54606</v>
      </c>
      <c r="K10221" t="s">
        <v>54607</v>
      </c>
      <c r="L10221" t="s">
        <v>303</v>
      </c>
      <c r="M10221" t="s">
        <v>3300</v>
      </c>
    </row>
    <row r="10222" spans="1:13" x14ac:dyDescent="0.2">
      <c r="A10222" t="s">
        <v>38143</v>
      </c>
      <c r="B10222" t="s">
        <v>38144</v>
      </c>
      <c r="C10222" t="s">
        <v>54608</v>
      </c>
      <c r="D10222" t="s">
        <v>54609</v>
      </c>
      <c r="E10222" t="s">
        <v>54610</v>
      </c>
      <c r="F10222" t="s">
        <v>54611</v>
      </c>
      <c r="H10222" t="s">
        <v>53984</v>
      </c>
      <c r="I10222" t="s">
        <v>14806</v>
      </c>
      <c r="J10222" t="s">
        <v>54612</v>
      </c>
      <c r="K10222" t="s">
        <v>54613</v>
      </c>
      <c r="L10222" t="s">
        <v>303</v>
      </c>
      <c r="M10222" t="s">
        <v>1380</v>
      </c>
    </row>
    <row r="10223" spans="1:13" x14ac:dyDescent="0.2">
      <c r="A10223" t="s">
        <v>38143</v>
      </c>
      <c r="B10223" t="s">
        <v>38144</v>
      </c>
      <c r="C10223" t="s">
        <v>54614</v>
      </c>
      <c r="D10223" t="s">
        <v>54615</v>
      </c>
      <c r="E10223" t="s">
        <v>32213</v>
      </c>
      <c r="F10223" t="s">
        <v>14799</v>
      </c>
      <c r="G10223" t="s">
        <v>53909</v>
      </c>
      <c r="H10223" t="s">
        <v>14806</v>
      </c>
      <c r="J10223" t="s">
        <v>54616</v>
      </c>
      <c r="K10223" t="s">
        <v>302</v>
      </c>
      <c r="L10223" t="s">
        <v>303</v>
      </c>
      <c r="M10223" t="s">
        <v>54617</v>
      </c>
    </row>
    <row r="10224" spans="1:13" x14ac:dyDescent="0.2">
      <c r="A10224" t="s">
        <v>38143</v>
      </c>
      <c r="B10224" t="s">
        <v>38144</v>
      </c>
      <c r="C10224" t="s">
        <v>54618</v>
      </c>
      <c r="D10224" t="s">
        <v>349</v>
      </c>
      <c r="F10224" t="s">
        <v>54619</v>
      </c>
      <c r="G10224" t="s">
        <v>54168</v>
      </c>
      <c r="H10224" t="s">
        <v>14806</v>
      </c>
      <c r="J10224" t="s">
        <v>54620</v>
      </c>
      <c r="K10224" t="s">
        <v>302</v>
      </c>
      <c r="L10224" t="s">
        <v>303</v>
      </c>
      <c r="M10224" t="s">
        <v>33332</v>
      </c>
    </row>
    <row r="10225" spans="1:13" x14ac:dyDescent="0.2">
      <c r="A10225" t="s">
        <v>38143</v>
      </c>
      <c r="B10225" t="s">
        <v>38144</v>
      </c>
      <c r="C10225" t="s">
        <v>54621</v>
      </c>
      <c r="D10225" t="s">
        <v>349</v>
      </c>
      <c r="E10225" t="s">
        <v>424</v>
      </c>
      <c r="F10225" t="s">
        <v>54622</v>
      </c>
      <c r="G10225" t="s">
        <v>16386</v>
      </c>
      <c r="I10225" t="s">
        <v>14806</v>
      </c>
      <c r="J10225" t="s">
        <v>54623</v>
      </c>
      <c r="K10225" t="s">
        <v>302</v>
      </c>
      <c r="L10225" t="s">
        <v>303</v>
      </c>
      <c r="M10225" t="s">
        <v>422</v>
      </c>
    </row>
    <row r="10226" spans="1:13" x14ac:dyDescent="0.2">
      <c r="A10226" t="s">
        <v>38143</v>
      </c>
      <c r="B10226" t="s">
        <v>38144</v>
      </c>
      <c r="C10226" t="s">
        <v>54624</v>
      </c>
      <c r="D10226" t="s">
        <v>54625</v>
      </c>
      <c r="E10226" t="s">
        <v>54626</v>
      </c>
      <c r="F10226" t="s">
        <v>54627</v>
      </c>
      <c r="G10226" t="s">
        <v>53984</v>
      </c>
      <c r="H10226" t="s">
        <v>14806</v>
      </c>
      <c r="J10226" t="s">
        <v>54628</v>
      </c>
      <c r="K10226" t="s">
        <v>54629</v>
      </c>
      <c r="L10226" t="s">
        <v>303</v>
      </c>
      <c r="M10226" t="s">
        <v>6330</v>
      </c>
    </row>
    <row r="10227" spans="1:13" x14ac:dyDescent="0.2">
      <c r="A10227" t="s">
        <v>38143</v>
      </c>
      <c r="B10227" t="s">
        <v>38144</v>
      </c>
      <c r="C10227" t="s">
        <v>54630</v>
      </c>
      <c r="D10227" t="s">
        <v>11973</v>
      </c>
      <c r="E10227" t="s">
        <v>54631</v>
      </c>
      <c r="F10227" t="s">
        <v>5251</v>
      </c>
      <c r="G10227" t="s">
        <v>54353</v>
      </c>
      <c r="H10227" t="s">
        <v>53951</v>
      </c>
      <c r="I10227" t="s">
        <v>14806</v>
      </c>
      <c r="J10227" t="s">
        <v>54632</v>
      </c>
      <c r="K10227" t="s">
        <v>54633</v>
      </c>
      <c r="L10227" t="s">
        <v>303</v>
      </c>
      <c r="M10227" t="s">
        <v>54634</v>
      </c>
    </row>
    <row r="10228" spans="1:13" x14ac:dyDescent="0.2">
      <c r="A10228" t="s">
        <v>38143</v>
      </c>
      <c r="B10228" t="s">
        <v>38144</v>
      </c>
      <c r="C10228" t="s">
        <v>54635</v>
      </c>
      <c r="D10228" t="s">
        <v>54636</v>
      </c>
      <c r="E10228" t="s">
        <v>54637</v>
      </c>
      <c r="F10228" t="s">
        <v>54638</v>
      </c>
      <c r="H10228" t="s">
        <v>16110</v>
      </c>
      <c r="I10228" t="s">
        <v>13041</v>
      </c>
      <c r="J10228" t="s">
        <v>54639</v>
      </c>
      <c r="K10228" t="s">
        <v>54640</v>
      </c>
      <c r="L10228" t="s">
        <v>303</v>
      </c>
      <c r="M10228" t="s">
        <v>526</v>
      </c>
    </row>
    <row r="10229" spans="1:13" x14ac:dyDescent="0.2">
      <c r="A10229" t="s">
        <v>38143</v>
      </c>
      <c r="B10229" t="s">
        <v>38144</v>
      </c>
      <c r="C10229" t="s">
        <v>54641</v>
      </c>
      <c r="D10229" t="s">
        <v>10042</v>
      </c>
      <c r="E10229" t="s">
        <v>54642</v>
      </c>
      <c r="F10229" t="s">
        <v>54643</v>
      </c>
      <c r="I10229" t="s">
        <v>13041</v>
      </c>
      <c r="J10229" t="s">
        <v>54644</v>
      </c>
      <c r="K10229" t="s">
        <v>302</v>
      </c>
      <c r="L10229" t="s">
        <v>303</v>
      </c>
      <c r="M10229" t="s">
        <v>20518</v>
      </c>
    </row>
    <row r="10230" spans="1:13" x14ac:dyDescent="0.2">
      <c r="A10230" t="s">
        <v>38143</v>
      </c>
      <c r="B10230" t="s">
        <v>38144</v>
      </c>
      <c r="C10230" t="s">
        <v>54645</v>
      </c>
      <c r="D10230" t="s">
        <v>54646</v>
      </c>
      <c r="E10230" t="s">
        <v>10859</v>
      </c>
      <c r="F10230" t="s">
        <v>47742</v>
      </c>
      <c r="G10230" t="s">
        <v>54532</v>
      </c>
      <c r="H10230" t="s">
        <v>17143</v>
      </c>
      <c r="I10230" t="s">
        <v>14806</v>
      </c>
      <c r="J10230" t="s">
        <v>54647</v>
      </c>
      <c r="K10230" t="s">
        <v>54648</v>
      </c>
      <c r="L10230" t="s">
        <v>303</v>
      </c>
      <c r="M10230" t="s">
        <v>48646</v>
      </c>
    </row>
    <row r="10231" spans="1:13" x14ac:dyDescent="0.2">
      <c r="A10231" t="s">
        <v>38143</v>
      </c>
      <c r="B10231" t="s">
        <v>38144</v>
      </c>
      <c r="C10231" t="s">
        <v>54649</v>
      </c>
      <c r="D10231" t="s">
        <v>54650</v>
      </c>
      <c r="E10231" t="s">
        <v>14255</v>
      </c>
      <c r="F10231" t="s">
        <v>54651</v>
      </c>
      <c r="G10231" t="s">
        <v>12389</v>
      </c>
      <c r="H10231" t="s">
        <v>53984</v>
      </c>
      <c r="I10231" t="s">
        <v>14806</v>
      </c>
      <c r="J10231" t="s">
        <v>54652</v>
      </c>
      <c r="K10231" t="s">
        <v>54653</v>
      </c>
      <c r="L10231" t="s">
        <v>303</v>
      </c>
      <c r="M10231" t="s">
        <v>5839</v>
      </c>
    </row>
    <row r="10232" spans="1:13" x14ac:dyDescent="0.2">
      <c r="A10232" t="s">
        <v>38143</v>
      </c>
      <c r="B10232" t="s">
        <v>38144</v>
      </c>
      <c r="C10232" t="s">
        <v>54654</v>
      </c>
      <c r="D10232" t="s">
        <v>394</v>
      </c>
      <c r="E10232" t="s">
        <v>499</v>
      </c>
      <c r="F10232" t="s">
        <v>54655</v>
      </c>
      <c r="H10232" t="s">
        <v>17143</v>
      </c>
      <c r="I10232" t="s">
        <v>14806</v>
      </c>
      <c r="J10232" t="s">
        <v>54656</v>
      </c>
      <c r="K10232" t="s">
        <v>54657</v>
      </c>
      <c r="L10232" t="s">
        <v>303</v>
      </c>
      <c r="M10232" t="s">
        <v>8745</v>
      </c>
    </row>
    <row r="10233" spans="1:13" x14ac:dyDescent="0.2">
      <c r="A10233" t="s">
        <v>38143</v>
      </c>
      <c r="B10233" t="s">
        <v>38144</v>
      </c>
      <c r="C10233" t="s">
        <v>54658</v>
      </c>
      <c r="D10233" t="s">
        <v>54659</v>
      </c>
      <c r="E10233" t="s">
        <v>54660</v>
      </c>
      <c r="F10233" t="s">
        <v>54661</v>
      </c>
      <c r="G10233" t="s">
        <v>37648</v>
      </c>
      <c r="H10233" t="s">
        <v>21854</v>
      </c>
      <c r="J10233" t="s">
        <v>54662</v>
      </c>
      <c r="K10233" t="s">
        <v>54663</v>
      </c>
      <c r="L10233" t="s">
        <v>303</v>
      </c>
      <c r="M10233" t="s">
        <v>14425</v>
      </c>
    </row>
    <row r="10234" spans="1:13" x14ac:dyDescent="0.2">
      <c r="A10234" t="s">
        <v>38143</v>
      </c>
      <c r="B10234" t="s">
        <v>38144</v>
      </c>
      <c r="C10234" t="s">
        <v>54664</v>
      </c>
      <c r="D10234" t="s">
        <v>53976</v>
      </c>
      <c r="E10234" t="s">
        <v>54665</v>
      </c>
      <c r="F10234" t="s">
        <v>54666</v>
      </c>
      <c r="H10234" t="s">
        <v>54257</v>
      </c>
      <c r="I10234" t="s">
        <v>14806</v>
      </c>
      <c r="J10234" t="s">
        <v>54667</v>
      </c>
      <c r="K10234" t="s">
        <v>54668</v>
      </c>
      <c r="L10234" t="s">
        <v>303</v>
      </c>
      <c r="M10234" t="s">
        <v>25169</v>
      </c>
    </row>
    <row r="10235" spans="1:13" x14ac:dyDescent="0.2">
      <c r="A10235" t="s">
        <v>38143</v>
      </c>
      <c r="B10235" t="s">
        <v>38144</v>
      </c>
      <c r="C10235" t="s">
        <v>54669</v>
      </c>
      <c r="D10235" t="s">
        <v>5790</v>
      </c>
      <c r="E10235" t="s">
        <v>5791</v>
      </c>
      <c r="F10235" t="s">
        <v>54670</v>
      </c>
      <c r="G10235" t="s">
        <v>54671</v>
      </c>
      <c r="H10235" t="s">
        <v>16151</v>
      </c>
      <c r="I10235" t="s">
        <v>13041</v>
      </c>
      <c r="J10235" t="s">
        <v>54672</v>
      </c>
      <c r="K10235" t="s">
        <v>54673</v>
      </c>
      <c r="L10235" t="s">
        <v>303</v>
      </c>
      <c r="M10235" t="s">
        <v>54674</v>
      </c>
    </row>
    <row r="10236" spans="1:13" x14ac:dyDescent="0.2">
      <c r="A10236" t="s">
        <v>38143</v>
      </c>
      <c r="B10236" t="s">
        <v>38144</v>
      </c>
      <c r="C10236" t="s">
        <v>54675</v>
      </c>
      <c r="D10236" t="s">
        <v>349</v>
      </c>
      <c r="E10236" t="s">
        <v>424</v>
      </c>
      <c r="F10236" t="s">
        <v>54676</v>
      </c>
      <c r="G10236" t="s">
        <v>53894</v>
      </c>
      <c r="H10236" t="s">
        <v>14806</v>
      </c>
      <c r="J10236" t="s">
        <v>54677</v>
      </c>
      <c r="K10236" t="s">
        <v>54678</v>
      </c>
      <c r="L10236" t="s">
        <v>303</v>
      </c>
      <c r="M10236" t="s">
        <v>665</v>
      </c>
    </row>
    <row r="10237" spans="1:13" x14ac:dyDescent="0.2">
      <c r="A10237" t="s">
        <v>38143</v>
      </c>
      <c r="B10237" t="s">
        <v>38144</v>
      </c>
      <c r="C10237" t="s">
        <v>54679</v>
      </c>
      <c r="D10237" t="s">
        <v>54680</v>
      </c>
      <c r="E10237" t="s">
        <v>54681</v>
      </c>
      <c r="F10237" t="s">
        <v>54682</v>
      </c>
      <c r="G10237" t="s">
        <v>54683</v>
      </c>
      <c r="H10237" t="s">
        <v>54257</v>
      </c>
      <c r="I10237" t="s">
        <v>14806</v>
      </c>
      <c r="J10237" t="s">
        <v>54684</v>
      </c>
      <c r="K10237" t="s">
        <v>54685</v>
      </c>
      <c r="L10237" t="s">
        <v>303</v>
      </c>
      <c r="M10237" t="s">
        <v>4208</v>
      </c>
    </row>
    <row r="10238" spans="1:13" x14ac:dyDescent="0.2">
      <c r="A10238" t="s">
        <v>38143</v>
      </c>
      <c r="B10238" t="s">
        <v>38144</v>
      </c>
      <c r="C10238" t="s">
        <v>54686</v>
      </c>
      <c r="D10238" t="s">
        <v>54687</v>
      </c>
      <c r="E10238" t="s">
        <v>54688</v>
      </c>
      <c r="F10238" t="s">
        <v>54689</v>
      </c>
      <c r="H10238" t="s">
        <v>21854</v>
      </c>
      <c r="I10238" t="s">
        <v>14806</v>
      </c>
      <c r="J10238" t="s">
        <v>54690</v>
      </c>
      <c r="K10238" t="s">
        <v>54691</v>
      </c>
      <c r="L10238" t="s">
        <v>303</v>
      </c>
      <c r="M10238" t="s">
        <v>2157</v>
      </c>
    </row>
    <row r="10239" spans="1:13" x14ac:dyDescent="0.2">
      <c r="A10239" t="s">
        <v>38143</v>
      </c>
      <c r="B10239" t="s">
        <v>38144</v>
      </c>
      <c r="C10239" t="s">
        <v>54692</v>
      </c>
      <c r="D10239" t="s">
        <v>2857</v>
      </c>
      <c r="E10239" t="s">
        <v>2858</v>
      </c>
      <c r="F10239" t="s">
        <v>44043</v>
      </c>
      <c r="G10239" t="s">
        <v>54693</v>
      </c>
      <c r="H10239" t="s">
        <v>16110</v>
      </c>
      <c r="I10239" t="s">
        <v>13041</v>
      </c>
      <c r="J10239" t="s">
        <v>54694</v>
      </c>
      <c r="K10239" t="s">
        <v>302</v>
      </c>
      <c r="L10239" t="s">
        <v>303</v>
      </c>
      <c r="M10239" t="s">
        <v>54695</v>
      </c>
    </row>
    <row r="10240" spans="1:13" x14ac:dyDescent="0.2">
      <c r="A10240" t="s">
        <v>38143</v>
      </c>
      <c r="B10240" t="s">
        <v>38144</v>
      </c>
      <c r="C10240" t="s">
        <v>54696</v>
      </c>
      <c r="D10240" t="s">
        <v>54697</v>
      </c>
      <c r="F10240" t="s">
        <v>54698</v>
      </c>
      <c r="G10240" t="s">
        <v>8792</v>
      </c>
      <c r="H10240" t="s">
        <v>17143</v>
      </c>
      <c r="I10240" t="s">
        <v>14806</v>
      </c>
      <c r="J10240" t="s">
        <v>54699</v>
      </c>
      <c r="K10240" t="s">
        <v>302</v>
      </c>
      <c r="L10240" t="s">
        <v>303</v>
      </c>
      <c r="M10240" t="s">
        <v>54700</v>
      </c>
    </row>
    <row r="10241" spans="1:13" x14ac:dyDescent="0.2">
      <c r="A10241" t="s">
        <v>38143</v>
      </c>
      <c r="B10241" t="s">
        <v>38144</v>
      </c>
      <c r="C10241" t="s">
        <v>54701</v>
      </c>
      <c r="D10241" t="s">
        <v>54702</v>
      </c>
      <c r="E10241" t="s">
        <v>54703</v>
      </c>
      <c r="F10241" t="s">
        <v>54704</v>
      </c>
      <c r="H10241" t="s">
        <v>32693</v>
      </c>
      <c r="I10241" t="s">
        <v>14806</v>
      </c>
      <c r="J10241" t="s">
        <v>54705</v>
      </c>
      <c r="K10241" t="s">
        <v>302</v>
      </c>
      <c r="L10241" t="s">
        <v>303</v>
      </c>
      <c r="M10241" t="s">
        <v>8978</v>
      </c>
    </row>
    <row r="10242" spans="1:13" x14ac:dyDescent="0.2">
      <c r="A10242" t="s">
        <v>38143</v>
      </c>
      <c r="B10242" t="s">
        <v>38144</v>
      </c>
      <c r="C10242" t="s">
        <v>54706</v>
      </c>
      <c r="D10242" t="s">
        <v>349</v>
      </c>
      <c r="F10242" t="s">
        <v>54707</v>
      </c>
      <c r="G10242" t="s">
        <v>981</v>
      </c>
      <c r="H10242" t="s">
        <v>53902</v>
      </c>
      <c r="I10242" t="s">
        <v>14806</v>
      </c>
      <c r="J10242" t="s">
        <v>54708</v>
      </c>
      <c r="K10242" t="s">
        <v>302</v>
      </c>
      <c r="L10242" t="s">
        <v>303</v>
      </c>
      <c r="M10242" t="s">
        <v>33332</v>
      </c>
    </row>
    <row r="10243" spans="1:13" x14ac:dyDescent="0.2">
      <c r="A10243" t="s">
        <v>38143</v>
      </c>
      <c r="B10243" t="s">
        <v>38144</v>
      </c>
      <c r="C10243" t="s">
        <v>54709</v>
      </c>
      <c r="D10243" t="s">
        <v>349</v>
      </c>
      <c r="E10243" t="s">
        <v>13874</v>
      </c>
      <c r="F10243" t="s">
        <v>54710</v>
      </c>
      <c r="G10243" t="s">
        <v>16303</v>
      </c>
      <c r="H10243" t="s">
        <v>53909</v>
      </c>
      <c r="I10243" t="s">
        <v>14806</v>
      </c>
      <c r="J10243" t="s">
        <v>54711</v>
      </c>
      <c r="K10243" t="s">
        <v>54712</v>
      </c>
      <c r="L10243" t="s">
        <v>303</v>
      </c>
      <c r="M10243" t="s">
        <v>54713</v>
      </c>
    </row>
    <row r="10244" spans="1:13" x14ac:dyDescent="0.2">
      <c r="A10244" t="s">
        <v>38143</v>
      </c>
      <c r="B10244" t="s">
        <v>38144</v>
      </c>
      <c r="C10244" t="s">
        <v>54714</v>
      </c>
      <c r="D10244" t="s">
        <v>54715</v>
      </c>
      <c r="E10244" t="s">
        <v>54716</v>
      </c>
      <c r="F10244" t="s">
        <v>54717</v>
      </c>
      <c r="H10244" t="s">
        <v>54223</v>
      </c>
      <c r="I10244" t="s">
        <v>14806</v>
      </c>
      <c r="J10244" t="s">
        <v>54718</v>
      </c>
      <c r="K10244" t="s">
        <v>54719</v>
      </c>
      <c r="L10244" t="s">
        <v>303</v>
      </c>
      <c r="M10244" t="s">
        <v>13986</v>
      </c>
    </row>
    <row r="10245" spans="1:13" x14ac:dyDescent="0.2">
      <c r="A10245" t="s">
        <v>38143</v>
      </c>
      <c r="B10245" t="s">
        <v>38144</v>
      </c>
      <c r="C10245" t="s">
        <v>54720</v>
      </c>
      <c r="D10245" t="s">
        <v>572</v>
      </c>
      <c r="E10245" t="s">
        <v>573</v>
      </c>
      <c r="F10245" t="s">
        <v>54721</v>
      </c>
      <c r="G10245" t="s">
        <v>53909</v>
      </c>
      <c r="H10245" t="s">
        <v>14806</v>
      </c>
      <c r="J10245" t="s">
        <v>53910</v>
      </c>
      <c r="K10245" t="s">
        <v>54722</v>
      </c>
      <c r="L10245" t="s">
        <v>303</v>
      </c>
      <c r="M10245" t="s">
        <v>54723</v>
      </c>
    </row>
    <row r="10246" spans="1:13" x14ac:dyDescent="0.2">
      <c r="A10246" t="s">
        <v>38143</v>
      </c>
      <c r="B10246" t="s">
        <v>38144</v>
      </c>
      <c r="C10246" t="s">
        <v>54724</v>
      </c>
      <c r="D10246" t="s">
        <v>394</v>
      </c>
      <c r="E10246" t="s">
        <v>499</v>
      </c>
      <c r="F10246" t="s">
        <v>54725</v>
      </c>
      <c r="G10246" t="s">
        <v>54726</v>
      </c>
      <c r="H10246" t="s">
        <v>54274</v>
      </c>
      <c r="I10246" t="s">
        <v>14806</v>
      </c>
      <c r="J10246" t="s">
        <v>54727</v>
      </c>
      <c r="K10246" t="s">
        <v>302</v>
      </c>
      <c r="L10246" t="s">
        <v>303</v>
      </c>
      <c r="M10246" t="s">
        <v>54728</v>
      </c>
    </row>
    <row r="10247" spans="1:13" x14ac:dyDescent="0.2">
      <c r="A10247" t="s">
        <v>38143</v>
      </c>
      <c r="B10247" t="s">
        <v>38144</v>
      </c>
      <c r="C10247" t="s">
        <v>54729</v>
      </c>
      <c r="D10247" t="s">
        <v>54730</v>
      </c>
      <c r="E10247" t="s">
        <v>54731</v>
      </c>
      <c r="F10247" t="s">
        <v>54732</v>
      </c>
      <c r="G10247" t="s">
        <v>53909</v>
      </c>
      <c r="H10247" t="s">
        <v>14806</v>
      </c>
      <c r="J10247" t="s">
        <v>54733</v>
      </c>
      <c r="K10247" t="s">
        <v>302</v>
      </c>
      <c r="L10247" t="s">
        <v>303</v>
      </c>
      <c r="M10247" t="s">
        <v>54734</v>
      </c>
    </row>
    <row r="10248" spans="1:13" x14ac:dyDescent="0.2">
      <c r="A10248" t="s">
        <v>38143</v>
      </c>
      <c r="B10248" t="s">
        <v>38144</v>
      </c>
      <c r="C10248" t="s">
        <v>54735</v>
      </c>
      <c r="D10248" t="s">
        <v>54736</v>
      </c>
      <c r="E10248" t="s">
        <v>15727</v>
      </c>
      <c r="F10248" t="s">
        <v>54737</v>
      </c>
      <c r="G10248" t="s">
        <v>16394</v>
      </c>
      <c r="H10248" t="s">
        <v>14806</v>
      </c>
      <c r="J10248" t="s">
        <v>54738</v>
      </c>
      <c r="K10248" t="s">
        <v>302</v>
      </c>
      <c r="L10248" t="s">
        <v>303</v>
      </c>
      <c r="M10248" t="s">
        <v>422</v>
      </c>
    </row>
    <row r="10249" spans="1:13" x14ac:dyDescent="0.2">
      <c r="A10249" t="s">
        <v>38143</v>
      </c>
      <c r="B10249" t="s">
        <v>38144</v>
      </c>
      <c r="C10249" t="s">
        <v>54739</v>
      </c>
      <c r="D10249" t="s">
        <v>349</v>
      </c>
      <c r="E10249" t="s">
        <v>424</v>
      </c>
      <c r="F10249" t="s">
        <v>54740</v>
      </c>
      <c r="G10249" t="s">
        <v>54741</v>
      </c>
      <c r="H10249" t="s">
        <v>54742</v>
      </c>
      <c r="I10249" t="s">
        <v>13041</v>
      </c>
      <c r="J10249" t="s">
        <v>54743</v>
      </c>
      <c r="K10249" t="s">
        <v>54744</v>
      </c>
      <c r="L10249" t="s">
        <v>303</v>
      </c>
      <c r="M10249" t="s">
        <v>18336</v>
      </c>
    </row>
    <row r="10250" spans="1:13" x14ac:dyDescent="0.2">
      <c r="A10250" t="s">
        <v>38143</v>
      </c>
      <c r="B10250" t="s">
        <v>38144</v>
      </c>
      <c r="C10250" t="s">
        <v>54745</v>
      </c>
      <c r="D10250" t="s">
        <v>54746</v>
      </c>
      <c r="E10250" t="s">
        <v>54747</v>
      </c>
      <c r="F10250" t="s">
        <v>54748</v>
      </c>
      <c r="G10250" t="s">
        <v>19798</v>
      </c>
      <c r="H10250" t="s">
        <v>53909</v>
      </c>
      <c r="I10250" t="s">
        <v>14806</v>
      </c>
      <c r="J10250" t="s">
        <v>54749</v>
      </c>
      <c r="K10250" t="s">
        <v>54750</v>
      </c>
      <c r="L10250" t="s">
        <v>303</v>
      </c>
      <c r="M10250" t="s">
        <v>9684</v>
      </c>
    </row>
    <row r="10251" spans="1:13" x14ac:dyDescent="0.2">
      <c r="A10251" t="s">
        <v>38143</v>
      </c>
      <c r="B10251" t="s">
        <v>38144</v>
      </c>
      <c r="C10251" t="s">
        <v>54751</v>
      </c>
      <c r="D10251" t="s">
        <v>349</v>
      </c>
      <c r="E10251" t="s">
        <v>424</v>
      </c>
      <c r="F10251" t="s">
        <v>54752</v>
      </c>
      <c r="G10251" t="s">
        <v>16362</v>
      </c>
      <c r="H10251" t="s">
        <v>13041</v>
      </c>
      <c r="J10251" t="s">
        <v>54753</v>
      </c>
      <c r="K10251" t="s">
        <v>54754</v>
      </c>
      <c r="L10251" t="s">
        <v>303</v>
      </c>
      <c r="M10251" t="s">
        <v>7672</v>
      </c>
    </row>
    <row r="10252" spans="1:13" x14ac:dyDescent="0.2">
      <c r="A10252" t="s">
        <v>38143</v>
      </c>
      <c r="B10252" t="s">
        <v>38144</v>
      </c>
      <c r="C10252" t="s">
        <v>54755</v>
      </c>
      <c r="D10252" t="s">
        <v>349</v>
      </c>
      <c r="E10252" t="s">
        <v>424</v>
      </c>
      <c r="F10252" t="s">
        <v>54756</v>
      </c>
      <c r="H10252" t="s">
        <v>16362</v>
      </c>
      <c r="I10252" t="s">
        <v>13041</v>
      </c>
      <c r="J10252" t="s">
        <v>54757</v>
      </c>
      <c r="K10252" t="s">
        <v>54758</v>
      </c>
      <c r="L10252" t="s">
        <v>303</v>
      </c>
      <c r="M10252" t="s">
        <v>54759</v>
      </c>
    </row>
    <row r="10253" spans="1:13" x14ac:dyDescent="0.2">
      <c r="A10253" t="s">
        <v>38143</v>
      </c>
      <c r="B10253" t="s">
        <v>38144</v>
      </c>
      <c r="C10253" t="s">
        <v>54760</v>
      </c>
      <c r="D10253" t="s">
        <v>349</v>
      </c>
      <c r="E10253" t="s">
        <v>424</v>
      </c>
      <c r="F10253" t="s">
        <v>54761</v>
      </c>
      <c r="G10253" t="s">
        <v>53984</v>
      </c>
      <c r="H10253" t="s">
        <v>14806</v>
      </c>
      <c r="J10253" t="s">
        <v>53985</v>
      </c>
      <c r="K10253" t="s">
        <v>54762</v>
      </c>
      <c r="L10253" t="s">
        <v>303</v>
      </c>
      <c r="M10253" t="s">
        <v>54763</v>
      </c>
    </row>
    <row r="10254" spans="1:13" x14ac:dyDescent="0.2">
      <c r="A10254" t="s">
        <v>38143</v>
      </c>
      <c r="B10254" t="s">
        <v>38144</v>
      </c>
      <c r="C10254" t="s">
        <v>54764</v>
      </c>
      <c r="D10254" t="s">
        <v>349</v>
      </c>
      <c r="E10254" t="s">
        <v>424</v>
      </c>
      <c r="F10254" t="s">
        <v>54765</v>
      </c>
      <c r="G10254" t="s">
        <v>16394</v>
      </c>
      <c r="H10254" t="s">
        <v>14806</v>
      </c>
      <c r="J10254" t="s">
        <v>54766</v>
      </c>
      <c r="K10254" t="s">
        <v>302</v>
      </c>
      <c r="L10254" t="s">
        <v>303</v>
      </c>
      <c r="M10254" t="s">
        <v>422</v>
      </c>
    </row>
    <row r="10255" spans="1:13" x14ac:dyDescent="0.2">
      <c r="A10255" t="s">
        <v>38143</v>
      </c>
      <c r="B10255" t="s">
        <v>38144</v>
      </c>
      <c r="C10255" t="s">
        <v>54767</v>
      </c>
      <c r="D10255" t="s">
        <v>572</v>
      </c>
      <c r="E10255" t="s">
        <v>573</v>
      </c>
      <c r="F10255" t="s">
        <v>54768</v>
      </c>
      <c r="G10255" t="s">
        <v>54769</v>
      </c>
      <c r="H10255" t="s">
        <v>16526</v>
      </c>
      <c r="J10255" t="s">
        <v>54770</v>
      </c>
      <c r="K10255" t="s">
        <v>302</v>
      </c>
      <c r="L10255" t="s">
        <v>303</v>
      </c>
      <c r="M10255" t="s">
        <v>52530</v>
      </c>
    </row>
    <row r="10256" spans="1:13" x14ac:dyDescent="0.2">
      <c r="A10256" t="s">
        <v>38143</v>
      </c>
      <c r="B10256" t="s">
        <v>38144</v>
      </c>
      <c r="C10256" t="s">
        <v>54771</v>
      </c>
      <c r="D10256" t="s">
        <v>16824</v>
      </c>
      <c r="E10256" t="s">
        <v>16825</v>
      </c>
      <c r="F10256" t="s">
        <v>54772</v>
      </c>
      <c r="H10256" t="s">
        <v>54773</v>
      </c>
      <c r="I10256" t="s">
        <v>10993</v>
      </c>
      <c r="J10256" t="s">
        <v>54774</v>
      </c>
      <c r="K10256" t="s">
        <v>54775</v>
      </c>
      <c r="L10256" t="s">
        <v>303</v>
      </c>
      <c r="M10256" t="s">
        <v>54776</v>
      </c>
    </row>
    <row r="10257" spans="1:13" x14ac:dyDescent="0.2">
      <c r="A10257" t="s">
        <v>38143</v>
      </c>
      <c r="B10257" t="s">
        <v>38144</v>
      </c>
      <c r="C10257" t="s">
        <v>54777</v>
      </c>
      <c r="D10257" t="s">
        <v>349</v>
      </c>
      <c r="F10257" t="s">
        <v>24114</v>
      </c>
      <c r="G10257" t="s">
        <v>54778</v>
      </c>
      <c r="H10257" t="s">
        <v>34334</v>
      </c>
      <c r="I10257" t="s">
        <v>10993</v>
      </c>
      <c r="J10257" t="s">
        <v>54779</v>
      </c>
      <c r="K10257" t="s">
        <v>54780</v>
      </c>
      <c r="L10257" t="s">
        <v>303</v>
      </c>
      <c r="M10257" t="s">
        <v>422</v>
      </c>
    </row>
    <row r="10258" spans="1:13" x14ac:dyDescent="0.2">
      <c r="A10258" t="s">
        <v>38143</v>
      </c>
      <c r="B10258" t="s">
        <v>38144</v>
      </c>
      <c r="C10258" t="s">
        <v>54781</v>
      </c>
      <c r="D10258" t="s">
        <v>572</v>
      </c>
      <c r="E10258" t="s">
        <v>573</v>
      </c>
      <c r="F10258" t="s">
        <v>54782</v>
      </c>
      <c r="G10258" t="s">
        <v>54783</v>
      </c>
      <c r="H10258" t="s">
        <v>54784</v>
      </c>
      <c r="J10258" t="s">
        <v>54785</v>
      </c>
      <c r="K10258" t="s">
        <v>54786</v>
      </c>
      <c r="L10258" t="s">
        <v>303</v>
      </c>
      <c r="M10258" t="s">
        <v>5402</v>
      </c>
    </row>
    <row r="10259" spans="1:13" x14ac:dyDescent="0.2">
      <c r="A10259" t="s">
        <v>38143</v>
      </c>
      <c r="B10259" t="s">
        <v>38144</v>
      </c>
      <c r="C10259" t="s">
        <v>54787</v>
      </c>
      <c r="D10259" t="s">
        <v>35208</v>
      </c>
      <c r="E10259" t="s">
        <v>54788</v>
      </c>
      <c r="F10259" t="s">
        <v>54789</v>
      </c>
      <c r="G10259" t="s">
        <v>33659</v>
      </c>
      <c r="H10259" t="s">
        <v>16526</v>
      </c>
      <c r="J10259" t="s">
        <v>54790</v>
      </c>
      <c r="K10259" t="s">
        <v>302</v>
      </c>
      <c r="L10259" t="s">
        <v>303</v>
      </c>
      <c r="M10259" t="s">
        <v>21107</v>
      </c>
    </row>
    <row r="10260" spans="1:13" x14ac:dyDescent="0.2">
      <c r="A10260" t="s">
        <v>38143</v>
      </c>
      <c r="B10260" t="s">
        <v>38144</v>
      </c>
      <c r="C10260" t="s">
        <v>54791</v>
      </c>
      <c r="D10260" t="s">
        <v>54792</v>
      </c>
      <c r="E10260" t="s">
        <v>54793</v>
      </c>
      <c r="F10260" t="s">
        <v>54794</v>
      </c>
      <c r="G10260" t="s">
        <v>54795</v>
      </c>
      <c r="H10260" t="s">
        <v>33659</v>
      </c>
      <c r="I10260" t="s">
        <v>16526</v>
      </c>
      <c r="J10260" t="s">
        <v>54796</v>
      </c>
      <c r="K10260" t="s">
        <v>54797</v>
      </c>
      <c r="L10260" t="s">
        <v>303</v>
      </c>
      <c r="M10260" t="s">
        <v>14127</v>
      </c>
    </row>
    <row r="10261" spans="1:13" x14ac:dyDescent="0.2">
      <c r="A10261" t="s">
        <v>38143</v>
      </c>
      <c r="B10261" t="s">
        <v>38144</v>
      </c>
      <c r="C10261" t="s">
        <v>54798</v>
      </c>
      <c r="D10261" t="s">
        <v>349</v>
      </c>
      <c r="F10261" t="s">
        <v>54799</v>
      </c>
      <c r="G10261" t="s">
        <v>54800</v>
      </c>
      <c r="H10261" t="s">
        <v>17162</v>
      </c>
      <c r="J10261" t="s">
        <v>54801</v>
      </c>
      <c r="K10261" t="s">
        <v>54802</v>
      </c>
      <c r="L10261" t="s">
        <v>303</v>
      </c>
      <c r="M10261" t="s">
        <v>49651</v>
      </c>
    </row>
    <row r="10262" spans="1:13" x14ac:dyDescent="0.2">
      <c r="A10262" t="s">
        <v>38143</v>
      </c>
      <c r="B10262" t="s">
        <v>38144</v>
      </c>
      <c r="C10262" t="s">
        <v>54803</v>
      </c>
      <c r="D10262" t="s">
        <v>54804</v>
      </c>
      <c r="F10262" t="s">
        <v>54805</v>
      </c>
      <c r="G10262" t="s">
        <v>54806</v>
      </c>
      <c r="H10262" t="s">
        <v>16525</v>
      </c>
      <c r="I10262" t="s">
        <v>16526</v>
      </c>
      <c r="J10262" t="s">
        <v>54807</v>
      </c>
      <c r="K10262" t="s">
        <v>54808</v>
      </c>
      <c r="L10262" t="s">
        <v>303</v>
      </c>
      <c r="M10262" t="s">
        <v>54809</v>
      </c>
    </row>
    <row r="10263" spans="1:13" x14ac:dyDescent="0.2">
      <c r="A10263" t="s">
        <v>38143</v>
      </c>
      <c r="B10263" t="s">
        <v>38144</v>
      </c>
      <c r="C10263" t="s">
        <v>54810</v>
      </c>
      <c r="D10263" t="s">
        <v>349</v>
      </c>
      <c r="F10263" t="s">
        <v>54811</v>
      </c>
      <c r="G10263" t="s">
        <v>17162</v>
      </c>
      <c r="J10263" t="s">
        <v>54812</v>
      </c>
      <c r="K10263" t="s">
        <v>54813</v>
      </c>
      <c r="L10263" t="s">
        <v>303</v>
      </c>
      <c r="M10263" t="s">
        <v>12163</v>
      </c>
    </row>
    <row r="10264" spans="1:13" x14ac:dyDescent="0.2">
      <c r="A10264" t="s">
        <v>38143</v>
      </c>
      <c r="B10264" t="s">
        <v>38144</v>
      </c>
      <c r="C10264" t="s">
        <v>54814</v>
      </c>
      <c r="D10264" t="s">
        <v>349</v>
      </c>
      <c r="E10264" t="s">
        <v>424</v>
      </c>
      <c r="F10264" t="s">
        <v>54815</v>
      </c>
      <c r="G10264" t="s">
        <v>53909</v>
      </c>
      <c r="H10264" t="s">
        <v>14806</v>
      </c>
      <c r="J10264" t="s">
        <v>54816</v>
      </c>
      <c r="K10264" t="s">
        <v>54817</v>
      </c>
      <c r="L10264" t="s">
        <v>303</v>
      </c>
      <c r="M10264" t="s">
        <v>422</v>
      </c>
    </row>
    <row r="10265" spans="1:13" x14ac:dyDescent="0.2">
      <c r="A10265" t="s">
        <v>38143</v>
      </c>
      <c r="B10265" t="s">
        <v>38144</v>
      </c>
      <c r="C10265" t="s">
        <v>54818</v>
      </c>
      <c r="D10265" t="s">
        <v>16611</v>
      </c>
      <c r="E10265" t="s">
        <v>8261</v>
      </c>
      <c r="F10265" t="s">
        <v>54819</v>
      </c>
      <c r="G10265" t="s">
        <v>54820</v>
      </c>
      <c r="I10265" t="s">
        <v>13041</v>
      </c>
      <c r="J10265" t="s">
        <v>54821</v>
      </c>
      <c r="K10265" t="s">
        <v>54822</v>
      </c>
      <c r="L10265" t="s">
        <v>303</v>
      </c>
      <c r="M10265" t="s">
        <v>54823</v>
      </c>
    </row>
    <row r="10266" spans="1:13" x14ac:dyDescent="0.2">
      <c r="A10266" t="s">
        <v>38143</v>
      </c>
      <c r="B10266" t="s">
        <v>38144</v>
      </c>
      <c r="C10266" t="s">
        <v>54824</v>
      </c>
      <c r="D10266" t="s">
        <v>349</v>
      </c>
      <c r="F10266" t="s">
        <v>54825</v>
      </c>
      <c r="H10266" t="s">
        <v>13041</v>
      </c>
      <c r="J10266" t="s">
        <v>54826</v>
      </c>
      <c r="K10266" t="s">
        <v>54827</v>
      </c>
      <c r="L10266" t="s">
        <v>303</v>
      </c>
      <c r="M10266" t="s">
        <v>16598</v>
      </c>
    </row>
    <row r="10267" spans="1:13" x14ac:dyDescent="0.2">
      <c r="A10267" t="s">
        <v>38143</v>
      </c>
      <c r="B10267" t="s">
        <v>38144</v>
      </c>
      <c r="C10267" t="s">
        <v>54828</v>
      </c>
      <c r="D10267" t="s">
        <v>54829</v>
      </c>
      <c r="E10267" t="s">
        <v>54830</v>
      </c>
      <c r="F10267" t="s">
        <v>54831</v>
      </c>
      <c r="G10267" t="s">
        <v>16745</v>
      </c>
      <c r="H10267" t="s">
        <v>13041</v>
      </c>
      <c r="J10267" t="s">
        <v>54832</v>
      </c>
      <c r="K10267" t="s">
        <v>54833</v>
      </c>
      <c r="L10267" t="s">
        <v>303</v>
      </c>
      <c r="M10267" t="s">
        <v>9868</v>
      </c>
    </row>
    <row r="10268" spans="1:13" x14ac:dyDescent="0.2">
      <c r="A10268" t="s">
        <v>38143</v>
      </c>
      <c r="B10268" t="s">
        <v>38144</v>
      </c>
      <c r="C10268" t="s">
        <v>54834</v>
      </c>
      <c r="D10268" t="s">
        <v>349</v>
      </c>
      <c r="E10268" t="s">
        <v>424</v>
      </c>
      <c r="F10268" t="s">
        <v>54835</v>
      </c>
      <c r="G10268" t="s">
        <v>54836</v>
      </c>
      <c r="H10268" t="s">
        <v>17162</v>
      </c>
      <c r="I10268" t="s">
        <v>16526</v>
      </c>
      <c r="J10268" t="s">
        <v>54837</v>
      </c>
      <c r="K10268" t="s">
        <v>54838</v>
      </c>
      <c r="L10268" t="s">
        <v>303</v>
      </c>
      <c r="M10268" t="s">
        <v>54839</v>
      </c>
    </row>
    <row r="10269" spans="1:13" x14ac:dyDescent="0.2">
      <c r="A10269" t="s">
        <v>38143</v>
      </c>
      <c r="B10269" t="s">
        <v>38144</v>
      </c>
      <c r="C10269" t="s">
        <v>54840</v>
      </c>
      <c r="D10269" t="s">
        <v>8198</v>
      </c>
      <c r="E10269" t="s">
        <v>5074</v>
      </c>
      <c r="F10269" t="s">
        <v>54841</v>
      </c>
      <c r="G10269" t="s">
        <v>16766</v>
      </c>
      <c r="H10269" t="s">
        <v>13041</v>
      </c>
      <c r="J10269" t="s">
        <v>54842</v>
      </c>
      <c r="K10269" t="s">
        <v>54843</v>
      </c>
      <c r="L10269" t="s">
        <v>303</v>
      </c>
      <c r="M10269" t="s">
        <v>1620</v>
      </c>
    </row>
    <row r="10270" spans="1:13" x14ac:dyDescent="0.2">
      <c r="A10270" t="s">
        <v>38143</v>
      </c>
      <c r="B10270" t="s">
        <v>38144</v>
      </c>
      <c r="C10270" t="s">
        <v>54844</v>
      </c>
      <c r="D10270" t="s">
        <v>54845</v>
      </c>
      <c r="E10270" t="s">
        <v>54846</v>
      </c>
      <c r="F10270" t="s">
        <v>54847</v>
      </c>
      <c r="G10270" t="s">
        <v>23426</v>
      </c>
      <c r="H10270" t="s">
        <v>17162</v>
      </c>
      <c r="J10270" t="s">
        <v>54848</v>
      </c>
      <c r="K10270" t="s">
        <v>302</v>
      </c>
      <c r="L10270" t="s">
        <v>303</v>
      </c>
      <c r="M10270" t="s">
        <v>54849</v>
      </c>
    </row>
    <row r="10271" spans="1:13" x14ac:dyDescent="0.2">
      <c r="A10271" t="s">
        <v>38143</v>
      </c>
      <c r="B10271" t="s">
        <v>38144</v>
      </c>
      <c r="C10271" t="s">
        <v>54850</v>
      </c>
      <c r="D10271" t="s">
        <v>349</v>
      </c>
      <c r="F10271" t="s">
        <v>54851</v>
      </c>
      <c r="H10271" t="s">
        <v>17162</v>
      </c>
      <c r="J10271" t="s">
        <v>54852</v>
      </c>
      <c r="K10271" t="s">
        <v>302</v>
      </c>
      <c r="L10271" t="s">
        <v>303</v>
      </c>
      <c r="M10271" t="s">
        <v>422</v>
      </c>
    </row>
    <row r="10272" spans="1:13" x14ac:dyDescent="0.2">
      <c r="A10272" t="s">
        <v>38143</v>
      </c>
      <c r="B10272" t="s">
        <v>38144</v>
      </c>
      <c r="C10272" t="s">
        <v>54853</v>
      </c>
      <c r="D10272" t="s">
        <v>54854</v>
      </c>
      <c r="E10272" t="s">
        <v>54855</v>
      </c>
      <c r="F10272" t="s">
        <v>54856</v>
      </c>
      <c r="G10272" t="s">
        <v>28082</v>
      </c>
      <c r="H10272" t="s">
        <v>17162</v>
      </c>
      <c r="J10272" t="s">
        <v>54857</v>
      </c>
      <c r="K10272" t="s">
        <v>54858</v>
      </c>
      <c r="L10272" t="s">
        <v>303</v>
      </c>
      <c r="M10272" t="s">
        <v>1841</v>
      </c>
    </row>
    <row r="10273" spans="1:13" x14ac:dyDescent="0.2">
      <c r="A10273" t="s">
        <v>38143</v>
      </c>
      <c r="B10273" t="s">
        <v>38144</v>
      </c>
      <c r="C10273" t="s">
        <v>54859</v>
      </c>
      <c r="D10273" t="s">
        <v>54860</v>
      </c>
      <c r="E10273" t="s">
        <v>6326</v>
      </c>
      <c r="F10273" t="s">
        <v>54861</v>
      </c>
      <c r="G10273" t="s">
        <v>54862</v>
      </c>
      <c r="H10273" t="s">
        <v>16526</v>
      </c>
      <c r="J10273" t="s">
        <v>54863</v>
      </c>
      <c r="K10273" t="s">
        <v>54864</v>
      </c>
      <c r="L10273" t="s">
        <v>303</v>
      </c>
      <c r="M10273" t="s">
        <v>9248</v>
      </c>
    </row>
    <row r="10274" spans="1:13" x14ac:dyDescent="0.2">
      <c r="A10274" t="s">
        <v>38143</v>
      </c>
      <c r="B10274" t="s">
        <v>38144</v>
      </c>
      <c r="C10274" t="s">
        <v>54865</v>
      </c>
      <c r="D10274" t="s">
        <v>349</v>
      </c>
      <c r="F10274" t="s">
        <v>54866</v>
      </c>
      <c r="G10274" t="s">
        <v>54867</v>
      </c>
      <c r="H10274" t="s">
        <v>54868</v>
      </c>
      <c r="I10274" t="s">
        <v>10993</v>
      </c>
      <c r="J10274" t="s">
        <v>54869</v>
      </c>
      <c r="K10274" t="s">
        <v>302</v>
      </c>
      <c r="L10274" t="s">
        <v>303</v>
      </c>
      <c r="M10274" t="s">
        <v>1088</v>
      </c>
    </row>
    <row r="10275" spans="1:13" x14ac:dyDescent="0.2">
      <c r="A10275" t="s">
        <v>38143</v>
      </c>
      <c r="B10275" t="s">
        <v>38144</v>
      </c>
      <c r="C10275" t="s">
        <v>54870</v>
      </c>
      <c r="D10275" t="s">
        <v>54871</v>
      </c>
      <c r="E10275" t="s">
        <v>54872</v>
      </c>
      <c r="F10275" t="s">
        <v>54873</v>
      </c>
      <c r="H10275" t="s">
        <v>16670</v>
      </c>
      <c r="I10275" t="s">
        <v>16526</v>
      </c>
      <c r="J10275" t="s">
        <v>54874</v>
      </c>
      <c r="K10275" t="s">
        <v>54875</v>
      </c>
      <c r="L10275" t="s">
        <v>303</v>
      </c>
      <c r="M10275" t="s">
        <v>16231</v>
      </c>
    </row>
    <row r="10276" spans="1:13" x14ac:dyDescent="0.2">
      <c r="A10276" t="s">
        <v>38143</v>
      </c>
      <c r="B10276" t="s">
        <v>38144</v>
      </c>
      <c r="C10276" t="s">
        <v>54876</v>
      </c>
      <c r="D10276" t="s">
        <v>349</v>
      </c>
      <c r="F10276" t="s">
        <v>54877</v>
      </c>
      <c r="G10276" t="s">
        <v>54868</v>
      </c>
      <c r="H10276" t="s">
        <v>10993</v>
      </c>
      <c r="J10276" t="s">
        <v>54878</v>
      </c>
      <c r="K10276" t="s">
        <v>54879</v>
      </c>
      <c r="L10276" t="s">
        <v>303</v>
      </c>
      <c r="M10276" t="s">
        <v>422</v>
      </c>
    </row>
    <row r="10277" spans="1:13" x14ac:dyDescent="0.2">
      <c r="A10277" t="s">
        <v>38143</v>
      </c>
      <c r="B10277" t="s">
        <v>38144</v>
      </c>
      <c r="C10277" t="s">
        <v>54880</v>
      </c>
      <c r="D10277" t="s">
        <v>19181</v>
      </c>
      <c r="E10277" t="s">
        <v>54881</v>
      </c>
      <c r="F10277" t="s">
        <v>54882</v>
      </c>
      <c r="G10277" t="s">
        <v>54883</v>
      </c>
      <c r="H10277" t="s">
        <v>54773</v>
      </c>
      <c r="I10277" t="s">
        <v>10993</v>
      </c>
      <c r="J10277" t="s">
        <v>54884</v>
      </c>
      <c r="K10277" t="s">
        <v>54885</v>
      </c>
      <c r="L10277" t="s">
        <v>303</v>
      </c>
      <c r="M10277" t="s">
        <v>20453</v>
      </c>
    </row>
    <row r="10278" spans="1:13" x14ac:dyDescent="0.2">
      <c r="A10278" t="s">
        <v>38143</v>
      </c>
      <c r="B10278" t="s">
        <v>38144</v>
      </c>
      <c r="C10278" t="s">
        <v>54886</v>
      </c>
      <c r="D10278" t="s">
        <v>54887</v>
      </c>
      <c r="E10278" t="s">
        <v>54888</v>
      </c>
      <c r="F10278" t="s">
        <v>54889</v>
      </c>
      <c r="G10278" t="s">
        <v>17162</v>
      </c>
      <c r="J10278" t="s">
        <v>54890</v>
      </c>
      <c r="K10278" t="s">
        <v>54891</v>
      </c>
      <c r="L10278" t="s">
        <v>303</v>
      </c>
      <c r="M10278" t="s">
        <v>6096</v>
      </c>
    </row>
    <row r="10279" spans="1:13" x14ac:dyDescent="0.2">
      <c r="A10279" t="s">
        <v>38143</v>
      </c>
      <c r="B10279" t="s">
        <v>38144</v>
      </c>
      <c r="C10279" t="s">
        <v>54892</v>
      </c>
      <c r="D10279" t="s">
        <v>54893</v>
      </c>
      <c r="E10279" t="s">
        <v>29527</v>
      </c>
      <c r="F10279" t="s">
        <v>16906</v>
      </c>
      <c r="G10279" t="s">
        <v>16907</v>
      </c>
      <c r="H10279" t="s">
        <v>16908</v>
      </c>
      <c r="I10279" t="s">
        <v>16526</v>
      </c>
      <c r="J10279" t="s">
        <v>16909</v>
      </c>
      <c r="K10279" t="s">
        <v>16910</v>
      </c>
      <c r="L10279" t="s">
        <v>303</v>
      </c>
      <c r="M10279" t="s">
        <v>9756</v>
      </c>
    </row>
    <row r="10280" spans="1:13" x14ac:dyDescent="0.2">
      <c r="A10280" t="s">
        <v>38143</v>
      </c>
      <c r="B10280" t="s">
        <v>38144</v>
      </c>
      <c r="C10280" t="s">
        <v>54894</v>
      </c>
      <c r="D10280" t="s">
        <v>8198</v>
      </c>
      <c r="E10280" t="s">
        <v>5074</v>
      </c>
      <c r="F10280" t="s">
        <v>54895</v>
      </c>
      <c r="G10280" t="s">
        <v>16967</v>
      </c>
      <c r="H10280" t="s">
        <v>13041</v>
      </c>
      <c r="J10280" t="s">
        <v>54896</v>
      </c>
      <c r="K10280" t="s">
        <v>54897</v>
      </c>
      <c r="L10280" t="s">
        <v>303</v>
      </c>
      <c r="M10280" t="s">
        <v>54898</v>
      </c>
    </row>
    <row r="10281" spans="1:13" x14ac:dyDescent="0.2">
      <c r="A10281" t="s">
        <v>38143</v>
      </c>
      <c r="B10281" t="s">
        <v>38144</v>
      </c>
      <c r="C10281" t="s">
        <v>54899</v>
      </c>
      <c r="D10281" t="s">
        <v>349</v>
      </c>
      <c r="E10281" t="s">
        <v>424</v>
      </c>
      <c r="F10281" t="s">
        <v>54900</v>
      </c>
      <c r="H10281" t="s">
        <v>34334</v>
      </c>
      <c r="I10281" t="s">
        <v>10993</v>
      </c>
      <c r="J10281" t="s">
        <v>54901</v>
      </c>
      <c r="K10281" t="s">
        <v>54902</v>
      </c>
      <c r="L10281" t="s">
        <v>303</v>
      </c>
      <c r="M10281" t="s">
        <v>15022</v>
      </c>
    </row>
    <row r="10282" spans="1:13" x14ac:dyDescent="0.2">
      <c r="A10282" t="s">
        <v>38143</v>
      </c>
      <c r="B10282" t="s">
        <v>38144</v>
      </c>
      <c r="C10282" t="s">
        <v>54903</v>
      </c>
      <c r="D10282" t="s">
        <v>10042</v>
      </c>
      <c r="E10282" t="s">
        <v>7885</v>
      </c>
      <c r="F10282" t="s">
        <v>12598</v>
      </c>
      <c r="H10282" t="s">
        <v>16908</v>
      </c>
      <c r="I10282" t="s">
        <v>16526</v>
      </c>
      <c r="J10282" t="s">
        <v>54904</v>
      </c>
      <c r="K10282" t="s">
        <v>54905</v>
      </c>
      <c r="L10282" t="s">
        <v>303</v>
      </c>
      <c r="M10282" t="s">
        <v>14127</v>
      </c>
    </row>
    <row r="10283" spans="1:13" x14ac:dyDescent="0.2">
      <c r="A10283" t="s">
        <v>38143</v>
      </c>
      <c r="B10283" t="s">
        <v>38144</v>
      </c>
      <c r="C10283" t="s">
        <v>54906</v>
      </c>
      <c r="D10283" t="s">
        <v>349</v>
      </c>
      <c r="F10283" t="s">
        <v>54907</v>
      </c>
      <c r="G10283" t="s">
        <v>54908</v>
      </c>
      <c r="H10283" t="s">
        <v>54909</v>
      </c>
      <c r="I10283" t="s">
        <v>16526</v>
      </c>
      <c r="J10283" t="s">
        <v>54910</v>
      </c>
      <c r="K10283" t="s">
        <v>54911</v>
      </c>
      <c r="L10283" t="s">
        <v>303</v>
      </c>
      <c r="M10283" t="s">
        <v>7204</v>
      </c>
    </row>
    <row r="10284" spans="1:13" x14ac:dyDescent="0.2">
      <c r="A10284" t="s">
        <v>38143</v>
      </c>
      <c r="B10284" t="s">
        <v>38144</v>
      </c>
      <c r="C10284" t="s">
        <v>54912</v>
      </c>
      <c r="D10284" t="s">
        <v>34672</v>
      </c>
      <c r="E10284" t="s">
        <v>5074</v>
      </c>
      <c r="F10284" t="s">
        <v>54913</v>
      </c>
      <c r="H10284" t="s">
        <v>34334</v>
      </c>
      <c r="I10284" t="s">
        <v>10993</v>
      </c>
      <c r="J10284" t="s">
        <v>54914</v>
      </c>
      <c r="K10284" t="s">
        <v>302</v>
      </c>
      <c r="L10284" t="s">
        <v>303</v>
      </c>
      <c r="M10284" t="s">
        <v>30242</v>
      </c>
    </row>
    <row r="10285" spans="1:13" x14ac:dyDescent="0.2">
      <c r="A10285" t="s">
        <v>38143</v>
      </c>
      <c r="B10285" t="s">
        <v>38144</v>
      </c>
      <c r="C10285" t="s">
        <v>54915</v>
      </c>
      <c r="D10285" t="s">
        <v>54916</v>
      </c>
      <c r="E10285" t="s">
        <v>54917</v>
      </c>
      <c r="F10285" t="s">
        <v>54918</v>
      </c>
      <c r="G10285" t="s">
        <v>54919</v>
      </c>
      <c r="H10285" t="s">
        <v>16526</v>
      </c>
      <c r="J10285" t="s">
        <v>54920</v>
      </c>
      <c r="K10285" t="s">
        <v>302</v>
      </c>
      <c r="L10285" t="s">
        <v>303</v>
      </c>
      <c r="M10285" t="s">
        <v>18811</v>
      </c>
    </row>
    <row r="10286" spans="1:13" x14ac:dyDescent="0.2">
      <c r="A10286" t="s">
        <v>38143</v>
      </c>
      <c r="B10286" t="s">
        <v>38144</v>
      </c>
      <c r="C10286" t="s">
        <v>54921</v>
      </c>
      <c r="D10286" t="s">
        <v>54922</v>
      </c>
      <c r="E10286" t="s">
        <v>54923</v>
      </c>
      <c r="F10286" t="s">
        <v>54924</v>
      </c>
      <c r="G10286" t="s">
        <v>54925</v>
      </c>
      <c r="H10286" t="s">
        <v>16526</v>
      </c>
      <c r="J10286" t="s">
        <v>54926</v>
      </c>
      <c r="K10286" t="s">
        <v>54927</v>
      </c>
      <c r="L10286" t="s">
        <v>303</v>
      </c>
      <c r="M10286" t="s">
        <v>5562</v>
      </c>
    </row>
    <row r="10287" spans="1:13" x14ac:dyDescent="0.2">
      <c r="A10287" t="s">
        <v>38143</v>
      </c>
      <c r="B10287" t="s">
        <v>38144</v>
      </c>
      <c r="C10287" t="s">
        <v>54928</v>
      </c>
      <c r="D10287" t="s">
        <v>349</v>
      </c>
      <c r="F10287" t="s">
        <v>54929</v>
      </c>
      <c r="G10287" t="s">
        <v>33659</v>
      </c>
      <c r="H10287" t="s">
        <v>16526</v>
      </c>
      <c r="J10287" t="s">
        <v>54930</v>
      </c>
      <c r="K10287" t="s">
        <v>54931</v>
      </c>
      <c r="L10287" t="s">
        <v>303</v>
      </c>
      <c r="M10287" t="s">
        <v>422</v>
      </c>
    </row>
    <row r="10288" spans="1:13" x14ac:dyDescent="0.2">
      <c r="A10288" t="s">
        <v>38143</v>
      </c>
      <c r="B10288" t="s">
        <v>38144</v>
      </c>
      <c r="C10288" t="s">
        <v>54932</v>
      </c>
      <c r="D10288" t="s">
        <v>54887</v>
      </c>
      <c r="E10288" t="s">
        <v>54933</v>
      </c>
      <c r="F10288" t="s">
        <v>54934</v>
      </c>
      <c r="H10288" t="s">
        <v>17162</v>
      </c>
      <c r="I10288" t="s">
        <v>16526</v>
      </c>
      <c r="J10288" t="s">
        <v>54935</v>
      </c>
      <c r="K10288" t="s">
        <v>54936</v>
      </c>
      <c r="L10288" t="s">
        <v>303</v>
      </c>
      <c r="M10288" t="s">
        <v>4987</v>
      </c>
    </row>
    <row r="10289" spans="1:13" x14ac:dyDescent="0.2">
      <c r="A10289" t="s">
        <v>38143</v>
      </c>
      <c r="B10289" t="s">
        <v>38144</v>
      </c>
      <c r="C10289" t="s">
        <v>54937</v>
      </c>
      <c r="D10289" t="s">
        <v>35208</v>
      </c>
      <c r="E10289" t="s">
        <v>8566</v>
      </c>
      <c r="F10289" t="s">
        <v>54938</v>
      </c>
      <c r="H10289" t="s">
        <v>17162</v>
      </c>
      <c r="J10289" t="s">
        <v>54939</v>
      </c>
      <c r="K10289" t="s">
        <v>54940</v>
      </c>
      <c r="L10289" t="s">
        <v>303</v>
      </c>
      <c r="M10289" t="s">
        <v>54941</v>
      </c>
    </row>
    <row r="10290" spans="1:13" x14ac:dyDescent="0.2">
      <c r="A10290" t="s">
        <v>38143</v>
      </c>
      <c r="B10290" t="s">
        <v>38144</v>
      </c>
      <c r="C10290" t="s">
        <v>54942</v>
      </c>
      <c r="D10290" t="s">
        <v>54943</v>
      </c>
      <c r="E10290" t="s">
        <v>54944</v>
      </c>
      <c r="F10290" t="s">
        <v>54945</v>
      </c>
      <c r="H10290" t="s">
        <v>16967</v>
      </c>
      <c r="I10290" t="s">
        <v>13041</v>
      </c>
      <c r="J10290" t="s">
        <v>54946</v>
      </c>
      <c r="K10290" t="s">
        <v>54947</v>
      </c>
      <c r="L10290" t="s">
        <v>303</v>
      </c>
      <c r="M10290" t="s">
        <v>542</v>
      </c>
    </row>
    <row r="10291" spans="1:13" x14ac:dyDescent="0.2">
      <c r="A10291" t="s">
        <v>38143</v>
      </c>
      <c r="B10291" t="s">
        <v>38144</v>
      </c>
      <c r="C10291" t="s">
        <v>54948</v>
      </c>
      <c r="D10291" t="s">
        <v>54949</v>
      </c>
      <c r="E10291" t="s">
        <v>54950</v>
      </c>
      <c r="F10291" t="s">
        <v>54951</v>
      </c>
      <c r="G10291" t="s">
        <v>54773</v>
      </c>
      <c r="H10291" t="s">
        <v>10993</v>
      </c>
      <c r="J10291" t="s">
        <v>54952</v>
      </c>
      <c r="K10291" t="s">
        <v>54953</v>
      </c>
      <c r="L10291" t="s">
        <v>303</v>
      </c>
      <c r="M10291" t="s">
        <v>14119</v>
      </c>
    </row>
    <row r="10292" spans="1:13" x14ac:dyDescent="0.2">
      <c r="A10292" t="s">
        <v>38143</v>
      </c>
      <c r="B10292" t="s">
        <v>38144</v>
      </c>
      <c r="C10292" t="s">
        <v>54954</v>
      </c>
      <c r="D10292" t="s">
        <v>10042</v>
      </c>
      <c r="E10292" t="s">
        <v>1817</v>
      </c>
      <c r="F10292" t="s">
        <v>54955</v>
      </c>
      <c r="H10292" t="s">
        <v>54909</v>
      </c>
      <c r="I10292" t="s">
        <v>16526</v>
      </c>
      <c r="J10292" t="s">
        <v>54956</v>
      </c>
      <c r="K10292" t="s">
        <v>54957</v>
      </c>
      <c r="L10292" t="s">
        <v>303</v>
      </c>
      <c r="M10292" t="s">
        <v>14127</v>
      </c>
    </row>
    <row r="10293" spans="1:13" x14ac:dyDescent="0.2">
      <c r="A10293" t="s">
        <v>38143</v>
      </c>
      <c r="B10293" t="s">
        <v>38144</v>
      </c>
      <c r="C10293" t="s">
        <v>54958</v>
      </c>
      <c r="D10293" t="s">
        <v>572</v>
      </c>
      <c r="E10293" t="s">
        <v>573</v>
      </c>
      <c r="F10293" t="s">
        <v>54959</v>
      </c>
      <c r="G10293" t="s">
        <v>54960</v>
      </c>
      <c r="H10293" t="s">
        <v>54868</v>
      </c>
      <c r="I10293" t="s">
        <v>10993</v>
      </c>
      <c r="J10293" t="s">
        <v>54961</v>
      </c>
      <c r="K10293" t="s">
        <v>54962</v>
      </c>
      <c r="L10293" t="s">
        <v>303</v>
      </c>
      <c r="M10293" t="s">
        <v>422</v>
      </c>
    </row>
    <row r="10294" spans="1:13" x14ac:dyDescent="0.2">
      <c r="A10294" t="s">
        <v>38143</v>
      </c>
      <c r="B10294" t="s">
        <v>38144</v>
      </c>
      <c r="C10294" t="s">
        <v>54963</v>
      </c>
      <c r="D10294" t="s">
        <v>34231</v>
      </c>
      <c r="E10294" t="s">
        <v>54964</v>
      </c>
      <c r="F10294" t="s">
        <v>54965</v>
      </c>
      <c r="G10294" t="s">
        <v>34333</v>
      </c>
      <c r="H10294" t="s">
        <v>34334</v>
      </c>
      <c r="I10294" t="s">
        <v>10993</v>
      </c>
      <c r="J10294" t="s">
        <v>54966</v>
      </c>
      <c r="K10294" t="s">
        <v>54967</v>
      </c>
      <c r="L10294" t="s">
        <v>303</v>
      </c>
      <c r="M10294" t="s">
        <v>54968</v>
      </c>
    </row>
    <row r="10295" spans="1:13" x14ac:dyDescent="0.2">
      <c r="A10295" t="s">
        <v>38143</v>
      </c>
      <c r="B10295" t="s">
        <v>38144</v>
      </c>
      <c r="C10295" t="s">
        <v>54969</v>
      </c>
      <c r="D10295" t="s">
        <v>349</v>
      </c>
      <c r="E10295" t="s">
        <v>1348</v>
      </c>
      <c r="F10295" t="s">
        <v>54970</v>
      </c>
      <c r="G10295" t="s">
        <v>54971</v>
      </c>
      <c r="H10295" t="s">
        <v>16670</v>
      </c>
      <c r="I10295" t="s">
        <v>16526</v>
      </c>
      <c r="J10295" t="s">
        <v>54972</v>
      </c>
      <c r="K10295" t="s">
        <v>54973</v>
      </c>
      <c r="L10295" t="s">
        <v>303</v>
      </c>
      <c r="M10295" t="s">
        <v>16679</v>
      </c>
    </row>
    <row r="10296" spans="1:13" x14ac:dyDescent="0.2">
      <c r="A10296" t="s">
        <v>38143</v>
      </c>
      <c r="B10296" t="s">
        <v>38144</v>
      </c>
      <c r="C10296" t="s">
        <v>54974</v>
      </c>
      <c r="D10296" t="s">
        <v>54975</v>
      </c>
      <c r="E10296" t="s">
        <v>54976</v>
      </c>
      <c r="F10296" t="s">
        <v>54977</v>
      </c>
      <c r="G10296" t="s">
        <v>28082</v>
      </c>
      <c r="H10296" t="s">
        <v>17162</v>
      </c>
      <c r="J10296" t="s">
        <v>54978</v>
      </c>
      <c r="K10296" t="s">
        <v>54979</v>
      </c>
      <c r="L10296" t="s">
        <v>303</v>
      </c>
      <c r="M10296" t="s">
        <v>44717</v>
      </c>
    </row>
    <row r="10297" spans="1:13" x14ac:dyDescent="0.2">
      <c r="A10297" t="s">
        <v>38143</v>
      </c>
      <c r="B10297" t="s">
        <v>38144</v>
      </c>
      <c r="C10297" t="s">
        <v>54980</v>
      </c>
      <c r="D10297" t="s">
        <v>1870</v>
      </c>
      <c r="E10297" t="s">
        <v>2138</v>
      </c>
      <c r="F10297" t="s">
        <v>54981</v>
      </c>
      <c r="G10297" t="s">
        <v>54982</v>
      </c>
      <c r="H10297" t="s">
        <v>54909</v>
      </c>
      <c r="I10297" t="s">
        <v>16526</v>
      </c>
      <c r="J10297" t="s">
        <v>54983</v>
      </c>
      <c r="K10297" t="s">
        <v>54984</v>
      </c>
      <c r="L10297" t="s">
        <v>303</v>
      </c>
      <c r="M10297" t="s">
        <v>1190</v>
      </c>
    </row>
    <row r="10298" spans="1:13" x14ac:dyDescent="0.2">
      <c r="A10298" t="s">
        <v>38143</v>
      </c>
      <c r="B10298" t="s">
        <v>38144</v>
      </c>
      <c r="C10298" t="s">
        <v>54985</v>
      </c>
      <c r="D10298" t="s">
        <v>54986</v>
      </c>
      <c r="E10298" t="s">
        <v>54987</v>
      </c>
      <c r="F10298" t="s">
        <v>54988</v>
      </c>
      <c r="H10298" t="s">
        <v>16908</v>
      </c>
      <c r="I10298" t="s">
        <v>16526</v>
      </c>
      <c r="J10298" t="s">
        <v>54989</v>
      </c>
      <c r="K10298" t="s">
        <v>54990</v>
      </c>
      <c r="L10298" t="s">
        <v>303</v>
      </c>
      <c r="M10298" t="s">
        <v>4392</v>
      </c>
    </row>
    <row r="10299" spans="1:13" x14ac:dyDescent="0.2">
      <c r="A10299" t="s">
        <v>38143</v>
      </c>
      <c r="B10299" t="s">
        <v>38144</v>
      </c>
      <c r="C10299" t="s">
        <v>54991</v>
      </c>
      <c r="D10299" t="s">
        <v>10042</v>
      </c>
      <c r="E10299" t="s">
        <v>54992</v>
      </c>
      <c r="F10299" t="s">
        <v>54993</v>
      </c>
      <c r="H10299" t="s">
        <v>54909</v>
      </c>
      <c r="I10299" t="s">
        <v>16526</v>
      </c>
      <c r="J10299" t="s">
        <v>54994</v>
      </c>
      <c r="K10299" t="s">
        <v>54995</v>
      </c>
      <c r="L10299" t="s">
        <v>303</v>
      </c>
      <c r="M10299" t="s">
        <v>14127</v>
      </c>
    </row>
    <row r="10300" spans="1:13" x14ac:dyDescent="0.2">
      <c r="A10300" t="s">
        <v>38143</v>
      </c>
      <c r="B10300" t="s">
        <v>38144</v>
      </c>
      <c r="C10300" t="s">
        <v>54996</v>
      </c>
      <c r="D10300" t="s">
        <v>16824</v>
      </c>
      <c r="E10300" t="s">
        <v>54997</v>
      </c>
      <c r="F10300" t="s">
        <v>54998</v>
      </c>
      <c r="G10300" t="s">
        <v>54867</v>
      </c>
      <c r="H10300" t="s">
        <v>54868</v>
      </c>
      <c r="I10300" t="s">
        <v>10993</v>
      </c>
      <c r="J10300" t="s">
        <v>54999</v>
      </c>
      <c r="K10300" t="s">
        <v>55000</v>
      </c>
      <c r="L10300" t="s">
        <v>303</v>
      </c>
      <c r="M10300" t="s">
        <v>422</v>
      </c>
    </row>
    <row r="10301" spans="1:13" x14ac:dyDescent="0.2">
      <c r="A10301" t="s">
        <v>38143</v>
      </c>
      <c r="B10301" t="s">
        <v>38144</v>
      </c>
      <c r="C10301" t="s">
        <v>55001</v>
      </c>
      <c r="D10301" t="s">
        <v>55002</v>
      </c>
      <c r="E10301" t="s">
        <v>55003</v>
      </c>
      <c r="F10301" t="s">
        <v>19080</v>
      </c>
      <c r="G10301" t="s">
        <v>33848</v>
      </c>
      <c r="H10301" t="s">
        <v>16526</v>
      </c>
      <c r="J10301" t="s">
        <v>55004</v>
      </c>
      <c r="K10301" t="s">
        <v>55005</v>
      </c>
      <c r="L10301" t="s">
        <v>303</v>
      </c>
      <c r="M10301" t="s">
        <v>55006</v>
      </c>
    </row>
    <row r="10302" spans="1:13" x14ac:dyDescent="0.2">
      <c r="A10302" t="s">
        <v>38143</v>
      </c>
      <c r="B10302" t="s">
        <v>38144</v>
      </c>
      <c r="C10302" t="s">
        <v>55007</v>
      </c>
      <c r="D10302" t="s">
        <v>394</v>
      </c>
      <c r="E10302" t="s">
        <v>499</v>
      </c>
      <c r="F10302" t="s">
        <v>55008</v>
      </c>
      <c r="H10302" t="s">
        <v>16670</v>
      </c>
      <c r="I10302" t="s">
        <v>16526</v>
      </c>
      <c r="J10302" t="s">
        <v>55009</v>
      </c>
      <c r="K10302" t="s">
        <v>55010</v>
      </c>
      <c r="L10302" t="s">
        <v>303</v>
      </c>
      <c r="M10302" t="s">
        <v>55011</v>
      </c>
    </row>
    <row r="10303" spans="1:13" x14ac:dyDescent="0.2">
      <c r="A10303" t="s">
        <v>38143</v>
      </c>
      <c r="B10303" t="s">
        <v>38144</v>
      </c>
      <c r="C10303" t="s">
        <v>55012</v>
      </c>
      <c r="D10303" t="s">
        <v>8198</v>
      </c>
      <c r="E10303" t="s">
        <v>5074</v>
      </c>
      <c r="F10303" t="s">
        <v>55013</v>
      </c>
      <c r="G10303" t="s">
        <v>54783</v>
      </c>
      <c r="H10303" t="s">
        <v>17162</v>
      </c>
      <c r="J10303" t="s">
        <v>55014</v>
      </c>
      <c r="K10303" t="s">
        <v>55015</v>
      </c>
      <c r="L10303" t="s">
        <v>303</v>
      </c>
      <c r="M10303" t="s">
        <v>34730</v>
      </c>
    </row>
    <row r="10304" spans="1:13" x14ac:dyDescent="0.2">
      <c r="A10304" t="s">
        <v>38143</v>
      </c>
      <c r="B10304" t="s">
        <v>38144</v>
      </c>
      <c r="C10304" t="s">
        <v>55016</v>
      </c>
      <c r="D10304" t="s">
        <v>54975</v>
      </c>
      <c r="E10304" t="s">
        <v>54976</v>
      </c>
      <c r="F10304" t="s">
        <v>55017</v>
      </c>
      <c r="G10304" t="s">
        <v>28082</v>
      </c>
      <c r="H10304" t="s">
        <v>17162</v>
      </c>
      <c r="J10304" t="s">
        <v>55018</v>
      </c>
      <c r="K10304" t="s">
        <v>55019</v>
      </c>
      <c r="L10304" t="s">
        <v>303</v>
      </c>
      <c r="M10304" t="s">
        <v>44717</v>
      </c>
    </row>
    <row r="10305" spans="1:13" x14ac:dyDescent="0.2">
      <c r="A10305" t="s">
        <v>38143</v>
      </c>
      <c r="B10305" t="s">
        <v>38144</v>
      </c>
      <c r="C10305" t="s">
        <v>55020</v>
      </c>
      <c r="D10305" t="s">
        <v>513</v>
      </c>
      <c r="F10305" t="s">
        <v>55021</v>
      </c>
      <c r="H10305" t="s">
        <v>54773</v>
      </c>
      <c r="I10305" t="s">
        <v>10993</v>
      </c>
      <c r="J10305" t="s">
        <v>55022</v>
      </c>
      <c r="K10305" t="s">
        <v>55023</v>
      </c>
      <c r="L10305" t="s">
        <v>303</v>
      </c>
      <c r="M10305" t="s">
        <v>24831</v>
      </c>
    </row>
    <row r="10306" spans="1:13" x14ac:dyDescent="0.2">
      <c r="A10306" t="s">
        <v>38143</v>
      </c>
      <c r="B10306" t="s">
        <v>38144</v>
      </c>
      <c r="C10306" t="s">
        <v>55024</v>
      </c>
      <c r="D10306" t="s">
        <v>55025</v>
      </c>
      <c r="E10306" t="s">
        <v>55026</v>
      </c>
      <c r="F10306" t="s">
        <v>55027</v>
      </c>
      <c r="G10306" t="s">
        <v>55028</v>
      </c>
      <c r="H10306" t="s">
        <v>34761</v>
      </c>
      <c r="I10306" t="s">
        <v>10993</v>
      </c>
      <c r="J10306" t="s">
        <v>55029</v>
      </c>
      <c r="K10306" t="s">
        <v>55030</v>
      </c>
      <c r="L10306" t="s">
        <v>303</v>
      </c>
      <c r="M10306" t="s">
        <v>3844</v>
      </c>
    </row>
    <row r="10307" spans="1:13" x14ac:dyDescent="0.2">
      <c r="A10307" t="s">
        <v>38143</v>
      </c>
      <c r="B10307" t="s">
        <v>38144</v>
      </c>
      <c r="C10307" t="s">
        <v>55031</v>
      </c>
      <c r="D10307" t="s">
        <v>55032</v>
      </c>
      <c r="E10307" t="s">
        <v>16739</v>
      </c>
      <c r="F10307" t="s">
        <v>16740</v>
      </c>
      <c r="H10307" t="s">
        <v>16629</v>
      </c>
      <c r="I10307" t="s">
        <v>13041</v>
      </c>
      <c r="J10307" t="s">
        <v>16741</v>
      </c>
      <c r="K10307" t="s">
        <v>16742</v>
      </c>
      <c r="L10307" t="s">
        <v>303</v>
      </c>
      <c r="M10307" t="s">
        <v>33165</v>
      </c>
    </row>
    <row r="10308" spans="1:13" x14ac:dyDescent="0.2">
      <c r="A10308" t="s">
        <v>38143</v>
      </c>
      <c r="B10308" t="s">
        <v>38144</v>
      </c>
      <c r="C10308" t="s">
        <v>55033</v>
      </c>
      <c r="D10308" t="s">
        <v>33448</v>
      </c>
      <c r="E10308" t="s">
        <v>55034</v>
      </c>
      <c r="F10308" t="s">
        <v>55035</v>
      </c>
      <c r="G10308" t="s">
        <v>54836</v>
      </c>
      <c r="H10308" t="s">
        <v>17162</v>
      </c>
      <c r="J10308" t="s">
        <v>55036</v>
      </c>
      <c r="K10308" t="s">
        <v>55037</v>
      </c>
      <c r="L10308" t="s">
        <v>303</v>
      </c>
      <c r="M10308" t="s">
        <v>6715</v>
      </c>
    </row>
    <row r="10309" spans="1:13" x14ac:dyDescent="0.2">
      <c r="A10309" t="s">
        <v>38143</v>
      </c>
      <c r="B10309" t="s">
        <v>38144</v>
      </c>
      <c r="C10309" t="s">
        <v>55038</v>
      </c>
      <c r="D10309" t="s">
        <v>349</v>
      </c>
      <c r="F10309" t="s">
        <v>55039</v>
      </c>
      <c r="G10309" t="s">
        <v>55040</v>
      </c>
      <c r="H10309" t="s">
        <v>35000</v>
      </c>
      <c r="I10309" t="s">
        <v>16526</v>
      </c>
      <c r="J10309" t="s">
        <v>55041</v>
      </c>
      <c r="K10309" t="s">
        <v>55042</v>
      </c>
      <c r="L10309" t="s">
        <v>303</v>
      </c>
      <c r="M10309" t="s">
        <v>55043</v>
      </c>
    </row>
    <row r="10310" spans="1:13" x14ac:dyDescent="0.2">
      <c r="A10310" t="s">
        <v>38143</v>
      </c>
      <c r="B10310" t="s">
        <v>38144</v>
      </c>
      <c r="C10310" t="s">
        <v>55044</v>
      </c>
      <c r="D10310" t="s">
        <v>55045</v>
      </c>
      <c r="E10310" t="s">
        <v>55046</v>
      </c>
      <c r="F10310" t="s">
        <v>55047</v>
      </c>
      <c r="G10310" t="s">
        <v>55048</v>
      </c>
      <c r="H10310" t="s">
        <v>54784</v>
      </c>
      <c r="J10310" t="s">
        <v>55049</v>
      </c>
      <c r="K10310" t="s">
        <v>55050</v>
      </c>
      <c r="L10310" t="s">
        <v>303</v>
      </c>
      <c r="M10310" t="s">
        <v>20453</v>
      </c>
    </row>
    <row r="10311" spans="1:13" x14ac:dyDescent="0.2">
      <c r="A10311" t="s">
        <v>38143</v>
      </c>
      <c r="B10311" t="s">
        <v>38144</v>
      </c>
      <c r="C10311" t="s">
        <v>55051</v>
      </c>
      <c r="D10311" t="s">
        <v>401</v>
      </c>
      <c r="F10311" t="s">
        <v>55052</v>
      </c>
      <c r="H10311" t="s">
        <v>16670</v>
      </c>
      <c r="I10311" t="s">
        <v>16526</v>
      </c>
      <c r="J10311" t="s">
        <v>55053</v>
      </c>
      <c r="K10311" t="s">
        <v>55054</v>
      </c>
      <c r="L10311" t="s">
        <v>303</v>
      </c>
      <c r="M10311" t="s">
        <v>55055</v>
      </c>
    </row>
    <row r="10312" spans="1:13" x14ac:dyDescent="0.2">
      <c r="A10312" t="s">
        <v>38143</v>
      </c>
      <c r="B10312" t="s">
        <v>38144</v>
      </c>
      <c r="C10312" t="s">
        <v>55056</v>
      </c>
      <c r="D10312" t="s">
        <v>13999</v>
      </c>
      <c r="E10312" t="s">
        <v>55057</v>
      </c>
      <c r="F10312" t="s">
        <v>55058</v>
      </c>
      <c r="G10312" t="s">
        <v>16908</v>
      </c>
      <c r="H10312" t="s">
        <v>16526</v>
      </c>
      <c r="J10312" t="s">
        <v>55059</v>
      </c>
      <c r="K10312" t="s">
        <v>302</v>
      </c>
      <c r="L10312" t="s">
        <v>303</v>
      </c>
      <c r="M10312" t="s">
        <v>7579</v>
      </c>
    </row>
    <row r="10313" spans="1:13" x14ac:dyDescent="0.2">
      <c r="A10313" t="s">
        <v>38143</v>
      </c>
      <c r="B10313" t="s">
        <v>38144</v>
      </c>
      <c r="C10313" t="s">
        <v>55060</v>
      </c>
      <c r="D10313" t="s">
        <v>349</v>
      </c>
      <c r="F10313" t="s">
        <v>55061</v>
      </c>
      <c r="H10313" t="s">
        <v>16525</v>
      </c>
      <c r="I10313" t="s">
        <v>16526</v>
      </c>
      <c r="J10313" t="s">
        <v>55062</v>
      </c>
      <c r="K10313" t="s">
        <v>302</v>
      </c>
      <c r="L10313" t="s">
        <v>303</v>
      </c>
      <c r="M10313" t="s">
        <v>5713</v>
      </c>
    </row>
    <row r="10314" spans="1:13" x14ac:dyDescent="0.2">
      <c r="A10314" t="s">
        <v>38143</v>
      </c>
      <c r="B10314" t="s">
        <v>38144</v>
      </c>
      <c r="C10314" t="s">
        <v>55063</v>
      </c>
      <c r="D10314" t="s">
        <v>34672</v>
      </c>
      <c r="E10314" t="s">
        <v>5074</v>
      </c>
      <c r="F10314" t="s">
        <v>8381</v>
      </c>
      <c r="G10314" t="s">
        <v>16766</v>
      </c>
      <c r="H10314" t="s">
        <v>13041</v>
      </c>
      <c r="J10314" t="s">
        <v>55064</v>
      </c>
      <c r="K10314" t="s">
        <v>302</v>
      </c>
      <c r="L10314" t="s">
        <v>303</v>
      </c>
      <c r="M10314" t="s">
        <v>32945</v>
      </c>
    </row>
    <row r="10315" spans="1:13" x14ac:dyDescent="0.2">
      <c r="A10315" t="s">
        <v>38143</v>
      </c>
      <c r="B10315" t="s">
        <v>38144</v>
      </c>
      <c r="C10315" t="s">
        <v>55065</v>
      </c>
      <c r="D10315" t="s">
        <v>349</v>
      </c>
      <c r="F10315" t="s">
        <v>8509</v>
      </c>
      <c r="G10315" t="s">
        <v>54925</v>
      </c>
      <c r="H10315" t="s">
        <v>16526</v>
      </c>
      <c r="J10315" t="s">
        <v>55066</v>
      </c>
      <c r="K10315" t="s">
        <v>302</v>
      </c>
      <c r="L10315" t="s">
        <v>303</v>
      </c>
      <c r="M10315" t="s">
        <v>422</v>
      </c>
    </row>
    <row r="10316" spans="1:13" x14ac:dyDescent="0.2">
      <c r="A10316" t="s">
        <v>38143</v>
      </c>
      <c r="B10316" t="s">
        <v>38144</v>
      </c>
      <c r="C10316" t="s">
        <v>55067</v>
      </c>
      <c r="D10316" t="s">
        <v>8198</v>
      </c>
      <c r="E10316" t="s">
        <v>5074</v>
      </c>
      <c r="F10316" t="s">
        <v>55068</v>
      </c>
      <c r="H10316" t="s">
        <v>17162</v>
      </c>
      <c r="I10316" t="s">
        <v>16526</v>
      </c>
      <c r="J10316" t="s">
        <v>55069</v>
      </c>
      <c r="K10316" t="s">
        <v>55070</v>
      </c>
      <c r="L10316" t="s">
        <v>303</v>
      </c>
      <c r="M10316" t="s">
        <v>2347</v>
      </c>
    </row>
    <row r="10317" spans="1:13" x14ac:dyDescent="0.2">
      <c r="A10317" t="s">
        <v>38143</v>
      </c>
      <c r="B10317" t="s">
        <v>38144</v>
      </c>
      <c r="C10317" t="s">
        <v>55071</v>
      </c>
      <c r="D10317" t="s">
        <v>33448</v>
      </c>
      <c r="E10317" t="s">
        <v>55072</v>
      </c>
      <c r="F10317" t="s">
        <v>55073</v>
      </c>
      <c r="G10317" t="s">
        <v>54773</v>
      </c>
      <c r="H10317" t="s">
        <v>10993</v>
      </c>
      <c r="J10317" t="s">
        <v>55074</v>
      </c>
      <c r="K10317" t="s">
        <v>55075</v>
      </c>
      <c r="L10317" t="s">
        <v>303</v>
      </c>
      <c r="M10317" t="s">
        <v>9248</v>
      </c>
    </row>
    <row r="10318" spans="1:13" x14ac:dyDescent="0.2">
      <c r="A10318" t="s">
        <v>38143</v>
      </c>
      <c r="B10318" t="s">
        <v>38144</v>
      </c>
      <c r="C10318" t="s">
        <v>55076</v>
      </c>
      <c r="D10318" t="s">
        <v>54893</v>
      </c>
      <c r="E10318" t="s">
        <v>55077</v>
      </c>
      <c r="F10318" t="s">
        <v>55078</v>
      </c>
      <c r="H10318" t="s">
        <v>16908</v>
      </c>
      <c r="I10318" t="s">
        <v>16526</v>
      </c>
      <c r="J10318" t="s">
        <v>55079</v>
      </c>
      <c r="K10318" t="s">
        <v>55080</v>
      </c>
      <c r="L10318" t="s">
        <v>303</v>
      </c>
      <c r="M10318" t="s">
        <v>55081</v>
      </c>
    </row>
    <row r="10319" spans="1:13" x14ac:dyDescent="0.2">
      <c r="A10319" t="s">
        <v>38143</v>
      </c>
      <c r="B10319" t="s">
        <v>38144</v>
      </c>
      <c r="C10319" t="s">
        <v>55082</v>
      </c>
      <c r="D10319" t="s">
        <v>513</v>
      </c>
      <c r="F10319" t="s">
        <v>36832</v>
      </c>
      <c r="G10319" t="s">
        <v>55083</v>
      </c>
      <c r="H10319" t="s">
        <v>54868</v>
      </c>
      <c r="I10319" t="s">
        <v>10993</v>
      </c>
      <c r="J10319" t="s">
        <v>55084</v>
      </c>
      <c r="K10319" t="s">
        <v>55085</v>
      </c>
      <c r="L10319" t="s">
        <v>303</v>
      </c>
      <c r="M10319" t="s">
        <v>674</v>
      </c>
    </row>
    <row r="10320" spans="1:13" x14ac:dyDescent="0.2">
      <c r="A10320" t="s">
        <v>38143</v>
      </c>
      <c r="B10320" t="s">
        <v>38144</v>
      </c>
      <c r="C10320" t="s">
        <v>55086</v>
      </c>
      <c r="D10320" t="s">
        <v>10042</v>
      </c>
      <c r="E10320" t="s">
        <v>55087</v>
      </c>
      <c r="F10320" t="s">
        <v>55088</v>
      </c>
      <c r="H10320" t="s">
        <v>17162</v>
      </c>
      <c r="I10320" t="s">
        <v>16526</v>
      </c>
      <c r="J10320" t="s">
        <v>55089</v>
      </c>
      <c r="K10320" t="s">
        <v>55090</v>
      </c>
      <c r="L10320" t="s">
        <v>303</v>
      </c>
      <c r="M10320" t="s">
        <v>7240</v>
      </c>
    </row>
    <row r="10321" spans="1:13" x14ac:dyDescent="0.2">
      <c r="A10321" t="s">
        <v>38143</v>
      </c>
      <c r="B10321" t="s">
        <v>38144</v>
      </c>
      <c r="C10321" t="s">
        <v>55091</v>
      </c>
      <c r="D10321" t="s">
        <v>55092</v>
      </c>
      <c r="E10321" t="s">
        <v>55093</v>
      </c>
      <c r="F10321" t="s">
        <v>55094</v>
      </c>
      <c r="G10321" t="s">
        <v>17162</v>
      </c>
      <c r="H10321" t="s">
        <v>16526</v>
      </c>
      <c r="J10321" t="s">
        <v>55095</v>
      </c>
      <c r="K10321" t="s">
        <v>55096</v>
      </c>
      <c r="L10321" t="s">
        <v>303</v>
      </c>
      <c r="M10321" t="s">
        <v>17881</v>
      </c>
    </row>
    <row r="10322" spans="1:13" x14ac:dyDescent="0.2">
      <c r="A10322" t="s">
        <v>38143</v>
      </c>
      <c r="B10322" t="s">
        <v>38144</v>
      </c>
      <c r="C10322" t="s">
        <v>55097</v>
      </c>
      <c r="D10322" t="s">
        <v>55098</v>
      </c>
      <c r="E10322" t="s">
        <v>55099</v>
      </c>
      <c r="F10322" t="s">
        <v>55100</v>
      </c>
      <c r="G10322" t="s">
        <v>2829</v>
      </c>
      <c r="H10322" t="s">
        <v>55101</v>
      </c>
      <c r="I10322" t="s">
        <v>16526</v>
      </c>
      <c r="J10322" t="s">
        <v>55102</v>
      </c>
      <c r="K10322" t="s">
        <v>302</v>
      </c>
      <c r="L10322" t="s">
        <v>303</v>
      </c>
      <c r="M10322" t="s">
        <v>55103</v>
      </c>
    </row>
    <row r="10323" spans="1:13" x14ac:dyDescent="0.2">
      <c r="A10323" t="s">
        <v>38143</v>
      </c>
      <c r="B10323" t="s">
        <v>38144</v>
      </c>
      <c r="C10323" t="s">
        <v>55104</v>
      </c>
      <c r="D10323" t="s">
        <v>492</v>
      </c>
      <c r="E10323" t="s">
        <v>493</v>
      </c>
      <c r="F10323" t="s">
        <v>55105</v>
      </c>
      <c r="H10323" t="s">
        <v>34334</v>
      </c>
      <c r="I10323" t="s">
        <v>10993</v>
      </c>
      <c r="J10323" t="s">
        <v>55106</v>
      </c>
      <c r="K10323" t="s">
        <v>55107</v>
      </c>
      <c r="L10323" t="s">
        <v>303</v>
      </c>
      <c r="M10323" t="s">
        <v>55108</v>
      </c>
    </row>
    <row r="10324" spans="1:13" x14ac:dyDescent="0.2">
      <c r="A10324" t="s">
        <v>38143</v>
      </c>
      <c r="B10324" t="s">
        <v>38144</v>
      </c>
      <c r="C10324" t="s">
        <v>55109</v>
      </c>
      <c r="D10324" t="s">
        <v>5790</v>
      </c>
      <c r="E10324" t="s">
        <v>55110</v>
      </c>
      <c r="F10324" t="s">
        <v>55111</v>
      </c>
      <c r="H10324" t="s">
        <v>34334</v>
      </c>
      <c r="I10324" t="s">
        <v>10993</v>
      </c>
      <c r="J10324" t="s">
        <v>55112</v>
      </c>
      <c r="K10324" t="s">
        <v>55113</v>
      </c>
      <c r="L10324" t="s">
        <v>303</v>
      </c>
      <c r="M10324" t="s">
        <v>15903</v>
      </c>
    </row>
    <row r="10325" spans="1:13" x14ac:dyDescent="0.2">
      <c r="A10325" t="s">
        <v>38143</v>
      </c>
      <c r="B10325" t="s">
        <v>38144</v>
      </c>
      <c r="C10325" t="s">
        <v>55114</v>
      </c>
      <c r="D10325" t="s">
        <v>55115</v>
      </c>
      <c r="E10325" t="s">
        <v>55116</v>
      </c>
      <c r="F10325" t="s">
        <v>55117</v>
      </c>
      <c r="G10325" t="s">
        <v>16670</v>
      </c>
      <c r="H10325" t="s">
        <v>16526</v>
      </c>
      <c r="J10325" t="s">
        <v>55118</v>
      </c>
      <c r="K10325" t="s">
        <v>302</v>
      </c>
      <c r="L10325" t="s">
        <v>303</v>
      </c>
      <c r="M10325" t="s">
        <v>55119</v>
      </c>
    </row>
    <row r="10326" spans="1:13" x14ac:dyDescent="0.2">
      <c r="A10326" t="s">
        <v>38143</v>
      </c>
      <c r="B10326" t="s">
        <v>38144</v>
      </c>
      <c r="C10326" t="s">
        <v>55120</v>
      </c>
      <c r="D10326" t="s">
        <v>55121</v>
      </c>
      <c r="E10326" t="s">
        <v>55122</v>
      </c>
      <c r="F10326" t="s">
        <v>55123</v>
      </c>
      <c r="G10326" t="s">
        <v>54925</v>
      </c>
      <c r="H10326" t="s">
        <v>16526</v>
      </c>
      <c r="J10326" t="s">
        <v>55124</v>
      </c>
      <c r="K10326" t="s">
        <v>302</v>
      </c>
      <c r="L10326" t="s">
        <v>303</v>
      </c>
      <c r="M10326" t="s">
        <v>1741</v>
      </c>
    </row>
    <row r="10327" spans="1:13" x14ac:dyDescent="0.2">
      <c r="A10327" t="s">
        <v>38143</v>
      </c>
      <c r="B10327" t="s">
        <v>38144</v>
      </c>
      <c r="C10327" t="s">
        <v>55125</v>
      </c>
      <c r="D10327" t="s">
        <v>55126</v>
      </c>
      <c r="E10327" t="s">
        <v>55127</v>
      </c>
      <c r="F10327" t="s">
        <v>55128</v>
      </c>
      <c r="G10327" t="s">
        <v>54836</v>
      </c>
      <c r="H10327" t="s">
        <v>17162</v>
      </c>
      <c r="J10327" t="s">
        <v>55129</v>
      </c>
      <c r="K10327" t="s">
        <v>55130</v>
      </c>
      <c r="L10327" t="s">
        <v>303</v>
      </c>
      <c r="M10327" t="s">
        <v>53969</v>
      </c>
    </row>
    <row r="10328" spans="1:13" x14ac:dyDescent="0.2">
      <c r="A10328" t="s">
        <v>38143</v>
      </c>
      <c r="B10328" t="s">
        <v>38144</v>
      </c>
      <c r="C10328" t="s">
        <v>55131</v>
      </c>
      <c r="D10328" t="s">
        <v>349</v>
      </c>
      <c r="F10328" t="s">
        <v>55132</v>
      </c>
      <c r="G10328" t="s">
        <v>55133</v>
      </c>
      <c r="H10328" t="s">
        <v>16526</v>
      </c>
      <c r="J10328" t="s">
        <v>55134</v>
      </c>
      <c r="K10328" t="s">
        <v>302</v>
      </c>
      <c r="L10328" t="s">
        <v>303</v>
      </c>
      <c r="M10328" t="s">
        <v>16711</v>
      </c>
    </row>
    <row r="10329" spans="1:13" x14ac:dyDescent="0.2">
      <c r="A10329" t="s">
        <v>38143</v>
      </c>
      <c r="B10329" t="s">
        <v>38144</v>
      </c>
      <c r="C10329" t="s">
        <v>55135</v>
      </c>
      <c r="D10329" t="s">
        <v>572</v>
      </c>
      <c r="E10329" t="s">
        <v>573</v>
      </c>
      <c r="F10329" t="s">
        <v>55136</v>
      </c>
      <c r="G10329" t="s">
        <v>55137</v>
      </c>
      <c r="H10329" t="s">
        <v>54784</v>
      </c>
      <c r="J10329" t="s">
        <v>55138</v>
      </c>
      <c r="K10329" t="s">
        <v>55139</v>
      </c>
      <c r="L10329" t="s">
        <v>303</v>
      </c>
      <c r="M10329" t="s">
        <v>5402</v>
      </c>
    </row>
    <row r="10330" spans="1:13" x14ac:dyDescent="0.2">
      <c r="A10330" t="s">
        <v>38143</v>
      </c>
      <c r="B10330" t="s">
        <v>38144</v>
      </c>
      <c r="C10330" t="s">
        <v>55140</v>
      </c>
      <c r="D10330" t="s">
        <v>14360</v>
      </c>
      <c r="E10330" t="s">
        <v>14361</v>
      </c>
      <c r="F10330" t="s">
        <v>1233</v>
      </c>
      <c r="G10330" t="s">
        <v>55141</v>
      </c>
      <c r="H10330" t="s">
        <v>54868</v>
      </c>
      <c r="I10330" t="s">
        <v>10993</v>
      </c>
      <c r="J10330" t="s">
        <v>55142</v>
      </c>
      <c r="K10330" t="s">
        <v>55143</v>
      </c>
      <c r="L10330" t="s">
        <v>303</v>
      </c>
      <c r="M10330" t="s">
        <v>55144</v>
      </c>
    </row>
    <row r="10331" spans="1:13" x14ac:dyDescent="0.2">
      <c r="A10331" t="s">
        <v>38143</v>
      </c>
      <c r="B10331" t="s">
        <v>38144</v>
      </c>
      <c r="C10331" t="s">
        <v>55145</v>
      </c>
      <c r="D10331" t="s">
        <v>18574</v>
      </c>
      <c r="E10331" t="s">
        <v>20693</v>
      </c>
      <c r="F10331" t="s">
        <v>50269</v>
      </c>
      <c r="G10331" t="s">
        <v>55146</v>
      </c>
      <c r="H10331" t="s">
        <v>55147</v>
      </c>
      <c r="I10331" t="s">
        <v>16526</v>
      </c>
      <c r="J10331" t="s">
        <v>55148</v>
      </c>
      <c r="K10331" t="s">
        <v>55149</v>
      </c>
      <c r="L10331" t="s">
        <v>303</v>
      </c>
      <c r="M10331" t="s">
        <v>908</v>
      </c>
    </row>
    <row r="10332" spans="1:13" x14ac:dyDescent="0.2">
      <c r="A10332" t="s">
        <v>38143</v>
      </c>
      <c r="B10332" t="s">
        <v>38144</v>
      </c>
      <c r="C10332" t="s">
        <v>55150</v>
      </c>
      <c r="D10332" t="s">
        <v>55151</v>
      </c>
      <c r="E10332" t="s">
        <v>55152</v>
      </c>
      <c r="F10332" t="s">
        <v>55153</v>
      </c>
      <c r="G10332" t="s">
        <v>34334</v>
      </c>
      <c r="H10332" t="s">
        <v>10993</v>
      </c>
      <c r="J10332" t="s">
        <v>55154</v>
      </c>
      <c r="K10332" t="s">
        <v>55155</v>
      </c>
      <c r="L10332" t="s">
        <v>303</v>
      </c>
      <c r="M10332" t="s">
        <v>8029</v>
      </c>
    </row>
    <row r="10333" spans="1:13" x14ac:dyDescent="0.2">
      <c r="A10333" t="s">
        <v>38143</v>
      </c>
      <c r="B10333" t="s">
        <v>38144</v>
      </c>
      <c r="C10333" t="s">
        <v>55156</v>
      </c>
      <c r="D10333" t="s">
        <v>349</v>
      </c>
      <c r="F10333" t="s">
        <v>19945</v>
      </c>
      <c r="G10333" t="s">
        <v>54773</v>
      </c>
      <c r="H10333" t="s">
        <v>10993</v>
      </c>
      <c r="J10333" t="s">
        <v>55157</v>
      </c>
      <c r="K10333" t="s">
        <v>55158</v>
      </c>
      <c r="L10333" t="s">
        <v>303</v>
      </c>
      <c r="M10333" t="s">
        <v>422</v>
      </c>
    </row>
    <row r="10334" spans="1:13" x14ac:dyDescent="0.2">
      <c r="A10334" t="s">
        <v>38143</v>
      </c>
      <c r="B10334" t="s">
        <v>38144</v>
      </c>
      <c r="C10334" t="s">
        <v>55159</v>
      </c>
      <c r="D10334" t="s">
        <v>55160</v>
      </c>
      <c r="E10334" t="s">
        <v>55161</v>
      </c>
      <c r="F10334" t="s">
        <v>55162</v>
      </c>
      <c r="G10334" t="s">
        <v>55163</v>
      </c>
      <c r="H10334" t="s">
        <v>54773</v>
      </c>
      <c r="I10334" t="s">
        <v>10993</v>
      </c>
      <c r="J10334" t="s">
        <v>55164</v>
      </c>
      <c r="K10334" t="s">
        <v>55165</v>
      </c>
      <c r="L10334" t="s">
        <v>303</v>
      </c>
      <c r="M10334" t="s">
        <v>22580</v>
      </c>
    </row>
    <row r="10335" spans="1:13" x14ac:dyDescent="0.2">
      <c r="A10335" t="s">
        <v>38143</v>
      </c>
      <c r="B10335" t="s">
        <v>38144</v>
      </c>
      <c r="C10335" t="s">
        <v>55166</v>
      </c>
      <c r="D10335" t="s">
        <v>55167</v>
      </c>
      <c r="E10335" t="s">
        <v>55168</v>
      </c>
      <c r="F10335" t="s">
        <v>55169</v>
      </c>
      <c r="H10335" t="s">
        <v>16967</v>
      </c>
      <c r="J10335" t="s">
        <v>55170</v>
      </c>
      <c r="K10335" t="s">
        <v>55171</v>
      </c>
      <c r="L10335" t="s">
        <v>303</v>
      </c>
      <c r="M10335" t="s">
        <v>422</v>
      </c>
    </row>
    <row r="10336" spans="1:13" x14ac:dyDescent="0.2">
      <c r="A10336" t="s">
        <v>38143</v>
      </c>
      <c r="B10336" t="s">
        <v>38144</v>
      </c>
      <c r="C10336" t="s">
        <v>55172</v>
      </c>
      <c r="D10336" t="s">
        <v>55173</v>
      </c>
      <c r="E10336" t="s">
        <v>55174</v>
      </c>
      <c r="F10336" t="s">
        <v>9767</v>
      </c>
      <c r="G10336" t="s">
        <v>55175</v>
      </c>
      <c r="J10336" t="s">
        <v>55176</v>
      </c>
      <c r="K10336" t="s">
        <v>55177</v>
      </c>
      <c r="L10336" t="s">
        <v>303</v>
      </c>
      <c r="M10336" t="s">
        <v>55178</v>
      </c>
    </row>
    <row r="10337" spans="1:13" x14ac:dyDescent="0.2">
      <c r="A10337" t="s">
        <v>38143</v>
      </c>
      <c r="B10337" t="s">
        <v>38144</v>
      </c>
      <c r="C10337" t="s">
        <v>55179</v>
      </c>
      <c r="D10337" t="s">
        <v>55180</v>
      </c>
      <c r="E10337" t="s">
        <v>55181</v>
      </c>
      <c r="F10337" t="s">
        <v>55182</v>
      </c>
      <c r="G10337" t="s">
        <v>55183</v>
      </c>
      <c r="H10337" t="s">
        <v>54868</v>
      </c>
      <c r="I10337" t="s">
        <v>10993</v>
      </c>
      <c r="J10337" t="s">
        <v>55184</v>
      </c>
      <c r="K10337" t="s">
        <v>55185</v>
      </c>
      <c r="L10337" t="s">
        <v>303</v>
      </c>
      <c r="M10337" t="s">
        <v>422</v>
      </c>
    </row>
    <row r="10338" spans="1:13" x14ac:dyDescent="0.2">
      <c r="A10338" t="s">
        <v>38143</v>
      </c>
      <c r="B10338" t="s">
        <v>38144</v>
      </c>
      <c r="C10338" t="s">
        <v>55186</v>
      </c>
      <c r="D10338" t="s">
        <v>55187</v>
      </c>
      <c r="E10338" t="s">
        <v>55188</v>
      </c>
      <c r="F10338" t="s">
        <v>55189</v>
      </c>
      <c r="G10338" t="s">
        <v>55133</v>
      </c>
      <c r="H10338" t="s">
        <v>16526</v>
      </c>
      <c r="J10338" t="s">
        <v>55190</v>
      </c>
      <c r="K10338" t="s">
        <v>55191</v>
      </c>
      <c r="L10338" t="s">
        <v>303</v>
      </c>
      <c r="M10338" t="s">
        <v>9885</v>
      </c>
    </row>
    <row r="10339" spans="1:13" x14ac:dyDescent="0.2">
      <c r="A10339" t="s">
        <v>38143</v>
      </c>
      <c r="B10339" t="s">
        <v>38144</v>
      </c>
      <c r="C10339" t="s">
        <v>55192</v>
      </c>
      <c r="D10339" t="s">
        <v>34127</v>
      </c>
      <c r="E10339" t="s">
        <v>55193</v>
      </c>
      <c r="F10339" t="s">
        <v>55194</v>
      </c>
      <c r="G10339" t="s">
        <v>55195</v>
      </c>
      <c r="H10339" t="s">
        <v>54783</v>
      </c>
      <c r="I10339" t="s">
        <v>54784</v>
      </c>
      <c r="J10339" t="s">
        <v>55196</v>
      </c>
      <c r="K10339" t="s">
        <v>55197</v>
      </c>
      <c r="L10339" t="s">
        <v>303</v>
      </c>
      <c r="M10339" t="s">
        <v>21184</v>
      </c>
    </row>
    <row r="10340" spans="1:13" x14ac:dyDescent="0.2">
      <c r="A10340" t="s">
        <v>38143</v>
      </c>
      <c r="B10340" t="s">
        <v>38144</v>
      </c>
      <c r="C10340" t="s">
        <v>55198</v>
      </c>
      <c r="D10340" t="s">
        <v>349</v>
      </c>
      <c r="F10340" t="s">
        <v>55199</v>
      </c>
      <c r="G10340" t="s">
        <v>34821</v>
      </c>
      <c r="H10340" t="s">
        <v>13041</v>
      </c>
      <c r="J10340" t="s">
        <v>55200</v>
      </c>
      <c r="K10340" t="s">
        <v>55201</v>
      </c>
      <c r="L10340" t="s">
        <v>303</v>
      </c>
      <c r="M10340" t="s">
        <v>19083</v>
      </c>
    </row>
    <row r="10341" spans="1:13" x14ac:dyDescent="0.2">
      <c r="A10341" t="s">
        <v>38143</v>
      </c>
      <c r="B10341" t="s">
        <v>38144</v>
      </c>
      <c r="C10341" t="s">
        <v>55202</v>
      </c>
      <c r="D10341" t="s">
        <v>349</v>
      </c>
      <c r="F10341" t="s">
        <v>55203</v>
      </c>
      <c r="G10341" t="s">
        <v>55204</v>
      </c>
      <c r="H10341" t="s">
        <v>55205</v>
      </c>
      <c r="I10341" t="s">
        <v>55206</v>
      </c>
      <c r="J10341" t="s">
        <v>17064</v>
      </c>
      <c r="K10341" t="s">
        <v>302</v>
      </c>
      <c r="L10341" t="s">
        <v>303</v>
      </c>
      <c r="M10341" t="s">
        <v>55207</v>
      </c>
    </row>
    <row r="10342" spans="1:13" x14ac:dyDescent="0.2">
      <c r="A10342" t="s">
        <v>38143</v>
      </c>
      <c r="B10342" t="s">
        <v>38144</v>
      </c>
      <c r="C10342" t="s">
        <v>55208</v>
      </c>
      <c r="D10342" t="s">
        <v>366</v>
      </c>
      <c r="F10342" t="s">
        <v>55209</v>
      </c>
      <c r="G10342" t="s">
        <v>55210</v>
      </c>
      <c r="H10342" t="s">
        <v>55211</v>
      </c>
      <c r="I10342" t="s">
        <v>10993</v>
      </c>
      <c r="J10342" t="s">
        <v>55212</v>
      </c>
      <c r="K10342" t="s">
        <v>55213</v>
      </c>
      <c r="L10342" t="s">
        <v>303</v>
      </c>
      <c r="M10342" t="s">
        <v>1620</v>
      </c>
    </row>
    <row r="10343" spans="1:13" x14ac:dyDescent="0.2">
      <c r="A10343" t="s">
        <v>38143</v>
      </c>
      <c r="B10343" t="s">
        <v>38144</v>
      </c>
      <c r="C10343" t="s">
        <v>55214</v>
      </c>
      <c r="D10343" t="s">
        <v>55215</v>
      </c>
      <c r="E10343" t="s">
        <v>55216</v>
      </c>
      <c r="F10343" t="s">
        <v>55217</v>
      </c>
      <c r="G10343" t="s">
        <v>33848</v>
      </c>
      <c r="H10343" t="s">
        <v>16526</v>
      </c>
      <c r="J10343" t="s">
        <v>55218</v>
      </c>
      <c r="K10343" t="s">
        <v>55219</v>
      </c>
      <c r="L10343" t="s">
        <v>303</v>
      </c>
      <c r="M10343" t="s">
        <v>10324</v>
      </c>
    </row>
    <row r="10344" spans="1:13" x14ac:dyDescent="0.2">
      <c r="A10344" t="s">
        <v>38143</v>
      </c>
      <c r="B10344" t="s">
        <v>38144</v>
      </c>
      <c r="C10344" t="s">
        <v>55220</v>
      </c>
      <c r="D10344" t="s">
        <v>513</v>
      </c>
      <c r="E10344" t="s">
        <v>2638</v>
      </c>
      <c r="F10344" t="s">
        <v>55221</v>
      </c>
      <c r="G10344" t="s">
        <v>55222</v>
      </c>
      <c r="H10344" t="s">
        <v>55223</v>
      </c>
      <c r="I10344" t="s">
        <v>17162</v>
      </c>
      <c r="J10344" t="s">
        <v>55224</v>
      </c>
      <c r="K10344" t="s">
        <v>55225</v>
      </c>
      <c r="L10344" t="s">
        <v>303</v>
      </c>
      <c r="M10344" t="s">
        <v>24831</v>
      </c>
    </row>
    <row r="10345" spans="1:13" x14ac:dyDescent="0.2">
      <c r="A10345" t="s">
        <v>38143</v>
      </c>
      <c r="B10345" t="s">
        <v>38144</v>
      </c>
      <c r="C10345" t="s">
        <v>55226</v>
      </c>
      <c r="D10345" t="s">
        <v>34127</v>
      </c>
      <c r="E10345" t="s">
        <v>55227</v>
      </c>
      <c r="F10345" t="s">
        <v>55228</v>
      </c>
      <c r="H10345" t="s">
        <v>54784</v>
      </c>
      <c r="J10345" t="s">
        <v>55229</v>
      </c>
      <c r="K10345" t="s">
        <v>55230</v>
      </c>
      <c r="L10345" t="s">
        <v>303</v>
      </c>
      <c r="M10345" t="s">
        <v>8204</v>
      </c>
    </row>
    <row r="10346" spans="1:13" x14ac:dyDescent="0.2">
      <c r="A10346" t="s">
        <v>38143</v>
      </c>
      <c r="B10346" t="s">
        <v>38144</v>
      </c>
      <c r="C10346" t="s">
        <v>55231</v>
      </c>
      <c r="D10346" t="s">
        <v>55232</v>
      </c>
      <c r="E10346" t="s">
        <v>55233</v>
      </c>
      <c r="F10346" t="s">
        <v>55234</v>
      </c>
      <c r="G10346" t="s">
        <v>13041</v>
      </c>
      <c r="J10346" t="s">
        <v>55235</v>
      </c>
      <c r="K10346" t="s">
        <v>302</v>
      </c>
      <c r="L10346" t="s">
        <v>303</v>
      </c>
      <c r="M10346" t="s">
        <v>40577</v>
      </c>
    </row>
    <row r="10347" spans="1:13" x14ac:dyDescent="0.2">
      <c r="A10347" t="s">
        <v>38143</v>
      </c>
      <c r="B10347" t="s">
        <v>38144</v>
      </c>
      <c r="C10347" t="s">
        <v>55236</v>
      </c>
      <c r="D10347" t="s">
        <v>492</v>
      </c>
      <c r="E10347" t="s">
        <v>493</v>
      </c>
      <c r="F10347" t="s">
        <v>55237</v>
      </c>
      <c r="G10347" t="s">
        <v>55238</v>
      </c>
      <c r="H10347" t="s">
        <v>54868</v>
      </c>
      <c r="I10347" t="s">
        <v>10993</v>
      </c>
      <c r="J10347" t="s">
        <v>55239</v>
      </c>
      <c r="K10347" t="s">
        <v>55240</v>
      </c>
      <c r="L10347" t="s">
        <v>303</v>
      </c>
      <c r="M10347" t="s">
        <v>55108</v>
      </c>
    </row>
    <row r="10348" spans="1:13" x14ac:dyDescent="0.2">
      <c r="A10348" t="s">
        <v>38143</v>
      </c>
      <c r="B10348" t="s">
        <v>38144</v>
      </c>
      <c r="C10348" t="s">
        <v>55241</v>
      </c>
      <c r="D10348" t="s">
        <v>55242</v>
      </c>
      <c r="E10348" t="s">
        <v>55243</v>
      </c>
      <c r="F10348" t="s">
        <v>55244</v>
      </c>
      <c r="G10348" t="s">
        <v>55245</v>
      </c>
      <c r="H10348" t="s">
        <v>16526</v>
      </c>
      <c r="J10348" t="s">
        <v>55246</v>
      </c>
      <c r="K10348" t="s">
        <v>302</v>
      </c>
      <c r="L10348" t="s">
        <v>303</v>
      </c>
      <c r="M10348" t="s">
        <v>55247</v>
      </c>
    </row>
    <row r="10349" spans="1:13" x14ac:dyDescent="0.2">
      <c r="A10349" t="s">
        <v>38143</v>
      </c>
      <c r="B10349" t="s">
        <v>38144</v>
      </c>
      <c r="C10349" t="s">
        <v>55248</v>
      </c>
      <c r="D10349" t="s">
        <v>55249</v>
      </c>
      <c r="E10349" t="s">
        <v>852</v>
      </c>
      <c r="F10349" t="s">
        <v>55250</v>
      </c>
      <c r="G10349" t="s">
        <v>54971</v>
      </c>
      <c r="H10349" t="s">
        <v>16526</v>
      </c>
      <c r="J10349" t="s">
        <v>55251</v>
      </c>
      <c r="K10349" t="s">
        <v>55252</v>
      </c>
      <c r="L10349" t="s">
        <v>303</v>
      </c>
      <c r="M10349" t="s">
        <v>12711</v>
      </c>
    </row>
    <row r="10350" spans="1:13" x14ac:dyDescent="0.2">
      <c r="A10350" t="s">
        <v>38143</v>
      </c>
      <c r="B10350" t="s">
        <v>38144</v>
      </c>
      <c r="C10350" t="s">
        <v>55253</v>
      </c>
      <c r="D10350" t="s">
        <v>55254</v>
      </c>
      <c r="F10350" t="s">
        <v>15118</v>
      </c>
      <c r="G10350" t="s">
        <v>55133</v>
      </c>
      <c r="H10350" t="s">
        <v>16526</v>
      </c>
      <c r="J10350" t="s">
        <v>55255</v>
      </c>
      <c r="K10350" t="s">
        <v>302</v>
      </c>
      <c r="L10350" t="s">
        <v>303</v>
      </c>
      <c r="M10350" t="s">
        <v>52312</v>
      </c>
    </row>
    <row r="10351" spans="1:13" x14ac:dyDescent="0.2">
      <c r="A10351" t="s">
        <v>38143</v>
      </c>
      <c r="B10351" t="s">
        <v>38144</v>
      </c>
      <c r="C10351" t="s">
        <v>55256</v>
      </c>
      <c r="D10351" t="s">
        <v>55257</v>
      </c>
      <c r="F10351" t="s">
        <v>55258</v>
      </c>
      <c r="G10351" t="s">
        <v>34761</v>
      </c>
      <c r="H10351" t="s">
        <v>10993</v>
      </c>
      <c r="J10351" t="s">
        <v>55259</v>
      </c>
      <c r="K10351" t="s">
        <v>55260</v>
      </c>
      <c r="L10351" t="s">
        <v>303</v>
      </c>
      <c r="M10351" t="s">
        <v>10583</v>
      </c>
    </row>
    <row r="10352" spans="1:13" x14ac:dyDescent="0.2">
      <c r="A10352" t="s">
        <v>38143</v>
      </c>
      <c r="B10352" t="s">
        <v>38144</v>
      </c>
      <c r="C10352" t="s">
        <v>55261</v>
      </c>
      <c r="D10352" t="s">
        <v>55262</v>
      </c>
      <c r="F10352" t="s">
        <v>55263</v>
      </c>
      <c r="G10352" t="s">
        <v>33848</v>
      </c>
      <c r="H10352" t="s">
        <v>16526</v>
      </c>
      <c r="J10352" t="s">
        <v>55264</v>
      </c>
      <c r="K10352" t="s">
        <v>55265</v>
      </c>
      <c r="L10352" t="s">
        <v>303</v>
      </c>
      <c r="M10352" t="s">
        <v>422</v>
      </c>
    </row>
    <row r="10353" spans="1:13" x14ac:dyDescent="0.2">
      <c r="A10353" t="s">
        <v>38143</v>
      </c>
      <c r="B10353" t="s">
        <v>38144</v>
      </c>
      <c r="C10353" t="s">
        <v>55266</v>
      </c>
      <c r="D10353" t="s">
        <v>55267</v>
      </c>
      <c r="E10353" t="s">
        <v>55268</v>
      </c>
      <c r="F10353" t="s">
        <v>1030</v>
      </c>
      <c r="G10353" t="s">
        <v>55269</v>
      </c>
      <c r="H10353" t="s">
        <v>54868</v>
      </c>
      <c r="I10353" t="s">
        <v>10993</v>
      </c>
      <c r="J10353" t="s">
        <v>55270</v>
      </c>
      <c r="K10353" t="s">
        <v>55271</v>
      </c>
      <c r="L10353" t="s">
        <v>303</v>
      </c>
      <c r="M10353" t="s">
        <v>4173</v>
      </c>
    </row>
    <row r="10354" spans="1:13" x14ac:dyDescent="0.2">
      <c r="A10354" t="s">
        <v>38143</v>
      </c>
      <c r="B10354" t="s">
        <v>38144</v>
      </c>
      <c r="C10354" t="s">
        <v>55272</v>
      </c>
      <c r="D10354" t="s">
        <v>16738</v>
      </c>
      <c r="F10354" t="s">
        <v>55273</v>
      </c>
      <c r="G10354" t="s">
        <v>16607</v>
      </c>
      <c r="H10354" t="s">
        <v>13041</v>
      </c>
      <c r="J10354" t="s">
        <v>55274</v>
      </c>
      <c r="K10354" t="s">
        <v>55275</v>
      </c>
      <c r="L10354" t="s">
        <v>303</v>
      </c>
      <c r="M10354" t="s">
        <v>55276</v>
      </c>
    </row>
    <row r="10355" spans="1:13" x14ac:dyDescent="0.2">
      <c r="A10355" t="s">
        <v>38143</v>
      </c>
      <c r="B10355" t="s">
        <v>38144</v>
      </c>
      <c r="C10355" t="s">
        <v>55277</v>
      </c>
      <c r="D10355" t="s">
        <v>33448</v>
      </c>
      <c r="E10355" t="s">
        <v>55278</v>
      </c>
      <c r="F10355" t="s">
        <v>55279</v>
      </c>
      <c r="G10355" t="s">
        <v>54836</v>
      </c>
      <c r="H10355" t="s">
        <v>17162</v>
      </c>
      <c r="J10355" t="s">
        <v>55280</v>
      </c>
      <c r="K10355" t="s">
        <v>55037</v>
      </c>
      <c r="L10355" t="s">
        <v>303</v>
      </c>
      <c r="M10355" t="s">
        <v>6715</v>
      </c>
    </row>
    <row r="10356" spans="1:13" x14ac:dyDescent="0.2">
      <c r="A10356" t="s">
        <v>38143</v>
      </c>
      <c r="B10356" t="s">
        <v>38144</v>
      </c>
      <c r="C10356" t="s">
        <v>55281</v>
      </c>
      <c r="D10356" t="s">
        <v>366</v>
      </c>
      <c r="F10356" t="s">
        <v>55282</v>
      </c>
      <c r="G10356" t="s">
        <v>55283</v>
      </c>
      <c r="H10356" t="s">
        <v>55284</v>
      </c>
      <c r="I10356" t="s">
        <v>13041</v>
      </c>
      <c r="J10356" t="s">
        <v>55285</v>
      </c>
      <c r="K10356" t="s">
        <v>55286</v>
      </c>
      <c r="L10356" t="s">
        <v>303</v>
      </c>
      <c r="M10356" t="s">
        <v>19802</v>
      </c>
    </row>
    <row r="10357" spans="1:13" x14ac:dyDescent="0.2">
      <c r="A10357" t="s">
        <v>38143</v>
      </c>
      <c r="B10357" t="s">
        <v>38144</v>
      </c>
      <c r="C10357" t="s">
        <v>55287</v>
      </c>
      <c r="D10357" t="s">
        <v>572</v>
      </c>
      <c r="E10357" t="s">
        <v>573</v>
      </c>
      <c r="F10357" t="s">
        <v>55288</v>
      </c>
      <c r="H10357" t="s">
        <v>55289</v>
      </c>
      <c r="I10357" t="s">
        <v>10993</v>
      </c>
      <c r="J10357" t="s">
        <v>55290</v>
      </c>
      <c r="K10357" t="s">
        <v>55291</v>
      </c>
      <c r="L10357" t="s">
        <v>303</v>
      </c>
      <c r="M10357" t="s">
        <v>1666</v>
      </c>
    </row>
    <row r="10358" spans="1:13" x14ac:dyDescent="0.2">
      <c r="A10358" t="s">
        <v>38143</v>
      </c>
      <c r="B10358" t="s">
        <v>38144</v>
      </c>
      <c r="C10358" t="s">
        <v>55292</v>
      </c>
      <c r="D10358" t="s">
        <v>349</v>
      </c>
      <c r="F10358" t="s">
        <v>55293</v>
      </c>
      <c r="G10358" t="s">
        <v>981</v>
      </c>
      <c r="H10358" t="s">
        <v>34334</v>
      </c>
      <c r="I10358" t="s">
        <v>10993</v>
      </c>
      <c r="J10358" t="s">
        <v>55294</v>
      </c>
      <c r="K10358" t="s">
        <v>55295</v>
      </c>
      <c r="L10358" t="s">
        <v>303</v>
      </c>
      <c r="M10358" t="s">
        <v>25881</v>
      </c>
    </row>
    <row r="10359" spans="1:13" x14ac:dyDescent="0.2">
      <c r="A10359" t="s">
        <v>38143</v>
      </c>
      <c r="B10359" t="s">
        <v>38144</v>
      </c>
      <c r="C10359" t="s">
        <v>55296</v>
      </c>
      <c r="D10359" t="s">
        <v>349</v>
      </c>
      <c r="F10359" t="s">
        <v>55297</v>
      </c>
      <c r="G10359" t="s">
        <v>782</v>
      </c>
      <c r="H10359" t="s">
        <v>13041</v>
      </c>
      <c r="J10359" t="s">
        <v>34839</v>
      </c>
      <c r="K10359" t="s">
        <v>55298</v>
      </c>
      <c r="L10359" t="s">
        <v>303</v>
      </c>
      <c r="M10359" t="s">
        <v>55299</v>
      </c>
    </row>
    <row r="10360" spans="1:13" x14ac:dyDescent="0.2">
      <c r="A10360" t="s">
        <v>38143</v>
      </c>
      <c r="B10360" t="s">
        <v>38144</v>
      </c>
      <c r="C10360" t="s">
        <v>55300</v>
      </c>
      <c r="D10360" t="s">
        <v>55301</v>
      </c>
      <c r="E10360" t="s">
        <v>55302</v>
      </c>
      <c r="F10360" t="s">
        <v>55303</v>
      </c>
      <c r="G10360" t="s">
        <v>55101</v>
      </c>
      <c r="H10360" t="s">
        <v>16526</v>
      </c>
      <c r="J10360" t="s">
        <v>55304</v>
      </c>
      <c r="K10360" t="s">
        <v>55305</v>
      </c>
      <c r="L10360" t="s">
        <v>303</v>
      </c>
      <c r="M10360" t="s">
        <v>16970</v>
      </c>
    </row>
    <row r="10361" spans="1:13" x14ac:dyDescent="0.2">
      <c r="A10361" t="s">
        <v>38143</v>
      </c>
      <c r="B10361" t="s">
        <v>38144</v>
      </c>
      <c r="C10361" t="s">
        <v>55306</v>
      </c>
      <c r="D10361" t="s">
        <v>53555</v>
      </c>
      <c r="E10361" t="s">
        <v>10400</v>
      </c>
      <c r="F10361" t="s">
        <v>22184</v>
      </c>
      <c r="G10361" t="s">
        <v>55307</v>
      </c>
      <c r="H10361" t="s">
        <v>55211</v>
      </c>
      <c r="I10361" t="s">
        <v>10993</v>
      </c>
      <c r="J10361" t="s">
        <v>55308</v>
      </c>
      <c r="K10361" t="s">
        <v>55309</v>
      </c>
      <c r="L10361" t="s">
        <v>303</v>
      </c>
      <c r="M10361" t="s">
        <v>55310</v>
      </c>
    </row>
    <row r="10362" spans="1:13" x14ac:dyDescent="0.2">
      <c r="A10362" t="s">
        <v>38143</v>
      </c>
      <c r="B10362" t="s">
        <v>38144</v>
      </c>
      <c r="C10362" t="s">
        <v>55311</v>
      </c>
      <c r="D10362" t="s">
        <v>572</v>
      </c>
      <c r="E10362" t="s">
        <v>573</v>
      </c>
      <c r="F10362" t="s">
        <v>55312</v>
      </c>
      <c r="G10362" t="s">
        <v>55137</v>
      </c>
      <c r="H10362" t="s">
        <v>54784</v>
      </c>
      <c r="I10362" t="s">
        <v>16526</v>
      </c>
      <c r="J10362" t="s">
        <v>55313</v>
      </c>
      <c r="K10362" t="s">
        <v>55314</v>
      </c>
      <c r="L10362" t="s">
        <v>303</v>
      </c>
      <c r="M10362" t="s">
        <v>5402</v>
      </c>
    </row>
    <row r="10363" spans="1:13" x14ac:dyDescent="0.2">
      <c r="A10363" t="s">
        <v>38143</v>
      </c>
      <c r="B10363" t="s">
        <v>38144</v>
      </c>
      <c r="C10363" t="s">
        <v>55315</v>
      </c>
      <c r="D10363" t="s">
        <v>349</v>
      </c>
      <c r="F10363" t="s">
        <v>55316</v>
      </c>
      <c r="G10363" t="s">
        <v>55101</v>
      </c>
      <c r="H10363" t="s">
        <v>16526</v>
      </c>
      <c r="J10363" t="s">
        <v>55317</v>
      </c>
      <c r="K10363" t="s">
        <v>302</v>
      </c>
      <c r="L10363" t="s">
        <v>303</v>
      </c>
      <c r="M10363" t="s">
        <v>422</v>
      </c>
    </row>
    <row r="10364" spans="1:13" x14ac:dyDescent="0.2">
      <c r="A10364" t="s">
        <v>38143</v>
      </c>
      <c r="B10364" t="s">
        <v>38144</v>
      </c>
      <c r="C10364" t="s">
        <v>55318</v>
      </c>
      <c r="D10364" t="s">
        <v>55319</v>
      </c>
      <c r="E10364" t="s">
        <v>55320</v>
      </c>
      <c r="F10364" t="s">
        <v>55321</v>
      </c>
      <c r="H10364" t="s">
        <v>54909</v>
      </c>
      <c r="I10364" t="s">
        <v>16526</v>
      </c>
      <c r="J10364" t="s">
        <v>55322</v>
      </c>
      <c r="K10364" t="s">
        <v>55323</v>
      </c>
      <c r="L10364" t="s">
        <v>303</v>
      </c>
      <c r="M10364" t="s">
        <v>11242</v>
      </c>
    </row>
    <row r="10365" spans="1:13" x14ac:dyDescent="0.2">
      <c r="A10365" t="s">
        <v>38143</v>
      </c>
      <c r="B10365" t="s">
        <v>38144</v>
      </c>
      <c r="C10365" t="s">
        <v>55324</v>
      </c>
      <c r="D10365" t="s">
        <v>349</v>
      </c>
      <c r="F10365" t="s">
        <v>55325</v>
      </c>
      <c r="G10365" t="s">
        <v>16908</v>
      </c>
      <c r="H10365" t="s">
        <v>16526</v>
      </c>
      <c r="J10365" t="s">
        <v>55326</v>
      </c>
      <c r="K10365" t="s">
        <v>302</v>
      </c>
      <c r="L10365" t="s">
        <v>303</v>
      </c>
      <c r="M10365" t="s">
        <v>16711</v>
      </c>
    </row>
    <row r="10366" spans="1:13" x14ac:dyDescent="0.2">
      <c r="A10366" t="s">
        <v>38143</v>
      </c>
      <c r="B10366" t="s">
        <v>38144</v>
      </c>
      <c r="C10366" t="s">
        <v>55327</v>
      </c>
      <c r="D10366" t="s">
        <v>54887</v>
      </c>
      <c r="E10366" t="s">
        <v>55328</v>
      </c>
      <c r="F10366" t="s">
        <v>55329</v>
      </c>
      <c r="G10366" t="s">
        <v>33848</v>
      </c>
      <c r="H10366" t="s">
        <v>16526</v>
      </c>
      <c r="J10366" t="s">
        <v>55330</v>
      </c>
      <c r="K10366" t="s">
        <v>302</v>
      </c>
      <c r="L10366" t="s">
        <v>303</v>
      </c>
      <c r="M10366" t="s">
        <v>422</v>
      </c>
    </row>
    <row r="10367" spans="1:13" x14ac:dyDescent="0.2">
      <c r="A10367" t="s">
        <v>38143</v>
      </c>
      <c r="B10367" t="s">
        <v>38144</v>
      </c>
      <c r="C10367" t="s">
        <v>55331</v>
      </c>
      <c r="D10367" t="s">
        <v>349</v>
      </c>
      <c r="F10367" t="s">
        <v>55332</v>
      </c>
      <c r="G10367" t="s">
        <v>55333</v>
      </c>
      <c r="H10367" t="s">
        <v>22520</v>
      </c>
      <c r="I10367" t="s">
        <v>16526</v>
      </c>
      <c r="J10367" t="s">
        <v>55334</v>
      </c>
      <c r="K10367" t="s">
        <v>55335</v>
      </c>
      <c r="L10367" t="s">
        <v>303</v>
      </c>
      <c r="M10367" t="s">
        <v>13779</v>
      </c>
    </row>
    <row r="10368" spans="1:13" x14ac:dyDescent="0.2">
      <c r="A10368" t="s">
        <v>38143</v>
      </c>
      <c r="B10368" t="s">
        <v>38144</v>
      </c>
      <c r="C10368" t="s">
        <v>55336</v>
      </c>
      <c r="D10368" t="s">
        <v>8198</v>
      </c>
      <c r="E10368" t="s">
        <v>5074</v>
      </c>
      <c r="F10368" t="s">
        <v>55337</v>
      </c>
      <c r="G10368" t="s">
        <v>16614</v>
      </c>
      <c r="H10368" t="s">
        <v>13041</v>
      </c>
      <c r="J10368" t="s">
        <v>55338</v>
      </c>
      <c r="K10368" t="s">
        <v>55339</v>
      </c>
      <c r="L10368" t="s">
        <v>303</v>
      </c>
      <c r="M10368" t="s">
        <v>5609</v>
      </c>
    </row>
    <row r="10369" spans="1:13" x14ac:dyDescent="0.2">
      <c r="A10369" t="s">
        <v>38143</v>
      </c>
      <c r="B10369" t="s">
        <v>38144</v>
      </c>
      <c r="C10369" t="s">
        <v>55340</v>
      </c>
      <c r="D10369" t="s">
        <v>55341</v>
      </c>
      <c r="F10369" t="s">
        <v>55342</v>
      </c>
      <c r="G10369" t="s">
        <v>55343</v>
      </c>
      <c r="H10369" t="s">
        <v>54868</v>
      </c>
      <c r="I10369" t="s">
        <v>10993</v>
      </c>
      <c r="J10369" t="s">
        <v>55344</v>
      </c>
      <c r="K10369" t="s">
        <v>55345</v>
      </c>
      <c r="L10369" t="s">
        <v>303</v>
      </c>
      <c r="M10369" t="s">
        <v>55346</v>
      </c>
    </row>
    <row r="10370" spans="1:13" x14ac:dyDescent="0.2">
      <c r="A10370" t="s">
        <v>38143</v>
      </c>
      <c r="B10370" t="s">
        <v>38144</v>
      </c>
      <c r="C10370" t="s">
        <v>55347</v>
      </c>
      <c r="D10370" t="s">
        <v>492</v>
      </c>
      <c r="E10370" t="s">
        <v>493</v>
      </c>
      <c r="F10370" t="s">
        <v>55348</v>
      </c>
      <c r="H10370" t="s">
        <v>54919</v>
      </c>
      <c r="I10370" t="s">
        <v>16526</v>
      </c>
      <c r="J10370" t="s">
        <v>55349</v>
      </c>
      <c r="K10370" t="s">
        <v>55350</v>
      </c>
      <c r="L10370" t="s">
        <v>303</v>
      </c>
      <c r="M10370" t="s">
        <v>9515</v>
      </c>
    </row>
    <row r="10371" spans="1:13" x14ac:dyDescent="0.2">
      <c r="A10371" t="s">
        <v>38143</v>
      </c>
      <c r="B10371" t="s">
        <v>38144</v>
      </c>
      <c r="C10371" t="s">
        <v>55351</v>
      </c>
      <c r="D10371" t="s">
        <v>54949</v>
      </c>
      <c r="E10371" t="s">
        <v>54950</v>
      </c>
      <c r="F10371" t="s">
        <v>36795</v>
      </c>
      <c r="G10371" t="s">
        <v>54773</v>
      </c>
      <c r="H10371" t="s">
        <v>10993</v>
      </c>
      <c r="J10371" t="s">
        <v>55352</v>
      </c>
      <c r="K10371" t="s">
        <v>55353</v>
      </c>
      <c r="L10371" t="s">
        <v>303</v>
      </c>
      <c r="M10371" t="s">
        <v>14119</v>
      </c>
    </row>
    <row r="10372" spans="1:13" x14ac:dyDescent="0.2">
      <c r="A10372" t="s">
        <v>38143</v>
      </c>
      <c r="B10372" t="s">
        <v>38144</v>
      </c>
      <c r="C10372" t="s">
        <v>55354</v>
      </c>
      <c r="D10372" t="s">
        <v>349</v>
      </c>
      <c r="E10372" t="s">
        <v>424</v>
      </c>
      <c r="F10372" t="s">
        <v>55355</v>
      </c>
      <c r="H10372" t="s">
        <v>33467</v>
      </c>
      <c r="I10372" t="s">
        <v>16526</v>
      </c>
      <c r="J10372" t="s">
        <v>55356</v>
      </c>
      <c r="K10372" t="s">
        <v>55357</v>
      </c>
      <c r="L10372" t="s">
        <v>303</v>
      </c>
      <c r="M10372" t="s">
        <v>17089</v>
      </c>
    </row>
    <row r="10373" spans="1:13" x14ac:dyDescent="0.2">
      <c r="A10373" t="s">
        <v>38143</v>
      </c>
      <c r="B10373" t="s">
        <v>38144</v>
      </c>
      <c r="C10373" t="s">
        <v>55358</v>
      </c>
      <c r="D10373" t="s">
        <v>366</v>
      </c>
      <c r="E10373" t="s">
        <v>10132</v>
      </c>
      <c r="F10373" t="s">
        <v>55359</v>
      </c>
      <c r="G10373" t="s">
        <v>55360</v>
      </c>
      <c r="H10373" t="s">
        <v>17162</v>
      </c>
      <c r="I10373" t="s">
        <v>16526</v>
      </c>
      <c r="J10373" t="s">
        <v>55361</v>
      </c>
      <c r="K10373" t="s">
        <v>302</v>
      </c>
      <c r="L10373" t="s">
        <v>303</v>
      </c>
      <c r="M10373" t="s">
        <v>3052</v>
      </c>
    </row>
    <row r="10374" spans="1:13" x14ac:dyDescent="0.2">
      <c r="A10374" t="s">
        <v>38143</v>
      </c>
      <c r="B10374" t="s">
        <v>38144</v>
      </c>
      <c r="C10374" t="s">
        <v>55362</v>
      </c>
      <c r="D10374" t="s">
        <v>394</v>
      </c>
      <c r="E10374" t="s">
        <v>3638</v>
      </c>
      <c r="F10374" t="s">
        <v>55363</v>
      </c>
      <c r="H10374" t="s">
        <v>33715</v>
      </c>
      <c r="I10374" t="s">
        <v>10993</v>
      </c>
      <c r="J10374" t="s">
        <v>55364</v>
      </c>
      <c r="K10374" t="s">
        <v>55365</v>
      </c>
      <c r="L10374" t="s">
        <v>303</v>
      </c>
      <c r="M10374" t="s">
        <v>18082</v>
      </c>
    </row>
    <row r="10375" spans="1:13" x14ac:dyDescent="0.2">
      <c r="A10375" t="s">
        <v>38143</v>
      </c>
      <c r="B10375" t="s">
        <v>38144</v>
      </c>
      <c r="C10375" t="s">
        <v>55366</v>
      </c>
      <c r="D10375" t="s">
        <v>10042</v>
      </c>
      <c r="F10375" t="s">
        <v>55367</v>
      </c>
      <c r="H10375" t="s">
        <v>16505</v>
      </c>
      <c r="I10375" t="s">
        <v>13041</v>
      </c>
      <c r="J10375" t="s">
        <v>55368</v>
      </c>
      <c r="K10375" t="s">
        <v>55369</v>
      </c>
      <c r="L10375" t="s">
        <v>303</v>
      </c>
      <c r="M10375" t="s">
        <v>542</v>
      </c>
    </row>
    <row r="10376" spans="1:13" x14ac:dyDescent="0.2">
      <c r="A10376" t="s">
        <v>38143</v>
      </c>
      <c r="B10376" t="s">
        <v>38144</v>
      </c>
      <c r="C10376" t="s">
        <v>55370</v>
      </c>
      <c r="D10376" t="s">
        <v>8198</v>
      </c>
      <c r="E10376" t="s">
        <v>5074</v>
      </c>
      <c r="F10376" t="s">
        <v>55371</v>
      </c>
      <c r="G10376" t="s">
        <v>54909</v>
      </c>
      <c r="H10376" t="s">
        <v>16526</v>
      </c>
      <c r="J10376" t="s">
        <v>55372</v>
      </c>
      <c r="K10376" t="s">
        <v>55373</v>
      </c>
      <c r="L10376" t="s">
        <v>303</v>
      </c>
      <c r="M10376" t="s">
        <v>892</v>
      </c>
    </row>
    <row r="10377" spans="1:13" x14ac:dyDescent="0.2">
      <c r="A10377" t="s">
        <v>38143</v>
      </c>
      <c r="B10377" t="s">
        <v>38144</v>
      </c>
      <c r="C10377" t="s">
        <v>55374</v>
      </c>
      <c r="D10377" t="s">
        <v>394</v>
      </c>
      <c r="F10377" t="s">
        <v>500</v>
      </c>
      <c r="G10377" t="s">
        <v>55375</v>
      </c>
      <c r="H10377" t="s">
        <v>54925</v>
      </c>
      <c r="I10377" t="s">
        <v>16526</v>
      </c>
      <c r="J10377" t="s">
        <v>55376</v>
      </c>
      <c r="K10377" t="s">
        <v>55377</v>
      </c>
      <c r="L10377" t="s">
        <v>303</v>
      </c>
      <c r="M10377" t="s">
        <v>12880</v>
      </c>
    </row>
    <row r="10378" spans="1:13" x14ac:dyDescent="0.2">
      <c r="A10378" t="s">
        <v>38143</v>
      </c>
      <c r="B10378" t="s">
        <v>38144</v>
      </c>
      <c r="C10378" t="s">
        <v>55378</v>
      </c>
      <c r="D10378" t="s">
        <v>55379</v>
      </c>
      <c r="E10378" t="s">
        <v>16542</v>
      </c>
      <c r="F10378" t="s">
        <v>55380</v>
      </c>
      <c r="G10378" t="s">
        <v>55381</v>
      </c>
      <c r="H10378" t="s">
        <v>55382</v>
      </c>
      <c r="I10378" t="s">
        <v>55383</v>
      </c>
      <c r="J10378" t="s">
        <v>55384</v>
      </c>
      <c r="K10378" t="s">
        <v>55385</v>
      </c>
      <c r="L10378" t="s">
        <v>303</v>
      </c>
      <c r="M10378" t="s">
        <v>55386</v>
      </c>
    </row>
    <row r="10379" spans="1:13" x14ac:dyDescent="0.2">
      <c r="A10379" t="s">
        <v>38143</v>
      </c>
      <c r="B10379" t="s">
        <v>38144</v>
      </c>
      <c r="C10379" t="s">
        <v>55387</v>
      </c>
      <c r="D10379" t="s">
        <v>572</v>
      </c>
      <c r="E10379" t="s">
        <v>573</v>
      </c>
      <c r="F10379" t="s">
        <v>55388</v>
      </c>
      <c r="H10379" t="s">
        <v>16607</v>
      </c>
      <c r="J10379" t="s">
        <v>55389</v>
      </c>
      <c r="K10379" t="s">
        <v>55390</v>
      </c>
      <c r="L10379" t="s">
        <v>303</v>
      </c>
      <c r="M10379" t="s">
        <v>55391</v>
      </c>
    </row>
    <row r="10380" spans="1:13" x14ac:dyDescent="0.2">
      <c r="A10380" t="s">
        <v>38143</v>
      </c>
      <c r="B10380" t="s">
        <v>38144</v>
      </c>
      <c r="C10380" t="s">
        <v>55392</v>
      </c>
      <c r="D10380" t="s">
        <v>13305</v>
      </c>
      <c r="E10380" t="s">
        <v>5074</v>
      </c>
      <c r="F10380" t="s">
        <v>55393</v>
      </c>
      <c r="G10380" t="s">
        <v>29297</v>
      </c>
      <c r="H10380" t="s">
        <v>33485</v>
      </c>
      <c r="I10380" t="s">
        <v>14806</v>
      </c>
      <c r="J10380" t="s">
        <v>55394</v>
      </c>
      <c r="K10380" t="s">
        <v>55395</v>
      </c>
      <c r="L10380" t="s">
        <v>303</v>
      </c>
      <c r="M10380" t="s">
        <v>42237</v>
      </c>
    </row>
    <row r="10381" spans="1:13" x14ac:dyDescent="0.2">
      <c r="A10381" t="s">
        <v>38143</v>
      </c>
      <c r="B10381" t="s">
        <v>38144</v>
      </c>
      <c r="C10381" t="s">
        <v>55396</v>
      </c>
      <c r="D10381" t="s">
        <v>572</v>
      </c>
      <c r="E10381" t="s">
        <v>573</v>
      </c>
      <c r="F10381" t="s">
        <v>55397</v>
      </c>
      <c r="G10381" t="s">
        <v>55398</v>
      </c>
      <c r="H10381" t="s">
        <v>55141</v>
      </c>
      <c r="I10381" t="s">
        <v>55399</v>
      </c>
      <c r="J10381" t="s">
        <v>55400</v>
      </c>
      <c r="K10381" t="s">
        <v>55401</v>
      </c>
      <c r="L10381" t="s">
        <v>303</v>
      </c>
      <c r="M10381" t="s">
        <v>422</v>
      </c>
    </row>
    <row r="10382" spans="1:13" x14ac:dyDescent="0.2">
      <c r="A10382" t="s">
        <v>38143</v>
      </c>
      <c r="B10382" t="s">
        <v>38144</v>
      </c>
      <c r="C10382" t="s">
        <v>55402</v>
      </c>
      <c r="D10382" t="s">
        <v>349</v>
      </c>
      <c r="F10382" t="s">
        <v>16848</v>
      </c>
      <c r="G10382" t="s">
        <v>16670</v>
      </c>
      <c r="H10382" t="s">
        <v>16526</v>
      </c>
      <c r="J10382" t="s">
        <v>55403</v>
      </c>
      <c r="K10382" t="s">
        <v>302</v>
      </c>
      <c r="L10382" t="s">
        <v>303</v>
      </c>
      <c r="M10382" t="s">
        <v>55404</v>
      </c>
    </row>
    <row r="10383" spans="1:13" x14ac:dyDescent="0.2">
      <c r="A10383" t="s">
        <v>38143</v>
      </c>
      <c r="B10383" t="s">
        <v>38144</v>
      </c>
      <c r="C10383" t="s">
        <v>55405</v>
      </c>
      <c r="D10383" t="s">
        <v>349</v>
      </c>
      <c r="F10383" t="s">
        <v>55406</v>
      </c>
      <c r="G10383" t="s">
        <v>34761</v>
      </c>
      <c r="H10383" t="s">
        <v>10993</v>
      </c>
      <c r="J10383" t="s">
        <v>55407</v>
      </c>
      <c r="K10383" t="s">
        <v>55408</v>
      </c>
      <c r="L10383" t="s">
        <v>303</v>
      </c>
      <c r="M10383" t="s">
        <v>422</v>
      </c>
    </row>
    <row r="10384" spans="1:13" x14ac:dyDescent="0.2">
      <c r="A10384" t="s">
        <v>38143</v>
      </c>
      <c r="B10384" t="s">
        <v>38144</v>
      </c>
      <c r="C10384" t="s">
        <v>55409</v>
      </c>
      <c r="D10384" t="s">
        <v>55410</v>
      </c>
      <c r="F10384" t="s">
        <v>55411</v>
      </c>
      <c r="G10384" t="s">
        <v>54773</v>
      </c>
      <c r="H10384" t="s">
        <v>10993</v>
      </c>
      <c r="J10384" t="s">
        <v>55412</v>
      </c>
      <c r="K10384" t="s">
        <v>55413</v>
      </c>
      <c r="L10384" t="s">
        <v>303</v>
      </c>
      <c r="M10384" t="s">
        <v>10583</v>
      </c>
    </row>
    <row r="10385" spans="1:13" x14ac:dyDescent="0.2">
      <c r="A10385" t="s">
        <v>38143</v>
      </c>
      <c r="B10385" t="s">
        <v>38144</v>
      </c>
      <c r="C10385" t="s">
        <v>55414</v>
      </c>
      <c r="D10385" t="s">
        <v>55415</v>
      </c>
      <c r="E10385" t="s">
        <v>55416</v>
      </c>
      <c r="F10385" t="s">
        <v>55417</v>
      </c>
      <c r="H10385" t="s">
        <v>55175</v>
      </c>
      <c r="I10385" t="s">
        <v>16526</v>
      </c>
      <c r="J10385" t="s">
        <v>55418</v>
      </c>
      <c r="K10385" t="s">
        <v>55419</v>
      </c>
      <c r="L10385" t="s">
        <v>303</v>
      </c>
      <c r="M10385" t="s">
        <v>2054</v>
      </c>
    </row>
    <row r="10386" spans="1:13" x14ac:dyDescent="0.2">
      <c r="A10386" t="s">
        <v>38143</v>
      </c>
      <c r="B10386" t="s">
        <v>38144</v>
      </c>
      <c r="C10386" t="s">
        <v>55420</v>
      </c>
      <c r="D10386" t="s">
        <v>366</v>
      </c>
      <c r="F10386" t="s">
        <v>55421</v>
      </c>
      <c r="G10386" t="s">
        <v>54971</v>
      </c>
      <c r="H10386" t="s">
        <v>16526</v>
      </c>
      <c r="J10386" t="s">
        <v>55422</v>
      </c>
      <c r="K10386" t="s">
        <v>55423</v>
      </c>
      <c r="L10386" t="s">
        <v>303</v>
      </c>
      <c r="M10386" t="s">
        <v>10137</v>
      </c>
    </row>
    <row r="10387" spans="1:13" x14ac:dyDescent="0.2">
      <c r="A10387" t="s">
        <v>38143</v>
      </c>
      <c r="B10387" t="s">
        <v>38144</v>
      </c>
      <c r="C10387" t="s">
        <v>55424</v>
      </c>
      <c r="D10387" t="s">
        <v>34127</v>
      </c>
      <c r="E10387" t="s">
        <v>55425</v>
      </c>
      <c r="F10387" t="s">
        <v>55426</v>
      </c>
      <c r="G10387" t="s">
        <v>54783</v>
      </c>
      <c r="H10387" t="s">
        <v>54784</v>
      </c>
      <c r="I10387" t="s">
        <v>16526</v>
      </c>
      <c r="J10387" t="s">
        <v>55427</v>
      </c>
      <c r="K10387" t="s">
        <v>55428</v>
      </c>
      <c r="L10387" t="s">
        <v>303</v>
      </c>
      <c r="M10387" t="s">
        <v>33251</v>
      </c>
    </row>
    <row r="10388" spans="1:13" x14ac:dyDescent="0.2">
      <c r="A10388" t="s">
        <v>38143</v>
      </c>
      <c r="B10388" t="s">
        <v>38144</v>
      </c>
      <c r="C10388" t="s">
        <v>55429</v>
      </c>
      <c r="D10388" t="s">
        <v>55430</v>
      </c>
      <c r="E10388" t="s">
        <v>55431</v>
      </c>
      <c r="F10388" t="s">
        <v>55432</v>
      </c>
      <c r="H10388" t="s">
        <v>54925</v>
      </c>
      <c r="I10388" t="s">
        <v>16526</v>
      </c>
      <c r="J10388" t="s">
        <v>55433</v>
      </c>
      <c r="K10388" t="s">
        <v>55434</v>
      </c>
      <c r="L10388" t="s">
        <v>303</v>
      </c>
      <c r="M10388" t="s">
        <v>55435</v>
      </c>
    </row>
    <row r="10389" spans="1:13" x14ac:dyDescent="0.2">
      <c r="A10389" t="s">
        <v>38143</v>
      </c>
      <c r="B10389" t="s">
        <v>38144</v>
      </c>
      <c r="C10389" t="s">
        <v>55436</v>
      </c>
      <c r="D10389" t="s">
        <v>55437</v>
      </c>
      <c r="F10389" t="s">
        <v>55438</v>
      </c>
      <c r="G10389" t="s">
        <v>54868</v>
      </c>
      <c r="H10389" t="s">
        <v>10993</v>
      </c>
      <c r="J10389" t="s">
        <v>55439</v>
      </c>
      <c r="K10389" t="s">
        <v>55440</v>
      </c>
      <c r="L10389" t="s">
        <v>303</v>
      </c>
      <c r="M10389" t="s">
        <v>422</v>
      </c>
    </row>
    <row r="10390" spans="1:13" x14ac:dyDescent="0.2">
      <c r="A10390" t="s">
        <v>38143</v>
      </c>
      <c r="B10390" t="s">
        <v>38144</v>
      </c>
      <c r="C10390" t="s">
        <v>55441</v>
      </c>
      <c r="D10390" t="s">
        <v>14006</v>
      </c>
      <c r="E10390" t="s">
        <v>55442</v>
      </c>
      <c r="F10390" t="s">
        <v>55443</v>
      </c>
      <c r="G10390" t="s">
        <v>16745</v>
      </c>
      <c r="H10390" t="s">
        <v>13041</v>
      </c>
      <c r="J10390" t="s">
        <v>55444</v>
      </c>
      <c r="K10390" t="s">
        <v>302</v>
      </c>
      <c r="L10390" t="s">
        <v>303</v>
      </c>
      <c r="M10390" t="s">
        <v>1141</v>
      </c>
    </row>
    <row r="10391" spans="1:13" x14ac:dyDescent="0.2">
      <c r="A10391" t="s">
        <v>38143</v>
      </c>
      <c r="B10391" t="s">
        <v>38144</v>
      </c>
      <c r="C10391" t="s">
        <v>55445</v>
      </c>
      <c r="D10391" t="s">
        <v>33734</v>
      </c>
      <c r="E10391" t="s">
        <v>55446</v>
      </c>
      <c r="F10391" t="s">
        <v>55447</v>
      </c>
      <c r="G10391" t="s">
        <v>16989</v>
      </c>
      <c r="H10391" t="s">
        <v>13041</v>
      </c>
      <c r="J10391" t="s">
        <v>55448</v>
      </c>
      <c r="K10391" t="s">
        <v>55449</v>
      </c>
      <c r="L10391" t="s">
        <v>303</v>
      </c>
      <c r="M10391" t="s">
        <v>55450</v>
      </c>
    </row>
    <row r="10392" spans="1:13" x14ac:dyDescent="0.2">
      <c r="A10392" t="s">
        <v>38143</v>
      </c>
      <c r="B10392" t="s">
        <v>38144</v>
      </c>
      <c r="C10392" t="s">
        <v>55451</v>
      </c>
      <c r="D10392" t="s">
        <v>349</v>
      </c>
      <c r="F10392" t="s">
        <v>55452</v>
      </c>
      <c r="G10392" t="s">
        <v>17162</v>
      </c>
      <c r="J10392" t="s">
        <v>55453</v>
      </c>
      <c r="K10392" t="s">
        <v>302</v>
      </c>
      <c r="L10392" t="s">
        <v>303</v>
      </c>
      <c r="M10392" t="s">
        <v>422</v>
      </c>
    </row>
    <row r="10393" spans="1:13" x14ac:dyDescent="0.2">
      <c r="A10393" t="s">
        <v>38143</v>
      </c>
      <c r="B10393" t="s">
        <v>38144</v>
      </c>
      <c r="C10393" t="s">
        <v>55454</v>
      </c>
      <c r="D10393" t="s">
        <v>55455</v>
      </c>
      <c r="E10393" t="s">
        <v>55456</v>
      </c>
      <c r="F10393" t="s">
        <v>55457</v>
      </c>
      <c r="G10393" t="s">
        <v>55147</v>
      </c>
      <c r="H10393" t="s">
        <v>16526</v>
      </c>
      <c r="J10393" t="s">
        <v>55458</v>
      </c>
      <c r="K10393" t="s">
        <v>302</v>
      </c>
      <c r="L10393" t="s">
        <v>303</v>
      </c>
      <c r="M10393" t="s">
        <v>422</v>
      </c>
    </row>
    <row r="10394" spans="1:13" x14ac:dyDescent="0.2">
      <c r="A10394" t="s">
        <v>38143</v>
      </c>
      <c r="B10394" t="s">
        <v>38144</v>
      </c>
      <c r="C10394" t="s">
        <v>55459</v>
      </c>
      <c r="D10394" t="s">
        <v>35208</v>
      </c>
      <c r="E10394" t="s">
        <v>55460</v>
      </c>
      <c r="F10394" t="s">
        <v>55461</v>
      </c>
      <c r="G10394" t="s">
        <v>55462</v>
      </c>
      <c r="H10394" t="s">
        <v>17162</v>
      </c>
      <c r="J10394" t="s">
        <v>55463</v>
      </c>
      <c r="K10394" t="s">
        <v>302</v>
      </c>
      <c r="L10394" t="s">
        <v>303</v>
      </c>
      <c r="M10394" t="s">
        <v>55464</v>
      </c>
    </row>
    <row r="10395" spans="1:13" x14ac:dyDescent="0.2">
      <c r="A10395" t="s">
        <v>38143</v>
      </c>
      <c r="B10395" t="s">
        <v>38144</v>
      </c>
      <c r="C10395" t="s">
        <v>55465</v>
      </c>
      <c r="D10395" t="s">
        <v>55466</v>
      </c>
      <c r="E10395" t="s">
        <v>55467</v>
      </c>
      <c r="F10395" t="s">
        <v>55468</v>
      </c>
      <c r="G10395" t="s">
        <v>55469</v>
      </c>
      <c r="H10395" t="s">
        <v>33485</v>
      </c>
      <c r="I10395" t="s">
        <v>14806</v>
      </c>
      <c r="J10395" t="s">
        <v>55470</v>
      </c>
      <c r="K10395" t="s">
        <v>55471</v>
      </c>
      <c r="L10395" t="s">
        <v>303</v>
      </c>
      <c r="M10395" t="s">
        <v>11086</v>
      </c>
    </row>
    <row r="10396" spans="1:13" x14ac:dyDescent="0.2">
      <c r="A10396" t="s">
        <v>38143</v>
      </c>
      <c r="B10396" t="s">
        <v>38144</v>
      </c>
      <c r="C10396" t="s">
        <v>55472</v>
      </c>
      <c r="D10396" t="s">
        <v>55473</v>
      </c>
      <c r="E10396" t="s">
        <v>55474</v>
      </c>
      <c r="F10396" t="s">
        <v>55475</v>
      </c>
      <c r="G10396" t="s">
        <v>54867</v>
      </c>
      <c r="H10396" t="s">
        <v>54868</v>
      </c>
      <c r="I10396" t="s">
        <v>10993</v>
      </c>
      <c r="J10396" t="s">
        <v>54869</v>
      </c>
      <c r="K10396" t="s">
        <v>55476</v>
      </c>
      <c r="L10396" t="s">
        <v>303</v>
      </c>
      <c r="M10396" t="s">
        <v>15022</v>
      </c>
    </row>
    <row r="10397" spans="1:13" x14ac:dyDescent="0.2">
      <c r="A10397" t="s">
        <v>38143</v>
      </c>
      <c r="B10397" t="s">
        <v>38144</v>
      </c>
      <c r="C10397" t="s">
        <v>55477</v>
      </c>
      <c r="D10397" t="s">
        <v>55478</v>
      </c>
      <c r="E10397" t="s">
        <v>55479</v>
      </c>
      <c r="F10397" t="s">
        <v>55480</v>
      </c>
      <c r="H10397" t="s">
        <v>16614</v>
      </c>
      <c r="I10397" t="s">
        <v>13041</v>
      </c>
      <c r="J10397" t="s">
        <v>55481</v>
      </c>
      <c r="K10397" t="s">
        <v>55482</v>
      </c>
      <c r="L10397" t="s">
        <v>303</v>
      </c>
      <c r="M10397" t="s">
        <v>55483</v>
      </c>
    </row>
    <row r="10398" spans="1:13" x14ac:dyDescent="0.2">
      <c r="A10398" t="s">
        <v>38143</v>
      </c>
      <c r="B10398" t="s">
        <v>38144</v>
      </c>
      <c r="C10398" t="s">
        <v>55484</v>
      </c>
      <c r="D10398" t="s">
        <v>55485</v>
      </c>
      <c r="E10398" t="s">
        <v>55486</v>
      </c>
      <c r="F10398" t="s">
        <v>55487</v>
      </c>
      <c r="G10398" t="s">
        <v>55488</v>
      </c>
      <c r="H10398" t="s">
        <v>54868</v>
      </c>
      <c r="I10398" t="s">
        <v>10993</v>
      </c>
      <c r="J10398" t="s">
        <v>55489</v>
      </c>
      <c r="K10398" t="s">
        <v>55490</v>
      </c>
      <c r="L10398" t="s">
        <v>303</v>
      </c>
      <c r="M10398" t="s">
        <v>21107</v>
      </c>
    </row>
    <row r="10399" spans="1:13" x14ac:dyDescent="0.2">
      <c r="A10399" t="s">
        <v>38143</v>
      </c>
      <c r="B10399" t="s">
        <v>38144</v>
      </c>
      <c r="C10399" t="s">
        <v>55491</v>
      </c>
      <c r="D10399" t="s">
        <v>349</v>
      </c>
      <c r="E10399" t="s">
        <v>424</v>
      </c>
      <c r="F10399" t="s">
        <v>55492</v>
      </c>
      <c r="G10399" t="s">
        <v>17143</v>
      </c>
      <c r="H10399" t="s">
        <v>34334</v>
      </c>
      <c r="I10399" t="s">
        <v>10993</v>
      </c>
      <c r="J10399" t="s">
        <v>55493</v>
      </c>
      <c r="K10399" t="s">
        <v>55494</v>
      </c>
      <c r="L10399" t="s">
        <v>303</v>
      </c>
      <c r="M10399" t="s">
        <v>15022</v>
      </c>
    </row>
    <row r="10400" spans="1:13" x14ac:dyDescent="0.2">
      <c r="A10400" t="s">
        <v>38143</v>
      </c>
      <c r="B10400" t="s">
        <v>38144</v>
      </c>
      <c r="C10400" t="s">
        <v>55495</v>
      </c>
      <c r="D10400" t="s">
        <v>55496</v>
      </c>
      <c r="E10400" t="s">
        <v>55497</v>
      </c>
      <c r="F10400" t="s">
        <v>55498</v>
      </c>
      <c r="H10400" t="s">
        <v>17162</v>
      </c>
      <c r="I10400" t="s">
        <v>16526</v>
      </c>
      <c r="J10400" t="s">
        <v>55499</v>
      </c>
      <c r="K10400" t="s">
        <v>55500</v>
      </c>
      <c r="L10400" t="s">
        <v>303</v>
      </c>
      <c r="M10400" t="s">
        <v>51904</v>
      </c>
    </row>
    <row r="10401" spans="1:13" x14ac:dyDescent="0.2">
      <c r="A10401" t="s">
        <v>38143</v>
      </c>
      <c r="B10401" t="s">
        <v>38144</v>
      </c>
      <c r="C10401" t="s">
        <v>55501</v>
      </c>
      <c r="D10401" t="s">
        <v>55502</v>
      </c>
      <c r="E10401" t="s">
        <v>55503</v>
      </c>
      <c r="F10401" t="s">
        <v>55504</v>
      </c>
      <c r="G10401" t="s">
        <v>28082</v>
      </c>
      <c r="H10401" t="s">
        <v>17162</v>
      </c>
      <c r="J10401" t="s">
        <v>55505</v>
      </c>
      <c r="K10401" t="s">
        <v>302</v>
      </c>
      <c r="L10401" t="s">
        <v>303</v>
      </c>
      <c r="M10401" t="s">
        <v>4729</v>
      </c>
    </row>
    <row r="10402" spans="1:13" x14ac:dyDescent="0.2">
      <c r="A10402" t="s">
        <v>38143</v>
      </c>
      <c r="B10402" t="s">
        <v>38144</v>
      </c>
      <c r="C10402" t="s">
        <v>55506</v>
      </c>
      <c r="D10402" t="s">
        <v>55507</v>
      </c>
      <c r="E10402" t="s">
        <v>55508</v>
      </c>
      <c r="F10402" t="s">
        <v>55509</v>
      </c>
      <c r="H10402" t="s">
        <v>34057</v>
      </c>
      <c r="I10402" t="s">
        <v>13041</v>
      </c>
      <c r="J10402" t="s">
        <v>55510</v>
      </c>
      <c r="K10402" t="s">
        <v>55511</v>
      </c>
      <c r="L10402" t="s">
        <v>303</v>
      </c>
      <c r="M10402" t="s">
        <v>21721</v>
      </c>
    </row>
    <row r="10403" spans="1:13" x14ac:dyDescent="0.2">
      <c r="A10403" t="s">
        <v>38143</v>
      </c>
      <c r="B10403" t="s">
        <v>38144</v>
      </c>
      <c r="C10403" t="s">
        <v>55512</v>
      </c>
      <c r="D10403" t="s">
        <v>55513</v>
      </c>
      <c r="F10403" t="s">
        <v>55514</v>
      </c>
      <c r="G10403" t="s">
        <v>17162</v>
      </c>
      <c r="J10403" t="s">
        <v>55515</v>
      </c>
      <c r="K10403" t="s">
        <v>302</v>
      </c>
      <c r="L10403" t="s">
        <v>303</v>
      </c>
      <c r="M10403" t="s">
        <v>422</v>
      </c>
    </row>
    <row r="10404" spans="1:13" x14ac:dyDescent="0.2">
      <c r="A10404" t="s">
        <v>38143</v>
      </c>
      <c r="B10404" t="s">
        <v>38144</v>
      </c>
      <c r="C10404" t="s">
        <v>55516</v>
      </c>
      <c r="D10404" t="s">
        <v>55517</v>
      </c>
      <c r="E10404" t="s">
        <v>55518</v>
      </c>
      <c r="F10404" t="s">
        <v>55519</v>
      </c>
      <c r="H10404" t="s">
        <v>16670</v>
      </c>
      <c r="J10404" t="s">
        <v>55520</v>
      </c>
      <c r="K10404" t="s">
        <v>55521</v>
      </c>
      <c r="L10404" t="s">
        <v>303</v>
      </c>
      <c r="M10404" t="s">
        <v>11158</v>
      </c>
    </row>
    <row r="10405" spans="1:13" x14ac:dyDescent="0.2">
      <c r="A10405" t="s">
        <v>38143</v>
      </c>
      <c r="B10405" t="s">
        <v>38144</v>
      </c>
      <c r="C10405" t="s">
        <v>55522</v>
      </c>
      <c r="D10405" t="s">
        <v>55523</v>
      </c>
      <c r="E10405" t="s">
        <v>55524</v>
      </c>
      <c r="F10405" t="s">
        <v>55525</v>
      </c>
      <c r="H10405" t="s">
        <v>34334</v>
      </c>
      <c r="I10405" t="s">
        <v>10993</v>
      </c>
      <c r="J10405" t="s">
        <v>55526</v>
      </c>
      <c r="K10405" t="s">
        <v>55527</v>
      </c>
      <c r="L10405" t="s">
        <v>303</v>
      </c>
      <c r="M10405" t="s">
        <v>3348</v>
      </c>
    </row>
    <row r="10406" spans="1:13" x14ac:dyDescent="0.2">
      <c r="A10406" t="s">
        <v>38143</v>
      </c>
      <c r="B10406" t="s">
        <v>38144</v>
      </c>
      <c r="C10406" t="s">
        <v>55528</v>
      </c>
      <c r="D10406" t="s">
        <v>55529</v>
      </c>
      <c r="F10406" t="s">
        <v>55530</v>
      </c>
      <c r="G10406" t="s">
        <v>55531</v>
      </c>
      <c r="H10406" t="s">
        <v>54868</v>
      </c>
      <c r="I10406" t="s">
        <v>10993</v>
      </c>
      <c r="J10406" t="s">
        <v>55532</v>
      </c>
      <c r="K10406" t="s">
        <v>55533</v>
      </c>
      <c r="L10406" t="s">
        <v>303</v>
      </c>
      <c r="M10406" t="s">
        <v>14059</v>
      </c>
    </row>
    <row r="10407" spans="1:13" x14ac:dyDescent="0.2">
      <c r="A10407" t="s">
        <v>38143</v>
      </c>
      <c r="B10407" t="s">
        <v>38144</v>
      </c>
      <c r="C10407" t="s">
        <v>55534</v>
      </c>
      <c r="D10407" t="s">
        <v>55535</v>
      </c>
      <c r="F10407" t="s">
        <v>55536</v>
      </c>
      <c r="G10407" t="s">
        <v>54868</v>
      </c>
      <c r="H10407" t="s">
        <v>10993</v>
      </c>
      <c r="J10407" t="s">
        <v>55537</v>
      </c>
      <c r="K10407" t="s">
        <v>55538</v>
      </c>
      <c r="L10407" t="s">
        <v>303</v>
      </c>
      <c r="M10407" t="s">
        <v>7466</v>
      </c>
    </row>
    <row r="10408" spans="1:13" x14ac:dyDescent="0.2">
      <c r="A10408" t="s">
        <v>38143</v>
      </c>
      <c r="B10408" t="s">
        <v>38144</v>
      </c>
      <c r="C10408" t="s">
        <v>55539</v>
      </c>
      <c r="D10408" t="s">
        <v>55540</v>
      </c>
      <c r="E10408" t="s">
        <v>16698</v>
      </c>
      <c r="F10408" t="s">
        <v>55541</v>
      </c>
      <c r="H10408" t="s">
        <v>17162</v>
      </c>
      <c r="I10408" t="s">
        <v>16526</v>
      </c>
      <c r="J10408" t="s">
        <v>55542</v>
      </c>
      <c r="K10408" t="s">
        <v>55543</v>
      </c>
      <c r="L10408" t="s">
        <v>303</v>
      </c>
      <c r="M10408" t="s">
        <v>36855</v>
      </c>
    </row>
    <row r="10409" spans="1:13" x14ac:dyDescent="0.2">
      <c r="A10409" t="s">
        <v>38143</v>
      </c>
      <c r="B10409" t="s">
        <v>38144</v>
      </c>
      <c r="C10409" t="s">
        <v>55544</v>
      </c>
      <c r="D10409" t="s">
        <v>401</v>
      </c>
      <c r="F10409" t="s">
        <v>1096</v>
      </c>
      <c r="G10409" t="s">
        <v>55545</v>
      </c>
      <c r="H10409" t="s">
        <v>17162</v>
      </c>
      <c r="I10409" t="s">
        <v>16526</v>
      </c>
      <c r="J10409" t="s">
        <v>55546</v>
      </c>
      <c r="K10409" t="s">
        <v>55547</v>
      </c>
      <c r="L10409" t="s">
        <v>303</v>
      </c>
      <c r="M10409" t="s">
        <v>4320</v>
      </c>
    </row>
    <row r="10410" spans="1:13" x14ac:dyDescent="0.2">
      <c r="A10410" t="s">
        <v>38143</v>
      </c>
      <c r="B10410" t="s">
        <v>38144</v>
      </c>
      <c r="C10410" t="s">
        <v>55548</v>
      </c>
      <c r="D10410" t="s">
        <v>572</v>
      </c>
      <c r="E10410" t="s">
        <v>573</v>
      </c>
      <c r="F10410" t="s">
        <v>19745</v>
      </c>
      <c r="H10410" t="s">
        <v>16525</v>
      </c>
      <c r="I10410" t="s">
        <v>16526</v>
      </c>
      <c r="J10410" t="s">
        <v>55549</v>
      </c>
      <c r="K10410" t="s">
        <v>302</v>
      </c>
      <c r="L10410" t="s">
        <v>303</v>
      </c>
      <c r="M10410" t="s">
        <v>34562</v>
      </c>
    </row>
    <row r="10411" spans="1:13" x14ac:dyDescent="0.2">
      <c r="A10411" t="s">
        <v>38143</v>
      </c>
      <c r="B10411" t="s">
        <v>38144</v>
      </c>
      <c r="C10411" t="s">
        <v>55550</v>
      </c>
      <c r="D10411" t="s">
        <v>55551</v>
      </c>
      <c r="E10411" t="s">
        <v>55552</v>
      </c>
      <c r="F10411" t="s">
        <v>55553</v>
      </c>
      <c r="G10411" t="s">
        <v>34821</v>
      </c>
      <c r="I10411" t="s">
        <v>13041</v>
      </c>
      <c r="J10411" t="s">
        <v>55554</v>
      </c>
      <c r="K10411" t="s">
        <v>55555</v>
      </c>
      <c r="L10411" t="s">
        <v>303</v>
      </c>
      <c r="M10411" t="s">
        <v>55556</v>
      </c>
    </row>
    <row r="10412" spans="1:13" x14ac:dyDescent="0.2">
      <c r="A10412" t="s">
        <v>38143</v>
      </c>
      <c r="B10412" t="s">
        <v>38144</v>
      </c>
      <c r="C10412" t="s">
        <v>55557</v>
      </c>
      <c r="D10412" t="s">
        <v>394</v>
      </c>
      <c r="F10412" t="s">
        <v>500</v>
      </c>
      <c r="G10412" t="s">
        <v>55558</v>
      </c>
      <c r="H10412" t="s">
        <v>33848</v>
      </c>
      <c r="I10412" t="s">
        <v>16526</v>
      </c>
      <c r="J10412" t="s">
        <v>55559</v>
      </c>
      <c r="K10412" t="s">
        <v>302</v>
      </c>
      <c r="L10412" t="s">
        <v>303</v>
      </c>
      <c r="M10412" t="s">
        <v>7631</v>
      </c>
    </row>
    <row r="10413" spans="1:13" x14ac:dyDescent="0.2">
      <c r="A10413" t="s">
        <v>38143</v>
      </c>
      <c r="B10413" t="s">
        <v>38144</v>
      </c>
      <c r="C10413" t="s">
        <v>55560</v>
      </c>
      <c r="D10413" t="s">
        <v>8198</v>
      </c>
      <c r="E10413" t="s">
        <v>5074</v>
      </c>
      <c r="F10413" t="s">
        <v>55561</v>
      </c>
      <c r="H10413" t="s">
        <v>55562</v>
      </c>
      <c r="I10413" t="s">
        <v>10993</v>
      </c>
      <c r="J10413" t="s">
        <v>55493</v>
      </c>
      <c r="K10413" t="s">
        <v>55563</v>
      </c>
      <c r="L10413" t="s">
        <v>303</v>
      </c>
      <c r="M10413" t="s">
        <v>55564</v>
      </c>
    </row>
    <row r="10414" spans="1:13" x14ac:dyDescent="0.2">
      <c r="A10414" t="s">
        <v>38143</v>
      </c>
      <c r="B10414" t="s">
        <v>38144</v>
      </c>
      <c r="C10414" t="s">
        <v>55565</v>
      </c>
      <c r="D10414" t="s">
        <v>349</v>
      </c>
      <c r="F10414" t="s">
        <v>55566</v>
      </c>
      <c r="G10414" t="s">
        <v>33485</v>
      </c>
      <c r="H10414" t="s">
        <v>14806</v>
      </c>
      <c r="J10414" t="s">
        <v>55567</v>
      </c>
      <c r="K10414" t="s">
        <v>55568</v>
      </c>
      <c r="L10414" t="s">
        <v>303</v>
      </c>
      <c r="M10414" t="s">
        <v>422</v>
      </c>
    </row>
    <row r="10415" spans="1:13" x14ac:dyDescent="0.2">
      <c r="A10415" t="s">
        <v>38143</v>
      </c>
      <c r="B10415" t="s">
        <v>38144</v>
      </c>
      <c r="C10415" t="s">
        <v>55569</v>
      </c>
      <c r="D10415" t="s">
        <v>55570</v>
      </c>
      <c r="F10415" t="s">
        <v>55571</v>
      </c>
      <c r="H10415" t="s">
        <v>34334</v>
      </c>
      <c r="I10415" t="s">
        <v>10993</v>
      </c>
      <c r="J10415" t="s">
        <v>55572</v>
      </c>
      <c r="K10415" t="s">
        <v>55573</v>
      </c>
      <c r="L10415" t="s">
        <v>303</v>
      </c>
      <c r="M10415" t="s">
        <v>5402</v>
      </c>
    </row>
    <row r="10416" spans="1:13" x14ac:dyDescent="0.2">
      <c r="A10416" t="s">
        <v>38143</v>
      </c>
      <c r="B10416" t="s">
        <v>38144</v>
      </c>
      <c r="C10416" t="s">
        <v>55574</v>
      </c>
      <c r="D10416" t="s">
        <v>349</v>
      </c>
      <c r="F10416" t="s">
        <v>55575</v>
      </c>
      <c r="G10416" t="s">
        <v>16977</v>
      </c>
      <c r="H10416" t="s">
        <v>16526</v>
      </c>
      <c r="J10416" t="s">
        <v>55576</v>
      </c>
      <c r="K10416" t="s">
        <v>302</v>
      </c>
      <c r="L10416" t="s">
        <v>303</v>
      </c>
      <c r="M10416" t="s">
        <v>16711</v>
      </c>
    </row>
    <row r="10417" spans="1:13" x14ac:dyDescent="0.2">
      <c r="A10417" t="s">
        <v>38143</v>
      </c>
      <c r="B10417" t="s">
        <v>38144</v>
      </c>
      <c r="C10417" t="s">
        <v>55577</v>
      </c>
      <c r="D10417" t="s">
        <v>55578</v>
      </c>
      <c r="E10417" t="s">
        <v>55579</v>
      </c>
      <c r="F10417" t="s">
        <v>55580</v>
      </c>
      <c r="H10417" t="s">
        <v>17162</v>
      </c>
      <c r="I10417" t="s">
        <v>16526</v>
      </c>
      <c r="J10417" t="s">
        <v>55581</v>
      </c>
      <c r="K10417" t="s">
        <v>55582</v>
      </c>
      <c r="L10417" t="s">
        <v>303</v>
      </c>
      <c r="M10417" t="s">
        <v>2783</v>
      </c>
    </row>
    <row r="10418" spans="1:13" x14ac:dyDescent="0.2">
      <c r="A10418" t="s">
        <v>38143</v>
      </c>
      <c r="B10418" t="s">
        <v>38144</v>
      </c>
      <c r="C10418" t="s">
        <v>55583</v>
      </c>
      <c r="D10418" t="s">
        <v>55584</v>
      </c>
      <c r="F10418" t="s">
        <v>55585</v>
      </c>
      <c r="G10418" t="s">
        <v>35184</v>
      </c>
      <c r="H10418" t="s">
        <v>10993</v>
      </c>
      <c r="J10418" t="s">
        <v>55586</v>
      </c>
      <c r="K10418" t="s">
        <v>55587</v>
      </c>
      <c r="L10418" t="s">
        <v>303</v>
      </c>
      <c r="M10418" t="s">
        <v>584</v>
      </c>
    </row>
    <row r="10419" spans="1:13" x14ac:dyDescent="0.2">
      <c r="A10419" t="s">
        <v>38143</v>
      </c>
      <c r="B10419" t="s">
        <v>38144</v>
      </c>
      <c r="C10419" t="s">
        <v>55588</v>
      </c>
      <c r="D10419" t="s">
        <v>55589</v>
      </c>
      <c r="E10419" t="s">
        <v>9672</v>
      </c>
      <c r="F10419" t="s">
        <v>55590</v>
      </c>
      <c r="G10419" t="s">
        <v>17162</v>
      </c>
      <c r="J10419" t="s">
        <v>55591</v>
      </c>
      <c r="K10419" t="s">
        <v>302</v>
      </c>
      <c r="L10419" t="s">
        <v>303</v>
      </c>
      <c r="M10419" t="s">
        <v>1908</v>
      </c>
    </row>
    <row r="10420" spans="1:13" x14ac:dyDescent="0.2">
      <c r="A10420" t="s">
        <v>38143</v>
      </c>
      <c r="B10420" t="s">
        <v>38144</v>
      </c>
      <c r="C10420" t="s">
        <v>55592</v>
      </c>
      <c r="D10420" t="s">
        <v>18930</v>
      </c>
      <c r="E10420" t="s">
        <v>18931</v>
      </c>
      <c r="F10420" t="s">
        <v>55593</v>
      </c>
      <c r="G10420" t="s">
        <v>55245</v>
      </c>
      <c r="H10420" t="s">
        <v>16526</v>
      </c>
      <c r="J10420" t="s">
        <v>55594</v>
      </c>
      <c r="K10420" t="s">
        <v>55595</v>
      </c>
      <c r="L10420" t="s">
        <v>303</v>
      </c>
      <c r="M10420" t="s">
        <v>1323</v>
      </c>
    </row>
    <row r="10421" spans="1:13" x14ac:dyDescent="0.2">
      <c r="A10421" t="s">
        <v>38143</v>
      </c>
      <c r="B10421" t="s">
        <v>38144</v>
      </c>
      <c r="C10421" t="s">
        <v>55596</v>
      </c>
      <c r="D10421" t="s">
        <v>572</v>
      </c>
      <c r="E10421" t="s">
        <v>573</v>
      </c>
      <c r="F10421" t="s">
        <v>55597</v>
      </c>
      <c r="G10421" t="s">
        <v>35184</v>
      </c>
      <c r="H10421" t="s">
        <v>10993</v>
      </c>
      <c r="J10421" t="s">
        <v>55598</v>
      </c>
      <c r="K10421" t="s">
        <v>55599</v>
      </c>
      <c r="L10421" t="s">
        <v>303</v>
      </c>
      <c r="M10421" t="s">
        <v>422</v>
      </c>
    </row>
    <row r="10422" spans="1:13" x14ac:dyDescent="0.2">
      <c r="A10422" t="s">
        <v>38143</v>
      </c>
      <c r="B10422" t="s">
        <v>38144</v>
      </c>
      <c r="C10422" t="s">
        <v>55600</v>
      </c>
      <c r="D10422" t="s">
        <v>349</v>
      </c>
      <c r="E10422" t="s">
        <v>1348</v>
      </c>
      <c r="F10422" t="s">
        <v>55601</v>
      </c>
      <c r="G10422" t="s">
        <v>10529</v>
      </c>
      <c r="H10422" t="s">
        <v>55289</v>
      </c>
      <c r="I10422" t="s">
        <v>10993</v>
      </c>
      <c r="J10422" t="s">
        <v>55602</v>
      </c>
      <c r="K10422" t="s">
        <v>55603</v>
      </c>
      <c r="L10422" t="s">
        <v>303</v>
      </c>
      <c r="M10422" t="s">
        <v>55604</v>
      </c>
    </row>
    <row r="10423" spans="1:13" x14ac:dyDescent="0.2">
      <c r="A10423" t="s">
        <v>38143</v>
      </c>
      <c r="B10423" t="s">
        <v>38144</v>
      </c>
      <c r="C10423" t="s">
        <v>55605</v>
      </c>
      <c r="D10423" t="s">
        <v>55523</v>
      </c>
      <c r="E10423" t="s">
        <v>14261</v>
      </c>
      <c r="F10423" t="s">
        <v>9301</v>
      </c>
      <c r="G10423" t="s">
        <v>34334</v>
      </c>
      <c r="H10423" t="s">
        <v>10993</v>
      </c>
      <c r="J10423" t="s">
        <v>55606</v>
      </c>
      <c r="K10423" t="s">
        <v>55607</v>
      </c>
      <c r="L10423" t="s">
        <v>303</v>
      </c>
      <c r="M10423" t="s">
        <v>3348</v>
      </c>
    </row>
    <row r="10424" spans="1:13" x14ac:dyDescent="0.2">
      <c r="A10424" t="s">
        <v>38143</v>
      </c>
      <c r="B10424" t="s">
        <v>38144</v>
      </c>
      <c r="C10424" t="s">
        <v>55608</v>
      </c>
      <c r="D10424" t="s">
        <v>13558</v>
      </c>
      <c r="E10424" t="s">
        <v>55609</v>
      </c>
      <c r="F10424" t="s">
        <v>55610</v>
      </c>
      <c r="G10424" t="s">
        <v>55611</v>
      </c>
      <c r="I10424" t="s">
        <v>13041</v>
      </c>
      <c r="J10424" t="s">
        <v>55612</v>
      </c>
      <c r="K10424" t="s">
        <v>55613</v>
      </c>
      <c r="L10424" t="s">
        <v>303</v>
      </c>
      <c r="M10424" t="s">
        <v>3015</v>
      </c>
    </row>
    <row r="10425" spans="1:13" x14ac:dyDescent="0.2">
      <c r="A10425" t="s">
        <v>38143</v>
      </c>
      <c r="B10425" t="s">
        <v>38144</v>
      </c>
      <c r="C10425" t="s">
        <v>55614</v>
      </c>
      <c r="D10425" t="s">
        <v>8198</v>
      </c>
      <c r="E10425" t="s">
        <v>5074</v>
      </c>
      <c r="F10425" t="s">
        <v>3191</v>
      </c>
      <c r="G10425" t="s">
        <v>55615</v>
      </c>
      <c r="H10425" t="s">
        <v>55289</v>
      </c>
      <c r="I10425" t="s">
        <v>10993</v>
      </c>
      <c r="J10425" t="s">
        <v>55616</v>
      </c>
      <c r="K10425" t="s">
        <v>55617</v>
      </c>
      <c r="L10425" t="s">
        <v>303</v>
      </c>
      <c r="M10425" t="s">
        <v>34730</v>
      </c>
    </row>
    <row r="10426" spans="1:13" x14ac:dyDescent="0.2">
      <c r="A10426" t="s">
        <v>38143</v>
      </c>
      <c r="B10426" t="s">
        <v>38144</v>
      </c>
      <c r="C10426" t="s">
        <v>55618</v>
      </c>
      <c r="D10426" t="s">
        <v>13305</v>
      </c>
      <c r="E10426" t="s">
        <v>13441</v>
      </c>
      <c r="F10426" t="s">
        <v>55619</v>
      </c>
      <c r="H10426" t="s">
        <v>34282</v>
      </c>
      <c r="J10426" t="s">
        <v>55620</v>
      </c>
      <c r="K10426" t="s">
        <v>55621</v>
      </c>
      <c r="L10426" t="s">
        <v>303</v>
      </c>
      <c r="M10426" t="s">
        <v>25899</v>
      </c>
    </row>
    <row r="10427" spans="1:13" x14ac:dyDescent="0.2">
      <c r="A10427" t="s">
        <v>38143</v>
      </c>
      <c r="B10427" t="s">
        <v>38144</v>
      </c>
      <c r="C10427" t="s">
        <v>55622</v>
      </c>
      <c r="D10427" t="s">
        <v>8198</v>
      </c>
      <c r="E10427" t="s">
        <v>5074</v>
      </c>
      <c r="F10427" t="s">
        <v>55623</v>
      </c>
      <c r="G10427" t="s">
        <v>55137</v>
      </c>
      <c r="H10427" t="s">
        <v>54784</v>
      </c>
      <c r="J10427" t="s">
        <v>55624</v>
      </c>
      <c r="K10427" t="s">
        <v>55625</v>
      </c>
      <c r="L10427" t="s">
        <v>303</v>
      </c>
      <c r="M10427" t="s">
        <v>34730</v>
      </c>
    </row>
    <row r="10428" spans="1:13" x14ac:dyDescent="0.2">
      <c r="A10428" t="s">
        <v>38143</v>
      </c>
      <c r="B10428" t="s">
        <v>38144</v>
      </c>
      <c r="C10428" t="s">
        <v>55626</v>
      </c>
      <c r="D10428" t="s">
        <v>16611</v>
      </c>
      <c r="E10428" t="s">
        <v>8432</v>
      </c>
      <c r="F10428" t="s">
        <v>55627</v>
      </c>
      <c r="G10428" t="s">
        <v>55628</v>
      </c>
      <c r="I10428" t="s">
        <v>13041</v>
      </c>
      <c r="J10428" t="s">
        <v>55629</v>
      </c>
      <c r="K10428" t="s">
        <v>55630</v>
      </c>
      <c r="L10428" t="s">
        <v>303</v>
      </c>
      <c r="M10428" t="s">
        <v>54823</v>
      </c>
    </row>
    <row r="10429" spans="1:13" x14ac:dyDescent="0.2">
      <c r="A10429" t="s">
        <v>38143</v>
      </c>
      <c r="B10429" t="s">
        <v>38144</v>
      </c>
      <c r="C10429" t="s">
        <v>55631</v>
      </c>
      <c r="D10429" t="s">
        <v>55632</v>
      </c>
      <c r="E10429" t="s">
        <v>6057</v>
      </c>
      <c r="F10429" t="s">
        <v>55633</v>
      </c>
      <c r="G10429" t="s">
        <v>55634</v>
      </c>
      <c r="H10429" t="s">
        <v>16525</v>
      </c>
      <c r="J10429" t="s">
        <v>55635</v>
      </c>
      <c r="K10429" t="s">
        <v>55636</v>
      </c>
      <c r="L10429" t="s">
        <v>303</v>
      </c>
      <c r="M10429" t="s">
        <v>55637</v>
      </c>
    </row>
    <row r="10430" spans="1:13" x14ac:dyDescent="0.2">
      <c r="A10430" t="s">
        <v>38143</v>
      </c>
      <c r="B10430" t="s">
        <v>38144</v>
      </c>
      <c r="C10430" t="s">
        <v>55638</v>
      </c>
      <c r="D10430" t="s">
        <v>55639</v>
      </c>
      <c r="F10430" t="s">
        <v>55640</v>
      </c>
      <c r="G10430" t="s">
        <v>55641</v>
      </c>
      <c r="H10430" t="s">
        <v>16670</v>
      </c>
      <c r="I10430" t="s">
        <v>16526</v>
      </c>
      <c r="J10430" t="s">
        <v>55642</v>
      </c>
      <c r="K10430" t="s">
        <v>55643</v>
      </c>
      <c r="L10430" t="s">
        <v>303</v>
      </c>
      <c r="M10430" t="s">
        <v>52277</v>
      </c>
    </row>
    <row r="10431" spans="1:13" x14ac:dyDescent="0.2">
      <c r="A10431" t="s">
        <v>38143</v>
      </c>
      <c r="B10431" t="s">
        <v>38144</v>
      </c>
      <c r="C10431" t="s">
        <v>55644</v>
      </c>
      <c r="D10431" t="s">
        <v>10042</v>
      </c>
      <c r="E10431" t="s">
        <v>55227</v>
      </c>
      <c r="F10431" t="s">
        <v>55645</v>
      </c>
      <c r="G10431" t="s">
        <v>28082</v>
      </c>
      <c r="H10431" t="s">
        <v>17162</v>
      </c>
      <c r="I10431" t="s">
        <v>16526</v>
      </c>
      <c r="J10431" t="s">
        <v>55646</v>
      </c>
      <c r="K10431" t="s">
        <v>55647</v>
      </c>
      <c r="L10431" t="s">
        <v>303</v>
      </c>
      <c r="M10431" t="s">
        <v>8409</v>
      </c>
    </row>
    <row r="10432" spans="1:13" x14ac:dyDescent="0.2">
      <c r="A10432" t="s">
        <v>38143</v>
      </c>
      <c r="B10432" t="s">
        <v>38144</v>
      </c>
      <c r="C10432" t="s">
        <v>55648</v>
      </c>
      <c r="D10432" t="s">
        <v>55649</v>
      </c>
      <c r="E10432" t="s">
        <v>55650</v>
      </c>
      <c r="F10432" t="s">
        <v>55651</v>
      </c>
      <c r="H10432" t="s">
        <v>16670</v>
      </c>
      <c r="I10432" t="s">
        <v>16526</v>
      </c>
      <c r="J10432" t="s">
        <v>55652</v>
      </c>
      <c r="K10432" t="s">
        <v>55653</v>
      </c>
      <c r="L10432" t="s">
        <v>303</v>
      </c>
      <c r="M10432" t="s">
        <v>23977</v>
      </c>
    </row>
    <row r="10433" spans="1:13" x14ac:dyDescent="0.2">
      <c r="A10433" t="s">
        <v>38143</v>
      </c>
      <c r="B10433" t="s">
        <v>38144</v>
      </c>
      <c r="C10433" t="s">
        <v>55654</v>
      </c>
      <c r="D10433" t="s">
        <v>55301</v>
      </c>
      <c r="E10433" t="s">
        <v>45643</v>
      </c>
      <c r="F10433" t="s">
        <v>55655</v>
      </c>
      <c r="H10433" t="s">
        <v>55101</v>
      </c>
      <c r="I10433" t="s">
        <v>16526</v>
      </c>
      <c r="J10433" t="s">
        <v>55656</v>
      </c>
      <c r="K10433" t="s">
        <v>55657</v>
      </c>
      <c r="L10433" t="s">
        <v>303</v>
      </c>
      <c r="M10433" t="s">
        <v>55658</v>
      </c>
    </row>
    <row r="10434" spans="1:13" x14ac:dyDescent="0.2">
      <c r="A10434" t="s">
        <v>38143</v>
      </c>
      <c r="B10434" t="s">
        <v>38144</v>
      </c>
      <c r="C10434" t="s">
        <v>55659</v>
      </c>
      <c r="D10434" t="s">
        <v>34649</v>
      </c>
      <c r="E10434" t="s">
        <v>7892</v>
      </c>
      <c r="F10434" t="s">
        <v>55660</v>
      </c>
      <c r="G10434" t="s">
        <v>54919</v>
      </c>
      <c r="H10434" t="s">
        <v>16526</v>
      </c>
      <c r="J10434" t="s">
        <v>55661</v>
      </c>
      <c r="K10434" t="s">
        <v>55662</v>
      </c>
      <c r="L10434" t="s">
        <v>303</v>
      </c>
      <c r="M10434" t="s">
        <v>665</v>
      </c>
    </row>
    <row r="10435" spans="1:13" x14ac:dyDescent="0.2">
      <c r="A10435" t="s">
        <v>38143</v>
      </c>
      <c r="B10435" t="s">
        <v>38144</v>
      </c>
      <c r="C10435" t="s">
        <v>55663</v>
      </c>
      <c r="D10435" t="s">
        <v>55664</v>
      </c>
      <c r="E10435" t="s">
        <v>55665</v>
      </c>
      <c r="F10435" t="s">
        <v>55666</v>
      </c>
      <c r="H10435" t="s">
        <v>54773</v>
      </c>
      <c r="I10435" t="s">
        <v>10993</v>
      </c>
      <c r="J10435" t="s">
        <v>55667</v>
      </c>
      <c r="K10435" t="s">
        <v>55668</v>
      </c>
      <c r="L10435" t="s">
        <v>303</v>
      </c>
      <c r="M10435" t="s">
        <v>2731</v>
      </c>
    </row>
    <row r="10436" spans="1:13" x14ac:dyDescent="0.2">
      <c r="A10436" t="s">
        <v>38143</v>
      </c>
      <c r="B10436" t="s">
        <v>38144</v>
      </c>
      <c r="C10436" t="s">
        <v>55669</v>
      </c>
      <c r="D10436" t="s">
        <v>16999</v>
      </c>
      <c r="E10436" t="s">
        <v>17000</v>
      </c>
      <c r="F10436" t="s">
        <v>55670</v>
      </c>
      <c r="G10436" t="s">
        <v>16908</v>
      </c>
      <c r="H10436" t="s">
        <v>16526</v>
      </c>
      <c r="J10436" t="s">
        <v>55671</v>
      </c>
      <c r="K10436" t="s">
        <v>55672</v>
      </c>
      <c r="L10436" t="s">
        <v>303</v>
      </c>
      <c r="M10436" t="s">
        <v>3271</v>
      </c>
    </row>
    <row r="10437" spans="1:13" x14ac:dyDescent="0.2">
      <c r="A10437" t="s">
        <v>38143</v>
      </c>
      <c r="B10437" t="s">
        <v>38144</v>
      </c>
      <c r="C10437" t="s">
        <v>55673</v>
      </c>
      <c r="D10437" t="s">
        <v>33502</v>
      </c>
      <c r="E10437" t="s">
        <v>55674</v>
      </c>
      <c r="F10437" t="s">
        <v>55675</v>
      </c>
      <c r="H10437" t="s">
        <v>33848</v>
      </c>
      <c r="I10437" t="s">
        <v>16526</v>
      </c>
      <c r="J10437" t="s">
        <v>55676</v>
      </c>
      <c r="K10437" t="s">
        <v>55677</v>
      </c>
      <c r="L10437" t="s">
        <v>303</v>
      </c>
      <c r="M10437" t="s">
        <v>55678</v>
      </c>
    </row>
    <row r="10438" spans="1:13" x14ac:dyDescent="0.2">
      <c r="A10438" t="s">
        <v>38143</v>
      </c>
      <c r="B10438" t="s">
        <v>38144</v>
      </c>
      <c r="C10438" t="s">
        <v>55679</v>
      </c>
      <c r="D10438" t="s">
        <v>55680</v>
      </c>
      <c r="E10438" t="s">
        <v>55681</v>
      </c>
      <c r="F10438" t="s">
        <v>55682</v>
      </c>
      <c r="G10438" t="s">
        <v>55683</v>
      </c>
      <c r="H10438" t="s">
        <v>55684</v>
      </c>
      <c r="I10438" t="s">
        <v>16526</v>
      </c>
      <c r="J10438" t="s">
        <v>55685</v>
      </c>
      <c r="K10438" t="s">
        <v>55686</v>
      </c>
      <c r="L10438" t="s">
        <v>303</v>
      </c>
      <c r="M10438" t="s">
        <v>1380</v>
      </c>
    </row>
    <row r="10439" spans="1:13" x14ac:dyDescent="0.2">
      <c r="A10439" t="s">
        <v>38143</v>
      </c>
      <c r="B10439" t="s">
        <v>38144</v>
      </c>
      <c r="C10439" t="s">
        <v>55687</v>
      </c>
      <c r="D10439" t="s">
        <v>513</v>
      </c>
      <c r="E10439" t="s">
        <v>2638</v>
      </c>
      <c r="F10439" t="s">
        <v>55688</v>
      </c>
      <c r="G10439" t="s">
        <v>55689</v>
      </c>
      <c r="H10439" t="s">
        <v>33848</v>
      </c>
      <c r="I10439" t="s">
        <v>16526</v>
      </c>
      <c r="J10439" t="s">
        <v>55690</v>
      </c>
      <c r="K10439" t="s">
        <v>55691</v>
      </c>
      <c r="L10439" t="s">
        <v>303</v>
      </c>
      <c r="M10439" t="s">
        <v>22793</v>
      </c>
    </row>
    <row r="10440" spans="1:13" x14ac:dyDescent="0.2">
      <c r="A10440" t="s">
        <v>38143</v>
      </c>
      <c r="B10440" t="s">
        <v>38144</v>
      </c>
      <c r="C10440" t="s">
        <v>55692</v>
      </c>
      <c r="D10440" t="s">
        <v>394</v>
      </c>
      <c r="E10440" t="s">
        <v>1102</v>
      </c>
      <c r="F10440" t="s">
        <v>55693</v>
      </c>
      <c r="H10440" t="s">
        <v>54868</v>
      </c>
      <c r="I10440" t="s">
        <v>10993</v>
      </c>
      <c r="J10440" t="s">
        <v>55694</v>
      </c>
      <c r="K10440" t="s">
        <v>55695</v>
      </c>
      <c r="L10440" t="s">
        <v>303</v>
      </c>
      <c r="M10440" t="s">
        <v>13704</v>
      </c>
    </row>
    <row r="10441" spans="1:13" x14ac:dyDescent="0.2">
      <c r="A10441" t="s">
        <v>38143</v>
      </c>
      <c r="B10441" t="s">
        <v>38144</v>
      </c>
      <c r="C10441" t="s">
        <v>55696</v>
      </c>
      <c r="D10441" t="s">
        <v>572</v>
      </c>
      <c r="E10441" t="s">
        <v>573</v>
      </c>
      <c r="F10441" t="s">
        <v>55697</v>
      </c>
      <c r="G10441" t="s">
        <v>45668</v>
      </c>
      <c r="H10441" t="s">
        <v>22520</v>
      </c>
      <c r="I10441" t="s">
        <v>16526</v>
      </c>
      <c r="J10441" t="s">
        <v>33727</v>
      </c>
      <c r="K10441" t="s">
        <v>55698</v>
      </c>
      <c r="L10441" t="s">
        <v>303</v>
      </c>
      <c r="M10441" t="s">
        <v>2863</v>
      </c>
    </row>
    <row r="10442" spans="1:13" x14ac:dyDescent="0.2">
      <c r="A10442" t="s">
        <v>38143</v>
      </c>
      <c r="B10442" t="s">
        <v>38144</v>
      </c>
      <c r="C10442" t="s">
        <v>55699</v>
      </c>
      <c r="D10442" t="s">
        <v>55700</v>
      </c>
      <c r="E10442" t="s">
        <v>55701</v>
      </c>
      <c r="F10442" t="s">
        <v>55702</v>
      </c>
      <c r="G10442" t="s">
        <v>17162</v>
      </c>
      <c r="J10442" t="s">
        <v>55703</v>
      </c>
      <c r="K10442" t="s">
        <v>302</v>
      </c>
      <c r="L10442" t="s">
        <v>303</v>
      </c>
      <c r="M10442" t="s">
        <v>422</v>
      </c>
    </row>
    <row r="10443" spans="1:13" x14ac:dyDescent="0.2">
      <c r="A10443" t="s">
        <v>38143</v>
      </c>
      <c r="B10443" t="s">
        <v>38144</v>
      </c>
      <c r="C10443" t="s">
        <v>55704</v>
      </c>
      <c r="D10443" t="s">
        <v>8198</v>
      </c>
      <c r="E10443" t="s">
        <v>5074</v>
      </c>
      <c r="F10443" t="s">
        <v>55705</v>
      </c>
      <c r="H10443" t="s">
        <v>33848</v>
      </c>
      <c r="I10443" t="s">
        <v>16526</v>
      </c>
      <c r="J10443" t="s">
        <v>55676</v>
      </c>
      <c r="K10443" t="s">
        <v>55706</v>
      </c>
      <c r="L10443" t="s">
        <v>303</v>
      </c>
      <c r="M10443" t="s">
        <v>1620</v>
      </c>
    </row>
    <row r="10444" spans="1:13" x14ac:dyDescent="0.2">
      <c r="A10444" t="s">
        <v>38143</v>
      </c>
      <c r="B10444" t="s">
        <v>38144</v>
      </c>
      <c r="C10444" t="s">
        <v>55707</v>
      </c>
      <c r="D10444" t="s">
        <v>55708</v>
      </c>
      <c r="E10444" t="s">
        <v>55709</v>
      </c>
      <c r="F10444" t="s">
        <v>55710</v>
      </c>
      <c r="G10444" t="s">
        <v>16670</v>
      </c>
      <c r="H10444" t="s">
        <v>16526</v>
      </c>
      <c r="J10444" t="s">
        <v>55711</v>
      </c>
      <c r="K10444" t="s">
        <v>302</v>
      </c>
      <c r="L10444" t="s">
        <v>303</v>
      </c>
      <c r="M10444" t="s">
        <v>16514</v>
      </c>
    </row>
    <row r="10445" spans="1:13" x14ac:dyDescent="0.2">
      <c r="A10445" t="s">
        <v>38143</v>
      </c>
      <c r="B10445" t="s">
        <v>38144</v>
      </c>
      <c r="C10445" t="s">
        <v>55712</v>
      </c>
      <c r="D10445" t="s">
        <v>349</v>
      </c>
      <c r="F10445" t="s">
        <v>55713</v>
      </c>
      <c r="G10445" t="s">
        <v>17082</v>
      </c>
      <c r="I10445" t="s">
        <v>13041</v>
      </c>
      <c r="J10445" t="s">
        <v>55714</v>
      </c>
      <c r="K10445" t="s">
        <v>55715</v>
      </c>
      <c r="L10445" t="s">
        <v>303</v>
      </c>
      <c r="M10445" t="s">
        <v>15276</v>
      </c>
    </row>
    <row r="10446" spans="1:13" x14ac:dyDescent="0.2">
      <c r="A10446" t="s">
        <v>38143</v>
      </c>
      <c r="B10446" t="s">
        <v>38144</v>
      </c>
      <c r="C10446" t="s">
        <v>55716</v>
      </c>
      <c r="D10446" t="s">
        <v>33448</v>
      </c>
      <c r="E10446" t="s">
        <v>55717</v>
      </c>
      <c r="F10446" t="s">
        <v>55718</v>
      </c>
      <c r="G10446" t="s">
        <v>16745</v>
      </c>
      <c r="H10446" t="s">
        <v>13041</v>
      </c>
      <c r="J10446" t="s">
        <v>55719</v>
      </c>
      <c r="K10446" t="s">
        <v>55720</v>
      </c>
      <c r="L10446" t="s">
        <v>303</v>
      </c>
      <c r="M10446" t="s">
        <v>55247</v>
      </c>
    </row>
    <row r="10447" spans="1:13" x14ac:dyDescent="0.2">
      <c r="A10447" t="s">
        <v>38143</v>
      </c>
      <c r="B10447" t="s">
        <v>38144</v>
      </c>
      <c r="C10447" t="s">
        <v>55721</v>
      </c>
      <c r="D10447" t="s">
        <v>54893</v>
      </c>
      <c r="E10447" t="s">
        <v>55722</v>
      </c>
      <c r="F10447" t="s">
        <v>55723</v>
      </c>
      <c r="H10447" t="s">
        <v>16908</v>
      </c>
      <c r="I10447" t="s">
        <v>16526</v>
      </c>
      <c r="J10447" t="s">
        <v>55724</v>
      </c>
      <c r="K10447" t="s">
        <v>55725</v>
      </c>
      <c r="L10447" t="s">
        <v>303</v>
      </c>
      <c r="M10447" t="s">
        <v>4464</v>
      </c>
    </row>
    <row r="10448" spans="1:13" x14ac:dyDescent="0.2">
      <c r="A10448" t="s">
        <v>38143</v>
      </c>
      <c r="B10448" t="s">
        <v>38144</v>
      </c>
      <c r="C10448" t="s">
        <v>55726</v>
      </c>
      <c r="D10448" t="s">
        <v>55727</v>
      </c>
      <c r="E10448" t="s">
        <v>55728</v>
      </c>
      <c r="F10448" t="s">
        <v>55729</v>
      </c>
      <c r="H10448" t="s">
        <v>55730</v>
      </c>
      <c r="I10448" t="s">
        <v>16526</v>
      </c>
      <c r="J10448" t="s">
        <v>55731</v>
      </c>
      <c r="K10448" t="s">
        <v>55732</v>
      </c>
      <c r="L10448" t="s">
        <v>303</v>
      </c>
      <c r="M10448" t="s">
        <v>10976</v>
      </c>
    </row>
    <row r="10449" spans="1:13" x14ac:dyDescent="0.2">
      <c r="A10449" t="s">
        <v>38143</v>
      </c>
      <c r="B10449" t="s">
        <v>38144</v>
      </c>
      <c r="C10449" t="s">
        <v>55733</v>
      </c>
      <c r="D10449" t="s">
        <v>349</v>
      </c>
      <c r="F10449" t="s">
        <v>55734</v>
      </c>
      <c r="G10449" t="s">
        <v>54919</v>
      </c>
      <c r="H10449" t="s">
        <v>16526</v>
      </c>
      <c r="J10449" t="s">
        <v>55735</v>
      </c>
      <c r="K10449" t="s">
        <v>302</v>
      </c>
      <c r="L10449" t="s">
        <v>303</v>
      </c>
      <c r="M10449" t="s">
        <v>16711</v>
      </c>
    </row>
    <row r="10450" spans="1:13" x14ac:dyDescent="0.2">
      <c r="A10450" t="s">
        <v>38143</v>
      </c>
      <c r="B10450" t="s">
        <v>38144</v>
      </c>
      <c r="C10450" t="s">
        <v>55736</v>
      </c>
      <c r="D10450" t="s">
        <v>33734</v>
      </c>
      <c r="E10450" t="s">
        <v>55446</v>
      </c>
      <c r="F10450" t="s">
        <v>55737</v>
      </c>
      <c r="G10450" t="s">
        <v>54883</v>
      </c>
      <c r="H10450" t="s">
        <v>54773</v>
      </c>
      <c r="I10450" t="s">
        <v>10993</v>
      </c>
      <c r="J10450" t="s">
        <v>55738</v>
      </c>
      <c r="K10450" t="s">
        <v>55739</v>
      </c>
      <c r="L10450" t="s">
        <v>303</v>
      </c>
      <c r="M10450" t="s">
        <v>55450</v>
      </c>
    </row>
    <row r="10451" spans="1:13" x14ac:dyDescent="0.2">
      <c r="A10451" t="s">
        <v>38143</v>
      </c>
      <c r="B10451" t="s">
        <v>38144</v>
      </c>
      <c r="C10451" t="s">
        <v>55740</v>
      </c>
      <c r="D10451" t="s">
        <v>55741</v>
      </c>
      <c r="E10451" t="s">
        <v>55742</v>
      </c>
      <c r="F10451" t="s">
        <v>350</v>
      </c>
      <c r="G10451" t="s">
        <v>55743</v>
      </c>
      <c r="H10451" t="s">
        <v>55744</v>
      </c>
      <c r="I10451" t="s">
        <v>55745</v>
      </c>
      <c r="J10451" t="s">
        <v>55746</v>
      </c>
      <c r="K10451" t="s">
        <v>55747</v>
      </c>
      <c r="L10451" t="s">
        <v>303</v>
      </c>
      <c r="M10451" t="s">
        <v>54287</v>
      </c>
    </row>
    <row r="10452" spans="1:13" x14ac:dyDescent="0.2">
      <c r="A10452" t="s">
        <v>38143</v>
      </c>
      <c r="B10452" t="s">
        <v>38144</v>
      </c>
      <c r="C10452" t="s">
        <v>55748</v>
      </c>
      <c r="D10452" t="s">
        <v>349</v>
      </c>
      <c r="E10452" t="s">
        <v>1355</v>
      </c>
      <c r="F10452" t="s">
        <v>55749</v>
      </c>
      <c r="H10452" t="s">
        <v>17274</v>
      </c>
      <c r="I10452" t="s">
        <v>17248</v>
      </c>
      <c r="J10452" t="s">
        <v>55750</v>
      </c>
      <c r="K10452" t="s">
        <v>55751</v>
      </c>
      <c r="L10452" t="s">
        <v>303</v>
      </c>
      <c r="M10452" t="s">
        <v>422</v>
      </c>
    </row>
    <row r="10453" spans="1:13" x14ac:dyDescent="0.2">
      <c r="A10453" t="s">
        <v>38143</v>
      </c>
      <c r="B10453" t="s">
        <v>38144</v>
      </c>
      <c r="C10453" t="s">
        <v>55752</v>
      </c>
      <c r="D10453" t="s">
        <v>349</v>
      </c>
      <c r="F10453" t="s">
        <v>55753</v>
      </c>
      <c r="H10453" t="s">
        <v>17290</v>
      </c>
      <c r="J10453" t="s">
        <v>55754</v>
      </c>
      <c r="K10453" t="s">
        <v>55755</v>
      </c>
      <c r="L10453" t="s">
        <v>303</v>
      </c>
      <c r="M10453" t="s">
        <v>5713</v>
      </c>
    </row>
    <row r="10454" spans="1:13" x14ac:dyDescent="0.2">
      <c r="A10454" t="s">
        <v>38143</v>
      </c>
      <c r="B10454" t="s">
        <v>38144</v>
      </c>
      <c r="C10454" t="s">
        <v>55756</v>
      </c>
      <c r="D10454" t="s">
        <v>55741</v>
      </c>
      <c r="E10454" t="s">
        <v>55757</v>
      </c>
      <c r="F10454" t="s">
        <v>55758</v>
      </c>
      <c r="H10454" t="s">
        <v>17247</v>
      </c>
      <c r="I10454" t="s">
        <v>17248</v>
      </c>
      <c r="J10454" t="s">
        <v>55759</v>
      </c>
      <c r="K10454" t="s">
        <v>55760</v>
      </c>
      <c r="L10454" t="s">
        <v>303</v>
      </c>
      <c r="M10454" t="s">
        <v>55761</v>
      </c>
    </row>
    <row r="10455" spans="1:13" x14ac:dyDescent="0.2">
      <c r="A10455" t="s">
        <v>38143</v>
      </c>
      <c r="B10455" t="s">
        <v>38144</v>
      </c>
      <c r="C10455" t="s">
        <v>55762</v>
      </c>
      <c r="D10455" t="s">
        <v>17264</v>
      </c>
      <c r="E10455" t="s">
        <v>17265</v>
      </c>
      <c r="F10455" t="s">
        <v>55763</v>
      </c>
      <c r="G10455" t="s">
        <v>55764</v>
      </c>
      <c r="H10455" t="s">
        <v>17268</v>
      </c>
      <c r="J10455" t="s">
        <v>55765</v>
      </c>
      <c r="K10455" t="s">
        <v>55766</v>
      </c>
      <c r="L10455" t="s">
        <v>303</v>
      </c>
      <c r="M10455" t="s">
        <v>5915</v>
      </c>
    </row>
    <row r="10456" spans="1:13" x14ac:dyDescent="0.2">
      <c r="A10456" t="s">
        <v>38143</v>
      </c>
      <c r="B10456" t="s">
        <v>38144</v>
      </c>
      <c r="C10456" t="s">
        <v>55767</v>
      </c>
      <c r="D10456" t="s">
        <v>572</v>
      </c>
      <c r="E10456" t="s">
        <v>573</v>
      </c>
      <c r="F10456" t="s">
        <v>55768</v>
      </c>
      <c r="G10456" t="s">
        <v>981</v>
      </c>
      <c r="H10456" t="s">
        <v>17637</v>
      </c>
      <c r="I10456" t="s">
        <v>17290</v>
      </c>
      <c r="J10456" t="s">
        <v>55769</v>
      </c>
      <c r="K10456" t="s">
        <v>55770</v>
      </c>
      <c r="L10456" t="s">
        <v>303</v>
      </c>
      <c r="M10456" t="s">
        <v>5402</v>
      </c>
    </row>
    <row r="10457" spans="1:13" x14ac:dyDescent="0.2">
      <c r="A10457" t="s">
        <v>38143</v>
      </c>
      <c r="B10457" t="s">
        <v>38144</v>
      </c>
      <c r="C10457" t="s">
        <v>55771</v>
      </c>
      <c r="D10457" t="s">
        <v>349</v>
      </c>
      <c r="F10457" t="s">
        <v>8096</v>
      </c>
      <c r="G10457" t="s">
        <v>17260</v>
      </c>
      <c r="H10457" t="s">
        <v>17248</v>
      </c>
      <c r="J10457" t="s">
        <v>55772</v>
      </c>
      <c r="K10457" t="s">
        <v>55773</v>
      </c>
      <c r="L10457" t="s">
        <v>303</v>
      </c>
      <c r="M10457" t="s">
        <v>422</v>
      </c>
    </row>
    <row r="10458" spans="1:13" x14ac:dyDescent="0.2">
      <c r="A10458" t="s">
        <v>38143</v>
      </c>
      <c r="B10458" t="s">
        <v>38144</v>
      </c>
      <c r="C10458" t="s">
        <v>55774</v>
      </c>
      <c r="D10458" t="s">
        <v>17264</v>
      </c>
      <c r="E10458" t="s">
        <v>17265</v>
      </c>
      <c r="F10458" t="s">
        <v>55775</v>
      </c>
      <c r="H10458" t="s">
        <v>17247</v>
      </c>
      <c r="I10458" t="s">
        <v>17248</v>
      </c>
      <c r="J10458" t="s">
        <v>55776</v>
      </c>
      <c r="K10458" t="s">
        <v>55777</v>
      </c>
      <c r="L10458" t="s">
        <v>303</v>
      </c>
      <c r="M10458" t="s">
        <v>5626</v>
      </c>
    </row>
    <row r="10459" spans="1:13" x14ac:dyDescent="0.2">
      <c r="A10459" t="s">
        <v>38143</v>
      </c>
      <c r="B10459" t="s">
        <v>38144</v>
      </c>
      <c r="C10459" t="s">
        <v>55778</v>
      </c>
      <c r="D10459" t="s">
        <v>55779</v>
      </c>
      <c r="F10459" t="s">
        <v>5479</v>
      </c>
      <c r="G10459" t="s">
        <v>1401</v>
      </c>
      <c r="H10459" t="s">
        <v>55780</v>
      </c>
      <c r="I10459" t="s">
        <v>55781</v>
      </c>
      <c r="J10459" t="s">
        <v>55782</v>
      </c>
      <c r="K10459" t="s">
        <v>302</v>
      </c>
      <c r="L10459" t="s">
        <v>303</v>
      </c>
      <c r="M10459" t="s">
        <v>700</v>
      </c>
    </row>
    <row r="10460" spans="1:13" x14ac:dyDescent="0.2">
      <c r="A10460" t="s">
        <v>38143</v>
      </c>
      <c r="B10460" t="s">
        <v>38144</v>
      </c>
      <c r="C10460" t="s">
        <v>55783</v>
      </c>
      <c r="D10460" t="s">
        <v>4981</v>
      </c>
      <c r="E10460" t="s">
        <v>55784</v>
      </c>
      <c r="F10460" t="s">
        <v>55785</v>
      </c>
      <c r="I10460" t="s">
        <v>17268</v>
      </c>
      <c r="J10460" t="s">
        <v>55786</v>
      </c>
      <c r="K10460" t="s">
        <v>55787</v>
      </c>
      <c r="L10460" t="s">
        <v>303</v>
      </c>
      <c r="M10460" t="s">
        <v>3300</v>
      </c>
    </row>
    <row r="10461" spans="1:13" x14ac:dyDescent="0.2">
      <c r="A10461" t="s">
        <v>38143</v>
      </c>
      <c r="B10461" t="s">
        <v>38144</v>
      </c>
      <c r="C10461" t="s">
        <v>55788</v>
      </c>
      <c r="D10461" t="s">
        <v>8198</v>
      </c>
      <c r="E10461" t="s">
        <v>17252</v>
      </c>
      <c r="F10461" t="s">
        <v>55789</v>
      </c>
      <c r="G10461" t="s">
        <v>55790</v>
      </c>
      <c r="H10461" t="s">
        <v>17255</v>
      </c>
      <c r="I10461" t="s">
        <v>17248</v>
      </c>
      <c r="J10461" t="s">
        <v>55791</v>
      </c>
      <c r="K10461" t="s">
        <v>55792</v>
      </c>
      <c r="L10461" t="s">
        <v>303</v>
      </c>
      <c r="M10461" t="s">
        <v>1966</v>
      </c>
    </row>
    <row r="10462" spans="1:13" x14ac:dyDescent="0.2">
      <c r="A10462" t="s">
        <v>38143</v>
      </c>
      <c r="B10462" t="s">
        <v>38144</v>
      </c>
      <c r="C10462" t="s">
        <v>55793</v>
      </c>
      <c r="D10462" t="s">
        <v>55794</v>
      </c>
      <c r="E10462" t="s">
        <v>55795</v>
      </c>
      <c r="F10462" t="s">
        <v>55796</v>
      </c>
      <c r="G10462" t="s">
        <v>55797</v>
      </c>
      <c r="H10462" t="s">
        <v>17296</v>
      </c>
      <c r="I10462" t="s">
        <v>17297</v>
      </c>
      <c r="J10462" t="s">
        <v>55798</v>
      </c>
      <c r="K10462" t="s">
        <v>55799</v>
      </c>
      <c r="L10462" t="s">
        <v>303</v>
      </c>
      <c r="M10462" t="s">
        <v>2749</v>
      </c>
    </row>
    <row r="10463" spans="1:13" x14ac:dyDescent="0.2">
      <c r="A10463" t="s">
        <v>38143</v>
      </c>
      <c r="B10463" t="s">
        <v>38144</v>
      </c>
      <c r="C10463" t="s">
        <v>55800</v>
      </c>
      <c r="D10463" t="s">
        <v>572</v>
      </c>
      <c r="E10463" t="s">
        <v>573</v>
      </c>
      <c r="F10463" t="s">
        <v>12741</v>
      </c>
      <c r="G10463" t="s">
        <v>55801</v>
      </c>
      <c r="H10463" t="s">
        <v>17247</v>
      </c>
      <c r="I10463" t="s">
        <v>17248</v>
      </c>
      <c r="J10463" t="s">
        <v>55802</v>
      </c>
      <c r="K10463" t="s">
        <v>55803</v>
      </c>
      <c r="L10463" t="s">
        <v>303</v>
      </c>
      <c r="M10463" t="s">
        <v>5402</v>
      </c>
    </row>
    <row r="10464" spans="1:13" x14ac:dyDescent="0.2">
      <c r="A10464" t="s">
        <v>38143</v>
      </c>
      <c r="B10464" t="s">
        <v>38144</v>
      </c>
      <c r="C10464" t="s">
        <v>55804</v>
      </c>
      <c r="D10464" t="s">
        <v>572</v>
      </c>
      <c r="E10464" t="s">
        <v>573</v>
      </c>
      <c r="F10464" t="s">
        <v>55805</v>
      </c>
      <c r="H10464" t="s">
        <v>17260</v>
      </c>
      <c r="I10464" t="s">
        <v>17248</v>
      </c>
      <c r="J10464" t="s">
        <v>55806</v>
      </c>
      <c r="K10464" t="s">
        <v>55807</v>
      </c>
      <c r="L10464" t="s">
        <v>303</v>
      </c>
      <c r="M10464" t="s">
        <v>5402</v>
      </c>
    </row>
    <row r="10465" spans="1:13" x14ac:dyDescent="0.2">
      <c r="A10465" t="s">
        <v>38143</v>
      </c>
      <c r="B10465" t="s">
        <v>38144</v>
      </c>
      <c r="C10465" t="s">
        <v>55808</v>
      </c>
      <c r="D10465" t="s">
        <v>492</v>
      </c>
      <c r="E10465" t="s">
        <v>493</v>
      </c>
      <c r="F10465" t="s">
        <v>55809</v>
      </c>
      <c r="G10465" t="s">
        <v>55810</v>
      </c>
      <c r="H10465" t="s">
        <v>17296</v>
      </c>
      <c r="I10465" t="s">
        <v>17297</v>
      </c>
      <c r="J10465" t="s">
        <v>55811</v>
      </c>
      <c r="K10465" t="s">
        <v>55812</v>
      </c>
      <c r="L10465" t="s">
        <v>303</v>
      </c>
      <c r="M10465" t="s">
        <v>2725</v>
      </c>
    </row>
    <row r="10466" spans="1:13" x14ac:dyDescent="0.2">
      <c r="A10466" t="s">
        <v>38143</v>
      </c>
      <c r="B10466" t="s">
        <v>38144</v>
      </c>
      <c r="C10466" t="s">
        <v>55813</v>
      </c>
      <c r="D10466" t="s">
        <v>572</v>
      </c>
      <c r="E10466" t="s">
        <v>573</v>
      </c>
      <c r="F10466" t="s">
        <v>55814</v>
      </c>
      <c r="G10466" t="s">
        <v>17690</v>
      </c>
      <c r="H10466" t="s">
        <v>17268</v>
      </c>
      <c r="J10466" t="s">
        <v>55815</v>
      </c>
      <c r="K10466" t="s">
        <v>55816</v>
      </c>
      <c r="L10466" t="s">
        <v>303</v>
      </c>
      <c r="M10466" t="s">
        <v>5402</v>
      </c>
    </row>
    <row r="10467" spans="1:13" x14ac:dyDescent="0.2">
      <c r="A10467" t="s">
        <v>38143</v>
      </c>
      <c r="B10467" t="s">
        <v>38144</v>
      </c>
      <c r="C10467" t="s">
        <v>55817</v>
      </c>
      <c r="D10467" t="s">
        <v>394</v>
      </c>
      <c r="E10467" t="s">
        <v>4921</v>
      </c>
      <c r="F10467" t="s">
        <v>500</v>
      </c>
      <c r="G10467" t="s">
        <v>55818</v>
      </c>
      <c r="H10467" t="s">
        <v>17303</v>
      </c>
      <c r="I10467" t="s">
        <v>17248</v>
      </c>
      <c r="J10467" t="s">
        <v>55819</v>
      </c>
      <c r="K10467" t="s">
        <v>302</v>
      </c>
      <c r="L10467" t="s">
        <v>303</v>
      </c>
      <c r="M10467" t="s">
        <v>12266</v>
      </c>
    </row>
    <row r="10468" spans="1:13" x14ac:dyDescent="0.2">
      <c r="A10468" t="s">
        <v>38143</v>
      </c>
      <c r="B10468" t="s">
        <v>38144</v>
      </c>
      <c r="C10468" t="s">
        <v>55820</v>
      </c>
      <c r="D10468" t="s">
        <v>55821</v>
      </c>
      <c r="E10468" t="s">
        <v>17518</v>
      </c>
      <c r="F10468" t="s">
        <v>1137</v>
      </c>
      <c r="G10468" t="s">
        <v>55822</v>
      </c>
      <c r="H10468" t="s">
        <v>55823</v>
      </c>
      <c r="I10468" t="s">
        <v>17297</v>
      </c>
      <c r="J10468" t="s">
        <v>55824</v>
      </c>
      <c r="K10468" t="s">
        <v>55825</v>
      </c>
      <c r="L10468" t="s">
        <v>303</v>
      </c>
      <c r="M10468" t="s">
        <v>422</v>
      </c>
    </row>
    <row r="10469" spans="1:13" x14ac:dyDescent="0.2">
      <c r="A10469" t="s">
        <v>38143</v>
      </c>
      <c r="B10469" t="s">
        <v>38144</v>
      </c>
      <c r="C10469" t="s">
        <v>55826</v>
      </c>
      <c r="D10469" t="s">
        <v>2857</v>
      </c>
      <c r="E10469" t="s">
        <v>2858</v>
      </c>
      <c r="F10469" t="s">
        <v>55827</v>
      </c>
      <c r="G10469" t="s">
        <v>55828</v>
      </c>
      <c r="H10469" t="s">
        <v>17247</v>
      </c>
      <c r="I10469" t="s">
        <v>17248</v>
      </c>
      <c r="J10469" t="s">
        <v>55829</v>
      </c>
      <c r="K10469" t="s">
        <v>55830</v>
      </c>
      <c r="L10469" t="s">
        <v>303</v>
      </c>
      <c r="M10469" t="s">
        <v>1841</v>
      </c>
    </row>
    <row r="10470" spans="1:13" x14ac:dyDescent="0.2">
      <c r="A10470" t="s">
        <v>38143</v>
      </c>
      <c r="B10470" t="s">
        <v>38144</v>
      </c>
      <c r="C10470" t="s">
        <v>55831</v>
      </c>
      <c r="D10470" t="s">
        <v>55832</v>
      </c>
      <c r="E10470" t="s">
        <v>55833</v>
      </c>
      <c r="F10470" t="s">
        <v>55834</v>
      </c>
      <c r="H10470" t="s">
        <v>17296</v>
      </c>
      <c r="I10470" t="s">
        <v>17297</v>
      </c>
      <c r="J10470" t="s">
        <v>55835</v>
      </c>
      <c r="K10470" t="s">
        <v>55836</v>
      </c>
      <c r="L10470" t="s">
        <v>303</v>
      </c>
      <c r="M10470" t="s">
        <v>9333</v>
      </c>
    </row>
    <row r="10471" spans="1:13" x14ac:dyDescent="0.2">
      <c r="A10471" t="s">
        <v>38143</v>
      </c>
      <c r="B10471" t="s">
        <v>38144</v>
      </c>
      <c r="C10471" t="s">
        <v>55837</v>
      </c>
      <c r="D10471" t="s">
        <v>55838</v>
      </c>
      <c r="E10471" t="s">
        <v>5750</v>
      </c>
      <c r="F10471" t="s">
        <v>55839</v>
      </c>
      <c r="H10471" t="s">
        <v>17268</v>
      </c>
      <c r="J10471" t="s">
        <v>17712</v>
      </c>
      <c r="K10471" t="s">
        <v>55840</v>
      </c>
      <c r="L10471" t="s">
        <v>303</v>
      </c>
      <c r="M10471" t="s">
        <v>8242</v>
      </c>
    </row>
    <row r="10472" spans="1:13" x14ac:dyDescent="0.2">
      <c r="A10472" t="s">
        <v>38143</v>
      </c>
      <c r="B10472" t="s">
        <v>38144</v>
      </c>
      <c r="C10472" t="s">
        <v>55841</v>
      </c>
      <c r="D10472" t="s">
        <v>17264</v>
      </c>
      <c r="E10472" t="s">
        <v>17265</v>
      </c>
      <c r="F10472" t="s">
        <v>55842</v>
      </c>
      <c r="H10472" t="s">
        <v>17247</v>
      </c>
      <c r="I10472" t="s">
        <v>17248</v>
      </c>
      <c r="J10472" t="s">
        <v>55843</v>
      </c>
      <c r="K10472" t="s">
        <v>55844</v>
      </c>
      <c r="L10472" t="s">
        <v>303</v>
      </c>
      <c r="M10472" t="s">
        <v>8652</v>
      </c>
    </row>
    <row r="10473" spans="1:13" x14ac:dyDescent="0.2">
      <c r="A10473" t="s">
        <v>38143</v>
      </c>
      <c r="B10473" t="s">
        <v>38144</v>
      </c>
      <c r="C10473" t="s">
        <v>55845</v>
      </c>
      <c r="D10473" t="s">
        <v>572</v>
      </c>
      <c r="E10473" t="s">
        <v>573</v>
      </c>
      <c r="F10473" t="s">
        <v>55846</v>
      </c>
      <c r="G10473" t="s">
        <v>55847</v>
      </c>
      <c r="H10473" t="s">
        <v>17247</v>
      </c>
      <c r="I10473" t="s">
        <v>17248</v>
      </c>
      <c r="J10473" t="s">
        <v>55848</v>
      </c>
      <c r="K10473" t="s">
        <v>55849</v>
      </c>
      <c r="L10473" t="s">
        <v>303</v>
      </c>
      <c r="M10473" t="s">
        <v>52365</v>
      </c>
    </row>
    <row r="10474" spans="1:13" x14ac:dyDescent="0.2">
      <c r="A10474" t="s">
        <v>38143</v>
      </c>
      <c r="B10474" t="s">
        <v>38144</v>
      </c>
      <c r="C10474" t="s">
        <v>55850</v>
      </c>
      <c r="D10474" t="s">
        <v>55851</v>
      </c>
      <c r="E10474" t="s">
        <v>22823</v>
      </c>
      <c r="F10474" t="s">
        <v>55852</v>
      </c>
      <c r="G10474" t="s">
        <v>55853</v>
      </c>
      <c r="H10474" t="s">
        <v>17247</v>
      </c>
      <c r="I10474" t="s">
        <v>17248</v>
      </c>
      <c r="J10474" t="s">
        <v>55854</v>
      </c>
      <c r="K10474" t="s">
        <v>55855</v>
      </c>
      <c r="L10474" t="s">
        <v>303</v>
      </c>
      <c r="M10474" t="s">
        <v>25072</v>
      </c>
    </row>
    <row r="10475" spans="1:13" x14ac:dyDescent="0.2">
      <c r="A10475" t="s">
        <v>38143</v>
      </c>
      <c r="B10475" t="s">
        <v>38144</v>
      </c>
      <c r="C10475" t="s">
        <v>55856</v>
      </c>
      <c r="D10475" t="s">
        <v>572</v>
      </c>
      <c r="E10475" t="s">
        <v>573</v>
      </c>
      <c r="F10475" t="s">
        <v>55857</v>
      </c>
      <c r="G10475" t="s">
        <v>55858</v>
      </c>
      <c r="H10475" t="s">
        <v>17268</v>
      </c>
      <c r="J10475" t="s">
        <v>55859</v>
      </c>
      <c r="K10475" t="s">
        <v>55860</v>
      </c>
      <c r="L10475" t="s">
        <v>303</v>
      </c>
      <c r="M10475" t="s">
        <v>5402</v>
      </c>
    </row>
    <row r="10476" spans="1:13" x14ac:dyDescent="0.2">
      <c r="A10476" t="s">
        <v>38143</v>
      </c>
      <c r="B10476" t="s">
        <v>38144</v>
      </c>
      <c r="C10476" t="s">
        <v>55861</v>
      </c>
      <c r="D10476" t="s">
        <v>55862</v>
      </c>
      <c r="E10476" t="s">
        <v>55863</v>
      </c>
      <c r="F10476" t="s">
        <v>1063</v>
      </c>
      <c r="G10476" t="s">
        <v>55864</v>
      </c>
      <c r="H10476" t="s">
        <v>17247</v>
      </c>
      <c r="I10476" t="s">
        <v>17248</v>
      </c>
      <c r="J10476" t="s">
        <v>55865</v>
      </c>
      <c r="K10476" t="s">
        <v>55866</v>
      </c>
      <c r="L10476" t="s">
        <v>303</v>
      </c>
      <c r="M10476" t="s">
        <v>55867</v>
      </c>
    </row>
    <row r="10477" spans="1:13" x14ac:dyDescent="0.2">
      <c r="A10477" t="s">
        <v>38143</v>
      </c>
      <c r="B10477" t="s">
        <v>38144</v>
      </c>
      <c r="C10477" t="s">
        <v>55868</v>
      </c>
      <c r="D10477" t="s">
        <v>55869</v>
      </c>
      <c r="E10477" t="s">
        <v>4981</v>
      </c>
      <c r="F10477" t="s">
        <v>55870</v>
      </c>
      <c r="G10477" t="s">
        <v>55871</v>
      </c>
      <c r="H10477" t="s">
        <v>17290</v>
      </c>
      <c r="J10477" t="s">
        <v>55872</v>
      </c>
      <c r="K10477" t="s">
        <v>55873</v>
      </c>
      <c r="L10477" t="s">
        <v>303</v>
      </c>
      <c r="M10477" t="s">
        <v>55874</v>
      </c>
    </row>
    <row r="10478" spans="1:13" x14ac:dyDescent="0.2">
      <c r="A10478" t="s">
        <v>38143</v>
      </c>
      <c r="B10478" t="s">
        <v>38144</v>
      </c>
      <c r="C10478" t="s">
        <v>55875</v>
      </c>
      <c r="D10478" t="s">
        <v>366</v>
      </c>
      <c r="E10478" t="s">
        <v>55876</v>
      </c>
      <c r="F10478" t="s">
        <v>37519</v>
      </c>
      <c r="G10478" t="s">
        <v>55877</v>
      </c>
      <c r="H10478" t="s">
        <v>17296</v>
      </c>
      <c r="I10478" t="s">
        <v>17297</v>
      </c>
      <c r="J10478" t="s">
        <v>55878</v>
      </c>
      <c r="K10478" t="s">
        <v>55879</v>
      </c>
      <c r="L10478" t="s">
        <v>303</v>
      </c>
      <c r="M10478" t="s">
        <v>55880</v>
      </c>
    </row>
    <row r="10479" spans="1:13" x14ac:dyDescent="0.2">
      <c r="A10479" t="s">
        <v>38143</v>
      </c>
      <c r="B10479" t="s">
        <v>38144</v>
      </c>
      <c r="C10479" t="s">
        <v>55881</v>
      </c>
      <c r="D10479" t="s">
        <v>572</v>
      </c>
      <c r="E10479" t="s">
        <v>573</v>
      </c>
      <c r="F10479" t="s">
        <v>55882</v>
      </c>
      <c r="H10479" t="s">
        <v>17274</v>
      </c>
      <c r="I10479" t="s">
        <v>17248</v>
      </c>
      <c r="J10479" t="s">
        <v>55883</v>
      </c>
      <c r="K10479" t="s">
        <v>55884</v>
      </c>
      <c r="L10479" t="s">
        <v>303</v>
      </c>
      <c r="M10479" t="s">
        <v>5402</v>
      </c>
    </row>
    <row r="10480" spans="1:13" x14ac:dyDescent="0.2">
      <c r="A10480" t="s">
        <v>38143</v>
      </c>
      <c r="B10480" t="s">
        <v>38144</v>
      </c>
      <c r="C10480" t="s">
        <v>55885</v>
      </c>
      <c r="D10480" t="s">
        <v>55869</v>
      </c>
      <c r="E10480" t="s">
        <v>4981</v>
      </c>
      <c r="F10480" t="s">
        <v>55886</v>
      </c>
      <c r="G10480" t="s">
        <v>24911</v>
      </c>
      <c r="H10480" t="s">
        <v>17394</v>
      </c>
      <c r="I10480" t="s">
        <v>17290</v>
      </c>
      <c r="J10480" t="s">
        <v>55887</v>
      </c>
      <c r="K10480" t="s">
        <v>55888</v>
      </c>
      <c r="L10480" t="s">
        <v>303</v>
      </c>
      <c r="M10480" t="s">
        <v>55874</v>
      </c>
    </row>
    <row r="10481" spans="1:13" x14ac:dyDescent="0.2">
      <c r="A10481" t="s">
        <v>38143</v>
      </c>
      <c r="B10481" t="s">
        <v>38144</v>
      </c>
      <c r="C10481" t="s">
        <v>55889</v>
      </c>
      <c r="D10481" t="s">
        <v>55890</v>
      </c>
      <c r="E10481" t="s">
        <v>55891</v>
      </c>
      <c r="F10481" t="s">
        <v>55892</v>
      </c>
      <c r="G10481" t="s">
        <v>55893</v>
      </c>
      <c r="H10481" t="s">
        <v>17296</v>
      </c>
      <c r="I10481" t="s">
        <v>17297</v>
      </c>
      <c r="J10481" t="s">
        <v>55894</v>
      </c>
      <c r="K10481" t="s">
        <v>302</v>
      </c>
      <c r="L10481" t="s">
        <v>303</v>
      </c>
      <c r="M10481" t="s">
        <v>45071</v>
      </c>
    </row>
    <row r="10482" spans="1:13" x14ac:dyDescent="0.2">
      <c r="A10482" t="s">
        <v>38143</v>
      </c>
      <c r="B10482" t="s">
        <v>38144</v>
      </c>
      <c r="C10482" t="s">
        <v>55895</v>
      </c>
      <c r="D10482" t="s">
        <v>55896</v>
      </c>
      <c r="E10482" t="s">
        <v>55897</v>
      </c>
      <c r="F10482" t="s">
        <v>23859</v>
      </c>
      <c r="G10482" t="s">
        <v>55898</v>
      </c>
      <c r="H10482" t="s">
        <v>17303</v>
      </c>
      <c r="I10482" t="s">
        <v>17248</v>
      </c>
      <c r="J10482" t="s">
        <v>55899</v>
      </c>
      <c r="K10482" t="s">
        <v>302</v>
      </c>
      <c r="L10482" t="s">
        <v>303</v>
      </c>
      <c r="M10482" t="s">
        <v>19907</v>
      </c>
    </row>
    <row r="10483" spans="1:13" x14ac:dyDescent="0.2">
      <c r="A10483" t="s">
        <v>38143</v>
      </c>
      <c r="B10483" t="s">
        <v>38144</v>
      </c>
      <c r="C10483" t="s">
        <v>55900</v>
      </c>
      <c r="D10483" t="s">
        <v>572</v>
      </c>
      <c r="E10483" t="s">
        <v>573</v>
      </c>
      <c r="F10483" t="s">
        <v>55901</v>
      </c>
      <c r="H10483" t="s">
        <v>17268</v>
      </c>
      <c r="J10483" t="s">
        <v>55902</v>
      </c>
      <c r="K10483" t="s">
        <v>55903</v>
      </c>
      <c r="L10483" t="s">
        <v>303</v>
      </c>
      <c r="M10483" t="s">
        <v>5402</v>
      </c>
    </row>
    <row r="10484" spans="1:13" x14ac:dyDescent="0.2">
      <c r="A10484" t="s">
        <v>38143</v>
      </c>
      <c r="B10484" t="s">
        <v>38144</v>
      </c>
      <c r="C10484" t="s">
        <v>55904</v>
      </c>
      <c r="D10484" t="s">
        <v>55905</v>
      </c>
      <c r="E10484" t="s">
        <v>55906</v>
      </c>
      <c r="F10484" t="s">
        <v>55907</v>
      </c>
      <c r="G10484" t="s">
        <v>55908</v>
      </c>
      <c r="H10484" t="s">
        <v>17247</v>
      </c>
      <c r="I10484" t="s">
        <v>17248</v>
      </c>
      <c r="J10484" t="s">
        <v>55909</v>
      </c>
      <c r="K10484" t="s">
        <v>55910</v>
      </c>
      <c r="L10484" t="s">
        <v>303</v>
      </c>
      <c r="M10484" t="s">
        <v>46162</v>
      </c>
    </row>
    <row r="10485" spans="1:13" x14ac:dyDescent="0.2">
      <c r="A10485" t="s">
        <v>38143</v>
      </c>
      <c r="B10485" t="s">
        <v>38144</v>
      </c>
      <c r="C10485" t="s">
        <v>55911</v>
      </c>
      <c r="D10485" t="s">
        <v>572</v>
      </c>
      <c r="E10485" t="s">
        <v>573</v>
      </c>
      <c r="F10485" t="s">
        <v>9427</v>
      </c>
      <c r="G10485" t="s">
        <v>17450</v>
      </c>
      <c r="H10485" t="s">
        <v>17339</v>
      </c>
      <c r="J10485" t="s">
        <v>55912</v>
      </c>
      <c r="K10485" t="s">
        <v>55913</v>
      </c>
      <c r="L10485" t="s">
        <v>303</v>
      </c>
      <c r="M10485" t="s">
        <v>5402</v>
      </c>
    </row>
    <row r="10486" spans="1:13" x14ac:dyDescent="0.2">
      <c r="A10486" t="s">
        <v>38143</v>
      </c>
      <c r="B10486" t="s">
        <v>38144</v>
      </c>
      <c r="C10486" t="s">
        <v>55914</v>
      </c>
      <c r="D10486" t="s">
        <v>55915</v>
      </c>
      <c r="E10486" t="s">
        <v>55916</v>
      </c>
      <c r="F10486" t="s">
        <v>55917</v>
      </c>
      <c r="G10486" t="s">
        <v>55918</v>
      </c>
      <c r="H10486" t="s">
        <v>17532</v>
      </c>
      <c r="I10486" t="s">
        <v>17248</v>
      </c>
      <c r="J10486" t="s">
        <v>55919</v>
      </c>
      <c r="K10486" t="s">
        <v>55920</v>
      </c>
      <c r="L10486" t="s">
        <v>303</v>
      </c>
      <c r="M10486" t="s">
        <v>7748</v>
      </c>
    </row>
    <row r="10487" spans="1:13" x14ac:dyDescent="0.2">
      <c r="A10487" t="s">
        <v>38143</v>
      </c>
      <c r="B10487" t="s">
        <v>38144</v>
      </c>
      <c r="C10487" t="s">
        <v>55921</v>
      </c>
      <c r="D10487" t="s">
        <v>55922</v>
      </c>
      <c r="E10487" t="s">
        <v>45062</v>
      </c>
      <c r="F10487" t="s">
        <v>55923</v>
      </c>
      <c r="G10487" t="s">
        <v>55924</v>
      </c>
      <c r="H10487" t="s">
        <v>17247</v>
      </c>
      <c r="I10487" t="s">
        <v>17248</v>
      </c>
      <c r="J10487" t="s">
        <v>55925</v>
      </c>
      <c r="K10487" t="s">
        <v>55926</v>
      </c>
      <c r="L10487" t="s">
        <v>303</v>
      </c>
      <c r="M10487" t="s">
        <v>9929</v>
      </c>
    </row>
    <row r="10488" spans="1:13" x14ac:dyDescent="0.2">
      <c r="A10488" t="s">
        <v>38143</v>
      </c>
      <c r="B10488" t="s">
        <v>38144</v>
      </c>
      <c r="C10488" t="s">
        <v>55927</v>
      </c>
      <c r="D10488" t="s">
        <v>572</v>
      </c>
      <c r="E10488" t="s">
        <v>573</v>
      </c>
      <c r="F10488" t="s">
        <v>55928</v>
      </c>
      <c r="G10488" t="s">
        <v>55929</v>
      </c>
      <c r="H10488" t="s">
        <v>55930</v>
      </c>
      <c r="I10488" t="s">
        <v>17290</v>
      </c>
      <c r="J10488" t="s">
        <v>55931</v>
      </c>
      <c r="K10488" t="s">
        <v>55932</v>
      </c>
      <c r="L10488" t="s">
        <v>303</v>
      </c>
      <c r="M10488" t="s">
        <v>5402</v>
      </c>
    </row>
    <row r="10489" spans="1:13" x14ac:dyDescent="0.2">
      <c r="A10489" t="s">
        <v>38143</v>
      </c>
      <c r="B10489" t="s">
        <v>38144</v>
      </c>
      <c r="C10489" t="s">
        <v>55933</v>
      </c>
      <c r="D10489" t="s">
        <v>349</v>
      </c>
      <c r="F10489" t="s">
        <v>55934</v>
      </c>
      <c r="H10489" t="s">
        <v>17268</v>
      </c>
      <c r="J10489" t="s">
        <v>55935</v>
      </c>
      <c r="K10489" t="s">
        <v>302</v>
      </c>
      <c r="L10489" t="s">
        <v>303</v>
      </c>
      <c r="M10489" t="s">
        <v>422</v>
      </c>
    </row>
    <row r="10490" spans="1:13" x14ac:dyDescent="0.2">
      <c r="A10490" t="s">
        <v>38143</v>
      </c>
      <c r="B10490" t="s">
        <v>38144</v>
      </c>
      <c r="C10490" t="s">
        <v>55936</v>
      </c>
      <c r="D10490" t="s">
        <v>1374</v>
      </c>
      <c r="E10490" t="s">
        <v>1375</v>
      </c>
      <c r="F10490" t="s">
        <v>55937</v>
      </c>
      <c r="H10490" t="s">
        <v>17664</v>
      </c>
      <c r="I10490" t="s">
        <v>17248</v>
      </c>
      <c r="J10490" t="s">
        <v>17665</v>
      </c>
      <c r="K10490" t="s">
        <v>55938</v>
      </c>
      <c r="L10490" t="s">
        <v>303</v>
      </c>
      <c r="M10490" t="s">
        <v>32835</v>
      </c>
    </row>
    <row r="10491" spans="1:13" x14ac:dyDescent="0.2">
      <c r="A10491" t="s">
        <v>38143</v>
      </c>
      <c r="B10491" t="s">
        <v>38144</v>
      </c>
      <c r="C10491" t="s">
        <v>55939</v>
      </c>
      <c r="D10491" t="s">
        <v>55940</v>
      </c>
      <c r="E10491" t="s">
        <v>55941</v>
      </c>
      <c r="F10491" t="s">
        <v>55942</v>
      </c>
      <c r="H10491" t="s">
        <v>17268</v>
      </c>
      <c r="J10491" t="s">
        <v>55943</v>
      </c>
      <c r="K10491" t="s">
        <v>55944</v>
      </c>
      <c r="L10491" t="s">
        <v>303</v>
      </c>
      <c r="M10491" t="s">
        <v>11665</v>
      </c>
    </row>
    <row r="10492" spans="1:13" x14ac:dyDescent="0.2">
      <c r="A10492" t="s">
        <v>38143</v>
      </c>
      <c r="B10492" t="s">
        <v>38144</v>
      </c>
      <c r="C10492" t="s">
        <v>55945</v>
      </c>
      <c r="D10492" t="s">
        <v>349</v>
      </c>
      <c r="F10492" t="s">
        <v>48530</v>
      </c>
      <c r="G10492" t="s">
        <v>17450</v>
      </c>
      <c r="H10492" t="s">
        <v>17339</v>
      </c>
      <c r="J10492" t="s">
        <v>55912</v>
      </c>
      <c r="K10492" t="s">
        <v>55946</v>
      </c>
      <c r="L10492" t="s">
        <v>303</v>
      </c>
      <c r="M10492" t="s">
        <v>383</v>
      </c>
    </row>
    <row r="10493" spans="1:13" x14ac:dyDescent="0.2">
      <c r="A10493" t="s">
        <v>38143</v>
      </c>
      <c r="B10493" t="s">
        <v>38144</v>
      </c>
      <c r="C10493" t="s">
        <v>55947</v>
      </c>
      <c r="D10493" t="s">
        <v>844</v>
      </c>
      <c r="E10493" t="s">
        <v>296</v>
      </c>
      <c r="F10493" t="s">
        <v>55948</v>
      </c>
      <c r="G10493" t="s">
        <v>55949</v>
      </c>
      <c r="H10493" t="s">
        <v>17290</v>
      </c>
      <c r="J10493" t="s">
        <v>55950</v>
      </c>
      <c r="K10493" t="s">
        <v>55951</v>
      </c>
      <c r="L10493" t="s">
        <v>303</v>
      </c>
      <c r="M10493" t="s">
        <v>55952</v>
      </c>
    </row>
    <row r="10494" spans="1:13" x14ac:dyDescent="0.2">
      <c r="A10494" t="s">
        <v>38143</v>
      </c>
      <c r="B10494" t="s">
        <v>38144</v>
      </c>
      <c r="C10494" t="s">
        <v>55953</v>
      </c>
      <c r="D10494" t="s">
        <v>2857</v>
      </c>
      <c r="E10494" t="s">
        <v>2858</v>
      </c>
      <c r="F10494" t="s">
        <v>17316</v>
      </c>
      <c r="G10494" t="s">
        <v>55954</v>
      </c>
      <c r="H10494" t="s">
        <v>17296</v>
      </c>
      <c r="J10494" t="s">
        <v>55955</v>
      </c>
      <c r="K10494" t="s">
        <v>55956</v>
      </c>
      <c r="L10494" t="s">
        <v>303</v>
      </c>
      <c r="M10494" t="s">
        <v>55957</v>
      </c>
    </row>
    <row r="10495" spans="1:13" x14ac:dyDescent="0.2">
      <c r="A10495" t="s">
        <v>38143</v>
      </c>
      <c r="B10495" t="s">
        <v>38144</v>
      </c>
      <c r="C10495" t="s">
        <v>55958</v>
      </c>
      <c r="D10495" t="s">
        <v>492</v>
      </c>
      <c r="E10495" t="s">
        <v>493</v>
      </c>
      <c r="F10495" t="s">
        <v>55959</v>
      </c>
      <c r="G10495" t="s">
        <v>55960</v>
      </c>
      <c r="H10495" t="s">
        <v>17296</v>
      </c>
      <c r="I10495" t="s">
        <v>17297</v>
      </c>
      <c r="J10495" t="s">
        <v>55961</v>
      </c>
      <c r="K10495" t="s">
        <v>55962</v>
      </c>
      <c r="L10495" t="s">
        <v>303</v>
      </c>
      <c r="M10495" t="s">
        <v>2725</v>
      </c>
    </row>
    <row r="10496" spans="1:13" x14ac:dyDescent="0.2">
      <c r="A10496" t="s">
        <v>38143</v>
      </c>
      <c r="B10496" t="s">
        <v>38144</v>
      </c>
      <c r="C10496" t="s">
        <v>55963</v>
      </c>
      <c r="D10496" t="s">
        <v>513</v>
      </c>
      <c r="E10496" t="s">
        <v>2526</v>
      </c>
      <c r="F10496" t="s">
        <v>55964</v>
      </c>
      <c r="H10496" t="s">
        <v>17290</v>
      </c>
      <c r="J10496" t="s">
        <v>55754</v>
      </c>
      <c r="K10496" t="s">
        <v>55965</v>
      </c>
      <c r="L10496" t="s">
        <v>303</v>
      </c>
      <c r="M10496" t="s">
        <v>28520</v>
      </c>
    </row>
    <row r="10497" spans="1:13" x14ac:dyDescent="0.2">
      <c r="A10497" t="s">
        <v>38143</v>
      </c>
      <c r="B10497" t="s">
        <v>38144</v>
      </c>
      <c r="C10497" t="s">
        <v>55966</v>
      </c>
      <c r="D10497" t="s">
        <v>349</v>
      </c>
      <c r="F10497" t="s">
        <v>54120</v>
      </c>
      <c r="G10497" t="s">
        <v>55967</v>
      </c>
      <c r="H10497" t="s">
        <v>55968</v>
      </c>
      <c r="I10497" t="s">
        <v>17603</v>
      </c>
      <c r="J10497" t="s">
        <v>55969</v>
      </c>
      <c r="K10497" t="s">
        <v>55970</v>
      </c>
      <c r="L10497" t="s">
        <v>303</v>
      </c>
      <c r="M10497" t="s">
        <v>55971</v>
      </c>
    </row>
    <row r="10498" spans="1:13" x14ac:dyDescent="0.2">
      <c r="A10498" t="s">
        <v>38143</v>
      </c>
      <c r="B10498" t="s">
        <v>38144</v>
      </c>
      <c r="C10498" t="s">
        <v>55972</v>
      </c>
      <c r="D10498" t="s">
        <v>17264</v>
      </c>
      <c r="E10498" t="s">
        <v>17265</v>
      </c>
      <c r="F10498" t="s">
        <v>55973</v>
      </c>
      <c r="G10498" t="s">
        <v>55908</v>
      </c>
      <c r="H10498" t="s">
        <v>17247</v>
      </c>
      <c r="I10498" t="s">
        <v>17248</v>
      </c>
      <c r="J10498" t="s">
        <v>55974</v>
      </c>
      <c r="K10498" t="s">
        <v>55975</v>
      </c>
      <c r="L10498" t="s">
        <v>303</v>
      </c>
      <c r="M10498" t="s">
        <v>422</v>
      </c>
    </row>
    <row r="10499" spans="1:13" x14ac:dyDescent="0.2">
      <c r="A10499" t="s">
        <v>38143</v>
      </c>
      <c r="B10499" t="s">
        <v>38144</v>
      </c>
      <c r="C10499" t="s">
        <v>55976</v>
      </c>
      <c r="D10499" t="s">
        <v>55977</v>
      </c>
      <c r="E10499" t="s">
        <v>41575</v>
      </c>
      <c r="F10499" t="s">
        <v>55978</v>
      </c>
      <c r="H10499" t="s">
        <v>17290</v>
      </c>
      <c r="J10499" t="s">
        <v>55979</v>
      </c>
      <c r="K10499" t="s">
        <v>55980</v>
      </c>
      <c r="L10499" t="s">
        <v>303</v>
      </c>
      <c r="M10499" t="s">
        <v>3035</v>
      </c>
    </row>
    <row r="10500" spans="1:13" x14ac:dyDescent="0.2">
      <c r="A10500" t="s">
        <v>38143</v>
      </c>
      <c r="B10500" t="s">
        <v>38144</v>
      </c>
      <c r="C10500" t="s">
        <v>55981</v>
      </c>
      <c r="D10500" t="s">
        <v>55982</v>
      </c>
      <c r="E10500" t="s">
        <v>55983</v>
      </c>
      <c r="F10500" t="s">
        <v>55984</v>
      </c>
      <c r="G10500" t="s">
        <v>55985</v>
      </c>
      <c r="H10500" t="s">
        <v>17296</v>
      </c>
      <c r="I10500" t="s">
        <v>17297</v>
      </c>
      <c r="J10500" t="s">
        <v>55986</v>
      </c>
      <c r="K10500" t="s">
        <v>55987</v>
      </c>
      <c r="L10500" t="s">
        <v>303</v>
      </c>
      <c r="M10500" t="s">
        <v>976</v>
      </c>
    </row>
    <row r="10501" spans="1:13" x14ac:dyDescent="0.2">
      <c r="A10501" t="s">
        <v>38143</v>
      </c>
      <c r="B10501" t="s">
        <v>38144</v>
      </c>
      <c r="C10501" t="s">
        <v>55988</v>
      </c>
      <c r="D10501" t="s">
        <v>55989</v>
      </c>
      <c r="E10501" t="s">
        <v>55990</v>
      </c>
      <c r="F10501" t="s">
        <v>55991</v>
      </c>
      <c r="G10501" t="s">
        <v>55992</v>
      </c>
      <c r="H10501" t="s">
        <v>17290</v>
      </c>
      <c r="J10501" t="s">
        <v>55993</v>
      </c>
      <c r="K10501" t="s">
        <v>55994</v>
      </c>
      <c r="L10501" t="s">
        <v>303</v>
      </c>
      <c r="M10501" t="s">
        <v>11665</v>
      </c>
    </row>
    <row r="10502" spans="1:13" x14ac:dyDescent="0.2">
      <c r="A10502" t="s">
        <v>38143</v>
      </c>
      <c r="B10502" t="s">
        <v>38144</v>
      </c>
      <c r="C10502" t="s">
        <v>55995</v>
      </c>
      <c r="D10502" t="s">
        <v>513</v>
      </c>
      <c r="F10502" t="s">
        <v>55996</v>
      </c>
      <c r="G10502" t="s">
        <v>17303</v>
      </c>
      <c r="H10502" t="s">
        <v>17248</v>
      </c>
      <c r="J10502" t="s">
        <v>17368</v>
      </c>
      <c r="K10502" t="s">
        <v>55997</v>
      </c>
      <c r="L10502" t="s">
        <v>303</v>
      </c>
      <c r="M10502" t="s">
        <v>22614</v>
      </c>
    </row>
    <row r="10503" spans="1:13" x14ac:dyDescent="0.2">
      <c r="A10503" t="s">
        <v>38143</v>
      </c>
      <c r="B10503" t="s">
        <v>38144</v>
      </c>
      <c r="C10503" t="s">
        <v>55998</v>
      </c>
      <c r="D10503" t="s">
        <v>55999</v>
      </c>
      <c r="E10503" t="s">
        <v>56000</v>
      </c>
      <c r="F10503" t="s">
        <v>56001</v>
      </c>
      <c r="G10503" t="s">
        <v>56002</v>
      </c>
      <c r="H10503" t="s">
        <v>17296</v>
      </c>
      <c r="I10503" t="s">
        <v>17297</v>
      </c>
      <c r="J10503" t="s">
        <v>56003</v>
      </c>
      <c r="K10503" t="s">
        <v>302</v>
      </c>
      <c r="L10503" t="s">
        <v>303</v>
      </c>
      <c r="M10503" t="s">
        <v>422</v>
      </c>
    </row>
    <row r="10504" spans="1:13" x14ac:dyDescent="0.2">
      <c r="A10504" t="s">
        <v>38143</v>
      </c>
      <c r="B10504" t="s">
        <v>38144</v>
      </c>
      <c r="C10504" t="s">
        <v>56004</v>
      </c>
      <c r="D10504" t="s">
        <v>572</v>
      </c>
      <c r="E10504" t="s">
        <v>573</v>
      </c>
      <c r="F10504" t="s">
        <v>1137</v>
      </c>
      <c r="G10504" t="s">
        <v>56005</v>
      </c>
      <c r="H10504" t="s">
        <v>17296</v>
      </c>
      <c r="J10504" t="s">
        <v>56006</v>
      </c>
      <c r="K10504" t="s">
        <v>56007</v>
      </c>
      <c r="L10504" t="s">
        <v>303</v>
      </c>
      <c r="M10504" t="s">
        <v>14661</v>
      </c>
    </row>
    <row r="10505" spans="1:13" x14ac:dyDescent="0.2">
      <c r="A10505" t="s">
        <v>38143</v>
      </c>
      <c r="B10505" t="s">
        <v>38144</v>
      </c>
      <c r="C10505" t="s">
        <v>56008</v>
      </c>
      <c r="D10505" t="s">
        <v>4981</v>
      </c>
      <c r="E10505" t="s">
        <v>56009</v>
      </c>
      <c r="F10505" t="s">
        <v>981</v>
      </c>
      <c r="H10505" t="s">
        <v>56010</v>
      </c>
      <c r="I10505" t="s">
        <v>17248</v>
      </c>
      <c r="J10505" t="s">
        <v>56011</v>
      </c>
      <c r="K10505" t="s">
        <v>56012</v>
      </c>
      <c r="L10505" t="s">
        <v>303</v>
      </c>
      <c r="M10505" t="s">
        <v>29703</v>
      </c>
    </row>
    <row r="10506" spans="1:13" x14ac:dyDescent="0.2">
      <c r="A10506" t="s">
        <v>38143</v>
      </c>
      <c r="B10506" t="s">
        <v>38144</v>
      </c>
      <c r="C10506" t="s">
        <v>56013</v>
      </c>
      <c r="D10506" t="s">
        <v>56014</v>
      </c>
      <c r="E10506" t="s">
        <v>56015</v>
      </c>
      <c r="F10506" t="s">
        <v>56016</v>
      </c>
      <c r="G10506" t="s">
        <v>56017</v>
      </c>
      <c r="H10506" t="s">
        <v>17247</v>
      </c>
      <c r="J10506" t="s">
        <v>56018</v>
      </c>
      <c r="K10506" t="s">
        <v>56019</v>
      </c>
      <c r="L10506" t="s">
        <v>303</v>
      </c>
      <c r="M10506" t="s">
        <v>10638</v>
      </c>
    </row>
    <row r="10507" spans="1:13" x14ac:dyDescent="0.2">
      <c r="A10507" t="s">
        <v>38143</v>
      </c>
      <c r="B10507" t="s">
        <v>38144</v>
      </c>
      <c r="C10507" t="s">
        <v>56020</v>
      </c>
      <c r="D10507" t="s">
        <v>5875</v>
      </c>
      <c r="E10507" t="s">
        <v>296</v>
      </c>
      <c r="F10507" t="s">
        <v>56021</v>
      </c>
      <c r="G10507" t="s">
        <v>56022</v>
      </c>
      <c r="H10507" t="s">
        <v>17468</v>
      </c>
      <c r="I10507" t="s">
        <v>17248</v>
      </c>
      <c r="J10507" t="s">
        <v>56023</v>
      </c>
      <c r="K10507" t="s">
        <v>56024</v>
      </c>
      <c r="L10507" t="s">
        <v>303</v>
      </c>
      <c r="M10507" t="s">
        <v>8513</v>
      </c>
    </row>
    <row r="10508" spans="1:13" x14ac:dyDescent="0.2">
      <c r="A10508" t="s">
        <v>38143</v>
      </c>
      <c r="B10508" t="s">
        <v>38144</v>
      </c>
      <c r="C10508" t="s">
        <v>56025</v>
      </c>
      <c r="D10508" t="s">
        <v>366</v>
      </c>
      <c r="E10508" t="s">
        <v>1215</v>
      </c>
      <c r="F10508" t="s">
        <v>56026</v>
      </c>
      <c r="H10508" t="s">
        <v>56027</v>
      </c>
      <c r="I10508" t="s">
        <v>17268</v>
      </c>
      <c r="J10508" t="s">
        <v>56028</v>
      </c>
      <c r="K10508" t="s">
        <v>302</v>
      </c>
      <c r="L10508" t="s">
        <v>303</v>
      </c>
      <c r="M10508" t="s">
        <v>56029</v>
      </c>
    </row>
    <row r="10509" spans="1:13" x14ac:dyDescent="0.2">
      <c r="A10509" t="s">
        <v>38143</v>
      </c>
      <c r="B10509" t="s">
        <v>38144</v>
      </c>
      <c r="C10509" t="s">
        <v>56030</v>
      </c>
      <c r="D10509" t="s">
        <v>349</v>
      </c>
      <c r="F10509" t="s">
        <v>8482</v>
      </c>
      <c r="G10509" t="s">
        <v>56031</v>
      </c>
      <c r="H10509" t="s">
        <v>56032</v>
      </c>
      <c r="I10509" t="s">
        <v>17296</v>
      </c>
      <c r="J10509" t="s">
        <v>56033</v>
      </c>
      <c r="K10509" t="s">
        <v>56034</v>
      </c>
      <c r="L10509" t="s">
        <v>303</v>
      </c>
      <c r="M10509" t="s">
        <v>56035</v>
      </c>
    </row>
    <row r="10510" spans="1:13" x14ac:dyDescent="0.2">
      <c r="A10510" t="s">
        <v>38143</v>
      </c>
      <c r="B10510" t="s">
        <v>38144</v>
      </c>
      <c r="C10510" t="s">
        <v>56036</v>
      </c>
      <c r="D10510" t="s">
        <v>572</v>
      </c>
      <c r="E10510" t="s">
        <v>573</v>
      </c>
      <c r="F10510" t="s">
        <v>10769</v>
      </c>
      <c r="G10510" t="s">
        <v>56037</v>
      </c>
      <c r="H10510" t="s">
        <v>17247</v>
      </c>
      <c r="J10510" t="s">
        <v>56038</v>
      </c>
      <c r="K10510" t="s">
        <v>56039</v>
      </c>
      <c r="L10510" t="s">
        <v>303</v>
      </c>
      <c r="M10510" t="s">
        <v>10181</v>
      </c>
    </row>
    <row r="10511" spans="1:13" x14ac:dyDescent="0.2">
      <c r="A10511" t="s">
        <v>38143</v>
      </c>
      <c r="B10511" t="s">
        <v>38144</v>
      </c>
      <c r="C10511" t="s">
        <v>56040</v>
      </c>
      <c r="D10511" t="s">
        <v>572</v>
      </c>
      <c r="E10511" t="s">
        <v>573</v>
      </c>
      <c r="F10511" t="s">
        <v>56041</v>
      </c>
      <c r="G10511" t="s">
        <v>56042</v>
      </c>
      <c r="H10511" t="s">
        <v>17248</v>
      </c>
      <c r="J10511" t="s">
        <v>56043</v>
      </c>
      <c r="K10511" t="s">
        <v>56044</v>
      </c>
      <c r="L10511" t="s">
        <v>303</v>
      </c>
      <c r="M10511" t="s">
        <v>6137</v>
      </c>
    </row>
    <row r="10512" spans="1:13" x14ac:dyDescent="0.2">
      <c r="A10512" t="s">
        <v>38143</v>
      </c>
      <c r="B10512" t="s">
        <v>38144</v>
      </c>
      <c r="C10512" t="s">
        <v>56045</v>
      </c>
      <c r="D10512" t="s">
        <v>17542</v>
      </c>
      <c r="E10512" t="s">
        <v>56046</v>
      </c>
      <c r="F10512" t="s">
        <v>1063</v>
      </c>
      <c r="G10512" t="s">
        <v>17546</v>
      </c>
      <c r="H10512" t="s">
        <v>17296</v>
      </c>
      <c r="I10512" t="s">
        <v>17297</v>
      </c>
      <c r="J10512" t="s">
        <v>56047</v>
      </c>
      <c r="K10512" t="s">
        <v>56048</v>
      </c>
      <c r="L10512" t="s">
        <v>303</v>
      </c>
      <c r="M10512" t="s">
        <v>17548</v>
      </c>
    </row>
    <row r="10513" spans="1:13" x14ac:dyDescent="0.2">
      <c r="A10513" t="s">
        <v>38143</v>
      </c>
      <c r="B10513" t="s">
        <v>38144</v>
      </c>
      <c r="C10513" t="s">
        <v>56049</v>
      </c>
      <c r="D10513" t="s">
        <v>394</v>
      </c>
      <c r="E10513" t="s">
        <v>499</v>
      </c>
      <c r="F10513" t="s">
        <v>500</v>
      </c>
      <c r="G10513" t="s">
        <v>56050</v>
      </c>
      <c r="H10513" t="s">
        <v>17268</v>
      </c>
      <c r="J10513" t="s">
        <v>56051</v>
      </c>
      <c r="K10513" t="s">
        <v>56052</v>
      </c>
      <c r="L10513" t="s">
        <v>303</v>
      </c>
      <c r="M10513" t="s">
        <v>56053</v>
      </c>
    </row>
    <row r="10514" spans="1:13" x14ac:dyDescent="0.2">
      <c r="A10514" t="s">
        <v>38143</v>
      </c>
      <c r="B10514" t="s">
        <v>38144</v>
      </c>
      <c r="C10514" t="s">
        <v>56054</v>
      </c>
      <c r="D10514" t="s">
        <v>5875</v>
      </c>
      <c r="E10514" t="s">
        <v>296</v>
      </c>
      <c r="F10514" t="s">
        <v>56055</v>
      </c>
      <c r="H10514" t="s">
        <v>56042</v>
      </c>
      <c r="I10514" t="s">
        <v>17248</v>
      </c>
      <c r="J10514" t="s">
        <v>56056</v>
      </c>
      <c r="K10514" t="s">
        <v>56057</v>
      </c>
      <c r="L10514" t="s">
        <v>303</v>
      </c>
      <c r="M10514" t="s">
        <v>880</v>
      </c>
    </row>
    <row r="10515" spans="1:13" x14ac:dyDescent="0.2">
      <c r="A10515" t="s">
        <v>38143</v>
      </c>
      <c r="B10515" t="s">
        <v>38144</v>
      </c>
      <c r="C10515" t="s">
        <v>56058</v>
      </c>
      <c r="D10515" t="s">
        <v>349</v>
      </c>
      <c r="F10515" t="s">
        <v>56059</v>
      </c>
      <c r="H10515" t="s">
        <v>35271</v>
      </c>
      <c r="I10515" t="s">
        <v>17297</v>
      </c>
      <c r="J10515" t="s">
        <v>56060</v>
      </c>
      <c r="K10515" t="s">
        <v>56061</v>
      </c>
      <c r="L10515" t="s">
        <v>303</v>
      </c>
      <c r="M10515" t="s">
        <v>422</v>
      </c>
    </row>
    <row r="10516" spans="1:13" x14ac:dyDescent="0.2">
      <c r="A10516" t="s">
        <v>38143</v>
      </c>
      <c r="B10516" t="s">
        <v>38144</v>
      </c>
      <c r="C10516" t="s">
        <v>56062</v>
      </c>
      <c r="D10516" t="s">
        <v>349</v>
      </c>
      <c r="F10516" t="s">
        <v>56063</v>
      </c>
      <c r="G10516" t="s">
        <v>56064</v>
      </c>
      <c r="H10516" t="s">
        <v>17247</v>
      </c>
      <c r="I10516" t="s">
        <v>17248</v>
      </c>
      <c r="J10516" t="s">
        <v>56065</v>
      </c>
      <c r="K10516" t="s">
        <v>56066</v>
      </c>
      <c r="L10516" t="s">
        <v>303</v>
      </c>
      <c r="M10516" t="s">
        <v>55144</v>
      </c>
    </row>
    <row r="10517" spans="1:13" x14ac:dyDescent="0.2">
      <c r="A10517" t="s">
        <v>38143</v>
      </c>
      <c r="B10517" t="s">
        <v>38144</v>
      </c>
      <c r="C10517" t="s">
        <v>56067</v>
      </c>
      <c r="D10517" t="s">
        <v>349</v>
      </c>
      <c r="E10517" t="s">
        <v>424</v>
      </c>
      <c r="F10517" t="s">
        <v>56068</v>
      </c>
      <c r="G10517" t="s">
        <v>56069</v>
      </c>
      <c r="H10517" t="s">
        <v>17290</v>
      </c>
      <c r="J10517" t="s">
        <v>56070</v>
      </c>
      <c r="K10517" t="s">
        <v>56071</v>
      </c>
      <c r="L10517" t="s">
        <v>303</v>
      </c>
      <c r="M10517" t="s">
        <v>3015</v>
      </c>
    </row>
    <row r="10518" spans="1:13" x14ac:dyDescent="0.2">
      <c r="A10518" t="s">
        <v>38143</v>
      </c>
      <c r="B10518" t="s">
        <v>38144</v>
      </c>
      <c r="C10518" t="s">
        <v>56072</v>
      </c>
      <c r="D10518" t="s">
        <v>56073</v>
      </c>
      <c r="F10518" t="s">
        <v>10536</v>
      </c>
      <c r="G10518" t="s">
        <v>17274</v>
      </c>
      <c r="H10518" t="s">
        <v>17248</v>
      </c>
      <c r="J10518" t="s">
        <v>56074</v>
      </c>
      <c r="K10518" t="s">
        <v>302</v>
      </c>
      <c r="L10518" t="s">
        <v>303</v>
      </c>
      <c r="M10518" t="s">
        <v>422</v>
      </c>
    </row>
    <row r="10519" spans="1:13" x14ac:dyDescent="0.2">
      <c r="A10519" t="s">
        <v>38143</v>
      </c>
      <c r="B10519" t="s">
        <v>38144</v>
      </c>
      <c r="C10519" t="s">
        <v>56075</v>
      </c>
      <c r="D10519" t="s">
        <v>349</v>
      </c>
      <c r="F10519" t="s">
        <v>56076</v>
      </c>
      <c r="G10519" t="s">
        <v>56042</v>
      </c>
      <c r="H10519" t="s">
        <v>17248</v>
      </c>
      <c r="J10519" t="s">
        <v>56077</v>
      </c>
      <c r="K10519" t="s">
        <v>302</v>
      </c>
      <c r="L10519" t="s">
        <v>303</v>
      </c>
      <c r="M10519" t="s">
        <v>422</v>
      </c>
    </row>
    <row r="10520" spans="1:13" x14ac:dyDescent="0.2">
      <c r="A10520" t="s">
        <v>38143</v>
      </c>
      <c r="B10520" t="s">
        <v>38144</v>
      </c>
      <c r="C10520" t="s">
        <v>56078</v>
      </c>
      <c r="D10520" t="s">
        <v>572</v>
      </c>
      <c r="E10520" t="s">
        <v>573</v>
      </c>
      <c r="F10520" t="s">
        <v>56079</v>
      </c>
      <c r="G10520" t="s">
        <v>56080</v>
      </c>
      <c r="H10520" t="s">
        <v>17268</v>
      </c>
      <c r="J10520" t="s">
        <v>56081</v>
      </c>
      <c r="K10520" t="s">
        <v>56082</v>
      </c>
      <c r="L10520" t="s">
        <v>303</v>
      </c>
      <c r="M10520" t="s">
        <v>5402</v>
      </c>
    </row>
    <row r="10521" spans="1:13" x14ac:dyDescent="0.2">
      <c r="A10521" t="s">
        <v>38143</v>
      </c>
      <c r="B10521" t="s">
        <v>38144</v>
      </c>
      <c r="C10521" t="s">
        <v>56083</v>
      </c>
      <c r="D10521" t="s">
        <v>56084</v>
      </c>
      <c r="E10521" t="s">
        <v>56085</v>
      </c>
      <c r="F10521" t="s">
        <v>12492</v>
      </c>
      <c r="H10521" t="s">
        <v>56086</v>
      </c>
      <c r="I10521" t="s">
        <v>17297</v>
      </c>
      <c r="J10521" t="s">
        <v>56087</v>
      </c>
      <c r="K10521" t="s">
        <v>56088</v>
      </c>
      <c r="L10521" t="s">
        <v>303</v>
      </c>
      <c r="M10521" t="s">
        <v>56089</v>
      </c>
    </row>
    <row r="10522" spans="1:13" x14ac:dyDescent="0.2">
      <c r="A10522" t="s">
        <v>38143</v>
      </c>
      <c r="B10522" t="s">
        <v>38144</v>
      </c>
      <c r="C10522" t="s">
        <v>56090</v>
      </c>
      <c r="D10522" t="s">
        <v>572</v>
      </c>
      <c r="E10522" t="s">
        <v>573</v>
      </c>
      <c r="F10522" t="s">
        <v>56091</v>
      </c>
      <c r="G10522" t="s">
        <v>56092</v>
      </c>
      <c r="H10522" t="s">
        <v>35356</v>
      </c>
      <c r="J10522" t="s">
        <v>56093</v>
      </c>
      <c r="K10522" t="s">
        <v>56094</v>
      </c>
      <c r="L10522" t="s">
        <v>303</v>
      </c>
      <c r="M10522" t="s">
        <v>1150</v>
      </c>
    </row>
    <row r="10523" spans="1:13" x14ac:dyDescent="0.2">
      <c r="A10523" t="s">
        <v>38143</v>
      </c>
      <c r="B10523" t="s">
        <v>38144</v>
      </c>
      <c r="C10523" t="s">
        <v>56095</v>
      </c>
      <c r="D10523" t="s">
        <v>572</v>
      </c>
      <c r="E10523" t="s">
        <v>573</v>
      </c>
      <c r="F10523" t="s">
        <v>56096</v>
      </c>
      <c r="G10523" t="s">
        <v>56097</v>
      </c>
      <c r="H10523" t="s">
        <v>56098</v>
      </c>
      <c r="I10523" t="s">
        <v>17296</v>
      </c>
      <c r="J10523" t="s">
        <v>56099</v>
      </c>
      <c r="K10523" t="s">
        <v>302</v>
      </c>
      <c r="L10523" t="s">
        <v>303</v>
      </c>
      <c r="M10523" t="s">
        <v>56100</v>
      </c>
    </row>
    <row r="10524" spans="1:13" x14ac:dyDescent="0.2">
      <c r="A10524" t="s">
        <v>38143</v>
      </c>
      <c r="B10524" t="s">
        <v>38144</v>
      </c>
      <c r="C10524" t="s">
        <v>56101</v>
      </c>
      <c r="D10524" t="s">
        <v>572</v>
      </c>
      <c r="E10524" t="s">
        <v>573</v>
      </c>
      <c r="F10524" t="s">
        <v>56102</v>
      </c>
      <c r="G10524" t="s">
        <v>23426</v>
      </c>
      <c r="H10524" t="s">
        <v>17815</v>
      </c>
      <c r="I10524" t="s">
        <v>17248</v>
      </c>
      <c r="J10524" t="s">
        <v>56103</v>
      </c>
      <c r="K10524" t="s">
        <v>56104</v>
      </c>
      <c r="L10524" t="s">
        <v>303</v>
      </c>
      <c r="M10524" t="s">
        <v>5402</v>
      </c>
    </row>
    <row r="10525" spans="1:13" x14ac:dyDescent="0.2">
      <c r="A10525" t="s">
        <v>38143</v>
      </c>
      <c r="B10525" t="s">
        <v>38144</v>
      </c>
      <c r="C10525" t="s">
        <v>56105</v>
      </c>
      <c r="D10525" t="s">
        <v>572</v>
      </c>
      <c r="E10525" t="s">
        <v>573</v>
      </c>
      <c r="F10525" t="s">
        <v>56106</v>
      </c>
      <c r="G10525" t="s">
        <v>56107</v>
      </c>
      <c r="H10525" t="s">
        <v>17268</v>
      </c>
      <c r="J10525" t="s">
        <v>56108</v>
      </c>
      <c r="K10525" t="s">
        <v>56109</v>
      </c>
      <c r="L10525" t="s">
        <v>303</v>
      </c>
      <c r="M10525" t="s">
        <v>5402</v>
      </c>
    </row>
    <row r="10526" spans="1:13" x14ac:dyDescent="0.2">
      <c r="A10526" t="s">
        <v>38143</v>
      </c>
      <c r="B10526" t="s">
        <v>38144</v>
      </c>
      <c r="C10526" t="s">
        <v>56110</v>
      </c>
      <c r="D10526" t="s">
        <v>25255</v>
      </c>
      <c r="E10526" t="s">
        <v>19860</v>
      </c>
      <c r="F10526" t="s">
        <v>56111</v>
      </c>
      <c r="H10526" t="s">
        <v>17268</v>
      </c>
      <c r="J10526" t="s">
        <v>56112</v>
      </c>
      <c r="K10526" t="s">
        <v>56113</v>
      </c>
      <c r="L10526" t="s">
        <v>303</v>
      </c>
      <c r="M10526" t="s">
        <v>2054</v>
      </c>
    </row>
    <row r="10527" spans="1:13" x14ac:dyDescent="0.2">
      <c r="A10527" t="s">
        <v>38143</v>
      </c>
      <c r="B10527" t="s">
        <v>38144</v>
      </c>
      <c r="C10527" t="s">
        <v>56114</v>
      </c>
      <c r="D10527" t="s">
        <v>349</v>
      </c>
      <c r="E10527" t="s">
        <v>424</v>
      </c>
      <c r="F10527" t="s">
        <v>56115</v>
      </c>
      <c r="G10527" t="s">
        <v>56116</v>
      </c>
      <c r="H10527" t="s">
        <v>56042</v>
      </c>
      <c r="I10527" t="s">
        <v>17248</v>
      </c>
      <c r="J10527" t="s">
        <v>56117</v>
      </c>
      <c r="K10527" t="s">
        <v>56118</v>
      </c>
      <c r="L10527" t="s">
        <v>303</v>
      </c>
      <c r="M10527" t="s">
        <v>2054</v>
      </c>
    </row>
    <row r="10528" spans="1:13" x14ac:dyDescent="0.2">
      <c r="A10528" t="s">
        <v>38143</v>
      </c>
      <c r="B10528" t="s">
        <v>38144</v>
      </c>
      <c r="C10528" t="s">
        <v>56119</v>
      </c>
      <c r="D10528" t="s">
        <v>572</v>
      </c>
      <c r="E10528" t="s">
        <v>573</v>
      </c>
      <c r="F10528" t="s">
        <v>56120</v>
      </c>
      <c r="H10528" t="s">
        <v>56027</v>
      </c>
      <c r="I10528" t="s">
        <v>17248</v>
      </c>
      <c r="J10528" t="s">
        <v>56121</v>
      </c>
      <c r="K10528" t="s">
        <v>56122</v>
      </c>
      <c r="L10528" t="s">
        <v>303</v>
      </c>
      <c r="M10528" t="s">
        <v>5402</v>
      </c>
    </row>
    <row r="10529" spans="1:13" x14ac:dyDescent="0.2">
      <c r="A10529" t="s">
        <v>38143</v>
      </c>
      <c r="B10529" t="s">
        <v>38144</v>
      </c>
      <c r="C10529" t="s">
        <v>56123</v>
      </c>
      <c r="D10529" t="s">
        <v>492</v>
      </c>
      <c r="E10529" t="s">
        <v>493</v>
      </c>
      <c r="F10529" t="s">
        <v>56124</v>
      </c>
      <c r="H10529" t="s">
        <v>17247</v>
      </c>
      <c r="I10529" t="s">
        <v>17248</v>
      </c>
      <c r="J10529" t="s">
        <v>56125</v>
      </c>
      <c r="K10529" t="s">
        <v>56126</v>
      </c>
      <c r="L10529" t="s">
        <v>303</v>
      </c>
      <c r="M10529" t="s">
        <v>12993</v>
      </c>
    </row>
    <row r="10530" spans="1:13" x14ac:dyDescent="0.2">
      <c r="A10530" t="s">
        <v>38143</v>
      </c>
      <c r="B10530" t="s">
        <v>38144</v>
      </c>
      <c r="C10530" t="s">
        <v>56127</v>
      </c>
      <c r="D10530" t="s">
        <v>56128</v>
      </c>
      <c r="E10530" t="s">
        <v>56129</v>
      </c>
      <c r="F10530" t="s">
        <v>56129</v>
      </c>
      <c r="G10530" t="s">
        <v>56130</v>
      </c>
      <c r="H10530" t="s">
        <v>17290</v>
      </c>
      <c r="J10530" t="s">
        <v>56131</v>
      </c>
      <c r="K10530" t="s">
        <v>302</v>
      </c>
      <c r="L10530" t="s">
        <v>303</v>
      </c>
      <c r="M10530" t="s">
        <v>3136</v>
      </c>
    </row>
    <row r="10531" spans="1:13" x14ac:dyDescent="0.2">
      <c r="A10531" t="s">
        <v>38143</v>
      </c>
      <c r="B10531" t="s">
        <v>38144</v>
      </c>
      <c r="C10531" t="s">
        <v>56132</v>
      </c>
      <c r="D10531" t="s">
        <v>56133</v>
      </c>
      <c r="E10531" t="s">
        <v>484</v>
      </c>
      <c r="F10531" t="s">
        <v>56134</v>
      </c>
      <c r="G10531" t="s">
        <v>17296</v>
      </c>
      <c r="H10531" t="s">
        <v>17297</v>
      </c>
      <c r="J10531" t="s">
        <v>56135</v>
      </c>
      <c r="K10531" t="s">
        <v>56136</v>
      </c>
      <c r="L10531" t="s">
        <v>303</v>
      </c>
      <c r="M10531" t="s">
        <v>9194</v>
      </c>
    </row>
    <row r="10532" spans="1:13" x14ac:dyDescent="0.2">
      <c r="A10532" t="s">
        <v>38143</v>
      </c>
      <c r="B10532" t="s">
        <v>38144</v>
      </c>
      <c r="C10532" t="s">
        <v>56137</v>
      </c>
      <c r="D10532" t="s">
        <v>349</v>
      </c>
      <c r="F10532" t="s">
        <v>56138</v>
      </c>
      <c r="G10532" t="s">
        <v>17296</v>
      </c>
      <c r="H10532" t="s">
        <v>17297</v>
      </c>
      <c r="J10532" t="s">
        <v>56139</v>
      </c>
      <c r="K10532" t="s">
        <v>302</v>
      </c>
      <c r="L10532" t="s">
        <v>303</v>
      </c>
      <c r="M10532" t="s">
        <v>422</v>
      </c>
    </row>
    <row r="10533" spans="1:13" x14ac:dyDescent="0.2">
      <c r="A10533" t="s">
        <v>38143</v>
      </c>
      <c r="B10533" t="s">
        <v>38144</v>
      </c>
      <c r="C10533" t="s">
        <v>56140</v>
      </c>
      <c r="D10533" t="s">
        <v>572</v>
      </c>
      <c r="E10533" t="s">
        <v>573</v>
      </c>
      <c r="F10533" t="s">
        <v>56141</v>
      </c>
      <c r="G10533" t="s">
        <v>56142</v>
      </c>
      <c r="H10533" t="s">
        <v>56143</v>
      </c>
      <c r="I10533" t="s">
        <v>17296</v>
      </c>
      <c r="J10533" t="s">
        <v>56144</v>
      </c>
      <c r="K10533" t="s">
        <v>56145</v>
      </c>
      <c r="L10533" t="s">
        <v>303</v>
      </c>
      <c r="M10533" t="s">
        <v>6562</v>
      </c>
    </row>
    <row r="10534" spans="1:13" x14ac:dyDescent="0.2">
      <c r="A10534" t="s">
        <v>38143</v>
      </c>
      <c r="B10534" t="s">
        <v>38144</v>
      </c>
      <c r="C10534" t="s">
        <v>56146</v>
      </c>
      <c r="D10534" t="s">
        <v>56147</v>
      </c>
      <c r="E10534" t="s">
        <v>56148</v>
      </c>
      <c r="F10534" t="s">
        <v>981</v>
      </c>
      <c r="G10534" t="s">
        <v>56149</v>
      </c>
      <c r="H10534" t="s">
        <v>17290</v>
      </c>
      <c r="J10534" t="s">
        <v>56150</v>
      </c>
      <c r="K10534" t="s">
        <v>56151</v>
      </c>
      <c r="L10534" t="s">
        <v>303</v>
      </c>
      <c r="M10534" t="s">
        <v>55761</v>
      </c>
    </row>
    <row r="10535" spans="1:13" x14ac:dyDescent="0.2">
      <c r="A10535" t="s">
        <v>38143</v>
      </c>
      <c r="B10535" t="s">
        <v>38144</v>
      </c>
      <c r="C10535" t="s">
        <v>56152</v>
      </c>
      <c r="D10535" t="s">
        <v>349</v>
      </c>
      <c r="E10535" t="s">
        <v>424</v>
      </c>
      <c r="F10535" t="s">
        <v>9232</v>
      </c>
      <c r="G10535" t="s">
        <v>56153</v>
      </c>
      <c r="H10535" t="s">
        <v>17290</v>
      </c>
      <c r="J10535" t="s">
        <v>56154</v>
      </c>
      <c r="K10535" t="s">
        <v>56155</v>
      </c>
      <c r="L10535" t="s">
        <v>303</v>
      </c>
      <c r="M10535" t="s">
        <v>1231</v>
      </c>
    </row>
    <row r="10536" spans="1:13" x14ac:dyDescent="0.2">
      <c r="A10536" t="s">
        <v>38143</v>
      </c>
      <c r="B10536" t="s">
        <v>38144</v>
      </c>
      <c r="C10536" t="s">
        <v>56156</v>
      </c>
      <c r="D10536" t="s">
        <v>401</v>
      </c>
      <c r="E10536" t="s">
        <v>402</v>
      </c>
      <c r="F10536" t="s">
        <v>56031</v>
      </c>
      <c r="G10536" t="s">
        <v>56098</v>
      </c>
      <c r="H10536" t="s">
        <v>17296</v>
      </c>
      <c r="I10536" t="s">
        <v>17603</v>
      </c>
      <c r="J10536" t="s">
        <v>56099</v>
      </c>
      <c r="K10536" t="s">
        <v>56157</v>
      </c>
      <c r="L10536" t="s">
        <v>303</v>
      </c>
      <c r="M10536" t="s">
        <v>39047</v>
      </c>
    </row>
    <row r="10537" spans="1:13" x14ac:dyDescent="0.2">
      <c r="A10537" t="s">
        <v>38143</v>
      </c>
      <c r="B10537" t="s">
        <v>38144</v>
      </c>
      <c r="C10537" t="s">
        <v>56158</v>
      </c>
      <c r="D10537" t="s">
        <v>366</v>
      </c>
      <c r="E10537" t="s">
        <v>56159</v>
      </c>
      <c r="F10537" t="s">
        <v>56160</v>
      </c>
      <c r="G10537" t="s">
        <v>56161</v>
      </c>
      <c r="H10537" t="s">
        <v>17296</v>
      </c>
      <c r="I10537" t="s">
        <v>17603</v>
      </c>
      <c r="J10537" t="s">
        <v>56162</v>
      </c>
      <c r="K10537" t="s">
        <v>56163</v>
      </c>
      <c r="L10537" t="s">
        <v>303</v>
      </c>
      <c r="M10537" t="s">
        <v>48518</v>
      </c>
    </row>
    <row r="10538" spans="1:13" x14ac:dyDescent="0.2">
      <c r="A10538" t="s">
        <v>38143</v>
      </c>
      <c r="B10538" t="s">
        <v>38144</v>
      </c>
      <c r="C10538" t="s">
        <v>56164</v>
      </c>
      <c r="D10538" t="s">
        <v>572</v>
      </c>
      <c r="E10538" t="s">
        <v>573</v>
      </c>
      <c r="F10538" t="s">
        <v>56165</v>
      </c>
      <c r="G10538" t="s">
        <v>56166</v>
      </c>
      <c r="H10538" t="s">
        <v>17268</v>
      </c>
      <c r="J10538" t="s">
        <v>56167</v>
      </c>
      <c r="K10538" t="s">
        <v>56168</v>
      </c>
      <c r="L10538" t="s">
        <v>303</v>
      </c>
      <c r="M10538" t="s">
        <v>5402</v>
      </c>
    </row>
    <row r="10539" spans="1:13" x14ac:dyDescent="0.2">
      <c r="A10539" t="s">
        <v>38143</v>
      </c>
      <c r="B10539" t="s">
        <v>38144</v>
      </c>
      <c r="C10539" t="s">
        <v>56169</v>
      </c>
      <c r="D10539" t="s">
        <v>349</v>
      </c>
      <c r="F10539" t="s">
        <v>56170</v>
      </c>
      <c r="G10539" t="s">
        <v>17247</v>
      </c>
      <c r="H10539" t="s">
        <v>17248</v>
      </c>
      <c r="J10539" t="s">
        <v>56171</v>
      </c>
      <c r="K10539" t="s">
        <v>56172</v>
      </c>
      <c r="L10539" t="s">
        <v>303</v>
      </c>
      <c r="M10539" t="s">
        <v>422</v>
      </c>
    </row>
    <row r="10540" spans="1:13" x14ac:dyDescent="0.2">
      <c r="A10540" t="s">
        <v>38143</v>
      </c>
      <c r="B10540" t="s">
        <v>38144</v>
      </c>
      <c r="C10540" t="s">
        <v>56173</v>
      </c>
      <c r="D10540" t="s">
        <v>6056</v>
      </c>
      <c r="E10540" t="s">
        <v>6057</v>
      </c>
      <c r="F10540" t="s">
        <v>56174</v>
      </c>
      <c r="H10540" t="s">
        <v>17290</v>
      </c>
      <c r="J10540" t="s">
        <v>56175</v>
      </c>
      <c r="K10540" t="s">
        <v>56176</v>
      </c>
      <c r="L10540" t="s">
        <v>303</v>
      </c>
      <c r="M10540" t="s">
        <v>12790</v>
      </c>
    </row>
    <row r="10541" spans="1:13" x14ac:dyDescent="0.2">
      <c r="A10541" t="s">
        <v>38143</v>
      </c>
      <c r="B10541" t="s">
        <v>38144</v>
      </c>
      <c r="C10541" t="s">
        <v>56177</v>
      </c>
      <c r="D10541" t="s">
        <v>56178</v>
      </c>
      <c r="E10541" t="s">
        <v>56179</v>
      </c>
      <c r="F10541" t="s">
        <v>56180</v>
      </c>
      <c r="H10541" t="s">
        <v>56181</v>
      </c>
      <c r="I10541" t="s">
        <v>17248</v>
      </c>
      <c r="J10541" t="s">
        <v>56182</v>
      </c>
      <c r="K10541" t="s">
        <v>56183</v>
      </c>
      <c r="L10541" t="s">
        <v>303</v>
      </c>
      <c r="M10541" t="s">
        <v>27446</v>
      </c>
    </row>
    <row r="10542" spans="1:13" x14ac:dyDescent="0.2">
      <c r="A10542" t="s">
        <v>38143</v>
      </c>
      <c r="B10542" t="s">
        <v>38144</v>
      </c>
      <c r="C10542" t="s">
        <v>56184</v>
      </c>
      <c r="D10542" t="s">
        <v>17264</v>
      </c>
      <c r="E10542" t="s">
        <v>17265</v>
      </c>
      <c r="F10542" t="s">
        <v>56185</v>
      </c>
      <c r="G10542" t="s">
        <v>55764</v>
      </c>
      <c r="H10542" t="s">
        <v>17268</v>
      </c>
      <c r="J10542" t="s">
        <v>56186</v>
      </c>
      <c r="K10542" t="s">
        <v>56187</v>
      </c>
      <c r="L10542" t="s">
        <v>303</v>
      </c>
      <c r="M10542" t="s">
        <v>5192</v>
      </c>
    </row>
    <row r="10543" spans="1:13" x14ac:dyDescent="0.2">
      <c r="A10543" t="s">
        <v>38143</v>
      </c>
      <c r="B10543" t="s">
        <v>38144</v>
      </c>
      <c r="C10543" t="s">
        <v>56188</v>
      </c>
      <c r="D10543" t="s">
        <v>492</v>
      </c>
      <c r="E10543" t="s">
        <v>493</v>
      </c>
      <c r="F10543" t="s">
        <v>1030</v>
      </c>
      <c r="G10543" t="s">
        <v>38830</v>
      </c>
      <c r="H10543" t="s">
        <v>17247</v>
      </c>
      <c r="I10543" t="s">
        <v>17248</v>
      </c>
      <c r="J10543" t="s">
        <v>56189</v>
      </c>
      <c r="K10543" t="s">
        <v>56190</v>
      </c>
      <c r="L10543" t="s">
        <v>303</v>
      </c>
      <c r="M10543" t="s">
        <v>12993</v>
      </c>
    </row>
    <row r="10544" spans="1:13" x14ac:dyDescent="0.2">
      <c r="A10544" t="s">
        <v>38143</v>
      </c>
      <c r="B10544" t="s">
        <v>38144</v>
      </c>
      <c r="C10544" t="s">
        <v>56191</v>
      </c>
      <c r="D10544" t="s">
        <v>349</v>
      </c>
      <c r="F10544" t="s">
        <v>56192</v>
      </c>
      <c r="G10544" t="s">
        <v>17296</v>
      </c>
      <c r="H10544" t="s">
        <v>17297</v>
      </c>
      <c r="J10544" t="s">
        <v>56193</v>
      </c>
      <c r="K10544" t="s">
        <v>302</v>
      </c>
      <c r="L10544" t="s">
        <v>303</v>
      </c>
      <c r="M10544" t="s">
        <v>422</v>
      </c>
    </row>
    <row r="10545" spans="1:13" x14ac:dyDescent="0.2">
      <c r="A10545" t="s">
        <v>38143</v>
      </c>
      <c r="B10545" t="s">
        <v>38144</v>
      </c>
      <c r="C10545" t="s">
        <v>56194</v>
      </c>
      <c r="D10545" t="s">
        <v>572</v>
      </c>
      <c r="E10545" t="s">
        <v>573</v>
      </c>
      <c r="F10545" t="s">
        <v>56195</v>
      </c>
      <c r="G10545" t="s">
        <v>56196</v>
      </c>
      <c r="H10545" t="s">
        <v>35322</v>
      </c>
      <c r="I10545" t="s">
        <v>17297</v>
      </c>
      <c r="J10545" t="s">
        <v>56197</v>
      </c>
      <c r="K10545" t="s">
        <v>56198</v>
      </c>
      <c r="L10545" t="s">
        <v>303</v>
      </c>
      <c r="M10545" t="s">
        <v>17788</v>
      </c>
    </row>
    <row r="10546" spans="1:13" x14ac:dyDescent="0.2">
      <c r="A10546" t="s">
        <v>38143</v>
      </c>
      <c r="B10546" t="s">
        <v>38144</v>
      </c>
      <c r="C10546" t="s">
        <v>56199</v>
      </c>
      <c r="D10546" t="s">
        <v>56200</v>
      </c>
      <c r="E10546" t="s">
        <v>56201</v>
      </c>
      <c r="F10546" t="s">
        <v>56202</v>
      </c>
      <c r="G10546" t="s">
        <v>981</v>
      </c>
      <c r="H10546" t="s">
        <v>23358</v>
      </c>
      <c r="I10546" t="s">
        <v>17296</v>
      </c>
      <c r="J10546" t="s">
        <v>56203</v>
      </c>
      <c r="K10546" t="s">
        <v>56204</v>
      </c>
      <c r="L10546" t="s">
        <v>303</v>
      </c>
      <c r="M10546" t="s">
        <v>56205</v>
      </c>
    </row>
    <row r="10547" spans="1:13" x14ac:dyDescent="0.2">
      <c r="A10547" t="s">
        <v>38143</v>
      </c>
      <c r="B10547" t="s">
        <v>38144</v>
      </c>
      <c r="C10547" t="s">
        <v>56206</v>
      </c>
      <c r="D10547" t="s">
        <v>8198</v>
      </c>
      <c r="E10547" t="s">
        <v>17252</v>
      </c>
      <c r="F10547" t="s">
        <v>56207</v>
      </c>
      <c r="G10547" t="s">
        <v>56208</v>
      </c>
      <c r="H10547" t="s">
        <v>56209</v>
      </c>
      <c r="I10547" t="s">
        <v>17248</v>
      </c>
      <c r="J10547" t="s">
        <v>56210</v>
      </c>
      <c r="K10547" t="s">
        <v>56211</v>
      </c>
      <c r="L10547" t="s">
        <v>303</v>
      </c>
      <c r="M10547" t="s">
        <v>1966</v>
      </c>
    </row>
    <row r="10548" spans="1:13" x14ac:dyDescent="0.2">
      <c r="A10548" t="s">
        <v>38143</v>
      </c>
      <c r="B10548" t="s">
        <v>38144</v>
      </c>
      <c r="C10548" t="s">
        <v>56212</v>
      </c>
      <c r="D10548" t="s">
        <v>366</v>
      </c>
      <c r="E10548" t="s">
        <v>1215</v>
      </c>
      <c r="F10548" t="s">
        <v>56213</v>
      </c>
      <c r="G10548" t="s">
        <v>56064</v>
      </c>
      <c r="H10548" t="s">
        <v>17268</v>
      </c>
      <c r="J10548" t="s">
        <v>56065</v>
      </c>
      <c r="K10548" t="s">
        <v>56214</v>
      </c>
      <c r="L10548" t="s">
        <v>303</v>
      </c>
      <c r="M10548" t="s">
        <v>56215</v>
      </c>
    </row>
    <row r="10549" spans="1:13" x14ac:dyDescent="0.2">
      <c r="A10549" t="s">
        <v>38143</v>
      </c>
      <c r="B10549" t="s">
        <v>38144</v>
      </c>
      <c r="C10549" t="s">
        <v>56216</v>
      </c>
      <c r="D10549" t="s">
        <v>6056</v>
      </c>
      <c r="E10549" t="s">
        <v>6057</v>
      </c>
      <c r="F10549" t="s">
        <v>56217</v>
      </c>
      <c r="G10549" t="s">
        <v>56218</v>
      </c>
      <c r="H10549" t="s">
        <v>17290</v>
      </c>
      <c r="J10549" t="s">
        <v>56219</v>
      </c>
      <c r="K10549" t="s">
        <v>56220</v>
      </c>
      <c r="L10549" t="s">
        <v>303</v>
      </c>
      <c r="M10549" t="s">
        <v>12790</v>
      </c>
    </row>
    <row r="10550" spans="1:13" x14ac:dyDescent="0.2">
      <c r="A10550" t="s">
        <v>38143</v>
      </c>
      <c r="B10550" t="s">
        <v>38144</v>
      </c>
      <c r="C10550" t="s">
        <v>56221</v>
      </c>
      <c r="D10550" t="s">
        <v>572</v>
      </c>
      <c r="E10550" t="s">
        <v>573</v>
      </c>
      <c r="F10550" t="s">
        <v>56222</v>
      </c>
      <c r="G10550" t="s">
        <v>56223</v>
      </c>
      <c r="H10550" t="s">
        <v>56224</v>
      </c>
      <c r="I10550" t="s">
        <v>17268</v>
      </c>
      <c r="J10550" t="s">
        <v>56225</v>
      </c>
      <c r="K10550" t="s">
        <v>56226</v>
      </c>
      <c r="L10550" t="s">
        <v>303</v>
      </c>
      <c r="M10550" t="s">
        <v>5402</v>
      </c>
    </row>
    <row r="10551" spans="1:13" x14ac:dyDescent="0.2">
      <c r="A10551" t="s">
        <v>38143</v>
      </c>
      <c r="B10551" t="s">
        <v>38144</v>
      </c>
      <c r="C10551" t="s">
        <v>56227</v>
      </c>
      <c r="D10551" t="s">
        <v>56228</v>
      </c>
      <c r="E10551" t="s">
        <v>56229</v>
      </c>
      <c r="F10551" t="s">
        <v>56230</v>
      </c>
      <c r="H10551" t="s">
        <v>17296</v>
      </c>
      <c r="J10551" t="s">
        <v>56231</v>
      </c>
      <c r="K10551" t="s">
        <v>56232</v>
      </c>
      <c r="L10551" t="s">
        <v>303</v>
      </c>
      <c r="M10551" t="s">
        <v>56233</v>
      </c>
    </row>
    <row r="10552" spans="1:13" x14ac:dyDescent="0.2">
      <c r="A10552" t="s">
        <v>38143</v>
      </c>
      <c r="B10552" t="s">
        <v>38144</v>
      </c>
      <c r="C10552" t="s">
        <v>56234</v>
      </c>
      <c r="D10552" t="s">
        <v>56235</v>
      </c>
      <c r="E10552" t="s">
        <v>56236</v>
      </c>
      <c r="F10552" t="s">
        <v>56237</v>
      </c>
      <c r="H10552" t="s">
        <v>17290</v>
      </c>
      <c r="J10552" t="s">
        <v>56238</v>
      </c>
      <c r="K10552" t="s">
        <v>56239</v>
      </c>
      <c r="L10552" t="s">
        <v>303</v>
      </c>
      <c r="M10552" t="s">
        <v>3212</v>
      </c>
    </row>
    <row r="10553" spans="1:13" x14ac:dyDescent="0.2">
      <c r="A10553" t="s">
        <v>38143</v>
      </c>
      <c r="B10553" t="s">
        <v>38144</v>
      </c>
      <c r="C10553" t="s">
        <v>56240</v>
      </c>
      <c r="D10553" t="s">
        <v>56241</v>
      </c>
      <c r="E10553" t="s">
        <v>56242</v>
      </c>
      <c r="F10553" t="s">
        <v>787</v>
      </c>
      <c r="H10553" t="s">
        <v>56243</v>
      </c>
      <c r="I10553" t="s">
        <v>17248</v>
      </c>
      <c r="J10553" t="s">
        <v>56244</v>
      </c>
      <c r="K10553" t="s">
        <v>56245</v>
      </c>
      <c r="L10553" t="s">
        <v>303</v>
      </c>
      <c r="M10553" t="s">
        <v>17881</v>
      </c>
    </row>
    <row r="10554" spans="1:13" x14ac:dyDescent="0.2">
      <c r="A10554" t="s">
        <v>38143</v>
      </c>
      <c r="B10554" t="s">
        <v>38144</v>
      </c>
      <c r="C10554" t="s">
        <v>56246</v>
      </c>
      <c r="D10554" t="s">
        <v>56247</v>
      </c>
      <c r="F10554" t="s">
        <v>56248</v>
      </c>
      <c r="G10554" t="s">
        <v>56249</v>
      </c>
      <c r="H10554" t="s">
        <v>17296</v>
      </c>
      <c r="I10554" t="s">
        <v>17297</v>
      </c>
      <c r="J10554" t="s">
        <v>56250</v>
      </c>
      <c r="K10554" t="s">
        <v>56251</v>
      </c>
      <c r="L10554" t="s">
        <v>303</v>
      </c>
      <c r="M10554" t="s">
        <v>422</v>
      </c>
    </row>
    <row r="10555" spans="1:13" x14ac:dyDescent="0.2">
      <c r="A10555" t="s">
        <v>38143</v>
      </c>
      <c r="B10555" t="s">
        <v>38144</v>
      </c>
      <c r="C10555" t="s">
        <v>56252</v>
      </c>
      <c r="D10555" t="s">
        <v>56253</v>
      </c>
      <c r="E10555" t="s">
        <v>56254</v>
      </c>
      <c r="F10555" t="s">
        <v>56255</v>
      </c>
      <c r="G10555" t="s">
        <v>17290</v>
      </c>
      <c r="H10555" t="s">
        <v>17906</v>
      </c>
      <c r="J10555" t="s">
        <v>56256</v>
      </c>
      <c r="K10555" t="s">
        <v>56257</v>
      </c>
      <c r="L10555" t="s">
        <v>303</v>
      </c>
      <c r="M10555" t="s">
        <v>56258</v>
      </c>
    </row>
    <row r="10556" spans="1:13" x14ac:dyDescent="0.2">
      <c r="A10556" t="s">
        <v>38143</v>
      </c>
      <c r="B10556" t="s">
        <v>38144</v>
      </c>
      <c r="C10556" t="s">
        <v>56259</v>
      </c>
      <c r="D10556" t="s">
        <v>5270</v>
      </c>
      <c r="E10556" t="s">
        <v>56260</v>
      </c>
      <c r="F10556" t="s">
        <v>56261</v>
      </c>
      <c r="G10556" t="s">
        <v>8628</v>
      </c>
      <c r="H10556" t="s">
        <v>35511</v>
      </c>
      <c r="I10556" t="s">
        <v>17248</v>
      </c>
      <c r="J10556" t="s">
        <v>56262</v>
      </c>
      <c r="K10556" t="s">
        <v>56263</v>
      </c>
      <c r="L10556" t="s">
        <v>303</v>
      </c>
      <c r="M10556" t="s">
        <v>8081</v>
      </c>
    </row>
    <row r="10557" spans="1:13" x14ac:dyDescent="0.2">
      <c r="A10557" t="s">
        <v>38143</v>
      </c>
      <c r="B10557" t="s">
        <v>38144</v>
      </c>
      <c r="C10557" t="s">
        <v>56264</v>
      </c>
      <c r="D10557" t="s">
        <v>572</v>
      </c>
      <c r="E10557" t="s">
        <v>573</v>
      </c>
      <c r="F10557" t="s">
        <v>56265</v>
      </c>
      <c r="G10557" t="s">
        <v>56266</v>
      </c>
      <c r="H10557" t="s">
        <v>18358</v>
      </c>
      <c r="J10557" t="s">
        <v>56267</v>
      </c>
      <c r="K10557" t="s">
        <v>56268</v>
      </c>
      <c r="L10557" t="s">
        <v>303</v>
      </c>
      <c r="M10557" t="s">
        <v>10647</v>
      </c>
    </row>
    <row r="10558" spans="1:13" x14ac:dyDescent="0.2">
      <c r="A10558" t="s">
        <v>38143</v>
      </c>
      <c r="B10558" t="s">
        <v>38144</v>
      </c>
      <c r="C10558" t="s">
        <v>56269</v>
      </c>
      <c r="D10558" t="s">
        <v>844</v>
      </c>
      <c r="E10558" t="s">
        <v>296</v>
      </c>
      <c r="F10558" t="s">
        <v>56270</v>
      </c>
      <c r="G10558" t="s">
        <v>18027</v>
      </c>
      <c r="H10558" t="s">
        <v>17339</v>
      </c>
      <c r="J10558" t="s">
        <v>56271</v>
      </c>
      <c r="K10558" t="s">
        <v>56272</v>
      </c>
      <c r="L10558" t="s">
        <v>303</v>
      </c>
      <c r="M10558" t="s">
        <v>7703</v>
      </c>
    </row>
    <row r="10559" spans="1:13" x14ac:dyDescent="0.2">
      <c r="A10559" t="s">
        <v>38143</v>
      </c>
      <c r="B10559" t="s">
        <v>38144</v>
      </c>
      <c r="C10559" t="s">
        <v>56273</v>
      </c>
      <c r="D10559" t="s">
        <v>844</v>
      </c>
      <c r="E10559" t="s">
        <v>296</v>
      </c>
      <c r="F10559" t="s">
        <v>56274</v>
      </c>
      <c r="H10559" t="s">
        <v>18175</v>
      </c>
      <c r="I10559" t="s">
        <v>18176</v>
      </c>
      <c r="J10559" t="s">
        <v>56275</v>
      </c>
      <c r="K10559" t="s">
        <v>56276</v>
      </c>
      <c r="L10559" t="s">
        <v>303</v>
      </c>
      <c r="M10559" t="s">
        <v>8513</v>
      </c>
    </row>
    <row r="10560" spans="1:13" x14ac:dyDescent="0.2">
      <c r="A10560" t="s">
        <v>38143</v>
      </c>
      <c r="B10560" t="s">
        <v>38144</v>
      </c>
      <c r="C10560" t="s">
        <v>56277</v>
      </c>
      <c r="D10560" t="s">
        <v>844</v>
      </c>
      <c r="E10560" t="s">
        <v>296</v>
      </c>
      <c r="F10560" t="s">
        <v>56278</v>
      </c>
      <c r="G10560" t="s">
        <v>18109</v>
      </c>
      <c r="H10560" t="s">
        <v>17339</v>
      </c>
      <c r="J10560" t="s">
        <v>56279</v>
      </c>
      <c r="K10560" t="s">
        <v>56280</v>
      </c>
      <c r="L10560" t="s">
        <v>303</v>
      </c>
      <c r="M10560" t="s">
        <v>1323</v>
      </c>
    </row>
    <row r="10561" spans="1:13" x14ac:dyDescent="0.2">
      <c r="A10561" t="s">
        <v>38143</v>
      </c>
      <c r="B10561" t="s">
        <v>38144</v>
      </c>
      <c r="C10561" t="s">
        <v>56281</v>
      </c>
      <c r="D10561" t="s">
        <v>401</v>
      </c>
      <c r="F10561" t="s">
        <v>4601</v>
      </c>
      <c r="H10561" t="s">
        <v>18175</v>
      </c>
      <c r="J10561" t="s">
        <v>56282</v>
      </c>
      <c r="K10561" t="s">
        <v>56283</v>
      </c>
      <c r="L10561" t="s">
        <v>303</v>
      </c>
      <c r="M10561" t="s">
        <v>16448</v>
      </c>
    </row>
    <row r="10562" spans="1:13" x14ac:dyDescent="0.2">
      <c r="A10562" t="s">
        <v>38143</v>
      </c>
      <c r="B10562" t="s">
        <v>38144</v>
      </c>
      <c r="C10562" t="s">
        <v>56284</v>
      </c>
      <c r="D10562" t="s">
        <v>349</v>
      </c>
      <c r="F10562" t="s">
        <v>56285</v>
      </c>
      <c r="G10562" t="s">
        <v>56286</v>
      </c>
      <c r="H10562" t="s">
        <v>18176</v>
      </c>
      <c r="J10562" t="s">
        <v>56287</v>
      </c>
      <c r="K10562" t="s">
        <v>56288</v>
      </c>
      <c r="L10562" t="s">
        <v>303</v>
      </c>
      <c r="M10562" t="s">
        <v>422</v>
      </c>
    </row>
    <row r="10563" spans="1:13" x14ac:dyDescent="0.2">
      <c r="A10563" t="s">
        <v>38143</v>
      </c>
      <c r="B10563" t="s">
        <v>38144</v>
      </c>
      <c r="C10563" t="s">
        <v>56289</v>
      </c>
      <c r="D10563" t="s">
        <v>56290</v>
      </c>
      <c r="E10563" t="s">
        <v>56291</v>
      </c>
      <c r="F10563" t="s">
        <v>56292</v>
      </c>
      <c r="H10563" t="s">
        <v>17863</v>
      </c>
      <c r="I10563" t="s">
        <v>17995</v>
      </c>
      <c r="J10563" t="s">
        <v>56293</v>
      </c>
      <c r="K10563" t="s">
        <v>56294</v>
      </c>
      <c r="L10563" t="s">
        <v>303</v>
      </c>
      <c r="M10563" t="s">
        <v>56295</v>
      </c>
    </row>
    <row r="10564" spans="1:13" x14ac:dyDescent="0.2">
      <c r="A10564" t="s">
        <v>38143</v>
      </c>
      <c r="B10564" t="s">
        <v>38144</v>
      </c>
      <c r="C10564" t="s">
        <v>56296</v>
      </c>
      <c r="D10564" t="s">
        <v>349</v>
      </c>
      <c r="F10564" t="s">
        <v>56297</v>
      </c>
      <c r="G10564" t="s">
        <v>18152</v>
      </c>
      <c r="H10564" t="s">
        <v>17339</v>
      </c>
      <c r="J10564" t="s">
        <v>56298</v>
      </c>
      <c r="K10564" t="s">
        <v>302</v>
      </c>
      <c r="L10564" t="s">
        <v>303</v>
      </c>
      <c r="M10564" t="s">
        <v>422</v>
      </c>
    </row>
    <row r="10565" spans="1:13" x14ac:dyDescent="0.2">
      <c r="A10565" t="s">
        <v>38143</v>
      </c>
      <c r="B10565" t="s">
        <v>38144</v>
      </c>
      <c r="C10565" t="s">
        <v>56299</v>
      </c>
      <c r="D10565" t="s">
        <v>17382</v>
      </c>
      <c r="F10565" t="s">
        <v>56300</v>
      </c>
      <c r="G10565" t="s">
        <v>56301</v>
      </c>
      <c r="H10565" t="s">
        <v>56302</v>
      </c>
      <c r="I10565" t="s">
        <v>18176</v>
      </c>
      <c r="J10565" t="s">
        <v>56303</v>
      </c>
      <c r="K10565" t="s">
        <v>56304</v>
      </c>
      <c r="L10565" t="s">
        <v>303</v>
      </c>
      <c r="M10565" t="s">
        <v>422</v>
      </c>
    </row>
    <row r="10566" spans="1:13" x14ac:dyDescent="0.2">
      <c r="A10566" t="s">
        <v>38143</v>
      </c>
      <c r="B10566" t="s">
        <v>38144</v>
      </c>
      <c r="C10566" t="s">
        <v>56305</v>
      </c>
      <c r="D10566" t="s">
        <v>572</v>
      </c>
      <c r="E10566" t="s">
        <v>573</v>
      </c>
      <c r="F10566" t="s">
        <v>56306</v>
      </c>
      <c r="G10566" t="s">
        <v>56307</v>
      </c>
      <c r="H10566" t="s">
        <v>17339</v>
      </c>
      <c r="J10566" t="s">
        <v>56308</v>
      </c>
      <c r="K10566" t="s">
        <v>56309</v>
      </c>
      <c r="L10566" t="s">
        <v>303</v>
      </c>
      <c r="M10566" t="s">
        <v>976</v>
      </c>
    </row>
    <row r="10567" spans="1:13" x14ac:dyDescent="0.2">
      <c r="A10567" t="s">
        <v>38143</v>
      </c>
      <c r="B10567" t="s">
        <v>38144</v>
      </c>
      <c r="C10567" t="s">
        <v>56310</v>
      </c>
      <c r="D10567" t="s">
        <v>572</v>
      </c>
      <c r="E10567" t="s">
        <v>573</v>
      </c>
      <c r="F10567" t="s">
        <v>56311</v>
      </c>
      <c r="G10567" t="s">
        <v>56312</v>
      </c>
      <c r="H10567" t="s">
        <v>17339</v>
      </c>
      <c r="J10567" t="s">
        <v>56313</v>
      </c>
      <c r="K10567" t="s">
        <v>56314</v>
      </c>
      <c r="L10567" t="s">
        <v>303</v>
      </c>
      <c r="M10567" t="s">
        <v>5402</v>
      </c>
    </row>
    <row r="10568" spans="1:13" x14ac:dyDescent="0.2">
      <c r="A10568" t="s">
        <v>38143</v>
      </c>
      <c r="B10568" t="s">
        <v>38144</v>
      </c>
      <c r="C10568" t="s">
        <v>56315</v>
      </c>
      <c r="D10568" t="s">
        <v>572</v>
      </c>
      <c r="E10568" t="s">
        <v>573</v>
      </c>
      <c r="F10568" t="s">
        <v>56316</v>
      </c>
      <c r="G10568" t="s">
        <v>56317</v>
      </c>
      <c r="H10568" t="s">
        <v>17339</v>
      </c>
      <c r="J10568" t="s">
        <v>56318</v>
      </c>
      <c r="K10568" t="s">
        <v>56319</v>
      </c>
      <c r="L10568" t="s">
        <v>303</v>
      </c>
      <c r="M10568" t="s">
        <v>1822</v>
      </c>
    </row>
    <row r="10569" spans="1:13" x14ac:dyDescent="0.2">
      <c r="A10569" t="s">
        <v>38143</v>
      </c>
      <c r="B10569" t="s">
        <v>38144</v>
      </c>
      <c r="C10569" t="s">
        <v>56320</v>
      </c>
      <c r="D10569" t="s">
        <v>7125</v>
      </c>
      <c r="E10569" t="s">
        <v>6057</v>
      </c>
      <c r="F10569" t="s">
        <v>56321</v>
      </c>
      <c r="G10569" t="s">
        <v>18096</v>
      </c>
      <c r="H10569" t="s">
        <v>17339</v>
      </c>
      <c r="J10569" t="s">
        <v>56322</v>
      </c>
      <c r="K10569" t="s">
        <v>56323</v>
      </c>
      <c r="L10569" t="s">
        <v>303</v>
      </c>
      <c r="M10569" t="s">
        <v>29466</v>
      </c>
    </row>
    <row r="10570" spans="1:13" x14ac:dyDescent="0.2">
      <c r="A10570" t="s">
        <v>38143</v>
      </c>
      <c r="B10570" t="s">
        <v>38144</v>
      </c>
      <c r="C10570" t="s">
        <v>56324</v>
      </c>
      <c r="D10570" t="s">
        <v>56325</v>
      </c>
      <c r="E10570" t="s">
        <v>56326</v>
      </c>
      <c r="F10570" t="s">
        <v>56327</v>
      </c>
      <c r="G10570" t="s">
        <v>56328</v>
      </c>
      <c r="H10570" t="s">
        <v>56329</v>
      </c>
      <c r="I10570" t="s">
        <v>18176</v>
      </c>
      <c r="J10570" t="s">
        <v>56330</v>
      </c>
      <c r="K10570" t="s">
        <v>56331</v>
      </c>
      <c r="L10570" t="s">
        <v>303</v>
      </c>
      <c r="M10570" t="s">
        <v>56332</v>
      </c>
    </row>
    <row r="10571" spans="1:13" x14ac:dyDescent="0.2">
      <c r="A10571" t="s">
        <v>38143</v>
      </c>
      <c r="B10571" t="s">
        <v>38144</v>
      </c>
      <c r="C10571" t="s">
        <v>56333</v>
      </c>
      <c r="D10571" t="s">
        <v>572</v>
      </c>
      <c r="E10571" t="s">
        <v>573</v>
      </c>
      <c r="F10571" t="s">
        <v>56334</v>
      </c>
      <c r="G10571" t="s">
        <v>56335</v>
      </c>
      <c r="H10571" t="s">
        <v>18176</v>
      </c>
      <c r="J10571" t="s">
        <v>56336</v>
      </c>
      <c r="K10571" t="s">
        <v>56337</v>
      </c>
      <c r="L10571" t="s">
        <v>303</v>
      </c>
      <c r="M10571" t="s">
        <v>17881</v>
      </c>
    </row>
    <row r="10572" spans="1:13" x14ac:dyDescent="0.2">
      <c r="A10572" t="s">
        <v>38143</v>
      </c>
      <c r="B10572" t="s">
        <v>38144</v>
      </c>
      <c r="C10572" t="s">
        <v>56338</v>
      </c>
      <c r="D10572" t="s">
        <v>8198</v>
      </c>
      <c r="F10572" t="s">
        <v>56339</v>
      </c>
      <c r="G10572" t="s">
        <v>56340</v>
      </c>
      <c r="H10572" t="s">
        <v>17339</v>
      </c>
      <c r="J10572" t="s">
        <v>56341</v>
      </c>
      <c r="K10572" t="s">
        <v>56342</v>
      </c>
      <c r="L10572" t="s">
        <v>303</v>
      </c>
      <c r="M10572" t="s">
        <v>2049</v>
      </c>
    </row>
    <row r="10573" spans="1:13" x14ac:dyDescent="0.2">
      <c r="A10573" t="s">
        <v>38143</v>
      </c>
      <c r="B10573" t="s">
        <v>38144</v>
      </c>
      <c r="C10573" t="s">
        <v>56343</v>
      </c>
      <c r="D10573" t="s">
        <v>572</v>
      </c>
      <c r="E10573" t="s">
        <v>573</v>
      </c>
      <c r="F10573" t="s">
        <v>56344</v>
      </c>
      <c r="G10573" t="s">
        <v>56345</v>
      </c>
      <c r="H10573" t="s">
        <v>17339</v>
      </c>
      <c r="J10573" t="s">
        <v>17887</v>
      </c>
      <c r="K10573" t="s">
        <v>56346</v>
      </c>
      <c r="L10573" t="s">
        <v>303</v>
      </c>
      <c r="M10573" t="s">
        <v>674</v>
      </c>
    </row>
    <row r="10574" spans="1:13" x14ac:dyDescent="0.2">
      <c r="A10574" t="s">
        <v>38143</v>
      </c>
      <c r="B10574" t="s">
        <v>38144</v>
      </c>
      <c r="C10574" t="s">
        <v>56347</v>
      </c>
      <c r="D10574" t="s">
        <v>572</v>
      </c>
      <c r="E10574" t="s">
        <v>573</v>
      </c>
      <c r="F10574" t="s">
        <v>36088</v>
      </c>
      <c r="H10574" t="s">
        <v>56348</v>
      </c>
      <c r="I10574" t="s">
        <v>18176</v>
      </c>
      <c r="J10574" t="s">
        <v>56349</v>
      </c>
      <c r="K10574" t="s">
        <v>56350</v>
      </c>
      <c r="L10574" t="s">
        <v>303</v>
      </c>
      <c r="M10574" t="s">
        <v>56351</v>
      </c>
    </row>
    <row r="10575" spans="1:13" x14ac:dyDescent="0.2">
      <c r="A10575" t="s">
        <v>38143</v>
      </c>
      <c r="B10575" t="s">
        <v>38144</v>
      </c>
      <c r="C10575" t="s">
        <v>56352</v>
      </c>
      <c r="D10575" t="s">
        <v>56353</v>
      </c>
      <c r="F10575" t="s">
        <v>56354</v>
      </c>
      <c r="H10575" t="s">
        <v>56355</v>
      </c>
      <c r="I10575" t="s">
        <v>18176</v>
      </c>
      <c r="J10575" t="s">
        <v>56356</v>
      </c>
      <c r="K10575" t="s">
        <v>56357</v>
      </c>
      <c r="L10575" t="s">
        <v>303</v>
      </c>
      <c r="M10575" t="s">
        <v>27512</v>
      </c>
    </row>
    <row r="10576" spans="1:13" x14ac:dyDescent="0.2">
      <c r="A10576" t="s">
        <v>38143</v>
      </c>
      <c r="B10576" t="s">
        <v>38144</v>
      </c>
      <c r="C10576" t="s">
        <v>56358</v>
      </c>
      <c r="D10576" t="s">
        <v>56359</v>
      </c>
      <c r="E10576" t="s">
        <v>56360</v>
      </c>
      <c r="F10576" t="s">
        <v>56361</v>
      </c>
      <c r="G10576" t="s">
        <v>56362</v>
      </c>
      <c r="H10576" t="s">
        <v>17863</v>
      </c>
      <c r="I10576" t="s">
        <v>17906</v>
      </c>
      <c r="J10576" t="s">
        <v>56363</v>
      </c>
      <c r="K10576" t="s">
        <v>56364</v>
      </c>
      <c r="L10576" t="s">
        <v>303</v>
      </c>
      <c r="M10576" t="s">
        <v>3189</v>
      </c>
    </row>
    <row r="10577" spans="1:13" x14ac:dyDescent="0.2">
      <c r="A10577" t="s">
        <v>38143</v>
      </c>
      <c r="B10577" t="s">
        <v>38144</v>
      </c>
      <c r="C10577" t="s">
        <v>56365</v>
      </c>
      <c r="D10577" t="s">
        <v>18380</v>
      </c>
      <c r="E10577" t="s">
        <v>56366</v>
      </c>
      <c r="F10577" t="s">
        <v>36605</v>
      </c>
      <c r="G10577" t="s">
        <v>56367</v>
      </c>
      <c r="H10577" t="s">
        <v>17339</v>
      </c>
      <c r="J10577" t="s">
        <v>56368</v>
      </c>
      <c r="K10577" t="s">
        <v>56369</v>
      </c>
      <c r="L10577" t="s">
        <v>303</v>
      </c>
      <c r="M10577" t="s">
        <v>4774</v>
      </c>
    </row>
    <row r="10578" spans="1:13" x14ac:dyDescent="0.2">
      <c r="A10578" t="s">
        <v>38143</v>
      </c>
      <c r="B10578" t="s">
        <v>38144</v>
      </c>
      <c r="C10578" t="s">
        <v>56370</v>
      </c>
      <c r="D10578" t="s">
        <v>349</v>
      </c>
      <c r="F10578" t="s">
        <v>56371</v>
      </c>
      <c r="G10578" t="s">
        <v>56372</v>
      </c>
      <c r="H10578" t="s">
        <v>18176</v>
      </c>
      <c r="J10578" t="s">
        <v>56373</v>
      </c>
      <c r="K10578" t="s">
        <v>56374</v>
      </c>
      <c r="L10578" t="s">
        <v>303</v>
      </c>
      <c r="M10578" t="s">
        <v>422</v>
      </c>
    </row>
    <row r="10579" spans="1:13" x14ac:dyDescent="0.2">
      <c r="A10579" t="s">
        <v>38143</v>
      </c>
      <c r="B10579" t="s">
        <v>38144</v>
      </c>
      <c r="C10579" t="s">
        <v>56375</v>
      </c>
      <c r="D10579" t="s">
        <v>349</v>
      </c>
      <c r="F10579" t="s">
        <v>56376</v>
      </c>
      <c r="G10579" t="s">
        <v>17932</v>
      </c>
      <c r="H10579" t="s">
        <v>17339</v>
      </c>
      <c r="J10579" t="s">
        <v>56377</v>
      </c>
      <c r="K10579" t="s">
        <v>56378</v>
      </c>
      <c r="L10579" t="s">
        <v>303</v>
      </c>
      <c r="M10579" t="s">
        <v>422</v>
      </c>
    </row>
    <row r="10580" spans="1:13" x14ac:dyDescent="0.2">
      <c r="A10580" t="s">
        <v>38143</v>
      </c>
      <c r="B10580" t="s">
        <v>38144</v>
      </c>
      <c r="C10580" t="s">
        <v>56379</v>
      </c>
      <c r="D10580" t="s">
        <v>572</v>
      </c>
      <c r="E10580" t="s">
        <v>573</v>
      </c>
      <c r="F10580" t="s">
        <v>56380</v>
      </c>
      <c r="G10580" t="s">
        <v>56381</v>
      </c>
      <c r="H10580" t="s">
        <v>18176</v>
      </c>
      <c r="J10580" t="s">
        <v>56382</v>
      </c>
      <c r="K10580" t="s">
        <v>56383</v>
      </c>
      <c r="L10580" t="s">
        <v>303</v>
      </c>
      <c r="M10580" t="s">
        <v>56384</v>
      </c>
    </row>
    <row r="10581" spans="1:13" x14ac:dyDescent="0.2">
      <c r="A10581" t="s">
        <v>38143</v>
      </c>
      <c r="B10581" t="s">
        <v>38144</v>
      </c>
      <c r="C10581" t="s">
        <v>56385</v>
      </c>
      <c r="D10581" t="s">
        <v>394</v>
      </c>
      <c r="F10581" t="s">
        <v>56386</v>
      </c>
      <c r="H10581" t="s">
        <v>56387</v>
      </c>
      <c r="I10581" t="s">
        <v>18176</v>
      </c>
      <c r="J10581" t="s">
        <v>56388</v>
      </c>
      <c r="K10581" t="s">
        <v>56389</v>
      </c>
      <c r="L10581" t="s">
        <v>303</v>
      </c>
      <c r="M10581" t="s">
        <v>1992</v>
      </c>
    </row>
    <row r="10582" spans="1:13" x14ac:dyDescent="0.2">
      <c r="A10582" t="s">
        <v>38143</v>
      </c>
      <c r="B10582" t="s">
        <v>38144</v>
      </c>
      <c r="C10582" t="s">
        <v>56390</v>
      </c>
      <c r="D10582" t="s">
        <v>349</v>
      </c>
      <c r="F10582" t="s">
        <v>56391</v>
      </c>
      <c r="G10582" t="s">
        <v>56392</v>
      </c>
      <c r="H10582" t="s">
        <v>56393</v>
      </c>
      <c r="I10582" t="s">
        <v>18176</v>
      </c>
      <c r="J10582" t="s">
        <v>56394</v>
      </c>
      <c r="K10582" t="s">
        <v>56395</v>
      </c>
      <c r="L10582" t="s">
        <v>303</v>
      </c>
      <c r="M10582" t="s">
        <v>422</v>
      </c>
    </row>
    <row r="10583" spans="1:13" x14ac:dyDescent="0.2">
      <c r="A10583" t="s">
        <v>38143</v>
      </c>
      <c r="B10583" t="s">
        <v>38144</v>
      </c>
      <c r="C10583" t="s">
        <v>56396</v>
      </c>
      <c r="D10583" t="s">
        <v>572</v>
      </c>
      <c r="E10583" t="s">
        <v>573</v>
      </c>
      <c r="F10583" t="s">
        <v>56397</v>
      </c>
      <c r="G10583" t="s">
        <v>17339</v>
      </c>
      <c r="J10583" t="s">
        <v>56398</v>
      </c>
      <c r="K10583" t="s">
        <v>56399</v>
      </c>
      <c r="L10583" t="s">
        <v>303</v>
      </c>
      <c r="M10583" t="s">
        <v>17881</v>
      </c>
    </row>
    <row r="10584" spans="1:13" x14ac:dyDescent="0.2">
      <c r="A10584" t="s">
        <v>38143</v>
      </c>
      <c r="B10584" t="s">
        <v>38144</v>
      </c>
      <c r="C10584" t="s">
        <v>56400</v>
      </c>
      <c r="D10584" t="s">
        <v>349</v>
      </c>
      <c r="E10584" t="s">
        <v>424</v>
      </c>
      <c r="F10584" t="s">
        <v>56401</v>
      </c>
      <c r="G10584" t="s">
        <v>3166</v>
      </c>
      <c r="H10584" t="s">
        <v>56402</v>
      </c>
      <c r="I10584" t="s">
        <v>18176</v>
      </c>
      <c r="J10584" t="s">
        <v>56403</v>
      </c>
      <c r="K10584" t="s">
        <v>56404</v>
      </c>
      <c r="L10584" t="s">
        <v>303</v>
      </c>
      <c r="M10584" t="s">
        <v>2054</v>
      </c>
    </row>
    <row r="10585" spans="1:13" x14ac:dyDescent="0.2">
      <c r="A10585" t="s">
        <v>38143</v>
      </c>
      <c r="B10585" t="s">
        <v>38144</v>
      </c>
      <c r="C10585" t="s">
        <v>56405</v>
      </c>
      <c r="D10585" t="s">
        <v>572</v>
      </c>
      <c r="E10585" t="s">
        <v>573</v>
      </c>
      <c r="F10585" t="s">
        <v>56406</v>
      </c>
      <c r="G10585" t="s">
        <v>18127</v>
      </c>
      <c r="H10585" t="s">
        <v>17339</v>
      </c>
      <c r="J10585" t="s">
        <v>56407</v>
      </c>
      <c r="K10585" t="s">
        <v>56408</v>
      </c>
      <c r="L10585" t="s">
        <v>303</v>
      </c>
      <c r="M10585" t="s">
        <v>2973</v>
      </c>
    </row>
    <row r="10586" spans="1:13" x14ac:dyDescent="0.2">
      <c r="A10586" t="s">
        <v>38143</v>
      </c>
      <c r="B10586" t="s">
        <v>38144</v>
      </c>
      <c r="C10586" t="s">
        <v>56409</v>
      </c>
      <c r="D10586" t="s">
        <v>17382</v>
      </c>
      <c r="E10586" t="s">
        <v>18923</v>
      </c>
      <c r="F10586" t="s">
        <v>56410</v>
      </c>
      <c r="G10586" t="s">
        <v>56286</v>
      </c>
      <c r="H10586" t="s">
        <v>18176</v>
      </c>
      <c r="J10586" t="s">
        <v>56411</v>
      </c>
      <c r="K10586" t="s">
        <v>56412</v>
      </c>
      <c r="L10586" t="s">
        <v>303</v>
      </c>
      <c r="M10586" t="s">
        <v>1278</v>
      </c>
    </row>
    <row r="10587" spans="1:13" x14ac:dyDescent="0.2">
      <c r="A10587" t="s">
        <v>38143</v>
      </c>
      <c r="B10587" t="s">
        <v>38144</v>
      </c>
      <c r="C10587" t="s">
        <v>56413</v>
      </c>
      <c r="D10587" t="s">
        <v>366</v>
      </c>
      <c r="E10587" t="s">
        <v>35783</v>
      </c>
      <c r="F10587" t="s">
        <v>56414</v>
      </c>
      <c r="G10587" t="s">
        <v>56415</v>
      </c>
      <c r="H10587" t="s">
        <v>17339</v>
      </c>
      <c r="J10587" t="s">
        <v>56416</v>
      </c>
      <c r="K10587" t="s">
        <v>56417</v>
      </c>
      <c r="L10587" t="s">
        <v>303</v>
      </c>
      <c r="M10587" t="s">
        <v>34687</v>
      </c>
    </row>
    <row r="10588" spans="1:13" x14ac:dyDescent="0.2">
      <c r="A10588" t="s">
        <v>38143</v>
      </c>
      <c r="B10588" t="s">
        <v>38144</v>
      </c>
      <c r="C10588" t="s">
        <v>56418</v>
      </c>
      <c r="D10588" t="s">
        <v>366</v>
      </c>
      <c r="E10588" t="s">
        <v>367</v>
      </c>
      <c r="F10588" t="s">
        <v>56419</v>
      </c>
      <c r="G10588" t="s">
        <v>56420</v>
      </c>
      <c r="H10588" t="s">
        <v>56355</v>
      </c>
      <c r="I10588" t="s">
        <v>18176</v>
      </c>
      <c r="J10588" t="s">
        <v>56421</v>
      </c>
      <c r="K10588" t="s">
        <v>56422</v>
      </c>
      <c r="L10588" t="s">
        <v>303</v>
      </c>
      <c r="M10588" t="s">
        <v>22873</v>
      </c>
    </row>
    <row r="10589" spans="1:13" x14ac:dyDescent="0.2">
      <c r="A10589" t="s">
        <v>38143</v>
      </c>
      <c r="B10589" t="s">
        <v>38144</v>
      </c>
      <c r="C10589" t="s">
        <v>56423</v>
      </c>
      <c r="D10589" t="s">
        <v>8198</v>
      </c>
      <c r="F10589" t="s">
        <v>56424</v>
      </c>
      <c r="G10589" t="s">
        <v>56425</v>
      </c>
      <c r="H10589" t="s">
        <v>17339</v>
      </c>
      <c r="J10589" t="s">
        <v>56426</v>
      </c>
      <c r="K10589" t="s">
        <v>56427</v>
      </c>
      <c r="L10589" t="s">
        <v>303</v>
      </c>
      <c r="M10589" t="s">
        <v>2049</v>
      </c>
    </row>
    <row r="10590" spans="1:13" x14ac:dyDescent="0.2">
      <c r="A10590" t="s">
        <v>38143</v>
      </c>
      <c r="B10590" t="s">
        <v>38144</v>
      </c>
      <c r="C10590" t="s">
        <v>56428</v>
      </c>
      <c r="D10590" t="s">
        <v>349</v>
      </c>
      <c r="F10590" t="s">
        <v>28702</v>
      </c>
      <c r="G10590" t="s">
        <v>56429</v>
      </c>
      <c r="H10590" t="s">
        <v>18176</v>
      </c>
      <c r="J10590" t="s">
        <v>56430</v>
      </c>
      <c r="K10590" t="s">
        <v>56374</v>
      </c>
      <c r="L10590" t="s">
        <v>303</v>
      </c>
      <c r="M10590" t="s">
        <v>422</v>
      </c>
    </row>
    <row r="10591" spans="1:13" x14ac:dyDescent="0.2">
      <c r="A10591" t="s">
        <v>38143</v>
      </c>
      <c r="B10591" t="s">
        <v>38144</v>
      </c>
      <c r="C10591" t="s">
        <v>56431</v>
      </c>
      <c r="D10591" t="s">
        <v>349</v>
      </c>
      <c r="F10591" t="s">
        <v>56432</v>
      </c>
      <c r="H10591" t="s">
        <v>17863</v>
      </c>
      <c r="I10591" t="s">
        <v>17906</v>
      </c>
      <c r="J10591" t="s">
        <v>56433</v>
      </c>
      <c r="K10591" t="s">
        <v>56434</v>
      </c>
      <c r="L10591" t="s">
        <v>303</v>
      </c>
      <c r="M10591" t="s">
        <v>422</v>
      </c>
    </row>
    <row r="10592" spans="1:13" x14ac:dyDescent="0.2">
      <c r="A10592" t="s">
        <v>38143</v>
      </c>
      <c r="B10592" t="s">
        <v>38144</v>
      </c>
      <c r="C10592" t="s">
        <v>56435</v>
      </c>
      <c r="D10592" t="s">
        <v>349</v>
      </c>
      <c r="E10592" t="s">
        <v>476</v>
      </c>
      <c r="F10592" t="s">
        <v>56436</v>
      </c>
      <c r="G10592" t="s">
        <v>56437</v>
      </c>
      <c r="H10592" t="s">
        <v>17339</v>
      </c>
      <c r="J10592" t="s">
        <v>56438</v>
      </c>
      <c r="K10592" t="s">
        <v>56439</v>
      </c>
      <c r="L10592" t="s">
        <v>303</v>
      </c>
      <c r="M10592" t="s">
        <v>422</v>
      </c>
    </row>
    <row r="10593" spans="1:13" x14ac:dyDescent="0.2">
      <c r="A10593" t="s">
        <v>38143</v>
      </c>
      <c r="B10593" t="s">
        <v>38144</v>
      </c>
      <c r="C10593" t="s">
        <v>56440</v>
      </c>
      <c r="D10593" t="s">
        <v>17929</v>
      </c>
      <c r="E10593" t="s">
        <v>56441</v>
      </c>
      <c r="F10593" t="s">
        <v>56442</v>
      </c>
      <c r="G10593" t="s">
        <v>56443</v>
      </c>
      <c r="H10593" t="s">
        <v>17339</v>
      </c>
      <c r="J10593" t="s">
        <v>56444</v>
      </c>
      <c r="K10593" t="s">
        <v>56445</v>
      </c>
      <c r="L10593" t="s">
        <v>303</v>
      </c>
      <c r="M10593" t="s">
        <v>4493</v>
      </c>
    </row>
    <row r="10594" spans="1:13" x14ac:dyDescent="0.2">
      <c r="A10594" t="s">
        <v>38143</v>
      </c>
      <c r="B10594" t="s">
        <v>38144</v>
      </c>
      <c r="C10594" t="s">
        <v>56446</v>
      </c>
      <c r="D10594" t="s">
        <v>349</v>
      </c>
      <c r="F10594" t="s">
        <v>56447</v>
      </c>
      <c r="G10594" t="s">
        <v>56387</v>
      </c>
      <c r="H10594" t="s">
        <v>18176</v>
      </c>
      <c r="J10594" t="s">
        <v>56448</v>
      </c>
      <c r="K10594" t="s">
        <v>56449</v>
      </c>
      <c r="L10594" t="s">
        <v>303</v>
      </c>
      <c r="M10594" t="s">
        <v>422</v>
      </c>
    </row>
    <row r="10595" spans="1:13" x14ac:dyDescent="0.2">
      <c r="A10595" t="s">
        <v>38143</v>
      </c>
      <c r="B10595" t="s">
        <v>38144</v>
      </c>
      <c r="C10595" t="s">
        <v>56450</v>
      </c>
      <c r="D10595" t="s">
        <v>572</v>
      </c>
      <c r="E10595" t="s">
        <v>573</v>
      </c>
      <c r="F10595" t="s">
        <v>56451</v>
      </c>
      <c r="G10595" t="s">
        <v>56452</v>
      </c>
      <c r="H10595" t="s">
        <v>56453</v>
      </c>
      <c r="I10595" t="s">
        <v>56454</v>
      </c>
      <c r="J10595" t="s">
        <v>56455</v>
      </c>
      <c r="K10595" t="s">
        <v>56456</v>
      </c>
      <c r="L10595" t="s">
        <v>303</v>
      </c>
      <c r="M10595" t="s">
        <v>56457</v>
      </c>
    </row>
    <row r="10596" spans="1:13" x14ac:dyDescent="0.2">
      <c r="A10596" t="s">
        <v>38143</v>
      </c>
      <c r="B10596" t="s">
        <v>38144</v>
      </c>
      <c r="C10596" t="s">
        <v>56458</v>
      </c>
      <c r="D10596" t="s">
        <v>564</v>
      </c>
      <c r="E10596" t="s">
        <v>296</v>
      </c>
      <c r="F10596" t="s">
        <v>56459</v>
      </c>
      <c r="G10596" t="s">
        <v>56460</v>
      </c>
      <c r="H10596" t="s">
        <v>56461</v>
      </c>
      <c r="I10596" t="s">
        <v>56462</v>
      </c>
      <c r="J10596" t="s">
        <v>56463</v>
      </c>
      <c r="K10596" t="s">
        <v>56464</v>
      </c>
      <c r="L10596" t="s">
        <v>303</v>
      </c>
      <c r="M10596" t="s">
        <v>422</v>
      </c>
    </row>
    <row r="10597" spans="1:13" x14ac:dyDescent="0.2">
      <c r="A10597" t="s">
        <v>38143</v>
      </c>
      <c r="B10597" t="s">
        <v>38144</v>
      </c>
      <c r="C10597" t="s">
        <v>56465</v>
      </c>
      <c r="D10597" t="s">
        <v>56466</v>
      </c>
      <c r="E10597" t="s">
        <v>56467</v>
      </c>
      <c r="F10597" t="s">
        <v>56468</v>
      </c>
      <c r="G10597" t="s">
        <v>56469</v>
      </c>
      <c r="H10597" t="s">
        <v>56470</v>
      </c>
      <c r="I10597" t="s">
        <v>18176</v>
      </c>
      <c r="J10597" t="s">
        <v>56471</v>
      </c>
      <c r="K10597" t="s">
        <v>56472</v>
      </c>
      <c r="L10597" t="s">
        <v>303</v>
      </c>
      <c r="M10597" t="s">
        <v>5152</v>
      </c>
    </row>
    <row r="10598" spans="1:13" x14ac:dyDescent="0.2">
      <c r="A10598" t="s">
        <v>38143</v>
      </c>
      <c r="B10598" t="s">
        <v>38144</v>
      </c>
      <c r="C10598" t="s">
        <v>56473</v>
      </c>
      <c r="D10598" t="s">
        <v>572</v>
      </c>
      <c r="E10598" t="s">
        <v>573</v>
      </c>
      <c r="F10598" t="s">
        <v>56474</v>
      </c>
      <c r="G10598" t="s">
        <v>35645</v>
      </c>
      <c r="H10598" t="s">
        <v>51919</v>
      </c>
      <c r="I10598" t="s">
        <v>18176</v>
      </c>
      <c r="J10598" t="s">
        <v>56475</v>
      </c>
      <c r="K10598" t="s">
        <v>56476</v>
      </c>
      <c r="L10598" t="s">
        <v>303</v>
      </c>
      <c r="M10598" t="s">
        <v>5402</v>
      </c>
    </row>
    <row r="10599" spans="1:13" x14ac:dyDescent="0.2">
      <c r="A10599" t="s">
        <v>38143</v>
      </c>
      <c r="B10599" t="s">
        <v>38144</v>
      </c>
      <c r="C10599" t="s">
        <v>56477</v>
      </c>
      <c r="D10599" t="s">
        <v>349</v>
      </c>
      <c r="F10599" t="s">
        <v>52509</v>
      </c>
      <c r="G10599" t="s">
        <v>56478</v>
      </c>
      <c r="H10599" t="s">
        <v>18176</v>
      </c>
      <c r="J10599" t="s">
        <v>56479</v>
      </c>
      <c r="K10599" t="s">
        <v>56480</v>
      </c>
      <c r="L10599" t="s">
        <v>303</v>
      </c>
      <c r="M10599" t="s">
        <v>422</v>
      </c>
    </row>
    <row r="10600" spans="1:13" x14ac:dyDescent="0.2">
      <c r="A10600" t="s">
        <v>38143</v>
      </c>
      <c r="B10600" t="s">
        <v>38144</v>
      </c>
      <c r="C10600" t="s">
        <v>56481</v>
      </c>
      <c r="D10600" t="s">
        <v>8198</v>
      </c>
      <c r="E10600" t="s">
        <v>54944</v>
      </c>
      <c r="F10600" t="s">
        <v>484</v>
      </c>
      <c r="G10600" t="s">
        <v>8628</v>
      </c>
      <c r="H10600" t="s">
        <v>56482</v>
      </c>
      <c r="I10600" t="s">
        <v>18176</v>
      </c>
      <c r="J10600" t="s">
        <v>56483</v>
      </c>
      <c r="K10600" t="s">
        <v>56484</v>
      </c>
      <c r="L10600" t="s">
        <v>303</v>
      </c>
      <c r="M10600" t="s">
        <v>3015</v>
      </c>
    </row>
    <row r="10601" spans="1:13" x14ac:dyDescent="0.2">
      <c r="A10601" t="s">
        <v>38143</v>
      </c>
      <c r="B10601" t="s">
        <v>38144</v>
      </c>
      <c r="C10601" t="s">
        <v>56485</v>
      </c>
      <c r="D10601" t="s">
        <v>844</v>
      </c>
      <c r="E10601" t="s">
        <v>296</v>
      </c>
      <c r="F10601" t="s">
        <v>56486</v>
      </c>
      <c r="H10601" t="s">
        <v>56429</v>
      </c>
      <c r="I10601" t="s">
        <v>18176</v>
      </c>
      <c r="J10601" t="s">
        <v>56487</v>
      </c>
      <c r="K10601" t="s">
        <v>56488</v>
      </c>
      <c r="L10601" t="s">
        <v>303</v>
      </c>
      <c r="M10601" t="s">
        <v>30701</v>
      </c>
    </row>
    <row r="10602" spans="1:13" x14ac:dyDescent="0.2">
      <c r="A10602" t="s">
        <v>38143</v>
      </c>
      <c r="B10602" t="s">
        <v>38144</v>
      </c>
      <c r="C10602" t="s">
        <v>56489</v>
      </c>
      <c r="D10602" t="s">
        <v>572</v>
      </c>
      <c r="E10602" t="s">
        <v>573</v>
      </c>
      <c r="F10602" t="s">
        <v>2249</v>
      </c>
      <c r="H10602" t="s">
        <v>56329</v>
      </c>
      <c r="I10602" t="s">
        <v>18176</v>
      </c>
      <c r="J10602" t="s">
        <v>56490</v>
      </c>
      <c r="K10602" t="s">
        <v>56491</v>
      </c>
      <c r="L10602" t="s">
        <v>303</v>
      </c>
      <c r="M10602" t="s">
        <v>5402</v>
      </c>
    </row>
    <row r="10603" spans="1:13" x14ac:dyDescent="0.2">
      <c r="A10603" t="s">
        <v>38143</v>
      </c>
      <c r="B10603" t="s">
        <v>38144</v>
      </c>
      <c r="C10603" t="s">
        <v>56492</v>
      </c>
      <c r="D10603" t="s">
        <v>56493</v>
      </c>
      <c r="E10603" t="s">
        <v>56494</v>
      </c>
      <c r="F10603" t="s">
        <v>56495</v>
      </c>
      <c r="G10603" t="s">
        <v>17848</v>
      </c>
      <c r="H10603" t="s">
        <v>17339</v>
      </c>
      <c r="J10603" t="s">
        <v>56496</v>
      </c>
      <c r="K10603" t="s">
        <v>56497</v>
      </c>
      <c r="L10603" t="s">
        <v>303</v>
      </c>
      <c r="M10603" t="s">
        <v>31889</v>
      </c>
    </row>
    <row r="10604" spans="1:13" x14ac:dyDescent="0.2">
      <c r="A10604" t="s">
        <v>38143</v>
      </c>
      <c r="B10604" t="s">
        <v>38144</v>
      </c>
      <c r="C10604" t="s">
        <v>56498</v>
      </c>
      <c r="D10604" t="s">
        <v>349</v>
      </c>
      <c r="F10604" t="s">
        <v>35666</v>
      </c>
      <c r="H10604" t="s">
        <v>56499</v>
      </c>
      <c r="I10604" t="s">
        <v>18176</v>
      </c>
      <c r="J10604" t="s">
        <v>56500</v>
      </c>
      <c r="K10604" t="s">
        <v>56501</v>
      </c>
      <c r="L10604" t="s">
        <v>303</v>
      </c>
      <c r="M10604" t="s">
        <v>422</v>
      </c>
    </row>
    <row r="10605" spans="1:13" x14ac:dyDescent="0.2">
      <c r="A10605" t="s">
        <v>38143</v>
      </c>
      <c r="B10605" t="s">
        <v>38144</v>
      </c>
      <c r="C10605" t="s">
        <v>56502</v>
      </c>
      <c r="D10605" t="s">
        <v>366</v>
      </c>
      <c r="E10605" t="s">
        <v>1215</v>
      </c>
      <c r="F10605" t="s">
        <v>56503</v>
      </c>
      <c r="G10605" t="s">
        <v>56372</v>
      </c>
      <c r="H10605" t="s">
        <v>18176</v>
      </c>
      <c r="J10605" t="s">
        <v>56504</v>
      </c>
      <c r="K10605" t="s">
        <v>56505</v>
      </c>
      <c r="L10605" t="s">
        <v>303</v>
      </c>
      <c r="M10605" t="s">
        <v>6289</v>
      </c>
    </row>
    <row r="10606" spans="1:13" x14ac:dyDescent="0.2">
      <c r="A10606" t="s">
        <v>38143</v>
      </c>
      <c r="B10606" t="s">
        <v>38144</v>
      </c>
      <c r="C10606" t="s">
        <v>56506</v>
      </c>
      <c r="D10606" t="s">
        <v>17890</v>
      </c>
      <c r="E10606" t="s">
        <v>56507</v>
      </c>
      <c r="F10606" t="s">
        <v>56508</v>
      </c>
      <c r="G10606" t="s">
        <v>56509</v>
      </c>
      <c r="H10606" t="s">
        <v>56510</v>
      </c>
      <c r="I10606" t="s">
        <v>18176</v>
      </c>
      <c r="J10606" t="s">
        <v>56511</v>
      </c>
      <c r="K10606" t="s">
        <v>302</v>
      </c>
      <c r="L10606" t="s">
        <v>303</v>
      </c>
      <c r="M10606" t="s">
        <v>56512</v>
      </c>
    </row>
    <row r="10607" spans="1:13" x14ac:dyDescent="0.2">
      <c r="A10607" t="s">
        <v>38143</v>
      </c>
      <c r="B10607" t="s">
        <v>38144</v>
      </c>
      <c r="C10607" t="s">
        <v>56513</v>
      </c>
      <c r="D10607" t="s">
        <v>349</v>
      </c>
      <c r="F10607" t="s">
        <v>20930</v>
      </c>
      <c r="G10607" t="s">
        <v>56514</v>
      </c>
      <c r="H10607" t="s">
        <v>17339</v>
      </c>
      <c r="J10607" t="s">
        <v>18047</v>
      </c>
      <c r="K10607" t="s">
        <v>302</v>
      </c>
      <c r="L10607" t="s">
        <v>303</v>
      </c>
      <c r="M10607" t="s">
        <v>48097</v>
      </c>
    </row>
    <row r="10608" spans="1:13" x14ac:dyDescent="0.2">
      <c r="A10608" t="s">
        <v>38143</v>
      </c>
      <c r="B10608" t="s">
        <v>38144</v>
      </c>
      <c r="C10608" t="s">
        <v>56515</v>
      </c>
      <c r="D10608" t="s">
        <v>8198</v>
      </c>
      <c r="E10608" t="s">
        <v>5074</v>
      </c>
      <c r="F10608" t="s">
        <v>56516</v>
      </c>
      <c r="G10608" t="s">
        <v>56517</v>
      </c>
      <c r="H10608" t="s">
        <v>56518</v>
      </c>
      <c r="I10608" t="s">
        <v>18176</v>
      </c>
      <c r="J10608" t="s">
        <v>56519</v>
      </c>
      <c r="K10608" t="s">
        <v>56520</v>
      </c>
      <c r="L10608" t="s">
        <v>303</v>
      </c>
      <c r="M10608" t="s">
        <v>36199</v>
      </c>
    </row>
    <row r="10609" spans="1:13" x14ac:dyDescent="0.2">
      <c r="A10609" t="s">
        <v>38143</v>
      </c>
      <c r="B10609" t="s">
        <v>38144</v>
      </c>
      <c r="C10609" t="s">
        <v>56521</v>
      </c>
      <c r="D10609" t="s">
        <v>8198</v>
      </c>
      <c r="E10609" t="s">
        <v>5074</v>
      </c>
      <c r="F10609" t="s">
        <v>56522</v>
      </c>
      <c r="H10609" t="s">
        <v>17994</v>
      </c>
      <c r="I10609" t="s">
        <v>17906</v>
      </c>
      <c r="J10609" t="s">
        <v>56523</v>
      </c>
      <c r="K10609" t="s">
        <v>56524</v>
      </c>
      <c r="L10609" t="s">
        <v>303</v>
      </c>
      <c r="M10609" t="s">
        <v>2049</v>
      </c>
    </row>
    <row r="10610" spans="1:13" x14ac:dyDescent="0.2">
      <c r="A10610" t="s">
        <v>38143</v>
      </c>
      <c r="B10610" t="s">
        <v>38144</v>
      </c>
      <c r="C10610" t="s">
        <v>56525</v>
      </c>
      <c r="D10610" t="s">
        <v>572</v>
      </c>
      <c r="E10610" t="s">
        <v>573</v>
      </c>
      <c r="F10610" t="s">
        <v>56526</v>
      </c>
      <c r="G10610" t="s">
        <v>18079</v>
      </c>
      <c r="H10610" t="s">
        <v>17339</v>
      </c>
      <c r="J10610" t="s">
        <v>56527</v>
      </c>
      <c r="K10610" t="s">
        <v>56528</v>
      </c>
      <c r="L10610" t="s">
        <v>303</v>
      </c>
      <c r="M10610" t="s">
        <v>5402</v>
      </c>
    </row>
    <row r="10611" spans="1:13" x14ac:dyDescent="0.2">
      <c r="A10611" t="s">
        <v>38143</v>
      </c>
      <c r="B10611" t="s">
        <v>38144</v>
      </c>
      <c r="C10611" t="s">
        <v>56529</v>
      </c>
      <c r="D10611" t="s">
        <v>349</v>
      </c>
      <c r="E10611" t="s">
        <v>424</v>
      </c>
      <c r="F10611" t="s">
        <v>56530</v>
      </c>
      <c r="G10611" t="s">
        <v>56531</v>
      </c>
      <c r="H10611" t="s">
        <v>18176</v>
      </c>
      <c r="J10611" t="s">
        <v>56532</v>
      </c>
      <c r="K10611" t="s">
        <v>56533</v>
      </c>
      <c r="L10611" t="s">
        <v>303</v>
      </c>
      <c r="M10611" t="s">
        <v>2054</v>
      </c>
    </row>
    <row r="10612" spans="1:13" x14ac:dyDescent="0.2">
      <c r="A10612" t="s">
        <v>38143</v>
      </c>
      <c r="B10612" t="s">
        <v>38144</v>
      </c>
      <c r="C10612" t="s">
        <v>56534</v>
      </c>
      <c r="D10612" t="s">
        <v>56535</v>
      </c>
      <c r="F10612" t="s">
        <v>56536</v>
      </c>
      <c r="G10612" t="s">
        <v>56537</v>
      </c>
      <c r="H10612" t="s">
        <v>17339</v>
      </c>
      <c r="J10612" t="s">
        <v>56538</v>
      </c>
      <c r="K10612" t="s">
        <v>56539</v>
      </c>
      <c r="L10612" t="s">
        <v>303</v>
      </c>
      <c r="M10612" t="s">
        <v>56540</v>
      </c>
    </row>
    <row r="10613" spans="1:13" x14ac:dyDescent="0.2">
      <c r="A10613" t="s">
        <v>38143</v>
      </c>
      <c r="B10613" t="s">
        <v>38144</v>
      </c>
      <c r="C10613" t="s">
        <v>56541</v>
      </c>
      <c r="D10613" t="s">
        <v>349</v>
      </c>
      <c r="F10613" t="s">
        <v>56542</v>
      </c>
      <c r="G10613" t="s">
        <v>56543</v>
      </c>
      <c r="H10613" t="s">
        <v>17339</v>
      </c>
      <c r="J10613" t="s">
        <v>56544</v>
      </c>
      <c r="K10613" t="s">
        <v>56545</v>
      </c>
      <c r="L10613" t="s">
        <v>303</v>
      </c>
      <c r="M10613" t="s">
        <v>422</v>
      </c>
    </row>
    <row r="10614" spans="1:13" x14ac:dyDescent="0.2">
      <c r="A10614" t="s">
        <v>38143</v>
      </c>
      <c r="B10614" t="s">
        <v>38144</v>
      </c>
      <c r="C10614" t="s">
        <v>56546</v>
      </c>
      <c r="D10614" t="s">
        <v>4900</v>
      </c>
      <c r="E10614" t="s">
        <v>56547</v>
      </c>
      <c r="F10614" t="s">
        <v>56548</v>
      </c>
      <c r="G10614" t="s">
        <v>56549</v>
      </c>
      <c r="H10614" t="s">
        <v>56372</v>
      </c>
      <c r="I10614" t="s">
        <v>18176</v>
      </c>
      <c r="J10614" t="s">
        <v>56550</v>
      </c>
      <c r="K10614" t="s">
        <v>56551</v>
      </c>
      <c r="L10614" t="s">
        <v>303</v>
      </c>
      <c r="M10614" t="s">
        <v>21787</v>
      </c>
    </row>
    <row r="10615" spans="1:13" x14ac:dyDescent="0.2">
      <c r="A10615" t="s">
        <v>38143</v>
      </c>
      <c r="B10615" t="s">
        <v>38144</v>
      </c>
      <c r="C10615" t="s">
        <v>56552</v>
      </c>
      <c r="D10615" t="s">
        <v>844</v>
      </c>
      <c r="E10615" t="s">
        <v>296</v>
      </c>
      <c r="F10615" t="s">
        <v>56553</v>
      </c>
      <c r="G10615" t="s">
        <v>56499</v>
      </c>
      <c r="H10615" t="s">
        <v>18176</v>
      </c>
      <c r="J10615" t="s">
        <v>56554</v>
      </c>
      <c r="K10615" t="s">
        <v>56555</v>
      </c>
      <c r="L10615" t="s">
        <v>303</v>
      </c>
      <c r="M10615" t="s">
        <v>8513</v>
      </c>
    </row>
    <row r="10616" spans="1:13" x14ac:dyDescent="0.2">
      <c r="A10616" t="s">
        <v>38143</v>
      </c>
      <c r="B10616" t="s">
        <v>38144</v>
      </c>
      <c r="C10616" t="s">
        <v>56556</v>
      </c>
      <c r="D10616" t="s">
        <v>572</v>
      </c>
      <c r="E10616" t="s">
        <v>573</v>
      </c>
      <c r="F10616" t="s">
        <v>56557</v>
      </c>
      <c r="G10616" t="s">
        <v>56355</v>
      </c>
      <c r="H10616" t="s">
        <v>18176</v>
      </c>
      <c r="J10616" t="s">
        <v>56558</v>
      </c>
      <c r="K10616" t="s">
        <v>56559</v>
      </c>
      <c r="L10616" t="s">
        <v>303</v>
      </c>
      <c r="M10616" t="s">
        <v>56560</v>
      </c>
    </row>
    <row r="10617" spans="1:13" x14ac:dyDescent="0.2">
      <c r="A10617" t="s">
        <v>38143</v>
      </c>
      <c r="B10617" t="s">
        <v>38144</v>
      </c>
      <c r="C10617" t="s">
        <v>56561</v>
      </c>
      <c r="D10617" t="s">
        <v>349</v>
      </c>
      <c r="F10617" t="s">
        <v>14799</v>
      </c>
      <c r="G10617" t="s">
        <v>56562</v>
      </c>
      <c r="H10617" t="s">
        <v>17339</v>
      </c>
      <c r="J10617" t="s">
        <v>56563</v>
      </c>
      <c r="K10617" t="s">
        <v>302</v>
      </c>
      <c r="L10617" t="s">
        <v>303</v>
      </c>
      <c r="M10617" t="s">
        <v>422</v>
      </c>
    </row>
    <row r="10618" spans="1:13" x14ac:dyDescent="0.2">
      <c r="A10618" t="s">
        <v>38143</v>
      </c>
      <c r="B10618" t="s">
        <v>38144</v>
      </c>
      <c r="C10618" t="s">
        <v>56564</v>
      </c>
      <c r="D10618" t="s">
        <v>572</v>
      </c>
      <c r="E10618" t="s">
        <v>573</v>
      </c>
      <c r="F10618" t="s">
        <v>56565</v>
      </c>
      <c r="G10618" t="s">
        <v>56566</v>
      </c>
      <c r="H10618" t="s">
        <v>56372</v>
      </c>
      <c r="I10618" t="s">
        <v>18176</v>
      </c>
      <c r="J10618" t="s">
        <v>56567</v>
      </c>
      <c r="K10618" t="s">
        <v>302</v>
      </c>
      <c r="L10618" t="s">
        <v>303</v>
      </c>
      <c r="M10618" t="s">
        <v>3377</v>
      </c>
    </row>
    <row r="10619" spans="1:13" x14ac:dyDescent="0.2">
      <c r="A10619" t="s">
        <v>38143</v>
      </c>
      <c r="B10619" t="s">
        <v>38144</v>
      </c>
      <c r="C10619" t="s">
        <v>56568</v>
      </c>
      <c r="D10619" t="s">
        <v>349</v>
      </c>
      <c r="F10619" t="s">
        <v>56569</v>
      </c>
      <c r="G10619" t="s">
        <v>17339</v>
      </c>
      <c r="J10619" t="s">
        <v>56570</v>
      </c>
      <c r="K10619" t="s">
        <v>302</v>
      </c>
      <c r="L10619" t="s">
        <v>303</v>
      </c>
      <c r="M10619" t="s">
        <v>422</v>
      </c>
    </row>
    <row r="10620" spans="1:13" x14ac:dyDescent="0.2">
      <c r="A10620" t="s">
        <v>38143</v>
      </c>
      <c r="B10620" t="s">
        <v>38144</v>
      </c>
      <c r="C10620" t="s">
        <v>56571</v>
      </c>
      <c r="D10620" t="s">
        <v>513</v>
      </c>
      <c r="E10620" t="s">
        <v>2638</v>
      </c>
      <c r="F10620" t="s">
        <v>56572</v>
      </c>
      <c r="H10620" t="s">
        <v>51919</v>
      </c>
      <c r="I10620" t="s">
        <v>18176</v>
      </c>
      <c r="J10620" t="s">
        <v>56573</v>
      </c>
      <c r="K10620" t="s">
        <v>56574</v>
      </c>
      <c r="L10620" t="s">
        <v>303</v>
      </c>
      <c r="M10620" t="s">
        <v>1258</v>
      </c>
    </row>
    <row r="10621" spans="1:13" x14ac:dyDescent="0.2">
      <c r="A10621" t="s">
        <v>38143</v>
      </c>
      <c r="B10621" t="s">
        <v>38144</v>
      </c>
      <c r="C10621" t="s">
        <v>56575</v>
      </c>
      <c r="D10621" t="s">
        <v>56576</v>
      </c>
      <c r="E10621" t="s">
        <v>56577</v>
      </c>
      <c r="F10621" t="s">
        <v>56578</v>
      </c>
      <c r="G10621" t="s">
        <v>10139</v>
      </c>
      <c r="H10621" t="s">
        <v>56579</v>
      </c>
      <c r="I10621" t="s">
        <v>18176</v>
      </c>
      <c r="J10621" t="s">
        <v>56580</v>
      </c>
      <c r="K10621" t="s">
        <v>56581</v>
      </c>
      <c r="L10621" t="s">
        <v>303</v>
      </c>
      <c r="M10621" t="s">
        <v>1077</v>
      </c>
    </row>
    <row r="10622" spans="1:13" x14ac:dyDescent="0.2">
      <c r="A10622" t="s">
        <v>38143</v>
      </c>
      <c r="B10622" t="s">
        <v>38144</v>
      </c>
      <c r="C10622" t="s">
        <v>56582</v>
      </c>
      <c r="D10622" t="s">
        <v>492</v>
      </c>
      <c r="E10622" t="s">
        <v>493</v>
      </c>
      <c r="F10622" t="s">
        <v>56583</v>
      </c>
      <c r="G10622" t="s">
        <v>18114</v>
      </c>
      <c r="H10622" t="s">
        <v>17339</v>
      </c>
      <c r="J10622" t="s">
        <v>56584</v>
      </c>
      <c r="K10622" t="s">
        <v>56585</v>
      </c>
      <c r="L10622" t="s">
        <v>303</v>
      </c>
      <c r="M10622" t="s">
        <v>1054</v>
      </c>
    </row>
    <row r="10623" spans="1:13" x14ac:dyDescent="0.2">
      <c r="A10623" t="s">
        <v>38143</v>
      </c>
      <c r="B10623" t="s">
        <v>38144</v>
      </c>
      <c r="C10623" t="s">
        <v>56586</v>
      </c>
      <c r="D10623" t="s">
        <v>349</v>
      </c>
      <c r="E10623" t="s">
        <v>1348</v>
      </c>
      <c r="F10623" t="s">
        <v>56587</v>
      </c>
      <c r="G10623" t="s">
        <v>56588</v>
      </c>
      <c r="H10623" t="s">
        <v>17339</v>
      </c>
      <c r="J10623" t="s">
        <v>56589</v>
      </c>
      <c r="K10623" t="s">
        <v>56590</v>
      </c>
      <c r="L10623" t="s">
        <v>303</v>
      </c>
      <c r="M10623" t="s">
        <v>10015</v>
      </c>
    </row>
    <row r="10624" spans="1:13" x14ac:dyDescent="0.2">
      <c r="A10624" t="s">
        <v>38143</v>
      </c>
      <c r="B10624" t="s">
        <v>38144</v>
      </c>
      <c r="C10624" t="s">
        <v>56591</v>
      </c>
      <c r="D10624" t="s">
        <v>17382</v>
      </c>
      <c r="E10624" t="s">
        <v>56592</v>
      </c>
      <c r="F10624" t="s">
        <v>56593</v>
      </c>
      <c r="G10624" t="s">
        <v>18175</v>
      </c>
      <c r="H10624" t="s">
        <v>18176</v>
      </c>
      <c r="J10624" t="s">
        <v>56594</v>
      </c>
      <c r="K10624" t="s">
        <v>56595</v>
      </c>
      <c r="L10624" t="s">
        <v>303</v>
      </c>
      <c r="M10624" t="s">
        <v>56596</v>
      </c>
    </row>
    <row r="10625" spans="1:13" x14ac:dyDescent="0.2">
      <c r="A10625" t="s">
        <v>38143</v>
      </c>
      <c r="B10625" t="s">
        <v>38144</v>
      </c>
      <c r="C10625" t="s">
        <v>56597</v>
      </c>
      <c r="D10625" t="s">
        <v>56598</v>
      </c>
      <c r="E10625" t="s">
        <v>14772</v>
      </c>
      <c r="F10625" t="s">
        <v>56599</v>
      </c>
      <c r="G10625" t="s">
        <v>17951</v>
      </c>
      <c r="H10625" t="s">
        <v>17339</v>
      </c>
      <c r="J10625" t="s">
        <v>56600</v>
      </c>
      <c r="K10625" t="s">
        <v>56601</v>
      </c>
      <c r="L10625" t="s">
        <v>303</v>
      </c>
      <c r="M10625" t="s">
        <v>14661</v>
      </c>
    </row>
    <row r="10626" spans="1:13" x14ac:dyDescent="0.2">
      <c r="A10626" t="s">
        <v>38143</v>
      </c>
      <c r="B10626" t="s">
        <v>38144</v>
      </c>
      <c r="C10626" t="s">
        <v>56602</v>
      </c>
      <c r="D10626" t="s">
        <v>844</v>
      </c>
      <c r="E10626" t="s">
        <v>296</v>
      </c>
      <c r="F10626" t="s">
        <v>56603</v>
      </c>
      <c r="G10626" t="s">
        <v>2249</v>
      </c>
      <c r="H10626" t="s">
        <v>56604</v>
      </c>
      <c r="I10626" t="s">
        <v>18176</v>
      </c>
      <c r="J10626" t="s">
        <v>56605</v>
      </c>
      <c r="K10626" t="s">
        <v>56606</v>
      </c>
      <c r="L10626" t="s">
        <v>303</v>
      </c>
      <c r="M10626" t="s">
        <v>56607</v>
      </c>
    </row>
    <row r="10627" spans="1:13" x14ac:dyDescent="0.2">
      <c r="A10627" t="s">
        <v>38143</v>
      </c>
      <c r="B10627" t="s">
        <v>38144</v>
      </c>
      <c r="C10627" t="s">
        <v>56608</v>
      </c>
      <c r="D10627" t="s">
        <v>349</v>
      </c>
      <c r="F10627" t="s">
        <v>6618</v>
      </c>
      <c r="G10627" t="s">
        <v>51919</v>
      </c>
      <c r="H10627" t="s">
        <v>18176</v>
      </c>
      <c r="J10627" t="s">
        <v>56609</v>
      </c>
      <c r="K10627" t="s">
        <v>56610</v>
      </c>
      <c r="L10627" t="s">
        <v>303</v>
      </c>
      <c r="M10627" t="s">
        <v>422</v>
      </c>
    </row>
    <row r="10628" spans="1:13" x14ac:dyDescent="0.2">
      <c r="A10628" t="s">
        <v>38143</v>
      </c>
      <c r="B10628" t="s">
        <v>38144</v>
      </c>
      <c r="C10628" t="s">
        <v>56611</v>
      </c>
      <c r="D10628" t="s">
        <v>8198</v>
      </c>
      <c r="E10628" t="s">
        <v>5074</v>
      </c>
      <c r="F10628" t="s">
        <v>56612</v>
      </c>
      <c r="H10628" t="s">
        <v>18175</v>
      </c>
      <c r="I10628" t="s">
        <v>18176</v>
      </c>
      <c r="J10628" t="s">
        <v>56613</v>
      </c>
      <c r="K10628" t="s">
        <v>302</v>
      </c>
      <c r="L10628" t="s">
        <v>303</v>
      </c>
      <c r="M10628" t="s">
        <v>10638</v>
      </c>
    </row>
    <row r="10629" spans="1:13" x14ac:dyDescent="0.2">
      <c r="A10629" t="s">
        <v>38143</v>
      </c>
      <c r="B10629" t="s">
        <v>38144</v>
      </c>
      <c r="C10629" t="s">
        <v>56614</v>
      </c>
      <c r="D10629" t="s">
        <v>572</v>
      </c>
      <c r="E10629" t="s">
        <v>573</v>
      </c>
      <c r="F10629" t="s">
        <v>56615</v>
      </c>
      <c r="G10629" t="s">
        <v>56616</v>
      </c>
      <c r="H10629" t="s">
        <v>56381</v>
      </c>
      <c r="I10629" t="s">
        <v>18176</v>
      </c>
      <c r="J10629" t="s">
        <v>56617</v>
      </c>
      <c r="K10629" t="s">
        <v>56618</v>
      </c>
      <c r="L10629" t="s">
        <v>303</v>
      </c>
      <c r="M10629" t="s">
        <v>56384</v>
      </c>
    </row>
    <row r="10630" spans="1:13" x14ac:dyDescent="0.2">
      <c r="A10630" t="s">
        <v>38143</v>
      </c>
      <c r="B10630" t="s">
        <v>38144</v>
      </c>
      <c r="C10630" t="s">
        <v>56619</v>
      </c>
      <c r="D10630" t="s">
        <v>572</v>
      </c>
      <c r="E10630" t="s">
        <v>573</v>
      </c>
      <c r="F10630" t="s">
        <v>56620</v>
      </c>
      <c r="G10630" t="s">
        <v>18296</v>
      </c>
      <c r="H10630" t="s">
        <v>17339</v>
      </c>
      <c r="I10630" t="s">
        <v>17906</v>
      </c>
      <c r="J10630" t="s">
        <v>56621</v>
      </c>
      <c r="K10630" t="s">
        <v>56622</v>
      </c>
      <c r="L10630" t="s">
        <v>303</v>
      </c>
      <c r="M10630" t="s">
        <v>56623</v>
      </c>
    </row>
    <row r="10631" spans="1:13" x14ac:dyDescent="0.2">
      <c r="A10631" t="s">
        <v>38143</v>
      </c>
      <c r="B10631" t="s">
        <v>38144</v>
      </c>
      <c r="C10631" t="s">
        <v>56624</v>
      </c>
      <c r="D10631" t="s">
        <v>56625</v>
      </c>
      <c r="E10631" t="s">
        <v>17471</v>
      </c>
      <c r="F10631" t="s">
        <v>56626</v>
      </c>
      <c r="G10631" t="s">
        <v>56627</v>
      </c>
      <c r="H10631" t="s">
        <v>56367</v>
      </c>
      <c r="I10631" t="s">
        <v>17339</v>
      </c>
      <c r="J10631" t="s">
        <v>56628</v>
      </c>
      <c r="K10631" t="s">
        <v>56629</v>
      </c>
      <c r="L10631" t="s">
        <v>303</v>
      </c>
      <c r="M10631" t="s">
        <v>56630</v>
      </c>
    </row>
    <row r="10632" spans="1:13" x14ac:dyDescent="0.2">
      <c r="A10632" t="s">
        <v>38143</v>
      </c>
      <c r="B10632" t="s">
        <v>38144</v>
      </c>
      <c r="C10632" t="s">
        <v>56631</v>
      </c>
      <c r="D10632" t="s">
        <v>572</v>
      </c>
      <c r="E10632" t="s">
        <v>573</v>
      </c>
      <c r="F10632" t="s">
        <v>56632</v>
      </c>
      <c r="G10632" t="s">
        <v>56633</v>
      </c>
      <c r="H10632" t="s">
        <v>17339</v>
      </c>
      <c r="J10632" t="s">
        <v>56634</v>
      </c>
      <c r="K10632" t="s">
        <v>56635</v>
      </c>
      <c r="L10632" t="s">
        <v>303</v>
      </c>
      <c r="M10632" t="s">
        <v>976</v>
      </c>
    </row>
    <row r="10633" spans="1:13" x14ac:dyDescent="0.2">
      <c r="A10633" t="s">
        <v>38143</v>
      </c>
      <c r="B10633" t="s">
        <v>38144</v>
      </c>
      <c r="C10633" t="s">
        <v>56636</v>
      </c>
      <c r="D10633" t="s">
        <v>349</v>
      </c>
      <c r="F10633" t="s">
        <v>56637</v>
      </c>
      <c r="G10633" t="s">
        <v>17848</v>
      </c>
      <c r="H10633" t="s">
        <v>17339</v>
      </c>
      <c r="J10633" t="s">
        <v>56638</v>
      </c>
      <c r="K10633" t="s">
        <v>302</v>
      </c>
      <c r="L10633" t="s">
        <v>303</v>
      </c>
      <c r="M10633" t="s">
        <v>422</v>
      </c>
    </row>
    <row r="10634" spans="1:13" x14ac:dyDescent="0.2">
      <c r="A10634" t="s">
        <v>38143</v>
      </c>
      <c r="B10634" t="s">
        <v>38144</v>
      </c>
      <c r="C10634" t="s">
        <v>56639</v>
      </c>
      <c r="D10634" t="s">
        <v>349</v>
      </c>
      <c r="F10634" t="s">
        <v>7610</v>
      </c>
      <c r="G10634" t="s">
        <v>56640</v>
      </c>
      <c r="H10634" t="s">
        <v>56641</v>
      </c>
      <c r="I10634" t="s">
        <v>17339</v>
      </c>
      <c r="J10634" t="s">
        <v>56416</v>
      </c>
      <c r="K10634" t="s">
        <v>56642</v>
      </c>
      <c r="L10634" t="s">
        <v>303</v>
      </c>
      <c r="M10634" t="s">
        <v>56643</v>
      </c>
    </row>
    <row r="10635" spans="1:13" x14ac:dyDescent="0.2">
      <c r="A10635" t="s">
        <v>38143</v>
      </c>
      <c r="B10635" t="s">
        <v>38144</v>
      </c>
      <c r="C10635" t="s">
        <v>56644</v>
      </c>
      <c r="D10635" t="s">
        <v>366</v>
      </c>
      <c r="E10635" t="s">
        <v>367</v>
      </c>
      <c r="F10635" t="s">
        <v>42352</v>
      </c>
      <c r="H10635" t="s">
        <v>18358</v>
      </c>
      <c r="J10635" t="s">
        <v>56645</v>
      </c>
      <c r="K10635" t="s">
        <v>56646</v>
      </c>
      <c r="L10635" t="s">
        <v>303</v>
      </c>
      <c r="M10635" t="s">
        <v>46145</v>
      </c>
    </row>
    <row r="10636" spans="1:13" x14ac:dyDescent="0.2">
      <c r="A10636" t="s">
        <v>38143</v>
      </c>
      <c r="B10636" t="s">
        <v>38144</v>
      </c>
      <c r="C10636" t="s">
        <v>56647</v>
      </c>
      <c r="D10636" t="s">
        <v>349</v>
      </c>
      <c r="E10636" t="s">
        <v>424</v>
      </c>
      <c r="F10636" t="s">
        <v>35355</v>
      </c>
      <c r="H10636" t="s">
        <v>35652</v>
      </c>
      <c r="I10636" t="s">
        <v>18176</v>
      </c>
      <c r="J10636" t="s">
        <v>56648</v>
      </c>
      <c r="K10636" t="s">
        <v>56649</v>
      </c>
      <c r="L10636" t="s">
        <v>303</v>
      </c>
      <c r="M10636" t="s">
        <v>2054</v>
      </c>
    </row>
    <row r="10637" spans="1:13" x14ac:dyDescent="0.2">
      <c r="A10637" t="s">
        <v>38143</v>
      </c>
      <c r="B10637" t="s">
        <v>38144</v>
      </c>
      <c r="C10637" t="s">
        <v>56650</v>
      </c>
      <c r="D10637" t="s">
        <v>492</v>
      </c>
      <c r="E10637" t="s">
        <v>493</v>
      </c>
      <c r="F10637" t="s">
        <v>56651</v>
      </c>
      <c r="G10637" t="s">
        <v>56652</v>
      </c>
      <c r="H10637" t="s">
        <v>56372</v>
      </c>
      <c r="I10637" t="s">
        <v>18176</v>
      </c>
      <c r="J10637" t="s">
        <v>56653</v>
      </c>
      <c r="K10637" t="s">
        <v>56654</v>
      </c>
      <c r="L10637" t="s">
        <v>303</v>
      </c>
      <c r="M10637" t="s">
        <v>1966</v>
      </c>
    </row>
    <row r="10638" spans="1:13" x14ac:dyDescent="0.2">
      <c r="A10638" t="s">
        <v>38143</v>
      </c>
      <c r="B10638" t="s">
        <v>38144</v>
      </c>
      <c r="C10638" t="s">
        <v>56655</v>
      </c>
      <c r="D10638" t="s">
        <v>17890</v>
      </c>
      <c r="E10638" t="s">
        <v>56656</v>
      </c>
      <c r="F10638" t="s">
        <v>43557</v>
      </c>
      <c r="H10638" t="s">
        <v>56657</v>
      </c>
      <c r="I10638" t="s">
        <v>18176</v>
      </c>
      <c r="J10638" t="s">
        <v>56658</v>
      </c>
      <c r="K10638" t="s">
        <v>56659</v>
      </c>
      <c r="L10638" t="s">
        <v>303</v>
      </c>
      <c r="M10638" t="s">
        <v>2143</v>
      </c>
    </row>
    <row r="10639" spans="1:13" x14ac:dyDescent="0.2">
      <c r="A10639" t="s">
        <v>38143</v>
      </c>
      <c r="B10639" t="s">
        <v>38144</v>
      </c>
      <c r="C10639" t="s">
        <v>56660</v>
      </c>
      <c r="D10639" t="s">
        <v>6056</v>
      </c>
      <c r="E10639" t="s">
        <v>6057</v>
      </c>
      <c r="F10639" t="s">
        <v>56661</v>
      </c>
      <c r="G10639" t="s">
        <v>56662</v>
      </c>
      <c r="H10639" t="s">
        <v>17339</v>
      </c>
      <c r="J10639" t="s">
        <v>56663</v>
      </c>
      <c r="K10639" t="s">
        <v>56664</v>
      </c>
      <c r="L10639" t="s">
        <v>303</v>
      </c>
      <c r="M10639" t="s">
        <v>836</v>
      </c>
    </row>
    <row r="10640" spans="1:13" x14ac:dyDescent="0.2">
      <c r="A10640" t="s">
        <v>38143</v>
      </c>
      <c r="B10640" t="s">
        <v>38144</v>
      </c>
      <c r="C10640" t="s">
        <v>56665</v>
      </c>
      <c r="D10640" t="s">
        <v>18037</v>
      </c>
      <c r="E10640" t="s">
        <v>18038</v>
      </c>
      <c r="F10640" t="s">
        <v>56666</v>
      </c>
      <c r="G10640" t="s">
        <v>17979</v>
      </c>
      <c r="H10640" t="s">
        <v>17339</v>
      </c>
      <c r="J10640" t="s">
        <v>56667</v>
      </c>
      <c r="K10640" t="s">
        <v>56668</v>
      </c>
      <c r="L10640" t="s">
        <v>303</v>
      </c>
      <c r="M10640" t="s">
        <v>18043</v>
      </c>
    </row>
    <row r="10641" spans="1:13" x14ac:dyDescent="0.2">
      <c r="A10641" t="s">
        <v>38143</v>
      </c>
      <c r="B10641" t="s">
        <v>38144</v>
      </c>
      <c r="C10641" t="s">
        <v>56669</v>
      </c>
      <c r="D10641" t="s">
        <v>349</v>
      </c>
      <c r="E10641" t="s">
        <v>1348</v>
      </c>
      <c r="F10641" t="s">
        <v>5891</v>
      </c>
      <c r="G10641" t="s">
        <v>18109</v>
      </c>
      <c r="H10641" t="s">
        <v>17339</v>
      </c>
      <c r="J10641" t="s">
        <v>56670</v>
      </c>
      <c r="K10641" t="s">
        <v>56671</v>
      </c>
      <c r="L10641" t="s">
        <v>303</v>
      </c>
      <c r="M10641" t="s">
        <v>56672</v>
      </c>
    </row>
    <row r="10642" spans="1:13" x14ac:dyDescent="0.2">
      <c r="A10642" t="s">
        <v>38143</v>
      </c>
      <c r="B10642" t="s">
        <v>38144</v>
      </c>
      <c r="C10642" t="s">
        <v>56673</v>
      </c>
      <c r="D10642" t="s">
        <v>572</v>
      </c>
      <c r="E10642" t="s">
        <v>573</v>
      </c>
      <c r="F10642" t="s">
        <v>56674</v>
      </c>
      <c r="G10642" t="s">
        <v>56675</v>
      </c>
      <c r="I10642" t="s">
        <v>17339</v>
      </c>
      <c r="J10642" t="s">
        <v>56676</v>
      </c>
      <c r="K10642" t="s">
        <v>56677</v>
      </c>
      <c r="L10642" t="s">
        <v>303</v>
      </c>
      <c r="M10642" t="s">
        <v>5402</v>
      </c>
    </row>
    <row r="10643" spans="1:13" x14ac:dyDescent="0.2">
      <c r="A10643" t="s">
        <v>38143</v>
      </c>
      <c r="B10643" t="s">
        <v>38144</v>
      </c>
      <c r="C10643" t="s">
        <v>56678</v>
      </c>
      <c r="D10643" t="s">
        <v>572</v>
      </c>
      <c r="E10643" t="s">
        <v>573</v>
      </c>
      <c r="F10643" t="s">
        <v>56679</v>
      </c>
      <c r="G10643" t="s">
        <v>56680</v>
      </c>
      <c r="H10643" t="s">
        <v>56681</v>
      </c>
      <c r="I10643" t="s">
        <v>18176</v>
      </c>
      <c r="J10643" t="s">
        <v>56682</v>
      </c>
      <c r="K10643" t="s">
        <v>56683</v>
      </c>
      <c r="L10643" t="s">
        <v>303</v>
      </c>
      <c r="M10643" t="s">
        <v>10231</v>
      </c>
    </row>
    <row r="10644" spans="1:13" x14ac:dyDescent="0.2">
      <c r="A10644" t="s">
        <v>38143</v>
      </c>
      <c r="B10644" t="s">
        <v>38144</v>
      </c>
      <c r="C10644" t="s">
        <v>56684</v>
      </c>
      <c r="D10644" t="s">
        <v>56685</v>
      </c>
      <c r="E10644" t="s">
        <v>56686</v>
      </c>
      <c r="F10644" t="s">
        <v>56687</v>
      </c>
      <c r="G10644" t="s">
        <v>56688</v>
      </c>
      <c r="H10644" t="s">
        <v>56355</v>
      </c>
      <c r="I10644" t="s">
        <v>18176</v>
      </c>
      <c r="J10644" t="s">
        <v>56689</v>
      </c>
      <c r="K10644" t="s">
        <v>56690</v>
      </c>
      <c r="L10644" t="s">
        <v>303</v>
      </c>
      <c r="M10644" t="s">
        <v>55637</v>
      </c>
    </row>
    <row r="10645" spans="1:13" x14ac:dyDescent="0.2">
      <c r="A10645" t="s">
        <v>38143</v>
      </c>
      <c r="B10645" t="s">
        <v>38144</v>
      </c>
      <c r="C10645" t="s">
        <v>56691</v>
      </c>
      <c r="D10645" t="s">
        <v>349</v>
      </c>
      <c r="F10645" t="s">
        <v>8515</v>
      </c>
      <c r="G10645" t="s">
        <v>56355</v>
      </c>
      <c r="H10645" t="s">
        <v>18176</v>
      </c>
      <c r="J10645" t="s">
        <v>56692</v>
      </c>
      <c r="K10645" t="s">
        <v>56693</v>
      </c>
      <c r="L10645" t="s">
        <v>303</v>
      </c>
      <c r="M10645" t="s">
        <v>422</v>
      </c>
    </row>
    <row r="10646" spans="1:13" x14ac:dyDescent="0.2">
      <c r="A10646" t="s">
        <v>38143</v>
      </c>
      <c r="B10646" t="s">
        <v>38144</v>
      </c>
      <c r="C10646" t="s">
        <v>56694</v>
      </c>
      <c r="D10646" t="s">
        <v>56695</v>
      </c>
      <c r="E10646" t="s">
        <v>56696</v>
      </c>
      <c r="F10646" t="s">
        <v>56697</v>
      </c>
      <c r="G10646" t="s">
        <v>18096</v>
      </c>
      <c r="H10646" t="s">
        <v>17339</v>
      </c>
      <c r="J10646" t="s">
        <v>56698</v>
      </c>
      <c r="K10646" t="s">
        <v>56699</v>
      </c>
      <c r="L10646" t="s">
        <v>303</v>
      </c>
      <c r="M10646" t="s">
        <v>24223</v>
      </c>
    </row>
    <row r="10647" spans="1:13" x14ac:dyDescent="0.2">
      <c r="A10647" t="s">
        <v>38143</v>
      </c>
      <c r="B10647" t="s">
        <v>38144</v>
      </c>
      <c r="C10647" t="s">
        <v>56700</v>
      </c>
      <c r="D10647" t="s">
        <v>8198</v>
      </c>
      <c r="E10647" t="s">
        <v>54944</v>
      </c>
      <c r="F10647" t="s">
        <v>56701</v>
      </c>
      <c r="G10647" t="s">
        <v>56702</v>
      </c>
      <c r="H10647" t="s">
        <v>56703</v>
      </c>
      <c r="I10647" t="s">
        <v>18176</v>
      </c>
      <c r="J10647" t="s">
        <v>56704</v>
      </c>
      <c r="K10647" t="s">
        <v>56705</v>
      </c>
      <c r="L10647" t="s">
        <v>303</v>
      </c>
      <c r="M10647" t="s">
        <v>3015</v>
      </c>
    </row>
    <row r="10648" spans="1:13" x14ac:dyDescent="0.2">
      <c r="A10648" t="s">
        <v>38143</v>
      </c>
      <c r="B10648" t="s">
        <v>38144</v>
      </c>
      <c r="C10648" t="s">
        <v>56706</v>
      </c>
      <c r="D10648" t="s">
        <v>366</v>
      </c>
      <c r="E10648" t="s">
        <v>367</v>
      </c>
      <c r="F10648" t="s">
        <v>3526</v>
      </c>
      <c r="G10648" t="s">
        <v>56707</v>
      </c>
      <c r="H10648" t="s">
        <v>56708</v>
      </c>
      <c r="I10648" t="s">
        <v>17339</v>
      </c>
      <c r="J10648" t="s">
        <v>56709</v>
      </c>
      <c r="K10648" t="s">
        <v>56710</v>
      </c>
      <c r="L10648" t="s">
        <v>303</v>
      </c>
      <c r="M10648" t="s">
        <v>10137</v>
      </c>
    </row>
    <row r="10649" spans="1:13" x14ac:dyDescent="0.2">
      <c r="A10649" t="s">
        <v>38143</v>
      </c>
      <c r="B10649" t="s">
        <v>38144</v>
      </c>
      <c r="C10649" t="s">
        <v>56711</v>
      </c>
      <c r="D10649" t="s">
        <v>394</v>
      </c>
      <c r="E10649" t="s">
        <v>499</v>
      </c>
      <c r="F10649" t="s">
        <v>500</v>
      </c>
      <c r="G10649" t="s">
        <v>56712</v>
      </c>
      <c r="H10649" t="s">
        <v>56713</v>
      </c>
      <c r="I10649" t="s">
        <v>18175</v>
      </c>
      <c r="J10649" t="s">
        <v>56714</v>
      </c>
      <c r="K10649" t="s">
        <v>56715</v>
      </c>
      <c r="L10649" t="s">
        <v>303</v>
      </c>
      <c r="M10649" t="s">
        <v>7412</v>
      </c>
    </row>
    <row r="10650" spans="1:13" x14ac:dyDescent="0.2">
      <c r="A10650" t="s">
        <v>38143</v>
      </c>
      <c r="B10650" t="s">
        <v>38144</v>
      </c>
      <c r="C10650" t="s">
        <v>56716</v>
      </c>
      <c r="D10650" t="s">
        <v>56717</v>
      </c>
      <c r="E10650" t="s">
        <v>56718</v>
      </c>
      <c r="F10650" t="s">
        <v>56719</v>
      </c>
      <c r="G10650" t="s">
        <v>18142</v>
      </c>
      <c r="H10650" t="s">
        <v>17339</v>
      </c>
      <c r="J10650" t="s">
        <v>56720</v>
      </c>
      <c r="K10650" t="s">
        <v>302</v>
      </c>
      <c r="L10650" t="s">
        <v>303</v>
      </c>
      <c r="M10650" t="s">
        <v>56721</v>
      </c>
    </row>
    <row r="10651" spans="1:13" x14ac:dyDescent="0.2">
      <c r="A10651" t="s">
        <v>38143</v>
      </c>
      <c r="B10651" t="s">
        <v>38144</v>
      </c>
      <c r="C10651" t="s">
        <v>56722</v>
      </c>
      <c r="D10651" t="s">
        <v>349</v>
      </c>
      <c r="F10651" t="s">
        <v>56723</v>
      </c>
      <c r="G10651" t="s">
        <v>56724</v>
      </c>
      <c r="H10651" t="s">
        <v>56470</v>
      </c>
      <c r="I10651" t="s">
        <v>18176</v>
      </c>
      <c r="J10651" t="s">
        <v>56725</v>
      </c>
      <c r="K10651" t="s">
        <v>56726</v>
      </c>
      <c r="L10651" t="s">
        <v>303</v>
      </c>
      <c r="M10651" t="s">
        <v>12039</v>
      </c>
    </row>
    <row r="10652" spans="1:13" x14ac:dyDescent="0.2">
      <c r="A10652" t="s">
        <v>38143</v>
      </c>
      <c r="B10652" t="s">
        <v>38144</v>
      </c>
      <c r="C10652" t="s">
        <v>56727</v>
      </c>
      <c r="D10652" t="s">
        <v>349</v>
      </c>
      <c r="F10652" t="s">
        <v>56728</v>
      </c>
      <c r="G10652" t="s">
        <v>18175</v>
      </c>
      <c r="H10652" t="s">
        <v>18176</v>
      </c>
      <c r="J10652" t="s">
        <v>56729</v>
      </c>
      <c r="K10652" t="s">
        <v>56730</v>
      </c>
      <c r="L10652" t="s">
        <v>303</v>
      </c>
      <c r="M10652" t="s">
        <v>422</v>
      </c>
    </row>
    <row r="10653" spans="1:13" x14ac:dyDescent="0.2">
      <c r="A10653" t="s">
        <v>38143</v>
      </c>
      <c r="B10653" t="s">
        <v>38144</v>
      </c>
      <c r="C10653" t="s">
        <v>56731</v>
      </c>
      <c r="D10653" t="s">
        <v>2857</v>
      </c>
      <c r="E10653" t="s">
        <v>2858</v>
      </c>
      <c r="F10653" t="s">
        <v>56732</v>
      </c>
      <c r="G10653" t="s">
        <v>56733</v>
      </c>
      <c r="H10653" t="s">
        <v>18358</v>
      </c>
      <c r="J10653" t="s">
        <v>56734</v>
      </c>
      <c r="K10653" t="s">
        <v>56735</v>
      </c>
      <c r="L10653" t="s">
        <v>303</v>
      </c>
      <c r="M10653" t="s">
        <v>54849</v>
      </c>
    </row>
    <row r="10654" spans="1:13" x14ac:dyDescent="0.2">
      <c r="A10654" t="s">
        <v>38143</v>
      </c>
      <c r="B10654" t="s">
        <v>38144</v>
      </c>
      <c r="C10654" t="s">
        <v>56736</v>
      </c>
      <c r="D10654" t="s">
        <v>56737</v>
      </c>
      <c r="E10654" t="s">
        <v>56738</v>
      </c>
      <c r="F10654" t="s">
        <v>3191</v>
      </c>
      <c r="G10654" t="s">
        <v>56739</v>
      </c>
      <c r="H10654" t="s">
        <v>56740</v>
      </c>
      <c r="I10654" t="s">
        <v>18358</v>
      </c>
      <c r="J10654" t="s">
        <v>56741</v>
      </c>
      <c r="K10654" t="s">
        <v>56742</v>
      </c>
      <c r="L10654" t="s">
        <v>303</v>
      </c>
      <c r="M10654" t="s">
        <v>56743</v>
      </c>
    </row>
    <row r="10655" spans="1:13" x14ac:dyDescent="0.2">
      <c r="A10655" t="s">
        <v>38143</v>
      </c>
      <c r="B10655" t="s">
        <v>38144</v>
      </c>
      <c r="C10655" t="s">
        <v>56744</v>
      </c>
      <c r="D10655" t="s">
        <v>572</v>
      </c>
      <c r="E10655" t="s">
        <v>573</v>
      </c>
      <c r="F10655" t="s">
        <v>56745</v>
      </c>
      <c r="G10655" t="s">
        <v>981</v>
      </c>
      <c r="H10655" t="s">
        <v>18326</v>
      </c>
      <c r="I10655" t="s">
        <v>17339</v>
      </c>
      <c r="J10655" t="s">
        <v>56746</v>
      </c>
      <c r="K10655" t="s">
        <v>56747</v>
      </c>
      <c r="L10655" t="s">
        <v>303</v>
      </c>
      <c r="M10655" t="s">
        <v>5402</v>
      </c>
    </row>
    <row r="10656" spans="1:13" x14ac:dyDescent="0.2">
      <c r="A10656" t="s">
        <v>38143</v>
      </c>
      <c r="B10656" t="s">
        <v>38144</v>
      </c>
      <c r="C10656" t="s">
        <v>56748</v>
      </c>
      <c r="D10656" t="s">
        <v>17890</v>
      </c>
      <c r="E10656" t="s">
        <v>56749</v>
      </c>
      <c r="F10656" t="s">
        <v>56750</v>
      </c>
      <c r="G10656" t="s">
        <v>56751</v>
      </c>
      <c r="H10656" t="s">
        <v>56531</v>
      </c>
      <c r="I10656" t="s">
        <v>18176</v>
      </c>
      <c r="J10656" t="s">
        <v>56752</v>
      </c>
      <c r="K10656" t="s">
        <v>56753</v>
      </c>
      <c r="L10656" t="s">
        <v>303</v>
      </c>
      <c r="M10656" t="s">
        <v>24713</v>
      </c>
    </row>
    <row r="10657" spans="1:13" x14ac:dyDescent="0.2">
      <c r="A10657" t="s">
        <v>38143</v>
      </c>
      <c r="B10657" t="s">
        <v>38144</v>
      </c>
      <c r="C10657" t="s">
        <v>56754</v>
      </c>
      <c r="D10657" t="s">
        <v>349</v>
      </c>
      <c r="F10657" t="s">
        <v>56755</v>
      </c>
      <c r="G10657" t="s">
        <v>18358</v>
      </c>
      <c r="H10657" t="s">
        <v>18176</v>
      </c>
      <c r="J10657" t="s">
        <v>56756</v>
      </c>
      <c r="K10657" t="s">
        <v>56757</v>
      </c>
      <c r="L10657" t="s">
        <v>303</v>
      </c>
      <c r="M10657" t="s">
        <v>422</v>
      </c>
    </row>
    <row r="10658" spans="1:13" x14ac:dyDescent="0.2">
      <c r="A10658" t="s">
        <v>38143</v>
      </c>
      <c r="B10658" t="s">
        <v>38144</v>
      </c>
      <c r="C10658" t="s">
        <v>56758</v>
      </c>
      <c r="D10658" t="s">
        <v>56759</v>
      </c>
      <c r="E10658" t="s">
        <v>56760</v>
      </c>
      <c r="F10658" t="s">
        <v>12492</v>
      </c>
      <c r="G10658" t="s">
        <v>56761</v>
      </c>
      <c r="H10658" t="s">
        <v>56762</v>
      </c>
      <c r="I10658" t="s">
        <v>18176</v>
      </c>
      <c r="J10658" t="s">
        <v>56763</v>
      </c>
      <c r="K10658" t="s">
        <v>56764</v>
      </c>
      <c r="L10658" t="s">
        <v>303</v>
      </c>
      <c r="M10658" t="s">
        <v>3900</v>
      </c>
    </row>
    <row r="10659" spans="1:13" x14ac:dyDescent="0.2">
      <c r="A10659" t="s">
        <v>38143</v>
      </c>
      <c r="B10659" t="s">
        <v>38144</v>
      </c>
      <c r="C10659" t="s">
        <v>56765</v>
      </c>
      <c r="D10659" t="s">
        <v>56766</v>
      </c>
      <c r="E10659" t="s">
        <v>29563</v>
      </c>
      <c r="F10659" t="s">
        <v>56767</v>
      </c>
      <c r="G10659" t="s">
        <v>17856</v>
      </c>
      <c r="H10659" t="s">
        <v>17339</v>
      </c>
      <c r="J10659" t="s">
        <v>56768</v>
      </c>
      <c r="K10659" t="s">
        <v>56769</v>
      </c>
      <c r="L10659" t="s">
        <v>303</v>
      </c>
      <c r="M10659" t="s">
        <v>6179</v>
      </c>
    </row>
    <row r="10660" spans="1:13" x14ac:dyDescent="0.2">
      <c r="A10660" t="s">
        <v>38143</v>
      </c>
      <c r="B10660" t="s">
        <v>38144</v>
      </c>
      <c r="C10660" t="s">
        <v>56770</v>
      </c>
      <c r="D10660" t="s">
        <v>35737</v>
      </c>
      <c r="E10660" t="s">
        <v>56771</v>
      </c>
      <c r="F10660" t="s">
        <v>56772</v>
      </c>
      <c r="H10660" t="s">
        <v>18175</v>
      </c>
      <c r="I10660" t="s">
        <v>18176</v>
      </c>
      <c r="J10660" t="s">
        <v>56773</v>
      </c>
      <c r="K10660" t="s">
        <v>56774</v>
      </c>
      <c r="L10660" t="s">
        <v>303</v>
      </c>
      <c r="M10660" t="s">
        <v>4668</v>
      </c>
    </row>
    <row r="10661" spans="1:13" x14ac:dyDescent="0.2">
      <c r="A10661" t="s">
        <v>38143</v>
      </c>
      <c r="B10661" t="s">
        <v>38144</v>
      </c>
      <c r="C10661" t="s">
        <v>56775</v>
      </c>
      <c r="D10661" t="s">
        <v>572</v>
      </c>
      <c r="E10661" t="s">
        <v>573</v>
      </c>
      <c r="F10661" t="s">
        <v>8164</v>
      </c>
      <c r="G10661" t="s">
        <v>56776</v>
      </c>
      <c r="H10661" t="s">
        <v>17339</v>
      </c>
      <c r="J10661" t="s">
        <v>56777</v>
      </c>
      <c r="K10661" t="s">
        <v>56778</v>
      </c>
      <c r="L10661" t="s">
        <v>303</v>
      </c>
      <c r="M10661" t="s">
        <v>5402</v>
      </c>
    </row>
    <row r="10662" spans="1:13" x14ac:dyDescent="0.2">
      <c r="A10662" t="s">
        <v>38143</v>
      </c>
      <c r="B10662" t="s">
        <v>38144</v>
      </c>
      <c r="C10662" t="s">
        <v>56779</v>
      </c>
      <c r="D10662" t="s">
        <v>349</v>
      </c>
      <c r="F10662" t="s">
        <v>56780</v>
      </c>
      <c r="G10662" t="s">
        <v>17848</v>
      </c>
      <c r="H10662" t="s">
        <v>17339</v>
      </c>
      <c r="J10662" t="s">
        <v>56781</v>
      </c>
      <c r="K10662" t="s">
        <v>302</v>
      </c>
      <c r="L10662" t="s">
        <v>303</v>
      </c>
      <c r="M10662" t="s">
        <v>422</v>
      </c>
    </row>
    <row r="10663" spans="1:13" x14ac:dyDescent="0.2">
      <c r="A10663" t="s">
        <v>38143</v>
      </c>
      <c r="B10663" t="s">
        <v>38144</v>
      </c>
      <c r="C10663" t="s">
        <v>56782</v>
      </c>
      <c r="D10663" t="s">
        <v>2857</v>
      </c>
      <c r="F10663" t="s">
        <v>56783</v>
      </c>
      <c r="G10663" t="s">
        <v>56784</v>
      </c>
      <c r="H10663" t="s">
        <v>56675</v>
      </c>
      <c r="I10663" t="s">
        <v>17339</v>
      </c>
      <c r="J10663" t="s">
        <v>56785</v>
      </c>
      <c r="K10663" t="s">
        <v>56786</v>
      </c>
      <c r="L10663" t="s">
        <v>303</v>
      </c>
      <c r="M10663" t="s">
        <v>56787</v>
      </c>
    </row>
    <row r="10664" spans="1:13" x14ac:dyDescent="0.2">
      <c r="A10664" t="s">
        <v>38143</v>
      </c>
      <c r="B10664" t="s">
        <v>38144</v>
      </c>
      <c r="C10664" t="s">
        <v>56788</v>
      </c>
      <c r="D10664" t="s">
        <v>572</v>
      </c>
      <c r="E10664" t="s">
        <v>573</v>
      </c>
      <c r="F10664" t="s">
        <v>56789</v>
      </c>
      <c r="G10664" t="s">
        <v>56790</v>
      </c>
      <c r="H10664" t="s">
        <v>56387</v>
      </c>
      <c r="I10664" t="s">
        <v>18176</v>
      </c>
      <c r="J10664" t="s">
        <v>56791</v>
      </c>
      <c r="K10664" t="s">
        <v>56792</v>
      </c>
      <c r="L10664" t="s">
        <v>303</v>
      </c>
      <c r="M10664" t="s">
        <v>5402</v>
      </c>
    </row>
    <row r="10665" spans="1:13" x14ac:dyDescent="0.2">
      <c r="A10665" t="s">
        <v>38143</v>
      </c>
      <c r="B10665" t="s">
        <v>38144</v>
      </c>
      <c r="C10665" t="s">
        <v>56793</v>
      </c>
      <c r="D10665" t="s">
        <v>10762</v>
      </c>
      <c r="E10665" t="s">
        <v>56794</v>
      </c>
      <c r="F10665" t="s">
        <v>5245</v>
      </c>
      <c r="G10665" t="s">
        <v>56795</v>
      </c>
      <c r="H10665" t="s">
        <v>17339</v>
      </c>
      <c r="J10665" t="s">
        <v>56796</v>
      </c>
      <c r="K10665" t="s">
        <v>56797</v>
      </c>
      <c r="L10665" t="s">
        <v>303</v>
      </c>
      <c r="M10665" t="s">
        <v>19278</v>
      </c>
    </row>
    <row r="10666" spans="1:13" x14ac:dyDescent="0.2">
      <c r="A10666" t="s">
        <v>38143</v>
      </c>
      <c r="B10666" t="s">
        <v>38144</v>
      </c>
      <c r="C10666" t="s">
        <v>56798</v>
      </c>
      <c r="D10666" t="s">
        <v>572</v>
      </c>
      <c r="E10666" t="s">
        <v>573</v>
      </c>
      <c r="F10666" t="s">
        <v>56799</v>
      </c>
      <c r="G10666" t="s">
        <v>17924</v>
      </c>
      <c r="H10666" t="s">
        <v>17339</v>
      </c>
      <c r="J10666" t="s">
        <v>17925</v>
      </c>
      <c r="K10666" t="s">
        <v>56800</v>
      </c>
      <c r="L10666" t="s">
        <v>303</v>
      </c>
      <c r="M10666" t="s">
        <v>976</v>
      </c>
    </row>
    <row r="10667" spans="1:13" x14ac:dyDescent="0.2">
      <c r="A10667" t="s">
        <v>38143</v>
      </c>
      <c r="B10667" t="s">
        <v>38144</v>
      </c>
      <c r="C10667" t="s">
        <v>56801</v>
      </c>
      <c r="D10667" t="s">
        <v>349</v>
      </c>
      <c r="E10667" t="s">
        <v>424</v>
      </c>
      <c r="F10667" t="s">
        <v>40058</v>
      </c>
      <c r="G10667" t="s">
        <v>56802</v>
      </c>
      <c r="I10667" t="s">
        <v>18176</v>
      </c>
      <c r="J10667" t="s">
        <v>56803</v>
      </c>
      <c r="K10667" t="s">
        <v>56804</v>
      </c>
      <c r="L10667" t="s">
        <v>303</v>
      </c>
      <c r="M10667" t="s">
        <v>2054</v>
      </c>
    </row>
    <row r="10668" spans="1:13" x14ac:dyDescent="0.2">
      <c r="A10668" t="s">
        <v>38143</v>
      </c>
      <c r="B10668" t="s">
        <v>38144</v>
      </c>
      <c r="C10668" t="s">
        <v>56805</v>
      </c>
      <c r="D10668" t="s">
        <v>844</v>
      </c>
      <c r="E10668" t="s">
        <v>296</v>
      </c>
      <c r="F10668" t="s">
        <v>56806</v>
      </c>
      <c r="G10668" t="s">
        <v>56807</v>
      </c>
      <c r="H10668" t="s">
        <v>17339</v>
      </c>
      <c r="J10668" t="s">
        <v>56808</v>
      </c>
      <c r="K10668" t="s">
        <v>56809</v>
      </c>
      <c r="L10668" t="s">
        <v>303</v>
      </c>
      <c r="M10668" t="s">
        <v>1323</v>
      </c>
    </row>
    <row r="10669" spans="1:13" x14ac:dyDescent="0.2">
      <c r="A10669" t="s">
        <v>38143</v>
      </c>
      <c r="B10669" t="s">
        <v>38144</v>
      </c>
      <c r="C10669" t="s">
        <v>56810</v>
      </c>
      <c r="D10669" t="s">
        <v>17890</v>
      </c>
      <c r="E10669" t="s">
        <v>56811</v>
      </c>
      <c r="F10669" t="s">
        <v>56812</v>
      </c>
      <c r="G10669" t="s">
        <v>981</v>
      </c>
      <c r="H10669" t="s">
        <v>56813</v>
      </c>
      <c r="I10669" t="s">
        <v>18176</v>
      </c>
      <c r="J10669" t="s">
        <v>56814</v>
      </c>
      <c r="K10669" t="s">
        <v>56815</v>
      </c>
      <c r="L10669" t="s">
        <v>303</v>
      </c>
      <c r="M10669" t="s">
        <v>3015</v>
      </c>
    </row>
    <row r="10670" spans="1:13" x14ac:dyDescent="0.2">
      <c r="A10670" t="s">
        <v>38143</v>
      </c>
      <c r="B10670" t="s">
        <v>38144</v>
      </c>
      <c r="C10670" t="s">
        <v>56816</v>
      </c>
      <c r="D10670" t="s">
        <v>349</v>
      </c>
      <c r="F10670" t="s">
        <v>56817</v>
      </c>
      <c r="G10670" t="s">
        <v>18308</v>
      </c>
      <c r="H10670" t="s">
        <v>18114</v>
      </c>
      <c r="I10670" t="s">
        <v>17995</v>
      </c>
      <c r="J10670" t="s">
        <v>56818</v>
      </c>
      <c r="K10670" t="s">
        <v>56819</v>
      </c>
      <c r="L10670" t="s">
        <v>303</v>
      </c>
      <c r="M10670" t="s">
        <v>56820</v>
      </c>
    </row>
    <row r="10671" spans="1:13" x14ac:dyDescent="0.2">
      <c r="A10671" t="s">
        <v>38143</v>
      </c>
      <c r="B10671" t="s">
        <v>38144</v>
      </c>
      <c r="C10671" t="s">
        <v>56821</v>
      </c>
      <c r="D10671" t="s">
        <v>394</v>
      </c>
      <c r="E10671" t="s">
        <v>1809</v>
      </c>
      <c r="F10671" t="s">
        <v>8792</v>
      </c>
      <c r="G10671" t="s">
        <v>17863</v>
      </c>
      <c r="I10671" t="s">
        <v>17906</v>
      </c>
      <c r="J10671" t="s">
        <v>56822</v>
      </c>
      <c r="K10671" t="s">
        <v>302</v>
      </c>
      <c r="L10671" t="s">
        <v>303</v>
      </c>
      <c r="M10671" t="s">
        <v>9985</v>
      </c>
    </row>
    <row r="10672" spans="1:13" x14ac:dyDescent="0.2">
      <c r="A10672" t="s">
        <v>38143</v>
      </c>
      <c r="B10672" t="s">
        <v>38144</v>
      </c>
      <c r="C10672" t="s">
        <v>56823</v>
      </c>
      <c r="D10672" t="s">
        <v>572</v>
      </c>
      <c r="E10672" t="s">
        <v>573</v>
      </c>
      <c r="F10672" t="s">
        <v>56824</v>
      </c>
      <c r="G10672" t="s">
        <v>56825</v>
      </c>
      <c r="H10672" t="s">
        <v>17339</v>
      </c>
      <c r="J10672" t="s">
        <v>56826</v>
      </c>
      <c r="K10672" t="s">
        <v>56827</v>
      </c>
      <c r="L10672" t="s">
        <v>303</v>
      </c>
      <c r="M10672" t="s">
        <v>8952</v>
      </c>
    </row>
    <row r="10673" spans="1:13" x14ac:dyDescent="0.2">
      <c r="A10673" t="s">
        <v>38143</v>
      </c>
      <c r="B10673" t="s">
        <v>38144</v>
      </c>
      <c r="C10673" t="s">
        <v>56828</v>
      </c>
      <c r="D10673" t="s">
        <v>572</v>
      </c>
      <c r="E10673" t="s">
        <v>573</v>
      </c>
      <c r="F10673" t="s">
        <v>56829</v>
      </c>
      <c r="G10673" t="s">
        <v>56830</v>
      </c>
      <c r="H10673" t="s">
        <v>56348</v>
      </c>
      <c r="I10673" t="s">
        <v>18176</v>
      </c>
      <c r="J10673" t="s">
        <v>56831</v>
      </c>
      <c r="K10673" t="s">
        <v>56832</v>
      </c>
      <c r="L10673" t="s">
        <v>303</v>
      </c>
      <c r="M10673" t="s">
        <v>56351</v>
      </c>
    </row>
    <row r="10674" spans="1:13" x14ac:dyDescent="0.2">
      <c r="A10674" t="s">
        <v>38143</v>
      </c>
      <c r="B10674" t="s">
        <v>38144</v>
      </c>
      <c r="C10674" t="s">
        <v>56833</v>
      </c>
      <c r="D10674" t="s">
        <v>401</v>
      </c>
      <c r="E10674" t="s">
        <v>4316</v>
      </c>
      <c r="F10674" t="s">
        <v>56834</v>
      </c>
      <c r="H10674" t="s">
        <v>56355</v>
      </c>
      <c r="I10674" t="s">
        <v>18176</v>
      </c>
      <c r="J10674" t="s">
        <v>56835</v>
      </c>
      <c r="K10674" t="s">
        <v>56836</v>
      </c>
      <c r="L10674" t="s">
        <v>303</v>
      </c>
      <c r="M10674" t="s">
        <v>7350</v>
      </c>
    </row>
    <row r="10675" spans="1:13" x14ac:dyDescent="0.2">
      <c r="A10675" t="s">
        <v>38143</v>
      </c>
      <c r="B10675" t="s">
        <v>38144</v>
      </c>
      <c r="C10675" t="s">
        <v>56837</v>
      </c>
      <c r="D10675" t="s">
        <v>56838</v>
      </c>
      <c r="E10675" t="s">
        <v>56839</v>
      </c>
      <c r="F10675" t="s">
        <v>56840</v>
      </c>
      <c r="G10675" t="s">
        <v>56443</v>
      </c>
      <c r="H10675" t="s">
        <v>17339</v>
      </c>
      <c r="J10675" t="s">
        <v>56841</v>
      </c>
      <c r="K10675" t="s">
        <v>56842</v>
      </c>
      <c r="L10675" t="s">
        <v>303</v>
      </c>
      <c r="M10675" t="s">
        <v>1882</v>
      </c>
    </row>
    <row r="10676" spans="1:13" x14ac:dyDescent="0.2">
      <c r="A10676" t="s">
        <v>38143</v>
      </c>
      <c r="B10676" t="s">
        <v>38144</v>
      </c>
      <c r="C10676" t="s">
        <v>56843</v>
      </c>
      <c r="D10676" t="s">
        <v>572</v>
      </c>
      <c r="E10676" t="s">
        <v>573</v>
      </c>
      <c r="F10676" t="s">
        <v>56844</v>
      </c>
      <c r="H10676" t="s">
        <v>56372</v>
      </c>
      <c r="I10676" t="s">
        <v>18176</v>
      </c>
      <c r="J10676" t="s">
        <v>56845</v>
      </c>
      <c r="K10676" t="s">
        <v>56846</v>
      </c>
      <c r="L10676" t="s">
        <v>303</v>
      </c>
      <c r="M10676" t="s">
        <v>17881</v>
      </c>
    </row>
    <row r="10677" spans="1:13" x14ac:dyDescent="0.2">
      <c r="A10677" t="s">
        <v>38143</v>
      </c>
      <c r="B10677" t="s">
        <v>38144</v>
      </c>
      <c r="C10677" t="s">
        <v>56847</v>
      </c>
      <c r="D10677" t="s">
        <v>513</v>
      </c>
      <c r="E10677" t="s">
        <v>36832</v>
      </c>
      <c r="F10677" t="s">
        <v>10078</v>
      </c>
      <c r="H10677" t="s">
        <v>18175</v>
      </c>
      <c r="I10677" t="s">
        <v>18176</v>
      </c>
      <c r="J10677" t="s">
        <v>56848</v>
      </c>
      <c r="K10677" t="s">
        <v>56849</v>
      </c>
      <c r="L10677" t="s">
        <v>303</v>
      </c>
      <c r="M10677" t="s">
        <v>12052</v>
      </c>
    </row>
    <row r="10678" spans="1:13" x14ac:dyDescent="0.2">
      <c r="A10678" t="s">
        <v>38143</v>
      </c>
      <c r="B10678" t="s">
        <v>38144</v>
      </c>
      <c r="C10678" t="s">
        <v>56850</v>
      </c>
      <c r="D10678" t="s">
        <v>572</v>
      </c>
      <c r="E10678" t="s">
        <v>573</v>
      </c>
      <c r="F10678" t="s">
        <v>56851</v>
      </c>
      <c r="G10678" t="s">
        <v>56852</v>
      </c>
      <c r="H10678" t="s">
        <v>17863</v>
      </c>
      <c r="I10678" t="s">
        <v>17995</v>
      </c>
      <c r="J10678" t="s">
        <v>56853</v>
      </c>
      <c r="K10678" t="s">
        <v>56854</v>
      </c>
      <c r="L10678" t="s">
        <v>303</v>
      </c>
      <c r="M10678" t="s">
        <v>4262</v>
      </c>
    </row>
    <row r="10679" spans="1:13" x14ac:dyDescent="0.2">
      <c r="A10679" t="s">
        <v>38143</v>
      </c>
      <c r="B10679" t="s">
        <v>38144</v>
      </c>
      <c r="C10679" t="s">
        <v>56855</v>
      </c>
      <c r="D10679" t="s">
        <v>56856</v>
      </c>
      <c r="E10679" t="s">
        <v>56857</v>
      </c>
      <c r="F10679" t="s">
        <v>56858</v>
      </c>
      <c r="G10679" t="s">
        <v>56387</v>
      </c>
      <c r="H10679" t="s">
        <v>18176</v>
      </c>
      <c r="J10679" t="s">
        <v>56859</v>
      </c>
      <c r="K10679" t="s">
        <v>56860</v>
      </c>
      <c r="L10679" t="s">
        <v>303</v>
      </c>
      <c r="M10679" t="s">
        <v>6096</v>
      </c>
    </row>
    <row r="10680" spans="1:13" x14ac:dyDescent="0.2">
      <c r="A10680" t="s">
        <v>38143</v>
      </c>
      <c r="B10680" t="s">
        <v>38144</v>
      </c>
      <c r="C10680" t="s">
        <v>56861</v>
      </c>
      <c r="D10680" t="s">
        <v>844</v>
      </c>
      <c r="E10680" t="s">
        <v>296</v>
      </c>
      <c r="F10680" t="s">
        <v>56862</v>
      </c>
      <c r="H10680" t="s">
        <v>17863</v>
      </c>
      <c r="I10680" t="s">
        <v>17906</v>
      </c>
      <c r="J10680" t="s">
        <v>56863</v>
      </c>
      <c r="K10680" t="s">
        <v>302</v>
      </c>
      <c r="L10680" t="s">
        <v>303</v>
      </c>
      <c r="M10680" t="s">
        <v>56864</v>
      </c>
    </row>
    <row r="10681" spans="1:13" x14ac:dyDescent="0.2">
      <c r="A10681" t="s">
        <v>38143</v>
      </c>
      <c r="B10681" t="s">
        <v>38144</v>
      </c>
      <c r="C10681" t="s">
        <v>56865</v>
      </c>
      <c r="D10681" t="s">
        <v>349</v>
      </c>
      <c r="F10681" t="s">
        <v>56866</v>
      </c>
      <c r="G10681" t="s">
        <v>17339</v>
      </c>
      <c r="J10681" t="s">
        <v>56867</v>
      </c>
      <c r="K10681" t="s">
        <v>302</v>
      </c>
      <c r="L10681" t="s">
        <v>303</v>
      </c>
      <c r="M10681" t="s">
        <v>422</v>
      </c>
    </row>
    <row r="10682" spans="1:13" x14ac:dyDescent="0.2">
      <c r="A10682" t="s">
        <v>38143</v>
      </c>
      <c r="B10682" t="s">
        <v>38144</v>
      </c>
      <c r="C10682" t="s">
        <v>56868</v>
      </c>
      <c r="D10682" t="s">
        <v>572</v>
      </c>
      <c r="E10682" t="s">
        <v>573</v>
      </c>
      <c r="F10682" t="s">
        <v>56869</v>
      </c>
      <c r="G10682" t="s">
        <v>1138</v>
      </c>
      <c r="H10682" t="s">
        <v>56372</v>
      </c>
      <c r="I10682" t="s">
        <v>18176</v>
      </c>
      <c r="J10682" t="s">
        <v>56870</v>
      </c>
      <c r="K10682" t="s">
        <v>56871</v>
      </c>
      <c r="L10682" t="s">
        <v>303</v>
      </c>
      <c r="M10682" t="s">
        <v>48857</v>
      </c>
    </row>
    <row r="10683" spans="1:13" x14ac:dyDescent="0.2">
      <c r="A10683" t="s">
        <v>38143</v>
      </c>
      <c r="B10683" t="s">
        <v>38144</v>
      </c>
      <c r="C10683" t="s">
        <v>56872</v>
      </c>
      <c r="D10683" t="s">
        <v>394</v>
      </c>
      <c r="E10683" t="s">
        <v>395</v>
      </c>
      <c r="F10683" t="s">
        <v>56873</v>
      </c>
      <c r="H10683" t="s">
        <v>56429</v>
      </c>
      <c r="I10683" t="s">
        <v>18176</v>
      </c>
      <c r="J10683" t="s">
        <v>56874</v>
      </c>
      <c r="K10683" t="s">
        <v>56875</v>
      </c>
      <c r="L10683" t="s">
        <v>303</v>
      </c>
      <c r="M10683" t="s">
        <v>24092</v>
      </c>
    </row>
    <row r="10684" spans="1:13" x14ac:dyDescent="0.2">
      <c r="A10684" t="s">
        <v>38143</v>
      </c>
      <c r="B10684" t="s">
        <v>38144</v>
      </c>
      <c r="C10684" t="s">
        <v>56876</v>
      </c>
      <c r="D10684" t="s">
        <v>6056</v>
      </c>
      <c r="E10684" t="s">
        <v>6057</v>
      </c>
      <c r="F10684" t="s">
        <v>56877</v>
      </c>
      <c r="G10684" t="s">
        <v>56878</v>
      </c>
      <c r="H10684" t="s">
        <v>56879</v>
      </c>
      <c r="I10684" t="s">
        <v>17339</v>
      </c>
      <c r="J10684" t="s">
        <v>56880</v>
      </c>
      <c r="K10684" t="s">
        <v>56881</v>
      </c>
      <c r="L10684" t="s">
        <v>303</v>
      </c>
      <c r="M10684" t="s">
        <v>46151</v>
      </c>
    </row>
    <row r="10685" spans="1:13" x14ac:dyDescent="0.2">
      <c r="A10685" t="s">
        <v>38143</v>
      </c>
      <c r="B10685" t="s">
        <v>38144</v>
      </c>
      <c r="C10685" t="s">
        <v>56882</v>
      </c>
      <c r="D10685" t="s">
        <v>56883</v>
      </c>
      <c r="E10685" t="s">
        <v>56884</v>
      </c>
      <c r="F10685" t="s">
        <v>1349</v>
      </c>
      <c r="G10685" t="s">
        <v>56885</v>
      </c>
      <c r="H10685" t="s">
        <v>18176</v>
      </c>
      <c r="J10685" t="s">
        <v>56886</v>
      </c>
      <c r="K10685" t="s">
        <v>56887</v>
      </c>
      <c r="L10685" t="s">
        <v>303</v>
      </c>
      <c r="M10685" t="s">
        <v>2906</v>
      </c>
    </row>
    <row r="10686" spans="1:13" x14ac:dyDescent="0.2">
      <c r="A10686" t="s">
        <v>38143</v>
      </c>
      <c r="B10686" t="s">
        <v>38144</v>
      </c>
      <c r="C10686" t="s">
        <v>56888</v>
      </c>
      <c r="D10686" t="s">
        <v>366</v>
      </c>
      <c r="E10686" t="s">
        <v>3526</v>
      </c>
      <c r="F10686" t="s">
        <v>35241</v>
      </c>
      <c r="G10686" t="s">
        <v>56889</v>
      </c>
      <c r="H10686" t="s">
        <v>56879</v>
      </c>
      <c r="I10686" t="s">
        <v>17339</v>
      </c>
      <c r="J10686" t="s">
        <v>56890</v>
      </c>
      <c r="K10686" t="s">
        <v>56891</v>
      </c>
      <c r="L10686" t="s">
        <v>303</v>
      </c>
      <c r="M10686" t="s">
        <v>1111</v>
      </c>
    </row>
    <row r="10687" spans="1:13" x14ac:dyDescent="0.2">
      <c r="A10687" t="s">
        <v>38143</v>
      </c>
      <c r="B10687" t="s">
        <v>38144</v>
      </c>
      <c r="C10687" t="s">
        <v>56892</v>
      </c>
      <c r="D10687" t="s">
        <v>572</v>
      </c>
      <c r="E10687" t="s">
        <v>573</v>
      </c>
      <c r="F10687" t="s">
        <v>56893</v>
      </c>
      <c r="G10687" t="s">
        <v>56894</v>
      </c>
      <c r="H10687" t="s">
        <v>17339</v>
      </c>
      <c r="J10687" t="s">
        <v>56895</v>
      </c>
      <c r="K10687" t="s">
        <v>56896</v>
      </c>
      <c r="L10687" t="s">
        <v>303</v>
      </c>
      <c r="M10687" t="s">
        <v>5402</v>
      </c>
    </row>
    <row r="10688" spans="1:13" x14ac:dyDescent="0.2">
      <c r="A10688" t="s">
        <v>38143</v>
      </c>
      <c r="B10688" t="s">
        <v>38144</v>
      </c>
      <c r="C10688" t="s">
        <v>56897</v>
      </c>
      <c r="D10688" t="s">
        <v>349</v>
      </c>
      <c r="E10688" t="s">
        <v>424</v>
      </c>
      <c r="F10688" t="s">
        <v>14799</v>
      </c>
      <c r="H10688" t="s">
        <v>35656</v>
      </c>
      <c r="I10688" t="s">
        <v>18176</v>
      </c>
      <c r="J10688" t="s">
        <v>56898</v>
      </c>
      <c r="K10688" t="s">
        <v>56899</v>
      </c>
      <c r="L10688" t="s">
        <v>303</v>
      </c>
      <c r="M10688" t="s">
        <v>2054</v>
      </c>
    </row>
    <row r="10689" spans="1:13" x14ac:dyDescent="0.2">
      <c r="A10689" t="s">
        <v>38143</v>
      </c>
      <c r="B10689" t="s">
        <v>38144</v>
      </c>
      <c r="C10689" t="s">
        <v>56900</v>
      </c>
      <c r="D10689" t="s">
        <v>572</v>
      </c>
      <c r="E10689" t="s">
        <v>573</v>
      </c>
      <c r="F10689" t="s">
        <v>56901</v>
      </c>
      <c r="G10689" t="s">
        <v>56902</v>
      </c>
      <c r="H10689" t="s">
        <v>17339</v>
      </c>
      <c r="J10689" t="s">
        <v>56903</v>
      </c>
      <c r="K10689" t="s">
        <v>56904</v>
      </c>
      <c r="L10689" t="s">
        <v>303</v>
      </c>
      <c r="M10689" t="s">
        <v>976</v>
      </c>
    </row>
    <row r="10690" spans="1:13" x14ac:dyDescent="0.2">
      <c r="A10690" t="s">
        <v>38143</v>
      </c>
      <c r="B10690" t="s">
        <v>38144</v>
      </c>
      <c r="C10690" t="s">
        <v>56905</v>
      </c>
      <c r="D10690" t="s">
        <v>349</v>
      </c>
      <c r="E10690" t="s">
        <v>424</v>
      </c>
      <c r="F10690" t="s">
        <v>56906</v>
      </c>
      <c r="G10690" t="s">
        <v>56907</v>
      </c>
      <c r="H10690" t="s">
        <v>51919</v>
      </c>
      <c r="I10690" t="s">
        <v>18176</v>
      </c>
      <c r="J10690" t="s">
        <v>56908</v>
      </c>
      <c r="K10690" t="s">
        <v>56909</v>
      </c>
      <c r="L10690" t="s">
        <v>303</v>
      </c>
      <c r="M10690" t="s">
        <v>2054</v>
      </c>
    </row>
    <row r="10691" spans="1:13" x14ac:dyDescent="0.2">
      <c r="A10691" t="s">
        <v>38143</v>
      </c>
      <c r="B10691" t="s">
        <v>38144</v>
      </c>
      <c r="C10691" t="s">
        <v>56910</v>
      </c>
      <c r="D10691" t="s">
        <v>349</v>
      </c>
      <c r="E10691" t="s">
        <v>1348</v>
      </c>
      <c r="F10691" t="s">
        <v>56911</v>
      </c>
      <c r="G10691" t="s">
        <v>56675</v>
      </c>
      <c r="H10691" t="s">
        <v>17339</v>
      </c>
      <c r="J10691" t="s">
        <v>56912</v>
      </c>
      <c r="K10691" t="s">
        <v>56913</v>
      </c>
      <c r="L10691" t="s">
        <v>303</v>
      </c>
      <c r="M10691" t="s">
        <v>16679</v>
      </c>
    </row>
    <row r="10692" spans="1:13" x14ac:dyDescent="0.2">
      <c r="A10692" t="s">
        <v>38143</v>
      </c>
      <c r="B10692" t="s">
        <v>38144</v>
      </c>
      <c r="C10692" t="s">
        <v>56914</v>
      </c>
      <c r="D10692" t="s">
        <v>56915</v>
      </c>
      <c r="E10692" t="s">
        <v>56916</v>
      </c>
      <c r="F10692" t="s">
        <v>56917</v>
      </c>
      <c r="G10692" t="s">
        <v>17961</v>
      </c>
      <c r="H10692" t="s">
        <v>17339</v>
      </c>
      <c r="J10692" t="s">
        <v>56918</v>
      </c>
      <c r="K10692" t="s">
        <v>56919</v>
      </c>
      <c r="L10692" t="s">
        <v>303</v>
      </c>
      <c r="M10692" t="s">
        <v>6493</v>
      </c>
    </row>
    <row r="10693" spans="1:13" x14ac:dyDescent="0.2">
      <c r="A10693" t="s">
        <v>38143</v>
      </c>
      <c r="B10693" t="s">
        <v>38144</v>
      </c>
      <c r="C10693" t="s">
        <v>56920</v>
      </c>
      <c r="D10693" t="s">
        <v>349</v>
      </c>
      <c r="E10693" t="s">
        <v>1348</v>
      </c>
      <c r="F10693" t="s">
        <v>56921</v>
      </c>
      <c r="G10693" t="s">
        <v>52254</v>
      </c>
      <c r="H10693" t="s">
        <v>17339</v>
      </c>
      <c r="J10693" t="s">
        <v>56922</v>
      </c>
      <c r="K10693" t="s">
        <v>56923</v>
      </c>
      <c r="L10693" t="s">
        <v>303</v>
      </c>
      <c r="M10693" t="s">
        <v>10015</v>
      </c>
    </row>
    <row r="10694" spans="1:13" x14ac:dyDescent="0.2">
      <c r="A10694" t="s">
        <v>38143</v>
      </c>
      <c r="B10694" t="s">
        <v>38144</v>
      </c>
      <c r="C10694" t="s">
        <v>56924</v>
      </c>
      <c r="D10694" t="s">
        <v>844</v>
      </c>
      <c r="E10694" t="s">
        <v>296</v>
      </c>
      <c r="F10694" t="s">
        <v>56925</v>
      </c>
      <c r="G10694" t="s">
        <v>56926</v>
      </c>
      <c r="H10694" t="s">
        <v>56927</v>
      </c>
      <c r="I10694" t="s">
        <v>17339</v>
      </c>
      <c r="J10694" t="s">
        <v>56928</v>
      </c>
      <c r="K10694" t="s">
        <v>56929</v>
      </c>
      <c r="L10694" t="s">
        <v>303</v>
      </c>
      <c r="M10694" t="s">
        <v>1323</v>
      </c>
    </row>
    <row r="10695" spans="1:13" x14ac:dyDescent="0.2">
      <c r="A10695" t="s">
        <v>38143</v>
      </c>
      <c r="B10695" t="s">
        <v>38144</v>
      </c>
      <c r="C10695" t="s">
        <v>56930</v>
      </c>
      <c r="D10695" t="s">
        <v>394</v>
      </c>
      <c r="E10695" t="s">
        <v>395</v>
      </c>
      <c r="F10695" t="s">
        <v>56931</v>
      </c>
      <c r="H10695" t="s">
        <v>35656</v>
      </c>
      <c r="I10695" t="s">
        <v>18176</v>
      </c>
      <c r="J10695" t="s">
        <v>56932</v>
      </c>
      <c r="K10695" t="s">
        <v>56933</v>
      </c>
      <c r="L10695" t="s">
        <v>303</v>
      </c>
      <c r="M10695" t="s">
        <v>1339</v>
      </c>
    </row>
    <row r="10696" spans="1:13" x14ac:dyDescent="0.2">
      <c r="A10696" t="s">
        <v>38143</v>
      </c>
      <c r="B10696" t="s">
        <v>38144</v>
      </c>
      <c r="C10696" t="s">
        <v>56934</v>
      </c>
      <c r="D10696" t="s">
        <v>349</v>
      </c>
      <c r="E10696" t="s">
        <v>13874</v>
      </c>
      <c r="F10696" t="s">
        <v>56935</v>
      </c>
      <c r="G10696" t="s">
        <v>56936</v>
      </c>
      <c r="H10696" t="s">
        <v>56937</v>
      </c>
      <c r="J10696" t="s">
        <v>17962</v>
      </c>
      <c r="K10696" t="s">
        <v>56938</v>
      </c>
      <c r="L10696" t="s">
        <v>303</v>
      </c>
      <c r="M10696" t="s">
        <v>56939</v>
      </c>
    </row>
    <row r="10697" spans="1:13" x14ac:dyDescent="0.2">
      <c r="A10697" t="s">
        <v>38143</v>
      </c>
      <c r="B10697" t="s">
        <v>38144</v>
      </c>
      <c r="C10697" t="s">
        <v>56940</v>
      </c>
      <c r="D10697" t="s">
        <v>349</v>
      </c>
      <c r="F10697" t="s">
        <v>56572</v>
      </c>
      <c r="G10697" t="s">
        <v>56348</v>
      </c>
      <c r="H10697" t="s">
        <v>18176</v>
      </c>
      <c r="J10697" t="s">
        <v>56941</v>
      </c>
      <c r="K10697" t="s">
        <v>56942</v>
      </c>
      <c r="L10697" t="s">
        <v>303</v>
      </c>
      <c r="M10697" t="s">
        <v>422</v>
      </c>
    </row>
    <row r="10698" spans="1:13" x14ac:dyDescent="0.2">
      <c r="A10698" t="s">
        <v>38143</v>
      </c>
      <c r="B10698" t="s">
        <v>38144</v>
      </c>
      <c r="C10698" t="s">
        <v>56943</v>
      </c>
      <c r="D10698" t="s">
        <v>349</v>
      </c>
      <c r="F10698" t="s">
        <v>56944</v>
      </c>
      <c r="G10698" t="s">
        <v>56945</v>
      </c>
      <c r="H10698" t="s">
        <v>56478</v>
      </c>
      <c r="J10698" t="s">
        <v>56946</v>
      </c>
      <c r="K10698" t="s">
        <v>56947</v>
      </c>
      <c r="L10698" t="s">
        <v>303</v>
      </c>
      <c r="M10698" t="s">
        <v>10305</v>
      </c>
    </row>
    <row r="10699" spans="1:13" x14ac:dyDescent="0.2">
      <c r="A10699" t="s">
        <v>38143</v>
      </c>
      <c r="B10699" t="s">
        <v>38144</v>
      </c>
      <c r="C10699" t="s">
        <v>56948</v>
      </c>
      <c r="D10699" t="s">
        <v>56949</v>
      </c>
      <c r="E10699" t="s">
        <v>6057</v>
      </c>
      <c r="F10699" t="s">
        <v>56950</v>
      </c>
      <c r="G10699" t="s">
        <v>56951</v>
      </c>
      <c r="H10699" t="s">
        <v>17339</v>
      </c>
      <c r="J10699" t="s">
        <v>56952</v>
      </c>
      <c r="K10699" t="s">
        <v>56953</v>
      </c>
      <c r="L10699" t="s">
        <v>303</v>
      </c>
      <c r="M10699" t="s">
        <v>4536</v>
      </c>
    </row>
    <row r="10700" spans="1:13" x14ac:dyDescent="0.2">
      <c r="A10700" t="s">
        <v>38143</v>
      </c>
      <c r="B10700" t="s">
        <v>38144</v>
      </c>
      <c r="C10700" t="s">
        <v>56954</v>
      </c>
      <c r="D10700" t="s">
        <v>5425</v>
      </c>
      <c r="E10700" t="s">
        <v>56955</v>
      </c>
      <c r="F10700" t="s">
        <v>56956</v>
      </c>
      <c r="G10700" t="s">
        <v>56957</v>
      </c>
      <c r="H10700" t="s">
        <v>17339</v>
      </c>
      <c r="J10700" t="s">
        <v>56958</v>
      </c>
      <c r="K10700" t="s">
        <v>56959</v>
      </c>
      <c r="L10700" t="s">
        <v>303</v>
      </c>
      <c r="M10700" t="s">
        <v>10830</v>
      </c>
    </row>
    <row r="10701" spans="1:13" x14ac:dyDescent="0.2">
      <c r="A10701" t="s">
        <v>38143</v>
      </c>
      <c r="B10701" t="s">
        <v>38144</v>
      </c>
      <c r="C10701" t="s">
        <v>56960</v>
      </c>
      <c r="D10701" t="s">
        <v>572</v>
      </c>
      <c r="E10701" t="s">
        <v>573</v>
      </c>
      <c r="F10701" t="s">
        <v>56961</v>
      </c>
      <c r="G10701" t="s">
        <v>18365</v>
      </c>
      <c r="H10701" t="s">
        <v>17339</v>
      </c>
      <c r="J10701" t="s">
        <v>18366</v>
      </c>
      <c r="K10701" t="s">
        <v>56962</v>
      </c>
      <c r="L10701" t="s">
        <v>303</v>
      </c>
      <c r="M10701" t="s">
        <v>5402</v>
      </c>
    </row>
    <row r="10702" spans="1:13" x14ac:dyDescent="0.2">
      <c r="A10702" t="s">
        <v>38143</v>
      </c>
      <c r="B10702" t="s">
        <v>38144</v>
      </c>
      <c r="C10702" t="s">
        <v>56963</v>
      </c>
      <c r="D10702" t="s">
        <v>56964</v>
      </c>
      <c r="E10702" t="s">
        <v>56965</v>
      </c>
      <c r="F10702" t="s">
        <v>56966</v>
      </c>
      <c r="G10702" t="s">
        <v>56553</v>
      </c>
      <c r="H10702" t="s">
        <v>56499</v>
      </c>
      <c r="I10702" t="s">
        <v>18176</v>
      </c>
      <c r="J10702" t="s">
        <v>56967</v>
      </c>
      <c r="K10702" t="s">
        <v>56968</v>
      </c>
      <c r="L10702" t="s">
        <v>303</v>
      </c>
      <c r="M10702" t="s">
        <v>1677</v>
      </c>
    </row>
    <row r="10703" spans="1:13" x14ac:dyDescent="0.2">
      <c r="A10703" t="s">
        <v>38143</v>
      </c>
      <c r="B10703" t="s">
        <v>38144</v>
      </c>
      <c r="C10703" t="s">
        <v>56969</v>
      </c>
      <c r="D10703" t="s">
        <v>18037</v>
      </c>
      <c r="E10703" t="s">
        <v>18131</v>
      </c>
      <c r="F10703" t="s">
        <v>56970</v>
      </c>
      <c r="G10703" t="s">
        <v>18085</v>
      </c>
      <c r="H10703" t="s">
        <v>17339</v>
      </c>
      <c r="J10703" t="s">
        <v>56971</v>
      </c>
      <c r="K10703" t="s">
        <v>56972</v>
      </c>
      <c r="L10703" t="s">
        <v>303</v>
      </c>
      <c r="M10703" t="s">
        <v>577</v>
      </c>
    </row>
    <row r="10704" spans="1:13" x14ac:dyDescent="0.2">
      <c r="A10704" t="s">
        <v>38143</v>
      </c>
      <c r="B10704" t="s">
        <v>38144</v>
      </c>
      <c r="C10704" t="s">
        <v>56973</v>
      </c>
      <c r="D10704" t="s">
        <v>6192</v>
      </c>
      <c r="E10704" t="s">
        <v>56974</v>
      </c>
      <c r="F10704" t="s">
        <v>56975</v>
      </c>
      <c r="G10704" t="s">
        <v>56976</v>
      </c>
      <c r="H10704" t="s">
        <v>35656</v>
      </c>
      <c r="I10704" t="s">
        <v>18176</v>
      </c>
      <c r="J10704" t="s">
        <v>56977</v>
      </c>
      <c r="K10704" t="s">
        <v>56978</v>
      </c>
      <c r="L10704" t="s">
        <v>303</v>
      </c>
      <c r="M10704" t="s">
        <v>56979</v>
      </c>
    </row>
    <row r="10705" spans="1:13" x14ac:dyDescent="0.2">
      <c r="A10705" t="s">
        <v>38143</v>
      </c>
      <c r="B10705" t="s">
        <v>38144</v>
      </c>
      <c r="C10705" t="s">
        <v>56980</v>
      </c>
      <c r="D10705" t="s">
        <v>513</v>
      </c>
      <c r="E10705" t="s">
        <v>36832</v>
      </c>
      <c r="F10705" t="s">
        <v>56981</v>
      </c>
      <c r="G10705" t="s">
        <v>18358</v>
      </c>
      <c r="H10705" t="s">
        <v>18176</v>
      </c>
      <c r="J10705" t="s">
        <v>56982</v>
      </c>
      <c r="K10705" t="s">
        <v>56983</v>
      </c>
      <c r="L10705" t="s">
        <v>303</v>
      </c>
      <c r="M10705" t="s">
        <v>56984</v>
      </c>
    </row>
    <row r="10706" spans="1:13" x14ac:dyDescent="0.2">
      <c r="A10706" t="s">
        <v>38143</v>
      </c>
      <c r="B10706" t="s">
        <v>38144</v>
      </c>
      <c r="C10706" t="s">
        <v>56985</v>
      </c>
      <c r="D10706" t="s">
        <v>844</v>
      </c>
      <c r="E10706" t="s">
        <v>296</v>
      </c>
      <c r="F10706" t="s">
        <v>56986</v>
      </c>
      <c r="G10706" t="s">
        <v>56987</v>
      </c>
      <c r="H10706" t="s">
        <v>17339</v>
      </c>
      <c r="J10706" t="s">
        <v>56988</v>
      </c>
      <c r="K10706" t="s">
        <v>56989</v>
      </c>
      <c r="L10706" t="s">
        <v>303</v>
      </c>
      <c r="M10706" t="s">
        <v>1323</v>
      </c>
    </row>
    <row r="10707" spans="1:13" x14ac:dyDescent="0.2">
      <c r="A10707" t="s">
        <v>38143</v>
      </c>
      <c r="B10707" t="s">
        <v>38144</v>
      </c>
      <c r="C10707" t="s">
        <v>56990</v>
      </c>
      <c r="D10707" t="s">
        <v>8198</v>
      </c>
      <c r="E10707" t="s">
        <v>54944</v>
      </c>
      <c r="F10707" t="s">
        <v>8432</v>
      </c>
      <c r="G10707" t="s">
        <v>56991</v>
      </c>
      <c r="H10707" t="s">
        <v>56992</v>
      </c>
      <c r="I10707" t="s">
        <v>56993</v>
      </c>
      <c r="J10707" t="s">
        <v>56994</v>
      </c>
      <c r="K10707" t="s">
        <v>56995</v>
      </c>
      <c r="L10707" t="s">
        <v>303</v>
      </c>
      <c r="M10707" t="s">
        <v>3015</v>
      </c>
    </row>
    <row r="10708" spans="1:13" x14ac:dyDescent="0.2">
      <c r="A10708" t="s">
        <v>38143</v>
      </c>
      <c r="B10708" t="s">
        <v>38144</v>
      </c>
      <c r="C10708" t="s">
        <v>56996</v>
      </c>
      <c r="D10708" t="s">
        <v>572</v>
      </c>
      <c r="E10708" t="s">
        <v>573</v>
      </c>
      <c r="F10708" t="s">
        <v>56997</v>
      </c>
      <c r="G10708" t="s">
        <v>18085</v>
      </c>
      <c r="H10708" t="s">
        <v>17339</v>
      </c>
      <c r="J10708" t="s">
        <v>56998</v>
      </c>
      <c r="K10708" t="s">
        <v>56999</v>
      </c>
      <c r="L10708" t="s">
        <v>303</v>
      </c>
      <c r="M10708" t="s">
        <v>5402</v>
      </c>
    </row>
    <row r="10709" spans="1:13" x14ac:dyDescent="0.2">
      <c r="A10709" t="s">
        <v>38143</v>
      </c>
      <c r="B10709" t="s">
        <v>38144</v>
      </c>
      <c r="C10709" t="s">
        <v>57000</v>
      </c>
      <c r="D10709" t="s">
        <v>57001</v>
      </c>
      <c r="E10709" t="s">
        <v>57002</v>
      </c>
      <c r="F10709" t="s">
        <v>8381</v>
      </c>
      <c r="G10709" t="s">
        <v>57003</v>
      </c>
      <c r="H10709" t="s">
        <v>18176</v>
      </c>
      <c r="J10709" t="s">
        <v>57004</v>
      </c>
      <c r="K10709" t="s">
        <v>57005</v>
      </c>
      <c r="L10709" t="s">
        <v>303</v>
      </c>
      <c r="M10709" t="s">
        <v>22793</v>
      </c>
    </row>
    <row r="10710" spans="1:13" x14ac:dyDescent="0.2">
      <c r="A10710" t="s">
        <v>38143</v>
      </c>
      <c r="B10710" t="s">
        <v>38144</v>
      </c>
      <c r="C10710" t="s">
        <v>57006</v>
      </c>
      <c r="D10710" t="s">
        <v>844</v>
      </c>
      <c r="E10710" t="s">
        <v>296</v>
      </c>
      <c r="F10710" t="s">
        <v>57007</v>
      </c>
      <c r="G10710" t="s">
        <v>18152</v>
      </c>
      <c r="H10710" t="s">
        <v>17339</v>
      </c>
      <c r="J10710" t="s">
        <v>57008</v>
      </c>
      <c r="K10710" t="s">
        <v>57009</v>
      </c>
      <c r="L10710" t="s">
        <v>303</v>
      </c>
      <c r="M10710" t="s">
        <v>1323</v>
      </c>
    </row>
    <row r="10711" spans="1:13" x14ac:dyDescent="0.2">
      <c r="A10711" t="s">
        <v>38143</v>
      </c>
      <c r="B10711" t="s">
        <v>38144</v>
      </c>
      <c r="C10711" t="s">
        <v>57010</v>
      </c>
      <c r="D10711" t="s">
        <v>513</v>
      </c>
      <c r="E10711" t="s">
        <v>2526</v>
      </c>
      <c r="F10711" t="s">
        <v>57011</v>
      </c>
      <c r="H10711" t="s">
        <v>17339</v>
      </c>
      <c r="J10711" t="s">
        <v>57012</v>
      </c>
      <c r="K10711" t="s">
        <v>57013</v>
      </c>
      <c r="L10711" t="s">
        <v>303</v>
      </c>
      <c r="M10711" t="s">
        <v>2699</v>
      </c>
    </row>
    <row r="10712" spans="1:13" x14ac:dyDescent="0.2">
      <c r="A10712" t="s">
        <v>38143</v>
      </c>
      <c r="B10712" t="s">
        <v>38144</v>
      </c>
      <c r="C10712" t="s">
        <v>57014</v>
      </c>
      <c r="D10712" t="s">
        <v>57015</v>
      </c>
      <c r="E10712" t="s">
        <v>57016</v>
      </c>
      <c r="F10712" t="s">
        <v>57017</v>
      </c>
      <c r="G10712" t="s">
        <v>17841</v>
      </c>
      <c r="H10712" t="s">
        <v>17339</v>
      </c>
      <c r="J10712" t="s">
        <v>57018</v>
      </c>
      <c r="K10712" t="s">
        <v>57019</v>
      </c>
      <c r="L10712" t="s">
        <v>303</v>
      </c>
      <c r="M10712" t="s">
        <v>57020</v>
      </c>
    </row>
    <row r="10713" spans="1:13" x14ac:dyDescent="0.2">
      <c r="A10713" t="s">
        <v>38143</v>
      </c>
      <c r="B10713" t="s">
        <v>38144</v>
      </c>
      <c r="C10713" t="s">
        <v>57021</v>
      </c>
      <c r="D10713" t="s">
        <v>17890</v>
      </c>
      <c r="E10713" t="s">
        <v>57022</v>
      </c>
      <c r="F10713" t="s">
        <v>57023</v>
      </c>
      <c r="H10713" t="s">
        <v>18175</v>
      </c>
      <c r="J10713" t="s">
        <v>57024</v>
      </c>
      <c r="K10713" t="s">
        <v>57025</v>
      </c>
      <c r="L10713" t="s">
        <v>303</v>
      </c>
      <c r="M10713" t="s">
        <v>17277</v>
      </c>
    </row>
    <row r="10714" spans="1:13" x14ac:dyDescent="0.2">
      <c r="A10714" t="s">
        <v>38143</v>
      </c>
      <c r="B10714" t="s">
        <v>38144</v>
      </c>
      <c r="C10714" t="s">
        <v>57026</v>
      </c>
      <c r="D10714" t="s">
        <v>349</v>
      </c>
      <c r="E10714" t="s">
        <v>424</v>
      </c>
      <c r="F10714" t="s">
        <v>57027</v>
      </c>
      <c r="G10714" t="s">
        <v>7588</v>
      </c>
      <c r="H10714" t="s">
        <v>18358</v>
      </c>
      <c r="I10714" t="s">
        <v>18176</v>
      </c>
      <c r="J10714" t="s">
        <v>57028</v>
      </c>
      <c r="K10714" t="s">
        <v>57029</v>
      </c>
      <c r="L10714" t="s">
        <v>303</v>
      </c>
      <c r="M10714" t="s">
        <v>2054</v>
      </c>
    </row>
    <row r="10715" spans="1:13" x14ac:dyDescent="0.2">
      <c r="A10715" t="s">
        <v>38143</v>
      </c>
      <c r="B10715" t="s">
        <v>38144</v>
      </c>
      <c r="C10715" t="s">
        <v>57030</v>
      </c>
      <c r="D10715" t="s">
        <v>844</v>
      </c>
      <c r="E10715" t="s">
        <v>296</v>
      </c>
      <c r="F10715" t="s">
        <v>57031</v>
      </c>
      <c r="G10715" t="s">
        <v>57032</v>
      </c>
      <c r="H10715" t="s">
        <v>18358</v>
      </c>
      <c r="I10715" t="s">
        <v>18176</v>
      </c>
      <c r="J10715" t="s">
        <v>57033</v>
      </c>
      <c r="K10715" t="s">
        <v>57034</v>
      </c>
      <c r="L10715" t="s">
        <v>303</v>
      </c>
      <c r="M10715" t="s">
        <v>30701</v>
      </c>
    </row>
    <row r="10716" spans="1:13" x14ac:dyDescent="0.2">
      <c r="A10716" t="s">
        <v>38143</v>
      </c>
      <c r="B10716" t="s">
        <v>38144</v>
      </c>
      <c r="C10716" t="s">
        <v>57035</v>
      </c>
      <c r="D10716" t="s">
        <v>844</v>
      </c>
      <c r="E10716" t="s">
        <v>296</v>
      </c>
      <c r="F10716" t="s">
        <v>57036</v>
      </c>
      <c r="G10716" t="s">
        <v>57037</v>
      </c>
      <c r="H10716" t="s">
        <v>17339</v>
      </c>
      <c r="J10716" t="s">
        <v>57038</v>
      </c>
      <c r="K10716" t="s">
        <v>57039</v>
      </c>
      <c r="L10716" t="s">
        <v>303</v>
      </c>
      <c r="M10716" t="s">
        <v>1323</v>
      </c>
    </row>
    <row r="10717" spans="1:13" x14ac:dyDescent="0.2">
      <c r="A10717" t="s">
        <v>38143</v>
      </c>
      <c r="B10717" t="s">
        <v>38144</v>
      </c>
      <c r="C10717" t="s">
        <v>57040</v>
      </c>
      <c r="D10717" t="s">
        <v>9765</v>
      </c>
      <c r="F10717" t="s">
        <v>57041</v>
      </c>
      <c r="G10717" t="s">
        <v>56307</v>
      </c>
      <c r="H10717" t="s">
        <v>17339</v>
      </c>
      <c r="I10717" t="s">
        <v>17906</v>
      </c>
      <c r="J10717" t="s">
        <v>57042</v>
      </c>
      <c r="K10717" t="s">
        <v>57043</v>
      </c>
      <c r="L10717" t="s">
        <v>303</v>
      </c>
      <c r="M10717" t="s">
        <v>57044</v>
      </c>
    </row>
    <row r="10718" spans="1:13" x14ac:dyDescent="0.2">
      <c r="A10718" t="s">
        <v>38143</v>
      </c>
      <c r="B10718" t="s">
        <v>38144</v>
      </c>
      <c r="C10718" t="s">
        <v>57045</v>
      </c>
      <c r="D10718" t="s">
        <v>844</v>
      </c>
      <c r="E10718" t="s">
        <v>296</v>
      </c>
      <c r="F10718" t="s">
        <v>57046</v>
      </c>
      <c r="G10718" t="s">
        <v>57047</v>
      </c>
      <c r="H10718" t="s">
        <v>17339</v>
      </c>
      <c r="J10718" t="s">
        <v>57048</v>
      </c>
      <c r="K10718" t="s">
        <v>57049</v>
      </c>
      <c r="L10718" t="s">
        <v>303</v>
      </c>
      <c r="M10718" t="s">
        <v>1323</v>
      </c>
    </row>
    <row r="10719" spans="1:13" x14ac:dyDescent="0.2">
      <c r="A10719" t="s">
        <v>38143</v>
      </c>
      <c r="B10719" t="s">
        <v>38144</v>
      </c>
      <c r="C10719" t="s">
        <v>57050</v>
      </c>
      <c r="D10719" t="s">
        <v>572</v>
      </c>
      <c r="E10719" t="s">
        <v>573</v>
      </c>
      <c r="F10719" t="s">
        <v>57051</v>
      </c>
      <c r="G10719" t="s">
        <v>56468</v>
      </c>
      <c r="H10719" t="s">
        <v>17893</v>
      </c>
      <c r="I10719" t="s">
        <v>17339</v>
      </c>
      <c r="J10719" t="s">
        <v>57052</v>
      </c>
      <c r="K10719" t="s">
        <v>57053</v>
      </c>
      <c r="L10719" t="s">
        <v>303</v>
      </c>
      <c r="M10719" t="s">
        <v>2096</v>
      </c>
    </row>
    <row r="10720" spans="1:13" x14ac:dyDescent="0.2">
      <c r="A10720" t="s">
        <v>38143</v>
      </c>
      <c r="B10720" t="s">
        <v>38144</v>
      </c>
      <c r="C10720" t="s">
        <v>57054</v>
      </c>
      <c r="D10720" t="s">
        <v>57055</v>
      </c>
      <c r="E10720" t="s">
        <v>57056</v>
      </c>
      <c r="F10720" t="s">
        <v>57057</v>
      </c>
      <c r="G10720" t="s">
        <v>17848</v>
      </c>
      <c r="H10720" t="s">
        <v>17339</v>
      </c>
      <c r="J10720" t="s">
        <v>57058</v>
      </c>
      <c r="K10720" t="s">
        <v>57059</v>
      </c>
      <c r="L10720" t="s">
        <v>303</v>
      </c>
      <c r="M10720" t="s">
        <v>57060</v>
      </c>
    </row>
    <row r="10721" spans="1:13" x14ac:dyDescent="0.2">
      <c r="A10721" t="s">
        <v>38143</v>
      </c>
      <c r="B10721" t="s">
        <v>38144</v>
      </c>
      <c r="C10721" t="s">
        <v>57061</v>
      </c>
      <c r="D10721" t="s">
        <v>8198</v>
      </c>
      <c r="E10721" t="s">
        <v>5074</v>
      </c>
      <c r="F10721" t="s">
        <v>57062</v>
      </c>
      <c r="G10721" t="s">
        <v>57063</v>
      </c>
      <c r="H10721" t="s">
        <v>56429</v>
      </c>
      <c r="I10721" t="s">
        <v>18176</v>
      </c>
      <c r="J10721" t="s">
        <v>57064</v>
      </c>
      <c r="K10721" t="s">
        <v>302</v>
      </c>
      <c r="L10721" t="s">
        <v>303</v>
      </c>
      <c r="M10721" t="s">
        <v>3300</v>
      </c>
    </row>
    <row r="10722" spans="1:13" x14ac:dyDescent="0.2">
      <c r="A10722" t="s">
        <v>38143</v>
      </c>
      <c r="B10722" t="s">
        <v>38144</v>
      </c>
      <c r="C10722" t="s">
        <v>57065</v>
      </c>
      <c r="D10722" t="s">
        <v>492</v>
      </c>
      <c r="E10722" t="s">
        <v>493</v>
      </c>
      <c r="F10722" t="s">
        <v>57066</v>
      </c>
      <c r="H10722" t="s">
        <v>18175</v>
      </c>
      <c r="J10722" t="s">
        <v>57067</v>
      </c>
      <c r="K10722" t="s">
        <v>57068</v>
      </c>
      <c r="L10722" t="s">
        <v>303</v>
      </c>
      <c r="M10722" t="s">
        <v>48375</v>
      </c>
    </row>
    <row r="10723" spans="1:13" x14ac:dyDescent="0.2">
      <c r="A10723" t="s">
        <v>38143</v>
      </c>
      <c r="B10723" t="s">
        <v>38144</v>
      </c>
      <c r="C10723" t="s">
        <v>57069</v>
      </c>
      <c r="D10723" t="s">
        <v>401</v>
      </c>
      <c r="F10723" t="s">
        <v>56652</v>
      </c>
      <c r="H10723" t="s">
        <v>56372</v>
      </c>
      <c r="J10723" t="s">
        <v>57070</v>
      </c>
      <c r="K10723" t="s">
        <v>57071</v>
      </c>
      <c r="L10723" t="s">
        <v>303</v>
      </c>
      <c r="M10723" t="s">
        <v>12649</v>
      </c>
    </row>
    <row r="10724" spans="1:13" x14ac:dyDescent="0.2">
      <c r="A10724" t="s">
        <v>38143</v>
      </c>
      <c r="B10724" t="s">
        <v>38144</v>
      </c>
      <c r="C10724" t="s">
        <v>57072</v>
      </c>
      <c r="D10724" t="s">
        <v>572</v>
      </c>
      <c r="E10724" t="s">
        <v>573</v>
      </c>
      <c r="F10724" t="s">
        <v>57073</v>
      </c>
      <c r="G10724" t="s">
        <v>57074</v>
      </c>
      <c r="H10724" t="s">
        <v>17339</v>
      </c>
      <c r="J10724" t="s">
        <v>57075</v>
      </c>
      <c r="K10724" t="s">
        <v>57076</v>
      </c>
      <c r="L10724" t="s">
        <v>303</v>
      </c>
      <c r="M10724" t="s">
        <v>5402</v>
      </c>
    </row>
    <row r="10725" spans="1:13" x14ac:dyDescent="0.2">
      <c r="A10725" t="s">
        <v>38143</v>
      </c>
      <c r="B10725" t="s">
        <v>38144</v>
      </c>
      <c r="C10725" t="s">
        <v>57077</v>
      </c>
      <c r="D10725" t="s">
        <v>366</v>
      </c>
      <c r="E10725" t="s">
        <v>28382</v>
      </c>
      <c r="F10725" t="s">
        <v>367</v>
      </c>
      <c r="G10725" t="s">
        <v>57078</v>
      </c>
      <c r="H10725" t="s">
        <v>56393</v>
      </c>
      <c r="J10725" t="s">
        <v>57079</v>
      </c>
      <c r="K10725" t="s">
        <v>57080</v>
      </c>
      <c r="L10725" t="s">
        <v>303</v>
      </c>
      <c r="M10725" t="s">
        <v>57081</v>
      </c>
    </row>
    <row r="10726" spans="1:13" x14ac:dyDescent="0.2">
      <c r="A10726" t="s">
        <v>38143</v>
      </c>
      <c r="B10726" t="s">
        <v>38144</v>
      </c>
      <c r="C10726" t="s">
        <v>57082</v>
      </c>
      <c r="D10726" t="s">
        <v>349</v>
      </c>
      <c r="F10726" t="s">
        <v>30452</v>
      </c>
      <c r="G10726" t="s">
        <v>57083</v>
      </c>
      <c r="H10726" t="s">
        <v>56470</v>
      </c>
      <c r="I10726" t="s">
        <v>18176</v>
      </c>
      <c r="J10726" t="s">
        <v>57084</v>
      </c>
      <c r="K10726" t="s">
        <v>57085</v>
      </c>
      <c r="L10726" t="s">
        <v>303</v>
      </c>
      <c r="M10726" t="s">
        <v>422</v>
      </c>
    </row>
    <row r="10727" spans="1:13" x14ac:dyDescent="0.2">
      <c r="A10727" t="s">
        <v>38143</v>
      </c>
      <c r="B10727" t="s">
        <v>38144</v>
      </c>
      <c r="C10727" t="s">
        <v>57086</v>
      </c>
      <c r="D10727" t="s">
        <v>844</v>
      </c>
      <c r="E10727" t="s">
        <v>296</v>
      </c>
      <c r="F10727" t="s">
        <v>57087</v>
      </c>
      <c r="G10727" t="s">
        <v>18060</v>
      </c>
      <c r="H10727" t="s">
        <v>17339</v>
      </c>
      <c r="J10727" t="s">
        <v>57088</v>
      </c>
      <c r="K10727" t="s">
        <v>57089</v>
      </c>
      <c r="L10727" t="s">
        <v>303</v>
      </c>
      <c r="M10727" t="s">
        <v>1323</v>
      </c>
    </row>
    <row r="10728" spans="1:13" x14ac:dyDescent="0.2">
      <c r="A10728" t="s">
        <v>38143</v>
      </c>
      <c r="B10728" t="s">
        <v>38144</v>
      </c>
      <c r="C10728" t="s">
        <v>57090</v>
      </c>
      <c r="D10728" t="s">
        <v>513</v>
      </c>
      <c r="E10728" t="s">
        <v>2526</v>
      </c>
      <c r="F10728" t="s">
        <v>57091</v>
      </c>
      <c r="G10728" t="s">
        <v>18152</v>
      </c>
      <c r="I10728" t="s">
        <v>17339</v>
      </c>
      <c r="J10728" t="s">
        <v>57092</v>
      </c>
      <c r="K10728" t="s">
        <v>57093</v>
      </c>
      <c r="L10728" t="s">
        <v>303</v>
      </c>
      <c r="M10728" t="s">
        <v>22793</v>
      </c>
    </row>
    <row r="10729" spans="1:13" x14ac:dyDescent="0.2">
      <c r="A10729" t="s">
        <v>38143</v>
      </c>
      <c r="B10729" t="s">
        <v>38144</v>
      </c>
      <c r="C10729" t="s">
        <v>57094</v>
      </c>
      <c r="D10729" t="s">
        <v>349</v>
      </c>
      <c r="E10729" t="s">
        <v>13874</v>
      </c>
      <c r="F10729" t="s">
        <v>57095</v>
      </c>
      <c r="G10729" t="s">
        <v>57096</v>
      </c>
      <c r="H10729" t="s">
        <v>17339</v>
      </c>
      <c r="J10729" t="s">
        <v>57097</v>
      </c>
      <c r="K10729" t="s">
        <v>57098</v>
      </c>
      <c r="L10729" t="s">
        <v>303</v>
      </c>
      <c r="M10729" t="s">
        <v>4715</v>
      </c>
    </row>
    <row r="10730" spans="1:13" x14ac:dyDescent="0.2">
      <c r="A10730" t="s">
        <v>38143</v>
      </c>
      <c r="B10730" t="s">
        <v>38144</v>
      </c>
      <c r="C10730" t="s">
        <v>57099</v>
      </c>
      <c r="D10730" t="s">
        <v>6056</v>
      </c>
      <c r="E10730" t="s">
        <v>6057</v>
      </c>
      <c r="F10730" t="s">
        <v>57100</v>
      </c>
      <c r="G10730" t="s">
        <v>18157</v>
      </c>
      <c r="H10730" t="s">
        <v>17339</v>
      </c>
      <c r="J10730" t="s">
        <v>57101</v>
      </c>
      <c r="K10730" t="s">
        <v>57102</v>
      </c>
      <c r="L10730" t="s">
        <v>303</v>
      </c>
      <c r="M10730" t="s">
        <v>49304</v>
      </c>
    </row>
    <row r="10731" spans="1:13" x14ac:dyDescent="0.2">
      <c r="A10731" t="s">
        <v>38143</v>
      </c>
      <c r="B10731" t="s">
        <v>38144</v>
      </c>
      <c r="C10731" t="s">
        <v>57103</v>
      </c>
      <c r="D10731" t="s">
        <v>572</v>
      </c>
      <c r="E10731" t="s">
        <v>573</v>
      </c>
      <c r="F10731" t="s">
        <v>57104</v>
      </c>
      <c r="G10731" t="s">
        <v>57105</v>
      </c>
      <c r="H10731" t="s">
        <v>17339</v>
      </c>
      <c r="J10731" t="s">
        <v>57106</v>
      </c>
      <c r="K10731" t="s">
        <v>57107</v>
      </c>
      <c r="L10731" t="s">
        <v>303</v>
      </c>
      <c r="M10731" t="s">
        <v>17881</v>
      </c>
    </row>
    <row r="10732" spans="1:13" x14ac:dyDescent="0.2">
      <c r="A10732" t="s">
        <v>38143</v>
      </c>
      <c r="B10732" t="s">
        <v>38144</v>
      </c>
      <c r="C10732" t="s">
        <v>57108</v>
      </c>
      <c r="D10732" t="s">
        <v>13524</v>
      </c>
      <c r="E10732" t="s">
        <v>5074</v>
      </c>
      <c r="F10732" t="s">
        <v>41006</v>
      </c>
      <c r="G10732" t="s">
        <v>57109</v>
      </c>
      <c r="H10732" t="s">
        <v>18358</v>
      </c>
      <c r="J10732" t="s">
        <v>57110</v>
      </c>
      <c r="K10732" t="s">
        <v>57111</v>
      </c>
      <c r="L10732" t="s">
        <v>303</v>
      </c>
      <c r="M10732" t="s">
        <v>3300</v>
      </c>
    </row>
    <row r="10733" spans="1:13" x14ac:dyDescent="0.2">
      <c r="A10733" t="s">
        <v>38143</v>
      </c>
      <c r="B10733" t="s">
        <v>38144</v>
      </c>
      <c r="C10733" t="s">
        <v>57112</v>
      </c>
      <c r="D10733" t="s">
        <v>57113</v>
      </c>
      <c r="E10733" t="s">
        <v>57114</v>
      </c>
      <c r="F10733" t="s">
        <v>37933</v>
      </c>
      <c r="H10733" t="s">
        <v>56393</v>
      </c>
      <c r="I10733" t="s">
        <v>18176</v>
      </c>
      <c r="J10733" t="s">
        <v>57115</v>
      </c>
      <c r="K10733" t="s">
        <v>57116</v>
      </c>
      <c r="L10733" t="s">
        <v>303</v>
      </c>
      <c r="M10733" t="s">
        <v>28380</v>
      </c>
    </row>
    <row r="10734" spans="1:13" x14ac:dyDescent="0.2">
      <c r="A10734" t="s">
        <v>38143</v>
      </c>
      <c r="B10734" t="s">
        <v>38144</v>
      </c>
      <c r="C10734" t="s">
        <v>57117</v>
      </c>
      <c r="D10734" t="s">
        <v>572</v>
      </c>
      <c r="E10734" t="s">
        <v>573</v>
      </c>
      <c r="F10734" t="s">
        <v>57118</v>
      </c>
      <c r="G10734" t="s">
        <v>57119</v>
      </c>
      <c r="H10734" t="s">
        <v>18152</v>
      </c>
      <c r="I10734" t="s">
        <v>17339</v>
      </c>
      <c r="J10734" t="s">
        <v>57120</v>
      </c>
      <c r="K10734" t="s">
        <v>302</v>
      </c>
      <c r="L10734" t="s">
        <v>303</v>
      </c>
      <c r="M10734" t="s">
        <v>13186</v>
      </c>
    </row>
    <row r="10735" spans="1:13" x14ac:dyDescent="0.2">
      <c r="A10735" t="s">
        <v>38143</v>
      </c>
      <c r="B10735" t="s">
        <v>38144</v>
      </c>
      <c r="C10735" t="s">
        <v>57121</v>
      </c>
      <c r="D10735" t="s">
        <v>55869</v>
      </c>
      <c r="E10735" t="s">
        <v>4981</v>
      </c>
      <c r="F10735" t="s">
        <v>57122</v>
      </c>
      <c r="G10735" t="s">
        <v>57123</v>
      </c>
      <c r="H10735" t="s">
        <v>17339</v>
      </c>
      <c r="J10735" t="s">
        <v>57124</v>
      </c>
      <c r="K10735" t="s">
        <v>57125</v>
      </c>
      <c r="L10735" t="s">
        <v>303</v>
      </c>
      <c r="M10735" t="s">
        <v>55874</v>
      </c>
    </row>
    <row r="10736" spans="1:13" x14ac:dyDescent="0.2">
      <c r="A10736" t="s">
        <v>38143</v>
      </c>
      <c r="B10736" t="s">
        <v>38144</v>
      </c>
      <c r="C10736" t="s">
        <v>57126</v>
      </c>
      <c r="D10736" t="s">
        <v>401</v>
      </c>
      <c r="E10736" t="s">
        <v>402</v>
      </c>
      <c r="F10736" t="s">
        <v>1096</v>
      </c>
      <c r="G10736" t="s">
        <v>57127</v>
      </c>
      <c r="H10736" t="s">
        <v>18358</v>
      </c>
      <c r="I10736" t="s">
        <v>18176</v>
      </c>
      <c r="J10736" t="s">
        <v>57128</v>
      </c>
      <c r="K10736" t="s">
        <v>57129</v>
      </c>
      <c r="L10736" t="s">
        <v>303</v>
      </c>
      <c r="M10736" t="s">
        <v>57130</v>
      </c>
    </row>
    <row r="10737" spans="1:13" x14ac:dyDescent="0.2">
      <c r="A10737" t="s">
        <v>38143</v>
      </c>
      <c r="B10737" t="s">
        <v>38144</v>
      </c>
      <c r="C10737" t="s">
        <v>57131</v>
      </c>
      <c r="D10737" t="s">
        <v>349</v>
      </c>
      <c r="F10737" t="s">
        <v>57132</v>
      </c>
      <c r="G10737" t="s">
        <v>17339</v>
      </c>
      <c r="J10737" t="s">
        <v>57133</v>
      </c>
      <c r="K10737" t="s">
        <v>302</v>
      </c>
      <c r="L10737" t="s">
        <v>303</v>
      </c>
      <c r="M10737" t="s">
        <v>422</v>
      </c>
    </row>
    <row r="10738" spans="1:13" x14ac:dyDescent="0.2">
      <c r="A10738" t="s">
        <v>38143</v>
      </c>
      <c r="B10738" t="s">
        <v>38144</v>
      </c>
      <c r="C10738" t="s">
        <v>57134</v>
      </c>
      <c r="D10738" t="s">
        <v>57135</v>
      </c>
      <c r="E10738" t="s">
        <v>57136</v>
      </c>
      <c r="F10738" t="s">
        <v>57137</v>
      </c>
      <c r="G10738" t="s">
        <v>17951</v>
      </c>
      <c r="H10738" t="s">
        <v>17339</v>
      </c>
      <c r="J10738" t="s">
        <v>57138</v>
      </c>
      <c r="K10738" t="s">
        <v>302</v>
      </c>
      <c r="L10738" t="s">
        <v>303</v>
      </c>
      <c r="M10738" t="s">
        <v>4351</v>
      </c>
    </row>
    <row r="10739" spans="1:13" x14ac:dyDescent="0.2">
      <c r="A10739" t="s">
        <v>38143</v>
      </c>
      <c r="B10739" t="s">
        <v>38144</v>
      </c>
      <c r="C10739" t="s">
        <v>57139</v>
      </c>
      <c r="D10739" t="s">
        <v>394</v>
      </c>
      <c r="E10739" t="s">
        <v>499</v>
      </c>
      <c r="F10739" t="s">
        <v>57140</v>
      </c>
      <c r="H10739" t="s">
        <v>56478</v>
      </c>
      <c r="I10739" t="s">
        <v>18176</v>
      </c>
      <c r="J10739" t="s">
        <v>57141</v>
      </c>
      <c r="K10739" t="s">
        <v>57142</v>
      </c>
      <c r="L10739" t="s">
        <v>303</v>
      </c>
      <c r="M10739" t="s">
        <v>57143</v>
      </c>
    </row>
    <row r="10740" spans="1:13" x14ac:dyDescent="0.2">
      <c r="A10740" t="s">
        <v>38143</v>
      </c>
      <c r="B10740" t="s">
        <v>38144</v>
      </c>
      <c r="C10740" t="s">
        <v>57144</v>
      </c>
      <c r="D10740" t="s">
        <v>572</v>
      </c>
      <c r="E10740" t="s">
        <v>573</v>
      </c>
      <c r="F10740" t="s">
        <v>24729</v>
      </c>
      <c r="H10740" t="s">
        <v>57145</v>
      </c>
      <c r="I10740" t="s">
        <v>18176</v>
      </c>
      <c r="J10740" t="s">
        <v>57146</v>
      </c>
      <c r="K10740" t="s">
        <v>57147</v>
      </c>
      <c r="L10740" t="s">
        <v>303</v>
      </c>
      <c r="M10740" t="s">
        <v>5402</v>
      </c>
    </row>
    <row r="10741" spans="1:13" x14ac:dyDescent="0.2">
      <c r="A10741" t="s">
        <v>38143</v>
      </c>
      <c r="B10741" t="s">
        <v>38144</v>
      </c>
      <c r="C10741" t="s">
        <v>57148</v>
      </c>
      <c r="D10741" t="s">
        <v>513</v>
      </c>
      <c r="E10741" t="s">
        <v>36832</v>
      </c>
      <c r="F10741" t="s">
        <v>35813</v>
      </c>
      <c r="H10741" t="s">
        <v>56372</v>
      </c>
      <c r="I10741" t="s">
        <v>18176</v>
      </c>
      <c r="J10741" t="s">
        <v>57149</v>
      </c>
      <c r="K10741" t="s">
        <v>57150</v>
      </c>
      <c r="L10741" t="s">
        <v>303</v>
      </c>
      <c r="M10741" t="s">
        <v>18733</v>
      </c>
    </row>
    <row r="10742" spans="1:13" x14ac:dyDescent="0.2">
      <c r="A10742" t="s">
        <v>38143</v>
      </c>
      <c r="B10742" t="s">
        <v>38144</v>
      </c>
      <c r="C10742" t="s">
        <v>57151</v>
      </c>
      <c r="D10742" t="s">
        <v>844</v>
      </c>
      <c r="E10742" t="s">
        <v>296</v>
      </c>
      <c r="F10742" t="s">
        <v>57152</v>
      </c>
      <c r="G10742" t="s">
        <v>10992</v>
      </c>
      <c r="H10742" t="s">
        <v>10993</v>
      </c>
      <c r="J10742" t="s">
        <v>57153</v>
      </c>
      <c r="K10742" t="s">
        <v>57154</v>
      </c>
      <c r="L10742" t="s">
        <v>303</v>
      </c>
      <c r="M10742" t="s">
        <v>18733</v>
      </c>
    </row>
    <row r="10743" spans="1:13" x14ac:dyDescent="0.2">
      <c r="A10743" t="s">
        <v>38143</v>
      </c>
      <c r="B10743" t="s">
        <v>38144</v>
      </c>
      <c r="C10743" t="s">
        <v>57155</v>
      </c>
      <c r="D10743" t="s">
        <v>349</v>
      </c>
      <c r="F10743" t="s">
        <v>57156</v>
      </c>
      <c r="G10743" t="s">
        <v>19419</v>
      </c>
      <c r="H10743" t="s">
        <v>10993</v>
      </c>
      <c r="J10743" t="s">
        <v>57157</v>
      </c>
      <c r="K10743" t="s">
        <v>57158</v>
      </c>
      <c r="L10743" t="s">
        <v>303</v>
      </c>
      <c r="M10743" t="s">
        <v>57159</v>
      </c>
    </row>
    <row r="10744" spans="1:13" x14ac:dyDescent="0.2">
      <c r="A10744" t="s">
        <v>38143</v>
      </c>
      <c r="B10744" t="s">
        <v>38144</v>
      </c>
      <c r="C10744" t="s">
        <v>57160</v>
      </c>
      <c r="D10744" t="s">
        <v>564</v>
      </c>
      <c r="E10744" t="s">
        <v>296</v>
      </c>
      <c r="F10744" t="s">
        <v>57161</v>
      </c>
      <c r="G10744" t="s">
        <v>57162</v>
      </c>
      <c r="H10744" t="s">
        <v>10993</v>
      </c>
      <c r="J10744" t="s">
        <v>57163</v>
      </c>
      <c r="K10744" t="s">
        <v>302</v>
      </c>
      <c r="L10744" t="s">
        <v>303</v>
      </c>
      <c r="M10744" t="s">
        <v>57164</v>
      </c>
    </row>
    <row r="10745" spans="1:13" x14ac:dyDescent="0.2">
      <c r="A10745" t="s">
        <v>38143</v>
      </c>
      <c r="B10745" t="s">
        <v>38144</v>
      </c>
      <c r="C10745" t="s">
        <v>57165</v>
      </c>
      <c r="D10745" t="s">
        <v>16824</v>
      </c>
      <c r="E10745" t="s">
        <v>57166</v>
      </c>
      <c r="F10745" t="s">
        <v>30463</v>
      </c>
      <c r="G10745" t="s">
        <v>18500</v>
      </c>
      <c r="H10745" t="s">
        <v>10993</v>
      </c>
      <c r="J10745" t="s">
        <v>57167</v>
      </c>
      <c r="K10745" t="s">
        <v>302</v>
      </c>
      <c r="L10745" t="s">
        <v>303</v>
      </c>
      <c r="M10745" t="s">
        <v>57168</v>
      </c>
    </row>
    <row r="10746" spans="1:13" x14ac:dyDescent="0.2">
      <c r="A10746" t="s">
        <v>38143</v>
      </c>
      <c r="B10746" t="s">
        <v>38144</v>
      </c>
      <c r="C10746" t="s">
        <v>57169</v>
      </c>
      <c r="D10746" t="s">
        <v>16824</v>
      </c>
      <c r="E10746" t="s">
        <v>57170</v>
      </c>
      <c r="F10746" t="s">
        <v>34760</v>
      </c>
      <c r="G10746" t="s">
        <v>18513</v>
      </c>
      <c r="I10746" t="s">
        <v>10993</v>
      </c>
      <c r="J10746" t="s">
        <v>57171</v>
      </c>
      <c r="K10746" t="s">
        <v>57172</v>
      </c>
      <c r="L10746" t="s">
        <v>303</v>
      </c>
      <c r="M10746" t="s">
        <v>40279</v>
      </c>
    </row>
    <row r="10747" spans="1:13" x14ac:dyDescent="0.2">
      <c r="A10747" t="s">
        <v>38143</v>
      </c>
      <c r="B10747" t="s">
        <v>38144</v>
      </c>
      <c r="C10747" t="s">
        <v>57173</v>
      </c>
      <c r="D10747" t="s">
        <v>572</v>
      </c>
      <c r="E10747" t="s">
        <v>573</v>
      </c>
      <c r="F10747" t="s">
        <v>57174</v>
      </c>
      <c r="G10747" t="s">
        <v>19288</v>
      </c>
      <c r="H10747" t="s">
        <v>10993</v>
      </c>
      <c r="J10747" t="s">
        <v>57175</v>
      </c>
      <c r="K10747" t="s">
        <v>57176</v>
      </c>
      <c r="L10747" t="s">
        <v>303</v>
      </c>
      <c r="M10747" t="s">
        <v>1620</v>
      </c>
    </row>
    <row r="10748" spans="1:13" x14ac:dyDescent="0.2">
      <c r="A10748" t="s">
        <v>38143</v>
      </c>
      <c r="B10748" t="s">
        <v>38144</v>
      </c>
      <c r="C10748" t="s">
        <v>57177</v>
      </c>
      <c r="D10748" t="s">
        <v>57178</v>
      </c>
      <c r="E10748" t="s">
        <v>57178</v>
      </c>
      <c r="F10748" t="s">
        <v>57179</v>
      </c>
      <c r="G10748" t="s">
        <v>57180</v>
      </c>
      <c r="H10748" t="s">
        <v>10993</v>
      </c>
      <c r="J10748" t="s">
        <v>57181</v>
      </c>
      <c r="K10748" t="s">
        <v>57182</v>
      </c>
      <c r="L10748" t="s">
        <v>303</v>
      </c>
      <c r="M10748" t="s">
        <v>34730</v>
      </c>
    </row>
    <row r="10749" spans="1:13" x14ac:dyDescent="0.2">
      <c r="A10749" t="s">
        <v>38143</v>
      </c>
      <c r="B10749" t="s">
        <v>38144</v>
      </c>
      <c r="C10749" t="s">
        <v>57183</v>
      </c>
      <c r="D10749" t="s">
        <v>57184</v>
      </c>
      <c r="E10749" t="s">
        <v>47718</v>
      </c>
      <c r="F10749" t="s">
        <v>57185</v>
      </c>
      <c r="G10749" t="s">
        <v>57186</v>
      </c>
      <c r="H10749" t="s">
        <v>18560</v>
      </c>
      <c r="I10749" t="s">
        <v>10993</v>
      </c>
      <c r="J10749" t="s">
        <v>57187</v>
      </c>
      <c r="K10749" t="s">
        <v>57188</v>
      </c>
      <c r="L10749" t="s">
        <v>303</v>
      </c>
      <c r="M10749" t="s">
        <v>57189</v>
      </c>
    </row>
    <row r="10750" spans="1:13" x14ac:dyDescent="0.2">
      <c r="A10750" t="s">
        <v>38143</v>
      </c>
      <c r="B10750" t="s">
        <v>38144</v>
      </c>
      <c r="C10750" t="s">
        <v>57190</v>
      </c>
      <c r="D10750" t="s">
        <v>349</v>
      </c>
      <c r="F10750" t="s">
        <v>14799</v>
      </c>
      <c r="G10750" t="s">
        <v>18492</v>
      </c>
      <c r="H10750" t="s">
        <v>10993</v>
      </c>
      <c r="J10750" t="s">
        <v>57191</v>
      </c>
      <c r="K10750" t="s">
        <v>57192</v>
      </c>
      <c r="L10750" t="s">
        <v>303</v>
      </c>
      <c r="M10750" t="s">
        <v>57193</v>
      </c>
    </row>
    <row r="10751" spans="1:13" x14ac:dyDescent="0.2">
      <c r="A10751" t="s">
        <v>38143</v>
      </c>
      <c r="B10751" t="s">
        <v>38144</v>
      </c>
      <c r="C10751" t="s">
        <v>57194</v>
      </c>
      <c r="D10751" t="s">
        <v>15826</v>
      </c>
      <c r="E10751" t="s">
        <v>16542</v>
      </c>
      <c r="F10751" t="s">
        <v>57195</v>
      </c>
      <c r="H10751" t="s">
        <v>10992</v>
      </c>
      <c r="I10751" t="s">
        <v>10993</v>
      </c>
      <c r="J10751" t="s">
        <v>57196</v>
      </c>
      <c r="K10751" t="s">
        <v>57197</v>
      </c>
      <c r="L10751" t="s">
        <v>303</v>
      </c>
      <c r="M10751" t="s">
        <v>57198</v>
      </c>
    </row>
    <row r="10752" spans="1:13" x14ac:dyDescent="0.2">
      <c r="A10752" t="s">
        <v>38143</v>
      </c>
      <c r="B10752" t="s">
        <v>38144</v>
      </c>
      <c r="C10752" t="s">
        <v>57199</v>
      </c>
      <c r="D10752" t="s">
        <v>394</v>
      </c>
      <c r="E10752" t="s">
        <v>3638</v>
      </c>
      <c r="F10752" t="s">
        <v>500</v>
      </c>
      <c r="G10752" t="s">
        <v>27397</v>
      </c>
      <c r="H10752" t="s">
        <v>19173</v>
      </c>
      <c r="I10752" t="s">
        <v>10993</v>
      </c>
      <c r="J10752" t="s">
        <v>57200</v>
      </c>
      <c r="K10752" t="s">
        <v>57201</v>
      </c>
      <c r="L10752" t="s">
        <v>303</v>
      </c>
      <c r="M10752" t="s">
        <v>57202</v>
      </c>
    </row>
    <row r="10753" spans="1:13" x14ac:dyDescent="0.2">
      <c r="A10753" t="s">
        <v>38143</v>
      </c>
      <c r="B10753" t="s">
        <v>38144</v>
      </c>
      <c r="C10753" t="s">
        <v>57203</v>
      </c>
      <c r="D10753" t="s">
        <v>57204</v>
      </c>
      <c r="F10753" t="s">
        <v>57205</v>
      </c>
      <c r="G10753" t="s">
        <v>18554</v>
      </c>
      <c r="H10753" t="s">
        <v>10993</v>
      </c>
      <c r="J10753" t="s">
        <v>57206</v>
      </c>
      <c r="K10753" t="s">
        <v>302</v>
      </c>
      <c r="L10753" t="s">
        <v>303</v>
      </c>
      <c r="M10753" t="s">
        <v>584</v>
      </c>
    </row>
    <row r="10754" spans="1:13" x14ac:dyDescent="0.2">
      <c r="A10754" t="s">
        <v>38143</v>
      </c>
      <c r="B10754" t="s">
        <v>38144</v>
      </c>
      <c r="C10754" t="s">
        <v>57207</v>
      </c>
      <c r="D10754" t="s">
        <v>57208</v>
      </c>
      <c r="E10754" t="s">
        <v>57209</v>
      </c>
      <c r="F10754" t="s">
        <v>10139</v>
      </c>
      <c r="G10754" t="s">
        <v>57210</v>
      </c>
      <c r="H10754" t="s">
        <v>18500</v>
      </c>
      <c r="I10754" t="s">
        <v>10993</v>
      </c>
      <c r="J10754" t="s">
        <v>57211</v>
      </c>
      <c r="K10754" t="s">
        <v>57212</v>
      </c>
      <c r="L10754" t="s">
        <v>303</v>
      </c>
      <c r="M10754" t="s">
        <v>7672</v>
      </c>
    </row>
    <row r="10755" spans="1:13" x14ac:dyDescent="0.2">
      <c r="A10755" t="s">
        <v>38143</v>
      </c>
      <c r="B10755" t="s">
        <v>38144</v>
      </c>
      <c r="C10755" t="s">
        <v>57213</v>
      </c>
      <c r="D10755" t="s">
        <v>57214</v>
      </c>
      <c r="E10755" t="s">
        <v>57215</v>
      </c>
      <c r="F10755" t="s">
        <v>57216</v>
      </c>
      <c r="G10755" t="s">
        <v>57217</v>
      </c>
      <c r="H10755" t="s">
        <v>18754</v>
      </c>
      <c r="I10755" t="s">
        <v>10993</v>
      </c>
      <c r="J10755" t="s">
        <v>57218</v>
      </c>
      <c r="K10755" t="s">
        <v>57219</v>
      </c>
      <c r="L10755" t="s">
        <v>303</v>
      </c>
      <c r="M10755" t="s">
        <v>10864</v>
      </c>
    </row>
    <row r="10756" spans="1:13" x14ac:dyDescent="0.2">
      <c r="A10756" t="s">
        <v>38143</v>
      </c>
      <c r="B10756" t="s">
        <v>38144</v>
      </c>
      <c r="C10756" t="s">
        <v>57220</v>
      </c>
      <c r="D10756" t="s">
        <v>18574</v>
      </c>
      <c r="E10756" t="s">
        <v>5466</v>
      </c>
      <c r="F10756" t="s">
        <v>57221</v>
      </c>
      <c r="G10756" t="s">
        <v>18892</v>
      </c>
      <c r="H10756" t="s">
        <v>18809</v>
      </c>
      <c r="I10756" t="s">
        <v>10993</v>
      </c>
      <c r="J10756" t="s">
        <v>57222</v>
      </c>
      <c r="K10756" t="s">
        <v>57223</v>
      </c>
      <c r="L10756" t="s">
        <v>303</v>
      </c>
      <c r="M10756" t="s">
        <v>57224</v>
      </c>
    </row>
    <row r="10757" spans="1:13" x14ac:dyDescent="0.2">
      <c r="A10757" t="s">
        <v>38143</v>
      </c>
      <c r="B10757" t="s">
        <v>38144</v>
      </c>
      <c r="C10757" t="s">
        <v>57225</v>
      </c>
      <c r="D10757" t="s">
        <v>57226</v>
      </c>
      <c r="E10757" t="s">
        <v>5491</v>
      </c>
      <c r="F10757" t="s">
        <v>57227</v>
      </c>
      <c r="G10757" t="s">
        <v>57228</v>
      </c>
      <c r="H10757" t="s">
        <v>18727</v>
      </c>
      <c r="I10757" t="s">
        <v>10993</v>
      </c>
      <c r="J10757" t="s">
        <v>57229</v>
      </c>
      <c r="K10757" t="s">
        <v>57230</v>
      </c>
      <c r="L10757" t="s">
        <v>303</v>
      </c>
      <c r="M10757" t="s">
        <v>2157</v>
      </c>
    </row>
    <row r="10758" spans="1:13" x14ac:dyDescent="0.2">
      <c r="A10758" t="s">
        <v>38143</v>
      </c>
      <c r="B10758" t="s">
        <v>38144</v>
      </c>
      <c r="C10758" t="s">
        <v>57231</v>
      </c>
      <c r="D10758" t="s">
        <v>19051</v>
      </c>
      <c r="F10758" t="s">
        <v>57232</v>
      </c>
      <c r="G10758" t="s">
        <v>57233</v>
      </c>
      <c r="H10758" t="s">
        <v>19288</v>
      </c>
      <c r="I10758" t="s">
        <v>10993</v>
      </c>
      <c r="J10758" t="s">
        <v>57234</v>
      </c>
      <c r="K10758" t="s">
        <v>302</v>
      </c>
      <c r="L10758" t="s">
        <v>303</v>
      </c>
      <c r="M10758" t="s">
        <v>20772</v>
      </c>
    </row>
    <row r="10759" spans="1:13" x14ac:dyDescent="0.2">
      <c r="A10759" t="s">
        <v>38143</v>
      </c>
      <c r="B10759" t="s">
        <v>38144</v>
      </c>
      <c r="C10759" t="s">
        <v>57235</v>
      </c>
      <c r="D10759" t="s">
        <v>572</v>
      </c>
      <c r="E10759" t="s">
        <v>573</v>
      </c>
      <c r="F10759" t="s">
        <v>57236</v>
      </c>
      <c r="G10759" t="s">
        <v>19281</v>
      </c>
      <c r="H10759" t="s">
        <v>10992</v>
      </c>
      <c r="I10759" t="s">
        <v>10993</v>
      </c>
      <c r="J10759" t="s">
        <v>57237</v>
      </c>
      <c r="K10759" t="s">
        <v>57238</v>
      </c>
      <c r="L10759" t="s">
        <v>303</v>
      </c>
      <c r="M10759" t="s">
        <v>5402</v>
      </c>
    </row>
    <row r="10760" spans="1:13" x14ac:dyDescent="0.2">
      <c r="A10760" t="s">
        <v>38143</v>
      </c>
      <c r="B10760" t="s">
        <v>38144</v>
      </c>
      <c r="C10760" t="s">
        <v>57239</v>
      </c>
      <c r="D10760" t="s">
        <v>16760</v>
      </c>
      <c r="E10760" t="s">
        <v>57240</v>
      </c>
      <c r="F10760" t="s">
        <v>57241</v>
      </c>
      <c r="G10760" t="s">
        <v>57242</v>
      </c>
      <c r="H10760" t="s">
        <v>18500</v>
      </c>
      <c r="I10760" t="s">
        <v>10993</v>
      </c>
      <c r="J10760" t="s">
        <v>57243</v>
      </c>
      <c r="K10760" t="s">
        <v>57244</v>
      </c>
      <c r="L10760" t="s">
        <v>303</v>
      </c>
      <c r="M10760" t="s">
        <v>5209</v>
      </c>
    </row>
    <row r="10761" spans="1:13" x14ac:dyDescent="0.2">
      <c r="A10761" t="s">
        <v>38143</v>
      </c>
      <c r="B10761" t="s">
        <v>38144</v>
      </c>
      <c r="C10761" t="s">
        <v>57245</v>
      </c>
      <c r="D10761" t="s">
        <v>349</v>
      </c>
      <c r="F10761" t="s">
        <v>55597</v>
      </c>
      <c r="G10761" t="s">
        <v>19173</v>
      </c>
      <c r="H10761" t="s">
        <v>10993</v>
      </c>
      <c r="J10761" t="s">
        <v>57246</v>
      </c>
      <c r="K10761" t="s">
        <v>302</v>
      </c>
      <c r="L10761" t="s">
        <v>303</v>
      </c>
      <c r="M10761" t="s">
        <v>33332</v>
      </c>
    </row>
    <row r="10762" spans="1:13" x14ac:dyDescent="0.2">
      <c r="A10762" t="s">
        <v>38143</v>
      </c>
      <c r="B10762" t="s">
        <v>38144</v>
      </c>
      <c r="C10762" t="s">
        <v>57247</v>
      </c>
      <c r="D10762" t="s">
        <v>19051</v>
      </c>
      <c r="F10762" t="s">
        <v>57248</v>
      </c>
      <c r="G10762" t="s">
        <v>57249</v>
      </c>
      <c r="H10762" t="s">
        <v>19173</v>
      </c>
      <c r="I10762" t="s">
        <v>10993</v>
      </c>
      <c r="J10762" t="s">
        <v>57250</v>
      </c>
      <c r="K10762" t="s">
        <v>57251</v>
      </c>
      <c r="L10762" t="s">
        <v>303</v>
      </c>
      <c r="M10762" t="s">
        <v>21480</v>
      </c>
    </row>
    <row r="10763" spans="1:13" x14ac:dyDescent="0.2">
      <c r="A10763" t="s">
        <v>38143</v>
      </c>
      <c r="B10763" t="s">
        <v>38144</v>
      </c>
      <c r="C10763" t="s">
        <v>57252</v>
      </c>
      <c r="D10763" t="s">
        <v>19051</v>
      </c>
      <c r="E10763" t="s">
        <v>19380</v>
      </c>
      <c r="F10763" t="s">
        <v>57253</v>
      </c>
      <c r="H10763" t="s">
        <v>18622</v>
      </c>
      <c r="I10763" t="s">
        <v>10993</v>
      </c>
      <c r="J10763" t="s">
        <v>57254</v>
      </c>
      <c r="K10763" t="s">
        <v>57255</v>
      </c>
      <c r="L10763" t="s">
        <v>303</v>
      </c>
      <c r="M10763" t="s">
        <v>8898</v>
      </c>
    </row>
    <row r="10764" spans="1:13" x14ac:dyDescent="0.2">
      <c r="A10764" t="s">
        <v>38143</v>
      </c>
      <c r="B10764" t="s">
        <v>38144</v>
      </c>
      <c r="C10764" t="s">
        <v>57256</v>
      </c>
      <c r="D10764" t="s">
        <v>572</v>
      </c>
      <c r="E10764" t="s">
        <v>573</v>
      </c>
      <c r="F10764" t="s">
        <v>57257</v>
      </c>
      <c r="G10764" t="s">
        <v>57258</v>
      </c>
      <c r="H10764" t="s">
        <v>14230</v>
      </c>
      <c r="I10764" t="s">
        <v>10993</v>
      </c>
      <c r="J10764" t="s">
        <v>57259</v>
      </c>
      <c r="K10764" t="s">
        <v>57260</v>
      </c>
      <c r="L10764" t="s">
        <v>303</v>
      </c>
      <c r="M10764" t="s">
        <v>3778</v>
      </c>
    </row>
    <row r="10765" spans="1:13" x14ac:dyDescent="0.2">
      <c r="A10765" t="s">
        <v>38143</v>
      </c>
      <c r="B10765" t="s">
        <v>38144</v>
      </c>
      <c r="C10765" t="s">
        <v>57261</v>
      </c>
      <c r="D10765" t="s">
        <v>19181</v>
      </c>
      <c r="E10765" t="s">
        <v>15320</v>
      </c>
      <c r="F10765" t="s">
        <v>57262</v>
      </c>
      <c r="H10765" t="s">
        <v>19288</v>
      </c>
      <c r="I10765" t="s">
        <v>10993</v>
      </c>
      <c r="J10765" t="s">
        <v>57263</v>
      </c>
      <c r="K10765" t="s">
        <v>57264</v>
      </c>
      <c r="L10765" t="s">
        <v>303</v>
      </c>
      <c r="M10765" t="s">
        <v>30817</v>
      </c>
    </row>
    <row r="10766" spans="1:13" x14ac:dyDescent="0.2">
      <c r="A10766" t="s">
        <v>38143</v>
      </c>
      <c r="B10766" t="s">
        <v>38144</v>
      </c>
      <c r="C10766" t="s">
        <v>57265</v>
      </c>
      <c r="D10766" t="s">
        <v>513</v>
      </c>
      <c r="E10766" t="s">
        <v>2638</v>
      </c>
      <c r="F10766" t="s">
        <v>57266</v>
      </c>
      <c r="H10766" t="s">
        <v>18652</v>
      </c>
      <c r="I10766" t="s">
        <v>10993</v>
      </c>
      <c r="J10766" t="s">
        <v>57267</v>
      </c>
      <c r="K10766" t="s">
        <v>57268</v>
      </c>
      <c r="L10766" t="s">
        <v>303</v>
      </c>
      <c r="M10766" t="s">
        <v>19900</v>
      </c>
    </row>
    <row r="10767" spans="1:13" x14ac:dyDescent="0.2">
      <c r="A10767" t="s">
        <v>38143</v>
      </c>
      <c r="B10767" t="s">
        <v>38144</v>
      </c>
      <c r="C10767" t="s">
        <v>57269</v>
      </c>
      <c r="D10767" t="s">
        <v>564</v>
      </c>
      <c r="E10767" t="s">
        <v>296</v>
      </c>
      <c r="F10767" t="s">
        <v>57270</v>
      </c>
      <c r="H10767" t="s">
        <v>18622</v>
      </c>
      <c r="I10767" t="s">
        <v>10993</v>
      </c>
      <c r="J10767" t="s">
        <v>57271</v>
      </c>
      <c r="K10767" t="s">
        <v>57272</v>
      </c>
      <c r="L10767" t="s">
        <v>303</v>
      </c>
      <c r="M10767" t="s">
        <v>57273</v>
      </c>
    </row>
    <row r="10768" spans="1:13" x14ac:dyDescent="0.2">
      <c r="A10768" t="s">
        <v>38143</v>
      </c>
      <c r="B10768" t="s">
        <v>38144</v>
      </c>
      <c r="C10768" t="s">
        <v>57274</v>
      </c>
      <c r="D10768" t="s">
        <v>572</v>
      </c>
      <c r="E10768" t="s">
        <v>573</v>
      </c>
      <c r="F10768" t="s">
        <v>57275</v>
      </c>
      <c r="G10768" t="s">
        <v>18566</v>
      </c>
      <c r="H10768" t="s">
        <v>18604</v>
      </c>
      <c r="I10768" t="s">
        <v>10993</v>
      </c>
      <c r="J10768" t="s">
        <v>57276</v>
      </c>
      <c r="K10768" t="s">
        <v>57277</v>
      </c>
      <c r="L10768" t="s">
        <v>303</v>
      </c>
      <c r="M10768" t="s">
        <v>5402</v>
      </c>
    </row>
    <row r="10769" spans="1:13" x14ac:dyDescent="0.2">
      <c r="A10769" t="s">
        <v>38143</v>
      </c>
      <c r="B10769" t="s">
        <v>38144</v>
      </c>
      <c r="C10769" t="s">
        <v>57278</v>
      </c>
      <c r="D10769" t="s">
        <v>349</v>
      </c>
      <c r="F10769" t="s">
        <v>57279</v>
      </c>
      <c r="G10769" t="s">
        <v>57280</v>
      </c>
      <c r="H10769" t="s">
        <v>18970</v>
      </c>
      <c r="I10769" t="s">
        <v>10993</v>
      </c>
      <c r="J10769" t="s">
        <v>57281</v>
      </c>
      <c r="K10769" t="s">
        <v>57282</v>
      </c>
      <c r="L10769" t="s">
        <v>303</v>
      </c>
      <c r="M10769" t="s">
        <v>6375</v>
      </c>
    </row>
    <row r="10770" spans="1:13" x14ac:dyDescent="0.2">
      <c r="A10770" t="s">
        <v>38143</v>
      </c>
      <c r="B10770" t="s">
        <v>38144</v>
      </c>
      <c r="C10770" t="s">
        <v>57283</v>
      </c>
      <c r="D10770" t="s">
        <v>16824</v>
      </c>
      <c r="E10770" t="s">
        <v>18987</v>
      </c>
      <c r="F10770" t="s">
        <v>57284</v>
      </c>
      <c r="G10770" t="s">
        <v>57285</v>
      </c>
      <c r="H10770" t="s">
        <v>18517</v>
      </c>
      <c r="I10770" t="s">
        <v>10993</v>
      </c>
      <c r="J10770" t="s">
        <v>57286</v>
      </c>
      <c r="K10770" t="s">
        <v>57287</v>
      </c>
      <c r="L10770" t="s">
        <v>303</v>
      </c>
      <c r="M10770" t="s">
        <v>57288</v>
      </c>
    </row>
    <row r="10771" spans="1:13" x14ac:dyDescent="0.2">
      <c r="A10771" t="s">
        <v>38143</v>
      </c>
      <c r="B10771" t="s">
        <v>38144</v>
      </c>
      <c r="C10771" t="s">
        <v>57289</v>
      </c>
      <c r="D10771" t="s">
        <v>394</v>
      </c>
      <c r="E10771" t="s">
        <v>3638</v>
      </c>
      <c r="F10771" t="s">
        <v>1102</v>
      </c>
      <c r="G10771" t="s">
        <v>57290</v>
      </c>
      <c r="H10771" t="s">
        <v>18662</v>
      </c>
      <c r="I10771" t="s">
        <v>10993</v>
      </c>
      <c r="J10771" t="s">
        <v>57291</v>
      </c>
      <c r="K10771" t="s">
        <v>302</v>
      </c>
      <c r="L10771" t="s">
        <v>303</v>
      </c>
      <c r="M10771" t="s">
        <v>16243</v>
      </c>
    </row>
    <row r="10772" spans="1:13" x14ac:dyDescent="0.2">
      <c r="A10772" t="s">
        <v>38143</v>
      </c>
      <c r="B10772" t="s">
        <v>38144</v>
      </c>
      <c r="C10772" t="s">
        <v>57292</v>
      </c>
      <c r="D10772" t="s">
        <v>349</v>
      </c>
      <c r="E10772" t="s">
        <v>1348</v>
      </c>
      <c r="F10772" t="s">
        <v>57293</v>
      </c>
      <c r="G10772" t="s">
        <v>57294</v>
      </c>
      <c r="H10772" t="s">
        <v>10993</v>
      </c>
      <c r="J10772" t="s">
        <v>57295</v>
      </c>
      <c r="K10772" t="s">
        <v>57296</v>
      </c>
      <c r="L10772" t="s">
        <v>303</v>
      </c>
      <c r="M10772" t="s">
        <v>14017</v>
      </c>
    </row>
    <row r="10773" spans="1:13" x14ac:dyDescent="0.2">
      <c r="A10773" t="s">
        <v>38143</v>
      </c>
      <c r="B10773" t="s">
        <v>38144</v>
      </c>
      <c r="C10773" t="s">
        <v>57297</v>
      </c>
      <c r="D10773" t="s">
        <v>572</v>
      </c>
      <c r="E10773" t="s">
        <v>573</v>
      </c>
      <c r="F10773" t="s">
        <v>57298</v>
      </c>
      <c r="G10773" t="s">
        <v>18560</v>
      </c>
      <c r="H10773" t="s">
        <v>10993</v>
      </c>
      <c r="J10773" t="s">
        <v>57299</v>
      </c>
      <c r="K10773" t="s">
        <v>302</v>
      </c>
      <c r="L10773" t="s">
        <v>303</v>
      </c>
      <c r="M10773" t="s">
        <v>57300</v>
      </c>
    </row>
    <row r="10774" spans="1:13" x14ac:dyDescent="0.2">
      <c r="A10774" t="s">
        <v>38143</v>
      </c>
      <c r="B10774" t="s">
        <v>38144</v>
      </c>
      <c r="C10774" t="s">
        <v>57301</v>
      </c>
      <c r="D10774" t="s">
        <v>19262</v>
      </c>
      <c r="E10774" t="s">
        <v>57302</v>
      </c>
      <c r="F10774" t="s">
        <v>57303</v>
      </c>
      <c r="G10774" t="s">
        <v>18554</v>
      </c>
      <c r="I10774" t="s">
        <v>10993</v>
      </c>
      <c r="J10774" t="s">
        <v>57304</v>
      </c>
      <c r="K10774" t="s">
        <v>57305</v>
      </c>
      <c r="L10774" t="s">
        <v>303</v>
      </c>
      <c r="M10774" t="s">
        <v>45186</v>
      </c>
    </row>
    <row r="10775" spans="1:13" x14ac:dyDescent="0.2">
      <c r="A10775" t="s">
        <v>38143</v>
      </c>
      <c r="B10775" t="s">
        <v>38144</v>
      </c>
      <c r="C10775" t="s">
        <v>57306</v>
      </c>
      <c r="D10775" t="s">
        <v>55180</v>
      </c>
      <c r="E10775" t="s">
        <v>57307</v>
      </c>
      <c r="F10775" t="s">
        <v>57308</v>
      </c>
      <c r="G10775" t="s">
        <v>2203</v>
      </c>
      <c r="H10775" t="s">
        <v>18629</v>
      </c>
      <c r="I10775" t="s">
        <v>10993</v>
      </c>
      <c r="J10775" t="s">
        <v>57309</v>
      </c>
      <c r="K10775" t="s">
        <v>57310</v>
      </c>
      <c r="L10775" t="s">
        <v>303</v>
      </c>
      <c r="M10775" t="s">
        <v>8054</v>
      </c>
    </row>
    <row r="10776" spans="1:13" x14ac:dyDescent="0.2">
      <c r="A10776" t="s">
        <v>38143</v>
      </c>
      <c r="B10776" t="s">
        <v>38144</v>
      </c>
      <c r="C10776" t="s">
        <v>57311</v>
      </c>
      <c r="D10776" t="s">
        <v>844</v>
      </c>
      <c r="E10776" t="s">
        <v>296</v>
      </c>
      <c r="F10776" t="s">
        <v>57312</v>
      </c>
      <c r="G10776" t="s">
        <v>57313</v>
      </c>
      <c r="H10776" t="s">
        <v>18781</v>
      </c>
      <c r="I10776" t="s">
        <v>10993</v>
      </c>
      <c r="J10776" t="s">
        <v>57314</v>
      </c>
      <c r="K10776" t="s">
        <v>57315</v>
      </c>
      <c r="L10776" t="s">
        <v>303</v>
      </c>
      <c r="M10776" t="s">
        <v>18733</v>
      </c>
    </row>
    <row r="10777" spans="1:13" x14ac:dyDescent="0.2">
      <c r="A10777" t="s">
        <v>38143</v>
      </c>
      <c r="B10777" t="s">
        <v>38144</v>
      </c>
      <c r="C10777" t="s">
        <v>57316</v>
      </c>
      <c r="D10777" t="s">
        <v>16824</v>
      </c>
      <c r="E10777" t="s">
        <v>57317</v>
      </c>
      <c r="F10777" t="s">
        <v>57318</v>
      </c>
      <c r="G10777" t="s">
        <v>18809</v>
      </c>
      <c r="H10777" t="s">
        <v>10993</v>
      </c>
      <c r="J10777" t="s">
        <v>57319</v>
      </c>
      <c r="K10777" t="s">
        <v>302</v>
      </c>
      <c r="L10777" t="s">
        <v>303</v>
      </c>
      <c r="M10777" t="s">
        <v>57320</v>
      </c>
    </row>
    <row r="10778" spans="1:13" x14ac:dyDescent="0.2">
      <c r="A10778" t="s">
        <v>38143</v>
      </c>
      <c r="B10778" t="s">
        <v>38144</v>
      </c>
      <c r="C10778" t="s">
        <v>57321</v>
      </c>
      <c r="D10778" t="s">
        <v>57322</v>
      </c>
      <c r="E10778" t="s">
        <v>57323</v>
      </c>
      <c r="F10778" t="s">
        <v>57324</v>
      </c>
      <c r="G10778" t="s">
        <v>57325</v>
      </c>
      <c r="H10778" t="s">
        <v>18809</v>
      </c>
      <c r="I10778" t="s">
        <v>10993</v>
      </c>
      <c r="J10778" t="s">
        <v>57326</v>
      </c>
      <c r="K10778" t="s">
        <v>57327</v>
      </c>
      <c r="L10778" t="s">
        <v>303</v>
      </c>
      <c r="M10778" t="s">
        <v>16583</v>
      </c>
    </row>
    <row r="10779" spans="1:13" x14ac:dyDescent="0.2">
      <c r="A10779" t="s">
        <v>38143</v>
      </c>
      <c r="B10779" t="s">
        <v>38144</v>
      </c>
      <c r="C10779" t="s">
        <v>57328</v>
      </c>
      <c r="D10779" t="s">
        <v>19262</v>
      </c>
      <c r="E10779" t="s">
        <v>57329</v>
      </c>
      <c r="F10779" t="s">
        <v>57330</v>
      </c>
      <c r="H10779" t="s">
        <v>18970</v>
      </c>
      <c r="I10779" t="s">
        <v>10993</v>
      </c>
      <c r="J10779" t="s">
        <v>57331</v>
      </c>
      <c r="K10779" t="s">
        <v>57332</v>
      </c>
      <c r="L10779" t="s">
        <v>303</v>
      </c>
      <c r="M10779" t="s">
        <v>7748</v>
      </c>
    </row>
    <row r="10780" spans="1:13" x14ac:dyDescent="0.2">
      <c r="A10780" t="s">
        <v>38143</v>
      </c>
      <c r="B10780" t="s">
        <v>38144</v>
      </c>
      <c r="C10780" t="s">
        <v>57333</v>
      </c>
      <c r="D10780" t="s">
        <v>18574</v>
      </c>
      <c r="E10780" t="s">
        <v>57334</v>
      </c>
      <c r="F10780" t="s">
        <v>9503</v>
      </c>
      <c r="G10780" t="s">
        <v>57335</v>
      </c>
      <c r="H10780" t="s">
        <v>18598</v>
      </c>
      <c r="I10780" t="s">
        <v>10993</v>
      </c>
      <c r="J10780" t="s">
        <v>57336</v>
      </c>
      <c r="K10780" t="s">
        <v>57337</v>
      </c>
      <c r="L10780" t="s">
        <v>303</v>
      </c>
      <c r="M10780" t="s">
        <v>57338</v>
      </c>
    </row>
    <row r="10781" spans="1:13" x14ac:dyDescent="0.2">
      <c r="A10781" t="s">
        <v>38143</v>
      </c>
      <c r="B10781" t="s">
        <v>38144</v>
      </c>
      <c r="C10781" t="s">
        <v>57339</v>
      </c>
      <c r="D10781" t="s">
        <v>57340</v>
      </c>
      <c r="E10781" t="s">
        <v>55116</v>
      </c>
      <c r="F10781" t="s">
        <v>57341</v>
      </c>
      <c r="G10781" t="s">
        <v>18727</v>
      </c>
      <c r="H10781" t="s">
        <v>10993</v>
      </c>
      <c r="J10781" t="s">
        <v>57342</v>
      </c>
      <c r="K10781" t="s">
        <v>57343</v>
      </c>
      <c r="L10781" t="s">
        <v>303</v>
      </c>
      <c r="M10781" t="s">
        <v>6330</v>
      </c>
    </row>
    <row r="10782" spans="1:13" x14ac:dyDescent="0.2">
      <c r="A10782" t="s">
        <v>38143</v>
      </c>
      <c r="B10782" t="s">
        <v>38144</v>
      </c>
      <c r="C10782" t="s">
        <v>57344</v>
      </c>
      <c r="D10782" t="s">
        <v>572</v>
      </c>
      <c r="E10782" t="s">
        <v>573</v>
      </c>
      <c r="F10782" t="s">
        <v>57345</v>
      </c>
      <c r="H10782" t="s">
        <v>18517</v>
      </c>
      <c r="I10782" t="s">
        <v>10993</v>
      </c>
      <c r="J10782" t="s">
        <v>57346</v>
      </c>
      <c r="K10782" t="s">
        <v>57347</v>
      </c>
      <c r="L10782" t="s">
        <v>303</v>
      </c>
      <c r="M10782" t="s">
        <v>18858</v>
      </c>
    </row>
    <row r="10783" spans="1:13" x14ac:dyDescent="0.2">
      <c r="A10783" t="s">
        <v>38143</v>
      </c>
      <c r="B10783" t="s">
        <v>38144</v>
      </c>
      <c r="C10783" t="s">
        <v>57348</v>
      </c>
      <c r="D10783" t="s">
        <v>844</v>
      </c>
      <c r="E10783" t="s">
        <v>296</v>
      </c>
      <c r="F10783" t="s">
        <v>23209</v>
      </c>
      <c r="G10783" t="s">
        <v>57349</v>
      </c>
      <c r="H10783" t="s">
        <v>10993</v>
      </c>
      <c r="J10783" t="s">
        <v>57350</v>
      </c>
      <c r="K10783" t="s">
        <v>57351</v>
      </c>
      <c r="L10783" t="s">
        <v>303</v>
      </c>
      <c r="M10783" t="s">
        <v>18733</v>
      </c>
    </row>
    <row r="10784" spans="1:13" x14ac:dyDescent="0.2">
      <c r="A10784" t="s">
        <v>38143</v>
      </c>
      <c r="B10784" t="s">
        <v>38144</v>
      </c>
      <c r="C10784" t="s">
        <v>57352</v>
      </c>
      <c r="D10784" t="s">
        <v>572</v>
      </c>
      <c r="E10784" t="s">
        <v>573</v>
      </c>
      <c r="F10784" t="s">
        <v>57353</v>
      </c>
      <c r="G10784" t="s">
        <v>57354</v>
      </c>
      <c r="H10784" t="s">
        <v>18517</v>
      </c>
      <c r="I10784" t="s">
        <v>10993</v>
      </c>
      <c r="J10784" t="s">
        <v>57355</v>
      </c>
      <c r="K10784" t="s">
        <v>302</v>
      </c>
      <c r="L10784" t="s">
        <v>303</v>
      </c>
      <c r="M10784" t="s">
        <v>1908</v>
      </c>
    </row>
    <row r="10785" spans="1:13" x14ac:dyDescent="0.2">
      <c r="A10785" t="s">
        <v>38143</v>
      </c>
      <c r="B10785" t="s">
        <v>38144</v>
      </c>
      <c r="C10785" t="s">
        <v>57356</v>
      </c>
      <c r="D10785" t="s">
        <v>57357</v>
      </c>
      <c r="E10785" t="s">
        <v>57358</v>
      </c>
      <c r="F10785" t="s">
        <v>57359</v>
      </c>
      <c r="G10785" t="s">
        <v>18846</v>
      </c>
      <c r="H10785" t="s">
        <v>18492</v>
      </c>
      <c r="I10785" t="s">
        <v>10993</v>
      </c>
      <c r="J10785" t="s">
        <v>57360</v>
      </c>
      <c r="K10785" t="s">
        <v>57361</v>
      </c>
      <c r="L10785" t="s">
        <v>303</v>
      </c>
      <c r="M10785" t="s">
        <v>7240</v>
      </c>
    </row>
    <row r="10786" spans="1:13" x14ac:dyDescent="0.2">
      <c r="A10786" t="s">
        <v>38143</v>
      </c>
      <c r="B10786" t="s">
        <v>38144</v>
      </c>
      <c r="C10786" t="s">
        <v>57362</v>
      </c>
      <c r="D10786" t="s">
        <v>57363</v>
      </c>
      <c r="E10786" t="s">
        <v>57364</v>
      </c>
      <c r="F10786" t="s">
        <v>57365</v>
      </c>
      <c r="H10786" t="s">
        <v>18694</v>
      </c>
      <c r="I10786" t="s">
        <v>10993</v>
      </c>
      <c r="J10786" t="s">
        <v>57366</v>
      </c>
      <c r="K10786" t="s">
        <v>302</v>
      </c>
      <c r="L10786" t="s">
        <v>303</v>
      </c>
      <c r="M10786" t="s">
        <v>2647</v>
      </c>
    </row>
    <row r="10787" spans="1:13" x14ac:dyDescent="0.2">
      <c r="A10787" t="s">
        <v>38143</v>
      </c>
      <c r="B10787" t="s">
        <v>38144</v>
      </c>
      <c r="C10787" t="s">
        <v>57367</v>
      </c>
      <c r="D10787" t="s">
        <v>33448</v>
      </c>
      <c r="E10787" t="s">
        <v>57368</v>
      </c>
      <c r="F10787" t="s">
        <v>57369</v>
      </c>
      <c r="G10787" t="s">
        <v>18727</v>
      </c>
      <c r="H10787" t="s">
        <v>10993</v>
      </c>
      <c r="J10787" t="s">
        <v>57370</v>
      </c>
      <c r="K10787" t="s">
        <v>57371</v>
      </c>
      <c r="L10787" t="s">
        <v>303</v>
      </c>
      <c r="M10787" t="s">
        <v>3008</v>
      </c>
    </row>
    <row r="10788" spans="1:13" x14ac:dyDescent="0.2">
      <c r="A10788" t="s">
        <v>38143</v>
      </c>
      <c r="B10788" t="s">
        <v>38144</v>
      </c>
      <c r="C10788" t="s">
        <v>57372</v>
      </c>
      <c r="D10788" t="s">
        <v>57373</v>
      </c>
      <c r="E10788" t="s">
        <v>57374</v>
      </c>
      <c r="F10788" t="s">
        <v>57375</v>
      </c>
      <c r="G10788" t="s">
        <v>57376</v>
      </c>
      <c r="H10788" t="s">
        <v>18652</v>
      </c>
      <c r="I10788" t="s">
        <v>10993</v>
      </c>
      <c r="J10788" t="s">
        <v>57377</v>
      </c>
      <c r="K10788" t="s">
        <v>57378</v>
      </c>
      <c r="L10788" t="s">
        <v>303</v>
      </c>
      <c r="M10788" t="s">
        <v>57379</v>
      </c>
    </row>
    <row r="10789" spans="1:13" x14ac:dyDescent="0.2">
      <c r="A10789" t="s">
        <v>38143</v>
      </c>
      <c r="B10789" t="s">
        <v>38144</v>
      </c>
      <c r="C10789" t="s">
        <v>57380</v>
      </c>
      <c r="D10789" t="s">
        <v>57381</v>
      </c>
      <c r="E10789" t="s">
        <v>2871</v>
      </c>
      <c r="F10789" t="s">
        <v>57382</v>
      </c>
      <c r="H10789" t="s">
        <v>18679</v>
      </c>
      <c r="I10789" t="s">
        <v>10993</v>
      </c>
      <c r="J10789" t="s">
        <v>57383</v>
      </c>
      <c r="K10789" t="s">
        <v>57384</v>
      </c>
      <c r="L10789" t="s">
        <v>303</v>
      </c>
      <c r="M10789" t="s">
        <v>2712</v>
      </c>
    </row>
    <row r="10790" spans="1:13" x14ac:dyDescent="0.2">
      <c r="A10790" t="s">
        <v>38143</v>
      </c>
      <c r="B10790" t="s">
        <v>38144</v>
      </c>
      <c r="C10790" t="s">
        <v>57385</v>
      </c>
      <c r="D10790" t="s">
        <v>57386</v>
      </c>
      <c r="E10790" t="s">
        <v>57387</v>
      </c>
      <c r="F10790" t="s">
        <v>57388</v>
      </c>
      <c r="G10790" t="s">
        <v>18727</v>
      </c>
      <c r="H10790" t="s">
        <v>10993</v>
      </c>
      <c r="J10790" t="s">
        <v>57389</v>
      </c>
      <c r="K10790" t="s">
        <v>57390</v>
      </c>
      <c r="L10790" t="s">
        <v>303</v>
      </c>
      <c r="M10790" t="s">
        <v>908</v>
      </c>
    </row>
    <row r="10791" spans="1:13" x14ac:dyDescent="0.2">
      <c r="A10791" t="s">
        <v>38143</v>
      </c>
      <c r="B10791" t="s">
        <v>38144</v>
      </c>
      <c r="C10791" t="s">
        <v>57391</v>
      </c>
      <c r="D10791" t="s">
        <v>8198</v>
      </c>
      <c r="E10791" t="s">
        <v>57392</v>
      </c>
      <c r="F10791" t="s">
        <v>57393</v>
      </c>
      <c r="G10791" t="s">
        <v>57394</v>
      </c>
      <c r="H10791" t="s">
        <v>18727</v>
      </c>
      <c r="I10791" t="s">
        <v>10993</v>
      </c>
      <c r="J10791" t="s">
        <v>57395</v>
      </c>
      <c r="K10791" t="s">
        <v>57396</v>
      </c>
      <c r="L10791" t="s">
        <v>303</v>
      </c>
      <c r="M10791" t="s">
        <v>57397</v>
      </c>
    </row>
    <row r="10792" spans="1:13" x14ac:dyDescent="0.2">
      <c r="A10792" t="s">
        <v>38143</v>
      </c>
      <c r="B10792" t="s">
        <v>38144</v>
      </c>
      <c r="C10792" t="s">
        <v>57398</v>
      </c>
      <c r="D10792" t="s">
        <v>349</v>
      </c>
      <c r="F10792" t="s">
        <v>57399</v>
      </c>
      <c r="G10792" t="s">
        <v>18505</v>
      </c>
      <c r="H10792" t="s">
        <v>10993</v>
      </c>
      <c r="J10792" t="s">
        <v>57400</v>
      </c>
      <c r="K10792" t="s">
        <v>57401</v>
      </c>
      <c r="L10792" t="s">
        <v>303</v>
      </c>
      <c r="M10792" t="s">
        <v>57159</v>
      </c>
    </row>
    <row r="10793" spans="1:13" x14ac:dyDescent="0.2">
      <c r="A10793" t="s">
        <v>38143</v>
      </c>
      <c r="B10793" t="s">
        <v>38144</v>
      </c>
      <c r="C10793" t="s">
        <v>57402</v>
      </c>
      <c r="D10793" t="s">
        <v>19630</v>
      </c>
      <c r="E10793" t="s">
        <v>57403</v>
      </c>
      <c r="F10793" t="s">
        <v>57404</v>
      </c>
      <c r="G10793" t="s">
        <v>18560</v>
      </c>
      <c r="H10793" t="s">
        <v>10993</v>
      </c>
      <c r="J10793" t="s">
        <v>57405</v>
      </c>
      <c r="K10793" t="s">
        <v>57406</v>
      </c>
      <c r="L10793" t="s">
        <v>303</v>
      </c>
      <c r="M10793" t="s">
        <v>2497</v>
      </c>
    </row>
    <row r="10794" spans="1:13" x14ac:dyDescent="0.2">
      <c r="A10794" t="s">
        <v>38143</v>
      </c>
      <c r="B10794" t="s">
        <v>38144</v>
      </c>
      <c r="C10794" t="s">
        <v>57407</v>
      </c>
      <c r="D10794" t="s">
        <v>401</v>
      </c>
      <c r="E10794" t="s">
        <v>402</v>
      </c>
      <c r="F10794" t="s">
        <v>57408</v>
      </c>
      <c r="H10794" t="s">
        <v>18622</v>
      </c>
      <c r="I10794" t="s">
        <v>10993</v>
      </c>
      <c r="J10794" t="s">
        <v>57409</v>
      </c>
      <c r="K10794" t="s">
        <v>57410</v>
      </c>
      <c r="L10794" t="s">
        <v>303</v>
      </c>
      <c r="M10794" t="s">
        <v>14102</v>
      </c>
    </row>
    <row r="10795" spans="1:13" x14ac:dyDescent="0.2">
      <c r="A10795" t="s">
        <v>38143</v>
      </c>
      <c r="B10795" t="s">
        <v>38144</v>
      </c>
      <c r="C10795" t="s">
        <v>57411</v>
      </c>
      <c r="D10795" t="s">
        <v>349</v>
      </c>
      <c r="E10795" t="s">
        <v>1355</v>
      </c>
      <c r="F10795" t="s">
        <v>3999</v>
      </c>
      <c r="G10795" t="s">
        <v>57412</v>
      </c>
      <c r="H10795" t="s">
        <v>57413</v>
      </c>
      <c r="I10795" t="s">
        <v>10993</v>
      </c>
      <c r="J10795" t="s">
        <v>57414</v>
      </c>
      <c r="K10795" t="s">
        <v>302</v>
      </c>
      <c r="L10795" t="s">
        <v>303</v>
      </c>
      <c r="M10795" t="s">
        <v>21132</v>
      </c>
    </row>
    <row r="10796" spans="1:13" x14ac:dyDescent="0.2">
      <c r="A10796" t="s">
        <v>38143</v>
      </c>
      <c r="B10796" t="s">
        <v>38144</v>
      </c>
      <c r="C10796" t="s">
        <v>57415</v>
      </c>
      <c r="D10796" t="s">
        <v>572</v>
      </c>
      <c r="E10796" t="s">
        <v>573</v>
      </c>
      <c r="F10796" t="s">
        <v>57416</v>
      </c>
      <c r="G10796" t="s">
        <v>46630</v>
      </c>
      <c r="H10796" t="s">
        <v>18517</v>
      </c>
      <c r="I10796" t="s">
        <v>10993</v>
      </c>
      <c r="J10796" t="s">
        <v>57417</v>
      </c>
      <c r="K10796" t="s">
        <v>302</v>
      </c>
      <c r="L10796" t="s">
        <v>303</v>
      </c>
      <c r="M10796" t="s">
        <v>52312</v>
      </c>
    </row>
    <row r="10797" spans="1:13" x14ac:dyDescent="0.2">
      <c r="A10797" t="s">
        <v>38143</v>
      </c>
      <c r="B10797" t="s">
        <v>38144</v>
      </c>
      <c r="C10797" t="s">
        <v>57418</v>
      </c>
      <c r="D10797" t="s">
        <v>366</v>
      </c>
      <c r="E10797" t="s">
        <v>1215</v>
      </c>
      <c r="F10797" t="s">
        <v>14530</v>
      </c>
      <c r="G10797" t="s">
        <v>57419</v>
      </c>
      <c r="H10797" t="s">
        <v>18754</v>
      </c>
      <c r="I10797" t="s">
        <v>10993</v>
      </c>
      <c r="J10797" t="s">
        <v>57420</v>
      </c>
      <c r="K10797" t="s">
        <v>57421</v>
      </c>
      <c r="L10797" t="s">
        <v>303</v>
      </c>
      <c r="M10797" t="s">
        <v>57422</v>
      </c>
    </row>
    <row r="10798" spans="1:13" x14ac:dyDescent="0.2">
      <c r="A10798" t="s">
        <v>38143</v>
      </c>
      <c r="B10798" t="s">
        <v>38144</v>
      </c>
      <c r="C10798" t="s">
        <v>57423</v>
      </c>
      <c r="D10798" t="s">
        <v>572</v>
      </c>
      <c r="E10798" t="s">
        <v>573</v>
      </c>
      <c r="F10798" t="s">
        <v>57424</v>
      </c>
      <c r="G10798" t="s">
        <v>18517</v>
      </c>
      <c r="H10798" t="s">
        <v>10993</v>
      </c>
      <c r="J10798" t="s">
        <v>57425</v>
      </c>
      <c r="K10798" t="s">
        <v>302</v>
      </c>
      <c r="L10798" t="s">
        <v>303</v>
      </c>
      <c r="M10798" t="s">
        <v>4464</v>
      </c>
    </row>
    <row r="10799" spans="1:13" x14ac:dyDescent="0.2">
      <c r="A10799" t="s">
        <v>38143</v>
      </c>
      <c r="B10799" t="s">
        <v>38144</v>
      </c>
      <c r="C10799" t="s">
        <v>57426</v>
      </c>
      <c r="D10799" t="s">
        <v>572</v>
      </c>
      <c r="E10799" t="s">
        <v>573</v>
      </c>
      <c r="F10799" t="s">
        <v>57427</v>
      </c>
      <c r="G10799" t="s">
        <v>57428</v>
      </c>
      <c r="H10799" t="s">
        <v>18517</v>
      </c>
      <c r="I10799" t="s">
        <v>10993</v>
      </c>
      <c r="J10799" t="s">
        <v>57429</v>
      </c>
      <c r="K10799" t="s">
        <v>57430</v>
      </c>
      <c r="L10799" t="s">
        <v>303</v>
      </c>
      <c r="M10799" t="s">
        <v>5402</v>
      </c>
    </row>
    <row r="10800" spans="1:13" x14ac:dyDescent="0.2">
      <c r="A10800" t="s">
        <v>38143</v>
      </c>
      <c r="B10800" t="s">
        <v>38144</v>
      </c>
      <c r="C10800" t="s">
        <v>57431</v>
      </c>
      <c r="D10800" t="s">
        <v>57432</v>
      </c>
      <c r="E10800" t="s">
        <v>57433</v>
      </c>
      <c r="F10800" t="s">
        <v>57434</v>
      </c>
      <c r="G10800" t="s">
        <v>18560</v>
      </c>
      <c r="H10800" t="s">
        <v>10993</v>
      </c>
      <c r="J10800" t="s">
        <v>57435</v>
      </c>
      <c r="K10800" t="s">
        <v>57436</v>
      </c>
      <c r="L10800" t="s">
        <v>303</v>
      </c>
      <c r="M10800" t="s">
        <v>2497</v>
      </c>
    </row>
    <row r="10801" spans="1:13" x14ac:dyDescent="0.2">
      <c r="A10801" t="s">
        <v>38143</v>
      </c>
      <c r="B10801" t="s">
        <v>38144</v>
      </c>
      <c r="C10801" t="s">
        <v>57437</v>
      </c>
      <c r="D10801" t="s">
        <v>349</v>
      </c>
      <c r="F10801" t="s">
        <v>735</v>
      </c>
      <c r="G10801" t="s">
        <v>18754</v>
      </c>
      <c r="H10801" t="s">
        <v>10993</v>
      </c>
      <c r="J10801" t="s">
        <v>57438</v>
      </c>
      <c r="K10801" t="s">
        <v>57439</v>
      </c>
      <c r="L10801" t="s">
        <v>303</v>
      </c>
      <c r="M10801" t="s">
        <v>57159</v>
      </c>
    </row>
    <row r="10802" spans="1:13" x14ac:dyDescent="0.2">
      <c r="A10802" t="s">
        <v>38143</v>
      </c>
      <c r="B10802" t="s">
        <v>38144</v>
      </c>
      <c r="C10802" t="s">
        <v>57440</v>
      </c>
      <c r="D10802" t="s">
        <v>57441</v>
      </c>
      <c r="E10802" t="s">
        <v>57442</v>
      </c>
      <c r="F10802" t="s">
        <v>17504</v>
      </c>
      <c r="G10802" t="s">
        <v>57443</v>
      </c>
      <c r="H10802" t="s">
        <v>57294</v>
      </c>
      <c r="I10802" t="s">
        <v>10993</v>
      </c>
      <c r="J10802" t="s">
        <v>57444</v>
      </c>
      <c r="K10802" t="s">
        <v>57445</v>
      </c>
      <c r="L10802" t="s">
        <v>303</v>
      </c>
      <c r="M10802" t="s">
        <v>16057</v>
      </c>
    </row>
    <row r="10803" spans="1:13" x14ac:dyDescent="0.2">
      <c r="A10803" t="s">
        <v>38143</v>
      </c>
      <c r="B10803" t="s">
        <v>38144</v>
      </c>
      <c r="C10803" t="s">
        <v>57446</v>
      </c>
      <c r="D10803" t="s">
        <v>564</v>
      </c>
      <c r="E10803" t="s">
        <v>296</v>
      </c>
      <c r="F10803" t="s">
        <v>57447</v>
      </c>
      <c r="G10803" t="s">
        <v>18793</v>
      </c>
      <c r="H10803" t="s">
        <v>10993</v>
      </c>
      <c r="J10803" t="s">
        <v>57448</v>
      </c>
      <c r="K10803" t="s">
        <v>302</v>
      </c>
      <c r="L10803" t="s">
        <v>303</v>
      </c>
      <c r="M10803" t="s">
        <v>11845</v>
      </c>
    </row>
    <row r="10804" spans="1:13" x14ac:dyDescent="0.2">
      <c r="A10804" t="s">
        <v>38143</v>
      </c>
      <c r="B10804" t="s">
        <v>38144</v>
      </c>
      <c r="C10804" t="s">
        <v>57449</v>
      </c>
      <c r="D10804" t="s">
        <v>349</v>
      </c>
      <c r="E10804" t="s">
        <v>1355</v>
      </c>
      <c r="F10804" t="s">
        <v>19007</v>
      </c>
      <c r="H10804" t="s">
        <v>18598</v>
      </c>
      <c r="I10804" t="s">
        <v>10993</v>
      </c>
      <c r="J10804" t="s">
        <v>19009</v>
      </c>
      <c r="K10804" t="s">
        <v>57450</v>
      </c>
      <c r="L10804" t="s">
        <v>303</v>
      </c>
      <c r="M10804" t="s">
        <v>37087</v>
      </c>
    </row>
    <row r="10805" spans="1:13" x14ac:dyDescent="0.2">
      <c r="A10805" t="s">
        <v>38143</v>
      </c>
      <c r="B10805" t="s">
        <v>38144</v>
      </c>
      <c r="C10805" t="s">
        <v>57451</v>
      </c>
      <c r="D10805" t="s">
        <v>16824</v>
      </c>
      <c r="F10805" t="s">
        <v>23661</v>
      </c>
      <c r="G10805" t="s">
        <v>19081</v>
      </c>
      <c r="H10805" t="s">
        <v>10993</v>
      </c>
      <c r="J10805" t="s">
        <v>57452</v>
      </c>
      <c r="K10805" t="s">
        <v>57453</v>
      </c>
      <c r="L10805" t="s">
        <v>303</v>
      </c>
      <c r="M10805" t="s">
        <v>57454</v>
      </c>
    </row>
    <row r="10806" spans="1:13" x14ac:dyDescent="0.2">
      <c r="A10806" t="s">
        <v>38143</v>
      </c>
      <c r="B10806" t="s">
        <v>38144</v>
      </c>
      <c r="C10806" t="s">
        <v>57455</v>
      </c>
      <c r="D10806" t="s">
        <v>394</v>
      </c>
      <c r="E10806" t="s">
        <v>3638</v>
      </c>
      <c r="F10806" t="s">
        <v>57456</v>
      </c>
      <c r="G10806" t="s">
        <v>18918</v>
      </c>
      <c r="H10806" t="s">
        <v>10993</v>
      </c>
      <c r="J10806" t="s">
        <v>57457</v>
      </c>
      <c r="K10806" t="s">
        <v>57458</v>
      </c>
      <c r="L10806" t="s">
        <v>303</v>
      </c>
      <c r="M10806" t="s">
        <v>47198</v>
      </c>
    </row>
    <row r="10807" spans="1:13" x14ac:dyDescent="0.2">
      <c r="A10807" t="s">
        <v>38143</v>
      </c>
      <c r="B10807" t="s">
        <v>38144</v>
      </c>
      <c r="C10807" t="s">
        <v>57459</v>
      </c>
      <c r="D10807" t="s">
        <v>349</v>
      </c>
      <c r="F10807" t="s">
        <v>57460</v>
      </c>
      <c r="G10807" t="s">
        <v>18652</v>
      </c>
      <c r="H10807" t="s">
        <v>10993</v>
      </c>
      <c r="J10807" t="s">
        <v>57461</v>
      </c>
      <c r="K10807" t="s">
        <v>302</v>
      </c>
      <c r="L10807" t="s">
        <v>303</v>
      </c>
      <c r="M10807" t="s">
        <v>19206</v>
      </c>
    </row>
    <row r="10808" spans="1:13" x14ac:dyDescent="0.2">
      <c r="A10808" t="s">
        <v>38143</v>
      </c>
      <c r="B10808" t="s">
        <v>38144</v>
      </c>
      <c r="C10808" t="s">
        <v>57462</v>
      </c>
      <c r="D10808" t="s">
        <v>18574</v>
      </c>
      <c r="E10808" t="s">
        <v>57463</v>
      </c>
      <c r="F10808" t="s">
        <v>57464</v>
      </c>
      <c r="G10808" t="s">
        <v>20994</v>
      </c>
      <c r="H10808" t="s">
        <v>18505</v>
      </c>
      <c r="I10808" t="s">
        <v>10993</v>
      </c>
      <c r="J10808" t="s">
        <v>57465</v>
      </c>
      <c r="K10808" t="s">
        <v>57466</v>
      </c>
      <c r="L10808" t="s">
        <v>303</v>
      </c>
      <c r="M10808" t="s">
        <v>9985</v>
      </c>
    </row>
    <row r="10809" spans="1:13" x14ac:dyDescent="0.2">
      <c r="A10809" t="s">
        <v>38143</v>
      </c>
      <c r="B10809" t="s">
        <v>38144</v>
      </c>
      <c r="C10809" t="s">
        <v>57467</v>
      </c>
      <c r="D10809" t="s">
        <v>349</v>
      </c>
      <c r="E10809" t="s">
        <v>424</v>
      </c>
      <c r="F10809" t="s">
        <v>57468</v>
      </c>
      <c r="G10809" t="s">
        <v>57469</v>
      </c>
      <c r="H10809" t="s">
        <v>18598</v>
      </c>
      <c r="I10809" t="s">
        <v>10993</v>
      </c>
      <c r="J10809" t="s">
        <v>57470</v>
      </c>
      <c r="K10809" t="s">
        <v>57471</v>
      </c>
      <c r="L10809" t="s">
        <v>303</v>
      </c>
      <c r="M10809" t="s">
        <v>2936</v>
      </c>
    </row>
    <row r="10810" spans="1:13" x14ac:dyDescent="0.2">
      <c r="A10810" t="s">
        <v>38143</v>
      </c>
      <c r="B10810" t="s">
        <v>38144</v>
      </c>
      <c r="C10810" t="s">
        <v>57472</v>
      </c>
      <c r="D10810" t="s">
        <v>19630</v>
      </c>
      <c r="E10810" t="s">
        <v>57473</v>
      </c>
      <c r="F10810" t="s">
        <v>57474</v>
      </c>
      <c r="H10810" t="s">
        <v>18918</v>
      </c>
      <c r="I10810" t="s">
        <v>10993</v>
      </c>
      <c r="J10810" t="s">
        <v>57475</v>
      </c>
      <c r="K10810" t="s">
        <v>57476</v>
      </c>
      <c r="L10810" t="s">
        <v>303</v>
      </c>
      <c r="M10810" t="s">
        <v>57477</v>
      </c>
    </row>
    <row r="10811" spans="1:13" x14ac:dyDescent="0.2">
      <c r="A10811" t="s">
        <v>38143</v>
      </c>
      <c r="B10811" t="s">
        <v>38144</v>
      </c>
      <c r="C10811" t="s">
        <v>57478</v>
      </c>
      <c r="D10811" t="s">
        <v>349</v>
      </c>
      <c r="F10811" t="s">
        <v>57479</v>
      </c>
      <c r="G10811" t="s">
        <v>57480</v>
      </c>
      <c r="H10811" t="s">
        <v>18622</v>
      </c>
      <c r="I10811" t="s">
        <v>10993</v>
      </c>
      <c r="J10811" t="s">
        <v>57481</v>
      </c>
      <c r="K10811" t="s">
        <v>302</v>
      </c>
      <c r="L10811" t="s">
        <v>303</v>
      </c>
      <c r="M10811" t="s">
        <v>57159</v>
      </c>
    </row>
    <row r="10812" spans="1:13" x14ac:dyDescent="0.2">
      <c r="A10812" t="s">
        <v>38143</v>
      </c>
      <c r="B10812" t="s">
        <v>38144</v>
      </c>
      <c r="C10812" t="s">
        <v>57482</v>
      </c>
      <c r="D10812" t="s">
        <v>844</v>
      </c>
      <c r="E10812" t="s">
        <v>296</v>
      </c>
      <c r="F10812" t="s">
        <v>57483</v>
      </c>
      <c r="G10812" t="s">
        <v>18679</v>
      </c>
      <c r="H10812" t="s">
        <v>10993</v>
      </c>
      <c r="J10812" t="s">
        <v>57484</v>
      </c>
      <c r="K10812" t="s">
        <v>57485</v>
      </c>
      <c r="L10812" t="s">
        <v>303</v>
      </c>
      <c r="M10812" t="s">
        <v>16813</v>
      </c>
    </row>
    <row r="10813" spans="1:13" x14ac:dyDescent="0.2">
      <c r="A10813" t="s">
        <v>38143</v>
      </c>
      <c r="B10813" t="s">
        <v>38144</v>
      </c>
      <c r="C10813" t="s">
        <v>57486</v>
      </c>
      <c r="D10813" t="s">
        <v>349</v>
      </c>
      <c r="F10813" t="s">
        <v>22357</v>
      </c>
      <c r="G10813" t="s">
        <v>18662</v>
      </c>
      <c r="H10813" t="s">
        <v>10993</v>
      </c>
      <c r="J10813" t="s">
        <v>57487</v>
      </c>
      <c r="K10813" t="s">
        <v>57488</v>
      </c>
      <c r="L10813" t="s">
        <v>303</v>
      </c>
      <c r="M10813" t="s">
        <v>57489</v>
      </c>
    </row>
    <row r="10814" spans="1:13" x14ac:dyDescent="0.2">
      <c r="A10814" t="s">
        <v>38143</v>
      </c>
      <c r="B10814" t="s">
        <v>38144</v>
      </c>
      <c r="C10814" t="s">
        <v>57490</v>
      </c>
      <c r="D10814" t="s">
        <v>57491</v>
      </c>
      <c r="E10814" t="s">
        <v>57492</v>
      </c>
      <c r="F10814" t="s">
        <v>57493</v>
      </c>
      <c r="H10814" t="s">
        <v>18517</v>
      </c>
      <c r="I10814" t="s">
        <v>10993</v>
      </c>
      <c r="J10814" t="s">
        <v>57494</v>
      </c>
      <c r="K10814" t="s">
        <v>57495</v>
      </c>
      <c r="L10814" t="s">
        <v>303</v>
      </c>
      <c r="M10814" t="s">
        <v>9868</v>
      </c>
    </row>
    <row r="10815" spans="1:13" x14ac:dyDescent="0.2">
      <c r="A10815" t="s">
        <v>38143</v>
      </c>
      <c r="B10815" t="s">
        <v>38144</v>
      </c>
      <c r="C10815" t="s">
        <v>57496</v>
      </c>
      <c r="D10815" t="s">
        <v>19181</v>
      </c>
      <c r="E10815" t="s">
        <v>57497</v>
      </c>
      <c r="F10815" t="s">
        <v>57498</v>
      </c>
      <c r="H10815" t="s">
        <v>18683</v>
      </c>
      <c r="I10815" t="s">
        <v>10993</v>
      </c>
      <c r="J10815" t="s">
        <v>57499</v>
      </c>
      <c r="K10815" t="s">
        <v>57500</v>
      </c>
      <c r="L10815" t="s">
        <v>303</v>
      </c>
      <c r="M10815" t="s">
        <v>7042</v>
      </c>
    </row>
    <row r="10816" spans="1:13" x14ac:dyDescent="0.2">
      <c r="A10816" t="s">
        <v>38143</v>
      </c>
      <c r="B10816" t="s">
        <v>38144</v>
      </c>
      <c r="C10816" t="s">
        <v>57501</v>
      </c>
      <c r="D10816" t="s">
        <v>57502</v>
      </c>
      <c r="E10816" t="s">
        <v>57503</v>
      </c>
      <c r="F10816" t="s">
        <v>18725</v>
      </c>
      <c r="G10816" t="s">
        <v>57504</v>
      </c>
      <c r="H10816" t="s">
        <v>18500</v>
      </c>
      <c r="I10816" t="s">
        <v>10993</v>
      </c>
      <c r="J10816" t="s">
        <v>57505</v>
      </c>
      <c r="K10816" t="s">
        <v>57506</v>
      </c>
      <c r="L10816" t="s">
        <v>303</v>
      </c>
      <c r="M10816" t="s">
        <v>57507</v>
      </c>
    </row>
    <row r="10817" spans="1:13" x14ac:dyDescent="0.2">
      <c r="A10817" t="s">
        <v>38143</v>
      </c>
      <c r="B10817" t="s">
        <v>38144</v>
      </c>
      <c r="C10817" t="s">
        <v>57508</v>
      </c>
      <c r="D10817" t="s">
        <v>57509</v>
      </c>
      <c r="E10817" t="s">
        <v>57510</v>
      </c>
      <c r="F10817" t="s">
        <v>57511</v>
      </c>
      <c r="G10817" t="s">
        <v>18656</v>
      </c>
      <c r="H10817" t="s">
        <v>18560</v>
      </c>
      <c r="I10817" t="s">
        <v>10993</v>
      </c>
      <c r="J10817" t="s">
        <v>57512</v>
      </c>
      <c r="K10817" t="s">
        <v>57513</v>
      </c>
      <c r="L10817" t="s">
        <v>303</v>
      </c>
      <c r="M10817" t="s">
        <v>21132</v>
      </c>
    </row>
    <row r="10818" spans="1:13" x14ac:dyDescent="0.2">
      <c r="A10818" t="s">
        <v>38143</v>
      </c>
      <c r="B10818" t="s">
        <v>38144</v>
      </c>
      <c r="C10818" t="s">
        <v>57514</v>
      </c>
      <c r="D10818" t="s">
        <v>366</v>
      </c>
      <c r="E10818" t="s">
        <v>367</v>
      </c>
      <c r="F10818" t="s">
        <v>57515</v>
      </c>
      <c r="H10818" t="s">
        <v>10992</v>
      </c>
      <c r="I10818" t="s">
        <v>10993</v>
      </c>
      <c r="J10818" t="s">
        <v>57516</v>
      </c>
      <c r="K10818" t="s">
        <v>302</v>
      </c>
      <c r="L10818" t="s">
        <v>303</v>
      </c>
      <c r="M10818" t="s">
        <v>24505</v>
      </c>
    </row>
    <row r="10819" spans="1:13" x14ac:dyDescent="0.2">
      <c r="A10819" t="s">
        <v>38143</v>
      </c>
      <c r="B10819" t="s">
        <v>38144</v>
      </c>
      <c r="C10819" t="s">
        <v>57517</v>
      </c>
      <c r="D10819" t="s">
        <v>57518</v>
      </c>
      <c r="E10819" t="s">
        <v>57519</v>
      </c>
      <c r="F10819" t="s">
        <v>57520</v>
      </c>
      <c r="H10819" t="s">
        <v>18604</v>
      </c>
      <c r="I10819" t="s">
        <v>10993</v>
      </c>
      <c r="J10819" t="s">
        <v>57521</v>
      </c>
      <c r="K10819" t="s">
        <v>57522</v>
      </c>
      <c r="L10819" t="s">
        <v>303</v>
      </c>
      <c r="M10819" t="s">
        <v>57523</v>
      </c>
    </row>
    <row r="10820" spans="1:13" x14ac:dyDescent="0.2">
      <c r="A10820" t="s">
        <v>38143</v>
      </c>
      <c r="B10820" t="s">
        <v>38144</v>
      </c>
      <c r="C10820" t="s">
        <v>57524</v>
      </c>
      <c r="D10820" t="s">
        <v>349</v>
      </c>
      <c r="F10820" t="s">
        <v>57525</v>
      </c>
      <c r="G10820" t="s">
        <v>19288</v>
      </c>
      <c r="H10820" t="s">
        <v>10993</v>
      </c>
      <c r="J10820" t="s">
        <v>57526</v>
      </c>
      <c r="K10820" t="s">
        <v>57527</v>
      </c>
      <c r="L10820" t="s">
        <v>303</v>
      </c>
      <c r="M10820" t="s">
        <v>19488</v>
      </c>
    </row>
    <row r="10821" spans="1:13" x14ac:dyDescent="0.2">
      <c r="A10821" t="s">
        <v>38143</v>
      </c>
      <c r="B10821" t="s">
        <v>38144</v>
      </c>
      <c r="C10821" t="s">
        <v>57528</v>
      </c>
      <c r="D10821" t="s">
        <v>57529</v>
      </c>
      <c r="E10821" t="s">
        <v>57530</v>
      </c>
      <c r="F10821" t="s">
        <v>57531</v>
      </c>
      <c r="H10821" t="s">
        <v>18560</v>
      </c>
      <c r="I10821" t="s">
        <v>10993</v>
      </c>
      <c r="J10821" t="s">
        <v>57532</v>
      </c>
      <c r="K10821" t="s">
        <v>302</v>
      </c>
      <c r="L10821" t="s">
        <v>303</v>
      </c>
      <c r="M10821" t="s">
        <v>15818</v>
      </c>
    </row>
    <row r="10822" spans="1:13" x14ac:dyDescent="0.2">
      <c r="A10822" t="s">
        <v>38143</v>
      </c>
      <c r="B10822" t="s">
        <v>38144</v>
      </c>
      <c r="C10822" t="s">
        <v>57533</v>
      </c>
      <c r="D10822" t="s">
        <v>57534</v>
      </c>
      <c r="E10822" t="s">
        <v>17208</v>
      </c>
      <c r="F10822" t="s">
        <v>57535</v>
      </c>
      <c r="H10822" t="s">
        <v>18598</v>
      </c>
      <c r="I10822" t="s">
        <v>10993</v>
      </c>
      <c r="J10822" t="s">
        <v>57536</v>
      </c>
      <c r="K10822" t="s">
        <v>57537</v>
      </c>
      <c r="L10822" t="s">
        <v>303</v>
      </c>
      <c r="M10822" t="s">
        <v>12649</v>
      </c>
    </row>
    <row r="10823" spans="1:13" x14ac:dyDescent="0.2">
      <c r="A10823" t="s">
        <v>38143</v>
      </c>
      <c r="B10823" t="s">
        <v>38144</v>
      </c>
      <c r="C10823" t="s">
        <v>57538</v>
      </c>
      <c r="D10823" t="s">
        <v>19262</v>
      </c>
      <c r="E10823" t="s">
        <v>57329</v>
      </c>
      <c r="F10823" t="s">
        <v>57539</v>
      </c>
      <c r="G10823" t="s">
        <v>18970</v>
      </c>
      <c r="H10823" t="s">
        <v>10993</v>
      </c>
      <c r="J10823" t="s">
        <v>57540</v>
      </c>
      <c r="K10823" t="s">
        <v>57541</v>
      </c>
      <c r="L10823" t="s">
        <v>303</v>
      </c>
      <c r="M10823" t="s">
        <v>7748</v>
      </c>
    </row>
    <row r="10824" spans="1:13" x14ac:dyDescent="0.2">
      <c r="A10824" t="s">
        <v>38143</v>
      </c>
      <c r="B10824" t="s">
        <v>38144</v>
      </c>
      <c r="C10824" t="s">
        <v>57542</v>
      </c>
      <c r="D10824" t="s">
        <v>57543</v>
      </c>
      <c r="E10824" t="s">
        <v>484</v>
      </c>
      <c r="F10824" t="s">
        <v>981</v>
      </c>
      <c r="H10824" t="s">
        <v>57544</v>
      </c>
      <c r="I10824" t="s">
        <v>10993</v>
      </c>
      <c r="J10824" t="s">
        <v>57545</v>
      </c>
      <c r="K10824" t="s">
        <v>57546</v>
      </c>
      <c r="L10824" t="s">
        <v>303</v>
      </c>
      <c r="M10824" t="s">
        <v>1077</v>
      </c>
    </row>
    <row r="10825" spans="1:13" x14ac:dyDescent="0.2">
      <c r="A10825" t="s">
        <v>38143</v>
      </c>
      <c r="B10825" t="s">
        <v>38144</v>
      </c>
      <c r="C10825" t="s">
        <v>57547</v>
      </c>
      <c r="D10825" t="s">
        <v>18574</v>
      </c>
      <c r="E10825" t="s">
        <v>57548</v>
      </c>
      <c r="F10825" t="s">
        <v>57549</v>
      </c>
      <c r="G10825" t="s">
        <v>57550</v>
      </c>
      <c r="H10825" t="s">
        <v>18500</v>
      </c>
      <c r="I10825" t="s">
        <v>10993</v>
      </c>
      <c r="J10825" t="s">
        <v>57551</v>
      </c>
      <c r="K10825" t="s">
        <v>302</v>
      </c>
      <c r="L10825" t="s">
        <v>303</v>
      </c>
      <c r="M10825" t="s">
        <v>10174</v>
      </c>
    </row>
    <row r="10826" spans="1:13" x14ac:dyDescent="0.2">
      <c r="A10826" t="s">
        <v>38143</v>
      </c>
      <c r="B10826" t="s">
        <v>38144</v>
      </c>
      <c r="C10826" t="s">
        <v>57552</v>
      </c>
      <c r="D10826" t="s">
        <v>16824</v>
      </c>
      <c r="F10826" t="s">
        <v>57553</v>
      </c>
      <c r="G10826" t="s">
        <v>57554</v>
      </c>
      <c r="H10826" t="s">
        <v>18492</v>
      </c>
      <c r="I10826" t="s">
        <v>10993</v>
      </c>
      <c r="J10826" t="s">
        <v>57555</v>
      </c>
      <c r="K10826" t="s">
        <v>57556</v>
      </c>
      <c r="L10826" t="s">
        <v>303</v>
      </c>
      <c r="M10826" t="s">
        <v>46550</v>
      </c>
    </row>
    <row r="10827" spans="1:13" x14ac:dyDescent="0.2">
      <c r="A10827" t="s">
        <v>38143</v>
      </c>
      <c r="B10827" t="s">
        <v>38144</v>
      </c>
      <c r="C10827" t="s">
        <v>57557</v>
      </c>
      <c r="D10827" t="s">
        <v>19262</v>
      </c>
      <c r="E10827" t="s">
        <v>57558</v>
      </c>
      <c r="F10827" t="s">
        <v>57559</v>
      </c>
      <c r="G10827" t="s">
        <v>46020</v>
      </c>
      <c r="H10827" t="s">
        <v>19173</v>
      </c>
      <c r="I10827" t="s">
        <v>10993</v>
      </c>
      <c r="J10827" t="s">
        <v>57560</v>
      </c>
      <c r="K10827" t="s">
        <v>57561</v>
      </c>
      <c r="L10827" t="s">
        <v>303</v>
      </c>
      <c r="M10827" t="s">
        <v>12245</v>
      </c>
    </row>
    <row r="10828" spans="1:13" x14ac:dyDescent="0.2">
      <c r="A10828" t="s">
        <v>38143</v>
      </c>
      <c r="B10828" t="s">
        <v>38144</v>
      </c>
      <c r="C10828" t="s">
        <v>57562</v>
      </c>
      <c r="D10828" t="s">
        <v>366</v>
      </c>
      <c r="E10828" t="s">
        <v>1215</v>
      </c>
      <c r="F10828" t="s">
        <v>1844</v>
      </c>
      <c r="G10828" t="s">
        <v>57563</v>
      </c>
      <c r="H10828" t="s">
        <v>18679</v>
      </c>
      <c r="I10828" t="s">
        <v>10993</v>
      </c>
      <c r="J10828" t="s">
        <v>57564</v>
      </c>
      <c r="K10828" t="s">
        <v>302</v>
      </c>
      <c r="L10828" t="s">
        <v>303</v>
      </c>
      <c r="M10828" t="s">
        <v>56029</v>
      </c>
    </row>
    <row r="10829" spans="1:13" x14ac:dyDescent="0.2">
      <c r="A10829" t="s">
        <v>38143</v>
      </c>
      <c r="B10829" t="s">
        <v>38144</v>
      </c>
      <c r="C10829" t="s">
        <v>57565</v>
      </c>
      <c r="D10829" t="s">
        <v>57566</v>
      </c>
      <c r="E10829" t="s">
        <v>57567</v>
      </c>
      <c r="F10829" t="s">
        <v>57568</v>
      </c>
      <c r="G10829" t="s">
        <v>57569</v>
      </c>
      <c r="H10829" t="s">
        <v>19572</v>
      </c>
      <c r="I10829" t="s">
        <v>10993</v>
      </c>
      <c r="J10829" t="s">
        <v>57570</v>
      </c>
      <c r="K10829" t="s">
        <v>57571</v>
      </c>
      <c r="L10829" t="s">
        <v>303</v>
      </c>
      <c r="M10829" t="s">
        <v>6289</v>
      </c>
    </row>
    <row r="10830" spans="1:13" x14ac:dyDescent="0.2">
      <c r="A10830" t="s">
        <v>38143</v>
      </c>
      <c r="B10830" t="s">
        <v>38144</v>
      </c>
      <c r="C10830" t="s">
        <v>57572</v>
      </c>
      <c r="D10830" t="s">
        <v>349</v>
      </c>
      <c r="F10830" t="s">
        <v>57573</v>
      </c>
      <c r="G10830" t="s">
        <v>18513</v>
      </c>
      <c r="H10830" t="s">
        <v>10993</v>
      </c>
      <c r="J10830" t="s">
        <v>57574</v>
      </c>
      <c r="K10830" t="s">
        <v>57575</v>
      </c>
      <c r="L10830" t="s">
        <v>303</v>
      </c>
      <c r="M10830" t="s">
        <v>57576</v>
      </c>
    </row>
    <row r="10831" spans="1:13" x14ac:dyDescent="0.2">
      <c r="A10831" t="s">
        <v>38143</v>
      </c>
      <c r="B10831" t="s">
        <v>38144</v>
      </c>
      <c r="C10831" t="s">
        <v>57577</v>
      </c>
      <c r="D10831" t="s">
        <v>572</v>
      </c>
      <c r="E10831" t="s">
        <v>573</v>
      </c>
      <c r="F10831" t="s">
        <v>57578</v>
      </c>
      <c r="G10831" t="s">
        <v>57579</v>
      </c>
      <c r="H10831" t="s">
        <v>18517</v>
      </c>
      <c r="I10831" t="s">
        <v>10993</v>
      </c>
      <c r="J10831" t="s">
        <v>57580</v>
      </c>
      <c r="K10831" t="s">
        <v>302</v>
      </c>
      <c r="L10831" t="s">
        <v>303</v>
      </c>
      <c r="M10831" t="s">
        <v>1971</v>
      </c>
    </row>
    <row r="10832" spans="1:13" x14ac:dyDescent="0.2">
      <c r="A10832" t="s">
        <v>38143</v>
      </c>
      <c r="B10832" t="s">
        <v>38144</v>
      </c>
      <c r="C10832" t="s">
        <v>57581</v>
      </c>
      <c r="D10832" t="s">
        <v>18574</v>
      </c>
      <c r="E10832" t="s">
        <v>19595</v>
      </c>
      <c r="F10832" t="s">
        <v>57582</v>
      </c>
      <c r="G10832" t="s">
        <v>10442</v>
      </c>
      <c r="H10832" t="s">
        <v>18727</v>
      </c>
      <c r="I10832" t="s">
        <v>10993</v>
      </c>
      <c r="J10832" t="s">
        <v>57583</v>
      </c>
      <c r="K10832" t="s">
        <v>57584</v>
      </c>
      <c r="L10832" t="s">
        <v>303</v>
      </c>
      <c r="M10832" t="s">
        <v>5713</v>
      </c>
    </row>
    <row r="10833" spans="1:13" x14ac:dyDescent="0.2">
      <c r="A10833" t="s">
        <v>38143</v>
      </c>
      <c r="B10833" t="s">
        <v>38144</v>
      </c>
      <c r="C10833" t="s">
        <v>57585</v>
      </c>
      <c r="D10833" t="s">
        <v>57586</v>
      </c>
      <c r="E10833" t="s">
        <v>57587</v>
      </c>
      <c r="F10833" t="s">
        <v>57588</v>
      </c>
      <c r="H10833" t="s">
        <v>18727</v>
      </c>
      <c r="I10833" t="s">
        <v>10993</v>
      </c>
      <c r="J10833" t="s">
        <v>57589</v>
      </c>
      <c r="K10833" t="s">
        <v>57590</v>
      </c>
      <c r="L10833" t="s">
        <v>303</v>
      </c>
      <c r="M10833" t="s">
        <v>23977</v>
      </c>
    </row>
    <row r="10834" spans="1:13" x14ac:dyDescent="0.2">
      <c r="A10834" t="s">
        <v>38143</v>
      </c>
      <c r="B10834" t="s">
        <v>38144</v>
      </c>
      <c r="C10834" t="s">
        <v>57591</v>
      </c>
      <c r="D10834" t="s">
        <v>16824</v>
      </c>
      <c r="F10834" t="s">
        <v>5923</v>
      </c>
      <c r="G10834" t="s">
        <v>57592</v>
      </c>
      <c r="H10834" t="s">
        <v>10993</v>
      </c>
      <c r="J10834" t="s">
        <v>57593</v>
      </c>
      <c r="K10834" t="s">
        <v>57594</v>
      </c>
      <c r="L10834" t="s">
        <v>303</v>
      </c>
      <c r="M10834" t="s">
        <v>19361</v>
      </c>
    </row>
    <row r="10835" spans="1:13" x14ac:dyDescent="0.2">
      <c r="A10835" t="s">
        <v>38143</v>
      </c>
      <c r="B10835" t="s">
        <v>38144</v>
      </c>
      <c r="C10835" t="s">
        <v>57595</v>
      </c>
      <c r="D10835" t="s">
        <v>401</v>
      </c>
      <c r="E10835" t="s">
        <v>402</v>
      </c>
      <c r="F10835" t="s">
        <v>57596</v>
      </c>
      <c r="G10835" t="s">
        <v>57597</v>
      </c>
      <c r="H10835" t="s">
        <v>18679</v>
      </c>
      <c r="I10835" t="s">
        <v>10993</v>
      </c>
      <c r="J10835" t="s">
        <v>57598</v>
      </c>
      <c r="K10835" t="s">
        <v>57599</v>
      </c>
      <c r="L10835" t="s">
        <v>303</v>
      </c>
      <c r="M10835" t="s">
        <v>9811</v>
      </c>
    </row>
    <row r="10836" spans="1:13" x14ac:dyDescent="0.2">
      <c r="A10836" t="s">
        <v>38143</v>
      </c>
      <c r="B10836" t="s">
        <v>38144</v>
      </c>
      <c r="C10836" t="s">
        <v>57600</v>
      </c>
      <c r="D10836" t="s">
        <v>18536</v>
      </c>
      <c r="E10836" t="s">
        <v>57601</v>
      </c>
      <c r="F10836" t="s">
        <v>57602</v>
      </c>
      <c r="G10836" t="s">
        <v>57603</v>
      </c>
      <c r="H10836" t="s">
        <v>18652</v>
      </c>
      <c r="I10836" t="s">
        <v>10993</v>
      </c>
      <c r="J10836" t="s">
        <v>57604</v>
      </c>
      <c r="K10836" t="s">
        <v>57605</v>
      </c>
      <c r="L10836" t="s">
        <v>303</v>
      </c>
      <c r="M10836" t="s">
        <v>7842</v>
      </c>
    </row>
    <row r="10837" spans="1:13" x14ac:dyDescent="0.2">
      <c r="A10837" t="s">
        <v>38143</v>
      </c>
      <c r="B10837" t="s">
        <v>38144</v>
      </c>
      <c r="C10837" t="s">
        <v>57606</v>
      </c>
      <c r="D10837" t="s">
        <v>349</v>
      </c>
      <c r="F10837" t="s">
        <v>57607</v>
      </c>
      <c r="G10837" t="s">
        <v>18787</v>
      </c>
      <c r="H10837" t="s">
        <v>18505</v>
      </c>
      <c r="I10837" t="s">
        <v>10993</v>
      </c>
      <c r="J10837" t="s">
        <v>18878</v>
      </c>
      <c r="K10837" t="s">
        <v>57608</v>
      </c>
      <c r="L10837" t="s">
        <v>303</v>
      </c>
      <c r="M10837" t="s">
        <v>6375</v>
      </c>
    </row>
    <row r="10838" spans="1:13" x14ac:dyDescent="0.2">
      <c r="A10838" t="s">
        <v>38143</v>
      </c>
      <c r="B10838" t="s">
        <v>38144</v>
      </c>
      <c r="C10838" t="s">
        <v>57609</v>
      </c>
      <c r="D10838" t="s">
        <v>8198</v>
      </c>
      <c r="E10838" t="s">
        <v>57610</v>
      </c>
      <c r="F10838" t="s">
        <v>57611</v>
      </c>
      <c r="H10838" t="s">
        <v>18694</v>
      </c>
      <c r="I10838" t="s">
        <v>10993</v>
      </c>
      <c r="J10838" t="s">
        <v>57612</v>
      </c>
      <c r="K10838" t="s">
        <v>57613</v>
      </c>
      <c r="L10838" t="s">
        <v>303</v>
      </c>
      <c r="M10838" t="s">
        <v>1353</v>
      </c>
    </row>
    <row r="10839" spans="1:13" x14ac:dyDescent="0.2">
      <c r="A10839" t="s">
        <v>38143</v>
      </c>
      <c r="B10839" t="s">
        <v>38144</v>
      </c>
      <c r="C10839" t="s">
        <v>57614</v>
      </c>
      <c r="D10839" t="s">
        <v>572</v>
      </c>
      <c r="E10839" t="s">
        <v>573</v>
      </c>
      <c r="F10839" t="s">
        <v>57615</v>
      </c>
      <c r="G10839" t="s">
        <v>57616</v>
      </c>
      <c r="H10839" t="s">
        <v>18517</v>
      </c>
      <c r="I10839" t="s">
        <v>10993</v>
      </c>
      <c r="J10839" t="s">
        <v>57617</v>
      </c>
      <c r="K10839" t="s">
        <v>302</v>
      </c>
      <c r="L10839" t="s">
        <v>303</v>
      </c>
      <c r="M10839" t="s">
        <v>57618</v>
      </c>
    </row>
    <row r="10840" spans="1:13" x14ac:dyDescent="0.2">
      <c r="A10840" t="s">
        <v>38143</v>
      </c>
      <c r="B10840" t="s">
        <v>38144</v>
      </c>
      <c r="C10840" t="s">
        <v>57619</v>
      </c>
      <c r="D10840" t="s">
        <v>513</v>
      </c>
      <c r="E10840" t="s">
        <v>2638</v>
      </c>
      <c r="F10840" t="s">
        <v>57620</v>
      </c>
      <c r="H10840" t="s">
        <v>18679</v>
      </c>
      <c r="I10840" t="s">
        <v>10993</v>
      </c>
      <c r="J10840" t="s">
        <v>57621</v>
      </c>
      <c r="K10840" t="s">
        <v>57622</v>
      </c>
      <c r="L10840" t="s">
        <v>303</v>
      </c>
      <c r="M10840" t="s">
        <v>19837</v>
      </c>
    </row>
    <row r="10841" spans="1:13" x14ac:dyDescent="0.2">
      <c r="A10841" t="s">
        <v>38143</v>
      </c>
      <c r="B10841" t="s">
        <v>38144</v>
      </c>
      <c r="C10841" t="s">
        <v>57623</v>
      </c>
      <c r="D10841" t="s">
        <v>57624</v>
      </c>
      <c r="E10841" t="s">
        <v>57625</v>
      </c>
      <c r="F10841" t="s">
        <v>8948</v>
      </c>
      <c r="H10841" t="s">
        <v>57626</v>
      </c>
      <c r="I10841" t="s">
        <v>10993</v>
      </c>
      <c r="J10841" t="s">
        <v>57627</v>
      </c>
      <c r="K10841" t="s">
        <v>57628</v>
      </c>
      <c r="L10841" t="s">
        <v>303</v>
      </c>
      <c r="M10841" t="s">
        <v>12880</v>
      </c>
    </row>
    <row r="10842" spans="1:13" x14ac:dyDescent="0.2">
      <c r="A10842" t="s">
        <v>38143</v>
      </c>
      <c r="B10842" t="s">
        <v>38144</v>
      </c>
      <c r="C10842" t="s">
        <v>57629</v>
      </c>
      <c r="D10842" t="s">
        <v>564</v>
      </c>
      <c r="E10842" t="s">
        <v>296</v>
      </c>
      <c r="F10842" t="s">
        <v>57630</v>
      </c>
      <c r="G10842" t="s">
        <v>57631</v>
      </c>
      <c r="H10842" t="s">
        <v>10992</v>
      </c>
      <c r="I10842" t="s">
        <v>10993</v>
      </c>
      <c r="J10842" t="s">
        <v>57632</v>
      </c>
      <c r="K10842" t="s">
        <v>57633</v>
      </c>
      <c r="L10842" t="s">
        <v>303</v>
      </c>
      <c r="M10842" t="s">
        <v>18733</v>
      </c>
    </row>
    <row r="10843" spans="1:13" x14ac:dyDescent="0.2">
      <c r="A10843" t="s">
        <v>38143</v>
      </c>
      <c r="B10843" t="s">
        <v>38144</v>
      </c>
      <c r="C10843" t="s">
        <v>57634</v>
      </c>
      <c r="D10843" t="s">
        <v>10042</v>
      </c>
      <c r="E10843" t="s">
        <v>19406</v>
      </c>
      <c r="F10843" t="s">
        <v>57635</v>
      </c>
      <c r="G10843" t="s">
        <v>19305</v>
      </c>
      <c r="H10843" t="s">
        <v>57636</v>
      </c>
      <c r="I10843" t="s">
        <v>10993</v>
      </c>
      <c r="J10843" t="s">
        <v>57637</v>
      </c>
      <c r="K10843" t="s">
        <v>57638</v>
      </c>
      <c r="L10843" t="s">
        <v>303</v>
      </c>
      <c r="M10843" t="s">
        <v>867</v>
      </c>
    </row>
    <row r="10844" spans="1:13" x14ac:dyDescent="0.2">
      <c r="A10844" t="s">
        <v>38143</v>
      </c>
      <c r="B10844" t="s">
        <v>38144</v>
      </c>
      <c r="C10844" t="s">
        <v>57639</v>
      </c>
      <c r="D10844" t="s">
        <v>57640</v>
      </c>
      <c r="E10844" t="s">
        <v>57641</v>
      </c>
      <c r="F10844" t="s">
        <v>57642</v>
      </c>
      <c r="G10844" t="s">
        <v>18754</v>
      </c>
      <c r="H10844" t="s">
        <v>10993</v>
      </c>
      <c r="J10844" t="s">
        <v>57643</v>
      </c>
      <c r="K10844" t="s">
        <v>57644</v>
      </c>
      <c r="L10844" t="s">
        <v>303</v>
      </c>
      <c r="M10844" t="s">
        <v>2049</v>
      </c>
    </row>
    <row r="10845" spans="1:13" x14ac:dyDescent="0.2">
      <c r="A10845" t="s">
        <v>38143</v>
      </c>
      <c r="B10845" t="s">
        <v>38144</v>
      </c>
      <c r="C10845" t="s">
        <v>57645</v>
      </c>
      <c r="D10845" t="s">
        <v>57646</v>
      </c>
      <c r="E10845" t="s">
        <v>57647</v>
      </c>
      <c r="F10845" t="s">
        <v>57648</v>
      </c>
      <c r="H10845" t="s">
        <v>10992</v>
      </c>
      <c r="I10845" t="s">
        <v>10993</v>
      </c>
      <c r="J10845" t="s">
        <v>57649</v>
      </c>
      <c r="K10845" t="s">
        <v>57650</v>
      </c>
      <c r="L10845" t="s">
        <v>303</v>
      </c>
      <c r="M10845" t="s">
        <v>57651</v>
      </c>
    </row>
    <row r="10846" spans="1:13" x14ac:dyDescent="0.2">
      <c r="A10846" t="s">
        <v>38143</v>
      </c>
      <c r="B10846" t="s">
        <v>38144</v>
      </c>
      <c r="C10846" t="s">
        <v>57652</v>
      </c>
      <c r="D10846" t="s">
        <v>5790</v>
      </c>
      <c r="E10846" t="s">
        <v>5791</v>
      </c>
      <c r="F10846" t="s">
        <v>54017</v>
      </c>
      <c r="G10846" t="s">
        <v>57653</v>
      </c>
      <c r="H10846" t="s">
        <v>18970</v>
      </c>
      <c r="I10846" t="s">
        <v>10993</v>
      </c>
      <c r="J10846" t="s">
        <v>57654</v>
      </c>
      <c r="K10846" t="s">
        <v>57655</v>
      </c>
      <c r="L10846" t="s">
        <v>303</v>
      </c>
      <c r="M10846" t="s">
        <v>1430</v>
      </c>
    </row>
    <row r="10847" spans="1:13" x14ac:dyDescent="0.2">
      <c r="A10847" t="s">
        <v>38143</v>
      </c>
      <c r="B10847" t="s">
        <v>38144</v>
      </c>
      <c r="C10847" t="s">
        <v>57656</v>
      </c>
      <c r="D10847" t="s">
        <v>513</v>
      </c>
      <c r="E10847" t="s">
        <v>2638</v>
      </c>
      <c r="F10847" t="s">
        <v>57657</v>
      </c>
      <c r="G10847" t="s">
        <v>19173</v>
      </c>
      <c r="H10847" t="s">
        <v>10993</v>
      </c>
      <c r="J10847" t="s">
        <v>57658</v>
      </c>
      <c r="K10847" t="s">
        <v>57659</v>
      </c>
      <c r="L10847" t="s">
        <v>303</v>
      </c>
      <c r="M10847" t="s">
        <v>24831</v>
      </c>
    </row>
    <row r="10848" spans="1:13" x14ac:dyDescent="0.2">
      <c r="A10848" t="s">
        <v>38143</v>
      </c>
      <c r="B10848" t="s">
        <v>38144</v>
      </c>
      <c r="C10848" t="s">
        <v>57660</v>
      </c>
      <c r="D10848" t="s">
        <v>19181</v>
      </c>
      <c r="E10848" t="s">
        <v>57661</v>
      </c>
      <c r="F10848" t="s">
        <v>1030</v>
      </c>
      <c r="G10848" t="s">
        <v>57662</v>
      </c>
      <c r="H10848" t="s">
        <v>10993</v>
      </c>
      <c r="J10848" t="s">
        <v>57663</v>
      </c>
      <c r="K10848" t="s">
        <v>57664</v>
      </c>
      <c r="L10848" t="s">
        <v>303</v>
      </c>
      <c r="M10848" t="s">
        <v>11242</v>
      </c>
    </row>
    <row r="10849" spans="1:13" x14ac:dyDescent="0.2">
      <c r="A10849" t="s">
        <v>38143</v>
      </c>
      <c r="B10849" t="s">
        <v>38144</v>
      </c>
      <c r="C10849" t="s">
        <v>57665</v>
      </c>
      <c r="D10849" t="s">
        <v>57666</v>
      </c>
      <c r="E10849" t="s">
        <v>57667</v>
      </c>
      <c r="F10849" t="s">
        <v>57668</v>
      </c>
      <c r="G10849" t="s">
        <v>18500</v>
      </c>
      <c r="H10849" t="s">
        <v>10993</v>
      </c>
      <c r="J10849" t="s">
        <v>57669</v>
      </c>
      <c r="K10849" t="s">
        <v>302</v>
      </c>
      <c r="L10849" t="s">
        <v>303</v>
      </c>
      <c r="M10849" t="s">
        <v>11971</v>
      </c>
    </row>
    <row r="10850" spans="1:13" x14ac:dyDescent="0.2">
      <c r="A10850" t="s">
        <v>38143</v>
      </c>
      <c r="B10850" t="s">
        <v>38144</v>
      </c>
      <c r="C10850" t="s">
        <v>57670</v>
      </c>
      <c r="D10850" t="s">
        <v>18510</v>
      </c>
      <c r="E10850" t="s">
        <v>57671</v>
      </c>
      <c r="F10850" t="s">
        <v>57672</v>
      </c>
      <c r="H10850" t="s">
        <v>18598</v>
      </c>
      <c r="I10850" t="s">
        <v>10993</v>
      </c>
      <c r="J10850" t="s">
        <v>57673</v>
      </c>
      <c r="K10850" t="s">
        <v>57674</v>
      </c>
      <c r="L10850" t="s">
        <v>303</v>
      </c>
      <c r="M10850" t="s">
        <v>57675</v>
      </c>
    </row>
    <row r="10851" spans="1:13" x14ac:dyDescent="0.2">
      <c r="A10851" t="s">
        <v>38143</v>
      </c>
      <c r="B10851" t="s">
        <v>38144</v>
      </c>
      <c r="C10851" t="s">
        <v>57676</v>
      </c>
      <c r="D10851" t="s">
        <v>349</v>
      </c>
      <c r="F10851" t="s">
        <v>57677</v>
      </c>
      <c r="G10851" t="s">
        <v>18500</v>
      </c>
      <c r="H10851" t="s">
        <v>10993</v>
      </c>
      <c r="J10851" t="s">
        <v>57678</v>
      </c>
      <c r="K10851" t="s">
        <v>302</v>
      </c>
      <c r="L10851" t="s">
        <v>303</v>
      </c>
      <c r="M10851" t="s">
        <v>6375</v>
      </c>
    </row>
    <row r="10852" spans="1:13" x14ac:dyDescent="0.2">
      <c r="A10852" t="s">
        <v>38143</v>
      </c>
      <c r="B10852" t="s">
        <v>38144</v>
      </c>
      <c r="C10852" t="s">
        <v>57679</v>
      </c>
      <c r="D10852" t="s">
        <v>349</v>
      </c>
      <c r="F10852" t="s">
        <v>8830</v>
      </c>
      <c r="G10852" t="s">
        <v>18918</v>
      </c>
      <c r="H10852" t="s">
        <v>18809</v>
      </c>
      <c r="I10852" t="s">
        <v>10993</v>
      </c>
      <c r="J10852" t="s">
        <v>57680</v>
      </c>
      <c r="K10852" t="s">
        <v>302</v>
      </c>
      <c r="L10852" t="s">
        <v>303</v>
      </c>
      <c r="M10852" t="s">
        <v>18806</v>
      </c>
    </row>
    <row r="10853" spans="1:13" x14ac:dyDescent="0.2">
      <c r="A10853" t="s">
        <v>38143</v>
      </c>
      <c r="B10853" t="s">
        <v>38144</v>
      </c>
      <c r="C10853" t="s">
        <v>57681</v>
      </c>
      <c r="D10853" t="s">
        <v>572</v>
      </c>
      <c r="E10853" t="s">
        <v>573</v>
      </c>
      <c r="F10853" t="s">
        <v>57682</v>
      </c>
      <c r="G10853" t="s">
        <v>981</v>
      </c>
      <c r="H10853" t="s">
        <v>57683</v>
      </c>
      <c r="I10853" t="s">
        <v>10993</v>
      </c>
      <c r="J10853" t="s">
        <v>57684</v>
      </c>
      <c r="K10853" t="s">
        <v>302</v>
      </c>
      <c r="L10853" t="s">
        <v>303</v>
      </c>
      <c r="M10853" t="s">
        <v>8933</v>
      </c>
    </row>
    <row r="10854" spans="1:13" x14ac:dyDescent="0.2">
      <c r="A10854" t="s">
        <v>38143</v>
      </c>
      <c r="B10854" t="s">
        <v>38144</v>
      </c>
      <c r="C10854" t="s">
        <v>57685</v>
      </c>
      <c r="D10854" t="s">
        <v>19262</v>
      </c>
      <c r="E10854" t="s">
        <v>17891</v>
      </c>
      <c r="F10854" t="s">
        <v>57686</v>
      </c>
      <c r="G10854" t="s">
        <v>17237</v>
      </c>
      <c r="H10854" t="s">
        <v>18604</v>
      </c>
      <c r="I10854" t="s">
        <v>10993</v>
      </c>
      <c r="J10854" t="s">
        <v>57687</v>
      </c>
      <c r="K10854" t="s">
        <v>57688</v>
      </c>
      <c r="L10854" t="s">
        <v>303</v>
      </c>
      <c r="M10854" t="s">
        <v>12245</v>
      </c>
    </row>
    <row r="10855" spans="1:13" x14ac:dyDescent="0.2">
      <c r="A10855" t="s">
        <v>38143</v>
      </c>
      <c r="B10855" t="s">
        <v>38144</v>
      </c>
      <c r="C10855" t="s">
        <v>57689</v>
      </c>
      <c r="D10855" t="s">
        <v>8398</v>
      </c>
      <c r="E10855" t="s">
        <v>5897</v>
      </c>
      <c r="F10855" t="s">
        <v>7815</v>
      </c>
      <c r="G10855" t="s">
        <v>57690</v>
      </c>
      <c r="H10855" t="s">
        <v>10992</v>
      </c>
      <c r="I10855" t="s">
        <v>10993</v>
      </c>
      <c r="J10855" t="s">
        <v>57691</v>
      </c>
      <c r="K10855" t="s">
        <v>57692</v>
      </c>
      <c r="L10855" t="s">
        <v>303</v>
      </c>
      <c r="M10855" t="s">
        <v>42053</v>
      </c>
    </row>
    <row r="10856" spans="1:13" x14ac:dyDescent="0.2">
      <c r="A10856" t="s">
        <v>38143</v>
      </c>
      <c r="B10856" t="s">
        <v>38144</v>
      </c>
      <c r="C10856" t="s">
        <v>57693</v>
      </c>
      <c r="D10856" t="s">
        <v>57694</v>
      </c>
      <c r="E10856" t="s">
        <v>57695</v>
      </c>
      <c r="F10856" t="s">
        <v>57696</v>
      </c>
      <c r="H10856" t="s">
        <v>18662</v>
      </c>
      <c r="I10856" t="s">
        <v>10993</v>
      </c>
      <c r="J10856" t="s">
        <v>57697</v>
      </c>
      <c r="K10856" t="s">
        <v>57698</v>
      </c>
      <c r="L10856" t="s">
        <v>303</v>
      </c>
      <c r="M10856" t="s">
        <v>3189</v>
      </c>
    </row>
    <row r="10857" spans="1:13" x14ac:dyDescent="0.2">
      <c r="A10857" t="s">
        <v>38143</v>
      </c>
      <c r="B10857" t="s">
        <v>38144</v>
      </c>
      <c r="C10857" t="s">
        <v>57699</v>
      </c>
      <c r="D10857" t="s">
        <v>19051</v>
      </c>
      <c r="F10857" t="s">
        <v>57700</v>
      </c>
      <c r="G10857" t="s">
        <v>57701</v>
      </c>
      <c r="H10857" t="s">
        <v>19288</v>
      </c>
      <c r="I10857" t="s">
        <v>10993</v>
      </c>
      <c r="J10857" t="s">
        <v>57702</v>
      </c>
      <c r="K10857" t="s">
        <v>57703</v>
      </c>
      <c r="L10857" t="s">
        <v>303</v>
      </c>
      <c r="M10857" t="s">
        <v>16970</v>
      </c>
    </row>
    <row r="10858" spans="1:13" x14ac:dyDescent="0.2">
      <c r="A10858" t="s">
        <v>38143</v>
      </c>
      <c r="B10858" t="s">
        <v>38144</v>
      </c>
      <c r="C10858" t="s">
        <v>57704</v>
      </c>
      <c r="D10858" t="s">
        <v>349</v>
      </c>
      <c r="F10858" t="s">
        <v>52030</v>
      </c>
      <c r="G10858" t="s">
        <v>18560</v>
      </c>
      <c r="H10858" t="s">
        <v>10993</v>
      </c>
      <c r="J10858" t="s">
        <v>57705</v>
      </c>
      <c r="K10858" t="s">
        <v>302</v>
      </c>
      <c r="L10858" t="s">
        <v>303</v>
      </c>
      <c r="M10858" t="s">
        <v>57706</v>
      </c>
    </row>
    <row r="10859" spans="1:13" x14ac:dyDescent="0.2">
      <c r="A10859" t="s">
        <v>38143</v>
      </c>
      <c r="B10859" t="s">
        <v>38144</v>
      </c>
      <c r="C10859" t="s">
        <v>57707</v>
      </c>
      <c r="D10859" t="s">
        <v>349</v>
      </c>
      <c r="F10859" t="s">
        <v>57708</v>
      </c>
      <c r="G10859" t="s">
        <v>981</v>
      </c>
      <c r="H10859" t="s">
        <v>57592</v>
      </c>
      <c r="I10859" t="s">
        <v>10993</v>
      </c>
      <c r="J10859" t="s">
        <v>57709</v>
      </c>
      <c r="K10859" t="s">
        <v>57710</v>
      </c>
      <c r="L10859" t="s">
        <v>303</v>
      </c>
      <c r="M10859" t="s">
        <v>57711</v>
      </c>
    </row>
    <row r="10860" spans="1:13" x14ac:dyDescent="0.2">
      <c r="A10860" t="s">
        <v>38143</v>
      </c>
      <c r="B10860" t="s">
        <v>38144</v>
      </c>
      <c r="C10860" t="s">
        <v>57712</v>
      </c>
      <c r="D10860" t="s">
        <v>366</v>
      </c>
      <c r="E10860" t="s">
        <v>367</v>
      </c>
      <c r="F10860" t="s">
        <v>57713</v>
      </c>
      <c r="G10860" t="s">
        <v>18656</v>
      </c>
      <c r="H10860" t="s">
        <v>18560</v>
      </c>
      <c r="I10860" t="s">
        <v>10993</v>
      </c>
      <c r="J10860" t="s">
        <v>18657</v>
      </c>
      <c r="K10860" t="s">
        <v>302</v>
      </c>
      <c r="L10860" t="s">
        <v>303</v>
      </c>
      <c r="M10860" t="s">
        <v>57714</v>
      </c>
    </row>
    <row r="10861" spans="1:13" x14ac:dyDescent="0.2">
      <c r="A10861" t="s">
        <v>38143</v>
      </c>
      <c r="B10861" t="s">
        <v>38144</v>
      </c>
      <c r="C10861" t="s">
        <v>57715</v>
      </c>
      <c r="D10861" t="s">
        <v>9751</v>
      </c>
      <c r="F10861" t="s">
        <v>57716</v>
      </c>
      <c r="G10861" t="s">
        <v>19288</v>
      </c>
      <c r="H10861" t="s">
        <v>10993</v>
      </c>
      <c r="J10861" t="s">
        <v>19463</v>
      </c>
      <c r="K10861" t="s">
        <v>57717</v>
      </c>
      <c r="L10861" t="s">
        <v>303</v>
      </c>
      <c r="M10861" t="s">
        <v>9248</v>
      </c>
    </row>
    <row r="10862" spans="1:13" x14ac:dyDescent="0.2">
      <c r="A10862" t="s">
        <v>38143</v>
      </c>
      <c r="B10862" t="s">
        <v>38144</v>
      </c>
      <c r="C10862" t="s">
        <v>57718</v>
      </c>
      <c r="D10862" t="s">
        <v>572</v>
      </c>
      <c r="E10862" t="s">
        <v>573</v>
      </c>
      <c r="F10862" t="s">
        <v>5292</v>
      </c>
      <c r="G10862" t="s">
        <v>57719</v>
      </c>
      <c r="H10862" t="s">
        <v>18694</v>
      </c>
      <c r="I10862" t="s">
        <v>10993</v>
      </c>
      <c r="J10862" t="s">
        <v>57720</v>
      </c>
      <c r="K10862" t="s">
        <v>57721</v>
      </c>
      <c r="L10862" t="s">
        <v>303</v>
      </c>
      <c r="M10862" t="s">
        <v>5402</v>
      </c>
    </row>
    <row r="10863" spans="1:13" x14ac:dyDescent="0.2">
      <c r="A10863" t="s">
        <v>38143</v>
      </c>
      <c r="B10863" t="s">
        <v>38144</v>
      </c>
      <c r="C10863" t="s">
        <v>57722</v>
      </c>
      <c r="D10863" t="s">
        <v>57723</v>
      </c>
      <c r="E10863" t="s">
        <v>57329</v>
      </c>
      <c r="F10863" t="s">
        <v>57724</v>
      </c>
      <c r="G10863" t="s">
        <v>57725</v>
      </c>
      <c r="H10863" t="s">
        <v>10992</v>
      </c>
      <c r="I10863" t="s">
        <v>10993</v>
      </c>
      <c r="J10863" t="s">
        <v>57726</v>
      </c>
      <c r="K10863" t="s">
        <v>57727</v>
      </c>
      <c r="L10863" t="s">
        <v>303</v>
      </c>
      <c r="M10863" t="s">
        <v>57728</v>
      </c>
    </row>
    <row r="10864" spans="1:13" x14ac:dyDescent="0.2">
      <c r="A10864" t="s">
        <v>38143</v>
      </c>
      <c r="B10864" t="s">
        <v>38144</v>
      </c>
      <c r="C10864" t="s">
        <v>57729</v>
      </c>
      <c r="D10864" t="s">
        <v>57730</v>
      </c>
      <c r="F10864" t="s">
        <v>57731</v>
      </c>
      <c r="G10864" t="s">
        <v>57732</v>
      </c>
      <c r="H10864" t="s">
        <v>10993</v>
      </c>
      <c r="J10864" t="s">
        <v>57733</v>
      </c>
      <c r="K10864" t="s">
        <v>302</v>
      </c>
      <c r="L10864" t="s">
        <v>303</v>
      </c>
      <c r="M10864" t="s">
        <v>3452</v>
      </c>
    </row>
    <row r="10865" spans="1:13" x14ac:dyDescent="0.2">
      <c r="A10865" t="s">
        <v>38143</v>
      </c>
      <c r="B10865" t="s">
        <v>38144</v>
      </c>
      <c r="C10865" t="s">
        <v>57734</v>
      </c>
      <c r="D10865" t="s">
        <v>349</v>
      </c>
      <c r="E10865" t="s">
        <v>424</v>
      </c>
      <c r="F10865" t="s">
        <v>57735</v>
      </c>
      <c r="G10865" t="s">
        <v>57736</v>
      </c>
      <c r="H10865" t="s">
        <v>18809</v>
      </c>
      <c r="I10865" t="s">
        <v>10993</v>
      </c>
      <c r="J10865" t="s">
        <v>57737</v>
      </c>
      <c r="K10865" t="s">
        <v>57738</v>
      </c>
      <c r="L10865" t="s">
        <v>303</v>
      </c>
      <c r="M10865" t="s">
        <v>1314</v>
      </c>
    </row>
    <row r="10866" spans="1:13" x14ac:dyDescent="0.2">
      <c r="A10866" t="s">
        <v>38143</v>
      </c>
      <c r="B10866" t="s">
        <v>38144</v>
      </c>
      <c r="C10866" t="s">
        <v>57739</v>
      </c>
      <c r="D10866" t="s">
        <v>349</v>
      </c>
      <c r="E10866" t="s">
        <v>1355</v>
      </c>
      <c r="F10866" t="s">
        <v>57740</v>
      </c>
      <c r="G10866" t="s">
        <v>57741</v>
      </c>
      <c r="H10866" t="s">
        <v>18598</v>
      </c>
      <c r="I10866" t="s">
        <v>10993</v>
      </c>
      <c r="J10866" t="s">
        <v>57742</v>
      </c>
      <c r="K10866" t="s">
        <v>57743</v>
      </c>
      <c r="L10866" t="s">
        <v>303</v>
      </c>
      <c r="M10866" t="s">
        <v>4469</v>
      </c>
    </row>
    <row r="10867" spans="1:13" x14ac:dyDescent="0.2">
      <c r="A10867" t="s">
        <v>38143</v>
      </c>
      <c r="B10867" t="s">
        <v>38144</v>
      </c>
      <c r="C10867" t="s">
        <v>57744</v>
      </c>
      <c r="D10867" t="s">
        <v>57745</v>
      </c>
      <c r="E10867" t="s">
        <v>57746</v>
      </c>
      <c r="F10867" t="s">
        <v>57747</v>
      </c>
      <c r="G10867" t="s">
        <v>19402</v>
      </c>
      <c r="H10867" t="s">
        <v>18554</v>
      </c>
      <c r="I10867" t="s">
        <v>10993</v>
      </c>
      <c r="J10867" t="s">
        <v>57748</v>
      </c>
      <c r="K10867" t="s">
        <v>302</v>
      </c>
      <c r="L10867" t="s">
        <v>303</v>
      </c>
      <c r="M10867" t="s">
        <v>57749</v>
      </c>
    </row>
    <row r="10868" spans="1:13" x14ac:dyDescent="0.2">
      <c r="A10868" t="s">
        <v>38143</v>
      </c>
      <c r="B10868" t="s">
        <v>38144</v>
      </c>
      <c r="C10868" t="s">
        <v>57750</v>
      </c>
      <c r="D10868" t="s">
        <v>57751</v>
      </c>
      <c r="E10868" t="s">
        <v>52666</v>
      </c>
      <c r="F10868" t="s">
        <v>57752</v>
      </c>
      <c r="G10868" t="s">
        <v>52527</v>
      </c>
      <c r="H10868" t="s">
        <v>18699</v>
      </c>
      <c r="I10868" t="s">
        <v>10993</v>
      </c>
      <c r="J10868" t="s">
        <v>57753</v>
      </c>
      <c r="K10868" t="s">
        <v>57754</v>
      </c>
      <c r="L10868" t="s">
        <v>303</v>
      </c>
      <c r="M10868" t="s">
        <v>21107</v>
      </c>
    </row>
    <row r="10869" spans="1:13" x14ac:dyDescent="0.2">
      <c r="A10869" t="s">
        <v>38143</v>
      </c>
      <c r="B10869" t="s">
        <v>38144</v>
      </c>
      <c r="C10869" t="s">
        <v>57755</v>
      </c>
      <c r="D10869" t="s">
        <v>349</v>
      </c>
      <c r="F10869" t="s">
        <v>57756</v>
      </c>
      <c r="G10869" t="s">
        <v>19669</v>
      </c>
      <c r="H10869" t="s">
        <v>19670</v>
      </c>
      <c r="J10869" t="s">
        <v>19671</v>
      </c>
      <c r="K10869" t="s">
        <v>57757</v>
      </c>
      <c r="L10869" t="s">
        <v>303</v>
      </c>
      <c r="M10869" t="s">
        <v>422</v>
      </c>
    </row>
    <row r="10870" spans="1:13" x14ac:dyDescent="0.2">
      <c r="A10870" t="s">
        <v>38143</v>
      </c>
      <c r="B10870" t="s">
        <v>38144</v>
      </c>
      <c r="C10870" t="s">
        <v>57758</v>
      </c>
      <c r="D10870" t="s">
        <v>57759</v>
      </c>
      <c r="E10870" t="s">
        <v>57760</v>
      </c>
      <c r="F10870" t="s">
        <v>57761</v>
      </c>
      <c r="G10870" t="s">
        <v>57762</v>
      </c>
      <c r="H10870" t="s">
        <v>19659</v>
      </c>
      <c r="J10870" t="s">
        <v>57763</v>
      </c>
      <c r="K10870" t="s">
        <v>57764</v>
      </c>
      <c r="L10870" t="s">
        <v>303</v>
      </c>
      <c r="M10870" t="s">
        <v>57765</v>
      </c>
    </row>
    <row r="10871" spans="1:13" x14ac:dyDescent="0.2">
      <c r="A10871" t="s">
        <v>38143</v>
      </c>
      <c r="B10871" t="s">
        <v>38144</v>
      </c>
      <c r="C10871" t="s">
        <v>57766</v>
      </c>
      <c r="D10871" t="s">
        <v>57767</v>
      </c>
      <c r="E10871" t="s">
        <v>57768</v>
      </c>
      <c r="F10871" t="s">
        <v>57769</v>
      </c>
      <c r="G10871" t="s">
        <v>57770</v>
      </c>
      <c r="H10871" t="s">
        <v>57771</v>
      </c>
      <c r="I10871" t="s">
        <v>16526</v>
      </c>
      <c r="J10871" t="s">
        <v>57772</v>
      </c>
      <c r="K10871" t="s">
        <v>57773</v>
      </c>
      <c r="L10871" t="s">
        <v>303</v>
      </c>
      <c r="M10871" t="s">
        <v>3900</v>
      </c>
    </row>
    <row r="10872" spans="1:13" x14ac:dyDescent="0.2">
      <c r="A10872" t="s">
        <v>38143</v>
      </c>
      <c r="B10872" t="s">
        <v>38144</v>
      </c>
      <c r="C10872" t="s">
        <v>57774</v>
      </c>
      <c r="D10872" t="s">
        <v>572</v>
      </c>
      <c r="E10872" t="s">
        <v>573</v>
      </c>
      <c r="F10872" t="s">
        <v>57775</v>
      </c>
      <c r="H10872" t="s">
        <v>57776</v>
      </c>
      <c r="I10872" t="s">
        <v>19670</v>
      </c>
      <c r="J10872" t="s">
        <v>57777</v>
      </c>
      <c r="K10872" t="s">
        <v>57778</v>
      </c>
      <c r="L10872" t="s">
        <v>303</v>
      </c>
      <c r="M10872" t="s">
        <v>7930</v>
      </c>
    </row>
    <row r="10873" spans="1:13" x14ac:dyDescent="0.2">
      <c r="A10873" t="s">
        <v>38143</v>
      </c>
      <c r="B10873" t="s">
        <v>38144</v>
      </c>
      <c r="C10873" t="s">
        <v>57779</v>
      </c>
      <c r="D10873" t="s">
        <v>572</v>
      </c>
      <c r="E10873" t="s">
        <v>573</v>
      </c>
      <c r="F10873" t="s">
        <v>57780</v>
      </c>
      <c r="G10873" t="s">
        <v>57781</v>
      </c>
      <c r="H10873" t="s">
        <v>19658</v>
      </c>
      <c r="I10873" t="s">
        <v>19659</v>
      </c>
      <c r="J10873" t="s">
        <v>57782</v>
      </c>
      <c r="K10873" t="s">
        <v>57783</v>
      </c>
      <c r="L10873" t="s">
        <v>303</v>
      </c>
      <c r="M10873" t="s">
        <v>57784</v>
      </c>
    </row>
    <row r="10874" spans="1:13" x14ac:dyDescent="0.2">
      <c r="A10874" t="s">
        <v>38143</v>
      </c>
      <c r="B10874" t="s">
        <v>38144</v>
      </c>
      <c r="C10874" t="s">
        <v>57785</v>
      </c>
      <c r="D10874" t="s">
        <v>57786</v>
      </c>
      <c r="E10874" t="s">
        <v>57787</v>
      </c>
      <c r="F10874" t="s">
        <v>57788</v>
      </c>
      <c r="G10874" t="s">
        <v>12967</v>
      </c>
      <c r="H10874" t="s">
        <v>19658</v>
      </c>
      <c r="I10874" t="s">
        <v>19659</v>
      </c>
      <c r="J10874" t="s">
        <v>57789</v>
      </c>
      <c r="K10874" t="s">
        <v>57790</v>
      </c>
      <c r="L10874" t="s">
        <v>303</v>
      </c>
      <c r="M10874" t="s">
        <v>4173</v>
      </c>
    </row>
    <row r="10875" spans="1:13" x14ac:dyDescent="0.2">
      <c r="A10875" t="s">
        <v>38143</v>
      </c>
      <c r="B10875" t="s">
        <v>38144</v>
      </c>
      <c r="C10875" t="s">
        <v>57791</v>
      </c>
      <c r="D10875" t="s">
        <v>349</v>
      </c>
      <c r="E10875" t="s">
        <v>57792</v>
      </c>
      <c r="F10875" t="s">
        <v>57793</v>
      </c>
      <c r="G10875" t="s">
        <v>57794</v>
      </c>
      <c r="H10875" t="s">
        <v>37431</v>
      </c>
      <c r="I10875" t="s">
        <v>16526</v>
      </c>
      <c r="J10875" t="s">
        <v>57795</v>
      </c>
      <c r="K10875" t="s">
        <v>57796</v>
      </c>
      <c r="L10875" t="s">
        <v>303</v>
      </c>
      <c r="M10875" t="s">
        <v>57797</v>
      </c>
    </row>
    <row r="10876" spans="1:13" x14ac:dyDescent="0.2">
      <c r="A10876" t="s">
        <v>38143</v>
      </c>
      <c r="B10876" t="s">
        <v>38144</v>
      </c>
      <c r="C10876" t="s">
        <v>57798</v>
      </c>
      <c r="D10876" t="s">
        <v>349</v>
      </c>
      <c r="E10876" t="s">
        <v>57792</v>
      </c>
      <c r="F10876" t="s">
        <v>57799</v>
      </c>
      <c r="G10876" t="s">
        <v>37431</v>
      </c>
      <c r="H10876" t="s">
        <v>16526</v>
      </c>
      <c r="J10876" t="s">
        <v>57800</v>
      </c>
      <c r="K10876" t="s">
        <v>57801</v>
      </c>
      <c r="L10876" t="s">
        <v>303</v>
      </c>
      <c r="M10876" t="s">
        <v>57797</v>
      </c>
    </row>
    <row r="10877" spans="1:13" x14ac:dyDescent="0.2">
      <c r="A10877" t="s">
        <v>38143</v>
      </c>
      <c r="B10877" t="s">
        <v>38144</v>
      </c>
      <c r="C10877" t="s">
        <v>57802</v>
      </c>
      <c r="D10877" t="s">
        <v>15826</v>
      </c>
      <c r="E10877" t="s">
        <v>16542</v>
      </c>
      <c r="F10877" t="s">
        <v>57803</v>
      </c>
      <c r="G10877" t="s">
        <v>57804</v>
      </c>
      <c r="H10877" t="s">
        <v>57805</v>
      </c>
      <c r="I10877" t="s">
        <v>16526</v>
      </c>
      <c r="J10877" t="s">
        <v>57806</v>
      </c>
      <c r="K10877" t="s">
        <v>57807</v>
      </c>
      <c r="L10877" t="s">
        <v>303</v>
      </c>
      <c r="M10877" t="s">
        <v>4818</v>
      </c>
    </row>
    <row r="10878" spans="1:13" x14ac:dyDescent="0.2">
      <c r="A10878" t="s">
        <v>38143</v>
      </c>
      <c r="B10878" t="s">
        <v>38144</v>
      </c>
      <c r="C10878" t="s">
        <v>57808</v>
      </c>
      <c r="D10878" t="s">
        <v>16824</v>
      </c>
      <c r="E10878" t="s">
        <v>57809</v>
      </c>
      <c r="F10878" t="s">
        <v>57810</v>
      </c>
      <c r="G10878" t="s">
        <v>57811</v>
      </c>
      <c r="H10878" t="s">
        <v>19670</v>
      </c>
      <c r="J10878" t="s">
        <v>57812</v>
      </c>
      <c r="K10878" t="s">
        <v>57813</v>
      </c>
      <c r="L10878" t="s">
        <v>303</v>
      </c>
      <c r="M10878" t="s">
        <v>5915</v>
      </c>
    </row>
    <row r="10879" spans="1:13" x14ac:dyDescent="0.2">
      <c r="A10879" t="s">
        <v>38143</v>
      </c>
      <c r="B10879" t="s">
        <v>38144</v>
      </c>
      <c r="C10879" t="s">
        <v>57814</v>
      </c>
      <c r="D10879" t="s">
        <v>16824</v>
      </c>
      <c r="E10879" t="s">
        <v>57815</v>
      </c>
      <c r="F10879" t="s">
        <v>57816</v>
      </c>
      <c r="G10879" t="s">
        <v>2203</v>
      </c>
      <c r="H10879" t="s">
        <v>57817</v>
      </c>
      <c r="I10879" t="s">
        <v>19659</v>
      </c>
      <c r="J10879" t="s">
        <v>57818</v>
      </c>
      <c r="K10879" t="s">
        <v>57819</v>
      </c>
      <c r="L10879" t="s">
        <v>303</v>
      </c>
      <c r="M10879" t="s">
        <v>22834</v>
      </c>
    </row>
    <row r="10880" spans="1:13" x14ac:dyDescent="0.2">
      <c r="A10880" t="s">
        <v>38143</v>
      </c>
      <c r="B10880" t="s">
        <v>38144</v>
      </c>
      <c r="C10880" t="s">
        <v>57820</v>
      </c>
      <c r="D10880" t="s">
        <v>513</v>
      </c>
      <c r="E10880" t="s">
        <v>2638</v>
      </c>
      <c r="F10880" t="s">
        <v>57821</v>
      </c>
      <c r="H10880" t="s">
        <v>19683</v>
      </c>
      <c r="I10880" t="s">
        <v>19670</v>
      </c>
      <c r="J10880" t="s">
        <v>57822</v>
      </c>
      <c r="K10880" t="s">
        <v>57823</v>
      </c>
      <c r="L10880" t="s">
        <v>303</v>
      </c>
      <c r="M10880" t="s">
        <v>19900</v>
      </c>
    </row>
    <row r="10881" spans="1:13" x14ac:dyDescent="0.2">
      <c r="A10881" t="s">
        <v>38143</v>
      </c>
      <c r="B10881" t="s">
        <v>38144</v>
      </c>
      <c r="C10881" t="s">
        <v>57824</v>
      </c>
      <c r="D10881" t="s">
        <v>57825</v>
      </c>
      <c r="E10881" t="s">
        <v>19182</v>
      </c>
      <c r="F10881" t="s">
        <v>57826</v>
      </c>
      <c r="G10881" t="s">
        <v>57771</v>
      </c>
      <c r="H10881" t="s">
        <v>16526</v>
      </c>
      <c r="J10881" t="s">
        <v>57827</v>
      </c>
      <c r="K10881" t="s">
        <v>57828</v>
      </c>
      <c r="L10881" t="s">
        <v>303</v>
      </c>
      <c r="M10881" t="s">
        <v>27555</v>
      </c>
    </row>
    <row r="10882" spans="1:13" x14ac:dyDescent="0.2">
      <c r="A10882" t="s">
        <v>38143</v>
      </c>
      <c r="B10882" t="s">
        <v>38144</v>
      </c>
      <c r="C10882" t="s">
        <v>57829</v>
      </c>
      <c r="D10882" t="s">
        <v>572</v>
      </c>
      <c r="E10882" t="s">
        <v>573</v>
      </c>
      <c r="F10882" t="s">
        <v>57830</v>
      </c>
      <c r="G10882" t="s">
        <v>19697</v>
      </c>
      <c r="H10882" t="s">
        <v>19659</v>
      </c>
      <c r="J10882" t="s">
        <v>57831</v>
      </c>
      <c r="K10882" t="s">
        <v>57832</v>
      </c>
      <c r="L10882" t="s">
        <v>303</v>
      </c>
      <c r="M10882" t="s">
        <v>1231</v>
      </c>
    </row>
    <row r="10883" spans="1:13" x14ac:dyDescent="0.2">
      <c r="A10883" t="s">
        <v>38143</v>
      </c>
      <c r="B10883" t="s">
        <v>38144</v>
      </c>
      <c r="C10883" t="s">
        <v>57833</v>
      </c>
      <c r="D10883" t="s">
        <v>57834</v>
      </c>
      <c r="E10883" t="s">
        <v>57835</v>
      </c>
      <c r="F10883" t="s">
        <v>57836</v>
      </c>
      <c r="G10883" t="s">
        <v>4720</v>
      </c>
      <c r="H10883" t="s">
        <v>57837</v>
      </c>
      <c r="I10883" t="s">
        <v>16526</v>
      </c>
      <c r="J10883" t="s">
        <v>57838</v>
      </c>
      <c r="K10883" t="s">
        <v>57839</v>
      </c>
      <c r="L10883" t="s">
        <v>303</v>
      </c>
      <c r="M10883" t="s">
        <v>2821</v>
      </c>
    </row>
    <row r="10884" spans="1:13" x14ac:dyDescent="0.2">
      <c r="A10884" t="s">
        <v>38143</v>
      </c>
      <c r="B10884" t="s">
        <v>38144</v>
      </c>
      <c r="C10884" t="s">
        <v>57840</v>
      </c>
      <c r="D10884" t="s">
        <v>349</v>
      </c>
      <c r="F10884" t="s">
        <v>11548</v>
      </c>
      <c r="G10884" t="s">
        <v>57837</v>
      </c>
      <c r="H10884" t="s">
        <v>16526</v>
      </c>
      <c r="J10884" t="s">
        <v>57841</v>
      </c>
      <c r="K10884" t="s">
        <v>57842</v>
      </c>
      <c r="L10884" t="s">
        <v>303</v>
      </c>
      <c r="M10884" t="s">
        <v>422</v>
      </c>
    </row>
    <row r="10885" spans="1:13" x14ac:dyDescent="0.2">
      <c r="A10885" t="s">
        <v>38143</v>
      </c>
      <c r="B10885" t="s">
        <v>38144</v>
      </c>
      <c r="C10885" t="s">
        <v>57843</v>
      </c>
      <c r="D10885" t="s">
        <v>513</v>
      </c>
      <c r="E10885" t="s">
        <v>2638</v>
      </c>
      <c r="F10885" t="s">
        <v>48397</v>
      </c>
      <c r="G10885" t="s">
        <v>37431</v>
      </c>
      <c r="H10885" t="s">
        <v>16526</v>
      </c>
      <c r="J10885" t="s">
        <v>57844</v>
      </c>
      <c r="K10885" t="s">
        <v>57845</v>
      </c>
      <c r="L10885" t="s">
        <v>303</v>
      </c>
      <c r="M10885" t="s">
        <v>3872</v>
      </c>
    </row>
    <row r="10886" spans="1:13" x14ac:dyDescent="0.2">
      <c r="A10886" t="s">
        <v>38143</v>
      </c>
      <c r="B10886" t="s">
        <v>38144</v>
      </c>
      <c r="C10886" t="s">
        <v>57846</v>
      </c>
      <c r="D10886" t="s">
        <v>401</v>
      </c>
      <c r="E10886" t="s">
        <v>402</v>
      </c>
      <c r="F10886" t="s">
        <v>57847</v>
      </c>
      <c r="G10886" t="s">
        <v>57848</v>
      </c>
      <c r="H10886" t="s">
        <v>57849</v>
      </c>
      <c r="I10886" t="s">
        <v>19670</v>
      </c>
      <c r="J10886" t="s">
        <v>57850</v>
      </c>
      <c r="K10886" t="s">
        <v>57851</v>
      </c>
      <c r="L10886" t="s">
        <v>303</v>
      </c>
      <c r="M10886" t="s">
        <v>57852</v>
      </c>
    </row>
    <row r="10887" spans="1:13" x14ac:dyDescent="0.2">
      <c r="A10887" t="s">
        <v>38143</v>
      </c>
      <c r="B10887" t="s">
        <v>38144</v>
      </c>
      <c r="C10887" t="s">
        <v>57853</v>
      </c>
      <c r="D10887" t="s">
        <v>394</v>
      </c>
      <c r="E10887" t="s">
        <v>3638</v>
      </c>
      <c r="F10887" t="s">
        <v>57854</v>
      </c>
      <c r="H10887" t="s">
        <v>57855</v>
      </c>
      <c r="I10887" t="s">
        <v>19659</v>
      </c>
      <c r="J10887" t="s">
        <v>57856</v>
      </c>
      <c r="K10887" t="s">
        <v>57857</v>
      </c>
      <c r="L10887" t="s">
        <v>303</v>
      </c>
      <c r="M10887" t="s">
        <v>57858</v>
      </c>
    </row>
    <row r="10888" spans="1:13" x14ac:dyDescent="0.2">
      <c r="A10888" t="s">
        <v>38143</v>
      </c>
      <c r="B10888" t="s">
        <v>38144</v>
      </c>
      <c r="C10888" t="s">
        <v>57859</v>
      </c>
      <c r="D10888" t="s">
        <v>401</v>
      </c>
      <c r="E10888" t="s">
        <v>402</v>
      </c>
      <c r="F10888" t="s">
        <v>57860</v>
      </c>
      <c r="G10888" t="s">
        <v>19683</v>
      </c>
      <c r="H10888" t="s">
        <v>19670</v>
      </c>
      <c r="J10888" t="s">
        <v>57861</v>
      </c>
      <c r="K10888" t="s">
        <v>57862</v>
      </c>
      <c r="L10888" t="s">
        <v>303</v>
      </c>
      <c r="M10888" t="s">
        <v>57852</v>
      </c>
    </row>
    <row r="10889" spans="1:13" x14ac:dyDescent="0.2">
      <c r="A10889" t="s">
        <v>38143</v>
      </c>
      <c r="B10889" t="s">
        <v>38144</v>
      </c>
      <c r="C10889" t="s">
        <v>57863</v>
      </c>
      <c r="D10889" t="s">
        <v>366</v>
      </c>
      <c r="E10889" t="s">
        <v>367</v>
      </c>
      <c r="F10889" t="s">
        <v>57864</v>
      </c>
      <c r="H10889" t="s">
        <v>57865</v>
      </c>
      <c r="I10889" t="s">
        <v>14806</v>
      </c>
      <c r="J10889" t="s">
        <v>57866</v>
      </c>
      <c r="K10889" t="s">
        <v>57867</v>
      </c>
      <c r="L10889" t="s">
        <v>303</v>
      </c>
      <c r="M10889" t="s">
        <v>31288</v>
      </c>
    </row>
    <row r="10890" spans="1:13" x14ac:dyDescent="0.2">
      <c r="A10890" t="s">
        <v>38143</v>
      </c>
      <c r="B10890" t="s">
        <v>38144</v>
      </c>
      <c r="C10890" t="s">
        <v>57868</v>
      </c>
      <c r="D10890" t="s">
        <v>57869</v>
      </c>
      <c r="E10890" t="s">
        <v>57870</v>
      </c>
      <c r="F10890" t="s">
        <v>57871</v>
      </c>
      <c r="G10890" t="s">
        <v>57872</v>
      </c>
      <c r="H10890" t="s">
        <v>57873</v>
      </c>
      <c r="I10890" t="s">
        <v>19659</v>
      </c>
      <c r="J10890" t="s">
        <v>57874</v>
      </c>
      <c r="K10890" t="s">
        <v>57875</v>
      </c>
      <c r="L10890" t="s">
        <v>303</v>
      </c>
      <c r="M10890" t="s">
        <v>57876</v>
      </c>
    </row>
    <row r="10891" spans="1:13" x14ac:dyDescent="0.2">
      <c r="A10891" t="s">
        <v>38143</v>
      </c>
      <c r="B10891" t="s">
        <v>38144</v>
      </c>
      <c r="C10891" t="s">
        <v>57877</v>
      </c>
      <c r="D10891" t="s">
        <v>57878</v>
      </c>
      <c r="E10891" t="s">
        <v>57879</v>
      </c>
      <c r="F10891" t="s">
        <v>57880</v>
      </c>
      <c r="H10891" t="s">
        <v>57881</v>
      </c>
      <c r="I10891" t="s">
        <v>16526</v>
      </c>
      <c r="J10891" t="s">
        <v>57882</v>
      </c>
      <c r="K10891" t="s">
        <v>57883</v>
      </c>
      <c r="L10891" t="s">
        <v>303</v>
      </c>
      <c r="M10891" t="s">
        <v>4826</v>
      </c>
    </row>
    <row r="10892" spans="1:13" x14ac:dyDescent="0.2">
      <c r="A10892" t="s">
        <v>38143</v>
      </c>
      <c r="B10892" t="s">
        <v>38144</v>
      </c>
      <c r="C10892" t="s">
        <v>57884</v>
      </c>
      <c r="D10892" t="s">
        <v>57885</v>
      </c>
      <c r="E10892" t="s">
        <v>57886</v>
      </c>
      <c r="F10892" t="s">
        <v>57887</v>
      </c>
      <c r="H10892" t="s">
        <v>37431</v>
      </c>
      <c r="I10892" t="s">
        <v>16526</v>
      </c>
      <c r="J10892" t="s">
        <v>57888</v>
      </c>
      <c r="K10892" t="s">
        <v>57889</v>
      </c>
      <c r="L10892" t="s">
        <v>303</v>
      </c>
      <c r="M10892" t="s">
        <v>3883</v>
      </c>
    </row>
    <row r="10893" spans="1:13" x14ac:dyDescent="0.2">
      <c r="A10893" t="s">
        <v>38143</v>
      </c>
      <c r="B10893" t="s">
        <v>38144</v>
      </c>
      <c r="C10893" t="s">
        <v>57890</v>
      </c>
      <c r="D10893" t="s">
        <v>572</v>
      </c>
      <c r="E10893" t="s">
        <v>573</v>
      </c>
      <c r="F10893" t="s">
        <v>57891</v>
      </c>
      <c r="G10893" t="s">
        <v>981</v>
      </c>
      <c r="H10893" t="s">
        <v>29048</v>
      </c>
      <c r="I10893" t="s">
        <v>16526</v>
      </c>
      <c r="J10893" t="s">
        <v>57892</v>
      </c>
      <c r="K10893" t="s">
        <v>57893</v>
      </c>
      <c r="L10893" t="s">
        <v>303</v>
      </c>
      <c r="M10893" t="s">
        <v>43057</v>
      </c>
    </row>
    <row r="10894" spans="1:13" x14ac:dyDescent="0.2">
      <c r="A10894" t="s">
        <v>38143</v>
      </c>
      <c r="B10894" t="s">
        <v>38144</v>
      </c>
      <c r="C10894" t="s">
        <v>57894</v>
      </c>
      <c r="D10894" t="s">
        <v>513</v>
      </c>
      <c r="E10894" t="s">
        <v>36832</v>
      </c>
      <c r="F10894" t="s">
        <v>57895</v>
      </c>
      <c r="G10894" t="s">
        <v>10992</v>
      </c>
      <c r="H10894" t="s">
        <v>14806</v>
      </c>
      <c r="J10894" t="s">
        <v>57896</v>
      </c>
      <c r="K10894" t="s">
        <v>57897</v>
      </c>
      <c r="L10894" t="s">
        <v>303</v>
      </c>
      <c r="M10894" t="s">
        <v>28798</v>
      </c>
    </row>
    <row r="10895" spans="1:13" x14ac:dyDescent="0.2">
      <c r="A10895" t="s">
        <v>38143</v>
      </c>
      <c r="B10895" t="s">
        <v>38144</v>
      </c>
      <c r="C10895" t="s">
        <v>57898</v>
      </c>
      <c r="D10895" t="s">
        <v>57899</v>
      </c>
      <c r="E10895" t="s">
        <v>57900</v>
      </c>
      <c r="F10895" t="s">
        <v>57901</v>
      </c>
      <c r="G10895" t="s">
        <v>57902</v>
      </c>
      <c r="H10895" t="s">
        <v>19670</v>
      </c>
      <c r="J10895" t="s">
        <v>57903</v>
      </c>
      <c r="K10895" t="s">
        <v>57904</v>
      </c>
      <c r="L10895" t="s">
        <v>303</v>
      </c>
      <c r="M10895" t="s">
        <v>8054</v>
      </c>
    </row>
    <row r="10896" spans="1:13" x14ac:dyDescent="0.2">
      <c r="A10896" t="s">
        <v>38143</v>
      </c>
      <c r="B10896" t="s">
        <v>38144</v>
      </c>
      <c r="C10896" t="s">
        <v>57905</v>
      </c>
      <c r="D10896" t="s">
        <v>349</v>
      </c>
      <c r="F10896" t="s">
        <v>57906</v>
      </c>
      <c r="G10896" t="s">
        <v>57907</v>
      </c>
      <c r="H10896" t="s">
        <v>57908</v>
      </c>
      <c r="I10896" t="s">
        <v>19659</v>
      </c>
      <c r="J10896" t="s">
        <v>57909</v>
      </c>
      <c r="K10896" t="s">
        <v>57910</v>
      </c>
      <c r="L10896" t="s">
        <v>303</v>
      </c>
      <c r="M10896" t="s">
        <v>38265</v>
      </c>
    </row>
    <row r="10897" spans="1:13" x14ac:dyDescent="0.2">
      <c r="A10897" t="s">
        <v>38143</v>
      </c>
      <c r="B10897" t="s">
        <v>38144</v>
      </c>
      <c r="C10897" t="s">
        <v>57911</v>
      </c>
      <c r="D10897" t="s">
        <v>572</v>
      </c>
      <c r="E10897" t="s">
        <v>573</v>
      </c>
      <c r="F10897" t="s">
        <v>57912</v>
      </c>
      <c r="G10897" t="s">
        <v>57913</v>
      </c>
      <c r="H10897" t="s">
        <v>16526</v>
      </c>
      <c r="J10897" t="s">
        <v>57914</v>
      </c>
      <c r="K10897" t="s">
        <v>57915</v>
      </c>
      <c r="L10897" t="s">
        <v>303</v>
      </c>
      <c r="M10897" t="s">
        <v>5402</v>
      </c>
    </row>
    <row r="10898" spans="1:13" x14ac:dyDescent="0.2">
      <c r="A10898" t="s">
        <v>38143</v>
      </c>
      <c r="B10898" t="s">
        <v>38144</v>
      </c>
      <c r="C10898" t="s">
        <v>57916</v>
      </c>
      <c r="D10898" t="s">
        <v>366</v>
      </c>
      <c r="E10898" t="s">
        <v>5448</v>
      </c>
      <c r="F10898" t="s">
        <v>29003</v>
      </c>
      <c r="G10898" t="s">
        <v>57917</v>
      </c>
      <c r="H10898" t="s">
        <v>16526</v>
      </c>
      <c r="J10898" t="s">
        <v>57918</v>
      </c>
      <c r="K10898" t="s">
        <v>57919</v>
      </c>
      <c r="L10898" t="s">
        <v>303</v>
      </c>
      <c r="M10898" t="s">
        <v>38102</v>
      </c>
    </row>
    <row r="10899" spans="1:13" x14ac:dyDescent="0.2">
      <c r="A10899" t="s">
        <v>38143</v>
      </c>
      <c r="B10899" t="s">
        <v>38144</v>
      </c>
      <c r="C10899" t="s">
        <v>57920</v>
      </c>
      <c r="D10899" t="s">
        <v>57921</v>
      </c>
      <c r="E10899" t="s">
        <v>57922</v>
      </c>
      <c r="F10899" t="s">
        <v>57923</v>
      </c>
      <c r="H10899" t="s">
        <v>19683</v>
      </c>
      <c r="I10899" t="s">
        <v>19670</v>
      </c>
      <c r="J10899" t="s">
        <v>57924</v>
      </c>
      <c r="K10899" t="s">
        <v>57925</v>
      </c>
      <c r="L10899" t="s">
        <v>303</v>
      </c>
      <c r="M10899" t="s">
        <v>685</v>
      </c>
    </row>
    <row r="10900" spans="1:13" x14ac:dyDescent="0.2">
      <c r="A10900" t="s">
        <v>38143</v>
      </c>
      <c r="B10900" t="s">
        <v>38144</v>
      </c>
      <c r="C10900" t="s">
        <v>57926</v>
      </c>
      <c r="D10900" t="s">
        <v>15826</v>
      </c>
      <c r="E10900" t="s">
        <v>16542</v>
      </c>
      <c r="F10900" t="s">
        <v>57927</v>
      </c>
      <c r="H10900" t="s">
        <v>57902</v>
      </c>
      <c r="I10900" t="s">
        <v>19670</v>
      </c>
      <c r="J10900" t="s">
        <v>57928</v>
      </c>
      <c r="K10900" t="s">
        <v>57929</v>
      </c>
      <c r="L10900" t="s">
        <v>303</v>
      </c>
      <c r="M10900" t="s">
        <v>809</v>
      </c>
    </row>
    <row r="10901" spans="1:13" x14ac:dyDescent="0.2">
      <c r="A10901" t="s">
        <v>38143</v>
      </c>
      <c r="B10901" t="s">
        <v>38144</v>
      </c>
      <c r="C10901" t="s">
        <v>57930</v>
      </c>
      <c r="D10901" t="s">
        <v>57931</v>
      </c>
      <c r="E10901" t="s">
        <v>57932</v>
      </c>
      <c r="F10901" t="s">
        <v>57933</v>
      </c>
      <c r="G10901" t="s">
        <v>57934</v>
      </c>
      <c r="H10901" t="s">
        <v>57935</v>
      </c>
      <c r="I10901" t="s">
        <v>19670</v>
      </c>
      <c r="J10901" t="s">
        <v>57936</v>
      </c>
      <c r="K10901" t="s">
        <v>57937</v>
      </c>
      <c r="L10901" t="s">
        <v>303</v>
      </c>
      <c r="M10901" t="s">
        <v>6652</v>
      </c>
    </row>
    <row r="10902" spans="1:13" x14ac:dyDescent="0.2">
      <c r="A10902" t="s">
        <v>38143</v>
      </c>
      <c r="B10902" t="s">
        <v>38144</v>
      </c>
      <c r="C10902" t="s">
        <v>57938</v>
      </c>
      <c r="D10902" t="s">
        <v>572</v>
      </c>
      <c r="E10902" t="s">
        <v>573</v>
      </c>
      <c r="F10902" t="s">
        <v>3999</v>
      </c>
      <c r="G10902" t="s">
        <v>57939</v>
      </c>
      <c r="H10902" t="s">
        <v>19697</v>
      </c>
      <c r="I10902" t="s">
        <v>19659</v>
      </c>
      <c r="J10902" t="s">
        <v>57940</v>
      </c>
      <c r="K10902" t="s">
        <v>57941</v>
      </c>
      <c r="L10902" t="s">
        <v>303</v>
      </c>
      <c r="M10902" t="s">
        <v>57784</v>
      </c>
    </row>
    <row r="10903" spans="1:13" x14ac:dyDescent="0.2">
      <c r="A10903" t="s">
        <v>38143</v>
      </c>
      <c r="B10903" t="s">
        <v>38144</v>
      </c>
      <c r="C10903" t="s">
        <v>57942</v>
      </c>
      <c r="D10903" t="s">
        <v>57943</v>
      </c>
      <c r="E10903" t="s">
        <v>57944</v>
      </c>
      <c r="F10903" t="s">
        <v>57945</v>
      </c>
      <c r="G10903" t="s">
        <v>57946</v>
      </c>
      <c r="H10903" t="s">
        <v>57947</v>
      </c>
      <c r="I10903" t="s">
        <v>19670</v>
      </c>
      <c r="J10903" t="s">
        <v>57948</v>
      </c>
      <c r="K10903" t="s">
        <v>57949</v>
      </c>
      <c r="L10903" t="s">
        <v>303</v>
      </c>
      <c r="M10903" t="s">
        <v>11013</v>
      </c>
    </row>
    <row r="10904" spans="1:13" x14ac:dyDescent="0.2">
      <c r="A10904" t="s">
        <v>38143</v>
      </c>
      <c r="B10904" t="s">
        <v>38144</v>
      </c>
      <c r="C10904" t="s">
        <v>57950</v>
      </c>
      <c r="D10904" t="s">
        <v>15826</v>
      </c>
      <c r="E10904" t="s">
        <v>57951</v>
      </c>
      <c r="F10904" t="s">
        <v>57952</v>
      </c>
      <c r="G10904" t="s">
        <v>57953</v>
      </c>
      <c r="H10904" t="s">
        <v>19683</v>
      </c>
      <c r="I10904" t="s">
        <v>19670</v>
      </c>
      <c r="J10904" t="s">
        <v>57954</v>
      </c>
      <c r="K10904" t="s">
        <v>57955</v>
      </c>
      <c r="L10904" t="s">
        <v>303</v>
      </c>
      <c r="M10904" t="s">
        <v>13650</v>
      </c>
    </row>
    <row r="10905" spans="1:13" x14ac:dyDescent="0.2">
      <c r="A10905" t="s">
        <v>38143</v>
      </c>
      <c r="B10905" t="s">
        <v>38144</v>
      </c>
      <c r="C10905" t="s">
        <v>57956</v>
      </c>
      <c r="D10905" t="s">
        <v>49342</v>
      </c>
      <c r="E10905" t="s">
        <v>57957</v>
      </c>
      <c r="F10905" t="s">
        <v>57958</v>
      </c>
      <c r="G10905" t="s">
        <v>57959</v>
      </c>
      <c r="H10905" t="s">
        <v>57960</v>
      </c>
      <c r="I10905" t="s">
        <v>16526</v>
      </c>
      <c r="J10905" t="s">
        <v>57961</v>
      </c>
      <c r="K10905" t="s">
        <v>57962</v>
      </c>
      <c r="L10905" t="s">
        <v>303</v>
      </c>
      <c r="M10905" t="s">
        <v>15150</v>
      </c>
    </row>
    <row r="10906" spans="1:13" x14ac:dyDescent="0.2">
      <c r="A10906" t="s">
        <v>38143</v>
      </c>
      <c r="B10906" t="s">
        <v>38144</v>
      </c>
      <c r="C10906" t="s">
        <v>57963</v>
      </c>
      <c r="D10906" t="s">
        <v>57964</v>
      </c>
      <c r="E10906" t="s">
        <v>47718</v>
      </c>
      <c r="F10906" t="s">
        <v>57965</v>
      </c>
      <c r="H10906" t="s">
        <v>57966</v>
      </c>
      <c r="I10906" t="s">
        <v>19659</v>
      </c>
      <c r="J10906" t="s">
        <v>57967</v>
      </c>
      <c r="K10906" t="s">
        <v>57968</v>
      </c>
      <c r="L10906" t="s">
        <v>303</v>
      </c>
      <c r="M10906" t="s">
        <v>50748</v>
      </c>
    </row>
    <row r="10907" spans="1:13" x14ac:dyDescent="0.2">
      <c r="A10907" t="s">
        <v>38143</v>
      </c>
      <c r="B10907" t="s">
        <v>38144</v>
      </c>
      <c r="C10907" t="s">
        <v>57969</v>
      </c>
      <c r="D10907" t="s">
        <v>57970</v>
      </c>
      <c r="E10907" t="s">
        <v>57971</v>
      </c>
      <c r="F10907" t="s">
        <v>57972</v>
      </c>
      <c r="G10907" t="s">
        <v>57973</v>
      </c>
      <c r="H10907" t="s">
        <v>57974</v>
      </c>
      <c r="I10907" t="s">
        <v>19670</v>
      </c>
      <c r="J10907" t="s">
        <v>57975</v>
      </c>
      <c r="K10907" t="s">
        <v>57976</v>
      </c>
      <c r="L10907" t="s">
        <v>303</v>
      </c>
      <c r="M10907" t="s">
        <v>1640</v>
      </c>
    </row>
    <row r="10908" spans="1:13" x14ac:dyDescent="0.2">
      <c r="A10908" t="s">
        <v>38143</v>
      </c>
      <c r="B10908" t="s">
        <v>38144</v>
      </c>
      <c r="C10908" t="s">
        <v>57977</v>
      </c>
      <c r="D10908" t="s">
        <v>349</v>
      </c>
      <c r="F10908" t="s">
        <v>57978</v>
      </c>
      <c r="G10908" t="s">
        <v>57771</v>
      </c>
      <c r="H10908" t="s">
        <v>16526</v>
      </c>
      <c r="J10908" t="s">
        <v>57979</v>
      </c>
      <c r="K10908" t="s">
        <v>57980</v>
      </c>
      <c r="L10908" t="s">
        <v>303</v>
      </c>
      <c r="M10908" t="s">
        <v>422</v>
      </c>
    </row>
    <row r="10909" spans="1:13" x14ac:dyDescent="0.2">
      <c r="A10909" t="s">
        <v>38143</v>
      </c>
      <c r="B10909" t="s">
        <v>38144</v>
      </c>
      <c r="C10909" t="s">
        <v>57981</v>
      </c>
      <c r="D10909" t="s">
        <v>349</v>
      </c>
      <c r="F10909" t="s">
        <v>57982</v>
      </c>
      <c r="G10909" t="s">
        <v>57983</v>
      </c>
      <c r="H10909" t="s">
        <v>19659</v>
      </c>
      <c r="J10909" t="s">
        <v>57984</v>
      </c>
      <c r="K10909" t="s">
        <v>57985</v>
      </c>
      <c r="L10909" t="s">
        <v>303</v>
      </c>
      <c r="M10909" t="s">
        <v>422</v>
      </c>
    </row>
    <row r="10910" spans="1:13" x14ac:dyDescent="0.2">
      <c r="A10910" t="s">
        <v>38143</v>
      </c>
      <c r="B10910" t="s">
        <v>38144</v>
      </c>
      <c r="C10910" t="s">
        <v>57986</v>
      </c>
      <c r="D10910" t="s">
        <v>572</v>
      </c>
      <c r="E10910" t="s">
        <v>573</v>
      </c>
      <c r="F10910" t="s">
        <v>57987</v>
      </c>
      <c r="G10910" t="s">
        <v>57988</v>
      </c>
      <c r="H10910" t="s">
        <v>57989</v>
      </c>
      <c r="I10910" t="s">
        <v>19659</v>
      </c>
      <c r="J10910" t="s">
        <v>57990</v>
      </c>
      <c r="K10910" t="s">
        <v>57991</v>
      </c>
      <c r="L10910" t="s">
        <v>303</v>
      </c>
      <c r="M10910" t="s">
        <v>57784</v>
      </c>
    </row>
    <row r="10911" spans="1:13" x14ac:dyDescent="0.2">
      <c r="A10911" t="s">
        <v>38143</v>
      </c>
      <c r="B10911" t="s">
        <v>38144</v>
      </c>
      <c r="C10911" t="s">
        <v>57992</v>
      </c>
      <c r="D10911" t="s">
        <v>57993</v>
      </c>
      <c r="E10911" t="s">
        <v>57994</v>
      </c>
      <c r="F10911" t="s">
        <v>19354</v>
      </c>
      <c r="H10911" t="s">
        <v>30277</v>
      </c>
      <c r="I10911" t="s">
        <v>19670</v>
      </c>
      <c r="J10911" t="s">
        <v>57995</v>
      </c>
      <c r="K10911" t="s">
        <v>57996</v>
      </c>
      <c r="L10911" t="s">
        <v>303</v>
      </c>
      <c r="M10911" t="s">
        <v>422</v>
      </c>
    </row>
    <row r="10912" spans="1:13" x14ac:dyDescent="0.2">
      <c r="A10912" t="s">
        <v>38143</v>
      </c>
      <c r="B10912" t="s">
        <v>38144</v>
      </c>
      <c r="C10912" t="s">
        <v>57997</v>
      </c>
      <c r="D10912" t="s">
        <v>57998</v>
      </c>
      <c r="E10912" t="s">
        <v>57999</v>
      </c>
      <c r="F10912" t="s">
        <v>58000</v>
      </c>
      <c r="G10912" t="s">
        <v>58001</v>
      </c>
      <c r="H10912" t="s">
        <v>19697</v>
      </c>
      <c r="I10912" t="s">
        <v>19659</v>
      </c>
      <c r="J10912" t="s">
        <v>58002</v>
      </c>
      <c r="K10912" t="s">
        <v>58003</v>
      </c>
      <c r="L10912" t="s">
        <v>303</v>
      </c>
      <c r="M10912" t="s">
        <v>6399</v>
      </c>
    </row>
    <row r="10913" spans="1:13" x14ac:dyDescent="0.2">
      <c r="A10913" t="s">
        <v>38143</v>
      </c>
      <c r="B10913" t="s">
        <v>38144</v>
      </c>
      <c r="C10913" t="s">
        <v>58004</v>
      </c>
      <c r="D10913" t="s">
        <v>58005</v>
      </c>
      <c r="E10913" t="s">
        <v>58006</v>
      </c>
      <c r="F10913" t="s">
        <v>58007</v>
      </c>
      <c r="G10913" t="s">
        <v>58008</v>
      </c>
      <c r="H10913" t="s">
        <v>16526</v>
      </c>
      <c r="J10913" t="s">
        <v>58009</v>
      </c>
      <c r="K10913" t="s">
        <v>58010</v>
      </c>
      <c r="L10913" t="s">
        <v>303</v>
      </c>
      <c r="M10913" t="s">
        <v>1782</v>
      </c>
    </row>
    <row r="10914" spans="1:13" x14ac:dyDescent="0.2">
      <c r="A10914" t="s">
        <v>38143</v>
      </c>
      <c r="B10914" t="s">
        <v>38144</v>
      </c>
      <c r="C10914" t="s">
        <v>58011</v>
      </c>
      <c r="D10914" t="s">
        <v>57825</v>
      </c>
      <c r="E10914" t="s">
        <v>58012</v>
      </c>
      <c r="F10914" t="s">
        <v>58013</v>
      </c>
      <c r="G10914" t="s">
        <v>58014</v>
      </c>
      <c r="H10914" t="s">
        <v>57917</v>
      </c>
      <c r="I10914" t="s">
        <v>16526</v>
      </c>
      <c r="J10914" t="s">
        <v>58015</v>
      </c>
      <c r="K10914" t="s">
        <v>58016</v>
      </c>
      <c r="L10914" t="s">
        <v>303</v>
      </c>
      <c r="M10914" t="s">
        <v>1314</v>
      </c>
    </row>
    <row r="10915" spans="1:13" x14ac:dyDescent="0.2">
      <c r="A10915" t="s">
        <v>38143</v>
      </c>
      <c r="B10915" t="s">
        <v>38144</v>
      </c>
      <c r="C10915" t="s">
        <v>58017</v>
      </c>
      <c r="D10915" t="s">
        <v>513</v>
      </c>
      <c r="E10915" t="s">
        <v>2638</v>
      </c>
      <c r="F10915" t="s">
        <v>58018</v>
      </c>
      <c r="G10915" t="s">
        <v>57817</v>
      </c>
      <c r="H10915" t="s">
        <v>19659</v>
      </c>
      <c r="J10915" t="s">
        <v>58019</v>
      </c>
      <c r="K10915" t="s">
        <v>58020</v>
      </c>
      <c r="L10915" t="s">
        <v>303</v>
      </c>
      <c r="M10915" t="s">
        <v>17881</v>
      </c>
    </row>
    <row r="10916" spans="1:13" x14ac:dyDescent="0.2">
      <c r="A10916" t="s">
        <v>38143</v>
      </c>
      <c r="B10916" t="s">
        <v>38144</v>
      </c>
      <c r="C10916" t="s">
        <v>58021</v>
      </c>
      <c r="D10916" t="s">
        <v>58022</v>
      </c>
      <c r="E10916" t="s">
        <v>57329</v>
      </c>
      <c r="F10916" t="s">
        <v>58023</v>
      </c>
      <c r="G10916" t="s">
        <v>58024</v>
      </c>
      <c r="H10916" t="s">
        <v>16526</v>
      </c>
      <c r="J10916" t="s">
        <v>58025</v>
      </c>
      <c r="K10916" t="s">
        <v>58026</v>
      </c>
      <c r="L10916" t="s">
        <v>303</v>
      </c>
      <c r="M10916" t="s">
        <v>58027</v>
      </c>
    </row>
    <row r="10917" spans="1:13" x14ac:dyDescent="0.2">
      <c r="A10917" t="s">
        <v>38143</v>
      </c>
      <c r="B10917" t="s">
        <v>38144</v>
      </c>
      <c r="C10917" t="s">
        <v>58028</v>
      </c>
      <c r="D10917" t="s">
        <v>58029</v>
      </c>
      <c r="E10917" t="s">
        <v>58030</v>
      </c>
      <c r="F10917" t="s">
        <v>58031</v>
      </c>
      <c r="G10917" t="s">
        <v>58032</v>
      </c>
      <c r="H10917" t="s">
        <v>58033</v>
      </c>
      <c r="I10917" t="s">
        <v>19670</v>
      </c>
      <c r="J10917" t="s">
        <v>58034</v>
      </c>
      <c r="K10917" t="s">
        <v>58035</v>
      </c>
      <c r="L10917" t="s">
        <v>303</v>
      </c>
      <c r="M10917" t="s">
        <v>17558</v>
      </c>
    </row>
    <row r="10918" spans="1:13" x14ac:dyDescent="0.2">
      <c r="A10918" t="s">
        <v>38143</v>
      </c>
      <c r="B10918" t="s">
        <v>38144</v>
      </c>
      <c r="C10918" t="s">
        <v>58036</v>
      </c>
      <c r="D10918" t="s">
        <v>58037</v>
      </c>
      <c r="E10918" t="s">
        <v>58038</v>
      </c>
      <c r="F10918" t="s">
        <v>58039</v>
      </c>
      <c r="G10918" t="s">
        <v>58040</v>
      </c>
      <c r="H10918" t="s">
        <v>57902</v>
      </c>
      <c r="I10918" t="s">
        <v>19670</v>
      </c>
      <c r="J10918" t="s">
        <v>58041</v>
      </c>
      <c r="K10918" t="s">
        <v>58042</v>
      </c>
      <c r="L10918" t="s">
        <v>303</v>
      </c>
      <c r="M10918" t="s">
        <v>58043</v>
      </c>
    </row>
    <row r="10919" spans="1:13" x14ac:dyDescent="0.2">
      <c r="A10919" t="s">
        <v>38143</v>
      </c>
      <c r="B10919" t="s">
        <v>38144</v>
      </c>
      <c r="C10919" t="s">
        <v>58044</v>
      </c>
      <c r="D10919" t="s">
        <v>572</v>
      </c>
      <c r="E10919" t="s">
        <v>573</v>
      </c>
      <c r="F10919" t="s">
        <v>58045</v>
      </c>
      <c r="G10919" t="s">
        <v>58046</v>
      </c>
      <c r="H10919" t="s">
        <v>19670</v>
      </c>
      <c r="J10919" t="s">
        <v>58047</v>
      </c>
      <c r="K10919" t="s">
        <v>58048</v>
      </c>
      <c r="L10919" t="s">
        <v>303</v>
      </c>
      <c r="M10919" t="s">
        <v>7930</v>
      </c>
    </row>
    <row r="10920" spans="1:13" x14ac:dyDescent="0.2">
      <c r="A10920" t="s">
        <v>38143</v>
      </c>
      <c r="B10920" t="s">
        <v>38144</v>
      </c>
      <c r="C10920" t="s">
        <v>58049</v>
      </c>
      <c r="D10920" t="s">
        <v>58050</v>
      </c>
      <c r="E10920" t="s">
        <v>58051</v>
      </c>
      <c r="F10920" t="s">
        <v>58052</v>
      </c>
      <c r="G10920" t="s">
        <v>57817</v>
      </c>
      <c r="H10920" t="s">
        <v>19659</v>
      </c>
      <c r="J10920" t="s">
        <v>58053</v>
      </c>
      <c r="K10920" t="s">
        <v>58054</v>
      </c>
      <c r="L10920" t="s">
        <v>303</v>
      </c>
      <c r="M10920" t="s">
        <v>1589</v>
      </c>
    </row>
    <row r="10921" spans="1:13" x14ac:dyDescent="0.2">
      <c r="A10921" t="s">
        <v>38143</v>
      </c>
      <c r="B10921" t="s">
        <v>38144</v>
      </c>
      <c r="C10921" t="s">
        <v>58055</v>
      </c>
      <c r="D10921" t="s">
        <v>349</v>
      </c>
      <c r="F10921" t="s">
        <v>57677</v>
      </c>
      <c r="G10921" t="s">
        <v>57805</v>
      </c>
      <c r="H10921" t="s">
        <v>16526</v>
      </c>
      <c r="J10921" t="s">
        <v>58056</v>
      </c>
      <c r="K10921" t="s">
        <v>58057</v>
      </c>
      <c r="L10921" t="s">
        <v>303</v>
      </c>
      <c r="M10921" t="s">
        <v>422</v>
      </c>
    </row>
    <row r="10922" spans="1:13" x14ac:dyDescent="0.2">
      <c r="A10922" t="s">
        <v>38143</v>
      </c>
      <c r="B10922" t="s">
        <v>38144</v>
      </c>
      <c r="C10922" t="s">
        <v>58058</v>
      </c>
      <c r="D10922" t="s">
        <v>513</v>
      </c>
      <c r="E10922" t="s">
        <v>36832</v>
      </c>
      <c r="F10922" t="s">
        <v>58059</v>
      </c>
      <c r="G10922" t="s">
        <v>20211</v>
      </c>
      <c r="H10922" t="s">
        <v>16526</v>
      </c>
      <c r="J10922" t="s">
        <v>58060</v>
      </c>
      <c r="K10922" t="s">
        <v>58061</v>
      </c>
      <c r="L10922" t="s">
        <v>303</v>
      </c>
      <c r="M10922" t="s">
        <v>24831</v>
      </c>
    </row>
    <row r="10923" spans="1:13" x14ac:dyDescent="0.2">
      <c r="A10923" t="s">
        <v>38143</v>
      </c>
      <c r="B10923" t="s">
        <v>38144</v>
      </c>
      <c r="C10923" t="s">
        <v>58062</v>
      </c>
      <c r="D10923" t="s">
        <v>572</v>
      </c>
      <c r="E10923" t="s">
        <v>573</v>
      </c>
      <c r="F10923" t="s">
        <v>58063</v>
      </c>
      <c r="G10923" t="s">
        <v>58008</v>
      </c>
      <c r="H10923" t="s">
        <v>16526</v>
      </c>
      <c r="J10923" t="s">
        <v>58064</v>
      </c>
      <c r="K10923" t="s">
        <v>58065</v>
      </c>
      <c r="L10923" t="s">
        <v>303</v>
      </c>
      <c r="M10923" t="s">
        <v>5402</v>
      </c>
    </row>
    <row r="10924" spans="1:13" x14ac:dyDescent="0.2">
      <c r="A10924" t="s">
        <v>38143</v>
      </c>
      <c r="B10924" t="s">
        <v>38144</v>
      </c>
      <c r="C10924" t="s">
        <v>58066</v>
      </c>
      <c r="D10924" t="s">
        <v>564</v>
      </c>
      <c r="E10924" t="s">
        <v>296</v>
      </c>
      <c r="F10924" t="s">
        <v>58067</v>
      </c>
      <c r="G10924" t="s">
        <v>58068</v>
      </c>
      <c r="H10924" t="s">
        <v>58069</v>
      </c>
      <c r="I10924" t="s">
        <v>19683</v>
      </c>
      <c r="J10924" t="s">
        <v>58070</v>
      </c>
      <c r="K10924" t="s">
        <v>58071</v>
      </c>
      <c r="L10924" t="s">
        <v>303</v>
      </c>
      <c r="M10924" t="s">
        <v>2172</v>
      </c>
    </row>
    <row r="10925" spans="1:13" x14ac:dyDescent="0.2">
      <c r="A10925" t="s">
        <v>38143</v>
      </c>
      <c r="B10925" t="s">
        <v>38144</v>
      </c>
      <c r="C10925" t="s">
        <v>58072</v>
      </c>
      <c r="D10925" t="s">
        <v>394</v>
      </c>
      <c r="E10925" t="s">
        <v>395</v>
      </c>
      <c r="F10925" t="s">
        <v>58073</v>
      </c>
      <c r="G10925" t="s">
        <v>58074</v>
      </c>
      <c r="H10925" t="s">
        <v>19677</v>
      </c>
      <c r="I10925" t="s">
        <v>19659</v>
      </c>
      <c r="J10925" t="s">
        <v>58075</v>
      </c>
      <c r="K10925" t="s">
        <v>58076</v>
      </c>
      <c r="L10925" t="s">
        <v>303</v>
      </c>
      <c r="M10925" t="s">
        <v>20980</v>
      </c>
    </row>
    <row r="10926" spans="1:13" x14ac:dyDescent="0.2">
      <c r="A10926" t="s">
        <v>38143</v>
      </c>
      <c r="B10926" t="s">
        <v>38144</v>
      </c>
      <c r="C10926" t="s">
        <v>58077</v>
      </c>
      <c r="D10926" t="s">
        <v>349</v>
      </c>
      <c r="E10926" t="s">
        <v>424</v>
      </c>
      <c r="F10926" t="s">
        <v>58078</v>
      </c>
      <c r="G10926" t="s">
        <v>37431</v>
      </c>
      <c r="H10926" t="s">
        <v>16526</v>
      </c>
      <c r="J10926" t="s">
        <v>58079</v>
      </c>
      <c r="K10926" t="s">
        <v>58080</v>
      </c>
      <c r="L10926" t="s">
        <v>303</v>
      </c>
      <c r="M10926" t="s">
        <v>57797</v>
      </c>
    </row>
    <row r="10927" spans="1:13" x14ac:dyDescent="0.2">
      <c r="A10927" t="s">
        <v>38143</v>
      </c>
      <c r="B10927" t="s">
        <v>38144</v>
      </c>
      <c r="C10927" t="s">
        <v>58081</v>
      </c>
      <c r="D10927" t="s">
        <v>572</v>
      </c>
      <c r="E10927" t="s">
        <v>573</v>
      </c>
      <c r="F10927" t="s">
        <v>9427</v>
      </c>
      <c r="H10927" t="s">
        <v>58082</v>
      </c>
      <c r="J10927" t="s">
        <v>58083</v>
      </c>
      <c r="K10927" t="s">
        <v>58084</v>
      </c>
      <c r="L10927" t="s">
        <v>303</v>
      </c>
      <c r="M10927" t="s">
        <v>3883</v>
      </c>
    </row>
    <row r="10928" spans="1:13" x14ac:dyDescent="0.2">
      <c r="A10928" t="s">
        <v>38143</v>
      </c>
      <c r="B10928" t="s">
        <v>38144</v>
      </c>
      <c r="C10928" t="s">
        <v>58085</v>
      </c>
      <c r="D10928" t="s">
        <v>58086</v>
      </c>
      <c r="E10928" t="s">
        <v>58087</v>
      </c>
      <c r="F10928" t="s">
        <v>35993</v>
      </c>
      <c r="G10928" t="s">
        <v>58088</v>
      </c>
      <c r="H10928" t="s">
        <v>16526</v>
      </c>
      <c r="J10928" t="s">
        <v>58089</v>
      </c>
      <c r="K10928" t="s">
        <v>58090</v>
      </c>
      <c r="L10928" t="s">
        <v>303</v>
      </c>
      <c r="M10928" t="s">
        <v>58091</v>
      </c>
    </row>
    <row r="10929" spans="1:13" x14ac:dyDescent="0.2">
      <c r="A10929" t="s">
        <v>38143</v>
      </c>
      <c r="B10929" t="s">
        <v>38144</v>
      </c>
      <c r="C10929" t="s">
        <v>58092</v>
      </c>
      <c r="D10929" t="s">
        <v>349</v>
      </c>
      <c r="E10929" t="s">
        <v>424</v>
      </c>
      <c r="F10929" t="s">
        <v>1030</v>
      </c>
      <c r="G10929" t="s">
        <v>58093</v>
      </c>
      <c r="H10929" t="s">
        <v>58094</v>
      </c>
      <c r="I10929" t="s">
        <v>16526</v>
      </c>
      <c r="J10929" t="s">
        <v>58095</v>
      </c>
      <c r="K10929" t="s">
        <v>58096</v>
      </c>
      <c r="L10929" t="s">
        <v>303</v>
      </c>
      <c r="M10929" t="s">
        <v>21580</v>
      </c>
    </row>
    <row r="10930" spans="1:13" x14ac:dyDescent="0.2">
      <c r="A10930" t="s">
        <v>38143</v>
      </c>
      <c r="B10930" t="s">
        <v>38144</v>
      </c>
      <c r="C10930" t="s">
        <v>58097</v>
      </c>
      <c r="D10930" t="s">
        <v>8198</v>
      </c>
      <c r="E10930" t="s">
        <v>5074</v>
      </c>
      <c r="F10930" t="s">
        <v>8509</v>
      </c>
      <c r="H10930" t="s">
        <v>58098</v>
      </c>
      <c r="I10930" t="s">
        <v>19670</v>
      </c>
      <c r="J10930" t="s">
        <v>58099</v>
      </c>
      <c r="K10930" t="s">
        <v>58100</v>
      </c>
      <c r="L10930" t="s">
        <v>303</v>
      </c>
      <c r="M10930" t="s">
        <v>20772</v>
      </c>
    </row>
    <row r="10931" spans="1:13" x14ac:dyDescent="0.2">
      <c r="A10931" t="s">
        <v>38143</v>
      </c>
      <c r="B10931" t="s">
        <v>38144</v>
      </c>
      <c r="C10931" t="s">
        <v>58101</v>
      </c>
      <c r="D10931" t="s">
        <v>8198</v>
      </c>
      <c r="E10931" t="s">
        <v>5074</v>
      </c>
      <c r="F10931" t="s">
        <v>58102</v>
      </c>
      <c r="H10931" t="s">
        <v>58094</v>
      </c>
      <c r="I10931" t="s">
        <v>16526</v>
      </c>
      <c r="J10931" t="s">
        <v>58103</v>
      </c>
      <c r="K10931" t="s">
        <v>58104</v>
      </c>
      <c r="L10931" t="s">
        <v>303</v>
      </c>
      <c r="M10931" t="s">
        <v>17881</v>
      </c>
    </row>
    <row r="10932" spans="1:13" x14ac:dyDescent="0.2">
      <c r="A10932" t="s">
        <v>38143</v>
      </c>
      <c r="B10932" t="s">
        <v>38144</v>
      </c>
      <c r="C10932" t="s">
        <v>58105</v>
      </c>
      <c r="D10932" t="s">
        <v>58106</v>
      </c>
      <c r="E10932" t="s">
        <v>58107</v>
      </c>
      <c r="F10932" t="s">
        <v>58108</v>
      </c>
      <c r="H10932" t="s">
        <v>58109</v>
      </c>
      <c r="I10932" t="s">
        <v>19670</v>
      </c>
      <c r="J10932" t="s">
        <v>58110</v>
      </c>
      <c r="K10932" t="s">
        <v>58111</v>
      </c>
      <c r="L10932" t="s">
        <v>303</v>
      </c>
      <c r="M10932" t="s">
        <v>5186</v>
      </c>
    </row>
    <row r="10933" spans="1:13" x14ac:dyDescent="0.2">
      <c r="A10933" t="s">
        <v>38143</v>
      </c>
      <c r="B10933" t="s">
        <v>38144</v>
      </c>
      <c r="C10933" t="s">
        <v>58112</v>
      </c>
      <c r="D10933" t="s">
        <v>58113</v>
      </c>
      <c r="E10933" t="s">
        <v>58114</v>
      </c>
      <c r="F10933" t="s">
        <v>58115</v>
      </c>
      <c r="G10933" t="s">
        <v>58116</v>
      </c>
      <c r="H10933" t="s">
        <v>19670</v>
      </c>
      <c r="J10933" t="s">
        <v>58117</v>
      </c>
      <c r="K10933" t="s">
        <v>58118</v>
      </c>
      <c r="L10933" t="s">
        <v>303</v>
      </c>
      <c r="M10933" t="s">
        <v>14017</v>
      </c>
    </row>
    <row r="10934" spans="1:13" x14ac:dyDescent="0.2">
      <c r="A10934" t="s">
        <v>38143</v>
      </c>
      <c r="B10934" t="s">
        <v>38144</v>
      </c>
      <c r="C10934" t="s">
        <v>58119</v>
      </c>
      <c r="D10934" t="s">
        <v>572</v>
      </c>
      <c r="E10934" t="s">
        <v>573</v>
      </c>
      <c r="F10934" t="s">
        <v>40084</v>
      </c>
      <c r="H10934" t="s">
        <v>58120</v>
      </c>
      <c r="I10934" t="s">
        <v>19659</v>
      </c>
      <c r="J10934" t="s">
        <v>58121</v>
      </c>
      <c r="K10934" t="s">
        <v>58122</v>
      </c>
      <c r="L10934" t="s">
        <v>303</v>
      </c>
      <c r="M10934" t="s">
        <v>57784</v>
      </c>
    </row>
    <row r="10935" spans="1:13" x14ac:dyDescent="0.2">
      <c r="A10935" t="s">
        <v>38143</v>
      </c>
      <c r="B10935" t="s">
        <v>38144</v>
      </c>
      <c r="C10935" t="s">
        <v>58123</v>
      </c>
      <c r="D10935" t="s">
        <v>15826</v>
      </c>
      <c r="E10935" t="s">
        <v>16542</v>
      </c>
      <c r="F10935" t="s">
        <v>58124</v>
      </c>
      <c r="G10935" t="s">
        <v>58125</v>
      </c>
      <c r="H10935" t="s">
        <v>19658</v>
      </c>
      <c r="I10935" t="s">
        <v>19659</v>
      </c>
      <c r="J10935" t="s">
        <v>58126</v>
      </c>
      <c r="K10935" t="s">
        <v>58127</v>
      </c>
      <c r="L10935" t="s">
        <v>303</v>
      </c>
      <c r="M10935" t="s">
        <v>11596</v>
      </c>
    </row>
    <row r="10936" spans="1:13" x14ac:dyDescent="0.2">
      <c r="A10936" t="s">
        <v>38143</v>
      </c>
      <c r="B10936" t="s">
        <v>38144</v>
      </c>
      <c r="C10936" t="s">
        <v>58128</v>
      </c>
      <c r="D10936" t="s">
        <v>58129</v>
      </c>
      <c r="F10936" t="s">
        <v>351</v>
      </c>
      <c r="G10936" t="s">
        <v>58130</v>
      </c>
      <c r="H10936" t="s">
        <v>19670</v>
      </c>
      <c r="J10936" t="s">
        <v>58131</v>
      </c>
      <c r="K10936" t="s">
        <v>58132</v>
      </c>
      <c r="L10936" t="s">
        <v>303</v>
      </c>
      <c r="M10936" t="s">
        <v>422</v>
      </c>
    </row>
    <row r="10937" spans="1:13" x14ac:dyDescent="0.2">
      <c r="A10937" t="s">
        <v>38143</v>
      </c>
      <c r="B10937" t="s">
        <v>38144</v>
      </c>
      <c r="C10937" t="s">
        <v>58133</v>
      </c>
      <c r="D10937" t="s">
        <v>58134</v>
      </c>
      <c r="E10937" t="s">
        <v>57329</v>
      </c>
      <c r="F10937" t="s">
        <v>58135</v>
      </c>
      <c r="G10937" t="s">
        <v>58024</v>
      </c>
      <c r="H10937" t="s">
        <v>16526</v>
      </c>
      <c r="J10937" t="s">
        <v>58136</v>
      </c>
      <c r="K10937" t="s">
        <v>58137</v>
      </c>
      <c r="L10937" t="s">
        <v>303</v>
      </c>
      <c r="M10937" t="s">
        <v>58138</v>
      </c>
    </row>
    <row r="10938" spans="1:13" x14ac:dyDescent="0.2">
      <c r="A10938" t="s">
        <v>38143</v>
      </c>
      <c r="B10938" t="s">
        <v>38144</v>
      </c>
      <c r="C10938" t="s">
        <v>58139</v>
      </c>
      <c r="D10938" t="s">
        <v>572</v>
      </c>
      <c r="E10938" t="s">
        <v>573</v>
      </c>
      <c r="F10938" t="s">
        <v>18803</v>
      </c>
      <c r="H10938" t="s">
        <v>58140</v>
      </c>
      <c r="I10938" t="s">
        <v>19659</v>
      </c>
      <c r="J10938" t="s">
        <v>58141</v>
      </c>
      <c r="K10938" t="s">
        <v>58142</v>
      </c>
      <c r="L10938" t="s">
        <v>303</v>
      </c>
      <c r="M10938" t="s">
        <v>57784</v>
      </c>
    </row>
    <row r="10939" spans="1:13" x14ac:dyDescent="0.2">
      <c r="A10939" t="s">
        <v>38143</v>
      </c>
      <c r="B10939" t="s">
        <v>38144</v>
      </c>
      <c r="C10939" t="s">
        <v>58143</v>
      </c>
      <c r="D10939" t="s">
        <v>58144</v>
      </c>
      <c r="E10939" t="s">
        <v>58145</v>
      </c>
      <c r="F10939" t="s">
        <v>58146</v>
      </c>
      <c r="H10939" t="s">
        <v>58147</v>
      </c>
      <c r="I10939" t="s">
        <v>16526</v>
      </c>
      <c r="J10939" t="s">
        <v>58148</v>
      </c>
      <c r="K10939" t="s">
        <v>58149</v>
      </c>
      <c r="L10939" t="s">
        <v>303</v>
      </c>
      <c r="M10939" t="s">
        <v>2347</v>
      </c>
    </row>
    <row r="10940" spans="1:13" x14ac:dyDescent="0.2">
      <c r="A10940" t="s">
        <v>38143</v>
      </c>
      <c r="B10940" t="s">
        <v>38144</v>
      </c>
      <c r="C10940" t="s">
        <v>58150</v>
      </c>
      <c r="D10940" t="s">
        <v>8198</v>
      </c>
      <c r="E10940" t="s">
        <v>5074</v>
      </c>
      <c r="F10940" t="s">
        <v>58151</v>
      </c>
      <c r="G10940" t="s">
        <v>58152</v>
      </c>
      <c r="H10940" t="s">
        <v>19658</v>
      </c>
      <c r="I10940" t="s">
        <v>19659</v>
      </c>
      <c r="J10940" t="s">
        <v>58153</v>
      </c>
      <c r="K10940" t="s">
        <v>58154</v>
      </c>
      <c r="L10940" t="s">
        <v>303</v>
      </c>
      <c r="M10940" t="s">
        <v>968</v>
      </c>
    </row>
    <row r="10941" spans="1:13" x14ac:dyDescent="0.2">
      <c r="A10941" t="s">
        <v>38143</v>
      </c>
      <c r="B10941" t="s">
        <v>38144</v>
      </c>
      <c r="C10941" t="s">
        <v>58155</v>
      </c>
      <c r="D10941" t="s">
        <v>58156</v>
      </c>
      <c r="E10941" t="s">
        <v>58157</v>
      </c>
      <c r="F10941" t="s">
        <v>58158</v>
      </c>
      <c r="G10941" t="s">
        <v>58116</v>
      </c>
      <c r="H10941" t="s">
        <v>19670</v>
      </c>
      <c r="J10941" t="s">
        <v>58159</v>
      </c>
      <c r="K10941" t="s">
        <v>58160</v>
      </c>
      <c r="L10941" t="s">
        <v>303</v>
      </c>
      <c r="M10941" t="s">
        <v>22614</v>
      </c>
    </row>
    <row r="10942" spans="1:13" x14ac:dyDescent="0.2">
      <c r="A10942" t="s">
        <v>38143</v>
      </c>
      <c r="B10942" t="s">
        <v>38144</v>
      </c>
      <c r="C10942" t="s">
        <v>58161</v>
      </c>
      <c r="D10942" t="s">
        <v>19701</v>
      </c>
      <c r="E10942" t="s">
        <v>58162</v>
      </c>
      <c r="F10942" t="s">
        <v>58163</v>
      </c>
      <c r="G10942" t="s">
        <v>58164</v>
      </c>
      <c r="H10942" t="s">
        <v>57989</v>
      </c>
      <c r="I10942" t="s">
        <v>19659</v>
      </c>
      <c r="J10942" t="s">
        <v>58165</v>
      </c>
      <c r="K10942" t="s">
        <v>58166</v>
      </c>
      <c r="L10942" t="s">
        <v>303</v>
      </c>
      <c r="M10942" t="s">
        <v>20147</v>
      </c>
    </row>
    <row r="10943" spans="1:13" x14ac:dyDescent="0.2">
      <c r="A10943" t="s">
        <v>38143</v>
      </c>
      <c r="B10943" t="s">
        <v>38144</v>
      </c>
      <c r="C10943" t="s">
        <v>58167</v>
      </c>
      <c r="D10943" t="s">
        <v>349</v>
      </c>
      <c r="E10943" t="s">
        <v>476</v>
      </c>
      <c r="F10943" t="s">
        <v>55601</v>
      </c>
      <c r="G10943" t="s">
        <v>981</v>
      </c>
      <c r="H10943" t="s">
        <v>19697</v>
      </c>
      <c r="I10943" t="s">
        <v>19659</v>
      </c>
      <c r="J10943" t="s">
        <v>58168</v>
      </c>
      <c r="K10943" t="s">
        <v>58169</v>
      </c>
      <c r="L10943" t="s">
        <v>303</v>
      </c>
      <c r="M10943" t="s">
        <v>58170</v>
      </c>
    </row>
    <row r="10944" spans="1:13" x14ac:dyDescent="0.2">
      <c r="A10944" t="s">
        <v>38143</v>
      </c>
      <c r="B10944" t="s">
        <v>38144</v>
      </c>
      <c r="C10944" t="s">
        <v>58171</v>
      </c>
      <c r="D10944" t="s">
        <v>19262</v>
      </c>
      <c r="E10944" t="s">
        <v>58172</v>
      </c>
      <c r="F10944" t="s">
        <v>41733</v>
      </c>
      <c r="G10944" t="s">
        <v>58173</v>
      </c>
      <c r="H10944" t="s">
        <v>19670</v>
      </c>
      <c r="J10944" t="s">
        <v>58174</v>
      </c>
      <c r="K10944" t="s">
        <v>58175</v>
      </c>
      <c r="L10944" t="s">
        <v>303</v>
      </c>
      <c r="M10944" t="s">
        <v>11596</v>
      </c>
    </row>
    <row r="10945" spans="1:13" x14ac:dyDescent="0.2">
      <c r="A10945" t="s">
        <v>38143</v>
      </c>
      <c r="B10945" t="s">
        <v>38144</v>
      </c>
      <c r="C10945" t="s">
        <v>58176</v>
      </c>
      <c r="D10945" t="s">
        <v>572</v>
      </c>
      <c r="E10945" t="s">
        <v>573</v>
      </c>
      <c r="F10945" t="s">
        <v>58177</v>
      </c>
      <c r="H10945" t="s">
        <v>19719</v>
      </c>
      <c r="I10945" t="s">
        <v>19670</v>
      </c>
      <c r="J10945" t="s">
        <v>58178</v>
      </c>
      <c r="K10945" t="s">
        <v>58179</v>
      </c>
      <c r="L10945" t="s">
        <v>303</v>
      </c>
      <c r="M10945" t="s">
        <v>58180</v>
      </c>
    </row>
    <row r="10946" spans="1:13" x14ac:dyDescent="0.2">
      <c r="A10946" t="s">
        <v>38143</v>
      </c>
      <c r="B10946" t="s">
        <v>38144</v>
      </c>
      <c r="C10946" t="s">
        <v>58181</v>
      </c>
      <c r="D10946" t="s">
        <v>19262</v>
      </c>
      <c r="E10946" t="s">
        <v>58172</v>
      </c>
      <c r="F10946" t="s">
        <v>58182</v>
      </c>
      <c r="G10946" t="s">
        <v>58183</v>
      </c>
      <c r="H10946" t="s">
        <v>58184</v>
      </c>
      <c r="I10946" t="s">
        <v>19670</v>
      </c>
      <c r="J10946" t="s">
        <v>58185</v>
      </c>
      <c r="K10946" t="s">
        <v>58186</v>
      </c>
      <c r="L10946" t="s">
        <v>303</v>
      </c>
      <c r="M10946" t="s">
        <v>1807</v>
      </c>
    </row>
    <row r="10947" spans="1:13" x14ac:dyDescent="0.2">
      <c r="A10947" t="s">
        <v>38143</v>
      </c>
      <c r="B10947" t="s">
        <v>38144</v>
      </c>
      <c r="C10947" t="s">
        <v>58187</v>
      </c>
      <c r="D10947" t="s">
        <v>8198</v>
      </c>
      <c r="E10947" t="s">
        <v>58188</v>
      </c>
      <c r="F10947" t="s">
        <v>58189</v>
      </c>
      <c r="G10947" t="s">
        <v>57902</v>
      </c>
      <c r="H10947" t="s">
        <v>19670</v>
      </c>
      <c r="J10947" t="s">
        <v>58190</v>
      </c>
      <c r="K10947" t="s">
        <v>58191</v>
      </c>
      <c r="L10947" t="s">
        <v>303</v>
      </c>
      <c r="M10947" t="s">
        <v>35781</v>
      </c>
    </row>
    <row r="10948" spans="1:13" x14ac:dyDescent="0.2">
      <c r="A10948" t="s">
        <v>38143</v>
      </c>
      <c r="B10948" t="s">
        <v>38144</v>
      </c>
      <c r="C10948" t="s">
        <v>58192</v>
      </c>
      <c r="D10948" t="s">
        <v>572</v>
      </c>
      <c r="E10948" t="s">
        <v>573</v>
      </c>
      <c r="F10948" t="s">
        <v>58193</v>
      </c>
      <c r="G10948" t="s">
        <v>58194</v>
      </c>
      <c r="H10948" t="s">
        <v>57837</v>
      </c>
      <c r="I10948" t="s">
        <v>16526</v>
      </c>
      <c r="J10948" t="s">
        <v>58195</v>
      </c>
      <c r="K10948" t="s">
        <v>58196</v>
      </c>
      <c r="L10948" t="s">
        <v>303</v>
      </c>
      <c r="M10948" t="s">
        <v>3883</v>
      </c>
    </row>
    <row r="10949" spans="1:13" x14ac:dyDescent="0.2">
      <c r="A10949" t="s">
        <v>38143</v>
      </c>
      <c r="B10949" t="s">
        <v>38144</v>
      </c>
      <c r="C10949" t="s">
        <v>58197</v>
      </c>
      <c r="D10949" t="s">
        <v>513</v>
      </c>
      <c r="E10949" t="s">
        <v>2638</v>
      </c>
      <c r="F10949" t="s">
        <v>58198</v>
      </c>
      <c r="G10949" t="s">
        <v>57762</v>
      </c>
      <c r="H10949" t="s">
        <v>19659</v>
      </c>
      <c r="J10949" t="s">
        <v>58199</v>
      </c>
      <c r="K10949" t="s">
        <v>58200</v>
      </c>
      <c r="L10949" t="s">
        <v>303</v>
      </c>
      <c r="M10949" t="s">
        <v>21480</v>
      </c>
    </row>
    <row r="10950" spans="1:13" x14ac:dyDescent="0.2">
      <c r="A10950" t="s">
        <v>38143</v>
      </c>
      <c r="B10950" t="s">
        <v>38144</v>
      </c>
      <c r="C10950" t="s">
        <v>58201</v>
      </c>
      <c r="D10950" t="s">
        <v>653</v>
      </c>
      <c r="E10950" t="s">
        <v>3638</v>
      </c>
      <c r="F10950" t="s">
        <v>1102</v>
      </c>
      <c r="G10950" t="s">
        <v>58202</v>
      </c>
      <c r="H10950" t="s">
        <v>58203</v>
      </c>
      <c r="I10950" t="s">
        <v>16526</v>
      </c>
      <c r="J10950" t="s">
        <v>58204</v>
      </c>
      <c r="K10950" t="s">
        <v>58205</v>
      </c>
      <c r="L10950" t="s">
        <v>303</v>
      </c>
      <c r="M10950" t="s">
        <v>4493</v>
      </c>
    </row>
    <row r="10951" spans="1:13" x14ac:dyDescent="0.2">
      <c r="A10951" t="s">
        <v>38143</v>
      </c>
      <c r="B10951" t="s">
        <v>38144</v>
      </c>
      <c r="C10951" t="s">
        <v>58206</v>
      </c>
      <c r="D10951" t="s">
        <v>57943</v>
      </c>
      <c r="E10951" t="s">
        <v>58207</v>
      </c>
      <c r="F10951" t="s">
        <v>813</v>
      </c>
      <c r="H10951" t="s">
        <v>58208</v>
      </c>
      <c r="I10951" t="s">
        <v>19670</v>
      </c>
      <c r="J10951" t="s">
        <v>58209</v>
      </c>
      <c r="K10951" t="s">
        <v>58210</v>
      </c>
      <c r="L10951" t="s">
        <v>303</v>
      </c>
      <c r="M10951" t="s">
        <v>422</v>
      </c>
    </row>
    <row r="10952" spans="1:13" x14ac:dyDescent="0.2">
      <c r="A10952" t="s">
        <v>38143</v>
      </c>
      <c r="B10952" t="s">
        <v>38144</v>
      </c>
      <c r="C10952" t="s">
        <v>58211</v>
      </c>
      <c r="D10952" t="s">
        <v>349</v>
      </c>
      <c r="F10952" t="s">
        <v>58212</v>
      </c>
      <c r="G10952" t="s">
        <v>58213</v>
      </c>
      <c r="H10952" t="s">
        <v>19659</v>
      </c>
      <c r="J10952" t="s">
        <v>58214</v>
      </c>
      <c r="K10952" t="s">
        <v>58215</v>
      </c>
      <c r="L10952" t="s">
        <v>303</v>
      </c>
      <c r="M10952" t="s">
        <v>422</v>
      </c>
    </row>
    <row r="10953" spans="1:13" x14ac:dyDescent="0.2">
      <c r="A10953" t="s">
        <v>38143</v>
      </c>
      <c r="B10953" t="s">
        <v>38144</v>
      </c>
      <c r="C10953" t="s">
        <v>58216</v>
      </c>
      <c r="D10953" t="s">
        <v>349</v>
      </c>
      <c r="E10953" t="s">
        <v>424</v>
      </c>
      <c r="F10953" t="s">
        <v>58217</v>
      </c>
      <c r="G10953" t="s">
        <v>58218</v>
      </c>
      <c r="H10953" t="s">
        <v>37431</v>
      </c>
      <c r="I10953" t="s">
        <v>16526</v>
      </c>
      <c r="J10953" t="s">
        <v>58219</v>
      </c>
      <c r="K10953" t="s">
        <v>58220</v>
      </c>
      <c r="L10953" t="s">
        <v>303</v>
      </c>
      <c r="M10953" t="s">
        <v>422</v>
      </c>
    </row>
    <row r="10954" spans="1:13" x14ac:dyDescent="0.2">
      <c r="A10954" t="s">
        <v>38143</v>
      </c>
      <c r="B10954" t="s">
        <v>38144</v>
      </c>
      <c r="C10954" t="s">
        <v>58221</v>
      </c>
      <c r="D10954" t="s">
        <v>8198</v>
      </c>
      <c r="E10954" t="s">
        <v>5074</v>
      </c>
      <c r="F10954" t="s">
        <v>58222</v>
      </c>
      <c r="G10954" t="s">
        <v>58223</v>
      </c>
      <c r="H10954" t="s">
        <v>57817</v>
      </c>
      <c r="I10954" t="s">
        <v>19659</v>
      </c>
      <c r="J10954" t="s">
        <v>58224</v>
      </c>
      <c r="K10954" t="s">
        <v>58225</v>
      </c>
      <c r="L10954" t="s">
        <v>303</v>
      </c>
      <c r="M10954" t="s">
        <v>17881</v>
      </c>
    </row>
    <row r="10955" spans="1:13" x14ac:dyDescent="0.2">
      <c r="A10955" t="s">
        <v>38143</v>
      </c>
      <c r="B10955" t="s">
        <v>38144</v>
      </c>
      <c r="C10955" t="s">
        <v>58226</v>
      </c>
      <c r="D10955" t="s">
        <v>58227</v>
      </c>
      <c r="E10955" t="s">
        <v>58228</v>
      </c>
      <c r="F10955" t="s">
        <v>58229</v>
      </c>
      <c r="G10955" t="s">
        <v>58230</v>
      </c>
      <c r="H10955" t="s">
        <v>57771</v>
      </c>
      <c r="J10955" t="s">
        <v>58231</v>
      </c>
      <c r="K10955" t="s">
        <v>58232</v>
      </c>
      <c r="L10955" t="s">
        <v>303</v>
      </c>
      <c r="M10955" t="s">
        <v>1380</v>
      </c>
    </row>
    <row r="10956" spans="1:13" x14ac:dyDescent="0.2">
      <c r="A10956" t="s">
        <v>38143</v>
      </c>
      <c r="B10956" t="s">
        <v>38144</v>
      </c>
      <c r="C10956" t="s">
        <v>58233</v>
      </c>
      <c r="D10956" t="s">
        <v>349</v>
      </c>
      <c r="F10956" t="s">
        <v>58234</v>
      </c>
      <c r="H10956" t="s">
        <v>58173</v>
      </c>
      <c r="I10956" t="s">
        <v>19670</v>
      </c>
      <c r="J10956" t="s">
        <v>58235</v>
      </c>
      <c r="K10956" t="s">
        <v>58236</v>
      </c>
      <c r="L10956" t="s">
        <v>303</v>
      </c>
      <c r="M10956" t="s">
        <v>422</v>
      </c>
    </row>
    <row r="10957" spans="1:13" x14ac:dyDescent="0.2">
      <c r="A10957" t="s">
        <v>38143</v>
      </c>
      <c r="B10957" t="s">
        <v>38144</v>
      </c>
      <c r="C10957" t="s">
        <v>58237</v>
      </c>
      <c r="D10957" t="s">
        <v>34951</v>
      </c>
      <c r="E10957" t="s">
        <v>58238</v>
      </c>
      <c r="F10957" t="s">
        <v>37858</v>
      </c>
      <c r="G10957" t="s">
        <v>58239</v>
      </c>
      <c r="H10957" t="s">
        <v>16526</v>
      </c>
      <c r="J10957" t="s">
        <v>58240</v>
      </c>
      <c r="K10957" t="s">
        <v>58241</v>
      </c>
      <c r="L10957" t="s">
        <v>303</v>
      </c>
      <c r="M10957" t="s">
        <v>3941</v>
      </c>
    </row>
    <row r="10958" spans="1:13" x14ac:dyDescent="0.2">
      <c r="A10958" t="s">
        <v>38143</v>
      </c>
      <c r="B10958" t="s">
        <v>38144</v>
      </c>
      <c r="C10958" t="s">
        <v>58242</v>
      </c>
      <c r="D10958" t="s">
        <v>349</v>
      </c>
      <c r="E10958" t="s">
        <v>424</v>
      </c>
      <c r="F10958" t="s">
        <v>58243</v>
      </c>
      <c r="G10958" t="s">
        <v>58244</v>
      </c>
      <c r="H10958" t="s">
        <v>58245</v>
      </c>
      <c r="I10958" t="s">
        <v>58246</v>
      </c>
      <c r="J10958" t="s">
        <v>58247</v>
      </c>
      <c r="K10958" t="s">
        <v>58248</v>
      </c>
      <c r="L10958" t="s">
        <v>303</v>
      </c>
      <c r="M10958" t="s">
        <v>3952</v>
      </c>
    </row>
    <row r="10959" spans="1:13" x14ac:dyDescent="0.2">
      <c r="A10959" t="s">
        <v>38143</v>
      </c>
      <c r="B10959" t="s">
        <v>38144</v>
      </c>
      <c r="C10959" t="s">
        <v>58249</v>
      </c>
      <c r="D10959" t="s">
        <v>58250</v>
      </c>
      <c r="E10959" t="s">
        <v>58251</v>
      </c>
      <c r="F10959" t="s">
        <v>58252</v>
      </c>
      <c r="G10959" t="s">
        <v>58130</v>
      </c>
      <c r="H10959" t="s">
        <v>19670</v>
      </c>
      <c r="J10959" t="s">
        <v>58253</v>
      </c>
      <c r="K10959" t="s">
        <v>58254</v>
      </c>
      <c r="L10959" t="s">
        <v>303</v>
      </c>
      <c r="M10959" t="s">
        <v>6289</v>
      </c>
    </row>
    <row r="10960" spans="1:13" x14ac:dyDescent="0.2">
      <c r="A10960" t="s">
        <v>38143</v>
      </c>
      <c r="B10960" t="s">
        <v>38144</v>
      </c>
      <c r="C10960" t="s">
        <v>58255</v>
      </c>
      <c r="D10960" t="s">
        <v>58256</v>
      </c>
      <c r="E10960" t="s">
        <v>1817</v>
      </c>
      <c r="F10960" t="s">
        <v>1030</v>
      </c>
      <c r="H10960" t="s">
        <v>58257</v>
      </c>
      <c r="I10960" t="s">
        <v>19670</v>
      </c>
      <c r="J10960" t="s">
        <v>58258</v>
      </c>
      <c r="K10960" t="s">
        <v>58259</v>
      </c>
      <c r="L10960" t="s">
        <v>303</v>
      </c>
      <c r="M10960" t="s">
        <v>13499</v>
      </c>
    </row>
    <row r="10961" spans="1:13" x14ac:dyDescent="0.2">
      <c r="A10961" t="s">
        <v>38143</v>
      </c>
      <c r="B10961" t="s">
        <v>38144</v>
      </c>
      <c r="C10961" t="s">
        <v>58260</v>
      </c>
      <c r="D10961" t="s">
        <v>11973</v>
      </c>
      <c r="E10961" t="s">
        <v>58261</v>
      </c>
      <c r="F10961" t="s">
        <v>58262</v>
      </c>
      <c r="G10961" t="s">
        <v>10992</v>
      </c>
      <c r="H10961" t="s">
        <v>14806</v>
      </c>
      <c r="J10961" t="s">
        <v>58263</v>
      </c>
      <c r="K10961" t="s">
        <v>58264</v>
      </c>
      <c r="L10961" t="s">
        <v>303</v>
      </c>
      <c r="M10961" t="s">
        <v>892</v>
      </c>
    </row>
    <row r="10962" spans="1:13" x14ac:dyDescent="0.2">
      <c r="A10962" t="s">
        <v>38143</v>
      </c>
      <c r="B10962" t="s">
        <v>38144</v>
      </c>
      <c r="C10962" t="s">
        <v>58265</v>
      </c>
      <c r="D10962" t="s">
        <v>349</v>
      </c>
      <c r="F10962" t="s">
        <v>58266</v>
      </c>
      <c r="G10962" t="s">
        <v>58098</v>
      </c>
      <c r="H10962" t="s">
        <v>19670</v>
      </c>
      <c r="J10962" t="s">
        <v>58099</v>
      </c>
      <c r="K10962" t="s">
        <v>58267</v>
      </c>
      <c r="L10962" t="s">
        <v>303</v>
      </c>
      <c r="M10962" t="s">
        <v>422</v>
      </c>
    </row>
    <row r="10963" spans="1:13" x14ac:dyDescent="0.2">
      <c r="A10963" t="s">
        <v>38143</v>
      </c>
      <c r="B10963" t="s">
        <v>38144</v>
      </c>
      <c r="C10963" t="s">
        <v>58268</v>
      </c>
      <c r="D10963" t="s">
        <v>15826</v>
      </c>
      <c r="E10963" t="s">
        <v>16542</v>
      </c>
      <c r="F10963" t="s">
        <v>58269</v>
      </c>
      <c r="H10963" t="s">
        <v>57902</v>
      </c>
      <c r="I10963" t="s">
        <v>19670</v>
      </c>
      <c r="J10963" t="s">
        <v>58270</v>
      </c>
      <c r="K10963" t="s">
        <v>58271</v>
      </c>
      <c r="L10963" t="s">
        <v>303</v>
      </c>
      <c r="M10963" t="s">
        <v>1399</v>
      </c>
    </row>
    <row r="10964" spans="1:13" x14ac:dyDescent="0.2">
      <c r="A10964" t="s">
        <v>38143</v>
      </c>
      <c r="B10964" t="s">
        <v>38144</v>
      </c>
      <c r="C10964" t="s">
        <v>58272</v>
      </c>
      <c r="D10964" t="s">
        <v>349</v>
      </c>
      <c r="F10964" t="s">
        <v>1349</v>
      </c>
      <c r="G10964" t="s">
        <v>58273</v>
      </c>
      <c r="H10964" t="s">
        <v>16526</v>
      </c>
      <c r="J10964" t="s">
        <v>58274</v>
      </c>
      <c r="K10964" t="s">
        <v>58275</v>
      </c>
      <c r="L10964" t="s">
        <v>303</v>
      </c>
      <c r="M10964" t="s">
        <v>422</v>
      </c>
    </row>
    <row r="10965" spans="1:13" x14ac:dyDescent="0.2">
      <c r="A10965" t="s">
        <v>38143</v>
      </c>
      <c r="B10965" t="s">
        <v>38144</v>
      </c>
      <c r="C10965" t="s">
        <v>58276</v>
      </c>
      <c r="D10965" t="s">
        <v>58277</v>
      </c>
      <c r="E10965" t="s">
        <v>58278</v>
      </c>
      <c r="F10965" t="s">
        <v>58279</v>
      </c>
      <c r="G10965" t="s">
        <v>37449</v>
      </c>
      <c r="H10965" t="s">
        <v>19659</v>
      </c>
      <c r="J10965" t="s">
        <v>58280</v>
      </c>
      <c r="K10965" t="s">
        <v>58281</v>
      </c>
      <c r="L10965" t="s">
        <v>303</v>
      </c>
      <c r="M10965" t="s">
        <v>2895</v>
      </c>
    </row>
    <row r="10966" spans="1:13" x14ac:dyDescent="0.2">
      <c r="A10966" t="s">
        <v>38143</v>
      </c>
      <c r="B10966" t="s">
        <v>38144</v>
      </c>
      <c r="C10966" t="s">
        <v>58282</v>
      </c>
      <c r="D10966" t="s">
        <v>349</v>
      </c>
      <c r="F10966" t="s">
        <v>15796</v>
      </c>
      <c r="G10966" t="s">
        <v>58283</v>
      </c>
      <c r="H10966" t="s">
        <v>19697</v>
      </c>
      <c r="I10966" t="s">
        <v>19659</v>
      </c>
      <c r="J10966" t="s">
        <v>58284</v>
      </c>
      <c r="K10966" t="s">
        <v>58285</v>
      </c>
      <c r="L10966" t="s">
        <v>303</v>
      </c>
      <c r="M10966" t="s">
        <v>58286</v>
      </c>
    </row>
    <row r="10967" spans="1:13" x14ac:dyDescent="0.2">
      <c r="A10967" t="s">
        <v>38143</v>
      </c>
      <c r="B10967" t="s">
        <v>38144</v>
      </c>
      <c r="C10967" t="s">
        <v>58287</v>
      </c>
      <c r="D10967" t="s">
        <v>394</v>
      </c>
      <c r="E10967" t="s">
        <v>395</v>
      </c>
      <c r="F10967" t="s">
        <v>37620</v>
      </c>
      <c r="H10967" t="s">
        <v>19697</v>
      </c>
      <c r="I10967" t="s">
        <v>19659</v>
      </c>
      <c r="J10967" t="s">
        <v>57940</v>
      </c>
      <c r="K10967" t="s">
        <v>58288</v>
      </c>
      <c r="L10967" t="s">
        <v>303</v>
      </c>
      <c r="M10967" t="s">
        <v>58289</v>
      </c>
    </row>
    <row r="10968" spans="1:13" x14ac:dyDescent="0.2">
      <c r="A10968" t="s">
        <v>38143</v>
      </c>
      <c r="B10968" t="s">
        <v>38144</v>
      </c>
      <c r="C10968" t="s">
        <v>58290</v>
      </c>
      <c r="D10968" t="s">
        <v>33863</v>
      </c>
      <c r="E10968" t="s">
        <v>58291</v>
      </c>
      <c r="F10968" t="s">
        <v>58292</v>
      </c>
      <c r="G10968" t="s">
        <v>58293</v>
      </c>
      <c r="H10968" t="s">
        <v>58294</v>
      </c>
      <c r="I10968" t="s">
        <v>14806</v>
      </c>
      <c r="J10968" t="s">
        <v>58295</v>
      </c>
      <c r="K10968" t="s">
        <v>58296</v>
      </c>
      <c r="L10968" t="s">
        <v>303</v>
      </c>
      <c r="M10968" t="s">
        <v>700</v>
      </c>
    </row>
    <row r="10969" spans="1:13" x14ac:dyDescent="0.2">
      <c r="A10969" t="s">
        <v>38143</v>
      </c>
      <c r="B10969" t="s">
        <v>38144</v>
      </c>
      <c r="C10969" t="s">
        <v>58297</v>
      </c>
      <c r="D10969" t="s">
        <v>349</v>
      </c>
      <c r="E10969" t="s">
        <v>424</v>
      </c>
      <c r="F10969" t="s">
        <v>58298</v>
      </c>
      <c r="G10969" t="s">
        <v>58299</v>
      </c>
      <c r="H10969" t="s">
        <v>57902</v>
      </c>
      <c r="I10969" t="s">
        <v>19670</v>
      </c>
      <c r="J10969" t="s">
        <v>58300</v>
      </c>
      <c r="K10969" t="s">
        <v>58301</v>
      </c>
      <c r="L10969" t="s">
        <v>303</v>
      </c>
      <c r="M10969" t="s">
        <v>5402</v>
      </c>
    </row>
    <row r="10970" spans="1:13" x14ac:dyDescent="0.2">
      <c r="A10970" t="s">
        <v>38143</v>
      </c>
      <c r="B10970" t="s">
        <v>38144</v>
      </c>
      <c r="C10970" t="s">
        <v>58302</v>
      </c>
      <c r="D10970" t="s">
        <v>572</v>
      </c>
      <c r="E10970" t="s">
        <v>573</v>
      </c>
      <c r="F10970" t="s">
        <v>10139</v>
      </c>
      <c r="G10970" t="s">
        <v>57974</v>
      </c>
      <c r="H10970" t="s">
        <v>19670</v>
      </c>
      <c r="J10970" t="s">
        <v>58303</v>
      </c>
      <c r="K10970" t="s">
        <v>58304</v>
      </c>
      <c r="L10970" t="s">
        <v>303</v>
      </c>
      <c r="M10970" t="s">
        <v>422</v>
      </c>
    </row>
    <row r="10971" spans="1:13" x14ac:dyDescent="0.2">
      <c r="A10971" t="s">
        <v>38143</v>
      </c>
      <c r="B10971" t="s">
        <v>38144</v>
      </c>
      <c r="C10971" t="s">
        <v>58305</v>
      </c>
      <c r="D10971" t="s">
        <v>572</v>
      </c>
      <c r="E10971" t="s">
        <v>573</v>
      </c>
      <c r="F10971" t="s">
        <v>12977</v>
      </c>
      <c r="G10971" t="s">
        <v>58306</v>
      </c>
      <c r="H10971" t="s">
        <v>16526</v>
      </c>
      <c r="J10971" t="s">
        <v>58307</v>
      </c>
      <c r="K10971" t="s">
        <v>58308</v>
      </c>
      <c r="L10971" t="s">
        <v>303</v>
      </c>
      <c r="M10971" t="s">
        <v>5402</v>
      </c>
    </row>
    <row r="10972" spans="1:13" x14ac:dyDescent="0.2">
      <c r="A10972" t="s">
        <v>38143</v>
      </c>
      <c r="B10972" t="s">
        <v>38144</v>
      </c>
      <c r="C10972" t="s">
        <v>58309</v>
      </c>
      <c r="D10972" t="s">
        <v>349</v>
      </c>
      <c r="F10972" t="s">
        <v>58310</v>
      </c>
      <c r="H10972" t="s">
        <v>19683</v>
      </c>
      <c r="I10972" t="s">
        <v>19670</v>
      </c>
      <c r="J10972" t="s">
        <v>58311</v>
      </c>
      <c r="K10972" t="s">
        <v>58312</v>
      </c>
      <c r="L10972" t="s">
        <v>303</v>
      </c>
      <c r="M10972" t="s">
        <v>383</v>
      </c>
    </row>
    <row r="10973" spans="1:13" x14ac:dyDescent="0.2">
      <c r="A10973" t="s">
        <v>38143</v>
      </c>
      <c r="B10973" t="s">
        <v>38144</v>
      </c>
      <c r="C10973" t="s">
        <v>58313</v>
      </c>
      <c r="D10973" t="s">
        <v>349</v>
      </c>
      <c r="F10973" t="s">
        <v>58314</v>
      </c>
      <c r="G10973" t="s">
        <v>58315</v>
      </c>
      <c r="H10973" t="s">
        <v>16526</v>
      </c>
      <c r="J10973" t="s">
        <v>58316</v>
      </c>
      <c r="K10973" t="s">
        <v>58317</v>
      </c>
      <c r="L10973" t="s">
        <v>303</v>
      </c>
      <c r="M10973" t="s">
        <v>422</v>
      </c>
    </row>
    <row r="10974" spans="1:13" x14ac:dyDescent="0.2">
      <c r="A10974" t="s">
        <v>38143</v>
      </c>
      <c r="B10974" t="s">
        <v>38144</v>
      </c>
      <c r="C10974" t="s">
        <v>58318</v>
      </c>
      <c r="D10974" t="s">
        <v>572</v>
      </c>
      <c r="E10974" t="s">
        <v>573</v>
      </c>
      <c r="F10974" t="s">
        <v>58319</v>
      </c>
      <c r="G10974" t="s">
        <v>58320</v>
      </c>
      <c r="H10974" t="s">
        <v>58321</v>
      </c>
      <c r="I10974" t="s">
        <v>20203</v>
      </c>
      <c r="J10974" t="s">
        <v>58322</v>
      </c>
      <c r="K10974" t="s">
        <v>58323</v>
      </c>
      <c r="L10974" t="s">
        <v>303</v>
      </c>
      <c r="M10974" t="s">
        <v>5927</v>
      </c>
    </row>
    <row r="10975" spans="1:13" x14ac:dyDescent="0.2">
      <c r="A10975" t="s">
        <v>38143</v>
      </c>
      <c r="B10975" t="s">
        <v>38144</v>
      </c>
      <c r="C10975" t="s">
        <v>58324</v>
      </c>
      <c r="D10975" t="s">
        <v>58325</v>
      </c>
      <c r="E10975" t="s">
        <v>58326</v>
      </c>
      <c r="F10975" t="s">
        <v>2909</v>
      </c>
      <c r="H10975" t="s">
        <v>58327</v>
      </c>
      <c r="I10975" t="s">
        <v>19670</v>
      </c>
      <c r="J10975" t="s">
        <v>58328</v>
      </c>
      <c r="K10975" t="s">
        <v>58329</v>
      </c>
      <c r="L10975" t="s">
        <v>303</v>
      </c>
      <c r="M10975" t="s">
        <v>40885</v>
      </c>
    </row>
    <row r="10976" spans="1:13" x14ac:dyDescent="0.2">
      <c r="A10976" t="s">
        <v>38143</v>
      </c>
      <c r="B10976" t="s">
        <v>38144</v>
      </c>
      <c r="C10976" t="s">
        <v>58330</v>
      </c>
      <c r="D10976" t="s">
        <v>57943</v>
      </c>
      <c r="E10976" t="s">
        <v>58331</v>
      </c>
      <c r="F10976" t="s">
        <v>981</v>
      </c>
      <c r="G10976" t="s">
        <v>58332</v>
      </c>
      <c r="H10976" t="s">
        <v>19670</v>
      </c>
      <c r="J10976" t="s">
        <v>58333</v>
      </c>
      <c r="K10976" t="s">
        <v>58334</v>
      </c>
      <c r="L10976" t="s">
        <v>303</v>
      </c>
      <c r="M10976" t="s">
        <v>1908</v>
      </c>
    </row>
    <row r="10977" spans="1:13" x14ac:dyDescent="0.2">
      <c r="A10977" t="s">
        <v>38143</v>
      </c>
      <c r="B10977" t="s">
        <v>38144</v>
      </c>
      <c r="C10977" t="s">
        <v>58335</v>
      </c>
      <c r="D10977" t="s">
        <v>349</v>
      </c>
      <c r="F10977" t="s">
        <v>58336</v>
      </c>
      <c r="G10977" t="s">
        <v>58337</v>
      </c>
      <c r="H10977" t="s">
        <v>58338</v>
      </c>
      <c r="I10977" t="s">
        <v>58339</v>
      </c>
      <c r="J10977" t="s">
        <v>58340</v>
      </c>
      <c r="K10977" t="s">
        <v>58341</v>
      </c>
      <c r="L10977" t="s">
        <v>303</v>
      </c>
      <c r="M10977" t="s">
        <v>58342</v>
      </c>
    </row>
    <row r="10978" spans="1:13" x14ac:dyDescent="0.2">
      <c r="A10978" t="s">
        <v>38143</v>
      </c>
      <c r="B10978" t="s">
        <v>38144</v>
      </c>
      <c r="C10978" t="s">
        <v>58343</v>
      </c>
      <c r="D10978" t="s">
        <v>19181</v>
      </c>
      <c r="E10978" t="s">
        <v>58344</v>
      </c>
      <c r="F10978" t="s">
        <v>58345</v>
      </c>
      <c r="H10978" t="s">
        <v>57902</v>
      </c>
      <c r="I10978" t="s">
        <v>19670</v>
      </c>
      <c r="J10978" t="s">
        <v>58346</v>
      </c>
      <c r="K10978" t="s">
        <v>58347</v>
      </c>
      <c r="L10978" t="s">
        <v>303</v>
      </c>
      <c r="M10978" t="s">
        <v>5713</v>
      </c>
    </row>
    <row r="10979" spans="1:13" x14ac:dyDescent="0.2">
      <c r="A10979" t="s">
        <v>38143</v>
      </c>
      <c r="B10979" t="s">
        <v>38144</v>
      </c>
      <c r="C10979" t="s">
        <v>58348</v>
      </c>
      <c r="D10979" t="s">
        <v>58349</v>
      </c>
      <c r="E10979" t="s">
        <v>43886</v>
      </c>
      <c r="F10979" t="s">
        <v>58350</v>
      </c>
      <c r="G10979" t="s">
        <v>58351</v>
      </c>
      <c r="H10979" t="s">
        <v>58352</v>
      </c>
      <c r="I10979" t="s">
        <v>19670</v>
      </c>
      <c r="J10979" t="s">
        <v>58353</v>
      </c>
      <c r="K10979" t="s">
        <v>58354</v>
      </c>
      <c r="L10979" t="s">
        <v>303</v>
      </c>
      <c r="M10979" t="s">
        <v>415</v>
      </c>
    </row>
    <row r="10980" spans="1:13" x14ac:dyDescent="0.2">
      <c r="A10980" t="s">
        <v>38143</v>
      </c>
      <c r="B10980" t="s">
        <v>38144</v>
      </c>
      <c r="C10980" t="s">
        <v>58355</v>
      </c>
      <c r="D10980" t="s">
        <v>366</v>
      </c>
      <c r="E10980" t="s">
        <v>367</v>
      </c>
      <c r="F10980" t="s">
        <v>58356</v>
      </c>
      <c r="G10980" t="s">
        <v>58357</v>
      </c>
      <c r="H10980" t="s">
        <v>57908</v>
      </c>
      <c r="I10980" t="s">
        <v>19659</v>
      </c>
      <c r="J10980" t="s">
        <v>58358</v>
      </c>
      <c r="K10980" t="s">
        <v>302</v>
      </c>
      <c r="L10980" t="s">
        <v>303</v>
      </c>
      <c r="M10980" t="s">
        <v>49409</v>
      </c>
    </row>
    <row r="10981" spans="1:13" x14ac:dyDescent="0.2">
      <c r="A10981" t="s">
        <v>38143</v>
      </c>
      <c r="B10981" t="s">
        <v>38144</v>
      </c>
      <c r="C10981" t="s">
        <v>58359</v>
      </c>
      <c r="D10981" t="s">
        <v>349</v>
      </c>
      <c r="F10981" t="s">
        <v>58360</v>
      </c>
      <c r="G10981" t="s">
        <v>37449</v>
      </c>
      <c r="H10981" t="s">
        <v>19659</v>
      </c>
      <c r="J10981" t="s">
        <v>58361</v>
      </c>
      <c r="K10981" t="s">
        <v>58362</v>
      </c>
      <c r="L10981" t="s">
        <v>303</v>
      </c>
      <c r="M10981" t="s">
        <v>422</v>
      </c>
    </row>
    <row r="10982" spans="1:13" x14ac:dyDescent="0.2">
      <c r="A10982" t="s">
        <v>38143</v>
      </c>
      <c r="B10982" t="s">
        <v>38144</v>
      </c>
      <c r="C10982" t="s">
        <v>58363</v>
      </c>
      <c r="D10982" t="s">
        <v>19181</v>
      </c>
      <c r="E10982" t="s">
        <v>15320</v>
      </c>
      <c r="F10982" t="s">
        <v>58364</v>
      </c>
      <c r="G10982" t="s">
        <v>58365</v>
      </c>
      <c r="H10982" t="s">
        <v>58366</v>
      </c>
      <c r="I10982" t="s">
        <v>19659</v>
      </c>
      <c r="J10982" t="s">
        <v>58367</v>
      </c>
      <c r="K10982" t="s">
        <v>58368</v>
      </c>
      <c r="L10982" t="s">
        <v>303</v>
      </c>
      <c r="M10982" t="s">
        <v>12245</v>
      </c>
    </row>
    <row r="10983" spans="1:13" x14ac:dyDescent="0.2">
      <c r="A10983" t="s">
        <v>38143</v>
      </c>
      <c r="B10983" t="s">
        <v>38144</v>
      </c>
      <c r="C10983" t="s">
        <v>58369</v>
      </c>
      <c r="D10983" t="s">
        <v>58370</v>
      </c>
      <c r="E10983" t="s">
        <v>58371</v>
      </c>
      <c r="F10983" t="s">
        <v>58372</v>
      </c>
      <c r="G10983" t="s">
        <v>58373</v>
      </c>
      <c r="H10983" t="s">
        <v>58374</v>
      </c>
      <c r="I10983" t="s">
        <v>58375</v>
      </c>
      <c r="J10983" t="s">
        <v>58376</v>
      </c>
      <c r="K10983" t="s">
        <v>58377</v>
      </c>
      <c r="L10983" t="s">
        <v>303</v>
      </c>
      <c r="M10983" t="s">
        <v>665</v>
      </c>
    </row>
    <row r="10984" spans="1:13" x14ac:dyDescent="0.2">
      <c r="A10984" t="s">
        <v>38143</v>
      </c>
      <c r="B10984" t="s">
        <v>38144</v>
      </c>
      <c r="C10984" t="s">
        <v>58378</v>
      </c>
      <c r="D10984" t="s">
        <v>366</v>
      </c>
      <c r="E10984" t="s">
        <v>367</v>
      </c>
      <c r="F10984" t="s">
        <v>58356</v>
      </c>
      <c r="G10984" t="s">
        <v>58379</v>
      </c>
      <c r="H10984" t="s">
        <v>57855</v>
      </c>
      <c r="I10984" t="s">
        <v>19659</v>
      </c>
      <c r="J10984" t="s">
        <v>58380</v>
      </c>
      <c r="K10984" t="s">
        <v>58381</v>
      </c>
      <c r="L10984" t="s">
        <v>303</v>
      </c>
      <c r="M10984" t="s">
        <v>58382</v>
      </c>
    </row>
    <row r="10985" spans="1:13" x14ac:dyDescent="0.2">
      <c r="A10985" t="s">
        <v>38143</v>
      </c>
      <c r="B10985" t="s">
        <v>38144</v>
      </c>
      <c r="C10985" t="s">
        <v>58383</v>
      </c>
      <c r="D10985" t="s">
        <v>349</v>
      </c>
      <c r="E10985" t="s">
        <v>57792</v>
      </c>
      <c r="F10985" t="s">
        <v>58384</v>
      </c>
      <c r="G10985" t="s">
        <v>58385</v>
      </c>
      <c r="H10985" t="s">
        <v>58386</v>
      </c>
      <c r="I10985" t="s">
        <v>16526</v>
      </c>
      <c r="J10985" t="s">
        <v>58387</v>
      </c>
      <c r="K10985" t="s">
        <v>58388</v>
      </c>
      <c r="L10985" t="s">
        <v>303</v>
      </c>
      <c r="M10985" t="s">
        <v>9194</v>
      </c>
    </row>
    <row r="10986" spans="1:13" x14ac:dyDescent="0.2">
      <c r="A10986" t="s">
        <v>38143</v>
      </c>
      <c r="B10986" t="s">
        <v>38144</v>
      </c>
      <c r="C10986" t="s">
        <v>58389</v>
      </c>
      <c r="D10986" t="s">
        <v>58390</v>
      </c>
      <c r="E10986" t="s">
        <v>7100</v>
      </c>
      <c r="F10986" t="s">
        <v>1700</v>
      </c>
      <c r="G10986" t="s">
        <v>58391</v>
      </c>
      <c r="H10986" t="s">
        <v>58392</v>
      </c>
      <c r="I10986" t="s">
        <v>16526</v>
      </c>
      <c r="J10986" t="s">
        <v>58393</v>
      </c>
      <c r="K10986" t="s">
        <v>58394</v>
      </c>
      <c r="L10986" t="s">
        <v>303</v>
      </c>
      <c r="M10986" t="s">
        <v>7145</v>
      </c>
    </row>
    <row r="10987" spans="1:13" x14ac:dyDescent="0.2">
      <c r="A10987" t="s">
        <v>38143</v>
      </c>
      <c r="B10987" t="s">
        <v>38144</v>
      </c>
      <c r="C10987" t="s">
        <v>58395</v>
      </c>
      <c r="D10987" t="s">
        <v>55466</v>
      </c>
      <c r="E10987" t="s">
        <v>57329</v>
      </c>
      <c r="F10987" t="s">
        <v>58396</v>
      </c>
      <c r="H10987" t="s">
        <v>58147</v>
      </c>
      <c r="I10987" t="s">
        <v>16526</v>
      </c>
      <c r="J10987" t="s">
        <v>58397</v>
      </c>
      <c r="K10987" t="s">
        <v>58398</v>
      </c>
      <c r="L10987" t="s">
        <v>303</v>
      </c>
      <c r="M10987" t="s">
        <v>3008</v>
      </c>
    </row>
    <row r="10988" spans="1:13" x14ac:dyDescent="0.2">
      <c r="A10988" t="s">
        <v>38143</v>
      </c>
      <c r="B10988" t="s">
        <v>38144</v>
      </c>
      <c r="C10988" t="s">
        <v>58399</v>
      </c>
      <c r="D10988" t="s">
        <v>349</v>
      </c>
      <c r="E10988" t="s">
        <v>424</v>
      </c>
      <c r="F10988" t="s">
        <v>58400</v>
      </c>
      <c r="G10988" t="s">
        <v>10992</v>
      </c>
      <c r="H10988" t="s">
        <v>14806</v>
      </c>
      <c r="J10988" t="s">
        <v>58401</v>
      </c>
      <c r="K10988" t="s">
        <v>58402</v>
      </c>
      <c r="L10988" t="s">
        <v>303</v>
      </c>
      <c r="M10988" t="s">
        <v>422</v>
      </c>
    </row>
    <row r="10989" spans="1:13" x14ac:dyDescent="0.2">
      <c r="A10989" t="s">
        <v>38143</v>
      </c>
      <c r="B10989" t="s">
        <v>38144</v>
      </c>
      <c r="C10989" t="s">
        <v>58403</v>
      </c>
      <c r="D10989" t="s">
        <v>18574</v>
      </c>
      <c r="E10989" t="s">
        <v>58404</v>
      </c>
      <c r="F10989" t="s">
        <v>58405</v>
      </c>
      <c r="G10989" t="s">
        <v>58406</v>
      </c>
      <c r="H10989" t="s">
        <v>58407</v>
      </c>
      <c r="I10989" t="s">
        <v>19659</v>
      </c>
      <c r="J10989" t="s">
        <v>58408</v>
      </c>
      <c r="K10989" t="s">
        <v>58409</v>
      </c>
      <c r="L10989" t="s">
        <v>303</v>
      </c>
      <c r="M10989" t="s">
        <v>1877</v>
      </c>
    </row>
    <row r="10990" spans="1:13" x14ac:dyDescent="0.2">
      <c r="A10990" t="s">
        <v>38143</v>
      </c>
      <c r="B10990" t="s">
        <v>38144</v>
      </c>
      <c r="C10990" t="s">
        <v>58410</v>
      </c>
      <c r="D10990" t="s">
        <v>58411</v>
      </c>
      <c r="E10990" t="s">
        <v>58412</v>
      </c>
      <c r="F10990" t="s">
        <v>58413</v>
      </c>
      <c r="G10990" t="s">
        <v>58414</v>
      </c>
      <c r="I10990" t="s">
        <v>19659</v>
      </c>
      <c r="J10990" t="s">
        <v>58415</v>
      </c>
      <c r="K10990" t="s">
        <v>58416</v>
      </c>
      <c r="L10990" t="s">
        <v>303</v>
      </c>
      <c r="M10990" t="s">
        <v>4254</v>
      </c>
    </row>
    <row r="10991" spans="1:13" x14ac:dyDescent="0.2">
      <c r="A10991" t="s">
        <v>38143</v>
      </c>
      <c r="B10991" t="s">
        <v>38144</v>
      </c>
      <c r="C10991" t="s">
        <v>58417</v>
      </c>
      <c r="D10991" t="s">
        <v>58113</v>
      </c>
      <c r="E10991" t="s">
        <v>58114</v>
      </c>
      <c r="F10991" t="s">
        <v>58418</v>
      </c>
      <c r="H10991" t="s">
        <v>58116</v>
      </c>
      <c r="I10991" t="s">
        <v>19670</v>
      </c>
      <c r="J10991" t="s">
        <v>58419</v>
      </c>
      <c r="K10991" t="s">
        <v>58420</v>
      </c>
      <c r="L10991" t="s">
        <v>303</v>
      </c>
      <c r="M10991" t="s">
        <v>14017</v>
      </c>
    </row>
    <row r="10992" spans="1:13" x14ac:dyDescent="0.2">
      <c r="A10992" t="s">
        <v>38143</v>
      </c>
      <c r="B10992" t="s">
        <v>38144</v>
      </c>
      <c r="C10992" t="s">
        <v>58421</v>
      </c>
      <c r="D10992" t="s">
        <v>394</v>
      </c>
      <c r="E10992" t="s">
        <v>395</v>
      </c>
      <c r="F10992" t="s">
        <v>58422</v>
      </c>
      <c r="H10992" t="s">
        <v>57817</v>
      </c>
      <c r="I10992" t="s">
        <v>19659</v>
      </c>
      <c r="J10992" t="s">
        <v>58423</v>
      </c>
      <c r="K10992" t="s">
        <v>58424</v>
      </c>
      <c r="L10992" t="s">
        <v>303</v>
      </c>
      <c r="M10992" t="s">
        <v>19148</v>
      </c>
    </row>
    <row r="10993" spans="1:13" x14ac:dyDescent="0.2">
      <c r="A10993" t="s">
        <v>38143</v>
      </c>
      <c r="B10993" t="s">
        <v>38144</v>
      </c>
      <c r="C10993" t="s">
        <v>58425</v>
      </c>
      <c r="D10993" t="s">
        <v>366</v>
      </c>
      <c r="E10993" t="s">
        <v>55876</v>
      </c>
      <c r="F10993" t="s">
        <v>58356</v>
      </c>
      <c r="G10993" t="s">
        <v>58426</v>
      </c>
      <c r="H10993" t="s">
        <v>58109</v>
      </c>
      <c r="I10993" t="s">
        <v>19670</v>
      </c>
      <c r="J10993" t="s">
        <v>58427</v>
      </c>
      <c r="K10993" t="s">
        <v>58428</v>
      </c>
      <c r="L10993" t="s">
        <v>303</v>
      </c>
      <c r="M10993" t="s">
        <v>58429</v>
      </c>
    </row>
    <row r="10994" spans="1:13" x14ac:dyDescent="0.2">
      <c r="A10994" t="s">
        <v>38143</v>
      </c>
      <c r="B10994" t="s">
        <v>38144</v>
      </c>
      <c r="C10994" t="s">
        <v>58430</v>
      </c>
      <c r="D10994" t="s">
        <v>513</v>
      </c>
      <c r="E10994" t="s">
        <v>2638</v>
      </c>
      <c r="F10994" t="s">
        <v>58431</v>
      </c>
      <c r="G10994" t="s">
        <v>19697</v>
      </c>
      <c r="H10994" t="s">
        <v>19659</v>
      </c>
      <c r="J10994" t="s">
        <v>58432</v>
      </c>
      <c r="K10994" t="s">
        <v>58433</v>
      </c>
      <c r="L10994" t="s">
        <v>303</v>
      </c>
      <c r="M10994" t="s">
        <v>51274</v>
      </c>
    </row>
    <row r="10995" spans="1:13" x14ac:dyDescent="0.2">
      <c r="A10995" t="s">
        <v>38143</v>
      </c>
      <c r="B10995" t="s">
        <v>38144</v>
      </c>
      <c r="C10995" t="s">
        <v>58434</v>
      </c>
      <c r="D10995" t="s">
        <v>58435</v>
      </c>
      <c r="E10995" t="s">
        <v>58436</v>
      </c>
      <c r="F10995" t="s">
        <v>58437</v>
      </c>
      <c r="G10995" t="s">
        <v>58438</v>
      </c>
      <c r="H10995" t="s">
        <v>58439</v>
      </c>
      <c r="I10995" t="s">
        <v>16526</v>
      </c>
      <c r="J10995" t="s">
        <v>58440</v>
      </c>
      <c r="K10995" t="s">
        <v>58441</v>
      </c>
      <c r="L10995" t="s">
        <v>303</v>
      </c>
      <c r="M10995" t="s">
        <v>3684</v>
      </c>
    </row>
    <row r="10996" spans="1:13" x14ac:dyDescent="0.2">
      <c r="A10996" t="s">
        <v>38143</v>
      </c>
      <c r="B10996" t="s">
        <v>38144</v>
      </c>
      <c r="C10996" t="s">
        <v>58442</v>
      </c>
      <c r="D10996" t="s">
        <v>492</v>
      </c>
      <c r="E10996" t="s">
        <v>493</v>
      </c>
      <c r="F10996" t="s">
        <v>58443</v>
      </c>
      <c r="G10996" t="s">
        <v>58444</v>
      </c>
      <c r="H10996" t="s">
        <v>58445</v>
      </c>
      <c r="I10996" t="s">
        <v>19659</v>
      </c>
      <c r="J10996" t="s">
        <v>58446</v>
      </c>
      <c r="K10996" t="s">
        <v>58447</v>
      </c>
      <c r="L10996" t="s">
        <v>303</v>
      </c>
      <c r="M10996" t="s">
        <v>5186</v>
      </c>
    </row>
    <row r="10997" spans="1:13" x14ac:dyDescent="0.2">
      <c r="A10997" t="s">
        <v>38143</v>
      </c>
      <c r="B10997" t="s">
        <v>38144</v>
      </c>
      <c r="C10997" t="s">
        <v>58448</v>
      </c>
      <c r="D10997" t="s">
        <v>58449</v>
      </c>
      <c r="E10997" t="s">
        <v>58450</v>
      </c>
      <c r="F10997" t="s">
        <v>58451</v>
      </c>
      <c r="G10997" t="s">
        <v>58452</v>
      </c>
      <c r="H10997" t="s">
        <v>19677</v>
      </c>
      <c r="I10997" t="s">
        <v>19659</v>
      </c>
      <c r="J10997" t="s">
        <v>58453</v>
      </c>
      <c r="K10997" t="s">
        <v>58454</v>
      </c>
      <c r="L10997" t="s">
        <v>303</v>
      </c>
      <c r="M10997" t="s">
        <v>5139</v>
      </c>
    </row>
    <row r="10998" spans="1:13" x14ac:dyDescent="0.2">
      <c r="A10998" t="s">
        <v>38143</v>
      </c>
      <c r="B10998" t="s">
        <v>38144</v>
      </c>
      <c r="C10998" t="s">
        <v>58455</v>
      </c>
      <c r="D10998" t="s">
        <v>366</v>
      </c>
      <c r="E10998" t="s">
        <v>55876</v>
      </c>
      <c r="F10998" t="s">
        <v>8368</v>
      </c>
      <c r="G10998" t="s">
        <v>58456</v>
      </c>
      <c r="H10998" t="s">
        <v>19683</v>
      </c>
      <c r="I10998" t="s">
        <v>19670</v>
      </c>
      <c r="J10998" t="s">
        <v>58457</v>
      </c>
      <c r="K10998" t="s">
        <v>58458</v>
      </c>
      <c r="L10998" t="s">
        <v>303</v>
      </c>
      <c r="M10998" t="s">
        <v>7748</v>
      </c>
    </row>
    <row r="10999" spans="1:13" x14ac:dyDescent="0.2">
      <c r="A10999" t="s">
        <v>38143</v>
      </c>
      <c r="B10999" t="s">
        <v>38144</v>
      </c>
      <c r="C10999" t="s">
        <v>58459</v>
      </c>
      <c r="D10999" t="s">
        <v>15826</v>
      </c>
      <c r="E10999" t="s">
        <v>16542</v>
      </c>
      <c r="F10999" t="s">
        <v>58460</v>
      </c>
      <c r="H10999" t="s">
        <v>58033</v>
      </c>
      <c r="I10999" t="s">
        <v>19670</v>
      </c>
      <c r="J10999" t="s">
        <v>58461</v>
      </c>
      <c r="K10999" t="s">
        <v>58462</v>
      </c>
      <c r="L10999" t="s">
        <v>303</v>
      </c>
      <c r="M10999" t="s">
        <v>422</v>
      </c>
    </row>
    <row r="11000" spans="1:13" x14ac:dyDescent="0.2">
      <c r="A11000" t="s">
        <v>38143</v>
      </c>
      <c r="B11000" t="s">
        <v>38144</v>
      </c>
      <c r="C11000" t="s">
        <v>58463</v>
      </c>
      <c r="D11000" t="s">
        <v>15826</v>
      </c>
      <c r="E11000" t="s">
        <v>16542</v>
      </c>
      <c r="F11000" t="s">
        <v>58464</v>
      </c>
      <c r="H11000" t="s">
        <v>57855</v>
      </c>
      <c r="I11000" t="s">
        <v>19659</v>
      </c>
      <c r="J11000" t="s">
        <v>58465</v>
      </c>
      <c r="K11000" t="s">
        <v>58466</v>
      </c>
      <c r="L11000" t="s">
        <v>303</v>
      </c>
      <c r="M11000" t="s">
        <v>2712</v>
      </c>
    </row>
    <row r="11001" spans="1:13" x14ac:dyDescent="0.2">
      <c r="A11001" t="s">
        <v>38143</v>
      </c>
      <c r="B11001" t="s">
        <v>38144</v>
      </c>
      <c r="C11001" t="s">
        <v>58467</v>
      </c>
      <c r="D11001" t="s">
        <v>366</v>
      </c>
      <c r="E11001" t="s">
        <v>55876</v>
      </c>
      <c r="F11001" t="s">
        <v>1063</v>
      </c>
      <c r="G11001" t="s">
        <v>58468</v>
      </c>
      <c r="H11001" t="s">
        <v>58469</v>
      </c>
      <c r="I11001" t="s">
        <v>19659</v>
      </c>
      <c r="J11001" t="s">
        <v>58470</v>
      </c>
      <c r="K11001" t="s">
        <v>58471</v>
      </c>
      <c r="L11001" t="s">
        <v>303</v>
      </c>
      <c r="M11001" t="s">
        <v>58472</v>
      </c>
    </row>
    <row r="11002" spans="1:13" x14ac:dyDescent="0.2">
      <c r="A11002" t="s">
        <v>38143</v>
      </c>
      <c r="B11002" t="s">
        <v>38144</v>
      </c>
      <c r="C11002" t="s">
        <v>58473</v>
      </c>
      <c r="D11002" t="s">
        <v>58474</v>
      </c>
      <c r="E11002" t="s">
        <v>58475</v>
      </c>
      <c r="F11002" t="s">
        <v>463</v>
      </c>
      <c r="H11002" t="s">
        <v>58476</v>
      </c>
      <c r="I11002" t="s">
        <v>16526</v>
      </c>
      <c r="J11002" t="s">
        <v>58477</v>
      </c>
      <c r="K11002" t="s">
        <v>58478</v>
      </c>
      <c r="L11002" t="s">
        <v>303</v>
      </c>
      <c r="M11002" t="s">
        <v>22970</v>
      </c>
    </row>
    <row r="11003" spans="1:13" x14ac:dyDescent="0.2">
      <c r="A11003" t="s">
        <v>38143</v>
      </c>
      <c r="B11003" t="s">
        <v>38144</v>
      </c>
      <c r="C11003" t="s">
        <v>58479</v>
      </c>
      <c r="D11003" t="s">
        <v>572</v>
      </c>
      <c r="E11003" t="s">
        <v>573</v>
      </c>
      <c r="F11003" t="s">
        <v>58480</v>
      </c>
      <c r="G11003" t="s">
        <v>8792</v>
      </c>
      <c r="H11003" t="s">
        <v>58481</v>
      </c>
      <c r="I11003" t="s">
        <v>19659</v>
      </c>
      <c r="J11003" t="s">
        <v>58482</v>
      </c>
      <c r="K11003" t="s">
        <v>58483</v>
      </c>
      <c r="L11003" t="s">
        <v>303</v>
      </c>
      <c r="M11003" t="s">
        <v>1314</v>
      </c>
    </row>
    <row r="11004" spans="1:13" x14ac:dyDescent="0.2">
      <c r="A11004" t="s">
        <v>38143</v>
      </c>
      <c r="B11004" t="s">
        <v>38144</v>
      </c>
      <c r="C11004" t="s">
        <v>58484</v>
      </c>
      <c r="D11004" t="s">
        <v>58485</v>
      </c>
      <c r="E11004" t="s">
        <v>58486</v>
      </c>
      <c r="F11004" t="s">
        <v>58487</v>
      </c>
      <c r="H11004" t="s">
        <v>58488</v>
      </c>
      <c r="I11004" t="s">
        <v>19659</v>
      </c>
      <c r="J11004" t="s">
        <v>58489</v>
      </c>
      <c r="K11004" t="s">
        <v>58490</v>
      </c>
      <c r="L11004" t="s">
        <v>303</v>
      </c>
      <c r="M11004" t="s">
        <v>8417</v>
      </c>
    </row>
    <row r="11005" spans="1:13" x14ac:dyDescent="0.2">
      <c r="A11005" t="s">
        <v>38143</v>
      </c>
      <c r="B11005" t="s">
        <v>38144</v>
      </c>
      <c r="C11005" t="s">
        <v>58491</v>
      </c>
      <c r="D11005" t="s">
        <v>58492</v>
      </c>
      <c r="E11005" t="s">
        <v>58493</v>
      </c>
      <c r="F11005" t="s">
        <v>58494</v>
      </c>
      <c r="G11005" t="s">
        <v>58495</v>
      </c>
      <c r="H11005" t="s">
        <v>58469</v>
      </c>
      <c r="I11005" t="s">
        <v>19659</v>
      </c>
      <c r="J11005" t="s">
        <v>58496</v>
      </c>
      <c r="K11005" t="s">
        <v>58497</v>
      </c>
      <c r="L11005" t="s">
        <v>303</v>
      </c>
      <c r="M11005" t="s">
        <v>2914</v>
      </c>
    </row>
    <row r="11006" spans="1:13" x14ac:dyDescent="0.2">
      <c r="A11006" t="s">
        <v>38143</v>
      </c>
      <c r="B11006" t="s">
        <v>38144</v>
      </c>
      <c r="C11006" t="s">
        <v>58498</v>
      </c>
      <c r="D11006" t="s">
        <v>366</v>
      </c>
      <c r="E11006" t="s">
        <v>1215</v>
      </c>
      <c r="F11006" t="s">
        <v>58356</v>
      </c>
      <c r="G11006" t="s">
        <v>58499</v>
      </c>
      <c r="H11006" t="s">
        <v>57762</v>
      </c>
      <c r="I11006" t="s">
        <v>19659</v>
      </c>
      <c r="J11006" t="s">
        <v>58500</v>
      </c>
      <c r="K11006" t="s">
        <v>58501</v>
      </c>
      <c r="L11006" t="s">
        <v>303</v>
      </c>
      <c r="M11006" t="s">
        <v>22574</v>
      </c>
    </row>
    <row r="11007" spans="1:13" x14ac:dyDescent="0.2">
      <c r="A11007" t="s">
        <v>38143</v>
      </c>
      <c r="B11007" t="s">
        <v>38144</v>
      </c>
      <c r="C11007" t="s">
        <v>58502</v>
      </c>
      <c r="D11007" t="s">
        <v>349</v>
      </c>
      <c r="E11007" t="s">
        <v>424</v>
      </c>
      <c r="F11007" t="s">
        <v>58503</v>
      </c>
      <c r="G11007" t="s">
        <v>58504</v>
      </c>
      <c r="H11007" t="s">
        <v>57762</v>
      </c>
      <c r="I11007" t="s">
        <v>19659</v>
      </c>
      <c r="J11007" t="s">
        <v>58505</v>
      </c>
      <c r="K11007" t="s">
        <v>58506</v>
      </c>
      <c r="L11007" t="s">
        <v>303</v>
      </c>
      <c r="M11007" t="s">
        <v>3817</v>
      </c>
    </row>
    <row r="11008" spans="1:13" x14ac:dyDescent="0.2">
      <c r="A11008" t="s">
        <v>38143</v>
      </c>
      <c r="B11008" t="s">
        <v>38144</v>
      </c>
      <c r="C11008" t="s">
        <v>58507</v>
      </c>
      <c r="D11008" t="s">
        <v>58508</v>
      </c>
      <c r="E11008" t="s">
        <v>58509</v>
      </c>
      <c r="F11008" t="s">
        <v>8164</v>
      </c>
      <c r="H11008" t="s">
        <v>58510</v>
      </c>
      <c r="I11008" t="s">
        <v>19659</v>
      </c>
      <c r="J11008" t="s">
        <v>58511</v>
      </c>
      <c r="K11008" t="s">
        <v>58512</v>
      </c>
      <c r="L11008" t="s">
        <v>303</v>
      </c>
      <c r="M11008" t="s">
        <v>58513</v>
      </c>
    </row>
    <row r="11009" spans="1:13" x14ac:dyDescent="0.2">
      <c r="A11009" t="s">
        <v>38143</v>
      </c>
      <c r="B11009" t="s">
        <v>38144</v>
      </c>
      <c r="C11009" t="s">
        <v>58514</v>
      </c>
      <c r="D11009" t="s">
        <v>349</v>
      </c>
      <c r="F11009" t="s">
        <v>58515</v>
      </c>
      <c r="H11009" t="s">
        <v>58094</v>
      </c>
      <c r="I11009" t="s">
        <v>16526</v>
      </c>
      <c r="J11009" t="s">
        <v>58516</v>
      </c>
      <c r="K11009" t="s">
        <v>58517</v>
      </c>
      <c r="L11009" t="s">
        <v>303</v>
      </c>
      <c r="M11009" t="s">
        <v>422</v>
      </c>
    </row>
    <row r="11010" spans="1:13" x14ac:dyDescent="0.2">
      <c r="A11010" t="s">
        <v>38143</v>
      </c>
      <c r="B11010" t="s">
        <v>38144</v>
      </c>
      <c r="C11010" t="s">
        <v>58518</v>
      </c>
      <c r="D11010" t="s">
        <v>366</v>
      </c>
      <c r="E11010" t="s">
        <v>55876</v>
      </c>
      <c r="F11010" t="s">
        <v>58356</v>
      </c>
      <c r="G11010" t="s">
        <v>58519</v>
      </c>
      <c r="H11010" t="s">
        <v>58520</v>
      </c>
      <c r="I11010" t="s">
        <v>19670</v>
      </c>
      <c r="J11010" t="s">
        <v>58521</v>
      </c>
      <c r="K11010" t="s">
        <v>58522</v>
      </c>
      <c r="L11010" t="s">
        <v>303</v>
      </c>
      <c r="M11010" t="s">
        <v>4715</v>
      </c>
    </row>
    <row r="11011" spans="1:13" x14ac:dyDescent="0.2">
      <c r="A11011" t="s">
        <v>38143</v>
      </c>
      <c r="B11011" t="s">
        <v>38144</v>
      </c>
      <c r="C11011" t="s">
        <v>58523</v>
      </c>
      <c r="D11011" t="s">
        <v>58524</v>
      </c>
      <c r="E11011" t="s">
        <v>58525</v>
      </c>
      <c r="F11011" t="s">
        <v>58526</v>
      </c>
      <c r="G11011" t="s">
        <v>58527</v>
      </c>
      <c r="H11011" t="s">
        <v>57855</v>
      </c>
      <c r="I11011" t="s">
        <v>19659</v>
      </c>
      <c r="J11011" t="s">
        <v>58528</v>
      </c>
      <c r="K11011" t="s">
        <v>58529</v>
      </c>
      <c r="L11011" t="s">
        <v>303</v>
      </c>
      <c r="M11011" t="s">
        <v>4208</v>
      </c>
    </row>
    <row r="11012" spans="1:13" x14ac:dyDescent="0.2">
      <c r="A11012" t="s">
        <v>38143</v>
      </c>
      <c r="B11012" t="s">
        <v>38144</v>
      </c>
      <c r="C11012" t="s">
        <v>58530</v>
      </c>
      <c r="D11012" t="s">
        <v>349</v>
      </c>
      <c r="E11012" t="s">
        <v>424</v>
      </c>
      <c r="F11012" t="s">
        <v>58531</v>
      </c>
      <c r="G11012" t="s">
        <v>58532</v>
      </c>
      <c r="H11012" t="s">
        <v>16526</v>
      </c>
      <c r="J11012" t="s">
        <v>58533</v>
      </c>
      <c r="K11012" t="s">
        <v>58534</v>
      </c>
      <c r="L11012" t="s">
        <v>303</v>
      </c>
      <c r="M11012" t="s">
        <v>8054</v>
      </c>
    </row>
    <row r="11013" spans="1:13" x14ac:dyDescent="0.2">
      <c r="A11013" t="s">
        <v>38143</v>
      </c>
      <c r="B11013" t="s">
        <v>38144</v>
      </c>
      <c r="C11013" t="s">
        <v>58535</v>
      </c>
      <c r="D11013" t="s">
        <v>572</v>
      </c>
      <c r="E11013" t="s">
        <v>573</v>
      </c>
      <c r="F11013" t="s">
        <v>58536</v>
      </c>
      <c r="G11013" t="s">
        <v>58537</v>
      </c>
      <c r="H11013" t="s">
        <v>58538</v>
      </c>
      <c r="I11013" t="s">
        <v>19670</v>
      </c>
      <c r="J11013" t="s">
        <v>58539</v>
      </c>
      <c r="K11013" t="s">
        <v>58540</v>
      </c>
      <c r="L11013" t="s">
        <v>303</v>
      </c>
      <c r="M11013" t="s">
        <v>7930</v>
      </c>
    </row>
    <row r="11014" spans="1:13" x14ac:dyDescent="0.2">
      <c r="A11014" t="s">
        <v>38143</v>
      </c>
      <c r="B11014" t="s">
        <v>38144</v>
      </c>
      <c r="C11014" t="s">
        <v>58541</v>
      </c>
      <c r="D11014" t="s">
        <v>394</v>
      </c>
      <c r="E11014" t="s">
        <v>395</v>
      </c>
      <c r="F11014" t="s">
        <v>58542</v>
      </c>
      <c r="G11014" t="s">
        <v>57902</v>
      </c>
      <c r="H11014" t="s">
        <v>19670</v>
      </c>
      <c r="J11014" t="s">
        <v>58543</v>
      </c>
      <c r="K11014" t="s">
        <v>58544</v>
      </c>
      <c r="L11014" t="s">
        <v>303</v>
      </c>
      <c r="M11014" t="s">
        <v>5027</v>
      </c>
    </row>
    <row r="11015" spans="1:13" x14ac:dyDescent="0.2">
      <c r="A11015" t="s">
        <v>38143</v>
      </c>
      <c r="B11015" t="s">
        <v>38144</v>
      </c>
      <c r="C11015" t="s">
        <v>58545</v>
      </c>
      <c r="D11015" t="s">
        <v>572</v>
      </c>
      <c r="E11015" t="s">
        <v>573</v>
      </c>
      <c r="F11015" t="s">
        <v>58546</v>
      </c>
      <c r="G11015" t="s">
        <v>5008</v>
      </c>
      <c r="H11015" t="s">
        <v>10992</v>
      </c>
      <c r="I11015" t="s">
        <v>14806</v>
      </c>
      <c r="J11015" t="s">
        <v>58547</v>
      </c>
      <c r="K11015" t="s">
        <v>58548</v>
      </c>
      <c r="L11015" t="s">
        <v>303</v>
      </c>
      <c r="M11015" t="s">
        <v>3883</v>
      </c>
    </row>
    <row r="11016" spans="1:13" x14ac:dyDescent="0.2">
      <c r="A11016" t="s">
        <v>38143</v>
      </c>
      <c r="B11016" t="s">
        <v>38144</v>
      </c>
      <c r="C11016" t="s">
        <v>58549</v>
      </c>
      <c r="D11016" t="s">
        <v>349</v>
      </c>
      <c r="E11016" t="s">
        <v>424</v>
      </c>
      <c r="F11016" t="s">
        <v>15976</v>
      </c>
      <c r="G11016" t="s">
        <v>57902</v>
      </c>
      <c r="H11016" t="s">
        <v>19670</v>
      </c>
      <c r="J11016" t="s">
        <v>58550</v>
      </c>
      <c r="K11016" t="s">
        <v>58551</v>
      </c>
      <c r="L11016" t="s">
        <v>303</v>
      </c>
      <c r="M11016" t="s">
        <v>5402</v>
      </c>
    </row>
    <row r="11017" spans="1:13" x14ac:dyDescent="0.2">
      <c r="A11017" t="s">
        <v>38143</v>
      </c>
      <c r="B11017" t="s">
        <v>38144</v>
      </c>
      <c r="C11017" t="s">
        <v>58552</v>
      </c>
      <c r="D11017" t="s">
        <v>8198</v>
      </c>
      <c r="E11017" t="s">
        <v>5074</v>
      </c>
      <c r="F11017" t="s">
        <v>58553</v>
      </c>
      <c r="H11017" t="s">
        <v>58554</v>
      </c>
      <c r="I11017" t="s">
        <v>16526</v>
      </c>
      <c r="J11017" t="s">
        <v>58555</v>
      </c>
      <c r="K11017" t="s">
        <v>58556</v>
      </c>
      <c r="L11017" t="s">
        <v>303</v>
      </c>
      <c r="M11017" t="s">
        <v>58557</v>
      </c>
    </row>
    <row r="11018" spans="1:13" x14ac:dyDescent="0.2">
      <c r="A11018" t="s">
        <v>38143</v>
      </c>
      <c r="B11018" t="s">
        <v>38144</v>
      </c>
      <c r="C11018" t="s">
        <v>58558</v>
      </c>
      <c r="D11018" t="s">
        <v>18930</v>
      </c>
      <c r="E11018" t="s">
        <v>18931</v>
      </c>
      <c r="F11018" t="s">
        <v>58559</v>
      </c>
      <c r="G11018" t="s">
        <v>58560</v>
      </c>
      <c r="H11018" t="s">
        <v>16526</v>
      </c>
      <c r="J11018" t="s">
        <v>58561</v>
      </c>
      <c r="K11018" t="s">
        <v>58562</v>
      </c>
      <c r="L11018" t="s">
        <v>303</v>
      </c>
      <c r="M11018" t="s">
        <v>968</v>
      </c>
    </row>
    <row r="11019" spans="1:13" x14ac:dyDescent="0.2">
      <c r="A11019" t="s">
        <v>38143</v>
      </c>
      <c r="B11019" t="s">
        <v>38144</v>
      </c>
      <c r="C11019" t="s">
        <v>58563</v>
      </c>
      <c r="D11019" t="s">
        <v>58564</v>
      </c>
      <c r="E11019" t="s">
        <v>58565</v>
      </c>
      <c r="F11019" t="s">
        <v>58566</v>
      </c>
      <c r="G11019" t="s">
        <v>58567</v>
      </c>
      <c r="H11019" t="s">
        <v>19658</v>
      </c>
      <c r="I11019" t="s">
        <v>19659</v>
      </c>
      <c r="J11019" t="s">
        <v>58568</v>
      </c>
      <c r="K11019" t="s">
        <v>58569</v>
      </c>
      <c r="L11019" t="s">
        <v>303</v>
      </c>
      <c r="M11019" t="s">
        <v>422</v>
      </c>
    </row>
    <row r="11020" spans="1:13" x14ac:dyDescent="0.2">
      <c r="A11020" t="s">
        <v>38143</v>
      </c>
      <c r="B11020" t="s">
        <v>38144</v>
      </c>
      <c r="C11020" t="s">
        <v>58570</v>
      </c>
      <c r="D11020" t="s">
        <v>572</v>
      </c>
      <c r="E11020" t="s">
        <v>573</v>
      </c>
      <c r="F11020" t="s">
        <v>58571</v>
      </c>
      <c r="G11020" t="s">
        <v>58572</v>
      </c>
      <c r="H11020" t="s">
        <v>57817</v>
      </c>
      <c r="I11020" t="s">
        <v>19659</v>
      </c>
      <c r="J11020" t="s">
        <v>58573</v>
      </c>
      <c r="K11020" t="s">
        <v>58574</v>
      </c>
      <c r="L11020" t="s">
        <v>303</v>
      </c>
      <c r="M11020" t="s">
        <v>2436</v>
      </c>
    </row>
    <row r="11021" spans="1:13" x14ac:dyDescent="0.2">
      <c r="A11021" t="s">
        <v>38143</v>
      </c>
      <c r="B11021" t="s">
        <v>38144</v>
      </c>
      <c r="C11021" t="s">
        <v>58575</v>
      </c>
      <c r="D11021" t="s">
        <v>58576</v>
      </c>
      <c r="E11021" t="s">
        <v>58577</v>
      </c>
      <c r="F11021" t="s">
        <v>58578</v>
      </c>
      <c r="G11021" t="s">
        <v>58213</v>
      </c>
      <c r="H11021" t="s">
        <v>19659</v>
      </c>
      <c r="J11021" t="s">
        <v>58579</v>
      </c>
      <c r="K11021" t="s">
        <v>58580</v>
      </c>
      <c r="L11021" t="s">
        <v>303</v>
      </c>
      <c r="M11021" t="s">
        <v>3817</v>
      </c>
    </row>
    <row r="11022" spans="1:13" x14ac:dyDescent="0.2">
      <c r="A11022" t="s">
        <v>38143</v>
      </c>
      <c r="B11022" t="s">
        <v>38144</v>
      </c>
      <c r="C11022" t="s">
        <v>58581</v>
      </c>
      <c r="D11022" t="s">
        <v>349</v>
      </c>
      <c r="E11022" t="s">
        <v>424</v>
      </c>
      <c r="F11022" t="s">
        <v>58582</v>
      </c>
      <c r="H11022" t="s">
        <v>57902</v>
      </c>
      <c r="I11022" t="s">
        <v>19670</v>
      </c>
      <c r="J11022" t="s">
        <v>58583</v>
      </c>
      <c r="K11022" t="s">
        <v>58584</v>
      </c>
      <c r="L11022" t="s">
        <v>303</v>
      </c>
      <c r="M11022" t="s">
        <v>29198</v>
      </c>
    </row>
    <row r="11023" spans="1:13" x14ac:dyDescent="0.2">
      <c r="A11023" t="s">
        <v>38143</v>
      </c>
      <c r="B11023" t="s">
        <v>38144</v>
      </c>
      <c r="C11023" t="s">
        <v>58585</v>
      </c>
      <c r="D11023" t="s">
        <v>58586</v>
      </c>
      <c r="E11023" t="s">
        <v>15801</v>
      </c>
      <c r="F11023" t="s">
        <v>58587</v>
      </c>
      <c r="H11023" t="s">
        <v>19669</v>
      </c>
      <c r="I11023" t="s">
        <v>19670</v>
      </c>
      <c r="J11023" t="s">
        <v>58588</v>
      </c>
      <c r="K11023" t="s">
        <v>58589</v>
      </c>
      <c r="L11023" t="s">
        <v>303</v>
      </c>
      <c r="M11023" t="s">
        <v>43545</v>
      </c>
    </row>
    <row r="11024" spans="1:13" x14ac:dyDescent="0.2">
      <c r="A11024" t="s">
        <v>38143</v>
      </c>
      <c r="B11024" t="s">
        <v>38144</v>
      </c>
      <c r="C11024" t="s">
        <v>58590</v>
      </c>
      <c r="D11024" t="s">
        <v>15826</v>
      </c>
      <c r="E11024" t="s">
        <v>16542</v>
      </c>
      <c r="F11024" t="s">
        <v>58591</v>
      </c>
      <c r="H11024" t="s">
        <v>19683</v>
      </c>
      <c r="I11024" t="s">
        <v>19670</v>
      </c>
      <c r="J11024" t="s">
        <v>58592</v>
      </c>
      <c r="K11024" t="s">
        <v>58593</v>
      </c>
      <c r="L11024" t="s">
        <v>303</v>
      </c>
      <c r="M11024" t="s">
        <v>2096</v>
      </c>
    </row>
    <row r="11025" spans="1:13" x14ac:dyDescent="0.2">
      <c r="A11025" t="s">
        <v>38143</v>
      </c>
      <c r="B11025" t="s">
        <v>38144</v>
      </c>
      <c r="C11025" t="s">
        <v>58594</v>
      </c>
      <c r="D11025" t="s">
        <v>58595</v>
      </c>
      <c r="E11025" t="s">
        <v>58596</v>
      </c>
      <c r="F11025" t="s">
        <v>58597</v>
      </c>
      <c r="G11025" t="s">
        <v>58598</v>
      </c>
      <c r="H11025" t="s">
        <v>16526</v>
      </c>
      <c r="J11025" t="s">
        <v>58599</v>
      </c>
      <c r="K11025" t="s">
        <v>58600</v>
      </c>
      <c r="L11025" t="s">
        <v>303</v>
      </c>
      <c r="M11025" t="s">
        <v>1918</v>
      </c>
    </row>
    <row r="11026" spans="1:13" x14ac:dyDescent="0.2">
      <c r="A11026" t="s">
        <v>38143</v>
      </c>
      <c r="B11026" t="s">
        <v>38144</v>
      </c>
      <c r="C11026" t="s">
        <v>58601</v>
      </c>
      <c r="D11026" t="s">
        <v>349</v>
      </c>
      <c r="E11026" t="s">
        <v>424</v>
      </c>
      <c r="F11026" t="s">
        <v>58602</v>
      </c>
      <c r="G11026" t="s">
        <v>58603</v>
      </c>
      <c r="H11026" t="s">
        <v>58604</v>
      </c>
      <c r="I11026" t="s">
        <v>16526</v>
      </c>
      <c r="J11026" t="s">
        <v>58605</v>
      </c>
      <c r="K11026" t="s">
        <v>58606</v>
      </c>
      <c r="L11026" t="s">
        <v>303</v>
      </c>
      <c r="M11026" t="s">
        <v>422</v>
      </c>
    </row>
    <row r="11027" spans="1:13" x14ac:dyDescent="0.2">
      <c r="A11027" t="s">
        <v>38143</v>
      </c>
      <c r="B11027" t="s">
        <v>38144</v>
      </c>
      <c r="C11027" t="s">
        <v>58607</v>
      </c>
      <c r="D11027" t="s">
        <v>58435</v>
      </c>
      <c r="E11027" t="s">
        <v>58608</v>
      </c>
      <c r="F11027" t="s">
        <v>58609</v>
      </c>
      <c r="G11027" t="s">
        <v>58610</v>
      </c>
      <c r="H11027" t="s">
        <v>58094</v>
      </c>
      <c r="I11027" t="s">
        <v>16526</v>
      </c>
      <c r="J11027" t="s">
        <v>58611</v>
      </c>
      <c r="K11027" t="s">
        <v>58612</v>
      </c>
      <c r="L11027" t="s">
        <v>303</v>
      </c>
      <c r="M11027" t="s">
        <v>28487</v>
      </c>
    </row>
    <row r="11028" spans="1:13" x14ac:dyDescent="0.2">
      <c r="A11028" t="s">
        <v>38143</v>
      </c>
      <c r="B11028" t="s">
        <v>38144</v>
      </c>
      <c r="C11028" t="s">
        <v>58613</v>
      </c>
      <c r="D11028" t="s">
        <v>572</v>
      </c>
      <c r="E11028" t="s">
        <v>573</v>
      </c>
      <c r="F11028" t="s">
        <v>58614</v>
      </c>
      <c r="G11028" t="s">
        <v>58615</v>
      </c>
      <c r="H11028" t="s">
        <v>16526</v>
      </c>
      <c r="J11028" t="s">
        <v>58616</v>
      </c>
      <c r="K11028" t="s">
        <v>58617</v>
      </c>
      <c r="L11028" t="s">
        <v>303</v>
      </c>
      <c r="M11028" t="s">
        <v>43057</v>
      </c>
    </row>
    <row r="11029" spans="1:13" x14ac:dyDescent="0.2">
      <c r="A11029" t="s">
        <v>38143</v>
      </c>
      <c r="B11029" t="s">
        <v>38144</v>
      </c>
      <c r="C11029" t="s">
        <v>58618</v>
      </c>
      <c r="D11029" t="s">
        <v>349</v>
      </c>
      <c r="E11029" t="s">
        <v>424</v>
      </c>
      <c r="F11029" t="s">
        <v>58619</v>
      </c>
      <c r="G11029" t="s">
        <v>58620</v>
      </c>
      <c r="H11029" t="s">
        <v>58621</v>
      </c>
      <c r="I11029" t="s">
        <v>19659</v>
      </c>
      <c r="J11029" t="s">
        <v>58622</v>
      </c>
      <c r="K11029" t="s">
        <v>58623</v>
      </c>
      <c r="L11029" t="s">
        <v>303</v>
      </c>
      <c r="M11029" t="s">
        <v>15222</v>
      </c>
    </row>
    <row r="11030" spans="1:13" x14ac:dyDescent="0.2">
      <c r="A11030" t="s">
        <v>38143</v>
      </c>
      <c r="B11030" t="s">
        <v>38144</v>
      </c>
      <c r="C11030" t="s">
        <v>58624</v>
      </c>
      <c r="D11030" t="s">
        <v>15826</v>
      </c>
      <c r="E11030" t="s">
        <v>16542</v>
      </c>
      <c r="F11030" t="s">
        <v>58625</v>
      </c>
      <c r="H11030" t="s">
        <v>19683</v>
      </c>
      <c r="I11030" t="s">
        <v>19670</v>
      </c>
      <c r="J11030" t="s">
        <v>58626</v>
      </c>
      <c r="K11030" t="s">
        <v>58627</v>
      </c>
      <c r="L11030" t="s">
        <v>303</v>
      </c>
      <c r="M11030" t="s">
        <v>1323</v>
      </c>
    </row>
    <row r="11031" spans="1:13" x14ac:dyDescent="0.2">
      <c r="A11031" t="s">
        <v>38143</v>
      </c>
      <c r="B11031" t="s">
        <v>38144</v>
      </c>
      <c r="C11031" t="s">
        <v>58628</v>
      </c>
      <c r="D11031" t="s">
        <v>58629</v>
      </c>
      <c r="E11031" t="s">
        <v>58630</v>
      </c>
      <c r="F11031" t="s">
        <v>58631</v>
      </c>
      <c r="H11031" t="s">
        <v>19683</v>
      </c>
      <c r="I11031" t="s">
        <v>19670</v>
      </c>
      <c r="J11031" t="s">
        <v>58632</v>
      </c>
      <c r="K11031" t="s">
        <v>58633</v>
      </c>
      <c r="L11031" t="s">
        <v>303</v>
      </c>
      <c r="M11031" t="s">
        <v>49315</v>
      </c>
    </row>
    <row r="11032" spans="1:13" x14ac:dyDescent="0.2">
      <c r="A11032" t="s">
        <v>38143</v>
      </c>
      <c r="B11032" t="s">
        <v>38144</v>
      </c>
      <c r="C11032" t="s">
        <v>58634</v>
      </c>
      <c r="D11032" t="s">
        <v>58050</v>
      </c>
      <c r="E11032" t="s">
        <v>58635</v>
      </c>
      <c r="F11032" t="s">
        <v>58636</v>
      </c>
      <c r="G11032" t="s">
        <v>58637</v>
      </c>
      <c r="H11032" t="s">
        <v>57817</v>
      </c>
      <c r="I11032" t="s">
        <v>19659</v>
      </c>
      <c r="J11032" t="s">
        <v>58638</v>
      </c>
      <c r="K11032" t="s">
        <v>58639</v>
      </c>
      <c r="L11032" t="s">
        <v>303</v>
      </c>
      <c r="M11032" t="s">
        <v>1598</v>
      </c>
    </row>
    <row r="11033" spans="1:13" x14ac:dyDescent="0.2">
      <c r="A11033" t="s">
        <v>38143</v>
      </c>
      <c r="B11033" t="s">
        <v>38144</v>
      </c>
      <c r="C11033" t="s">
        <v>58640</v>
      </c>
      <c r="D11033" t="s">
        <v>16760</v>
      </c>
      <c r="F11033" t="s">
        <v>23209</v>
      </c>
      <c r="G11033" t="s">
        <v>58173</v>
      </c>
      <c r="H11033" t="s">
        <v>19670</v>
      </c>
      <c r="J11033" t="s">
        <v>58641</v>
      </c>
      <c r="K11033" t="s">
        <v>58642</v>
      </c>
      <c r="L11033" t="s">
        <v>303</v>
      </c>
      <c r="M11033" t="s">
        <v>12668</v>
      </c>
    </row>
    <row r="11034" spans="1:13" x14ac:dyDescent="0.2">
      <c r="A11034" t="s">
        <v>38143</v>
      </c>
      <c r="B11034" t="s">
        <v>38144</v>
      </c>
      <c r="C11034" t="s">
        <v>58643</v>
      </c>
      <c r="D11034" t="s">
        <v>349</v>
      </c>
      <c r="F11034" t="s">
        <v>58644</v>
      </c>
      <c r="G11034" t="s">
        <v>57960</v>
      </c>
      <c r="H11034" t="s">
        <v>16526</v>
      </c>
      <c r="J11034" t="s">
        <v>58645</v>
      </c>
      <c r="K11034" t="s">
        <v>58646</v>
      </c>
      <c r="L11034" t="s">
        <v>303</v>
      </c>
      <c r="M11034" t="s">
        <v>422</v>
      </c>
    </row>
    <row r="11035" spans="1:13" x14ac:dyDescent="0.2">
      <c r="A11035" t="s">
        <v>38143</v>
      </c>
      <c r="B11035" t="s">
        <v>38144</v>
      </c>
      <c r="C11035" t="s">
        <v>58647</v>
      </c>
      <c r="D11035" t="s">
        <v>58648</v>
      </c>
      <c r="E11035" t="s">
        <v>58649</v>
      </c>
      <c r="F11035" t="s">
        <v>58650</v>
      </c>
      <c r="G11035" t="s">
        <v>19697</v>
      </c>
      <c r="H11035" t="s">
        <v>19659</v>
      </c>
      <c r="J11035" t="s">
        <v>58651</v>
      </c>
      <c r="K11035" t="s">
        <v>57985</v>
      </c>
      <c r="L11035" t="s">
        <v>303</v>
      </c>
      <c r="M11035" t="s">
        <v>12830</v>
      </c>
    </row>
    <row r="11036" spans="1:13" x14ac:dyDescent="0.2">
      <c r="A11036" t="s">
        <v>38143</v>
      </c>
      <c r="B11036" t="s">
        <v>38144</v>
      </c>
      <c r="C11036" t="s">
        <v>58652</v>
      </c>
      <c r="D11036" t="s">
        <v>57885</v>
      </c>
      <c r="E11036" t="s">
        <v>58653</v>
      </c>
      <c r="F11036" t="s">
        <v>58654</v>
      </c>
      <c r="H11036" t="s">
        <v>37431</v>
      </c>
      <c r="I11036" t="s">
        <v>16526</v>
      </c>
      <c r="J11036" t="s">
        <v>58655</v>
      </c>
      <c r="K11036" t="s">
        <v>58656</v>
      </c>
      <c r="L11036" t="s">
        <v>303</v>
      </c>
      <c r="M11036" t="s">
        <v>50024</v>
      </c>
    </row>
    <row r="11037" spans="1:13" x14ac:dyDescent="0.2">
      <c r="A11037" t="s">
        <v>38143</v>
      </c>
      <c r="B11037" t="s">
        <v>38144</v>
      </c>
      <c r="C11037" t="s">
        <v>58657</v>
      </c>
      <c r="D11037" t="s">
        <v>18882</v>
      </c>
      <c r="E11037" t="s">
        <v>58658</v>
      </c>
      <c r="F11037" t="s">
        <v>58659</v>
      </c>
      <c r="G11037" t="s">
        <v>19669</v>
      </c>
      <c r="I11037" t="s">
        <v>19670</v>
      </c>
      <c r="J11037" t="s">
        <v>58660</v>
      </c>
      <c r="K11037" t="s">
        <v>58661</v>
      </c>
      <c r="L11037" t="s">
        <v>303</v>
      </c>
      <c r="M11037" t="s">
        <v>6080</v>
      </c>
    </row>
    <row r="11038" spans="1:13" x14ac:dyDescent="0.2">
      <c r="A11038" t="s">
        <v>38143</v>
      </c>
      <c r="B11038" t="s">
        <v>38144</v>
      </c>
      <c r="C11038" t="s">
        <v>58662</v>
      </c>
      <c r="D11038" t="s">
        <v>58663</v>
      </c>
      <c r="E11038" t="s">
        <v>58664</v>
      </c>
      <c r="F11038" t="s">
        <v>58665</v>
      </c>
      <c r="H11038" t="s">
        <v>19669</v>
      </c>
      <c r="I11038" t="s">
        <v>19670</v>
      </c>
      <c r="J11038" t="s">
        <v>58666</v>
      </c>
      <c r="K11038" t="s">
        <v>58667</v>
      </c>
      <c r="L11038" t="s">
        <v>303</v>
      </c>
      <c r="M11038" t="s">
        <v>11998</v>
      </c>
    </row>
    <row r="11039" spans="1:13" x14ac:dyDescent="0.2">
      <c r="A11039" t="s">
        <v>38143</v>
      </c>
      <c r="B11039" t="s">
        <v>38144</v>
      </c>
      <c r="C11039" t="s">
        <v>58668</v>
      </c>
      <c r="D11039" t="s">
        <v>19181</v>
      </c>
      <c r="E11039" t="s">
        <v>45096</v>
      </c>
      <c r="F11039" t="s">
        <v>58669</v>
      </c>
      <c r="G11039" t="s">
        <v>58670</v>
      </c>
      <c r="H11039" t="s">
        <v>57855</v>
      </c>
      <c r="I11039" t="s">
        <v>19659</v>
      </c>
      <c r="J11039" t="s">
        <v>58671</v>
      </c>
      <c r="K11039" t="s">
        <v>58672</v>
      </c>
      <c r="L11039" t="s">
        <v>303</v>
      </c>
      <c r="M11039" t="s">
        <v>7336</v>
      </c>
    </row>
    <row r="11040" spans="1:13" x14ac:dyDescent="0.2">
      <c r="A11040" t="s">
        <v>38143</v>
      </c>
      <c r="B11040" t="s">
        <v>38144</v>
      </c>
      <c r="C11040" t="s">
        <v>58673</v>
      </c>
      <c r="D11040" t="s">
        <v>58674</v>
      </c>
      <c r="E11040" t="s">
        <v>58675</v>
      </c>
      <c r="F11040" t="s">
        <v>58676</v>
      </c>
      <c r="H11040" t="s">
        <v>57917</v>
      </c>
      <c r="I11040" t="s">
        <v>16526</v>
      </c>
      <c r="J11040" t="s">
        <v>58677</v>
      </c>
      <c r="K11040" t="s">
        <v>58678</v>
      </c>
      <c r="L11040" t="s">
        <v>303</v>
      </c>
      <c r="M11040" t="s">
        <v>18442</v>
      </c>
    </row>
    <row r="11041" spans="1:13" x14ac:dyDescent="0.2">
      <c r="A11041" t="s">
        <v>38143</v>
      </c>
      <c r="B11041" t="s">
        <v>38144</v>
      </c>
      <c r="C11041" t="s">
        <v>58679</v>
      </c>
      <c r="D11041" t="s">
        <v>58680</v>
      </c>
      <c r="E11041" t="s">
        <v>58681</v>
      </c>
      <c r="F11041" t="s">
        <v>58682</v>
      </c>
      <c r="G11041" t="s">
        <v>10992</v>
      </c>
      <c r="H11041" t="s">
        <v>14806</v>
      </c>
      <c r="J11041" t="s">
        <v>58683</v>
      </c>
      <c r="K11041" t="s">
        <v>58684</v>
      </c>
      <c r="L11041" t="s">
        <v>303</v>
      </c>
      <c r="M11041" t="s">
        <v>3136</v>
      </c>
    </row>
    <row r="11042" spans="1:13" x14ac:dyDescent="0.2">
      <c r="A11042" t="s">
        <v>38143</v>
      </c>
      <c r="B11042" t="s">
        <v>38144</v>
      </c>
      <c r="C11042" t="s">
        <v>58685</v>
      </c>
      <c r="D11042" t="s">
        <v>2857</v>
      </c>
      <c r="E11042" t="s">
        <v>2858</v>
      </c>
      <c r="F11042" t="s">
        <v>58686</v>
      </c>
      <c r="G11042" t="s">
        <v>981</v>
      </c>
      <c r="H11042" t="s">
        <v>57947</v>
      </c>
      <c r="I11042" t="s">
        <v>19670</v>
      </c>
      <c r="J11042" t="s">
        <v>58687</v>
      </c>
      <c r="K11042" t="s">
        <v>58688</v>
      </c>
      <c r="L11042" t="s">
        <v>303</v>
      </c>
      <c r="M11042" t="s">
        <v>422</v>
      </c>
    </row>
    <row r="11043" spans="1:13" x14ac:dyDescent="0.2">
      <c r="A11043" t="s">
        <v>38143</v>
      </c>
      <c r="B11043" t="s">
        <v>38144</v>
      </c>
      <c r="C11043" t="s">
        <v>58689</v>
      </c>
      <c r="D11043" t="s">
        <v>19013</v>
      </c>
      <c r="E11043" t="s">
        <v>58690</v>
      </c>
      <c r="F11043" t="s">
        <v>58691</v>
      </c>
      <c r="G11043" t="s">
        <v>5480</v>
      </c>
      <c r="H11043" t="s">
        <v>58116</v>
      </c>
      <c r="I11043" t="s">
        <v>19670</v>
      </c>
      <c r="J11043" t="s">
        <v>58692</v>
      </c>
      <c r="K11043" t="s">
        <v>58693</v>
      </c>
      <c r="L11043" t="s">
        <v>303</v>
      </c>
      <c r="M11043" t="s">
        <v>3697</v>
      </c>
    </row>
    <row r="11044" spans="1:13" x14ac:dyDescent="0.2">
      <c r="A11044" t="s">
        <v>38143</v>
      </c>
      <c r="B11044" t="s">
        <v>38144</v>
      </c>
      <c r="C11044" t="s">
        <v>58694</v>
      </c>
      <c r="D11044" t="s">
        <v>58695</v>
      </c>
      <c r="E11044" t="s">
        <v>58696</v>
      </c>
      <c r="F11044" t="s">
        <v>981</v>
      </c>
      <c r="G11044" t="s">
        <v>58697</v>
      </c>
      <c r="H11044" t="s">
        <v>58698</v>
      </c>
      <c r="I11044" t="s">
        <v>19659</v>
      </c>
      <c r="J11044" t="s">
        <v>58699</v>
      </c>
      <c r="K11044" t="s">
        <v>58700</v>
      </c>
      <c r="L11044" t="s">
        <v>303</v>
      </c>
      <c r="M11044" t="s">
        <v>2049</v>
      </c>
    </row>
    <row r="11045" spans="1:13" x14ac:dyDescent="0.2">
      <c r="A11045" t="s">
        <v>38143</v>
      </c>
      <c r="B11045" t="s">
        <v>38144</v>
      </c>
      <c r="C11045" t="s">
        <v>58701</v>
      </c>
      <c r="D11045" t="s">
        <v>11973</v>
      </c>
      <c r="E11045" t="s">
        <v>15063</v>
      </c>
      <c r="F11045" t="s">
        <v>58702</v>
      </c>
      <c r="G11045" t="s">
        <v>57865</v>
      </c>
      <c r="H11045" t="s">
        <v>14806</v>
      </c>
      <c r="J11045" t="s">
        <v>58703</v>
      </c>
      <c r="K11045" t="s">
        <v>58704</v>
      </c>
      <c r="L11045" t="s">
        <v>303</v>
      </c>
      <c r="M11045" t="s">
        <v>56939</v>
      </c>
    </row>
    <row r="11046" spans="1:13" x14ac:dyDescent="0.2">
      <c r="A11046" t="s">
        <v>38143</v>
      </c>
      <c r="B11046" t="s">
        <v>38144</v>
      </c>
      <c r="C11046" t="s">
        <v>58705</v>
      </c>
      <c r="D11046" t="s">
        <v>394</v>
      </c>
      <c r="F11046" t="s">
        <v>58460</v>
      </c>
      <c r="H11046" t="s">
        <v>58033</v>
      </c>
      <c r="I11046" t="s">
        <v>19670</v>
      </c>
      <c r="J11046" t="s">
        <v>58461</v>
      </c>
      <c r="K11046" t="s">
        <v>58706</v>
      </c>
      <c r="L11046" t="s">
        <v>303</v>
      </c>
      <c r="M11046" t="s">
        <v>23851</v>
      </c>
    </row>
    <row r="11047" spans="1:13" x14ac:dyDescent="0.2">
      <c r="A11047" t="s">
        <v>38143</v>
      </c>
      <c r="B11047" t="s">
        <v>38144</v>
      </c>
      <c r="C11047" t="s">
        <v>58707</v>
      </c>
      <c r="D11047" t="s">
        <v>572</v>
      </c>
      <c r="E11047" t="s">
        <v>573</v>
      </c>
      <c r="F11047" t="s">
        <v>58708</v>
      </c>
      <c r="G11047" t="s">
        <v>58709</v>
      </c>
      <c r="I11047" t="s">
        <v>19659</v>
      </c>
      <c r="J11047" t="s">
        <v>58710</v>
      </c>
      <c r="K11047" t="s">
        <v>58711</v>
      </c>
      <c r="L11047" t="s">
        <v>303</v>
      </c>
      <c r="M11047" t="s">
        <v>1863</v>
      </c>
    </row>
    <row r="11048" spans="1:13" x14ac:dyDescent="0.2">
      <c r="A11048" t="s">
        <v>38143</v>
      </c>
      <c r="B11048" t="s">
        <v>38144</v>
      </c>
      <c r="C11048" t="s">
        <v>58712</v>
      </c>
      <c r="D11048" t="s">
        <v>394</v>
      </c>
      <c r="E11048" t="s">
        <v>499</v>
      </c>
      <c r="F11048" t="s">
        <v>58713</v>
      </c>
      <c r="G11048" t="s">
        <v>58714</v>
      </c>
      <c r="I11048" t="s">
        <v>16526</v>
      </c>
      <c r="J11048" t="s">
        <v>58715</v>
      </c>
      <c r="K11048" t="s">
        <v>58716</v>
      </c>
      <c r="L11048" t="s">
        <v>303</v>
      </c>
      <c r="M11048" t="s">
        <v>58717</v>
      </c>
    </row>
    <row r="11049" spans="1:13" x14ac:dyDescent="0.2">
      <c r="A11049" t="s">
        <v>38143</v>
      </c>
      <c r="B11049" t="s">
        <v>38144</v>
      </c>
      <c r="C11049" t="s">
        <v>58718</v>
      </c>
      <c r="D11049" t="s">
        <v>394</v>
      </c>
      <c r="F11049" t="s">
        <v>653</v>
      </c>
      <c r="G11049" t="s">
        <v>58719</v>
      </c>
      <c r="H11049" t="s">
        <v>57811</v>
      </c>
      <c r="I11049" t="s">
        <v>19670</v>
      </c>
      <c r="J11049" t="s">
        <v>58720</v>
      </c>
      <c r="K11049" t="s">
        <v>58721</v>
      </c>
      <c r="L11049" t="s">
        <v>303</v>
      </c>
      <c r="M11049" t="s">
        <v>58722</v>
      </c>
    </row>
    <row r="11050" spans="1:13" x14ac:dyDescent="0.2">
      <c r="A11050" t="s">
        <v>38143</v>
      </c>
      <c r="B11050" t="s">
        <v>38144</v>
      </c>
      <c r="C11050" t="s">
        <v>58723</v>
      </c>
      <c r="D11050" t="s">
        <v>349</v>
      </c>
      <c r="E11050" t="s">
        <v>424</v>
      </c>
      <c r="F11050" t="s">
        <v>19668</v>
      </c>
      <c r="G11050" t="s">
        <v>19669</v>
      </c>
      <c r="H11050" t="s">
        <v>19670</v>
      </c>
      <c r="J11050" t="s">
        <v>19671</v>
      </c>
      <c r="K11050" t="s">
        <v>19672</v>
      </c>
      <c r="L11050" t="s">
        <v>303</v>
      </c>
      <c r="M11050" t="s">
        <v>11528</v>
      </c>
    </row>
    <row r="11051" spans="1:13" x14ac:dyDescent="0.2">
      <c r="A11051" t="s">
        <v>38143</v>
      </c>
      <c r="B11051" t="s">
        <v>38144</v>
      </c>
      <c r="C11051" t="s">
        <v>58724</v>
      </c>
      <c r="D11051" t="s">
        <v>15826</v>
      </c>
      <c r="E11051" t="s">
        <v>16542</v>
      </c>
      <c r="F11051" t="s">
        <v>58725</v>
      </c>
      <c r="G11051" t="s">
        <v>58726</v>
      </c>
      <c r="H11051" t="s">
        <v>57902</v>
      </c>
      <c r="I11051" t="s">
        <v>19670</v>
      </c>
      <c r="J11051" t="s">
        <v>58727</v>
      </c>
      <c r="K11051" t="s">
        <v>58728</v>
      </c>
      <c r="L11051" t="s">
        <v>303</v>
      </c>
      <c r="M11051" t="s">
        <v>13575</v>
      </c>
    </row>
    <row r="11052" spans="1:13" x14ac:dyDescent="0.2">
      <c r="A11052" t="s">
        <v>38143</v>
      </c>
      <c r="B11052" t="s">
        <v>38144</v>
      </c>
      <c r="C11052" t="s">
        <v>58729</v>
      </c>
      <c r="D11052" t="s">
        <v>394</v>
      </c>
      <c r="E11052" t="s">
        <v>395</v>
      </c>
      <c r="F11052" t="s">
        <v>500</v>
      </c>
      <c r="G11052" t="s">
        <v>58730</v>
      </c>
      <c r="H11052" t="s">
        <v>57989</v>
      </c>
      <c r="I11052" t="s">
        <v>19659</v>
      </c>
      <c r="J11052" t="s">
        <v>58731</v>
      </c>
      <c r="K11052" t="s">
        <v>302</v>
      </c>
      <c r="L11052" t="s">
        <v>303</v>
      </c>
      <c r="M11052" t="s">
        <v>47532</v>
      </c>
    </row>
    <row r="11053" spans="1:13" x14ac:dyDescent="0.2">
      <c r="A11053" t="s">
        <v>38143</v>
      </c>
      <c r="B11053" t="s">
        <v>38144</v>
      </c>
      <c r="C11053" t="s">
        <v>58732</v>
      </c>
      <c r="D11053" t="s">
        <v>401</v>
      </c>
      <c r="E11053" t="s">
        <v>402</v>
      </c>
      <c r="F11053" t="s">
        <v>19524</v>
      </c>
      <c r="G11053" t="s">
        <v>58733</v>
      </c>
      <c r="H11053" t="s">
        <v>58734</v>
      </c>
      <c r="I11053" t="s">
        <v>16526</v>
      </c>
      <c r="J11053" t="s">
        <v>58735</v>
      </c>
      <c r="K11053" t="s">
        <v>58736</v>
      </c>
      <c r="L11053" t="s">
        <v>303</v>
      </c>
      <c r="M11053" t="s">
        <v>552</v>
      </c>
    </row>
    <row r="11054" spans="1:13" x14ac:dyDescent="0.2">
      <c r="A11054" t="s">
        <v>38143</v>
      </c>
      <c r="B11054" t="s">
        <v>38144</v>
      </c>
      <c r="C11054" t="s">
        <v>58737</v>
      </c>
      <c r="D11054" t="s">
        <v>492</v>
      </c>
      <c r="E11054" t="s">
        <v>493</v>
      </c>
      <c r="F11054" t="s">
        <v>15797</v>
      </c>
      <c r="G11054" t="s">
        <v>37449</v>
      </c>
      <c r="H11054" t="s">
        <v>19659</v>
      </c>
      <c r="J11054" t="s">
        <v>58361</v>
      </c>
      <c r="K11054" t="s">
        <v>58738</v>
      </c>
      <c r="L11054" t="s">
        <v>303</v>
      </c>
      <c r="M11054" t="s">
        <v>8467</v>
      </c>
    </row>
    <row r="11055" spans="1:13" x14ac:dyDescent="0.2">
      <c r="A11055" t="s">
        <v>38143</v>
      </c>
      <c r="B11055" t="s">
        <v>38144</v>
      </c>
      <c r="C11055" t="s">
        <v>58739</v>
      </c>
      <c r="D11055" t="s">
        <v>15826</v>
      </c>
      <c r="E11055" t="s">
        <v>16542</v>
      </c>
      <c r="F11055" t="s">
        <v>58740</v>
      </c>
      <c r="G11055" t="s">
        <v>19669</v>
      </c>
      <c r="H11055" t="s">
        <v>19670</v>
      </c>
      <c r="J11055" t="s">
        <v>58741</v>
      </c>
      <c r="K11055" t="s">
        <v>58742</v>
      </c>
      <c r="L11055" t="s">
        <v>303</v>
      </c>
      <c r="M11055" t="s">
        <v>2096</v>
      </c>
    </row>
    <row r="11056" spans="1:13" x14ac:dyDescent="0.2">
      <c r="A11056" t="s">
        <v>38143</v>
      </c>
      <c r="B11056" t="s">
        <v>38144</v>
      </c>
      <c r="C11056" t="s">
        <v>58743</v>
      </c>
      <c r="D11056" t="s">
        <v>58586</v>
      </c>
      <c r="E11056" t="s">
        <v>58744</v>
      </c>
      <c r="F11056" t="s">
        <v>58745</v>
      </c>
      <c r="H11056" t="s">
        <v>19683</v>
      </c>
      <c r="I11056" t="s">
        <v>19670</v>
      </c>
      <c r="J11056" t="s">
        <v>58746</v>
      </c>
      <c r="K11056" t="s">
        <v>58747</v>
      </c>
      <c r="L11056" t="s">
        <v>303</v>
      </c>
      <c r="M11056" t="s">
        <v>43545</v>
      </c>
    </row>
    <row r="11057" spans="1:13" x14ac:dyDescent="0.2">
      <c r="A11057" t="s">
        <v>38143</v>
      </c>
      <c r="B11057" t="s">
        <v>38144</v>
      </c>
      <c r="C11057" t="s">
        <v>58748</v>
      </c>
      <c r="D11057" t="s">
        <v>58749</v>
      </c>
      <c r="E11057" t="s">
        <v>58750</v>
      </c>
      <c r="F11057" t="s">
        <v>58751</v>
      </c>
      <c r="G11057" t="s">
        <v>58714</v>
      </c>
      <c r="H11057" t="s">
        <v>16526</v>
      </c>
      <c r="J11057" t="s">
        <v>58752</v>
      </c>
      <c r="K11057" t="s">
        <v>58753</v>
      </c>
      <c r="L11057" t="s">
        <v>303</v>
      </c>
      <c r="M11057" t="s">
        <v>5549</v>
      </c>
    </row>
    <row r="11058" spans="1:13" x14ac:dyDescent="0.2">
      <c r="A11058" t="s">
        <v>38143</v>
      </c>
      <c r="B11058" t="s">
        <v>38144</v>
      </c>
      <c r="C11058" t="s">
        <v>58754</v>
      </c>
      <c r="D11058" t="s">
        <v>57943</v>
      </c>
      <c r="E11058" t="s">
        <v>58207</v>
      </c>
      <c r="F11058" t="s">
        <v>58755</v>
      </c>
      <c r="G11058" t="s">
        <v>58756</v>
      </c>
      <c r="H11058" t="s">
        <v>58757</v>
      </c>
      <c r="I11058" t="s">
        <v>19670</v>
      </c>
      <c r="J11058" t="s">
        <v>58758</v>
      </c>
      <c r="K11058" t="s">
        <v>58759</v>
      </c>
      <c r="L11058" t="s">
        <v>303</v>
      </c>
      <c r="M11058" t="s">
        <v>9568</v>
      </c>
    </row>
    <row r="11059" spans="1:13" x14ac:dyDescent="0.2">
      <c r="A11059" t="s">
        <v>38143</v>
      </c>
      <c r="B11059" t="s">
        <v>38144</v>
      </c>
      <c r="C11059" t="s">
        <v>58760</v>
      </c>
      <c r="D11059" t="s">
        <v>401</v>
      </c>
      <c r="E11059" t="s">
        <v>402</v>
      </c>
      <c r="F11059" t="s">
        <v>58761</v>
      </c>
      <c r="G11059" t="s">
        <v>58762</v>
      </c>
      <c r="H11059" t="s">
        <v>57902</v>
      </c>
      <c r="J11059" t="s">
        <v>58763</v>
      </c>
      <c r="K11059" t="s">
        <v>58764</v>
      </c>
      <c r="L11059" t="s">
        <v>303</v>
      </c>
      <c r="M11059" t="s">
        <v>57852</v>
      </c>
    </row>
    <row r="11060" spans="1:13" x14ac:dyDescent="0.2">
      <c r="A11060" t="s">
        <v>38143</v>
      </c>
      <c r="B11060" t="s">
        <v>38144</v>
      </c>
      <c r="C11060" t="s">
        <v>58765</v>
      </c>
      <c r="D11060" t="s">
        <v>349</v>
      </c>
      <c r="E11060" t="s">
        <v>424</v>
      </c>
      <c r="F11060" t="s">
        <v>58766</v>
      </c>
      <c r="H11060" t="s">
        <v>58767</v>
      </c>
      <c r="I11060" t="s">
        <v>19670</v>
      </c>
      <c r="J11060" t="s">
        <v>58768</v>
      </c>
      <c r="K11060" t="s">
        <v>58769</v>
      </c>
      <c r="L11060" t="s">
        <v>303</v>
      </c>
      <c r="M11060" t="s">
        <v>19221</v>
      </c>
    </row>
    <row r="11061" spans="1:13" x14ac:dyDescent="0.2">
      <c r="A11061" t="s">
        <v>38143</v>
      </c>
      <c r="B11061" t="s">
        <v>38144</v>
      </c>
      <c r="C11061" t="s">
        <v>58770</v>
      </c>
      <c r="D11061" t="s">
        <v>564</v>
      </c>
      <c r="E11061" t="s">
        <v>58771</v>
      </c>
      <c r="F11061" t="s">
        <v>58772</v>
      </c>
      <c r="G11061" t="s">
        <v>58773</v>
      </c>
      <c r="H11061" t="s">
        <v>19669</v>
      </c>
      <c r="I11061" t="s">
        <v>19670</v>
      </c>
      <c r="J11061" t="s">
        <v>58774</v>
      </c>
      <c r="K11061" t="s">
        <v>58775</v>
      </c>
      <c r="L11061" t="s">
        <v>303</v>
      </c>
      <c r="M11061" t="s">
        <v>2686</v>
      </c>
    </row>
    <row r="11062" spans="1:13" x14ac:dyDescent="0.2">
      <c r="A11062" t="s">
        <v>38143</v>
      </c>
      <c r="B11062" t="s">
        <v>38144</v>
      </c>
      <c r="C11062" t="s">
        <v>58776</v>
      </c>
      <c r="D11062" t="s">
        <v>8198</v>
      </c>
      <c r="E11062" t="s">
        <v>5074</v>
      </c>
      <c r="F11062" t="s">
        <v>58777</v>
      </c>
      <c r="H11062" t="s">
        <v>58778</v>
      </c>
      <c r="I11062" t="s">
        <v>19659</v>
      </c>
      <c r="J11062" t="s">
        <v>58779</v>
      </c>
      <c r="K11062" t="s">
        <v>58780</v>
      </c>
      <c r="L11062" t="s">
        <v>303</v>
      </c>
      <c r="M11062" t="s">
        <v>1759</v>
      </c>
    </row>
    <row r="11063" spans="1:13" x14ac:dyDescent="0.2">
      <c r="A11063" t="s">
        <v>38143</v>
      </c>
      <c r="B11063" t="s">
        <v>38144</v>
      </c>
      <c r="C11063" t="s">
        <v>58781</v>
      </c>
      <c r="D11063" t="s">
        <v>572</v>
      </c>
      <c r="E11063" t="s">
        <v>573</v>
      </c>
      <c r="F11063" t="s">
        <v>58782</v>
      </c>
      <c r="G11063" t="s">
        <v>58783</v>
      </c>
      <c r="H11063" t="s">
        <v>58784</v>
      </c>
      <c r="I11063" t="s">
        <v>19670</v>
      </c>
      <c r="J11063" t="s">
        <v>58785</v>
      </c>
      <c r="K11063" t="s">
        <v>58786</v>
      </c>
      <c r="L11063" t="s">
        <v>303</v>
      </c>
      <c r="M11063" t="s">
        <v>58180</v>
      </c>
    </row>
    <row r="11064" spans="1:13" x14ac:dyDescent="0.2">
      <c r="A11064" t="s">
        <v>38143</v>
      </c>
      <c r="B11064" t="s">
        <v>38144</v>
      </c>
      <c r="C11064" t="s">
        <v>58787</v>
      </c>
      <c r="D11064" t="s">
        <v>58788</v>
      </c>
      <c r="E11064" t="s">
        <v>19631</v>
      </c>
      <c r="F11064" t="s">
        <v>58789</v>
      </c>
      <c r="H11064" t="s">
        <v>19658</v>
      </c>
      <c r="I11064" t="s">
        <v>19659</v>
      </c>
      <c r="J11064" t="s">
        <v>58790</v>
      </c>
      <c r="K11064" t="s">
        <v>58791</v>
      </c>
      <c r="L11064" t="s">
        <v>303</v>
      </c>
      <c r="M11064" t="s">
        <v>20934</v>
      </c>
    </row>
    <row r="11065" spans="1:13" x14ac:dyDescent="0.2">
      <c r="A11065" t="s">
        <v>38143</v>
      </c>
      <c r="B11065" t="s">
        <v>38144</v>
      </c>
      <c r="C11065" t="s">
        <v>58792</v>
      </c>
      <c r="D11065" t="s">
        <v>572</v>
      </c>
      <c r="E11065" t="s">
        <v>573</v>
      </c>
      <c r="F11065" t="s">
        <v>58793</v>
      </c>
      <c r="G11065" t="s">
        <v>26722</v>
      </c>
      <c r="H11065" t="s">
        <v>58392</v>
      </c>
      <c r="I11065" t="s">
        <v>16526</v>
      </c>
      <c r="J11065" t="s">
        <v>58794</v>
      </c>
      <c r="K11065" t="s">
        <v>58795</v>
      </c>
      <c r="L11065" t="s">
        <v>303</v>
      </c>
      <c r="M11065" t="s">
        <v>58796</v>
      </c>
    </row>
    <row r="11066" spans="1:13" x14ac:dyDescent="0.2">
      <c r="A11066" t="s">
        <v>38143</v>
      </c>
      <c r="B11066" t="s">
        <v>38144</v>
      </c>
      <c r="C11066" t="s">
        <v>58797</v>
      </c>
      <c r="D11066" t="s">
        <v>58798</v>
      </c>
      <c r="E11066" t="s">
        <v>58799</v>
      </c>
      <c r="F11066" t="s">
        <v>58800</v>
      </c>
      <c r="G11066" t="s">
        <v>58801</v>
      </c>
      <c r="I11066" t="s">
        <v>16526</v>
      </c>
      <c r="J11066" t="s">
        <v>58802</v>
      </c>
      <c r="K11066" t="s">
        <v>58803</v>
      </c>
      <c r="L11066" t="s">
        <v>303</v>
      </c>
      <c r="M11066" t="s">
        <v>2631</v>
      </c>
    </row>
    <row r="11067" spans="1:13" x14ac:dyDescent="0.2">
      <c r="A11067" t="s">
        <v>38143</v>
      </c>
      <c r="B11067" t="s">
        <v>38144</v>
      </c>
      <c r="C11067" t="s">
        <v>58804</v>
      </c>
      <c r="D11067" t="s">
        <v>349</v>
      </c>
      <c r="F11067" t="s">
        <v>8140</v>
      </c>
      <c r="G11067" t="s">
        <v>58805</v>
      </c>
      <c r="H11067" t="s">
        <v>57817</v>
      </c>
      <c r="I11067" t="s">
        <v>19659</v>
      </c>
      <c r="J11067" t="s">
        <v>58019</v>
      </c>
      <c r="K11067" t="s">
        <v>58806</v>
      </c>
      <c r="L11067" t="s">
        <v>303</v>
      </c>
      <c r="M11067" t="s">
        <v>422</v>
      </c>
    </row>
    <row r="11068" spans="1:13" x14ac:dyDescent="0.2">
      <c r="A11068" t="s">
        <v>38143</v>
      </c>
      <c r="B11068" t="s">
        <v>38144</v>
      </c>
      <c r="C11068" t="s">
        <v>58807</v>
      </c>
      <c r="D11068" t="s">
        <v>366</v>
      </c>
      <c r="E11068" t="s">
        <v>367</v>
      </c>
      <c r="F11068" t="s">
        <v>58808</v>
      </c>
      <c r="G11068" t="s">
        <v>57913</v>
      </c>
      <c r="H11068" t="s">
        <v>16526</v>
      </c>
      <c r="J11068" t="s">
        <v>58809</v>
      </c>
      <c r="K11068" t="s">
        <v>58810</v>
      </c>
      <c r="L11068" t="s">
        <v>303</v>
      </c>
      <c r="M11068" t="s">
        <v>40878</v>
      </c>
    </row>
    <row r="11069" spans="1:13" x14ac:dyDescent="0.2">
      <c r="A11069" t="s">
        <v>38143</v>
      </c>
      <c r="B11069" t="s">
        <v>38144</v>
      </c>
      <c r="C11069" t="s">
        <v>58811</v>
      </c>
      <c r="D11069" t="s">
        <v>366</v>
      </c>
      <c r="E11069" t="s">
        <v>35783</v>
      </c>
      <c r="F11069" t="s">
        <v>40100</v>
      </c>
      <c r="G11069" t="s">
        <v>58812</v>
      </c>
      <c r="H11069" t="s">
        <v>58813</v>
      </c>
      <c r="I11069" t="s">
        <v>16526</v>
      </c>
      <c r="J11069" t="s">
        <v>58814</v>
      </c>
      <c r="K11069" t="s">
        <v>58815</v>
      </c>
      <c r="L11069" t="s">
        <v>303</v>
      </c>
      <c r="M11069" t="s">
        <v>4417</v>
      </c>
    </row>
    <row r="11070" spans="1:13" x14ac:dyDescent="0.2">
      <c r="A11070" t="s">
        <v>38143</v>
      </c>
      <c r="B11070" t="s">
        <v>38144</v>
      </c>
      <c r="C11070" t="s">
        <v>58816</v>
      </c>
      <c r="D11070" t="s">
        <v>15826</v>
      </c>
      <c r="E11070" t="s">
        <v>16542</v>
      </c>
      <c r="F11070" t="s">
        <v>58817</v>
      </c>
      <c r="G11070" t="s">
        <v>58818</v>
      </c>
      <c r="H11070" t="s">
        <v>58469</v>
      </c>
      <c r="I11070" t="s">
        <v>19659</v>
      </c>
      <c r="J11070" t="s">
        <v>58819</v>
      </c>
      <c r="K11070" t="s">
        <v>58820</v>
      </c>
      <c r="L11070" t="s">
        <v>303</v>
      </c>
      <c r="M11070" t="s">
        <v>7182</v>
      </c>
    </row>
    <row r="11071" spans="1:13" x14ac:dyDescent="0.2">
      <c r="A11071" t="s">
        <v>38143</v>
      </c>
      <c r="B11071" t="s">
        <v>38144</v>
      </c>
      <c r="C11071" t="s">
        <v>58821</v>
      </c>
      <c r="D11071" t="s">
        <v>572</v>
      </c>
      <c r="E11071" t="s">
        <v>573</v>
      </c>
      <c r="F11071" t="s">
        <v>484</v>
      </c>
      <c r="G11071" t="s">
        <v>981</v>
      </c>
      <c r="H11071" t="s">
        <v>58822</v>
      </c>
      <c r="I11071" t="s">
        <v>19659</v>
      </c>
      <c r="J11071" t="s">
        <v>58823</v>
      </c>
      <c r="K11071" t="s">
        <v>58824</v>
      </c>
      <c r="L11071" t="s">
        <v>303</v>
      </c>
      <c r="M11071" t="s">
        <v>9778</v>
      </c>
    </row>
    <row r="11072" spans="1:13" x14ac:dyDescent="0.2">
      <c r="A11072" t="s">
        <v>38143</v>
      </c>
      <c r="B11072" t="s">
        <v>38144</v>
      </c>
      <c r="C11072" t="s">
        <v>58825</v>
      </c>
      <c r="D11072" t="s">
        <v>349</v>
      </c>
      <c r="F11072" t="s">
        <v>58826</v>
      </c>
      <c r="G11072" t="s">
        <v>58827</v>
      </c>
      <c r="H11072" t="s">
        <v>57865</v>
      </c>
      <c r="I11072" t="s">
        <v>14806</v>
      </c>
      <c r="J11072" t="s">
        <v>58828</v>
      </c>
      <c r="K11072" t="s">
        <v>58829</v>
      </c>
      <c r="L11072" t="s">
        <v>303</v>
      </c>
      <c r="M11072" t="s">
        <v>422</v>
      </c>
    </row>
    <row r="11073" spans="1:13" x14ac:dyDescent="0.2">
      <c r="A11073" t="s">
        <v>38143</v>
      </c>
      <c r="B11073" t="s">
        <v>38144</v>
      </c>
      <c r="C11073" t="s">
        <v>58830</v>
      </c>
      <c r="D11073" t="s">
        <v>401</v>
      </c>
      <c r="E11073" t="s">
        <v>58831</v>
      </c>
      <c r="F11073" t="s">
        <v>58832</v>
      </c>
      <c r="H11073" t="s">
        <v>19658</v>
      </c>
      <c r="I11073" t="s">
        <v>19659</v>
      </c>
      <c r="J11073" t="s">
        <v>58833</v>
      </c>
      <c r="K11073" t="s">
        <v>58834</v>
      </c>
      <c r="L11073" t="s">
        <v>303</v>
      </c>
      <c r="M11073" t="s">
        <v>10476</v>
      </c>
    </row>
    <row r="11074" spans="1:13" x14ac:dyDescent="0.2">
      <c r="A11074" t="s">
        <v>38143</v>
      </c>
      <c r="B11074" t="s">
        <v>38144</v>
      </c>
      <c r="C11074" t="s">
        <v>58835</v>
      </c>
      <c r="D11074" t="s">
        <v>16824</v>
      </c>
      <c r="E11074" t="s">
        <v>58836</v>
      </c>
      <c r="F11074" t="s">
        <v>58837</v>
      </c>
      <c r="G11074" t="s">
        <v>37449</v>
      </c>
      <c r="I11074" t="s">
        <v>19659</v>
      </c>
      <c r="J11074" t="s">
        <v>58838</v>
      </c>
      <c r="K11074" t="s">
        <v>58839</v>
      </c>
      <c r="L11074" t="s">
        <v>303</v>
      </c>
      <c r="M11074" t="s">
        <v>1877</v>
      </c>
    </row>
    <row r="11075" spans="1:13" x14ac:dyDescent="0.2">
      <c r="A11075" t="s">
        <v>38143</v>
      </c>
      <c r="B11075" t="s">
        <v>38144</v>
      </c>
      <c r="C11075" t="s">
        <v>58840</v>
      </c>
      <c r="D11075" t="s">
        <v>15826</v>
      </c>
      <c r="E11075" t="s">
        <v>16542</v>
      </c>
      <c r="F11075" t="s">
        <v>58841</v>
      </c>
      <c r="G11075" t="s">
        <v>58842</v>
      </c>
      <c r="H11075" t="s">
        <v>58173</v>
      </c>
      <c r="I11075" t="s">
        <v>19670</v>
      </c>
      <c r="J11075" t="s">
        <v>58843</v>
      </c>
      <c r="K11075" t="s">
        <v>58728</v>
      </c>
      <c r="L11075" t="s">
        <v>303</v>
      </c>
      <c r="M11075" t="s">
        <v>7590</v>
      </c>
    </row>
    <row r="11076" spans="1:13" x14ac:dyDescent="0.2">
      <c r="A11076" t="s">
        <v>38143</v>
      </c>
      <c r="B11076" t="s">
        <v>38144</v>
      </c>
      <c r="C11076" t="s">
        <v>58844</v>
      </c>
      <c r="D11076" t="s">
        <v>401</v>
      </c>
      <c r="E11076" t="s">
        <v>402</v>
      </c>
      <c r="F11076" t="s">
        <v>19524</v>
      </c>
      <c r="G11076" t="s">
        <v>58845</v>
      </c>
      <c r="H11076" t="s">
        <v>19697</v>
      </c>
      <c r="J11076" t="s">
        <v>58846</v>
      </c>
      <c r="K11076" t="s">
        <v>58847</v>
      </c>
      <c r="L11076" t="s">
        <v>303</v>
      </c>
      <c r="M11076" t="s">
        <v>6995</v>
      </c>
    </row>
    <row r="11077" spans="1:13" x14ac:dyDescent="0.2">
      <c r="A11077" t="s">
        <v>38143</v>
      </c>
      <c r="B11077" t="s">
        <v>38144</v>
      </c>
      <c r="C11077" t="s">
        <v>58848</v>
      </c>
      <c r="D11077" t="s">
        <v>366</v>
      </c>
      <c r="E11077" t="s">
        <v>367</v>
      </c>
      <c r="F11077" t="s">
        <v>58849</v>
      </c>
      <c r="G11077" t="s">
        <v>58306</v>
      </c>
      <c r="I11077" t="s">
        <v>16526</v>
      </c>
      <c r="J11077" t="s">
        <v>58850</v>
      </c>
      <c r="K11077" t="s">
        <v>58851</v>
      </c>
      <c r="L11077" t="s">
        <v>303</v>
      </c>
      <c r="M11077" t="s">
        <v>44333</v>
      </c>
    </row>
    <row r="11078" spans="1:13" x14ac:dyDescent="0.2">
      <c r="A11078" t="s">
        <v>38143</v>
      </c>
      <c r="B11078" t="s">
        <v>38144</v>
      </c>
      <c r="C11078" t="s">
        <v>58852</v>
      </c>
      <c r="D11078" t="s">
        <v>349</v>
      </c>
      <c r="F11078" t="s">
        <v>58853</v>
      </c>
      <c r="G11078" t="s">
        <v>58088</v>
      </c>
      <c r="H11078" t="s">
        <v>16526</v>
      </c>
      <c r="J11078" t="s">
        <v>58854</v>
      </c>
      <c r="K11078" t="s">
        <v>58855</v>
      </c>
      <c r="L11078" t="s">
        <v>303</v>
      </c>
      <c r="M11078" t="s">
        <v>58856</v>
      </c>
    </row>
    <row r="11079" spans="1:13" x14ac:dyDescent="0.2">
      <c r="A11079" t="s">
        <v>38143</v>
      </c>
      <c r="B11079" t="s">
        <v>38144</v>
      </c>
      <c r="C11079" t="s">
        <v>58857</v>
      </c>
      <c r="D11079" t="s">
        <v>58858</v>
      </c>
      <c r="E11079" t="s">
        <v>58859</v>
      </c>
      <c r="F11079" t="s">
        <v>58860</v>
      </c>
      <c r="G11079" t="s">
        <v>5008</v>
      </c>
      <c r="H11079" t="s">
        <v>58861</v>
      </c>
      <c r="I11079" t="s">
        <v>19670</v>
      </c>
      <c r="J11079" t="s">
        <v>58862</v>
      </c>
      <c r="K11079" t="s">
        <v>58863</v>
      </c>
      <c r="L11079" t="s">
        <v>303</v>
      </c>
      <c r="M11079" t="s">
        <v>422</v>
      </c>
    </row>
    <row r="11080" spans="1:13" x14ac:dyDescent="0.2">
      <c r="A11080" t="s">
        <v>38143</v>
      </c>
      <c r="B11080" t="s">
        <v>38144</v>
      </c>
      <c r="C11080" t="s">
        <v>58864</v>
      </c>
      <c r="D11080" t="s">
        <v>492</v>
      </c>
      <c r="E11080" t="s">
        <v>493</v>
      </c>
      <c r="F11080" t="s">
        <v>58865</v>
      </c>
      <c r="G11080" t="s">
        <v>58866</v>
      </c>
      <c r="H11080" t="s">
        <v>58867</v>
      </c>
      <c r="I11080" t="s">
        <v>16526</v>
      </c>
      <c r="J11080" t="s">
        <v>58868</v>
      </c>
      <c r="K11080" t="s">
        <v>58869</v>
      </c>
      <c r="L11080" t="s">
        <v>303</v>
      </c>
      <c r="M11080" t="s">
        <v>1054</v>
      </c>
    </row>
    <row r="11081" spans="1:13" x14ac:dyDescent="0.2">
      <c r="A11081" t="s">
        <v>38143</v>
      </c>
      <c r="B11081" t="s">
        <v>38144</v>
      </c>
      <c r="C11081" t="s">
        <v>58870</v>
      </c>
      <c r="D11081" t="s">
        <v>15826</v>
      </c>
      <c r="E11081" t="s">
        <v>16542</v>
      </c>
      <c r="F11081" t="s">
        <v>58871</v>
      </c>
      <c r="H11081" t="s">
        <v>19683</v>
      </c>
      <c r="I11081" t="s">
        <v>19670</v>
      </c>
      <c r="J11081" t="s">
        <v>58872</v>
      </c>
      <c r="K11081" t="s">
        <v>58873</v>
      </c>
      <c r="L11081" t="s">
        <v>303</v>
      </c>
      <c r="M11081" t="s">
        <v>1054</v>
      </c>
    </row>
    <row r="11082" spans="1:13" x14ac:dyDescent="0.2">
      <c r="A11082" t="s">
        <v>38143</v>
      </c>
      <c r="B11082" t="s">
        <v>38144</v>
      </c>
      <c r="C11082" t="s">
        <v>58874</v>
      </c>
      <c r="D11082" t="s">
        <v>8198</v>
      </c>
      <c r="E11082" t="s">
        <v>5074</v>
      </c>
      <c r="F11082" t="s">
        <v>58875</v>
      </c>
      <c r="H11082" t="s">
        <v>58876</v>
      </c>
      <c r="I11082" t="s">
        <v>19670</v>
      </c>
      <c r="J11082" t="s">
        <v>58877</v>
      </c>
      <c r="K11082" t="s">
        <v>58878</v>
      </c>
      <c r="L11082" t="s">
        <v>303</v>
      </c>
      <c r="M11082" t="s">
        <v>8898</v>
      </c>
    </row>
    <row r="11083" spans="1:13" x14ac:dyDescent="0.2">
      <c r="A11083" t="s">
        <v>38143</v>
      </c>
      <c r="B11083" t="s">
        <v>38144</v>
      </c>
      <c r="C11083" t="s">
        <v>58879</v>
      </c>
      <c r="D11083" t="s">
        <v>15826</v>
      </c>
      <c r="E11083" t="s">
        <v>16542</v>
      </c>
      <c r="F11083" t="s">
        <v>32272</v>
      </c>
      <c r="H11083" t="s">
        <v>58880</v>
      </c>
      <c r="I11083" t="s">
        <v>19659</v>
      </c>
      <c r="J11083" t="s">
        <v>58881</v>
      </c>
      <c r="K11083" t="s">
        <v>58882</v>
      </c>
      <c r="L11083" t="s">
        <v>303</v>
      </c>
      <c r="M11083" t="s">
        <v>1581</v>
      </c>
    </row>
    <row r="11084" spans="1:13" x14ac:dyDescent="0.2">
      <c r="A11084" t="s">
        <v>38143</v>
      </c>
      <c r="B11084" t="s">
        <v>38144</v>
      </c>
      <c r="C11084" t="s">
        <v>58883</v>
      </c>
      <c r="D11084" t="s">
        <v>58005</v>
      </c>
      <c r="E11084" t="s">
        <v>58006</v>
      </c>
      <c r="F11084" t="s">
        <v>58884</v>
      </c>
      <c r="H11084" t="s">
        <v>58008</v>
      </c>
      <c r="I11084" t="s">
        <v>16526</v>
      </c>
      <c r="J11084" t="s">
        <v>58885</v>
      </c>
      <c r="K11084" t="s">
        <v>58886</v>
      </c>
      <c r="L11084" t="s">
        <v>303</v>
      </c>
      <c r="M11084" t="s">
        <v>58887</v>
      </c>
    </row>
    <row r="11085" spans="1:13" x14ac:dyDescent="0.2">
      <c r="A11085" t="s">
        <v>38143</v>
      </c>
      <c r="B11085" t="s">
        <v>38144</v>
      </c>
      <c r="C11085" t="s">
        <v>58888</v>
      </c>
      <c r="D11085" t="s">
        <v>572</v>
      </c>
      <c r="E11085" t="s">
        <v>573</v>
      </c>
      <c r="F11085" t="s">
        <v>58889</v>
      </c>
      <c r="G11085" t="s">
        <v>58392</v>
      </c>
      <c r="H11085" t="s">
        <v>16526</v>
      </c>
      <c r="J11085" t="s">
        <v>58890</v>
      </c>
      <c r="K11085" t="s">
        <v>58891</v>
      </c>
      <c r="L11085" t="s">
        <v>303</v>
      </c>
      <c r="M11085" t="s">
        <v>5402</v>
      </c>
    </row>
    <row r="11086" spans="1:13" x14ac:dyDescent="0.2">
      <c r="A11086" t="s">
        <v>38143</v>
      </c>
      <c r="B11086" t="s">
        <v>38144</v>
      </c>
      <c r="C11086" t="s">
        <v>58892</v>
      </c>
      <c r="D11086" t="s">
        <v>492</v>
      </c>
      <c r="E11086" t="s">
        <v>493</v>
      </c>
      <c r="F11086" t="s">
        <v>58893</v>
      </c>
      <c r="G11086" t="s">
        <v>58894</v>
      </c>
      <c r="H11086" t="s">
        <v>58306</v>
      </c>
      <c r="I11086" t="s">
        <v>16526</v>
      </c>
      <c r="J11086" t="s">
        <v>58895</v>
      </c>
      <c r="K11086" t="s">
        <v>58896</v>
      </c>
      <c r="L11086" t="s">
        <v>303</v>
      </c>
      <c r="M11086" t="s">
        <v>5638</v>
      </c>
    </row>
    <row r="11087" spans="1:13" x14ac:dyDescent="0.2">
      <c r="A11087" t="s">
        <v>38143</v>
      </c>
      <c r="B11087" t="s">
        <v>38144</v>
      </c>
      <c r="C11087" t="s">
        <v>58897</v>
      </c>
      <c r="D11087" t="s">
        <v>349</v>
      </c>
      <c r="E11087" t="s">
        <v>1348</v>
      </c>
      <c r="F11087" t="s">
        <v>22357</v>
      </c>
      <c r="G11087" t="s">
        <v>58898</v>
      </c>
      <c r="H11087" t="s">
        <v>16526</v>
      </c>
      <c r="J11087" t="s">
        <v>58899</v>
      </c>
      <c r="K11087" t="s">
        <v>58900</v>
      </c>
      <c r="L11087" t="s">
        <v>303</v>
      </c>
      <c r="M11087" t="s">
        <v>17089</v>
      </c>
    </row>
    <row r="11088" spans="1:13" x14ac:dyDescent="0.2">
      <c r="A11088" t="s">
        <v>38143</v>
      </c>
      <c r="B11088" t="s">
        <v>38144</v>
      </c>
      <c r="C11088" t="s">
        <v>58901</v>
      </c>
      <c r="D11088" t="s">
        <v>58902</v>
      </c>
      <c r="E11088" t="s">
        <v>58903</v>
      </c>
      <c r="F11088" t="s">
        <v>58904</v>
      </c>
      <c r="G11088" t="s">
        <v>58905</v>
      </c>
      <c r="H11088" t="s">
        <v>2312</v>
      </c>
      <c r="I11088" t="s">
        <v>19659</v>
      </c>
      <c r="J11088" t="s">
        <v>58906</v>
      </c>
      <c r="K11088" t="s">
        <v>58907</v>
      </c>
      <c r="L11088" t="s">
        <v>303</v>
      </c>
      <c r="M11088" t="s">
        <v>20044</v>
      </c>
    </row>
    <row r="11089" spans="1:13" x14ac:dyDescent="0.2">
      <c r="A11089" t="s">
        <v>38143</v>
      </c>
      <c r="B11089" t="s">
        <v>38144</v>
      </c>
      <c r="C11089" t="s">
        <v>58908</v>
      </c>
      <c r="D11089" t="s">
        <v>349</v>
      </c>
      <c r="E11089" t="s">
        <v>424</v>
      </c>
      <c r="F11089" t="s">
        <v>58909</v>
      </c>
      <c r="G11089" t="s">
        <v>58910</v>
      </c>
      <c r="H11089" t="s">
        <v>58911</v>
      </c>
      <c r="I11089" t="s">
        <v>16526</v>
      </c>
      <c r="J11089" t="s">
        <v>58912</v>
      </c>
      <c r="K11089" t="s">
        <v>58913</v>
      </c>
      <c r="L11089" t="s">
        <v>303</v>
      </c>
      <c r="M11089" t="s">
        <v>7672</v>
      </c>
    </row>
    <row r="11090" spans="1:13" x14ac:dyDescent="0.2">
      <c r="A11090" t="s">
        <v>38143</v>
      </c>
      <c r="B11090" t="s">
        <v>38144</v>
      </c>
      <c r="C11090" t="s">
        <v>58914</v>
      </c>
      <c r="D11090" t="s">
        <v>349</v>
      </c>
      <c r="F11090" t="s">
        <v>9250</v>
      </c>
      <c r="G11090" t="s">
        <v>19823</v>
      </c>
      <c r="H11090" t="s">
        <v>16526</v>
      </c>
      <c r="J11090" t="s">
        <v>58915</v>
      </c>
      <c r="K11090" t="s">
        <v>58916</v>
      </c>
      <c r="L11090" t="s">
        <v>303</v>
      </c>
      <c r="M11090" t="s">
        <v>43650</v>
      </c>
    </row>
    <row r="11091" spans="1:13" x14ac:dyDescent="0.2">
      <c r="A11091" t="s">
        <v>38143</v>
      </c>
      <c r="B11091" t="s">
        <v>38144</v>
      </c>
      <c r="C11091" t="s">
        <v>58917</v>
      </c>
      <c r="D11091" t="s">
        <v>349</v>
      </c>
      <c r="E11091" t="s">
        <v>424</v>
      </c>
      <c r="F11091" t="s">
        <v>58918</v>
      </c>
      <c r="G11091" t="s">
        <v>58919</v>
      </c>
      <c r="H11091" t="s">
        <v>19669</v>
      </c>
      <c r="I11091" t="s">
        <v>19670</v>
      </c>
      <c r="J11091" t="s">
        <v>58920</v>
      </c>
      <c r="K11091" t="s">
        <v>58921</v>
      </c>
      <c r="L11091" t="s">
        <v>303</v>
      </c>
      <c r="M11091" t="s">
        <v>29198</v>
      </c>
    </row>
    <row r="11092" spans="1:13" x14ac:dyDescent="0.2">
      <c r="A11092" t="s">
        <v>38143</v>
      </c>
      <c r="B11092" t="s">
        <v>38144</v>
      </c>
      <c r="C11092" t="s">
        <v>58922</v>
      </c>
      <c r="D11092" t="s">
        <v>58923</v>
      </c>
      <c r="E11092" t="s">
        <v>46855</v>
      </c>
      <c r="F11092" t="s">
        <v>58924</v>
      </c>
      <c r="H11092" t="s">
        <v>19677</v>
      </c>
      <c r="I11092" t="s">
        <v>19659</v>
      </c>
      <c r="J11092" t="s">
        <v>58925</v>
      </c>
      <c r="K11092" t="s">
        <v>58926</v>
      </c>
      <c r="L11092" t="s">
        <v>303</v>
      </c>
      <c r="M11092" t="s">
        <v>11568</v>
      </c>
    </row>
    <row r="11093" spans="1:13" x14ac:dyDescent="0.2">
      <c r="A11093" t="s">
        <v>38143</v>
      </c>
      <c r="B11093" t="s">
        <v>38144</v>
      </c>
      <c r="C11093" t="s">
        <v>58927</v>
      </c>
      <c r="D11093" t="s">
        <v>572</v>
      </c>
      <c r="E11093" t="s">
        <v>573</v>
      </c>
      <c r="F11093" t="s">
        <v>23661</v>
      </c>
      <c r="G11093" t="s">
        <v>58928</v>
      </c>
      <c r="H11093" t="s">
        <v>16526</v>
      </c>
      <c r="J11093" t="s">
        <v>58929</v>
      </c>
      <c r="K11093" t="s">
        <v>58930</v>
      </c>
      <c r="L11093" t="s">
        <v>303</v>
      </c>
      <c r="M11093" t="s">
        <v>3883</v>
      </c>
    </row>
    <row r="11094" spans="1:13" x14ac:dyDescent="0.2">
      <c r="A11094" t="s">
        <v>38143</v>
      </c>
      <c r="B11094" t="s">
        <v>38144</v>
      </c>
      <c r="C11094" t="s">
        <v>58931</v>
      </c>
      <c r="D11094" t="s">
        <v>349</v>
      </c>
      <c r="E11094" t="s">
        <v>424</v>
      </c>
      <c r="F11094" t="s">
        <v>58932</v>
      </c>
      <c r="G11094" t="s">
        <v>58933</v>
      </c>
      <c r="H11094" t="s">
        <v>58934</v>
      </c>
      <c r="I11094" t="s">
        <v>20203</v>
      </c>
      <c r="J11094" t="s">
        <v>58935</v>
      </c>
      <c r="K11094" t="s">
        <v>58936</v>
      </c>
      <c r="L11094" t="s">
        <v>303</v>
      </c>
      <c r="M11094" t="s">
        <v>2725</v>
      </c>
    </row>
    <row r="11095" spans="1:13" x14ac:dyDescent="0.2">
      <c r="A11095" t="s">
        <v>38143</v>
      </c>
      <c r="B11095" t="s">
        <v>38144</v>
      </c>
      <c r="C11095" t="s">
        <v>58937</v>
      </c>
      <c r="D11095" t="s">
        <v>572</v>
      </c>
      <c r="E11095" t="s">
        <v>573</v>
      </c>
      <c r="F11095" t="s">
        <v>30611</v>
      </c>
      <c r="G11095" t="s">
        <v>58778</v>
      </c>
      <c r="H11095" t="s">
        <v>58938</v>
      </c>
      <c r="I11095" t="s">
        <v>19659</v>
      </c>
      <c r="J11095" t="s">
        <v>58939</v>
      </c>
      <c r="K11095" t="s">
        <v>58940</v>
      </c>
      <c r="L11095" t="s">
        <v>303</v>
      </c>
      <c r="M11095" t="s">
        <v>57784</v>
      </c>
    </row>
    <row r="11096" spans="1:13" x14ac:dyDescent="0.2">
      <c r="A11096" t="s">
        <v>38143</v>
      </c>
      <c r="B11096" t="s">
        <v>38144</v>
      </c>
      <c r="C11096" t="s">
        <v>58941</v>
      </c>
      <c r="D11096" t="s">
        <v>349</v>
      </c>
      <c r="F11096" t="s">
        <v>10614</v>
      </c>
      <c r="G11096" t="s">
        <v>58598</v>
      </c>
      <c r="H11096" t="s">
        <v>16526</v>
      </c>
      <c r="J11096" t="s">
        <v>58942</v>
      </c>
      <c r="K11096" t="s">
        <v>58943</v>
      </c>
      <c r="L11096" t="s">
        <v>303</v>
      </c>
      <c r="M11096" t="s">
        <v>422</v>
      </c>
    </row>
    <row r="11097" spans="1:13" x14ac:dyDescent="0.2">
      <c r="A11097" t="s">
        <v>38143</v>
      </c>
      <c r="B11097" t="s">
        <v>38144</v>
      </c>
      <c r="C11097" t="s">
        <v>58944</v>
      </c>
      <c r="D11097" t="s">
        <v>58945</v>
      </c>
      <c r="E11097" t="s">
        <v>58946</v>
      </c>
      <c r="F11097" t="s">
        <v>58947</v>
      </c>
      <c r="G11097" t="s">
        <v>58116</v>
      </c>
      <c r="H11097" t="s">
        <v>19670</v>
      </c>
      <c r="J11097" t="s">
        <v>58948</v>
      </c>
      <c r="K11097" t="s">
        <v>58949</v>
      </c>
      <c r="L11097" t="s">
        <v>303</v>
      </c>
      <c r="M11097" t="s">
        <v>3684</v>
      </c>
    </row>
    <row r="11098" spans="1:13" x14ac:dyDescent="0.2">
      <c r="A11098" t="s">
        <v>38143</v>
      </c>
      <c r="B11098" t="s">
        <v>38144</v>
      </c>
      <c r="C11098" t="s">
        <v>58950</v>
      </c>
      <c r="D11098" t="s">
        <v>58951</v>
      </c>
      <c r="E11098" t="s">
        <v>58952</v>
      </c>
      <c r="F11098" t="s">
        <v>8482</v>
      </c>
      <c r="G11098" t="s">
        <v>58953</v>
      </c>
      <c r="H11098" t="s">
        <v>58954</v>
      </c>
      <c r="I11098" t="s">
        <v>58955</v>
      </c>
      <c r="J11098" t="s">
        <v>58956</v>
      </c>
      <c r="K11098" t="s">
        <v>58957</v>
      </c>
      <c r="L11098" t="s">
        <v>303</v>
      </c>
      <c r="M11098" t="s">
        <v>20366</v>
      </c>
    </row>
    <row r="11099" spans="1:13" x14ac:dyDescent="0.2">
      <c r="A11099" t="s">
        <v>38143</v>
      </c>
      <c r="B11099" t="s">
        <v>38144</v>
      </c>
      <c r="C11099" t="s">
        <v>58958</v>
      </c>
      <c r="D11099" t="s">
        <v>572</v>
      </c>
      <c r="E11099" t="s">
        <v>573</v>
      </c>
      <c r="F11099" t="s">
        <v>981</v>
      </c>
      <c r="G11099" t="s">
        <v>58959</v>
      </c>
      <c r="H11099" t="s">
        <v>57908</v>
      </c>
      <c r="I11099" t="s">
        <v>19659</v>
      </c>
      <c r="J11099" t="s">
        <v>58960</v>
      </c>
      <c r="K11099" t="s">
        <v>58961</v>
      </c>
      <c r="L11099" t="s">
        <v>303</v>
      </c>
      <c r="M11099" t="s">
        <v>57784</v>
      </c>
    </row>
    <row r="11100" spans="1:13" x14ac:dyDescent="0.2">
      <c r="A11100" t="s">
        <v>38143</v>
      </c>
      <c r="B11100" t="s">
        <v>38144</v>
      </c>
      <c r="C11100" t="s">
        <v>58962</v>
      </c>
      <c r="D11100" t="s">
        <v>58963</v>
      </c>
      <c r="E11100" t="s">
        <v>58964</v>
      </c>
      <c r="F11100" t="s">
        <v>52509</v>
      </c>
      <c r="H11100" t="s">
        <v>58965</v>
      </c>
      <c r="I11100" t="s">
        <v>14806</v>
      </c>
      <c r="J11100" t="s">
        <v>58966</v>
      </c>
      <c r="K11100" t="s">
        <v>58967</v>
      </c>
      <c r="L11100" t="s">
        <v>303</v>
      </c>
      <c r="M11100" t="s">
        <v>58968</v>
      </c>
    </row>
    <row r="11101" spans="1:13" x14ac:dyDescent="0.2">
      <c r="A11101" t="s">
        <v>38143</v>
      </c>
      <c r="B11101" t="s">
        <v>38144</v>
      </c>
      <c r="C11101" t="s">
        <v>58969</v>
      </c>
      <c r="D11101" t="s">
        <v>16697</v>
      </c>
      <c r="E11101" t="s">
        <v>58970</v>
      </c>
      <c r="F11101" t="s">
        <v>58971</v>
      </c>
      <c r="H11101" t="s">
        <v>19669</v>
      </c>
      <c r="I11101" t="s">
        <v>19670</v>
      </c>
      <c r="J11101" t="s">
        <v>58972</v>
      </c>
      <c r="K11101" t="s">
        <v>58973</v>
      </c>
      <c r="L11101" t="s">
        <v>303</v>
      </c>
      <c r="M11101" t="s">
        <v>19686</v>
      </c>
    </row>
    <row r="11102" spans="1:13" x14ac:dyDescent="0.2">
      <c r="A11102" t="s">
        <v>38143</v>
      </c>
      <c r="B11102" t="s">
        <v>38144</v>
      </c>
      <c r="C11102" t="s">
        <v>58974</v>
      </c>
      <c r="D11102" t="s">
        <v>492</v>
      </c>
      <c r="E11102" t="s">
        <v>54023</v>
      </c>
      <c r="F11102" t="s">
        <v>58975</v>
      </c>
      <c r="G11102" t="s">
        <v>58976</v>
      </c>
      <c r="H11102" t="s">
        <v>57917</v>
      </c>
      <c r="I11102" t="s">
        <v>16526</v>
      </c>
      <c r="J11102" t="s">
        <v>58977</v>
      </c>
      <c r="K11102" t="s">
        <v>58978</v>
      </c>
      <c r="L11102" t="s">
        <v>303</v>
      </c>
      <c r="M11102" t="s">
        <v>58979</v>
      </c>
    </row>
    <row r="11103" spans="1:13" x14ac:dyDescent="0.2">
      <c r="A11103" t="s">
        <v>38143</v>
      </c>
      <c r="B11103" t="s">
        <v>38144</v>
      </c>
      <c r="C11103" t="s">
        <v>58980</v>
      </c>
      <c r="D11103" t="s">
        <v>58981</v>
      </c>
      <c r="E11103" t="s">
        <v>58982</v>
      </c>
      <c r="F11103" t="s">
        <v>58983</v>
      </c>
      <c r="G11103" t="s">
        <v>8918</v>
      </c>
      <c r="H11103" t="s">
        <v>58984</v>
      </c>
      <c r="I11103" t="s">
        <v>14806</v>
      </c>
      <c r="J11103" t="s">
        <v>58985</v>
      </c>
      <c r="K11103" t="s">
        <v>58986</v>
      </c>
      <c r="L11103" t="s">
        <v>303</v>
      </c>
      <c r="M11103" t="s">
        <v>10872</v>
      </c>
    </row>
    <row r="11104" spans="1:13" x14ac:dyDescent="0.2">
      <c r="A11104" t="s">
        <v>38143</v>
      </c>
      <c r="B11104" t="s">
        <v>38144</v>
      </c>
      <c r="C11104" t="s">
        <v>58987</v>
      </c>
      <c r="D11104" t="s">
        <v>15826</v>
      </c>
      <c r="E11104" t="s">
        <v>16542</v>
      </c>
      <c r="F11104" t="s">
        <v>58988</v>
      </c>
      <c r="G11104" t="s">
        <v>2312</v>
      </c>
      <c r="H11104" t="s">
        <v>19659</v>
      </c>
      <c r="J11104" t="s">
        <v>58989</v>
      </c>
      <c r="K11104" t="s">
        <v>58990</v>
      </c>
      <c r="L11104" t="s">
        <v>303</v>
      </c>
      <c r="M11104" t="s">
        <v>5549</v>
      </c>
    </row>
    <row r="11105" spans="1:13" x14ac:dyDescent="0.2">
      <c r="A11105" t="s">
        <v>38143</v>
      </c>
      <c r="B11105" t="s">
        <v>38144</v>
      </c>
      <c r="C11105" t="s">
        <v>58991</v>
      </c>
      <c r="D11105" t="s">
        <v>349</v>
      </c>
      <c r="E11105" t="s">
        <v>424</v>
      </c>
      <c r="F11105" t="s">
        <v>58992</v>
      </c>
      <c r="G11105" t="s">
        <v>58993</v>
      </c>
      <c r="I11105" t="s">
        <v>16526</v>
      </c>
      <c r="J11105" t="s">
        <v>58994</v>
      </c>
      <c r="K11105" t="s">
        <v>58995</v>
      </c>
      <c r="L11105" t="s">
        <v>303</v>
      </c>
      <c r="M11105" t="s">
        <v>58996</v>
      </c>
    </row>
    <row r="11106" spans="1:13" x14ac:dyDescent="0.2">
      <c r="A11106" t="s">
        <v>38143</v>
      </c>
      <c r="B11106" t="s">
        <v>38144</v>
      </c>
      <c r="C11106" t="s">
        <v>58997</v>
      </c>
      <c r="D11106" t="s">
        <v>58435</v>
      </c>
      <c r="E11106" t="s">
        <v>58998</v>
      </c>
      <c r="F11106" t="s">
        <v>58999</v>
      </c>
      <c r="G11106" t="s">
        <v>58438</v>
      </c>
      <c r="H11106" t="s">
        <v>58439</v>
      </c>
      <c r="I11106" t="s">
        <v>16526</v>
      </c>
      <c r="J11106" t="s">
        <v>58440</v>
      </c>
      <c r="K11106" t="s">
        <v>59000</v>
      </c>
      <c r="L11106" t="s">
        <v>303</v>
      </c>
      <c r="M11106" t="s">
        <v>3520</v>
      </c>
    </row>
    <row r="11107" spans="1:13" x14ac:dyDescent="0.2">
      <c r="A11107" t="s">
        <v>38143</v>
      </c>
      <c r="B11107" t="s">
        <v>38144</v>
      </c>
      <c r="C11107" t="s">
        <v>59001</v>
      </c>
      <c r="D11107" t="s">
        <v>16760</v>
      </c>
      <c r="E11107" t="s">
        <v>59002</v>
      </c>
      <c r="F11107" t="s">
        <v>59003</v>
      </c>
      <c r="G11107" t="s">
        <v>59004</v>
      </c>
      <c r="H11107" t="s">
        <v>58109</v>
      </c>
      <c r="I11107" t="s">
        <v>19670</v>
      </c>
      <c r="J11107" t="s">
        <v>59005</v>
      </c>
      <c r="K11107" t="s">
        <v>59006</v>
      </c>
      <c r="L11107" t="s">
        <v>303</v>
      </c>
      <c r="M11107" t="s">
        <v>2647</v>
      </c>
    </row>
    <row r="11108" spans="1:13" x14ac:dyDescent="0.2">
      <c r="A11108" t="s">
        <v>38143</v>
      </c>
      <c r="B11108" t="s">
        <v>38144</v>
      </c>
      <c r="C11108" t="s">
        <v>59007</v>
      </c>
      <c r="D11108" t="s">
        <v>15826</v>
      </c>
      <c r="E11108" t="s">
        <v>59008</v>
      </c>
      <c r="F11108" t="s">
        <v>59009</v>
      </c>
      <c r="G11108" t="s">
        <v>57902</v>
      </c>
      <c r="H11108" t="s">
        <v>19670</v>
      </c>
      <c r="J11108" t="s">
        <v>59010</v>
      </c>
      <c r="K11108" t="s">
        <v>59011</v>
      </c>
      <c r="L11108" t="s">
        <v>303</v>
      </c>
      <c r="M11108" t="s">
        <v>12245</v>
      </c>
    </row>
    <row r="11109" spans="1:13" x14ac:dyDescent="0.2">
      <c r="A11109" t="s">
        <v>38143</v>
      </c>
      <c r="B11109" t="s">
        <v>38144</v>
      </c>
      <c r="C11109" t="s">
        <v>59012</v>
      </c>
      <c r="D11109" t="s">
        <v>59013</v>
      </c>
      <c r="E11109" t="s">
        <v>59014</v>
      </c>
      <c r="F11109" t="s">
        <v>59015</v>
      </c>
      <c r="G11109" t="s">
        <v>59016</v>
      </c>
      <c r="H11109" t="s">
        <v>57855</v>
      </c>
      <c r="I11109" t="s">
        <v>19659</v>
      </c>
      <c r="J11109" t="s">
        <v>59017</v>
      </c>
      <c r="K11109" t="s">
        <v>59018</v>
      </c>
      <c r="L11109" t="s">
        <v>303</v>
      </c>
      <c r="M11109" t="s">
        <v>2881</v>
      </c>
    </row>
    <row r="11110" spans="1:13" x14ac:dyDescent="0.2">
      <c r="A11110" t="s">
        <v>38143</v>
      </c>
      <c r="B11110" t="s">
        <v>38144</v>
      </c>
      <c r="C11110" t="s">
        <v>59019</v>
      </c>
      <c r="D11110" t="s">
        <v>349</v>
      </c>
      <c r="F11110" t="s">
        <v>59020</v>
      </c>
      <c r="G11110" t="s">
        <v>19697</v>
      </c>
      <c r="H11110" t="s">
        <v>19659</v>
      </c>
      <c r="J11110" t="s">
        <v>58432</v>
      </c>
      <c r="K11110" t="s">
        <v>59021</v>
      </c>
      <c r="L11110" t="s">
        <v>303</v>
      </c>
      <c r="M11110" t="s">
        <v>422</v>
      </c>
    </row>
    <row r="11111" spans="1:13" x14ac:dyDescent="0.2">
      <c r="A11111" t="s">
        <v>38143</v>
      </c>
      <c r="B11111" t="s">
        <v>38144</v>
      </c>
      <c r="C11111" t="s">
        <v>59022</v>
      </c>
      <c r="D11111" t="s">
        <v>349</v>
      </c>
      <c r="E11111" t="s">
        <v>13874</v>
      </c>
      <c r="F11111" t="s">
        <v>59023</v>
      </c>
      <c r="G11111" t="s">
        <v>981</v>
      </c>
      <c r="H11111" t="s">
        <v>58911</v>
      </c>
      <c r="I11111" t="s">
        <v>16526</v>
      </c>
      <c r="J11111" t="s">
        <v>59024</v>
      </c>
      <c r="K11111" t="s">
        <v>59025</v>
      </c>
      <c r="L11111" t="s">
        <v>303</v>
      </c>
      <c r="M11111" t="s">
        <v>422</v>
      </c>
    </row>
    <row r="11112" spans="1:13" x14ac:dyDescent="0.2">
      <c r="A11112" t="s">
        <v>38143</v>
      </c>
      <c r="B11112" t="s">
        <v>38144</v>
      </c>
      <c r="C11112" t="s">
        <v>59026</v>
      </c>
      <c r="D11112" t="s">
        <v>19749</v>
      </c>
      <c r="E11112" t="s">
        <v>59027</v>
      </c>
      <c r="F11112" t="s">
        <v>31226</v>
      </c>
      <c r="G11112" t="s">
        <v>59028</v>
      </c>
      <c r="H11112" t="s">
        <v>57771</v>
      </c>
      <c r="I11112" t="s">
        <v>16526</v>
      </c>
      <c r="J11112" t="s">
        <v>59029</v>
      </c>
      <c r="K11112" t="s">
        <v>59030</v>
      </c>
      <c r="L11112" t="s">
        <v>303</v>
      </c>
      <c r="M11112" t="s">
        <v>9532</v>
      </c>
    </row>
    <row r="11113" spans="1:13" x14ac:dyDescent="0.2">
      <c r="A11113" t="s">
        <v>38143</v>
      </c>
      <c r="B11113" t="s">
        <v>38144</v>
      </c>
      <c r="C11113" t="s">
        <v>59031</v>
      </c>
      <c r="D11113" t="s">
        <v>8198</v>
      </c>
      <c r="E11113" t="s">
        <v>59032</v>
      </c>
      <c r="F11113" t="s">
        <v>59033</v>
      </c>
      <c r="G11113" t="s">
        <v>59034</v>
      </c>
      <c r="H11113" t="s">
        <v>57902</v>
      </c>
      <c r="I11113" t="s">
        <v>19670</v>
      </c>
      <c r="J11113" t="s">
        <v>59035</v>
      </c>
      <c r="K11113" t="s">
        <v>59036</v>
      </c>
      <c r="L11113" t="s">
        <v>303</v>
      </c>
      <c r="M11113" t="s">
        <v>6289</v>
      </c>
    </row>
    <row r="11114" spans="1:13" x14ac:dyDescent="0.2">
      <c r="A11114" t="s">
        <v>38143</v>
      </c>
      <c r="B11114" t="s">
        <v>38144</v>
      </c>
      <c r="C11114" t="s">
        <v>59037</v>
      </c>
      <c r="D11114" t="s">
        <v>16824</v>
      </c>
      <c r="E11114" t="s">
        <v>59038</v>
      </c>
      <c r="F11114" t="s">
        <v>59039</v>
      </c>
      <c r="H11114" t="s">
        <v>19697</v>
      </c>
      <c r="I11114" t="s">
        <v>19659</v>
      </c>
      <c r="J11114" t="s">
        <v>59040</v>
      </c>
      <c r="K11114" t="s">
        <v>59041</v>
      </c>
      <c r="L11114" t="s">
        <v>303</v>
      </c>
      <c r="M11114" t="s">
        <v>3697</v>
      </c>
    </row>
    <row r="11115" spans="1:13" x14ac:dyDescent="0.2">
      <c r="A11115" t="s">
        <v>38143</v>
      </c>
      <c r="B11115" t="s">
        <v>38144</v>
      </c>
      <c r="C11115" t="s">
        <v>59042</v>
      </c>
      <c r="D11115" t="s">
        <v>58586</v>
      </c>
      <c r="E11115" t="s">
        <v>59043</v>
      </c>
      <c r="F11115" t="s">
        <v>59044</v>
      </c>
      <c r="H11115" t="s">
        <v>19669</v>
      </c>
      <c r="I11115" t="s">
        <v>19670</v>
      </c>
      <c r="J11115" t="s">
        <v>59045</v>
      </c>
      <c r="K11115" t="s">
        <v>59046</v>
      </c>
      <c r="L11115" t="s">
        <v>303</v>
      </c>
      <c r="M11115" t="s">
        <v>43545</v>
      </c>
    </row>
    <row r="11116" spans="1:13" x14ac:dyDescent="0.2">
      <c r="A11116" t="s">
        <v>38143</v>
      </c>
      <c r="B11116" t="s">
        <v>38144</v>
      </c>
      <c r="C11116" t="s">
        <v>59047</v>
      </c>
      <c r="D11116" t="s">
        <v>59048</v>
      </c>
      <c r="E11116" t="s">
        <v>59049</v>
      </c>
      <c r="F11116" t="s">
        <v>59050</v>
      </c>
      <c r="G11116" t="s">
        <v>58733</v>
      </c>
      <c r="H11116" t="s">
        <v>58598</v>
      </c>
      <c r="I11116" t="s">
        <v>16526</v>
      </c>
      <c r="J11116" t="s">
        <v>59051</v>
      </c>
      <c r="K11116" t="s">
        <v>59052</v>
      </c>
      <c r="L11116" t="s">
        <v>303</v>
      </c>
      <c r="M11116" t="s">
        <v>822</v>
      </c>
    </row>
    <row r="11117" spans="1:13" x14ac:dyDescent="0.2">
      <c r="A11117" t="s">
        <v>38143</v>
      </c>
      <c r="B11117" t="s">
        <v>38144</v>
      </c>
      <c r="C11117" t="s">
        <v>59053</v>
      </c>
      <c r="D11117" t="s">
        <v>572</v>
      </c>
      <c r="E11117" t="s">
        <v>573</v>
      </c>
      <c r="F11117" t="s">
        <v>59054</v>
      </c>
      <c r="G11117" t="s">
        <v>59055</v>
      </c>
      <c r="H11117" t="s">
        <v>19658</v>
      </c>
      <c r="I11117" t="s">
        <v>19659</v>
      </c>
      <c r="J11117" t="s">
        <v>59056</v>
      </c>
      <c r="K11117" t="s">
        <v>59057</v>
      </c>
      <c r="L11117" t="s">
        <v>303</v>
      </c>
      <c r="M11117" t="s">
        <v>20718</v>
      </c>
    </row>
    <row r="11118" spans="1:13" x14ac:dyDescent="0.2">
      <c r="A11118" t="s">
        <v>38143</v>
      </c>
      <c r="B11118" t="s">
        <v>38144</v>
      </c>
      <c r="C11118" t="s">
        <v>59058</v>
      </c>
      <c r="D11118" t="s">
        <v>59059</v>
      </c>
      <c r="E11118" t="s">
        <v>59060</v>
      </c>
      <c r="F11118" t="s">
        <v>59061</v>
      </c>
      <c r="H11118" t="s">
        <v>58911</v>
      </c>
      <c r="I11118" t="s">
        <v>16526</v>
      </c>
      <c r="J11118" t="s">
        <v>59062</v>
      </c>
      <c r="K11118" t="s">
        <v>59063</v>
      </c>
      <c r="L11118" t="s">
        <v>303</v>
      </c>
      <c r="M11118" t="s">
        <v>364</v>
      </c>
    </row>
    <row r="11119" spans="1:13" x14ac:dyDescent="0.2">
      <c r="A11119" t="s">
        <v>38143</v>
      </c>
      <c r="B11119" t="s">
        <v>38144</v>
      </c>
      <c r="C11119" t="s">
        <v>59064</v>
      </c>
      <c r="D11119" t="s">
        <v>349</v>
      </c>
      <c r="E11119" t="s">
        <v>424</v>
      </c>
      <c r="F11119" t="s">
        <v>59065</v>
      </c>
      <c r="G11119" t="s">
        <v>59066</v>
      </c>
      <c r="H11119" t="s">
        <v>20211</v>
      </c>
      <c r="I11119" t="s">
        <v>16526</v>
      </c>
      <c r="J11119" t="s">
        <v>59067</v>
      </c>
      <c r="K11119" t="s">
        <v>59068</v>
      </c>
      <c r="L11119" t="s">
        <v>303</v>
      </c>
      <c r="M11119" t="s">
        <v>422</v>
      </c>
    </row>
    <row r="11120" spans="1:13" x14ac:dyDescent="0.2">
      <c r="A11120" t="s">
        <v>38143</v>
      </c>
      <c r="B11120" t="s">
        <v>38144</v>
      </c>
      <c r="C11120" t="s">
        <v>59069</v>
      </c>
      <c r="D11120" t="s">
        <v>59070</v>
      </c>
      <c r="E11120" t="s">
        <v>59071</v>
      </c>
      <c r="F11120" t="s">
        <v>59072</v>
      </c>
      <c r="H11120" t="s">
        <v>57805</v>
      </c>
      <c r="I11120" t="s">
        <v>16526</v>
      </c>
      <c r="J11120" t="s">
        <v>59073</v>
      </c>
      <c r="K11120" t="s">
        <v>59074</v>
      </c>
      <c r="L11120" t="s">
        <v>303</v>
      </c>
      <c r="M11120" t="s">
        <v>59075</v>
      </c>
    </row>
    <row r="11121" spans="1:13" x14ac:dyDescent="0.2">
      <c r="A11121" t="s">
        <v>38143</v>
      </c>
      <c r="B11121" t="s">
        <v>38144</v>
      </c>
      <c r="C11121" t="s">
        <v>59076</v>
      </c>
      <c r="D11121" t="s">
        <v>564</v>
      </c>
      <c r="E11121" t="s">
        <v>296</v>
      </c>
      <c r="F11121" t="s">
        <v>59077</v>
      </c>
      <c r="G11121" t="s">
        <v>19683</v>
      </c>
      <c r="I11121" t="s">
        <v>19670</v>
      </c>
      <c r="J11121" t="s">
        <v>59078</v>
      </c>
      <c r="K11121" t="s">
        <v>59079</v>
      </c>
      <c r="L11121" t="s">
        <v>303</v>
      </c>
      <c r="M11121" t="s">
        <v>2686</v>
      </c>
    </row>
    <row r="11122" spans="1:13" x14ac:dyDescent="0.2">
      <c r="A11122" t="s">
        <v>38143</v>
      </c>
      <c r="B11122" t="s">
        <v>38144</v>
      </c>
      <c r="C11122" t="s">
        <v>59080</v>
      </c>
      <c r="D11122" t="s">
        <v>59081</v>
      </c>
      <c r="E11122" t="s">
        <v>44226</v>
      </c>
      <c r="F11122" t="s">
        <v>59082</v>
      </c>
      <c r="H11122" t="s">
        <v>58130</v>
      </c>
      <c r="I11122" t="s">
        <v>19670</v>
      </c>
      <c r="J11122" t="s">
        <v>59083</v>
      </c>
      <c r="K11122" t="s">
        <v>59084</v>
      </c>
      <c r="L11122" t="s">
        <v>303</v>
      </c>
      <c r="M11122" t="s">
        <v>59085</v>
      </c>
    </row>
    <row r="11123" spans="1:13" x14ac:dyDescent="0.2">
      <c r="A11123" t="s">
        <v>38143</v>
      </c>
      <c r="B11123" t="s">
        <v>38144</v>
      </c>
      <c r="C11123" t="s">
        <v>59086</v>
      </c>
      <c r="D11123" t="s">
        <v>572</v>
      </c>
      <c r="E11123" t="s">
        <v>573</v>
      </c>
      <c r="F11123" t="s">
        <v>59087</v>
      </c>
      <c r="H11123" t="s">
        <v>57817</v>
      </c>
      <c r="I11123" t="s">
        <v>19659</v>
      </c>
      <c r="J11123" t="s">
        <v>59088</v>
      </c>
      <c r="K11123" t="s">
        <v>59089</v>
      </c>
      <c r="L11123" t="s">
        <v>303</v>
      </c>
      <c r="M11123" t="s">
        <v>57784</v>
      </c>
    </row>
    <row r="11124" spans="1:13" x14ac:dyDescent="0.2">
      <c r="A11124" t="s">
        <v>38143</v>
      </c>
      <c r="B11124" t="s">
        <v>38144</v>
      </c>
      <c r="C11124" t="s">
        <v>59090</v>
      </c>
      <c r="D11124" t="s">
        <v>572</v>
      </c>
      <c r="E11124" t="s">
        <v>573</v>
      </c>
      <c r="F11124" t="s">
        <v>28259</v>
      </c>
      <c r="G11124" t="s">
        <v>57881</v>
      </c>
      <c r="H11124" t="s">
        <v>16526</v>
      </c>
      <c r="J11124" t="s">
        <v>59091</v>
      </c>
      <c r="K11124" t="s">
        <v>59092</v>
      </c>
      <c r="L11124" t="s">
        <v>303</v>
      </c>
      <c r="M11124" t="s">
        <v>5402</v>
      </c>
    </row>
    <row r="11125" spans="1:13" x14ac:dyDescent="0.2">
      <c r="A11125" t="s">
        <v>38143</v>
      </c>
      <c r="B11125" t="s">
        <v>38144</v>
      </c>
      <c r="C11125" t="s">
        <v>59093</v>
      </c>
      <c r="D11125" t="s">
        <v>59094</v>
      </c>
      <c r="E11125" t="s">
        <v>59095</v>
      </c>
      <c r="F11125" t="s">
        <v>59096</v>
      </c>
      <c r="G11125" t="s">
        <v>59097</v>
      </c>
      <c r="H11125" t="s">
        <v>19658</v>
      </c>
      <c r="I11125" t="s">
        <v>19659</v>
      </c>
      <c r="J11125" t="s">
        <v>59098</v>
      </c>
      <c r="K11125" t="s">
        <v>59099</v>
      </c>
      <c r="L11125" t="s">
        <v>303</v>
      </c>
      <c r="M11125" t="s">
        <v>58027</v>
      </c>
    </row>
    <row r="11126" spans="1:13" x14ac:dyDescent="0.2">
      <c r="A11126" t="s">
        <v>38143</v>
      </c>
      <c r="B11126" t="s">
        <v>38144</v>
      </c>
      <c r="C11126" t="s">
        <v>59100</v>
      </c>
      <c r="D11126" t="s">
        <v>58227</v>
      </c>
      <c r="E11126" t="s">
        <v>58228</v>
      </c>
      <c r="F11126" t="s">
        <v>59101</v>
      </c>
      <c r="H11126" t="s">
        <v>57873</v>
      </c>
      <c r="I11126" t="s">
        <v>19659</v>
      </c>
      <c r="J11126" t="s">
        <v>59102</v>
      </c>
      <c r="K11126" t="s">
        <v>59103</v>
      </c>
      <c r="L11126" t="s">
        <v>303</v>
      </c>
      <c r="M11126" t="s">
        <v>1380</v>
      </c>
    </row>
    <row r="11127" spans="1:13" x14ac:dyDescent="0.2">
      <c r="A11127" t="s">
        <v>38143</v>
      </c>
      <c r="B11127" t="s">
        <v>38144</v>
      </c>
      <c r="C11127" t="s">
        <v>59104</v>
      </c>
      <c r="D11127" t="s">
        <v>59105</v>
      </c>
      <c r="E11127" t="s">
        <v>59106</v>
      </c>
      <c r="F11127" t="s">
        <v>59107</v>
      </c>
      <c r="H11127" t="s">
        <v>57805</v>
      </c>
      <c r="I11127" t="s">
        <v>16526</v>
      </c>
      <c r="J11127" t="s">
        <v>59108</v>
      </c>
      <c r="K11127" t="s">
        <v>59109</v>
      </c>
      <c r="L11127" t="s">
        <v>303</v>
      </c>
      <c r="M11127" t="s">
        <v>2157</v>
      </c>
    </row>
    <row r="11128" spans="1:13" x14ac:dyDescent="0.2">
      <c r="A11128" t="s">
        <v>38143</v>
      </c>
      <c r="B11128" t="s">
        <v>38144</v>
      </c>
      <c r="C11128" t="s">
        <v>59110</v>
      </c>
      <c r="D11128" t="s">
        <v>59111</v>
      </c>
      <c r="E11128" t="s">
        <v>59112</v>
      </c>
      <c r="F11128" t="s">
        <v>59113</v>
      </c>
      <c r="G11128" t="s">
        <v>58898</v>
      </c>
      <c r="H11128" t="s">
        <v>16526</v>
      </c>
      <c r="J11128" t="s">
        <v>59114</v>
      </c>
      <c r="K11128" t="s">
        <v>59115</v>
      </c>
      <c r="L11128" t="s">
        <v>303</v>
      </c>
      <c r="M11128" t="s">
        <v>304</v>
      </c>
    </row>
    <row r="11129" spans="1:13" x14ac:dyDescent="0.2">
      <c r="A11129" t="s">
        <v>38143</v>
      </c>
      <c r="B11129" t="s">
        <v>38144</v>
      </c>
      <c r="C11129" t="s">
        <v>59116</v>
      </c>
      <c r="D11129" t="s">
        <v>572</v>
      </c>
      <c r="E11129" t="s">
        <v>573</v>
      </c>
      <c r="F11129" t="s">
        <v>59117</v>
      </c>
      <c r="G11129" t="s">
        <v>54568</v>
      </c>
      <c r="H11129" t="s">
        <v>59118</v>
      </c>
      <c r="I11129" t="s">
        <v>16526</v>
      </c>
      <c r="J11129" t="s">
        <v>59119</v>
      </c>
      <c r="K11129" t="s">
        <v>59120</v>
      </c>
      <c r="L11129" t="s">
        <v>303</v>
      </c>
      <c r="M11129" t="s">
        <v>43057</v>
      </c>
    </row>
    <row r="11130" spans="1:13" x14ac:dyDescent="0.2">
      <c r="A11130" t="s">
        <v>38143</v>
      </c>
      <c r="B11130" t="s">
        <v>38144</v>
      </c>
      <c r="C11130" t="s">
        <v>59121</v>
      </c>
      <c r="D11130" t="s">
        <v>349</v>
      </c>
      <c r="F11130" t="s">
        <v>59122</v>
      </c>
      <c r="G11130" t="s">
        <v>58604</v>
      </c>
      <c r="H11130" t="s">
        <v>16526</v>
      </c>
      <c r="J11130" t="s">
        <v>59123</v>
      </c>
      <c r="K11130" t="s">
        <v>59124</v>
      </c>
      <c r="L11130" t="s">
        <v>303</v>
      </c>
      <c r="M11130" t="s">
        <v>422</v>
      </c>
    </row>
    <row r="11131" spans="1:13" x14ac:dyDescent="0.2">
      <c r="A11131" t="s">
        <v>38143</v>
      </c>
      <c r="B11131" t="s">
        <v>38144</v>
      </c>
      <c r="C11131" t="s">
        <v>59125</v>
      </c>
      <c r="D11131" t="s">
        <v>18574</v>
      </c>
      <c r="E11131" t="s">
        <v>54283</v>
      </c>
      <c r="F11131" t="s">
        <v>59126</v>
      </c>
      <c r="G11131" t="s">
        <v>19683</v>
      </c>
      <c r="H11131" t="s">
        <v>19670</v>
      </c>
      <c r="J11131" t="s">
        <v>59127</v>
      </c>
      <c r="K11131" t="s">
        <v>59128</v>
      </c>
      <c r="L11131" t="s">
        <v>303</v>
      </c>
      <c r="M11131" t="s">
        <v>7336</v>
      </c>
    </row>
    <row r="11132" spans="1:13" x14ac:dyDescent="0.2">
      <c r="A11132" t="s">
        <v>38143</v>
      </c>
      <c r="B11132" t="s">
        <v>38144</v>
      </c>
      <c r="C11132" t="s">
        <v>59129</v>
      </c>
      <c r="D11132" t="s">
        <v>572</v>
      </c>
      <c r="E11132" t="s">
        <v>573</v>
      </c>
      <c r="F11132" t="s">
        <v>59130</v>
      </c>
      <c r="G11132" t="s">
        <v>59131</v>
      </c>
      <c r="H11132" t="s">
        <v>16526</v>
      </c>
      <c r="J11132" t="s">
        <v>59132</v>
      </c>
      <c r="K11132" t="s">
        <v>59133</v>
      </c>
      <c r="L11132" t="s">
        <v>303</v>
      </c>
      <c r="M11132" t="s">
        <v>3883</v>
      </c>
    </row>
    <row r="11133" spans="1:13" x14ac:dyDescent="0.2">
      <c r="A11133" t="s">
        <v>38143</v>
      </c>
      <c r="B11133" t="s">
        <v>38144</v>
      </c>
      <c r="C11133" t="s">
        <v>59134</v>
      </c>
      <c r="D11133" t="s">
        <v>54943</v>
      </c>
      <c r="E11133" t="s">
        <v>5074</v>
      </c>
      <c r="F11133" t="s">
        <v>59135</v>
      </c>
      <c r="G11133" t="s">
        <v>59136</v>
      </c>
      <c r="H11133" t="s">
        <v>16526</v>
      </c>
      <c r="J11133" t="s">
        <v>59137</v>
      </c>
      <c r="K11133" t="s">
        <v>59138</v>
      </c>
      <c r="L11133" t="s">
        <v>303</v>
      </c>
      <c r="M11133" t="s">
        <v>7336</v>
      </c>
    </row>
    <row r="11134" spans="1:13" x14ac:dyDescent="0.2">
      <c r="A11134" t="s">
        <v>38143</v>
      </c>
      <c r="B11134" t="s">
        <v>38144</v>
      </c>
      <c r="C11134" t="s">
        <v>59139</v>
      </c>
      <c r="D11134" t="s">
        <v>59140</v>
      </c>
      <c r="E11134" t="s">
        <v>59141</v>
      </c>
      <c r="F11134" t="s">
        <v>59142</v>
      </c>
      <c r="G11134" t="s">
        <v>59143</v>
      </c>
      <c r="H11134" t="s">
        <v>57865</v>
      </c>
      <c r="I11134" t="s">
        <v>14806</v>
      </c>
      <c r="J11134" t="s">
        <v>59144</v>
      </c>
      <c r="K11134" t="s">
        <v>59145</v>
      </c>
      <c r="L11134" t="s">
        <v>303</v>
      </c>
      <c r="M11134" t="s">
        <v>59146</v>
      </c>
    </row>
    <row r="11135" spans="1:13" x14ac:dyDescent="0.2">
      <c r="A11135" t="s">
        <v>38143</v>
      </c>
      <c r="B11135" t="s">
        <v>38144</v>
      </c>
      <c r="C11135" t="s">
        <v>59147</v>
      </c>
      <c r="D11135" t="s">
        <v>492</v>
      </c>
      <c r="E11135" t="s">
        <v>493</v>
      </c>
      <c r="F11135" t="s">
        <v>32691</v>
      </c>
      <c r="G11135" t="s">
        <v>59148</v>
      </c>
      <c r="H11135" t="s">
        <v>52079</v>
      </c>
      <c r="I11135" t="s">
        <v>59149</v>
      </c>
      <c r="J11135" t="s">
        <v>59150</v>
      </c>
      <c r="K11135" t="s">
        <v>59151</v>
      </c>
      <c r="L11135" t="s">
        <v>303</v>
      </c>
      <c r="M11135" t="s">
        <v>4166</v>
      </c>
    </row>
    <row r="11136" spans="1:13" x14ac:dyDescent="0.2">
      <c r="A11136" t="s">
        <v>38143</v>
      </c>
      <c r="B11136" t="s">
        <v>38144</v>
      </c>
      <c r="C11136" t="s">
        <v>59152</v>
      </c>
      <c r="D11136" t="s">
        <v>2857</v>
      </c>
      <c r="E11136" t="s">
        <v>2858</v>
      </c>
      <c r="F11136" t="s">
        <v>19046</v>
      </c>
      <c r="G11136" t="s">
        <v>58116</v>
      </c>
      <c r="H11136" t="s">
        <v>19670</v>
      </c>
      <c r="J11136" t="s">
        <v>59153</v>
      </c>
      <c r="K11136" t="s">
        <v>59154</v>
      </c>
      <c r="L11136" t="s">
        <v>303</v>
      </c>
      <c r="M11136" t="s">
        <v>6137</v>
      </c>
    </row>
    <row r="11137" spans="1:13" x14ac:dyDescent="0.2">
      <c r="A11137" t="s">
        <v>38143</v>
      </c>
      <c r="B11137" t="s">
        <v>38144</v>
      </c>
      <c r="C11137" t="s">
        <v>59155</v>
      </c>
      <c r="D11137" t="s">
        <v>59156</v>
      </c>
      <c r="E11137" t="s">
        <v>59157</v>
      </c>
      <c r="F11137" t="s">
        <v>59158</v>
      </c>
      <c r="G11137" t="s">
        <v>19719</v>
      </c>
      <c r="H11137" t="s">
        <v>19670</v>
      </c>
      <c r="J11137" t="s">
        <v>59159</v>
      </c>
      <c r="K11137" t="s">
        <v>59160</v>
      </c>
      <c r="L11137" t="s">
        <v>303</v>
      </c>
      <c r="M11137" t="s">
        <v>1077</v>
      </c>
    </row>
    <row r="11138" spans="1:13" x14ac:dyDescent="0.2">
      <c r="A11138" t="s">
        <v>38143</v>
      </c>
      <c r="B11138" t="s">
        <v>38144</v>
      </c>
      <c r="C11138" t="s">
        <v>59161</v>
      </c>
      <c r="D11138" t="s">
        <v>59162</v>
      </c>
      <c r="E11138" t="s">
        <v>59163</v>
      </c>
      <c r="F11138" t="s">
        <v>59164</v>
      </c>
      <c r="G11138" t="s">
        <v>58532</v>
      </c>
      <c r="I11138" t="s">
        <v>16526</v>
      </c>
      <c r="J11138" t="s">
        <v>59165</v>
      </c>
      <c r="K11138" t="s">
        <v>59166</v>
      </c>
      <c r="L11138" t="s">
        <v>303</v>
      </c>
      <c r="M11138" t="s">
        <v>4493</v>
      </c>
    </row>
    <row r="11139" spans="1:13" x14ac:dyDescent="0.2">
      <c r="A11139" t="s">
        <v>38143</v>
      </c>
      <c r="B11139" t="s">
        <v>38144</v>
      </c>
      <c r="C11139" t="s">
        <v>59167</v>
      </c>
      <c r="D11139" t="s">
        <v>349</v>
      </c>
      <c r="F11139" t="s">
        <v>59168</v>
      </c>
      <c r="G11139" t="s">
        <v>37442</v>
      </c>
      <c r="H11139" t="s">
        <v>19659</v>
      </c>
      <c r="J11139" t="s">
        <v>59169</v>
      </c>
      <c r="K11139" t="s">
        <v>59170</v>
      </c>
      <c r="L11139" t="s">
        <v>303</v>
      </c>
      <c r="M11139" t="s">
        <v>422</v>
      </c>
    </row>
    <row r="11140" spans="1:13" x14ac:dyDescent="0.2">
      <c r="A11140" t="s">
        <v>38143</v>
      </c>
      <c r="B11140" t="s">
        <v>38144</v>
      </c>
      <c r="C11140" t="s">
        <v>59171</v>
      </c>
      <c r="D11140" t="s">
        <v>349</v>
      </c>
      <c r="E11140" t="s">
        <v>424</v>
      </c>
      <c r="F11140" t="s">
        <v>23209</v>
      </c>
      <c r="H11140" t="s">
        <v>58120</v>
      </c>
      <c r="I11140" t="s">
        <v>19659</v>
      </c>
      <c r="J11140" t="s">
        <v>59172</v>
      </c>
      <c r="K11140" t="s">
        <v>59173</v>
      </c>
      <c r="L11140" t="s">
        <v>303</v>
      </c>
      <c r="M11140" t="s">
        <v>2725</v>
      </c>
    </row>
    <row r="11141" spans="1:13" x14ac:dyDescent="0.2">
      <c r="A11141" t="s">
        <v>38143</v>
      </c>
      <c r="B11141" t="s">
        <v>38144</v>
      </c>
      <c r="C11141" t="s">
        <v>59174</v>
      </c>
      <c r="D11141" t="s">
        <v>15826</v>
      </c>
      <c r="E11141" t="s">
        <v>16542</v>
      </c>
      <c r="F11141" t="s">
        <v>59175</v>
      </c>
      <c r="G11141" t="s">
        <v>59176</v>
      </c>
      <c r="H11141" t="s">
        <v>19683</v>
      </c>
      <c r="I11141" t="s">
        <v>19670</v>
      </c>
      <c r="J11141" t="s">
        <v>59177</v>
      </c>
      <c r="K11141" t="s">
        <v>59178</v>
      </c>
      <c r="L11141" t="s">
        <v>303</v>
      </c>
      <c r="M11141" t="s">
        <v>13960</v>
      </c>
    </row>
    <row r="11142" spans="1:13" x14ac:dyDescent="0.2">
      <c r="A11142" t="s">
        <v>38143</v>
      </c>
      <c r="B11142" t="s">
        <v>38144</v>
      </c>
      <c r="C11142" t="s">
        <v>59179</v>
      </c>
      <c r="D11142" t="s">
        <v>59180</v>
      </c>
      <c r="E11142" t="s">
        <v>493</v>
      </c>
      <c r="F11142" t="s">
        <v>59181</v>
      </c>
      <c r="G11142" t="s">
        <v>59182</v>
      </c>
      <c r="H11142" t="s">
        <v>19697</v>
      </c>
      <c r="I11142" t="s">
        <v>19659</v>
      </c>
      <c r="J11142" t="s">
        <v>59183</v>
      </c>
      <c r="K11142" t="s">
        <v>59184</v>
      </c>
      <c r="L11142" t="s">
        <v>303</v>
      </c>
      <c r="M11142" t="s">
        <v>21394</v>
      </c>
    </row>
    <row r="11143" spans="1:13" x14ac:dyDescent="0.2">
      <c r="A11143" t="s">
        <v>38143</v>
      </c>
      <c r="B11143" t="s">
        <v>38144</v>
      </c>
      <c r="C11143" t="s">
        <v>59185</v>
      </c>
      <c r="D11143" t="s">
        <v>10427</v>
      </c>
      <c r="E11143" t="s">
        <v>59186</v>
      </c>
      <c r="F11143" t="s">
        <v>8830</v>
      </c>
      <c r="H11143" t="s">
        <v>58510</v>
      </c>
      <c r="I11143" t="s">
        <v>19659</v>
      </c>
      <c r="J11143" t="s">
        <v>59187</v>
      </c>
      <c r="K11143" t="s">
        <v>59188</v>
      </c>
      <c r="L11143" t="s">
        <v>303</v>
      </c>
      <c r="M11143" t="s">
        <v>1278</v>
      </c>
    </row>
    <row r="11144" spans="1:13" x14ac:dyDescent="0.2">
      <c r="A11144" t="s">
        <v>38143</v>
      </c>
      <c r="B11144" t="s">
        <v>38144</v>
      </c>
      <c r="C11144" t="s">
        <v>59189</v>
      </c>
      <c r="D11144" t="s">
        <v>366</v>
      </c>
      <c r="E11144" t="s">
        <v>367</v>
      </c>
      <c r="F11144" t="s">
        <v>35783</v>
      </c>
      <c r="G11144" t="s">
        <v>58422</v>
      </c>
      <c r="H11144" t="s">
        <v>57817</v>
      </c>
      <c r="I11144" t="s">
        <v>19659</v>
      </c>
      <c r="J11144" t="s">
        <v>59190</v>
      </c>
      <c r="K11144" t="s">
        <v>59191</v>
      </c>
      <c r="L11144" t="s">
        <v>303</v>
      </c>
      <c r="M11144" t="s">
        <v>9344</v>
      </c>
    </row>
    <row r="11145" spans="1:13" x14ac:dyDescent="0.2">
      <c r="A11145" t="s">
        <v>38143</v>
      </c>
      <c r="B11145" t="s">
        <v>38144</v>
      </c>
      <c r="C11145" t="s">
        <v>59192</v>
      </c>
      <c r="D11145" t="s">
        <v>349</v>
      </c>
      <c r="F11145" t="s">
        <v>14214</v>
      </c>
      <c r="G11145" t="s">
        <v>59193</v>
      </c>
      <c r="H11145" t="s">
        <v>59194</v>
      </c>
      <c r="I11145" t="s">
        <v>19659</v>
      </c>
      <c r="J11145" t="s">
        <v>59195</v>
      </c>
      <c r="K11145" t="s">
        <v>59196</v>
      </c>
      <c r="L11145" t="s">
        <v>303</v>
      </c>
      <c r="M11145" t="s">
        <v>59197</v>
      </c>
    </row>
    <row r="11146" spans="1:13" x14ac:dyDescent="0.2">
      <c r="A11146" t="s">
        <v>38143</v>
      </c>
      <c r="B11146" t="s">
        <v>38144</v>
      </c>
      <c r="C11146" t="s">
        <v>59198</v>
      </c>
      <c r="D11146" t="s">
        <v>349</v>
      </c>
      <c r="F11146" t="s">
        <v>59199</v>
      </c>
      <c r="G11146" t="s">
        <v>59200</v>
      </c>
      <c r="H11146" t="s">
        <v>59201</v>
      </c>
      <c r="I11146" t="s">
        <v>19670</v>
      </c>
      <c r="J11146" t="s">
        <v>59202</v>
      </c>
      <c r="K11146" t="s">
        <v>59203</v>
      </c>
      <c r="L11146" t="s">
        <v>303</v>
      </c>
      <c r="M11146" t="s">
        <v>422</v>
      </c>
    </row>
    <row r="11147" spans="1:13" x14ac:dyDescent="0.2">
      <c r="A11147" t="s">
        <v>38143</v>
      </c>
      <c r="B11147" t="s">
        <v>38144</v>
      </c>
      <c r="C11147" t="s">
        <v>59204</v>
      </c>
      <c r="D11147" t="s">
        <v>572</v>
      </c>
      <c r="E11147" t="s">
        <v>573</v>
      </c>
      <c r="F11147" t="s">
        <v>59205</v>
      </c>
      <c r="G11147" t="s">
        <v>19682</v>
      </c>
      <c r="H11147" t="s">
        <v>19683</v>
      </c>
      <c r="I11147" t="s">
        <v>19670</v>
      </c>
      <c r="J11147" t="s">
        <v>59206</v>
      </c>
      <c r="K11147" t="s">
        <v>59207</v>
      </c>
      <c r="L11147" t="s">
        <v>303</v>
      </c>
      <c r="M11147" t="s">
        <v>58180</v>
      </c>
    </row>
    <row r="11148" spans="1:13" x14ac:dyDescent="0.2">
      <c r="A11148" t="s">
        <v>38143</v>
      </c>
      <c r="B11148" t="s">
        <v>38144</v>
      </c>
      <c r="C11148" t="s">
        <v>59208</v>
      </c>
      <c r="D11148" t="s">
        <v>572</v>
      </c>
      <c r="E11148" t="s">
        <v>573</v>
      </c>
      <c r="F11148" t="s">
        <v>59209</v>
      </c>
      <c r="G11148" t="s">
        <v>59210</v>
      </c>
      <c r="H11148" t="s">
        <v>59211</v>
      </c>
      <c r="I11148" t="s">
        <v>19659</v>
      </c>
      <c r="J11148" t="s">
        <v>59212</v>
      </c>
      <c r="K11148" t="s">
        <v>59213</v>
      </c>
      <c r="L11148" t="s">
        <v>303</v>
      </c>
      <c r="M11148" t="s">
        <v>57784</v>
      </c>
    </row>
    <row r="11149" spans="1:13" x14ac:dyDescent="0.2">
      <c r="A11149" t="s">
        <v>38143</v>
      </c>
      <c r="B11149" t="s">
        <v>38144</v>
      </c>
      <c r="C11149" t="s">
        <v>59214</v>
      </c>
      <c r="D11149" t="s">
        <v>349</v>
      </c>
      <c r="F11149" t="s">
        <v>51073</v>
      </c>
      <c r="H11149" t="s">
        <v>57881</v>
      </c>
      <c r="I11149" t="s">
        <v>16526</v>
      </c>
      <c r="J11149" t="s">
        <v>59215</v>
      </c>
      <c r="K11149" t="s">
        <v>59216</v>
      </c>
      <c r="L11149" t="s">
        <v>303</v>
      </c>
      <c r="M11149" t="s">
        <v>422</v>
      </c>
    </row>
    <row r="11150" spans="1:13" x14ac:dyDescent="0.2">
      <c r="A11150" t="s">
        <v>38143</v>
      </c>
      <c r="B11150" t="s">
        <v>38144</v>
      </c>
      <c r="C11150" t="s">
        <v>59217</v>
      </c>
      <c r="D11150" t="s">
        <v>1374</v>
      </c>
      <c r="E11150" t="s">
        <v>1375</v>
      </c>
      <c r="F11150" t="s">
        <v>59218</v>
      </c>
      <c r="G11150" t="s">
        <v>59219</v>
      </c>
      <c r="H11150" t="s">
        <v>58604</v>
      </c>
      <c r="I11150" t="s">
        <v>16526</v>
      </c>
      <c r="J11150" t="s">
        <v>59220</v>
      </c>
      <c r="K11150" t="s">
        <v>59221</v>
      </c>
      <c r="L11150" t="s">
        <v>303</v>
      </c>
      <c r="M11150" t="s">
        <v>968</v>
      </c>
    </row>
    <row r="11151" spans="1:13" x14ac:dyDescent="0.2">
      <c r="A11151" t="s">
        <v>38143</v>
      </c>
      <c r="B11151" t="s">
        <v>38144</v>
      </c>
      <c r="C11151" t="s">
        <v>59222</v>
      </c>
      <c r="D11151" t="s">
        <v>572</v>
      </c>
      <c r="E11151" t="s">
        <v>573</v>
      </c>
      <c r="F11151" t="s">
        <v>59223</v>
      </c>
      <c r="G11151" t="s">
        <v>37431</v>
      </c>
      <c r="H11151" t="s">
        <v>16526</v>
      </c>
      <c r="J11151" t="s">
        <v>59224</v>
      </c>
      <c r="K11151" t="s">
        <v>59225</v>
      </c>
      <c r="L11151" t="s">
        <v>303</v>
      </c>
      <c r="M11151" t="s">
        <v>3883</v>
      </c>
    </row>
    <row r="11152" spans="1:13" x14ac:dyDescent="0.2">
      <c r="A11152" t="s">
        <v>38143</v>
      </c>
      <c r="B11152" t="s">
        <v>38144</v>
      </c>
      <c r="C11152" t="s">
        <v>59226</v>
      </c>
      <c r="D11152" t="s">
        <v>59227</v>
      </c>
      <c r="E11152" t="s">
        <v>59228</v>
      </c>
      <c r="F11152" t="s">
        <v>59229</v>
      </c>
      <c r="H11152" t="s">
        <v>19683</v>
      </c>
      <c r="I11152" t="s">
        <v>19670</v>
      </c>
      <c r="J11152" t="s">
        <v>59230</v>
      </c>
      <c r="K11152" t="s">
        <v>59231</v>
      </c>
      <c r="L11152" t="s">
        <v>303</v>
      </c>
      <c r="M11152" t="s">
        <v>5577</v>
      </c>
    </row>
    <row r="11153" spans="1:13" x14ac:dyDescent="0.2">
      <c r="A11153" t="s">
        <v>38143</v>
      </c>
      <c r="B11153" t="s">
        <v>38144</v>
      </c>
      <c r="C11153" t="s">
        <v>59232</v>
      </c>
      <c r="D11153" t="s">
        <v>349</v>
      </c>
      <c r="E11153" t="s">
        <v>424</v>
      </c>
      <c r="F11153" t="s">
        <v>59233</v>
      </c>
      <c r="G11153" t="s">
        <v>59234</v>
      </c>
      <c r="H11153" t="s">
        <v>10992</v>
      </c>
      <c r="I11153" t="s">
        <v>14806</v>
      </c>
      <c r="J11153" t="s">
        <v>59235</v>
      </c>
      <c r="K11153" t="s">
        <v>59236</v>
      </c>
      <c r="L11153" t="s">
        <v>303</v>
      </c>
      <c r="M11153" t="s">
        <v>422</v>
      </c>
    </row>
    <row r="11154" spans="1:13" x14ac:dyDescent="0.2">
      <c r="A11154" t="s">
        <v>38143</v>
      </c>
      <c r="B11154" t="s">
        <v>38144</v>
      </c>
      <c r="C11154" t="s">
        <v>59237</v>
      </c>
      <c r="D11154" t="s">
        <v>53954</v>
      </c>
      <c r="E11154" t="s">
        <v>59238</v>
      </c>
      <c r="F11154" t="s">
        <v>59239</v>
      </c>
      <c r="H11154" t="s">
        <v>58469</v>
      </c>
      <c r="I11154" t="s">
        <v>19659</v>
      </c>
      <c r="J11154" t="s">
        <v>59240</v>
      </c>
      <c r="K11154" t="s">
        <v>59241</v>
      </c>
      <c r="L11154" t="s">
        <v>303</v>
      </c>
      <c r="M11154" t="s">
        <v>5796</v>
      </c>
    </row>
    <row r="11155" spans="1:13" x14ac:dyDescent="0.2">
      <c r="A11155" t="s">
        <v>38143</v>
      </c>
      <c r="B11155" t="s">
        <v>38144</v>
      </c>
      <c r="C11155" t="s">
        <v>59242</v>
      </c>
      <c r="D11155" t="s">
        <v>59243</v>
      </c>
      <c r="E11155" t="s">
        <v>59244</v>
      </c>
      <c r="F11155" t="s">
        <v>59245</v>
      </c>
      <c r="G11155" t="s">
        <v>59246</v>
      </c>
      <c r="H11155" t="s">
        <v>58315</v>
      </c>
      <c r="I11155" t="s">
        <v>16526</v>
      </c>
      <c r="J11155" t="s">
        <v>59247</v>
      </c>
      <c r="K11155" t="s">
        <v>59248</v>
      </c>
      <c r="L11155" t="s">
        <v>303</v>
      </c>
      <c r="M11155" t="s">
        <v>422</v>
      </c>
    </row>
    <row r="11156" spans="1:13" x14ac:dyDescent="0.2">
      <c r="A11156" t="s">
        <v>38143</v>
      </c>
      <c r="B11156" t="s">
        <v>38144</v>
      </c>
      <c r="C11156" t="s">
        <v>59249</v>
      </c>
      <c r="D11156" t="s">
        <v>572</v>
      </c>
      <c r="E11156" t="s">
        <v>573</v>
      </c>
      <c r="F11156" t="s">
        <v>59250</v>
      </c>
      <c r="H11156" t="s">
        <v>58469</v>
      </c>
      <c r="I11156" t="s">
        <v>19659</v>
      </c>
      <c r="J11156" t="s">
        <v>59251</v>
      </c>
      <c r="K11156" t="s">
        <v>59252</v>
      </c>
      <c r="L11156" t="s">
        <v>303</v>
      </c>
      <c r="M11156" t="s">
        <v>1437</v>
      </c>
    </row>
    <row r="11157" spans="1:13" x14ac:dyDescent="0.2">
      <c r="A11157" t="s">
        <v>38143</v>
      </c>
      <c r="B11157" t="s">
        <v>38144</v>
      </c>
      <c r="C11157" t="s">
        <v>59253</v>
      </c>
      <c r="D11157" t="s">
        <v>572</v>
      </c>
      <c r="E11157" t="s">
        <v>573</v>
      </c>
      <c r="F11157" t="s">
        <v>59254</v>
      </c>
      <c r="G11157" t="s">
        <v>981</v>
      </c>
      <c r="H11157" t="s">
        <v>59255</v>
      </c>
      <c r="I11157" t="s">
        <v>19659</v>
      </c>
      <c r="J11157" t="s">
        <v>59256</v>
      </c>
      <c r="K11157" t="s">
        <v>59257</v>
      </c>
      <c r="L11157" t="s">
        <v>303</v>
      </c>
      <c r="M11157" t="s">
        <v>57784</v>
      </c>
    </row>
    <row r="11158" spans="1:13" x14ac:dyDescent="0.2">
      <c r="A11158" t="s">
        <v>38143</v>
      </c>
      <c r="B11158" t="s">
        <v>38144</v>
      </c>
      <c r="C11158" t="s">
        <v>59258</v>
      </c>
      <c r="D11158" t="s">
        <v>59259</v>
      </c>
      <c r="E11158" t="s">
        <v>59260</v>
      </c>
      <c r="F11158" t="s">
        <v>55447</v>
      </c>
      <c r="G11158" t="s">
        <v>57865</v>
      </c>
      <c r="H11158" t="s">
        <v>14806</v>
      </c>
      <c r="J11158" t="s">
        <v>59261</v>
      </c>
      <c r="K11158" t="s">
        <v>59262</v>
      </c>
      <c r="L11158" t="s">
        <v>303</v>
      </c>
      <c r="M11158" t="s">
        <v>30188</v>
      </c>
    </row>
    <row r="11159" spans="1:13" x14ac:dyDescent="0.2">
      <c r="A11159" t="s">
        <v>38143</v>
      </c>
      <c r="B11159" t="s">
        <v>38144</v>
      </c>
      <c r="C11159" t="s">
        <v>59263</v>
      </c>
      <c r="D11159" t="s">
        <v>59264</v>
      </c>
      <c r="E11159" t="s">
        <v>59265</v>
      </c>
      <c r="F11159" t="s">
        <v>59266</v>
      </c>
      <c r="G11159" t="s">
        <v>59267</v>
      </c>
      <c r="H11159" t="s">
        <v>19683</v>
      </c>
      <c r="I11159" t="s">
        <v>19670</v>
      </c>
      <c r="J11159" t="s">
        <v>59268</v>
      </c>
      <c r="K11159" t="s">
        <v>59269</v>
      </c>
      <c r="L11159" t="s">
        <v>303</v>
      </c>
      <c r="M11159" t="s">
        <v>5380</v>
      </c>
    </row>
    <row r="11160" spans="1:13" x14ac:dyDescent="0.2">
      <c r="A11160" t="s">
        <v>38143</v>
      </c>
      <c r="B11160" t="s">
        <v>38144</v>
      </c>
      <c r="C11160" t="s">
        <v>59270</v>
      </c>
      <c r="D11160" t="s">
        <v>349</v>
      </c>
      <c r="F11160" t="s">
        <v>59271</v>
      </c>
      <c r="G11160" t="s">
        <v>20211</v>
      </c>
      <c r="H11160" t="s">
        <v>16526</v>
      </c>
      <c r="J11160" t="s">
        <v>59272</v>
      </c>
      <c r="K11160" t="s">
        <v>59273</v>
      </c>
      <c r="L11160" t="s">
        <v>303</v>
      </c>
      <c r="M11160" t="s">
        <v>422</v>
      </c>
    </row>
    <row r="11161" spans="1:13" x14ac:dyDescent="0.2">
      <c r="A11161" t="s">
        <v>38143</v>
      </c>
      <c r="B11161" t="s">
        <v>38144</v>
      </c>
      <c r="C11161" t="s">
        <v>59274</v>
      </c>
      <c r="D11161" t="s">
        <v>59275</v>
      </c>
      <c r="E11161" t="s">
        <v>59276</v>
      </c>
      <c r="F11161" t="s">
        <v>59277</v>
      </c>
      <c r="H11161" t="s">
        <v>19669</v>
      </c>
      <c r="I11161" t="s">
        <v>19670</v>
      </c>
      <c r="J11161" t="s">
        <v>59278</v>
      </c>
      <c r="K11161" t="s">
        <v>59279</v>
      </c>
      <c r="L11161" t="s">
        <v>303</v>
      </c>
      <c r="M11161" t="s">
        <v>2906</v>
      </c>
    </row>
    <row r="11162" spans="1:13" x14ac:dyDescent="0.2">
      <c r="A11162" t="s">
        <v>38143</v>
      </c>
      <c r="B11162" t="s">
        <v>38144</v>
      </c>
      <c r="C11162" t="s">
        <v>59280</v>
      </c>
      <c r="D11162" t="s">
        <v>59281</v>
      </c>
      <c r="F11162" t="s">
        <v>59282</v>
      </c>
      <c r="G11162" t="s">
        <v>59283</v>
      </c>
      <c r="H11162" t="s">
        <v>16526</v>
      </c>
      <c r="J11162" t="s">
        <v>59284</v>
      </c>
      <c r="K11162" t="s">
        <v>59285</v>
      </c>
      <c r="L11162" t="s">
        <v>303</v>
      </c>
      <c r="M11162" t="s">
        <v>40328</v>
      </c>
    </row>
    <row r="11163" spans="1:13" x14ac:dyDescent="0.2">
      <c r="A11163" t="s">
        <v>38143</v>
      </c>
      <c r="B11163" t="s">
        <v>38144</v>
      </c>
      <c r="C11163" t="s">
        <v>59286</v>
      </c>
      <c r="D11163" t="s">
        <v>492</v>
      </c>
      <c r="E11163" t="s">
        <v>493</v>
      </c>
      <c r="F11163" t="s">
        <v>59287</v>
      </c>
      <c r="G11163" t="s">
        <v>59288</v>
      </c>
      <c r="H11163" t="s">
        <v>58934</v>
      </c>
      <c r="I11163" t="s">
        <v>20203</v>
      </c>
      <c r="J11163" t="s">
        <v>59289</v>
      </c>
      <c r="K11163" t="s">
        <v>59290</v>
      </c>
      <c r="L11163" t="s">
        <v>303</v>
      </c>
      <c r="M11163" t="s">
        <v>13439</v>
      </c>
    </row>
    <row r="11164" spans="1:13" x14ac:dyDescent="0.2">
      <c r="A11164" t="s">
        <v>38143</v>
      </c>
      <c r="B11164" t="s">
        <v>38144</v>
      </c>
      <c r="C11164" t="s">
        <v>59291</v>
      </c>
      <c r="D11164" t="s">
        <v>59292</v>
      </c>
      <c r="E11164" t="s">
        <v>6347</v>
      </c>
      <c r="F11164" t="s">
        <v>59293</v>
      </c>
      <c r="G11164" t="s">
        <v>58714</v>
      </c>
      <c r="H11164" t="s">
        <v>16526</v>
      </c>
      <c r="J11164" t="s">
        <v>59294</v>
      </c>
      <c r="K11164" t="s">
        <v>59295</v>
      </c>
      <c r="L11164" t="s">
        <v>303</v>
      </c>
      <c r="M11164" t="s">
        <v>12272</v>
      </c>
    </row>
    <row r="11165" spans="1:13" x14ac:dyDescent="0.2">
      <c r="A11165" t="s">
        <v>38143</v>
      </c>
      <c r="B11165" t="s">
        <v>38144</v>
      </c>
      <c r="C11165" t="s">
        <v>59296</v>
      </c>
      <c r="D11165" t="s">
        <v>366</v>
      </c>
      <c r="E11165" t="s">
        <v>1215</v>
      </c>
      <c r="F11165" t="s">
        <v>5448</v>
      </c>
      <c r="G11165" t="s">
        <v>59297</v>
      </c>
      <c r="H11165" t="s">
        <v>58147</v>
      </c>
      <c r="I11165" t="s">
        <v>16526</v>
      </c>
      <c r="J11165" t="s">
        <v>59298</v>
      </c>
      <c r="K11165" t="s">
        <v>59299</v>
      </c>
      <c r="L11165" t="s">
        <v>303</v>
      </c>
      <c r="M11165" t="s">
        <v>6825</v>
      </c>
    </row>
    <row r="11166" spans="1:13" x14ac:dyDescent="0.2">
      <c r="A11166" t="s">
        <v>38143</v>
      </c>
      <c r="B11166" t="s">
        <v>38144</v>
      </c>
      <c r="C11166" t="s">
        <v>59300</v>
      </c>
      <c r="D11166" t="s">
        <v>349</v>
      </c>
      <c r="E11166" t="s">
        <v>424</v>
      </c>
      <c r="F11166" t="s">
        <v>787</v>
      </c>
      <c r="G11166" t="s">
        <v>58965</v>
      </c>
      <c r="H11166" t="s">
        <v>14806</v>
      </c>
      <c r="J11166" t="s">
        <v>58966</v>
      </c>
      <c r="K11166" t="s">
        <v>59301</v>
      </c>
      <c r="L11166" t="s">
        <v>303</v>
      </c>
      <c r="M11166" t="s">
        <v>9117</v>
      </c>
    </row>
    <row r="11167" spans="1:13" x14ac:dyDescent="0.2">
      <c r="A11167" t="s">
        <v>38143</v>
      </c>
      <c r="B11167" t="s">
        <v>38144</v>
      </c>
      <c r="C11167" t="s">
        <v>59302</v>
      </c>
      <c r="D11167" t="s">
        <v>5790</v>
      </c>
      <c r="E11167" t="s">
        <v>5791</v>
      </c>
      <c r="F11167" t="s">
        <v>59303</v>
      </c>
      <c r="G11167" t="s">
        <v>59304</v>
      </c>
      <c r="H11167" t="s">
        <v>20211</v>
      </c>
      <c r="I11167" t="s">
        <v>16526</v>
      </c>
      <c r="J11167" t="s">
        <v>59305</v>
      </c>
      <c r="K11167" t="s">
        <v>59306</v>
      </c>
      <c r="L11167" t="s">
        <v>303</v>
      </c>
      <c r="M11167" t="s">
        <v>59307</v>
      </c>
    </row>
    <row r="11168" spans="1:13" x14ac:dyDescent="0.2">
      <c r="A11168" t="s">
        <v>38143</v>
      </c>
      <c r="B11168" t="s">
        <v>38144</v>
      </c>
      <c r="C11168" t="s">
        <v>59308</v>
      </c>
      <c r="D11168" t="s">
        <v>349</v>
      </c>
      <c r="E11168" t="s">
        <v>424</v>
      </c>
      <c r="F11168" t="s">
        <v>59309</v>
      </c>
      <c r="H11168" t="s">
        <v>19683</v>
      </c>
      <c r="I11168" t="s">
        <v>19670</v>
      </c>
      <c r="J11168" t="s">
        <v>59310</v>
      </c>
      <c r="K11168" t="s">
        <v>59311</v>
      </c>
      <c r="L11168" t="s">
        <v>303</v>
      </c>
      <c r="M11168" t="s">
        <v>29198</v>
      </c>
    </row>
    <row r="11169" spans="1:13" x14ac:dyDescent="0.2">
      <c r="A11169" t="s">
        <v>38143</v>
      </c>
      <c r="B11169" t="s">
        <v>38144</v>
      </c>
      <c r="C11169" t="s">
        <v>59312</v>
      </c>
      <c r="D11169" t="s">
        <v>349</v>
      </c>
      <c r="E11169" t="s">
        <v>424</v>
      </c>
      <c r="F11169" t="s">
        <v>59313</v>
      </c>
      <c r="G11169" t="s">
        <v>59314</v>
      </c>
      <c r="H11169" t="s">
        <v>19683</v>
      </c>
      <c r="I11169" t="s">
        <v>19670</v>
      </c>
      <c r="J11169" t="s">
        <v>59315</v>
      </c>
      <c r="K11169" t="s">
        <v>59316</v>
      </c>
      <c r="L11169" t="s">
        <v>303</v>
      </c>
      <c r="M11169" t="s">
        <v>9194</v>
      </c>
    </row>
    <row r="11170" spans="1:13" x14ac:dyDescent="0.2">
      <c r="A11170" t="s">
        <v>38143</v>
      </c>
      <c r="B11170" t="s">
        <v>38144</v>
      </c>
      <c r="C11170" t="s">
        <v>59317</v>
      </c>
      <c r="D11170" t="s">
        <v>572</v>
      </c>
      <c r="E11170" t="s">
        <v>573</v>
      </c>
      <c r="F11170" t="s">
        <v>59318</v>
      </c>
      <c r="G11170" t="s">
        <v>59319</v>
      </c>
      <c r="H11170" t="s">
        <v>19683</v>
      </c>
      <c r="I11170" t="s">
        <v>19670</v>
      </c>
      <c r="J11170" t="s">
        <v>59320</v>
      </c>
      <c r="K11170" t="s">
        <v>59321</v>
      </c>
      <c r="L11170" t="s">
        <v>303</v>
      </c>
      <c r="M11170" t="s">
        <v>7930</v>
      </c>
    </row>
    <row r="11171" spans="1:13" x14ac:dyDescent="0.2">
      <c r="A11171" t="s">
        <v>38143</v>
      </c>
      <c r="B11171" t="s">
        <v>38144</v>
      </c>
      <c r="C11171" t="s">
        <v>59322</v>
      </c>
      <c r="D11171" t="s">
        <v>572</v>
      </c>
      <c r="E11171" t="s">
        <v>573</v>
      </c>
      <c r="F11171" t="s">
        <v>59323</v>
      </c>
      <c r="G11171" t="s">
        <v>59324</v>
      </c>
      <c r="H11171" t="s">
        <v>19697</v>
      </c>
      <c r="I11171" t="s">
        <v>19659</v>
      </c>
      <c r="J11171" t="s">
        <v>59325</v>
      </c>
      <c r="K11171" t="s">
        <v>59326</v>
      </c>
      <c r="L11171" t="s">
        <v>303</v>
      </c>
      <c r="M11171" t="s">
        <v>59327</v>
      </c>
    </row>
    <row r="11172" spans="1:13" x14ac:dyDescent="0.2">
      <c r="A11172" t="s">
        <v>38143</v>
      </c>
      <c r="B11172" t="s">
        <v>38144</v>
      </c>
      <c r="C11172" t="s">
        <v>59328</v>
      </c>
      <c r="D11172" t="s">
        <v>59329</v>
      </c>
      <c r="E11172" t="s">
        <v>59330</v>
      </c>
      <c r="F11172" t="s">
        <v>59331</v>
      </c>
      <c r="G11172" t="s">
        <v>59332</v>
      </c>
      <c r="H11172" t="s">
        <v>57837</v>
      </c>
      <c r="I11172" t="s">
        <v>16526</v>
      </c>
      <c r="J11172" t="s">
        <v>59333</v>
      </c>
      <c r="K11172" t="s">
        <v>59334</v>
      </c>
      <c r="L11172" t="s">
        <v>303</v>
      </c>
      <c r="M11172" t="s">
        <v>59335</v>
      </c>
    </row>
    <row r="11173" spans="1:13" x14ac:dyDescent="0.2">
      <c r="A11173" t="s">
        <v>38143</v>
      </c>
      <c r="B11173" t="s">
        <v>38144</v>
      </c>
      <c r="C11173" t="s">
        <v>59336</v>
      </c>
      <c r="D11173" t="s">
        <v>366</v>
      </c>
      <c r="E11173" t="s">
        <v>55876</v>
      </c>
      <c r="F11173" t="s">
        <v>58356</v>
      </c>
      <c r="G11173" t="s">
        <v>37620</v>
      </c>
      <c r="H11173" t="s">
        <v>37442</v>
      </c>
      <c r="I11173" t="s">
        <v>19659</v>
      </c>
      <c r="J11173" t="s">
        <v>59337</v>
      </c>
      <c r="K11173" t="s">
        <v>59338</v>
      </c>
      <c r="L11173" t="s">
        <v>303</v>
      </c>
      <c r="M11173" t="s">
        <v>59339</v>
      </c>
    </row>
    <row r="11174" spans="1:13" x14ac:dyDescent="0.2">
      <c r="A11174" t="s">
        <v>38143</v>
      </c>
      <c r="B11174" t="s">
        <v>38144</v>
      </c>
      <c r="C11174" t="s">
        <v>59340</v>
      </c>
      <c r="D11174" t="s">
        <v>349</v>
      </c>
      <c r="E11174" t="s">
        <v>424</v>
      </c>
      <c r="F11174" t="s">
        <v>59341</v>
      </c>
      <c r="G11174" t="s">
        <v>59342</v>
      </c>
      <c r="H11174" t="s">
        <v>57771</v>
      </c>
      <c r="I11174" t="s">
        <v>16526</v>
      </c>
      <c r="J11174" t="s">
        <v>59343</v>
      </c>
      <c r="K11174" t="s">
        <v>59344</v>
      </c>
      <c r="L11174" t="s">
        <v>303</v>
      </c>
      <c r="M11174" t="s">
        <v>4213</v>
      </c>
    </row>
    <row r="11175" spans="1:13" x14ac:dyDescent="0.2">
      <c r="A11175" t="s">
        <v>38143</v>
      </c>
      <c r="B11175" t="s">
        <v>38144</v>
      </c>
      <c r="C11175" t="s">
        <v>59345</v>
      </c>
      <c r="D11175" t="s">
        <v>8198</v>
      </c>
      <c r="E11175" t="s">
        <v>5074</v>
      </c>
      <c r="F11175" t="s">
        <v>59346</v>
      </c>
      <c r="G11175" t="s">
        <v>48719</v>
      </c>
      <c r="H11175" t="s">
        <v>57762</v>
      </c>
      <c r="I11175" t="s">
        <v>19659</v>
      </c>
      <c r="J11175" t="s">
        <v>59347</v>
      </c>
      <c r="K11175" t="s">
        <v>302</v>
      </c>
      <c r="L11175" t="s">
        <v>303</v>
      </c>
      <c r="M11175" t="s">
        <v>665</v>
      </c>
    </row>
    <row r="11176" spans="1:13" x14ac:dyDescent="0.2">
      <c r="A11176" t="s">
        <v>38143</v>
      </c>
      <c r="B11176" t="s">
        <v>38144</v>
      </c>
      <c r="C11176" t="s">
        <v>59348</v>
      </c>
      <c r="D11176" t="s">
        <v>394</v>
      </c>
      <c r="E11176" t="s">
        <v>3638</v>
      </c>
      <c r="F11176" t="s">
        <v>1102</v>
      </c>
      <c r="G11176" t="s">
        <v>59349</v>
      </c>
      <c r="H11176" t="s">
        <v>58476</v>
      </c>
      <c r="I11176" t="s">
        <v>16526</v>
      </c>
      <c r="J11176" t="s">
        <v>59350</v>
      </c>
      <c r="K11176" t="s">
        <v>59351</v>
      </c>
      <c r="L11176" t="s">
        <v>303</v>
      </c>
      <c r="M11176" t="s">
        <v>26771</v>
      </c>
    </row>
    <row r="11177" spans="1:13" x14ac:dyDescent="0.2">
      <c r="A11177" t="s">
        <v>38143</v>
      </c>
      <c r="B11177" t="s">
        <v>38144</v>
      </c>
      <c r="C11177" t="s">
        <v>59352</v>
      </c>
      <c r="D11177" t="s">
        <v>59353</v>
      </c>
      <c r="E11177" t="s">
        <v>59354</v>
      </c>
      <c r="F11177" t="s">
        <v>59355</v>
      </c>
      <c r="G11177" t="s">
        <v>19683</v>
      </c>
      <c r="H11177" t="s">
        <v>19670</v>
      </c>
      <c r="J11177" t="s">
        <v>59356</v>
      </c>
      <c r="K11177" t="s">
        <v>59357</v>
      </c>
      <c r="L11177" t="s">
        <v>303</v>
      </c>
      <c r="M11177" t="s">
        <v>59358</v>
      </c>
    </row>
    <row r="11178" spans="1:13" x14ac:dyDescent="0.2">
      <c r="A11178" t="s">
        <v>38143</v>
      </c>
      <c r="B11178" t="s">
        <v>38144</v>
      </c>
      <c r="C11178" t="s">
        <v>59359</v>
      </c>
      <c r="D11178" t="s">
        <v>572</v>
      </c>
      <c r="E11178" t="s">
        <v>573</v>
      </c>
      <c r="F11178" t="s">
        <v>59360</v>
      </c>
      <c r="G11178" t="s">
        <v>59361</v>
      </c>
      <c r="H11178" t="s">
        <v>57771</v>
      </c>
      <c r="I11178" t="s">
        <v>16526</v>
      </c>
      <c r="J11178" t="s">
        <v>59362</v>
      </c>
      <c r="K11178" t="s">
        <v>59363</v>
      </c>
      <c r="L11178" t="s">
        <v>303</v>
      </c>
      <c r="M11178" t="s">
        <v>43057</v>
      </c>
    </row>
    <row r="11179" spans="1:13" x14ac:dyDescent="0.2">
      <c r="A11179" t="s">
        <v>38143</v>
      </c>
      <c r="B11179" t="s">
        <v>38144</v>
      </c>
      <c r="C11179" t="s">
        <v>59364</v>
      </c>
      <c r="D11179" t="s">
        <v>349</v>
      </c>
      <c r="E11179" t="s">
        <v>424</v>
      </c>
      <c r="F11179" t="s">
        <v>59365</v>
      </c>
      <c r="G11179" t="s">
        <v>58984</v>
      </c>
      <c r="H11179" t="s">
        <v>59366</v>
      </c>
      <c r="J11179" t="s">
        <v>59367</v>
      </c>
      <c r="K11179" t="s">
        <v>59368</v>
      </c>
      <c r="L11179" t="s">
        <v>303</v>
      </c>
      <c r="M11179" t="s">
        <v>422</v>
      </c>
    </row>
    <row r="11180" spans="1:13" x14ac:dyDescent="0.2">
      <c r="A11180" t="s">
        <v>38143</v>
      </c>
      <c r="B11180" t="s">
        <v>38144</v>
      </c>
      <c r="C11180" t="s">
        <v>59369</v>
      </c>
      <c r="D11180" t="s">
        <v>394</v>
      </c>
      <c r="E11180" t="s">
        <v>395</v>
      </c>
      <c r="F11180" t="s">
        <v>59370</v>
      </c>
      <c r="H11180" t="s">
        <v>19658</v>
      </c>
      <c r="I11180" t="s">
        <v>19659</v>
      </c>
      <c r="J11180" t="s">
        <v>59371</v>
      </c>
      <c r="K11180" t="s">
        <v>59372</v>
      </c>
      <c r="L11180" t="s">
        <v>303</v>
      </c>
      <c r="M11180" t="s">
        <v>1722</v>
      </c>
    </row>
    <row r="11181" spans="1:13" x14ac:dyDescent="0.2">
      <c r="A11181" t="s">
        <v>38143</v>
      </c>
      <c r="B11181" t="s">
        <v>38144</v>
      </c>
      <c r="C11181" t="s">
        <v>59373</v>
      </c>
      <c r="D11181" t="s">
        <v>349</v>
      </c>
      <c r="E11181" t="s">
        <v>424</v>
      </c>
      <c r="F11181" t="s">
        <v>59374</v>
      </c>
      <c r="G11181" t="s">
        <v>57855</v>
      </c>
      <c r="H11181" t="s">
        <v>19659</v>
      </c>
      <c r="J11181" t="s">
        <v>59375</v>
      </c>
      <c r="K11181" t="s">
        <v>59376</v>
      </c>
      <c r="L11181" t="s">
        <v>303</v>
      </c>
      <c r="M11181" t="s">
        <v>4469</v>
      </c>
    </row>
    <row r="11182" spans="1:13" x14ac:dyDescent="0.2">
      <c r="A11182" t="s">
        <v>38143</v>
      </c>
      <c r="B11182" t="s">
        <v>38144</v>
      </c>
      <c r="C11182" t="s">
        <v>59377</v>
      </c>
      <c r="D11182" t="s">
        <v>59378</v>
      </c>
      <c r="E11182" t="s">
        <v>59379</v>
      </c>
      <c r="F11182" t="s">
        <v>59380</v>
      </c>
      <c r="G11182" t="s">
        <v>58439</v>
      </c>
      <c r="H11182" t="s">
        <v>16526</v>
      </c>
      <c r="J11182" t="s">
        <v>59381</v>
      </c>
      <c r="K11182" t="s">
        <v>59382</v>
      </c>
      <c r="L11182" t="s">
        <v>303</v>
      </c>
      <c r="M11182" t="s">
        <v>10324</v>
      </c>
    </row>
    <row r="11183" spans="1:13" x14ac:dyDescent="0.2">
      <c r="A11183" t="s">
        <v>38143</v>
      </c>
      <c r="B11183" t="s">
        <v>38144</v>
      </c>
      <c r="C11183" t="s">
        <v>59383</v>
      </c>
      <c r="D11183" t="s">
        <v>572</v>
      </c>
      <c r="E11183" t="s">
        <v>573</v>
      </c>
      <c r="F11183" t="s">
        <v>59384</v>
      </c>
      <c r="G11183" t="s">
        <v>59385</v>
      </c>
      <c r="H11183" t="s">
        <v>19719</v>
      </c>
      <c r="I11183" t="s">
        <v>19670</v>
      </c>
      <c r="J11183" t="s">
        <v>59386</v>
      </c>
      <c r="K11183" t="s">
        <v>59387</v>
      </c>
      <c r="L11183" t="s">
        <v>303</v>
      </c>
      <c r="M11183" t="s">
        <v>422</v>
      </c>
    </row>
    <row r="11184" spans="1:13" x14ac:dyDescent="0.2">
      <c r="A11184" t="s">
        <v>38143</v>
      </c>
      <c r="B11184" t="s">
        <v>38144</v>
      </c>
      <c r="C11184" t="s">
        <v>59388</v>
      </c>
      <c r="D11184" t="s">
        <v>16697</v>
      </c>
      <c r="E11184" t="s">
        <v>19680</v>
      </c>
      <c r="F11184" t="s">
        <v>19681</v>
      </c>
      <c r="G11184" t="s">
        <v>19682</v>
      </c>
      <c r="H11184" t="s">
        <v>19683</v>
      </c>
      <c r="J11184" t="s">
        <v>19684</v>
      </c>
      <c r="K11184" t="s">
        <v>19685</v>
      </c>
      <c r="L11184" t="s">
        <v>303</v>
      </c>
      <c r="M11184" t="s">
        <v>19686</v>
      </c>
    </row>
    <row r="11185" spans="1:13" x14ac:dyDescent="0.2">
      <c r="A11185" t="s">
        <v>38143</v>
      </c>
      <c r="B11185" t="s">
        <v>38144</v>
      </c>
      <c r="C11185" t="s">
        <v>59389</v>
      </c>
      <c r="D11185" t="s">
        <v>349</v>
      </c>
      <c r="E11185" t="s">
        <v>424</v>
      </c>
      <c r="F11185" t="s">
        <v>59390</v>
      </c>
      <c r="G11185" t="s">
        <v>59314</v>
      </c>
      <c r="H11185" t="s">
        <v>19683</v>
      </c>
      <c r="I11185" t="s">
        <v>19670</v>
      </c>
      <c r="J11185" t="s">
        <v>59391</v>
      </c>
      <c r="K11185" t="s">
        <v>59392</v>
      </c>
      <c r="L11185" t="s">
        <v>303</v>
      </c>
      <c r="M11185" t="s">
        <v>29073</v>
      </c>
    </row>
    <row r="11186" spans="1:13" x14ac:dyDescent="0.2">
      <c r="A11186" t="s">
        <v>38143</v>
      </c>
      <c r="B11186" t="s">
        <v>38144</v>
      </c>
      <c r="C11186" t="s">
        <v>59393</v>
      </c>
      <c r="D11186" t="s">
        <v>15826</v>
      </c>
      <c r="E11186" t="s">
        <v>16542</v>
      </c>
      <c r="F11186" t="s">
        <v>59394</v>
      </c>
      <c r="G11186" t="s">
        <v>19683</v>
      </c>
      <c r="H11186" t="s">
        <v>19670</v>
      </c>
      <c r="J11186" t="s">
        <v>59395</v>
      </c>
      <c r="K11186" t="s">
        <v>59396</v>
      </c>
      <c r="L11186" t="s">
        <v>303</v>
      </c>
      <c r="M11186" t="s">
        <v>2096</v>
      </c>
    </row>
    <row r="11187" spans="1:13" x14ac:dyDescent="0.2">
      <c r="A11187" t="s">
        <v>38143</v>
      </c>
      <c r="B11187" t="s">
        <v>38144</v>
      </c>
      <c r="C11187" t="s">
        <v>59397</v>
      </c>
      <c r="D11187" t="s">
        <v>8198</v>
      </c>
      <c r="E11187" t="s">
        <v>59398</v>
      </c>
      <c r="F11187" t="s">
        <v>59399</v>
      </c>
      <c r="G11187" t="s">
        <v>59400</v>
      </c>
      <c r="H11187" t="s">
        <v>58116</v>
      </c>
      <c r="I11187" t="s">
        <v>19670</v>
      </c>
      <c r="J11187" t="s">
        <v>59401</v>
      </c>
      <c r="K11187" t="s">
        <v>59402</v>
      </c>
      <c r="L11187" t="s">
        <v>303</v>
      </c>
      <c r="M11187" t="s">
        <v>13739</v>
      </c>
    </row>
    <row r="11188" spans="1:13" x14ac:dyDescent="0.2">
      <c r="A11188" t="s">
        <v>38143</v>
      </c>
      <c r="B11188" t="s">
        <v>38144</v>
      </c>
      <c r="C11188" t="s">
        <v>59403</v>
      </c>
      <c r="D11188" t="s">
        <v>349</v>
      </c>
      <c r="E11188" t="s">
        <v>424</v>
      </c>
      <c r="F11188" t="s">
        <v>59404</v>
      </c>
      <c r="G11188" t="s">
        <v>59405</v>
      </c>
      <c r="H11188" t="s">
        <v>57771</v>
      </c>
      <c r="I11188" t="s">
        <v>16526</v>
      </c>
      <c r="J11188" t="s">
        <v>59406</v>
      </c>
      <c r="K11188" t="s">
        <v>59407</v>
      </c>
      <c r="L11188" t="s">
        <v>303</v>
      </c>
      <c r="M11188" t="s">
        <v>422</v>
      </c>
    </row>
    <row r="11189" spans="1:13" x14ac:dyDescent="0.2">
      <c r="A11189" t="s">
        <v>38143</v>
      </c>
      <c r="B11189" t="s">
        <v>38144</v>
      </c>
      <c r="C11189" t="s">
        <v>59408</v>
      </c>
      <c r="D11189" t="s">
        <v>572</v>
      </c>
      <c r="E11189" t="s">
        <v>573</v>
      </c>
      <c r="F11189" t="s">
        <v>17829</v>
      </c>
      <c r="H11189" t="s">
        <v>59409</v>
      </c>
      <c r="I11189" t="s">
        <v>19659</v>
      </c>
      <c r="J11189" t="s">
        <v>59410</v>
      </c>
      <c r="K11189" t="s">
        <v>59411</v>
      </c>
      <c r="L11189" t="s">
        <v>303</v>
      </c>
      <c r="M11189" t="s">
        <v>57784</v>
      </c>
    </row>
    <row r="11190" spans="1:13" x14ac:dyDescent="0.2">
      <c r="A11190" t="s">
        <v>38143</v>
      </c>
      <c r="B11190" t="s">
        <v>38144</v>
      </c>
      <c r="C11190" t="s">
        <v>59412</v>
      </c>
      <c r="D11190" t="s">
        <v>59413</v>
      </c>
      <c r="E11190" t="s">
        <v>59414</v>
      </c>
      <c r="F11190" t="s">
        <v>59415</v>
      </c>
      <c r="G11190" t="s">
        <v>59416</v>
      </c>
      <c r="H11190" t="s">
        <v>19683</v>
      </c>
      <c r="I11190" t="s">
        <v>19670</v>
      </c>
      <c r="J11190" t="s">
        <v>59417</v>
      </c>
      <c r="K11190" t="s">
        <v>59418</v>
      </c>
      <c r="L11190" t="s">
        <v>303</v>
      </c>
      <c r="M11190" t="s">
        <v>4405</v>
      </c>
    </row>
    <row r="11191" spans="1:13" x14ac:dyDescent="0.2">
      <c r="A11191" t="s">
        <v>38143</v>
      </c>
      <c r="B11191" t="s">
        <v>38144</v>
      </c>
      <c r="C11191" t="s">
        <v>59419</v>
      </c>
      <c r="D11191" t="s">
        <v>572</v>
      </c>
      <c r="E11191" t="s">
        <v>573</v>
      </c>
      <c r="F11191" t="s">
        <v>59420</v>
      </c>
      <c r="G11191" t="s">
        <v>59421</v>
      </c>
      <c r="H11191" t="s">
        <v>58714</v>
      </c>
      <c r="I11191" t="s">
        <v>16526</v>
      </c>
      <c r="J11191" t="s">
        <v>59422</v>
      </c>
      <c r="K11191" t="s">
        <v>59423</v>
      </c>
      <c r="L11191" t="s">
        <v>303</v>
      </c>
      <c r="M11191" t="s">
        <v>3883</v>
      </c>
    </row>
    <row r="11192" spans="1:13" x14ac:dyDescent="0.2">
      <c r="A11192" t="s">
        <v>38143</v>
      </c>
      <c r="B11192" t="s">
        <v>38144</v>
      </c>
      <c r="C11192" t="s">
        <v>59424</v>
      </c>
      <c r="D11192" t="s">
        <v>394</v>
      </c>
      <c r="E11192" t="s">
        <v>395</v>
      </c>
      <c r="F11192" t="s">
        <v>59425</v>
      </c>
      <c r="G11192" t="s">
        <v>58984</v>
      </c>
      <c r="H11192" t="s">
        <v>14806</v>
      </c>
      <c r="J11192" t="s">
        <v>59426</v>
      </c>
      <c r="K11192" t="s">
        <v>59427</v>
      </c>
      <c r="L11192" t="s">
        <v>303</v>
      </c>
      <c r="M11192" t="s">
        <v>8745</v>
      </c>
    </row>
    <row r="11193" spans="1:13" x14ac:dyDescent="0.2">
      <c r="A11193" t="s">
        <v>38143</v>
      </c>
      <c r="B11193" t="s">
        <v>38144</v>
      </c>
      <c r="C11193" t="s">
        <v>59428</v>
      </c>
      <c r="D11193" t="s">
        <v>349</v>
      </c>
      <c r="E11193" t="s">
        <v>1355</v>
      </c>
      <c r="F11193" t="s">
        <v>59429</v>
      </c>
      <c r="G11193" t="s">
        <v>59430</v>
      </c>
      <c r="H11193" t="s">
        <v>57902</v>
      </c>
      <c r="I11193" t="s">
        <v>19670</v>
      </c>
      <c r="J11193" t="s">
        <v>58763</v>
      </c>
      <c r="K11193" t="s">
        <v>302</v>
      </c>
      <c r="L11193" t="s">
        <v>303</v>
      </c>
      <c r="M11193" t="s">
        <v>59431</v>
      </c>
    </row>
    <row r="11194" spans="1:13" x14ac:dyDescent="0.2">
      <c r="A11194" t="s">
        <v>38143</v>
      </c>
      <c r="B11194" t="s">
        <v>38144</v>
      </c>
      <c r="C11194" t="s">
        <v>59432</v>
      </c>
      <c r="D11194" t="s">
        <v>572</v>
      </c>
      <c r="E11194" t="s">
        <v>573</v>
      </c>
      <c r="F11194" t="s">
        <v>28259</v>
      </c>
      <c r="G11194" t="s">
        <v>57837</v>
      </c>
      <c r="H11194" t="s">
        <v>16526</v>
      </c>
      <c r="J11194" t="s">
        <v>57841</v>
      </c>
      <c r="K11194" t="s">
        <v>59433</v>
      </c>
      <c r="L11194" t="s">
        <v>303</v>
      </c>
      <c r="M11194" t="s">
        <v>3883</v>
      </c>
    </row>
    <row r="11195" spans="1:13" x14ac:dyDescent="0.2">
      <c r="A11195" t="s">
        <v>38143</v>
      </c>
      <c r="B11195" t="s">
        <v>38144</v>
      </c>
      <c r="C11195" t="s">
        <v>59434</v>
      </c>
      <c r="D11195" t="s">
        <v>16760</v>
      </c>
      <c r="E11195" t="s">
        <v>59435</v>
      </c>
      <c r="F11195" t="s">
        <v>981</v>
      </c>
      <c r="H11195" t="s">
        <v>59436</v>
      </c>
      <c r="I11195" t="s">
        <v>19670</v>
      </c>
      <c r="J11195" t="s">
        <v>59437</v>
      </c>
      <c r="K11195" t="s">
        <v>59438</v>
      </c>
      <c r="L11195" t="s">
        <v>303</v>
      </c>
      <c r="M11195" t="s">
        <v>3913</v>
      </c>
    </row>
    <row r="11196" spans="1:13" x14ac:dyDescent="0.2">
      <c r="A11196" t="s">
        <v>38143</v>
      </c>
      <c r="B11196" t="s">
        <v>38144</v>
      </c>
      <c r="C11196" t="s">
        <v>59439</v>
      </c>
      <c r="D11196" t="s">
        <v>59440</v>
      </c>
      <c r="E11196" t="s">
        <v>59441</v>
      </c>
      <c r="F11196" t="s">
        <v>59442</v>
      </c>
      <c r="H11196" t="s">
        <v>58024</v>
      </c>
      <c r="I11196" t="s">
        <v>16526</v>
      </c>
      <c r="J11196" t="s">
        <v>59443</v>
      </c>
      <c r="K11196" t="s">
        <v>59444</v>
      </c>
      <c r="L11196" t="s">
        <v>303</v>
      </c>
      <c r="M11196" t="s">
        <v>40071</v>
      </c>
    </row>
    <row r="11197" spans="1:13" x14ac:dyDescent="0.2">
      <c r="A11197" t="s">
        <v>38143</v>
      </c>
      <c r="B11197" t="s">
        <v>38144</v>
      </c>
      <c r="C11197" t="s">
        <v>59445</v>
      </c>
      <c r="D11197" t="s">
        <v>349</v>
      </c>
      <c r="F11197" t="s">
        <v>11478</v>
      </c>
      <c r="G11197" t="s">
        <v>58520</v>
      </c>
      <c r="H11197" t="s">
        <v>19670</v>
      </c>
      <c r="J11197" t="s">
        <v>59446</v>
      </c>
      <c r="K11197" t="s">
        <v>59447</v>
      </c>
      <c r="L11197" t="s">
        <v>303</v>
      </c>
      <c r="M11197" t="s">
        <v>422</v>
      </c>
    </row>
    <row r="11198" spans="1:13" x14ac:dyDescent="0.2">
      <c r="A11198" t="s">
        <v>38143</v>
      </c>
      <c r="B11198" t="s">
        <v>38144</v>
      </c>
      <c r="C11198" t="s">
        <v>59448</v>
      </c>
      <c r="D11198" t="s">
        <v>16257</v>
      </c>
      <c r="E11198" t="s">
        <v>59449</v>
      </c>
      <c r="F11198" t="s">
        <v>59450</v>
      </c>
      <c r="G11198" t="s">
        <v>59451</v>
      </c>
      <c r="H11198" t="s">
        <v>19658</v>
      </c>
      <c r="I11198" t="s">
        <v>19659</v>
      </c>
      <c r="J11198" t="s">
        <v>59452</v>
      </c>
      <c r="K11198" t="s">
        <v>59453</v>
      </c>
      <c r="L11198" t="s">
        <v>303</v>
      </c>
      <c r="M11198" t="s">
        <v>16262</v>
      </c>
    </row>
    <row r="11199" spans="1:13" x14ac:dyDescent="0.2">
      <c r="A11199" t="s">
        <v>38143</v>
      </c>
      <c r="B11199" t="s">
        <v>38144</v>
      </c>
      <c r="C11199" t="s">
        <v>59454</v>
      </c>
      <c r="D11199" t="s">
        <v>366</v>
      </c>
      <c r="E11199" t="s">
        <v>55876</v>
      </c>
      <c r="F11199" t="s">
        <v>58356</v>
      </c>
      <c r="G11199" t="s">
        <v>59455</v>
      </c>
      <c r="H11199" t="s">
        <v>19669</v>
      </c>
      <c r="I11199" t="s">
        <v>59456</v>
      </c>
      <c r="J11199" t="s">
        <v>59457</v>
      </c>
      <c r="K11199" t="s">
        <v>59458</v>
      </c>
      <c r="L11199" t="s">
        <v>303</v>
      </c>
      <c r="M11199" t="s">
        <v>59459</v>
      </c>
    </row>
    <row r="11200" spans="1:13" x14ac:dyDescent="0.2">
      <c r="A11200" t="s">
        <v>38143</v>
      </c>
      <c r="B11200" t="s">
        <v>38144</v>
      </c>
      <c r="C11200" t="s">
        <v>59460</v>
      </c>
      <c r="D11200" t="s">
        <v>59461</v>
      </c>
      <c r="E11200" t="s">
        <v>59462</v>
      </c>
      <c r="F11200" t="s">
        <v>59463</v>
      </c>
      <c r="G11200" t="s">
        <v>59464</v>
      </c>
      <c r="H11200" t="s">
        <v>59465</v>
      </c>
      <c r="I11200" t="s">
        <v>19659</v>
      </c>
      <c r="J11200" t="s">
        <v>59466</v>
      </c>
      <c r="K11200" t="s">
        <v>302</v>
      </c>
      <c r="L11200" t="s">
        <v>303</v>
      </c>
      <c r="M11200" t="s">
        <v>59467</v>
      </c>
    </row>
    <row r="11201" spans="1:13" x14ac:dyDescent="0.2">
      <c r="A11201" t="s">
        <v>38143</v>
      </c>
      <c r="B11201" t="s">
        <v>38144</v>
      </c>
      <c r="C11201" t="s">
        <v>59468</v>
      </c>
      <c r="D11201" t="s">
        <v>58449</v>
      </c>
      <c r="E11201" t="s">
        <v>59469</v>
      </c>
      <c r="F11201" t="s">
        <v>59470</v>
      </c>
      <c r="G11201" t="s">
        <v>59471</v>
      </c>
      <c r="H11201" t="s">
        <v>57762</v>
      </c>
      <c r="I11201" t="s">
        <v>19659</v>
      </c>
      <c r="J11201" t="s">
        <v>59472</v>
      </c>
      <c r="K11201" t="s">
        <v>59473</v>
      </c>
      <c r="L11201" t="s">
        <v>303</v>
      </c>
      <c r="M11201" t="s">
        <v>3778</v>
      </c>
    </row>
    <row r="11202" spans="1:13" x14ac:dyDescent="0.2">
      <c r="A11202" t="s">
        <v>38143</v>
      </c>
      <c r="B11202" t="s">
        <v>38144</v>
      </c>
      <c r="C11202" t="s">
        <v>59474</v>
      </c>
      <c r="D11202" t="s">
        <v>35109</v>
      </c>
      <c r="E11202" t="s">
        <v>59475</v>
      </c>
      <c r="F11202" t="s">
        <v>59476</v>
      </c>
      <c r="G11202" t="s">
        <v>59477</v>
      </c>
      <c r="H11202" t="s">
        <v>59478</v>
      </c>
      <c r="I11202" t="s">
        <v>16526</v>
      </c>
      <c r="J11202" t="s">
        <v>59479</v>
      </c>
      <c r="K11202" t="s">
        <v>59480</v>
      </c>
      <c r="L11202" t="s">
        <v>303</v>
      </c>
      <c r="M11202" t="s">
        <v>611</v>
      </c>
    </row>
    <row r="11203" spans="1:13" x14ac:dyDescent="0.2">
      <c r="A11203" t="s">
        <v>38143</v>
      </c>
      <c r="B11203" t="s">
        <v>38144</v>
      </c>
      <c r="C11203" t="s">
        <v>59481</v>
      </c>
      <c r="D11203" t="s">
        <v>349</v>
      </c>
      <c r="F11203" t="s">
        <v>59482</v>
      </c>
      <c r="G11203" t="s">
        <v>37431</v>
      </c>
      <c r="H11203" t="s">
        <v>16526</v>
      </c>
      <c r="J11203" t="s">
        <v>59483</v>
      </c>
      <c r="K11203" t="s">
        <v>59484</v>
      </c>
      <c r="L11203" t="s">
        <v>303</v>
      </c>
      <c r="M11203" t="s">
        <v>422</v>
      </c>
    </row>
    <row r="11204" spans="1:13" x14ac:dyDescent="0.2">
      <c r="A11204" t="s">
        <v>38143</v>
      </c>
      <c r="B11204" t="s">
        <v>38144</v>
      </c>
      <c r="C11204" t="s">
        <v>59485</v>
      </c>
      <c r="D11204" t="s">
        <v>15826</v>
      </c>
      <c r="E11204" t="s">
        <v>59486</v>
      </c>
      <c r="F11204" t="s">
        <v>59487</v>
      </c>
      <c r="G11204" t="s">
        <v>59488</v>
      </c>
      <c r="H11204" t="s">
        <v>58116</v>
      </c>
      <c r="I11204" t="s">
        <v>19670</v>
      </c>
      <c r="J11204" t="s">
        <v>59489</v>
      </c>
      <c r="K11204" t="s">
        <v>59490</v>
      </c>
      <c r="L11204" t="s">
        <v>303</v>
      </c>
      <c r="M11204" t="s">
        <v>2157</v>
      </c>
    </row>
    <row r="11205" spans="1:13" x14ac:dyDescent="0.2">
      <c r="A11205" t="s">
        <v>38143</v>
      </c>
      <c r="B11205" t="s">
        <v>38144</v>
      </c>
      <c r="C11205" t="s">
        <v>59491</v>
      </c>
      <c r="D11205" t="s">
        <v>8198</v>
      </c>
      <c r="E11205" t="s">
        <v>59492</v>
      </c>
      <c r="F11205" t="s">
        <v>59493</v>
      </c>
      <c r="G11205" t="s">
        <v>58213</v>
      </c>
      <c r="H11205" t="s">
        <v>19659</v>
      </c>
      <c r="J11205" t="s">
        <v>59494</v>
      </c>
      <c r="K11205" t="s">
        <v>59495</v>
      </c>
      <c r="L11205" t="s">
        <v>303</v>
      </c>
      <c r="M11205" t="s">
        <v>14841</v>
      </c>
    </row>
    <row r="11206" spans="1:13" x14ac:dyDescent="0.2">
      <c r="A11206" t="s">
        <v>38143</v>
      </c>
      <c r="B11206" t="s">
        <v>38144</v>
      </c>
      <c r="C11206" t="s">
        <v>59496</v>
      </c>
      <c r="D11206" t="s">
        <v>572</v>
      </c>
      <c r="E11206" t="s">
        <v>573</v>
      </c>
      <c r="F11206" t="s">
        <v>59497</v>
      </c>
      <c r="G11206" t="s">
        <v>57935</v>
      </c>
      <c r="H11206" t="s">
        <v>19670</v>
      </c>
      <c r="J11206" t="s">
        <v>59498</v>
      </c>
      <c r="K11206" t="s">
        <v>59499</v>
      </c>
      <c r="L11206" t="s">
        <v>303</v>
      </c>
      <c r="M11206" t="s">
        <v>7930</v>
      </c>
    </row>
    <row r="11207" spans="1:13" x14ac:dyDescent="0.2">
      <c r="A11207" t="s">
        <v>38143</v>
      </c>
      <c r="B11207" t="s">
        <v>38144</v>
      </c>
      <c r="C11207" t="s">
        <v>59500</v>
      </c>
      <c r="D11207" t="s">
        <v>59501</v>
      </c>
      <c r="E11207" t="s">
        <v>57957</v>
      </c>
      <c r="F11207" t="s">
        <v>59502</v>
      </c>
      <c r="G11207" t="s">
        <v>58439</v>
      </c>
      <c r="H11207" t="s">
        <v>16526</v>
      </c>
      <c r="J11207" t="s">
        <v>59503</v>
      </c>
      <c r="K11207" t="s">
        <v>59504</v>
      </c>
      <c r="L11207" t="s">
        <v>303</v>
      </c>
      <c r="M11207" t="s">
        <v>40577</v>
      </c>
    </row>
    <row r="11208" spans="1:13" x14ac:dyDescent="0.2">
      <c r="A11208" t="s">
        <v>38143</v>
      </c>
      <c r="B11208" t="s">
        <v>38144</v>
      </c>
      <c r="C11208" t="s">
        <v>59505</v>
      </c>
      <c r="D11208" t="s">
        <v>349</v>
      </c>
      <c r="E11208" t="s">
        <v>424</v>
      </c>
      <c r="F11208" t="s">
        <v>10078</v>
      </c>
      <c r="H11208" t="s">
        <v>59506</v>
      </c>
      <c r="I11208" t="s">
        <v>19670</v>
      </c>
      <c r="J11208" t="s">
        <v>59507</v>
      </c>
      <c r="K11208" t="s">
        <v>59508</v>
      </c>
      <c r="L11208" t="s">
        <v>303</v>
      </c>
      <c r="M11208" t="s">
        <v>1538</v>
      </c>
    </row>
    <row r="11209" spans="1:13" x14ac:dyDescent="0.2">
      <c r="A11209" t="s">
        <v>38143</v>
      </c>
      <c r="B11209" t="s">
        <v>38144</v>
      </c>
      <c r="C11209" t="s">
        <v>59509</v>
      </c>
      <c r="D11209" t="s">
        <v>16824</v>
      </c>
      <c r="E11209" t="s">
        <v>59510</v>
      </c>
      <c r="F11209" t="s">
        <v>59511</v>
      </c>
      <c r="H11209" t="s">
        <v>59512</v>
      </c>
      <c r="I11209" t="s">
        <v>16526</v>
      </c>
      <c r="J11209" t="s">
        <v>59513</v>
      </c>
      <c r="K11209" t="s">
        <v>59514</v>
      </c>
      <c r="L11209" t="s">
        <v>303</v>
      </c>
      <c r="M11209" t="s">
        <v>13915</v>
      </c>
    </row>
    <row r="11210" spans="1:13" x14ac:dyDescent="0.2">
      <c r="A11210" t="s">
        <v>38143</v>
      </c>
      <c r="B11210" t="s">
        <v>38144</v>
      </c>
      <c r="C11210" t="s">
        <v>59515</v>
      </c>
      <c r="D11210" t="s">
        <v>349</v>
      </c>
      <c r="E11210" t="s">
        <v>424</v>
      </c>
      <c r="F11210" t="s">
        <v>59516</v>
      </c>
      <c r="G11210" t="s">
        <v>59517</v>
      </c>
      <c r="H11210" t="s">
        <v>57989</v>
      </c>
      <c r="I11210" t="s">
        <v>19659</v>
      </c>
      <c r="J11210" t="s">
        <v>59518</v>
      </c>
      <c r="K11210" t="s">
        <v>59519</v>
      </c>
      <c r="L11210" t="s">
        <v>303</v>
      </c>
      <c r="M11210" t="s">
        <v>13439</v>
      </c>
    </row>
    <row r="11211" spans="1:13" x14ac:dyDescent="0.2">
      <c r="A11211" t="s">
        <v>38143</v>
      </c>
      <c r="B11211" t="s">
        <v>38144</v>
      </c>
      <c r="C11211" t="s">
        <v>59520</v>
      </c>
      <c r="D11211" t="s">
        <v>572</v>
      </c>
      <c r="E11211" t="s">
        <v>573</v>
      </c>
      <c r="F11211" t="s">
        <v>350</v>
      </c>
      <c r="G11211" t="s">
        <v>59521</v>
      </c>
      <c r="H11211" t="s">
        <v>59522</v>
      </c>
      <c r="I11211" t="s">
        <v>59523</v>
      </c>
      <c r="J11211" t="s">
        <v>59524</v>
      </c>
      <c r="K11211" t="s">
        <v>59525</v>
      </c>
      <c r="L11211" t="s">
        <v>303</v>
      </c>
      <c r="M11211" t="s">
        <v>43057</v>
      </c>
    </row>
    <row r="11212" spans="1:13" x14ac:dyDescent="0.2">
      <c r="A11212" t="s">
        <v>38143</v>
      </c>
      <c r="B11212" t="s">
        <v>38144</v>
      </c>
      <c r="C11212" t="s">
        <v>59526</v>
      </c>
      <c r="D11212" t="s">
        <v>349</v>
      </c>
      <c r="E11212" t="s">
        <v>720</v>
      </c>
      <c r="F11212" t="s">
        <v>59527</v>
      </c>
      <c r="H11212" t="s">
        <v>58306</v>
      </c>
      <c r="I11212" t="s">
        <v>16526</v>
      </c>
      <c r="J11212" t="s">
        <v>59528</v>
      </c>
      <c r="K11212" t="s">
        <v>59529</v>
      </c>
      <c r="L11212" t="s">
        <v>303</v>
      </c>
      <c r="M11212" t="s">
        <v>59530</v>
      </c>
    </row>
    <row r="11213" spans="1:13" x14ac:dyDescent="0.2">
      <c r="A11213" t="s">
        <v>38143</v>
      </c>
      <c r="B11213" t="s">
        <v>38144</v>
      </c>
      <c r="C11213" t="s">
        <v>59531</v>
      </c>
      <c r="D11213" t="s">
        <v>572</v>
      </c>
      <c r="E11213" t="s">
        <v>573</v>
      </c>
      <c r="F11213" t="s">
        <v>18084</v>
      </c>
      <c r="G11213" t="s">
        <v>59532</v>
      </c>
      <c r="H11213" t="s">
        <v>19670</v>
      </c>
      <c r="J11213" t="s">
        <v>59533</v>
      </c>
      <c r="K11213" t="s">
        <v>59534</v>
      </c>
      <c r="L11213" t="s">
        <v>303</v>
      </c>
      <c r="M11213" t="s">
        <v>58180</v>
      </c>
    </row>
    <row r="11214" spans="1:13" x14ac:dyDescent="0.2">
      <c r="A11214" t="s">
        <v>38143</v>
      </c>
      <c r="B11214" t="s">
        <v>38144</v>
      </c>
      <c r="C11214" t="s">
        <v>59535</v>
      </c>
      <c r="D11214" t="s">
        <v>349</v>
      </c>
      <c r="F11214" t="s">
        <v>17840</v>
      </c>
      <c r="G11214" t="s">
        <v>58407</v>
      </c>
      <c r="H11214" t="s">
        <v>19659</v>
      </c>
      <c r="J11214" t="s">
        <v>59536</v>
      </c>
      <c r="K11214" t="s">
        <v>59537</v>
      </c>
      <c r="L11214" t="s">
        <v>303</v>
      </c>
      <c r="M11214" t="s">
        <v>422</v>
      </c>
    </row>
    <row r="11215" spans="1:13" x14ac:dyDescent="0.2">
      <c r="A11215" t="s">
        <v>38143</v>
      </c>
      <c r="B11215" t="s">
        <v>38144</v>
      </c>
      <c r="C11215" t="s">
        <v>59538</v>
      </c>
      <c r="D11215" t="s">
        <v>572</v>
      </c>
      <c r="E11215" t="s">
        <v>573</v>
      </c>
      <c r="F11215" t="s">
        <v>59539</v>
      </c>
      <c r="G11215" t="s">
        <v>59540</v>
      </c>
      <c r="H11215" t="s">
        <v>57908</v>
      </c>
      <c r="I11215" t="s">
        <v>19659</v>
      </c>
      <c r="J11215" t="s">
        <v>59541</v>
      </c>
      <c r="K11215" t="s">
        <v>59542</v>
      </c>
      <c r="L11215" t="s">
        <v>303</v>
      </c>
      <c r="M11215" t="s">
        <v>57784</v>
      </c>
    </row>
    <row r="11216" spans="1:13" x14ac:dyDescent="0.2">
      <c r="A11216" t="s">
        <v>38143</v>
      </c>
      <c r="B11216" t="s">
        <v>38144</v>
      </c>
      <c r="C11216" t="s">
        <v>59543</v>
      </c>
      <c r="D11216" t="s">
        <v>57993</v>
      </c>
      <c r="E11216" t="s">
        <v>57994</v>
      </c>
      <c r="F11216" t="s">
        <v>8792</v>
      </c>
      <c r="G11216" t="s">
        <v>30277</v>
      </c>
      <c r="H11216" t="s">
        <v>19670</v>
      </c>
      <c r="J11216" t="s">
        <v>59544</v>
      </c>
      <c r="K11216" t="s">
        <v>59545</v>
      </c>
      <c r="L11216" t="s">
        <v>303</v>
      </c>
      <c r="M11216" t="s">
        <v>422</v>
      </c>
    </row>
    <row r="11217" spans="1:13" x14ac:dyDescent="0.2">
      <c r="A11217" t="s">
        <v>38143</v>
      </c>
      <c r="B11217" t="s">
        <v>38144</v>
      </c>
      <c r="C11217" t="s">
        <v>59546</v>
      </c>
      <c r="D11217" t="s">
        <v>349</v>
      </c>
      <c r="F11217" t="s">
        <v>59547</v>
      </c>
      <c r="G11217" t="s">
        <v>59548</v>
      </c>
      <c r="H11217" t="s">
        <v>57947</v>
      </c>
      <c r="I11217" t="s">
        <v>19670</v>
      </c>
      <c r="J11217" t="s">
        <v>59549</v>
      </c>
      <c r="K11217" t="s">
        <v>59550</v>
      </c>
      <c r="L11217" t="s">
        <v>303</v>
      </c>
      <c r="M11217" t="s">
        <v>422</v>
      </c>
    </row>
    <row r="11218" spans="1:13" x14ac:dyDescent="0.2">
      <c r="A11218" t="s">
        <v>38143</v>
      </c>
      <c r="B11218" t="s">
        <v>38144</v>
      </c>
      <c r="C11218" t="s">
        <v>59551</v>
      </c>
      <c r="D11218" t="s">
        <v>349</v>
      </c>
      <c r="E11218" t="s">
        <v>424</v>
      </c>
      <c r="F11218" t="s">
        <v>59552</v>
      </c>
      <c r="G11218" t="s">
        <v>59553</v>
      </c>
      <c r="H11218" t="s">
        <v>20211</v>
      </c>
      <c r="I11218" t="s">
        <v>16526</v>
      </c>
      <c r="J11218" t="s">
        <v>59554</v>
      </c>
      <c r="K11218" t="s">
        <v>59555</v>
      </c>
      <c r="L11218" t="s">
        <v>303</v>
      </c>
      <c r="M11218" t="s">
        <v>34067</v>
      </c>
    </row>
    <row r="11219" spans="1:13" x14ac:dyDescent="0.2">
      <c r="A11219" t="s">
        <v>38143</v>
      </c>
      <c r="B11219" t="s">
        <v>38144</v>
      </c>
      <c r="C11219" t="s">
        <v>59556</v>
      </c>
      <c r="D11219" t="s">
        <v>394</v>
      </c>
      <c r="E11219" t="s">
        <v>3638</v>
      </c>
      <c r="F11219" t="s">
        <v>6103</v>
      </c>
      <c r="G11219" t="s">
        <v>59557</v>
      </c>
      <c r="H11219" t="s">
        <v>59558</v>
      </c>
      <c r="I11219" t="s">
        <v>59559</v>
      </c>
      <c r="J11219" t="s">
        <v>59560</v>
      </c>
      <c r="K11219" t="s">
        <v>59561</v>
      </c>
      <c r="L11219" t="s">
        <v>303</v>
      </c>
      <c r="M11219" t="s">
        <v>59562</v>
      </c>
    </row>
    <row r="11220" spans="1:13" x14ac:dyDescent="0.2">
      <c r="A11220" t="s">
        <v>38143</v>
      </c>
      <c r="B11220" t="s">
        <v>38144</v>
      </c>
      <c r="C11220" t="s">
        <v>59563</v>
      </c>
      <c r="D11220" t="s">
        <v>349</v>
      </c>
      <c r="F11220" t="s">
        <v>59564</v>
      </c>
      <c r="G11220" t="s">
        <v>58130</v>
      </c>
      <c r="H11220" t="s">
        <v>19670</v>
      </c>
      <c r="J11220" t="s">
        <v>59565</v>
      </c>
      <c r="K11220" t="s">
        <v>59566</v>
      </c>
      <c r="L11220" t="s">
        <v>303</v>
      </c>
      <c r="M11220" t="s">
        <v>422</v>
      </c>
    </row>
    <row r="11221" spans="1:13" x14ac:dyDescent="0.2">
      <c r="A11221" t="s">
        <v>38143</v>
      </c>
      <c r="B11221" t="s">
        <v>38144</v>
      </c>
      <c r="C11221" t="s">
        <v>59567</v>
      </c>
      <c r="D11221" t="s">
        <v>572</v>
      </c>
      <c r="E11221" t="s">
        <v>573</v>
      </c>
      <c r="F11221" t="s">
        <v>59568</v>
      </c>
      <c r="G11221" t="s">
        <v>59569</v>
      </c>
      <c r="H11221" t="s">
        <v>16526</v>
      </c>
      <c r="J11221" t="s">
        <v>59570</v>
      </c>
      <c r="K11221" t="s">
        <v>59571</v>
      </c>
      <c r="L11221" t="s">
        <v>303</v>
      </c>
      <c r="M11221" t="s">
        <v>3883</v>
      </c>
    </row>
    <row r="11222" spans="1:13" x14ac:dyDescent="0.2">
      <c r="A11222" t="s">
        <v>38143</v>
      </c>
      <c r="B11222" t="s">
        <v>38144</v>
      </c>
      <c r="C11222" t="s">
        <v>59572</v>
      </c>
      <c r="D11222" t="s">
        <v>349</v>
      </c>
      <c r="E11222" t="s">
        <v>476</v>
      </c>
      <c r="F11222" t="s">
        <v>55601</v>
      </c>
      <c r="G11222" t="s">
        <v>3166</v>
      </c>
      <c r="H11222" t="s">
        <v>57908</v>
      </c>
      <c r="I11222" t="s">
        <v>19659</v>
      </c>
      <c r="J11222" t="s">
        <v>59573</v>
      </c>
      <c r="K11222" t="s">
        <v>59574</v>
      </c>
      <c r="L11222" t="s">
        <v>303</v>
      </c>
      <c r="M11222" t="s">
        <v>59575</v>
      </c>
    </row>
    <row r="11223" spans="1:13" x14ac:dyDescent="0.2">
      <c r="A11223" t="s">
        <v>38143</v>
      </c>
      <c r="B11223" t="s">
        <v>38144</v>
      </c>
      <c r="C11223" t="s">
        <v>59576</v>
      </c>
      <c r="D11223" t="s">
        <v>59577</v>
      </c>
      <c r="E11223" t="s">
        <v>59578</v>
      </c>
      <c r="F11223" t="s">
        <v>59579</v>
      </c>
      <c r="G11223" t="s">
        <v>58801</v>
      </c>
      <c r="H11223" t="s">
        <v>16526</v>
      </c>
      <c r="J11223" t="s">
        <v>59580</v>
      </c>
      <c r="K11223" t="s">
        <v>59581</v>
      </c>
      <c r="L11223" t="s">
        <v>303</v>
      </c>
      <c r="M11223" t="s">
        <v>10573</v>
      </c>
    </row>
    <row r="11224" spans="1:13" x14ac:dyDescent="0.2">
      <c r="A11224" t="s">
        <v>38143</v>
      </c>
      <c r="B11224" t="s">
        <v>38144</v>
      </c>
      <c r="C11224" t="s">
        <v>59582</v>
      </c>
      <c r="D11224" t="s">
        <v>349</v>
      </c>
      <c r="E11224" t="s">
        <v>13874</v>
      </c>
      <c r="F11224" t="s">
        <v>59583</v>
      </c>
      <c r="G11224" t="s">
        <v>59584</v>
      </c>
      <c r="H11224" t="s">
        <v>59585</v>
      </c>
      <c r="I11224" t="s">
        <v>14806</v>
      </c>
      <c r="J11224" t="s">
        <v>59586</v>
      </c>
      <c r="K11224" t="s">
        <v>59587</v>
      </c>
      <c r="L11224" t="s">
        <v>303</v>
      </c>
      <c r="M11224" t="s">
        <v>26250</v>
      </c>
    </row>
    <row r="11225" spans="1:13" x14ac:dyDescent="0.2">
      <c r="A11225" t="s">
        <v>38143</v>
      </c>
      <c r="B11225" t="s">
        <v>38144</v>
      </c>
      <c r="C11225" t="s">
        <v>59588</v>
      </c>
      <c r="D11225" t="s">
        <v>394</v>
      </c>
      <c r="E11225" t="s">
        <v>59589</v>
      </c>
      <c r="F11225" t="s">
        <v>500</v>
      </c>
      <c r="G11225" t="s">
        <v>2184</v>
      </c>
      <c r="H11225" t="s">
        <v>58294</v>
      </c>
      <c r="I11225" t="s">
        <v>14806</v>
      </c>
      <c r="J11225" t="s">
        <v>59590</v>
      </c>
      <c r="K11225" t="s">
        <v>59591</v>
      </c>
      <c r="L11225" t="s">
        <v>303</v>
      </c>
      <c r="M11225" t="s">
        <v>21787</v>
      </c>
    </row>
    <row r="11226" spans="1:13" x14ac:dyDescent="0.2">
      <c r="A11226" t="s">
        <v>38143</v>
      </c>
      <c r="B11226" t="s">
        <v>38144</v>
      </c>
      <c r="C11226" t="s">
        <v>59592</v>
      </c>
      <c r="D11226" t="s">
        <v>59593</v>
      </c>
      <c r="E11226" t="s">
        <v>59594</v>
      </c>
      <c r="F11226" t="s">
        <v>59595</v>
      </c>
      <c r="G11226" t="s">
        <v>2203</v>
      </c>
      <c r="H11226" t="s">
        <v>2539</v>
      </c>
      <c r="I11226" t="s">
        <v>19659</v>
      </c>
      <c r="J11226" t="s">
        <v>59596</v>
      </c>
      <c r="K11226" t="s">
        <v>302</v>
      </c>
      <c r="L11226" t="s">
        <v>303</v>
      </c>
      <c r="M11226" t="s">
        <v>13291</v>
      </c>
    </row>
    <row r="11227" spans="1:13" x14ac:dyDescent="0.2">
      <c r="A11227" t="s">
        <v>38143</v>
      </c>
      <c r="B11227" t="s">
        <v>38144</v>
      </c>
      <c r="C11227" t="s">
        <v>59597</v>
      </c>
      <c r="D11227" t="s">
        <v>349</v>
      </c>
      <c r="F11227" t="s">
        <v>59598</v>
      </c>
      <c r="G11227" t="s">
        <v>57917</v>
      </c>
      <c r="H11227" t="s">
        <v>16526</v>
      </c>
      <c r="J11227" t="s">
        <v>59599</v>
      </c>
      <c r="K11227" t="s">
        <v>59600</v>
      </c>
      <c r="L11227" t="s">
        <v>303</v>
      </c>
      <c r="M11227" t="s">
        <v>422</v>
      </c>
    </row>
    <row r="11228" spans="1:13" x14ac:dyDescent="0.2">
      <c r="A11228" t="s">
        <v>38143</v>
      </c>
      <c r="B11228" t="s">
        <v>38144</v>
      </c>
      <c r="C11228" t="s">
        <v>59601</v>
      </c>
      <c r="D11228" t="s">
        <v>572</v>
      </c>
      <c r="E11228" t="s">
        <v>573</v>
      </c>
      <c r="F11228" t="s">
        <v>59602</v>
      </c>
      <c r="G11228" t="s">
        <v>59603</v>
      </c>
      <c r="H11228" t="s">
        <v>57902</v>
      </c>
      <c r="I11228" t="s">
        <v>19670</v>
      </c>
      <c r="J11228" t="s">
        <v>59604</v>
      </c>
      <c r="K11228" t="s">
        <v>59605</v>
      </c>
      <c r="L11228" t="s">
        <v>303</v>
      </c>
      <c r="M11228" t="s">
        <v>58180</v>
      </c>
    </row>
    <row r="11229" spans="1:13" x14ac:dyDescent="0.2">
      <c r="A11229" t="s">
        <v>38143</v>
      </c>
      <c r="B11229" t="s">
        <v>38144</v>
      </c>
      <c r="C11229" t="s">
        <v>59606</v>
      </c>
      <c r="D11229" t="s">
        <v>59607</v>
      </c>
      <c r="E11229" t="s">
        <v>59608</v>
      </c>
      <c r="F11229" t="s">
        <v>59609</v>
      </c>
      <c r="G11229" t="s">
        <v>59610</v>
      </c>
      <c r="H11229" t="s">
        <v>59611</v>
      </c>
      <c r="I11229" t="s">
        <v>19670</v>
      </c>
      <c r="J11229" t="s">
        <v>59612</v>
      </c>
      <c r="K11229" t="s">
        <v>59613</v>
      </c>
      <c r="L11229" t="s">
        <v>303</v>
      </c>
      <c r="M11229" t="s">
        <v>2631</v>
      </c>
    </row>
    <row r="11230" spans="1:13" x14ac:dyDescent="0.2">
      <c r="A11230" t="s">
        <v>38143</v>
      </c>
      <c r="B11230" t="s">
        <v>38144</v>
      </c>
      <c r="C11230" t="s">
        <v>59614</v>
      </c>
      <c r="D11230" t="s">
        <v>58227</v>
      </c>
      <c r="E11230" t="s">
        <v>59615</v>
      </c>
      <c r="F11230" t="s">
        <v>59616</v>
      </c>
      <c r="G11230" t="s">
        <v>59617</v>
      </c>
      <c r="H11230" t="s">
        <v>58386</v>
      </c>
      <c r="I11230" t="s">
        <v>16526</v>
      </c>
      <c r="J11230" t="s">
        <v>59618</v>
      </c>
      <c r="K11230" t="s">
        <v>59619</v>
      </c>
      <c r="L11230" t="s">
        <v>303</v>
      </c>
      <c r="M11230" t="s">
        <v>59620</v>
      </c>
    </row>
    <row r="11231" spans="1:13" x14ac:dyDescent="0.2">
      <c r="A11231" t="s">
        <v>38143</v>
      </c>
      <c r="B11231" t="s">
        <v>38144</v>
      </c>
      <c r="C11231" t="s">
        <v>59621</v>
      </c>
      <c r="D11231" t="s">
        <v>572</v>
      </c>
      <c r="E11231" t="s">
        <v>573</v>
      </c>
      <c r="F11231" t="s">
        <v>59622</v>
      </c>
      <c r="G11231" t="s">
        <v>58203</v>
      </c>
      <c r="I11231" t="s">
        <v>16526</v>
      </c>
      <c r="J11231" t="s">
        <v>59623</v>
      </c>
      <c r="K11231" t="s">
        <v>59624</v>
      </c>
      <c r="L11231" t="s">
        <v>303</v>
      </c>
      <c r="M11231" t="s">
        <v>43057</v>
      </c>
    </row>
    <row r="11232" spans="1:13" x14ac:dyDescent="0.2">
      <c r="A11232" t="s">
        <v>38143</v>
      </c>
      <c r="B11232" t="s">
        <v>38144</v>
      </c>
      <c r="C11232" t="s">
        <v>59625</v>
      </c>
      <c r="D11232" t="s">
        <v>349</v>
      </c>
      <c r="F11232" t="s">
        <v>59626</v>
      </c>
      <c r="G11232" t="s">
        <v>58469</v>
      </c>
      <c r="H11232" t="s">
        <v>19659</v>
      </c>
      <c r="J11232" t="s">
        <v>59627</v>
      </c>
      <c r="K11232" t="s">
        <v>59628</v>
      </c>
      <c r="L11232" t="s">
        <v>303</v>
      </c>
      <c r="M11232" t="s">
        <v>422</v>
      </c>
    </row>
    <row r="11233" spans="1:13" x14ac:dyDescent="0.2">
      <c r="A11233" t="s">
        <v>38143</v>
      </c>
      <c r="B11233" t="s">
        <v>38144</v>
      </c>
      <c r="C11233" t="s">
        <v>59629</v>
      </c>
      <c r="D11233" t="s">
        <v>15826</v>
      </c>
      <c r="E11233" t="s">
        <v>16542</v>
      </c>
      <c r="F11233" t="s">
        <v>59630</v>
      </c>
      <c r="G11233" t="s">
        <v>59631</v>
      </c>
      <c r="H11233" t="s">
        <v>19697</v>
      </c>
      <c r="I11233" t="s">
        <v>19659</v>
      </c>
      <c r="J11233" t="s">
        <v>59632</v>
      </c>
      <c r="K11233" t="s">
        <v>59633</v>
      </c>
      <c r="L11233" t="s">
        <v>303</v>
      </c>
      <c r="M11233" t="s">
        <v>6976</v>
      </c>
    </row>
    <row r="11234" spans="1:13" x14ac:dyDescent="0.2">
      <c r="A11234" t="s">
        <v>38143</v>
      </c>
      <c r="B11234" t="s">
        <v>38144</v>
      </c>
      <c r="C11234" t="s">
        <v>59634</v>
      </c>
      <c r="D11234" t="s">
        <v>2857</v>
      </c>
      <c r="F11234" t="s">
        <v>44043</v>
      </c>
      <c r="G11234" t="s">
        <v>11782</v>
      </c>
      <c r="H11234" t="s">
        <v>57960</v>
      </c>
      <c r="I11234" t="s">
        <v>16526</v>
      </c>
      <c r="J11234" t="s">
        <v>59635</v>
      </c>
      <c r="K11234" t="s">
        <v>59636</v>
      </c>
      <c r="L11234" t="s">
        <v>303</v>
      </c>
      <c r="M11234" t="s">
        <v>59637</v>
      </c>
    </row>
    <row r="11235" spans="1:13" x14ac:dyDescent="0.2">
      <c r="A11235" t="s">
        <v>38143</v>
      </c>
      <c r="B11235" t="s">
        <v>38144</v>
      </c>
      <c r="C11235" t="s">
        <v>59638</v>
      </c>
      <c r="D11235" t="s">
        <v>349</v>
      </c>
      <c r="F11235" t="s">
        <v>12741</v>
      </c>
      <c r="G11235" t="s">
        <v>58033</v>
      </c>
      <c r="H11235" t="s">
        <v>19670</v>
      </c>
      <c r="J11235" t="s">
        <v>59639</v>
      </c>
      <c r="K11235" t="s">
        <v>59640</v>
      </c>
      <c r="L11235" t="s">
        <v>303</v>
      </c>
      <c r="M11235" t="s">
        <v>422</v>
      </c>
    </row>
    <row r="11236" spans="1:13" x14ac:dyDescent="0.2">
      <c r="A11236" t="s">
        <v>38143</v>
      </c>
      <c r="B11236" t="s">
        <v>38144</v>
      </c>
      <c r="C11236" t="s">
        <v>59641</v>
      </c>
      <c r="D11236" t="s">
        <v>58586</v>
      </c>
      <c r="E11236" t="s">
        <v>59642</v>
      </c>
      <c r="F11236" t="s">
        <v>59643</v>
      </c>
      <c r="H11236" t="s">
        <v>19669</v>
      </c>
      <c r="I11236" t="s">
        <v>19670</v>
      </c>
      <c r="J11236" t="s">
        <v>59644</v>
      </c>
      <c r="K11236" t="s">
        <v>59645</v>
      </c>
      <c r="L11236" t="s">
        <v>303</v>
      </c>
      <c r="M11236" t="s">
        <v>43545</v>
      </c>
    </row>
    <row r="11237" spans="1:13" x14ac:dyDescent="0.2">
      <c r="A11237" t="s">
        <v>38143</v>
      </c>
      <c r="B11237" t="s">
        <v>38144</v>
      </c>
      <c r="C11237" t="s">
        <v>59646</v>
      </c>
      <c r="D11237" t="s">
        <v>349</v>
      </c>
      <c r="F11237" t="s">
        <v>59647</v>
      </c>
      <c r="G11237" t="s">
        <v>58709</v>
      </c>
      <c r="H11237" t="s">
        <v>19659</v>
      </c>
      <c r="J11237" t="s">
        <v>59648</v>
      </c>
      <c r="K11237" t="s">
        <v>59649</v>
      </c>
      <c r="L11237" t="s">
        <v>303</v>
      </c>
      <c r="M11237" t="s">
        <v>59650</v>
      </c>
    </row>
    <row r="11238" spans="1:13" x14ac:dyDescent="0.2">
      <c r="A11238" t="s">
        <v>38143</v>
      </c>
      <c r="B11238" t="s">
        <v>38144</v>
      </c>
      <c r="C11238" t="s">
        <v>59651</v>
      </c>
      <c r="D11238" t="s">
        <v>572</v>
      </c>
      <c r="E11238" t="s">
        <v>573</v>
      </c>
      <c r="F11238" t="s">
        <v>59652</v>
      </c>
      <c r="G11238" t="s">
        <v>59653</v>
      </c>
      <c r="H11238" t="s">
        <v>35553</v>
      </c>
      <c r="I11238" t="s">
        <v>19697</v>
      </c>
      <c r="J11238" t="s">
        <v>59654</v>
      </c>
      <c r="K11238" t="s">
        <v>59655</v>
      </c>
      <c r="L11238" t="s">
        <v>303</v>
      </c>
      <c r="M11238" t="s">
        <v>2436</v>
      </c>
    </row>
    <row r="11239" spans="1:13" x14ac:dyDescent="0.2">
      <c r="A11239" t="s">
        <v>38143</v>
      </c>
      <c r="B11239" t="s">
        <v>38144</v>
      </c>
      <c r="C11239" t="s">
        <v>59656</v>
      </c>
      <c r="D11239" t="s">
        <v>349</v>
      </c>
      <c r="F11239" t="s">
        <v>59657</v>
      </c>
      <c r="G11239" t="s">
        <v>58386</v>
      </c>
      <c r="H11239" t="s">
        <v>16526</v>
      </c>
      <c r="J11239" t="s">
        <v>59658</v>
      </c>
      <c r="K11239" t="s">
        <v>59659</v>
      </c>
      <c r="L11239" t="s">
        <v>303</v>
      </c>
      <c r="M11239" t="s">
        <v>422</v>
      </c>
    </row>
    <row r="11240" spans="1:13" x14ac:dyDescent="0.2">
      <c r="A11240" t="s">
        <v>38143</v>
      </c>
      <c r="B11240" t="s">
        <v>38144</v>
      </c>
      <c r="C11240" t="s">
        <v>59660</v>
      </c>
      <c r="D11240" t="s">
        <v>349</v>
      </c>
      <c r="F11240" t="s">
        <v>59661</v>
      </c>
      <c r="G11240" t="s">
        <v>57989</v>
      </c>
      <c r="H11240" t="s">
        <v>19659</v>
      </c>
      <c r="J11240" t="s">
        <v>59662</v>
      </c>
      <c r="K11240" t="s">
        <v>59663</v>
      </c>
      <c r="L11240" t="s">
        <v>303</v>
      </c>
      <c r="M11240" t="s">
        <v>422</v>
      </c>
    </row>
    <row r="11241" spans="1:13" x14ac:dyDescent="0.2">
      <c r="A11241" t="s">
        <v>38143</v>
      </c>
      <c r="B11241" t="s">
        <v>38144</v>
      </c>
      <c r="C11241" t="s">
        <v>59664</v>
      </c>
      <c r="D11241" t="s">
        <v>15826</v>
      </c>
      <c r="E11241" t="s">
        <v>16542</v>
      </c>
      <c r="F11241" t="s">
        <v>59665</v>
      </c>
      <c r="G11241" t="s">
        <v>59666</v>
      </c>
      <c r="H11241" t="s">
        <v>58033</v>
      </c>
      <c r="I11241" t="s">
        <v>19670</v>
      </c>
      <c r="J11241" t="s">
        <v>59667</v>
      </c>
      <c r="K11241" t="s">
        <v>59668</v>
      </c>
      <c r="L11241" t="s">
        <v>303</v>
      </c>
      <c r="M11241" t="s">
        <v>59669</v>
      </c>
    </row>
    <row r="11242" spans="1:13" x14ac:dyDescent="0.2">
      <c r="A11242" t="s">
        <v>38143</v>
      </c>
      <c r="B11242" t="s">
        <v>38144</v>
      </c>
      <c r="C11242" t="s">
        <v>59670</v>
      </c>
      <c r="D11242" t="s">
        <v>394</v>
      </c>
      <c r="E11242" t="s">
        <v>395</v>
      </c>
      <c r="F11242" t="s">
        <v>59671</v>
      </c>
      <c r="G11242" t="s">
        <v>59603</v>
      </c>
      <c r="H11242" t="s">
        <v>57902</v>
      </c>
      <c r="I11242" t="s">
        <v>19670</v>
      </c>
      <c r="J11242" t="s">
        <v>59604</v>
      </c>
      <c r="K11242" t="s">
        <v>59672</v>
      </c>
      <c r="L11242" t="s">
        <v>303</v>
      </c>
      <c r="M11242" t="s">
        <v>27684</v>
      </c>
    </row>
    <row r="11243" spans="1:13" x14ac:dyDescent="0.2">
      <c r="A11243" t="s">
        <v>38143</v>
      </c>
      <c r="B11243" t="s">
        <v>38144</v>
      </c>
      <c r="C11243" t="s">
        <v>59673</v>
      </c>
      <c r="D11243" t="s">
        <v>59674</v>
      </c>
      <c r="E11243" t="s">
        <v>59675</v>
      </c>
      <c r="F11243" t="s">
        <v>59676</v>
      </c>
      <c r="G11243" t="s">
        <v>19683</v>
      </c>
      <c r="H11243" t="s">
        <v>19670</v>
      </c>
      <c r="J11243" t="s">
        <v>59677</v>
      </c>
      <c r="K11243" t="s">
        <v>59678</v>
      </c>
      <c r="L11243" t="s">
        <v>303</v>
      </c>
      <c r="M11243" t="s">
        <v>49942</v>
      </c>
    </row>
    <row r="11244" spans="1:13" x14ac:dyDescent="0.2">
      <c r="A11244" t="s">
        <v>38143</v>
      </c>
      <c r="B11244" t="s">
        <v>38144</v>
      </c>
      <c r="C11244" t="s">
        <v>59679</v>
      </c>
      <c r="D11244" t="s">
        <v>572</v>
      </c>
      <c r="E11244" t="s">
        <v>573</v>
      </c>
      <c r="F11244" t="s">
        <v>59680</v>
      </c>
      <c r="G11244" t="s">
        <v>58880</v>
      </c>
      <c r="I11244" t="s">
        <v>19659</v>
      </c>
      <c r="J11244" t="s">
        <v>59681</v>
      </c>
      <c r="K11244" t="s">
        <v>59682</v>
      </c>
      <c r="L11244" t="s">
        <v>303</v>
      </c>
      <c r="M11244" t="s">
        <v>9778</v>
      </c>
    </row>
    <row r="11245" spans="1:13" x14ac:dyDescent="0.2">
      <c r="A11245" t="s">
        <v>38143</v>
      </c>
      <c r="B11245" t="s">
        <v>38144</v>
      </c>
      <c r="C11245" t="s">
        <v>59683</v>
      </c>
      <c r="D11245" t="s">
        <v>59684</v>
      </c>
      <c r="E11245" t="s">
        <v>8032</v>
      </c>
      <c r="F11245" t="s">
        <v>59685</v>
      </c>
      <c r="G11245" t="s">
        <v>49204</v>
      </c>
      <c r="H11245" t="s">
        <v>57865</v>
      </c>
      <c r="I11245" t="s">
        <v>14806</v>
      </c>
      <c r="J11245" t="s">
        <v>59686</v>
      </c>
      <c r="K11245" t="s">
        <v>59687</v>
      </c>
      <c r="L11245" t="s">
        <v>303</v>
      </c>
      <c r="M11245" t="s">
        <v>985</v>
      </c>
    </row>
    <row r="11246" spans="1:13" x14ac:dyDescent="0.2">
      <c r="A11246" t="s">
        <v>38143</v>
      </c>
      <c r="B11246" t="s">
        <v>38144</v>
      </c>
      <c r="C11246" t="s">
        <v>59688</v>
      </c>
      <c r="D11246" t="s">
        <v>572</v>
      </c>
      <c r="E11246" t="s">
        <v>573</v>
      </c>
      <c r="F11246" t="s">
        <v>59689</v>
      </c>
      <c r="G11246" t="s">
        <v>59690</v>
      </c>
      <c r="H11246" t="s">
        <v>57989</v>
      </c>
      <c r="I11246" t="s">
        <v>19659</v>
      </c>
      <c r="J11246" t="s">
        <v>59691</v>
      </c>
      <c r="K11246" t="s">
        <v>59692</v>
      </c>
      <c r="L11246" t="s">
        <v>303</v>
      </c>
      <c r="M11246" t="s">
        <v>1231</v>
      </c>
    </row>
    <row r="11247" spans="1:13" x14ac:dyDescent="0.2">
      <c r="A11247" t="s">
        <v>38143</v>
      </c>
      <c r="B11247" t="s">
        <v>38144</v>
      </c>
      <c r="C11247" t="s">
        <v>59693</v>
      </c>
      <c r="D11247" t="s">
        <v>349</v>
      </c>
      <c r="F11247" t="s">
        <v>59694</v>
      </c>
      <c r="G11247" t="s">
        <v>58876</v>
      </c>
      <c r="H11247" t="s">
        <v>19670</v>
      </c>
      <c r="J11247" t="s">
        <v>59695</v>
      </c>
      <c r="K11247" t="s">
        <v>59696</v>
      </c>
      <c r="L11247" t="s">
        <v>303</v>
      </c>
      <c r="M11247" t="s">
        <v>422</v>
      </c>
    </row>
    <row r="11248" spans="1:13" x14ac:dyDescent="0.2">
      <c r="A11248" t="s">
        <v>38143</v>
      </c>
      <c r="B11248" t="s">
        <v>38144</v>
      </c>
      <c r="C11248" t="s">
        <v>59697</v>
      </c>
      <c r="D11248" t="s">
        <v>492</v>
      </c>
      <c r="E11248" t="s">
        <v>493</v>
      </c>
      <c r="F11248" t="s">
        <v>59698</v>
      </c>
      <c r="G11248" t="s">
        <v>59699</v>
      </c>
      <c r="H11248" t="s">
        <v>58469</v>
      </c>
      <c r="I11248" t="s">
        <v>19659</v>
      </c>
      <c r="J11248" t="s">
        <v>59700</v>
      </c>
      <c r="K11248" t="s">
        <v>59701</v>
      </c>
      <c r="L11248" t="s">
        <v>303</v>
      </c>
      <c r="M11248" t="s">
        <v>59702</v>
      </c>
    </row>
    <row r="11249" spans="1:13" x14ac:dyDescent="0.2">
      <c r="A11249" t="s">
        <v>38143</v>
      </c>
      <c r="B11249" t="s">
        <v>38144</v>
      </c>
      <c r="C11249" t="s">
        <v>59703</v>
      </c>
      <c r="D11249" t="s">
        <v>572</v>
      </c>
      <c r="E11249" t="s">
        <v>573</v>
      </c>
      <c r="F11249" t="s">
        <v>54017</v>
      </c>
      <c r="G11249" t="s">
        <v>59704</v>
      </c>
      <c r="H11249" t="s">
        <v>16526</v>
      </c>
      <c r="J11249" t="s">
        <v>59705</v>
      </c>
      <c r="K11249" t="s">
        <v>59706</v>
      </c>
      <c r="L11249" t="s">
        <v>303</v>
      </c>
      <c r="M11249" t="s">
        <v>43057</v>
      </c>
    </row>
    <row r="11250" spans="1:13" x14ac:dyDescent="0.2">
      <c r="A11250" t="s">
        <v>38143</v>
      </c>
      <c r="B11250" t="s">
        <v>38144</v>
      </c>
      <c r="C11250" t="s">
        <v>59707</v>
      </c>
      <c r="D11250" t="s">
        <v>15826</v>
      </c>
      <c r="E11250" t="s">
        <v>16542</v>
      </c>
      <c r="F11250" t="s">
        <v>59708</v>
      </c>
      <c r="H11250" t="s">
        <v>19658</v>
      </c>
      <c r="I11250" t="s">
        <v>19659</v>
      </c>
      <c r="J11250" t="s">
        <v>59709</v>
      </c>
      <c r="K11250" t="s">
        <v>59710</v>
      </c>
      <c r="L11250" t="s">
        <v>303</v>
      </c>
      <c r="M11250" t="s">
        <v>11596</v>
      </c>
    </row>
    <row r="11251" spans="1:13" x14ac:dyDescent="0.2">
      <c r="A11251" t="s">
        <v>38143</v>
      </c>
      <c r="B11251" t="s">
        <v>38144</v>
      </c>
      <c r="C11251" t="s">
        <v>59711</v>
      </c>
      <c r="D11251" t="s">
        <v>572</v>
      </c>
      <c r="E11251" t="s">
        <v>573</v>
      </c>
      <c r="F11251" t="s">
        <v>23209</v>
      </c>
      <c r="H11251" t="s">
        <v>58116</v>
      </c>
      <c r="I11251" t="s">
        <v>19670</v>
      </c>
      <c r="J11251" t="s">
        <v>59712</v>
      </c>
      <c r="K11251" t="s">
        <v>59713</v>
      </c>
      <c r="L11251" t="s">
        <v>303</v>
      </c>
      <c r="M11251" t="s">
        <v>58180</v>
      </c>
    </row>
    <row r="11252" spans="1:13" x14ac:dyDescent="0.2">
      <c r="A11252" t="s">
        <v>38143</v>
      </c>
      <c r="B11252" t="s">
        <v>38144</v>
      </c>
      <c r="C11252" t="s">
        <v>59714</v>
      </c>
      <c r="D11252" t="s">
        <v>349</v>
      </c>
      <c r="E11252" t="s">
        <v>476</v>
      </c>
      <c r="F11252" t="s">
        <v>55601</v>
      </c>
      <c r="G11252" t="s">
        <v>59715</v>
      </c>
      <c r="H11252" t="s">
        <v>57902</v>
      </c>
      <c r="I11252" t="s">
        <v>19670</v>
      </c>
      <c r="J11252" t="s">
        <v>59716</v>
      </c>
      <c r="K11252" t="s">
        <v>59717</v>
      </c>
      <c r="L11252" t="s">
        <v>303</v>
      </c>
      <c r="M11252" t="s">
        <v>59718</v>
      </c>
    </row>
    <row r="11253" spans="1:13" x14ac:dyDescent="0.2">
      <c r="A11253" t="s">
        <v>38143</v>
      </c>
      <c r="B11253" t="s">
        <v>38144</v>
      </c>
      <c r="C11253" t="s">
        <v>59719</v>
      </c>
      <c r="D11253" t="s">
        <v>366</v>
      </c>
      <c r="E11253" t="s">
        <v>59720</v>
      </c>
      <c r="F11253" t="s">
        <v>19151</v>
      </c>
      <c r="G11253" t="s">
        <v>36210</v>
      </c>
      <c r="H11253" t="s">
        <v>58392</v>
      </c>
      <c r="I11253" t="s">
        <v>16526</v>
      </c>
      <c r="J11253" t="s">
        <v>59721</v>
      </c>
      <c r="K11253" t="s">
        <v>59722</v>
      </c>
      <c r="L11253" t="s">
        <v>303</v>
      </c>
      <c r="M11253" t="s">
        <v>59723</v>
      </c>
    </row>
    <row r="11254" spans="1:13" x14ac:dyDescent="0.2">
      <c r="A11254" t="s">
        <v>38143</v>
      </c>
      <c r="B11254" t="s">
        <v>38144</v>
      </c>
      <c r="C11254" t="s">
        <v>59724</v>
      </c>
      <c r="D11254" t="s">
        <v>59725</v>
      </c>
      <c r="E11254" t="s">
        <v>59726</v>
      </c>
      <c r="F11254" t="s">
        <v>59727</v>
      </c>
      <c r="G11254" t="s">
        <v>58615</v>
      </c>
      <c r="H11254" t="s">
        <v>16526</v>
      </c>
      <c r="J11254" t="s">
        <v>59728</v>
      </c>
      <c r="K11254" t="s">
        <v>59729</v>
      </c>
      <c r="L11254" t="s">
        <v>303</v>
      </c>
      <c r="M11254" t="s">
        <v>11971</v>
      </c>
    </row>
    <row r="11255" spans="1:13" x14ac:dyDescent="0.2">
      <c r="A11255" t="s">
        <v>38143</v>
      </c>
      <c r="B11255" t="s">
        <v>38144</v>
      </c>
      <c r="C11255" t="s">
        <v>59730</v>
      </c>
      <c r="D11255" t="s">
        <v>15826</v>
      </c>
      <c r="E11255" t="s">
        <v>16542</v>
      </c>
      <c r="F11255" t="s">
        <v>59731</v>
      </c>
      <c r="G11255" t="s">
        <v>59732</v>
      </c>
      <c r="H11255" t="s">
        <v>19670</v>
      </c>
      <c r="J11255" t="s">
        <v>59733</v>
      </c>
      <c r="K11255" t="s">
        <v>59734</v>
      </c>
      <c r="L11255" t="s">
        <v>303</v>
      </c>
      <c r="M11255" t="s">
        <v>422</v>
      </c>
    </row>
    <row r="11256" spans="1:13" x14ac:dyDescent="0.2">
      <c r="A11256" t="s">
        <v>38143</v>
      </c>
      <c r="B11256" t="s">
        <v>38144</v>
      </c>
      <c r="C11256" t="s">
        <v>59735</v>
      </c>
      <c r="D11256" t="s">
        <v>59736</v>
      </c>
      <c r="F11256" t="s">
        <v>59737</v>
      </c>
      <c r="G11256" t="s">
        <v>58554</v>
      </c>
      <c r="H11256" t="s">
        <v>16526</v>
      </c>
      <c r="J11256" t="s">
        <v>59738</v>
      </c>
      <c r="K11256" t="s">
        <v>59739</v>
      </c>
      <c r="L11256" t="s">
        <v>303</v>
      </c>
      <c r="M11256" t="s">
        <v>10181</v>
      </c>
    </row>
    <row r="11257" spans="1:13" x14ac:dyDescent="0.2">
      <c r="A11257" t="s">
        <v>38143</v>
      </c>
      <c r="B11257" t="s">
        <v>38144</v>
      </c>
      <c r="C11257" t="s">
        <v>59740</v>
      </c>
      <c r="D11257" t="s">
        <v>59741</v>
      </c>
      <c r="E11257" t="s">
        <v>59742</v>
      </c>
      <c r="F11257" t="s">
        <v>59743</v>
      </c>
      <c r="G11257" t="s">
        <v>59744</v>
      </c>
      <c r="H11257" t="s">
        <v>37431</v>
      </c>
      <c r="I11257" t="s">
        <v>16526</v>
      </c>
      <c r="J11257" t="s">
        <v>59745</v>
      </c>
      <c r="K11257" t="s">
        <v>59746</v>
      </c>
      <c r="L11257" t="s">
        <v>303</v>
      </c>
      <c r="M11257" t="s">
        <v>15693</v>
      </c>
    </row>
    <row r="11258" spans="1:13" x14ac:dyDescent="0.2">
      <c r="A11258" t="s">
        <v>38143</v>
      </c>
      <c r="B11258" t="s">
        <v>38144</v>
      </c>
      <c r="C11258" t="s">
        <v>59747</v>
      </c>
      <c r="D11258" t="s">
        <v>16824</v>
      </c>
      <c r="E11258" t="s">
        <v>59748</v>
      </c>
      <c r="F11258" t="s">
        <v>59749</v>
      </c>
      <c r="H11258" t="s">
        <v>19683</v>
      </c>
      <c r="I11258" t="s">
        <v>19670</v>
      </c>
      <c r="J11258" t="s">
        <v>59750</v>
      </c>
      <c r="K11258" t="s">
        <v>59751</v>
      </c>
      <c r="L11258" t="s">
        <v>303</v>
      </c>
      <c r="M11258" t="s">
        <v>3163</v>
      </c>
    </row>
    <row r="11259" spans="1:13" x14ac:dyDescent="0.2">
      <c r="A11259" t="s">
        <v>38143</v>
      </c>
      <c r="B11259" t="s">
        <v>38144</v>
      </c>
      <c r="C11259" t="s">
        <v>59752</v>
      </c>
      <c r="D11259" t="s">
        <v>16824</v>
      </c>
      <c r="E11259" t="s">
        <v>59753</v>
      </c>
      <c r="F11259" t="s">
        <v>59754</v>
      </c>
      <c r="G11259" t="s">
        <v>57935</v>
      </c>
      <c r="H11259" t="s">
        <v>19670</v>
      </c>
      <c r="J11259" t="s">
        <v>59755</v>
      </c>
      <c r="K11259" t="s">
        <v>59756</v>
      </c>
      <c r="L11259" t="s">
        <v>303</v>
      </c>
      <c r="M11259" t="s">
        <v>422</v>
      </c>
    </row>
    <row r="11260" spans="1:13" x14ac:dyDescent="0.2">
      <c r="A11260" t="s">
        <v>38143</v>
      </c>
      <c r="B11260" t="s">
        <v>38144</v>
      </c>
      <c r="C11260" t="s">
        <v>59757</v>
      </c>
      <c r="D11260" t="s">
        <v>366</v>
      </c>
      <c r="E11260" t="s">
        <v>10132</v>
      </c>
      <c r="F11260" t="s">
        <v>59758</v>
      </c>
      <c r="G11260" t="s">
        <v>59759</v>
      </c>
      <c r="H11260" t="s">
        <v>59760</v>
      </c>
      <c r="I11260" t="s">
        <v>59761</v>
      </c>
      <c r="J11260" t="s">
        <v>59762</v>
      </c>
      <c r="K11260" t="s">
        <v>302</v>
      </c>
      <c r="L11260" t="s">
        <v>303</v>
      </c>
      <c r="M11260" t="s">
        <v>59763</v>
      </c>
    </row>
    <row r="11261" spans="1:13" x14ac:dyDescent="0.2">
      <c r="A11261" t="s">
        <v>38143</v>
      </c>
      <c r="B11261" t="s">
        <v>38144</v>
      </c>
      <c r="C11261" t="s">
        <v>59764</v>
      </c>
      <c r="D11261" t="s">
        <v>59765</v>
      </c>
      <c r="F11261" t="s">
        <v>59766</v>
      </c>
      <c r="G11261" t="s">
        <v>57917</v>
      </c>
      <c r="H11261" t="s">
        <v>16526</v>
      </c>
      <c r="J11261" t="s">
        <v>59767</v>
      </c>
      <c r="K11261" t="s">
        <v>59768</v>
      </c>
      <c r="L11261" t="s">
        <v>303</v>
      </c>
      <c r="M11261" t="s">
        <v>3778</v>
      </c>
    </row>
    <row r="11262" spans="1:13" x14ac:dyDescent="0.2">
      <c r="A11262" t="s">
        <v>38143</v>
      </c>
      <c r="B11262" t="s">
        <v>38144</v>
      </c>
      <c r="C11262" t="s">
        <v>59769</v>
      </c>
      <c r="D11262" t="s">
        <v>59770</v>
      </c>
      <c r="E11262" t="s">
        <v>59771</v>
      </c>
      <c r="F11262" t="s">
        <v>59772</v>
      </c>
      <c r="G11262" t="s">
        <v>59773</v>
      </c>
      <c r="H11262" t="s">
        <v>20211</v>
      </c>
      <c r="I11262" t="s">
        <v>16526</v>
      </c>
      <c r="J11262" t="s">
        <v>59774</v>
      </c>
      <c r="K11262" t="s">
        <v>59775</v>
      </c>
      <c r="L11262" t="s">
        <v>303</v>
      </c>
      <c r="M11262" t="s">
        <v>3307</v>
      </c>
    </row>
    <row r="11263" spans="1:13" x14ac:dyDescent="0.2">
      <c r="A11263" t="s">
        <v>38143</v>
      </c>
      <c r="B11263" t="s">
        <v>38144</v>
      </c>
      <c r="C11263" t="s">
        <v>59776</v>
      </c>
      <c r="D11263" t="s">
        <v>10042</v>
      </c>
      <c r="E11263" t="s">
        <v>59777</v>
      </c>
      <c r="F11263" t="s">
        <v>59778</v>
      </c>
      <c r="G11263" t="s">
        <v>59779</v>
      </c>
      <c r="H11263" t="s">
        <v>59780</v>
      </c>
      <c r="I11263" t="s">
        <v>19659</v>
      </c>
      <c r="J11263" t="s">
        <v>59781</v>
      </c>
      <c r="K11263" t="s">
        <v>59782</v>
      </c>
      <c r="L11263" t="s">
        <v>303</v>
      </c>
      <c r="M11263" t="s">
        <v>1877</v>
      </c>
    </row>
    <row r="11264" spans="1:13" x14ac:dyDescent="0.2">
      <c r="A11264" t="s">
        <v>38143</v>
      </c>
      <c r="B11264" t="s">
        <v>38144</v>
      </c>
      <c r="C11264" t="s">
        <v>59783</v>
      </c>
      <c r="D11264" t="s">
        <v>59784</v>
      </c>
      <c r="F11264" t="s">
        <v>59785</v>
      </c>
      <c r="G11264" t="s">
        <v>58088</v>
      </c>
      <c r="H11264" t="s">
        <v>16526</v>
      </c>
      <c r="J11264" t="s">
        <v>59786</v>
      </c>
      <c r="K11264" t="s">
        <v>59787</v>
      </c>
      <c r="L11264" t="s">
        <v>303</v>
      </c>
      <c r="M11264" t="s">
        <v>4464</v>
      </c>
    </row>
    <row r="11265" spans="1:13" x14ac:dyDescent="0.2">
      <c r="A11265" t="s">
        <v>38143</v>
      </c>
      <c r="B11265" t="s">
        <v>38144</v>
      </c>
      <c r="C11265" t="s">
        <v>59788</v>
      </c>
      <c r="D11265" t="s">
        <v>59789</v>
      </c>
      <c r="F11265" t="s">
        <v>19080</v>
      </c>
      <c r="G11265" t="s">
        <v>58520</v>
      </c>
      <c r="H11265" t="s">
        <v>19670</v>
      </c>
      <c r="J11265" t="s">
        <v>59446</v>
      </c>
      <c r="K11265" t="s">
        <v>59790</v>
      </c>
      <c r="L11265" t="s">
        <v>303</v>
      </c>
      <c r="M11265" t="s">
        <v>422</v>
      </c>
    </row>
    <row r="11266" spans="1:13" x14ac:dyDescent="0.2">
      <c r="A11266" t="s">
        <v>38143</v>
      </c>
      <c r="B11266" t="s">
        <v>38144</v>
      </c>
      <c r="C11266" t="s">
        <v>59791</v>
      </c>
      <c r="D11266" t="s">
        <v>349</v>
      </c>
      <c r="E11266" t="s">
        <v>424</v>
      </c>
      <c r="F11266" t="s">
        <v>59792</v>
      </c>
      <c r="G11266" t="s">
        <v>58610</v>
      </c>
      <c r="H11266" t="s">
        <v>58094</v>
      </c>
      <c r="I11266" t="s">
        <v>16526</v>
      </c>
      <c r="J11266" t="s">
        <v>59793</v>
      </c>
      <c r="K11266" t="s">
        <v>59794</v>
      </c>
      <c r="L11266" t="s">
        <v>303</v>
      </c>
      <c r="M11266" t="s">
        <v>21580</v>
      </c>
    </row>
    <row r="11267" spans="1:13" x14ac:dyDescent="0.2">
      <c r="A11267" t="s">
        <v>38143</v>
      </c>
      <c r="B11267" t="s">
        <v>38144</v>
      </c>
      <c r="C11267" t="s">
        <v>59795</v>
      </c>
      <c r="D11267" t="s">
        <v>349</v>
      </c>
      <c r="F11267" t="s">
        <v>59796</v>
      </c>
      <c r="G11267" t="s">
        <v>57811</v>
      </c>
      <c r="H11267" t="s">
        <v>19670</v>
      </c>
      <c r="J11267" t="s">
        <v>59797</v>
      </c>
      <c r="K11267" t="s">
        <v>59798</v>
      </c>
      <c r="L11267" t="s">
        <v>303</v>
      </c>
      <c r="M11267" t="s">
        <v>422</v>
      </c>
    </row>
    <row r="11268" spans="1:13" x14ac:dyDescent="0.2">
      <c r="A11268" t="s">
        <v>38143</v>
      </c>
      <c r="B11268" t="s">
        <v>38144</v>
      </c>
      <c r="C11268" t="s">
        <v>59799</v>
      </c>
      <c r="D11268" t="s">
        <v>572</v>
      </c>
      <c r="E11268" t="s">
        <v>573</v>
      </c>
      <c r="F11268" t="s">
        <v>59800</v>
      </c>
      <c r="G11268" t="s">
        <v>981</v>
      </c>
      <c r="H11268" t="s">
        <v>59801</v>
      </c>
      <c r="I11268" t="s">
        <v>16526</v>
      </c>
      <c r="J11268" t="s">
        <v>59802</v>
      </c>
      <c r="K11268" t="s">
        <v>59803</v>
      </c>
      <c r="L11268" t="s">
        <v>303</v>
      </c>
      <c r="M11268" t="s">
        <v>43057</v>
      </c>
    </row>
    <row r="11269" spans="1:13" x14ac:dyDescent="0.2">
      <c r="A11269" t="s">
        <v>38143</v>
      </c>
      <c r="B11269" t="s">
        <v>38144</v>
      </c>
      <c r="C11269" t="s">
        <v>59804</v>
      </c>
      <c r="D11269" t="s">
        <v>59805</v>
      </c>
      <c r="E11269" t="s">
        <v>59806</v>
      </c>
      <c r="F11269" t="s">
        <v>59807</v>
      </c>
      <c r="H11269" t="s">
        <v>58213</v>
      </c>
      <c r="I11269" t="s">
        <v>19659</v>
      </c>
      <c r="J11269" t="s">
        <v>59808</v>
      </c>
      <c r="K11269" t="s">
        <v>59809</v>
      </c>
      <c r="L11269" t="s">
        <v>303</v>
      </c>
      <c r="M11269" t="s">
        <v>836</v>
      </c>
    </row>
    <row r="11270" spans="1:13" x14ac:dyDescent="0.2">
      <c r="A11270" t="s">
        <v>38143</v>
      </c>
      <c r="B11270" t="s">
        <v>38144</v>
      </c>
      <c r="C11270" t="s">
        <v>59810</v>
      </c>
      <c r="D11270" t="s">
        <v>59811</v>
      </c>
      <c r="E11270" t="s">
        <v>56291</v>
      </c>
      <c r="F11270" t="s">
        <v>59812</v>
      </c>
      <c r="H11270" t="s">
        <v>19823</v>
      </c>
      <c r="I11270" t="s">
        <v>16526</v>
      </c>
      <c r="J11270" t="s">
        <v>59813</v>
      </c>
      <c r="K11270" t="s">
        <v>59814</v>
      </c>
      <c r="L11270" t="s">
        <v>303</v>
      </c>
      <c r="M11270" t="s">
        <v>14059</v>
      </c>
    </row>
    <row r="11271" spans="1:13" x14ac:dyDescent="0.2">
      <c r="A11271" t="s">
        <v>38143</v>
      </c>
      <c r="B11271" t="s">
        <v>38144</v>
      </c>
      <c r="C11271" t="s">
        <v>59815</v>
      </c>
      <c r="D11271" t="s">
        <v>59816</v>
      </c>
      <c r="E11271" t="s">
        <v>59817</v>
      </c>
      <c r="F11271" t="s">
        <v>59818</v>
      </c>
      <c r="G11271" t="s">
        <v>59819</v>
      </c>
      <c r="H11271" t="s">
        <v>19683</v>
      </c>
      <c r="I11271" t="s">
        <v>19670</v>
      </c>
      <c r="J11271" t="s">
        <v>59820</v>
      </c>
      <c r="K11271" t="s">
        <v>59821</v>
      </c>
      <c r="L11271" t="s">
        <v>303</v>
      </c>
      <c r="M11271" t="s">
        <v>1581</v>
      </c>
    </row>
    <row r="11272" spans="1:13" x14ac:dyDescent="0.2">
      <c r="A11272" t="s">
        <v>38143</v>
      </c>
      <c r="B11272" t="s">
        <v>38144</v>
      </c>
      <c r="C11272" t="s">
        <v>59822</v>
      </c>
      <c r="D11272" t="s">
        <v>57993</v>
      </c>
      <c r="E11272" t="s">
        <v>57994</v>
      </c>
      <c r="F11272" t="s">
        <v>57399</v>
      </c>
      <c r="G11272" t="s">
        <v>59532</v>
      </c>
      <c r="H11272" t="s">
        <v>19670</v>
      </c>
      <c r="J11272" t="s">
        <v>59823</v>
      </c>
      <c r="K11272" t="s">
        <v>59824</v>
      </c>
      <c r="L11272" t="s">
        <v>303</v>
      </c>
      <c r="M11272" t="s">
        <v>422</v>
      </c>
    </row>
    <row r="11273" spans="1:13" x14ac:dyDescent="0.2">
      <c r="A11273" t="s">
        <v>38143</v>
      </c>
      <c r="B11273" t="s">
        <v>38144</v>
      </c>
      <c r="C11273" t="s">
        <v>59825</v>
      </c>
      <c r="D11273" t="s">
        <v>349</v>
      </c>
      <c r="F11273" t="s">
        <v>9503</v>
      </c>
      <c r="G11273" t="s">
        <v>58476</v>
      </c>
      <c r="H11273" t="s">
        <v>16526</v>
      </c>
      <c r="J11273" t="s">
        <v>59826</v>
      </c>
      <c r="K11273" t="s">
        <v>59827</v>
      </c>
      <c r="L11273" t="s">
        <v>303</v>
      </c>
      <c r="M11273" t="s">
        <v>422</v>
      </c>
    </row>
    <row r="11274" spans="1:13" x14ac:dyDescent="0.2">
      <c r="A11274" t="s">
        <v>38143</v>
      </c>
      <c r="B11274" t="s">
        <v>38144</v>
      </c>
      <c r="C11274" t="s">
        <v>59828</v>
      </c>
      <c r="D11274" t="s">
        <v>349</v>
      </c>
      <c r="E11274" t="s">
        <v>424</v>
      </c>
      <c r="F11274" t="s">
        <v>59829</v>
      </c>
      <c r="G11274" t="s">
        <v>981</v>
      </c>
      <c r="H11274" t="s">
        <v>58965</v>
      </c>
      <c r="I11274" t="s">
        <v>14806</v>
      </c>
      <c r="J11274" t="s">
        <v>59830</v>
      </c>
      <c r="K11274" t="s">
        <v>59831</v>
      </c>
      <c r="L11274" t="s">
        <v>303</v>
      </c>
      <c r="M11274" t="s">
        <v>422</v>
      </c>
    </row>
    <row r="11275" spans="1:13" x14ac:dyDescent="0.2">
      <c r="A11275" t="s">
        <v>38143</v>
      </c>
      <c r="B11275" t="s">
        <v>38144</v>
      </c>
      <c r="C11275" t="s">
        <v>59832</v>
      </c>
      <c r="D11275" t="s">
        <v>349</v>
      </c>
      <c r="F11275" t="s">
        <v>59833</v>
      </c>
      <c r="H11275" t="s">
        <v>57908</v>
      </c>
      <c r="I11275" t="s">
        <v>19659</v>
      </c>
      <c r="J11275" t="s">
        <v>59834</v>
      </c>
      <c r="K11275" t="s">
        <v>59835</v>
      </c>
      <c r="L11275" t="s">
        <v>303</v>
      </c>
      <c r="M11275" t="s">
        <v>422</v>
      </c>
    </row>
    <row r="11276" spans="1:13" x14ac:dyDescent="0.2">
      <c r="A11276" t="s">
        <v>38143</v>
      </c>
      <c r="B11276" t="s">
        <v>38144</v>
      </c>
      <c r="C11276" t="s">
        <v>59836</v>
      </c>
      <c r="D11276" t="s">
        <v>15826</v>
      </c>
      <c r="E11276" t="s">
        <v>16542</v>
      </c>
      <c r="F11276" t="s">
        <v>59837</v>
      </c>
      <c r="G11276" t="s">
        <v>59838</v>
      </c>
      <c r="H11276" t="s">
        <v>57817</v>
      </c>
      <c r="I11276" t="s">
        <v>19659</v>
      </c>
      <c r="J11276" t="s">
        <v>59839</v>
      </c>
      <c r="K11276" t="s">
        <v>59840</v>
      </c>
      <c r="L11276" t="s">
        <v>303</v>
      </c>
      <c r="M11276" t="s">
        <v>1060</v>
      </c>
    </row>
    <row r="11277" spans="1:13" x14ac:dyDescent="0.2">
      <c r="A11277" t="s">
        <v>38143</v>
      </c>
      <c r="B11277" t="s">
        <v>38144</v>
      </c>
      <c r="C11277" t="s">
        <v>59841</v>
      </c>
      <c r="D11277" t="s">
        <v>572</v>
      </c>
      <c r="E11277" t="s">
        <v>573</v>
      </c>
      <c r="F11277" t="s">
        <v>59842</v>
      </c>
      <c r="G11277" t="s">
        <v>59512</v>
      </c>
      <c r="H11277" t="s">
        <v>16526</v>
      </c>
      <c r="J11277" t="s">
        <v>59843</v>
      </c>
      <c r="K11277" t="s">
        <v>59844</v>
      </c>
      <c r="L11277" t="s">
        <v>303</v>
      </c>
      <c r="M11277" t="s">
        <v>5402</v>
      </c>
    </row>
    <row r="11278" spans="1:13" x14ac:dyDescent="0.2">
      <c r="A11278" t="s">
        <v>38143</v>
      </c>
      <c r="B11278" t="s">
        <v>38144</v>
      </c>
      <c r="C11278" t="s">
        <v>59845</v>
      </c>
      <c r="D11278" t="s">
        <v>349</v>
      </c>
      <c r="F11278" t="s">
        <v>59846</v>
      </c>
      <c r="G11278" t="s">
        <v>57935</v>
      </c>
      <c r="H11278" t="s">
        <v>19670</v>
      </c>
      <c r="J11278" t="s">
        <v>59847</v>
      </c>
      <c r="K11278" t="s">
        <v>59848</v>
      </c>
      <c r="L11278" t="s">
        <v>303</v>
      </c>
      <c r="M11278" t="s">
        <v>422</v>
      </c>
    </row>
    <row r="11279" spans="1:13" x14ac:dyDescent="0.2">
      <c r="A11279" t="s">
        <v>38143</v>
      </c>
      <c r="B11279" t="s">
        <v>38144</v>
      </c>
      <c r="C11279" t="s">
        <v>59849</v>
      </c>
      <c r="D11279" t="s">
        <v>349</v>
      </c>
      <c r="E11279" t="s">
        <v>424</v>
      </c>
      <c r="F11279" t="s">
        <v>59850</v>
      </c>
      <c r="G11279" t="s">
        <v>59851</v>
      </c>
      <c r="H11279" t="s">
        <v>59852</v>
      </c>
      <c r="I11279" t="s">
        <v>19670</v>
      </c>
      <c r="J11279" t="s">
        <v>59853</v>
      </c>
      <c r="K11279" t="s">
        <v>59854</v>
      </c>
      <c r="L11279" t="s">
        <v>303</v>
      </c>
      <c r="M11279" t="s">
        <v>29198</v>
      </c>
    </row>
    <row r="11280" spans="1:13" x14ac:dyDescent="0.2">
      <c r="A11280" t="s">
        <v>38143</v>
      </c>
      <c r="B11280" t="s">
        <v>38144</v>
      </c>
      <c r="C11280" t="s">
        <v>59855</v>
      </c>
      <c r="D11280" t="s">
        <v>492</v>
      </c>
      <c r="E11280" t="s">
        <v>493</v>
      </c>
      <c r="F11280" t="s">
        <v>484</v>
      </c>
      <c r="G11280" t="s">
        <v>59856</v>
      </c>
      <c r="H11280" t="s">
        <v>59857</v>
      </c>
      <c r="I11280" t="s">
        <v>16526</v>
      </c>
      <c r="J11280" t="s">
        <v>59858</v>
      </c>
      <c r="K11280" t="s">
        <v>59859</v>
      </c>
      <c r="L11280" t="s">
        <v>303</v>
      </c>
      <c r="M11280" t="s">
        <v>1841</v>
      </c>
    </row>
    <row r="11281" spans="1:13" x14ac:dyDescent="0.2">
      <c r="A11281" t="s">
        <v>38143</v>
      </c>
      <c r="B11281" t="s">
        <v>38144</v>
      </c>
      <c r="C11281" t="s">
        <v>59860</v>
      </c>
      <c r="D11281" t="s">
        <v>349</v>
      </c>
      <c r="F11281" t="s">
        <v>59861</v>
      </c>
      <c r="G11281" t="s">
        <v>19669</v>
      </c>
      <c r="H11281" t="s">
        <v>19670</v>
      </c>
      <c r="J11281" t="s">
        <v>59862</v>
      </c>
      <c r="K11281" t="s">
        <v>59863</v>
      </c>
      <c r="L11281" t="s">
        <v>303</v>
      </c>
      <c r="M11281" t="s">
        <v>422</v>
      </c>
    </row>
    <row r="11282" spans="1:13" x14ac:dyDescent="0.2">
      <c r="A11282" t="s">
        <v>38143</v>
      </c>
      <c r="B11282" t="s">
        <v>38144</v>
      </c>
      <c r="C11282" t="s">
        <v>59864</v>
      </c>
      <c r="D11282" t="s">
        <v>59865</v>
      </c>
      <c r="E11282" t="s">
        <v>2871</v>
      </c>
      <c r="F11282" t="s">
        <v>9225</v>
      </c>
      <c r="G11282" t="s">
        <v>58273</v>
      </c>
      <c r="H11282" t="s">
        <v>16526</v>
      </c>
      <c r="J11282" t="s">
        <v>59866</v>
      </c>
      <c r="K11282" t="s">
        <v>59867</v>
      </c>
      <c r="L11282" t="s">
        <v>303</v>
      </c>
      <c r="M11282" t="s">
        <v>2304</v>
      </c>
    </row>
    <row r="11283" spans="1:13" x14ac:dyDescent="0.2">
      <c r="A11283" t="s">
        <v>38143</v>
      </c>
      <c r="B11283" t="s">
        <v>38144</v>
      </c>
      <c r="C11283" t="s">
        <v>59868</v>
      </c>
      <c r="D11283" t="s">
        <v>59869</v>
      </c>
      <c r="E11283" t="s">
        <v>59870</v>
      </c>
      <c r="F11283" t="s">
        <v>58644</v>
      </c>
      <c r="G11283" t="s">
        <v>58386</v>
      </c>
      <c r="H11283" t="s">
        <v>16526</v>
      </c>
      <c r="J11283" t="s">
        <v>59871</v>
      </c>
      <c r="K11283" t="s">
        <v>59872</v>
      </c>
      <c r="L11283" t="s">
        <v>303</v>
      </c>
      <c r="M11283" t="s">
        <v>53074</v>
      </c>
    </row>
    <row r="11284" spans="1:13" x14ac:dyDescent="0.2">
      <c r="A11284" t="s">
        <v>38143</v>
      </c>
      <c r="B11284" t="s">
        <v>38144</v>
      </c>
      <c r="C11284" t="s">
        <v>59873</v>
      </c>
      <c r="D11284" t="s">
        <v>16824</v>
      </c>
      <c r="F11284" t="s">
        <v>59874</v>
      </c>
      <c r="H11284" t="s">
        <v>58315</v>
      </c>
      <c r="I11284" t="s">
        <v>16526</v>
      </c>
      <c r="J11284" t="s">
        <v>58316</v>
      </c>
      <c r="K11284" t="s">
        <v>59875</v>
      </c>
      <c r="L11284" t="s">
        <v>303</v>
      </c>
      <c r="M11284" t="s">
        <v>422</v>
      </c>
    </row>
    <row r="11285" spans="1:13" x14ac:dyDescent="0.2">
      <c r="A11285" t="s">
        <v>38143</v>
      </c>
      <c r="B11285" t="s">
        <v>38144</v>
      </c>
      <c r="C11285" t="s">
        <v>59876</v>
      </c>
      <c r="D11285" t="s">
        <v>572</v>
      </c>
      <c r="E11285" t="s">
        <v>573</v>
      </c>
      <c r="F11285" t="s">
        <v>39028</v>
      </c>
      <c r="H11285" t="s">
        <v>58604</v>
      </c>
      <c r="I11285" t="s">
        <v>16526</v>
      </c>
      <c r="J11285" t="s">
        <v>59123</v>
      </c>
      <c r="K11285" t="s">
        <v>59877</v>
      </c>
      <c r="L11285" t="s">
        <v>303</v>
      </c>
      <c r="M11285" t="s">
        <v>3883</v>
      </c>
    </row>
    <row r="11286" spans="1:13" x14ac:dyDescent="0.2">
      <c r="A11286" t="s">
        <v>38143</v>
      </c>
      <c r="B11286" t="s">
        <v>38144</v>
      </c>
      <c r="C11286" t="s">
        <v>59878</v>
      </c>
      <c r="D11286" t="s">
        <v>349</v>
      </c>
      <c r="E11286" t="s">
        <v>57792</v>
      </c>
      <c r="F11286" t="s">
        <v>59879</v>
      </c>
      <c r="G11286" t="s">
        <v>59880</v>
      </c>
      <c r="H11286" t="s">
        <v>57771</v>
      </c>
      <c r="I11286" t="s">
        <v>16526</v>
      </c>
      <c r="J11286" t="s">
        <v>59881</v>
      </c>
      <c r="K11286" t="s">
        <v>59882</v>
      </c>
      <c r="L11286" t="s">
        <v>303</v>
      </c>
      <c r="M11286" t="s">
        <v>611</v>
      </c>
    </row>
    <row r="11287" spans="1:13" x14ac:dyDescent="0.2">
      <c r="A11287" t="s">
        <v>38143</v>
      </c>
      <c r="B11287" t="s">
        <v>38144</v>
      </c>
      <c r="C11287" t="s">
        <v>59883</v>
      </c>
      <c r="D11287" t="s">
        <v>349</v>
      </c>
      <c r="E11287" t="s">
        <v>424</v>
      </c>
      <c r="F11287" t="s">
        <v>59884</v>
      </c>
      <c r="G11287" t="s">
        <v>19669</v>
      </c>
      <c r="H11287" t="s">
        <v>19670</v>
      </c>
      <c r="J11287" t="s">
        <v>59885</v>
      </c>
      <c r="K11287" t="s">
        <v>59886</v>
      </c>
      <c r="L11287" t="s">
        <v>303</v>
      </c>
      <c r="M11287" t="s">
        <v>27998</v>
      </c>
    </row>
    <row r="11288" spans="1:13" x14ac:dyDescent="0.2">
      <c r="A11288" t="s">
        <v>38143</v>
      </c>
      <c r="B11288" t="s">
        <v>38144</v>
      </c>
      <c r="C11288" t="s">
        <v>59887</v>
      </c>
      <c r="D11288" t="s">
        <v>59888</v>
      </c>
      <c r="E11288" t="s">
        <v>59889</v>
      </c>
      <c r="F11288" t="s">
        <v>59890</v>
      </c>
      <c r="G11288" t="s">
        <v>59891</v>
      </c>
      <c r="H11288" t="s">
        <v>19658</v>
      </c>
      <c r="I11288" t="s">
        <v>19659</v>
      </c>
      <c r="J11288" t="s">
        <v>59892</v>
      </c>
      <c r="K11288" t="s">
        <v>59893</v>
      </c>
      <c r="L11288" t="s">
        <v>303</v>
      </c>
      <c r="M11288" t="s">
        <v>5671</v>
      </c>
    </row>
    <row r="11289" spans="1:13" x14ac:dyDescent="0.2">
      <c r="A11289" t="s">
        <v>38143</v>
      </c>
      <c r="B11289" t="s">
        <v>38144</v>
      </c>
      <c r="C11289" t="s">
        <v>59894</v>
      </c>
      <c r="D11289" t="s">
        <v>349</v>
      </c>
      <c r="E11289" t="s">
        <v>424</v>
      </c>
      <c r="F11289" t="s">
        <v>59895</v>
      </c>
      <c r="G11289" t="s">
        <v>59896</v>
      </c>
      <c r="H11289" t="s">
        <v>20211</v>
      </c>
      <c r="I11289" t="s">
        <v>16526</v>
      </c>
      <c r="J11289" t="s">
        <v>59897</v>
      </c>
      <c r="K11289" t="s">
        <v>59898</v>
      </c>
      <c r="L11289" t="s">
        <v>303</v>
      </c>
      <c r="M11289" t="s">
        <v>1538</v>
      </c>
    </row>
    <row r="11290" spans="1:13" x14ac:dyDescent="0.2">
      <c r="A11290" t="s">
        <v>38143</v>
      </c>
      <c r="B11290" t="s">
        <v>38144</v>
      </c>
      <c r="C11290" t="s">
        <v>59899</v>
      </c>
      <c r="D11290" t="s">
        <v>16824</v>
      </c>
      <c r="E11290" t="s">
        <v>59900</v>
      </c>
      <c r="F11290" t="s">
        <v>59901</v>
      </c>
      <c r="G11290" t="s">
        <v>58456</v>
      </c>
      <c r="H11290" t="s">
        <v>19683</v>
      </c>
      <c r="I11290" t="s">
        <v>19670</v>
      </c>
      <c r="J11290" t="s">
        <v>59902</v>
      </c>
      <c r="K11290" t="s">
        <v>59903</v>
      </c>
      <c r="L11290" t="s">
        <v>303</v>
      </c>
      <c r="M11290" t="s">
        <v>5915</v>
      </c>
    </row>
    <row r="11291" spans="1:13" x14ac:dyDescent="0.2">
      <c r="A11291" t="s">
        <v>38143</v>
      </c>
      <c r="B11291" t="s">
        <v>38144</v>
      </c>
      <c r="C11291" t="s">
        <v>59904</v>
      </c>
      <c r="D11291" t="s">
        <v>394</v>
      </c>
      <c r="E11291" t="s">
        <v>499</v>
      </c>
      <c r="F11291" t="s">
        <v>59905</v>
      </c>
      <c r="G11291" t="s">
        <v>59906</v>
      </c>
      <c r="H11291" t="s">
        <v>59465</v>
      </c>
      <c r="I11291" t="s">
        <v>19659</v>
      </c>
      <c r="J11291" t="s">
        <v>59907</v>
      </c>
      <c r="K11291" t="s">
        <v>302</v>
      </c>
      <c r="L11291" t="s">
        <v>303</v>
      </c>
      <c r="M11291" t="s">
        <v>5495</v>
      </c>
    </row>
    <row r="11292" spans="1:13" x14ac:dyDescent="0.2">
      <c r="A11292" t="s">
        <v>38143</v>
      </c>
      <c r="B11292" t="s">
        <v>38144</v>
      </c>
      <c r="C11292" t="s">
        <v>59908</v>
      </c>
      <c r="D11292" t="s">
        <v>349</v>
      </c>
      <c r="E11292" t="s">
        <v>424</v>
      </c>
      <c r="F11292" t="s">
        <v>59909</v>
      </c>
      <c r="G11292" t="s">
        <v>59910</v>
      </c>
      <c r="H11292" t="s">
        <v>57935</v>
      </c>
      <c r="I11292" t="s">
        <v>19670</v>
      </c>
      <c r="J11292" t="s">
        <v>59911</v>
      </c>
      <c r="K11292" t="s">
        <v>59912</v>
      </c>
      <c r="L11292" t="s">
        <v>303</v>
      </c>
      <c r="M11292" t="s">
        <v>18004</v>
      </c>
    </row>
    <row r="11293" spans="1:13" x14ac:dyDescent="0.2">
      <c r="A11293" t="s">
        <v>38143</v>
      </c>
      <c r="B11293" t="s">
        <v>38144</v>
      </c>
      <c r="C11293" t="s">
        <v>59913</v>
      </c>
      <c r="D11293" t="s">
        <v>59914</v>
      </c>
      <c r="E11293" t="s">
        <v>59915</v>
      </c>
      <c r="F11293" t="s">
        <v>59916</v>
      </c>
      <c r="G11293" t="s">
        <v>59917</v>
      </c>
      <c r="H11293" t="s">
        <v>16526</v>
      </c>
      <c r="J11293" t="s">
        <v>59918</v>
      </c>
      <c r="K11293" t="s">
        <v>59919</v>
      </c>
      <c r="L11293" t="s">
        <v>303</v>
      </c>
      <c r="M11293" t="s">
        <v>867</v>
      </c>
    </row>
    <row r="11294" spans="1:13" x14ac:dyDescent="0.2">
      <c r="A11294" t="s">
        <v>38143</v>
      </c>
      <c r="B11294" t="s">
        <v>38144</v>
      </c>
      <c r="C11294" t="s">
        <v>59920</v>
      </c>
      <c r="D11294" t="s">
        <v>349</v>
      </c>
      <c r="E11294" t="s">
        <v>13874</v>
      </c>
      <c r="F11294" t="s">
        <v>59921</v>
      </c>
      <c r="H11294" t="s">
        <v>57855</v>
      </c>
      <c r="I11294" t="s">
        <v>19659</v>
      </c>
      <c r="J11294" t="s">
        <v>59922</v>
      </c>
      <c r="K11294" t="s">
        <v>59923</v>
      </c>
      <c r="L11294" t="s">
        <v>303</v>
      </c>
      <c r="M11294" t="s">
        <v>422</v>
      </c>
    </row>
    <row r="11295" spans="1:13" x14ac:dyDescent="0.2">
      <c r="A11295" t="s">
        <v>38143</v>
      </c>
      <c r="B11295" t="s">
        <v>38144</v>
      </c>
      <c r="C11295" t="s">
        <v>59924</v>
      </c>
      <c r="D11295" t="s">
        <v>349</v>
      </c>
      <c r="E11295" t="s">
        <v>424</v>
      </c>
      <c r="F11295" t="s">
        <v>59925</v>
      </c>
      <c r="H11295" t="s">
        <v>37442</v>
      </c>
      <c r="I11295" t="s">
        <v>19659</v>
      </c>
      <c r="J11295" t="s">
        <v>59926</v>
      </c>
      <c r="K11295" t="s">
        <v>59927</v>
      </c>
      <c r="L11295" t="s">
        <v>303</v>
      </c>
      <c r="M11295" t="s">
        <v>13439</v>
      </c>
    </row>
    <row r="11296" spans="1:13" x14ac:dyDescent="0.2">
      <c r="A11296" t="s">
        <v>38143</v>
      </c>
      <c r="B11296" t="s">
        <v>38144</v>
      </c>
      <c r="C11296" t="s">
        <v>59928</v>
      </c>
      <c r="D11296" t="s">
        <v>349</v>
      </c>
      <c r="F11296" t="s">
        <v>59929</v>
      </c>
      <c r="G11296" t="s">
        <v>19683</v>
      </c>
      <c r="H11296" t="s">
        <v>19670</v>
      </c>
      <c r="J11296" t="s">
        <v>59930</v>
      </c>
      <c r="K11296" t="s">
        <v>59931</v>
      </c>
      <c r="L11296" t="s">
        <v>303</v>
      </c>
      <c r="M11296" t="s">
        <v>422</v>
      </c>
    </row>
    <row r="11297" spans="1:13" x14ac:dyDescent="0.2">
      <c r="A11297" t="s">
        <v>38143</v>
      </c>
      <c r="B11297" t="s">
        <v>38144</v>
      </c>
      <c r="C11297" t="s">
        <v>59932</v>
      </c>
      <c r="D11297" t="s">
        <v>572</v>
      </c>
      <c r="E11297" t="s">
        <v>573</v>
      </c>
      <c r="F11297" t="s">
        <v>59933</v>
      </c>
      <c r="G11297" t="s">
        <v>59934</v>
      </c>
      <c r="H11297" t="s">
        <v>19683</v>
      </c>
      <c r="I11297" t="s">
        <v>19670</v>
      </c>
      <c r="J11297" t="s">
        <v>59935</v>
      </c>
      <c r="K11297" t="s">
        <v>59936</v>
      </c>
      <c r="L11297" t="s">
        <v>303</v>
      </c>
      <c r="M11297" t="s">
        <v>12224</v>
      </c>
    </row>
    <row r="11298" spans="1:13" x14ac:dyDescent="0.2">
      <c r="A11298" t="s">
        <v>38143</v>
      </c>
      <c r="B11298" t="s">
        <v>38144</v>
      </c>
      <c r="C11298" t="s">
        <v>59937</v>
      </c>
      <c r="D11298" t="s">
        <v>54943</v>
      </c>
      <c r="E11298" t="s">
        <v>5074</v>
      </c>
      <c r="F11298" t="s">
        <v>59938</v>
      </c>
      <c r="G11298" t="s">
        <v>59136</v>
      </c>
      <c r="H11298" t="s">
        <v>57805</v>
      </c>
      <c r="I11298" t="s">
        <v>16526</v>
      </c>
      <c r="J11298" t="s">
        <v>59939</v>
      </c>
      <c r="K11298" t="s">
        <v>59940</v>
      </c>
      <c r="L11298" t="s">
        <v>303</v>
      </c>
      <c r="M11298" t="s">
        <v>7336</v>
      </c>
    </row>
    <row r="11299" spans="1:13" x14ac:dyDescent="0.2">
      <c r="A11299" t="s">
        <v>38143</v>
      </c>
      <c r="B11299" t="s">
        <v>38144</v>
      </c>
      <c r="C11299" t="s">
        <v>59941</v>
      </c>
      <c r="D11299" t="s">
        <v>59942</v>
      </c>
      <c r="E11299" t="s">
        <v>59943</v>
      </c>
      <c r="F11299" t="s">
        <v>59944</v>
      </c>
      <c r="G11299" t="s">
        <v>19658</v>
      </c>
      <c r="H11299" t="s">
        <v>19659</v>
      </c>
      <c r="J11299" t="s">
        <v>59945</v>
      </c>
      <c r="K11299" t="s">
        <v>59946</v>
      </c>
      <c r="L11299" t="s">
        <v>303</v>
      </c>
      <c r="M11299" t="s">
        <v>16281</v>
      </c>
    </row>
    <row r="11300" spans="1:13" x14ac:dyDescent="0.2">
      <c r="A11300" t="s">
        <v>38143</v>
      </c>
      <c r="B11300" t="s">
        <v>38144</v>
      </c>
      <c r="C11300" t="s">
        <v>59947</v>
      </c>
      <c r="D11300" t="s">
        <v>59948</v>
      </c>
      <c r="E11300" t="s">
        <v>59949</v>
      </c>
      <c r="F11300" t="s">
        <v>59950</v>
      </c>
      <c r="G11300" t="s">
        <v>59951</v>
      </c>
      <c r="H11300" t="s">
        <v>59952</v>
      </c>
      <c r="I11300" t="s">
        <v>19659</v>
      </c>
      <c r="J11300" t="s">
        <v>59953</v>
      </c>
      <c r="K11300" t="s">
        <v>59954</v>
      </c>
      <c r="L11300" t="s">
        <v>303</v>
      </c>
      <c r="M11300" t="s">
        <v>40302</v>
      </c>
    </row>
    <row r="11301" spans="1:13" x14ac:dyDescent="0.2">
      <c r="A11301" t="s">
        <v>38143</v>
      </c>
      <c r="B11301" t="s">
        <v>38144</v>
      </c>
      <c r="C11301" t="s">
        <v>59955</v>
      </c>
      <c r="D11301" t="s">
        <v>349</v>
      </c>
      <c r="F11301" t="s">
        <v>19709</v>
      </c>
      <c r="G11301" t="s">
        <v>19683</v>
      </c>
      <c r="H11301" t="s">
        <v>19670</v>
      </c>
      <c r="J11301" t="s">
        <v>19710</v>
      </c>
      <c r="K11301" t="s">
        <v>19711</v>
      </c>
      <c r="L11301" t="s">
        <v>303</v>
      </c>
      <c r="M11301" t="s">
        <v>8054</v>
      </c>
    </row>
    <row r="11302" spans="1:13" x14ac:dyDescent="0.2">
      <c r="A11302" t="s">
        <v>38143</v>
      </c>
      <c r="B11302" t="s">
        <v>38144</v>
      </c>
      <c r="C11302" t="s">
        <v>59956</v>
      </c>
      <c r="D11302" t="s">
        <v>349</v>
      </c>
      <c r="F11302" t="s">
        <v>59957</v>
      </c>
      <c r="G11302" t="s">
        <v>59958</v>
      </c>
      <c r="H11302" t="s">
        <v>19670</v>
      </c>
      <c r="J11302" t="s">
        <v>59959</v>
      </c>
      <c r="K11302" t="s">
        <v>59960</v>
      </c>
      <c r="L11302" t="s">
        <v>303</v>
      </c>
      <c r="M11302" t="s">
        <v>422</v>
      </c>
    </row>
    <row r="11303" spans="1:13" x14ac:dyDescent="0.2">
      <c r="A11303" t="s">
        <v>38143</v>
      </c>
      <c r="B11303" t="s">
        <v>38144</v>
      </c>
      <c r="C11303" t="s">
        <v>59961</v>
      </c>
      <c r="D11303" t="s">
        <v>59811</v>
      </c>
      <c r="E11303" t="s">
        <v>59962</v>
      </c>
      <c r="F11303" t="s">
        <v>59963</v>
      </c>
      <c r="H11303" t="s">
        <v>19823</v>
      </c>
      <c r="I11303" t="s">
        <v>16526</v>
      </c>
      <c r="J11303" t="s">
        <v>59964</v>
      </c>
      <c r="K11303" t="s">
        <v>59965</v>
      </c>
      <c r="L11303" t="s">
        <v>303</v>
      </c>
      <c r="M11303" t="s">
        <v>21235</v>
      </c>
    </row>
    <row r="11304" spans="1:13" x14ac:dyDescent="0.2">
      <c r="A11304" t="s">
        <v>38143</v>
      </c>
      <c r="B11304" t="s">
        <v>38144</v>
      </c>
      <c r="C11304" t="s">
        <v>59966</v>
      </c>
      <c r="D11304" t="s">
        <v>8198</v>
      </c>
      <c r="E11304" t="s">
        <v>5074</v>
      </c>
      <c r="F11304" t="s">
        <v>59967</v>
      </c>
      <c r="G11304" t="s">
        <v>59968</v>
      </c>
      <c r="H11304" t="s">
        <v>19677</v>
      </c>
      <c r="I11304" t="s">
        <v>19659</v>
      </c>
      <c r="J11304" t="s">
        <v>59969</v>
      </c>
      <c r="K11304" t="s">
        <v>59970</v>
      </c>
      <c r="L11304" t="s">
        <v>303</v>
      </c>
      <c r="M11304" t="s">
        <v>17881</v>
      </c>
    </row>
    <row r="11305" spans="1:13" x14ac:dyDescent="0.2">
      <c r="A11305" t="s">
        <v>38143</v>
      </c>
      <c r="B11305" t="s">
        <v>38144</v>
      </c>
      <c r="C11305" t="s">
        <v>59971</v>
      </c>
      <c r="D11305" t="s">
        <v>349</v>
      </c>
      <c r="F11305" t="s">
        <v>59972</v>
      </c>
      <c r="G11305" t="s">
        <v>59973</v>
      </c>
      <c r="H11305" t="s">
        <v>19677</v>
      </c>
      <c r="I11305" t="s">
        <v>19659</v>
      </c>
      <c r="J11305" t="s">
        <v>59974</v>
      </c>
      <c r="K11305" t="s">
        <v>59975</v>
      </c>
      <c r="L11305" t="s">
        <v>303</v>
      </c>
      <c r="M11305" t="s">
        <v>422</v>
      </c>
    </row>
    <row r="11306" spans="1:13" x14ac:dyDescent="0.2">
      <c r="A11306" t="s">
        <v>38143</v>
      </c>
      <c r="B11306" t="s">
        <v>38144</v>
      </c>
      <c r="C11306" t="s">
        <v>59976</v>
      </c>
      <c r="D11306" t="s">
        <v>18574</v>
      </c>
      <c r="E11306" t="s">
        <v>59977</v>
      </c>
      <c r="F11306" t="s">
        <v>9437</v>
      </c>
      <c r="H11306" t="s">
        <v>59978</v>
      </c>
      <c r="I11306" t="s">
        <v>16526</v>
      </c>
      <c r="J11306" t="s">
        <v>59979</v>
      </c>
      <c r="K11306" t="s">
        <v>59980</v>
      </c>
      <c r="L11306" t="s">
        <v>303</v>
      </c>
      <c r="M11306" t="s">
        <v>14910</v>
      </c>
    </row>
    <row r="11307" spans="1:13" x14ac:dyDescent="0.2">
      <c r="A11307" t="s">
        <v>38143</v>
      </c>
      <c r="B11307" t="s">
        <v>38144</v>
      </c>
      <c r="C11307" t="s">
        <v>59981</v>
      </c>
      <c r="D11307" t="s">
        <v>16760</v>
      </c>
      <c r="E11307" t="s">
        <v>16825</v>
      </c>
      <c r="F11307" t="s">
        <v>59982</v>
      </c>
      <c r="G11307" t="s">
        <v>59983</v>
      </c>
      <c r="H11307" t="s">
        <v>58698</v>
      </c>
      <c r="I11307" t="s">
        <v>19659</v>
      </c>
      <c r="J11307" t="s">
        <v>59984</v>
      </c>
      <c r="K11307" t="s">
        <v>59985</v>
      </c>
      <c r="L11307" t="s">
        <v>303</v>
      </c>
      <c r="M11307" t="s">
        <v>6137</v>
      </c>
    </row>
    <row r="11308" spans="1:13" x14ac:dyDescent="0.2">
      <c r="A11308" t="s">
        <v>38143</v>
      </c>
      <c r="B11308" t="s">
        <v>38144</v>
      </c>
      <c r="C11308" t="s">
        <v>59986</v>
      </c>
      <c r="D11308" t="s">
        <v>572</v>
      </c>
      <c r="E11308" t="s">
        <v>573</v>
      </c>
      <c r="F11308" t="s">
        <v>59987</v>
      </c>
      <c r="G11308" t="s">
        <v>58476</v>
      </c>
      <c r="H11308" t="s">
        <v>16526</v>
      </c>
      <c r="J11308" t="s">
        <v>59988</v>
      </c>
      <c r="K11308" t="s">
        <v>59989</v>
      </c>
      <c r="L11308" t="s">
        <v>303</v>
      </c>
      <c r="M11308" t="s">
        <v>5402</v>
      </c>
    </row>
    <row r="11309" spans="1:13" x14ac:dyDescent="0.2">
      <c r="A11309" t="s">
        <v>38143</v>
      </c>
      <c r="B11309" t="s">
        <v>38144</v>
      </c>
      <c r="C11309" t="s">
        <v>59990</v>
      </c>
      <c r="D11309" t="s">
        <v>59991</v>
      </c>
      <c r="E11309" t="s">
        <v>59992</v>
      </c>
      <c r="F11309" t="s">
        <v>59993</v>
      </c>
      <c r="G11309" t="s">
        <v>59994</v>
      </c>
      <c r="H11309" t="s">
        <v>59995</v>
      </c>
      <c r="I11309" t="s">
        <v>16526</v>
      </c>
      <c r="J11309" t="s">
        <v>59996</v>
      </c>
      <c r="K11309" t="s">
        <v>59997</v>
      </c>
      <c r="L11309" t="s">
        <v>303</v>
      </c>
      <c r="M11309" t="s">
        <v>53030</v>
      </c>
    </row>
    <row r="11310" spans="1:13" x14ac:dyDescent="0.2">
      <c r="A11310" t="s">
        <v>38143</v>
      </c>
      <c r="B11310" t="s">
        <v>38144</v>
      </c>
      <c r="C11310" t="s">
        <v>59998</v>
      </c>
      <c r="D11310" t="s">
        <v>394</v>
      </c>
      <c r="E11310" t="s">
        <v>3638</v>
      </c>
      <c r="F11310" t="s">
        <v>59999</v>
      </c>
      <c r="H11310" t="s">
        <v>37431</v>
      </c>
      <c r="I11310" t="s">
        <v>16526</v>
      </c>
      <c r="J11310" t="s">
        <v>60000</v>
      </c>
      <c r="K11310" t="s">
        <v>60001</v>
      </c>
      <c r="L11310" t="s">
        <v>303</v>
      </c>
      <c r="M11310" t="s">
        <v>9985</v>
      </c>
    </row>
    <row r="11311" spans="1:13" x14ac:dyDescent="0.2">
      <c r="A11311" t="s">
        <v>38143</v>
      </c>
      <c r="B11311" t="s">
        <v>38144</v>
      </c>
      <c r="C11311" t="s">
        <v>60002</v>
      </c>
      <c r="D11311" t="s">
        <v>349</v>
      </c>
      <c r="E11311" t="s">
        <v>424</v>
      </c>
      <c r="F11311" t="s">
        <v>4414</v>
      </c>
      <c r="G11311" t="s">
        <v>60003</v>
      </c>
      <c r="H11311" t="s">
        <v>58386</v>
      </c>
      <c r="I11311" t="s">
        <v>16526</v>
      </c>
      <c r="J11311" t="s">
        <v>60004</v>
      </c>
      <c r="K11311" t="s">
        <v>60005</v>
      </c>
      <c r="L11311" t="s">
        <v>303</v>
      </c>
      <c r="M11311" t="s">
        <v>60006</v>
      </c>
    </row>
    <row r="11312" spans="1:13" x14ac:dyDescent="0.2">
      <c r="A11312" t="s">
        <v>38143</v>
      </c>
      <c r="B11312" t="s">
        <v>38144</v>
      </c>
      <c r="C11312" t="s">
        <v>60007</v>
      </c>
      <c r="D11312" t="s">
        <v>60008</v>
      </c>
      <c r="E11312" t="s">
        <v>60009</v>
      </c>
      <c r="F11312" t="s">
        <v>60010</v>
      </c>
      <c r="G11312" t="s">
        <v>19683</v>
      </c>
      <c r="H11312" t="s">
        <v>19670</v>
      </c>
      <c r="J11312" t="s">
        <v>60011</v>
      </c>
      <c r="K11312" t="s">
        <v>60012</v>
      </c>
      <c r="L11312" t="s">
        <v>303</v>
      </c>
      <c r="M11312" t="s">
        <v>6883</v>
      </c>
    </row>
    <row r="11313" spans="1:13" x14ac:dyDescent="0.2">
      <c r="A11313" t="s">
        <v>38143</v>
      </c>
      <c r="B11313" t="s">
        <v>38144</v>
      </c>
      <c r="C11313" t="s">
        <v>60013</v>
      </c>
      <c r="D11313" t="s">
        <v>59914</v>
      </c>
      <c r="E11313" t="s">
        <v>60014</v>
      </c>
      <c r="F11313" t="s">
        <v>60015</v>
      </c>
      <c r="G11313" t="s">
        <v>60016</v>
      </c>
      <c r="H11313" t="s">
        <v>59917</v>
      </c>
      <c r="I11313" t="s">
        <v>16526</v>
      </c>
      <c r="J11313" t="s">
        <v>60017</v>
      </c>
      <c r="K11313" t="s">
        <v>60018</v>
      </c>
      <c r="L11313" t="s">
        <v>303</v>
      </c>
      <c r="M11313" t="s">
        <v>867</v>
      </c>
    </row>
    <row r="11314" spans="1:13" x14ac:dyDescent="0.2">
      <c r="A11314" t="s">
        <v>38143</v>
      </c>
      <c r="B11314" t="s">
        <v>38144</v>
      </c>
      <c r="C11314" t="s">
        <v>60019</v>
      </c>
      <c r="D11314" t="s">
        <v>8198</v>
      </c>
      <c r="E11314" t="s">
        <v>60020</v>
      </c>
      <c r="F11314" t="s">
        <v>22405</v>
      </c>
      <c r="G11314" t="s">
        <v>60021</v>
      </c>
      <c r="H11314" t="s">
        <v>60022</v>
      </c>
      <c r="I11314" t="s">
        <v>59559</v>
      </c>
      <c r="J11314" t="s">
        <v>60023</v>
      </c>
      <c r="K11314" t="s">
        <v>60024</v>
      </c>
      <c r="L11314" t="s">
        <v>303</v>
      </c>
      <c r="M11314" t="s">
        <v>3817</v>
      </c>
    </row>
    <row r="11315" spans="1:13" x14ac:dyDescent="0.2">
      <c r="A11315" t="s">
        <v>38143</v>
      </c>
      <c r="B11315" t="s">
        <v>38144</v>
      </c>
      <c r="C11315" t="s">
        <v>60025</v>
      </c>
      <c r="D11315" t="s">
        <v>11973</v>
      </c>
      <c r="E11315" t="s">
        <v>60026</v>
      </c>
      <c r="F11315" t="s">
        <v>60027</v>
      </c>
      <c r="G11315" t="s">
        <v>20211</v>
      </c>
      <c r="H11315" t="s">
        <v>16526</v>
      </c>
      <c r="J11315" t="s">
        <v>60028</v>
      </c>
      <c r="K11315" t="s">
        <v>60029</v>
      </c>
      <c r="L11315" t="s">
        <v>303</v>
      </c>
      <c r="M11315" t="s">
        <v>3966</v>
      </c>
    </row>
    <row r="11316" spans="1:13" x14ac:dyDescent="0.2">
      <c r="A11316" t="s">
        <v>38143</v>
      </c>
      <c r="B11316" t="s">
        <v>38144</v>
      </c>
      <c r="C11316" t="s">
        <v>60030</v>
      </c>
      <c r="D11316" t="s">
        <v>349</v>
      </c>
      <c r="E11316" t="s">
        <v>424</v>
      </c>
      <c r="F11316" t="s">
        <v>60031</v>
      </c>
      <c r="G11316" t="s">
        <v>58778</v>
      </c>
      <c r="I11316" t="s">
        <v>19659</v>
      </c>
      <c r="J11316" t="s">
        <v>60032</v>
      </c>
      <c r="K11316" t="s">
        <v>60033</v>
      </c>
      <c r="L11316" t="s">
        <v>303</v>
      </c>
      <c r="M11316" t="s">
        <v>5713</v>
      </c>
    </row>
    <row r="11317" spans="1:13" x14ac:dyDescent="0.2">
      <c r="A11317" t="s">
        <v>38143</v>
      </c>
      <c r="B11317" t="s">
        <v>38144</v>
      </c>
      <c r="C11317" t="s">
        <v>60034</v>
      </c>
      <c r="D11317" t="s">
        <v>60035</v>
      </c>
      <c r="E11317" t="s">
        <v>60036</v>
      </c>
      <c r="F11317" t="s">
        <v>60037</v>
      </c>
      <c r="H11317" t="s">
        <v>60038</v>
      </c>
      <c r="I11317" t="s">
        <v>16526</v>
      </c>
      <c r="J11317" t="s">
        <v>60039</v>
      </c>
      <c r="K11317" t="s">
        <v>60040</v>
      </c>
      <c r="L11317" t="s">
        <v>303</v>
      </c>
      <c r="M11317" t="s">
        <v>60041</v>
      </c>
    </row>
    <row r="11318" spans="1:13" x14ac:dyDescent="0.2">
      <c r="A11318" t="s">
        <v>38143</v>
      </c>
      <c r="B11318" t="s">
        <v>38144</v>
      </c>
      <c r="C11318" t="s">
        <v>60042</v>
      </c>
      <c r="D11318" t="s">
        <v>15826</v>
      </c>
      <c r="E11318" t="s">
        <v>16542</v>
      </c>
      <c r="F11318" t="s">
        <v>60043</v>
      </c>
      <c r="H11318" t="s">
        <v>57817</v>
      </c>
      <c r="I11318" t="s">
        <v>19659</v>
      </c>
      <c r="J11318" t="s">
        <v>60044</v>
      </c>
      <c r="K11318" t="s">
        <v>60045</v>
      </c>
      <c r="L11318" t="s">
        <v>303</v>
      </c>
      <c r="M11318" t="s">
        <v>1060</v>
      </c>
    </row>
    <row r="11319" spans="1:13" x14ac:dyDescent="0.2">
      <c r="A11319" t="s">
        <v>38143</v>
      </c>
      <c r="B11319" t="s">
        <v>38144</v>
      </c>
      <c r="C11319" t="s">
        <v>60046</v>
      </c>
      <c r="D11319" t="s">
        <v>349</v>
      </c>
      <c r="E11319" t="s">
        <v>424</v>
      </c>
      <c r="F11319" t="s">
        <v>60047</v>
      </c>
      <c r="G11319" t="s">
        <v>57771</v>
      </c>
      <c r="H11319" t="s">
        <v>16526</v>
      </c>
      <c r="J11319" t="s">
        <v>60048</v>
      </c>
      <c r="K11319" t="s">
        <v>60049</v>
      </c>
      <c r="L11319" t="s">
        <v>303</v>
      </c>
      <c r="M11319" t="s">
        <v>11476</v>
      </c>
    </row>
    <row r="11320" spans="1:13" x14ac:dyDescent="0.2">
      <c r="A11320" t="s">
        <v>38143</v>
      </c>
      <c r="B11320" t="s">
        <v>38144</v>
      </c>
      <c r="C11320" t="s">
        <v>60050</v>
      </c>
      <c r="D11320" t="s">
        <v>60051</v>
      </c>
      <c r="E11320" t="s">
        <v>60052</v>
      </c>
      <c r="F11320" t="s">
        <v>60053</v>
      </c>
      <c r="G11320" t="s">
        <v>59478</v>
      </c>
      <c r="H11320" t="s">
        <v>16526</v>
      </c>
      <c r="J11320" t="s">
        <v>60054</v>
      </c>
      <c r="K11320" t="s">
        <v>60055</v>
      </c>
      <c r="L11320" t="s">
        <v>303</v>
      </c>
      <c r="M11320" t="s">
        <v>60056</v>
      </c>
    </row>
    <row r="11321" spans="1:13" x14ac:dyDescent="0.2">
      <c r="A11321" t="s">
        <v>38143</v>
      </c>
      <c r="B11321" t="s">
        <v>38144</v>
      </c>
      <c r="C11321" t="s">
        <v>60057</v>
      </c>
      <c r="D11321" t="s">
        <v>572</v>
      </c>
      <c r="E11321" t="s">
        <v>573</v>
      </c>
      <c r="F11321" t="s">
        <v>60058</v>
      </c>
      <c r="G11321" t="s">
        <v>60059</v>
      </c>
      <c r="H11321" t="s">
        <v>58386</v>
      </c>
      <c r="I11321" t="s">
        <v>16526</v>
      </c>
      <c r="J11321" t="s">
        <v>60060</v>
      </c>
      <c r="K11321" t="s">
        <v>60061</v>
      </c>
      <c r="L11321" t="s">
        <v>303</v>
      </c>
      <c r="M11321" t="s">
        <v>3883</v>
      </c>
    </row>
    <row r="11322" spans="1:13" x14ac:dyDescent="0.2">
      <c r="A11322" t="s">
        <v>38143</v>
      </c>
      <c r="B11322" t="s">
        <v>38144</v>
      </c>
      <c r="C11322" t="s">
        <v>60062</v>
      </c>
      <c r="D11322" t="s">
        <v>572</v>
      </c>
      <c r="E11322" t="s">
        <v>573</v>
      </c>
      <c r="F11322" t="s">
        <v>60063</v>
      </c>
      <c r="G11322" t="s">
        <v>19697</v>
      </c>
      <c r="H11322" t="s">
        <v>19659</v>
      </c>
      <c r="J11322" t="s">
        <v>60064</v>
      </c>
      <c r="K11322" t="s">
        <v>60065</v>
      </c>
      <c r="L11322" t="s">
        <v>303</v>
      </c>
      <c r="M11322" t="s">
        <v>60066</v>
      </c>
    </row>
    <row r="11323" spans="1:13" x14ac:dyDescent="0.2">
      <c r="A11323" t="s">
        <v>38143</v>
      </c>
      <c r="B11323" t="s">
        <v>38144</v>
      </c>
      <c r="C11323" t="s">
        <v>60067</v>
      </c>
      <c r="D11323" t="s">
        <v>572</v>
      </c>
      <c r="E11323" t="s">
        <v>573</v>
      </c>
      <c r="F11323" t="s">
        <v>60068</v>
      </c>
      <c r="G11323" t="s">
        <v>60069</v>
      </c>
      <c r="H11323" t="s">
        <v>59631</v>
      </c>
      <c r="I11323" t="s">
        <v>60070</v>
      </c>
      <c r="J11323" t="s">
        <v>60071</v>
      </c>
      <c r="K11323" t="s">
        <v>60072</v>
      </c>
      <c r="L11323" t="s">
        <v>303</v>
      </c>
      <c r="M11323" t="s">
        <v>57784</v>
      </c>
    </row>
    <row r="11324" spans="1:13" x14ac:dyDescent="0.2">
      <c r="A11324" t="s">
        <v>38143</v>
      </c>
      <c r="B11324" t="s">
        <v>38144</v>
      </c>
      <c r="C11324" t="s">
        <v>60073</v>
      </c>
      <c r="D11324" t="s">
        <v>366</v>
      </c>
      <c r="E11324" t="s">
        <v>55876</v>
      </c>
      <c r="F11324" t="s">
        <v>58356</v>
      </c>
      <c r="G11324" t="s">
        <v>60074</v>
      </c>
      <c r="H11324" t="s">
        <v>57902</v>
      </c>
      <c r="I11324" t="s">
        <v>19670</v>
      </c>
      <c r="J11324" t="s">
        <v>60075</v>
      </c>
      <c r="K11324" t="s">
        <v>60076</v>
      </c>
      <c r="L11324" t="s">
        <v>303</v>
      </c>
      <c r="M11324" t="s">
        <v>60077</v>
      </c>
    </row>
    <row r="11325" spans="1:13" x14ac:dyDescent="0.2">
      <c r="A11325" t="s">
        <v>38143</v>
      </c>
      <c r="B11325" t="s">
        <v>38144</v>
      </c>
      <c r="C11325" t="s">
        <v>60078</v>
      </c>
      <c r="D11325" t="s">
        <v>60079</v>
      </c>
      <c r="E11325" t="s">
        <v>60080</v>
      </c>
      <c r="F11325" t="s">
        <v>60081</v>
      </c>
      <c r="G11325" t="s">
        <v>60082</v>
      </c>
      <c r="H11325" t="s">
        <v>57902</v>
      </c>
      <c r="I11325" t="s">
        <v>19670</v>
      </c>
      <c r="J11325" t="s">
        <v>60083</v>
      </c>
      <c r="K11325" t="s">
        <v>60084</v>
      </c>
      <c r="L11325" t="s">
        <v>303</v>
      </c>
      <c r="M11325" t="s">
        <v>26461</v>
      </c>
    </row>
    <row r="11326" spans="1:13" x14ac:dyDescent="0.2">
      <c r="A11326" t="s">
        <v>38143</v>
      </c>
      <c r="B11326" t="s">
        <v>38144</v>
      </c>
      <c r="C11326" t="s">
        <v>60085</v>
      </c>
      <c r="D11326" t="s">
        <v>60086</v>
      </c>
      <c r="E11326" t="s">
        <v>58291</v>
      </c>
      <c r="F11326" t="s">
        <v>60087</v>
      </c>
      <c r="G11326" t="s">
        <v>60088</v>
      </c>
      <c r="H11326" t="s">
        <v>58294</v>
      </c>
      <c r="I11326" t="s">
        <v>14806</v>
      </c>
      <c r="J11326" t="s">
        <v>60089</v>
      </c>
      <c r="K11326" t="s">
        <v>60090</v>
      </c>
      <c r="L11326" t="s">
        <v>303</v>
      </c>
      <c r="M11326" t="s">
        <v>17497</v>
      </c>
    </row>
    <row r="11327" spans="1:13" x14ac:dyDescent="0.2">
      <c r="A11327" t="s">
        <v>38143</v>
      </c>
      <c r="B11327" t="s">
        <v>38144</v>
      </c>
      <c r="C11327" t="s">
        <v>60091</v>
      </c>
      <c r="D11327" t="s">
        <v>16824</v>
      </c>
      <c r="E11327" t="s">
        <v>16825</v>
      </c>
      <c r="F11327" t="s">
        <v>60092</v>
      </c>
      <c r="H11327" t="s">
        <v>19683</v>
      </c>
      <c r="I11327" t="s">
        <v>19670</v>
      </c>
      <c r="J11327" t="s">
        <v>59930</v>
      </c>
      <c r="K11327" t="s">
        <v>60093</v>
      </c>
      <c r="L11327" t="s">
        <v>303</v>
      </c>
      <c r="M11327" t="s">
        <v>23480</v>
      </c>
    </row>
    <row r="11328" spans="1:13" x14ac:dyDescent="0.2">
      <c r="A11328" t="s">
        <v>38143</v>
      </c>
      <c r="B11328" t="s">
        <v>38144</v>
      </c>
      <c r="C11328" t="s">
        <v>60094</v>
      </c>
      <c r="D11328" t="s">
        <v>349</v>
      </c>
      <c r="E11328" t="s">
        <v>424</v>
      </c>
      <c r="F11328" t="s">
        <v>60095</v>
      </c>
      <c r="G11328" t="s">
        <v>60096</v>
      </c>
      <c r="H11328" t="s">
        <v>58273</v>
      </c>
      <c r="I11328" t="s">
        <v>16526</v>
      </c>
      <c r="J11328" t="s">
        <v>60097</v>
      </c>
      <c r="K11328" t="s">
        <v>60098</v>
      </c>
      <c r="L11328" t="s">
        <v>303</v>
      </c>
      <c r="M11328" t="s">
        <v>422</v>
      </c>
    </row>
    <row r="11329" spans="1:13" x14ac:dyDescent="0.2">
      <c r="A11329" t="s">
        <v>38143</v>
      </c>
      <c r="B11329" t="s">
        <v>38144</v>
      </c>
      <c r="C11329" t="s">
        <v>60099</v>
      </c>
      <c r="D11329" t="s">
        <v>349</v>
      </c>
      <c r="F11329" t="s">
        <v>19080</v>
      </c>
      <c r="G11329" t="s">
        <v>58714</v>
      </c>
      <c r="H11329" t="s">
        <v>16526</v>
      </c>
      <c r="J11329" t="s">
        <v>60100</v>
      </c>
      <c r="K11329" t="s">
        <v>60101</v>
      </c>
      <c r="L11329" t="s">
        <v>303</v>
      </c>
      <c r="M11329" t="s">
        <v>422</v>
      </c>
    </row>
    <row r="11330" spans="1:13" x14ac:dyDescent="0.2">
      <c r="A11330" t="s">
        <v>38143</v>
      </c>
      <c r="B11330" t="s">
        <v>38144</v>
      </c>
      <c r="C11330" t="s">
        <v>60102</v>
      </c>
      <c r="D11330" t="s">
        <v>16824</v>
      </c>
      <c r="F11330" t="s">
        <v>60103</v>
      </c>
      <c r="G11330" t="s">
        <v>60104</v>
      </c>
      <c r="H11330" t="s">
        <v>60105</v>
      </c>
      <c r="I11330" t="s">
        <v>16526</v>
      </c>
      <c r="J11330" t="s">
        <v>60106</v>
      </c>
      <c r="K11330" t="s">
        <v>60107</v>
      </c>
      <c r="L11330" t="s">
        <v>303</v>
      </c>
      <c r="M11330" t="s">
        <v>422</v>
      </c>
    </row>
    <row r="11331" spans="1:13" x14ac:dyDescent="0.2">
      <c r="A11331" t="s">
        <v>38143</v>
      </c>
      <c r="B11331" t="s">
        <v>38144</v>
      </c>
      <c r="C11331" t="s">
        <v>60108</v>
      </c>
      <c r="D11331" t="s">
        <v>564</v>
      </c>
      <c r="E11331" t="s">
        <v>296</v>
      </c>
      <c r="F11331" t="s">
        <v>60109</v>
      </c>
      <c r="G11331" t="s">
        <v>60110</v>
      </c>
      <c r="H11331" t="s">
        <v>19683</v>
      </c>
      <c r="I11331" t="s">
        <v>19670</v>
      </c>
      <c r="J11331" t="s">
        <v>60111</v>
      </c>
      <c r="K11331" t="s">
        <v>60112</v>
      </c>
      <c r="L11331" t="s">
        <v>303</v>
      </c>
      <c r="M11331" t="s">
        <v>2686</v>
      </c>
    </row>
    <row r="11332" spans="1:13" x14ac:dyDescent="0.2">
      <c r="A11332" t="s">
        <v>38143</v>
      </c>
      <c r="B11332" t="s">
        <v>38144</v>
      </c>
      <c r="C11332" t="s">
        <v>60113</v>
      </c>
      <c r="D11332" t="s">
        <v>60114</v>
      </c>
      <c r="E11332" t="s">
        <v>60115</v>
      </c>
      <c r="F11332" t="s">
        <v>60116</v>
      </c>
      <c r="H11332" t="s">
        <v>20211</v>
      </c>
      <c r="I11332" t="s">
        <v>16526</v>
      </c>
      <c r="J11332" t="s">
        <v>60117</v>
      </c>
      <c r="K11332" t="s">
        <v>60118</v>
      </c>
      <c r="L11332" t="s">
        <v>303</v>
      </c>
      <c r="M11332" t="s">
        <v>31092</v>
      </c>
    </row>
    <row r="11333" spans="1:13" x14ac:dyDescent="0.2">
      <c r="A11333" t="s">
        <v>38143</v>
      </c>
      <c r="B11333" t="s">
        <v>38144</v>
      </c>
      <c r="C11333" t="s">
        <v>60119</v>
      </c>
      <c r="D11333" t="s">
        <v>19181</v>
      </c>
      <c r="E11333" t="s">
        <v>60120</v>
      </c>
      <c r="F11333" t="s">
        <v>60121</v>
      </c>
      <c r="G11333" t="s">
        <v>60122</v>
      </c>
      <c r="H11333" t="s">
        <v>19697</v>
      </c>
      <c r="I11333" t="s">
        <v>19659</v>
      </c>
      <c r="J11333" t="s">
        <v>60123</v>
      </c>
      <c r="K11333" t="s">
        <v>60124</v>
      </c>
      <c r="L11333" t="s">
        <v>303</v>
      </c>
      <c r="M11333" t="s">
        <v>1782</v>
      </c>
    </row>
    <row r="11334" spans="1:13" x14ac:dyDescent="0.2">
      <c r="A11334" t="s">
        <v>38143</v>
      </c>
      <c r="B11334" t="s">
        <v>38144</v>
      </c>
      <c r="C11334" t="s">
        <v>60125</v>
      </c>
      <c r="D11334" t="s">
        <v>57723</v>
      </c>
      <c r="E11334" t="s">
        <v>60126</v>
      </c>
      <c r="F11334" t="s">
        <v>18803</v>
      </c>
      <c r="H11334" t="s">
        <v>19823</v>
      </c>
      <c r="I11334" t="s">
        <v>16526</v>
      </c>
      <c r="J11334" t="s">
        <v>58915</v>
      </c>
      <c r="K11334" t="s">
        <v>60127</v>
      </c>
      <c r="L11334" t="s">
        <v>303</v>
      </c>
      <c r="M11334" t="s">
        <v>4148</v>
      </c>
    </row>
    <row r="11335" spans="1:13" x14ac:dyDescent="0.2">
      <c r="A11335" t="s">
        <v>38143</v>
      </c>
      <c r="B11335" t="s">
        <v>38144</v>
      </c>
      <c r="C11335" t="s">
        <v>60128</v>
      </c>
      <c r="D11335" t="s">
        <v>60129</v>
      </c>
      <c r="E11335" t="s">
        <v>60130</v>
      </c>
      <c r="F11335" t="s">
        <v>60131</v>
      </c>
      <c r="G11335" t="s">
        <v>60132</v>
      </c>
      <c r="H11335" t="s">
        <v>19697</v>
      </c>
      <c r="I11335" t="s">
        <v>19659</v>
      </c>
      <c r="J11335" t="s">
        <v>60133</v>
      </c>
      <c r="K11335" t="s">
        <v>60134</v>
      </c>
      <c r="L11335" t="s">
        <v>303</v>
      </c>
      <c r="M11335" t="s">
        <v>27818</v>
      </c>
    </row>
    <row r="11336" spans="1:13" x14ac:dyDescent="0.2">
      <c r="A11336" t="s">
        <v>38143</v>
      </c>
      <c r="B11336" t="s">
        <v>38144</v>
      </c>
      <c r="C11336" t="s">
        <v>60135</v>
      </c>
      <c r="D11336" t="s">
        <v>9765</v>
      </c>
      <c r="E11336" t="s">
        <v>60136</v>
      </c>
      <c r="F11336" t="s">
        <v>60137</v>
      </c>
      <c r="G11336" t="s">
        <v>60138</v>
      </c>
      <c r="H11336" t="s">
        <v>57917</v>
      </c>
      <c r="I11336" t="s">
        <v>16526</v>
      </c>
      <c r="J11336" t="s">
        <v>60139</v>
      </c>
      <c r="K11336" t="s">
        <v>60140</v>
      </c>
      <c r="L11336" t="s">
        <v>303</v>
      </c>
      <c r="M11336" t="s">
        <v>3354</v>
      </c>
    </row>
    <row r="11337" spans="1:13" x14ac:dyDescent="0.2">
      <c r="A11337" t="s">
        <v>38143</v>
      </c>
      <c r="B11337" t="s">
        <v>38144</v>
      </c>
      <c r="C11337" t="s">
        <v>60141</v>
      </c>
      <c r="D11337" t="s">
        <v>349</v>
      </c>
      <c r="F11337" t="s">
        <v>60142</v>
      </c>
      <c r="G11337" t="s">
        <v>782</v>
      </c>
      <c r="H11337" t="s">
        <v>58116</v>
      </c>
      <c r="J11337" t="s">
        <v>60143</v>
      </c>
      <c r="K11337" t="s">
        <v>60144</v>
      </c>
      <c r="L11337" t="s">
        <v>303</v>
      </c>
      <c r="M11337" t="s">
        <v>422</v>
      </c>
    </row>
    <row r="11338" spans="1:13" x14ac:dyDescent="0.2">
      <c r="A11338" t="s">
        <v>38143</v>
      </c>
      <c r="B11338" t="s">
        <v>38144</v>
      </c>
      <c r="C11338" t="s">
        <v>60145</v>
      </c>
      <c r="D11338" t="s">
        <v>60146</v>
      </c>
      <c r="E11338" t="s">
        <v>60147</v>
      </c>
      <c r="F11338" t="s">
        <v>60148</v>
      </c>
      <c r="G11338" t="s">
        <v>60149</v>
      </c>
      <c r="I11338" t="s">
        <v>19659</v>
      </c>
      <c r="J11338" t="s">
        <v>60150</v>
      </c>
      <c r="K11338" t="s">
        <v>60151</v>
      </c>
      <c r="L11338" t="s">
        <v>303</v>
      </c>
      <c r="M11338" t="s">
        <v>16943</v>
      </c>
    </row>
    <row r="11339" spans="1:13" x14ac:dyDescent="0.2">
      <c r="A11339" t="s">
        <v>38143</v>
      </c>
      <c r="B11339" t="s">
        <v>38144</v>
      </c>
      <c r="C11339" t="s">
        <v>60152</v>
      </c>
      <c r="D11339" t="s">
        <v>401</v>
      </c>
      <c r="E11339" t="s">
        <v>58831</v>
      </c>
      <c r="F11339" t="s">
        <v>60153</v>
      </c>
      <c r="H11339" t="s">
        <v>58109</v>
      </c>
      <c r="I11339" t="s">
        <v>19670</v>
      </c>
      <c r="J11339" t="s">
        <v>60154</v>
      </c>
      <c r="K11339" t="s">
        <v>60155</v>
      </c>
      <c r="L11339" t="s">
        <v>303</v>
      </c>
      <c r="M11339" t="s">
        <v>7552</v>
      </c>
    </row>
    <row r="11340" spans="1:13" x14ac:dyDescent="0.2">
      <c r="A11340" t="s">
        <v>38143</v>
      </c>
      <c r="B11340" t="s">
        <v>38144</v>
      </c>
      <c r="C11340" t="s">
        <v>60156</v>
      </c>
      <c r="D11340" t="s">
        <v>349</v>
      </c>
      <c r="F11340" t="s">
        <v>60157</v>
      </c>
      <c r="H11340" t="s">
        <v>58392</v>
      </c>
      <c r="I11340" t="s">
        <v>16526</v>
      </c>
      <c r="J11340" t="s">
        <v>60158</v>
      </c>
      <c r="K11340" t="s">
        <v>60159</v>
      </c>
      <c r="L11340" t="s">
        <v>303</v>
      </c>
      <c r="M11340" t="s">
        <v>422</v>
      </c>
    </row>
    <row r="11341" spans="1:13" x14ac:dyDescent="0.2">
      <c r="A11341" t="s">
        <v>38143</v>
      </c>
      <c r="B11341" t="s">
        <v>38144</v>
      </c>
      <c r="C11341" t="s">
        <v>60160</v>
      </c>
      <c r="D11341" t="s">
        <v>349</v>
      </c>
      <c r="E11341" t="s">
        <v>424</v>
      </c>
      <c r="F11341" t="s">
        <v>60161</v>
      </c>
      <c r="G11341" t="s">
        <v>25948</v>
      </c>
      <c r="H11341" t="s">
        <v>37431</v>
      </c>
      <c r="I11341" t="s">
        <v>16526</v>
      </c>
      <c r="J11341" t="s">
        <v>60162</v>
      </c>
      <c r="K11341" t="s">
        <v>60163</v>
      </c>
      <c r="L11341" t="s">
        <v>303</v>
      </c>
      <c r="M11341" t="s">
        <v>422</v>
      </c>
    </row>
    <row r="11342" spans="1:13" x14ac:dyDescent="0.2">
      <c r="A11342" t="s">
        <v>38143</v>
      </c>
      <c r="B11342" t="s">
        <v>38144</v>
      </c>
      <c r="C11342" t="s">
        <v>60164</v>
      </c>
      <c r="D11342" t="s">
        <v>60165</v>
      </c>
      <c r="E11342" t="s">
        <v>60166</v>
      </c>
      <c r="F11342" t="s">
        <v>60167</v>
      </c>
      <c r="G11342" t="s">
        <v>60168</v>
      </c>
      <c r="H11342" t="s">
        <v>58784</v>
      </c>
      <c r="I11342" t="s">
        <v>19670</v>
      </c>
      <c r="J11342" t="s">
        <v>60169</v>
      </c>
      <c r="K11342" t="s">
        <v>60170</v>
      </c>
      <c r="L11342" t="s">
        <v>303</v>
      </c>
      <c r="M11342" t="s">
        <v>60171</v>
      </c>
    </row>
    <row r="11343" spans="1:13" x14ac:dyDescent="0.2">
      <c r="A11343" t="s">
        <v>38143</v>
      </c>
      <c r="B11343" t="s">
        <v>38144</v>
      </c>
      <c r="C11343" t="s">
        <v>60172</v>
      </c>
      <c r="D11343" t="s">
        <v>60173</v>
      </c>
      <c r="E11343" t="s">
        <v>60174</v>
      </c>
      <c r="F11343" t="s">
        <v>60175</v>
      </c>
      <c r="H11343" t="s">
        <v>57935</v>
      </c>
      <c r="I11343" t="s">
        <v>19670</v>
      </c>
      <c r="J11343" t="s">
        <v>60176</v>
      </c>
      <c r="K11343" t="s">
        <v>60177</v>
      </c>
      <c r="L11343" t="s">
        <v>303</v>
      </c>
      <c r="M11343" t="s">
        <v>415</v>
      </c>
    </row>
    <row r="11344" spans="1:13" x14ac:dyDescent="0.2">
      <c r="A11344" t="s">
        <v>38143</v>
      </c>
      <c r="B11344" t="s">
        <v>38144</v>
      </c>
      <c r="C11344" t="s">
        <v>60178</v>
      </c>
      <c r="D11344" t="s">
        <v>60179</v>
      </c>
      <c r="E11344" t="s">
        <v>60180</v>
      </c>
      <c r="F11344" t="s">
        <v>60181</v>
      </c>
      <c r="G11344" t="s">
        <v>2249</v>
      </c>
      <c r="H11344" t="s">
        <v>60182</v>
      </c>
      <c r="I11344" t="s">
        <v>19659</v>
      </c>
      <c r="J11344" t="s">
        <v>60183</v>
      </c>
      <c r="K11344" t="s">
        <v>60184</v>
      </c>
      <c r="L11344" t="s">
        <v>303</v>
      </c>
      <c r="M11344" t="s">
        <v>13853</v>
      </c>
    </row>
    <row r="11345" spans="1:13" x14ac:dyDescent="0.2">
      <c r="A11345" t="s">
        <v>38143</v>
      </c>
      <c r="B11345" t="s">
        <v>38144</v>
      </c>
      <c r="C11345" t="s">
        <v>60185</v>
      </c>
      <c r="D11345" t="s">
        <v>58648</v>
      </c>
      <c r="E11345" t="s">
        <v>19631</v>
      </c>
      <c r="F11345" t="s">
        <v>60186</v>
      </c>
      <c r="G11345" t="s">
        <v>60187</v>
      </c>
      <c r="H11345" t="s">
        <v>19658</v>
      </c>
      <c r="I11345" t="s">
        <v>19659</v>
      </c>
      <c r="J11345" t="s">
        <v>60188</v>
      </c>
      <c r="K11345" t="s">
        <v>60189</v>
      </c>
      <c r="L11345" t="s">
        <v>303</v>
      </c>
      <c r="M11345" t="s">
        <v>20934</v>
      </c>
    </row>
    <row r="11346" spans="1:13" x14ac:dyDescent="0.2">
      <c r="A11346" t="s">
        <v>38143</v>
      </c>
      <c r="B11346" t="s">
        <v>38144</v>
      </c>
      <c r="C11346" t="s">
        <v>60190</v>
      </c>
      <c r="D11346" t="s">
        <v>572</v>
      </c>
      <c r="E11346" t="s">
        <v>573</v>
      </c>
      <c r="F11346" t="s">
        <v>60191</v>
      </c>
      <c r="G11346" t="s">
        <v>58984</v>
      </c>
      <c r="H11346" t="s">
        <v>14806</v>
      </c>
      <c r="J11346" t="s">
        <v>60192</v>
      </c>
      <c r="K11346" t="s">
        <v>60193</v>
      </c>
      <c r="L11346" t="s">
        <v>303</v>
      </c>
      <c r="M11346" t="s">
        <v>3883</v>
      </c>
    </row>
    <row r="11347" spans="1:13" x14ac:dyDescent="0.2">
      <c r="A11347" t="s">
        <v>38143</v>
      </c>
      <c r="B11347" t="s">
        <v>38144</v>
      </c>
      <c r="C11347" t="s">
        <v>60194</v>
      </c>
      <c r="D11347" t="s">
        <v>572</v>
      </c>
      <c r="E11347" t="s">
        <v>573</v>
      </c>
      <c r="F11347" t="s">
        <v>60195</v>
      </c>
      <c r="G11347" t="s">
        <v>60196</v>
      </c>
      <c r="H11347" t="s">
        <v>19658</v>
      </c>
      <c r="I11347" t="s">
        <v>19659</v>
      </c>
      <c r="J11347" t="s">
        <v>60197</v>
      </c>
      <c r="K11347" t="s">
        <v>60198</v>
      </c>
      <c r="L11347" t="s">
        <v>303</v>
      </c>
      <c r="M11347" t="s">
        <v>57784</v>
      </c>
    </row>
    <row r="11348" spans="1:13" x14ac:dyDescent="0.2">
      <c r="A11348" t="s">
        <v>38143</v>
      </c>
      <c r="B11348" t="s">
        <v>38144</v>
      </c>
      <c r="C11348" t="s">
        <v>60199</v>
      </c>
      <c r="D11348" t="s">
        <v>16824</v>
      </c>
      <c r="E11348" t="s">
        <v>60200</v>
      </c>
      <c r="F11348" t="s">
        <v>60201</v>
      </c>
      <c r="H11348" t="s">
        <v>19697</v>
      </c>
      <c r="I11348" t="s">
        <v>19659</v>
      </c>
      <c r="J11348" t="s">
        <v>60202</v>
      </c>
      <c r="K11348" t="s">
        <v>60203</v>
      </c>
      <c r="L11348" t="s">
        <v>303</v>
      </c>
      <c r="M11348" t="s">
        <v>22834</v>
      </c>
    </row>
    <row r="11349" spans="1:13" x14ac:dyDescent="0.2">
      <c r="A11349" t="s">
        <v>38143</v>
      </c>
      <c r="B11349" t="s">
        <v>38144</v>
      </c>
      <c r="C11349" t="s">
        <v>60204</v>
      </c>
      <c r="D11349" t="s">
        <v>572</v>
      </c>
      <c r="E11349" t="s">
        <v>573</v>
      </c>
      <c r="F11349" t="s">
        <v>60205</v>
      </c>
      <c r="G11349" t="s">
        <v>60206</v>
      </c>
      <c r="H11349" t="s">
        <v>60207</v>
      </c>
      <c r="I11349" t="s">
        <v>16526</v>
      </c>
      <c r="J11349" t="s">
        <v>60208</v>
      </c>
      <c r="K11349" t="s">
        <v>60209</v>
      </c>
      <c r="L11349" t="s">
        <v>303</v>
      </c>
      <c r="M11349" t="s">
        <v>1863</v>
      </c>
    </row>
    <row r="11350" spans="1:13" x14ac:dyDescent="0.2">
      <c r="A11350" t="s">
        <v>38143</v>
      </c>
      <c r="B11350" t="s">
        <v>38144</v>
      </c>
      <c r="C11350" t="s">
        <v>60210</v>
      </c>
      <c r="D11350" t="s">
        <v>5896</v>
      </c>
      <c r="F11350" t="s">
        <v>60211</v>
      </c>
      <c r="G11350" t="s">
        <v>58183</v>
      </c>
      <c r="H11350" t="s">
        <v>58184</v>
      </c>
      <c r="I11350" t="s">
        <v>19670</v>
      </c>
      <c r="J11350" t="s">
        <v>60212</v>
      </c>
      <c r="K11350" t="s">
        <v>60213</v>
      </c>
      <c r="L11350" t="s">
        <v>303</v>
      </c>
      <c r="M11350" t="s">
        <v>685</v>
      </c>
    </row>
    <row r="11351" spans="1:13" x14ac:dyDescent="0.2">
      <c r="A11351" t="s">
        <v>38143</v>
      </c>
      <c r="B11351" t="s">
        <v>38144</v>
      </c>
      <c r="C11351" t="s">
        <v>60214</v>
      </c>
      <c r="D11351" t="s">
        <v>8198</v>
      </c>
      <c r="E11351" t="s">
        <v>5074</v>
      </c>
      <c r="F11351" t="s">
        <v>10388</v>
      </c>
      <c r="H11351" t="s">
        <v>59506</v>
      </c>
      <c r="I11351" t="s">
        <v>19670</v>
      </c>
      <c r="J11351" t="s">
        <v>60215</v>
      </c>
      <c r="K11351" t="s">
        <v>60216</v>
      </c>
      <c r="L11351" t="s">
        <v>303</v>
      </c>
      <c r="M11351" t="s">
        <v>20772</v>
      </c>
    </row>
    <row r="11352" spans="1:13" x14ac:dyDescent="0.2">
      <c r="A11352" t="s">
        <v>38143</v>
      </c>
      <c r="B11352" t="s">
        <v>38144</v>
      </c>
      <c r="C11352" t="s">
        <v>60217</v>
      </c>
      <c r="D11352" t="s">
        <v>15826</v>
      </c>
      <c r="E11352" t="s">
        <v>16542</v>
      </c>
      <c r="F11352" t="s">
        <v>60218</v>
      </c>
      <c r="G11352" t="s">
        <v>60219</v>
      </c>
      <c r="H11352" t="s">
        <v>60220</v>
      </c>
      <c r="I11352" t="s">
        <v>19670</v>
      </c>
      <c r="J11352" t="s">
        <v>60221</v>
      </c>
      <c r="K11352" t="s">
        <v>60222</v>
      </c>
      <c r="L11352" t="s">
        <v>303</v>
      </c>
      <c r="M11352" t="s">
        <v>5549</v>
      </c>
    </row>
    <row r="11353" spans="1:13" x14ac:dyDescent="0.2">
      <c r="A11353" t="s">
        <v>38143</v>
      </c>
      <c r="B11353" t="s">
        <v>38144</v>
      </c>
      <c r="C11353" t="s">
        <v>60223</v>
      </c>
      <c r="D11353" t="s">
        <v>572</v>
      </c>
      <c r="E11353" t="s">
        <v>573</v>
      </c>
      <c r="F11353" t="s">
        <v>60224</v>
      </c>
      <c r="H11353" t="s">
        <v>60225</v>
      </c>
      <c r="I11353" t="s">
        <v>19659</v>
      </c>
      <c r="J11353" t="s">
        <v>60226</v>
      </c>
      <c r="K11353" t="s">
        <v>302</v>
      </c>
      <c r="L11353" t="s">
        <v>303</v>
      </c>
      <c r="M11353" t="s">
        <v>8242</v>
      </c>
    </row>
    <row r="11354" spans="1:13" x14ac:dyDescent="0.2">
      <c r="A11354" t="s">
        <v>38143</v>
      </c>
      <c r="B11354" t="s">
        <v>38144</v>
      </c>
      <c r="C11354" t="s">
        <v>60227</v>
      </c>
      <c r="D11354" t="s">
        <v>15826</v>
      </c>
      <c r="E11354" t="s">
        <v>16542</v>
      </c>
      <c r="F11354" t="s">
        <v>34254</v>
      </c>
      <c r="H11354" t="s">
        <v>57989</v>
      </c>
      <c r="I11354" t="s">
        <v>19659</v>
      </c>
      <c r="J11354" t="s">
        <v>59662</v>
      </c>
      <c r="K11354" t="s">
        <v>60228</v>
      </c>
      <c r="L11354" t="s">
        <v>303</v>
      </c>
      <c r="M11354" t="s">
        <v>6841</v>
      </c>
    </row>
    <row r="11355" spans="1:13" x14ac:dyDescent="0.2">
      <c r="A11355" t="s">
        <v>38143</v>
      </c>
      <c r="B11355" t="s">
        <v>38144</v>
      </c>
      <c r="C11355" t="s">
        <v>60229</v>
      </c>
      <c r="D11355" t="s">
        <v>60230</v>
      </c>
      <c r="E11355" t="s">
        <v>60231</v>
      </c>
      <c r="F11355" t="s">
        <v>60232</v>
      </c>
      <c r="H11355" t="s">
        <v>60233</v>
      </c>
      <c r="I11355" t="s">
        <v>16526</v>
      </c>
      <c r="J11355" t="s">
        <v>60234</v>
      </c>
      <c r="K11355" t="s">
        <v>60235</v>
      </c>
      <c r="L11355" t="s">
        <v>303</v>
      </c>
      <c r="M11355" t="s">
        <v>3354</v>
      </c>
    </row>
    <row r="11356" spans="1:13" x14ac:dyDescent="0.2">
      <c r="A11356" t="s">
        <v>38143</v>
      </c>
      <c r="B11356" t="s">
        <v>38144</v>
      </c>
      <c r="C11356" t="s">
        <v>60236</v>
      </c>
      <c r="D11356" t="s">
        <v>366</v>
      </c>
      <c r="E11356" t="s">
        <v>367</v>
      </c>
      <c r="F11356" t="s">
        <v>58356</v>
      </c>
      <c r="G11356" t="s">
        <v>60237</v>
      </c>
      <c r="H11356" t="s">
        <v>19697</v>
      </c>
      <c r="I11356" t="s">
        <v>19659</v>
      </c>
      <c r="J11356" t="s">
        <v>58284</v>
      </c>
      <c r="K11356" t="s">
        <v>302</v>
      </c>
      <c r="L11356" t="s">
        <v>303</v>
      </c>
      <c r="M11356" t="s">
        <v>21425</v>
      </c>
    </row>
    <row r="11357" spans="1:13" x14ac:dyDescent="0.2">
      <c r="A11357" t="s">
        <v>38143</v>
      </c>
      <c r="B11357" t="s">
        <v>38144</v>
      </c>
      <c r="C11357" t="s">
        <v>60238</v>
      </c>
      <c r="D11357" t="s">
        <v>18574</v>
      </c>
      <c r="E11357" t="s">
        <v>60239</v>
      </c>
      <c r="F11357" t="s">
        <v>60240</v>
      </c>
      <c r="G11357" t="s">
        <v>60241</v>
      </c>
      <c r="H11357" t="s">
        <v>19683</v>
      </c>
      <c r="I11357" t="s">
        <v>19670</v>
      </c>
      <c r="J11357" t="s">
        <v>60242</v>
      </c>
      <c r="K11357" t="s">
        <v>60243</v>
      </c>
      <c r="L11357" t="s">
        <v>303</v>
      </c>
      <c r="M11357" t="s">
        <v>4818</v>
      </c>
    </row>
    <row r="11358" spans="1:13" x14ac:dyDescent="0.2">
      <c r="A11358" t="s">
        <v>38143</v>
      </c>
      <c r="B11358" t="s">
        <v>38144</v>
      </c>
      <c r="C11358" t="s">
        <v>60244</v>
      </c>
      <c r="D11358" t="s">
        <v>60245</v>
      </c>
      <c r="E11358" t="s">
        <v>484</v>
      </c>
      <c r="F11358" t="s">
        <v>2249</v>
      </c>
      <c r="G11358" t="s">
        <v>60246</v>
      </c>
      <c r="H11358" t="s">
        <v>19670</v>
      </c>
      <c r="J11358" t="s">
        <v>60247</v>
      </c>
      <c r="K11358" t="s">
        <v>60248</v>
      </c>
      <c r="L11358" t="s">
        <v>303</v>
      </c>
      <c r="M11358" t="s">
        <v>304</v>
      </c>
    </row>
    <row r="11359" spans="1:13" x14ac:dyDescent="0.2">
      <c r="A11359" t="s">
        <v>38143</v>
      </c>
      <c r="B11359" t="s">
        <v>38144</v>
      </c>
      <c r="C11359" t="s">
        <v>60249</v>
      </c>
      <c r="D11359" t="s">
        <v>8198</v>
      </c>
      <c r="E11359" t="s">
        <v>5074</v>
      </c>
      <c r="F11359" t="s">
        <v>27171</v>
      </c>
      <c r="G11359" t="s">
        <v>60250</v>
      </c>
      <c r="H11359" t="s">
        <v>57908</v>
      </c>
      <c r="I11359" t="s">
        <v>19659</v>
      </c>
      <c r="J11359" t="s">
        <v>60251</v>
      </c>
      <c r="K11359" t="s">
        <v>60252</v>
      </c>
      <c r="L11359" t="s">
        <v>303</v>
      </c>
      <c r="M11359" t="s">
        <v>2004</v>
      </c>
    </row>
    <row r="11360" spans="1:13" x14ac:dyDescent="0.2">
      <c r="A11360" t="s">
        <v>38143</v>
      </c>
      <c r="B11360" t="s">
        <v>38144</v>
      </c>
      <c r="C11360" t="s">
        <v>60253</v>
      </c>
      <c r="D11360" t="s">
        <v>54943</v>
      </c>
      <c r="E11360" t="s">
        <v>5074</v>
      </c>
      <c r="F11360" t="s">
        <v>60254</v>
      </c>
      <c r="G11360" t="s">
        <v>57960</v>
      </c>
      <c r="H11360" t="s">
        <v>16526</v>
      </c>
      <c r="J11360" t="s">
        <v>60255</v>
      </c>
      <c r="K11360" t="s">
        <v>60256</v>
      </c>
      <c r="L11360" t="s">
        <v>303</v>
      </c>
      <c r="M11360" t="s">
        <v>4166</v>
      </c>
    </row>
    <row r="11361" spans="1:13" x14ac:dyDescent="0.2">
      <c r="A11361" t="s">
        <v>38143</v>
      </c>
      <c r="B11361" t="s">
        <v>38144</v>
      </c>
      <c r="C11361" t="s">
        <v>60257</v>
      </c>
      <c r="D11361" t="s">
        <v>60258</v>
      </c>
      <c r="E11361" t="s">
        <v>484</v>
      </c>
      <c r="F11361" t="s">
        <v>60259</v>
      </c>
      <c r="H11361" t="s">
        <v>58714</v>
      </c>
      <c r="I11361" t="s">
        <v>16526</v>
      </c>
      <c r="J11361" t="s">
        <v>60260</v>
      </c>
      <c r="K11361" t="s">
        <v>60261</v>
      </c>
      <c r="L11361" t="s">
        <v>303</v>
      </c>
      <c r="M11361" t="s">
        <v>3163</v>
      </c>
    </row>
    <row r="11362" spans="1:13" x14ac:dyDescent="0.2">
      <c r="A11362" t="s">
        <v>38143</v>
      </c>
      <c r="B11362" t="s">
        <v>38144</v>
      </c>
      <c r="C11362" t="s">
        <v>60262</v>
      </c>
      <c r="D11362" t="s">
        <v>492</v>
      </c>
      <c r="E11362" t="s">
        <v>493</v>
      </c>
      <c r="F11362" t="s">
        <v>60263</v>
      </c>
      <c r="G11362" t="s">
        <v>60264</v>
      </c>
      <c r="H11362" t="s">
        <v>57771</v>
      </c>
      <c r="I11362" t="s">
        <v>16526</v>
      </c>
      <c r="J11362" t="s">
        <v>60265</v>
      </c>
      <c r="K11362" t="s">
        <v>60266</v>
      </c>
      <c r="L11362" t="s">
        <v>303</v>
      </c>
      <c r="M11362" t="s">
        <v>2725</v>
      </c>
    </row>
    <row r="11363" spans="1:13" x14ac:dyDescent="0.2">
      <c r="A11363" t="s">
        <v>38143</v>
      </c>
      <c r="B11363" t="s">
        <v>38144</v>
      </c>
      <c r="C11363" t="s">
        <v>60267</v>
      </c>
      <c r="D11363" t="s">
        <v>366</v>
      </c>
      <c r="E11363" t="s">
        <v>59758</v>
      </c>
      <c r="F11363" t="s">
        <v>60268</v>
      </c>
      <c r="G11363" t="s">
        <v>59342</v>
      </c>
      <c r="H11363" t="s">
        <v>57771</v>
      </c>
      <c r="I11363" t="s">
        <v>16526</v>
      </c>
      <c r="J11363" t="s">
        <v>60269</v>
      </c>
      <c r="K11363" t="s">
        <v>60270</v>
      </c>
      <c r="L11363" t="s">
        <v>303</v>
      </c>
      <c r="M11363" t="s">
        <v>46145</v>
      </c>
    </row>
    <row r="11364" spans="1:13" x14ac:dyDescent="0.2">
      <c r="A11364" t="s">
        <v>38143</v>
      </c>
      <c r="B11364" t="s">
        <v>38144</v>
      </c>
      <c r="C11364" t="s">
        <v>60271</v>
      </c>
      <c r="D11364" t="s">
        <v>385</v>
      </c>
      <c r="E11364" t="s">
        <v>60272</v>
      </c>
      <c r="F11364" t="s">
        <v>60273</v>
      </c>
      <c r="G11364" t="s">
        <v>60274</v>
      </c>
      <c r="H11364" t="s">
        <v>58784</v>
      </c>
      <c r="I11364" t="s">
        <v>19670</v>
      </c>
      <c r="J11364" t="s">
        <v>60275</v>
      </c>
      <c r="K11364" t="s">
        <v>60276</v>
      </c>
      <c r="L11364" t="s">
        <v>303</v>
      </c>
      <c r="M11364" t="s">
        <v>60277</v>
      </c>
    </row>
    <row r="11365" spans="1:13" x14ac:dyDescent="0.2">
      <c r="A11365" t="s">
        <v>38143</v>
      </c>
      <c r="B11365" t="s">
        <v>38144</v>
      </c>
      <c r="C11365" t="s">
        <v>60278</v>
      </c>
      <c r="D11365" t="s">
        <v>349</v>
      </c>
      <c r="E11365" t="s">
        <v>424</v>
      </c>
      <c r="F11365" t="s">
        <v>60279</v>
      </c>
      <c r="H11365" t="s">
        <v>58469</v>
      </c>
      <c r="I11365" t="s">
        <v>19659</v>
      </c>
      <c r="J11365" t="s">
        <v>60280</v>
      </c>
      <c r="K11365" t="s">
        <v>60281</v>
      </c>
      <c r="L11365" t="s">
        <v>303</v>
      </c>
      <c r="M11365" t="s">
        <v>1666</v>
      </c>
    </row>
    <row r="11366" spans="1:13" x14ac:dyDescent="0.2">
      <c r="A11366" t="s">
        <v>38143</v>
      </c>
      <c r="B11366" t="s">
        <v>38144</v>
      </c>
      <c r="C11366" t="s">
        <v>60282</v>
      </c>
      <c r="D11366" t="s">
        <v>18882</v>
      </c>
      <c r="E11366" t="s">
        <v>60283</v>
      </c>
      <c r="F11366" t="s">
        <v>60284</v>
      </c>
      <c r="G11366" t="s">
        <v>19669</v>
      </c>
      <c r="H11366" t="s">
        <v>19670</v>
      </c>
      <c r="J11366" t="s">
        <v>60285</v>
      </c>
      <c r="K11366" t="s">
        <v>60286</v>
      </c>
      <c r="L11366" t="s">
        <v>303</v>
      </c>
      <c r="M11366" t="s">
        <v>6080</v>
      </c>
    </row>
    <row r="11367" spans="1:13" x14ac:dyDescent="0.2">
      <c r="A11367" t="s">
        <v>38143</v>
      </c>
      <c r="B11367" t="s">
        <v>38144</v>
      </c>
      <c r="C11367" t="s">
        <v>60287</v>
      </c>
      <c r="D11367" t="s">
        <v>19150</v>
      </c>
      <c r="E11367" t="s">
        <v>367</v>
      </c>
      <c r="F11367" t="s">
        <v>60288</v>
      </c>
      <c r="H11367" t="s">
        <v>58386</v>
      </c>
      <c r="I11367" t="s">
        <v>16526</v>
      </c>
      <c r="J11367" t="s">
        <v>60289</v>
      </c>
      <c r="K11367" t="s">
        <v>60290</v>
      </c>
      <c r="L11367" t="s">
        <v>303</v>
      </c>
      <c r="M11367" t="s">
        <v>60291</v>
      </c>
    </row>
    <row r="11368" spans="1:13" x14ac:dyDescent="0.2">
      <c r="A11368" t="s">
        <v>38143</v>
      </c>
      <c r="B11368" t="s">
        <v>38144</v>
      </c>
      <c r="C11368" t="s">
        <v>60292</v>
      </c>
      <c r="D11368" t="s">
        <v>60293</v>
      </c>
      <c r="E11368" t="s">
        <v>60294</v>
      </c>
      <c r="F11368" t="s">
        <v>60295</v>
      </c>
      <c r="G11368" t="s">
        <v>17840</v>
      </c>
      <c r="H11368" t="s">
        <v>58407</v>
      </c>
      <c r="I11368" t="s">
        <v>19659</v>
      </c>
      <c r="J11368" t="s">
        <v>60296</v>
      </c>
      <c r="K11368" t="s">
        <v>60297</v>
      </c>
      <c r="L11368" t="s">
        <v>303</v>
      </c>
      <c r="M11368" t="s">
        <v>1992</v>
      </c>
    </row>
    <row r="11369" spans="1:13" x14ac:dyDescent="0.2">
      <c r="A11369" t="s">
        <v>38143</v>
      </c>
      <c r="B11369" t="s">
        <v>38144</v>
      </c>
      <c r="C11369" t="s">
        <v>60298</v>
      </c>
      <c r="D11369" t="s">
        <v>60299</v>
      </c>
      <c r="E11369" t="s">
        <v>60300</v>
      </c>
      <c r="F11369" t="s">
        <v>60301</v>
      </c>
      <c r="H11369" t="s">
        <v>58598</v>
      </c>
      <c r="I11369" t="s">
        <v>16526</v>
      </c>
      <c r="J11369" t="s">
        <v>60302</v>
      </c>
      <c r="K11369" t="s">
        <v>60303</v>
      </c>
      <c r="L11369" t="s">
        <v>303</v>
      </c>
      <c r="M11369" t="s">
        <v>60304</v>
      </c>
    </row>
    <row r="11370" spans="1:13" x14ac:dyDescent="0.2">
      <c r="A11370" t="s">
        <v>38143</v>
      </c>
      <c r="B11370" t="s">
        <v>38144</v>
      </c>
      <c r="C11370" t="s">
        <v>60305</v>
      </c>
      <c r="D11370" t="s">
        <v>60306</v>
      </c>
      <c r="E11370" t="s">
        <v>16542</v>
      </c>
      <c r="F11370" t="s">
        <v>60307</v>
      </c>
      <c r="G11370" t="s">
        <v>19683</v>
      </c>
      <c r="I11370" t="s">
        <v>19670</v>
      </c>
      <c r="J11370" t="s">
        <v>60308</v>
      </c>
      <c r="K11370" t="s">
        <v>60309</v>
      </c>
      <c r="L11370" t="s">
        <v>303</v>
      </c>
      <c r="M11370" t="s">
        <v>60310</v>
      </c>
    </row>
    <row r="11371" spans="1:13" x14ac:dyDescent="0.2">
      <c r="A11371" t="s">
        <v>38143</v>
      </c>
      <c r="B11371" t="s">
        <v>38144</v>
      </c>
      <c r="C11371" t="s">
        <v>60311</v>
      </c>
      <c r="D11371" t="s">
        <v>15826</v>
      </c>
      <c r="E11371" t="s">
        <v>16542</v>
      </c>
      <c r="F11371" t="s">
        <v>60312</v>
      </c>
      <c r="G11371" t="s">
        <v>60313</v>
      </c>
      <c r="H11371" t="s">
        <v>58520</v>
      </c>
      <c r="I11371" t="s">
        <v>19670</v>
      </c>
      <c r="J11371" t="s">
        <v>60314</v>
      </c>
      <c r="K11371" t="s">
        <v>60315</v>
      </c>
      <c r="L11371" t="s">
        <v>303</v>
      </c>
      <c r="M11371" t="s">
        <v>21132</v>
      </c>
    </row>
    <row r="11372" spans="1:13" x14ac:dyDescent="0.2">
      <c r="A11372" t="s">
        <v>38143</v>
      </c>
      <c r="B11372" t="s">
        <v>38144</v>
      </c>
      <c r="C11372" t="s">
        <v>60316</v>
      </c>
      <c r="D11372" t="s">
        <v>19701</v>
      </c>
      <c r="E11372" t="s">
        <v>19702</v>
      </c>
      <c r="F11372" t="s">
        <v>19703</v>
      </c>
      <c r="H11372" t="s">
        <v>19683</v>
      </c>
      <c r="I11372" t="s">
        <v>19670</v>
      </c>
      <c r="J11372" t="s">
        <v>19704</v>
      </c>
      <c r="K11372" t="s">
        <v>19705</v>
      </c>
      <c r="L11372" t="s">
        <v>303</v>
      </c>
      <c r="M11372" t="s">
        <v>60317</v>
      </c>
    </row>
    <row r="11373" spans="1:13" x14ac:dyDescent="0.2">
      <c r="A11373" t="s">
        <v>38143</v>
      </c>
      <c r="B11373" t="s">
        <v>38144</v>
      </c>
      <c r="C11373" t="s">
        <v>60318</v>
      </c>
      <c r="D11373" t="s">
        <v>60319</v>
      </c>
      <c r="F11373" t="s">
        <v>60320</v>
      </c>
      <c r="G11373" t="s">
        <v>60321</v>
      </c>
      <c r="H11373" t="s">
        <v>59732</v>
      </c>
      <c r="I11373" t="s">
        <v>19670</v>
      </c>
      <c r="J11373" t="s">
        <v>60322</v>
      </c>
      <c r="K11373" t="s">
        <v>60323</v>
      </c>
      <c r="L11373" t="s">
        <v>303</v>
      </c>
      <c r="M11373" t="s">
        <v>60324</v>
      </c>
    </row>
    <row r="11374" spans="1:13" x14ac:dyDescent="0.2">
      <c r="A11374" t="s">
        <v>38143</v>
      </c>
      <c r="B11374" t="s">
        <v>38144</v>
      </c>
      <c r="C11374" t="s">
        <v>60325</v>
      </c>
      <c r="D11374" t="s">
        <v>349</v>
      </c>
      <c r="F11374" t="s">
        <v>60326</v>
      </c>
      <c r="G11374" t="s">
        <v>58439</v>
      </c>
      <c r="H11374" t="s">
        <v>16526</v>
      </c>
      <c r="J11374" t="s">
        <v>60327</v>
      </c>
      <c r="K11374" t="s">
        <v>60328</v>
      </c>
      <c r="L11374" t="s">
        <v>303</v>
      </c>
      <c r="M11374" t="s">
        <v>422</v>
      </c>
    </row>
    <row r="11375" spans="1:13" x14ac:dyDescent="0.2">
      <c r="A11375" t="s">
        <v>38143</v>
      </c>
      <c r="B11375" t="s">
        <v>38144</v>
      </c>
      <c r="C11375" t="s">
        <v>60329</v>
      </c>
      <c r="D11375" t="s">
        <v>572</v>
      </c>
      <c r="E11375" t="s">
        <v>573</v>
      </c>
      <c r="F11375" t="s">
        <v>60330</v>
      </c>
      <c r="G11375" t="s">
        <v>60331</v>
      </c>
      <c r="H11375" t="s">
        <v>16526</v>
      </c>
      <c r="J11375" t="s">
        <v>60332</v>
      </c>
      <c r="K11375" t="s">
        <v>60333</v>
      </c>
      <c r="L11375" t="s">
        <v>303</v>
      </c>
      <c r="M11375" t="s">
        <v>43057</v>
      </c>
    </row>
    <row r="11376" spans="1:13" x14ac:dyDescent="0.2">
      <c r="A11376" t="s">
        <v>38143</v>
      </c>
      <c r="B11376" t="s">
        <v>38144</v>
      </c>
      <c r="C11376" t="s">
        <v>60334</v>
      </c>
      <c r="D11376" t="s">
        <v>60335</v>
      </c>
      <c r="E11376" t="s">
        <v>60336</v>
      </c>
      <c r="F11376" t="s">
        <v>60337</v>
      </c>
      <c r="H11376" t="s">
        <v>58140</v>
      </c>
      <c r="J11376" t="s">
        <v>60338</v>
      </c>
      <c r="K11376" t="s">
        <v>60339</v>
      </c>
      <c r="L11376" t="s">
        <v>303</v>
      </c>
      <c r="M11376" t="s">
        <v>60340</v>
      </c>
    </row>
    <row r="11377" spans="1:13" x14ac:dyDescent="0.2">
      <c r="A11377" t="s">
        <v>38143</v>
      </c>
      <c r="B11377" t="s">
        <v>38144</v>
      </c>
      <c r="C11377" t="s">
        <v>60341</v>
      </c>
      <c r="D11377" t="s">
        <v>58050</v>
      </c>
      <c r="E11377" t="s">
        <v>60342</v>
      </c>
      <c r="F11377" t="s">
        <v>60343</v>
      </c>
      <c r="G11377" t="s">
        <v>60344</v>
      </c>
      <c r="H11377" t="s">
        <v>57817</v>
      </c>
      <c r="I11377" t="s">
        <v>19659</v>
      </c>
      <c r="J11377" t="s">
        <v>60345</v>
      </c>
      <c r="K11377" t="s">
        <v>60346</v>
      </c>
      <c r="L11377" t="s">
        <v>303</v>
      </c>
      <c r="M11377" t="s">
        <v>5176</v>
      </c>
    </row>
    <row r="11378" spans="1:13" x14ac:dyDescent="0.2">
      <c r="A11378" t="s">
        <v>38143</v>
      </c>
      <c r="B11378" t="s">
        <v>38144</v>
      </c>
      <c r="C11378" t="s">
        <v>60347</v>
      </c>
      <c r="D11378" t="s">
        <v>60348</v>
      </c>
      <c r="E11378" t="s">
        <v>60349</v>
      </c>
      <c r="F11378" t="s">
        <v>60350</v>
      </c>
      <c r="G11378" t="s">
        <v>981</v>
      </c>
      <c r="H11378" t="s">
        <v>59478</v>
      </c>
      <c r="I11378" t="s">
        <v>16526</v>
      </c>
      <c r="J11378" t="s">
        <v>60351</v>
      </c>
      <c r="K11378" t="s">
        <v>60352</v>
      </c>
      <c r="L11378" t="s">
        <v>303</v>
      </c>
      <c r="M11378" t="s">
        <v>2246</v>
      </c>
    </row>
    <row r="11379" spans="1:13" x14ac:dyDescent="0.2">
      <c r="A11379" t="s">
        <v>38143</v>
      </c>
      <c r="B11379" t="s">
        <v>38144</v>
      </c>
      <c r="C11379" t="s">
        <v>60353</v>
      </c>
      <c r="D11379" t="s">
        <v>349</v>
      </c>
      <c r="E11379" t="s">
        <v>424</v>
      </c>
      <c r="F11379" t="s">
        <v>60354</v>
      </c>
      <c r="G11379" t="s">
        <v>60355</v>
      </c>
      <c r="H11379" t="s">
        <v>57762</v>
      </c>
      <c r="I11379" t="s">
        <v>19659</v>
      </c>
      <c r="J11379" t="s">
        <v>60356</v>
      </c>
      <c r="K11379" t="s">
        <v>60357</v>
      </c>
      <c r="L11379" t="s">
        <v>303</v>
      </c>
      <c r="M11379" t="s">
        <v>42356</v>
      </c>
    </row>
    <row r="11380" spans="1:13" x14ac:dyDescent="0.2">
      <c r="A11380" t="s">
        <v>38143</v>
      </c>
      <c r="B11380" t="s">
        <v>38144</v>
      </c>
      <c r="C11380" t="s">
        <v>60358</v>
      </c>
      <c r="D11380" t="s">
        <v>349</v>
      </c>
      <c r="F11380" t="s">
        <v>60359</v>
      </c>
      <c r="G11380" t="s">
        <v>60360</v>
      </c>
      <c r="H11380" t="s">
        <v>19658</v>
      </c>
      <c r="I11380" t="s">
        <v>19659</v>
      </c>
      <c r="J11380" t="s">
        <v>60361</v>
      </c>
      <c r="K11380" t="s">
        <v>60362</v>
      </c>
      <c r="L11380" t="s">
        <v>303</v>
      </c>
      <c r="M11380" t="s">
        <v>422</v>
      </c>
    </row>
    <row r="11381" spans="1:13" x14ac:dyDescent="0.2">
      <c r="A11381" t="s">
        <v>38143</v>
      </c>
      <c r="B11381" t="s">
        <v>38144</v>
      </c>
      <c r="C11381" t="s">
        <v>60363</v>
      </c>
      <c r="D11381" t="s">
        <v>15826</v>
      </c>
      <c r="E11381" t="s">
        <v>16542</v>
      </c>
      <c r="F11381" t="s">
        <v>60364</v>
      </c>
      <c r="G11381" t="s">
        <v>60365</v>
      </c>
      <c r="H11381" t="s">
        <v>57902</v>
      </c>
      <c r="I11381" t="s">
        <v>19670</v>
      </c>
      <c r="J11381" t="s">
        <v>60366</v>
      </c>
      <c r="K11381" t="s">
        <v>60367</v>
      </c>
      <c r="L11381" t="s">
        <v>303</v>
      </c>
      <c r="M11381" t="s">
        <v>1323</v>
      </c>
    </row>
    <row r="11382" spans="1:13" x14ac:dyDescent="0.2">
      <c r="A11382" t="s">
        <v>38143</v>
      </c>
      <c r="B11382" t="s">
        <v>38144</v>
      </c>
      <c r="C11382" t="s">
        <v>60368</v>
      </c>
      <c r="D11382" t="s">
        <v>349</v>
      </c>
      <c r="E11382" t="s">
        <v>424</v>
      </c>
      <c r="F11382" t="s">
        <v>60369</v>
      </c>
      <c r="G11382" t="s">
        <v>58445</v>
      </c>
      <c r="H11382" t="s">
        <v>57817</v>
      </c>
      <c r="I11382" t="s">
        <v>19659</v>
      </c>
      <c r="J11382" t="s">
        <v>60370</v>
      </c>
      <c r="K11382" t="s">
        <v>60371</v>
      </c>
      <c r="L11382" t="s">
        <v>303</v>
      </c>
      <c r="M11382" t="s">
        <v>37099</v>
      </c>
    </row>
    <row r="11383" spans="1:13" x14ac:dyDescent="0.2">
      <c r="A11383" t="s">
        <v>38143</v>
      </c>
      <c r="B11383" t="s">
        <v>38144</v>
      </c>
      <c r="C11383" t="s">
        <v>60372</v>
      </c>
      <c r="D11383" t="s">
        <v>60373</v>
      </c>
      <c r="E11383" t="s">
        <v>22356</v>
      </c>
      <c r="F11383" t="s">
        <v>20210</v>
      </c>
      <c r="G11383" t="s">
        <v>60374</v>
      </c>
      <c r="H11383" t="s">
        <v>58386</v>
      </c>
      <c r="I11383" t="s">
        <v>16526</v>
      </c>
      <c r="J11383" t="s">
        <v>60375</v>
      </c>
      <c r="K11383" t="s">
        <v>60376</v>
      </c>
      <c r="L11383" t="s">
        <v>303</v>
      </c>
      <c r="M11383" t="s">
        <v>3348</v>
      </c>
    </row>
    <row r="11384" spans="1:13" x14ac:dyDescent="0.2">
      <c r="A11384" t="s">
        <v>38143</v>
      </c>
      <c r="B11384" t="s">
        <v>38144</v>
      </c>
      <c r="C11384" t="s">
        <v>60377</v>
      </c>
      <c r="D11384" t="s">
        <v>49342</v>
      </c>
      <c r="E11384" t="s">
        <v>60378</v>
      </c>
      <c r="F11384" t="s">
        <v>60379</v>
      </c>
      <c r="G11384" t="s">
        <v>57959</v>
      </c>
      <c r="H11384" t="s">
        <v>57960</v>
      </c>
      <c r="I11384" t="s">
        <v>16526</v>
      </c>
      <c r="J11384" t="s">
        <v>60380</v>
      </c>
      <c r="K11384" t="s">
        <v>60381</v>
      </c>
      <c r="L11384" t="s">
        <v>303</v>
      </c>
      <c r="M11384" t="s">
        <v>2966</v>
      </c>
    </row>
    <row r="11385" spans="1:13" x14ac:dyDescent="0.2">
      <c r="A11385" t="s">
        <v>38143</v>
      </c>
      <c r="B11385" t="s">
        <v>38144</v>
      </c>
      <c r="C11385" t="s">
        <v>60382</v>
      </c>
      <c r="D11385" t="s">
        <v>60383</v>
      </c>
      <c r="E11385" t="s">
        <v>852</v>
      </c>
      <c r="F11385" t="s">
        <v>11005</v>
      </c>
      <c r="G11385" t="s">
        <v>57881</v>
      </c>
      <c r="H11385" t="s">
        <v>16526</v>
      </c>
      <c r="J11385" t="s">
        <v>60384</v>
      </c>
      <c r="K11385" t="s">
        <v>60385</v>
      </c>
      <c r="L11385" t="s">
        <v>303</v>
      </c>
      <c r="M11385" t="s">
        <v>16069</v>
      </c>
    </row>
    <row r="11386" spans="1:13" x14ac:dyDescent="0.2">
      <c r="A11386" t="s">
        <v>38143</v>
      </c>
      <c r="B11386" t="s">
        <v>38144</v>
      </c>
      <c r="C11386" t="s">
        <v>60386</v>
      </c>
      <c r="D11386" t="s">
        <v>60129</v>
      </c>
      <c r="E11386" t="s">
        <v>60387</v>
      </c>
      <c r="F11386" t="s">
        <v>60388</v>
      </c>
      <c r="G11386" t="s">
        <v>60389</v>
      </c>
      <c r="H11386" t="s">
        <v>19697</v>
      </c>
      <c r="I11386" t="s">
        <v>19659</v>
      </c>
      <c r="J11386" t="s">
        <v>60390</v>
      </c>
      <c r="K11386" t="s">
        <v>60391</v>
      </c>
      <c r="L11386" t="s">
        <v>303</v>
      </c>
      <c r="M11386" t="s">
        <v>7965</v>
      </c>
    </row>
    <row r="11387" spans="1:13" x14ac:dyDescent="0.2">
      <c r="A11387" t="s">
        <v>38143</v>
      </c>
      <c r="B11387" t="s">
        <v>38144</v>
      </c>
      <c r="C11387" t="s">
        <v>60392</v>
      </c>
      <c r="D11387" t="s">
        <v>60393</v>
      </c>
      <c r="E11387" t="s">
        <v>60394</v>
      </c>
      <c r="F11387" t="s">
        <v>60395</v>
      </c>
      <c r="G11387" t="s">
        <v>58476</v>
      </c>
      <c r="H11387" t="s">
        <v>16526</v>
      </c>
      <c r="J11387" t="s">
        <v>60396</v>
      </c>
      <c r="K11387" t="s">
        <v>60397</v>
      </c>
      <c r="L11387" t="s">
        <v>303</v>
      </c>
      <c r="M11387" t="s">
        <v>15060</v>
      </c>
    </row>
    <row r="11388" spans="1:13" x14ac:dyDescent="0.2">
      <c r="A11388" t="s">
        <v>38143</v>
      </c>
      <c r="B11388" t="s">
        <v>38144</v>
      </c>
      <c r="C11388" t="s">
        <v>60398</v>
      </c>
      <c r="D11388" t="s">
        <v>349</v>
      </c>
      <c r="E11388" t="s">
        <v>424</v>
      </c>
      <c r="F11388" t="s">
        <v>60399</v>
      </c>
      <c r="G11388" t="s">
        <v>60400</v>
      </c>
      <c r="H11388" t="s">
        <v>37431</v>
      </c>
      <c r="I11388" t="s">
        <v>16526</v>
      </c>
      <c r="J11388" t="s">
        <v>60401</v>
      </c>
      <c r="K11388" t="s">
        <v>60402</v>
      </c>
      <c r="L11388" t="s">
        <v>303</v>
      </c>
      <c r="M11388" t="s">
        <v>422</v>
      </c>
    </row>
    <row r="11389" spans="1:13" x14ac:dyDescent="0.2">
      <c r="A11389" t="s">
        <v>38143</v>
      </c>
      <c r="B11389" t="s">
        <v>38144</v>
      </c>
      <c r="C11389" t="s">
        <v>60403</v>
      </c>
      <c r="D11389" t="s">
        <v>349</v>
      </c>
      <c r="E11389" t="s">
        <v>57792</v>
      </c>
      <c r="F11389" t="s">
        <v>60404</v>
      </c>
      <c r="G11389" t="s">
        <v>60405</v>
      </c>
      <c r="H11389" t="s">
        <v>37431</v>
      </c>
      <c r="I11389" t="s">
        <v>16526</v>
      </c>
      <c r="J11389" t="s">
        <v>60406</v>
      </c>
      <c r="K11389" t="s">
        <v>60407</v>
      </c>
      <c r="L11389" t="s">
        <v>303</v>
      </c>
      <c r="M11389" t="s">
        <v>21107</v>
      </c>
    </row>
    <row r="11390" spans="1:13" x14ac:dyDescent="0.2">
      <c r="A11390" t="s">
        <v>38143</v>
      </c>
      <c r="B11390" t="s">
        <v>38144</v>
      </c>
      <c r="C11390" t="s">
        <v>60408</v>
      </c>
      <c r="D11390" t="s">
        <v>366</v>
      </c>
      <c r="F11390" t="s">
        <v>58356</v>
      </c>
      <c r="G11390" t="s">
        <v>60409</v>
      </c>
      <c r="H11390" t="s">
        <v>19658</v>
      </c>
      <c r="I11390" t="s">
        <v>19659</v>
      </c>
      <c r="J11390" t="s">
        <v>60410</v>
      </c>
      <c r="K11390" t="s">
        <v>60411</v>
      </c>
      <c r="L11390" t="s">
        <v>303</v>
      </c>
      <c r="M11390" t="s">
        <v>60077</v>
      </c>
    </row>
    <row r="11391" spans="1:13" x14ac:dyDescent="0.2">
      <c r="A11391" t="s">
        <v>38143</v>
      </c>
      <c r="B11391" t="s">
        <v>38144</v>
      </c>
      <c r="C11391" t="s">
        <v>60412</v>
      </c>
      <c r="D11391" t="s">
        <v>492</v>
      </c>
      <c r="E11391" t="s">
        <v>493</v>
      </c>
      <c r="F11391" t="s">
        <v>60413</v>
      </c>
      <c r="G11391" t="s">
        <v>59631</v>
      </c>
      <c r="H11391" t="s">
        <v>19697</v>
      </c>
      <c r="I11391" t="s">
        <v>19659</v>
      </c>
      <c r="J11391" t="s">
        <v>60414</v>
      </c>
      <c r="K11391" t="s">
        <v>60415</v>
      </c>
      <c r="L11391" t="s">
        <v>303</v>
      </c>
      <c r="M11391" t="s">
        <v>2096</v>
      </c>
    </row>
    <row r="11392" spans="1:13" x14ac:dyDescent="0.2">
      <c r="A11392" t="s">
        <v>38143</v>
      </c>
      <c r="B11392" t="s">
        <v>38144</v>
      </c>
      <c r="C11392" t="s">
        <v>60416</v>
      </c>
      <c r="D11392" t="s">
        <v>572</v>
      </c>
      <c r="E11392" t="s">
        <v>573</v>
      </c>
      <c r="F11392" t="s">
        <v>2076</v>
      </c>
      <c r="G11392" t="s">
        <v>60417</v>
      </c>
      <c r="H11392" t="s">
        <v>2249</v>
      </c>
      <c r="I11392" t="s">
        <v>60418</v>
      </c>
      <c r="J11392" t="s">
        <v>60419</v>
      </c>
      <c r="K11392" t="s">
        <v>60420</v>
      </c>
      <c r="L11392" t="s">
        <v>303</v>
      </c>
      <c r="M11392" t="s">
        <v>3883</v>
      </c>
    </row>
    <row r="11393" spans="1:13" x14ac:dyDescent="0.2">
      <c r="A11393" t="s">
        <v>38143</v>
      </c>
      <c r="B11393" t="s">
        <v>38144</v>
      </c>
      <c r="C11393" t="s">
        <v>60421</v>
      </c>
      <c r="D11393" t="s">
        <v>35147</v>
      </c>
      <c r="E11393" t="s">
        <v>60422</v>
      </c>
      <c r="F11393" t="s">
        <v>60423</v>
      </c>
      <c r="G11393" t="s">
        <v>60424</v>
      </c>
      <c r="H11393" t="s">
        <v>58273</v>
      </c>
      <c r="I11393" t="s">
        <v>16526</v>
      </c>
      <c r="J11393" t="s">
        <v>60425</v>
      </c>
      <c r="K11393" t="s">
        <v>60426</v>
      </c>
      <c r="L11393" t="s">
        <v>303</v>
      </c>
      <c r="M11393" t="s">
        <v>60427</v>
      </c>
    </row>
    <row r="11394" spans="1:13" x14ac:dyDescent="0.2">
      <c r="A11394" t="s">
        <v>38143</v>
      </c>
      <c r="B11394" t="s">
        <v>38144</v>
      </c>
      <c r="C11394" t="s">
        <v>60428</v>
      </c>
      <c r="D11394" t="s">
        <v>2857</v>
      </c>
      <c r="E11394" t="s">
        <v>2858</v>
      </c>
      <c r="F11394" t="s">
        <v>60429</v>
      </c>
      <c r="G11394" t="s">
        <v>58876</v>
      </c>
      <c r="I11394" t="s">
        <v>19670</v>
      </c>
      <c r="J11394" t="s">
        <v>60430</v>
      </c>
      <c r="K11394" t="s">
        <v>60431</v>
      </c>
      <c r="L11394" t="s">
        <v>303</v>
      </c>
      <c r="M11394" t="s">
        <v>6562</v>
      </c>
    </row>
    <row r="11395" spans="1:13" x14ac:dyDescent="0.2">
      <c r="A11395" t="s">
        <v>38143</v>
      </c>
      <c r="B11395" t="s">
        <v>38144</v>
      </c>
      <c r="C11395" t="s">
        <v>60432</v>
      </c>
      <c r="D11395" t="s">
        <v>60433</v>
      </c>
      <c r="F11395" t="s">
        <v>60434</v>
      </c>
      <c r="G11395" t="s">
        <v>58876</v>
      </c>
      <c r="H11395" t="s">
        <v>19670</v>
      </c>
      <c r="J11395" t="s">
        <v>60435</v>
      </c>
      <c r="K11395" t="s">
        <v>60436</v>
      </c>
      <c r="L11395" t="s">
        <v>303</v>
      </c>
      <c r="M11395" t="s">
        <v>422</v>
      </c>
    </row>
    <row r="11396" spans="1:13" x14ac:dyDescent="0.2">
      <c r="A11396" t="s">
        <v>38143</v>
      </c>
      <c r="B11396" t="s">
        <v>38144</v>
      </c>
      <c r="C11396" t="s">
        <v>60437</v>
      </c>
      <c r="D11396" t="s">
        <v>15826</v>
      </c>
      <c r="E11396" t="s">
        <v>16542</v>
      </c>
      <c r="F11396" t="s">
        <v>60438</v>
      </c>
      <c r="G11396" t="s">
        <v>60439</v>
      </c>
      <c r="H11396" t="s">
        <v>60440</v>
      </c>
      <c r="I11396" t="s">
        <v>19670</v>
      </c>
      <c r="J11396" t="s">
        <v>60441</v>
      </c>
      <c r="K11396" t="s">
        <v>302</v>
      </c>
      <c r="L11396" t="s">
        <v>303</v>
      </c>
      <c r="M11396" t="s">
        <v>60442</v>
      </c>
    </row>
    <row r="11397" spans="1:13" x14ac:dyDescent="0.2">
      <c r="A11397" t="s">
        <v>38143</v>
      </c>
      <c r="B11397" t="s">
        <v>38144</v>
      </c>
      <c r="C11397" t="s">
        <v>60443</v>
      </c>
      <c r="D11397" t="s">
        <v>60444</v>
      </c>
      <c r="E11397" t="s">
        <v>60445</v>
      </c>
      <c r="F11397" t="s">
        <v>60446</v>
      </c>
      <c r="H11397" t="s">
        <v>19697</v>
      </c>
      <c r="I11397" t="s">
        <v>19659</v>
      </c>
      <c r="J11397" t="s">
        <v>60447</v>
      </c>
      <c r="K11397" t="s">
        <v>60448</v>
      </c>
      <c r="L11397" t="s">
        <v>303</v>
      </c>
      <c r="M11397" t="s">
        <v>6179</v>
      </c>
    </row>
    <row r="11398" spans="1:13" x14ac:dyDescent="0.2">
      <c r="A11398" t="s">
        <v>38143</v>
      </c>
      <c r="B11398" t="s">
        <v>38144</v>
      </c>
      <c r="C11398" t="s">
        <v>60449</v>
      </c>
      <c r="D11398" t="s">
        <v>349</v>
      </c>
      <c r="E11398" t="s">
        <v>424</v>
      </c>
      <c r="F11398" t="s">
        <v>20887</v>
      </c>
      <c r="G11398" t="s">
        <v>60450</v>
      </c>
      <c r="H11398" t="s">
        <v>19669</v>
      </c>
      <c r="I11398" t="s">
        <v>19670</v>
      </c>
      <c r="J11398" t="s">
        <v>60451</v>
      </c>
      <c r="K11398" t="s">
        <v>60452</v>
      </c>
      <c r="L11398" t="s">
        <v>303</v>
      </c>
      <c r="M11398" t="s">
        <v>29198</v>
      </c>
    </row>
    <row r="11399" spans="1:13" x14ac:dyDescent="0.2">
      <c r="A11399" t="s">
        <v>38143</v>
      </c>
      <c r="B11399" t="s">
        <v>38144</v>
      </c>
      <c r="C11399" t="s">
        <v>60453</v>
      </c>
      <c r="D11399" t="s">
        <v>60454</v>
      </c>
      <c r="E11399" t="s">
        <v>60455</v>
      </c>
      <c r="F11399" t="s">
        <v>60456</v>
      </c>
      <c r="G11399" t="s">
        <v>58239</v>
      </c>
      <c r="H11399" t="s">
        <v>16526</v>
      </c>
      <c r="J11399" t="s">
        <v>60457</v>
      </c>
      <c r="K11399" t="s">
        <v>60458</v>
      </c>
      <c r="L11399" t="s">
        <v>303</v>
      </c>
      <c r="M11399" t="s">
        <v>3008</v>
      </c>
    </row>
    <row r="11400" spans="1:13" x14ac:dyDescent="0.2">
      <c r="A11400" t="s">
        <v>38143</v>
      </c>
      <c r="B11400" t="s">
        <v>38144</v>
      </c>
      <c r="C11400" t="s">
        <v>60459</v>
      </c>
      <c r="D11400" t="s">
        <v>564</v>
      </c>
      <c r="E11400" t="s">
        <v>296</v>
      </c>
      <c r="F11400" t="s">
        <v>60460</v>
      </c>
      <c r="G11400" t="s">
        <v>60461</v>
      </c>
      <c r="H11400" t="s">
        <v>59732</v>
      </c>
      <c r="I11400" t="s">
        <v>19670</v>
      </c>
      <c r="J11400" t="s">
        <v>60462</v>
      </c>
      <c r="K11400" t="s">
        <v>60463</v>
      </c>
      <c r="L11400" t="s">
        <v>303</v>
      </c>
      <c r="M11400" t="s">
        <v>2686</v>
      </c>
    </row>
    <row r="11401" spans="1:13" x14ac:dyDescent="0.2">
      <c r="A11401" t="s">
        <v>38143</v>
      </c>
      <c r="B11401" t="s">
        <v>38144</v>
      </c>
      <c r="C11401" t="s">
        <v>60464</v>
      </c>
      <c r="D11401" t="s">
        <v>60465</v>
      </c>
      <c r="E11401" t="s">
        <v>54455</v>
      </c>
      <c r="F11401" t="s">
        <v>60466</v>
      </c>
      <c r="G11401" t="s">
        <v>60467</v>
      </c>
      <c r="H11401" t="s">
        <v>58082</v>
      </c>
      <c r="I11401" t="s">
        <v>16526</v>
      </c>
      <c r="J11401" t="s">
        <v>60468</v>
      </c>
      <c r="K11401" t="s">
        <v>60469</v>
      </c>
      <c r="L11401" t="s">
        <v>303</v>
      </c>
      <c r="M11401" t="s">
        <v>5567</v>
      </c>
    </row>
    <row r="11402" spans="1:13" x14ac:dyDescent="0.2">
      <c r="A11402" t="s">
        <v>38143</v>
      </c>
      <c r="B11402" t="s">
        <v>38144</v>
      </c>
      <c r="C11402" t="s">
        <v>60470</v>
      </c>
      <c r="D11402" t="s">
        <v>60471</v>
      </c>
      <c r="F11402" t="s">
        <v>60472</v>
      </c>
      <c r="H11402" t="s">
        <v>58876</v>
      </c>
      <c r="I11402" t="s">
        <v>19670</v>
      </c>
      <c r="J11402" t="s">
        <v>58877</v>
      </c>
      <c r="K11402" t="s">
        <v>60473</v>
      </c>
      <c r="L11402" t="s">
        <v>303</v>
      </c>
      <c r="M11402" t="s">
        <v>5139</v>
      </c>
    </row>
    <row r="11403" spans="1:13" x14ac:dyDescent="0.2">
      <c r="A11403" t="s">
        <v>38143</v>
      </c>
      <c r="B11403" t="s">
        <v>38144</v>
      </c>
      <c r="C11403" t="s">
        <v>60474</v>
      </c>
      <c r="D11403" t="s">
        <v>349</v>
      </c>
      <c r="E11403" t="s">
        <v>424</v>
      </c>
      <c r="F11403" t="s">
        <v>60475</v>
      </c>
      <c r="G11403" t="s">
        <v>57805</v>
      </c>
      <c r="I11403" t="s">
        <v>16526</v>
      </c>
      <c r="J11403" t="s">
        <v>60476</v>
      </c>
      <c r="K11403" t="s">
        <v>60477</v>
      </c>
      <c r="L11403" t="s">
        <v>303</v>
      </c>
      <c r="M11403" t="s">
        <v>4457</v>
      </c>
    </row>
    <row r="11404" spans="1:13" x14ac:dyDescent="0.2">
      <c r="A11404" t="s">
        <v>38143</v>
      </c>
      <c r="B11404" t="s">
        <v>38144</v>
      </c>
      <c r="C11404" t="s">
        <v>60478</v>
      </c>
      <c r="D11404" t="s">
        <v>572</v>
      </c>
      <c r="E11404" t="s">
        <v>573</v>
      </c>
      <c r="F11404" t="s">
        <v>55194</v>
      </c>
      <c r="H11404" t="s">
        <v>60479</v>
      </c>
      <c r="I11404" t="s">
        <v>16526</v>
      </c>
      <c r="J11404" t="s">
        <v>60480</v>
      </c>
      <c r="K11404" t="s">
        <v>60481</v>
      </c>
      <c r="L11404" t="s">
        <v>303</v>
      </c>
      <c r="M11404" t="s">
        <v>43057</v>
      </c>
    </row>
    <row r="11405" spans="1:13" x14ac:dyDescent="0.2">
      <c r="A11405" t="s">
        <v>38143</v>
      </c>
      <c r="B11405" t="s">
        <v>38144</v>
      </c>
      <c r="C11405" t="s">
        <v>60482</v>
      </c>
      <c r="D11405" t="s">
        <v>349</v>
      </c>
      <c r="E11405" t="s">
        <v>57792</v>
      </c>
      <c r="F11405" t="s">
        <v>60483</v>
      </c>
      <c r="G11405" t="s">
        <v>60484</v>
      </c>
      <c r="H11405" t="s">
        <v>57771</v>
      </c>
      <c r="I11405" t="s">
        <v>16526</v>
      </c>
      <c r="J11405" t="s">
        <v>60485</v>
      </c>
      <c r="K11405" t="s">
        <v>60486</v>
      </c>
      <c r="L11405" t="s">
        <v>303</v>
      </c>
      <c r="M11405" t="s">
        <v>14397</v>
      </c>
    </row>
    <row r="11406" spans="1:13" x14ac:dyDescent="0.2">
      <c r="A11406" t="s">
        <v>38143</v>
      </c>
      <c r="B11406" t="s">
        <v>38144</v>
      </c>
      <c r="C11406" t="s">
        <v>60487</v>
      </c>
      <c r="D11406" t="s">
        <v>58945</v>
      </c>
      <c r="E11406" t="s">
        <v>60488</v>
      </c>
      <c r="F11406" t="s">
        <v>60489</v>
      </c>
      <c r="G11406" t="s">
        <v>60490</v>
      </c>
      <c r="H11406" t="s">
        <v>57811</v>
      </c>
      <c r="I11406" t="s">
        <v>19670</v>
      </c>
      <c r="J11406" t="s">
        <v>60491</v>
      </c>
      <c r="K11406" t="s">
        <v>60492</v>
      </c>
      <c r="L11406" t="s">
        <v>303</v>
      </c>
      <c r="M11406" t="s">
        <v>60493</v>
      </c>
    </row>
    <row r="11407" spans="1:13" x14ac:dyDescent="0.2">
      <c r="A11407" t="s">
        <v>38143</v>
      </c>
      <c r="B11407" t="s">
        <v>38144</v>
      </c>
      <c r="C11407" t="s">
        <v>60494</v>
      </c>
      <c r="D11407" t="s">
        <v>8198</v>
      </c>
      <c r="E11407" t="s">
        <v>60495</v>
      </c>
      <c r="F11407" t="s">
        <v>60496</v>
      </c>
      <c r="G11407" t="s">
        <v>58116</v>
      </c>
      <c r="H11407" t="s">
        <v>19670</v>
      </c>
      <c r="J11407" t="s">
        <v>60497</v>
      </c>
      <c r="K11407" t="s">
        <v>60498</v>
      </c>
      <c r="L11407" t="s">
        <v>303</v>
      </c>
      <c r="M11407" t="s">
        <v>17881</v>
      </c>
    </row>
    <row r="11408" spans="1:13" x14ac:dyDescent="0.2">
      <c r="A11408" t="s">
        <v>38143</v>
      </c>
      <c r="B11408" t="s">
        <v>38144</v>
      </c>
      <c r="C11408" t="s">
        <v>60499</v>
      </c>
      <c r="D11408" t="s">
        <v>59789</v>
      </c>
      <c r="F11408" t="s">
        <v>60500</v>
      </c>
      <c r="H11408" t="s">
        <v>58520</v>
      </c>
      <c r="I11408" t="s">
        <v>19670</v>
      </c>
      <c r="J11408" t="s">
        <v>60501</v>
      </c>
      <c r="K11408" t="s">
        <v>59790</v>
      </c>
      <c r="L11408" t="s">
        <v>303</v>
      </c>
      <c r="M11408" t="s">
        <v>422</v>
      </c>
    </row>
    <row r="11409" spans="1:13" x14ac:dyDescent="0.2">
      <c r="A11409" t="s">
        <v>38143</v>
      </c>
      <c r="B11409" t="s">
        <v>38144</v>
      </c>
      <c r="C11409" t="s">
        <v>60502</v>
      </c>
      <c r="D11409" t="s">
        <v>60503</v>
      </c>
      <c r="E11409" t="s">
        <v>60504</v>
      </c>
      <c r="F11409" t="s">
        <v>60505</v>
      </c>
      <c r="H11409" t="s">
        <v>19677</v>
      </c>
      <c r="I11409" t="s">
        <v>19659</v>
      </c>
      <c r="J11409" t="s">
        <v>60506</v>
      </c>
      <c r="K11409" t="s">
        <v>60507</v>
      </c>
      <c r="L11409" t="s">
        <v>303</v>
      </c>
      <c r="M11409" t="s">
        <v>12745</v>
      </c>
    </row>
    <row r="11410" spans="1:13" x14ac:dyDescent="0.2">
      <c r="A11410" t="s">
        <v>38143</v>
      </c>
      <c r="B11410" t="s">
        <v>38144</v>
      </c>
      <c r="C11410" t="s">
        <v>60508</v>
      </c>
      <c r="D11410" t="s">
        <v>572</v>
      </c>
      <c r="E11410" t="s">
        <v>573</v>
      </c>
      <c r="F11410" t="s">
        <v>60509</v>
      </c>
      <c r="G11410" t="s">
        <v>25902</v>
      </c>
      <c r="H11410" t="s">
        <v>58476</v>
      </c>
      <c r="I11410" t="s">
        <v>16526</v>
      </c>
      <c r="J11410" t="s">
        <v>60510</v>
      </c>
      <c r="K11410" t="s">
        <v>60511</v>
      </c>
      <c r="L11410" t="s">
        <v>303</v>
      </c>
      <c r="M11410" t="s">
        <v>5402</v>
      </c>
    </row>
    <row r="11411" spans="1:13" x14ac:dyDescent="0.2">
      <c r="A11411" t="s">
        <v>38143</v>
      </c>
      <c r="B11411" t="s">
        <v>38144</v>
      </c>
      <c r="C11411" t="s">
        <v>60512</v>
      </c>
      <c r="D11411" t="s">
        <v>349</v>
      </c>
      <c r="F11411" t="s">
        <v>39744</v>
      </c>
      <c r="H11411" t="s">
        <v>57762</v>
      </c>
      <c r="I11411" t="s">
        <v>19659</v>
      </c>
      <c r="J11411" t="s">
        <v>58199</v>
      </c>
      <c r="K11411" t="s">
        <v>60513</v>
      </c>
      <c r="L11411" t="s">
        <v>303</v>
      </c>
      <c r="M11411" t="s">
        <v>422</v>
      </c>
    </row>
    <row r="11412" spans="1:13" x14ac:dyDescent="0.2">
      <c r="A11412" t="s">
        <v>38143</v>
      </c>
      <c r="B11412" t="s">
        <v>38144</v>
      </c>
      <c r="C11412" t="s">
        <v>60514</v>
      </c>
      <c r="D11412" t="s">
        <v>60515</v>
      </c>
      <c r="E11412" t="s">
        <v>60516</v>
      </c>
      <c r="F11412" t="s">
        <v>60517</v>
      </c>
      <c r="G11412" t="s">
        <v>60518</v>
      </c>
      <c r="H11412" t="s">
        <v>58554</v>
      </c>
      <c r="I11412" t="s">
        <v>16526</v>
      </c>
      <c r="J11412" t="s">
        <v>60519</v>
      </c>
      <c r="K11412" t="s">
        <v>60520</v>
      </c>
      <c r="L11412" t="s">
        <v>303</v>
      </c>
      <c r="M11412" t="s">
        <v>2475</v>
      </c>
    </row>
    <row r="11413" spans="1:13" x14ac:dyDescent="0.2">
      <c r="A11413" t="s">
        <v>38143</v>
      </c>
      <c r="B11413" t="s">
        <v>38144</v>
      </c>
      <c r="C11413" t="s">
        <v>60521</v>
      </c>
      <c r="D11413" t="s">
        <v>394</v>
      </c>
      <c r="F11413" t="s">
        <v>58336</v>
      </c>
      <c r="G11413" t="s">
        <v>58337</v>
      </c>
      <c r="H11413" t="s">
        <v>58338</v>
      </c>
      <c r="I11413" t="s">
        <v>58339</v>
      </c>
      <c r="J11413" t="s">
        <v>58340</v>
      </c>
      <c r="K11413" t="s">
        <v>60522</v>
      </c>
      <c r="L11413" t="s">
        <v>303</v>
      </c>
      <c r="M11413" t="s">
        <v>5027</v>
      </c>
    </row>
    <row r="11414" spans="1:13" x14ac:dyDescent="0.2">
      <c r="A11414" t="s">
        <v>38143</v>
      </c>
      <c r="B11414" t="s">
        <v>38144</v>
      </c>
      <c r="C11414" t="s">
        <v>60523</v>
      </c>
      <c r="D11414" t="s">
        <v>349</v>
      </c>
      <c r="E11414" t="s">
        <v>424</v>
      </c>
      <c r="F11414" t="s">
        <v>60404</v>
      </c>
      <c r="H11414" t="s">
        <v>57873</v>
      </c>
      <c r="I11414" t="s">
        <v>19659</v>
      </c>
      <c r="J11414" t="s">
        <v>60524</v>
      </c>
      <c r="K11414" t="s">
        <v>60525</v>
      </c>
      <c r="L11414" t="s">
        <v>303</v>
      </c>
      <c r="M11414" t="s">
        <v>7118</v>
      </c>
    </row>
    <row r="11415" spans="1:13" x14ac:dyDescent="0.2">
      <c r="A11415" t="s">
        <v>38143</v>
      </c>
      <c r="B11415" t="s">
        <v>38144</v>
      </c>
      <c r="C11415" t="s">
        <v>60526</v>
      </c>
      <c r="D11415" t="s">
        <v>60527</v>
      </c>
      <c r="E11415" t="s">
        <v>14299</v>
      </c>
      <c r="F11415" t="s">
        <v>60528</v>
      </c>
      <c r="G11415" t="s">
        <v>60529</v>
      </c>
      <c r="H11415" t="s">
        <v>60530</v>
      </c>
      <c r="I11415" t="s">
        <v>16526</v>
      </c>
      <c r="J11415" t="s">
        <v>60531</v>
      </c>
      <c r="K11415" t="s">
        <v>60532</v>
      </c>
      <c r="L11415" t="s">
        <v>303</v>
      </c>
      <c r="M11415" t="s">
        <v>16069</v>
      </c>
    </row>
    <row r="11416" spans="1:13" x14ac:dyDescent="0.2">
      <c r="A11416" t="s">
        <v>38143</v>
      </c>
      <c r="B11416" t="s">
        <v>38144</v>
      </c>
      <c r="C11416" t="s">
        <v>60533</v>
      </c>
      <c r="D11416" t="s">
        <v>366</v>
      </c>
      <c r="E11416" t="s">
        <v>54524</v>
      </c>
      <c r="F11416" t="s">
        <v>5448</v>
      </c>
      <c r="G11416" t="s">
        <v>60534</v>
      </c>
      <c r="H11416" t="s">
        <v>19783</v>
      </c>
      <c r="I11416" t="s">
        <v>19728</v>
      </c>
      <c r="J11416" t="s">
        <v>60535</v>
      </c>
      <c r="K11416" t="s">
        <v>60536</v>
      </c>
      <c r="L11416" t="s">
        <v>303</v>
      </c>
      <c r="M11416" t="s">
        <v>1889</v>
      </c>
    </row>
    <row r="11417" spans="1:13" x14ac:dyDescent="0.2">
      <c r="A11417" t="s">
        <v>38143</v>
      </c>
      <c r="B11417" t="s">
        <v>38144</v>
      </c>
      <c r="C11417" t="s">
        <v>60537</v>
      </c>
      <c r="D11417" t="s">
        <v>349</v>
      </c>
      <c r="F11417" t="s">
        <v>7384</v>
      </c>
      <c r="H11417" t="s">
        <v>20053</v>
      </c>
      <c r="I11417" t="s">
        <v>12433</v>
      </c>
      <c r="J11417" t="s">
        <v>60538</v>
      </c>
      <c r="K11417" t="s">
        <v>60539</v>
      </c>
      <c r="L11417" t="s">
        <v>303</v>
      </c>
      <c r="M11417" t="s">
        <v>422</v>
      </c>
    </row>
    <row r="11418" spans="1:13" x14ac:dyDescent="0.2">
      <c r="A11418" t="s">
        <v>38143</v>
      </c>
      <c r="B11418" t="s">
        <v>38144</v>
      </c>
      <c r="C11418" t="s">
        <v>60540</v>
      </c>
      <c r="D11418" t="s">
        <v>60541</v>
      </c>
      <c r="E11418" t="s">
        <v>60542</v>
      </c>
      <c r="F11418" t="s">
        <v>60543</v>
      </c>
      <c r="G11418" t="s">
        <v>60544</v>
      </c>
      <c r="H11418" t="s">
        <v>19727</v>
      </c>
      <c r="J11418" t="s">
        <v>60545</v>
      </c>
      <c r="K11418" t="s">
        <v>302</v>
      </c>
      <c r="L11418" t="s">
        <v>303</v>
      </c>
      <c r="M11418" t="s">
        <v>2749</v>
      </c>
    </row>
    <row r="11419" spans="1:13" x14ac:dyDescent="0.2">
      <c r="A11419" t="s">
        <v>38143</v>
      </c>
      <c r="B11419" t="s">
        <v>38144</v>
      </c>
      <c r="C11419" t="s">
        <v>60546</v>
      </c>
      <c r="D11419" t="s">
        <v>349</v>
      </c>
      <c r="F11419" t="s">
        <v>1137</v>
      </c>
      <c r="G11419" t="s">
        <v>18220</v>
      </c>
      <c r="H11419" t="s">
        <v>60547</v>
      </c>
      <c r="I11419" t="s">
        <v>12433</v>
      </c>
      <c r="J11419" t="s">
        <v>60548</v>
      </c>
      <c r="K11419" t="s">
        <v>60549</v>
      </c>
      <c r="L11419" t="s">
        <v>303</v>
      </c>
      <c r="M11419" t="s">
        <v>422</v>
      </c>
    </row>
    <row r="11420" spans="1:13" x14ac:dyDescent="0.2">
      <c r="A11420" t="s">
        <v>38143</v>
      </c>
      <c r="B11420" t="s">
        <v>38144</v>
      </c>
      <c r="C11420" t="s">
        <v>60550</v>
      </c>
      <c r="D11420" t="s">
        <v>394</v>
      </c>
      <c r="E11420" t="s">
        <v>395</v>
      </c>
      <c r="F11420" t="s">
        <v>1102</v>
      </c>
      <c r="G11420" t="s">
        <v>60551</v>
      </c>
      <c r="H11420" t="s">
        <v>19752</v>
      </c>
      <c r="I11420" t="s">
        <v>19728</v>
      </c>
      <c r="J11420" t="s">
        <v>60552</v>
      </c>
      <c r="K11420" t="s">
        <v>60553</v>
      </c>
      <c r="L11420" t="s">
        <v>303</v>
      </c>
      <c r="M11420" t="s">
        <v>14127</v>
      </c>
    </row>
    <row r="11421" spans="1:13" x14ac:dyDescent="0.2">
      <c r="A11421" t="s">
        <v>38143</v>
      </c>
      <c r="B11421" t="s">
        <v>38144</v>
      </c>
      <c r="C11421" t="s">
        <v>60554</v>
      </c>
      <c r="D11421" t="s">
        <v>60555</v>
      </c>
      <c r="E11421" t="s">
        <v>60556</v>
      </c>
      <c r="F11421" t="s">
        <v>60557</v>
      </c>
      <c r="G11421" t="s">
        <v>60558</v>
      </c>
      <c r="H11421" t="s">
        <v>19734</v>
      </c>
      <c r="I11421" t="s">
        <v>19728</v>
      </c>
      <c r="J11421" t="s">
        <v>60559</v>
      </c>
      <c r="K11421" t="s">
        <v>302</v>
      </c>
      <c r="L11421" t="s">
        <v>303</v>
      </c>
      <c r="M11421" t="s">
        <v>886</v>
      </c>
    </row>
    <row r="11422" spans="1:13" x14ac:dyDescent="0.2">
      <c r="A11422" t="s">
        <v>38143</v>
      </c>
      <c r="B11422" t="s">
        <v>38144</v>
      </c>
      <c r="C11422" t="s">
        <v>60560</v>
      </c>
      <c r="D11422" t="s">
        <v>513</v>
      </c>
      <c r="E11422" t="s">
        <v>2638</v>
      </c>
      <c r="F11422" t="s">
        <v>60561</v>
      </c>
      <c r="H11422" t="s">
        <v>19926</v>
      </c>
      <c r="I11422" t="s">
        <v>19728</v>
      </c>
      <c r="J11422" t="s">
        <v>60562</v>
      </c>
      <c r="K11422" t="s">
        <v>60563</v>
      </c>
      <c r="L11422" t="s">
        <v>303</v>
      </c>
      <c r="M11422" t="s">
        <v>29776</v>
      </c>
    </row>
    <row r="11423" spans="1:13" x14ac:dyDescent="0.2">
      <c r="A11423" t="s">
        <v>38143</v>
      </c>
      <c r="B11423" t="s">
        <v>38144</v>
      </c>
      <c r="C11423" t="s">
        <v>60564</v>
      </c>
      <c r="D11423" t="s">
        <v>60565</v>
      </c>
      <c r="E11423" t="s">
        <v>60566</v>
      </c>
      <c r="F11423" t="s">
        <v>60567</v>
      </c>
      <c r="G11423" t="s">
        <v>19817</v>
      </c>
      <c r="H11423" t="s">
        <v>60568</v>
      </c>
      <c r="I11423" t="s">
        <v>19728</v>
      </c>
      <c r="J11423" t="s">
        <v>60569</v>
      </c>
      <c r="K11423" t="s">
        <v>60570</v>
      </c>
      <c r="L11423" t="s">
        <v>303</v>
      </c>
      <c r="M11423" t="s">
        <v>6375</v>
      </c>
    </row>
    <row r="11424" spans="1:13" x14ac:dyDescent="0.2">
      <c r="A11424" t="s">
        <v>38143</v>
      </c>
      <c r="B11424" t="s">
        <v>38144</v>
      </c>
      <c r="C11424" t="s">
        <v>60571</v>
      </c>
      <c r="D11424" t="s">
        <v>60572</v>
      </c>
      <c r="E11424" t="s">
        <v>60573</v>
      </c>
      <c r="F11424" t="s">
        <v>60574</v>
      </c>
      <c r="G11424" t="s">
        <v>60575</v>
      </c>
      <c r="H11424" t="s">
        <v>12432</v>
      </c>
      <c r="I11424" t="s">
        <v>12433</v>
      </c>
      <c r="J11424" t="s">
        <v>60576</v>
      </c>
      <c r="K11424" t="s">
        <v>60577</v>
      </c>
      <c r="L11424" t="s">
        <v>303</v>
      </c>
      <c r="M11424" t="s">
        <v>1807</v>
      </c>
    </row>
    <row r="11425" spans="1:13" x14ac:dyDescent="0.2">
      <c r="A11425" t="s">
        <v>38143</v>
      </c>
      <c r="B11425" t="s">
        <v>38144</v>
      </c>
      <c r="C11425" t="s">
        <v>60578</v>
      </c>
      <c r="D11425" t="s">
        <v>513</v>
      </c>
      <c r="E11425" t="s">
        <v>2638</v>
      </c>
      <c r="F11425" t="s">
        <v>56935</v>
      </c>
      <c r="G11425" t="s">
        <v>60579</v>
      </c>
      <c r="H11425" t="s">
        <v>19783</v>
      </c>
      <c r="I11425" t="s">
        <v>19728</v>
      </c>
      <c r="J11425" t="s">
        <v>60580</v>
      </c>
      <c r="K11425" t="s">
        <v>302</v>
      </c>
      <c r="L11425" t="s">
        <v>303</v>
      </c>
      <c r="M11425" t="s">
        <v>60581</v>
      </c>
    </row>
    <row r="11426" spans="1:13" x14ac:dyDescent="0.2">
      <c r="A11426" t="s">
        <v>38143</v>
      </c>
      <c r="B11426" t="s">
        <v>38144</v>
      </c>
      <c r="C11426" t="s">
        <v>60582</v>
      </c>
      <c r="D11426" t="s">
        <v>60583</v>
      </c>
      <c r="E11426" t="s">
        <v>44395</v>
      </c>
      <c r="F11426" t="s">
        <v>60584</v>
      </c>
      <c r="G11426" t="s">
        <v>34248</v>
      </c>
      <c r="H11426" t="s">
        <v>20069</v>
      </c>
      <c r="J11426" t="s">
        <v>60585</v>
      </c>
      <c r="K11426" t="s">
        <v>60586</v>
      </c>
      <c r="L11426" t="s">
        <v>303</v>
      </c>
      <c r="M11426" t="s">
        <v>9568</v>
      </c>
    </row>
    <row r="11427" spans="1:13" x14ac:dyDescent="0.2">
      <c r="A11427" t="s">
        <v>38143</v>
      </c>
      <c r="B11427" t="s">
        <v>38144</v>
      </c>
      <c r="C11427" t="s">
        <v>60587</v>
      </c>
      <c r="D11427" t="s">
        <v>60588</v>
      </c>
      <c r="E11427" t="s">
        <v>37738</v>
      </c>
      <c r="F11427" t="s">
        <v>60589</v>
      </c>
      <c r="H11427" t="s">
        <v>19881</v>
      </c>
      <c r="I11427" t="s">
        <v>12433</v>
      </c>
      <c r="J11427" t="s">
        <v>60590</v>
      </c>
      <c r="K11427" t="s">
        <v>60591</v>
      </c>
      <c r="L11427" t="s">
        <v>303</v>
      </c>
      <c r="M11427" t="s">
        <v>9124</v>
      </c>
    </row>
    <row r="11428" spans="1:13" x14ac:dyDescent="0.2">
      <c r="A11428" t="s">
        <v>38143</v>
      </c>
      <c r="B11428" t="s">
        <v>38144</v>
      </c>
      <c r="C11428" t="s">
        <v>60592</v>
      </c>
      <c r="D11428" t="s">
        <v>492</v>
      </c>
      <c r="E11428" t="s">
        <v>493</v>
      </c>
      <c r="F11428" t="s">
        <v>60593</v>
      </c>
      <c r="G11428" t="s">
        <v>60594</v>
      </c>
      <c r="H11428" t="s">
        <v>20069</v>
      </c>
      <c r="I11428" t="s">
        <v>12433</v>
      </c>
      <c r="J11428" t="s">
        <v>60595</v>
      </c>
      <c r="K11428" t="s">
        <v>60596</v>
      </c>
      <c r="L11428" t="s">
        <v>303</v>
      </c>
      <c r="M11428" t="s">
        <v>7579</v>
      </c>
    </row>
    <row r="11429" spans="1:13" x14ac:dyDescent="0.2">
      <c r="A11429" t="s">
        <v>38143</v>
      </c>
      <c r="B11429" t="s">
        <v>38144</v>
      </c>
      <c r="C11429" t="s">
        <v>60597</v>
      </c>
      <c r="D11429" t="s">
        <v>8198</v>
      </c>
      <c r="E11429" t="s">
        <v>60598</v>
      </c>
      <c r="F11429" t="s">
        <v>22564</v>
      </c>
      <c r="G11429" t="s">
        <v>19817</v>
      </c>
      <c r="H11429" t="s">
        <v>19752</v>
      </c>
      <c r="J11429" t="s">
        <v>60599</v>
      </c>
      <c r="K11429" t="s">
        <v>60600</v>
      </c>
      <c r="L11429" t="s">
        <v>303</v>
      </c>
      <c r="M11429" t="s">
        <v>665</v>
      </c>
    </row>
    <row r="11430" spans="1:13" x14ac:dyDescent="0.2">
      <c r="A11430" t="s">
        <v>38143</v>
      </c>
      <c r="B11430" t="s">
        <v>38144</v>
      </c>
      <c r="C11430" t="s">
        <v>60601</v>
      </c>
      <c r="D11430" t="s">
        <v>513</v>
      </c>
      <c r="E11430" t="s">
        <v>2638</v>
      </c>
      <c r="F11430" t="s">
        <v>60602</v>
      </c>
      <c r="G11430" t="s">
        <v>60603</v>
      </c>
      <c r="H11430" t="s">
        <v>60604</v>
      </c>
      <c r="I11430" t="s">
        <v>20069</v>
      </c>
      <c r="J11430" t="s">
        <v>60605</v>
      </c>
      <c r="K11430" t="s">
        <v>60606</v>
      </c>
      <c r="L11430" t="s">
        <v>303</v>
      </c>
      <c r="M11430" t="s">
        <v>8904</v>
      </c>
    </row>
    <row r="11431" spans="1:13" x14ac:dyDescent="0.2">
      <c r="A11431" t="s">
        <v>38143</v>
      </c>
      <c r="B11431" t="s">
        <v>38144</v>
      </c>
      <c r="C11431" t="s">
        <v>60607</v>
      </c>
      <c r="D11431" t="s">
        <v>394</v>
      </c>
      <c r="E11431" t="s">
        <v>4921</v>
      </c>
      <c r="F11431" t="s">
        <v>6103</v>
      </c>
      <c r="G11431" t="s">
        <v>60608</v>
      </c>
      <c r="H11431" t="s">
        <v>60609</v>
      </c>
      <c r="I11431" t="s">
        <v>12433</v>
      </c>
      <c r="J11431" t="s">
        <v>60610</v>
      </c>
      <c r="K11431" t="s">
        <v>60611</v>
      </c>
      <c r="L11431" t="s">
        <v>303</v>
      </c>
      <c r="M11431" t="s">
        <v>41188</v>
      </c>
    </row>
    <row r="11432" spans="1:13" x14ac:dyDescent="0.2">
      <c r="A11432" t="s">
        <v>38143</v>
      </c>
      <c r="B11432" t="s">
        <v>38144</v>
      </c>
      <c r="C11432" t="s">
        <v>60612</v>
      </c>
      <c r="D11432" t="s">
        <v>513</v>
      </c>
      <c r="E11432" t="s">
        <v>2638</v>
      </c>
      <c r="F11432" t="s">
        <v>60613</v>
      </c>
      <c r="G11432" t="s">
        <v>19727</v>
      </c>
      <c r="H11432" t="s">
        <v>19728</v>
      </c>
      <c r="J11432" t="s">
        <v>60614</v>
      </c>
      <c r="K11432" t="s">
        <v>60615</v>
      </c>
      <c r="L11432" t="s">
        <v>303</v>
      </c>
      <c r="M11432" t="s">
        <v>1258</v>
      </c>
    </row>
    <row r="11433" spans="1:13" x14ac:dyDescent="0.2">
      <c r="A11433" t="s">
        <v>38143</v>
      </c>
      <c r="B11433" t="s">
        <v>38144</v>
      </c>
      <c r="C11433" t="s">
        <v>60616</v>
      </c>
      <c r="D11433" t="s">
        <v>349</v>
      </c>
      <c r="F11433" t="s">
        <v>60617</v>
      </c>
      <c r="G11433" t="s">
        <v>20069</v>
      </c>
      <c r="J11433" t="s">
        <v>60618</v>
      </c>
      <c r="K11433" t="s">
        <v>60619</v>
      </c>
      <c r="L11433" t="s">
        <v>303</v>
      </c>
      <c r="M11433" t="s">
        <v>422</v>
      </c>
    </row>
    <row r="11434" spans="1:13" x14ac:dyDescent="0.2">
      <c r="A11434" t="s">
        <v>38143</v>
      </c>
      <c r="B11434" t="s">
        <v>38144</v>
      </c>
      <c r="C11434" t="s">
        <v>60620</v>
      </c>
      <c r="D11434" t="s">
        <v>572</v>
      </c>
      <c r="E11434" t="s">
        <v>573</v>
      </c>
      <c r="F11434" t="s">
        <v>60621</v>
      </c>
      <c r="G11434" t="s">
        <v>60544</v>
      </c>
      <c r="H11434" t="s">
        <v>19727</v>
      </c>
      <c r="J11434" t="s">
        <v>60622</v>
      </c>
      <c r="K11434" t="s">
        <v>60623</v>
      </c>
      <c r="L11434" t="s">
        <v>303</v>
      </c>
      <c r="M11434" t="s">
        <v>6382</v>
      </c>
    </row>
    <row r="11435" spans="1:13" x14ac:dyDescent="0.2">
      <c r="A11435" t="s">
        <v>38143</v>
      </c>
      <c r="B11435" t="s">
        <v>38144</v>
      </c>
      <c r="C11435" t="s">
        <v>60624</v>
      </c>
      <c r="D11435" t="s">
        <v>572</v>
      </c>
      <c r="E11435" t="s">
        <v>573</v>
      </c>
      <c r="F11435" t="s">
        <v>981</v>
      </c>
      <c r="H11435" t="s">
        <v>60625</v>
      </c>
      <c r="I11435" t="s">
        <v>12433</v>
      </c>
      <c r="J11435" t="s">
        <v>60626</v>
      </c>
      <c r="K11435" t="s">
        <v>60627</v>
      </c>
      <c r="L11435" t="s">
        <v>303</v>
      </c>
      <c r="M11435" t="s">
        <v>6382</v>
      </c>
    </row>
    <row r="11436" spans="1:13" x14ac:dyDescent="0.2">
      <c r="A11436" t="s">
        <v>38143</v>
      </c>
      <c r="B11436" t="s">
        <v>38144</v>
      </c>
      <c r="C11436" t="s">
        <v>60628</v>
      </c>
      <c r="D11436" t="s">
        <v>572</v>
      </c>
      <c r="E11436" t="s">
        <v>573</v>
      </c>
      <c r="F11436" t="s">
        <v>60629</v>
      </c>
      <c r="G11436" t="s">
        <v>60630</v>
      </c>
      <c r="H11436" t="s">
        <v>60631</v>
      </c>
      <c r="I11436" t="s">
        <v>12433</v>
      </c>
      <c r="J11436" t="s">
        <v>60632</v>
      </c>
      <c r="K11436" t="s">
        <v>60633</v>
      </c>
      <c r="L11436" t="s">
        <v>303</v>
      </c>
      <c r="M11436" t="s">
        <v>60634</v>
      </c>
    </row>
    <row r="11437" spans="1:13" x14ac:dyDescent="0.2">
      <c r="A11437" t="s">
        <v>38143</v>
      </c>
      <c r="B11437" t="s">
        <v>38144</v>
      </c>
      <c r="C11437" t="s">
        <v>60635</v>
      </c>
      <c r="D11437" t="s">
        <v>60636</v>
      </c>
      <c r="E11437" t="s">
        <v>20057</v>
      </c>
      <c r="F11437" t="s">
        <v>60637</v>
      </c>
      <c r="G11437" t="s">
        <v>54059</v>
      </c>
      <c r="H11437" t="s">
        <v>20069</v>
      </c>
      <c r="I11437" t="s">
        <v>12433</v>
      </c>
      <c r="J11437" t="s">
        <v>60638</v>
      </c>
      <c r="K11437" t="s">
        <v>60639</v>
      </c>
      <c r="L11437" t="s">
        <v>303</v>
      </c>
      <c r="M11437" t="s">
        <v>18542</v>
      </c>
    </row>
    <row r="11438" spans="1:13" x14ac:dyDescent="0.2">
      <c r="A11438" t="s">
        <v>38143</v>
      </c>
      <c r="B11438" t="s">
        <v>38144</v>
      </c>
      <c r="C11438" t="s">
        <v>60640</v>
      </c>
      <c r="D11438" t="s">
        <v>60641</v>
      </c>
      <c r="E11438" t="s">
        <v>13598</v>
      </c>
      <c r="F11438" t="s">
        <v>60642</v>
      </c>
      <c r="G11438" t="s">
        <v>20069</v>
      </c>
      <c r="J11438" t="s">
        <v>60643</v>
      </c>
      <c r="K11438" t="s">
        <v>60644</v>
      </c>
      <c r="L11438" t="s">
        <v>303</v>
      </c>
      <c r="M11438" t="s">
        <v>12245</v>
      </c>
    </row>
    <row r="11439" spans="1:13" x14ac:dyDescent="0.2">
      <c r="A11439" t="s">
        <v>38143</v>
      </c>
      <c r="B11439" t="s">
        <v>38144</v>
      </c>
      <c r="C11439" t="s">
        <v>60645</v>
      </c>
      <c r="D11439" t="s">
        <v>60646</v>
      </c>
      <c r="E11439" t="s">
        <v>60647</v>
      </c>
      <c r="F11439" t="s">
        <v>60648</v>
      </c>
      <c r="G11439" t="s">
        <v>60649</v>
      </c>
      <c r="H11439" t="s">
        <v>20018</v>
      </c>
      <c r="I11439" t="s">
        <v>19728</v>
      </c>
      <c r="J11439" t="s">
        <v>60650</v>
      </c>
      <c r="K11439" t="s">
        <v>60651</v>
      </c>
      <c r="L11439" t="s">
        <v>303</v>
      </c>
      <c r="M11439" t="s">
        <v>60652</v>
      </c>
    </row>
    <row r="11440" spans="1:13" x14ac:dyDescent="0.2">
      <c r="A11440" t="s">
        <v>38143</v>
      </c>
      <c r="B11440" t="s">
        <v>38144</v>
      </c>
      <c r="C11440" t="s">
        <v>60653</v>
      </c>
      <c r="D11440" t="s">
        <v>572</v>
      </c>
      <c r="E11440" t="s">
        <v>573</v>
      </c>
      <c r="F11440" t="s">
        <v>60654</v>
      </c>
      <c r="G11440" t="s">
        <v>60655</v>
      </c>
      <c r="H11440" t="s">
        <v>19783</v>
      </c>
      <c r="I11440" t="s">
        <v>19728</v>
      </c>
      <c r="J11440" t="s">
        <v>60656</v>
      </c>
      <c r="K11440" t="s">
        <v>60657</v>
      </c>
      <c r="L11440" t="s">
        <v>303</v>
      </c>
      <c r="M11440" t="s">
        <v>6382</v>
      </c>
    </row>
    <row r="11441" spans="1:13" x14ac:dyDescent="0.2">
      <c r="A11441" t="s">
        <v>38143</v>
      </c>
      <c r="B11441" t="s">
        <v>38144</v>
      </c>
      <c r="C11441" t="s">
        <v>60658</v>
      </c>
      <c r="D11441" t="s">
        <v>349</v>
      </c>
      <c r="F11441" t="s">
        <v>60659</v>
      </c>
      <c r="G11441" t="s">
        <v>19752</v>
      </c>
      <c r="H11441" t="s">
        <v>19728</v>
      </c>
      <c r="J11441" t="s">
        <v>60660</v>
      </c>
      <c r="K11441" t="s">
        <v>60661</v>
      </c>
      <c r="L11441" t="s">
        <v>303</v>
      </c>
      <c r="M11441" t="s">
        <v>422</v>
      </c>
    </row>
    <row r="11442" spans="1:13" x14ac:dyDescent="0.2">
      <c r="A11442" t="s">
        <v>38143</v>
      </c>
      <c r="B11442" t="s">
        <v>38144</v>
      </c>
      <c r="C11442" t="s">
        <v>60662</v>
      </c>
      <c r="D11442" t="s">
        <v>492</v>
      </c>
      <c r="E11442" t="s">
        <v>493</v>
      </c>
      <c r="F11442" t="s">
        <v>60663</v>
      </c>
      <c r="H11442" t="s">
        <v>20069</v>
      </c>
      <c r="J11442" t="s">
        <v>60664</v>
      </c>
      <c r="K11442" t="s">
        <v>60665</v>
      </c>
      <c r="L11442" t="s">
        <v>303</v>
      </c>
      <c r="M11442" t="s">
        <v>60666</v>
      </c>
    </row>
    <row r="11443" spans="1:13" x14ac:dyDescent="0.2">
      <c r="A11443" t="s">
        <v>38143</v>
      </c>
      <c r="B11443" t="s">
        <v>38144</v>
      </c>
      <c r="C11443" t="s">
        <v>60667</v>
      </c>
      <c r="D11443" t="s">
        <v>19749</v>
      </c>
      <c r="E11443" t="s">
        <v>60668</v>
      </c>
      <c r="F11443" t="s">
        <v>60669</v>
      </c>
      <c r="G11443" t="s">
        <v>20013</v>
      </c>
      <c r="H11443" t="s">
        <v>19752</v>
      </c>
      <c r="J11443" t="s">
        <v>60670</v>
      </c>
      <c r="K11443" t="s">
        <v>60671</v>
      </c>
      <c r="L11443" t="s">
        <v>303</v>
      </c>
      <c r="M11443" t="s">
        <v>6382</v>
      </c>
    </row>
    <row r="11444" spans="1:13" x14ac:dyDescent="0.2">
      <c r="A11444" t="s">
        <v>38143</v>
      </c>
      <c r="B11444" t="s">
        <v>38144</v>
      </c>
      <c r="C11444" t="s">
        <v>60672</v>
      </c>
      <c r="D11444" t="s">
        <v>60673</v>
      </c>
      <c r="E11444" t="s">
        <v>60674</v>
      </c>
      <c r="F11444" t="s">
        <v>60675</v>
      </c>
      <c r="G11444" t="s">
        <v>36308</v>
      </c>
      <c r="H11444" t="s">
        <v>60676</v>
      </c>
      <c r="I11444" t="s">
        <v>20069</v>
      </c>
      <c r="J11444" t="s">
        <v>60677</v>
      </c>
      <c r="K11444" t="s">
        <v>60678</v>
      </c>
      <c r="L11444" t="s">
        <v>303</v>
      </c>
      <c r="M11444" t="s">
        <v>32617</v>
      </c>
    </row>
    <row r="11445" spans="1:13" x14ac:dyDescent="0.2">
      <c r="A11445" t="s">
        <v>38143</v>
      </c>
      <c r="B11445" t="s">
        <v>38144</v>
      </c>
      <c r="C11445" t="s">
        <v>60679</v>
      </c>
      <c r="D11445" t="s">
        <v>572</v>
      </c>
      <c r="E11445" t="s">
        <v>573</v>
      </c>
      <c r="F11445" t="s">
        <v>60680</v>
      </c>
      <c r="G11445" t="s">
        <v>60681</v>
      </c>
      <c r="H11445" t="s">
        <v>60682</v>
      </c>
      <c r="I11445" t="s">
        <v>12433</v>
      </c>
      <c r="J11445" t="s">
        <v>60683</v>
      </c>
      <c r="K11445" t="s">
        <v>60684</v>
      </c>
      <c r="L11445" t="s">
        <v>303</v>
      </c>
      <c r="M11445" t="s">
        <v>60685</v>
      </c>
    </row>
    <row r="11446" spans="1:13" x14ac:dyDescent="0.2">
      <c r="A11446" t="s">
        <v>38143</v>
      </c>
      <c r="B11446" t="s">
        <v>38144</v>
      </c>
      <c r="C11446" t="s">
        <v>60686</v>
      </c>
      <c r="D11446" t="s">
        <v>60687</v>
      </c>
      <c r="E11446" t="s">
        <v>10400</v>
      </c>
      <c r="F11446" t="s">
        <v>60688</v>
      </c>
      <c r="G11446" t="s">
        <v>60689</v>
      </c>
      <c r="H11446" t="s">
        <v>19926</v>
      </c>
      <c r="I11446" t="s">
        <v>19728</v>
      </c>
      <c r="J11446" t="s">
        <v>60690</v>
      </c>
      <c r="K11446" t="s">
        <v>60691</v>
      </c>
      <c r="L11446" t="s">
        <v>303</v>
      </c>
      <c r="M11446" t="s">
        <v>9669</v>
      </c>
    </row>
    <row r="11447" spans="1:13" x14ac:dyDescent="0.2">
      <c r="A11447" t="s">
        <v>38143</v>
      </c>
      <c r="B11447" t="s">
        <v>38144</v>
      </c>
      <c r="C11447" t="s">
        <v>60692</v>
      </c>
      <c r="D11447" t="s">
        <v>349</v>
      </c>
      <c r="E11447" t="s">
        <v>424</v>
      </c>
      <c r="F11447" t="s">
        <v>60693</v>
      </c>
      <c r="H11447" t="s">
        <v>60682</v>
      </c>
      <c r="I11447" t="s">
        <v>12433</v>
      </c>
      <c r="J11447" t="s">
        <v>60694</v>
      </c>
      <c r="K11447" t="s">
        <v>60695</v>
      </c>
      <c r="L11447" t="s">
        <v>303</v>
      </c>
      <c r="M11447" t="s">
        <v>60696</v>
      </c>
    </row>
    <row r="11448" spans="1:13" x14ac:dyDescent="0.2">
      <c r="A11448" t="s">
        <v>38143</v>
      </c>
      <c r="B11448" t="s">
        <v>38144</v>
      </c>
      <c r="C11448" t="s">
        <v>60697</v>
      </c>
      <c r="D11448" t="s">
        <v>60698</v>
      </c>
      <c r="E11448" t="s">
        <v>60699</v>
      </c>
      <c r="F11448" t="s">
        <v>60700</v>
      </c>
      <c r="H11448" t="s">
        <v>19727</v>
      </c>
      <c r="J11448" t="s">
        <v>60701</v>
      </c>
      <c r="K11448" t="s">
        <v>60702</v>
      </c>
      <c r="L11448" t="s">
        <v>303</v>
      </c>
      <c r="M11448" t="s">
        <v>2631</v>
      </c>
    </row>
    <row r="11449" spans="1:13" x14ac:dyDescent="0.2">
      <c r="A11449" t="s">
        <v>38143</v>
      </c>
      <c r="B11449" t="s">
        <v>38144</v>
      </c>
      <c r="C11449" t="s">
        <v>60703</v>
      </c>
      <c r="D11449" t="s">
        <v>572</v>
      </c>
      <c r="E11449" t="s">
        <v>573</v>
      </c>
      <c r="F11449" t="s">
        <v>60704</v>
      </c>
      <c r="G11449" t="s">
        <v>60705</v>
      </c>
      <c r="H11449" t="s">
        <v>19752</v>
      </c>
      <c r="I11449" t="s">
        <v>19728</v>
      </c>
      <c r="J11449" t="s">
        <v>60706</v>
      </c>
      <c r="K11449" t="s">
        <v>60707</v>
      </c>
      <c r="L11449" t="s">
        <v>303</v>
      </c>
      <c r="M11449" t="s">
        <v>19785</v>
      </c>
    </row>
    <row r="11450" spans="1:13" x14ac:dyDescent="0.2">
      <c r="A11450" t="s">
        <v>38143</v>
      </c>
      <c r="B11450" t="s">
        <v>38144</v>
      </c>
      <c r="C11450" t="s">
        <v>60708</v>
      </c>
      <c r="D11450" t="s">
        <v>349</v>
      </c>
      <c r="F11450" t="s">
        <v>60709</v>
      </c>
      <c r="H11450" t="s">
        <v>19783</v>
      </c>
      <c r="J11450" t="s">
        <v>60710</v>
      </c>
      <c r="K11450" t="s">
        <v>302</v>
      </c>
      <c r="L11450" t="s">
        <v>303</v>
      </c>
      <c r="M11450" t="s">
        <v>422</v>
      </c>
    </row>
    <row r="11451" spans="1:13" x14ac:dyDescent="0.2">
      <c r="A11451" t="s">
        <v>38143</v>
      </c>
      <c r="B11451" t="s">
        <v>38144</v>
      </c>
      <c r="C11451" t="s">
        <v>60711</v>
      </c>
      <c r="D11451" t="s">
        <v>19262</v>
      </c>
      <c r="E11451" t="s">
        <v>60712</v>
      </c>
      <c r="F11451" t="s">
        <v>60713</v>
      </c>
      <c r="G11451" t="s">
        <v>60714</v>
      </c>
      <c r="H11451" t="s">
        <v>60715</v>
      </c>
      <c r="I11451" t="s">
        <v>12433</v>
      </c>
      <c r="J11451" t="s">
        <v>60716</v>
      </c>
      <c r="K11451" t="s">
        <v>60717</v>
      </c>
      <c r="L11451" t="s">
        <v>303</v>
      </c>
      <c r="M11451" t="s">
        <v>422</v>
      </c>
    </row>
    <row r="11452" spans="1:13" x14ac:dyDescent="0.2">
      <c r="A11452" t="s">
        <v>38143</v>
      </c>
      <c r="B11452" t="s">
        <v>38144</v>
      </c>
      <c r="C11452" t="s">
        <v>60718</v>
      </c>
      <c r="D11452" t="s">
        <v>572</v>
      </c>
      <c r="E11452" t="s">
        <v>573</v>
      </c>
      <c r="F11452" t="s">
        <v>60719</v>
      </c>
      <c r="G11452" t="s">
        <v>60682</v>
      </c>
      <c r="I11452" t="s">
        <v>12433</v>
      </c>
      <c r="J11452" t="s">
        <v>60720</v>
      </c>
      <c r="K11452" t="s">
        <v>60721</v>
      </c>
      <c r="L11452" t="s">
        <v>303</v>
      </c>
      <c r="M11452" t="s">
        <v>60685</v>
      </c>
    </row>
    <row r="11453" spans="1:13" x14ac:dyDescent="0.2">
      <c r="A11453" t="s">
        <v>38143</v>
      </c>
      <c r="B11453" t="s">
        <v>38144</v>
      </c>
      <c r="C11453" t="s">
        <v>60722</v>
      </c>
      <c r="D11453" t="s">
        <v>60723</v>
      </c>
      <c r="F11453" t="s">
        <v>60724</v>
      </c>
      <c r="G11453" t="s">
        <v>36225</v>
      </c>
      <c r="J11453" t="s">
        <v>60725</v>
      </c>
      <c r="K11453" t="s">
        <v>60726</v>
      </c>
      <c r="L11453" t="s">
        <v>303</v>
      </c>
      <c r="M11453" t="s">
        <v>46432</v>
      </c>
    </row>
    <row r="11454" spans="1:13" x14ac:dyDescent="0.2">
      <c r="A11454" t="s">
        <v>38143</v>
      </c>
      <c r="B11454" t="s">
        <v>38144</v>
      </c>
      <c r="C11454" t="s">
        <v>60727</v>
      </c>
      <c r="D11454" t="s">
        <v>572</v>
      </c>
      <c r="E11454" t="s">
        <v>573</v>
      </c>
      <c r="F11454" t="s">
        <v>1401</v>
      </c>
      <c r="G11454" t="s">
        <v>60728</v>
      </c>
      <c r="H11454" t="s">
        <v>60729</v>
      </c>
      <c r="I11454" t="s">
        <v>12433</v>
      </c>
      <c r="J11454" t="s">
        <v>60730</v>
      </c>
      <c r="K11454" t="s">
        <v>302</v>
      </c>
      <c r="L11454" t="s">
        <v>303</v>
      </c>
      <c r="M11454" t="s">
        <v>60731</v>
      </c>
    </row>
    <row r="11455" spans="1:13" x14ac:dyDescent="0.2">
      <c r="A11455" t="s">
        <v>38143</v>
      </c>
      <c r="B11455" t="s">
        <v>38144</v>
      </c>
      <c r="C11455" t="s">
        <v>60732</v>
      </c>
      <c r="D11455" t="s">
        <v>60733</v>
      </c>
      <c r="E11455" t="s">
        <v>59817</v>
      </c>
      <c r="F11455" t="s">
        <v>60734</v>
      </c>
      <c r="G11455" t="s">
        <v>19933</v>
      </c>
      <c r="H11455" t="s">
        <v>19752</v>
      </c>
      <c r="J11455" t="s">
        <v>60735</v>
      </c>
      <c r="K11455" t="s">
        <v>302</v>
      </c>
      <c r="L11455" t="s">
        <v>303</v>
      </c>
      <c r="M11455" t="s">
        <v>11628</v>
      </c>
    </row>
    <row r="11456" spans="1:13" x14ac:dyDescent="0.2">
      <c r="A11456" t="s">
        <v>38143</v>
      </c>
      <c r="B11456" t="s">
        <v>38144</v>
      </c>
      <c r="C11456" t="s">
        <v>60736</v>
      </c>
      <c r="D11456" t="s">
        <v>394</v>
      </c>
      <c r="E11456" t="s">
        <v>3638</v>
      </c>
      <c r="F11456" t="s">
        <v>60737</v>
      </c>
      <c r="G11456" t="s">
        <v>60738</v>
      </c>
      <c r="H11456" t="s">
        <v>19904</v>
      </c>
      <c r="I11456" t="s">
        <v>19728</v>
      </c>
      <c r="J11456" t="s">
        <v>60739</v>
      </c>
      <c r="K11456" t="s">
        <v>60740</v>
      </c>
      <c r="L11456" t="s">
        <v>303</v>
      </c>
      <c r="M11456" t="s">
        <v>20772</v>
      </c>
    </row>
    <row r="11457" spans="1:13" x14ac:dyDescent="0.2">
      <c r="A11457" t="s">
        <v>38143</v>
      </c>
      <c r="B11457" t="s">
        <v>38144</v>
      </c>
      <c r="C11457" t="s">
        <v>60741</v>
      </c>
      <c r="D11457" t="s">
        <v>492</v>
      </c>
      <c r="E11457" t="s">
        <v>493</v>
      </c>
      <c r="F11457" t="s">
        <v>60742</v>
      </c>
      <c r="G11457" t="s">
        <v>60743</v>
      </c>
      <c r="H11457" t="s">
        <v>60682</v>
      </c>
      <c r="I11457" t="s">
        <v>12433</v>
      </c>
      <c r="J11457" t="s">
        <v>60744</v>
      </c>
      <c r="K11457" t="s">
        <v>60745</v>
      </c>
      <c r="L11457" t="s">
        <v>303</v>
      </c>
      <c r="M11457" t="s">
        <v>6080</v>
      </c>
    </row>
    <row r="11458" spans="1:13" x14ac:dyDescent="0.2">
      <c r="A11458" t="s">
        <v>38143</v>
      </c>
      <c r="B11458" t="s">
        <v>38144</v>
      </c>
      <c r="C11458" t="s">
        <v>60746</v>
      </c>
      <c r="D11458" t="s">
        <v>492</v>
      </c>
      <c r="E11458" t="s">
        <v>493</v>
      </c>
      <c r="F11458" t="s">
        <v>60747</v>
      </c>
      <c r="G11458" t="s">
        <v>60676</v>
      </c>
      <c r="I11458" t="s">
        <v>12433</v>
      </c>
      <c r="J11458" t="s">
        <v>60748</v>
      </c>
      <c r="K11458" t="s">
        <v>60749</v>
      </c>
      <c r="L11458" t="s">
        <v>303</v>
      </c>
      <c r="M11458" t="s">
        <v>6080</v>
      </c>
    </row>
    <row r="11459" spans="1:13" x14ac:dyDescent="0.2">
      <c r="A11459" t="s">
        <v>38143</v>
      </c>
      <c r="B11459" t="s">
        <v>38144</v>
      </c>
      <c r="C11459" t="s">
        <v>60750</v>
      </c>
      <c r="D11459" t="s">
        <v>572</v>
      </c>
      <c r="E11459" t="s">
        <v>573</v>
      </c>
      <c r="F11459" t="s">
        <v>60751</v>
      </c>
      <c r="G11459" t="s">
        <v>60752</v>
      </c>
      <c r="H11459" t="s">
        <v>19739</v>
      </c>
      <c r="I11459" t="s">
        <v>12433</v>
      </c>
      <c r="J11459" t="s">
        <v>60753</v>
      </c>
      <c r="K11459" t="s">
        <v>60754</v>
      </c>
      <c r="L11459" t="s">
        <v>303</v>
      </c>
      <c r="M11459" t="s">
        <v>60755</v>
      </c>
    </row>
    <row r="11460" spans="1:13" x14ac:dyDescent="0.2">
      <c r="A11460" t="s">
        <v>38143</v>
      </c>
      <c r="B11460" t="s">
        <v>38144</v>
      </c>
      <c r="C11460" t="s">
        <v>60756</v>
      </c>
      <c r="D11460" t="s">
        <v>60757</v>
      </c>
      <c r="E11460" t="s">
        <v>60758</v>
      </c>
      <c r="F11460" t="s">
        <v>60759</v>
      </c>
      <c r="G11460" t="s">
        <v>60760</v>
      </c>
      <c r="H11460" t="s">
        <v>19727</v>
      </c>
      <c r="J11460" t="s">
        <v>60761</v>
      </c>
      <c r="K11460" t="s">
        <v>60762</v>
      </c>
      <c r="L11460" t="s">
        <v>303</v>
      </c>
      <c r="M11460" t="s">
        <v>20044</v>
      </c>
    </row>
    <row r="11461" spans="1:13" x14ac:dyDescent="0.2">
      <c r="A11461" t="s">
        <v>38143</v>
      </c>
      <c r="B11461" t="s">
        <v>38144</v>
      </c>
      <c r="C11461" t="s">
        <v>60763</v>
      </c>
      <c r="D11461" t="s">
        <v>349</v>
      </c>
      <c r="F11461" t="s">
        <v>60764</v>
      </c>
      <c r="G11461" t="s">
        <v>19798</v>
      </c>
      <c r="H11461" t="s">
        <v>20100</v>
      </c>
      <c r="I11461" t="s">
        <v>19728</v>
      </c>
      <c r="J11461" t="s">
        <v>60765</v>
      </c>
      <c r="K11461" t="s">
        <v>60766</v>
      </c>
      <c r="L11461" t="s">
        <v>303</v>
      </c>
      <c r="M11461" t="s">
        <v>57858</v>
      </c>
    </row>
    <row r="11462" spans="1:13" x14ac:dyDescent="0.2">
      <c r="A11462" t="s">
        <v>38143</v>
      </c>
      <c r="B11462" t="s">
        <v>38144</v>
      </c>
      <c r="C11462" t="s">
        <v>60767</v>
      </c>
      <c r="D11462" t="s">
        <v>349</v>
      </c>
      <c r="F11462" t="s">
        <v>60768</v>
      </c>
      <c r="G11462" t="s">
        <v>60769</v>
      </c>
      <c r="H11462" t="s">
        <v>19752</v>
      </c>
      <c r="J11462" t="s">
        <v>60770</v>
      </c>
      <c r="K11462" t="s">
        <v>60771</v>
      </c>
      <c r="L11462" t="s">
        <v>303</v>
      </c>
      <c r="M11462" t="s">
        <v>9367</v>
      </c>
    </row>
    <row r="11463" spans="1:13" x14ac:dyDescent="0.2">
      <c r="A11463" t="s">
        <v>38143</v>
      </c>
      <c r="B11463" t="s">
        <v>38144</v>
      </c>
      <c r="C11463" t="s">
        <v>60772</v>
      </c>
      <c r="D11463" t="s">
        <v>366</v>
      </c>
      <c r="E11463" t="s">
        <v>4921</v>
      </c>
      <c r="F11463" t="s">
        <v>3526</v>
      </c>
      <c r="G11463" t="s">
        <v>60773</v>
      </c>
      <c r="H11463" t="s">
        <v>60774</v>
      </c>
      <c r="I11463" t="s">
        <v>20069</v>
      </c>
      <c r="J11463" t="s">
        <v>60775</v>
      </c>
      <c r="K11463" t="s">
        <v>60776</v>
      </c>
      <c r="L11463" t="s">
        <v>303</v>
      </c>
      <c r="M11463" t="s">
        <v>60777</v>
      </c>
    </row>
    <row r="11464" spans="1:13" x14ac:dyDescent="0.2">
      <c r="A11464" t="s">
        <v>38143</v>
      </c>
      <c r="B11464" t="s">
        <v>38144</v>
      </c>
      <c r="C11464" t="s">
        <v>60778</v>
      </c>
      <c r="D11464" t="s">
        <v>14271</v>
      </c>
      <c r="F11464" t="s">
        <v>60779</v>
      </c>
      <c r="G11464" t="s">
        <v>782</v>
      </c>
      <c r="H11464" t="s">
        <v>60780</v>
      </c>
      <c r="I11464" t="s">
        <v>60781</v>
      </c>
      <c r="J11464" t="s">
        <v>60782</v>
      </c>
      <c r="K11464" t="s">
        <v>60783</v>
      </c>
      <c r="L11464" t="s">
        <v>303</v>
      </c>
      <c r="M11464" t="s">
        <v>3778</v>
      </c>
    </row>
    <row r="11465" spans="1:13" x14ac:dyDescent="0.2">
      <c r="A11465" t="s">
        <v>38143</v>
      </c>
      <c r="B11465" t="s">
        <v>38144</v>
      </c>
      <c r="C11465" t="s">
        <v>60784</v>
      </c>
      <c r="D11465" t="s">
        <v>572</v>
      </c>
      <c r="E11465" t="s">
        <v>573</v>
      </c>
      <c r="F11465" t="s">
        <v>60785</v>
      </c>
      <c r="G11465" t="s">
        <v>60786</v>
      </c>
      <c r="H11465" t="s">
        <v>19752</v>
      </c>
      <c r="I11465" t="s">
        <v>19728</v>
      </c>
      <c r="J11465" t="s">
        <v>60787</v>
      </c>
      <c r="K11465" t="s">
        <v>60788</v>
      </c>
      <c r="L11465" t="s">
        <v>303</v>
      </c>
      <c r="M11465" t="s">
        <v>6382</v>
      </c>
    </row>
    <row r="11466" spans="1:13" x14ac:dyDescent="0.2">
      <c r="A11466" t="s">
        <v>38143</v>
      </c>
      <c r="B11466" t="s">
        <v>38144</v>
      </c>
      <c r="C11466" t="s">
        <v>60789</v>
      </c>
      <c r="D11466" t="s">
        <v>60790</v>
      </c>
      <c r="E11466" t="s">
        <v>60791</v>
      </c>
      <c r="F11466" t="s">
        <v>813</v>
      </c>
      <c r="G11466" t="s">
        <v>60792</v>
      </c>
      <c r="H11466" t="s">
        <v>20069</v>
      </c>
      <c r="I11466" t="s">
        <v>12433</v>
      </c>
      <c r="J11466" t="s">
        <v>60793</v>
      </c>
      <c r="K11466" t="s">
        <v>60794</v>
      </c>
      <c r="L11466" t="s">
        <v>303</v>
      </c>
      <c r="M11466" t="s">
        <v>38102</v>
      </c>
    </row>
    <row r="11467" spans="1:13" x14ac:dyDescent="0.2">
      <c r="A11467" t="s">
        <v>38143</v>
      </c>
      <c r="B11467" t="s">
        <v>38144</v>
      </c>
      <c r="C11467" t="s">
        <v>60795</v>
      </c>
      <c r="D11467" t="s">
        <v>349</v>
      </c>
      <c r="F11467" t="s">
        <v>60796</v>
      </c>
      <c r="G11467" t="s">
        <v>60797</v>
      </c>
      <c r="H11467" t="s">
        <v>19752</v>
      </c>
      <c r="I11467" t="s">
        <v>19728</v>
      </c>
      <c r="J11467" t="s">
        <v>60798</v>
      </c>
      <c r="K11467" t="s">
        <v>60799</v>
      </c>
      <c r="L11467" t="s">
        <v>303</v>
      </c>
      <c r="M11467" t="s">
        <v>422</v>
      </c>
    </row>
    <row r="11468" spans="1:13" x14ac:dyDescent="0.2">
      <c r="A11468" t="s">
        <v>38143</v>
      </c>
      <c r="B11468" t="s">
        <v>38144</v>
      </c>
      <c r="C11468" t="s">
        <v>60800</v>
      </c>
      <c r="D11468" t="s">
        <v>572</v>
      </c>
      <c r="E11468" t="s">
        <v>573</v>
      </c>
      <c r="F11468" t="s">
        <v>60801</v>
      </c>
      <c r="G11468" t="s">
        <v>60802</v>
      </c>
      <c r="H11468" t="s">
        <v>19752</v>
      </c>
      <c r="I11468" t="s">
        <v>19728</v>
      </c>
      <c r="J11468" t="s">
        <v>60803</v>
      </c>
      <c r="K11468" t="s">
        <v>60804</v>
      </c>
      <c r="L11468" t="s">
        <v>303</v>
      </c>
      <c r="M11468" t="s">
        <v>19785</v>
      </c>
    </row>
    <row r="11469" spans="1:13" x14ac:dyDescent="0.2">
      <c r="A11469" t="s">
        <v>38143</v>
      </c>
      <c r="B11469" t="s">
        <v>38144</v>
      </c>
      <c r="C11469" t="s">
        <v>60805</v>
      </c>
      <c r="D11469" t="s">
        <v>20038</v>
      </c>
      <c r="E11469" t="s">
        <v>60806</v>
      </c>
      <c r="F11469" t="s">
        <v>60807</v>
      </c>
      <c r="G11469" t="s">
        <v>19727</v>
      </c>
      <c r="H11469" t="s">
        <v>19728</v>
      </c>
      <c r="J11469" t="s">
        <v>60808</v>
      </c>
      <c r="K11469" t="s">
        <v>60809</v>
      </c>
      <c r="L11469" t="s">
        <v>303</v>
      </c>
      <c r="M11469" t="s">
        <v>20044</v>
      </c>
    </row>
    <row r="11470" spans="1:13" x14ac:dyDescent="0.2">
      <c r="A11470" t="s">
        <v>38143</v>
      </c>
      <c r="B11470" t="s">
        <v>38144</v>
      </c>
      <c r="C11470" t="s">
        <v>60810</v>
      </c>
      <c r="D11470" t="s">
        <v>349</v>
      </c>
      <c r="E11470" t="s">
        <v>424</v>
      </c>
      <c r="F11470" t="s">
        <v>60811</v>
      </c>
      <c r="G11470" t="s">
        <v>60812</v>
      </c>
      <c r="H11470" t="s">
        <v>60676</v>
      </c>
      <c r="I11470" t="s">
        <v>12433</v>
      </c>
      <c r="J11470" t="s">
        <v>60813</v>
      </c>
      <c r="K11470" t="s">
        <v>60814</v>
      </c>
      <c r="L11470" t="s">
        <v>303</v>
      </c>
      <c r="M11470" t="s">
        <v>2431</v>
      </c>
    </row>
    <row r="11471" spans="1:13" x14ac:dyDescent="0.2">
      <c r="A11471" t="s">
        <v>38143</v>
      </c>
      <c r="B11471" t="s">
        <v>38144</v>
      </c>
      <c r="C11471" t="s">
        <v>60815</v>
      </c>
      <c r="D11471" t="s">
        <v>60816</v>
      </c>
      <c r="E11471" t="s">
        <v>60817</v>
      </c>
      <c r="F11471" t="s">
        <v>60818</v>
      </c>
      <c r="H11471" t="s">
        <v>54059</v>
      </c>
      <c r="I11471" t="s">
        <v>12433</v>
      </c>
      <c r="J11471" t="s">
        <v>60819</v>
      </c>
      <c r="K11471" t="s">
        <v>60820</v>
      </c>
      <c r="L11471" t="s">
        <v>303</v>
      </c>
      <c r="M11471" t="s">
        <v>60821</v>
      </c>
    </row>
    <row r="11472" spans="1:13" x14ac:dyDescent="0.2">
      <c r="A11472" t="s">
        <v>38143</v>
      </c>
      <c r="B11472" t="s">
        <v>38144</v>
      </c>
      <c r="C11472" t="s">
        <v>60822</v>
      </c>
      <c r="D11472" t="s">
        <v>60823</v>
      </c>
      <c r="E11472" t="s">
        <v>60824</v>
      </c>
      <c r="F11472" t="s">
        <v>60825</v>
      </c>
      <c r="H11472" t="s">
        <v>19752</v>
      </c>
      <c r="I11472" t="s">
        <v>19728</v>
      </c>
      <c r="J11472" t="s">
        <v>60826</v>
      </c>
      <c r="K11472" t="s">
        <v>60827</v>
      </c>
      <c r="L11472" t="s">
        <v>303</v>
      </c>
      <c r="M11472" t="s">
        <v>12200</v>
      </c>
    </row>
    <row r="11473" spans="1:13" x14ac:dyDescent="0.2">
      <c r="A11473" t="s">
        <v>38143</v>
      </c>
      <c r="B11473" t="s">
        <v>38144</v>
      </c>
      <c r="C11473" t="s">
        <v>60828</v>
      </c>
      <c r="D11473" t="s">
        <v>19749</v>
      </c>
      <c r="E11473" t="s">
        <v>60829</v>
      </c>
      <c r="F11473" t="s">
        <v>60830</v>
      </c>
      <c r="G11473" t="s">
        <v>20013</v>
      </c>
      <c r="H11473" t="s">
        <v>19752</v>
      </c>
      <c r="J11473" t="s">
        <v>60831</v>
      </c>
      <c r="K11473" t="s">
        <v>60832</v>
      </c>
      <c r="L11473" t="s">
        <v>303</v>
      </c>
      <c r="M11473" t="s">
        <v>6382</v>
      </c>
    </row>
    <row r="11474" spans="1:13" x14ac:dyDescent="0.2">
      <c r="A11474" t="s">
        <v>38143</v>
      </c>
      <c r="B11474" t="s">
        <v>38144</v>
      </c>
      <c r="C11474" t="s">
        <v>60833</v>
      </c>
      <c r="D11474" t="s">
        <v>572</v>
      </c>
      <c r="E11474" t="s">
        <v>573</v>
      </c>
      <c r="F11474" t="s">
        <v>60834</v>
      </c>
      <c r="G11474" t="s">
        <v>19940</v>
      </c>
      <c r="H11474" t="s">
        <v>19727</v>
      </c>
      <c r="J11474" t="s">
        <v>19941</v>
      </c>
      <c r="K11474" t="s">
        <v>302</v>
      </c>
      <c r="L11474" t="s">
        <v>303</v>
      </c>
      <c r="M11474" t="s">
        <v>19785</v>
      </c>
    </row>
    <row r="11475" spans="1:13" x14ac:dyDescent="0.2">
      <c r="A11475" t="s">
        <v>38143</v>
      </c>
      <c r="B11475" t="s">
        <v>38144</v>
      </c>
      <c r="C11475" t="s">
        <v>60835</v>
      </c>
      <c r="D11475" t="s">
        <v>349</v>
      </c>
      <c r="F11475" t="s">
        <v>60836</v>
      </c>
      <c r="G11475" t="s">
        <v>12432</v>
      </c>
      <c r="H11475" t="s">
        <v>12433</v>
      </c>
      <c r="J11475" t="s">
        <v>60837</v>
      </c>
      <c r="K11475" t="s">
        <v>60838</v>
      </c>
      <c r="L11475" t="s">
        <v>303</v>
      </c>
      <c r="M11475" t="s">
        <v>422</v>
      </c>
    </row>
    <row r="11476" spans="1:13" x14ac:dyDescent="0.2">
      <c r="A11476" t="s">
        <v>38143</v>
      </c>
      <c r="B11476" t="s">
        <v>38144</v>
      </c>
      <c r="C11476" t="s">
        <v>60839</v>
      </c>
      <c r="D11476" t="s">
        <v>2857</v>
      </c>
      <c r="E11476" t="s">
        <v>2858</v>
      </c>
      <c r="F11476" t="s">
        <v>60840</v>
      </c>
      <c r="H11476" t="s">
        <v>60841</v>
      </c>
      <c r="I11476" t="s">
        <v>19728</v>
      </c>
      <c r="J11476" t="s">
        <v>60842</v>
      </c>
      <c r="K11476" t="s">
        <v>60843</v>
      </c>
      <c r="L11476" t="s">
        <v>303</v>
      </c>
      <c r="M11476" t="s">
        <v>29224</v>
      </c>
    </row>
    <row r="11477" spans="1:13" x14ac:dyDescent="0.2">
      <c r="A11477" t="s">
        <v>38143</v>
      </c>
      <c r="B11477" t="s">
        <v>38144</v>
      </c>
      <c r="C11477" t="s">
        <v>60844</v>
      </c>
      <c r="D11477" t="s">
        <v>60845</v>
      </c>
      <c r="E11477" t="s">
        <v>60846</v>
      </c>
      <c r="F11477" t="s">
        <v>7903</v>
      </c>
      <c r="H11477" t="s">
        <v>60847</v>
      </c>
      <c r="I11477" t="s">
        <v>19728</v>
      </c>
      <c r="J11477" t="s">
        <v>60848</v>
      </c>
      <c r="K11477" t="s">
        <v>60849</v>
      </c>
      <c r="L11477" t="s">
        <v>303</v>
      </c>
      <c r="M11477" t="s">
        <v>9137</v>
      </c>
    </row>
    <row r="11478" spans="1:13" x14ac:dyDescent="0.2">
      <c r="A11478" t="s">
        <v>38143</v>
      </c>
      <c r="B11478" t="s">
        <v>38144</v>
      </c>
      <c r="C11478" t="s">
        <v>60850</v>
      </c>
      <c r="D11478" t="s">
        <v>60851</v>
      </c>
      <c r="E11478" t="s">
        <v>60852</v>
      </c>
      <c r="F11478" t="s">
        <v>60853</v>
      </c>
      <c r="G11478" t="s">
        <v>60854</v>
      </c>
      <c r="H11478" t="s">
        <v>60855</v>
      </c>
      <c r="I11478" t="s">
        <v>20069</v>
      </c>
      <c r="J11478" t="s">
        <v>60856</v>
      </c>
      <c r="K11478" t="s">
        <v>60857</v>
      </c>
      <c r="L11478" t="s">
        <v>303</v>
      </c>
      <c r="M11478" t="s">
        <v>422</v>
      </c>
    </row>
    <row r="11479" spans="1:13" x14ac:dyDescent="0.2">
      <c r="A11479" t="s">
        <v>38143</v>
      </c>
      <c r="B11479" t="s">
        <v>38144</v>
      </c>
      <c r="C11479" t="s">
        <v>60858</v>
      </c>
      <c r="D11479" t="s">
        <v>60859</v>
      </c>
      <c r="F11479" t="s">
        <v>60860</v>
      </c>
      <c r="H11479" t="s">
        <v>19727</v>
      </c>
      <c r="J11479" t="s">
        <v>60861</v>
      </c>
      <c r="K11479" t="s">
        <v>302</v>
      </c>
      <c r="L11479" t="s">
        <v>303</v>
      </c>
      <c r="M11479" t="s">
        <v>3452</v>
      </c>
    </row>
    <row r="11480" spans="1:13" x14ac:dyDescent="0.2">
      <c r="A11480" t="s">
        <v>38143</v>
      </c>
      <c r="B11480" t="s">
        <v>38144</v>
      </c>
      <c r="C11480" t="s">
        <v>60862</v>
      </c>
      <c r="D11480" t="s">
        <v>5621</v>
      </c>
      <c r="E11480" t="s">
        <v>60863</v>
      </c>
      <c r="F11480" t="s">
        <v>60864</v>
      </c>
      <c r="G11480" t="s">
        <v>60865</v>
      </c>
      <c r="H11480" t="s">
        <v>60866</v>
      </c>
      <c r="I11480" t="s">
        <v>19752</v>
      </c>
      <c r="J11480" t="s">
        <v>60867</v>
      </c>
      <c r="K11480" t="s">
        <v>60868</v>
      </c>
      <c r="L11480" t="s">
        <v>303</v>
      </c>
      <c r="M11480" t="s">
        <v>2631</v>
      </c>
    </row>
    <row r="11481" spans="1:13" x14ac:dyDescent="0.2">
      <c r="A11481" t="s">
        <v>38143</v>
      </c>
      <c r="B11481" t="s">
        <v>38144</v>
      </c>
      <c r="C11481" t="s">
        <v>60869</v>
      </c>
      <c r="D11481" t="s">
        <v>60870</v>
      </c>
      <c r="F11481" t="s">
        <v>60871</v>
      </c>
      <c r="G11481" t="s">
        <v>60872</v>
      </c>
      <c r="H11481" t="s">
        <v>19752</v>
      </c>
      <c r="I11481" t="s">
        <v>19728</v>
      </c>
      <c r="J11481" t="s">
        <v>60873</v>
      </c>
      <c r="K11481" t="s">
        <v>60874</v>
      </c>
      <c r="L11481" t="s">
        <v>303</v>
      </c>
      <c r="M11481" t="s">
        <v>422</v>
      </c>
    </row>
    <row r="11482" spans="1:13" x14ac:dyDescent="0.2">
      <c r="A11482" t="s">
        <v>38143</v>
      </c>
      <c r="B11482" t="s">
        <v>38144</v>
      </c>
      <c r="C11482" t="s">
        <v>60875</v>
      </c>
      <c r="D11482" t="s">
        <v>572</v>
      </c>
      <c r="E11482" t="s">
        <v>573</v>
      </c>
      <c r="F11482" t="s">
        <v>60876</v>
      </c>
      <c r="G11482" t="s">
        <v>60877</v>
      </c>
      <c r="H11482" t="s">
        <v>20069</v>
      </c>
      <c r="J11482" t="s">
        <v>60878</v>
      </c>
      <c r="K11482" t="s">
        <v>60879</v>
      </c>
      <c r="L11482" t="s">
        <v>303</v>
      </c>
      <c r="M11482" t="s">
        <v>60755</v>
      </c>
    </row>
    <row r="11483" spans="1:13" x14ac:dyDescent="0.2">
      <c r="A11483" t="s">
        <v>38143</v>
      </c>
      <c r="B11483" t="s">
        <v>38144</v>
      </c>
      <c r="C11483" t="s">
        <v>60880</v>
      </c>
      <c r="D11483" t="s">
        <v>492</v>
      </c>
      <c r="E11483" t="s">
        <v>493</v>
      </c>
      <c r="F11483" t="s">
        <v>60881</v>
      </c>
      <c r="G11483" t="s">
        <v>60882</v>
      </c>
      <c r="H11483" t="s">
        <v>20069</v>
      </c>
      <c r="J11483" t="s">
        <v>60883</v>
      </c>
      <c r="K11483" t="s">
        <v>60884</v>
      </c>
      <c r="L11483" t="s">
        <v>303</v>
      </c>
      <c r="M11483" t="s">
        <v>60666</v>
      </c>
    </row>
    <row r="11484" spans="1:13" x14ac:dyDescent="0.2">
      <c r="A11484" t="s">
        <v>38143</v>
      </c>
      <c r="B11484" t="s">
        <v>38144</v>
      </c>
      <c r="C11484" t="s">
        <v>60885</v>
      </c>
      <c r="D11484" t="s">
        <v>349</v>
      </c>
      <c r="F11484" t="s">
        <v>60886</v>
      </c>
      <c r="G11484" t="s">
        <v>60887</v>
      </c>
      <c r="H11484" t="s">
        <v>12433</v>
      </c>
      <c r="J11484" t="s">
        <v>60888</v>
      </c>
      <c r="K11484" t="s">
        <v>60889</v>
      </c>
      <c r="L11484" t="s">
        <v>303</v>
      </c>
      <c r="M11484" t="s">
        <v>422</v>
      </c>
    </row>
    <row r="11485" spans="1:13" x14ac:dyDescent="0.2">
      <c r="A11485" t="s">
        <v>38143</v>
      </c>
      <c r="B11485" t="s">
        <v>38144</v>
      </c>
      <c r="C11485" t="s">
        <v>60890</v>
      </c>
      <c r="D11485" t="s">
        <v>349</v>
      </c>
      <c r="F11485" t="s">
        <v>60891</v>
      </c>
      <c r="G11485" t="s">
        <v>60715</v>
      </c>
      <c r="H11485" t="s">
        <v>12433</v>
      </c>
      <c r="J11485" t="s">
        <v>60892</v>
      </c>
      <c r="K11485" t="s">
        <v>60893</v>
      </c>
      <c r="L11485" t="s">
        <v>303</v>
      </c>
      <c r="M11485" t="s">
        <v>422</v>
      </c>
    </row>
    <row r="11486" spans="1:13" x14ac:dyDescent="0.2">
      <c r="A11486" t="s">
        <v>38143</v>
      </c>
      <c r="B11486" t="s">
        <v>38144</v>
      </c>
      <c r="C11486" t="s">
        <v>60894</v>
      </c>
      <c r="D11486" t="s">
        <v>572</v>
      </c>
      <c r="E11486" t="s">
        <v>573</v>
      </c>
      <c r="F11486" t="s">
        <v>60895</v>
      </c>
      <c r="G11486" t="s">
        <v>37519</v>
      </c>
      <c r="H11486" t="s">
        <v>60877</v>
      </c>
      <c r="I11486" t="s">
        <v>20069</v>
      </c>
      <c r="J11486" t="s">
        <v>60896</v>
      </c>
      <c r="K11486" t="s">
        <v>60897</v>
      </c>
      <c r="L11486" t="s">
        <v>303</v>
      </c>
      <c r="M11486" t="s">
        <v>60755</v>
      </c>
    </row>
    <row r="11487" spans="1:13" x14ac:dyDescent="0.2">
      <c r="A11487" t="s">
        <v>38143</v>
      </c>
      <c r="B11487" t="s">
        <v>38144</v>
      </c>
      <c r="C11487" t="s">
        <v>60898</v>
      </c>
      <c r="D11487" t="s">
        <v>8198</v>
      </c>
      <c r="E11487" t="s">
        <v>60598</v>
      </c>
      <c r="F11487" t="s">
        <v>60899</v>
      </c>
      <c r="G11487" t="s">
        <v>19757</v>
      </c>
      <c r="H11487" t="s">
        <v>19752</v>
      </c>
      <c r="J11487" t="s">
        <v>60900</v>
      </c>
      <c r="K11487" t="s">
        <v>60901</v>
      </c>
      <c r="L11487" t="s">
        <v>303</v>
      </c>
      <c r="M11487" t="s">
        <v>665</v>
      </c>
    </row>
    <row r="11488" spans="1:13" x14ac:dyDescent="0.2">
      <c r="A11488" t="s">
        <v>38143</v>
      </c>
      <c r="B11488" t="s">
        <v>38144</v>
      </c>
      <c r="C11488" t="s">
        <v>60902</v>
      </c>
      <c r="D11488" t="s">
        <v>5875</v>
      </c>
      <c r="E11488" t="s">
        <v>296</v>
      </c>
      <c r="F11488" t="s">
        <v>60903</v>
      </c>
      <c r="H11488" t="s">
        <v>20053</v>
      </c>
      <c r="I11488" t="s">
        <v>12433</v>
      </c>
      <c r="J11488" t="s">
        <v>60538</v>
      </c>
      <c r="K11488" t="s">
        <v>60904</v>
      </c>
      <c r="L11488" t="s">
        <v>303</v>
      </c>
      <c r="M11488" t="s">
        <v>60905</v>
      </c>
    </row>
    <row r="11489" spans="1:13" x14ac:dyDescent="0.2">
      <c r="A11489" t="s">
        <v>38143</v>
      </c>
      <c r="B11489" t="s">
        <v>38144</v>
      </c>
      <c r="C11489" t="s">
        <v>60906</v>
      </c>
      <c r="D11489" t="s">
        <v>492</v>
      </c>
      <c r="E11489" t="s">
        <v>493</v>
      </c>
      <c r="F11489" t="s">
        <v>60907</v>
      </c>
      <c r="G11489" t="s">
        <v>60908</v>
      </c>
      <c r="H11489" t="s">
        <v>60909</v>
      </c>
      <c r="I11489" t="s">
        <v>12433</v>
      </c>
      <c r="J11489" t="s">
        <v>60910</v>
      </c>
      <c r="K11489" t="s">
        <v>60911</v>
      </c>
      <c r="L11489" t="s">
        <v>303</v>
      </c>
      <c r="M11489" t="s">
        <v>6080</v>
      </c>
    </row>
    <row r="11490" spans="1:13" x14ac:dyDescent="0.2">
      <c r="A11490" t="s">
        <v>38143</v>
      </c>
      <c r="B11490" t="s">
        <v>38144</v>
      </c>
      <c r="C11490" t="s">
        <v>60912</v>
      </c>
      <c r="D11490" t="s">
        <v>11368</v>
      </c>
      <c r="E11490" t="s">
        <v>60913</v>
      </c>
      <c r="F11490" t="s">
        <v>60914</v>
      </c>
      <c r="H11490" t="s">
        <v>12432</v>
      </c>
      <c r="I11490" t="s">
        <v>12433</v>
      </c>
      <c r="J11490" t="s">
        <v>60915</v>
      </c>
      <c r="K11490" t="s">
        <v>60916</v>
      </c>
      <c r="L11490" t="s">
        <v>303</v>
      </c>
      <c r="M11490" t="s">
        <v>994</v>
      </c>
    </row>
    <row r="11491" spans="1:13" x14ac:dyDescent="0.2">
      <c r="A11491" t="s">
        <v>38143</v>
      </c>
      <c r="B11491" t="s">
        <v>38144</v>
      </c>
      <c r="C11491" t="s">
        <v>60917</v>
      </c>
      <c r="D11491" t="s">
        <v>60918</v>
      </c>
      <c r="E11491" t="s">
        <v>27219</v>
      </c>
      <c r="F11491" t="s">
        <v>60919</v>
      </c>
      <c r="G11491" t="s">
        <v>19727</v>
      </c>
      <c r="J11491" t="s">
        <v>60920</v>
      </c>
      <c r="K11491" t="s">
        <v>60921</v>
      </c>
      <c r="L11491" t="s">
        <v>303</v>
      </c>
      <c r="M11491" t="s">
        <v>9756</v>
      </c>
    </row>
    <row r="11492" spans="1:13" x14ac:dyDescent="0.2">
      <c r="A11492" t="s">
        <v>38143</v>
      </c>
      <c r="B11492" t="s">
        <v>38144</v>
      </c>
      <c r="C11492" t="s">
        <v>60922</v>
      </c>
      <c r="D11492" t="s">
        <v>572</v>
      </c>
      <c r="E11492" t="s">
        <v>573</v>
      </c>
      <c r="F11492" t="s">
        <v>60923</v>
      </c>
      <c r="G11492" t="s">
        <v>60924</v>
      </c>
      <c r="H11492" t="s">
        <v>60925</v>
      </c>
      <c r="I11492" t="s">
        <v>12433</v>
      </c>
      <c r="J11492" t="s">
        <v>60926</v>
      </c>
      <c r="K11492" t="s">
        <v>60927</v>
      </c>
      <c r="L11492" t="s">
        <v>303</v>
      </c>
      <c r="M11492" t="s">
        <v>60685</v>
      </c>
    </row>
    <row r="11493" spans="1:13" x14ac:dyDescent="0.2">
      <c r="A11493" t="s">
        <v>38143</v>
      </c>
      <c r="B11493" t="s">
        <v>38144</v>
      </c>
      <c r="C11493" t="s">
        <v>60928</v>
      </c>
      <c r="D11493" t="s">
        <v>60929</v>
      </c>
      <c r="E11493" t="s">
        <v>60930</v>
      </c>
      <c r="F11493" t="s">
        <v>60931</v>
      </c>
      <c r="H11493" t="s">
        <v>20069</v>
      </c>
      <c r="J11493" t="s">
        <v>60932</v>
      </c>
      <c r="K11493" t="s">
        <v>60933</v>
      </c>
      <c r="L11493" t="s">
        <v>303</v>
      </c>
      <c r="M11493" t="s">
        <v>56643</v>
      </c>
    </row>
    <row r="11494" spans="1:13" x14ac:dyDescent="0.2">
      <c r="A11494" t="s">
        <v>38143</v>
      </c>
      <c r="B11494" t="s">
        <v>38144</v>
      </c>
      <c r="C11494" t="s">
        <v>60934</v>
      </c>
      <c r="D11494" t="s">
        <v>394</v>
      </c>
      <c r="E11494" t="s">
        <v>4921</v>
      </c>
      <c r="F11494" t="s">
        <v>500</v>
      </c>
      <c r="G11494" t="s">
        <v>19880</v>
      </c>
      <c r="H11494" t="s">
        <v>19881</v>
      </c>
      <c r="I11494" t="s">
        <v>12433</v>
      </c>
      <c r="J11494" t="s">
        <v>60935</v>
      </c>
      <c r="K11494" t="s">
        <v>60936</v>
      </c>
      <c r="L11494" t="s">
        <v>303</v>
      </c>
      <c r="M11494" t="s">
        <v>1538</v>
      </c>
    </row>
    <row r="11495" spans="1:13" x14ac:dyDescent="0.2">
      <c r="A11495" t="s">
        <v>38143</v>
      </c>
      <c r="B11495" t="s">
        <v>38144</v>
      </c>
      <c r="C11495" t="s">
        <v>60937</v>
      </c>
      <c r="D11495" t="s">
        <v>60572</v>
      </c>
      <c r="E11495" t="s">
        <v>60938</v>
      </c>
      <c r="F11495" t="s">
        <v>60939</v>
      </c>
      <c r="G11495" t="s">
        <v>60940</v>
      </c>
      <c r="H11495" t="s">
        <v>20069</v>
      </c>
      <c r="J11495" t="s">
        <v>60941</v>
      </c>
      <c r="K11495" t="s">
        <v>60942</v>
      </c>
      <c r="L11495" t="s">
        <v>303</v>
      </c>
      <c r="M11495" t="s">
        <v>8146</v>
      </c>
    </row>
    <row r="11496" spans="1:13" x14ac:dyDescent="0.2">
      <c r="A11496" t="s">
        <v>38143</v>
      </c>
      <c r="B11496" t="s">
        <v>38144</v>
      </c>
      <c r="C11496" t="s">
        <v>60943</v>
      </c>
      <c r="D11496" t="s">
        <v>349</v>
      </c>
      <c r="F11496" t="s">
        <v>60944</v>
      </c>
      <c r="G11496" t="s">
        <v>20018</v>
      </c>
      <c r="H11496" t="s">
        <v>19728</v>
      </c>
      <c r="J11496" t="s">
        <v>60945</v>
      </c>
      <c r="K11496" t="s">
        <v>60946</v>
      </c>
      <c r="L11496" t="s">
        <v>303</v>
      </c>
      <c r="M11496" t="s">
        <v>422</v>
      </c>
    </row>
    <row r="11497" spans="1:13" x14ac:dyDescent="0.2">
      <c r="A11497" t="s">
        <v>38143</v>
      </c>
      <c r="B11497" t="s">
        <v>38144</v>
      </c>
      <c r="C11497" t="s">
        <v>60947</v>
      </c>
      <c r="D11497" t="s">
        <v>60859</v>
      </c>
      <c r="F11497" t="s">
        <v>60948</v>
      </c>
      <c r="G11497" t="s">
        <v>19727</v>
      </c>
      <c r="H11497" t="s">
        <v>19728</v>
      </c>
      <c r="J11497" t="s">
        <v>60949</v>
      </c>
      <c r="K11497" t="s">
        <v>60950</v>
      </c>
      <c r="L11497" t="s">
        <v>303</v>
      </c>
      <c r="M11497" t="s">
        <v>908</v>
      </c>
    </row>
    <row r="11498" spans="1:13" x14ac:dyDescent="0.2">
      <c r="A11498" t="s">
        <v>38143</v>
      </c>
      <c r="B11498" t="s">
        <v>38144</v>
      </c>
      <c r="C11498" t="s">
        <v>60951</v>
      </c>
      <c r="D11498" t="s">
        <v>60952</v>
      </c>
      <c r="E11498" t="s">
        <v>60953</v>
      </c>
      <c r="F11498" t="s">
        <v>60954</v>
      </c>
      <c r="G11498" t="s">
        <v>60955</v>
      </c>
      <c r="H11498" t="s">
        <v>60909</v>
      </c>
      <c r="I11498" t="s">
        <v>12433</v>
      </c>
      <c r="J11498" t="s">
        <v>60956</v>
      </c>
      <c r="K11498" t="s">
        <v>60957</v>
      </c>
      <c r="L11498" t="s">
        <v>303</v>
      </c>
      <c r="M11498" t="s">
        <v>10015</v>
      </c>
    </row>
    <row r="11499" spans="1:13" x14ac:dyDescent="0.2">
      <c r="A11499" t="s">
        <v>38143</v>
      </c>
      <c r="B11499" t="s">
        <v>38144</v>
      </c>
      <c r="C11499" t="s">
        <v>60958</v>
      </c>
      <c r="D11499" t="s">
        <v>394</v>
      </c>
      <c r="E11499" t="s">
        <v>3638</v>
      </c>
      <c r="F11499" t="s">
        <v>500</v>
      </c>
      <c r="G11499" t="s">
        <v>60959</v>
      </c>
      <c r="H11499" t="s">
        <v>60960</v>
      </c>
      <c r="I11499" t="s">
        <v>19728</v>
      </c>
      <c r="J11499" t="s">
        <v>60961</v>
      </c>
      <c r="K11499" t="s">
        <v>60962</v>
      </c>
      <c r="L11499" t="s">
        <v>303</v>
      </c>
      <c r="M11499" t="s">
        <v>9985</v>
      </c>
    </row>
    <row r="11500" spans="1:13" x14ac:dyDescent="0.2">
      <c r="A11500" t="s">
        <v>38143</v>
      </c>
      <c r="B11500" t="s">
        <v>38144</v>
      </c>
      <c r="C11500" t="s">
        <v>60963</v>
      </c>
      <c r="D11500" t="s">
        <v>7079</v>
      </c>
      <c r="E11500" t="s">
        <v>60964</v>
      </c>
      <c r="F11500" t="s">
        <v>981</v>
      </c>
      <c r="H11500" t="s">
        <v>60965</v>
      </c>
      <c r="I11500" t="s">
        <v>12433</v>
      </c>
      <c r="J11500" t="s">
        <v>60966</v>
      </c>
      <c r="K11500" t="s">
        <v>60967</v>
      </c>
      <c r="L11500" t="s">
        <v>303</v>
      </c>
      <c r="M11500" t="s">
        <v>60968</v>
      </c>
    </row>
    <row r="11501" spans="1:13" x14ac:dyDescent="0.2">
      <c r="A11501" t="s">
        <v>38143</v>
      </c>
      <c r="B11501" t="s">
        <v>38144</v>
      </c>
      <c r="C11501" t="s">
        <v>60969</v>
      </c>
      <c r="D11501" t="s">
        <v>11368</v>
      </c>
      <c r="E11501" t="s">
        <v>60970</v>
      </c>
      <c r="F11501" t="s">
        <v>60971</v>
      </c>
      <c r="G11501" t="s">
        <v>60972</v>
      </c>
      <c r="H11501" t="s">
        <v>12432</v>
      </c>
      <c r="I11501" t="s">
        <v>12433</v>
      </c>
      <c r="J11501" t="s">
        <v>60973</v>
      </c>
      <c r="K11501" t="s">
        <v>60974</v>
      </c>
      <c r="L11501" t="s">
        <v>303</v>
      </c>
      <c r="M11501" t="s">
        <v>994</v>
      </c>
    </row>
    <row r="11502" spans="1:13" x14ac:dyDescent="0.2">
      <c r="A11502" t="s">
        <v>38143</v>
      </c>
      <c r="B11502" t="s">
        <v>38144</v>
      </c>
      <c r="C11502" t="s">
        <v>60975</v>
      </c>
      <c r="D11502" t="s">
        <v>60572</v>
      </c>
      <c r="E11502" t="s">
        <v>6193</v>
      </c>
      <c r="F11502" t="s">
        <v>60976</v>
      </c>
      <c r="G11502" t="s">
        <v>60676</v>
      </c>
      <c r="I11502" t="s">
        <v>12433</v>
      </c>
      <c r="J11502" t="s">
        <v>60977</v>
      </c>
      <c r="K11502" t="s">
        <v>60978</v>
      </c>
      <c r="L11502" t="s">
        <v>303</v>
      </c>
      <c r="M11502" t="s">
        <v>8146</v>
      </c>
    </row>
    <row r="11503" spans="1:13" x14ac:dyDescent="0.2">
      <c r="A11503" t="s">
        <v>38143</v>
      </c>
      <c r="B11503" t="s">
        <v>38144</v>
      </c>
      <c r="C11503" t="s">
        <v>60979</v>
      </c>
      <c r="D11503" t="s">
        <v>60980</v>
      </c>
      <c r="E11503" t="s">
        <v>60981</v>
      </c>
      <c r="F11503" t="s">
        <v>1063</v>
      </c>
      <c r="G11503" t="s">
        <v>8844</v>
      </c>
      <c r="I11503" t="s">
        <v>12433</v>
      </c>
      <c r="J11503" t="s">
        <v>60982</v>
      </c>
      <c r="K11503" t="s">
        <v>60983</v>
      </c>
      <c r="L11503" t="s">
        <v>303</v>
      </c>
      <c r="M11503" t="s">
        <v>14127</v>
      </c>
    </row>
    <row r="11504" spans="1:13" x14ac:dyDescent="0.2">
      <c r="A11504" t="s">
        <v>38143</v>
      </c>
      <c r="B11504" t="s">
        <v>38144</v>
      </c>
      <c r="C11504" t="s">
        <v>60984</v>
      </c>
      <c r="D11504" t="s">
        <v>572</v>
      </c>
      <c r="E11504" t="s">
        <v>573</v>
      </c>
      <c r="F11504" t="s">
        <v>60985</v>
      </c>
      <c r="G11504" t="s">
        <v>60986</v>
      </c>
      <c r="H11504" t="s">
        <v>12433</v>
      </c>
      <c r="J11504" t="s">
        <v>60987</v>
      </c>
      <c r="K11504" t="s">
        <v>60988</v>
      </c>
      <c r="L11504" t="s">
        <v>303</v>
      </c>
      <c r="M11504" t="s">
        <v>34725</v>
      </c>
    </row>
    <row r="11505" spans="1:13" x14ac:dyDescent="0.2">
      <c r="A11505" t="s">
        <v>38143</v>
      </c>
      <c r="B11505" t="s">
        <v>38144</v>
      </c>
      <c r="C11505" t="s">
        <v>60989</v>
      </c>
      <c r="D11505" t="s">
        <v>60990</v>
      </c>
      <c r="E11505" t="s">
        <v>60991</v>
      </c>
      <c r="F11505" t="s">
        <v>60992</v>
      </c>
      <c r="G11505" t="s">
        <v>60993</v>
      </c>
      <c r="H11505" t="s">
        <v>60676</v>
      </c>
      <c r="I11505" t="s">
        <v>20069</v>
      </c>
      <c r="J11505" t="s">
        <v>60994</v>
      </c>
      <c r="K11505" t="s">
        <v>60995</v>
      </c>
      <c r="L11505" t="s">
        <v>303</v>
      </c>
      <c r="M11505" t="s">
        <v>60996</v>
      </c>
    </row>
    <row r="11506" spans="1:13" x14ac:dyDescent="0.2">
      <c r="A11506" t="s">
        <v>38143</v>
      </c>
      <c r="B11506" t="s">
        <v>38144</v>
      </c>
      <c r="C11506" t="s">
        <v>60997</v>
      </c>
      <c r="D11506" t="s">
        <v>572</v>
      </c>
      <c r="E11506" t="s">
        <v>573</v>
      </c>
      <c r="F11506" t="s">
        <v>60998</v>
      </c>
      <c r="H11506" t="s">
        <v>19752</v>
      </c>
      <c r="I11506" t="s">
        <v>19728</v>
      </c>
      <c r="J11506" t="s">
        <v>60999</v>
      </c>
      <c r="K11506" t="s">
        <v>61000</v>
      </c>
      <c r="L11506" t="s">
        <v>303</v>
      </c>
      <c r="M11506" t="s">
        <v>6382</v>
      </c>
    </row>
    <row r="11507" spans="1:13" x14ac:dyDescent="0.2">
      <c r="A11507" t="s">
        <v>38143</v>
      </c>
      <c r="B11507" t="s">
        <v>38144</v>
      </c>
      <c r="C11507" t="s">
        <v>61001</v>
      </c>
      <c r="D11507" t="s">
        <v>394</v>
      </c>
      <c r="E11507" t="s">
        <v>3638</v>
      </c>
      <c r="F11507" t="s">
        <v>1102</v>
      </c>
      <c r="G11507" t="s">
        <v>61002</v>
      </c>
      <c r="H11507" t="s">
        <v>20018</v>
      </c>
      <c r="J11507" t="s">
        <v>61003</v>
      </c>
      <c r="K11507" t="s">
        <v>61004</v>
      </c>
      <c r="L11507" t="s">
        <v>303</v>
      </c>
      <c r="M11507" t="s">
        <v>25360</v>
      </c>
    </row>
    <row r="11508" spans="1:13" x14ac:dyDescent="0.2">
      <c r="A11508" t="s">
        <v>38143</v>
      </c>
      <c r="B11508" t="s">
        <v>38144</v>
      </c>
      <c r="C11508" t="s">
        <v>61005</v>
      </c>
      <c r="D11508" t="s">
        <v>349</v>
      </c>
      <c r="F11508" t="s">
        <v>61006</v>
      </c>
      <c r="G11508" t="s">
        <v>19739</v>
      </c>
      <c r="H11508" t="s">
        <v>12433</v>
      </c>
      <c r="J11508" t="s">
        <v>61007</v>
      </c>
      <c r="K11508" t="s">
        <v>61008</v>
      </c>
      <c r="L11508" t="s">
        <v>303</v>
      </c>
      <c r="M11508" t="s">
        <v>422</v>
      </c>
    </row>
    <row r="11509" spans="1:13" x14ac:dyDescent="0.2">
      <c r="A11509" t="s">
        <v>38143</v>
      </c>
      <c r="B11509" t="s">
        <v>38144</v>
      </c>
      <c r="C11509" t="s">
        <v>61009</v>
      </c>
      <c r="D11509" t="s">
        <v>61010</v>
      </c>
      <c r="E11509" t="s">
        <v>61010</v>
      </c>
      <c r="F11509" t="s">
        <v>61011</v>
      </c>
      <c r="G11509" t="s">
        <v>19727</v>
      </c>
      <c r="J11509" t="s">
        <v>61012</v>
      </c>
      <c r="K11509" t="s">
        <v>302</v>
      </c>
      <c r="L11509" t="s">
        <v>303</v>
      </c>
      <c r="M11509" t="s">
        <v>55247</v>
      </c>
    </row>
    <row r="11510" spans="1:13" x14ac:dyDescent="0.2">
      <c r="A11510" t="s">
        <v>38143</v>
      </c>
      <c r="B11510" t="s">
        <v>38144</v>
      </c>
      <c r="C11510" t="s">
        <v>61013</v>
      </c>
      <c r="D11510" t="s">
        <v>572</v>
      </c>
      <c r="E11510" t="s">
        <v>573</v>
      </c>
      <c r="F11510" t="s">
        <v>61014</v>
      </c>
      <c r="G11510" t="s">
        <v>7068</v>
      </c>
      <c r="H11510" t="s">
        <v>19727</v>
      </c>
      <c r="J11510" t="s">
        <v>61015</v>
      </c>
      <c r="K11510" t="s">
        <v>302</v>
      </c>
      <c r="L11510" t="s">
        <v>303</v>
      </c>
      <c r="M11510" t="s">
        <v>7631</v>
      </c>
    </row>
    <row r="11511" spans="1:13" x14ac:dyDescent="0.2">
      <c r="A11511" t="s">
        <v>38143</v>
      </c>
      <c r="B11511" t="s">
        <v>38144</v>
      </c>
      <c r="C11511" t="s">
        <v>61016</v>
      </c>
      <c r="D11511" t="s">
        <v>349</v>
      </c>
      <c r="F11511" t="s">
        <v>61017</v>
      </c>
      <c r="G11511" t="s">
        <v>41087</v>
      </c>
      <c r="H11511" t="s">
        <v>19752</v>
      </c>
      <c r="J11511" t="s">
        <v>61018</v>
      </c>
      <c r="K11511" t="s">
        <v>302</v>
      </c>
      <c r="L11511" t="s">
        <v>303</v>
      </c>
      <c r="M11511" t="s">
        <v>422</v>
      </c>
    </row>
    <row r="11512" spans="1:13" x14ac:dyDescent="0.2">
      <c r="A11512" t="s">
        <v>38143</v>
      </c>
      <c r="B11512" t="s">
        <v>38144</v>
      </c>
      <c r="C11512" t="s">
        <v>61019</v>
      </c>
      <c r="D11512" t="s">
        <v>349</v>
      </c>
      <c r="F11512" t="s">
        <v>61020</v>
      </c>
      <c r="G11512" t="s">
        <v>19734</v>
      </c>
      <c r="H11512" t="s">
        <v>19728</v>
      </c>
      <c r="J11512" t="s">
        <v>61021</v>
      </c>
      <c r="K11512" t="s">
        <v>302</v>
      </c>
      <c r="L11512" t="s">
        <v>303</v>
      </c>
      <c r="M11512" t="s">
        <v>422</v>
      </c>
    </row>
    <row r="11513" spans="1:13" x14ac:dyDescent="0.2">
      <c r="A11513" t="s">
        <v>38143</v>
      </c>
      <c r="B11513" t="s">
        <v>38144</v>
      </c>
      <c r="C11513" t="s">
        <v>61022</v>
      </c>
      <c r="D11513" t="s">
        <v>61023</v>
      </c>
      <c r="E11513" t="s">
        <v>61024</v>
      </c>
      <c r="F11513" t="s">
        <v>61025</v>
      </c>
      <c r="H11513" t="s">
        <v>19881</v>
      </c>
      <c r="I11513" t="s">
        <v>12433</v>
      </c>
      <c r="J11513" t="s">
        <v>61026</v>
      </c>
      <c r="K11513" t="s">
        <v>61027</v>
      </c>
      <c r="L11513" t="s">
        <v>303</v>
      </c>
      <c r="M11513" t="s">
        <v>2451</v>
      </c>
    </row>
    <row r="11514" spans="1:13" x14ac:dyDescent="0.2">
      <c r="A11514" t="s">
        <v>38143</v>
      </c>
      <c r="B11514" t="s">
        <v>38144</v>
      </c>
      <c r="C11514" t="s">
        <v>61028</v>
      </c>
      <c r="D11514" t="s">
        <v>61029</v>
      </c>
      <c r="E11514" t="s">
        <v>61030</v>
      </c>
      <c r="F11514" t="s">
        <v>61031</v>
      </c>
      <c r="G11514" t="s">
        <v>19752</v>
      </c>
      <c r="J11514" t="s">
        <v>61032</v>
      </c>
      <c r="K11514" t="s">
        <v>302</v>
      </c>
      <c r="L11514" t="s">
        <v>303</v>
      </c>
      <c r="M11514" t="s">
        <v>10872</v>
      </c>
    </row>
    <row r="11515" spans="1:13" x14ac:dyDescent="0.2">
      <c r="A11515" t="s">
        <v>38143</v>
      </c>
      <c r="B11515" t="s">
        <v>38144</v>
      </c>
      <c r="C11515" t="s">
        <v>61033</v>
      </c>
      <c r="D11515" t="s">
        <v>572</v>
      </c>
      <c r="E11515" t="s">
        <v>573</v>
      </c>
      <c r="F11515" t="s">
        <v>61034</v>
      </c>
      <c r="G11515" t="s">
        <v>60631</v>
      </c>
      <c r="I11515" t="s">
        <v>12433</v>
      </c>
      <c r="J11515" t="s">
        <v>61035</v>
      </c>
      <c r="K11515" t="s">
        <v>61036</v>
      </c>
      <c r="L11515" t="s">
        <v>303</v>
      </c>
      <c r="M11515" t="s">
        <v>60634</v>
      </c>
    </row>
    <row r="11516" spans="1:13" x14ac:dyDescent="0.2">
      <c r="A11516" t="s">
        <v>38143</v>
      </c>
      <c r="B11516" t="s">
        <v>38144</v>
      </c>
      <c r="C11516" t="s">
        <v>61037</v>
      </c>
      <c r="D11516" t="s">
        <v>366</v>
      </c>
      <c r="E11516" t="s">
        <v>367</v>
      </c>
      <c r="F11516" t="s">
        <v>61038</v>
      </c>
      <c r="H11516" t="s">
        <v>60925</v>
      </c>
      <c r="I11516" t="s">
        <v>12433</v>
      </c>
      <c r="J11516" t="s">
        <v>61039</v>
      </c>
      <c r="K11516" t="s">
        <v>61040</v>
      </c>
      <c r="L11516" t="s">
        <v>303</v>
      </c>
      <c r="M11516" t="s">
        <v>3383</v>
      </c>
    </row>
    <row r="11517" spans="1:13" x14ac:dyDescent="0.2">
      <c r="A11517" t="s">
        <v>38143</v>
      </c>
      <c r="B11517" t="s">
        <v>38144</v>
      </c>
      <c r="C11517" t="s">
        <v>61041</v>
      </c>
      <c r="D11517" t="s">
        <v>37593</v>
      </c>
      <c r="E11517" t="s">
        <v>61042</v>
      </c>
      <c r="F11517" t="s">
        <v>61043</v>
      </c>
      <c r="G11517" t="s">
        <v>61044</v>
      </c>
      <c r="H11517" t="s">
        <v>19812</v>
      </c>
      <c r="I11517" t="s">
        <v>19813</v>
      </c>
      <c r="J11517" t="s">
        <v>61045</v>
      </c>
      <c r="K11517" t="s">
        <v>61046</v>
      </c>
      <c r="L11517" t="s">
        <v>303</v>
      </c>
      <c r="M11517" t="s">
        <v>1857</v>
      </c>
    </row>
    <row r="11518" spans="1:13" x14ac:dyDescent="0.2">
      <c r="A11518" t="s">
        <v>38143</v>
      </c>
      <c r="B11518" t="s">
        <v>38144</v>
      </c>
      <c r="C11518" t="s">
        <v>61047</v>
      </c>
      <c r="D11518" t="s">
        <v>19930</v>
      </c>
      <c r="E11518" t="s">
        <v>19931</v>
      </c>
      <c r="F11518" t="s">
        <v>61048</v>
      </c>
      <c r="G11518" t="s">
        <v>61049</v>
      </c>
      <c r="H11518" t="s">
        <v>19752</v>
      </c>
      <c r="J11518" t="s">
        <v>61050</v>
      </c>
      <c r="K11518" t="s">
        <v>61051</v>
      </c>
      <c r="L11518" t="s">
        <v>303</v>
      </c>
      <c r="M11518" t="s">
        <v>1273</v>
      </c>
    </row>
    <row r="11519" spans="1:13" x14ac:dyDescent="0.2">
      <c r="A11519" t="s">
        <v>38143</v>
      </c>
      <c r="B11519" t="s">
        <v>38144</v>
      </c>
      <c r="C11519" t="s">
        <v>61052</v>
      </c>
      <c r="D11519" t="s">
        <v>61053</v>
      </c>
      <c r="E11519" t="s">
        <v>50686</v>
      </c>
      <c r="F11519" t="s">
        <v>61054</v>
      </c>
      <c r="G11519" t="s">
        <v>12447</v>
      </c>
      <c r="H11519" t="s">
        <v>19881</v>
      </c>
      <c r="I11519" t="s">
        <v>12433</v>
      </c>
      <c r="J11519" t="s">
        <v>61055</v>
      </c>
      <c r="K11519" t="s">
        <v>61056</v>
      </c>
      <c r="L11519" t="s">
        <v>303</v>
      </c>
      <c r="M11519" t="s">
        <v>13384</v>
      </c>
    </row>
    <row r="11520" spans="1:13" x14ac:dyDescent="0.2">
      <c r="A11520" t="s">
        <v>38143</v>
      </c>
      <c r="B11520" t="s">
        <v>38144</v>
      </c>
      <c r="C11520" t="s">
        <v>61057</v>
      </c>
      <c r="D11520" t="s">
        <v>513</v>
      </c>
      <c r="E11520" t="s">
        <v>2638</v>
      </c>
      <c r="F11520" t="s">
        <v>61058</v>
      </c>
      <c r="G11520" t="s">
        <v>61059</v>
      </c>
      <c r="H11520" t="s">
        <v>19734</v>
      </c>
      <c r="I11520" t="s">
        <v>19728</v>
      </c>
      <c r="J11520" t="s">
        <v>61060</v>
      </c>
      <c r="K11520" t="s">
        <v>61061</v>
      </c>
      <c r="L11520" t="s">
        <v>303</v>
      </c>
      <c r="M11520" t="s">
        <v>20934</v>
      </c>
    </row>
    <row r="11521" spans="1:13" x14ac:dyDescent="0.2">
      <c r="A11521" t="s">
        <v>38143</v>
      </c>
      <c r="B11521" t="s">
        <v>38144</v>
      </c>
      <c r="C11521" t="s">
        <v>61062</v>
      </c>
      <c r="D11521" t="s">
        <v>19871</v>
      </c>
      <c r="E11521" t="s">
        <v>61063</v>
      </c>
      <c r="F11521" t="s">
        <v>61064</v>
      </c>
      <c r="H11521" t="s">
        <v>20018</v>
      </c>
      <c r="I11521" t="s">
        <v>61065</v>
      </c>
      <c r="J11521" t="s">
        <v>61066</v>
      </c>
      <c r="K11521" t="s">
        <v>61067</v>
      </c>
      <c r="L11521" t="s">
        <v>303</v>
      </c>
      <c r="M11521" t="s">
        <v>61068</v>
      </c>
    </row>
    <row r="11522" spans="1:13" x14ac:dyDescent="0.2">
      <c r="A11522" t="s">
        <v>38143</v>
      </c>
      <c r="B11522" t="s">
        <v>38144</v>
      </c>
      <c r="C11522" t="s">
        <v>61069</v>
      </c>
      <c r="D11522" t="s">
        <v>572</v>
      </c>
      <c r="E11522" t="s">
        <v>573</v>
      </c>
      <c r="F11522" t="s">
        <v>61070</v>
      </c>
      <c r="H11522" t="s">
        <v>19881</v>
      </c>
      <c r="I11522" t="s">
        <v>12433</v>
      </c>
      <c r="J11522" t="s">
        <v>61071</v>
      </c>
      <c r="K11522" t="s">
        <v>61072</v>
      </c>
      <c r="L11522" t="s">
        <v>303</v>
      </c>
      <c r="M11522" t="s">
        <v>60634</v>
      </c>
    </row>
    <row r="11523" spans="1:13" x14ac:dyDescent="0.2">
      <c r="A11523" t="s">
        <v>38143</v>
      </c>
      <c r="B11523" t="s">
        <v>38144</v>
      </c>
      <c r="C11523" t="s">
        <v>61073</v>
      </c>
      <c r="D11523" t="s">
        <v>61074</v>
      </c>
      <c r="E11523" t="s">
        <v>61075</v>
      </c>
      <c r="F11523" t="s">
        <v>61076</v>
      </c>
      <c r="G11523" t="s">
        <v>50676</v>
      </c>
      <c r="H11523" t="s">
        <v>61077</v>
      </c>
      <c r="I11523" t="s">
        <v>12433</v>
      </c>
      <c r="J11523" t="s">
        <v>61078</v>
      </c>
      <c r="K11523" t="s">
        <v>61079</v>
      </c>
      <c r="L11523" t="s">
        <v>303</v>
      </c>
      <c r="M11523" t="s">
        <v>61080</v>
      </c>
    </row>
    <row r="11524" spans="1:13" x14ac:dyDescent="0.2">
      <c r="A11524" t="s">
        <v>38143</v>
      </c>
      <c r="B11524" t="s">
        <v>38144</v>
      </c>
      <c r="C11524" t="s">
        <v>61081</v>
      </c>
      <c r="D11524" t="s">
        <v>61082</v>
      </c>
      <c r="E11524" t="s">
        <v>61083</v>
      </c>
      <c r="F11524" t="s">
        <v>61084</v>
      </c>
      <c r="G11524" t="s">
        <v>61085</v>
      </c>
      <c r="H11524" t="s">
        <v>60877</v>
      </c>
      <c r="I11524" t="s">
        <v>12433</v>
      </c>
      <c r="J11524" t="s">
        <v>61086</v>
      </c>
      <c r="K11524" t="s">
        <v>61087</v>
      </c>
      <c r="L11524" t="s">
        <v>303</v>
      </c>
      <c r="M11524" t="s">
        <v>61088</v>
      </c>
    </row>
    <row r="11525" spans="1:13" x14ac:dyDescent="0.2">
      <c r="A11525" t="s">
        <v>38143</v>
      </c>
      <c r="B11525" t="s">
        <v>38144</v>
      </c>
      <c r="C11525" t="s">
        <v>61089</v>
      </c>
      <c r="D11525" t="s">
        <v>20129</v>
      </c>
      <c r="E11525" t="s">
        <v>61090</v>
      </c>
      <c r="F11525" t="s">
        <v>61091</v>
      </c>
      <c r="G11525" t="s">
        <v>61092</v>
      </c>
      <c r="H11525" t="s">
        <v>19728</v>
      </c>
      <c r="J11525" t="s">
        <v>61093</v>
      </c>
      <c r="K11525" t="s">
        <v>302</v>
      </c>
      <c r="L11525" t="s">
        <v>303</v>
      </c>
      <c r="M11525" t="s">
        <v>1141</v>
      </c>
    </row>
    <row r="11526" spans="1:13" x14ac:dyDescent="0.2">
      <c r="A11526" t="s">
        <v>38143</v>
      </c>
      <c r="B11526" t="s">
        <v>38144</v>
      </c>
      <c r="C11526" t="s">
        <v>61094</v>
      </c>
      <c r="D11526" t="s">
        <v>61095</v>
      </c>
      <c r="E11526" t="s">
        <v>493</v>
      </c>
      <c r="F11526" t="s">
        <v>61096</v>
      </c>
      <c r="G11526" t="s">
        <v>19817</v>
      </c>
      <c r="H11526" t="s">
        <v>19752</v>
      </c>
      <c r="I11526" t="s">
        <v>19728</v>
      </c>
      <c r="J11526" t="s">
        <v>61097</v>
      </c>
      <c r="K11526" t="s">
        <v>61098</v>
      </c>
      <c r="L11526" t="s">
        <v>303</v>
      </c>
      <c r="M11526" t="s">
        <v>4987</v>
      </c>
    </row>
    <row r="11527" spans="1:13" x14ac:dyDescent="0.2">
      <c r="A11527" t="s">
        <v>38143</v>
      </c>
      <c r="B11527" t="s">
        <v>38144</v>
      </c>
      <c r="C11527" t="s">
        <v>61099</v>
      </c>
      <c r="D11527" t="s">
        <v>61100</v>
      </c>
      <c r="E11527" t="s">
        <v>61101</v>
      </c>
      <c r="F11527" t="s">
        <v>61102</v>
      </c>
      <c r="G11527" t="s">
        <v>55641</v>
      </c>
      <c r="H11527" t="s">
        <v>20069</v>
      </c>
      <c r="I11527" t="s">
        <v>12433</v>
      </c>
      <c r="J11527" t="s">
        <v>61103</v>
      </c>
      <c r="K11527" t="s">
        <v>61104</v>
      </c>
      <c r="L11527" t="s">
        <v>303</v>
      </c>
      <c r="M11527" t="s">
        <v>61105</v>
      </c>
    </row>
    <row r="11528" spans="1:13" x14ac:dyDescent="0.2">
      <c r="A11528" t="s">
        <v>38143</v>
      </c>
      <c r="B11528" t="s">
        <v>38144</v>
      </c>
      <c r="C11528" t="s">
        <v>61106</v>
      </c>
      <c r="D11528" t="s">
        <v>7079</v>
      </c>
      <c r="E11528" t="s">
        <v>61107</v>
      </c>
      <c r="F11528" t="s">
        <v>61108</v>
      </c>
      <c r="G11528" t="s">
        <v>19739</v>
      </c>
      <c r="H11528" t="s">
        <v>19882</v>
      </c>
      <c r="I11528" t="s">
        <v>12433</v>
      </c>
      <c r="J11528" t="s">
        <v>61109</v>
      </c>
      <c r="K11528" t="s">
        <v>61110</v>
      </c>
      <c r="L11528" t="s">
        <v>303</v>
      </c>
      <c r="M11528" t="s">
        <v>5577</v>
      </c>
    </row>
    <row r="11529" spans="1:13" x14ac:dyDescent="0.2">
      <c r="A11529" t="s">
        <v>38143</v>
      </c>
      <c r="B11529" t="s">
        <v>38144</v>
      </c>
      <c r="C11529" t="s">
        <v>61111</v>
      </c>
      <c r="D11529" t="s">
        <v>349</v>
      </c>
      <c r="F11529" t="s">
        <v>61112</v>
      </c>
      <c r="G11529" t="s">
        <v>19867</v>
      </c>
      <c r="H11529" t="s">
        <v>19728</v>
      </c>
      <c r="J11529" t="s">
        <v>61113</v>
      </c>
      <c r="K11529" t="s">
        <v>61114</v>
      </c>
      <c r="L11529" t="s">
        <v>303</v>
      </c>
      <c r="M11529" t="s">
        <v>422</v>
      </c>
    </row>
    <row r="11530" spans="1:13" x14ac:dyDescent="0.2">
      <c r="A11530" t="s">
        <v>38143</v>
      </c>
      <c r="B11530" t="s">
        <v>38144</v>
      </c>
      <c r="C11530" t="s">
        <v>61115</v>
      </c>
      <c r="D11530" t="s">
        <v>349</v>
      </c>
      <c r="F11530" t="s">
        <v>61116</v>
      </c>
      <c r="G11530" t="s">
        <v>60547</v>
      </c>
      <c r="H11530" t="s">
        <v>12433</v>
      </c>
      <c r="J11530" t="s">
        <v>61117</v>
      </c>
      <c r="K11530" t="s">
        <v>61118</v>
      </c>
      <c r="L11530" t="s">
        <v>303</v>
      </c>
      <c r="M11530" t="s">
        <v>61119</v>
      </c>
    </row>
    <row r="11531" spans="1:13" x14ac:dyDescent="0.2">
      <c r="A11531" t="s">
        <v>38143</v>
      </c>
      <c r="B11531" t="s">
        <v>38144</v>
      </c>
      <c r="C11531" t="s">
        <v>61120</v>
      </c>
      <c r="D11531" t="s">
        <v>30538</v>
      </c>
      <c r="E11531" t="s">
        <v>61121</v>
      </c>
      <c r="F11531" t="s">
        <v>61122</v>
      </c>
      <c r="G11531" t="s">
        <v>61123</v>
      </c>
      <c r="H11531" t="s">
        <v>61124</v>
      </c>
      <c r="I11531" t="s">
        <v>61125</v>
      </c>
      <c r="J11531" t="s">
        <v>61126</v>
      </c>
      <c r="K11531" t="s">
        <v>61127</v>
      </c>
      <c r="L11531" t="s">
        <v>303</v>
      </c>
      <c r="M11531" t="s">
        <v>3423</v>
      </c>
    </row>
    <row r="11532" spans="1:13" x14ac:dyDescent="0.2">
      <c r="A11532" t="s">
        <v>38143</v>
      </c>
      <c r="B11532" t="s">
        <v>38144</v>
      </c>
      <c r="C11532" t="s">
        <v>61128</v>
      </c>
      <c r="D11532" t="s">
        <v>19749</v>
      </c>
      <c r="E11532" t="s">
        <v>61129</v>
      </c>
      <c r="F11532" t="s">
        <v>61130</v>
      </c>
      <c r="G11532" t="s">
        <v>61131</v>
      </c>
      <c r="H11532" t="s">
        <v>20013</v>
      </c>
      <c r="I11532" t="s">
        <v>19752</v>
      </c>
      <c r="J11532" t="s">
        <v>61132</v>
      </c>
      <c r="K11532" t="s">
        <v>61133</v>
      </c>
      <c r="L11532" t="s">
        <v>303</v>
      </c>
      <c r="M11532" t="s">
        <v>6382</v>
      </c>
    </row>
    <row r="11533" spans="1:13" x14ac:dyDescent="0.2">
      <c r="A11533" t="s">
        <v>38143</v>
      </c>
      <c r="B11533" t="s">
        <v>38144</v>
      </c>
      <c r="C11533" t="s">
        <v>61134</v>
      </c>
      <c r="D11533" t="s">
        <v>366</v>
      </c>
      <c r="E11533" t="s">
        <v>4921</v>
      </c>
      <c r="F11533" t="s">
        <v>61135</v>
      </c>
      <c r="H11533" t="s">
        <v>12432</v>
      </c>
      <c r="I11533" t="s">
        <v>12433</v>
      </c>
      <c r="J11533" t="s">
        <v>61136</v>
      </c>
      <c r="K11533" t="s">
        <v>61137</v>
      </c>
      <c r="L11533" t="s">
        <v>303</v>
      </c>
      <c r="M11533" t="s">
        <v>7748</v>
      </c>
    </row>
    <row r="11534" spans="1:13" x14ac:dyDescent="0.2">
      <c r="A11534" t="s">
        <v>38143</v>
      </c>
      <c r="B11534" t="s">
        <v>38144</v>
      </c>
      <c r="C11534" t="s">
        <v>61138</v>
      </c>
      <c r="D11534" t="s">
        <v>349</v>
      </c>
      <c r="E11534" t="s">
        <v>424</v>
      </c>
      <c r="F11534" t="s">
        <v>12065</v>
      </c>
      <c r="G11534" t="s">
        <v>61139</v>
      </c>
      <c r="H11534" t="s">
        <v>19752</v>
      </c>
      <c r="I11534" t="s">
        <v>19728</v>
      </c>
      <c r="J11534" t="s">
        <v>61140</v>
      </c>
      <c r="K11534" t="s">
        <v>61141</v>
      </c>
      <c r="L11534" t="s">
        <v>303</v>
      </c>
      <c r="M11534" t="s">
        <v>14432</v>
      </c>
    </row>
    <row r="11535" spans="1:13" x14ac:dyDescent="0.2">
      <c r="A11535" t="s">
        <v>38143</v>
      </c>
      <c r="B11535" t="s">
        <v>38144</v>
      </c>
      <c r="C11535" t="s">
        <v>61142</v>
      </c>
      <c r="D11535" t="s">
        <v>349</v>
      </c>
      <c r="E11535" t="s">
        <v>424</v>
      </c>
      <c r="F11535" t="s">
        <v>21594</v>
      </c>
      <c r="G11535" t="s">
        <v>61143</v>
      </c>
      <c r="H11535" t="s">
        <v>60609</v>
      </c>
      <c r="I11535" t="s">
        <v>12433</v>
      </c>
      <c r="J11535" t="s">
        <v>61144</v>
      </c>
      <c r="K11535" t="s">
        <v>61145</v>
      </c>
      <c r="L11535" t="s">
        <v>303</v>
      </c>
      <c r="M11535" t="s">
        <v>60696</v>
      </c>
    </row>
    <row r="11536" spans="1:13" x14ac:dyDescent="0.2">
      <c r="A11536" t="s">
        <v>38143</v>
      </c>
      <c r="B11536" t="s">
        <v>38144</v>
      </c>
      <c r="C11536" t="s">
        <v>61146</v>
      </c>
      <c r="D11536" t="s">
        <v>492</v>
      </c>
      <c r="E11536" t="s">
        <v>493</v>
      </c>
      <c r="F11536" t="s">
        <v>61147</v>
      </c>
      <c r="G11536" t="s">
        <v>54059</v>
      </c>
      <c r="I11536" t="s">
        <v>20069</v>
      </c>
      <c r="J11536" t="s">
        <v>61148</v>
      </c>
      <c r="K11536" t="s">
        <v>61149</v>
      </c>
      <c r="L11536" t="s">
        <v>303</v>
      </c>
      <c r="M11536" t="s">
        <v>6080</v>
      </c>
    </row>
    <row r="11537" spans="1:13" x14ac:dyDescent="0.2">
      <c r="A11537" t="s">
        <v>38143</v>
      </c>
      <c r="B11537" t="s">
        <v>38144</v>
      </c>
      <c r="C11537" t="s">
        <v>61150</v>
      </c>
      <c r="D11537" t="s">
        <v>572</v>
      </c>
      <c r="E11537" t="s">
        <v>573</v>
      </c>
      <c r="F11537" t="s">
        <v>61151</v>
      </c>
      <c r="G11537" t="s">
        <v>19739</v>
      </c>
      <c r="H11537" t="s">
        <v>12433</v>
      </c>
      <c r="J11537" t="s">
        <v>61152</v>
      </c>
      <c r="K11537" t="s">
        <v>61153</v>
      </c>
      <c r="L11537" t="s">
        <v>303</v>
      </c>
      <c r="M11537" t="s">
        <v>60685</v>
      </c>
    </row>
    <row r="11538" spans="1:13" x14ac:dyDescent="0.2">
      <c r="A11538" t="s">
        <v>38143</v>
      </c>
      <c r="B11538" t="s">
        <v>38144</v>
      </c>
      <c r="C11538" t="s">
        <v>61154</v>
      </c>
      <c r="D11538" t="s">
        <v>572</v>
      </c>
      <c r="E11538" t="s">
        <v>573</v>
      </c>
      <c r="F11538" t="s">
        <v>29397</v>
      </c>
      <c r="G11538" t="s">
        <v>61155</v>
      </c>
      <c r="H11538" t="s">
        <v>60715</v>
      </c>
      <c r="I11538" t="s">
        <v>12433</v>
      </c>
      <c r="J11538" t="s">
        <v>61156</v>
      </c>
      <c r="K11538" t="s">
        <v>61157</v>
      </c>
      <c r="L11538" t="s">
        <v>303</v>
      </c>
      <c r="M11538" t="s">
        <v>60685</v>
      </c>
    </row>
    <row r="11539" spans="1:13" x14ac:dyDescent="0.2">
      <c r="A11539" t="s">
        <v>38143</v>
      </c>
      <c r="B11539" t="s">
        <v>38144</v>
      </c>
      <c r="C11539" t="s">
        <v>61158</v>
      </c>
      <c r="D11539" t="s">
        <v>513</v>
      </c>
      <c r="E11539" t="s">
        <v>2638</v>
      </c>
      <c r="F11539" t="s">
        <v>61159</v>
      </c>
      <c r="H11539" t="s">
        <v>20018</v>
      </c>
      <c r="I11539" t="s">
        <v>19728</v>
      </c>
      <c r="J11539" t="s">
        <v>61160</v>
      </c>
      <c r="K11539" t="s">
        <v>61161</v>
      </c>
      <c r="L11539" t="s">
        <v>303</v>
      </c>
      <c r="M11539" t="s">
        <v>17375</v>
      </c>
    </row>
    <row r="11540" spans="1:13" x14ac:dyDescent="0.2">
      <c r="A11540" t="s">
        <v>38143</v>
      </c>
      <c r="B11540" t="s">
        <v>38144</v>
      </c>
      <c r="C11540" t="s">
        <v>61162</v>
      </c>
      <c r="D11540" t="s">
        <v>572</v>
      </c>
      <c r="E11540" t="s">
        <v>573</v>
      </c>
      <c r="F11540" t="s">
        <v>10297</v>
      </c>
      <c r="G11540" t="s">
        <v>61163</v>
      </c>
      <c r="H11540" t="s">
        <v>60909</v>
      </c>
      <c r="I11540" t="s">
        <v>12433</v>
      </c>
      <c r="J11540" t="s">
        <v>61164</v>
      </c>
      <c r="K11540" t="s">
        <v>61165</v>
      </c>
      <c r="L11540" t="s">
        <v>303</v>
      </c>
      <c r="M11540" t="s">
        <v>6382</v>
      </c>
    </row>
    <row r="11541" spans="1:13" x14ac:dyDescent="0.2">
      <c r="A11541" t="s">
        <v>38143</v>
      </c>
      <c r="B11541" t="s">
        <v>38144</v>
      </c>
      <c r="C11541" t="s">
        <v>61166</v>
      </c>
      <c r="D11541" t="s">
        <v>60583</v>
      </c>
      <c r="E11541" t="s">
        <v>44395</v>
      </c>
      <c r="F11541" t="s">
        <v>61167</v>
      </c>
      <c r="G11541" t="s">
        <v>19881</v>
      </c>
      <c r="I11541" t="s">
        <v>12433</v>
      </c>
      <c r="J11541" t="s">
        <v>61168</v>
      </c>
      <c r="K11541" t="s">
        <v>61169</v>
      </c>
      <c r="L11541" t="s">
        <v>303</v>
      </c>
      <c r="M11541" t="s">
        <v>9568</v>
      </c>
    </row>
    <row r="11542" spans="1:13" x14ac:dyDescent="0.2">
      <c r="A11542" t="s">
        <v>38143</v>
      </c>
      <c r="B11542" t="s">
        <v>38144</v>
      </c>
      <c r="C11542" t="s">
        <v>61170</v>
      </c>
      <c r="D11542" t="s">
        <v>5875</v>
      </c>
      <c r="E11542" t="s">
        <v>296</v>
      </c>
      <c r="F11542" t="s">
        <v>61171</v>
      </c>
      <c r="G11542" t="s">
        <v>61172</v>
      </c>
      <c r="I11542" t="s">
        <v>12433</v>
      </c>
      <c r="J11542" t="s">
        <v>61173</v>
      </c>
      <c r="K11542" t="s">
        <v>61174</v>
      </c>
      <c r="L11542" t="s">
        <v>303</v>
      </c>
      <c r="M11542" t="s">
        <v>20512</v>
      </c>
    </row>
    <row r="11543" spans="1:13" x14ac:dyDescent="0.2">
      <c r="A11543" t="s">
        <v>38143</v>
      </c>
      <c r="B11543" t="s">
        <v>38144</v>
      </c>
      <c r="C11543" t="s">
        <v>61175</v>
      </c>
      <c r="D11543" t="s">
        <v>5621</v>
      </c>
      <c r="E11543" t="s">
        <v>60863</v>
      </c>
      <c r="F11543" t="s">
        <v>61176</v>
      </c>
      <c r="G11543" t="s">
        <v>61177</v>
      </c>
      <c r="H11543" t="s">
        <v>19752</v>
      </c>
      <c r="I11543" t="s">
        <v>19728</v>
      </c>
      <c r="J11543" t="s">
        <v>61178</v>
      </c>
      <c r="K11543" t="s">
        <v>61179</v>
      </c>
      <c r="L11543" t="s">
        <v>303</v>
      </c>
      <c r="M11543" t="s">
        <v>2631</v>
      </c>
    </row>
    <row r="11544" spans="1:13" x14ac:dyDescent="0.2">
      <c r="A11544" t="s">
        <v>38143</v>
      </c>
      <c r="B11544" t="s">
        <v>38144</v>
      </c>
      <c r="C11544" t="s">
        <v>61180</v>
      </c>
      <c r="D11544" t="s">
        <v>349</v>
      </c>
      <c r="F11544" t="s">
        <v>61181</v>
      </c>
      <c r="H11544" t="s">
        <v>19727</v>
      </c>
      <c r="J11544" t="s">
        <v>61182</v>
      </c>
      <c r="K11544" t="s">
        <v>61183</v>
      </c>
      <c r="L11544" t="s">
        <v>303</v>
      </c>
      <c r="M11544" t="s">
        <v>422</v>
      </c>
    </row>
    <row r="11545" spans="1:13" x14ac:dyDescent="0.2">
      <c r="A11545" t="s">
        <v>38143</v>
      </c>
      <c r="B11545" t="s">
        <v>38144</v>
      </c>
      <c r="C11545" t="s">
        <v>61184</v>
      </c>
      <c r="D11545" t="s">
        <v>61185</v>
      </c>
      <c r="E11545" t="s">
        <v>61186</v>
      </c>
      <c r="F11545" t="s">
        <v>61187</v>
      </c>
      <c r="G11545" t="s">
        <v>54059</v>
      </c>
      <c r="H11545" t="s">
        <v>20069</v>
      </c>
      <c r="J11545" t="s">
        <v>61188</v>
      </c>
      <c r="K11545" t="s">
        <v>61189</v>
      </c>
      <c r="L11545" t="s">
        <v>303</v>
      </c>
      <c r="M11545" t="s">
        <v>5626</v>
      </c>
    </row>
    <row r="11546" spans="1:13" x14ac:dyDescent="0.2">
      <c r="A11546" t="s">
        <v>38143</v>
      </c>
      <c r="B11546" t="s">
        <v>38144</v>
      </c>
      <c r="C11546" t="s">
        <v>61190</v>
      </c>
      <c r="D11546" t="s">
        <v>572</v>
      </c>
      <c r="E11546" t="s">
        <v>573</v>
      </c>
      <c r="F11546" t="s">
        <v>61191</v>
      </c>
      <c r="G11546" t="s">
        <v>61192</v>
      </c>
      <c r="H11546" t="s">
        <v>19904</v>
      </c>
      <c r="I11546" t="s">
        <v>19728</v>
      </c>
      <c r="J11546" t="s">
        <v>61193</v>
      </c>
      <c r="K11546" t="s">
        <v>61194</v>
      </c>
      <c r="L11546" t="s">
        <v>303</v>
      </c>
      <c r="M11546" t="s">
        <v>1054</v>
      </c>
    </row>
    <row r="11547" spans="1:13" x14ac:dyDescent="0.2">
      <c r="A11547" t="s">
        <v>38143</v>
      </c>
      <c r="B11547" t="s">
        <v>38144</v>
      </c>
      <c r="C11547" t="s">
        <v>61195</v>
      </c>
      <c r="D11547" t="s">
        <v>349</v>
      </c>
      <c r="F11547" t="s">
        <v>61196</v>
      </c>
      <c r="G11547" t="s">
        <v>61002</v>
      </c>
      <c r="H11547" t="s">
        <v>20018</v>
      </c>
      <c r="J11547" t="s">
        <v>61197</v>
      </c>
      <c r="K11547" t="s">
        <v>61198</v>
      </c>
      <c r="L11547" t="s">
        <v>303</v>
      </c>
      <c r="M11547" t="s">
        <v>8505</v>
      </c>
    </row>
    <row r="11548" spans="1:13" x14ac:dyDescent="0.2">
      <c r="A11548" t="s">
        <v>38143</v>
      </c>
      <c r="B11548" t="s">
        <v>38144</v>
      </c>
      <c r="C11548" t="s">
        <v>61199</v>
      </c>
      <c r="D11548" t="s">
        <v>349</v>
      </c>
      <c r="F11548" t="s">
        <v>61200</v>
      </c>
      <c r="G11548" t="s">
        <v>19881</v>
      </c>
      <c r="H11548" t="s">
        <v>12433</v>
      </c>
      <c r="J11548" t="s">
        <v>61071</v>
      </c>
      <c r="K11548" t="s">
        <v>61201</v>
      </c>
      <c r="L11548" t="s">
        <v>303</v>
      </c>
      <c r="M11548" t="s">
        <v>422</v>
      </c>
    </row>
    <row r="11549" spans="1:13" x14ac:dyDescent="0.2">
      <c r="A11549" t="s">
        <v>38143</v>
      </c>
      <c r="B11549" t="s">
        <v>38144</v>
      </c>
      <c r="C11549" t="s">
        <v>61202</v>
      </c>
      <c r="D11549" t="s">
        <v>572</v>
      </c>
      <c r="E11549" t="s">
        <v>573</v>
      </c>
      <c r="F11549" t="s">
        <v>61203</v>
      </c>
      <c r="G11549" t="s">
        <v>41087</v>
      </c>
      <c r="H11549" t="s">
        <v>19752</v>
      </c>
      <c r="I11549" t="s">
        <v>19728</v>
      </c>
      <c r="J11549" t="s">
        <v>61204</v>
      </c>
      <c r="K11549" t="s">
        <v>61205</v>
      </c>
      <c r="L11549" t="s">
        <v>303</v>
      </c>
      <c r="M11549" t="s">
        <v>19785</v>
      </c>
    </row>
    <row r="11550" spans="1:13" x14ac:dyDescent="0.2">
      <c r="A11550" t="s">
        <v>38143</v>
      </c>
      <c r="B11550" t="s">
        <v>38144</v>
      </c>
      <c r="C11550" t="s">
        <v>61206</v>
      </c>
      <c r="D11550" t="s">
        <v>11973</v>
      </c>
      <c r="E11550" t="s">
        <v>61207</v>
      </c>
      <c r="F11550" t="s">
        <v>61208</v>
      </c>
      <c r="G11550" t="s">
        <v>61209</v>
      </c>
      <c r="H11550" t="s">
        <v>19728</v>
      </c>
      <c r="J11550" t="s">
        <v>61210</v>
      </c>
      <c r="K11550" t="s">
        <v>61211</v>
      </c>
      <c r="L11550" t="s">
        <v>303</v>
      </c>
      <c r="M11550" t="s">
        <v>61212</v>
      </c>
    </row>
    <row r="11551" spans="1:13" x14ac:dyDescent="0.2">
      <c r="A11551" t="s">
        <v>38143</v>
      </c>
      <c r="B11551" t="s">
        <v>38144</v>
      </c>
      <c r="C11551" t="s">
        <v>61213</v>
      </c>
      <c r="D11551" t="s">
        <v>572</v>
      </c>
      <c r="E11551" t="s">
        <v>573</v>
      </c>
      <c r="F11551" t="s">
        <v>61214</v>
      </c>
      <c r="G11551" t="s">
        <v>8792</v>
      </c>
      <c r="H11551" t="s">
        <v>20100</v>
      </c>
      <c r="I11551" t="s">
        <v>19728</v>
      </c>
      <c r="J11551" t="s">
        <v>61215</v>
      </c>
      <c r="K11551" t="s">
        <v>61216</v>
      </c>
      <c r="L11551" t="s">
        <v>303</v>
      </c>
      <c r="M11551" t="s">
        <v>19785</v>
      </c>
    </row>
    <row r="11552" spans="1:13" x14ac:dyDescent="0.2">
      <c r="A11552" t="s">
        <v>38143</v>
      </c>
      <c r="B11552" t="s">
        <v>38144</v>
      </c>
      <c r="C11552" t="s">
        <v>61217</v>
      </c>
      <c r="D11552" t="s">
        <v>513</v>
      </c>
      <c r="E11552" t="s">
        <v>2638</v>
      </c>
      <c r="F11552" t="s">
        <v>61218</v>
      </c>
      <c r="G11552" t="s">
        <v>61219</v>
      </c>
      <c r="I11552" t="s">
        <v>19727</v>
      </c>
      <c r="J11552" t="s">
        <v>61220</v>
      </c>
      <c r="K11552" t="s">
        <v>61221</v>
      </c>
      <c r="L11552" t="s">
        <v>303</v>
      </c>
      <c r="M11552" t="s">
        <v>12891</v>
      </c>
    </row>
    <row r="11553" spans="1:13" x14ac:dyDescent="0.2">
      <c r="A11553" t="s">
        <v>38143</v>
      </c>
      <c r="B11553" t="s">
        <v>38144</v>
      </c>
      <c r="C11553" t="s">
        <v>61222</v>
      </c>
      <c r="D11553" t="s">
        <v>5875</v>
      </c>
      <c r="E11553" t="s">
        <v>296</v>
      </c>
      <c r="F11553" t="s">
        <v>14799</v>
      </c>
      <c r="H11553" t="s">
        <v>24828</v>
      </c>
      <c r="I11553" t="s">
        <v>12433</v>
      </c>
      <c r="J11553" t="s">
        <v>61223</v>
      </c>
      <c r="K11553" t="s">
        <v>61224</v>
      </c>
      <c r="L11553" t="s">
        <v>303</v>
      </c>
      <c r="M11553" t="s">
        <v>61225</v>
      </c>
    </row>
    <row r="11554" spans="1:13" x14ac:dyDescent="0.2">
      <c r="A11554" t="s">
        <v>38143</v>
      </c>
      <c r="B11554" t="s">
        <v>38144</v>
      </c>
      <c r="C11554" t="s">
        <v>61226</v>
      </c>
      <c r="D11554" t="s">
        <v>5621</v>
      </c>
      <c r="E11554" t="s">
        <v>60863</v>
      </c>
      <c r="F11554" t="s">
        <v>61227</v>
      </c>
      <c r="G11554" t="s">
        <v>61228</v>
      </c>
      <c r="H11554" t="s">
        <v>19734</v>
      </c>
      <c r="I11554" t="s">
        <v>19728</v>
      </c>
      <c r="J11554" t="s">
        <v>61229</v>
      </c>
      <c r="K11554" t="s">
        <v>61230</v>
      </c>
      <c r="L11554" t="s">
        <v>303</v>
      </c>
      <c r="M11554" t="s">
        <v>2631</v>
      </c>
    </row>
    <row r="11555" spans="1:13" x14ac:dyDescent="0.2">
      <c r="A11555" t="s">
        <v>38143</v>
      </c>
      <c r="B11555" t="s">
        <v>38144</v>
      </c>
      <c r="C11555" t="s">
        <v>61231</v>
      </c>
      <c r="D11555" t="s">
        <v>572</v>
      </c>
      <c r="E11555" t="s">
        <v>573</v>
      </c>
      <c r="F11555" t="s">
        <v>61232</v>
      </c>
      <c r="G11555" t="s">
        <v>61233</v>
      </c>
      <c r="H11555" t="s">
        <v>61234</v>
      </c>
      <c r="I11555" t="s">
        <v>20069</v>
      </c>
      <c r="J11555" t="s">
        <v>61235</v>
      </c>
      <c r="K11555" t="s">
        <v>61236</v>
      </c>
      <c r="L11555" t="s">
        <v>303</v>
      </c>
      <c r="M11555" t="s">
        <v>2749</v>
      </c>
    </row>
    <row r="11556" spans="1:13" x14ac:dyDescent="0.2">
      <c r="A11556" t="s">
        <v>38143</v>
      </c>
      <c r="B11556" t="s">
        <v>38144</v>
      </c>
      <c r="C11556" t="s">
        <v>61237</v>
      </c>
      <c r="D11556" t="s">
        <v>19749</v>
      </c>
      <c r="E11556" t="s">
        <v>46358</v>
      </c>
      <c r="F11556" t="s">
        <v>61238</v>
      </c>
      <c r="G11556" t="s">
        <v>60609</v>
      </c>
      <c r="H11556" t="s">
        <v>12433</v>
      </c>
      <c r="J11556" t="s">
        <v>60888</v>
      </c>
      <c r="K11556" t="s">
        <v>61239</v>
      </c>
      <c r="L11556" t="s">
        <v>303</v>
      </c>
      <c r="M11556" t="s">
        <v>9532</v>
      </c>
    </row>
    <row r="11557" spans="1:13" x14ac:dyDescent="0.2">
      <c r="A11557" t="s">
        <v>38143</v>
      </c>
      <c r="B11557" t="s">
        <v>38144</v>
      </c>
      <c r="C11557" t="s">
        <v>61240</v>
      </c>
      <c r="D11557" t="s">
        <v>349</v>
      </c>
      <c r="F11557" t="s">
        <v>61241</v>
      </c>
      <c r="H11557" t="s">
        <v>20069</v>
      </c>
      <c r="J11557" t="s">
        <v>61242</v>
      </c>
      <c r="K11557" t="s">
        <v>61243</v>
      </c>
      <c r="L11557" t="s">
        <v>303</v>
      </c>
      <c r="M11557" t="s">
        <v>422</v>
      </c>
    </row>
    <row r="11558" spans="1:13" x14ac:dyDescent="0.2">
      <c r="A11558" t="s">
        <v>38143</v>
      </c>
      <c r="B11558" t="s">
        <v>38144</v>
      </c>
      <c r="C11558" t="s">
        <v>61244</v>
      </c>
      <c r="D11558" t="s">
        <v>61245</v>
      </c>
      <c r="E11558" t="s">
        <v>32213</v>
      </c>
      <c r="F11558" t="s">
        <v>61246</v>
      </c>
      <c r="H11558" t="s">
        <v>19727</v>
      </c>
      <c r="I11558" t="s">
        <v>19728</v>
      </c>
      <c r="J11558" t="s">
        <v>61247</v>
      </c>
      <c r="K11558" t="s">
        <v>61248</v>
      </c>
      <c r="L11558" t="s">
        <v>303</v>
      </c>
      <c r="M11558" t="s">
        <v>37077</v>
      </c>
    </row>
    <row r="11559" spans="1:13" x14ac:dyDescent="0.2">
      <c r="A11559" t="s">
        <v>38143</v>
      </c>
      <c r="B11559" t="s">
        <v>38144</v>
      </c>
      <c r="C11559" t="s">
        <v>61249</v>
      </c>
      <c r="D11559" t="s">
        <v>492</v>
      </c>
      <c r="E11559" t="s">
        <v>493</v>
      </c>
      <c r="F11559" t="s">
        <v>61250</v>
      </c>
      <c r="G11559" t="s">
        <v>60676</v>
      </c>
      <c r="H11559" t="s">
        <v>20069</v>
      </c>
      <c r="J11559" t="s">
        <v>61251</v>
      </c>
      <c r="K11559" t="s">
        <v>61252</v>
      </c>
      <c r="L11559" t="s">
        <v>303</v>
      </c>
      <c r="M11559" t="s">
        <v>6080</v>
      </c>
    </row>
    <row r="11560" spans="1:13" x14ac:dyDescent="0.2">
      <c r="A11560" t="s">
        <v>38143</v>
      </c>
      <c r="B11560" t="s">
        <v>38144</v>
      </c>
      <c r="C11560" t="s">
        <v>61253</v>
      </c>
      <c r="D11560" t="s">
        <v>513</v>
      </c>
      <c r="E11560" t="s">
        <v>61254</v>
      </c>
      <c r="F11560" t="s">
        <v>61255</v>
      </c>
      <c r="G11560" t="s">
        <v>19739</v>
      </c>
      <c r="H11560" t="s">
        <v>12433</v>
      </c>
      <c r="J11560" t="s">
        <v>61007</v>
      </c>
      <c r="K11560" t="s">
        <v>61256</v>
      </c>
      <c r="L11560" t="s">
        <v>303</v>
      </c>
      <c r="M11560" t="s">
        <v>61257</v>
      </c>
    </row>
    <row r="11561" spans="1:13" x14ac:dyDescent="0.2">
      <c r="A11561" t="s">
        <v>38143</v>
      </c>
      <c r="B11561" t="s">
        <v>38144</v>
      </c>
      <c r="C11561" t="s">
        <v>61258</v>
      </c>
      <c r="D11561" t="s">
        <v>492</v>
      </c>
      <c r="E11561" t="s">
        <v>493</v>
      </c>
      <c r="F11561" t="s">
        <v>61259</v>
      </c>
      <c r="H11561" t="s">
        <v>20069</v>
      </c>
      <c r="J11561" t="s">
        <v>61260</v>
      </c>
      <c r="K11561" t="s">
        <v>61261</v>
      </c>
      <c r="L11561" t="s">
        <v>303</v>
      </c>
      <c r="M11561" t="s">
        <v>12406</v>
      </c>
    </row>
    <row r="11562" spans="1:13" x14ac:dyDescent="0.2">
      <c r="A11562" t="s">
        <v>38143</v>
      </c>
      <c r="B11562" t="s">
        <v>38144</v>
      </c>
      <c r="C11562" t="s">
        <v>61262</v>
      </c>
      <c r="D11562" t="s">
        <v>19732</v>
      </c>
      <c r="E11562" t="s">
        <v>19871</v>
      </c>
      <c r="F11562" t="s">
        <v>61263</v>
      </c>
      <c r="G11562" t="s">
        <v>19734</v>
      </c>
      <c r="H11562" t="s">
        <v>19728</v>
      </c>
      <c r="J11562" t="s">
        <v>61264</v>
      </c>
      <c r="K11562" t="s">
        <v>61265</v>
      </c>
      <c r="L11562" t="s">
        <v>303</v>
      </c>
      <c r="M11562" t="s">
        <v>61266</v>
      </c>
    </row>
    <row r="11563" spans="1:13" x14ac:dyDescent="0.2">
      <c r="A11563" t="s">
        <v>38143</v>
      </c>
      <c r="B11563" t="s">
        <v>38144</v>
      </c>
      <c r="C11563" t="s">
        <v>61267</v>
      </c>
      <c r="D11563" t="s">
        <v>61268</v>
      </c>
      <c r="E11563" t="s">
        <v>61269</v>
      </c>
      <c r="F11563" t="s">
        <v>61270</v>
      </c>
      <c r="G11563" t="s">
        <v>61271</v>
      </c>
      <c r="H11563" t="s">
        <v>61272</v>
      </c>
      <c r="I11563" t="s">
        <v>19728</v>
      </c>
      <c r="J11563" t="s">
        <v>61273</v>
      </c>
      <c r="K11563" t="s">
        <v>61274</v>
      </c>
      <c r="L11563" t="s">
        <v>303</v>
      </c>
      <c r="M11563" t="s">
        <v>27998</v>
      </c>
    </row>
    <row r="11564" spans="1:13" x14ac:dyDescent="0.2">
      <c r="A11564" t="s">
        <v>38143</v>
      </c>
      <c r="B11564" t="s">
        <v>38144</v>
      </c>
      <c r="C11564" t="s">
        <v>61275</v>
      </c>
      <c r="D11564" t="s">
        <v>513</v>
      </c>
      <c r="E11564" t="s">
        <v>2638</v>
      </c>
      <c r="F11564" t="s">
        <v>61276</v>
      </c>
      <c r="G11564" t="s">
        <v>61277</v>
      </c>
      <c r="H11564" t="s">
        <v>12432</v>
      </c>
      <c r="I11564" t="s">
        <v>12433</v>
      </c>
      <c r="J11564" t="s">
        <v>61278</v>
      </c>
      <c r="K11564" t="s">
        <v>61279</v>
      </c>
      <c r="L11564" t="s">
        <v>303</v>
      </c>
      <c r="M11564" t="s">
        <v>16231</v>
      </c>
    </row>
    <row r="11565" spans="1:13" x14ac:dyDescent="0.2">
      <c r="A11565" t="s">
        <v>38143</v>
      </c>
      <c r="B11565" t="s">
        <v>38144</v>
      </c>
      <c r="C11565" t="s">
        <v>61280</v>
      </c>
      <c r="D11565" t="s">
        <v>10813</v>
      </c>
      <c r="E11565" t="s">
        <v>15063</v>
      </c>
      <c r="F11565" t="s">
        <v>61281</v>
      </c>
      <c r="G11565" t="s">
        <v>12908</v>
      </c>
      <c r="H11565" t="s">
        <v>61282</v>
      </c>
      <c r="I11565" t="s">
        <v>12433</v>
      </c>
      <c r="J11565" t="s">
        <v>61283</v>
      </c>
      <c r="K11565" t="s">
        <v>61284</v>
      </c>
      <c r="L11565" t="s">
        <v>303</v>
      </c>
      <c r="M11565" t="s">
        <v>685</v>
      </c>
    </row>
    <row r="11566" spans="1:13" x14ac:dyDescent="0.2">
      <c r="A11566" t="s">
        <v>38143</v>
      </c>
      <c r="B11566" t="s">
        <v>38144</v>
      </c>
      <c r="C11566" t="s">
        <v>61285</v>
      </c>
      <c r="D11566" t="s">
        <v>349</v>
      </c>
      <c r="E11566" t="s">
        <v>424</v>
      </c>
      <c r="F11566" t="s">
        <v>61286</v>
      </c>
      <c r="G11566" t="s">
        <v>61287</v>
      </c>
      <c r="H11566" t="s">
        <v>60925</v>
      </c>
      <c r="I11566" t="s">
        <v>12433</v>
      </c>
      <c r="J11566" t="s">
        <v>61288</v>
      </c>
      <c r="K11566" t="s">
        <v>61289</v>
      </c>
      <c r="L11566" t="s">
        <v>303</v>
      </c>
      <c r="M11566" t="s">
        <v>60696</v>
      </c>
    </row>
    <row r="11567" spans="1:13" x14ac:dyDescent="0.2">
      <c r="A11567" t="s">
        <v>38143</v>
      </c>
      <c r="B11567" t="s">
        <v>38144</v>
      </c>
      <c r="C11567" t="s">
        <v>61290</v>
      </c>
      <c r="D11567" t="s">
        <v>572</v>
      </c>
      <c r="E11567" t="s">
        <v>573</v>
      </c>
      <c r="F11567" t="s">
        <v>61291</v>
      </c>
      <c r="G11567" t="s">
        <v>60909</v>
      </c>
      <c r="H11567" t="s">
        <v>12433</v>
      </c>
      <c r="J11567" t="s">
        <v>61292</v>
      </c>
      <c r="K11567" t="s">
        <v>61293</v>
      </c>
      <c r="L11567" t="s">
        <v>303</v>
      </c>
      <c r="M11567" t="s">
        <v>60685</v>
      </c>
    </row>
    <row r="11568" spans="1:13" x14ac:dyDescent="0.2">
      <c r="A11568" t="s">
        <v>38143</v>
      </c>
      <c r="B11568" t="s">
        <v>38144</v>
      </c>
      <c r="C11568" t="s">
        <v>61294</v>
      </c>
      <c r="D11568" t="s">
        <v>349</v>
      </c>
      <c r="F11568" t="s">
        <v>61295</v>
      </c>
      <c r="G11568" t="s">
        <v>61296</v>
      </c>
      <c r="I11568" t="s">
        <v>20069</v>
      </c>
      <c r="J11568" t="s">
        <v>61297</v>
      </c>
      <c r="K11568" t="s">
        <v>302</v>
      </c>
      <c r="L11568" t="s">
        <v>303</v>
      </c>
      <c r="M11568" t="s">
        <v>18697</v>
      </c>
    </row>
    <row r="11569" spans="1:13" x14ac:dyDescent="0.2">
      <c r="A11569" t="s">
        <v>38143</v>
      </c>
      <c r="B11569" t="s">
        <v>38144</v>
      </c>
      <c r="C11569" t="s">
        <v>61298</v>
      </c>
      <c r="D11569" t="s">
        <v>11973</v>
      </c>
      <c r="E11569" t="s">
        <v>2470</v>
      </c>
      <c r="F11569" t="s">
        <v>61299</v>
      </c>
      <c r="H11569" t="s">
        <v>19752</v>
      </c>
      <c r="I11569" t="s">
        <v>19728</v>
      </c>
      <c r="J11569" t="s">
        <v>61300</v>
      </c>
      <c r="K11569" t="s">
        <v>61301</v>
      </c>
      <c r="L11569" t="s">
        <v>303</v>
      </c>
      <c r="M11569" t="s">
        <v>34329</v>
      </c>
    </row>
    <row r="11570" spans="1:13" x14ac:dyDescent="0.2">
      <c r="A11570" t="s">
        <v>38143</v>
      </c>
      <c r="B11570" t="s">
        <v>38144</v>
      </c>
      <c r="C11570" t="s">
        <v>61302</v>
      </c>
      <c r="D11570" t="s">
        <v>14271</v>
      </c>
      <c r="F11570" t="s">
        <v>61303</v>
      </c>
      <c r="G11570" t="s">
        <v>981</v>
      </c>
      <c r="H11570" t="s">
        <v>7068</v>
      </c>
      <c r="I11570" t="s">
        <v>19727</v>
      </c>
      <c r="J11570" t="s">
        <v>61304</v>
      </c>
      <c r="K11570" t="s">
        <v>61305</v>
      </c>
      <c r="L11570" t="s">
        <v>303</v>
      </c>
      <c r="M11570" t="s">
        <v>422</v>
      </c>
    </row>
    <row r="11571" spans="1:13" x14ac:dyDescent="0.2">
      <c r="A11571" t="s">
        <v>38143</v>
      </c>
      <c r="B11571" t="s">
        <v>38144</v>
      </c>
      <c r="C11571" t="s">
        <v>61306</v>
      </c>
      <c r="D11571" t="s">
        <v>394</v>
      </c>
      <c r="F11571" t="s">
        <v>484</v>
      </c>
      <c r="G11571" t="s">
        <v>1720</v>
      </c>
      <c r="H11571" t="s">
        <v>61307</v>
      </c>
      <c r="I11571" t="s">
        <v>61308</v>
      </c>
      <c r="J11571" t="s">
        <v>61309</v>
      </c>
      <c r="K11571" t="s">
        <v>61310</v>
      </c>
      <c r="L11571" t="s">
        <v>303</v>
      </c>
      <c r="M11571" t="s">
        <v>20934</v>
      </c>
    </row>
    <row r="11572" spans="1:13" x14ac:dyDescent="0.2">
      <c r="A11572" t="s">
        <v>38143</v>
      </c>
      <c r="B11572" t="s">
        <v>38144</v>
      </c>
      <c r="C11572" t="s">
        <v>61311</v>
      </c>
      <c r="D11572" t="s">
        <v>366</v>
      </c>
      <c r="E11572" t="s">
        <v>367</v>
      </c>
      <c r="F11572" t="s">
        <v>61312</v>
      </c>
      <c r="G11572" t="s">
        <v>61313</v>
      </c>
      <c r="H11572" t="s">
        <v>60682</v>
      </c>
      <c r="I11572" t="s">
        <v>12433</v>
      </c>
      <c r="J11572" t="s">
        <v>61314</v>
      </c>
      <c r="K11572" t="s">
        <v>61315</v>
      </c>
      <c r="L11572" t="s">
        <v>303</v>
      </c>
      <c r="M11572" t="s">
        <v>61316</v>
      </c>
    </row>
    <row r="11573" spans="1:13" x14ac:dyDescent="0.2">
      <c r="A11573" t="s">
        <v>38143</v>
      </c>
      <c r="B11573" t="s">
        <v>38144</v>
      </c>
      <c r="C11573" t="s">
        <v>61317</v>
      </c>
      <c r="D11573" t="s">
        <v>349</v>
      </c>
      <c r="F11573" t="s">
        <v>61318</v>
      </c>
      <c r="G11573" t="s">
        <v>60882</v>
      </c>
      <c r="H11573" t="s">
        <v>20069</v>
      </c>
      <c r="J11573" t="s">
        <v>60883</v>
      </c>
      <c r="K11573" t="s">
        <v>61319</v>
      </c>
      <c r="L11573" t="s">
        <v>303</v>
      </c>
      <c r="M11573" t="s">
        <v>3008</v>
      </c>
    </row>
    <row r="11574" spans="1:13" x14ac:dyDescent="0.2">
      <c r="A11574" t="s">
        <v>38143</v>
      </c>
      <c r="B11574" t="s">
        <v>38144</v>
      </c>
      <c r="C11574" t="s">
        <v>61320</v>
      </c>
      <c r="D11574" t="s">
        <v>349</v>
      </c>
      <c r="E11574" t="s">
        <v>424</v>
      </c>
      <c r="F11574" t="s">
        <v>61321</v>
      </c>
      <c r="G11574" t="s">
        <v>61322</v>
      </c>
      <c r="I11574" t="s">
        <v>12433</v>
      </c>
      <c r="J11574" t="s">
        <v>61323</v>
      </c>
      <c r="K11574" t="s">
        <v>61324</v>
      </c>
      <c r="L11574" t="s">
        <v>303</v>
      </c>
      <c r="M11574" t="s">
        <v>60696</v>
      </c>
    </row>
    <row r="11575" spans="1:13" x14ac:dyDescent="0.2">
      <c r="A11575" t="s">
        <v>38143</v>
      </c>
      <c r="B11575" t="s">
        <v>38144</v>
      </c>
      <c r="C11575" t="s">
        <v>61325</v>
      </c>
      <c r="D11575" t="s">
        <v>572</v>
      </c>
      <c r="E11575" t="s">
        <v>573</v>
      </c>
      <c r="F11575" t="s">
        <v>61326</v>
      </c>
      <c r="G11575" t="s">
        <v>61327</v>
      </c>
      <c r="H11575" t="s">
        <v>61328</v>
      </c>
      <c r="I11575" t="s">
        <v>20069</v>
      </c>
      <c r="J11575" t="s">
        <v>61329</v>
      </c>
      <c r="K11575" t="s">
        <v>61330</v>
      </c>
      <c r="L11575" t="s">
        <v>303</v>
      </c>
      <c r="M11575" t="s">
        <v>12880</v>
      </c>
    </row>
    <row r="11576" spans="1:13" x14ac:dyDescent="0.2">
      <c r="A11576" t="s">
        <v>38143</v>
      </c>
      <c r="B11576" t="s">
        <v>38144</v>
      </c>
      <c r="C11576" t="s">
        <v>61331</v>
      </c>
      <c r="D11576" t="s">
        <v>572</v>
      </c>
      <c r="E11576" t="s">
        <v>573</v>
      </c>
      <c r="F11576" t="s">
        <v>61332</v>
      </c>
      <c r="G11576" t="s">
        <v>19752</v>
      </c>
      <c r="H11576" t="s">
        <v>19728</v>
      </c>
      <c r="J11576" t="s">
        <v>61333</v>
      </c>
      <c r="K11576" t="s">
        <v>61334</v>
      </c>
      <c r="L11576" t="s">
        <v>303</v>
      </c>
      <c r="M11576" t="s">
        <v>6382</v>
      </c>
    </row>
    <row r="11577" spans="1:13" x14ac:dyDescent="0.2">
      <c r="A11577" t="s">
        <v>38143</v>
      </c>
      <c r="B11577" t="s">
        <v>38144</v>
      </c>
      <c r="C11577" t="s">
        <v>61335</v>
      </c>
      <c r="D11577" t="s">
        <v>572</v>
      </c>
      <c r="E11577" t="s">
        <v>573</v>
      </c>
      <c r="F11577" t="s">
        <v>61336</v>
      </c>
      <c r="H11577" t="s">
        <v>20069</v>
      </c>
      <c r="J11577" t="s">
        <v>61337</v>
      </c>
      <c r="K11577" t="s">
        <v>61338</v>
      </c>
      <c r="L11577" t="s">
        <v>303</v>
      </c>
      <c r="M11577" t="s">
        <v>34725</v>
      </c>
    </row>
    <row r="11578" spans="1:13" x14ac:dyDescent="0.2">
      <c r="A11578" t="s">
        <v>38143</v>
      </c>
      <c r="B11578" t="s">
        <v>38144</v>
      </c>
      <c r="C11578" t="s">
        <v>61339</v>
      </c>
      <c r="D11578" t="s">
        <v>61340</v>
      </c>
      <c r="E11578" t="s">
        <v>61341</v>
      </c>
      <c r="F11578" t="s">
        <v>23661</v>
      </c>
      <c r="G11578" t="s">
        <v>61342</v>
      </c>
      <c r="H11578" t="s">
        <v>19813</v>
      </c>
      <c r="J11578" t="s">
        <v>61343</v>
      </c>
      <c r="K11578" t="s">
        <v>61344</v>
      </c>
      <c r="L11578" t="s">
        <v>303</v>
      </c>
      <c r="M11578" t="s">
        <v>12245</v>
      </c>
    </row>
    <row r="11579" spans="1:13" x14ac:dyDescent="0.2">
      <c r="A11579" t="s">
        <v>38143</v>
      </c>
      <c r="B11579" t="s">
        <v>38144</v>
      </c>
      <c r="C11579" t="s">
        <v>61345</v>
      </c>
      <c r="D11579" t="s">
        <v>8198</v>
      </c>
      <c r="E11579" t="s">
        <v>60598</v>
      </c>
      <c r="F11579" t="s">
        <v>61346</v>
      </c>
      <c r="G11579" t="s">
        <v>19933</v>
      </c>
      <c r="H11579" t="s">
        <v>19752</v>
      </c>
      <c r="J11579" t="s">
        <v>19934</v>
      </c>
      <c r="K11579" t="s">
        <v>61347</v>
      </c>
      <c r="L11579" t="s">
        <v>303</v>
      </c>
      <c r="M11579" t="s">
        <v>665</v>
      </c>
    </row>
    <row r="11580" spans="1:13" x14ac:dyDescent="0.2">
      <c r="A11580" t="s">
        <v>38143</v>
      </c>
      <c r="B11580" t="s">
        <v>38144</v>
      </c>
      <c r="C11580" t="s">
        <v>61348</v>
      </c>
      <c r="D11580" t="s">
        <v>572</v>
      </c>
      <c r="E11580" t="s">
        <v>573</v>
      </c>
      <c r="F11580" t="s">
        <v>61349</v>
      </c>
      <c r="G11580" t="s">
        <v>60729</v>
      </c>
      <c r="H11580" t="s">
        <v>20069</v>
      </c>
      <c r="J11580" t="s">
        <v>61350</v>
      </c>
      <c r="K11580" t="s">
        <v>61351</v>
      </c>
      <c r="L11580" t="s">
        <v>303</v>
      </c>
      <c r="M11580" t="s">
        <v>60755</v>
      </c>
    </row>
    <row r="11581" spans="1:13" x14ac:dyDescent="0.2">
      <c r="A11581" t="s">
        <v>38143</v>
      </c>
      <c r="B11581" t="s">
        <v>38144</v>
      </c>
      <c r="C11581" t="s">
        <v>61352</v>
      </c>
      <c r="D11581" t="s">
        <v>492</v>
      </c>
      <c r="E11581" t="s">
        <v>493</v>
      </c>
      <c r="F11581" t="s">
        <v>61353</v>
      </c>
      <c r="G11581" t="s">
        <v>12432</v>
      </c>
      <c r="H11581" t="s">
        <v>12433</v>
      </c>
      <c r="J11581" t="s">
        <v>61354</v>
      </c>
      <c r="K11581" t="s">
        <v>61355</v>
      </c>
      <c r="L11581" t="s">
        <v>303</v>
      </c>
      <c r="M11581" t="s">
        <v>6080</v>
      </c>
    </row>
    <row r="11582" spans="1:13" x14ac:dyDescent="0.2">
      <c r="A11582" t="s">
        <v>38143</v>
      </c>
      <c r="B11582" t="s">
        <v>38144</v>
      </c>
      <c r="C11582" t="s">
        <v>61356</v>
      </c>
      <c r="D11582" t="s">
        <v>61357</v>
      </c>
      <c r="E11582" t="s">
        <v>8032</v>
      </c>
      <c r="F11582" t="s">
        <v>8032</v>
      </c>
      <c r="G11582" t="s">
        <v>8034</v>
      </c>
      <c r="H11582" t="s">
        <v>61358</v>
      </c>
      <c r="I11582" t="s">
        <v>19728</v>
      </c>
      <c r="J11582" t="s">
        <v>61359</v>
      </c>
      <c r="K11582" t="s">
        <v>61360</v>
      </c>
      <c r="L11582" t="s">
        <v>303</v>
      </c>
      <c r="M11582" t="s">
        <v>13210</v>
      </c>
    </row>
    <row r="11583" spans="1:13" x14ac:dyDescent="0.2">
      <c r="A11583" t="s">
        <v>38143</v>
      </c>
      <c r="B11583" t="s">
        <v>38144</v>
      </c>
      <c r="C11583" t="s">
        <v>61361</v>
      </c>
      <c r="D11583" t="s">
        <v>61362</v>
      </c>
      <c r="E11583" t="s">
        <v>61363</v>
      </c>
      <c r="F11583" t="s">
        <v>28259</v>
      </c>
      <c r="G11583" t="s">
        <v>61364</v>
      </c>
      <c r="H11583" t="s">
        <v>19926</v>
      </c>
      <c r="I11583" t="s">
        <v>19728</v>
      </c>
      <c r="J11583" t="s">
        <v>61365</v>
      </c>
      <c r="K11583" t="s">
        <v>302</v>
      </c>
      <c r="L11583" t="s">
        <v>303</v>
      </c>
      <c r="M11583" t="s">
        <v>61366</v>
      </c>
    </row>
    <row r="11584" spans="1:13" x14ac:dyDescent="0.2">
      <c r="A11584" t="s">
        <v>38143</v>
      </c>
      <c r="B11584" t="s">
        <v>38144</v>
      </c>
      <c r="C11584" t="s">
        <v>61367</v>
      </c>
      <c r="D11584" t="s">
        <v>61368</v>
      </c>
      <c r="E11584" t="s">
        <v>61369</v>
      </c>
      <c r="F11584" t="s">
        <v>61370</v>
      </c>
      <c r="G11584" t="s">
        <v>61371</v>
      </c>
      <c r="H11584" t="s">
        <v>60631</v>
      </c>
      <c r="I11584" t="s">
        <v>12433</v>
      </c>
      <c r="J11584" t="s">
        <v>61372</v>
      </c>
      <c r="K11584" t="s">
        <v>61373</v>
      </c>
      <c r="L11584" t="s">
        <v>303</v>
      </c>
      <c r="M11584" t="s">
        <v>4262</v>
      </c>
    </row>
    <row r="11585" spans="1:13" x14ac:dyDescent="0.2">
      <c r="A11585" t="s">
        <v>38143</v>
      </c>
      <c r="B11585" t="s">
        <v>38144</v>
      </c>
      <c r="C11585" t="s">
        <v>61374</v>
      </c>
      <c r="D11585" t="s">
        <v>349</v>
      </c>
      <c r="F11585" t="s">
        <v>61375</v>
      </c>
      <c r="G11585" t="s">
        <v>61376</v>
      </c>
      <c r="H11585" t="s">
        <v>12432</v>
      </c>
      <c r="I11585" t="s">
        <v>12433</v>
      </c>
      <c r="J11585" t="s">
        <v>61377</v>
      </c>
      <c r="K11585" t="s">
        <v>302</v>
      </c>
      <c r="L11585" t="s">
        <v>303</v>
      </c>
      <c r="M11585" t="s">
        <v>27730</v>
      </c>
    </row>
    <row r="11586" spans="1:13" x14ac:dyDescent="0.2">
      <c r="A11586" t="s">
        <v>38143</v>
      </c>
      <c r="B11586" t="s">
        <v>38144</v>
      </c>
      <c r="C11586" t="s">
        <v>61378</v>
      </c>
      <c r="D11586" t="s">
        <v>349</v>
      </c>
      <c r="F11586" t="s">
        <v>61379</v>
      </c>
      <c r="G11586" t="s">
        <v>60909</v>
      </c>
      <c r="H11586" t="s">
        <v>12433</v>
      </c>
      <c r="J11586" t="s">
        <v>61380</v>
      </c>
      <c r="K11586" t="s">
        <v>61381</v>
      </c>
      <c r="L11586" t="s">
        <v>303</v>
      </c>
      <c r="M11586" t="s">
        <v>422</v>
      </c>
    </row>
    <row r="11587" spans="1:13" x14ac:dyDescent="0.2">
      <c r="A11587" t="s">
        <v>38143</v>
      </c>
      <c r="B11587" t="s">
        <v>38144</v>
      </c>
      <c r="C11587" t="s">
        <v>61382</v>
      </c>
      <c r="D11587" t="s">
        <v>366</v>
      </c>
      <c r="E11587" t="s">
        <v>367</v>
      </c>
      <c r="F11587" t="s">
        <v>61383</v>
      </c>
      <c r="H11587" t="s">
        <v>19734</v>
      </c>
      <c r="I11587" t="s">
        <v>19728</v>
      </c>
      <c r="J11587" t="s">
        <v>61384</v>
      </c>
      <c r="K11587" t="s">
        <v>61385</v>
      </c>
      <c r="L11587" t="s">
        <v>303</v>
      </c>
      <c r="M11587" t="s">
        <v>38548</v>
      </c>
    </row>
    <row r="11588" spans="1:13" x14ac:dyDescent="0.2">
      <c r="A11588" t="s">
        <v>38143</v>
      </c>
      <c r="B11588" t="s">
        <v>38144</v>
      </c>
      <c r="C11588" t="s">
        <v>61386</v>
      </c>
      <c r="D11588" t="s">
        <v>572</v>
      </c>
      <c r="E11588" t="s">
        <v>573</v>
      </c>
      <c r="F11588" t="s">
        <v>61387</v>
      </c>
      <c r="H11588" t="s">
        <v>19752</v>
      </c>
      <c r="J11588" t="s">
        <v>61388</v>
      </c>
      <c r="K11588" t="s">
        <v>61389</v>
      </c>
      <c r="L11588" t="s">
        <v>303</v>
      </c>
      <c r="M11588" t="s">
        <v>6382</v>
      </c>
    </row>
    <row r="11589" spans="1:13" x14ac:dyDescent="0.2">
      <c r="A11589" t="s">
        <v>38143</v>
      </c>
      <c r="B11589" t="s">
        <v>38144</v>
      </c>
      <c r="C11589" t="s">
        <v>61390</v>
      </c>
      <c r="D11589" t="s">
        <v>30505</v>
      </c>
      <c r="E11589" t="s">
        <v>30506</v>
      </c>
      <c r="F11589" t="s">
        <v>61391</v>
      </c>
      <c r="H11589" t="s">
        <v>20069</v>
      </c>
      <c r="J11589" t="s">
        <v>61392</v>
      </c>
      <c r="K11589" t="s">
        <v>61393</v>
      </c>
      <c r="L11589" t="s">
        <v>303</v>
      </c>
      <c r="M11589" t="s">
        <v>38548</v>
      </c>
    </row>
    <row r="11590" spans="1:13" x14ac:dyDescent="0.2">
      <c r="A11590" t="s">
        <v>38143</v>
      </c>
      <c r="B11590" t="s">
        <v>38144</v>
      </c>
      <c r="C11590" t="s">
        <v>61394</v>
      </c>
      <c r="D11590" t="s">
        <v>61395</v>
      </c>
      <c r="E11590" t="s">
        <v>61396</v>
      </c>
      <c r="F11590" t="s">
        <v>61397</v>
      </c>
      <c r="G11590" t="s">
        <v>19734</v>
      </c>
      <c r="H11590" t="s">
        <v>19728</v>
      </c>
      <c r="J11590" t="s">
        <v>61398</v>
      </c>
      <c r="K11590" t="s">
        <v>61399</v>
      </c>
      <c r="L11590" t="s">
        <v>303</v>
      </c>
      <c r="M11590" t="s">
        <v>985</v>
      </c>
    </row>
    <row r="11591" spans="1:13" x14ac:dyDescent="0.2">
      <c r="A11591" t="s">
        <v>38143</v>
      </c>
      <c r="B11591" t="s">
        <v>38144</v>
      </c>
      <c r="C11591" t="s">
        <v>61400</v>
      </c>
      <c r="D11591" t="s">
        <v>19749</v>
      </c>
      <c r="E11591" t="s">
        <v>61401</v>
      </c>
      <c r="F11591" t="s">
        <v>61402</v>
      </c>
      <c r="G11591" t="s">
        <v>61403</v>
      </c>
      <c r="H11591" t="s">
        <v>60715</v>
      </c>
      <c r="I11591" t="s">
        <v>12433</v>
      </c>
      <c r="J11591" t="s">
        <v>61404</v>
      </c>
      <c r="K11591" t="s">
        <v>61405</v>
      </c>
      <c r="L11591" t="s">
        <v>303</v>
      </c>
      <c r="M11591" t="s">
        <v>6382</v>
      </c>
    </row>
    <row r="11592" spans="1:13" x14ac:dyDescent="0.2">
      <c r="A11592" t="s">
        <v>38143</v>
      </c>
      <c r="B11592" t="s">
        <v>38144</v>
      </c>
      <c r="C11592" t="s">
        <v>61406</v>
      </c>
      <c r="D11592" t="s">
        <v>4945</v>
      </c>
      <c r="F11592" t="s">
        <v>3599</v>
      </c>
      <c r="G11592" t="s">
        <v>61407</v>
      </c>
      <c r="H11592" t="s">
        <v>61408</v>
      </c>
      <c r="I11592" t="s">
        <v>12433</v>
      </c>
      <c r="J11592" t="s">
        <v>61409</v>
      </c>
      <c r="K11592" t="s">
        <v>61410</v>
      </c>
      <c r="L11592" t="s">
        <v>303</v>
      </c>
      <c r="M11592" t="s">
        <v>2518</v>
      </c>
    </row>
    <row r="11593" spans="1:13" x14ac:dyDescent="0.2">
      <c r="A11593" t="s">
        <v>38143</v>
      </c>
      <c r="B11593" t="s">
        <v>38144</v>
      </c>
      <c r="C11593" t="s">
        <v>61411</v>
      </c>
      <c r="D11593" t="s">
        <v>61412</v>
      </c>
      <c r="F11593" t="s">
        <v>7907</v>
      </c>
      <c r="G11593" t="s">
        <v>61413</v>
      </c>
      <c r="H11593" t="s">
        <v>20069</v>
      </c>
      <c r="J11593" t="s">
        <v>61414</v>
      </c>
      <c r="K11593" t="s">
        <v>61415</v>
      </c>
      <c r="L11593" t="s">
        <v>303</v>
      </c>
      <c r="M11593" t="s">
        <v>422</v>
      </c>
    </row>
    <row r="11594" spans="1:13" x14ac:dyDescent="0.2">
      <c r="A11594" t="s">
        <v>38143</v>
      </c>
      <c r="B11594" t="s">
        <v>38144</v>
      </c>
      <c r="C11594" t="s">
        <v>61416</v>
      </c>
      <c r="D11594" t="s">
        <v>61417</v>
      </c>
      <c r="F11594" t="s">
        <v>61418</v>
      </c>
      <c r="G11594" t="s">
        <v>19727</v>
      </c>
      <c r="J11594" t="s">
        <v>61419</v>
      </c>
      <c r="K11594" t="s">
        <v>61420</v>
      </c>
      <c r="L11594" t="s">
        <v>303</v>
      </c>
      <c r="M11594" t="s">
        <v>422</v>
      </c>
    </row>
    <row r="11595" spans="1:13" x14ac:dyDescent="0.2">
      <c r="A11595" t="s">
        <v>38143</v>
      </c>
      <c r="B11595" t="s">
        <v>38144</v>
      </c>
      <c r="C11595" t="s">
        <v>61421</v>
      </c>
      <c r="D11595" t="s">
        <v>572</v>
      </c>
      <c r="E11595" t="s">
        <v>573</v>
      </c>
      <c r="F11595" t="s">
        <v>61422</v>
      </c>
      <c r="G11595" t="s">
        <v>19946</v>
      </c>
      <c r="H11595" t="s">
        <v>19728</v>
      </c>
      <c r="J11595" t="s">
        <v>61423</v>
      </c>
      <c r="K11595" t="s">
        <v>61424</v>
      </c>
      <c r="L11595" t="s">
        <v>303</v>
      </c>
      <c r="M11595" t="s">
        <v>19785</v>
      </c>
    </row>
    <row r="11596" spans="1:13" x14ac:dyDescent="0.2">
      <c r="A11596" t="s">
        <v>38143</v>
      </c>
      <c r="B11596" t="s">
        <v>38144</v>
      </c>
      <c r="C11596" t="s">
        <v>61425</v>
      </c>
      <c r="D11596" t="s">
        <v>61426</v>
      </c>
      <c r="E11596" t="s">
        <v>14965</v>
      </c>
      <c r="F11596" t="s">
        <v>61427</v>
      </c>
      <c r="G11596" t="s">
        <v>19946</v>
      </c>
      <c r="H11596" t="s">
        <v>19728</v>
      </c>
      <c r="J11596" t="s">
        <v>61428</v>
      </c>
      <c r="K11596" t="s">
        <v>61429</v>
      </c>
      <c r="L11596" t="s">
        <v>303</v>
      </c>
      <c r="M11596" t="s">
        <v>4262</v>
      </c>
    </row>
    <row r="11597" spans="1:13" x14ac:dyDescent="0.2">
      <c r="A11597" t="s">
        <v>38143</v>
      </c>
      <c r="B11597" t="s">
        <v>38144</v>
      </c>
      <c r="C11597" t="s">
        <v>61430</v>
      </c>
      <c r="D11597" t="s">
        <v>61431</v>
      </c>
      <c r="E11597" t="s">
        <v>61432</v>
      </c>
      <c r="F11597" t="s">
        <v>11058</v>
      </c>
      <c r="H11597" t="s">
        <v>19739</v>
      </c>
      <c r="I11597" t="s">
        <v>12433</v>
      </c>
      <c r="J11597" t="s">
        <v>61433</v>
      </c>
      <c r="K11597" t="s">
        <v>61434</v>
      </c>
      <c r="L11597" t="s">
        <v>303</v>
      </c>
      <c r="M11597" t="s">
        <v>27763</v>
      </c>
    </row>
    <row r="11598" spans="1:13" x14ac:dyDescent="0.2">
      <c r="A11598" t="s">
        <v>38143</v>
      </c>
      <c r="B11598" t="s">
        <v>38144</v>
      </c>
      <c r="C11598" t="s">
        <v>61435</v>
      </c>
      <c r="D11598" t="s">
        <v>5922</v>
      </c>
      <c r="E11598" t="s">
        <v>49194</v>
      </c>
      <c r="F11598" t="s">
        <v>61436</v>
      </c>
      <c r="H11598" t="s">
        <v>19739</v>
      </c>
      <c r="I11598" t="s">
        <v>12433</v>
      </c>
      <c r="J11598" t="s">
        <v>61437</v>
      </c>
      <c r="K11598" t="s">
        <v>61438</v>
      </c>
      <c r="L11598" t="s">
        <v>303</v>
      </c>
      <c r="M11598" t="s">
        <v>61439</v>
      </c>
    </row>
    <row r="11599" spans="1:13" x14ac:dyDescent="0.2">
      <c r="A11599" t="s">
        <v>38143</v>
      </c>
      <c r="B11599" t="s">
        <v>38144</v>
      </c>
      <c r="C11599" t="s">
        <v>61440</v>
      </c>
      <c r="D11599" t="s">
        <v>61441</v>
      </c>
      <c r="E11599" t="s">
        <v>61442</v>
      </c>
      <c r="F11599" t="s">
        <v>61443</v>
      </c>
      <c r="H11599" t="s">
        <v>61322</v>
      </c>
      <c r="I11599" t="s">
        <v>12433</v>
      </c>
      <c r="J11599" t="s">
        <v>61444</v>
      </c>
      <c r="K11599" t="s">
        <v>61445</v>
      </c>
      <c r="L11599" t="s">
        <v>303</v>
      </c>
      <c r="M11599" t="s">
        <v>61446</v>
      </c>
    </row>
    <row r="11600" spans="1:13" x14ac:dyDescent="0.2">
      <c r="A11600" t="s">
        <v>38143</v>
      </c>
      <c r="B11600" t="s">
        <v>38144</v>
      </c>
      <c r="C11600" t="s">
        <v>61447</v>
      </c>
      <c r="D11600" t="s">
        <v>572</v>
      </c>
      <c r="E11600" t="s">
        <v>573</v>
      </c>
      <c r="F11600" t="s">
        <v>19080</v>
      </c>
      <c r="G11600" t="s">
        <v>61448</v>
      </c>
      <c r="H11600" t="s">
        <v>19752</v>
      </c>
      <c r="I11600" t="s">
        <v>19728</v>
      </c>
      <c r="J11600" t="s">
        <v>61449</v>
      </c>
      <c r="K11600" t="s">
        <v>61450</v>
      </c>
      <c r="L11600" t="s">
        <v>303</v>
      </c>
      <c r="M11600" t="s">
        <v>6382</v>
      </c>
    </row>
    <row r="11601" spans="1:13" x14ac:dyDescent="0.2">
      <c r="A11601" t="s">
        <v>38143</v>
      </c>
      <c r="B11601" t="s">
        <v>38144</v>
      </c>
      <c r="C11601" t="s">
        <v>61451</v>
      </c>
      <c r="D11601" t="s">
        <v>61452</v>
      </c>
      <c r="E11601" t="s">
        <v>61453</v>
      </c>
      <c r="F11601" t="s">
        <v>61454</v>
      </c>
      <c r="H11601" t="s">
        <v>19734</v>
      </c>
      <c r="I11601" t="s">
        <v>19728</v>
      </c>
      <c r="J11601" t="s">
        <v>61455</v>
      </c>
      <c r="K11601" t="s">
        <v>61456</v>
      </c>
      <c r="L11601" t="s">
        <v>303</v>
      </c>
      <c r="M11601" t="s">
        <v>61457</v>
      </c>
    </row>
    <row r="11602" spans="1:13" x14ac:dyDescent="0.2">
      <c r="A11602" t="s">
        <v>38143</v>
      </c>
      <c r="B11602" t="s">
        <v>38144</v>
      </c>
      <c r="C11602" t="s">
        <v>61458</v>
      </c>
      <c r="D11602" t="s">
        <v>60588</v>
      </c>
      <c r="E11602" t="s">
        <v>61459</v>
      </c>
      <c r="F11602" t="s">
        <v>61460</v>
      </c>
      <c r="G11602" t="s">
        <v>61461</v>
      </c>
      <c r="H11602" t="s">
        <v>19881</v>
      </c>
      <c r="I11602" t="s">
        <v>12433</v>
      </c>
      <c r="J11602" t="s">
        <v>61462</v>
      </c>
      <c r="K11602" t="s">
        <v>61463</v>
      </c>
      <c r="L11602" t="s">
        <v>303</v>
      </c>
      <c r="M11602" t="s">
        <v>23147</v>
      </c>
    </row>
    <row r="11603" spans="1:13" x14ac:dyDescent="0.2">
      <c r="A11603" t="s">
        <v>38143</v>
      </c>
      <c r="B11603" t="s">
        <v>38144</v>
      </c>
      <c r="C11603" t="s">
        <v>61464</v>
      </c>
      <c r="D11603" t="s">
        <v>61465</v>
      </c>
      <c r="E11603" t="s">
        <v>61466</v>
      </c>
      <c r="F11603" t="s">
        <v>5923</v>
      </c>
      <c r="G11603" t="s">
        <v>61467</v>
      </c>
      <c r="H11603" t="s">
        <v>12433</v>
      </c>
      <c r="J11603" t="s">
        <v>61468</v>
      </c>
      <c r="K11603" t="s">
        <v>61469</v>
      </c>
      <c r="L11603" t="s">
        <v>303</v>
      </c>
      <c r="M11603" t="s">
        <v>5915</v>
      </c>
    </row>
    <row r="11604" spans="1:13" x14ac:dyDescent="0.2">
      <c r="A11604" t="s">
        <v>38143</v>
      </c>
      <c r="B11604" t="s">
        <v>38144</v>
      </c>
      <c r="C11604" t="s">
        <v>61470</v>
      </c>
      <c r="D11604" t="s">
        <v>366</v>
      </c>
      <c r="F11604" t="s">
        <v>3526</v>
      </c>
      <c r="G11604" t="s">
        <v>37519</v>
      </c>
      <c r="H11604" t="s">
        <v>60877</v>
      </c>
      <c r="I11604" t="s">
        <v>12433</v>
      </c>
      <c r="J11604" t="s">
        <v>61471</v>
      </c>
      <c r="K11604" t="s">
        <v>302</v>
      </c>
      <c r="L11604" t="s">
        <v>303</v>
      </c>
      <c r="M11604" t="s">
        <v>58429</v>
      </c>
    </row>
    <row r="11605" spans="1:13" x14ac:dyDescent="0.2">
      <c r="A11605" t="s">
        <v>38143</v>
      </c>
      <c r="B11605" t="s">
        <v>38144</v>
      </c>
      <c r="C11605" t="s">
        <v>61472</v>
      </c>
      <c r="D11605" t="s">
        <v>8198</v>
      </c>
      <c r="F11605" t="s">
        <v>15921</v>
      </c>
      <c r="H11605" t="s">
        <v>20018</v>
      </c>
      <c r="I11605" t="s">
        <v>19728</v>
      </c>
      <c r="J11605" t="s">
        <v>61473</v>
      </c>
      <c r="K11605" t="s">
        <v>61474</v>
      </c>
      <c r="L11605" t="s">
        <v>303</v>
      </c>
      <c r="M11605" t="s">
        <v>611</v>
      </c>
    </row>
    <row r="11606" spans="1:13" x14ac:dyDescent="0.2">
      <c r="A11606" t="s">
        <v>38143</v>
      </c>
      <c r="B11606" t="s">
        <v>38144</v>
      </c>
      <c r="C11606" t="s">
        <v>61475</v>
      </c>
      <c r="D11606" t="s">
        <v>492</v>
      </c>
      <c r="E11606" t="s">
        <v>493</v>
      </c>
      <c r="F11606" t="s">
        <v>61476</v>
      </c>
      <c r="G11606" t="s">
        <v>61477</v>
      </c>
      <c r="H11606" t="s">
        <v>20069</v>
      </c>
      <c r="I11606" t="s">
        <v>12433</v>
      </c>
      <c r="J11606" t="s">
        <v>61478</v>
      </c>
      <c r="K11606" t="s">
        <v>61479</v>
      </c>
      <c r="L11606" t="s">
        <v>303</v>
      </c>
      <c r="M11606" t="s">
        <v>3697</v>
      </c>
    </row>
    <row r="11607" spans="1:13" x14ac:dyDescent="0.2">
      <c r="A11607" t="s">
        <v>38143</v>
      </c>
      <c r="B11607" t="s">
        <v>38144</v>
      </c>
      <c r="C11607" t="s">
        <v>61480</v>
      </c>
      <c r="D11607" t="s">
        <v>61100</v>
      </c>
      <c r="E11607" t="s">
        <v>61481</v>
      </c>
      <c r="F11607" t="s">
        <v>61482</v>
      </c>
      <c r="G11607" t="s">
        <v>60728</v>
      </c>
      <c r="H11607" t="s">
        <v>61483</v>
      </c>
      <c r="I11607" t="s">
        <v>20069</v>
      </c>
      <c r="J11607" t="s">
        <v>60730</v>
      </c>
      <c r="K11607" t="s">
        <v>61484</v>
      </c>
      <c r="L11607" t="s">
        <v>303</v>
      </c>
      <c r="M11607" t="s">
        <v>61485</v>
      </c>
    </row>
    <row r="11608" spans="1:13" x14ac:dyDescent="0.2">
      <c r="A11608" t="s">
        <v>38143</v>
      </c>
      <c r="B11608" t="s">
        <v>38144</v>
      </c>
      <c r="C11608" t="s">
        <v>61486</v>
      </c>
      <c r="D11608" t="s">
        <v>61487</v>
      </c>
      <c r="E11608" t="s">
        <v>61488</v>
      </c>
      <c r="F11608" t="s">
        <v>61489</v>
      </c>
      <c r="H11608" t="s">
        <v>61490</v>
      </c>
      <c r="I11608" t="s">
        <v>12433</v>
      </c>
      <c r="J11608" t="s">
        <v>61491</v>
      </c>
      <c r="K11608" t="s">
        <v>61492</v>
      </c>
      <c r="L11608" t="s">
        <v>303</v>
      </c>
      <c r="M11608" t="s">
        <v>9540</v>
      </c>
    </row>
    <row r="11609" spans="1:13" x14ac:dyDescent="0.2">
      <c r="A11609" t="s">
        <v>38143</v>
      </c>
      <c r="B11609" t="s">
        <v>38144</v>
      </c>
      <c r="C11609" t="s">
        <v>61493</v>
      </c>
      <c r="D11609" t="s">
        <v>61494</v>
      </c>
      <c r="E11609" t="s">
        <v>61495</v>
      </c>
      <c r="F11609" t="s">
        <v>4414</v>
      </c>
      <c r="G11609" t="s">
        <v>61496</v>
      </c>
      <c r="H11609" t="s">
        <v>19727</v>
      </c>
      <c r="I11609" t="s">
        <v>19728</v>
      </c>
      <c r="J11609" t="s">
        <v>61497</v>
      </c>
      <c r="K11609" t="s">
        <v>61498</v>
      </c>
      <c r="L11609" t="s">
        <v>303</v>
      </c>
      <c r="M11609" t="s">
        <v>6080</v>
      </c>
    </row>
    <row r="11610" spans="1:13" x14ac:dyDescent="0.2">
      <c r="A11610" t="s">
        <v>38143</v>
      </c>
      <c r="B11610" t="s">
        <v>38144</v>
      </c>
      <c r="C11610" t="s">
        <v>61499</v>
      </c>
      <c r="D11610" t="s">
        <v>572</v>
      </c>
      <c r="E11610" t="s">
        <v>573</v>
      </c>
      <c r="F11610" t="s">
        <v>61500</v>
      </c>
      <c r="H11610" t="s">
        <v>19752</v>
      </c>
      <c r="J11610" t="s">
        <v>61501</v>
      </c>
      <c r="K11610" t="s">
        <v>302</v>
      </c>
      <c r="L11610" t="s">
        <v>303</v>
      </c>
      <c r="M11610" t="s">
        <v>19785</v>
      </c>
    </row>
    <row r="11611" spans="1:13" x14ac:dyDescent="0.2">
      <c r="A11611" t="s">
        <v>38143</v>
      </c>
      <c r="B11611" t="s">
        <v>38144</v>
      </c>
      <c r="C11611" t="s">
        <v>61502</v>
      </c>
      <c r="D11611" t="s">
        <v>572</v>
      </c>
      <c r="E11611" t="s">
        <v>573</v>
      </c>
      <c r="F11611" t="s">
        <v>61503</v>
      </c>
      <c r="G11611" t="s">
        <v>12593</v>
      </c>
      <c r="H11611" t="s">
        <v>20100</v>
      </c>
      <c r="I11611" t="s">
        <v>61065</v>
      </c>
      <c r="J11611" t="s">
        <v>61504</v>
      </c>
      <c r="K11611" t="s">
        <v>61505</v>
      </c>
      <c r="L11611" t="s">
        <v>303</v>
      </c>
      <c r="M11611" t="s">
        <v>19785</v>
      </c>
    </row>
    <row r="11612" spans="1:13" x14ac:dyDescent="0.2">
      <c r="A11612" t="s">
        <v>38143</v>
      </c>
      <c r="B11612" t="s">
        <v>38144</v>
      </c>
      <c r="C11612" t="s">
        <v>61506</v>
      </c>
      <c r="D11612" t="s">
        <v>349</v>
      </c>
      <c r="E11612" t="s">
        <v>424</v>
      </c>
      <c r="F11612" t="s">
        <v>61507</v>
      </c>
      <c r="G11612" t="s">
        <v>19926</v>
      </c>
      <c r="H11612" t="s">
        <v>19728</v>
      </c>
      <c r="J11612" t="s">
        <v>61508</v>
      </c>
      <c r="K11612" t="s">
        <v>61509</v>
      </c>
      <c r="L11612" t="s">
        <v>303</v>
      </c>
      <c r="M11612" t="s">
        <v>19791</v>
      </c>
    </row>
    <row r="11613" spans="1:13" x14ac:dyDescent="0.2">
      <c r="A11613" t="s">
        <v>38143</v>
      </c>
      <c r="B11613" t="s">
        <v>38144</v>
      </c>
      <c r="C11613" t="s">
        <v>61510</v>
      </c>
      <c r="D11613" t="s">
        <v>349</v>
      </c>
      <c r="F11613" t="s">
        <v>61511</v>
      </c>
      <c r="G11613" t="s">
        <v>60682</v>
      </c>
      <c r="I11613" t="s">
        <v>12433</v>
      </c>
      <c r="J11613" t="s">
        <v>61512</v>
      </c>
      <c r="K11613" t="s">
        <v>61513</v>
      </c>
      <c r="L11613" t="s">
        <v>303</v>
      </c>
      <c r="M11613" t="s">
        <v>422</v>
      </c>
    </row>
    <row r="11614" spans="1:13" x14ac:dyDescent="0.2">
      <c r="A11614" t="s">
        <v>38143</v>
      </c>
      <c r="B11614" t="s">
        <v>38144</v>
      </c>
      <c r="C11614" t="s">
        <v>61514</v>
      </c>
      <c r="D11614" t="s">
        <v>572</v>
      </c>
      <c r="E11614" t="s">
        <v>573</v>
      </c>
      <c r="F11614" t="s">
        <v>61515</v>
      </c>
      <c r="G11614" t="s">
        <v>61516</v>
      </c>
      <c r="H11614" t="s">
        <v>61517</v>
      </c>
      <c r="I11614" t="s">
        <v>20150</v>
      </c>
      <c r="J11614" t="s">
        <v>61518</v>
      </c>
      <c r="K11614" t="s">
        <v>61519</v>
      </c>
      <c r="L11614" t="s">
        <v>303</v>
      </c>
      <c r="M11614" t="s">
        <v>3883</v>
      </c>
    </row>
    <row r="11615" spans="1:13" x14ac:dyDescent="0.2">
      <c r="A11615" t="s">
        <v>38143</v>
      </c>
      <c r="B11615" t="s">
        <v>38144</v>
      </c>
      <c r="C11615" t="s">
        <v>61520</v>
      </c>
      <c r="D11615" t="s">
        <v>349</v>
      </c>
      <c r="F11615" t="s">
        <v>61521</v>
      </c>
      <c r="H11615" t="s">
        <v>60676</v>
      </c>
      <c r="I11615" t="s">
        <v>12433</v>
      </c>
      <c r="J11615" t="s">
        <v>61522</v>
      </c>
      <c r="K11615" t="s">
        <v>61523</v>
      </c>
      <c r="L11615" t="s">
        <v>303</v>
      </c>
      <c r="M11615" t="s">
        <v>422</v>
      </c>
    </row>
    <row r="11616" spans="1:13" x14ac:dyDescent="0.2">
      <c r="A11616" t="s">
        <v>38143</v>
      </c>
      <c r="B11616" t="s">
        <v>38144</v>
      </c>
      <c r="C11616" t="s">
        <v>61524</v>
      </c>
      <c r="D11616" t="s">
        <v>572</v>
      </c>
      <c r="E11616" t="s">
        <v>573</v>
      </c>
      <c r="F11616" t="s">
        <v>61525</v>
      </c>
      <c r="G11616" t="s">
        <v>18672</v>
      </c>
      <c r="H11616" t="s">
        <v>61526</v>
      </c>
      <c r="I11616" t="s">
        <v>61308</v>
      </c>
      <c r="J11616" t="s">
        <v>61527</v>
      </c>
      <c r="K11616" t="s">
        <v>61528</v>
      </c>
      <c r="L11616" t="s">
        <v>303</v>
      </c>
      <c r="M11616" t="s">
        <v>60634</v>
      </c>
    </row>
    <row r="11617" spans="1:13" x14ac:dyDescent="0.2">
      <c r="A11617" t="s">
        <v>38143</v>
      </c>
      <c r="B11617" t="s">
        <v>38144</v>
      </c>
      <c r="C11617" t="s">
        <v>61529</v>
      </c>
      <c r="D11617" t="s">
        <v>349</v>
      </c>
      <c r="F11617" t="s">
        <v>61530</v>
      </c>
      <c r="G11617" t="s">
        <v>60925</v>
      </c>
      <c r="H11617" t="s">
        <v>12433</v>
      </c>
      <c r="J11617" t="s">
        <v>61531</v>
      </c>
      <c r="K11617" t="s">
        <v>61532</v>
      </c>
      <c r="L11617" t="s">
        <v>303</v>
      </c>
      <c r="M11617" t="s">
        <v>422</v>
      </c>
    </row>
    <row r="11618" spans="1:13" x14ac:dyDescent="0.2">
      <c r="A11618" t="s">
        <v>38143</v>
      </c>
      <c r="B11618" t="s">
        <v>38144</v>
      </c>
      <c r="C11618" t="s">
        <v>61533</v>
      </c>
      <c r="D11618" t="s">
        <v>349</v>
      </c>
      <c r="E11618" t="s">
        <v>424</v>
      </c>
      <c r="F11618" t="s">
        <v>61534</v>
      </c>
      <c r="G11618" t="s">
        <v>61535</v>
      </c>
      <c r="H11618" t="s">
        <v>19757</v>
      </c>
      <c r="I11618" t="s">
        <v>61536</v>
      </c>
      <c r="J11618" t="s">
        <v>61537</v>
      </c>
      <c r="K11618" t="s">
        <v>61538</v>
      </c>
      <c r="L11618" t="s">
        <v>303</v>
      </c>
      <c r="M11618" t="s">
        <v>23828</v>
      </c>
    </row>
    <row r="11619" spans="1:13" x14ac:dyDescent="0.2">
      <c r="A11619" t="s">
        <v>38143</v>
      </c>
      <c r="B11619" t="s">
        <v>38144</v>
      </c>
      <c r="C11619" t="s">
        <v>61539</v>
      </c>
      <c r="D11619" t="s">
        <v>572</v>
      </c>
      <c r="E11619" t="s">
        <v>573</v>
      </c>
      <c r="F11619" t="s">
        <v>61540</v>
      </c>
      <c r="G11619" t="s">
        <v>61541</v>
      </c>
      <c r="H11619" t="s">
        <v>19881</v>
      </c>
      <c r="I11619" t="s">
        <v>12433</v>
      </c>
      <c r="J11619" t="s">
        <v>61542</v>
      </c>
      <c r="K11619" t="s">
        <v>61543</v>
      </c>
      <c r="L11619" t="s">
        <v>303</v>
      </c>
      <c r="M11619" t="s">
        <v>60634</v>
      </c>
    </row>
    <row r="11620" spans="1:13" x14ac:dyDescent="0.2">
      <c r="A11620" t="s">
        <v>38143</v>
      </c>
      <c r="B11620" t="s">
        <v>38144</v>
      </c>
      <c r="C11620" t="s">
        <v>61544</v>
      </c>
      <c r="D11620" t="s">
        <v>61545</v>
      </c>
      <c r="E11620" t="s">
        <v>61546</v>
      </c>
      <c r="F11620" t="s">
        <v>61547</v>
      </c>
      <c r="G11620" t="s">
        <v>61548</v>
      </c>
      <c r="H11620" t="s">
        <v>37991</v>
      </c>
      <c r="I11620" t="s">
        <v>38071</v>
      </c>
      <c r="J11620" t="s">
        <v>61549</v>
      </c>
      <c r="K11620" t="s">
        <v>61550</v>
      </c>
      <c r="L11620" t="s">
        <v>303</v>
      </c>
      <c r="M11620" t="s">
        <v>61551</v>
      </c>
    </row>
    <row r="11621" spans="1:13" x14ac:dyDescent="0.2">
      <c r="A11621" t="s">
        <v>38143</v>
      </c>
      <c r="B11621" t="s">
        <v>38144</v>
      </c>
      <c r="C11621" t="s">
        <v>61552</v>
      </c>
      <c r="D11621" t="s">
        <v>61553</v>
      </c>
      <c r="F11621" t="s">
        <v>61554</v>
      </c>
      <c r="G11621" t="s">
        <v>61555</v>
      </c>
      <c r="H11621" t="s">
        <v>20239</v>
      </c>
      <c r="I11621" t="s">
        <v>38071</v>
      </c>
      <c r="J11621" t="s">
        <v>61556</v>
      </c>
      <c r="K11621" t="s">
        <v>61557</v>
      </c>
      <c r="L11621" t="s">
        <v>303</v>
      </c>
      <c r="M11621" t="s">
        <v>29250</v>
      </c>
    </row>
    <row r="11622" spans="1:13" x14ac:dyDescent="0.2">
      <c r="A11622" t="s">
        <v>38143</v>
      </c>
      <c r="B11622" t="s">
        <v>38144</v>
      </c>
      <c r="C11622" t="s">
        <v>61558</v>
      </c>
      <c r="D11622" t="s">
        <v>492</v>
      </c>
      <c r="E11622" t="s">
        <v>493</v>
      </c>
      <c r="F11622" t="s">
        <v>8482</v>
      </c>
      <c r="G11622" t="s">
        <v>61559</v>
      </c>
      <c r="H11622" t="s">
        <v>61560</v>
      </c>
      <c r="I11622" t="s">
        <v>38071</v>
      </c>
      <c r="J11622" t="s">
        <v>61561</v>
      </c>
      <c r="K11622" t="s">
        <v>61562</v>
      </c>
      <c r="L11622" t="s">
        <v>303</v>
      </c>
      <c r="M11622" t="s">
        <v>21132</v>
      </c>
    </row>
    <row r="11623" spans="1:13" x14ac:dyDescent="0.2">
      <c r="A11623" t="s">
        <v>38143</v>
      </c>
      <c r="B11623" t="s">
        <v>38144</v>
      </c>
      <c r="C11623" t="s">
        <v>61563</v>
      </c>
      <c r="D11623" t="s">
        <v>349</v>
      </c>
      <c r="E11623" t="s">
        <v>424</v>
      </c>
      <c r="F11623" t="s">
        <v>61564</v>
      </c>
      <c r="G11623" t="s">
        <v>61565</v>
      </c>
      <c r="H11623" t="s">
        <v>61566</v>
      </c>
      <c r="I11623" t="s">
        <v>38071</v>
      </c>
      <c r="J11623" t="s">
        <v>61567</v>
      </c>
      <c r="K11623" t="s">
        <v>61568</v>
      </c>
      <c r="L11623" t="s">
        <v>303</v>
      </c>
      <c r="M11623" t="s">
        <v>26250</v>
      </c>
    </row>
    <row r="11624" spans="1:13" x14ac:dyDescent="0.2">
      <c r="A11624" t="s">
        <v>38143</v>
      </c>
      <c r="B11624" t="s">
        <v>38144</v>
      </c>
      <c r="C11624" t="s">
        <v>61569</v>
      </c>
      <c r="D11624" t="s">
        <v>61570</v>
      </c>
      <c r="E11624" t="s">
        <v>61571</v>
      </c>
      <c r="F11624" t="s">
        <v>61572</v>
      </c>
      <c r="G11624" t="s">
        <v>38083</v>
      </c>
      <c r="H11624" t="s">
        <v>20203</v>
      </c>
      <c r="J11624" t="s">
        <v>61573</v>
      </c>
      <c r="K11624" t="s">
        <v>302</v>
      </c>
      <c r="L11624" t="s">
        <v>303</v>
      </c>
      <c r="M11624" t="s">
        <v>3557</v>
      </c>
    </row>
    <row r="11625" spans="1:13" x14ac:dyDescent="0.2">
      <c r="A11625" t="s">
        <v>38143</v>
      </c>
      <c r="B11625" t="s">
        <v>38144</v>
      </c>
      <c r="C11625" t="s">
        <v>61574</v>
      </c>
      <c r="D11625" t="s">
        <v>61575</v>
      </c>
      <c r="E11625" t="s">
        <v>61576</v>
      </c>
      <c r="F11625" t="s">
        <v>61577</v>
      </c>
      <c r="H11625" t="s">
        <v>61578</v>
      </c>
      <c r="I11625" t="s">
        <v>20203</v>
      </c>
      <c r="J11625" t="s">
        <v>61579</v>
      </c>
      <c r="K11625" t="s">
        <v>61580</v>
      </c>
      <c r="L11625" t="s">
        <v>303</v>
      </c>
      <c r="M11625" t="s">
        <v>61581</v>
      </c>
    </row>
    <row r="11626" spans="1:13" x14ac:dyDescent="0.2">
      <c r="A11626" t="s">
        <v>38143</v>
      </c>
      <c r="B11626" t="s">
        <v>38144</v>
      </c>
      <c r="C11626" t="s">
        <v>61582</v>
      </c>
      <c r="D11626" t="s">
        <v>58050</v>
      </c>
      <c r="E11626" t="s">
        <v>34044</v>
      </c>
      <c r="F11626" t="s">
        <v>49726</v>
      </c>
      <c r="G11626" t="s">
        <v>54301</v>
      </c>
      <c r="H11626" t="s">
        <v>38083</v>
      </c>
      <c r="I11626" t="s">
        <v>20203</v>
      </c>
      <c r="J11626" t="s">
        <v>61583</v>
      </c>
      <c r="K11626" t="s">
        <v>61584</v>
      </c>
      <c r="L11626" t="s">
        <v>303</v>
      </c>
      <c r="M11626" t="s">
        <v>12880</v>
      </c>
    </row>
    <row r="11627" spans="1:13" x14ac:dyDescent="0.2">
      <c r="A11627" t="s">
        <v>38143</v>
      </c>
      <c r="B11627" t="s">
        <v>38144</v>
      </c>
      <c r="C11627" t="s">
        <v>61585</v>
      </c>
      <c r="D11627" t="s">
        <v>572</v>
      </c>
      <c r="E11627" t="s">
        <v>573</v>
      </c>
      <c r="F11627" t="s">
        <v>61586</v>
      </c>
      <c r="G11627" t="s">
        <v>61587</v>
      </c>
      <c r="H11627" t="s">
        <v>38083</v>
      </c>
      <c r="I11627" t="s">
        <v>20203</v>
      </c>
      <c r="J11627" t="s">
        <v>61588</v>
      </c>
      <c r="K11627" t="s">
        <v>61589</v>
      </c>
      <c r="L11627" t="s">
        <v>303</v>
      </c>
      <c r="M11627" t="s">
        <v>3883</v>
      </c>
    </row>
    <row r="11628" spans="1:13" x14ac:dyDescent="0.2">
      <c r="A11628" t="s">
        <v>38143</v>
      </c>
      <c r="B11628" t="s">
        <v>38144</v>
      </c>
      <c r="C11628" t="s">
        <v>61590</v>
      </c>
      <c r="D11628" t="s">
        <v>513</v>
      </c>
      <c r="E11628" t="s">
        <v>36832</v>
      </c>
      <c r="F11628" t="s">
        <v>61591</v>
      </c>
      <c r="G11628" t="s">
        <v>37990</v>
      </c>
      <c r="H11628" t="s">
        <v>37991</v>
      </c>
      <c r="J11628" t="s">
        <v>61592</v>
      </c>
      <c r="K11628" t="s">
        <v>61593</v>
      </c>
      <c r="L11628" t="s">
        <v>303</v>
      </c>
      <c r="M11628" t="s">
        <v>5027</v>
      </c>
    </row>
    <row r="11629" spans="1:13" x14ac:dyDescent="0.2">
      <c r="A11629" t="s">
        <v>38143</v>
      </c>
      <c r="B11629" t="s">
        <v>38144</v>
      </c>
      <c r="C11629" t="s">
        <v>61594</v>
      </c>
      <c r="D11629" t="s">
        <v>349</v>
      </c>
      <c r="F11629" t="s">
        <v>61595</v>
      </c>
      <c r="G11629" t="s">
        <v>61596</v>
      </c>
      <c r="H11629" t="s">
        <v>20203</v>
      </c>
      <c r="J11629" t="s">
        <v>61597</v>
      </c>
      <c r="K11629" t="s">
        <v>61598</v>
      </c>
      <c r="L11629" t="s">
        <v>303</v>
      </c>
      <c r="M11629" t="s">
        <v>11349</v>
      </c>
    </row>
    <row r="11630" spans="1:13" x14ac:dyDescent="0.2">
      <c r="A11630" t="s">
        <v>38143</v>
      </c>
      <c r="B11630" t="s">
        <v>38144</v>
      </c>
      <c r="C11630" t="s">
        <v>61599</v>
      </c>
      <c r="D11630" t="s">
        <v>572</v>
      </c>
      <c r="E11630" t="s">
        <v>573</v>
      </c>
      <c r="F11630" t="s">
        <v>61600</v>
      </c>
      <c r="G11630" t="s">
        <v>8150</v>
      </c>
      <c r="H11630" t="s">
        <v>61601</v>
      </c>
      <c r="I11630" t="s">
        <v>38071</v>
      </c>
      <c r="J11630" t="s">
        <v>61602</v>
      </c>
      <c r="K11630" t="s">
        <v>61603</v>
      </c>
      <c r="L11630" t="s">
        <v>303</v>
      </c>
      <c r="M11630" t="s">
        <v>1863</v>
      </c>
    </row>
    <row r="11631" spans="1:13" x14ac:dyDescent="0.2">
      <c r="A11631" t="s">
        <v>38143</v>
      </c>
      <c r="B11631" t="s">
        <v>38144</v>
      </c>
      <c r="C11631" t="s">
        <v>61604</v>
      </c>
      <c r="D11631" t="s">
        <v>349</v>
      </c>
      <c r="E11631" t="s">
        <v>720</v>
      </c>
      <c r="F11631" t="s">
        <v>9673</v>
      </c>
      <c r="G11631" t="s">
        <v>61605</v>
      </c>
      <c r="H11631" t="s">
        <v>61606</v>
      </c>
      <c r="I11631" t="s">
        <v>20203</v>
      </c>
      <c r="J11631" t="s">
        <v>61607</v>
      </c>
      <c r="K11631" t="s">
        <v>61608</v>
      </c>
      <c r="L11631" t="s">
        <v>303</v>
      </c>
      <c r="M11631" t="s">
        <v>61609</v>
      </c>
    </row>
    <row r="11632" spans="1:13" x14ac:dyDescent="0.2">
      <c r="A11632" t="s">
        <v>38143</v>
      </c>
      <c r="B11632" t="s">
        <v>38144</v>
      </c>
      <c r="C11632" t="s">
        <v>61610</v>
      </c>
      <c r="D11632" t="s">
        <v>349</v>
      </c>
      <c r="E11632" t="s">
        <v>476</v>
      </c>
      <c r="F11632" t="s">
        <v>61611</v>
      </c>
      <c r="G11632" t="s">
        <v>61612</v>
      </c>
      <c r="H11632" t="s">
        <v>20218</v>
      </c>
      <c r="J11632" t="s">
        <v>61613</v>
      </c>
      <c r="K11632" t="s">
        <v>61614</v>
      </c>
      <c r="L11632" t="s">
        <v>303</v>
      </c>
      <c r="M11632" t="s">
        <v>61615</v>
      </c>
    </row>
    <row r="11633" spans="1:13" x14ac:dyDescent="0.2">
      <c r="A11633" t="s">
        <v>38143</v>
      </c>
      <c r="B11633" t="s">
        <v>38144</v>
      </c>
      <c r="C11633" t="s">
        <v>61616</v>
      </c>
      <c r="D11633" t="s">
        <v>349</v>
      </c>
      <c r="E11633" t="s">
        <v>476</v>
      </c>
      <c r="F11633" t="s">
        <v>61617</v>
      </c>
      <c r="G11633" t="s">
        <v>61618</v>
      </c>
      <c r="H11633" t="s">
        <v>20239</v>
      </c>
      <c r="I11633" t="s">
        <v>38071</v>
      </c>
      <c r="J11633" t="s">
        <v>61619</v>
      </c>
      <c r="K11633" t="s">
        <v>61620</v>
      </c>
      <c r="L11633" t="s">
        <v>303</v>
      </c>
      <c r="M11633" t="s">
        <v>41078</v>
      </c>
    </row>
    <row r="11634" spans="1:13" x14ac:dyDescent="0.2">
      <c r="A11634" t="s">
        <v>38143</v>
      </c>
      <c r="B11634" t="s">
        <v>38144</v>
      </c>
      <c r="C11634" t="s">
        <v>61621</v>
      </c>
      <c r="D11634" t="s">
        <v>492</v>
      </c>
      <c r="E11634" t="s">
        <v>493</v>
      </c>
      <c r="F11634" t="s">
        <v>61622</v>
      </c>
      <c r="G11634" t="s">
        <v>54301</v>
      </c>
      <c r="H11634" t="s">
        <v>38083</v>
      </c>
      <c r="I11634" t="s">
        <v>20203</v>
      </c>
      <c r="J11634" t="s">
        <v>61623</v>
      </c>
      <c r="K11634" t="s">
        <v>61624</v>
      </c>
      <c r="L11634" t="s">
        <v>303</v>
      </c>
      <c r="M11634" t="s">
        <v>822</v>
      </c>
    </row>
    <row r="11635" spans="1:13" x14ac:dyDescent="0.2">
      <c r="A11635" t="s">
        <v>38143</v>
      </c>
      <c r="B11635" t="s">
        <v>38144</v>
      </c>
      <c r="C11635" t="s">
        <v>61625</v>
      </c>
      <c r="D11635" t="s">
        <v>11973</v>
      </c>
      <c r="E11635" t="s">
        <v>61626</v>
      </c>
      <c r="F11635" t="s">
        <v>61627</v>
      </c>
      <c r="H11635" t="s">
        <v>20224</v>
      </c>
      <c r="I11635" t="s">
        <v>20203</v>
      </c>
      <c r="J11635" t="s">
        <v>61628</v>
      </c>
      <c r="K11635" t="s">
        <v>61629</v>
      </c>
      <c r="L11635" t="s">
        <v>303</v>
      </c>
      <c r="M11635" t="s">
        <v>35757</v>
      </c>
    </row>
    <row r="11636" spans="1:13" x14ac:dyDescent="0.2">
      <c r="A11636" t="s">
        <v>38143</v>
      </c>
      <c r="B11636" t="s">
        <v>38144</v>
      </c>
      <c r="C11636" t="s">
        <v>61630</v>
      </c>
      <c r="D11636" t="s">
        <v>349</v>
      </c>
      <c r="F11636" t="s">
        <v>61631</v>
      </c>
      <c r="G11636" t="s">
        <v>61632</v>
      </c>
      <c r="H11636" t="s">
        <v>20224</v>
      </c>
      <c r="I11636" t="s">
        <v>20203</v>
      </c>
      <c r="J11636" t="s">
        <v>61633</v>
      </c>
      <c r="K11636" t="s">
        <v>61634</v>
      </c>
      <c r="L11636" t="s">
        <v>303</v>
      </c>
      <c r="M11636" t="s">
        <v>422</v>
      </c>
    </row>
    <row r="11637" spans="1:13" x14ac:dyDescent="0.2">
      <c r="A11637" t="s">
        <v>38143</v>
      </c>
      <c r="B11637" t="s">
        <v>38144</v>
      </c>
      <c r="C11637" t="s">
        <v>61635</v>
      </c>
      <c r="D11637" t="s">
        <v>61636</v>
      </c>
      <c r="E11637" t="s">
        <v>61637</v>
      </c>
      <c r="F11637" t="s">
        <v>61638</v>
      </c>
      <c r="G11637" t="s">
        <v>61639</v>
      </c>
      <c r="H11637" t="s">
        <v>20224</v>
      </c>
      <c r="I11637" t="s">
        <v>20203</v>
      </c>
      <c r="J11637" t="s">
        <v>61640</v>
      </c>
      <c r="K11637" t="s">
        <v>61641</v>
      </c>
      <c r="L11637" t="s">
        <v>303</v>
      </c>
      <c r="M11637" t="s">
        <v>1492</v>
      </c>
    </row>
    <row r="11638" spans="1:13" x14ac:dyDescent="0.2">
      <c r="A11638" t="s">
        <v>38143</v>
      </c>
      <c r="B11638" t="s">
        <v>38144</v>
      </c>
      <c r="C11638" t="s">
        <v>61642</v>
      </c>
      <c r="D11638" t="s">
        <v>61643</v>
      </c>
      <c r="E11638" t="s">
        <v>61644</v>
      </c>
      <c r="F11638" t="s">
        <v>61645</v>
      </c>
      <c r="H11638" t="s">
        <v>37991</v>
      </c>
      <c r="I11638" t="s">
        <v>38071</v>
      </c>
      <c r="J11638" t="s">
        <v>61646</v>
      </c>
      <c r="K11638" t="s">
        <v>61647</v>
      </c>
      <c r="L11638" t="s">
        <v>303</v>
      </c>
      <c r="M11638" t="s">
        <v>61648</v>
      </c>
    </row>
    <row r="11639" spans="1:13" x14ac:dyDescent="0.2">
      <c r="A11639" t="s">
        <v>38143</v>
      </c>
      <c r="B11639" t="s">
        <v>38144</v>
      </c>
      <c r="C11639" t="s">
        <v>61649</v>
      </c>
      <c r="D11639" t="s">
        <v>572</v>
      </c>
      <c r="E11639" t="s">
        <v>573</v>
      </c>
      <c r="F11639" t="s">
        <v>61650</v>
      </c>
      <c r="G11639" t="s">
        <v>5008</v>
      </c>
      <c r="H11639" t="s">
        <v>61651</v>
      </c>
      <c r="J11639" t="s">
        <v>61652</v>
      </c>
      <c r="K11639" t="s">
        <v>61653</v>
      </c>
      <c r="L11639" t="s">
        <v>303</v>
      </c>
      <c r="M11639" t="s">
        <v>61654</v>
      </c>
    </row>
    <row r="11640" spans="1:13" x14ac:dyDescent="0.2">
      <c r="A11640" t="s">
        <v>38143</v>
      </c>
      <c r="B11640" t="s">
        <v>38144</v>
      </c>
      <c r="C11640" t="s">
        <v>61655</v>
      </c>
      <c r="D11640" t="s">
        <v>61656</v>
      </c>
      <c r="E11640" t="s">
        <v>61657</v>
      </c>
      <c r="F11640" t="s">
        <v>61658</v>
      </c>
      <c r="G11640" t="s">
        <v>61659</v>
      </c>
      <c r="H11640" t="s">
        <v>61660</v>
      </c>
      <c r="I11640" t="s">
        <v>20203</v>
      </c>
      <c r="J11640" t="s">
        <v>61661</v>
      </c>
      <c r="K11640" t="s">
        <v>61662</v>
      </c>
      <c r="L11640" t="s">
        <v>303</v>
      </c>
      <c r="M11640" t="s">
        <v>422</v>
      </c>
    </row>
    <row r="11641" spans="1:13" x14ac:dyDescent="0.2">
      <c r="A11641" t="s">
        <v>38143</v>
      </c>
      <c r="B11641" t="s">
        <v>38144</v>
      </c>
      <c r="C11641" t="s">
        <v>61663</v>
      </c>
      <c r="D11641" t="s">
        <v>349</v>
      </c>
      <c r="F11641" t="s">
        <v>61664</v>
      </c>
      <c r="G11641" t="s">
        <v>38983</v>
      </c>
      <c r="H11641" t="s">
        <v>20224</v>
      </c>
      <c r="I11641" t="s">
        <v>20203</v>
      </c>
      <c r="J11641" t="s">
        <v>61665</v>
      </c>
      <c r="K11641" t="s">
        <v>61666</v>
      </c>
      <c r="L11641" t="s">
        <v>303</v>
      </c>
      <c r="M11641" t="s">
        <v>422</v>
      </c>
    </row>
    <row r="11642" spans="1:13" x14ac:dyDescent="0.2">
      <c r="A11642" t="s">
        <v>38143</v>
      </c>
      <c r="B11642" t="s">
        <v>38144</v>
      </c>
      <c r="C11642" t="s">
        <v>61667</v>
      </c>
      <c r="D11642" t="s">
        <v>513</v>
      </c>
      <c r="E11642" t="s">
        <v>2526</v>
      </c>
      <c r="F11642" t="s">
        <v>61668</v>
      </c>
      <c r="G11642" t="s">
        <v>38983</v>
      </c>
      <c r="H11642" t="s">
        <v>20224</v>
      </c>
      <c r="I11642" t="s">
        <v>20203</v>
      </c>
      <c r="J11642" t="s">
        <v>61665</v>
      </c>
      <c r="K11642" t="s">
        <v>61669</v>
      </c>
      <c r="L11642" t="s">
        <v>303</v>
      </c>
      <c r="M11642" t="s">
        <v>3467</v>
      </c>
    </row>
    <row r="11643" spans="1:13" x14ac:dyDescent="0.2">
      <c r="A11643" t="s">
        <v>38143</v>
      </c>
      <c r="B11643" t="s">
        <v>38144</v>
      </c>
      <c r="C11643" t="s">
        <v>61670</v>
      </c>
      <c r="D11643" t="s">
        <v>572</v>
      </c>
      <c r="E11643" t="s">
        <v>573</v>
      </c>
      <c r="F11643" t="s">
        <v>61671</v>
      </c>
      <c r="G11643" t="s">
        <v>61672</v>
      </c>
      <c r="H11643" t="s">
        <v>20218</v>
      </c>
      <c r="I11643" t="s">
        <v>20203</v>
      </c>
      <c r="J11643" t="s">
        <v>61673</v>
      </c>
      <c r="K11643" t="s">
        <v>61674</v>
      </c>
      <c r="L11643" t="s">
        <v>303</v>
      </c>
      <c r="M11643" t="s">
        <v>6080</v>
      </c>
    </row>
    <row r="11644" spans="1:13" x14ac:dyDescent="0.2">
      <c r="A11644" t="s">
        <v>38143</v>
      </c>
      <c r="B11644" t="s">
        <v>38144</v>
      </c>
      <c r="C11644" t="s">
        <v>61675</v>
      </c>
      <c r="D11644" t="s">
        <v>61676</v>
      </c>
      <c r="E11644" t="s">
        <v>61677</v>
      </c>
      <c r="F11644" t="s">
        <v>350</v>
      </c>
      <c r="G11644" t="s">
        <v>61678</v>
      </c>
      <c r="H11644" t="s">
        <v>61679</v>
      </c>
      <c r="I11644" t="s">
        <v>20203</v>
      </c>
      <c r="J11644" t="s">
        <v>61680</v>
      </c>
      <c r="K11644" t="s">
        <v>61681</v>
      </c>
      <c r="L11644" t="s">
        <v>303</v>
      </c>
      <c r="M11644" t="s">
        <v>31182</v>
      </c>
    </row>
    <row r="11645" spans="1:13" x14ac:dyDescent="0.2">
      <c r="A11645" t="s">
        <v>38143</v>
      </c>
      <c r="B11645" t="s">
        <v>38144</v>
      </c>
      <c r="C11645" t="s">
        <v>61682</v>
      </c>
      <c r="D11645" t="s">
        <v>349</v>
      </c>
      <c r="E11645" t="s">
        <v>424</v>
      </c>
      <c r="F11645" t="s">
        <v>61683</v>
      </c>
      <c r="G11645" t="s">
        <v>61684</v>
      </c>
      <c r="H11645" t="s">
        <v>20203</v>
      </c>
      <c r="J11645" t="s">
        <v>61685</v>
      </c>
      <c r="K11645" t="s">
        <v>61686</v>
      </c>
      <c r="L11645" t="s">
        <v>303</v>
      </c>
      <c r="M11645" t="s">
        <v>61687</v>
      </c>
    </row>
    <row r="11646" spans="1:13" x14ac:dyDescent="0.2">
      <c r="A11646" t="s">
        <v>38143</v>
      </c>
      <c r="B11646" t="s">
        <v>38144</v>
      </c>
      <c r="C11646" t="s">
        <v>61688</v>
      </c>
      <c r="D11646" t="s">
        <v>61689</v>
      </c>
      <c r="E11646" t="s">
        <v>61690</v>
      </c>
      <c r="F11646" t="s">
        <v>61691</v>
      </c>
      <c r="H11646" t="s">
        <v>61660</v>
      </c>
      <c r="I11646" t="s">
        <v>20203</v>
      </c>
      <c r="J11646" t="s">
        <v>61692</v>
      </c>
      <c r="K11646" t="s">
        <v>61693</v>
      </c>
      <c r="L11646" t="s">
        <v>303</v>
      </c>
      <c r="M11646" t="s">
        <v>21774</v>
      </c>
    </row>
    <row r="11647" spans="1:13" x14ac:dyDescent="0.2">
      <c r="A11647" t="s">
        <v>38143</v>
      </c>
      <c r="B11647" t="s">
        <v>38144</v>
      </c>
      <c r="C11647" t="s">
        <v>61694</v>
      </c>
      <c r="D11647" t="s">
        <v>61695</v>
      </c>
      <c r="E11647" t="s">
        <v>61696</v>
      </c>
      <c r="F11647" t="s">
        <v>61697</v>
      </c>
      <c r="G11647" t="s">
        <v>61698</v>
      </c>
      <c r="H11647" t="s">
        <v>58321</v>
      </c>
      <c r="I11647" t="s">
        <v>20203</v>
      </c>
      <c r="J11647" t="s">
        <v>61699</v>
      </c>
      <c r="K11647" t="s">
        <v>61700</v>
      </c>
      <c r="L11647" t="s">
        <v>303</v>
      </c>
      <c r="M11647" t="s">
        <v>12730</v>
      </c>
    </row>
    <row r="11648" spans="1:13" x14ac:dyDescent="0.2">
      <c r="A11648" t="s">
        <v>38143</v>
      </c>
      <c r="B11648" t="s">
        <v>38144</v>
      </c>
      <c r="C11648" t="s">
        <v>61701</v>
      </c>
      <c r="D11648" t="s">
        <v>492</v>
      </c>
      <c r="E11648" t="s">
        <v>493</v>
      </c>
      <c r="F11648" t="s">
        <v>61702</v>
      </c>
      <c r="G11648" t="s">
        <v>54301</v>
      </c>
      <c r="H11648" t="s">
        <v>38083</v>
      </c>
      <c r="I11648" t="s">
        <v>20203</v>
      </c>
      <c r="J11648" t="s">
        <v>61703</v>
      </c>
      <c r="K11648" t="s">
        <v>61704</v>
      </c>
      <c r="L11648" t="s">
        <v>303</v>
      </c>
      <c r="M11648" t="s">
        <v>4774</v>
      </c>
    </row>
    <row r="11649" spans="1:13" x14ac:dyDescent="0.2">
      <c r="A11649" t="s">
        <v>38143</v>
      </c>
      <c r="B11649" t="s">
        <v>38144</v>
      </c>
      <c r="C11649" t="s">
        <v>61705</v>
      </c>
      <c r="D11649" t="s">
        <v>394</v>
      </c>
      <c r="E11649" t="s">
        <v>1102</v>
      </c>
      <c r="F11649" t="s">
        <v>61706</v>
      </c>
      <c r="G11649" t="s">
        <v>61707</v>
      </c>
      <c r="H11649" t="s">
        <v>20239</v>
      </c>
      <c r="I11649" t="s">
        <v>38071</v>
      </c>
      <c r="J11649" t="s">
        <v>61708</v>
      </c>
      <c r="K11649" t="s">
        <v>61709</v>
      </c>
      <c r="L11649" t="s">
        <v>303</v>
      </c>
      <c r="M11649" t="s">
        <v>17319</v>
      </c>
    </row>
    <row r="11650" spans="1:13" x14ac:dyDescent="0.2">
      <c r="A11650" t="s">
        <v>38143</v>
      </c>
      <c r="B11650" t="s">
        <v>38144</v>
      </c>
      <c r="C11650" t="s">
        <v>61710</v>
      </c>
      <c r="D11650" t="s">
        <v>61711</v>
      </c>
      <c r="E11650" t="s">
        <v>61712</v>
      </c>
      <c r="F11650" t="s">
        <v>61713</v>
      </c>
      <c r="G11650" t="s">
        <v>58321</v>
      </c>
      <c r="H11650" t="s">
        <v>20203</v>
      </c>
      <c r="J11650" t="s">
        <v>61714</v>
      </c>
      <c r="K11650" t="s">
        <v>302</v>
      </c>
      <c r="L11650" t="s">
        <v>303</v>
      </c>
      <c r="M11650" t="s">
        <v>422</v>
      </c>
    </row>
    <row r="11651" spans="1:13" x14ac:dyDescent="0.2">
      <c r="A11651" t="s">
        <v>38143</v>
      </c>
      <c r="B11651" t="s">
        <v>38144</v>
      </c>
      <c r="C11651" t="s">
        <v>61715</v>
      </c>
      <c r="D11651" t="s">
        <v>61716</v>
      </c>
      <c r="E11651" t="s">
        <v>61717</v>
      </c>
      <c r="F11651" t="s">
        <v>61718</v>
      </c>
      <c r="H11651" t="s">
        <v>38083</v>
      </c>
      <c r="I11651" t="s">
        <v>20203</v>
      </c>
      <c r="J11651" t="s">
        <v>61719</v>
      </c>
      <c r="K11651" t="s">
        <v>61720</v>
      </c>
      <c r="L11651" t="s">
        <v>303</v>
      </c>
      <c r="M11651" t="s">
        <v>6080</v>
      </c>
    </row>
    <row r="11652" spans="1:13" x14ac:dyDescent="0.2">
      <c r="A11652" t="s">
        <v>38143</v>
      </c>
      <c r="B11652" t="s">
        <v>38144</v>
      </c>
      <c r="C11652" t="s">
        <v>61721</v>
      </c>
      <c r="D11652" t="s">
        <v>61722</v>
      </c>
      <c r="E11652" t="s">
        <v>61723</v>
      </c>
      <c r="F11652" t="s">
        <v>61724</v>
      </c>
      <c r="G11652" t="s">
        <v>61725</v>
      </c>
      <c r="H11652" t="s">
        <v>61726</v>
      </c>
      <c r="I11652" t="s">
        <v>20203</v>
      </c>
      <c r="J11652" t="s">
        <v>61727</v>
      </c>
      <c r="K11652" t="s">
        <v>61728</v>
      </c>
      <c r="L11652" t="s">
        <v>303</v>
      </c>
      <c r="M11652" t="s">
        <v>30422</v>
      </c>
    </row>
    <row r="11653" spans="1:13" x14ac:dyDescent="0.2">
      <c r="A11653" t="s">
        <v>38143</v>
      </c>
      <c r="B11653" t="s">
        <v>38144</v>
      </c>
      <c r="C11653" t="s">
        <v>61729</v>
      </c>
      <c r="D11653" t="s">
        <v>349</v>
      </c>
      <c r="E11653" t="s">
        <v>424</v>
      </c>
      <c r="F11653" t="s">
        <v>24792</v>
      </c>
      <c r="H11653" t="s">
        <v>61730</v>
      </c>
      <c r="I11653" t="s">
        <v>38071</v>
      </c>
      <c r="J11653" t="s">
        <v>61731</v>
      </c>
      <c r="K11653" t="s">
        <v>61732</v>
      </c>
      <c r="L11653" t="s">
        <v>303</v>
      </c>
      <c r="M11653" t="s">
        <v>5742</v>
      </c>
    </row>
    <row r="11654" spans="1:13" x14ac:dyDescent="0.2">
      <c r="A11654" t="s">
        <v>38143</v>
      </c>
      <c r="B11654" t="s">
        <v>38144</v>
      </c>
      <c r="C11654" t="s">
        <v>61733</v>
      </c>
      <c r="D11654" t="s">
        <v>349</v>
      </c>
      <c r="E11654" t="s">
        <v>13874</v>
      </c>
      <c r="F11654" t="s">
        <v>61734</v>
      </c>
      <c r="H11654" t="s">
        <v>38083</v>
      </c>
      <c r="I11654" t="s">
        <v>20203</v>
      </c>
      <c r="J11654" t="s">
        <v>61735</v>
      </c>
      <c r="K11654" t="s">
        <v>302</v>
      </c>
      <c r="L11654" t="s">
        <v>303</v>
      </c>
      <c r="M11654" t="s">
        <v>422</v>
      </c>
    </row>
    <row r="11655" spans="1:13" x14ac:dyDescent="0.2">
      <c r="A11655" t="s">
        <v>38143</v>
      </c>
      <c r="B11655" t="s">
        <v>38144</v>
      </c>
      <c r="C11655" t="s">
        <v>61736</v>
      </c>
      <c r="D11655" t="s">
        <v>572</v>
      </c>
      <c r="E11655" t="s">
        <v>573</v>
      </c>
      <c r="F11655" t="s">
        <v>61737</v>
      </c>
      <c r="G11655" t="s">
        <v>61738</v>
      </c>
      <c r="H11655" t="s">
        <v>37991</v>
      </c>
      <c r="J11655" t="s">
        <v>61739</v>
      </c>
      <c r="K11655" t="s">
        <v>61740</v>
      </c>
      <c r="L11655" t="s">
        <v>303</v>
      </c>
      <c r="M11655" t="s">
        <v>17061</v>
      </c>
    </row>
    <row r="11656" spans="1:13" x14ac:dyDescent="0.2">
      <c r="A11656" t="s">
        <v>38143</v>
      </c>
      <c r="B11656" t="s">
        <v>38144</v>
      </c>
      <c r="C11656" t="s">
        <v>61741</v>
      </c>
      <c r="D11656" t="s">
        <v>61742</v>
      </c>
      <c r="F11656" t="s">
        <v>61743</v>
      </c>
      <c r="G11656" t="s">
        <v>61744</v>
      </c>
      <c r="H11656" t="s">
        <v>38071</v>
      </c>
      <c r="J11656" t="s">
        <v>61745</v>
      </c>
      <c r="K11656" t="s">
        <v>61746</v>
      </c>
      <c r="L11656" t="s">
        <v>303</v>
      </c>
      <c r="M11656" t="s">
        <v>422</v>
      </c>
    </row>
    <row r="11657" spans="1:13" x14ac:dyDescent="0.2">
      <c r="A11657" t="s">
        <v>38143</v>
      </c>
      <c r="B11657" t="s">
        <v>38144</v>
      </c>
      <c r="C11657" t="s">
        <v>61747</v>
      </c>
      <c r="D11657" t="s">
        <v>492</v>
      </c>
      <c r="E11657" t="s">
        <v>493</v>
      </c>
      <c r="F11657" t="s">
        <v>61748</v>
      </c>
      <c r="G11657" t="s">
        <v>61659</v>
      </c>
      <c r="H11657" t="s">
        <v>61660</v>
      </c>
      <c r="I11657" t="s">
        <v>20203</v>
      </c>
      <c r="J11657" t="s">
        <v>61749</v>
      </c>
      <c r="K11657" t="s">
        <v>61750</v>
      </c>
      <c r="L11657" t="s">
        <v>303</v>
      </c>
      <c r="M11657" t="s">
        <v>7298</v>
      </c>
    </row>
    <row r="11658" spans="1:13" x14ac:dyDescent="0.2">
      <c r="A11658" t="s">
        <v>38143</v>
      </c>
      <c r="B11658" t="s">
        <v>38144</v>
      </c>
      <c r="C11658" t="s">
        <v>61751</v>
      </c>
      <c r="D11658" t="s">
        <v>572</v>
      </c>
      <c r="E11658" t="s">
        <v>573</v>
      </c>
      <c r="F11658" t="s">
        <v>61752</v>
      </c>
      <c r="G11658" t="s">
        <v>61753</v>
      </c>
      <c r="H11658" t="s">
        <v>61651</v>
      </c>
      <c r="I11658" t="s">
        <v>20203</v>
      </c>
      <c r="J11658" t="s">
        <v>61754</v>
      </c>
      <c r="K11658" t="s">
        <v>61755</v>
      </c>
      <c r="L11658" t="s">
        <v>303</v>
      </c>
      <c r="M11658" t="s">
        <v>61756</v>
      </c>
    </row>
    <row r="11659" spans="1:13" x14ac:dyDescent="0.2">
      <c r="A11659" t="s">
        <v>38143</v>
      </c>
      <c r="B11659" t="s">
        <v>38144</v>
      </c>
      <c r="C11659" t="s">
        <v>61757</v>
      </c>
      <c r="D11659" t="s">
        <v>61758</v>
      </c>
      <c r="E11659" t="s">
        <v>14918</v>
      </c>
      <c r="F11659" t="s">
        <v>61759</v>
      </c>
      <c r="H11659" t="s">
        <v>61760</v>
      </c>
      <c r="I11659" t="s">
        <v>38071</v>
      </c>
      <c r="J11659" t="s">
        <v>61761</v>
      </c>
      <c r="K11659" t="s">
        <v>61762</v>
      </c>
      <c r="L11659" t="s">
        <v>303</v>
      </c>
      <c r="M11659" t="s">
        <v>7240</v>
      </c>
    </row>
    <row r="11660" spans="1:13" x14ac:dyDescent="0.2">
      <c r="A11660" t="s">
        <v>38143</v>
      </c>
      <c r="B11660" t="s">
        <v>38144</v>
      </c>
      <c r="C11660" t="s">
        <v>61763</v>
      </c>
      <c r="D11660" t="s">
        <v>349</v>
      </c>
      <c r="F11660" t="s">
        <v>61764</v>
      </c>
      <c r="G11660" t="s">
        <v>61765</v>
      </c>
      <c r="H11660" t="s">
        <v>20239</v>
      </c>
      <c r="I11660" t="s">
        <v>38071</v>
      </c>
      <c r="J11660" t="s">
        <v>61766</v>
      </c>
      <c r="K11660" t="s">
        <v>61767</v>
      </c>
      <c r="L11660" t="s">
        <v>303</v>
      </c>
      <c r="M11660" t="s">
        <v>422</v>
      </c>
    </row>
    <row r="11661" spans="1:13" x14ac:dyDescent="0.2">
      <c r="A11661" t="s">
        <v>38143</v>
      </c>
      <c r="B11661" t="s">
        <v>38144</v>
      </c>
      <c r="C11661" t="s">
        <v>61768</v>
      </c>
      <c r="D11661" t="s">
        <v>394</v>
      </c>
      <c r="E11661" t="s">
        <v>395</v>
      </c>
      <c r="F11661" t="s">
        <v>61769</v>
      </c>
      <c r="H11661" t="s">
        <v>61679</v>
      </c>
      <c r="I11661" t="s">
        <v>20203</v>
      </c>
      <c r="J11661" t="s">
        <v>61770</v>
      </c>
      <c r="K11661" t="s">
        <v>302</v>
      </c>
      <c r="L11661" t="s">
        <v>303</v>
      </c>
      <c r="M11661" t="s">
        <v>6240</v>
      </c>
    </row>
    <row r="11662" spans="1:13" x14ac:dyDescent="0.2">
      <c r="A11662" t="s">
        <v>38143</v>
      </c>
      <c r="B11662" t="s">
        <v>38144</v>
      </c>
      <c r="C11662" t="s">
        <v>61771</v>
      </c>
      <c r="D11662" t="s">
        <v>349</v>
      </c>
      <c r="F11662" t="s">
        <v>12010</v>
      </c>
      <c r="G11662" t="s">
        <v>61772</v>
      </c>
      <c r="H11662" t="s">
        <v>20203</v>
      </c>
      <c r="J11662" t="s">
        <v>61773</v>
      </c>
      <c r="K11662" t="s">
        <v>61774</v>
      </c>
      <c r="L11662" t="s">
        <v>303</v>
      </c>
      <c r="M11662" t="s">
        <v>422</v>
      </c>
    </row>
    <row r="11663" spans="1:13" x14ac:dyDescent="0.2">
      <c r="A11663" t="s">
        <v>38143</v>
      </c>
      <c r="B11663" t="s">
        <v>38144</v>
      </c>
      <c r="C11663" t="s">
        <v>61775</v>
      </c>
      <c r="D11663" t="s">
        <v>394</v>
      </c>
      <c r="E11663" t="s">
        <v>1809</v>
      </c>
      <c r="F11663" t="s">
        <v>500</v>
      </c>
      <c r="G11663" t="s">
        <v>61776</v>
      </c>
      <c r="H11663" t="s">
        <v>61777</v>
      </c>
      <c r="I11663" t="s">
        <v>61778</v>
      </c>
      <c r="J11663" t="s">
        <v>61779</v>
      </c>
      <c r="K11663" t="s">
        <v>302</v>
      </c>
      <c r="L11663" t="s">
        <v>303</v>
      </c>
      <c r="M11663" t="s">
        <v>61780</v>
      </c>
    </row>
    <row r="11664" spans="1:13" x14ac:dyDescent="0.2">
      <c r="A11664" t="s">
        <v>38143</v>
      </c>
      <c r="B11664" t="s">
        <v>38144</v>
      </c>
      <c r="C11664" t="s">
        <v>61781</v>
      </c>
      <c r="D11664" t="s">
        <v>349</v>
      </c>
      <c r="F11664" t="s">
        <v>61782</v>
      </c>
      <c r="G11664" t="s">
        <v>61760</v>
      </c>
      <c r="H11664" t="s">
        <v>38071</v>
      </c>
      <c r="J11664" t="s">
        <v>61783</v>
      </c>
      <c r="K11664" t="s">
        <v>61784</v>
      </c>
      <c r="L11664" t="s">
        <v>303</v>
      </c>
      <c r="M11664" t="s">
        <v>422</v>
      </c>
    </row>
    <row r="11665" spans="1:13" x14ac:dyDescent="0.2">
      <c r="A11665" t="s">
        <v>38143</v>
      </c>
      <c r="B11665" t="s">
        <v>38144</v>
      </c>
      <c r="C11665" t="s">
        <v>61785</v>
      </c>
      <c r="D11665" t="s">
        <v>61786</v>
      </c>
      <c r="E11665" t="s">
        <v>61787</v>
      </c>
      <c r="F11665" t="s">
        <v>61788</v>
      </c>
      <c r="G11665" t="s">
        <v>46041</v>
      </c>
      <c r="H11665" t="s">
        <v>20224</v>
      </c>
      <c r="I11665" t="s">
        <v>20203</v>
      </c>
      <c r="J11665" t="s">
        <v>61789</v>
      </c>
      <c r="K11665" t="s">
        <v>61790</v>
      </c>
      <c r="L11665" t="s">
        <v>303</v>
      </c>
      <c r="M11665" t="s">
        <v>422</v>
      </c>
    </row>
    <row r="11666" spans="1:13" x14ac:dyDescent="0.2">
      <c r="A11666" t="s">
        <v>38143</v>
      </c>
      <c r="B11666" t="s">
        <v>38144</v>
      </c>
      <c r="C11666" t="s">
        <v>61791</v>
      </c>
      <c r="D11666" t="s">
        <v>8198</v>
      </c>
      <c r="F11666" t="s">
        <v>61792</v>
      </c>
      <c r="G11666" t="s">
        <v>61684</v>
      </c>
      <c r="H11666" t="s">
        <v>20203</v>
      </c>
      <c r="J11666" t="s">
        <v>61793</v>
      </c>
      <c r="K11666" t="s">
        <v>61794</v>
      </c>
      <c r="L11666" t="s">
        <v>303</v>
      </c>
      <c r="M11666" t="s">
        <v>61795</v>
      </c>
    </row>
    <row r="11667" spans="1:13" x14ac:dyDescent="0.2">
      <c r="A11667" t="s">
        <v>38143</v>
      </c>
      <c r="B11667" t="s">
        <v>38144</v>
      </c>
      <c r="C11667" t="s">
        <v>61796</v>
      </c>
      <c r="D11667" t="s">
        <v>61797</v>
      </c>
      <c r="E11667" t="s">
        <v>61798</v>
      </c>
      <c r="F11667" t="s">
        <v>61799</v>
      </c>
      <c r="G11667" t="s">
        <v>61800</v>
      </c>
      <c r="H11667" t="s">
        <v>61801</v>
      </c>
      <c r="I11667" t="s">
        <v>20203</v>
      </c>
      <c r="J11667" t="s">
        <v>61802</v>
      </c>
      <c r="K11667" t="s">
        <v>302</v>
      </c>
      <c r="L11667" t="s">
        <v>303</v>
      </c>
      <c r="M11667" t="s">
        <v>61803</v>
      </c>
    </row>
    <row r="11668" spans="1:13" x14ac:dyDescent="0.2">
      <c r="A11668" t="s">
        <v>38143</v>
      </c>
      <c r="B11668" t="s">
        <v>38144</v>
      </c>
      <c r="C11668" t="s">
        <v>61804</v>
      </c>
      <c r="D11668" t="s">
        <v>492</v>
      </c>
      <c r="E11668" t="s">
        <v>493</v>
      </c>
      <c r="F11668" t="s">
        <v>61805</v>
      </c>
      <c r="G11668" t="s">
        <v>61806</v>
      </c>
      <c r="H11668" t="s">
        <v>61807</v>
      </c>
      <c r="I11668" t="s">
        <v>20203</v>
      </c>
      <c r="J11668" t="s">
        <v>61808</v>
      </c>
      <c r="K11668" t="s">
        <v>61809</v>
      </c>
      <c r="L11668" t="s">
        <v>303</v>
      </c>
      <c r="M11668" t="s">
        <v>4774</v>
      </c>
    </row>
    <row r="11669" spans="1:13" x14ac:dyDescent="0.2">
      <c r="A11669" t="s">
        <v>38143</v>
      </c>
      <c r="B11669" t="s">
        <v>38144</v>
      </c>
      <c r="C11669" t="s">
        <v>61810</v>
      </c>
      <c r="D11669" t="s">
        <v>572</v>
      </c>
      <c r="E11669" t="s">
        <v>573</v>
      </c>
      <c r="F11669" t="s">
        <v>61811</v>
      </c>
      <c r="G11669" t="s">
        <v>55211</v>
      </c>
      <c r="H11669" t="s">
        <v>20203</v>
      </c>
      <c r="J11669" t="s">
        <v>61812</v>
      </c>
      <c r="K11669" t="s">
        <v>61813</v>
      </c>
      <c r="L11669" t="s">
        <v>303</v>
      </c>
      <c r="M11669" t="s">
        <v>61756</v>
      </c>
    </row>
    <row r="11670" spans="1:13" x14ac:dyDescent="0.2">
      <c r="A11670" t="s">
        <v>38143</v>
      </c>
      <c r="B11670" t="s">
        <v>38144</v>
      </c>
      <c r="C11670" t="s">
        <v>61814</v>
      </c>
      <c r="D11670" t="s">
        <v>572</v>
      </c>
      <c r="E11670" t="s">
        <v>573</v>
      </c>
      <c r="F11670" t="s">
        <v>3599</v>
      </c>
      <c r="G11670" t="s">
        <v>61815</v>
      </c>
      <c r="H11670" t="s">
        <v>61816</v>
      </c>
      <c r="I11670" t="s">
        <v>20224</v>
      </c>
      <c r="J11670" t="s">
        <v>61817</v>
      </c>
      <c r="K11670" t="s">
        <v>61818</v>
      </c>
      <c r="L11670" t="s">
        <v>303</v>
      </c>
      <c r="M11670" t="s">
        <v>46162</v>
      </c>
    </row>
    <row r="11671" spans="1:13" x14ac:dyDescent="0.2">
      <c r="A11671" t="s">
        <v>38143</v>
      </c>
      <c r="B11671" t="s">
        <v>38144</v>
      </c>
      <c r="C11671" t="s">
        <v>61819</v>
      </c>
      <c r="D11671" t="s">
        <v>572</v>
      </c>
      <c r="E11671" t="s">
        <v>573</v>
      </c>
      <c r="F11671" t="s">
        <v>61820</v>
      </c>
      <c r="G11671" t="s">
        <v>61821</v>
      </c>
      <c r="H11671" t="s">
        <v>61822</v>
      </c>
      <c r="I11671" t="s">
        <v>20203</v>
      </c>
      <c r="J11671" t="s">
        <v>61823</v>
      </c>
      <c r="K11671" t="s">
        <v>61824</v>
      </c>
      <c r="L11671" t="s">
        <v>303</v>
      </c>
      <c r="M11671" t="s">
        <v>3883</v>
      </c>
    </row>
    <row r="11672" spans="1:13" x14ac:dyDescent="0.2">
      <c r="A11672" t="s">
        <v>38143</v>
      </c>
      <c r="B11672" t="s">
        <v>38144</v>
      </c>
      <c r="C11672" t="s">
        <v>61825</v>
      </c>
      <c r="D11672" t="s">
        <v>513</v>
      </c>
      <c r="E11672" t="s">
        <v>2638</v>
      </c>
      <c r="F11672" t="s">
        <v>61826</v>
      </c>
      <c r="G11672" t="s">
        <v>61827</v>
      </c>
      <c r="H11672" t="s">
        <v>58321</v>
      </c>
      <c r="I11672" t="s">
        <v>20203</v>
      </c>
      <c r="J11672" t="s">
        <v>61828</v>
      </c>
      <c r="K11672" t="s">
        <v>61829</v>
      </c>
      <c r="L11672" t="s">
        <v>303</v>
      </c>
      <c r="M11672" t="s">
        <v>1492</v>
      </c>
    </row>
    <row r="11673" spans="1:13" x14ac:dyDescent="0.2">
      <c r="A11673" t="s">
        <v>38143</v>
      </c>
      <c r="B11673" t="s">
        <v>38144</v>
      </c>
      <c r="C11673" t="s">
        <v>61830</v>
      </c>
      <c r="D11673" t="s">
        <v>2857</v>
      </c>
      <c r="E11673" t="s">
        <v>2858</v>
      </c>
      <c r="F11673" t="s">
        <v>61831</v>
      </c>
      <c r="H11673" t="s">
        <v>61807</v>
      </c>
      <c r="I11673" t="s">
        <v>20203</v>
      </c>
      <c r="J11673" t="s">
        <v>61832</v>
      </c>
      <c r="K11673" t="s">
        <v>61833</v>
      </c>
      <c r="L11673" t="s">
        <v>303</v>
      </c>
      <c r="M11673" t="s">
        <v>57765</v>
      </c>
    </row>
    <row r="11674" spans="1:13" x14ac:dyDescent="0.2">
      <c r="A11674" t="s">
        <v>38143</v>
      </c>
      <c r="B11674" t="s">
        <v>38144</v>
      </c>
      <c r="C11674" t="s">
        <v>61834</v>
      </c>
      <c r="D11674" t="s">
        <v>366</v>
      </c>
      <c r="E11674" t="s">
        <v>367</v>
      </c>
      <c r="F11674" t="s">
        <v>3526</v>
      </c>
      <c r="G11674" t="s">
        <v>61835</v>
      </c>
      <c r="H11674" t="s">
        <v>37991</v>
      </c>
      <c r="I11674" t="s">
        <v>38071</v>
      </c>
      <c r="J11674" t="s">
        <v>61836</v>
      </c>
      <c r="K11674" t="s">
        <v>61837</v>
      </c>
      <c r="L11674" t="s">
        <v>303</v>
      </c>
      <c r="M11674" t="s">
        <v>13439</v>
      </c>
    </row>
    <row r="11675" spans="1:13" x14ac:dyDescent="0.2">
      <c r="A11675" t="s">
        <v>38143</v>
      </c>
      <c r="B11675" t="s">
        <v>38144</v>
      </c>
      <c r="C11675" t="s">
        <v>61838</v>
      </c>
      <c r="D11675" t="s">
        <v>492</v>
      </c>
      <c r="E11675" t="s">
        <v>493</v>
      </c>
      <c r="F11675" t="s">
        <v>61839</v>
      </c>
      <c r="G11675" t="s">
        <v>61840</v>
      </c>
      <c r="H11675" t="s">
        <v>61651</v>
      </c>
      <c r="I11675" t="s">
        <v>20203</v>
      </c>
      <c r="J11675" t="s">
        <v>61841</v>
      </c>
      <c r="K11675" t="s">
        <v>61842</v>
      </c>
      <c r="L11675" t="s">
        <v>303</v>
      </c>
      <c r="M11675" t="s">
        <v>1175</v>
      </c>
    </row>
    <row r="11676" spans="1:13" x14ac:dyDescent="0.2">
      <c r="A11676" t="s">
        <v>38143</v>
      </c>
      <c r="B11676" t="s">
        <v>38144</v>
      </c>
      <c r="C11676" t="s">
        <v>61843</v>
      </c>
      <c r="D11676" t="s">
        <v>5680</v>
      </c>
      <c r="E11676" t="s">
        <v>61844</v>
      </c>
      <c r="F11676" t="s">
        <v>61845</v>
      </c>
      <c r="G11676" t="s">
        <v>61846</v>
      </c>
      <c r="H11676" t="s">
        <v>20224</v>
      </c>
      <c r="I11676" t="s">
        <v>20203</v>
      </c>
      <c r="J11676" t="s">
        <v>61847</v>
      </c>
      <c r="K11676" t="s">
        <v>61848</v>
      </c>
      <c r="L11676" t="s">
        <v>303</v>
      </c>
      <c r="M11676" t="s">
        <v>17558</v>
      </c>
    </row>
    <row r="11677" spans="1:13" x14ac:dyDescent="0.2">
      <c r="A11677" t="s">
        <v>38143</v>
      </c>
      <c r="B11677" t="s">
        <v>38144</v>
      </c>
      <c r="C11677" t="s">
        <v>61849</v>
      </c>
      <c r="D11677" t="s">
        <v>8198</v>
      </c>
      <c r="E11677" t="s">
        <v>5074</v>
      </c>
      <c r="F11677" t="s">
        <v>61850</v>
      </c>
      <c r="G11677" t="s">
        <v>61851</v>
      </c>
      <c r="H11677" t="s">
        <v>61772</v>
      </c>
      <c r="I11677" t="s">
        <v>20203</v>
      </c>
      <c r="J11677" t="s">
        <v>61852</v>
      </c>
      <c r="K11677" t="s">
        <v>61853</v>
      </c>
      <c r="L11677" t="s">
        <v>303</v>
      </c>
      <c r="M11677" t="s">
        <v>61795</v>
      </c>
    </row>
    <row r="11678" spans="1:13" x14ac:dyDescent="0.2">
      <c r="A11678" t="s">
        <v>38143</v>
      </c>
      <c r="B11678" t="s">
        <v>38144</v>
      </c>
      <c r="C11678" t="s">
        <v>61854</v>
      </c>
      <c r="D11678" t="s">
        <v>572</v>
      </c>
      <c r="E11678" t="s">
        <v>573</v>
      </c>
      <c r="F11678" t="s">
        <v>61855</v>
      </c>
      <c r="H11678" t="s">
        <v>37991</v>
      </c>
      <c r="J11678" t="s">
        <v>61856</v>
      </c>
      <c r="K11678" t="s">
        <v>61857</v>
      </c>
      <c r="L11678" t="s">
        <v>303</v>
      </c>
      <c r="M11678" t="s">
        <v>13575</v>
      </c>
    </row>
    <row r="11679" spans="1:13" x14ac:dyDescent="0.2">
      <c r="A11679" t="s">
        <v>38143</v>
      </c>
      <c r="B11679" t="s">
        <v>38144</v>
      </c>
      <c r="C11679" t="s">
        <v>61858</v>
      </c>
      <c r="D11679" t="s">
        <v>19262</v>
      </c>
      <c r="E11679" t="s">
        <v>60712</v>
      </c>
      <c r="F11679" t="s">
        <v>61859</v>
      </c>
      <c r="G11679" t="s">
        <v>61860</v>
      </c>
      <c r="H11679" t="s">
        <v>61861</v>
      </c>
      <c r="I11679" t="s">
        <v>20203</v>
      </c>
      <c r="J11679" t="s">
        <v>61862</v>
      </c>
      <c r="K11679" t="s">
        <v>61863</v>
      </c>
      <c r="L11679" t="s">
        <v>303</v>
      </c>
      <c r="M11679" t="s">
        <v>3015</v>
      </c>
    </row>
    <row r="11680" spans="1:13" x14ac:dyDescent="0.2">
      <c r="A11680" t="s">
        <v>38143</v>
      </c>
      <c r="B11680" t="s">
        <v>38144</v>
      </c>
      <c r="C11680" t="s">
        <v>61864</v>
      </c>
      <c r="D11680" t="s">
        <v>349</v>
      </c>
      <c r="F11680" t="s">
        <v>61865</v>
      </c>
      <c r="G11680" t="s">
        <v>61866</v>
      </c>
      <c r="H11680" t="s">
        <v>20203</v>
      </c>
      <c r="J11680" t="s">
        <v>61867</v>
      </c>
      <c r="K11680" t="s">
        <v>302</v>
      </c>
      <c r="L11680" t="s">
        <v>303</v>
      </c>
      <c r="M11680" t="s">
        <v>422</v>
      </c>
    </row>
    <row r="11681" spans="1:13" x14ac:dyDescent="0.2">
      <c r="A11681" t="s">
        <v>38143</v>
      </c>
      <c r="B11681" t="s">
        <v>38144</v>
      </c>
      <c r="C11681" t="s">
        <v>61868</v>
      </c>
      <c r="D11681" t="s">
        <v>61869</v>
      </c>
      <c r="E11681" t="s">
        <v>61870</v>
      </c>
      <c r="F11681" t="s">
        <v>343</v>
      </c>
      <c r="G11681" t="s">
        <v>61871</v>
      </c>
      <c r="H11681" t="s">
        <v>61872</v>
      </c>
      <c r="I11681" t="s">
        <v>20203</v>
      </c>
      <c r="J11681" t="s">
        <v>61873</v>
      </c>
      <c r="K11681" t="s">
        <v>61874</v>
      </c>
      <c r="L11681" t="s">
        <v>303</v>
      </c>
      <c r="M11681" t="s">
        <v>61875</v>
      </c>
    </row>
    <row r="11682" spans="1:13" x14ac:dyDescent="0.2">
      <c r="A11682" t="s">
        <v>38143</v>
      </c>
      <c r="B11682" t="s">
        <v>38144</v>
      </c>
      <c r="C11682" t="s">
        <v>61876</v>
      </c>
      <c r="D11682" t="s">
        <v>572</v>
      </c>
      <c r="E11682" t="s">
        <v>573</v>
      </c>
      <c r="F11682" t="s">
        <v>61877</v>
      </c>
      <c r="G11682" t="s">
        <v>61878</v>
      </c>
      <c r="H11682" t="s">
        <v>20203</v>
      </c>
      <c r="J11682" t="s">
        <v>61879</v>
      </c>
      <c r="K11682" t="s">
        <v>61880</v>
      </c>
      <c r="L11682" t="s">
        <v>303</v>
      </c>
      <c r="M11682" t="s">
        <v>3883</v>
      </c>
    </row>
    <row r="11683" spans="1:13" x14ac:dyDescent="0.2">
      <c r="A11683" t="s">
        <v>38143</v>
      </c>
      <c r="B11683" t="s">
        <v>38144</v>
      </c>
      <c r="C11683" t="s">
        <v>61881</v>
      </c>
      <c r="D11683" t="s">
        <v>8198</v>
      </c>
      <c r="E11683" t="s">
        <v>5074</v>
      </c>
      <c r="F11683" t="s">
        <v>50926</v>
      </c>
      <c r="G11683" t="s">
        <v>61882</v>
      </c>
      <c r="H11683" t="s">
        <v>38071</v>
      </c>
      <c r="J11683" t="s">
        <v>61883</v>
      </c>
      <c r="K11683" t="s">
        <v>61884</v>
      </c>
      <c r="L11683" t="s">
        <v>303</v>
      </c>
      <c r="M11683" t="s">
        <v>43715</v>
      </c>
    </row>
    <row r="11684" spans="1:13" x14ac:dyDescent="0.2">
      <c r="A11684" t="s">
        <v>38143</v>
      </c>
      <c r="B11684" t="s">
        <v>38144</v>
      </c>
      <c r="C11684" t="s">
        <v>61885</v>
      </c>
      <c r="D11684" t="s">
        <v>61886</v>
      </c>
      <c r="E11684" t="s">
        <v>61887</v>
      </c>
      <c r="F11684" t="s">
        <v>61888</v>
      </c>
      <c r="G11684" t="s">
        <v>61889</v>
      </c>
      <c r="H11684" t="s">
        <v>20239</v>
      </c>
      <c r="I11684" t="s">
        <v>38071</v>
      </c>
      <c r="J11684" t="s">
        <v>61890</v>
      </c>
      <c r="K11684" t="s">
        <v>61891</v>
      </c>
      <c r="L11684" t="s">
        <v>303</v>
      </c>
      <c r="M11684" t="s">
        <v>1380</v>
      </c>
    </row>
    <row r="11685" spans="1:13" x14ac:dyDescent="0.2">
      <c r="A11685" t="s">
        <v>38143</v>
      </c>
      <c r="B11685" t="s">
        <v>38144</v>
      </c>
      <c r="C11685" t="s">
        <v>61892</v>
      </c>
      <c r="D11685" t="s">
        <v>61893</v>
      </c>
      <c r="E11685" t="s">
        <v>61894</v>
      </c>
      <c r="F11685" t="s">
        <v>61895</v>
      </c>
      <c r="G11685" t="s">
        <v>61896</v>
      </c>
      <c r="H11685" t="s">
        <v>61866</v>
      </c>
      <c r="I11685" t="s">
        <v>20203</v>
      </c>
      <c r="J11685" t="s">
        <v>61897</v>
      </c>
      <c r="K11685" t="s">
        <v>61898</v>
      </c>
      <c r="L11685" t="s">
        <v>303</v>
      </c>
      <c r="M11685" t="s">
        <v>10638</v>
      </c>
    </row>
    <row r="11686" spans="1:13" x14ac:dyDescent="0.2">
      <c r="A11686" t="s">
        <v>38143</v>
      </c>
      <c r="B11686" t="s">
        <v>38144</v>
      </c>
      <c r="C11686" t="s">
        <v>61899</v>
      </c>
      <c r="D11686" t="s">
        <v>349</v>
      </c>
      <c r="F11686" t="s">
        <v>61900</v>
      </c>
      <c r="G11686" t="s">
        <v>61684</v>
      </c>
      <c r="H11686" t="s">
        <v>20203</v>
      </c>
      <c r="J11686" t="s">
        <v>61901</v>
      </c>
      <c r="K11686" t="s">
        <v>302</v>
      </c>
      <c r="L11686" t="s">
        <v>303</v>
      </c>
      <c r="M11686" t="s">
        <v>422</v>
      </c>
    </row>
    <row r="11687" spans="1:13" x14ac:dyDescent="0.2">
      <c r="A11687" t="s">
        <v>38143</v>
      </c>
      <c r="B11687" t="s">
        <v>38144</v>
      </c>
      <c r="C11687" t="s">
        <v>61902</v>
      </c>
      <c r="D11687" t="s">
        <v>394</v>
      </c>
      <c r="E11687" t="s">
        <v>395</v>
      </c>
      <c r="F11687" t="s">
        <v>500</v>
      </c>
      <c r="G11687" t="s">
        <v>61903</v>
      </c>
      <c r="H11687" t="s">
        <v>61684</v>
      </c>
      <c r="I11687" t="s">
        <v>20203</v>
      </c>
      <c r="J11687" t="s">
        <v>61904</v>
      </c>
      <c r="K11687" t="s">
        <v>61905</v>
      </c>
      <c r="L11687" t="s">
        <v>303</v>
      </c>
      <c r="M11687" t="s">
        <v>27526</v>
      </c>
    </row>
    <row r="11688" spans="1:13" x14ac:dyDescent="0.2">
      <c r="A11688" t="s">
        <v>38143</v>
      </c>
      <c r="B11688" t="s">
        <v>38144</v>
      </c>
      <c r="C11688" t="s">
        <v>61906</v>
      </c>
      <c r="D11688" t="s">
        <v>61907</v>
      </c>
      <c r="E11688" t="s">
        <v>61908</v>
      </c>
      <c r="F11688" t="s">
        <v>61909</v>
      </c>
      <c r="H11688" t="s">
        <v>61910</v>
      </c>
      <c r="I11688" t="s">
        <v>61846</v>
      </c>
      <c r="J11688" t="s">
        <v>61911</v>
      </c>
      <c r="K11688" t="s">
        <v>61912</v>
      </c>
      <c r="L11688" t="s">
        <v>303</v>
      </c>
      <c r="M11688" t="s">
        <v>61913</v>
      </c>
    </row>
    <row r="11689" spans="1:13" x14ac:dyDescent="0.2">
      <c r="A11689" t="s">
        <v>38143</v>
      </c>
      <c r="B11689" t="s">
        <v>38144</v>
      </c>
      <c r="C11689" t="s">
        <v>61914</v>
      </c>
      <c r="D11689" t="s">
        <v>349</v>
      </c>
      <c r="F11689" t="s">
        <v>37892</v>
      </c>
      <c r="G11689" t="s">
        <v>61801</v>
      </c>
      <c r="H11689" t="s">
        <v>20203</v>
      </c>
      <c r="J11689" t="s">
        <v>61915</v>
      </c>
      <c r="K11689" t="s">
        <v>302</v>
      </c>
      <c r="L11689" t="s">
        <v>303</v>
      </c>
      <c r="M11689" t="s">
        <v>422</v>
      </c>
    </row>
    <row r="11690" spans="1:13" x14ac:dyDescent="0.2">
      <c r="A11690" t="s">
        <v>38143</v>
      </c>
      <c r="B11690" t="s">
        <v>38144</v>
      </c>
      <c r="C11690" t="s">
        <v>61916</v>
      </c>
      <c r="D11690" t="s">
        <v>492</v>
      </c>
      <c r="E11690" t="s">
        <v>493</v>
      </c>
      <c r="F11690" t="s">
        <v>23430</v>
      </c>
      <c r="G11690" t="s">
        <v>61917</v>
      </c>
      <c r="I11690" t="s">
        <v>20203</v>
      </c>
      <c r="J11690" t="s">
        <v>61918</v>
      </c>
      <c r="K11690" t="s">
        <v>61919</v>
      </c>
      <c r="L11690" t="s">
        <v>303</v>
      </c>
      <c r="M11690" t="s">
        <v>18508</v>
      </c>
    </row>
    <row r="11691" spans="1:13" x14ac:dyDescent="0.2">
      <c r="A11691" t="s">
        <v>38143</v>
      </c>
      <c r="B11691" t="s">
        <v>38144</v>
      </c>
      <c r="C11691" t="s">
        <v>61920</v>
      </c>
      <c r="D11691" t="s">
        <v>61921</v>
      </c>
      <c r="E11691" t="s">
        <v>61922</v>
      </c>
      <c r="F11691" t="s">
        <v>61923</v>
      </c>
      <c r="G11691" t="s">
        <v>38082</v>
      </c>
      <c r="H11691" t="s">
        <v>38083</v>
      </c>
      <c r="I11691" t="s">
        <v>20203</v>
      </c>
      <c r="J11691" t="s">
        <v>38084</v>
      </c>
      <c r="K11691" t="s">
        <v>38085</v>
      </c>
      <c r="L11691" t="s">
        <v>303</v>
      </c>
      <c r="M11691" t="s">
        <v>3772</v>
      </c>
    </row>
    <row r="11692" spans="1:13" x14ac:dyDescent="0.2">
      <c r="A11692" t="s">
        <v>38143</v>
      </c>
      <c r="B11692" t="s">
        <v>38144</v>
      </c>
      <c r="C11692" t="s">
        <v>61924</v>
      </c>
      <c r="D11692" t="s">
        <v>572</v>
      </c>
      <c r="E11692" t="s">
        <v>573</v>
      </c>
      <c r="F11692" t="s">
        <v>61925</v>
      </c>
      <c r="G11692" t="s">
        <v>61926</v>
      </c>
      <c r="H11692" t="s">
        <v>61927</v>
      </c>
      <c r="I11692" t="s">
        <v>16526</v>
      </c>
      <c r="J11692" t="s">
        <v>61928</v>
      </c>
      <c r="K11692" t="s">
        <v>61929</v>
      </c>
      <c r="L11692" t="s">
        <v>303</v>
      </c>
      <c r="M11692" t="s">
        <v>19923</v>
      </c>
    </row>
    <row r="11693" spans="1:13" x14ac:dyDescent="0.2">
      <c r="A11693" t="s">
        <v>38143</v>
      </c>
      <c r="B11693" t="s">
        <v>38144</v>
      </c>
      <c r="C11693" t="s">
        <v>61930</v>
      </c>
      <c r="D11693" t="s">
        <v>349</v>
      </c>
      <c r="E11693" t="s">
        <v>1348</v>
      </c>
      <c r="F11693" t="s">
        <v>61931</v>
      </c>
      <c r="G11693" t="s">
        <v>61726</v>
      </c>
      <c r="H11693" t="s">
        <v>20203</v>
      </c>
      <c r="J11693" t="s">
        <v>61932</v>
      </c>
      <c r="K11693" t="s">
        <v>61933</v>
      </c>
      <c r="L11693" t="s">
        <v>303</v>
      </c>
      <c r="M11693" t="s">
        <v>3029</v>
      </c>
    </row>
    <row r="11694" spans="1:13" x14ac:dyDescent="0.2">
      <c r="A11694" t="s">
        <v>38143</v>
      </c>
      <c r="B11694" t="s">
        <v>38144</v>
      </c>
      <c r="C11694" t="s">
        <v>61934</v>
      </c>
      <c r="D11694" t="s">
        <v>11973</v>
      </c>
      <c r="E11694" t="s">
        <v>61935</v>
      </c>
      <c r="F11694" t="s">
        <v>29436</v>
      </c>
      <c r="H11694" t="s">
        <v>58321</v>
      </c>
      <c r="I11694" t="s">
        <v>20203</v>
      </c>
      <c r="J11694" t="s">
        <v>61936</v>
      </c>
      <c r="K11694" t="s">
        <v>61937</v>
      </c>
      <c r="L11694" t="s">
        <v>303</v>
      </c>
      <c r="M11694" t="s">
        <v>976</v>
      </c>
    </row>
    <row r="11695" spans="1:13" x14ac:dyDescent="0.2">
      <c r="A11695" t="s">
        <v>38143</v>
      </c>
      <c r="B11695" t="s">
        <v>38144</v>
      </c>
      <c r="C11695" t="s">
        <v>61938</v>
      </c>
      <c r="D11695" t="s">
        <v>492</v>
      </c>
      <c r="E11695" t="s">
        <v>493</v>
      </c>
      <c r="F11695" t="s">
        <v>61939</v>
      </c>
      <c r="G11695" t="s">
        <v>61866</v>
      </c>
      <c r="H11695" t="s">
        <v>20203</v>
      </c>
      <c r="J11695" t="s">
        <v>61940</v>
      </c>
      <c r="K11695" t="s">
        <v>61941</v>
      </c>
      <c r="L11695" t="s">
        <v>303</v>
      </c>
      <c r="M11695" t="s">
        <v>7298</v>
      </c>
    </row>
    <row r="11696" spans="1:13" x14ac:dyDescent="0.2">
      <c r="A11696" t="s">
        <v>38143</v>
      </c>
      <c r="B11696" t="s">
        <v>38144</v>
      </c>
      <c r="C11696" t="s">
        <v>61942</v>
      </c>
      <c r="D11696" t="s">
        <v>564</v>
      </c>
      <c r="E11696" t="s">
        <v>296</v>
      </c>
      <c r="F11696" t="s">
        <v>61943</v>
      </c>
      <c r="H11696" t="s">
        <v>61807</v>
      </c>
      <c r="I11696" t="s">
        <v>20203</v>
      </c>
      <c r="J11696" t="s">
        <v>61944</v>
      </c>
      <c r="K11696" t="s">
        <v>61945</v>
      </c>
      <c r="L11696" t="s">
        <v>303</v>
      </c>
      <c r="M11696" t="s">
        <v>422</v>
      </c>
    </row>
    <row r="11697" spans="1:13" x14ac:dyDescent="0.2">
      <c r="A11697" t="s">
        <v>38143</v>
      </c>
      <c r="B11697" t="s">
        <v>38144</v>
      </c>
      <c r="C11697" t="s">
        <v>61946</v>
      </c>
      <c r="D11697" t="s">
        <v>61869</v>
      </c>
      <c r="E11697" t="s">
        <v>61947</v>
      </c>
      <c r="F11697" t="s">
        <v>61948</v>
      </c>
      <c r="G11697" t="s">
        <v>61949</v>
      </c>
      <c r="H11697" t="s">
        <v>61950</v>
      </c>
      <c r="I11697" t="s">
        <v>20203</v>
      </c>
      <c r="J11697" t="s">
        <v>61951</v>
      </c>
      <c r="K11697" t="s">
        <v>61952</v>
      </c>
      <c r="L11697" t="s">
        <v>303</v>
      </c>
      <c r="M11697" t="s">
        <v>5276</v>
      </c>
    </row>
    <row r="11698" spans="1:13" x14ac:dyDescent="0.2">
      <c r="A11698" t="s">
        <v>38143</v>
      </c>
      <c r="B11698" t="s">
        <v>38144</v>
      </c>
      <c r="C11698" t="s">
        <v>61953</v>
      </c>
      <c r="D11698" t="s">
        <v>349</v>
      </c>
      <c r="F11698" t="s">
        <v>61954</v>
      </c>
      <c r="G11698" t="s">
        <v>61955</v>
      </c>
      <c r="H11698" t="s">
        <v>37991</v>
      </c>
      <c r="J11698" t="s">
        <v>61956</v>
      </c>
      <c r="K11698" t="s">
        <v>61957</v>
      </c>
      <c r="L11698" t="s">
        <v>303</v>
      </c>
      <c r="M11698" t="s">
        <v>37099</v>
      </c>
    </row>
    <row r="11699" spans="1:13" x14ac:dyDescent="0.2">
      <c r="A11699" t="s">
        <v>38143</v>
      </c>
      <c r="B11699" t="s">
        <v>38144</v>
      </c>
      <c r="C11699" t="s">
        <v>61958</v>
      </c>
      <c r="D11699" t="s">
        <v>492</v>
      </c>
      <c r="E11699" t="s">
        <v>493</v>
      </c>
      <c r="F11699" t="s">
        <v>61959</v>
      </c>
      <c r="G11699" t="s">
        <v>61960</v>
      </c>
      <c r="H11699" t="s">
        <v>20239</v>
      </c>
      <c r="I11699" t="s">
        <v>38071</v>
      </c>
      <c r="J11699" t="s">
        <v>61961</v>
      </c>
      <c r="K11699" t="s">
        <v>61962</v>
      </c>
      <c r="L11699" t="s">
        <v>303</v>
      </c>
      <c r="M11699" t="s">
        <v>2328</v>
      </c>
    </row>
    <row r="11700" spans="1:13" x14ac:dyDescent="0.2">
      <c r="A11700" t="s">
        <v>38143</v>
      </c>
      <c r="B11700" t="s">
        <v>38144</v>
      </c>
      <c r="C11700" t="s">
        <v>61963</v>
      </c>
      <c r="D11700" t="s">
        <v>61964</v>
      </c>
      <c r="E11700" t="s">
        <v>11392</v>
      </c>
      <c r="F11700" t="s">
        <v>61965</v>
      </c>
      <c r="G11700" t="s">
        <v>61966</v>
      </c>
      <c r="H11700" t="s">
        <v>61896</v>
      </c>
      <c r="I11700" t="s">
        <v>38083</v>
      </c>
      <c r="J11700" t="s">
        <v>61967</v>
      </c>
      <c r="K11700" t="s">
        <v>61968</v>
      </c>
      <c r="L11700" t="s">
        <v>303</v>
      </c>
      <c r="M11700" t="s">
        <v>11242</v>
      </c>
    </row>
    <row r="11701" spans="1:13" x14ac:dyDescent="0.2">
      <c r="A11701" t="s">
        <v>38143</v>
      </c>
      <c r="B11701" t="s">
        <v>38144</v>
      </c>
      <c r="C11701" t="s">
        <v>61969</v>
      </c>
      <c r="D11701" t="s">
        <v>492</v>
      </c>
      <c r="E11701" t="s">
        <v>493</v>
      </c>
      <c r="F11701" t="s">
        <v>61970</v>
      </c>
      <c r="G11701" t="s">
        <v>38082</v>
      </c>
      <c r="H11701" t="s">
        <v>38083</v>
      </c>
      <c r="I11701" t="s">
        <v>20203</v>
      </c>
      <c r="J11701" t="s">
        <v>61971</v>
      </c>
      <c r="K11701" t="s">
        <v>61972</v>
      </c>
      <c r="L11701" t="s">
        <v>303</v>
      </c>
      <c r="M11701" t="s">
        <v>4774</v>
      </c>
    </row>
    <row r="11702" spans="1:13" x14ac:dyDescent="0.2">
      <c r="A11702" t="s">
        <v>38143</v>
      </c>
      <c r="B11702" t="s">
        <v>38144</v>
      </c>
      <c r="C11702" t="s">
        <v>61973</v>
      </c>
      <c r="D11702" t="s">
        <v>61974</v>
      </c>
      <c r="E11702" t="s">
        <v>61975</v>
      </c>
      <c r="F11702" t="s">
        <v>61976</v>
      </c>
      <c r="G11702" t="s">
        <v>20224</v>
      </c>
      <c r="H11702" t="s">
        <v>20203</v>
      </c>
      <c r="J11702" t="s">
        <v>61977</v>
      </c>
      <c r="K11702" t="s">
        <v>61978</v>
      </c>
      <c r="L11702" t="s">
        <v>303</v>
      </c>
      <c r="M11702" t="s">
        <v>61979</v>
      </c>
    </row>
    <row r="11703" spans="1:13" x14ac:dyDescent="0.2">
      <c r="A11703" t="s">
        <v>38143</v>
      </c>
      <c r="B11703" t="s">
        <v>38144</v>
      </c>
      <c r="C11703" t="s">
        <v>61980</v>
      </c>
      <c r="D11703" t="s">
        <v>349</v>
      </c>
      <c r="F11703" t="s">
        <v>61981</v>
      </c>
      <c r="G11703" t="s">
        <v>61982</v>
      </c>
      <c r="H11703" t="s">
        <v>20203</v>
      </c>
      <c r="J11703" t="s">
        <v>61983</v>
      </c>
      <c r="K11703" t="s">
        <v>61984</v>
      </c>
      <c r="L11703" t="s">
        <v>303</v>
      </c>
      <c r="M11703" t="s">
        <v>422</v>
      </c>
    </row>
    <row r="11704" spans="1:13" x14ac:dyDescent="0.2">
      <c r="A11704" t="s">
        <v>38143</v>
      </c>
      <c r="B11704" t="s">
        <v>38144</v>
      </c>
      <c r="C11704" t="s">
        <v>61985</v>
      </c>
      <c r="D11704" t="s">
        <v>349</v>
      </c>
      <c r="E11704" t="s">
        <v>424</v>
      </c>
      <c r="F11704" t="s">
        <v>61986</v>
      </c>
      <c r="G11704" t="s">
        <v>61987</v>
      </c>
      <c r="H11704" t="s">
        <v>20224</v>
      </c>
      <c r="I11704" t="s">
        <v>20203</v>
      </c>
      <c r="J11704" t="s">
        <v>61988</v>
      </c>
      <c r="K11704" t="s">
        <v>61989</v>
      </c>
      <c r="L11704" t="s">
        <v>303</v>
      </c>
      <c r="M11704" t="s">
        <v>54898</v>
      </c>
    </row>
    <row r="11705" spans="1:13" x14ac:dyDescent="0.2">
      <c r="A11705" t="s">
        <v>38143</v>
      </c>
      <c r="B11705" t="s">
        <v>38144</v>
      </c>
      <c r="C11705" t="s">
        <v>61990</v>
      </c>
      <c r="D11705" t="s">
        <v>394</v>
      </c>
      <c r="E11705" t="s">
        <v>395</v>
      </c>
      <c r="F11705" t="s">
        <v>500</v>
      </c>
      <c r="G11705" t="s">
        <v>61991</v>
      </c>
      <c r="H11705" t="s">
        <v>61992</v>
      </c>
      <c r="I11705" t="s">
        <v>20203</v>
      </c>
      <c r="J11705" t="s">
        <v>61993</v>
      </c>
      <c r="K11705" t="s">
        <v>302</v>
      </c>
      <c r="L11705" t="s">
        <v>303</v>
      </c>
      <c r="M11705" t="s">
        <v>16397</v>
      </c>
    </row>
    <row r="11706" spans="1:13" x14ac:dyDescent="0.2">
      <c r="A11706" t="s">
        <v>38143</v>
      </c>
      <c r="B11706" t="s">
        <v>38144</v>
      </c>
      <c r="C11706" t="s">
        <v>61994</v>
      </c>
      <c r="D11706" t="s">
        <v>349</v>
      </c>
      <c r="F11706" t="s">
        <v>61995</v>
      </c>
      <c r="G11706" t="s">
        <v>54301</v>
      </c>
      <c r="H11706" t="s">
        <v>38083</v>
      </c>
      <c r="I11706" t="s">
        <v>20203</v>
      </c>
      <c r="J11706" t="s">
        <v>61996</v>
      </c>
      <c r="K11706" t="s">
        <v>302</v>
      </c>
      <c r="L11706" t="s">
        <v>303</v>
      </c>
      <c r="M11706" t="s">
        <v>422</v>
      </c>
    </row>
    <row r="11707" spans="1:13" x14ac:dyDescent="0.2">
      <c r="A11707" t="s">
        <v>38143</v>
      </c>
      <c r="B11707" t="s">
        <v>38144</v>
      </c>
      <c r="C11707" t="s">
        <v>61997</v>
      </c>
      <c r="D11707" t="s">
        <v>61998</v>
      </c>
      <c r="F11707" t="s">
        <v>61999</v>
      </c>
      <c r="G11707" t="s">
        <v>62000</v>
      </c>
      <c r="H11707" t="s">
        <v>20224</v>
      </c>
      <c r="I11707" t="s">
        <v>20203</v>
      </c>
      <c r="J11707" t="s">
        <v>62001</v>
      </c>
      <c r="K11707" t="s">
        <v>62002</v>
      </c>
      <c r="L11707" t="s">
        <v>303</v>
      </c>
      <c r="M11707" t="s">
        <v>422</v>
      </c>
    </row>
    <row r="11708" spans="1:13" x14ac:dyDescent="0.2">
      <c r="A11708" t="s">
        <v>38143</v>
      </c>
      <c r="B11708" t="s">
        <v>38144</v>
      </c>
      <c r="C11708" t="s">
        <v>62003</v>
      </c>
      <c r="D11708" t="s">
        <v>572</v>
      </c>
      <c r="E11708" t="s">
        <v>573</v>
      </c>
      <c r="F11708" t="s">
        <v>62004</v>
      </c>
      <c r="G11708" t="s">
        <v>8792</v>
      </c>
      <c r="H11708" t="s">
        <v>61772</v>
      </c>
      <c r="I11708" t="s">
        <v>20203</v>
      </c>
      <c r="J11708" t="s">
        <v>62005</v>
      </c>
      <c r="K11708" t="s">
        <v>62006</v>
      </c>
      <c r="L11708" t="s">
        <v>303</v>
      </c>
      <c r="M11708" t="s">
        <v>62007</v>
      </c>
    </row>
    <row r="11709" spans="1:13" x14ac:dyDescent="0.2">
      <c r="A11709" t="s">
        <v>38143</v>
      </c>
      <c r="B11709" t="s">
        <v>38144</v>
      </c>
      <c r="C11709" t="s">
        <v>62008</v>
      </c>
      <c r="D11709" t="s">
        <v>349</v>
      </c>
      <c r="E11709" t="s">
        <v>13874</v>
      </c>
      <c r="F11709" t="s">
        <v>8482</v>
      </c>
      <c r="G11709" t="s">
        <v>62009</v>
      </c>
      <c r="H11709" t="s">
        <v>20224</v>
      </c>
      <c r="I11709" t="s">
        <v>20203</v>
      </c>
      <c r="J11709" t="s">
        <v>62010</v>
      </c>
      <c r="K11709" t="s">
        <v>62011</v>
      </c>
      <c r="L11709" t="s">
        <v>303</v>
      </c>
      <c r="M11709" t="s">
        <v>62012</v>
      </c>
    </row>
    <row r="11710" spans="1:13" x14ac:dyDescent="0.2">
      <c r="A11710" t="s">
        <v>38143</v>
      </c>
      <c r="B11710" t="s">
        <v>38144</v>
      </c>
      <c r="C11710" t="s">
        <v>62013</v>
      </c>
      <c r="D11710" t="s">
        <v>572</v>
      </c>
      <c r="E11710" t="s">
        <v>573</v>
      </c>
      <c r="F11710" t="s">
        <v>62014</v>
      </c>
      <c r="G11710" t="s">
        <v>28082</v>
      </c>
      <c r="H11710" t="s">
        <v>20224</v>
      </c>
      <c r="I11710" t="s">
        <v>20203</v>
      </c>
      <c r="J11710" t="s">
        <v>62015</v>
      </c>
      <c r="K11710" t="s">
        <v>62016</v>
      </c>
      <c r="L11710" t="s">
        <v>303</v>
      </c>
      <c r="M11710" t="s">
        <v>3883</v>
      </c>
    </row>
    <row r="11711" spans="1:13" x14ac:dyDescent="0.2">
      <c r="A11711" t="s">
        <v>38143</v>
      </c>
      <c r="B11711" t="s">
        <v>38144</v>
      </c>
      <c r="C11711" t="s">
        <v>62017</v>
      </c>
      <c r="D11711" t="s">
        <v>8198</v>
      </c>
      <c r="E11711" t="s">
        <v>5074</v>
      </c>
      <c r="F11711" t="s">
        <v>62018</v>
      </c>
      <c r="G11711" t="s">
        <v>61596</v>
      </c>
      <c r="H11711" t="s">
        <v>62019</v>
      </c>
      <c r="I11711" t="s">
        <v>20203</v>
      </c>
      <c r="J11711" t="s">
        <v>62020</v>
      </c>
      <c r="K11711" t="s">
        <v>62021</v>
      </c>
      <c r="L11711" t="s">
        <v>303</v>
      </c>
      <c r="M11711" t="s">
        <v>61795</v>
      </c>
    </row>
    <row r="11712" spans="1:13" x14ac:dyDescent="0.2">
      <c r="A11712" t="s">
        <v>38143</v>
      </c>
      <c r="B11712" t="s">
        <v>38144</v>
      </c>
      <c r="C11712" t="s">
        <v>62022</v>
      </c>
      <c r="D11712" t="s">
        <v>349</v>
      </c>
      <c r="E11712" t="s">
        <v>424</v>
      </c>
      <c r="F11712" t="s">
        <v>62023</v>
      </c>
      <c r="G11712" t="s">
        <v>8792</v>
      </c>
      <c r="H11712" t="s">
        <v>35219</v>
      </c>
      <c r="I11712" t="s">
        <v>20203</v>
      </c>
      <c r="J11712" t="s">
        <v>62024</v>
      </c>
      <c r="K11712" t="s">
        <v>62025</v>
      </c>
      <c r="L11712" t="s">
        <v>303</v>
      </c>
      <c r="M11712" t="s">
        <v>20147</v>
      </c>
    </row>
    <row r="11713" spans="1:13" x14ac:dyDescent="0.2">
      <c r="A11713" t="s">
        <v>38143</v>
      </c>
      <c r="B11713" t="s">
        <v>38144</v>
      </c>
      <c r="C11713" t="s">
        <v>62026</v>
      </c>
      <c r="D11713" t="s">
        <v>62027</v>
      </c>
      <c r="E11713" t="s">
        <v>62028</v>
      </c>
      <c r="F11713" t="s">
        <v>62029</v>
      </c>
      <c r="H11713" t="s">
        <v>62030</v>
      </c>
      <c r="I11713" t="s">
        <v>20203</v>
      </c>
      <c r="J11713" t="s">
        <v>62031</v>
      </c>
      <c r="K11713" t="s">
        <v>302</v>
      </c>
      <c r="L11713" t="s">
        <v>303</v>
      </c>
      <c r="M11713" t="s">
        <v>1190</v>
      </c>
    </row>
    <row r="11714" spans="1:13" x14ac:dyDescent="0.2">
      <c r="A11714" t="s">
        <v>38143</v>
      </c>
      <c r="B11714" t="s">
        <v>38144</v>
      </c>
      <c r="C11714" t="s">
        <v>62032</v>
      </c>
      <c r="D11714" t="s">
        <v>62033</v>
      </c>
      <c r="E11714" t="s">
        <v>10859</v>
      </c>
      <c r="F11714" t="s">
        <v>62034</v>
      </c>
      <c r="G11714" t="s">
        <v>62035</v>
      </c>
      <c r="H11714" t="s">
        <v>20203</v>
      </c>
      <c r="J11714" t="s">
        <v>62036</v>
      </c>
      <c r="K11714" t="s">
        <v>302</v>
      </c>
      <c r="L11714" t="s">
        <v>303</v>
      </c>
      <c r="M11714" t="s">
        <v>16040</v>
      </c>
    </row>
    <row r="11715" spans="1:13" x14ac:dyDescent="0.2">
      <c r="A11715" t="s">
        <v>38143</v>
      </c>
      <c r="B11715" t="s">
        <v>38144</v>
      </c>
      <c r="C11715" t="s">
        <v>62037</v>
      </c>
      <c r="D11715" t="s">
        <v>349</v>
      </c>
      <c r="E11715" t="s">
        <v>424</v>
      </c>
      <c r="F11715" t="s">
        <v>62038</v>
      </c>
      <c r="H11715" t="s">
        <v>62039</v>
      </c>
      <c r="I11715" t="s">
        <v>20224</v>
      </c>
      <c r="J11715" t="s">
        <v>62040</v>
      </c>
      <c r="K11715" t="s">
        <v>62041</v>
      </c>
      <c r="L11715" t="s">
        <v>303</v>
      </c>
      <c r="M11715" t="s">
        <v>32565</v>
      </c>
    </row>
    <row r="11716" spans="1:13" x14ac:dyDescent="0.2">
      <c r="A11716" t="s">
        <v>38143</v>
      </c>
      <c r="B11716" t="s">
        <v>38144</v>
      </c>
      <c r="C11716" t="s">
        <v>62042</v>
      </c>
      <c r="D11716" t="s">
        <v>572</v>
      </c>
      <c r="E11716" t="s">
        <v>573</v>
      </c>
      <c r="F11716" t="s">
        <v>62043</v>
      </c>
      <c r="G11716" t="s">
        <v>62044</v>
      </c>
      <c r="H11716" t="s">
        <v>62045</v>
      </c>
      <c r="I11716" t="s">
        <v>20203</v>
      </c>
      <c r="J11716" t="s">
        <v>62046</v>
      </c>
      <c r="K11716" t="s">
        <v>62047</v>
      </c>
      <c r="L11716" t="s">
        <v>303</v>
      </c>
      <c r="M11716" t="s">
        <v>3883</v>
      </c>
    </row>
    <row r="11717" spans="1:13" x14ac:dyDescent="0.2">
      <c r="A11717" t="s">
        <v>38143</v>
      </c>
      <c r="B11717" t="s">
        <v>38144</v>
      </c>
      <c r="C11717" t="s">
        <v>62048</v>
      </c>
      <c r="D11717" t="s">
        <v>8198</v>
      </c>
      <c r="E11717" t="s">
        <v>62049</v>
      </c>
      <c r="F11717" t="s">
        <v>8792</v>
      </c>
      <c r="H11717" t="s">
        <v>62050</v>
      </c>
      <c r="I11717" t="s">
        <v>20203</v>
      </c>
      <c r="J11717" t="s">
        <v>62051</v>
      </c>
      <c r="K11717" t="s">
        <v>62052</v>
      </c>
      <c r="L11717" t="s">
        <v>303</v>
      </c>
      <c r="M11717" t="s">
        <v>4166</v>
      </c>
    </row>
    <row r="11718" spans="1:13" x14ac:dyDescent="0.2">
      <c r="A11718" t="s">
        <v>38143</v>
      </c>
      <c r="B11718" t="s">
        <v>38144</v>
      </c>
      <c r="C11718" t="s">
        <v>62053</v>
      </c>
      <c r="D11718" t="s">
        <v>564</v>
      </c>
      <c r="E11718" t="s">
        <v>296</v>
      </c>
      <c r="F11718" t="s">
        <v>62054</v>
      </c>
      <c r="G11718" t="s">
        <v>62055</v>
      </c>
      <c r="H11718" t="s">
        <v>61882</v>
      </c>
      <c r="I11718" t="s">
        <v>38071</v>
      </c>
      <c r="J11718" t="s">
        <v>62056</v>
      </c>
      <c r="K11718" t="s">
        <v>62057</v>
      </c>
      <c r="L11718" t="s">
        <v>303</v>
      </c>
      <c r="M11718" t="s">
        <v>62058</v>
      </c>
    </row>
    <row r="11719" spans="1:13" x14ac:dyDescent="0.2">
      <c r="A11719" t="s">
        <v>38143</v>
      </c>
      <c r="B11719" t="s">
        <v>38144</v>
      </c>
      <c r="C11719" t="s">
        <v>62059</v>
      </c>
      <c r="D11719" t="s">
        <v>62060</v>
      </c>
      <c r="E11719" t="s">
        <v>62061</v>
      </c>
      <c r="F11719" t="s">
        <v>62062</v>
      </c>
      <c r="G11719" t="s">
        <v>62063</v>
      </c>
      <c r="H11719" t="s">
        <v>62064</v>
      </c>
      <c r="I11719" t="s">
        <v>38071</v>
      </c>
      <c r="J11719" t="s">
        <v>62065</v>
      </c>
      <c r="K11719" t="s">
        <v>62066</v>
      </c>
      <c r="L11719" t="s">
        <v>303</v>
      </c>
      <c r="M11719" t="s">
        <v>10964</v>
      </c>
    </row>
    <row r="11720" spans="1:13" x14ac:dyDescent="0.2">
      <c r="A11720" t="s">
        <v>38143</v>
      </c>
      <c r="B11720" t="s">
        <v>38144</v>
      </c>
      <c r="C11720" t="s">
        <v>62067</v>
      </c>
      <c r="D11720" t="s">
        <v>61722</v>
      </c>
      <c r="E11720" t="s">
        <v>62068</v>
      </c>
      <c r="F11720" t="s">
        <v>62069</v>
      </c>
      <c r="G11720" t="s">
        <v>61596</v>
      </c>
      <c r="H11720" t="s">
        <v>61822</v>
      </c>
      <c r="I11720" t="s">
        <v>20203</v>
      </c>
      <c r="J11720" t="s">
        <v>62070</v>
      </c>
      <c r="K11720" t="s">
        <v>62071</v>
      </c>
      <c r="L11720" t="s">
        <v>303</v>
      </c>
      <c r="M11720" t="s">
        <v>30422</v>
      </c>
    </row>
    <row r="11721" spans="1:13" x14ac:dyDescent="0.2">
      <c r="A11721" t="s">
        <v>38143</v>
      </c>
      <c r="B11721" t="s">
        <v>38144</v>
      </c>
      <c r="C11721" t="s">
        <v>62072</v>
      </c>
      <c r="D11721" t="s">
        <v>366</v>
      </c>
      <c r="E11721" t="s">
        <v>367</v>
      </c>
      <c r="F11721" t="s">
        <v>62073</v>
      </c>
      <c r="G11721" t="s">
        <v>62074</v>
      </c>
      <c r="H11721" t="s">
        <v>61992</v>
      </c>
      <c r="I11721" t="s">
        <v>20203</v>
      </c>
      <c r="J11721" t="s">
        <v>62075</v>
      </c>
      <c r="K11721" t="s">
        <v>62076</v>
      </c>
      <c r="L11721" t="s">
        <v>303</v>
      </c>
      <c r="M11721" t="s">
        <v>62077</v>
      </c>
    </row>
    <row r="11722" spans="1:13" x14ac:dyDescent="0.2">
      <c r="A11722" t="s">
        <v>38143</v>
      </c>
      <c r="B11722" t="s">
        <v>38144</v>
      </c>
      <c r="C11722" t="s">
        <v>62078</v>
      </c>
      <c r="D11722" t="s">
        <v>62060</v>
      </c>
      <c r="E11722" t="s">
        <v>62061</v>
      </c>
      <c r="F11722" t="s">
        <v>62079</v>
      </c>
      <c r="G11722" t="s">
        <v>59288</v>
      </c>
      <c r="H11722" t="s">
        <v>37991</v>
      </c>
      <c r="J11722" t="s">
        <v>62080</v>
      </c>
      <c r="K11722" t="s">
        <v>62081</v>
      </c>
      <c r="L11722" t="s">
        <v>303</v>
      </c>
      <c r="M11722" t="s">
        <v>2304</v>
      </c>
    </row>
    <row r="11723" spans="1:13" x14ac:dyDescent="0.2">
      <c r="A11723" t="s">
        <v>38143</v>
      </c>
      <c r="B11723" t="s">
        <v>38144</v>
      </c>
      <c r="C11723" t="s">
        <v>62082</v>
      </c>
      <c r="D11723" t="s">
        <v>572</v>
      </c>
      <c r="E11723" t="s">
        <v>573</v>
      </c>
      <c r="F11723" t="s">
        <v>62083</v>
      </c>
      <c r="G11723" t="s">
        <v>62084</v>
      </c>
      <c r="H11723" t="s">
        <v>20203</v>
      </c>
      <c r="J11723" t="s">
        <v>62085</v>
      </c>
      <c r="K11723" t="s">
        <v>62086</v>
      </c>
      <c r="L11723" t="s">
        <v>303</v>
      </c>
      <c r="M11723" t="s">
        <v>3883</v>
      </c>
    </row>
    <row r="11724" spans="1:13" x14ac:dyDescent="0.2">
      <c r="A11724" t="s">
        <v>38143</v>
      </c>
      <c r="B11724" t="s">
        <v>38144</v>
      </c>
      <c r="C11724" t="s">
        <v>62087</v>
      </c>
      <c r="D11724" t="s">
        <v>61907</v>
      </c>
      <c r="E11724" t="s">
        <v>62088</v>
      </c>
      <c r="F11724" t="s">
        <v>62089</v>
      </c>
      <c r="G11724" t="s">
        <v>62090</v>
      </c>
      <c r="H11724" t="s">
        <v>20224</v>
      </c>
      <c r="I11724" t="s">
        <v>20203</v>
      </c>
      <c r="J11724" t="s">
        <v>62091</v>
      </c>
      <c r="K11724" t="s">
        <v>62092</v>
      </c>
      <c r="L11724" t="s">
        <v>303</v>
      </c>
      <c r="M11724" t="s">
        <v>61913</v>
      </c>
    </row>
    <row r="11725" spans="1:13" x14ac:dyDescent="0.2">
      <c r="A11725" t="s">
        <v>38143</v>
      </c>
      <c r="B11725" t="s">
        <v>38144</v>
      </c>
      <c r="C11725" t="s">
        <v>62093</v>
      </c>
      <c r="D11725" t="s">
        <v>349</v>
      </c>
      <c r="E11725" t="s">
        <v>1348</v>
      </c>
      <c r="F11725" t="s">
        <v>10100</v>
      </c>
      <c r="G11725" t="s">
        <v>62094</v>
      </c>
      <c r="H11725" t="s">
        <v>20203</v>
      </c>
      <c r="J11725" t="s">
        <v>62095</v>
      </c>
      <c r="K11725" t="s">
        <v>62096</v>
      </c>
      <c r="L11725" t="s">
        <v>303</v>
      </c>
      <c r="M11725" t="s">
        <v>62097</v>
      </c>
    </row>
    <row r="11726" spans="1:13" x14ac:dyDescent="0.2">
      <c r="A11726" t="s">
        <v>38143</v>
      </c>
      <c r="B11726" t="s">
        <v>38144</v>
      </c>
      <c r="C11726" t="s">
        <v>62098</v>
      </c>
      <c r="D11726" t="s">
        <v>572</v>
      </c>
      <c r="E11726" t="s">
        <v>573</v>
      </c>
      <c r="F11726" t="s">
        <v>62099</v>
      </c>
      <c r="G11726" t="s">
        <v>62100</v>
      </c>
      <c r="H11726" t="s">
        <v>61679</v>
      </c>
      <c r="I11726" t="s">
        <v>20203</v>
      </c>
      <c r="J11726" t="s">
        <v>62101</v>
      </c>
      <c r="K11726" t="s">
        <v>62102</v>
      </c>
      <c r="L11726" t="s">
        <v>303</v>
      </c>
      <c r="M11726" t="s">
        <v>46162</v>
      </c>
    </row>
    <row r="11727" spans="1:13" x14ac:dyDescent="0.2">
      <c r="A11727" t="s">
        <v>38143</v>
      </c>
      <c r="B11727" t="s">
        <v>38144</v>
      </c>
      <c r="C11727" t="s">
        <v>62103</v>
      </c>
      <c r="D11727" t="s">
        <v>572</v>
      </c>
      <c r="E11727" t="s">
        <v>573</v>
      </c>
      <c r="F11727" t="s">
        <v>62104</v>
      </c>
      <c r="G11727" t="s">
        <v>62084</v>
      </c>
      <c r="H11727" t="s">
        <v>20203</v>
      </c>
      <c r="J11727" t="s">
        <v>62105</v>
      </c>
      <c r="K11727" t="s">
        <v>62106</v>
      </c>
      <c r="L11727" t="s">
        <v>303</v>
      </c>
      <c r="M11727" t="s">
        <v>3883</v>
      </c>
    </row>
    <row r="11728" spans="1:13" x14ac:dyDescent="0.2">
      <c r="A11728" t="s">
        <v>38143</v>
      </c>
      <c r="B11728" t="s">
        <v>38144</v>
      </c>
      <c r="C11728" t="s">
        <v>62107</v>
      </c>
      <c r="D11728" t="s">
        <v>349</v>
      </c>
      <c r="F11728" t="s">
        <v>62108</v>
      </c>
      <c r="G11728" t="s">
        <v>61882</v>
      </c>
      <c r="H11728" t="s">
        <v>38071</v>
      </c>
      <c r="J11728" t="s">
        <v>62109</v>
      </c>
      <c r="K11728" t="s">
        <v>62110</v>
      </c>
      <c r="L11728" t="s">
        <v>303</v>
      </c>
      <c r="M11728" t="s">
        <v>422</v>
      </c>
    </row>
    <row r="11729" spans="1:13" x14ac:dyDescent="0.2">
      <c r="A11729" t="s">
        <v>38143</v>
      </c>
      <c r="B11729" t="s">
        <v>38144</v>
      </c>
      <c r="C11729" t="s">
        <v>62111</v>
      </c>
      <c r="D11729" t="s">
        <v>61886</v>
      </c>
      <c r="E11729" t="s">
        <v>56771</v>
      </c>
      <c r="F11729" t="s">
        <v>62112</v>
      </c>
      <c r="G11729" t="s">
        <v>62113</v>
      </c>
      <c r="H11729" t="s">
        <v>62114</v>
      </c>
      <c r="I11729" t="s">
        <v>38071</v>
      </c>
      <c r="J11729" t="s">
        <v>62115</v>
      </c>
      <c r="K11729" t="s">
        <v>62116</v>
      </c>
      <c r="L11729" t="s">
        <v>303</v>
      </c>
      <c r="M11729" t="s">
        <v>1380</v>
      </c>
    </row>
    <row r="11730" spans="1:13" x14ac:dyDescent="0.2">
      <c r="A11730" t="s">
        <v>38143</v>
      </c>
      <c r="B11730" t="s">
        <v>38144</v>
      </c>
      <c r="C11730" t="s">
        <v>62117</v>
      </c>
      <c r="D11730" t="s">
        <v>349</v>
      </c>
      <c r="E11730" t="s">
        <v>424</v>
      </c>
      <c r="F11730" t="s">
        <v>62118</v>
      </c>
      <c r="G11730" t="s">
        <v>62119</v>
      </c>
      <c r="H11730" t="s">
        <v>20224</v>
      </c>
      <c r="J11730" t="s">
        <v>62120</v>
      </c>
      <c r="K11730" t="s">
        <v>62121</v>
      </c>
      <c r="L11730" t="s">
        <v>303</v>
      </c>
      <c r="M11730" t="s">
        <v>32565</v>
      </c>
    </row>
    <row r="11731" spans="1:13" x14ac:dyDescent="0.2">
      <c r="A11731" t="s">
        <v>38143</v>
      </c>
      <c r="B11731" t="s">
        <v>38144</v>
      </c>
      <c r="C11731" t="s">
        <v>62122</v>
      </c>
      <c r="D11731" t="s">
        <v>349</v>
      </c>
      <c r="E11731" t="s">
        <v>424</v>
      </c>
      <c r="F11731" t="s">
        <v>62123</v>
      </c>
      <c r="G11731" t="s">
        <v>62124</v>
      </c>
      <c r="H11731" t="s">
        <v>61992</v>
      </c>
      <c r="I11731" t="s">
        <v>20203</v>
      </c>
      <c r="J11731" t="s">
        <v>62125</v>
      </c>
      <c r="K11731" t="s">
        <v>62126</v>
      </c>
      <c r="L11731" t="s">
        <v>303</v>
      </c>
      <c r="M11731" t="s">
        <v>785</v>
      </c>
    </row>
    <row r="11732" spans="1:13" x14ac:dyDescent="0.2">
      <c r="A11732" t="s">
        <v>38143</v>
      </c>
      <c r="B11732" t="s">
        <v>38144</v>
      </c>
      <c r="C11732" t="s">
        <v>62127</v>
      </c>
      <c r="D11732" t="s">
        <v>572</v>
      </c>
      <c r="E11732" t="s">
        <v>573</v>
      </c>
      <c r="F11732" t="s">
        <v>62128</v>
      </c>
      <c r="G11732" t="s">
        <v>20218</v>
      </c>
      <c r="H11732" t="s">
        <v>20203</v>
      </c>
      <c r="J11732" t="s">
        <v>62129</v>
      </c>
      <c r="K11732" t="s">
        <v>62130</v>
      </c>
      <c r="L11732" t="s">
        <v>303</v>
      </c>
      <c r="M11732" t="s">
        <v>61756</v>
      </c>
    </row>
    <row r="11733" spans="1:13" x14ac:dyDescent="0.2">
      <c r="A11733" t="s">
        <v>38143</v>
      </c>
      <c r="B11733" t="s">
        <v>38144</v>
      </c>
      <c r="C11733" t="s">
        <v>62131</v>
      </c>
      <c r="D11733" t="s">
        <v>366</v>
      </c>
      <c r="F11733" t="s">
        <v>62132</v>
      </c>
      <c r="G11733" t="s">
        <v>62133</v>
      </c>
      <c r="H11733" t="s">
        <v>62134</v>
      </c>
      <c r="J11733" t="s">
        <v>62135</v>
      </c>
      <c r="K11733" t="s">
        <v>62136</v>
      </c>
      <c r="L11733" t="s">
        <v>303</v>
      </c>
      <c r="M11733" t="s">
        <v>3070</v>
      </c>
    </row>
    <row r="11734" spans="1:13" x14ac:dyDescent="0.2">
      <c r="A11734" t="s">
        <v>38143</v>
      </c>
      <c r="B11734" t="s">
        <v>38144</v>
      </c>
      <c r="C11734" t="s">
        <v>62137</v>
      </c>
      <c r="D11734" t="s">
        <v>62138</v>
      </c>
      <c r="E11734" t="s">
        <v>62139</v>
      </c>
      <c r="F11734" t="s">
        <v>62140</v>
      </c>
      <c r="G11734" t="s">
        <v>38070</v>
      </c>
      <c r="H11734" t="s">
        <v>38071</v>
      </c>
      <c r="J11734" t="s">
        <v>62141</v>
      </c>
      <c r="K11734" t="s">
        <v>62142</v>
      </c>
      <c r="L11734" t="s">
        <v>303</v>
      </c>
      <c r="M11734" t="s">
        <v>62143</v>
      </c>
    </row>
    <row r="11735" spans="1:13" x14ac:dyDescent="0.2">
      <c r="A11735" t="s">
        <v>38143</v>
      </c>
      <c r="B11735" t="s">
        <v>38144</v>
      </c>
      <c r="C11735" t="s">
        <v>62144</v>
      </c>
      <c r="D11735" t="s">
        <v>58227</v>
      </c>
      <c r="E11735" t="s">
        <v>58228</v>
      </c>
      <c r="F11735" t="s">
        <v>62145</v>
      </c>
      <c r="G11735" t="s">
        <v>62146</v>
      </c>
      <c r="H11735" t="s">
        <v>20218</v>
      </c>
      <c r="I11735" t="s">
        <v>20203</v>
      </c>
      <c r="J11735" t="s">
        <v>62147</v>
      </c>
      <c r="K11735" t="s">
        <v>62148</v>
      </c>
      <c r="L11735" t="s">
        <v>303</v>
      </c>
      <c r="M11735" t="s">
        <v>2881</v>
      </c>
    </row>
    <row r="11736" spans="1:13" x14ac:dyDescent="0.2">
      <c r="A11736" t="s">
        <v>38143</v>
      </c>
      <c r="B11736" t="s">
        <v>38144</v>
      </c>
      <c r="C11736" t="s">
        <v>62149</v>
      </c>
      <c r="D11736" t="s">
        <v>349</v>
      </c>
      <c r="F11736" t="s">
        <v>62150</v>
      </c>
      <c r="G11736" t="s">
        <v>20254</v>
      </c>
      <c r="H11736" t="s">
        <v>20203</v>
      </c>
      <c r="J11736" t="s">
        <v>62151</v>
      </c>
      <c r="K11736" t="s">
        <v>62152</v>
      </c>
      <c r="L11736" t="s">
        <v>303</v>
      </c>
      <c r="M11736" t="s">
        <v>422</v>
      </c>
    </row>
    <row r="11737" spans="1:13" x14ac:dyDescent="0.2">
      <c r="A11737" t="s">
        <v>38143</v>
      </c>
      <c r="B11737" t="s">
        <v>38144</v>
      </c>
      <c r="C11737" t="s">
        <v>62153</v>
      </c>
      <c r="D11737" t="s">
        <v>513</v>
      </c>
      <c r="E11737" t="s">
        <v>2526</v>
      </c>
      <c r="F11737" t="s">
        <v>62154</v>
      </c>
      <c r="H11737" t="s">
        <v>20254</v>
      </c>
      <c r="I11737" t="s">
        <v>20203</v>
      </c>
      <c r="J11737" t="s">
        <v>62155</v>
      </c>
      <c r="K11737" t="s">
        <v>62156</v>
      </c>
      <c r="L11737" t="s">
        <v>303</v>
      </c>
      <c r="M11737" t="s">
        <v>57765</v>
      </c>
    </row>
    <row r="11738" spans="1:13" x14ac:dyDescent="0.2">
      <c r="A11738" t="s">
        <v>38143</v>
      </c>
      <c r="B11738" t="s">
        <v>38144</v>
      </c>
      <c r="C11738" t="s">
        <v>62157</v>
      </c>
      <c r="D11738" t="s">
        <v>572</v>
      </c>
      <c r="E11738" t="s">
        <v>573</v>
      </c>
      <c r="F11738" t="s">
        <v>62158</v>
      </c>
      <c r="G11738" t="s">
        <v>62159</v>
      </c>
      <c r="H11738" t="s">
        <v>61807</v>
      </c>
      <c r="I11738" t="s">
        <v>20203</v>
      </c>
      <c r="J11738" t="s">
        <v>62160</v>
      </c>
      <c r="K11738" t="s">
        <v>62161</v>
      </c>
      <c r="L11738" t="s">
        <v>303</v>
      </c>
      <c r="M11738" t="s">
        <v>3883</v>
      </c>
    </row>
    <row r="11739" spans="1:13" x14ac:dyDescent="0.2">
      <c r="A11739" t="s">
        <v>38143</v>
      </c>
      <c r="B11739" t="s">
        <v>38144</v>
      </c>
      <c r="C11739" t="s">
        <v>62162</v>
      </c>
      <c r="D11739" t="s">
        <v>401</v>
      </c>
      <c r="E11739" t="s">
        <v>56159</v>
      </c>
      <c r="F11739" t="s">
        <v>62163</v>
      </c>
      <c r="H11739" t="s">
        <v>55211</v>
      </c>
      <c r="I11739" t="s">
        <v>20203</v>
      </c>
      <c r="J11739" t="s">
        <v>62164</v>
      </c>
      <c r="K11739" t="s">
        <v>62165</v>
      </c>
      <c r="L11739" t="s">
        <v>303</v>
      </c>
      <c r="M11739" t="s">
        <v>62166</v>
      </c>
    </row>
    <row r="11740" spans="1:13" x14ac:dyDescent="0.2">
      <c r="A11740" t="s">
        <v>38143</v>
      </c>
      <c r="B11740" t="s">
        <v>38144</v>
      </c>
      <c r="C11740" t="s">
        <v>62167</v>
      </c>
      <c r="D11740" t="s">
        <v>2857</v>
      </c>
      <c r="E11740" t="s">
        <v>2858</v>
      </c>
      <c r="F11740" t="s">
        <v>62168</v>
      </c>
      <c r="G11740" t="s">
        <v>62169</v>
      </c>
      <c r="H11740" t="s">
        <v>38083</v>
      </c>
      <c r="I11740" t="s">
        <v>20203</v>
      </c>
      <c r="J11740" t="s">
        <v>62170</v>
      </c>
      <c r="K11740" t="s">
        <v>62171</v>
      </c>
      <c r="L11740" t="s">
        <v>303</v>
      </c>
      <c r="M11740" t="s">
        <v>6749</v>
      </c>
    </row>
    <row r="11741" spans="1:13" x14ac:dyDescent="0.2">
      <c r="A11741" t="s">
        <v>38143</v>
      </c>
      <c r="B11741" t="s">
        <v>38144</v>
      </c>
      <c r="C11741" t="s">
        <v>62172</v>
      </c>
      <c r="D11741" t="s">
        <v>61716</v>
      </c>
      <c r="F11741" t="s">
        <v>62173</v>
      </c>
      <c r="G11741" t="s">
        <v>38082</v>
      </c>
      <c r="H11741" t="s">
        <v>38083</v>
      </c>
      <c r="I11741" t="s">
        <v>20203</v>
      </c>
      <c r="J11741" t="s">
        <v>62174</v>
      </c>
      <c r="K11741" t="s">
        <v>62175</v>
      </c>
      <c r="L11741" t="s">
        <v>303</v>
      </c>
      <c r="M11741" t="s">
        <v>6080</v>
      </c>
    </row>
    <row r="11742" spans="1:13" x14ac:dyDescent="0.2">
      <c r="A11742" t="s">
        <v>38143</v>
      </c>
      <c r="B11742" t="s">
        <v>38144</v>
      </c>
      <c r="C11742" t="s">
        <v>62176</v>
      </c>
      <c r="D11742" t="s">
        <v>8198</v>
      </c>
      <c r="E11742" t="s">
        <v>5074</v>
      </c>
      <c r="F11742" t="s">
        <v>62177</v>
      </c>
      <c r="G11742" t="s">
        <v>62178</v>
      </c>
      <c r="H11742" t="s">
        <v>19419</v>
      </c>
      <c r="I11742" t="s">
        <v>20203</v>
      </c>
      <c r="J11742" t="s">
        <v>62179</v>
      </c>
      <c r="K11742" t="s">
        <v>62180</v>
      </c>
      <c r="L11742" t="s">
        <v>303</v>
      </c>
      <c r="M11742" t="s">
        <v>61795</v>
      </c>
    </row>
    <row r="11743" spans="1:13" x14ac:dyDescent="0.2">
      <c r="A11743" t="s">
        <v>38143</v>
      </c>
      <c r="B11743" t="s">
        <v>38144</v>
      </c>
      <c r="C11743" t="s">
        <v>62181</v>
      </c>
      <c r="D11743" t="s">
        <v>349</v>
      </c>
      <c r="E11743" t="s">
        <v>13874</v>
      </c>
      <c r="F11743" t="s">
        <v>62182</v>
      </c>
      <c r="G11743" t="s">
        <v>62183</v>
      </c>
      <c r="H11743" t="s">
        <v>61660</v>
      </c>
      <c r="I11743" t="s">
        <v>20203</v>
      </c>
      <c r="J11743" t="s">
        <v>62184</v>
      </c>
      <c r="K11743" t="s">
        <v>62185</v>
      </c>
      <c r="L11743" t="s">
        <v>303</v>
      </c>
      <c r="M11743" t="s">
        <v>53182</v>
      </c>
    </row>
    <row r="11744" spans="1:13" x14ac:dyDescent="0.2">
      <c r="A11744" t="s">
        <v>38143</v>
      </c>
      <c r="B11744" t="s">
        <v>38144</v>
      </c>
      <c r="C11744" t="s">
        <v>62186</v>
      </c>
      <c r="D11744" t="s">
        <v>349</v>
      </c>
      <c r="E11744" t="s">
        <v>424</v>
      </c>
      <c r="F11744" t="s">
        <v>62187</v>
      </c>
      <c r="G11744" t="s">
        <v>62188</v>
      </c>
      <c r="H11744" t="s">
        <v>20203</v>
      </c>
      <c r="J11744" t="s">
        <v>62189</v>
      </c>
      <c r="K11744" t="s">
        <v>62190</v>
      </c>
      <c r="L11744" t="s">
        <v>303</v>
      </c>
      <c r="M11744" t="s">
        <v>62191</v>
      </c>
    </row>
    <row r="11745" spans="1:13" x14ac:dyDescent="0.2">
      <c r="A11745" t="s">
        <v>38143</v>
      </c>
      <c r="B11745" t="s">
        <v>38144</v>
      </c>
      <c r="C11745" t="s">
        <v>62192</v>
      </c>
      <c r="D11745" t="s">
        <v>572</v>
      </c>
      <c r="E11745" t="s">
        <v>573</v>
      </c>
      <c r="F11745" t="s">
        <v>62193</v>
      </c>
      <c r="H11745" t="s">
        <v>61684</v>
      </c>
      <c r="I11745" t="s">
        <v>20203</v>
      </c>
      <c r="J11745" t="s">
        <v>62194</v>
      </c>
      <c r="K11745" t="s">
        <v>62195</v>
      </c>
      <c r="L11745" t="s">
        <v>303</v>
      </c>
      <c r="M11745" t="s">
        <v>46550</v>
      </c>
    </row>
    <row r="11746" spans="1:13" x14ac:dyDescent="0.2">
      <c r="A11746" t="s">
        <v>38143</v>
      </c>
      <c r="B11746" t="s">
        <v>38144</v>
      </c>
      <c r="C11746" t="s">
        <v>62196</v>
      </c>
      <c r="D11746" t="s">
        <v>492</v>
      </c>
      <c r="E11746" t="s">
        <v>493</v>
      </c>
      <c r="F11746" t="s">
        <v>62197</v>
      </c>
      <c r="G11746" t="s">
        <v>38082</v>
      </c>
      <c r="H11746" t="s">
        <v>38083</v>
      </c>
      <c r="I11746" t="s">
        <v>20203</v>
      </c>
      <c r="J11746" t="s">
        <v>62198</v>
      </c>
      <c r="K11746" t="s">
        <v>62199</v>
      </c>
      <c r="L11746" t="s">
        <v>303</v>
      </c>
      <c r="M11746" t="s">
        <v>4262</v>
      </c>
    </row>
    <row r="11747" spans="1:13" x14ac:dyDescent="0.2">
      <c r="A11747" t="s">
        <v>38143</v>
      </c>
      <c r="B11747" t="s">
        <v>38144</v>
      </c>
      <c r="C11747" t="s">
        <v>62200</v>
      </c>
      <c r="D11747" t="s">
        <v>62201</v>
      </c>
      <c r="E11747" t="s">
        <v>62202</v>
      </c>
      <c r="F11747" t="s">
        <v>62203</v>
      </c>
      <c r="G11747" t="s">
        <v>62204</v>
      </c>
      <c r="H11747" t="s">
        <v>38071</v>
      </c>
      <c r="J11747" t="s">
        <v>62205</v>
      </c>
      <c r="K11747" t="s">
        <v>62206</v>
      </c>
      <c r="L11747" t="s">
        <v>303</v>
      </c>
      <c r="M11747" t="s">
        <v>13986</v>
      </c>
    </row>
    <row r="11748" spans="1:13" x14ac:dyDescent="0.2">
      <c r="A11748" t="s">
        <v>38143</v>
      </c>
      <c r="B11748" t="s">
        <v>38144</v>
      </c>
      <c r="C11748" t="s">
        <v>62207</v>
      </c>
      <c r="D11748" t="s">
        <v>492</v>
      </c>
      <c r="E11748" t="s">
        <v>493</v>
      </c>
      <c r="F11748" t="s">
        <v>62208</v>
      </c>
      <c r="G11748" t="s">
        <v>62209</v>
      </c>
      <c r="H11748" t="s">
        <v>62210</v>
      </c>
      <c r="I11748" t="s">
        <v>62211</v>
      </c>
      <c r="J11748" t="s">
        <v>62212</v>
      </c>
      <c r="K11748" t="s">
        <v>62213</v>
      </c>
      <c r="L11748" t="s">
        <v>303</v>
      </c>
      <c r="M11748" t="s">
        <v>62214</v>
      </c>
    </row>
    <row r="11749" spans="1:13" x14ac:dyDescent="0.2">
      <c r="A11749" t="s">
        <v>38143</v>
      </c>
      <c r="B11749" t="s">
        <v>38144</v>
      </c>
      <c r="C11749" t="s">
        <v>62215</v>
      </c>
      <c r="D11749" t="s">
        <v>572</v>
      </c>
      <c r="E11749" t="s">
        <v>573</v>
      </c>
      <c r="F11749" t="s">
        <v>62216</v>
      </c>
      <c r="G11749" t="s">
        <v>62217</v>
      </c>
      <c r="H11749" t="s">
        <v>20224</v>
      </c>
      <c r="I11749" t="s">
        <v>20203</v>
      </c>
      <c r="J11749" t="s">
        <v>62218</v>
      </c>
      <c r="K11749" t="s">
        <v>62219</v>
      </c>
      <c r="L11749" t="s">
        <v>303</v>
      </c>
      <c r="M11749" t="s">
        <v>24789</v>
      </c>
    </row>
    <row r="11750" spans="1:13" x14ac:dyDescent="0.2">
      <c r="A11750" t="s">
        <v>38143</v>
      </c>
      <c r="B11750" t="s">
        <v>38144</v>
      </c>
      <c r="C11750" t="s">
        <v>62220</v>
      </c>
      <c r="D11750" t="s">
        <v>572</v>
      </c>
      <c r="E11750" t="s">
        <v>573</v>
      </c>
      <c r="F11750" t="s">
        <v>62221</v>
      </c>
      <c r="G11750" t="s">
        <v>62039</v>
      </c>
      <c r="H11750" t="s">
        <v>20224</v>
      </c>
      <c r="I11750" t="s">
        <v>20203</v>
      </c>
      <c r="J11750" t="s">
        <v>62222</v>
      </c>
      <c r="K11750" t="s">
        <v>62223</v>
      </c>
      <c r="L11750" t="s">
        <v>303</v>
      </c>
      <c r="M11750" t="s">
        <v>3883</v>
      </c>
    </row>
    <row r="11751" spans="1:13" x14ac:dyDescent="0.2">
      <c r="A11751" t="s">
        <v>38143</v>
      </c>
      <c r="B11751" t="s">
        <v>38144</v>
      </c>
      <c r="C11751" t="s">
        <v>62224</v>
      </c>
      <c r="D11751" t="s">
        <v>492</v>
      </c>
      <c r="E11751" t="s">
        <v>493</v>
      </c>
      <c r="F11751" t="s">
        <v>62225</v>
      </c>
      <c r="G11751" t="s">
        <v>62226</v>
      </c>
      <c r="H11751" t="s">
        <v>62227</v>
      </c>
      <c r="I11751" t="s">
        <v>38071</v>
      </c>
      <c r="J11751" t="s">
        <v>62228</v>
      </c>
      <c r="K11751" t="s">
        <v>62229</v>
      </c>
      <c r="L11751" t="s">
        <v>303</v>
      </c>
      <c r="M11751" t="s">
        <v>6310</v>
      </c>
    </row>
    <row r="11752" spans="1:13" x14ac:dyDescent="0.2">
      <c r="A11752" t="s">
        <v>38143</v>
      </c>
      <c r="B11752" t="s">
        <v>38144</v>
      </c>
      <c r="C11752" t="s">
        <v>62230</v>
      </c>
      <c r="D11752" t="s">
        <v>349</v>
      </c>
      <c r="F11752" t="s">
        <v>62231</v>
      </c>
      <c r="G11752" t="s">
        <v>61744</v>
      </c>
      <c r="H11752" t="s">
        <v>38071</v>
      </c>
      <c r="J11752" t="s">
        <v>62232</v>
      </c>
      <c r="K11752" t="s">
        <v>62233</v>
      </c>
      <c r="L11752" t="s">
        <v>303</v>
      </c>
      <c r="M11752" t="s">
        <v>422</v>
      </c>
    </row>
    <row r="11753" spans="1:13" x14ac:dyDescent="0.2">
      <c r="A11753" t="s">
        <v>38143</v>
      </c>
      <c r="B11753" t="s">
        <v>38144</v>
      </c>
      <c r="C11753" t="s">
        <v>62234</v>
      </c>
      <c r="D11753" t="s">
        <v>349</v>
      </c>
      <c r="F11753" t="s">
        <v>62235</v>
      </c>
      <c r="G11753" t="s">
        <v>20224</v>
      </c>
      <c r="H11753" t="s">
        <v>20203</v>
      </c>
      <c r="J11753" t="s">
        <v>62236</v>
      </c>
      <c r="K11753" t="s">
        <v>62237</v>
      </c>
      <c r="L11753" t="s">
        <v>303</v>
      </c>
      <c r="M11753" t="s">
        <v>422</v>
      </c>
    </row>
    <row r="11754" spans="1:13" x14ac:dyDescent="0.2">
      <c r="A11754" t="s">
        <v>38143</v>
      </c>
      <c r="B11754" t="s">
        <v>38144</v>
      </c>
      <c r="C11754" t="s">
        <v>62238</v>
      </c>
      <c r="D11754" t="s">
        <v>492</v>
      </c>
      <c r="E11754" t="s">
        <v>493</v>
      </c>
      <c r="F11754" t="s">
        <v>62239</v>
      </c>
      <c r="G11754" t="s">
        <v>62240</v>
      </c>
      <c r="H11754" t="s">
        <v>61566</v>
      </c>
      <c r="I11754" t="s">
        <v>38071</v>
      </c>
      <c r="J11754" t="s">
        <v>62241</v>
      </c>
      <c r="K11754" t="s">
        <v>62242</v>
      </c>
      <c r="L11754" t="s">
        <v>303</v>
      </c>
      <c r="M11754" t="s">
        <v>8866</v>
      </c>
    </row>
    <row r="11755" spans="1:13" x14ac:dyDescent="0.2">
      <c r="A11755" t="s">
        <v>38143</v>
      </c>
      <c r="B11755" t="s">
        <v>38144</v>
      </c>
      <c r="C11755" t="s">
        <v>62243</v>
      </c>
      <c r="D11755" t="s">
        <v>492</v>
      </c>
      <c r="E11755" t="s">
        <v>493</v>
      </c>
      <c r="F11755" t="s">
        <v>62244</v>
      </c>
      <c r="H11755" t="s">
        <v>37991</v>
      </c>
      <c r="J11755" t="s">
        <v>62245</v>
      </c>
      <c r="K11755" t="s">
        <v>62246</v>
      </c>
      <c r="L11755" t="s">
        <v>303</v>
      </c>
      <c r="M11755" t="s">
        <v>20948</v>
      </c>
    </row>
    <row r="11756" spans="1:13" x14ac:dyDescent="0.2">
      <c r="A11756" t="s">
        <v>38143</v>
      </c>
      <c r="B11756" t="s">
        <v>38144</v>
      </c>
      <c r="C11756" t="s">
        <v>62247</v>
      </c>
      <c r="D11756" t="s">
        <v>492</v>
      </c>
      <c r="E11756" t="s">
        <v>493</v>
      </c>
      <c r="F11756" t="s">
        <v>62248</v>
      </c>
      <c r="G11756" t="s">
        <v>62249</v>
      </c>
      <c r="H11756" t="s">
        <v>62250</v>
      </c>
      <c r="I11756" t="s">
        <v>20203</v>
      </c>
      <c r="J11756" t="s">
        <v>62251</v>
      </c>
      <c r="K11756" t="s">
        <v>62252</v>
      </c>
      <c r="L11756" t="s">
        <v>303</v>
      </c>
      <c r="M11756" t="s">
        <v>7298</v>
      </c>
    </row>
    <row r="11757" spans="1:13" x14ac:dyDescent="0.2">
      <c r="A11757" t="s">
        <v>38143</v>
      </c>
      <c r="B11757" t="s">
        <v>38144</v>
      </c>
      <c r="C11757" t="s">
        <v>62253</v>
      </c>
      <c r="D11757" t="s">
        <v>492</v>
      </c>
      <c r="E11757" t="s">
        <v>493</v>
      </c>
      <c r="F11757" t="s">
        <v>62254</v>
      </c>
      <c r="G11757" t="s">
        <v>62255</v>
      </c>
      <c r="H11757" t="s">
        <v>61660</v>
      </c>
      <c r="I11757" t="s">
        <v>20203</v>
      </c>
      <c r="J11757" t="s">
        <v>62256</v>
      </c>
      <c r="K11757" t="s">
        <v>62257</v>
      </c>
      <c r="L11757" t="s">
        <v>303</v>
      </c>
      <c r="M11757" t="s">
        <v>7298</v>
      </c>
    </row>
    <row r="11758" spans="1:13" x14ac:dyDescent="0.2">
      <c r="A11758" t="s">
        <v>38143</v>
      </c>
      <c r="B11758" t="s">
        <v>38144</v>
      </c>
      <c r="C11758" t="s">
        <v>62258</v>
      </c>
      <c r="D11758" t="s">
        <v>492</v>
      </c>
      <c r="E11758" t="s">
        <v>493</v>
      </c>
      <c r="F11758" t="s">
        <v>62259</v>
      </c>
      <c r="G11758" t="s">
        <v>20239</v>
      </c>
      <c r="H11758" t="s">
        <v>38071</v>
      </c>
      <c r="J11758" t="s">
        <v>62260</v>
      </c>
      <c r="K11758" t="s">
        <v>62261</v>
      </c>
      <c r="L11758" t="s">
        <v>303</v>
      </c>
      <c r="M11758" t="s">
        <v>2328</v>
      </c>
    </row>
    <row r="11759" spans="1:13" x14ac:dyDescent="0.2">
      <c r="A11759" t="s">
        <v>38143</v>
      </c>
      <c r="B11759" t="s">
        <v>38144</v>
      </c>
      <c r="C11759" t="s">
        <v>62262</v>
      </c>
      <c r="D11759" t="s">
        <v>62263</v>
      </c>
      <c r="E11759" t="s">
        <v>62264</v>
      </c>
      <c r="F11759" t="s">
        <v>62265</v>
      </c>
      <c r="G11759" t="s">
        <v>62266</v>
      </c>
      <c r="H11759" t="s">
        <v>61744</v>
      </c>
      <c r="I11759" t="s">
        <v>38071</v>
      </c>
      <c r="J11759" t="s">
        <v>62267</v>
      </c>
      <c r="K11759" t="s">
        <v>62268</v>
      </c>
      <c r="L11759" t="s">
        <v>303</v>
      </c>
      <c r="M11759" t="s">
        <v>1882</v>
      </c>
    </row>
    <row r="11760" spans="1:13" x14ac:dyDescent="0.2">
      <c r="A11760" t="s">
        <v>38143</v>
      </c>
      <c r="B11760" t="s">
        <v>38144</v>
      </c>
      <c r="C11760" t="s">
        <v>62269</v>
      </c>
      <c r="D11760" t="s">
        <v>349</v>
      </c>
      <c r="E11760" t="s">
        <v>424</v>
      </c>
      <c r="F11760" t="s">
        <v>62270</v>
      </c>
      <c r="H11760" t="s">
        <v>62271</v>
      </c>
      <c r="I11760" t="s">
        <v>38071</v>
      </c>
      <c r="J11760" t="s">
        <v>62272</v>
      </c>
      <c r="K11760" t="s">
        <v>62273</v>
      </c>
      <c r="L11760" t="s">
        <v>303</v>
      </c>
      <c r="M11760" t="s">
        <v>4173</v>
      </c>
    </row>
    <row r="11761" spans="1:13" x14ac:dyDescent="0.2">
      <c r="A11761" t="s">
        <v>38143</v>
      </c>
      <c r="B11761" t="s">
        <v>38144</v>
      </c>
      <c r="C11761" t="s">
        <v>62274</v>
      </c>
      <c r="D11761" t="s">
        <v>62263</v>
      </c>
      <c r="E11761" t="s">
        <v>62275</v>
      </c>
      <c r="F11761" t="s">
        <v>62276</v>
      </c>
      <c r="G11761" t="s">
        <v>61744</v>
      </c>
      <c r="H11761" t="s">
        <v>38071</v>
      </c>
      <c r="J11761" t="s">
        <v>62277</v>
      </c>
      <c r="K11761" t="s">
        <v>62278</v>
      </c>
      <c r="L11761" t="s">
        <v>303</v>
      </c>
      <c r="M11761" t="s">
        <v>1882</v>
      </c>
    </row>
    <row r="11762" spans="1:13" x14ac:dyDescent="0.2">
      <c r="A11762" t="s">
        <v>38143</v>
      </c>
      <c r="B11762" t="s">
        <v>38144</v>
      </c>
      <c r="C11762" t="s">
        <v>62279</v>
      </c>
      <c r="D11762" t="s">
        <v>62280</v>
      </c>
      <c r="E11762" t="s">
        <v>62281</v>
      </c>
      <c r="F11762" t="s">
        <v>19854</v>
      </c>
      <c r="H11762" t="s">
        <v>35219</v>
      </c>
      <c r="I11762" t="s">
        <v>20203</v>
      </c>
      <c r="J11762" t="s">
        <v>62282</v>
      </c>
      <c r="K11762" t="s">
        <v>62283</v>
      </c>
      <c r="L11762" t="s">
        <v>303</v>
      </c>
      <c r="M11762" t="s">
        <v>19943</v>
      </c>
    </row>
    <row r="11763" spans="1:13" x14ac:dyDescent="0.2">
      <c r="A11763" t="s">
        <v>38143</v>
      </c>
      <c r="B11763" t="s">
        <v>38144</v>
      </c>
      <c r="C11763" t="s">
        <v>62284</v>
      </c>
      <c r="D11763" t="s">
        <v>62285</v>
      </c>
      <c r="E11763" t="s">
        <v>62286</v>
      </c>
      <c r="F11763" t="s">
        <v>62287</v>
      </c>
      <c r="G11763" t="s">
        <v>62288</v>
      </c>
      <c r="H11763" t="s">
        <v>62271</v>
      </c>
      <c r="I11763" t="s">
        <v>38071</v>
      </c>
      <c r="J11763" t="s">
        <v>62289</v>
      </c>
      <c r="K11763" t="s">
        <v>62290</v>
      </c>
      <c r="L11763" t="s">
        <v>303</v>
      </c>
      <c r="M11763" t="s">
        <v>30422</v>
      </c>
    </row>
    <row r="11764" spans="1:13" x14ac:dyDescent="0.2">
      <c r="A11764" t="s">
        <v>38143</v>
      </c>
      <c r="B11764" t="s">
        <v>38144</v>
      </c>
      <c r="C11764" t="s">
        <v>62291</v>
      </c>
      <c r="D11764" t="s">
        <v>62292</v>
      </c>
      <c r="E11764" t="s">
        <v>484</v>
      </c>
      <c r="F11764" t="s">
        <v>62293</v>
      </c>
      <c r="G11764" t="s">
        <v>54301</v>
      </c>
      <c r="H11764" t="s">
        <v>38083</v>
      </c>
      <c r="I11764" t="s">
        <v>20203</v>
      </c>
      <c r="J11764" t="s">
        <v>62294</v>
      </c>
      <c r="K11764" t="s">
        <v>62295</v>
      </c>
      <c r="L11764" t="s">
        <v>303</v>
      </c>
      <c r="M11764" t="s">
        <v>4979</v>
      </c>
    </row>
    <row r="11765" spans="1:13" x14ac:dyDescent="0.2">
      <c r="A11765" t="s">
        <v>38143</v>
      </c>
      <c r="B11765" t="s">
        <v>38144</v>
      </c>
      <c r="C11765" t="s">
        <v>62296</v>
      </c>
      <c r="D11765" t="s">
        <v>62263</v>
      </c>
      <c r="E11765" t="s">
        <v>62297</v>
      </c>
      <c r="F11765" t="s">
        <v>62298</v>
      </c>
      <c r="G11765" t="s">
        <v>62299</v>
      </c>
      <c r="H11765" t="s">
        <v>61744</v>
      </c>
      <c r="I11765" t="s">
        <v>38071</v>
      </c>
      <c r="J11765" t="s">
        <v>62300</v>
      </c>
      <c r="K11765" t="s">
        <v>302</v>
      </c>
      <c r="L11765" t="s">
        <v>303</v>
      </c>
      <c r="M11765" t="s">
        <v>42844</v>
      </c>
    </row>
    <row r="11766" spans="1:13" x14ac:dyDescent="0.2">
      <c r="A11766" t="s">
        <v>38143</v>
      </c>
      <c r="B11766" t="s">
        <v>38144</v>
      </c>
      <c r="C11766" t="s">
        <v>62301</v>
      </c>
      <c r="D11766" t="s">
        <v>492</v>
      </c>
      <c r="E11766" t="s">
        <v>493</v>
      </c>
      <c r="F11766" t="s">
        <v>62302</v>
      </c>
      <c r="G11766" t="s">
        <v>61807</v>
      </c>
      <c r="H11766" t="s">
        <v>20203</v>
      </c>
      <c r="J11766" t="s">
        <v>62303</v>
      </c>
      <c r="K11766" t="s">
        <v>62304</v>
      </c>
      <c r="L11766" t="s">
        <v>303</v>
      </c>
      <c r="M11766" t="s">
        <v>18941</v>
      </c>
    </row>
    <row r="11767" spans="1:13" x14ac:dyDescent="0.2">
      <c r="A11767" t="s">
        <v>38143</v>
      </c>
      <c r="B11767" t="s">
        <v>38144</v>
      </c>
      <c r="C11767" t="s">
        <v>62305</v>
      </c>
      <c r="D11767" t="s">
        <v>572</v>
      </c>
      <c r="E11767" t="s">
        <v>573</v>
      </c>
      <c r="F11767" t="s">
        <v>37892</v>
      </c>
      <c r="G11767" t="s">
        <v>62306</v>
      </c>
      <c r="H11767" t="s">
        <v>38083</v>
      </c>
      <c r="I11767" t="s">
        <v>20203</v>
      </c>
      <c r="J11767" t="s">
        <v>62307</v>
      </c>
      <c r="K11767" t="s">
        <v>62308</v>
      </c>
      <c r="L11767" t="s">
        <v>303</v>
      </c>
      <c r="M11767" t="s">
        <v>62309</v>
      </c>
    </row>
    <row r="11768" spans="1:13" x14ac:dyDescent="0.2">
      <c r="A11768" t="s">
        <v>38143</v>
      </c>
      <c r="B11768" t="s">
        <v>38144</v>
      </c>
      <c r="C11768" t="s">
        <v>62310</v>
      </c>
      <c r="D11768" t="s">
        <v>8198</v>
      </c>
      <c r="E11768" t="s">
        <v>62311</v>
      </c>
      <c r="F11768" t="s">
        <v>62312</v>
      </c>
      <c r="H11768" t="s">
        <v>62313</v>
      </c>
      <c r="I11768" t="s">
        <v>20203</v>
      </c>
      <c r="J11768" t="s">
        <v>62314</v>
      </c>
      <c r="K11768" t="s">
        <v>62315</v>
      </c>
      <c r="L11768" t="s">
        <v>303</v>
      </c>
      <c r="M11768" t="s">
        <v>4166</v>
      </c>
    </row>
    <row r="11769" spans="1:13" x14ac:dyDescent="0.2">
      <c r="A11769" t="s">
        <v>38143</v>
      </c>
      <c r="B11769" t="s">
        <v>38144</v>
      </c>
      <c r="C11769" t="s">
        <v>62316</v>
      </c>
      <c r="D11769" t="s">
        <v>349</v>
      </c>
      <c r="F11769" t="s">
        <v>62317</v>
      </c>
      <c r="G11769" t="s">
        <v>62318</v>
      </c>
      <c r="H11769" t="s">
        <v>61679</v>
      </c>
      <c r="I11769" t="s">
        <v>20203</v>
      </c>
      <c r="J11769" t="s">
        <v>62319</v>
      </c>
      <c r="K11769" t="s">
        <v>302</v>
      </c>
      <c r="L11769" t="s">
        <v>303</v>
      </c>
      <c r="M11769" t="s">
        <v>422</v>
      </c>
    </row>
    <row r="11770" spans="1:13" x14ac:dyDescent="0.2">
      <c r="A11770" t="s">
        <v>38143</v>
      </c>
      <c r="B11770" t="s">
        <v>38144</v>
      </c>
      <c r="C11770" t="s">
        <v>62320</v>
      </c>
      <c r="D11770" t="s">
        <v>62321</v>
      </c>
      <c r="E11770" t="s">
        <v>62322</v>
      </c>
      <c r="F11770" t="s">
        <v>62323</v>
      </c>
      <c r="G11770" t="s">
        <v>62039</v>
      </c>
      <c r="H11770" t="s">
        <v>20224</v>
      </c>
      <c r="I11770" t="s">
        <v>20203</v>
      </c>
      <c r="J11770" t="s">
        <v>62324</v>
      </c>
      <c r="K11770" t="s">
        <v>62325</v>
      </c>
      <c r="L11770" t="s">
        <v>303</v>
      </c>
      <c r="M11770" t="s">
        <v>6096</v>
      </c>
    </row>
    <row r="11771" spans="1:13" x14ac:dyDescent="0.2">
      <c r="A11771" t="s">
        <v>38143</v>
      </c>
      <c r="B11771" t="s">
        <v>38144</v>
      </c>
      <c r="C11771" t="s">
        <v>62326</v>
      </c>
      <c r="D11771" t="s">
        <v>62327</v>
      </c>
      <c r="E11771" t="s">
        <v>62328</v>
      </c>
      <c r="F11771" t="s">
        <v>62329</v>
      </c>
      <c r="G11771" t="s">
        <v>62330</v>
      </c>
      <c r="H11771" t="s">
        <v>37991</v>
      </c>
      <c r="J11771" t="s">
        <v>62331</v>
      </c>
      <c r="K11771" t="s">
        <v>62332</v>
      </c>
      <c r="L11771" t="s">
        <v>303</v>
      </c>
      <c r="M11771" t="s">
        <v>526</v>
      </c>
    </row>
    <row r="11772" spans="1:13" x14ac:dyDescent="0.2">
      <c r="A11772" t="s">
        <v>38143</v>
      </c>
      <c r="B11772" t="s">
        <v>38144</v>
      </c>
      <c r="C11772" t="s">
        <v>62333</v>
      </c>
      <c r="D11772" t="s">
        <v>11973</v>
      </c>
      <c r="E11772" t="s">
        <v>62334</v>
      </c>
      <c r="F11772" t="s">
        <v>62335</v>
      </c>
      <c r="G11772" t="s">
        <v>62336</v>
      </c>
      <c r="H11772" t="s">
        <v>20218</v>
      </c>
      <c r="J11772" t="s">
        <v>62337</v>
      </c>
      <c r="K11772" t="s">
        <v>62338</v>
      </c>
      <c r="L11772" t="s">
        <v>303</v>
      </c>
      <c r="M11772" t="s">
        <v>17524</v>
      </c>
    </row>
    <row r="11773" spans="1:13" x14ac:dyDescent="0.2">
      <c r="A11773" t="s">
        <v>38143</v>
      </c>
      <c r="B11773" t="s">
        <v>38144</v>
      </c>
      <c r="C11773" t="s">
        <v>62339</v>
      </c>
      <c r="D11773" t="s">
        <v>572</v>
      </c>
      <c r="E11773" t="s">
        <v>573</v>
      </c>
      <c r="F11773" t="s">
        <v>62340</v>
      </c>
      <c r="H11773" t="s">
        <v>61772</v>
      </c>
      <c r="I11773" t="s">
        <v>20203</v>
      </c>
      <c r="J11773" t="s">
        <v>62341</v>
      </c>
      <c r="K11773" t="s">
        <v>62342</v>
      </c>
      <c r="L11773" t="s">
        <v>303</v>
      </c>
      <c r="M11773" t="s">
        <v>62007</v>
      </c>
    </row>
    <row r="11774" spans="1:13" x14ac:dyDescent="0.2">
      <c r="A11774" t="s">
        <v>38143</v>
      </c>
      <c r="B11774" t="s">
        <v>38144</v>
      </c>
      <c r="C11774" t="s">
        <v>62343</v>
      </c>
      <c r="D11774" t="s">
        <v>349</v>
      </c>
      <c r="F11774" t="s">
        <v>62344</v>
      </c>
      <c r="G11774" t="s">
        <v>20218</v>
      </c>
      <c r="H11774" t="s">
        <v>20203</v>
      </c>
      <c r="J11774" t="s">
        <v>62345</v>
      </c>
      <c r="K11774" t="s">
        <v>302</v>
      </c>
      <c r="L11774" t="s">
        <v>303</v>
      </c>
      <c r="M11774" t="s">
        <v>422</v>
      </c>
    </row>
    <row r="11775" spans="1:13" x14ac:dyDescent="0.2">
      <c r="A11775" t="s">
        <v>38143</v>
      </c>
      <c r="B11775" t="s">
        <v>38144</v>
      </c>
      <c r="C11775" t="s">
        <v>62346</v>
      </c>
      <c r="D11775" t="s">
        <v>401</v>
      </c>
      <c r="E11775" t="s">
        <v>402</v>
      </c>
      <c r="F11775" t="s">
        <v>1096</v>
      </c>
      <c r="G11775" t="s">
        <v>62347</v>
      </c>
      <c r="H11775" t="s">
        <v>37991</v>
      </c>
      <c r="J11775" t="s">
        <v>62348</v>
      </c>
      <c r="K11775" t="s">
        <v>62349</v>
      </c>
      <c r="L11775" t="s">
        <v>303</v>
      </c>
      <c r="M11775" t="s">
        <v>62350</v>
      </c>
    </row>
    <row r="11776" spans="1:13" x14ac:dyDescent="0.2">
      <c r="A11776" t="s">
        <v>38143</v>
      </c>
      <c r="B11776" t="s">
        <v>38144</v>
      </c>
      <c r="C11776" t="s">
        <v>62351</v>
      </c>
      <c r="D11776" t="s">
        <v>349</v>
      </c>
      <c r="F11776" t="s">
        <v>62352</v>
      </c>
      <c r="G11776" t="s">
        <v>62353</v>
      </c>
      <c r="H11776" t="s">
        <v>38071</v>
      </c>
      <c r="J11776" t="s">
        <v>62354</v>
      </c>
      <c r="K11776" t="s">
        <v>62355</v>
      </c>
      <c r="L11776" t="s">
        <v>303</v>
      </c>
      <c r="M11776" t="s">
        <v>422</v>
      </c>
    </row>
    <row r="11777" spans="1:13" x14ac:dyDescent="0.2">
      <c r="A11777" t="s">
        <v>38143</v>
      </c>
      <c r="B11777" t="s">
        <v>38144</v>
      </c>
      <c r="C11777" t="s">
        <v>62356</v>
      </c>
      <c r="D11777" t="s">
        <v>4981</v>
      </c>
      <c r="E11777" t="s">
        <v>62357</v>
      </c>
      <c r="F11777" t="s">
        <v>62358</v>
      </c>
      <c r="G11777" t="s">
        <v>62359</v>
      </c>
      <c r="H11777" t="s">
        <v>18560</v>
      </c>
      <c r="I11777" t="s">
        <v>38071</v>
      </c>
      <c r="J11777" t="s">
        <v>62360</v>
      </c>
      <c r="K11777" t="s">
        <v>62361</v>
      </c>
      <c r="L11777" t="s">
        <v>303</v>
      </c>
      <c r="M11777" t="s">
        <v>4148</v>
      </c>
    </row>
    <row r="11778" spans="1:13" x14ac:dyDescent="0.2">
      <c r="A11778" t="s">
        <v>38143</v>
      </c>
      <c r="B11778" t="s">
        <v>38144</v>
      </c>
      <c r="C11778" t="s">
        <v>62362</v>
      </c>
      <c r="D11778" t="s">
        <v>401</v>
      </c>
      <c r="E11778" t="s">
        <v>402</v>
      </c>
      <c r="F11778" t="s">
        <v>62363</v>
      </c>
      <c r="H11778" t="s">
        <v>61744</v>
      </c>
      <c r="I11778" t="s">
        <v>38071</v>
      </c>
      <c r="J11778" t="s">
        <v>62364</v>
      </c>
      <c r="K11778" t="s">
        <v>62365</v>
      </c>
      <c r="L11778" t="s">
        <v>303</v>
      </c>
      <c r="M11778" t="s">
        <v>1722</v>
      </c>
    </row>
    <row r="11779" spans="1:13" x14ac:dyDescent="0.2">
      <c r="A11779" t="s">
        <v>38143</v>
      </c>
      <c r="B11779" t="s">
        <v>38144</v>
      </c>
      <c r="C11779" t="s">
        <v>62366</v>
      </c>
      <c r="D11779" t="s">
        <v>572</v>
      </c>
      <c r="E11779" t="s">
        <v>573</v>
      </c>
      <c r="F11779" t="s">
        <v>62367</v>
      </c>
      <c r="G11779" t="s">
        <v>38082</v>
      </c>
      <c r="H11779" t="s">
        <v>38083</v>
      </c>
      <c r="I11779" t="s">
        <v>20203</v>
      </c>
      <c r="J11779" t="s">
        <v>62368</v>
      </c>
      <c r="K11779" t="s">
        <v>62369</v>
      </c>
      <c r="L11779" t="s">
        <v>303</v>
      </c>
      <c r="M11779" t="s">
        <v>3883</v>
      </c>
    </row>
    <row r="11780" spans="1:13" x14ac:dyDescent="0.2">
      <c r="A11780" t="s">
        <v>38143</v>
      </c>
      <c r="B11780" t="s">
        <v>38144</v>
      </c>
      <c r="C11780" t="s">
        <v>62370</v>
      </c>
      <c r="D11780" t="s">
        <v>62371</v>
      </c>
      <c r="E11780" t="s">
        <v>62372</v>
      </c>
      <c r="F11780" t="s">
        <v>62373</v>
      </c>
      <c r="H11780" t="s">
        <v>20218</v>
      </c>
      <c r="I11780" t="s">
        <v>20203</v>
      </c>
      <c r="J11780" t="s">
        <v>62374</v>
      </c>
      <c r="K11780" t="s">
        <v>62375</v>
      </c>
      <c r="L11780" t="s">
        <v>303</v>
      </c>
      <c r="M11780" t="s">
        <v>62376</v>
      </c>
    </row>
    <row r="11781" spans="1:13" x14ac:dyDescent="0.2">
      <c r="A11781" t="s">
        <v>38143</v>
      </c>
      <c r="B11781" t="s">
        <v>38144</v>
      </c>
      <c r="C11781" t="s">
        <v>62377</v>
      </c>
      <c r="D11781" t="s">
        <v>394</v>
      </c>
      <c r="E11781" t="s">
        <v>395</v>
      </c>
      <c r="F11781" t="s">
        <v>62378</v>
      </c>
      <c r="G11781" t="s">
        <v>62379</v>
      </c>
      <c r="H11781" t="s">
        <v>20239</v>
      </c>
      <c r="I11781" t="s">
        <v>38071</v>
      </c>
      <c r="J11781" t="s">
        <v>62380</v>
      </c>
      <c r="K11781" t="s">
        <v>62381</v>
      </c>
      <c r="L11781" t="s">
        <v>303</v>
      </c>
      <c r="M11781" t="s">
        <v>62382</v>
      </c>
    </row>
    <row r="11782" spans="1:13" x14ac:dyDescent="0.2">
      <c r="A11782" t="s">
        <v>38143</v>
      </c>
      <c r="B11782" t="s">
        <v>38144</v>
      </c>
      <c r="C11782" t="s">
        <v>62383</v>
      </c>
      <c r="D11782" t="s">
        <v>492</v>
      </c>
      <c r="E11782" t="s">
        <v>493</v>
      </c>
      <c r="F11782" t="s">
        <v>62384</v>
      </c>
      <c r="G11782" t="s">
        <v>62353</v>
      </c>
      <c r="H11782" t="s">
        <v>38071</v>
      </c>
      <c r="J11782" t="s">
        <v>62385</v>
      </c>
      <c r="K11782" t="s">
        <v>62386</v>
      </c>
      <c r="L11782" t="s">
        <v>303</v>
      </c>
      <c r="M11782" t="s">
        <v>24271</v>
      </c>
    </row>
    <row r="11783" spans="1:13" x14ac:dyDescent="0.2">
      <c r="A11783" t="s">
        <v>38143</v>
      </c>
      <c r="B11783" t="s">
        <v>38144</v>
      </c>
      <c r="C11783" t="s">
        <v>62387</v>
      </c>
      <c r="D11783" t="s">
        <v>394</v>
      </c>
      <c r="E11783" t="s">
        <v>395</v>
      </c>
      <c r="F11783" t="s">
        <v>500</v>
      </c>
      <c r="G11783" t="s">
        <v>62183</v>
      </c>
      <c r="H11783" t="s">
        <v>61660</v>
      </c>
      <c r="I11783" t="s">
        <v>20203</v>
      </c>
      <c r="J11783" t="s">
        <v>62388</v>
      </c>
      <c r="K11783" t="s">
        <v>302</v>
      </c>
      <c r="L11783" t="s">
        <v>303</v>
      </c>
      <c r="M11783" t="s">
        <v>37331</v>
      </c>
    </row>
    <row r="11784" spans="1:13" x14ac:dyDescent="0.2">
      <c r="A11784" t="s">
        <v>38143</v>
      </c>
      <c r="B11784" t="s">
        <v>38144</v>
      </c>
      <c r="C11784" t="s">
        <v>62389</v>
      </c>
      <c r="D11784" t="s">
        <v>62390</v>
      </c>
      <c r="E11784" t="s">
        <v>62322</v>
      </c>
      <c r="F11784" t="s">
        <v>62391</v>
      </c>
      <c r="G11784" t="s">
        <v>62392</v>
      </c>
      <c r="H11784" t="s">
        <v>62393</v>
      </c>
      <c r="I11784" t="s">
        <v>20203</v>
      </c>
      <c r="J11784" t="s">
        <v>62394</v>
      </c>
      <c r="K11784" t="s">
        <v>62395</v>
      </c>
      <c r="L11784" t="s">
        <v>303</v>
      </c>
      <c r="M11784" t="s">
        <v>2914</v>
      </c>
    </row>
    <row r="11785" spans="1:13" x14ac:dyDescent="0.2">
      <c r="A11785" t="s">
        <v>38143</v>
      </c>
      <c r="B11785" t="s">
        <v>38144</v>
      </c>
      <c r="C11785" t="s">
        <v>62396</v>
      </c>
      <c r="D11785" t="s">
        <v>492</v>
      </c>
      <c r="E11785" t="s">
        <v>493</v>
      </c>
      <c r="F11785" t="s">
        <v>62397</v>
      </c>
      <c r="G11785" t="s">
        <v>62045</v>
      </c>
      <c r="H11785" t="s">
        <v>61679</v>
      </c>
      <c r="I11785" t="s">
        <v>20203</v>
      </c>
      <c r="J11785" t="s">
        <v>62398</v>
      </c>
      <c r="K11785" t="s">
        <v>62399</v>
      </c>
      <c r="L11785" t="s">
        <v>303</v>
      </c>
      <c r="M11785" t="s">
        <v>4774</v>
      </c>
    </row>
    <row r="11786" spans="1:13" x14ac:dyDescent="0.2">
      <c r="A11786" t="s">
        <v>38143</v>
      </c>
      <c r="B11786" t="s">
        <v>38144</v>
      </c>
      <c r="C11786" t="s">
        <v>62400</v>
      </c>
      <c r="D11786" t="s">
        <v>349</v>
      </c>
      <c r="F11786" t="s">
        <v>62401</v>
      </c>
      <c r="G11786" t="s">
        <v>20224</v>
      </c>
      <c r="H11786" t="s">
        <v>20203</v>
      </c>
      <c r="J11786" t="s">
        <v>62402</v>
      </c>
      <c r="K11786" t="s">
        <v>62403</v>
      </c>
      <c r="L11786" t="s">
        <v>303</v>
      </c>
      <c r="M11786" t="s">
        <v>422</v>
      </c>
    </row>
    <row r="11787" spans="1:13" x14ac:dyDescent="0.2">
      <c r="A11787" t="s">
        <v>38143</v>
      </c>
      <c r="B11787" t="s">
        <v>38144</v>
      </c>
      <c r="C11787" t="s">
        <v>62404</v>
      </c>
      <c r="D11787" t="s">
        <v>572</v>
      </c>
      <c r="E11787" t="s">
        <v>573</v>
      </c>
      <c r="F11787" t="s">
        <v>62405</v>
      </c>
      <c r="G11787" t="s">
        <v>62406</v>
      </c>
      <c r="H11787" t="s">
        <v>62407</v>
      </c>
      <c r="I11787" t="s">
        <v>62408</v>
      </c>
      <c r="J11787" t="s">
        <v>62409</v>
      </c>
      <c r="K11787" t="s">
        <v>62410</v>
      </c>
      <c r="L11787" t="s">
        <v>303</v>
      </c>
      <c r="M11787" t="s">
        <v>21411</v>
      </c>
    </row>
    <row r="11788" spans="1:13" x14ac:dyDescent="0.2">
      <c r="A11788" t="s">
        <v>38143</v>
      </c>
      <c r="B11788" t="s">
        <v>38144</v>
      </c>
      <c r="C11788" t="s">
        <v>62411</v>
      </c>
      <c r="D11788" t="s">
        <v>366</v>
      </c>
      <c r="E11788" t="s">
        <v>3526</v>
      </c>
      <c r="F11788" t="s">
        <v>62412</v>
      </c>
      <c r="G11788" t="s">
        <v>62353</v>
      </c>
      <c r="H11788" t="s">
        <v>38071</v>
      </c>
      <c r="J11788" t="s">
        <v>62413</v>
      </c>
      <c r="K11788" t="s">
        <v>62414</v>
      </c>
      <c r="L11788" t="s">
        <v>303</v>
      </c>
      <c r="M11788" t="s">
        <v>42393</v>
      </c>
    </row>
    <row r="11789" spans="1:13" x14ac:dyDescent="0.2">
      <c r="A11789" t="s">
        <v>38143</v>
      </c>
      <c r="B11789" t="s">
        <v>38144</v>
      </c>
      <c r="C11789" t="s">
        <v>62415</v>
      </c>
      <c r="D11789" t="s">
        <v>349</v>
      </c>
      <c r="F11789" t="s">
        <v>1349</v>
      </c>
      <c r="G11789" t="s">
        <v>19419</v>
      </c>
      <c r="H11789" t="s">
        <v>62134</v>
      </c>
      <c r="I11789" t="s">
        <v>20203</v>
      </c>
      <c r="J11789" t="s">
        <v>62416</v>
      </c>
      <c r="K11789" t="s">
        <v>62417</v>
      </c>
      <c r="L11789" t="s">
        <v>303</v>
      </c>
      <c r="M11789" t="s">
        <v>51439</v>
      </c>
    </row>
    <row r="11790" spans="1:13" x14ac:dyDescent="0.2">
      <c r="A11790" t="s">
        <v>38143</v>
      </c>
      <c r="B11790" t="s">
        <v>38144</v>
      </c>
      <c r="C11790" t="s">
        <v>62418</v>
      </c>
      <c r="D11790" t="s">
        <v>349</v>
      </c>
      <c r="F11790" t="s">
        <v>62419</v>
      </c>
      <c r="G11790" t="s">
        <v>62420</v>
      </c>
      <c r="H11790" t="s">
        <v>62421</v>
      </c>
      <c r="I11790" t="s">
        <v>38071</v>
      </c>
      <c r="J11790" t="s">
        <v>62422</v>
      </c>
      <c r="K11790" t="s">
        <v>62423</v>
      </c>
      <c r="L11790" t="s">
        <v>303</v>
      </c>
      <c r="M11790" t="s">
        <v>422</v>
      </c>
    </row>
    <row r="11791" spans="1:13" x14ac:dyDescent="0.2">
      <c r="A11791" t="s">
        <v>38143</v>
      </c>
      <c r="B11791" t="s">
        <v>38144</v>
      </c>
      <c r="C11791" t="s">
        <v>62424</v>
      </c>
      <c r="D11791" t="s">
        <v>349</v>
      </c>
      <c r="E11791" t="s">
        <v>424</v>
      </c>
      <c r="F11791" t="s">
        <v>62425</v>
      </c>
      <c r="G11791" t="s">
        <v>20254</v>
      </c>
      <c r="I11791" t="s">
        <v>20203</v>
      </c>
      <c r="J11791" t="s">
        <v>62426</v>
      </c>
      <c r="K11791" t="s">
        <v>302</v>
      </c>
      <c r="L11791" t="s">
        <v>303</v>
      </c>
      <c r="M11791" t="s">
        <v>62427</v>
      </c>
    </row>
    <row r="11792" spans="1:13" x14ac:dyDescent="0.2">
      <c r="A11792" t="s">
        <v>38143</v>
      </c>
      <c r="B11792" t="s">
        <v>38144</v>
      </c>
      <c r="C11792" t="s">
        <v>62428</v>
      </c>
      <c r="D11792" t="s">
        <v>62429</v>
      </c>
      <c r="E11792" t="s">
        <v>62430</v>
      </c>
      <c r="F11792" t="s">
        <v>62431</v>
      </c>
      <c r="G11792" t="s">
        <v>62432</v>
      </c>
      <c r="H11792" t="s">
        <v>61992</v>
      </c>
      <c r="I11792" t="s">
        <v>20203</v>
      </c>
      <c r="J11792" t="s">
        <v>62433</v>
      </c>
      <c r="K11792" t="s">
        <v>62434</v>
      </c>
      <c r="L11792" t="s">
        <v>303</v>
      </c>
      <c r="M11792" t="s">
        <v>48308</v>
      </c>
    </row>
    <row r="11793" spans="1:13" x14ac:dyDescent="0.2">
      <c r="A11793" t="s">
        <v>38143</v>
      </c>
      <c r="B11793" t="s">
        <v>38144</v>
      </c>
      <c r="C11793" t="s">
        <v>62435</v>
      </c>
      <c r="D11793" t="s">
        <v>572</v>
      </c>
      <c r="E11793" t="s">
        <v>573</v>
      </c>
      <c r="F11793" t="s">
        <v>62436</v>
      </c>
      <c r="G11793" t="s">
        <v>38983</v>
      </c>
      <c r="H11793" t="s">
        <v>20224</v>
      </c>
      <c r="I11793" t="s">
        <v>20203</v>
      </c>
      <c r="J11793" t="s">
        <v>62437</v>
      </c>
      <c r="K11793" t="s">
        <v>62438</v>
      </c>
      <c r="L11793" t="s">
        <v>303</v>
      </c>
      <c r="M11793" t="s">
        <v>1258</v>
      </c>
    </row>
    <row r="11794" spans="1:13" x14ac:dyDescent="0.2">
      <c r="A11794" t="s">
        <v>38143</v>
      </c>
      <c r="B11794" t="s">
        <v>38144</v>
      </c>
      <c r="C11794" t="s">
        <v>62439</v>
      </c>
      <c r="D11794" t="s">
        <v>61998</v>
      </c>
      <c r="E11794" t="s">
        <v>62440</v>
      </c>
      <c r="F11794" t="s">
        <v>62441</v>
      </c>
      <c r="G11794" t="s">
        <v>62442</v>
      </c>
      <c r="H11794" t="s">
        <v>62133</v>
      </c>
      <c r="I11794" t="s">
        <v>20203</v>
      </c>
      <c r="J11794" t="s">
        <v>62443</v>
      </c>
      <c r="K11794" t="s">
        <v>62444</v>
      </c>
      <c r="L11794" t="s">
        <v>303</v>
      </c>
      <c r="M11794" t="s">
        <v>5577</v>
      </c>
    </row>
    <row r="11795" spans="1:13" x14ac:dyDescent="0.2">
      <c r="A11795" t="s">
        <v>38143</v>
      </c>
      <c r="B11795" t="s">
        <v>38144</v>
      </c>
      <c r="C11795" t="s">
        <v>62445</v>
      </c>
      <c r="D11795" t="s">
        <v>572</v>
      </c>
      <c r="E11795" t="s">
        <v>573</v>
      </c>
      <c r="F11795" t="s">
        <v>62446</v>
      </c>
      <c r="G11795" t="s">
        <v>62447</v>
      </c>
      <c r="H11795" t="s">
        <v>62448</v>
      </c>
      <c r="I11795" t="s">
        <v>38071</v>
      </c>
      <c r="J11795" t="s">
        <v>62449</v>
      </c>
      <c r="K11795" t="s">
        <v>62450</v>
      </c>
      <c r="L11795" t="s">
        <v>303</v>
      </c>
      <c r="M11795" t="s">
        <v>422</v>
      </c>
    </row>
    <row r="11796" spans="1:13" x14ac:dyDescent="0.2">
      <c r="A11796" t="s">
        <v>38143</v>
      </c>
      <c r="B11796" t="s">
        <v>38144</v>
      </c>
      <c r="C11796" t="s">
        <v>62451</v>
      </c>
      <c r="D11796" t="s">
        <v>62452</v>
      </c>
      <c r="E11796" t="s">
        <v>62453</v>
      </c>
      <c r="F11796" t="s">
        <v>62454</v>
      </c>
      <c r="G11796" t="s">
        <v>61821</v>
      </c>
      <c r="H11796" t="s">
        <v>61822</v>
      </c>
      <c r="I11796" t="s">
        <v>20203</v>
      </c>
      <c r="J11796" t="s">
        <v>62455</v>
      </c>
      <c r="K11796" t="s">
        <v>62456</v>
      </c>
      <c r="L11796" t="s">
        <v>303</v>
      </c>
      <c r="M11796" t="s">
        <v>8609</v>
      </c>
    </row>
    <row r="11797" spans="1:13" x14ac:dyDescent="0.2">
      <c r="A11797" t="s">
        <v>38143</v>
      </c>
      <c r="B11797" t="s">
        <v>38144</v>
      </c>
      <c r="C11797" t="s">
        <v>62457</v>
      </c>
      <c r="D11797" t="s">
        <v>8198</v>
      </c>
      <c r="E11797" t="s">
        <v>5074</v>
      </c>
      <c r="F11797" t="s">
        <v>62458</v>
      </c>
      <c r="G11797" t="s">
        <v>20224</v>
      </c>
      <c r="H11797" t="s">
        <v>20203</v>
      </c>
      <c r="J11797" t="s">
        <v>62459</v>
      </c>
      <c r="K11797" t="s">
        <v>62460</v>
      </c>
      <c r="L11797" t="s">
        <v>303</v>
      </c>
      <c r="M11797" t="s">
        <v>2049</v>
      </c>
    </row>
    <row r="11798" spans="1:13" x14ac:dyDescent="0.2">
      <c r="A11798" t="s">
        <v>38143</v>
      </c>
      <c r="B11798" t="s">
        <v>38144</v>
      </c>
      <c r="C11798" t="s">
        <v>62461</v>
      </c>
      <c r="D11798" t="s">
        <v>62462</v>
      </c>
      <c r="E11798" t="s">
        <v>62463</v>
      </c>
      <c r="F11798" t="s">
        <v>62464</v>
      </c>
      <c r="G11798" t="s">
        <v>62465</v>
      </c>
      <c r="H11798" t="s">
        <v>20239</v>
      </c>
      <c r="I11798" t="s">
        <v>38071</v>
      </c>
      <c r="J11798" t="s">
        <v>62466</v>
      </c>
      <c r="K11798" t="s">
        <v>62467</v>
      </c>
      <c r="L11798" t="s">
        <v>303</v>
      </c>
      <c r="M11798" t="s">
        <v>62468</v>
      </c>
    </row>
    <row r="11799" spans="1:13" x14ac:dyDescent="0.2">
      <c r="A11799" t="s">
        <v>38143</v>
      </c>
      <c r="B11799" t="s">
        <v>38144</v>
      </c>
      <c r="C11799" t="s">
        <v>62469</v>
      </c>
      <c r="D11799" t="s">
        <v>572</v>
      </c>
      <c r="E11799" t="s">
        <v>573</v>
      </c>
      <c r="F11799" t="s">
        <v>18490</v>
      </c>
      <c r="G11799" t="s">
        <v>61725</v>
      </c>
      <c r="H11799" t="s">
        <v>62470</v>
      </c>
      <c r="I11799" t="s">
        <v>20218</v>
      </c>
      <c r="J11799" t="s">
        <v>62471</v>
      </c>
      <c r="K11799" t="s">
        <v>62472</v>
      </c>
      <c r="L11799" t="s">
        <v>303</v>
      </c>
      <c r="M11799" t="s">
        <v>62473</v>
      </c>
    </row>
    <row r="11800" spans="1:13" x14ac:dyDescent="0.2">
      <c r="A11800" t="s">
        <v>38143</v>
      </c>
      <c r="B11800" t="s">
        <v>38144</v>
      </c>
      <c r="C11800" t="s">
        <v>62474</v>
      </c>
      <c r="D11800" t="s">
        <v>349</v>
      </c>
      <c r="F11800" t="s">
        <v>62475</v>
      </c>
      <c r="G11800" t="s">
        <v>62476</v>
      </c>
      <c r="H11800" t="s">
        <v>62477</v>
      </c>
      <c r="I11800" t="s">
        <v>38071</v>
      </c>
      <c r="J11800" t="s">
        <v>62478</v>
      </c>
      <c r="K11800" t="s">
        <v>62479</v>
      </c>
      <c r="L11800" t="s">
        <v>303</v>
      </c>
      <c r="M11800" t="s">
        <v>62480</v>
      </c>
    </row>
    <row r="11801" spans="1:13" x14ac:dyDescent="0.2">
      <c r="A11801" t="s">
        <v>38143</v>
      </c>
      <c r="B11801" t="s">
        <v>38144</v>
      </c>
      <c r="C11801" t="s">
        <v>62481</v>
      </c>
      <c r="D11801" t="s">
        <v>572</v>
      </c>
      <c r="E11801" t="s">
        <v>573</v>
      </c>
      <c r="F11801" t="s">
        <v>62482</v>
      </c>
      <c r="G11801" t="s">
        <v>20254</v>
      </c>
      <c r="H11801" t="s">
        <v>20203</v>
      </c>
      <c r="J11801" t="s">
        <v>62483</v>
      </c>
      <c r="K11801" t="s">
        <v>62484</v>
      </c>
      <c r="L11801" t="s">
        <v>303</v>
      </c>
      <c r="M11801" t="s">
        <v>3883</v>
      </c>
    </row>
    <row r="11802" spans="1:13" x14ac:dyDescent="0.2">
      <c r="A11802" t="s">
        <v>38143</v>
      </c>
      <c r="B11802" t="s">
        <v>38144</v>
      </c>
      <c r="C11802" t="s">
        <v>62485</v>
      </c>
      <c r="D11802" t="s">
        <v>394</v>
      </c>
      <c r="E11802" t="s">
        <v>1809</v>
      </c>
      <c r="F11802" t="s">
        <v>62486</v>
      </c>
      <c r="G11802" t="s">
        <v>62487</v>
      </c>
      <c r="H11802" t="s">
        <v>20203</v>
      </c>
      <c r="J11802" t="s">
        <v>62488</v>
      </c>
      <c r="K11802" t="s">
        <v>62489</v>
      </c>
      <c r="L11802" t="s">
        <v>303</v>
      </c>
      <c r="M11802" t="s">
        <v>11628</v>
      </c>
    </row>
    <row r="11803" spans="1:13" x14ac:dyDescent="0.2">
      <c r="A11803" t="s">
        <v>38143</v>
      </c>
      <c r="B11803" t="s">
        <v>38144</v>
      </c>
      <c r="C11803" t="s">
        <v>62490</v>
      </c>
      <c r="D11803" t="s">
        <v>54943</v>
      </c>
      <c r="E11803" t="s">
        <v>5074</v>
      </c>
      <c r="F11803" t="s">
        <v>62491</v>
      </c>
      <c r="G11803" t="s">
        <v>62492</v>
      </c>
      <c r="H11803" t="s">
        <v>55211</v>
      </c>
      <c r="I11803" t="s">
        <v>20203</v>
      </c>
      <c r="J11803" t="s">
        <v>62493</v>
      </c>
      <c r="K11803" t="s">
        <v>62494</v>
      </c>
      <c r="L11803" t="s">
        <v>303</v>
      </c>
      <c r="M11803" t="s">
        <v>526</v>
      </c>
    </row>
    <row r="11804" spans="1:13" x14ac:dyDescent="0.2">
      <c r="A11804" t="s">
        <v>38143</v>
      </c>
      <c r="B11804" t="s">
        <v>38144</v>
      </c>
      <c r="C11804" t="s">
        <v>62495</v>
      </c>
      <c r="D11804" t="s">
        <v>349</v>
      </c>
      <c r="F11804" t="s">
        <v>62496</v>
      </c>
      <c r="G11804" t="s">
        <v>61659</v>
      </c>
      <c r="H11804" t="s">
        <v>61660</v>
      </c>
      <c r="I11804" t="s">
        <v>20203</v>
      </c>
      <c r="J11804" t="s">
        <v>62497</v>
      </c>
      <c r="K11804" t="s">
        <v>302</v>
      </c>
      <c r="L11804" t="s">
        <v>303</v>
      </c>
      <c r="M11804" t="s">
        <v>422</v>
      </c>
    </row>
    <row r="11805" spans="1:13" x14ac:dyDescent="0.2">
      <c r="A11805" t="s">
        <v>38143</v>
      </c>
      <c r="B11805" t="s">
        <v>38144</v>
      </c>
      <c r="C11805" t="s">
        <v>62498</v>
      </c>
      <c r="D11805" t="s">
        <v>349</v>
      </c>
      <c r="F11805" t="s">
        <v>11387</v>
      </c>
      <c r="G11805" t="s">
        <v>62306</v>
      </c>
      <c r="H11805" t="s">
        <v>38083</v>
      </c>
      <c r="I11805" t="s">
        <v>20203</v>
      </c>
      <c r="J11805" t="s">
        <v>62307</v>
      </c>
      <c r="K11805" t="s">
        <v>62499</v>
      </c>
      <c r="L11805" t="s">
        <v>303</v>
      </c>
      <c r="M11805" t="s">
        <v>422</v>
      </c>
    </row>
    <row r="11806" spans="1:13" x14ac:dyDescent="0.2">
      <c r="A11806" t="s">
        <v>38143</v>
      </c>
      <c r="B11806" t="s">
        <v>38144</v>
      </c>
      <c r="C11806" t="s">
        <v>62500</v>
      </c>
      <c r="D11806" t="s">
        <v>572</v>
      </c>
      <c r="E11806" t="s">
        <v>573</v>
      </c>
      <c r="F11806" t="s">
        <v>48580</v>
      </c>
      <c r="G11806" t="s">
        <v>62501</v>
      </c>
      <c r="H11806" t="s">
        <v>35219</v>
      </c>
      <c r="I11806" t="s">
        <v>20203</v>
      </c>
      <c r="J11806" t="s">
        <v>62502</v>
      </c>
      <c r="K11806" t="s">
        <v>62503</v>
      </c>
      <c r="L11806" t="s">
        <v>303</v>
      </c>
      <c r="M11806" t="s">
        <v>7118</v>
      </c>
    </row>
    <row r="11807" spans="1:13" x14ac:dyDescent="0.2">
      <c r="A11807" t="s">
        <v>38143</v>
      </c>
      <c r="B11807" t="s">
        <v>38144</v>
      </c>
      <c r="C11807" t="s">
        <v>62504</v>
      </c>
      <c r="D11807" t="s">
        <v>572</v>
      </c>
      <c r="E11807" t="s">
        <v>573</v>
      </c>
      <c r="F11807" t="s">
        <v>62505</v>
      </c>
      <c r="G11807" t="s">
        <v>38983</v>
      </c>
      <c r="H11807" t="s">
        <v>20224</v>
      </c>
      <c r="I11807" t="s">
        <v>20203</v>
      </c>
      <c r="J11807" t="s">
        <v>62506</v>
      </c>
      <c r="K11807" t="s">
        <v>62507</v>
      </c>
      <c r="L11807" t="s">
        <v>303</v>
      </c>
      <c r="M11807" t="s">
        <v>9515</v>
      </c>
    </row>
    <row r="11808" spans="1:13" x14ac:dyDescent="0.2">
      <c r="A11808" t="s">
        <v>38143</v>
      </c>
      <c r="B11808" t="s">
        <v>38144</v>
      </c>
      <c r="C11808" t="s">
        <v>62508</v>
      </c>
      <c r="D11808" t="s">
        <v>5081</v>
      </c>
      <c r="E11808" t="s">
        <v>62509</v>
      </c>
      <c r="F11808" t="s">
        <v>62510</v>
      </c>
      <c r="G11808" t="s">
        <v>62511</v>
      </c>
      <c r="H11808" t="s">
        <v>61651</v>
      </c>
      <c r="I11808" t="s">
        <v>20203</v>
      </c>
      <c r="J11808" t="s">
        <v>62512</v>
      </c>
      <c r="K11808" t="s">
        <v>62513</v>
      </c>
      <c r="L11808" t="s">
        <v>303</v>
      </c>
      <c r="M11808" t="s">
        <v>50283</v>
      </c>
    </row>
    <row r="11809" spans="1:13" x14ac:dyDescent="0.2">
      <c r="A11809" t="s">
        <v>38143</v>
      </c>
      <c r="B11809" t="s">
        <v>38144</v>
      </c>
      <c r="C11809" t="s">
        <v>62514</v>
      </c>
      <c r="D11809" t="s">
        <v>394</v>
      </c>
      <c r="E11809" t="s">
        <v>395</v>
      </c>
      <c r="F11809" t="s">
        <v>1102</v>
      </c>
      <c r="G11809" t="s">
        <v>62515</v>
      </c>
      <c r="H11809" t="s">
        <v>38083</v>
      </c>
      <c r="I11809" t="s">
        <v>20203</v>
      </c>
      <c r="J11809" t="s">
        <v>62516</v>
      </c>
      <c r="K11809" t="s">
        <v>62517</v>
      </c>
      <c r="L11809" t="s">
        <v>303</v>
      </c>
      <c r="M11809" t="s">
        <v>880</v>
      </c>
    </row>
    <row r="11810" spans="1:13" x14ac:dyDescent="0.2">
      <c r="A11810" t="s">
        <v>38143</v>
      </c>
      <c r="B11810" t="s">
        <v>38144</v>
      </c>
      <c r="C11810" t="s">
        <v>62518</v>
      </c>
      <c r="D11810" t="s">
        <v>8198</v>
      </c>
      <c r="E11810" t="s">
        <v>5074</v>
      </c>
      <c r="F11810" t="s">
        <v>62519</v>
      </c>
      <c r="G11810" t="s">
        <v>62520</v>
      </c>
      <c r="H11810" t="s">
        <v>61807</v>
      </c>
      <c r="I11810" t="s">
        <v>20203</v>
      </c>
      <c r="J11810" t="s">
        <v>62521</v>
      </c>
      <c r="K11810" t="s">
        <v>62522</v>
      </c>
      <c r="L11810" t="s">
        <v>303</v>
      </c>
      <c r="M11810" t="s">
        <v>62523</v>
      </c>
    </row>
    <row r="11811" spans="1:13" x14ac:dyDescent="0.2">
      <c r="A11811" t="s">
        <v>38143</v>
      </c>
      <c r="B11811" t="s">
        <v>38144</v>
      </c>
      <c r="C11811" t="s">
        <v>62524</v>
      </c>
      <c r="D11811" t="s">
        <v>62060</v>
      </c>
      <c r="E11811" t="s">
        <v>62061</v>
      </c>
      <c r="F11811" t="s">
        <v>62525</v>
      </c>
      <c r="G11811" t="s">
        <v>62477</v>
      </c>
      <c r="H11811" t="s">
        <v>20239</v>
      </c>
      <c r="I11811" t="s">
        <v>38071</v>
      </c>
      <c r="J11811" t="s">
        <v>62478</v>
      </c>
      <c r="K11811" t="s">
        <v>62526</v>
      </c>
      <c r="L11811" t="s">
        <v>303</v>
      </c>
      <c r="M11811" t="s">
        <v>584</v>
      </c>
    </row>
    <row r="11812" spans="1:13" x14ac:dyDescent="0.2">
      <c r="A11812" t="s">
        <v>38143</v>
      </c>
      <c r="B11812" t="s">
        <v>38144</v>
      </c>
      <c r="C11812" t="s">
        <v>62527</v>
      </c>
      <c r="D11812" t="s">
        <v>349</v>
      </c>
      <c r="F11812" t="s">
        <v>62528</v>
      </c>
      <c r="G11812" t="s">
        <v>58321</v>
      </c>
      <c r="H11812" t="s">
        <v>20203</v>
      </c>
      <c r="J11812" t="s">
        <v>61828</v>
      </c>
      <c r="K11812" t="s">
        <v>302</v>
      </c>
      <c r="L11812" t="s">
        <v>303</v>
      </c>
      <c r="M11812" t="s">
        <v>422</v>
      </c>
    </row>
    <row r="11813" spans="1:13" x14ac:dyDescent="0.2">
      <c r="A11813" t="s">
        <v>38143</v>
      </c>
      <c r="B11813" t="s">
        <v>38144</v>
      </c>
      <c r="C11813" t="s">
        <v>62529</v>
      </c>
      <c r="D11813" t="s">
        <v>9765</v>
      </c>
      <c r="E11813" t="s">
        <v>62530</v>
      </c>
      <c r="F11813" t="s">
        <v>62531</v>
      </c>
      <c r="G11813" t="s">
        <v>62532</v>
      </c>
      <c r="H11813" t="s">
        <v>37991</v>
      </c>
      <c r="J11813" t="s">
        <v>62533</v>
      </c>
      <c r="K11813" t="s">
        <v>62534</v>
      </c>
      <c r="L11813" t="s">
        <v>303</v>
      </c>
      <c r="M11813" t="s">
        <v>2246</v>
      </c>
    </row>
    <row r="11814" spans="1:13" x14ac:dyDescent="0.2">
      <c r="A11814" t="s">
        <v>38143</v>
      </c>
      <c r="B11814" t="s">
        <v>38144</v>
      </c>
      <c r="C11814" t="s">
        <v>62535</v>
      </c>
      <c r="D11814" t="s">
        <v>572</v>
      </c>
      <c r="E11814" t="s">
        <v>573</v>
      </c>
      <c r="F11814" t="s">
        <v>62536</v>
      </c>
      <c r="G11814" t="s">
        <v>62537</v>
      </c>
      <c r="H11814" t="s">
        <v>20224</v>
      </c>
      <c r="I11814" t="s">
        <v>20203</v>
      </c>
      <c r="J11814" t="s">
        <v>62538</v>
      </c>
      <c r="K11814" t="s">
        <v>62539</v>
      </c>
      <c r="L11814" t="s">
        <v>303</v>
      </c>
      <c r="M11814" t="s">
        <v>7631</v>
      </c>
    </row>
    <row r="11815" spans="1:13" x14ac:dyDescent="0.2">
      <c r="A11815" t="s">
        <v>38143</v>
      </c>
      <c r="B11815" t="s">
        <v>38144</v>
      </c>
      <c r="C11815" t="s">
        <v>62540</v>
      </c>
      <c r="D11815" t="s">
        <v>61998</v>
      </c>
      <c r="F11815" t="s">
        <v>62541</v>
      </c>
      <c r="G11815" t="s">
        <v>28357</v>
      </c>
      <c r="H11815" t="s">
        <v>62542</v>
      </c>
      <c r="I11815" t="s">
        <v>20203</v>
      </c>
      <c r="J11815" t="s">
        <v>62543</v>
      </c>
      <c r="K11815" t="s">
        <v>62544</v>
      </c>
      <c r="L11815" t="s">
        <v>303</v>
      </c>
      <c r="M11815" t="s">
        <v>422</v>
      </c>
    </row>
    <row r="11816" spans="1:13" x14ac:dyDescent="0.2">
      <c r="A11816" t="s">
        <v>38143</v>
      </c>
      <c r="B11816" t="s">
        <v>38144</v>
      </c>
      <c r="C11816" t="s">
        <v>62545</v>
      </c>
      <c r="D11816" t="s">
        <v>349</v>
      </c>
      <c r="E11816" t="s">
        <v>1348</v>
      </c>
      <c r="F11816" t="s">
        <v>62546</v>
      </c>
      <c r="H11816" t="s">
        <v>61982</v>
      </c>
      <c r="I11816" t="s">
        <v>20203</v>
      </c>
      <c r="J11816" t="s">
        <v>62547</v>
      </c>
      <c r="K11816" t="s">
        <v>62548</v>
      </c>
      <c r="L11816" t="s">
        <v>303</v>
      </c>
      <c r="M11816" t="s">
        <v>62549</v>
      </c>
    </row>
    <row r="11817" spans="1:13" x14ac:dyDescent="0.2">
      <c r="A11817" t="s">
        <v>38143</v>
      </c>
      <c r="B11817" t="s">
        <v>38144</v>
      </c>
      <c r="C11817" t="s">
        <v>62550</v>
      </c>
      <c r="D11817" t="s">
        <v>366</v>
      </c>
      <c r="E11817" t="s">
        <v>367</v>
      </c>
      <c r="F11817" t="s">
        <v>8140</v>
      </c>
      <c r="G11817" t="s">
        <v>62551</v>
      </c>
      <c r="H11817" t="s">
        <v>61726</v>
      </c>
      <c r="I11817" t="s">
        <v>20203</v>
      </c>
      <c r="J11817" t="s">
        <v>62552</v>
      </c>
      <c r="K11817" t="s">
        <v>62553</v>
      </c>
      <c r="L11817" t="s">
        <v>303</v>
      </c>
      <c r="M11817" t="s">
        <v>11929</v>
      </c>
    </row>
    <row r="11818" spans="1:13" x14ac:dyDescent="0.2">
      <c r="A11818" t="s">
        <v>38143</v>
      </c>
      <c r="B11818" t="s">
        <v>38144</v>
      </c>
      <c r="C11818" t="s">
        <v>62554</v>
      </c>
      <c r="D11818" t="s">
        <v>9387</v>
      </c>
      <c r="E11818" t="s">
        <v>62555</v>
      </c>
      <c r="F11818" t="s">
        <v>62556</v>
      </c>
      <c r="G11818" t="s">
        <v>62557</v>
      </c>
      <c r="H11818" t="s">
        <v>61992</v>
      </c>
      <c r="I11818" t="s">
        <v>20203</v>
      </c>
      <c r="J11818" t="s">
        <v>62558</v>
      </c>
      <c r="K11818" t="s">
        <v>62559</v>
      </c>
      <c r="L11818" t="s">
        <v>303</v>
      </c>
      <c r="M11818" t="s">
        <v>62560</v>
      </c>
    </row>
    <row r="11819" spans="1:13" x14ac:dyDescent="0.2">
      <c r="A11819" t="s">
        <v>38143</v>
      </c>
      <c r="B11819" t="s">
        <v>38144</v>
      </c>
      <c r="C11819" t="s">
        <v>62561</v>
      </c>
      <c r="D11819" t="s">
        <v>62263</v>
      </c>
      <c r="E11819" t="s">
        <v>62562</v>
      </c>
      <c r="F11819" t="s">
        <v>62563</v>
      </c>
      <c r="H11819" t="s">
        <v>61744</v>
      </c>
      <c r="I11819" t="s">
        <v>38071</v>
      </c>
      <c r="J11819" t="s">
        <v>62564</v>
      </c>
      <c r="K11819" t="s">
        <v>62565</v>
      </c>
      <c r="L11819" t="s">
        <v>303</v>
      </c>
      <c r="M11819" t="s">
        <v>62566</v>
      </c>
    </row>
    <row r="11820" spans="1:13" x14ac:dyDescent="0.2">
      <c r="A11820" t="s">
        <v>38143</v>
      </c>
      <c r="B11820" t="s">
        <v>38144</v>
      </c>
      <c r="C11820" t="s">
        <v>62567</v>
      </c>
      <c r="D11820" t="s">
        <v>349</v>
      </c>
      <c r="E11820" t="s">
        <v>476</v>
      </c>
      <c r="F11820" t="s">
        <v>56935</v>
      </c>
      <c r="G11820" t="s">
        <v>62568</v>
      </c>
      <c r="H11820" t="s">
        <v>55211</v>
      </c>
      <c r="I11820" t="s">
        <v>20203</v>
      </c>
      <c r="J11820" t="s">
        <v>62569</v>
      </c>
      <c r="K11820" t="s">
        <v>62570</v>
      </c>
      <c r="L11820" t="s">
        <v>303</v>
      </c>
      <c r="M11820" t="s">
        <v>15693</v>
      </c>
    </row>
    <row r="11821" spans="1:13" x14ac:dyDescent="0.2">
      <c r="A11821" t="s">
        <v>38143</v>
      </c>
      <c r="B11821" t="s">
        <v>38144</v>
      </c>
      <c r="C11821" t="s">
        <v>62571</v>
      </c>
      <c r="D11821" t="s">
        <v>492</v>
      </c>
      <c r="E11821" t="s">
        <v>493</v>
      </c>
      <c r="F11821" t="s">
        <v>62572</v>
      </c>
      <c r="G11821" t="s">
        <v>38082</v>
      </c>
      <c r="H11821" t="s">
        <v>38083</v>
      </c>
      <c r="I11821" t="s">
        <v>20203</v>
      </c>
      <c r="J11821" t="s">
        <v>62573</v>
      </c>
      <c r="K11821" t="s">
        <v>62574</v>
      </c>
      <c r="L11821" t="s">
        <v>303</v>
      </c>
      <c r="M11821" t="s">
        <v>4774</v>
      </c>
    </row>
    <row r="11822" spans="1:13" x14ac:dyDescent="0.2">
      <c r="A11822" t="s">
        <v>38143</v>
      </c>
      <c r="B11822" t="s">
        <v>38144</v>
      </c>
      <c r="C11822" t="s">
        <v>62575</v>
      </c>
      <c r="D11822" t="s">
        <v>62576</v>
      </c>
      <c r="E11822" t="s">
        <v>62577</v>
      </c>
      <c r="F11822" t="s">
        <v>62578</v>
      </c>
      <c r="G11822" t="s">
        <v>61926</v>
      </c>
      <c r="H11822" t="s">
        <v>20211</v>
      </c>
      <c r="I11822" t="s">
        <v>16526</v>
      </c>
      <c r="J11822" t="s">
        <v>62579</v>
      </c>
      <c r="K11822" t="s">
        <v>62580</v>
      </c>
      <c r="L11822" t="s">
        <v>303</v>
      </c>
      <c r="M11822" t="s">
        <v>19127</v>
      </c>
    </row>
    <row r="11823" spans="1:13" x14ac:dyDescent="0.2">
      <c r="A11823" t="s">
        <v>38143</v>
      </c>
      <c r="B11823" t="s">
        <v>38144</v>
      </c>
      <c r="C11823" t="s">
        <v>62581</v>
      </c>
      <c r="D11823" t="s">
        <v>45588</v>
      </c>
      <c r="E11823" t="s">
        <v>62582</v>
      </c>
      <c r="F11823" t="s">
        <v>62583</v>
      </c>
      <c r="G11823" t="s">
        <v>62584</v>
      </c>
      <c r="H11823" t="s">
        <v>20203</v>
      </c>
      <c r="J11823" t="s">
        <v>62585</v>
      </c>
      <c r="K11823" t="s">
        <v>302</v>
      </c>
      <c r="L11823" t="s">
        <v>303</v>
      </c>
      <c r="M11823" t="s">
        <v>422</v>
      </c>
    </row>
    <row r="11824" spans="1:13" x14ac:dyDescent="0.2">
      <c r="A11824" t="s">
        <v>38143</v>
      </c>
      <c r="B11824" t="s">
        <v>38144</v>
      </c>
      <c r="C11824" t="s">
        <v>62586</v>
      </c>
      <c r="D11824" t="s">
        <v>492</v>
      </c>
      <c r="E11824" t="s">
        <v>493</v>
      </c>
      <c r="F11824" t="s">
        <v>62587</v>
      </c>
      <c r="G11824" t="s">
        <v>38083</v>
      </c>
      <c r="H11824" t="s">
        <v>20203</v>
      </c>
      <c r="J11824" t="s">
        <v>62588</v>
      </c>
      <c r="K11824" t="s">
        <v>62589</v>
      </c>
      <c r="L11824" t="s">
        <v>303</v>
      </c>
      <c r="M11824" t="s">
        <v>4774</v>
      </c>
    </row>
    <row r="11825" spans="1:13" x14ac:dyDescent="0.2">
      <c r="A11825" t="s">
        <v>38143</v>
      </c>
      <c r="B11825" t="s">
        <v>38144</v>
      </c>
      <c r="C11825" t="s">
        <v>62590</v>
      </c>
      <c r="D11825" t="s">
        <v>54860</v>
      </c>
      <c r="E11825" t="s">
        <v>16491</v>
      </c>
      <c r="F11825" t="s">
        <v>62591</v>
      </c>
      <c r="G11825" t="s">
        <v>62592</v>
      </c>
      <c r="H11825" t="s">
        <v>20218</v>
      </c>
      <c r="I11825" t="s">
        <v>20203</v>
      </c>
      <c r="J11825" t="s">
        <v>62593</v>
      </c>
      <c r="K11825" t="s">
        <v>62594</v>
      </c>
      <c r="L11825" t="s">
        <v>303</v>
      </c>
      <c r="M11825" t="s">
        <v>15150</v>
      </c>
    </row>
    <row r="11826" spans="1:13" x14ac:dyDescent="0.2">
      <c r="A11826" t="s">
        <v>38143</v>
      </c>
      <c r="B11826" t="s">
        <v>38144</v>
      </c>
      <c r="C11826" t="s">
        <v>62595</v>
      </c>
      <c r="D11826" t="s">
        <v>366</v>
      </c>
      <c r="E11826" t="s">
        <v>367</v>
      </c>
      <c r="F11826" t="s">
        <v>12786</v>
      </c>
      <c r="G11826" t="s">
        <v>62596</v>
      </c>
      <c r="H11826" t="s">
        <v>20218</v>
      </c>
      <c r="I11826" t="s">
        <v>20203</v>
      </c>
      <c r="J11826" t="s">
        <v>62597</v>
      </c>
      <c r="K11826" t="s">
        <v>62598</v>
      </c>
      <c r="L11826" t="s">
        <v>303</v>
      </c>
      <c r="M11826" t="s">
        <v>18614</v>
      </c>
    </row>
    <row r="11827" spans="1:13" x14ac:dyDescent="0.2">
      <c r="A11827" t="s">
        <v>38143</v>
      </c>
      <c r="B11827" t="s">
        <v>38144</v>
      </c>
      <c r="C11827" t="s">
        <v>62599</v>
      </c>
      <c r="D11827" t="s">
        <v>62600</v>
      </c>
      <c r="E11827" t="s">
        <v>39648</v>
      </c>
      <c r="F11827" t="s">
        <v>62601</v>
      </c>
      <c r="G11827" t="s">
        <v>11485</v>
      </c>
      <c r="H11827" t="s">
        <v>20224</v>
      </c>
      <c r="I11827" t="s">
        <v>20203</v>
      </c>
      <c r="J11827" t="s">
        <v>62602</v>
      </c>
      <c r="K11827" t="s">
        <v>302</v>
      </c>
      <c r="L11827" t="s">
        <v>303</v>
      </c>
      <c r="M11827" t="s">
        <v>17656</v>
      </c>
    </row>
    <row r="11828" spans="1:13" x14ac:dyDescent="0.2">
      <c r="A11828" t="s">
        <v>38143</v>
      </c>
      <c r="B11828" t="s">
        <v>38144</v>
      </c>
      <c r="C11828" t="s">
        <v>62603</v>
      </c>
      <c r="D11828" t="s">
        <v>62604</v>
      </c>
      <c r="E11828" t="s">
        <v>62605</v>
      </c>
      <c r="F11828" t="s">
        <v>62606</v>
      </c>
      <c r="G11828" t="s">
        <v>62039</v>
      </c>
      <c r="H11828" t="s">
        <v>20224</v>
      </c>
      <c r="I11828" t="s">
        <v>20203</v>
      </c>
      <c r="J11828" t="s">
        <v>62040</v>
      </c>
      <c r="K11828" t="s">
        <v>302</v>
      </c>
      <c r="L11828" t="s">
        <v>303</v>
      </c>
      <c r="M11828" t="s">
        <v>3354</v>
      </c>
    </row>
    <row r="11829" spans="1:13" x14ac:dyDescent="0.2">
      <c r="A11829" t="s">
        <v>38143</v>
      </c>
      <c r="B11829" t="s">
        <v>38144</v>
      </c>
      <c r="C11829" t="s">
        <v>62607</v>
      </c>
      <c r="D11829" t="s">
        <v>492</v>
      </c>
      <c r="E11829" t="s">
        <v>493</v>
      </c>
      <c r="F11829" t="s">
        <v>62608</v>
      </c>
      <c r="G11829" t="s">
        <v>38082</v>
      </c>
      <c r="H11829" t="s">
        <v>38083</v>
      </c>
      <c r="I11829" t="s">
        <v>20203</v>
      </c>
      <c r="J11829" t="s">
        <v>62609</v>
      </c>
      <c r="K11829" t="s">
        <v>62610</v>
      </c>
      <c r="L11829" t="s">
        <v>303</v>
      </c>
      <c r="M11829" t="s">
        <v>4774</v>
      </c>
    </row>
    <row r="11830" spans="1:13" x14ac:dyDescent="0.2">
      <c r="A11830" t="s">
        <v>38143</v>
      </c>
      <c r="B11830" t="s">
        <v>38144</v>
      </c>
      <c r="C11830" t="s">
        <v>62611</v>
      </c>
      <c r="D11830" t="s">
        <v>572</v>
      </c>
      <c r="E11830" t="s">
        <v>573</v>
      </c>
      <c r="F11830" t="s">
        <v>26553</v>
      </c>
      <c r="G11830" t="s">
        <v>62465</v>
      </c>
      <c r="H11830" t="s">
        <v>20239</v>
      </c>
      <c r="I11830" t="s">
        <v>38071</v>
      </c>
      <c r="J11830" t="s">
        <v>62612</v>
      </c>
      <c r="K11830" t="s">
        <v>62613</v>
      </c>
      <c r="L11830" t="s">
        <v>303</v>
      </c>
      <c r="M11830" t="s">
        <v>1863</v>
      </c>
    </row>
    <row r="11831" spans="1:13" x14ac:dyDescent="0.2">
      <c r="A11831" t="s">
        <v>38143</v>
      </c>
      <c r="B11831" t="s">
        <v>38144</v>
      </c>
      <c r="C11831" t="s">
        <v>62614</v>
      </c>
      <c r="D11831" t="s">
        <v>18930</v>
      </c>
      <c r="E11831" t="s">
        <v>18931</v>
      </c>
      <c r="F11831" t="s">
        <v>62615</v>
      </c>
      <c r="G11831" t="s">
        <v>62084</v>
      </c>
      <c r="I11831" t="s">
        <v>20203</v>
      </c>
      <c r="J11831" t="s">
        <v>62105</v>
      </c>
      <c r="K11831" t="s">
        <v>62616</v>
      </c>
      <c r="L11831" t="s">
        <v>303</v>
      </c>
      <c r="M11831" t="s">
        <v>18607</v>
      </c>
    </row>
    <row r="11832" spans="1:13" x14ac:dyDescent="0.2">
      <c r="A11832" t="s">
        <v>38143</v>
      </c>
      <c r="B11832" t="s">
        <v>38144</v>
      </c>
      <c r="C11832" t="s">
        <v>62617</v>
      </c>
      <c r="D11832" t="s">
        <v>19138</v>
      </c>
      <c r="E11832" t="s">
        <v>21807</v>
      </c>
      <c r="F11832" t="s">
        <v>62618</v>
      </c>
      <c r="G11832" t="s">
        <v>62619</v>
      </c>
      <c r="H11832" t="s">
        <v>20218</v>
      </c>
      <c r="I11832" t="s">
        <v>20203</v>
      </c>
      <c r="J11832" t="s">
        <v>62620</v>
      </c>
      <c r="K11832" t="s">
        <v>62621</v>
      </c>
      <c r="L11832" t="s">
        <v>303</v>
      </c>
      <c r="M11832" t="s">
        <v>3015</v>
      </c>
    </row>
    <row r="11833" spans="1:13" x14ac:dyDescent="0.2">
      <c r="A11833" t="s">
        <v>38143</v>
      </c>
      <c r="B11833" t="s">
        <v>38144</v>
      </c>
      <c r="C11833" t="s">
        <v>62622</v>
      </c>
      <c r="D11833" t="s">
        <v>62623</v>
      </c>
      <c r="E11833" t="s">
        <v>32560</v>
      </c>
      <c r="F11833" t="s">
        <v>62624</v>
      </c>
      <c r="G11833" t="s">
        <v>32562</v>
      </c>
      <c r="H11833" t="s">
        <v>37991</v>
      </c>
      <c r="J11833" t="s">
        <v>62625</v>
      </c>
      <c r="K11833" t="s">
        <v>62626</v>
      </c>
      <c r="L11833" t="s">
        <v>303</v>
      </c>
      <c r="M11833" t="s">
        <v>6289</v>
      </c>
    </row>
    <row r="11834" spans="1:13" x14ac:dyDescent="0.2">
      <c r="A11834" t="s">
        <v>38143</v>
      </c>
      <c r="B11834" t="s">
        <v>38144</v>
      </c>
      <c r="C11834" t="s">
        <v>62627</v>
      </c>
      <c r="D11834" t="s">
        <v>492</v>
      </c>
      <c r="E11834" t="s">
        <v>493</v>
      </c>
      <c r="F11834" t="s">
        <v>62628</v>
      </c>
      <c r="G11834" t="s">
        <v>38082</v>
      </c>
      <c r="H11834" t="s">
        <v>38083</v>
      </c>
      <c r="I11834" t="s">
        <v>20203</v>
      </c>
      <c r="J11834" t="s">
        <v>62629</v>
      </c>
      <c r="K11834" t="s">
        <v>62630</v>
      </c>
      <c r="L11834" t="s">
        <v>303</v>
      </c>
      <c r="M11834" t="s">
        <v>62631</v>
      </c>
    </row>
    <row r="11835" spans="1:13" x14ac:dyDescent="0.2">
      <c r="A11835" t="s">
        <v>38143</v>
      </c>
      <c r="B11835" t="s">
        <v>38144</v>
      </c>
      <c r="C11835" t="s">
        <v>62632</v>
      </c>
      <c r="D11835" t="s">
        <v>492</v>
      </c>
      <c r="E11835" t="s">
        <v>493</v>
      </c>
      <c r="F11835" t="s">
        <v>62633</v>
      </c>
      <c r="G11835" t="s">
        <v>49353</v>
      </c>
      <c r="H11835" t="s">
        <v>38083</v>
      </c>
      <c r="I11835" t="s">
        <v>20203</v>
      </c>
      <c r="J11835" t="s">
        <v>62634</v>
      </c>
      <c r="K11835" t="s">
        <v>62635</v>
      </c>
      <c r="L11835" t="s">
        <v>303</v>
      </c>
      <c r="M11835" t="s">
        <v>4774</v>
      </c>
    </row>
    <row r="11836" spans="1:13" x14ac:dyDescent="0.2">
      <c r="A11836" t="s">
        <v>38143</v>
      </c>
      <c r="B11836" t="s">
        <v>38144</v>
      </c>
      <c r="C11836" t="s">
        <v>62636</v>
      </c>
      <c r="D11836" t="s">
        <v>349</v>
      </c>
      <c r="E11836" t="s">
        <v>13874</v>
      </c>
      <c r="F11836" t="s">
        <v>62637</v>
      </c>
      <c r="H11836" t="s">
        <v>62638</v>
      </c>
      <c r="I11836" t="s">
        <v>38071</v>
      </c>
      <c r="J11836" t="s">
        <v>62639</v>
      </c>
      <c r="K11836" t="s">
        <v>62640</v>
      </c>
      <c r="L11836" t="s">
        <v>303</v>
      </c>
      <c r="M11836" t="s">
        <v>5742</v>
      </c>
    </row>
    <row r="11837" spans="1:13" x14ac:dyDescent="0.2">
      <c r="A11837" t="s">
        <v>38143</v>
      </c>
      <c r="B11837" t="s">
        <v>38144</v>
      </c>
      <c r="C11837" t="s">
        <v>62641</v>
      </c>
      <c r="D11837" t="s">
        <v>349</v>
      </c>
      <c r="E11837" t="s">
        <v>424</v>
      </c>
      <c r="F11837" t="s">
        <v>62642</v>
      </c>
      <c r="G11837" t="s">
        <v>62643</v>
      </c>
      <c r="H11837" t="s">
        <v>20239</v>
      </c>
      <c r="I11837" t="s">
        <v>38071</v>
      </c>
      <c r="J11837" t="s">
        <v>62644</v>
      </c>
      <c r="K11837" t="s">
        <v>62645</v>
      </c>
      <c r="L11837" t="s">
        <v>303</v>
      </c>
      <c r="M11837" t="s">
        <v>62646</v>
      </c>
    </row>
    <row r="11838" spans="1:13" x14ac:dyDescent="0.2">
      <c r="A11838" t="s">
        <v>38143</v>
      </c>
      <c r="B11838" t="s">
        <v>38144</v>
      </c>
      <c r="C11838" t="s">
        <v>62647</v>
      </c>
      <c r="D11838" t="s">
        <v>492</v>
      </c>
      <c r="E11838" t="s">
        <v>493</v>
      </c>
      <c r="F11838" t="s">
        <v>62648</v>
      </c>
      <c r="G11838" t="s">
        <v>38082</v>
      </c>
      <c r="H11838" t="s">
        <v>38083</v>
      </c>
      <c r="I11838" t="s">
        <v>20203</v>
      </c>
      <c r="J11838" t="s">
        <v>62649</v>
      </c>
      <c r="K11838" t="s">
        <v>62650</v>
      </c>
      <c r="L11838" t="s">
        <v>303</v>
      </c>
      <c r="M11838" t="s">
        <v>4774</v>
      </c>
    </row>
    <row r="11839" spans="1:13" x14ac:dyDescent="0.2">
      <c r="A11839" t="s">
        <v>38143</v>
      </c>
      <c r="B11839" t="s">
        <v>38144</v>
      </c>
      <c r="C11839" t="s">
        <v>62651</v>
      </c>
      <c r="D11839" t="s">
        <v>62652</v>
      </c>
      <c r="E11839" t="s">
        <v>62653</v>
      </c>
      <c r="F11839" t="s">
        <v>62654</v>
      </c>
      <c r="G11839" t="s">
        <v>37991</v>
      </c>
      <c r="J11839" t="s">
        <v>62655</v>
      </c>
      <c r="K11839" t="s">
        <v>62656</v>
      </c>
      <c r="L11839" t="s">
        <v>303</v>
      </c>
      <c r="M11839" t="s">
        <v>33773</v>
      </c>
    </row>
    <row r="11840" spans="1:13" x14ac:dyDescent="0.2">
      <c r="A11840" t="s">
        <v>38143</v>
      </c>
      <c r="B11840" t="s">
        <v>38144</v>
      </c>
      <c r="C11840" t="s">
        <v>62657</v>
      </c>
      <c r="D11840" t="s">
        <v>62658</v>
      </c>
      <c r="E11840" t="s">
        <v>62659</v>
      </c>
      <c r="F11840" t="s">
        <v>62660</v>
      </c>
      <c r="G11840" t="s">
        <v>62661</v>
      </c>
      <c r="H11840" t="s">
        <v>61726</v>
      </c>
      <c r="I11840" t="s">
        <v>20203</v>
      </c>
      <c r="J11840" t="s">
        <v>62662</v>
      </c>
      <c r="K11840" t="s">
        <v>62663</v>
      </c>
      <c r="L11840" t="s">
        <v>303</v>
      </c>
      <c r="M11840" t="s">
        <v>2027</v>
      </c>
    </row>
    <row r="11841" spans="1:13" x14ac:dyDescent="0.2">
      <c r="A11841" t="s">
        <v>38143</v>
      </c>
      <c r="B11841" t="s">
        <v>38144</v>
      </c>
      <c r="C11841" t="s">
        <v>62664</v>
      </c>
      <c r="D11841" t="s">
        <v>349</v>
      </c>
      <c r="F11841" t="s">
        <v>62665</v>
      </c>
      <c r="G11841" t="s">
        <v>62666</v>
      </c>
      <c r="H11841" t="s">
        <v>20203</v>
      </c>
      <c r="J11841" t="s">
        <v>62667</v>
      </c>
      <c r="K11841" t="s">
        <v>62668</v>
      </c>
      <c r="L11841" t="s">
        <v>303</v>
      </c>
      <c r="M11841" t="s">
        <v>422</v>
      </c>
    </row>
    <row r="11842" spans="1:13" x14ac:dyDescent="0.2">
      <c r="A11842" t="s">
        <v>38143</v>
      </c>
      <c r="B11842" t="s">
        <v>38144</v>
      </c>
      <c r="C11842" t="s">
        <v>62669</v>
      </c>
      <c r="D11842" t="s">
        <v>844</v>
      </c>
      <c r="E11842" t="s">
        <v>296</v>
      </c>
      <c r="F11842" t="s">
        <v>62670</v>
      </c>
      <c r="H11842" t="s">
        <v>62671</v>
      </c>
      <c r="I11842" t="s">
        <v>38071</v>
      </c>
      <c r="J11842" t="s">
        <v>62672</v>
      </c>
      <c r="K11842" t="s">
        <v>62673</v>
      </c>
      <c r="L11842" t="s">
        <v>303</v>
      </c>
      <c r="M11842" t="s">
        <v>8513</v>
      </c>
    </row>
    <row r="11843" spans="1:13" x14ac:dyDescent="0.2">
      <c r="A11843" t="s">
        <v>38143</v>
      </c>
      <c r="B11843" t="s">
        <v>38144</v>
      </c>
      <c r="C11843" t="s">
        <v>62674</v>
      </c>
      <c r="D11843" t="s">
        <v>349</v>
      </c>
      <c r="E11843" t="s">
        <v>476</v>
      </c>
      <c r="F11843" t="s">
        <v>62675</v>
      </c>
      <c r="G11843" t="s">
        <v>62676</v>
      </c>
      <c r="H11843" t="s">
        <v>61866</v>
      </c>
      <c r="I11843" t="s">
        <v>20203</v>
      </c>
      <c r="J11843" t="s">
        <v>62677</v>
      </c>
      <c r="K11843" t="s">
        <v>62678</v>
      </c>
      <c r="L11843" t="s">
        <v>303</v>
      </c>
      <c r="M11843" t="s">
        <v>62191</v>
      </c>
    </row>
    <row r="11844" spans="1:13" x14ac:dyDescent="0.2">
      <c r="A11844" t="s">
        <v>38143</v>
      </c>
      <c r="B11844" t="s">
        <v>38144</v>
      </c>
      <c r="C11844" t="s">
        <v>62679</v>
      </c>
      <c r="D11844" t="s">
        <v>366</v>
      </c>
      <c r="E11844" t="s">
        <v>367</v>
      </c>
      <c r="F11844" t="s">
        <v>62680</v>
      </c>
      <c r="H11844" t="s">
        <v>55211</v>
      </c>
      <c r="I11844" t="s">
        <v>20203</v>
      </c>
      <c r="J11844" t="s">
        <v>62681</v>
      </c>
      <c r="K11844" t="s">
        <v>302</v>
      </c>
      <c r="L11844" t="s">
        <v>303</v>
      </c>
      <c r="M11844" t="s">
        <v>7798</v>
      </c>
    </row>
    <row r="11845" spans="1:13" x14ac:dyDescent="0.2">
      <c r="A11845" t="s">
        <v>38143</v>
      </c>
      <c r="B11845" t="s">
        <v>38144</v>
      </c>
      <c r="C11845" t="s">
        <v>62682</v>
      </c>
      <c r="D11845" t="s">
        <v>62390</v>
      </c>
      <c r="E11845" t="s">
        <v>62322</v>
      </c>
      <c r="F11845" t="s">
        <v>62683</v>
      </c>
      <c r="G11845" t="s">
        <v>62684</v>
      </c>
      <c r="H11845" t="s">
        <v>20224</v>
      </c>
      <c r="I11845" t="s">
        <v>20203</v>
      </c>
      <c r="J11845" t="s">
        <v>62685</v>
      </c>
      <c r="K11845" t="s">
        <v>62686</v>
      </c>
      <c r="L11845" t="s">
        <v>303</v>
      </c>
      <c r="M11845" t="s">
        <v>57651</v>
      </c>
    </row>
    <row r="11846" spans="1:13" x14ac:dyDescent="0.2">
      <c r="A11846" t="s">
        <v>38143</v>
      </c>
      <c r="B11846" t="s">
        <v>38144</v>
      </c>
      <c r="C11846" t="s">
        <v>62687</v>
      </c>
      <c r="D11846" t="s">
        <v>349</v>
      </c>
      <c r="E11846" t="s">
        <v>424</v>
      </c>
      <c r="F11846" t="s">
        <v>62688</v>
      </c>
      <c r="H11846" t="s">
        <v>20218</v>
      </c>
      <c r="I11846" t="s">
        <v>20203</v>
      </c>
      <c r="J11846" t="s">
        <v>62620</v>
      </c>
      <c r="K11846" t="s">
        <v>62689</v>
      </c>
      <c r="L11846" t="s">
        <v>303</v>
      </c>
      <c r="M11846" t="s">
        <v>62690</v>
      </c>
    </row>
    <row r="11847" spans="1:13" x14ac:dyDescent="0.2">
      <c r="A11847" t="s">
        <v>38143</v>
      </c>
      <c r="B11847" t="s">
        <v>38144</v>
      </c>
      <c r="C11847" t="s">
        <v>62691</v>
      </c>
      <c r="D11847" t="s">
        <v>349</v>
      </c>
      <c r="E11847" t="s">
        <v>424</v>
      </c>
      <c r="F11847" t="s">
        <v>62692</v>
      </c>
      <c r="G11847" t="s">
        <v>9106</v>
      </c>
      <c r="H11847" t="s">
        <v>20218</v>
      </c>
      <c r="I11847" t="s">
        <v>20203</v>
      </c>
      <c r="J11847" t="s">
        <v>62693</v>
      </c>
      <c r="K11847" t="s">
        <v>62694</v>
      </c>
      <c r="L11847" t="s">
        <v>303</v>
      </c>
      <c r="M11847" t="s">
        <v>20147</v>
      </c>
    </row>
    <row r="11848" spans="1:13" x14ac:dyDescent="0.2">
      <c r="A11848" t="s">
        <v>38143</v>
      </c>
      <c r="B11848" t="s">
        <v>38144</v>
      </c>
      <c r="C11848" t="s">
        <v>62695</v>
      </c>
      <c r="D11848" t="s">
        <v>62696</v>
      </c>
      <c r="F11848" t="s">
        <v>1731</v>
      </c>
      <c r="G11848" t="s">
        <v>10854</v>
      </c>
      <c r="H11848" t="s">
        <v>61684</v>
      </c>
      <c r="I11848" t="s">
        <v>20203</v>
      </c>
      <c r="J11848" t="s">
        <v>62697</v>
      </c>
      <c r="K11848" t="s">
        <v>62698</v>
      </c>
      <c r="L11848" t="s">
        <v>303</v>
      </c>
      <c r="M11848" t="s">
        <v>62699</v>
      </c>
    </row>
    <row r="11849" spans="1:13" x14ac:dyDescent="0.2">
      <c r="A11849" t="s">
        <v>38143</v>
      </c>
      <c r="B11849" t="s">
        <v>38144</v>
      </c>
      <c r="C11849" t="s">
        <v>62700</v>
      </c>
      <c r="D11849" t="s">
        <v>62701</v>
      </c>
      <c r="E11849" t="s">
        <v>62702</v>
      </c>
      <c r="F11849" t="s">
        <v>62703</v>
      </c>
      <c r="G11849" t="s">
        <v>38083</v>
      </c>
      <c r="H11849" t="s">
        <v>20203</v>
      </c>
      <c r="J11849" t="s">
        <v>62704</v>
      </c>
      <c r="K11849" t="s">
        <v>302</v>
      </c>
      <c r="L11849" t="s">
        <v>303</v>
      </c>
      <c r="M11849" t="s">
        <v>422</v>
      </c>
    </row>
    <row r="11850" spans="1:13" x14ac:dyDescent="0.2">
      <c r="A11850" t="s">
        <v>38143</v>
      </c>
      <c r="B11850" t="s">
        <v>38144</v>
      </c>
      <c r="C11850" t="s">
        <v>62705</v>
      </c>
      <c r="D11850" t="s">
        <v>2857</v>
      </c>
      <c r="E11850" t="s">
        <v>2858</v>
      </c>
      <c r="F11850" t="s">
        <v>62706</v>
      </c>
      <c r="G11850" t="s">
        <v>62707</v>
      </c>
      <c r="H11850" t="s">
        <v>55211</v>
      </c>
      <c r="I11850" t="s">
        <v>20203</v>
      </c>
      <c r="J11850" t="s">
        <v>62708</v>
      </c>
      <c r="K11850" t="s">
        <v>62709</v>
      </c>
      <c r="L11850" t="s">
        <v>303</v>
      </c>
      <c r="M11850" t="s">
        <v>21586</v>
      </c>
    </row>
    <row r="11851" spans="1:13" x14ac:dyDescent="0.2">
      <c r="A11851" t="s">
        <v>38143</v>
      </c>
      <c r="B11851" t="s">
        <v>38144</v>
      </c>
      <c r="C11851" t="s">
        <v>62710</v>
      </c>
      <c r="D11851" t="s">
        <v>349</v>
      </c>
      <c r="F11851" t="s">
        <v>62711</v>
      </c>
      <c r="G11851" t="s">
        <v>55211</v>
      </c>
      <c r="H11851" t="s">
        <v>20203</v>
      </c>
      <c r="J11851" t="s">
        <v>62712</v>
      </c>
      <c r="K11851" t="s">
        <v>302</v>
      </c>
      <c r="L11851" t="s">
        <v>303</v>
      </c>
      <c r="M11851" t="s">
        <v>422</v>
      </c>
    </row>
    <row r="11852" spans="1:13" x14ac:dyDescent="0.2">
      <c r="A11852" t="s">
        <v>38143</v>
      </c>
      <c r="B11852" t="s">
        <v>38144</v>
      </c>
      <c r="C11852" t="s">
        <v>62713</v>
      </c>
      <c r="D11852" t="s">
        <v>401</v>
      </c>
      <c r="E11852" t="s">
        <v>402</v>
      </c>
      <c r="F11852" t="s">
        <v>62714</v>
      </c>
      <c r="H11852" t="s">
        <v>61684</v>
      </c>
      <c r="I11852" t="s">
        <v>20203</v>
      </c>
      <c r="J11852" t="s">
        <v>62715</v>
      </c>
      <c r="K11852" t="s">
        <v>62716</v>
      </c>
      <c r="L11852" t="s">
        <v>303</v>
      </c>
      <c r="M11852" t="s">
        <v>46696</v>
      </c>
    </row>
    <row r="11853" spans="1:13" x14ac:dyDescent="0.2">
      <c r="A11853" t="s">
        <v>38143</v>
      </c>
      <c r="B11853" t="s">
        <v>38144</v>
      </c>
      <c r="C11853" t="s">
        <v>62717</v>
      </c>
      <c r="D11853" t="s">
        <v>9765</v>
      </c>
      <c r="E11853" t="s">
        <v>7212</v>
      </c>
      <c r="F11853" t="s">
        <v>62718</v>
      </c>
      <c r="G11853" t="s">
        <v>62719</v>
      </c>
      <c r="H11853" t="s">
        <v>37991</v>
      </c>
      <c r="I11853" t="s">
        <v>38071</v>
      </c>
      <c r="J11853" t="s">
        <v>62720</v>
      </c>
      <c r="K11853" t="s">
        <v>62721</v>
      </c>
      <c r="L11853" t="s">
        <v>303</v>
      </c>
      <c r="M11853" t="s">
        <v>2246</v>
      </c>
    </row>
    <row r="11854" spans="1:13" x14ac:dyDescent="0.2">
      <c r="A11854" t="s">
        <v>38143</v>
      </c>
      <c r="B11854" t="s">
        <v>38144</v>
      </c>
      <c r="C11854" t="s">
        <v>62722</v>
      </c>
      <c r="D11854" t="s">
        <v>401</v>
      </c>
      <c r="E11854" t="s">
        <v>402</v>
      </c>
      <c r="F11854" t="s">
        <v>19524</v>
      </c>
      <c r="G11854" t="s">
        <v>62723</v>
      </c>
      <c r="H11854" t="s">
        <v>61866</v>
      </c>
      <c r="I11854" t="s">
        <v>20203</v>
      </c>
      <c r="J11854" t="s">
        <v>62724</v>
      </c>
      <c r="K11854" t="s">
        <v>62725</v>
      </c>
      <c r="L11854" t="s">
        <v>303</v>
      </c>
      <c r="M11854" t="s">
        <v>10573</v>
      </c>
    </row>
    <row r="11855" spans="1:13" x14ac:dyDescent="0.2">
      <c r="A11855" t="s">
        <v>38143</v>
      </c>
      <c r="B11855" t="s">
        <v>38144</v>
      </c>
      <c r="C11855" t="s">
        <v>62726</v>
      </c>
      <c r="D11855" t="s">
        <v>62727</v>
      </c>
      <c r="E11855" t="s">
        <v>62728</v>
      </c>
      <c r="F11855" t="s">
        <v>62729</v>
      </c>
      <c r="G11855" t="s">
        <v>62592</v>
      </c>
      <c r="H11855" t="s">
        <v>62730</v>
      </c>
      <c r="I11855" t="s">
        <v>20203</v>
      </c>
      <c r="J11855" t="s">
        <v>62731</v>
      </c>
      <c r="K11855" t="s">
        <v>62732</v>
      </c>
      <c r="L11855" t="s">
        <v>303</v>
      </c>
      <c r="M11855" t="s">
        <v>1630</v>
      </c>
    </row>
    <row r="11856" spans="1:13" x14ac:dyDescent="0.2">
      <c r="A11856" t="s">
        <v>38143</v>
      </c>
      <c r="B11856" t="s">
        <v>38144</v>
      </c>
      <c r="C11856" t="s">
        <v>62733</v>
      </c>
      <c r="D11856" t="s">
        <v>61998</v>
      </c>
      <c r="F11856" t="s">
        <v>62734</v>
      </c>
      <c r="G11856" t="s">
        <v>62306</v>
      </c>
      <c r="H11856" t="s">
        <v>20203</v>
      </c>
      <c r="J11856" t="s">
        <v>62307</v>
      </c>
      <c r="K11856" t="s">
        <v>62735</v>
      </c>
      <c r="L11856" t="s">
        <v>303</v>
      </c>
      <c r="M11856" t="s">
        <v>422</v>
      </c>
    </row>
    <row r="11857" spans="1:13" x14ac:dyDescent="0.2">
      <c r="A11857" t="s">
        <v>38143</v>
      </c>
      <c r="B11857" t="s">
        <v>38144</v>
      </c>
      <c r="C11857" t="s">
        <v>62736</v>
      </c>
      <c r="D11857" t="s">
        <v>62737</v>
      </c>
      <c r="E11857" t="s">
        <v>62738</v>
      </c>
      <c r="F11857" t="s">
        <v>62739</v>
      </c>
      <c r="G11857" t="s">
        <v>62740</v>
      </c>
      <c r="H11857" t="s">
        <v>61982</v>
      </c>
      <c r="I11857" t="s">
        <v>20203</v>
      </c>
      <c r="J11857" t="s">
        <v>62741</v>
      </c>
      <c r="K11857" t="s">
        <v>62742</v>
      </c>
      <c r="L11857" t="s">
        <v>303</v>
      </c>
      <c r="M11857" t="s">
        <v>1028</v>
      </c>
    </row>
    <row r="11858" spans="1:13" x14ac:dyDescent="0.2">
      <c r="A11858" t="s">
        <v>38143</v>
      </c>
      <c r="B11858" t="s">
        <v>38144</v>
      </c>
      <c r="C11858" t="s">
        <v>62743</v>
      </c>
      <c r="D11858" t="s">
        <v>572</v>
      </c>
      <c r="E11858" t="s">
        <v>573</v>
      </c>
      <c r="F11858" t="s">
        <v>62744</v>
      </c>
      <c r="G11858" t="s">
        <v>62745</v>
      </c>
      <c r="H11858" t="s">
        <v>62746</v>
      </c>
      <c r="I11858" t="s">
        <v>62747</v>
      </c>
      <c r="J11858" t="s">
        <v>62748</v>
      </c>
      <c r="K11858" t="s">
        <v>302</v>
      </c>
      <c r="L11858" t="s">
        <v>303</v>
      </c>
      <c r="M11858" t="s">
        <v>25249</v>
      </c>
    </row>
    <row r="11859" spans="1:13" x14ac:dyDescent="0.2">
      <c r="A11859" t="s">
        <v>38143</v>
      </c>
      <c r="B11859" t="s">
        <v>38144</v>
      </c>
      <c r="C11859" t="s">
        <v>62749</v>
      </c>
      <c r="D11859" t="s">
        <v>62750</v>
      </c>
      <c r="E11859" t="s">
        <v>62751</v>
      </c>
      <c r="F11859" t="s">
        <v>62752</v>
      </c>
      <c r="G11859" t="s">
        <v>62753</v>
      </c>
      <c r="H11859" t="s">
        <v>61566</v>
      </c>
      <c r="I11859" t="s">
        <v>38071</v>
      </c>
      <c r="J11859" t="s">
        <v>62754</v>
      </c>
      <c r="K11859" t="s">
        <v>62755</v>
      </c>
      <c r="L11859" t="s">
        <v>303</v>
      </c>
      <c r="M11859" t="s">
        <v>62756</v>
      </c>
    </row>
    <row r="11860" spans="1:13" x14ac:dyDescent="0.2">
      <c r="A11860" t="s">
        <v>38143</v>
      </c>
      <c r="B11860" t="s">
        <v>38144</v>
      </c>
      <c r="C11860" t="s">
        <v>62757</v>
      </c>
      <c r="D11860" t="s">
        <v>349</v>
      </c>
      <c r="E11860" t="s">
        <v>476</v>
      </c>
      <c r="F11860" t="s">
        <v>62758</v>
      </c>
      <c r="G11860" t="s">
        <v>62759</v>
      </c>
      <c r="H11860" t="s">
        <v>62760</v>
      </c>
      <c r="I11860" t="s">
        <v>20203</v>
      </c>
      <c r="J11860" t="s">
        <v>62761</v>
      </c>
      <c r="K11860" t="s">
        <v>302</v>
      </c>
      <c r="L11860" t="s">
        <v>303</v>
      </c>
      <c r="M11860" t="s">
        <v>8986</v>
      </c>
    </row>
    <row r="11861" spans="1:13" x14ac:dyDescent="0.2">
      <c r="A11861" t="s">
        <v>38143</v>
      </c>
      <c r="B11861" t="s">
        <v>38144</v>
      </c>
      <c r="C11861" t="s">
        <v>62762</v>
      </c>
      <c r="D11861" t="s">
        <v>62763</v>
      </c>
      <c r="F11861" t="s">
        <v>62764</v>
      </c>
      <c r="G11861" t="s">
        <v>343</v>
      </c>
      <c r="H11861" t="s">
        <v>61801</v>
      </c>
      <c r="I11861" t="s">
        <v>20203</v>
      </c>
      <c r="J11861" t="s">
        <v>62765</v>
      </c>
      <c r="K11861" t="s">
        <v>62766</v>
      </c>
      <c r="L11861" t="s">
        <v>303</v>
      </c>
      <c r="M11861" t="s">
        <v>2936</v>
      </c>
    </row>
    <row r="11862" spans="1:13" x14ac:dyDescent="0.2">
      <c r="A11862" t="s">
        <v>38143</v>
      </c>
      <c r="B11862" t="s">
        <v>38144</v>
      </c>
      <c r="C11862" t="s">
        <v>62767</v>
      </c>
      <c r="D11862" t="s">
        <v>62768</v>
      </c>
      <c r="E11862" t="s">
        <v>62769</v>
      </c>
      <c r="F11862" t="s">
        <v>62770</v>
      </c>
      <c r="G11862" t="s">
        <v>56762</v>
      </c>
      <c r="H11862" t="s">
        <v>38071</v>
      </c>
      <c r="J11862" t="s">
        <v>62771</v>
      </c>
      <c r="K11862" t="s">
        <v>62772</v>
      </c>
      <c r="L11862" t="s">
        <v>303</v>
      </c>
      <c r="M11862" t="s">
        <v>59763</v>
      </c>
    </row>
    <row r="11863" spans="1:13" x14ac:dyDescent="0.2">
      <c r="A11863" t="s">
        <v>38143</v>
      </c>
      <c r="B11863" t="s">
        <v>38144</v>
      </c>
      <c r="C11863" t="s">
        <v>62773</v>
      </c>
      <c r="D11863" t="s">
        <v>394</v>
      </c>
      <c r="E11863" t="s">
        <v>499</v>
      </c>
      <c r="F11863" t="s">
        <v>500</v>
      </c>
      <c r="G11863" t="s">
        <v>62774</v>
      </c>
      <c r="H11863" t="s">
        <v>20224</v>
      </c>
      <c r="I11863" t="s">
        <v>20203</v>
      </c>
      <c r="J11863" t="s">
        <v>62775</v>
      </c>
      <c r="K11863" t="s">
        <v>62776</v>
      </c>
      <c r="L11863" t="s">
        <v>303</v>
      </c>
      <c r="M11863" t="s">
        <v>62777</v>
      </c>
    </row>
    <row r="11864" spans="1:13" x14ac:dyDescent="0.2">
      <c r="A11864" t="s">
        <v>38143</v>
      </c>
      <c r="B11864" t="s">
        <v>38144</v>
      </c>
      <c r="C11864" t="s">
        <v>62778</v>
      </c>
      <c r="D11864" t="s">
        <v>349</v>
      </c>
      <c r="E11864" t="s">
        <v>424</v>
      </c>
      <c r="F11864" t="s">
        <v>62779</v>
      </c>
      <c r="G11864" t="s">
        <v>62780</v>
      </c>
      <c r="H11864" t="s">
        <v>20239</v>
      </c>
      <c r="I11864" t="s">
        <v>38071</v>
      </c>
      <c r="J11864" t="s">
        <v>62781</v>
      </c>
      <c r="K11864" t="s">
        <v>62782</v>
      </c>
      <c r="L11864" t="s">
        <v>303</v>
      </c>
      <c r="M11864" t="s">
        <v>62783</v>
      </c>
    </row>
    <row r="11865" spans="1:13" x14ac:dyDescent="0.2">
      <c r="A11865" t="s">
        <v>38143</v>
      </c>
      <c r="B11865" t="s">
        <v>38144</v>
      </c>
      <c r="C11865" t="s">
        <v>62784</v>
      </c>
      <c r="D11865" t="s">
        <v>62785</v>
      </c>
      <c r="E11865" t="s">
        <v>62786</v>
      </c>
      <c r="F11865" t="s">
        <v>62787</v>
      </c>
      <c r="G11865" t="s">
        <v>62788</v>
      </c>
      <c r="H11865" t="s">
        <v>61566</v>
      </c>
      <c r="I11865" t="s">
        <v>38071</v>
      </c>
      <c r="J11865" t="s">
        <v>62789</v>
      </c>
      <c r="K11865" t="s">
        <v>62790</v>
      </c>
      <c r="L11865" t="s">
        <v>303</v>
      </c>
      <c r="M11865" t="s">
        <v>62791</v>
      </c>
    </row>
    <row r="11866" spans="1:13" x14ac:dyDescent="0.2">
      <c r="A11866" t="s">
        <v>38143</v>
      </c>
      <c r="B11866" t="s">
        <v>38144</v>
      </c>
      <c r="C11866" t="s">
        <v>62792</v>
      </c>
      <c r="D11866" t="s">
        <v>62793</v>
      </c>
      <c r="E11866" t="s">
        <v>62794</v>
      </c>
      <c r="F11866" t="s">
        <v>62795</v>
      </c>
      <c r="G11866" t="s">
        <v>62796</v>
      </c>
      <c r="H11866" t="s">
        <v>62797</v>
      </c>
      <c r="I11866" t="s">
        <v>38071</v>
      </c>
      <c r="J11866" t="s">
        <v>62798</v>
      </c>
      <c r="K11866" t="s">
        <v>62799</v>
      </c>
      <c r="L11866" t="s">
        <v>303</v>
      </c>
      <c r="M11866" t="s">
        <v>7466</v>
      </c>
    </row>
    <row r="11867" spans="1:13" x14ac:dyDescent="0.2">
      <c r="A11867" t="s">
        <v>38143</v>
      </c>
      <c r="B11867" t="s">
        <v>38144</v>
      </c>
      <c r="C11867" t="s">
        <v>62800</v>
      </c>
      <c r="D11867" t="s">
        <v>349</v>
      </c>
      <c r="F11867" t="s">
        <v>61555</v>
      </c>
      <c r="G11867" t="s">
        <v>62801</v>
      </c>
      <c r="H11867" t="s">
        <v>38070</v>
      </c>
      <c r="I11867" t="s">
        <v>38071</v>
      </c>
      <c r="J11867" t="s">
        <v>62802</v>
      </c>
      <c r="K11867" t="s">
        <v>62803</v>
      </c>
      <c r="L11867" t="s">
        <v>303</v>
      </c>
      <c r="M11867" t="s">
        <v>62804</v>
      </c>
    </row>
    <row r="11868" spans="1:13" x14ac:dyDescent="0.2">
      <c r="A11868" t="s">
        <v>38143</v>
      </c>
      <c r="B11868" t="s">
        <v>38144</v>
      </c>
      <c r="C11868" t="s">
        <v>62805</v>
      </c>
      <c r="D11868" t="s">
        <v>8198</v>
      </c>
      <c r="E11868" t="s">
        <v>34650</v>
      </c>
      <c r="F11868" t="s">
        <v>62806</v>
      </c>
      <c r="G11868" t="s">
        <v>62807</v>
      </c>
      <c r="H11868" t="s">
        <v>37991</v>
      </c>
      <c r="I11868" t="s">
        <v>38071</v>
      </c>
      <c r="J11868" t="s">
        <v>62808</v>
      </c>
      <c r="K11868" t="s">
        <v>62809</v>
      </c>
      <c r="L11868" t="s">
        <v>303</v>
      </c>
      <c r="M11868" t="s">
        <v>17881</v>
      </c>
    </row>
    <row r="11869" spans="1:13" x14ac:dyDescent="0.2">
      <c r="A11869" t="s">
        <v>38143</v>
      </c>
      <c r="B11869" t="s">
        <v>38144</v>
      </c>
      <c r="C11869" t="s">
        <v>62810</v>
      </c>
      <c r="D11869" t="s">
        <v>572</v>
      </c>
      <c r="E11869" t="s">
        <v>573</v>
      </c>
      <c r="F11869" t="s">
        <v>62811</v>
      </c>
      <c r="G11869" t="s">
        <v>61596</v>
      </c>
      <c r="H11869" t="s">
        <v>61726</v>
      </c>
      <c r="I11869" t="s">
        <v>20203</v>
      </c>
      <c r="J11869" t="s">
        <v>62812</v>
      </c>
      <c r="K11869" t="s">
        <v>62813</v>
      </c>
      <c r="L11869" t="s">
        <v>303</v>
      </c>
      <c r="M11869" t="s">
        <v>3883</v>
      </c>
    </row>
    <row r="11870" spans="1:13" x14ac:dyDescent="0.2">
      <c r="A11870" t="s">
        <v>38143</v>
      </c>
      <c r="B11870" t="s">
        <v>38144</v>
      </c>
      <c r="C11870" t="s">
        <v>62814</v>
      </c>
      <c r="D11870" t="s">
        <v>61998</v>
      </c>
      <c r="F11870" t="s">
        <v>62815</v>
      </c>
      <c r="H11870" t="s">
        <v>62760</v>
      </c>
      <c r="I11870" t="s">
        <v>20203</v>
      </c>
      <c r="J11870" t="s">
        <v>62816</v>
      </c>
      <c r="K11870" t="s">
        <v>62817</v>
      </c>
      <c r="L11870" t="s">
        <v>303</v>
      </c>
      <c r="M11870" t="s">
        <v>2863</v>
      </c>
    </row>
    <row r="11871" spans="1:13" x14ac:dyDescent="0.2">
      <c r="A11871" t="s">
        <v>38143</v>
      </c>
      <c r="B11871" t="s">
        <v>38144</v>
      </c>
      <c r="C11871" t="s">
        <v>62818</v>
      </c>
      <c r="D11871" t="s">
        <v>394</v>
      </c>
      <c r="E11871" t="s">
        <v>500</v>
      </c>
      <c r="F11871" t="s">
        <v>62819</v>
      </c>
      <c r="G11871" t="s">
        <v>61760</v>
      </c>
      <c r="H11871" t="s">
        <v>38071</v>
      </c>
      <c r="J11871" t="s">
        <v>62820</v>
      </c>
      <c r="K11871" t="s">
        <v>62821</v>
      </c>
      <c r="L11871" t="s">
        <v>303</v>
      </c>
      <c r="M11871" t="s">
        <v>62822</v>
      </c>
    </row>
    <row r="11872" spans="1:13" x14ac:dyDescent="0.2">
      <c r="A11872" t="s">
        <v>38143</v>
      </c>
      <c r="B11872" t="s">
        <v>38144</v>
      </c>
      <c r="C11872" t="s">
        <v>62823</v>
      </c>
      <c r="D11872" t="s">
        <v>62824</v>
      </c>
      <c r="E11872" t="s">
        <v>62825</v>
      </c>
      <c r="F11872" t="s">
        <v>62826</v>
      </c>
      <c r="G11872" t="s">
        <v>61772</v>
      </c>
      <c r="H11872" t="s">
        <v>20203</v>
      </c>
      <c r="J11872" t="s">
        <v>62827</v>
      </c>
      <c r="K11872" t="s">
        <v>62828</v>
      </c>
      <c r="L11872" t="s">
        <v>303</v>
      </c>
      <c r="M11872" t="s">
        <v>62829</v>
      </c>
    </row>
    <row r="11873" spans="1:13" x14ac:dyDescent="0.2">
      <c r="A11873" t="s">
        <v>38143</v>
      </c>
      <c r="B11873" t="s">
        <v>38144</v>
      </c>
      <c r="C11873" t="s">
        <v>62830</v>
      </c>
      <c r="D11873" t="s">
        <v>2857</v>
      </c>
      <c r="E11873" t="s">
        <v>2858</v>
      </c>
      <c r="F11873" t="s">
        <v>62831</v>
      </c>
      <c r="H11873" t="s">
        <v>61744</v>
      </c>
      <c r="I11873" t="s">
        <v>38071</v>
      </c>
      <c r="J11873" t="s">
        <v>62832</v>
      </c>
      <c r="K11873" t="s">
        <v>62833</v>
      </c>
      <c r="L11873" t="s">
        <v>303</v>
      </c>
      <c r="M11873" t="s">
        <v>1979</v>
      </c>
    </row>
    <row r="11874" spans="1:13" x14ac:dyDescent="0.2">
      <c r="A11874" t="s">
        <v>38143</v>
      </c>
      <c r="B11874" t="s">
        <v>38144</v>
      </c>
      <c r="C11874" t="s">
        <v>62834</v>
      </c>
      <c r="D11874" t="s">
        <v>572</v>
      </c>
      <c r="E11874" t="s">
        <v>573</v>
      </c>
      <c r="F11874" t="s">
        <v>9072</v>
      </c>
      <c r="G11874" t="s">
        <v>61566</v>
      </c>
      <c r="H11874" t="s">
        <v>38071</v>
      </c>
      <c r="J11874" t="s">
        <v>62835</v>
      </c>
      <c r="K11874" t="s">
        <v>62836</v>
      </c>
      <c r="L11874" t="s">
        <v>303</v>
      </c>
      <c r="M11874" t="s">
        <v>1231</v>
      </c>
    </row>
    <row r="11875" spans="1:13" x14ac:dyDescent="0.2">
      <c r="A11875" t="s">
        <v>38143</v>
      </c>
      <c r="B11875" t="s">
        <v>38144</v>
      </c>
      <c r="C11875" t="s">
        <v>62837</v>
      </c>
      <c r="D11875" t="s">
        <v>572</v>
      </c>
      <c r="E11875" t="s">
        <v>573</v>
      </c>
      <c r="F11875" t="s">
        <v>62838</v>
      </c>
      <c r="G11875" t="s">
        <v>61744</v>
      </c>
      <c r="H11875" t="s">
        <v>38071</v>
      </c>
      <c r="J11875" t="s">
        <v>62839</v>
      </c>
      <c r="K11875" t="s">
        <v>62840</v>
      </c>
      <c r="L11875" t="s">
        <v>303</v>
      </c>
      <c r="M11875" t="s">
        <v>15150</v>
      </c>
    </row>
    <row r="11876" spans="1:13" x14ac:dyDescent="0.2">
      <c r="A11876" t="s">
        <v>38143</v>
      </c>
      <c r="B11876" t="s">
        <v>38144</v>
      </c>
      <c r="C11876" t="s">
        <v>62841</v>
      </c>
      <c r="D11876" t="s">
        <v>62842</v>
      </c>
      <c r="E11876" t="s">
        <v>62843</v>
      </c>
      <c r="F11876" t="s">
        <v>62844</v>
      </c>
      <c r="G11876" t="s">
        <v>62845</v>
      </c>
      <c r="H11876" t="s">
        <v>61992</v>
      </c>
      <c r="I11876" t="s">
        <v>20203</v>
      </c>
      <c r="J11876" t="s">
        <v>62846</v>
      </c>
      <c r="K11876" t="s">
        <v>62847</v>
      </c>
      <c r="L11876" t="s">
        <v>303</v>
      </c>
      <c r="M11876" t="s">
        <v>62848</v>
      </c>
    </row>
    <row r="11877" spans="1:13" x14ac:dyDescent="0.2">
      <c r="A11877" t="s">
        <v>38143</v>
      </c>
      <c r="B11877" t="s">
        <v>38144</v>
      </c>
      <c r="C11877" t="s">
        <v>62849</v>
      </c>
      <c r="D11877" t="s">
        <v>513</v>
      </c>
      <c r="F11877" t="s">
        <v>62850</v>
      </c>
      <c r="G11877" t="s">
        <v>62039</v>
      </c>
      <c r="H11877" t="s">
        <v>20224</v>
      </c>
      <c r="I11877" t="s">
        <v>20203</v>
      </c>
      <c r="J11877" t="s">
        <v>62851</v>
      </c>
      <c r="K11877" t="s">
        <v>62852</v>
      </c>
      <c r="L11877" t="s">
        <v>303</v>
      </c>
      <c r="M11877" t="s">
        <v>55310</v>
      </c>
    </row>
    <row r="11878" spans="1:13" x14ac:dyDescent="0.2">
      <c r="A11878" t="s">
        <v>38143</v>
      </c>
      <c r="B11878" t="s">
        <v>38144</v>
      </c>
      <c r="C11878" t="s">
        <v>62853</v>
      </c>
      <c r="D11878" t="s">
        <v>11973</v>
      </c>
      <c r="E11878" t="s">
        <v>20416</v>
      </c>
      <c r="F11878" t="s">
        <v>62854</v>
      </c>
      <c r="G11878" t="s">
        <v>1819</v>
      </c>
      <c r="H11878" t="s">
        <v>20224</v>
      </c>
      <c r="I11878" t="s">
        <v>20203</v>
      </c>
      <c r="J11878" t="s">
        <v>62855</v>
      </c>
      <c r="K11878" t="s">
        <v>62856</v>
      </c>
      <c r="L11878" t="s">
        <v>303</v>
      </c>
      <c r="M11878" t="s">
        <v>1882</v>
      </c>
    </row>
    <row r="11879" spans="1:13" x14ac:dyDescent="0.2">
      <c r="A11879" t="s">
        <v>38143</v>
      </c>
      <c r="B11879" t="s">
        <v>38144</v>
      </c>
      <c r="C11879" t="s">
        <v>62857</v>
      </c>
      <c r="D11879" t="s">
        <v>572</v>
      </c>
      <c r="E11879" t="s">
        <v>573</v>
      </c>
      <c r="F11879" t="s">
        <v>62858</v>
      </c>
      <c r="G11879" t="s">
        <v>62859</v>
      </c>
      <c r="H11879" t="s">
        <v>20203</v>
      </c>
      <c r="J11879" t="s">
        <v>62860</v>
      </c>
      <c r="K11879" t="s">
        <v>62861</v>
      </c>
      <c r="L11879" t="s">
        <v>303</v>
      </c>
      <c r="M11879" t="s">
        <v>61756</v>
      </c>
    </row>
    <row r="11880" spans="1:13" x14ac:dyDescent="0.2">
      <c r="A11880" t="s">
        <v>38143</v>
      </c>
      <c r="B11880" t="s">
        <v>38144</v>
      </c>
      <c r="C11880" t="s">
        <v>62862</v>
      </c>
      <c r="D11880" t="s">
        <v>349</v>
      </c>
      <c r="E11880" t="s">
        <v>1348</v>
      </c>
      <c r="F11880" t="s">
        <v>62863</v>
      </c>
      <c r="G11880" t="s">
        <v>61555</v>
      </c>
      <c r="H11880" t="s">
        <v>62864</v>
      </c>
      <c r="I11880" t="s">
        <v>20203</v>
      </c>
      <c r="J11880" t="s">
        <v>62865</v>
      </c>
      <c r="K11880" t="s">
        <v>62866</v>
      </c>
      <c r="L11880" t="s">
        <v>303</v>
      </c>
      <c r="M11880" t="s">
        <v>62867</v>
      </c>
    </row>
    <row r="11881" spans="1:13" x14ac:dyDescent="0.2">
      <c r="A11881" t="s">
        <v>38143</v>
      </c>
      <c r="B11881" t="s">
        <v>38144</v>
      </c>
      <c r="C11881" t="s">
        <v>62868</v>
      </c>
      <c r="D11881" t="s">
        <v>401</v>
      </c>
      <c r="E11881" t="s">
        <v>402</v>
      </c>
      <c r="F11881" t="s">
        <v>62869</v>
      </c>
      <c r="G11881" t="s">
        <v>62870</v>
      </c>
      <c r="H11881" t="s">
        <v>61679</v>
      </c>
      <c r="I11881" t="s">
        <v>20203</v>
      </c>
      <c r="J11881" t="s">
        <v>62871</v>
      </c>
      <c r="K11881" t="s">
        <v>302</v>
      </c>
      <c r="L11881" t="s">
        <v>303</v>
      </c>
      <c r="M11881" t="s">
        <v>55435</v>
      </c>
    </row>
    <row r="11882" spans="1:13" x14ac:dyDescent="0.2">
      <c r="A11882" t="s">
        <v>38143</v>
      </c>
      <c r="B11882" t="s">
        <v>38144</v>
      </c>
      <c r="C11882" t="s">
        <v>62872</v>
      </c>
      <c r="D11882" t="s">
        <v>349</v>
      </c>
      <c r="E11882" t="s">
        <v>1348</v>
      </c>
      <c r="F11882" t="s">
        <v>62873</v>
      </c>
      <c r="G11882" t="s">
        <v>62859</v>
      </c>
      <c r="H11882" t="s">
        <v>20203</v>
      </c>
      <c r="J11882" t="s">
        <v>62874</v>
      </c>
      <c r="K11882" t="s">
        <v>62875</v>
      </c>
      <c r="L11882" t="s">
        <v>303</v>
      </c>
      <c r="M11882" t="s">
        <v>422</v>
      </c>
    </row>
    <row r="11883" spans="1:13" x14ac:dyDescent="0.2">
      <c r="A11883" t="s">
        <v>38143</v>
      </c>
      <c r="B11883" t="s">
        <v>38144</v>
      </c>
      <c r="C11883" t="s">
        <v>62876</v>
      </c>
      <c r="D11883" t="s">
        <v>62877</v>
      </c>
      <c r="E11883" t="s">
        <v>62878</v>
      </c>
      <c r="F11883" t="s">
        <v>62879</v>
      </c>
      <c r="G11883" t="s">
        <v>62880</v>
      </c>
      <c r="H11883" t="s">
        <v>61660</v>
      </c>
      <c r="I11883" t="s">
        <v>20203</v>
      </c>
      <c r="J11883" t="s">
        <v>62881</v>
      </c>
      <c r="K11883" t="s">
        <v>62882</v>
      </c>
      <c r="L11883" t="s">
        <v>303</v>
      </c>
      <c r="M11883" t="s">
        <v>422</v>
      </c>
    </row>
    <row r="11884" spans="1:13" x14ac:dyDescent="0.2">
      <c r="A11884" t="s">
        <v>38143</v>
      </c>
      <c r="B11884" t="s">
        <v>38144</v>
      </c>
      <c r="C11884" t="s">
        <v>62883</v>
      </c>
      <c r="D11884" t="s">
        <v>349</v>
      </c>
      <c r="E11884" t="s">
        <v>424</v>
      </c>
      <c r="F11884" t="s">
        <v>62884</v>
      </c>
      <c r="G11884" t="s">
        <v>62885</v>
      </c>
      <c r="H11884" t="s">
        <v>38071</v>
      </c>
      <c r="J11884" t="s">
        <v>62886</v>
      </c>
      <c r="K11884" t="s">
        <v>62887</v>
      </c>
      <c r="L11884" t="s">
        <v>303</v>
      </c>
      <c r="M11884" t="s">
        <v>1630</v>
      </c>
    </row>
    <row r="11885" spans="1:13" x14ac:dyDescent="0.2">
      <c r="A11885" t="s">
        <v>38143</v>
      </c>
      <c r="B11885" t="s">
        <v>38144</v>
      </c>
      <c r="C11885" t="s">
        <v>62888</v>
      </c>
      <c r="D11885" t="s">
        <v>572</v>
      </c>
      <c r="E11885" t="s">
        <v>573</v>
      </c>
      <c r="F11885" t="s">
        <v>62889</v>
      </c>
      <c r="G11885" t="s">
        <v>62890</v>
      </c>
      <c r="H11885" t="s">
        <v>61807</v>
      </c>
      <c r="I11885" t="s">
        <v>20203</v>
      </c>
      <c r="J11885" t="s">
        <v>62891</v>
      </c>
      <c r="K11885" t="s">
        <v>62892</v>
      </c>
      <c r="L11885" t="s">
        <v>303</v>
      </c>
      <c r="M11885" t="s">
        <v>62893</v>
      </c>
    </row>
    <row r="11886" spans="1:13" x14ac:dyDescent="0.2">
      <c r="A11886" t="s">
        <v>38143</v>
      </c>
      <c r="B11886" t="s">
        <v>38144</v>
      </c>
      <c r="C11886" t="s">
        <v>62894</v>
      </c>
      <c r="D11886" t="s">
        <v>572</v>
      </c>
      <c r="E11886" t="s">
        <v>573</v>
      </c>
      <c r="F11886" t="s">
        <v>62895</v>
      </c>
      <c r="G11886" t="s">
        <v>62084</v>
      </c>
      <c r="H11886" t="s">
        <v>20203</v>
      </c>
      <c r="J11886" t="s">
        <v>62105</v>
      </c>
      <c r="K11886" t="s">
        <v>62896</v>
      </c>
      <c r="L11886" t="s">
        <v>303</v>
      </c>
      <c r="M11886" t="s">
        <v>3883</v>
      </c>
    </row>
    <row r="11887" spans="1:13" x14ac:dyDescent="0.2">
      <c r="A11887" t="s">
        <v>38143</v>
      </c>
      <c r="B11887" t="s">
        <v>38144</v>
      </c>
      <c r="C11887" t="s">
        <v>62897</v>
      </c>
      <c r="D11887" t="s">
        <v>492</v>
      </c>
      <c r="E11887" t="s">
        <v>493</v>
      </c>
      <c r="F11887" t="s">
        <v>62898</v>
      </c>
      <c r="G11887" t="s">
        <v>62899</v>
      </c>
      <c r="H11887" t="s">
        <v>20239</v>
      </c>
      <c r="I11887" t="s">
        <v>38071</v>
      </c>
      <c r="J11887" t="s">
        <v>62900</v>
      </c>
      <c r="K11887" t="s">
        <v>62901</v>
      </c>
      <c r="L11887" t="s">
        <v>303</v>
      </c>
      <c r="M11887" t="s">
        <v>2328</v>
      </c>
    </row>
    <row r="11888" spans="1:13" x14ac:dyDescent="0.2">
      <c r="A11888" t="s">
        <v>38143</v>
      </c>
      <c r="B11888" t="s">
        <v>38144</v>
      </c>
      <c r="C11888" t="s">
        <v>62902</v>
      </c>
      <c r="D11888" t="s">
        <v>61742</v>
      </c>
      <c r="F11888" t="s">
        <v>62903</v>
      </c>
      <c r="G11888" t="s">
        <v>62353</v>
      </c>
      <c r="H11888" t="s">
        <v>38071</v>
      </c>
      <c r="J11888" t="s">
        <v>62904</v>
      </c>
      <c r="K11888" t="s">
        <v>62905</v>
      </c>
      <c r="L11888" t="s">
        <v>303</v>
      </c>
      <c r="M11888" t="s">
        <v>14179</v>
      </c>
    </row>
    <row r="11889" spans="1:13" x14ac:dyDescent="0.2">
      <c r="A11889" t="s">
        <v>38143</v>
      </c>
      <c r="B11889" t="s">
        <v>38144</v>
      </c>
      <c r="C11889" t="s">
        <v>62906</v>
      </c>
      <c r="D11889" t="s">
        <v>8198</v>
      </c>
      <c r="E11889" t="s">
        <v>53488</v>
      </c>
      <c r="F11889" t="s">
        <v>62907</v>
      </c>
      <c r="G11889" t="s">
        <v>62908</v>
      </c>
      <c r="H11889" t="s">
        <v>62909</v>
      </c>
      <c r="I11889" t="s">
        <v>20203</v>
      </c>
      <c r="J11889" t="s">
        <v>62910</v>
      </c>
      <c r="K11889" t="s">
        <v>62911</v>
      </c>
      <c r="L11889" t="s">
        <v>303</v>
      </c>
      <c r="M11889" t="s">
        <v>17881</v>
      </c>
    </row>
    <row r="11890" spans="1:13" x14ac:dyDescent="0.2">
      <c r="A11890" t="s">
        <v>38143</v>
      </c>
      <c r="B11890" t="s">
        <v>38144</v>
      </c>
      <c r="C11890" t="s">
        <v>62912</v>
      </c>
      <c r="D11890" t="s">
        <v>349</v>
      </c>
      <c r="E11890" t="s">
        <v>1348</v>
      </c>
      <c r="F11890" t="s">
        <v>9225</v>
      </c>
      <c r="G11890" t="s">
        <v>62913</v>
      </c>
      <c r="H11890" t="s">
        <v>61982</v>
      </c>
      <c r="I11890" t="s">
        <v>20203</v>
      </c>
      <c r="J11890" t="s">
        <v>62914</v>
      </c>
      <c r="K11890" t="s">
        <v>62915</v>
      </c>
      <c r="L11890" t="s">
        <v>303</v>
      </c>
      <c r="M11890" t="s">
        <v>2725</v>
      </c>
    </row>
    <row r="11891" spans="1:13" x14ac:dyDescent="0.2">
      <c r="A11891" t="s">
        <v>38143</v>
      </c>
      <c r="B11891" t="s">
        <v>38144</v>
      </c>
      <c r="C11891" t="s">
        <v>62916</v>
      </c>
      <c r="D11891" t="s">
        <v>62917</v>
      </c>
      <c r="F11891" t="s">
        <v>62918</v>
      </c>
      <c r="G11891" t="s">
        <v>62919</v>
      </c>
      <c r="H11891" t="s">
        <v>61566</v>
      </c>
      <c r="J11891" t="s">
        <v>62920</v>
      </c>
      <c r="K11891" t="s">
        <v>62921</v>
      </c>
      <c r="L11891" t="s">
        <v>303</v>
      </c>
      <c r="M11891" t="s">
        <v>11686</v>
      </c>
    </row>
    <row r="11892" spans="1:13" x14ac:dyDescent="0.2">
      <c r="A11892" t="s">
        <v>38143</v>
      </c>
      <c r="B11892" t="s">
        <v>38144</v>
      </c>
      <c r="C11892" t="s">
        <v>62922</v>
      </c>
      <c r="D11892" t="s">
        <v>349</v>
      </c>
      <c r="F11892" t="s">
        <v>62923</v>
      </c>
      <c r="G11892" t="s">
        <v>37990</v>
      </c>
      <c r="H11892" t="s">
        <v>37991</v>
      </c>
      <c r="J11892" t="s">
        <v>62924</v>
      </c>
      <c r="K11892" t="s">
        <v>62925</v>
      </c>
      <c r="L11892" t="s">
        <v>303</v>
      </c>
      <c r="M11892" t="s">
        <v>422</v>
      </c>
    </row>
    <row r="11893" spans="1:13" x14ac:dyDescent="0.2">
      <c r="A11893" t="s">
        <v>38143</v>
      </c>
      <c r="B11893" t="s">
        <v>38144</v>
      </c>
      <c r="C11893" t="s">
        <v>62926</v>
      </c>
      <c r="D11893" t="s">
        <v>401</v>
      </c>
      <c r="E11893" t="s">
        <v>402</v>
      </c>
      <c r="F11893" t="s">
        <v>19524</v>
      </c>
      <c r="G11893" t="s">
        <v>62927</v>
      </c>
      <c r="H11893" t="s">
        <v>20239</v>
      </c>
      <c r="I11893" t="s">
        <v>38071</v>
      </c>
      <c r="J11893" t="s">
        <v>62928</v>
      </c>
      <c r="K11893" t="s">
        <v>62929</v>
      </c>
      <c r="L11893" t="s">
        <v>303</v>
      </c>
      <c r="M11893" t="s">
        <v>8505</v>
      </c>
    </row>
    <row r="11894" spans="1:13" x14ac:dyDescent="0.2">
      <c r="A11894" t="s">
        <v>38143</v>
      </c>
      <c r="B11894" t="s">
        <v>38144</v>
      </c>
      <c r="C11894" t="s">
        <v>62930</v>
      </c>
      <c r="D11894" t="s">
        <v>62327</v>
      </c>
      <c r="E11894" t="s">
        <v>62328</v>
      </c>
      <c r="F11894" t="s">
        <v>62931</v>
      </c>
      <c r="G11894" t="s">
        <v>62932</v>
      </c>
      <c r="H11894" t="s">
        <v>37991</v>
      </c>
      <c r="J11894" t="s">
        <v>62933</v>
      </c>
      <c r="K11894" t="s">
        <v>62934</v>
      </c>
      <c r="L11894" t="s">
        <v>303</v>
      </c>
      <c r="M11894" t="s">
        <v>526</v>
      </c>
    </row>
    <row r="11895" spans="1:13" x14ac:dyDescent="0.2">
      <c r="A11895" t="s">
        <v>38143</v>
      </c>
      <c r="B11895" t="s">
        <v>38144</v>
      </c>
      <c r="C11895" t="s">
        <v>62935</v>
      </c>
      <c r="D11895" t="s">
        <v>62936</v>
      </c>
      <c r="E11895" t="s">
        <v>62937</v>
      </c>
      <c r="F11895" t="s">
        <v>62938</v>
      </c>
      <c r="G11895" t="s">
        <v>62939</v>
      </c>
      <c r="H11895" t="s">
        <v>37991</v>
      </c>
      <c r="I11895" t="s">
        <v>38071</v>
      </c>
      <c r="J11895" t="s">
        <v>62940</v>
      </c>
      <c r="K11895" t="s">
        <v>62941</v>
      </c>
      <c r="L11895" t="s">
        <v>303</v>
      </c>
      <c r="M11895" t="s">
        <v>5902</v>
      </c>
    </row>
    <row r="11896" spans="1:13" x14ac:dyDescent="0.2">
      <c r="A11896" t="s">
        <v>38143</v>
      </c>
      <c r="B11896" t="s">
        <v>38144</v>
      </c>
      <c r="C11896" t="s">
        <v>62942</v>
      </c>
      <c r="D11896" t="s">
        <v>572</v>
      </c>
      <c r="E11896" t="s">
        <v>573</v>
      </c>
      <c r="F11896" t="s">
        <v>62943</v>
      </c>
      <c r="G11896" t="s">
        <v>62944</v>
      </c>
      <c r="H11896" t="s">
        <v>37991</v>
      </c>
      <c r="J11896" t="s">
        <v>62945</v>
      </c>
      <c r="K11896" t="s">
        <v>62946</v>
      </c>
      <c r="L11896" t="s">
        <v>303</v>
      </c>
      <c r="M11896" t="s">
        <v>422</v>
      </c>
    </row>
    <row r="11897" spans="1:13" x14ac:dyDescent="0.2">
      <c r="A11897" t="s">
        <v>38143</v>
      </c>
      <c r="B11897" t="s">
        <v>38144</v>
      </c>
      <c r="C11897" t="s">
        <v>62947</v>
      </c>
      <c r="D11897" t="s">
        <v>492</v>
      </c>
      <c r="E11897" t="s">
        <v>493</v>
      </c>
      <c r="F11897" t="s">
        <v>62948</v>
      </c>
      <c r="G11897" t="s">
        <v>62949</v>
      </c>
      <c r="H11897" t="s">
        <v>37991</v>
      </c>
      <c r="I11897" t="s">
        <v>38071</v>
      </c>
      <c r="J11897" t="s">
        <v>62950</v>
      </c>
      <c r="K11897" t="s">
        <v>62951</v>
      </c>
      <c r="L11897" t="s">
        <v>303</v>
      </c>
      <c r="M11897" t="s">
        <v>62952</v>
      </c>
    </row>
    <row r="11898" spans="1:13" x14ac:dyDescent="0.2">
      <c r="A11898" t="s">
        <v>38143</v>
      </c>
      <c r="B11898" t="s">
        <v>38144</v>
      </c>
      <c r="C11898" t="s">
        <v>62953</v>
      </c>
      <c r="D11898" t="s">
        <v>394</v>
      </c>
      <c r="E11898" t="s">
        <v>56159</v>
      </c>
      <c r="F11898" t="s">
        <v>62954</v>
      </c>
      <c r="G11898" t="s">
        <v>38070</v>
      </c>
      <c r="H11898" t="s">
        <v>38071</v>
      </c>
      <c r="J11898" t="s">
        <v>62955</v>
      </c>
      <c r="K11898" t="s">
        <v>62956</v>
      </c>
      <c r="L11898" t="s">
        <v>303</v>
      </c>
      <c r="M11898" t="s">
        <v>17684</v>
      </c>
    </row>
    <row r="11899" spans="1:13" x14ac:dyDescent="0.2">
      <c r="A11899" t="s">
        <v>38143</v>
      </c>
      <c r="B11899" t="s">
        <v>38144</v>
      </c>
      <c r="C11899" t="s">
        <v>62957</v>
      </c>
      <c r="D11899" t="s">
        <v>62958</v>
      </c>
      <c r="E11899" t="s">
        <v>62959</v>
      </c>
      <c r="F11899" t="s">
        <v>62960</v>
      </c>
      <c r="H11899" t="s">
        <v>61950</v>
      </c>
      <c r="I11899" t="s">
        <v>20203</v>
      </c>
      <c r="J11899" t="s">
        <v>62961</v>
      </c>
      <c r="K11899" t="s">
        <v>62962</v>
      </c>
      <c r="L11899" t="s">
        <v>303</v>
      </c>
      <c r="M11899" t="s">
        <v>41759</v>
      </c>
    </row>
    <row r="11900" spans="1:13" x14ac:dyDescent="0.2">
      <c r="A11900" t="s">
        <v>38143</v>
      </c>
      <c r="B11900" t="s">
        <v>38144</v>
      </c>
      <c r="C11900" t="s">
        <v>62963</v>
      </c>
      <c r="D11900" t="s">
        <v>11973</v>
      </c>
      <c r="E11900" t="s">
        <v>10169</v>
      </c>
      <c r="F11900" t="s">
        <v>62964</v>
      </c>
      <c r="G11900" t="s">
        <v>62965</v>
      </c>
      <c r="H11900" t="s">
        <v>62966</v>
      </c>
      <c r="I11900" t="s">
        <v>62967</v>
      </c>
      <c r="J11900" t="s">
        <v>62968</v>
      </c>
      <c r="K11900" t="s">
        <v>62969</v>
      </c>
      <c r="L11900" t="s">
        <v>303</v>
      </c>
      <c r="M11900" t="s">
        <v>17524</v>
      </c>
    </row>
    <row r="11901" spans="1:13" x14ac:dyDescent="0.2">
      <c r="A11901" t="s">
        <v>38143</v>
      </c>
      <c r="B11901" t="s">
        <v>38144</v>
      </c>
      <c r="C11901" t="s">
        <v>62970</v>
      </c>
      <c r="D11901" t="s">
        <v>513</v>
      </c>
      <c r="E11901" t="s">
        <v>2638</v>
      </c>
      <c r="F11901" t="s">
        <v>62971</v>
      </c>
      <c r="G11901" t="s">
        <v>62972</v>
      </c>
      <c r="H11901" t="s">
        <v>20218</v>
      </c>
      <c r="I11901" t="s">
        <v>20203</v>
      </c>
      <c r="J11901" t="s">
        <v>62973</v>
      </c>
      <c r="K11901" t="s">
        <v>62974</v>
      </c>
      <c r="L11901" t="s">
        <v>303</v>
      </c>
      <c r="M11901" t="s">
        <v>18733</v>
      </c>
    </row>
    <row r="11902" spans="1:13" x14ac:dyDescent="0.2">
      <c r="A11902" t="s">
        <v>38143</v>
      </c>
      <c r="B11902" t="s">
        <v>38144</v>
      </c>
      <c r="C11902" t="s">
        <v>62975</v>
      </c>
      <c r="D11902" t="s">
        <v>61998</v>
      </c>
      <c r="F11902" t="s">
        <v>20810</v>
      </c>
      <c r="G11902" t="s">
        <v>52079</v>
      </c>
      <c r="H11902" t="s">
        <v>20224</v>
      </c>
      <c r="I11902" t="s">
        <v>20203</v>
      </c>
      <c r="J11902" t="s">
        <v>62976</v>
      </c>
      <c r="K11902" t="s">
        <v>62977</v>
      </c>
      <c r="L11902" t="s">
        <v>303</v>
      </c>
      <c r="M11902" t="s">
        <v>422</v>
      </c>
    </row>
    <row r="11903" spans="1:13" x14ac:dyDescent="0.2">
      <c r="A11903" t="s">
        <v>38143</v>
      </c>
      <c r="B11903" t="s">
        <v>38144</v>
      </c>
      <c r="C11903" t="s">
        <v>62978</v>
      </c>
      <c r="D11903" t="s">
        <v>349</v>
      </c>
      <c r="F11903" t="s">
        <v>62979</v>
      </c>
      <c r="G11903" t="s">
        <v>62465</v>
      </c>
      <c r="H11903" t="s">
        <v>20239</v>
      </c>
      <c r="I11903" t="s">
        <v>38071</v>
      </c>
      <c r="J11903" t="s">
        <v>62980</v>
      </c>
      <c r="K11903" t="s">
        <v>62981</v>
      </c>
      <c r="L11903" t="s">
        <v>303</v>
      </c>
      <c r="M11903" t="s">
        <v>422</v>
      </c>
    </row>
    <row r="11904" spans="1:13" x14ac:dyDescent="0.2">
      <c r="A11904" t="s">
        <v>38143</v>
      </c>
      <c r="B11904" t="s">
        <v>38144</v>
      </c>
      <c r="C11904" t="s">
        <v>62982</v>
      </c>
      <c r="D11904" t="s">
        <v>492</v>
      </c>
      <c r="E11904" t="s">
        <v>493</v>
      </c>
      <c r="F11904" t="s">
        <v>62983</v>
      </c>
      <c r="G11904" t="s">
        <v>62984</v>
      </c>
      <c r="H11904" t="s">
        <v>38083</v>
      </c>
      <c r="I11904" t="s">
        <v>20203</v>
      </c>
      <c r="J11904" t="s">
        <v>62985</v>
      </c>
      <c r="K11904" t="s">
        <v>62986</v>
      </c>
      <c r="L11904" t="s">
        <v>303</v>
      </c>
      <c r="M11904" t="s">
        <v>4774</v>
      </c>
    </row>
    <row r="11905" spans="1:13" x14ac:dyDescent="0.2">
      <c r="A11905" t="s">
        <v>38143</v>
      </c>
      <c r="B11905" t="s">
        <v>38144</v>
      </c>
      <c r="C11905" t="s">
        <v>62987</v>
      </c>
      <c r="D11905" t="s">
        <v>349</v>
      </c>
      <c r="E11905" t="s">
        <v>424</v>
      </c>
      <c r="F11905" t="s">
        <v>62988</v>
      </c>
      <c r="G11905" t="s">
        <v>62638</v>
      </c>
      <c r="H11905" t="s">
        <v>38071</v>
      </c>
      <c r="J11905" t="s">
        <v>62989</v>
      </c>
      <c r="K11905" t="s">
        <v>62990</v>
      </c>
      <c r="L11905" t="s">
        <v>303</v>
      </c>
      <c r="M11905" t="s">
        <v>5742</v>
      </c>
    </row>
    <row r="11906" spans="1:13" x14ac:dyDescent="0.2">
      <c r="A11906" t="s">
        <v>38143</v>
      </c>
      <c r="B11906" t="s">
        <v>38144</v>
      </c>
      <c r="C11906" t="s">
        <v>62991</v>
      </c>
      <c r="D11906" t="s">
        <v>349</v>
      </c>
      <c r="F11906" t="s">
        <v>62992</v>
      </c>
      <c r="G11906" t="s">
        <v>61660</v>
      </c>
      <c r="H11906" t="s">
        <v>20203</v>
      </c>
      <c r="J11906" t="s">
        <v>62993</v>
      </c>
      <c r="K11906" t="s">
        <v>302</v>
      </c>
      <c r="L11906" t="s">
        <v>303</v>
      </c>
      <c r="M11906" t="s">
        <v>422</v>
      </c>
    </row>
    <row r="11907" spans="1:13" x14ac:dyDescent="0.2">
      <c r="A11907" t="s">
        <v>38143</v>
      </c>
      <c r="B11907" t="s">
        <v>38144</v>
      </c>
      <c r="C11907" t="s">
        <v>62994</v>
      </c>
      <c r="D11907" t="s">
        <v>572</v>
      </c>
      <c r="E11907" t="s">
        <v>573</v>
      </c>
      <c r="F11907" t="s">
        <v>62995</v>
      </c>
      <c r="G11907" t="s">
        <v>37991</v>
      </c>
      <c r="J11907" t="s">
        <v>62996</v>
      </c>
      <c r="K11907" t="s">
        <v>62997</v>
      </c>
      <c r="L11907" t="s">
        <v>303</v>
      </c>
      <c r="M11907" t="s">
        <v>2475</v>
      </c>
    </row>
    <row r="11908" spans="1:13" x14ac:dyDescent="0.2">
      <c r="A11908" t="s">
        <v>38143</v>
      </c>
      <c r="B11908" t="s">
        <v>38144</v>
      </c>
      <c r="C11908" t="s">
        <v>62998</v>
      </c>
      <c r="D11908" t="s">
        <v>492</v>
      </c>
      <c r="E11908" t="s">
        <v>493</v>
      </c>
      <c r="F11908" t="s">
        <v>48580</v>
      </c>
      <c r="H11908" t="s">
        <v>20239</v>
      </c>
      <c r="I11908" t="s">
        <v>38071</v>
      </c>
      <c r="J11908" t="s">
        <v>62999</v>
      </c>
      <c r="K11908" t="s">
        <v>63000</v>
      </c>
      <c r="L11908" t="s">
        <v>303</v>
      </c>
      <c r="M11908" t="s">
        <v>2328</v>
      </c>
    </row>
    <row r="11909" spans="1:13" x14ac:dyDescent="0.2">
      <c r="A11909" t="s">
        <v>38143</v>
      </c>
      <c r="B11909" t="s">
        <v>38144</v>
      </c>
      <c r="C11909" t="s">
        <v>63001</v>
      </c>
      <c r="D11909" t="s">
        <v>63002</v>
      </c>
      <c r="E11909" t="s">
        <v>63003</v>
      </c>
      <c r="F11909" t="s">
        <v>63004</v>
      </c>
      <c r="G11909" t="s">
        <v>981</v>
      </c>
      <c r="H11909" t="s">
        <v>63005</v>
      </c>
      <c r="I11909" t="s">
        <v>20203</v>
      </c>
      <c r="J11909" t="s">
        <v>63006</v>
      </c>
      <c r="K11909" t="s">
        <v>63007</v>
      </c>
      <c r="L11909" t="s">
        <v>303</v>
      </c>
      <c r="M11909" t="s">
        <v>8513</v>
      </c>
    </row>
    <row r="11910" spans="1:13" x14ac:dyDescent="0.2">
      <c r="A11910" t="s">
        <v>38143</v>
      </c>
      <c r="B11910" t="s">
        <v>38144</v>
      </c>
      <c r="C11910" t="s">
        <v>63008</v>
      </c>
      <c r="D11910" t="s">
        <v>401</v>
      </c>
      <c r="F11910" t="s">
        <v>1096</v>
      </c>
      <c r="G11910" t="s">
        <v>63009</v>
      </c>
      <c r="H11910" t="s">
        <v>61596</v>
      </c>
      <c r="I11910" t="s">
        <v>63010</v>
      </c>
      <c r="J11910" t="s">
        <v>63011</v>
      </c>
      <c r="K11910" t="s">
        <v>63012</v>
      </c>
      <c r="L11910" t="s">
        <v>303</v>
      </c>
      <c r="M11910" t="s">
        <v>40816</v>
      </c>
    </row>
    <row r="11911" spans="1:13" x14ac:dyDescent="0.2">
      <c r="A11911" t="s">
        <v>38143</v>
      </c>
      <c r="B11911" t="s">
        <v>38144</v>
      </c>
      <c r="C11911" t="s">
        <v>63013</v>
      </c>
      <c r="D11911" t="s">
        <v>63014</v>
      </c>
      <c r="E11911" t="s">
        <v>46353</v>
      </c>
      <c r="F11911" t="s">
        <v>63015</v>
      </c>
      <c r="G11911" t="s">
        <v>62932</v>
      </c>
      <c r="H11911" t="s">
        <v>37991</v>
      </c>
      <c r="I11911" t="s">
        <v>38071</v>
      </c>
      <c r="J11911" t="s">
        <v>63016</v>
      </c>
      <c r="K11911" t="s">
        <v>63017</v>
      </c>
      <c r="L11911" t="s">
        <v>303</v>
      </c>
      <c r="M11911" t="s">
        <v>8652</v>
      </c>
    </row>
    <row r="11912" spans="1:13" x14ac:dyDescent="0.2">
      <c r="A11912" t="s">
        <v>38143</v>
      </c>
      <c r="B11912" t="s">
        <v>38144</v>
      </c>
      <c r="C11912" t="s">
        <v>63018</v>
      </c>
      <c r="D11912" t="s">
        <v>63019</v>
      </c>
      <c r="E11912" t="s">
        <v>63020</v>
      </c>
      <c r="F11912" t="s">
        <v>63021</v>
      </c>
      <c r="G11912" t="s">
        <v>63022</v>
      </c>
      <c r="H11912" t="s">
        <v>20218</v>
      </c>
      <c r="I11912" t="s">
        <v>20203</v>
      </c>
      <c r="J11912" t="s">
        <v>63023</v>
      </c>
      <c r="K11912" t="s">
        <v>63024</v>
      </c>
      <c r="L11912" t="s">
        <v>303</v>
      </c>
      <c r="M11912" t="s">
        <v>63025</v>
      </c>
    </row>
    <row r="11913" spans="1:13" x14ac:dyDescent="0.2">
      <c r="A11913" t="s">
        <v>38143</v>
      </c>
      <c r="B11913" t="s">
        <v>38144</v>
      </c>
      <c r="C11913" t="s">
        <v>63026</v>
      </c>
      <c r="D11913" t="s">
        <v>401</v>
      </c>
      <c r="E11913" t="s">
        <v>402</v>
      </c>
      <c r="F11913" t="s">
        <v>19524</v>
      </c>
      <c r="G11913" t="s">
        <v>63027</v>
      </c>
      <c r="H11913" t="s">
        <v>62255</v>
      </c>
      <c r="I11913" t="s">
        <v>63028</v>
      </c>
      <c r="J11913" t="s">
        <v>63029</v>
      </c>
      <c r="K11913" t="s">
        <v>63030</v>
      </c>
      <c r="L11913" t="s">
        <v>303</v>
      </c>
      <c r="M11913" t="s">
        <v>12441</v>
      </c>
    </row>
    <row r="11914" spans="1:13" x14ac:dyDescent="0.2">
      <c r="A11914" t="s">
        <v>38143</v>
      </c>
      <c r="B11914" t="s">
        <v>38144</v>
      </c>
      <c r="C11914" t="s">
        <v>63031</v>
      </c>
      <c r="D11914" t="s">
        <v>63032</v>
      </c>
      <c r="E11914" t="s">
        <v>63033</v>
      </c>
      <c r="F11914" t="s">
        <v>63034</v>
      </c>
      <c r="H11914" t="s">
        <v>55211</v>
      </c>
      <c r="I11914" t="s">
        <v>20203</v>
      </c>
      <c r="J11914" t="s">
        <v>63035</v>
      </c>
      <c r="K11914" t="s">
        <v>63036</v>
      </c>
      <c r="L11914" t="s">
        <v>303</v>
      </c>
      <c r="M11914" t="s">
        <v>52748</v>
      </c>
    </row>
    <row r="11915" spans="1:13" x14ac:dyDescent="0.2">
      <c r="A11915" t="s">
        <v>38143</v>
      </c>
      <c r="B11915" t="s">
        <v>38144</v>
      </c>
      <c r="C11915" t="s">
        <v>63037</v>
      </c>
      <c r="D11915" t="s">
        <v>63038</v>
      </c>
      <c r="E11915" t="s">
        <v>63039</v>
      </c>
      <c r="F11915" t="s">
        <v>63040</v>
      </c>
      <c r="G11915" t="s">
        <v>63041</v>
      </c>
      <c r="H11915" t="s">
        <v>61772</v>
      </c>
      <c r="I11915" t="s">
        <v>20203</v>
      </c>
      <c r="J11915" t="s">
        <v>63042</v>
      </c>
      <c r="K11915" t="s">
        <v>63043</v>
      </c>
      <c r="L11915" t="s">
        <v>303</v>
      </c>
      <c r="M11915" t="s">
        <v>9333</v>
      </c>
    </row>
    <row r="11916" spans="1:13" x14ac:dyDescent="0.2">
      <c r="A11916" t="s">
        <v>38143</v>
      </c>
      <c r="B11916" t="s">
        <v>38144</v>
      </c>
      <c r="C11916" t="s">
        <v>63044</v>
      </c>
      <c r="D11916" t="s">
        <v>63045</v>
      </c>
      <c r="E11916" t="s">
        <v>63046</v>
      </c>
      <c r="F11916" t="s">
        <v>63047</v>
      </c>
      <c r="H11916" t="s">
        <v>63048</v>
      </c>
      <c r="I11916" t="s">
        <v>20203</v>
      </c>
      <c r="J11916" t="s">
        <v>63049</v>
      </c>
      <c r="K11916" t="s">
        <v>63050</v>
      </c>
      <c r="L11916" t="s">
        <v>303</v>
      </c>
      <c r="M11916" t="s">
        <v>23480</v>
      </c>
    </row>
    <row r="11917" spans="1:13" x14ac:dyDescent="0.2">
      <c r="A11917" t="s">
        <v>38143</v>
      </c>
      <c r="B11917" t="s">
        <v>38144</v>
      </c>
      <c r="C11917" t="s">
        <v>63051</v>
      </c>
      <c r="D11917" t="s">
        <v>513</v>
      </c>
      <c r="F11917" t="s">
        <v>63052</v>
      </c>
      <c r="H11917" t="s">
        <v>61760</v>
      </c>
      <c r="I11917" t="s">
        <v>38071</v>
      </c>
      <c r="J11917" t="s">
        <v>63053</v>
      </c>
      <c r="K11917" t="s">
        <v>63054</v>
      </c>
      <c r="L11917" t="s">
        <v>303</v>
      </c>
      <c r="M11917" t="s">
        <v>7118</v>
      </c>
    </row>
    <row r="11918" spans="1:13" x14ac:dyDescent="0.2">
      <c r="A11918" t="s">
        <v>38143</v>
      </c>
      <c r="B11918" t="s">
        <v>38144</v>
      </c>
      <c r="C11918" t="s">
        <v>63055</v>
      </c>
      <c r="D11918" t="s">
        <v>63056</v>
      </c>
      <c r="E11918" t="s">
        <v>63057</v>
      </c>
      <c r="F11918" t="s">
        <v>63058</v>
      </c>
      <c r="G11918" t="s">
        <v>28082</v>
      </c>
      <c r="H11918" t="s">
        <v>20224</v>
      </c>
      <c r="I11918" t="s">
        <v>20203</v>
      </c>
      <c r="J11918" t="s">
        <v>63059</v>
      </c>
      <c r="K11918" t="s">
        <v>63060</v>
      </c>
      <c r="L11918" t="s">
        <v>303</v>
      </c>
      <c r="M11918" t="s">
        <v>3872</v>
      </c>
    </row>
    <row r="11919" spans="1:13" x14ac:dyDescent="0.2">
      <c r="A11919" t="s">
        <v>38143</v>
      </c>
      <c r="B11919" t="s">
        <v>38144</v>
      </c>
      <c r="C11919" t="s">
        <v>63061</v>
      </c>
      <c r="D11919" t="s">
        <v>63062</v>
      </c>
      <c r="E11919" t="s">
        <v>63063</v>
      </c>
      <c r="F11919" t="s">
        <v>63064</v>
      </c>
      <c r="G11919" t="s">
        <v>63065</v>
      </c>
      <c r="H11919" t="s">
        <v>20203</v>
      </c>
      <c r="J11919" t="s">
        <v>63066</v>
      </c>
      <c r="K11919" t="s">
        <v>63067</v>
      </c>
      <c r="L11919" t="s">
        <v>303</v>
      </c>
      <c r="M11919" t="s">
        <v>41568</v>
      </c>
    </row>
    <row r="11920" spans="1:13" x14ac:dyDescent="0.2">
      <c r="A11920" t="s">
        <v>38143</v>
      </c>
      <c r="B11920" t="s">
        <v>38144</v>
      </c>
      <c r="C11920" t="s">
        <v>63068</v>
      </c>
      <c r="D11920" t="s">
        <v>349</v>
      </c>
      <c r="F11920" t="s">
        <v>63069</v>
      </c>
      <c r="H11920" t="s">
        <v>61651</v>
      </c>
      <c r="I11920" t="s">
        <v>20203</v>
      </c>
      <c r="J11920" t="s">
        <v>63070</v>
      </c>
      <c r="K11920" t="s">
        <v>63071</v>
      </c>
      <c r="L11920" t="s">
        <v>303</v>
      </c>
      <c r="M11920" t="s">
        <v>422</v>
      </c>
    </row>
    <row r="11921" spans="1:13" x14ac:dyDescent="0.2">
      <c r="A11921" t="s">
        <v>38143</v>
      </c>
      <c r="B11921" t="s">
        <v>38144</v>
      </c>
      <c r="C11921" t="s">
        <v>63072</v>
      </c>
      <c r="D11921" t="s">
        <v>63073</v>
      </c>
      <c r="E11921" t="s">
        <v>63074</v>
      </c>
      <c r="F11921" t="s">
        <v>12977</v>
      </c>
      <c r="G11921" t="s">
        <v>63075</v>
      </c>
      <c r="H11921" t="s">
        <v>63076</v>
      </c>
      <c r="I11921" t="s">
        <v>62408</v>
      </c>
      <c r="J11921" t="s">
        <v>63077</v>
      </c>
      <c r="K11921" t="s">
        <v>63078</v>
      </c>
      <c r="L11921" t="s">
        <v>303</v>
      </c>
      <c r="M11921" t="s">
        <v>13575</v>
      </c>
    </row>
    <row r="11922" spans="1:13" x14ac:dyDescent="0.2">
      <c r="A11922" t="s">
        <v>38143</v>
      </c>
      <c r="B11922" t="s">
        <v>38144</v>
      </c>
      <c r="C11922" t="s">
        <v>63079</v>
      </c>
      <c r="D11922" t="s">
        <v>349</v>
      </c>
      <c r="E11922" t="s">
        <v>424</v>
      </c>
      <c r="F11922" t="s">
        <v>981</v>
      </c>
      <c r="H11922" t="s">
        <v>63080</v>
      </c>
      <c r="I11922" t="s">
        <v>20203</v>
      </c>
      <c r="J11922" t="s">
        <v>63081</v>
      </c>
      <c r="K11922" t="s">
        <v>63082</v>
      </c>
      <c r="L11922" t="s">
        <v>303</v>
      </c>
      <c r="M11922" t="s">
        <v>2532</v>
      </c>
    </row>
    <row r="11923" spans="1:13" x14ac:dyDescent="0.2">
      <c r="A11923" t="s">
        <v>38143</v>
      </c>
      <c r="B11923" t="s">
        <v>38144</v>
      </c>
      <c r="C11923" t="s">
        <v>63083</v>
      </c>
      <c r="D11923" t="s">
        <v>349</v>
      </c>
      <c r="E11923" t="s">
        <v>1355</v>
      </c>
      <c r="F11923" t="s">
        <v>63084</v>
      </c>
      <c r="G11923" t="s">
        <v>38082</v>
      </c>
      <c r="H11923" t="s">
        <v>38083</v>
      </c>
      <c r="I11923" t="s">
        <v>20203</v>
      </c>
      <c r="J11923" t="s">
        <v>63085</v>
      </c>
      <c r="K11923" t="s">
        <v>63086</v>
      </c>
      <c r="L11923" t="s">
        <v>303</v>
      </c>
      <c r="M11923" t="s">
        <v>422</v>
      </c>
    </row>
    <row r="11924" spans="1:13" x14ac:dyDescent="0.2">
      <c r="A11924" t="s">
        <v>38143</v>
      </c>
      <c r="B11924" t="s">
        <v>38144</v>
      </c>
      <c r="C11924" t="s">
        <v>63087</v>
      </c>
      <c r="D11924" t="s">
        <v>63088</v>
      </c>
      <c r="E11924" t="s">
        <v>63089</v>
      </c>
      <c r="F11924" t="s">
        <v>63090</v>
      </c>
      <c r="G11924" t="s">
        <v>63091</v>
      </c>
      <c r="H11924" t="s">
        <v>61982</v>
      </c>
      <c r="I11924" t="s">
        <v>20203</v>
      </c>
      <c r="J11924" t="s">
        <v>63092</v>
      </c>
      <c r="K11924" t="s">
        <v>63093</v>
      </c>
      <c r="L11924" t="s">
        <v>303</v>
      </c>
      <c r="M11924" t="s">
        <v>2973</v>
      </c>
    </row>
    <row r="11925" spans="1:13" x14ac:dyDescent="0.2">
      <c r="A11925" t="s">
        <v>38143</v>
      </c>
      <c r="B11925" t="s">
        <v>38144</v>
      </c>
      <c r="C11925" t="s">
        <v>63094</v>
      </c>
      <c r="D11925" t="s">
        <v>844</v>
      </c>
      <c r="E11925" t="s">
        <v>296</v>
      </c>
      <c r="F11925" t="s">
        <v>63095</v>
      </c>
      <c r="H11925" t="s">
        <v>56762</v>
      </c>
      <c r="I11925" t="s">
        <v>38071</v>
      </c>
      <c r="J11925" t="s">
        <v>62771</v>
      </c>
      <c r="K11925" t="s">
        <v>63096</v>
      </c>
      <c r="L11925" t="s">
        <v>303</v>
      </c>
      <c r="M11925" t="s">
        <v>8513</v>
      </c>
    </row>
    <row r="11926" spans="1:13" x14ac:dyDescent="0.2">
      <c r="A11926" t="s">
        <v>38143</v>
      </c>
      <c r="B11926" t="s">
        <v>38144</v>
      </c>
      <c r="C11926" t="s">
        <v>63097</v>
      </c>
      <c r="D11926" t="s">
        <v>349</v>
      </c>
      <c r="F11926" t="s">
        <v>63098</v>
      </c>
      <c r="G11926" t="s">
        <v>62448</v>
      </c>
      <c r="H11926" t="s">
        <v>38071</v>
      </c>
      <c r="J11926" t="s">
        <v>63099</v>
      </c>
      <c r="K11926" t="s">
        <v>63100</v>
      </c>
      <c r="L11926" t="s">
        <v>303</v>
      </c>
      <c r="M11926" t="s">
        <v>422</v>
      </c>
    </row>
    <row r="11927" spans="1:13" x14ac:dyDescent="0.2">
      <c r="A11927" t="s">
        <v>38143</v>
      </c>
      <c r="B11927" t="s">
        <v>38144</v>
      </c>
      <c r="C11927" t="s">
        <v>63101</v>
      </c>
      <c r="D11927" t="s">
        <v>572</v>
      </c>
      <c r="E11927" t="s">
        <v>573</v>
      </c>
      <c r="F11927" t="s">
        <v>63102</v>
      </c>
      <c r="G11927" t="s">
        <v>62084</v>
      </c>
      <c r="H11927" t="s">
        <v>20203</v>
      </c>
      <c r="J11927" t="s">
        <v>63103</v>
      </c>
      <c r="K11927" t="s">
        <v>63104</v>
      </c>
      <c r="L11927" t="s">
        <v>303</v>
      </c>
      <c r="M11927" t="s">
        <v>3883</v>
      </c>
    </row>
    <row r="11928" spans="1:13" x14ac:dyDescent="0.2">
      <c r="A11928" t="s">
        <v>38143</v>
      </c>
      <c r="B11928" t="s">
        <v>38144</v>
      </c>
      <c r="C11928" t="s">
        <v>63105</v>
      </c>
      <c r="D11928" t="s">
        <v>62600</v>
      </c>
      <c r="E11928" t="s">
        <v>63106</v>
      </c>
      <c r="F11928" t="s">
        <v>63107</v>
      </c>
      <c r="G11928" t="s">
        <v>63108</v>
      </c>
      <c r="H11928" t="s">
        <v>38070</v>
      </c>
      <c r="I11928" t="s">
        <v>38071</v>
      </c>
      <c r="J11928" t="s">
        <v>63109</v>
      </c>
      <c r="K11928" t="s">
        <v>63110</v>
      </c>
      <c r="L11928" t="s">
        <v>303</v>
      </c>
      <c r="M11928" t="s">
        <v>63111</v>
      </c>
    </row>
    <row r="11929" spans="1:13" x14ac:dyDescent="0.2">
      <c r="A11929" t="s">
        <v>38143</v>
      </c>
      <c r="B11929" t="s">
        <v>38144</v>
      </c>
      <c r="C11929" t="s">
        <v>63112</v>
      </c>
      <c r="D11929" t="s">
        <v>572</v>
      </c>
      <c r="E11929" t="s">
        <v>573</v>
      </c>
      <c r="F11929" t="s">
        <v>63113</v>
      </c>
      <c r="G11929" t="s">
        <v>63114</v>
      </c>
      <c r="H11929" t="s">
        <v>63115</v>
      </c>
      <c r="I11929" t="s">
        <v>63116</v>
      </c>
      <c r="J11929" t="s">
        <v>63117</v>
      </c>
      <c r="K11929" t="s">
        <v>63118</v>
      </c>
      <c r="L11929" t="s">
        <v>303</v>
      </c>
      <c r="M11929" t="s">
        <v>63119</v>
      </c>
    </row>
    <row r="11930" spans="1:13" x14ac:dyDescent="0.2">
      <c r="A11930" t="s">
        <v>38143</v>
      </c>
      <c r="B11930" t="s">
        <v>38144</v>
      </c>
      <c r="C11930" t="s">
        <v>63120</v>
      </c>
      <c r="D11930" t="s">
        <v>572</v>
      </c>
      <c r="E11930" t="s">
        <v>573</v>
      </c>
      <c r="F11930" t="s">
        <v>63121</v>
      </c>
      <c r="G11930" t="s">
        <v>61679</v>
      </c>
      <c r="H11930" t="s">
        <v>20203</v>
      </c>
      <c r="J11930" t="s">
        <v>61680</v>
      </c>
      <c r="K11930" t="s">
        <v>63122</v>
      </c>
      <c r="L11930" t="s">
        <v>303</v>
      </c>
      <c r="M11930" t="s">
        <v>3883</v>
      </c>
    </row>
    <row r="11931" spans="1:13" x14ac:dyDescent="0.2">
      <c r="A11931" t="s">
        <v>38143</v>
      </c>
      <c r="B11931" t="s">
        <v>38144</v>
      </c>
      <c r="C11931" t="s">
        <v>63123</v>
      </c>
      <c r="D11931" t="s">
        <v>349</v>
      </c>
      <c r="E11931" t="s">
        <v>1348</v>
      </c>
      <c r="F11931" t="s">
        <v>484</v>
      </c>
      <c r="G11931" t="s">
        <v>63124</v>
      </c>
      <c r="H11931" t="s">
        <v>63125</v>
      </c>
      <c r="I11931" t="s">
        <v>20203</v>
      </c>
      <c r="J11931" t="s">
        <v>63126</v>
      </c>
      <c r="K11931" t="s">
        <v>63127</v>
      </c>
      <c r="L11931" t="s">
        <v>303</v>
      </c>
      <c r="M11931" t="s">
        <v>63128</v>
      </c>
    </row>
    <row r="11932" spans="1:13" x14ac:dyDescent="0.2">
      <c r="A11932" t="s">
        <v>38143</v>
      </c>
      <c r="B11932" t="s">
        <v>38144</v>
      </c>
      <c r="C11932" t="s">
        <v>63129</v>
      </c>
      <c r="D11932" t="s">
        <v>63130</v>
      </c>
      <c r="E11932" t="s">
        <v>63131</v>
      </c>
      <c r="F11932" t="s">
        <v>63132</v>
      </c>
      <c r="G11932" t="s">
        <v>61896</v>
      </c>
      <c r="H11932" t="s">
        <v>20203</v>
      </c>
      <c r="J11932" t="s">
        <v>63133</v>
      </c>
      <c r="K11932" t="s">
        <v>63134</v>
      </c>
      <c r="L11932" t="s">
        <v>303</v>
      </c>
      <c r="M11932" t="s">
        <v>3539</v>
      </c>
    </row>
    <row r="11933" spans="1:13" x14ac:dyDescent="0.2">
      <c r="A11933" t="s">
        <v>38143</v>
      </c>
      <c r="B11933" t="s">
        <v>38144</v>
      </c>
      <c r="C11933" t="s">
        <v>63135</v>
      </c>
      <c r="D11933" t="s">
        <v>572</v>
      </c>
      <c r="E11933" t="s">
        <v>573</v>
      </c>
      <c r="F11933" t="s">
        <v>3999</v>
      </c>
      <c r="G11933" t="s">
        <v>63136</v>
      </c>
      <c r="H11933" t="s">
        <v>63137</v>
      </c>
      <c r="I11933" t="s">
        <v>63138</v>
      </c>
      <c r="J11933" t="s">
        <v>63139</v>
      </c>
      <c r="K11933" t="s">
        <v>63140</v>
      </c>
      <c r="L11933" t="s">
        <v>303</v>
      </c>
      <c r="M11933" t="s">
        <v>3883</v>
      </c>
    </row>
    <row r="11934" spans="1:13" x14ac:dyDescent="0.2">
      <c r="A11934" t="s">
        <v>38143</v>
      </c>
      <c r="B11934" t="s">
        <v>38144</v>
      </c>
      <c r="C11934" t="s">
        <v>63141</v>
      </c>
      <c r="D11934" t="s">
        <v>63142</v>
      </c>
      <c r="E11934" t="s">
        <v>16682</v>
      </c>
      <c r="F11934" t="s">
        <v>63143</v>
      </c>
      <c r="H11934" t="s">
        <v>20254</v>
      </c>
      <c r="I11934" t="s">
        <v>20203</v>
      </c>
      <c r="J11934" t="s">
        <v>63144</v>
      </c>
      <c r="K11934" t="s">
        <v>63145</v>
      </c>
      <c r="L11934" t="s">
        <v>303</v>
      </c>
      <c r="M11934" t="s">
        <v>5839</v>
      </c>
    </row>
    <row r="11935" spans="1:13" x14ac:dyDescent="0.2">
      <c r="A11935" t="s">
        <v>38143</v>
      </c>
      <c r="B11935" t="s">
        <v>38144</v>
      </c>
      <c r="C11935" t="s">
        <v>63146</v>
      </c>
      <c r="D11935" t="s">
        <v>492</v>
      </c>
      <c r="E11935" t="s">
        <v>493</v>
      </c>
      <c r="F11935" t="s">
        <v>63147</v>
      </c>
      <c r="G11935" t="s">
        <v>61896</v>
      </c>
      <c r="H11935" t="s">
        <v>38083</v>
      </c>
      <c r="I11935" t="s">
        <v>20203</v>
      </c>
      <c r="J11935" t="s">
        <v>63148</v>
      </c>
      <c r="K11935" t="s">
        <v>63149</v>
      </c>
      <c r="L11935" t="s">
        <v>303</v>
      </c>
      <c r="M11935" t="s">
        <v>33861</v>
      </c>
    </row>
    <row r="11936" spans="1:13" x14ac:dyDescent="0.2">
      <c r="A11936" t="s">
        <v>38143</v>
      </c>
      <c r="B11936" t="s">
        <v>38144</v>
      </c>
      <c r="C11936" t="s">
        <v>63150</v>
      </c>
      <c r="D11936" t="s">
        <v>572</v>
      </c>
      <c r="E11936" t="s">
        <v>573</v>
      </c>
      <c r="F11936" t="s">
        <v>63151</v>
      </c>
      <c r="G11936" t="s">
        <v>62477</v>
      </c>
      <c r="H11936" t="s">
        <v>38071</v>
      </c>
      <c r="J11936" t="s">
        <v>62478</v>
      </c>
      <c r="K11936" t="s">
        <v>63152</v>
      </c>
      <c r="L11936" t="s">
        <v>303</v>
      </c>
      <c r="M11936" t="s">
        <v>2973</v>
      </c>
    </row>
    <row r="11937" spans="1:13" x14ac:dyDescent="0.2">
      <c r="A11937" t="s">
        <v>38143</v>
      </c>
      <c r="B11937" t="s">
        <v>38144</v>
      </c>
      <c r="C11937" t="s">
        <v>63153</v>
      </c>
      <c r="D11937" t="s">
        <v>62600</v>
      </c>
      <c r="F11937" t="s">
        <v>63154</v>
      </c>
      <c r="G11937" t="s">
        <v>62250</v>
      </c>
      <c r="H11937" t="s">
        <v>61866</v>
      </c>
      <c r="I11937" t="s">
        <v>20203</v>
      </c>
      <c r="J11937" t="s">
        <v>63155</v>
      </c>
      <c r="K11937" t="s">
        <v>302</v>
      </c>
      <c r="L11937" t="s">
        <v>303</v>
      </c>
      <c r="M11937" t="s">
        <v>63156</v>
      </c>
    </row>
    <row r="11938" spans="1:13" x14ac:dyDescent="0.2">
      <c r="A11938" t="s">
        <v>38143</v>
      </c>
      <c r="B11938" t="s">
        <v>38144</v>
      </c>
      <c r="C11938" t="s">
        <v>63157</v>
      </c>
      <c r="D11938" t="s">
        <v>366</v>
      </c>
      <c r="E11938" t="s">
        <v>1215</v>
      </c>
      <c r="F11938" t="s">
        <v>3526</v>
      </c>
      <c r="G11938" t="s">
        <v>63158</v>
      </c>
      <c r="H11938" t="s">
        <v>63159</v>
      </c>
      <c r="I11938" t="s">
        <v>20203</v>
      </c>
      <c r="J11938" t="s">
        <v>63160</v>
      </c>
      <c r="K11938" t="s">
        <v>63161</v>
      </c>
      <c r="L11938" t="s">
        <v>303</v>
      </c>
      <c r="M11938" t="s">
        <v>57765</v>
      </c>
    </row>
    <row r="11939" spans="1:13" x14ac:dyDescent="0.2">
      <c r="A11939" t="s">
        <v>38143</v>
      </c>
      <c r="B11939" t="s">
        <v>38144</v>
      </c>
      <c r="C11939" t="s">
        <v>63162</v>
      </c>
      <c r="D11939" t="s">
        <v>394</v>
      </c>
      <c r="E11939" t="s">
        <v>1809</v>
      </c>
      <c r="F11939" t="s">
        <v>63163</v>
      </c>
      <c r="G11939" t="s">
        <v>61612</v>
      </c>
      <c r="H11939" t="s">
        <v>20218</v>
      </c>
      <c r="I11939" t="s">
        <v>20203</v>
      </c>
      <c r="J11939" t="s">
        <v>63164</v>
      </c>
      <c r="K11939" t="s">
        <v>63165</v>
      </c>
      <c r="L11939" t="s">
        <v>303</v>
      </c>
      <c r="M11939" t="s">
        <v>11462</v>
      </c>
    </row>
    <row r="11940" spans="1:13" x14ac:dyDescent="0.2">
      <c r="A11940" t="s">
        <v>38143</v>
      </c>
      <c r="B11940" t="s">
        <v>38144</v>
      </c>
      <c r="C11940" t="s">
        <v>63166</v>
      </c>
      <c r="D11940" t="s">
        <v>349</v>
      </c>
      <c r="E11940" t="s">
        <v>1348</v>
      </c>
      <c r="F11940" t="s">
        <v>63167</v>
      </c>
      <c r="G11940" t="s">
        <v>61639</v>
      </c>
      <c r="H11940" t="s">
        <v>20224</v>
      </c>
      <c r="I11940" t="s">
        <v>20203</v>
      </c>
      <c r="J11940" t="s">
        <v>63168</v>
      </c>
      <c r="K11940" t="s">
        <v>63169</v>
      </c>
      <c r="L11940" t="s">
        <v>303</v>
      </c>
      <c r="M11940" t="s">
        <v>32565</v>
      </c>
    </row>
    <row r="11941" spans="1:13" x14ac:dyDescent="0.2">
      <c r="A11941" t="s">
        <v>38143</v>
      </c>
      <c r="B11941" t="s">
        <v>38144</v>
      </c>
      <c r="C11941" t="s">
        <v>63170</v>
      </c>
      <c r="D11941" t="s">
        <v>572</v>
      </c>
      <c r="E11941" t="s">
        <v>573</v>
      </c>
      <c r="F11941" t="s">
        <v>63171</v>
      </c>
      <c r="G11941" t="s">
        <v>3166</v>
      </c>
      <c r="H11941" t="s">
        <v>63172</v>
      </c>
      <c r="I11941" t="s">
        <v>20203</v>
      </c>
      <c r="J11941" t="s">
        <v>63173</v>
      </c>
      <c r="K11941" t="s">
        <v>63174</v>
      </c>
      <c r="L11941" t="s">
        <v>303</v>
      </c>
      <c r="M11941" t="s">
        <v>3883</v>
      </c>
    </row>
    <row r="11942" spans="1:13" x14ac:dyDescent="0.2">
      <c r="A11942" t="s">
        <v>38143</v>
      </c>
      <c r="B11942" t="s">
        <v>38144</v>
      </c>
      <c r="C11942" t="s">
        <v>63175</v>
      </c>
      <c r="D11942" t="s">
        <v>572</v>
      </c>
      <c r="E11942" t="s">
        <v>573</v>
      </c>
      <c r="F11942" t="s">
        <v>63176</v>
      </c>
      <c r="G11942" t="s">
        <v>63177</v>
      </c>
      <c r="H11942" t="s">
        <v>62393</v>
      </c>
      <c r="I11942" t="s">
        <v>20203</v>
      </c>
      <c r="J11942" t="s">
        <v>63178</v>
      </c>
      <c r="K11942" t="s">
        <v>63179</v>
      </c>
      <c r="L11942" t="s">
        <v>303</v>
      </c>
      <c r="M11942" t="s">
        <v>3883</v>
      </c>
    </row>
    <row r="11943" spans="1:13" x14ac:dyDescent="0.2">
      <c r="A11943" t="s">
        <v>38143</v>
      </c>
      <c r="B11943" t="s">
        <v>38144</v>
      </c>
      <c r="C11943" t="s">
        <v>63180</v>
      </c>
      <c r="D11943" t="s">
        <v>8198</v>
      </c>
      <c r="E11943" t="s">
        <v>5074</v>
      </c>
      <c r="F11943" t="s">
        <v>27708</v>
      </c>
      <c r="G11943" t="s">
        <v>63181</v>
      </c>
      <c r="H11943" t="s">
        <v>20218</v>
      </c>
      <c r="I11943" t="s">
        <v>20203</v>
      </c>
      <c r="J11943" t="s">
        <v>63182</v>
      </c>
      <c r="K11943" t="s">
        <v>63183</v>
      </c>
      <c r="L11943" t="s">
        <v>303</v>
      </c>
      <c r="M11943" t="s">
        <v>2233</v>
      </c>
    </row>
    <row r="11944" spans="1:13" x14ac:dyDescent="0.2">
      <c r="A11944" t="s">
        <v>38143</v>
      </c>
      <c r="B11944" t="s">
        <v>38144</v>
      </c>
      <c r="C11944" t="s">
        <v>63184</v>
      </c>
      <c r="D11944" t="s">
        <v>349</v>
      </c>
      <c r="E11944" t="s">
        <v>1348</v>
      </c>
      <c r="F11944" t="s">
        <v>63185</v>
      </c>
      <c r="H11944" t="s">
        <v>61807</v>
      </c>
      <c r="I11944" t="s">
        <v>20203</v>
      </c>
      <c r="J11944" t="s">
        <v>63186</v>
      </c>
      <c r="K11944" t="s">
        <v>63187</v>
      </c>
      <c r="L11944" t="s">
        <v>303</v>
      </c>
      <c r="M11944" t="s">
        <v>518</v>
      </c>
    </row>
    <row r="11945" spans="1:13" x14ac:dyDescent="0.2">
      <c r="A11945" t="s">
        <v>38143</v>
      </c>
      <c r="B11945" t="s">
        <v>38144</v>
      </c>
      <c r="C11945" t="s">
        <v>63188</v>
      </c>
      <c r="D11945" t="s">
        <v>572</v>
      </c>
      <c r="E11945" t="s">
        <v>573</v>
      </c>
      <c r="F11945" t="s">
        <v>484</v>
      </c>
      <c r="G11945" t="s">
        <v>63189</v>
      </c>
      <c r="H11945" t="s">
        <v>63190</v>
      </c>
      <c r="I11945" t="s">
        <v>63191</v>
      </c>
      <c r="J11945" t="s">
        <v>63192</v>
      </c>
      <c r="K11945" t="s">
        <v>63193</v>
      </c>
      <c r="L11945" t="s">
        <v>303</v>
      </c>
      <c r="M11945" t="s">
        <v>17684</v>
      </c>
    </row>
    <row r="11946" spans="1:13" x14ac:dyDescent="0.2">
      <c r="A11946" t="s">
        <v>38143</v>
      </c>
      <c r="B11946" t="s">
        <v>38144</v>
      </c>
      <c r="C11946" t="s">
        <v>63194</v>
      </c>
      <c r="D11946" t="s">
        <v>2857</v>
      </c>
      <c r="E11946" t="s">
        <v>2858</v>
      </c>
      <c r="F11946" t="s">
        <v>63195</v>
      </c>
      <c r="G11946" t="s">
        <v>63196</v>
      </c>
      <c r="H11946" t="s">
        <v>38071</v>
      </c>
      <c r="J11946" t="s">
        <v>63197</v>
      </c>
      <c r="K11946" t="s">
        <v>63198</v>
      </c>
      <c r="L11946" t="s">
        <v>303</v>
      </c>
      <c r="M11946" t="s">
        <v>10305</v>
      </c>
    </row>
    <row r="11947" spans="1:13" x14ac:dyDescent="0.2">
      <c r="A11947" t="s">
        <v>38143</v>
      </c>
      <c r="B11947" t="s">
        <v>38144</v>
      </c>
      <c r="C11947" t="s">
        <v>63199</v>
      </c>
      <c r="D11947" t="s">
        <v>492</v>
      </c>
      <c r="E11947" t="s">
        <v>493</v>
      </c>
      <c r="F11947" t="s">
        <v>63200</v>
      </c>
      <c r="G11947" t="s">
        <v>49511</v>
      </c>
      <c r="H11947" t="s">
        <v>38070</v>
      </c>
      <c r="I11947" t="s">
        <v>38071</v>
      </c>
      <c r="J11947" t="s">
        <v>63201</v>
      </c>
      <c r="K11947" t="s">
        <v>63202</v>
      </c>
      <c r="L11947" t="s">
        <v>303</v>
      </c>
      <c r="M11947" t="s">
        <v>63203</v>
      </c>
    </row>
    <row r="11948" spans="1:13" x14ac:dyDescent="0.2">
      <c r="A11948" t="s">
        <v>38143</v>
      </c>
      <c r="B11948" t="s">
        <v>38144</v>
      </c>
      <c r="C11948" t="s">
        <v>63204</v>
      </c>
      <c r="D11948" t="s">
        <v>349</v>
      </c>
      <c r="E11948" t="s">
        <v>424</v>
      </c>
      <c r="F11948" t="s">
        <v>63205</v>
      </c>
      <c r="G11948" t="s">
        <v>61950</v>
      </c>
      <c r="H11948" t="s">
        <v>20203</v>
      </c>
      <c r="J11948" t="s">
        <v>63206</v>
      </c>
      <c r="K11948" t="s">
        <v>63207</v>
      </c>
      <c r="L11948" t="s">
        <v>303</v>
      </c>
      <c r="M11948" t="s">
        <v>1630</v>
      </c>
    </row>
    <row r="11949" spans="1:13" x14ac:dyDescent="0.2">
      <c r="A11949" t="s">
        <v>38143</v>
      </c>
      <c r="B11949" t="s">
        <v>38144</v>
      </c>
      <c r="C11949" t="s">
        <v>63208</v>
      </c>
      <c r="D11949" t="s">
        <v>492</v>
      </c>
      <c r="E11949" t="s">
        <v>493</v>
      </c>
      <c r="F11949" t="s">
        <v>63209</v>
      </c>
      <c r="G11949" t="s">
        <v>63210</v>
      </c>
      <c r="H11949" t="s">
        <v>38083</v>
      </c>
      <c r="I11949" t="s">
        <v>20203</v>
      </c>
      <c r="J11949" t="s">
        <v>63211</v>
      </c>
      <c r="K11949" t="s">
        <v>63212</v>
      </c>
      <c r="L11949" t="s">
        <v>303</v>
      </c>
      <c r="M11949" t="s">
        <v>4774</v>
      </c>
    </row>
    <row r="11950" spans="1:13" x14ac:dyDescent="0.2">
      <c r="A11950" t="s">
        <v>38143</v>
      </c>
      <c r="B11950" t="s">
        <v>38144</v>
      </c>
      <c r="C11950" t="s">
        <v>63213</v>
      </c>
      <c r="D11950" t="s">
        <v>349</v>
      </c>
      <c r="F11950" t="s">
        <v>63214</v>
      </c>
      <c r="G11950" t="s">
        <v>63215</v>
      </c>
      <c r="H11950" t="s">
        <v>62859</v>
      </c>
      <c r="I11950" t="s">
        <v>20203</v>
      </c>
      <c r="J11950" t="s">
        <v>63216</v>
      </c>
      <c r="K11950" t="s">
        <v>63217</v>
      </c>
      <c r="L11950" t="s">
        <v>303</v>
      </c>
      <c r="M11950" t="s">
        <v>1807</v>
      </c>
    </row>
    <row r="11951" spans="1:13" x14ac:dyDescent="0.2">
      <c r="A11951" t="s">
        <v>38143</v>
      </c>
      <c r="B11951" t="s">
        <v>38144</v>
      </c>
      <c r="C11951" t="s">
        <v>63218</v>
      </c>
      <c r="D11951" t="s">
        <v>62390</v>
      </c>
      <c r="E11951" t="s">
        <v>62322</v>
      </c>
      <c r="F11951" t="s">
        <v>63219</v>
      </c>
      <c r="G11951" t="s">
        <v>61632</v>
      </c>
      <c r="H11951" t="s">
        <v>20224</v>
      </c>
      <c r="I11951" t="s">
        <v>20203</v>
      </c>
      <c r="J11951" t="s">
        <v>63220</v>
      </c>
      <c r="K11951" t="s">
        <v>63221</v>
      </c>
      <c r="L11951" t="s">
        <v>303</v>
      </c>
      <c r="M11951" t="s">
        <v>57651</v>
      </c>
    </row>
    <row r="11952" spans="1:13" x14ac:dyDescent="0.2">
      <c r="A11952" t="s">
        <v>38143</v>
      </c>
      <c r="B11952" t="s">
        <v>38144</v>
      </c>
      <c r="C11952" t="s">
        <v>63222</v>
      </c>
      <c r="D11952" t="s">
        <v>61742</v>
      </c>
      <c r="E11952" t="s">
        <v>63223</v>
      </c>
      <c r="F11952" t="s">
        <v>63224</v>
      </c>
      <c r="G11952" t="s">
        <v>62353</v>
      </c>
      <c r="H11952" t="s">
        <v>38071</v>
      </c>
      <c r="J11952" t="s">
        <v>63225</v>
      </c>
      <c r="K11952" t="s">
        <v>63226</v>
      </c>
      <c r="L11952" t="s">
        <v>303</v>
      </c>
      <c r="M11952" t="s">
        <v>422</v>
      </c>
    </row>
    <row r="11953" spans="1:13" x14ac:dyDescent="0.2">
      <c r="A11953" t="s">
        <v>38143</v>
      </c>
      <c r="B11953" t="s">
        <v>38144</v>
      </c>
      <c r="C11953" t="s">
        <v>63227</v>
      </c>
      <c r="D11953" t="s">
        <v>54943</v>
      </c>
      <c r="E11953" t="s">
        <v>5074</v>
      </c>
      <c r="F11953" t="s">
        <v>63228</v>
      </c>
      <c r="G11953" t="s">
        <v>55211</v>
      </c>
      <c r="I11953" t="s">
        <v>20203</v>
      </c>
      <c r="J11953" t="s">
        <v>63229</v>
      </c>
      <c r="K11953" t="s">
        <v>62494</v>
      </c>
      <c r="L11953" t="s">
        <v>303</v>
      </c>
      <c r="M11953" t="s">
        <v>526</v>
      </c>
    </row>
    <row r="11954" spans="1:13" x14ac:dyDescent="0.2">
      <c r="A11954" t="s">
        <v>38143</v>
      </c>
      <c r="B11954" t="s">
        <v>38144</v>
      </c>
      <c r="C11954" t="s">
        <v>63230</v>
      </c>
      <c r="D11954" t="s">
        <v>572</v>
      </c>
      <c r="E11954" t="s">
        <v>573</v>
      </c>
      <c r="F11954" t="s">
        <v>981</v>
      </c>
      <c r="H11954" t="s">
        <v>63080</v>
      </c>
      <c r="I11954" t="s">
        <v>20203</v>
      </c>
      <c r="J11954" t="s">
        <v>63081</v>
      </c>
      <c r="K11954" t="s">
        <v>63231</v>
      </c>
      <c r="L11954" t="s">
        <v>303</v>
      </c>
      <c r="M11954" t="s">
        <v>63232</v>
      </c>
    </row>
    <row r="11955" spans="1:13" x14ac:dyDescent="0.2">
      <c r="A11955" t="s">
        <v>38143</v>
      </c>
      <c r="B11955" t="s">
        <v>38144</v>
      </c>
      <c r="C11955" t="s">
        <v>63233</v>
      </c>
      <c r="D11955" t="s">
        <v>17382</v>
      </c>
      <c r="E11955" t="s">
        <v>63234</v>
      </c>
      <c r="F11955" t="s">
        <v>9250</v>
      </c>
      <c r="H11955" t="s">
        <v>63172</v>
      </c>
      <c r="I11955" t="s">
        <v>20203</v>
      </c>
      <c r="J11955" t="s">
        <v>63235</v>
      </c>
      <c r="K11955" t="s">
        <v>63236</v>
      </c>
      <c r="L11955" t="s">
        <v>303</v>
      </c>
      <c r="M11955" t="s">
        <v>422</v>
      </c>
    </row>
    <row r="11956" spans="1:13" x14ac:dyDescent="0.2">
      <c r="A11956" t="s">
        <v>38143</v>
      </c>
      <c r="B11956" t="s">
        <v>38144</v>
      </c>
      <c r="C11956" t="s">
        <v>63237</v>
      </c>
      <c r="D11956" t="s">
        <v>349</v>
      </c>
      <c r="E11956" t="s">
        <v>424</v>
      </c>
      <c r="F11956" t="s">
        <v>62831</v>
      </c>
      <c r="G11956" t="s">
        <v>63238</v>
      </c>
      <c r="H11956" t="s">
        <v>62271</v>
      </c>
      <c r="I11956" t="s">
        <v>38071</v>
      </c>
      <c r="J11956" t="s">
        <v>63239</v>
      </c>
      <c r="K11956" t="s">
        <v>63240</v>
      </c>
      <c r="L11956" t="s">
        <v>303</v>
      </c>
      <c r="M11956" t="s">
        <v>26250</v>
      </c>
    </row>
    <row r="11957" spans="1:13" x14ac:dyDescent="0.2">
      <c r="A11957" t="s">
        <v>38143</v>
      </c>
      <c r="B11957" t="s">
        <v>38144</v>
      </c>
      <c r="C11957" t="s">
        <v>63241</v>
      </c>
      <c r="D11957" t="s">
        <v>513</v>
      </c>
      <c r="F11957" t="s">
        <v>63242</v>
      </c>
      <c r="H11957" t="s">
        <v>61679</v>
      </c>
      <c r="I11957" t="s">
        <v>20203</v>
      </c>
      <c r="J11957" t="s">
        <v>63243</v>
      </c>
      <c r="K11957" t="s">
        <v>63244</v>
      </c>
      <c r="L11957" t="s">
        <v>303</v>
      </c>
      <c r="M11957" t="s">
        <v>8904</v>
      </c>
    </row>
    <row r="11958" spans="1:13" x14ac:dyDescent="0.2">
      <c r="A11958" t="s">
        <v>38143</v>
      </c>
      <c r="B11958" t="s">
        <v>38144</v>
      </c>
      <c r="C11958" t="s">
        <v>63245</v>
      </c>
      <c r="D11958" t="s">
        <v>349</v>
      </c>
      <c r="E11958" t="s">
        <v>424</v>
      </c>
      <c r="F11958" t="s">
        <v>63246</v>
      </c>
      <c r="H11958" t="s">
        <v>62885</v>
      </c>
      <c r="I11958" t="s">
        <v>38071</v>
      </c>
      <c r="J11958" t="s">
        <v>63247</v>
      </c>
      <c r="K11958" t="s">
        <v>63248</v>
      </c>
      <c r="L11958" t="s">
        <v>303</v>
      </c>
      <c r="M11958" t="s">
        <v>1630</v>
      </c>
    </row>
    <row r="11959" spans="1:13" x14ac:dyDescent="0.2">
      <c r="A11959" t="s">
        <v>38143</v>
      </c>
      <c r="B11959" t="s">
        <v>38144</v>
      </c>
      <c r="C11959" t="s">
        <v>63249</v>
      </c>
      <c r="D11959" t="s">
        <v>513</v>
      </c>
      <c r="E11959" t="s">
        <v>2638</v>
      </c>
      <c r="F11959" t="s">
        <v>8509</v>
      </c>
      <c r="G11959" t="s">
        <v>61684</v>
      </c>
      <c r="H11959" t="s">
        <v>20203</v>
      </c>
      <c r="J11959" t="s">
        <v>63250</v>
      </c>
      <c r="K11959" t="s">
        <v>63251</v>
      </c>
      <c r="L11959" t="s">
        <v>303</v>
      </c>
      <c r="M11959" t="s">
        <v>7171</v>
      </c>
    </row>
    <row r="11960" spans="1:13" x14ac:dyDescent="0.2">
      <c r="A11960" t="s">
        <v>38143</v>
      </c>
      <c r="B11960" t="s">
        <v>38144</v>
      </c>
      <c r="C11960" t="s">
        <v>63252</v>
      </c>
      <c r="D11960" t="s">
        <v>349</v>
      </c>
      <c r="F11960" t="s">
        <v>63253</v>
      </c>
      <c r="H11960" t="s">
        <v>56762</v>
      </c>
      <c r="I11960" t="s">
        <v>38071</v>
      </c>
      <c r="J11960" t="s">
        <v>62771</v>
      </c>
      <c r="K11960" t="s">
        <v>63254</v>
      </c>
      <c r="L11960" t="s">
        <v>303</v>
      </c>
      <c r="M11960" t="s">
        <v>422</v>
      </c>
    </row>
    <row r="11961" spans="1:13" x14ac:dyDescent="0.2">
      <c r="A11961" t="s">
        <v>38143</v>
      </c>
      <c r="B11961" t="s">
        <v>38144</v>
      </c>
      <c r="C11961" t="s">
        <v>63255</v>
      </c>
      <c r="D11961" t="s">
        <v>349</v>
      </c>
      <c r="E11961" t="s">
        <v>424</v>
      </c>
      <c r="F11961" t="s">
        <v>63256</v>
      </c>
      <c r="G11961" t="s">
        <v>63257</v>
      </c>
      <c r="H11961" t="s">
        <v>61801</v>
      </c>
      <c r="I11961" t="s">
        <v>20203</v>
      </c>
      <c r="J11961" t="s">
        <v>63258</v>
      </c>
      <c r="K11961" t="s">
        <v>63259</v>
      </c>
      <c r="L11961" t="s">
        <v>303</v>
      </c>
      <c r="M11961" t="s">
        <v>9194</v>
      </c>
    </row>
    <row r="11962" spans="1:13" x14ac:dyDescent="0.2">
      <c r="A11962" t="s">
        <v>38143</v>
      </c>
      <c r="B11962" t="s">
        <v>38144</v>
      </c>
      <c r="C11962" t="s">
        <v>63260</v>
      </c>
      <c r="D11962" t="s">
        <v>572</v>
      </c>
      <c r="E11962" t="s">
        <v>573</v>
      </c>
      <c r="F11962" t="s">
        <v>484</v>
      </c>
      <c r="G11962" t="s">
        <v>63261</v>
      </c>
      <c r="H11962" t="s">
        <v>63262</v>
      </c>
      <c r="I11962" t="s">
        <v>63263</v>
      </c>
      <c r="J11962" t="s">
        <v>63264</v>
      </c>
      <c r="K11962" t="s">
        <v>63265</v>
      </c>
      <c r="L11962" t="s">
        <v>303</v>
      </c>
      <c r="M11962" t="s">
        <v>6382</v>
      </c>
    </row>
    <row r="11963" spans="1:13" x14ac:dyDescent="0.2">
      <c r="A11963" t="s">
        <v>38143</v>
      </c>
      <c r="B11963" t="s">
        <v>38144</v>
      </c>
      <c r="C11963" t="s">
        <v>63266</v>
      </c>
      <c r="D11963" t="s">
        <v>349</v>
      </c>
      <c r="F11963" t="s">
        <v>63267</v>
      </c>
      <c r="G11963" t="s">
        <v>63268</v>
      </c>
      <c r="H11963" t="s">
        <v>63269</v>
      </c>
      <c r="I11963" t="s">
        <v>63270</v>
      </c>
      <c r="J11963" t="s">
        <v>63271</v>
      </c>
      <c r="K11963" t="s">
        <v>63272</v>
      </c>
      <c r="L11963" t="s">
        <v>303</v>
      </c>
      <c r="M11963" t="s">
        <v>422</v>
      </c>
    </row>
    <row r="11964" spans="1:13" x14ac:dyDescent="0.2">
      <c r="A11964" t="s">
        <v>38143</v>
      </c>
      <c r="B11964" t="s">
        <v>38144</v>
      </c>
      <c r="C11964" t="s">
        <v>63273</v>
      </c>
      <c r="D11964" t="s">
        <v>9765</v>
      </c>
      <c r="E11964" t="s">
        <v>63274</v>
      </c>
      <c r="F11964" t="s">
        <v>63275</v>
      </c>
      <c r="G11964" t="s">
        <v>63276</v>
      </c>
      <c r="H11964" t="s">
        <v>37991</v>
      </c>
      <c r="J11964" t="s">
        <v>63277</v>
      </c>
      <c r="K11964" t="s">
        <v>63278</v>
      </c>
      <c r="L11964" t="s">
        <v>303</v>
      </c>
      <c r="M11964" t="s">
        <v>2246</v>
      </c>
    </row>
    <row r="11965" spans="1:13" x14ac:dyDescent="0.2">
      <c r="A11965" t="s">
        <v>38143</v>
      </c>
      <c r="B11965" t="s">
        <v>38144</v>
      </c>
      <c r="C11965" t="s">
        <v>63279</v>
      </c>
      <c r="D11965" t="s">
        <v>492</v>
      </c>
      <c r="E11965" t="s">
        <v>493</v>
      </c>
      <c r="F11965" t="s">
        <v>63280</v>
      </c>
      <c r="G11965" t="s">
        <v>63281</v>
      </c>
      <c r="H11965" t="s">
        <v>63282</v>
      </c>
      <c r="I11965" t="s">
        <v>37991</v>
      </c>
      <c r="J11965" t="s">
        <v>63283</v>
      </c>
      <c r="K11965" t="s">
        <v>63284</v>
      </c>
      <c r="L11965" t="s">
        <v>303</v>
      </c>
      <c r="M11965" t="s">
        <v>38517</v>
      </c>
    </row>
    <row r="11966" spans="1:13" x14ac:dyDescent="0.2">
      <c r="A11966" t="s">
        <v>38143</v>
      </c>
      <c r="B11966" t="s">
        <v>38144</v>
      </c>
      <c r="C11966" t="s">
        <v>63285</v>
      </c>
      <c r="D11966" t="s">
        <v>572</v>
      </c>
      <c r="E11966" t="s">
        <v>573</v>
      </c>
      <c r="F11966" t="s">
        <v>63286</v>
      </c>
      <c r="H11966" t="s">
        <v>63287</v>
      </c>
      <c r="I11966" t="s">
        <v>20203</v>
      </c>
      <c r="J11966" t="s">
        <v>63288</v>
      </c>
      <c r="K11966" t="s">
        <v>63289</v>
      </c>
      <c r="L11966" t="s">
        <v>303</v>
      </c>
      <c r="M11966" t="s">
        <v>61756</v>
      </c>
    </row>
    <row r="11967" spans="1:13" x14ac:dyDescent="0.2">
      <c r="A11967" t="s">
        <v>38143</v>
      </c>
      <c r="B11967" t="s">
        <v>38144</v>
      </c>
      <c r="C11967" t="s">
        <v>63290</v>
      </c>
      <c r="D11967" t="s">
        <v>572</v>
      </c>
      <c r="E11967" t="s">
        <v>573</v>
      </c>
      <c r="F11967" t="s">
        <v>63291</v>
      </c>
      <c r="G11967" t="s">
        <v>63292</v>
      </c>
      <c r="H11967" t="s">
        <v>62671</v>
      </c>
      <c r="I11967" t="s">
        <v>38071</v>
      </c>
      <c r="J11967" t="s">
        <v>63293</v>
      </c>
      <c r="K11967" t="s">
        <v>63294</v>
      </c>
      <c r="L11967" t="s">
        <v>303</v>
      </c>
      <c r="M11967" t="s">
        <v>7336</v>
      </c>
    </row>
    <row r="11968" spans="1:13" x14ac:dyDescent="0.2">
      <c r="A11968" t="s">
        <v>38143</v>
      </c>
      <c r="B11968" t="s">
        <v>38144</v>
      </c>
      <c r="C11968" t="s">
        <v>63295</v>
      </c>
      <c r="D11968" t="s">
        <v>366</v>
      </c>
      <c r="F11968" t="s">
        <v>63296</v>
      </c>
      <c r="G11968" t="s">
        <v>63065</v>
      </c>
      <c r="H11968" t="s">
        <v>63297</v>
      </c>
      <c r="I11968" t="s">
        <v>20203</v>
      </c>
      <c r="J11968" t="s">
        <v>63298</v>
      </c>
      <c r="K11968" t="s">
        <v>63299</v>
      </c>
      <c r="L11968" t="s">
        <v>303</v>
      </c>
      <c r="M11968" t="s">
        <v>37456</v>
      </c>
    </row>
    <row r="11969" spans="1:13" x14ac:dyDescent="0.2">
      <c r="A11969" t="s">
        <v>38143</v>
      </c>
      <c r="B11969" t="s">
        <v>38144</v>
      </c>
      <c r="C11969" t="s">
        <v>63300</v>
      </c>
      <c r="D11969" t="s">
        <v>572</v>
      </c>
      <c r="E11969" t="s">
        <v>573</v>
      </c>
      <c r="F11969" t="s">
        <v>63301</v>
      </c>
      <c r="G11969" t="s">
        <v>63302</v>
      </c>
      <c r="I11969" t="s">
        <v>20203</v>
      </c>
      <c r="J11969" t="s">
        <v>63303</v>
      </c>
      <c r="K11969" t="s">
        <v>63304</v>
      </c>
      <c r="L11969" t="s">
        <v>303</v>
      </c>
      <c r="M11969" t="s">
        <v>61756</v>
      </c>
    </row>
    <row r="11970" spans="1:13" x14ac:dyDescent="0.2">
      <c r="A11970" t="s">
        <v>38143</v>
      </c>
      <c r="B11970" t="s">
        <v>38144</v>
      </c>
      <c r="C11970" t="s">
        <v>63305</v>
      </c>
      <c r="D11970" t="s">
        <v>61998</v>
      </c>
      <c r="E11970" t="s">
        <v>63306</v>
      </c>
      <c r="F11970" t="s">
        <v>63154</v>
      </c>
      <c r="G11970" t="s">
        <v>63307</v>
      </c>
      <c r="H11970" t="s">
        <v>61866</v>
      </c>
      <c r="I11970" t="s">
        <v>20203</v>
      </c>
      <c r="J11970" t="s">
        <v>63308</v>
      </c>
      <c r="K11970" t="s">
        <v>63309</v>
      </c>
      <c r="L11970" t="s">
        <v>303</v>
      </c>
      <c r="M11970" t="s">
        <v>14035</v>
      </c>
    </row>
    <row r="11971" spans="1:13" x14ac:dyDescent="0.2">
      <c r="A11971" t="s">
        <v>38143</v>
      </c>
      <c r="B11971" t="s">
        <v>38144</v>
      </c>
      <c r="C11971" t="s">
        <v>63310</v>
      </c>
      <c r="D11971" t="s">
        <v>564</v>
      </c>
      <c r="E11971" t="s">
        <v>296</v>
      </c>
      <c r="F11971" t="s">
        <v>63311</v>
      </c>
      <c r="G11971" t="s">
        <v>46041</v>
      </c>
      <c r="H11971" t="s">
        <v>20224</v>
      </c>
      <c r="I11971" t="s">
        <v>20203</v>
      </c>
      <c r="J11971" t="s">
        <v>63312</v>
      </c>
      <c r="K11971" t="s">
        <v>63313</v>
      </c>
      <c r="L11971" t="s">
        <v>303</v>
      </c>
      <c r="M11971" t="s">
        <v>422</v>
      </c>
    </row>
    <row r="11972" spans="1:13" x14ac:dyDescent="0.2">
      <c r="A11972" t="s">
        <v>38143</v>
      </c>
      <c r="B11972" t="s">
        <v>38144</v>
      </c>
      <c r="C11972" t="s">
        <v>63314</v>
      </c>
      <c r="D11972" t="s">
        <v>349</v>
      </c>
      <c r="F11972" t="s">
        <v>63315</v>
      </c>
      <c r="G11972" t="s">
        <v>37991</v>
      </c>
      <c r="J11972" t="s">
        <v>63316</v>
      </c>
      <c r="K11972" t="s">
        <v>63317</v>
      </c>
      <c r="L11972" t="s">
        <v>303</v>
      </c>
      <c r="M11972" t="s">
        <v>422</v>
      </c>
    </row>
    <row r="11973" spans="1:13" x14ac:dyDescent="0.2">
      <c r="A11973" t="s">
        <v>38143</v>
      </c>
      <c r="B11973" t="s">
        <v>38144</v>
      </c>
      <c r="C11973" t="s">
        <v>63318</v>
      </c>
      <c r="D11973" t="s">
        <v>349</v>
      </c>
      <c r="F11973" t="s">
        <v>63319</v>
      </c>
      <c r="G11973" t="s">
        <v>59288</v>
      </c>
      <c r="H11973" t="s">
        <v>37991</v>
      </c>
      <c r="J11973" t="s">
        <v>62080</v>
      </c>
      <c r="K11973" t="s">
        <v>63320</v>
      </c>
      <c r="L11973" t="s">
        <v>303</v>
      </c>
      <c r="M11973" t="s">
        <v>422</v>
      </c>
    </row>
    <row r="11974" spans="1:13" x14ac:dyDescent="0.2">
      <c r="A11974" t="s">
        <v>38143</v>
      </c>
      <c r="B11974" t="s">
        <v>38144</v>
      </c>
      <c r="C11974" t="s">
        <v>63321</v>
      </c>
      <c r="D11974" t="s">
        <v>572</v>
      </c>
      <c r="E11974" t="s">
        <v>573</v>
      </c>
      <c r="F11974" t="s">
        <v>63322</v>
      </c>
      <c r="G11974" t="s">
        <v>63323</v>
      </c>
      <c r="H11974" t="s">
        <v>38083</v>
      </c>
      <c r="I11974" t="s">
        <v>20203</v>
      </c>
      <c r="J11974" t="s">
        <v>63324</v>
      </c>
      <c r="K11974" t="s">
        <v>63325</v>
      </c>
      <c r="L11974" t="s">
        <v>303</v>
      </c>
      <c r="M11974" t="s">
        <v>62309</v>
      </c>
    </row>
    <row r="11975" spans="1:13" x14ac:dyDescent="0.2">
      <c r="A11975" t="s">
        <v>38143</v>
      </c>
      <c r="B11975" t="s">
        <v>38144</v>
      </c>
      <c r="C11975" t="s">
        <v>63326</v>
      </c>
      <c r="D11975" t="s">
        <v>13524</v>
      </c>
      <c r="E11975" t="s">
        <v>5074</v>
      </c>
      <c r="F11975" t="s">
        <v>63327</v>
      </c>
      <c r="G11975" t="s">
        <v>61632</v>
      </c>
      <c r="H11975" t="s">
        <v>20224</v>
      </c>
      <c r="I11975" t="s">
        <v>20203</v>
      </c>
      <c r="J11975" t="s">
        <v>61633</v>
      </c>
      <c r="K11975" t="s">
        <v>63328</v>
      </c>
      <c r="L11975" t="s">
        <v>303</v>
      </c>
      <c r="M11975" t="s">
        <v>2554</v>
      </c>
    </row>
    <row r="11976" spans="1:13" x14ac:dyDescent="0.2">
      <c r="A11976" t="s">
        <v>38143</v>
      </c>
      <c r="B11976" t="s">
        <v>38144</v>
      </c>
      <c r="C11976" t="s">
        <v>63329</v>
      </c>
      <c r="D11976" t="s">
        <v>513</v>
      </c>
      <c r="E11976" t="s">
        <v>2638</v>
      </c>
      <c r="F11976" t="s">
        <v>24114</v>
      </c>
      <c r="G11976" t="s">
        <v>63330</v>
      </c>
      <c r="H11976" t="s">
        <v>61651</v>
      </c>
      <c r="I11976" t="s">
        <v>20203</v>
      </c>
      <c r="J11976" t="s">
        <v>63331</v>
      </c>
      <c r="K11976" t="s">
        <v>63332</v>
      </c>
      <c r="L11976" t="s">
        <v>303</v>
      </c>
      <c r="M11976" t="s">
        <v>22614</v>
      </c>
    </row>
    <row r="11977" spans="1:13" x14ac:dyDescent="0.2">
      <c r="A11977" t="s">
        <v>38143</v>
      </c>
      <c r="B11977" t="s">
        <v>38144</v>
      </c>
      <c r="C11977" t="s">
        <v>63333</v>
      </c>
      <c r="D11977" t="s">
        <v>366</v>
      </c>
      <c r="F11977" t="s">
        <v>8368</v>
      </c>
      <c r="G11977" t="s">
        <v>63334</v>
      </c>
      <c r="H11977" t="s">
        <v>63335</v>
      </c>
      <c r="I11977" t="s">
        <v>38071</v>
      </c>
      <c r="J11977" t="s">
        <v>63336</v>
      </c>
      <c r="K11977" t="s">
        <v>63337</v>
      </c>
      <c r="L11977" t="s">
        <v>303</v>
      </c>
      <c r="M11977" t="s">
        <v>14391</v>
      </c>
    </row>
    <row r="11978" spans="1:13" x14ac:dyDescent="0.2">
      <c r="A11978" t="s">
        <v>38143</v>
      </c>
      <c r="B11978" t="s">
        <v>38144</v>
      </c>
      <c r="C11978" t="s">
        <v>63338</v>
      </c>
      <c r="D11978" t="s">
        <v>63339</v>
      </c>
      <c r="E11978" t="s">
        <v>63340</v>
      </c>
      <c r="F11978" t="s">
        <v>63340</v>
      </c>
      <c r="G11978" t="s">
        <v>63341</v>
      </c>
      <c r="H11978" t="s">
        <v>20239</v>
      </c>
      <c r="J11978" t="s">
        <v>63342</v>
      </c>
      <c r="K11978" t="s">
        <v>63343</v>
      </c>
      <c r="L11978" t="s">
        <v>303</v>
      </c>
      <c r="M11978" t="s">
        <v>5152</v>
      </c>
    </row>
    <row r="11979" spans="1:13" x14ac:dyDescent="0.2">
      <c r="A11979" t="s">
        <v>38143</v>
      </c>
      <c r="B11979" t="s">
        <v>38144</v>
      </c>
      <c r="C11979" t="s">
        <v>63344</v>
      </c>
      <c r="D11979" t="s">
        <v>572</v>
      </c>
      <c r="E11979" t="s">
        <v>573</v>
      </c>
      <c r="F11979" t="s">
        <v>16492</v>
      </c>
      <c r="G11979" t="s">
        <v>61992</v>
      </c>
      <c r="H11979" t="s">
        <v>20203</v>
      </c>
      <c r="J11979" t="s">
        <v>63345</v>
      </c>
      <c r="K11979" t="s">
        <v>63346</v>
      </c>
      <c r="L11979" t="s">
        <v>303</v>
      </c>
      <c r="M11979" t="s">
        <v>1620</v>
      </c>
    </row>
    <row r="11980" spans="1:13" x14ac:dyDescent="0.2">
      <c r="A11980" t="s">
        <v>38143</v>
      </c>
      <c r="B11980" t="s">
        <v>38144</v>
      </c>
      <c r="C11980" t="s">
        <v>63347</v>
      </c>
      <c r="D11980" t="s">
        <v>5081</v>
      </c>
      <c r="E11980" t="s">
        <v>63348</v>
      </c>
      <c r="F11980" t="s">
        <v>12496</v>
      </c>
      <c r="G11980" t="s">
        <v>63349</v>
      </c>
      <c r="H11980" t="s">
        <v>61566</v>
      </c>
      <c r="I11980" t="s">
        <v>38071</v>
      </c>
      <c r="J11980" t="s">
        <v>63350</v>
      </c>
      <c r="K11980" t="s">
        <v>63351</v>
      </c>
      <c r="L11980" t="s">
        <v>303</v>
      </c>
      <c r="M11980" t="s">
        <v>3047</v>
      </c>
    </row>
    <row r="11981" spans="1:13" x14ac:dyDescent="0.2">
      <c r="A11981" t="s">
        <v>38143</v>
      </c>
      <c r="B11981" t="s">
        <v>38144</v>
      </c>
      <c r="C11981" t="s">
        <v>63352</v>
      </c>
      <c r="D11981" t="s">
        <v>349</v>
      </c>
      <c r="E11981" t="s">
        <v>424</v>
      </c>
      <c r="F11981" t="s">
        <v>63353</v>
      </c>
      <c r="G11981" t="s">
        <v>63354</v>
      </c>
      <c r="H11981" t="s">
        <v>20224</v>
      </c>
      <c r="I11981" t="s">
        <v>20203</v>
      </c>
      <c r="J11981" t="s">
        <v>63355</v>
      </c>
      <c r="K11981" t="s">
        <v>63356</v>
      </c>
      <c r="L11981" t="s">
        <v>303</v>
      </c>
      <c r="M11981" t="s">
        <v>3317</v>
      </c>
    </row>
    <row r="11982" spans="1:13" x14ac:dyDescent="0.2">
      <c r="A11982" t="s">
        <v>38143</v>
      </c>
      <c r="B11982" t="s">
        <v>38144</v>
      </c>
      <c r="C11982" t="s">
        <v>63357</v>
      </c>
      <c r="D11982" t="s">
        <v>8198</v>
      </c>
      <c r="E11982" t="s">
        <v>5074</v>
      </c>
      <c r="F11982" t="s">
        <v>63358</v>
      </c>
      <c r="G11982" t="s">
        <v>63359</v>
      </c>
      <c r="H11982" t="s">
        <v>20239</v>
      </c>
      <c r="I11982" t="s">
        <v>38071</v>
      </c>
      <c r="J11982" t="s">
        <v>63360</v>
      </c>
      <c r="K11982" t="s">
        <v>63361</v>
      </c>
      <c r="L11982" t="s">
        <v>303</v>
      </c>
      <c r="M11982" t="s">
        <v>17881</v>
      </c>
    </row>
    <row r="11983" spans="1:13" x14ac:dyDescent="0.2">
      <c r="A11983" t="s">
        <v>38143</v>
      </c>
      <c r="B11983" t="s">
        <v>38144</v>
      </c>
      <c r="C11983" t="s">
        <v>63362</v>
      </c>
      <c r="D11983" t="s">
        <v>63363</v>
      </c>
      <c r="E11983" t="s">
        <v>63364</v>
      </c>
      <c r="F11983" t="s">
        <v>8802</v>
      </c>
      <c r="G11983" t="s">
        <v>63365</v>
      </c>
      <c r="H11983" t="s">
        <v>61730</v>
      </c>
      <c r="I11983" t="s">
        <v>38071</v>
      </c>
      <c r="J11983" t="s">
        <v>63366</v>
      </c>
      <c r="K11983" t="s">
        <v>63367</v>
      </c>
      <c r="L11983" t="s">
        <v>303</v>
      </c>
      <c r="M11983" t="s">
        <v>836</v>
      </c>
    </row>
    <row r="11984" spans="1:13" x14ac:dyDescent="0.2">
      <c r="A11984" t="s">
        <v>38143</v>
      </c>
      <c r="B11984" t="s">
        <v>38144</v>
      </c>
      <c r="C11984" t="s">
        <v>63368</v>
      </c>
      <c r="D11984" t="s">
        <v>401</v>
      </c>
      <c r="E11984" t="s">
        <v>402</v>
      </c>
      <c r="F11984" t="s">
        <v>63369</v>
      </c>
      <c r="G11984" t="s">
        <v>63370</v>
      </c>
      <c r="H11984" t="s">
        <v>20224</v>
      </c>
      <c r="J11984" t="s">
        <v>63371</v>
      </c>
      <c r="K11984" t="s">
        <v>302</v>
      </c>
      <c r="L11984" t="s">
        <v>303</v>
      </c>
      <c r="M11984" t="s">
        <v>44504</v>
      </c>
    </row>
    <row r="11985" spans="1:13" x14ac:dyDescent="0.2">
      <c r="A11985" t="s">
        <v>38143</v>
      </c>
      <c r="B11985" t="s">
        <v>38144</v>
      </c>
      <c r="C11985" t="s">
        <v>63372</v>
      </c>
      <c r="D11985" t="s">
        <v>62600</v>
      </c>
      <c r="E11985" t="s">
        <v>63373</v>
      </c>
      <c r="F11985" t="s">
        <v>63374</v>
      </c>
      <c r="G11985" t="s">
        <v>62353</v>
      </c>
      <c r="H11985" t="s">
        <v>38071</v>
      </c>
      <c r="J11985" t="s">
        <v>63375</v>
      </c>
      <c r="K11985" t="s">
        <v>63376</v>
      </c>
      <c r="L11985" t="s">
        <v>303</v>
      </c>
      <c r="M11985" t="s">
        <v>5955</v>
      </c>
    </row>
    <row r="11986" spans="1:13" x14ac:dyDescent="0.2">
      <c r="A11986" t="s">
        <v>38143</v>
      </c>
      <c r="B11986" t="s">
        <v>38144</v>
      </c>
      <c r="C11986" t="s">
        <v>63377</v>
      </c>
      <c r="D11986" t="s">
        <v>62824</v>
      </c>
      <c r="E11986" t="s">
        <v>63378</v>
      </c>
      <c r="F11986" t="s">
        <v>63379</v>
      </c>
      <c r="H11986" t="s">
        <v>61878</v>
      </c>
      <c r="I11986" t="s">
        <v>20203</v>
      </c>
      <c r="J11986" t="s">
        <v>63380</v>
      </c>
      <c r="K11986" t="s">
        <v>63381</v>
      </c>
      <c r="L11986" t="s">
        <v>303</v>
      </c>
      <c r="M11986" t="s">
        <v>2881</v>
      </c>
    </row>
    <row r="11987" spans="1:13" x14ac:dyDescent="0.2">
      <c r="A11987" t="s">
        <v>38143</v>
      </c>
      <c r="B11987" t="s">
        <v>38144</v>
      </c>
      <c r="C11987" t="s">
        <v>63382</v>
      </c>
      <c r="D11987" t="s">
        <v>63383</v>
      </c>
      <c r="E11987" t="s">
        <v>63384</v>
      </c>
      <c r="F11987" t="s">
        <v>63385</v>
      </c>
      <c r="G11987" t="s">
        <v>63386</v>
      </c>
      <c r="H11987" t="s">
        <v>37991</v>
      </c>
      <c r="I11987" t="s">
        <v>38071</v>
      </c>
      <c r="J11987" t="s">
        <v>63387</v>
      </c>
      <c r="K11987" t="s">
        <v>63388</v>
      </c>
      <c r="L11987" t="s">
        <v>303</v>
      </c>
      <c r="M11987" t="s">
        <v>11665</v>
      </c>
    </row>
    <row r="11988" spans="1:13" x14ac:dyDescent="0.2">
      <c r="A11988" t="s">
        <v>38143</v>
      </c>
      <c r="B11988" t="s">
        <v>38144</v>
      </c>
      <c r="C11988" t="s">
        <v>63389</v>
      </c>
      <c r="D11988" t="s">
        <v>13524</v>
      </c>
      <c r="E11988" t="s">
        <v>54944</v>
      </c>
      <c r="F11988" t="s">
        <v>350</v>
      </c>
      <c r="G11988" t="s">
        <v>63390</v>
      </c>
      <c r="H11988" t="s">
        <v>63391</v>
      </c>
      <c r="I11988" t="s">
        <v>63138</v>
      </c>
      <c r="J11988" t="s">
        <v>63392</v>
      </c>
      <c r="K11988" t="s">
        <v>63393</v>
      </c>
      <c r="L11988" t="s">
        <v>303</v>
      </c>
      <c r="M11988" t="s">
        <v>16943</v>
      </c>
    </row>
    <row r="11989" spans="1:13" x14ac:dyDescent="0.2">
      <c r="A11989" t="s">
        <v>38143</v>
      </c>
      <c r="B11989" t="s">
        <v>38144</v>
      </c>
      <c r="C11989" t="s">
        <v>63394</v>
      </c>
      <c r="D11989" t="s">
        <v>63395</v>
      </c>
      <c r="E11989" t="s">
        <v>63396</v>
      </c>
      <c r="F11989" t="s">
        <v>63397</v>
      </c>
      <c r="H11989" t="s">
        <v>38083</v>
      </c>
      <c r="I11989" t="s">
        <v>20203</v>
      </c>
      <c r="J11989" t="s">
        <v>63398</v>
      </c>
      <c r="K11989" t="s">
        <v>63399</v>
      </c>
      <c r="L11989" t="s">
        <v>303</v>
      </c>
      <c r="M11989" t="s">
        <v>422</v>
      </c>
    </row>
    <row r="11990" spans="1:13" x14ac:dyDescent="0.2">
      <c r="A11990" t="s">
        <v>38143</v>
      </c>
      <c r="B11990" t="s">
        <v>38144</v>
      </c>
      <c r="C11990" t="s">
        <v>63400</v>
      </c>
      <c r="D11990" t="s">
        <v>63401</v>
      </c>
      <c r="E11990" t="s">
        <v>63402</v>
      </c>
      <c r="F11990" t="s">
        <v>61605</v>
      </c>
      <c r="G11990" t="s">
        <v>63403</v>
      </c>
      <c r="H11990" t="s">
        <v>63404</v>
      </c>
      <c r="I11990" t="s">
        <v>19728</v>
      </c>
      <c r="J11990" t="s">
        <v>63405</v>
      </c>
      <c r="K11990" t="s">
        <v>63406</v>
      </c>
      <c r="L11990" t="s">
        <v>303</v>
      </c>
      <c r="M11990" t="s">
        <v>14432</v>
      </c>
    </row>
    <row r="11991" spans="1:13" x14ac:dyDescent="0.2">
      <c r="A11991" t="s">
        <v>38143</v>
      </c>
      <c r="B11991" t="s">
        <v>38144</v>
      </c>
      <c r="C11991" t="s">
        <v>63407</v>
      </c>
      <c r="D11991" t="s">
        <v>572</v>
      </c>
      <c r="E11991" t="s">
        <v>573</v>
      </c>
      <c r="F11991" t="s">
        <v>63408</v>
      </c>
      <c r="G11991" t="s">
        <v>63409</v>
      </c>
      <c r="H11991" t="s">
        <v>62353</v>
      </c>
      <c r="J11991" t="s">
        <v>63117</v>
      </c>
      <c r="K11991" t="s">
        <v>63410</v>
      </c>
      <c r="L11991" t="s">
        <v>303</v>
      </c>
      <c r="M11991" t="s">
        <v>24330</v>
      </c>
    </row>
    <row r="11992" spans="1:13" x14ac:dyDescent="0.2">
      <c r="A11992" t="s">
        <v>38143</v>
      </c>
      <c r="B11992" t="s">
        <v>38144</v>
      </c>
      <c r="C11992" t="s">
        <v>63411</v>
      </c>
      <c r="D11992" t="s">
        <v>349</v>
      </c>
      <c r="F11992" t="s">
        <v>63412</v>
      </c>
      <c r="G11992" t="s">
        <v>61992</v>
      </c>
      <c r="H11992" t="s">
        <v>20203</v>
      </c>
      <c r="J11992" t="s">
        <v>63413</v>
      </c>
      <c r="K11992" t="s">
        <v>302</v>
      </c>
      <c r="L11992" t="s">
        <v>303</v>
      </c>
      <c r="M11992" t="s">
        <v>422</v>
      </c>
    </row>
    <row r="11993" spans="1:13" x14ac:dyDescent="0.2">
      <c r="A11993" t="s">
        <v>38143</v>
      </c>
      <c r="B11993" t="s">
        <v>38144</v>
      </c>
      <c r="C11993" t="s">
        <v>63414</v>
      </c>
      <c r="D11993" t="s">
        <v>8198</v>
      </c>
      <c r="E11993" t="s">
        <v>5074</v>
      </c>
      <c r="F11993" t="s">
        <v>63415</v>
      </c>
      <c r="G11993" t="s">
        <v>900</v>
      </c>
      <c r="H11993" t="s">
        <v>61606</v>
      </c>
      <c r="I11993" t="s">
        <v>20203</v>
      </c>
      <c r="J11993" t="s">
        <v>63416</v>
      </c>
      <c r="K11993" t="s">
        <v>63417</v>
      </c>
      <c r="L11993" t="s">
        <v>303</v>
      </c>
      <c r="M11993" t="s">
        <v>43715</v>
      </c>
    </row>
    <row r="11994" spans="1:13" x14ac:dyDescent="0.2">
      <c r="A11994" t="s">
        <v>38143</v>
      </c>
      <c r="B11994" t="s">
        <v>38144</v>
      </c>
      <c r="C11994" t="s">
        <v>63418</v>
      </c>
      <c r="D11994" t="s">
        <v>63419</v>
      </c>
      <c r="E11994" t="s">
        <v>63420</v>
      </c>
      <c r="F11994" t="s">
        <v>63421</v>
      </c>
      <c r="G11994" t="s">
        <v>63422</v>
      </c>
      <c r="H11994" t="s">
        <v>20224</v>
      </c>
      <c r="I11994" t="s">
        <v>20203</v>
      </c>
      <c r="J11994" t="s">
        <v>63423</v>
      </c>
      <c r="K11994" t="s">
        <v>63424</v>
      </c>
      <c r="L11994" t="s">
        <v>303</v>
      </c>
      <c r="M11994" t="s">
        <v>422</v>
      </c>
    </row>
    <row r="11995" spans="1:13" x14ac:dyDescent="0.2">
      <c r="A11995" t="s">
        <v>38143</v>
      </c>
      <c r="B11995" t="s">
        <v>38144</v>
      </c>
      <c r="C11995" t="s">
        <v>63425</v>
      </c>
      <c r="D11995" t="s">
        <v>4981</v>
      </c>
      <c r="F11995" t="s">
        <v>63426</v>
      </c>
      <c r="G11995" t="s">
        <v>18560</v>
      </c>
      <c r="H11995" t="s">
        <v>38071</v>
      </c>
      <c r="J11995" t="s">
        <v>63427</v>
      </c>
      <c r="K11995" t="s">
        <v>63428</v>
      </c>
      <c r="L11995" t="s">
        <v>303</v>
      </c>
      <c r="M11995" t="s">
        <v>822</v>
      </c>
    </row>
    <row r="11996" spans="1:13" x14ac:dyDescent="0.2">
      <c r="A11996" t="s">
        <v>38143</v>
      </c>
      <c r="B11996" t="s">
        <v>38144</v>
      </c>
      <c r="C11996" t="s">
        <v>63429</v>
      </c>
      <c r="D11996" t="s">
        <v>572</v>
      </c>
      <c r="E11996" t="s">
        <v>573</v>
      </c>
      <c r="F11996" t="s">
        <v>63430</v>
      </c>
      <c r="G11996" t="s">
        <v>63431</v>
      </c>
      <c r="H11996" t="s">
        <v>20218</v>
      </c>
      <c r="I11996" t="s">
        <v>20203</v>
      </c>
      <c r="J11996" t="s">
        <v>63432</v>
      </c>
      <c r="K11996" t="s">
        <v>63433</v>
      </c>
      <c r="L11996" t="s">
        <v>303</v>
      </c>
      <c r="M11996" t="s">
        <v>62473</v>
      </c>
    </row>
    <row r="11997" spans="1:13" x14ac:dyDescent="0.2">
      <c r="A11997" t="s">
        <v>38143</v>
      </c>
      <c r="B11997" t="s">
        <v>38144</v>
      </c>
      <c r="C11997" t="s">
        <v>63434</v>
      </c>
      <c r="D11997" t="s">
        <v>63435</v>
      </c>
      <c r="E11997" t="s">
        <v>63436</v>
      </c>
      <c r="F11997" t="s">
        <v>63437</v>
      </c>
      <c r="G11997" t="s">
        <v>4328</v>
      </c>
      <c r="H11997" t="s">
        <v>63196</v>
      </c>
      <c r="I11997" t="s">
        <v>38071</v>
      </c>
      <c r="J11997" t="s">
        <v>63438</v>
      </c>
      <c r="K11997" t="s">
        <v>63439</v>
      </c>
      <c r="L11997" t="s">
        <v>303</v>
      </c>
      <c r="M11997" t="s">
        <v>63440</v>
      </c>
    </row>
    <row r="11998" spans="1:13" x14ac:dyDescent="0.2">
      <c r="A11998" t="s">
        <v>38143</v>
      </c>
      <c r="B11998" t="s">
        <v>38144</v>
      </c>
      <c r="C11998" t="s">
        <v>63441</v>
      </c>
      <c r="D11998" t="s">
        <v>492</v>
      </c>
      <c r="E11998" t="s">
        <v>493</v>
      </c>
      <c r="F11998" t="s">
        <v>9301</v>
      </c>
      <c r="G11998" t="s">
        <v>61234</v>
      </c>
      <c r="H11998" t="s">
        <v>63442</v>
      </c>
      <c r="I11998" t="s">
        <v>20203</v>
      </c>
      <c r="J11998" t="s">
        <v>63443</v>
      </c>
      <c r="K11998" t="s">
        <v>63444</v>
      </c>
      <c r="L11998" t="s">
        <v>303</v>
      </c>
      <c r="M11998" t="s">
        <v>20044</v>
      </c>
    </row>
    <row r="11999" spans="1:13" x14ac:dyDescent="0.2">
      <c r="A11999" t="s">
        <v>38143</v>
      </c>
      <c r="B11999" t="s">
        <v>38144</v>
      </c>
      <c r="C11999" t="s">
        <v>63445</v>
      </c>
      <c r="D11999" t="s">
        <v>572</v>
      </c>
      <c r="E11999" t="s">
        <v>573</v>
      </c>
      <c r="F11999" t="s">
        <v>3191</v>
      </c>
      <c r="G11999" t="s">
        <v>63446</v>
      </c>
      <c r="H11999" t="s">
        <v>63447</v>
      </c>
      <c r="I11999" t="s">
        <v>63448</v>
      </c>
      <c r="J11999" t="s">
        <v>63449</v>
      </c>
      <c r="K11999" t="s">
        <v>63450</v>
      </c>
      <c r="L11999" t="s">
        <v>303</v>
      </c>
      <c r="M11999" t="s">
        <v>53923</v>
      </c>
    </row>
    <row r="12000" spans="1:13" x14ac:dyDescent="0.2">
      <c r="A12000" t="s">
        <v>38143</v>
      </c>
      <c r="B12000" t="s">
        <v>38144</v>
      </c>
      <c r="C12000" t="s">
        <v>63451</v>
      </c>
      <c r="D12000" t="s">
        <v>572</v>
      </c>
      <c r="E12000" t="s">
        <v>573</v>
      </c>
      <c r="F12000" t="s">
        <v>63452</v>
      </c>
      <c r="G12000" t="s">
        <v>63359</v>
      </c>
      <c r="H12000" t="s">
        <v>37991</v>
      </c>
      <c r="I12000" t="s">
        <v>38071</v>
      </c>
      <c r="J12000" t="s">
        <v>63453</v>
      </c>
      <c r="K12000" t="s">
        <v>63454</v>
      </c>
      <c r="L12000" t="s">
        <v>303</v>
      </c>
      <c r="M12000" t="s">
        <v>17061</v>
      </c>
    </row>
    <row r="12001" spans="1:13" x14ac:dyDescent="0.2">
      <c r="A12001" t="s">
        <v>38143</v>
      </c>
      <c r="B12001" t="s">
        <v>38144</v>
      </c>
      <c r="C12001" t="s">
        <v>63455</v>
      </c>
      <c r="D12001" t="s">
        <v>2857</v>
      </c>
      <c r="E12001" t="s">
        <v>2858</v>
      </c>
      <c r="F12001" t="s">
        <v>63456</v>
      </c>
      <c r="G12001" t="s">
        <v>63457</v>
      </c>
      <c r="H12001" t="s">
        <v>63307</v>
      </c>
      <c r="I12001" t="s">
        <v>20203</v>
      </c>
      <c r="J12001" t="s">
        <v>63458</v>
      </c>
      <c r="K12001" t="s">
        <v>63459</v>
      </c>
      <c r="L12001" t="s">
        <v>303</v>
      </c>
      <c r="M12001" t="s">
        <v>12163</v>
      </c>
    </row>
    <row r="12002" spans="1:13" x14ac:dyDescent="0.2">
      <c r="A12002" t="s">
        <v>38143</v>
      </c>
      <c r="B12002" t="s">
        <v>38144</v>
      </c>
      <c r="C12002" t="s">
        <v>63460</v>
      </c>
      <c r="D12002" t="s">
        <v>572</v>
      </c>
      <c r="E12002" t="s">
        <v>573</v>
      </c>
      <c r="F12002" t="s">
        <v>63461</v>
      </c>
      <c r="G12002" t="s">
        <v>63462</v>
      </c>
      <c r="H12002" t="s">
        <v>63463</v>
      </c>
      <c r="I12002" t="s">
        <v>63464</v>
      </c>
      <c r="J12002" t="s">
        <v>63465</v>
      </c>
      <c r="K12002" t="s">
        <v>63466</v>
      </c>
      <c r="L12002" t="s">
        <v>303</v>
      </c>
      <c r="M12002" t="s">
        <v>8081</v>
      </c>
    </row>
    <row r="12003" spans="1:13" x14ac:dyDescent="0.2">
      <c r="A12003" t="s">
        <v>38143</v>
      </c>
      <c r="B12003" t="s">
        <v>38144</v>
      </c>
      <c r="C12003" t="s">
        <v>63467</v>
      </c>
      <c r="D12003" t="s">
        <v>349</v>
      </c>
      <c r="E12003" t="s">
        <v>476</v>
      </c>
      <c r="F12003" t="s">
        <v>19080</v>
      </c>
      <c r="G12003" t="s">
        <v>61684</v>
      </c>
      <c r="I12003" t="s">
        <v>20203</v>
      </c>
      <c r="J12003" t="s">
        <v>63468</v>
      </c>
      <c r="K12003" t="s">
        <v>63469</v>
      </c>
      <c r="L12003" t="s">
        <v>303</v>
      </c>
      <c r="M12003" t="s">
        <v>20147</v>
      </c>
    </row>
    <row r="12004" spans="1:13" x14ac:dyDescent="0.2">
      <c r="A12004" t="s">
        <v>38143</v>
      </c>
      <c r="B12004" t="s">
        <v>38144</v>
      </c>
      <c r="C12004" t="s">
        <v>63470</v>
      </c>
      <c r="D12004" t="s">
        <v>63471</v>
      </c>
      <c r="E12004" t="s">
        <v>63472</v>
      </c>
      <c r="F12004" t="s">
        <v>63473</v>
      </c>
      <c r="G12004" t="s">
        <v>49353</v>
      </c>
      <c r="H12004" t="s">
        <v>38083</v>
      </c>
      <c r="J12004" t="s">
        <v>62634</v>
      </c>
      <c r="K12004" t="s">
        <v>63474</v>
      </c>
      <c r="L12004" t="s">
        <v>303</v>
      </c>
      <c r="M12004" t="s">
        <v>1486</v>
      </c>
    </row>
    <row r="12005" spans="1:13" x14ac:dyDescent="0.2">
      <c r="A12005" t="s">
        <v>38143</v>
      </c>
      <c r="B12005" t="s">
        <v>38144</v>
      </c>
      <c r="C12005" t="s">
        <v>63475</v>
      </c>
      <c r="D12005" t="s">
        <v>63476</v>
      </c>
      <c r="E12005" t="s">
        <v>29667</v>
      </c>
      <c r="F12005" t="s">
        <v>63477</v>
      </c>
      <c r="G12005" t="s">
        <v>63478</v>
      </c>
      <c r="H12005" t="s">
        <v>61760</v>
      </c>
      <c r="J12005" t="s">
        <v>63479</v>
      </c>
      <c r="K12005" t="s">
        <v>63480</v>
      </c>
      <c r="L12005" t="s">
        <v>303</v>
      </c>
      <c r="M12005" t="s">
        <v>5186</v>
      </c>
    </row>
    <row r="12006" spans="1:13" x14ac:dyDescent="0.2">
      <c r="A12006" t="s">
        <v>38143</v>
      </c>
      <c r="B12006" t="s">
        <v>38144</v>
      </c>
      <c r="C12006" t="s">
        <v>63481</v>
      </c>
      <c r="D12006" t="s">
        <v>349</v>
      </c>
      <c r="F12006" t="s">
        <v>63482</v>
      </c>
      <c r="G12006" t="s">
        <v>63483</v>
      </c>
      <c r="H12006" t="s">
        <v>38071</v>
      </c>
      <c r="J12006" t="s">
        <v>63484</v>
      </c>
      <c r="K12006" t="s">
        <v>63485</v>
      </c>
      <c r="L12006" t="s">
        <v>303</v>
      </c>
      <c r="M12006" t="s">
        <v>422</v>
      </c>
    </row>
    <row r="12007" spans="1:13" x14ac:dyDescent="0.2">
      <c r="A12007" t="s">
        <v>38143</v>
      </c>
      <c r="B12007" t="s">
        <v>38144</v>
      </c>
      <c r="C12007" t="s">
        <v>63486</v>
      </c>
      <c r="D12007" t="s">
        <v>62390</v>
      </c>
      <c r="E12007" t="s">
        <v>62322</v>
      </c>
      <c r="F12007" t="s">
        <v>63487</v>
      </c>
      <c r="G12007" t="s">
        <v>63488</v>
      </c>
      <c r="H12007" t="s">
        <v>20254</v>
      </c>
      <c r="I12007" t="s">
        <v>20203</v>
      </c>
      <c r="J12007" t="s">
        <v>63489</v>
      </c>
      <c r="K12007" t="s">
        <v>63490</v>
      </c>
      <c r="L12007" t="s">
        <v>303</v>
      </c>
      <c r="M12007" t="s">
        <v>16330</v>
      </c>
    </row>
    <row r="12008" spans="1:13" x14ac:dyDescent="0.2">
      <c r="A12008" t="s">
        <v>38143</v>
      </c>
      <c r="B12008" t="s">
        <v>38144</v>
      </c>
      <c r="C12008" t="s">
        <v>63491</v>
      </c>
      <c r="D12008" t="s">
        <v>572</v>
      </c>
      <c r="E12008" t="s">
        <v>573</v>
      </c>
      <c r="F12008" t="s">
        <v>63492</v>
      </c>
      <c r="G12008" t="s">
        <v>63493</v>
      </c>
      <c r="H12008" t="s">
        <v>20224</v>
      </c>
      <c r="I12008" t="s">
        <v>20203</v>
      </c>
      <c r="J12008" t="s">
        <v>63494</v>
      </c>
      <c r="K12008" t="s">
        <v>63495</v>
      </c>
      <c r="L12008" t="s">
        <v>303</v>
      </c>
      <c r="M12008" t="s">
        <v>63496</v>
      </c>
    </row>
    <row r="12009" spans="1:13" x14ac:dyDescent="0.2">
      <c r="A12009" t="s">
        <v>38143</v>
      </c>
      <c r="B12009" t="s">
        <v>38144</v>
      </c>
      <c r="C12009" t="s">
        <v>63497</v>
      </c>
      <c r="D12009" t="s">
        <v>63498</v>
      </c>
      <c r="E12009" t="s">
        <v>2394</v>
      </c>
      <c r="F12009" t="s">
        <v>63499</v>
      </c>
      <c r="G12009" t="s">
        <v>59288</v>
      </c>
      <c r="H12009" t="s">
        <v>37991</v>
      </c>
      <c r="I12009" t="s">
        <v>38071</v>
      </c>
      <c r="J12009" t="s">
        <v>63500</v>
      </c>
      <c r="K12009" t="s">
        <v>63501</v>
      </c>
      <c r="L12009" t="s">
        <v>303</v>
      </c>
      <c r="M12009" t="s">
        <v>23851</v>
      </c>
    </row>
    <row r="12010" spans="1:13" x14ac:dyDescent="0.2">
      <c r="A12010" t="s">
        <v>38143</v>
      </c>
      <c r="B12010" t="s">
        <v>38144</v>
      </c>
      <c r="C12010" t="s">
        <v>63502</v>
      </c>
      <c r="D12010" t="s">
        <v>401</v>
      </c>
      <c r="E12010" t="s">
        <v>402</v>
      </c>
      <c r="F12010" t="s">
        <v>63503</v>
      </c>
      <c r="G12010" t="s">
        <v>63504</v>
      </c>
      <c r="H12010" t="s">
        <v>61807</v>
      </c>
      <c r="I12010" t="s">
        <v>20203</v>
      </c>
      <c r="J12010" t="s">
        <v>63505</v>
      </c>
      <c r="K12010" t="s">
        <v>302</v>
      </c>
      <c r="L12010" t="s">
        <v>303</v>
      </c>
      <c r="M12010" t="s">
        <v>948</v>
      </c>
    </row>
    <row r="12011" spans="1:13" x14ac:dyDescent="0.2">
      <c r="A12011" t="s">
        <v>38143</v>
      </c>
      <c r="B12011" t="s">
        <v>38144</v>
      </c>
      <c r="C12011" t="s">
        <v>63506</v>
      </c>
      <c r="D12011" t="s">
        <v>572</v>
      </c>
      <c r="E12011" t="s">
        <v>573</v>
      </c>
      <c r="F12011" t="s">
        <v>63507</v>
      </c>
      <c r="G12011" t="s">
        <v>38082</v>
      </c>
      <c r="H12011" t="s">
        <v>38083</v>
      </c>
      <c r="I12011" t="s">
        <v>20203</v>
      </c>
      <c r="J12011" t="s">
        <v>63508</v>
      </c>
      <c r="K12011" t="s">
        <v>63509</v>
      </c>
      <c r="L12011" t="s">
        <v>303</v>
      </c>
      <c r="M12011" t="s">
        <v>3883</v>
      </c>
    </row>
    <row r="12012" spans="1:13" x14ac:dyDescent="0.2">
      <c r="A12012" t="s">
        <v>38143</v>
      </c>
      <c r="B12012" t="s">
        <v>38144</v>
      </c>
      <c r="C12012" t="s">
        <v>63510</v>
      </c>
      <c r="D12012" t="s">
        <v>58695</v>
      </c>
      <c r="E12012" t="s">
        <v>63511</v>
      </c>
      <c r="F12012" t="s">
        <v>484</v>
      </c>
      <c r="G12012" t="s">
        <v>10139</v>
      </c>
      <c r="H12012" t="s">
        <v>63512</v>
      </c>
      <c r="I12012" t="s">
        <v>20203</v>
      </c>
      <c r="J12012" t="s">
        <v>63513</v>
      </c>
      <c r="K12012" t="s">
        <v>63514</v>
      </c>
      <c r="L12012" t="s">
        <v>303</v>
      </c>
      <c r="M12012" t="s">
        <v>24505</v>
      </c>
    </row>
    <row r="12013" spans="1:13" x14ac:dyDescent="0.2">
      <c r="A12013" t="s">
        <v>38143</v>
      </c>
      <c r="B12013" t="s">
        <v>38144</v>
      </c>
      <c r="C12013" t="s">
        <v>63515</v>
      </c>
      <c r="D12013" t="s">
        <v>63516</v>
      </c>
      <c r="E12013" t="s">
        <v>63517</v>
      </c>
      <c r="F12013" t="s">
        <v>63518</v>
      </c>
      <c r="G12013" t="s">
        <v>61659</v>
      </c>
      <c r="H12013" t="s">
        <v>61660</v>
      </c>
      <c r="I12013" t="s">
        <v>20203</v>
      </c>
      <c r="J12013" t="s">
        <v>62497</v>
      </c>
      <c r="K12013" t="s">
        <v>63519</v>
      </c>
      <c r="L12013" t="s">
        <v>303</v>
      </c>
      <c r="M12013" t="s">
        <v>4659</v>
      </c>
    </row>
    <row r="12014" spans="1:13" x14ac:dyDescent="0.2">
      <c r="A12014" t="s">
        <v>38143</v>
      </c>
      <c r="B12014" t="s">
        <v>38144</v>
      </c>
      <c r="C12014" t="s">
        <v>63520</v>
      </c>
      <c r="D12014" t="s">
        <v>63521</v>
      </c>
      <c r="E12014" t="s">
        <v>63522</v>
      </c>
      <c r="F12014" t="s">
        <v>63523</v>
      </c>
      <c r="H12014" t="s">
        <v>20239</v>
      </c>
      <c r="I12014" t="s">
        <v>38071</v>
      </c>
      <c r="J12014" t="s">
        <v>63524</v>
      </c>
      <c r="K12014" t="s">
        <v>63525</v>
      </c>
      <c r="L12014" t="s">
        <v>303</v>
      </c>
      <c r="M12014" t="s">
        <v>22916</v>
      </c>
    </row>
    <row r="12015" spans="1:13" x14ac:dyDescent="0.2">
      <c r="A12015" t="s">
        <v>38143</v>
      </c>
      <c r="B12015" t="s">
        <v>38144</v>
      </c>
      <c r="C12015" t="s">
        <v>63526</v>
      </c>
      <c r="D12015" t="s">
        <v>492</v>
      </c>
      <c r="E12015" t="s">
        <v>63527</v>
      </c>
      <c r="F12015" t="s">
        <v>63528</v>
      </c>
      <c r="G12015" t="s">
        <v>63529</v>
      </c>
      <c r="H12015" t="s">
        <v>61807</v>
      </c>
      <c r="I12015" t="s">
        <v>20203</v>
      </c>
      <c r="J12015" t="s">
        <v>63530</v>
      </c>
      <c r="K12015" t="s">
        <v>63531</v>
      </c>
      <c r="L12015" t="s">
        <v>303</v>
      </c>
      <c r="M12015" t="s">
        <v>63532</v>
      </c>
    </row>
    <row r="12016" spans="1:13" x14ac:dyDescent="0.2">
      <c r="A12016" t="s">
        <v>38143</v>
      </c>
      <c r="B12016" t="s">
        <v>38144</v>
      </c>
      <c r="C12016" t="s">
        <v>63533</v>
      </c>
      <c r="D12016" t="s">
        <v>349</v>
      </c>
      <c r="E12016" t="s">
        <v>1348</v>
      </c>
      <c r="F12016" t="s">
        <v>63534</v>
      </c>
      <c r="G12016" t="s">
        <v>63535</v>
      </c>
      <c r="H12016" t="s">
        <v>63536</v>
      </c>
      <c r="I12016" t="s">
        <v>63537</v>
      </c>
      <c r="J12016" t="s">
        <v>63538</v>
      </c>
      <c r="K12016" t="s">
        <v>63539</v>
      </c>
      <c r="L12016" t="s">
        <v>303</v>
      </c>
      <c r="M12016" t="s">
        <v>27446</v>
      </c>
    </row>
    <row r="12017" spans="1:13" x14ac:dyDescent="0.2">
      <c r="A12017" t="s">
        <v>38143</v>
      </c>
      <c r="B12017" t="s">
        <v>38144</v>
      </c>
      <c r="C12017" t="s">
        <v>63540</v>
      </c>
      <c r="D12017" t="s">
        <v>61676</v>
      </c>
      <c r="E12017" t="s">
        <v>63541</v>
      </c>
      <c r="F12017" t="s">
        <v>63542</v>
      </c>
      <c r="G12017" t="s">
        <v>63543</v>
      </c>
      <c r="H12017" t="s">
        <v>61807</v>
      </c>
      <c r="I12017" t="s">
        <v>20203</v>
      </c>
      <c r="J12017" t="s">
        <v>63544</v>
      </c>
      <c r="K12017" t="s">
        <v>63545</v>
      </c>
      <c r="L12017" t="s">
        <v>303</v>
      </c>
      <c r="M12017" t="s">
        <v>15049</v>
      </c>
    </row>
    <row r="12018" spans="1:13" x14ac:dyDescent="0.2">
      <c r="A12018" t="s">
        <v>38143</v>
      </c>
      <c r="B12018" t="s">
        <v>38144</v>
      </c>
      <c r="C12018" t="s">
        <v>63546</v>
      </c>
      <c r="D12018" t="s">
        <v>62390</v>
      </c>
      <c r="E12018" t="s">
        <v>62322</v>
      </c>
      <c r="F12018" t="s">
        <v>63547</v>
      </c>
      <c r="G12018" t="s">
        <v>28082</v>
      </c>
      <c r="H12018" t="s">
        <v>20224</v>
      </c>
      <c r="I12018" t="s">
        <v>20203</v>
      </c>
      <c r="J12018" t="s">
        <v>63548</v>
      </c>
      <c r="K12018" t="s">
        <v>63549</v>
      </c>
      <c r="L12018" t="s">
        <v>303</v>
      </c>
      <c r="M12018" t="s">
        <v>1538</v>
      </c>
    </row>
    <row r="12019" spans="1:13" x14ac:dyDescent="0.2">
      <c r="A12019" t="s">
        <v>38143</v>
      </c>
      <c r="B12019" t="s">
        <v>38144</v>
      </c>
      <c r="C12019" t="s">
        <v>63550</v>
      </c>
      <c r="D12019" t="s">
        <v>63551</v>
      </c>
      <c r="E12019" t="s">
        <v>63552</v>
      </c>
      <c r="F12019" t="s">
        <v>63553</v>
      </c>
      <c r="G12019" t="s">
        <v>26722</v>
      </c>
      <c r="H12019" t="s">
        <v>55211</v>
      </c>
      <c r="I12019" t="s">
        <v>20203</v>
      </c>
      <c r="J12019" t="s">
        <v>63554</v>
      </c>
      <c r="K12019" t="s">
        <v>63555</v>
      </c>
      <c r="L12019" t="s">
        <v>303</v>
      </c>
      <c r="M12019" t="s">
        <v>7865</v>
      </c>
    </row>
    <row r="12020" spans="1:13" x14ac:dyDescent="0.2">
      <c r="A12020" t="s">
        <v>38143</v>
      </c>
      <c r="B12020" t="s">
        <v>38144</v>
      </c>
      <c r="C12020" t="s">
        <v>63556</v>
      </c>
      <c r="D12020" t="s">
        <v>63557</v>
      </c>
      <c r="E12020" t="s">
        <v>63558</v>
      </c>
      <c r="F12020" t="s">
        <v>63559</v>
      </c>
      <c r="H12020" t="s">
        <v>63065</v>
      </c>
      <c r="I12020" t="s">
        <v>63560</v>
      </c>
      <c r="J12020" t="s">
        <v>63561</v>
      </c>
      <c r="K12020" t="s">
        <v>63562</v>
      </c>
      <c r="L12020" t="s">
        <v>303</v>
      </c>
      <c r="M12020" t="s">
        <v>63563</v>
      </c>
    </row>
    <row r="12021" spans="1:13" x14ac:dyDescent="0.2">
      <c r="A12021" t="s">
        <v>38143</v>
      </c>
      <c r="B12021" t="s">
        <v>38144</v>
      </c>
      <c r="C12021" t="s">
        <v>63564</v>
      </c>
      <c r="D12021" t="s">
        <v>349</v>
      </c>
      <c r="E12021" t="s">
        <v>424</v>
      </c>
      <c r="F12021" t="s">
        <v>63565</v>
      </c>
      <c r="G12021" t="s">
        <v>63566</v>
      </c>
      <c r="H12021" t="s">
        <v>38071</v>
      </c>
      <c r="J12021" t="s">
        <v>63567</v>
      </c>
      <c r="K12021" t="s">
        <v>63568</v>
      </c>
      <c r="L12021" t="s">
        <v>303</v>
      </c>
      <c r="M12021" t="s">
        <v>5742</v>
      </c>
    </row>
    <row r="12022" spans="1:13" x14ac:dyDescent="0.2">
      <c r="A12022" t="s">
        <v>38143</v>
      </c>
      <c r="B12022" t="s">
        <v>38144</v>
      </c>
      <c r="C12022" t="s">
        <v>63569</v>
      </c>
      <c r="D12022" t="s">
        <v>61998</v>
      </c>
      <c r="E12022" t="s">
        <v>63570</v>
      </c>
      <c r="F12022" t="s">
        <v>63571</v>
      </c>
      <c r="H12022" t="s">
        <v>63572</v>
      </c>
      <c r="I12022" t="s">
        <v>20203</v>
      </c>
      <c r="J12022" t="s">
        <v>63573</v>
      </c>
      <c r="K12022" t="s">
        <v>63574</v>
      </c>
      <c r="L12022" t="s">
        <v>303</v>
      </c>
      <c r="M12022" t="s">
        <v>422</v>
      </c>
    </row>
    <row r="12023" spans="1:13" x14ac:dyDescent="0.2">
      <c r="A12023" t="s">
        <v>38143</v>
      </c>
      <c r="B12023" t="s">
        <v>38144</v>
      </c>
      <c r="C12023" t="s">
        <v>63575</v>
      </c>
      <c r="D12023" t="s">
        <v>349</v>
      </c>
      <c r="E12023" t="s">
        <v>424</v>
      </c>
      <c r="F12023" t="s">
        <v>63576</v>
      </c>
      <c r="G12023" t="s">
        <v>63577</v>
      </c>
      <c r="H12023" t="s">
        <v>61744</v>
      </c>
      <c r="I12023" t="s">
        <v>38071</v>
      </c>
      <c r="J12023" t="s">
        <v>63578</v>
      </c>
      <c r="K12023" t="s">
        <v>63579</v>
      </c>
      <c r="L12023" t="s">
        <v>303</v>
      </c>
      <c r="M12023" t="s">
        <v>1581</v>
      </c>
    </row>
    <row r="12024" spans="1:13" x14ac:dyDescent="0.2">
      <c r="A12024" t="s">
        <v>38143</v>
      </c>
      <c r="B12024" t="s">
        <v>38144</v>
      </c>
      <c r="C12024" t="s">
        <v>63580</v>
      </c>
      <c r="D12024" t="s">
        <v>366</v>
      </c>
      <c r="F12024" t="s">
        <v>63581</v>
      </c>
      <c r="G12024" t="s">
        <v>62039</v>
      </c>
      <c r="H12024" t="s">
        <v>20224</v>
      </c>
      <c r="J12024" t="s">
        <v>62040</v>
      </c>
      <c r="K12024" t="s">
        <v>63582</v>
      </c>
      <c r="L12024" t="s">
        <v>303</v>
      </c>
      <c r="M12024" t="s">
        <v>1882</v>
      </c>
    </row>
    <row r="12025" spans="1:13" x14ac:dyDescent="0.2">
      <c r="A12025" t="s">
        <v>38143</v>
      </c>
      <c r="B12025" t="s">
        <v>38144</v>
      </c>
      <c r="C12025" t="s">
        <v>63583</v>
      </c>
      <c r="D12025" t="s">
        <v>349</v>
      </c>
      <c r="E12025" t="s">
        <v>424</v>
      </c>
      <c r="F12025" t="s">
        <v>63584</v>
      </c>
      <c r="G12025" t="s">
        <v>58184</v>
      </c>
      <c r="H12025" t="s">
        <v>61744</v>
      </c>
      <c r="I12025" t="s">
        <v>38071</v>
      </c>
      <c r="J12025" t="s">
        <v>63585</v>
      </c>
      <c r="K12025" t="s">
        <v>63586</v>
      </c>
      <c r="L12025" t="s">
        <v>303</v>
      </c>
      <c r="M12025" t="s">
        <v>54898</v>
      </c>
    </row>
    <row r="12026" spans="1:13" x14ac:dyDescent="0.2">
      <c r="A12026" t="s">
        <v>38143</v>
      </c>
      <c r="B12026" t="s">
        <v>38144</v>
      </c>
      <c r="C12026" t="s">
        <v>63587</v>
      </c>
      <c r="D12026" t="s">
        <v>63588</v>
      </c>
      <c r="E12026" t="s">
        <v>63589</v>
      </c>
      <c r="F12026" t="s">
        <v>63590</v>
      </c>
      <c r="G12026" t="s">
        <v>61566</v>
      </c>
      <c r="H12026" t="s">
        <v>38071</v>
      </c>
      <c r="J12026" t="s">
        <v>63591</v>
      </c>
      <c r="K12026" t="s">
        <v>63592</v>
      </c>
      <c r="L12026" t="s">
        <v>303</v>
      </c>
      <c r="M12026" t="s">
        <v>36929</v>
      </c>
    </row>
    <row r="12027" spans="1:13" x14ac:dyDescent="0.2">
      <c r="A12027" t="s">
        <v>38143</v>
      </c>
      <c r="B12027" t="s">
        <v>38144</v>
      </c>
      <c r="C12027" t="s">
        <v>63593</v>
      </c>
      <c r="D12027" t="s">
        <v>63594</v>
      </c>
      <c r="E12027" t="s">
        <v>63595</v>
      </c>
      <c r="F12027" t="s">
        <v>63596</v>
      </c>
      <c r="G12027" t="s">
        <v>38083</v>
      </c>
      <c r="H12027" t="s">
        <v>20203</v>
      </c>
      <c r="J12027" t="s">
        <v>63597</v>
      </c>
      <c r="K12027" t="s">
        <v>63598</v>
      </c>
      <c r="L12027" t="s">
        <v>303</v>
      </c>
      <c r="M12027" t="s">
        <v>63599</v>
      </c>
    </row>
    <row r="12028" spans="1:13" x14ac:dyDescent="0.2">
      <c r="A12028" t="s">
        <v>38143</v>
      </c>
      <c r="B12028" t="s">
        <v>38144</v>
      </c>
      <c r="C12028" t="s">
        <v>63600</v>
      </c>
      <c r="D12028" t="s">
        <v>349</v>
      </c>
      <c r="F12028" t="s">
        <v>16848</v>
      </c>
      <c r="G12028" t="s">
        <v>61807</v>
      </c>
      <c r="H12028" t="s">
        <v>20203</v>
      </c>
      <c r="J12028" t="s">
        <v>63601</v>
      </c>
      <c r="K12028" t="s">
        <v>302</v>
      </c>
      <c r="L12028" t="s">
        <v>303</v>
      </c>
      <c r="M12028" t="s">
        <v>422</v>
      </c>
    </row>
    <row r="12029" spans="1:13" x14ac:dyDescent="0.2">
      <c r="A12029" t="s">
        <v>38143</v>
      </c>
      <c r="B12029" t="s">
        <v>38144</v>
      </c>
      <c r="C12029" t="s">
        <v>63602</v>
      </c>
      <c r="D12029" t="s">
        <v>572</v>
      </c>
      <c r="E12029" t="s">
        <v>573</v>
      </c>
      <c r="F12029" t="s">
        <v>63603</v>
      </c>
      <c r="G12029" t="s">
        <v>61738</v>
      </c>
      <c r="H12029" t="s">
        <v>37991</v>
      </c>
      <c r="J12029" t="s">
        <v>63604</v>
      </c>
      <c r="K12029" t="s">
        <v>63605</v>
      </c>
      <c r="L12029" t="s">
        <v>303</v>
      </c>
      <c r="M12029" t="s">
        <v>17061</v>
      </c>
    </row>
    <row r="12030" spans="1:13" x14ac:dyDescent="0.2">
      <c r="A12030" t="s">
        <v>38143</v>
      </c>
      <c r="B12030" t="s">
        <v>38144</v>
      </c>
      <c r="C12030" t="s">
        <v>63606</v>
      </c>
      <c r="D12030" t="s">
        <v>63607</v>
      </c>
      <c r="E12030" t="s">
        <v>63608</v>
      </c>
      <c r="F12030" t="s">
        <v>63609</v>
      </c>
      <c r="G12030" t="s">
        <v>38083</v>
      </c>
      <c r="H12030" t="s">
        <v>20203</v>
      </c>
      <c r="J12030" t="s">
        <v>63610</v>
      </c>
      <c r="K12030" t="s">
        <v>63611</v>
      </c>
      <c r="L12030" t="s">
        <v>303</v>
      </c>
      <c r="M12030" t="s">
        <v>5139</v>
      </c>
    </row>
    <row r="12031" spans="1:13" x14ac:dyDescent="0.2">
      <c r="A12031" t="s">
        <v>38143</v>
      </c>
      <c r="B12031" t="s">
        <v>38144</v>
      </c>
      <c r="C12031" t="s">
        <v>63612</v>
      </c>
      <c r="D12031" t="s">
        <v>63613</v>
      </c>
      <c r="E12031" t="s">
        <v>63614</v>
      </c>
      <c r="F12031" t="s">
        <v>63615</v>
      </c>
      <c r="G12031" t="s">
        <v>63616</v>
      </c>
      <c r="H12031" t="s">
        <v>20224</v>
      </c>
      <c r="I12031" t="s">
        <v>20203</v>
      </c>
      <c r="J12031" t="s">
        <v>63617</v>
      </c>
      <c r="K12031" t="s">
        <v>63618</v>
      </c>
      <c r="L12031" t="s">
        <v>303</v>
      </c>
      <c r="M12031" t="s">
        <v>15276</v>
      </c>
    </row>
    <row r="12032" spans="1:13" x14ac:dyDescent="0.2">
      <c r="A12032" t="s">
        <v>38143</v>
      </c>
      <c r="B12032" t="s">
        <v>38144</v>
      </c>
      <c r="C12032" t="s">
        <v>63619</v>
      </c>
      <c r="D12032" t="s">
        <v>63620</v>
      </c>
      <c r="E12032" t="s">
        <v>63621</v>
      </c>
      <c r="F12032" t="s">
        <v>63622</v>
      </c>
      <c r="H12032" t="s">
        <v>20224</v>
      </c>
      <c r="I12032" t="s">
        <v>20203</v>
      </c>
      <c r="J12032" t="s">
        <v>63623</v>
      </c>
      <c r="K12032" t="s">
        <v>63624</v>
      </c>
      <c r="L12032" t="s">
        <v>303</v>
      </c>
      <c r="M12032" t="s">
        <v>16583</v>
      </c>
    </row>
    <row r="12033" spans="1:13" x14ac:dyDescent="0.2">
      <c r="A12033" t="s">
        <v>38143</v>
      </c>
      <c r="B12033" t="s">
        <v>38144</v>
      </c>
      <c r="C12033" t="s">
        <v>63625</v>
      </c>
      <c r="D12033" t="s">
        <v>61716</v>
      </c>
      <c r="E12033" t="s">
        <v>59765</v>
      </c>
      <c r="F12033" t="s">
        <v>63626</v>
      </c>
      <c r="H12033" t="s">
        <v>38083</v>
      </c>
      <c r="J12033" t="s">
        <v>63627</v>
      </c>
      <c r="K12033" t="s">
        <v>302</v>
      </c>
      <c r="L12033" t="s">
        <v>303</v>
      </c>
      <c r="M12033" t="s">
        <v>14035</v>
      </c>
    </row>
    <row r="12034" spans="1:13" x14ac:dyDescent="0.2">
      <c r="A12034" t="s">
        <v>38143</v>
      </c>
      <c r="B12034" t="s">
        <v>38144</v>
      </c>
      <c r="C12034" t="s">
        <v>63628</v>
      </c>
      <c r="D12034" t="s">
        <v>401</v>
      </c>
      <c r="E12034" t="s">
        <v>402</v>
      </c>
      <c r="F12034" t="s">
        <v>63629</v>
      </c>
      <c r="G12034" t="s">
        <v>63630</v>
      </c>
      <c r="H12034" t="s">
        <v>38083</v>
      </c>
      <c r="I12034" t="s">
        <v>20203</v>
      </c>
      <c r="J12034" t="s">
        <v>63631</v>
      </c>
      <c r="K12034" t="s">
        <v>63632</v>
      </c>
      <c r="L12034" t="s">
        <v>303</v>
      </c>
      <c r="M12034" t="s">
        <v>4818</v>
      </c>
    </row>
    <row r="12035" spans="1:13" x14ac:dyDescent="0.2">
      <c r="A12035" t="s">
        <v>38143</v>
      </c>
      <c r="B12035" t="s">
        <v>38144</v>
      </c>
      <c r="C12035" t="s">
        <v>63633</v>
      </c>
      <c r="D12035" t="s">
        <v>366</v>
      </c>
      <c r="E12035" t="s">
        <v>7699</v>
      </c>
      <c r="F12035" t="s">
        <v>63634</v>
      </c>
      <c r="G12035" t="s">
        <v>63635</v>
      </c>
      <c r="H12035" t="s">
        <v>61679</v>
      </c>
      <c r="I12035" t="s">
        <v>20203</v>
      </c>
      <c r="J12035" t="s">
        <v>63636</v>
      </c>
      <c r="K12035" t="s">
        <v>63637</v>
      </c>
      <c r="L12035" t="s">
        <v>303</v>
      </c>
      <c r="M12035" t="s">
        <v>63638</v>
      </c>
    </row>
    <row r="12036" spans="1:13" x14ac:dyDescent="0.2">
      <c r="A12036" t="s">
        <v>38143</v>
      </c>
      <c r="B12036" t="s">
        <v>38144</v>
      </c>
      <c r="C12036" t="s">
        <v>63639</v>
      </c>
      <c r="D12036" t="s">
        <v>513</v>
      </c>
      <c r="F12036" t="s">
        <v>63640</v>
      </c>
      <c r="H12036" t="s">
        <v>62944</v>
      </c>
      <c r="I12036" t="s">
        <v>38071</v>
      </c>
      <c r="J12036" t="s">
        <v>63641</v>
      </c>
      <c r="K12036" t="s">
        <v>63642</v>
      </c>
      <c r="L12036" t="s">
        <v>303</v>
      </c>
      <c r="M12036" t="s">
        <v>1912</v>
      </c>
    </row>
    <row r="12037" spans="1:13" x14ac:dyDescent="0.2">
      <c r="A12037" t="s">
        <v>38143</v>
      </c>
      <c r="B12037" t="s">
        <v>38144</v>
      </c>
      <c r="C12037" t="s">
        <v>63643</v>
      </c>
      <c r="D12037" t="s">
        <v>492</v>
      </c>
      <c r="E12037" t="s">
        <v>493</v>
      </c>
      <c r="F12037" t="s">
        <v>63644</v>
      </c>
      <c r="G12037" t="s">
        <v>37991</v>
      </c>
      <c r="J12037" t="s">
        <v>63645</v>
      </c>
      <c r="K12037" t="s">
        <v>63646</v>
      </c>
      <c r="L12037" t="s">
        <v>303</v>
      </c>
      <c r="M12037" t="s">
        <v>20948</v>
      </c>
    </row>
    <row r="12038" spans="1:13" x14ac:dyDescent="0.2">
      <c r="A12038" t="s">
        <v>38143</v>
      </c>
      <c r="B12038" t="s">
        <v>38144</v>
      </c>
      <c r="C12038" t="s">
        <v>63647</v>
      </c>
      <c r="D12038" t="s">
        <v>61998</v>
      </c>
      <c r="E12038" t="s">
        <v>63648</v>
      </c>
      <c r="F12038" t="s">
        <v>63649</v>
      </c>
      <c r="G12038" t="s">
        <v>62133</v>
      </c>
      <c r="H12038" t="s">
        <v>20224</v>
      </c>
      <c r="I12038" t="s">
        <v>20203</v>
      </c>
      <c r="J12038" t="s">
        <v>63650</v>
      </c>
      <c r="K12038" t="s">
        <v>63651</v>
      </c>
      <c r="L12038" t="s">
        <v>303</v>
      </c>
      <c r="M12038" t="s">
        <v>785</v>
      </c>
    </row>
    <row r="12039" spans="1:13" x14ac:dyDescent="0.2">
      <c r="A12039" t="s">
        <v>38143</v>
      </c>
      <c r="B12039" t="s">
        <v>38144</v>
      </c>
      <c r="C12039" t="s">
        <v>63652</v>
      </c>
      <c r="D12039" t="s">
        <v>61886</v>
      </c>
      <c r="E12039" t="s">
        <v>63653</v>
      </c>
      <c r="F12039" t="s">
        <v>63654</v>
      </c>
      <c r="G12039" t="s">
        <v>63655</v>
      </c>
      <c r="H12039" t="s">
        <v>63656</v>
      </c>
      <c r="I12039" t="s">
        <v>38071</v>
      </c>
      <c r="J12039" t="s">
        <v>63657</v>
      </c>
      <c r="K12039" t="s">
        <v>63658</v>
      </c>
      <c r="L12039" t="s">
        <v>303</v>
      </c>
      <c r="M12039" t="s">
        <v>1380</v>
      </c>
    </row>
    <row r="12040" spans="1:13" x14ac:dyDescent="0.2">
      <c r="A12040" t="s">
        <v>38143</v>
      </c>
      <c r="B12040" t="s">
        <v>38144</v>
      </c>
      <c r="C12040" t="s">
        <v>63659</v>
      </c>
      <c r="D12040" t="s">
        <v>349</v>
      </c>
      <c r="F12040" t="s">
        <v>63660</v>
      </c>
      <c r="G12040" t="s">
        <v>55211</v>
      </c>
      <c r="H12040" t="s">
        <v>20203</v>
      </c>
      <c r="J12040" t="s">
        <v>63661</v>
      </c>
      <c r="K12040" t="s">
        <v>302</v>
      </c>
      <c r="L12040" t="s">
        <v>303</v>
      </c>
      <c r="M12040" t="s">
        <v>422</v>
      </c>
    </row>
    <row r="12041" spans="1:13" x14ac:dyDescent="0.2">
      <c r="A12041" t="s">
        <v>38143</v>
      </c>
      <c r="B12041" t="s">
        <v>38144</v>
      </c>
      <c r="C12041" t="s">
        <v>63662</v>
      </c>
      <c r="D12041" t="s">
        <v>572</v>
      </c>
      <c r="E12041" t="s">
        <v>573</v>
      </c>
      <c r="F12041" t="s">
        <v>63663</v>
      </c>
      <c r="G12041" t="s">
        <v>63196</v>
      </c>
      <c r="H12041" t="s">
        <v>38071</v>
      </c>
      <c r="J12041" t="s">
        <v>63664</v>
      </c>
      <c r="K12041" t="s">
        <v>63665</v>
      </c>
      <c r="L12041" t="s">
        <v>303</v>
      </c>
      <c r="M12041" t="s">
        <v>29905</v>
      </c>
    </row>
    <row r="12042" spans="1:13" x14ac:dyDescent="0.2">
      <c r="A12042" t="s">
        <v>38143</v>
      </c>
      <c r="B12042" t="s">
        <v>38144</v>
      </c>
      <c r="C12042" t="s">
        <v>63666</v>
      </c>
      <c r="D12042" t="s">
        <v>349</v>
      </c>
      <c r="E12042" t="s">
        <v>424</v>
      </c>
      <c r="F12042" t="s">
        <v>63667</v>
      </c>
      <c r="G12042" t="s">
        <v>62353</v>
      </c>
      <c r="H12042" t="s">
        <v>38071</v>
      </c>
      <c r="J12042" t="s">
        <v>63668</v>
      </c>
      <c r="K12042" t="s">
        <v>63669</v>
      </c>
      <c r="L12042" t="s">
        <v>303</v>
      </c>
      <c r="M12042" t="s">
        <v>21580</v>
      </c>
    </row>
    <row r="12043" spans="1:13" x14ac:dyDescent="0.2">
      <c r="A12043" t="s">
        <v>38143</v>
      </c>
      <c r="B12043" t="s">
        <v>38144</v>
      </c>
      <c r="C12043" t="s">
        <v>63670</v>
      </c>
      <c r="D12043" t="s">
        <v>349</v>
      </c>
      <c r="F12043" t="s">
        <v>63671</v>
      </c>
      <c r="G12043" t="s">
        <v>62944</v>
      </c>
      <c r="H12043" t="s">
        <v>37991</v>
      </c>
      <c r="J12043" t="s">
        <v>63672</v>
      </c>
      <c r="K12043" t="s">
        <v>63673</v>
      </c>
      <c r="L12043" t="s">
        <v>303</v>
      </c>
      <c r="M12043" t="s">
        <v>422</v>
      </c>
    </row>
    <row r="12044" spans="1:13" x14ac:dyDescent="0.2">
      <c r="A12044" t="s">
        <v>38143</v>
      </c>
      <c r="B12044" t="s">
        <v>38144</v>
      </c>
      <c r="C12044" t="s">
        <v>63674</v>
      </c>
      <c r="D12044" t="s">
        <v>349</v>
      </c>
      <c r="E12044" t="s">
        <v>13874</v>
      </c>
      <c r="F12044" t="s">
        <v>63675</v>
      </c>
      <c r="G12044" t="s">
        <v>63676</v>
      </c>
      <c r="H12044" t="s">
        <v>63677</v>
      </c>
      <c r="I12044" t="s">
        <v>18176</v>
      </c>
      <c r="J12044" t="s">
        <v>63678</v>
      </c>
      <c r="K12044" t="s">
        <v>63679</v>
      </c>
      <c r="L12044" t="s">
        <v>303</v>
      </c>
      <c r="M12044" t="s">
        <v>48744</v>
      </c>
    </row>
    <row r="12045" spans="1:13" x14ac:dyDescent="0.2">
      <c r="A12045" t="s">
        <v>38143</v>
      </c>
      <c r="B12045" t="s">
        <v>38144</v>
      </c>
      <c r="C12045" t="s">
        <v>63680</v>
      </c>
      <c r="D12045" t="s">
        <v>2857</v>
      </c>
      <c r="E12045" t="s">
        <v>2858</v>
      </c>
      <c r="F12045" t="s">
        <v>63681</v>
      </c>
      <c r="G12045" t="s">
        <v>63682</v>
      </c>
      <c r="H12045" t="s">
        <v>63683</v>
      </c>
      <c r="I12045" t="s">
        <v>63560</v>
      </c>
      <c r="J12045" t="s">
        <v>63684</v>
      </c>
      <c r="K12045" t="s">
        <v>63685</v>
      </c>
      <c r="L12045" t="s">
        <v>303</v>
      </c>
      <c r="M12045" t="s">
        <v>24843</v>
      </c>
    </row>
    <row r="12046" spans="1:13" x14ac:dyDescent="0.2">
      <c r="A12046" t="s">
        <v>38143</v>
      </c>
      <c r="B12046" t="s">
        <v>38144</v>
      </c>
      <c r="C12046" t="s">
        <v>63686</v>
      </c>
      <c r="D12046" t="s">
        <v>8198</v>
      </c>
      <c r="E12046" t="s">
        <v>5074</v>
      </c>
      <c r="F12046" t="s">
        <v>63687</v>
      </c>
      <c r="G12046" t="s">
        <v>63688</v>
      </c>
      <c r="H12046" t="s">
        <v>20224</v>
      </c>
      <c r="I12046" t="s">
        <v>20203</v>
      </c>
      <c r="J12046" t="s">
        <v>63689</v>
      </c>
      <c r="K12046" t="s">
        <v>63690</v>
      </c>
      <c r="L12046" t="s">
        <v>303</v>
      </c>
      <c r="M12046" t="s">
        <v>17881</v>
      </c>
    </row>
    <row r="12047" spans="1:13" x14ac:dyDescent="0.2">
      <c r="A12047" t="s">
        <v>38143</v>
      </c>
      <c r="B12047" t="s">
        <v>38144</v>
      </c>
      <c r="C12047" t="s">
        <v>63691</v>
      </c>
      <c r="D12047" t="s">
        <v>63692</v>
      </c>
      <c r="E12047" t="s">
        <v>63693</v>
      </c>
      <c r="F12047" t="s">
        <v>981</v>
      </c>
      <c r="H12047" t="s">
        <v>63694</v>
      </c>
      <c r="I12047" t="s">
        <v>38071</v>
      </c>
      <c r="J12047" t="s">
        <v>63695</v>
      </c>
      <c r="K12047" t="s">
        <v>63696</v>
      </c>
      <c r="L12047" t="s">
        <v>303</v>
      </c>
      <c r="M12047" t="s">
        <v>2049</v>
      </c>
    </row>
    <row r="12048" spans="1:13" x14ac:dyDescent="0.2">
      <c r="A12048" t="s">
        <v>38143</v>
      </c>
      <c r="B12048" t="s">
        <v>38144</v>
      </c>
      <c r="C12048" t="s">
        <v>63697</v>
      </c>
      <c r="D12048" t="s">
        <v>492</v>
      </c>
      <c r="E12048" t="s">
        <v>493</v>
      </c>
      <c r="F12048" t="s">
        <v>63698</v>
      </c>
      <c r="G12048" t="s">
        <v>63699</v>
      </c>
      <c r="H12048" t="s">
        <v>58321</v>
      </c>
      <c r="I12048" t="s">
        <v>20203</v>
      </c>
      <c r="J12048" t="s">
        <v>63700</v>
      </c>
      <c r="K12048" t="s">
        <v>63701</v>
      </c>
      <c r="L12048" t="s">
        <v>303</v>
      </c>
      <c r="M12048" t="s">
        <v>63702</v>
      </c>
    </row>
    <row r="12049" spans="1:13" x14ac:dyDescent="0.2">
      <c r="A12049" t="s">
        <v>38143</v>
      </c>
      <c r="B12049" t="s">
        <v>38144</v>
      </c>
      <c r="C12049" t="s">
        <v>63703</v>
      </c>
      <c r="D12049" t="s">
        <v>63704</v>
      </c>
      <c r="E12049" t="s">
        <v>63705</v>
      </c>
      <c r="F12049" t="s">
        <v>63706</v>
      </c>
      <c r="G12049" t="s">
        <v>63707</v>
      </c>
      <c r="H12049" t="s">
        <v>20224</v>
      </c>
      <c r="I12049" t="s">
        <v>20203</v>
      </c>
      <c r="J12049" t="s">
        <v>63708</v>
      </c>
      <c r="K12049" t="s">
        <v>302</v>
      </c>
      <c r="L12049" t="s">
        <v>303</v>
      </c>
      <c r="M12049" t="s">
        <v>5362</v>
      </c>
    </row>
    <row r="12050" spans="1:13" x14ac:dyDescent="0.2">
      <c r="A12050" t="s">
        <v>38143</v>
      </c>
      <c r="B12050" t="s">
        <v>38144</v>
      </c>
      <c r="C12050" t="s">
        <v>63709</v>
      </c>
      <c r="D12050" t="s">
        <v>11973</v>
      </c>
      <c r="E12050" t="s">
        <v>63710</v>
      </c>
      <c r="F12050" t="s">
        <v>63711</v>
      </c>
      <c r="G12050" t="s">
        <v>63712</v>
      </c>
      <c r="I12050" t="s">
        <v>20203</v>
      </c>
      <c r="J12050" t="s">
        <v>63713</v>
      </c>
      <c r="K12050" t="s">
        <v>63714</v>
      </c>
      <c r="L12050" t="s">
        <v>303</v>
      </c>
      <c r="M12050" t="s">
        <v>2198</v>
      </c>
    </row>
    <row r="12051" spans="1:13" x14ac:dyDescent="0.2">
      <c r="A12051" t="s">
        <v>38143</v>
      </c>
      <c r="B12051" t="s">
        <v>38144</v>
      </c>
      <c r="C12051" t="s">
        <v>63715</v>
      </c>
      <c r="D12051" t="s">
        <v>492</v>
      </c>
      <c r="E12051" t="s">
        <v>493</v>
      </c>
      <c r="F12051" t="s">
        <v>63716</v>
      </c>
      <c r="H12051" t="s">
        <v>62353</v>
      </c>
      <c r="I12051" t="s">
        <v>38071</v>
      </c>
      <c r="J12051" t="s">
        <v>62385</v>
      </c>
      <c r="K12051" t="s">
        <v>63717</v>
      </c>
      <c r="L12051" t="s">
        <v>303</v>
      </c>
      <c r="M12051" t="s">
        <v>24271</v>
      </c>
    </row>
    <row r="12052" spans="1:13" x14ac:dyDescent="0.2">
      <c r="A12052" t="s">
        <v>38143</v>
      </c>
      <c r="B12052" t="s">
        <v>38144</v>
      </c>
      <c r="C12052" t="s">
        <v>63718</v>
      </c>
      <c r="D12052" t="s">
        <v>572</v>
      </c>
      <c r="E12052" t="s">
        <v>573</v>
      </c>
      <c r="F12052" t="s">
        <v>63719</v>
      </c>
      <c r="G12052" t="s">
        <v>63720</v>
      </c>
      <c r="H12052" t="s">
        <v>62666</v>
      </c>
      <c r="I12052" t="s">
        <v>20203</v>
      </c>
      <c r="J12052" t="s">
        <v>63721</v>
      </c>
      <c r="K12052" t="s">
        <v>63722</v>
      </c>
      <c r="L12052" t="s">
        <v>303</v>
      </c>
      <c r="M12052" t="s">
        <v>3482</v>
      </c>
    </row>
    <row r="12053" spans="1:13" x14ac:dyDescent="0.2">
      <c r="A12053" t="s">
        <v>38143</v>
      </c>
      <c r="B12053" t="s">
        <v>38144</v>
      </c>
      <c r="C12053" t="s">
        <v>63723</v>
      </c>
      <c r="D12053" t="s">
        <v>63724</v>
      </c>
      <c r="E12053" t="s">
        <v>63725</v>
      </c>
      <c r="F12053" t="s">
        <v>63726</v>
      </c>
      <c r="G12053" t="s">
        <v>37990</v>
      </c>
      <c r="H12053" t="s">
        <v>37991</v>
      </c>
      <c r="I12053" t="s">
        <v>38071</v>
      </c>
      <c r="J12053" t="s">
        <v>63727</v>
      </c>
      <c r="K12053" t="s">
        <v>63728</v>
      </c>
      <c r="L12053" t="s">
        <v>303</v>
      </c>
      <c r="M12053" t="s">
        <v>23977</v>
      </c>
    </row>
    <row r="12054" spans="1:13" x14ac:dyDescent="0.2">
      <c r="A12054" t="s">
        <v>38143</v>
      </c>
      <c r="B12054" t="s">
        <v>38144</v>
      </c>
      <c r="C12054" t="s">
        <v>63729</v>
      </c>
      <c r="D12054" t="s">
        <v>61716</v>
      </c>
      <c r="E12054" t="s">
        <v>63730</v>
      </c>
      <c r="F12054" t="s">
        <v>63731</v>
      </c>
      <c r="G12054" t="s">
        <v>54301</v>
      </c>
      <c r="H12054" t="s">
        <v>38083</v>
      </c>
      <c r="I12054" t="s">
        <v>20203</v>
      </c>
      <c r="J12054" t="s">
        <v>63732</v>
      </c>
      <c r="K12054" t="s">
        <v>302</v>
      </c>
      <c r="L12054" t="s">
        <v>303</v>
      </c>
      <c r="M12054" t="s">
        <v>63733</v>
      </c>
    </row>
    <row r="12055" spans="1:13" x14ac:dyDescent="0.2">
      <c r="A12055" t="s">
        <v>38143</v>
      </c>
      <c r="B12055" t="s">
        <v>38144</v>
      </c>
      <c r="C12055" t="s">
        <v>63734</v>
      </c>
      <c r="D12055" t="s">
        <v>4981</v>
      </c>
      <c r="E12055" t="s">
        <v>63735</v>
      </c>
      <c r="F12055" t="s">
        <v>63736</v>
      </c>
      <c r="G12055" t="s">
        <v>63737</v>
      </c>
      <c r="H12055" t="s">
        <v>20018</v>
      </c>
      <c r="I12055" t="s">
        <v>63738</v>
      </c>
      <c r="J12055" t="s">
        <v>63739</v>
      </c>
      <c r="K12055" t="s">
        <v>63740</v>
      </c>
      <c r="L12055" t="s">
        <v>303</v>
      </c>
      <c r="M12055" t="s">
        <v>822</v>
      </c>
    </row>
    <row r="12056" spans="1:13" x14ac:dyDescent="0.2">
      <c r="A12056" t="s">
        <v>38143</v>
      </c>
      <c r="B12056" t="s">
        <v>38144</v>
      </c>
      <c r="C12056" t="s">
        <v>63741</v>
      </c>
      <c r="D12056" t="s">
        <v>349</v>
      </c>
      <c r="F12056" t="s">
        <v>63742</v>
      </c>
      <c r="G12056" t="s">
        <v>61835</v>
      </c>
      <c r="H12056" t="s">
        <v>63743</v>
      </c>
      <c r="I12056" t="s">
        <v>37991</v>
      </c>
      <c r="J12056" t="s">
        <v>63744</v>
      </c>
      <c r="K12056" t="s">
        <v>63745</v>
      </c>
      <c r="L12056" t="s">
        <v>303</v>
      </c>
      <c r="M12056" t="s">
        <v>63746</v>
      </c>
    </row>
    <row r="12057" spans="1:13" x14ac:dyDescent="0.2">
      <c r="A12057" t="s">
        <v>38143</v>
      </c>
      <c r="B12057" t="s">
        <v>38144</v>
      </c>
      <c r="C12057" t="s">
        <v>63747</v>
      </c>
      <c r="D12057" t="s">
        <v>349</v>
      </c>
      <c r="E12057" t="s">
        <v>424</v>
      </c>
      <c r="F12057" t="s">
        <v>63748</v>
      </c>
      <c r="G12057" t="s">
        <v>63749</v>
      </c>
      <c r="H12057" t="s">
        <v>37991</v>
      </c>
      <c r="I12057" t="s">
        <v>38071</v>
      </c>
      <c r="J12057" t="s">
        <v>63750</v>
      </c>
      <c r="K12057" t="s">
        <v>63751</v>
      </c>
      <c r="L12057" t="s">
        <v>303</v>
      </c>
      <c r="M12057" t="s">
        <v>62783</v>
      </c>
    </row>
    <row r="12058" spans="1:13" x14ac:dyDescent="0.2">
      <c r="A12058" t="s">
        <v>38143</v>
      </c>
      <c r="B12058" t="s">
        <v>38144</v>
      </c>
      <c r="C12058" t="s">
        <v>63752</v>
      </c>
      <c r="D12058" t="s">
        <v>5621</v>
      </c>
      <c r="E12058" t="s">
        <v>63753</v>
      </c>
      <c r="F12058" t="s">
        <v>63754</v>
      </c>
      <c r="H12058" t="s">
        <v>62271</v>
      </c>
      <c r="I12058" t="s">
        <v>38071</v>
      </c>
      <c r="J12058" t="s">
        <v>63755</v>
      </c>
      <c r="K12058" t="s">
        <v>63756</v>
      </c>
      <c r="L12058" t="s">
        <v>303</v>
      </c>
      <c r="M12058" t="s">
        <v>23977</v>
      </c>
    </row>
    <row r="12059" spans="1:13" x14ac:dyDescent="0.2">
      <c r="A12059" t="s">
        <v>38143</v>
      </c>
      <c r="B12059" t="s">
        <v>38144</v>
      </c>
      <c r="C12059" t="s">
        <v>63757</v>
      </c>
      <c r="D12059" t="s">
        <v>492</v>
      </c>
      <c r="E12059" t="s">
        <v>493</v>
      </c>
      <c r="F12059" t="s">
        <v>63758</v>
      </c>
      <c r="G12059" t="s">
        <v>2134</v>
      </c>
      <c r="H12059" t="s">
        <v>61744</v>
      </c>
      <c r="I12059" t="s">
        <v>38071</v>
      </c>
      <c r="J12059" t="s">
        <v>63759</v>
      </c>
      <c r="K12059" t="s">
        <v>63760</v>
      </c>
      <c r="L12059" t="s">
        <v>303</v>
      </c>
      <c r="M12059" t="s">
        <v>21132</v>
      </c>
    </row>
    <row r="12060" spans="1:13" x14ac:dyDescent="0.2">
      <c r="A12060" t="s">
        <v>38143</v>
      </c>
      <c r="B12060" t="s">
        <v>38144</v>
      </c>
      <c r="C12060" t="s">
        <v>63761</v>
      </c>
      <c r="D12060" t="s">
        <v>9937</v>
      </c>
      <c r="E12060" t="s">
        <v>14656</v>
      </c>
      <c r="F12060" t="s">
        <v>63762</v>
      </c>
      <c r="G12060" t="s">
        <v>63763</v>
      </c>
      <c r="H12060" t="s">
        <v>20218</v>
      </c>
      <c r="I12060" t="s">
        <v>20203</v>
      </c>
      <c r="J12060" t="s">
        <v>63764</v>
      </c>
      <c r="K12060" t="s">
        <v>63765</v>
      </c>
      <c r="L12060" t="s">
        <v>303</v>
      </c>
      <c r="M12060" t="s">
        <v>28584</v>
      </c>
    </row>
    <row r="12061" spans="1:13" x14ac:dyDescent="0.2">
      <c r="A12061" t="s">
        <v>38143</v>
      </c>
      <c r="B12061" t="s">
        <v>38144</v>
      </c>
      <c r="C12061" t="s">
        <v>63766</v>
      </c>
      <c r="D12061" t="s">
        <v>349</v>
      </c>
      <c r="E12061" t="s">
        <v>476</v>
      </c>
      <c r="F12061" t="s">
        <v>62675</v>
      </c>
      <c r="G12061" t="s">
        <v>63767</v>
      </c>
      <c r="H12061" t="s">
        <v>61982</v>
      </c>
      <c r="I12061" t="s">
        <v>20203</v>
      </c>
      <c r="J12061" t="s">
        <v>63768</v>
      </c>
      <c r="K12061" t="s">
        <v>63769</v>
      </c>
      <c r="L12061" t="s">
        <v>303</v>
      </c>
      <c r="M12061" t="s">
        <v>63770</v>
      </c>
    </row>
    <row r="12062" spans="1:13" x14ac:dyDescent="0.2">
      <c r="A12062" t="s">
        <v>38143</v>
      </c>
      <c r="B12062" t="s">
        <v>38144</v>
      </c>
      <c r="C12062" t="s">
        <v>63771</v>
      </c>
      <c r="D12062" t="s">
        <v>492</v>
      </c>
      <c r="E12062" t="s">
        <v>493</v>
      </c>
      <c r="F12062" t="s">
        <v>63772</v>
      </c>
      <c r="G12062" t="s">
        <v>63773</v>
      </c>
      <c r="H12062" t="s">
        <v>61866</v>
      </c>
      <c r="I12062" t="s">
        <v>20203</v>
      </c>
      <c r="J12062" t="s">
        <v>63774</v>
      </c>
      <c r="K12062" t="s">
        <v>63775</v>
      </c>
      <c r="L12062" t="s">
        <v>303</v>
      </c>
      <c r="M12062" t="s">
        <v>26327</v>
      </c>
    </row>
    <row r="12063" spans="1:13" x14ac:dyDescent="0.2">
      <c r="A12063" t="s">
        <v>38143</v>
      </c>
      <c r="B12063" t="s">
        <v>38144</v>
      </c>
      <c r="C12063" t="s">
        <v>63776</v>
      </c>
      <c r="D12063" t="s">
        <v>61722</v>
      </c>
      <c r="E12063" t="s">
        <v>15320</v>
      </c>
      <c r="F12063" t="s">
        <v>63777</v>
      </c>
      <c r="G12063" t="s">
        <v>63778</v>
      </c>
      <c r="H12063" t="s">
        <v>61596</v>
      </c>
      <c r="I12063" t="s">
        <v>63779</v>
      </c>
      <c r="J12063" t="s">
        <v>63780</v>
      </c>
      <c r="K12063" t="s">
        <v>63781</v>
      </c>
      <c r="L12063" t="s">
        <v>303</v>
      </c>
      <c r="M12063" t="s">
        <v>30422</v>
      </c>
    </row>
    <row r="12064" spans="1:13" x14ac:dyDescent="0.2">
      <c r="A12064" t="s">
        <v>38143</v>
      </c>
      <c r="B12064" t="s">
        <v>38144</v>
      </c>
      <c r="C12064" t="s">
        <v>63782</v>
      </c>
      <c r="D12064" t="s">
        <v>25255</v>
      </c>
      <c r="E12064" t="s">
        <v>63783</v>
      </c>
      <c r="F12064" t="s">
        <v>63784</v>
      </c>
      <c r="G12064" t="s">
        <v>63785</v>
      </c>
      <c r="H12064" t="s">
        <v>37991</v>
      </c>
      <c r="I12064" t="s">
        <v>38071</v>
      </c>
      <c r="J12064" t="s">
        <v>63786</v>
      </c>
      <c r="K12064" t="s">
        <v>63787</v>
      </c>
      <c r="L12064" t="s">
        <v>303</v>
      </c>
      <c r="M12064" t="s">
        <v>29250</v>
      </c>
    </row>
    <row r="12065" spans="1:13" x14ac:dyDescent="0.2">
      <c r="A12065" t="s">
        <v>38143</v>
      </c>
      <c r="B12065" t="s">
        <v>38144</v>
      </c>
      <c r="C12065" t="s">
        <v>63788</v>
      </c>
      <c r="D12065" t="s">
        <v>492</v>
      </c>
      <c r="E12065" t="s">
        <v>493</v>
      </c>
      <c r="F12065" t="s">
        <v>63789</v>
      </c>
      <c r="G12065" t="s">
        <v>63790</v>
      </c>
      <c r="H12065" t="s">
        <v>61660</v>
      </c>
      <c r="I12065" t="s">
        <v>20203</v>
      </c>
      <c r="J12065" t="s">
        <v>63791</v>
      </c>
      <c r="K12065" t="s">
        <v>63792</v>
      </c>
      <c r="L12065" t="s">
        <v>303</v>
      </c>
      <c r="M12065" t="s">
        <v>63793</v>
      </c>
    </row>
    <row r="12066" spans="1:13" x14ac:dyDescent="0.2">
      <c r="A12066" t="s">
        <v>38143</v>
      </c>
      <c r="B12066" t="s">
        <v>38144</v>
      </c>
      <c r="C12066" t="s">
        <v>63794</v>
      </c>
      <c r="D12066" t="s">
        <v>63795</v>
      </c>
      <c r="E12066" t="s">
        <v>63796</v>
      </c>
      <c r="F12066" t="s">
        <v>63797</v>
      </c>
      <c r="G12066" t="s">
        <v>62465</v>
      </c>
      <c r="H12066" t="s">
        <v>20239</v>
      </c>
      <c r="I12066" t="s">
        <v>38071</v>
      </c>
      <c r="J12066" t="s">
        <v>63798</v>
      </c>
      <c r="K12066" t="s">
        <v>63799</v>
      </c>
      <c r="L12066" t="s">
        <v>303</v>
      </c>
      <c r="M12066" t="s">
        <v>63800</v>
      </c>
    </row>
    <row r="12067" spans="1:13" x14ac:dyDescent="0.2">
      <c r="A12067" t="s">
        <v>38143</v>
      </c>
      <c r="B12067" t="s">
        <v>38144</v>
      </c>
      <c r="C12067" t="s">
        <v>63801</v>
      </c>
      <c r="D12067" t="s">
        <v>349</v>
      </c>
      <c r="E12067" t="s">
        <v>1348</v>
      </c>
      <c r="F12067" t="s">
        <v>63802</v>
      </c>
      <c r="G12067" t="s">
        <v>63803</v>
      </c>
      <c r="H12067" t="s">
        <v>63804</v>
      </c>
      <c r="I12067" t="s">
        <v>20218</v>
      </c>
      <c r="J12067" t="s">
        <v>63805</v>
      </c>
      <c r="K12067" t="s">
        <v>63806</v>
      </c>
      <c r="L12067" t="s">
        <v>303</v>
      </c>
      <c r="M12067" t="s">
        <v>2869</v>
      </c>
    </row>
    <row r="12068" spans="1:13" x14ac:dyDescent="0.2">
      <c r="A12068" t="s">
        <v>38143</v>
      </c>
      <c r="B12068" t="s">
        <v>38144</v>
      </c>
      <c r="C12068" t="s">
        <v>63807</v>
      </c>
      <c r="D12068" t="s">
        <v>492</v>
      </c>
      <c r="F12068" t="s">
        <v>63808</v>
      </c>
      <c r="G12068" t="s">
        <v>61896</v>
      </c>
      <c r="H12068" t="s">
        <v>61866</v>
      </c>
      <c r="I12068" t="s">
        <v>20203</v>
      </c>
      <c r="J12068" t="s">
        <v>63809</v>
      </c>
      <c r="K12068" t="s">
        <v>63810</v>
      </c>
      <c r="L12068" t="s">
        <v>303</v>
      </c>
      <c r="M12068" t="s">
        <v>10061</v>
      </c>
    </row>
    <row r="12069" spans="1:13" x14ac:dyDescent="0.2">
      <c r="A12069" t="s">
        <v>38143</v>
      </c>
      <c r="B12069" t="s">
        <v>38144</v>
      </c>
      <c r="C12069" t="s">
        <v>63811</v>
      </c>
      <c r="D12069" t="s">
        <v>61742</v>
      </c>
      <c r="F12069" t="s">
        <v>63812</v>
      </c>
      <c r="G12069" t="s">
        <v>61744</v>
      </c>
      <c r="H12069" t="s">
        <v>38071</v>
      </c>
      <c r="J12069" t="s">
        <v>63813</v>
      </c>
      <c r="K12069" t="s">
        <v>63814</v>
      </c>
      <c r="L12069" t="s">
        <v>303</v>
      </c>
      <c r="M12069" t="s">
        <v>9971</v>
      </c>
    </row>
    <row r="12070" spans="1:13" x14ac:dyDescent="0.2">
      <c r="A12070" t="s">
        <v>38143</v>
      </c>
      <c r="B12070" t="s">
        <v>38144</v>
      </c>
      <c r="C12070" t="s">
        <v>63815</v>
      </c>
      <c r="D12070" t="s">
        <v>572</v>
      </c>
      <c r="E12070" t="s">
        <v>573</v>
      </c>
      <c r="F12070" t="s">
        <v>63816</v>
      </c>
      <c r="G12070" t="s">
        <v>20224</v>
      </c>
      <c r="H12070" t="s">
        <v>20203</v>
      </c>
      <c r="J12070" t="s">
        <v>63817</v>
      </c>
      <c r="K12070" t="s">
        <v>63818</v>
      </c>
      <c r="L12070" t="s">
        <v>303</v>
      </c>
      <c r="M12070" t="s">
        <v>63819</v>
      </c>
    </row>
    <row r="12071" spans="1:13" x14ac:dyDescent="0.2">
      <c r="A12071" t="s">
        <v>38143</v>
      </c>
      <c r="B12071" t="s">
        <v>38144</v>
      </c>
      <c r="C12071" t="s">
        <v>63820</v>
      </c>
      <c r="D12071" t="s">
        <v>349</v>
      </c>
      <c r="F12071" t="s">
        <v>63821</v>
      </c>
      <c r="G12071" t="s">
        <v>62671</v>
      </c>
      <c r="H12071" t="s">
        <v>38071</v>
      </c>
      <c r="J12071" t="s">
        <v>63822</v>
      </c>
      <c r="K12071" t="s">
        <v>63823</v>
      </c>
      <c r="L12071" t="s">
        <v>303</v>
      </c>
      <c r="M12071" t="s">
        <v>422</v>
      </c>
    </row>
    <row r="12072" spans="1:13" x14ac:dyDescent="0.2">
      <c r="A12072" t="s">
        <v>38143</v>
      </c>
      <c r="B12072" t="s">
        <v>38144</v>
      </c>
      <c r="C12072" t="s">
        <v>63824</v>
      </c>
      <c r="D12072" t="s">
        <v>349</v>
      </c>
      <c r="E12072" t="s">
        <v>1348</v>
      </c>
      <c r="F12072" t="s">
        <v>63825</v>
      </c>
      <c r="H12072" t="s">
        <v>63826</v>
      </c>
      <c r="I12072" t="s">
        <v>20203</v>
      </c>
      <c r="J12072" t="s">
        <v>63827</v>
      </c>
      <c r="K12072" t="s">
        <v>63828</v>
      </c>
      <c r="L12072" t="s">
        <v>303</v>
      </c>
      <c r="M12072" t="s">
        <v>62191</v>
      </c>
    </row>
    <row r="12073" spans="1:13" x14ac:dyDescent="0.2">
      <c r="A12073" t="s">
        <v>38143</v>
      </c>
      <c r="B12073" t="s">
        <v>38144</v>
      </c>
      <c r="C12073" t="s">
        <v>63829</v>
      </c>
      <c r="D12073" t="s">
        <v>61742</v>
      </c>
      <c r="F12073" t="s">
        <v>56424</v>
      </c>
      <c r="G12073" t="s">
        <v>63830</v>
      </c>
      <c r="H12073" t="s">
        <v>20203</v>
      </c>
      <c r="J12073" t="s">
        <v>63831</v>
      </c>
      <c r="K12073" t="s">
        <v>302</v>
      </c>
      <c r="L12073" t="s">
        <v>303</v>
      </c>
      <c r="M12073" t="s">
        <v>422</v>
      </c>
    </row>
    <row r="12074" spans="1:13" x14ac:dyDescent="0.2">
      <c r="A12074" t="s">
        <v>38143</v>
      </c>
      <c r="B12074" t="s">
        <v>38144</v>
      </c>
      <c r="C12074" t="s">
        <v>63832</v>
      </c>
      <c r="D12074" t="s">
        <v>572</v>
      </c>
      <c r="E12074" t="s">
        <v>573</v>
      </c>
      <c r="F12074" t="s">
        <v>63833</v>
      </c>
      <c r="G12074" t="s">
        <v>63834</v>
      </c>
      <c r="H12074" t="s">
        <v>20224</v>
      </c>
      <c r="I12074" t="s">
        <v>20203</v>
      </c>
      <c r="J12074" t="s">
        <v>63835</v>
      </c>
      <c r="K12074" t="s">
        <v>63836</v>
      </c>
      <c r="L12074" t="s">
        <v>303</v>
      </c>
      <c r="M12074" t="s">
        <v>3001</v>
      </c>
    </row>
    <row r="12075" spans="1:13" x14ac:dyDescent="0.2">
      <c r="A12075" t="s">
        <v>38143</v>
      </c>
      <c r="B12075" t="s">
        <v>38144</v>
      </c>
      <c r="C12075" t="s">
        <v>63837</v>
      </c>
      <c r="D12075" t="s">
        <v>63838</v>
      </c>
      <c r="E12075" t="s">
        <v>63839</v>
      </c>
      <c r="F12075" t="s">
        <v>63840</v>
      </c>
      <c r="G12075" t="s">
        <v>55211</v>
      </c>
      <c r="H12075" t="s">
        <v>20203</v>
      </c>
      <c r="J12075" t="s">
        <v>63841</v>
      </c>
      <c r="K12075" t="s">
        <v>63842</v>
      </c>
      <c r="L12075" t="s">
        <v>303</v>
      </c>
      <c r="M12075" t="s">
        <v>3001</v>
      </c>
    </row>
    <row r="12076" spans="1:13" x14ac:dyDescent="0.2">
      <c r="A12076" t="s">
        <v>38143</v>
      </c>
      <c r="B12076" t="s">
        <v>38144</v>
      </c>
      <c r="C12076" t="s">
        <v>63843</v>
      </c>
      <c r="D12076" t="s">
        <v>63844</v>
      </c>
      <c r="E12076" t="s">
        <v>22356</v>
      </c>
      <c r="F12076" t="s">
        <v>49510</v>
      </c>
      <c r="G12076" t="s">
        <v>63845</v>
      </c>
      <c r="H12076" t="s">
        <v>63846</v>
      </c>
      <c r="I12076" t="s">
        <v>20203</v>
      </c>
      <c r="J12076" t="s">
        <v>63847</v>
      </c>
      <c r="K12076" t="s">
        <v>63848</v>
      </c>
      <c r="L12076" t="s">
        <v>303</v>
      </c>
      <c r="M12076" t="s">
        <v>1857</v>
      </c>
    </row>
    <row r="12077" spans="1:13" x14ac:dyDescent="0.2">
      <c r="A12077" t="s">
        <v>38143</v>
      </c>
      <c r="B12077" t="s">
        <v>38144</v>
      </c>
      <c r="C12077" t="s">
        <v>63849</v>
      </c>
      <c r="D12077" t="s">
        <v>394</v>
      </c>
      <c r="E12077" t="s">
        <v>395</v>
      </c>
      <c r="F12077" t="s">
        <v>500</v>
      </c>
      <c r="G12077" t="s">
        <v>63850</v>
      </c>
      <c r="H12077" t="s">
        <v>61772</v>
      </c>
      <c r="I12077" t="s">
        <v>20203</v>
      </c>
      <c r="J12077" t="s">
        <v>63851</v>
      </c>
      <c r="K12077" t="s">
        <v>63852</v>
      </c>
      <c r="L12077" t="s">
        <v>303</v>
      </c>
      <c r="M12077" t="s">
        <v>63853</v>
      </c>
    </row>
    <row r="12078" spans="1:13" x14ac:dyDescent="0.2">
      <c r="A12078" t="s">
        <v>38143</v>
      </c>
      <c r="B12078" t="s">
        <v>38144</v>
      </c>
      <c r="C12078" t="s">
        <v>63854</v>
      </c>
      <c r="D12078" t="s">
        <v>349</v>
      </c>
      <c r="F12078" t="s">
        <v>63855</v>
      </c>
      <c r="G12078" t="s">
        <v>62932</v>
      </c>
      <c r="H12078" t="s">
        <v>37991</v>
      </c>
      <c r="I12078" t="s">
        <v>38071</v>
      </c>
      <c r="J12078" t="s">
        <v>63856</v>
      </c>
      <c r="K12078" t="s">
        <v>63857</v>
      </c>
      <c r="L12078" t="s">
        <v>303</v>
      </c>
      <c r="M12078" t="s">
        <v>63858</v>
      </c>
    </row>
    <row r="12079" spans="1:13" x14ac:dyDescent="0.2">
      <c r="A12079" t="s">
        <v>38143</v>
      </c>
      <c r="B12079" t="s">
        <v>38144</v>
      </c>
      <c r="C12079" t="s">
        <v>63859</v>
      </c>
      <c r="D12079" t="s">
        <v>492</v>
      </c>
      <c r="E12079" t="s">
        <v>493</v>
      </c>
      <c r="F12079" t="s">
        <v>63860</v>
      </c>
      <c r="H12079" t="s">
        <v>20239</v>
      </c>
      <c r="I12079" t="s">
        <v>38071</v>
      </c>
      <c r="J12079" t="s">
        <v>63861</v>
      </c>
      <c r="K12079" t="s">
        <v>63862</v>
      </c>
      <c r="L12079" t="s">
        <v>303</v>
      </c>
      <c r="M12079" t="s">
        <v>2328</v>
      </c>
    </row>
    <row r="12080" spans="1:13" x14ac:dyDescent="0.2">
      <c r="A12080" t="s">
        <v>38143</v>
      </c>
      <c r="B12080" t="s">
        <v>38144</v>
      </c>
      <c r="C12080" t="s">
        <v>63863</v>
      </c>
      <c r="D12080" t="s">
        <v>63864</v>
      </c>
      <c r="E12080" t="s">
        <v>23191</v>
      </c>
      <c r="F12080" t="s">
        <v>63865</v>
      </c>
      <c r="G12080" t="s">
        <v>63866</v>
      </c>
      <c r="H12080" t="s">
        <v>37991</v>
      </c>
      <c r="I12080" t="s">
        <v>38071</v>
      </c>
      <c r="J12080" t="s">
        <v>63867</v>
      </c>
      <c r="K12080" t="s">
        <v>63868</v>
      </c>
      <c r="L12080" t="s">
        <v>303</v>
      </c>
      <c r="M12080" t="s">
        <v>20996</v>
      </c>
    </row>
    <row r="12081" spans="1:13" x14ac:dyDescent="0.2">
      <c r="A12081" t="s">
        <v>38143</v>
      </c>
      <c r="B12081" t="s">
        <v>38144</v>
      </c>
      <c r="C12081" t="s">
        <v>63869</v>
      </c>
      <c r="D12081" t="s">
        <v>61998</v>
      </c>
      <c r="F12081" t="s">
        <v>63870</v>
      </c>
      <c r="G12081" t="s">
        <v>62133</v>
      </c>
      <c r="H12081" t="s">
        <v>62134</v>
      </c>
      <c r="I12081" t="s">
        <v>20203</v>
      </c>
      <c r="J12081" t="s">
        <v>63871</v>
      </c>
      <c r="K12081" t="s">
        <v>63872</v>
      </c>
      <c r="L12081" t="s">
        <v>303</v>
      </c>
      <c r="M12081" t="s">
        <v>5567</v>
      </c>
    </row>
    <row r="12082" spans="1:13" x14ac:dyDescent="0.2">
      <c r="A12082" t="s">
        <v>38143</v>
      </c>
      <c r="B12082" t="s">
        <v>38144</v>
      </c>
      <c r="C12082" t="s">
        <v>63873</v>
      </c>
      <c r="D12082" t="s">
        <v>63874</v>
      </c>
      <c r="E12082" t="s">
        <v>15833</v>
      </c>
      <c r="F12082" t="s">
        <v>17371</v>
      </c>
      <c r="G12082" t="s">
        <v>63875</v>
      </c>
      <c r="H12082" t="s">
        <v>20203</v>
      </c>
      <c r="J12082" t="s">
        <v>63876</v>
      </c>
      <c r="K12082" t="s">
        <v>63877</v>
      </c>
      <c r="L12082" t="s">
        <v>303</v>
      </c>
      <c r="M12082" t="s">
        <v>422</v>
      </c>
    </row>
    <row r="12083" spans="1:13" x14ac:dyDescent="0.2">
      <c r="A12083" t="s">
        <v>38143</v>
      </c>
      <c r="B12083" t="s">
        <v>38144</v>
      </c>
      <c r="C12083" t="s">
        <v>63878</v>
      </c>
      <c r="D12083" t="s">
        <v>349</v>
      </c>
      <c r="E12083" t="s">
        <v>1355</v>
      </c>
      <c r="F12083" t="s">
        <v>63879</v>
      </c>
      <c r="G12083" t="s">
        <v>63880</v>
      </c>
      <c r="H12083" t="s">
        <v>38083</v>
      </c>
      <c r="I12083" t="s">
        <v>20203</v>
      </c>
      <c r="J12083" t="s">
        <v>63881</v>
      </c>
      <c r="K12083" t="s">
        <v>63882</v>
      </c>
      <c r="L12083" t="s">
        <v>303</v>
      </c>
      <c r="M12083" t="s">
        <v>63883</v>
      </c>
    </row>
    <row r="12084" spans="1:13" x14ac:dyDescent="0.2">
      <c r="A12084" t="s">
        <v>38143</v>
      </c>
      <c r="B12084" t="s">
        <v>38144</v>
      </c>
      <c r="C12084" t="s">
        <v>63884</v>
      </c>
      <c r="D12084" t="s">
        <v>572</v>
      </c>
      <c r="E12084" t="s">
        <v>573</v>
      </c>
      <c r="F12084" t="s">
        <v>63885</v>
      </c>
      <c r="G12084" t="s">
        <v>61992</v>
      </c>
      <c r="H12084" t="s">
        <v>20203</v>
      </c>
      <c r="J12084" t="s">
        <v>63886</v>
      </c>
      <c r="K12084" t="s">
        <v>302</v>
      </c>
      <c r="L12084" t="s">
        <v>303</v>
      </c>
      <c r="M12084" t="s">
        <v>8081</v>
      </c>
    </row>
    <row r="12085" spans="1:13" x14ac:dyDescent="0.2">
      <c r="A12085" t="s">
        <v>38143</v>
      </c>
      <c r="B12085" t="s">
        <v>38144</v>
      </c>
      <c r="C12085" t="s">
        <v>63887</v>
      </c>
      <c r="D12085" t="s">
        <v>61998</v>
      </c>
      <c r="F12085" t="s">
        <v>63888</v>
      </c>
      <c r="G12085" t="s">
        <v>63889</v>
      </c>
      <c r="H12085" t="s">
        <v>20203</v>
      </c>
      <c r="J12085" t="s">
        <v>63890</v>
      </c>
      <c r="K12085" t="s">
        <v>63891</v>
      </c>
      <c r="L12085" t="s">
        <v>303</v>
      </c>
      <c r="M12085" t="s">
        <v>422</v>
      </c>
    </row>
    <row r="12086" spans="1:13" x14ac:dyDescent="0.2">
      <c r="A12086" t="s">
        <v>38143</v>
      </c>
      <c r="B12086" t="s">
        <v>38144</v>
      </c>
      <c r="C12086" t="s">
        <v>63892</v>
      </c>
      <c r="D12086" t="s">
        <v>63893</v>
      </c>
      <c r="E12086" t="s">
        <v>63894</v>
      </c>
      <c r="F12086" t="s">
        <v>63895</v>
      </c>
      <c r="G12086" t="s">
        <v>63896</v>
      </c>
      <c r="H12086" t="s">
        <v>61807</v>
      </c>
      <c r="I12086" t="s">
        <v>20203</v>
      </c>
      <c r="J12086" t="s">
        <v>63897</v>
      </c>
      <c r="K12086" t="s">
        <v>63898</v>
      </c>
      <c r="L12086" t="s">
        <v>303</v>
      </c>
      <c r="M12086" t="s">
        <v>11242</v>
      </c>
    </row>
    <row r="12087" spans="1:13" x14ac:dyDescent="0.2">
      <c r="A12087" t="s">
        <v>38143</v>
      </c>
      <c r="B12087" t="s">
        <v>38144</v>
      </c>
      <c r="C12087" t="s">
        <v>63899</v>
      </c>
      <c r="D12087" t="s">
        <v>54943</v>
      </c>
      <c r="E12087" t="s">
        <v>5074</v>
      </c>
      <c r="F12087" t="s">
        <v>63900</v>
      </c>
      <c r="H12087" t="s">
        <v>61866</v>
      </c>
      <c r="I12087" t="s">
        <v>20203</v>
      </c>
      <c r="J12087" t="s">
        <v>63901</v>
      </c>
      <c r="K12087" t="s">
        <v>63902</v>
      </c>
      <c r="L12087" t="s">
        <v>303</v>
      </c>
      <c r="M12087" t="s">
        <v>1841</v>
      </c>
    </row>
    <row r="12088" spans="1:13" x14ac:dyDescent="0.2">
      <c r="A12088" t="s">
        <v>38143</v>
      </c>
      <c r="B12088" t="s">
        <v>38144</v>
      </c>
      <c r="C12088" t="s">
        <v>63903</v>
      </c>
      <c r="D12088" t="s">
        <v>63904</v>
      </c>
      <c r="E12088" t="s">
        <v>63905</v>
      </c>
      <c r="F12088" t="s">
        <v>9034</v>
      </c>
      <c r="H12088" t="s">
        <v>20224</v>
      </c>
      <c r="I12088" t="s">
        <v>20203</v>
      </c>
      <c r="J12088" t="s">
        <v>63906</v>
      </c>
      <c r="K12088" t="s">
        <v>63907</v>
      </c>
      <c r="L12088" t="s">
        <v>303</v>
      </c>
      <c r="M12088" t="s">
        <v>2881</v>
      </c>
    </row>
    <row r="12089" spans="1:13" x14ac:dyDescent="0.2">
      <c r="A12089" t="s">
        <v>38143</v>
      </c>
      <c r="B12089" t="s">
        <v>38144</v>
      </c>
      <c r="C12089" t="s">
        <v>63908</v>
      </c>
      <c r="D12089" t="s">
        <v>8198</v>
      </c>
      <c r="E12089" t="s">
        <v>5074</v>
      </c>
      <c r="F12089" t="s">
        <v>63909</v>
      </c>
      <c r="G12089" t="s">
        <v>19419</v>
      </c>
      <c r="H12089" t="s">
        <v>20224</v>
      </c>
      <c r="I12089" t="s">
        <v>20203</v>
      </c>
      <c r="J12089" t="s">
        <v>63910</v>
      </c>
      <c r="K12089" t="s">
        <v>63911</v>
      </c>
      <c r="L12089" t="s">
        <v>303</v>
      </c>
      <c r="M12089" t="s">
        <v>20980</v>
      </c>
    </row>
    <row r="12090" spans="1:13" x14ac:dyDescent="0.2">
      <c r="A12090" t="s">
        <v>38143</v>
      </c>
      <c r="B12090" t="s">
        <v>38144</v>
      </c>
      <c r="C12090" t="s">
        <v>63912</v>
      </c>
      <c r="D12090" t="s">
        <v>349</v>
      </c>
      <c r="F12090" t="s">
        <v>63913</v>
      </c>
      <c r="G12090" t="s">
        <v>61726</v>
      </c>
      <c r="H12090" t="s">
        <v>20203</v>
      </c>
      <c r="J12090" t="s">
        <v>63914</v>
      </c>
      <c r="K12090" t="s">
        <v>63915</v>
      </c>
      <c r="L12090" t="s">
        <v>303</v>
      </c>
      <c r="M12090" t="s">
        <v>422</v>
      </c>
    </row>
    <row r="12091" spans="1:13" x14ac:dyDescent="0.2">
      <c r="A12091" t="s">
        <v>38143</v>
      </c>
      <c r="B12091" t="s">
        <v>38144</v>
      </c>
      <c r="C12091" t="s">
        <v>63916</v>
      </c>
      <c r="D12091" t="s">
        <v>572</v>
      </c>
      <c r="E12091" t="s">
        <v>573</v>
      </c>
      <c r="F12091" t="s">
        <v>63917</v>
      </c>
      <c r="G12091" t="s">
        <v>52254</v>
      </c>
      <c r="H12091" t="s">
        <v>20203</v>
      </c>
      <c r="J12091" t="s">
        <v>63918</v>
      </c>
      <c r="K12091" t="s">
        <v>63919</v>
      </c>
      <c r="L12091" t="s">
        <v>303</v>
      </c>
      <c r="M12091" t="s">
        <v>61756</v>
      </c>
    </row>
    <row r="12092" spans="1:13" x14ac:dyDescent="0.2">
      <c r="A12092" t="s">
        <v>38143</v>
      </c>
      <c r="B12092" t="s">
        <v>38144</v>
      </c>
      <c r="C12092" t="s">
        <v>63920</v>
      </c>
      <c r="D12092" t="s">
        <v>492</v>
      </c>
      <c r="E12092" t="s">
        <v>493</v>
      </c>
      <c r="F12092" t="s">
        <v>63921</v>
      </c>
      <c r="G12092" t="s">
        <v>62465</v>
      </c>
      <c r="H12092" t="s">
        <v>20239</v>
      </c>
      <c r="I12092" t="s">
        <v>38071</v>
      </c>
      <c r="J12092" t="s">
        <v>63922</v>
      </c>
      <c r="K12092" t="s">
        <v>63923</v>
      </c>
      <c r="L12092" t="s">
        <v>303</v>
      </c>
      <c r="M12092" t="s">
        <v>2328</v>
      </c>
    </row>
    <row r="12093" spans="1:13" x14ac:dyDescent="0.2">
      <c r="A12093" t="s">
        <v>38143</v>
      </c>
      <c r="B12093" t="s">
        <v>38144</v>
      </c>
      <c r="C12093" t="s">
        <v>63924</v>
      </c>
      <c r="D12093" t="s">
        <v>8198</v>
      </c>
      <c r="E12093" t="s">
        <v>5074</v>
      </c>
      <c r="F12093" t="s">
        <v>63925</v>
      </c>
      <c r="G12093" t="s">
        <v>63926</v>
      </c>
      <c r="H12093" t="s">
        <v>61744</v>
      </c>
      <c r="I12093" t="s">
        <v>38071</v>
      </c>
      <c r="J12093" t="s">
        <v>63927</v>
      </c>
      <c r="K12093" t="s">
        <v>63928</v>
      </c>
      <c r="L12093" t="s">
        <v>303</v>
      </c>
      <c r="M12093" t="s">
        <v>2054</v>
      </c>
    </row>
    <row r="12094" spans="1:13" x14ac:dyDescent="0.2">
      <c r="A12094" t="s">
        <v>38143</v>
      </c>
      <c r="B12094" t="s">
        <v>38144</v>
      </c>
      <c r="C12094" t="s">
        <v>63929</v>
      </c>
      <c r="D12094" t="s">
        <v>63930</v>
      </c>
      <c r="E12094" t="s">
        <v>63931</v>
      </c>
      <c r="F12094" t="s">
        <v>9437</v>
      </c>
      <c r="H12094" t="s">
        <v>63932</v>
      </c>
      <c r="I12094" t="s">
        <v>38071</v>
      </c>
      <c r="J12094" t="s">
        <v>63933</v>
      </c>
      <c r="K12094" t="s">
        <v>63934</v>
      </c>
      <c r="L12094" t="s">
        <v>303</v>
      </c>
      <c r="M12094" t="s">
        <v>5567</v>
      </c>
    </row>
    <row r="12095" spans="1:13" x14ac:dyDescent="0.2">
      <c r="A12095" t="s">
        <v>38143</v>
      </c>
      <c r="B12095" t="s">
        <v>38144</v>
      </c>
      <c r="C12095" t="s">
        <v>63935</v>
      </c>
      <c r="D12095" t="s">
        <v>17102</v>
      </c>
      <c r="E12095" t="s">
        <v>63936</v>
      </c>
      <c r="F12095" t="s">
        <v>63937</v>
      </c>
      <c r="G12095" t="s">
        <v>63938</v>
      </c>
      <c r="H12095" t="s">
        <v>63442</v>
      </c>
      <c r="I12095" t="s">
        <v>20203</v>
      </c>
      <c r="J12095" t="s">
        <v>63939</v>
      </c>
      <c r="K12095" t="s">
        <v>63940</v>
      </c>
      <c r="L12095" t="s">
        <v>303</v>
      </c>
      <c r="M12095" t="s">
        <v>422</v>
      </c>
    </row>
    <row r="12096" spans="1:13" x14ac:dyDescent="0.2">
      <c r="A12096" t="s">
        <v>38143</v>
      </c>
      <c r="B12096" t="s">
        <v>38144</v>
      </c>
      <c r="C12096" t="s">
        <v>63941</v>
      </c>
      <c r="D12096" t="s">
        <v>572</v>
      </c>
      <c r="E12096" t="s">
        <v>573</v>
      </c>
      <c r="F12096" t="s">
        <v>63942</v>
      </c>
      <c r="H12096" t="s">
        <v>61801</v>
      </c>
      <c r="I12096" t="s">
        <v>20203</v>
      </c>
      <c r="J12096" t="s">
        <v>63943</v>
      </c>
      <c r="K12096" t="s">
        <v>63944</v>
      </c>
      <c r="L12096" t="s">
        <v>303</v>
      </c>
      <c r="M12096" t="s">
        <v>61756</v>
      </c>
    </row>
    <row r="12097" spans="1:13" x14ac:dyDescent="0.2">
      <c r="A12097" t="s">
        <v>38143</v>
      </c>
      <c r="B12097" t="s">
        <v>38144</v>
      </c>
      <c r="C12097" t="s">
        <v>63945</v>
      </c>
      <c r="D12097" t="s">
        <v>349</v>
      </c>
      <c r="E12097" t="s">
        <v>424</v>
      </c>
      <c r="F12097" t="s">
        <v>63946</v>
      </c>
      <c r="G12097" t="s">
        <v>63947</v>
      </c>
      <c r="H12097" t="s">
        <v>63948</v>
      </c>
      <c r="I12097" t="s">
        <v>20203</v>
      </c>
      <c r="J12097" t="s">
        <v>63949</v>
      </c>
      <c r="K12097" t="s">
        <v>63950</v>
      </c>
      <c r="L12097" t="s">
        <v>303</v>
      </c>
      <c r="M12097" t="s">
        <v>7171</v>
      </c>
    </row>
    <row r="12098" spans="1:13" x14ac:dyDescent="0.2">
      <c r="A12098" t="s">
        <v>38143</v>
      </c>
      <c r="B12098" t="s">
        <v>38144</v>
      </c>
      <c r="C12098" t="s">
        <v>63951</v>
      </c>
      <c r="D12098" t="s">
        <v>572</v>
      </c>
      <c r="E12098" t="s">
        <v>573</v>
      </c>
      <c r="F12098" t="s">
        <v>63952</v>
      </c>
      <c r="G12098" t="s">
        <v>58321</v>
      </c>
      <c r="H12098" t="s">
        <v>20203</v>
      </c>
      <c r="J12098" t="s">
        <v>63953</v>
      </c>
      <c r="K12098" t="s">
        <v>63954</v>
      </c>
      <c r="L12098" t="s">
        <v>303</v>
      </c>
      <c r="M12098" t="s">
        <v>5927</v>
      </c>
    </row>
    <row r="12099" spans="1:13" x14ac:dyDescent="0.2">
      <c r="A12099" t="s">
        <v>38143</v>
      </c>
      <c r="B12099" t="s">
        <v>38144</v>
      </c>
      <c r="C12099" t="s">
        <v>63955</v>
      </c>
      <c r="D12099" t="s">
        <v>349</v>
      </c>
      <c r="F12099" t="s">
        <v>12492</v>
      </c>
      <c r="G12099" t="s">
        <v>61606</v>
      </c>
      <c r="H12099" t="s">
        <v>20203</v>
      </c>
      <c r="J12099" t="s">
        <v>63956</v>
      </c>
      <c r="K12099" t="s">
        <v>302</v>
      </c>
      <c r="L12099" t="s">
        <v>303</v>
      </c>
      <c r="M12099" t="s">
        <v>422</v>
      </c>
    </row>
    <row r="12100" spans="1:13" x14ac:dyDescent="0.2">
      <c r="A12100" t="s">
        <v>38143</v>
      </c>
      <c r="B12100" t="s">
        <v>38144</v>
      </c>
      <c r="C12100" t="s">
        <v>63957</v>
      </c>
      <c r="D12100" t="s">
        <v>572</v>
      </c>
      <c r="E12100" t="s">
        <v>573</v>
      </c>
      <c r="F12100" t="s">
        <v>63958</v>
      </c>
      <c r="G12100" t="s">
        <v>63493</v>
      </c>
      <c r="H12100" t="s">
        <v>20224</v>
      </c>
      <c r="I12100" t="s">
        <v>20203</v>
      </c>
      <c r="J12100" t="s">
        <v>63959</v>
      </c>
      <c r="K12100" t="s">
        <v>63960</v>
      </c>
      <c r="L12100" t="s">
        <v>303</v>
      </c>
      <c r="M12100" t="s">
        <v>3883</v>
      </c>
    </row>
    <row r="12101" spans="1:13" x14ac:dyDescent="0.2">
      <c r="A12101" t="s">
        <v>38143</v>
      </c>
      <c r="B12101" t="s">
        <v>38144</v>
      </c>
      <c r="C12101" t="s">
        <v>63961</v>
      </c>
      <c r="D12101" t="s">
        <v>572</v>
      </c>
      <c r="E12101" t="s">
        <v>573</v>
      </c>
      <c r="F12101" t="s">
        <v>63962</v>
      </c>
      <c r="G12101" t="s">
        <v>28082</v>
      </c>
      <c r="H12101" t="s">
        <v>20224</v>
      </c>
      <c r="I12101" t="s">
        <v>20203</v>
      </c>
      <c r="J12101" t="s">
        <v>63963</v>
      </c>
      <c r="K12101" t="s">
        <v>63964</v>
      </c>
      <c r="L12101" t="s">
        <v>303</v>
      </c>
      <c r="M12101" t="s">
        <v>3883</v>
      </c>
    </row>
    <row r="12102" spans="1:13" x14ac:dyDescent="0.2">
      <c r="C12102" t="s">
        <v>63966</v>
      </c>
      <c r="D12102" t="s">
        <v>63965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4605"/>
  <sheetViews>
    <sheetView topLeftCell="A14561" workbookViewId="0">
      <selection sqref="A1:B14605"/>
    </sheetView>
  </sheetViews>
  <sheetFormatPr defaultRowHeight="12.75" x14ac:dyDescent="0.2"/>
  <cols>
    <col min="2" max="2" width="18.140625" bestFit="1" customWidth="1"/>
  </cols>
  <sheetData>
    <row r="1" spans="1:6" x14ac:dyDescent="0.2">
      <c r="A1" t="s">
        <v>63967</v>
      </c>
      <c r="B1" t="s">
        <v>63968</v>
      </c>
    </row>
    <row r="2" spans="1:6" x14ac:dyDescent="0.2">
      <c r="A2">
        <v>904911</v>
      </c>
      <c r="B2" t="s">
        <v>63968</v>
      </c>
    </row>
    <row r="3" spans="1:6" x14ac:dyDescent="0.2">
      <c r="A3">
        <v>933211</v>
      </c>
      <c r="B3" t="s">
        <v>63968</v>
      </c>
    </row>
    <row r="4" spans="1:6" x14ac:dyDescent="0.2">
      <c r="A4" t="s">
        <v>63969</v>
      </c>
      <c r="B4" t="s">
        <v>63968</v>
      </c>
      <c r="C4" s="428"/>
      <c r="D4" s="428"/>
      <c r="E4" s="428"/>
      <c r="F4" s="428"/>
    </row>
    <row r="5" spans="1:6" x14ac:dyDescent="0.2">
      <c r="A5">
        <v>833153</v>
      </c>
      <c r="B5" t="s">
        <v>63968</v>
      </c>
    </row>
    <row r="6" spans="1:6" x14ac:dyDescent="0.2">
      <c r="A6">
        <v>843121</v>
      </c>
      <c r="B6" t="s">
        <v>63968</v>
      </c>
    </row>
    <row r="7" spans="1:6" x14ac:dyDescent="0.2">
      <c r="A7">
        <v>863862</v>
      </c>
      <c r="B7" t="s">
        <v>63968</v>
      </c>
    </row>
    <row r="8" spans="1:6" x14ac:dyDescent="0.2">
      <c r="A8">
        <v>873525</v>
      </c>
      <c r="B8" t="s">
        <v>63968</v>
      </c>
    </row>
    <row r="9" spans="1:6" x14ac:dyDescent="0.2">
      <c r="A9" t="s">
        <v>63970</v>
      </c>
      <c r="B9" t="s">
        <v>63968</v>
      </c>
    </row>
    <row r="10" spans="1:6" x14ac:dyDescent="0.2">
      <c r="A10">
        <v>920628</v>
      </c>
      <c r="B10" t="s">
        <v>63968</v>
      </c>
    </row>
    <row r="11" spans="1:6" x14ac:dyDescent="0.2">
      <c r="A11">
        <v>940126</v>
      </c>
      <c r="B11" t="s">
        <v>63968</v>
      </c>
    </row>
    <row r="12" spans="1:6" x14ac:dyDescent="0.2">
      <c r="A12" s="429" t="s">
        <v>63971</v>
      </c>
      <c r="B12" t="s">
        <v>63968</v>
      </c>
    </row>
    <row r="13" spans="1:6" x14ac:dyDescent="0.2">
      <c r="A13" t="s">
        <v>63972</v>
      </c>
      <c r="B13" t="s">
        <v>63968</v>
      </c>
    </row>
    <row r="14" spans="1:6" x14ac:dyDescent="0.2">
      <c r="A14">
        <v>822367</v>
      </c>
      <c r="B14" t="s">
        <v>63968</v>
      </c>
    </row>
    <row r="15" spans="1:6" x14ac:dyDescent="0.2">
      <c r="A15" t="s">
        <v>63973</v>
      </c>
      <c r="B15" t="s">
        <v>63968</v>
      </c>
    </row>
    <row r="16" spans="1:6" x14ac:dyDescent="0.2">
      <c r="A16" t="s">
        <v>63974</v>
      </c>
      <c r="B16" t="s">
        <v>63968</v>
      </c>
    </row>
    <row r="17" spans="1:2" x14ac:dyDescent="0.2">
      <c r="A17">
        <v>844183</v>
      </c>
      <c r="B17" t="s">
        <v>63968</v>
      </c>
    </row>
    <row r="18" spans="1:2" x14ac:dyDescent="0.2">
      <c r="A18">
        <v>853046</v>
      </c>
      <c r="B18" t="s">
        <v>63968</v>
      </c>
    </row>
    <row r="19" spans="1:2" x14ac:dyDescent="0.2">
      <c r="A19" t="s">
        <v>63975</v>
      </c>
      <c r="B19" t="s">
        <v>63968</v>
      </c>
    </row>
    <row r="20" spans="1:2" x14ac:dyDescent="0.2">
      <c r="A20">
        <v>865545</v>
      </c>
      <c r="B20" t="s">
        <v>63968</v>
      </c>
    </row>
    <row r="21" spans="1:2" x14ac:dyDescent="0.2">
      <c r="A21" t="s">
        <v>63976</v>
      </c>
      <c r="B21" t="s">
        <v>63968</v>
      </c>
    </row>
    <row r="22" spans="1:2" x14ac:dyDescent="0.2">
      <c r="A22">
        <v>893663</v>
      </c>
      <c r="B22" t="s">
        <v>63968</v>
      </c>
    </row>
    <row r="23" spans="1:2" x14ac:dyDescent="0.2">
      <c r="A23">
        <v>943509</v>
      </c>
      <c r="B23" t="s">
        <v>63968</v>
      </c>
    </row>
    <row r="24" spans="1:2" x14ac:dyDescent="0.2">
      <c r="A24">
        <v>2045526</v>
      </c>
      <c r="B24" t="s">
        <v>63968</v>
      </c>
    </row>
    <row r="25" spans="1:2" x14ac:dyDescent="0.2">
      <c r="A25" t="s">
        <v>63977</v>
      </c>
      <c r="B25" t="s">
        <v>63968</v>
      </c>
    </row>
    <row r="26" spans="1:2" x14ac:dyDescent="0.2">
      <c r="A26" t="s">
        <v>63978</v>
      </c>
      <c r="B26" t="s">
        <v>63968</v>
      </c>
    </row>
    <row r="27" spans="1:2" x14ac:dyDescent="0.2">
      <c r="A27">
        <v>803187</v>
      </c>
      <c r="B27" t="s">
        <v>63968</v>
      </c>
    </row>
    <row r="28" spans="1:2" x14ac:dyDescent="0.2">
      <c r="A28" t="s">
        <v>63979</v>
      </c>
      <c r="B28" t="s">
        <v>63968</v>
      </c>
    </row>
    <row r="29" spans="1:2" x14ac:dyDescent="0.2">
      <c r="A29">
        <v>833669</v>
      </c>
      <c r="B29" t="s">
        <v>63968</v>
      </c>
    </row>
    <row r="30" spans="1:2" x14ac:dyDescent="0.2">
      <c r="A30">
        <v>854554</v>
      </c>
      <c r="B30" t="s">
        <v>63968</v>
      </c>
    </row>
    <row r="31" spans="1:2" x14ac:dyDescent="0.2">
      <c r="A31" t="s">
        <v>63980</v>
      </c>
      <c r="B31" t="s">
        <v>63968</v>
      </c>
    </row>
    <row r="32" spans="1:2" x14ac:dyDescent="0.2">
      <c r="A32">
        <v>860910</v>
      </c>
      <c r="B32" t="s">
        <v>63968</v>
      </c>
    </row>
    <row r="33" spans="1:2" x14ac:dyDescent="0.2">
      <c r="A33">
        <v>894437</v>
      </c>
      <c r="B33" t="s">
        <v>63968</v>
      </c>
    </row>
    <row r="34" spans="1:2" x14ac:dyDescent="0.2">
      <c r="A34">
        <v>930175</v>
      </c>
      <c r="B34" t="s">
        <v>63968</v>
      </c>
    </row>
    <row r="35" spans="1:2" x14ac:dyDescent="0.2">
      <c r="A35">
        <v>312175</v>
      </c>
      <c r="B35" t="s">
        <v>63968</v>
      </c>
    </row>
    <row r="36" spans="1:2" x14ac:dyDescent="0.2">
      <c r="A36" t="s">
        <v>63981</v>
      </c>
      <c r="B36" t="s">
        <v>63968</v>
      </c>
    </row>
    <row r="37" spans="1:2" x14ac:dyDescent="0.2">
      <c r="A37">
        <v>921361</v>
      </c>
      <c r="B37" t="s">
        <v>63968</v>
      </c>
    </row>
    <row r="38" spans="1:2" x14ac:dyDescent="0.2">
      <c r="A38">
        <v>940495</v>
      </c>
      <c r="B38" t="s">
        <v>63968</v>
      </c>
    </row>
    <row r="39" spans="1:2" x14ac:dyDescent="0.2">
      <c r="A39">
        <v>670005</v>
      </c>
      <c r="B39" t="s">
        <v>63968</v>
      </c>
    </row>
    <row r="40" spans="1:2" x14ac:dyDescent="0.2">
      <c r="A40">
        <v>673753</v>
      </c>
      <c r="B40" t="s">
        <v>63968</v>
      </c>
    </row>
    <row r="41" spans="1:2" x14ac:dyDescent="0.2">
      <c r="A41" t="s">
        <v>63982</v>
      </c>
      <c r="B41" t="s">
        <v>63968</v>
      </c>
    </row>
    <row r="42" spans="1:2" x14ac:dyDescent="0.2">
      <c r="A42" t="s">
        <v>63983</v>
      </c>
      <c r="B42" t="s">
        <v>63968</v>
      </c>
    </row>
    <row r="43" spans="1:2" x14ac:dyDescent="0.2">
      <c r="A43">
        <v>940694</v>
      </c>
      <c r="B43" t="s">
        <v>63968</v>
      </c>
    </row>
    <row r="44" spans="1:2" x14ac:dyDescent="0.2">
      <c r="A44" t="s">
        <v>63984</v>
      </c>
      <c r="B44" t="s">
        <v>63968</v>
      </c>
    </row>
    <row r="45" spans="1:2" x14ac:dyDescent="0.2">
      <c r="A45">
        <v>820479</v>
      </c>
      <c r="B45" t="s">
        <v>63968</v>
      </c>
    </row>
    <row r="46" spans="1:2" x14ac:dyDescent="0.2">
      <c r="A46" t="s">
        <v>63985</v>
      </c>
      <c r="B46" t="s">
        <v>63968</v>
      </c>
    </row>
    <row r="47" spans="1:2" x14ac:dyDescent="0.2">
      <c r="A47">
        <v>933517</v>
      </c>
      <c r="B47" t="s">
        <v>63968</v>
      </c>
    </row>
    <row r="48" spans="1:2" x14ac:dyDescent="0.2">
      <c r="A48" t="s">
        <v>63986</v>
      </c>
      <c r="B48" t="s">
        <v>63968</v>
      </c>
    </row>
    <row r="49" spans="1:2" x14ac:dyDescent="0.2">
      <c r="A49">
        <v>844305</v>
      </c>
      <c r="B49" t="s">
        <v>63968</v>
      </c>
    </row>
    <row r="50" spans="1:2" x14ac:dyDescent="0.2">
      <c r="A50">
        <v>920186</v>
      </c>
      <c r="B50" t="s">
        <v>63968</v>
      </c>
    </row>
    <row r="51" spans="1:2" x14ac:dyDescent="0.2">
      <c r="A51">
        <v>940824</v>
      </c>
      <c r="B51" t="s">
        <v>63968</v>
      </c>
    </row>
    <row r="52" spans="1:2" x14ac:dyDescent="0.2">
      <c r="A52" t="s">
        <v>63987</v>
      </c>
      <c r="B52" t="s">
        <v>63968</v>
      </c>
    </row>
    <row r="53" spans="1:2" x14ac:dyDescent="0.2">
      <c r="A53" t="s">
        <v>63988</v>
      </c>
      <c r="B53" t="s">
        <v>63968</v>
      </c>
    </row>
    <row r="54" spans="1:2" x14ac:dyDescent="0.2">
      <c r="A54" t="s">
        <v>63989</v>
      </c>
      <c r="B54" t="s">
        <v>63968</v>
      </c>
    </row>
    <row r="55" spans="1:2" x14ac:dyDescent="0.2">
      <c r="A55" t="s">
        <v>63990</v>
      </c>
      <c r="B55" t="s">
        <v>63968</v>
      </c>
    </row>
    <row r="56" spans="1:2" x14ac:dyDescent="0.2">
      <c r="A56">
        <v>814392</v>
      </c>
      <c r="B56" t="s">
        <v>63968</v>
      </c>
    </row>
    <row r="57" spans="1:2" x14ac:dyDescent="0.2">
      <c r="A57">
        <v>824036</v>
      </c>
      <c r="B57" t="s">
        <v>63968</v>
      </c>
    </row>
    <row r="58" spans="1:2" x14ac:dyDescent="0.2">
      <c r="A58">
        <v>850688</v>
      </c>
      <c r="B58" t="s">
        <v>63968</v>
      </c>
    </row>
    <row r="59" spans="1:2" x14ac:dyDescent="0.2">
      <c r="A59">
        <v>850856</v>
      </c>
      <c r="B59" t="s">
        <v>63968</v>
      </c>
    </row>
    <row r="60" spans="1:2" x14ac:dyDescent="0.2">
      <c r="A60" t="s">
        <v>63991</v>
      </c>
      <c r="B60" t="s">
        <v>63968</v>
      </c>
    </row>
    <row r="61" spans="1:2" x14ac:dyDescent="0.2">
      <c r="A61">
        <v>914114</v>
      </c>
      <c r="B61" t="s">
        <v>63968</v>
      </c>
    </row>
    <row r="62" spans="1:2" x14ac:dyDescent="0.2">
      <c r="A62">
        <v>934586</v>
      </c>
      <c r="B62" t="s">
        <v>63968</v>
      </c>
    </row>
    <row r="63" spans="1:2" x14ac:dyDescent="0.2">
      <c r="A63">
        <v>950615</v>
      </c>
      <c r="B63" t="s">
        <v>63968</v>
      </c>
    </row>
    <row r="64" spans="1:2" x14ac:dyDescent="0.2">
      <c r="A64" t="s">
        <v>63992</v>
      </c>
      <c r="B64" t="s">
        <v>63968</v>
      </c>
    </row>
    <row r="65" spans="1:2" x14ac:dyDescent="0.2">
      <c r="A65">
        <v>831142</v>
      </c>
      <c r="B65" t="s">
        <v>63968</v>
      </c>
    </row>
    <row r="66" spans="1:2" x14ac:dyDescent="0.2">
      <c r="A66">
        <v>861362</v>
      </c>
      <c r="B66" t="s">
        <v>63968</v>
      </c>
    </row>
    <row r="67" spans="1:2" x14ac:dyDescent="0.2">
      <c r="A67">
        <v>903355</v>
      </c>
      <c r="B67" t="s">
        <v>63968</v>
      </c>
    </row>
    <row r="68" spans="1:2" x14ac:dyDescent="0.2">
      <c r="A68">
        <v>934497</v>
      </c>
      <c r="B68" t="s">
        <v>63968</v>
      </c>
    </row>
    <row r="69" spans="1:2" x14ac:dyDescent="0.2">
      <c r="A69">
        <v>960015</v>
      </c>
      <c r="B69" t="s">
        <v>63968</v>
      </c>
    </row>
    <row r="70" spans="1:2" x14ac:dyDescent="0.2">
      <c r="A70">
        <v>960016</v>
      </c>
      <c r="B70" t="s">
        <v>63968</v>
      </c>
    </row>
    <row r="71" spans="1:2" x14ac:dyDescent="0.2">
      <c r="A71">
        <v>338873</v>
      </c>
      <c r="B71" t="s">
        <v>63968</v>
      </c>
    </row>
    <row r="72" spans="1:2" x14ac:dyDescent="0.2">
      <c r="A72">
        <v>338894</v>
      </c>
      <c r="B72" t="s">
        <v>63968</v>
      </c>
    </row>
    <row r="73" spans="1:2" x14ac:dyDescent="0.2">
      <c r="A73">
        <v>810628</v>
      </c>
      <c r="B73" t="s">
        <v>63968</v>
      </c>
    </row>
    <row r="74" spans="1:2" x14ac:dyDescent="0.2">
      <c r="A74" t="s">
        <v>63993</v>
      </c>
      <c r="B74" t="s">
        <v>63968</v>
      </c>
    </row>
    <row r="75" spans="1:2" x14ac:dyDescent="0.2">
      <c r="A75" t="s">
        <v>63994</v>
      </c>
      <c r="B75" t="s">
        <v>63968</v>
      </c>
    </row>
    <row r="76" spans="1:2" x14ac:dyDescent="0.2">
      <c r="A76" t="s">
        <v>63973</v>
      </c>
      <c r="B76" t="s">
        <v>63968</v>
      </c>
    </row>
    <row r="77" spans="1:2" x14ac:dyDescent="0.2">
      <c r="A77">
        <v>834229</v>
      </c>
      <c r="B77" t="s">
        <v>63968</v>
      </c>
    </row>
    <row r="78" spans="1:2" x14ac:dyDescent="0.2">
      <c r="A78">
        <v>854907</v>
      </c>
      <c r="B78" t="s">
        <v>63968</v>
      </c>
    </row>
    <row r="79" spans="1:2" x14ac:dyDescent="0.2">
      <c r="A79" t="s">
        <v>63995</v>
      </c>
      <c r="B79" t="s">
        <v>63968</v>
      </c>
    </row>
    <row r="80" spans="1:2" x14ac:dyDescent="0.2">
      <c r="A80">
        <v>934424</v>
      </c>
      <c r="B80" t="s">
        <v>63968</v>
      </c>
    </row>
    <row r="81" spans="1:2" x14ac:dyDescent="0.2">
      <c r="A81">
        <v>943464</v>
      </c>
      <c r="B81" t="s">
        <v>63968</v>
      </c>
    </row>
    <row r="82" spans="1:2" x14ac:dyDescent="0.2">
      <c r="A82">
        <v>980691</v>
      </c>
      <c r="B82" t="s">
        <v>63968</v>
      </c>
    </row>
    <row r="83" spans="1:2" x14ac:dyDescent="0.2">
      <c r="A83" t="s">
        <v>63996</v>
      </c>
      <c r="B83" t="s">
        <v>63968</v>
      </c>
    </row>
    <row r="84" spans="1:2" x14ac:dyDescent="0.2">
      <c r="A84" t="s">
        <v>63997</v>
      </c>
      <c r="B84" t="s">
        <v>63968</v>
      </c>
    </row>
    <row r="85" spans="1:2" x14ac:dyDescent="0.2">
      <c r="A85">
        <v>803922</v>
      </c>
      <c r="B85" t="s">
        <v>63968</v>
      </c>
    </row>
    <row r="86" spans="1:2" x14ac:dyDescent="0.2">
      <c r="A86">
        <v>804011</v>
      </c>
      <c r="B86" t="s">
        <v>63968</v>
      </c>
    </row>
    <row r="87" spans="1:2" x14ac:dyDescent="0.2">
      <c r="A87">
        <v>830174</v>
      </c>
      <c r="B87" t="s">
        <v>63968</v>
      </c>
    </row>
    <row r="88" spans="1:2" x14ac:dyDescent="0.2">
      <c r="A88">
        <v>854537</v>
      </c>
      <c r="B88" t="s">
        <v>63968</v>
      </c>
    </row>
    <row r="89" spans="1:2" x14ac:dyDescent="0.2">
      <c r="A89">
        <v>861002</v>
      </c>
      <c r="B89" t="s">
        <v>63968</v>
      </c>
    </row>
    <row r="90" spans="1:2" x14ac:dyDescent="0.2">
      <c r="A90">
        <v>874555</v>
      </c>
      <c r="B90" t="s">
        <v>63968</v>
      </c>
    </row>
    <row r="91" spans="1:2" x14ac:dyDescent="0.2">
      <c r="A91">
        <v>943116</v>
      </c>
      <c r="B91" t="s">
        <v>63968</v>
      </c>
    </row>
    <row r="92" spans="1:2" x14ac:dyDescent="0.2">
      <c r="A92">
        <v>943487</v>
      </c>
      <c r="B92" t="s">
        <v>63968</v>
      </c>
    </row>
    <row r="93" spans="1:2" x14ac:dyDescent="0.2">
      <c r="A93">
        <v>342083</v>
      </c>
      <c r="B93" t="s">
        <v>63968</v>
      </c>
    </row>
    <row r="94" spans="1:2" x14ac:dyDescent="0.2">
      <c r="A94">
        <v>833308</v>
      </c>
      <c r="B94" t="s">
        <v>63968</v>
      </c>
    </row>
    <row r="95" spans="1:2" x14ac:dyDescent="0.2">
      <c r="A95">
        <v>854702</v>
      </c>
      <c r="B95" t="s">
        <v>63968</v>
      </c>
    </row>
    <row r="96" spans="1:2" x14ac:dyDescent="0.2">
      <c r="A96">
        <v>861012</v>
      </c>
      <c r="B96" t="s">
        <v>63968</v>
      </c>
    </row>
    <row r="97" spans="1:2" x14ac:dyDescent="0.2">
      <c r="A97">
        <v>870824</v>
      </c>
      <c r="B97" t="s">
        <v>63968</v>
      </c>
    </row>
    <row r="98" spans="1:2" x14ac:dyDescent="0.2">
      <c r="A98">
        <v>874190</v>
      </c>
      <c r="B98" t="s">
        <v>63968</v>
      </c>
    </row>
    <row r="99" spans="1:2" x14ac:dyDescent="0.2">
      <c r="A99">
        <v>934263</v>
      </c>
      <c r="B99" t="s">
        <v>63968</v>
      </c>
    </row>
    <row r="100" spans="1:2" x14ac:dyDescent="0.2">
      <c r="A100">
        <v>950531</v>
      </c>
      <c r="B100" t="s">
        <v>63968</v>
      </c>
    </row>
    <row r="101" spans="1:2" x14ac:dyDescent="0.2">
      <c r="A101">
        <v>334297</v>
      </c>
      <c r="B101" t="s">
        <v>63968</v>
      </c>
    </row>
    <row r="102" spans="1:2" x14ac:dyDescent="0.2">
      <c r="A102">
        <v>671920</v>
      </c>
      <c r="B102" t="s">
        <v>63968</v>
      </c>
    </row>
    <row r="103" spans="1:2" x14ac:dyDescent="0.2">
      <c r="A103" t="s">
        <v>63998</v>
      </c>
      <c r="B103" t="s">
        <v>63968</v>
      </c>
    </row>
    <row r="104" spans="1:2" x14ac:dyDescent="0.2">
      <c r="A104">
        <v>803473</v>
      </c>
      <c r="B104" t="s">
        <v>63968</v>
      </c>
    </row>
    <row r="105" spans="1:2" x14ac:dyDescent="0.2">
      <c r="A105">
        <v>834451</v>
      </c>
      <c r="B105" t="s">
        <v>63968</v>
      </c>
    </row>
    <row r="106" spans="1:2" x14ac:dyDescent="0.2">
      <c r="A106">
        <v>860437</v>
      </c>
      <c r="B106" t="s">
        <v>63968</v>
      </c>
    </row>
    <row r="107" spans="1:2" x14ac:dyDescent="0.2">
      <c r="A107">
        <v>864931</v>
      </c>
      <c r="B107" t="s">
        <v>63968</v>
      </c>
    </row>
    <row r="108" spans="1:2" x14ac:dyDescent="0.2">
      <c r="A108">
        <v>924091</v>
      </c>
      <c r="B108" t="s">
        <v>63968</v>
      </c>
    </row>
    <row r="109" spans="1:2" x14ac:dyDescent="0.2">
      <c r="A109" t="s">
        <v>63999</v>
      </c>
      <c r="B109" t="s">
        <v>63968</v>
      </c>
    </row>
    <row r="110" spans="1:2" x14ac:dyDescent="0.2">
      <c r="A110">
        <v>813844</v>
      </c>
      <c r="B110" t="s">
        <v>63968</v>
      </c>
    </row>
    <row r="111" spans="1:2" x14ac:dyDescent="0.2">
      <c r="A111">
        <v>814245</v>
      </c>
      <c r="B111" t="s">
        <v>63968</v>
      </c>
    </row>
    <row r="112" spans="1:2" x14ac:dyDescent="0.2">
      <c r="A112">
        <v>834531</v>
      </c>
      <c r="B112" t="s">
        <v>63968</v>
      </c>
    </row>
    <row r="113" spans="1:2" x14ac:dyDescent="0.2">
      <c r="A113">
        <v>864309</v>
      </c>
      <c r="B113" t="s">
        <v>63968</v>
      </c>
    </row>
    <row r="114" spans="1:2" x14ac:dyDescent="0.2">
      <c r="A114">
        <v>865346</v>
      </c>
      <c r="B114" t="s">
        <v>63968</v>
      </c>
    </row>
    <row r="115" spans="1:2" x14ac:dyDescent="0.2">
      <c r="A115">
        <v>914137</v>
      </c>
      <c r="B115" t="s">
        <v>63968</v>
      </c>
    </row>
    <row r="116" spans="1:2" x14ac:dyDescent="0.2">
      <c r="A116">
        <v>923128</v>
      </c>
      <c r="B116" t="s">
        <v>63968</v>
      </c>
    </row>
    <row r="117" spans="1:2" x14ac:dyDescent="0.2">
      <c r="A117" t="s">
        <v>63995</v>
      </c>
      <c r="B117" t="s">
        <v>63968</v>
      </c>
    </row>
    <row r="118" spans="1:2" x14ac:dyDescent="0.2">
      <c r="A118">
        <v>951030</v>
      </c>
      <c r="B118" t="s">
        <v>63968</v>
      </c>
    </row>
    <row r="119" spans="1:2" x14ac:dyDescent="0.2">
      <c r="A119" t="s">
        <v>64000</v>
      </c>
      <c r="B119" t="s">
        <v>63968</v>
      </c>
    </row>
    <row r="120" spans="1:2" x14ac:dyDescent="0.2">
      <c r="A120">
        <v>843266</v>
      </c>
      <c r="B120" t="s">
        <v>63968</v>
      </c>
    </row>
    <row r="121" spans="1:2" x14ac:dyDescent="0.2">
      <c r="A121">
        <v>843961</v>
      </c>
      <c r="B121" t="s">
        <v>63968</v>
      </c>
    </row>
    <row r="122" spans="1:2" x14ac:dyDescent="0.2">
      <c r="A122">
        <v>854092</v>
      </c>
      <c r="B122" t="s">
        <v>63968</v>
      </c>
    </row>
    <row r="123" spans="1:2" x14ac:dyDescent="0.2">
      <c r="A123">
        <v>863240</v>
      </c>
      <c r="B123" t="s">
        <v>63968</v>
      </c>
    </row>
    <row r="124" spans="1:2" x14ac:dyDescent="0.2">
      <c r="A124">
        <v>924295</v>
      </c>
      <c r="B124" t="s">
        <v>63968</v>
      </c>
    </row>
    <row r="125" spans="1:2" x14ac:dyDescent="0.2">
      <c r="A125">
        <v>930076</v>
      </c>
      <c r="B125" t="s">
        <v>63968</v>
      </c>
    </row>
    <row r="126" spans="1:2" x14ac:dyDescent="0.2">
      <c r="A126">
        <v>934717</v>
      </c>
      <c r="B126" t="s">
        <v>63968</v>
      </c>
    </row>
    <row r="127" spans="1:2" x14ac:dyDescent="0.2">
      <c r="A127" t="s">
        <v>64001</v>
      </c>
      <c r="B127" t="s">
        <v>63968</v>
      </c>
    </row>
    <row r="128" spans="1:2" x14ac:dyDescent="0.2">
      <c r="A128">
        <v>940218</v>
      </c>
      <c r="B128" t="s">
        <v>63968</v>
      </c>
    </row>
    <row r="129" spans="1:2" x14ac:dyDescent="0.2">
      <c r="A129">
        <v>950773</v>
      </c>
      <c r="B129" t="s">
        <v>63968</v>
      </c>
    </row>
    <row r="130" spans="1:2" x14ac:dyDescent="0.2">
      <c r="A130">
        <v>970654</v>
      </c>
      <c r="B130" t="s">
        <v>63968</v>
      </c>
    </row>
    <row r="131" spans="1:2" x14ac:dyDescent="0.2">
      <c r="A131">
        <v>833687</v>
      </c>
      <c r="B131" t="s">
        <v>63968</v>
      </c>
    </row>
    <row r="132" spans="1:2" x14ac:dyDescent="0.2">
      <c r="A132">
        <v>841197</v>
      </c>
      <c r="B132" t="s">
        <v>63968</v>
      </c>
    </row>
    <row r="133" spans="1:2" x14ac:dyDescent="0.2">
      <c r="A133" s="429" t="s">
        <v>64002</v>
      </c>
      <c r="B133" t="s">
        <v>63968</v>
      </c>
    </row>
    <row r="134" spans="1:2" x14ac:dyDescent="0.2">
      <c r="A134">
        <v>913270</v>
      </c>
      <c r="B134" t="s">
        <v>63968</v>
      </c>
    </row>
    <row r="135" spans="1:2" x14ac:dyDescent="0.2">
      <c r="A135" t="s">
        <v>64003</v>
      </c>
      <c r="B135" t="s">
        <v>63968</v>
      </c>
    </row>
    <row r="136" spans="1:2" x14ac:dyDescent="0.2">
      <c r="A136">
        <v>671820</v>
      </c>
      <c r="B136" t="s">
        <v>63968</v>
      </c>
    </row>
    <row r="137" spans="1:2" x14ac:dyDescent="0.2">
      <c r="A137" t="s">
        <v>64004</v>
      </c>
      <c r="B137" t="s">
        <v>63968</v>
      </c>
    </row>
    <row r="138" spans="1:2" x14ac:dyDescent="0.2">
      <c r="A138" t="s">
        <v>64005</v>
      </c>
      <c r="B138" t="s">
        <v>63968</v>
      </c>
    </row>
    <row r="139" spans="1:2" x14ac:dyDescent="0.2">
      <c r="A139">
        <v>870708</v>
      </c>
      <c r="B139" t="s">
        <v>63968</v>
      </c>
    </row>
    <row r="140" spans="1:2" x14ac:dyDescent="0.2">
      <c r="A140">
        <v>943543</v>
      </c>
      <c r="B140" t="s">
        <v>63968</v>
      </c>
    </row>
    <row r="141" spans="1:2" x14ac:dyDescent="0.2">
      <c r="A141" t="s">
        <v>64006</v>
      </c>
      <c r="B141" t="s">
        <v>63968</v>
      </c>
    </row>
    <row r="142" spans="1:2" x14ac:dyDescent="0.2">
      <c r="A142">
        <v>980980</v>
      </c>
      <c r="B142" t="s">
        <v>63968</v>
      </c>
    </row>
    <row r="143" spans="1:2" x14ac:dyDescent="0.2">
      <c r="A143">
        <v>638323</v>
      </c>
      <c r="B143" t="s">
        <v>63968</v>
      </c>
    </row>
    <row r="144" spans="1:2" x14ac:dyDescent="0.2">
      <c r="A144" t="s">
        <v>64007</v>
      </c>
      <c r="B144" t="s">
        <v>63968</v>
      </c>
    </row>
    <row r="145" spans="1:2" x14ac:dyDescent="0.2">
      <c r="A145">
        <v>803552</v>
      </c>
      <c r="B145" t="s">
        <v>63968</v>
      </c>
    </row>
    <row r="146" spans="1:2" x14ac:dyDescent="0.2">
      <c r="A146">
        <v>824112</v>
      </c>
      <c r="B146" t="s">
        <v>63968</v>
      </c>
    </row>
    <row r="147" spans="1:2" x14ac:dyDescent="0.2">
      <c r="A147" t="s">
        <v>64008</v>
      </c>
      <c r="B147" t="s">
        <v>63968</v>
      </c>
    </row>
    <row r="148" spans="1:2" x14ac:dyDescent="0.2">
      <c r="A148" t="s">
        <v>64009</v>
      </c>
      <c r="B148" t="s">
        <v>63968</v>
      </c>
    </row>
    <row r="149" spans="1:2" x14ac:dyDescent="0.2">
      <c r="A149">
        <v>833371</v>
      </c>
      <c r="B149" t="s">
        <v>63968</v>
      </c>
    </row>
    <row r="150" spans="1:2" x14ac:dyDescent="0.2">
      <c r="A150" t="s">
        <v>64010</v>
      </c>
      <c r="B150" t="s">
        <v>63968</v>
      </c>
    </row>
    <row r="151" spans="1:2" x14ac:dyDescent="0.2">
      <c r="A151">
        <v>890749</v>
      </c>
      <c r="B151" t="s">
        <v>63968</v>
      </c>
    </row>
    <row r="152" spans="1:2" x14ac:dyDescent="0.2">
      <c r="A152">
        <v>930338</v>
      </c>
      <c r="B152" t="s">
        <v>63968</v>
      </c>
    </row>
    <row r="153" spans="1:2" x14ac:dyDescent="0.2">
      <c r="A153">
        <v>933837</v>
      </c>
      <c r="B153" t="s">
        <v>63968</v>
      </c>
    </row>
    <row r="154" spans="1:2" x14ac:dyDescent="0.2">
      <c r="A154">
        <v>2066229</v>
      </c>
      <c r="B154" t="s">
        <v>63968</v>
      </c>
    </row>
    <row r="155" spans="1:2" x14ac:dyDescent="0.2">
      <c r="A155" t="s">
        <v>64011</v>
      </c>
      <c r="B155" t="s">
        <v>63968</v>
      </c>
    </row>
    <row r="156" spans="1:2" x14ac:dyDescent="0.2">
      <c r="A156" t="s">
        <v>64012</v>
      </c>
      <c r="B156" t="s">
        <v>63968</v>
      </c>
    </row>
    <row r="157" spans="1:2" x14ac:dyDescent="0.2">
      <c r="A157">
        <v>833962</v>
      </c>
      <c r="B157" t="s">
        <v>63968</v>
      </c>
    </row>
    <row r="158" spans="1:2" x14ac:dyDescent="0.2">
      <c r="A158">
        <v>873190</v>
      </c>
      <c r="B158" t="s">
        <v>63968</v>
      </c>
    </row>
    <row r="159" spans="1:2" x14ac:dyDescent="0.2">
      <c r="A159" t="s">
        <v>64013</v>
      </c>
      <c r="B159" t="s">
        <v>63968</v>
      </c>
    </row>
    <row r="160" spans="1:2" x14ac:dyDescent="0.2">
      <c r="A160">
        <v>901188</v>
      </c>
      <c r="B160" t="s">
        <v>63968</v>
      </c>
    </row>
    <row r="161" spans="1:2" x14ac:dyDescent="0.2">
      <c r="A161">
        <v>923110</v>
      </c>
      <c r="B161" t="s">
        <v>63968</v>
      </c>
    </row>
    <row r="162" spans="1:2" x14ac:dyDescent="0.2">
      <c r="A162">
        <v>960797</v>
      </c>
      <c r="B162" t="s">
        <v>63968</v>
      </c>
    </row>
    <row r="163" spans="1:2" x14ac:dyDescent="0.2">
      <c r="A163">
        <v>990291</v>
      </c>
      <c r="B163" t="s">
        <v>63968</v>
      </c>
    </row>
    <row r="164" spans="1:2" x14ac:dyDescent="0.2">
      <c r="A164">
        <v>833364</v>
      </c>
      <c r="B164" t="s">
        <v>63968</v>
      </c>
    </row>
    <row r="165" spans="1:2" x14ac:dyDescent="0.2">
      <c r="A165">
        <v>860242</v>
      </c>
      <c r="B165" t="s">
        <v>63968</v>
      </c>
    </row>
    <row r="166" spans="1:2" x14ac:dyDescent="0.2">
      <c r="A166">
        <v>890958</v>
      </c>
      <c r="B166" t="s">
        <v>63968</v>
      </c>
    </row>
    <row r="167" spans="1:2" x14ac:dyDescent="0.2">
      <c r="A167">
        <v>980321</v>
      </c>
      <c r="B167" t="s">
        <v>63968</v>
      </c>
    </row>
    <row r="168" spans="1:2" x14ac:dyDescent="0.2">
      <c r="A168">
        <v>990200</v>
      </c>
      <c r="B168" t="s">
        <v>63968</v>
      </c>
    </row>
    <row r="169" spans="1:2" x14ac:dyDescent="0.2">
      <c r="A169" t="s">
        <v>64014</v>
      </c>
      <c r="B169" t="s">
        <v>63968</v>
      </c>
    </row>
    <row r="170" spans="1:2" x14ac:dyDescent="0.2">
      <c r="A170">
        <v>803981</v>
      </c>
      <c r="B170" t="s">
        <v>63968</v>
      </c>
    </row>
    <row r="171" spans="1:2" x14ac:dyDescent="0.2">
      <c r="A171">
        <v>833228</v>
      </c>
      <c r="B171" t="s">
        <v>63968</v>
      </c>
    </row>
    <row r="172" spans="1:2" x14ac:dyDescent="0.2">
      <c r="A172">
        <v>850922</v>
      </c>
      <c r="B172" t="s">
        <v>63968</v>
      </c>
    </row>
    <row r="173" spans="1:2" x14ac:dyDescent="0.2">
      <c r="A173">
        <v>854682</v>
      </c>
      <c r="B173" t="s">
        <v>63968</v>
      </c>
    </row>
    <row r="174" spans="1:2" x14ac:dyDescent="0.2">
      <c r="A174" t="s">
        <v>64015</v>
      </c>
      <c r="B174" t="s">
        <v>63968</v>
      </c>
    </row>
    <row r="175" spans="1:2" x14ac:dyDescent="0.2">
      <c r="A175">
        <v>890152</v>
      </c>
      <c r="B175" t="s">
        <v>63968</v>
      </c>
    </row>
    <row r="176" spans="1:2" x14ac:dyDescent="0.2">
      <c r="A176">
        <v>894719</v>
      </c>
      <c r="B176" t="s">
        <v>63968</v>
      </c>
    </row>
    <row r="177" spans="1:2" x14ac:dyDescent="0.2">
      <c r="A177">
        <v>904578</v>
      </c>
      <c r="B177" t="s">
        <v>63968</v>
      </c>
    </row>
    <row r="178" spans="1:2" x14ac:dyDescent="0.2">
      <c r="A178">
        <v>924297</v>
      </c>
      <c r="B178" t="s">
        <v>63968</v>
      </c>
    </row>
    <row r="179" spans="1:2" x14ac:dyDescent="0.2">
      <c r="A179">
        <v>950358</v>
      </c>
      <c r="B179" t="s">
        <v>63968</v>
      </c>
    </row>
    <row r="180" spans="1:2" x14ac:dyDescent="0.2">
      <c r="A180" t="s">
        <v>64016</v>
      </c>
      <c r="B180" t="s">
        <v>63968</v>
      </c>
    </row>
    <row r="181" spans="1:2" x14ac:dyDescent="0.2">
      <c r="A181" t="s">
        <v>64017</v>
      </c>
      <c r="B181" t="s">
        <v>63968</v>
      </c>
    </row>
    <row r="182" spans="1:2" x14ac:dyDescent="0.2">
      <c r="A182" t="s">
        <v>64018</v>
      </c>
      <c r="B182" t="s">
        <v>63968</v>
      </c>
    </row>
    <row r="183" spans="1:2" x14ac:dyDescent="0.2">
      <c r="A183" t="s">
        <v>64019</v>
      </c>
      <c r="B183" t="s">
        <v>63968</v>
      </c>
    </row>
    <row r="184" spans="1:2" x14ac:dyDescent="0.2">
      <c r="A184" t="s">
        <v>64020</v>
      </c>
      <c r="B184" t="s">
        <v>63968</v>
      </c>
    </row>
    <row r="185" spans="1:2" x14ac:dyDescent="0.2">
      <c r="A185">
        <v>834525</v>
      </c>
      <c r="B185" t="s">
        <v>63968</v>
      </c>
    </row>
    <row r="186" spans="1:2" x14ac:dyDescent="0.2">
      <c r="A186">
        <v>874235</v>
      </c>
      <c r="B186" t="s">
        <v>63968</v>
      </c>
    </row>
    <row r="187" spans="1:2" x14ac:dyDescent="0.2">
      <c r="A187">
        <v>880641</v>
      </c>
      <c r="B187" t="s">
        <v>63968</v>
      </c>
    </row>
    <row r="188" spans="1:2" x14ac:dyDescent="0.2">
      <c r="A188">
        <v>891258</v>
      </c>
      <c r="B188" t="s">
        <v>63968</v>
      </c>
    </row>
    <row r="189" spans="1:2" x14ac:dyDescent="0.2">
      <c r="A189">
        <v>913971</v>
      </c>
      <c r="B189" t="s">
        <v>63968</v>
      </c>
    </row>
    <row r="190" spans="1:2" x14ac:dyDescent="0.2">
      <c r="A190">
        <v>924470</v>
      </c>
      <c r="B190" t="s">
        <v>63968</v>
      </c>
    </row>
    <row r="191" spans="1:2" x14ac:dyDescent="0.2">
      <c r="A191">
        <v>924477</v>
      </c>
      <c r="B191" t="s">
        <v>63968</v>
      </c>
    </row>
    <row r="192" spans="1:2" x14ac:dyDescent="0.2">
      <c r="A192">
        <v>940753</v>
      </c>
      <c r="B192" t="s">
        <v>63968</v>
      </c>
    </row>
    <row r="193" spans="1:2" x14ac:dyDescent="0.2">
      <c r="A193">
        <v>940755</v>
      </c>
      <c r="B193" t="s">
        <v>63968</v>
      </c>
    </row>
    <row r="194" spans="1:2" x14ac:dyDescent="0.2">
      <c r="A194">
        <v>2030023</v>
      </c>
      <c r="B194" t="s">
        <v>63968</v>
      </c>
    </row>
    <row r="195" spans="1:2" x14ac:dyDescent="0.2">
      <c r="A195" t="s">
        <v>64021</v>
      </c>
      <c r="B195" t="s">
        <v>63968</v>
      </c>
    </row>
    <row r="196" spans="1:2" x14ac:dyDescent="0.2">
      <c r="A196" t="s">
        <v>64022</v>
      </c>
      <c r="B196" t="s">
        <v>63968</v>
      </c>
    </row>
    <row r="197" spans="1:2" x14ac:dyDescent="0.2">
      <c r="A197" t="s">
        <v>64023</v>
      </c>
      <c r="B197" t="s">
        <v>63968</v>
      </c>
    </row>
    <row r="198" spans="1:2" x14ac:dyDescent="0.2">
      <c r="A198">
        <v>810439</v>
      </c>
      <c r="B198" t="s">
        <v>63968</v>
      </c>
    </row>
    <row r="199" spans="1:2" x14ac:dyDescent="0.2">
      <c r="A199">
        <v>823809</v>
      </c>
      <c r="B199" t="s">
        <v>63968</v>
      </c>
    </row>
    <row r="200" spans="1:2" x14ac:dyDescent="0.2">
      <c r="A200">
        <v>830190</v>
      </c>
      <c r="B200" t="s">
        <v>63968</v>
      </c>
    </row>
    <row r="201" spans="1:2" x14ac:dyDescent="0.2">
      <c r="A201">
        <v>833620</v>
      </c>
      <c r="B201" t="s">
        <v>63968</v>
      </c>
    </row>
    <row r="202" spans="1:2" x14ac:dyDescent="0.2">
      <c r="A202">
        <v>834090</v>
      </c>
      <c r="B202" t="s">
        <v>63968</v>
      </c>
    </row>
    <row r="203" spans="1:2" x14ac:dyDescent="0.2">
      <c r="A203">
        <v>894703</v>
      </c>
      <c r="B203" t="s">
        <v>63968</v>
      </c>
    </row>
    <row r="204" spans="1:2" x14ac:dyDescent="0.2">
      <c r="A204">
        <v>924950</v>
      </c>
      <c r="B204" t="s">
        <v>63968</v>
      </c>
    </row>
    <row r="205" spans="1:2" x14ac:dyDescent="0.2">
      <c r="A205">
        <v>933121</v>
      </c>
      <c r="B205" t="s">
        <v>63968</v>
      </c>
    </row>
    <row r="206" spans="1:2" x14ac:dyDescent="0.2">
      <c r="A206">
        <v>813342</v>
      </c>
      <c r="B206" t="s">
        <v>63968</v>
      </c>
    </row>
    <row r="207" spans="1:2" x14ac:dyDescent="0.2">
      <c r="A207" t="s">
        <v>64024</v>
      </c>
      <c r="B207" t="s">
        <v>63968</v>
      </c>
    </row>
    <row r="208" spans="1:2" x14ac:dyDescent="0.2">
      <c r="A208">
        <v>914143</v>
      </c>
      <c r="B208" t="s">
        <v>63968</v>
      </c>
    </row>
    <row r="209" spans="1:2" x14ac:dyDescent="0.2">
      <c r="A209">
        <v>980156</v>
      </c>
      <c r="B209" t="s">
        <v>63968</v>
      </c>
    </row>
    <row r="210" spans="1:2" x14ac:dyDescent="0.2">
      <c r="A210">
        <v>875001</v>
      </c>
      <c r="B210" t="s">
        <v>63968</v>
      </c>
    </row>
    <row r="211" spans="1:2" x14ac:dyDescent="0.2">
      <c r="A211">
        <v>893088</v>
      </c>
      <c r="B211" t="s">
        <v>63968</v>
      </c>
    </row>
    <row r="212" spans="1:2" x14ac:dyDescent="0.2">
      <c r="A212">
        <v>930276</v>
      </c>
      <c r="B212" t="s">
        <v>63968</v>
      </c>
    </row>
    <row r="213" spans="1:2" x14ac:dyDescent="0.2">
      <c r="A213">
        <v>970333</v>
      </c>
      <c r="B213" t="s">
        <v>63968</v>
      </c>
    </row>
    <row r="214" spans="1:2" x14ac:dyDescent="0.2">
      <c r="A214" t="s">
        <v>64025</v>
      </c>
      <c r="B214" t="s">
        <v>63968</v>
      </c>
    </row>
    <row r="215" spans="1:2" x14ac:dyDescent="0.2">
      <c r="A215">
        <v>843543</v>
      </c>
      <c r="B215" t="s">
        <v>63968</v>
      </c>
    </row>
    <row r="216" spans="1:2" x14ac:dyDescent="0.2">
      <c r="A216">
        <v>990369</v>
      </c>
      <c r="B216" t="s">
        <v>63968</v>
      </c>
    </row>
    <row r="217" spans="1:2" x14ac:dyDescent="0.2">
      <c r="A217">
        <v>881076</v>
      </c>
      <c r="B217" t="s">
        <v>63968</v>
      </c>
    </row>
    <row r="218" spans="1:2" x14ac:dyDescent="0.2">
      <c r="A218">
        <v>910522</v>
      </c>
      <c r="B218" t="s">
        <v>63968</v>
      </c>
    </row>
    <row r="219" spans="1:2" x14ac:dyDescent="0.2">
      <c r="A219">
        <v>920046</v>
      </c>
      <c r="B219" t="s">
        <v>63968</v>
      </c>
    </row>
    <row r="220" spans="1:2" x14ac:dyDescent="0.2">
      <c r="A220">
        <v>990860</v>
      </c>
      <c r="B220" t="s">
        <v>63968</v>
      </c>
    </row>
    <row r="221" spans="1:2" x14ac:dyDescent="0.2">
      <c r="A221">
        <v>2058221</v>
      </c>
      <c r="B221" t="s">
        <v>63968</v>
      </c>
    </row>
    <row r="222" spans="1:2" x14ac:dyDescent="0.2">
      <c r="A222">
        <v>823467</v>
      </c>
      <c r="B222" t="s">
        <v>63968</v>
      </c>
    </row>
    <row r="223" spans="1:2" x14ac:dyDescent="0.2">
      <c r="A223">
        <v>833854</v>
      </c>
      <c r="B223" t="s">
        <v>63968</v>
      </c>
    </row>
    <row r="224" spans="1:2" x14ac:dyDescent="0.2">
      <c r="A224">
        <v>844260</v>
      </c>
      <c r="B224" t="s">
        <v>63968</v>
      </c>
    </row>
    <row r="225" spans="1:2" x14ac:dyDescent="0.2">
      <c r="A225">
        <v>864077</v>
      </c>
      <c r="B225" t="s">
        <v>63968</v>
      </c>
    </row>
    <row r="226" spans="1:2" x14ac:dyDescent="0.2">
      <c r="A226">
        <v>933800</v>
      </c>
      <c r="B226" t="s">
        <v>63968</v>
      </c>
    </row>
    <row r="227" spans="1:2" x14ac:dyDescent="0.2">
      <c r="A227" t="s">
        <v>64026</v>
      </c>
      <c r="B227" t="s">
        <v>63968</v>
      </c>
    </row>
    <row r="228" spans="1:2" x14ac:dyDescent="0.2">
      <c r="A228">
        <v>813845</v>
      </c>
      <c r="B228" t="s">
        <v>63968</v>
      </c>
    </row>
    <row r="229" spans="1:2" x14ac:dyDescent="0.2">
      <c r="A229">
        <v>865329</v>
      </c>
      <c r="B229" t="s">
        <v>63968</v>
      </c>
    </row>
    <row r="230" spans="1:2" x14ac:dyDescent="0.2">
      <c r="A230">
        <v>880268</v>
      </c>
      <c r="B230" t="s">
        <v>63968</v>
      </c>
    </row>
    <row r="231" spans="1:2" x14ac:dyDescent="0.2">
      <c r="A231">
        <v>910619</v>
      </c>
      <c r="B231" t="s">
        <v>63968</v>
      </c>
    </row>
    <row r="232" spans="1:2" x14ac:dyDescent="0.2">
      <c r="A232">
        <v>961087</v>
      </c>
      <c r="B232" t="s">
        <v>63968</v>
      </c>
    </row>
    <row r="233" spans="1:2" x14ac:dyDescent="0.2">
      <c r="A233">
        <v>990961</v>
      </c>
      <c r="B233" t="s">
        <v>63968</v>
      </c>
    </row>
    <row r="234" spans="1:2" x14ac:dyDescent="0.2">
      <c r="A234" t="s">
        <v>64027</v>
      </c>
      <c r="B234" t="s">
        <v>63968</v>
      </c>
    </row>
    <row r="235" spans="1:2" x14ac:dyDescent="0.2">
      <c r="A235">
        <v>853424</v>
      </c>
      <c r="B235" t="s">
        <v>63968</v>
      </c>
    </row>
    <row r="236" spans="1:2" x14ac:dyDescent="0.2">
      <c r="A236">
        <v>913998</v>
      </c>
      <c r="B236" t="s">
        <v>63968</v>
      </c>
    </row>
    <row r="237" spans="1:2" x14ac:dyDescent="0.2">
      <c r="A237">
        <v>914093</v>
      </c>
      <c r="B237" t="s">
        <v>63968</v>
      </c>
    </row>
    <row r="238" spans="1:2" x14ac:dyDescent="0.2">
      <c r="A238">
        <v>940330</v>
      </c>
      <c r="B238" t="s">
        <v>63968</v>
      </c>
    </row>
    <row r="239" spans="1:2" x14ac:dyDescent="0.2">
      <c r="A239">
        <v>971114</v>
      </c>
      <c r="B239" t="s">
        <v>63968</v>
      </c>
    </row>
    <row r="240" spans="1:2" x14ac:dyDescent="0.2">
      <c r="A240">
        <v>981065</v>
      </c>
      <c r="B240" t="s">
        <v>63968</v>
      </c>
    </row>
    <row r="241" spans="1:2" x14ac:dyDescent="0.2">
      <c r="A241" t="s">
        <v>64028</v>
      </c>
      <c r="B241" t="s">
        <v>63968</v>
      </c>
    </row>
    <row r="242" spans="1:2" x14ac:dyDescent="0.2">
      <c r="A242">
        <v>813272</v>
      </c>
      <c r="B242" t="s">
        <v>63968</v>
      </c>
    </row>
    <row r="243" spans="1:2" x14ac:dyDescent="0.2">
      <c r="A243">
        <v>853418</v>
      </c>
      <c r="B243" t="s">
        <v>63968</v>
      </c>
    </row>
    <row r="244" spans="1:2" x14ac:dyDescent="0.2">
      <c r="A244" t="s">
        <v>64029</v>
      </c>
      <c r="B244" t="s">
        <v>63968</v>
      </c>
    </row>
    <row r="245" spans="1:2" x14ac:dyDescent="0.2">
      <c r="A245">
        <v>883804</v>
      </c>
      <c r="B245" t="s">
        <v>63968</v>
      </c>
    </row>
    <row r="246" spans="1:2" x14ac:dyDescent="0.2">
      <c r="A246">
        <v>890021</v>
      </c>
      <c r="B246" t="s">
        <v>63968</v>
      </c>
    </row>
    <row r="247" spans="1:2" x14ac:dyDescent="0.2">
      <c r="A247">
        <v>893209</v>
      </c>
      <c r="B247" t="s">
        <v>63968</v>
      </c>
    </row>
    <row r="248" spans="1:2" x14ac:dyDescent="0.2">
      <c r="A248">
        <v>914124</v>
      </c>
      <c r="B248" t="s">
        <v>63968</v>
      </c>
    </row>
    <row r="249" spans="1:2" x14ac:dyDescent="0.2">
      <c r="A249">
        <v>921409</v>
      </c>
      <c r="B249" t="s">
        <v>63968</v>
      </c>
    </row>
    <row r="250" spans="1:2" x14ac:dyDescent="0.2">
      <c r="A250">
        <v>930718</v>
      </c>
      <c r="B250" t="s">
        <v>63968</v>
      </c>
    </row>
    <row r="251" spans="1:2" x14ac:dyDescent="0.2">
      <c r="A251">
        <v>980309</v>
      </c>
      <c r="B251" t="s">
        <v>63968</v>
      </c>
    </row>
    <row r="252" spans="1:2" x14ac:dyDescent="0.2">
      <c r="A252" t="s">
        <v>64030</v>
      </c>
      <c r="B252" t="s">
        <v>63968</v>
      </c>
    </row>
    <row r="253" spans="1:2" x14ac:dyDescent="0.2">
      <c r="A253" t="s">
        <v>64031</v>
      </c>
      <c r="B253" t="s">
        <v>63968</v>
      </c>
    </row>
    <row r="254" spans="1:2" x14ac:dyDescent="0.2">
      <c r="A254" t="s">
        <v>64032</v>
      </c>
      <c r="B254" t="s">
        <v>63968</v>
      </c>
    </row>
    <row r="255" spans="1:2" x14ac:dyDescent="0.2">
      <c r="A255">
        <v>874948</v>
      </c>
      <c r="B255" t="s">
        <v>63968</v>
      </c>
    </row>
    <row r="256" spans="1:2" x14ac:dyDescent="0.2">
      <c r="A256">
        <v>884357</v>
      </c>
      <c r="B256" t="s">
        <v>63968</v>
      </c>
    </row>
    <row r="257" spans="1:2" x14ac:dyDescent="0.2">
      <c r="A257">
        <v>914890</v>
      </c>
      <c r="B257" t="s">
        <v>63968</v>
      </c>
    </row>
    <row r="258" spans="1:2" x14ac:dyDescent="0.2">
      <c r="A258">
        <v>920801</v>
      </c>
      <c r="B258" t="s">
        <v>63968</v>
      </c>
    </row>
    <row r="259" spans="1:2" x14ac:dyDescent="0.2">
      <c r="A259">
        <v>933059</v>
      </c>
      <c r="B259" t="s">
        <v>63968</v>
      </c>
    </row>
    <row r="260" spans="1:2" x14ac:dyDescent="0.2">
      <c r="A260">
        <v>933690</v>
      </c>
      <c r="B260" t="s">
        <v>63968</v>
      </c>
    </row>
    <row r="261" spans="1:2" x14ac:dyDescent="0.2">
      <c r="A261" t="s">
        <v>64033</v>
      </c>
      <c r="B261" t="s">
        <v>63968</v>
      </c>
    </row>
    <row r="262" spans="1:2" x14ac:dyDescent="0.2">
      <c r="A262">
        <v>850788</v>
      </c>
      <c r="B262" t="s">
        <v>63968</v>
      </c>
    </row>
    <row r="263" spans="1:2" x14ac:dyDescent="0.2">
      <c r="A263" t="s">
        <v>64034</v>
      </c>
      <c r="B263" t="s">
        <v>63968</v>
      </c>
    </row>
    <row r="264" spans="1:2" x14ac:dyDescent="0.2">
      <c r="A264">
        <v>863806</v>
      </c>
      <c r="B264" t="s">
        <v>63968</v>
      </c>
    </row>
    <row r="265" spans="1:2" x14ac:dyDescent="0.2">
      <c r="A265">
        <v>871608</v>
      </c>
      <c r="B265" t="s">
        <v>63968</v>
      </c>
    </row>
    <row r="266" spans="1:2" x14ac:dyDescent="0.2">
      <c r="A266">
        <v>920868</v>
      </c>
      <c r="B266" t="s">
        <v>63968</v>
      </c>
    </row>
    <row r="267" spans="1:2" x14ac:dyDescent="0.2">
      <c r="A267">
        <v>950727</v>
      </c>
      <c r="B267" t="s">
        <v>63968</v>
      </c>
    </row>
    <row r="268" spans="1:2" x14ac:dyDescent="0.2">
      <c r="A268" t="s">
        <v>64035</v>
      </c>
      <c r="B268" t="s">
        <v>63968</v>
      </c>
    </row>
    <row r="269" spans="1:2" x14ac:dyDescent="0.2">
      <c r="A269">
        <v>874868</v>
      </c>
      <c r="B269" t="s">
        <v>63968</v>
      </c>
    </row>
    <row r="270" spans="1:2" x14ac:dyDescent="0.2">
      <c r="A270">
        <v>894677</v>
      </c>
      <c r="B270" t="s">
        <v>63968</v>
      </c>
    </row>
    <row r="271" spans="1:2" x14ac:dyDescent="0.2">
      <c r="A271">
        <v>843364</v>
      </c>
      <c r="B271" t="s">
        <v>63968</v>
      </c>
    </row>
    <row r="272" spans="1:2" x14ac:dyDescent="0.2">
      <c r="A272">
        <v>881175</v>
      </c>
      <c r="B272" t="s">
        <v>63968</v>
      </c>
    </row>
    <row r="273" spans="1:2" x14ac:dyDescent="0.2">
      <c r="A273">
        <v>890405</v>
      </c>
      <c r="B273" t="s">
        <v>63968</v>
      </c>
    </row>
    <row r="274" spans="1:2" x14ac:dyDescent="0.2">
      <c r="A274">
        <v>894710</v>
      </c>
      <c r="B274" t="s">
        <v>63968</v>
      </c>
    </row>
    <row r="275" spans="1:2" x14ac:dyDescent="0.2">
      <c r="A275">
        <v>339999</v>
      </c>
      <c r="B275" t="s">
        <v>63968</v>
      </c>
    </row>
    <row r="276" spans="1:2" x14ac:dyDescent="0.2">
      <c r="A276" t="s">
        <v>64036</v>
      </c>
      <c r="B276" t="s">
        <v>63968</v>
      </c>
    </row>
    <row r="277" spans="1:2" x14ac:dyDescent="0.2">
      <c r="A277">
        <v>840304</v>
      </c>
      <c r="B277" t="s">
        <v>63968</v>
      </c>
    </row>
    <row r="278" spans="1:2" x14ac:dyDescent="0.2">
      <c r="A278">
        <v>865433</v>
      </c>
      <c r="B278" t="s">
        <v>63968</v>
      </c>
    </row>
    <row r="279" spans="1:2" x14ac:dyDescent="0.2">
      <c r="A279">
        <v>950413</v>
      </c>
      <c r="B279" t="s">
        <v>63968</v>
      </c>
    </row>
    <row r="280" spans="1:2" x14ac:dyDescent="0.2">
      <c r="A280">
        <v>951288</v>
      </c>
      <c r="B280" t="s">
        <v>63968</v>
      </c>
    </row>
    <row r="281" spans="1:2" x14ac:dyDescent="0.2">
      <c r="A281">
        <v>840645</v>
      </c>
      <c r="B281" t="s">
        <v>63968</v>
      </c>
    </row>
    <row r="282" spans="1:2" x14ac:dyDescent="0.2">
      <c r="A282" t="s">
        <v>64037</v>
      </c>
      <c r="B282" t="s">
        <v>63968</v>
      </c>
    </row>
    <row r="283" spans="1:2" x14ac:dyDescent="0.2">
      <c r="A283">
        <v>883466</v>
      </c>
      <c r="B283" t="s">
        <v>63968</v>
      </c>
    </row>
    <row r="284" spans="1:2" x14ac:dyDescent="0.2">
      <c r="A284">
        <v>890403</v>
      </c>
      <c r="B284" t="s">
        <v>63968</v>
      </c>
    </row>
    <row r="285" spans="1:2" x14ac:dyDescent="0.2">
      <c r="A285">
        <v>894637</v>
      </c>
      <c r="B285" t="s">
        <v>63968</v>
      </c>
    </row>
    <row r="286" spans="1:2" x14ac:dyDescent="0.2">
      <c r="A286">
        <v>900809</v>
      </c>
      <c r="B286" t="s">
        <v>63968</v>
      </c>
    </row>
    <row r="287" spans="1:2" x14ac:dyDescent="0.2">
      <c r="A287">
        <v>924031</v>
      </c>
      <c r="B287" t="s">
        <v>63968</v>
      </c>
    </row>
    <row r="288" spans="1:2" x14ac:dyDescent="0.2">
      <c r="A288">
        <v>934739</v>
      </c>
      <c r="B288" t="s">
        <v>63968</v>
      </c>
    </row>
    <row r="289" spans="1:2" x14ac:dyDescent="0.2">
      <c r="A289">
        <v>940193</v>
      </c>
      <c r="B289" t="s">
        <v>63968</v>
      </c>
    </row>
    <row r="290" spans="1:2" x14ac:dyDescent="0.2">
      <c r="A290">
        <v>2025232</v>
      </c>
      <c r="B290" t="s">
        <v>63968</v>
      </c>
    </row>
    <row r="291" spans="1:2" x14ac:dyDescent="0.2">
      <c r="A291">
        <v>342113</v>
      </c>
      <c r="B291" t="s">
        <v>63968</v>
      </c>
    </row>
    <row r="292" spans="1:2" x14ac:dyDescent="0.2">
      <c r="A292">
        <v>804277</v>
      </c>
      <c r="B292" t="s">
        <v>63968</v>
      </c>
    </row>
    <row r="293" spans="1:2" x14ac:dyDescent="0.2">
      <c r="A293">
        <v>813763</v>
      </c>
      <c r="B293" t="s">
        <v>63968</v>
      </c>
    </row>
    <row r="294" spans="1:2" x14ac:dyDescent="0.2">
      <c r="A294">
        <v>901442</v>
      </c>
      <c r="B294" t="s">
        <v>63968</v>
      </c>
    </row>
    <row r="295" spans="1:2" x14ac:dyDescent="0.2">
      <c r="A295">
        <v>904054</v>
      </c>
      <c r="B295" t="s">
        <v>63968</v>
      </c>
    </row>
    <row r="296" spans="1:2" x14ac:dyDescent="0.2">
      <c r="A296">
        <v>935167</v>
      </c>
      <c r="B296" t="s">
        <v>63968</v>
      </c>
    </row>
    <row r="297" spans="1:2" x14ac:dyDescent="0.2">
      <c r="A297">
        <v>943355</v>
      </c>
      <c r="B297" t="s">
        <v>63968</v>
      </c>
    </row>
    <row r="298" spans="1:2" x14ac:dyDescent="0.2">
      <c r="A298">
        <v>960409</v>
      </c>
      <c r="B298" t="s">
        <v>63968</v>
      </c>
    </row>
    <row r="299" spans="1:2" x14ac:dyDescent="0.2">
      <c r="A299">
        <v>980876</v>
      </c>
      <c r="B299" t="s">
        <v>63968</v>
      </c>
    </row>
    <row r="300" spans="1:2" x14ac:dyDescent="0.2">
      <c r="A300">
        <v>2025232</v>
      </c>
      <c r="B300" t="s">
        <v>63968</v>
      </c>
    </row>
    <row r="301" spans="1:2" x14ac:dyDescent="0.2">
      <c r="A301">
        <v>331421</v>
      </c>
      <c r="B301" t="s">
        <v>63968</v>
      </c>
    </row>
    <row r="302" spans="1:2" x14ac:dyDescent="0.2">
      <c r="A302">
        <v>834431</v>
      </c>
      <c r="B302" t="s">
        <v>63968</v>
      </c>
    </row>
    <row r="303" spans="1:2" x14ac:dyDescent="0.2">
      <c r="A303">
        <v>884046</v>
      </c>
      <c r="B303" t="s">
        <v>63968</v>
      </c>
    </row>
    <row r="304" spans="1:2" x14ac:dyDescent="0.2">
      <c r="A304" t="s">
        <v>64038</v>
      </c>
      <c r="B304" t="s">
        <v>63968</v>
      </c>
    </row>
    <row r="305" spans="1:2" x14ac:dyDescent="0.2">
      <c r="A305">
        <v>951052</v>
      </c>
      <c r="B305" t="s">
        <v>63968</v>
      </c>
    </row>
    <row r="306" spans="1:2" x14ac:dyDescent="0.2">
      <c r="A306">
        <v>981061</v>
      </c>
      <c r="B306" t="s">
        <v>63968</v>
      </c>
    </row>
    <row r="307" spans="1:2" x14ac:dyDescent="0.2">
      <c r="A307" t="s">
        <v>64039</v>
      </c>
      <c r="B307" t="s">
        <v>63968</v>
      </c>
    </row>
    <row r="308" spans="1:2" x14ac:dyDescent="0.2">
      <c r="A308">
        <v>833717</v>
      </c>
      <c r="B308" t="s">
        <v>63968</v>
      </c>
    </row>
    <row r="309" spans="1:2" x14ac:dyDescent="0.2">
      <c r="A309">
        <v>860966</v>
      </c>
      <c r="B309" t="s">
        <v>63968</v>
      </c>
    </row>
    <row r="310" spans="1:2" x14ac:dyDescent="0.2">
      <c r="A310">
        <v>871055</v>
      </c>
      <c r="B310" t="s">
        <v>63968</v>
      </c>
    </row>
    <row r="311" spans="1:2" x14ac:dyDescent="0.2">
      <c r="A311">
        <v>911461</v>
      </c>
      <c r="B311" t="s">
        <v>63968</v>
      </c>
    </row>
    <row r="312" spans="1:2" x14ac:dyDescent="0.2">
      <c r="A312">
        <v>924938</v>
      </c>
      <c r="B312" t="s">
        <v>63968</v>
      </c>
    </row>
    <row r="313" spans="1:2" x14ac:dyDescent="0.2">
      <c r="A313">
        <v>2025232</v>
      </c>
      <c r="B313" t="s">
        <v>63968</v>
      </c>
    </row>
    <row r="314" spans="1:2" x14ac:dyDescent="0.2">
      <c r="A314" t="s">
        <v>64040</v>
      </c>
      <c r="B314" t="s">
        <v>63968</v>
      </c>
    </row>
    <row r="315" spans="1:2" x14ac:dyDescent="0.2">
      <c r="A315">
        <v>844191</v>
      </c>
      <c r="B315" t="s">
        <v>63968</v>
      </c>
    </row>
    <row r="316" spans="1:2" x14ac:dyDescent="0.2">
      <c r="A316">
        <v>854666</v>
      </c>
      <c r="B316" t="s">
        <v>63968</v>
      </c>
    </row>
    <row r="317" spans="1:2" x14ac:dyDescent="0.2">
      <c r="A317">
        <v>893087</v>
      </c>
      <c r="B317" t="s">
        <v>63968</v>
      </c>
    </row>
    <row r="318" spans="1:2" x14ac:dyDescent="0.2">
      <c r="A318">
        <v>940153</v>
      </c>
      <c r="B318" t="s">
        <v>63968</v>
      </c>
    </row>
    <row r="319" spans="1:2" x14ac:dyDescent="0.2">
      <c r="A319">
        <v>980613</v>
      </c>
      <c r="B319" t="s">
        <v>63968</v>
      </c>
    </row>
    <row r="320" spans="1:2" x14ac:dyDescent="0.2">
      <c r="A320">
        <v>670383</v>
      </c>
      <c r="B320" t="s">
        <v>63968</v>
      </c>
    </row>
    <row r="321" spans="1:2" x14ac:dyDescent="0.2">
      <c r="A321">
        <v>883494</v>
      </c>
      <c r="B321" t="s">
        <v>63968</v>
      </c>
    </row>
    <row r="322" spans="1:2" x14ac:dyDescent="0.2">
      <c r="A322">
        <v>960280</v>
      </c>
      <c r="B322" t="s">
        <v>63968</v>
      </c>
    </row>
    <row r="323" spans="1:2" x14ac:dyDescent="0.2">
      <c r="A323">
        <v>810490</v>
      </c>
      <c r="B323" t="s">
        <v>63968</v>
      </c>
    </row>
    <row r="324" spans="1:2" x14ac:dyDescent="0.2">
      <c r="A324">
        <v>844479</v>
      </c>
      <c r="B324" t="s">
        <v>63968</v>
      </c>
    </row>
    <row r="325" spans="1:2" x14ac:dyDescent="0.2">
      <c r="A325">
        <v>950902</v>
      </c>
      <c r="B325" t="s">
        <v>63968</v>
      </c>
    </row>
    <row r="326" spans="1:2" x14ac:dyDescent="0.2">
      <c r="A326" t="s">
        <v>64041</v>
      </c>
      <c r="B326" t="s">
        <v>63968</v>
      </c>
    </row>
    <row r="327" spans="1:2" x14ac:dyDescent="0.2">
      <c r="A327">
        <v>874501</v>
      </c>
      <c r="B327" t="s">
        <v>63968</v>
      </c>
    </row>
    <row r="328" spans="1:2" x14ac:dyDescent="0.2">
      <c r="A328">
        <v>923181</v>
      </c>
      <c r="B328" t="s">
        <v>63968</v>
      </c>
    </row>
    <row r="329" spans="1:2" x14ac:dyDescent="0.2">
      <c r="A329">
        <v>950447</v>
      </c>
      <c r="B329" t="s">
        <v>63968</v>
      </c>
    </row>
    <row r="330" spans="1:2" x14ac:dyDescent="0.2">
      <c r="A330">
        <v>960495</v>
      </c>
      <c r="B330" t="s">
        <v>63968</v>
      </c>
    </row>
    <row r="331" spans="1:2" x14ac:dyDescent="0.2">
      <c r="A331">
        <v>2026665</v>
      </c>
      <c r="B331" t="s">
        <v>63968</v>
      </c>
    </row>
    <row r="332" spans="1:2" x14ac:dyDescent="0.2">
      <c r="A332" t="s">
        <v>64042</v>
      </c>
      <c r="B332" t="s">
        <v>63968</v>
      </c>
    </row>
    <row r="333" spans="1:2" x14ac:dyDescent="0.2">
      <c r="A333">
        <v>833414</v>
      </c>
      <c r="B333" t="s">
        <v>63968</v>
      </c>
    </row>
    <row r="334" spans="1:2" x14ac:dyDescent="0.2">
      <c r="A334">
        <v>834499</v>
      </c>
      <c r="B334" t="s">
        <v>63968</v>
      </c>
    </row>
    <row r="335" spans="1:2" x14ac:dyDescent="0.2">
      <c r="A335">
        <v>840927</v>
      </c>
      <c r="B335" t="s">
        <v>63968</v>
      </c>
    </row>
    <row r="336" spans="1:2" x14ac:dyDescent="0.2">
      <c r="A336">
        <v>873454</v>
      </c>
      <c r="B336" t="s">
        <v>63968</v>
      </c>
    </row>
    <row r="337" spans="1:2" x14ac:dyDescent="0.2">
      <c r="A337">
        <v>890557</v>
      </c>
      <c r="B337" t="s">
        <v>63968</v>
      </c>
    </row>
    <row r="338" spans="1:2" x14ac:dyDescent="0.2">
      <c r="A338" t="s">
        <v>64043</v>
      </c>
      <c r="B338" t="s">
        <v>63968</v>
      </c>
    </row>
    <row r="339" spans="1:2" x14ac:dyDescent="0.2">
      <c r="A339" t="s">
        <v>64044</v>
      </c>
      <c r="B339" t="s">
        <v>63968</v>
      </c>
    </row>
    <row r="340" spans="1:2" x14ac:dyDescent="0.2">
      <c r="A340">
        <v>883170</v>
      </c>
      <c r="B340" t="s">
        <v>63968</v>
      </c>
    </row>
    <row r="341" spans="1:2" x14ac:dyDescent="0.2">
      <c r="A341">
        <v>884676</v>
      </c>
      <c r="B341" t="s">
        <v>63968</v>
      </c>
    </row>
    <row r="342" spans="1:2" x14ac:dyDescent="0.2">
      <c r="A342">
        <v>894173</v>
      </c>
      <c r="B342" t="s">
        <v>63968</v>
      </c>
    </row>
    <row r="343" spans="1:2" x14ac:dyDescent="0.2">
      <c r="A343">
        <v>910125</v>
      </c>
      <c r="B343" t="s">
        <v>63968</v>
      </c>
    </row>
    <row r="344" spans="1:2" x14ac:dyDescent="0.2">
      <c r="A344">
        <v>910959</v>
      </c>
      <c r="B344" t="s">
        <v>63968</v>
      </c>
    </row>
    <row r="345" spans="1:2" x14ac:dyDescent="0.2">
      <c r="A345">
        <v>914418</v>
      </c>
      <c r="B345" t="s">
        <v>63968</v>
      </c>
    </row>
    <row r="346" spans="1:2" x14ac:dyDescent="0.2">
      <c r="A346">
        <v>934286</v>
      </c>
      <c r="B346" t="s">
        <v>63968</v>
      </c>
    </row>
    <row r="347" spans="1:2" x14ac:dyDescent="0.2">
      <c r="A347">
        <v>960890</v>
      </c>
      <c r="B347" t="s">
        <v>63968</v>
      </c>
    </row>
    <row r="348" spans="1:2" x14ac:dyDescent="0.2">
      <c r="A348">
        <v>2046547</v>
      </c>
      <c r="B348" t="s">
        <v>63968</v>
      </c>
    </row>
    <row r="349" spans="1:2" x14ac:dyDescent="0.2">
      <c r="A349" t="s">
        <v>64045</v>
      </c>
      <c r="B349" t="s">
        <v>63968</v>
      </c>
    </row>
    <row r="350" spans="1:2" x14ac:dyDescent="0.2">
      <c r="A350" t="s">
        <v>64046</v>
      </c>
      <c r="B350" t="s">
        <v>63968</v>
      </c>
    </row>
    <row r="351" spans="1:2" x14ac:dyDescent="0.2">
      <c r="A351">
        <v>830869</v>
      </c>
      <c r="B351" t="s">
        <v>63968</v>
      </c>
    </row>
    <row r="352" spans="1:2" x14ac:dyDescent="0.2">
      <c r="A352">
        <v>833244</v>
      </c>
      <c r="B352" t="s">
        <v>63968</v>
      </c>
    </row>
    <row r="353" spans="1:2" x14ac:dyDescent="0.2">
      <c r="A353">
        <v>843878</v>
      </c>
      <c r="B353" t="s">
        <v>63968</v>
      </c>
    </row>
    <row r="354" spans="1:2" x14ac:dyDescent="0.2">
      <c r="A354">
        <v>860202</v>
      </c>
      <c r="B354" t="s">
        <v>63968</v>
      </c>
    </row>
    <row r="355" spans="1:2" x14ac:dyDescent="0.2">
      <c r="A355">
        <v>880888</v>
      </c>
      <c r="B355" t="s">
        <v>63968</v>
      </c>
    </row>
    <row r="356" spans="1:2" x14ac:dyDescent="0.2">
      <c r="A356">
        <v>883455</v>
      </c>
      <c r="B356" t="s">
        <v>63968</v>
      </c>
    </row>
    <row r="357" spans="1:2" x14ac:dyDescent="0.2">
      <c r="A357">
        <v>884611</v>
      </c>
      <c r="B357" t="s">
        <v>63968</v>
      </c>
    </row>
    <row r="358" spans="1:2" x14ac:dyDescent="0.2">
      <c r="A358">
        <v>903270</v>
      </c>
      <c r="B358" t="s">
        <v>63968</v>
      </c>
    </row>
    <row r="359" spans="1:2" x14ac:dyDescent="0.2">
      <c r="A359" t="s">
        <v>64047</v>
      </c>
      <c r="B359" t="s">
        <v>63968</v>
      </c>
    </row>
    <row r="360" spans="1:2" x14ac:dyDescent="0.2">
      <c r="A360">
        <v>810295</v>
      </c>
      <c r="B360" t="s">
        <v>63968</v>
      </c>
    </row>
    <row r="361" spans="1:2" x14ac:dyDescent="0.2">
      <c r="A361">
        <v>891038</v>
      </c>
      <c r="B361" t="s">
        <v>63968</v>
      </c>
    </row>
    <row r="362" spans="1:2" x14ac:dyDescent="0.2">
      <c r="A362">
        <v>913113</v>
      </c>
      <c r="B362" t="s">
        <v>63968</v>
      </c>
    </row>
    <row r="363" spans="1:2" x14ac:dyDescent="0.2">
      <c r="A363" t="s">
        <v>64048</v>
      </c>
      <c r="B363" t="s">
        <v>63968</v>
      </c>
    </row>
    <row r="364" spans="1:2" x14ac:dyDescent="0.2">
      <c r="A364">
        <v>920509</v>
      </c>
      <c r="B364" t="s">
        <v>63968</v>
      </c>
    </row>
    <row r="365" spans="1:2" x14ac:dyDescent="0.2">
      <c r="A365">
        <v>924578</v>
      </c>
      <c r="B365" t="s">
        <v>63968</v>
      </c>
    </row>
    <row r="366" spans="1:2" x14ac:dyDescent="0.2">
      <c r="A366">
        <v>934334</v>
      </c>
      <c r="B366" t="s">
        <v>63968</v>
      </c>
    </row>
    <row r="367" spans="1:2" x14ac:dyDescent="0.2">
      <c r="A367">
        <v>934338</v>
      </c>
      <c r="B367" t="s">
        <v>63968</v>
      </c>
    </row>
    <row r="368" spans="1:2" x14ac:dyDescent="0.2">
      <c r="A368">
        <v>940280</v>
      </c>
      <c r="B368" t="s">
        <v>63968</v>
      </c>
    </row>
    <row r="369" spans="1:2" x14ac:dyDescent="0.2">
      <c r="A369">
        <v>940829</v>
      </c>
      <c r="B369" t="s">
        <v>63968</v>
      </c>
    </row>
    <row r="370" spans="1:2" x14ac:dyDescent="0.2">
      <c r="A370" t="s">
        <v>64049</v>
      </c>
      <c r="B370" t="s">
        <v>63968</v>
      </c>
    </row>
    <row r="371" spans="1:2" x14ac:dyDescent="0.2">
      <c r="A371">
        <v>803774</v>
      </c>
      <c r="B371" t="s">
        <v>63968</v>
      </c>
    </row>
    <row r="372" spans="1:2" x14ac:dyDescent="0.2">
      <c r="A372">
        <v>854383</v>
      </c>
      <c r="B372" t="s">
        <v>63968</v>
      </c>
    </row>
    <row r="373" spans="1:2" x14ac:dyDescent="0.2">
      <c r="A373">
        <v>910219</v>
      </c>
      <c r="B373" t="s">
        <v>63968</v>
      </c>
    </row>
    <row r="374" spans="1:2" x14ac:dyDescent="0.2">
      <c r="A374">
        <v>970345</v>
      </c>
      <c r="B374" t="s">
        <v>63968</v>
      </c>
    </row>
    <row r="375" spans="1:2" x14ac:dyDescent="0.2">
      <c r="A375">
        <v>980673</v>
      </c>
      <c r="B375" t="s">
        <v>63968</v>
      </c>
    </row>
    <row r="376" spans="1:2" x14ac:dyDescent="0.2">
      <c r="A376" t="s">
        <v>64050</v>
      </c>
      <c r="B376" t="s">
        <v>63968</v>
      </c>
    </row>
    <row r="377" spans="1:2" x14ac:dyDescent="0.2">
      <c r="A377">
        <v>804189</v>
      </c>
      <c r="B377" t="s">
        <v>63968</v>
      </c>
    </row>
    <row r="378" spans="1:2" x14ac:dyDescent="0.2">
      <c r="A378">
        <v>854237</v>
      </c>
      <c r="B378" t="s">
        <v>63968</v>
      </c>
    </row>
    <row r="379" spans="1:2" x14ac:dyDescent="0.2">
      <c r="A379">
        <v>884688</v>
      </c>
      <c r="B379" t="s">
        <v>63968</v>
      </c>
    </row>
    <row r="380" spans="1:2" x14ac:dyDescent="0.2">
      <c r="A380">
        <v>950162</v>
      </c>
      <c r="B380" t="s">
        <v>63968</v>
      </c>
    </row>
    <row r="381" spans="1:2" x14ac:dyDescent="0.2">
      <c r="A381" t="s">
        <v>64051</v>
      </c>
      <c r="B381" t="s">
        <v>63968</v>
      </c>
    </row>
    <row r="382" spans="1:2" x14ac:dyDescent="0.2">
      <c r="A382">
        <v>844151</v>
      </c>
      <c r="B382" t="s">
        <v>63968</v>
      </c>
    </row>
    <row r="383" spans="1:2" x14ac:dyDescent="0.2">
      <c r="A383">
        <v>884255</v>
      </c>
      <c r="B383" t="s">
        <v>63968</v>
      </c>
    </row>
    <row r="384" spans="1:2" x14ac:dyDescent="0.2">
      <c r="A384">
        <v>890855</v>
      </c>
      <c r="B384" t="s">
        <v>63968</v>
      </c>
    </row>
    <row r="385" spans="1:2" x14ac:dyDescent="0.2">
      <c r="A385" t="s">
        <v>64052</v>
      </c>
      <c r="B385" t="s">
        <v>63968</v>
      </c>
    </row>
    <row r="386" spans="1:2" x14ac:dyDescent="0.2">
      <c r="A386">
        <v>810513</v>
      </c>
      <c r="B386" t="s">
        <v>63968</v>
      </c>
    </row>
    <row r="387" spans="1:2" x14ac:dyDescent="0.2">
      <c r="A387" t="s">
        <v>64053</v>
      </c>
      <c r="B387" t="s">
        <v>63968</v>
      </c>
    </row>
    <row r="388" spans="1:2" x14ac:dyDescent="0.2">
      <c r="A388" t="s">
        <v>64054</v>
      </c>
      <c r="B388" t="s">
        <v>63968</v>
      </c>
    </row>
    <row r="389" spans="1:2" x14ac:dyDescent="0.2">
      <c r="A389">
        <v>884183</v>
      </c>
      <c r="B389" t="s">
        <v>63968</v>
      </c>
    </row>
    <row r="390" spans="1:2" x14ac:dyDescent="0.2">
      <c r="A390">
        <v>950833</v>
      </c>
      <c r="B390" t="s">
        <v>63968</v>
      </c>
    </row>
    <row r="391" spans="1:2" x14ac:dyDescent="0.2">
      <c r="A391">
        <v>960829</v>
      </c>
      <c r="B391" t="s">
        <v>63968</v>
      </c>
    </row>
    <row r="392" spans="1:2" x14ac:dyDescent="0.2">
      <c r="A392">
        <v>990197</v>
      </c>
      <c r="B392" t="s">
        <v>63968</v>
      </c>
    </row>
    <row r="393" spans="1:2" x14ac:dyDescent="0.2">
      <c r="A393">
        <v>813475</v>
      </c>
      <c r="B393" t="s">
        <v>63968</v>
      </c>
    </row>
    <row r="394" spans="1:2" x14ac:dyDescent="0.2">
      <c r="A394">
        <v>820884</v>
      </c>
      <c r="B394" t="s">
        <v>63968</v>
      </c>
    </row>
    <row r="395" spans="1:2" x14ac:dyDescent="0.2">
      <c r="A395" t="s">
        <v>64055</v>
      </c>
      <c r="B395" t="s">
        <v>63968</v>
      </c>
    </row>
    <row r="396" spans="1:2" x14ac:dyDescent="0.2">
      <c r="A396">
        <v>844216</v>
      </c>
      <c r="B396" t="s">
        <v>63968</v>
      </c>
    </row>
    <row r="397" spans="1:2" x14ac:dyDescent="0.2">
      <c r="A397">
        <v>851195</v>
      </c>
      <c r="B397" t="s">
        <v>63968</v>
      </c>
    </row>
    <row r="398" spans="1:2" x14ac:dyDescent="0.2">
      <c r="A398">
        <v>853009</v>
      </c>
      <c r="B398" t="s">
        <v>63968</v>
      </c>
    </row>
    <row r="399" spans="1:2" x14ac:dyDescent="0.2">
      <c r="A399">
        <v>853948</v>
      </c>
      <c r="B399" t="s">
        <v>63968</v>
      </c>
    </row>
    <row r="400" spans="1:2" x14ac:dyDescent="0.2">
      <c r="A400">
        <v>884297</v>
      </c>
      <c r="B400" t="s">
        <v>63968</v>
      </c>
    </row>
    <row r="401" spans="1:2" x14ac:dyDescent="0.2">
      <c r="A401">
        <v>903718</v>
      </c>
      <c r="B401" t="s">
        <v>63968</v>
      </c>
    </row>
    <row r="402" spans="1:2" x14ac:dyDescent="0.2">
      <c r="A402">
        <v>914511</v>
      </c>
      <c r="B402" t="s">
        <v>63968</v>
      </c>
    </row>
    <row r="403" spans="1:2" x14ac:dyDescent="0.2">
      <c r="A403">
        <v>933564</v>
      </c>
      <c r="B403" t="s">
        <v>63968</v>
      </c>
    </row>
    <row r="404" spans="1:2" x14ac:dyDescent="0.2">
      <c r="A404">
        <v>2048106</v>
      </c>
      <c r="B404" t="s">
        <v>63968</v>
      </c>
    </row>
    <row r="405" spans="1:2" x14ac:dyDescent="0.2">
      <c r="A405" t="s">
        <v>64056</v>
      </c>
      <c r="B405" t="s">
        <v>63968</v>
      </c>
    </row>
    <row r="406" spans="1:2" x14ac:dyDescent="0.2">
      <c r="A406">
        <v>823198</v>
      </c>
      <c r="B406" t="s">
        <v>63968</v>
      </c>
    </row>
    <row r="407" spans="1:2" x14ac:dyDescent="0.2">
      <c r="A407" t="s">
        <v>64057</v>
      </c>
      <c r="B407" t="s">
        <v>63968</v>
      </c>
    </row>
    <row r="408" spans="1:2" x14ac:dyDescent="0.2">
      <c r="A408">
        <v>830863</v>
      </c>
      <c r="B408" t="s">
        <v>63968</v>
      </c>
    </row>
    <row r="409" spans="1:2" x14ac:dyDescent="0.2">
      <c r="A409">
        <v>863423</v>
      </c>
      <c r="B409" t="s">
        <v>63968</v>
      </c>
    </row>
    <row r="410" spans="1:2" x14ac:dyDescent="0.2">
      <c r="A410" t="s">
        <v>64058</v>
      </c>
      <c r="B410" t="s">
        <v>63968</v>
      </c>
    </row>
    <row r="411" spans="1:2" x14ac:dyDescent="0.2">
      <c r="A411">
        <v>874770</v>
      </c>
      <c r="B411" t="s">
        <v>63968</v>
      </c>
    </row>
    <row r="412" spans="1:2" x14ac:dyDescent="0.2">
      <c r="A412">
        <v>900707</v>
      </c>
      <c r="B412" t="s">
        <v>63968</v>
      </c>
    </row>
    <row r="413" spans="1:2" x14ac:dyDescent="0.2">
      <c r="A413">
        <v>924728</v>
      </c>
      <c r="B413" t="s">
        <v>63968</v>
      </c>
    </row>
    <row r="414" spans="1:2" x14ac:dyDescent="0.2">
      <c r="A414">
        <v>934296</v>
      </c>
      <c r="B414" t="s">
        <v>63968</v>
      </c>
    </row>
    <row r="415" spans="1:2" x14ac:dyDescent="0.2">
      <c r="A415">
        <v>934323</v>
      </c>
      <c r="B415" t="s">
        <v>63968</v>
      </c>
    </row>
    <row r="416" spans="1:2" x14ac:dyDescent="0.2">
      <c r="A416">
        <v>943010</v>
      </c>
      <c r="B416" t="s">
        <v>63968</v>
      </c>
    </row>
    <row r="417" spans="1:2" x14ac:dyDescent="0.2">
      <c r="A417">
        <v>943241</v>
      </c>
      <c r="B417" t="s">
        <v>63968</v>
      </c>
    </row>
    <row r="418" spans="1:2" x14ac:dyDescent="0.2">
      <c r="A418">
        <v>813775</v>
      </c>
      <c r="B418" t="s">
        <v>63968</v>
      </c>
    </row>
    <row r="419" spans="1:2" x14ac:dyDescent="0.2">
      <c r="A419">
        <v>823119</v>
      </c>
      <c r="B419" t="s">
        <v>63968</v>
      </c>
    </row>
    <row r="420" spans="1:2" x14ac:dyDescent="0.2">
      <c r="A420">
        <v>863452</v>
      </c>
      <c r="B420" t="s">
        <v>63968</v>
      </c>
    </row>
    <row r="421" spans="1:2" x14ac:dyDescent="0.2">
      <c r="A421" t="s">
        <v>64059</v>
      </c>
      <c r="B421" t="s">
        <v>63968</v>
      </c>
    </row>
    <row r="422" spans="1:2" x14ac:dyDescent="0.2">
      <c r="A422" t="s">
        <v>64060</v>
      </c>
      <c r="B422" t="s">
        <v>63968</v>
      </c>
    </row>
    <row r="423" spans="1:2" x14ac:dyDescent="0.2">
      <c r="A423" t="s">
        <v>64061</v>
      </c>
      <c r="B423" t="s">
        <v>63968</v>
      </c>
    </row>
    <row r="424" spans="1:2" x14ac:dyDescent="0.2">
      <c r="A424">
        <v>834348</v>
      </c>
      <c r="B424" t="s">
        <v>63968</v>
      </c>
    </row>
    <row r="425" spans="1:2" x14ac:dyDescent="0.2">
      <c r="A425">
        <v>834371</v>
      </c>
      <c r="B425" t="s">
        <v>63968</v>
      </c>
    </row>
    <row r="426" spans="1:2" x14ac:dyDescent="0.2">
      <c r="A426">
        <v>865167</v>
      </c>
      <c r="B426" t="s">
        <v>63968</v>
      </c>
    </row>
    <row r="427" spans="1:2" x14ac:dyDescent="0.2">
      <c r="A427">
        <v>865173</v>
      </c>
      <c r="B427" t="s">
        <v>63968</v>
      </c>
    </row>
    <row r="428" spans="1:2" x14ac:dyDescent="0.2">
      <c r="A428">
        <v>874287</v>
      </c>
      <c r="B428" t="s">
        <v>63968</v>
      </c>
    </row>
    <row r="429" spans="1:2" x14ac:dyDescent="0.2">
      <c r="A429">
        <v>880513</v>
      </c>
      <c r="B429" t="s">
        <v>63968</v>
      </c>
    </row>
    <row r="430" spans="1:2" x14ac:dyDescent="0.2">
      <c r="A430">
        <v>881343</v>
      </c>
      <c r="B430" t="s">
        <v>63968</v>
      </c>
    </row>
    <row r="431" spans="1:2" x14ac:dyDescent="0.2">
      <c r="A431">
        <v>890746</v>
      </c>
      <c r="B431" t="s">
        <v>63968</v>
      </c>
    </row>
    <row r="432" spans="1:2" x14ac:dyDescent="0.2">
      <c r="A432">
        <v>904422</v>
      </c>
      <c r="B432" t="s">
        <v>63968</v>
      </c>
    </row>
    <row r="433" spans="1:2" x14ac:dyDescent="0.2">
      <c r="A433">
        <v>814162</v>
      </c>
      <c r="B433" t="s">
        <v>63968</v>
      </c>
    </row>
    <row r="434" spans="1:2" x14ac:dyDescent="0.2">
      <c r="A434">
        <v>853733</v>
      </c>
      <c r="B434" t="s">
        <v>63968</v>
      </c>
    </row>
    <row r="435" spans="1:2" x14ac:dyDescent="0.2">
      <c r="A435">
        <v>880388</v>
      </c>
      <c r="B435" t="s">
        <v>63968</v>
      </c>
    </row>
    <row r="436" spans="1:2" x14ac:dyDescent="0.2">
      <c r="A436">
        <v>933869</v>
      </c>
      <c r="B436" t="s">
        <v>63968</v>
      </c>
    </row>
    <row r="437" spans="1:2" x14ac:dyDescent="0.2">
      <c r="A437">
        <v>804209</v>
      </c>
      <c r="B437" t="s">
        <v>63968</v>
      </c>
    </row>
    <row r="438" spans="1:2" x14ac:dyDescent="0.2">
      <c r="A438">
        <v>871452</v>
      </c>
      <c r="B438" t="s">
        <v>63968</v>
      </c>
    </row>
    <row r="439" spans="1:2" x14ac:dyDescent="0.2">
      <c r="A439">
        <v>874801</v>
      </c>
      <c r="B439" t="s">
        <v>63968</v>
      </c>
    </row>
    <row r="440" spans="1:2" x14ac:dyDescent="0.2">
      <c r="A440">
        <v>884839</v>
      </c>
      <c r="B440" t="s">
        <v>63968</v>
      </c>
    </row>
    <row r="441" spans="1:2" x14ac:dyDescent="0.2">
      <c r="A441">
        <v>960160</v>
      </c>
      <c r="B441" t="s">
        <v>63968</v>
      </c>
    </row>
    <row r="442" spans="1:2" x14ac:dyDescent="0.2">
      <c r="A442">
        <v>961050</v>
      </c>
      <c r="B442" t="s">
        <v>63968</v>
      </c>
    </row>
    <row r="443" spans="1:2" x14ac:dyDescent="0.2">
      <c r="A443">
        <v>970956</v>
      </c>
      <c r="B443" t="s">
        <v>63968</v>
      </c>
    </row>
    <row r="444" spans="1:2" x14ac:dyDescent="0.2">
      <c r="A444" t="s">
        <v>64062</v>
      </c>
      <c r="B444" t="s">
        <v>63968</v>
      </c>
    </row>
    <row r="445" spans="1:2" x14ac:dyDescent="0.2">
      <c r="A445" t="s">
        <v>64063</v>
      </c>
      <c r="B445" t="s">
        <v>63968</v>
      </c>
    </row>
    <row r="446" spans="1:2" x14ac:dyDescent="0.2">
      <c r="A446" t="s">
        <v>64064</v>
      </c>
      <c r="B446" t="s">
        <v>63968</v>
      </c>
    </row>
    <row r="447" spans="1:2" x14ac:dyDescent="0.2">
      <c r="A447">
        <v>803983</v>
      </c>
      <c r="B447" t="s">
        <v>63968</v>
      </c>
    </row>
    <row r="448" spans="1:2" x14ac:dyDescent="0.2">
      <c r="A448">
        <v>840207</v>
      </c>
      <c r="B448" t="s">
        <v>63968</v>
      </c>
    </row>
    <row r="449" spans="1:2" x14ac:dyDescent="0.2">
      <c r="A449" t="s">
        <v>64065</v>
      </c>
      <c r="B449" t="s">
        <v>63968</v>
      </c>
    </row>
    <row r="450" spans="1:2" x14ac:dyDescent="0.2">
      <c r="A450" t="s">
        <v>64066</v>
      </c>
      <c r="B450" t="s">
        <v>63968</v>
      </c>
    </row>
    <row r="451" spans="1:2" x14ac:dyDescent="0.2">
      <c r="A451">
        <v>900318</v>
      </c>
      <c r="B451" t="s">
        <v>63968</v>
      </c>
    </row>
    <row r="452" spans="1:2" x14ac:dyDescent="0.2">
      <c r="A452">
        <v>904059</v>
      </c>
      <c r="B452" t="s">
        <v>63968</v>
      </c>
    </row>
    <row r="453" spans="1:2" x14ac:dyDescent="0.2">
      <c r="A453" t="s">
        <v>64067</v>
      </c>
      <c r="B453" t="s">
        <v>63968</v>
      </c>
    </row>
    <row r="454" spans="1:2" x14ac:dyDescent="0.2">
      <c r="A454">
        <v>950172</v>
      </c>
      <c r="B454" t="s">
        <v>63968</v>
      </c>
    </row>
    <row r="455" spans="1:2" x14ac:dyDescent="0.2">
      <c r="A455">
        <v>960203</v>
      </c>
      <c r="B455" t="s">
        <v>63968</v>
      </c>
    </row>
    <row r="456" spans="1:2" x14ac:dyDescent="0.2">
      <c r="A456" t="s">
        <v>64068</v>
      </c>
      <c r="B456" t="s">
        <v>63968</v>
      </c>
    </row>
    <row r="457" spans="1:2" x14ac:dyDescent="0.2">
      <c r="A457">
        <v>810492</v>
      </c>
      <c r="B457" t="s">
        <v>63968</v>
      </c>
    </row>
    <row r="458" spans="1:2" x14ac:dyDescent="0.2">
      <c r="A458">
        <v>890137</v>
      </c>
      <c r="B458" t="s">
        <v>63968</v>
      </c>
    </row>
    <row r="459" spans="1:2" x14ac:dyDescent="0.2">
      <c r="A459">
        <v>894714</v>
      </c>
      <c r="B459" t="s">
        <v>63968</v>
      </c>
    </row>
    <row r="460" spans="1:2" x14ac:dyDescent="0.2">
      <c r="A460">
        <v>960958</v>
      </c>
      <c r="B460" t="s">
        <v>63968</v>
      </c>
    </row>
    <row r="461" spans="1:2" x14ac:dyDescent="0.2">
      <c r="A461" t="s">
        <v>64069</v>
      </c>
      <c r="B461" t="s">
        <v>63968</v>
      </c>
    </row>
    <row r="462" spans="1:2" x14ac:dyDescent="0.2">
      <c r="A462">
        <v>870920</v>
      </c>
      <c r="B462" t="s">
        <v>63968</v>
      </c>
    </row>
    <row r="463" spans="1:2" x14ac:dyDescent="0.2">
      <c r="A463">
        <v>884084</v>
      </c>
      <c r="B463" t="s">
        <v>63968</v>
      </c>
    </row>
    <row r="464" spans="1:2" x14ac:dyDescent="0.2">
      <c r="A464">
        <v>890985</v>
      </c>
      <c r="B464" t="s">
        <v>63968</v>
      </c>
    </row>
    <row r="465" spans="1:2" x14ac:dyDescent="0.2">
      <c r="A465">
        <v>900467</v>
      </c>
      <c r="B465" t="s">
        <v>63968</v>
      </c>
    </row>
    <row r="466" spans="1:2" x14ac:dyDescent="0.2">
      <c r="A466">
        <v>914012</v>
      </c>
      <c r="B466" t="s">
        <v>63968</v>
      </c>
    </row>
    <row r="467" spans="1:2" x14ac:dyDescent="0.2">
      <c r="A467">
        <v>924151</v>
      </c>
      <c r="B467" t="s">
        <v>63968</v>
      </c>
    </row>
    <row r="468" spans="1:2" x14ac:dyDescent="0.2">
      <c r="A468">
        <v>933443</v>
      </c>
      <c r="B468" t="s">
        <v>63968</v>
      </c>
    </row>
    <row r="469" spans="1:2" x14ac:dyDescent="0.2">
      <c r="A469">
        <v>934287</v>
      </c>
      <c r="B469" t="s">
        <v>63968</v>
      </c>
    </row>
    <row r="470" spans="1:2" x14ac:dyDescent="0.2">
      <c r="A470">
        <v>865323</v>
      </c>
      <c r="B470" t="s">
        <v>63968</v>
      </c>
    </row>
    <row r="471" spans="1:2" x14ac:dyDescent="0.2">
      <c r="A471">
        <v>880230</v>
      </c>
      <c r="B471" t="s">
        <v>63968</v>
      </c>
    </row>
    <row r="472" spans="1:2" x14ac:dyDescent="0.2">
      <c r="A472">
        <v>930163</v>
      </c>
      <c r="B472" t="s">
        <v>63968</v>
      </c>
    </row>
    <row r="473" spans="1:2" x14ac:dyDescent="0.2">
      <c r="A473">
        <v>960083</v>
      </c>
      <c r="B473" t="s">
        <v>63968</v>
      </c>
    </row>
    <row r="474" spans="1:2" x14ac:dyDescent="0.2">
      <c r="A474">
        <v>891335</v>
      </c>
      <c r="B474" t="s">
        <v>63968</v>
      </c>
    </row>
    <row r="475" spans="1:2" x14ac:dyDescent="0.2">
      <c r="A475">
        <v>921183</v>
      </c>
      <c r="B475" t="s">
        <v>63968</v>
      </c>
    </row>
    <row r="476" spans="1:2" x14ac:dyDescent="0.2">
      <c r="A476">
        <v>934724</v>
      </c>
      <c r="B476" t="s">
        <v>63968</v>
      </c>
    </row>
    <row r="477" spans="1:2" x14ac:dyDescent="0.2">
      <c r="A477">
        <v>950565</v>
      </c>
      <c r="B477" t="s">
        <v>63968</v>
      </c>
    </row>
    <row r="478" spans="1:2" x14ac:dyDescent="0.2">
      <c r="A478" t="s">
        <v>64070</v>
      </c>
      <c r="B478" t="s">
        <v>63968</v>
      </c>
    </row>
    <row r="479" spans="1:2" x14ac:dyDescent="0.2">
      <c r="A479">
        <v>820193</v>
      </c>
      <c r="B479" t="s">
        <v>63968</v>
      </c>
    </row>
    <row r="480" spans="1:2" x14ac:dyDescent="0.2">
      <c r="A480" t="s">
        <v>64071</v>
      </c>
      <c r="B480" t="s">
        <v>63968</v>
      </c>
    </row>
    <row r="481" spans="1:2" x14ac:dyDescent="0.2">
      <c r="A481">
        <v>873088</v>
      </c>
      <c r="B481" t="s">
        <v>63968</v>
      </c>
    </row>
    <row r="482" spans="1:2" x14ac:dyDescent="0.2">
      <c r="A482">
        <v>970783</v>
      </c>
      <c r="B482" t="s">
        <v>63968</v>
      </c>
    </row>
    <row r="483" spans="1:2" x14ac:dyDescent="0.2">
      <c r="A483" t="s">
        <v>64072</v>
      </c>
      <c r="B483" t="s">
        <v>63968</v>
      </c>
    </row>
    <row r="484" spans="1:2" x14ac:dyDescent="0.2">
      <c r="A484" t="s">
        <v>64060</v>
      </c>
      <c r="B484" t="s">
        <v>63968</v>
      </c>
    </row>
    <row r="485" spans="1:2" x14ac:dyDescent="0.2">
      <c r="A485" t="s">
        <v>64073</v>
      </c>
      <c r="B485" t="s">
        <v>63968</v>
      </c>
    </row>
    <row r="486" spans="1:2" x14ac:dyDescent="0.2">
      <c r="A486">
        <v>880211</v>
      </c>
      <c r="B486" t="s">
        <v>63968</v>
      </c>
    </row>
    <row r="487" spans="1:2" x14ac:dyDescent="0.2">
      <c r="A487">
        <v>900824</v>
      </c>
      <c r="B487" t="s">
        <v>63968</v>
      </c>
    </row>
    <row r="488" spans="1:2" x14ac:dyDescent="0.2">
      <c r="A488">
        <v>920890</v>
      </c>
      <c r="B488" t="s">
        <v>63968</v>
      </c>
    </row>
    <row r="489" spans="1:2" x14ac:dyDescent="0.2">
      <c r="A489">
        <v>934088</v>
      </c>
      <c r="B489" t="s">
        <v>63968</v>
      </c>
    </row>
    <row r="490" spans="1:2" x14ac:dyDescent="0.2">
      <c r="A490" t="s">
        <v>64074</v>
      </c>
      <c r="B490" t="s">
        <v>63968</v>
      </c>
    </row>
    <row r="491" spans="1:2" x14ac:dyDescent="0.2">
      <c r="A491">
        <v>833767</v>
      </c>
      <c r="B491" t="s">
        <v>63968</v>
      </c>
    </row>
    <row r="492" spans="1:2" x14ac:dyDescent="0.2">
      <c r="A492" s="429" t="s">
        <v>64075</v>
      </c>
      <c r="B492" t="s">
        <v>63968</v>
      </c>
    </row>
    <row r="493" spans="1:2" x14ac:dyDescent="0.2">
      <c r="A493">
        <v>870665</v>
      </c>
      <c r="B493" t="s">
        <v>63968</v>
      </c>
    </row>
    <row r="494" spans="1:2" x14ac:dyDescent="0.2">
      <c r="A494">
        <v>884303</v>
      </c>
      <c r="B494" t="s">
        <v>63968</v>
      </c>
    </row>
    <row r="495" spans="1:2" x14ac:dyDescent="0.2">
      <c r="A495">
        <v>910371</v>
      </c>
      <c r="B495" t="s">
        <v>63968</v>
      </c>
    </row>
    <row r="496" spans="1:2" x14ac:dyDescent="0.2">
      <c r="A496">
        <v>911147</v>
      </c>
      <c r="B496" t="s">
        <v>63968</v>
      </c>
    </row>
    <row r="497" spans="1:2" x14ac:dyDescent="0.2">
      <c r="A497">
        <v>933801</v>
      </c>
      <c r="B497" t="s">
        <v>63968</v>
      </c>
    </row>
    <row r="498" spans="1:2" x14ac:dyDescent="0.2">
      <c r="A498">
        <v>951301</v>
      </c>
      <c r="B498" t="s">
        <v>63968</v>
      </c>
    </row>
    <row r="499" spans="1:2" x14ac:dyDescent="0.2">
      <c r="A499">
        <v>970323</v>
      </c>
      <c r="B499" t="s">
        <v>63968</v>
      </c>
    </row>
    <row r="500" spans="1:2" x14ac:dyDescent="0.2">
      <c r="A500">
        <v>342116</v>
      </c>
      <c r="B500" t="s">
        <v>63968</v>
      </c>
    </row>
    <row r="501" spans="1:2" x14ac:dyDescent="0.2">
      <c r="A501" t="s">
        <v>64076</v>
      </c>
      <c r="B501" t="s">
        <v>63968</v>
      </c>
    </row>
    <row r="502" spans="1:2" x14ac:dyDescent="0.2">
      <c r="A502" t="s">
        <v>64077</v>
      </c>
      <c r="B502" t="s">
        <v>63968</v>
      </c>
    </row>
    <row r="503" spans="1:2" x14ac:dyDescent="0.2">
      <c r="A503" s="429" t="s">
        <v>64078</v>
      </c>
      <c r="B503" t="s">
        <v>63968</v>
      </c>
    </row>
    <row r="504" spans="1:2" x14ac:dyDescent="0.2">
      <c r="A504">
        <v>853473</v>
      </c>
      <c r="B504" t="s">
        <v>63968</v>
      </c>
    </row>
    <row r="505" spans="1:2" x14ac:dyDescent="0.2">
      <c r="A505">
        <v>860194</v>
      </c>
      <c r="B505" t="s">
        <v>63968</v>
      </c>
    </row>
    <row r="506" spans="1:2" x14ac:dyDescent="0.2">
      <c r="A506">
        <v>871036</v>
      </c>
      <c r="B506" t="s">
        <v>63968</v>
      </c>
    </row>
    <row r="507" spans="1:2" x14ac:dyDescent="0.2">
      <c r="A507">
        <v>940549</v>
      </c>
      <c r="B507" t="s">
        <v>63968</v>
      </c>
    </row>
    <row r="508" spans="1:2" x14ac:dyDescent="0.2">
      <c r="A508" t="s">
        <v>64079</v>
      </c>
      <c r="B508" t="s">
        <v>63968</v>
      </c>
    </row>
    <row r="509" spans="1:2" x14ac:dyDescent="0.2">
      <c r="A509" t="s">
        <v>64080</v>
      </c>
      <c r="B509" t="s">
        <v>63968</v>
      </c>
    </row>
    <row r="510" spans="1:2" x14ac:dyDescent="0.2">
      <c r="A510">
        <v>823660</v>
      </c>
      <c r="B510" t="s">
        <v>63968</v>
      </c>
    </row>
    <row r="511" spans="1:2" x14ac:dyDescent="0.2">
      <c r="A511">
        <v>861309</v>
      </c>
      <c r="B511" t="s">
        <v>63968</v>
      </c>
    </row>
    <row r="512" spans="1:2" x14ac:dyDescent="0.2">
      <c r="A512">
        <v>894723</v>
      </c>
      <c r="B512" t="s">
        <v>63968</v>
      </c>
    </row>
    <row r="513" spans="1:2" x14ac:dyDescent="0.2">
      <c r="A513">
        <v>903168</v>
      </c>
      <c r="B513" t="s">
        <v>63968</v>
      </c>
    </row>
    <row r="514" spans="1:2" x14ac:dyDescent="0.2">
      <c r="A514" t="s">
        <v>64074</v>
      </c>
      <c r="B514" t="s">
        <v>63968</v>
      </c>
    </row>
    <row r="515" spans="1:2" x14ac:dyDescent="0.2">
      <c r="A515">
        <v>831216</v>
      </c>
      <c r="B515" t="s">
        <v>63968</v>
      </c>
    </row>
    <row r="516" spans="1:2" x14ac:dyDescent="0.2">
      <c r="A516" t="s">
        <v>64081</v>
      </c>
      <c r="B516" t="s">
        <v>63968</v>
      </c>
    </row>
    <row r="517" spans="1:2" x14ac:dyDescent="0.2">
      <c r="A517">
        <v>910589</v>
      </c>
      <c r="B517" t="s">
        <v>63968</v>
      </c>
    </row>
    <row r="518" spans="1:2" x14ac:dyDescent="0.2">
      <c r="A518" t="s">
        <v>64082</v>
      </c>
      <c r="B518" t="s">
        <v>63968</v>
      </c>
    </row>
    <row r="519" spans="1:2" x14ac:dyDescent="0.2">
      <c r="A519">
        <v>340402</v>
      </c>
      <c r="B519" t="s">
        <v>63968</v>
      </c>
    </row>
    <row r="520" spans="1:2" x14ac:dyDescent="0.2">
      <c r="A520">
        <v>860821</v>
      </c>
      <c r="B520" t="s">
        <v>63968</v>
      </c>
    </row>
    <row r="521" spans="1:2" x14ac:dyDescent="0.2">
      <c r="A521" t="s">
        <v>64083</v>
      </c>
      <c r="B521" t="s">
        <v>63968</v>
      </c>
    </row>
    <row r="522" spans="1:2" x14ac:dyDescent="0.2">
      <c r="A522">
        <v>844264</v>
      </c>
      <c r="B522" t="s">
        <v>63968</v>
      </c>
    </row>
    <row r="523" spans="1:2" x14ac:dyDescent="0.2">
      <c r="A523">
        <v>860956</v>
      </c>
      <c r="B523" t="s">
        <v>63968</v>
      </c>
    </row>
    <row r="524" spans="1:2" x14ac:dyDescent="0.2">
      <c r="A524">
        <v>893811</v>
      </c>
      <c r="B524" t="s">
        <v>63968</v>
      </c>
    </row>
    <row r="525" spans="1:2" x14ac:dyDescent="0.2">
      <c r="A525">
        <v>934423</v>
      </c>
      <c r="B525" t="s">
        <v>63968</v>
      </c>
    </row>
    <row r="526" spans="1:2" x14ac:dyDescent="0.2">
      <c r="A526">
        <v>943326</v>
      </c>
      <c r="B526" t="s">
        <v>63968</v>
      </c>
    </row>
    <row r="527" spans="1:2" x14ac:dyDescent="0.2">
      <c r="A527">
        <v>981153</v>
      </c>
      <c r="B527" t="s">
        <v>63968</v>
      </c>
    </row>
    <row r="528" spans="1:2" x14ac:dyDescent="0.2">
      <c r="A528">
        <v>333254</v>
      </c>
      <c r="B528" t="s">
        <v>63968</v>
      </c>
    </row>
    <row r="529" spans="1:2" x14ac:dyDescent="0.2">
      <c r="A529">
        <v>803138</v>
      </c>
      <c r="B529" t="s">
        <v>63968</v>
      </c>
    </row>
    <row r="530" spans="1:2" x14ac:dyDescent="0.2">
      <c r="A530" t="s">
        <v>64084</v>
      </c>
      <c r="B530" t="s">
        <v>63968</v>
      </c>
    </row>
    <row r="531" spans="1:2" x14ac:dyDescent="0.2">
      <c r="A531">
        <v>833088</v>
      </c>
      <c r="B531" t="s">
        <v>63968</v>
      </c>
    </row>
    <row r="532" spans="1:2" x14ac:dyDescent="0.2">
      <c r="A532">
        <v>883142</v>
      </c>
      <c r="B532" t="s">
        <v>63968</v>
      </c>
    </row>
    <row r="533" spans="1:2" x14ac:dyDescent="0.2">
      <c r="A533">
        <v>943106</v>
      </c>
      <c r="B533" t="s">
        <v>63968</v>
      </c>
    </row>
    <row r="534" spans="1:2" x14ac:dyDescent="0.2">
      <c r="A534">
        <v>980176</v>
      </c>
      <c r="B534" t="s">
        <v>63968</v>
      </c>
    </row>
    <row r="535" spans="1:2" x14ac:dyDescent="0.2">
      <c r="A535" t="s">
        <v>64085</v>
      </c>
      <c r="B535" t="s">
        <v>63968</v>
      </c>
    </row>
    <row r="536" spans="1:2" x14ac:dyDescent="0.2">
      <c r="A536" t="s">
        <v>64086</v>
      </c>
      <c r="B536" t="s">
        <v>63968</v>
      </c>
    </row>
    <row r="537" spans="1:2" x14ac:dyDescent="0.2">
      <c r="A537">
        <v>893888</v>
      </c>
      <c r="B537" t="s">
        <v>63968</v>
      </c>
    </row>
    <row r="538" spans="1:2" x14ac:dyDescent="0.2">
      <c r="A538">
        <v>824140</v>
      </c>
      <c r="B538" t="s">
        <v>63968</v>
      </c>
    </row>
    <row r="539" spans="1:2" x14ac:dyDescent="0.2">
      <c r="A539">
        <v>864006</v>
      </c>
      <c r="B539" t="s">
        <v>63968</v>
      </c>
    </row>
    <row r="540" spans="1:2" x14ac:dyDescent="0.2">
      <c r="A540" t="s">
        <v>64087</v>
      </c>
      <c r="B540" t="s">
        <v>63968</v>
      </c>
    </row>
    <row r="541" spans="1:2" x14ac:dyDescent="0.2">
      <c r="A541">
        <v>823661</v>
      </c>
      <c r="B541" t="s">
        <v>63968</v>
      </c>
    </row>
    <row r="542" spans="1:2" x14ac:dyDescent="0.2">
      <c r="A542">
        <v>894777</v>
      </c>
      <c r="B542" t="s">
        <v>63968</v>
      </c>
    </row>
    <row r="543" spans="1:2" x14ac:dyDescent="0.2">
      <c r="A543">
        <v>920900</v>
      </c>
      <c r="B543" t="s">
        <v>63968</v>
      </c>
    </row>
    <row r="544" spans="1:2" x14ac:dyDescent="0.2">
      <c r="A544">
        <v>951286</v>
      </c>
      <c r="B544" t="s">
        <v>63968</v>
      </c>
    </row>
    <row r="545" spans="1:2" x14ac:dyDescent="0.2">
      <c r="A545">
        <v>672321</v>
      </c>
      <c r="B545" t="s">
        <v>63968</v>
      </c>
    </row>
    <row r="546" spans="1:2" x14ac:dyDescent="0.2">
      <c r="A546" t="s">
        <v>64088</v>
      </c>
      <c r="B546" t="s">
        <v>63968</v>
      </c>
    </row>
    <row r="547" spans="1:2" x14ac:dyDescent="0.2">
      <c r="A547" t="s">
        <v>64089</v>
      </c>
      <c r="B547" t="s">
        <v>63968</v>
      </c>
    </row>
    <row r="548" spans="1:2" x14ac:dyDescent="0.2">
      <c r="A548">
        <v>893163</v>
      </c>
      <c r="B548" t="s">
        <v>63968</v>
      </c>
    </row>
    <row r="549" spans="1:2" x14ac:dyDescent="0.2">
      <c r="A549">
        <v>871212</v>
      </c>
      <c r="B549" t="s">
        <v>63968</v>
      </c>
    </row>
    <row r="550" spans="1:2" x14ac:dyDescent="0.2">
      <c r="A550" t="s">
        <v>64090</v>
      </c>
      <c r="B550" t="s">
        <v>63968</v>
      </c>
    </row>
    <row r="551" spans="1:2" x14ac:dyDescent="0.2">
      <c r="A551">
        <v>667710</v>
      </c>
      <c r="B551" t="s">
        <v>63968</v>
      </c>
    </row>
    <row r="552" spans="1:2" x14ac:dyDescent="0.2">
      <c r="A552">
        <v>672081</v>
      </c>
      <c r="B552" t="s">
        <v>63968</v>
      </c>
    </row>
    <row r="553" spans="1:2" x14ac:dyDescent="0.2">
      <c r="A553" t="s">
        <v>64091</v>
      </c>
      <c r="B553" t="s">
        <v>63968</v>
      </c>
    </row>
    <row r="554" spans="1:2" x14ac:dyDescent="0.2">
      <c r="A554" t="s">
        <v>64092</v>
      </c>
      <c r="B554" t="s">
        <v>63968</v>
      </c>
    </row>
    <row r="555" spans="1:2" x14ac:dyDescent="0.2">
      <c r="A555">
        <v>863451</v>
      </c>
      <c r="B555" t="s">
        <v>63968</v>
      </c>
    </row>
    <row r="556" spans="1:2" x14ac:dyDescent="0.2">
      <c r="A556">
        <v>884002</v>
      </c>
      <c r="B556" t="s">
        <v>63968</v>
      </c>
    </row>
    <row r="557" spans="1:2" x14ac:dyDescent="0.2">
      <c r="A557">
        <v>668056</v>
      </c>
      <c r="B557" t="s">
        <v>63968</v>
      </c>
    </row>
    <row r="558" spans="1:2" x14ac:dyDescent="0.2">
      <c r="A558" t="s">
        <v>64093</v>
      </c>
      <c r="B558" t="s">
        <v>63968</v>
      </c>
    </row>
    <row r="559" spans="1:2" x14ac:dyDescent="0.2">
      <c r="A559" t="s">
        <v>64094</v>
      </c>
      <c r="B559" t="s">
        <v>63968</v>
      </c>
    </row>
    <row r="560" spans="1:2" x14ac:dyDescent="0.2">
      <c r="A560" t="s">
        <v>64095</v>
      </c>
      <c r="B560" t="s">
        <v>63968</v>
      </c>
    </row>
    <row r="561" spans="1:2" x14ac:dyDescent="0.2">
      <c r="A561" t="s">
        <v>64096</v>
      </c>
      <c r="B561" t="s">
        <v>63968</v>
      </c>
    </row>
    <row r="562" spans="1:2" x14ac:dyDescent="0.2">
      <c r="A562">
        <v>813677</v>
      </c>
      <c r="B562" t="s">
        <v>63968</v>
      </c>
    </row>
    <row r="563" spans="1:2" x14ac:dyDescent="0.2">
      <c r="A563">
        <v>813994</v>
      </c>
      <c r="B563" t="s">
        <v>63968</v>
      </c>
    </row>
    <row r="564" spans="1:2" x14ac:dyDescent="0.2">
      <c r="A564" t="s">
        <v>64097</v>
      </c>
      <c r="B564" t="s">
        <v>63968</v>
      </c>
    </row>
    <row r="565" spans="1:2" x14ac:dyDescent="0.2">
      <c r="A565">
        <v>824242</v>
      </c>
      <c r="B565" t="s">
        <v>63968</v>
      </c>
    </row>
    <row r="566" spans="1:2" x14ac:dyDescent="0.2">
      <c r="A566" s="429" t="s">
        <v>64098</v>
      </c>
      <c r="B566" t="s">
        <v>63968</v>
      </c>
    </row>
    <row r="567" spans="1:2" x14ac:dyDescent="0.2">
      <c r="A567" t="s">
        <v>64099</v>
      </c>
      <c r="B567" t="s">
        <v>63968</v>
      </c>
    </row>
    <row r="568" spans="1:2" x14ac:dyDescent="0.2">
      <c r="A568" t="s">
        <v>64100</v>
      </c>
      <c r="B568" t="s">
        <v>63968</v>
      </c>
    </row>
    <row r="569" spans="1:2" x14ac:dyDescent="0.2">
      <c r="A569" t="s">
        <v>64101</v>
      </c>
      <c r="B569" t="s">
        <v>63968</v>
      </c>
    </row>
    <row r="570" spans="1:2" x14ac:dyDescent="0.2">
      <c r="A570">
        <v>830722</v>
      </c>
      <c r="B570" t="s">
        <v>63968</v>
      </c>
    </row>
    <row r="571" spans="1:2" x14ac:dyDescent="0.2">
      <c r="A571">
        <v>831356</v>
      </c>
      <c r="B571" t="s">
        <v>63968</v>
      </c>
    </row>
    <row r="572" spans="1:2" x14ac:dyDescent="0.2">
      <c r="A572">
        <v>834349</v>
      </c>
      <c r="B572" t="s">
        <v>63968</v>
      </c>
    </row>
    <row r="573" spans="1:2" x14ac:dyDescent="0.2">
      <c r="A573" t="s">
        <v>64102</v>
      </c>
      <c r="B573" t="s">
        <v>63968</v>
      </c>
    </row>
    <row r="574" spans="1:2" x14ac:dyDescent="0.2">
      <c r="A574" t="s">
        <v>64103</v>
      </c>
      <c r="B574" t="s">
        <v>63968</v>
      </c>
    </row>
    <row r="575" spans="1:2" x14ac:dyDescent="0.2">
      <c r="A575" t="s">
        <v>64104</v>
      </c>
      <c r="B575" t="s">
        <v>63968</v>
      </c>
    </row>
    <row r="576" spans="1:2" x14ac:dyDescent="0.2">
      <c r="A576">
        <v>861090</v>
      </c>
      <c r="B576" t="s">
        <v>63968</v>
      </c>
    </row>
    <row r="577" spans="1:2" x14ac:dyDescent="0.2">
      <c r="A577">
        <v>863805</v>
      </c>
      <c r="B577" t="s">
        <v>63968</v>
      </c>
    </row>
    <row r="578" spans="1:2" x14ac:dyDescent="0.2">
      <c r="A578">
        <v>870843</v>
      </c>
      <c r="B578" t="s">
        <v>63968</v>
      </c>
    </row>
    <row r="579" spans="1:2" x14ac:dyDescent="0.2">
      <c r="A579">
        <v>873855</v>
      </c>
      <c r="B579" t="s">
        <v>63968</v>
      </c>
    </row>
    <row r="580" spans="1:2" x14ac:dyDescent="0.2">
      <c r="A580">
        <v>874191</v>
      </c>
      <c r="B580" t="s">
        <v>63968</v>
      </c>
    </row>
    <row r="581" spans="1:2" x14ac:dyDescent="0.2">
      <c r="A581">
        <v>884559</v>
      </c>
      <c r="B581" t="s">
        <v>63968</v>
      </c>
    </row>
    <row r="582" spans="1:2" x14ac:dyDescent="0.2">
      <c r="A582">
        <v>884582</v>
      </c>
      <c r="B582" t="s">
        <v>63968</v>
      </c>
    </row>
    <row r="583" spans="1:2" x14ac:dyDescent="0.2">
      <c r="A583">
        <v>890680</v>
      </c>
      <c r="B583" t="s">
        <v>63968</v>
      </c>
    </row>
    <row r="584" spans="1:2" x14ac:dyDescent="0.2">
      <c r="A584">
        <v>893227</v>
      </c>
      <c r="B584" t="s">
        <v>63968</v>
      </c>
    </row>
    <row r="585" spans="1:2" x14ac:dyDescent="0.2">
      <c r="A585">
        <v>900206</v>
      </c>
      <c r="B585" t="s">
        <v>63968</v>
      </c>
    </row>
    <row r="586" spans="1:2" x14ac:dyDescent="0.2">
      <c r="A586">
        <v>904181</v>
      </c>
      <c r="B586" t="s">
        <v>63968</v>
      </c>
    </row>
    <row r="587" spans="1:2" x14ac:dyDescent="0.2">
      <c r="A587">
        <v>904947</v>
      </c>
      <c r="B587" t="s">
        <v>63968</v>
      </c>
    </row>
    <row r="588" spans="1:2" x14ac:dyDescent="0.2">
      <c r="A588" t="s">
        <v>64105</v>
      </c>
      <c r="B588" t="s">
        <v>63968</v>
      </c>
    </row>
    <row r="589" spans="1:2" x14ac:dyDescent="0.2">
      <c r="A589">
        <v>914379</v>
      </c>
      <c r="B589" t="s">
        <v>63968</v>
      </c>
    </row>
    <row r="590" spans="1:2" x14ac:dyDescent="0.2">
      <c r="A590">
        <v>921307</v>
      </c>
      <c r="B590" t="s">
        <v>63968</v>
      </c>
    </row>
    <row r="591" spans="1:2" x14ac:dyDescent="0.2">
      <c r="A591">
        <v>924230</v>
      </c>
      <c r="B591" t="s">
        <v>63968</v>
      </c>
    </row>
    <row r="592" spans="1:2" x14ac:dyDescent="0.2">
      <c r="A592">
        <v>924231</v>
      </c>
      <c r="B592" t="s">
        <v>63968</v>
      </c>
    </row>
    <row r="593" spans="1:2" x14ac:dyDescent="0.2">
      <c r="A593">
        <v>924354</v>
      </c>
      <c r="B593" t="s">
        <v>63968</v>
      </c>
    </row>
    <row r="594" spans="1:2" x14ac:dyDescent="0.2">
      <c r="A594">
        <v>924387</v>
      </c>
      <c r="B594" t="s">
        <v>63968</v>
      </c>
    </row>
    <row r="595" spans="1:2" x14ac:dyDescent="0.2">
      <c r="A595">
        <v>934402</v>
      </c>
      <c r="B595" t="s">
        <v>63968</v>
      </c>
    </row>
    <row r="596" spans="1:2" x14ac:dyDescent="0.2">
      <c r="A596">
        <v>934404</v>
      </c>
      <c r="B596" t="s">
        <v>63968</v>
      </c>
    </row>
    <row r="597" spans="1:2" x14ac:dyDescent="0.2">
      <c r="A597">
        <v>934408</v>
      </c>
      <c r="B597" t="s">
        <v>63968</v>
      </c>
    </row>
    <row r="598" spans="1:2" x14ac:dyDescent="0.2">
      <c r="A598">
        <v>935094</v>
      </c>
      <c r="B598" t="s">
        <v>63968</v>
      </c>
    </row>
    <row r="599" spans="1:2" x14ac:dyDescent="0.2">
      <c r="A599">
        <v>935212</v>
      </c>
      <c r="B599" t="s">
        <v>63968</v>
      </c>
    </row>
    <row r="600" spans="1:2" x14ac:dyDescent="0.2">
      <c r="A600">
        <v>935240</v>
      </c>
      <c r="B600" t="s">
        <v>63968</v>
      </c>
    </row>
    <row r="601" spans="1:2" x14ac:dyDescent="0.2">
      <c r="A601">
        <v>935964</v>
      </c>
      <c r="B601" t="s">
        <v>63968</v>
      </c>
    </row>
    <row r="602" spans="1:2" x14ac:dyDescent="0.2">
      <c r="A602" t="s">
        <v>64106</v>
      </c>
      <c r="B602" t="s">
        <v>63968</v>
      </c>
    </row>
    <row r="603" spans="1:2" x14ac:dyDescent="0.2">
      <c r="A603">
        <v>940246</v>
      </c>
      <c r="B603" t="s">
        <v>63968</v>
      </c>
    </row>
    <row r="604" spans="1:2" x14ac:dyDescent="0.2">
      <c r="A604">
        <v>940625</v>
      </c>
      <c r="B604" t="s">
        <v>63968</v>
      </c>
    </row>
    <row r="605" spans="1:2" x14ac:dyDescent="0.2">
      <c r="A605">
        <v>940822</v>
      </c>
      <c r="B605" t="s">
        <v>63968</v>
      </c>
    </row>
    <row r="606" spans="1:2" x14ac:dyDescent="0.2">
      <c r="A606">
        <v>950073</v>
      </c>
      <c r="B606" t="s">
        <v>63968</v>
      </c>
    </row>
    <row r="607" spans="1:2" x14ac:dyDescent="0.2">
      <c r="A607">
        <v>960425</v>
      </c>
      <c r="B607" t="s">
        <v>63968</v>
      </c>
    </row>
    <row r="608" spans="1:2" x14ac:dyDescent="0.2">
      <c r="A608">
        <v>980366</v>
      </c>
      <c r="B608" t="s">
        <v>63968</v>
      </c>
    </row>
    <row r="609" spans="1:2" x14ac:dyDescent="0.2">
      <c r="A609" s="429" t="s">
        <v>64107</v>
      </c>
      <c r="B609" t="s">
        <v>63968</v>
      </c>
    </row>
    <row r="610" spans="1:2" x14ac:dyDescent="0.2">
      <c r="A610" t="s">
        <v>64095</v>
      </c>
      <c r="B610" t="s">
        <v>63968</v>
      </c>
    </row>
    <row r="611" spans="1:2" x14ac:dyDescent="0.2">
      <c r="A611">
        <v>890066</v>
      </c>
      <c r="B611" t="s">
        <v>63968</v>
      </c>
    </row>
    <row r="612" spans="1:2" x14ac:dyDescent="0.2">
      <c r="A612">
        <v>893225</v>
      </c>
      <c r="B612" t="s">
        <v>63968</v>
      </c>
    </row>
    <row r="613" spans="1:2" x14ac:dyDescent="0.2">
      <c r="A613">
        <v>923500</v>
      </c>
      <c r="B613" t="s">
        <v>63968</v>
      </c>
    </row>
    <row r="614" spans="1:2" x14ac:dyDescent="0.2">
      <c r="A614">
        <v>930010</v>
      </c>
      <c r="B614" t="s">
        <v>63968</v>
      </c>
    </row>
    <row r="615" spans="1:2" x14ac:dyDescent="0.2">
      <c r="A615">
        <v>935267</v>
      </c>
      <c r="B615" t="s">
        <v>63968</v>
      </c>
    </row>
    <row r="616" spans="1:2" x14ac:dyDescent="0.2">
      <c r="A616" t="s">
        <v>64108</v>
      </c>
      <c r="B616" t="s">
        <v>63968</v>
      </c>
    </row>
    <row r="617" spans="1:2" x14ac:dyDescent="0.2">
      <c r="A617">
        <v>843163</v>
      </c>
      <c r="B617" t="s">
        <v>63968</v>
      </c>
    </row>
    <row r="618" spans="1:2" x14ac:dyDescent="0.2">
      <c r="A618">
        <v>853362</v>
      </c>
      <c r="B618" t="s">
        <v>63968</v>
      </c>
    </row>
    <row r="619" spans="1:2" x14ac:dyDescent="0.2">
      <c r="A619">
        <v>865054</v>
      </c>
      <c r="B619" t="s">
        <v>63968</v>
      </c>
    </row>
    <row r="620" spans="1:2" x14ac:dyDescent="0.2">
      <c r="A620">
        <v>883603</v>
      </c>
      <c r="B620" t="s">
        <v>63968</v>
      </c>
    </row>
    <row r="621" spans="1:2" x14ac:dyDescent="0.2">
      <c r="A621">
        <v>884551</v>
      </c>
      <c r="B621" t="s">
        <v>63968</v>
      </c>
    </row>
    <row r="622" spans="1:2" x14ac:dyDescent="0.2">
      <c r="A622">
        <v>903728</v>
      </c>
      <c r="B622" t="s">
        <v>63968</v>
      </c>
    </row>
    <row r="623" spans="1:2" x14ac:dyDescent="0.2">
      <c r="A623">
        <v>910639</v>
      </c>
      <c r="B623" t="s">
        <v>63968</v>
      </c>
    </row>
    <row r="624" spans="1:2" x14ac:dyDescent="0.2">
      <c r="A624">
        <v>934900</v>
      </c>
      <c r="B624" t="s">
        <v>63968</v>
      </c>
    </row>
    <row r="625" spans="1:2" x14ac:dyDescent="0.2">
      <c r="A625">
        <v>935257</v>
      </c>
      <c r="B625" t="s">
        <v>63968</v>
      </c>
    </row>
    <row r="626" spans="1:2" x14ac:dyDescent="0.2">
      <c r="A626">
        <v>960142</v>
      </c>
      <c r="B626" t="s">
        <v>63968</v>
      </c>
    </row>
    <row r="627" spans="1:2" x14ac:dyDescent="0.2">
      <c r="A627">
        <v>669342</v>
      </c>
      <c r="B627" t="s">
        <v>63968</v>
      </c>
    </row>
    <row r="628" spans="1:2" x14ac:dyDescent="0.2">
      <c r="A628" t="s">
        <v>64109</v>
      </c>
      <c r="B628" t="s">
        <v>63968</v>
      </c>
    </row>
    <row r="629" spans="1:2" x14ac:dyDescent="0.2">
      <c r="A629">
        <v>810462</v>
      </c>
      <c r="B629" t="s">
        <v>63968</v>
      </c>
    </row>
    <row r="630" spans="1:2" x14ac:dyDescent="0.2">
      <c r="A630">
        <v>840490</v>
      </c>
      <c r="B630" t="s">
        <v>63968</v>
      </c>
    </row>
    <row r="631" spans="1:2" x14ac:dyDescent="0.2">
      <c r="A631">
        <v>850083</v>
      </c>
      <c r="B631" t="s">
        <v>63968</v>
      </c>
    </row>
    <row r="632" spans="1:2" x14ac:dyDescent="0.2">
      <c r="A632">
        <v>865509</v>
      </c>
      <c r="B632" t="s">
        <v>63968</v>
      </c>
    </row>
    <row r="633" spans="1:2" x14ac:dyDescent="0.2">
      <c r="A633">
        <v>873027</v>
      </c>
      <c r="B633" t="s">
        <v>63968</v>
      </c>
    </row>
    <row r="634" spans="1:2" x14ac:dyDescent="0.2">
      <c r="A634">
        <v>880965</v>
      </c>
      <c r="B634" t="s">
        <v>63968</v>
      </c>
    </row>
    <row r="635" spans="1:2" x14ac:dyDescent="0.2">
      <c r="A635">
        <v>884245</v>
      </c>
      <c r="B635" t="s">
        <v>63968</v>
      </c>
    </row>
    <row r="636" spans="1:2" x14ac:dyDescent="0.2">
      <c r="A636">
        <v>891032</v>
      </c>
      <c r="B636" t="s">
        <v>63968</v>
      </c>
    </row>
    <row r="637" spans="1:2" x14ac:dyDescent="0.2">
      <c r="A637">
        <v>920029</v>
      </c>
      <c r="B637" t="s">
        <v>63968</v>
      </c>
    </row>
    <row r="638" spans="1:2" x14ac:dyDescent="0.2">
      <c r="A638">
        <v>930637</v>
      </c>
      <c r="B638" t="s">
        <v>63968</v>
      </c>
    </row>
    <row r="639" spans="1:2" x14ac:dyDescent="0.2">
      <c r="A639">
        <v>990371</v>
      </c>
      <c r="B639" t="s">
        <v>63968</v>
      </c>
    </row>
    <row r="640" spans="1:2" x14ac:dyDescent="0.2">
      <c r="A640" t="s">
        <v>64110</v>
      </c>
      <c r="B640" t="s">
        <v>63968</v>
      </c>
    </row>
    <row r="641" spans="1:2" x14ac:dyDescent="0.2">
      <c r="A641">
        <v>813469</v>
      </c>
      <c r="B641" t="s">
        <v>63968</v>
      </c>
    </row>
    <row r="642" spans="1:2" x14ac:dyDescent="0.2">
      <c r="A642">
        <v>843581</v>
      </c>
      <c r="B642" t="s">
        <v>63968</v>
      </c>
    </row>
    <row r="643" spans="1:2" x14ac:dyDescent="0.2">
      <c r="A643">
        <v>853271</v>
      </c>
      <c r="B643" t="s">
        <v>63968</v>
      </c>
    </row>
    <row r="644" spans="1:2" x14ac:dyDescent="0.2">
      <c r="A644">
        <v>864674</v>
      </c>
      <c r="B644" t="s">
        <v>63968</v>
      </c>
    </row>
    <row r="645" spans="1:2" x14ac:dyDescent="0.2">
      <c r="A645">
        <v>873255</v>
      </c>
      <c r="B645" t="s">
        <v>63968</v>
      </c>
    </row>
    <row r="646" spans="1:2" x14ac:dyDescent="0.2">
      <c r="A646">
        <v>891243</v>
      </c>
      <c r="B646" t="s">
        <v>63968</v>
      </c>
    </row>
    <row r="647" spans="1:2" x14ac:dyDescent="0.2">
      <c r="A647">
        <v>921016</v>
      </c>
      <c r="B647" t="s">
        <v>63968</v>
      </c>
    </row>
    <row r="648" spans="1:2" x14ac:dyDescent="0.2">
      <c r="A648">
        <v>803157</v>
      </c>
      <c r="B648" t="s">
        <v>63968</v>
      </c>
    </row>
    <row r="649" spans="1:2" x14ac:dyDescent="0.2">
      <c r="A649">
        <v>803747</v>
      </c>
      <c r="B649" t="s">
        <v>63968</v>
      </c>
    </row>
    <row r="650" spans="1:2" x14ac:dyDescent="0.2">
      <c r="A650">
        <v>840157</v>
      </c>
      <c r="B650" t="s">
        <v>63968</v>
      </c>
    </row>
    <row r="651" spans="1:2" x14ac:dyDescent="0.2">
      <c r="A651">
        <v>894482</v>
      </c>
      <c r="B651" t="s">
        <v>63968</v>
      </c>
    </row>
    <row r="652" spans="1:2" x14ac:dyDescent="0.2">
      <c r="A652">
        <v>904296</v>
      </c>
      <c r="B652" t="s">
        <v>63968</v>
      </c>
    </row>
    <row r="653" spans="1:2" x14ac:dyDescent="0.2">
      <c r="A653">
        <v>910030</v>
      </c>
      <c r="B653" t="s">
        <v>63968</v>
      </c>
    </row>
    <row r="654" spans="1:2" x14ac:dyDescent="0.2">
      <c r="A654">
        <v>990899</v>
      </c>
      <c r="B654" t="s">
        <v>63968</v>
      </c>
    </row>
    <row r="655" spans="1:2" x14ac:dyDescent="0.2">
      <c r="A655">
        <v>991028</v>
      </c>
      <c r="B655" t="s">
        <v>63968</v>
      </c>
    </row>
    <row r="656" spans="1:2" x14ac:dyDescent="0.2">
      <c r="A656" t="s">
        <v>64111</v>
      </c>
      <c r="B656" t="s">
        <v>63968</v>
      </c>
    </row>
    <row r="657" spans="1:2" x14ac:dyDescent="0.2">
      <c r="A657">
        <v>813812</v>
      </c>
      <c r="B657" t="s">
        <v>63968</v>
      </c>
    </row>
    <row r="658" spans="1:2" x14ac:dyDescent="0.2">
      <c r="A658">
        <v>863583</v>
      </c>
      <c r="B658" t="s">
        <v>63968</v>
      </c>
    </row>
    <row r="659" spans="1:2" x14ac:dyDescent="0.2">
      <c r="A659">
        <v>863643</v>
      </c>
      <c r="B659" t="s">
        <v>63968</v>
      </c>
    </row>
    <row r="660" spans="1:2" x14ac:dyDescent="0.2">
      <c r="A660">
        <v>910207</v>
      </c>
      <c r="B660" t="s">
        <v>63968</v>
      </c>
    </row>
    <row r="661" spans="1:2" x14ac:dyDescent="0.2">
      <c r="A661">
        <v>914818</v>
      </c>
      <c r="B661" t="s">
        <v>63968</v>
      </c>
    </row>
    <row r="662" spans="1:2" x14ac:dyDescent="0.2">
      <c r="A662">
        <v>920442</v>
      </c>
      <c r="B662" t="s">
        <v>63968</v>
      </c>
    </row>
    <row r="663" spans="1:2" x14ac:dyDescent="0.2">
      <c r="A663">
        <v>940247</v>
      </c>
      <c r="B663" t="s">
        <v>63968</v>
      </c>
    </row>
    <row r="664" spans="1:2" x14ac:dyDescent="0.2">
      <c r="A664">
        <v>940256</v>
      </c>
      <c r="B664" t="s">
        <v>63968</v>
      </c>
    </row>
    <row r="665" spans="1:2" x14ac:dyDescent="0.2">
      <c r="A665">
        <v>960788</v>
      </c>
      <c r="B665" t="s">
        <v>63968</v>
      </c>
    </row>
    <row r="666" spans="1:2" x14ac:dyDescent="0.2">
      <c r="A666">
        <v>824266</v>
      </c>
      <c r="B666" t="s">
        <v>63968</v>
      </c>
    </row>
    <row r="667" spans="1:2" x14ac:dyDescent="0.2">
      <c r="A667">
        <v>851490</v>
      </c>
      <c r="B667" t="s">
        <v>63968</v>
      </c>
    </row>
    <row r="668" spans="1:2" x14ac:dyDescent="0.2">
      <c r="A668">
        <v>860191</v>
      </c>
      <c r="B668" t="s">
        <v>63968</v>
      </c>
    </row>
    <row r="669" spans="1:2" x14ac:dyDescent="0.2">
      <c r="A669">
        <v>864910</v>
      </c>
      <c r="B669" t="s">
        <v>63968</v>
      </c>
    </row>
    <row r="670" spans="1:2" x14ac:dyDescent="0.2">
      <c r="A670" t="s">
        <v>64112</v>
      </c>
      <c r="B670" t="s">
        <v>63968</v>
      </c>
    </row>
    <row r="671" spans="1:2" x14ac:dyDescent="0.2">
      <c r="A671">
        <v>883691</v>
      </c>
      <c r="B671" t="s">
        <v>63968</v>
      </c>
    </row>
    <row r="672" spans="1:2" x14ac:dyDescent="0.2">
      <c r="A672">
        <v>913747</v>
      </c>
      <c r="B672" t="s">
        <v>63968</v>
      </c>
    </row>
    <row r="673" spans="1:2" x14ac:dyDescent="0.2">
      <c r="A673">
        <v>961130</v>
      </c>
      <c r="B673" t="s">
        <v>63968</v>
      </c>
    </row>
    <row r="674" spans="1:2" x14ac:dyDescent="0.2">
      <c r="A674">
        <v>803396</v>
      </c>
      <c r="B674" t="s">
        <v>63968</v>
      </c>
    </row>
    <row r="675" spans="1:2" x14ac:dyDescent="0.2">
      <c r="A675" t="s">
        <v>64113</v>
      </c>
      <c r="B675" t="s">
        <v>63968</v>
      </c>
    </row>
    <row r="676" spans="1:2" x14ac:dyDescent="0.2">
      <c r="A676">
        <v>824505</v>
      </c>
      <c r="B676" t="s">
        <v>63968</v>
      </c>
    </row>
    <row r="677" spans="1:2" x14ac:dyDescent="0.2">
      <c r="A677">
        <v>873687</v>
      </c>
      <c r="B677" t="s">
        <v>63968</v>
      </c>
    </row>
    <row r="678" spans="1:2" x14ac:dyDescent="0.2">
      <c r="A678">
        <v>891035</v>
      </c>
      <c r="B678" t="s">
        <v>63968</v>
      </c>
    </row>
    <row r="679" spans="1:2" x14ac:dyDescent="0.2">
      <c r="A679">
        <v>904828</v>
      </c>
      <c r="B679" t="s">
        <v>63968</v>
      </c>
    </row>
    <row r="680" spans="1:2" x14ac:dyDescent="0.2">
      <c r="A680">
        <v>913558</v>
      </c>
      <c r="B680" t="s">
        <v>63968</v>
      </c>
    </row>
    <row r="681" spans="1:2" x14ac:dyDescent="0.2">
      <c r="A681">
        <v>951198</v>
      </c>
      <c r="B681" t="s">
        <v>63968</v>
      </c>
    </row>
    <row r="682" spans="1:2" x14ac:dyDescent="0.2">
      <c r="A682">
        <v>823961</v>
      </c>
      <c r="B682" t="s">
        <v>63968</v>
      </c>
    </row>
    <row r="683" spans="1:2" x14ac:dyDescent="0.2">
      <c r="A683">
        <v>840029</v>
      </c>
      <c r="B683" t="s">
        <v>63968</v>
      </c>
    </row>
    <row r="684" spans="1:2" x14ac:dyDescent="0.2">
      <c r="A684">
        <v>904394</v>
      </c>
      <c r="B684" t="s">
        <v>63968</v>
      </c>
    </row>
    <row r="685" spans="1:2" x14ac:dyDescent="0.2">
      <c r="A685">
        <v>940324</v>
      </c>
      <c r="B685" t="s">
        <v>63968</v>
      </c>
    </row>
    <row r="686" spans="1:2" x14ac:dyDescent="0.2">
      <c r="A686">
        <v>970522</v>
      </c>
      <c r="B686" t="s">
        <v>63968</v>
      </c>
    </row>
    <row r="687" spans="1:2" x14ac:dyDescent="0.2">
      <c r="A687" s="429" t="s">
        <v>64114</v>
      </c>
      <c r="B687" t="s">
        <v>63968</v>
      </c>
    </row>
    <row r="688" spans="1:2" x14ac:dyDescent="0.2">
      <c r="A688" t="s">
        <v>64115</v>
      </c>
      <c r="B688" t="s">
        <v>63968</v>
      </c>
    </row>
    <row r="689" spans="1:2" x14ac:dyDescent="0.2">
      <c r="A689">
        <v>813878</v>
      </c>
      <c r="B689" t="s">
        <v>63968</v>
      </c>
    </row>
    <row r="690" spans="1:2" x14ac:dyDescent="0.2">
      <c r="A690">
        <v>824101</v>
      </c>
      <c r="B690" t="s">
        <v>63968</v>
      </c>
    </row>
    <row r="691" spans="1:2" x14ac:dyDescent="0.2">
      <c r="A691">
        <v>824252</v>
      </c>
      <c r="B691" t="s">
        <v>63968</v>
      </c>
    </row>
    <row r="692" spans="1:2" x14ac:dyDescent="0.2">
      <c r="A692">
        <v>834267</v>
      </c>
      <c r="B692" t="s">
        <v>63968</v>
      </c>
    </row>
    <row r="693" spans="1:2" x14ac:dyDescent="0.2">
      <c r="A693">
        <v>840470</v>
      </c>
      <c r="B693" t="s">
        <v>63968</v>
      </c>
    </row>
    <row r="694" spans="1:2" x14ac:dyDescent="0.2">
      <c r="A694">
        <v>853370</v>
      </c>
      <c r="B694" t="s">
        <v>63968</v>
      </c>
    </row>
    <row r="695" spans="1:2" x14ac:dyDescent="0.2">
      <c r="A695">
        <v>865296</v>
      </c>
      <c r="B695" t="s">
        <v>63968</v>
      </c>
    </row>
    <row r="696" spans="1:2" x14ac:dyDescent="0.2">
      <c r="A696">
        <v>873264</v>
      </c>
      <c r="B696" t="s">
        <v>63968</v>
      </c>
    </row>
    <row r="697" spans="1:2" x14ac:dyDescent="0.2">
      <c r="A697">
        <v>923207</v>
      </c>
      <c r="B697" t="s">
        <v>63968</v>
      </c>
    </row>
    <row r="698" spans="1:2" x14ac:dyDescent="0.2">
      <c r="A698">
        <v>924279</v>
      </c>
      <c r="B698" t="s">
        <v>63968</v>
      </c>
    </row>
    <row r="699" spans="1:2" x14ac:dyDescent="0.2">
      <c r="A699">
        <v>930719</v>
      </c>
      <c r="B699" t="s">
        <v>63968</v>
      </c>
    </row>
    <row r="700" spans="1:2" x14ac:dyDescent="0.2">
      <c r="A700">
        <v>934844</v>
      </c>
      <c r="B700" t="s">
        <v>63968</v>
      </c>
    </row>
    <row r="701" spans="1:2" x14ac:dyDescent="0.2">
      <c r="A701">
        <v>813678</v>
      </c>
      <c r="B701" t="s">
        <v>63968</v>
      </c>
    </row>
    <row r="702" spans="1:2" x14ac:dyDescent="0.2">
      <c r="A702">
        <v>833561</v>
      </c>
      <c r="B702" t="s">
        <v>63968</v>
      </c>
    </row>
    <row r="703" spans="1:2" x14ac:dyDescent="0.2">
      <c r="A703" t="s">
        <v>64116</v>
      </c>
      <c r="B703" t="s">
        <v>63968</v>
      </c>
    </row>
    <row r="704" spans="1:2" x14ac:dyDescent="0.2">
      <c r="A704">
        <v>850666</v>
      </c>
      <c r="B704" t="s">
        <v>63968</v>
      </c>
    </row>
    <row r="705" spans="1:2" x14ac:dyDescent="0.2">
      <c r="A705">
        <v>863881</v>
      </c>
      <c r="B705" t="s">
        <v>63968</v>
      </c>
    </row>
    <row r="706" spans="1:2" x14ac:dyDescent="0.2">
      <c r="A706">
        <v>864296</v>
      </c>
      <c r="B706" t="s">
        <v>63968</v>
      </c>
    </row>
    <row r="707" spans="1:2" x14ac:dyDescent="0.2">
      <c r="A707">
        <v>833912</v>
      </c>
      <c r="B707" t="s">
        <v>63968</v>
      </c>
    </row>
    <row r="708" spans="1:2" x14ac:dyDescent="0.2">
      <c r="A708">
        <v>871027</v>
      </c>
      <c r="B708" t="s">
        <v>63968</v>
      </c>
    </row>
    <row r="709" spans="1:2" x14ac:dyDescent="0.2">
      <c r="A709">
        <v>880906</v>
      </c>
      <c r="B709" t="s">
        <v>63968</v>
      </c>
    </row>
    <row r="710" spans="1:2" x14ac:dyDescent="0.2">
      <c r="A710">
        <v>883990</v>
      </c>
      <c r="B710" t="s">
        <v>63968</v>
      </c>
    </row>
    <row r="711" spans="1:2" x14ac:dyDescent="0.2">
      <c r="A711" t="s">
        <v>64117</v>
      </c>
      <c r="B711" t="s">
        <v>63968</v>
      </c>
    </row>
    <row r="712" spans="1:2" x14ac:dyDescent="0.2">
      <c r="A712" t="s">
        <v>64118</v>
      </c>
      <c r="B712" t="s">
        <v>63968</v>
      </c>
    </row>
    <row r="713" spans="1:2" x14ac:dyDescent="0.2">
      <c r="A713" t="s">
        <v>64119</v>
      </c>
      <c r="B713" t="s">
        <v>63968</v>
      </c>
    </row>
    <row r="714" spans="1:2" x14ac:dyDescent="0.2">
      <c r="A714">
        <v>813874</v>
      </c>
      <c r="B714" t="s">
        <v>63968</v>
      </c>
    </row>
    <row r="715" spans="1:2" x14ac:dyDescent="0.2">
      <c r="A715" t="s">
        <v>64120</v>
      </c>
      <c r="B715" t="s">
        <v>63968</v>
      </c>
    </row>
    <row r="716" spans="1:2" x14ac:dyDescent="0.2">
      <c r="A716">
        <v>843111</v>
      </c>
      <c r="B716" t="s">
        <v>63968</v>
      </c>
    </row>
    <row r="717" spans="1:2" x14ac:dyDescent="0.2">
      <c r="A717">
        <v>853089</v>
      </c>
      <c r="B717" t="s">
        <v>63968</v>
      </c>
    </row>
    <row r="718" spans="1:2" x14ac:dyDescent="0.2">
      <c r="A718">
        <v>860403</v>
      </c>
      <c r="B718" t="s">
        <v>63968</v>
      </c>
    </row>
    <row r="719" spans="1:2" x14ac:dyDescent="0.2">
      <c r="A719">
        <v>883789</v>
      </c>
      <c r="B719" t="s">
        <v>63968</v>
      </c>
    </row>
    <row r="720" spans="1:2" x14ac:dyDescent="0.2">
      <c r="A720">
        <v>914136</v>
      </c>
      <c r="B720" t="s">
        <v>63968</v>
      </c>
    </row>
    <row r="721" spans="1:2" x14ac:dyDescent="0.2">
      <c r="A721">
        <v>924355</v>
      </c>
      <c r="B721" t="s">
        <v>63968</v>
      </c>
    </row>
    <row r="722" spans="1:2" x14ac:dyDescent="0.2">
      <c r="A722">
        <v>940031</v>
      </c>
      <c r="B722" t="s">
        <v>63968</v>
      </c>
    </row>
    <row r="723" spans="1:2" x14ac:dyDescent="0.2">
      <c r="A723">
        <v>940032</v>
      </c>
      <c r="B723" t="s">
        <v>63968</v>
      </c>
    </row>
    <row r="724" spans="1:2" x14ac:dyDescent="0.2">
      <c r="A724" t="s">
        <v>64121</v>
      </c>
      <c r="B724" t="s">
        <v>63968</v>
      </c>
    </row>
    <row r="725" spans="1:2" x14ac:dyDescent="0.2">
      <c r="A725">
        <v>863838</v>
      </c>
      <c r="B725" t="s">
        <v>63968</v>
      </c>
    </row>
    <row r="726" spans="1:2" x14ac:dyDescent="0.2">
      <c r="A726">
        <v>923171</v>
      </c>
      <c r="B726" t="s">
        <v>63968</v>
      </c>
    </row>
    <row r="727" spans="1:2" x14ac:dyDescent="0.2">
      <c r="A727">
        <v>940756</v>
      </c>
      <c r="B727" t="s">
        <v>63968</v>
      </c>
    </row>
    <row r="728" spans="1:2" x14ac:dyDescent="0.2">
      <c r="A728">
        <v>626342</v>
      </c>
      <c r="B728" t="s">
        <v>63968</v>
      </c>
    </row>
    <row r="729" spans="1:2" x14ac:dyDescent="0.2">
      <c r="A729" t="s">
        <v>64122</v>
      </c>
      <c r="B729" t="s">
        <v>63968</v>
      </c>
    </row>
    <row r="730" spans="1:2" x14ac:dyDescent="0.2">
      <c r="A730">
        <v>803748</v>
      </c>
      <c r="B730" t="s">
        <v>63968</v>
      </c>
    </row>
    <row r="731" spans="1:2" x14ac:dyDescent="0.2">
      <c r="A731">
        <v>840947</v>
      </c>
      <c r="B731" t="s">
        <v>63968</v>
      </c>
    </row>
    <row r="732" spans="1:2" x14ac:dyDescent="0.2">
      <c r="A732">
        <v>863458</v>
      </c>
      <c r="B732" t="s">
        <v>63968</v>
      </c>
    </row>
    <row r="733" spans="1:2" x14ac:dyDescent="0.2">
      <c r="A733" t="s">
        <v>64123</v>
      </c>
      <c r="B733" t="s">
        <v>63968</v>
      </c>
    </row>
    <row r="734" spans="1:2" x14ac:dyDescent="0.2">
      <c r="A734" t="s">
        <v>64124</v>
      </c>
      <c r="B734" t="s">
        <v>63968</v>
      </c>
    </row>
    <row r="735" spans="1:2" x14ac:dyDescent="0.2">
      <c r="A735">
        <v>833575</v>
      </c>
      <c r="B735" t="s">
        <v>63968</v>
      </c>
    </row>
    <row r="736" spans="1:2" x14ac:dyDescent="0.2">
      <c r="A736">
        <v>843553</v>
      </c>
      <c r="B736" t="s">
        <v>63968</v>
      </c>
    </row>
    <row r="737" spans="1:2" x14ac:dyDescent="0.2">
      <c r="A737">
        <v>884074</v>
      </c>
      <c r="B737" t="s">
        <v>63968</v>
      </c>
    </row>
    <row r="738" spans="1:2" x14ac:dyDescent="0.2">
      <c r="A738" t="s">
        <v>64125</v>
      </c>
      <c r="B738" t="s">
        <v>63968</v>
      </c>
    </row>
    <row r="739" spans="1:2" x14ac:dyDescent="0.2">
      <c r="A739">
        <v>914066</v>
      </c>
      <c r="B739" t="s">
        <v>63968</v>
      </c>
    </row>
    <row r="740" spans="1:2" x14ac:dyDescent="0.2">
      <c r="A740">
        <v>914072</v>
      </c>
      <c r="B740" t="s">
        <v>63968</v>
      </c>
    </row>
    <row r="741" spans="1:2" x14ac:dyDescent="0.2">
      <c r="A741">
        <v>923258</v>
      </c>
      <c r="B741" t="s">
        <v>63968</v>
      </c>
    </row>
    <row r="742" spans="1:2" x14ac:dyDescent="0.2">
      <c r="A742">
        <v>924595</v>
      </c>
      <c r="B742" t="s">
        <v>63968</v>
      </c>
    </row>
    <row r="743" spans="1:2" x14ac:dyDescent="0.2">
      <c r="A743">
        <v>930695</v>
      </c>
      <c r="B743" t="s">
        <v>63968</v>
      </c>
    </row>
    <row r="744" spans="1:2" x14ac:dyDescent="0.2">
      <c r="A744">
        <v>824585</v>
      </c>
      <c r="B744" t="s">
        <v>63968</v>
      </c>
    </row>
    <row r="745" spans="1:2" x14ac:dyDescent="0.2">
      <c r="A745">
        <v>931306</v>
      </c>
      <c r="B745" t="s">
        <v>63968</v>
      </c>
    </row>
    <row r="746" spans="1:2" x14ac:dyDescent="0.2">
      <c r="A746" t="s">
        <v>64126</v>
      </c>
      <c r="B746" t="s">
        <v>63968</v>
      </c>
    </row>
    <row r="747" spans="1:2" x14ac:dyDescent="0.2">
      <c r="A747" t="s">
        <v>64127</v>
      </c>
      <c r="B747" t="s">
        <v>63968</v>
      </c>
    </row>
    <row r="748" spans="1:2" x14ac:dyDescent="0.2">
      <c r="A748" t="s">
        <v>64128</v>
      </c>
      <c r="B748" t="s">
        <v>63968</v>
      </c>
    </row>
    <row r="749" spans="1:2" x14ac:dyDescent="0.2">
      <c r="A749" s="429" t="s">
        <v>64129</v>
      </c>
      <c r="B749" t="s">
        <v>63968</v>
      </c>
    </row>
    <row r="750" spans="1:2" x14ac:dyDescent="0.2">
      <c r="A750">
        <v>813819</v>
      </c>
      <c r="B750" t="s">
        <v>63968</v>
      </c>
    </row>
    <row r="751" spans="1:2" x14ac:dyDescent="0.2">
      <c r="A751">
        <v>824247</v>
      </c>
      <c r="B751" t="s">
        <v>63968</v>
      </c>
    </row>
    <row r="752" spans="1:2" x14ac:dyDescent="0.2">
      <c r="A752">
        <v>830858</v>
      </c>
      <c r="B752" t="s">
        <v>63968</v>
      </c>
    </row>
    <row r="753" spans="1:2" x14ac:dyDescent="0.2">
      <c r="A753">
        <v>851273</v>
      </c>
      <c r="B753" t="s">
        <v>63968</v>
      </c>
    </row>
    <row r="754" spans="1:2" x14ac:dyDescent="0.2">
      <c r="A754">
        <v>854840</v>
      </c>
      <c r="B754" t="s">
        <v>63968</v>
      </c>
    </row>
    <row r="755" spans="1:2" x14ac:dyDescent="0.2">
      <c r="A755" t="s">
        <v>64130</v>
      </c>
      <c r="B755" t="s">
        <v>63968</v>
      </c>
    </row>
    <row r="756" spans="1:2" x14ac:dyDescent="0.2">
      <c r="A756">
        <v>873161</v>
      </c>
      <c r="B756" t="s">
        <v>63968</v>
      </c>
    </row>
    <row r="757" spans="1:2" x14ac:dyDescent="0.2">
      <c r="A757">
        <v>874137</v>
      </c>
      <c r="B757" t="s">
        <v>63968</v>
      </c>
    </row>
    <row r="758" spans="1:2" x14ac:dyDescent="0.2">
      <c r="A758">
        <v>914159</v>
      </c>
      <c r="B758" t="s">
        <v>63968</v>
      </c>
    </row>
    <row r="759" spans="1:2" x14ac:dyDescent="0.2">
      <c r="A759" t="s">
        <v>64131</v>
      </c>
      <c r="B759" t="s">
        <v>63968</v>
      </c>
    </row>
    <row r="760" spans="1:2" x14ac:dyDescent="0.2">
      <c r="A760">
        <v>943635</v>
      </c>
      <c r="B760" t="s">
        <v>63968</v>
      </c>
    </row>
    <row r="761" spans="1:2" x14ac:dyDescent="0.2">
      <c r="A761" t="s">
        <v>64132</v>
      </c>
      <c r="B761" t="s">
        <v>63968</v>
      </c>
    </row>
    <row r="762" spans="1:2" x14ac:dyDescent="0.2">
      <c r="A762">
        <v>980782</v>
      </c>
      <c r="B762" t="s">
        <v>63968</v>
      </c>
    </row>
    <row r="763" spans="1:2" x14ac:dyDescent="0.2">
      <c r="A763" t="s">
        <v>64133</v>
      </c>
      <c r="B763" t="s">
        <v>63968</v>
      </c>
    </row>
    <row r="764" spans="1:2" x14ac:dyDescent="0.2">
      <c r="A764" t="s">
        <v>64134</v>
      </c>
      <c r="B764" t="s">
        <v>63968</v>
      </c>
    </row>
    <row r="765" spans="1:2" x14ac:dyDescent="0.2">
      <c r="A765" t="s">
        <v>64135</v>
      </c>
      <c r="B765" t="s">
        <v>63968</v>
      </c>
    </row>
    <row r="766" spans="1:2" x14ac:dyDescent="0.2">
      <c r="A766">
        <v>844004</v>
      </c>
      <c r="B766" t="s">
        <v>63968</v>
      </c>
    </row>
    <row r="767" spans="1:2" x14ac:dyDescent="0.2">
      <c r="A767">
        <v>863035</v>
      </c>
      <c r="B767" t="s">
        <v>63968</v>
      </c>
    </row>
    <row r="768" spans="1:2" x14ac:dyDescent="0.2">
      <c r="A768">
        <v>881166</v>
      </c>
      <c r="B768" t="s">
        <v>63968</v>
      </c>
    </row>
    <row r="769" spans="1:2" x14ac:dyDescent="0.2">
      <c r="A769">
        <v>883690</v>
      </c>
      <c r="B769" t="s">
        <v>63968</v>
      </c>
    </row>
    <row r="770" spans="1:2" x14ac:dyDescent="0.2">
      <c r="A770" t="s">
        <v>64136</v>
      </c>
      <c r="B770" t="s">
        <v>63968</v>
      </c>
    </row>
    <row r="771" spans="1:2" x14ac:dyDescent="0.2">
      <c r="A771">
        <v>2058309</v>
      </c>
      <c r="B771" t="s">
        <v>63968</v>
      </c>
    </row>
    <row r="772" spans="1:2" x14ac:dyDescent="0.2">
      <c r="A772">
        <v>840943</v>
      </c>
      <c r="B772" t="s">
        <v>63968</v>
      </c>
    </row>
    <row r="773" spans="1:2" x14ac:dyDescent="0.2">
      <c r="A773">
        <v>844300</v>
      </c>
      <c r="B773" t="s">
        <v>63968</v>
      </c>
    </row>
    <row r="774" spans="1:2" x14ac:dyDescent="0.2">
      <c r="A774">
        <v>844724</v>
      </c>
      <c r="B774" t="s">
        <v>63968</v>
      </c>
    </row>
    <row r="775" spans="1:2" x14ac:dyDescent="0.2">
      <c r="A775">
        <v>850237</v>
      </c>
      <c r="B775" t="s">
        <v>63968</v>
      </c>
    </row>
    <row r="776" spans="1:2" x14ac:dyDescent="0.2">
      <c r="A776">
        <v>871161</v>
      </c>
      <c r="B776" t="s">
        <v>63968</v>
      </c>
    </row>
    <row r="777" spans="1:2" x14ac:dyDescent="0.2">
      <c r="A777">
        <v>894860</v>
      </c>
      <c r="B777" t="s">
        <v>63968</v>
      </c>
    </row>
    <row r="778" spans="1:2" x14ac:dyDescent="0.2">
      <c r="A778" t="s">
        <v>64137</v>
      </c>
      <c r="B778" t="s">
        <v>63968</v>
      </c>
    </row>
    <row r="779" spans="1:2" x14ac:dyDescent="0.2">
      <c r="A779" s="429" t="s">
        <v>64138</v>
      </c>
      <c r="B779" t="s">
        <v>63968</v>
      </c>
    </row>
    <row r="780" spans="1:2" x14ac:dyDescent="0.2">
      <c r="A780" t="s">
        <v>64139</v>
      </c>
      <c r="B780" t="s">
        <v>63968</v>
      </c>
    </row>
    <row r="781" spans="1:2" x14ac:dyDescent="0.2">
      <c r="A781">
        <v>894231</v>
      </c>
      <c r="B781" t="s">
        <v>63968</v>
      </c>
    </row>
    <row r="782" spans="1:2" x14ac:dyDescent="0.2">
      <c r="A782" t="s">
        <v>64140</v>
      </c>
      <c r="B782" t="s">
        <v>63968</v>
      </c>
    </row>
    <row r="783" spans="1:2" x14ac:dyDescent="0.2">
      <c r="A783" t="s">
        <v>64141</v>
      </c>
      <c r="B783" t="s">
        <v>63968</v>
      </c>
    </row>
    <row r="784" spans="1:2" x14ac:dyDescent="0.2">
      <c r="A784">
        <v>813670</v>
      </c>
      <c r="B784" t="s">
        <v>63968</v>
      </c>
    </row>
    <row r="785" spans="1:2" x14ac:dyDescent="0.2">
      <c r="A785">
        <v>813686</v>
      </c>
      <c r="B785" t="s">
        <v>63968</v>
      </c>
    </row>
    <row r="786" spans="1:2" x14ac:dyDescent="0.2">
      <c r="A786">
        <v>833945</v>
      </c>
      <c r="B786" t="s">
        <v>63968</v>
      </c>
    </row>
    <row r="787" spans="1:2" x14ac:dyDescent="0.2">
      <c r="A787">
        <v>843392</v>
      </c>
      <c r="B787" t="s">
        <v>63968</v>
      </c>
    </row>
    <row r="788" spans="1:2" x14ac:dyDescent="0.2">
      <c r="A788">
        <v>854868</v>
      </c>
      <c r="B788" t="s">
        <v>63968</v>
      </c>
    </row>
    <row r="789" spans="1:2" x14ac:dyDescent="0.2">
      <c r="A789" t="s">
        <v>64142</v>
      </c>
      <c r="B789" t="s">
        <v>63968</v>
      </c>
    </row>
    <row r="790" spans="1:2" x14ac:dyDescent="0.2">
      <c r="A790">
        <v>870427</v>
      </c>
      <c r="B790" t="s">
        <v>63968</v>
      </c>
    </row>
    <row r="791" spans="1:2" x14ac:dyDescent="0.2">
      <c r="A791">
        <v>874409</v>
      </c>
      <c r="B791" t="s">
        <v>63968</v>
      </c>
    </row>
    <row r="792" spans="1:2" x14ac:dyDescent="0.2">
      <c r="A792" t="s">
        <v>64143</v>
      </c>
      <c r="B792" t="s">
        <v>63968</v>
      </c>
    </row>
    <row r="793" spans="1:2" x14ac:dyDescent="0.2">
      <c r="A793">
        <v>913678</v>
      </c>
      <c r="B793" t="s">
        <v>63968</v>
      </c>
    </row>
    <row r="794" spans="1:2" x14ac:dyDescent="0.2">
      <c r="A794">
        <v>934247</v>
      </c>
      <c r="B794" t="s">
        <v>63968</v>
      </c>
    </row>
    <row r="795" spans="1:2" x14ac:dyDescent="0.2">
      <c r="A795">
        <v>934273</v>
      </c>
      <c r="B795" t="s">
        <v>63968</v>
      </c>
    </row>
    <row r="796" spans="1:2" x14ac:dyDescent="0.2">
      <c r="A796">
        <v>617343</v>
      </c>
      <c r="B796" t="s">
        <v>63968</v>
      </c>
    </row>
    <row r="797" spans="1:2" x14ac:dyDescent="0.2">
      <c r="A797">
        <v>821252</v>
      </c>
      <c r="B797" t="s">
        <v>63968</v>
      </c>
    </row>
    <row r="798" spans="1:2" x14ac:dyDescent="0.2">
      <c r="A798">
        <v>824204</v>
      </c>
      <c r="B798" t="s">
        <v>63968</v>
      </c>
    </row>
    <row r="799" spans="1:2" x14ac:dyDescent="0.2">
      <c r="A799">
        <v>841353</v>
      </c>
      <c r="B799" t="s">
        <v>63968</v>
      </c>
    </row>
    <row r="800" spans="1:2" x14ac:dyDescent="0.2">
      <c r="A800">
        <v>844664</v>
      </c>
      <c r="B800" t="s">
        <v>63968</v>
      </c>
    </row>
    <row r="801" spans="1:2" x14ac:dyDescent="0.2">
      <c r="A801">
        <v>861379</v>
      </c>
      <c r="B801" t="s">
        <v>63968</v>
      </c>
    </row>
    <row r="802" spans="1:2" x14ac:dyDescent="0.2">
      <c r="A802">
        <v>864877</v>
      </c>
      <c r="B802" t="s">
        <v>63968</v>
      </c>
    </row>
    <row r="803" spans="1:2" x14ac:dyDescent="0.2">
      <c r="A803">
        <v>890642</v>
      </c>
      <c r="B803" t="s">
        <v>63968</v>
      </c>
    </row>
    <row r="804" spans="1:2" x14ac:dyDescent="0.2">
      <c r="A804">
        <v>901464</v>
      </c>
      <c r="B804" t="s">
        <v>63968</v>
      </c>
    </row>
    <row r="805" spans="1:2" x14ac:dyDescent="0.2">
      <c r="A805">
        <v>934811</v>
      </c>
      <c r="B805" t="s">
        <v>63968</v>
      </c>
    </row>
    <row r="806" spans="1:2" x14ac:dyDescent="0.2">
      <c r="A806" t="s">
        <v>64134</v>
      </c>
      <c r="B806" t="s">
        <v>63968</v>
      </c>
    </row>
    <row r="807" spans="1:2" x14ac:dyDescent="0.2">
      <c r="A807" t="s">
        <v>64135</v>
      </c>
      <c r="B807" t="s">
        <v>63968</v>
      </c>
    </row>
    <row r="808" spans="1:2" x14ac:dyDescent="0.2">
      <c r="A808" t="s">
        <v>64144</v>
      </c>
      <c r="B808" t="s">
        <v>63968</v>
      </c>
    </row>
    <row r="809" spans="1:2" x14ac:dyDescent="0.2">
      <c r="A809" t="s">
        <v>64145</v>
      </c>
      <c r="B809" t="s">
        <v>63968</v>
      </c>
    </row>
    <row r="810" spans="1:2" x14ac:dyDescent="0.2">
      <c r="A810">
        <v>844005</v>
      </c>
      <c r="B810" t="s">
        <v>63968</v>
      </c>
    </row>
    <row r="811" spans="1:2" x14ac:dyDescent="0.2">
      <c r="A811">
        <v>865011</v>
      </c>
      <c r="B811" t="s">
        <v>63968</v>
      </c>
    </row>
    <row r="812" spans="1:2" x14ac:dyDescent="0.2">
      <c r="A812">
        <v>874663</v>
      </c>
      <c r="B812" t="s">
        <v>63968</v>
      </c>
    </row>
    <row r="813" spans="1:2" x14ac:dyDescent="0.2">
      <c r="A813" t="s">
        <v>64136</v>
      </c>
      <c r="B813" t="s">
        <v>63968</v>
      </c>
    </row>
    <row r="814" spans="1:2" x14ac:dyDescent="0.2">
      <c r="A814">
        <v>2069959</v>
      </c>
      <c r="B814" t="s">
        <v>63968</v>
      </c>
    </row>
    <row r="815" spans="1:2" x14ac:dyDescent="0.2">
      <c r="A815" s="429" t="s">
        <v>64146</v>
      </c>
      <c r="B815" t="s">
        <v>63968</v>
      </c>
    </row>
    <row r="816" spans="1:2" x14ac:dyDescent="0.2">
      <c r="A816">
        <v>813421</v>
      </c>
      <c r="B816" t="s">
        <v>63968</v>
      </c>
    </row>
    <row r="817" spans="1:2" x14ac:dyDescent="0.2">
      <c r="A817" t="s">
        <v>64147</v>
      </c>
      <c r="B817" t="s">
        <v>63968</v>
      </c>
    </row>
    <row r="818" spans="1:2" x14ac:dyDescent="0.2">
      <c r="A818" t="s">
        <v>64148</v>
      </c>
      <c r="B818" t="s">
        <v>63968</v>
      </c>
    </row>
    <row r="819" spans="1:2" x14ac:dyDescent="0.2">
      <c r="A819">
        <v>960105</v>
      </c>
      <c r="B819" t="s">
        <v>63968</v>
      </c>
    </row>
    <row r="820" spans="1:2" x14ac:dyDescent="0.2">
      <c r="A820">
        <v>674071</v>
      </c>
      <c r="B820" t="s">
        <v>63968</v>
      </c>
    </row>
    <row r="821" spans="1:2" x14ac:dyDescent="0.2">
      <c r="A821">
        <v>674608</v>
      </c>
      <c r="B821" t="s">
        <v>63968</v>
      </c>
    </row>
    <row r="822" spans="1:2" x14ac:dyDescent="0.2">
      <c r="A822" t="s">
        <v>64134</v>
      </c>
      <c r="B822" t="s">
        <v>63968</v>
      </c>
    </row>
    <row r="823" spans="1:2" x14ac:dyDescent="0.2">
      <c r="A823">
        <v>850198</v>
      </c>
      <c r="B823" t="s">
        <v>63968</v>
      </c>
    </row>
    <row r="824" spans="1:2" x14ac:dyDescent="0.2">
      <c r="A824" t="s">
        <v>64149</v>
      </c>
      <c r="B824" t="s">
        <v>63968</v>
      </c>
    </row>
    <row r="825" spans="1:2" x14ac:dyDescent="0.2">
      <c r="A825" t="s">
        <v>64134</v>
      </c>
      <c r="B825" t="s">
        <v>63968</v>
      </c>
    </row>
    <row r="826" spans="1:2" x14ac:dyDescent="0.2">
      <c r="A826" t="s">
        <v>64150</v>
      </c>
      <c r="B826" t="s">
        <v>63968</v>
      </c>
    </row>
    <row r="827" spans="1:2" x14ac:dyDescent="0.2">
      <c r="A827">
        <v>813543</v>
      </c>
      <c r="B827" t="s">
        <v>63968</v>
      </c>
    </row>
    <row r="828" spans="1:2" x14ac:dyDescent="0.2">
      <c r="A828" t="s">
        <v>64151</v>
      </c>
      <c r="B828" t="s">
        <v>63968</v>
      </c>
    </row>
    <row r="829" spans="1:2" x14ac:dyDescent="0.2">
      <c r="A829">
        <v>861148</v>
      </c>
      <c r="B829" t="s">
        <v>63968</v>
      </c>
    </row>
    <row r="830" spans="1:2" x14ac:dyDescent="0.2">
      <c r="A830">
        <v>893051</v>
      </c>
      <c r="B830" t="s">
        <v>63968</v>
      </c>
    </row>
    <row r="831" spans="1:2" x14ac:dyDescent="0.2">
      <c r="A831">
        <v>904150</v>
      </c>
      <c r="B831" t="s">
        <v>63968</v>
      </c>
    </row>
    <row r="832" spans="1:2" x14ac:dyDescent="0.2">
      <c r="A832">
        <v>930443</v>
      </c>
      <c r="B832" t="s">
        <v>63968</v>
      </c>
    </row>
    <row r="833" spans="1:2" x14ac:dyDescent="0.2">
      <c r="A833" t="s">
        <v>64152</v>
      </c>
      <c r="B833" t="s">
        <v>63968</v>
      </c>
    </row>
    <row r="834" spans="1:2" x14ac:dyDescent="0.2">
      <c r="A834">
        <v>960367</v>
      </c>
      <c r="B834" t="s">
        <v>63968</v>
      </c>
    </row>
    <row r="835" spans="1:2" x14ac:dyDescent="0.2">
      <c r="A835" t="s">
        <v>64153</v>
      </c>
      <c r="B835" t="s">
        <v>63968</v>
      </c>
    </row>
    <row r="836" spans="1:2" x14ac:dyDescent="0.2">
      <c r="A836" t="s">
        <v>64154</v>
      </c>
      <c r="B836" t="s">
        <v>63968</v>
      </c>
    </row>
    <row r="837" spans="1:2" x14ac:dyDescent="0.2">
      <c r="A837">
        <v>672217</v>
      </c>
      <c r="B837" t="s">
        <v>63968</v>
      </c>
    </row>
    <row r="838" spans="1:2" x14ac:dyDescent="0.2">
      <c r="A838">
        <v>672683</v>
      </c>
      <c r="B838" t="s">
        <v>63968</v>
      </c>
    </row>
    <row r="839" spans="1:2" x14ac:dyDescent="0.2">
      <c r="A839" t="s">
        <v>64155</v>
      </c>
      <c r="B839" t="s">
        <v>63968</v>
      </c>
    </row>
    <row r="840" spans="1:2" x14ac:dyDescent="0.2">
      <c r="A840" t="s">
        <v>64123</v>
      </c>
      <c r="B840" t="s">
        <v>63968</v>
      </c>
    </row>
    <row r="841" spans="1:2" x14ac:dyDescent="0.2">
      <c r="A841" t="s">
        <v>64156</v>
      </c>
      <c r="B841" t="s">
        <v>63968</v>
      </c>
    </row>
    <row r="842" spans="1:2" x14ac:dyDescent="0.2">
      <c r="A842" t="s">
        <v>64157</v>
      </c>
      <c r="B842" t="s">
        <v>63968</v>
      </c>
    </row>
    <row r="843" spans="1:2" x14ac:dyDescent="0.2">
      <c r="A843" t="s">
        <v>64158</v>
      </c>
      <c r="B843" t="s">
        <v>63968</v>
      </c>
    </row>
    <row r="844" spans="1:2" x14ac:dyDescent="0.2">
      <c r="A844" t="s">
        <v>64134</v>
      </c>
      <c r="B844" t="s">
        <v>63968</v>
      </c>
    </row>
    <row r="845" spans="1:2" x14ac:dyDescent="0.2">
      <c r="A845" t="s">
        <v>64159</v>
      </c>
      <c r="B845" t="s">
        <v>63968</v>
      </c>
    </row>
    <row r="846" spans="1:2" x14ac:dyDescent="0.2">
      <c r="A846" t="s">
        <v>64124</v>
      </c>
      <c r="B846" t="s">
        <v>63968</v>
      </c>
    </row>
    <row r="847" spans="1:2" x14ac:dyDescent="0.2">
      <c r="A847" t="s">
        <v>64160</v>
      </c>
      <c r="B847" t="s">
        <v>63968</v>
      </c>
    </row>
    <row r="848" spans="1:2" x14ac:dyDescent="0.2">
      <c r="A848" t="s">
        <v>64161</v>
      </c>
      <c r="B848" t="s">
        <v>63968</v>
      </c>
    </row>
    <row r="849" spans="1:2" x14ac:dyDescent="0.2">
      <c r="A849" t="s">
        <v>64162</v>
      </c>
      <c r="B849" t="s">
        <v>63968</v>
      </c>
    </row>
    <row r="850" spans="1:2" x14ac:dyDescent="0.2">
      <c r="A850">
        <v>823814</v>
      </c>
      <c r="B850" t="s">
        <v>63968</v>
      </c>
    </row>
    <row r="851" spans="1:2" x14ac:dyDescent="0.2">
      <c r="A851">
        <v>844049</v>
      </c>
      <c r="B851" t="s">
        <v>63968</v>
      </c>
    </row>
    <row r="852" spans="1:2" x14ac:dyDescent="0.2">
      <c r="A852">
        <v>853374</v>
      </c>
      <c r="B852" t="s">
        <v>63968</v>
      </c>
    </row>
    <row r="853" spans="1:2" x14ac:dyDescent="0.2">
      <c r="A853">
        <v>854489</v>
      </c>
      <c r="B853" t="s">
        <v>63968</v>
      </c>
    </row>
    <row r="854" spans="1:2" x14ac:dyDescent="0.2">
      <c r="A854">
        <v>863642</v>
      </c>
      <c r="B854" t="s">
        <v>63968</v>
      </c>
    </row>
    <row r="855" spans="1:2" x14ac:dyDescent="0.2">
      <c r="A855" t="s">
        <v>64163</v>
      </c>
      <c r="B855" t="s">
        <v>63968</v>
      </c>
    </row>
    <row r="856" spans="1:2" x14ac:dyDescent="0.2">
      <c r="A856" t="s">
        <v>64164</v>
      </c>
      <c r="B856" t="s">
        <v>63968</v>
      </c>
    </row>
    <row r="857" spans="1:2" x14ac:dyDescent="0.2">
      <c r="A857">
        <v>884001</v>
      </c>
      <c r="B857" t="s">
        <v>63968</v>
      </c>
    </row>
    <row r="858" spans="1:2" x14ac:dyDescent="0.2">
      <c r="A858">
        <v>884328</v>
      </c>
      <c r="B858" t="s">
        <v>63968</v>
      </c>
    </row>
    <row r="859" spans="1:2" x14ac:dyDescent="0.2">
      <c r="A859">
        <v>894596</v>
      </c>
      <c r="B859" t="s">
        <v>63968</v>
      </c>
    </row>
    <row r="860" spans="1:2" x14ac:dyDescent="0.2">
      <c r="A860">
        <v>900662</v>
      </c>
      <c r="B860" t="s">
        <v>63968</v>
      </c>
    </row>
    <row r="861" spans="1:2" x14ac:dyDescent="0.2">
      <c r="A861">
        <v>900663</v>
      </c>
      <c r="B861" t="s">
        <v>63968</v>
      </c>
    </row>
    <row r="862" spans="1:2" x14ac:dyDescent="0.2">
      <c r="A862">
        <v>904132</v>
      </c>
      <c r="B862" t="s">
        <v>63968</v>
      </c>
    </row>
    <row r="863" spans="1:2" x14ac:dyDescent="0.2">
      <c r="A863">
        <v>904139</v>
      </c>
      <c r="B863" t="s">
        <v>63968</v>
      </c>
    </row>
    <row r="864" spans="1:2" x14ac:dyDescent="0.2">
      <c r="A864">
        <v>904149</v>
      </c>
      <c r="B864" t="s">
        <v>63968</v>
      </c>
    </row>
    <row r="865" spans="1:2" x14ac:dyDescent="0.2">
      <c r="A865">
        <v>910500</v>
      </c>
      <c r="B865" t="s">
        <v>63968</v>
      </c>
    </row>
    <row r="866" spans="1:2" x14ac:dyDescent="0.2">
      <c r="A866">
        <v>914075</v>
      </c>
      <c r="B866" t="s">
        <v>63968</v>
      </c>
    </row>
    <row r="867" spans="1:2" x14ac:dyDescent="0.2">
      <c r="A867" t="s">
        <v>64165</v>
      </c>
      <c r="B867" t="s">
        <v>63968</v>
      </c>
    </row>
    <row r="868" spans="1:2" x14ac:dyDescent="0.2">
      <c r="A868">
        <v>930477</v>
      </c>
      <c r="B868" t="s">
        <v>63968</v>
      </c>
    </row>
    <row r="869" spans="1:2" x14ac:dyDescent="0.2">
      <c r="A869">
        <v>934691</v>
      </c>
      <c r="B869" t="s">
        <v>63968</v>
      </c>
    </row>
    <row r="870" spans="1:2" x14ac:dyDescent="0.2">
      <c r="A870" t="s">
        <v>64166</v>
      </c>
      <c r="B870" t="s">
        <v>63968</v>
      </c>
    </row>
    <row r="871" spans="1:2" x14ac:dyDescent="0.2">
      <c r="A871">
        <v>960106</v>
      </c>
      <c r="B871" t="s">
        <v>63968</v>
      </c>
    </row>
    <row r="872" spans="1:2" x14ac:dyDescent="0.2">
      <c r="A872" t="s">
        <v>64167</v>
      </c>
      <c r="B872" t="s">
        <v>63968</v>
      </c>
    </row>
    <row r="873" spans="1:2" x14ac:dyDescent="0.2">
      <c r="A873">
        <v>2035297</v>
      </c>
      <c r="B873" t="s">
        <v>63968</v>
      </c>
    </row>
    <row r="874" spans="1:2" x14ac:dyDescent="0.2">
      <c r="A874" t="s">
        <v>64168</v>
      </c>
      <c r="B874" t="s">
        <v>63968</v>
      </c>
    </row>
    <row r="875" spans="1:2" x14ac:dyDescent="0.2">
      <c r="A875" t="s">
        <v>64169</v>
      </c>
      <c r="B875" t="s">
        <v>63968</v>
      </c>
    </row>
    <row r="876" spans="1:2" x14ac:dyDescent="0.2">
      <c r="A876">
        <v>803884</v>
      </c>
      <c r="B876" t="s">
        <v>63968</v>
      </c>
    </row>
    <row r="877" spans="1:2" x14ac:dyDescent="0.2">
      <c r="A877" t="s">
        <v>64170</v>
      </c>
      <c r="B877" t="s">
        <v>63968</v>
      </c>
    </row>
    <row r="878" spans="1:2" x14ac:dyDescent="0.2">
      <c r="A878" t="s">
        <v>64171</v>
      </c>
      <c r="B878" t="s">
        <v>63968</v>
      </c>
    </row>
    <row r="879" spans="1:2" x14ac:dyDescent="0.2">
      <c r="A879">
        <v>844169</v>
      </c>
      <c r="B879" t="s">
        <v>63968</v>
      </c>
    </row>
    <row r="880" spans="1:2" x14ac:dyDescent="0.2">
      <c r="A880">
        <v>873988</v>
      </c>
      <c r="B880" t="s">
        <v>63968</v>
      </c>
    </row>
    <row r="881" spans="1:2" x14ac:dyDescent="0.2">
      <c r="A881">
        <v>883858</v>
      </c>
      <c r="B881" t="s">
        <v>63968</v>
      </c>
    </row>
    <row r="882" spans="1:2" x14ac:dyDescent="0.2">
      <c r="A882">
        <v>894238</v>
      </c>
      <c r="B882" t="s">
        <v>63968</v>
      </c>
    </row>
    <row r="883" spans="1:2" x14ac:dyDescent="0.2">
      <c r="A883">
        <v>914761</v>
      </c>
      <c r="B883" t="s">
        <v>63968</v>
      </c>
    </row>
    <row r="884" spans="1:2" x14ac:dyDescent="0.2">
      <c r="A884" t="s">
        <v>64172</v>
      </c>
      <c r="B884" t="s">
        <v>63968</v>
      </c>
    </row>
    <row r="885" spans="1:2" x14ac:dyDescent="0.2">
      <c r="A885">
        <v>960243</v>
      </c>
      <c r="B885" t="s">
        <v>63968</v>
      </c>
    </row>
    <row r="886" spans="1:2" x14ac:dyDescent="0.2">
      <c r="A886" t="s">
        <v>64134</v>
      </c>
      <c r="B886" t="s">
        <v>63968</v>
      </c>
    </row>
    <row r="887" spans="1:2" x14ac:dyDescent="0.2">
      <c r="A887" t="s">
        <v>64151</v>
      </c>
      <c r="B887" t="s">
        <v>63968</v>
      </c>
    </row>
    <row r="888" spans="1:2" x14ac:dyDescent="0.2">
      <c r="A888">
        <v>874314</v>
      </c>
      <c r="B888" t="s">
        <v>63968</v>
      </c>
    </row>
    <row r="889" spans="1:2" x14ac:dyDescent="0.2">
      <c r="A889">
        <v>913623</v>
      </c>
      <c r="B889" t="s">
        <v>63968</v>
      </c>
    </row>
    <row r="890" spans="1:2" x14ac:dyDescent="0.2">
      <c r="A890" t="s">
        <v>64173</v>
      </c>
      <c r="B890" t="s">
        <v>63968</v>
      </c>
    </row>
    <row r="891" spans="1:2" x14ac:dyDescent="0.2">
      <c r="A891" t="s">
        <v>64153</v>
      </c>
      <c r="B891" t="s">
        <v>63968</v>
      </c>
    </row>
    <row r="892" spans="1:2" x14ac:dyDescent="0.2">
      <c r="A892">
        <v>980762</v>
      </c>
      <c r="B892" t="s">
        <v>63968</v>
      </c>
    </row>
    <row r="893" spans="1:2" x14ac:dyDescent="0.2">
      <c r="A893">
        <v>814357</v>
      </c>
      <c r="B893" t="s">
        <v>63968</v>
      </c>
    </row>
    <row r="894" spans="1:2" x14ac:dyDescent="0.2">
      <c r="A894">
        <v>873471</v>
      </c>
      <c r="B894" t="s">
        <v>63968</v>
      </c>
    </row>
    <row r="895" spans="1:2" x14ac:dyDescent="0.2">
      <c r="A895" t="s">
        <v>64174</v>
      </c>
      <c r="B895" t="s">
        <v>63968</v>
      </c>
    </row>
    <row r="896" spans="1:2" x14ac:dyDescent="0.2">
      <c r="A896" t="s">
        <v>64175</v>
      </c>
      <c r="B896" t="s">
        <v>63968</v>
      </c>
    </row>
    <row r="897" spans="1:2" x14ac:dyDescent="0.2">
      <c r="A897" t="s">
        <v>64176</v>
      </c>
      <c r="B897" t="s">
        <v>63968</v>
      </c>
    </row>
    <row r="898" spans="1:2" x14ac:dyDescent="0.2">
      <c r="A898">
        <v>813473</v>
      </c>
      <c r="B898" t="s">
        <v>63968</v>
      </c>
    </row>
    <row r="899" spans="1:2" x14ac:dyDescent="0.2">
      <c r="A899">
        <v>940236</v>
      </c>
      <c r="B899" t="s">
        <v>63968</v>
      </c>
    </row>
    <row r="900" spans="1:2" x14ac:dyDescent="0.2">
      <c r="A900" t="s">
        <v>64177</v>
      </c>
      <c r="B900" t="s">
        <v>63968</v>
      </c>
    </row>
    <row r="901" spans="1:2" x14ac:dyDescent="0.2">
      <c r="A901" s="429" t="s">
        <v>64146</v>
      </c>
      <c r="B901" t="s">
        <v>63968</v>
      </c>
    </row>
    <row r="902" spans="1:2" x14ac:dyDescent="0.2">
      <c r="A902" t="s">
        <v>64176</v>
      </c>
      <c r="B902" t="s">
        <v>63968</v>
      </c>
    </row>
    <row r="903" spans="1:2" x14ac:dyDescent="0.2">
      <c r="A903">
        <v>813951</v>
      </c>
      <c r="B903" t="s">
        <v>63968</v>
      </c>
    </row>
    <row r="904" spans="1:2" x14ac:dyDescent="0.2">
      <c r="A904" t="s">
        <v>64178</v>
      </c>
      <c r="B904" t="s">
        <v>63968</v>
      </c>
    </row>
    <row r="905" spans="1:2" x14ac:dyDescent="0.2">
      <c r="A905">
        <v>850994</v>
      </c>
      <c r="B905" t="s">
        <v>63968</v>
      </c>
    </row>
    <row r="906" spans="1:2" x14ac:dyDescent="0.2">
      <c r="A906">
        <v>884158</v>
      </c>
      <c r="B906" t="s">
        <v>63968</v>
      </c>
    </row>
    <row r="907" spans="1:2" x14ac:dyDescent="0.2">
      <c r="A907">
        <v>890986</v>
      </c>
      <c r="B907" t="s">
        <v>63968</v>
      </c>
    </row>
    <row r="908" spans="1:2" x14ac:dyDescent="0.2">
      <c r="A908">
        <v>893064</v>
      </c>
      <c r="B908" t="s">
        <v>63968</v>
      </c>
    </row>
    <row r="909" spans="1:2" x14ac:dyDescent="0.2">
      <c r="A909">
        <v>904627</v>
      </c>
      <c r="B909" t="s">
        <v>63968</v>
      </c>
    </row>
    <row r="910" spans="1:2" x14ac:dyDescent="0.2">
      <c r="A910">
        <v>910123</v>
      </c>
      <c r="B910" t="s">
        <v>63968</v>
      </c>
    </row>
    <row r="911" spans="1:2" x14ac:dyDescent="0.2">
      <c r="A911">
        <v>911407</v>
      </c>
      <c r="B911" t="s">
        <v>63968</v>
      </c>
    </row>
    <row r="912" spans="1:2" x14ac:dyDescent="0.2">
      <c r="A912">
        <v>930388</v>
      </c>
      <c r="B912" t="s">
        <v>63968</v>
      </c>
    </row>
    <row r="913" spans="1:2" x14ac:dyDescent="0.2">
      <c r="A913">
        <v>934169</v>
      </c>
      <c r="B913" t="s">
        <v>63968</v>
      </c>
    </row>
    <row r="914" spans="1:2" x14ac:dyDescent="0.2">
      <c r="A914">
        <v>943050</v>
      </c>
      <c r="B914" t="s">
        <v>63968</v>
      </c>
    </row>
    <row r="915" spans="1:2" x14ac:dyDescent="0.2">
      <c r="A915">
        <v>980554</v>
      </c>
      <c r="B915" t="s">
        <v>63968</v>
      </c>
    </row>
    <row r="916" spans="1:2" x14ac:dyDescent="0.2">
      <c r="A916" t="s">
        <v>64179</v>
      </c>
      <c r="B916" t="s">
        <v>63968</v>
      </c>
    </row>
    <row r="917" spans="1:2" x14ac:dyDescent="0.2">
      <c r="A917">
        <v>803968</v>
      </c>
      <c r="B917" t="s">
        <v>63968</v>
      </c>
    </row>
    <row r="918" spans="1:2" x14ac:dyDescent="0.2">
      <c r="A918">
        <v>813203</v>
      </c>
      <c r="B918" t="s">
        <v>63968</v>
      </c>
    </row>
    <row r="919" spans="1:2" x14ac:dyDescent="0.2">
      <c r="A919">
        <v>893681</v>
      </c>
      <c r="B919" t="s">
        <v>63968</v>
      </c>
    </row>
    <row r="920" spans="1:2" x14ac:dyDescent="0.2">
      <c r="A920" t="s">
        <v>64180</v>
      </c>
      <c r="B920" t="s">
        <v>63968</v>
      </c>
    </row>
    <row r="921" spans="1:2" x14ac:dyDescent="0.2">
      <c r="A921" t="s">
        <v>64181</v>
      </c>
      <c r="B921" t="s">
        <v>63968</v>
      </c>
    </row>
    <row r="922" spans="1:2" x14ac:dyDescent="0.2">
      <c r="A922">
        <v>666454</v>
      </c>
      <c r="B922" t="s">
        <v>63968</v>
      </c>
    </row>
    <row r="923" spans="1:2" x14ac:dyDescent="0.2">
      <c r="A923" t="s">
        <v>64182</v>
      </c>
      <c r="B923" t="s">
        <v>63968</v>
      </c>
    </row>
    <row r="924" spans="1:2" x14ac:dyDescent="0.2">
      <c r="A924">
        <v>834041</v>
      </c>
      <c r="B924" t="s">
        <v>63968</v>
      </c>
    </row>
    <row r="925" spans="1:2" x14ac:dyDescent="0.2">
      <c r="A925" t="s">
        <v>64183</v>
      </c>
      <c r="B925" t="s">
        <v>63968</v>
      </c>
    </row>
    <row r="926" spans="1:2" x14ac:dyDescent="0.2">
      <c r="A926">
        <v>920959</v>
      </c>
      <c r="B926" t="s">
        <v>63968</v>
      </c>
    </row>
    <row r="927" spans="1:2" x14ac:dyDescent="0.2">
      <c r="A927">
        <v>934342</v>
      </c>
      <c r="B927" t="s">
        <v>63968</v>
      </c>
    </row>
    <row r="928" spans="1:2" x14ac:dyDescent="0.2">
      <c r="A928">
        <v>980065</v>
      </c>
      <c r="B928" t="s">
        <v>63968</v>
      </c>
    </row>
    <row r="929" spans="1:2" x14ac:dyDescent="0.2">
      <c r="A929">
        <v>2025236</v>
      </c>
      <c r="B929" t="s">
        <v>63968</v>
      </c>
    </row>
    <row r="930" spans="1:2" x14ac:dyDescent="0.2">
      <c r="A930">
        <v>2046205</v>
      </c>
      <c r="B930" t="s">
        <v>63968</v>
      </c>
    </row>
    <row r="931" spans="1:2" x14ac:dyDescent="0.2">
      <c r="A931" t="s">
        <v>64184</v>
      </c>
      <c r="B931" t="s">
        <v>63968</v>
      </c>
    </row>
    <row r="932" spans="1:2" x14ac:dyDescent="0.2">
      <c r="A932">
        <v>833476</v>
      </c>
      <c r="B932" t="s">
        <v>63968</v>
      </c>
    </row>
    <row r="933" spans="1:2" x14ac:dyDescent="0.2">
      <c r="A933" t="s">
        <v>64185</v>
      </c>
      <c r="B933" t="s">
        <v>63968</v>
      </c>
    </row>
    <row r="934" spans="1:2" x14ac:dyDescent="0.2">
      <c r="A934">
        <v>851084</v>
      </c>
      <c r="B934" t="s">
        <v>63968</v>
      </c>
    </row>
    <row r="935" spans="1:2" x14ac:dyDescent="0.2">
      <c r="A935">
        <v>893091</v>
      </c>
      <c r="B935" t="s">
        <v>63968</v>
      </c>
    </row>
    <row r="936" spans="1:2" x14ac:dyDescent="0.2">
      <c r="A936" t="s">
        <v>64186</v>
      </c>
      <c r="B936" t="s">
        <v>63968</v>
      </c>
    </row>
    <row r="937" spans="1:2" x14ac:dyDescent="0.2">
      <c r="A937">
        <v>924459</v>
      </c>
      <c r="B937" t="s">
        <v>63968</v>
      </c>
    </row>
    <row r="938" spans="1:2" x14ac:dyDescent="0.2">
      <c r="A938">
        <v>924720</v>
      </c>
      <c r="B938" t="s">
        <v>63968</v>
      </c>
    </row>
    <row r="939" spans="1:2" x14ac:dyDescent="0.2">
      <c r="A939">
        <v>950741</v>
      </c>
      <c r="B939" t="s">
        <v>63968</v>
      </c>
    </row>
    <row r="940" spans="1:2" x14ac:dyDescent="0.2">
      <c r="A940">
        <v>960556</v>
      </c>
      <c r="B940" t="s">
        <v>63968</v>
      </c>
    </row>
    <row r="941" spans="1:2" x14ac:dyDescent="0.2">
      <c r="A941" t="s">
        <v>64187</v>
      </c>
      <c r="B941" t="s">
        <v>63968</v>
      </c>
    </row>
    <row r="942" spans="1:2" x14ac:dyDescent="0.2">
      <c r="A942">
        <v>2041021</v>
      </c>
      <c r="B942" t="s">
        <v>63968</v>
      </c>
    </row>
    <row r="943" spans="1:2" x14ac:dyDescent="0.2">
      <c r="A943">
        <v>2052046</v>
      </c>
      <c r="B943" t="s">
        <v>63968</v>
      </c>
    </row>
    <row r="944" spans="1:2" x14ac:dyDescent="0.2">
      <c r="A944">
        <v>2073966</v>
      </c>
      <c r="B944" t="s">
        <v>63968</v>
      </c>
    </row>
    <row r="945" spans="1:2" x14ac:dyDescent="0.2">
      <c r="A945" s="429" t="s">
        <v>64188</v>
      </c>
      <c r="B945" t="s">
        <v>63968</v>
      </c>
    </row>
    <row r="946" spans="1:2" x14ac:dyDescent="0.2">
      <c r="A946">
        <v>813982</v>
      </c>
      <c r="B946" t="s">
        <v>63968</v>
      </c>
    </row>
    <row r="947" spans="1:2" x14ac:dyDescent="0.2">
      <c r="A947">
        <v>814037</v>
      </c>
      <c r="B947" t="s">
        <v>63968</v>
      </c>
    </row>
    <row r="948" spans="1:2" x14ac:dyDescent="0.2">
      <c r="A948" t="s">
        <v>64189</v>
      </c>
      <c r="B948" t="s">
        <v>63968</v>
      </c>
    </row>
    <row r="949" spans="1:2" x14ac:dyDescent="0.2">
      <c r="A949">
        <v>930775</v>
      </c>
      <c r="B949" t="s">
        <v>63968</v>
      </c>
    </row>
    <row r="950" spans="1:2" x14ac:dyDescent="0.2">
      <c r="A950">
        <v>930830</v>
      </c>
      <c r="B950" t="s">
        <v>63968</v>
      </c>
    </row>
    <row r="951" spans="1:2" x14ac:dyDescent="0.2">
      <c r="A951">
        <v>853482</v>
      </c>
      <c r="B951" t="s">
        <v>63968</v>
      </c>
    </row>
    <row r="952" spans="1:2" x14ac:dyDescent="0.2">
      <c r="A952">
        <v>884289</v>
      </c>
      <c r="B952" t="s">
        <v>63968</v>
      </c>
    </row>
    <row r="953" spans="1:2" x14ac:dyDescent="0.2">
      <c r="A953">
        <v>853147</v>
      </c>
      <c r="B953" t="s">
        <v>63968</v>
      </c>
    </row>
    <row r="954" spans="1:2" x14ac:dyDescent="0.2">
      <c r="A954">
        <v>870115</v>
      </c>
      <c r="B954" t="s">
        <v>63968</v>
      </c>
    </row>
    <row r="955" spans="1:2" x14ac:dyDescent="0.2">
      <c r="A955">
        <v>920096</v>
      </c>
      <c r="B955" t="s">
        <v>63968</v>
      </c>
    </row>
    <row r="956" spans="1:2" x14ac:dyDescent="0.2">
      <c r="A956">
        <v>673915</v>
      </c>
      <c r="B956" t="s">
        <v>63968</v>
      </c>
    </row>
    <row r="957" spans="1:2" x14ac:dyDescent="0.2">
      <c r="A957" t="s">
        <v>64190</v>
      </c>
      <c r="B957" t="s">
        <v>63968</v>
      </c>
    </row>
    <row r="958" spans="1:2" x14ac:dyDescent="0.2">
      <c r="A958" t="s">
        <v>64191</v>
      </c>
      <c r="B958" t="s">
        <v>63968</v>
      </c>
    </row>
    <row r="959" spans="1:2" x14ac:dyDescent="0.2">
      <c r="A959" s="429" t="s">
        <v>64192</v>
      </c>
      <c r="B959" t="s">
        <v>63968</v>
      </c>
    </row>
    <row r="960" spans="1:2" x14ac:dyDescent="0.2">
      <c r="A960">
        <v>860717</v>
      </c>
      <c r="B960" t="s">
        <v>63968</v>
      </c>
    </row>
    <row r="961" spans="1:2" x14ac:dyDescent="0.2">
      <c r="A961">
        <v>865187</v>
      </c>
      <c r="B961" t="s">
        <v>63968</v>
      </c>
    </row>
    <row r="962" spans="1:2" x14ac:dyDescent="0.2">
      <c r="A962" t="s">
        <v>64193</v>
      </c>
      <c r="B962" t="s">
        <v>63968</v>
      </c>
    </row>
    <row r="963" spans="1:2" x14ac:dyDescent="0.2">
      <c r="A963">
        <v>813470</v>
      </c>
      <c r="B963" t="s">
        <v>63968</v>
      </c>
    </row>
    <row r="964" spans="1:2" x14ac:dyDescent="0.2">
      <c r="A964">
        <v>900477</v>
      </c>
      <c r="B964" t="s">
        <v>63968</v>
      </c>
    </row>
    <row r="965" spans="1:2" x14ac:dyDescent="0.2">
      <c r="A965">
        <v>930639</v>
      </c>
      <c r="B965" t="s">
        <v>63968</v>
      </c>
    </row>
    <row r="966" spans="1:2" x14ac:dyDescent="0.2">
      <c r="A966">
        <v>950400</v>
      </c>
      <c r="B966" t="s">
        <v>63968</v>
      </c>
    </row>
    <row r="967" spans="1:2" x14ac:dyDescent="0.2">
      <c r="A967" t="s">
        <v>64194</v>
      </c>
      <c r="B967" t="s">
        <v>63968</v>
      </c>
    </row>
    <row r="968" spans="1:2" x14ac:dyDescent="0.2">
      <c r="A968" t="s">
        <v>64195</v>
      </c>
      <c r="B968" t="s">
        <v>63968</v>
      </c>
    </row>
    <row r="969" spans="1:2" x14ac:dyDescent="0.2">
      <c r="A969">
        <v>840846</v>
      </c>
      <c r="B969" t="s">
        <v>63968</v>
      </c>
    </row>
    <row r="970" spans="1:2" x14ac:dyDescent="0.2">
      <c r="A970">
        <v>870960</v>
      </c>
      <c r="B970" t="s">
        <v>63968</v>
      </c>
    </row>
    <row r="971" spans="1:2" x14ac:dyDescent="0.2">
      <c r="A971">
        <v>970729</v>
      </c>
      <c r="B971" t="s">
        <v>63968</v>
      </c>
    </row>
    <row r="972" spans="1:2" x14ac:dyDescent="0.2">
      <c r="A972">
        <v>813499</v>
      </c>
      <c r="B972" t="s">
        <v>63968</v>
      </c>
    </row>
    <row r="973" spans="1:2" x14ac:dyDescent="0.2">
      <c r="A973">
        <v>813575</v>
      </c>
      <c r="B973" t="s">
        <v>63968</v>
      </c>
    </row>
    <row r="974" spans="1:2" x14ac:dyDescent="0.2">
      <c r="A974">
        <v>854842</v>
      </c>
      <c r="B974" t="s">
        <v>63968</v>
      </c>
    </row>
    <row r="975" spans="1:2" x14ac:dyDescent="0.2">
      <c r="A975">
        <v>870342</v>
      </c>
      <c r="B975" t="s">
        <v>63968</v>
      </c>
    </row>
    <row r="976" spans="1:2" x14ac:dyDescent="0.2">
      <c r="A976">
        <v>871217</v>
      </c>
      <c r="B976" t="s">
        <v>63968</v>
      </c>
    </row>
    <row r="977" spans="1:2" x14ac:dyDescent="0.2">
      <c r="A977">
        <v>890414</v>
      </c>
      <c r="B977" t="s">
        <v>63968</v>
      </c>
    </row>
    <row r="978" spans="1:2" x14ac:dyDescent="0.2">
      <c r="A978">
        <v>890884</v>
      </c>
      <c r="B978" t="s">
        <v>63968</v>
      </c>
    </row>
    <row r="979" spans="1:2" x14ac:dyDescent="0.2">
      <c r="A979">
        <v>903902</v>
      </c>
      <c r="B979" t="s">
        <v>63968</v>
      </c>
    </row>
    <row r="980" spans="1:2" x14ac:dyDescent="0.2">
      <c r="A980">
        <v>904362</v>
      </c>
      <c r="B980" t="s">
        <v>63968</v>
      </c>
    </row>
    <row r="981" spans="1:2" x14ac:dyDescent="0.2">
      <c r="A981">
        <v>921255</v>
      </c>
      <c r="B981" t="s">
        <v>63968</v>
      </c>
    </row>
    <row r="982" spans="1:2" x14ac:dyDescent="0.2">
      <c r="A982">
        <v>941000</v>
      </c>
      <c r="B982" t="s">
        <v>63968</v>
      </c>
    </row>
    <row r="983" spans="1:2" x14ac:dyDescent="0.2">
      <c r="A983">
        <v>854419</v>
      </c>
      <c r="B983" t="s">
        <v>63968</v>
      </c>
    </row>
    <row r="984" spans="1:2" x14ac:dyDescent="0.2">
      <c r="A984">
        <v>864408</v>
      </c>
      <c r="B984" t="s">
        <v>63968</v>
      </c>
    </row>
    <row r="985" spans="1:2" x14ac:dyDescent="0.2">
      <c r="A985">
        <v>930017</v>
      </c>
      <c r="B985" t="s">
        <v>63968</v>
      </c>
    </row>
    <row r="986" spans="1:2" x14ac:dyDescent="0.2">
      <c r="A986">
        <v>935020</v>
      </c>
      <c r="B986" t="s">
        <v>63968</v>
      </c>
    </row>
    <row r="987" spans="1:2" x14ac:dyDescent="0.2">
      <c r="A987" t="s">
        <v>64196</v>
      </c>
      <c r="B987" t="s">
        <v>63968</v>
      </c>
    </row>
    <row r="988" spans="1:2" x14ac:dyDescent="0.2">
      <c r="A988">
        <v>670837</v>
      </c>
      <c r="B988" t="s">
        <v>63968</v>
      </c>
    </row>
    <row r="989" spans="1:2" x14ac:dyDescent="0.2">
      <c r="A989">
        <v>871045</v>
      </c>
      <c r="B989" t="s">
        <v>63968</v>
      </c>
    </row>
    <row r="990" spans="1:2" x14ac:dyDescent="0.2">
      <c r="A990">
        <v>901234</v>
      </c>
      <c r="B990" t="s">
        <v>63968</v>
      </c>
    </row>
    <row r="991" spans="1:2" x14ac:dyDescent="0.2">
      <c r="A991">
        <v>910457</v>
      </c>
      <c r="B991" t="s">
        <v>63968</v>
      </c>
    </row>
    <row r="992" spans="1:2" x14ac:dyDescent="0.2">
      <c r="A992">
        <v>934492</v>
      </c>
      <c r="B992" t="s">
        <v>63968</v>
      </c>
    </row>
    <row r="993" spans="1:2" x14ac:dyDescent="0.2">
      <c r="A993">
        <v>863826</v>
      </c>
      <c r="B993" t="s">
        <v>63968</v>
      </c>
    </row>
    <row r="994" spans="1:2" x14ac:dyDescent="0.2">
      <c r="A994">
        <v>920312</v>
      </c>
      <c r="B994" t="s">
        <v>63968</v>
      </c>
    </row>
    <row r="995" spans="1:2" x14ac:dyDescent="0.2">
      <c r="A995">
        <v>920320</v>
      </c>
      <c r="B995" t="s">
        <v>63968</v>
      </c>
    </row>
    <row r="996" spans="1:2" x14ac:dyDescent="0.2">
      <c r="A996">
        <v>943021</v>
      </c>
      <c r="B996" t="s">
        <v>63968</v>
      </c>
    </row>
    <row r="997" spans="1:2" x14ac:dyDescent="0.2">
      <c r="A997" t="s">
        <v>64197</v>
      </c>
      <c r="B997" t="s">
        <v>63968</v>
      </c>
    </row>
    <row r="998" spans="1:2" x14ac:dyDescent="0.2">
      <c r="A998">
        <v>671886</v>
      </c>
      <c r="B998" t="s">
        <v>63968</v>
      </c>
    </row>
    <row r="999" spans="1:2" x14ac:dyDescent="0.2">
      <c r="A999" t="s">
        <v>64198</v>
      </c>
      <c r="B999" t="s">
        <v>63968</v>
      </c>
    </row>
    <row r="1000" spans="1:2" x14ac:dyDescent="0.2">
      <c r="A1000">
        <v>860311</v>
      </c>
      <c r="B1000" t="s">
        <v>63968</v>
      </c>
    </row>
    <row r="1001" spans="1:2" x14ac:dyDescent="0.2">
      <c r="A1001">
        <v>880228</v>
      </c>
      <c r="B1001" t="s">
        <v>63968</v>
      </c>
    </row>
    <row r="1002" spans="1:2" x14ac:dyDescent="0.2">
      <c r="A1002">
        <v>893552</v>
      </c>
      <c r="B1002" t="s">
        <v>63968</v>
      </c>
    </row>
    <row r="1003" spans="1:2" x14ac:dyDescent="0.2">
      <c r="A1003">
        <v>921101</v>
      </c>
      <c r="B1003" t="s">
        <v>63968</v>
      </c>
    </row>
    <row r="1004" spans="1:2" x14ac:dyDescent="0.2">
      <c r="A1004">
        <v>833804</v>
      </c>
      <c r="B1004" t="s">
        <v>63968</v>
      </c>
    </row>
    <row r="1005" spans="1:2" x14ac:dyDescent="0.2">
      <c r="A1005">
        <v>844723</v>
      </c>
      <c r="B1005" t="s">
        <v>63968</v>
      </c>
    </row>
    <row r="1006" spans="1:2" x14ac:dyDescent="0.2">
      <c r="A1006">
        <v>853151</v>
      </c>
      <c r="B1006" t="s">
        <v>63968</v>
      </c>
    </row>
    <row r="1007" spans="1:2" x14ac:dyDescent="0.2">
      <c r="A1007">
        <v>874395</v>
      </c>
      <c r="B1007" t="s">
        <v>63968</v>
      </c>
    </row>
    <row r="1008" spans="1:2" x14ac:dyDescent="0.2">
      <c r="A1008">
        <v>910883</v>
      </c>
      <c r="B1008" t="s">
        <v>63968</v>
      </c>
    </row>
    <row r="1009" spans="1:2" x14ac:dyDescent="0.2">
      <c r="A1009">
        <v>934203</v>
      </c>
      <c r="B1009" t="s">
        <v>63968</v>
      </c>
    </row>
    <row r="1010" spans="1:2" x14ac:dyDescent="0.2">
      <c r="A1010" t="s">
        <v>64199</v>
      </c>
      <c r="B1010" t="s">
        <v>63968</v>
      </c>
    </row>
    <row r="1011" spans="1:2" x14ac:dyDescent="0.2">
      <c r="A1011" t="s">
        <v>64200</v>
      </c>
      <c r="B1011" t="s">
        <v>63968</v>
      </c>
    </row>
    <row r="1012" spans="1:2" x14ac:dyDescent="0.2">
      <c r="A1012" t="s">
        <v>64201</v>
      </c>
      <c r="B1012" t="s">
        <v>63968</v>
      </c>
    </row>
    <row r="1013" spans="1:2" x14ac:dyDescent="0.2">
      <c r="A1013">
        <v>830527</v>
      </c>
      <c r="B1013" t="s">
        <v>63968</v>
      </c>
    </row>
    <row r="1014" spans="1:2" x14ac:dyDescent="0.2">
      <c r="A1014" s="429" t="s">
        <v>64202</v>
      </c>
      <c r="B1014" t="s">
        <v>63968</v>
      </c>
    </row>
    <row r="1015" spans="1:2" x14ac:dyDescent="0.2">
      <c r="A1015" t="s">
        <v>64203</v>
      </c>
      <c r="B1015" t="s">
        <v>63968</v>
      </c>
    </row>
    <row r="1016" spans="1:2" x14ac:dyDescent="0.2">
      <c r="A1016" s="429" t="s">
        <v>64204</v>
      </c>
      <c r="B1016" t="s">
        <v>63968</v>
      </c>
    </row>
    <row r="1017" spans="1:2" x14ac:dyDescent="0.2">
      <c r="A1017">
        <v>853895</v>
      </c>
      <c r="B1017" t="s">
        <v>63968</v>
      </c>
    </row>
    <row r="1018" spans="1:2" x14ac:dyDescent="0.2">
      <c r="A1018">
        <v>854124</v>
      </c>
      <c r="B1018" t="s">
        <v>63968</v>
      </c>
    </row>
    <row r="1019" spans="1:2" x14ac:dyDescent="0.2">
      <c r="A1019">
        <v>873439</v>
      </c>
      <c r="B1019" t="s">
        <v>63968</v>
      </c>
    </row>
    <row r="1020" spans="1:2" x14ac:dyDescent="0.2">
      <c r="A1020" t="s">
        <v>64205</v>
      </c>
      <c r="B1020" t="s">
        <v>63968</v>
      </c>
    </row>
    <row r="1021" spans="1:2" x14ac:dyDescent="0.2">
      <c r="A1021" s="429" t="s">
        <v>64206</v>
      </c>
      <c r="B1021" t="s">
        <v>63968</v>
      </c>
    </row>
    <row r="1022" spans="1:2" x14ac:dyDescent="0.2">
      <c r="A1022">
        <v>910485</v>
      </c>
      <c r="B1022" t="s">
        <v>63968</v>
      </c>
    </row>
    <row r="1023" spans="1:2" x14ac:dyDescent="0.2">
      <c r="A1023" t="s">
        <v>64207</v>
      </c>
      <c r="B1023" t="s">
        <v>63968</v>
      </c>
    </row>
    <row r="1024" spans="1:2" x14ac:dyDescent="0.2">
      <c r="A1024">
        <v>940096</v>
      </c>
      <c r="B1024" t="s">
        <v>63968</v>
      </c>
    </row>
    <row r="1025" spans="1:2" x14ac:dyDescent="0.2">
      <c r="A1025">
        <v>950470</v>
      </c>
      <c r="B1025" t="s">
        <v>63968</v>
      </c>
    </row>
    <row r="1026" spans="1:2" x14ac:dyDescent="0.2">
      <c r="A1026">
        <v>960800</v>
      </c>
      <c r="B1026" t="s">
        <v>63968</v>
      </c>
    </row>
    <row r="1027" spans="1:2" x14ac:dyDescent="0.2">
      <c r="A1027">
        <v>980843</v>
      </c>
      <c r="B1027" t="s">
        <v>63968</v>
      </c>
    </row>
    <row r="1028" spans="1:2" x14ac:dyDescent="0.2">
      <c r="A1028" t="s">
        <v>64208</v>
      </c>
      <c r="B1028" t="s">
        <v>63968</v>
      </c>
    </row>
    <row r="1029" spans="1:2" x14ac:dyDescent="0.2">
      <c r="A1029" t="s">
        <v>64209</v>
      </c>
      <c r="B1029" t="s">
        <v>63968</v>
      </c>
    </row>
    <row r="1030" spans="1:2" x14ac:dyDescent="0.2">
      <c r="A1030">
        <v>864161</v>
      </c>
      <c r="B1030" t="s">
        <v>63968</v>
      </c>
    </row>
    <row r="1031" spans="1:2" x14ac:dyDescent="0.2">
      <c r="A1031">
        <v>884137</v>
      </c>
      <c r="B1031" t="s">
        <v>63968</v>
      </c>
    </row>
    <row r="1032" spans="1:2" x14ac:dyDescent="0.2">
      <c r="A1032">
        <v>914354</v>
      </c>
      <c r="B1032" t="s">
        <v>63968</v>
      </c>
    </row>
    <row r="1033" spans="1:2" x14ac:dyDescent="0.2">
      <c r="A1033">
        <v>930252</v>
      </c>
      <c r="B1033" t="s">
        <v>63968</v>
      </c>
    </row>
    <row r="1034" spans="1:2" x14ac:dyDescent="0.2">
      <c r="A1034">
        <v>971014</v>
      </c>
      <c r="B1034" t="s">
        <v>63968</v>
      </c>
    </row>
    <row r="1035" spans="1:2" x14ac:dyDescent="0.2">
      <c r="A1035" s="429" t="s">
        <v>64210</v>
      </c>
      <c r="B1035" t="s">
        <v>63968</v>
      </c>
    </row>
    <row r="1036" spans="1:2" x14ac:dyDescent="0.2">
      <c r="A1036">
        <v>823720</v>
      </c>
      <c r="B1036" t="s">
        <v>63968</v>
      </c>
    </row>
    <row r="1037" spans="1:2" x14ac:dyDescent="0.2">
      <c r="A1037">
        <v>834416</v>
      </c>
      <c r="B1037" t="s">
        <v>63968</v>
      </c>
    </row>
    <row r="1038" spans="1:2" x14ac:dyDescent="0.2">
      <c r="A1038">
        <v>871567</v>
      </c>
      <c r="B1038" t="s">
        <v>63968</v>
      </c>
    </row>
    <row r="1039" spans="1:2" x14ac:dyDescent="0.2">
      <c r="A1039">
        <v>931210</v>
      </c>
      <c r="B1039" t="s">
        <v>63968</v>
      </c>
    </row>
    <row r="1040" spans="1:2" x14ac:dyDescent="0.2">
      <c r="A1040">
        <v>940983</v>
      </c>
      <c r="B1040" t="s">
        <v>63968</v>
      </c>
    </row>
    <row r="1041" spans="1:2" x14ac:dyDescent="0.2">
      <c r="A1041" t="s">
        <v>64022</v>
      </c>
      <c r="B1041" t="s">
        <v>63968</v>
      </c>
    </row>
    <row r="1042" spans="1:2" x14ac:dyDescent="0.2">
      <c r="A1042" t="s">
        <v>64211</v>
      </c>
      <c r="B1042" t="s">
        <v>63968</v>
      </c>
    </row>
    <row r="1043" spans="1:2" x14ac:dyDescent="0.2">
      <c r="A1043" s="429" t="s">
        <v>64202</v>
      </c>
      <c r="B1043" t="s">
        <v>63968</v>
      </c>
    </row>
    <row r="1044" spans="1:2" x14ac:dyDescent="0.2">
      <c r="A1044" t="s">
        <v>64212</v>
      </c>
      <c r="B1044" t="s">
        <v>63968</v>
      </c>
    </row>
    <row r="1045" spans="1:2" x14ac:dyDescent="0.2">
      <c r="A1045">
        <v>893959</v>
      </c>
      <c r="B1045" t="s">
        <v>63968</v>
      </c>
    </row>
    <row r="1046" spans="1:2" x14ac:dyDescent="0.2">
      <c r="A1046">
        <v>924147</v>
      </c>
      <c r="B1046" t="s">
        <v>63968</v>
      </c>
    </row>
    <row r="1047" spans="1:2" x14ac:dyDescent="0.2">
      <c r="A1047">
        <v>930140</v>
      </c>
      <c r="B1047" t="s">
        <v>63968</v>
      </c>
    </row>
    <row r="1048" spans="1:2" x14ac:dyDescent="0.2">
      <c r="A1048">
        <v>2065283</v>
      </c>
      <c r="B1048" t="s">
        <v>63968</v>
      </c>
    </row>
    <row r="1049" spans="1:2" x14ac:dyDescent="0.2">
      <c r="A1049">
        <v>657345</v>
      </c>
      <c r="B1049" t="s">
        <v>63968</v>
      </c>
    </row>
    <row r="1050" spans="1:2" x14ac:dyDescent="0.2">
      <c r="A1050">
        <v>673898</v>
      </c>
      <c r="B1050" t="s">
        <v>63968</v>
      </c>
    </row>
    <row r="1051" spans="1:2" x14ac:dyDescent="0.2">
      <c r="A1051">
        <v>813527</v>
      </c>
      <c r="B1051" t="s">
        <v>63968</v>
      </c>
    </row>
    <row r="1052" spans="1:2" x14ac:dyDescent="0.2">
      <c r="A1052">
        <v>934793</v>
      </c>
      <c r="B1052" t="s">
        <v>63968</v>
      </c>
    </row>
    <row r="1053" spans="1:2" x14ac:dyDescent="0.2">
      <c r="A1053" t="s">
        <v>64199</v>
      </c>
      <c r="B1053" t="s">
        <v>63968</v>
      </c>
    </row>
    <row r="1054" spans="1:2" x14ac:dyDescent="0.2">
      <c r="A1054">
        <v>820758</v>
      </c>
      <c r="B1054" t="s">
        <v>63968</v>
      </c>
    </row>
    <row r="1055" spans="1:2" x14ac:dyDescent="0.2">
      <c r="A1055" t="s">
        <v>64213</v>
      </c>
      <c r="B1055" t="s">
        <v>63968</v>
      </c>
    </row>
    <row r="1056" spans="1:2" x14ac:dyDescent="0.2">
      <c r="A1056">
        <v>666898</v>
      </c>
      <c r="B1056" t="s">
        <v>63968</v>
      </c>
    </row>
    <row r="1057" spans="1:2" x14ac:dyDescent="0.2">
      <c r="A1057">
        <v>668176</v>
      </c>
      <c r="B1057" t="s">
        <v>63968</v>
      </c>
    </row>
    <row r="1058" spans="1:2" x14ac:dyDescent="0.2">
      <c r="A1058">
        <v>834425</v>
      </c>
      <c r="B1058" t="s">
        <v>63968</v>
      </c>
    </row>
    <row r="1059" spans="1:2" x14ac:dyDescent="0.2">
      <c r="A1059">
        <v>904952</v>
      </c>
      <c r="B1059" t="s">
        <v>63968</v>
      </c>
    </row>
    <row r="1060" spans="1:2" x14ac:dyDescent="0.2">
      <c r="A1060">
        <v>2065283</v>
      </c>
      <c r="B1060" t="s">
        <v>63968</v>
      </c>
    </row>
    <row r="1061" spans="1:2" x14ac:dyDescent="0.2">
      <c r="A1061">
        <v>672527</v>
      </c>
      <c r="B1061" t="s">
        <v>63968</v>
      </c>
    </row>
    <row r="1062" spans="1:2" x14ac:dyDescent="0.2">
      <c r="A1062">
        <v>673897</v>
      </c>
      <c r="B1062" t="s">
        <v>63968</v>
      </c>
    </row>
    <row r="1063" spans="1:2" x14ac:dyDescent="0.2">
      <c r="A1063">
        <v>673974</v>
      </c>
      <c r="B1063" t="s">
        <v>63968</v>
      </c>
    </row>
    <row r="1064" spans="1:2" x14ac:dyDescent="0.2">
      <c r="A1064">
        <v>865462</v>
      </c>
      <c r="B1064" t="s">
        <v>63968</v>
      </c>
    </row>
    <row r="1065" spans="1:2" x14ac:dyDescent="0.2">
      <c r="A1065" t="s">
        <v>64208</v>
      </c>
      <c r="B1065" t="s">
        <v>63968</v>
      </c>
    </row>
    <row r="1066" spans="1:2" x14ac:dyDescent="0.2">
      <c r="A1066" t="s">
        <v>64214</v>
      </c>
      <c r="B1066" t="s">
        <v>63968</v>
      </c>
    </row>
    <row r="1067" spans="1:2" x14ac:dyDescent="0.2">
      <c r="A1067" t="s">
        <v>64215</v>
      </c>
      <c r="B1067" t="s">
        <v>63968</v>
      </c>
    </row>
    <row r="1068" spans="1:2" x14ac:dyDescent="0.2">
      <c r="A1068">
        <v>933371</v>
      </c>
      <c r="B1068" t="s">
        <v>63968</v>
      </c>
    </row>
    <row r="1069" spans="1:2" x14ac:dyDescent="0.2">
      <c r="A1069">
        <v>943361</v>
      </c>
      <c r="B1069" t="s">
        <v>63968</v>
      </c>
    </row>
    <row r="1070" spans="1:2" x14ac:dyDescent="0.2">
      <c r="A1070">
        <v>960803</v>
      </c>
      <c r="B1070" t="s">
        <v>63968</v>
      </c>
    </row>
    <row r="1071" spans="1:2" x14ac:dyDescent="0.2">
      <c r="A1071">
        <v>672273</v>
      </c>
      <c r="B1071" t="s">
        <v>63968</v>
      </c>
    </row>
    <row r="1072" spans="1:2" x14ac:dyDescent="0.2">
      <c r="A1072">
        <v>861613</v>
      </c>
      <c r="B1072" t="s">
        <v>63968</v>
      </c>
    </row>
    <row r="1073" spans="1:2" x14ac:dyDescent="0.2">
      <c r="A1073">
        <v>341299</v>
      </c>
      <c r="B1073" t="s">
        <v>63968</v>
      </c>
    </row>
    <row r="1074" spans="1:2" x14ac:dyDescent="0.2">
      <c r="A1074" s="429" t="s">
        <v>64216</v>
      </c>
      <c r="B1074" t="s">
        <v>63968</v>
      </c>
    </row>
    <row r="1075" spans="1:2" x14ac:dyDescent="0.2">
      <c r="A1075">
        <v>913110</v>
      </c>
      <c r="B1075" t="s">
        <v>63968</v>
      </c>
    </row>
    <row r="1076" spans="1:2" x14ac:dyDescent="0.2">
      <c r="A1076">
        <v>672015</v>
      </c>
      <c r="B1076" t="s">
        <v>63968</v>
      </c>
    </row>
    <row r="1077" spans="1:2" x14ac:dyDescent="0.2">
      <c r="A1077">
        <v>672788</v>
      </c>
      <c r="B1077" t="s">
        <v>63968</v>
      </c>
    </row>
    <row r="1078" spans="1:2" x14ac:dyDescent="0.2">
      <c r="A1078" t="s">
        <v>64217</v>
      </c>
      <c r="B1078" t="s">
        <v>63968</v>
      </c>
    </row>
    <row r="1079" spans="1:2" x14ac:dyDescent="0.2">
      <c r="A1079">
        <v>935168</v>
      </c>
      <c r="B1079" t="s">
        <v>63968</v>
      </c>
    </row>
    <row r="1080" spans="1:2" x14ac:dyDescent="0.2">
      <c r="A1080">
        <v>2020730</v>
      </c>
      <c r="B1080" t="s">
        <v>63968</v>
      </c>
    </row>
    <row r="1081" spans="1:2" x14ac:dyDescent="0.2">
      <c r="A1081" t="s">
        <v>64218</v>
      </c>
      <c r="B1081" t="s">
        <v>63968</v>
      </c>
    </row>
    <row r="1082" spans="1:2" x14ac:dyDescent="0.2">
      <c r="A1082">
        <v>803363</v>
      </c>
      <c r="B1082" t="s">
        <v>63968</v>
      </c>
    </row>
    <row r="1083" spans="1:2" x14ac:dyDescent="0.2">
      <c r="A1083">
        <v>823299</v>
      </c>
      <c r="B1083" t="s">
        <v>63968</v>
      </c>
    </row>
    <row r="1084" spans="1:2" x14ac:dyDescent="0.2">
      <c r="A1084">
        <v>874058</v>
      </c>
      <c r="B1084" t="s">
        <v>63968</v>
      </c>
    </row>
    <row r="1085" spans="1:2" x14ac:dyDescent="0.2">
      <c r="A1085">
        <v>910391</v>
      </c>
      <c r="B1085" t="s">
        <v>63968</v>
      </c>
    </row>
    <row r="1086" spans="1:2" x14ac:dyDescent="0.2">
      <c r="A1086">
        <v>935272</v>
      </c>
      <c r="B1086" t="s">
        <v>63968</v>
      </c>
    </row>
    <row r="1087" spans="1:2" x14ac:dyDescent="0.2">
      <c r="A1087">
        <v>943697</v>
      </c>
      <c r="B1087" t="s">
        <v>63968</v>
      </c>
    </row>
    <row r="1088" spans="1:2" x14ac:dyDescent="0.2">
      <c r="A1088">
        <v>970171</v>
      </c>
      <c r="B1088" t="s">
        <v>63968</v>
      </c>
    </row>
    <row r="1089" spans="1:2" x14ac:dyDescent="0.2">
      <c r="A1089">
        <v>970847</v>
      </c>
      <c r="B1089" t="s">
        <v>63968</v>
      </c>
    </row>
    <row r="1090" spans="1:2" x14ac:dyDescent="0.2">
      <c r="A1090">
        <v>980131</v>
      </c>
      <c r="B1090" t="s">
        <v>63968</v>
      </c>
    </row>
    <row r="1091" spans="1:2" x14ac:dyDescent="0.2">
      <c r="A1091" t="s">
        <v>64219</v>
      </c>
      <c r="B1091" t="s">
        <v>63968</v>
      </c>
    </row>
    <row r="1092" spans="1:2" x14ac:dyDescent="0.2">
      <c r="A1092">
        <v>341771</v>
      </c>
      <c r="B1092" t="s">
        <v>63968</v>
      </c>
    </row>
    <row r="1093" spans="1:2" x14ac:dyDescent="0.2">
      <c r="A1093" t="s">
        <v>64220</v>
      </c>
      <c r="B1093" t="s">
        <v>63968</v>
      </c>
    </row>
    <row r="1094" spans="1:2" x14ac:dyDescent="0.2">
      <c r="A1094">
        <v>871352</v>
      </c>
      <c r="B1094" t="s">
        <v>63968</v>
      </c>
    </row>
    <row r="1095" spans="1:2" x14ac:dyDescent="0.2">
      <c r="A1095">
        <v>881122</v>
      </c>
      <c r="B1095" t="s">
        <v>63968</v>
      </c>
    </row>
    <row r="1096" spans="1:2" x14ac:dyDescent="0.2">
      <c r="A1096">
        <v>883065</v>
      </c>
      <c r="B1096" t="s">
        <v>63968</v>
      </c>
    </row>
    <row r="1097" spans="1:2" x14ac:dyDescent="0.2">
      <c r="A1097" t="s">
        <v>64221</v>
      </c>
      <c r="B1097" t="s">
        <v>63968</v>
      </c>
    </row>
    <row r="1098" spans="1:2" x14ac:dyDescent="0.2">
      <c r="A1098">
        <v>910266</v>
      </c>
      <c r="B1098" t="s">
        <v>63968</v>
      </c>
    </row>
    <row r="1099" spans="1:2" x14ac:dyDescent="0.2">
      <c r="A1099">
        <v>913694</v>
      </c>
      <c r="B1099" t="s">
        <v>63968</v>
      </c>
    </row>
    <row r="1100" spans="1:2" x14ac:dyDescent="0.2">
      <c r="A1100">
        <v>924186</v>
      </c>
      <c r="B1100" t="s">
        <v>63968</v>
      </c>
    </row>
    <row r="1101" spans="1:2" x14ac:dyDescent="0.2">
      <c r="A1101">
        <v>950161</v>
      </c>
      <c r="B1101" t="s">
        <v>63968</v>
      </c>
    </row>
    <row r="1102" spans="1:2" x14ac:dyDescent="0.2">
      <c r="A1102">
        <v>970798</v>
      </c>
      <c r="B1102" t="s">
        <v>63968</v>
      </c>
    </row>
    <row r="1103" spans="1:2" x14ac:dyDescent="0.2">
      <c r="A1103">
        <v>980677</v>
      </c>
      <c r="B1103" t="s">
        <v>63968</v>
      </c>
    </row>
    <row r="1104" spans="1:2" x14ac:dyDescent="0.2">
      <c r="A1104">
        <v>337803</v>
      </c>
      <c r="B1104" t="s">
        <v>63968</v>
      </c>
    </row>
    <row r="1105" spans="1:2" x14ac:dyDescent="0.2">
      <c r="A1105">
        <v>824364</v>
      </c>
      <c r="B1105" t="s">
        <v>63968</v>
      </c>
    </row>
    <row r="1106" spans="1:2" x14ac:dyDescent="0.2">
      <c r="A1106">
        <v>891300</v>
      </c>
      <c r="B1106" t="s">
        <v>63968</v>
      </c>
    </row>
    <row r="1107" spans="1:2" x14ac:dyDescent="0.2">
      <c r="A1107">
        <v>904112</v>
      </c>
      <c r="B1107" t="s">
        <v>63968</v>
      </c>
    </row>
    <row r="1108" spans="1:2" x14ac:dyDescent="0.2">
      <c r="A1108">
        <v>930281</v>
      </c>
      <c r="B1108" t="s">
        <v>63968</v>
      </c>
    </row>
    <row r="1109" spans="1:2" x14ac:dyDescent="0.2">
      <c r="A1109">
        <v>990892</v>
      </c>
      <c r="B1109" t="s">
        <v>63968</v>
      </c>
    </row>
    <row r="1110" spans="1:2" x14ac:dyDescent="0.2">
      <c r="A1110">
        <v>342243</v>
      </c>
      <c r="B1110" t="s">
        <v>63968</v>
      </c>
    </row>
    <row r="1111" spans="1:2" x14ac:dyDescent="0.2">
      <c r="A1111">
        <v>813627</v>
      </c>
      <c r="B1111" t="s">
        <v>63968</v>
      </c>
    </row>
    <row r="1112" spans="1:2" x14ac:dyDescent="0.2">
      <c r="A1112">
        <v>843693</v>
      </c>
      <c r="B1112" t="s">
        <v>63968</v>
      </c>
    </row>
    <row r="1113" spans="1:2" x14ac:dyDescent="0.2">
      <c r="A1113">
        <v>874150</v>
      </c>
      <c r="B1113" t="s">
        <v>63968</v>
      </c>
    </row>
    <row r="1114" spans="1:2" x14ac:dyDescent="0.2">
      <c r="A1114">
        <v>884048</v>
      </c>
      <c r="B1114" t="s">
        <v>63968</v>
      </c>
    </row>
    <row r="1115" spans="1:2" x14ac:dyDescent="0.2">
      <c r="A1115">
        <v>890417</v>
      </c>
      <c r="B1115" t="s">
        <v>63968</v>
      </c>
    </row>
    <row r="1116" spans="1:2" x14ac:dyDescent="0.2">
      <c r="A1116">
        <v>890422</v>
      </c>
      <c r="B1116" t="s">
        <v>63968</v>
      </c>
    </row>
    <row r="1117" spans="1:2" x14ac:dyDescent="0.2">
      <c r="A1117">
        <v>893119</v>
      </c>
      <c r="B1117" t="s">
        <v>63968</v>
      </c>
    </row>
    <row r="1118" spans="1:2" x14ac:dyDescent="0.2">
      <c r="A1118">
        <v>900550</v>
      </c>
      <c r="B1118" t="s">
        <v>63968</v>
      </c>
    </row>
    <row r="1119" spans="1:2" x14ac:dyDescent="0.2">
      <c r="A1119">
        <v>943310</v>
      </c>
      <c r="B1119" t="s">
        <v>63968</v>
      </c>
    </row>
    <row r="1120" spans="1:2" x14ac:dyDescent="0.2">
      <c r="A1120">
        <v>943312</v>
      </c>
      <c r="B1120" t="s">
        <v>63968</v>
      </c>
    </row>
    <row r="1121" spans="1:2" x14ac:dyDescent="0.2">
      <c r="A1121" t="s">
        <v>64222</v>
      </c>
      <c r="B1121" t="s">
        <v>63968</v>
      </c>
    </row>
    <row r="1122" spans="1:2" x14ac:dyDescent="0.2">
      <c r="A1122" t="s">
        <v>64223</v>
      </c>
      <c r="B1122" t="s">
        <v>63968</v>
      </c>
    </row>
    <row r="1123" spans="1:2" x14ac:dyDescent="0.2">
      <c r="A1123" t="s">
        <v>64224</v>
      </c>
      <c r="B1123" t="s">
        <v>63968</v>
      </c>
    </row>
    <row r="1124" spans="1:2" x14ac:dyDescent="0.2">
      <c r="A1124" t="s">
        <v>64225</v>
      </c>
      <c r="B1124" t="s">
        <v>63968</v>
      </c>
    </row>
    <row r="1125" spans="1:2" x14ac:dyDescent="0.2">
      <c r="A1125">
        <v>864806</v>
      </c>
      <c r="B1125" t="s">
        <v>63968</v>
      </c>
    </row>
    <row r="1126" spans="1:2" x14ac:dyDescent="0.2">
      <c r="A1126" t="s">
        <v>64226</v>
      </c>
      <c r="B1126" t="s">
        <v>63968</v>
      </c>
    </row>
    <row r="1127" spans="1:2" x14ac:dyDescent="0.2">
      <c r="A1127">
        <v>890864</v>
      </c>
      <c r="B1127" t="s">
        <v>63968</v>
      </c>
    </row>
    <row r="1128" spans="1:2" x14ac:dyDescent="0.2">
      <c r="A1128">
        <v>900468</v>
      </c>
      <c r="B1128" t="s">
        <v>63968</v>
      </c>
    </row>
    <row r="1129" spans="1:2" x14ac:dyDescent="0.2">
      <c r="A1129">
        <v>924184</v>
      </c>
      <c r="B1129" t="s">
        <v>63968</v>
      </c>
    </row>
    <row r="1130" spans="1:2" x14ac:dyDescent="0.2">
      <c r="A1130">
        <v>931285</v>
      </c>
      <c r="B1130" t="s">
        <v>63968</v>
      </c>
    </row>
    <row r="1131" spans="1:2" x14ac:dyDescent="0.2">
      <c r="A1131">
        <v>943460</v>
      </c>
      <c r="B1131" t="s">
        <v>63968</v>
      </c>
    </row>
    <row r="1132" spans="1:2" x14ac:dyDescent="0.2">
      <c r="A1132" t="s">
        <v>64227</v>
      </c>
      <c r="B1132" t="s">
        <v>63968</v>
      </c>
    </row>
    <row r="1133" spans="1:2" x14ac:dyDescent="0.2">
      <c r="A1133">
        <v>813404</v>
      </c>
      <c r="B1133" t="s">
        <v>63968</v>
      </c>
    </row>
    <row r="1134" spans="1:2" x14ac:dyDescent="0.2">
      <c r="A1134">
        <v>870130</v>
      </c>
      <c r="B1134" t="s">
        <v>63968</v>
      </c>
    </row>
    <row r="1135" spans="1:2" x14ac:dyDescent="0.2">
      <c r="A1135">
        <v>883166</v>
      </c>
      <c r="B1135" t="s">
        <v>63968</v>
      </c>
    </row>
    <row r="1136" spans="1:2" x14ac:dyDescent="0.2">
      <c r="A1136">
        <v>900913</v>
      </c>
      <c r="B1136" t="s">
        <v>63968</v>
      </c>
    </row>
    <row r="1137" spans="1:2" x14ac:dyDescent="0.2">
      <c r="A1137">
        <v>943117</v>
      </c>
      <c r="B1137" t="s">
        <v>63968</v>
      </c>
    </row>
    <row r="1138" spans="1:2" x14ac:dyDescent="0.2">
      <c r="A1138" t="s">
        <v>64228</v>
      </c>
      <c r="B1138" t="s">
        <v>63968</v>
      </c>
    </row>
    <row r="1139" spans="1:2" x14ac:dyDescent="0.2">
      <c r="A1139">
        <v>980652</v>
      </c>
      <c r="B1139" t="s">
        <v>63968</v>
      </c>
    </row>
    <row r="1140" spans="1:2" x14ac:dyDescent="0.2">
      <c r="A1140">
        <v>990001</v>
      </c>
      <c r="B1140" t="s">
        <v>63968</v>
      </c>
    </row>
    <row r="1141" spans="1:2" x14ac:dyDescent="0.2">
      <c r="A1141">
        <v>990700</v>
      </c>
      <c r="B1141" t="s">
        <v>63968</v>
      </c>
    </row>
    <row r="1142" spans="1:2" x14ac:dyDescent="0.2">
      <c r="A1142" t="s">
        <v>64229</v>
      </c>
      <c r="B1142" t="s">
        <v>63968</v>
      </c>
    </row>
    <row r="1143" spans="1:2" x14ac:dyDescent="0.2">
      <c r="A1143">
        <v>814061</v>
      </c>
      <c r="B1143" t="s">
        <v>63968</v>
      </c>
    </row>
    <row r="1144" spans="1:2" x14ac:dyDescent="0.2">
      <c r="A1144">
        <v>864102</v>
      </c>
      <c r="B1144" t="s">
        <v>63968</v>
      </c>
    </row>
    <row r="1145" spans="1:2" x14ac:dyDescent="0.2">
      <c r="A1145">
        <v>864293</v>
      </c>
      <c r="B1145" t="s">
        <v>63968</v>
      </c>
    </row>
    <row r="1146" spans="1:2" x14ac:dyDescent="0.2">
      <c r="A1146">
        <v>911269</v>
      </c>
      <c r="B1146" t="s">
        <v>63968</v>
      </c>
    </row>
    <row r="1147" spans="1:2" x14ac:dyDescent="0.2">
      <c r="A1147">
        <v>940977</v>
      </c>
      <c r="B1147" t="s">
        <v>63968</v>
      </c>
    </row>
    <row r="1148" spans="1:2" x14ac:dyDescent="0.2">
      <c r="A1148">
        <v>960912</v>
      </c>
      <c r="B1148" t="s">
        <v>63968</v>
      </c>
    </row>
    <row r="1149" spans="1:2" x14ac:dyDescent="0.2">
      <c r="A1149" t="s">
        <v>64223</v>
      </c>
      <c r="B1149" t="s">
        <v>63968</v>
      </c>
    </row>
    <row r="1150" spans="1:2" x14ac:dyDescent="0.2">
      <c r="A1150" t="s">
        <v>64230</v>
      </c>
      <c r="B1150" t="s">
        <v>63968</v>
      </c>
    </row>
    <row r="1151" spans="1:2" x14ac:dyDescent="0.2">
      <c r="A1151">
        <v>803880</v>
      </c>
      <c r="B1151" t="s">
        <v>63968</v>
      </c>
    </row>
    <row r="1152" spans="1:2" x14ac:dyDescent="0.2">
      <c r="A1152">
        <v>830459</v>
      </c>
      <c r="B1152" t="s">
        <v>63968</v>
      </c>
    </row>
    <row r="1153" spans="1:2" x14ac:dyDescent="0.2">
      <c r="A1153">
        <v>844007</v>
      </c>
      <c r="B1153" t="s">
        <v>63968</v>
      </c>
    </row>
    <row r="1154" spans="1:2" x14ac:dyDescent="0.2">
      <c r="A1154" t="s">
        <v>64231</v>
      </c>
      <c r="B1154" t="s">
        <v>63968</v>
      </c>
    </row>
    <row r="1155" spans="1:2" x14ac:dyDescent="0.2">
      <c r="A1155">
        <v>904190</v>
      </c>
      <c r="B1155" t="s">
        <v>63968</v>
      </c>
    </row>
    <row r="1156" spans="1:2" x14ac:dyDescent="0.2">
      <c r="A1156">
        <v>960128</v>
      </c>
      <c r="B1156" t="s">
        <v>63968</v>
      </c>
    </row>
    <row r="1157" spans="1:2" x14ac:dyDescent="0.2">
      <c r="A1157">
        <v>662347</v>
      </c>
      <c r="B1157" t="s">
        <v>63968</v>
      </c>
    </row>
    <row r="1158" spans="1:2" x14ac:dyDescent="0.2">
      <c r="A1158">
        <v>843708</v>
      </c>
      <c r="B1158" t="s">
        <v>63968</v>
      </c>
    </row>
    <row r="1159" spans="1:2" x14ac:dyDescent="0.2">
      <c r="A1159">
        <v>860393</v>
      </c>
      <c r="B1159" t="s">
        <v>63968</v>
      </c>
    </row>
    <row r="1160" spans="1:2" x14ac:dyDescent="0.2">
      <c r="A1160" t="s">
        <v>64232</v>
      </c>
      <c r="B1160" t="s">
        <v>63968</v>
      </c>
    </row>
    <row r="1161" spans="1:2" x14ac:dyDescent="0.2">
      <c r="A1161">
        <v>890460</v>
      </c>
      <c r="B1161" t="s">
        <v>63968</v>
      </c>
    </row>
    <row r="1162" spans="1:2" x14ac:dyDescent="0.2">
      <c r="A1162">
        <v>891576</v>
      </c>
      <c r="B1162" t="s">
        <v>63968</v>
      </c>
    </row>
    <row r="1163" spans="1:2" x14ac:dyDescent="0.2">
      <c r="A1163">
        <v>920404</v>
      </c>
      <c r="B1163" t="s">
        <v>63968</v>
      </c>
    </row>
    <row r="1164" spans="1:2" x14ac:dyDescent="0.2">
      <c r="A1164">
        <v>924245</v>
      </c>
      <c r="B1164" t="s">
        <v>63968</v>
      </c>
    </row>
    <row r="1165" spans="1:2" x14ac:dyDescent="0.2">
      <c r="A1165" t="s">
        <v>64233</v>
      </c>
      <c r="B1165" t="s">
        <v>63968</v>
      </c>
    </row>
    <row r="1166" spans="1:2" x14ac:dyDescent="0.2">
      <c r="A1166" t="s">
        <v>64234</v>
      </c>
      <c r="B1166" t="s">
        <v>63968</v>
      </c>
    </row>
    <row r="1167" spans="1:2" x14ac:dyDescent="0.2">
      <c r="A1167" t="s">
        <v>64235</v>
      </c>
      <c r="B1167" t="s">
        <v>63968</v>
      </c>
    </row>
    <row r="1168" spans="1:2" x14ac:dyDescent="0.2">
      <c r="A1168">
        <v>803171</v>
      </c>
      <c r="B1168" t="s">
        <v>63968</v>
      </c>
    </row>
    <row r="1169" spans="1:2" x14ac:dyDescent="0.2">
      <c r="A1169">
        <v>813372</v>
      </c>
      <c r="B1169" t="s">
        <v>63968</v>
      </c>
    </row>
    <row r="1170" spans="1:2" x14ac:dyDescent="0.2">
      <c r="A1170" t="s">
        <v>64236</v>
      </c>
      <c r="B1170" t="s">
        <v>63968</v>
      </c>
    </row>
    <row r="1171" spans="1:2" x14ac:dyDescent="0.2">
      <c r="A1171">
        <v>834026</v>
      </c>
      <c r="B1171" t="s">
        <v>63968</v>
      </c>
    </row>
    <row r="1172" spans="1:2" x14ac:dyDescent="0.2">
      <c r="A1172">
        <v>863652</v>
      </c>
      <c r="B1172" t="s">
        <v>63968</v>
      </c>
    </row>
    <row r="1173" spans="1:2" x14ac:dyDescent="0.2">
      <c r="A1173">
        <v>865084</v>
      </c>
      <c r="B1173" t="s">
        <v>63968</v>
      </c>
    </row>
    <row r="1174" spans="1:2" x14ac:dyDescent="0.2">
      <c r="A1174" t="s">
        <v>64237</v>
      </c>
      <c r="B1174" t="s">
        <v>63968</v>
      </c>
    </row>
    <row r="1175" spans="1:2" x14ac:dyDescent="0.2">
      <c r="A1175">
        <v>893258</v>
      </c>
      <c r="B1175" t="s">
        <v>63968</v>
      </c>
    </row>
    <row r="1176" spans="1:2" x14ac:dyDescent="0.2">
      <c r="A1176">
        <v>920955</v>
      </c>
      <c r="B1176" t="s">
        <v>63968</v>
      </c>
    </row>
    <row r="1177" spans="1:2" x14ac:dyDescent="0.2">
      <c r="A1177">
        <v>924105</v>
      </c>
      <c r="B1177" t="s">
        <v>63968</v>
      </c>
    </row>
    <row r="1178" spans="1:2" x14ac:dyDescent="0.2">
      <c r="A1178">
        <v>934047</v>
      </c>
      <c r="B1178" t="s">
        <v>63968</v>
      </c>
    </row>
    <row r="1179" spans="1:2" x14ac:dyDescent="0.2">
      <c r="A1179" t="s">
        <v>64238</v>
      </c>
      <c r="B1179" t="s">
        <v>63968</v>
      </c>
    </row>
    <row r="1180" spans="1:2" x14ac:dyDescent="0.2">
      <c r="A1180" t="s">
        <v>64239</v>
      </c>
      <c r="B1180" t="s">
        <v>63968</v>
      </c>
    </row>
    <row r="1181" spans="1:2" x14ac:dyDescent="0.2">
      <c r="A1181">
        <v>820716</v>
      </c>
      <c r="B1181" t="s">
        <v>63968</v>
      </c>
    </row>
    <row r="1182" spans="1:2" x14ac:dyDescent="0.2">
      <c r="A1182" t="s">
        <v>64240</v>
      </c>
      <c r="B1182" t="s">
        <v>63968</v>
      </c>
    </row>
    <row r="1183" spans="1:2" x14ac:dyDescent="0.2">
      <c r="A1183">
        <v>853105</v>
      </c>
      <c r="B1183" t="s">
        <v>63968</v>
      </c>
    </row>
    <row r="1184" spans="1:2" x14ac:dyDescent="0.2">
      <c r="A1184">
        <v>873717</v>
      </c>
      <c r="B1184" t="s">
        <v>63968</v>
      </c>
    </row>
    <row r="1185" spans="1:2" x14ac:dyDescent="0.2">
      <c r="A1185">
        <v>874193</v>
      </c>
      <c r="B1185" t="s">
        <v>63968</v>
      </c>
    </row>
    <row r="1186" spans="1:2" x14ac:dyDescent="0.2">
      <c r="A1186" t="s">
        <v>64241</v>
      </c>
      <c r="B1186" t="s">
        <v>63968</v>
      </c>
    </row>
    <row r="1187" spans="1:2" x14ac:dyDescent="0.2">
      <c r="A1187">
        <v>904140</v>
      </c>
      <c r="B1187" t="s">
        <v>63968</v>
      </c>
    </row>
    <row r="1188" spans="1:2" x14ac:dyDescent="0.2">
      <c r="A1188">
        <v>910284</v>
      </c>
      <c r="B1188" t="s">
        <v>63968</v>
      </c>
    </row>
    <row r="1189" spans="1:2" x14ac:dyDescent="0.2">
      <c r="A1189">
        <v>924224</v>
      </c>
      <c r="B1189" t="s">
        <v>63968</v>
      </c>
    </row>
    <row r="1190" spans="1:2" x14ac:dyDescent="0.2">
      <c r="A1190" t="s">
        <v>64242</v>
      </c>
      <c r="B1190" t="s">
        <v>63968</v>
      </c>
    </row>
    <row r="1191" spans="1:2" x14ac:dyDescent="0.2">
      <c r="A1191">
        <v>933532</v>
      </c>
      <c r="B1191" t="s">
        <v>63968</v>
      </c>
    </row>
    <row r="1192" spans="1:2" x14ac:dyDescent="0.2">
      <c r="A1192">
        <v>934337</v>
      </c>
      <c r="B1192" t="s">
        <v>63968</v>
      </c>
    </row>
    <row r="1193" spans="1:2" x14ac:dyDescent="0.2">
      <c r="A1193" t="s">
        <v>64243</v>
      </c>
      <c r="B1193" t="s">
        <v>63968</v>
      </c>
    </row>
    <row r="1194" spans="1:2" x14ac:dyDescent="0.2">
      <c r="A1194">
        <v>990840</v>
      </c>
      <c r="B1194" t="s">
        <v>63968</v>
      </c>
    </row>
    <row r="1195" spans="1:2" x14ac:dyDescent="0.2">
      <c r="A1195">
        <v>834331</v>
      </c>
      <c r="B1195" t="s">
        <v>63968</v>
      </c>
    </row>
    <row r="1196" spans="1:2" x14ac:dyDescent="0.2">
      <c r="A1196">
        <v>853548</v>
      </c>
      <c r="B1196" t="s">
        <v>63968</v>
      </c>
    </row>
    <row r="1197" spans="1:2" x14ac:dyDescent="0.2">
      <c r="A1197">
        <v>873252</v>
      </c>
      <c r="B1197" t="s">
        <v>63968</v>
      </c>
    </row>
    <row r="1198" spans="1:2" x14ac:dyDescent="0.2">
      <c r="A1198">
        <v>884167</v>
      </c>
      <c r="B1198" t="s">
        <v>63968</v>
      </c>
    </row>
    <row r="1199" spans="1:2" x14ac:dyDescent="0.2">
      <c r="A1199">
        <v>884225</v>
      </c>
      <c r="B1199" t="s">
        <v>63968</v>
      </c>
    </row>
    <row r="1200" spans="1:2" x14ac:dyDescent="0.2">
      <c r="A1200">
        <v>940765</v>
      </c>
      <c r="B1200" t="s">
        <v>63968</v>
      </c>
    </row>
    <row r="1201" spans="1:2" x14ac:dyDescent="0.2">
      <c r="A1201" t="s">
        <v>64244</v>
      </c>
      <c r="B1201" t="s">
        <v>63968</v>
      </c>
    </row>
    <row r="1202" spans="1:2" x14ac:dyDescent="0.2">
      <c r="A1202" t="s">
        <v>64245</v>
      </c>
      <c r="B1202" t="s">
        <v>63968</v>
      </c>
    </row>
    <row r="1203" spans="1:2" x14ac:dyDescent="0.2">
      <c r="A1203">
        <v>863684</v>
      </c>
      <c r="B1203" t="s">
        <v>63968</v>
      </c>
    </row>
    <row r="1204" spans="1:2" x14ac:dyDescent="0.2">
      <c r="A1204">
        <v>871364</v>
      </c>
      <c r="B1204" t="s">
        <v>63968</v>
      </c>
    </row>
    <row r="1205" spans="1:2" x14ac:dyDescent="0.2">
      <c r="A1205">
        <v>881127</v>
      </c>
      <c r="B1205" t="s">
        <v>63968</v>
      </c>
    </row>
    <row r="1206" spans="1:2" x14ac:dyDescent="0.2">
      <c r="A1206">
        <v>921218</v>
      </c>
      <c r="B1206" t="s">
        <v>63968</v>
      </c>
    </row>
    <row r="1207" spans="1:2" x14ac:dyDescent="0.2">
      <c r="A1207">
        <v>924926</v>
      </c>
      <c r="B1207" t="s">
        <v>63968</v>
      </c>
    </row>
    <row r="1208" spans="1:2" x14ac:dyDescent="0.2">
      <c r="A1208" t="s">
        <v>64246</v>
      </c>
      <c r="B1208" t="s">
        <v>63968</v>
      </c>
    </row>
    <row r="1209" spans="1:2" x14ac:dyDescent="0.2">
      <c r="A1209" t="s">
        <v>64247</v>
      </c>
      <c r="B1209" t="s">
        <v>63968</v>
      </c>
    </row>
    <row r="1210" spans="1:2" x14ac:dyDescent="0.2">
      <c r="A1210" t="s">
        <v>64248</v>
      </c>
      <c r="B1210" t="s">
        <v>63968</v>
      </c>
    </row>
    <row r="1211" spans="1:2" x14ac:dyDescent="0.2">
      <c r="A1211">
        <v>843761</v>
      </c>
      <c r="B1211" t="s">
        <v>63968</v>
      </c>
    </row>
    <row r="1212" spans="1:2" x14ac:dyDescent="0.2">
      <c r="A1212">
        <v>863389</v>
      </c>
      <c r="B1212" t="s">
        <v>63968</v>
      </c>
    </row>
    <row r="1213" spans="1:2" x14ac:dyDescent="0.2">
      <c r="A1213" t="s">
        <v>64249</v>
      </c>
      <c r="B1213" t="s">
        <v>63968</v>
      </c>
    </row>
    <row r="1214" spans="1:2" x14ac:dyDescent="0.2">
      <c r="A1214">
        <v>873274</v>
      </c>
      <c r="B1214" t="s">
        <v>63968</v>
      </c>
    </row>
    <row r="1215" spans="1:2" x14ac:dyDescent="0.2">
      <c r="A1215">
        <v>883278</v>
      </c>
      <c r="B1215" t="s">
        <v>63968</v>
      </c>
    </row>
    <row r="1216" spans="1:2" x14ac:dyDescent="0.2">
      <c r="A1216">
        <v>883305</v>
      </c>
      <c r="B1216" t="s">
        <v>63968</v>
      </c>
    </row>
    <row r="1217" spans="1:2" x14ac:dyDescent="0.2">
      <c r="A1217">
        <v>893080</v>
      </c>
      <c r="B1217" t="s">
        <v>63968</v>
      </c>
    </row>
    <row r="1218" spans="1:2" x14ac:dyDescent="0.2">
      <c r="A1218" t="s">
        <v>64250</v>
      </c>
      <c r="B1218" t="s">
        <v>63968</v>
      </c>
    </row>
    <row r="1219" spans="1:2" x14ac:dyDescent="0.2">
      <c r="A1219">
        <v>910008</v>
      </c>
      <c r="B1219" t="s">
        <v>63968</v>
      </c>
    </row>
    <row r="1220" spans="1:2" x14ac:dyDescent="0.2">
      <c r="A1220">
        <v>914207</v>
      </c>
      <c r="B1220" t="s">
        <v>63968</v>
      </c>
    </row>
    <row r="1221" spans="1:2" x14ac:dyDescent="0.2">
      <c r="A1221">
        <v>924274</v>
      </c>
      <c r="B1221" t="s">
        <v>63968</v>
      </c>
    </row>
    <row r="1222" spans="1:2" x14ac:dyDescent="0.2">
      <c r="A1222">
        <v>824090</v>
      </c>
      <c r="B1222" t="s">
        <v>63968</v>
      </c>
    </row>
    <row r="1223" spans="1:2" x14ac:dyDescent="0.2">
      <c r="A1223" t="s">
        <v>64251</v>
      </c>
      <c r="B1223" t="s">
        <v>63968</v>
      </c>
    </row>
    <row r="1224" spans="1:2" x14ac:dyDescent="0.2">
      <c r="A1224">
        <v>861366</v>
      </c>
      <c r="B1224" t="s">
        <v>63968</v>
      </c>
    </row>
    <row r="1225" spans="1:2" x14ac:dyDescent="0.2">
      <c r="A1225">
        <v>900091</v>
      </c>
      <c r="B1225" t="s">
        <v>63968</v>
      </c>
    </row>
    <row r="1226" spans="1:2" x14ac:dyDescent="0.2">
      <c r="A1226">
        <v>921173</v>
      </c>
      <c r="B1226" t="s">
        <v>63968</v>
      </c>
    </row>
    <row r="1227" spans="1:2" x14ac:dyDescent="0.2">
      <c r="A1227">
        <v>923533</v>
      </c>
      <c r="B1227" t="s">
        <v>63968</v>
      </c>
    </row>
    <row r="1228" spans="1:2" x14ac:dyDescent="0.2">
      <c r="A1228">
        <v>930028</v>
      </c>
      <c r="B1228" t="s">
        <v>63968</v>
      </c>
    </row>
    <row r="1229" spans="1:2" x14ac:dyDescent="0.2">
      <c r="A1229">
        <v>813956</v>
      </c>
      <c r="B1229" t="s">
        <v>63968</v>
      </c>
    </row>
    <row r="1230" spans="1:2" x14ac:dyDescent="0.2">
      <c r="A1230">
        <v>833076</v>
      </c>
      <c r="B1230" t="s">
        <v>63968</v>
      </c>
    </row>
    <row r="1231" spans="1:2" x14ac:dyDescent="0.2">
      <c r="A1231">
        <v>833537</v>
      </c>
      <c r="B1231" t="s">
        <v>63968</v>
      </c>
    </row>
    <row r="1232" spans="1:2" x14ac:dyDescent="0.2">
      <c r="A1232">
        <v>854464</v>
      </c>
      <c r="B1232" t="s">
        <v>63968</v>
      </c>
    </row>
    <row r="1233" spans="1:2" x14ac:dyDescent="0.2">
      <c r="A1233">
        <v>854894</v>
      </c>
      <c r="B1233" t="s">
        <v>63968</v>
      </c>
    </row>
    <row r="1234" spans="1:2" x14ac:dyDescent="0.2">
      <c r="A1234">
        <v>910774</v>
      </c>
      <c r="B1234" t="s">
        <v>63968</v>
      </c>
    </row>
    <row r="1235" spans="1:2" x14ac:dyDescent="0.2">
      <c r="A1235">
        <v>980664</v>
      </c>
      <c r="B1235" t="s">
        <v>63968</v>
      </c>
    </row>
    <row r="1236" spans="1:2" x14ac:dyDescent="0.2">
      <c r="A1236">
        <v>990853</v>
      </c>
      <c r="B1236" t="s">
        <v>63968</v>
      </c>
    </row>
    <row r="1237" spans="1:2" x14ac:dyDescent="0.2">
      <c r="A1237" t="s">
        <v>64252</v>
      </c>
      <c r="B1237" t="s">
        <v>63968</v>
      </c>
    </row>
    <row r="1238" spans="1:2" x14ac:dyDescent="0.2">
      <c r="A1238" t="s">
        <v>64253</v>
      </c>
      <c r="B1238" t="s">
        <v>63968</v>
      </c>
    </row>
    <row r="1239" spans="1:2" x14ac:dyDescent="0.2">
      <c r="A1239">
        <v>833391</v>
      </c>
      <c r="B1239" t="s">
        <v>63968</v>
      </c>
    </row>
    <row r="1240" spans="1:2" x14ac:dyDescent="0.2">
      <c r="A1240" t="s">
        <v>64254</v>
      </c>
      <c r="B1240" t="s">
        <v>63968</v>
      </c>
    </row>
    <row r="1241" spans="1:2" x14ac:dyDescent="0.2">
      <c r="A1241">
        <v>840224</v>
      </c>
      <c r="B1241" t="s">
        <v>63968</v>
      </c>
    </row>
    <row r="1242" spans="1:2" x14ac:dyDescent="0.2">
      <c r="A1242">
        <v>843228</v>
      </c>
      <c r="B1242" t="s">
        <v>63968</v>
      </c>
    </row>
    <row r="1243" spans="1:2" x14ac:dyDescent="0.2">
      <c r="A1243">
        <v>844033</v>
      </c>
      <c r="B1243" t="s">
        <v>63968</v>
      </c>
    </row>
    <row r="1244" spans="1:2" x14ac:dyDescent="0.2">
      <c r="A1244">
        <v>851187</v>
      </c>
      <c r="B1244" t="s">
        <v>63968</v>
      </c>
    </row>
    <row r="1245" spans="1:2" x14ac:dyDescent="0.2">
      <c r="A1245">
        <v>924840</v>
      </c>
      <c r="B1245" t="s">
        <v>63968</v>
      </c>
    </row>
    <row r="1246" spans="1:2" x14ac:dyDescent="0.2">
      <c r="A1246">
        <v>930623</v>
      </c>
      <c r="B1246" t="s">
        <v>63968</v>
      </c>
    </row>
    <row r="1247" spans="1:2" x14ac:dyDescent="0.2">
      <c r="A1247" t="s">
        <v>64255</v>
      </c>
      <c r="B1247" t="s">
        <v>63968</v>
      </c>
    </row>
    <row r="1248" spans="1:2" x14ac:dyDescent="0.2">
      <c r="A1248" t="s">
        <v>64256</v>
      </c>
      <c r="B1248" t="s">
        <v>63968</v>
      </c>
    </row>
    <row r="1249" spans="1:2" x14ac:dyDescent="0.2">
      <c r="A1249">
        <v>803730</v>
      </c>
      <c r="B1249" t="s">
        <v>63968</v>
      </c>
    </row>
    <row r="1250" spans="1:2" x14ac:dyDescent="0.2">
      <c r="A1250">
        <v>883895</v>
      </c>
      <c r="B1250" t="s">
        <v>63968</v>
      </c>
    </row>
    <row r="1251" spans="1:2" x14ac:dyDescent="0.2">
      <c r="A1251">
        <v>923620</v>
      </c>
      <c r="B1251" t="s">
        <v>63968</v>
      </c>
    </row>
    <row r="1252" spans="1:2" x14ac:dyDescent="0.2">
      <c r="A1252" t="s">
        <v>64257</v>
      </c>
      <c r="B1252" t="s">
        <v>63968</v>
      </c>
    </row>
    <row r="1253" spans="1:2" x14ac:dyDescent="0.2">
      <c r="A1253" t="s">
        <v>64258</v>
      </c>
      <c r="B1253" t="s">
        <v>63968</v>
      </c>
    </row>
    <row r="1254" spans="1:2" x14ac:dyDescent="0.2">
      <c r="A1254" t="s">
        <v>64259</v>
      </c>
      <c r="B1254" t="s">
        <v>63968</v>
      </c>
    </row>
    <row r="1255" spans="1:2" x14ac:dyDescent="0.2">
      <c r="A1255">
        <v>871329</v>
      </c>
      <c r="B1255" t="s">
        <v>63968</v>
      </c>
    </row>
    <row r="1256" spans="1:2" x14ac:dyDescent="0.2">
      <c r="A1256">
        <v>874244</v>
      </c>
      <c r="B1256" t="s">
        <v>63968</v>
      </c>
    </row>
    <row r="1257" spans="1:2" x14ac:dyDescent="0.2">
      <c r="A1257">
        <v>883576</v>
      </c>
      <c r="B1257" t="s">
        <v>63968</v>
      </c>
    </row>
    <row r="1258" spans="1:2" x14ac:dyDescent="0.2">
      <c r="A1258">
        <v>891315</v>
      </c>
      <c r="B1258" t="s">
        <v>63968</v>
      </c>
    </row>
    <row r="1259" spans="1:2" x14ac:dyDescent="0.2">
      <c r="A1259">
        <v>893162</v>
      </c>
      <c r="B1259" t="s">
        <v>63968</v>
      </c>
    </row>
    <row r="1260" spans="1:2" x14ac:dyDescent="0.2">
      <c r="A1260">
        <v>894883</v>
      </c>
      <c r="B1260" t="s">
        <v>63968</v>
      </c>
    </row>
    <row r="1261" spans="1:2" x14ac:dyDescent="0.2">
      <c r="A1261">
        <v>913368</v>
      </c>
      <c r="B1261" t="s">
        <v>63968</v>
      </c>
    </row>
    <row r="1262" spans="1:2" x14ac:dyDescent="0.2">
      <c r="A1262">
        <v>933470</v>
      </c>
      <c r="B1262" t="s">
        <v>63968</v>
      </c>
    </row>
    <row r="1263" spans="1:2" x14ac:dyDescent="0.2">
      <c r="A1263">
        <v>934350</v>
      </c>
      <c r="B1263" t="s">
        <v>63968</v>
      </c>
    </row>
    <row r="1264" spans="1:2" x14ac:dyDescent="0.2">
      <c r="A1264">
        <v>324259</v>
      </c>
      <c r="B1264" t="s">
        <v>63968</v>
      </c>
    </row>
    <row r="1265" spans="1:2" x14ac:dyDescent="0.2">
      <c r="A1265">
        <v>668686</v>
      </c>
      <c r="B1265" t="s">
        <v>63968</v>
      </c>
    </row>
    <row r="1266" spans="1:2" x14ac:dyDescent="0.2">
      <c r="A1266">
        <v>673264</v>
      </c>
      <c r="B1266" t="s">
        <v>63968</v>
      </c>
    </row>
    <row r="1267" spans="1:2" x14ac:dyDescent="0.2">
      <c r="A1267" t="s">
        <v>64260</v>
      </c>
      <c r="B1267" t="s">
        <v>63968</v>
      </c>
    </row>
    <row r="1268" spans="1:2" x14ac:dyDescent="0.2">
      <c r="A1268" t="s">
        <v>64261</v>
      </c>
      <c r="B1268" t="s">
        <v>63968</v>
      </c>
    </row>
    <row r="1269" spans="1:2" x14ac:dyDescent="0.2">
      <c r="A1269">
        <v>813136</v>
      </c>
      <c r="B1269" t="s">
        <v>63968</v>
      </c>
    </row>
    <row r="1270" spans="1:2" x14ac:dyDescent="0.2">
      <c r="A1270" t="s">
        <v>64262</v>
      </c>
      <c r="B1270" t="s">
        <v>63968</v>
      </c>
    </row>
    <row r="1271" spans="1:2" x14ac:dyDescent="0.2">
      <c r="A1271" t="s">
        <v>64263</v>
      </c>
      <c r="B1271" t="s">
        <v>63968</v>
      </c>
    </row>
    <row r="1272" spans="1:2" x14ac:dyDescent="0.2">
      <c r="A1272" t="s">
        <v>64264</v>
      </c>
      <c r="B1272" t="s">
        <v>63968</v>
      </c>
    </row>
    <row r="1273" spans="1:2" x14ac:dyDescent="0.2">
      <c r="A1273">
        <v>873239</v>
      </c>
      <c r="B1273" t="s">
        <v>63968</v>
      </c>
    </row>
    <row r="1274" spans="1:2" x14ac:dyDescent="0.2">
      <c r="A1274">
        <v>880342</v>
      </c>
      <c r="B1274" t="s">
        <v>63968</v>
      </c>
    </row>
    <row r="1275" spans="1:2" x14ac:dyDescent="0.2">
      <c r="A1275">
        <v>890954</v>
      </c>
      <c r="B1275" t="s">
        <v>63968</v>
      </c>
    </row>
    <row r="1276" spans="1:2" x14ac:dyDescent="0.2">
      <c r="A1276" t="s">
        <v>64265</v>
      </c>
      <c r="B1276" t="s">
        <v>63968</v>
      </c>
    </row>
    <row r="1277" spans="1:2" x14ac:dyDescent="0.2">
      <c r="A1277">
        <v>913211</v>
      </c>
      <c r="B1277" t="s">
        <v>63968</v>
      </c>
    </row>
    <row r="1278" spans="1:2" x14ac:dyDescent="0.2">
      <c r="A1278">
        <v>914059</v>
      </c>
      <c r="B1278" t="s">
        <v>63968</v>
      </c>
    </row>
    <row r="1279" spans="1:2" x14ac:dyDescent="0.2">
      <c r="A1279">
        <v>914643</v>
      </c>
      <c r="B1279" t="s">
        <v>63968</v>
      </c>
    </row>
    <row r="1280" spans="1:2" x14ac:dyDescent="0.2">
      <c r="A1280">
        <v>981041</v>
      </c>
      <c r="B1280" t="s">
        <v>63968</v>
      </c>
    </row>
    <row r="1281" spans="1:2" x14ac:dyDescent="0.2">
      <c r="A1281" t="s">
        <v>64227</v>
      </c>
      <c r="B1281" t="s">
        <v>63968</v>
      </c>
    </row>
    <row r="1282" spans="1:2" x14ac:dyDescent="0.2">
      <c r="A1282" t="s">
        <v>64246</v>
      </c>
      <c r="B1282" t="s">
        <v>63968</v>
      </c>
    </row>
    <row r="1283" spans="1:2" x14ac:dyDescent="0.2">
      <c r="A1283" t="s">
        <v>64247</v>
      </c>
      <c r="B1283" t="s">
        <v>63968</v>
      </c>
    </row>
    <row r="1284" spans="1:2" x14ac:dyDescent="0.2">
      <c r="A1284">
        <v>804083</v>
      </c>
      <c r="B1284" t="s">
        <v>63968</v>
      </c>
    </row>
    <row r="1285" spans="1:2" x14ac:dyDescent="0.2">
      <c r="A1285" t="s">
        <v>64248</v>
      </c>
      <c r="B1285" t="s">
        <v>63968</v>
      </c>
    </row>
    <row r="1286" spans="1:2" x14ac:dyDescent="0.2">
      <c r="A1286">
        <v>844658</v>
      </c>
      <c r="B1286" t="s">
        <v>63968</v>
      </c>
    </row>
    <row r="1287" spans="1:2" x14ac:dyDescent="0.2">
      <c r="A1287" t="s">
        <v>64226</v>
      </c>
      <c r="B1287" t="s">
        <v>63968</v>
      </c>
    </row>
    <row r="1288" spans="1:2" x14ac:dyDescent="0.2">
      <c r="A1288">
        <v>880679</v>
      </c>
      <c r="B1288" t="s">
        <v>63968</v>
      </c>
    </row>
    <row r="1289" spans="1:2" x14ac:dyDescent="0.2">
      <c r="A1289">
        <v>884008</v>
      </c>
      <c r="B1289" t="s">
        <v>63968</v>
      </c>
    </row>
    <row r="1290" spans="1:2" x14ac:dyDescent="0.2">
      <c r="A1290">
        <v>923974</v>
      </c>
      <c r="B1290" t="s">
        <v>63968</v>
      </c>
    </row>
    <row r="1291" spans="1:2" x14ac:dyDescent="0.2">
      <c r="A1291">
        <v>951138</v>
      </c>
      <c r="B1291" t="s">
        <v>63968</v>
      </c>
    </row>
    <row r="1292" spans="1:2" x14ac:dyDescent="0.2">
      <c r="A1292">
        <v>337508</v>
      </c>
      <c r="B1292" t="s">
        <v>63968</v>
      </c>
    </row>
    <row r="1293" spans="1:2" x14ac:dyDescent="0.2">
      <c r="A1293" t="s">
        <v>64266</v>
      </c>
      <c r="B1293" t="s">
        <v>63968</v>
      </c>
    </row>
    <row r="1294" spans="1:2" x14ac:dyDescent="0.2">
      <c r="A1294" t="s">
        <v>64267</v>
      </c>
      <c r="B1294" t="s">
        <v>63968</v>
      </c>
    </row>
    <row r="1295" spans="1:2" x14ac:dyDescent="0.2">
      <c r="A1295" t="s">
        <v>64268</v>
      </c>
      <c r="B1295" t="s">
        <v>63968</v>
      </c>
    </row>
    <row r="1296" spans="1:2" x14ac:dyDescent="0.2">
      <c r="A1296" t="s">
        <v>64261</v>
      </c>
      <c r="B1296" t="s">
        <v>63968</v>
      </c>
    </row>
    <row r="1297" spans="1:2" x14ac:dyDescent="0.2">
      <c r="A1297">
        <v>813917</v>
      </c>
      <c r="B1297" t="s">
        <v>63968</v>
      </c>
    </row>
    <row r="1298" spans="1:2" x14ac:dyDescent="0.2">
      <c r="A1298" t="s">
        <v>64269</v>
      </c>
      <c r="B1298" t="s">
        <v>63968</v>
      </c>
    </row>
    <row r="1299" spans="1:2" x14ac:dyDescent="0.2">
      <c r="A1299">
        <v>854866</v>
      </c>
      <c r="B1299" t="s">
        <v>63968</v>
      </c>
    </row>
    <row r="1300" spans="1:2" x14ac:dyDescent="0.2">
      <c r="A1300">
        <v>864682</v>
      </c>
      <c r="B1300" t="s">
        <v>63968</v>
      </c>
    </row>
    <row r="1301" spans="1:2" x14ac:dyDescent="0.2">
      <c r="A1301">
        <v>871228</v>
      </c>
      <c r="B1301" t="s">
        <v>63968</v>
      </c>
    </row>
    <row r="1302" spans="1:2" x14ac:dyDescent="0.2">
      <c r="A1302">
        <v>880765</v>
      </c>
      <c r="B1302" t="s">
        <v>63968</v>
      </c>
    </row>
    <row r="1303" spans="1:2" x14ac:dyDescent="0.2">
      <c r="A1303">
        <v>883948</v>
      </c>
      <c r="B1303" t="s">
        <v>63968</v>
      </c>
    </row>
    <row r="1304" spans="1:2" x14ac:dyDescent="0.2">
      <c r="A1304">
        <v>893168</v>
      </c>
      <c r="B1304" t="s">
        <v>63968</v>
      </c>
    </row>
    <row r="1305" spans="1:2" x14ac:dyDescent="0.2">
      <c r="A1305" t="s">
        <v>64270</v>
      </c>
      <c r="B1305" t="s">
        <v>63968</v>
      </c>
    </row>
    <row r="1306" spans="1:2" x14ac:dyDescent="0.2">
      <c r="A1306">
        <v>903919</v>
      </c>
      <c r="B1306" t="s">
        <v>63968</v>
      </c>
    </row>
    <row r="1307" spans="1:2" x14ac:dyDescent="0.2">
      <c r="A1307">
        <v>933346</v>
      </c>
      <c r="B1307" t="s">
        <v>63968</v>
      </c>
    </row>
    <row r="1308" spans="1:2" x14ac:dyDescent="0.2">
      <c r="A1308" t="s">
        <v>64224</v>
      </c>
      <c r="B1308" t="s">
        <v>63968</v>
      </c>
    </row>
    <row r="1309" spans="1:2" x14ac:dyDescent="0.2">
      <c r="A1309" t="s">
        <v>64271</v>
      </c>
      <c r="B1309" t="s">
        <v>63968</v>
      </c>
    </row>
    <row r="1310" spans="1:2" x14ac:dyDescent="0.2">
      <c r="A1310" t="s">
        <v>64272</v>
      </c>
      <c r="B1310" t="s">
        <v>63968</v>
      </c>
    </row>
    <row r="1311" spans="1:2" x14ac:dyDescent="0.2">
      <c r="A1311">
        <v>854206</v>
      </c>
      <c r="B1311" t="s">
        <v>63968</v>
      </c>
    </row>
    <row r="1312" spans="1:2" x14ac:dyDescent="0.2">
      <c r="A1312">
        <v>873522</v>
      </c>
      <c r="B1312" t="s">
        <v>63968</v>
      </c>
    </row>
    <row r="1313" spans="1:2" x14ac:dyDescent="0.2">
      <c r="A1313">
        <v>874301</v>
      </c>
      <c r="B1313" t="s">
        <v>63968</v>
      </c>
    </row>
    <row r="1314" spans="1:2" x14ac:dyDescent="0.2">
      <c r="A1314">
        <v>900627</v>
      </c>
      <c r="B1314" t="s">
        <v>63968</v>
      </c>
    </row>
    <row r="1315" spans="1:2" x14ac:dyDescent="0.2">
      <c r="A1315">
        <v>924152</v>
      </c>
      <c r="B1315" t="s">
        <v>63968</v>
      </c>
    </row>
    <row r="1316" spans="1:2" x14ac:dyDescent="0.2">
      <c r="A1316" t="s">
        <v>64273</v>
      </c>
      <c r="B1316" t="s">
        <v>63968</v>
      </c>
    </row>
    <row r="1317" spans="1:2" x14ac:dyDescent="0.2">
      <c r="A1317">
        <v>931068</v>
      </c>
      <c r="B1317" t="s">
        <v>63968</v>
      </c>
    </row>
    <row r="1318" spans="1:2" x14ac:dyDescent="0.2">
      <c r="A1318">
        <v>934147</v>
      </c>
      <c r="B1318" t="s">
        <v>63968</v>
      </c>
    </row>
    <row r="1319" spans="1:2" x14ac:dyDescent="0.2">
      <c r="A1319">
        <v>961030</v>
      </c>
      <c r="B1319" t="s">
        <v>63968</v>
      </c>
    </row>
    <row r="1320" spans="1:2" x14ac:dyDescent="0.2">
      <c r="A1320">
        <v>329698</v>
      </c>
      <c r="B1320" t="s">
        <v>63968</v>
      </c>
    </row>
    <row r="1321" spans="1:2" x14ac:dyDescent="0.2">
      <c r="A1321" t="s">
        <v>64274</v>
      </c>
      <c r="B1321" t="s">
        <v>63968</v>
      </c>
    </row>
    <row r="1322" spans="1:2" x14ac:dyDescent="0.2">
      <c r="A1322" t="s">
        <v>64275</v>
      </c>
      <c r="B1322" t="s">
        <v>63968</v>
      </c>
    </row>
    <row r="1323" spans="1:2" x14ac:dyDescent="0.2">
      <c r="A1323">
        <v>911268</v>
      </c>
      <c r="B1323" t="s">
        <v>63968</v>
      </c>
    </row>
    <row r="1324" spans="1:2" x14ac:dyDescent="0.2">
      <c r="A1324">
        <v>824181</v>
      </c>
      <c r="B1324" t="s">
        <v>63968</v>
      </c>
    </row>
    <row r="1325" spans="1:2" x14ac:dyDescent="0.2">
      <c r="A1325">
        <v>840741</v>
      </c>
      <c r="B1325" t="s">
        <v>63968</v>
      </c>
    </row>
    <row r="1326" spans="1:2" x14ac:dyDescent="0.2">
      <c r="A1326">
        <v>883697</v>
      </c>
      <c r="B1326" t="s">
        <v>63968</v>
      </c>
    </row>
    <row r="1327" spans="1:2" x14ac:dyDescent="0.2">
      <c r="A1327">
        <v>894386</v>
      </c>
      <c r="B1327" t="s">
        <v>63968</v>
      </c>
    </row>
    <row r="1328" spans="1:2" x14ac:dyDescent="0.2">
      <c r="A1328">
        <v>913991</v>
      </c>
      <c r="B1328" t="s">
        <v>63968</v>
      </c>
    </row>
    <row r="1329" spans="1:2" x14ac:dyDescent="0.2">
      <c r="A1329">
        <v>914668</v>
      </c>
      <c r="B1329" t="s">
        <v>63968</v>
      </c>
    </row>
    <row r="1330" spans="1:2" x14ac:dyDescent="0.2">
      <c r="A1330">
        <v>920405</v>
      </c>
      <c r="B1330" t="s">
        <v>63968</v>
      </c>
    </row>
    <row r="1331" spans="1:2" x14ac:dyDescent="0.2">
      <c r="A1331" t="s">
        <v>64276</v>
      </c>
      <c r="B1331" t="s">
        <v>63968</v>
      </c>
    </row>
    <row r="1332" spans="1:2" x14ac:dyDescent="0.2">
      <c r="A1332">
        <v>990447</v>
      </c>
      <c r="B1332" t="s">
        <v>63968</v>
      </c>
    </row>
    <row r="1333" spans="1:2" x14ac:dyDescent="0.2">
      <c r="A1333">
        <v>813779</v>
      </c>
      <c r="B1333" t="s">
        <v>63968</v>
      </c>
    </row>
    <row r="1334" spans="1:2" x14ac:dyDescent="0.2">
      <c r="A1334">
        <v>853619</v>
      </c>
      <c r="B1334" t="s">
        <v>63968</v>
      </c>
    </row>
    <row r="1335" spans="1:2" x14ac:dyDescent="0.2">
      <c r="A1335">
        <v>884054</v>
      </c>
      <c r="B1335" t="s">
        <v>63968</v>
      </c>
    </row>
    <row r="1336" spans="1:2" x14ac:dyDescent="0.2">
      <c r="A1336">
        <v>923412</v>
      </c>
      <c r="B1336" t="s">
        <v>63968</v>
      </c>
    </row>
    <row r="1337" spans="1:2" x14ac:dyDescent="0.2">
      <c r="A1337">
        <v>940199</v>
      </c>
      <c r="B1337" t="s">
        <v>63968</v>
      </c>
    </row>
    <row r="1338" spans="1:2" x14ac:dyDescent="0.2">
      <c r="A1338">
        <v>980157</v>
      </c>
      <c r="B1338" t="s">
        <v>63968</v>
      </c>
    </row>
    <row r="1339" spans="1:2" x14ac:dyDescent="0.2">
      <c r="A1339">
        <v>667263</v>
      </c>
      <c r="B1339" t="s">
        <v>63968</v>
      </c>
    </row>
    <row r="1340" spans="1:2" x14ac:dyDescent="0.2">
      <c r="A1340">
        <v>667264</v>
      </c>
      <c r="B1340" t="s">
        <v>63968</v>
      </c>
    </row>
    <row r="1341" spans="1:2" x14ac:dyDescent="0.2">
      <c r="A1341">
        <v>667265</v>
      </c>
      <c r="B1341" t="s">
        <v>63968</v>
      </c>
    </row>
    <row r="1342" spans="1:2" x14ac:dyDescent="0.2">
      <c r="A1342">
        <v>667266</v>
      </c>
      <c r="B1342" t="s">
        <v>63968</v>
      </c>
    </row>
    <row r="1343" spans="1:2" x14ac:dyDescent="0.2">
      <c r="A1343">
        <v>667789</v>
      </c>
      <c r="B1343" t="s">
        <v>63968</v>
      </c>
    </row>
    <row r="1344" spans="1:2" x14ac:dyDescent="0.2">
      <c r="A1344">
        <v>668916</v>
      </c>
      <c r="B1344" t="s">
        <v>63968</v>
      </c>
    </row>
    <row r="1345" spans="1:2" x14ac:dyDescent="0.2">
      <c r="A1345">
        <v>674599</v>
      </c>
      <c r="B1345" t="s">
        <v>63968</v>
      </c>
    </row>
    <row r="1346" spans="1:2" x14ac:dyDescent="0.2">
      <c r="A1346" t="s">
        <v>64267</v>
      </c>
      <c r="B1346" t="s">
        <v>63968</v>
      </c>
    </row>
    <row r="1347" spans="1:2" x14ac:dyDescent="0.2">
      <c r="A1347" t="s">
        <v>64268</v>
      </c>
      <c r="B1347" t="s">
        <v>63968</v>
      </c>
    </row>
    <row r="1348" spans="1:2" x14ac:dyDescent="0.2">
      <c r="A1348" t="s">
        <v>64261</v>
      </c>
      <c r="B1348" t="s">
        <v>63968</v>
      </c>
    </row>
    <row r="1349" spans="1:2" x14ac:dyDescent="0.2">
      <c r="A1349" t="s">
        <v>64269</v>
      </c>
      <c r="B1349" t="s">
        <v>63968</v>
      </c>
    </row>
    <row r="1350" spans="1:2" x14ac:dyDescent="0.2">
      <c r="A1350" t="s">
        <v>64270</v>
      </c>
      <c r="B1350" t="s">
        <v>63968</v>
      </c>
    </row>
    <row r="1351" spans="1:2" x14ac:dyDescent="0.2">
      <c r="A1351">
        <v>920548</v>
      </c>
      <c r="B1351" t="s">
        <v>63968</v>
      </c>
    </row>
    <row r="1352" spans="1:2" x14ac:dyDescent="0.2">
      <c r="A1352" t="s">
        <v>64277</v>
      </c>
      <c r="B1352" t="s">
        <v>63968</v>
      </c>
    </row>
    <row r="1353" spans="1:2" x14ac:dyDescent="0.2">
      <c r="A1353">
        <v>823300</v>
      </c>
      <c r="B1353" t="s">
        <v>63968</v>
      </c>
    </row>
    <row r="1354" spans="1:2" x14ac:dyDescent="0.2">
      <c r="A1354" s="429" t="s">
        <v>64278</v>
      </c>
      <c r="B1354" t="s">
        <v>63968</v>
      </c>
    </row>
    <row r="1355" spans="1:2" x14ac:dyDescent="0.2">
      <c r="A1355">
        <v>833859</v>
      </c>
      <c r="B1355" t="s">
        <v>63968</v>
      </c>
    </row>
    <row r="1356" spans="1:2" x14ac:dyDescent="0.2">
      <c r="A1356">
        <v>873203</v>
      </c>
      <c r="B1356" t="s">
        <v>63968</v>
      </c>
    </row>
    <row r="1357" spans="1:2" x14ac:dyDescent="0.2">
      <c r="A1357">
        <v>910787</v>
      </c>
      <c r="B1357" t="s">
        <v>63968</v>
      </c>
    </row>
    <row r="1358" spans="1:2" x14ac:dyDescent="0.2">
      <c r="A1358">
        <v>870736</v>
      </c>
      <c r="B1358" t="s">
        <v>63968</v>
      </c>
    </row>
    <row r="1359" spans="1:2" x14ac:dyDescent="0.2">
      <c r="A1359">
        <v>900920</v>
      </c>
      <c r="B1359" t="s">
        <v>63968</v>
      </c>
    </row>
    <row r="1360" spans="1:2" x14ac:dyDescent="0.2">
      <c r="A1360">
        <v>920978</v>
      </c>
      <c r="B1360" t="s">
        <v>63968</v>
      </c>
    </row>
    <row r="1361" spans="1:2" x14ac:dyDescent="0.2">
      <c r="A1361">
        <v>860337</v>
      </c>
      <c r="B1361" t="s">
        <v>63968</v>
      </c>
    </row>
    <row r="1362" spans="1:2" x14ac:dyDescent="0.2">
      <c r="A1362" t="s">
        <v>64279</v>
      </c>
      <c r="B1362" t="s">
        <v>63968</v>
      </c>
    </row>
    <row r="1363" spans="1:2" x14ac:dyDescent="0.2">
      <c r="A1363">
        <v>970105</v>
      </c>
      <c r="B1363" t="s">
        <v>63968</v>
      </c>
    </row>
    <row r="1364" spans="1:2" x14ac:dyDescent="0.2">
      <c r="A1364">
        <v>970966</v>
      </c>
      <c r="B1364" t="s">
        <v>63968</v>
      </c>
    </row>
    <row r="1365" spans="1:2" x14ac:dyDescent="0.2">
      <c r="A1365">
        <v>844476</v>
      </c>
      <c r="B1365" t="s">
        <v>63968</v>
      </c>
    </row>
    <row r="1366" spans="1:2" x14ac:dyDescent="0.2">
      <c r="A1366" t="s">
        <v>64280</v>
      </c>
      <c r="B1366" t="s">
        <v>63968</v>
      </c>
    </row>
    <row r="1367" spans="1:2" x14ac:dyDescent="0.2">
      <c r="A1367">
        <v>893570</v>
      </c>
      <c r="B1367" t="s">
        <v>63968</v>
      </c>
    </row>
    <row r="1368" spans="1:2" x14ac:dyDescent="0.2">
      <c r="A1368">
        <v>893984</v>
      </c>
      <c r="B1368" t="s">
        <v>63968</v>
      </c>
    </row>
    <row r="1369" spans="1:2" x14ac:dyDescent="0.2">
      <c r="A1369">
        <v>920333</v>
      </c>
      <c r="B1369" t="s">
        <v>63968</v>
      </c>
    </row>
    <row r="1370" spans="1:2" x14ac:dyDescent="0.2">
      <c r="A1370">
        <v>943235</v>
      </c>
      <c r="B1370" t="s">
        <v>63968</v>
      </c>
    </row>
    <row r="1371" spans="1:2" x14ac:dyDescent="0.2">
      <c r="A1371" t="s">
        <v>64281</v>
      </c>
      <c r="B1371" t="s">
        <v>63968</v>
      </c>
    </row>
    <row r="1372" spans="1:2" x14ac:dyDescent="0.2">
      <c r="A1372">
        <v>960953</v>
      </c>
      <c r="B1372" t="s">
        <v>63968</v>
      </c>
    </row>
    <row r="1373" spans="1:2" x14ac:dyDescent="0.2">
      <c r="A1373">
        <v>833078</v>
      </c>
      <c r="B1373" t="s">
        <v>63968</v>
      </c>
    </row>
    <row r="1374" spans="1:2" x14ac:dyDescent="0.2">
      <c r="A1374">
        <v>860246</v>
      </c>
      <c r="B1374" t="s">
        <v>63968</v>
      </c>
    </row>
    <row r="1375" spans="1:2" x14ac:dyDescent="0.2">
      <c r="A1375">
        <v>950419</v>
      </c>
      <c r="B1375" t="s">
        <v>63968</v>
      </c>
    </row>
    <row r="1376" spans="1:2" x14ac:dyDescent="0.2">
      <c r="A1376">
        <v>970749</v>
      </c>
      <c r="B1376" t="s">
        <v>63968</v>
      </c>
    </row>
    <row r="1377" spans="1:2" x14ac:dyDescent="0.2">
      <c r="A1377">
        <v>990665</v>
      </c>
      <c r="B1377" t="s">
        <v>63968</v>
      </c>
    </row>
    <row r="1378" spans="1:2" x14ac:dyDescent="0.2">
      <c r="A1378">
        <v>853711</v>
      </c>
      <c r="B1378" t="s">
        <v>63968</v>
      </c>
    </row>
    <row r="1379" spans="1:2" x14ac:dyDescent="0.2">
      <c r="A1379">
        <v>883240</v>
      </c>
      <c r="B1379" t="s">
        <v>63968</v>
      </c>
    </row>
    <row r="1380" spans="1:2" x14ac:dyDescent="0.2">
      <c r="A1380">
        <v>894205</v>
      </c>
      <c r="B1380" t="s">
        <v>63968</v>
      </c>
    </row>
    <row r="1381" spans="1:2" x14ac:dyDescent="0.2">
      <c r="A1381">
        <v>342643</v>
      </c>
      <c r="B1381" t="s">
        <v>63968</v>
      </c>
    </row>
    <row r="1382" spans="1:2" x14ac:dyDescent="0.2">
      <c r="A1382">
        <v>813326</v>
      </c>
      <c r="B1382" t="s">
        <v>63968</v>
      </c>
    </row>
    <row r="1383" spans="1:2" x14ac:dyDescent="0.2">
      <c r="A1383">
        <v>850750</v>
      </c>
      <c r="B1383" t="s">
        <v>63968</v>
      </c>
    </row>
    <row r="1384" spans="1:2" x14ac:dyDescent="0.2">
      <c r="A1384">
        <v>903003</v>
      </c>
      <c r="B1384" t="s">
        <v>63968</v>
      </c>
    </row>
    <row r="1385" spans="1:2" x14ac:dyDescent="0.2">
      <c r="A1385" s="429" t="s">
        <v>64282</v>
      </c>
      <c r="B1385" t="s">
        <v>63968</v>
      </c>
    </row>
    <row r="1386" spans="1:2" x14ac:dyDescent="0.2">
      <c r="A1386" t="s">
        <v>64283</v>
      </c>
      <c r="B1386" t="s">
        <v>63968</v>
      </c>
    </row>
    <row r="1387" spans="1:2" x14ac:dyDescent="0.2">
      <c r="A1387">
        <v>874368</v>
      </c>
      <c r="B1387" t="s">
        <v>63968</v>
      </c>
    </row>
    <row r="1388" spans="1:2" x14ac:dyDescent="0.2">
      <c r="A1388" t="s">
        <v>64284</v>
      </c>
      <c r="B1388" t="s">
        <v>63968</v>
      </c>
    </row>
    <row r="1389" spans="1:2" x14ac:dyDescent="0.2">
      <c r="A1389">
        <v>901197</v>
      </c>
      <c r="B1389" t="s">
        <v>63968</v>
      </c>
    </row>
    <row r="1390" spans="1:2" x14ac:dyDescent="0.2">
      <c r="A1390">
        <v>904376</v>
      </c>
      <c r="B1390" t="s">
        <v>63968</v>
      </c>
    </row>
    <row r="1391" spans="1:2" x14ac:dyDescent="0.2">
      <c r="A1391">
        <v>904562</v>
      </c>
      <c r="B1391" t="s">
        <v>63968</v>
      </c>
    </row>
    <row r="1392" spans="1:2" x14ac:dyDescent="0.2">
      <c r="A1392">
        <v>904815</v>
      </c>
      <c r="B1392" t="s">
        <v>63968</v>
      </c>
    </row>
    <row r="1393" spans="1:2" x14ac:dyDescent="0.2">
      <c r="A1393">
        <v>904842</v>
      </c>
      <c r="B1393" t="s">
        <v>63968</v>
      </c>
    </row>
    <row r="1394" spans="1:2" x14ac:dyDescent="0.2">
      <c r="A1394">
        <v>913807</v>
      </c>
      <c r="B1394" t="s">
        <v>63968</v>
      </c>
    </row>
    <row r="1395" spans="1:2" x14ac:dyDescent="0.2">
      <c r="A1395">
        <v>951080</v>
      </c>
      <c r="B1395" t="s">
        <v>63968</v>
      </c>
    </row>
    <row r="1396" spans="1:2" x14ac:dyDescent="0.2">
      <c r="A1396">
        <v>880861</v>
      </c>
      <c r="B1396" t="s">
        <v>63968</v>
      </c>
    </row>
    <row r="1397" spans="1:2" x14ac:dyDescent="0.2">
      <c r="A1397">
        <v>904698</v>
      </c>
      <c r="B1397" t="s">
        <v>63968</v>
      </c>
    </row>
    <row r="1398" spans="1:2" x14ac:dyDescent="0.2">
      <c r="A1398">
        <v>823527</v>
      </c>
      <c r="B1398" t="s">
        <v>63968</v>
      </c>
    </row>
    <row r="1399" spans="1:2" x14ac:dyDescent="0.2">
      <c r="A1399">
        <v>823528</v>
      </c>
      <c r="B1399" t="s">
        <v>63968</v>
      </c>
    </row>
    <row r="1400" spans="1:2" x14ac:dyDescent="0.2">
      <c r="A1400" s="429" t="s">
        <v>64285</v>
      </c>
      <c r="B1400" t="s">
        <v>63968</v>
      </c>
    </row>
    <row r="1401" spans="1:2" x14ac:dyDescent="0.2">
      <c r="A1401" t="s">
        <v>64286</v>
      </c>
      <c r="B1401" t="s">
        <v>63968</v>
      </c>
    </row>
    <row r="1402" spans="1:2" x14ac:dyDescent="0.2">
      <c r="A1402">
        <v>970518</v>
      </c>
      <c r="B1402" t="s">
        <v>63968</v>
      </c>
    </row>
    <row r="1403" spans="1:2" x14ac:dyDescent="0.2">
      <c r="A1403" t="s">
        <v>64287</v>
      </c>
      <c r="B1403" t="s">
        <v>63968</v>
      </c>
    </row>
    <row r="1404" spans="1:2" x14ac:dyDescent="0.2">
      <c r="A1404" t="s">
        <v>64288</v>
      </c>
      <c r="B1404" t="s">
        <v>63968</v>
      </c>
    </row>
    <row r="1405" spans="1:2" x14ac:dyDescent="0.2">
      <c r="A1405">
        <v>813096</v>
      </c>
      <c r="B1405" t="s">
        <v>63968</v>
      </c>
    </row>
    <row r="1406" spans="1:2" x14ac:dyDescent="0.2">
      <c r="A1406">
        <v>814228</v>
      </c>
      <c r="B1406" t="s">
        <v>63968</v>
      </c>
    </row>
    <row r="1407" spans="1:2" x14ac:dyDescent="0.2">
      <c r="A1407" t="s">
        <v>64289</v>
      </c>
      <c r="B1407" t="s">
        <v>63968</v>
      </c>
    </row>
    <row r="1408" spans="1:2" x14ac:dyDescent="0.2">
      <c r="A1408">
        <v>833120</v>
      </c>
      <c r="B1408" t="s">
        <v>63968</v>
      </c>
    </row>
    <row r="1409" spans="1:2" x14ac:dyDescent="0.2">
      <c r="A1409">
        <v>833668</v>
      </c>
      <c r="B1409" t="s">
        <v>63968</v>
      </c>
    </row>
    <row r="1410" spans="1:2" x14ac:dyDescent="0.2">
      <c r="A1410">
        <v>853106</v>
      </c>
      <c r="B1410" t="s">
        <v>63968</v>
      </c>
    </row>
    <row r="1411" spans="1:2" x14ac:dyDescent="0.2">
      <c r="A1411">
        <v>864441</v>
      </c>
      <c r="B1411" t="s">
        <v>63968</v>
      </c>
    </row>
    <row r="1412" spans="1:2" x14ac:dyDescent="0.2">
      <c r="A1412" t="s">
        <v>64290</v>
      </c>
      <c r="B1412" t="s">
        <v>63968</v>
      </c>
    </row>
    <row r="1413" spans="1:2" x14ac:dyDescent="0.2">
      <c r="A1413">
        <v>881257</v>
      </c>
      <c r="B1413" t="s">
        <v>63968</v>
      </c>
    </row>
    <row r="1414" spans="1:2" x14ac:dyDescent="0.2">
      <c r="A1414">
        <v>883120</v>
      </c>
      <c r="B1414" t="s">
        <v>63968</v>
      </c>
    </row>
    <row r="1415" spans="1:2" x14ac:dyDescent="0.2">
      <c r="A1415">
        <v>891291</v>
      </c>
      <c r="B1415" t="s">
        <v>63968</v>
      </c>
    </row>
    <row r="1416" spans="1:2" x14ac:dyDescent="0.2">
      <c r="A1416">
        <v>930241</v>
      </c>
      <c r="B1416" t="s">
        <v>63968</v>
      </c>
    </row>
    <row r="1417" spans="1:2" x14ac:dyDescent="0.2">
      <c r="A1417">
        <v>934484</v>
      </c>
      <c r="B1417" t="s">
        <v>63968</v>
      </c>
    </row>
    <row r="1418" spans="1:2" x14ac:dyDescent="0.2">
      <c r="A1418">
        <v>990385</v>
      </c>
      <c r="B1418" t="s">
        <v>63968</v>
      </c>
    </row>
    <row r="1419" spans="1:2" x14ac:dyDescent="0.2">
      <c r="A1419" t="s">
        <v>64291</v>
      </c>
      <c r="B1419" t="s">
        <v>63968</v>
      </c>
    </row>
    <row r="1420" spans="1:2" x14ac:dyDescent="0.2">
      <c r="A1420">
        <v>803679</v>
      </c>
      <c r="B1420" t="s">
        <v>63968</v>
      </c>
    </row>
    <row r="1421" spans="1:2" x14ac:dyDescent="0.2">
      <c r="A1421">
        <v>843483</v>
      </c>
      <c r="B1421" t="s">
        <v>63968</v>
      </c>
    </row>
    <row r="1422" spans="1:2" x14ac:dyDescent="0.2">
      <c r="A1422">
        <v>844147</v>
      </c>
      <c r="B1422" t="s">
        <v>63968</v>
      </c>
    </row>
    <row r="1423" spans="1:2" x14ac:dyDescent="0.2">
      <c r="A1423">
        <v>844435</v>
      </c>
      <c r="B1423" t="s">
        <v>63968</v>
      </c>
    </row>
    <row r="1424" spans="1:2" x14ac:dyDescent="0.2">
      <c r="A1424">
        <v>863352</v>
      </c>
      <c r="B1424" t="s">
        <v>63968</v>
      </c>
    </row>
    <row r="1425" spans="1:2" x14ac:dyDescent="0.2">
      <c r="A1425" t="s">
        <v>64292</v>
      </c>
      <c r="B1425" t="s">
        <v>63968</v>
      </c>
    </row>
    <row r="1426" spans="1:2" x14ac:dyDescent="0.2">
      <c r="A1426">
        <v>930312</v>
      </c>
      <c r="B1426" t="s">
        <v>63968</v>
      </c>
    </row>
    <row r="1427" spans="1:2" x14ac:dyDescent="0.2">
      <c r="A1427">
        <v>950224</v>
      </c>
      <c r="B1427" t="s">
        <v>63968</v>
      </c>
    </row>
    <row r="1428" spans="1:2" x14ac:dyDescent="0.2">
      <c r="A1428">
        <v>940407</v>
      </c>
      <c r="B1428" t="s">
        <v>63968</v>
      </c>
    </row>
    <row r="1429" spans="1:2" x14ac:dyDescent="0.2">
      <c r="A1429">
        <v>950077</v>
      </c>
      <c r="B1429" t="s">
        <v>63968</v>
      </c>
    </row>
    <row r="1430" spans="1:2" x14ac:dyDescent="0.2">
      <c r="A1430">
        <v>950505</v>
      </c>
      <c r="B1430" t="s">
        <v>63968</v>
      </c>
    </row>
    <row r="1431" spans="1:2" x14ac:dyDescent="0.2">
      <c r="A1431">
        <v>960874</v>
      </c>
      <c r="B1431" t="s">
        <v>63968</v>
      </c>
    </row>
    <row r="1432" spans="1:2" x14ac:dyDescent="0.2">
      <c r="A1432">
        <v>824254</v>
      </c>
      <c r="B1432" t="s">
        <v>63968</v>
      </c>
    </row>
    <row r="1433" spans="1:2" x14ac:dyDescent="0.2">
      <c r="A1433">
        <v>893572</v>
      </c>
      <c r="B1433" t="s">
        <v>63968</v>
      </c>
    </row>
    <row r="1434" spans="1:2" x14ac:dyDescent="0.2">
      <c r="A1434">
        <v>904641</v>
      </c>
      <c r="B1434" t="s">
        <v>63968</v>
      </c>
    </row>
    <row r="1435" spans="1:2" x14ac:dyDescent="0.2">
      <c r="A1435">
        <v>913663</v>
      </c>
      <c r="B1435" t="s">
        <v>63968</v>
      </c>
    </row>
    <row r="1436" spans="1:2" x14ac:dyDescent="0.2">
      <c r="A1436" t="s">
        <v>64293</v>
      </c>
      <c r="B1436" t="s">
        <v>63968</v>
      </c>
    </row>
    <row r="1437" spans="1:2" x14ac:dyDescent="0.2">
      <c r="A1437" t="s">
        <v>64294</v>
      </c>
      <c r="B1437" t="s">
        <v>63968</v>
      </c>
    </row>
    <row r="1438" spans="1:2" x14ac:dyDescent="0.2">
      <c r="A1438" t="s">
        <v>64295</v>
      </c>
      <c r="B1438" t="s">
        <v>63968</v>
      </c>
    </row>
    <row r="1439" spans="1:2" x14ac:dyDescent="0.2">
      <c r="A1439" t="s">
        <v>64296</v>
      </c>
      <c r="B1439" t="s">
        <v>63968</v>
      </c>
    </row>
    <row r="1440" spans="1:2" x14ac:dyDescent="0.2">
      <c r="A1440" t="s">
        <v>64297</v>
      </c>
      <c r="B1440" t="s">
        <v>63968</v>
      </c>
    </row>
    <row r="1441" spans="1:2" x14ac:dyDescent="0.2">
      <c r="A1441" t="s">
        <v>64298</v>
      </c>
      <c r="B1441" t="s">
        <v>63968</v>
      </c>
    </row>
    <row r="1442" spans="1:2" x14ac:dyDescent="0.2">
      <c r="A1442" t="s">
        <v>64299</v>
      </c>
      <c r="B1442" t="s">
        <v>63968</v>
      </c>
    </row>
    <row r="1443" spans="1:2" x14ac:dyDescent="0.2">
      <c r="A1443" t="s">
        <v>64300</v>
      </c>
      <c r="B1443" t="s">
        <v>63968</v>
      </c>
    </row>
    <row r="1444" spans="1:2" x14ac:dyDescent="0.2">
      <c r="A1444">
        <v>880267</v>
      </c>
      <c r="B1444" t="s">
        <v>63968</v>
      </c>
    </row>
    <row r="1445" spans="1:2" x14ac:dyDescent="0.2">
      <c r="A1445">
        <v>884340</v>
      </c>
      <c r="B1445" t="s">
        <v>63968</v>
      </c>
    </row>
    <row r="1446" spans="1:2" x14ac:dyDescent="0.2">
      <c r="A1446">
        <v>913664</v>
      </c>
      <c r="B1446" t="s">
        <v>63968</v>
      </c>
    </row>
    <row r="1447" spans="1:2" x14ac:dyDescent="0.2">
      <c r="A1447" t="s">
        <v>64301</v>
      </c>
      <c r="B1447" t="s">
        <v>63968</v>
      </c>
    </row>
    <row r="1448" spans="1:2" x14ac:dyDescent="0.2">
      <c r="A1448">
        <v>970867</v>
      </c>
      <c r="B1448" t="s">
        <v>63968</v>
      </c>
    </row>
    <row r="1449" spans="1:2" x14ac:dyDescent="0.2">
      <c r="A1449">
        <v>980340</v>
      </c>
      <c r="B1449" t="s">
        <v>63968</v>
      </c>
    </row>
    <row r="1450" spans="1:2" x14ac:dyDescent="0.2">
      <c r="A1450" s="429" t="s">
        <v>64302</v>
      </c>
      <c r="B1450" t="s">
        <v>63968</v>
      </c>
    </row>
    <row r="1451" spans="1:2" x14ac:dyDescent="0.2">
      <c r="A1451">
        <v>874049</v>
      </c>
      <c r="B1451" t="s">
        <v>63968</v>
      </c>
    </row>
    <row r="1452" spans="1:2" x14ac:dyDescent="0.2">
      <c r="A1452">
        <v>920878</v>
      </c>
      <c r="B1452" t="s">
        <v>63968</v>
      </c>
    </row>
    <row r="1453" spans="1:2" x14ac:dyDescent="0.2">
      <c r="A1453" t="s">
        <v>64303</v>
      </c>
      <c r="B1453" t="s">
        <v>63968</v>
      </c>
    </row>
    <row r="1454" spans="1:2" x14ac:dyDescent="0.2">
      <c r="A1454">
        <v>943037</v>
      </c>
      <c r="B1454" t="s">
        <v>63968</v>
      </c>
    </row>
    <row r="1455" spans="1:2" x14ac:dyDescent="0.2">
      <c r="A1455">
        <v>803058</v>
      </c>
      <c r="B1455" t="s">
        <v>63968</v>
      </c>
    </row>
    <row r="1456" spans="1:2" x14ac:dyDescent="0.2">
      <c r="A1456" t="s">
        <v>64304</v>
      </c>
      <c r="B1456" t="s">
        <v>63968</v>
      </c>
    </row>
    <row r="1457" spans="1:2" x14ac:dyDescent="0.2">
      <c r="A1457">
        <v>844136</v>
      </c>
      <c r="B1457" t="s">
        <v>63968</v>
      </c>
    </row>
    <row r="1458" spans="1:2" x14ac:dyDescent="0.2">
      <c r="A1458">
        <v>920387</v>
      </c>
      <c r="B1458" t="s">
        <v>63968</v>
      </c>
    </row>
    <row r="1459" spans="1:2" x14ac:dyDescent="0.2">
      <c r="A1459">
        <v>960020</v>
      </c>
      <c r="B1459" t="s">
        <v>63968</v>
      </c>
    </row>
    <row r="1460" spans="1:2" x14ac:dyDescent="0.2">
      <c r="A1460">
        <v>980704</v>
      </c>
      <c r="B1460" t="s">
        <v>63968</v>
      </c>
    </row>
    <row r="1461" spans="1:2" x14ac:dyDescent="0.2">
      <c r="A1461">
        <v>813590</v>
      </c>
      <c r="B1461" t="s">
        <v>63968</v>
      </c>
    </row>
    <row r="1462" spans="1:2" x14ac:dyDescent="0.2">
      <c r="A1462">
        <v>854698</v>
      </c>
      <c r="B1462" t="s">
        <v>63968</v>
      </c>
    </row>
    <row r="1463" spans="1:2" x14ac:dyDescent="0.2">
      <c r="A1463">
        <v>880886</v>
      </c>
      <c r="B1463" t="s">
        <v>63968</v>
      </c>
    </row>
    <row r="1464" spans="1:2" x14ac:dyDescent="0.2">
      <c r="A1464">
        <v>901199</v>
      </c>
      <c r="B1464" t="s">
        <v>63968</v>
      </c>
    </row>
    <row r="1465" spans="1:2" x14ac:dyDescent="0.2">
      <c r="A1465">
        <v>943267</v>
      </c>
      <c r="B1465" t="s">
        <v>63968</v>
      </c>
    </row>
    <row r="1466" spans="1:2" x14ac:dyDescent="0.2">
      <c r="A1466">
        <v>666732</v>
      </c>
      <c r="B1466" t="s">
        <v>63968</v>
      </c>
    </row>
    <row r="1467" spans="1:2" x14ac:dyDescent="0.2">
      <c r="A1467" t="s">
        <v>64305</v>
      </c>
      <c r="B1467" t="s">
        <v>63968</v>
      </c>
    </row>
    <row r="1468" spans="1:2" x14ac:dyDescent="0.2">
      <c r="A1468">
        <v>893482</v>
      </c>
      <c r="B1468" t="s">
        <v>63968</v>
      </c>
    </row>
    <row r="1469" spans="1:2" x14ac:dyDescent="0.2">
      <c r="A1469">
        <v>923240</v>
      </c>
      <c r="B1469" t="s">
        <v>63968</v>
      </c>
    </row>
    <row r="1470" spans="1:2" x14ac:dyDescent="0.2">
      <c r="A1470" t="s">
        <v>64306</v>
      </c>
      <c r="B1470" t="s">
        <v>63968</v>
      </c>
    </row>
    <row r="1471" spans="1:2" x14ac:dyDescent="0.2">
      <c r="A1471">
        <v>2045404</v>
      </c>
      <c r="B1471" t="s">
        <v>63968</v>
      </c>
    </row>
    <row r="1472" spans="1:2" x14ac:dyDescent="0.2">
      <c r="A1472" t="s">
        <v>64307</v>
      </c>
      <c r="B1472" t="s">
        <v>63968</v>
      </c>
    </row>
    <row r="1473" spans="1:2" x14ac:dyDescent="0.2">
      <c r="A1473" t="s">
        <v>64308</v>
      </c>
      <c r="B1473" t="s">
        <v>63968</v>
      </c>
    </row>
    <row r="1474" spans="1:2" x14ac:dyDescent="0.2">
      <c r="A1474">
        <v>834459</v>
      </c>
      <c r="B1474" t="s">
        <v>63968</v>
      </c>
    </row>
    <row r="1475" spans="1:2" x14ac:dyDescent="0.2">
      <c r="A1475">
        <v>840688</v>
      </c>
      <c r="B1475" t="s">
        <v>63968</v>
      </c>
    </row>
    <row r="1476" spans="1:2" x14ac:dyDescent="0.2">
      <c r="A1476" t="s">
        <v>64309</v>
      </c>
      <c r="B1476" t="s">
        <v>63968</v>
      </c>
    </row>
    <row r="1477" spans="1:2" x14ac:dyDescent="0.2">
      <c r="A1477">
        <v>863685</v>
      </c>
      <c r="B1477" t="s">
        <v>63968</v>
      </c>
    </row>
    <row r="1478" spans="1:2" x14ac:dyDescent="0.2">
      <c r="A1478">
        <v>864738</v>
      </c>
      <c r="B1478" t="s">
        <v>63968</v>
      </c>
    </row>
    <row r="1479" spans="1:2" x14ac:dyDescent="0.2">
      <c r="A1479">
        <v>865352</v>
      </c>
      <c r="B1479" t="s">
        <v>63968</v>
      </c>
    </row>
    <row r="1480" spans="1:2" x14ac:dyDescent="0.2">
      <c r="A1480">
        <v>921147</v>
      </c>
      <c r="B1480" t="s">
        <v>63968</v>
      </c>
    </row>
    <row r="1481" spans="1:2" x14ac:dyDescent="0.2">
      <c r="A1481">
        <v>923895</v>
      </c>
      <c r="B1481" t="s">
        <v>63968</v>
      </c>
    </row>
    <row r="1482" spans="1:2" x14ac:dyDescent="0.2">
      <c r="A1482">
        <v>933924</v>
      </c>
      <c r="B1482" t="s">
        <v>63968</v>
      </c>
    </row>
    <row r="1483" spans="1:2" x14ac:dyDescent="0.2">
      <c r="A1483" t="s">
        <v>64310</v>
      </c>
      <c r="B1483" t="s">
        <v>63968</v>
      </c>
    </row>
    <row r="1484" spans="1:2" x14ac:dyDescent="0.2">
      <c r="A1484">
        <v>853693</v>
      </c>
      <c r="B1484" t="s">
        <v>63968</v>
      </c>
    </row>
    <row r="1485" spans="1:2" x14ac:dyDescent="0.2">
      <c r="A1485">
        <v>871506</v>
      </c>
      <c r="B1485" t="s">
        <v>63968</v>
      </c>
    </row>
    <row r="1486" spans="1:2" x14ac:dyDescent="0.2">
      <c r="A1486">
        <v>871710</v>
      </c>
      <c r="B1486" t="s">
        <v>63968</v>
      </c>
    </row>
    <row r="1487" spans="1:2" x14ac:dyDescent="0.2">
      <c r="A1487">
        <v>881009</v>
      </c>
      <c r="B1487" t="s">
        <v>63968</v>
      </c>
    </row>
    <row r="1488" spans="1:2" x14ac:dyDescent="0.2">
      <c r="A1488">
        <v>903118</v>
      </c>
      <c r="B1488" t="s">
        <v>63968</v>
      </c>
    </row>
    <row r="1489" spans="1:2" x14ac:dyDescent="0.2">
      <c r="A1489">
        <v>904099</v>
      </c>
      <c r="B1489" t="s">
        <v>63968</v>
      </c>
    </row>
    <row r="1490" spans="1:2" x14ac:dyDescent="0.2">
      <c r="A1490">
        <v>930024</v>
      </c>
      <c r="B1490" t="s">
        <v>63968</v>
      </c>
    </row>
    <row r="1491" spans="1:2" x14ac:dyDescent="0.2">
      <c r="A1491">
        <v>823935</v>
      </c>
      <c r="B1491" t="s">
        <v>63968</v>
      </c>
    </row>
    <row r="1492" spans="1:2" x14ac:dyDescent="0.2">
      <c r="A1492" t="s">
        <v>64311</v>
      </c>
      <c r="B1492" t="s">
        <v>63968</v>
      </c>
    </row>
    <row r="1493" spans="1:2" x14ac:dyDescent="0.2">
      <c r="A1493" t="s">
        <v>64312</v>
      </c>
      <c r="B1493" t="s">
        <v>63968</v>
      </c>
    </row>
    <row r="1494" spans="1:2" x14ac:dyDescent="0.2">
      <c r="A1494">
        <v>883716</v>
      </c>
      <c r="B1494" t="s">
        <v>63968</v>
      </c>
    </row>
    <row r="1495" spans="1:2" x14ac:dyDescent="0.2">
      <c r="A1495">
        <v>903177</v>
      </c>
      <c r="B1495" t="s">
        <v>63968</v>
      </c>
    </row>
    <row r="1496" spans="1:2" x14ac:dyDescent="0.2">
      <c r="A1496" t="s">
        <v>64313</v>
      </c>
      <c r="B1496" t="s">
        <v>63968</v>
      </c>
    </row>
    <row r="1497" spans="1:2" x14ac:dyDescent="0.2">
      <c r="A1497" t="s">
        <v>64314</v>
      </c>
      <c r="B1497" t="s">
        <v>63968</v>
      </c>
    </row>
    <row r="1498" spans="1:2" x14ac:dyDescent="0.2">
      <c r="A1498">
        <v>920524</v>
      </c>
      <c r="B1498" t="s">
        <v>63968</v>
      </c>
    </row>
    <row r="1499" spans="1:2" x14ac:dyDescent="0.2">
      <c r="A1499">
        <v>924037</v>
      </c>
      <c r="B1499" t="s">
        <v>63968</v>
      </c>
    </row>
    <row r="1500" spans="1:2" x14ac:dyDescent="0.2">
      <c r="A1500">
        <v>933761</v>
      </c>
      <c r="B1500" t="s">
        <v>63968</v>
      </c>
    </row>
    <row r="1501" spans="1:2" x14ac:dyDescent="0.2">
      <c r="A1501">
        <v>941039</v>
      </c>
      <c r="B1501" t="s">
        <v>63968</v>
      </c>
    </row>
    <row r="1502" spans="1:2" x14ac:dyDescent="0.2">
      <c r="A1502" t="s">
        <v>64315</v>
      </c>
      <c r="B1502" t="s">
        <v>63968</v>
      </c>
    </row>
    <row r="1503" spans="1:2" x14ac:dyDescent="0.2">
      <c r="A1503" t="s">
        <v>64316</v>
      </c>
      <c r="B1503" t="s">
        <v>63968</v>
      </c>
    </row>
    <row r="1504" spans="1:2" x14ac:dyDescent="0.2">
      <c r="A1504">
        <v>820656</v>
      </c>
      <c r="B1504" t="s">
        <v>63968</v>
      </c>
    </row>
    <row r="1505" spans="1:2" x14ac:dyDescent="0.2">
      <c r="A1505">
        <v>840047</v>
      </c>
      <c r="B1505" t="s">
        <v>63968</v>
      </c>
    </row>
    <row r="1506" spans="1:2" x14ac:dyDescent="0.2">
      <c r="A1506">
        <v>854859</v>
      </c>
      <c r="B1506" t="s">
        <v>63968</v>
      </c>
    </row>
    <row r="1507" spans="1:2" x14ac:dyDescent="0.2">
      <c r="A1507">
        <v>900208</v>
      </c>
      <c r="B1507" t="s">
        <v>63968</v>
      </c>
    </row>
    <row r="1508" spans="1:2" x14ac:dyDescent="0.2">
      <c r="A1508">
        <v>924605</v>
      </c>
      <c r="B1508" t="s">
        <v>63968</v>
      </c>
    </row>
    <row r="1509" spans="1:2" x14ac:dyDescent="0.2">
      <c r="A1509">
        <v>980519</v>
      </c>
      <c r="B1509" t="s">
        <v>63968</v>
      </c>
    </row>
    <row r="1510" spans="1:2" x14ac:dyDescent="0.2">
      <c r="A1510">
        <v>667843</v>
      </c>
      <c r="B1510" t="s">
        <v>63968</v>
      </c>
    </row>
    <row r="1511" spans="1:2" x14ac:dyDescent="0.2">
      <c r="A1511" t="s">
        <v>64317</v>
      </c>
      <c r="B1511" t="s">
        <v>63968</v>
      </c>
    </row>
    <row r="1512" spans="1:2" x14ac:dyDescent="0.2">
      <c r="A1512" t="s">
        <v>64318</v>
      </c>
      <c r="B1512" t="s">
        <v>63968</v>
      </c>
    </row>
    <row r="1513" spans="1:2" x14ac:dyDescent="0.2">
      <c r="A1513">
        <v>874498</v>
      </c>
      <c r="B1513" t="s">
        <v>63968</v>
      </c>
    </row>
    <row r="1514" spans="1:2" x14ac:dyDescent="0.2">
      <c r="A1514">
        <v>880067</v>
      </c>
      <c r="B1514" t="s">
        <v>63968</v>
      </c>
    </row>
    <row r="1515" spans="1:2" x14ac:dyDescent="0.2">
      <c r="A1515">
        <v>884241</v>
      </c>
      <c r="B1515" t="s">
        <v>63968</v>
      </c>
    </row>
    <row r="1516" spans="1:2" x14ac:dyDescent="0.2">
      <c r="A1516">
        <v>894705</v>
      </c>
      <c r="B1516" t="s">
        <v>63968</v>
      </c>
    </row>
    <row r="1517" spans="1:2" x14ac:dyDescent="0.2">
      <c r="A1517">
        <v>904775</v>
      </c>
      <c r="B1517" t="s">
        <v>63968</v>
      </c>
    </row>
    <row r="1518" spans="1:2" x14ac:dyDescent="0.2">
      <c r="A1518">
        <v>921131</v>
      </c>
      <c r="B1518" t="s">
        <v>63968</v>
      </c>
    </row>
    <row r="1519" spans="1:2" x14ac:dyDescent="0.2">
      <c r="A1519">
        <v>823543</v>
      </c>
      <c r="B1519" t="s">
        <v>63968</v>
      </c>
    </row>
    <row r="1520" spans="1:2" x14ac:dyDescent="0.2">
      <c r="A1520">
        <v>853549</v>
      </c>
      <c r="B1520" t="s">
        <v>63968</v>
      </c>
    </row>
    <row r="1521" spans="1:2" x14ac:dyDescent="0.2">
      <c r="A1521">
        <v>910107</v>
      </c>
      <c r="B1521" t="s">
        <v>63968</v>
      </c>
    </row>
    <row r="1522" spans="1:2" x14ac:dyDescent="0.2">
      <c r="A1522">
        <v>934162</v>
      </c>
      <c r="B1522" t="s">
        <v>63968</v>
      </c>
    </row>
    <row r="1523" spans="1:2" x14ac:dyDescent="0.2">
      <c r="A1523">
        <v>934425</v>
      </c>
      <c r="B1523" t="s">
        <v>63968</v>
      </c>
    </row>
    <row r="1524" spans="1:2" x14ac:dyDescent="0.2">
      <c r="A1524">
        <v>980550</v>
      </c>
      <c r="B1524" t="s">
        <v>63968</v>
      </c>
    </row>
    <row r="1525" spans="1:2" x14ac:dyDescent="0.2">
      <c r="A1525">
        <v>337133</v>
      </c>
      <c r="B1525" t="s">
        <v>63968</v>
      </c>
    </row>
    <row r="1526" spans="1:2" x14ac:dyDescent="0.2">
      <c r="A1526">
        <v>342418</v>
      </c>
      <c r="B1526" t="s">
        <v>63968</v>
      </c>
    </row>
    <row r="1527" spans="1:2" x14ac:dyDescent="0.2">
      <c r="A1527">
        <v>833917</v>
      </c>
      <c r="B1527" t="s">
        <v>63968</v>
      </c>
    </row>
    <row r="1528" spans="1:2" x14ac:dyDescent="0.2">
      <c r="A1528" t="s">
        <v>64319</v>
      </c>
      <c r="B1528" t="s">
        <v>63968</v>
      </c>
    </row>
    <row r="1529" spans="1:2" x14ac:dyDescent="0.2">
      <c r="A1529">
        <v>843863</v>
      </c>
      <c r="B1529" t="s">
        <v>63968</v>
      </c>
    </row>
    <row r="1530" spans="1:2" x14ac:dyDescent="0.2">
      <c r="A1530">
        <v>884083</v>
      </c>
      <c r="B1530" t="s">
        <v>63968</v>
      </c>
    </row>
    <row r="1531" spans="1:2" x14ac:dyDescent="0.2">
      <c r="A1531">
        <v>903904</v>
      </c>
      <c r="B1531" t="s">
        <v>63968</v>
      </c>
    </row>
    <row r="1532" spans="1:2" x14ac:dyDescent="0.2">
      <c r="A1532" t="s">
        <v>64314</v>
      </c>
      <c r="B1532" t="s">
        <v>63968</v>
      </c>
    </row>
    <row r="1533" spans="1:2" x14ac:dyDescent="0.2">
      <c r="A1533">
        <v>923697</v>
      </c>
      <c r="B1533" t="s">
        <v>63968</v>
      </c>
    </row>
    <row r="1534" spans="1:2" x14ac:dyDescent="0.2">
      <c r="A1534">
        <v>924612</v>
      </c>
      <c r="B1534" t="s">
        <v>63968</v>
      </c>
    </row>
    <row r="1535" spans="1:2" x14ac:dyDescent="0.2">
      <c r="A1535">
        <v>951313</v>
      </c>
      <c r="B1535" t="s">
        <v>63968</v>
      </c>
    </row>
    <row r="1536" spans="1:2" x14ac:dyDescent="0.2">
      <c r="A1536">
        <v>951314</v>
      </c>
      <c r="B1536" t="s">
        <v>63968</v>
      </c>
    </row>
    <row r="1537" spans="1:2" x14ac:dyDescent="0.2">
      <c r="A1537" t="s">
        <v>64320</v>
      </c>
      <c r="B1537" t="s">
        <v>63968</v>
      </c>
    </row>
    <row r="1538" spans="1:2" x14ac:dyDescent="0.2">
      <c r="A1538">
        <v>813979</v>
      </c>
      <c r="B1538" t="s">
        <v>63968</v>
      </c>
    </row>
    <row r="1539" spans="1:2" x14ac:dyDescent="0.2">
      <c r="A1539" t="s">
        <v>64321</v>
      </c>
      <c r="B1539" t="s">
        <v>63968</v>
      </c>
    </row>
    <row r="1540" spans="1:2" x14ac:dyDescent="0.2">
      <c r="A1540">
        <v>834532</v>
      </c>
      <c r="B1540" t="s">
        <v>63968</v>
      </c>
    </row>
    <row r="1541" spans="1:2" x14ac:dyDescent="0.2">
      <c r="A1541">
        <v>843505</v>
      </c>
      <c r="B1541" t="s">
        <v>63968</v>
      </c>
    </row>
    <row r="1542" spans="1:2" x14ac:dyDescent="0.2">
      <c r="A1542">
        <v>904862</v>
      </c>
      <c r="B1542" t="s">
        <v>63968</v>
      </c>
    </row>
    <row r="1543" spans="1:2" x14ac:dyDescent="0.2">
      <c r="A1543">
        <v>924849</v>
      </c>
      <c r="B1543" t="s">
        <v>63968</v>
      </c>
    </row>
    <row r="1544" spans="1:2" x14ac:dyDescent="0.2">
      <c r="A1544" t="s">
        <v>64322</v>
      </c>
      <c r="B1544" t="s">
        <v>63968</v>
      </c>
    </row>
    <row r="1545" spans="1:2" x14ac:dyDescent="0.2">
      <c r="A1545" t="s">
        <v>64323</v>
      </c>
      <c r="B1545" t="s">
        <v>63968</v>
      </c>
    </row>
    <row r="1546" spans="1:2" x14ac:dyDescent="0.2">
      <c r="A1546">
        <v>843513</v>
      </c>
      <c r="B1546" t="s">
        <v>63968</v>
      </c>
    </row>
    <row r="1547" spans="1:2" x14ac:dyDescent="0.2">
      <c r="A1547">
        <v>851024</v>
      </c>
      <c r="B1547" t="s">
        <v>63968</v>
      </c>
    </row>
    <row r="1548" spans="1:2" x14ac:dyDescent="0.2">
      <c r="A1548">
        <v>853796</v>
      </c>
      <c r="B1548" t="s">
        <v>63968</v>
      </c>
    </row>
    <row r="1549" spans="1:2" x14ac:dyDescent="0.2">
      <c r="A1549">
        <v>854397</v>
      </c>
      <c r="B1549" t="s">
        <v>63968</v>
      </c>
    </row>
    <row r="1550" spans="1:2" x14ac:dyDescent="0.2">
      <c r="A1550" t="s">
        <v>64324</v>
      </c>
      <c r="B1550" t="s">
        <v>63968</v>
      </c>
    </row>
    <row r="1551" spans="1:2" x14ac:dyDescent="0.2">
      <c r="A1551">
        <v>865108</v>
      </c>
      <c r="B1551" t="s">
        <v>63968</v>
      </c>
    </row>
    <row r="1552" spans="1:2" x14ac:dyDescent="0.2">
      <c r="A1552">
        <v>874650</v>
      </c>
      <c r="B1552" t="s">
        <v>63968</v>
      </c>
    </row>
    <row r="1553" spans="1:2" x14ac:dyDescent="0.2">
      <c r="A1553">
        <v>884639</v>
      </c>
      <c r="B1553" t="s">
        <v>63968</v>
      </c>
    </row>
    <row r="1554" spans="1:2" x14ac:dyDescent="0.2">
      <c r="A1554">
        <v>914642</v>
      </c>
      <c r="B1554" t="s">
        <v>63968</v>
      </c>
    </row>
    <row r="1555" spans="1:2" x14ac:dyDescent="0.2">
      <c r="A1555" t="s">
        <v>64325</v>
      </c>
      <c r="B1555" t="s">
        <v>63968</v>
      </c>
    </row>
    <row r="1556" spans="1:2" x14ac:dyDescent="0.2">
      <c r="A1556" t="s">
        <v>64326</v>
      </c>
      <c r="B1556" t="s">
        <v>63968</v>
      </c>
    </row>
    <row r="1557" spans="1:2" x14ac:dyDescent="0.2">
      <c r="A1557">
        <v>943209</v>
      </c>
      <c r="B1557" t="s">
        <v>63968</v>
      </c>
    </row>
    <row r="1558" spans="1:2" x14ac:dyDescent="0.2">
      <c r="A1558" t="s">
        <v>64327</v>
      </c>
      <c r="B1558" t="s">
        <v>63968</v>
      </c>
    </row>
    <row r="1559" spans="1:2" x14ac:dyDescent="0.2">
      <c r="A1559">
        <v>843687</v>
      </c>
      <c r="B1559" t="s">
        <v>63968</v>
      </c>
    </row>
    <row r="1560" spans="1:2" x14ac:dyDescent="0.2">
      <c r="A1560">
        <v>864343</v>
      </c>
      <c r="B1560" t="s">
        <v>63968</v>
      </c>
    </row>
    <row r="1561" spans="1:2" x14ac:dyDescent="0.2">
      <c r="A1561" t="s">
        <v>64328</v>
      </c>
      <c r="B1561" t="s">
        <v>63968</v>
      </c>
    </row>
    <row r="1562" spans="1:2" x14ac:dyDescent="0.2">
      <c r="A1562" t="s">
        <v>64329</v>
      </c>
      <c r="B1562" t="s">
        <v>63968</v>
      </c>
    </row>
    <row r="1563" spans="1:2" x14ac:dyDescent="0.2">
      <c r="A1563">
        <v>934297</v>
      </c>
      <c r="B1563" t="s">
        <v>63968</v>
      </c>
    </row>
    <row r="1564" spans="1:2" x14ac:dyDescent="0.2">
      <c r="A1564">
        <v>950437</v>
      </c>
      <c r="B1564" t="s">
        <v>63968</v>
      </c>
    </row>
    <row r="1565" spans="1:2" x14ac:dyDescent="0.2">
      <c r="A1565">
        <v>824067</v>
      </c>
      <c r="B1565" t="s">
        <v>63968</v>
      </c>
    </row>
    <row r="1566" spans="1:2" x14ac:dyDescent="0.2">
      <c r="A1566">
        <v>824551</v>
      </c>
      <c r="B1566" t="s">
        <v>63968</v>
      </c>
    </row>
    <row r="1567" spans="1:2" x14ac:dyDescent="0.2">
      <c r="A1567" t="s">
        <v>64330</v>
      </c>
      <c r="B1567" t="s">
        <v>63968</v>
      </c>
    </row>
    <row r="1568" spans="1:2" x14ac:dyDescent="0.2">
      <c r="A1568">
        <v>844031</v>
      </c>
      <c r="B1568" t="s">
        <v>63968</v>
      </c>
    </row>
    <row r="1569" spans="1:2" x14ac:dyDescent="0.2">
      <c r="A1569" t="s">
        <v>64331</v>
      </c>
      <c r="B1569" t="s">
        <v>63968</v>
      </c>
    </row>
    <row r="1570" spans="1:2" x14ac:dyDescent="0.2">
      <c r="A1570" t="s">
        <v>64332</v>
      </c>
      <c r="B1570" t="s">
        <v>63968</v>
      </c>
    </row>
    <row r="1571" spans="1:2" x14ac:dyDescent="0.2">
      <c r="A1571" t="s">
        <v>64328</v>
      </c>
      <c r="B1571" t="s">
        <v>63968</v>
      </c>
    </row>
    <row r="1572" spans="1:2" x14ac:dyDescent="0.2">
      <c r="A1572">
        <v>891591</v>
      </c>
      <c r="B1572" t="s">
        <v>63968</v>
      </c>
    </row>
    <row r="1573" spans="1:2" x14ac:dyDescent="0.2">
      <c r="A1573">
        <v>903678</v>
      </c>
      <c r="B1573" t="s">
        <v>63968</v>
      </c>
    </row>
    <row r="1574" spans="1:2" x14ac:dyDescent="0.2">
      <c r="A1574">
        <v>980450</v>
      </c>
      <c r="B1574" t="s">
        <v>63968</v>
      </c>
    </row>
    <row r="1575" spans="1:2" x14ac:dyDescent="0.2">
      <c r="A1575">
        <v>980616</v>
      </c>
      <c r="B1575" t="s">
        <v>63968</v>
      </c>
    </row>
    <row r="1576" spans="1:2" x14ac:dyDescent="0.2">
      <c r="A1576">
        <v>2051829</v>
      </c>
      <c r="B1576" t="s">
        <v>63968</v>
      </c>
    </row>
    <row r="1577" spans="1:2" x14ac:dyDescent="0.2">
      <c r="A1577" t="s">
        <v>64316</v>
      </c>
      <c r="B1577" t="s">
        <v>63968</v>
      </c>
    </row>
    <row r="1578" spans="1:2" x14ac:dyDescent="0.2">
      <c r="A1578">
        <v>853639</v>
      </c>
      <c r="B1578" t="s">
        <v>63968</v>
      </c>
    </row>
    <row r="1579" spans="1:2" x14ac:dyDescent="0.2">
      <c r="A1579">
        <v>883337</v>
      </c>
      <c r="B1579" t="s">
        <v>63968</v>
      </c>
    </row>
    <row r="1580" spans="1:2" x14ac:dyDescent="0.2">
      <c r="A1580">
        <v>894540</v>
      </c>
      <c r="B1580" t="s">
        <v>63968</v>
      </c>
    </row>
    <row r="1581" spans="1:2" x14ac:dyDescent="0.2">
      <c r="A1581">
        <v>913570</v>
      </c>
      <c r="B1581" t="s">
        <v>63968</v>
      </c>
    </row>
    <row r="1582" spans="1:2" x14ac:dyDescent="0.2">
      <c r="A1582">
        <v>914621</v>
      </c>
      <c r="B1582" t="s">
        <v>63968</v>
      </c>
    </row>
    <row r="1583" spans="1:2" x14ac:dyDescent="0.2">
      <c r="A1583">
        <v>920725</v>
      </c>
      <c r="B1583" t="s">
        <v>63968</v>
      </c>
    </row>
    <row r="1584" spans="1:2" x14ac:dyDescent="0.2">
      <c r="A1584">
        <v>934266</v>
      </c>
      <c r="B1584" t="s">
        <v>63968</v>
      </c>
    </row>
    <row r="1585" spans="1:2" x14ac:dyDescent="0.2">
      <c r="A1585" t="s">
        <v>64333</v>
      </c>
      <c r="B1585" t="s">
        <v>63968</v>
      </c>
    </row>
    <row r="1586" spans="1:2" x14ac:dyDescent="0.2">
      <c r="A1586">
        <v>2049600</v>
      </c>
      <c r="B1586" t="s">
        <v>63968</v>
      </c>
    </row>
    <row r="1587" spans="1:2" x14ac:dyDescent="0.2">
      <c r="A1587">
        <v>803521</v>
      </c>
      <c r="B1587" t="s">
        <v>63968</v>
      </c>
    </row>
    <row r="1588" spans="1:2" x14ac:dyDescent="0.2">
      <c r="A1588">
        <v>813906</v>
      </c>
      <c r="B1588" t="s">
        <v>63968</v>
      </c>
    </row>
    <row r="1589" spans="1:2" x14ac:dyDescent="0.2">
      <c r="A1589">
        <v>823981</v>
      </c>
      <c r="B1589" t="s">
        <v>63968</v>
      </c>
    </row>
    <row r="1590" spans="1:2" x14ac:dyDescent="0.2">
      <c r="A1590" t="s">
        <v>64328</v>
      </c>
      <c r="B1590" t="s">
        <v>63968</v>
      </c>
    </row>
    <row r="1591" spans="1:2" x14ac:dyDescent="0.2">
      <c r="A1591">
        <v>893810</v>
      </c>
      <c r="B1591" t="s">
        <v>63968</v>
      </c>
    </row>
    <row r="1592" spans="1:2" x14ac:dyDescent="0.2">
      <c r="A1592">
        <v>900770</v>
      </c>
      <c r="B1592" t="s">
        <v>63968</v>
      </c>
    </row>
    <row r="1593" spans="1:2" x14ac:dyDescent="0.2">
      <c r="A1593">
        <v>900939</v>
      </c>
      <c r="B1593" t="s">
        <v>63968</v>
      </c>
    </row>
    <row r="1594" spans="1:2" x14ac:dyDescent="0.2">
      <c r="A1594">
        <v>900947</v>
      </c>
      <c r="B1594" t="s">
        <v>63968</v>
      </c>
    </row>
    <row r="1595" spans="1:2" x14ac:dyDescent="0.2">
      <c r="A1595">
        <v>923012</v>
      </c>
      <c r="B1595" t="s">
        <v>63968</v>
      </c>
    </row>
    <row r="1596" spans="1:2" x14ac:dyDescent="0.2">
      <c r="A1596">
        <v>931130</v>
      </c>
      <c r="B1596" t="s">
        <v>63968</v>
      </c>
    </row>
    <row r="1597" spans="1:2" x14ac:dyDescent="0.2">
      <c r="A1597">
        <v>980042</v>
      </c>
      <c r="B1597" t="s">
        <v>63968</v>
      </c>
    </row>
    <row r="1598" spans="1:2" x14ac:dyDescent="0.2">
      <c r="A1598" t="s">
        <v>64334</v>
      </c>
      <c r="B1598" t="s">
        <v>63968</v>
      </c>
    </row>
    <row r="1599" spans="1:2" x14ac:dyDescent="0.2">
      <c r="A1599" t="s">
        <v>64335</v>
      </c>
      <c r="B1599" t="s">
        <v>63968</v>
      </c>
    </row>
    <row r="1600" spans="1:2" x14ac:dyDescent="0.2">
      <c r="A1600">
        <v>833427</v>
      </c>
      <c r="B1600" t="s">
        <v>63968</v>
      </c>
    </row>
    <row r="1601" spans="1:2" x14ac:dyDescent="0.2">
      <c r="A1601">
        <v>865197</v>
      </c>
      <c r="B1601" t="s">
        <v>63968</v>
      </c>
    </row>
    <row r="1602" spans="1:2" x14ac:dyDescent="0.2">
      <c r="A1602">
        <v>904612</v>
      </c>
      <c r="B1602" t="s">
        <v>63968</v>
      </c>
    </row>
    <row r="1603" spans="1:2" x14ac:dyDescent="0.2">
      <c r="A1603">
        <v>924208</v>
      </c>
      <c r="B1603" t="s">
        <v>63968</v>
      </c>
    </row>
    <row r="1604" spans="1:2" x14ac:dyDescent="0.2">
      <c r="A1604">
        <v>990087</v>
      </c>
      <c r="B1604" t="s">
        <v>63968</v>
      </c>
    </row>
    <row r="1605" spans="1:2" x14ac:dyDescent="0.2">
      <c r="A1605">
        <v>865168</v>
      </c>
      <c r="B1605" t="s">
        <v>63968</v>
      </c>
    </row>
    <row r="1606" spans="1:2" x14ac:dyDescent="0.2">
      <c r="A1606">
        <v>871048</v>
      </c>
      <c r="B1606" t="s">
        <v>63968</v>
      </c>
    </row>
    <row r="1607" spans="1:2" x14ac:dyDescent="0.2">
      <c r="A1607">
        <v>934384</v>
      </c>
      <c r="B1607" t="s">
        <v>63968</v>
      </c>
    </row>
    <row r="1608" spans="1:2" x14ac:dyDescent="0.2">
      <c r="A1608">
        <v>940613</v>
      </c>
      <c r="B1608" t="s">
        <v>63968</v>
      </c>
    </row>
    <row r="1609" spans="1:2" x14ac:dyDescent="0.2">
      <c r="A1609">
        <v>943015</v>
      </c>
      <c r="B1609" t="s">
        <v>63968</v>
      </c>
    </row>
    <row r="1610" spans="1:2" x14ac:dyDescent="0.2">
      <c r="A1610">
        <v>943158</v>
      </c>
      <c r="B1610" t="s">
        <v>63968</v>
      </c>
    </row>
    <row r="1611" spans="1:2" x14ac:dyDescent="0.2">
      <c r="A1611" t="s">
        <v>64336</v>
      </c>
      <c r="B1611" t="s">
        <v>63968</v>
      </c>
    </row>
    <row r="1612" spans="1:2" x14ac:dyDescent="0.2">
      <c r="A1612" t="s">
        <v>64337</v>
      </c>
      <c r="B1612" t="s">
        <v>63968</v>
      </c>
    </row>
    <row r="1613" spans="1:2" x14ac:dyDescent="0.2">
      <c r="A1613" t="s">
        <v>64338</v>
      </c>
      <c r="B1613" t="s">
        <v>63968</v>
      </c>
    </row>
    <row r="1614" spans="1:2" x14ac:dyDescent="0.2">
      <c r="A1614">
        <v>873800</v>
      </c>
      <c r="B1614" t="s">
        <v>63968</v>
      </c>
    </row>
    <row r="1615" spans="1:2" x14ac:dyDescent="0.2">
      <c r="A1615">
        <v>874937</v>
      </c>
      <c r="B1615" t="s">
        <v>63968</v>
      </c>
    </row>
    <row r="1616" spans="1:2" x14ac:dyDescent="0.2">
      <c r="A1616" t="s">
        <v>64339</v>
      </c>
      <c r="B1616" t="s">
        <v>63968</v>
      </c>
    </row>
    <row r="1617" spans="1:2" x14ac:dyDescent="0.2">
      <c r="A1617">
        <v>617364</v>
      </c>
      <c r="B1617" t="s">
        <v>63968</v>
      </c>
    </row>
    <row r="1618" spans="1:2" x14ac:dyDescent="0.2">
      <c r="A1618" t="s">
        <v>64340</v>
      </c>
      <c r="B1618" t="s">
        <v>63968</v>
      </c>
    </row>
    <row r="1619" spans="1:2" x14ac:dyDescent="0.2">
      <c r="A1619">
        <v>830424</v>
      </c>
      <c r="B1619" t="s">
        <v>63968</v>
      </c>
    </row>
    <row r="1620" spans="1:2" x14ac:dyDescent="0.2">
      <c r="A1620">
        <v>830567</v>
      </c>
      <c r="B1620" t="s">
        <v>63968</v>
      </c>
    </row>
    <row r="1621" spans="1:2" x14ac:dyDescent="0.2">
      <c r="A1621">
        <v>913844</v>
      </c>
      <c r="B1621" t="s">
        <v>63968</v>
      </c>
    </row>
    <row r="1622" spans="1:2" x14ac:dyDescent="0.2">
      <c r="A1622" t="s">
        <v>64314</v>
      </c>
      <c r="B1622" t="s">
        <v>63968</v>
      </c>
    </row>
    <row r="1623" spans="1:2" x14ac:dyDescent="0.2">
      <c r="A1623">
        <v>934515</v>
      </c>
      <c r="B1623" t="s">
        <v>63968</v>
      </c>
    </row>
    <row r="1624" spans="1:2" x14ac:dyDescent="0.2">
      <c r="A1624">
        <v>960482</v>
      </c>
      <c r="B1624" t="s">
        <v>63968</v>
      </c>
    </row>
    <row r="1625" spans="1:2" x14ac:dyDescent="0.2">
      <c r="A1625">
        <v>2053900</v>
      </c>
      <c r="B1625" t="s">
        <v>63968</v>
      </c>
    </row>
    <row r="1626" spans="1:2" x14ac:dyDescent="0.2">
      <c r="A1626" s="429" t="s">
        <v>64341</v>
      </c>
      <c r="B1626" t="s">
        <v>63968</v>
      </c>
    </row>
    <row r="1627" spans="1:2" x14ac:dyDescent="0.2">
      <c r="A1627">
        <v>804130</v>
      </c>
      <c r="B1627" t="s">
        <v>63968</v>
      </c>
    </row>
    <row r="1628" spans="1:2" x14ac:dyDescent="0.2">
      <c r="A1628">
        <v>814361</v>
      </c>
      <c r="B1628" t="s">
        <v>63968</v>
      </c>
    </row>
    <row r="1629" spans="1:2" x14ac:dyDescent="0.2">
      <c r="A1629">
        <v>833566</v>
      </c>
      <c r="B1629" t="s">
        <v>63968</v>
      </c>
    </row>
    <row r="1630" spans="1:2" x14ac:dyDescent="0.2">
      <c r="A1630" t="s">
        <v>64342</v>
      </c>
      <c r="B1630" t="s">
        <v>63968</v>
      </c>
    </row>
    <row r="1631" spans="1:2" x14ac:dyDescent="0.2">
      <c r="A1631">
        <v>864651</v>
      </c>
      <c r="B1631" t="s">
        <v>63968</v>
      </c>
    </row>
    <row r="1632" spans="1:2" x14ac:dyDescent="0.2">
      <c r="A1632" t="s">
        <v>64328</v>
      </c>
      <c r="B1632" t="s">
        <v>63968</v>
      </c>
    </row>
    <row r="1633" spans="1:2" x14ac:dyDescent="0.2">
      <c r="A1633">
        <v>890073</v>
      </c>
      <c r="B1633" t="s">
        <v>63968</v>
      </c>
    </row>
    <row r="1634" spans="1:2" x14ac:dyDescent="0.2">
      <c r="A1634">
        <v>893241</v>
      </c>
      <c r="B1634" t="s">
        <v>63968</v>
      </c>
    </row>
    <row r="1635" spans="1:2" x14ac:dyDescent="0.2">
      <c r="A1635" t="s">
        <v>64343</v>
      </c>
      <c r="B1635" t="s">
        <v>63968</v>
      </c>
    </row>
    <row r="1636" spans="1:2" x14ac:dyDescent="0.2">
      <c r="A1636" t="s">
        <v>64344</v>
      </c>
      <c r="B1636" t="s">
        <v>63968</v>
      </c>
    </row>
    <row r="1637" spans="1:2" x14ac:dyDescent="0.2">
      <c r="A1637">
        <v>813897</v>
      </c>
      <c r="B1637" t="s">
        <v>63968</v>
      </c>
    </row>
    <row r="1638" spans="1:2" x14ac:dyDescent="0.2">
      <c r="A1638" t="s">
        <v>64337</v>
      </c>
      <c r="B1638" t="s">
        <v>63968</v>
      </c>
    </row>
    <row r="1639" spans="1:2" x14ac:dyDescent="0.2">
      <c r="A1639">
        <v>830904</v>
      </c>
      <c r="B1639" t="s">
        <v>63968</v>
      </c>
    </row>
    <row r="1640" spans="1:2" x14ac:dyDescent="0.2">
      <c r="A1640" t="s">
        <v>64345</v>
      </c>
      <c r="B1640" t="s">
        <v>63968</v>
      </c>
    </row>
    <row r="1641" spans="1:2" x14ac:dyDescent="0.2">
      <c r="A1641" t="s">
        <v>64346</v>
      </c>
      <c r="B1641" t="s">
        <v>63968</v>
      </c>
    </row>
    <row r="1642" spans="1:2" x14ac:dyDescent="0.2">
      <c r="A1642">
        <v>874978</v>
      </c>
      <c r="B1642" t="s">
        <v>63968</v>
      </c>
    </row>
    <row r="1643" spans="1:2" x14ac:dyDescent="0.2">
      <c r="A1643">
        <v>883407</v>
      </c>
      <c r="B1643" t="s">
        <v>63968</v>
      </c>
    </row>
    <row r="1644" spans="1:2" x14ac:dyDescent="0.2">
      <c r="A1644">
        <v>923961</v>
      </c>
      <c r="B1644" t="s">
        <v>63968</v>
      </c>
    </row>
    <row r="1645" spans="1:2" x14ac:dyDescent="0.2">
      <c r="A1645">
        <v>924204</v>
      </c>
      <c r="B1645" t="s">
        <v>63968</v>
      </c>
    </row>
    <row r="1646" spans="1:2" x14ac:dyDescent="0.2">
      <c r="A1646" t="s">
        <v>64339</v>
      </c>
      <c r="B1646" t="s">
        <v>63968</v>
      </c>
    </row>
    <row r="1647" spans="1:2" x14ac:dyDescent="0.2">
      <c r="A1647">
        <v>853185</v>
      </c>
      <c r="B1647" t="s">
        <v>63968</v>
      </c>
    </row>
    <row r="1648" spans="1:2" x14ac:dyDescent="0.2">
      <c r="A1648">
        <v>861320</v>
      </c>
      <c r="B1648" t="s">
        <v>63968</v>
      </c>
    </row>
    <row r="1649" spans="1:2" x14ac:dyDescent="0.2">
      <c r="A1649">
        <v>881119</v>
      </c>
      <c r="B1649" t="s">
        <v>63968</v>
      </c>
    </row>
    <row r="1650" spans="1:2" x14ac:dyDescent="0.2">
      <c r="A1650">
        <v>884712</v>
      </c>
      <c r="B1650" t="s">
        <v>63968</v>
      </c>
    </row>
    <row r="1651" spans="1:2" x14ac:dyDescent="0.2">
      <c r="A1651" t="s">
        <v>64325</v>
      </c>
      <c r="B1651" t="s">
        <v>63968</v>
      </c>
    </row>
    <row r="1652" spans="1:2" x14ac:dyDescent="0.2">
      <c r="A1652">
        <v>804275</v>
      </c>
      <c r="B1652" t="s">
        <v>63968</v>
      </c>
    </row>
    <row r="1653" spans="1:2" x14ac:dyDescent="0.2">
      <c r="A1653">
        <v>830840</v>
      </c>
      <c r="B1653" t="s">
        <v>63968</v>
      </c>
    </row>
    <row r="1654" spans="1:2" x14ac:dyDescent="0.2">
      <c r="A1654">
        <v>880232</v>
      </c>
      <c r="B1654" t="s">
        <v>63968</v>
      </c>
    </row>
    <row r="1655" spans="1:2" x14ac:dyDescent="0.2">
      <c r="A1655">
        <v>971069</v>
      </c>
      <c r="B1655" t="s">
        <v>63968</v>
      </c>
    </row>
    <row r="1656" spans="1:2" x14ac:dyDescent="0.2">
      <c r="A1656" t="s">
        <v>64347</v>
      </c>
      <c r="B1656" t="s">
        <v>63968</v>
      </c>
    </row>
    <row r="1657" spans="1:2" x14ac:dyDescent="0.2">
      <c r="A1657" s="429" t="s">
        <v>64348</v>
      </c>
      <c r="B1657" t="s">
        <v>63968</v>
      </c>
    </row>
    <row r="1658" spans="1:2" x14ac:dyDescent="0.2">
      <c r="A1658" t="s">
        <v>64349</v>
      </c>
      <c r="B1658" t="s">
        <v>63968</v>
      </c>
    </row>
    <row r="1659" spans="1:2" x14ac:dyDescent="0.2">
      <c r="A1659" t="s">
        <v>64350</v>
      </c>
      <c r="B1659" t="s">
        <v>63968</v>
      </c>
    </row>
    <row r="1660" spans="1:2" x14ac:dyDescent="0.2">
      <c r="A1660" t="s">
        <v>64351</v>
      </c>
      <c r="B1660" t="s">
        <v>63968</v>
      </c>
    </row>
    <row r="1661" spans="1:2" x14ac:dyDescent="0.2">
      <c r="A1661" t="s">
        <v>64319</v>
      </c>
      <c r="B1661" t="s">
        <v>63968</v>
      </c>
    </row>
    <row r="1662" spans="1:2" x14ac:dyDescent="0.2">
      <c r="A1662" t="s">
        <v>64352</v>
      </c>
      <c r="B1662" t="s">
        <v>63968</v>
      </c>
    </row>
    <row r="1663" spans="1:2" x14ac:dyDescent="0.2">
      <c r="A1663">
        <v>870477</v>
      </c>
      <c r="B1663" t="s">
        <v>63968</v>
      </c>
    </row>
    <row r="1664" spans="1:2" x14ac:dyDescent="0.2">
      <c r="A1664">
        <v>873075</v>
      </c>
      <c r="B1664" t="s">
        <v>63968</v>
      </c>
    </row>
    <row r="1665" spans="1:2" x14ac:dyDescent="0.2">
      <c r="A1665">
        <v>893281</v>
      </c>
      <c r="B1665" t="s">
        <v>63968</v>
      </c>
    </row>
    <row r="1666" spans="1:2" x14ac:dyDescent="0.2">
      <c r="A1666">
        <v>921055</v>
      </c>
      <c r="B1666" t="s">
        <v>63968</v>
      </c>
    </row>
    <row r="1667" spans="1:2" x14ac:dyDescent="0.2">
      <c r="A1667" t="s">
        <v>64325</v>
      </c>
      <c r="B1667" t="s">
        <v>63968</v>
      </c>
    </row>
    <row r="1668" spans="1:2" x14ac:dyDescent="0.2">
      <c r="A1668">
        <v>935122</v>
      </c>
      <c r="B1668" t="s">
        <v>63968</v>
      </c>
    </row>
    <row r="1669" spans="1:2" x14ac:dyDescent="0.2">
      <c r="A1669">
        <v>951091</v>
      </c>
      <c r="B1669" t="s">
        <v>63968</v>
      </c>
    </row>
    <row r="1670" spans="1:2" x14ac:dyDescent="0.2">
      <c r="A1670" t="s">
        <v>64353</v>
      </c>
      <c r="B1670" t="s">
        <v>63968</v>
      </c>
    </row>
    <row r="1671" spans="1:2" x14ac:dyDescent="0.2">
      <c r="A1671" t="s">
        <v>64354</v>
      </c>
      <c r="B1671" t="s">
        <v>63968</v>
      </c>
    </row>
    <row r="1672" spans="1:2" x14ac:dyDescent="0.2">
      <c r="A1672">
        <v>813490</v>
      </c>
      <c r="B1672" t="s">
        <v>63968</v>
      </c>
    </row>
    <row r="1673" spans="1:2" x14ac:dyDescent="0.2">
      <c r="A1673">
        <v>814293</v>
      </c>
      <c r="B1673" t="s">
        <v>63968</v>
      </c>
    </row>
    <row r="1674" spans="1:2" x14ac:dyDescent="0.2">
      <c r="A1674" t="s">
        <v>64355</v>
      </c>
      <c r="B1674" t="s">
        <v>63968</v>
      </c>
    </row>
    <row r="1675" spans="1:2" x14ac:dyDescent="0.2">
      <c r="A1675">
        <v>864086</v>
      </c>
      <c r="B1675" t="s">
        <v>63968</v>
      </c>
    </row>
    <row r="1676" spans="1:2" x14ac:dyDescent="0.2">
      <c r="A1676" t="s">
        <v>64356</v>
      </c>
      <c r="B1676" t="s">
        <v>63968</v>
      </c>
    </row>
    <row r="1677" spans="1:2" x14ac:dyDescent="0.2">
      <c r="A1677">
        <v>871102</v>
      </c>
      <c r="B1677" t="s">
        <v>63968</v>
      </c>
    </row>
    <row r="1678" spans="1:2" x14ac:dyDescent="0.2">
      <c r="A1678">
        <v>891635</v>
      </c>
      <c r="B1678" t="s">
        <v>63968</v>
      </c>
    </row>
    <row r="1679" spans="1:2" x14ac:dyDescent="0.2">
      <c r="A1679" t="s">
        <v>64357</v>
      </c>
      <c r="B1679" t="s">
        <v>63968</v>
      </c>
    </row>
    <row r="1680" spans="1:2" x14ac:dyDescent="0.2">
      <c r="A1680">
        <v>960140</v>
      </c>
      <c r="B1680" t="s">
        <v>63968</v>
      </c>
    </row>
    <row r="1681" spans="1:2" x14ac:dyDescent="0.2">
      <c r="A1681" t="s">
        <v>64358</v>
      </c>
      <c r="B1681" t="s">
        <v>63968</v>
      </c>
    </row>
    <row r="1682" spans="1:2" x14ac:dyDescent="0.2">
      <c r="A1682">
        <v>864878</v>
      </c>
      <c r="B1682" t="s">
        <v>63968</v>
      </c>
    </row>
    <row r="1683" spans="1:2" x14ac:dyDescent="0.2">
      <c r="A1683" t="s">
        <v>64359</v>
      </c>
      <c r="B1683" t="s">
        <v>63968</v>
      </c>
    </row>
    <row r="1684" spans="1:2" x14ac:dyDescent="0.2">
      <c r="A1684">
        <v>914504</v>
      </c>
      <c r="B1684" t="s">
        <v>63968</v>
      </c>
    </row>
    <row r="1685" spans="1:2" x14ac:dyDescent="0.2">
      <c r="A1685">
        <v>821158</v>
      </c>
      <c r="B1685" t="s">
        <v>63968</v>
      </c>
    </row>
    <row r="1686" spans="1:2" x14ac:dyDescent="0.2">
      <c r="A1686">
        <v>883096</v>
      </c>
      <c r="B1686" t="s">
        <v>63968</v>
      </c>
    </row>
    <row r="1687" spans="1:2" x14ac:dyDescent="0.2">
      <c r="A1687">
        <v>894974</v>
      </c>
      <c r="B1687" t="s">
        <v>63968</v>
      </c>
    </row>
    <row r="1688" spans="1:2" x14ac:dyDescent="0.2">
      <c r="A1688" t="s">
        <v>64314</v>
      </c>
      <c r="B1688" t="s">
        <v>63968</v>
      </c>
    </row>
    <row r="1689" spans="1:2" x14ac:dyDescent="0.2">
      <c r="A1689">
        <v>924368</v>
      </c>
      <c r="B1689" t="s">
        <v>63968</v>
      </c>
    </row>
    <row r="1690" spans="1:2" x14ac:dyDescent="0.2">
      <c r="A1690">
        <v>340022</v>
      </c>
      <c r="B1690" t="s">
        <v>63968</v>
      </c>
    </row>
    <row r="1691" spans="1:2" x14ac:dyDescent="0.2">
      <c r="A1691" t="s">
        <v>64360</v>
      </c>
      <c r="B1691" t="s">
        <v>63968</v>
      </c>
    </row>
    <row r="1692" spans="1:2" x14ac:dyDescent="0.2">
      <c r="A1692">
        <v>893988</v>
      </c>
      <c r="B1692" t="s">
        <v>63968</v>
      </c>
    </row>
    <row r="1693" spans="1:2" x14ac:dyDescent="0.2">
      <c r="A1693" t="s">
        <v>64361</v>
      </c>
      <c r="B1693" t="s">
        <v>63968</v>
      </c>
    </row>
    <row r="1694" spans="1:2" x14ac:dyDescent="0.2">
      <c r="A1694" t="s">
        <v>64362</v>
      </c>
      <c r="B1694" t="s">
        <v>63968</v>
      </c>
    </row>
    <row r="1695" spans="1:2" x14ac:dyDescent="0.2">
      <c r="A1695" t="s">
        <v>64363</v>
      </c>
      <c r="B1695" t="s">
        <v>63968</v>
      </c>
    </row>
    <row r="1696" spans="1:2" x14ac:dyDescent="0.2">
      <c r="A1696">
        <v>820672</v>
      </c>
      <c r="B1696" t="s">
        <v>63968</v>
      </c>
    </row>
    <row r="1697" spans="1:2" x14ac:dyDescent="0.2">
      <c r="A1697">
        <v>844561</v>
      </c>
      <c r="B1697" t="s">
        <v>63968</v>
      </c>
    </row>
    <row r="1698" spans="1:2" x14ac:dyDescent="0.2">
      <c r="A1698">
        <v>874977</v>
      </c>
      <c r="B1698" t="s">
        <v>63968</v>
      </c>
    </row>
    <row r="1699" spans="1:2" x14ac:dyDescent="0.2">
      <c r="A1699">
        <v>894058</v>
      </c>
      <c r="B1699" t="s">
        <v>63968</v>
      </c>
    </row>
    <row r="1700" spans="1:2" x14ac:dyDescent="0.2">
      <c r="A1700" t="s">
        <v>64314</v>
      </c>
      <c r="B1700" t="s">
        <v>63968</v>
      </c>
    </row>
    <row r="1701" spans="1:2" x14ac:dyDescent="0.2">
      <c r="A1701">
        <v>923940</v>
      </c>
      <c r="B1701" t="s">
        <v>63968</v>
      </c>
    </row>
    <row r="1702" spans="1:2" x14ac:dyDescent="0.2">
      <c r="A1702">
        <v>924455</v>
      </c>
      <c r="B1702" t="s">
        <v>63968</v>
      </c>
    </row>
    <row r="1703" spans="1:2" x14ac:dyDescent="0.2">
      <c r="A1703">
        <v>931103</v>
      </c>
      <c r="B1703" t="s">
        <v>63968</v>
      </c>
    </row>
    <row r="1704" spans="1:2" x14ac:dyDescent="0.2">
      <c r="A1704">
        <v>960945</v>
      </c>
      <c r="B1704" t="s">
        <v>63968</v>
      </c>
    </row>
    <row r="1705" spans="1:2" x14ac:dyDescent="0.2">
      <c r="A1705">
        <v>833588</v>
      </c>
      <c r="B1705" t="s">
        <v>63968</v>
      </c>
    </row>
    <row r="1706" spans="1:2" x14ac:dyDescent="0.2">
      <c r="A1706">
        <v>883699</v>
      </c>
      <c r="B1706" t="s">
        <v>63968</v>
      </c>
    </row>
    <row r="1707" spans="1:2" x14ac:dyDescent="0.2">
      <c r="A1707" t="s">
        <v>64314</v>
      </c>
      <c r="B1707" t="s">
        <v>63968</v>
      </c>
    </row>
    <row r="1708" spans="1:2" x14ac:dyDescent="0.2">
      <c r="A1708">
        <v>920838</v>
      </c>
      <c r="B1708" t="s">
        <v>63968</v>
      </c>
    </row>
    <row r="1709" spans="1:2" x14ac:dyDescent="0.2">
      <c r="A1709">
        <v>981039</v>
      </c>
      <c r="B1709" t="s">
        <v>63968</v>
      </c>
    </row>
    <row r="1710" spans="1:2" x14ac:dyDescent="0.2">
      <c r="A1710">
        <v>913842</v>
      </c>
      <c r="B1710" t="s">
        <v>63968</v>
      </c>
    </row>
    <row r="1711" spans="1:2" x14ac:dyDescent="0.2">
      <c r="A1711" t="s">
        <v>64305</v>
      </c>
      <c r="B1711" t="s">
        <v>63968</v>
      </c>
    </row>
    <row r="1712" spans="1:2" x14ac:dyDescent="0.2">
      <c r="A1712">
        <v>854961</v>
      </c>
      <c r="B1712" t="s">
        <v>63968</v>
      </c>
    </row>
    <row r="1713" spans="1:2" x14ac:dyDescent="0.2">
      <c r="A1713">
        <v>940858</v>
      </c>
      <c r="B1713" t="s">
        <v>63968</v>
      </c>
    </row>
    <row r="1714" spans="1:2" x14ac:dyDescent="0.2">
      <c r="A1714">
        <v>970329</v>
      </c>
      <c r="B1714" t="s">
        <v>63968</v>
      </c>
    </row>
    <row r="1715" spans="1:2" x14ac:dyDescent="0.2">
      <c r="A1715">
        <v>2043800</v>
      </c>
      <c r="B1715" t="s">
        <v>63968</v>
      </c>
    </row>
    <row r="1716" spans="1:2" x14ac:dyDescent="0.2">
      <c r="A1716">
        <v>850663</v>
      </c>
      <c r="B1716" t="s">
        <v>63968</v>
      </c>
    </row>
    <row r="1717" spans="1:2" x14ac:dyDescent="0.2">
      <c r="A1717">
        <v>923809</v>
      </c>
      <c r="B1717" t="s">
        <v>63968</v>
      </c>
    </row>
    <row r="1718" spans="1:2" x14ac:dyDescent="0.2">
      <c r="A1718">
        <v>970261</v>
      </c>
      <c r="B1718" t="s">
        <v>63968</v>
      </c>
    </row>
    <row r="1719" spans="1:2" x14ac:dyDescent="0.2">
      <c r="A1719">
        <v>921061</v>
      </c>
      <c r="B1719" t="s">
        <v>63968</v>
      </c>
    </row>
    <row r="1720" spans="1:2" x14ac:dyDescent="0.2">
      <c r="A1720">
        <v>950330</v>
      </c>
      <c r="B1720" t="s">
        <v>63968</v>
      </c>
    </row>
    <row r="1721" spans="1:2" x14ac:dyDescent="0.2">
      <c r="A1721">
        <v>667454</v>
      </c>
      <c r="B1721" t="s">
        <v>63968</v>
      </c>
    </row>
    <row r="1722" spans="1:2" x14ac:dyDescent="0.2">
      <c r="A1722" t="s">
        <v>64337</v>
      </c>
      <c r="B1722" t="s">
        <v>63968</v>
      </c>
    </row>
    <row r="1723" spans="1:2" x14ac:dyDescent="0.2">
      <c r="A1723">
        <v>881021</v>
      </c>
      <c r="B1723" t="s">
        <v>63968</v>
      </c>
    </row>
    <row r="1724" spans="1:2" x14ac:dyDescent="0.2">
      <c r="A1724">
        <v>930927</v>
      </c>
      <c r="B1724" t="s">
        <v>63968</v>
      </c>
    </row>
    <row r="1725" spans="1:2" x14ac:dyDescent="0.2">
      <c r="A1725" t="s">
        <v>64339</v>
      </c>
      <c r="B1725" t="s">
        <v>63968</v>
      </c>
    </row>
    <row r="1726" spans="1:2" x14ac:dyDescent="0.2">
      <c r="A1726" t="s">
        <v>64364</v>
      </c>
      <c r="B1726" t="s">
        <v>63968</v>
      </c>
    </row>
    <row r="1727" spans="1:2" x14ac:dyDescent="0.2">
      <c r="A1727" t="s">
        <v>64365</v>
      </c>
      <c r="B1727" t="s">
        <v>63968</v>
      </c>
    </row>
    <row r="1728" spans="1:2" x14ac:dyDescent="0.2">
      <c r="A1728" t="s">
        <v>64319</v>
      </c>
      <c r="B1728" t="s">
        <v>63968</v>
      </c>
    </row>
    <row r="1729" spans="1:2" x14ac:dyDescent="0.2">
      <c r="A1729">
        <v>920440</v>
      </c>
      <c r="B1729" t="s">
        <v>63968</v>
      </c>
    </row>
    <row r="1730" spans="1:2" x14ac:dyDescent="0.2">
      <c r="A1730">
        <v>943142</v>
      </c>
      <c r="B1730" t="s">
        <v>63968</v>
      </c>
    </row>
    <row r="1731" spans="1:2" x14ac:dyDescent="0.2">
      <c r="A1731" t="s">
        <v>64360</v>
      </c>
      <c r="B1731" t="s">
        <v>63968</v>
      </c>
    </row>
    <row r="1732" spans="1:2" x14ac:dyDescent="0.2">
      <c r="A1732">
        <v>823065</v>
      </c>
      <c r="B1732" t="s">
        <v>63968</v>
      </c>
    </row>
    <row r="1733" spans="1:2" x14ac:dyDescent="0.2">
      <c r="A1733">
        <v>865460</v>
      </c>
      <c r="B1733" t="s">
        <v>63968</v>
      </c>
    </row>
    <row r="1734" spans="1:2" x14ac:dyDescent="0.2">
      <c r="A1734">
        <v>934689</v>
      </c>
      <c r="B1734" t="s">
        <v>63968</v>
      </c>
    </row>
    <row r="1735" spans="1:2" x14ac:dyDescent="0.2">
      <c r="A1735" t="s">
        <v>64366</v>
      </c>
      <c r="B1735" t="s">
        <v>63968</v>
      </c>
    </row>
    <row r="1736" spans="1:2" x14ac:dyDescent="0.2">
      <c r="A1736" t="s">
        <v>64367</v>
      </c>
      <c r="B1736" t="s">
        <v>63968</v>
      </c>
    </row>
    <row r="1737" spans="1:2" x14ac:dyDescent="0.2">
      <c r="A1737" t="s">
        <v>64368</v>
      </c>
      <c r="B1737" t="s">
        <v>63968</v>
      </c>
    </row>
    <row r="1738" spans="1:2" x14ac:dyDescent="0.2">
      <c r="A1738">
        <v>813861</v>
      </c>
      <c r="B1738" t="s">
        <v>63968</v>
      </c>
    </row>
    <row r="1739" spans="1:2" x14ac:dyDescent="0.2">
      <c r="A1739" t="s">
        <v>64369</v>
      </c>
      <c r="B1739" t="s">
        <v>63968</v>
      </c>
    </row>
    <row r="1740" spans="1:2" x14ac:dyDescent="0.2">
      <c r="A1740">
        <v>884131</v>
      </c>
      <c r="B1740" t="s">
        <v>63968</v>
      </c>
    </row>
    <row r="1741" spans="1:2" x14ac:dyDescent="0.2">
      <c r="A1741">
        <v>900339</v>
      </c>
      <c r="B1741" t="s">
        <v>63968</v>
      </c>
    </row>
    <row r="1742" spans="1:2" x14ac:dyDescent="0.2">
      <c r="A1742" t="s">
        <v>64305</v>
      </c>
      <c r="B1742" t="s">
        <v>63968</v>
      </c>
    </row>
    <row r="1743" spans="1:2" x14ac:dyDescent="0.2">
      <c r="A1743">
        <v>893859</v>
      </c>
      <c r="B1743" t="s">
        <v>63968</v>
      </c>
    </row>
    <row r="1744" spans="1:2" x14ac:dyDescent="0.2">
      <c r="A1744">
        <v>913927</v>
      </c>
      <c r="B1744" t="s">
        <v>63968</v>
      </c>
    </row>
    <row r="1745" spans="1:2" x14ac:dyDescent="0.2">
      <c r="A1745">
        <v>940920</v>
      </c>
      <c r="B1745" t="s">
        <v>63968</v>
      </c>
    </row>
    <row r="1746" spans="1:2" x14ac:dyDescent="0.2">
      <c r="A1746">
        <v>913983</v>
      </c>
      <c r="B1746" t="s">
        <v>63968</v>
      </c>
    </row>
    <row r="1747" spans="1:2" x14ac:dyDescent="0.2">
      <c r="A1747" t="s">
        <v>64314</v>
      </c>
      <c r="B1747" t="s">
        <v>63968</v>
      </c>
    </row>
    <row r="1748" spans="1:2" x14ac:dyDescent="0.2">
      <c r="A1748">
        <v>960665</v>
      </c>
      <c r="B1748" t="s">
        <v>63968</v>
      </c>
    </row>
    <row r="1749" spans="1:2" x14ac:dyDescent="0.2">
      <c r="A1749">
        <v>674418</v>
      </c>
      <c r="B1749" t="s">
        <v>63968</v>
      </c>
    </row>
    <row r="1750" spans="1:2" x14ac:dyDescent="0.2">
      <c r="A1750">
        <v>674419</v>
      </c>
      <c r="B1750" t="s">
        <v>63968</v>
      </c>
    </row>
    <row r="1751" spans="1:2" x14ac:dyDescent="0.2">
      <c r="A1751">
        <v>674420</v>
      </c>
      <c r="B1751" t="s">
        <v>63968</v>
      </c>
    </row>
    <row r="1752" spans="1:2" x14ac:dyDescent="0.2">
      <c r="A1752">
        <v>880106</v>
      </c>
      <c r="B1752" t="s">
        <v>63968</v>
      </c>
    </row>
    <row r="1753" spans="1:2" x14ac:dyDescent="0.2">
      <c r="A1753" t="s">
        <v>64370</v>
      </c>
      <c r="B1753" t="s">
        <v>63968</v>
      </c>
    </row>
    <row r="1754" spans="1:2" x14ac:dyDescent="0.2">
      <c r="A1754" t="s">
        <v>64322</v>
      </c>
      <c r="B1754" t="s">
        <v>63968</v>
      </c>
    </row>
    <row r="1755" spans="1:2" x14ac:dyDescent="0.2">
      <c r="A1755" t="s">
        <v>64371</v>
      </c>
      <c r="B1755" t="s">
        <v>63968</v>
      </c>
    </row>
    <row r="1756" spans="1:2" x14ac:dyDescent="0.2">
      <c r="A1756" t="s">
        <v>64372</v>
      </c>
      <c r="B1756" t="s">
        <v>63968</v>
      </c>
    </row>
    <row r="1757" spans="1:2" x14ac:dyDescent="0.2">
      <c r="A1757">
        <v>880816</v>
      </c>
      <c r="B1757" t="s">
        <v>63968</v>
      </c>
    </row>
    <row r="1758" spans="1:2" x14ac:dyDescent="0.2">
      <c r="A1758">
        <v>923710</v>
      </c>
      <c r="B1758" t="s">
        <v>63968</v>
      </c>
    </row>
    <row r="1759" spans="1:2" x14ac:dyDescent="0.2">
      <c r="A1759" t="s">
        <v>64373</v>
      </c>
      <c r="B1759" t="s">
        <v>63968</v>
      </c>
    </row>
    <row r="1760" spans="1:2" x14ac:dyDescent="0.2">
      <c r="A1760">
        <v>934270</v>
      </c>
      <c r="B1760" t="s">
        <v>63968</v>
      </c>
    </row>
    <row r="1761" spans="1:2" x14ac:dyDescent="0.2">
      <c r="A1761">
        <v>935198</v>
      </c>
      <c r="B1761" t="s">
        <v>63968</v>
      </c>
    </row>
    <row r="1762" spans="1:2" x14ac:dyDescent="0.2">
      <c r="A1762">
        <v>935245</v>
      </c>
      <c r="B1762" t="s">
        <v>63968</v>
      </c>
    </row>
    <row r="1763" spans="1:2" x14ac:dyDescent="0.2">
      <c r="A1763">
        <v>943040</v>
      </c>
      <c r="B1763" t="s">
        <v>63968</v>
      </c>
    </row>
    <row r="1764" spans="1:2" x14ac:dyDescent="0.2">
      <c r="A1764">
        <v>668612</v>
      </c>
      <c r="B1764" t="s">
        <v>63968</v>
      </c>
    </row>
    <row r="1765" spans="1:2" x14ac:dyDescent="0.2">
      <c r="A1765" t="s">
        <v>64316</v>
      </c>
      <c r="B1765" t="s">
        <v>63968</v>
      </c>
    </row>
    <row r="1766" spans="1:2" x14ac:dyDescent="0.2">
      <c r="A1766" t="s">
        <v>64374</v>
      </c>
      <c r="B1766" t="s">
        <v>63968</v>
      </c>
    </row>
    <row r="1767" spans="1:2" x14ac:dyDescent="0.2">
      <c r="A1767" t="s">
        <v>64375</v>
      </c>
      <c r="B1767" t="s">
        <v>63968</v>
      </c>
    </row>
    <row r="1768" spans="1:2" x14ac:dyDescent="0.2">
      <c r="A1768">
        <v>911215</v>
      </c>
      <c r="B1768" t="s">
        <v>63968</v>
      </c>
    </row>
    <row r="1769" spans="1:2" x14ac:dyDescent="0.2">
      <c r="A1769">
        <v>990901</v>
      </c>
      <c r="B1769" t="s">
        <v>63968</v>
      </c>
    </row>
    <row r="1770" spans="1:2" x14ac:dyDescent="0.2">
      <c r="A1770" t="s">
        <v>64376</v>
      </c>
      <c r="B1770" t="s">
        <v>63968</v>
      </c>
    </row>
    <row r="1771" spans="1:2" x14ac:dyDescent="0.2">
      <c r="A1771" t="s">
        <v>64377</v>
      </c>
      <c r="B1771" t="s">
        <v>63968</v>
      </c>
    </row>
    <row r="1772" spans="1:2" x14ac:dyDescent="0.2">
      <c r="A1772">
        <v>863015</v>
      </c>
      <c r="B1772" t="s">
        <v>63968</v>
      </c>
    </row>
    <row r="1773" spans="1:2" x14ac:dyDescent="0.2">
      <c r="A1773">
        <v>883099</v>
      </c>
      <c r="B1773" t="s">
        <v>63968</v>
      </c>
    </row>
    <row r="1774" spans="1:2" x14ac:dyDescent="0.2">
      <c r="A1774">
        <v>884174</v>
      </c>
      <c r="B1774" t="s">
        <v>63968</v>
      </c>
    </row>
    <row r="1775" spans="1:2" x14ac:dyDescent="0.2">
      <c r="A1775">
        <v>891188</v>
      </c>
      <c r="B1775" t="s">
        <v>63968</v>
      </c>
    </row>
    <row r="1776" spans="1:2" x14ac:dyDescent="0.2">
      <c r="A1776" t="s">
        <v>64314</v>
      </c>
      <c r="B1776" t="s">
        <v>63968</v>
      </c>
    </row>
    <row r="1777" spans="1:2" x14ac:dyDescent="0.2">
      <c r="A1777">
        <v>931172</v>
      </c>
      <c r="B1777" t="s">
        <v>63968</v>
      </c>
    </row>
    <row r="1778" spans="1:2" x14ac:dyDescent="0.2">
      <c r="A1778" t="s">
        <v>64378</v>
      </c>
      <c r="B1778" t="s">
        <v>63968</v>
      </c>
    </row>
    <row r="1779" spans="1:2" x14ac:dyDescent="0.2">
      <c r="A1779" t="s">
        <v>64379</v>
      </c>
      <c r="B1779" t="s">
        <v>63968</v>
      </c>
    </row>
    <row r="1780" spans="1:2" x14ac:dyDescent="0.2">
      <c r="A1780">
        <v>843470</v>
      </c>
      <c r="B1780" t="s">
        <v>63968</v>
      </c>
    </row>
    <row r="1781" spans="1:2" x14ac:dyDescent="0.2">
      <c r="A1781">
        <v>911152</v>
      </c>
      <c r="B1781" t="s">
        <v>63968</v>
      </c>
    </row>
    <row r="1782" spans="1:2" x14ac:dyDescent="0.2">
      <c r="A1782" t="s">
        <v>64380</v>
      </c>
      <c r="B1782" t="s">
        <v>63968</v>
      </c>
    </row>
    <row r="1783" spans="1:2" x14ac:dyDescent="0.2">
      <c r="A1783">
        <v>329916</v>
      </c>
      <c r="B1783" t="s">
        <v>63968</v>
      </c>
    </row>
    <row r="1784" spans="1:2" x14ac:dyDescent="0.2">
      <c r="A1784">
        <v>671478</v>
      </c>
      <c r="B1784" t="s">
        <v>63968</v>
      </c>
    </row>
    <row r="1785" spans="1:2" x14ac:dyDescent="0.2">
      <c r="A1785">
        <v>672432</v>
      </c>
      <c r="B1785" t="s">
        <v>63968</v>
      </c>
    </row>
    <row r="1786" spans="1:2" x14ac:dyDescent="0.2">
      <c r="A1786" t="s">
        <v>64381</v>
      </c>
      <c r="B1786" t="s">
        <v>63968</v>
      </c>
    </row>
    <row r="1787" spans="1:2" x14ac:dyDescent="0.2">
      <c r="A1787" t="s">
        <v>64382</v>
      </c>
      <c r="B1787" t="s">
        <v>63968</v>
      </c>
    </row>
    <row r="1788" spans="1:2" x14ac:dyDescent="0.2">
      <c r="A1788">
        <v>874592</v>
      </c>
      <c r="B1788" t="s">
        <v>63968</v>
      </c>
    </row>
    <row r="1789" spans="1:2" x14ac:dyDescent="0.2">
      <c r="A1789" t="s">
        <v>64383</v>
      </c>
      <c r="B1789" t="s">
        <v>63968</v>
      </c>
    </row>
    <row r="1790" spans="1:2" x14ac:dyDescent="0.2">
      <c r="A1790" t="s">
        <v>64384</v>
      </c>
      <c r="B1790" t="s">
        <v>63968</v>
      </c>
    </row>
    <row r="1791" spans="1:2" x14ac:dyDescent="0.2">
      <c r="A1791">
        <v>674641</v>
      </c>
      <c r="B1791" t="s">
        <v>63968</v>
      </c>
    </row>
    <row r="1792" spans="1:2" x14ac:dyDescent="0.2">
      <c r="A1792">
        <v>810422</v>
      </c>
      <c r="B1792" t="s">
        <v>63968</v>
      </c>
    </row>
    <row r="1793" spans="1:2" x14ac:dyDescent="0.2">
      <c r="A1793">
        <v>873064</v>
      </c>
      <c r="B1793" t="s">
        <v>63968</v>
      </c>
    </row>
    <row r="1794" spans="1:2" x14ac:dyDescent="0.2">
      <c r="A1794" t="s">
        <v>64385</v>
      </c>
      <c r="B1794" t="s">
        <v>63968</v>
      </c>
    </row>
    <row r="1795" spans="1:2" x14ac:dyDescent="0.2">
      <c r="A1795">
        <v>910066</v>
      </c>
      <c r="B1795" t="s">
        <v>63968</v>
      </c>
    </row>
    <row r="1796" spans="1:2" x14ac:dyDescent="0.2">
      <c r="A1796" t="s">
        <v>64386</v>
      </c>
      <c r="B1796" t="s">
        <v>63968</v>
      </c>
    </row>
    <row r="1797" spans="1:2" x14ac:dyDescent="0.2">
      <c r="A1797" t="s">
        <v>64259</v>
      </c>
      <c r="B1797" t="s">
        <v>63968</v>
      </c>
    </row>
    <row r="1798" spans="1:2" x14ac:dyDescent="0.2">
      <c r="A1798" t="s">
        <v>64387</v>
      </c>
      <c r="B1798" t="s">
        <v>63968</v>
      </c>
    </row>
    <row r="1799" spans="1:2" x14ac:dyDescent="0.2">
      <c r="A1799">
        <v>851152</v>
      </c>
      <c r="B1799" t="s">
        <v>63968</v>
      </c>
    </row>
    <row r="1800" spans="1:2" x14ac:dyDescent="0.2">
      <c r="A1800" t="s">
        <v>64388</v>
      </c>
      <c r="B1800" t="s">
        <v>63968</v>
      </c>
    </row>
    <row r="1801" spans="1:2" x14ac:dyDescent="0.2">
      <c r="A1801">
        <v>894190</v>
      </c>
      <c r="B1801" t="s">
        <v>63968</v>
      </c>
    </row>
    <row r="1802" spans="1:2" x14ac:dyDescent="0.2">
      <c r="A1802">
        <v>913068</v>
      </c>
      <c r="B1802" t="s">
        <v>63968</v>
      </c>
    </row>
    <row r="1803" spans="1:2" x14ac:dyDescent="0.2">
      <c r="A1803">
        <v>934629</v>
      </c>
      <c r="B1803" t="s">
        <v>63968</v>
      </c>
    </row>
    <row r="1804" spans="1:2" x14ac:dyDescent="0.2">
      <c r="A1804">
        <v>950048</v>
      </c>
      <c r="B1804" t="s">
        <v>63968</v>
      </c>
    </row>
    <row r="1805" spans="1:2" x14ac:dyDescent="0.2">
      <c r="A1805">
        <v>669786</v>
      </c>
      <c r="B1805" t="s">
        <v>63968</v>
      </c>
    </row>
    <row r="1806" spans="1:2" x14ac:dyDescent="0.2">
      <c r="A1806">
        <v>840593</v>
      </c>
      <c r="B1806" t="s">
        <v>63968</v>
      </c>
    </row>
    <row r="1807" spans="1:2" x14ac:dyDescent="0.2">
      <c r="A1807">
        <v>863448</v>
      </c>
      <c r="B1807" t="s">
        <v>63968</v>
      </c>
    </row>
    <row r="1808" spans="1:2" x14ac:dyDescent="0.2">
      <c r="A1808">
        <v>863846</v>
      </c>
      <c r="B1808" t="s">
        <v>63968</v>
      </c>
    </row>
    <row r="1809" spans="1:2" x14ac:dyDescent="0.2">
      <c r="A1809">
        <v>873517</v>
      </c>
      <c r="B1809" t="s">
        <v>63968</v>
      </c>
    </row>
    <row r="1810" spans="1:2" x14ac:dyDescent="0.2">
      <c r="A1810">
        <v>893444</v>
      </c>
      <c r="B1810" t="s">
        <v>63968</v>
      </c>
    </row>
    <row r="1811" spans="1:2" x14ac:dyDescent="0.2">
      <c r="A1811">
        <v>669404</v>
      </c>
      <c r="B1811" t="s">
        <v>63968</v>
      </c>
    </row>
    <row r="1812" spans="1:2" x14ac:dyDescent="0.2">
      <c r="A1812">
        <v>803775</v>
      </c>
      <c r="B1812" t="s">
        <v>63968</v>
      </c>
    </row>
    <row r="1813" spans="1:2" x14ac:dyDescent="0.2">
      <c r="A1813" t="s">
        <v>64389</v>
      </c>
      <c r="B1813" t="s">
        <v>63968</v>
      </c>
    </row>
    <row r="1814" spans="1:2" x14ac:dyDescent="0.2">
      <c r="A1814" t="s">
        <v>64390</v>
      </c>
      <c r="B1814" t="s">
        <v>63968</v>
      </c>
    </row>
    <row r="1815" spans="1:2" x14ac:dyDescent="0.2">
      <c r="A1815">
        <v>803239</v>
      </c>
      <c r="B1815" t="s">
        <v>63968</v>
      </c>
    </row>
    <row r="1816" spans="1:2" x14ac:dyDescent="0.2">
      <c r="A1816">
        <v>824341</v>
      </c>
      <c r="B1816" t="s">
        <v>63968</v>
      </c>
    </row>
    <row r="1817" spans="1:2" x14ac:dyDescent="0.2">
      <c r="A1817">
        <v>844744</v>
      </c>
      <c r="B1817" t="s">
        <v>63968</v>
      </c>
    </row>
    <row r="1818" spans="1:2" x14ac:dyDescent="0.2">
      <c r="A1818">
        <v>961052</v>
      </c>
      <c r="B1818" t="s">
        <v>63968</v>
      </c>
    </row>
    <row r="1819" spans="1:2" x14ac:dyDescent="0.2">
      <c r="A1819" t="s">
        <v>64391</v>
      </c>
      <c r="B1819" t="s">
        <v>63968</v>
      </c>
    </row>
    <row r="1820" spans="1:2" x14ac:dyDescent="0.2">
      <c r="A1820" t="s">
        <v>64392</v>
      </c>
      <c r="B1820" t="s">
        <v>63968</v>
      </c>
    </row>
    <row r="1821" spans="1:2" x14ac:dyDescent="0.2">
      <c r="A1821">
        <v>671623</v>
      </c>
      <c r="B1821" t="s">
        <v>63968</v>
      </c>
    </row>
    <row r="1822" spans="1:2" x14ac:dyDescent="0.2">
      <c r="A1822">
        <v>671654</v>
      </c>
      <c r="B1822" t="s">
        <v>63968</v>
      </c>
    </row>
    <row r="1823" spans="1:2" x14ac:dyDescent="0.2">
      <c r="A1823">
        <v>671657</v>
      </c>
      <c r="B1823" t="s">
        <v>63968</v>
      </c>
    </row>
    <row r="1824" spans="1:2" x14ac:dyDescent="0.2">
      <c r="A1824">
        <v>671701</v>
      </c>
      <c r="B1824" t="s">
        <v>63968</v>
      </c>
    </row>
    <row r="1825" spans="1:2" x14ac:dyDescent="0.2">
      <c r="A1825">
        <v>671710</v>
      </c>
      <c r="B1825" t="s">
        <v>63968</v>
      </c>
    </row>
    <row r="1826" spans="1:2" x14ac:dyDescent="0.2">
      <c r="A1826" t="s">
        <v>64393</v>
      </c>
      <c r="B1826" t="s">
        <v>63968</v>
      </c>
    </row>
    <row r="1827" spans="1:2" x14ac:dyDescent="0.2">
      <c r="A1827" t="s">
        <v>64394</v>
      </c>
      <c r="B1827" t="s">
        <v>63968</v>
      </c>
    </row>
    <row r="1828" spans="1:2" x14ac:dyDescent="0.2">
      <c r="A1828" t="s">
        <v>64395</v>
      </c>
      <c r="B1828" t="s">
        <v>63968</v>
      </c>
    </row>
    <row r="1829" spans="1:2" x14ac:dyDescent="0.2">
      <c r="A1829" t="s">
        <v>64396</v>
      </c>
      <c r="B1829" t="s">
        <v>63968</v>
      </c>
    </row>
    <row r="1830" spans="1:2" x14ac:dyDescent="0.2">
      <c r="A1830" t="s">
        <v>64397</v>
      </c>
      <c r="B1830" t="s">
        <v>63968</v>
      </c>
    </row>
    <row r="1831" spans="1:2" x14ac:dyDescent="0.2">
      <c r="A1831">
        <v>823944</v>
      </c>
      <c r="B1831" t="s">
        <v>63968</v>
      </c>
    </row>
    <row r="1832" spans="1:2" x14ac:dyDescent="0.2">
      <c r="A1832">
        <v>843084</v>
      </c>
      <c r="B1832" t="s">
        <v>63968</v>
      </c>
    </row>
    <row r="1833" spans="1:2" x14ac:dyDescent="0.2">
      <c r="A1833">
        <v>864402</v>
      </c>
      <c r="B1833" t="s">
        <v>63968</v>
      </c>
    </row>
    <row r="1834" spans="1:2" x14ac:dyDescent="0.2">
      <c r="A1834">
        <v>883836</v>
      </c>
      <c r="B1834" t="s">
        <v>63968</v>
      </c>
    </row>
    <row r="1835" spans="1:2" x14ac:dyDescent="0.2">
      <c r="A1835">
        <v>884163</v>
      </c>
      <c r="B1835" t="s">
        <v>63968</v>
      </c>
    </row>
    <row r="1836" spans="1:2" x14ac:dyDescent="0.2">
      <c r="A1836">
        <v>901058</v>
      </c>
      <c r="B1836" t="s">
        <v>63968</v>
      </c>
    </row>
    <row r="1837" spans="1:2" x14ac:dyDescent="0.2">
      <c r="A1837">
        <v>903952</v>
      </c>
      <c r="B1837" t="s">
        <v>63968</v>
      </c>
    </row>
    <row r="1838" spans="1:2" x14ac:dyDescent="0.2">
      <c r="A1838">
        <v>910938</v>
      </c>
      <c r="B1838" t="s">
        <v>63968</v>
      </c>
    </row>
    <row r="1839" spans="1:2" x14ac:dyDescent="0.2">
      <c r="A1839">
        <v>914538</v>
      </c>
      <c r="B1839" t="s">
        <v>63968</v>
      </c>
    </row>
    <row r="1840" spans="1:2" x14ac:dyDescent="0.2">
      <c r="A1840">
        <v>921266</v>
      </c>
      <c r="B1840" t="s">
        <v>63968</v>
      </c>
    </row>
    <row r="1841" spans="1:2" x14ac:dyDescent="0.2">
      <c r="A1841">
        <v>924704</v>
      </c>
      <c r="B1841" t="s">
        <v>63968</v>
      </c>
    </row>
    <row r="1842" spans="1:2" x14ac:dyDescent="0.2">
      <c r="A1842">
        <v>930762</v>
      </c>
      <c r="B1842" t="s">
        <v>63968</v>
      </c>
    </row>
    <row r="1843" spans="1:2" x14ac:dyDescent="0.2">
      <c r="A1843">
        <v>960761</v>
      </c>
      <c r="B1843" t="s">
        <v>63968</v>
      </c>
    </row>
    <row r="1844" spans="1:2" x14ac:dyDescent="0.2">
      <c r="A1844">
        <v>671624</v>
      </c>
      <c r="B1844" t="s">
        <v>63968</v>
      </c>
    </row>
    <row r="1845" spans="1:2" x14ac:dyDescent="0.2">
      <c r="A1845">
        <v>671702</v>
      </c>
      <c r="B1845" t="s">
        <v>63968</v>
      </c>
    </row>
    <row r="1846" spans="1:2" x14ac:dyDescent="0.2">
      <c r="A1846">
        <v>671711</v>
      </c>
      <c r="B1846" t="s">
        <v>63968</v>
      </c>
    </row>
    <row r="1847" spans="1:2" x14ac:dyDescent="0.2">
      <c r="A1847" t="s">
        <v>64398</v>
      </c>
      <c r="B1847" t="s">
        <v>63968</v>
      </c>
    </row>
    <row r="1848" spans="1:2" x14ac:dyDescent="0.2">
      <c r="A1848">
        <v>810511</v>
      </c>
      <c r="B1848" t="s">
        <v>63968</v>
      </c>
    </row>
    <row r="1849" spans="1:2" x14ac:dyDescent="0.2">
      <c r="A1849">
        <v>814211</v>
      </c>
      <c r="B1849" t="s">
        <v>63968</v>
      </c>
    </row>
    <row r="1850" spans="1:2" x14ac:dyDescent="0.2">
      <c r="A1850">
        <v>843373</v>
      </c>
      <c r="B1850" t="s">
        <v>63968</v>
      </c>
    </row>
    <row r="1851" spans="1:2" x14ac:dyDescent="0.2">
      <c r="A1851">
        <v>844199</v>
      </c>
      <c r="B1851" t="s">
        <v>63968</v>
      </c>
    </row>
    <row r="1852" spans="1:2" x14ac:dyDescent="0.2">
      <c r="A1852">
        <v>871062</v>
      </c>
      <c r="B1852" t="s">
        <v>63968</v>
      </c>
    </row>
    <row r="1853" spans="1:2" x14ac:dyDescent="0.2">
      <c r="A1853">
        <v>884141</v>
      </c>
      <c r="B1853" t="s">
        <v>63968</v>
      </c>
    </row>
    <row r="1854" spans="1:2" x14ac:dyDescent="0.2">
      <c r="A1854">
        <v>913784</v>
      </c>
      <c r="B1854" t="s">
        <v>63968</v>
      </c>
    </row>
    <row r="1855" spans="1:2" x14ac:dyDescent="0.2">
      <c r="A1855">
        <v>920005</v>
      </c>
      <c r="B1855" t="s">
        <v>63968</v>
      </c>
    </row>
    <row r="1856" spans="1:2" x14ac:dyDescent="0.2">
      <c r="A1856">
        <v>924977</v>
      </c>
      <c r="B1856" t="s">
        <v>63968</v>
      </c>
    </row>
    <row r="1857" spans="1:2" x14ac:dyDescent="0.2">
      <c r="A1857">
        <v>934887</v>
      </c>
      <c r="B1857" t="s">
        <v>63968</v>
      </c>
    </row>
    <row r="1858" spans="1:2" x14ac:dyDescent="0.2">
      <c r="A1858">
        <v>950113</v>
      </c>
      <c r="B1858" t="s">
        <v>63968</v>
      </c>
    </row>
    <row r="1859" spans="1:2" x14ac:dyDescent="0.2">
      <c r="A1859">
        <v>814227</v>
      </c>
      <c r="B1859" t="s">
        <v>63968</v>
      </c>
    </row>
    <row r="1860" spans="1:2" x14ac:dyDescent="0.2">
      <c r="A1860" t="s">
        <v>64399</v>
      </c>
      <c r="B1860" t="s">
        <v>63968</v>
      </c>
    </row>
    <row r="1861" spans="1:2" x14ac:dyDescent="0.2">
      <c r="A1861">
        <v>865586</v>
      </c>
      <c r="B1861" t="s">
        <v>63968</v>
      </c>
    </row>
    <row r="1862" spans="1:2" x14ac:dyDescent="0.2">
      <c r="A1862">
        <v>920129</v>
      </c>
      <c r="B1862" t="s">
        <v>63968</v>
      </c>
    </row>
    <row r="1863" spans="1:2" x14ac:dyDescent="0.2">
      <c r="A1863">
        <v>950510</v>
      </c>
      <c r="B1863" t="s">
        <v>63968</v>
      </c>
    </row>
    <row r="1864" spans="1:2" x14ac:dyDescent="0.2">
      <c r="A1864">
        <v>950597</v>
      </c>
      <c r="B1864" t="s">
        <v>63968</v>
      </c>
    </row>
    <row r="1865" spans="1:2" x14ac:dyDescent="0.2">
      <c r="A1865">
        <v>813692</v>
      </c>
      <c r="B1865" t="s">
        <v>63968</v>
      </c>
    </row>
    <row r="1866" spans="1:2" x14ac:dyDescent="0.2">
      <c r="A1866">
        <v>910625</v>
      </c>
      <c r="B1866" t="s">
        <v>63968</v>
      </c>
    </row>
    <row r="1867" spans="1:2" x14ac:dyDescent="0.2">
      <c r="A1867">
        <v>913609</v>
      </c>
      <c r="B1867" t="s">
        <v>63968</v>
      </c>
    </row>
    <row r="1868" spans="1:2" x14ac:dyDescent="0.2">
      <c r="A1868" t="s">
        <v>64400</v>
      </c>
      <c r="B1868" t="s">
        <v>63968</v>
      </c>
    </row>
    <row r="1869" spans="1:2" x14ac:dyDescent="0.2">
      <c r="A1869">
        <v>671636</v>
      </c>
      <c r="B1869" t="s">
        <v>63968</v>
      </c>
    </row>
    <row r="1870" spans="1:2" x14ac:dyDescent="0.2">
      <c r="A1870">
        <v>671643</v>
      </c>
      <c r="B1870" t="s">
        <v>63968</v>
      </c>
    </row>
    <row r="1871" spans="1:2" x14ac:dyDescent="0.2">
      <c r="A1871" t="s">
        <v>64401</v>
      </c>
      <c r="B1871" t="s">
        <v>63968</v>
      </c>
    </row>
    <row r="1872" spans="1:2" x14ac:dyDescent="0.2">
      <c r="A1872" t="s">
        <v>64402</v>
      </c>
      <c r="B1872" t="s">
        <v>63968</v>
      </c>
    </row>
    <row r="1873" spans="1:2" x14ac:dyDescent="0.2">
      <c r="A1873">
        <v>803353</v>
      </c>
      <c r="B1873" t="s">
        <v>63968</v>
      </c>
    </row>
    <row r="1874" spans="1:2" x14ac:dyDescent="0.2">
      <c r="A1874">
        <v>864456</v>
      </c>
      <c r="B1874" t="s">
        <v>63968</v>
      </c>
    </row>
    <row r="1875" spans="1:2" x14ac:dyDescent="0.2">
      <c r="A1875">
        <v>865607</v>
      </c>
      <c r="B1875" t="s">
        <v>63968</v>
      </c>
    </row>
    <row r="1876" spans="1:2" x14ac:dyDescent="0.2">
      <c r="A1876">
        <v>904894</v>
      </c>
      <c r="B1876" t="s">
        <v>63968</v>
      </c>
    </row>
    <row r="1877" spans="1:2" x14ac:dyDescent="0.2">
      <c r="A1877">
        <v>930186</v>
      </c>
      <c r="B1877" t="s">
        <v>63968</v>
      </c>
    </row>
    <row r="1878" spans="1:2" x14ac:dyDescent="0.2">
      <c r="A1878">
        <v>940043</v>
      </c>
      <c r="B1878" t="s">
        <v>63968</v>
      </c>
    </row>
    <row r="1879" spans="1:2" x14ac:dyDescent="0.2">
      <c r="A1879">
        <v>970682</v>
      </c>
      <c r="B1879" t="s">
        <v>63968</v>
      </c>
    </row>
    <row r="1880" spans="1:2" x14ac:dyDescent="0.2">
      <c r="A1880">
        <v>339905</v>
      </c>
      <c r="B1880" t="s">
        <v>63968</v>
      </c>
    </row>
    <row r="1881" spans="1:2" x14ac:dyDescent="0.2">
      <c r="A1881">
        <v>671691</v>
      </c>
      <c r="B1881" t="s">
        <v>63968</v>
      </c>
    </row>
    <row r="1882" spans="1:2" x14ac:dyDescent="0.2">
      <c r="A1882">
        <v>671692</v>
      </c>
      <c r="B1882" t="s">
        <v>63968</v>
      </c>
    </row>
    <row r="1883" spans="1:2" x14ac:dyDescent="0.2">
      <c r="A1883">
        <v>671714</v>
      </c>
      <c r="B1883" t="s">
        <v>63968</v>
      </c>
    </row>
    <row r="1884" spans="1:2" x14ac:dyDescent="0.2">
      <c r="A1884">
        <v>810804</v>
      </c>
      <c r="B1884" t="s">
        <v>63968</v>
      </c>
    </row>
    <row r="1885" spans="1:2" x14ac:dyDescent="0.2">
      <c r="A1885">
        <v>844621</v>
      </c>
      <c r="B1885" t="s">
        <v>63968</v>
      </c>
    </row>
    <row r="1886" spans="1:2" x14ac:dyDescent="0.2">
      <c r="A1886">
        <v>850377</v>
      </c>
      <c r="B1886" t="s">
        <v>63968</v>
      </c>
    </row>
    <row r="1887" spans="1:2" x14ac:dyDescent="0.2">
      <c r="A1887">
        <v>874092</v>
      </c>
      <c r="B1887" t="s">
        <v>63968</v>
      </c>
    </row>
    <row r="1888" spans="1:2" x14ac:dyDescent="0.2">
      <c r="A1888">
        <v>914488</v>
      </c>
      <c r="B1888" t="s">
        <v>63968</v>
      </c>
    </row>
    <row r="1889" spans="1:2" x14ac:dyDescent="0.2">
      <c r="A1889">
        <v>920674</v>
      </c>
      <c r="B1889" t="s">
        <v>63968</v>
      </c>
    </row>
    <row r="1890" spans="1:2" x14ac:dyDescent="0.2">
      <c r="A1890">
        <v>924392</v>
      </c>
      <c r="B1890" t="s">
        <v>63968</v>
      </c>
    </row>
    <row r="1891" spans="1:2" x14ac:dyDescent="0.2">
      <c r="A1891">
        <v>924435</v>
      </c>
      <c r="B1891" t="s">
        <v>63968</v>
      </c>
    </row>
    <row r="1892" spans="1:2" x14ac:dyDescent="0.2">
      <c r="A1892">
        <v>924494</v>
      </c>
      <c r="B1892" t="s">
        <v>63968</v>
      </c>
    </row>
    <row r="1893" spans="1:2" x14ac:dyDescent="0.2">
      <c r="A1893">
        <v>960868</v>
      </c>
      <c r="B1893" t="s">
        <v>63968</v>
      </c>
    </row>
    <row r="1894" spans="1:2" x14ac:dyDescent="0.2">
      <c r="A1894">
        <v>970086</v>
      </c>
      <c r="B1894" t="s">
        <v>63968</v>
      </c>
    </row>
    <row r="1895" spans="1:2" x14ac:dyDescent="0.2">
      <c r="A1895">
        <v>671680</v>
      </c>
      <c r="B1895" t="s">
        <v>63968</v>
      </c>
    </row>
    <row r="1896" spans="1:2" x14ac:dyDescent="0.2">
      <c r="A1896">
        <v>671712</v>
      </c>
      <c r="B1896" t="s">
        <v>63968</v>
      </c>
    </row>
    <row r="1897" spans="1:2" x14ac:dyDescent="0.2">
      <c r="A1897">
        <v>671716</v>
      </c>
      <c r="B1897" t="s">
        <v>63968</v>
      </c>
    </row>
    <row r="1898" spans="1:2" x14ac:dyDescent="0.2">
      <c r="A1898" t="s">
        <v>64403</v>
      </c>
      <c r="B1898" t="s">
        <v>63968</v>
      </c>
    </row>
    <row r="1899" spans="1:2" x14ac:dyDescent="0.2">
      <c r="A1899">
        <v>823789</v>
      </c>
      <c r="B1899" t="s">
        <v>63968</v>
      </c>
    </row>
    <row r="1900" spans="1:2" x14ac:dyDescent="0.2">
      <c r="A1900">
        <v>843313</v>
      </c>
      <c r="B1900" t="s">
        <v>63968</v>
      </c>
    </row>
    <row r="1901" spans="1:2" x14ac:dyDescent="0.2">
      <c r="A1901">
        <v>894498</v>
      </c>
      <c r="B1901" t="s">
        <v>63968</v>
      </c>
    </row>
    <row r="1902" spans="1:2" x14ac:dyDescent="0.2">
      <c r="A1902">
        <v>910570</v>
      </c>
      <c r="B1902" t="s">
        <v>63968</v>
      </c>
    </row>
    <row r="1903" spans="1:2" x14ac:dyDescent="0.2">
      <c r="A1903">
        <v>921118</v>
      </c>
      <c r="B1903" t="s">
        <v>63968</v>
      </c>
    </row>
    <row r="1904" spans="1:2" x14ac:dyDescent="0.2">
      <c r="A1904">
        <v>990718</v>
      </c>
      <c r="B1904" t="s">
        <v>63968</v>
      </c>
    </row>
    <row r="1905" spans="1:2" x14ac:dyDescent="0.2">
      <c r="A1905">
        <v>671639</v>
      </c>
      <c r="B1905" t="s">
        <v>63968</v>
      </c>
    </row>
    <row r="1906" spans="1:2" x14ac:dyDescent="0.2">
      <c r="A1906">
        <v>671672</v>
      </c>
      <c r="B1906" t="s">
        <v>63968</v>
      </c>
    </row>
    <row r="1907" spans="1:2" x14ac:dyDescent="0.2">
      <c r="A1907">
        <v>833433</v>
      </c>
      <c r="B1907" t="s">
        <v>63968</v>
      </c>
    </row>
    <row r="1908" spans="1:2" x14ac:dyDescent="0.2">
      <c r="A1908">
        <v>865078</v>
      </c>
      <c r="B1908" t="s">
        <v>63968</v>
      </c>
    </row>
    <row r="1909" spans="1:2" x14ac:dyDescent="0.2">
      <c r="A1909">
        <v>870128</v>
      </c>
      <c r="B1909" t="s">
        <v>63968</v>
      </c>
    </row>
    <row r="1910" spans="1:2" x14ac:dyDescent="0.2">
      <c r="A1910">
        <v>874776</v>
      </c>
      <c r="B1910" t="s">
        <v>63968</v>
      </c>
    </row>
    <row r="1911" spans="1:2" x14ac:dyDescent="0.2">
      <c r="A1911">
        <v>894078</v>
      </c>
      <c r="B1911" t="s">
        <v>63968</v>
      </c>
    </row>
    <row r="1912" spans="1:2" x14ac:dyDescent="0.2">
      <c r="A1912">
        <v>924246</v>
      </c>
      <c r="B1912" t="s">
        <v>63968</v>
      </c>
    </row>
    <row r="1913" spans="1:2" x14ac:dyDescent="0.2">
      <c r="A1913">
        <v>960344</v>
      </c>
      <c r="B1913" t="s">
        <v>63968</v>
      </c>
    </row>
    <row r="1914" spans="1:2" x14ac:dyDescent="0.2">
      <c r="A1914">
        <v>2045023</v>
      </c>
      <c r="B1914" t="s">
        <v>63968</v>
      </c>
    </row>
    <row r="1915" spans="1:2" x14ac:dyDescent="0.2">
      <c r="A1915">
        <v>671398</v>
      </c>
      <c r="B1915" t="s">
        <v>63968</v>
      </c>
    </row>
    <row r="1916" spans="1:2" x14ac:dyDescent="0.2">
      <c r="A1916">
        <v>671399</v>
      </c>
      <c r="B1916" t="s">
        <v>63968</v>
      </c>
    </row>
    <row r="1917" spans="1:2" x14ac:dyDescent="0.2">
      <c r="A1917">
        <v>803636</v>
      </c>
      <c r="B1917" t="s">
        <v>63968</v>
      </c>
    </row>
    <row r="1918" spans="1:2" x14ac:dyDescent="0.2">
      <c r="A1918">
        <v>804278</v>
      </c>
      <c r="B1918" t="s">
        <v>63968</v>
      </c>
    </row>
    <row r="1919" spans="1:2" x14ac:dyDescent="0.2">
      <c r="A1919">
        <v>844603</v>
      </c>
      <c r="B1919" t="s">
        <v>63968</v>
      </c>
    </row>
    <row r="1920" spans="1:2" x14ac:dyDescent="0.2">
      <c r="A1920">
        <v>865283</v>
      </c>
      <c r="B1920" t="s">
        <v>63968</v>
      </c>
    </row>
    <row r="1921" spans="1:2" x14ac:dyDescent="0.2">
      <c r="A1921">
        <v>871050</v>
      </c>
      <c r="B1921" t="s">
        <v>63968</v>
      </c>
    </row>
    <row r="1922" spans="1:2" x14ac:dyDescent="0.2">
      <c r="A1922">
        <v>910028</v>
      </c>
      <c r="B1922" t="s">
        <v>63968</v>
      </c>
    </row>
    <row r="1923" spans="1:2" x14ac:dyDescent="0.2">
      <c r="A1923">
        <v>923648</v>
      </c>
      <c r="B1923" t="s">
        <v>63968</v>
      </c>
    </row>
    <row r="1924" spans="1:2" x14ac:dyDescent="0.2">
      <c r="A1924">
        <v>970537</v>
      </c>
      <c r="B1924" t="s">
        <v>63968</v>
      </c>
    </row>
    <row r="1925" spans="1:2" x14ac:dyDescent="0.2">
      <c r="A1925">
        <v>2047934</v>
      </c>
      <c r="B1925" t="s">
        <v>63968</v>
      </c>
    </row>
    <row r="1926" spans="1:2" x14ac:dyDescent="0.2">
      <c r="A1926">
        <v>671662</v>
      </c>
      <c r="B1926" t="s">
        <v>63968</v>
      </c>
    </row>
    <row r="1927" spans="1:2" x14ac:dyDescent="0.2">
      <c r="A1927" t="s">
        <v>64404</v>
      </c>
      <c r="B1927" t="s">
        <v>63968</v>
      </c>
    </row>
    <row r="1928" spans="1:2" x14ac:dyDescent="0.2">
      <c r="A1928">
        <v>823758</v>
      </c>
      <c r="B1928" t="s">
        <v>63968</v>
      </c>
    </row>
    <row r="1929" spans="1:2" x14ac:dyDescent="0.2">
      <c r="A1929">
        <v>824175</v>
      </c>
      <c r="B1929" t="s">
        <v>63968</v>
      </c>
    </row>
    <row r="1930" spans="1:2" x14ac:dyDescent="0.2">
      <c r="A1930">
        <v>844333</v>
      </c>
      <c r="B1930" t="s">
        <v>63968</v>
      </c>
    </row>
    <row r="1931" spans="1:2" x14ac:dyDescent="0.2">
      <c r="A1931">
        <v>900219</v>
      </c>
      <c r="B1931" t="s">
        <v>63968</v>
      </c>
    </row>
    <row r="1932" spans="1:2" x14ac:dyDescent="0.2">
      <c r="A1932">
        <v>911052</v>
      </c>
      <c r="B1932" t="s">
        <v>63968</v>
      </c>
    </row>
    <row r="1933" spans="1:2" x14ac:dyDescent="0.2">
      <c r="A1933">
        <v>923323</v>
      </c>
      <c r="B1933" t="s">
        <v>63968</v>
      </c>
    </row>
    <row r="1934" spans="1:2" x14ac:dyDescent="0.2">
      <c r="A1934">
        <v>980012</v>
      </c>
      <c r="B1934" t="s">
        <v>63968</v>
      </c>
    </row>
    <row r="1935" spans="1:2" x14ac:dyDescent="0.2">
      <c r="A1935">
        <v>671651</v>
      </c>
      <c r="B1935" t="s">
        <v>63968</v>
      </c>
    </row>
    <row r="1936" spans="1:2" x14ac:dyDescent="0.2">
      <c r="A1936">
        <v>671687</v>
      </c>
      <c r="B1936" t="s">
        <v>63968</v>
      </c>
    </row>
    <row r="1937" spans="1:2" x14ac:dyDescent="0.2">
      <c r="A1937" t="s">
        <v>64405</v>
      </c>
      <c r="B1937" t="s">
        <v>63968</v>
      </c>
    </row>
    <row r="1938" spans="1:2" x14ac:dyDescent="0.2">
      <c r="A1938">
        <v>853028</v>
      </c>
      <c r="B1938" t="s">
        <v>63968</v>
      </c>
    </row>
    <row r="1939" spans="1:2" x14ac:dyDescent="0.2">
      <c r="A1939" t="s">
        <v>64406</v>
      </c>
      <c r="B1939" t="s">
        <v>63968</v>
      </c>
    </row>
    <row r="1940" spans="1:2" x14ac:dyDescent="0.2">
      <c r="A1940">
        <v>891217</v>
      </c>
      <c r="B1940" t="s">
        <v>63968</v>
      </c>
    </row>
    <row r="1941" spans="1:2" x14ac:dyDescent="0.2">
      <c r="A1941">
        <v>893039</v>
      </c>
      <c r="B1941" t="s">
        <v>63968</v>
      </c>
    </row>
    <row r="1942" spans="1:2" x14ac:dyDescent="0.2">
      <c r="A1942">
        <v>893040</v>
      </c>
      <c r="B1942" t="s">
        <v>63968</v>
      </c>
    </row>
    <row r="1943" spans="1:2" x14ac:dyDescent="0.2">
      <c r="A1943">
        <v>894280</v>
      </c>
      <c r="B1943" t="s">
        <v>63968</v>
      </c>
    </row>
    <row r="1944" spans="1:2" x14ac:dyDescent="0.2">
      <c r="A1944">
        <v>904905</v>
      </c>
      <c r="B1944" t="s">
        <v>63968</v>
      </c>
    </row>
    <row r="1945" spans="1:2" x14ac:dyDescent="0.2">
      <c r="A1945">
        <v>921107</v>
      </c>
      <c r="B1945" t="s">
        <v>63968</v>
      </c>
    </row>
    <row r="1946" spans="1:2" x14ac:dyDescent="0.2">
      <c r="A1946" t="s">
        <v>64407</v>
      </c>
      <c r="B1946" t="s">
        <v>63968</v>
      </c>
    </row>
    <row r="1947" spans="1:2" x14ac:dyDescent="0.2">
      <c r="A1947">
        <v>671646</v>
      </c>
      <c r="B1947" t="s">
        <v>63968</v>
      </c>
    </row>
    <row r="1948" spans="1:2" x14ac:dyDescent="0.2">
      <c r="A1948">
        <v>674274</v>
      </c>
      <c r="B1948" t="s">
        <v>63968</v>
      </c>
    </row>
    <row r="1949" spans="1:2" x14ac:dyDescent="0.2">
      <c r="A1949">
        <v>803889</v>
      </c>
      <c r="B1949" t="s">
        <v>63968</v>
      </c>
    </row>
    <row r="1950" spans="1:2" x14ac:dyDescent="0.2">
      <c r="A1950">
        <v>814369</v>
      </c>
      <c r="B1950" t="s">
        <v>63968</v>
      </c>
    </row>
    <row r="1951" spans="1:2" x14ac:dyDescent="0.2">
      <c r="A1951">
        <v>873449</v>
      </c>
      <c r="B1951" t="s">
        <v>63968</v>
      </c>
    </row>
    <row r="1952" spans="1:2" x14ac:dyDescent="0.2">
      <c r="A1952">
        <v>950140</v>
      </c>
      <c r="B1952" t="s">
        <v>63968</v>
      </c>
    </row>
    <row r="1953" spans="1:2" x14ac:dyDescent="0.2">
      <c r="A1953">
        <v>960300</v>
      </c>
      <c r="B1953" t="s">
        <v>63968</v>
      </c>
    </row>
    <row r="1954" spans="1:2" x14ac:dyDescent="0.2">
      <c r="A1954" t="s">
        <v>64408</v>
      </c>
      <c r="B1954" t="s">
        <v>63968</v>
      </c>
    </row>
    <row r="1955" spans="1:2" x14ac:dyDescent="0.2">
      <c r="A1955">
        <v>671648</v>
      </c>
      <c r="B1955" t="s">
        <v>63968</v>
      </c>
    </row>
    <row r="1956" spans="1:2" x14ac:dyDescent="0.2">
      <c r="A1956">
        <v>671664</v>
      </c>
      <c r="B1956" t="s">
        <v>63968</v>
      </c>
    </row>
    <row r="1957" spans="1:2" x14ac:dyDescent="0.2">
      <c r="A1957">
        <v>671717</v>
      </c>
      <c r="B1957" t="s">
        <v>63968</v>
      </c>
    </row>
    <row r="1958" spans="1:2" x14ac:dyDescent="0.2">
      <c r="A1958">
        <v>823220</v>
      </c>
      <c r="B1958" t="s">
        <v>63968</v>
      </c>
    </row>
    <row r="1959" spans="1:2" x14ac:dyDescent="0.2">
      <c r="A1959">
        <v>853475</v>
      </c>
      <c r="B1959" t="s">
        <v>63968</v>
      </c>
    </row>
    <row r="1960" spans="1:2" x14ac:dyDescent="0.2">
      <c r="A1960">
        <v>894983</v>
      </c>
      <c r="B1960" t="s">
        <v>63968</v>
      </c>
    </row>
    <row r="1961" spans="1:2" x14ac:dyDescent="0.2">
      <c r="A1961">
        <v>900792</v>
      </c>
      <c r="B1961" t="s">
        <v>63968</v>
      </c>
    </row>
    <row r="1962" spans="1:2" x14ac:dyDescent="0.2">
      <c r="A1962">
        <v>903933</v>
      </c>
      <c r="B1962" t="s">
        <v>63968</v>
      </c>
    </row>
    <row r="1963" spans="1:2" x14ac:dyDescent="0.2">
      <c r="A1963">
        <v>924495</v>
      </c>
      <c r="B1963" t="s">
        <v>63968</v>
      </c>
    </row>
    <row r="1964" spans="1:2" x14ac:dyDescent="0.2">
      <c r="A1964">
        <v>933695</v>
      </c>
      <c r="B1964" t="s">
        <v>63968</v>
      </c>
    </row>
    <row r="1965" spans="1:2" x14ac:dyDescent="0.2">
      <c r="A1965">
        <v>934763</v>
      </c>
      <c r="B1965" t="s">
        <v>63968</v>
      </c>
    </row>
    <row r="1966" spans="1:2" x14ac:dyDescent="0.2">
      <c r="A1966">
        <v>990118</v>
      </c>
      <c r="B1966" t="s">
        <v>63968</v>
      </c>
    </row>
    <row r="1967" spans="1:2" x14ac:dyDescent="0.2">
      <c r="A1967" s="429" t="s">
        <v>64409</v>
      </c>
      <c r="B1967" t="s">
        <v>63968</v>
      </c>
    </row>
    <row r="1968" spans="1:2" x14ac:dyDescent="0.2">
      <c r="A1968">
        <v>843177</v>
      </c>
      <c r="B1968" t="s">
        <v>63968</v>
      </c>
    </row>
    <row r="1969" spans="1:2" x14ac:dyDescent="0.2">
      <c r="A1969" t="s">
        <v>64410</v>
      </c>
      <c r="B1969" t="s">
        <v>63968</v>
      </c>
    </row>
    <row r="1970" spans="1:2" x14ac:dyDescent="0.2">
      <c r="A1970">
        <v>880493</v>
      </c>
      <c r="B1970" t="s">
        <v>63968</v>
      </c>
    </row>
    <row r="1971" spans="1:2" x14ac:dyDescent="0.2">
      <c r="A1971">
        <v>920215</v>
      </c>
      <c r="B1971" t="s">
        <v>63968</v>
      </c>
    </row>
    <row r="1972" spans="1:2" x14ac:dyDescent="0.2">
      <c r="A1972">
        <v>920388</v>
      </c>
      <c r="B1972" t="s">
        <v>63968</v>
      </c>
    </row>
    <row r="1973" spans="1:2" x14ac:dyDescent="0.2">
      <c r="A1973" t="s">
        <v>64411</v>
      </c>
      <c r="B1973" t="s">
        <v>63968</v>
      </c>
    </row>
    <row r="1974" spans="1:2" x14ac:dyDescent="0.2">
      <c r="A1974">
        <v>990761</v>
      </c>
      <c r="B1974" t="s">
        <v>63968</v>
      </c>
    </row>
    <row r="1975" spans="1:2" x14ac:dyDescent="0.2">
      <c r="A1975">
        <v>2042682</v>
      </c>
      <c r="B1975" t="s">
        <v>63968</v>
      </c>
    </row>
    <row r="1976" spans="1:2" x14ac:dyDescent="0.2">
      <c r="A1976" s="429" t="s">
        <v>64412</v>
      </c>
      <c r="B1976" t="s">
        <v>63968</v>
      </c>
    </row>
    <row r="1977" spans="1:2" x14ac:dyDescent="0.2">
      <c r="A1977">
        <v>823575</v>
      </c>
      <c r="B1977" t="s">
        <v>63968</v>
      </c>
    </row>
    <row r="1978" spans="1:2" x14ac:dyDescent="0.2">
      <c r="A1978">
        <v>860429</v>
      </c>
      <c r="B1978" t="s">
        <v>63968</v>
      </c>
    </row>
    <row r="1979" spans="1:2" x14ac:dyDescent="0.2">
      <c r="A1979">
        <v>890528</v>
      </c>
      <c r="B1979" t="s">
        <v>63968</v>
      </c>
    </row>
    <row r="1980" spans="1:2" x14ac:dyDescent="0.2">
      <c r="A1980">
        <v>914760</v>
      </c>
      <c r="B1980" t="s">
        <v>63968</v>
      </c>
    </row>
    <row r="1981" spans="1:2" x14ac:dyDescent="0.2">
      <c r="A1981">
        <v>671625</v>
      </c>
      <c r="B1981" t="s">
        <v>63968</v>
      </c>
    </row>
    <row r="1982" spans="1:2" x14ac:dyDescent="0.2">
      <c r="A1982" t="s">
        <v>64413</v>
      </c>
      <c r="B1982" t="s">
        <v>63968</v>
      </c>
    </row>
    <row r="1983" spans="1:2" x14ac:dyDescent="0.2">
      <c r="A1983">
        <v>823821</v>
      </c>
      <c r="B1983" t="s">
        <v>63968</v>
      </c>
    </row>
    <row r="1984" spans="1:2" x14ac:dyDescent="0.2">
      <c r="A1984">
        <v>824232</v>
      </c>
      <c r="B1984" t="s">
        <v>63968</v>
      </c>
    </row>
    <row r="1985" spans="1:2" x14ac:dyDescent="0.2">
      <c r="A1985" t="s">
        <v>64414</v>
      </c>
      <c r="B1985" t="s">
        <v>63968</v>
      </c>
    </row>
    <row r="1986" spans="1:2" x14ac:dyDescent="0.2">
      <c r="A1986">
        <v>880628</v>
      </c>
      <c r="B1986" t="s">
        <v>63968</v>
      </c>
    </row>
    <row r="1987" spans="1:2" x14ac:dyDescent="0.2">
      <c r="A1987">
        <v>884455</v>
      </c>
      <c r="B1987" t="s">
        <v>63968</v>
      </c>
    </row>
    <row r="1988" spans="1:2" x14ac:dyDescent="0.2">
      <c r="A1988">
        <v>903583</v>
      </c>
      <c r="B1988" t="s">
        <v>63968</v>
      </c>
    </row>
    <row r="1989" spans="1:2" x14ac:dyDescent="0.2">
      <c r="A1989">
        <v>913438</v>
      </c>
      <c r="B1989" t="s">
        <v>63968</v>
      </c>
    </row>
    <row r="1990" spans="1:2" x14ac:dyDescent="0.2">
      <c r="A1990">
        <v>950508</v>
      </c>
      <c r="B1990" t="s">
        <v>63968</v>
      </c>
    </row>
    <row r="1991" spans="1:2" x14ac:dyDescent="0.2">
      <c r="A1991">
        <v>980584</v>
      </c>
      <c r="B1991" t="s">
        <v>63968</v>
      </c>
    </row>
    <row r="1992" spans="1:2" x14ac:dyDescent="0.2">
      <c r="A1992">
        <v>671638</v>
      </c>
      <c r="B1992" t="s">
        <v>63968</v>
      </c>
    </row>
    <row r="1993" spans="1:2" x14ac:dyDescent="0.2">
      <c r="A1993">
        <v>671650</v>
      </c>
      <c r="B1993" t="s">
        <v>63968</v>
      </c>
    </row>
    <row r="1994" spans="1:2" x14ac:dyDescent="0.2">
      <c r="A1994">
        <v>671652</v>
      </c>
      <c r="B1994" t="s">
        <v>63968</v>
      </c>
    </row>
    <row r="1995" spans="1:2" x14ac:dyDescent="0.2">
      <c r="A1995">
        <v>671667</v>
      </c>
      <c r="B1995" t="s">
        <v>63968</v>
      </c>
    </row>
    <row r="1996" spans="1:2" x14ac:dyDescent="0.2">
      <c r="A1996">
        <v>671668</v>
      </c>
      <c r="B1996" t="s">
        <v>63968</v>
      </c>
    </row>
    <row r="1997" spans="1:2" x14ac:dyDescent="0.2">
      <c r="A1997">
        <v>671694</v>
      </c>
      <c r="B1997" t="s">
        <v>63968</v>
      </c>
    </row>
    <row r="1998" spans="1:2" x14ac:dyDescent="0.2">
      <c r="A1998">
        <v>671697</v>
      </c>
      <c r="B1998" t="s">
        <v>63968</v>
      </c>
    </row>
    <row r="1999" spans="1:2" x14ac:dyDescent="0.2">
      <c r="A1999" t="s">
        <v>64415</v>
      </c>
      <c r="B1999" t="s">
        <v>63968</v>
      </c>
    </row>
    <row r="2000" spans="1:2" x14ac:dyDescent="0.2">
      <c r="A2000">
        <v>834480</v>
      </c>
      <c r="B2000" t="s">
        <v>63968</v>
      </c>
    </row>
    <row r="2001" spans="1:2" x14ac:dyDescent="0.2">
      <c r="A2001">
        <v>894159</v>
      </c>
      <c r="B2001" t="s">
        <v>63968</v>
      </c>
    </row>
    <row r="2002" spans="1:2" x14ac:dyDescent="0.2">
      <c r="A2002">
        <v>920160</v>
      </c>
      <c r="B2002" t="s">
        <v>63968</v>
      </c>
    </row>
    <row r="2003" spans="1:2" x14ac:dyDescent="0.2">
      <c r="A2003">
        <v>960185</v>
      </c>
      <c r="B2003" t="s">
        <v>63968</v>
      </c>
    </row>
    <row r="2004" spans="1:2" x14ac:dyDescent="0.2">
      <c r="A2004">
        <v>671631</v>
      </c>
      <c r="B2004" t="s">
        <v>63968</v>
      </c>
    </row>
    <row r="2005" spans="1:2" x14ac:dyDescent="0.2">
      <c r="A2005">
        <v>671656</v>
      </c>
      <c r="B2005" t="s">
        <v>63968</v>
      </c>
    </row>
    <row r="2006" spans="1:2" x14ac:dyDescent="0.2">
      <c r="A2006" t="s">
        <v>64416</v>
      </c>
      <c r="B2006" t="s">
        <v>63968</v>
      </c>
    </row>
    <row r="2007" spans="1:2" x14ac:dyDescent="0.2">
      <c r="A2007" t="s">
        <v>64402</v>
      </c>
      <c r="B2007" t="s">
        <v>63968</v>
      </c>
    </row>
    <row r="2008" spans="1:2" x14ac:dyDescent="0.2">
      <c r="A2008">
        <v>804221</v>
      </c>
      <c r="B2008" t="s">
        <v>63968</v>
      </c>
    </row>
    <row r="2009" spans="1:2" x14ac:dyDescent="0.2">
      <c r="A2009" t="s">
        <v>64417</v>
      </c>
      <c r="B2009" t="s">
        <v>63968</v>
      </c>
    </row>
    <row r="2010" spans="1:2" x14ac:dyDescent="0.2">
      <c r="A2010">
        <v>824282</v>
      </c>
      <c r="B2010" t="s">
        <v>63968</v>
      </c>
    </row>
    <row r="2011" spans="1:2" x14ac:dyDescent="0.2">
      <c r="A2011" s="429" t="s">
        <v>64418</v>
      </c>
      <c r="B2011" t="s">
        <v>63968</v>
      </c>
    </row>
    <row r="2012" spans="1:2" x14ac:dyDescent="0.2">
      <c r="A2012">
        <v>861027</v>
      </c>
      <c r="B2012" t="s">
        <v>63968</v>
      </c>
    </row>
    <row r="2013" spans="1:2" x14ac:dyDescent="0.2">
      <c r="A2013">
        <v>900832</v>
      </c>
      <c r="B2013" t="s">
        <v>63968</v>
      </c>
    </row>
    <row r="2014" spans="1:2" x14ac:dyDescent="0.2">
      <c r="A2014">
        <v>930739</v>
      </c>
      <c r="B2014" t="s">
        <v>63968</v>
      </c>
    </row>
    <row r="2015" spans="1:2" x14ac:dyDescent="0.2">
      <c r="A2015">
        <v>934619</v>
      </c>
      <c r="B2015" t="s">
        <v>63968</v>
      </c>
    </row>
    <row r="2016" spans="1:2" x14ac:dyDescent="0.2">
      <c r="A2016">
        <v>990529</v>
      </c>
      <c r="B2016" t="s">
        <v>63968</v>
      </c>
    </row>
    <row r="2017" spans="1:2" x14ac:dyDescent="0.2">
      <c r="A2017">
        <v>990614</v>
      </c>
      <c r="B2017" t="s">
        <v>63968</v>
      </c>
    </row>
    <row r="2018" spans="1:2" x14ac:dyDescent="0.2">
      <c r="A2018">
        <v>671670</v>
      </c>
      <c r="B2018" t="s">
        <v>63968</v>
      </c>
    </row>
    <row r="2019" spans="1:2" x14ac:dyDescent="0.2">
      <c r="A2019">
        <v>671698</v>
      </c>
      <c r="B2019" t="s">
        <v>63968</v>
      </c>
    </row>
    <row r="2020" spans="1:2" x14ac:dyDescent="0.2">
      <c r="A2020" t="s">
        <v>64419</v>
      </c>
      <c r="B2020" t="s">
        <v>63968</v>
      </c>
    </row>
    <row r="2021" spans="1:2" x14ac:dyDescent="0.2">
      <c r="A2021" t="s">
        <v>64402</v>
      </c>
      <c r="B2021" t="s">
        <v>63968</v>
      </c>
    </row>
    <row r="2022" spans="1:2" x14ac:dyDescent="0.2">
      <c r="A2022">
        <v>844163</v>
      </c>
      <c r="B2022" t="s">
        <v>63968</v>
      </c>
    </row>
    <row r="2023" spans="1:2" x14ac:dyDescent="0.2">
      <c r="A2023">
        <v>880074</v>
      </c>
      <c r="B2023" t="s">
        <v>63968</v>
      </c>
    </row>
    <row r="2024" spans="1:2" x14ac:dyDescent="0.2">
      <c r="A2024">
        <v>904990</v>
      </c>
      <c r="B2024" t="s">
        <v>63968</v>
      </c>
    </row>
    <row r="2025" spans="1:2" x14ac:dyDescent="0.2">
      <c r="A2025" t="s">
        <v>64420</v>
      </c>
      <c r="B2025" t="s">
        <v>63968</v>
      </c>
    </row>
    <row r="2026" spans="1:2" x14ac:dyDescent="0.2">
      <c r="A2026">
        <v>940751</v>
      </c>
      <c r="B2026" t="s">
        <v>63968</v>
      </c>
    </row>
    <row r="2027" spans="1:2" x14ac:dyDescent="0.2">
      <c r="A2027">
        <v>980545</v>
      </c>
      <c r="B2027" t="s">
        <v>63968</v>
      </c>
    </row>
    <row r="2028" spans="1:2" x14ac:dyDescent="0.2">
      <c r="A2028">
        <v>671689</v>
      </c>
      <c r="B2028" t="s">
        <v>63968</v>
      </c>
    </row>
    <row r="2029" spans="1:2" x14ac:dyDescent="0.2">
      <c r="A2029" t="s">
        <v>64421</v>
      </c>
      <c r="B2029" t="s">
        <v>63968</v>
      </c>
    </row>
    <row r="2030" spans="1:2" x14ac:dyDescent="0.2">
      <c r="A2030">
        <v>824366</v>
      </c>
      <c r="B2030" t="s">
        <v>63968</v>
      </c>
    </row>
    <row r="2031" spans="1:2" x14ac:dyDescent="0.2">
      <c r="A2031">
        <v>844337</v>
      </c>
      <c r="B2031" t="s">
        <v>63968</v>
      </c>
    </row>
    <row r="2032" spans="1:2" x14ac:dyDescent="0.2">
      <c r="A2032">
        <v>853861</v>
      </c>
      <c r="B2032" t="s">
        <v>63968</v>
      </c>
    </row>
    <row r="2033" spans="1:2" x14ac:dyDescent="0.2">
      <c r="A2033">
        <v>910424</v>
      </c>
      <c r="B2033" t="s">
        <v>63968</v>
      </c>
    </row>
    <row r="2034" spans="1:2" x14ac:dyDescent="0.2">
      <c r="A2034">
        <v>934020</v>
      </c>
      <c r="B2034" t="s">
        <v>63968</v>
      </c>
    </row>
    <row r="2035" spans="1:2" x14ac:dyDescent="0.2">
      <c r="A2035" t="s">
        <v>64422</v>
      </c>
      <c r="B2035" t="s">
        <v>63968</v>
      </c>
    </row>
    <row r="2036" spans="1:2" x14ac:dyDescent="0.2">
      <c r="A2036" t="s">
        <v>64423</v>
      </c>
      <c r="B2036" t="s">
        <v>63968</v>
      </c>
    </row>
    <row r="2037" spans="1:2" x14ac:dyDescent="0.2">
      <c r="A2037">
        <v>990149</v>
      </c>
      <c r="B2037" t="s">
        <v>63968</v>
      </c>
    </row>
    <row r="2038" spans="1:2" x14ac:dyDescent="0.2">
      <c r="A2038">
        <v>883410</v>
      </c>
      <c r="B2038" t="s">
        <v>63968</v>
      </c>
    </row>
    <row r="2039" spans="1:2" x14ac:dyDescent="0.2">
      <c r="A2039">
        <v>671632</v>
      </c>
      <c r="B2039" t="s">
        <v>63968</v>
      </c>
    </row>
    <row r="2040" spans="1:2" x14ac:dyDescent="0.2">
      <c r="A2040" t="s">
        <v>64424</v>
      </c>
      <c r="B2040" t="s">
        <v>63968</v>
      </c>
    </row>
    <row r="2041" spans="1:2" x14ac:dyDescent="0.2">
      <c r="A2041" t="s">
        <v>64402</v>
      </c>
      <c r="B2041" t="s">
        <v>63968</v>
      </c>
    </row>
    <row r="2042" spans="1:2" x14ac:dyDescent="0.2">
      <c r="A2042">
        <v>843728</v>
      </c>
      <c r="B2042" t="s">
        <v>63968</v>
      </c>
    </row>
    <row r="2043" spans="1:2" x14ac:dyDescent="0.2">
      <c r="A2043">
        <v>865263</v>
      </c>
      <c r="B2043" t="s">
        <v>63968</v>
      </c>
    </row>
    <row r="2044" spans="1:2" x14ac:dyDescent="0.2">
      <c r="A2044">
        <v>874441</v>
      </c>
      <c r="B2044" t="s">
        <v>63968</v>
      </c>
    </row>
    <row r="2045" spans="1:2" x14ac:dyDescent="0.2">
      <c r="A2045">
        <v>880198</v>
      </c>
      <c r="B2045" t="s">
        <v>63968</v>
      </c>
    </row>
    <row r="2046" spans="1:2" x14ac:dyDescent="0.2">
      <c r="A2046">
        <v>894384</v>
      </c>
      <c r="B2046" t="s">
        <v>63968</v>
      </c>
    </row>
    <row r="2047" spans="1:2" x14ac:dyDescent="0.2">
      <c r="A2047">
        <v>923118</v>
      </c>
      <c r="B2047" t="s">
        <v>63968</v>
      </c>
    </row>
    <row r="2048" spans="1:2" x14ac:dyDescent="0.2">
      <c r="A2048">
        <v>980703</v>
      </c>
      <c r="B2048" t="s">
        <v>63968</v>
      </c>
    </row>
    <row r="2049" spans="1:2" x14ac:dyDescent="0.2">
      <c r="A2049">
        <v>674086</v>
      </c>
      <c r="B2049" t="s">
        <v>63968</v>
      </c>
    </row>
    <row r="2050" spans="1:2" x14ac:dyDescent="0.2">
      <c r="A2050" t="s">
        <v>64425</v>
      </c>
      <c r="B2050" t="s">
        <v>63968</v>
      </c>
    </row>
    <row r="2051" spans="1:2" x14ac:dyDescent="0.2">
      <c r="A2051">
        <v>810008</v>
      </c>
      <c r="B2051" t="s">
        <v>63968</v>
      </c>
    </row>
    <row r="2052" spans="1:2" x14ac:dyDescent="0.2">
      <c r="A2052" t="s">
        <v>64426</v>
      </c>
      <c r="B2052" t="s">
        <v>63968</v>
      </c>
    </row>
    <row r="2053" spans="1:2" x14ac:dyDescent="0.2">
      <c r="A2053">
        <v>871137</v>
      </c>
      <c r="B2053" t="s">
        <v>63968</v>
      </c>
    </row>
    <row r="2054" spans="1:2" x14ac:dyDescent="0.2">
      <c r="A2054">
        <v>874416</v>
      </c>
      <c r="B2054" t="s">
        <v>63968</v>
      </c>
    </row>
    <row r="2055" spans="1:2" x14ac:dyDescent="0.2">
      <c r="A2055">
        <v>913388</v>
      </c>
      <c r="B2055" t="s">
        <v>63968</v>
      </c>
    </row>
    <row r="2056" spans="1:2" x14ac:dyDescent="0.2">
      <c r="A2056">
        <v>914526</v>
      </c>
      <c r="B2056" t="s">
        <v>63968</v>
      </c>
    </row>
    <row r="2057" spans="1:2" x14ac:dyDescent="0.2">
      <c r="A2057">
        <v>923649</v>
      </c>
      <c r="B2057" t="s">
        <v>63968</v>
      </c>
    </row>
    <row r="2058" spans="1:2" x14ac:dyDescent="0.2">
      <c r="A2058">
        <v>671634</v>
      </c>
      <c r="B2058" t="s">
        <v>63968</v>
      </c>
    </row>
    <row r="2059" spans="1:2" x14ac:dyDescent="0.2">
      <c r="A2059">
        <v>671658</v>
      </c>
      <c r="B2059" t="s">
        <v>63968</v>
      </c>
    </row>
    <row r="2060" spans="1:2" x14ac:dyDescent="0.2">
      <c r="A2060">
        <v>853596</v>
      </c>
      <c r="B2060" t="s">
        <v>63968</v>
      </c>
    </row>
    <row r="2061" spans="1:2" x14ac:dyDescent="0.2">
      <c r="A2061">
        <v>891206</v>
      </c>
      <c r="B2061" t="s">
        <v>63968</v>
      </c>
    </row>
    <row r="2062" spans="1:2" x14ac:dyDescent="0.2">
      <c r="A2062">
        <v>903087</v>
      </c>
      <c r="B2062" t="s">
        <v>63968</v>
      </c>
    </row>
    <row r="2063" spans="1:2" x14ac:dyDescent="0.2">
      <c r="A2063">
        <v>913447</v>
      </c>
      <c r="B2063" t="s">
        <v>63968</v>
      </c>
    </row>
    <row r="2064" spans="1:2" x14ac:dyDescent="0.2">
      <c r="A2064">
        <v>921203</v>
      </c>
      <c r="B2064" t="s">
        <v>63968</v>
      </c>
    </row>
    <row r="2065" spans="1:2" x14ac:dyDescent="0.2">
      <c r="A2065" t="s">
        <v>64427</v>
      </c>
      <c r="B2065" t="s">
        <v>63968</v>
      </c>
    </row>
    <row r="2066" spans="1:2" x14ac:dyDescent="0.2">
      <c r="A2066">
        <v>671645</v>
      </c>
      <c r="B2066" t="s">
        <v>63968</v>
      </c>
    </row>
    <row r="2067" spans="1:2" x14ac:dyDescent="0.2">
      <c r="A2067" t="s">
        <v>64402</v>
      </c>
      <c r="B2067" t="s">
        <v>63968</v>
      </c>
    </row>
    <row r="2068" spans="1:2" x14ac:dyDescent="0.2">
      <c r="A2068">
        <v>900658</v>
      </c>
      <c r="B2068" t="s">
        <v>63968</v>
      </c>
    </row>
    <row r="2069" spans="1:2" x14ac:dyDescent="0.2">
      <c r="A2069">
        <v>910319</v>
      </c>
      <c r="B2069" t="s">
        <v>63968</v>
      </c>
    </row>
    <row r="2070" spans="1:2" x14ac:dyDescent="0.2">
      <c r="A2070">
        <v>913108</v>
      </c>
      <c r="B2070" t="s">
        <v>63968</v>
      </c>
    </row>
    <row r="2071" spans="1:2" x14ac:dyDescent="0.2">
      <c r="A2071">
        <v>933982</v>
      </c>
      <c r="B2071" t="s">
        <v>63968</v>
      </c>
    </row>
    <row r="2072" spans="1:2" x14ac:dyDescent="0.2">
      <c r="A2072">
        <v>933983</v>
      </c>
      <c r="B2072" t="s">
        <v>63968</v>
      </c>
    </row>
    <row r="2073" spans="1:2" x14ac:dyDescent="0.2">
      <c r="A2073">
        <v>943435</v>
      </c>
      <c r="B2073" t="s">
        <v>63968</v>
      </c>
    </row>
    <row r="2074" spans="1:2" x14ac:dyDescent="0.2">
      <c r="A2074">
        <v>943519</v>
      </c>
      <c r="B2074" t="s">
        <v>63968</v>
      </c>
    </row>
    <row r="2075" spans="1:2" x14ac:dyDescent="0.2">
      <c r="A2075">
        <v>950991</v>
      </c>
      <c r="B2075" t="s">
        <v>63968</v>
      </c>
    </row>
    <row r="2076" spans="1:2" x14ac:dyDescent="0.2">
      <c r="A2076">
        <v>330405</v>
      </c>
      <c r="B2076" t="s">
        <v>63968</v>
      </c>
    </row>
    <row r="2077" spans="1:2" x14ac:dyDescent="0.2">
      <c r="A2077">
        <v>671098</v>
      </c>
      <c r="B2077" t="s">
        <v>63968</v>
      </c>
    </row>
    <row r="2078" spans="1:2" x14ac:dyDescent="0.2">
      <c r="A2078">
        <v>854049</v>
      </c>
      <c r="B2078" t="s">
        <v>63968</v>
      </c>
    </row>
    <row r="2079" spans="1:2" x14ac:dyDescent="0.2">
      <c r="A2079">
        <v>342413</v>
      </c>
      <c r="B2079" t="s">
        <v>63968</v>
      </c>
    </row>
    <row r="2080" spans="1:2" x14ac:dyDescent="0.2">
      <c r="A2080" t="s">
        <v>64428</v>
      </c>
      <c r="B2080" t="s">
        <v>63968</v>
      </c>
    </row>
    <row r="2081" spans="1:2" x14ac:dyDescent="0.2">
      <c r="A2081" t="s">
        <v>64429</v>
      </c>
      <c r="B2081" t="s">
        <v>63968</v>
      </c>
    </row>
    <row r="2082" spans="1:2" x14ac:dyDescent="0.2">
      <c r="A2082" t="s">
        <v>64430</v>
      </c>
      <c r="B2082" t="s">
        <v>63968</v>
      </c>
    </row>
    <row r="2083" spans="1:2" x14ac:dyDescent="0.2">
      <c r="A2083" t="s">
        <v>64431</v>
      </c>
      <c r="B2083" t="s">
        <v>63968</v>
      </c>
    </row>
    <row r="2084" spans="1:2" x14ac:dyDescent="0.2">
      <c r="A2084">
        <v>823377</v>
      </c>
      <c r="B2084" t="s">
        <v>63968</v>
      </c>
    </row>
    <row r="2085" spans="1:2" x14ac:dyDescent="0.2">
      <c r="A2085">
        <v>823781</v>
      </c>
      <c r="B2085" t="s">
        <v>63968</v>
      </c>
    </row>
    <row r="2086" spans="1:2" x14ac:dyDescent="0.2">
      <c r="A2086">
        <v>824064</v>
      </c>
      <c r="B2086" t="s">
        <v>63968</v>
      </c>
    </row>
    <row r="2087" spans="1:2" x14ac:dyDescent="0.2">
      <c r="A2087">
        <v>824311</v>
      </c>
      <c r="B2087" t="s">
        <v>63968</v>
      </c>
    </row>
    <row r="2088" spans="1:2" x14ac:dyDescent="0.2">
      <c r="A2088">
        <v>844677</v>
      </c>
      <c r="B2088" t="s">
        <v>63968</v>
      </c>
    </row>
    <row r="2089" spans="1:2" x14ac:dyDescent="0.2">
      <c r="A2089">
        <v>863335</v>
      </c>
      <c r="B2089" t="s">
        <v>63968</v>
      </c>
    </row>
    <row r="2090" spans="1:2" x14ac:dyDescent="0.2">
      <c r="A2090">
        <v>870886</v>
      </c>
      <c r="B2090" t="s">
        <v>63968</v>
      </c>
    </row>
    <row r="2091" spans="1:2" x14ac:dyDescent="0.2">
      <c r="A2091">
        <v>893307</v>
      </c>
      <c r="B2091" t="s">
        <v>63968</v>
      </c>
    </row>
    <row r="2092" spans="1:2" x14ac:dyDescent="0.2">
      <c r="A2092">
        <v>904401</v>
      </c>
      <c r="B2092" t="s">
        <v>63968</v>
      </c>
    </row>
    <row r="2093" spans="1:2" x14ac:dyDescent="0.2">
      <c r="A2093">
        <v>913811</v>
      </c>
      <c r="B2093" t="s">
        <v>63968</v>
      </c>
    </row>
    <row r="2094" spans="1:2" x14ac:dyDescent="0.2">
      <c r="A2094">
        <v>923679</v>
      </c>
      <c r="B2094" t="s">
        <v>63968</v>
      </c>
    </row>
    <row r="2095" spans="1:2" x14ac:dyDescent="0.2">
      <c r="A2095" t="s">
        <v>64432</v>
      </c>
      <c r="B2095" t="s">
        <v>63968</v>
      </c>
    </row>
    <row r="2096" spans="1:2" x14ac:dyDescent="0.2">
      <c r="A2096">
        <v>980891</v>
      </c>
      <c r="B2096" t="s">
        <v>63968</v>
      </c>
    </row>
    <row r="2097" spans="1:2" x14ac:dyDescent="0.2">
      <c r="A2097">
        <v>668105</v>
      </c>
      <c r="B2097" t="s">
        <v>63968</v>
      </c>
    </row>
    <row r="2098" spans="1:2" x14ac:dyDescent="0.2">
      <c r="A2098" t="s">
        <v>64433</v>
      </c>
      <c r="B2098" t="s">
        <v>63968</v>
      </c>
    </row>
    <row r="2099" spans="1:2" x14ac:dyDescent="0.2">
      <c r="A2099">
        <v>873235</v>
      </c>
      <c r="B2099" t="s">
        <v>63968</v>
      </c>
    </row>
    <row r="2100" spans="1:2" x14ac:dyDescent="0.2">
      <c r="A2100" t="s">
        <v>64434</v>
      </c>
      <c r="B2100" t="s">
        <v>63968</v>
      </c>
    </row>
    <row r="2101" spans="1:2" x14ac:dyDescent="0.2">
      <c r="A2101">
        <v>990701</v>
      </c>
      <c r="B2101" t="s">
        <v>63968</v>
      </c>
    </row>
    <row r="2102" spans="1:2" x14ac:dyDescent="0.2">
      <c r="A2102">
        <v>665381</v>
      </c>
      <c r="B2102" t="s">
        <v>63968</v>
      </c>
    </row>
    <row r="2103" spans="1:2" x14ac:dyDescent="0.2">
      <c r="A2103">
        <v>810729</v>
      </c>
      <c r="B2103" t="s">
        <v>63968</v>
      </c>
    </row>
    <row r="2104" spans="1:2" x14ac:dyDescent="0.2">
      <c r="A2104">
        <v>853094</v>
      </c>
      <c r="B2104" t="s">
        <v>63968</v>
      </c>
    </row>
    <row r="2105" spans="1:2" x14ac:dyDescent="0.2">
      <c r="A2105" t="s">
        <v>64435</v>
      </c>
      <c r="B2105" t="s">
        <v>63968</v>
      </c>
    </row>
    <row r="2106" spans="1:2" x14ac:dyDescent="0.2">
      <c r="A2106">
        <v>990823</v>
      </c>
      <c r="B2106" t="s">
        <v>63968</v>
      </c>
    </row>
    <row r="2107" spans="1:2" x14ac:dyDescent="0.2">
      <c r="A2107">
        <v>669116</v>
      </c>
      <c r="B2107" t="s">
        <v>63968</v>
      </c>
    </row>
    <row r="2108" spans="1:2" x14ac:dyDescent="0.2">
      <c r="A2108">
        <v>669118</v>
      </c>
      <c r="B2108" t="s">
        <v>63968</v>
      </c>
    </row>
    <row r="2109" spans="1:2" x14ac:dyDescent="0.2">
      <c r="A2109">
        <v>673492</v>
      </c>
      <c r="B2109" t="s">
        <v>63968</v>
      </c>
    </row>
    <row r="2110" spans="1:2" x14ac:dyDescent="0.2">
      <c r="A2110">
        <v>674502</v>
      </c>
      <c r="B2110" t="s">
        <v>63968</v>
      </c>
    </row>
    <row r="2111" spans="1:2" x14ac:dyDescent="0.2">
      <c r="A2111" t="s">
        <v>64436</v>
      </c>
      <c r="B2111" t="s">
        <v>63968</v>
      </c>
    </row>
    <row r="2112" spans="1:2" x14ac:dyDescent="0.2">
      <c r="A2112">
        <v>833489</v>
      </c>
      <c r="B2112" t="s">
        <v>63968</v>
      </c>
    </row>
    <row r="2113" spans="1:2" x14ac:dyDescent="0.2">
      <c r="A2113" t="s">
        <v>64437</v>
      </c>
      <c r="B2113" t="s">
        <v>63968</v>
      </c>
    </row>
    <row r="2114" spans="1:2" x14ac:dyDescent="0.2">
      <c r="A2114">
        <v>884628</v>
      </c>
      <c r="B2114" t="s">
        <v>63968</v>
      </c>
    </row>
    <row r="2115" spans="1:2" x14ac:dyDescent="0.2">
      <c r="A2115">
        <v>671806</v>
      </c>
      <c r="B2115" t="s">
        <v>63968</v>
      </c>
    </row>
    <row r="2116" spans="1:2" x14ac:dyDescent="0.2">
      <c r="A2116" t="s">
        <v>64438</v>
      </c>
      <c r="B2116" t="s">
        <v>63968</v>
      </c>
    </row>
    <row r="2117" spans="1:2" x14ac:dyDescent="0.2">
      <c r="A2117" t="s">
        <v>64439</v>
      </c>
      <c r="B2117" t="s">
        <v>63968</v>
      </c>
    </row>
    <row r="2118" spans="1:2" x14ac:dyDescent="0.2">
      <c r="A2118" t="s">
        <v>64440</v>
      </c>
      <c r="B2118" t="s">
        <v>63968</v>
      </c>
    </row>
    <row r="2119" spans="1:2" x14ac:dyDescent="0.2">
      <c r="A2119">
        <v>901185</v>
      </c>
      <c r="B2119" t="s">
        <v>63968</v>
      </c>
    </row>
    <row r="2120" spans="1:2" x14ac:dyDescent="0.2">
      <c r="A2120">
        <v>911301</v>
      </c>
      <c r="B2120" t="s">
        <v>63968</v>
      </c>
    </row>
    <row r="2121" spans="1:2" x14ac:dyDescent="0.2">
      <c r="A2121">
        <v>934144</v>
      </c>
      <c r="B2121" t="s">
        <v>63968</v>
      </c>
    </row>
    <row r="2122" spans="1:2" x14ac:dyDescent="0.2">
      <c r="A2122">
        <v>950227</v>
      </c>
      <c r="B2122" t="s">
        <v>63968</v>
      </c>
    </row>
    <row r="2123" spans="1:2" x14ac:dyDescent="0.2">
      <c r="A2123">
        <v>950585</v>
      </c>
      <c r="B2123" t="s">
        <v>63968</v>
      </c>
    </row>
    <row r="2124" spans="1:2" x14ac:dyDescent="0.2">
      <c r="A2124" t="s">
        <v>64439</v>
      </c>
      <c r="B2124" t="s">
        <v>63968</v>
      </c>
    </row>
    <row r="2125" spans="1:2" x14ac:dyDescent="0.2">
      <c r="A2125">
        <v>813565</v>
      </c>
      <c r="B2125" t="s">
        <v>63968</v>
      </c>
    </row>
    <row r="2126" spans="1:2" x14ac:dyDescent="0.2">
      <c r="A2126">
        <v>900409</v>
      </c>
      <c r="B2126" t="s">
        <v>63968</v>
      </c>
    </row>
    <row r="2127" spans="1:2" x14ac:dyDescent="0.2">
      <c r="A2127" t="s">
        <v>64441</v>
      </c>
      <c r="B2127" t="s">
        <v>63968</v>
      </c>
    </row>
    <row r="2128" spans="1:2" x14ac:dyDescent="0.2">
      <c r="A2128" t="s">
        <v>64442</v>
      </c>
      <c r="B2128" t="s">
        <v>63968</v>
      </c>
    </row>
    <row r="2129" spans="1:2" x14ac:dyDescent="0.2">
      <c r="A2129" t="s">
        <v>64443</v>
      </c>
      <c r="B2129" t="s">
        <v>63968</v>
      </c>
    </row>
    <row r="2130" spans="1:2" x14ac:dyDescent="0.2">
      <c r="A2130" t="s">
        <v>64444</v>
      </c>
      <c r="B2130" t="s">
        <v>63968</v>
      </c>
    </row>
    <row r="2131" spans="1:2" x14ac:dyDescent="0.2">
      <c r="A2131">
        <v>830415</v>
      </c>
      <c r="B2131" t="s">
        <v>63968</v>
      </c>
    </row>
    <row r="2132" spans="1:2" x14ac:dyDescent="0.2">
      <c r="A2132">
        <v>833325</v>
      </c>
      <c r="B2132" t="s">
        <v>63968</v>
      </c>
    </row>
    <row r="2133" spans="1:2" x14ac:dyDescent="0.2">
      <c r="A2133" t="s">
        <v>64445</v>
      </c>
      <c r="B2133" t="s">
        <v>63968</v>
      </c>
    </row>
    <row r="2134" spans="1:2" x14ac:dyDescent="0.2">
      <c r="A2134">
        <v>854963</v>
      </c>
      <c r="B2134" t="s">
        <v>63968</v>
      </c>
    </row>
    <row r="2135" spans="1:2" x14ac:dyDescent="0.2">
      <c r="A2135">
        <v>903142</v>
      </c>
      <c r="B2135" t="s">
        <v>63968</v>
      </c>
    </row>
    <row r="2136" spans="1:2" x14ac:dyDescent="0.2">
      <c r="A2136">
        <v>933824</v>
      </c>
      <c r="B2136" t="s">
        <v>63968</v>
      </c>
    </row>
    <row r="2137" spans="1:2" x14ac:dyDescent="0.2">
      <c r="A2137">
        <v>935349</v>
      </c>
      <c r="B2137" t="s">
        <v>63968</v>
      </c>
    </row>
    <row r="2138" spans="1:2" x14ac:dyDescent="0.2">
      <c r="A2138">
        <v>813487</v>
      </c>
      <c r="B2138" t="s">
        <v>63968</v>
      </c>
    </row>
    <row r="2139" spans="1:2" x14ac:dyDescent="0.2">
      <c r="A2139">
        <v>833949</v>
      </c>
      <c r="B2139" t="s">
        <v>63968</v>
      </c>
    </row>
    <row r="2140" spans="1:2" x14ac:dyDescent="0.2">
      <c r="A2140">
        <v>860146</v>
      </c>
      <c r="B2140" t="s">
        <v>63968</v>
      </c>
    </row>
    <row r="2141" spans="1:2" x14ac:dyDescent="0.2">
      <c r="A2141">
        <v>914337</v>
      </c>
      <c r="B2141" t="s">
        <v>63968</v>
      </c>
    </row>
    <row r="2142" spans="1:2" x14ac:dyDescent="0.2">
      <c r="A2142">
        <v>950452</v>
      </c>
      <c r="B2142" t="s">
        <v>63968</v>
      </c>
    </row>
    <row r="2143" spans="1:2" x14ac:dyDescent="0.2">
      <c r="A2143">
        <v>990272</v>
      </c>
      <c r="B2143" t="s">
        <v>63968</v>
      </c>
    </row>
    <row r="2144" spans="1:2" x14ac:dyDescent="0.2">
      <c r="A2144">
        <v>883964</v>
      </c>
      <c r="B2144" t="s">
        <v>63968</v>
      </c>
    </row>
    <row r="2145" spans="1:2" x14ac:dyDescent="0.2">
      <c r="A2145">
        <v>884420</v>
      </c>
      <c r="B2145" t="s">
        <v>63968</v>
      </c>
    </row>
    <row r="2146" spans="1:2" x14ac:dyDescent="0.2">
      <c r="A2146" t="s">
        <v>64446</v>
      </c>
      <c r="B2146" t="s">
        <v>63968</v>
      </c>
    </row>
    <row r="2147" spans="1:2" x14ac:dyDescent="0.2">
      <c r="A2147" t="s">
        <v>64447</v>
      </c>
      <c r="B2147" t="s">
        <v>63968</v>
      </c>
    </row>
    <row r="2148" spans="1:2" x14ac:dyDescent="0.2">
      <c r="A2148">
        <v>830208</v>
      </c>
      <c r="B2148" t="s">
        <v>63968</v>
      </c>
    </row>
    <row r="2149" spans="1:2" x14ac:dyDescent="0.2">
      <c r="A2149">
        <v>880350</v>
      </c>
      <c r="B2149" t="s">
        <v>63968</v>
      </c>
    </row>
    <row r="2150" spans="1:2" x14ac:dyDescent="0.2">
      <c r="A2150">
        <v>890044</v>
      </c>
      <c r="B2150" t="s">
        <v>63968</v>
      </c>
    </row>
    <row r="2151" spans="1:2" x14ac:dyDescent="0.2">
      <c r="A2151">
        <v>891675</v>
      </c>
      <c r="B2151" t="s">
        <v>63968</v>
      </c>
    </row>
    <row r="2152" spans="1:2" x14ac:dyDescent="0.2">
      <c r="A2152">
        <v>904259</v>
      </c>
      <c r="B2152" t="s">
        <v>63968</v>
      </c>
    </row>
    <row r="2153" spans="1:2" x14ac:dyDescent="0.2">
      <c r="A2153" t="s">
        <v>64448</v>
      </c>
      <c r="B2153" t="s">
        <v>63968</v>
      </c>
    </row>
    <row r="2154" spans="1:2" x14ac:dyDescent="0.2">
      <c r="A2154">
        <v>910878</v>
      </c>
      <c r="B2154" t="s">
        <v>63968</v>
      </c>
    </row>
    <row r="2155" spans="1:2" x14ac:dyDescent="0.2">
      <c r="A2155">
        <v>914733</v>
      </c>
      <c r="B2155" t="s">
        <v>63968</v>
      </c>
    </row>
    <row r="2156" spans="1:2" x14ac:dyDescent="0.2">
      <c r="A2156">
        <v>920787</v>
      </c>
      <c r="B2156" t="s">
        <v>63968</v>
      </c>
    </row>
    <row r="2157" spans="1:2" x14ac:dyDescent="0.2">
      <c r="A2157">
        <v>924997</v>
      </c>
      <c r="B2157" t="s">
        <v>63968</v>
      </c>
    </row>
    <row r="2158" spans="1:2" x14ac:dyDescent="0.2">
      <c r="A2158" t="s">
        <v>64449</v>
      </c>
      <c r="B2158" t="s">
        <v>63968</v>
      </c>
    </row>
    <row r="2159" spans="1:2" x14ac:dyDescent="0.2">
      <c r="A2159" t="s">
        <v>64450</v>
      </c>
      <c r="B2159" t="s">
        <v>63968</v>
      </c>
    </row>
    <row r="2160" spans="1:2" x14ac:dyDescent="0.2">
      <c r="A2160" t="s">
        <v>64451</v>
      </c>
      <c r="B2160" t="s">
        <v>63968</v>
      </c>
    </row>
    <row r="2161" spans="1:2" x14ac:dyDescent="0.2">
      <c r="A2161">
        <v>823135</v>
      </c>
      <c r="B2161" t="s">
        <v>63968</v>
      </c>
    </row>
    <row r="2162" spans="1:2" x14ac:dyDescent="0.2">
      <c r="A2162">
        <v>874635</v>
      </c>
      <c r="B2162" t="s">
        <v>63968</v>
      </c>
    </row>
    <row r="2163" spans="1:2" x14ac:dyDescent="0.2">
      <c r="A2163">
        <v>874822</v>
      </c>
      <c r="B2163" t="s">
        <v>63968</v>
      </c>
    </row>
    <row r="2164" spans="1:2" x14ac:dyDescent="0.2">
      <c r="A2164">
        <v>890521</v>
      </c>
      <c r="B2164" t="s">
        <v>63968</v>
      </c>
    </row>
    <row r="2165" spans="1:2" x14ac:dyDescent="0.2">
      <c r="A2165">
        <v>940553</v>
      </c>
      <c r="B2165" t="s">
        <v>63968</v>
      </c>
    </row>
    <row r="2166" spans="1:2" x14ac:dyDescent="0.2">
      <c r="A2166">
        <v>340029</v>
      </c>
      <c r="B2166" t="s">
        <v>63968</v>
      </c>
    </row>
    <row r="2167" spans="1:2" x14ac:dyDescent="0.2">
      <c r="A2167">
        <v>814065</v>
      </c>
      <c r="B2167" t="s">
        <v>63968</v>
      </c>
    </row>
    <row r="2168" spans="1:2" x14ac:dyDescent="0.2">
      <c r="A2168">
        <v>840611</v>
      </c>
      <c r="B2168" t="s">
        <v>63968</v>
      </c>
    </row>
    <row r="2169" spans="1:2" x14ac:dyDescent="0.2">
      <c r="A2169" t="s">
        <v>64452</v>
      </c>
      <c r="B2169" t="s">
        <v>63968</v>
      </c>
    </row>
    <row r="2170" spans="1:2" x14ac:dyDescent="0.2">
      <c r="A2170" t="s">
        <v>64453</v>
      </c>
      <c r="B2170" t="s">
        <v>63968</v>
      </c>
    </row>
    <row r="2171" spans="1:2" x14ac:dyDescent="0.2">
      <c r="A2171">
        <v>883558</v>
      </c>
      <c r="B2171" t="s">
        <v>63968</v>
      </c>
    </row>
    <row r="2172" spans="1:2" x14ac:dyDescent="0.2">
      <c r="A2172">
        <v>913534</v>
      </c>
      <c r="B2172" t="s">
        <v>63968</v>
      </c>
    </row>
    <row r="2173" spans="1:2" x14ac:dyDescent="0.2">
      <c r="A2173">
        <v>670356</v>
      </c>
      <c r="B2173" t="s">
        <v>63968</v>
      </c>
    </row>
    <row r="2174" spans="1:2" x14ac:dyDescent="0.2">
      <c r="A2174">
        <v>913708</v>
      </c>
      <c r="B2174" t="s">
        <v>63968</v>
      </c>
    </row>
    <row r="2175" spans="1:2" x14ac:dyDescent="0.2">
      <c r="A2175">
        <v>810776</v>
      </c>
      <c r="B2175" t="s">
        <v>63968</v>
      </c>
    </row>
    <row r="2176" spans="1:2" x14ac:dyDescent="0.2">
      <c r="A2176">
        <v>934051</v>
      </c>
      <c r="B2176" t="s">
        <v>63968</v>
      </c>
    </row>
    <row r="2177" spans="1:2" x14ac:dyDescent="0.2">
      <c r="A2177">
        <v>342477</v>
      </c>
      <c r="B2177" t="s">
        <v>63968</v>
      </c>
    </row>
    <row r="2178" spans="1:2" x14ac:dyDescent="0.2">
      <c r="A2178">
        <v>810335</v>
      </c>
      <c r="B2178" t="s">
        <v>63968</v>
      </c>
    </row>
    <row r="2179" spans="1:2" x14ac:dyDescent="0.2">
      <c r="A2179">
        <v>874431</v>
      </c>
      <c r="B2179" t="s">
        <v>63968</v>
      </c>
    </row>
    <row r="2180" spans="1:2" x14ac:dyDescent="0.2">
      <c r="A2180">
        <v>960131</v>
      </c>
      <c r="B2180" t="s">
        <v>63968</v>
      </c>
    </row>
    <row r="2181" spans="1:2" x14ac:dyDescent="0.2">
      <c r="A2181">
        <v>961038</v>
      </c>
      <c r="B2181" t="s">
        <v>63968</v>
      </c>
    </row>
    <row r="2182" spans="1:2" x14ac:dyDescent="0.2">
      <c r="A2182" t="s">
        <v>64454</v>
      </c>
      <c r="B2182" t="s">
        <v>63968</v>
      </c>
    </row>
    <row r="2183" spans="1:2" x14ac:dyDescent="0.2">
      <c r="A2183">
        <v>830531</v>
      </c>
      <c r="B2183" t="s">
        <v>63968</v>
      </c>
    </row>
    <row r="2184" spans="1:2" x14ac:dyDescent="0.2">
      <c r="A2184" t="s">
        <v>64455</v>
      </c>
      <c r="B2184" t="s">
        <v>63968</v>
      </c>
    </row>
    <row r="2185" spans="1:2" x14ac:dyDescent="0.2">
      <c r="A2185">
        <v>913965</v>
      </c>
      <c r="B2185" t="s">
        <v>63968</v>
      </c>
    </row>
    <row r="2186" spans="1:2" x14ac:dyDescent="0.2">
      <c r="A2186">
        <v>914338</v>
      </c>
      <c r="B2186" t="s">
        <v>63968</v>
      </c>
    </row>
    <row r="2187" spans="1:2" x14ac:dyDescent="0.2">
      <c r="A2187" t="s">
        <v>64456</v>
      </c>
      <c r="B2187" t="s">
        <v>63968</v>
      </c>
    </row>
    <row r="2188" spans="1:2" x14ac:dyDescent="0.2">
      <c r="A2188">
        <v>924321</v>
      </c>
      <c r="B2188" t="s">
        <v>63968</v>
      </c>
    </row>
    <row r="2189" spans="1:2" x14ac:dyDescent="0.2">
      <c r="A2189">
        <v>930485</v>
      </c>
      <c r="B2189" t="s">
        <v>63968</v>
      </c>
    </row>
    <row r="2190" spans="1:2" x14ac:dyDescent="0.2">
      <c r="A2190">
        <v>933986</v>
      </c>
      <c r="B2190" t="s">
        <v>63968</v>
      </c>
    </row>
    <row r="2191" spans="1:2" x14ac:dyDescent="0.2">
      <c r="A2191" t="s">
        <v>64457</v>
      </c>
      <c r="B2191" t="s">
        <v>63968</v>
      </c>
    </row>
    <row r="2192" spans="1:2" x14ac:dyDescent="0.2">
      <c r="A2192">
        <v>843762</v>
      </c>
      <c r="B2192" t="s">
        <v>63968</v>
      </c>
    </row>
    <row r="2193" spans="1:2" x14ac:dyDescent="0.2">
      <c r="A2193" s="429" t="s">
        <v>64458</v>
      </c>
      <c r="B2193" t="s">
        <v>63968</v>
      </c>
    </row>
    <row r="2194" spans="1:2" x14ac:dyDescent="0.2">
      <c r="A2194">
        <v>924324</v>
      </c>
      <c r="B2194" t="s">
        <v>63968</v>
      </c>
    </row>
    <row r="2195" spans="1:2" x14ac:dyDescent="0.2">
      <c r="A2195">
        <v>960854</v>
      </c>
      <c r="B2195" t="s">
        <v>63968</v>
      </c>
    </row>
    <row r="2196" spans="1:2" x14ac:dyDescent="0.2">
      <c r="A2196">
        <v>864846</v>
      </c>
      <c r="B2196" t="s">
        <v>63968</v>
      </c>
    </row>
    <row r="2197" spans="1:2" x14ac:dyDescent="0.2">
      <c r="A2197">
        <v>874391</v>
      </c>
      <c r="B2197" t="s">
        <v>63968</v>
      </c>
    </row>
    <row r="2198" spans="1:2" x14ac:dyDescent="0.2">
      <c r="A2198">
        <v>894073</v>
      </c>
      <c r="B2198" t="s">
        <v>63968</v>
      </c>
    </row>
    <row r="2199" spans="1:2" x14ac:dyDescent="0.2">
      <c r="A2199">
        <v>943349</v>
      </c>
      <c r="B2199" t="s">
        <v>63968</v>
      </c>
    </row>
    <row r="2200" spans="1:2" x14ac:dyDescent="0.2">
      <c r="A2200">
        <v>943350</v>
      </c>
      <c r="B2200" t="s">
        <v>63968</v>
      </c>
    </row>
    <row r="2201" spans="1:2" x14ac:dyDescent="0.2">
      <c r="A2201">
        <v>970074</v>
      </c>
      <c r="B2201" t="s">
        <v>63968</v>
      </c>
    </row>
    <row r="2202" spans="1:2" x14ac:dyDescent="0.2">
      <c r="A2202" t="s">
        <v>64459</v>
      </c>
      <c r="B2202" t="s">
        <v>63968</v>
      </c>
    </row>
    <row r="2203" spans="1:2" x14ac:dyDescent="0.2">
      <c r="A2203" t="s">
        <v>64460</v>
      </c>
      <c r="B2203" t="s">
        <v>63968</v>
      </c>
    </row>
    <row r="2204" spans="1:2" x14ac:dyDescent="0.2">
      <c r="A2204" t="s">
        <v>64461</v>
      </c>
      <c r="B2204" t="s">
        <v>63968</v>
      </c>
    </row>
    <row r="2205" spans="1:2" x14ac:dyDescent="0.2">
      <c r="A2205">
        <v>823792</v>
      </c>
      <c r="B2205" t="s">
        <v>63968</v>
      </c>
    </row>
    <row r="2206" spans="1:2" x14ac:dyDescent="0.2">
      <c r="A2206">
        <v>850230</v>
      </c>
      <c r="B2206" t="s">
        <v>63968</v>
      </c>
    </row>
    <row r="2207" spans="1:2" x14ac:dyDescent="0.2">
      <c r="A2207">
        <v>854728</v>
      </c>
      <c r="B2207" t="s">
        <v>63968</v>
      </c>
    </row>
    <row r="2208" spans="1:2" x14ac:dyDescent="0.2">
      <c r="A2208">
        <v>874023</v>
      </c>
      <c r="B2208" t="s">
        <v>63968</v>
      </c>
    </row>
    <row r="2209" spans="1:2" x14ac:dyDescent="0.2">
      <c r="A2209">
        <v>970920</v>
      </c>
      <c r="B2209" t="s">
        <v>63968</v>
      </c>
    </row>
    <row r="2210" spans="1:2" x14ac:dyDescent="0.2">
      <c r="A2210" t="s">
        <v>64462</v>
      </c>
      <c r="B2210" t="s">
        <v>63968</v>
      </c>
    </row>
    <row r="2211" spans="1:2" x14ac:dyDescent="0.2">
      <c r="A2211">
        <v>864658</v>
      </c>
      <c r="B2211" t="s">
        <v>63968</v>
      </c>
    </row>
    <row r="2212" spans="1:2" x14ac:dyDescent="0.2">
      <c r="A2212">
        <v>943695</v>
      </c>
      <c r="B2212" t="s">
        <v>63968</v>
      </c>
    </row>
    <row r="2213" spans="1:2" x14ac:dyDescent="0.2">
      <c r="A2213">
        <v>943696</v>
      </c>
      <c r="B2213" t="s">
        <v>63968</v>
      </c>
    </row>
    <row r="2214" spans="1:2" x14ac:dyDescent="0.2">
      <c r="A2214">
        <v>861214</v>
      </c>
      <c r="B2214" t="s">
        <v>63968</v>
      </c>
    </row>
    <row r="2215" spans="1:2" x14ac:dyDescent="0.2">
      <c r="A2215" t="s">
        <v>64463</v>
      </c>
      <c r="B2215" t="s">
        <v>63968</v>
      </c>
    </row>
    <row r="2216" spans="1:2" x14ac:dyDescent="0.2">
      <c r="A2216">
        <v>870817</v>
      </c>
      <c r="B2216" t="s">
        <v>63968</v>
      </c>
    </row>
    <row r="2217" spans="1:2" x14ac:dyDescent="0.2">
      <c r="A2217">
        <v>910651</v>
      </c>
      <c r="B2217" t="s">
        <v>63968</v>
      </c>
    </row>
    <row r="2218" spans="1:2" x14ac:dyDescent="0.2">
      <c r="A2218">
        <v>980576</v>
      </c>
      <c r="B2218" t="s">
        <v>63968</v>
      </c>
    </row>
    <row r="2219" spans="1:2" x14ac:dyDescent="0.2">
      <c r="A2219">
        <v>804049</v>
      </c>
      <c r="B2219" t="s">
        <v>63968</v>
      </c>
    </row>
    <row r="2220" spans="1:2" x14ac:dyDescent="0.2">
      <c r="A2220">
        <v>813533</v>
      </c>
      <c r="B2220" t="s">
        <v>63968</v>
      </c>
    </row>
    <row r="2221" spans="1:2" x14ac:dyDescent="0.2">
      <c r="A2221">
        <v>834198</v>
      </c>
      <c r="B2221" t="s">
        <v>63968</v>
      </c>
    </row>
    <row r="2222" spans="1:2" x14ac:dyDescent="0.2">
      <c r="A2222">
        <v>864200</v>
      </c>
      <c r="B2222" t="s">
        <v>63968</v>
      </c>
    </row>
    <row r="2223" spans="1:2" x14ac:dyDescent="0.2">
      <c r="A2223">
        <v>873939</v>
      </c>
      <c r="B2223" t="s">
        <v>63968</v>
      </c>
    </row>
    <row r="2224" spans="1:2" x14ac:dyDescent="0.2">
      <c r="A2224">
        <v>940582</v>
      </c>
      <c r="B2224" t="s">
        <v>63968</v>
      </c>
    </row>
    <row r="2225" spans="1:2" x14ac:dyDescent="0.2">
      <c r="A2225">
        <v>843649</v>
      </c>
      <c r="B2225" t="s">
        <v>63968</v>
      </c>
    </row>
    <row r="2226" spans="1:2" x14ac:dyDescent="0.2">
      <c r="A2226">
        <v>874445</v>
      </c>
      <c r="B2226" t="s">
        <v>63968</v>
      </c>
    </row>
    <row r="2227" spans="1:2" x14ac:dyDescent="0.2">
      <c r="A2227">
        <v>890426</v>
      </c>
      <c r="B2227" t="s">
        <v>63968</v>
      </c>
    </row>
    <row r="2228" spans="1:2" x14ac:dyDescent="0.2">
      <c r="A2228">
        <v>914770</v>
      </c>
      <c r="B2228" t="s">
        <v>63968</v>
      </c>
    </row>
    <row r="2229" spans="1:2" x14ac:dyDescent="0.2">
      <c r="A2229" t="s">
        <v>64464</v>
      </c>
      <c r="B2229" t="s">
        <v>63968</v>
      </c>
    </row>
    <row r="2230" spans="1:2" x14ac:dyDescent="0.2">
      <c r="A2230">
        <v>803349</v>
      </c>
      <c r="B2230" t="s">
        <v>63968</v>
      </c>
    </row>
    <row r="2231" spans="1:2" x14ac:dyDescent="0.2">
      <c r="A2231">
        <v>813593</v>
      </c>
      <c r="B2231" t="s">
        <v>63968</v>
      </c>
    </row>
    <row r="2232" spans="1:2" x14ac:dyDescent="0.2">
      <c r="A2232">
        <v>843336</v>
      </c>
      <c r="B2232" t="s">
        <v>63968</v>
      </c>
    </row>
    <row r="2233" spans="1:2" x14ac:dyDescent="0.2">
      <c r="A2233">
        <v>844203</v>
      </c>
      <c r="B2233" t="s">
        <v>63968</v>
      </c>
    </row>
    <row r="2234" spans="1:2" x14ac:dyDescent="0.2">
      <c r="A2234">
        <v>333910</v>
      </c>
      <c r="B2234" t="s">
        <v>63968</v>
      </c>
    </row>
    <row r="2235" spans="1:2" x14ac:dyDescent="0.2">
      <c r="A2235">
        <v>980072</v>
      </c>
      <c r="B2235" t="s">
        <v>63968</v>
      </c>
    </row>
    <row r="2236" spans="1:2" x14ac:dyDescent="0.2">
      <c r="A2236">
        <v>339136</v>
      </c>
      <c r="B2236" t="s">
        <v>63968</v>
      </c>
    </row>
    <row r="2237" spans="1:2" x14ac:dyDescent="0.2">
      <c r="A2237" t="s">
        <v>64465</v>
      </c>
      <c r="B2237" t="s">
        <v>63968</v>
      </c>
    </row>
    <row r="2238" spans="1:2" x14ac:dyDescent="0.2">
      <c r="A2238">
        <v>674655</v>
      </c>
      <c r="B2238" t="s">
        <v>63968</v>
      </c>
    </row>
    <row r="2239" spans="1:2" x14ac:dyDescent="0.2">
      <c r="A2239">
        <v>821156</v>
      </c>
      <c r="B2239" t="s">
        <v>63968</v>
      </c>
    </row>
    <row r="2240" spans="1:2" x14ac:dyDescent="0.2">
      <c r="A2240">
        <v>874904</v>
      </c>
      <c r="B2240" t="s">
        <v>63968</v>
      </c>
    </row>
    <row r="2241" spans="1:2" x14ac:dyDescent="0.2">
      <c r="A2241">
        <v>904195</v>
      </c>
      <c r="B2241" t="s">
        <v>63968</v>
      </c>
    </row>
    <row r="2242" spans="1:2" x14ac:dyDescent="0.2">
      <c r="A2242">
        <v>921372</v>
      </c>
      <c r="B2242" t="s">
        <v>63968</v>
      </c>
    </row>
    <row r="2243" spans="1:2" x14ac:dyDescent="0.2">
      <c r="A2243">
        <v>970397</v>
      </c>
      <c r="B2243" t="s">
        <v>63968</v>
      </c>
    </row>
    <row r="2244" spans="1:2" x14ac:dyDescent="0.2">
      <c r="A2244">
        <v>870939</v>
      </c>
      <c r="B2244" t="s">
        <v>63968</v>
      </c>
    </row>
    <row r="2245" spans="1:2" x14ac:dyDescent="0.2">
      <c r="A2245">
        <v>338386</v>
      </c>
      <c r="B2245" t="s">
        <v>63968</v>
      </c>
    </row>
    <row r="2246" spans="1:2" x14ac:dyDescent="0.2">
      <c r="A2246" t="s">
        <v>64466</v>
      </c>
      <c r="B2246" t="s">
        <v>63968</v>
      </c>
    </row>
    <row r="2247" spans="1:2" x14ac:dyDescent="0.2">
      <c r="A2247">
        <v>930320</v>
      </c>
      <c r="B2247" t="s">
        <v>63968</v>
      </c>
    </row>
    <row r="2248" spans="1:2" x14ac:dyDescent="0.2">
      <c r="A2248">
        <v>960108</v>
      </c>
      <c r="B2248" t="s">
        <v>63968</v>
      </c>
    </row>
    <row r="2249" spans="1:2" x14ac:dyDescent="0.2">
      <c r="A2249">
        <v>823224</v>
      </c>
      <c r="B2249" t="s">
        <v>63968</v>
      </c>
    </row>
    <row r="2250" spans="1:2" x14ac:dyDescent="0.2">
      <c r="A2250">
        <v>824512</v>
      </c>
      <c r="B2250" t="s">
        <v>63968</v>
      </c>
    </row>
    <row r="2251" spans="1:2" x14ac:dyDescent="0.2">
      <c r="A2251" t="s">
        <v>64467</v>
      </c>
      <c r="B2251" t="s">
        <v>63968</v>
      </c>
    </row>
    <row r="2252" spans="1:2" x14ac:dyDescent="0.2">
      <c r="A2252">
        <v>824069</v>
      </c>
      <c r="B2252" t="s">
        <v>63968</v>
      </c>
    </row>
    <row r="2253" spans="1:2" x14ac:dyDescent="0.2">
      <c r="A2253">
        <v>830862</v>
      </c>
      <c r="B2253" t="s">
        <v>63968</v>
      </c>
    </row>
    <row r="2254" spans="1:2" x14ac:dyDescent="0.2">
      <c r="A2254">
        <v>865070</v>
      </c>
      <c r="B2254" t="s">
        <v>63968</v>
      </c>
    </row>
    <row r="2255" spans="1:2" x14ac:dyDescent="0.2">
      <c r="A2255">
        <v>870499</v>
      </c>
      <c r="B2255" t="s">
        <v>63968</v>
      </c>
    </row>
    <row r="2256" spans="1:2" x14ac:dyDescent="0.2">
      <c r="A2256">
        <v>870358</v>
      </c>
      <c r="B2256" t="s">
        <v>63968</v>
      </c>
    </row>
    <row r="2257" spans="1:2" x14ac:dyDescent="0.2">
      <c r="A2257">
        <v>891680</v>
      </c>
      <c r="B2257" t="s">
        <v>63968</v>
      </c>
    </row>
    <row r="2258" spans="1:2" x14ac:dyDescent="0.2">
      <c r="A2258">
        <v>910211</v>
      </c>
      <c r="B2258" t="s">
        <v>63968</v>
      </c>
    </row>
    <row r="2259" spans="1:2" x14ac:dyDescent="0.2">
      <c r="A2259">
        <v>924291</v>
      </c>
      <c r="B2259" t="s">
        <v>63968</v>
      </c>
    </row>
    <row r="2260" spans="1:2" x14ac:dyDescent="0.2">
      <c r="A2260">
        <v>924292</v>
      </c>
      <c r="B2260" t="s">
        <v>63968</v>
      </c>
    </row>
    <row r="2261" spans="1:2" x14ac:dyDescent="0.2">
      <c r="A2261" s="429" t="s">
        <v>64468</v>
      </c>
      <c r="B2261" t="s">
        <v>63968</v>
      </c>
    </row>
    <row r="2262" spans="1:2" x14ac:dyDescent="0.2">
      <c r="A2262">
        <v>813942</v>
      </c>
      <c r="B2262" t="s">
        <v>63968</v>
      </c>
    </row>
    <row r="2263" spans="1:2" x14ac:dyDescent="0.2">
      <c r="A2263">
        <v>863645</v>
      </c>
      <c r="B2263" t="s">
        <v>63968</v>
      </c>
    </row>
    <row r="2264" spans="1:2" x14ac:dyDescent="0.2">
      <c r="A2264">
        <v>913741</v>
      </c>
      <c r="B2264" t="s">
        <v>63968</v>
      </c>
    </row>
    <row r="2265" spans="1:2" x14ac:dyDescent="0.2">
      <c r="A2265">
        <v>940633</v>
      </c>
      <c r="B2265" t="s">
        <v>63968</v>
      </c>
    </row>
    <row r="2266" spans="1:2" x14ac:dyDescent="0.2">
      <c r="A2266">
        <v>940936</v>
      </c>
      <c r="B2266" t="s">
        <v>63968</v>
      </c>
    </row>
    <row r="2267" spans="1:2" x14ac:dyDescent="0.2">
      <c r="A2267">
        <v>810833</v>
      </c>
      <c r="B2267" t="s">
        <v>63968</v>
      </c>
    </row>
    <row r="2268" spans="1:2" x14ac:dyDescent="0.2">
      <c r="A2268">
        <v>874009</v>
      </c>
      <c r="B2268" t="s">
        <v>63968</v>
      </c>
    </row>
    <row r="2269" spans="1:2" x14ac:dyDescent="0.2">
      <c r="A2269">
        <v>813134</v>
      </c>
      <c r="B2269" t="s">
        <v>63968</v>
      </c>
    </row>
    <row r="2270" spans="1:2" x14ac:dyDescent="0.2">
      <c r="A2270">
        <v>854571</v>
      </c>
      <c r="B2270" t="s">
        <v>63968</v>
      </c>
    </row>
    <row r="2271" spans="1:2" x14ac:dyDescent="0.2">
      <c r="A2271">
        <v>860290</v>
      </c>
      <c r="B2271" t="s">
        <v>63968</v>
      </c>
    </row>
    <row r="2272" spans="1:2" x14ac:dyDescent="0.2">
      <c r="A2272">
        <v>865368</v>
      </c>
      <c r="B2272" t="s">
        <v>63968</v>
      </c>
    </row>
    <row r="2273" spans="1:2" x14ac:dyDescent="0.2">
      <c r="A2273">
        <v>903090</v>
      </c>
      <c r="B2273" t="s">
        <v>63968</v>
      </c>
    </row>
    <row r="2274" spans="1:2" x14ac:dyDescent="0.2">
      <c r="A2274">
        <v>834286</v>
      </c>
      <c r="B2274" t="s">
        <v>63968</v>
      </c>
    </row>
    <row r="2275" spans="1:2" x14ac:dyDescent="0.2">
      <c r="A2275">
        <v>861029</v>
      </c>
      <c r="B2275" t="s">
        <v>63968</v>
      </c>
    </row>
    <row r="2276" spans="1:2" x14ac:dyDescent="0.2">
      <c r="A2276">
        <v>670444</v>
      </c>
      <c r="B2276" t="s">
        <v>63968</v>
      </c>
    </row>
    <row r="2277" spans="1:2" x14ac:dyDescent="0.2">
      <c r="A2277">
        <v>834366</v>
      </c>
      <c r="B2277" t="s">
        <v>63968</v>
      </c>
    </row>
    <row r="2278" spans="1:2" x14ac:dyDescent="0.2">
      <c r="A2278">
        <v>844400</v>
      </c>
      <c r="B2278" t="s">
        <v>63968</v>
      </c>
    </row>
    <row r="2279" spans="1:2" x14ac:dyDescent="0.2">
      <c r="A2279">
        <v>871268</v>
      </c>
      <c r="B2279" t="s">
        <v>63968</v>
      </c>
    </row>
    <row r="2280" spans="1:2" x14ac:dyDescent="0.2">
      <c r="A2280">
        <v>913100</v>
      </c>
      <c r="B2280" t="s">
        <v>63968</v>
      </c>
    </row>
    <row r="2281" spans="1:2" x14ac:dyDescent="0.2">
      <c r="A2281">
        <v>671542</v>
      </c>
      <c r="B2281" t="s">
        <v>63968</v>
      </c>
    </row>
    <row r="2282" spans="1:2" x14ac:dyDescent="0.2">
      <c r="A2282">
        <v>893740</v>
      </c>
      <c r="B2282" t="s">
        <v>63968</v>
      </c>
    </row>
    <row r="2283" spans="1:2" x14ac:dyDescent="0.2">
      <c r="A2283">
        <v>910213</v>
      </c>
      <c r="B2283" t="s">
        <v>63968</v>
      </c>
    </row>
    <row r="2284" spans="1:2" x14ac:dyDescent="0.2">
      <c r="A2284">
        <v>670446</v>
      </c>
      <c r="B2284" t="s">
        <v>63968</v>
      </c>
    </row>
    <row r="2285" spans="1:2" x14ac:dyDescent="0.2">
      <c r="A2285">
        <v>843667</v>
      </c>
      <c r="B2285" t="s">
        <v>63968</v>
      </c>
    </row>
    <row r="2286" spans="1:2" x14ac:dyDescent="0.2">
      <c r="A2286">
        <v>843720</v>
      </c>
      <c r="B2286" t="s">
        <v>63968</v>
      </c>
    </row>
    <row r="2287" spans="1:2" x14ac:dyDescent="0.2">
      <c r="A2287">
        <v>670300</v>
      </c>
      <c r="B2287" t="s">
        <v>63968</v>
      </c>
    </row>
    <row r="2288" spans="1:2" x14ac:dyDescent="0.2">
      <c r="A2288">
        <v>894018</v>
      </c>
      <c r="B2288" t="s">
        <v>63968</v>
      </c>
    </row>
    <row r="2289" spans="1:2" x14ac:dyDescent="0.2">
      <c r="A2289">
        <v>670657</v>
      </c>
      <c r="B2289" t="s">
        <v>63968</v>
      </c>
    </row>
    <row r="2290" spans="1:2" x14ac:dyDescent="0.2">
      <c r="A2290">
        <v>670045</v>
      </c>
      <c r="B2290" t="s">
        <v>63968</v>
      </c>
    </row>
    <row r="2291" spans="1:2" x14ac:dyDescent="0.2">
      <c r="A2291">
        <v>833559</v>
      </c>
      <c r="B2291" t="s">
        <v>63968</v>
      </c>
    </row>
    <row r="2292" spans="1:2" x14ac:dyDescent="0.2">
      <c r="A2292">
        <v>894689</v>
      </c>
      <c r="B2292" t="s">
        <v>63968</v>
      </c>
    </row>
    <row r="2293" spans="1:2" x14ac:dyDescent="0.2">
      <c r="A2293">
        <v>924560</v>
      </c>
      <c r="B2293" t="s">
        <v>63968</v>
      </c>
    </row>
    <row r="2294" spans="1:2" x14ac:dyDescent="0.2">
      <c r="A2294">
        <v>960361</v>
      </c>
      <c r="B2294" t="s">
        <v>63968</v>
      </c>
    </row>
    <row r="2295" spans="1:2" x14ac:dyDescent="0.2">
      <c r="A2295">
        <v>810423</v>
      </c>
      <c r="B2295" t="s">
        <v>63968</v>
      </c>
    </row>
    <row r="2296" spans="1:2" x14ac:dyDescent="0.2">
      <c r="A2296">
        <v>854218</v>
      </c>
      <c r="B2296" t="s">
        <v>63968</v>
      </c>
    </row>
    <row r="2297" spans="1:2" x14ac:dyDescent="0.2">
      <c r="A2297">
        <v>883551</v>
      </c>
      <c r="B2297" t="s">
        <v>63968</v>
      </c>
    </row>
    <row r="2298" spans="1:2" x14ac:dyDescent="0.2">
      <c r="A2298" t="s">
        <v>64469</v>
      </c>
      <c r="B2298" t="s">
        <v>63968</v>
      </c>
    </row>
    <row r="2299" spans="1:2" x14ac:dyDescent="0.2">
      <c r="A2299" t="s">
        <v>64470</v>
      </c>
      <c r="B2299" t="s">
        <v>63968</v>
      </c>
    </row>
    <row r="2300" spans="1:2" x14ac:dyDescent="0.2">
      <c r="A2300" s="429" t="s">
        <v>64471</v>
      </c>
      <c r="B2300" t="s">
        <v>63968</v>
      </c>
    </row>
    <row r="2301" spans="1:2" x14ac:dyDescent="0.2">
      <c r="A2301">
        <v>854426</v>
      </c>
      <c r="B2301" t="s">
        <v>63968</v>
      </c>
    </row>
    <row r="2302" spans="1:2" x14ac:dyDescent="0.2">
      <c r="A2302">
        <v>883854</v>
      </c>
      <c r="B2302" t="s">
        <v>63968</v>
      </c>
    </row>
    <row r="2303" spans="1:2" x14ac:dyDescent="0.2">
      <c r="A2303">
        <v>884196</v>
      </c>
      <c r="B2303" t="s">
        <v>63968</v>
      </c>
    </row>
    <row r="2304" spans="1:2" x14ac:dyDescent="0.2">
      <c r="A2304">
        <v>894075</v>
      </c>
      <c r="B2304" t="s">
        <v>63968</v>
      </c>
    </row>
    <row r="2305" spans="1:2" x14ac:dyDescent="0.2">
      <c r="A2305">
        <v>903002</v>
      </c>
      <c r="B2305" t="s">
        <v>63968</v>
      </c>
    </row>
    <row r="2306" spans="1:2" x14ac:dyDescent="0.2">
      <c r="A2306">
        <v>960110</v>
      </c>
      <c r="B2306" t="s">
        <v>63968</v>
      </c>
    </row>
    <row r="2307" spans="1:2" x14ac:dyDescent="0.2">
      <c r="A2307">
        <v>960966</v>
      </c>
      <c r="B2307" t="s">
        <v>63968</v>
      </c>
    </row>
    <row r="2308" spans="1:2" x14ac:dyDescent="0.2">
      <c r="A2308">
        <v>990740</v>
      </c>
      <c r="B2308" t="s">
        <v>63968</v>
      </c>
    </row>
    <row r="2309" spans="1:2" x14ac:dyDescent="0.2">
      <c r="A2309">
        <v>672549</v>
      </c>
      <c r="B2309" t="s">
        <v>63968</v>
      </c>
    </row>
    <row r="2310" spans="1:2" x14ac:dyDescent="0.2">
      <c r="A2310" t="s">
        <v>64472</v>
      </c>
      <c r="B2310" t="s">
        <v>63968</v>
      </c>
    </row>
    <row r="2311" spans="1:2" x14ac:dyDescent="0.2">
      <c r="A2311" t="s">
        <v>64473</v>
      </c>
      <c r="B2311" t="s">
        <v>63968</v>
      </c>
    </row>
    <row r="2312" spans="1:2" x14ac:dyDescent="0.2">
      <c r="A2312">
        <v>854378</v>
      </c>
      <c r="B2312" t="s">
        <v>63968</v>
      </c>
    </row>
    <row r="2313" spans="1:2" x14ac:dyDescent="0.2">
      <c r="A2313">
        <v>873417</v>
      </c>
      <c r="B2313" t="s">
        <v>63968</v>
      </c>
    </row>
    <row r="2314" spans="1:2" x14ac:dyDescent="0.2">
      <c r="A2314">
        <v>894915</v>
      </c>
      <c r="B2314" t="s">
        <v>63968</v>
      </c>
    </row>
    <row r="2315" spans="1:2" x14ac:dyDescent="0.2">
      <c r="A2315">
        <v>900277</v>
      </c>
      <c r="B2315" t="s">
        <v>63968</v>
      </c>
    </row>
    <row r="2316" spans="1:2" x14ac:dyDescent="0.2">
      <c r="A2316">
        <v>904857</v>
      </c>
      <c r="B2316" t="s">
        <v>63968</v>
      </c>
    </row>
    <row r="2317" spans="1:2" x14ac:dyDescent="0.2">
      <c r="A2317">
        <v>920221</v>
      </c>
      <c r="B2317" t="s">
        <v>63968</v>
      </c>
    </row>
    <row r="2318" spans="1:2" x14ac:dyDescent="0.2">
      <c r="A2318">
        <v>940576</v>
      </c>
      <c r="B2318" t="s">
        <v>63968</v>
      </c>
    </row>
    <row r="2319" spans="1:2" x14ac:dyDescent="0.2">
      <c r="A2319">
        <v>960981</v>
      </c>
      <c r="B2319" t="s">
        <v>63968</v>
      </c>
    </row>
    <row r="2320" spans="1:2" x14ac:dyDescent="0.2">
      <c r="A2320" t="s">
        <v>64474</v>
      </c>
      <c r="B2320" t="s">
        <v>63968</v>
      </c>
    </row>
    <row r="2321" spans="1:2" x14ac:dyDescent="0.2">
      <c r="A2321">
        <v>970607</v>
      </c>
      <c r="B2321" t="s">
        <v>63968</v>
      </c>
    </row>
    <row r="2322" spans="1:2" x14ac:dyDescent="0.2">
      <c r="A2322">
        <v>335996</v>
      </c>
      <c r="B2322" t="s">
        <v>63968</v>
      </c>
    </row>
    <row r="2323" spans="1:2" x14ac:dyDescent="0.2">
      <c r="A2323">
        <v>667010</v>
      </c>
      <c r="B2323" t="s">
        <v>63968</v>
      </c>
    </row>
    <row r="2324" spans="1:2" x14ac:dyDescent="0.2">
      <c r="A2324">
        <v>670492</v>
      </c>
      <c r="B2324" t="s">
        <v>63968</v>
      </c>
    </row>
    <row r="2325" spans="1:2" x14ac:dyDescent="0.2">
      <c r="A2325" t="s">
        <v>64475</v>
      </c>
      <c r="B2325" t="s">
        <v>63968</v>
      </c>
    </row>
    <row r="2326" spans="1:2" x14ac:dyDescent="0.2">
      <c r="A2326" t="s">
        <v>64470</v>
      </c>
      <c r="B2326" t="s">
        <v>63968</v>
      </c>
    </row>
    <row r="2327" spans="1:2" x14ac:dyDescent="0.2">
      <c r="A2327" s="429" t="s">
        <v>64476</v>
      </c>
      <c r="B2327" t="s">
        <v>63968</v>
      </c>
    </row>
    <row r="2328" spans="1:2" x14ac:dyDescent="0.2">
      <c r="A2328">
        <v>843181</v>
      </c>
      <c r="B2328" t="s">
        <v>63968</v>
      </c>
    </row>
    <row r="2329" spans="1:2" x14ac:dyDescent="0.2">
      <c r="A2329">
        <v>865133</v>
      </c>
      <c r="B2329" t="s">
        <v>63968</v>
      </c>
    </row>
    <row r="2330" spans="1:2" x14ac:dyDescent="0.2">
      <c r="A2330">
        <v>894165</v>
      </c>
      <c r="B2330" t="s">
        <v>63968</v>
      </c>
    </row>
    <row r="2331" spans="1:2" x14ac:dyDescent="0.2">
      <c r="A2331">
        <v>904800</v>
      </c>
      <c r="B2331" t="s">
        <v>63968</v>
      </c>
    </row>
    <row r="2332" spans="1:2" x14ac:dyDescent="0.2">
      <c r="A2332">
        <v>910121</v>
      </c>
      <c r="B2332" t="s">
        <v>63968</v>
      </c>
    </row>
    <row r="2333" spans="1:2" x14ac:dyDescent="0.2">
      <c r="A2333">
        <v>910970</v>
      </c>
      <c r="B2333" t="s">
        <v>63968</v>
      </c>
    </row>
    <row r="2334" spans="1:2" x14ac:dyDescent="0.2">
      <c r="A2334" t="s">
        <v>64477</v>
      </c>
      <c r="B2334" t="s">
        <v>63968</v>
      </c>
    </row>
    <row r="2335" spans="1:2" x14ac:dyDescent="0.2">
      <c r="A2335">
        <v>833063</v>
      </c>
      <c r="B2335" t="s">
        <v>63968</v>
      </c>
    </row>
    <row r="2336" spans="1:2" x14ac:dyDescent="0.2">
      <c r="A2336">
        <v>863744</v>
      </c>
      <c r="B2336" t="s">
        <v>63968</v>
      </c>
    </row>
    <row r="2337" spans="1:2" x14ac:dyDescent="0.2">
      <c r="A2337">
        <v>865130</v>
      </c>
      <c r="B2337" t="s">
        <v>63968</v>
      </c>
    </row>
    <row r="2338" spans="1:2" x14ac:dyDescent="0.2">
      <c r="A2338">
        <v>873726</v>
      </c>
      <c r="B2338" t="s">
        <v>63968</v>
      </c>
    </row>
    <row r="2339" spans="1:2" x14ac:dyDescent="0.2">
      <c r="A2339">
        <v>874758</v>
      </c>
      <c r="B2339" t="s">
        <v>63968</v>
      </c>
    </row>
    <row r="2340" spans="1:2" x14ac:dyDescent="0.2">
      <c r="A2340">
        <v>883141</v>
      </c>
      <c r="B2340" t="s">
        <v>63968</v>
      </c>
    </row>
    <row r="2341" spans="1:2" x14ac:dyDescent="0.2">
      <c r="A2341">
        <v>341425</v>
      </c>
      <c r="B2341" t="s">
        <v>63968</v>
      </c>
    </row>
    <row r="2342" spans="1:2" x14ac:dyDescent="0.2">
      <c r="A2342">
        <v>813941</v>
      </c>
      <c r="B2342" t="s">
        <v>63968</v>
      </c>
    </row>
    <row r="2343" spans="1:2" x14ac:dyDescent="0.2">
      <c r="A2343" t="s">
        <v>64478</v>
      </c>
      <c r="B2343" t="s">
        <v>63968</v>
      </c>
    </row>
    <row r="2344" spans="1:2" x14ac:dyDescent="0.2">
      <c r="A2344" t="s">
        <v>64479</v>
      </c>
      <c r="B2344" t="s">
        <v>63968</v>
      </c>
    </row>
    <row r="2345" spans="1:2" x14ac:dyDescent="0.2">
      <c r="A2345">
        <v>893953</v>
      </c>
      <c r="B2345" t="s">
        <v>63968</v>
      </c>
    </row>
    <row r="2346" spans="1:2" x14ac:dyDescent="0.2">
      <c r="A2346">
        <v>911037</v>
      </c>
      <c r="B2346" t="s">
        <v>63968</v>
      </c>
    </row>
    <row r="2347" spans="1:2" x14ac:dyDescent="0.2">
      <c r="A2347">
        <v>913903</v>
      </c>
      <c r="B2347" t="s">
        <v>63968</v>
      </c>
    </row>
    <row r="2348" spans="1:2" x14ac:dyDescent="0.2">
      <c r="A2348">
        <v>923468</v>
      </c>
      <c r="B2348" t="s">
        <v>63968</v>
      </c>
    </row>
    <row r="2349" spans="1:2" x14ac:dyDescent="0.2">
      <c r="A2349">
        <v>853778</v>
      </c>
      <c r="B2349" t="s">
        <v>63968</v>
      </c>
    </row>
    <row r="2350" spans="1:2" x14ac:dyDescent="0.2">
      <c r="A2350">
        <v>854611</v>
      </c>
      <c r="B2350" t="s">
        <v>63968</v>
      </c>
    </row>
    <row r="2351" spans="1:2" x14ac:dyDescent="0.2">
      <c r="A2351">
        <v>860119</v>
      </c>
      <c r="B2351" t="s">
        <v>63968</v>
      </c>
    </row>
    <row r="2352" spans="1:2" x14ac:dyDescent="0.2">
      <c r="A2352">
        <v>890487</v>
      </c>
      <c r="B2352" t="s">
        <v>63968</v>
      </c>
    </row>
    <row r="2353" spans="1:2" x14ac:dyDescent="0.2">
      <c r="A2353">
        <v>894303</v>
      </c>
      <c r="B2353" t="s">
        <v>63968</v>
      </c>
    </row>
    <row r="2354" spans="1:2" x14ac:dyDescent="0.2">
      <c r="A2354">
        <v>901133</v>
      </c>
      <c r="B2354" t="s">
        <v>63968</v>
      </c>
    </row>
    <row r="2355" spans="1:2" x14ac:dyDescent="0.2">
      <c r="A2355">
        <v>813000</v>
      </c>
      <c r="B2355" t="s">
        <v>63968</v>
      </c>
    </row>
    <row r="2356" spans="1:2" x14ac:dyDescent="0.2">
      <c r="A2356" t="s">
        <v>64480</v>
      </c>
      <c r="B2356" t="s">
        <v>63968</v>
      </c>
    </row>
    <row r="2357" spans="1:2" x14ac:dyDescent="0.2">
      <c r="A2357">
        <v>830288</v>
      </c>
      <c r="B2357" t="s">
        <v>63968</v>
      </c>
    </row>
    <row r="2358" spans="1:2" x14ac:dyDescent="0.2">
      <c r="A2358">
        <v>844111</v>
      </c>
      <c r="B2358" t="s">
        <v>63968</v>
      </c>
    </row>
    <row r="2359" spans="1:2" x14ac:dyDescent="0.2">
      <c r="A2359">
        <v>853851</v>
      </c>
      <c r="B2359" t="s">
        <v>63968</v>
      </c>
    </row>
    <row r="2360" spans="1:2" x14ac:dyDescent="0.2">
      <c r="A2360">
        <v>854341</v>
      </c>
      <c r="B2360" t="s">
        <v>63968</v>
      </c>
    </row>
    <row r="2361" spans="1:2" x14ac:dyDescent="0.2">
      <c r="A2361">
        <v>880234</v>
      </c>
      <c r="B2361" t="s">
        <v>63968</v>
      </c>
    </row>
    <row r="2362" spans="1:2" x14ac:dyDescent="0.2">
      <c r="A2362">
        <v>883309</v>
      </c>
      <c r="B2362" t="s">
        <v>63968</v>
      </c>
    </row>
    <row r="2363" spans="1:2" x14ac:dyDescent="0.2">
      <c r="A2363">
        <v>911051</v>
      </c>
      <c r="B2363" t="s">
        <v>63968</v>
      </c>
    </row>
    <row r="2364" spans="1:2" x14ac:dyDescent="0.2">
      <c r="A2364" t="s">
        <v>64459</v>
      </c>
      <c r="B2364" t="s">
        <v>63968</v>
      </c>
    </row>
    <row r="2365" spans="1:2" x14ac:dyDescent="0.2">
      <c r="A2365" t="s">
        <v>64481</v>
      </c>
      <c r="B2365" t="s">
        <v>63968</v>
      </c>
    </row>
    <row r="2366" spans="1:2" x14ac:dyDescent="0.2">
      <c r="A2366">
        <v>821045</v>
      </c>
      <c r="B2366" t="s">
        <v>63968</v>
      </c>
    </row>
    <row r="2367" spans="1:2" x14ac:dyDescent="0.2">
      <c r="A2367">
        <v>854712</v>
      </c>
      <c r="B2367" t="s">
        <v>63968</v>
      </c>
    </row>
    <row r="2368" spans="1:2" x14ac:dyDescent="0.2">
      <c r="A2368">
        <v>910612</v>
      </c>
      <c r="B2368" t="s">
        <v>63968</v>
      </c>
    </row>
    <row r="2369" spans="1:2" x14ac:dyDescent="0.2">
      <c r="A2369">
        <v>854118</v>
      </c>
      <c r="B2369" t="s">
        <v>63968</v>
      </c>
    </row>
    <row r="2370" spans="1:2" x14ac:dyDescent="0.2">
      <c r="A2370">
        <v>884000</v>
      </c>
      <c r="B2370" t="s">
        <v>63968</v>
      </c>
    </row>
    <row r="2371" spans="1:2" x14ac:dyDescent="0.2">
      <c r="A2371">
        <v>331276</v>
      </c>
      <c r="B2371" t="s">
        <v>63968</v>
      </c>
    </row>
    <row r="2372" spans="1:2" x14ac:dyDescent="0.2">
      <c r="A2372">
        <v>833624</v>
      </c>
      <c r="B2372" t="s">
        <v>63968</v>
      </c>
    </row>
    <row r="2373" spans="1:2" x14ac:dyDescent="0.2">
      <c r="A2373">
        <v>854332</v>
      </c>
      <c r="B2373" t="s">
        <v>63968</v>
      </c>
    </row>
    <row r="2374" spans="1:2" x14ac:dyDescent="0.2">
      <c r="A2374">
        <v>861486</v>
      </c>
      <c r="B2374" t="s">
        <v>63968</v>
      </c>
    </row>
    <row r="2375" spans="1:2" x14ac:dyDescent="0.2">
      <c r="A2375">
        <v>864153</v>
      </c>
      <c r="B2375" t="s">
        <v>63968</v>
      </c>
    </row>
    <row r="2376" spans="1:2" x14ac:dyDescent="0.2">
      <c r="A2376" t="s">
        <v>64482</v>
      </c>
      <c r="B2376" t="s">
        <v>63968</v>
      </c>
    </row>
    <row r="2377" spans="1:2" x14ac:dyDescent="0.2">
      <c r="A2377">
        <v>923205</v>
      </c>
      <c r="B2377" t="s">
        <v>63968</v>
      </c>
    </row>
    <row r="2378" spans="1:2" x14ac:dyDescent="0.2">
      <c r="A2378">
        <v>930699</v>
      </c>
      <c r="B2378" t="s">
        <v>63968</v>
      </c>
    </row>
    <row r="2379" spans="1:2" x14ac:dyDescent="0.2">
      <c r="A2379">
        <v>990219</v>
      </c>
      <c r="B2379" t="s">
        <v>63968</v>
      </c>
    </row>
    <row r="2380" spans="1:2" x14ac:dyDescent="0.2">
      <c r="A2380" t="s">
        <v>64483</v>
      </c>
      <c r="B2380" t="s">
        <v>63968</v>
      </c>
    </row>
    <row r="2381" spans="1:2" x14ac:dyDescent="0.2">
      <c r="A2381">
        <v>804052</v>
      </c>
      <c r="B2381" t="s">
        <v>63968</v>
      </c>
    </row>
    <row r="2382" spans="1:2" x14ac:dyDescent="0.2">
      <c r="A2382">
        <v>820494</v>
      </c>
      <c r="B2382" t="s">
        <v>63968</v>
      </c>
    </row>
    <row r="2383" spans="1:2" x14ac:dyDescent="0.2">
      <c r="A2383">
        <v>871550</v>
      </c>
      <c r="B2383" t="s">
        <v>63968</v>
      </c>
    </row>
    <row r="2384" spans="1:2" x14ac:dyDescent="0.2">
      <c r="A2384">
        <v>900700</v>
      </c>
      <c r="B2384" t="s">
        <v>63968</v>
      </c>
    </row>
    <row r="2385" spans="1:2" x14ac:dyDescent="0.2">
      <c r="A2385">
        <v>910895</v>
      </c>
      <c r="B2385" t="s">
        <v>63968</v>
      </c>
    </row>
    <row r="2386" spans="1:2" x14ac:dyDescent="0.2">
      <c r="A2386">
        <v>913578</v>
      </c>
      <c r="B2386" t="s">
        <v>63968</v>
      </c>
    </row>
    <row r="2387" spans="1:2" x14ac:dyDescent="0.2">
      <c r="A2387">
        <v>920907</v>
      </c>
      <c r="B2387" t="s">
        <v>63968</v>
      </c>
    </row>
    <row r="2388" spans="1:2" x14ac:dyDescent="0.2">
      <c r="A2388" t="s">
        <v>64484</v>
      </c>
      <c r="B2388" t="s">
        <v>63968</v>
      </c>
    </row>
    <row r="2389" spans="1:2" x14ac:dyDescent="0.2">
      <c r="A2389">
        <v>820208</v>
      </c>
      <c r="B2389" t="s">
        <v>63968</v>
      </c>
    </row>
    <row r="2390" spans="1:2" x14ac:dyDescent="0.2">
      <c r="A2390" t="s">
        <v>64485</v>
      </c>
      <c r="B2390" t="s">
        <v>63968</v>
      </c>
    </row>
    <row r="2391" spans="1:2" x14ac:dyDescent="0.2">
      <c r="A2391">
        <v>864926</v>
      </c>
      <c r="B2391" t="s">
        <v>63968</v>
      </c>
    </row>
    <row r="2392" spans="1:2" x14ac:dyDescent="0.2">
      <c r="A2392">
        <v>669665</v>
      </c>
      <c r="B2392" t="s">
        <v>63968</v>
      </c>
    </row>
    <row r="2393" spans="1:2" x14ac:dyDescent="0.2">
      <c r="A2393">
        <v>813833</v>
      </c>
      <c r="B2393" t="s">
        <v>63968</v>
      </c>
    </row>
    <row r="2394" spans="1:2" x14ac:dyDescent="0.2">
      <c r="A2394">
        <v>824474</v>
      </c>
      <c r="B2394" t="s">
        <v>63968</v>
      </c>
    </row>
    <row r="2395" spans="1:2" x14ac:dyDescent="0.2">
      <c r="A2395" t="s">
        <v>64486</v>
      </c>
      <c r="B2395" t="s">
        <v>63968</v>
      </c>
    </row>
    <row r="2396" spans="1:2" x14ac:dyDescent="0.2">
      <c r="A2396">
        <v>930287</v>
      </c>
      <c r="B2396" t="s">
        <v>63968</v>
      </c>
    </row>
    <row r="2397" spans="1:2" x14ac:dyDescent="0.2">
      <c r="A2397">
        <v>950882</v>
      </c>
      <c r="B2397" t="s">
        <v>63968</v>
      </c>
    </row>
    <row r="2398" spans="1:2" x14ac:dyDescent="0.2">
      <c r="A2398">
        <v>667054</v>
      </c>
      <c r="B2398" t="s">
        <v>63968</v>
      </c>
    </row>
    <row r="2399" spans="1:2" x14ac:dyDescent="0.2">
      <c r="A2399" s="429" t="s">
        <v>64487</v>
      </c>
      <c r="B2399" t="s">
        <v>63968</v>
      </c>
    </row>
    <row r="2400" spans="1:2" x14ac:dyDescent="0.2">
      <c r="A2400">
        <v>843593</v>
      </c>
      <c r="B2400" t="s">
        <v>63968</v>
      </c>
    </row>
    <row r="2401" spans="1:2" x14ac:dyDescent="0.2">
      <c r="A2401">
        <v>853251</v>
      </c>
      <c r="B2401" t="s">
        <v>63968</v>
      </c>
    </row>
    <row r="2402" spans="1:2" x14ac:dyDescent="0.2">
      <c r="A2402">
        <v>854239</v>
      </c>
      <c r="B2402" t="s">
        <v>63968</v>
      </c>
    </row>
    <row r="2403" spans="1:2" x14ac:dyDescent="0.2">
      <c r="A2403">
        <v>943184</v>
      </c>
      <c r="B2403" t="s">
        <v>63968</v>
      </c>
    </row>
    <row r="2404" spans="1:2" x14ac:dyDescent="0.2">
      <c r="A2404">
        <v>943521</v>
      </c>
      <c r="B2404" t="s">
        <v>63968</v>
      </c>
    </row>
    <row r="2405" spans="1:2" x14ac:dyDescent="0.2">
      <c r="A2405">
        <v>2021997</v>
      </c>
      <c r="B2405" t="s">
        <v>63968</v>
      </c>
    </row>
    <row r="2406" spans="1:2" x14ac:dyDescent="0.2">
      <c r="A2406">
        <v>854944</v>
      </c>
      <c r="B2406" t="s">
        <v>63968</v>
      </c>
    </row>
    <row r="2407" spans="1:2" x14ac:dyDescent="0.2">
      <c r="A2407">
        <v>874666</v>
      </c>
      <c r="B2407" t="s">
        <v>63968</v>
      </c>
    </row>
    <row r="2408" spans="1:2" x14ac:dyDescent="0.2">
      <c r="A2408" t="s">
        <v>64488</v>
      </c>
      <c r="B2408" t="s">
        <v>63968</v>
      </c>
    </row>
    <row r="2409" spans="1:2" x14ac:dyDescent="0.2">
      <c r="A2409">
        <v>893893</v>
      </c>
      <c r="B2409" t="s">
        <v>63968</v>
      </c>
    </row>
    <row r="2410" spans="1:2" x14ac:dyDescent="0.2">
      <c r="A2410">
        <v>901268</v>
      </c>
      <c r="B2410" t="s">
        <v>63968</v>
      </c>
    </row>
    <row r="2411" spans="1:2" x14ac:dyDescent="0.2">
      <c r="A2411">
        <v>934025</v>
      </c>
      <c r="B2411" t="s">
        <v>63968</v>
      </c>
    </row>
    <row r="2412" spans="1:2" x14ac:dyDescent="0.2">
      <c r="A2412" t="s">
        <v>64489</v>
      </c>
      <c r="B2412" t="s">
        <v>63968</v>
      </c>
    </row>
    <row r="2413" spans="1:2" x14ac:dyDescent="0.2">
      <c r="A2413" t="s">
        <v>64490</v>
      </c>
      <c r="B2413" t="s">
        <v>63968</v>
      </c>
    </row>
    <row r="2414" spans="1:2" x14ac:dyDescent="0.2">
      <c r="A2414">
        <v>854205</v>
      </c>
      <c r="B2414" t="s">
        <v>63968</v>
      </c>
    </row>
    <row r="2415" spans="1:2" x14ac:dyDescent="0.2">
      <c r="A2415">
        <v>920932</v>
      </c>
      <c r="B2415" t="s">
        <v>63968</v>
      </c>
    </row>
    <row r="2416" spans="1:2" x14ac:dyDescent="0.2">
      <c r="A2416">
        <v>971089</v>
      </c>
      <c r="B2416" t="s">
        <v>63968</v>
      </c>
    </row>
    <row r="2417" spans="1:2" x14ac:dyDescent="0.2">
      <c r="A2417" t="s">
        <v>64485</v>
      </c>
      <c r="B2417" t="s">
        <v>63968</v>
      </c>
    </row>
    <row r="2418" spans="1:2" x14ac:dyDescent="0.2">
      <c r="A2418">
        <v>930598</v>
      </c>
      <c r="B2418" t="s">
        <v>63968</v>
      </c>
    </row>
    <row r="2419" spans="1:2" x14ac:dyDescent="0.2">
      <c r="A2419">
        <v>943438</v>
      </c>
      <c r="B2419" t="s">
        <v>63968</v>
      </c>
    </row>
    <row r="2420" spans="1:2" x14ac:dyDescent="0.2">
      <c r="A2420">
        <v>833749</v>
      </c>
      <c r="B2420" t="s">
        <v>63968</v>
      </c>
    </row>
    <row r="2421" spans="1:2" x14ac:dyDescent="0.2">
      <c r="A2421">
        <v>870690</v>
      </c>
      <c r="B2421" t="s">
        <v>63968</v>
      </c>
    </row>
    <row r="2422" spans="1:2" x14ac:dyDescent="0.2">
      <c r="A2422">
        <v>893520</v>
      </c>
      <c r="B2422" t="s">
        <v>63968</v>
      </c>
    </row>
    <row r="2423" spans="1:2" x14ac:dyDescent="0.2">
      <c r="A2423">
        <v>943713</v>
      </c>
      <c r="B2423" t="s">
        <v>63968</v>
      </c>
    </row>
    <row r="2424" spans="1:2" x14ac:dyDescent="0.2">
      <c r="A2424" t="s">
        <v>64491</v>
      </c>
      <c r="B2424" t="s">
        <v>63968</v>
      </c>
    </row>
    <row r="2425" spans="1:2" x14ac:dyDescent="0.2">
      <c r="A2425">
        <v>629421</v>
      </c>
      <c r="B2425" t="s">
        <v>63968</v>
      </c>
    </row>
    <row r="2426" spans="1:2" x14ac:dyDescent="0.2">
      <c r="A2426">
        <v>874542</v>
      </c>
      <c r="B2426" t="s">
        <v>63968</v>
      </c>
    </row>
    <row r="2427" spans="1:2" x14ac:dyDescent="0.2">
      <c r="A2427" t="s">
        <v>64492</v>
      </c>
      <c r="B2427" t="s">
        <v>63968</v>
      </c>
    </row>
    <row r="2428" spans="1:2" x14ac:dyDescent="0.2">
      <c r="A2428">
        <v>824028</v>
      </c>
      <c r="B2428" t="s">
        <v>63968</v>
      </c>
    </row>
    <row r="2429" spans="1:2" x14ac:dyDescent="0.2">
      <c r="A2429">
        <v>850909</v>
      </c>
      <c r="B2429" t="s">
        <v>63968</v>
      </c>
    </row>
    <row r="2430" spans="1:2" x14ac:dyDescent="0.2">
      <c r="A2430">
        <v>880085</v>
      </c>
      <c r="B2430" t="s">
        <v>63968</v>
      </c>
    </row>
    <row r="2431" spans="1:2" x14ac:dyDescent="0.2">
      <c r="A2431">
        <v>880432</v>
      </c>
      <c r="B2431" t="s">
        <v>63968</v>
      </c>
    </row>
    <row r="2432" spans="1:2" x14ac:dyDescent="0.2">
      <c r="A2432">
        <v>883384</v>
      </c>
      <c r="B2432" t="s">
        <v>63968</v>
      </c>
    </row>
    <row r="2433" spans="1:2" x14ac:dyDescent="0.2">
      <c r="A2433">
        <v>884785</v>
      </c>
      <c r="B2433" t="s">
        <v>63968</v>
      </c>
    </row>
    <row r="2434" spans="1:2" x14ac:dyDescent="0.2">
      <c r="A2434">
        <v>823684</v>
      </c>
      <c r="B2434" t="s">
        <v>63968</v>
      </c>
    </row>
    <row r="2435" spans="1:2" x14ac:dyDescent="0.2">
      <c r="A2435">
        <v>893315</v>
      </c>
      <c r="B2435" t="s">
        <v>63968</v>
      </c>
    </row>
    <row r="2436" spans="1:2" x14ac:dyDescent="0.2">
      <c r="A2436">
        <v>970872</v>
      </c>
      <c r="B2436" t="s">
        <v>63968</v>
      </c>
    </row>
    <row r="2437" spans="1:2" x14ac:dyDescent="0.2">
      <c r="A2437">
        <v>980485</v>
      </c>
      <c r="B2437" t="s">
        <v>63968</v>
      </c>
    </row>
    <row r="2438" spans="1:2" x14ac:dyDescent="0.2">
      <c r="A2438" t="s">
        <v>64493</v>
      </c>
      <c r="B2438" t="s">
        <v>63968</v>
      </c>
    </row>
    <row r="2439" spans="1:2" x14ac:dyDescent="0.2">
      <c r="A2439" t="s">
        <v>64494</v>
      </c>
      <c r="B2439" t="s">
        <v>63968</v>
      </c>
    </row>
    <row r="2440" spans="1:2" x14ac:dyDescent="0.2">
      <c r="A2440">
        <v>853630</v>
      </c>
      <c r="B2440" t="s">
        <v>63968</v>
      </c>
    </row>
    <row r="2441" spans="1:2" x14ac:dyDescent="0.2">
      <c r="A2441">
        <v>873163</v>
      </c>
      <c r="B2441" t="s">
        <v>63968</v>
      </c>
    </row>
    <row r="2442" spans="1:2" x14ac:dyDescent="0.2">
      <c r="A2442">
        <v>920261</v>
      </c>
      <c r="B2442" t="s">
        <v>63968</v>
      </c>
    </row>
    <row r="2443" spans="1:2" x14ac:dyDescent="0.2">
      <c r="A2443">
        <v>940707</v>
      </c>
      <c r="B2443" t="s">
        <v>63968</v>
      </c>
    </row>
    <row r="2444" spans="1:2" x14ac:dyDescent="0.2">
      <c r="A2444" t="s">
        <v>64495</v>
      </c>
      <c r="B2444" t="s">
        <v>63968</v>
      </c>
    </row>
    <row r="2445" spans="1:2" x14ac:dyDescent="0.2">
      <c r="A2445">
        <v>824375</v>
      </c>
      <c r="B2445" t="s">
        <v>63968</v>
      </c>
    </row>
    <row r="2446" spans="1:2" x14ac:dyDescent="0.2">
      <c r="A2446">
        <v>843196</v>
      </c>
      <c r="B2446" t="s">
        <v>63968</v>
      </c>
    </row>
    <row r="2447" spans="1:2" x14ac:dyDescent="0.2">
      <c r="A2447">
        <v>880746</v>
      </c>
      <c r="B2447" t="s">
        <v>63968</v>
      </c>
    </row>
    <row r="2448" spans="1:2" x14ac:dyDescent="0.2">
      <c r="A2448">
        <v>904651</v>
      </c>
      <c r="B2448" t="s">
        <v>63968</v>
      </c>
    </row>
    <row r="2449" spans="1:2" x14ac:dyDescent="0.2">
      <c r="A2449">
        <v>904758</v>
      </c>
      <c r="B2449" t="s">
        <v>63968</v>
      </c>
    </row>
    <row r="2450" spans="1:2" x14ac:dyDescent="0.2">
      <c r="A2450">
        <v>923518</v>
      </c>
      <c r="B2450" t="s">
        <v>63968</v>
      </c>
    </row>
    <row r="2451" spans="1:2" x14ac:dyDescent="0.2">
      <c r="A2451">
        <v>933187</v>
      </c>
      <c r="B2451" t="s">
        <v>63968</v>
      </c>
    </row>
    <row r="2452" spans="1:2" x14ac:dyDescent="0.2">
      <c r="A2452">
        <v>844684</v>
      </c>
      <c r="B2452" t="s">
        <v>63968</v>
      </c>
    </row>
    <row r="2453" spans="1:2" x14ac:dyDescent="0.2">
      <c r="A2453">
        <v>864284</v>
      </c>
      <c r="B2453" t="s">
        <v>63968</v>
      </c>
    </row>
    <row r="2454" spans="1:2" x14ac:dyDescent="0.2">
      <c r="A2454">
        <v>931227</v>
      </c>
      <c r="B2454" t="s">
        <v>63968</v>
      </c>
    </row>
    <row r="2455" spans="1:2" x14ac:dyDescent="0.2">
      <c r="A2455">
        <v>940167</v>
      </c>
      <c r="B2455" t="s">
        <v>63968</v>
      </c>
    </row>
    <row r="2456" spans="1:2" x14ac:dyDescent="0.2">
      <c r="A2456">
        <v>865149</v>
      </c>
      <c r="B2456" t="s">
        <v>63968</v>
      </c>
    </row>
    <row r="2457" spans="1:2" x14ac:dyDescent="0.2">
      <c r="A2457">
        <v>328223</v>
      </c>
      <c r="B2457" t="s">
        <v>63968</v>
      </c>
    </row>
    <row r="2458" spans="1:2" x14ac:dyDescent="0.2">
      <c r="A2458">
        <v>863337</v>
      </c>
      <c r="B2458" t="s">
        <v>63968</v>
      </c>
    </row>
    <row r="2459" spans="1:2" x14ac:dyDescent="0.2">
      <c r="A2459">
        <v>873250</v>
      </c>
      <c r="B2459" t="s">
        <v>63968</v>
      </c>
    </row>
    <row r="2460" spans="1:2" x14ac:dyDescent="0.2">
      <c r="A2460">
        <v>980199</v>
      </c>
      <c r="B2460" t="s">
        <v>63968</v>
      </c>
    </row>
    <row r="2461" spans="1:2" x14ac:dyDescent="0.2">
      <c r="A2461">
        <v>338568</v>
      </c>
      <c r="B2461" t="s">
        <v>63968</v>
      </c>
    </row>
    <row r="2462" spans="1:2" x14ac:dyDescent="0.2">
      <c r="A2462">
        <v>854524</v>
      </c>
      <c r="B2462" t="s">
        <v>63968</v>
      </c>
    </row>
    <row r="2463" spans="1:2" x14ac:dyDescent="0.2">
      <c r="A2463">
        <v>874992</v>
      </c>
      <c r="B2463" t="s">
        <v>63968</v>
      </c>
    </row>
    <row r="2464" spans="1:2" x14ac:dyDescent="0.2">
      <c r="A2464">
        <v>935158</v>
      </c>
      <c r="B2464" t="s">
        <v>63968</v>
      </c>
    </row>
    <row r="2465" spans="1:2" x14ac:dyDescent="0.2">
      <c r="A2465">
        <v>874864</v>
      </c>
      <c r="B2465" t="s">
        <v>63968</v>
      </c>
    </row>
    <row r="2466" spans="1:2" x14ac:dyDescent="0.2">
      <c r="A2466">
        <v>943701</v>
      </c>
      <c r="B2466" t="s">
        <v>63968</v>
      </c>
    </row>
    <row r="2467" spans="1:2" x14ac:dyDescent="0.2">
      <c r="A2467">
        <v>804190</v>
      </c>
      <c r="B2467" t="s">
        <v>63968</v>
      </c>
    </row>
    <row r="2468" spans="1:2" x14ac:dyDescent="0.2">
      <c r="A2468" s="429" t="s">
        <v>64496</v>
      </c>
      <c r="B2468" t="s">
        <v>63968</v>
      </c>
    </row>
    <row r="2469" spans="1:2" x14ac:dyDescent="0.2">
      <c r="A2469">
        <v>930441</v>
      </c>
      <c r="B2469" t="s">
        <v>63968</v>
      </c>
    </row>
    <row r="2470" spans="1:2" x14ac:dyDescent="0.2">
      <c r="A2470">
        <v>933831</v>
      </c>
      <c r="B2470" t="s">
        <v>63968</v>
      </c>
    </row>
    <row r="2471" spans="1:2" x14ac:dyDescent="0.2">
      <c r="A2471">
        <v>930382</v>
      </c>
      <c r="B2471" t="s">
        <v>63968</v>
      </c>
    </row>
    <row r="2472" spans="1:2" x14ac:dyDescent="0.2">
      <c r="A2472" t="s">
        <v>64497</v>
      </c>
      <c r="B2472" t="s">
        <v>63968</v>
      </c>
    </row>
    <row r="2473" spans="1:2" x14ac:dyDescent="0.2">
      <c r="A2473">
        <v>834159</v>
      </c>
      <c r="B2473" t="s">
        <v>63968</v>
      </c>
    </row>
    <row r="2474" spans="1:2" x14ac:dyDescent="0.2">
      <c r="A2474" t="s">
        <v>64498</v>
      </c>
      <c r="B2474" t="s">
        <v>63968</v>
      </c>
    </row>
    <row r="2475" spans="1:2" x14ac:dyDescent="0.2">
      <c r="A2475">
        <v>890062</v>
      </c>
      <c r="B2475" t="s">
        <v>63968</v>
      </c>
    </row>
    <row r="2476" spans="1:2" x14ac:dyDescent="0.2">
      <c r="A2476">
        <v>893417</v>
      </c>
      <c r="B2476" t="s">
        <v>63968</v>
      </c>
    </row>
    <row r="2477" spans="1:2" x14ac:dyDescent="0.2">
      <c r="A2477">
        <v>900330</v>
      </c>
      <c r="B2477" t="s">
        <v>63968</v>
      </c>
    </row>
    <row r="2478" spans="1:2" x14ac:dyDescent="0.2">
      <c r="A2478">
        <v>900612</v>
      </c>
      <c r="B2478" t="s">
        <v>63968</v>
      </c>
    </row>
    <row r="2479" spans="1:2" x14ac:dyDescent="0.2">
      <c r="A2479">
        <v>933643</v>
      </c>
      <c r="B2479" t="s">
        <v>63968</v>
      </c>
    </row>
    <row r="2480" spans="1:2" x14ac:dyDescent="0.2">
      <c r="A2480">
        <v>933644</v>
      </c>
      <c r="B2480" t="s">
        <v>63968</v>
      </c>
    </row>
    <row r="2481" spans="1:2" x14ac:dyDescent="0.2">
      <c r="A2481">
        <v>940115</v>
      </c>
      <c r="B2481" t="s">
        <v>63968</v>
      </c>
    </row>
    <row r="2482" spans="1:2" x14ac:dyDescent="0.2">
      <c r="A2482">
        <v>960371</v>
      </c>
      <c r="B2482" t="s">
        <v>63968</v>
      </c>
    </row>
    <row r="2483" spans="1:2" x14ac:dyDescent="0.2">
      <c r="A2483">
        <v>970559</v>
      </c>
      <c r="B2483" t="s">
        <v>63968</v>
      </c>
    </row>
    <row r="2484" spans="1:2" x14ac:dyDescent="0.2">
      <c r="A2484">
        <v>813053</v>
      </c>
      <c r="B2484" t="s">
        <v>63968</v>
      </c>
    </row>
    <row r="2485" spans="1:2" x14ac:dyDescent="0.2">
      <c r="A2485">
        <v>841133</v>
      </c>
      <c r="B2485" t="s">
        <v>63968</v>
      </c>
    </row>
    <row r="2486" spans="1:2" x14ac:dyDescent="0.2">
      <c r="A2486">
        <v>844565</v>
      </c>
      <c r="B2486" t="s">
        <v>63968</v>
      </c>
    </row>
    <row r="2487" spans="1:2" x14ac:dyDescent="0.2">
      <c r="A2487">
        <v>871499</v>
      </c>
      <c r="B2487" t="s">
        <v>63968</v>
      </c>
    </row>
    <row r="2488" spans="1:2" x14ac:dyDescent="0.2">
      <c r="A2488" s="429" t="s">
        <v>64499</v>
      </c>
      <c r="B2488" t="s">
        <v>63968</v>
      </c>
    </row>
    <row r="2489" spans="1:2" x14ac:dyDescent="0.2">
      <c r="A2489">
        <v>903127</v>
      </c>
      <c r="B2489" t="s">
        <v>63968</v>
      </c>
    </row>
    <row r="2490" spans="1:2" x14ac:dyDescent="0.2">
      <c r="A2490">
        <v>911245</v>
      </c>
      <c r="B2490" t="s">
        <v>63968</v>
      </c>
    </row>
    <row r="2491" spans="1:2" x14ac:dyDescent="0.2">
      <c r="A2491">
        <v>923698</v>
      </c>
      <c r="B2491" t="s">
        <v>63968</v>
      </c>
    </row>
    <row r="2492" spans="1:2" x14ac:dyDescent="0.2">
      <c r="A2492" t="s">
        <v>64500</v>
      </c>
      <c r="B2492" t="s">
        <v>63968</v>
      </c>
    </row>
    <row r="2493" spans="1:2" x14ac:dyDescent="0.2">
      <c r="A2493" t="s">
        <v>64501</v>
      </c>
      <c r="B2493" t="s">
        <v>63968</v>
      </c>
    </row>
    <row r="2494" spans="1:2" x14ac:dyDescent="0.2">
      <c r="A2494">
        <v>934028</v>
      </c>
      <c r="B2494" t="s">
        <v>63968</v>
      </c>
    </row>
    <row r="2495" spans="1:2" x14ac:dyDescent="0.2">
      <c r="A2495">
        <v>951216</v>
      </c>
      <c r="B2495" t="s">
        <v>63968</v>
      </c>
    </row>
    <row r="2496" spans="1:2" x14ac:dyDescent="0.2">
      <c r="A2496">
        <v>970125</v>
      </c>
      <c r="B2496" t="s">
        <v>63968</v>
      </c>
    </row>
    <row r="2497" spans="1:2" x14ac:dyDescent="0.2">
      <c r="A2497">
        <v>833910</v>
      </c>
      <c r="B2497" t="s">
        <v>63968</v>
      </c>
    </row>
    <row r="2498" spans="1:2" x14ac:dyDescent="0.2">
      <c r="A2498">
        <v>853643</v>
      </c>
      <c r="B2498" t="s">
        <v>63968</v>
      </c>
    </row>
    <row r="2499" spans="1:2" x14ac:dyDescent="0.2">
      <c r="A2499">
        <v>874347</v>
      </c>
      <c r="B2499" t="s">
        <v>63968</v>
      </c>
    </row>
    <row r="2500" spans="1:2" x14ac:dyDescent="0.2">
      <c r="A2500">
        <v>903483</v>
      </c>
      <c r="B2500" t="s">
        <v>63968</v>
      </c>
    </row>
    <row r="2501" spans="1:2" x14ac:dyDescent="0.2">
      <c r="A2501" t="s">
        <v>64502</v>
      </c>
      <c r="B2501" t="s">
        <v>63968</v>
      </c>
    </row>
    <row r="2502" spans="1:2" x14ac:dyDescent="0.2">
      <c r="A2502">
        <v>870852</v>
      </c>
      <c r="B2502" t="s">
        <v>63968</v>
      </c>
    </row>
    <row r="2503" spans="1:2" x14ac:dyDescent="0.2">
      <c r="A2503">
        <v>893997</v>
      </c>
      <c r="B2503" t="s">
        <v>63968</v>
      </c>
    </row>
    <row r="2504" spans="1:2" x14ac:dyDescent="0.2">
      <c r="A2504">
        <v>900751</v>
      </c>
      <c r="B2504" t="s">
        <v>63968</v>
      </c>
    </row>
    <row r="2505" spans="1:2" x14ac:dyDescent="0.2">
      <c r="A2505">
        <v>940624</v>
      </c>
      <c r="B2505" t="s">
        <v>63968</v>
      </c>
    </row>
    <row r="2506" spans="1:2" x14ac:dyDescent="0.2">
      <c r="A2506">
        <v>340289</v>
      </c>
      <c r="B2506" t="s">
        <v>63968</v>
      </c>
    </row>
    <row r="2507" spans="1:2" x14ac:dyDescent="0.2">
      <c r="A2507">
        <v>823772</v>
      </c>
      <c r="B2507" t="s">
        <v>63968</v>
      </c>
    </row>
    <row r="2508" spans="1:2" x14ac:dyDescent="0.2">
      <c r="A2508" t="s">
        <v>64503</v>
      </c>
      <c r="B2508" t="s">
        <v>63968</v>
      </c>
    </row>
    <row r="2509" spans="1:2" x14ac:dyDescent="0.2">
      <c r="A2509">
        <v>904488</v>
      </c>
      <c r="B2509" t="s">
        <v>63968</v>
      </c>
    </row>
    <row r="2510" spans="1:2" x14ac:dyDescent="0.2">
      <c r="A2510">
        <v>930404</v>
      </c>
      <c r="B2510" t="s">
        <v>63968</v>
      </c>
    </row>
    <row r="2511" spans="1:2" x14ac:dyDescent="0.2">
      <c r="A2511">
        <v>934464</v>
      </c>
      <c r="B2511" t="s">
        <v>63968</v>
      </c>
    </row>
    <row r="2512" spans="1:2" x14ac:dyDescent="0.2">
      <c r="A2512">
        <v>935132</v>
      </c>
      <c r="B2512" t="s">
        <v>63968</v>
      </c>
    </row>
    <row r="2513" spans="1:2" x14ac:dyDescent="0.2">
      <c r="A2513" t="s">
        <v>64504</v>
      </c>
      <c r="B2513" t="s">
        <v>63968</v>
      </c>
    </row>
    <row r="2514" spans="1:2" x14ac:dyDescent="0.2">
      <c r="A2514" t="s">
        <v>64505</v>
      </c>
      <c r="B2514" t="s">
        <v>63968</v>
      </c>
    </row>
    <row r="2515" spans="1:2" x14ac:dyDescent="0.2">
      <c r="A2515" t="s">
        <v>64506</v>
      </c>
      <c r="B2515" t="s">
        <v>63968</v>
      </c>
    </row>
    <row r="2516" spans="1:2" x14ac:dyDescent="0.2">
      <c r="A2516">
        <v>863188</v>
      </c>
      <c r="B2516" t="s">
        <v>63968</v>
      </c>
    </row>
    <row r="2517" spans="1:2" x14ac:dyDescent="0.2">
      <c r="A2517" t="s">
        <v>64507</v>
      </c>
      <c r="B2517" t="s">
        <v>63968</v>
      </c>
    </row>
    <row r="2518" spans="1:2" x14ac:dyDescent="0.2">
      <c r="A2518" t="s">
        <v>64508</v>
      </c>
      <c r="B2518" t="s">
        <v>63968</v>
      </c>
    </row>
    <row r="2519" spans="1:2" x14ac:dyDescent="0.2">
      <c r="A2519">
        <v>890454</v>
      </c>
      <c r="B2519" t="s">
        <v>63968</v>
      </c>
    </row>
    <row r="2520" spans="1:2" x14ac:dyDescent="0.2">
      <c r="A2520">
        <v>894970</v>
      </c>
      <c r="B2520" t="s">
        <v>63968</v>
      </c>
    </row>
    <row r="2521" spans="1:2" x14ac:dyDescent="0.2">
      <c r="A2521">
        <v>910209</v>
      </c>
      <c r="B2521" t="s">
        <v>63968</v>
      </c>
    </row>
    <row r="2522" spans="1:2" x14ac:dyDescent="0.2">
      <c r="A2522">
        <v>934309</v>
      </c>
      <c r="B2522" t="s">
        <v>63968</v>
      </c>
    </row>
    <row r="2523" spans="1:2" x14ac:dyDescent="0.2">
      <c r="A2523">
        <v>970899</v>
      </c>
      <c r="B2523" t="s">
        <v>63968</v>
      </c>
    </row>
    <row r="2524" spans="1:2" x14ac:dyDescent="0.2">
      <c r="A2524">
        <v>814103</v>
      </c>
      <c r="B2524" t="s">
        <v>63968</v>
      </c>
    </row>
    <row r="2525" spans="1:2" x14ac:dyDescent="0.2">
      <c r="A2525">
        <v>850223</v>
      </c>
      <c r="B2525" t="s">
        <v>63968</v>
      </c>
    </row>
    <row r="2526" spans="1:2" x14ac:dyDescent="0.2">
      <c r="A2526">
        <v>853363</v>
      </c>
      <c r="B2526" t="s">
        <v>63968</v>
      </c>
    </row>
    <row r="2527" spans="1:2" x14ac:dyDescent="0.2">
      <c r="A2527">
        <v>893710</v>
      </c>
      <c r="B2527" t="s">
        <v>63968</v>
      </c>
    </row>
    <row r="2528" spans="1:2" x14ac:dyDescent="0.2">
      <c r="A2528">
        <v>910723</v>
      </c>
      <c r="B2528" t="s">
        <v>63968</v>
      </c>
    </row>
    <row r="2529" spans="1:2" x14ac:dyDescent="0.2">
      <c r="A2529">
        <v>923928</v>
      </c>
      <c r="B2529" t="s">
        <v>63968</v>
      </c>
    </row>
    <row r="2530" spans="1:2" x14ac:dyDescent="0.2">
      <c r="A2530">
        <v>860544</v>
      </c>
      <c r="B2530" t="s">
        <v>63968</v>
      </c>
    </row>
    <row r="2531" spans="1:2" x14ac:dyDescent="0.2">
      <c r="A2531">
        <v>881542</v>
      </c>
      <c r="B2531" t="s">
        <v>63968</v>
      </c>
    </row>
    <row r="2532" spans="1:2" x14ac:dyDescent="0.2">
      <c r="A2532" t="s">
        <v>64509</v>
      </c>
      <c r="B2532" t="s">
        <v>63968</v>
      </c>
    </row>
    <row r="2533" spans="1:2" x14ac:dyDescent="0.2">
      <c r="A2533" t="s">
        <v>64510</v>
      </c>
      <c r="B2533" t="s">
        <v>63968</v>
      </c>
    </row>
    <row r="2534" spans="1:2" x14ac:dyDescent="0.2">
      <c r="A2534">
        <v>970090</v>
      </c>
      <c r="B2534" t="s">
        <v>63968</v>
      </c>
    </row>
    <row r="2535" spans="1:2" x14ac:dyDescent="0.2">
      <c r="A2535">
        <v>970293</v>
      </c>
      <c r="B2535" t="s">
        <v>63968</v>
      </c>
    </row>
    <row r="2536" spans="1:2" x14ac:dyDescent="0.2">
      <c r="A2536">
        <v>2053512</v>
      </c>
      <c r="B2536" t="s">
        <v>63968</v>
      </c>
    </row>
    <row r="2537" spans="1:2" x14ac:dyDescent="0.2">
      <c r="A2537" t="s">
        <v>64511</v>
      </c>
      <c r="B2537" t="s">
        <v>63968</v>
      </c>
    </row>
    <row r="2538" spans="1:2" x14ac:dyDescent="0.2">
      <c r="A2538">
        <v>841299</v>
      </c>
      <c r="B2538" t="s">
        <v>63968</v>
      </c>
    </row>
    <row r="2539" spans="1:2" x14ac:dyDescent="0.2">
      <c r="A2539">
        <v>900375</v>
      </c>
      <c r="B2539" t="s">
        <v>63968</v>
      </c>
    </row>
    <row r="2540" spans="1:2" x14ac:dyDescent="0.2">
      <c r="A2540">
        <v>933277</v>
      </c>
      <c r="B2540" t="s">
        <v>63968</v>
      </c>
    </row>
    <row r="2541" spans="1:2" x14ac:dyDescent="0.2">
      <c r="A2541" t="s">
        <v>64512</v>
      </c>
      <c r="B2541" t="s">
        <v>63968</v>
      </c>
    </row>
    <row r="2542" spans="1:2" x14ac:dyDescent="0.2">
      <c r="A2542">
        <v>980569</v>
      </c>
      <c r="B2542" t="s">
        <v>63968</v>
      </c>
    </row>
    <row r="2543" spans="1:2" x14ac:dyDescent="0.2">
      <c r="A2543">
        <v>803452</v>
      </c>
      <c r="B2543" t="s">
        <v>63968</v>
      </c>
    </row>
    <row r="2544" spans="1:2" x14ac:dyDescent="0.2">
      <c r="A2544">
        <v>824346</v>
      </c>
      <c r="B2544" t="s">
        <v>63968</v>
      </c>
    </row>
    <row r="2545" spans="1:2" x14ac:dyDescent="0.2">
      <c r="A2545">
        <v>833899</v>
      </c>
      <c r="B2545" t="s">
        <v>63968</v>
      </c>
    </row>
    <row r="2546" spans="1:2" x14ac:dyDescent="0.2">
      <c r="A2546">
        <v>853717</v>
      </c>
      <c r="B2546" t="s">
        <v>63968</v>
      </c>
    </row>
    <row r="2547" spans="1:2" x14ac:dyDescent="0.2">
      <c r="A2547">
        <v>863311</v>
      </c>
      <c r="B2547" t="s">
        <v>63968</v>
      </c>
    </row>
    <row r="2548" spans="1:2" x14ac:dyDescent="0.2">
      <c r="A2548">
        <v>864727</v>
      </c>
      <c r="B2548" t="s">
        <v>63968</v>
      </c>
    </row>
    <row r="2549" spans="1:2" x14ac:dyDescent="0.2">
      <c r="A2549">
        <v>874062</v>
      </c>
      <c r="B2549" t="s">
        <v>63968</v>
      </c>
    </row>
    <row r="2550" spans="1:2" x14ac:dyDescent="0.2">
      <c r="A2550">
        <v>893500</v>
      </c>
      <c r="B2550" t="s">
        <v>63968</v>
      </c>
    </row>
    <row r="2551" spans="1:2" x14ac:dyDescent="0.2">
      <c r="A2551">
        <v>894980</v>
      </c>
      <c r="B2551" t="s">
        <v>63968</v>
      </c>
    </row>
    <row r="2552" spans="1:2" x14ac:dyDescent="0.2">
      <c r="A2552">
        <v>921043</v>
      </c>
      <c r="B2552" t="s">
        <v>63968</v>
      </c>
    </row>
    <row r="2553" spans="1:2" x14ac:dyDescent="0.2">
      <c r="A2553">
        <v>931333</v>
      </c>
      <c r="B2553" t="s">
        <v>63968</v>
      </c>
    </row>
    <row r="2554" spans="1:2" x14ac:dyDescent="0.2">
      <c r="A2554">
        <v>933911</v>
      </c>
      <c r="B2554" t="s">
        <v>63968</v>
      </c>
    </row>
    <row r="2555" spans="1:2" x14ac:dyDescent="0.2">
      <c r="A2555" t="s">
        <v>64513</v>
      </c>
      <c r="B2555" t="s">
        <v>63968</v>
      </c>
    </row>
    <row r="2556" spans="1:2" x14ac:dyDescent="0.2">
      <c r="A2556" t="s">
        <v>64514</v>
      </c>
      <c r="B2556" t="s">
        <v>63968</v>
      </c>
    </row>
    <row r="2557" spans="1:2" x14ac:dyDescent="0.2">
      <c r="A2557" t="s">
        <v>64515</v>
      </c>
      <c r="B2557" t="s">
        <v>63968</v>
      </c>
    </row>
    <row r="2558" spans="1:2" x14ac:dyDescent="0.2">
      <c r="A2558">
        <v>833216</v>
      </c>
      <c r="B2558" t="s">
        <v>63968</v>
      </c>
    </row>
    <row r="2559" spans="1:2" x14ac:dyDescent="0.2">
      <c r="A2559">
        <v>833217</v>
      </c>
      <c r="B2559" t="s">
        <v>63968</v>
      </c>
    </row>
    <row r="2560" spans="1:2" x14ac:dyDescent="0.2">
      <c r="A2560">
        <v>843374</v>
      </c>
      <c r="B2560" t="s">
        <v>63968</v>
      </c>
    </row>
    <row r="2561" spans="1:2" x14ac:dyDescent="0.2">
      <c r="A2561">
        <v>870822</v>
      </c>
      <c r="B2561" t="s">
        <v>63968</v>
      </c>
    </row>
    <row r="2562" spans="1:2" x14ac:dyDescent="0.2">
      <c r="A2562">
        <v>870919</v>
      </c>
      <c r="B2562" t="s">
        <v>63968</v>
      </c>
    </row>
    <row r="2563" spans="1:2" x14ac:dyDescent="0.2">
      <c r="A2563">
        <v>873159</v>
      </c>
      <c r="B2563" t="s">
        <v>63968</v>
      </c>
    </row>
    <row r="2564" spans="1:2" x14ac:dyDescent="0.2">
      <c r="A2564">
        <v>884164</v>
      </c>
      <c r="B2564" t="s">
        <v>63968</v>
      </c>
    </row>
    <row r="2565" spans="1:2" x14ac:dyDescent="0.2">
      <c r="A2565" t="s">
        <v>64516</v>
      </c>
      <c r="B2565" t="s">
        <v>63968</v>
      </c>
    </row>
    <row r="2566" spans="1:2" x14ac:dyDescent="0.2">
      <c r="A2566">
        <v>903701</v>
      </c>
      <c r="B2566" t="s">
        <v>63968</v>
      </c>
    </row>
    <row r="2567" spans="1:2" x14ac:dyDescent="0.2">
      <c r="A2567" t="s">
        <v>64517</v>
      </c>
      <c r="B2567" t="s">
        <v>63968</v>
      </c>
    </row>
    <row r="2568" spans="1:2" x14ac:dyDescent="0.2">
      <c r="A2568">
        <v>924181</v>
      </c>
      <c r="B2568" t="s">
        <v>63968</v>
      </c>
    </row>
    <row r="2569" spans="1:2" x14ac:dyDescent="0.2">
      <c r="A2569" t="s">
        <v>64518</v>
      </c>
      <c r="B2569" t="s">
        <v>63968</v>
      </c>
    </row>
    <row r="2570" spans="1:2" x14ac:dyDescent="0.2">
      <c r="A2570">
        <v>950385</v>
      </c>
      <c r="B2570" t="s">
        <v>63968</v>
      </c>
    </row>
    <row r="2571" spans="1:2" x14ac:dyDescent="0.2">
      <c r="A2571">
        <v>980201</v>
      </c>
      <c r="B2571" t="s">
        <v>63968</v>
      </c>
    </row>
    <row r="2572" spans="1:2" x14ac:dyDescent="0.2">
      <c r="A2572">
        <v>2060959</v>
      </c>
      <c r="B2572" t="s">
        <v>63968</v>
      </c>
    </row>
    <row r="2573" spans="1:2" x14ac:dyDescent="0.2">
      <c r="A2573" t="s">
        <v>64519</v>
      </c>
      <c r="B2573" t="s">
        <v>63968</v>
      </c>
    </row>
    <row r="2574" spans="1:2" x14ac:dyDescent="0.2">
      <c r="A2574" s="429" t="s">
        <v>64520</v>
      </c>
      <c r="B2574" t="s">
        <v>63968</v>
      </c>
    </row>
    <row r="2575" spans="1:2" x14ac:dyDescent="0.2">
      <c r="A2575">
        <v>814042</v>
      </c>
      <c r="B2575" t="s">
        <v>63968</v>
      </c>
    </row>
    <row r="2576" spans="1:2" x14ac:dyDescent="0.2">
      <c r="A2576">
        <v>843378</v>
      </c>
      <c r="B2576" t="s">
        <v>63968</v>
      </c>
    </row>
    <row r="2577" spans="1:2" x14ac:dyDescent="0.2">
      <c r="A2577">
        <v>870748</v>
      </c>
      <c r="B2577" t="s">
        <v>63968</v>
      </c>
    </row>
    <row r="2578" spans="1:2" x14ac:dyDescent="0.2">
      <c r="A2578">
        <v>884112</v>
      </c>
      <c r="B2578" t="s">
        <v>63968</v>
      </c>
    </row>
    <row r="2579" spans="1:2" x14ac:dyDescent="0.2">
      <c r="A2579" t="s">
        <v>64521</v>
      </c>
      <c r="B2579" t="s">
        <v>63968</v>
      </c>
    </row>
    <row r="2580" spans="1:2" x14ac:dyDescent="0.2">
      <c r="A2580">
        <v>923488</v>
      </c>
      <c r="B2580" t="s">
        <v>63968</v>
      </c>
    </row>
    <row r="2581" spans="1:2" x14ac:dyDescent="0.2">
      <c r="A2581">
        <v>923902</v>
      </c>
      <c r="B2581" t="s">
        <v>63968</v>
      </c>
    </row>
    <row r="2582" spans="1:2" x14ac:dyDescent="0.2">
      <c r="A2582">
        <v>934647</v>
      </c>
      <c r="B2582" t="s">
        <v>63968</v>
      </c>
    </row>
    <row r="2583" spans="1:2" x14ac:dyDescent="0.2">
      <c r="A2583">
        <v>940389</v>
      </c>
      <c r="B2583" t="s">
        <v>63968</v>
      </c>
    </row>
    <row r="2584" spans="1:2" x14ac:dyDescent="0.2">
      <c r="A2584">
        <v>950992</v>
      </c>
      <c r="B2584" t="s">
        <v>63968</v>
      </c>
    </row>
    <row r="2585" spans="1:2" x14ac:dyDescent="0.2">
      <c r="A2585">
        <v>951283</v>
      </c>
      <c r="B2585" t="s">
        <v>63968</v>
      </c>
    </row>
    <row r="2586" spans="1:2" x14ac:dyDescent="0.2">
      <c r="A2586">
        <v>980583</v>
      </c>
      <c r="B2586" t="s">
        <v>63968</v>
      </c>
    </row>
    <row r="2587" spans="1:2" x14ac:dyDescent="0.2">
      <c r="A2587" t="s">
        <v>64522</v>
      </c>
      <c r="B2587" t="s">
        <v>63968</v>
      </c>
    </row>
    <row r="2588" spans="1:2" x14ac:dyDescent="0.2">
      <c r="A2588">
        <v>341239</v>
      </c>
      <c r="B2588" t="s">
        <v>63968</v>
      </c>
    </row>
    <row r="2589" spans="1:2" x14ac:dyDescent="0.2">
      <c r="A2589" t="s">
        <v>64523</v>
      </c>
      <c r="B2589" t="s">
        <v>63968</v>
      </c>
    </row>
    <row r="2590" spans="1:2" x14ac:dyDescent="0.2">
      <c r="A2590">
        <v>673668</v>
      </c>
      <c r="B2590" t="s">
        <v>63968</v>
      </c>
    </row>
    <row r="2591" spans="1:2" x14ac:dyDescent="0.2">
      <c r="A2591" s="429" t="s">
        <v>64524</v>
      </c>
      <c r="B2591" t="s">
        <v>63968</v>
      </c>
    </row>
    <row r="2592" spans="1:2" x14ac:dyDescent="0.2">
      <c r="A2592" t="s">
        <v>64525</v>
      </c>
      <c r="B2592" t="s">
        <v>63968</v>
      </c>
    </row>
    <row r="2593" spans="1:2" x14ac:dyDescent="0.2">
      <c r="A2593" t="s">
        <v>64526</v>
      </c>
      <c r="B2593" t="s">
        <v>63968</v>
      </c>
    </row>
    <row r="2594" spans="1:2" x14ac:dyDescent="0.2">
      <c r="A2594">
        <v>843486</v>
      </c>
      <c r="B2594" t="s">
        <v>63968</v>
      </c>
    </row>
    <row r="2595" spans="1:2" x14ac:dyDescent="0.2">
      <c r="A2595">
        <v>853104</v>
      </c>
      <c r="B2595" t="s">
        <v>63968</v>
      </c>
    </row>
    <row r="2596" spans="1:2" x14ac:dyDescent="0.2">
      <c r="A2596">
        <v>860002</v>
      </c>
      <c r="B2596" t="s">
        <v>63968</v>
      </c>
    </row>
    <row r="2597" spans="1:2" x14ac:dyDescent="0.2">
      <c r="A2597">
        <v>874147</v>
      </c>
      <c r="B2597" t="s">
        <v>63968</v>
      </c>
    </row>
    <row r="2598" spans="1:2" x14ac:dyDescent="0.2">
      <c r="A2598">
        <v>880655</v>
      </c>
      <c r="B2598" t="s">
        <v>63968</v>
      </c>
    </row>
    <row r="2599" spans="1:2" x14ac:dyDescent="0.2">
      <c r="A2599">
        <v>900005</v>
      </c>
      <c r="B2599" t="s">
        <v>63968</v>
      </c>
    </row>
    <row r="2600" spans="1:2" x14ac:dyDescent="0.2">
      <c r="A2600">
        <v>903873</v>
      </c>
      <c r="B2600" t="s">
        <v>63968</v>
      </c>
    </row>
    <row r="2601" spans="1:2" x14ac:dyDescent="0.2">
      <c r="A2601">
        <v>940258</v>
      </c>
      <c r="B2601" t="s">
        <v>63968</v>
      </c>
    </row>
    <row r="2602" spans="1:2" x14ac:dyDescent="0.2">
      <c r="A2602" t="s">
        <v>64527</v>
      </c>
      <c r="B2602" t="s">
        <v>63968</v>
      </c>
    </row>
    <row r="2603" spans="1:2" x14ac:dyDescent="0.2">
      <c r="A2603">
        <v>960695</v>
      </c>
      <c r="B2603" t="s">
        <v>63968</v>
      </c>
    </row>
    <row r="2604" spans="1:2" x14ac:dyDescent="0.2">
      <c r="A2604" t="s">
        <v>64528</v>
      </c>
      <c r="B2604" t="s">
        <v>63968</v>
      </c>
    </row>
    <row r="2605" spans="1:2" x14ac:dyDescent="0.2">
      <c r="A2605" t="s">
        <v>64529</v>
      </c>
      <c r="B2605" t="s">
        <v>63968</v>
      </c>
    </row>
    <row r="2606" spans="1:2" x14ac:dyDescent="0.2">
      <c r="A2606">
        <v>804257</v>
      </c>
      <c r="B2606" t="s">
        <v>63968</v>
      </c>
    </row>
    <row r="2607" spans="1:2" x14ac:dyDescent="0.2">
      <c r="A2607">
        <v>810154</v>
      </c>
      <c r="B2607" t="s">
        <v>63968</v>
      </c>
    </row>
    <row r="2608" spans="1:2" x14ac:dyDescent="0.2">
      <c r="A2608" t="s">
        <v>64530</v>
      </c>
      <c r="B2608" t="s">
        <v>63968</v>
      </c>
    </row>
    <row r="2609" spans="1:2" x14ac:dyDescent="0.2">
      <c r="A2609" s="429" t="s">
        <v>64531</v>
      </c>
      <c r="B2609" t="s">
        <v>63968</v>
      </c>
    </row>
    <row r="2610" spans="1:2" x14ac:dyDescent="0.2">
      <c r="A2610">
        <v>833271</v>
      </c>
      <c r="B2610" t="s">
        <v>63968</v>
      </c>
    </row>
    <row r="2611" spans="1:2" x14ac:dyDescent="0.2">
      <c r="A2611">
        <v>864540</v>
      </c>
      <c r="B2611" t="s">
        <v>63968</v>
      </c>
    </row>
    <row r="2612" spans="1:2" x14ac:dyDescent="0.2">
      <c r="A2612">
        <v>870679</v>
      </c>
      <c r="B2612" t="s">
        <v>63968</v>
      </c>
    </row>
    <row r="2613" spans="1:2" x14ac:dyDescent="0.2">
      <c r="A2613">
        <v>874408</v>
      </c>
      <c r="B2613" t="s">
        <v>63968</v>
      </c>
    </row>
    <row r="2614" spans="1:2" x14ac:dyDescent="0.2">
      <c r="A2614">
        <v>881153</v>
      </c>
      <c r="B2614" t="s">
        <v>63968</v>
      </c>
    </row>
    <row r="2615" spans="1:2" x14ac:dyDescent="0.2">
      <c r="A2615">
        <v>893939</v>
      </c>
      <c r="B2615" t="s">
        <v>63968</v>
      </c>
    </row>
    <row r="2616" spans="1:2" x14ac:dyDescent="0.2">
      <c r="A2616">
        <v>904084</v>
      </c>
      <c r="B2616" t="s">
        <v>63968</v>
      </c>
    </row>
    <row r="2617" spans="1:2" x14ac:dyDescent="0.2">
      <c r="A2617">
        <v>904573</v>
      </c>
      <c r="B2617" t="s">
        <v>63968</v>
      </c>
    </row>
    <row r="2618" spans="1:2" x14ac:dyDescent="0.2">
      <c r="A2618">
        <v>914341</v>
      </c>
      <c r="B2618" t="s">
        <v>63968</v>
      </c>
    </row>
    <row r="2619" spans="1:2" x14ac:dyDescent="0.2">
      <c r="A2619">
        <v>914493</v>
      </c>
      <c r="B2619" t="s">
        <v>63968</v>
      </c>
    </row>
    <row r="2620" spans="1:2" x14ac:dyDescent="0.2">
      <c r="A2620">
        <v>667813</v>
      </c>
      <c r="B2620" t="s">
        <v>63968</v>
      </c>
    </row>
    <row r="2621" spans="1:2" x14ac:dyDescent="0.2">
      <c r="A2621">
        <v>668025</v>
      </c>
      <c r="B2621" t="s">
        <v>63968</v>
      </c>
    </row>
    <row r="2622" spans="1:2" x14ac:dyDescent="0.2">
      <c r="A2622">
        <v>833381</v>
      </c>
      <c r="B2622" t="s">
        <v>63968</v>
      </c>
    </row>
    <row r="2623" spans="1:2" x14ac:dyDescent="0.2">
      <c r="A2623">
        <v>840401</v>
      </c>
      <c r="B2623" t="s">
        <v>63968</v>
      </c>
    </row>
    <row r="2624" spans="1:2" x14ac:dyDescent="0.2">
      <c r="A2624">
        <v>853996</v>
      </c>
      <c r="B2624" t="s">
        <v>63968</v>
      </c>
    </row>
    <row r="2625" spans="1:2" x14ac:dyDescent="0.2">
      <c r="A2625">
        <v>870192</v>
      </c>
      <c r="B2625" t="s">
        <v>63968</v>
      </c>
    </row>
    <row r="2626" spans="1:2" x14ac:dyDescent="0.2">
      <c r="A2626">
        <v>870918</v>
      </c>
      <c r="B2626" t="s">
        <v>63968</v>
      </c>
    </row>
    <row r="2627" spans="1:2" x14ac:dyDescent="0.2">
      <c r="A2627">
        <v>883722</v>
      </c>
      <c r="B2627" t="s">
        <v>63968</v>
      </c>
    </row>
    <row r="2628" spans="1:2" x14ac:dyDescent="0.2">
      <c r="A2628">
        <v>923845</v>
      </c>
      <c r="B2628" t="s">
        <v>63968</v>
      </c>
    </row>
    <row r="2629" spans="1:2" x14ac:dyDescent="0.2">
      <c r="A2629" t="s">
        <v>64532</v>
      </c>
      <c r="B2629" t="s">
        <v>63968</v>
      </c>
    </row>
    <row r="2630" spans="1:2" x14ac:dyDescent="0.2">
      <c r="A2630" t="s">
        <v>64533</v>
      </c>
      <c r="B2630" t="s">
        <v>63968</v>
      </c>
    </row>
    <row r="2631" spans="1:2" x14ac:dyDescent="0.2">
      <c r="A2631">
        <v>804258</v>
      </c>
      <c r="B2631" t="s">
        <v>63968</v>
      </c>
    </row>
    <row r="2632" spans="1:2" x14ac:dyDescent="0.2">
      <c r="A2632" t="s">
        <v>64534</v>
      </c>
      <c r="B2632" t="s">
        <v>63968</v>
      </c>
    </row>
    <row r="2633" spans="1:2" x14ac:dyDescent="0.2">
      <c r="A2633">
        <v>864192</v>
      </c>
      <c r="B2633" t="s">
        <v>63968</v>
      </c>
    </row>
    <row r="2634" spans="1:2" x14ac:dyDescent="0.2">
      <c r="A2634">
        <v>883010</v>
      </c>
      <c r="B2634" t="s">
        <v>63968</v>
      </c>
    </row>
    <row r="2635" spans="1:2" x14ac:dyDescent="0.2">
      <c r="A2635">
        <v>884203</v>
      </c>
      <c r="B2635" t="s">
        <v>63968</v>
      </c>
    </row>
    <row r="2636" spans="1:2" x14ac:dyDescent="0.2">
      <c r="A2636">
        <v>903688</v>
      </c>
      <c r="B2636" t="s">
        <v>63968</v>
      </c>
    </row>
    <row r="2637" spans="1:2" x14ac:dyDescent="0.2">
      <c r="A2637" t="s">
        <v>64535</v>
      </c>
      <c r="B2637" t="s">
        <v>63968</v>
      </c>
    </row>
    <row r="2638" spans="1:2" x14ac:dyDescent="0.2">
      <c r="A2638">
        <v>913899</v>
      </c>
      <c r="B2638" t="s">
        <v>63968</v>
      </c>
    </row>
    <row r="2639" spans="1:2" x14ac:dyDescent="0.2">
      <c r="A2639">
        <v>931318</v>
      </c>
      <c r="B2639" t="s">
        <v>63968</v>
      </c>
    </row>
    <row r="2640" spans="1:2" x14ac:dyDescent="0.2">
      <c r="A2640">
        <v>950994</v>
      </c>
      <c r="B2640" t="s">
        <v>63968</v>
      </c>
    </row>
    <row r="2641" spans="1:2" x14ac:dyDescent="0.2">
      <c r="A2641" s="429" t="s">
        <v>64520</v>
      </c>
      <c r="B2641" t="s">
        <v>63968</v>
      </c>
    </row>
    <row r="2642" spans="1:2" x14ac:dyDescent="0.2">
      <c r="A2642" t="s">
        <v>64536</v>
      </c>
      <c r="B2642" t="s">
        <v>63968</v>
      </c>
    </row>
    <row r="2643" spans="1:2" x14ac:dyDescent="0.2">
      <c r="A2643">
        <v>864582</v>
      </c>
      <c r="B2643" t="s">
        <v>63968</v>
      </c>
    </row>
    <row r="2644" spans="1:2" x14ac:dyDescent="0.2">
      <c r="A2644">
        <v>865037</v>
      </c>
      <c r="B2644" t="s">
        <v>63968</v>
      </c>
    </row>
    <row r="2645" spans="1:2" x14ac:dyDescent="0.2">
      <c r="A2645">
        <v>909852</v>
      </c>
      <c r="B2645" t="s">
        <v>63968</v>
      </c>
    </row>
    <row r="2646" spans="1:2" x14ac:dyDescent="0.2">
      <c r="A2646" t="s">
        <v>64537</v>
      </c>
      <c r="B2646" t="s">
        <v>63968</v>
      </c>
    </row>
    <row r="2647" spans="1:2" x14ac:dyDescent="0.2">
      <c r="A2647">
        <v>924015</v>
      </c>
      <c r="B2647" t="s">
        <v>63968</v>
      </c>
    </row>
    <row r="2648" spans="1:2" x14ac:dyDescent="0.2">
      <c r="A2648">
        <v>924149</v>
      </c>
      <c r="B2648" t="s">
        <v>63968</v>
      </c>
    </row>
    <row r="2649" spans="1:2" x14ac:dyDescent="0.2">
      <c r="A2649" t="s">
        <v>64538</v>
      </c>
      <c r="B2649" t="s">
        <v>63968</v>
      </c>
    </row>
    <row r="2650" spans="1:2" x14ac:dyDescent="0.2">
      <c r="A2650">
        <v>940676</v>
      </c>
      <c r="B2650" t="s">
        <v>63968</v>
      </c>
    </row>
    <row r="2651" spans="1:2" x14ac:dyDescent="0.2">
      <c r="A2651">
        <v>990687</v>
      </c>
      <c r="B2651" t="s">
        <v>63968</v>
      </c>
    </row>
    <row r="2652" spans="1:2" x14ac:dyDescent="0.2">
      <c r="A2652">
        <v>844679</v>
      </c>
      <c r="B2652" t="s">
        <v>63968</v>
      </c>
    </row>
    <row r="2653" spans="1:2" x14ac:dyDescent="0.2">
      <c r="A2653">
        <v>865071</v>
      </c>
      <c r="B2653" t="s">
        <v>63968</v>
      </c>
    </row>
    <row r="2654" spans="1:2" x14ac:dyDescent="0.2">
      <c r="A2654">
        <v>904017</v>
      </c>
      <c r="B2654" t="s">
        <v>63968</v>
      </c>
    </row>
    <row r="2655" spans="1:2" x14ac:dyDescent="0.2">
      <c r="A2655">
        <v>911074</v>
      </c>
      <c r="B2655" t="s">
        <v>63968</v>
      </c>
    </row>
    <row r="2656" spans="1:2" x14ac:dyDescent="0.2">
      <c r="A2656" t="s">
        <v>64539</v>
      </c>
      <c r="B2656" t="s">
        <v>63968</v>
      </c>
    </row>
    <row r="2657" spans="1:2" x14ac:dyDescent="0.2">
      <c r="A2657" t="s">
        <v>64540</v>
      </c>
      <c r="B2657" t="s">
        <v>63968</v>
      </c>
    </row>
    <row r="2658" spans="1:2" x14ac:dyDescent="0.2">
      <c r="A2658" t="s">
        <v>64541</v>
      </c>
      <c r="B2658" t="s">
        <v>63968</v>
      </c>
    </row>
    <row r="2659" spans="1:2" x14ac:dyDescent="0.2">
      <c r="A2659">
        <v>804148</v>
      </c>
      <c r="B2659" t="s">
        <v>63968</v>
      </c>
    </row>
    <row r="2660" spans="1:2" x14ac:dyDescent="0.2">
      <c r="A2660">
        <v>844392</v>
      </c>
      <c r="B2660" t="s">
        <v>63968</v>
      </c>
    </row>
    <row r="2661" spans="1:2" x14ac:dyDescent="0.2">
      <c r="A2661" t="s">
        <v>64542</v>
      </c>
      <c r="B2661" t="s">
        <v>63968</v>
      </c>
    </row>
    <row r="2662" spans="1:2" x14ac:dyDescent="0.2">
      <c r="A2662">
        <v>860705</v>
      </c>
      <c r="B2662" t="s">
        <v>63968</v>
      </c>
    </row>
    <row r="2663" spans="1:2" x14ac:dyDescent="0.2">
      <c r="A2663">
        <v>881111</v>
      </c>
      <c r="B2663" t="s">
        <v>63968</v>
      </c>
    </row>
    <row r="2664" spans="1:2" x14ac:dyDescent="0.2">
      <c r="A2664">
        <v>913915</v>
      </c>
      <c r="B2664" t="s">
        <v>63968</v>
      </c>
    </row>
    <row r="2665" spans="1:2" x14ac:dyDescent="0.2">
      <c r="A2665">
        <v>930167</v>
      </c>
      <c r="B2665" t="s">
        <v>63968</v>
      </c>
    </row>
    <row r="2666" spans="1:2" x14ac:dyDescent="0.2">
      <c r="A2666">
        <v>961011</v>
      </c>
      <c r="B2666" t="s">
        <v>63968</v>
      </c>
    </row>
    <row r="2667" spans="1:2" x14ac:dyDescent="0.2">
      <c r="A2667" t="s">
        <v>64543</v>
      </c>
      <c r="B2667" t="s">
        <v>63968</v>
      </c>
    </row>
    <row r="2668" spans="1:2" x14ac:dyDescent="0.2">
      <c r="A2668">
        <v>824030</v>
      </c>
      <c r="B2668" t="s">
        <v>63968</v>
      </c>
    </row>
    <row r="2669" spans="1:2" x14ac:dyDescent="0.2">
      <c r="A2669">
        <v>843265</v>
      </c>
      <c r="B2669" t="s">
        <v>63968</v>
      </c>
    </row>
    <row r="2670" spans="1:2" x14ac:dyDescent="0.2">
      <c r="A2670">
        <v>871420</v>
      </c>
      <c r="B2670" t="s">
        <v>63968</v>
      </c>
    </row>
    <row r="2671" spans="1:2" x14ac:dyDescent="0.2">
      <c r="A2671">
        <v>883361</v>
      </c>
      <c r="B2671" t="s">
        <v>63968</v>
      </c>
    </row>
    <row r="2672" spans="1:2" x14ac:dyDescent="0.2">
      <c r="A2672">
        <v>904847</v>
      </c>
      <c r="B2672" t="s">
        <v>63968</v>
      </c>
    </row>
    <row r="2673" spans="1:2" x14ac:dyDescent="0.2">
      <c r="A2673">
        <v>940083</v>
      </c>
      <c r="B2673" t="s">
        <v>63968</v>
      </c>
    </row>
    <row r="2674" spans="1:2" x14ac:dyDescent="0.2">
      <c r="A2674">
        <v>970554</v>
      </c>
      <c r="B2674" t="s">
        <v>63968</v>
      </c>
    </row>
    <row r="2675" spans="1:2" x14ac:dyDescent="0.2">
      <c r="A2675">
        <v>320057</v>
      </c>
      <c r="B2675" t="s">
        <v>63968</v>
      </c>
    </row>
    <row r="2676" spans="1:2" x14ac:dyDescent="0.2">
      <c r="A2676">
        <v>833919</v>
      </c>
      <c r="B2676" t="s">
        <v>63968</v>
      </c>
    </row>
    <row r="2677" spans="1:2" x14ac:dyDescent="0.2">
      <c r="A2677">
        <v>850698</v>
      </c>
      <c r="B2677" t="s">
        <v>63968</v>
      </c>
    </row>
    <row r="2678" spans="1:2" x14ac:dyDescent="0.2">
      <c r="A2678">
        <v>863286</v>
      </c>
      <c r="B2678" t="s">
        <v>63968</v>
      </c>
    </row>
    <row r="2679" spans="1:2" x14ac:dyDescent="0.2">
      <c r="A2679">
        <v>864370</v>
      </c>
      <c r="B2679" t="s">
        <v>63968</v>
      </c>
    </row>
    <row r="2680" spans="1:2" x14ac:dyDescent="0.2">
      <c r="A2680">
        <v>884231</v>
      </c>
      <c r="B2680" t="s">
        <v>63968</v>
      </c>
    </row>
    <row r="2681" spans="1:2" x14ac:dyDescent="0.2">
      <c r="A2681">
        <v>903143</v>
      </c>
      <c r="B2681" t="s">
        <v>63968</v>
      </c>
    </row>
    <row r="2682" spans="1:2" x14ac:dyDescent="0.2">
      <c r="A2682">
        <v>931176</v>
      </c>
      <c r="B2682" t="s">
        <v>63968</v>
      </c>
    </row>
    <row r="2683" spans="1:2" x14ac:dyDescent="0.2">
      <c r="A2683">
        <v>981171</v>
      </c>
      <c r="B2683" t="s">
        <v>63968</v>
      </c>
    </row>
    <row r="2684" spans="1:2" x14ac:dyDescent="0.2">
      <c r="A2684">
        <v>2060959</v>
      </c>
      <c r="B2684" t="s">
        <v>63968</v>
      </c>
    </row>
    <row r="2685" spans="1:2" x14ac:dyDescent="0.2">
      <c r="A2685">
        <v>339292</v>
      </c>
      <c r="B2685" t="s">
        <v>63968</v>
      </c>
    </row>
    <row r="2686" spans="1:2" x14ac:dyDescent="0.2">
      <c r="A2686" t="s">
        <v>64541</v>
      </c>
      <c r="B2686" t="s">
        <v>63968</v>
      </c>
    </row>
    <row r="2687" spans="1:2" x14ac:dyDescent="0.2">
      <c r="A2687">
        <v>861440</v>
      </c>
      <c r="B2687" t="s">
        <v>63968</v>
      </c>
    </row>
    <row r="2688" spans="1:2" x14ac:dyDescent="0.2">
      <c r="A2688">
        <v>863938</v>
      </c>
      <c r="B2688" t="s">
        <v>63968</v>
      </c>
    </row>
    <row r="2689" spans="1:2" x14ac:dyDescent="0.2">
      <c r="A2689" t="s">
        <v>64544</v>
      </c>
      <c r="B2689" t="s">
        <v>63968</v>
      </c>
    </row>
    <row r="2690" spans="1:2" x14ac:dyDescent="0.2">
      <c r="A2690" t="s">
        <v>64516</v>
      </c>
      <c r="B2690" t="s">
        <v>63968</v>
      </c>
    </row>
    <row r="2691" spans="1:2" x14ac:dyDescent="0.2">
      <c r="A2691">
        <v>904041</v>
      </c>
      <c r="B2691" t="s">
        <v>63968</v>
      </c>
    </row>
    <row r="2692" spans="1:2" x14ac:dyDescent="0.2">
      <c r="A2692">
        <v>943082</v>
      </c>
      <c r="B2692" t="s">
        <v>63968</v>
      </c>
    </row>
    <row r="2693" spans="1:2" x14ac:dyDescent="0.2">
      <c r="A2693" t="s">
        <v>64545</v>
      </c>
      <c r="B2693" t="s">
        <v>63968</v>
      </c>
    </row>
    <row r="2694" spans="1:2" x14ac:dyDescent="0.2">
      <c r="A2694">
        <v>960725</v>
      </c>
      <c r="B2694" t="s">
        <v>63968</v>
      </c>
    </row>
    <row r="2695" spans="1:2" x14ac:dyDescent="0.2">
      <c r="A2695" t="s">
        <v>64546</v>
      </c>
      <c r="B2695" t="s">
        <v>63968</v>
      </c>
    </row>
    <row r="2696" spans="1:2" x14ac:dyDescent="0.2">
      <c r="A2696">
        <v>980626</v>
      </c>
      <c r="B2696" t="s">
        <v>63968</v>
      </c>
    </row>
    <row r="2697" spans="1:2" x14ac:dyDescent="0.2">
      <c r="A2697">
        <v>666349</v>
      </c>
      <c r="B2697" t="s">
        <v>63968</v>
      </c>
    </row>
    <row r="2698" spans="1:2" x14ac:dyDescent="0.2">
      <c r="A2698" t="s">
        <v>64547</v>
      </c>
      <c r="B2698" t="s">
        <v>63968</v>
      </c>
    </row>
    <row r="2699" spans="1:2" x14ac:dyDescent="0.2">
      <c r="A2699" t="s">
        <v>64548</v>
      </c>
      <c r="B2699" t="s">
        <v>63968</v>
      </c>
    </row>
    <row r="2700" spans="1:2" x14ac:dyDescent="0.2">
      <c r="A2700">
        <v>804044</v>
      </c>
      <c r="B2700" t="s">
        <v>63968</v>
      </c>
    </row>
    <row r="2701" spans="1:2" x14ac:dyDescent="0.2">
      <c r="A2701">
        <v>813419</v>
      </c>
      <c r="B2701" t="s">
        <v>63968</v>
      </c>
    </row>
    <row r="2702" spans="1:2" x14ac:dyDescent="0.2">
      <c r="A2702">
        <v>854733</v>
      </c>
      <c r="B2702" t="s">
        <v>63968</v>
      </c>
    </row>
    <row r="2703" spans="1:2" x14ac:dyDescent="0.2">
      <c r="A2703">
        <v>890001</v>
      </c>
      <c r="B2703" t="s">
        <v>63968</v>
      </c>
    </row>
    <row r="2704" spans="1:2" x14ac:dyDescent="0.2">
      <c r="A2704">
        <v>960724</v>
      </c>
      <c r="B2704" t="s">
        <v>63968</v>
      </c>
    </row>
    <row r="2705" spans="1:2" x14ac:dyDescent="0.2">
      <c r="A2705">
        <v>854162</v>
      </c>
      <c r="B2705" t="s">
        <v>63968</v>
      </c>
    </row>
    <row r="2706" spans="1:2" x14ac:dyDescent="0.2">
      <c r="A2706">
        <v>864374</v>
      </c>
      <c r="B2706" t="s">
        <v>63968</v>
      </c>
    </row>
    <row r="2707" spans="1:2" x14ac:dyDescent="0.2">
      <c r="A2707">
        <v>883285</v>
      </c>
      <c r="B2707" t="s">
        <v>63968</v>
      </c>
    </row>
    <row r="2708" spans="1:2" x14ac:dyDescent="0.2">
      <c r="A2708">
        <v>920033</v>
      </c>
      <c r="B2708" t="s">
        <v>63968</v>
      </c>
    </row>
    <row r="2709" spans="1:2" x14ac:dyDescent="0.2">
      <c r="A2709">
        <v>923993</v>
      </c>
      <c r="B2709" t="s">
        <v>63968</v>
      </c>
    </row>
    <row r="2710" spans="1:2" x14ac:dyDescent="0.2">
      <c r="A2710">
        <v>933950</v>
      </c>
      <c r="B2710" t="s">
        <v>63968</v>
      </c>
    </row>
    <row r="2711" spans="1:2" x14ac:dyDescent="0.2">
      <c r="A2711">
        <v>940186</v>
      </c>
      <c r="B2711" t="s">
        <v>63968</v>
      </c>
    </row>
    <row r="2712" spans="1:2" x14ac:dyDescent="0.2">
      <c r="A2712">
        <v>943410</v>
      </c>
      <c r="B2712" t="s">
        <v>63968</v>
      </c>
    </row>
    <row r="2713" spans="1:2" x14ac:dyDescent="0.2">
      <c r="A2713" t="s">
        <v>64549</v>
      </c>
      <c r="B2713" t="s">
        <v>63968</v>
      </c>
    </row>
    <row r="2714" spans="1:2" x14ac:dyDescent="0.2">
      <c r="A2714" t="s">
        <v>64541</v>
      </c>
      <c r="B2714" t="s">
        <v>63968</v>
      </c>
    </row>
    <row r="2715" spans="1:2" x14ac:dyDescent="0.2">
      <c r="A2715" t="s">
        <v>64550</v>
      </c>
      <c r="B2715" t="s">
        <v>63968</v>
      </c>
    </row>
    <row r="2716" spans="1:2" x14ac:dyDescent="0.2">
      <c r="A2716">
        <v>853818</v>
      </c>
      <c r="B2716" t="s">
        <v>63968</v>
      </c>
    </row>
    <row r="2717" spans="1:2" x14ac:dyDescent="0.2">
      <c r="A2717" t="s">
        <v>64551</v>
      </c>
      <c r="B2717" t="s">
        <v>63968</v>
      </c>
    </row>
    <row r="2718" spans="1:2" x14ac:dyDescent="0.2">
      <c r="A2718">
        <v>880076</v>
      </c>
      <c r="B2718" t="s">
        <v>63968</v>
      </c>
    </row>
    <row r="2719" spans="1:2" x14ac:dyDescent="0.2">
      <c r="A2719" t="s">
        <v>64552</v>
      </c>
      <c r="B2719" t="s">
        <v>63968</v>
      </c>
    </row>
    <row r="2720" spans="1:2" x14ac:dyDescent="0.2">
      <c r="A2720" t="s">
        <v>64553</v>
      </c>
      <c r="B2720" t="s">
        <v>63968</v>
      </c>
    </row>
    <row r="2721" spans="1:2" x14ac:dyDescent="0.2">
      <c r="A2721">
        <v>910703</v>
      </c>
      <c r="B2721" t="s">
        <v>63968</v>
      </c>
    </row>
    <row r="2722" spans="1:2" x14ac:dyDescent="0.2">
      <c r="A2722">
        <v>923006</v>
      </c>
      <c r="B2722" t="s">
        <v>63968</v>
      </c>
    </row>
    <row r="2723" spans="1:2" x14ac:dyDescent="0.2">
      <c r="A2723">
        <v>931257</v>
      </c>
      <c r="B2723" t="s">
        <v>63968</v>
      </c>
    </row>
    <row r="2724" spans="1:2" x14ac:dyDescent="0.2">
      <c r="A2724">
        <v>950211</v>
      </c>
      <c r="B2724" t="s">
        <v>63968</v>
      </c>
    </row>
    <row r="2725" spans="1:2" x14ac:dyDescent="0.2">
      <c r="A2725">
        <v>813132</v>
      </c>
      <c r="B2725" t="s">
        <v>63968</v>
      </c>
    </row>
    <row r="2726" spans="1:2" x14ac:dyDescent="0.2">
      <c r="A2726">
        <v>824123</v>
      </c>
      <c r="B2726" t="s">
        <v>63968</v>
      </c>
    </row>
    <row r="2727" spans="1:2" x14ac:dyDescent="0.2">
      <c r="A2727">
        <v>840897</v>
      </c>
      <c r="B2727" t="s">
        <v>63968</v>
      </c>
    </row>
    <row r="2728" spans="1:2" x14ac:dyDescent="0.2">
      <c r="A2728">
        <v>844339</v>
      </c>
      <c r="B2728" t="s">
        <v>63968</v>
      </c>
    </row>
    <row r="2729" spans="1:2" x14ac:dyDescent="0.2">
      <c r="A2729">
        <v>870457</v>
      </c>
      <c r="B2729" t="s">
        <v>63968</v>
      </c>
    </row>
    <row r="2730" spans="1:2" x14ac:dyDescent="0.2">
      <c r="A2730">
        <v>903837</v>
      </c>
      <c r="B2730" t="s">
        <v>63968</v>
      </c>
    </row>
    <row r="2731" spans="1:2" x14ac:dyDescent="0.2">
      <c r="A2731">
        <v>934803</v>
      </c>
      <c r="B2731" t="s">
        <v>63968</v>
      </c>
    </row>
    <row r="2732" spans="1:2" x14ac:dyDescent="0.2">
      <c r="A2732">
        <v>960081</v>
      </c>
      <c r="B2732" t="s">
        <v>63968</v>
      </c>
    </row>
    <row r="2733" spans="1:2" x14ac:dyDescent="0.2">
      <c r="A2733">
        <v>960248</v>
      </c>
      <c r="B2733" t="s">
        <v>63968</v>
      </c>
    </row>
    <row r="2734" spans="1:2" x14ac:dyDescent="0.2">
      <c r="A2734">
        <v>980939</v>
      </c>
      <c r="B2734" t="s">
        <v>63968</v>
      </c>
    </row>
    <row r="2735" spans="1:2" x14ac:dyDescent="0.2">
      <c r="A2735">
        <v>990814</v>
      </c>
      <c r="B2735" t="s">
        <v>63968</v>
      </c>
    </row>
    <row r="2736" spans="1:2" x14ac:dyDescent="0.2">
      <c r="A2736" s="429" t="s">
        <v>64520</v>
      </c>
      <c r="B2736" t="s">
        <v>63968</v>
      </c>
    </row>
    <row r="2737" spans="1:2" x14ac:dyDescent="0.2">
      <c r="A2737">
        <v>814347</v>
      </c>
      <c r="B2737" t="s">
        <v>63968</v>
      </c>
    </row>
    <row r="2738" spans="1:2" x14ac:dyDescent="0.2">
      <c r="A2738">
        <v>823307</v>
      </c>
      <c r="B2738" t="s">
        <v>63968</v>
      </c>
    </row>
    <row r="2739" spans="1:2" x14ac:dyDescent="0.2">
      <c r="A2739">
        <v>850440</v>
      </c>
      <c r="B2739" t="s">
        <v>63968</v>
      </c>
    </row>
    <row r="2740" spans="1:2" x14ac:dyDescent="0.2">
      <c r="A2740">
        <v>853627</v>
      </c>
      <c r="B2740" t="s">
        <v>63968</v>
      </c>
    </row>
    <row r="2741" spans="1:2" x14ac:dyDescent="0.2">
      <c r="A2741">
        <v>853628</v>
      </c>
      <c r="B2741" t="s">
        <v>63968</v>
      </c>
    </row>
    <row r="2742" spans="1:2" x14ac:dyDescent="0.2">
      <c r="A2742" t="s">
        <v>64551</v>
      </c>
      <c r="B2742" t="s">
        <v>63968</v>
      </c>
    </row>
    <row r="2743" spans="1:2" x14ac:dyDescent="0.2">
      <c r="A2743">
        <v>890179</v>
      </c>
      <c r="B2743" t="s">
        <v>63968</v>
      </c>
    </row>
    <row r="2744" spans="1:2" x14ac:dyDescent="0.2">
      <c r="A2744">
        <v>894375</v>
      </c>
      <c r="B2744" t="s">
        <v>63968</v>
      </c>
    </row>
    <row r="2745" spans="1:2" x14ac:dyDescent="0.2">
      <c r="A2745" t="s">
        <v>64554</v>
      </c>
      <c r="B2745" t="s">
        <v>63968</v>
      </c>
    </row>
    <row r="2746" spans="1:2" x14ac:dyDescent="0.2">
      <c r="A2746">
        <v>940510</v>
      </c>
      <c r="B2746" t="s">
        <v>63968</v>
      </c>
    </row>
    <row r="2747" spans="1:2" x14ac:dyDescent="0.2">
      <c r="A2747">
        <v>950188</v>
      </c>
      <c r="B2747" t="s">
        <v>63968</v>
      </c>
    </row>
    <row r="2748" spans="1:2" x14ac:dyDescent="0.2">
      <c r="A2748">
        <v>843424</v>
      </c>
      <c r="B2748" t="s">
        <v>63968</v>
      </c>
    </row>
    <row r="2749" spans="1:2" x14ac:dyDescent="0.2">
      <c r="A2749">
        <v>863468</v>
      </c>
      <c r="B2749" t="s">
        <v>63968</v>
      </c>
    </row>
    <row r="2750" spans="1:2" x14ac:dyDescent="0.2">
      <c r="A2750">
        <v>901176</v>
      </c>
      <c r="B2750" t="s">
        <v>63968</v>
      </c>
    </row>
    <row r="2751" spans="1:2" x14ac:dyDescent="0.2">
      <c r="A2751">
        <v>901178</v>
      </c>
      <c r="B2751" t="s">
        <v>63968</v>
      </c>
    </row>
    <row r="2752" spans="1:2" x14ac:dyDescent="0.2">
      <c r="A2752">
        <v>881313</v>
      </c>
      <c r="B2752" t="s">
        <v>63968</v>
      </c>
    </row>
    <row r="2753" spans="1:2" x14ac:dyDescent="0.2">
      <c r="A2753">
        <v>904001</v>
      </c>
      <c r="B2753" t="s">
        <v>63968</v>
      </c>
    </row>
    <row r="2754" spans="1:2" x14ac:dyDescent="0.2">
      <c r="A2754">
        <v>910272</v>
      </c>
      <c r="B2754" t="s">
        <v>63968</v>
      </c>
    </row>
    <row r="2755" spans="1:2" x14ac:dyDescent="0.2">
      <c r="A2755">
        <v>920696</v>
      </c>
      <c r="B2755" t="s">
        <v>63968</v>
      </c>
    </row>
    <row r="2756" spans="1:2" x14ac:dyDescent="0.2">
      <c r="A2756">
        <v>950995</v>
      </c>
      <c r="B2756" t="s">
        <v>63968</v>
      </c>
    </row>
    <row r="2757" spans="1:2" x14ac:dyDescent="0.2">
      <c r="A2757">
        <v>667514</v>
      </c>
      <c r="B2757" t="s">
        <v>63968</v>
      </c>
    </row>
    <row r="2758" spans="1:2" x14ac:dyDescent="0.2">
      <c r="A2758" t="s">
        <v>64528</v>
      </c>
      <c r="B2758" t="s">
        <v>63968</v>
      </c>
    </row>
    <row r="2759" spans="1:2" x14ac:dyDescent="0.2">
      <c r="A2759" t="s">
        <v>64555</v>
      </c>
      <c r="B2759" t="s">
        <v>63968</v>
      </c>
    </row>
    <row r="2760" spans="1:2" x14ac:dyDescent="0.2">
      <c r="A2760" t="s">
        <v>64550</v>
      </c>
      <c r="B2760" t="s">
        <v>63968</v>
      </c>
    </row>
    <row r="2761" spans="1:2" x14ac:dyDescent="0.2">
      <c r="A2761">
        <v>824122</v>
      </c>
      <c r="B2761" t="s">
        <v>63968</v>
      </c>
    </row>
    <row r="2762" spans="1:2" x14ac:dyDescent="0.2">
      <c r="A2762">
        <v>824194</v>
      </c>
      <c r="B2762" t="s">
        <v>63968</v>
      </c>
    </row>
    <row r="2763" spans="1:2" x14ac:dyDescent="0.2">
      <c r="A2763" s="429" t="s">
        <v>64531</v>
      </c>
      <c r="B2763" t="s">
        <v>63968</v>
      </c>
    </row>
    <row r="2764" spans="1:2" x14ac:dyDescent="0.2">
      <c r="A2764">
        <v>844290</v>
      </c>
      <c r="B2764" t="s">
        <v>63968</v>
      </c>
    </row>
    <row r="2765" spans="1:2" x14ac:dyDescent="0.2">
      <c r="A2765">
        <v>860479</v>
      </c>
      <c r="B2765" t="s">
        <v>63968</v>
      </c>
    </row>
    <row r="2766" spans="1:2" x14ac:dyDescent="0.2">
      <c r="A2766">
        <v>893494</v>
      </c>
      <c r="B2766" t="s">
        <v>63968</v>
      </c>
    </row>
    <row r="2767" spans="1:2" x14ac:dyDescent="0.2">
      <c r="A2767">
        <v>911424</v>
      </c>
      <c r="B2767" t="s">
        <v>63968</v>
      </c>
    </row>
    <row r="2768" spans="1:2" x14ac:dyDescent="0.2">
      <c r="A2768">
        <v>911425</v>
      </c>
      <c r="B2768" t="s">
        <v>63968</v>
      </c>
    </row>
    <row r="2769" spans="1:2" x14ac:dyDescent="0.2">
      <c r="A2769">
        <v>970665</v>
      </c>
      <c r="B2769" t="s">
        <v>63968</v>
      </c>
    </row>
    <row r="2770" spans="1:2" x14ac:dyDescent="0.2">
      <c r="A2770" t="s">
        <v>64556</v>
      </c>
      <c r="B2770" t="s">
        <v>63968</v>
      </c>
    </row>
    <row r="2771" spans="1:2" x14ac:dyDescent="0.2">
      <c r="A2771">
        <v>813133</v>
      </c>
      <c r="B2771" t="s">
        <v>63968</v>
      </c>
    </row>
    <row r="2772" spans="1:2" x14ac:dyDescent="0.2">
      <c r="A2772">
        <v>900598</v>
      </c>
      <c r="B2772" t="s">
        <v>63968</v>
      </c>
    </row>
    <row r="2773" spans="1:2" x14ac:dyDescent="0.2">
      <c r="A2773">
        <v>933400</v>
      </c>
      <c r="B2773" t="s">
        <v>63968</v>
      </c>
    </row>
    <row r="2774" spans="1:2" x14ac:dyDescent="0.2">
      <c r="A2774">
        <v>666340</v>
      </c>
      <c r="B2774" t="s">
        <v>63968</v>
      </c>
    </row>
    <row r="2775" spans="1:2" x14ac:dyDescent="0.2">
      <c r="A2775" t="s">
        <v>64557</v>
      </c>
      <c r="B2775" t="s">
        <v>63968</v>
      </c>
    </row>
    <row r="2776" spans="1:2" x14ac:dyDescent="0.2">
      <c r="A2776">
        <v>823003</v>
      </c>
      <c r="B2776" t="s">
        <v>63968</v>
      </c>
    </row>
    <row r="2777" spans="1:2" x14ac:dyDescent="0.2">
      <c r="A2777" t="s">
        <v>64558</v>
      </c>
      <c r="B2777" t="s">
        <v>63968</v>
      </c>
    </row>
    <row r="2778" spans="1:2" x14ac:dyDescent="0.2">
      <c r="A2778">
        <v>860373</v>
      </c>
      <c r="B2778" t="s">
        <v>63968</v>
      </c>
    </row>
    <row r="2779" spans="1:2" x14ac:dyDescent="0.2">
      <c r="A2779">
        <v>894434</v>
      </c>
      <c r="B2779" t="s">
        <v>63968</v>
      </c>
    </row>
    <row r="2780" spans="1:2" x14ac:dyDescent="0.2">
      <c r="A2780">
        <v>910263</v>
      </c>
      <c r="B2780" t="s">
        <v>63968</v>
      </c>
    </row>
    <row r="2781" spans="1:2" x14ac:dyDescent="0.2">
      <c r="A2781">
        <v>923994</v>
      </c>
      <c r="B2781" t="s">
        <v>63968</v>
      </c>
    </row>
    <row r="2782" spans="1:2" x14ac:dyDescent="0.2">
      <c r="A2782" t="s">
        <v>64559</v>
      </c>
      <c r="B2782" t="s">
        <v>63968</v>
      </c>
    </row>
    <row r="2783" spans="1:2" x14ac:dyDescent="0.2">
      <c r="A2783">
        <v>930426</v>
      </c>
      <c r="B2783" t="s">
        <v>63968</v>
      </c>
    </row>
    <row r="2784" spans="1:2" x14ac:dyDescent="0.2">
      <c r="A2784">
        <v>970972</v>
      </c>
      <c r="B2784" t="s">
        <v>63968</v>
      </c>
    </row>
    <row r="2785" spans="1:2" x14ac:dyDescent="0.2">
      <c r="A2785">
        <v>803867</v>
      </c>
      <c r="B2785" t="s">
        <v>63968</v>
      </c>
    </row>
    <row r="2786" spans="1:2" x14ac:dyDescent="0.2">
      <c r="A2786">
        <v>813230</v>
      </c>
      <c r="B2786" t="s">
        <v>63968</v>
      </c>
    </row>
    <row r="2787" spans="1:2" x14ac:dyDescent="0.2">
      <c r="A2787">
        <v>824430</v>
      </c>
      <c r="B2787" t="s">
        <v>63968</v>
      </c>
    </row>
    <row r="2788" spans="1:2" x14ac:dyDescent="0.2">
      <c r="A2788">
        <v>870471</v>
      </c>
      <c r="B2788" t="s">
        <v>63968</v>
      </c>
    </row>
    <row r="2789" spans="1:2" x14ac:dyDescent="0.2">
      <c r="A2789">
        <v>871315</v>
      </c>
      <c r="B2789" t="s">
        <v>63968</v>
      </c>
    </row>
    <row r="2790" spans="1:2" x14ac:dyDescent="0.2">
      <c r="A2790">
        <v>673767</v>
      </c>
      <c r="B2790" t="s">
        <v>63968</v>
      </c>
    </row>
    <row r="2791" spans="1:2" x14ac:dyDescent="0.2">
      <c r="A2791">
        <v>863351</v>
      </c>
      <c r="B2791" t="s">
        <v>63968</v>
      </c>
    </row>
    <row r="2792" spans="1:2" x14ac:dyDescent="0.2">
      <c r="A2792">
        <v>865422</v>
      </c>
      <c r="B2792" t="s">
        <v>63968</v>
      </c>
    </row>
    <row r="2793" spans="1:2" x14ac:dyDescent="0.2">
      <c r="A2793">
        <v>883567</v>
      </c>
      <c r="B2793" t="s">
        <v>63968</v>
      </c>
    </row>
    <row r="2794" spans="1:2" x14ac:dyDescent="0.2">
      <c r="A2794" t="s">
        <v>64560</v>
      </c>
      <c r="B2794" t="s">
        <v>63968</v>
      </c>
    </row>
    <row r="2795" spans="1:2" x14ac:dyDescent="0.2">
      <c r="A2795">
        <v>923886</v>
      </c>
      <c r="B2795" t="s">
        <v>63968</v>
      </c>
    </row>
    <row r="2796" spans="1:2" x14ac:dyDescent="0.2">
      <c r="A2796">
        <v>943259</v>
      </c>
      <c r="B2796" t="s">
        <v>63968</v>
      </c>
    </row>
    <row r="2797" spans="1:2" x14ac:dyDescent="0.2">
      <c r="A2797">
        <v>666348</v>
      </c>
      <c r="B2797" t="s">
        <v>63968</v>
      </c>
    </row>
    <row r="2798" spans="1:2" x14ac:dyDescent="0.2">
      <c r="A2798" t="s">
        <v>64561</v>
      </c>
      <c r="B2798" t="s">
        <v>63968</v>
      </c>
    </row>
    <row r="2799" spans="1:2" x14ac:dyDescent="0.2">
      <c r="A2799">
        <v>834280</v>
      </c>
      <c r="B2799" t="s">
        <v>63968</v>
      </c>
    </row>
    <row r="2800" spans="1:2" x14ac:dyDescent="0.2">
      <c r="A2800" t="s">
        <v>64562</v>
      </c>
      <c r="B2800" t="s">
        <v>63968</v>
      </c>
    </row>
    <row r="2801" spans="1:2" x14ac:dyDescent="0.2">
      <c r="A2801">
        <v>863363</v>
      </c>
      <c r="B2801" t="s">
        <v>63968</v>
      </c>
    </row>
    <row r="2802" spans="1:2" x14ac:dyDescent="0.2">
      <c r="A2802">
        <v>924004</v>
      </c>
      <c r="B2802" t="s">
        <v>63968</v>
      </c>
    </row>
    <row r="2803" spans="1:2" x14ac:dyDescent="0.2">
      <c r="A2803">
        <v>931151</v>
      </c>
      <c r="B2803" t="s">
        <v>63968</v>
      </c>
    </row>
    <row r="2804" spans="1:2" x14ac:dyDescent="0.2">
      <c r="A2804">
        <v>824121</v>
      </c>
      <c r="B2804" t="s">
        <v>63968</v>
      </c>
    </row>
    <row r="2805" spans="1:2" x14ac:dyDescent="0.2">
      <c r="A2805">
        <v>833242</v>
      </c>
      <c r="B2805" t="s">
        <v>63968</v>
      </c>
    </row>
    <row r="2806" spans="1:2" x14ac:dyDescent="0.2">
      <c r="A2806">
        <v>923471</v>
      </c>
      <c r="B2806" t="s">
        <v>63968</v>
      </c>
    </row>
    <row r="2807" spans="1:2" x14ac:dyDescent="0.2">
      <c r="A2807">
        <v>940930</v>
      </c>
      <c r="B2807" t="s">
        <v>63968</v>
      </c>
    </row>
    <row r="2808" spans="1:2" x14ac:dyDescent="0.2">
      <c r="A2808">
        <v>840227</v>
      </c>
      <c r="B2808" t="s">
        <v>63968</v>
      </c>
    </row>
    <row r="2809" spans="1:2" x14ac:dyDescent="0.2">
      <c r="A2809">
        <v>844365</v>
      </c>
      <c r="B2809" t="s">
        <v>63968</v>
      </c>
    </row>
    <row r="2810" spans="1:2" x14ac:dyDescent="0.2">
      <c r="A2810">
        <v>873708</v>
      </c>
      <c r="B2810" t="s">
        <v>63968</v>
      </c>
    </row>
    <row r="2811" spans="1:2" x14ac:dyDescent="0.2">
      <c r="A2811">
        <v>894054</v>
      </c>
      <c r="B2811" t="s">
        <v>63968</v>
      </c>
    </row>
    <row r="2812" spans="1:2" x14ac:dyDescent="0.2">
      <c r="A2812">
        <v>666240</v>
      </c>
      <c r="B2812" t="s">
        <v>63968</v>
      </c>
    </row>
    <row r="2813" spans="1:2" x14ac:dyDescent="0.2">
      <c r="A2813" t="s">
        <v>64525</v>
      </c>
      <c r="B2813" t="s">
        <v>63968</v>
      </c>
    </row>
    <row r="2814" spans="1:2" x14ac:dyDescent="0.2">
      <c r="A2814">
        <v>903004</v>
      </c>
      <c r="B2814" t="s">
        <v>63968</v>
      </c>
    </row>
    <row r="2815" spans="1:2" x14ac:dyDescent="0.2">
      <c r="A2815">
        <v>931324</v>
      </c>
      <c r="B2815" t="s">
        <v>63968</v>
      </c>
    </row>
    <row r="2816" spans="1:2" x14ac:dyDescent="0.2">
      <c r="A2816">
        <v>673157</v>
      </c>
      <c r="B2816" t="s">
        <v>63968</v>
      </c>
    </row>
    <row r="2817" spans="1:2" x14ac:dyDescent="0.2">
      <c r="A2817" t="s">
        <v>64563</v>
      </c>
      <c r="B2817" t="s">
        <v>63968</v>
      </c>
    </row>
    <row r="2818" spans="1:2" x14ac:dyDescent="0.2">
      <c r="A2818">
        <v>843983</v>
      </c>
      <c r="B2818" t="s">
        <v>63968</v>
      </c>
    </row>
    <row r="2819" spans="1:2" x14ac:dyDescent="0.2">
      <c r="A2819">
        <v>880212</v>
      </c>
      <c r="B2819" t="s">
        <v>63968</v>
      </c>
    </row>
    <row r="2820" spans="1:2" x14ac:dyDescent="0.2">
      <c r="A2820">
        <v>880913</v>
      </c>
      <c r="B2820" t="s">
        <v>63968</v>
      </c>
    </row>
    <row r="2821" spans="1:2" x14ac:dyDescent="0.2">
      <c r="A2821">
        <v>930268</v>
      </c>
      <c r="B2821" t="s">
        <v>63968</v>
      </c>
    </row>
    <row r="2822" spans="1:2" x14ac:dyDescent="0.2">
      <c r="A2822">
        <v>674506</v>
      </c>
      <c r="B2822" t="s">
        <v>63968</v>
      </c>
    </row>
    <row r="2823" spans="1:2" x14ac:dyDescent="0.2">
      <c r="A2823">
        <v>883984</v>
      </c>
      <c r="B2823" t="s">
        <v>63968</v>
      </c>
    </row>
    <row r="2824" spans="1:2" x14ac:dyDescent="0.2">
      <c r="A2824">
        <v>903075</v>
      </c>
      <c r="B2824" t="s">
        <v>63968</v>
      </c>
    </row>
    <row r="2825" spans="1:2" x14ac:dyDescent="0.2">
      <c r="A2825">
        <v>935166</v>
      </c>
      <c r="B2825" t="s">
        <v>63968</v>
      </c>
    </row>
    <row r="2826" spans="1:2" x14ac:dyDescent="0.2">
      <c r="A2826">
        <v>672642</v>
      </c>
      <c r="B2826" t="s">
        <v>63968</v>
      </c>
    </row>
    <row r="2827" spans="1:2" x14ac:dyDescent="0.2">
      <c r="A2827">
        <v>672643</v>
      </c>
      <c r="B2827" t="s">
        <v>63968</v>
      </c>
    </row>
    <row r="2828" spans="1:2" x14ac:dyDescent="0.2">
      <c r="A2828">
        <v>673155</v>
      </c>
      <c r="B2828" t="s">
        <v>63968</v>
      </c>
    </row>
    <row r="2829" spans="1:2" x14ac:dyDescent="0.2">
      <c r="A2829">
        <v>673156</v>
      </c>
      <c r="B2829" t="s">
        <v>63968</v>
      </c>
    </row>
    <row r="2830" spans="1:2" x14ac:dyDescent="0.2">
      <c r="A2830" t="s">
        <v>64564</v>
      </c>
      <c r="B2830" t="s">
        <v>63968</v>
      </c>
    </row>
    <row r="2831" spans="1:2" x14ac:dyDescent="0.2">
      <c r="A2831" t="s">
        <v>64565</v>
      </c>
      <c r="B2831" t="s">
        <v>63968</v>
      </c>
    </row>
    <row r="2832" spans="1:2" x14ac:dyDescent="0.2">
      <c r="A2832">
        <v>843028</v>
      </c>
      <c r="B2832" t="s">
        <v>63968</v>
      </c>
    </row>
    <row r="2833" spans="1:2" x14ac:dyDescent="0.2">
      <c r="A2833" t="s">
        <v>64566</v>
      </c>
      <c r="B2833" t="s">
        <v>63968</v>
      </c>
    </row>
    <row r="2834" spans="1:2" x14ac:dyDescent="0.2">
      <c r="A2834">
        <v>864518</v>
      </c>
      <c r="B2834" t="s">
        <v>63968</v>
      </c>
    </row>
    <row r="2835" spans="1:2" x14ac:dyDescent="0.2">
      <c r="A2835">
        <v>864920</v>
      </c>
      <c r="B2835" t="s">
        <v>63968</v>
      </c>
    </row>
    <row r="2836" spans="1:2" x14ac:dyDescent="0.2">
      <c r="A2836">
        <v>883444</v>
      </c>
      <c r="B2836" t="s">
        <v>63968</v>
      </c>
    </row>
    <row r="2837" spans="1:2" x14ac:dyDescent="0.2">
      <c r="A2837">
        <v>884622</v>
      </c>
      <c r="B2837" t="s">
        <v>63968</v>
      </c>
    </row>
    <row r="2838" spans="1:2" x14ac:dyDescent="0.2">
      <c r="A2838">
        <v>893913</v>
      </c>
      <c r="B2838" t="s">
        <v>63968</v>
      </c>
    </row>
    <row r="2839" spans="1:2" x14ac:dyDescent="0.2">
      <c r="A2839">
        <v>933085</v>
      </c>
      <c r="B2839" t="s">
        <v>63968</v>
      </c>
    </row>
    <row r="2840" spans="1:2" x14ac:dyDescent="0.2">
      <c r="A2840">
        <v>950458</v>
      </c>
      <c r="B2840" t="s">
        <v>63968</v>
      </c>
    </row>
    <row r="2841" spans="1:2" x14ac:dyDescent="0.2">
      <c r="A2841">
        <v>804281</v>
      </c>
      <c r="B2841" t="s">
        <v>63968</v>
      </c>
    </row>
    <row r="2842" spans="1:2" x14ac:dyDescent="0.2">
      <c r="A2842">
        <v>813382</v>
      </c>
      <c r="B2842" t="s">
        <v>63968</v>
      </c>
    </row>
    <row r="2843" spans="1:2" x14ac:dyDescent="0.2">
      <c r="A2843">
        <v>823755</v>
      </c>
      <c r="B2843" t="s">
        <v>63968</v>
      </c>
    </row>
    <row r="2844" spans="1:2" x14ac:dyDescent="0.2">
      <c r="A2844">
        <v>843157</v>
      </c>
      <c r="B2844" t="s">
        <v>63968</v>
      </c>
    </row>
    <row r="2845" spans="1:2" x14ac:dyDescent="0.2">
      <c r="A2845">
        <v>843172</v>
      </c>
      <c r="B2845" t="s">
        <v>63968</v>
      </c>
    </row>
    <row r="2846" spans="1:2" x14ac:dyDescent="0.2">
      <c r="A2846">
        <v>874094</v>
      </c>
      <c r="B2846" t="s">
        <v>63968</v>
      </c>
    </row>
    <row r="2847" spans="1:2" x14ac:dyDescent="0.2">
      <c r="A2847">
        <v>881544</v>
      </c>
      <c r="B2847" t="s">
        <v>63968</v>
      </c>
    </row>
    <row r="2848" spans="1:2" x14ac:dyDescent="0.2">
      <c r="A2848">
        <v>924694</v>
      </c>
      <c r="B2848" t="s">
        <v>63968</v>
      </c>
    </row>
    <row r="2849" spans="1:2" x14ac:dyDescent="0.2">
      <c r="A2849">
        <v>980898</v>
      </c>
      <c r="B2849" t="s">
        <v>63968</v>
      </c>
    </row>
    <row r="2850" spans="1:2" x14ac:dyDescent="0.2">
      <c r="A2850" t="s">
        <v>64567</v>
      </c>
      <c r="B2850" t="s">
        <v>63968</v>
      </c>
    </row>
    <row r="2851" spans="1:2" x14ac:dyDescent="0.2">
      <c r="A2851">
        <v>823444</v>
      </c>
      <c r="B2851" t="s">
        <v>63968</v>
      </c>
    </row>
    <row r="2852" spans="1:2" x14ac:dyDescent="0.2">
      <c r="A2852">
        <v>840698</v>
      </c>
      <c r="B2852" t="s">
        <v>63968</v>
      </c>
    </row>
    <row r="2853" spans="1:2" x14ac:dyDescent="0.2">
      <c r="A2853">
        <v>850597</v>
      </c>
      <c r="B2853" t="s">
        <v>63968</v>
      </c>
    </row>
    <row r="2854" spans="1:2" x14ac:dyDescent="0.2">
      <c r="A2854">
        <v>854035</v>
      </c>
      <c r="B2854" t="s">
        <v>63968</v>
      </c>
    </row>
    <row r="2855" spans="1:2" x14ac:dyDescent="0.2">
      <c r="A2855">
        <v>861255</v>
      </c>
      <c r="B2855" t="s">
        <v>63968</v>
      </c>
    </row>
    <row r="2856" spans="1:2" x14ac:dyDescent="0.2">
      <c r="A2856">
        <v>864690</v>
      </c>
      <c r="B2856" t="s">
        <v>63968</v>
      </c>
    </row>
    <row r="2857" spans="1:2" x14ac:dyDescent="0.2">
      <c r="A2857">
        <v>891091</v>
      </c>
      <c r="B2857" t="s">
        <v>63968</v>
      </c>
    </row>
    <row r="2858" spans="1:2" x14ac:dyDescent="0.2">
      <c r="A2858">
        <v>901369</v>
      </c>
      <c r="B2858" t="s">
        <v>63968</v>
      </c>
    </row>
    <row r="2859" spans="1:2" x14ac:dyDescent="0.2">
      <c r="A2859">
        <v>914070</v>
      </c>
      <c r="B2859" t="s">
        <v>63968</v>
      </c>
    </row>
    <row r="2860" spans="1:2" x14ac:dyDescent="0.2">
      <c r="A2860">
        <v>930998</v>
      </c>
      <c r="B2860" t="s">
        <v>63968</v>
      </c>
    </row>
    <row r="2861" spans="1:2" x14ac:dyDescent="0.2">
      <c r="A2861">
        <v>666906</v>
      </c>
      <c r="B2861" t="s">
        <v>63968</v>
      </c>
    </row>
    <row r="2862" spans="1:2" x14ac:dyDescent="0.2">
      <c r="A2862">
        <v>671400</v>
      </c>
      <c r="B2862" t="s">
        <v>63968</v>
      </c>
    </row>
    <row r="2863" spans="1:2" x14ac:dyDescent="0.2">
      <c r="A2863">
        <v>860362</v>
      </c>
      <c r="B2863" t="s">
        <v>63968</v>
      </c>
    </row>
    <row r="2864" spans="1:2" x14ac:dyDescent="0.2">
      <c r="A2864">
        <v>914534</v>
      </c>
      <c r="B2864" t="s">
        <v>63968</v>
      </c>
    </row>
    <row r="2865" spans="1:2" x14ac:dyDescent="0.2">
      <c r="A2865">
        <v>920042</v>
      </c>
      <c r="B2865" t="s">
        <v>63968</v>
      </c>
    </row>
    <row r="2866" spans="1:2" x14ac:dyDescent="0.2">
      <c r="A2866">
        <v>930146</v>
      </c>
      <c r="B2866" t="s">
        <v>63968</v>
      </c>
    </row>
    <row r="2867" spans="1:2" x14ac:dyDescent="0.2">
      <c r="A2867">
        <v>341130</v>
      </c>
      <c r="B2867" t="s">
        <v>63968</v>
      </c>
    </row>
    <row r="2868" spans="1:2" x14ac:dyDescent="0.2">
      <c r="A2868" s="429" t="s">
        <v>64568</v>
      </c>
      <c r="B2868" t="s">
        <v>63968</v>
      </c>
    </row>
    <row r="2869" spans="1:2" x14ac:dyDescent="0.2">
      <c r="A2869" t="s">
        <v>64569</v>
      </c>
      <c r="B2869" t="s">
        <v>63968</v>
      </c>
    </row>
    <row r="2870" spans="1:2" x14ac:dyDescent="0.2">
      <c r="A2870">
        <v>814161</v>
      </c>
      <c r="B2870" t="s">
        <v>63968</v>
      </c>
    </row>
    <row r="2871" spans="1:2" x14ac:dyDescent="0.2">
      <c r="A2871" t="s">
        <v>64570</v>
      </c>
      <c r="B2871" t="s">
        <v>63968</v>
      </c>
    </row>
    <row r="2872" spans="1:2" x14ac:dyDescent="0.2">
      <c r="A2872">
        <v>840532</v>
      </c>
      <c r="B2872" t="s">
        <v>63968</v>
      </c>
    </row>
    <row r="2873" spans="1:2" x14ac:dyDescent="0.2">
      <c r="A2873">
        <v>841064</v>
      </c>
      <c r="B2873" t="s">
        <v>63968</v>
      </c>
    </row>
    <row r="2874" spans="1:2" x14ac:dyDescent="0.2">
      <c r="A2874">
        <v>843991</v>
      </c>
      <c r="B2874" t="s">
        <v>63968</v>
      </c>
    </row>
    <row r="2875" spans="1:2" x14ac:dyDescent="0.2">
      <c r="A2875">
        <v>844340</v>
      </c>
      <c r="B2875" t="s">
        <v>63968</v>
      </c>
    </row>
    <row r="2876" spans="1:2" x14ac:dyDescent="0.2">
      <c r="A2876">
        <v>844688</v>
      </c>
      <c r="B2876" t="s">
        <v>63968</v>
      </c>
    </row>
    <row r="2877" spans="1:2" x14ac:dyDescent="0.2">
      <c r="A2877" t="s">
        <v>64571</v>
      </c>
      <c r="B2877" t="s">
        <v>63968</v>
      </c>
    </row>
    <row r="2878" spans="1:2" x14ac:dyDescent="0.2">
      <c r="A2878">
        <v>850866</v>
      </c>
      <c r="B2878" t="s">
        <v>63968</v>
      </c>
    </row>
    <row r="2879" spans="1:2" x14ac:dyDescent="0.2">
      <c r="A2879">
        <v>851139</v>
      </c>
      <c r="B2879" t="s">
        <v>63968</v>
      </c>
    </row>
    <row r="2880" spans="1:2" x14ac:dyDescent="0.2">
      <c r="A2880">
        <v>851412</v>
      </c>
      <c r="B2880" t="s">
        <v>63968</v>
      </c>
    </row>
    <row r="2881" spans="1:2" x14ac:dyDescent="0.2">
      <c r="A2881">
        <v>861348</v>
      </c>
      <c r="B2881" t="s">
        <v>63968</v>
      </c>
    </row>
    <row r="2882" spans="1:2" x14ac:dyDescent="0.2">
      <c r="A2882">
        <v>863424</v>
      </c>
      <c r="B2882" t="s">
        <v>63968</v>
      </c>
    </row>
    <row r="2883" spans="1:2" x14ac:dyDescent="0.2">
      <c r="A2883" t="s">
        <v>64572</v>
      </c>
      <c r="B2883" t="s">
        <v>63968</v>
      </c>
    </row>
    <row r="2884" spans="1:2" x14ac:dyDescent="0.2">
      <c r="A2884">
        <v>870250</v>
      </c>
      <c r="B2884" t="s">
        <v>63968</v>
      </c>
    </row>
    <row r="2885" spans="1:2" x14ac:dyDescent="0.2">
      <c r="A2885" t="s">
        <v>64573</v>
      </c>
      <c r="B2885" t="s">
        <v>63968</v>
      </c>
    </row>
    <row r="2886" spans="1:2" x14ac:dyDescent="0.2">
      <c r="A2886">
        <v>880949</v>
      </c>
      <c r="B2886" t="s">
        <v>63968</v>
      </c>
    </row>
    <row r="2887" spans="1:2" x14ac:dyDescent="0.2">
      <c r="A2887">
        <v>881085</v>
      </c>
      <c r="B2887" t="s">
        <v>63968</v>
      </c>
    </row>
    <row r="2888" spans="1:2" x14ac:dyDescent="0.2">
      <c r="A2888">
        <v>883419</v>
      </c>
      <c r="B2888" t="s">
        <v>63968</v>
      </c>
    </row>
    <row r="2889" spans="1:2" x14ac:dyDescent="0.2">
      <c r="A2889">
        <v>893037</v>
      </c>
      <c r="B2889" t="s">
        <v>63968</v>
      </c>
    </row>
    <row r="2890" spans="1:2" x14ac:dyDescent="0.2">
      <c r="A2890">
        <v>894300</v>
      </c>
      <c r="B2890" t="s">
        <v>63968</v>
      </c>
    </row>
    <row r="2891" spans="1:2" x14ac:dyDescent="0.2">
      <c r="A2891">
        <v>894490</v>
      </c>
      <c r="B2891" t="s">
        <v>63968</v>
      </c>
    </row>
    <row r="2892" spans="1:2" x14ac:dyDescent="0.2">
      <c r="A2892">
        <v>900205</v>
      </c>
      <c r="B2892" t="s">
        <v>63968</v>
      </c>
    </row>
    <row r="2893" spans="1:2" x14ac:dyDescent="0.2">
      <c r="A2893">
        <v>903012</v>
      </c>
      <c r="B2893" t="s">
        <v>63968</v>
      </c>
    </row>
    <row r="2894" spans="1:2" x14ac:dyDescent="0.2">
      <c r="A2894">
        <v>903736</v>
      </c>
      <c r="B2894" t="s">
        <v>63968</v>
      </c>
    </row>
    <row r="2895" spans="1:2" x14ac:dyDescent="0.2">
      <c r="A2895">
        <v>910267</v>
      </c>
      <c r="B2895" t="s">
        <v>63968</v>
      </c>
    </row>
    <row r="2896" spans="1:2" x14ac:dyDescent="0.2">
      <c r="A2896">
        <v>913264</v>
      </c>
      <c r="B2896" t="s">
        <v>63968</v>
      </c>
    </row>
    <row r="2897" spans="1:2" x14ac:dyDescent="0.2">
      <c r="A2897">
        <v>924416</v>
      </c>
      <c r="B2897" t="s">
        <v>63968</v>
      </c>
    </row>
    <row r="2898" spans="1:2" x14ac:dyDescent="0.2">
      <c r="A2898">
        <v>933153</v>
      </c>
      <c r="B2898" t="s">
        <v>63968</v>
      </c>
    </row>
    <row r="2899" spans="1:2" x14ac:dyDescent="0.2">
      <c r="A2899">
        <v>933829</v>
      </c>
      <c r="B2899" t="s">
        <v>63968</v>
      </c>
    </row>
    <row r="2900" spans="1:2" x14ac:dyDescent="0.2">
      <c r="A2900">
        <v>970449</v>
      </c>
      <c r="B2900" t="s">
        <v>63968</v>
      </c>
    </row>
    <row r="2901" spans="1:2" x14ac:dyDescent="0.2">
      <c r="A2901">
        <v>980649</v>
      </c>
      <c r="B2901" t="s">
        <v>63968</v>
      </c>
    </row>
    <row r="2902" spans="1:2" x14ac:dyDescent="0.2">
      <c r="A2902" t="s">
        <v>64574</v>
      </c>
      <c r="B2902" t="s">
        <v>63968</v>
      </c>
    </row>
    <row r="2903" spans="1:2" x14ac:dyDescent="0.2">
      <c r="A2903">
        <v>803421</v>
      </c>
      <c r="B2903" t="s">
        <v>63968</v>
      </c>
    </row>
    <row r="2904" spans="1:2" x14ac:dyDescent="0.2">
      <c r="A2904">
        <v>813477</v>
      </c>
      <c r="B2904" t="s">
        <v>63968</v>
      </c>
    </row>
    <row r="2905" spans="1:2" x14ac:dyDescent="0.2">
      <c r="A2905">
        <v>814142</v>
      </c>
      <c r="B2905" t="s">
        <v>63968</v>
      </c>
    </row>
    <row r="2906" spans="1:2" x14ac:dyDescent="0.2">
      <c r="A2906" t="s">
        <v>64575</v>
      </c>
      <c r="B2906" t="s">
        <v>63968</v>
      </c>
    </row>
    <row r="2907" spans="1:2" x14ac:dyDescent="0.2">
      <c r="A2907">
        <v>850847</v>
      </c>
      <c r="B2907" t="s">
        <v>63968</v>
      </c>
    </row>
    <row r="2908" spans="1:2" x14ac:dyDescent="0.2">
      <c r="A2908">
        <v>870068</v>
      </c>
      <c r="B2908" t="s">
        <v>63968</v>
      </c>
    </row>
    <row r="2909" spans="1:2" x14ac:dyDescent="0.2">
      <c r="A2909">
        <v>880030</v>
      </c>
      <c r="B2909" t="s">
        <v>63968</v>
      </c>
    </row>
    <row r="2910" spans="1:2" x14ac:dyDescent="0.2">
      <c r="A2910">
        <v>893771</v>
      </c>
      <c r="B2910" t="s">
        <v>63968</v>
      </c>
    </row>
    <row r="2911" spans="1:2" x14ac:dyDescent="0.2">
      <c r="A2911">
        <v>901212</v>
      </c>
      <c r="B2911" t="s">
        <v>63968</v>
      </c>
    </row>
    <row r="2912" spans="1:2" x14ac:dyDescent="0.2">
      <c r="A2912">
        <v>923279</v>
      </c>
      <c r="B2912" t="s">
        <v>63968</v>
      </c>
    </row>
    <row r="2913" spans="1:2" x14ac:dyDescent="0.2">
      <c r="A2913">
        <v>934910</v>
      </c>
      <c r="B2913" t="s">
        <v>63968</v>
      </c>
    </row>
    <row r="2914" spans="1:2" x14ac:dyDescent="0.2">
      <c r="A2914">
        <v>960093</v>
      </c>
      <c r="B2914" t="s">
        <v>63968</v>
      </c>
    </row>
    <row r="2915" spans="1:2" x14ac:dyDescent="0.2">
      <c r="A2915" t="s">
        <v>64576</v>
      </c>
      <c r="B2915" t="s">
        <v>63968</v>
      </c>
    </row>
    <row r="2916" spans="1:2" x14ac:dyDescent="0.2">
      <c r="A2916" t="s">
        <v>64577</v>
      </c>
      <c r="B2916" t="s">
        <v>63968</v>
      </c>
    </row>
    <row r="2917" spans="1:2" x14ac:dyDescent="0.2">
      <c r="A2917">
        <v>980936</v>
      </c>
      <c r="B2917" t="s">
        <v>63968</v>
      </c>
    </row>
    <row r="2918" spans="1:2" x14ac:dyDescent="0.2">
      <c r="A2918" t="s">
        <v>64578</v>
      </c>
      <c r="B2918" t="s">
        <v>63968</v>
      </c>
    </row>
    <row r="2919" spans="1:2" x14ac:dyDescent="0.2">
      <c r="A2919">
        <v>823060</v>
      </c>
      <c r="B2919" t="s">
        <v>63968</v>
      </c>
    </row>
    <row r="2920" spans="1:2" x14ac:dyDescent="0.2">
      <c r="A2920">
        <v>823549</v>
      </c>
      <c r="B2920" t="s">
        <v>63968</v>
      </c>
    </row>
    <row r="2921" spans="1:2" x14ac:dyDescent="0.2">
      <c r="A2921">
        <v>854150</v>
      </c>
      <c r="B2921" t="s">
        <v>63968</v>
      </c>
    </row>
    <row r="2922" spans="1:2" x14ac:dyDescent="0.2">
      <c r="A2922">
        <v>883214</v>
      </c>
      <c r="B2922" t="s">
        <v>63968</v>
      </c>
    </row>
    <row r="2923" spans="1:2" x14ac:dyDescent="0.2">
      <c r="A2923" t="s">
        <v>64579</v>
      </c>
      <c r="B2923" t="s">
        <v>63968</v>
      </c>
    </row>
    <row r="2924" spans="1:2" x14ac:dyDescent="0.2">
      <c r="A2924">
        <v>900484</v>
      </c>
      <c r="B2924" t="s">
        <v>63968</v>
      </c>
    </row>
    <row r="2925" spans="1:2" x14ac:dyDescent="0.2">
      <c r="A2925" t="s">
        <v>64580</v>
      </c>
      <c r="B2925" t="s">
        <v>63968</v>
      </c>
    </row>
    <row r="2926" spans="1:2" x14ac:dyDescent="0.2">
      <c r="A2926">
        <v>934281</v>
      </c>
      <c r="B2926" t="s">
        <v>63968</v>
      </c>
    </row>
    <row r="2927" spans="1:2" x14ac:dyDescent="0.2">
      <c r="A2927">
        <v>950026</v>
      </c>
      <c r="B2927" t="s">
        <v>63968</v>
      </c>
    </row>
    <row r="2928" spans="1:2" x14ac:dyDescent="0.2">
      <c r="A2928" t="s">
        <v>64581</v>
      </c>
      <c r="B2928" t="s">
        <v>63968</v>
      </c>
    </row>
    <row r="2929" spans="1:2" x14ac:dyDescent="0.2">
      <c r="A2929" t="s">
        <v>64582</v>
      </c>
      <c r="B2929" t="s">
        <v>63968</v>
      </c>
    </row>
    <row r="2930" spans="1:2" x14ac:dyDescent="0.2">
      <c r="A2930">
        <v>853902</v>
      </c>
      <c r="B2930" t="s">
        <v>63968</v>
      </c>
    </row>
    <row r="2931" spans="1:2" x14ac:dyDescent="0.2">
      <c r="A2931">
        <v>854127</v>
      </c>
      <c r="B2931" t="s">
        <v>63968</v>
      </c>
    </row>
    <row r="2932" spans="1:2" x14ac:dyDescent="0.2">
      <c r="A2932" t="s">
        <v>64583</v>
      </c>
      <c r="B2932" t="s">
        <v>63968</v>
      </c>
    </row>
    <row r="2933" spans="1:2" x14ac:dyDescent="0.2">
      <c r="A2933" t="s">
        <v>64584</v>
      </c>
      <c r="B2933" t="s">
        <v>63968</v>
      </c>
    </row>
    <row r="2934" spans="1:2" x14ac:dyDescent="0.2">
      <c r="A2934">
        <v>873172</v>
      </c>
      <c r="B2934" t="s">
        <v>63968</v>
      </c>
    </row>
    <row r="2935" spans="1:2" x14ac:dyDescent="0.2">
      <c r="A2935" t="s">
        <v>64585</v>
      </c>
      <c r="B2935" t="s">
        <v>63968</v>
      </c>
    </row>
    <row r="2936" spans="1:2" x14ac:dyDescent="0.2">
      <c r="A2936">
        <v>901106</v>
      </c>
      <c r="B2936" t="s">
        <v>63968</v>
      </c>
    </row>
    <row r="2937" spans="1:2" x14ac:dyDescent="0.2">
      <c r="A2937">
        <v>903982</v>
      </c>
      <c r="B2937" t="s">
        <v>63968</v>
      </c>
    </row>
    <row r="2938" spans="1:2" x14ac:dyDescent="0.2">
      <c r="A2938">
        <v>903992</v>
      </c>
      <c r="B2938" t="s">
        <v>63968</v>
      </c>
    </row>
    <row r="2939" spans="1:2" x14ac:dyDescent="0.2">
      <c r="A2939">
        <v>930014</v>
      </c>
      <c r="B2939" t="s">
        <v>63968</v>
      </c>
    </row>
    <row r="2940" spans="1:2" x14ac:dyDescent="0.2">
      <c r="A2940" t="s">
        <v>64586</v>
      </c>
      <c r="B2940" t="s">
        <v>63968</v>
      </c>
    </row>
    <row r="2941" spans="1:2" x14ac:dyDescent="0.2">
      <c r="A2941" t="s">
        <v>64587</v>
      </c>
      <c r="B2941" t="s">
        <v>63968</v>
      </c>
    </row>
    <row r="2942" spans="1:2" x14ac:dyDescent="0.2">
      <c r="A2942" t="s">
        <v>64588</v>
      </c>
      <c r="B2942" t="s">
        <v>63968</v>
      </c>
    </row>
    <row r="2943" spans="1:2" x14ac:dyDescent="0.2">
      <c r="A2943">
        <v>833189</v>
      </c>
      <c r="B2943" t="s">
        <v>63968</v>
      </c>
    </row>
    <row r="2944" spans="1:2" x14ac:dyDescent="0.2">
      <c r="A2944">
        <v>844240</v>
      </c>
      <c r="B2944" t="s">
        <v>63968</v>
      </c>
    </row>
    <row r="2945" spans="1:2" x14ac:dyDescent="0.2">
      <c r="A2945">
        <v>874160</v>
      </c>
      <c r="B2945" t="s">
        <v>63968</v>
      </c>
    </row>
    <row r="2946" spans="1:2" x14ac:dyDescent="0.2">
      <c r="A2946">
        <v>881337</v>
      </c>
      <c r="B2946" t="s">
        <v>63968</v>
      </c>
    </row>
    <row r="2947" spans="1:2" x14ac:dyDescent="0.2">
      <c r="A2947">
        <v>900923</v>
      </c>
      <c r="B2947" t="s">
        <v>63968</v>
      </c>
    </row>
    <row r="2948" spans="1:2" x14ac:dyDescent="0.2">
      <c r="A2948" t="s">
        <v>64576</v>
      </c>
      <c r="B2948" t="s">
        <v>63968</v>
      </c>
    </row>
    <row r="2949" spans="1:2" x14ac:dyDescent="0.2">
      <c r="A2949">
        <v>970110</v>
      </c>
      <c r="B2949" t="s">
        <v>63968</v>
      </c>
    </row>
    <row r="2950" spans="1:2" x14ac:dyDescent="0.2">
      <c r="A2950">
        <v>970499</v>
      </c>
      <c r="B2950" t="s">
        <v>63968</v>
      </c>
    </row>
    <row r="2951" spans="1:2" x14ac:dyDescent="0.2">
      <c r="A2951">
        <v>990400</v>
      </c>
      <c r="B2951" t="s">
        <v>63968</v>
      </c>
    </row>
    <row r="2952" spans="1:2" x14ac:dyDescent="0.2">
      <c r="A2952" t="s">
        <v>64589</v>
      </c>
      <c r="B2952" t="s">
        <v>63968</v>
      </c>
    </row>
    <row r="2953" spans="1:2" x14ac:dyDescent="0.2">
      <c r="A2953">
        <v>342706</v>
      </c>
      <c r="B2953" t="s">
        <v>63968</v>
      </c>
    </row>
    <row r="2954" spans="1:2" x14ac:dyDescent="0.2">
      <c r="A2954">
        <v>813744</v>
      </c>
      <c r="B2954" t="s">
        <v>63968</v>
      </c>
    </row>
    <row r="2955" spans="1:2" x14ac:dyDescent="0.2">
      <c r="A2955">
        <v>823887</v>
      </c>
      <c r="B2955" t="s">
        <v>63968</v>
      </c>
    </row>
    <row r="2956" spans="1:2" x14ac:dyDescent="0.2">
      <c r="A2956">
        <v>844047</v>
      </c>
      <c r="B2956" t="s">
        <v>63968</v>
      </c>
    </row>
    <row r="2957" spans="1:2" x14ac:dyDescent="0.2">
      <c r="A2957">
        <v>863566</v>
      </c>
      <c r="B2957" t="s">
        <v>63968</v>
      </c>
    </row>
    <row r="2958" spans="1:2" x14ac:dyDescent="0.2">
      <c r="A2958">
        <v>930291</v>
      </c>
      <c r="B2958" t="s">
        <v>63968</v>
      </c>
    </row>
    <row r="2959" spans="1:2" x14ac:dyDescent="0.2">
      <c r="A2959">
        <v>990972</v>
      </c>
      <c r="B2959" t="s">
        <v>63968</v>
      </c>
    </row>
    <row r="2960" spans="1:2" x14ac:dyDescent="0.2">
      <c r="A2960">
        <v>854629</v>
      </c>
      <c r="B2960" t="s">
        <v>63968</v>
      </c>
    </row>
    <row r="2961" spans="1:2" x14ac:dyDescent="0.2">
      <c r="A2961">
        <v>894640</v>
      </c>
      <c r="B2961" t="s">
        <v>63968</v>
      </c>
    </row>
    <row r="2962" spans="1:2" x14ac:dyDescent="0.2">
      <c r="A2962" t="s">
        <v>64590</v>
      </c>
      <c r="B2962" t="s">
        <v>63968</v>
      </c>
    </row>
    <row r="2963" spans="1:2" x14ac:dyDescent="0.2">
      <c r="A2963">
        <v>903994</v>
      </c>
      <c r="B2963" t="s">
        <v>63968</v>
      </c>
    </row>
    <row r="2964" spans="1:2" x14ac:dyDescent="0.2">
      <c r="A2964">
        <v>911106</v>
      </c>
      <c r="B2964" t="s">
        <v>63968</v>
      </c>
    </row>
    <row r="2965" spans="1:2" x14ac:dyDescent="0.2">
      <c r="A2965">
        <v>920578</v>
      </c>
      <c r="B2965" t="s">
        <v>63968</v>
      </c>
    </row>
    <row r="2966" spans="1:2" x14ac:dyDescent="0.2">
      <c r="A2966">
        <v>931171</v>
      </c>
      <c r="B2966" t="s">
        <v>63968</v>
      </c>
    </row>
    <row r="2967" spans="1:2" x14ac:dyDescent="0.2">
      <c r="A2967">
        <v>934318</v>
      </c>
      <c r="B2967" t="s">
        <v>63968</v>
      </c>
    </row>
    <row r="2968" spans="1:2" x14ac:dyDescent="0.2">
      <c r="A2968" t="s">
        <v>64591</v>
      </c>
      <c r="B2968" t="s">
        <v>63968</v>
      </c>
    </row>
    <row r="2969" spans="1:2" x14ac:dyDescent="0.2">
      <c r="A2969">
        <v>813594</v>
      </c>
      <c r="B2969" t="s">
        <v>63968</v>
      </c>
    </row>
    <row r="2970" spans="1:2" x14ac:dyDescent="0.2">
      <c r="A2970">
        <v>834327</v>
      </c>
      <c r="B2970" t="s">
        <v>63968</v>
      </c>
    </row>
    <row r="2971" spans="1:2" x14ac:dyDescent="0.2">
      <c r="A2971">
        <v>870739</v>
      </c>
      <c r="B2971" t="s">
        <v>63968</v>
      </c>
    </row>
    <row r="2972" spans="1:2" x14ac:dyDescent="0.2">
      <c r="A2972" t="s">
        <v>64592</v>
      </c>
      <c r="B2972" t="s">
        <v>63968</v>
      </c>
    </row>
    <row r="2973" spans="1:2" x14ac:dyDescent="0.2">
      <c r="A2973">
        <v>890369</v>
      </c>
      <c r="B2973" t="s">
        <v>63968</v>
      </c>
    </row>
    <row r="2974" spans="1:2" x14ac:dyDescent="0.2">
      <c r="A2974">
        <v>920652</v>
      </c>
      <c r="B2974" t="s">
        <v>63968</v>
      </c>
    </row>
    <row r="2975" spans="1:2" x14ac:dyDescent="0.2">
      <c r="A2975" t="s">
        <v>64593</v>
      </c>
      <c r="B2975" t="s">
        <v>63968</v>
      </c>
    </row>
    <row r="2976" spans="1:2" x14ac:dyDescent="0.2">
      <c r="A2976" t="s">
        <v>64594</v>
      </c>
      <c r="B2976" t="s">
        <v>63968</v>
      </c>
    </row>
    <row r="2977" spans="1:2" x14ac:dyDescent="0.2">
      <c r="A2977" t="s">
        <v>64595</v>
      </c>
      <c r="B2977" t="s">
        <v>63968</v>
      </c>
    </row>
    <row r="2978" spans="1:2" x14ac:dyDescent="0.2">
      <c r="A2978">
        <v>850398</v>
      </c>
      <c r="B2978" t="s">
        <v>63968</v>
      </c>
    </row>
    <row r="2979" spans="1:2" x14ac:dyDescent="0.2">
      <c r="A2979">
        <v>854238</v>
      </c>
      <c r="B2979" t="s">
        <v>63968</v>
      </c>
    </row>
    <row r="2980" spans="1:2" x14ac:dyDescent="0.2">
      <c r="A2980" t="s">
        <v>64596</v>
      </c>
      <c r="B2980" t="s">
        <v>63968</v>
      </c>
    </row>
    <row r="2981" spans="1:2" x14ac:dyDescent="0.2">
      <c r="A2981" s="429" t="s">
        <v>64597</v>
      </c>
      <c r="B2981" t="s">
        <v>63968</v>
      </c>
    </row>
    <row r="2982" spans="1:2" x14ac:dyDescent="0.2">
      <c r="A2982">
        <v>900358</v>
      </c>
      <c r="B2982" t="s">
        <v>63968</v>
      </c>
    </row>
    <row r="2983" spans="1:2" x14ac:dyDescent="0.2">
      <c r="A2983">
        <v>920925</v>
      </c>
      <c r="B2983" t="s">
        <v>63968</v>
      </c>
    </row>
    <row r="2984" spans="1:2" x14ac:dyDescent="0.2">
      <c r="A2984">
        <v>990535</v>
      </c>
      <c r="B2984" t="s">
        <v>63968</v>
      </c>
    </row>
    <row r="2985" spans="1:2" x14ac:dyDescent="0.2">
      <c r="A2985" t="s">
        <v>64598</v>
      </c>
      <c r="B2985" t="s">
        <v>63968</v>
      </c>
    </row>
    <row r="2986" spans="1:2" x14ac:dyDescent="0.2">
      <c r="A2986" t="s">
        <v>64599</v>
      </c>
      <c r="B2986" t="s">
        <v>63968</v>
      </c>
    </row>
    <row r="2987" spans="1:2" x14ac:dyDescent="0.2">
      <c r="A2987" t="s">
        <v>64600</v>
      </c>
      <c r="B2987" t="s">
        <v>63968</v>
      </c>
    </row>
    <row r="2988" spans="1:2" x14ac:dyDescent="0.2">
      <c r="A2988">
        <v>803756</v>
      </c>
      <c r="B2988" t="s">
        <v>63968</v>
      </c>
    </row>
    <row r="2989" spans="1:2" x14ac:dyDescent="0.2">
      <c r="A2989">
        <v>823630</v>
      </c>
      <c r="B2989" t="s">
        <v>63968</v>
      </c>
    </row>
    <row r="2990" spans="1:2" x14ac:dyDescent="0.2">
      <c r="A2990" t="s">
        <v>64601</v>
      </c>
      <c r="B2990" t="s">
        <v>63968</v>
      </c>
    </row>
    <row r="2991" spans="1:2" x14ac:dyDescent="0.2">
      <c r="A2991">
        <v>863067</v>
      </c>
      <c r="B2991" t="s">
        <v>63968</v>
      </c>
    </row>
    <row r="2992" spans="1:2" x14ac:dyDescent="0.2">
      <c r="A2992">
        <v>884075</v>
      </c>
      <c r="B2992" t="s">
        <v>63968</v>
      </c>
    </row>
    <row r="2993" spans="1:2" x14ac:dyDescent="0.2">
      <c r="A2993">
        <v>895011</v>
      </c>
      <c r="B2993" t="s">
        <v>63968</v>
      </c>
    </row>
    <row r="2994" spans="1:2" x14ac:dyDescent="0.2">
      <c r="A2994">
        <v>910149</v>
      </c>
      <c r="B2994" t="s">
        <v>63968</v>
      </c>
    </row>
    <row r="2995" spans="1:2" x14ac:dyDescent="0.2">
      <c r="A2995">
        <v>913334</v>
      </c>
      <c r="B2995" t="s">
        <v>63968</v>
      </c>
    </row>
    <row r="2996" spans="1:2" x14ac:dyDescent="0.2">
      <c r="A2996">
        <v>914007</v>
      </c>
      <c r="B2996" t="s">
        <v>63968</v>
      </c>
    </row>
    <row r="2997" spans="1:2" x14ac:dyDescent="0.2">
      <c r="A2997">
        <v>923169</v>
      </c>
      <c r="B2997" t="s">
        <v>63968</v>
      </c>
    </row>
    <row r="2998" spans="1:2" x14ac:dyDescent="0.2">
      <c r="A2998">
        <v>930729</v>
      </c>
      <c r="B2998" t="s">
        <v>63968</v>
      </c>
    </row>
    <row r="2999" spans="1:2" x14ac:dyDescent="0.2">
      <c r="A2999">
        <v>934234</v>
      </c>
      <c r="B2999" t="s">
        <v>63968</v>
      </c>
    </row>
    <row r="3000" spans="1:2" x14ac:dyDescent="0.2">
      <c r="A3000">
        <v>934235</v>
      </c>
      <c r="B3000" t="s">
        <v>63968</v>
      </c>
    </row>
    <row r="3001" spans="1:2" x14ac:dyDescent="0.2">
      <c r="A3001">
        <v>940602</v>
      </c>
      <c r="B3001" t="s">
        <v>63968</v>
      </c>
    </row>
    <row r="3002" spans="1:2" x14ac:dyDescent="0.2">
      <c r="A3002">
        <v>960353</v>
      </c>
      <c r="B3002" t="s">
        <v>63968</v>
      </c>
    </row>
    <row r="3003" spans="1:2" x14ac:dyDescent="0.2">
      <c r="A3003" t="s">
        <v>64576</v>
      </c>
      <c r="B3003" t="s">
        <v>63968</v>
      </c>
    </row>
    <row r="3004" spans="1:2" x14ac:dyDescent="0.2">
      <c r="A3004" t="s">
        <v>64602</v>
      </c>
      <c r="B3004" t="s">
        <v>63968</v>
      </c>
    </row>
    <row r="3005" spans="1:2" x14ac:dyDescent="0.2">
      <c r="A3005">
        <v>813084</v>
      </c>
      <c r="B3005" t="s">
        <v>63968</v>
      </c>
    </row>
    <row r="3006" spans="1:2" x14ac:dyDescent="0.2">
      <c r="A3006">
        <v>854190</v>
      </c>
      <c r="B3006" t="s">
        <v>63968</v>
      </c>
    </row>
    <row r="3007" spans="1:2" x14ac:dyDescent="0.2">
      <c r="A3007" t="s">
        <v>64603</v>
      </c>
      <c r="B3007" t="s">
        <v>63968</v>
      </c>
    </row>
    <row r="3008" spans="1:2" x14ac:dyDescent="0.2">
      <c r="A3008">
        <v>853126</v>
      </c>
      <c r="B3008" t="s">
        <v>63968</v>
      </c>
    </row>
    <row r="3009" spans="1:2" x14ac:dyDescent="0.2">
      <c r="A3009">
        <v>853431</v>
      </c>
      <c r="B3009" t="s">
        <v>63968</v>
      </c>
    </row>
    <row r="3010" spans="1:2" x14ac:dyDescent="0.2">
      <c r="A3010">
        <v>865060</v>
      </c>
      <c r="B3010" t="s">
        <v>63968</v>
      </c>
    </row>
    <row r="3011" spans="1:2" x14ac:dyDescent="0.2">
      <c r="A3011">
        <v>865467</v>
      </c>
      <c r="B3011" t="s">
        <v>63968</v>
      </c>
    </row>
    <row r="3012" spans="1:2" x14ac:dyDescent="0.2">
      <c r="A3012">
        <v>883637</v>
      </c>
      <c r="B3012" t="s">
        <v>63968</v>
      </c>
    </row>
    <row r="3013" spans="1:2" x14ac:dyDescent="0.2">
      <c r="A3013">
        <v>893786</v>
      </c>
      <c r="B3013" t="s">
        <v>63968</v>
      </c>
    </row>
    <row r="3014" spans="1:2" x14ac:dyDescent="0.2">
      <c r="A3014">
        <v>923564</v>
      </c>
      <c r="B3014" t="s">
        <v>63968</v>
      </c>
    </row>
    <row r="3015" spans="1:2" x14ac:dyDescent="0.2">
      <c r="A3015">
        <v>853510</v>
      </c>
      <c r="B3015" t="s">
        <v>63968</v>
      </c>
    </row>
    <row r="3016" spans="1:2" x14ac:dyDescent="0.2">
      <c r="A3016">
        <v>873279</v>
      </c>
      <c r="B3016" t="s">
        <v>63968</v>
      </c>
    </row>
    <row r="3017" spans="1:2" x14ac:dyDescent="0.2">
      <c r="A3017">
        <v>880473</v>
      </c>
      <c r="B3017" t="s">
        <v>63968</v>
      </c>
    </row>
    <row r="3018" spans="1:2" x14ac:dyDescent="0.2">
      <c r="A3018">
        <v>893519</v>
      </c>
      <c r="B3018" t="s">
        <v>63968</v>
      </c>
    </row>
    <row r="3019" spans="1:2" x14ac:dyDescent="0.2">
      <c r="A3019" t="s">
        <v>64604</v>
      </c>
      <c r="B3019" t="s">
        <v>63968</v>
      </c>
    </row>
    <row r="3020" spans="1:2" x14ac:dyDescent="0.2">
      <c r="A3020" t="s">
        <v>64581</v>
      </c>
      <c r="B3020" t="s">
        <v>63968</v>
      </c>
    </row>
    <row r="3021" spans="1:2" x14ac:dyDescent="0.2">
      <c r="A3021" t="s">
        <v>64605</v>
      </c>
      <c r="B3021" t="s">
        <v>63968</v>
      </c>
    </row>
    <row r="3022" spans="1:2" x14ac:dyDescent="0.2">
      <c r="A3022">
        <v>933235</v>
      </c>
      <c r="B3022" t="s">
        <v>63968</v>
      </c>
    </row>
    <row r="3023" spans="1:2" x14ac:dyDescent="0.2">
      <c r="A3023">
        <v>980299</v>
      </c>
      <c r="B3023" t="s">
        <v>63968</v>
      </c>
    </row>
    <row r="3024" spans="1:2" x14ac:dyDescent="0.2">
      <c r="A3024">
        <v>803114</v>
      </c>
      <c r="B3024" t="s">
        <v>63968</v>
      </c>
    </row>
    <row r="3025" spans="1:2" x14ac:dyDescent="0.2">
      <c r="A3025">
        <v>820382</v>
      </c>
      <c r="B3025" t="s">
        <v>63968</v>
      </c>
    </row>
    <row r="3026" spans="1:2" x14ac:dyDescent="0.2">
      <c r="A3026">
        <v>824261</v>
      </c>
      <c r="B3026" t="s">
        <v>63968</v>
      </c>
    </row>
    <row r="3027" spans="1:2" x14ac:dyDescent="0.2">
      <c r="A3027">
        <v>840437</v>
      </c>
      <c r="B3027" t="s">
        <v>63968</v>
      </c>
    </row>
    <row r="3028" spans="1:2" x14ac:dyDescent="0.2">
      <c r="A3028">
        <v>844542</v>
      </c>
      <c r="B3028" t="s">
        <v>63968</v>
      </c>
    </row>
    <row r="3029" spans="1:2" x14ac:dyDescent="0.2">
      <c r="A3029">
        <v>870534</v>
      </c>
      <c r="B3029" t="s">
        <v>63968</v>
      </c>
    </row>
    <row r="3030" spans="1:2" x14ac:dyDescent="0.2">
      <c r="A3030">
        <v>894678</v>
      </c>
      <c r="B3030" t="s">
        <v>63968</v>
      </c>
    </row>
    <row r="3031" spans="1:2" x14ac:dyDescent="0.2">
      <c r="A3031">
        <v>910482</v>
      </c>
      <c r="B3031" t="s">
        <v>63968</v>
      </c>
    </row>
    <row r="3032" spans="1:2" x14ac:dyDescent="0.2">
      <c r="A3032">
        <v>920960</v>
      </c>
      <c r="B3032" t="s">
        <v>63968</v>
      </c>
    </row>
    <row r="3033" spans="1:2" x14ac:dyDescent="0.2">
      <c r="A3033">
        <v>924684</v>
      </c>
      <c r="B3033" t="s">
        <v>63968</v>
      </c>
    </row>
    <row r="3034" spans="1:2" x14ac:dyDescent="0.2">
      <c r="A3034">
        <v>933462</v>
      </c>
      <c r="B3034" t="s">
        <v>63968</v>
      </c>
    </row>
    <row r="3035" spans="1:2" x14ac:dyDescent="0.2">
      <c r="A3035">
        <v>943398</v>
      </c>
      <c r="B3035" t="s">
        <v>63968</v>
      </c>
    </row>
    <row r="3036" spans="1:2" x14ac:dyDescent="0.2">
      <c r="A3036">
        <v>960422</v>
      </c>
      <c r="B3036" t="s">
        <v>63968</v>
      </c>
    </row>
    <row r="3037" spans="1:2" x14ac:dyDescent="0.2">
      <c r="A3037">
        <v>970917</v>
      </c>
      <c r="B3037" t="s">
        <v>63968</v>
      </c>
    </row>
    <row r="3038" spans="1:2" x14ac:dyDescent="0.2">
      <c r="A3038">
        <v>870663</v>
      </c>
      <c r="B3038" t="s">
        <v>63968</v>
      </c>
    </row>
    <row r="3039" spans="1:2" x14ac:dyDescent="0.2">
      <c r="A3039">
        <v>873844</v>
      </c>
      <c r="B3039" t="s">
        <v>63968</v>
      </c>
    </row>
    <row r="3040" spans="1:2" x14ac:dyDescent="0.2">
      <c r="A3040">
        <v>913267</v>
      </c>
      <c r="B3040" t="s">
        <v>63968</v>
      </c>
    </row>
    <row r="3041" spans="1:2" x14ac:dyDescent="0.2">
      <c r="A3041">
        <v>913407</v>
      </c>
      <c r="B3041" t="s">
        <v>63968</v>
      </c>
    </row>
    <row r="3042" spans="1:2" x14ac:dyDescent="0.2">
      <c r="A3042">
        <v>930018</v>
      </c>
      <c r="B3042" t="s">
        <v>63968</v>
      </c>
    </row>
    <row r="3043" spans="1:2" x14ac:dyDescent="0.2">
      <c r="A3043">
        <v>960439</v>
      </c>
      <c r="B3043" t="s">
        <v>63968</v>
      </c>
    </row>
    <row r="3044" spans="1:2" x14ac:dyDescent="0.2">
      <c r="A3044">
        <v>873569</v>
      </c>
      <c r="B3044" t="s">
        <v>63968</v>
      </c>
    </row>
    <row r="3045" spans="1:2" x14ac:dyDescent="0.2">
      <c r="A3045">
        <v>903430</v>
      </c>
      <c r="B3045" t="s">
        <v>63968</v>
      </c>
    </row>
    <row r="3046" spans="1:2" x14ac:dyDescent="0.2">
      <c r="A3046" t="s">
        <v>64606</v>
      </c>
      <c r="B3046" t="s">
        <v>63968</v>
      </c>
    </row>
    <row r="3047" spans="1:2" x14ac:dyDescent="0.2">
      <c r="A3047">
        <v>920783</v>
      </c>
      <c r="B3047" t="s">
        <v>63968</v>
      </c>
    </row>
    <row r="3048" spans="1:2" x14ac:dyDescent="0.2">
      <c r="A3048">
        <v>923665</v>
      </c>
      <c r="B3048" t="s">
        <v>63968</v>
      </c>
    </row>
    <row r="3049" spans="1:2" x14ac:dyDescent="0.2">
      <c r="A3049">
        <v>930267</v>
      </c>
      <c r="B3049" t="s">
        <v>63968</v>
      </c>
    </row>
    <row r="3050" spans="1:2" x14ac:dyDescent="0.2">
      <c r="A3050">
        <v>930933</v>
      </c>
      <c r="B3050" t="s">
        <v>63968</v>
      </c>
    </row>
    <row r="3051" spans="1:2" x14ac:dyDescent="0.2">
      <c r="A3051">
        <v>813246</v>
      </c>
      <c r="B3051" t="s">
        <v>63968</v>
      </c>
    </row>
    <row r="3052" spans="1:2" x14ac:dyDescent="0.2">
      <c r="A3052">
        <v>873879</v>
      </c>
      <c r="B3052" t="s">
        <v>63968</v>
      </c>
    </row>
    <row r="3053" spans="1:2" x14ac:dyDescent="0.2">
      <c r="A3053">
        <v>893023</v>
      </c>
      <c r="B3053" t="s">
        <v>63968</v>
      </c>
    </row>
    <row r="3054" spans="1:2" x14ac:dyDescent="0.2">
      <c r="A3054">
        <v>940444</v>
      </c>
      <c r="B3054" t="s">
        <v>63968</v>
      </c>
    </row>
    <row r="3055" spans="1:2" x14ac:dyDescent="0.2">
      <c r="A3055">
        <v>970084</v>
      </c>
      <c r="B3055" t="s">
        <v>63968</v>
      </c>
    </row>
    <row r="3056" spans="1:2" x14ac:dyDescent="0.2">
      <c r="A3056">
        <v>854012</v>
      </c>
      <c r="B3056" t="s">
        <v>63968</v>
      </c>
    </row>
    <row r="3057" spans="1:2" x14ac:dyDescent="0.2">
      <c r="A3057">
        <v>863757</v>
      </c>
      <c r="B3057" t="s">
        <v>63968</v>
      </c>
    </row>
    <row r="3058" spans="1:2" x14ac:dyDescent="0.2">
      <c r="A3058">
        <v>874517</v>
      </c>
      <c r="B3058" t="s">
        <v>63968</v>
      </c>
    </row>
    <row r="3059" spans="1:2" x14ac:dyDescent="0.2">
      <c r="A3059">
        <v>890394</v>
      </c>
      <c r="B3059" t="s">
        <v>63968</v>
      </c>
    </row>
    <row r="3060" spans="1:2" x14ac:dyDescent="0.2">
      <c r="A3060">
        <v>940386</v>
      </c>
      <c r="B3060" t="s">
        <v>63968</v>
      </c>
    </row>
    <row r="3061" spans="1:2" x14ac:dyDescent="0.2">
      <c r="A3061">
        <v>940935</v>
      </c>
      <c r="B3061" t="s">
        <v>63968</v>
      </c>
    </row>
    <row r="3062" spans="1:2" x14ac:dyDescent="0.2">
      <c r="A3062">
        <v>980609</v>
      </c>
      <c r="B3062" t="s">
        <v>63968</v>
      </c>
    </row>
    <row r="3063" spans="1:2" x14ac:dyDescent="0.2">
      <c r="A3063">
        <v>803331</v>
      </c>
      <c r="B3063" t="s">
        <v>63968</v>
      </c>
    </row>
    <row r="3064" spans="1:2" x14ac:dyDescent="0.2">
      <c r="A3064" t="s">
        <v>64607</v>
      </c>
      <c r="B3064" t="s">
        <v>63968</v>
      </c>
    </row>
    <row r="3065" spans="1:2" x14ac:dyDescent="0.2">
      <c r="A3065">
        <v>821208</v>
      </c>
      <c r="B3065" t="s">
        <v>63968</v>
      </c>
    </row>
    <row r="3066" spans="1:2" x14ac:dyDescent="0.2">
      <c r="A3066">
        <v>823292</v>
      </c>
      <c r="B3066" t="s">
        <v>63968</v>
      </c>
    </row>
    <row r="3067" spans="1:2" x14ac:dyDescent="0.2">
      <c r="A3067">
        <v>833886</v>
      </c>
      <c r="B3067" t="s">
        <v>63968</v>
      </c>
    </row>
    <row r="3068" spans="1:2" x14ac:dyDescent="0.2">
      <c r="A3068">
        <v>844332</v>
      </c>
      <c r="B3068" t="s">
        <v>63968</v>
      </c>
    </row>
    <row r="3069" spans="1:2" x14ac:dyDescent="0.2">
      <c r="A3069" t="s">
        <v>64608</v>
      </c>
      <c r="B3069" t="s">
        <v>63968</v>
      </c>
    </row>
    <row r="3070" spans="1:2" x14ac:dyDescent="0.2">
      <c r="A3070">
        <v>884276</v>
      </c>
      <c r="B3070" t="s">
        <v>63968</v>
      </c>
    </row>
    <row r="3071" spans="1:2" x14ac:dyDescent="0.2">
      <c r="A3071">
        <v>901316</v>
      </c>
      <c r="B3071" t="s">
        <v>63968</v>
      </c>
    </row>
    <row r="3072" spans="1:2" x14ac:dyDescent="0.2">
      <c r="A3072">
        <v>904556</v>
      </c>
      <c r="B3072" t="s">
        <v>63968</v>
      </c>
    </row>
    <row r="3073" spans="1:2" x14ac:dyDescent="0.2">
      <c r="A3073">
        <v>924990</v>
      </c>
      <c r="B3073" t="s">
        <v>63968</v>
      </c>
    </row>
    <row r="3074" spans="1:2" x14ac:dyDescent="0.2">
      <c r="A3074">
        <v>990967</v>
      </c>
      <c r="B3074" t="s">
        <v>63968</v>
      </c>
    </row>
    <row r="3075" spans="1:2" x14ac:dyDescent="0.2">
      <c r="A3075" t="s">
        <v>64609</v>
      </c>
      <c r="B3075" t="s">
        <v>63968</v>
      </c>
    </row>
    <row r="3076" spans="1:2" x14ac:dyDescent="0.2">
      <c r="A3076" t="s">
        <v>64610</v>
      </c>
      <c r="B3076" t="s">
        <v>63968</v>
      </c>
    </row>
    <row r="3077" spans="1:2" x14ac:dyDescent="0.2">
      <c r="A3077">
        <v>803530</v>
      </c>
      <c r="B3077" t="s">
        <v>63968</v>
      </c>
    </row>
    <row r="3078" spans="1:2" x14ac:dyDescent="0.2">
      <c r="A3078" t="s">
        <v>64611</v>
      </c>
      <c r="B3078" t="s">
        <v>63968</v>
      </c>
    </row>
    <row r="3079" spans="1:2" x14ac:dyDescent="0.2">
      <c r="A3079">
        <v>843941</v>
      </c>
      <c r="B3079" t="s">
        <v>63968</v>
      </c>
    </row>
    <row r="3080" spans="1:2" x14ac:dyDescent="0.2">
      <c r="A3080">
        <v>853078</v>
      </c>
      <c r="B3080" t="s">
        <v>63968</v>
      </c>
    </row>
    <row r="3081" spans="1:2" x14ac:dyDescent="0.2">
      <c r="A3081">
        <v>853080</v>
      </c>
      <c r="B3081" t="s">
        <v>63968</v>
      </c>
    </row>
    <row r="3082" spans="1:2" x14ac:dyDescent="0.2">
      <c r="A3082">
        <v>860610</v>
      </c>
      <c r="B3082" t="s">
        <v>63968</v>
      </c>
    </row>
    <row r="3083" spans="1:2" x14ac:dyDescent="0.2">
      <c r="A3083">
        <v>930672</v>
      </c>
      <c r="B3083" t="s">
        <v>63968</v>
      </c>
    </row>
    <row r="3084" spans="1:2" x14ac:dyDescent="0.2">
      <c r="A3084">
        <v>930673</v>
      </c>
      <c r="B3084" t="s">
        <v>63968</v>
      </c>
    </row>
    <row r="3085" spans="1:2" x14ac:dyDescent="0.2">
      <c r="A3085">
        <v>933403</v>
      </c>
      <c r="B3085" t="s">
        <v>63968</v>
      </c>
    </row>
    <row r="3086" spans="1:2" x14ac:dyDescent="0.2">
      <c r="A3086">
        <v>670913</v>
      </c>
      <c r="B3086" t="s">
        <v>63968</v>
      </c>
    </row>
    <row r="3087" spans="1:2" x14ac:dyDescent="0.2">
      <c r="A3087" t="s">
        <v>64612</v>
      </c>
      <c r="B3087" t="s">
        <v>63968</v>
      </c>
    </row>
    <row r="3088" spans="1:2" x14ac:dyDescent="0.2">
      <c r="A3088" t="s">
        <v>64613</v>
      </c>
      <c r="B3088" t="s">
        <v>63968</v>
      </c>
    </row>
    <row r="3089" spans="1:2" x14ac:dyDescent="0.2">
      <c r="A3089">
        <v>814363</v>
      </c>
      <c r="B3089" t="s">
        <v>63968</v>
      </c>
    </row>
    <row r="3090" spans="1:2" x14ac:dyDescent="0.2">
      <c r="A3090">
        <v>850143</v>
      </c>
      <c r="B3090" t="s">
        <v>63968</v>
      </c>
    </row>
    <row r="3091" spans="1:2" x14ac:dyDescent="0.2">
      <c r="A3091">
        <v>853817</v>
      </c>
      <c r="B3091" t="s">
        <v>63968</v>
      </c>
    </row>
    <row r="3092" spans="1:2" x14ac:dyDescent="0.2">
      <c r="A3092">
        <v>860612</v>
      </c>
      <c r="B3092" t="s">
        <v>63968</v>
      </c>
    </row>
    <row r="3093" spans="1:2" x14ac:dyDescent="0.2">
      <c r="A3093">
        <v>864228</v>
      </c>
      <c r="B3093" t="s">
        <v>63968</v>
      </c>
    </row>
    <row r="3094" spans="1:2" x14ac:dyDescent="0.2">
      <c r="A3094">
        <v>865434</v>
      </c>
      <c r="B3094" t="s">
        <v>63968</v>
      </c>
    </row>
    <row r="3095" spans="1:2" x14ac:dyDescent="0.2">
      <c r="A3095">
        <v>874851</v>
      </c>
      <c r="B3095" t="s">
        <v>63968</v>
      </c>
    </row>
    <row r="3096" spans="1:2" x14ac:dyDescent="0.2">
      <c r="A3096">
        <v>884497</v>
      </c>
      <c r="B3096" t="s">
        <v>63968</v>
      </c>
    </row>
    <row r="3097" spans="1:2" x14ac:dyDescent="0.2">
      <c r="A3097">
        <v>890389</v>
      </c>
      <c r="B3097" t="s">
        <v>63968</v>
      </c>
    </row>
    <row r="3098" spans="1:2" x14ac:dyDescent="0.2">
      <c r="A3098">
        <v>920168</v>
      </c>
      <c r="B3098" t="s">
        <v>63968</v>
      </c>
    </row>
    <row r="3099" spans="1:2" x14ac:dyDescent="0.2">
      <c r="A3099">
        <v>923463</v>
      </c>
      <c r="B3099" t="s">
        <v>63968</v>
      </c>
    </row>
    <row r="3100" spans="1:2" x14ac:dyDescent="0.2">
      <c r="A3100">
        <v>943042</v>
      </c>
      <c r="B3100" t="s">
        <v>63968</v>
      </c>
    </row>
    <row r="3101" spans="1:2" x14ac:dyDescent="0.2">
      <c r="A3101">
        <v>970137</v>
      </c>
      <c r="B3101" t="s">
        <v>63968</v>
      </c>
    </row>
    <row r="3102" spans="1:2" x14ac:dyDescent="0.2">
      <c r="A3102">
        <v>339626</v>
      </c>
      <c r="B3102" t="s">
        <v>63968</v>
      </c>
    </row>
    <row r="3103" spans="1:2" x14ac:dyDescent="0.2">
      <c r="A3103">
        <v>871430</v>
      </c>
      <c r="B3103" t="s">
        <v>63968</v>
      </c>
    </row>
    <row r="3104" spans="1:2" x14ac:dyDescent="0.2">
      <c r="A3104">
        <v>890763</v>
      </c>
      <c r="B3104" t="s">
        <v>63968</v>
      </c>
    </row>
    <row r="3105" spans="1:2" x14ac:dyDescent="0.2">
      <c r="A3105">
        <v>980869</v>
      </c>
      <c r="B3105" t="s">
        <v>63968</v>
      </c>
    </row>
    <row r="3106" spans="1:2" x14ac:dyDescent="0.2">
      <c r="A3106">
        <v>990847</v>
      </c>
      <c r="B3106" t="s">
        <v>63968</v>
      </c>
    </row>
    <row r="3107" spans="1:2" x14ac:dyDescent="0.2">
      <c r="A3107" t="s">
        <v>64614</v>
      </c>
      <c r="B3107" t="s">
        <v>63968</v>
      </c>
    </row>
    <row r="3108" spans="1:2" x14ac:dyDescent="0.2">
      <c r="A3108" t="s">
        <v>64615</v>
      </c>
      <c r="B3108" t="s">
        <v>63968</v>
      </c>
    </row>
    <row r="3109" spans="1:2" x14ac:dyDescent="0.2">
      <c r="A3109" t="s">
        <v>64616</v>
      </c>
      <c r="B3109" t="s">
        <v>63968</v>
      </c>
    </row>
    <row r="3110" spans="1:2" x14ac:dyDescent="0.2">
      <c r="A3110">
        <v>854028</v>
      </c>
      <c r="B3110" t="s">
        <v>63968</v>
      </c>
    </row>
    <row r="3111" spans="1:2" x14ac:dyDescent="0.2">
      <c r="A3111">
        <v>860042</v>
      </c>
      <c r="B3111" t="s">
        <v>63968</v>
      </c>
    </row>
    <row r="3112" spans="1:2" x14ac:dyDescent="0.2">
      <c r="A3112">
        <v>861433</v>
      </c>
      <c r="B3112" t="s">
        <v>63968</v>
      </c>
    </row>
    <row r="3113" spans="1:2" x14ac:dyDescent="0.2">
      <c r="A3113">
        <v>863326</v>
      </c>
      <c r="B3113" t="s">
        <v>63968</v>
      </c>
    </row>
    <row r="3114" spans="1:2" x14ac:dyDescent="0.2">
      <c r="A3114">
        <v>864040</v>
      </c>
      <c r="B3114" t="s">
        <v>63968</v>
      </c>
    </row>
    <row r="3115" spans="1:2" x14ac:dyDescent="0.2">
      <c r="A3115">
        <v>864618</v>
      </c>
      <c r="B3115" t="s">
        <v>63968</v>
      </c>
    </row>
    <row r="3116" spans="1:2" x14ac:dyDescent="0.2">
      <c r="A3116">
        <v>864978</v>
      </c>
      <c r="B3116" t="s">
        <v>63968</v>
      </c>
    </row>
    <row r="3117" spans="1:2" x14ac:dyDescent="0.2">
      <c r="A3117">
        <v>873524</v>
      </c>
      <c r="B3117" t="s">
        <v>63968</v>
      </c>
    </row>
    <row r="3118" spans="1:2" x14ac:dyDescent="0.2">
      <c r="A3118">
        <v>890190</v>
      </c>
      <c r="B3118" t="s">
        <v>63968</v>
      </c>
    </row>
    <row r="3119" spans="1:2" x14ac:dyDescent="0.2">
      <c r="A3119">
        <v>903887</v>
      </c>
      <c r="B3119" t="s">
        <v>63968</v>
      </c>
    </row>
    <row r="3120" spans="1:2" x14ac:dyDescent="0.2">
      <c r="A3120">
        <v>924420</v>
      </c>
      <c r="B3120" t="s">
        <v>63968</v>
      </c>
    </row>
    <row r="3121" spans="1:2" x14ac:dyDescent="0.2">
      <c r="A3121">
        <v>940266</v>
      </c>
      <c r="B3121" t="s">
        <v>63968</v>
      </c>
    </row>
    <row r="3122" spans="1:2" x14ac:dyDescent="0.2">
      <c r="A3122" t="s">
        <v>64617</v>
      </c>
      <c r="B3122" t="s">
        <v>63968</v>
      </c>
    </row>
    <row r="3123" spans="1:2" x14ac:dyDescent="0.2">
      <c r="A3123">
        <v>990743</v>
      </c>
      <c r="B3123" t="s">
        <v>63968</v>
      </c>
    </row>
    <row r="3124" spans="1:2" x14ac:dyDescent="0.2">
      <c r="A3124" t="s">
        <v>64618</v>
      </c>
      <c r="B3124" t="s">
        <v>63968</v>
      </c>
    </row>
    <row r="3125" spans="1:2" x14ac:dyDescent="0.2">
      <c r="A3125" t="s">
        <v>64619</v>
      </c>
      <c r="B3125" t="s">
        <v>63968</v>
      </c>
    </row>
    <row r="3126" spans="1:2" x14ac:dyDescent="0.2">
      <c r="A3126">
        <v>843461</v>
      </c>
      <c r="B3126" t="s">
        <v>63968</v>
      </c>
    </row>
    <row r="3127" spans="1:2" x14ac:dyDescent="0.2">
      <c r="A3127">
        <v>851367</v>
      </c>
      <c r="B3127" t="s">
        <v>63968</v>
      </c>
    </row>
    <row r="3128" spans="1:2" x14ac:dyDescent="0.2">
      <c r="A3128">
        <v>883618</v>
      </c>
      <c r="B3128" t="s">
        <v>63968</v>
      </c>
    </row>
    <row r="3129" spans="1:2" x14ac:dyDescent="0.2">
      <c r="A3129">
        <v>893217</v>
      </c>
      <c r="B3129" t="s">
        <v>63968</v>
      </c>
    </row>
    <row r="3130" spans="1:2" x14ac:dyDescent="0.2">
      <c r="A3130">
        <v>894956</v>
      </c>
      <c r="B3130" t="s">
        <v>63968</v>
      </c>
    </row>
    <row r="3131" spans="1:2" x14ac:dyDescent="0.2">
      <c r="A3131">
        <v>910423</v>
      </c>
      <c r="B3131" t="s">
        <v>63968</v>
      </c>
    </row>
    <row r="3132" spans="1:2" x14ac:dyDescent="0.2">
      <c r="A3132">
        <v>914409</v>
      </c>
      <c r="B3132" t="s">
        <v>63968</v>
      </c>
    </row>
    <row r="3133" spans="1:2" x14ac:dyDescent="0.2">
      <c r="A3133" t="s">
        <v>64620</v>
      </c>
      <c r="B3133" t="s">
        <v>63968</v>
      </c>
    </row>
    <row r="3134" spans="1:2" x14ac:dyDescent="0.2">
      <c r="A3134" t="s">
        <v>64621</v>
      </c>
      <c r="B3134" t="s">
        <v>63968</v>
      </c>
    </row>
    <row r="3135" spans="1:2" x14ac:dyDescent="0.2">
      <c r="A3135">
        <v>853023</v>
      </c>
      <c r="B3135" t="s">
        <v>63968</v>
      </c>
    </row>
    <row r="3136" spans="1:2" x14ac:dyDescent="0.2">
      <c r="A3136">
        <v>853890</v>
      </c>
      <c r="B3136" t="s">
        <v>63968</v>
      </c>
    </row>
    <row r="3137" spans="1:2" x14ac:dyDescent="0.2">
      <c r="A3137">
        <v>865198</v>
      </c>
      <c r="B3137" t="s">
        <v>63968</v>
      </c>
    </row>
    <row r="3138" spans="1:2" x14ac:dyDescent="0.2">
      <c r="A3138">
        <v>871187</v>
      </c>
      <c r="B3138" t="s">
        <v>63968</v>
      </c>
    </row>
    <row r="3139" spans="1:2" x14ac:dyDescent="0.2">
      <c r="A3139">
        <v>874044</v>
      </c>
      <c r="B3139" t="s">
        <v>63968</v>
      </c>
    </row>
    <row r="3140" spans="1:2" x14ac:dyDescent="0.2">
      <c r="A3140">
        <v>874088</v>
      </c>
      <c r="B3140" t="s">
        <v>63968</v>
      </c>
    </row>
    <row r="3141" spans="1:2" x14ac:dyDescent="0.2">
      <c r="A3141">
        <v>891024</v>
      </c>
      <c r="B3141" t="s">
        <v>63968</v>
      </c>
    </row>
    <row r="3142" spans="1:2" x14ac:dyDescent="0.2">
      <c r="A3142">
        <v>891448</v>
      </c>
      <c r="B3142" t="s">
        <v>63968</v>
      </c>
    </row>
    <row r="3143" spans="1:2" x14ac:dyDescent="0.2">
      <c r="A3143">
        <v>933450</v>
      </c>
      <c r="B3143" t="s">
        <v>63968</v>
      </c>
    </row>
    <row r="3144" spans="1:2" x14ac:dyDescent="0.2">
      <c r="A3144">
        <v>940090</v>
      </c>
      <c r="B3144" t="s">
        <v>63968</v>
      </c>
    </row>
    <row r="3145" spans="1:2" x14ac:dyDescent="0.2">
      <c r="A3145">
        <v>666130</v>
      </c>
      <c r="B3145" t="s">
        <v>63968</v>
      </c>
    </row>
    <row r="3146" spans="1:2" x14ac:dyDescent="0.2">
      <c r="A3146" t="s">
        <v>64622</v>
      </c>
      <c r="B3146" t="s">
        <v>63968</v>
      </c>
    </row>
    <row r="3147" spans="1:2" x14ac:dyDescent="0.2">
      <c r="A3147">
        <v>833241</v>
      </c>
      <c r="B3147" t="s">
        <v>63968</v>
      </c>
    </row>
    <row r="3148" spans="1:2" x14ac:dyDescent="0.2">
      <c r="A3148">
        <v>863198</v>
      </c>
      <c r="B3148" t="s">
        <v>63968</v>
      </c>
    </row>
    <row r="3149" spans="1:2" x14ac:dyDescent="0.2">
      <c r="A3149">
        <v>863214</v>
      </c>
      <c r="B3149" t="s">
        <v>63968</v>
      </c>
    </row>
    <row r="3150" spans="1:2" x14ac:dyDescent="0.2">
      <c r="A3150">
        <v>911220</v>
      </c>
      <c r="B3150" t="s">
        <v>63968</v>
      </c>
    </row>
    <row r="3151" spans="1:2" x14ac:dyDescent="0.2">
      <c r="A3151" t="s">
        <v>64623</v>
      </c>
      <c r="B3151" t="s">
        <v>63968</v>
      </c>
    </row>
    <row r="3152" spans="1:2" x14ac:dyDescent="0.2">
      <c r="A3152">
        <v>970440</v>
      </c>
      <c r="B3152" t="s">
        <v>63968</v>
      </c>
    </row>
    <row r="3153" spans="1:2" x14ac:dyDescent="0.2">
      <c r="A3153">
        <v>666152</v>
      </c>
      <c r="B3153" t="s">
        <v>63968</v>
      </c>
    </row>
    <row r="3154" spans="1:2" x14ac:dyDescent="0.2">
      <c r="A3154">
        <v>813305</v>
      </c>
      <c r="B3154" t="s">
        <v>63968</v>
      </c>
    </row>
    <row r="3155" spans="1:2" x14ac:dyDescent="0.2">
      <c r="A3155">
        <v>823188</v>
      </c>
      <c r="B3155" t="s">
        <v>63968</v>
      </c>
    </row>
    <row r="3156" spans="1:2" x14ac:dyDescent="0.2">
      <c r="A3156">
        <v>830038</v>
      </c>
      <c r="B3156" t="s">
        <v>63968</v>
      </c>
    </row>
    <row r="3157" spans="1:2" x14ac:dyDescent="0.2">
      <c r="A3157" t="s">
        <v>64624</v>
      </c>
      <c r="B3157" t="s">
        <v>63968</v>
      </c>
    </row>
    <row r="3158" spans="1:2" x14ac:dyDescent="0.2">
      <c r="A3158" t="s">
        <v>64625</v>
      </c>
      <c r="B3158" t="s">
        <v>63968</v>
      </c>
    </row>
    <row r="3159" spans="1:2" x14ac:dyDescent="0.2">
      <c r="A3159">
        <v>864390</v>
      </c>
      <c r="B3159" t="s">
        <v>63968</v>
      </c>
    </row>
    <row r="3160" spans="1:2" x14ac:dyDescent="0.2">
      <c r="A3160">
        <v>874208</v>
      </c>
      <c r="B3160" t="s">
        <v>63968</v>
      </c>
    </row>
    <row r="3161" spans="1:2" x14ac:dyDescent="0.2">
      <c r="A3161">
        <v>901020</v>
      </c>
      <c r="B3161" t="s">
        <v>63968</v>
      </c>
    </row>
    <row r="3162" spans="1:2" x14ac:dyDescent="0.2">
      <c r="A3162">
        <v>901289</v>
      </c>
      <c r="B3162" t="s">
        <v>63968</v>
      </c>
    </row>
    <row r="3163" spans="1:2" x14ac:dyDescent="0.2">
      <c r="A3163">
        <v>904778</v>
      </c>
      <c r="B3163" t="s">
        <v>63968</v>
      </c>
    </row>
    <row r="3164" spans="1:2" x14ac:dyDescent="0.2">
      <c r="A3164">
        <v>914284</v>
      </c>
      <c r="B3164" t="s">
        <v>63968</v>
      </c>
    </row>
    <row r="3165" spans="1:2" x14ac:dyDescent="0.2">
      <c r="A3165">
        <v>970583</v>
      </c>
      <c r="B3165" t="s">
        <v>63968</v>
      </c>
    </row>
    <row r="3166" spans="1:2" x14ac:dyDescent="0.2">
      <c r="A3166">
        <v>970584</v>
      </c>
      <c r="B3166" t="s">
        <v>63968</v>
      </c>
    </row>
    <row r="3167" spans="1:2" x14ac:dyDescent="0.2">
      <c r="A3167">
        <v>668439</v>
      </c>
      <c r="B3167" t="s">
        <v>63968</v>
      </c>
    </row>
    <row r="3168" spans="1:2" x14ac:dyDescent="0.2">
      <c r="A3168">
        <v>864627</v>
      </c>
      <c r="B3168" t="s">
        <v>63968</v>
      </c>
    </row>
    <row r="3169" spans="1:2" x14ac:dyDescent="0.2">
      <c r="A3169">
        <v>873793</v>
      </c>
      <c r="B3169" t="s">
        <v>63968</v>
      </c>
    </row>
    <row r="3170" spans="1:2" x14ac:dyDescent="0.2">
      <c r="A3170">
        <v>900802</v>
      </c>
      <c r="B3170" t="s">
        <v>63968</v>
      </c>
    </row>
    <row r="3171" spans="1:2" x14ac:dyDescent="0.2">
      <c r="A3171">
        <v>904898</v>
      </c>
      <c r="B3171" t="s">
        <v>63968</v>
      </c>
    </row>
    <row r="3172" spans="1:2" x14ac:dyDescent="0.2">
      <c r="A3172">
        <v>910805</v>
      </c>
      <c r="B3172" t="s">
        <v>63968</v>
      </c>
    </row>
    <row r="3173" spans="1:2" x14ac:dyDescent="0.2">
      <c r="A3173">
        <v>914252</v>
      </c>
      <c r="B3173" t="s">
        <v>63968</v>
      </c>
    </row>
    <row r="3174" spans="1:2" x14ac:dyDescent="0.2">
      <c r="A3174">
        <v>904171</v>
      </c>
      <c r="B3174" t="s">
        <v>63968</v>
      </c>
    </row>
    <row r="3175" spans="1:2" x14ac:dyDescent="0.2">
      <c r="A3175">
        <v>950021</v>
      </c>
      <c r="B3175" t="s">
        <v>63968</v>
      </c>
    </row>
    <row r="3176" spans="1:2" x14ac:dyDescent="0.2">
      <c r="A3176">
        <v>981185</v>
      </c>
      <c r="B3176" t="s">
        <v>63968</v>
      </c>
    </row>
    <row r="3177" spans="1:2" x14ac:dyDescent="0.2">
      <c r="A3177">
        <v>331668</v>
      </c>
      <c r="B3177" t="s">
        <v>63968</v>
      </c>
    </row>
    <row r="3178" spans="1:2" x14ac:dyDescent="0.2">
      <c r="A3178">
        <v>340104</v>
      </c>
      <c r="B3178" t="s">
        <v>63968</v>
      </c>
    </row>
    <row r="3179" spans="1:2" x14ac:dyDescent="0.2">
      <c r="A3179">
        <v>674088</v>
      </c>
      <c r="B3179" t="s">
        <v>63968</v>
      </c>
    </row>
    <row r="3180" spans="1:2" x14ac:dyDescent="0.2">
      <c r="A3180" t="s">
        <v>64626</v>
      </c>
      <c r="B3180" t="s">
        <v>63968</v>
      </c>
    </row>
    <row r="3181" spans="1:2" x14ac:dyDescent="0.2">
      <c r="A3181" t="s">
        <v>64627</v>
      </c>
      <c r="B3181" t="s">
        <v>63968</v>
      </c>
    </row>
    <row r="3182" spans="1:2" x14ac:dyDescent="0.2">
      <c r="A3182">
        <v>844322</v>
      </c>
      <c r="B3182" t="s">
        <v>63968</v>
      </c>
    </row>
    <row r="3183" spans="1:2" x14ac:dyDescent="0.2">
      <c r="A3183">
        <v>890823</v>
      </c>
      <c r="B3183" t="s">
        <v>63968</v>
      </c>
    </row>
    <row r="3184" spans="1:2" x14ac:dyDescent="0.2">
      <c r="A3184">
        <v>904718</v>
      </c>
      <c r="B3184" t="s">
        <v>63968</v>
      </c>
    </row>
    <row r="3185" spans="1:2" x14ac:dyDescent="0.2">
      <c r="A3185">
        <v>904719</v>
      </c>
      <c r="B3185" t="s">
        <v>63968</v>
      </c>
    </row>
    <row r="3186" spans="1:2" x14ac:dyDescent="0.2">
      <c r="A3186">
        <v>925047</v>
      </c>
      <c r="B3186" t="s">
        <v>63968</v>
      </c>
    </row>
    <row r="3187" spans="1:2" x14ac:dyDescent="0.2">
      <c r="A3187">
        <v>940346</v>
      </c>
      <c r="B3187" t="s">
        <v>63968</v>
      </c>
    </row>
    <row r="3188" spans="1:2" x14ac:dyDescent="0.2">
      <c r="A3188">
        <v>941106</v>
      </c>
      <c r="B3188" t="s">
        <v>63968</v>
      </c>
    </row>
    <row r="3189" spans="1:2" x14ac:dyDescent="0.2">
      <c r="A3189">
        <v>950490</v>
      </c>
      <c r="B3189" t="s">
        <v>63968</v>
      </c>
    </row>
    <row r="3190" spans="1:2" x14ac:dyDescent="0.2">
      <c r="A3190">
        <v>970937</v>
      </c>
      <c r="B3190" t="s">
        <v>63968</v>
      </c>
    </row>
    <row r="3191" spans="1:2" x14ac:dyDescent="0.2">
      <c r="A3191">
        <v>990925</v>
      </c>
      <c r="B3191" t="s">
        <v>63968</v>
      </c>
    </row>
    <row r="3192" spans="1:2" x14ac:dyDescent="0.2">
      <c r="A3192">
        <v>854269</v>
      </c>
      <c r="B3192" t="s">
        <v>63968</v>
      </c>
    </row>
    <row r="3193" spans="1:2" x14ac:dyDescent="0.2">
      <c r="A3193">
        <v>883059</v>
      </c>
      <c r="B3193" t="s">
        <v>63968</v>
      </c>
    </row>
    <row r="3194" spans="1:2" x14ac:dyDescent="0.2">
      <c r="A3194">
        <v>921159</v>
      </c>
      <c r="B3194" t="s">
        <v>63968</v>
      </c>
    </row>
    <row r="3195" spans="1:2" x14ac:dyDescent="0.2">
      <c r="A3195">
        <v>933883</v>
      </c>
      <c r="B3195" t="s">
        <v>63968</v>
      </c>
    </row>
    <row r="3196" spans="1:2" x14ac:dyDescent="0.2">
      <c r="A3196" t="s">
        <v>64615</v>
      </c>
      <c r="B3196" t="s">
        <v>63968</v>
      </c>
    </row>
    <row r="3197" spans="1:2" x14ac:dyDescent="0.2">
      <c r="A3197">
        <v>844237</v>
      </c>
      <c r="B3197" t="s">
        <v>63968</v>
      </c>
    </row>
    <row r="3198" spans="1:2" x14ac:dyDescent="0.2">
      <c r="A3198">
        <v>844238</v>
      </c>
      <c r="B3198" t="s">
        <v>63968</v>
      </c>
    </row>
    <row r="3199" spans="1:2" x14ac:dyDescent="0.2">
      <c r="A3199">
        <v>923041</v>
      </c>
      <c r="B3199" t="s">
        <v>63968</v>
      </c>
    </row>
    <row r="3200" spans="1:2" x14ac:dyDescent="0.2">
      <c r="A3200">
        <v>930487</v>
      </c>
      <c r="B3200" t="s">
        <v>63968</v>
      </c>
    </row>
    <row r="3201" spans="1:2" x14ac:dyDescent="0.2">
      <c r="A3201">
        <v>930488</v>
      </c>
      <c r="B3201" t="s">
        <v>63968</v>
      </c>
    </row>
    <row r="3202" spans="1:2" x14ac:dyDescent="0.2">
      <c r="A3202">
        <v>933926</v>
      </c>
      <c r="B3202" t="s">
        <v>63968</v>
      </c>
    </row>
    <row r="3203" spans="1:2" x14ac:dyDescent="0.2">
      <c r="A3203">
        <v>934241</v>
      </c>
      <c r="B3203" t="s">
        <v>63968</v>
      </c>
    </row>
    <row r="3204" spans="1:2" x14ac:dyDescent="0.2">
      <c r="A3204" t="s">
        <v>64628</v>
      </c>
      <c r="B3204" t="s">
        <v>63968</v>
      </c>
    </row>
    <row r="3205" spans="1:2" x14ac:dyDescent="0.2">
      <c r="A3205">
        <v>960607</v>
      </c>
      <c r="B3205" t="s">
        <v>63968</v>
      </c>
    </row>
    <row r="3206" spans="1:2" x14ac:dyDescent="0.2">
      <c r="A3206" t="s">
        <v>64617</v>
      </c>
      <c r="B3206" t="s">
        <v>63968</v>
      </c>
    </row>
    <row r="3207" spans="1:2" x14ac:dyDescent="0.2">
      <c r="A3207" t="s">
        <v>64629</v>
      </c>
      <c r="B3207" t="s">
        <v>63968</v>
      </c>
    </row>
    <row r="3208" spans="1:2" x14ac:dyDescent="0.2">
      <c r="A3208">
        <v>865261</v>
      </c>
      <c r="B3208" t="s">
        <v>63968</v>
      </c>
    </row>
    <row r="3209" spans="1:2" x14ac:dyDescent="0.2">
      <c r="A3209">
        <v>893339</v>
      </c>
      <c r="B3209" t="s">
        <v>63968</v>
      </c>
    </row>
    <row r="3210" spans="1:2" x14ac:dyDescent="0.2">
      <c r="A3210">
        <v>910552</v>
      </c>
      <c r="B3210" t="s">
        <v>63968</v>
      </c>
    </row>
    <row r="3211" spans="1:2" x14ac:dyDescent="0.2">
      <c r="A3211">
        <v>990710</v>
      </c>
      <c r="B3211" t="s">
        <v>63968</v>
      </c>
    </row>
    <row r="3212" spans="1:2" x14ac:dyDescent="0.2">
      <c r="A3212">
        <v>834113</v>
      </c>
      <c r="B3212" t="s">
        <v>63968</v>
      </c>
    </row>
    <row r="3213" spans="1:2" x14ac:dyDescent="0.2">
      <c r="A3213">
        <v>871223</v>
      </c>
      <c r="B3213" t="s">
        <v>63968</v>
      </c>
    </row>
    <row r="3214" spans="1:2" x14ac:dyDescent="0.2">
      <c r="A3214">
        <v>930226</v>
      </c>
      <c r="B3214" t="s">
        <v>63968</v>
      </c>
    </row>
    <row r="3215" spans="1:2" x14ac:dyDescent="0.2">
      <c r="A3215">
        <v>935104</v>
      </c>
      <c r="B3215" t="s">
        <v>63968</v>
      </c>
    </row>
    <row r="3216" spans="1:2" x14ac:dyDescent="0.2">
      <c r="A3216">
        <v>980284</v>
      </c>
      <c r="B3216" t="s">
        <v>63968</v>
      </c>
    </row>
    <row r="3217" spans="1:2" x14ac:dyDescent="0.2">
      <c r="A3217">
        <v>668203</v>
      </c>
      <c r="B3217" t="s">
        <v>63968</v>
      </c>
    </row>
    <row r="3218" spans="1:2" x14ac:dyDescent="0.2">
      <c r="A3218" t="s">
        <v>64630</v>
      </c>
      <c r="B3218" t="s">
        <v>63968</v>
      </c>
    </row>
    <row r="3219" spans="1:2" x14ac:dyDescent="0.2">
      <c r="A3219">
        <v>863531</v>
      </c>
      <c r="B3219" t="s">
        <v>63968</v>
      </c>
    </row>
    <row r="3220" spans="1:2" x14ac:dyDescent="0.2">
      <c r="A3220">
        <v>863913</v>
      </c>
      <c r="B3220" t="s">
        <v>63968</v>
      </c>
    </row>
    <row r="3221" spans="1:2" x14ac:dyDescent="0.2">
      <c r="A3221">
        <v>864075</v>
      </c>
      <c r="B3221" t="s">
        <v>63968</v>
      </c>
    </row>
    <row r="3222" spans="1:2" x14ac:dyDescent="0.2">
      <c r="A3222">
        <v>874410</v>
      </c>
      <c r="B3222" t="s">
        <v>63968</v>
      </c>
    </row>
    <row r="3223" spans="1:2" x14ac:dyDescent="0.2">
      <c r="A3223">
        <v>970775</v>
      </c>
      <c r="B3223" t="s">
        <v>63968</v>
      </c>
    </row>
    <row r="3224" spans="1:2" x14ac:dyDescent="0.2">
      <c r="A3224" s="429" t="s">
        <v>64631</v>
      </c>
      <c r="B3224" t="s">
        <v>63968</v>
      </c>
    </row>
    <row r="3225" spans="1:2" x14ac:dyDescent="0.2">
      <c r="A3225" s="429" t="s">
        <v>64632</v>
      </c>
      <c r="B3225" t="s">
        <v>63968</v>
      </c>
    </row>
    <row r="3226" spans="1:2" x14ac:dyDescent="0.2">
      <c r="A3226">
        <v>920001</v>
      </c>
      <c r="B3226" t="s">
        <v>63968</v>
      </c>
    </row>
    <row r="3227" spans="1:2" x14ac:dyDescent="0.2">
      <c r="A3227">
        <v>935163</v>
      </c>
      <c r="B3227" t="s">
        <v>63968</v>
      </c>
    </row>
    <row r="3228" spans="1:2" x14ac:dyDescent="0.2">
      <c r="A3228">
        <v>940326</v>
      </c>
      <c r="B3228" t="s">
        <v>63968</v>
      </c>
    </row>
    <row r="3229" spans="1:2" x14ac:dyDescent="0.2">
      <c r="A3229">
        <v>951184</v>
      </c>
      <c r="B3229" t="s">
        <v>63968</v>
      </c>
    </row>
    <row r="3230" spans="1:2" x14ac:dyDescent="0.2">
      <c r="A3230">
        <v>840986</v>
      </c>
      <c r="B3230" t="s">
        <v>63968</v>
      </c>
    </row>
    <row r="3231" spans="1:2" x14ac:dyDescent="0.2">
      <c r="A3231">
        <v>924451</v>
      </c>
      <c r="B3231" t="s">
        <v>63968</v>
      </c>
    </row>
    <row r="3232" spans="1:2" x14ac:dyDescent="0.2">
      <c r="A3232">
        <v>933392</v>
      </c>
      <c r="B3232" t="s">
        <v>63968</v>
      </c>
    </row>
    <row r="3233" spans="1:2" x14ac:dyDescent="0.2">
      <c r="A3233">
        <v>943041</v>
      </c>
      <c r="B3233" t="s">
        <v>63968</v>
      </c>
    </row>
    <row r="3234" spans="1:2" x14ac:dyDescent="0.2">
      <c r="A3234" t="s">
        <v>64633</v>
      </c>
      <c r="B3234" t="s">
        <v>63968</v>
      </c>
    </row>
    <row r="3235" spans="1:2" x14ac:dyDescent="0.2">
      <c r="A3235">
        <v>844503</v>
      </c>
      <c r="B3235" t="s">
        <v>63968</v>
      </c>
    </row>
    <row r="3236" spans="1:2" x14ac:dyDescent="0.2">
      <c r="A3236" s="429" t="s">
        <v>64634</v>
      </c>
      <c r="B3236" t="s">
        <v>63968</v>
      </c>
    </row>
    <row r="3237" spans="1:2" x14ac:dyDescent="0.2">
      <c r="A3237">
        <v>853537</v>
      </c>
      <c r="B3237" t="s">
        <v>63968</v>
      </c>
    </row>
    <row r="3238" spans="1:2" x14ac:dyDescent="0.2">
      <c r="A3238">
        <v>854069</v>
      </c>
      <c r="B3238" t="s">
        <v>63968</v>
      </c>
    </row>
    <row r="3239" spans="1:2" x14ac:dyDescent="0.2">
      <c r="A3239">
        <v>861127</v>
      </c>
      <c r="B3239" t="s">
        <v>63968</v>
      </c>
    </row>
    <row r="3240" spans="1:2" x14ac:dyDescent="0.2">
      <c r="A3240">
        <v>865540</v>
      </c>
      <c r="B3240" t="s">
        <v>63968</v>
      </c>
    </row>
    <row r="3241" spans="1:2" x14ac:dyDescent="0.2">
      <c r="A3241">
        <v>940775</v>
      </c>
      <c r="B3241" t="s">
        <v>63968</v>
      </c>
    </row>
    <row r="3242" spans="1:2" x14ac:dyDescent="0.2">
      <c r="A3242" t="s">
        <v>64635</v>
      </c>
      <c r="B3242" t="s">
        <v>63968</v>
      </c>
    </row>
    <row r="3243" spans="1:2" x14ac:dyDescent="0.2">
      <c r="A3243" t="s">
        <v>64636</v>
      </c>
      <c r="B3243" t="s">
        <v>63968</v>
      </c>
    </row>
    <row r="3244" spans="1:2" x14ac:dyDescent="0.2">
      <c r="A3244">
        <v>803851</v>
      </c>
      <c r="B3244" t="s">
        <v>63968</v>
      </c>
    </row>
    <row r="3245" spans="1:2" x14ac:dyDescent="0.2">
      <c r="A3245">
        <v>891508</v>
      </c>
      <c r="B3245" t="s">
        <v>63968</v>
      </c>
    </row>
    <row r="3246" spans="1:2" x14ac:dyDescent="0.2">
      <c r="A3246">
        <v>930631</v>
      </c>
      <c r="B3246" t="s">
        <v>63968</v>
      </c>
    </row>
    <row r="3247" spans="1:2" x14ac:dyDescent="0.2">
      <c r="A3247">
        <v>930632</v>
      </c>
      <c r="B3247" t="s">
        <v>63968</v>
      </c>
    </row>
    <row r="3248" spans="1:2" x14ac:dyDescent="0.2">
      <c r="A3248">
        <v>950283</v>
      </c>
      <c r="B3248" t="s">
        <v>63968</v>
      </c>
    </row>
    <row r="3249" spans="1:2" x14ac:dyDescent="0.2">
      <c r="A3249">
        <v>332868</v>
      </c>
      <c r="B3249" t="s">
        <v>63968</v>
      </c>
    </row>
    <row r="3250" spans="1:2" x14ac:dyDescent="0.2">
      <c r="A3250">
        <v>813933</v>
      </c>
      <c r="B3250" t="s">
        <v>63968</v>
      </c>
    </row>
    <row r="3251" spans="1:2" x14ac:dyDescent="0.2">
      <c r="A3251">
        <v>833248</v>
      </c>
      <c r="B3251" t="s">
        <v>63968</v>
      </c>
    </row>
    <row r="3252" spans="1:2" x14ac:dyDescent="0.2">
      <c r="A3252">
        <v>854557</v>
      </c>
      <c r="B3252" t="s">
        <v>63968</v>
      </c>
    </row>
    <row r="3253" spans="1:2" x14ac:dyDescent="0.2">
      <c r="A3253">
        <v>923763</v>
      </c>
      <c r="B3253" t="s">
        <v>63968</v>
      </c>
    </row>
    <row r="3254" spans="1:2" x14ac:dyDescent="0.2">
      <c r="A3254">
        <v>940766</v>
      </c>
      <c r="B3254" t="s">
        <v>63968</v>
      </c>
    </row>
    <row r="3255" spans="1:2" x14ac:dyDescent="0.2">
      <c r="A3255">
        <v>960580</v>
      </c>
      <c r="B3255" t="s">
        <v>63968</v>
      </c>
    </row>
    <row r="3256" spans="1:2" x14ac:dyDescent="0.2">
      <c r="A3256">
        <v>813158</v>
      </c>
      <c r="B3256" t="s">
        <v>63968</v>
      </c>
    </row>
    <row r="3257" spans="1:2" x14ac:dyDescent="0.2">
      <c r="A3257">
        <v>821012</v>
      </c>
      <c r="B3257" t="s">
        <v>63968</v>
      </c>
    </row>
    <row r="3258" spans="1:2" x14ac:dyDescent="0.2">
      <c r="A3258">
        <v>823943</v>
      </c>
      <c r="B3258" t="s">
        <v>63968</v>
      </c>
    </row>
    <row r="3259" spans="1:2" x14ac:dyDescent="0.2">
      <c r="A3259" t="s">
        <v>64637</v>
      </c>
      <c r="B3259" t="s">
        <v>63968</v>
      </c>
    </row>
    <row r="3260" spans="1:2" x14ac:dyDescent="0.2">
      <c r="A3260">
        <v>874393</v>
      </c>
      <c r="B3260" t="s">
        <v>63968</v>
      </c>
    </row>
    <row r="3261" spans="1:2" x14ac:dyDescent="0.2">
      <c r="A3261">
        <v>923284</v>
      </c>
      <c r="B3261" t="s">
        <v>63968</v>
      </c>
    </row>
    <row r="3262" spans="1:2" x14ac:dyDescent="0.2">
      <c r="A3262">
        <v>990594</v>
      </c>
      <c r="B3262" t="s">
        <v>63968</v>
      </c>
    </row>
    <row r="3263" spans="1:2" x14ac:dyDescent="0.2">
      <c r="A3263">
        <v>2036236</v>
      </c>
      <c r="B3263" t="s">
        <v>63968</v>
      </c>
    </row>
    <row r="3264" spans="1:2" x14ac:dyDescent="0.2">
      <c r="A3264">
        <v>673966</v>
      </c>
      <c r="B3264" t="s">
        <v>63968</v>
      </c>
    </row>
    <row r="3265" spans="1:2" x14ac:dyDescent="0.2">
      <c r="A3265">
        <v>673976</v>
      </c>
      <c r="B3265" t="s">
        <v>63968</v>
      </c>
    </row>
    <row r="3266" spans="1:2" x14ac:dyDescent="0.2">
      <c r="A3266" t="s">
        <v>64638</v>
      </c>
      <c r="B3266" t="s">
        <v>63968</v>
      </c>
    </row>
    <row r="3267" spans="1:2" x14ac:dyDescent="0.2">
      <c r="A3267" t="s">
        <v>64639</v>
      </c>
      <c r="B3267" t="s">
        <v>63968</v>
      </c>
    </row>
    <row r="3268" spans="1:2" x14ac:dyDescent="0.2">
      <c r="A3268" t="s">
        <v>64640</v>
      </c>
      <c r="B3268" t="s">
        <v>63968</v>
      </c>
    </row>
    <row r="3269" spans="1:2" x14ac:dyDescent="0.2">
      <c r="A3269">
        <v>840919</v>
      </c>
      <c r="B3269" t="s">
        <v>63968</v>
      </c>
    </row>
    <row r="3270" spans="1:2" x14ac:dyDescent="0.2">
      <c r="A3270">
        <v>843179</v>
      </c>
      <c r="B3270" t="s">
        <v>63968</v>
      </c>
    </row>
    <row r="3271" spans="1:2" x14ac:dyDescent="0.2">
      <c r="A3271">
        <v>853678</v>
      </c>
      <c r="B3271" t="s">
        <v>63968</v>
      </c>
    </row>
    <row r="3272" spans="1:2" x14ac:dyDescent="0.2">
      <c r="A3272">
        <v>884453</v>
      </c>
      <c r="B3272" t="s">
        <v>63968</v>
      </c>
    </row>
    <row r="3273" spans="1:2" x14ac:dyDescent="0.2">
      <c r="A3273">
        <v>910924</v>
      </c>
      <c r="B3273" t="s">
        <v>63968</v>
      </c>
    </row>
    <row r="3274" spans="1:2" x14ac:dyDescent="0.2">
      <c r="A3274">
        <v>921189</v>
      </c>
      <c r="B3274" t="s">
        <v>63968</v>
      </c>
    </row>
    <row r="3275" spans="1:2" x14ac:dyDescent="0.2">
      <c r="A3275">
        <v>934109</v>
      </c>
      <c r="B3275" t="s">
        <v>63968</v>
      </c>
    </row>
    <row r="3276" spans="1:2" x14ac:dyDescent="0.2">
      <c r="A3276">
        <v>935265</v>
      </c>
      <c r="B3276" t="s">
        <v>63968</v>
      </c>
    </row>
    <row r="3277" spans="1:2" x14ac:dyDescent="0.2">
      <c r="A3277">
        <v>935266</v>
      </c>
      <c r="B3277" t="s">
        <v>63968</v>
      </c>
    </row>
    <row r="3278" spans="1:2" x14ac:dyDescent="0.2">
      <c r="A3278">
        <v>970096</v>
      </c>
      <c r="B3278" t="s">
        <v>63968</v>
      </c>
    </row>
    <row r="3279" spans="1:2" x14ac:dyDescent="0.2">
      <c r="A3279">
        <v>980098</v>
      </c>
      <c r="B3279" t="s">
        <v>63968</v>
      </c>
    </row>
    <row r="3280" spans="1:2" x14ac:dyDescent="0.2">
      <c r="A3280">
        <v>674093</v>
      </c>
      <c r="B3280" t="s">
        <v>63968</v>
      </c>
    </row>
    <row r="3281" spans="1:2" x14ac:dyDescent="0.2">
      <c r="A3281">
        <v>674097</v>
      </c>
      <c r="B3281" t="s">
        <v>63968</v>
      </c>
    </row>
    <row r="3282" spans="1:2" x14ac:dyDescent="0.2">
      <c r="A3282" t="s">
        <v>64641</v>
      </c>
      <c r="B3282" t="s">
        <v>63968</v>
      </c>
    </row>
    <row r="3283" spans="1:2" x14ac:dyDescent="0.2">
      <c r="A3283">
        <v>823129</v>
      </c>
      <c r="B3283" t="s">
        <v>63968</v>
      </c>
    </row>
    <row r="3284" spans="1:2" x14ac:dyDescent="0.2">
      <c r="A3284">
        <v>834024</v>
      </c>
      <c r="B3284" t="s">
        <v>63968</v>
      </c>
    </row>
    <row r="3285" spans="1:2" x14ac:dyDescent="0.2">
      <c r="A3285">
        <v>864555</v>
      </c>
      <c r="B3285" t="s">
        <v>63968</v>
      </c>
    </row>
    <row r="3286" spans="1:2" x14ac:dyDescent="0.2">
      <c r="A3286">
        <v>894767</v>
      </c>
      <c r="B3286" t="s">
        <v>63968</v>
      </c>
    </row>
    <row r="3287" spans="1:2" x14ac:dyDescent="0.2">
      <c r="A3287">
        <v>904204</v>
      </c>
      <c r="B3287" t="s">
        <v>63968</v>
      </c>
    </row>
    <row r="3288" spans="1:2" x14ac:dyDescent="0.2">
      <c r="A3288">
        <v>831115</v>
      </c>
      <c r="B3288" t="s">
        <v>63968</v>
      </c>
    </row>
    <row r="3289" spans="1:2" x14ac:dyDescent="0.2">
      <c r="A3289">
        <v>893253</v>
      </c>
      <c r="B3289" t="s">
        <v>63968</v>
      </c>
    </row>
    <row r="3290" spans="1:2" x14ac:dyDescent="0.2">
      <c r="A3290">
        <v>910623</v>
      </c>
      <c r="B3290" t="s">
        <v>63968</v>
      </c>
    </row>
    <row r="3291" spans="1:2" x14ac:dyDescent="0.2">
      <c r="A3291">
        <v>940053</v>
      </c>
      <c r="B3291" t="s">
        <v>63968</v>
      </c>
    </row>
    <row r="3292" spans="1:2" x14ac:dyDescent="0.2">
      <c r="A3292">
        <v>2037417</v>
      </c>
      <c r="B3292" t="s">
        <v>63968</v>
      </c>
    </row>
    <row r="3293" spans="1:2" x14ac:dyDescent="0.2">
      <c r="A3293">
        <v>813182</v>
      </c>
      <c r="B3293" t="s">
        <v>63968</v>
      </c>
    </row>
    <row r="3294" spans="1:2" x14ac:dyDescent="0.2">
      <c r="A3294">
        <v>824163</v>
      </c>
      <c r="B3294" t="s">
        <v>63968</v>
      </c>
    </row>
    <row r="3295" spans="1:2" x14ac:dyDescent="0.2">
      <c r="A3295">
        <v>833272</v>
      </c>
      <c r="B3295" t="s">
        <v>63968</v>
      </c>
    </row>
    <row r="3296" spans="1:2" x14ac:dyDescent="0.2">
      <c r="A3296">
        <v>873400</v>
      </c>
      <c r="B3296" t="s">
        <v>63968</v>
      </c>
    </row>
    <row r="3297" spans="1:2" x14ac:dyDescent="0.2">
      <c r="A3297">
        <v>893328</v>
      </c>
      <c r="B3297" t="s">
        <v>63968</v>
      </c>
    </row>
    <row r="3298" spans="1:2" x14ac:dyDescent="0.2">
      <c r="A3298">
        <v>913794</v>
      </c>
      <c r="B3298" t="s">
        <v>63968</v>
      </c>
    </row>
    <row r="3299" spans="1:2" x14ac:dyDescent="0.2">
      <c r="A3299">
        <v>930918</v>
      </c>
      <c r="B3299" t="s">
        <v>63968</v>
      </c>
    </row>
    <row r="3300" spans="1:2" x14ac:dyDescent="0.2">
      <c r="A3300">
        <v>940517</v>
      </c>
      <c r="B3300" t="s">
        <v>63968</v>
      </c>
    </row>
    <row r="3301" spans="1:2" x14ac:dyDescent="0.2">
      <c r="A3301">
        <v>823457</v>
      </c>
      <c r="B3301" t="s">
        <v>63968</v>
      </c>
    </row>
    <row r="3302" spans="1:2" x14ac:dyDescent="0.2">
      <c r="A3302">
        <v>875005</v>
      </c>
      <c r="B3302" t="s">
        <v>63968</v>
      </c>
    </row>
    <row r="3303" spans="1:2" x14ac:dyDescent="0.2">
      <c r="A3303" t="s">
        <v>64642</v>
      </c>
      <c r="B3303" t="s">
        <v>63968</v>
      </c>
    </row>
    <row r="3304" spans="1:2" x14ac:dyDescent="0.2">
      <c r="A3304">
        <v>863971</v>
      </c>
      <c r="B3304" t="s">
        <v>63968</v>
      </c>
    </row>
    <row r="3305" spans="1:2" x14ac:dyDescent="0.2">
      <c r="A3305">
        <v>864838</v>
      </c>
      <c r="B3305" t="s">
        <v>63968</v>
      </c>
    </row>
    <row r="3306" spans="1:2" x14ac:dyDescent="0.2">
      <c r="A3306">
        <v>883884</v>
      </c>
      <c r="B3306" t="s">
        <v>63968</v>
      </c>
    </row>
    <row r="3307" spans="1:2" x14ac:dyDescent="0.2">
      <c r="A3307">
        <v>920867</v>
      </c>
      <c r="B3307" t="s">
        <v>63968</v>
      </c>
    </row>
    <row r="3308" spans="1:2" x14ac:dyDescent="0.2">
      <c r="A3308" t="s">
        <v>64643</v>
      </c>
      <c r="B3308" t="s">
        <v>63968</v>
      </c>
    </row>
    <row r="3309" spans="1:2" x14ac:dyDescent="0.2">
      <c r="A3309" s="429" t="s">
        <v>64644</v>
      </c>
      <c r="B3309" t="s">
        <v>63968</v>
      </c>
    </row>
    <row r="3310" spans="1:2" x14ac:dyDescent="0.2">
      <c r="A3310">
        <v>900840</v>
      </c>
      <c r="B3310" t="s">
        <v>63968</v>
      </c>
    </row>
    <row r="3311" spans="1:2" x14ac:dyDescent="0.2">
      <c r="A3311">
        <v>934359</v>
      </c>
      <c r="B3311" t="s">
        <v>63968</v>
      </c>
    </row>
    <row r="3312" spans="1:2" x14ac:dyDescent="0.2">
      <c r="A3312">
        <v>990457</v>
      </c>
      <c r="B3312" t="s">
        <v>63968</v>
      </c>
    </row>
    <row r="3313" spans="1:2" x14ac:dyDescent="0.2">
      <c r="A3313" t="s">
        <v>64645</v>
      </c>
      <c r="B3313" t="s">
        <v>63968</v>
      </c>
    </row>
    <row r="3314" spans="1:2" x14ac:dyDescent="0.2">
      <c r="A3314" t="s">
        <v>64646</v>
      </c>
      <c r="B3314" t="s">
        <v>63968</v>
      </c>
    </row>
    <row r="3315" spans="1:2" x14ac:dyDescent="0.2">
      <c r="A3315" t="s">
        <v>64647</v>
      </c>
      <c r="B3315" t="s">
        <v>63968</v>
      </c>
    </row>
    <row r="3316" spans="1:2" x14ac:dyDescent="0.2">
      <c r="A3316" s="429" t="s">
        <v>64648</v>
      </c>
      <c r="B3316" t="s">
        <v>63968</v>
      </c>
    </row>
    <row r="3317" spans="1:2" x14ac:dyDescent="0.2">
      <c r="A3317" t="s">
        <v>64649</v>
      </c>
      <c r="B3317" t="s">
        <v>63968</v>
      </c>
    </row>
    <row r="3318" spans="1:2" x14ac:dyDescent="0.2">
      <c r="A3318" t="s">
        <v>64650</v>
      </c>
      <c r="B3318" t="s">
        <v>63968</v>
      </c>
    </row>
    <row r="3319" spans="1:2" x14ac:dyDescent="0.2">
      <c r="A3319" t="s">
        <v>64651</v>
      </c>
      <c r="B3319" t="s">
        <v>63968</v>
      </c>
    </row>
    <row r="3320" spans="1:2" x14ac:dyDescent="0.2">
      <c r="A3320">
        <v>863821</v>
      </c>
      <c r="B3320" t="s">
        <v>63968</v>
      </c>
    </row>
    <row r="3321" spans="1:2" x14ac:dyDescent="0.2">
      <c r="A3321" t="s">
        <v>64652</v>
      </c>
      <c r="B3321" t="s">
        <v>63968</v>
      </c>
    </row>
    <row r="3322" spans="1:2" x14ac:dyDescent="0.2">
      <c r="A3322" t="s">
        <v>64653</v>
      </c>
      <c r="B3322" t="s">
        <v>63968</v>
      </c>
    </row>
    <row r="3323" spans="1:2" x14ac:dyDescent="0.2">
      <c r="A3323">
        <v>935051</v>
      </c>
      <c r="B3323" t="s">
        <v>63968</v>
      </c>
    </row>
    <row r="3324" spans="1:2" x14ac:dyDescent="0.2">
      <c r="A3324">
        <v>943070</v>
      </c>
      <c r="B3324" t="s">
        <v>63968</v>
      </c>
    </row>
    <row r="3325" spans="1:2" x14ac:dyDescent="0.2">
      <c r="A3325" t="s">
        <v>64654</v>
      </c>
      <c r="B3325" t="s">
        <v>63968</v>
      </c>
    </row>
    <row r="3326" spans="1:2" x14ac:dyDescent="0.2">
      <c r="A3326">
        <v>2032200</v>
      </c>
      <c r="B3326" t="s">
        <v>63968</v>
      </c>
    </row>
    <row r="3327" spans="1:2" x14ac:dyDescent="0.2">
      <c r="A3327">
        <v>2045452</v>
      </c>
      <c r="B3327" t="s">
        <v>63968</v>
      </c>
    </row>
    <row r="3328" spans="1:2" x14ac:dyDescent="0.2">
      <c r="A3328" t="s">
        <v>64655</v>
      </c>
      <c r="B3328" t="s">
        <v>63968</v>
      </c>
    </row>
    <row r="3329" spans="1:2" x14ac:dyDescent="0.2">
      <c r="A3329">
        <v>844278</v>
      </c>
      <c r="B3329" t="s">
        <v>63968</v>
      </c>
    </row>
    <row r="3330" spans="1:2" x14ac:dyDescent="0.2">
      <c r="A3330">
        <v>904999</v>
      </c>
      <c r="B3330" t="s">
        <v>63968</v>
      </c>
    </row>
    <row r="3331" spans="1:2" x14ac:dyDescent="0.2">
      <c r="A3331">
        <v>971011</v>
      </c>
      <c r="B3331" t="s">
        <v>63968</v>
      </c>
    </row>
    <row r="3332" spans="1:2" x14ac:dyDescent="0.2">
      <c r="A3332">
        <v>667425</v>
      </c>
      <c r="B3332" t="s">
        <v>63968</v>
      </c>
    </row>
    <row r="3333" spans="1:2" x14ac:dyDescent="0.2">
      <c r="A3333" t="s">
        <v>64656</v>
      </c>
      <c r="B3333" t="s">
        <v>63968</v>
      </c>
    </row>
    <row r="3334" spans="1:2" x14ac:dyDescent="0.2">
      <c r="A3334">
        <v>2063131</v>
      </c>
      <c r="B3334" t="s">
        <v>63968</v>
      </c>
    </row>
    <row r="3335" spans="1:2" x14ac:dyDescent="0.2">
      <c r="A3335">
        <v>668767</v>
      </c>
      <c r="B3335" t="s">
        <v>63968</v>
      </c>
    </row>
    <row r="3336" spans="1:2" x14ac:dyDescent="0.2">
      <c r="A3336">
        <v>672148</v>
      </c>
      <c r="B3336" t="s">
        <v>63968</v>
      </c>
    </row>
    <row r="3337" spans="1:2" x14ac:dyDescent="0.2">
      <c r="A3337">
        <v>672149</v>
      </c>
      <c r="B3337" t="s">
        <v>63968</v>
      </c>
    </row>
    <row r="3338" spans="1:2" x14ac:dyDescent="0.2">
      <c r="A3338">
        <v>672161</v>
      </c>
      <c r="B3338" t="s">
        <v>63968</v>
      </c>
    </row>
    <row r="3339" spans="1:2" x14ac:dyDescent="0.2">
      <c r="A3339">
        <v>923570</v>
      </c>
      <c r="B3339" t="s">
        <v>63968</v>
      </c>
    </row>
    <row r="3340" spans="1:2" x14ac:dyDescent="0.2">
      <c r="A3340">
        <v>668769</v>
      </c>
      <c r="B3340" t="s">
        <v>63968</v>
      </c>
    </row>
    <row r="3341" spans="1:2" x14ac:dyDescent="0.2">
      <c r="A3341" t="s">
        <v>64447</v>
      </c>
      <c r="B3341" t="s">
        <v>63968</v>
      </c>
    </row>
    <row r="3342" spans="1:2" x14ac:dyDescent="0.2">
      <c r="A3342" t="s">
        <v>64657</v>
      </c>
      <c r="B3342" t="s">
        <v>63968</v>
      </c>
    </row>
    <row r="3343" spans="1:2" x14ac:dyDescent="0.2">
      <c r="A3343" t="s">
        <v>64448</v>
      </c>
      <c r="B3343" t="s">
        <v>63968</v>
      </c>
    </row>
    <row r="3344" spans="1:2" x14ac:dyDescent="0.2">
      <c r="A3344">
        <v>913798</v>
      </c>
      <c r="B3344" t="s">
        <v>63968</v>
      </c>
    </row>
    <row r="3345" spans="1:2" x14ac:dyDescent="0.2">
      <c r="A3345" t="s">
        <v>64658</v>
      </c>
      <c r="B3345" t="s">
        <v>63968</v>
      </c>
    </row>
    <row r="3346" spans="1:2" x14ac:dyDescent="0.2">
      <c r="A3346" t="s">
        <v>64449</v>
      </c>
      <c r="B3346" t="s">
        <v>63968</v>
      </c>
    </row>
    <row r="3347" spans="1:2" x14ac:dyDescent="0.2">
      <c r="A3347" t="s">
        <v>64659</v>
      </c>
      <c r="B3347" t="s">
        <v>63968</v>
      </c>
    </row>
    <row r="3348" spans="1:2" x14ac:dyDescent="0.2">
      <c r="A3348" t="s">
        <v>64660</v>
      </c>
      <c r="B3348" t="s">
        <v>63968</v>
      </c>
    </row>
    <row r="3349" spans="1:2" x14ac:dyDescent="0.2">
      <c r="A3349">
        <v>844375</v>
      </c>
      <c r="B3349" t="s">
        <v>63968</v>
      </c>
    </row>
    <row r="3350" spans="1:2" x14ac:dyDescent="0.2">
      <c r="A3350">
        <v>921254</v>
      </c>
      <c r="B3350" t="s">
        <v>63968</v>
      </c>
    </row>
    <row r="3351" spans="1:2" x14ac:dyDescent="0.2">
      <c r="A3351">
        <v>669312</v>
      </c>
      <c r="B3351" t="s">
        <v>63968</v>
      </c>
    </row>
    <row r="3352" spans="1:2" x14ac:dyDescent="0.2">
      <c r="A3352">
        <v>669838</v>
      </c>
      <c r="B3352" t="s">
        <v>63968</v>
      </c>
    </row>
    <row r="3353" spans="1:2" x14ac:dyDescent="0.2">
      <c r="A3353">
        <v>669839</v>
      </c>
      <c r="B3353" t="s">
        <v>63968</v>
      </c>
    </row>
    <row r="3354" spans="1:2" x14ac:dyDescent="0.2">
      <c r="A3354" t="s">
        <v>64661</v>
      </c>
      <c r="B3354" t="s">
        <v>63968</v>
      </c>
    </row>
    <row r="3355" spans="1:2" x14ac:dyDescent="0.2">
      <c r="A3355" t="s">
        <v>64662</v>
      </c>
      <c r="B3355" t="s">
        <v>63968</v>
      </c>
    </row>
    <row r="3356" spans="1:2" x14ac:dyDescent="0.2">
      <c r="A3356">
        <v>893595</v>
      </c>
      <c r="B3356" t="s">
        <v>63968</v>
      </c>
    </row>
    <row r="3357" spans="1:2" x14ac:dyDescent="0.2">
      <c r="A3357">
        <v>934174</v>
      </c>
      <c r="B3357" t="s">
        <v>63968</v>
      </c>
    </row>
    <row r="3358" spans="1:2" x14ac:dyDescent="0.2">
      <c r="A3358">
        <v>943075</v>
      </c>
      <c r="B3358" t="s">
        <v>63968</v>
      </c>
    </row>
    <row r="3359" spans="1:2" x14ac:dyDescent="0.2">
      <c r="A3359">
        <v>668780</v>
      </c>
      <c r="B3359" t="s">
        <v>63968</v>
      </c>
    </row>
    <row r="3360" spans="1:2" x14ac:dyDescent="0.2">
      <c r="A3360">
        <v>669836</v>
      </c>
      <c r="B3360" t="s">
        <v>63968</v>
      </c>
    </row>
    <row r="3361" spans="1:2" x14ac:dyDescent="0.2">
      <c r="A3361">
        <v>669837</v>
      </c>
      <c r="B3361" t="s">
        <v>63968</v>
      </c>
    </row>
    <row r="3362" spans="1:2" x14ac:dyDescent="0.2">
      <c r="A3362">
        <v>673579</v>
      </c>
      <c r="B3362" t="s">
        <v>63968</v>
      </c>
    </row>
    <row r="3363" spans="1:2" x14ac:dyDescent="0.2">
      <c r="A3363">
        <v>674140</v>
      </c>
      <c r="B3363" t="s">
        <v>63968</v>
      </c>
    </row>
    <row r="3364" spans="1:2" x14ac:dyDescent="0.2">
      <c r="A3364" t="s">
        <v>64661</v>
      </c>
      <c r="B3364" t="s">
        <v>63968</v>
      </c>
    </row>
    <row r="3365" spans="1:2" x14ac:dyDescent="0.2">
      <c r="A3365" t="s">
        <v>64662</v>
      </c>
      <c r="B3365" t="s">
        <v>63968</v>
      </c>
    </row>
    <row r="3366" spans="1:2" x14ac:dyDescent="0.2">
      <c r="A3366">
        <v>893271</v>
      </c>
      <c r="B3366" t="s">
        <v>63968</v>
      </c>
    </row>
    <row r="3367" spans="1:2" x14ac:dyDescent="0.2">
      <c r="A3367">
        <v>668791</v>
      </c>
      <c r="B3367" t="s">
        <v>63968</v>
      </c>
    </row>
    <row r="3368" spans="1:2" x14ac:dyDescent="0.2">
      <c r="A3368">
        <v>893189</v>
      </c>
      <c r="B3368" t="s">
        <v>63968</v>
      </c>
    </row>
    <row r="3369" spans="1:2" x14ac:dyDescent="0.2">
      <c r="A3369">
        <v>925064</v>
      </c>
      <c r="B3369" t="s">
        <v>63968</v>
      </c>
    </row>
    <row r="3370" spans="1:2" x14ac:dyDescent="0.2">
      <c r="A3370">
        <v>668844</v>
      </c>
      <c r="B3370" t="s">
        <v>63968</v>
      </c>
    </row>
    <row r="3371" spans="1:2" x14ac:dyDescent="0.2">
      <c r="A3371" t="s">
        <v>63982</v>
      </c>
      <c r="B3371" t="s">
        <v>63968</v>
      </c>
    </row>
    <row r="3372" spans="1:2" x14ac:dyDescent="0.2">
      <c r="A3372" t="s">
        <v>64663</v>
      </c>
      <c r="B3372" t="s">
        <v>63968</v>
      </c>
    </row>
    <row r="3373" spans="1:2" x14ac:dyDescent="0.2">
      <c r="A3373">
        <v>823590</v>
      </c>
      <c r="B3373" t="s">
        <v>63968</v>
      </c>
    </row>
    <row r="3374" spans="1:2" x14ac:dyDescent="0.2">
      <c r="A3374" t="s">
        <v>64664</v>
      </c>
      <c r="B3374" t="s">
        <v>63968</v>
      </c>
    </row>
    <row r="3375" spans="1:2" x14ac:dyDescent="0.2">
      <c r="A3375" t="s">
        <v>64665</v>
      </c>
      <c r="B3375" t="s">
        <v>63968</v>
      </c>
    </row>
    <row r="3376" spans="1:2" x14ac:dyDescent="0.2">
      <c r="A3376" t="s">
        <v>64666</v>
      </c>
      <c r="B3376" t="s">
        <v>63968</v>
      </c>
    </row>
    <row r="3377" spans="1:2" x14ac:dyDescent="0.2">
      <c r="A3377" t="s">
        <v>64667</v>
      </c>
      <c r="B3377" t="s">
        <v>63968</v>
      </c>
    </row>
    <row r="3378" spans="1:2" x14ac:dyDescent="0.2">
      <c r="A3378" t="s">
        <v>64668</v>
      </c>
      <c r="B3378" t="s">
        <v>63968</v>
      </c>
    </row>
    <row r="3379" spans="1:2" x14ac:dyDescent="0.2">
      <c r="A3379" t="s">
        <v>64669</v>
      </c>
      <c r="B3379" t="s">
        <v>63968</v>
      </c>
    </row>
    <row r="3380" spans="1:2" x14ac:dyDescent="0.2">
      <c r="A3380" t="s">
        <v>64670</v>
      </c>
      <c r="B3380" t="s">
        <v>63968</v>
      </c>
    </row>
    <row r="3381" spans="1:2" x14ac:dyDescent="0.2">
      <c r="A3381" t="s">
        <v>64671</v>
      </c>
      <c r="B3381" t="s">
        <v>63968</v>
      </c>
    </row>
    <row r="3382" spans="1:2" x14ac:dyDescent="0.2">
      <c r="A3382" t="s">
        <v>64672</v>
      </c>
      <c r="B3382" t="s">
        <v>63968</v>
      </c>
    </row>
    <row r="3383" spans="1:2" x14ac:dyDescent="0.2">
      <c r="A3383" t="s">
        <v>64211</v>
      </c>
      <c r="B3383" t="s">
        <v>63968</v>
      </c>
    </row>
    <row r="3384" spans="1:2" x14ac:dyDescent="0.2">
      <c r="A3384" t="s">
        <v>64673</v>
      </c>
      <c r="B3384" t="s">
        <v>63968</v>
      </c>
    </row>
    <row r="3385" spans="1:2" x14ac:dyDescent="0.2">
      <c r="A3385">
        <v>823616</v>
      </c>
      <c r="B3385" t="s">
        <v>63968</v>
      </c>
    </row>
    <row r="3386" spans="1:2" x14ac:dyDescent="0.2">
      <c r="A3386" s="429" t="s">
        <v>64216</v>
      </c>
      <c r="B3386" t="s">
        <v>63968</v>
      </c>
    </row>
    <row r="3387" spans="1:2" x14ac:dyDescent="0.2">
      <c r="A3387" t="s">
        <v>64139</v>
      </c>
      <c r="B3387" t="s">
        <v>63968</v>
      </c>
    </row>
    <row r="3388" spans="1:2" x14ac:dyDescent="0.2">
      <c r="A3388" t="s">
        <v>64388</v>
      </c>
      <c r="B3388" t="s">
        <v>63968</v>
      </c>
    </row>
    <row r="3389" spans="1:2" x14ac:dyDescent="0.2">
      <c r="A3389" t="s">
        <v>64674</v>
      </c>
      <c r="B3389" t="s">
        <v>63968</v>
      </c>
    </row>
    <row r="3390" spans="1:2" x14ac:dyDescent="0.2">
      <c r="A3390" t="s">
        <v>64675</v>
      </c>
      <c r="B3390" t="s">
        <v>63968</v>
      </c>
    </row>
    <row r="3391" spans="1:2" x14ac:dyDescent="0.2">
      <c r="A3391" t="s">
        <v>64676</v>
      </c>
      <c r="B3391" t="s">
        <v>63968</v>
      </c>
    </row>
    <row r="3392" spans="1:2" x14ac:dyDescent="0.2">
      <c r="A3392">
        <v>668947</v>
      </c>
      <c r="B3392" t="s">
        <v>63968</v>
      </c>
    </row>
    <row r="3393" spans="1:2" x14ac:dyDescent="0.2">
      <c r="A3393">
        <v>673674</v>
      </c>
      <c r="B3393" t="s">
        <v>63968</v>
      </c>
    </row>
    <row r="3394" spans="1:2" x14ac:dyDescent="0.2">
      <c r="A3394">
        <v>673690</v>
      </c>
      <c r="B3394" t="s">
        <v>63968</v>
      </c>
    </row>
    <row r="3395" spans="1:2" x14ac:dyDescent="0.2">
      <c r="A3395">
        <v>673739</v>
      </c>
      <c r="B3395" t="s">
        <v>63968</v>
      </c>
    </row>
    <row r="3396" spans="1:2" x14ac:dyDescent="0.2">
      <c r="A3396" t="s">
        <v>64677</v>
      </c>
      <c r="B3396" t="s">
        <v>63968</v>
      </c>
    </row>
    <row r="3397" spans="1:2" x14ac:dyDescent="0.2">
      <c r="A3397" s="429" t="s">
        <v>64678</v>
      </c>
      <c r="B3397" t="s">
        <v>63968</v>
      </c>
    </row>
    <row r="3398" spans="1:2" x14ac:dyDescent="0.2">
      <c r="A3398" t="s">
        <v>64679</v>
      </c>
      <c r="B3398" t="s">
        <v>63968</v>
      </c>
    </row>
    <row r="3399" spans="1:2" x14ac:dyDescent="0.2">
      <c r="A3399" t="s">
        <v>64680</v>
      </c>
      <c r="B3399" t="s">
        <v>63968</v>
      </c>
    </row>
    <row r="3400" spans="1:2" x14ac:dyDescent="0.2">
      <c r="A3400" t="s">
        <v>64681</v>
      </c>
      <c r="B3400" t="s">
        <v>63968</v>
      </c>
    </row>
    <row r="3401" spans="1:2" x14ac:dyDescent="0.2">
      <c r="A3401" t="s">
        <v>64682</v>
      </c>
      <c r="B3401" t="s">
        <v>63968</v>
      </c>
    </row>
    <row r="3402" spans="1:2" x14ac:dyDescent="0.2">
      <c r="A3402" t="s">
        <v>64683</v>
      </c>
      <c r="B3402" t="s">
        <v>63968</v>
      </c>
    </row>
    <row r="3403" spans="1:2" x14ac:dyDescent="0.2">
      <c r="A3403" t="s">
        <v>64684</v>
      </c>
      <c r="B3403" t="s">
        <v>63968</v>
      </c>
    </row>
    <row r="3404" spans="1:2" x14ac:dyDescent="0.2">
      <c r="A3404" t="s">
        <v>64685</v>
      </c>
      <c r="B3404" t="s">
        <v>63968</v>
      </c>
    </row>
    <row r="3405" spans="1:2" x14ac:dyDescent="0.2">
      <c r="A3405" t="s">
        <v>64252</v>
      </c>
      <c r="B3405" t="s">
        <v>63968</v>
      </c>
    </row>
    <row r="3406" spans="1:2" x14ac:dyDescent="0.2">
      <c r="A3406" t="s">
        <v>64358</v>
      </c>
      <c r="B3406" t="s">
        <v>63968</v>
      </c>
    </row>
    <row r="3407" spans="1:2" x14ac:dyDescent="0.2">
      <c r="A3407" t="s">
        <v>64686</v>
      </c>
      <c r="B3407" t="s">
        <v>63968</v>
      </c>
    </row>
    <row r="3408" spans="1:2" x14ac:dyDescent="0.2">
      <c r="A3408" t="s">
        <v>64687</v>
      </c>
      <c r="B3408" t="s">
        <v>63968</v>
      </c>
    </row>
    <row r="3409" spans="1:2" x14ac:dyDescent="0.2">
      <c r="A3409" t="s">
        <v>64688</v>
      </c>
      <c r="B3409" t="s">
        <v>63968</v>
      </c>
    </row>
    <row r="3410" spans="1:2" x14ac:dyDescent="0.2">
      <c r="A3410" t="s">
        <v>64689</v>
      </c>
      <c r="B3410" t="s">
        <v>63968</v>
      </c>
    </row>
    <row r="3411" spans="1:2" x14ac:dyDescent="0.2">
      <c r="A3411" t="s">
        <v>64350</v>
      </c>
      <c r="B3411" t="s">
        <v>63968</v>
      </c>
    </row>
    <row r="3412" spans="1:2" x14ac:dyDescent="0.2">
      <c r="A3412" t="s">
        <v>64351</v>
      </c>
      <c r="B3412" t="s">
        <v>63968</v>
      </c>
    </row>
    <row r="3413" spans="1:2" x14ac:dyDescent="0.2">
      <c r="A3413" t="s">
        <v>64327</v>
      </c>
      <c r="B3413" t="s">
        <v>63968</v>
      </c>
    </row>
    <row r="3414" spans="1:2" x14ac:dyDescent="0.2">
      <c r="A3414" t="s">
        <v>64272</v>
      </c>
      <c r="B3414" t="s">
        <v>63968</v>
      </c>
    </row>
    <row r="3415" spans="1:2" x14ac:dyDescent="0.2">
      <c r="A3415" s="429" t="s">
        <v>64690</v>
      </c>
      <c r="B3415" t="s">
        <v>63968</v>
      </c>
    </row>
    <row r="3416" spans="1:2" x14ac:dyDescent="0.2">
      <c r="A3416" s="429" t="s">
        <v>64648</v>
      </c>
      <c r="B3416" t="s">
        <v>63968</v>
      </c>
    </row>
    <row r="3417" spans="1:2" x14ac:dyDescent="0.2">
      <c r="A3417" t="s">
        <v>64691</v>
      </c>
      <c r="B3417" t="s">
        <v>63968</v>
      </c>
    </row>
    <row r="3418" spans="1:2" x14ac:dyDescent="0.2">
      <c r="A3418" t="s">
        <v>64692</v>
      </c>
      <c r="B3418" t="s">
        <v>63968</v>
      </c>
    </row>
    <row r="3419" spans="1:2" x14ac:dyDescent="0.2">
      <c r="A3419" t="s">
        <v>64693</v>
      </c>
      <c r="B3419" t="s">
        <v>63968</v>
      </c>
    </row>
    <row r="3420" spans="1:2" x14ac:dyDescent="0.2">
      <c r="A3420">
        <v>843787</v>
      </c>
      <c r="B3420" t="s">
        <v>63968</v>
      </c>
    </row>
    <row r="3421" spans="1:2" x14ac:dyDescent="0.2">
      <c r="A3421" t="s">
        <v>64694</v>
      </c>
      <c r="B3421" t="s">
        <v>63968</v>
      </c>
    </row>
    <row r="3422" spans="1:2" x14ac:dyDescent="0.2">
      <c r="A3422" t="s">
        <v>64695</v>
      </c>
      <c r="B3422" t="s">
        <v>63968</v>
      </c>
    </row>
    <row r="3423" spans="1:2" x14ac:dyDescent="0.2">
      <c r="A3423" t="s">
        <v>64696</v>
      </c>
      <c r="B3423" t="s">
        <v>63968</v>
      </c>
    </row>
    <row r="3424" spans="1:2" x14ac:dyDescent="0.2">
      <c r="A3424" s="429" t="s">
        <v>64697</v>
      </c>
      <c r="B3424" t="s">
        <v>63968</v>
      </c>
    </row>
    <row r="3425" spans="1:2" x14ac:dyDescent="0.2">
      <c r="A3425" t="s">
        <v>64352</v>
      </c>
      <c r="B3425" t="s">
        <v>63968</v>
      </c>
    </row>
    <row r="3426" spans="1:2" x14ac:dyDescent="0.2">
      <c r="A3426" t="s">
        <v>64698</v>
      </c>
      <c r="B3426" t="s">
        <v>63968</v>
      </c>
    </row>
    <row r="3427" spans="1:2" x14ac:dyDescent="0.2">
      <c r="A3427" t="s">
        <v>64699</v>
      </c>
      <c r="B3427" t="s">
        <v>63968</v>
      </c>
    </row>
    <row r="3428" spans="1:2" x14ac:dyDescent="0.2">
      <c r="A3428" t="s">
        <v>64700</v>
      </c>
      <c r="B3428" t="s">
        <v>63968</v>
      </c>
    </row>
    <row r="3429" spans="1:2" x14ac:dyDescent="0.2">
      <c r="A3429" t="s">
        <v>64231</v>
      </c>
      <c r="B3429" t="s">
        <v>63968</v>
      </c>
    </row>
    <row r="3430" spans="1:2" x14ac:dyDescent="0.2">
      <c r="A3430" t="s">
        <v>64701</v>
      </c>
      <c r="B3430" t="s">
        <v>63968</v>
      </c>
    </row>
    <row r="3431" spans="1:2" x14ac:dyDescent="0.2">
      <c r="A3431" t="s">
        <v>64702</v>
      </c>
      <c r="B3431" t="s">
        <v>63968</v>
      </c>
    </row>
    <row r="3432" spans="1:2" x14ac:dyDescent="0.2">
      <c r="A3432" t="s">
        <v>64703</v>
      </c>
      <c r="B3432" t="s">
        <v>63968</v>
      </c>
    </row>
    <row r="3433" spans="1:2" x14ac:dyDescent="0.2">
      <c r="A3433" t="s">
        <v>64704</v>
      </c>
      <c r="B3433" t="s">
        <v>63968</v>
      </c>
    </row>
    <row r="3434" spans="1:2" x14ac:dyDescent="0.2">
      <c r="A3434" t="s">
        <v>64705</v>
      </c>
      <c r="B3434" t="s">
        <v>63968</v>
      </c>
    </row>
    <row r="3435" spans="1:2" x14ac:dyDescent="0.2">
      <c r="A3435" t="s">
        <v>64706</v>
      </c>
      <c r="B3435" t="s">
        <v>63968</v>
      </c>
    </row>
    <row r="3436" spans="1:2" x14ac:dyDescent="0.2">
      <c r="A3436">
        <v>924064</v>
      </c>
      <c r="B3436" t="s">
        <v>63968</v>
      </c>
    </row>
    <row r="3437" spans="1:2" x14ac:dyDescent="0.2">
      <c r="A3437" t="s">
        <v>64242</v>
      </c>
      <c r="B3437" t="s">
        <v>63968</v>
      </c>
    </row>
    <row r="3438" spans="1:2" x14ac:dyDescent="0.2">
      <c r="A3438" t="s">
        <v>64707</v>
      </c>
      <c r="B3438" t="s">
        <v>63968</v>
      </c>
    </row>
    <row r="3439" spans="1:2" x14ac:dyDescent="0.2">
      <c r="A3439" t="s">
        <v>64708</v>
      </c>
      <c r="B3439" t="s">
        <v>63968</v>
      </c>
    </row>
    <row r="3440" spans="1:2" x14ac:dyDescent="0.2">
      <c r="A3440" t="s">
        <v>64709</v>
      </c>
      <c r="B3440" t="s">
        <v>63968</v>
      </c>
    </row>
    <row r="3441" spans="1:2" x14ac:dyDescent="0.2">
      <c r="A3441" t="s">
        <v>64710</v>
      </c>
      <c r="B3441" t="s">
        <v>63968</v>
      </c>
    </row>
    <row r="3442" spans="1:2" x14ac:dyDescent="0.2">
      <c r="A3442" t="s">
        <v>64711</v>
      </c>
      <c r="B3442" t="s">
        <v>63968</v>
      </c>
    </row>
    <row r="3443" spans="1:2" x14ac:dyDescent="0.2">
      <c r="A3443" t="s">
        <v>64712</v>
      </c>
      <c r="B3443" t="s">
        <v>63968</v>
      </c>
    </row>
    <row r="3444" spans="1:2" x14ac:dyDescent="0.2">
      <c r="A3444" t="s">
        <v>64713</v>
      </c>
      <c r="B3444" t="s">
        <v>63968</v>
      </c>
    </row>
    <row r="3445" spans="1:2" x14ac:dyDescent="0.2">
      <c r="A3445" t="s">
        <v>64714</v>
      </c>
      <c r="B3445" t="s">
        <v>63968</v>
      </c>
    </row>
    <row r="3446" spans="1:2" x14ac:dyDescent="0.2">
      <c r="A3446" t="s">
        <v>64715</v>
      </c>
      <c r="B3446" t="s">
        <v>63968</v>
      </c>
    </row>
    <row r="3447" spans="1:2" x14ac:dyDescent="0.2">
      <c r="A3447" t="s">
        <v>64716</v>
      </c>
      <c r="B3447" t="s">
        <v>63968</v>
      </c>
    </row>
    <row r="3448" spans="1:2" x14ac:dyDescent="0.2">
      <c r="A3448" t="s">
        <v>64717</v>
      </c>
      <c r="B3448" t="s">
        <v>63968</v>
      </c>
    </row>
    <row r="3449" spans="1:2" x14ac:dyDescent="0.2">
      <c r="A3449" t="s">
        <v>64718</v>
      </c>
      <c r="B3449" t="s">
        <v>63968</v>
      </c>
    </row>
    <row r="3450" spans="1:2" x14ac:dyDescent="0.2">
      <c r="A3450" t="s">
        <v>64719</v>
      </c>
      <c r="B3450" t="s">
        <v>63968</v>
      </c>
    </row>
    <row r="3451" spans="1:2" x14ac:dyDescent="0.2">
      <c r="A3451" t="s">
        <v>64353</v>
      </c>
      <c r="B3451" t="s">
        <v>63968</v>
      </c>
    </row>
    <row r="3452" spans="1:2" x14ac:dyDescent="0.2">
      <c r="A3452" t="s">
        <v>64720</v>
      </c>
      <c r="B3452" t="s">
        <v>63968</v>
      </c>
    </row>
    <row r="3453" spans="1:2" x14ac:dyDescent="0.2">
      <c r="A3453" t="s">
        <v>64721</v>
      </c>
      <c r="B3453" t="s">
        <v>63968</v>
      </c>
    </row>
    <row r="3454" spans="1:2" x14ac:dyDescent="0.2">
      <c r="A3454" t="s">
        <v>64140</v>
      </c>
      <c r="B3454" t="s">
        <v>63968</v>
      </c>
    </row>
    <row r="3455" spans="1:2" x14ac:dyDescent="0.2">
      <c r="A3455" t="s">
        <v>64722</v>
      </c>
      <c r="B3455" t="s">
        <v>63968</v>
      </c>
    </row>
    <row r="3456" spans="1:2" x14ac:dyDescent="0.2">
      <c r="A3456">
        <v>668998</v>
      </c>
      <c r="B3456" t="s">
        <v>63968</v>
      </c>
    </row>
    <row r="3457" spans="1:2" x14ac:dyDescent="0.2">
      <c r="A3457">
        <v>669260</v>
      </c>
      <c r="B3457" t="s">
        <v>63968</v>
      </c>
    </row>
    <row r="3458" spans="1:2" x14ac:dyDescent="0.2">
      <c r="A3458">
        <v>670462</v>
      </c>
      <c r="B3458" t="s">
        <v>63968</v>
      </c>
    </row>
    <row r="3459" spans="1:2" x14ac:dyDescent="0.2">
      <c r="A3459">
        <v>671414</v>
      </c>
      <c r="B3459" t="s">
        <v>63968</v>
      </c>
    </row>
    <row r="3460" spans="1:2" x14ac:dyDescent="0.2">
      <c r="A3460" t="s">
        <v>64723</v>
      </c>
      <c r="B3460" t="s">
        <v>63968</v>
      </c>
    </row>
    <row r="3461" spans="1:2" x14ac:dyDescent="0.2">
      <c r="A3461" t="s">
        <v>64724</v>
      </c>
      <c r="B3461" t="s">
        <v>63968</v>
      </c>
    </row>
    <row r="3462" spans="1:2" x14ac:dyDescent="0.2">
      <c r="A3462" s="429" t="s">
        <v>64725</v>
      </c>
      <c r="B3462" t="s">
        <v>63968</v>
      </c>
    </row>
    <row r="3463" spans="1:2" x14ac:dyDescent="0.2">
      <c r="A3463">
        <v>667274</v>
      </c>
      <c r="B3463" t="s">
        <v>63968</v>
      </c>
    </row>
    <row r="3464" spans="1:2" x14ac:dyDescent="0.2">
      <c r="A3464">
        <v>669016</v>
      </c>
      <c r="B3464" t="s">
        <v>63968</v>
      </c>
    </row>
    <row r="3465" spans="1:2" x14ac:dyDescent="0.2">
      <c r="A3465">
        <v>669829</v>
      </c>
      <c r="B3465" t="s">
        <v>63968</v>
      </c>
    </row>
    <row r="3466" spans="1:2" x14ac:dyDescent="0.2">
      <c r="A3466">
        <v>669830</v>
      </c>
      <c r="B3466" t="s">
        <v>63968</v>
      </c>
    </row>
    <row r="3467" spans="1:2" x14ac:dyDescent="0.2">
      <c r="A3467">
        <v>669840</v>
      </c>
      <c r="B3467" t="s">
        <v>63968</v>
      </c>
    </row>
    <row r="3468" spans="1:2" x14ac:dyDescent="0.2">
      <c r="A3468">
        <v>843397</v>
      </c>
      <c r="B3468" t="s">
        <v>63968</v>
      </c>
    </row>
    <row r="3469" spans="1:2" x14ac:dyDescent="0.2">
      <c r="A3469" t="s">
        <v>64726</v>
      </c>
      <c r="B3469" t="s">
        <v>63968</v>
      </c>
    </row>
    <row r="3470" spans="1:2" x14ac:dyDescent="0.2">
      <c r="A3470">
        <v>894925</v>
      </c>
      <c r="B3470" t="s">
        <v>63968</v>
      </c>
    </row>
    <row r="3471" spans="1:2" x14ac:dyDescent="0.2">
      <c r="A3471" t="s">
        <v>64727</v>
      </c>
      <c r="B3471" t="s">
        <v>63968</v>
      </c>
    </row>
    <row r="3472" spans="1:2" x14ac:dyDescent="0.2">
      <c r="A3472" t="s">
        <v>64728</v>
      </c>
      <c r="B3472" t="s">
        <v>63968</v>
      </c>
    </row>
    <row r="3473" spans="1:2" x14ac:dyDescent="0.2">
      <c r="A3473" t="s">
        <v>64729</v>
      </c>
      <c r="B3473" t="s">
        <v>63968</v>
      </c>
    </row>
    <row r="3474" spans="1:2" x14ac:dyDescent="0.2">
      <c r="A3474">
        <v>673019</v>
      </c>
      <c r="B3474" t="s">
        <v>63968</v>
      </c>
    </row>
    <row r="3475" spans="1:2" x14ac:dyDescent="0.2">
      <c r="A3475" t="s">
        <v>64730</v>
      </c>
      <c r="B3475" t="s">
        <v>63968</v>
      </c>
    </row>
    <row r="3476" spans="1:2" x14ac:dyDescent="0.2">
      <c r="A3476">
        <v>934740</v>
      </c>
      <c r="B3476" t="s">
        <v>63968</v>
      </c>
    </row>
    <row r="3477" spans="1:2" x14ac:dyDescent="0.2">
      <c r="A3477" t="s">
        <v>64731</v>
      </c>
      <c r="B3477" t="s">
        <v>63968</v>
      </c>
    </row>
    <row r="3478" spans="1:2" x14ac:dyDescent="0.2">
      <c r="A3478">
        <v>669148</v>
      </c>
      <c r="B3478" t="s">
        <v>63968</v>
      </c>
    </row>
    <row r="3479" spans="1:2" x14ac:dyDescent="0.2">
      <c r="A3479">
        <v>670450</v>
      </c>
      <c r="B3479" t="s">
        <v>63968</v>
      </c>
    </row>
    <row r="3480" spans="1:2" x14ac:dyDescent="0.2">
      <c r="A3480">
        <v>674501</v>
      </c>
      <c r="B3480" t="s">
        <v>63968</v>
      </c>
    </row>
    <row r="3481" spans="1:2" x14ac:dyDescent="0.2">
      <c r="A3481">
        <v>865322</v>
      </c>
      <c r="B3481" t="s">
        <v>63968</v>
      </c>
    </row>
    <row r="3482" spans="1:2" x14ac:dyDescent="0.2">
      <c r="A3482" t="s">
        <v>64732</v>
      </c>
      <c r="B3482" t="s">
        <v>63968</v>
      </c>
    </row>
    <row r="3483" spans="1:2" x14ac:dyDescent="0.2">
      <c r="A3483">
        <v>671802</v>
      </c>
      <c r="B3483" t="s">
        <v>63968</v>
      </c>
    </row>
    <row r="3484" spans="1:2" x14ac:dyDescent="0.2">
      <c r="A3484" s="429" t="s">
        <v>64733</v>
      </c>
      <c r="B3484" t="s">
        <v>63968</v>
      </c>
    </row>
    <row r="3485" spans="1:2" x14ac:dyDescent="0.2">
      <c r="A3485">
        <v>903662</v>
      </c>
      <c r="B3485" t="s">
        <v>63968</v>
      </c>
    </row>
    <row r="3486" spans="1:2" x14ac:dyDescent="0.2">
      <c r="A3486">
        <v>924399</v>
      </c>
      <c r="B3486" t="s">
        <v>63968</v>
      </c>
    </row>
    <row r="3487" spans="1:2" x14ac:dyDescent="0.2">
      <c r="A3487">
        <v>924995</v>
      </c>
      <c r="B3487" t="s">
        <v>63968</v>
      </c>
    </row>
    <row r="3488" spans="1:2" x14ac:dyDescent="0.2">
      <c r="A3488">
        <v>672128</v>
      </c>
      <c r="B3488" t="s">
        <v>63968</v>
      </c>
    </row>
    <row r="3489" spans="1:2" x14ac:dyDescent="0.2">
      <c r="A3489">
        <v>823313</v>
      </c>
      <c r="B3489" t="s">
        <v>63968</v>
      </c>
    </row>
    <row r="3490" spans="1:2" x14ac:dyDescent="0.2">
      <c r="A3490">
        <v>893905</v>
      </c>
      <c r="B3490" t="s">
        <v>63968</v>
      </c>
    </row>
    <row r="3491" spans="1:2" x14ac:dyDescent="0.2">
      <c r="A3491">
        <v>894043</v>
      </c>
      <c r="B3491" t="s">
        <v>63968</v>
      </c>
    </row>
    <row r="3492" spans="1:2" x14ac:dyDescent="0.2">
      <c r="A3492" t="s">
        <v>64734</v>
      </c>
      <c r="B3492" t="s">
        <v>63968</v>
      </c>
    </row>
    <row r="3493" spans="1:2" x14ac:dyDescent="0.2">
      <c r="A3493">
        <v>2031738</v>
      </c>
      <c r="B3493" t="s">
        <v>63968</v>
      </c>
    </row>
    <row r="3494" spans="1:2" x14ac:dyDescent="0.2">
      <c r="A3494">
        <v>669318</v>
      </c>
      <c r="B3494" t="s">
        <v>63968</v>
      </c>
    </row>
    <row r="3495" spans="1:2" x14ac:dyDescent="0.2">
      <c r="A3495" t="s">
        <v>64735</v>
      </c>
      <c r="B3495" t="s">
        <v>63968</v>
      </c>
    </row>
    <row r="3496" spans="1:2" x14ac:dyDescent="0.2">
      <c r="A3496" t="s">
        <v>64736</v>
      </c>
      <c r="B3496" t="s">
        <v>63968</v>
      </c>
    </row>
    <row r="3497" spans="1:2" x14ac:dyDescent="0.2">
      <c r="A3497">
        <v>893549</v>
      </c>
      <c r="B3497" t="s">
        <v>63968</v>
      </c>
    </row>
    <row r="3498" spans="1:2" x14ac:dyDescent="0.2">
      <c r="A3498">
        <v>894264</v>
      </c>
      <c r="B3498" t="s">
        <v>63968</v>
      </c>
    </row>
    <row r="3499" spans="1:2" x14ac:dyDescent="0.2">
      <c r="A3499" t="s">
        <v>64737</v>
      </c>
      <c r="B3499" t="s">
        <v>63968</v>
      </c>
    </row>
    <row r="3500" spans="1:2" x14ac:dyDescent="0.2">
      <c r="A3500">
        <v>943377</v>
      </c>
      <c r="B3500" t="s">
        <v>63968</v>
      </c>
    </row>
    <row r="3501" spans="1:2" x14ac:dyDescent="0.2">
      <c r="A3501">
        <v>943580</v>
      </c>
      <c r="B3501" t="s">
        <v>63968</v>
      </c>
    </row>
    <row r="3502" spans="1:2" x14ac:dyDescent="0.2">
      <c r="A3502" t="s">
        <v>64738</v>
      </c>
      <c r="B3502" t="s">
        <v>63968</v>
      </c>
    </row>
    <row r="3503" spans="1:2" x14ac:dyDescent="0.2">
      <c r="A3503">
        <v>672818</v>
      </c>
      <c r="B3503" t="s">
        <v>63968</v>
      </c>
    </row>
    <row r="3504" spans="1:2" x14ac:dyDescent="0.2">
      <c r="A3504" t="s">
        <v>64739</v>
      </c>
      <c r="B3504" t="s">
        <v>63968</v>
      </c>
    </row>
    <row r="3505" spans="1:2" x14ac:dyDescent="0.2">
      <c r="A3505" t="s">
        <v>64740</v>
      </c>
      <c r="B3505" t="s">
        <v>63968</v>
      </c>
    </row>
    <row r="3506" spans="1:2" x14ac:dyDescent="0.2">
      <c r="A3506">
        <v>934971</v>
      </c>
      <c r="B3506" t="s">
        <v>63968</v>
      </c>
    </row>
    <row r="3507" spans="1:2" x14ac:dyDescent="0.2">
      <c r="A3507" t="s">
        <v>64166</v>
      </c>
      <c r="B3507" t="s">
        <v>63968</v>
      </c>
    </row>
    <row r="3508" spans="1:2" x14ac:dyDescent="0.2">
      <c r="A3508" t="s">
        <v>64741</v>
      </c>
      <c r="B3508" t="s">
        <v>63968</v>
      </c>
    </row>
    <row r="3509" spans="1:2" x14ac:dyDescent="0.2">
      <c r="A3509">
        <v>672397</v>
      </c>
      <c r="B3509" t="s">
        <v>63968</v>
      </c>
    </row>
    <row r="3510" spans="1:2" x14ac:dyDescent="0.2">
      <c r="A3510" t="s">
        <v>64742</v>
      </c>
      <c r="B3510" t="s">
        <v>63968</v>
      </c>
    </row>
    <row r="3511" spans="1:2" x14ac:dyDescent="0.2">
      <c r="A3511">
        <v>673893</v>
      </c>
      <c r="B3511" t="s">
        <v>63968</v>
      </c>
    </row>
    <row r="3512" spans="1:2" x14ac:dyDescent="0.2">
      <c r="A3512" t="s">
        <v>64743</v>
      </c>
      <c r="B3512" t="s">
        <v>63968</v>
      </c>
    </row>
    <row r="3513" spans="1:2" x14ac:dyDescent="0.2">
      <c r="A3513" t="s">
        <v>64744</v>
      </c>
      <c r="B3513" t="s">
        <v>63968</v>
      </c>
    </row>
    <row r="3514" spans="1:2" x14ac:dyDescent="0.2">
      <c r="A3514" t="s">
        <v>64745</v>
      </c>
      <c r="B3514" t="s">
        <v>63968</v>
      </c>
    </row>
    <row r="3515" spans="1:2" x14ac:dyDescent="0.2">
      <c r="A3515">
        <v>814196</v>
      </c>
      <c r="B3515" t="s">
        <v>63968</v>
      </c>
    </row>
    <row r="3516" spans="1:2" x14ac:dyDescent="0.2">
      <c r="A3516">
        <v>884719</v>
      </c>
      <c r="B3516" t="s">
        <v>63968</v>
      </c>
    </row>
    <row r="3517" spans="1:2" x14ac:dyDescent="0.2">
      <c r="A3517" t="s">
        <v>64746</v>
      </c>
      <c r="B3517" t="s">
        <v>63968</v>
      </c>
    </row>
    <row r="3518" spans="1:2" x14ac:dyDescent="0.2">
      <c r="A3518">
        <v>990049</v>
      </c>
      <c r="B3518" t="s">
        <v>63968</v>
      </c>
    </row>
    <row r="3519" spans="1:2" x14ac:dyDescent="0.2">
      <c r="A3519">
        <v>914126</v>
      </c>
      <c r="B3519" t="s">
        <v>64747</v>
      </c>
    </row>
    <row r="3520" spans="1:2" x14ac:dyDescent="0.2">
      <c r="A3520">
        <v>940202</v>
      </c>
      <c r="B3520" t="s">
        <v>64747</v>
      </c>
    </row>
    <row r="3521" spans="1:2" x14ac:dyDescent="0.2">
      <c r="A3521" t="s">
        <v>64748</v>
      </c>
      <c r="B3521" t="s">
        <v>64747</v>
      </c>
    </row>
    <row r="3522" spans="1:2" x14ac:dyDescent="0.2">
      <c r="A3522">
        <v>840006</v>
      </c>
      <c r="B3522" t="s">
        <v>64747</v>
      </c>
    </row>
    <row r="3523" spans="1:2" x14ac:dyDescent="0.2">
      <c r="A3523">
        <v>914548</v>
      </c>
      <c r="B3523" t="s">
        <v>64747</v>
      </c>
    </row>
    <row r="3524" spans="1:2" x14ac:dyDescent="0.2">
      <c r="A3524">
        <v>934559</v>
      </c>
      <c r="B3524" t="s">
        <v>64747</v>
      </c>
    </row>
    <row r="3525" spans="1:2" x14ac:dyDescent="0.2">
      <c r="A3525">
        <v>980689</v>
      </c>
      <c r="B3525" t="s">
        <v>64747</v>
      </c>
    </row>
    <row r="3526" spans="1:2" x14ac:dyDescent="0.2">
      <c r="A3526">
        <v>824319</v>
      </c>
      <c r="B3526" t="s">
        <v>64747</v>
      </c>
    </row>
    <row r="3527" spans="1:2" x14ac:dyDescent="0.2">
      <c r="A3527">
        <v>841155</v>
      </c>
      <c r="B3527" t="s">
        <v>64747</v>
      </c>
    </row>
    <row r="3528" spans="1:2" x14ac:dyDescent="0.2">
      <c r="A3528">
        <v>843490</v>
      </c>
      <c r="B3528" t="s">
        <v>64747</v>
      </c>
    </row>
    <row r="3529" spans="1:2" x14ac:dyDescent="0.2">
      <c r="A3529">
        <v>903160</v>
      </c>
      <c r="B3529" t="s">
        <v>64747</v>
      </c>
    </row>
    <row r="3530" spans="1:2" x14ac:dyDescent="0.2">
      <c r="A3530">
        <v>914490</v>
      </c>
      <c r="B3530" t="s">
        <v>64747</v>
      </c>
    </row>
    <row r="3531" spans="1:2" x14ac:dyDescent="0.2">
      <c r="A3531">
        <v>843039</v>
      </c>
      <c r="B3531" t="s">
        <v>64747</v>
      </c>
    </row>
    <row r="3532" spans="1:2" x14ac:dyDescent="0.2">
      <c r="A3532">
        <v>903218</v>
      </c>
      <c r="B3532" t="s">
        <v>64747</v>
      </c>
    </row>
    <row r="3533" spans="1:2" x14ac:dyDescent="0.2">
      <c r="A3533" t="s">
        <v>64749</v>
      </c>
      <c r="B3533" t="s">
        <v>64747</v>
      </c>
    </row>
    <row r="3534" spans="1:2" x14ac:dyDescent="0.2">
      <c r="A3534">
        <v>920284</v>
      </c>
      <c r="B3534" t="s">
        <v>64747</v>
      </c>
    </row>
    <row r="3535" spans="1:2" x14ac:dyDescent="0.2">
      <c r="A3535">
        <v>934019</v>
      </c>
      <c r="B3535" t="s">
        <v>64747</v>
      </c>
    </row>
    <row r="3536" spans="1:2" x14ac:dyDescent="0.2">
      <c r="A3536" t="s">
        <v>64750</v>
      </c>
      <c r="B3536" t="s">
        <v>64747</v>
      </c>
    </row>
    <row r="3537" spans="1:2" x14ac:dyDescent="0.2">
      <c r="A3537">
        <v>824258</v>
      </c>
      <c r="B3537" t="s">
        <v>64747</v>
      </c>
    </row>
    <row r="3538" spans="1:2" x14ac:dyDescent="0.2">
      <c r="A3538">
        <v>883761</v>
      </c>
      <c r="B3538" t="s">
        <v>64747</v>
      </c>
    </row>
    <row r="3539" spans="1:2" x14ac:dyDescent="0.2">
      <c r="A3539">
        <v>960350</v>
      </c>
      <c r="B3539" t="s">
        <v>64747</v>
      </c>
    </row>
    <row r="3540" spans="1:2" x14ac:dyDescent="0.2">
      <c r="A3540">
        <v>990495</v>
      </c>
      <c r="B3540" t="s">
        <v>64747</v>
      </c>
    </row>
    <row r="3541" spans="1:2" x14ac:dyDescent="0.2">
      <c r="A3541">
        <v>2051893</v>
      </c>
      <c r="B3541" t="s">
        <v>64747</v>
      </c>
    </row>
    <row r="3542" spans="1:2" x14ac:dyDescent="0.2">
      <c r="A3542" t="s">
        <v>64751</v>
      </c>
      <c r="B3542" t="s">
        <v>64747</v>
      </c>
    </row>
    <row r="3543" spans="1:2" x14ac:dyDescent="0.2">
      <c r="A3543">
        <v>823367</v>
      </c>
      <c r="B3543" t="s">
        <v>64747</v>
      </c>
    </row>
    <row r="3544" spans="1:2" x14ac:dyDescent="0.2">
      <c r="A3544">
        <v>830994</v>
      </c>
      <c r="B3544" t="s">
        <v>64747</v>
      </c>
    </row>
    <row r="3545" spans="1:2" x14ac:dyDescent="0.2">
      <c r="A3545">
        <v>843746</v>
      </c>
      <c r="B3545" t="s">
        <v>64747</v>
      </c>
    </row>
    <row r="3546" spans="1:2" x14ac:dyDescent="0.2">
      <c r="A3546">
        <v>854935</v>
      </c>
      <c r="B3546" t="s">
        <v>64747</v>
      </c>
    </row>
    <row r="3547" spans="1:2" x14ac:dyDescent="0.2">
      <c r="A3547" t="s">
        <v>64752</v>
      </c>
      <c r="B3547" t="s">
        <v>64747</v>
      </c>
    </row>
    <row r="3548" spans="1:2" x14ac:dyDescent="0.2">
      <c r="A3548">
        <v>901314</v>
      </c>
      <c r="B3548" t="s">
        <v>64747</v>
      </c>
    </row>
    <row r="3549" spans="1:2" x14ac:dyDescent="0.2">
      <c r="A3549">
        <v>910930</v>
      </c>
      <c r="B3549" t="s">
        <v>64747</v>
      </c>
    </row>
    <row r="3550" spans="1:2" x14ac:dyDescent="0.2">
      <c r="A3550">
        <v>920684</v>
      </c>
      <c r="B3550" t="s">
        <v>64747</v>
      </c>
    </row>
    <row r="3551" spans="1:2" x14ac:dyDescent="0.2">
      <c r="A3551">
        <v>933002</v>
      </c>
      <c r="B3551" t="s">
        <v>64747</v>
      </c>
    </row>
    <row r="3552" spans="1:2" x14ac:dyDescent="0.2">
      <c r="A3552">
        <v>980161</v>
      </c>
      <c r="B3552" t="s">
        <v>64747</v>
      </c>
    </row>
    <row r="3553" spans="1:2" x14ac:dyDescent="0.2">
      <c r="A3553">
        <v>980541</v>
      </c>
      <c r="B3553" t="s">
        <v>64747</v>
      </c>
    </row>
    <row r="3554" spans="1:2" x14ac:dyDescent="0.2">
      <c r="A3554">
        <v>990052</v>
      </c>
      <c r="B3554" t="s">
        <v>64747</v>
      </c>
    </row>
    <row r="3555" spans="1:2" x14ac:dyDescent="0.2">
      <c r="A3555">
        <v>341915</v>
      </c>
      <c r="B3555" t="s">
        <v>64747</v>
      </c>
    </row>
    <row r="3556" spans="1:2" x14ac:dyDescent="0.2">
      <c r="A3556">
        <v>803110</v>
      </c>
      <c r="B3556" t="s">
        <v>64747</v>
      </c>
    </row>
    <row r="3557" spans="1:2" x14ac:dyDescent="0.2">
      <c r="A3557" t="s">
        <v>64753</v>
      </c>
      <c r="B3557" t="s">
        <v>64747</v>
      </c>
    </row>
    <row r="3558" spans="1:2" x14ac:dyDescent="0.2">
      <c r="A3558">
        <v>823166</v>
      </c>
      <c r="B3558" t="s">
        <v>64747</v>
      </c>
    </row>
    <row r="3559" spans="1:2" x14ac:dyDescent="0.2">
      <c r="A3559">
        <v>834191</v>
      </c>
      <c r="B3559" t="s">
        <v>64747</v>
      </c>
    </row>
    <row r="3560" spans="1:2" x14ac:dyDescent="0.2">
      <c r="A3560" t="s">
        <v>64754</v>
      </c>
      <c r="B3560" t="s">
        <v>64747</v>
      </c>
    </row>
    <row r="3561" spans="1:2" x14ac:dyDescent="0.2">
      <c r="A3561">
        <v>854940</v>
      </c>
      <c r="B3561" t="s">
        <v>64747</v>
      </c>
    </row>
    <row r="3562" spans="1:2" x14ac:dyDescent="0.2">
      <c r="A3562">
        <v>870774</v>
      </c>
      <c r="B3562" t="s">
        <v>64747</v>
      </c>
    </row>
    <row r="3563" spans="1:2" x14ac:dyDescent="0.2">
      <c r="A3563">
        <v>874819</v>
      </c>
      <c r="B3563" t="s">
        <v>64747</v>
      </c>
    </row>
    <row r="3564" spans="1:2" x14ac:dyDescent="0.2">
      <c r="A3564">
        <v>901476</v>
      </c>
      <c r="B3564" t="s">
        <v>64747</v>
      </c>
    </row>
    <row r="3565" spans="1:2" x14ac:dyDescent="0.2">
      <c r="A3565">
        <v>924171</v>
      </c>
      <c r="B3565" t="s">
        <v>64747</v>
      </c>
    </row>
    <row r="3566" spans="1:2" x14ac:dyDescent="0.2">
      <c r="A3566">
        <v>950495</v>
      </c>
      <c r="B3566" t="s">
        <v>64747</v>
      </c>
    </row>
    <row r="3567" spans="1:2" x14ac:dyDescent="0.2">
      <c r="A3567">
        <v>960749</v>
      </c>
      <c r="B3567" t="s">
        <v>64747</v>
      </c>
    </row>
    <row r="3568" spans="1:2" x14ac:dyDescent="0.2">
      <c r="A3568">
        <v>2038253</v>
      </c>
      <c r="B3568" t="s">
        <v>64747</v>
      </c>
    </row>
    <row r="3569" spans="1:2" x14ac:dyDescent="0.2">
      <c r="A3569">
        <v>823207</v>
      </c>
      <c r="B3569" t="s">
        <v>64747</v>
      </c>
    </row>
    <row r="3570" spans="1:2" x14ac:dyDescent="0.2">
      <c r="A3570">
        <v>871022</v>
      </c>
      <c r="B3570" t="s">
        <v>64747</v>
      </c>
    </row>
    <row r="3571" spans="1:2" x14ac:dyDescent="0.2">
      <c r="A3571">
        <v>873624</v>
      </c>
      <c r="B3571" t="s">
        <v>64747</v>
      </c>
    </row>
    <row r="3572" spans="1:2" x14ac:dyDescent="0.2">
      <c r="A3572">
        <v>880998</v>
      </c>
      <c r="B3572" t="s">
        <v>64747</v>
      </c>
    </row>
    <row r="3573" spans="1:2" x14ac:dyDescent="0.2">
      <c r="A3573" t="s">
        <v>64755</v>
      </c>
      <c r="B3573" t="s">
        <v>64747</v>
      </c>
    </row>
    <row r="3574" spans="1:2" x14ac:dyDescent="0.2">
      <c r="A3574">
        <v>933561</v>
      </c>
      <c r="B3574" t="s">
        <v>64747</v>
      </c>
    </row>
    <row r="3575" spans="1:2" x14ac:dyDescent="0.2">
      <c r="A3575">
        <v>940354</v>
      </c>
      <c r="B3575" t="s">
        <v>64747</v>
      </c>
    </row>
    <row r="3576" spans="1:2" x14ac:dyDescent="0.2">
      <c r="A3576" t="s">
        <v>64756</v>
      </c>
      <c r="B3576" t="s">
        <v>64747</v>
      </c>
    </row>
    <row r="3577" spans="1:2" x14ac:dyDescent="0.2">
      <c r="A3577">
        <v>2032761</v>
      </c>
      <c r="B3577" t="s">
        <v>64747</v>
      </c>
    </row>
    <row r="3578" spans="1:2" x14ac:dyDescent="0.2">
      <c r="A3578">
        <v>843075</v>
      </c>
      <c r="B3578" t="s">
        <v>64747</v>
      </c>
    </row>
    <row r="3579" spans="1:2" x14ac:dyDescent="0.2">
      <c r="A3579">
        <v>901054</v>
      </c>
      <c r="B3579" t="s">
        <v>64747</v>
      </c>
    </row>
    <row r="3580" spans="1:2" x14ac:dyDescent="0.2">
      <c r="A3580">
        <v>914812</v>
      </c>
      <c r="B3580" t="s">
        <v>64747</v>
      </c>
    </row>
    <row r="3581" spans="1:2" x14ac:dyDescent="0.2">
      <c r="A3581">
        <v>950792</v>
      </c>
      <c r="B3581" t="s">
        <v>64747</v>
      </c>
    </row>
    <row r="3582" spans="1:2" x14ac:dyDescent="0.2">
      <c r="A3582">
        <v>814194</v>
      </c>
      <c r="B3582" t="s">
        <v>64747</v>
      </c>
    </row>
    <row r="3583" spans="1:2" x14ac:dyDescent="0.2">
      <c r="A3583">
        <v>814195</v>
      </c>
      <c r="B3583" t="s">
        <v>64747</v>
      </c>
    </row>
    <row r="3584" spans="1:2" x14ac:dyDescent="0.2">
      <c r="A3584">
        <v>823147</v>
      </c>
      <c r="B3584" t="s">
        <v>64747</v>
      </c>
    </row>
    <row r="3585" spans="1:2" x14ac:dyDescent="0.2">
      <c r="A3585" t="s">
        <v>64757</v>
      </c>
      <c r="B3585" t="s">
        <v>64747</v>
      </c>
    </row>
    <row r="3586" spans="1:2" x14ac:dyDescent="0.2">
      <c r="A3586">
        <v>844447</v>
      </c>
      <c r="B3586" t="s">
        <v>64747</v>
      </c>
    </row>
    <row r="3587" spans="1:2" x14ac:dyDescent="0.2">
      <c r="A3587">
        <v>871697</v>
      </c>
      <c r="B3587" t="s">
        <v>64747</v>
      </c>
    </row>
    <row r="3588" spans="1:2" x14ac:dyDescent="0.2">
      <c r="A3588">
        <v>884691</v>
      </c>
      <c r="B3588" t="s">
        <v>64747</v>
      </c>
    </row>
    <row r="3589" spans="1:2" x14ac:dyDescent="0.2">
      <c r="A3589">
        <v>940712</v>
      </c>
      <c r="B3589" t="s">
        <v>64747</v>
      </c>
    </row>
    <row r="3590" spans="1:2" x14ac:dyDescent="0.2">
      <c r="A3590" t="s">
        <v>64758</v>
      </c>
      <c r="B3590" t="s">
        <v>64747</v>
      </c>
    </row>
    <row r="3591" spans="1:2" x14ac:dyDescent="0.2">
      <c r="A3591" t="s">
        <v>64759</v>
      </c>
      <c r="B3591" t="s">
        <v>64747</v>
      </c>
    </row>
    <row r="3592" spans="1:2" x14ac:dyDescent="0.2">
      <c r="A3592">
        <v>854280</v>
      </c>
      <c r="B3592" t="s">
        <v>64747</v>
      </c>
    </row>
    <row r="3593" spans="1:2" x14ac:dyDescent="0.2">
      <c r="A3593">
        <v>854930</v>
      </c>
      <c r="B3593" t="s">
        <v>64747</v>
      </c>
    </row>
    <row r="3594" spans="1:2" x14ac:dyDescent="0.2">
      <c r="A3594">
        <v>854934</v>
      </c>
      <c r="B3594" t="s">
        <v>64747</v>
      </c>
    </row>
    <row r="3595" spans="1:2" x14ac:dyDescent="0.2">
      <c r="A3595">
        <v>873898</v>
      </c>
      <c r="B3595" t="s">
        <v>64747</v>
      </c>
    </row>
    <row r="3596" spans="1:2" x14ac:dyDescent="0.2">
      <c r="A3596">
        <v>881089</v>
      </c>
      <c r="B3596" t="s">
        <v>64747</v>
      </c>
    </row>
    <row r="3597" spans="1:2" x14ac:dyDescent="0.2">
      <c r="A3597">
        <v>910017</v>
      </c>
      <c r="B3597" t="s">
        <v>64747</v>
      </c>
    </row>
    <row r="3598" spans="1:2" x14ac:dyDescent="0.2">
      <c r="A3598">
        <v>920026</v>
      </c>
      <c r="B3598" t="s">
        <v>64747</v>
      </c>
    </row>
    <row r="3599" spans="1:2" x14ac:dyDescent="0.2">
      <c r="A3599">
        <v>920031</v>
      </c>
      <c r="B3599" t="s">
        <v>64747</v>
      </c>
    </row>
    <row r="3600" spans="1:2" x14ac:dyDescent="0.2">
      <c r="A3600">
        <v>931292</v>
      </c>
      <c r="B3600" t="s">
        <v>64747</v>
      </c>
    </row>
    <row r="3601" spans="1:2" x14ac:dyDescent="0.2">
      <c r="A3601">
        <v>960472</v>
      </c>
      <c r="B3601" t="s">
        <v>64747</v>
      </c>
    </row>
    <row r="3602" spans="1:2" x14ac:dyDescent="0.2">
      <c r="A3602">
        <v>970122</v>
      </c>
      <c r="B3602" t="s">
        <v>64747</v>
      </c>
    </row>
    <row r="3603" spans="1:2" x14ac:dyDescent="0.2">
      <c r="A3603">
        <v>853520</v>
      </c>
      <c r="B3603" t="s">
        <v>64747</v>
      </c>
    </row>
    <row r="3604" spans="1:2" x14ac:dyDescent="0.2">
      <c r="A3604">
        <v>854939</v>
      </c>
      <c r="B3604" t="s">
        <v>64747</v>
      </c>
    </row>
    <row r="3605" spans="1:2" x14ac:dyDescent="0.2">
      <c r="A3605" t="s">
        <v>64760</v>
      </c>
      <c r="B3605" t="s">
        <v>64747</v>
      </c>
    </row>
    <row r="3606" spans="1:2" x14ac:dyDescent="0.2">
      <c r="A3606">
        <v>980103</v>
      </c>
      <c r="B3606" t="s">
        <v>64747</v>
      </c>
    </row>
    <row r="3607" spans="1:2" x14ac:dyDescent="0.2">
      <c r="A3607">
        <v>990812</v>
      </c>
      <c r="B3607" t="s">
        <v>64747</v>
      </c>
    </row>
    <row r="3608" spans="1:2" x14ac:dyDescent="0.2">
      <c r="A3608">
        <v>2030523</v>
      </c>
      <c r="B3608" t="s">
        <v>64747</v>
      </c>
    </row>
    <row r="3609" spans="1:2" x14ac:dyDescent="0.2">
      <c r="A3609" t="s">
        <v>64761</v>
      </c>
      <c r="B3609" t="s">
        <v>64747</v>
      </c>
    </row>
    <row r="3610" spans="1:2" x14ac:dyDescent="0.2">
      <c r="A3610">
        <v>843697</v>
      </c>
      <c r="B3610" t="s">
        <v>64747</v>
      </c>
    </row>
    <row r="3611" spans="1:2" x14ac:dyDescent="0.2">
      <c r="A3611">
        <v>865087</v>
      </c>
      <c r="B3611" t="s">
        <v>64747</v>
      </c>
    </row>
    <row r="3612" spans="1:2" x14ac:dyDescent="0.2">
      <c r="A3612">
        <v>883758</v>
      </c>
      <c r="B3612" t="s">
        <v>64747</v>
      </c>
    </row>
    <row r="3613" spans="1:2" x14ac:dyDescent="0.2">
      <c r="A3613">
        <v>891036</v>
      </c>
      <c r="B3613" t="s">
        <v>64747</v>
      </c>
    </row>
    <row r="3614" spans="1:2" x14ac:dyDescent="0.2">
      <c r="A3614" t="s">
        <v>64762</v>
      </c>
      <c r="B3614" t="s">
        <v>64747</v>
      </c>
    </row>
    <row r="3615" spans="1:2" x14ac:dyDescent="0.2">
      <c r="A3615">
        <v>961016</v>
      </c>
      <c r="B3615" t="s">
        <v>64747</v>
      </c>
    </row>
    <row r="3616" spans="1:2" x14ac:dyDescent="0.2">
      <c r="A3616">
        <v>980160</v>
      </c>
      <c r="B3616" t="s">
        <v>64747</v>
      </c>
    </row>
    <row r="3617" spans="1:2" x14ac:dyDescent="0.2">
      <c r="A3617" t="s">
        <v>64763</v>
      </c>
      <c r="B3617" t="s">
        <v>64747</v>
      </c>
    </row>
    <row r="3618" spans="1:2" x14ac:dyDescent="0.2">
      <c r="A3618" t="s">
        <v>64764</v>
      </c>
      <c r="B3618" t="s">
        <v>64747</v>
      </c>
    </row>
    <row r="3619" spans="1:2" x14ac:dyDescent="0.2">
      <c r="A3619">
        <v>853221</v>
      </c>
      <c r="B3619" t="s">
        <v>64747</v>
      </c>
    </row>
    <row r="3620" spans="1:2" x14ac:dyDescent="0.2">
      <c r="A3620">
        <v>870789</v>
      </c>
      <c r="B3620" t="s">
        <v>64747</v>
      </c>
    </row>
    <row r="3621" spans="1:2" x14ac:dyDescent="0.2">
      <c r="A3621">
        <v>880449</v>
      </c>
      <c r="B3621" t="s">
        <v>64747</v>
      </c>
    </row>
    <row r="3622" spans="1:2" x14ac:dyDescent="0.2">
      <c r="A3622">
        <v>880453</v>
      </c>
      <c r="B3622" t="s">
        <v>64747</v>
      </c>
    </row>
    <row r="3623" spans="1:2" x14ac:dyDescent="0.2">
      <c r="A3623">
        <v>883454</v>
      </c>
      <c r="B3623" t="s">
        <v>64747</v>
      </c>
    </row>
    <row r="3624" spans="1:2" x14ac:dyDescent="0.2">
      <c r="A3624">
        <v>884616</v>
      </c>
      <c r="B3624" t="s">
        <v>64747</v>
      </c>
    </row>
    <row r="3625" spans="1:2" x14ac:dyDescent="0.2">
      <c r="A3625" t="s">
        <v>64765</v>
      </c>
      <c r="B3625" t="s">
        <v>64747</v>
      </c>
    </row>
    <row r="3626" spans="1:2" x14ac:dyDescent="0.2">
      <c r="A3626">
        <v>903284</v>
      </c>
      <c r="B3626" t="s">
        <v>64747</v>
      </c>
    </row>
    <row r="3627" spans="1:2" x14ac:dyDescent="0.2">
      <c r="A3627" t="s">
        <v>64766</v>
      </c>
      <c r="B3627" t="s">
        <v>64747</v>
      </c>
    </row>
    <row r="3628" spans="1:2" x14ac:dyDescent="0.2">
      <c r="A3628">
        <v>914053</v>
      </c>
      <c r="B3628" t="s">
        <v>64747</v>
      </c>
    </row>
    <row r="3629" spans="1:2" x14ac:dyDescent="0.2">
      <c r="A3629">
        <v>914083</v>
      </c>
      <c r="B3629" t="s">
        <v>64747</v>
      </c>
    </row>
    <row r="3630" spans="1:2" x14ac:dyDescent="0.2">
      <c r="A3630" t="s">
        <v>64767</v>
      </c>
      <c r="B3630" t="s">
        <v>64747</v>
      </c>
    </row>
    <row r="3631" spans="1:2" x14ac:dyDescent="0.2">
      <c r="A3631">
        <v>923294</v>
      </c>
      <c r="B3631" t="s">
        <v>64747</v>
      </c>
    </row>
    <row r="3632" spans="1:2" x14ac:dyDescent="0.2">
      <c r="A3632" t="s">
        <v>64768</v>
      </c>
      <c r="B3632" t="s">
        <v>64747</v>
      </c>
    </row>
    <row r="3633" spans="1:2" x14ac:dyDescent="0.2">
      <c r="A3633">
        <v>941120</v>
      </c>
      <c r="B3633" t="s">
        <v>64747</v>
      </c>
    </row>
    <row r="3634" spans="1:2" x14ac:dyDescent="0.2">
      <c r="A3634">
        <v>951131</v>
      </c>
      <c r="B3634" t="s">
        <v>64747</v>
      </c>
    </row>
    <row r="3635" spans="1:2" x14ac:dyDescent="0.2">
      <c r="A3635">
        <v>2051893</v>
      </c>
      <c r="B3635" t="s">
        <v>64747</v>
      </c>
    </row>
    <row r="3636" spans="1:2" x14ac:dyDescent="0.2">
      <c r="A3636">
        <v>803596</v>
      </c>
      <c r="B3636" t="s">
        <v>64747</v>
      </c>
    </row>
    <row r="3637" spans="1:2" x14ac:dyDescent="0.2">
      <c r="A3637" s="429" t="s">
        <v>64769</v>
      </c>
      <c r="B3637" t="s">
        <v>64747</v>
      </c>
    </row>
    <row r="3638" spans="1:2" x14ac:dyDescent="0.2">
      <c r="A3638">
        <v>854936</v>
      </c>
      <c r="B3638" t="s">
        <v>64747</v>
      </c>
    </row>
    <row r="3639" spans="1:2" x14ac:dyDescent="0.2">
      <c r="A3639">
        <v>860827</v>
      </c>
      <c r="B3639" t="s">
        <v>64747</v>
      </c>
    </row>
    <row r="3640" spans="1:2" x14ac:dyDescent="0.2">
      <c r="A3640">
        <v>904588</v>
      </c>
      <c r="B3640" t="s">
        <v>64747</v>
      </c>
    </row>
    <row r="3641" spans="1:2" x14ac:dyDescent="0.2">
      <c r="A3641">
        <v>933451</v>
      </c>
      <c r="B3641" t="s">
        <v>64747</v>
      </c>
    </row>
    <row r="3642" spans="1:2" x14ac:dyDescent="0.2">
      <c r="A3642">
        <v>893730</v>
      </c>
      <c r="B3642" t="s">
        <v>64747</v>
      </c>
    </row>
    <row r="3643" spans="1:2" x14ac:dyDescent="0.2">
      <c r="A3643">
        <v>2030523</v>
      </c>
      <c r="B3643" t="s">
        <v>64747</v>
      </c>
    </row>
    <row r="3644" spans="1:2" x14ac:dyDescent="0.2">
      <c r="A3644" t="s">
        <v>64770</v>
      </c>
      <c r="B3644" t="s">
        <v>64747</v>
      </c>
    </row>
    <row r="3645" spans="1:2" x14ac:dyDescent="0.2">
      <c r="A3645">
        <v>824136</v>
      </c>
      <c r="B3645" t="s">
        <v>64747</v>
      </c>
    </row>
    <row r="3646" spans="1:2" x14ac:dyDescent="0.2">
      <c r="A3646">
        <v>830724</v>
      </c>
      <c r="B3646" t="s">
        <v>64747</v>
      </c>
    </row>
    <row r="3647" spans="1:2" x14ac:dyDescent="0.2">
      <c r="A3647">
        <v>913561</v>
      </c>
      <c r="B3647" t="s">
        <v>64747</v>
      </c>
    </row>
    <row r="3648" spans="1:2" x14ac:dyDescent="0.2">
      <c r="A3648">
        <v>880933</v>
      </c>
      <c r="B3648" t="s">
        <v>64747</v>
      </c>
    </row>
    <row r="3649" spans="1:2" x14ac:dyDescent="0.2">
      <c r="A3649">
        <v>883741</v>
      </c>
      <c r="B3649" t="s">
        <v>64747</v>
      </c>
    </row>
    <row r="3650" spans="1:2" x14ac:dyDescent="0.2">
      <c r="A3650">
        <v>2037723</v>
      </c>
      <c r="B3650" t="s">
        <v>64747</v>
      </c>
    </row>
    <row r="3651" spans="1:2" x14ac:dyDescent="0.2">
      <c r="A3651">
        <v>813645</v>
      </c>
      <c r="B3651" t="s">
        <v>64747</v>
      </c>
    </row>
    <row r="3652" spans="1:2" x14ac:dyDescent="0.2">
      <c r="A3652">
        <v>833479</v>
      </c>
      <c r="B3652" t="s">
        <v>64747</v>
      </c>
    </row>
    <row r="3653" spans="1:2" x14ac:dyDescent="0.2">
      <c r="A3653">
        <v>880740</v>
      </c>
      <c r="B3653" t="s">
        <v>64747</v>
      </c>
    </row>
    <row r="3654" spans="1:2" x14ac:dyDescent="0.2">
      <c r="A3654">
        <v>850948</v>
      </c>
      <c r="B3654" t="s">
        <v>64747</v>
      </c>
    </row>
    <row r="3655" spans="1:2" x14ac:dyDescent="0.2">
      <c r="A3655">
        <v>874920</v>
      </c>
      <c r="B3655" t="s">
        <v>64747</v>
      </c>
    </row>
    <row r="3656" spans="1:2" x14ac:dyDescent="0.2">
      <c r="A3656">
        <v>914600</v>
      </c>
      <c r="B3656" t="s">
        <v>64747</v>
      </c>
    </row>
    <row r="3657" spans="1:2" x14ac:dyDescent="0.2">
      <c r="A3657">
        <v>335925</v>
      </c>
      <c r="B3657" t="s">
        <v>64747</v>
      </c>
    </row>
    <row r="3658" spans="1:2" x14ac:dyDescent="0.2">
      <c r="A3658">
        <v>672623</v>
      </c>
      <c r="B3658" t="s">
        <v>64747</v>
      </c>
    </row>
    <row r="3659" spans="1:2" x14ac:dyDescent="0.2">
      <c r="A3659">
        <v>672624</v>
      </c>
      <c r="B3659" t="s">
        <v>64747</v>
      </c>
    </row>
    <row r="3660" spans="1:2" x14ac:dyDescent="0.2">
      <c r="A3660" t="s">
        <v>64771</v>
      </c>
      <c r="B3660" t="s">
        <v>64747</v>
      </c>
    </row>
    <row r="3661" spans="1:2" x14ac:dyDescent="0.2">
      <c r="A3661">
        <v>2032789</v>
      </c>
      <c r="B3661" t="s">
        <v>64747</v>
      </c>
    </row>
    <row r="3662" spans="1:2" x14ac:dyDescent="0.2">
      <c r="A3662">
        <v>930797</v>
      </c>
      <c r="B3662" t="s">
        <v>64747</v>
      </c>
    </row>
    <row r="3663" spans="1:2" x14ac:dyDescent="0.2">
      <c r="A3663">
        <v>981088</v>
      </c>
      <c r="B3663" t="s">
        <v>64747</v>
      </c>
    </row>
    <row r="3664" spans="1:2" x14ac:dyDescent="0.2">
      <c r="A3664">
        <v>813545</v>
      </c>
      <c r="B3664" t="s">
        <v>64747</v>
      </c>
    </row>
    <row r="3665" spans="1:2" x14ac:dyDescent="0.2">
      <c r="A3665">
        <v>850868</v>
      </c>
      <c r="B3665" t="s">
        <v>64747</v>
      </c>
    </row>
    <row r="3666" spans="1:2" x14ac:dyDescent="0.2">
      <c r="A3666">
        <v>864523</v>
      </c>
      <c r="B3666" t="s">
        <v>64747</v>
      </c>
    </row>
    <row r="3667" spans="1:2" x14ac:dyDescent="0.2">
      <c r="A3667">
        <v>990621</v>
      </c>
      <c r="B3667" t="s">
        <v>64747</v>
      </c>
    </row>
    <row r="3668" spans="1:2" x14ac:dyDescent="0.2">
      <c r="A3668">
        <v>813516</v>
      </c>
      <c r="B3668" t="s">
        <v>64747</v>
      </c>
    </row>
    <row r="3669" spans="1:2" x14ac:dyDescent="0.2">
      <c r="A3669">
        <v>813717</v>
      </c>
      <c r="B3669" t="s">
        <v>64747</v>
      </c>
    </row>
    <row r="3670" spans="1:2" x14ac:dyDescent="0.2">
      <c r="A3670">
        <v>823337</v>
      </c>
      <c r="B3670" t="s">
        <v>64747</v>
      </c>
    </row>
    <row r="3671" spans="1:2" x14ac:dyDescent="0.2">
      <c r="A3671" t="s">
        <v>64772</v>
      </c>
      <c r="B3671" t="s">
        <v>64747</v>
      </c>
    </row>
    <row r="3672" spans="1:2" x14ac:dyDescent="0.2">
      <c r="A3672">
        <v>873523</v>
      </c>
      <c r="B3672" t="s">
        <v>64747</v>
      </c>
    </row>
    <row r="3673" spans="1:2" x14ac:dyDescent="0.2">
      <c r="A3673">
        <v>890319</v>
      </c>
      <c r="B3673" t="s">
        <v>64747</v>
      </c>
    </row>
    <row r="3674" spans="1:2" x14ac:dyDescent="0.2">
      <c r="A3674">
        <v>890630</v>
      </c>
      <c r="B3674" t="s">
        <v>64747</v>
      </c>
    </row>
    <row r="3675" spans="1:2" x14ac:dyDescent="0.2">
      <c r="A3675">
        <v>894036</v>
      </c>
      <c r="B3675" t="s">
        <v>64747</v>
      </c>
    </row>
    <row r="3676" spans="1:2" x14ac:dyDescent="0.2">
      <c r="A3676">
        <v>910701</v>
      </c>
      <c r="B3676" t="s">
        <v>64747</v>
      </c>
    </row>
    <row r="3677" spans="1:2" x14ac:dyDescent="0.2">
      <c r="A3677">
        <v>934305</v>
      </c>
      <c r="B3677" t="s">
        <v>64747</v>
      </c>
    </row>
    <row r="3678" spans="1:2" x14ac:dyDescent="0.2">
      <c r="A3678">
        <v>943242</v>
      </c>
      <c r="B3678" t="s">
        <v>64747</v>
      </c>
    </row>
    <row r="3679" spans="1:2" x14ac:dyDescent="0.2">
      <c r="A3679">
        <v>841014</v>
      </c>
      <c r="B3679" t="s">
        <v>64747</v>
      </c>
    </row>
    <row r="3680" spans="1:2" x14ac:dyDescent="0.2">
      <c r="A3680">
        <v>903006</v>
      </c>
      <c r="B3680" t="s">
        <v>64747</v>
      </c>
    </row>
    <row r="3681" spans="1:2" x14ac:dyDescent="0.2">
      <c r="A3681">
        <v>910698</v>
      </c>
      <c r="B3681" t="s">
        <v>64747</v>
      </c>
    </row>
    <row r="3682" spans="1:2" x14ac:dyDescent="0.2">
      <c r="A3682">
        <v>921081</v>
      </c>
      <c r="B3682" t="s">
        <v>64747</v>
      </c>
    </row>
    <row r="3683" spans="1:2" x14ac:dyDescent="0.2">
      <c r="A3683">
        <v>921241</v>
      </c>
      <c r="B3683" t="s">
        <v>64747</v>
      </c>
    </row>
    <row r="3684" spans="1:2" x14ac:dyDescent="0.2">
      <c r="A3684">
        <v>925054</v>
      </c>
      <c r="B3684" t="s">
        <v>64747</v>
      </c>
    </row>
    <row r="3685" spans="1:2" x14ac:dyDescent="0.2">
      <c r="A3685">
        <v>950811</v>
      </c>
      <c r="B3685" t="s">
        <v>64747</v>
      </c>
    </row>
    <row r="3686" spans="1:2" x14ac:dyDescent="0.2">
      <c r="A3686">
        <v>2043145</v>
      </c>
      <c r="B3686" t="s">
        <v>64747</v>
      </c>
    </row>
    <row r="3687" spans="1:2" x14ac:dyDescent="0.2">
      <c r="A3687">
        <v>2050451</v>
      </c>
      <c r="B3687" t="s">
        <v>64747</v>
      </c>
    </row>
    <row r="3688" spans="1:2" x14ac:dyDescent="0.2">
      <c r="A3688">
        <v>860328</v>
      </c>
      <c r="B3688" t="s">
        <v>64747</v>
      </c>
    </row>
    <row r="3689" spans="1:2" x14ac:dyDescent="0.2">
      <c r="A3689">
        <v>860895</v>
      </c>
      <c r="B3689" t="s">
        <v>64747</v>
      </c>
    </row>
    <row r="3690" spans="1:2" x14ac:dyDescent="0.2">
      <c r="A3690">
        <v>883957</v>
      </c>
      <c r="B3690" t="s">
        <v>64747</v>
      </c>
    </row>
    <row r="3691" spans="1:2" x14ac:dyDescent="0.2">
      <c r="A3691">
        <v>903406</v>
      </c>
      <c r="B3691" t="s">
        <v>64747</v>
      </c>
    </row>
    <row r="3692" spans="1:2" x14ac:dyDescent="0.2">
      <c r="A3692">
        <v>890887</v>
      </c>
      <c r="B3692" t="s">
        <v>64747</v>
      </c>
    </row>
    <row r="3693" spans="1:2" x14ac:dyDescent="0.2">
      <c r="A3693">
        <v>900568</v>
      </c>
      <c r="B3693" t="s">
        <v>64747</v>
      </c>
    </row>
    <row r="3694" spans="1:2" x14ac:dyDescent="0.2">
      <c r="A3694">
        <v>913029</v>
      </c>
      <c r="B3694" t="s">
        <v>64747</v>
      </c>
    </row>
    <row r="3695" spans="1:2" x14ac:dyDescent="0.2">
      <c r="A3695">
        <v>960114</v>
      </c>
      <c r="B3695" t="s">
        <v>64747</v>
      </c>
    </row>
    <row r="3696" spans="1:2" x14ac:dyDescent="0.2">
      <c r="A3696" t="s">
        <v>64773</v>
      </c>
      <c r="B3696" t="s">
        <v>64747</v>
      </c>
    </row>
    <row r="3697" spans="1:2" x14ac:dyDescent="0.2">
      <c r="A3697">
        <v>843590</v>
      </c>
      <c r="B3697" t="s">
        <v>64747</v>
      </c>
    </row>
    <row r="3698" spans="1:2" x14ac:dyDescent="0.2">
      <c r="A3698">
        <v>910304</v>
      </c>
      <c r="B3698" t="s">
        <v>64747</v>
      </c>
    </row>
    <row r="3699" spans="1:2" x14ac:dyDescent="0.2">
      <c r="A3699">
        <v>940319</v>
      </c>
      <c r="B3699" t="s">
        <v>64747</v>
      </c>
    </row>
    <row r="3700" spans="1:2" x14ac:dyDescent="0.2">
      <c r="A3700">
        <v>943585</v>
      </c>
      <c r="B3700" t="s">
        <v>64747</v>
      </c>
    </row>
    <row r="3701" spans="1:2" x14ac:dyDescent="0.2">
      <c r="A3701">
        <v>990785</v>
      </c>
      <c r="B3701" t="s">
        <v>64747</v>
      </c>
    </row>
    <row r="3702" spans="1:2" x14ac:dyDescent="0.2">
      <c r="A3702">
        <v>854236</v>
      </c>
      <c r="B3702" t="s">
        <v>64747</v>
      </c>
    </row>
    <row r="3703" spans="1:2" x14ac:dyDescent="0.2">
      <c r="A3703">
        <v>874668</v>
      </c>
      <c r="B3703" t="s">
        <v>64747</v>
      </c>
    </row>
    <row r="3704" spans="1:2" x14ac:dyDescent="0.2">
      <c r="A3704">
        <v>880367</v>
      </c>
      <c r="B3704" t="s">
        <v>64747</v>
      </c>
    </row>
    <row r="3705" spans="1:2" x14ac:dyDescent="0.2">
      <c r="A3705">
        <v>911259</v>
      </c>
      <c r="B3705" t="s">
        <v>64747</v>
      </c>
    </row>
    <row r="3706" spans="1:2" x14ac:dyDescent="0.2">
      <c r="A3706">
        <v>913548</v>
      </c>
      <c r="B3706" t="s">
        <v>64747</v>
      </c>
    </row>
    <row r="3707" spans="1:2" x14ac:dyDescent="0.2">
      <c r="A3707">
        <v>920151</v>
      </c>
      <c r="B3707" t="s">
        <v>64747</v>
      </c>
    </row>
    <row r="3708" spans="1:2" x14ac:dyDescent="0.2">
      <c r="A3708">
        <v>931069</v>
      </c>
      <c r="B3708" t="s">
        <v>64747</v>
      </c>
    </row>
    <row r="3709" spans="1:2" x14ac:dyDescent="0.2">
      <c r="A3709">
        <v>342408</v>
      </c>
      <c r="B3709" t="s">
        <v>64747</v>
      </c>
    </row>
    <row r="3710" spans="1:2" x14ac:dyDescent="0.2">
      <c r="A3710" t="s">
        <v>64774</v>
      </c>
      <c r="B3710" t="s">
        <v>64747</v>
      </c>
    </row>
    <row r="3711" spans="1:2" x14ac:dyDescent="0.2">
      <c r="A3711" t="s">
        <v>64775</v>
      </c>
      <c r="B3711" t="s">
        <v>64747</v>
      </c>
    </row>
    <row r="3712" spans="1:2" x14ac:dyDescent="0.2">
      <c r="A3712">
        <v>903065</v>
      </c>
      <c r="B3712" t="s">
        <v>64747</v>
      </c>
    </row>
    <row r="3713" spans="1:2" x14ac:dyDescent="0.2">
      <c r="A3713" t="s">
        <v>64776</v>
      </c>
      <c r="B3713" t="s">
        <v>64747</v>
      </c>
    </row>
    <row r="3714" spans="1:2" x14ac:dyDescent="0.2">
      <c r="A3714" t="s">
        <v>64777</v>
      </c>
      <c r="B3714" t="s">
        <v>64747</v>
      </c>
    </row>
    <row r="3715" spans="1:2" x14ac:dyDescent="0.2">
      <c r="A3715" t="s">
        <v>64778</v>
      </c>
      <c r="B3715" t="s">
        <v>64747</v>
      </c>
    </row>
    <row r="3716" spans="1:2" x14ac:dyDescent="0.2">
      <c r="A3716">
        <v>844234</v>
      </c>
      <c r="B3716" t="s">
        <v>64747</v>
      </c>
    </row>
    <row r="3717" spans="1:2" x14ac:dyDescent="0.2">
      <c r="A3717">
        <v>865335</v>
      </c>
      <c r="B3717" t="s">
        <v>64747</v>
      </c>
    </row>
    <row r="3718" spans="1:2" x14ac:dyDescent="0.2">
      <c r="A3718">
        <v>874793</v>
      </c>
      <c r="B3718" t="s">
        <v>64747</v>
      </c>
    </row>
    <row r="3719" spans="1:2" x14ac:dyDescent="0.2">
      <c r="A3719">
        <v>881048</v>
      </c>
      <c r="B3719" t="s">
        <v>64747</v>
      </c>
    </row>
    <row r="3720" spans="1:2" x14ac:dyDescent="0.2">
      <c r="A3720">
        <v>913989</v>
      </c>
      <c r="B3720" t="s">
        <v>64747</v>
      </c>
    </row>
    <row r="3721" spans="1:2" x14ac:dyDescent="0.2">
      <c r="A3721">
        <v>920863</v>
      </c>
      <c r="B3721" t="s">
        <v>64747</v>
      </c>
    </row>
    <row r="3722" spans="1:2" x14ac:dyDescent="0.2">
      <c r="A3722" t="s">
        <v>64779</v>
      </c>
      <c r="B3722" t="s">
        <v>64747</v>
      </c>
    </row>
    <row r="3723" spans="1:2" x14ac:dyDescent="0.2">
      <c r="A3723">
        <v>934500</v>
      </c>
      <c r="B3723" t="s">
        <v>64747</v>
      </c>
    </row>
    <row r="3724" spans="1:2" x14ac:dyDescent="0.2">
      <c r="A3724">
        <v>943182</v>
      </c>
      <c r="B3724" t="s">
        <v>64747</v>
      </c>
    </row>
    <row r="3725" spans="1:2" x14ac:dyDescent="0.2">
      <c r="A3725">
        <v>853809</v>
      </c>
      <c r="B3725" t="s">
        <v>64747</v>
      </c>
    </row>
    <row r="3726" spans="1:2" x14ac:dyDescent="0.2">
      <c r="A3726">
        <v>861195</v>
      </c>
      <c r="B3726" t="s">
        <v>64747</v>
      </c>
    </row>
    <row r="3727" spans="1:2" x14ac:dyDescent="0.2">
      <c r="A3727">
        <v>873980</v>
      </c>
      <c r="B3727" t="s">
        <v>64747</v>
      </c>
    </row>
    <row r="3728" spans="1:2" x14ac:dyDescent="0.2">
      <c r="A3728">
        <v>894091</v>
      </c>
      <c r="B3728" t="s">
        <v>64747</v>
      </c>
    </row>
    <row r="3729" spans="1:2" x14ac:dyDescent="0.2">
      <c r="A3729">
        <v>343116</v>
      </c>
      <c r="B3729" t="s">
        <v>64747</v>
      </c>
    </row>
    <row r="3730" spans="1:2" x14ac:dyDescent="0.2">
      <c r="A3730">
        <v>803392</v>
      </c>
      <c r="B3730" t="s">
        <v>64747</v>
      </c>
    </row>
    <row r="3731" spans="1:2" x14ac:dyDescent="0.2">
      <c r="A3731">
        <v>840164</v>
      </c>
      <c r="B3731" t="s">
        <v>64747</v>
      </c>
    </row>
    <row r="3732" spans="1:2" x14ac:dyDescent="0.2">
      <c r="A3732">
        <v>843596</v>
      </c>
      <c r="B3732" t="s">
        <v>64747</v>
      </c>
    </row>
    <row r="3733" spans="1:2" x14ac:dyDescent="0.2">
      <c r="A3733">
        <v>873913</v>
      </c>
      <c r="B3733" t="s">
        <v>64747</v>
      </c>
    </row>
    <row r="3734" spans="1:2" x14ac:dyDescent="0.2">
      <c r="A3734">
        <v>874249</v>
      </c>
      <c r="B3734" t="s">
        <v>64747</v>
      </c>
    </row>
    <row r="3735" spans="1:2" x14ac:dyDescent="0.2">
      <c r="A3735" t="s">
        <v>64780</v>
      </c>
      <c r="B3735" t="s">
        <v>64747</v>
      </c>
    </row>
    <row r="3736" spans="1:2" x14ac:dyDescent="0.2">
      <c r="A3736">
        <v>914363</v>
      </c>
      <c r="B3736" t="s">
        <v>64747</v>
      </c>
    </row>
    <row r="3737" spans="1:2" x14ac:dyDescent="0.2">
      <c r="A3737">
        <v>933230</v>
      </c>
      <c r="B3737" t="s">
        <v>64747</v>
      </c>
    </row>
    <row r="3738" spans="1:2" x14ac:dyDescent="0.2">
      <c r="A3738">
        <v>980647</v>
      </c>
      <c r="B3738" t="s">
        <v>64747</v>
      </c>
    </row>
    <row r="3739" spans="1:2" x14ac:dyDescent="0.2">
      <c r="A3739">
        <v>336239</v>
      </c>
      <c r="B3739" t="s">
        <v>64747</v>
      </c>
    </row>
    <row r="3740" spans="1:2" x14ac:dyDescent="0.2">
      <c r="A3740">
        <v>820092</v>
      </c>
      <c r="B3740" t="s">
        <v>64747</v>
      </c>
    </row>
    <row r="3741" spans="1:2" x14ac:dyDescent="0.2">
      <c r="A3741">
        <v>844669</v>
      </c>
      <c r="B3741" t="s">
        <v>64747</v>
      </c>
    </row>
    <row r="3742" spans="1:2" x14ac:dyDescent="0.2">
      <c r="A3742">
        <v>840999</v>
      </c>
      <c r="B3742" t="s">
        <v>64747</v>
      </c>
    </row>
    <row r="3743" spans="1:2" x14ac:dyDescent="0.2">
      <c r="A3743" t="s">
        <v>64781</v>
      </c>
      <c r="B3743" t="s">
        <v>64747</v>
      </c>
    </row>
    <row r="3744" spans="1:2" x14ac:dyDescent="0.2">
      <c r="A3744">
        <v>853387</v>
      </c>
      <c r="B3744" t="s">
        <v>64747</v>
      </c>
    </row>
    <row r="3745" spans="1:2" x14ac:dyDescent="0.2">
      <c r="A3745">
        <v>853568</v>
      </c>
      <c r="B3745" t="s">
        <v>64747</v>
      </c>
    </row>
    <row r="3746" spans="1:2" x14ac:dyDescent="0.2">
      <c r="A3746">
        <v>880840</v>
      </c>
      <c r="B3746" t="s">
        <v>64747</v>
      </c>
    </row>
    <row r="3747" spans="1:2" x14ac:dyDescent="0.2">
      <c r="A3747">
        <v>883275</v>
      </c>
      <c r="B3747" t="s">
        <v>64747</v>
      </c>
    </row>
    <row r="3748" spans="1:2" x14ac:dyDescent="0.2">
      <c r="A3748" t="s">
        <v>64782</v>
      </c>
      <c r="B3748" t="s">
        <v>64747</v>
      </c>
    </row>
    <row r="3749" spans="1:2" x14ac:dyDescent="0.2">
      <c r="A3749">
        <v>931300</v>
      </c>
      <c r="B3749" t="s">
        <v>64747</v>
      </c>
    </row>
    <row r="3750" spans="1:2" x14ac:dyDescent="0.2">
      <c r="A3750">
        <v>934177</v>
      </c>
      <c r="B3750" t="s">
        <v>64747</v>
      </c>
    </row>
    <row r="3751" spans="1:2" x14ac:dyDescent="0.2">
      <c r="A3751">
        <v>672988</v>
      </c>
      <c r="B3751" t="s">
        <v>64747</v>
      </c>
    </row>
    <row r="3752" spans="1:2" x14ac:dyDescent="0.2">
      <c r="A3752" t="s">
        <v>64783</v>
      </c>
      <c r="B3752" t="s">
        <v>64747</v>
      </c>
    </row>
    <row r="3753" spans="1:2" x14ac:dyDescent="0.2">
      <c r="A3753">
        <v>834160</v>
      </c>
      <c r="B3753" t="s">
        <v>64747</v>
      </c>
    </row>
    <row r="3754" spans="1:2" x14ac:dyDescent="0.2">
      <c r="A3754">
        <v>863504</v>
      </c>
      <c r="B3754" t="s">
        <v>64747</v>
      </c>
    </row>
    <row r="3755" spans="1:2" x14ac:dyDescent="0.2">
      <c r="A3755">
        <v>863777</v>
      </c>
      <c r="B3755" t="s">
        <v>64747</v>
      </c>
    </row>
    <row r="3756" spans="1:2" x14ac:dyDescent="0.2">
      <c r="A3756">
        <v>883257</v>
      </c>
      <c r="B3756" t="s">
        <v>64747</v>
      </c>
    </row>
    <row r="3757" spans="1:2" x14ac:dyDescent="0.2">
      <c r="A3757">
        <v>903154</v>
      </c>
      <c r="B3757" t="s">
        <v>64747</v>
      </c>
    </row>
    <row r="3758" spans="1:2" x14ac:dyDescent="0.2">
      <c r="A3758">
        <v>910103</v>
      </c>
      <c r="B3758" t="s">
        <v>64747</v>
      </c>
    </row>
    <row r="3759" spans="1:2" x14ac:dyDescent="0.2">
      <c r="A3759">
        <v>913114</v>
      </c>
      <c r="B3759" t="s">
        <v>64747</v>
      </c>
    </row>
    <row r="3760" spans="1:2" x14ac:dyDescent="0.2">
      <c r="A3760">
        <v>923209</v>
      </c>
      <c r="B3760" t="s">
        <v>64747</v>
      </c>
    </row>
    <row r="3761" spans="1:2" x14ac:dyDescent="0.2">
      <c r="A3761">
        <v>930668</v>
      </c>
      <c r="B3761" t="s">
        <v>64747</v>
      </c>
    </row>
    <row r="3762" spans="1:2" x14ac:dyDescent="0.2">
      <c r="A3762">
        <v>943166</v>
      </c>
      <c r="B3762" t="s">
        <v>64747</v>
      </c>
    </row>
    <row r="3763" spans="1:2" x14ac:dyDescent="0.2">
      <c r="A3763">
        <v>335290</v>
      </c>
      <c r="B3763" t="s">
        <v>64747</v>
      </c>
    </row>
    <row r="3764" spans="1:2" x14ac:dyDescent="0.2">
      <c r="A3764" t="s">
        <v>64784</v>
      </c>
      <c r="B3764" t="s">
        <v>64747</v>
      </c>
    </row>
    <row r="3765" spans="1:2" x14ac:dyDescent="0.2">
      <c r="A3765" t="s">
        <v>64785</v>
      </c>
      <c r="B3765" t="s">
        <v>64747</v>
      </c>
    </row>
    <row r="3766" spans="1:2" x14ac:dyDescent="0.2">
      <c r="A3766">
        <v>844589</v>
      </c>
      <c r="B3766" t="s">
        <v>64747</v>
      </c>
    </row>
    <row r="3767" spans="1:2" x14ac:dyDescent="0.2">
      <c r="A3767" t="s">
        <v>64786</v>
      </c>
      <c r="B3767" t="s">
        <v>64747</v>
      </c>
    </row>
    <row r="3768" spans="1:2" x14ac:dyDescent="0.2">
      <c r="A3768">
        <v>860951</v>
      </c>
      <c r="B3768" t="s">
        <v>64747</v>
      </c>
    </row>
    <row r="3769" spans="1:2" x14ac:dyDescent="0.2">
      <c r="A3769">
        <v>865452</v>
      </c>
      <c r="B3769" t="s">
        <v>64747</v>
      </c>
    </row>
    <row r="3770" spans="1:2" x14ac:dyDescent="0.2">
      <c r="A3770">
        <v>883274</v>
      </c>
      <c r="B3770" t="s">
        <v>64747</v>
      </c>
    </row>
    <row r="3771" spans="1:2" x14ac:dyDescent="0.2">
      <c r="A3771">
        <v>893329</v>
      </c>
      <c r="B3771" t="s">
        <v>64747</v>
      </c>
    </row>
    <row r="3772" spans="1:2" x14ac:dyDescent="0.2">
      <c r="A3772">
        <v>943034</v>
      </c>
      <c r="B3772" t="s">
        <v>64747</v>
      </c>
    </row>
    <row r="3773" spans="1:2" x14ac:dyDescent="0.2">
      <c r="A3773" t="s">
        <v>64787</v>
      </c>
      <c r="B3773" t="s">
        <v>64747</v>
      </c>
    </row>
    <row r="3774" spans="1:2" x14ac:dyDescent="0.2">
      <c r="A3774">
        <v>338101</v>
      </c>
      <c r="B3774" t="s">
        <v>64747</v>
      </c>
    </row>
    <row r="3775" spans="1:2" x14ac:dyDescent="0.2">
      <c r="A3775">
        <v>804233</v>
      </c>
      <c r="B3775" t="s">
        <v>64747</v>
      </c>
    </row>
    <row r="3776" spans="1:2" x14ac:dyDescent="0.2">
      <c r="A3776" t="s">
        <v>64788</v>
      </c>
      <c r="B3776" t="s">
        <v>64747</v>
      </c>
    </row>
    <row r="3777" spans="1:2" x14ac:dyDescent="0.2">
      <c r="A3777">
        <v>854211</v>
      </c>
      <c r="B3777" t="s">
        <v>64747</v>
      </c>
    </row>
    <row r="3778" spans="1:2" x14ac:dyDescent="0.2">
      <c r="A3778" t="s">
        <v>64789</v>
      </c>
      <c r="B3778" t="s">
        <v>64747</v>
      </c>
    </row>
    <row r="3779" spans="1:2" x14ac:dyDescent="0.2">
      <c r="A3779">
        <v>880090</v>
      </c>
      <c r="B3779" t="s">
        <v>64747</v>
      </c>
    </row>
    <row r="3780" spans="1:2" x14ac:dyDescent="0.2">
      <c r="A3780">
        <v>881351</v>
      </c>
      <c r="B3780" t="s">
        <v>64747</v>
      </c>
    </row>
    <row r="3781" spans="1:2" x14ac:dyDescent="0.2">
      <c r="A3781">
        <v>930392</v>
      </c>
      <c r="B3781" t="s">
        <v>64747</v>
      </c>
    </row>
    <row r="3782" spans="1:2" x14ac:dyDescent="0.2">
      <c r="A3782">
        <v>950064</v>
      </c>
      <c r="B3782" t="s">
        <v>64747</v>
      </c>
    </row>
    <row r="3783" spans="1:2" x14ac:dyDescent="0.2">
      <c r="A3783">
        <v>671197</v>
      </c>
      <c r="B3783" t="s">
        <v>64747</v>
      </c>
    </row>
    <row r="3784" spans="1:2" x14ac:dyDescent="0.2">
      <c r="A3784">
        <v>671198</v>
      </c>
      <c r="B3784" t="s">
        <v>64747</v>
      </c>
    </row>
    <row r="3785" spans="1:2" x14ac:dyDescent="0.2">
      <c r="A3785">
        <v>671199</v>
      </c>
      <c r="B3785" t="s">
        <v>64747</v>
      </c>
    </row>
    <row r="3786" spans="1:2" x14ac:dyDescent="0.2">
      <c r="A3786">
        <v>671201</v>
      </c>
      <c r="B3786" t="s">
        <v>64747</v>
      </c>
    </row>
    <row r="3787" spans="1:2" x14ac:dyDescent="0.2">
      <c r="A3787">
        <v>673695</v>
      </c>
      <c r="B3787" t="s">
        <v>64747</v>
      </c>
    </row>
    <row r="3788" spans="1:2" x14ac:dyDescent="0.2">
      <c r="A3788">
        <v>914669</v>
      </c>
      <c r="B3788" t="s">
        <v>64747</v>
      </c>
    </row>
    <row r="3789" spans="1:2" x14ac:dyDescent="0.2">
      <c r="A3789">
        <v>671406</v>
      </c>
      <c r="B3789" t="s">
        <v>64747</v>
      </c>
    </row>
    <row r="3790" spans="1:2" x14ac:dyDescent="0.2">
      <c r="A3790">
        <v>672197</v>
      </c>
      <c r="B3790" t="s">
        <v>64747</v>
      </c>
    </row>
    <row r="3791" spans="1:2" x14ac:dyDescent="0.2">
      <c r="A3791">
        <v>672198</v>
      </c>
      <c r="B3791" t="s">
        <v>64747</v>
      </c>
    </row>
    <row r="3792" spans="1:2" x14ac:dyDescent="0.2">
      <c r="A3792">
        <v>672199</v>
      </c>
      <c r="B3792" t="s">
        <v>64747</v>
      </c>
    </row>
    <row r="3793" spans="1:2" x14ac:dyDescent="0.2">
      <c r="A3793">
        <v>672200</v>
      </c>
      <c r="B3793" t="s">
        <v>64747</v>
      </c>
    </row>
    <row r="3794" spans="1:2" x14ac:dyDescent="0.2">
      <c r="A3794">
        <v>672206</v>
      </c>
      <c r="B3794" t="s">
        <v>64747</v>
      </c>
    </row>
    <row r="3795" spans="1:2" x14ac:dyDescent="0.2">
      <c r="A3795">
        <v>673547</v>
      </c>
      <c r="B3795" t="s">
        <v>64747</v>
      </c>
    </row>
    <row r="3796" spans="1:2" x14ac:dyDescent="0.2">
      <c r="A3796" t="s">
        <v>64781</v>
      </c>
      <c r="B3796" t="s">
        <v>64747</v>
      </c>
    </row>
    <row r="3797" spans="1:2" x14ac:dyDescent="0.2">
      <c r="A3797" t="s">
        <v>64782</v>
      </c>
      <c r="B3797" t="s">
        <v>64747</v>
      </c>
    </row>
    <row r="3798" spans="1:2" x14ac:dyDescent="0.2">
      <c r="A3798">
        <v>670178</v>
      </c>
      <c r="B3798" t="s">
        <v>64747</v>
      </c>
    </row>
    <row r="3799" spans="1:2" x14ac:dyDescent="0.2">
      <c r="A3799">
        <v>670179</v>
      </c>
      <c r="B3799" t="s">
        <v>64747</v>
      </c>
    </row>
    <row r="3800" spans="1:2" x14ac:dyDescent="0.2">
      <c r="A3800">
        <v>670181</v>
      </c>
      <c r="B3800" t="s">
        <v>64747</v>
      </c>
    </row>
    <row r="3801" spans="1:2" x14ac:dyDescent="0.2">
      <c r="A3801">
        <v>670459</v>
      </c>
      <c r="B3801" t="s">
        <v>64747</v>
      </c>
    </row>
    <row r="3802" spans="1:2" x14ac:dyDescent="0.2">
      <c r="A3802">
        <v>672987</v>
      </c>
      <c r="B3802" t="s">
        <v>64747</v>
      </c>
    </row>
    <row r="3803" spans="1:2" x14ac:dyDescent="0.2">
      <c r="A3803">
        <v>673696</v>
      </c>
      <c r="B3803" t="s">
        <v>64747</v>
      </c>
    </row>
    <row r="3804" spans="1:2" x14ac:dyDescent="0.2">
      <c r="A3804">
        <v>920493</v>
      </c>
      <c r="B3804" t="s">
        <v>64747</v>
      </c>
    </row>
    <row r="3805" spans="1:2" x14ac:dyDescent="0.2">
      <c r="A3805" t="s">
        <v>64790</v>
      </c>
      <c r="B3805" t="s">
        <v>64747</v>
      </c>
    </row>
    <row r="3806" spans="1:2" x14ac:dyDescent="0.2">
      <c r="A3806" t="s">
        <v>64117</v>
      </c>
      <c r="B3806" t="s">
        <v>64747</v>
      </c>
    </row>
    <row r="3807" spans="1:2" x14ac:dyDescent="0.2">
      <c r="A3807" t="s">
        <v>64791</v>
      </c>
      <c r="B3807" t="s">
        <v>64747</v>
      </c>
    </row>
    <row r="3808" spans="1:2" x14ac:dyDescent="0.2">
      <c r="A3808" t="s">
        <v>64792</v>
      </c>
      <c r="B3808" t="s">
        <v>64747</v>
      </c>
    </row>
    <row r="3809" spans="1:2" x14ac:dyDescent="0.2">
      <c r="A3809" t="s">
        <v>64793</v>
      </c>
      <c r="B3809" t="s">
        <v>64747</v>
      </c>
    </row>
    <row r="3810" spans="1:2" x14ac:dyDescent="0.2">
      <c r="A3810" t="s">
        <v>64794</v>
      </c>
      <c r="B3810" t="s">
        <v>64747</v>
      </c>
    </row>
    <row r="3811" spans="1:2" x14ac:dyDescent="0.2">
      <c r="A3811" t="s">
        <v>64795</v>
      </c>
      <c r="B3811" t="s">
        <v>64747</v>
      </c>
    </row>
    <row r="3812" spans="1:2" x14ac:dyDescent="0.2">
      <c r="A3812" t="s">
        <v>64796</v>
      </c>
      <c r="B3812" t="s">
        <v>64747</v>
      </c>
    </row>
    <row r="3813" spans="1:2" x14ac:dyDescent="0.2">
      <c r="A3813">
        <v>833670</v>
      </c>
      <c r="B3813" t="s">
        <v>64747</v>
      </c>
    </row>
    <row r="3814" spans="1:2" x14ac:dyDescent="0.2">
      <c r="A3814" t="s">
        <v>64797</v>
      </c>
      <c r="B3814" t="s">
        <v>64747</v>
      </c>
    </row>
    <row r="3815" spans="1:2" x14ac:dyDescent="0.2">
      <c r="A3815">
        <v>865269</v>
      </c>
      <c r="B3815" t="s">
        <v>64747</v>
      </c>
    </row>
    <row r="3816" spans="1:2" x14ac:dyDescent="0.2">
      <c r="A3816">
        <v>871288</v>
      </c>
      <c r="B3816" t="s">
        <v>64747</v>
      </c>
    </row>
    <row r="3817" spans="1:2" x14ac:dyDescent="0.2">
      <c r="A3817">
        <v>880341</v>
      </c>
      <c r="B3817" t="s">
        <v>64747</v>
      </c>
    </row>
    <row r="3818" spans="1:2" x14ac:dyDescent="0.2">
      <c r="A3818">
        <v>890253</v>
      </c>
      <c r="B3818" t="s">
        <v>64747</v>
      </c>
    </row>
    <row r="3819" spans="1:2" x14ac:dyDescent="0.2">
      <c r="A3819">
        <v>904503</v>
      </c>
      <c r="B3819" t="s">
        <v>64747</v>
      </c>
    </row>
    <row r="3820" spans="1:2" x14ac:dyDescent="0.2">
      <c r="A3820">
        <v>924915</v>
      </c>
      <c r="B3820" t="s">
        <v>64747</v>
      </c>
    </row>
    <row r="3821" spans="1:2" x14ac:dyDescent="0.2">
      <c r="A3821">
        <v>950103</v>
      </c>
      <c r="B3821" t="s">
        <v>64747</v>
      </c>
    </row>
    <row r="3822" spans="1:2" x14ac:dyDescent="0.2">
      <c r="A3822" t="s">
        <v>64798</v>
      </c>
      <c r="B3822" t="s">
        <v>64747</v>
      </c>
    </row>
    <row r="3823" spans="1:2" x14ac:dyDescent="0.2">
      <c r="A3823" s="429" t="s">
        <v>64799</v>
      </c>
      <c r="B3823" t="s">
        <v>64747</v>
      </c>
    </row>
    <row r="3824" spans="1:2" x14ac:dyDescent="0.2">
      <c r="A3824" t="s">
        <v>64800</v>
      </c>
      <c r="B3824" t="s">
        <v>64747</v>
      </c>
    </row>
    <row r="3825" spans="1:2" x14ac:dyDescent="0.2">
      <c r="A3825" t="s">
        <v>64801</v>
      </c>
      <c r="B3825" t="s">
        <v>64747</v>
      </c>
    </row>
    <row r="3826" spans="1:2" x14ac:dyDescent="0.2">
      <c r="A3826">
        <v>853794</v>
      </c>
      <c r="B3826" t="s">
        <v>64747</v>
      </c>
    </row>
    <row r="3827" spans="1:2" x14ac:dyDescent="0.2">
      <c r="A3827">
        <v>864483</v>
      </c>
      <c r="B3827" t="s">
        <v>64747</v>
      </c>
    </row>
    <row r="3828" spans="1:2" x14ac:dyDescent="0.2">
      <c r="A3828">
        <v>865529</v>
      </c>
      <c r="B3828" t="s">
        <v>64747</v>
      </c>
    </row>
    <row r="3829" spans="1:2" x14ac:dyDescent="0.2">
      <c r="A3829">
        <v>873101</v>
      </c>
      <c r="B3829" t="s">
        <v>64747</v>
      </c>
    </row>
    <row r="3830" spans="1:2" x14ac:dyDescent="0.2">
      <c r="A3830">
        <v>890379</v>
      </c>
      <c r="B3830" t="s">
        <v>64747</v>
      </c>
    </row>
    <row r="3831" spans="1:2" x14ac:dyDescent="0.2">
      <c r="A3831" t="s">
        <v>64802</v>
      </c>
      <c r="B3831" t="s">
        <v>64747</v>
      </c>
    </row>
    <row r="3832" spans="1:2" x14ac:dyDescent="0.2">
      <c r="A3832" t="s">
        <v>64803</v>
      </c>
      <c r="B3832" t="s">
        <v>64747</v>
      </c>
    </row>
    <row r="3833" spans="1:2" x14ac:dyDescent="0.2">
      <c r="A3833">
        <v>935169</v>
      </c>
      <c r="B3833" t="s">
        <v>64747</v>
      </c>
    </row>
    <row r="3834" spans="1:2" x14ac:dyDescent="0.2">
      <c r="A3834">
        <v>950376</v>
      </c>
      <c r="B3834" t="s">
        <v>64747</v>
      </c>
    </row>
    <row r="3835" spans="1:2" x14ac:dyDescent="0.2">
      <c r="A3835" t="s">
        <v>64804</v>
      </c>
      <c r="B3835" t="s">
        <v>64747</v>
      </c>
    </row>
    <row r="3836" spans="1:2" x14ac:dyDescent="0.2">
      <c r="A3836">
        <v>666905</v>
      </c>
      <c r="B3836" t="s">
        <v>64747</v>
      </c>
    </row>
    <row r="3837" spans="1:2" x14ac:dyDescent="0.2">
      <c r="A3837">
        <v>820856</v>
      </c>
      <c r="B3837" t="s">
        <v>64747</v>
      </c>
    </row>
    <row r="3838" spans="1:2" x14ac:dyDescent="0.2">
      <c r="A3838" s="429" t="s">
        <v>64216</v>
      </c>
      <c r="B3838" t="s">
        <v>64747</v>
      </c>
    </row>
    <row r="3839" spans="1:2" x14ac:dyDescent="0.2">
      <c r="A3839">
        <v>890765</v>
      </c>
      <c r="B3839" t="s">
        <v>64747</v>
      </c>
    </row>
    <row r="3840" spans="1:2" x14ac:dyDescent="0.2">
      <c r="A3840">
        <v>940223</v>
      </c>
      <c r="B3840" t="s">
        <v>64747</v>
      </c>
    </row>
    <row r="3841" spans="1:2" x14ac:dyDescent="0.2">
      <c r="A3841" t="s">
        <v>64805</v>
      </c>
      <c r="B3841" t="s">
        <v>64747</v>
      </c>
    </row>
    <row r="3842" spans="1:2" x14ac:dyDescent="0.2">
      <c r="A3842" t="s">
        <v>64193</v>
      </c>
      <c r="B3842" t="s">
        <v>64747</v>
      </c>
    </row>
    <row r="3843" spans="1:2" x14ac:dyDescent="0.2">
      <c r="A3843">
        <v>833675</v>
      </c>
      <c r="B3843" t="s">
        <v>64747</v>
      </c>
    </row>
    <row r="3844" spans="1:2" x14ac:dyDescent="0.2">
      <c r="A3844">
        <v>851100</v>
      </c>
      <c r="B3844" t="s">
        <v>64747</v>
      </c>
    </row>
    <row r="3845" spans="1:2" x14ac:dyDescent="0.2">
      <c r="A3845">
        <v>871384</v>
      </c>
      <c r="B3845" t="s">
        <v>64747</v>
      </c>
    </row>
    <row r="3846" spans="1:2" x14ac:dyDescent="0.2">
      <c r="A3846">
        <v>874162</v>
      </c>
      <c r="B3846" t="s">
        <v>64747</v>
      </c>
    </row>
    <row r="3847" spans="1:2" x14ac:dyDescent="0.2">
      <c r="A3847" t="s">
        <v>64806</v>
      </c>
      <c r="B3847" t="s">
        <v>64747</v>
      </c>
    </row>
    <row r="3848" spans="1:2" x14ac:dyDescent="0.2">
      <c r="A3848">
        <v>951258</v>
      </c>
      <c r="B3848" t="s">
        <v>64747</v>
      </c>
    </row>
    <row r="3849" spans="1:2" x14ac:dyDescent="0.2">
      <c r="A3849">
        <v>991017</v>
      </c>
      <c r="B3849" t="s">
        <v>64747</v>
      </c>
    </row>
    <row r="3850" spans="1:2" x14ac:dyDescent="0.2">
      <c r="A3850" t="s">
        <v>64807</v>
      </c>
      <c r="B3850" t="s">
        <v>64747</v>
      </c>
    </row>
    <row r="3851" spans="1:2" x14ac:dyDescent="0.2">
      <c r="A3851">
        <v>873741</v>
      </c>
      <c r="B3851" t="s">
        <v>64747</v>
      </c>
    </row>
    <row r="3852" spans="1:2" x14ac:dyDescent="0.2">
      <c r="A3852">
        <v>880241</v>
      </c>
      <c r="B3852" t="s">
        <v>64747</v>
      </c>
    </row>
    <row r="3853" spans="1:2" x14ac:dyDescent="0.2">
      <c r="A3853">
        <v>920862</v>
      </c>
      <c r="B3853" t="s">
        <v>64747</v>
      </c>
    </row>
    <row r="3854" spans="1:2" x14ac:dyDescent="0.2">
      <c r="A3854">
        <v>924083</v>
      </c>
      <c r="B3854" t="s">
        <v>64747</v>
      </c>
    </row>
    <row r="3855" spans="1:2" x14ac:dyDescent="0.2">
      <c r="A3855" t="s">
        <v>64808</v>
      </c>
      <c r="B3855" t="s">
        <v>64747</v>
      </c>
    </row>
    <row r="3856" spans="1:2" x14ac:dyDescent="0.2">
      <c r="A3856" t="s">
        <v>64809</v>
      </c>
      <c r="B3856" t="s">
        <v>64747</v>
      </c>
    </row>
    <row r="3857" spans="1:2" x14ac:dyDescent="0.2">
      <c r="A3857">
        <v>334666</v>
      </c>
      <c r="B3857" t="s">
        <v>64747</v>
      </c>
    </row>
    <row r="3858" spans="1:2" x14ac:dyDescent="0.2">
      <c r="A3858" t="s">
        <v>64810</v>
      </c>
      <c r="B3858" t="s">
        <v>64747</v>
      </c>
    </row>
    <row r="3859" spans="1:2" x14ac:dyDescent="0.2">
      <c r="A3859">
        <v>823490</v>
      </c>
      <c r="B3859" t="s">
        <v>64747</v>
      </c>
    </row>
    <row r="3860" spans="1:2" x14ac:dyDescent="0.2">
      <c r="A3860">
        <v>860260</v>
      </c>
      <c r="B3860" t="s">
        <v>64747</v>
      </c>
    </row>
    <row r="3861" spans="1:2" x14ac:dyDescent="0.2">
      <c r="A3861">
        <v>863379</v>
      </c>
      <c r="B3861" t="s">
        <v>64747</v>
      </c>
    </row>
    <row r="3862" spans="1:2" x14ac:dyDescent="0.2">
      <c r="A3862" t="s">
        <v>64811</v>
      </c>
      <c r="B3862" t="s">
        <v>64747</v>
      </c>
    </row>
    <row r="3863" spans="1:2" x14ac:dyDescent="0.2">
      <c r="A3863">
        <v>871415</v>
      </c>
      <c r="B3863" t="s">
        <v>64747</v>
      </c>
    </row>
    <row r="3864" spans="1:2" x14ac:dyDescent="0.2">
      <c r="A3864" t="s">
        <v>64812</v>
      </c>
      <c r="B3864" t="s">
        <v>64747</v>
      </c>
    </row>
    <row r="3865" spans="1:2" x14ac:dyDescent="0.2">
      <c r="A3865">
        <v>890996</v>
      </c>
      <c r="B3865" t="s">
        <v>64747</v>
      </c>
    </row>
    <row r="3866" spans="1:2" x14ac:dyDescent="0.2">
      <c r="A3866" t="s">
        <v>64813</v>
      </c>
      <c r="B3866" t="s">
        <v>64747</v>
      </c>
    </row>
    <row r="3867" spans="1:2" x14ac:dyDescent="0.2">
      <c r="A3867">
        <v>854742</v>
      </c>
      <c r="B3867" t="s">
        <v>64747</v>
      </c>
    </row>
    <row r="3868" spans="1:2" x14ac:dyDescent="0.2">
      <c r="A3868">
        <v>863378</v>
      </c>
      <c r="B3868" t="s">
        <v>64747</v>
      </c>
    </row>
    <row r="3869" spans="1:2" x14ac:dyDescent="0.2">
      <c r="A3869">
        <v>863965</v>
      </c>
      <c r="B3869" t="s">
        <v>64747</v>
      </c>
    </row>
    <row r="3870" spans="1:2" x14ac:dyDescent="0.2">
      <c r="A3870">
        <v>890074</v>
      </c>
      <c r="B3870" t="s">
        <v>64747</v>
      </c>
    </row>
    <row r="3871" spans="1:2" x14ac:dyDescent="0.2">
      <c r="A3871">
        <v>890445</v>
      </c>
      <c r="B3871" t="s">
        <v>64747</v>
      </c>
    </row>
    <row r="3872" spans="1:2" x14ac:dyDescent="0.2">
      <c r="A3872">
        <v>893969</v>
      </c>
      <c r="B3872" t="s">
        <v>64747</v>
      </c>
    </row>
    <row r="3873" spans="1:2" x14ac:dyDescent="0.2">
      <c r="A3873" t="s">
        <v>64814</v>
      </c>
      <c r="B3873" t="s">
        <v>64747</v>
      </c>
    </row>
    <row r="3874" spans="1:2" x14ac:dyDescent="0.2">
      <c r="A3874" t="s">
        <v>64815</v>
      </c>
      <c r="B3874" t="s">
        <v>64747</v>
      </c>
    </row>
    <row r="3875" spans="1:2" x14ac:dyDescent="0.2">
      <c r="A3875">
        <v>934801</v>
      </c>
      <c r="B3875" t="s">
        <v>64747</v>
      </c>
    </row>
    <row r="3876" spans="1:2" x14ac:dyDescent="0.2">
      <c r="A3876" t="s">
        <v>64816</v>
      </c>
      <c r="B3876" t="s">
        <v>64747</v>
      </c>
    </row>
    <row r="3877" spans="1:2" x14ac:dyDescent="0.2">
      <c r="A3877">
        <v>940661</v>
      </c>
      <c r="B3877" t="s">
        <v>64747</v>
      </c>
    </row>
    <row r="3878" spans="1:2" x14ac:dyDescent="0.2">
      <c r="A3878" t="s">
        <v>64817</v>
      </c>
      <c r="B3878" t="s">
        <v>64747</v>
      </c>
    </row>
    <row r="3879" spans="1:2" x14ac:dyDescent="0.2">
      <c r="A3879">
        <v>813816</v>
      </c>
      <c r="B3879" t="s">
        <v>64747</v>
      </c>
    </row>
    <row r="3880" spans="1:2" x14ac:dyDescent="0.2">
      <c r="A3880">
        <v>834029</v>
      </c>
      <c r="B3880" t="s">
        <v>64747</v>
      </c>
    </row>
    <row r="3881" spans="1:2" x14ac:dyDescent="0.2">
      <c r="A3881">
        <v>940933</v>
      </c>
      <c r="B3881" t="s">
        <v>64747</v>
      </c>
    </row>
    <row r="3882" spans="1:2" x14ac:dyDescent="0.2">
      <c r="A3882" t="s">
        <v>64677</v>
      </c>
      <c r="B3882" t="s">
        <v>64747</v>
      </c>
    </row>
    <row r="3883" spans="1:2" x14ac:dyDescent="0.2">
      <c r="A3883">
        <v>884252</v>
      </c>
      <c r="B3883" t="s">
        <v>64747</v>
      </c>
    </row>
    <row r="3884" spans="1:2" x14ac:dyDescent="0.2">
      <c r="A3884">
        <v>910449</v>
      </c>
      <c r="B3884" t="s">
        <v>64747</v>
      </c>
    </row>
    <row r="3885" spans="1:2" x14ac:dyDescent="0.2">
      <c r="A3885">
        <v>923502</v>
      </c>
      <c r="B3885" t="s">
        <v>64747</v>
      </c>
    </row>
    <row r="3886" spans="1:2" x14ac:dyDescent="0.2">
      <c r="A3886">
        <v>803794</v>
      </c>
      <c r="B3886" t="s">
        <v>64747</v>
      </c>
    </row>
    <row r="3887" spans="1:2" x14ac:dyDescent="0.2">
      <c r="A3887">
        <v>803840</v>
      </c>
      <c r="B3887" t="s">
        <v>64747</v>
      </c>
    </row>
    <row r="3888" spans="1:2" x14ac:dyDescent="0.2">
      <c r="A3888">
        <v>840222</v>
      </c>
      <c r="B3888" t="s">
        <v>64747</v>
      </c>
    </row>
    <row r="3889" spans="1:2" x14ac:dyDescent="0.2">
      <c r="A3889">
        <v>890327</v>
      </c>
      <c r="B3889" t="s">
        <v>64747</v>
      </c>
    </row>
    <row r="3890" spans="1:2" x14ac:dyDescent="0.2">
      <c r="A3890">
        <v>891522</v>
      </c>
      <c r="B3890" t="s">
        <v>64747</v>
      </c>
    </row>
    <row r="3891" spans="1:2" x14ac:dyDescent="0.2">
      <c r="A3891">
        <v>910467</v>
      </c>
      <c r="B3891" t="s">
        <v>64747</v>
      </c>
    </row>
    <row r="3892" spans="1:2" x14ac:dyDescent="0.2">
      <c r="A3892">
        <v>950331</v>
      </c>
      <c r="B3892" t="s">
        <v>64747</v>
      </c>
    </row>
    <row r="3893" spans="1:2" x14ac:dyDescent="0.2">
      <c r="A3893" t="s">
        <v>64818</v>
      </c>
      <c r="B3893" t="s">
        <v>64747</v>
      </c>
    </row>
    <row r="3894" spans="1:2" x14ac:dyDescent="0.2">
      <c r="A3894">
        <v>853760</v>
      </c>
      <c r="B3894" t="s">
        <v>64747</v>
      </c>
    </row>
    <row r="3895" spans="1:2" x14ac:dyDescent="0.2">
      <c r="A3895">
        <v>853857</v>
      </c>
      <c r="B3895" t="s">
        <v>64747</v>
      </c>
    </row>
    <row r="3896" spans="1:2" x14ac:dyDescent="0.2">
      <c r="A3896">
        <v>874065</v>
      </c>
      <c r="B3896" t="s">
        <v>64747</v>
      </c>
    </row>
    <row r="3897" spans="1:2" x14ac:dyDescent="0.2">
      <c r="A3897">
        <v>894900</v>
      </c>
      <c r="B3897" t="s">
        <v>64747</v>
      </c>
    </row>
    <row r="3898" spans="1:2" x14ac:dyDescent="0.2">
      <c r="A3898">
        <v>903927</v>
      </c>
      <c r="B3898" t="s">
        <v>64747</v>
      </c>
    </row>
    <row r="3899" spans="1:2" x14ac:dyDescent="0.2">
      <c r="A3899">
        <v>930486</v>
      </c>
      <c r="B3899" t="s">
        <v>64747</v>
      </c>
    </row>
    <row r="3900" spans="1:2" x14ac:dyDescent="0.2">
      <c r="A3900">
        <v>934992</v>
      </c>
      <c r="B3900" t="s">
        <v>64747</v>
      </c>
    </row>
    <row r="3901" spans="1:2" x14ac:dyDescent="0.2">
      <c r="A3901" t="s">
        <v>64819</v>
      </c>
      <c r="B3901" t="s">
        <v>64747</v>
      </c>
    </row>
    <row r="3902" spans="1:2" x14ac:dyDescent="0.2">
      <c r="A3902" t="s">
        <v>64820</v>
      </c>
      <c r="B3902" t="s">
        <v>64747</v>
      </c>
    </row>
    <row r="3903" spans="1:2" x14ac:dyDescent="0.2">
      <c r="A3903">
        <v>804219</v>
      </c>
      <c r="B3903" t="s">
        <v>64747</v>
      </c>
    </row>
    <row r="3904" spans="1:2" x14ac:dyDescent="0.2">
      <c r="A3904">
        <v>821238</v>
      </c>
      <c r="B3904" t="s">
        <v>64747</v>
      </c>
    </row>
    <row r="3905" spans="1:2" x14ac:dyDescent="0.2">
      <c r="A3905">
        <v>823360</v>
      </c>
      <c r="B3905" t="s">
        <v>64747</v>
      </c>
    </row>
    <row r="3906" spans="1:2" x14ac:dyDescent="0.2">
      <c r="A3906" t="s">
        <v>64821</v>
      </c>
      <c r="B3906" t="s">
        <v>64747</v>
      </c>
    </row>
    <row r="3907" spans="1:2" x14ac:dyDescent="0.2">
      <c r="A3907" t="s">
        <v>64822</v>
      </c>
      <c r="B3907" t="s">
        <v>64747</v>
      </c>
    </row>
    <row r="3908" spans="1:2" x14ac:dyDescent="0.2">
      <c r="A3908">
        <v>904251</v>
      </c>
      <c r="B3908" t="s">
        <v>64747</v>
      </c>
    </row>
    <row r="3909" spans="1:2" x14ac:dyDescent="0.2">
      <c r="A3909">
        <v>904844</v>
      </c>
      <c r="B3909" t="s">
        <v>64747</v>
      </c>
    </row>
    <row r="3910" spans="1:2" x14ac:dyDescent="0.2">
      <c r="A3910">
        <v>934154</v>
      </c>
      <c r="B3910" t="s">
        <v>64747</v>
      </c>
    </row>
    <row r="3911" spans="1:2" x14ac:dyDescent="0.2">
      <c r="A3911">
        <v>934156</v>
      </c>
      <c r="B3911" t="s">
        <v>64747</v>
      </c>
    </row>
    <row r="3912" spans="1:2" x14ac:dyDescent="0.2">
      <c r="A3912">
        <v>980440</v>
      </c>
      <c r="B3912" t="s">
        <v>64747</v>
      </c>
    </row>
    <row r="3913" spans="1:2" x14ac:dyDescent="0.2">
      <c r="A3913">
        <v>981182</v>
      </c>
      <c r="B3913" t="s">
        <v>64747</v>
      </c>
    </row>
    <row r="3914" spans="1:2" x14ac:dyDescent="0.2">
      <c r="A3914" t="s">
        <v>64823</v>
      </c>
      <c r="B3914" t="s">
        <v>64747</v>
      </c>
    </row>
    <row r="3915" spans="1:2" x14ac:dyDescent="0.2">
      <c r="A3915" t="s">
        <v>64824</v>
      </c>
      <c r="B3915" t="s">
        <v>64747</v>
      </c>
    </row>
    <row r="3916" spans="1:2" x14ac:dyDescent="0.2">
      <c r="A3916" s="429" t="s">
        <v>64825</v>
      </c>
      <c r="B3916" t="s">
        <v>64747</v>
      </c>
    </row>
    <row r="3917" spans="1:2" x14ac:dyDescent="0.2">
      <c r="A3917" s="429" t="s">
        <v>64826</v>
      </c>
      <c r="B3917" t="s">
        <v>64747</v>
      </c>
    </row>
    <row r="3918" spans="1:2" x14ac:dyDescent="0.2">
      <c r="A3918">
        <v>853732</v>
      </c>
      <c r="B3918" t="s">
        <v>64747</v>
      </c>
    </row>
    <row r="3919" spans="1:2" x14ac:dyDescent="0.2">
      <c r="A3919">
        <v>865143</v>
      </c>
      <c r="B3919" t="s">
        <v>64747</v>
      </c>
    </row>
    <row r="3920" spans="1:2" x14ac:dyDescent="0.2">
      <c r="A3920" t="s">
        <v>64827</v>
      </c>
      <c r="B3920" t="s">
        <v>64747</v>
      </c>
    </row>
    <row r="3921" spans="1:2" x14ac:dyDescent="0.2">
      <c r="A3921">
        <v>924411</v>
      </c>
      <c r="B3921" t="s">
        <v>64747</v>
      </c>
    </row>
    <row r="3922" spans="1:2" x14ac:dyDescent="0.2">
      <c r="A3922">
        <v>924924</v>
      </c>
      <c r="B3922" t="s">
        <v>64747</v>
      </c>
    </row>
    <row r="3923" spans="1:2" x14ac:dyDescent="0.2">
      <c r="A3923">
        <v>933619</v>
      </c>
      <c r="B3923" t="s">
        <v>64747</v>
      </c>
    </row>
    <row r="3924" spans="1:2" x14ac:dyDescent="0.2">
      <c r="A3924">
        <v>950252</v>
      </c>
      <c r="B3924" t="s">
        <v>64747</v>
      </c>
    </row>
    <row r="3925" spans="1:2" x14ac:dyDescent="0.2">
      <c r="A3925">
        <v>980296</v>
      </c>
      <c r="B3925" t="s">
        <v>64747</v>
      </c>
    </row>
    <row r="3926" spans="1:2" x14ac:dyDescent="0.2">
      <c r="A3926" t="s">
        <v>64828</v>
      </c>
      <c r="B3926" t="s">
        <v>64747</v>
      </c>
    </row>
    <row r="3927" spans="1:2" x14ac:dyDescent="0.2">
      <c r="A3927">
        <v>860770</v>
      </c>
      <c r="B3927" t="s">
        <v>64747</v>
      </c>
    </row>
    <row r="3928" spans="1:2" x14ac:dyDescent="0.2">
      <c r="A3928">
        <v>883332</v>
      </c>
      <c r="B3928" t="s">
        <v>64747</v>
      </c>
    </row>
    <row r="3929" spans="1:2" x14ac:dyDescent="0.2">
      <c r="A3929">
        <v>911218</v>
      </c>
      <c r="B3929" t="s">
        <v>64747</v>
      </c>
    </row>
    <row r="3930" spans="1:2" x14ac:dyDescent="0.2">
      <c r="A3930">
        <v>923242</v>
      </c>
      <c r="B3930" t="s">
        <v>64747</v>
      </c>
    </row>
    <row r="3931" spans="1:2" x14ac:dyDescent="0.2">
      <c r="A3931">
        <v>940514</v>
      </c>
      <c r="B3931" t="s">
        <v>64747</v>
      </c>
    </row>
    <row r="3932" spans="1:2" x14ac:dyDescent="0.2">
      <c r="A3932">
        <v>833086</v>
      </c>
      <c r="B3932" t="s">
        <v>64747</v>
      </c>
    </row>
    <row r="3933" spans="1:2" x14ac:dyDescent="0.2">
      <c r="A3933" t="s">
        <v>64829</v>
      </c>
      <c r="B3933" t="s">
        <v>64747</v>
      </c>
    </row>
    <row r="3934" spans="1:2" x14ac:dyDescent="0.2">
      <c r="A3934">
        <v>854288</v>
      </c>
      <c r="B3934" t="s">
        <v>64747</v>
      </c>
    </row>
    <row r="3935" spans="1:2" x14ac:dyDescent="0.2">
      <c r="A3935" t="s">
        <v>64830</v>
      </c>
      <c r="B3935" t="s">
        <v>64747</v>
      </c>
    </row>
    <row r="3936" spans="1:2" x14ac:dyDescent="0.2">
      <c r="A3936">
        <v>874531</v>
      </c>
      <c r="B3936" t="s">
        <v>64747</v>
      </c>
    </row>
    <row r="3937" spans="1:2" x14ac:dyDescent="0.2">
      <c r="A3937">
        <v>913444</v>
      </c>
      <c r="B3937" t="s">
        <v>64747</v>
      </c>
    </row>
    <row r="3938" spans="1:2" x14ac:dyDescent="0.2">
      <c r="A3938">
        <v>933480</v>
      </c>
      <c r="B3938" t="s">
        <v>64747</v>
      </c>
    </row>
    <row r="3939" spans="1:2" x14ac:dyDescent="0.2">
      <c r="A3939">
        <v>990262</v>
      </c>
      <c r="B3939" t="s">
        <v>64747</v>
      </c>
    </row>
    <row r="3940" spans="1:2" x14ac:dyDescent="0.2">
      <c r="A3940">
        <v>803479</v>
      </c>
      <c r="B3940" t="s">
        <v>64747</v>
      </c>
    </row>
    <row r="3941" spans="1:2" x14ac:dyDescent="0.2">
      <c r="A3941">
        <v>840985</v>
      </c>
      <c r="B3941" t="s">
        <v>64747</v>
      </c>
    </row>
    <row r="3942" spans="1:2" x14ac:dyDescent="0.2">
      <c r="A3942">
        <v>851051</v>
      </c>
      <c r="B3942" t="s">
        <v>64747</v>
      </c>
    </row>
    <row r="3943" spans="1:2" x14ac:dyDescent="0.2">
      <c r="A3943">
        <v>864249</v>
      </c>
      <c r="B3943" t="s">
        <v>64747</v>
      </c>
    </row>
    <row r="3944" spans="1:2" x14ac:dyDescent="0.2">
      <c r="A3944">
        <v>914460</v>
      </c>
      <c r="B3944" t="s">
        <v>64747</v>
      </c>
    </row>
    <row r="3945" spans="1:2" x14ac:dyDescent="0.2">
      <c r="A3945">
        <v>933938</v>
      </c>
      <c r="B3945" t="s">
        <v>64747</v>
      </c>
    </row>
    <row r="3946" spans="1:2" x14ac:dyDescent="0.2">
      <c r="A3946" t="s">
        <v>64831</v>
      </c>
      <c r="B3946" t="s">
        <v>64747</v>
      </c>
    </row>
    <row r="3947" spans="1:2" x14ac:dyDescent="0.2">
      <c r="A3947">
        <v>901052</v>
      </c>
      <c r="B3947" t="s">
        <v>64747</v>
      </c>
    </row>
    <row r="3948" spans="1:2" x14ac:dyDescent="0.2">
      <c r="A3948">
        <v>921317</v>
      </c>
      <c r="B3948" t="s">
        <v>64747</v>
      </c>
    </row>
    <row r="3949" spans="1:2" x14ac:dyDescent="0.2">
      <c r="A3949" t="s">
        <v>64832</v>
      </c>
      <c r="B3949" t="s">
        <v>64747</v>
      </c>
    </row>
    <row r="3950" spans="1:2" x14ac:dyDescent="0.2">
      <c r="A3950">
        <v>890863</v>
      </c>
      <c r="B3950" t="s">
        <v>64747</v>
      </c>
    </row>
    <row r="3951" spans="1:2" x14ac:dyDescent="0.2">
      <c r="A3951">
        <v>914153</v>
      </c>
      <c r="B3951" t="s">
        <v>64747</v>
      </c>
    </row>
    <row r="3952" spans="1:2" x14ac:dyDescent="0.2">
      <c r="A3952">
        <v>923921</v>
      </c>
      <c r="B3952" t="s">
        <v>64747</v>
      </c>
    </row>
    <row r="3953" spans="1:2" x14ac:dyDescent="0.2">
      <c r="A3953">
        <v>930041</v>
      </c>
      <c r="B3953" t="s">
        <v>64747</v>
      </c>
    </row>
    <row r="3954" spans="1:2" x14ac:dyDescent="0.2">
      <c r="A3954">
        <v>951218</v>
      </c>
      <c r="B3954" t="s">
        <v>64747</v>
      </c>
    </row>
    <row r="3955" spans="1:2" x14ac:dyDescent="0.2">
      <c r="A3955" t="s">
        <v>64833</v>
      </c>
      <c r="B3955" t="s">
        <v>64747</v>
      </c>
    </row>
    <row r="3956" spans="1:2" x14ac:dyDescent="0.2">
      <c r="A3956">
        <v>853487</v>
      </c>
      <c r="B3956" t="s">
        <v>64747</v>
      </c>
    </row>
    <row r="3957" spans="1:2" x14ac:dyDescent="0.2">
      <c r="A3957">
        <v>860505</v>
      </c>
      <c r="B3957" t="s">
        <v>64747</v>
      </c>
    </row>
    <row r="3958" spans="1:2" x14ac:dyDescent="0.2">
      <c r="A3958">
        <v>880776</v>
      </c>
      <c r="B3958" t="s">
        <v>64747</v>
      </c>
    </row>
    <row r="3959" spans="1:2" x14ac:dyDescent="0.2">
      <c r="A3959">
        <v>890200</v>
      </c>
      <c r="B3959" t="s">
        <v>64747</v>
      </c>
    </row>
    <row r="3960" spans="1:2" x14ac:dyDescent="0.2">
      <c r="A3960">
        <v>903864</v>
      </c>
      <c r="B3960" t="s">
        <v>64747</v>
      </c>
    </row>
    <row r="3961" spans="1:2" x14ac:dyDescent="0.2">
      <c r="A3961">
        <v>933627</v>
      </c>
      <c r="B3961" t="s">
        <v>64747</v>
      </c>
    </row>
    <row r="3962" spans="1:2" x14ac:dyDescent="0.2">
      <c r="A3962">
        <v>934783</v>
      </c>
      <c r="B3962" t="s">
        <v>64747</v>
      </c>
    </row>
    <row r="3963" spans="1:2" x14ac:dyDescent="0.2">
      <c r="A3963">
        <v>980297</v>
      </c>
      <c r="B3963" t="s">
        <v>64747</v>
      </c>
    </row>
    <row r="3964" spans="1:2" x14ac:dyDescent="0.2">
      <c r="A3964" t="s">
        <v>64834</v>
      </c>
      <c r="B3964" t="s">
        <v>64747</v>
      </c>
    </row>
    <row r="3965" spans="1:2" x14ac:dyDescent="0.2">
      <c r="A3965">
        <v>931354</v>
      </c>
      <c r="B3965" t="s">
        <v>64747</v>
      </c>
    </row>
    <row r="3966" spans="1:2" x14ac:dyDescent="0.2">
      <c r="A3966">
        <v>970227</v>
      </c>
      <c r="B3966" t="s">
        <v>64747</v>
      </c>
    </row>
    <row r="3967" spans="1:2" x14ac:dyDescent="0.2">
      <c r="A3967">
        <v>851107</v>
      </c>
      <c r="B3967" t="s">
        <v>64747</v>
      </c>
    </row>
    <row r="3968" spans="1:2" x14ac:dyDescent="0.2">
      <c r="A3968">
        <v>865465</v>
      </c>
      <c r="B3968" t="s">
        <v>64747</v>
      </c>
    </row>
    <row r="3969" spans="1:2" x14ac:dyDescent="0.2">
      <c r="A3969">
        <v>874889</v>
      </c>
      <c r="B3969" t="s">
        <v>64747</v>
      </c>
    </row>
    <row r="3970" spans="1:2" x14ac:dyDescent="0.2">
      <c r="A3970">
        <v>914334</v>
      </c>
      <c r="B3970" t="s">
        <v>64747</v>
      </c>
    </row>
    <row r="3971" spans="1:2" x14ac:dyDescent="0.2">
      <c r="A3971">
        <v>933849</v>
      </c>
      <c r="B3971" t="s">
        <v>64747</v>
      </c>
    </row>
    <row r="3972" spans="1:2" x14ac:dyDescent="0.2">
      <c r="A3972">
        <v>943683</v>
      </c>
      <c r="B3972" t="s">
        <v>64747</v>
      </c>
    </row>
    <row r="3973" spans="1:2" x14ac:dyDescent="0.2">
      <c r="A3973" t="s">
        <v>64835</v>
      </c>
      <c r="B3973" t="s">
        <v>64747</v>
      </c>
    </row>
    <row r="3974" spans="1:2" x14ac:dyDescent="0.2">
      <c r="A3974" t="s">
        <v>64836</v>
      </c>
      <c r="B3974" t="s">
        <v>64747</v>
      </c>
    </row>
    <row r="3975" spans="1:2" x14ac:dyDescent="0.2">
      <c r="A3975">
        <v>810222</v>
      </c>
      <c r="B3975" t="s">
        <v>64747</v>
      </c>
    </row>
    <row r="3976" spans="1:2" x14ac:dyDescent="0.2">
      <c r="A3976">
        <v>824529</v>
      </c>
      <c r="B3976" t="s">
        <v>64747</v>
      </c>
    </row>
    <row r="3977" spans="1:2" x14ac:dyDescent="0.2">
      <c r="A3977">
        <v>861434</v>
      </c>
      <c r="B3977" t="s">
        <v>64747</v>
      </c>
    </row>
    <row r="3978" spans="1:2" x14ac:dyDescent="0.2">
      <c r="A3978">
        <v>865350</v>
      </c>
      <c r="B3978" t="s">
        <v>64747</v>
      </c>
    </row>
    <row r="3979" spans="1:2" x14ac:dyDescent="0.2">
      <c r="A3979">
        <v>870467</v>
      </c>
      <c r="B3979" t="s">
        <v>64747</v>
      </c>
    </row>
    <row r="3980" spans="1:2" x14ac:dyDescent="0.2">
      <c r="A3980">
        <v>880944</v>
      </c>
      <c r="B3980" t="s">
        <v>64747</v>
      </c>
    </row>
    <row r="3981" spans="1:2" x14ac:dyDescent="0.2">
      <c r="A3981">
        <v>884226</v>
      </c>
      <c r="B3981" t="s">
        <v>64747</v>
      </c>
    </row>
    <row r="3982" spans="1:2" x14ac:dyDescent="0.2">
      <c r="A3982">
        <v>894911</v>
      </c>
      <c r="B3982" t="s">
        <v>64747</v>
      </c>
    </row>
    <row r="3983" spans="1:2" x14ac:dyDescent="0.2">
      <c r="A3983">
        <v>913808</v>
      </c>
      <c r="B3983" t="s">
        <v>64747</v>
      </c>
    </row>
    <row r="3984" spans="1:2" x14ac:dyDescent="0.2">
      <c r="A3984">
        <v>933622</v>
      </c>
      <c r="B3984" t="s">
        <v>64747</v>
      </c>
    </row>
    <row r="3985" spans="1:2" x14ac:dyDescent="0.2">
      <c r="A3985">
        <v>643362</v>
      </c>
      <c r="B3985" t="s">
        <v>64747</v>
      </c>
    </row>
    <row r="3986" spans="1:2" x14ac:dyDescent="0.2">
      <c r="A3986" t="s">
        <v>64837</v>
      </c>
      <c r="B3986" t="s">
        <v>64747</v>
      </c>
    </row>
    <row r="3987" spans="1:2" x14ac:dyDescent="0.2">
      <c r="A3987" t="s">
        <v>64838</v>
      </c>
      <c r="B3987" t="s">
        <v>64747</v>
      </c>
    </row>
    <row r="3988" spans="1:2" x14ac:dyDescent="0.2">
      <c r="A3988">
        <v>822331</v>
      </c>
      <c r="B3988" t="s">
        <v>64747</v>
      </c>
    </row>
    <row r="3989" spans="1:2" x14ac:dyDescent="0.2">
      <c r="A3989">
        <v>861279</v>
      </c>
      <c r="B3989" t="s">
        <v>64747</v>
      </c>
    </row>
    <row r="3990" spans="1:2" x14ac:dyDescent="0.2">
      <c r="A3990">
        <v>864496</v>
      </c>
      <c r="B3990" t="s">
        <v>64747</v>
      </c>
    </row>
    <row r="3991" spans="1:2" x14ac:dyDescent="0.2">
      <c r="A3991" t="s">
        <v>64286</v>
      </c>
      <c r="B3991" t="s">
        <v>64747</v>
      </c>
    </row>
    <row r="3992" spans="1:2" x14ac:dyDescent="0.2">
      <c r="A3992">
        <v>673186</v>
      </c>
      <c r="B3992" t="s">
        <v>64747</v>
      </c>
    </row>
    <row r="3993" spans="1:2" x14ac:dyDescent="0.2">
      <c r="A3993">
        <v>831118</v>
      </c>
      <c r="B3993" t="s">
        <v>64747</v>
      </c>
    </row>
    <row r="3994" spans="1:2" x14ac:dyDescent="0.2">
      <c r="A3994" t="s">
        <v>64839</v>
      </c>
      <c r="B3994" t="s">
        <v>64747</v>
      </c>
    </row>
    <row r="3995" spans="1:2" x14ac:dyDescent="0.2">
      <c r="A3995">
        <v>894120</v>
      </c>
      <c r="B3995" t="s">
        <v>64747</v>
      </c>
    </row>
    <row r="3996" spans="1:2" x14ac:dyDescent="0.2">
      <c r="A3996" t="s">
        <v>64840</v>
      </c>
      <c r="B3996" t="s">
        <v>64747</v>
      </c>
    </row>
    <row r="3997" spans="1:2" x14ac:dyDescent="0.2">
      <c r="A3997" t="s">
        <v>64841</v>
      </c>
      <c r="B3997" t="s">
        <v>64747</v>
      </c>
    </row>
    <row r="3998" spans="1:2" x14ac:dyDescent="0.2">
      <c r="A3998" t="s">
        <v>64842</v>
      </c>
      <c r="B3998" t="s">
        <v>64747</v>
      </c>
    </row>
    <row r="3999" spans="1:2" x14ac:dyDescent="0.2">
      <c r="A3999">
        <v>911214</v>
      </c>
      <c r="B3999" t="s">
        <v>64747</v>
      </c>
    </row>
    <row r="4000" spans="1:2" x14ac:dyDescent="0.2">
      <c r="A4000" t="s">
        <v>64843</v>
      </c>
      <c r="B4000" t="s">
        <v>64747</v>
      </c>
    </row>
    <row r="4001" spans="1:2" x14ac:dyDescent="0.2">
      <c r="A4001">
        <v>670924</v>
      </c>
      <c r="B4001" t="s">
        <v>64747</v>
      </c>
    </row>
    <row r="4002" spans="1:2" x14ac:dyDescent="0.2">
      <c r="A4002" t="s">
        <v>64844</v>
      </c>
      <c r="B4002" t="s">
        <v>64747</v>
      </c>
    </row>
    <row r="4003" spans="1:2" x14ac:dyDescent="0.2">
      <c r="A4003">
        <v>903285</v>
      </c>
      <c r="B4003" t="s">
        <v>64747</v>
      </c>
    </row>
    <row r="4004" spans="1:2" x14ac:dyDescent="0.2">
      <c r="A4004">
        <v>980045</v>
      </c>
      <c r="B4004" t="s">
        <v>64747</v>
      </c>
    </row>
    <row r="4005" spans="1:2" x14ac:dyDescent="0.2">
      <c r="A4005">
        <v>980970</v>
      </c>
      <c r="B4005" t="s">
        <v>64747</v>
      </c>
    </row>
    <row r="4006" spans="1:2" x14ac:dyDescent="0.2">
      <c r="A4006">
        <v>823461</v>
      </c>
      <c r="B4006" t="s">
        <v>64747</v>
      </c>
    </row>
    <row r="4007" spans="1:2" x14ac:dyDescent="0.2">
      <c r="A4007">
        <v>833210</v>
      </c>
      <c r="B4007" t="s">
        <v>64747</v>
      </c>
    </row>
    <row r="4008" spans="1:2" x14ac:dyDescent="0.2">
      <c r="A4008">
        <v>854440</v>
      </c>
      <c r="B4008" t="s">
        <v>64747</v>
      </c>
    </row>
    <row r="4009" spans="1:2" x14ac:dyDescent="0.2">
      <c r="A4009">
        <v>911195</v>
      </c>
      <c r="B4009" t="s">
        <v>64747</v>
      </c>
    </row>
    <row r="4010" spans="1:2" x14ac:dyDescent="0.2">
      <c r="A4010">
        <v>940798</v>
      </c>
      <c r="B4010" t="s">
        <v>64747</v>
      </c>
    </row>
    <row r="4011" spans="1:2" x14ac:dyDescent="0.2">
      <c r="A4011" t="s">
        <v>64845</v>
      </c>
      <c r="B4011" t="s">
        <v>64747</v>
      </c>
    </row>
    <row r="4012" spans="1:2" x14ac:dyDescent="0.2">
      <c r="A4012">
        <v>804126</v>
      </c>
      <c r="B4012" t="s">
        <v>64747</v>
      </c>
    </row>
    <row r="4013" spans="1:2" x14ac:dyDescent="0.2">
      <c r="A4013">
        <v>861015</v>
      </c>
      <c r="B4013" t="s">
        <v>64747</v>
      </c>
    </row>
    <row r="4014" spans="1:2" x14ac:dyDescent="0.2">
      <c r="A4014">
        <v>880310</v>
      </c>
      <c r="B4014" t="s">
        <v>64747</v>
      </c>
    </row>
    <row r="4015" spans="1:2" x14ac:dyDescent="0.2">
      <c r="A4015">
        <v>883812</v>
      </c>
      <c r="B4015" t="s">
        <v>64747</v>
      </c>
    </row>
    <row r="4016" spans="1:2" x14ac:dyDescent="0.2">
      <c r="A4016">
        <v>904896</v>
      </c>
      <c r="B4016" t="s">
        <v>64747</v>
      </c>
    </row>
    <row r="4017" spans="1:2" x14ac:dyDescent="0.2">
      <c r="A4017" t="s">
        <v>64846</v>
      </c>
      <c r="B4017" t="s">
        <v>64747</v>
      </c>
    </row>
    <row r="4018" spans="1:2" x14ac:dyDescent="0.2">
      <c r="A4018">
        <v>920608</v>
      </c>
      <c r="B4018" t="s">
        <v>64747</v>
      </c>
    </row>
    <row r="4019" spans="1:2" x14ac:dyDescent="0.2">
      <c r="A4019" t="s">
        <v>64378</v>
      </c>
      <c r="B4019" t="s">
        <v>64747</v>
      </c>
    </row>
    <row r="4020" spans="1:2" x14ac:dyDescent="0.2">
      <c r="A4020" t="s">
        <v>64847</v>
      </c>
      <c r="B4020" t="s">
        <v>64747</v>
      </c>
    </row>
    <row r="4021" spans="1:2" x14ac:dyDescent="0.2">
      <c r="A4021">
        <v>883683</v>
      </c>
      <c r="B4021" t="s">
        <v>64747</v>
      </c>
    </row>
    <row r="4022" spans="1:2" x14ac:dyDescent="0.2">
      <c r="A4022">
        <v>900264</v>
      </c>
      <c r="B4022" t="s">
        <v>64747</v>
      </c>
    </row>
    <row r="4023" spans="1:2" x14ac:dyDescent="0.2">
      <c r="A4023">
        <v>933437</v>
      </c>
      <c r="B4023" t="s">
        <v>64747</v>
      </c>
    </row>
    <row r="4024" spans="1:2" x14ac:dyDescent="0.2">
      <c r="A4024">
        <v>934812</v>
      </c>
      <c r="B4024" t="s">
        <v>64747</v>
      </c>
    </row>
    <row r="4025" spans="1:2" x14ac:dyDescent="0.2">
      <c r="A4025">
        <v>335115</v>
      </c>
      <c r="B4025" t="s">
        <v>64747</v>
      </c>
    </row>
    <row r="4026" spans="1:2" x14ac:dyDescent="0.2">
      <c r="A4026">
        <v>883130</v>
      </c>
      <c r="B4026" t="s">
        <v>64747</v>
      </c>
    </row>
    <row r="4027" spans="1:2" x14ac:dyDescent="0.2">
      <c r="A4027" t="s">
        <v>64316</v>
      </c>
      <c r="B4027" t="s">
        <v>64747</v>
      </c>
    </row>
    <row r="4028" spans="1:2" x14ac:dyDescent="0.2">
      <c r="A4028">
        <v>840392</v>
      </c>
      <c r="B4028" t="s">
        <v>64747</v>
      </c>
    </row>
    <row r="4029" spans="1:2" x14ac:dyDescent="0.2">
      <c r="A4029" t="s">
        <v>64848</v>
      </c>
      <c r="B4029" t="s">
        <v>64747</v>
      </c>
    </row>
    <row r="4030" spans="1:2" x14ac:dyDescent="0.2">
      <c r="A4030" t="s">
        <v>64378</v>
      </c>
      <c r="B4030" t="s">
        <v>64747</v>
      </c>
    </row>
    <row r="4031" spans="1:2" x14ac:dyDescent="0.2">
      <c r="A4031">
        <v>844166</v>
      </c>
      <c r="B4031" t="s">
        <v>64747</v>
      </c>
    </row>
    <row r="4032" spans="1:2" x14ac:dyDescent="0.2">
      <c r="A4032" t="s">
        <v>64849</v>
      </c>
      <c r="B4032" t="s">
        <v>64747</v>
      </c>
    </row>
    <row r="4033" spans="1:2" x14ac:dyDescent="0.2">
      <c r="A4033">
        <v>823395</v>
      </c>
      <c r="B4033" t="s">
        <v>64747</v>
      </c>
    </row>
    <row r="4034" spans="1:2" x14ac:dyDescent="0.2">
      <c r="A4034">
        <v>865328</v>
      </c>
      <c r="B4034" t="s">
        <v>64747</v>
      </c>
    </row>
    <row r="4035" spans="1:2" x14ac:dyDescent="0.2">
      <c r="A4035">
        <v>884077</v>
      </c>
      <c r="B4035" t="s">
        <v>64747</v>
      </c>
    </row>
    <row r="4036" spans="1:2" x14ac:dyDescent="0.2">
      <c r="A4036">
        <v>894191</v>
      </c>
      <c r="B4036" t="s">
        <v>64747</v>
      </c>
    </row>
    <row r="4037" spans="1:2" x14ac:dyDescent="0.2">
      <c r="A4037">
        <v>900877</v>
      </c>
      <c r="B4037" t="s">
        <v>64747</v>
      </c>
    </row>
    <row r="4038" spans="1:2" x14ac:dyDescent="0.2">
      <c r="A4038">
        <v>910334</v>
      </c>
      <c r="B4038" t="s">
        <v>64747</v>
      </c>
    </row>
    <row r="4039" spans="1:2" x14ac:dyDescent="0.2">
      <c r="A4039">
        <v>923384</v>
      </c>
      <c r="B4039" t="s">
        <v>64747</v>
      </c>
    </row>
    <row r="4040" spans="1:2" x14ac:dyDescent="0.2">
      <c r="A4040">
        <v>934225</v>
      </c>
      <c r="B4040" t="s">
        <v>64747</v>
      </c>
    </row>
    <row r="4041" spans="1:2" x14ac:dyDescent="0.2">
      <c r="A4041" t="s">
        <v>64850</v>
      </c>
      <c r="B4041" t="s">
        <v>64747</v>
      </c>
    </row>
    <row r="4042" spans="1:2" x14ac:dyDescent="0.2">
      <c r="A4042" t="s">
        <v>64851</v>
      </c>
      <c r="B4042" t="s">
        <v>64747</v>
      </c>
    </row>
    <row r="4043" spans="1:2" x14ac:dyDescent="0.2">
      <c r="A4043">
        <v>804033</v>
      </c>
      <c r="B4043" t="s">
        <v>64747</v>
      </c>
    </row>
    <row r="4044" spans="1:2" x14ac:dyDescent="0.2">
      <c r="A4044">
        <v>823274</v>
      </c>
      <c r="B4044" t="s">
        <v>64747</v>
      </c>
    </row>
    <row r="4045" spans="1:2" x14ac:dyDescent="0.2">
      <c r="A4045" t="s">
        <v>64852</v>
      </c>
      <c r="B4045" t="s">
        <v>64747</v>
      </c>
    </row>
    <row r="4046" spans="1:2" x14ac:dyDescent="0.2">
      <c r="A4046" t="s">
        <v>64853</v>
      </c>
      <c r="B4046" t="s">
        <v>64747</v>
      </c>
    </row>
    <row r="4047" spans="1:2" x14ac:dyDescent="0.2">
      <c r="A4047">
        <v>860456</v>
      </c>
      <c r="B4047" t="s">
        <v>64747</v>
      </c>
    </row>
    <row r="4048" spans="1:2" x14ac:dyDescent="0.2">
      <c r="A4048">
        <v>883418</v>
      </c>
      <c r="B4048" t="s">
        <v>64747</v>
      </c>
    </row>
    <row r="4049" spans="1:2" x14ac:dyDescent="0.2">
      <c r="A4049">
        <v>960117</v>
      </c>
      <c r="B4049" t="s">
        <v>64747</v>
      </c>
    </row>
    <row r="4050" spans="1:2" x14ac:dyDescent="0.2">
      <c r="A4050" t="s">
        <v>64854</v>
      </c>
      <c r="B4050" t="s">
        <v>64747</v>
      </c>
    </row>
    <row r="4051" spans="1:2" x14ac:dyDescent="0.2">
      <c r="A4051" t="s">
        <v>64855</v>
      </c>
      <c r="B4051" t="s">
        <v>64747</v>
      </c>
    </row>
    <row r="4052" spans="1:2" x14ac:dyDescent="0.2">
      <c r="A4052">
        <v>823091</v>
      </c>
      <c r="B4052" t="s">
        <v>64747</v>
      </c>
    </row>
    <row r="4053" spans="1:2" x14ac:dyDescent="0.2">
      <c r="A4053">
        <v>873096</v>
      </c>
      <c r="B4053" t="s">
        <v>64747</v>
      </c>
    </row>
    <row r="4054" spans="1:2" x14ac:dyDescent="0.2">
      <c r="A4054">
        <v>671666</v>
      </c>
      <c r="B4054" t="s">
        <v>64747</v>
      </c>
    </row>
    <row r="4055" spans="1:2" x14ac:dyDescent="0.2">
      <c r="A4055">
        <v>671699</v>
      </c>
      <c r="B4055" t="s">
        <v>64747</v>
      </c>
    </row>
    <row r="4056" spans="1:2" x14ac:dyDescent="0.2">
      <c r="A4056">
        <v>671704</v>
      </c>
      <c r="B4056" t="s">
        <v>64747</v>
      </c>
    </row>
    <row r="4057" spans="1:2" x14ac:dyDescent="0.2">
      <c r="A4057">
        <v>671715</v>
      </c>
      <c r="B4057" t="s">
        <v>64747</v>
      </c>
    </row>
    <row r="4058" spans="1:2" x14ac:dyDescent="0.2">
      <c r="A4058" t="s">
        <v>64856</v>
      </c>
      <c r="B4058" t="s">
        <v>64747</v>
      </c>
    </row>
    <row r="4059" spans="1:2" x14ac:dyDescent="0.2">
      <c r="A4059">
        <v>833046</v>
      </c>
      <c r="B4059" t="s">
        <v>64747</v>
      </c>
    </row>
    <row r="4060" spans="1:2" x14ac:dyDescent="0.2">
      <c r="A4060">
        <v>851038</v>
      </c>
      <c r="B4060" t="s">
        <v>64747</v>
      </c>
    </row>
    <row r="4061" spans="1:2" x14ac:dyDescent="0.2">
      <c r="A4061">
        <v>880015</v>
      </c>
      <c r="B4061" t="s">
        <v>64747</v>
      </c>
    </row>
    <row r="4062" spans="1:2" x14ac:dyDescent="0.2">
      <c r="A4062">
        <v>900940</v>
      </c>
      <c r="B4062" t="s">
        <v>64747</v>
      </c>
    </row>
    <row r="4063" spans="1:2" x14ac:dyDescent="0.2">
      <c r="A4063">
        <v>904636</v>
      </c>
      <c r="B4063" t="s">
        <v>64747</v>
      </c>
    </row>
    <row r="4064" spans="1:2" x14ac:dyDescent="0.2">
      <c r="A4064">
        <v>904876</v>
      </c>
      <c r="B4064" t="s">
        <v>64747</v>
      </c>
    </row>
    <row r="4065" spans="1:2" x14ac:dyDescent="0.2">
      <c r="A4065">
        <v>913262</v>
      </c>
      <c r="B4065" t="s">
        <v>64747</v>
      </c>
    </row>
    <row r="4066" spans="1:2" x14ac:dyDescent="0.2">
      <c r="A4066">
        <v>914365</v>
      </c>
      <c r="B4066" t="s">
        <v>64747</v>
      </c>
    </row>
    <row r="4067" spans="1:2" x14ac:dyDescent="0.2">
      <c r="A4067">
        <v>935301</v>
      </c>
      <c r="B4067" t="s">
        <v>64747</v>
      </c>
    </row>
    <row r="4068" spans="1:2" x14ac:dyDescent="0.2">
      <c r="A4068">
        <v>671641</v>
      </c>
      <c r="B4068" t="s">
        <v>64747</v>
      </c>
    </row>
    <row r="4069" spans="1:2" x14ac:dyDescent="0.2">
      <c r="A4069">
        <v>671695</v>
      </c>
      <c r="B4069" t="s">
        <v>64747</v>
      </c>
    </row>
    <row r="4070" spans="1:2" x14ac:dyDescent="0.2">
      <c r="A4070" t="s">
        <v>64857</v>
      </c>
      <c r="B4070" t="s">
        <v>64747</v>
      </c>
    </row>
    <row r="4071" spans="1:2" x14ac:dyDescent="0.2">
      <c r="A4071">
        <v>824485</v>
      </c>
      <c r="B4071" t="s">
        <v>64747</v>
      </c>
    </row>
    <row r="4072" spans="1:2" x14ac:dyDescent="0.2">
      <c r="A4072">
        <v>843143</v>
      </c>
      <c r="B4072" t="s">
        <v>64747</v>
      </c>
    </row>
    <row r="4073" spans="1:2" x14ac:dyDescent="0.2">
      <c r="A4073">
        <v>865471</v>
      </c>
      <c r="B4073" t="s">
        <v>64747</v>
      </c>
    </row>
    <row r="4074" spans="1:2" x14ac:dyDescent="0.2">
      <c r="A4074">
        <v>883667</v>
      </c>
      <c r="B4074" t="s">
        <v>64747</v>
      </c>
    </row>
    <row r="4075" spans="1:2" x14ac:dyDescent="0.2">
      <c r="A4075">
        <v>900051</v>
      </c>
      <c r="B4075" t="s">
        <v>64747</v>
      </c>
    </row>
    <row r="4076" spans="1:2" x14ac:dyDescent="0.2">
      <c r="A4076">
        <v>920198</v>
      </c>
      <c r="B4076" t="s">
        <v>64747</v>
      </c>
    </row>
    <row r="4077" spans="1:2" x14ac:dyDescent="0.2">
      <c r="A4077">
        <v>924281</v>
      </c>
      <c r="B4077" t="s">
        <v>64747</v>
      </c>
    </row>
    <row r="4078" spans="1:2" x14ac:dyDescent="0.2">
      <c r="A4078" t="s">
        <v>64858</v>
      </c>
      <c r="B4078" t="s">
        <v>64747</v>
      </c>
    </row>
    <row r="4079" spans="1:2" x14ac:dyDescent="0.2">
      <c r="A4079">
        <v>910006</v>
      </c>
      <c r="B4079" t="s">
        <v>64747</v>
      </c>
    </row>
    <row r="4080" spans="1:2" x14ac:dyDescent="0.2">
      <c r="A4080" t="s">
        <v>64859</v>
      </c>
      <c r="B4080" t="s">
        <v>64747</v>
      </c>
    </row>
    <row r="4081" spans="1:2" x14ac:dyDescent="0.2">
      <c r="A4081">
        <v>830310</v>
      </c>
      <c r="B4081" t="s">
        <v>64747</v>
      </c>
    </row>
    <row r="4082" spans="1:2" x14ac:dyDescent="0.2">
      <c r="A4082">
        <v>841233</v>
      </c>
      <c r="B4082" t="s">
        <v>64747</v>
      </c>
    </row>
    <row r="4083" spans="1:2" x14ac:dyDescent="0.2">
      <c r="A4083">
        <v>850836</v>
      </c>
      <c r="B4083" t="s">
        <v>64747</v>
      </c>
    </row>
    <row r="4084" spans="1:2" x14ac:dyDescent="0.2">
      <c r="A4084">
        <v>890753</v>
      </c>
      <c r="B4084" t="s">
        <v>64747</v>
      </c>
    </row>
    <row r="4085" spans="1:2" x14ac:dyDescent="0.2">
      <c r="A4085">
        <v>900654</v>
      </c>
      <c r="B4085" t="s">
        <v>64747</v>
      </c>
    </row>
    <row r="4086" spans="1:2" x14ac:dyDescent="0.2">
      <c r="A4086">
        <v>980332</v>
      </c>
      <c r="B4086" t="s">
        <v>64747</v>
      </c>
    </row>
    <row r="4087" spans="1:2" x14ac:dyDescent="0.2">
      <c r="A4087">
        <v>803712</v>
      </c>
      <c r="B4087" t="s">
        <v>64747</v>
      </c>
    </row>
    <row r="4088" spans="1:2" x14ac:dyDescent="0.2">
      <c r="A4088">
        <v>861179</v>
      </c>
      <c r="B4088" t="s">
        <v>64747</v>
      </c>
    </row>
    <row r="4089" spans="1:2" x14ac:dyDescent="0.2">
      <c r="A4089">
        <v>871564</v>
      </c>
      <c r="B4089" t="s">
        <v>64747</v>
      </c>
    </row>
    <row r="4090" spans="1:2" x14ac:dyDescent="0.2">
      <c r="A4090">
        <v>903571</v>
      </c>
      <c r="B4090" t="s">
        <v>64747</v>
      </c>
    </row>
    <row r="4091" spans="1:2" x14ac:dyDescent="0.2">
      <c r="A4091">
        <v>921076</v>
      </c>
      <c r="B4091" t="s">
        <v>64747</v>
      </c>
    </row>
    <row r="4092" spans="1:2" x14ac:dyDescent="0.2">
      <c r="A4092">
        <v>924758</v>
      </c>
      <c r="B4092" t="s">
        <v>64747</v>
      </c>
    </row>
    <row r="4093" spans="1:2" x14ac:dyDescent="0.2">
      <c r="A4093">
        <v>930706</v>
      </c>
      <c r="B4093" t="s">
        <v>64747</v>
      </c>
    </row>
    <row r="4094" spans="1:2" x14ac:dyDescent="0.2">
      <c r="A4094">
        <v>813731</v>
      </c>
      <c r="B4094" t="s">
        <v>64747</v>
      </c>
    </row>
    <row r="4095" spans="1:2" x14ac:dyDescent="0.2">
      <c r="A4095">
        <v>813937</v>
      </c>
      <c r="B4095" t="s">
        <v>64747</v>
      </c>
    </row>
    <row r="4096" spans="1:2" x14ac:dyDescent="0.2">
      <c r="A4096">
        <v>820488</v>
      </c>
      <c r="B4096" t="s">
        <v>64747</v>
      </c>
    </row>
    <row r="4097" spans="1:2" x14ac:dyDescent="0.2">
      <c r="A4097">
        <v>824472</v>
      </c>
      <c r="B4097" t="s">
        <v>64747</v>
      </c>
    </row>
    <row r="4098" spans="1:2" x14ac:dyDescent="0.2">
      <c r="A4098" t="s">
        <v>64860</v>
      </c>
      <c r="B4098" t="s">
        <v>64747</v>
      </c>
    </row>
    <row r="4099" spans="1:2" x14ac:dyDescent="0.2">
      <c r="A4099">
        <v>873380</v>
      </c>
      <c r="B4099" t="s">
        <v>64747</v>
      </c>
    </row>
    <row r="4100" spans="1:2" x14ac:dyDescent="0.2">
      <c r="A4100">
        <v>903526</v>
      </c>
      <c r="B4100" t="s">
        <v>64747</v>
      </c>
    </row>
    <row r="4101" spans="1:2" x14ac:dyDescent="0.2">
      <c r="A4101">
        <v>904461</v>
      </c>
      <c r="B4101" t="s">
        <v>64747</v>
      </c>
    </row>
    <row r="4102" spans="1:2" x14ac:dyDescent="0.2">
      <c r="A4102">
        <v>933588</v>
      </c>
      <c r="B4102" t="s">
        <v>64747</v>
      </c>
    </row>
    <row r="4103" spans="1:2" x14ac:dyDescent="0.2">
      <c r="A4103" t="s">
        <v>64861</v>
      </c>
      <c r="B4103" t="s">
        <v>64747</v>
      </c>
    </row>
    <row r="4104" spans="1:2" x14ac:dyDescent="0.2">
      <c r="A4104">
        <v>971077</v>
      </c>
      <c r="B4104" t="s">
        <v>64747</v>
      </c>
    </row>
    <row r="4105" spans="1:2" x14ac:dyDescent="0.2">
      <c r="A4105" t="s">
        <v>64862</v>
      </c>
      <c r="B4105" t="s">
        <v>64747</v>
      </c>
    </row>
    <row r="4106" spans="1:2" x14ac:dyDescent="0.2">
      <c r="A4106">
        <v>813011</v>
      </c>
      <c r="B4106" t="s">
        <v>64747</v>
      </c>
    </row>
    <row r="4107" spans="1:2" x14ac:dyDescent="0.2">
      <c r="A4107">
        <v>910773</v>
      </c>
      <c r="B4107" t="s">
        <v>64747</v>
      </c>
    </row>
    <row r="4108" spans="1:2" x14ac:dyDescent="0.2">
      <c r="A4108">
        <v>943646</v>
      </c>
      <c r="B4108" t="s">
        <v>64747</v>
      </c>
    </row>
    <row r="4109" spans="1:2" x14ac:dyDescent="0.2">
      <c r="A4109">
        <v>943661</v>
      </c>
      <c r="B4109" t="s">
        <v>64747</v>
      </c>
    </row>
    <row r="4110" spans="1:2" x14ac:dyDescent="0.2">
      <c r="A4110">
        <v>830067</v>
      </c>
      <c r="B4110" t="s">
        <v>64747</v>
      </c>
    </row>
    <row r="4111" spans="1:2" x14ac:dyDescent="0.2">
      <c r="A4111">
        <v>920749</v>
      </c>
      <c r="B4111" t="s">
        <v>64747</v>
      </c>
    </row>
    <row r="4112" spans="1:2" x14ac:dyDescent="0.2">
      <c r="A4112">
        <v>943247</v>
      </c>
      <c r="B4112" t="s">
        <v>64747</v>
      </c>
    </row>
    <row r="4113" spans="1:2" x14ac:dyDescent="0.2">
      <c r="A4113">
        <v>980311</v>
      </c>
      <c r="B4113" t="s">
        <v>64747</v>
      </c>
    </row>
    <row r="4114" spans="1:2" x14ac:dyDescent="0.2">
      <c r="A4114">
        <v>342403</v>
      </c>
      <c r="B4114" t="s">
        <v>64747</v>
      </c>
    </row>
    <row r="4115" spans="1:2" x14ac:dyDescent="0.2">
      <c r="A4115" t="s">
        <v>64863</v>
      </c>
      <c r="B4115" t="s">
        <v>64747</v>
      </c>
    </row>
    <row r="4116" spans="1:2" x14ac:dyDescent="0.2">
      <c r="A4116" t="s">
        <v>64864</v>
      </c>
      <c r="B4116" t="s">
        <v>64747</v>
      </c>
    </row>
    <row r="4117" spans="1:2" x14ac:dyDescent="0.2">
      <c r="A4117">
        <v>830497</v>
      </c>
      <c r="B4117" t="s">
        <v>64747</v>
      </c>
    </row>
    <row r="4118" spans="1:2" x14ac:dyDescent="0.2">
      <c r="A4118">
        <v>860364</v>
      </c>
      <c r="B4118" t="s">
        <v>64747</v>
      </c>
    </row>
    <row r="4119" spans="1:2" x14ac:dyDescent="0.2">
      <c r="A4119">
        <v>864369</v>
      </c>
      <c r="B4119" t="s">
        <v>64747</v>
      </c>
    </row>
    <row r="4120" spans="1:2" x14ac:dyDescent="0.2">
      <c r="A4120">
        <v>870682</v>
      </c>
      <c r="B4120" t="s">
        <v>64747</v>
      </c>
    </row>
    <row r="4121" spans="1:2" x14ac:dyDescent="0.2">
      <c r="A4121">
        <v>874456</v>
      </c>
      <c r="B4121" t="s">
        <v>64747</v>
      </c>
    </row>
    <row r="4122" spans="1:2" x14ac:dyDescent="0.2">
      <c r="A4122">
        <v>833734</v>
      </c>
      <c r="B4122" t="s">
        <v>64747</v>
      </c>
    </row>
    <row r="4123" spans="1:2" x14ac:dyDescent="0.2">
      <c r="A4123">
        <v>873970</v>
      </c>
      <c r="B4123" t="s">
        <v>64747</v>
      </c>
    </row>
    <row r="4124" spans="1:2" x14ac:dyDescent="0.2">
      <c r="A4124">
        <v>910215</v>
      </c>
      <c r="B4124" t="s">
        <v>64747</v>
      </c>
    </row>
    <row r="4125" spans="1:2" x14ac:dyDescent="0.2">
      <c r="A4125">
        <v>943596</v>
      </c>
      <c r="B4125" t="s">
        <v>64747</v>
      </c>
    </row>
    <row r="4126" spans="1:2" x14ac:dyDescent="0.2">
      <c r="A4126">
        <v>980305</v>
      </c>
      <c r="B4126" t="s">
        <v>64747</v>
      </c>
    </row>
    <row r="4127" spans="1:2" x14ac:dyDescent="0.2">
      <c r="A4127">
        <v>980310</v>
      </c>
      <c r="B4127" t="s">
        <v>64747</v>
      </c>
    </row>
    <row r="4128" spans="1:2" x14ac:dyDescent="0.2">
      <c r="A4128" t="s">
        <v>64865</v>
      </c>
      <c r="B4128" t="s">
        <v>64747</v>
      </c>
    </row>
    <row r="4129" spans="1:2" x14ac:dyDescent="0.2">
      <c r="A4129">
        <v>823472</v>
      </c>
      <c r="B4129" t="s">
        <v>64747</v>
      </c>
    </row>
    <row r="4130" spans="1:2" x14ac:dyDescent="0.2">
      <c r="A4130">
        <v>834483</v>
      </c>
      <c r="B4130" t="s">
        <v>64747</v>
      </c>
    </row>
    <row r="4131" spans="1:2" x14ac:dyDescent="0.2">
      <c r="A4131">
        <v>860430</v>
      </c>
      <c r="B4131" t="s">
        <v>64747</v>
      </c>
    </row>
    <row r="4132" spans="1:2" x14ac:dyDescent="0.2">
      <c r="A4132">
        <v>903164</v>
      </c>
      <c r="B4132" t="s">
        <v>64747</v>
      </c>
    </row>
    <row r="4133" spans="1:2" x14ac:dyDescent="0.2">
      <c r="A4133">
        <v>903846</v>
      </c>
      <c r="B4133" t="s">
        <v>64747</v>
      </c>
    </row>
    <row r="4134" spans="1:2" x14ac:dyDescent="0.2">
      <c r="A4134">
        <v>921001</v>
      </c>
      <c r="B4134" t="s">
        <v>64747</v>
      </c>
    </row>
    <row r="4135" spans="1:2" x14ac:dyDescent="0.2">
      <c r="A4135">
        <v>943670</v>
      </c>
      <c r="B4135" t="s">
        <v>64747</v>
      </c>
    </row>
    <row r="4136" spans="1:2" x14ac:dyDescent="0.2">
      <c r="A4136">
        <v>950516</v>
      </c>
      <c r="B4136" t="s">
        <v>64747</v>
      </c>
    </row>
    <row r="4137" spans="1:2" x14ac:dyDescent="0.2">
      <c r="A4137">
        <v>338545</v>
      </c>
      <c r="B4137" t="s">
        <v>64747</v>
      </c>
    </row>
    <row r="4138" spans="1:2" x14ac:dyDescent="0.2">
      <c r="A4138" t="s">
        <v>64866</v>
      </c>
      <c r="B4138" t="s">
        <v>64747</v>
      </c>
    </row>
    <row r="4139" spans="1:2" x14ac:dyDescent="0.2">
      <c r="A4139">
        <v>831117</v>
      </c>
      <c r="B4139" t="s">
        <v>64747</v>
      </c>
    </row>
    <row r="4140" spans="1:2" x14ac:dyDescent="0.2">
      <c r="A4140">
        <v>326725</v>
      </c>
      <c r="B4140" t="s">
        <v>64747</v>
      </c>
    </row>
    <row r="4141" spans="1:2" x14ac:dyDescent="0.2">
      <c r="A4141">
        <v>860248</v>
      </c>
      <c r="B4141" t="s">
        <v>64747</v>
      </c>
    </row>
    <row r="4142" spans="1:2" x14ac:dyDescent="0.2">
      <c r="A4142">
        <v>880734</v>
      </c>
      <c r="B4142" t="s">
        <v>64747</v>
      </c>
    </row>
    <row r="4143" spans="1:2" x14ac:dyDescent="0.2">
      <c r="A4143">
        <v>893629</v>
      </c>
      <c r="B4143" t="s">
        <v>64747</v>
      </c>
    </row>
    <row r="4144" spans="1:2" x14ac:dyDescent="0.2">
      <c r="A4144" t="s">
        <v>64867</v>
      </c>
      <c r="B4144" t="s">
        <v>64747</v>
      </c>
    </row>
    <row r="4145" spans="1:2" x14ac:dyDescent="0.2">
      <c r="A4145" t="s">
        <v>64868</v>
      </c>
      <c r="B4145" t="s">
        <v>64747</v>
      </c>
    </row>
    <row r="4146" spans="1:2" x14ac:dyDescent="0.2">
      <c r="A4146">
        <v>810405</v>
      </c>
      <c r="B4146" t="s">
        <v>64747</v>
      </c>
    </row>
    <row r="4147" spans="1:2" x14ac:dyDescent="0.2">
      <c r="A4147">
        <v>810824</v>
      </c>
      <c r="B4147" t="s">
        <v>64747</v>
      </c>
    </row>
    <row r="4148" spans="1:2" x14ac:dyDescent="0.2">
      <c r="A4148" t="s">
        <v>64869</v>
      </c>
      <c r="B4148" t="s">
        <v>64747</v>
      </c>
    </row>
    <row r="4149" spans="1:2" x14ac:dyDescent="0.2">
      <c r="A4149">
        <v>860432</v>
      </c>
      <c r="B4149" t="s">
        <v>64747</v>
      </c>
    </row>
    <row r="4150" spans="1:2" x14ac:dyDescent="0.2">
      <c r="A4150">
        <v>924482</v>
      </c>
      <c r="B4150" t="s">
        <v>64747</v>
      </c>
    </row>
    <row r="4151" spans="1:2" x14ac:dyDescent="0.2">
      <c r="A4151">
        <v>980503</v>
      </c>
      <c r="B4151" t="s">
        <v>64747</v>
      </c>
    </row>
    <row r="4152" spans="1:2" x14ac:dyDescent="0.2">
      <c r="A4152">
        <v>910813</v>
      </c>
      <c r="B4152" t="s">
        <v>64747</v>
      </c>
    </row>
    <row r="4153" spans="1:2" x14ac:dyDescent="0.2">
      <c r="A4153">
        <v>950201</v>
      </c>
      <c r="B4153" t="s">
        <v>64747</v>
      </c>
    </row>
    <row r="4154" spans="1:2" x14ac:dyDescent="0.2">
      <c r="A4154">
        <v>910389</v>
      </c>
      <c r="B4154" t="s">
        <v>64747</v>
      </c>
    </row>
    <row r="4155" spans="1:2" x14ac:dyDescent="0.2">
      <c r="A4155">
        <v>990148</v>
      </c>
      <c r="B4155" t="s">
        <v>64747</v>
      </c>
    </row>
    <row r="4156" spans="1:2" x14ac:dyDescent="0.2">
      <c r="A4156">
        <v>834071</v>
      </c>
      <c r="B4156" t="s">
        <v>64747</v>
      </c>
    </row>
    <row r="4157" spans="1:2" x14ac:dyDescent="0.2">
      <c r="A4157">
        <v>844226</v>
      </c>
      <c r="B4157" t="s">
        <v>64747</v>
      </c>
    </row>
    <row r="4158" spans="1:2" x14ac:dyDescent="0.2">
      <c r="A4158">
        <v>950104</v>
      </c>
      <c r="B4158" t="s">
        <v>64747</v>
      </c>
    </row>
    <row r="4159" spans="1:2" x14ac:dyDescent="0.2">
      <c r="A4159">
        <v>890328</v>
      </c>
      <c r="B4159" t="s">
        <v>64747</v>
      </c>
    </row>
    <row r="4160" spans="1:2" x14ac:dyDescent="0.2">
      <c r="A4160">
        <v>924928</v>
      </c>
      <c r="B4160" t="s">
        <v>64747</v>
      </c>
    </row>
    <row r="4161" spans="1:2" x14ac:dyDescent="0.2">
      <c r="A4161">
        <v>971126</v>
      </c>
      <c r="B4161" t="s">
        <v>64747</v>
      </c>
    </row>
    <row r="4162" spans="1:2" x14ac:dyDescent="0.2">
      <c r="A4162">
        <v>824542</v>
      </c>
      <c r="B4162" t="s">
        <v>64747</v>
      </c>
    </row>
    <row r="4163" spans="1:2" x14ac:dyDescent="0.2">
      <c r="A4163">
        <v>830181</v>
      </c>
      <c r="B4163" t="s">
        <v>64747</v>
      </c>
    </row>
    <row r="4164" spans="1:2" x14ac:dyDescent="0.2">
      <c r="A4164">
        <v>883133</v>
      </c>
      <c r="B4164" t="s">
        <v>64747</v>
      </c>
    </row>
    <row r="4165" spans="1:2" x14ac:dyDescent="0.2">
      <c r="A4165">
        <v>891654</v>
      </c>
      <c r="B4165" t="s">
        <v>64747</v>
      </c>
    </row>
    <row r="4166" spans="1:2" x14ac:dyDescent="0.2">
      <c r="A4166">
        <v>900165</v>
      </c>
      <c r="B4166" t="s">
        <v>64747</v>
      </c>
    </row>
    <row r="4167" spans="1:2" x14ac:dyDescent="0.2">
      <c r="A4167">
        <v>672447</v>
      </c>
      <c r="B4167" t="s">
        <v>64747</v>
      </c>
    </row>
    <row r="4168" spans="1:2" x14ac:dyDescent="0.2">
      <c r="A4168">
        <v>841204</v>
      </c>
      <c r="B4168" t="s">
        <v>64747</v>
      </c>
    </row>
    <row r="4169" spans="1:2" x14ac:dyDescent="0.2">
      <c r="A4169">
        <v>890602</v>
      </c>
      <c r="B4169" t="s">
        <v>64747</v>
      </c>
    </row>
    <row r="4170" spans="1:2" x14ac:dyDescent="0.2">
      <c r="A4170">
        <v>803873</v>
      </c>
      <c r="B4170" t="s">
        <v>64747</v>
      </c>
    </row>
    <row r="4171" spans="1:2" x14ac:dyDescent="0.2">
      <c r="A4171">
        <v>893234</v>
      </c>
      <c r="B4171" t="s">
        <v>64747</v>
      </c>
    </row>
    <row r="4172" spans="1:2" x14ac:dyDescent="0.2">
      <c r="A4172">
        <v>332786</v>
      </c>
      <c r="B4172" t="s">
        <v>64747</v>
      </c>
    </row>
    <row r="4173" spans="1:2" x14ac:dyDescent="0.2">
      <c r="A4173">
        <v>338549</v>
      </c>
      <c r="B4173" t="s">
        <v>64747</v>
      </c>
    </row>
    <row r="4174" spans="1:2" x14ac:dyDescent="0.2">
      <c r="A4174">
        <v>883770</v>
      </c>
      <c r="B4174" t="s">
        <v>64747</v>
      </c>
    </row>
    <row r="4175" spans="1:2" x14ac:dyDescent="0.2">
      <c r="A4175">
        <v>914873</v>
      </c>
      <c r="B4175" t="s">
        <v>64747</v>
      </c>
    </row>
    <row r="4176" spans="1:2" x14ac:dyDescent="0.2">
      <c r="A4176" t="s">
        <v>64870</v>
      </c>
      <c r="B4176" t="s">
        <v>64747</v>
      </c>
    </row>
    <row r="4177" spans="1:2" x14ac:dyDescent="0.2">
      <c r="A4177">
        <v>823336</v>
      </c>
      <c r="B4177" t="s">
        <v>64747</v>
      </c>
    </row>
    <row r="4178" spans="1:2" x14ac:dyDescent="0.2">
      <c r="A4178">
        <v>865574</v>
      </c>
      <c r="B4178" t="s">
        <v>64747</v>
      </c>
    </row>
    <row r="4179" spans="1:2" x14ac:dyDescent="0.2">
      <c r="A4179">
        <v>871581</v>
      </c>
      <c r="B4179" t="s">
        <v>64747</v>
      </c>
    </row>
    <row r="4180" spans="1:2" x14ac:dyDescent="0.2">
      <c r="A4180">
        <v>874806</v>
      </c>
      <c r="B4180" t="s">
        <v>64747</v>
      </c>
    </row>
    <row r="4181" spans="1:2" x14ac:dyDescent="0.2">
      <c r="A4181">
        <v>880551</v>
      </c>
      <c r="B4181" t="s">
        <v>64747</v>
      </c>
    </row>
    <row r="4182" spans="1:2" x14ac:dyDescent="0.2">
      <c r="A4182">
        <v>900578</v>
      </c>
      <c r="B4182" t="s">
        <v>64747</v>
      </c>
    </row>
    <row r="4183" spans="1:2" x14ac:dyDescent="0.2">
      <c r="A4183">
        <v>903486</v>
      </c>
      <c r="B4183" t="s">
        <v>64747</v>
      </c>
    </row>
    <row r="4184" spans="1:2" x14ac:dyDescent="0.2">
      <c r="A4184">
        <v>970038</v>
      </c>
      <c r="B4184" t="s">
        <v>64747</v>
      </c>
    </row>
    <row r="4185" spans="1:2" x14ac:dyDescent="0.2">
      <c r="A4185" t="s">
        <v>64871</v>
      </c>
      <c r="B4185" t="s">
        <v>64747</v>
      </c>
    </row>
    <row r="4186" spans="1:2" x14ac:dyDescent="0.2">
      <c r="A4186" t="s">
        <v>64872</v>
      </c>
      <c r="B4186" t="s">
        <v>64747</v>
      </c>
    </row>
    <row r="4187" spans="1:2" x14ac:dyDescent="0.2">
      <c r="A4187">
        <v>823113</v>
      </c>
      <c r="B4187" t="s">
        <v>64747</v>
      </c>
    </row>
    <row r="4188" spans="1:2" x14ac:dyDescent="0.2">
      <c r="A4188">
        <v>880923</v>
      </c>
      <c r="B4188" t="s">
        <v>64747</v>
      </c>
    </row>
    <row r="4189" spans="1:2" x14ac:dyDescent="0.2">
      <c r="A4189">
        <v>883315</v>
      </c>
      <c r="B4189" t="s">
        <v>64747</v>
      </c>
    </row>
    <row r="4190" spans="1:2" x14ac:dyDescent="0.2">
      <c r="A4190" t="s">
        <v>64873</v>
      </c>
      <c r="B4190" t="s">
        <v>64747</v>
      </c>
    </row>
    <row r="4191" spans="1:2" x14ac:dyDescent="0.2">
      <c r="A4191" t="s">
        <v>64874</v>
      </c>
      <c r="B4191" t="s">
        <v>64747</v>
      </c>
    </row>
    <row r="4192" spans="1:2" x14ac:dyDescent="0.2">
      <c r="A4192" t="s">
        <v>64875</v>
      </c>
      <c r="B4192" t="s">
        <v>64747</v>
      </c>
    </row>
    <row r="4193" spans="1:2" x14ac:dyDescent="0.2">
      <c r="A4193" t="s">
        <v>64876</v>
      </c>
      <c r="B4193" t="s">
        <v>64747</v>
      </c>
    </row>
    <row r="4194" spans="1:2" x14ac:dyDescent="0.2">
      <c r="A4194">
        <v>870581</v>
      </c>
      <c r="B4194" t="s">
        <v>64747</v>
      </c>
    </row>
    <row r="4195" spans="1:2" x14ac:dyDescent="0.2">
      <c r="A4195">
        <v>904524</v>
      </c>
      <c r="B4195" t="s">
        <v>64747</v>
      </c>
    </row>
    <row r="4196" spans="1:2" x14ac:dyDescent="0.2">
      <c r="A4196">
        <v>914647</v>
      </c>
      <c r="B4196" t="s">
        <v>64747</v>
      </c>
    </row>
    <row r="4197" spans="1:2" x14ac:dyDescent="0.2">
      <c r="A4197">
        <v>923449</v>
      </c>
      <c r="B4197" t="s">
        <v>64747</v>
      </c>
    </row>
    <row r="4198" spans="1:2" x14ac:dyDescent="0.2">
      <c r="A4198">
        <v>970876</v>
      </c>
      <c r="B4198" t="s">
        <v>64747</v>
      </c>
    </row>
    <row r="4199" spans="1:2" x14ac:dyDescent="0.2">
      <c r="A4199">
        <v>338553</v>
      </c>
      <c r="B4199" t="s">
        <v>64747</v>
      </c>
    </row>
    <row r="4200" spans="1:2" x14ac:dyDescent="0.2">
      <c r="A4200">
        <v>813301</v>
      </c>
      <c r="B4200" t="s">
        <v>64747</v>
      </c>
    </row>
    <row r="4201" spans="1:2" x14ac:dyDescent="0.2">
      <c r="A4201">
        <v>813839</v>
      </c>
      <c r="B4201" t="s">
        <v>64747</v>
      </c>
    </row>
    <row r="4202" spans="1:2" x14ac:dyDescent="0.2">
      <c r="A4202">
        <v>873801</v>
      </c>
      <c r="B4202" t="s">
        <v>64747</v>
      </c>
    </row>
    <row r="4203" spans="1:2" x14ac:dyDescent="0.2">
      <c r="A4203">
        <v>960354</v>
      </c>
      <c r="B4203" t="s">
        <v>64747</v>
      </c>
    </row>
    <row r="4204" spans="1:2" x14ac:dyDescent="0.2">
      <c r="A4204">
        <v>990319</v>
      </c>
      <c r="B4204" t="s">
        <v>64747</v>
      </c>
    </row>
    <row r="4205" spans="1:2" x14ac:dyDescent="0.2">
      <c r="A4205">
        <v>870481</v>
      </c>
      <c r="B4205" t="s">
        <v>64747</v>
      </c>
    </row>
    <row r="4206" spans="1:2" x14ac:dyDescent="0.2">
      <c r="A4206">
        <v>920527</v>
      </c>
      <c r="B4206" t="s">
        <v>64747</v>
      </c>
    </row>
    <row r="4207" spans="1:2" x14ac:dyDescent="0.2">
      <c r="A4207">
        <v>923184</v>
      </c>
      <c r="B4207" t="s">
        <v>64747</v>
      </c>
    </row>
    <row r="4208" spans="1:2" x14ac:dyDescent="0.2">
      <c r="A4208">
        <v>803668</v>
      </c>
      <c r="B4208" t="s">
        <v>64747</v>
      </c>
    </row>
    <row r="4209" spans="1:2" x14ac:dyDescent="0.2">
      <c r="A4209">
        <v>833469</v>
      </c>
      <c r="B4209" t="s">
        <v>64747</v>
      </c>
    </row>
    <row r="4210" spans="1:2" x14ac:dyDescent="0.2">
      <c r="A4210">
        <v>913982</v>
      </c>
      <c r="B4210" t="s">
        <v>64747</v>
      </c>
    </row>
    <row r="4211" spans="1:2" x14ac:dyDescent="0.2">
      <c r="A4211">
        <v>914216</v>
      </c>
      <c r="B4211" t="s">
        <v>64747</v>
      </c>
    </row>
    <row r="4212" spans="1:2" x14ac:dyDescent="0.2">
      <c r="A4212">
        <v>668275</v>
      </c>
      <c r="B4212" t="s">
        <v>64747</v>
      </c>
    </row>
    <row r="4213" spans="1:2" x14ac:dyDescent="0.2">
      <c r="A4213">
        <v>668276</v>
      </c>
      <c r="B4213" t="s">
        <v>64747</v>
      </c>
    </row>
    <row r="4214" spans="1:2" x14ac:dyDescent="0.2">
      <c r="A4214">
        <v>668277</v>
      </c>
      <c r="B4214" t="s">
        <v>64747</v>
      </c>
    </row>
    <row r="4215" spans="1:2" x14ac:dyDescent="0.2">
      <c r="A4215">
        <v>874816</v>
      </c>
      <c r="B4215" t="s">
        <v>64747</v>
      </c>
    </row>
    <row r="4216" spans="1:2" x14ac:dyDescent="0.2">
      <c r="A4216">
        <v>824142</v>
      </c>
      <c r="B4216" t="s">
        <v>64747</v>
      </c>
    </row>
    <row r="4217" spans="1:2" x14ac:dyDescent="0.2">
      <c r="A4217">
        <v>890542</v>
      </c>
      <c r="B4217" t="s">
        <v>64747</v>
      </c>
    </row>
    <row r="4218" spans="1:2" x14ac:dyDescent="0.2">
      <c r="A4218">
        <v>893383</v>
      </c>
      <c r="B4218" t="s">
        <v>64747</v>
      </c>
    </row>
    <row r="4219" spans="1:2" x14ac:dyDescent="0.2">
      <c r="A4219">
        <v>910658</v>
      </c>
      <c r="B4219" t="s">
        <v>64747</v>
      </c>
    </row>
    <row r="4220" spans="1:2" x14ac:dyDescent="0.2">
      <c r="A4220">
        <v>943381</v>
      </c>
      <c r="B4220" t="s">
        <v>64747</v>
      </c>
    </row>
    <row r="4221" spans="1:2" x14ac:dyDescent="0.2">
      <c r="A4221" t="s">
        <v>64877</v>
      </c>
      <c r="B4221" t="s">
        <v>64747</v>
      </c>
    </row>
    <row r="4222" spans="1:2" x14ac:dyDescent="0.2">
      <c r="A4222">
        <v>854678</v>
      </c>
      <c r="B4222" t="s">
        <v>64747</v>
      </c>
    </row>
    <row r="4223" spans="1:2" x14ac:dyDescent="0.2">
      <c r="A4223">
        <v>894809</v>
      </c>
      <c r="B4223" t="s">
        <v>64747</v>
      </c>
    </row>
    <row r="4224" spans="1:2" x14ac:dyDescent="0.2">
      <c r="A4224" t="s">
        <v>64448</v>
      </c>
      <c r="B4224" t="s">
        <v>64747</v>
      </c>
    </row>
    <row r="4225" spans="1:2" x14ac:dyDescent="0.2">
      <c r="A4225">
        <v>913151</v>
      </c>
      <c r="B4225" t="s">
        <v>64747</v>
      </c>
    </row>
    <row r="4226" spans="1:2" x14ac:dyDescent="0.2">
      <c r="A4226">
        <v>923614</v>
      </c>
      <c r="B4226" t="s">
        <v>64747</v>
      </c>
    </row>
    <row r="4227" spans="1:2" x14ac:dyDescent="0.2">
      <c r="A4227">
        <v>951102</v>
      </c>
      <c r="B4227" t="s">
        <v>64747</v>
      </c>
    </row>
    <row r="4228" spans="1:2" x14ac:dyDescent="0.2">
      <c r="A4228">
        <v>325928</v>
      </c>
      <c r="B4228" t="s">
        <v>64747</v>
      </c>
    </row>
    <row r="4229" spans="1:2" x14ac:dyDescent="0.2">
      <c r="A4229">
        <v>843230</v>
      </c>
      <c r="B4229" t="s">
        <v>64747</v>
      </c>
    </row>
    <row r="4230" spans="1:2" x14ac:dyDescent="0.2">
      <c r="A4230">
        <v>864300</v>
      </c>
      <c r="B4230" t="s">
        <v>64747</v>
      </c>
    </row>
    <row r="4231" spans="1:2" x14ac:dyDescent="0.2">
      <c r="A4231">
        <v>874733</v>
      </c>
      <c r="B4231" t="s">
        <v>64747</v>
      </c>
    </row>
    <row r="4232" spans="1:2" x14ac:dyDescent="0.2">
      <c r="A4232" t="s">
        <v>64878</v>
      </c>
      <c r="B4232" t="s">
        <v>64747</v>
      </c>
    </row>
    <row r="4233" spans="1:2" x14ac:dyDescent="0.2">
      <c r="A4233">
        <v>935098</v>
      </c>
      <c r="B4233" t="s">
        <v>64747</v>
      </c>
    </row>
    <row r="4234" spans="1:2" x14ac:dyDescent="0.2">
      <c r="A4234">
        <v>950846</v>
      </c>
      <c r="B4234" t="s">
        <v>64747</v>
      </c>
    </row>
    <row r="4235" spans="1:2" x14ac:dyDescent="0.2">
      <c r="A4235">
        <v>990641</v>
      </c>
      <c r="B4235" t="s">
        <v>64747</v>
      </c>
    </row>
    <row r="4236" spans="1:2" x14ac:dyDescent="0.2">
      <c r="A4236" t="s">
        <v>64879</v>
      </c>
      <c r="B4236" t="s">
        <v>64747</v>
      </c>
    </row>
    <row r="4237" spans="1:2" x14ac:dyDescent="0.2">
      <c r="A4237">
        <v>814121</v>
      </c>
      <c r="B4237" t="s">
        <v>64747</v>
      </c>
    </row>
    <row r="4238" spans="1:2" x14ac:dyDescent="0.2">
      <c r="A4238">
        <v>883050</v>
      </c>
      <c r="B4238" t="s">
        <v>64747</v>
      </c>
    </row>
    <row r="4239" spans="1:2" x14ac:dyDescent="0.2">
      <c r="A4239">
        <v>890029</v>
      </c>
      <c r="B4239" t="s">
        <v>64747</v>
      </c>
    </row>
    <row r="4240" spans="1:2" x14ac:dyDescent="0.2">
      <c r="A4240">
        <v>903451</v>
      </c>
      <c r="B4240" t="s">
        <v>64747</v>
      </c>
    </row>
    <row r="4241" spans="1:2" x14ac:dyDescent="0.2">
      <c r="A4241">
        <v>803053</v>
      </c>
      <c r="B4241" t="s">
        <v>64747</v>
      </c>
    </row>
    <row r="4242" spans="1:2" x14ac:dyDescent="0.2">
      <c r="A4242">
        <v>850192</v>
      </c>
      <c r="B4242" t="s">
        <v>64747</v>
      </c>
    </row>
    <row r="4243" spans="1:2" x14ac:dyDescent="0.2">
      <c r="A4243">
        <v>864305</v>
      </c>
      <c r="B4243" t="s">
        <v>64747</v>
      </c>
    </row>
    <row r="4244" spans="1:2" x14ac:dyDescent="0.2">
      <c r="A4244">
        <v>874066</v>
      </c>
      <c r="B4244" t="s">
        <v>64747</v>
      </c>
    </row>
    <row r="4245" spans="1:2" x14ac:dyDescent="0.2">
      <c r="A4245">
        <v>874640</v>
      </c>
      <c r="B4245" t="s">
        <v>64747</v>
      </c>
    </row>
    <row r="4246" spans="1:2" x14ac:dyDescent="0.2">
      <c r="A4246">
        <v>934189</v>
      </c>
      <c r="B4246" t="s">
        <v>64747</v>
      </c>
    </row>
    <row r="4247" spans="1:2" x14ac:dyDescent="0.2">
      <c r="A4247">
        <v>673983</v>
      </c>
      <c r="B4247" t="s">
        <v>64747</v>
      </c>
    </row>
    <row r="4248" spans="1:2" x14ac:dyDescent="0.2">
      <c r="A4248">
        <v>890696</v>
      </c>
      <c r="B4248" t="s">
        <v>64747</v>
      </c>
    </row>
    <row r="4249" spans="1:2" x14ac:dyDescent="0.2">
      <c r="A4249">
        <v>854579</v>
      </c>
      <c r="B4249" t="s">
        <v>64747</v>
      </c>
    </row>
    <row r="4250" spans="1:2" x14ac:dyDescent="0.2">
      <c r="A4250">
        <v>860636</v>
      </c>
      <c r="B4250" t="s">
        <v>64747</v>
      </c>
    </row>
    <row r="4251" spans="1:2" x14ac:dyDescent="0.2">
      <c r="A4251">
        <v>864179</v>
      </c>
      <c r="B4251" t="s">
        <v>64747</v>
      </c>
    </row>
    <row r="4252" spans="1:2" x14ac:dyDescent="0.2">
      <c r="A4252">
        <v>893741</v>
      </c>
      <c r="B4252" t="s">
        <v>64747</v>
      </c>
    </row>
    <row r="4253" spans="1:2" x14ac:dyDescent="0.2">
      <c r="A4253">
        <v>923285</v>
      </c>
      <c r="B4253" t="s">
        <v>64747</v>
      </c>
    </row>
    <row r="4254" spans="1:2" x14ac:dyDescent="0.2">
      <c r="A4254">
        <v>853399</v>
      </c>
      <c r="B4254" t="s">
        <v>64747</v>
      </c>
    </row>
    <row r="4255" spans="1:2" x14ac:dyDescent="0.2">
      <c r="A4255">
        <v>883194</v>
      </c>
      <c r="B4255" t="s">
        <v>64747</v>
      </c>
    </row>
    <row r="4256" spans="1:2" x14ac:dyDescent="0.2">
      <c r="A4256">
        <v>894702</v>
      </c>
      <c r="B4256" t="s">
        <v>64747</v>
      </c>
    </row>
    <row r="4257" spans="1:2" x14ac:dyDescent="0.2">
      <c r="A4257">
        <v>920075</v>
      </c>
      <c r="B4257" t="s">
        <v>64747</v>
      </c>
    </row>
    <row r="4258" spans="1:2" x14ac:dyDescent="0.2">
      <c r="A4258">
        <v>669892</v>
      </c>
      <c r="B4258" t="s">
        <v>64747</v>
      </c>
    </row>
    <row r="4259" spans="1:2" x14ac:dyDescent="0.2">
      <c r="A4259">
        <v>670667</v>
      </c>
      <c r="B4259" t="s">
        <v>64747</v>
      </c>
    </row>
    <row r="4260" spans="1:2" x14ac:dyDescent="0.2">
      <c r="A4260">
        <v>874966</v>
      </c>
      <c r="B4260" t="s">
        <v>64747</v>
      </c>
    </row>
    <row r="4261" spans="1:2" x14ac:dyDescent="0.2">
      <c r="A4261">
        <v>883304</v>
      </c>
      <c r="B4261" t="s">
        <v>64747</v>
      </c>
    </row>
    <row r="4262" spans="1:2" x14ac:dyDescent="0.2">
      <c r="A4262">
        <v>903024</v>
      </c>
      <c r="B4262" t="s">
        <v>64747</v>
      </c>
    </row>
    <row r="4263" spans="1:2" x14ac:dyDescent="0.2">
      <c r="A4263">
        <v>903283</v>
      </c>
      <c r="B4263" t="s">
        <v>64747</v>
      </c>
    </row>
    <row r="4264" spans="1:2" x14ac:dyDescent="0.2">
      <c r="A4264">
        <v>860299</v>
      </c>
      <c r="B4264" t="s">
        <v>64747</v>
      </c>
    </row>
    <row r="4265" spans="1:2" x14ac:dyDescent="0.2">
      <c r="A4265">
        <v>873808</v>
      </c>
      <c r="B4265" t="s">
        <v>64747</v>
      </c>
    </row>
    <row r="4266" spans="1:2" x14ac:dyDescent="0.2">
      <c r="A4266">
        <v>874283</v>
      </c>
      <c r="B4266" t="s">
        <v>64747</v>
      </c>
    </row>
    <row r="4267" spans="1:2" x14ac:dyDescent="0.2">
      <c r="A4267">
        <v>921379</v>
      </c>
      <c r="B4267" t="s">
        <v>64747</v>
      </c>
    </row>
    <row r="4268" spans="1:2" x14ac:dyDescent="0.2">
      <c r="A4268">
        <v>950876</v>
      </c>
      <c r="B4268" t="s">
        <v>64747</v>
      </c>
    </row>
    <row r="4269" spans="1:2" x14ac:dyDescent="0.2">
      <c r="A4269">
        <v>841074</v>
      </c>
      <c r="B4269" t="s">
        <v>64747</v>
      </c>
    </row>
    <row r="4270" spans="1:2" x14ac:dyDescent="0.2">
      <c r="A4270">
        <v>865478</v>
      </c>
      <c r="B4270" t="s">
        <v>64747</v>
      </c>
    </row>
    <row r="4271" spans="1:2" x14ac:dyDescent="0.2">
      <c r="A4271">
        <v>870480</v>
      </c>
      <c r="B4271" t="s">
        <v>64747</v>
      </c>
    </row>
    <row r="4272" spans="1:2" x14ac:dyDescent="0.2">
      <c r="A4272" t="s">
        <v>64880</v>
      </c>
      <c r="B4272" t="s">
        <v>64747</v>
      </c>
    </row>
    <row r="4273" spans="1:2" x14ac:dyDescent="0.2">
      <c r="A4273">
        <v>930129</v>
      </c>
      <c r="B4273" t="s">
        <v>64747</v>
      </c>
    </row>
    <row r="4274" spans="1:2" x14ac:dyDescent="0.2">
      <c r="A4274">
        <v>930197</v>
      </c>
      <c r="B4274" t="s">
        <v>64747</v>
      </c>
    </row>
    <row r="4275" spans="1:2" x14ac:dyDescent="0.2">
      <c r="A4275">
        <v>980155</v>
      </c>
      <c r="B4275" t="s">
        <v>64747</v>
      </c>
    </row>
    <row r="4276" spans="1:2" x14ac:dyDescent="0.2">
      <c r="A4276">
        <v>900747</v>
      </c>
      <c r="B4276" t="s">
        <v>64747</v>
      </c>
    </row>
    <row r="4277" spans="1:2" x14ac:dyDescent="0.2">
      <c r="A4277">
        <v>933922</v>
      </c>
      <c r="B4277" t="s">
        <v>64747</v>
      </c>
    </row>
    <row r="4278" spans="1:2" x14ac:dyDescent="0.2">
      <c r="A4278">
        <v>666050</v>
      </c>
      <c r="B4278" t="s">
        <v>64747</v>
      </c>
    </row>
    <row r="4279" spans="1:2" x14ac:dyDescent="0.2">
      <c r="A4279">
        <v>823644</v>
      </c>
      <c r="B4279" t="s">
        <v>64747</v>
      </c>
    </row>
    <row r="4280" spans="1:2" x14ac:dyDescent="0.2">
      <c r="A4280">
        <v>667312</v>
      </c>
      <c r="B4280" t="s">
        <v>64747</v>
      </c>
    </row>
    <row r="4281" spans="1:2" x14ac:dyDescent="0.2">
      <c r="A4281">
        <v>943529</v>
      </c>
      <c r="B4281" t="s">
        <v>64747</v>
      </c>
    </row>
    <row r="4282" spans="1:2" x14ac:dyDescent="0.2">
      <c r="A4282" t="s">
        <v>64881</v>
      </c>
      <c r="B4282" t="s">
        <v>64747</v>
      </c>
    </row>
    <row r="4283" spans="1:2" x14ac:dyDescent="0.2">
      <c r="A4283">
        <v>833341</v>
      </c>
      <c r="B4283" t="s">
        <v>64747</v>
      </c>
    </row>
    <row r="4284" spans="1:2" x14ac:dyDescent="0.2">
      <c r="A4284">
        <v>890208</v>
      </c>
      <c r="B4284" t="s">
        <v>64747</v>
      </c>
    </row>
    <row r="4285" spans="1:2" x14ac:dyDescent="0.2">
      <c r="A4285">
        <v>844286</v>
      </c>
      <c r="B4285" t="s">
        <v>64747</v>
      </c>
    </row>
    <row r="4286" spans="1:2" x14ac:dyDescent="0.2">
      <c r="A4286">
        <v>329763</v>
      </c>
      <c r="B4286" t="s">
        <v>64747</v>
      </c>
    </row>
    <row r="4287" spans="1:2" x14ac:dyDescent="0.2">
      <c r="A4287">
        <v>873773</v>
      </c>
      <c r="B4287" t="s">
        <v>64747</v>
      </c>
    </row>
    <row r="4288" spans="1:2" x14ac:dyDescent="0.2">
      <c r="A4288">
        <v>331794</v>
      </c>
      <c r="B4288" t="s">
        <v>64747</v>
      </c>
    </row>
    <row r="4289" spans="1:2" x14ac:dyDescent="0.2">
      <c r="A4289">
        <v>913187</v>
      </c>
      <c r="B4289" t="s">
        <v>64747</v>
      </c>
    </row>
    <row r="4290" spans="1:2" x14ac:dyDescent="0.2">
      <c r="A4290" t="s">
        <v>64882</v>
      </c>
      <c r="B4290" t="s">
        <v>64747</v>
      </c>
    </row>
    <row r="4291" spans="1:2" x14ac:dyDescent="0.2">
      <c r="A4291">
        <v>843739</v>
      </c>
      <c r="B4291" t="s">
        <v>64747</v>
      </c>
    </row>
    <row r="4292" spans="1:2" x14ac:dyDescent="0.2">
      <c r="A4292">
        <v>980355</v>
      </c>
      <c r="B4292" t="s">
        <v>64747</v>
      </c>
    </row>
    <row r="4293" spans="1:2" x14ac:dyDescent="0.2">
      <c r="A4293" t="s">
        <v>64883</v>
      </c>
      <c r="B4293" t="s">
        <v>64747</v>
      </c>
    </row>
    <row r="4294" spans="1:2" x14ac:dyDescent="0.2">
      <c r="A4294">
        <v>903114</v>
      </c>
      <c r="B4294" t="s">
        <v>64747</v>
      </c>
    </row>
    <row r="4295" spans="1:2" x14ac:dyDescent="0.2">
      <c r="A4295">
        <v>920663</v>
      </c>
      <c r="B4295" t="s">
        <v>64747</v>
      </c>
    </row>
    <row r="4296" spans="1:2" x14ac:dyDescent="0.2">
      <c r="A4296">
        <v>970977</v>
      </c>
      <c r="B4296" t="s">
        <v>64747</v>
      </c>
    </row>
    <row r="4297" spans="1:2" x14ac:dyDescent="0.2">
      <c r="A4297">
        <v>834384</v>
      </c>
      <c r="B4297" t="s">
        <v>64747</v>
      </c>
    </row>
    <row r="4298" spans="1:2" x14ac:dyDescent="0.2">
      <c r="A4298">
        <v>843454</v>
      </c>
      <c r="B4298" t="s">
        <v>64747</v>
      </c>
    </row>
    <row r="4299" spans="1:2" x14ac:dyDescent="0.2">
      <c r="A4299">
        <v>865100</v>
      </c>
      <c r="B4299" t="s">
        <v>64747</v>
      </c>
    </row>
    <row r="4300" spans="1:2" x14ac:dyDescent="0.2">
      <c r="A4300">
        <v>914550</v>
      </c>
      <c r="B4300" t="s">
        <v>64747</v>
      </c>
    </row>
    <row r="4301" spans="1:2" x14ac:dyDescent="0.2">
      <c r="A4301">
        <v>943283</v>
      </c>
      <c r="B4301" t="s">
        <v>64747</v>
      </c>
    </row>
    <row r="4302" spans="1:2" x14ac:dyDescent="0.2">
      <c r="A4302" t="s">
        <v>64884</v>
      </c>
      <c r="B4302" t="s">
        <v>64747</v>
      </c>
    </row>
    <row r="4303" spans="1:2" x14ac:dyDescent="0.2">
      <c r="A4303">
        <v>861282</v>
      </c>
      <c r="B4303" t="s">
        <v>64747</v>
      </c>
    </row>
    <row r="4304" spans="1:2" x14ac:dyDescent="0.2">
      <c r="A4304">
        <v>884478</v>
      </c>
      <c r="B4304" t="s">
        <v>64747</v>
      </c>
    </row>
    <row r="4305" spans="1:2" x14ac:dyDescent="0.2">
      <c r="A4305">
        <v>903515</v>
      </c>
      <c r="B4305" t="s">
        <v>64747</v>
      </c>
    </row>
    <row r="4306" spans="1:2" x14ac:dyDescent="0.2">
      <c r="A4306" t="s">
        <v>64885</v>
      </c>
      <c r="B4306" t="s">
        <v>64747</v>
      </c>
    </row>
    <row r="4307" spans="1:2" x14ac:dyDescent="0.2">
      <c r="A4307">
        <v>961084</v>
      </c>
      <c r="B4307" t="s">
        <v>64747</v>
      </c>
    </row>
    <row r="4308" spans="1:2" x14ac:dyDescent="0.2">
      <c r="A4308">
        <v>930683</v>
      </c>
      <c r="B4308" t="s">
        <v>64747</v>
      </c>
    </row>
    <row r="4309" spans="1:2" x14ac:dyDescent="0.2">
      <c r="A4309">
        <v>670955</v>
      </c>
      <c r="B4309" t="s">
        <v>64747</v>
      </c>
    </row>
    <row r="4310" spans="1:2" x14ac:dyDescent="0.2">
      <c r="A4310">
        <v>921407</v>
      </c>
      <c r="B4310" t="s">
        <v>64747</v>
      </c>
    </row>
    <row r="4311" spans="1:2" x14ac:dyDescent="0.2">
      <c r="A4311" t="s">
        <v>64886</v>
      </c>
      <c r="B4311" t="s">
        <v>64747</v>
      </c>
    </row>
    <row r="4312" spans="1:2" x14ac:dyDescent="0.2">
      <c r="A4312">
        <v>860307</v>
      </c>
      <c r="B4312" t="s">
        <v>64747</v>
      </c>
    </row>
    <row r="4313" spans="1:2" x14ac:dyDescent="0.2">
      <c r="A4313">
        <v>864304</v>
      </c>
      <c r="B4313" t="s">
        <v>64747</v>
      </c>
    </row>
    <row r="4314" spans="1:2" x14ac:dyDescent="0.2">
      <c r="A4314">
        <v>913448</v>
      </c>
      <c r="B4314" t="s">
        <v>64747</v>
      </c>
    </row>
    <row r="4315" spans="1:2" x14ac:dyDescent="0.2">
      <c r="A4315" t="s">
        <v>64887</v>
      </c>
      <c r="B4315" t="s">
        <v>64747</v>
      </c>
    </row>
    <row r="4316" spans="1:2" x14ac:dyDescent="0.2">
      <c r="A4316" s="429" t="s">
        <v>64888</v>
      </c>
      <c r="B4316" t="s">
        <v>64747</v>
      </c>
    </row>
    <row r="4317" spans="1:2" x14ac:dyDescent="0.2">
      <c r="A4317">
        <v>834219</v>
      </c>
      <c r="B4317" t="s">
        <v>64747</v>
      </c>
    </row>
    <row r="4318" spans="1:2" x14ac:dyDescent="0.2">
      <c r="A4318">
        <v>860953</v>
      </c>
      <c r="B4318" t="s">
        <v>64747</v>
      </c>
    </row>
    <row r="4319" spans="1:2" x14ac:dyDescent="0.2">
      <c r="A4319">
        <v>911453</v>
      </c>
      <c r="B4319" t="s">
        <v>64747</v>
      </c>
    </row>
    <row r="4320" spans="1:2" x14ac:dyDescent="0.2">
      <c r="A4320">
        <v>920701</v>
      </c>
      <c r="B4320" t="s">
        <v>64747</v>
      </c>
    </row>
    <row r="4321" spans="1:2" x14ac:dyDescent="0.2">
      <c r="A4321">
        <v>921029</v>
      </c>
      <c r="B4321" t="s">
        <v>64747</v>
      </c>
    </row>
    <row r="4322" spans="1:2" x14ac:dyDescent="0.2">
      <c r="A4322">
        <v>923749</v>
      </c>
      <c r="B4322" t="s">
        <v>64747</v>
      </c>
    </row>
    <row r="4323" spans="1:2" x14ac:dyDescent="0.2">
      <c r="A4323">
        <v>970237</v>
      </c>
      <c r="B4323" t="s">
        <v>64747</v>
      </c>
    </row>
    <row r="4324" spans="1:2" x14ac:dyDescent="0.2">
      <c r="A4324">
        <v>970608</v>
      </c>
      <c r="B4324" t="s">
        <v>64747</v>
      </c>
    </row>
    <row r="4325" spans="1:2" x14ac:dyDescent="0.2">
      <c r="A4325">
        <v>803660</v>
      </c>
      <c r="B4325" t="s">
        <v>64747</v>
      </c>
    </row>
    <row r="4326" spans="1:2" x14ac:dyDescent="0.2">
      <c r="A4326">
        <v>853108</v>
      </c>
      <c r="B4326" t="s">
        <v>64747</v>
      </c>
    </row>
    <row r="4327" spans="1:2" x14ac:dyDescent="0.2">
      <c r="A4327">
        <v>814111</v>
      </c>
      <c r="B4327" t="s">
        <v>64747</v>
      </c>
    </row>
    <row r="4328" spans="1:2" x14ac:dyDescent="0.2">
      <c r="A4328">
        <v>873401</v>
      </c>
      <c r="B4328" t="s">
        <v>64747</v>
      </c>
    </row>
    <row r="4329" spans="1:2" x14ac:dyDescent="0.2">
      <c r="A4329">
        <v>914454</v>
      </c>
      <c r="B4329" t="s">
        <v>64747</v>
      </c>
    </row>
    <row r="4330" spans="1:2" x14ac:dyDescent="0.2">
      <c r="A4330">
        <v>914455</v>
      </c>
      <c r="B4330" t="s">
        <v>64747</v>
      </c>
    </row>
    <row r="4331" spans="1:2" x14ac:dyDescent="0.2">
      <c r="A4331">
        <v>803371</v>
      </c>
      <c r="B4331" t="s">
        <v>64747</v>
      </c>
    </row>
    <row r="4332" spans="1:2" x14ac:dyDescent="0.2">
      <c r="A4332" t="s">
        <v>64889</v>
      </c>
      <c r="B4332" t="s">
        <v>64747</v>
      </c>
    </row>
    <row r="4333" spans="1:2" x14ac:dyDescent="0.2">
      <c r="A4333" t="s">
        <v>64890</v>
      </c>
      <c r="B4333" t="s">
        <v>64747</v>
      </c>
    </row>
    <row r="4334" spans="1:2" x14ac:dyDescent="0.2">
      <c r="A4334">
        <v>823304</v>
      </c>
      <c r="B4334" t="s">
        <v>64747</v>
      </c>
    </row>
    <row r="4335" spans="1:2" x14ac:dyDescent="0.2">
      <c r="A4335" t="s">
        <v>64508</v>
      </c>
      <c r="B4335" t="s">
        <v>64747</v>
      </c>
    </row>
    <row r="4336" spans="1:2" x14ac:dyDescent="0.2">
      <c r="A4336">
        <v>904044</v>
      </c>
      <c r="B4336" t="s">
        <v>64747</v>
      </c>
    </row>
    <row r="4337" spans="1:2" x14ac:dyDescent="0.2">
      <c r="A4337">
        <v>943282</v>
      </c>
      <c r="B4337" t="s">
        <v>64747</v>
      </c>
    </row>
    <row r="4338" spans="1:2" x14ac:dyDescent="0.2">
      <c r="A4338">
        <v>342835</v>
      </c>
      <c r="B4338" t="s">
        <v>64747</v>
      </c>
    </row>
    <row r="4339" spans="1:2" x14ac:dyDescent="0.2">
      <c r="A4339">
        <v>810787</v>
      </c>
      <c r="B4339" t="s">
        <v>64747</v>
      </c>
    </row>
    <row r="4340" spans="1:2" x14ac:dyDescent="0.2">
      <c r="A4340">
        <v>854962</v>
      </c>
      <c r="B4340" t="s">
        <v>64747</v>
      </c>
    </row>
    <row r="4341" spans="1:2" x14ac:dyDescent="0.2">
      <c r="A4341">
        <v>891494</v>
      </c>
      <c r="B4341" t="s">
        <v>64747</v>
      </c>
    </row>
    <row r="4342" spans="1:2" x14ac:dyDescent="0.2">
      <c r="A4342">
        <v>934976</v>
      </c>
      <c r="B4342" t="s">
        <v>64747</v>
      </c>
    </row>
    <row r="4343" spans="1:2" x14ac:dyDescent="0.2">
      <c r="A4343">
        <v>935252</v>
      </c>
      <c r="B4343" t="s">
        <v>64747</v>
      </c>
    </row>
    <row r="4344" spans="1:2" x14ac:dyDescent="0.2">
      <c r="A4344" t="s">
        <v>64891</v>
      </c>
      <c r="B4344" t="s">
        <v>64747</v>
      </c>
    </row>
    <row r="4345" spans="1:2" x14ac:dyDescent="0.2">
      <c r="A4345">
        <v>803883</v>
      </c>
      <c r="B4345" t="s">
        <v>64747</v>
      </c>
    </row>
    <row r="4346" spans="1:2" x14ac:dyDescent="0.2">
      <c r="A4346">
        <v>810709</v>
      </c>
      <c r="B4346" t="s">
        <v>64747</v>
      </c>
    </row>
    <row r="4347" spans="1:2" x14ac:dyDescent="0.2">
      <c r="A4347">
        <v>874942</v>
      </c>
      <c r="B4347" t="s">
        <v>64747</v>
      </c>
    </row>
    <row r="4348" spans="1:2" x14ac:dyDescent="0.2">
      <c r="A4348">
        <v>880909</v>
      </c>
      <c r="B4348" t="s">
        <v>64747</v>
      </c>
    </row>
    <row r="4349" spans="1:2" x14ac:dyDescent="0.2">
      <c r="A4349">
        <v>960746</v>
      </c>
      <c r="B4349" t="s">
        <v>64747</v>
      </c>
    </row>
    <row r="4350" spans="1:2" x14ac:dyDescent="0.2">
      <c r="A4350" t="s">
        <v>64892</v>
      </c>
      <c r="B4350" t="s">
        <v>64747</v>
      </c>
    </row>
    <row r="4351" spans="1:2" x14ac:dyDescent="0.2">
      <c r="A4351">
        <v>931060</v>
      </c>
      <c r="B4351" t="s">
        <v>64747</v>
      </c>
    </row>
    <row r="4352" spans="1:2" x14ac:dyDescent="0.2">
      <c r="A4352">
        <v>950042</v>
      </c>
      <c r="B4352" t="s">
        <v>64747</v>
      </c>
    </row>
    <row r="4353" spans="1:2" x14ac:dyDescent="0.2">
      <c r="A4353">
        <v>980524</v>
      </c>
      <c r="B4353" t="s">
        <v>64747</v>
      </c>
    </row>
    <row r="4354" spans="1:2" x14ac:dyDescent="0.2">
      <c r="A4354">
        <v>803699</v>
      </c>
      <c r="B4354" t="s">
        <v>64747</v>
      </c>
    </row>
    <row r="4355" spans="1:2" x14ac:dyDescent="0.2">
      <c r="A4355">
        <v>814112</v>
      </c>
      <c r="B4355" t="s">
        <v>64747</v>
      </c>
    </row>
    <row r="4356" spans="1:2" x14ac:dyDescent="0.2">
      <c r="A4356" t="s">
        <v>64893</v>
      </c>
      <c r="B4356" t="s">
        <v>64747</v>
      </c>
    </row>
    <row r="4357" spans="1:2" x14ac:dyDescent="0.2">
      <c r="A4357" t="s">
        <v>64894</v>
      </c>
      <c r="B4357" t="s">
        <v>64747</v>
      </c>
    </row>
    <row r="4358" spans="1:2" x14ac:dyDescent="0.2">
      <c r="A4358">
        <v>804198</v>
      </c>
      <c r="B4358" t="s">
        <v>64747</v>
      </c>
    </row>
    <row r="4359" spans="1:2" x14ac:dyDescent="0.2">
      <c r="A4359">
        <v>823067</v>
      </c>
      <c r="B4359" t="s">
        <v>64747</v>
      </c>
    </row>
    <row r="4360" spans="1:2" x14ac:dyDescent="0.2">
      <c r="A4360">
        <v>824418</v>
      </c>
      <c r="B4360" t="s">
        <v>64747</v>
      </c>
    </row>
    <row r="4361" spans="1:2" x14ac:dyDescent="0.2">
      <c r="A4361">
        <v>834368</v>
      </c>
      <c r="B4361" t="s">
        <v>64747</v>
      </c>
    </row>
    <row r="4362" spans="1:2" x14ac:dyDescent="0.2">
      <c r="A4362">
        <v>880783</v>
      </c>
      <c r="B4362" t="s">
        <v>64747</v>
      </c>
    </row>
    <row r="4363" spans="1:2" x14ac:dyDescent="0.2">
      <c r="A4363">
        <v>883855</v>
      </c>
      <c r="B4363" t="s">
        <v>64747</v>
      </c>
    </row>
    <row r="4364" spans="1:2" x14ac:dyDescent="0.2">
      <c r="A4364">
        <v>903921</v>
      </c>
      <c r="B4364" t="s">
        <v>64747</v>
      </c>
    </row>
    <row r="4365" spans="1:2" x14ac:dyDescent="0.2">
      <c r="A4365">
        <v>341506</v>
      </c>
      <c r="B4365" t="s">
        <v>64747</v>
      </c>
    </row>
    <row r="4366" spans="1:2" x14ac:dyDescent="0.2">
      <c r="A4366" t="s">
        <v>64895</v>
      </c>
      <c r="B4366" t="s">
        <v>64747</v>
      </c>
    </row>
    <row r="4367" spans="1:2" x14ac:dyDescent="0.2">
      <c r="A4367">
        <v>803370</v>
      </c>
      <c r="B4367" t="s">
        <v>64747</v>
      </c>
    </row>
    <row r="4368" spans="1:2" x14ac:dyDescent="0.2">
      <c r="A4368">
        <v>814320</v>
      </c>
      <c r="B4368" t="s">
        <v>64747</v>
      </c>
    </row>
    <row r="4369" spans="1:2" x14ac:dyDescent="0.2">
      <c r="A4369">
        <v>883148</v>
      </c>
      <c r="B4369" t="s">
        <v>64747</v>
      </c>
    </row>
    <row r="4370" spans="1:2" x14ac:dyDescent="0.2">
      <c r="A4370">
        <v>332384</v>
      </c>
      <c r="B4370" t="s">
        <v>64747</v>
      </c>
    </row>
    <row r="4371" spans="1:2" x14ac:dyDescent="0.2">
      <c r="A4371">
        <v>871146</v>
      </c>
      <c r="B4371" t="s">
        <v>64747</v>
      </c>
    </row>
    <row r="4372" spans="1:2" x14ac:dyDescent="0.2">
      <c r="A4372">
        <v>871548</v>
      </c>
      <c r="B4372" t="s">
        <v>64747</v>
      </c>
    </row>
    <row r="4373" spans="1:2" x14ac:dyDescent="0.2">
      <c r="A4373">
        <v>940727</v>
      </c>
      <c r="B4373" t="s">
        <v>64747</v>
      </c>
    </row>
    <row r="4374" spans="1:2" x14ac:dyDescent="0.2">
      <c r="A4374">
        <v>341386</v>
      </c>
      <c r="B4374" t="s">
        <v>64747</v>
      </c>
    </row>
    <row r="4375" spans="1:2" x14ac:dyDescent="0.2">
      <c r="A4375">
        <v>865348</v>
      </c>
      <c r="B4375" t="s">
        <v>64747</v>
      </c>
    </row>
    <row r="4376" spans="1:2" x14ac:dyDescent="0.2">
      <c r="A4376">
        <v>951036</v>
      </c>
      <c r="B4376" t="s">
        <v>64747</v>
      </c>
    </row>
    <row r="4377" spans="1:2" x14ac:dyDescent="0.2">
      <c r="A4377">
        <v>851376</v>
      </c>
      <c r="B4377" t="s">
        <v>64747</v>
      </c>
    </row>
    <row r="4378" spans="1:2" x14ac:dyDescent="0.2">
      <c r="A4378">
        <v>860952</v>
      </c>
      <c r="B4378" t="s">
        <v>64747</v>
      </c>
    </row>
    <row r="4379" spans="1:2" x14ac:dyDescent="0.2">
      <c r="A4379">
        <v>874156</v>
      </c>
      <c r="B4379" t="s">
        <v>64747</v>
      </c>
    </row>
    <row r="4380" spans="1:2" x14ac:dyDescent="0.2">
      <c r="A4380">
        <v>940404</v>
      </c>
      <c r="B4380" t="s">
        <v>64747</v>
      </c>
    </row>
    <row r="4381" spans="1:2" x14ac:dyDescent="0.2">
      <c r="A4381">
        <v>980791</v>
      </c>
      <c r="B4381" t="s">
        <v>64747</v>
      </c>
    </row>
    <row r="4382" spans="1:2" x14ac:dyDescent="0.2">
      <c r="A4382" t="s">
        <v>64896</v>
      </c>
      <c r="B4382" t="s">
        <v>64747</v>
      </c>
    </row>
    <row r="4383" spans="1:2" x14ac:dyDescent="0.2">
      <c r="A4383">
        <v>813300</v>
      </c>
      <c r="B4383" t="s">
        <v>64747</v>
      </c>
    </row>
    <row r="4384" spans="1:2" x14ac:dyDescent="0.2">
      <c r="A4384">
        <v>834173</v>
      </c>
      <c r="B4384" t="s">
        <v>64747</v>
      </c>
    </row>
    <row r="4385" spans="1:2" x14ac:dyDescent="0.2">
      <c r="A4385">
        <v>851434</v>
      </c>
      <c r="B4385" t="s">
        <v>64747</v>
      </c>
    </row>
    <row r="4386" spans="1:2" x14ac:dyDescent="0.2">
      <c r="A4386">
        <v>980738</v>
      </c>
      <c r="B4386" t="s">
        <v>64747</v>
      </c>
    </row>
    <row r="4387" spans="1:2" x14ac:dyDescent="0.2">
      <c r="A4387" t="s">
        <v>64897</v>
      </c>
      <c r="B4387" t="s">
        <v>64747</v>
      </c>
    </row>
    <row r="4388" spans="1:2" x14ac:dyDescent="0.2">
      <c r="A4388">
        <v>883573</v>
      </c>
      <c r="B4388" t="s">
        <v>64747</v>
      </c>
    </row>
    <row r="4389" spans="1:2" x14ac:dyDescent="0.2">
      <c r="A4389">
        <v>904682</v>
      </c>
      <c r="B4389" t="s">
        <v>64747</v>
      </c>
    </row>
    <row r="4390" spans="1:2" x14ac:dyDescent="0.2">
      <c r="A4390">
        <v>924702</v>
      </c>
      <c r="B4390" t="s">
        <v>64747</v>
      </c>
    </row>
    <row r="4391" spans="1:2" x14ac:dyDescent="0.2">
      <c r="A4391">
        <v>941093</v>
      </c>
      <c r="B4391" t="s">
        <v>64747</v>
      </c>
    </row>
    <row r="4392" spans="1:2" x14ac:dyDescent="0.2">
      <c r="A4392" t="s">
        <v>64898</v>
      </c>
      <c r="B4392" t="s">
        <v>64747</v>
      </c>
    </row>
    <row r="4393" spans="1:2" x14ac:dyDescent="0.2">
      <c r="A4393">
        <v>834114</v>
      </c>
      <c r="B4393" t="s">
        <v>64747</v>
      </c>
    </row>
    <row r="4394" spans="1:2" x14ac:dyDescent="0.2">
      <c r="A4394">
        <v>841180</v>
      </c>
      <c r="B4394" t="s">
        <v>64747</v>
      </c>
    </row>
    <row r="4395" spans="1:2" x14ac:dyDescent="0.2">
      <c r="A4395">
        <v>843692</v>
      </c>
      <c r="B4395" t="s">
        <v>64747</v>
      </c>
    </row>
    <row r="4396" spans="1:2" x14ac:dyDescent="0.2">
      <c r="A4396">
        <v>900869</v>
      </c>
      <c r="B4396" t="s">
        <v>64747</v>
      </c>
    </row>
    <row r="4397" spans="1:2" x14ac:dyDescent="0.2">
      <c r="A4397">
        <v>894585</v>
      </c>
      <c r="B4397" t="s">
        <v>64747</v>
      </c>
    </row>
    <row r="4398" spans="1:2" x14ac:dyDescent="0.2">
      <c r="A4398">
        <v>913139</v>
      </c>
      <c r="B4398" t="s">
        <v>64747</v>
      </c>
    </row>
    <row r="4399" spans="1:2" x14ac:dyDescent="0.2">
      <c r="A4399" t="s">
        <v>64899</v>
      </c>
      <c r="B4399" t="s">
        <v>64747</v>
      </c>
    </row>
    <row r="4400" spans="1:2" x14ac:dyDescent="0.2">
      <c r="A4400">
        <v>904616</v>
      </c>
      <c r="B4400" t="s">
        <v>64747</v>
      </c>
    </row>
    <row r="4401" spans="1:2" x14ac:dyDescent="0.2">
      <c r="A4401">
        <v>913542</v>
      </c>
      <c r="B4401" t="s">
        <v>64747</v>
      </c>
    </row>
    <row r="4402" spans="1:2" x14ac:dyDescent="0.2">
      <c r="A4402">
        <v>940534</v>
      </c>
      <c r="B4402" t="s">
        <v>64747</v>
      </c>
    </row>
    <row r="4403" spans="1:2" x14ac:dyDescent="0.2">
      <c r="A4403">
        <v>981233</v>
      </c>
      <c r="B4403" t="s">
        <v>64747</v>
      </c>
    </row>
    <row r="4404" spans="1:2" x14ac:dyDescent="0.2">
      <c r="A4404">
        <v>667829</v>
      </c>
      <c r="B4404" t="s">
        <v>64747</v>
      </c>
    </row>
    <row r="4405" spans="1:2" x14ac:dyDescent="0.2">
      <c r="A4405">
        <v>667830</v>
      </c>
      <c r="B4405" t="s">
        <v>64747</v>
      </c>
    </row>
    <row r="4406" spans="1:2" x14ac:dyDescent="0.2">
      <c r="A4406">
        <v>667968</v>
      </c>
      <c r="B4406" t="s">
        <v>64747</v>
      </c>
    </row>
    <row r="4407" spans="1:2" x14ac:dyDescent="0.2">
      <c r="A4407">
        <v>341934</v>
      </c>
      <c r="B4407" t="s">
        <v>64747</v>
      </c>
    </row>
    <row r="4408" spans="1:2" x14ac:dyDescent="0.2">
      <c r="A4408" t="s">
        <v>64900</v>
      </c>
      <c r="B4408" t="s">
        <v>64747</v>
      </c>
    </row>
    <row r="4409" spans="1:2" x14ac:dyDescent="0.2">
      <c r="A4409" t="s">
        <v>64901</v>
      </c>
      <c r="B4409" t="s">
        <v>64747</v>
      </c>
    </row>
    <row r="4410" spans="1:2" x14ac:dyDescent="0.2">
      <c r="A4410">
        <v>865400</v>
      </c>
      <c r="B4410" t="s">
        <v>64747</v>
      </c>
    </row>
    <row r="4411" spans="1:2" x14ac:dyDescent="0.2">
      <c r="A4411" t="s">
        <v>64890</v>
      </c>
      <c r="B4411" t="s">
        <v>64747</v>
      </c>
    </row>
    <row r="4412" spans="1:2" x14ac:dyDescent="0.2">
      <c r="A4412">
        <v>873573</v>
      </c>
      <c r="B4412" t="s">
        <v>64747</v>
      </c>
    </row>
    <row r="4413" spans="1:2" x14ac:dyDescent="0.2">
      <c r="A4413" t="s">
        <v>64902</v>
      </c>
      <c r="B4413" t="s">
        <v>64747</v>
      </c>
    </row>
    <row r="4414" spans="1:2" x14ac:dyDescent="0.2">
      <c r="A4414">
        <v>874683</v>
      </c>
      <c r="B4414" t="s">
        <v>64747</v>
      </c>
    </row>
    <row r="4415" spans="1:2" x14ac:dyDescent="0.2">
      <c r="A4415">
        <v>864502</v>
      </c>
      <c r="B4415" t="s">
        <v>64747</v>
      </c>
    </row>
    <row r="4416" spans="1:2" x14ac:dyDescent="0.2">
      <c r="A4416">
        <v>893761</v>
      </c>
      <c r="B4416" t="s">
        <v>64747</v>
      </c>
    </row>
    <row r="4417" spans="1:2" x14ac:dyDescent="0.2">
      <c r="A4417" s="429" t="s">
        <v>64903</v>
      </c>
      <c r="B4417" t="s">
        <v>64747</v>
      </c>
    </row>
    <row r="4418" spans="1:2" x14ac:dyDescent="0.2">
      <c r="A4418">
        <v>803835</v>
      </c>
      <c r="B4418" t="s">
        <v>64747</v>
      </c>
    </row>
    <row r="4419" spans="1:2" x14ac:dyDescent="0.2">
      <c r="A4419">
        <v>823294</v>
      </c>
      <c r="B4419" t="s">
        <v>64747</v>
      </c>
    </row>
    <row r="4420" spans="1:2" x14ac:dyDescent="0.2">
      <c r="A4420">
        <v>844662</v>
      </c>
      <c r="B4420" t="s">
        <v>64747</v>
      </c>
    </row>
    <row r="4421" spans="1:2" x14ac:dyDescent="0.2">
      <c r="A4421">
        <v>851282</v>
      </c>
      <c r="B4421" t="s">
        <v>64747</v>
      </c>
    </row>
    <row r="4422" spans="1:2" x14ac:dyDescent="0.2">
      <c r="A4422">
        <v>923568</v>
      </c>
      <c r="B4422" t="s">
        <v>64747</v>
      </c>
    </row>
    <row r="4423" spans="1:2" x14ac:dyDescent="0.2">
      <c r="A4423">
        <v>950243</v>
      </c>
      <c r="B4423" t="s">
        <v>64747</v>
      </c>
    </row>
    <row r="4424" spans="1:2" x14ac:dyDescent="0.2">
      <c r="A4424">
        <v>960155</v>
      </c>
      <c r="B4424" t="s">
        <v>64747</v>
      </c>
    </row>
    <row r="4425" spans="1:2" x14ac:dyDescent="0.2">
      <c r="A4425" t="s">
        <v>64474</v>
      </c>
      <c r="B4425" t="s">
        <v>64747</v>
      </c>
    </row>
    <row r="4426" spans="1:2" x14ac:dyDescent="0.2">
      <c r="A4426">
        <v>970724</v>
      </c>
      <c r="B4426" t="s">
        <v>64747</v>
      </c>
    </row>
    <row r="4427" spans="1:2" x14ac:dyDescent="0.2">
      <c r="A4427">
        <v>980159</v>
      </c>
      <c r="B4427" t="s">
        <v>64747</v>
      </c>
    </row>
    <row r="4428" spans="1:2" x14ac:dyDescent="0.2">
      <c r="A4428">
        <v>990301</v>
      </c>
      <c r="B4428" t="s">
        <v>64747</v>
      </c>
    </row>
    <row r="4429" spans="1:2" x14ac:dyDescent="0.2">
      <c r="A4429">
        <v>336652</v>
      </c>
      <c r="B4429" t="s">
        <v>64747</v>
      </c>
    </row>
    <row r="4430" spans="1:2" x14ac:dyDescent="0.2">
      <c r="A4430">
        <v>833321</v>
      </c>
      <c r="B4430" t="s">
        <v>64747</v>
      </c>
    </row>
    <row r="4431" spans="1:2" x14ac:dyDescent="0.2">
      <c r="A4431">
        <v>853921</v>
      </c>
      <c r="B4431" t="s">
        <v>64747</v>
      </c>
    </row>
    <row r="4432" spans="1:2" x14ac:dyDescent="0.2">
      <c r="A4432">
        <v>873377</v>
      </c>
      <c r="B4432" t="s">
        <v>64747</v>
      </c>
    </row>
    <row r="4433" spans="1:2" x14ac:dyDescent="0.2">
      <c r="A4433">
        <v>940270</v>
      </c>
      <c r="B4433" t="s">
        <v>64747</v>
      </c>
    </row>
    <row r="4434" spans="1:2" x14ac:dyDescent="0.2">
      <c r="A4434">
        <v>990417</v>
      </c>
      <c r="B4434" t="s">
        <v>64747</v>
      </c>
    </row>
    <row r="4435" spans="1:2" x14ac:dyDescent="0.2">
      <c r="A4435" t="s">
        <v>64904</v>
      </c>
      <c r="B4435" t="s">
        <v>64747</v>
      </c>
    </row>
    <row r="4436" spans="1:2" x14ac:dyDescent="0.2">
      <c r="A4436">
        <v>823589</v>
      </c>
      <c r="B4436" t="s">
        <v>64747</v>
      </c>
    </row>
    <row r="4437" spans="1:2" x14ac:dyDescent="0.2">
      <c r="A4437" t="s">
        <v>64905</v>
      </c>
      <c r="B4437" t="s">
        <v>64747</v>
      </c>
    </row>
    <row r="4438" spans="1:2" x14ac:dyDescent="0.2">
      <c r="A4438">
        <v>920248</v>
      </c>
      <c r="B4438" t="s">
        <v>64747</v>
      </c>
    </row>
    <row r="4439" spans="1:2" x14ac:dyDescent="0.2">
      <c r="A4439">
        <v>923017</v>
      </c>
      <c r="B4439" t="s">
        <v>64747</v>
      </c>
    </row>
    <row r="4440" spans="1:2" x14ac:dyDescent="0.2">
      <c r="A4440">
        <v>930688</v>
      </c>
      <c r="B4440" t="s">
        <v>64747</v>
      </c>
    </row>
    <row r="4441" spans="1:2" x14ac:dyDescent="0.2">
      <c r="A4441">
        <v>865044</v>
      </c>
      <c r="B4441" t="s">
        <v>64747</v>
      </c>
    </row>
    <row r="4442" spans="1:2" x14ac:dyDescent="0.2">
      <c r="A4442">
        <v>873487</v>
      </c>
      <c r="B4442" t="s">
        <v>64747</v>
      </c>
    </row>
    <row r="4443" spans="1:2" x14ac:dyDescent="0.2">
      <c r="A4443">
        <v>914750</v>
      </c>
      <c r="B4443" t="s">
        <v>64747</v>
      </c>
    </row>
    <row r="4444" spans="1:2" x14ac:dyDescent="0.2">
      <c r="A4444">
        <v>930679</v>
      </c>
      <c r="B4444" t="s">
        <v>64747</v>
      </c>
    </row>
    <row r="4445" spans="1:2" x14ac:dyDescent="0.2">
      <c r="A4445">
        <v>2037454</v>
      </c>
      <c r="B4445" t="s">
        <v>64747</v>
      </c>
    </row>
    <row r="4446" spans="1:2" x14ac:dyDescent="0.2">
      <c r="A4446">
        <v>332058</v>
      </c>
      <c r="B4446" t="s">
        <v>64747</v>
      </c>
    </row>
    <row r="4447" spans="1:2" x14ac:dyDescent="0.2">
      <c r="A4447" t="s">
        <v>64906</v>
      </c>
      <c r="B4447" t="s">
        <v>64747</v>
      </c>
    </row>
    <row r="4448" spans="1:2" x14ac:dyDescent="0.2">
      <c r="A4448">
        <v>830276</v>
      </c>
      <c r="B4448" t="s">
        <v>64747</v>
      </c>
    </row>
    <row r="4449" spans="1:2" x14ac:dyDescent="0.2">
      <c r="A4449">
        <v>841184</v>
      </c>
      <c r="B4449" t="s">
        <v>64747</v>
      </c>
    </row>
    <row r="4450" spans="1:2" x14ac:dyDescent="0.2">
      <c r="A4450">
        <v>863657</v>
      </c>
      <c r="B4450" t="s">
        <v>64747</v>
      </c>
    </row>
    <row r="4451" spans="1:2" x14ac:dyDescent="0.2">
      <c r="A4451">
        <v>883087</v>
      </c>
      <c r="B4451" t="s">
        <v>64747</v>
      </c>
    </row>
    <row r="4452" spans="1:2" x14ac:dyDescent="0.2">
      <c r="A4452">
        <v>894371</v>
      </c>
      <c r="B4452" t="s">
        <v>64747</v>
      </c>
    </row>
    <row r="4453" spans="1:2" x14ac:dyDescent="0.2">
      <c r="A4453">
        <v>913213</v>
      </c>
      <c r="B4453" t="s">
        <v>64747</v>
      </c>
    </row>
    <row r="4454" spans="1:2" x14ac:dyDescent="0.2">
      <c r="A4454">
        <v>940138</v>
      </c>
      <c r="B4454" t="s">
        <v>64747</v>
      </c>
    </row>
    <row r="4455" spans="1:2" x14ac:dyDescent="0.2">
      <c r="A4455">
        <v>940587</v>
      </c>
      <c r="B4455" t="s">
        <v>64747</v>
      </c>
    </row>
    <row r="4456" spans="1:2" x14ac:dyDescent="0.2">
      <c r="A4456">
        <v>823679</v>
      </c>
      <c r="B4456" t="s">
        <v>64747</v>
      </c>
    </row>
    <row r="4457" spans="1:2" x14ac:dyDescent="0.2">
      <c r="A4457">
        <v>651422</v>
      </c>
      <c r="B4457" t="s">
        <v>64747</v>
      </c>
    </row>
    <row r="4458" spans="1:2" x14ac:dyDescent="0.2">
      <c r="A4458">
        <v>864976</v>
      </c>
      <c r="B4458" t="s">
        <v>64747</v>
      </c>
    </row>
    <row r="4459" spans="1:2" x14ac:dyDescent="0.2">
      <c r="A4459">
        <v>874054</v>
      </c>
      <c r="B4459" t="s">
        <v>64747</v>
      </c>
    </row>
    <row r="4460" spans="1:2" x14ac:dyDescent="0.2">
      <c r="A4460">
        <v>904244</v>
      </c>
      <c r="B4460" t="s">
        <v>64747</v>
      </c>
    </row>
    <row r="4461" spans="1:2" x14ac:dyDescent="0.2">
      <c r="A4461">
        <v>830701</v>
      </c>
      <c r="B4461" t="s">
        <v>64747</v>
      </c>
    </row>
    <row r="4462" spans="1:2" x14ac:dyDescent="0.2">
      <c r="A4462">
        <v>870631</v>
      </c>
      <c r="B4462" t="s">
        <v>64747</v>
      </c>
    </row>
    <row r="4463" spans="1:2" x14ac:dyDescent="0.2">
      <c r="A4463">
        <v>923453</v>
      </c>
      <c r="B4463" t="s">
        <v>64747</v>
      </c>
    </row>
    <row r="4464" spans="1:2" x14ac:dyDescent="0.2">
      <c r="A4464">
        <v>864957</v>
      </c>
      <c r="B4464" t="s">
        <v>64747</v>
      </c>
    </row>
    <row r="4465" spans="1:2" x14ac:dyDescent="0.2">
      <c r="A4465">
        <v>920556</v>
      </c>
      <c r="B4465" t="s">
        <v>64747</v>
      </c>
    </row>
    <row r="4466" spans="1:2" x14ac:dyDescent="0.2">
      <c r="A4466">
        <v>813840</v>
      </c>
      <c r="B4466" t="s">
        <v>64747</v>
      </c>
    </row>
    <row r="4467" spans="1:2" x14ac:dyDescent="0.2">
      <c r="A4467" t="s">
        <v>64907</v>
      </c>
      <c r="B4467" t="s">
        <v>64747</v>
      </c>
    </row>
    <row r="4468" spans="1:2" x14ac:dyDescent="0.2">
      <c r="A4468" t="s">
        <v>64908</v>
      </c>
      <c r="B4468" t="s">
        <v>64747</v>
      </c>
    </row>
    <row r="4469" spans="1:2" x14ac:dyDescent="0.2">
      <c r="A4469">
        <v>931055</v>
      </c>
      <c r="B4469" t="s">
        <v>64747</v>
      </c>
    </row>
    <row r="4470" spans="1:2" x14ac:dyDescent="0.2">
      <c r="A4470">
        <v>342276</v>
      </c>
      <c r="B4470" t="s">
        <v>64747</v>
      </c>
    </row>
    <row r="4471" spans="1:2" x14ac:dyDescent="0.2">
      <c r="A4471">
        <v>850640</v>
      </c>
      <c r="B4471" t="s">
        <v>64747</v>
      </c>
    </row>
    <row r="4472" spans="1:2" x14ac:dyDescent="0.2">
      <c r="A4472" t="s">
        <v>64909</v>
      </c>
      <c r="B4472" t="s">
        <v>64747</v>
      </c>
    </row>
    <row r="4473" spans="1:2" x14ac:dyDescent="0.2">
      <c r="A4473">
        <v>923270</v>
      </c>
      <c r="B4473" t="s">
        <v>64747</v>
      </c>
    </row>
    <row r="4474" spans="1:2" x14ac:dyDescent="0.2">
      <c r="A4474" t="s">
        <v>64910</v>
      </c>
      <c r="B4474" t="s">
        <v>64747</v>
      </c>
    </row>
    <row r="4475" spans="1:2" x14ac:dyDescent="0.2">
      <c r="A4475" t="s">
        <v>64911</v>
      </c>
      <c r="B4475" t="s">
        <v>64747</v>
      </c>
    </row>
    <row r="4476" spans="1:2" x14ac:dyDescent="0.2">
      <c r="A4476">
        <v>881121</v>
      </c>
      <c r="B4476" t="s">
        <v>64747</v>
      </c>
    </row>
    <row r="4477" spans="1:2" x14ac:dyDescent="0.2">
      <c r="A4477">
        <v>894613</v>
      </c>
      <c r="B4477" t="s">
        <v>64747</v>
      </c>
    </row>
    <row r="4478" spans="1:2" x14ac:dyDescent="0.2">
      <c r="A4478">
        <v>903366</v>
      </c>
      <c r="B4478" t="s">
        <v>64747</v>
      </c>
    </row>
    <row r="4479" spans="1:2" x14ac:dyDescent="0.2">
      <c r="A4479">
        <v>970274</v>
      </c>
      <c r="B4479" t="s">
        <v>64747</v>
      </c>
    </row>
    <row r="4480" spans="1:2" x14ac:dyDescent="0.2">
      <c r="A4480" t="s">
        <v>64912</v>
      </c>
      <c r="B4480" t="s">
        <v>64747</v>
      </c>
    </row>
    <row r="4481" spans="1:2" x14ac:dyDescent="0.2">
      <c r="A4481">
        <v>880704</v>
      </c>
      <c r="B4481" t="s">
        <v>64747</v>
      </c>
    </row>
    <row r="4482" spans="1:2" x14ac:dyDescent="0.2">
      <c r="A4482">
        <v>914868</v>
      </c>
      <c r="B4482" t="s">
        <v>64747</v>
      </c>
    </row>
    <row r="4483" spans="1:2" x14ac:dyDescent="0.2">
      <c r="A4483">
        <v>881370</v>
      </c>
      <c r="B4483" t="s">
        <v>64747</v>
      </c>
    </row>
    <row r="4484" spans="1:2" x14ac:dyDescent="0.2">
      <c r="A4484" t="s">
        <v>64913</v>
      </c>
      <c r="B4484" t="s">
        <v>64747</v>
      </c>
    </row>
    <row r="4485" spans="1:2" x14ac:dyDescent="0.2">
      <c r="A4485">
        <v>894342</v>
      </c>
      <c r="B4485" t="s">
        <v>64747</v>
      </c>
    </row>
    <row r="4486" spans="1:2" x14ac:dyDescent="0.2">
      <c r="A4486">
        <v>893308</v>
      </c>
      <c r="B4486" t="s">
        <v>64747</v>
      </c>
    </row>
    <row r="4487" spans="1:2" x14ac:dyDescent="0.2">
      <c r="A4487" t="s">
        <v>64914</v>
      </c>
      <c r="B4487" t="s">
        <v>64747</v>
      </c>
    </row>
    <row r="4488" spans="1:2" x14ac:dyDescent="0.2">
      <c r="A4488" t="s">
        <v>64915</v>
      </c>
      <c r="B4488" t="s">
        <v>64747</v>
      </c>
    </row>
    <row r="4489" spans="1:2" x14ac:dyDescent="0.2">
      <c r="A4489">
        <v>940913</v>
      </c>
      <c r="B4489" t="s">
        <v>64747</v>
      </c>
    </row>
    <row r="4490" spans="1:2" x14ac:dyDescent="0.2">
      <c r="A4490">
        <v>814243</v>
      </c>
      <c r="B4490" t="s">
        <v>64747</v>
      </c>
    </row>
    <row r="4491" spans="1:2" x14ac:dyDescent="0.2">
      <c r="A4491">
        <v>960511</v>
      </c>
      <c r="B4491" t="s">
        <v>64747</v>
      </c>
    </row>
    <row r="4492" spans="1:2" x14ac:dyDescent="0.2">
      <c r="A4492">
        <v>891603</v>
      </c>
      <c r="B4492" t="s">
        <v>64747</v>
      </c>
    </row>
    <row r="4493" spans="1:2" x14ac:dyDescent="0.2">
      <c r="A4493">
        <v>903119</v>
      </c>
      <c r="B4493" t="s">
        <v>64747</v>
      </c>
    </row>
    <row r="4494" spans="1:2" x14ac:dyDescent="0.2">
      <c r="A4494">
        <v>970145</v>
      </c>
      <c r="B4494" t="s">
        <v>64747</v>
      </c>
    </row>
    <row r="4495" spans="1:2" x14ac:dyDescent="0.2">
      <c r="A4495">
        <v>981035</v>
      </c>
      <c r="B4495" t="s">
        <v>64747</v>
      </c>
    </row>
    <row r="4496" spans="1:2" x14ac:dyDescent="0.2">
      <c r="A4496">
        <v>880229</v>
      </c>
      <c r="B4496" t="s">
        <v>64747</v>
      </c>
    </row>
    <row r="4497" spans="1:2" x14ac:dyDescent="0.2">
      <c r="A4497">
        <v>891683</v>
      </c>
      <c r="B4497" t="s">
        <v>64747</v>
      </c>
    </row>
    <row r="4498" spans="1:2" x14ac:dyDescent="0.2">
      <c r="A4498">
        <v>823421</v>
      </c>
      <c r="B4498" t="s">
        <v>64747</v>
      </c>
    </row>
    <row r="4499" spans="1:2" x14ac:dyDescent="0.2">
      <c r="A4499">
        <v>840465</v>
      </c>
      <c r="B4499" t="s">
        <v>64747</v>
      </c>
    </row>
    <row r="4500" spans="1:2" x14ac:dyDescent="0.2">
      <c r="A4500">
        <v>901394</v>
      </c>
      <c r="B4500" t="s">
        <v>64747</v>
      </c>
    </row>
    <row r="4501" spans="1:2" x14ac:dyDescent="0.2">
      <c r="A4501">
        <v>990248</v>
      </c>
      <c r="B4501" t="s">
        <v>64747</v>
      </c>
    </row>
    <row r="4502" spans="1:2" x14ac:dyDescent="0.2">
      <c r="A4502">
        <v>850580</v>
      </c>
      <c r="B4502" t="s">
        <v>64747</v>
      </c>
    </row>
    <row r="4503" spans="1:2" x14ac:dyDescent="0.2">
      <c r="A4503">
        <v>853966</v>
      </c>
      <c r="B4503" t="s">
        <v>64747</v>
      </c>
    </row>
    <row r="4504" spans="1:2" x14ac:dyDescent="0.2">
      <c r="A4504">
        <v>873260</v>
      </c>
      <c r="B4504" t="s">
        <v>64747</v>
      </c>
    </row>
    <row r="4505" spans="1:2" x14ac:dyDescent="0.2">
      <c r="A4505">
        <v>900167</v>
      </c>
      <c r="B4505" t="s">
        <v>64747</v>
      </c>
    </row>
    <row r="4506" spans="1:2" x14ac:dyDescent="0.2">
      <c r="A4506">
        <v>904383</v>
      </c>
      <c r="B4506" t="s">
        <v>64747</v>
      </c>
    </row>
    <row r="4507" spans="1:2" x14ac:dyDescent="0.2">
      <c r="A4507">
        <v>914709</v>
      </c>
      <c r="B4507" t="s">
        <v>64747</v>
      </c>
    </row>
    <row r="4508" spans="1:2" x14ac:dyDescent="0.2">
      <c r="A4508">
        <v>930651</v>
      </c>
      <c r="B4508" t="s">
        <v>64747</v>
      </c>
    </row>
    <row r="4509" spans="1:2" x14ac:dyDescent="0.2">
      <c r="A4509">
        <v>960529</v>
      </c>
      <c r="B4509" t="s">
        <v>64747</v>
      </c>
    </row>
    <row r="4510" spans="1:2" x14ac:dyDescent="0.2">
      <c r="A4510">
        <v>803972</v>
      </c>
      <c r="B4510" t="s">
        <v>64747</v>
      </c>
    </row>
    <row r="4511" spans="1:2" x14ac:dyDescent="0.2">
      <c r="A4511">
        <v>864466</v>
      </c>
      <c r="B4511" t="s">
        <v>64747</v>
      </c>
    </row>
    <row r="4512" spans="1:2" x14ac:dyDescent="0.2">
      <c r="A4512">
        <v>913069</v>
      </c>
      <c r="B4512" t="s">
        <v>64747</v>
      </c>
    </row>
    <row r="4513" spans="1:2" x14ac:dyDescent="0.2">
      <c r="A4513">
        <v>920306</v>
      </c>
      <c r="B4513" t="s">
        <v>64747</v>
      </c>
    </row>
    <row r="4514" spans="1:2" x14ac:dyDescent="0.2">
      <c r="A4514">
        <v>923011</v>
      </c>
      <c r="B4514" t="s">
        <v>64747</v>
      </c>
    </row>
    <row r="4515" spans="1:2" x14ac:dyDescent="0.2">
      <c r="A4515">
        <v>923807</v>
      </c>
      <c r="B4515" t="s">
        <v>64747</v>
      </c>
    </row>
    <row r="4516" spans="1:2" x14ac:dyDescent="0.2">
      <c r="A4516">
        <v>933399</v>
      </c>
      <c r="B4516" t="s">
        <v>64747</v>
      </c>
    </row>
    <row r="4517" spans="1:2" x14ac:dyDescent="0.2">
      <c r="A4517">
        <v>823371</v>
      </c>
      <c r="B4517" t="s">
        <v>64747</v>
      </c>
    </row>
    <row r="4518" spans="1:2" x14ac:dyDescent="0.2">
      <c r="A4518">
        <v>864325</v>
      </c>
      <c r="B4518" t="s">
        <v>64747</v>
      </c>
    </row>
    <row r="4519" spans="1:2" x14ac:dyDescent="0.2">
      <c r="A4519">
        <v>864326</v>
      </c>
      <c r="B4519" t="s">
        <v>64747</v>
      </c>
    </row>
    <row r="4520" spans="1:2" x14ac:dyDescent="0.2">
      <c r="A4520">
        <v>864327</v>
      </c>
      <c r="B4520" t="s">
        <v>64747</v>
      </c>
    </row>
    <row r="4521" spans="1:2" x14ac:dyDescent="0.2">
      <c r="A4521">
        <v>864328</v>
      </c>
      <c r="B4521" t="s">
        <v>64747</v>
      </c>
    </row>
    <row r="4522" spans="1:2" x14ac:dyDescent="0.2">
      <c r="A4522">
        <v>864333</v>
      </c>
      <c r="B4522" t="s">
        <v>64747</v>
      </c>
    </row>
    <row r="4523" spans="1:2" x14ac:dyDescent="0.2">
      <c r="A4523">
        <v>880612</v>
      </c>
      <c r="B4523" t="s">
        <v>64747</v>
      </c>
    </row>
    <row r="4524" spans="1:2" x14ac:dyDescent="0.2">
      <c r="A4524">
        <v>901403</v>
      </c>
      <c r="B4524" t="s">
        <v>64747</v>
      </c>
    </row>
    <row r="4525" spans="1:2" x14ac:dyDescent="0.2">
      <c r="A4525">
        <v>914736</v>
      </c>
      <c r="B4525" t="s">
        <v>64747</v>
      </c>
    </row>
    <row r="4526" spans="1:2" x14ac:dyDescent="0.2">
      <c r="A4526">
        <v>923310</v>
      </c>
      <c r="B4526" t="s">
        <v>64747</v>
      </c>
    </row>
    <row r="4527" spans="1:2" x14ac:dyDescent="0.2">
      <c r="A4527">
        <v>980849</v>
      </c>
      <c r="B4527" t="s">
        <v>64747</v>
      </c>
    </row>
    <row r="4528" spans="1:2" x14ac:dyDescent="0.2">
      <c r="A4528" t="s">
        <v>64916</v>
      </c>
      <c r="B4528" t="s">
        <v>64747</v>
      </c>
    </row>
    <row r="4529" spans="1:2" x14ac:dyDescent="0.2">
      <c r="A4529">
        <v>854202</v>
      </c>
      <c r="B4529" t="s">
        <v>64747</v>
      </c>
    </row>
    <row r="4530" spans="1:2" x14ac:dyDescent="0.2">
      <c r="A4530">
        <v>864113</v>
      </c>
      <c r="B4530" t="s">
        <v>64747</v>
      </c>
    </row>
    <row r="4531" spans="1:2" x14ac:dyDescent="0.2">
      <c r="A4531">
        <v>864116</v>
      </c>
      <c r="B4531" t="s">
        <v>64747</v>
      </c>
    </row>
    <row r="4532" spans="1:2" x14ac:dyDescent="0.2">
      <c r="A4532">
        <v>920861</v>
      </c>
      <c r="B4532" t="s">
        <v>64747</v>
      </c>
    </row>
    <row r="4533" spans="1:2" x14ac:dyDescent="0.2">
      <c r="A4533">
        <v>970562</v>
      </c>
      <c r="B4533" t="s">
        <v>64747</v>
      </c>
    </row>
    <row r="4534" spans="1:2" x14ac:dyDescent="0.2">
      <c r="A4534">
        <v>970673</v>
      </c>
      <c r="B4534" t="s">
        <v>64747</v>
      </c>
    </row>
    <row r="4535" spans="1:2" x14ac:dyDescent="0.2">
      <c r="A4535">
        <v>824062</v>
      </c>
      <c r="B4535" t="s">
        <v>64747</v>
      </c>
    </row>
    <row r="4536" spans="1:2" x14ac:dyDescent="0.2">
      <c r="A4536">
        <v>853307</v>
      </c>
      <c r="B4536" t="s">
        <v>64747</v>
      </c>
    </row>
    <row r="4537" spans="1:2" x14ac:dyDescent="0.2">
      <c r="A4537">
        <v>883001</v>
      </c>
      <c r="B4537" t="s">
        <v>64747</v>
      </c>
    </row>
    <row r="4538" spans="1:2" x14ac:dyDescent="0.2">
      <c r="A4538">
        <v>883617</v>
      </c>
      <c r="B4538" t="s">
        <v>64747</v>
      </c>
    </row>
    <row r="4539" spans="1:2" x14ac:dyDescent="0.2">
      <c r="A4539">
        <v>894863</v>
      </c>
      <c r="B4539" t="s">
        <v>64747</v>
      </c>
    </row>
    <row r="4540" spans="1:2" x14ac:dyDescent="0.2">
      <c r="A4540">
        <v>894865</v>
      </c>
      <c r="B4540" t="s">
        <v>64747</v>
      </c>
    </row>
    <row r="4541" spans="1:2" x14ac:dyDescent="0.2">
      <c r="A4541">
        <v>904664</v>
      </c>
      <c r="B4541" t="s">
        <v>64747</v>
      </c>
    </row>
    <row r="4542" spans="1:2" x14ac:dyDescent="0.2">
      <c r="A4542">
        <v>923804</v>
      </c>
      <c r="B4542" t="s">
        <v>64747</v>
      </c>
    </row>
    <row r="4543" spans="1:2" x14ac:dyDescent="0.2">
      <c r="A4543">
        <v>337804</v>
      </c>
      <c r="B4543" t="s">
        <v>64747</v>
      </c>
    </row>
    <row r="4544" spans="1:2" x14ac:dyDescent="0.2">
      <c r="A4544" t="s">
        <v>64917</v>
      </c>
      <c r="B4544" t="s">
        <v>64747</v>
      </c>
    </row>
    <row r="4545" spans="1:2" x14ac:dyDescent="0.2">
      <c r="A4545">
        <v>860341</v>
      </c>
      <c r="B4545" t="s">
        <v>64747</v>
      </c>
    </row>
    <row r="4546" spans="1:2" x14ac:dyDescent="0.2">
      <c r="A4546" t="s">
        <v>64918</v>
      </c>
      <c r="B4546" t="s">
        <v>64747</v>
      </c>
    </row>
    <row r="4547" spans="1:2" x14ac:dyDescent="0.2">
      <c r="A4547">
        <v>881394</v>
      </c>
      <c r="B4547" t="s">
        <v>64747</v>
      </c>
    </row>
    <row r="4548" spans="1:2" x14ac:dyDescent="0.2">
      <c r="A4548" s="429" t="s">
        <v>64919</v>
      </c>
      <c r="B4548" t="s">
        <v>64747</v>
      </c>
    </row>
    <row r="4549" spans="1:2" x14ac:dyDescent="0.2">
      <c r="A4549">
        <v>891682</v>
      </c>
      <c r="B4549" t="s">
        <v>64747</v>
      </c>
    </row>
    <row r="4550" spans="1:2" x14ac:dyDescent="0.2">
      <c r="A4550">
        <v>894869</v>
      </c>
      <c r="B4550" t="s">
        <v>64747</v>
      </c>
    </row>
    <row r="4551" spans="1:2" x14ac:dyDescent="0.2">
      <c r="A4551">
        <v>911447</v>
      </c>
      <c r="B4551" t="s">
        <v>64747</v>
      </c>
    </row>
    <row r="4552" spans="1:2" x14ac:dyDescent="0.2">
      <c r="A4552">
        <v>920962</v>
      </c>
      <c r="B4552" t="s">
        <v>64747</v>
      </c>
    </row>
    <row r="4553" spans="1:2" x14ac:dyDescent="0.2">
      <c r="A4553">
        <v>923553</v>
      </c>
      <c r="B4553" t="s">
        <v>64747</v>
      </c>
    </row>
    <row r="4554" spans="1:2" x14ac:dyDescent="0.2">
      <c r="A4554">
        <v>943506</v>
      </c>
      <c r="B4554" t="s">
        <v>64747</v>
      </c>
    </row>
    <row r="4555" spans="1:2" x14ac:dyDescent="0.2">
      <c r="A4555" t="s">
        <v>64920</v>
      </c>
      <c r="B4555" t="s">
        <v>64747</v>
      </c>
    </row>
    <row r="4556" spans="1:2" x14ac:dyDescent="0.2">
      <c r="A4556">
        <v>980109</v>
      </c>
      <c r="B4556" t="s">
        <v>64747</v>
      </c>
    </row>
    <row r="4557" spans="1:2" x14ac:dyDescent="0.2">
      <c r="A4557">
        <v>674579</v>
      </c>
      <c r="B4557" t="s">
        <v>64747</v>
      </c>
    </row>
    <row r="4558" spans="1:2" x14ac:dyDescent="0.2">
      <c r="A4558">
        <v>820517</v>
      </c>
      <c r="B4558" t="s">
        <v>64747</v>
      </c>
    </row>
    <row r="4559" spans="1:2" x14ac:dyDescent="0.2">
      <c r="A4559">
        <v>833429</v>
      </c>
      <c r="B4559" t="s">
        <v>64747</v>
      </c>
    </row>
    <row r="4560" spans="1:2" x14ac:dyDescent="0.2">
      <c r="A4560">
        <v>854274</v>
      </c>
      <c r="B4560" t="s">
        <v>64747</v>
      </c>
    </row>
    <row r="4561" spans="1:2" x14ac:dyDescent="0.2">
      <c r="A4561">
        <v>865566</v>
      </c>
      <c r="B4561" t="s">
        <v>64747</v>
      </c>
    </row>
    <row r="4562" spans="1:2" x14ac:dyDescent="0.2">
      <c r="A4562">
        <v>865572</v>
      </c>
      <c r="B4562" t="s">
        <v>64747</v>
      </c>
    </row>
    <row r="4563" spans="1:2" x14ac:dyDescent="0.2">
      <c r="A4563">
        <v>865575</v>
      </c>
      <c r="B4563" t="s">
        <v>64747</v>
      </c>
    </row>
    <row r="4564" spans="1:2" x14ac:dyDescent="0.2">
      <c r="A4564">
        <v>865577</v>
      </c>
      <c r="B4564" t="s">
        <v>64747</v>
      </c>
    </row>
    <row r="4565" spans="1:2" x14ac:dyDescent="0.2">
      <c r="A4565" t="s">
        <v>64921</v>
      </c>
      <c r="B4565" t="s">
        <v>64747</v>
      </c>
    </row>
    <row r="4566" spans="1:2" x14ac:dyDescent="0.2">
      <c r="A4566">
        <v>883824</v>
      </c>
      <c r="B4566" t="s">
        <v>64747</v>
      </c>
    </row>
    <row r="4567" spans="1:2" x14ac:dyDescent="0.2">
      <c r="A4567" s="429" t="s">
        <v>64919</v>
      </c>
      <c r="B4567" t="s">
        <v>64747</v>
      </c>
    </row>
    <row r="4568" spans="1:2" x14ac:dyDescent="0.2">
      <c r="A4568">
        <v>903010</v>
      </c>
      <c r="B4568" t="s">
        <v>64747</v>
      </c>
    </row>
    <row r="4569" spans="1:2" x14ac:dyDescent="0.2">
      <c r="A4569">
        <v>923106</v>
      </c>
      <c r="B4569" t="s">
        <v>64747</v>
      </c>
    </row>
    <row r="4570" spans="1:2" x14ac:dyDescent="0.2">
      <c r="A4570">
        <v>923958</v>
      </c>
      <c r="B4570" t="s">
        <v>64747</v>
      </c>
    </row>
    <row r="4571" spans="1:2" x14ac:dyDescent="0.2">
      <c r="A4571">
        <v>924134</v>
      </c>
      <c r="B4571" t="s">
        <v>64747</v>
      </c>
    </row>
    <row r="4572" spans="1:2" x14ac:dyDescent="0.2">
      <c r="A4572">
        <v>924719</v>
      </c>
      <c r="B4572" t="s">
        <v>64747</v>
      </c>
    </row>
    <row r="4573" spans="1:2" x14ac:dyDescent="0.2">
      <c r="A4573">
        <v>924881</v>
      </c>
      <c r="B4573" t="s">
        <v>64747</v>
      </c>
    </row>
    <row r="4574" spans="1:2" x14ac:dyDescent="0.2">
      <c r="A4574">
        <v>930740</v>
      </c>
      <c r="B4574" t="s">
        <v>64747</v>
      </c>
    </row>
    <row r="4575" spans="1:2" x14ac:dyDescent="0.2">
      <c r="A4575">
        <v>935178</v>
      </c>
      <c r="B4575" t="s">
        <v>64747</v>
      </c>
    </row>
    <row r="4576" spans="1:2" x14ac:dyDescent="0.2">
      <c r="A4576">
        <v>943536</v>
      </c>
      <c r="B4576" t="s">
        <v>64747</v>
      </c>
    </row>
    <row r="4577" spans="1:2" x14ac:dyDescent="0.2">
      <c r="A4577">
        <v>950454</v>
      </c>
      <c r="B4577" t="s">
        <v>64747</v>
      </c>
    </row>
    <row r="4578" spans="1:2" x14ac:dyDescent="0.2">
      <c r="A4578">
        <v>674328</v>
      </c>
      <c r="B4578" t="s">
        <v>64747</v>
      </c>
    </row>
    <row r="4579" spans="1:2" x14ac:dyDescent="0.2">
      <c r="A4579">
        <v>674329</v>
      </c>
      <c r="B4579" t="s">
        <v>64747</v>
      </c>
    </row>
    <row r="4580" spans="1:2" x14ac:dyDescent="0.2">
      <c r="A4580">
        <v>854925</v>
      </c>
      <c r="B4580" t="s">
        <v>64747</v>
      </c>
    </row>
    <row r="4581" spans="1:2" x14ac:dyDescent="0.2">
      <c r="A4581">
        <v>901483</v>
      </c>
      <c r="B4581" t="s">
        <v>64747</v>
      </c>
    </row>
    <row r="4582" spans="1:2" x14ac:dyDescent="0.2">
      <c r="A4582">
        <v>834258</v>
      </c>
      <c r="B4582" t="s">
        <v>64747</v>
      </c>
    </row>
    <row r="4583" spans="1:2" x14ac:dyDescent="0.2">
      <c r="A4583">
        <v>933354</v>
      </c>
      <c r="B4583" t="s">
        <v>64747</v>
      </c>
    </row>
    <row r="4584" spans="1:2" x14ac:dyDescent="0.2">
      <c r="A4584">
        <v>830903</v>
      </c>
      <c r="B4584" t="s">
        <v>64747</v>
      </c>
    </row>
    <row r="4585" spans="1:2" x14ac:dyDescent="0.2">
      <c r="A4585">
        <v>865482</v>
      </c>
      <c r="B4585" t="s">
        <v>64747</v>
      </c>
    </row>
    <row r="4586" spans="1:2" x14ac:dyDescent="0.2">
      <c r="A4586">
        <v>873960</v>
      </c>
      <c r="B4586" t="s">
        <v>64747</v>
      </c>
    </row>
    <row r="4587" spans="1:2" x14ac:dyDescent="0.2">
      <c r="A4587">
        <v>894516</v>
      </c>
      <c r="B4587" t="s">
        <v>64747</v>
      </c>
    </row>
    <row r="4588" spans="1:2" x14ac:dyDescent="0.2">
      <c r="A4588">
        <v>935176</v>
      </c>
      <c r="B4588" t="s">
        <v>64747</v>
      </c>
    </row>
    <row r="4589" spans="1:2" x14ac:dyDescent="0.2">
      <c r="A4589">
        <v>667635</v>
      </c>
      <c r="B4589" t="s">
        <v>64747</v>
      </c>
    </row>
    <row r="4590" spans="1:2" x14ac:dyDescent="0.2">
      <c r="A4590">
        <v>670218</v>
      </c>
      <c r="B4590" t="s">
        <v>64747</v>
      </c>
    </row>
    <row r="4591" spans="1:2" x14ac:dyDescent="0.2">
      <c r="A4591" t="s">
        <v>64922</v>
      </c>
      <c r="B4591" t="s">
        <v>64747</v>
      </c>
    </row>
    <row r="4592" spans="1:2" x14ac:dyDescent="0.2">
      <c r="A4592">
        <v>850264</v>
      </c>
      <c r="B4592" t="s">
        <v>64747</v>
      </c>
    </row>
    <row r="4593" spans="1:2" x14ac:dyDescent="0.2">
      <c r="A4593">
        <v>674326</v>
      </c>
      <c r="B4593" t="s">
        <v>64747</v>
      </c>
    </row>
    <row r="4594" spans="1:2" x14ac:dyDescent="0.2">
      <c r="A4594" t="s">
        <v>64918</v>
      </c>
      <c r="B4594" t="s">
        <v>64747</v>
      </c>
    </row>
    <row r="4595" spans="1:2" x14ac:dyDescent="0.2">
      <c r="A4595">
        <v>883738</v>
      </c>
      <c r="B4595" t="s">
        <v>64747</v>
      </c>
    </row>
    <row r="4596" spans="1:2" x14ac:dyDescent="0.2">
      <c r="A4596">
        <v>901480</v>
      </c>
      <c r="B4596" t="s">
        <v>64747</v>
      </c>
    </row>
    <row r="4597" spans="1:2" x14ac:dyDescent="0.2">
      <c r="A4597">
        <v>940752</v>
      </c>
      <c r="B4597" t="s">
        <v>64747</v>
      </c>
    </row>
    <row r="4598" spans="1:2" x14ac:dyDescent="0.2">
      <c r="A4598">
        <v>820516</v>
      </c>
      <c r="B4598" t="s">
        <v>64747</v>
      </c>
    </row>
    <row r="4599" spans="1:2" x14ac:dyDescent="0.2">
      <c r="A4599">
        <v>854569</v>
      </c>
      <c r="B4599" t="s">
        <v>64747</v>
      </c>
    </row>
    <row r="4600" spans="1:2" x14ac:dyDescent="0.2">
      <c r="A4600">
        <v>854570</v>
      </c>
      <c r="B4600" t="s">
        <v>64747</v>
      </c>
    </row>
    <row r="4601" spans="1:2" x14ac:dyDescent="0.2">
      <c r="A4601">
        <v>864114</v>
      </c>
      <c r="B4601" t="s">
        <v>64747</v>
      </c>
    </row>
    <row r="4602" spans="1:2" x14ac:dyDescent="0.2">
      <c r="A4602">
        <v>904023</v>
      </c>
      <c r="B4602" t="s">
        <v>64747</v>
      </c>
    </row>
    <row r="4603" spans="1:2" x14ac:dyDescent="0.2">
      <c r="A4603">
        <v>904879</v>
      </c>
      <c r="B4603" t="s">
        <v>64747</v>
      </c>
    </row>
    <row r="4604" spans="1:2" x14ac:dyDescent="0.2">
      <c r="A4604">
        <v>924655</v>
      </c>
      <c r="B4604" t="s">
        <v>64747</v>
      </c>
    </row>
    <row r="4605" spans="1:2" x14ac:dyDescent="0.2">
      <c r="A4605">
        <v>813640</v>
      </c>
      <c r="B4605" t="s">
        <v>64747</v>
      </c>
    </row>
    <row r="4606" spans="1:2" x14ac:dyDescent="0.2">
      <c r="A4606" t="s">
        <v>64918</v>
      </c>
      <c r="B4606" t="s">
        <v>64747</v>
      </c>
    </row>
    <row r="4607" spans="1:2" x14ac:dyDescent="0.2">
      <c r="A4607">
        <v>894866</v>
      </c>
      <c r="B4607" t="s">
        <v>64747</v>
      </c>
    </row>
    <row r="4608" spans="1:2" x14ac:dyDescent="0.2">
      <c r="A4608">
        <v>900950</v>
      </c>
      <c r="B4608" t="s">
        <v>64747</v>
      </c>
    </row>
    <row r="4609" spans="1:2" x14ac:dyDescent="0.2">
      <c r="A4609" t="s">
        <v>64923</v>
      </c>
      <c r="B4609" t="s">
        <v>64747</v>
      </c>
    </row>
    <row r="4610" spans="1:2" x14ac:dyDescent="0.2">
      <c r="A4610">
        <v>860620</v>
      </c>
      <c r="B4610" t="s">
        <v>64747</v>
      </c>
    </row>
    <row r="4611" spans="1:2" x14ac:dyDescent="0.2">
      <c r="A4611">
        <v>860622</v>
      </c>
      <c r="B4611" t="s">
        <v>64747</v>
      </c>
    </row>
    <row r="4612" spans="1:2" x14ac:dyDescent="0.2">
      <c r="A4612" s="429" t="s">
        <v>64924</v>
      </c>
      <c r="B4612" t="s">
        <v>64747</v>
      </c>
    </row>
    <row r="4613" spans="1:2" x14ac:dyDescent="0.2">
      <c r="A4613">
        <v>870619</v>
      </c>
      <c r="B4613" t="s">
        <v>64747</v>
      </c>
    </row>
    <row r="4614" spans="1:2" x14ac:dyDescent="0.2">
      <c r="A4614">
        <v>884441</v>
      </c>
      <c r="B4614" t="s">
        <v>64747</v>
      </c>
    </row>
    <row r="4615" spans="1:2" x14ac:dyDescent="0.2">
      <c r="A4615">
        <v>921074</v>
      </c>
      <c r="B4615" t="s">
        <v>64747</v>
      </c>
    </row>
    <row r="4616" spans="1:2" x14ac:dyDescent="0.2">
      <c r="A4616">
        <v>921348</v>
      </c>
      <c r="B4616" t="s">
        <v>64747</v>
      </c>
    </row>
    <row r="4617" spans="1:2" x14ac:dyDescent="0.2">
      <c r="A4617">
        <v>933117</v>
      </c>
      <c r="B4617" t="s">
        <v>64747</v>
      </c>
    </row>
    <row r="4618" spans="1:2" x14ac:dyDescent="0.2">
      <c r="A4618">
        <v>810253</v>
      </c>
      <c r="B4618" t="s">
        <v>64747</v>
      </c>
    </row>
    <row r="4619" spans="1:2" x14ac:dyDescent="0.2">
      <c r="A4619">
        <v>873357</v>
      </c>
      <c r="B4619" t="s">
        <v>64747</v>
      </c>
    </row>
    <row r="4620" spans="1:2" x14ac:dyDescent="0.2">
      <c r="A4620">
        <v>923049</v>
      </c>
      <c r="B4620" t="s">
        <v>64747</v>
      </c>
    </row>
    <row r="4621" spans="1:2" x14ac:dyDescent="0.2">
      <c r="A4621">
        <v>923653</v>
      </c>
      <c r="B4621" t="s">
        <v>64747</v>
      </c>
    </row>
    <row r="4622" spans="1:2" x14ac:dyDescent="0.2">
      <c r="A4622" t="s">
        <v>64925</v>
      </c>
      <c r="B4622" t="s">
        <v>64747</v>
      </c>
    </row>
    <row r="4623" spans="1:2" x14ac:dyDescent="0.2">
      <c r="A4623">
        <v>804027</v>
      </c>
      <c r="B4623" t="s">
        <v>64747</v>
      </c>
    </row>
    <row r="4624" spans="1:2" x14ac:dyDescent="0.2">
      <c r="A4624">
        <v>865424</v>
      </c>
      <c r="B4624" t="s">
        <v>64747</v>
      </c>
    </row>
    <row r="4625" spans="1:2" x14ac:dyDescent="0.2">
      <c r="A4625">
        <v>911458</v>
      </c>
      <c r="B4625" t="s">
        <v>64747</v>
      </c>
    </row>
    <row r="4626" spans="1:2" x14ac:dyDescent="0.2">
      <c r="A4626">
        <v>940426</v>
      </c>
      <c r="B4626" t="s">
        <v>64747</v>
      </c>
    </row>
    <row r="4627" spans="1:2" x14ac:dyDescent="0.2">
      <c r="A4627">
        <v>943229</v>
      </c>
      <c r="B4627" t="s">
        <v>64747</v>
      </c>
    </row>
    <row r="4628" spans="1:2" x14ac:dyDescent="0.2">
      <c r="A4628">
        <v>950726</v>
      </c>
      <c r="B4628" t="s">
        <v>64747</v>
      </c>
    </row>
    <row r="4629" spans="1:2" x14ac:dyDescent="0.2">
      <c r="A4629">
        <v>980855</v>
      </c>
      <c r="B4629" t="s">
        <v>64747</v>
      </c>
    </row>
    <row r="4630" spans="1:2" x14ac:dyDescent="0.2">
      <c r="A4630">
        <v>668609</v>
      </c>
      <c r="B4630" t="s">
        <v>64747</v>
      </c>
    </row>
    <row r="4631" spans="1:2" x14ac:dyDescent="0.2">
      <c r="A4631">
        <v>668610</v>
      </c>
      <c r="B4631" t="s">
        <v>64747</v>
      </c>
    </row>
    <row r="4632" spans="1:2" x14ac:dyDescent="0.2">
      <c r="A4632">
        <v>672747</v>
      </c>
      <c r="B4632" t="s">
        <v>64747</v>
      </c>
    </row>
    <row r="4633" spans="1:2" x14ac:dyDescent="0.2">
      <c r="A4633">
        <v>672785</v>
      </c>
      <c r="B4633" t="s">
        <v>64747</v>
      </c>
    </row>
    <row r="4634" spans="1:2" x14ac:dyDescent="0.2">
      <c r="A4634">
        <v>894629</v>
      </c>
      <c r="B4634" t="s">
        <v>64747</v>
      </c>
    </row>
    <row r="4635" spans="1:2" x14ac:dyDescent="0.2">
      <c r="A4635">
        <v>654423</v>
      </c>
      <c r="B4635" t="s">
        <v>64747</v>
      </c>
    </row>
    <row r="4636" spans="1:2" x14ac:dyDescent="0.2">
      <c r="A4636">
        <v>903537</v>
      </c>
      <c r="B4636" t="s">
        <v>64747</v>
      </c>
    </row>
    <row r="4637" spans="1:2" x14ac:dyDescent="0.2">
      <c r="A4637">
        <v>853469</v>
      </c>
      <c r="B4637" t="s">
        <v>64747</v>
      </c>
    </row>
    <row r="4638" spans="1:2" x14ac:dyDescent="0.2">
      <c r="A4638">
        <v>874124</v>
      </c>
      <c r="B4638" t="s">
        <v>64747</v>
      </c>
    </row>
    <row r="4639" spans="1:2" x14ac:dyDescent="0.2">
      <c r="A4639">
        <v>884265</v>
      </c>
      <c r="B4639" t="s">
        <v>64747</v>
      </c>
    </row>
    <row r="4640" spans="1:2" x14ac:dyDescent="0.2">
      <c r="A4640">
        <v>813297</v>
      </c>
      <c r="B4640" t="s">
        <v>64747</v>
      </c>
    </row>
    <row r="4641" spans="1:2" x14ac:dyDescent="0.2">
      <c r="A4641">
        <v>903180</v>
      </c>
      <c r="B4641" t="s">
        <v>64747</v>
      </c>
    </row>
    <row r="4642" spans="1:2" x14ac:dyDescent="0.2">
      <c r="A4642">
        <v>943301</v>
      </c>
      <c r="B4642" t="s">
        <v>64747</v>
      </c>
    </row>
    <row r="4643" spans="1:2" x14ac:dyDescent="0.2">
      <c r="A4643">
        <v>943645</v>
      </c>
      <c r="B4643" t="s">
        <v>64747</v>
      </c>
    </row>
    <row r="4644" spans="1:2" x14ac:dyDescent="0.2">
      <c r="A4644" t="s">
        <v>64926</v>
      </c>
      <c r="B4644" t="s">
        <v>64747</v>
      </c>
    </row>
    <row r="4645" spans="1:2" x14ac:dyDescent="0.2">
      <c r="A4645" t="s">
        <v>64927</v>
      </c>
      <c r="B4645" t="s">
        <v>64747</v>
      </c>
    </row>
    <row r="4646" spans="1:2" x14ac:dyDescent="0.2">
      <c r="A4646">
        <v>830564</v>
      </c>
      <c r="B4646" t="s">
        <v>64747</v>
      </c>
    </row>
    <row r="4647" spans="1:2" x14ac:dyDescent="0.2">
      <c r="A4647">
        <v>883348</v>
      </c>
      <c r="B4647" t="s">
        <v>64747</v>
      </c>
    </row>
    <row r="4648" spans="1:2" x14ac:dyDescent="0.2">
      <c r="A4648">
        <v>911254</v>
      </c>
      <c r="B4648" t="s">
        <v>64747</v>
      </c>
    </row>
    <row r="4649" spans="1:2" x14ac:dyDescent="0.2">
      <c r="A4649">
        <v>913274</v>
      </c>
      <c r="B4649" t="s">
        <v>64747</v>
      </c>
    </row>
    <row r="4650" spans="1:2" x14ac:dyDescent="0.2">
      <c r="A4650">
        <v>913331</v>
      </c>
      <c r="B4650" t="s">
        <v>64747</v>
      </c>
    </row>
    <row r="4651" spans="1:2" x14ac:dyDescent="0.2">
      <c r="A4651">
        <v>914869</v>
      </c>
      <c r="B4651" t="s">
        <v>64747</v>
      </c>
    </row>
    <row r="4652" spans="1:2" x14ac:dyDescent="0.2">
      <c r="A4652">
        <v>674327</v>
      </c>
      <c r="B4652" t="s">
        <v>64747</v>
      </c>
    </row>
    <row r="4653" spans="1:2" x14ac:dyDescent="0.2">
      <c r="A4653">
        <v>861617</v>
      </c>
      <c r="B4653" t="s">
        <v>64747</v>
      </c>
    </row>
    <row r="4654" spans="1:2" x14ac:dyDescent="0.2">
      <c r="A4654">
        <v>674339</v>
      </c>
      <c r="B4654" t="s">
        <v>64747</v>
      </c>
    </row>
    <row r="4655" spans="1:2" x14ac:dyDescent="0.2">
      <c r="A4655">
        <v>873992</v>
      </c>
      <c r="B4655" t="s">
        <v>64747</v>
      </c>
    </row>
    <row r="4656" spans="1:2" x14ac:dyDescent="0.2">
      <c r="A4656">
        <v>895010</v>
      </c>
      <c r="B4656" t="s">
        <v>64747</v>
      </c>
    </row>
    <row r="4657" spans="1:2" x14ac:dyDescent="0.2">
      <c r="A4657">
        <v>670937</v>
      </c>
      <c r="B4657" t="s">
        <v>64747</v>
      </c>
    </row>
    <row r="4658" spans="1:2" x14ac:dyDescent="0.2">
      <c r="A4658">
        <v>813727</v>
      </c>
      <c r="B4658" t="s">
        <v>64747</v>
      </c>
    </row>
    <row r="4659" spans="1:2" x14ac:dyDescent="0.2">
      <c r="A4659">
        <v>824347</v>
      </c>
      <c r="B4659" t="s">
        <v>64747</v>
      </c>
    </row>
    <row r="4660" spans="1:2" x14ac:dyDescent="0.2">
      <c r="A4660">
        <v>853933</v>
      </c>
      <c r="B4660" t="s">
        <v>64747</v>
      </c>
    </row>
    <row r="4661" spans="1:2" x14ac:dyDescent="0.2">
      <c r="A4661">
        <v>854175</v>
      </c>
      <c r="B4661" t="s">
        <v>64747</v>
      </c>
    </row>
    <row r="4662" spans="1:2" x14ac:dyDescent="0.2">
      <c r="A4662">
        <v>874805</v>
      </c>
      <c r="B4662" t="s">
        <v>64747</v>
      </c>
    </row>
    <row r="4663" spans="1:2" x14ac:dyDescent="0.2">
      <c r="A4663">
        <v>914426</v>
      </c>
      <c r="B4663" t="s">
        <v>64747</v>
      </c>
    </row>
    <row r="4664" spans="1:2" x14ac:dyDescent="0.2">
      <c r="A4664">
        <v>980333</v>
      </c>
      <c r="B4664" t="s">
        <v>64747</v>
      </c>
    </row>
    <row r="4665" spans="1:2" x14ac:dyDescent="0.2">
      <c r="A4665">
        <v>2056447</v>
      </c>
      <c r="B4665" t="s">
        <v>64747</v>
      </c>
    </row>
    <row r="4666" spans="1:2" x14ac:dyDescent="0.2">
      <c r="A4666" t="s">
        <v>64928</v>
      </c>
      <c r="B4666" t="s">
        <v>64747</v>
      </c>
    </row>
    <row r="4667" spans="1:2" x14ac:dyDescent="0.2">
      <c r="A4667" t="s">
        <v>64929</v>
      </c>
      <c r="B4667" t="s">
        <v>64747</v>
      </c>
    </row>
    <row r="4668" spans="1:2" x14ac:dyDescent="0.2">
      <c r="A4668">
        <v>814063</v>
      </c>
      <c r="B4668" t="s">
        <v>64747</v>
      </c>
    </row>
    <row r="4669" spans="1:2" x14ac:dyDescent="0.2">
      <c r="A4669" t="s">
        <v>64930</v>
      </c>
      <c r="B4669" t="s">
        <v>64747</v>
      </c>
    </row>
    <row r="4670" spans="1:2" x14ac:dyDescent="0.2">
      <c r="A4670">
        <v>864870</v>
      </c>
      <c r="B4670" t="s">
        <v>64747</v>
      </c>
    </row>
    <row r="4671" spans="1:2" x14ac:dyDescent="0.2">
      <c r="A4671">
        <v>870370</v>
      </c>
      <c r="B4671" t="s">
        <v>64747</v>
      </c>
    </row>
    <row r="4672" spans="1:2" x14ac:dyDescent="0.2">
      <c r="A4672">
        <v>904198</v>
      </c>
      <c r="B4672" t="s">
        <v>64747</v>
      </c>
    </row>
    <row r="4673" spans="1:2" x14ac:dyDescent="0.2">
      <c r="A4673">
        <v>913175</v>
      </c>
      <c r="B4673" t="s">
        <v>64747</v>
      </c>
    </row>
    <row r="4674" spans="1:2" x14ac:dyDescent="0.2">
      <c r="A4674">
        <v>914309</v>
      </c>
      <c r="B4674" t="s">
        <v>64747</v>
      </c>
    </row>
    <row r="4675" spans="1:2" x14ac:dyDescent="0.2">
      <c r="A4675">
        <v>920692</v>
      </c>
      <c r="B4675" t="s">
        <v>64747</v>
      </c>
    </row>
    <row r="4676" spans="1:2" x14ac:dyDescent="0.2">
      <c r="A4676">
        <v>933131</v>
      </c>
      <c r="B4676" t="s">
        <v>64747</v>
      </c>
    </row>
    <row r="4677" spans="1:2" x14ac:dyDescent="0.2">
      <c r="A4677">
        <v>951190</v>
      </c>
      <c r="B4677" t="s">
        <v>64747</v>
      </c>
    </row>
    <row r="4678" spans="1:2" x14ac:dyDescent="0.2">
      <c r="A4678">
        <v>980111</v>
      </c>
      <c r="B4678" t="s">
        <v>64747</v>
      </c>
    </row>
    <row r="4679" spans="1:2" x14ac:dyDescent="0.2">
      <c r="A4679" t="s">
        <v>64931</v>
      </c>
      <c r="B4679" t="s">
        <v>64747</v>
      </c>
    </row>
    <row r="4680" spans="1:2" x14ac:dyDescent="0.2">
      <c r="A4680">
        <v>337944</v>
      </c>
      <c r="B4680" t="s">
        <v>64747</v>
      </c>
    </row>
    <row r="4681" spans="1:2" x14ac:dyDescent="0.2">
      <c r="A4681">
        <v>342032</v>
      </c>
      <c r="B4681" t="s">
        <v>64747</v>
      </c>
    </row>
    <row r="4682" spans="1:2" x14ac:dyDescent="0.2">
      <c r="A4682">
        <v>803277</v>
      </c>
      <c r="B4682" t="s">
        <v>64747</v>
      </c>
    </row>
    <row r="4683" spans="1:2" x14ac:dyDescent="0.2">
      <c r="A4683">
        <v>865181</v>
      </c>
      <c r="B4683" t="s">
        <v>64747</v>
      </c>
    </row>
    <row r="4684" spans="1:2" x14ac:dyDescent="0.2">
      <c r="A4684">
        <v>894764</v>
      </c>
      <c r="B4684" t="s">
        <v>64747</v>
      </c>
    </row>
    <row r="4685" spans="1:2" x14ac:dyDescent="0.2">
      <c r="A4685">
        <v>960222</v>
      </c>
      <c r="B4685" t="s">
        <v>64747</v>
      </c>
    </row>
    <row r="4686" spans="1:2" x14ac:dyDescent="0.2">
      <c r="A4686">
        <v>2056447</v>
      </c>
      <c r="B4686" t="s">
        <v>64747</v>
      </c>
    </row>
    <row r="4687" spans="1:2" x14ac:dyDescent="0.2">
      <c r="A4687">
        <v>324366</v>
      </c>
      <c r="B4687" t="s">
        <v>64747</v>
      </c>
    </row>
    <row r="4688" spans="1:2" x14ac:dyDescent="0.2">
      <c r="A4688">
        <v>335274</v>
      </c>
      <c r="B4688" t="s">
        <v>64747</v>
      </c>
    </row>
    <row r="4689" spans="1:2" x14ac:dyDescent="0.2">
      <c r="A4689">
        <v>803286</v>
      </c>
      <c r="B4689" t="s">
        <v>64747</v>
      </c>
    </row>
    <row r="4690" spans="1:2" x14ac:dyDescent="0.2">
      <c r="A4690" t="s">
        <v>64930</v>
      </c>
      <c r="B4690" t="s">
        <v>64747</v>
      </c>
    </row>
    <row r="4691" spans="1:2" x14ac:dyDescent="0.2">
      <c r="A4691">
        <v>880022</v>
      </c>
      <c r="B4691" t="s">
        <v>64747</v>
      </c>
    </row>
    <row r="4692" spans="1:2" x14ac:dyDescent="0.2">
      <c r="A4692">
        <v>880579</v>
      </c>
      <c r="B4692" t="s">
        <v>64747</v>
      </c>
    </row>
    <row r="4693" spans="1:2" x14ac:dyDescent="0.2">
      <c r="A4693">
        <v>894942</v>
      </c>
      <c r="B4693" t="s">
        <v>64747</v>
      </c>
    </row>
    <row r="4694" spans="1:2" x14ac:dyDescent="0.2">
      <c r="A4694">
        <v>904518</v>
      </c>
      <c r="B4694" t="s">
        <v>64747</v>
      </c>
    </row>
    <row r="4695" spans="1:2" x14ac:dyDescent="0.2">
      <c r="A4695">
        <v>921251</v>
      </c>
      <c r="B4695" t="s">
        <v>64747</v>
      </c>
    </row>
    <row r="4696" spans="1:2" x14ac:dyDescent="0.2">
      <c r="A4696">
        <v>924890</v>
      </c>
      <c r="B4696" t="s">
        <v>64747</v>
      </c>
    </row>
    <row r="4697" spans="1:2" x14ac:dyDescent="0.2">
      <c r="A4697">
        <v>940101</v>
      </c>
      <c r="B4697" t="s">
        <v>64747</v>
      </c>
    </row>
    <row r="4698" spans="1:2" x14ac:dyDescent="0.2">
      <c r="A4698">
        <v>960824</v>
      </c>
      <c r="B4698" t="s">
        <v>64747</v>
      </c>
    </row>
    <row r="4699" spans="1:2" x14ac:dyDescent="0.2">
      <c r="A4699">
        <v>803465</v>
      </c>
      <c r="B4699" t="s">
        <v>64747</v>
      </c>
    </row>
    <row r="4700" spans="1:2" x14ac:dyDescent="0.2">
      <c r="A4700">
        <v>823106</v>
      </c>
      <c r="B4700" t="s">
        <v>64747</v>
      </c>
    </row>
    <row r="4701" spans="1:2" x14ac:dyDescent="0.2">
      <c r="A4701">
        <v>850221</v>
      </c>
      <c r="B4701" t="s">
        <v>64747</v>
      </c>
    </row>
    <row r="4702" spans="1:2" x14ac:dyDescent="0.2">
      <c r="A4702">
        <v>854075</v>
      </c>
      <c r="B4702" t="s">
        <v>64747</v>
      </c>
    </row>
    <row r="4703" spans="1:2" x14ac:dyDescent="0.2">
      <c r="A4703">
        <v>893961</v>
      </c>
      <c r="B4703" t="s">
        <v>64747</v>
      </c>
    </row>
    <row r="4704" spans="1:2" x14ac:dyDescent="0.2">
      <c r="A4704">
        <v>903789</v>
      </c>
      <c r="B4704" t="s">
        <v>64747</v>
      </c>
    </row>
    <row r="4705" spans="1:2" x14ac:dyDescent="0.2">
      <c r="A4705" t="s">
        <v>64932</v>
      </c>
      <c r="B4705" t="s">
        <v>64747</v>
      </c>
    </row>
    <row r="4706" spans="1:2" x14ac:dyDescent="0.2">
      <c r="A4706">
        <v>670695</v>
      </c>
      <c r="B4706" t="s">
        <v>64747</v>
      </c>
    </row>
    <row r="4707" spans="1:2" x14ac:dyDescent="0.2">
      <c r="A4707" t="s">
        <v>64933</v>
      </c>
      <c r="B4707" t="s">
        <v>64747</v>
      </c>
    </row>
    <row r="4708" spans="1:2" x14ac:dyDescent="0.2">
      <c r="A4708">
        <v>823339</v>
      </c>
      <c r="B4708" t="s">
        <v>64747</v>
      </c>
    </row>
    <row r="4709" spans="1:2" x14ac:dyDescent="0.2">
      <c r="A4709">
        <v>853811</v>
      </c>
      <c r="B4709" t="s">
        <v>64747</v>
      </c>
    </row>
    <row r="4710" spans="1:2" x14ac:dyDescent="0.2">
      <c r="A4710">
        <v>854415</v>
      </c>
      <c r="B4710" t="s">
        <v>64747</v>
      </c>
    </row>
    <row r="4711" spans="1:2" x14ac:dyDescent="0.2">
      <c r="A4711">
        <v>901062</v>
      </c>
      <c r="B4711" t="s">
        <v>64747</v>
      </c>
    </row>
    <row r="4712" spans="1:2" x14ac:dyDescent="0.2">
      <c r="A4712">
        <v>923082</v>
      </c>
      <c r="B4712" t="s">
        <v>64747</v>
      </c>
    </row>
    <row r="4713" spans="1:2" x14ac:dyDescent="0.2">
      <c r="A4713">
        <v>950453</v>
      </c>
      <c r="B4713" t="s">
        <v>64747</v>
      </c>
    </row>
    <row r="4714" spans="1:2" x14ac:dyDescent="0.2">
      <c r="A4714">
        <v>970061</v>
      </c>
      <c r="B4714" t="s">
        <v>64747</v>
      </c>
    </row>
    <row r="4715" spans="1:2" x14ac:dyDescent="0.2">
      <c r="A4715">
        <v>2056447</v>
      </c>
      <c r="B4715" t="s">
        <v>64747</v>
      </c>
    </row>
    <row r="4716" spans="1:2" x14ac:dyDescent="0.2">
      <c r="A4716" t="s">
        <v>64934</v>
      </c>
      <c r="B4716" t="s">
        <v>64747</v>
      </c>
    </row>
    <row r="4717" spans="1:2" x14ac:dyDescent="0.2">
      <c r="A4717">
        <v>804138</v>
      </c>
      <c r="B4717" t="s">
        <v>64747</v>
      </c>
    </row>
    <row r="4718" spans="1:2" x14ac:dyDescent="0.2">
      <c r="A4718">
        <v>814001</v>
      </c>
      <c r="B4718" t="s">
        <v>64747</v>
      </c>
    </row>
    <row r="4719" spans="1:2" x14ac:dyDescent="0.2">
      <c r="A4719">
        <v>853452</v>
      </c>
      <c r="B4719" t="s">
        <v>64747</v>
      </c>
    </row>
    <row r="4720" spans="1:2" x14ac:dyDescent="0.2">
      <c r="A4720">
        <v>853935</v>
      </c>
      <c r="B4720" t="s">
        <v>64747</v>
      </c>
    </row>
    <row r="4721" spans="1:2" x14ac:dyDescent="0.2">
      <c r="A4721">
        <v>903170</v>
      </c>
      <c r="B4721" t="s">
        <v>64747</v>
      </c>
    </row>
    <row r="4722" spans="1:2" x14ac:dyDescent="0.2">
      <c r="A4722">
        <v>913183</v>
      </c>
      <c r="B4722" t="s">
        <v>64747</v>
      </c>
    </row>
    <row r="4723" spans="1:2" x14ac:dyDescent="0.2">
      <c r="A4723" t="s">
        <v>64935</v>
      </c>
      <c r="B4723" t="s">
        <v>64747</v>
      </c>
    </row>
    <row r="4724" spans="1:2" x14ac:dyDescent="0.2">
      <c r="A4724">
        <v>924263</v>
      </c>
      <c r="B4724" t="s">
        <v>64747</v>
      </c>
    </row>
    <row r="4725" spans="1:2" x14ac:dyDescent="0.2">
      <c r="A4725">
        <v>924336</v>
      </c>
      <c r="B4725" t="s">
        <v>64747</v>
      </c>
    </row>
    <row r="4726" spans="1:2" x14ac:dyDescent="0.2">
      <c r="A4726">
        <v>933243</v>
      </c>
      <c r="B4726" t="s">
        <v>64747</v>
      </c>
    </row>
    <row r="4727" spans="1:2" x14ac:dyDescent="0.2">
      <c r="A4727">
        <v>981166</v>
      </c>
      <c r="B4727" t="s">
        <v>64747</v>
      </c>
    </row>
    <row r="4728" spans="1:2" x14ac:dyDescent="0.2">
      <c r="A4728">
        <v>990760</v>
      </c>
      <c r="B4728" t="s">
        <v>64747</v>
      </c>
    </row>
    <row r="4729" spans="1:2" x14ac:dyDescent="0.2">
      <c r="A4729" s="429" t="s">
        <v>64936</v>
      </c>
      <c r="B4729" t="s">
        <v>64747</v>
      </c>
    </row>
    <row r="4730" spans="1:2" x14ac:dyDescent="0.2">
      <c r="A4730">
        <v>894439</v>
      </c>
      <c r="B4730" t="s">
        <v>64747</v>
      </c>
    </row>
    <row r="4731" spans="1:2" x14ac:dyDescent="0.2">
      <c r="A4731">
        <v>911350</v>
      </c>
      <c r="B4731" t="s">
        <v>64747</v>
      </c>
    </row>
    <row r="4732" spans="1:2" x14ac:dyDescent="0.2">
      <c r="A4732">
        <v>667772</v>
      </c>
      <c r="B4732" t="s">
        <v>64747</v>
      </c>
    </row>
    <row r="4733" spans="1:2" x14ac:dyDescent="0.2">
      <c r="A4733">
        <v>803162</v>
      </c>
      <c r="B4733" t="s">
        <v>64747</v>
      </c>
    </row>
    <row r="4734" spans="1:2" x14ac:dyDescent="0.2">
      <c r="A4734">
        <v>823448</v>
      </c>
      <c r="B4734" t="s">
        <v>64747</v>
      </c>
    </row>
    <row r="4735" spans="1:2" x14ac:dyDescent="0.2">
      <c r="A4735">
        <v>823734</v>
      </c>
      <c r="B4735" t="s">
        <v>64747</v>
      </c>
    </row>
    <row r="4736" spans="1:2" x14ac:dyDescent="0.2">
      <c r="A4736">
        <v>854822</v>
      </c>
      <c r="B4736" t="s">
        <v>64747</v>
      </c>
    </row>
    <row r="4737" spans="1:2" x14ac:dyDescent="0.2">
      <c r="A4737">
        <v>854823</v>
      </c>
      <c r="B4737" t="s">
        <v>64747</v>
      </c>
    </row>
    <row r="4738" spans="1:2" x14ac:dyDescent="0.2">
      <c r="A4738">
        <v>883845</v>
      </c>
      <c r="B4738" t="s">
        <v>64747</v>
      </c>
    </row>
    <row r="4739" spans="1:2" x14ac:dyDescent="0.2">
      <c r="A4739">
        <v>903317</v>
      </c>
      <c r="B4739" t="s">
        <v>64747</v>
      </c>
    </row>
    <row r="4740" spans="1:2" x14ac:dyDescent="0.2">
      <c r="A4740">
        <v>913064</v>
      </c>
      <c r="B4740" t="s">
        <v>64747</v>
      </c>
    </row>
    <row r="4741" spans="1:2" x14ac:dyDescent="0.2">
      <c r="A4741">
        <v>920226</v>
      </c>
      <c r="B4741" t="s">
        <v>64747</v>
      </c>
    </row>
    <row r="4742" spans="1:2" x14ac:dyDescent="0.2">
      <c r="A4742">
        <v>934325</v>
      </c>
      <c r="B4742" t="s">
        <v>64747</v>
      </c>
    </row>
    <row r="4743" spans="1:2" x14ac:dyDescent="0.2">
      <c r="A4743">
        <v>342119</v>
      </c>
      <c r="B4743" t="s">
        <v>64747</v>
      </c>
    </row>
    <row r="4744" spans="1:2" x14ac:dyDescent="0.2">
      <c r="A4744">
        <v>2056447</v>
      </c>
      <c r="B4744" t="s">
        <v>64747</v>
      </c>
    </row>
    <row r="4745" spans="1:2" x14ac:dyDescent="0.2">
      <c r="A4745">
        <v>863987</v>
      </c>
      <c r="B4745" t="s">
        <v>64747</v>
      </c>
    </row>
    <row r="4746" spans="1:2" x14ac:dyDescent="0.2">
      <c r="A4746">
        <v>880801</v>
      </c>
      <c r="B4746" t="s">
        <v>64747</v>
      </c>
    </row>
    <row r="4747" spans="1:2" x14ac:dyDescent="0.2">
      <c r="A4747">
        <v>2056447</v>
      </c>
      <c r="B4747" t="s">
        <v>64747</v>
      </c>
    </row>
    <row r="4748" spans="1:2" x14ac:dyDescent="0.2">
      <c r="A4748">
        <v>820754</v>
      </c>
      <c r="B4748" t="s">
        <v>64747</v>
      </c>
    </row>
    <row r="4749" spans="1:2" x14ac:dyDescent="0.2">
      <c r="A4749">
        <v>880296</v>
      </c>
      <c r="B4749" t="s">
        <v>64747</v>
      </c>
    </row>
    <row r="4750" spans="1:2" x14ac:dyDescent="0.2">
      <c r="A4750">
        <v>880387</v>
      </c>
      <c r="B4750" t="s">
        <v>64747</v>
      </c>
    </row>
    <row r="4751" spans="1:2" x14ac:dyDescent="0.2">
      <c r="A4751">
        <v>893590</v>
      </c>
      <c r="B4751" t="s">
        <v>64747</v>
      </c>
    </row>
    <row r="4752" spans="1:2" x14ac:dyDescent="0.2">
      <c r="A4752">
        <v>900200</v>
      </c>
      <c r="B4752" t="s">
        <v>64747</v>
      </c>
    </row>
    <row r="4753" spans="1:2" x14ac:dyDescent="0.2">
      <c r="A4753">
        <v>904933</v>
      </c>
      <c r="B4753" t="s">
        <v>64747</v>
      </c>
    </row>
    <row r="4754" spans="1:2" x14ac:dyDescent="0.2">
      <c r="A4754">
        <v>910310</v>
      </c>
      <c r="B4754" t="s">
        <v>64747</v>
      </c>
    </row>
    <row r="4755" spans="1:2" x14ac:dyDescent="0.2">
      <c r="A4755">
        <v>913843</v>
      </c>
      <c r="B4755" t="s">
        <v>64747</v>
      </c>
    </row>
    <row r="4756" spans="1:2" x14ac:dyDescent="0.2">
      <c r="A4756">
        <v>914780</v>
      </c>
      <c r="B4756" t="s">
        <v>64747</v>
      </c>
    </row>
    <row r="4757" spans="1:2" x14ac:dyDescent="0.2">
      <c r="A4757">
        <v>893723</v>
      </c>
      <c r="B4757" t="s">
        <v>64747</v>
      </c>
    </row>
    <row r="4758" spans="1:2" x14ac:dyDescent="0.2">
      <c r="A4758">
        <v>901348</v>
      </c>
      <c r="B4758" t="s">
        <v>64747</v>
      </c>
    </row>
    <row r="4759" spans="1:2" x14ac:dyDescent="0.2">
      <c r="A4759">
        <v>670997</v>
      </c>
      <c r="B4759" t="s">
        <v>64747</v>
      </c>
    </row>
    <row r="4760" spans="1:2" x14ac:dyDescent="0.2">
      <c r="A4760">
        <v>814215</v>
      </c>
      <c r="B4760" t="s">
        <v>64747</v>
      </c>
    </row>
    <row r="4761" spans="1:2" x14ac:dyDescent="0.2">
      <c r="A4761">
        <v>853928</v>
      </c>
      <c r="B4761" t="s">
        <v>64747</v>
      </c>
    </row>
    <row r="4762" spans="1:2" x14ac:dyDescent="0.2">
      <c r="A4762">
        <v>864453</v>
      </c>
      <c r="B4762" t="s">
        <v>64747</v>
      </c>
    </row>
    <row r="4763" spans="1:2" x14ac:dyDescent="0.2">
      <c r="A4763">
        <v>864657</v>
      </c>
      <c r="B4763" t="s">
        <v>64747</v>
      </c>
    </row>
    <row r="4764" spans="1:2" x14ac:dyDescent="0.2">
      <c r="A4764">
        <v>883815</v>
      </c>
      <c r="B4764" t="s">
        <v>64747</v>
      </c>
    </row>
    <row r="4765" spans="1:2" x14ac:dyDescent="0.2">
      <c r="A4765">
        <v>894952</v>
      </c>
      <c r="B4765" t="s">
        <v>64747</v>
      </c>
    </row>
    <row r="4766" spans="1:2" x14ac:dyDescent="0.2">
      <c r="A4766">
        <v>900741</v>
      </c>
      <c r="B4766" t="s">
        <v>64747</v>
      </c>
    </row>
    <row r="4767" spans="1:2" x14ac:dyDescent="0.2">
      <c r="A4767">
        <v>920266</v>
      </c>
      <c r="B4767" t="s">
        <v>64747</v>
      </c>
    </row>
    <row r="4768" spans="1:2" x14ac:dyDescent="0.2">
      <c r="A4768">
        <v>930776</v>
      </c>
      <c r="B4768" t="s">
        <v>64747</v>
      </c>
    </row>
    <row r="4769" spans="1:2" x14ac:dyDescent="0.2">
      <c r="A4769">
        <v>670555</v>
      </c>
      <c r="B4769" t="s">
        <v>64747</v>
      </c>
    </row>
    <row r="4770" spans="1:2" x14ac:dyDescent="0.2">
      <c r="A4770">
        <v>814108</v>
      </c>
      <c r="B4770" t="s">
        <v>64747</v>
      </c>
    </row>
    <row r="4771" spans="1:2" x14ac:dyDescent="0.2">
      <c r="A4771">
        <v>843281</v>
      </c>
      <c r="B4771" t="s">
        <v>64747</v>
      </c>
    </row>
    <row r="4772" spans="1:2" x14ac:dyDescent="0.2">
      <c r="A4772">
        <v>853577</v>
      </c>
      <c r="B4772" t="s">
        <v>64747</v>
      </c>
    </row>
    <row r="4773" spans="1:2" x14ac:dyDescent="0.2">
      <c r="A4773">
        <v>865180</v>
      </c>
      <c r="B4773" t="s">
        <v>64747</v>
      </c>
    </row>
    <row r="4774" spans="1:2" x14ac:dyDescent="0.2">
      <c r="A4774">
        <v>950492</v>
      </c>
      <c r="B4774" t="s">
        <v>64747</v>
      </c>
    </row>
    <row r="4775" spans="1:2" x14ac:dyDescent="0.2">
      <c r="A4775">
        <v>831020</v>
      </c>
      <c r="B4775" t="s">
        <v>64747</v>
      </c>
    </row>
    <row r="4776" spans="1:2" x14ac:dyDescent="0.2">
      <c r="A4776">
        <v>853870</v>
      </c>
      <c r="B4776" t="s">
        <v>64747</v>
      </c>
    </row>
    <row r="4777" spans="1:2" x14ac:dyDescent="0.2">
      <c r="A4777">
        <v>863252</v>
      </c>
      <c r="B4777" t="s">
        <v>64747</v>
      </c>
    </row>
    <row r="4778" spans="1:2" x14ac:dyDescent="0.2">
      <c r="A4778">
        <v>863367</v>
      </c>
      <c r="B4778" t="s">
        <v>64747</v>
      </c>
    </row>
    <row r="4779" spans="1:2" x14ac:dyDescent="0.2">
      <c r="A4779">
        <v>871144</v>
      </c>
      <c r="B4779" t="s">
        <v>64747</v>
      </c>
    </row>
    <row r="4780" spans="1:2" x14ac:dyDescent="0.2">
      <c r="A4780">
        <v>920573</v>
      </c>
      <c r="B4780" t="s">
        <v>64747</v>
      </c>
    </row>
    <row r="4781" spans="1:2" x14ac:dyDescent="0.2">
      <c r="A4781">
        <v>2030035</v>
      </c>
      <c r="B4781" t="s">
        <v>64747</v>
      </c>
    </row>
    <row r="4782" spans="1:2" x14ac:dyDescent="0.2">
      <c r="A4782">
        <v>2056447</v>
      </c>
      <c r="B4782" t="s">
        <v>64747</v>
      </c>
    </row>
    <row r="4783" spans="1:2" x14ac:dyDescent="0.2">
      <c r="A4783" t="s">
        <v>64937</v>
      </c>
      <c r="B4783" t="s">
        <v>64747</v>
      </c>
    </row>
    <row r="4784" spans="1:2" x14ac:dyDescent="0.2">
      <c r="A4784">
        <v>813641</v>
      </c>
      <c r="B4784" t="s">
        <v>64747</v>
      </c>
    </row>
    <row r="4785" spans="1:2" x14ac:dyDescent="0.2">
      <c r="A4785" t="s">
        <v>64938</v>
      </c>
      <c r="B4785" t="s">
        <v>64747</v>
      </c>
    </row>
    <row r="4786" spans="1:2" x14ac:dyDescent="0.2">
      <c r="A4786">
        <v>844014</v>
      </c>
      <c r="B4786" t="s">
        <v>64747</v>
      </c>
    </row>
    <row r="4787" spans="1:2" x14ac:dyDescent="0.2">
      <c r="A4787">
        <v>853084</v>
      </c>
      <c r="B4787" t="s">
        <v>64747</v>
      </c>
    </row>
    <row r="4788" spans="1:2" x14ac:dyDescent="0.2">
      <c r="A4788">
        <v>853922</v>
      </c>
      <c r="B4788" t="s">
        <v>64747</v>
      </c>
    </row>
    <row r="4789" spans="1:2" x14ac:dyDescent="0.2">
      <c r="A4789">
        <v>854515</v>
      </c>
      <c r="B4789" t="s">
        <v>64747</v>
      </c>
    </row>
    <row r="4790" spans="1:2" x14ac:dyDescent="0.2">
      <c r="A4790">
        <v>854793</v>
      </c>
      <c r="B4790" t="s">
        <v>64747</v>
      </c>
    </row>
    <row r="4791" spans="1:2" x14ac:dyDescent="0.2">
      <c r="A4791">
        <v>861549</v>
      </c>
      <c r="B4791" t="s">
        <v>64747</v>
      </c>
    </row>
    <row r="4792" spans="1:2" x14ac:dyDescent="0.2">
      <c r="A4792">
        <v>863315</v>
      </c>
      <c r="B4792" t="s">
        <v>64747</v>
      </c>
    </row>
    <row r="4793" spans="1:2" x14ac:dyDescent="0.2">
      <c r="A4793">
        <v>873603</v>
      </c>
      <c r="B4793" t="s">
        <v>64747</v>
      </c>
    </row>
    <row r="4794" spans="1:2" x14ac:dyDescent="0.2">
      <c r="A4794">
        <v>890291</v>
      </c>
      <c r="B4794" t="s">
        <v>64747</v>
      </c>
    </row>
    <row r="4795" spans="1:2" x14ac:dyDescent="0.2">
      <c r="A4795">
        <v>924351</v>
      </c>
      <c r="B4795" t="s">
        <v>64747</v>
      </c>
    </row>
    <row r="4796" spans="1:2" x14ac:dyDescent="0.2">
      <c r="A4796">
        <v>924744</v>
      </c>
      <c r="B4796" t="s">
        <v>64747</v>
      </c>
    </row>
    <row r="4797" spans="1:2" x14ac:dyDescent="0.2">
      <c r="A4797">
        <v>924987</v>
      </c>
      <c r="B4797" t="s">
        <v>64747</v>
      </c>
    </row>
    <row r="4798" spans="1:2" x14ac:dyDescent="0.2">
      <c r="A4798">
        <v>935170</v>
      </c>
      <c r="B4798" t="s">
        <v>64747</v>
      </c>
    </row>
    <row r="4799" spans="1:2" x14ac:dyDescent="0.2">
      <c r="A4799">
        <v>941141</v>
      </c>
      <c r="B4799" t="s">
        <v>64747</v>
      </c>
    </row>
    <row r="4800" spans="1:2" x14ac:dyDescent="0.2">
      <c r="A4800" t="s">
        <v>64939</v>
      </c>
      <c r="B4800" t="s">
        <v>64747</v>
      </c>
    </row>
    <row r="4801" spans="1:2" x14ac:dyDescent="0.2">
      <c r="A4801">
        <v>951004</v>
      </c>
      <c r="B4801" t="s">
        <v>64747</v>
      </c>
    </row>
    <row r="4802" spans="1:2" x14ac:dyDescent="0.2">
      <c r="A4802">
        <v>2043165</v>
      </c>
      <c r="B4802" t="s">
        <v>64747</v>
      </c>
    </row>
    <row r="4803" spans="1:2" x14ac:dyDescent="0.2">
      <c r="A4803">
        <v>820318</v>
      </c>
      <c r="B4803" t="s">
        <v>64747</v>
      </c>
    </row>
    <row r="4804" spans="1:2" x14ac:dyDescent="0.2">
      <c r="A4804">
        <v>913602</v>
      </c>
      <c r="B4804" t="s">
        <v>64747</v>
      </c>
    </row>
    <row r="4805" spans="1:2" x14ac:dyDescent="0.2">
      <c r="A4805">
        <v>824040</v>
      </c>
      <c r="B4805" t="s">
        <v>64747</v>
      </c>
    </row>
    <row r="4806" spans="1:2" x14ac:dyDescent="0.2">
      <c r="A4806">
        <v>833121</v>
      </c>
      <c r="B4806" t="s">
        <v>64747</v>
      </c>
    </row>
    <row r="4807" spans="1:2" x14ac:dyDescent="0.2">
      <c r="A4807" t="s">
        <v>64940</v>
      </c>
      <c r="B4807" t="s">
        <v>64747</v>
      </c>
    </row>
    <row r="4808" spans="1:2" x14ac:dyDescent="0.2">
      <c r="A4808">
        <v>893439</v>
      </c>
      <c r="B4808" t="s">
        <v>64747</v>
      </c>
    </row>
    <row r="4809" spans="1:2" x14ac:dyDescent="0.2">
      <c r="A4809">
        <v>913255</v>
      </c>
      <c r="B4809" t="s">
        <v>64747</v>
      </c>
    </row>
    <row r="4810" spans="1:2" x14ac:dyDescent="0.2">
      <c r="A4810" t="s">
        <v>64941</v>
      </c>
      <c r="B4810" t="s">
        <v>64747</v>
      </c>
    </row>
    <row r="4811" spans="1:2" x14ac:dyDescent="0.2">
      <c r="A4811">
        <v>934769</v>
      </c>
      <c r="B4811" t="s">
        <v>64747</v>
      </c>
    </row>
    <row r="4812" spans="1:2" x14ac:dyDescent="0.2">
      <c r="A4812">
        <v>980253</v>
      </c>
      <c r="B4812" t="s">
        <v>64747</v>
      </c>
    </row>
    <row r="4813" spans="1:2" x14ac:dyDescent="0.2">
      <c r="A4813">
        <v>821148</v>
      </c>
      <c r="B4813" t="s">
        <v>64747</v>
      </c>
    </row>
    <row r="4814" spans="1:2" x14ac:dyDescent="0.2">
      <c r="A4814">
        <v>831345</v>
      </c>
      <c r="B4814" t="s">
        <v>64747</v>
      </c>
    </row>
    <row r="4815" spans="1:2" x14ac:dyDescent="0.2">
      <c r="A4815">
        <v>893975</v>
      </c>
      <c r="B4815" t="s">
        <v>64747</v>
      </c>
    </row>
    <row r="4816" spans="1:2" x14ac:dyDescent="0.2">
      <c r="A4816">
        <v>924583</v>
      </c>
      <c r="B4816" t="s">
        <v>64747</v>
      </c>
    </row>
    <row r="4817" spans="1:2" x14ac:dyDescent="0.2">
      <c r="A4817">
        <v>934753</v>
      </c>
      <c r="B4817" t="s">
        <v>64747</v>
      </c>
    </row>
    <row r="4818" spans="1:2" x14ac:dyDescent="0.2">
      <c r="A4818" t="s">
        <v>64942</v>
      </c>
      <c r="B4818" t="s">
        <v>64747</v>
      </c>
    </row>
    <row r="4819" spans="1:2" x14ac:dyDescent="0.2">
      <c r="A4819">
        <v>853545</v>
      </c>
      <c r="B4819" t="s">
        <v>64747</v>
      </c>
    </row>
    <row r="4820" spans="1:2" x14ac:dyDescent="0.2">
      <c r="A4820">
        <v>910239</v>
      </c>
      <c r="B4820" t="s">
        <v>64747</v>
      </c>
    </row>
    <row r="4821" spans="1:2" x14ac:dyDescent="0.2">
      <c r="A4821" t="s">
        <v>64943</v>
      </c>
      <c r="B4821" t="s">
        <v>64747</v>
      </c>
    </row>
    <row r="4822" spans="1:2" x14ac:dyDescent="0.2">
      <c r="A4822">
        <v>669732</v>
      </c>
      <c r="B4822" t="s">
        <v>64747</v>
      </c>
    </row>
    <row r="4823" spans="1:2" x14ac:dyDescent="0.2">
      <c r="A4823">
        <v>810005</v>
      </c>
      <c r="B4823" t="s">
        <v>64747</v>
      </c>
    </row>
    <row r="4824" spans="1:2" x14ac:dyDescent="0.2">
      <c r="A4824">
        <v>910971</v>
      </c>
      <c r="B4824" t="s">
        <v>64747</v>
      </c>
    </row>
    <row r="4825" spans="1:2" x14ac:dyDescent="0.2">
      <c r="A4825">
        <v>961074</v>
      </c>
      <c r="B4825" t="s">
        <v>64747</v>
      </c>
    </row>
    <row r="4826" spans="1:2" x14ac:dyDescent="0.2">
      <c r="A4826">
        <v>853454</v>
      </c>
      <c r="B4826" t="s">
        <v>64747</v>
      </c>
    </row>
    <row r="4827" spans="1:2" x14ac:dyDescent="0.2">
      <c r="A4827">
        <v>883020</v>
      </c>
      <c r="B4827" t="s">
        <v>64747</v>
      </c>
    </row>
    <row r="4828" spans="1:2" x14ac:dyDescent="0.2">
      <c r="A4828">
        <v>893933</v>
      </c>
      <c r="B4828" t="s">
        <v>64747</v>
      </c>
    </row>
    <row r="4829" spans="1:2" x14ac:dyDescent="0.2">
      <c r="A4829">
        <v>934327</v>
      </c>
      <c r="B4829" t="s">
        <v>64747</v>
      </c>
    </row>
    <row r="4830" spans="1:2" x14ac:dyDescent="0.2">
      <c r="A4830">
        <v>934331</v>
      </c>
      <c r="B4830" t="s">
        <v>64747</v>
      </c>
    </row>
    <row r="4831" spans="1:2" x14ac:dyDescent="0.2">
      <c r="A4831">
        <v>934767</v>
      </c>
      <c r="B4831" t="s">
        <v>64747</v>
      </c>
    </row>
    <row r="4832" spans="1:2" x14ac:dyDescent="0.2">
      <c r="A4832">
        <v>940869</v>
      </c>
      <c r="B4832" t="s">
        <v>64747</v>
      </c>
    </row>
    <row r="4833" spans="1:2" x14ac:dyDescent="0.2">
      <c r="A4833">
        <v>943173</v>
      </c>
      <c r="B4833" t="s">
        <v>64747</v>
      </c>
    </row>
    <row r="4834" spans="1:2" x14ac:dyDescent="0.2">
      <c r="A4834">
        <v>960715</v>
      </c>
      <c r="B4834" t="s">
        <v>64747</v>
      </c>
    </row>
    <row r="4835" spans="1:2" x14ac:dyDescent="0.2">
      <c r="A4835">
        <v>851560</v>
      </c>
      <c r="B4835" t="s">
        <v>64747</v>
      </c>
    </row>
    <row r="4836" spans="1:2" x14ac:dyDescent="0.2">
      <c r="A4836">
        <v>871463</v>
      </c>
      <c r="B4836" t="s">
        <v>64747</v>
      </c>
    </row>
    <row r="4837" spans="1:2" x14ac:dyDescent="0.2">
      <c r="A4837">
        <v>904542</v>
      </c>
      <c r="B4837" t="s">
        <v>64747</v>
      </c>
    </row>
    <row r="4838" spans="1:2" x14ac:dyDescent="0.2">
      <c r="A4838">
        <v>924734</v>
      </c>
      <c r="B4838" t="s">
        <v>64747</v>
      </c>
    </row>
    <row r="4839" spans="1:2" x14ac:dyDescent="0.2">
      <c r="A4839">
        <v>980648</v>
      </c>
      <c r="B4839" t="s">
        <v>64747</v>
      </c>
    </row>
    <row r="4840" spans="1:2" x14ac:dyDescent="0.2">
      <c r="A4840">
        <v>990157</v>
      </c>
      <c r="B4840" t="s">
        <v>64747</v>
      </c>
    </row>
    <row r="4841" spans="1:2" x14ac:dyDescent="0.2">
      <c r="A4841">
        <v>870903</v>
      </c>
      <c r="B4841" t="s">
        <v>64747</v>
      </c>
    </row>
    <row r="4842" spans="1:2" x14ac:dyDescent="0.2">
      <c r="A4842">
        <v>924408</v>
      </c>
      <c r="B4842" t="s">
        <v>64747</v>
      </c>
    </row>
    <row r="4843" spans="1:2" x14ac:dyDescent="0.2">
      <c r="A4843">
        <v>981188</v>
      </c>
      <c r="B4843" t="s">
        <v>64747</v>
      </c>
    </row>
    <row r="4844" spans="1:2" x14ac:dyDescent="0.2">
      <c r="A4844">
        <v>2056447</v>
      </c>
      <c r="B4844" t="s">
        <v>64747</v>
      </c>
    </row>
    <row r="4845" spans="1:2" x14ac:dyDescent="0.2">
      <c r="A4845">
        <v>320202</v>
      </c>
      <c r="B4845" t="s">
        <v>64747</v>
      </c>
    </row>
    <row r="4846" spans="1:2" x14ac:dyDescent="0.2">
      <c r="A4846">
        <v>667854</v>
      </c>
      <c r="B4846" t="s">
        <v>64747</v>
      </c>
    </row>
    <row r="4847" spans="1:2" x14ac:dyDescent="0.2">
      <c r="A4847">
        <v>824207</v>
      </c>
      <c r="B4847" t="s">
        <v>64747</v>
      </c>
    </row>
    <row r="4848" spans="1:2" x14ac:dyDescent="0.2">
      <c r="A4848">
        <v>2056447</v>
      </c>
      <c r="B4848" t="s">
        <v>64747</v>
      </c>
    </row>
    <row r="4849" spans="1:2" x14ac:dyDescent="0.2">
      <c r="A4849" t="s">
        <v>64944</v>
      </c>
      <c r="B4849" t="s">
        <v>64747</v>
      </c>
    </row>
    <row r="4850" spans="1:2" x14ac:dyDescent="0.2">
      <c r="A4850">
        <v>803490</v>
      </c>
      <c r="B4850" t="s">
        <v>64747</v>
      </c>
    </row>
    <row r="4851" spans="1:2" x14ac:dyDescent="0.2">
      <c r="A4851">
        <v>893502</v>
      </c>
      <c r="B4851" t="s">
        <v>64747</v>
      </c>
    </row>
    <row r="4852" spans="1:2" x14ac:dyDescent="0.2">
      <c r="A4852">
        <v>911044</v>
      </c>
      <c r="B4852" t="s">
        <v>64747</v>
      </c>
    </row>
    <row r="4853" spans="1:2" x14ac:dyDescent="0.2">
      <c r="A4853">
        <v>940130</v>
      </c>
      <c r="B4853" t="s">
        <v>64747</v>
      </c>
    </row>
    <row r="4854" spans="1:2" x14ac:dyDescent="0.2">
      <c r="A4854">
        <v>624424</v>
      </c>
      <c r="B4854" t="s">
        <v>64747</v>
      </c>
    </row>
    <row r="4855" spans="1:2" x14ac:dyDescent="0.2">
      <c r="A4855" t="s">
        <v>64945</v>
      </c>
      <c r="B4855" t="s">
        <v>64747</v>
      </c>
    </row>
    <row r="4856" spans="1:2" x14ac:dyDescent="0.2">
      <c r="A4856">
        <v>853234</v>
      </c>
      <c r="B4856" t="s">
        <v>64747</v>
      </c>
    </row>
    <row r="4857" spans="1:2" x14ac:dyDescent="0.2">
      <c r="A4857">
        <v>339487</v>
      </c>
      <c r="B4857" t="s">
        <v>64747</v>
      </c>
    </row>
    <row r="4858" spans="1:2" x14ac:dyDescent="0.2">
      <c r="A4858">
        <v>338012</v>
      </c>
      <c r="B4858" t="s">
        <v>64747</v>
      </c>
    </row>
    <row r="4859" spans="1:2" x14ac:dyDescent="0.2">
      <c r="A4859">
        <v>667855</v>
      </c>
      <c r="B4859" t="s">
        <v>64747</v>
      </c>
    </row>
    <row r="4860" spans="1:2" x14ac:dyDescent="0.2">
      <c r="A4860">
        <v>853918</v>
      </c>
      <c r="B4860" t="s">
        <v>64747</v>
      </c>
    </row>
    <row r="4861" spans="1:2" x14ac:dyDescent="0.2">
      <c r="A4861">
        <v>870274</v>
      </c>
      <c r="B4861" t="s">
        <v>64747</v>
      </c>
    </row>
    <row r="4862" spans="1:2" x14ac:dyDescent="0.2">
      <c r="A4862">
        <v>873175</v>
      </c>
      <c r="B4862" t="s">
        <v>64747</v>
      </c>
    </row>
    <row r="4863" spans="1:2" x14ac:dyDescent="0.2">
      <c r="A4863">
        <v>914768</v>
      </c>
      <c r="B4863" t="s">
        <v>64747</v>
      </c>
    </row>
    <row r="4864" spans="1:2" x14ac:dyDescent="0.2">
      <c r="A4864">
        <v>341919</v>
      </c>
      <c r="B4864" t="s">
        <v>64747</v>
      </c>
    </row>
    <row r="4865" spans="1:2" x14ac:dyDescent="0.2">
      <c r="A4865">
        <v>924217</v>
      </c>
      <c r="B4865" t="s">
        <v>64747</v>
      </c>
    </row>
    <row r="4866" spans="1:2" x14ac:dyDescent="0.2">
      <c r="A4866">
        <v>334921</v>
      </c>
      <c r="B4866" t="s">
        <v>64747</v>
      </c>
    </row>
    <row r="4867" spans="1:2" x14ac:dyDescent="0.2">
      <c r="A4867">
        <v>342019</v>
      </c>
      <c r="B4867" t="s">
        <v>64747</v>
      </c>
    </row>
    <row r="4868" spans="1:2" x14ac:dyDescent="0.2">
      <c r="A4868">
        <v>2056447</v>
      </c>
      <c r="B4868" t="s">
        <v>64747</v>
      </c>
    </row>
    <row r="4869" spans="1:2" x14ac:dyDescent="0.2">
      <c r="A4869">
        <v>853250</v>
      </c>
      <c r="B4869" t="s">
        <v>64747</v>
      </c>
    </row>
    <row r="4870" spans="1:2" x14ac:dyDescent="0.2">
      <c r="A4870">
        <v>865484</v>
      </c>
      <c r="B4870" t="s">
        <v>64747</v>
      </c>
    </row>
    <row r="4871" spans="1:2" x14ac:dyDescent="0.2">
      <c r="A4871">
        <v>874363</v>
      </c>
      <c r="B4871" t="s">
        <v>64747</v>
      </c>
    </row>
    <row r="4872" spans="1:2" x14ac:dyDescent="0.2">
      <c r="A4872">
        <v>923414</v>
      </c>
      <c r="B4872" t="s">
        <v>64747</v>
      </c>
    </row>
    <row r="4873" spans="1:2" x14ac:dyDescent="0.2">
      <c r="A4873">
        <v>924203</v>
      </c>
      <c r="B4873" t="s">
        <v>64747</v>
      </c>
    </row>
    <row r="4874" spans="1:2" x14ac:dyDescent="0.2">
      <c r="A4874">
        <v>924942</v>
      </c>
      <c r="B4874" t="s">
        <v>64747</v>
      </c>
    </row>
    <row r="4875" spans="1:2" x14ac:dyDescent="0.2">
      <c r="A4875">
        <v>820317</v>
      </c>
      <c r="B4875" t="s">
        <v>64747</v>
      </c>
    </row>
    <row r="4876" spans="1:2" x14ac:dyDescent="0.2">
      <c r="A4876">
        <v>672498</v>
      </c>
      <c r="B4876" t="s">
        <v>64747</v>
      </c>
    </row>
    <row r="4877" spans="1:2" x14ac:dyDescent="0.2">
      <c r="A4877">
        <v>673101</v>
      </c>
      <c r="B4877" t="s">
        <v>64747</v>
      </c>
    </row>
    <row r="4878" spans="1:2" x14ac:dyDescent="0.2">
      <c r="A4878">
        <v>673556</v>
      </c>
      <c r="B4878" t="s">
        <v>64747</v>
      </c>
    </row>
    <row r="4879" spans="1:2" x14ac:dyDescent="0.2">
      <c r="A4879">
        <v>893107</v>
      </c>
      <c r="B4879" t="s">
        <v>64747</v>
      </c>
    </row>
    <row r="4880" spans="1:2" x14ac:dyDescent="0.2">
      <c r="A4880">
        <v>821269</v>
      </c>
      <c r="B4880" t="s">
        <v>64747</v>
      </c>
    </row>
    <row r="4881" spans="1:2" x14ac:dyDescent="0.2">
      <c r="A4881">
        <v>850444</v>
      </c>
      <c r="B4881" t="s">
        <v>64747</v>
      </c>
    </row>
    <row r="4882" spans="1:2" x14ac:dyDescent="0.2">
      <c r="A4882" t="s">
        <v>64946</v>
      </c>
      <c r="B4882" t="s">
        <v>64747</v>
      </c>
    </row>
    <row r="4883" spans="1:2" x14ac:dyDescent="0.2">
      <c r="A4883">
        <v>2056447</v>
      </c>
      <c r="B4883" t="s">
        <v>64747</v>
      </c>
    </row>
    <row r="4884" spans="1:2" x14ac:dyDescent="0.2">
      <c r="A4884">
        <v>863740</v>
      </c>
      <c r="B4884" t="s">
        <v>64747</v>
      </c>
    </row>
    <row r="4885" spans="1:2" x14ac:dyDescent="0.2">
      <c r="A4885">
        <v>900115</v>
      </c>
      <c r="B4885" t="s">
        <v>64747</v>
      </c>
    </row>
    <row r="4886" spans="1:2" x14ac:dyDescent="0.2">
      <c r="A4886">
        <v>2056447</v>
      </c>
      <c r="B4886" t="s">
        <v>64747</v>
      </c>
    </row>
    <row r="4887" spans="1:2" x14ac:dyDescent="0.2">
      <c r="A4887">
        <v>853466</v>
      </c>
      <c r="B4887" t="s">
        <v>64747</v>
      </c>
    </row>
    <row r="4888" spans="1:2" x14ac:dyDescent="0.2">
      <c r="A4888" t="s">
        <v>64947</v>
      </c>
      <c r="B4888" t="s">
        <v>64747</v>
      </c>
    </row>
    <row r="4889" spans="1:2" x14ac:dyDescent="0.2">
      <c r="A4889">
        <v>890115</v>
      </c>
      <c r="B4889" t="s">
        <v>64747</v>
      </c>
    </row>
    <row r="4890" spans="1:2" x14ac:dyDescent="0.2">
      <c r="A4890">
        <v>903481</v>
      </c>
      <c r="B4890" t="s">
        <v>64747</v>
      </c>
    </row>
    <row r="4891" spans="1:2" x14ac:dyDescent="0.2">
      <c r="A4891">
        <v>923550</v>
      </c>
      <c r="B4891" t="s">
        <v>64747</v>
      </c>
    </row>
    <row r="4892" spans="1:2" x14ac:dyDescent="0.2">
      <c r="A4892" t="s">
        <v>64948</v>
      </c>
      <c r="B4892" t="s">
        <v>64747</v>
      </c>
    </row>
    <row r="4893" spans="1:2" x14ac:dyDescent="0.2">
      <c r="A4893">
        <v>2056447</v>
      </c>
      <c r="B4893" t="s">
        <v>64747</v>
      </c>
    </row>
    <row r="4894" spans="1:2" x14ac:dyDescent="0.2">
      <c r="A4894">
        <v>645424</v>
      </c>
      <c r="B4894" t="s">
        <v>64747</v>
      </c>
    </row>
    <row r="4895" spans="1:2" x14ac:dyDescent="0.2">
      <c r="A4895">
        <v>667714</v>
      </c>
      <c r="B4895" t="s">
        <v>64747</v>
      </c>
    </row>
    <row r="4896" spans="1:2" x14ac:dyDescent="0.2">
      <c r="A4896">
        <v>823925</v>
      </c>
      <c r="B4896" t="s">
        <v>64747</v>
      </c>
    </row>
    <row r="4897" spans="1:2" x14ac:dyDescent="0.2">
      <c r="A4897">
        <v>834197</v>
      </c>
      <c r="B4897" t="s">
        <v>64747</v>
      </c>
    </row>
    <row r="4898" spans="1:2" x14ac:dyDescent="0.2">
      <c r="A4898" s="429" t="s">
        <v>64949</v>
      </c>
      <c r="B4898" t="s">
        <v>64747</v>
      </c>
    </row>
    <row r="4899" spans="1:2" x14ac:dyDescent="0.2">
      <c r="A4899">
        <v>943427</v>
      </c>
      <c r="B4899" t="s">
        <v>64747</v>
      </c>
    </row>
    <row r="4900" spans="1:2" x14ac:dyDescent="0.2">
      <c r="A4900">
        <v>667856</v>
      </c>
      <c r="B4900" t="s">
        <v>64747</v>
      </c>
    </row>
    <row r="4901" spans="1:2" x14ac:dyDescent="0.2">
      <c r="A4901">
        <v>671412</v>
      </c>
      <c r="B4901" t="s">
        <v>64747</v>
      </c>
    </row>
    <row r="4902" spans="1:2" x14ac:dyDescent="0.2">
      <c r="A4902" t="s">
        <v>64950</v>
      </c>
      <c r="B4902" t="s">
        <v>64747</v>
      </c>
    </row>
    <row r="4903" spans="1:2" x14ac:dyDescent="0.2">
      <c r="A4903" t="s">
        <v>64951</v>
      </c>
      <c r="B4903" t="s">
        <v>64747</v>
      </c>
    </row>
    <row r="4904" spans="1:2" x14ac:dyDescent="0.2">
      <c r="A4904">
        <v>873457</v>
      </c>
      <c r="B4904" t="s">
        <v>64747</v>
      </c>
    </row>
    <row r="4905" spans="1:2" x14ac:dyDescent="0.2">
      <c r="A4905">
        <v>883414</v>
      </c>
      <c r="B4905" t="s">
        <v>64747</v>
      </c>
    </row>
    <row r="4906" spans="1:2" x14ac:dyDescent="0.2">
      <c r="A4906">
        <v>884285</v>
      </c>
      <c r="B4906" t="s">
        <v>64747</v>
      </c>
    </row>
    <row r="4907" spans="1:2" x14ac:dyDescent="0.2">
      <c r="A4907">
        <v>890398</v>
      </c>
      <c r="B4907" t="s">
        <v>64747</v>
      </c>
    </row>
    <row r="4908" spans="1:2" x14ac:dyDescent="0.2">
      <c r="A4908">
        <v>894780</v>
      </c>
      <c r="B4908" t="s">
        <v>64747</v>
      </c>
    </row>
    <row r="4909" spans="1:2" x14ac:dyDescent="0.2">
      <c r="A4909">
        <v>904384</v>
      </c>
      <c r="B4909" t="s">
        <v>64747</v>
      </c>
    </row>
    <row r="4910" spans="1:2" x14ac:dyDescent="0.2">
      <c r="A4910">
        <v>904496</v>
      </c>
      <c r="B4910" t="s">
        <v>64747</v>
      </c>
    </row>
    <row r="4911" spans="1:2" x14ac:dyDescent="0.2">
      <c r="A4911">
        <v>904498</v>
      </c>
      <c r="B4911" t="s">
        <v>64747</v>
      </c>
    </row>
    <row r="4912" spans="1:2" x14ac:dyDescent="0.2">
      <c r="A4912">
        <v>914226</v>
      </c>
      <c r="B4912" t="s">
        <v>64747</v>
      </c>
    </row>
    <row r="4913" spans="1:2" x14ac:dyDescent="0.2">
      <c r="A4913">
        <v>943351</v>
      </c>
      <c r="B4913" t="s">
        <v>64747</v>
      </c>
    </row>
    <row r="4914" spans="1:2" x14ac:dyDescent="0.2">
      <c r="A4914">
        <v>951245</v>
      </c>
      <c r="B4914" t="s">
        <v>64747</v>
      </c>
    </row>
    <row r="4915" spans="1:2" x14ac:dyDescent="0.2">
      <c r="A4915" t="s">
        <v>64952</v>
      </c>
      <c r="B4915" t="s">
        <v>64747</v>
      </c>
    </row>
    <row r="4916" spans="1:2" x14ac:dyDescent="0.2">
      <c r="A4916">
        <v>903468</v>
      </c>
      <c r="B4916" t="s">
        <v>64747</v>
      </c>
    </row>
    <row r="4917" spans="1:2" x14ac:dyDescent="0.2">
      <c r="A4917">
        <v>940720</v>
      </c>
      <c r="B4917" t="s">
        <v>64747</v>
      </c>
    </row>
    <row r="4918" spans="1:2" x14ac:dyDescent="0.2">
      <c r="A4918">
        <v>853867</v>
      </c>
      <c r="B4918" t="s">
        <v>64747</v>
      </c>
    </row>
    <row r="4919" spans="1:2" x14ac:dyDescent="0.2">
      <c r="A4919">
        <v>865320</v>
      </c>
      <c r="B4919" t="s">
        <v>64747</v>
      </c>
    </row>
    <row r="4920" spans="1:2" x14ac:dyDescent="0.2">
      <c r="A4920">
        <v>981205</v>
      </c>
      <c r="B4920" t="s">
        <v>64747</v>
      </c>
    </row>
    <row r="4921" spans="1:2" x14ac:dyDescent="0.2">
      <c r="A4921">
        <v>632424</v>
      </c>
      <c r="B4921" t="s">
        <v>64747</v>
      </c>
    </row>
    <row r="4922" spans="1:2" x14ac:dyDescent="0.2">
      <c r="A4922">
        <v>658424</v>
      </c>
      <c r="B4922" t="s">
        <v>64747</v>
      </c>
    </row>
    <row r="4923" spans="1:2" x14ac:dyDescent="0.2">
      <c r="A4923" t="s">
        <v>64953</v>
      </c>
      <c r="B4923" t="s">
        <v>64747</v>
      </c>
    </row>
    <row r="4924" spans="1:2" x14ac:dyDescent="0.2">
      <c r="A4924">
        <v>803885</v>
      </c>
      <c r="B4924" t="s">
        <v>64747</v>
      </c>
    </row>
    <row r="4925" spans="1:2" x14ac:dyDescent="0.2">
      <c r="A4925">
        <v>813510</v>
      </c>
      <c r="B4925" t="s">
        <v>64747</v>
      </c>
    </row>
    <row r="4926" spans="1:2" x14ac:dyDescent="0.2">
      <c r="A4926" t="s">
        <v>64954</v>
      </c>
      <c r="B4926" t="s">
        <v>64747</v>
      </c>
    </row>
    <row r="4927" spans="1:2" x14ac:dyDescent="0.2">
      <c r="A4927">
        <v>893541</v>
      </c>
      <c r="B4927" t="s">
        <v>64747</v>
      </c>
    </row>
    <row r="4928" spans="1:2" x14ac:dyDescent="0.2">
      <c r="A4928">
        <v>669708</v>
      </c>
      <c r="B4928" t="s">
        <v>64747</v>
      </c>
    </row>
    <row r="4929" spans="1:2" x14ac:dyDescent="0.2">
      <c r="A4929">
        <v>674633</v>
      </c>
      <c r="B4929" t="s">
        <v>64747</v>
      </c>
    </row>
    <row r="4930" spans="1:2" x14ac:dyDescent="0.2">
      <c r="A4930">
        <v>960676</v>
      </c>
      <c r="B4930" t="s">
        <v>64747</v>
      </c>
    </row>
    <row r="4931" spans="1:2" x14ac:dyDescent="0.2">
      <c r="A4931">
        <v>854561</v>
      </c>
      <c r="B4931" t="s">
        <v>64747</v>
      </c>
    </row>
    <row r="4932" spans="1:2" x14ac:dyDescent="0.2">
      <c r="A4932">
        <v>990725</v>
      </c>
      <c r="B4932" t="s">
        <v>64747</v>
      </c>
    </row>
    <row r="4933" spans="1:2" x14ac:dyDescent="0.2">
      <c r="A4933" t="s">
        <v>64955</v>
      </c>
      <c r="B4933" t="s">
        <v>64747</v>
      </c>
    </row>
    <row r="4934" spans="1:2" x14ac:dyDescent="0.2">
      <c r="A4934">
        <v>648424</v>
      </c>
      <c r="B4934" t="s">
        <v>64747</v>
      </c>
    </row>
    <row r="4935" spans="1:2" x14ac:dyDescent="0.2">
      <c r="A4935">
        <v>843794</v>
      </c>
      <c r="B4935" t="s">
        <v>64747</v>
      </c>
    </row>
    <row r="4936" spans="1:2" x14ac:dyDescent="0.2">
      <c r="A4936">
        <v>854518</v>
      </c>
      <c r="B4936" t="s">
        <v>64747</v>
      </c>
    </row>
    <row r="4937" spans="1:2" x14ac:dyDescent="0.2">
      <c r="A4937">
        <v>854800</v>
      </c>
      <c r="B4937" t="s">
        <v>64747</v>
      </c>
    </row>
    <row r="4938" spans="1:2" x14ac:dyDescent="0.2">
      <c r="A4938">
        <v>861023</v>
      </c>
      <c r="B4938" t="s">
        <v>64747</v>
      </c>
    </row>
    <row r="4939" spans="1:2" x14ac:dyDescent="0.2">
      <c r="A4939">
        <v>864134</v>
      </c>
      <c r="B4939" t="s">
        <v>64747</v>
      </c>
    </row>
    <row r="4940" spans="1:2" x14ac:dyDescent="0.2">
      <c r="A4940" t="s">
        <v>64956</v>
      </c>
      <c r="B4940" t="s">
        <v>64747</v>
      </c>
    </row>
    <row r="4941" spans="1:2" x14ac:dyDescent="0.2">
      <c r="A4941">
        <v>874865</v>
      </c>
      <c r="B4941" t="s">
        <v>64747</v>
      </c>
    </row>
    <row r="4942" spans="1:2" x14ac:dyDescent="0.2">
      <c r="A4942">
        <v>884283</v>
      </c>
      <c r="B4942" t="s">
        <v>64747</v>
      </c>
    </row>
    <row r="4943" spans="1:2" x14ac:dyDescent="0.2">
      <c r="A4943">
        <v>884689</v>
      </c>
      <c r="B4943" t="s">
        <v>64747</v>
      </c>
    </row>
    <row r="4944" spans="1:2" x14ac:dyDescent="0.2">
      <c r="A4944">
        <v>903459</v>
      </c>
      <c r="B4944" t="s">
        <v>64747</v>
      </c>
    </row>
    <row r="4945" spans="1:2" x14ac:dyDescent="0.2">
      <c r="A4945" t="s">
        <v>64957</v>
      </c>
      <c r="B4945" t="s">
        <v>64747</v>
      </c>
    </row>
    <row r="4946" spans="1:2" x14ac:dyDescent="0.2">
      <c r="A4946">
        <v>913065</v>
      </c>
      <c r="B4946" t="s">
        <v>64747</v>
      </c>
    </row>
    <row r="4947" spans="1:2" x14ac:dyDescent="0.2">
      <c r="A4947" t="s">
        <v>64958</v>
      </c>
      <c r="B4947" t="s">
        <v>64747</v>
      </c>
    </row>
    <row r="4948" spans="1:2" x14ac:dyDescent="0.2">
      <c r="A4948">
        <v>933546</v>
      </c>
      <c r="B4948" t="s">
        <v>64747</v>
      </c>
    </row>
    <row r="4949" spans="1:2" x14ac:dyDescent="0.2">
      <c r="A4949" t="s">
        <v>64959</v>
      </c>
      <c r="B4949" t="s">
        <v>64747</v>
      </c>
    </row>
    <row r="4950" spans="1:2" x14ac:dyDescent="0.2">
      <c r="A4950" t="s">
        <v>64960</v>
      </c>
      <c r="B4950" t="s">
        <v>64747</v>
      </c>
    </row>
    <row r="4951" spans="1:2" x14ac:dyDescent="0.2">
      <c r="A4951" t="s">
        <v>64961</v>
      </c>
      <c r="B4951" t="s">
        <v>64747</v>
      </c>
    </row>
    <row r="4952" spans="1:2" x14ac:dyDescent="0.2">
      <c r="A4952">
        <v>881615</v>
      </c>
      <c r="B4952" t="s">
        <v>64747</v>
      </c>
    </row>
    <row r="4953" spans="1:2" x14ac:dyDescent="0.2">
      <c r="A4953">
        <v>893298</v>
      </c>
      <c r="B4953" t="s">
        <v>64747</v>
      </c>
    </row>
    <row r="4954" spans="1:2" x14ac:dyDescent="0.2">
      <c r="A4954">
        <v>924404</v>
      </c>
      <c r="B4954" t="s">
        <v>64747</v>
      </c>
    </row>
    <row r="4955" spans="1:2" x14ac:dyDescent="0.2">
      <c r="A4955">
        <v>924716</v>
      </c>
      <c r="B4955" t="s">
        <v>64747</v>
      </c>
    </row>
    <row r="4956" spans="1:2" x14ac:dyDescent="0.2">
      <c r="A4956">
        <v>925033</v>
      </c>
      <c r="B4956" t="s">
        <v>64747</v>
      </c>
    </row>
    <row r="4957" spans="1:2" x14ac:dyDescent="0.2">
      <c r="A4957">
        <v>934942</v>
      </c>
      <c r="B4957" t="s">
        <v>64747</v>
      </c>
    </row>
    <row r="4958" spans="1:2" x14ac:dyDescent="0.2">
      <c r="A4958">
        <v>871591</v>
      </c>
      <c r="B4958" t="s">
        <v>64747</v>
      </c>
    </row>
    <row r="4959" spans="1:2" x14ac:dyDescent="0.2">
      <c r="A4959">
        <v>904865</v>
      </c>
      <c r="B4959" t="s">
        <v>64747</v>
      </c>
    </row>
    <row r="4960" spans="1:2" x14ac:dyDescent="0.2">
      <c r="A4960">
        <v>943609</v>
      </c>
      <c r="B4960" t="s">
        <v>64747</v>
      </c>
    </row>
    <row r="4961" spans="1:2" x14ac:dyDescent="0.2">
      <c r="A4961">
        <v>671599</v>
      </c>
      <c r="B4961" t="s">
        <v>64747</v>
      </c>
    </row>
    <row r="4962" spans="1:2" x14ac:dyDescent="0.2">
      <c r="A4962">
        <v>853595</v>
      </c>
      <c r="B4962" t="s">
        <v>64747</v>
      </c>
    </row>
    <row r="4963" spans="1:2" x14ac:dyDescent="0.2">
      <c r="A4963">
        <v>854493</v>
      </c>
      <c r="B4963" t="s">
        <v>64747</v>
      </c>
    </row>
    <row r="4964" spans="1:2" x14ac:dyDescent="0.2">
      <c r="A4964">
        <v>860946</v>
      </c>
      <c r="B4964" t="s">
        <v>64747</v>
      </c>
    </row>
    <row r="4965" spans="1:2" x14ac:dyDescent="0.2">
      <c r="A4965">
        <v>913089</v>
      </c>
      <c r="B4965" t="s">
        <v>64747</v>
      </c>
    </row>
    <row r="4966" spans="1:2" x14ac:dyDescent="0.2">
      <c r="A4966">
        <v>820141</v>
      </c>
      <c r="B4966" t="s">
        <v>64747</v>
      </c>
    </row>
    <row r="4967" spans="1:2" x14ac:dyDescent="0.2">
      <c r="A4967">
        <v>830440</v>
      </c>
      <c r="B4967" t="s">
        <v>64747</v>
      </c>
    </row>
    <row r="4968" spans="1:2" x14ac:dyDescent="0.2">
      <c r="A4968" t="s">
        <v>64962</v>
      </c>
      <c r="B4968" t="s">
        <v>64747</v>
      </c>
    </row>
    <row r="4969" spans="1:2" x14ac:dyDescent="0.2">
      <c r="A4969" t="s">
        <v>64963</v>
      </c>
      <c r="B4969" t="s">
        <v>64747</v>
      </c>
    </row>
    <row r="4970" spans="1:2" x14ac:dyDescent="0.2">
      <c r="A4970">
        <v>803344</v>
      </c>
      <c r="B4970" t="s">
        <v>64747</v>
      </c>
    </row>
    <row r="4971" spans="1:2" x14ac:dyDescent="0.2">
      <c r="A4971">
        <v>803998</v>
      </c>
      <c r="B4971" t="s">
        <v>64747</v>
      </c>
    </row>
    <row r="4972" spans="1:2" x14ac:dyDescent="0.2">
      <c r="A4972">
        <v>814329</v>
      </c>
      <c r="B4972" t="s">
        <v>64747</v>
      </c>
    </row>
    <row r="4973" spans="1:2" x14ac:dyDescent="0.2">
      <c r="A4973" t="s">
        <v>64869</v>
      </c>
      <c r="B4973" t="s">
        <v>64747</v>
      </c>
    </row>
    <row r="4974" spans="1:2" x14ac:dyDescent="0.2">
      <c r="A4974" t="s">
        <v>64964</v>
      </c>
      <c r="B4974" t="s">
        <v>64747</v>
      </c>
    </row>
    <row r="4975" spans="1:2" x14ac:dyDescent="0.2">
      <c r="A4975">
        <v>860343</v>
      </c>
      <c r="B4975" t="s">
        <v>64747</v>
      </c>
    </row>
    <row r="4976" spans="1:2" x14ac:dyDescent="0.2">
      <c r="A4976">
        <v>900369</v>
      </c>
      <c r="B4976" t="s">
        <v>64747</v>
      </c>
    </row>
    <row r="4977" spans="1:2" x14ac:dyDescent="0.2">
      <c r="A4977">
        <v>930758</v>
      </c>
      <c r="B4977" t="s">
        <v>64747</v>
      </c>
    </row>
    <row r="4978" spans="1:2" x14ac:dyDescent="0.2">
      <c r="A4978">
        <v>934550</v>
      </c>
      <c r="B4978" t="s">
        <v>64747</v>
      </c>
    </row>
    <row r="4979" spans="1:2" x14ac:dyDescent="0.2">
      <c r="A4979">
        <v>333378</v>
      </c>
      <c r="B4979" t="s">
        <v>64747</v>
      </c>
    </row>
    <row r="4980" spans="1:2" x14ac:dyDescent="0.2">
      <c r="A4980" t="s">
        <v>64965</v>
      </c>
      <c r="B4980" t="s">
        <v>64747</v>
      </c>
    </row>
    <row r="4981" spans="1:2" x14ac:dyDescent="0.2">
      <c r="A4981">
        <v>803032</v>
      </c>
      <c r="B4981" t="s">
        <v>64747</v>
      </c>
    </row>
    <row r="4982" spans="1:2" x14ac:dyDescent="0.2">
      <c r="A4982">
        <v>904689</v>
      </c>
      <c r="B4982" t="s">
        <v>64747</v>
      </c>
    </row>
    <row r="4983" spans="1:2" x14ac:dyDescent="0.2">
      <c r="A4983">
        <v>940385</v>
      </c>
      <c r="B4983" t="s">
        <v>64747</v>
      </c>
    </row>
    <row r="4984" spans="1:2" x14ac:dyDescent="0.2">
      <c r="A4984">
        <v>930327</v>
      </c>
      <c r="B4984" t="s">
        <v>64747</v>
      </c>
    </row>
    <row r="4985" spans="1:2" x14ac:dyDescent="0.2">
      <c r="A4985">
        <v>841439</v>
      </c>
      <c r="B4985" t="s">
        <v>64747</v>
      </c>
    </row>
    <row r="4986" spans="1:2" x14ac:dyDescent="0.2">
      <c r="A4986">
        <v>860144</v>
      </c>
      <c r="B4986" t="s">
        <v>64747</v>
      </c>
    </row>
    <row r="4987" spans="1:2" x14ac:dyDescent="0.2">
      <c r="A4987">
        <v>910975</v>
      </c>
      <c r="B4987" t="s">
        <v>64747</v>
      </c>
    </row>
    <row r="4988" spans="1:2" x14ac:dyDescent="0.2">
      <c r="A4988">
        <v>674137</v>
      </c>
      <c r="B4988" t="s">
        <v>64747</v>
      </c>
    </row>
    <row r="4989" spans="1:2" x14ac:dyDescent="0.2">
      <c r="A4989">
        <v>823081</v>
      </c>
      <c r="B4989" t="s">
        <v>64747</v>
      </c>
    </row>
    <row r="4990" spans="1:2" x14ac:dyDescent="0.2">
      <c r="A4990">
        <v>861224</v>
      </c>
      <c r="B4990" t="s">
        <v>64747</v>
      </c>
    </row>
    <row r="4991" spans="1:2" x14ac:dyDescent="0.2">
      <c r="A4991">
        <v>870429</v>
      </c>
      <c r="B4991" t="s">
        <v>64747</v>
      </c>
    </row>
    <row r="4992" spans="1:2" x14ac:dyDescent="0.2">
      <c r="A4992">
        <v>923525</v>
      </c>
      <c r="B4992" t="s">
        <v>64747</v>
      </c>
    </row>
    <row r="4993" spans="1:2" x14ac:dyDescent="0.2">
      <c r="A4993">
        <v>923526</v>
      </c>
      <c r="B4993" t="s">
        <v>64747</v>
      </c>
    </row>
    <row r="4994" spans="1:2" x14ac:dyDescent="0.2">
      <c r="A4994">
        <v>924939</v>
      </c>
      <c r="B4994" t="s">
        <v>64747</v>
      </c>
    </row>
    <row r="4995" spans="1:2" x14ac:dyDescent="0.2">
      <c r="A4995">
        <v>980007</v>
      </c>
      <c r="B4995" t="s">
        <v>64747</v>
      </c>
    </row>
    <row r="4996" spans="1:2" x14ac:dyDescent="0.2">
      <c r="A4996" t="s">
        <v>64966</v>
      </c>
      <c r="B4996" t="s">
        <v>64747</v>
      </c>
    </row>
    <row r="4997" spans="1:2" x14ac:dyDescent="0.2">
      <c r="A4997">
        <v>823082</v>
      </c>
      <c r="B4997" t="s">
        <v>64747</v>
      </c>
    </row>
    <row r="4998" spans="1:2" x14ac:dyDescent="0.2">
      <c r="A4998">
        <v>831201</v>
      </c>
      <c r="B4998" t="s">
        <v>64747</v>
      </c>
    </row>
    <row r="4999" spans="1:2" x14ac:dyDescent="0.2">
      <c r="A4999">
        <v>910657</v>
      </c>
      <c r="B4999" t="s">
        <v>64747</v>
      </c>
    </row>
    <row r="5000" spans="1:2" x14ac:dyDescent="0.2">
      <c r="A5000">
        <v>940455</v>
      </c>
      <c r="B5000" t="s">
        <v>64747</v>
      </c>
    </row>
    <row r="5001" spans="1:2" x14ac:dyDescent="0.2">
      <c r="A5001">
        <v>914531</v>
      </c>
      <c r="B5001" t="s">
        <v>64747</v>
      </c>
    </row>
    <row r="5002" spans="1:2" x14ac:dyDescent="0.2">
      <c r="A5002">
        <v>921085</v>
      </c>
      <c r="B5002" t="s">
        <v>64747</v>
      </c>
    </row>
    <row r="5003" spans="1:2" x14ac:dyDescent="0.2">
      <c r="A5003">
        <v>327256</v>
      </c>
      <c r="B5003" t="s">
        <v>64747</v>
      </c>
    </row>
    <row r="5004" spans="1:2" x14ac:dyDescent="0.2">
      <c r="A5004" t="s">
        <v>64960</v>
      </c>
      <c r="B5004" t="s">
        <v>64747</v>
      </c>
    </row>
    <row r="5005" spans="1:2" x14ac:dyDescent="0.2">
      <c r="A5005">
        <v>329478</v>
      </c>
      <c r="B5005" t="s">
        <v>64747</v>
      </c>
    </row>
    <row r="5006" spans="1:2" x14ac:dyDescent="0.2">
      <c r="A5006">
        <v>874153</v>
      </c>
      <c r="B5006" t="s">
        <v>64747</v>
      </c>
    </row>
    <row r="5007" spans="1:2" x14ac:dyDescent="0.2">
      <c r="A5007">
        <v>890199</v>
      </c>
      <c r="B5007" t="s">
        <v>64747</v>
      </c>
    </row>
    <row r="5008" spans="1:2" x14ac:dyDescent="0.2">
      <c r="A5008">
        <v>850455</v>
      </c>
      <c r="B5008" t="s">
        <v>64747</v>
      </c>
    </row>
    <row r="5009" spans="1:2" x14ac:dyDescent="0.2">
      <c r="A5009">
        <v>854527</v>
      </c>
      <c r="B5009" t="s">
        <v>64747</v>
      </c>
    </row>
    <row r="5010" spans="1:2" x14ac:dyDescent="0.2">
      <c r="A5010" t="s">
        <v>64967</v>
      </c>
      <c r="B5010" t="s">
        <v>64747</v>
      </c>
    </row>
    <row r="5011" spans="1:2" x14ac:dyDescent="0.2">
      <c r="A5011">
        <v>883843</v>
      </c>
      <c r="B5011" t="s">
        <v>64747</v>
      </c>
    </row>
    <row r="5012" spans="1:2" x14ac:dyDescent="0.2">
      <c r="A5012">
        <v>924983</v>
      </c>
      <c r="B5012" t="s">
        <v>64747</v>
      </c>
    </row>
    <row r="5013" spans="1:2" x14ac:dyDescent="0.2">
      <c r="A5013">
        <v>980476</v>
      </c>
      <c r="B5013" t="s">
        <v>64747</v>
      </c>
    </row>
    <row r="5014" spans="1:2" x14ac:dyDescent="0.2">
      <c r="A5014">
        <v>880645</v>
      </c>
      <c r="B5014" t="s">
        <v>64747</v>
      </c>
    </row>
    <row r="5015" spans="1:2" x14ac:dyDescent="0.2">
      <c r="A5015">
        <v>341562</v>
      </c>
      <c r="B5015" t="s">
        <v>64747</v>
      </c>
    </row>
    <row r="5016" spans="1:2" x14ac:dyDescent="0.2">
      <c r="A5016">
        <v>823075</v>
      </c>
      <c r="B5016" t="s">
        <v>64747</v>
      </c>
    </row>
    <row r="5017" spans="1:2" x14ac:dyDescent="0.2">
      <c r="A5017">
        <v>924029</v>
      </c>
      <c r="B5017" t="s">
        <v>64747</v>
      </c>
    </row>
    <row r="5018" spans="1:2" x14ac:dyDescent="0.2">
      <c r="A5018">
        <v>870459</v>
      </c>
      <c r="B5018" t="s">
        <v>64747</v>
      </c>
    </row>
    <row r="5019" spans="1:2" x14ac:dyDescent="0.2">
      <c r="A5019" t="s">
        <v>64968</v>
      </c>
      <c r="B5019" t="s">
        <v>64747</v>
      </c>
    </row>
    <row r="5020" spans="1:2" x14ac:dyDescent="0.2">
      <c r="A5020">
        <v>861298</v>
      </c>
      <c r="B5020" t="s">
        <v>64747</v>
      </c>
    </row>
    <row r="5021" spans="1:2" x14ac:dyDescent="0.2">
      <c r="A5021">
        <v>923912</v>
      </c>
      <c r="B5021" t="s">
        <v>64747</v>
      </c>
    </row>
    <row r="5022" spans="1:2" x14ac:dyDescent="0.2">
      <c r="A5022">
        <v>904431</v>
      </c>
      <c r="B5022" t="s">
        <v>64747</v>
      </c>
    </row>
    <row r="5023" spans="1:2" x14ac:dyDescent="0.2">
      <c r="A5023">
        <v>910705</v>
      </c>
      <c r="B5023" t="s">
        <v>64747</v>
      </c>
    </row>
    <row r="5024" spans="1:2" x14ac:dyDescent="0.2">
      <c r="A5024">
        <v>935220</v>
      </c>
      <c r="B5024" t="s">
        <v>64747</v>
      </c>
    </row>
    <row r="5025" spans="1:2" x14ac:dyDescent="0.2">
      <c r="A5025" t="s">
        <v>64968</v>
      </c>
      <c r="B5025" t="s">
        <v>64747</v>
      </c>
    </row>
    <row r="5026" spans="1:2" x14ac:dyDescent="0.2">
      <c r="A5026" t="s">
        <v>64969</v>
      </c>
      <c r="B5026" t="s">
        <v>64747</v>
      </c>
    </row>
    <row r="5027" spans="1:2" x14ac:dyDescent="0.2">
      <c r="A5027">
        <v>830742</v>
      </c>
      <c r="B5027" t="s">
        <v>64747</v>
      </c>
    </row>
    <row r="5028" spans="1:2" x14ac:dyDescent="0.2">
      <c r="A5028">
        <v>894684</v>
      </c>
      <c r="B5028" t="s">
        <v>64747</v>
      </c>
    </row>
    <row r="5029" spans="1:2" x14ac:dyDescent="0.2">
      <c r="A5029">
        <v>923778</v>
      </c>
      <c r="B5029" t="s">
        <v>64747</v>
      </c>
    </row>
    <row r="5030" spans="1:2" x14ac:dyDescent="0.2">
      <c r="A5030">
        <v>924628</v>
      </c>
      <c r="B5030" t="s">
        <v>64747</v>
      </c>
    </row>
    <row r="5031" spans="1:2" x14ac:dyDescent="0.2">
      <c r="A5031">
        <v>667935</v>
      </c>
      <c r="B5031" t="s">
        <v>64747</v>
      </c>
    </row>
    <row r="5032" spans="1:2" x14ac:dyDescent="0.2">
      <c r="A5032">
        <v>910771</v>
      </c>
      <c r="B5032" t="s">
        <v>64747</v>
      </c>
    </row>
    <row r="5033" spans="1:2" x14ac:dyDescent="0.2">
      <c r="A5033">
        <v>851203</v>
      </c>
      <c r="B5033" t="s">
        <v>64747</v>
      </c>
    </row>
    <row r="5034" spans="1:2" x14ac:dyDescent="0.2">
      <c r="A5034">
        <v>950847</v>
      </c>
      <c r="B5034" t="s">
        <v>64747</v>
      </c>
    </row>
    <row r="5035" spans="1:2" x14ac:dyDescent="0.2">
      <c r="A5035">
        <v>823449</v>
      </c>
      <c r="B5035" t="s">
        <v>64747</v>
      </c>
    </row>
    <row r="5036" spans="1:2" x14ac:dyDescent="0.2">
      <c r="A5036">
        <v>833972</v>
      </c>
      <c r="B5036" t="s">
        <v>64747</v>
      </c>
    </row>
    <row r="5037" spans="1:2" x14ac:dyDescent="0.2">
      <c r="A5037">
        <v>890136</v>
      </c>
      <c r="B5037" t="s">
        <v>64747</v>
      </c>
    </row>
    <row r="5038" spans="1:2" x14ac:dyDescent="0.2">
      <c r="A5038">
        <v>893265</v>
      </c>
      <c r="B5038" t="s">
        <v>64747</v>
      </c>
    </row>
    <row r="5039" spans="1:2" x14ac:dyDescent="0.2">
      <c r="A5039">
        <v>910335</v>
      </c>
      <c r="B5039" t="s">
        <v>64747</v>
      </c>
    </row>
    <row r="5040" spans="1:2" x14ac:dyDescent="0.2">
      <c r="A5040">
        <v>923629</v>
      </c>
      <c r="B5040" t="s">
        <v>64747</v>
      </c>
    </row>
    <row r="5041" spans="1:2" x14ac:dyDescent="0.2">
      <c r="A5041" t="s">
        <v>64970</v>
      </c>
      <c r="B5041" t="s">
        <v>64747</v>
      </c>
    </row>
    <row r="5042" spans="1:2" x14ac:dyDescent="0.2">
      <c r="A5042">
        <v>844224</v>
      </c>
      <c r="B5042" t="s">
        <v>64747</v>
      </c>
    </row>
    <row r="5043" spans="1:2" x14ac:dyDescent="0.2">
      <c r="A5043">
        <v>854560</v>
      </c>
      <c r="B5043" t="s">
        <v>64747</v>
      </c>
    </row>
    <row r="5044" spans="1:2" x14ac:dyDescent="0.2">
      <c r="A5044">
        <v>873944</v>
      </c>
      <c r="B5044" t="s">
        <v>64747</v>
      </c>
    </row>
    <row r="5045" spans="1:2" x14ac:dyDescent="0.2">
      <c r="A5045">
        <v>854501</v>
      </c>
      <c r="B5045" t="s">
        <v>64747</v>
      </c>
    </row>
    <row r="5046" spans="1:2" x14ac:dyDescent="0.2">
      <c r="A5046">
        <v>913539</v>
      </c>
      <c r="B5046" t="s">
        <v>64747</v>
      </c>
    </row>
    <row r="5047" spans="1:2" x14ac:dyDescent="0.2">
      <c r="A5047">
        <v>341784</v>
      </c>
      <c r="B5047" t="s">
        <v>64747</v>
      </c>
    </row>
    <row r="5048" spans="1:2" x14ac:dyDescent="0.2">
      <c r="A5048">
        <v>831353</v>
      </c>
      <c r="B5048" t="s">
        <v>64747</v>
      </c>
    </row>
    <row r="5049" spans="1:2" x14ac:dyDescent="0.2">
      <c r="A5049">
        <v>884555</v>
      </c>
      <c r="B5049" t="s">
        <v>64747</v>
      </c>
    </row>
    <row r="5050" spans="1:2" x14ac:dyDescent="0.2">
      <c r="A5050">
        <v>904830</v>
      </c>
      <c r="B5050" t="s">
        <v>64747</v>
      </c>
    </row>
    <row r="5051" spans="1:2" x14ac:dyDescent="0.2">
      <c r="A5051">
        <v>924388</v>
      </c>
      <c r="B5051" t="s">
        <v>64747</v>
      </c>
    </row>
    <row r="5052" spans="1:2" x14ac:dyDescent="0.2">
      <c r="A5052">
        <v>813552</v>
      </c>
      <c r="B5052" t="s">
        <v>64747</v>
      </c>
    </row>
    <row r="5053" spans="1:2" x14ac:dyDescent="0.2">
      <c r="A5053">
        <v>863604</v>
      </c>
      <c r="B5053" t="s">
        <v>64747</v>
      </c>
    </row>
    <row r="5054" spans="1:2" x14ac:dyDescent="0.2">
      <c r="A5054">
        <v>914351</v>
      </c>
      <c r="B5054" t="s">
        <v>64747</v>
      </c>
    </row>
    <row r="5055" spans="1:2" x14ac:dyDescent="0.2">
      <c r="A5055">
        <v>860660</v>
      </c>
      <c r="B5055" t="s">
        <v>64747</v>
      </c>
    </row>
    <row r="5056" spans="1:2" x14ac:dyDescent="0.2">
      <c r="A5056">
        <v>923365</v>
      </c>
      <c r="B5056" t="s">
        <v>64747</v>
      </c>
    </row>
    <row r="5057" spans="1:2" x14ac:dyDescent="0.2">
      <c r="A5057" t="s">
        <v>64971</v>
      </c>
      <c r="B5057" t="s">
        <v>64747</v>
      </c>
    </row>
    <row r="5058" spans="1:2" x14ac:dyDescent="0.2">
      <c r="A5058" t="s">
        <v>64972</v>
      </c>
      <c r="B5058" t="s">
        <v>64747</v>
      </c>
    </row>
    <row r="5059" spans="1:2" x14ac:dyDescent="0.2">
      <c r="A5059">
        <v>813647</v>
      </c>
      <c r="B5059" t="s">
        <v>64747</v>
      </c>
    </row>
    <row r="5060" spans="1:2" x14ac:dyDescent="0.2">
      <c r="A5060">
        <v>823742</v>
      </c>
      <c r="B5060" t="s">
        <v>64747</v>
      </c>
    </row>
    <row r="5061" spans="1:2" x14ac:dyDescent="0.2">
      <c r="A5061" t="s">
        <v>64973</v>
      </c>
      <c r="B5061" t="s">
        <v>64747</v>
      </c>
    </row>
    <row r="5062" spans="1:2" x14ac:dyDescent="0.2">
      <c r="A5062">
        <v>933444</v>
      </c>
      <c r="B5062" t="s">
        <v>64747</v>
      </c>
    </row>
    <row r="5063" spans="1:2" x14ac:dyDescent="0.2">
      <c r="A5063">
        <v>933545</v>
      </c>
      <c r="B5063" t="s">
        <v>64747</v>
      </c>
    </row>
    <row r="5064" spans="1:2" x14ac:dyDescent="0.2">
      <c r="A5064">
        <v>340106</v>
      </c>
      <c r="B5064" t="s">
        <v>64747</v>
      </c>
    </row>
    <row r="5065" spans="1:2" x14ac:dyDescent="0.2">
      <c r="A5065" t="s">
        <v>64974</v>
      </c>
      <c r="B5065" t="s">
        <v>64747</v>
      </c>
    </row>
    <row r="5066" spans="1:2" x14ac:dyDescent="0.2">
      <c r="A5066">
        <v>853681</v>
      </c>
      <c r="B5066" t="s">
        <v>64747</v>
      </c>
    </row>
    <row r="5067" spans="1:2" x14ac:dyDescent="0.2">
      <c r="A5067">
        <v>865142</v>
      </c>
      <c r="B5067" t="s">
        <v>64747</v>
      </c>
    </row>
    <row r="5068" spans="1:2" x14ac:dyDescent="0.2">
      <c r="A5068">
        <v>900081</v>
      </c>
      <c r="B5068" t="s">
        <v>64747</v>
      </c>
    </row>
    <row r="5069" spans="1:2" x14ac:dyDescent="0.2">
      <c r="A5069">
        <v>904489</v>
      </c>
      <c r="B5069" t="s">
        <v>64747</v>
      </c>
    </row>
    <row r="5070" spans="1:2" x14ac:dyDescent="0.2">
      <c r="A5070">
        <v>933257</v>
      </c>
      <c r="B5070" t="s">
        <v>64747</v>
      </c>
    </row>
    <row r="5071" spans="1:2" x14ac:dyDescent="0.2">
      <c r="A5071">
        <v>313080</v>
      </c>
      <c r="B5071" t="s">
        <v>64747</v>
      </c>
    </row>
    <row r="5072" spans="1:2" x14ac:dyDescent="0.2">
      <c r="A5072">
        <v>342251</v>
      </c>
      <c r="B5072" t="s">
        <v>64747</v>
      </c>
    </row>
    <row r="5073" spans="1:2" x14ac:dyDescent="0.2">
      <c r="A5073">
        <v>814379</v>
      </c>
      <c r="B5073" t="s">
        <v>64747</v>
      </c>
    </row>
    <row r="5074" spans="1:2" x14ac:dyDescent="0.2">
      <c r="A5074">
        <v>668468</v>
      </c>
      <c r="B5074" t="s">
        <v>64747</v>
      </c>
    </row>
    <row r="5075" spans="1:2" x14ac:dyDescent="0.2">
      <c r="A5075">
        <v>854774</v>
      </c>
      <c r="B5075" t="s">
        <v>64747</v>
      </c>
    </row>
    <row r="5076" spans="1:2" x14ac:dyDescent="0.2">
      <c r="A5076">
        <v>863558</v>
      </c>
      <c r="B5076" t="s">
        <v>64747</v>
      </c>
    </row>
    <row r="5077" spans="1:2" x14ac:dyDescent="0.2">
      <c r="A5077">
        <v>980902</v>
      </c>
      <c r="B5077" t="s">
        <v>64747</v>
      </c>
    </row>
    <row r="5078" spans="1:2" x14ac:dyDescent="0.2">
      <c r="A5078">
        <v>329503</v>
      </c>
      <c r="B5078" t="s">
        <v>64747</v>
      </c>
    </row>
    <row r="5079" spans="1:2" x14ac:dyDescent="0.2">
      <c r="A5079">
        <v>924623</v>
      </c>
      <c r="B5079" t="s">
        <v>64747</v>
      </c>
    </row>
    <row r="5080" spans="1:2" x14ac:dyDescent="0.2">
      <c r="A5080">
        <v>834503</v>
      </c>
      <c r="B5080" t="s">
        <v>64747</v>
      </c>
    </row>
    <row r="5081" spans="1:2" x14ac:dyDescent="0.2">
      <c r="A5081">
        <v>930065</v>
      </c>
      <c r="B5081" t="s">
        <v>64747</v>
      </c>
    </row>
    <row r="5082" spans="1:2" x14ac:dyDescent="0.2">
      <c r="A5082">
        <v>883577</v>
      </c>
      <c r="B5082" t="s">
        <v>64747</v>
      </c>
    </row>
    <row r="5083" spans="1:2" x14ac:dyDescent="0.2">
      <c r="A5083">
        <v>890990</v>
      </c>
      <c r="B5083" t="s">
        <v>64747</v>
      </c>
    </row>
    <row r="5084" spans="1:2" x14ac:dyDescent="0.2">
      <c r="A5084">
        <v>342823</v>
      </c>
      <c r="B5084" t="s">
        <v>64747</v>
      </c>
    </row>
    <row r="5085" spans="1:2" x14ac:dyDescent="0.2">
      <c r="A5085" t="s">
        <v>64975</v>
      </c>
      <c r="B5085" t="s">
        <v>64747</v>
      </c>
    </row>
    <row r="5086" spans="1:2" x14ac:dyDescent="0.2">
      <c r="A5086">
        <v>914141</v>
      </c>
      <c r="B5086" t="s">
        <v>64747</v>
      </c>
    </row>
    <row r="5087" spans="1:2" x14ac:dyDescent="0.2">
      <c r="A5087">
        <v>930393</v>
      </c>
      <c r="B5087" t="s">
        <v>64747</v>
      </c>
    </row>
    <row r="5088" spans="1:2" x14ac:dyDescent="0.2">
      <c r="A5088">
        <v>873668</v>
      </c>
      <c r="B5088" t="s">
        <v>64747</v>
      </c>
    </row>
    <row r="5089" spans="1:2" x14ac:dyDescent="0.2">
      <c r="A5089">
        <v>913572</v>
      </c>
      <c r="B5089" t="s">
        <v>64747</v>
      </c>
    </row>
    <row r="5090" spans="1:2" x14ac:dyDescent="0.2">
      <c r="A5090">
        <v>674485</v>
      </c>
      <c r="B5090" t="s">
        <v>64747</v>
      </c>
    </row>
    <row r="5091" spans="1:2" x14ac:dyDescent="0.2">
      <c r="A5091">
        <v>864858</v>
      </c>
      <c r="B5091" t="s">
        <v>64747</v>
      </c>
    </row>
    <row r="5092" spans="1:2" x14ac:dyDescent="0.2">
      <c r="A5092">
        <v>910840</v>
      </c>
      <c r="B5092" t="s">
        <v>64747</v>
      </c>
    </row>
    <row r="5093" spans="1:2" x14ac:dyDescent="0.2">
      <c r="A5093">
        <v>865245</v>
      </c>
      <c r="B5093" t="s">
        <v>64747</v>
      </c>
    </row>
    <row r="5094" spans="1:2" x14ac:dyDescent="0.2">
      <c r="A5094">
        <v>870848</v>
      </c>
      <c r="B5094" t="s">
        <v>64747</v>
      </c>
    </row>
    <row r="5095" spans="1:2" x14ac:dyDescent="0.2">
      <c r="A5095">
        <v>881108</v>
      </c>
      <c r="B5095" t="s">
        <v>64747</v>
      </c>
    </row>
    <row r="5096" spans="1:2" x14ac:dyDescent="0.2">
      <c r="A5096">
        <v>910208</v>
      </c>
      <c r="B5096" t="s">
        <v>64747</v>
      </c>
    </row>
    <row r="5097" spans="1:2" x14ac:dyDescent="0.2">
      <c r="A5097">
        <v>913061</v>
      </c>
      <c r="B5097" t="s">
        <v>64747</v>
      </c>
    </row>
    <row r="5098" spans="1:2" x14ac:dyDescent="0.2">
      <c r="A5098">
        <v>814156</v>
      </c>
      <c r="B5098" t="s">
        <v>64747</v>
      </c>
    </row>
    <row r="5099" spans="1:2" x14ac:dyDescent="0.2">
      <c r="A5099">
        <v>881025</v>
      </c>
      <c r="B5099" t="s">
        <v>64747</v>
      </c>
    </row>
    <row r="5100" spans="1:2" x14ac:dyDescent="0.2">
      <c r="A5100">
        <v>883798</v>
      </c>
      <c r="B5100" t="s">
        <v>64747</v>
      </c>
    </row>
    <row r="5101" spans="1:2" x14ac:dyDescent="0.2">
      <c r="A5101">
        <v>910666</v>
      </c>
      <c r="B5101" t="s">
        <v>64747</v>
      </c>
    </row>
    <row r="5102" spans="1:2" x14ac:dyDescent="0.2">
      <c r="A5102">
        <v>940473</v>
      </c>
      <c r="B5102" t="s">
        <v>64747</v>
      </c>
    </row>
    <row r="5103" spans="1:2" x14ac:dyDescent="0.2">
      <c r="A5103">
        <v>970911</v>
      </c>
      <c r="B5103" t="s">
        <v>64747</v>
      </c>
    </row>
    <row r="5104" spans="1:2" x14ac:dyDescent="0.2">
      <c r="A5104">
        <v>980747</v>
      </c>
      <c r="B5104" t="s">
        <v>64747</v>
      </c>
    </row>
    <row r="5105" spans="1:2" x14ac:dyDescent="0.2">
      <c r="A5105">
        <v>335772</v>
      </c>
      <c r="B5105" t="s">
        <v>64747</v>
      </c>
    </row>
    <row r="5106" spans="1:2" x14ac:dyDescent="0.2">
      <c r="A5106" t="s">
        <v>64976</v>
      </c>
      <c r="B5106" t="s">
        <v>64747</v>
      </c>
    </row>
    <row r="5107" spans="1:2" x14ac:dyDescent="0.2">
      <c r="A5107">
        <v>853132</v>
      </c>
      <c r="B5107" t="s">
        <v>64747</v>
      </c>
    </row>
    <row r="5108" spans="1:2" x14ac:dyDescent="0.2">
      <c r="A5108">
        <v>853633</v>
      </c>
      <c r="B5108" t="s">
        <v>64747</v>
      </c>
    </row>
    <row r="5109" spans="1:2" x14ac:dyDescent="0.2">
      <c r="A5109">
        <v>874898</v>
      </c>
      <c r="B5109" t="s">
        <v>64747</v>
      </c>
    </row>
    <row r="5110" spans="1:2" x14ac:dyDescent="0.2">
      <c r="A5110">
        <v>893633</v>
      </c>
      <c r="B5110" t="s">
        <v>64747</v>
      </c>
    </row>
    <row r="5111" spans="1:2" x14ac:dyDescent="0.2">
      <c r="A5111">
        <v>901204</v>
      </c>
      <c r="B5111" t="s">
        <v>64747</v>
      </c>
    </row>
    <row r="5112" spans="1:2" x14ac:dyDescent="0.2">
      <c r="A5112">
        <v>943095</v>
      </c>
      <c r="B5112" t="s">
        <v>64747</v>
      </c>
    </row>
    <row r="5113" spans="1:2" x14ac:dyDescent="0.2">
      <c r="A5113">
        <v>670758</v>
      </c>
      <c r="B5113" t="s">
        <v>64747</v>
      </c>
    </row>
    <row r="5114" spans="1:2" x14ac:dyDescent="0.2">
      <c r="A5114">
        <v>823202</v>
      </c>
      <c r="B5114" t="s">
        <v>64747</v>
      </c>
    </row>
    <row r="5115" spans="1:2" x14ac:dyDescent="0.2">
      <c r="A5115" t="s">
        <v>64977</v>
      </c>
      <c r="B5115" t="s">
        <v>64747</v>
      </c>
    </row>
    <row r="5116" spans="1:2" x14ac:dyDescent="0.2">
      <c r="A5116">
        <v>873323</v>
      </c>
      <c r="B5116" t="s">
        <v>64747</v>
      </c>
    </row>
    <row r="5117" spans="1:2" x14ac:dyDescent="0.2">
      <c r="A5117">
        <v>874361</v>
      </c>
      <c r="B5117" t="s">
        <v>64747</v>
      </c>
    </row>
    <row r="5118" spans="1:2" x14ac:dyDescent="0.2">
      <c r="A5118">
        <v>883996</v>
      </c>
      <c r="B5118" t="s">
        <v>64747</v>
      </c>
    </row>
    <row r="5119" spans="1:2" x14ac:dyDescent="0.2">
      <c r="A5119">
        <v>894831</v>
      </c>
      <c r="B5119" t="s">
        <v>64747</v>
      </c>
    </row>
    <row r="5120" spans="1:2" x14ac:dyDescent="0.2">
      <c r="A5120">
        <v>903136</v>
      </c>
      <c r="B5120" t="s">
        <v>64747</v>
      </c>
    </row>
    <row r="5121" spans="1:2" x14ac:dyDescent="0.2">
      <c r="A5121">
        <v>980392</v>
      </c>
      <c r="B5121" t="s">
        <v>64747</v>
      </c>
    </row>
    <row r="5122" spans="1:2" x14ac:dyDescent="0.2">
      <c r="A5122">
        <v>667402</v>
      </c>
      <c r="B5122" t="s">
        <v>64747</v>
      </c>
    </row>
    <row r="5123" spans="1:2" x14ac:dyDescent="0.2">
      <c r="A5123" t="s">
        <v>64978</v>
      </c>
      <c r="B5123" t="s">
        <v>64747</v>
      </c>
    </row>
    <row r="5124" spans="1:2" x14ac:dyDescent="0.2">
      <c r="A5124">
        <v>824358</v>
      </c>
      <c r="B5124" t="s">
        <v>64747</v>
      </c>
    </row>
    <row r="5125" spans="1:2" x14ac:dyDescent="0.2">
      <c r="A5125">
        <v>853135</v>
      </c>
      <c r="B5125" t="s">
        <v>64747</v>
      </c>
    </row>
    <row r="5126" spans="1:2" x14ac:dyDescent="0.2">
      <c r="A5126">
        <v>865020</v>
      </c>
      <c r="B5126" t="s">
        <v>64747</v>
      </c>
    </row>
    <row r="5127" spans="1:2" x14ac:dyDescent="0.2">
      <c r="A5127">
        <v>883180</v>
      </c>
      <c r="B5127" t="s">
        <v>64747</v>
      </c>
    </row>
    <row r="5128" spans="1:2" x14ac:dyDescent="0.2">
      <c r="A5128">
        <v>931003</v>
      </c>
      <c r="B5128" t="s">
        <v>64747</v>
      </c>
    </row>
    <row r="5129" spans="1:2" x14ac:dyDescent="0.2">
      <c r="A5129">
        <v>990778</v>
      </c>
      <c r="B5129" t="s">
        <v>64747</v>
      </c>
    </row>
    <row r="5130" spans="1:2" x14ac:dyDescent="0.2">
      <c r="A5130">
        <v>336313</v>
      </c>
      <c r="B5130" t="s">
        <v>64747</v>
      </c>
    </row>
    <row r="5131" spans="1:2" x14ac:dyDescent="0.2">
      <c r="A5131">
        <v>673998</v>
      </c>
      <c r="B5131" t="s">
        <v>64747</v>
      </c>
    </row>
    <row r="5132" spans="1:2" x14ac:dyDescent="0.2">
      <c r="A5132">
        <v>853228</v>
      </c>
      <c r="B5132" t="s">
        <v>64747</v>
      </c>
    </row>
    <row r="5133" spans="1:2" x14ac:dyDescent="0.2">
      <c r="A5133">
        <v>870892</v>
      </c>
      <c r="B5133" t="s">
        <v>64747</v>
      </c>
    </row>
    <row r="5134" spans="1:2" x14ac:dyDescent="0.2">
      <c r="A5134">
        <v>894861</v>
      </c>
      <c r="B5134" t="s">
        <v>64747</v>
      </c>
    </row>
    <row r="5135" spans="1:2" x14ac:dyDescent="0.2">
      <c r="A5135" t="s">
        <v>64979</v>
      </c>
      <c r="B5135" t="s">
        <v>64747</v>
      </c>
    </row>
    <row r="5136" spans="1:2" x14ac:dyDescent="0.2">
      <c r="A5136">
        <v>914549</v>
      </c>
      <c r="B5136" t="s">
        <v>64747</v>
      </c>
    </row>
    <row r="5137" spans="1:2" x14ac:dyDescent="0.2">
      <c r="A5137">
        <v>934759</v>
      </c>
      <c r="B5137" t="s">
        <v>64747</v>
      </c>
    </row>
    <row r="5138" spans="1:2" x14ac:dyDescent="0.2">
      <c r="A5138">
        <v>672727</v>
      </c>
      <c r="B5138" t="s">
        <v>64747</v>
      </c>
    </row>
    <row r="5139" spans="1:2" x14ac:dyDescent="0.2">
      <c r="A5139">
        <v>823157</v>
      </c>
      <c r="B5139" t="s">
        <v>64747</v>
      </c>
    </row>
    <row r="5140" spans="1:2" x14ac:dyDescent="0.2">
      <c r="A5140">
        <v>871201</v>
      </c>
      <c r="B5140" t="s">
        <v>64747</v>
      </c>
    </row>
    <row r="5141" spans="1:2" x14ac:dyDescent="0.2">
      <c r="A5141">
        <v>873783</v>
      </c>
      <c r="B5141" t="s">
        <v>64747</v>
      </c>
    </row>
    <row r="5142" spans="1:2" x14ac:dyDescent="0.2">
      <c r="A5142">
        <v>903673</v>
      </c>
      <c r="B5142" t="s">
        <v>64747</v>
      </c>
    </row>
    <row r="5143" spans="1:2" x14ac:dyDescent="0.2">
      <c r="A5143">
        <v>933500</v>
      </c>
      <c r="B5143" t="s">
        <v>64747</v>
      </c>
    </row>
    <row r="5144" spans="1:2" x14ac:dyDescent="0.2">
      <c r="A5144">
        <v>341029</v>
      </c>
      <c r="B5144" t="s">
        <v>64747</v>
      </c>
    </row>
    <row r="5145" spans="1:2" x14ac:dyDescent="0.2">
      <c r="A5145">
        <v>342788</v>
      </c>
      <c r="B5145" t="s">
        <v>64747</v>
      </c>
    </row>
    <row r="5146" spans="1:2" x14ac:dyDescent="0.2">
      <c r="A5146" s="429" t="s">
        <v>64980</v>
      </c>
      <c r="B5146" t="s">
        <v>64747</v>
      </c>
    </row>
    <row r="5147" spans="1:2" x14ac:dyDescent="0.2">
      <c r="A5147" t="s">
        <v>64981</v>
      </c>
      <c r="B5147" t="s">
        <v>64747</v>
      </c>
    </row>
    <row r="5148" spans="1:2" x14ac:dyDescent="0.2">
      <c r="A5148" s="429" t="s">
        <v>64982</v>
      </c>
      <c r="B5148" t="s">
        <v>64747</v>
      </c>
    </row>
    <row r="5149" spans="1:2" x14ac:dyDescent="0.2">
      <c r="A5149">
        <v>803048</v>
      </c>
      <c r="B5149" t="s">
        <v>64747</v>
      </c>
    </row>
    <row r="5150" spans="1:2" x14ac:dyDescent="0.2">
      <c r="A5150">
        <v>803966</v>
      </c>
      <c r="B5150" t="s">
        <v>64747</v>
      </c>
    </row>
    <row r="5151" spans="1:2" x14ac:dyDescent="0.2">
      <c r="A5151">
        <v>814126</v>
      </c>
      <c r="B5151" t="s">
        <v>64747</v>
      </c>
    </row>
    <row r="5152" spans="1:2" x14ac:dyDescent="0.2">
      <c r="A5152">
        <v>823760</v>
      </c>
      <c r="B5152" t="s">
        <v>64747</v>
      </c>
    </row>
    <row r="5153" spans="1:2" x14ac:dyDescent="0.2">
      <c r="A5153" t="s">
        <v>64983</v>
      </c>
      <c r="B5153" t="s">
        <v>64747</v>
      </c>
    </row>
    <row r="5154" spans="1:2" x14ac:dyDescent="0.2">
      <c r="A5154">
        <v>844051</v>
      </c>
      <c r="B5154" t="s">
        <v>64747</v>
      </c>
    </row>
    <row r="5155" spans="1:2" x14ac:dyDescent="0.2">
      <c r="A5155">
        <v>850925</v>
      </c>
      <c r="B5155" t="s">
        <v>64747</v>
      </c>
    </row>
    <row r="5156" spans="1:2" x14ac:dyDescent="0.2">
      <c r="A5156">
        <v>864430</v>
      </c>
      <c r="B5156" t="s">
        <v>64747</v>
      </c>
    </row>
    <row r="5157" spans="1:2" x14ac:dyDescent="0.2">
      <c r="A5157">
        <v>873921</v>
      </c>
      <c r="B5157" t="s">
        <v>64747</v>
      </c>
    </row>
    <row r="5158" spans="1:2" x14ac:dyDescent="0.2">
      <c r="A5158">
        <v>884426</v>
      </c>
      <c r="B5158" t="s">
        <v>64747</v>
      </c>
    </row>
    <row r="5159" spans="1:2" x14ac:dyDescent="0.2">
      <c r="A5159">
        <v>884437</v>
      </c>
      <c r="B5159" t="s">
        <v>64747</v>
      </c>
    </row>
    <row r="5160" spans="1:2" x14ac:dyDescent="0.2">
      <c r="A5160">
        <v>894851</v>
      </c>
      <c r="B5160" t="s">
        <v>64747</v>
      </c>
    </row>
    <row r="5161" spans="1:2" x14ac:dyDescent="0.2">
      <c r="A5161">
        <v>900010</v>
      </c>
      <c r="B5161" t="s">
        <v>64747</v>
      </c>
    </row>
    <row r="5162" spans="1:2" x14ac:dyDescent="0.2">
      <c r="A5162">
        <v>910003</v>
      </c>
      <c r="B5162" t="s">
        <v>64747</v>
      </c>
    </row>
    <row r="5163" spans="1:2" x14ac:dyDescent="0.2">
      <c r="A5163">
        <v>910569</v>
      </c>
      <c r="B5163" t="s">
        <v>64747</v>
      </c>
    </row>
    <row r="5164" spans="1:2" x14ac:dyDescent="0.2">
      <c r="A5164">
        <v>914597</v>
      </c>
      <c r="B5164" t="s">
        <v>64747</v>
      </c>
    </row>
    <row r="5165" spans="1:2" x14ac:dyDescent="0.2">
      <c r="A5165">
        <v>943293</v>
      </c>
      <c r="B5165" t="s">
        <v>64747</v>
      </c>
    </row>
    <row r="5166" spans="1:2" x14ac:dyDescent="0.2">
      <c r="A5166">
        <v>950266</v>
      </c>
      <c r="B5166" t="s">
        <v>64747</v>
      </c>
    </row>
    <row r="5167" spans="1:2" x14ac:dyDescent="0.2">
      <c r="A5167" t="s">
        <v>64984</v>
      </c>
      <c r="B5167" t="s">
        <v>64747</v>
      </c>
    </row>
    <row r="5168" spans="1:2" x14ac:dyDescent="0.2">
      <c r="A5168" t="s">
        <v>64985</v>
      </c>
      <c r="B5168" t="s">
        <v>64747</v>
      </c>
    </row>
    <row r="5169" spans="1:2" x14ac:dyDescent="0.2">
      <c r="A5169">
        <v>980769</v>
      </c>
      <c r="B5169" t="s">
        <v>64747</v>
      </c>
    </row>
    <row r="5170" spans="1:2" x14ac:dyDescent="0.2">
      <c r="A5170" t="s">
        <v>64986</v>
      </c>
      <c r="B5170" t="s">
        <v>64747</v>
      </c>
    </row>
    <row r="5171" spans="1:2" x14ac:dyDescent="0.2">
      <c r="A5171">
        <v>339201</v>
      </c>
      <c r="B5171" t="s">
        <v>64747</v>
      </c>
    </row>
    <row r="5172" spans="1:2" x14ac:dyDescent="0.2">
      <c r="A5172">
        <v>849223</v>
      </c>
      <c r="B5172" t="s">
        <v>64747</v>
      </c>
    </row>
    <row r="5173" spans="1:2" x14ac:dyDescent="0.2">
      <c r="A5173" t="s">
        <v>64987</v>
      </c>
      <c r="B5173" t="s">
        <v>64747</v>
      </c>
    </row>
    <row r="5174" spans="1:2" x14ac:dyDescent="0.2">
      <c r="A5174">
        <v>853791</v>
      </c>
      <c r="B5174" t="s">
        <v>64747</v>
      </c>
    </row>
    <row r="5175" spans="1:2" x14ac:dyDescent="0.2">
      <c r="A5175">
        <v>865025</v>
      </c>
      <c r="B5175" t="s">
        <v>64747</v>
      </c>
    </row>
    <row r="5176" spans="1:2" x14ac:dyDescent="0.2">
      <c r="A5176">
        <v>870932</v>
      </c>
      <c r="B5176" t="s">
        <v>64747</v>
      </c>
    </row>
    <row r="5177" spans="1:2" x14ac:dyDescent="0.2">
      <c r="A5177">
        <v>874911</v>
      </c>
      <c r="B5177" t="s">
        <v>64747</v>
      </c>
    </row>
    <row r="5178" spans="1:2" x14ac:dyDescent="0.2">
      <c r="A5178">
        <v>894156</v>
      </c>
      <c r="B5178" t="s">
        <v>64747</v>
      </c>
    </row>
    <row r="5179" spans="1:2" x14ac:dyDescent="0.2">
      <c r="A5179">
        <v>900037</v>
      </c>
      <c r="B5179" t="s">
        <v>64747</v>
      </c>
    </row>
    <row r="5180" spans="1:2" x14ac:dyDescent="0.2">
      <c r="A5180">
        <v>900074</v>
      </c>
      <c r="B5180" t="s">
        <v>64747</v>
      </c>
    </row>
    <row r="5181" spans="1:2" x14ac:dyDescent="0.2">
      <c r="A5181">
        <v>900739</v>
      </c>
      <c r="B5181" t="s">
        <v>64747</v>
      </c>
    </row>
    <row r="5182" spans="1:2" x14ac:dyDescent="0.2">
      <c r="A5182">
        <v>904668</v>
      </c>
      <c r="B5182" t="s">
        <v>64747</v>
      </c>
    </row>
    <row r="5183" spans="1:2" x14ac:dyDescent="0.2">
      <c r="A5183">
        <v>2034452</v>
      </c>
      <c r="B5183" t="s">
        <v>64747</v>
      </c>
    </row>
    <row r="5184" spans="1:2" x14ac:dyDescent="0.2">
      <c r="A5184">
        <v>670651</v>
      </c>
      <c r="B5184" t="s">
        <v>64747</v>
      </c>
    </row>
    <row r="5185" spans="1:2" x14ac:dyDescent="0.2">
      <c r="A5185">
        <v>840658</v>
      </c>
      <c r="B5185" t="s">
        <v>64747</v>
      </c>
    </row>
    <row r="5186" spans="1:2" x14ac:dyDescent="0.2">
      <c r="A5186">
        <v>843958</v>
      </c>
      <c r="B5186" t="s">
        <v>64747</v>
      </c>
    </row>
    <row r="5187" spans="1:2" x14ac:dyDescent="0.2">
      <c r="A5187">
        <v>881083</v>
      </c>
      <c r="B5187" t="s">
        <v>64747</v>
      </c>
    </row>
    <row r="5188" spans="1:2" x14ac:dyDescent="0.2">
      <c r="A5188">
        <v>890699</v>
      </c>
      <c r="B5188" t="s">
        <v>64747</v>
      </c>
    </row>
    <row r="5189" spans="1:2" x14ac:dyDescent="0.2">
      <c r="A5189">
        <v>894010</v>
      </c>
      <c r="B5189" t="s">
        <v>64747</v>
      </c>
    </row>
    <row r="5190" spans="1:2" x14ac:dyDescent="0.2">
      <c r="A5190">
        <v>903679</v>
      </c>
      <c r="B5190" t="s">
        <v>64747</v>
      </c>
    </row>
    <row r="5191" spans="1:2" x14ac:dyDescent="0.2">
      <c r="A5191">
        <v>914485</v>
      </c>
      <c r="B5191" t="s">
        <v>64747</v>
      </c>
    </row>
    <row r="5192" spans="1:2" x14ac:dyDescent="0.2">
      <c r="A5192">
        <v>934059</v>
      </c>
      <c r="B5192" t="s">
        <v>64747</v>
      </c>
    </row>
    <row r="5193" spans="1:2" x14ac:dyDescent="0.2">
      <c r="A5193">
        <v>943594</v>
      </c>
      <c r="B5193" t="s">
        <v>64747</v>
      </c>
    </row>
    <row r="5194" spans="1:2" x14ac:dyDescent="0.2">
      <c r="A5194">
        <v>980565</v>
      </c>
      <c r="B5194" t="s">
        <v>64747</v>
      </c>
    </row>
    <row r="5195" spans="1:2" x14ac:dyDescent="0.2">
      <c r="A5195">
        <v>980566</v>
      </c>
      <c r="B5195" t="s">
        <v>64747</v>
      </c>
    </row>
    <row r="5196" spans="1:2" x14ac:dyDescent="0.2">
      <c r="A5196">
        <v>670615</v>
      </c>
      <c r="B5196" t="s">
        <v>64747</v>
      </c>
    </row>
    <row r="5197" spans="1:2" x14ac:dyDescent="0.2">
      <c r="A5197">
        <v>803391</v>
      </c>
      <c r="B5197" t="s">
        <v>64747</v>
      </c>
    </row>
    <row r="5198" spans="1:2" x14ac:dyDescent="0.2">
      <c r="A5198" t="s">
        <v>64988</v>
      </c>
      <c r="B5198" t="s">
        <v>64747</v>
      </c>
    </row>
    <row r="5199" spans="1:2" x14ac:dyDescent="0.2">
      <c r="A5199">
        <v>884015</v>
      </c>
      <c r="B5199" t="s">
        <v>64747</v>
      </c>
    </row>
    <row r="5200" spans="1:2" x14ac:dyDescent="0.2">
      <c r="A5200">
        <v>884171</v>
      </c>
      <c r="B5200" t="s">
        <v>64747</v>
      </c>
    </row>
    <row r="5201" spans="1:2" x14ac:dyDescent="0.2">
      <c r="A5201">
        <v>930258</v>
      </c>
      <c r="B5201" t="s">
        <v>64747</v>
      </c>
    </row>
    <row r="5202" spans="1:2" x14ac:dyDescent="0.2">
      <c r="A5202">
        <v>970921</v>
      </c>
      <c r="B5202" t="s">
        <v>64747</v>
      </c>
    </row>
    <row r="5203" spans="1:2" x14ac:dyDescent="0.2">
      <c r="A5203">
        <v>990180</v>
      </c>
      <c r="B5203" t="s">
        <v>64747</v>
      </c>
    </row>
    <row r="5204" spans="1:2" x14ac:dyDescent="0.2">
      <c r="A5204">
        <v>990895</v>
      </c>
      <c r="B5204" t="s">
        <v>64747</v>
      </c>
    </row>
    <row r="5205" spans="1:2" x14ac:dyDescent="0.2">
      <c r="A5205" t="s">
        <v>64989</v>
      </c>
      <c r="B5205" t="s">
        <v>64747</v>
      </c>
    </row>
    <row r="5206" spans="1:2" x14ac:dyDescent="0.2">
      <c r="A5206" t="s">
        <v>64990</v>
      </c>
      <c r="B5206" t="s">
        <v>64747</v>
      </c>
    </row>
    <row r="5207" spans="1:2" x14ac:dyDescent="0.2">
      <c r="A5207" t="s">
        <v>64991</v>
      </c>
      <c r="B5207" t="s">
        <v>64747</v>
      </c>
    </row>
    <row r="5208" spans="1:2" x14ac:dyDescent="0.2">
      <c r="A5208" t="s">
        <v>64992</v>
      </c>
      <c r="B5208" t="s">
        <v>64747</v>
      </c>
    </row>
    <row r="5209" spans="1:2" x14ac:dyDescent="0.2">
      <c r="A5209">
        <v>870343</v>
      </c>
      <c r="B5209" t="s">
        <v>64747</v>
      </c>
    </row>
    <row r="5210" spans="1:2" x14ac:dyDescent="0.2">
      <c r="A5210">
        <v>880321</v>
      </c>
      <c r="B5210" t="s">
        <v>64747</v>
      </c>
    </row>
    <row r="5211" spans="1:2" x14ac:dyDescent="0.2">
      <c r="A5211">
        <v>881321</v>
      </c>
      <c r="B5211" t="s">
        <v>64747</v>
      </c>
    </row>
    <row r="5212" spans="1:2" x14ac:dyDescent="0.2">
      <c r="A5212">
        <v>910830</v>
      </c>
      <c r="B5212" t="s">
        <v>64747</v>
      </c>
    </row>
    <row r="5213" spans="1:2" x14ac:dyDescent="0.2">
      <c r="A5213">
        <v>940907</v>
      </c>
      <c r="B5213" t="s">
        <v>64747</v>
      </c>
    </row>
    <row r="5214" spans="1:2" x14ac:dyDescent="0.2">
      <c r="A5214">
        <v>328074</v>
      </c>
      <c r="B5214" t="s">
        <v>64747</v>
      </c>
    </row>
    <row r="5215" spans="1:2" x14ac:dyDescent="0.2">
      <c r="A5215" t="s">
        <v>64993</v>
      </c>
      <c r="B5215" t="s">
        <v>64747</v>
      </c>
    </row>
    <row r="5216" spans="1:2" x14ac:dyDescent="0.2">
      <c r="A5216">
        <v>900839</v>
      </c>
      <c r="B5216" t="s">
        <v>64747</v>
      </c>
    </row>
    <row r="5217" spans="1:2" x14ac:dyDescent="0.2">
      <c r="A5217">
        <v>935091</v>
      </c>
      <c r="B5217" t="s">
        <v>64747</v>
      </c>
    </row>
    <row r="5218" spans="1:2" x14ac:dyDescent="0.2">
      <c r="A5218">
        <v>950896</v>
      </c>
      <c r="B5218" t="s">
        <v>64747</v>
      </c>
    </row>
    <row r="5219" spans="1:2" x14ac:dyDescent="0.2">
      <c r="A5219" t="s">
        <v>64994</v>
      </c>
      <c r="B5219" t="s">
        <v>64747</v>
      </c>
    </row>
    <row r="5220" spans="1:2" x14ac:dyDescent="0.2">
      <c r="A5220" t="s">
        <v>64995</v>
      </c>
      <c r="B5220" t="s">
        <v>64747</v>
      </c>
    </row>
    <row r="5221" spans="1:2" x14ac:dyDescent="0.2">
      <c r="A5221" t="s">
        <v>64996</v>
      </c>
      <c r="B5221" t="s">
        <v>64747</v>
      </c>
    </row>
    <row r="5222" spans="1:2" x14ac:dyDescent="0.2">
      <c r="A5222">
        <v>820492</v>
      </c>
      <c r="B5222" t="s">
        <v>64747</v>
      </c>
    </row>
    <row r="5223" spans="1:2" x14ac:dyDescent="0.2">
      <c r="A5223">
        <v>830865</v>
      </c>
      <c r="B5223" t="s">
        <v>64747</v>
      </c>
    </row>
    <row r="5224" spans="1:2" x14ac:dyDescent="0.2">
      <c r="A5224">
        <v>860877</v>
      </c>
      <c r="B5224" t="s">
        <v>64747</v>
      </c>
    </row>
    <row r="5225" spans="1:2" x14ac:dyDescent="0.2">
      <c r="A5225">
        <v>943353</v>
      </c>
      <c r="B5225" t="s">
        <v>64747</v>
      </c>
    </row>
    <row r="5226" spans="1:2" x14ac:dyDescent="0.2">
      <c r="A5226">
        <v>668399</v>
      </c>
      <c r="B5226" t="s">
        <v>64747</v>
      </c>
    </row>
    <row r="5227" spans="1:2" x14ac:dyDescent="0.2">
      <c r="A5227">
        <v>904849</v>
      </c>
      <c r="B5227" t="s">
        <v>64747</v>
      </c>
    </row>
    <row r="5228" spans="1:2" x14ac:dyDescent="0.2">
      <c r="A5228">
        <v>950382</v>
      </c>
      <c r="B5228" t="s">
        <v>64747</v>
      </c>
    </row>
    <row r="5229" spans="1:2" x14ac:dyDescent="0.2">
      <c r="A5229">
        <v>670617</v>
      </c>
      <c r="B5229" t="s">
        <v>64747</v>
      </c>
    </row>
    <row r="5230" spans="1:2" x14ac:dyDescent="0.2">
      <c r="A5230" t="s">
        <v>64997</v>
      </c>
      <c r="B5230" t="s">
        <v>64747</v>
      </c>
    </row>
    <row r="5231" spans="1:2" x14ac:dyDescent="0.2">
      <c r="A5231">
        <v>881405</v>
      </c>
      <c r="B5231" t="s">
        <v>64747</v>
      </c>
    </row>
    <row r="5232" spans="1:2" x14ac:dyDescent="0.2">
      <c r="A5232">
        <v>883710</v>
      </c>
      <c r="B5232" t="s">
        <v>64747</v>
      </c>
    </row>
    <row r="5233" spans="1:2" x14ac:dyDescent="0.2">
      <c r="A5233">
        <v>893593</v>
      </c>
      <c r="B5233" t="s">
        <v>64747</v>
      </c>
    </row>
    <row r="5234" spans="1:2" x14ac:dyDescent="0.2">
      <c r="A5234">
        <v>903094</v>
      </c>
      <c r="B5234" t="s">
        <v>64747</v>
      </c>
    </row>
    <row r="5235" spans="1:2" x14ac:dyDescent="0.2">
      <c r="A5235">
        <v>914524</v>
      </c>
      <c r="B5235" t="s">
        <v>64747</v>
      </c>
    </row>
    <row r="5236" spans="1:2" x14ac:dyDescent="0.2">
      <c r="A5236">
        <v>670526</v>
      </c>
      <c r="B5236" t="s">
        <v>64747</v>
      </c>
    </row>
    <row r="5237" spans="1:2" x14ac:dyDescent="0.2">
      <c r="A5237">
        <v>670527</v>
      </c>
      <c r="B5237" t="s">
        <v>64747</v>
      </c>
    </row>
    <row r="5238" spans="1:2" x14ac:dyDescent="0.2">
      <c r="A5238">
        <v>670528</v>
      </c>
      <c r="B5238" t="s">
        <v>64747</v>
      </c>
    </row>
    <row r="5239" spans="1:2" x14ac:dyDescent="0.2">
      <c r="A5239">
        <v>670529</v>
      </c>
      <c r="B5239" t="s">
        <v>64747</v>
      </c>
    </row>
    <row r="5240" spans="1:2" x14ac:dyDescent="0.2">
      <c r="A5240">
        <v>672126</v>
      </c>
      <c r="B5240" t="s">
        <v>64747</v>
      </c>
    </row>
    <row r="5241" spans="1:2" x14ac:dyDescent="0.2">
      <c r="A5241" t="s">
        <v>64998</v>
      </c>
      <c r="B5241" t="s">
        <v>64747</v>
      </c>
    </row>
    <row r="5242" spans="1:2" x14ac:dyDescent="0.2">
      <c r="A5242">
        <v>843015</v>
      </c>
      <c r="B5242" t="s">
        <v>64747</v>
      </c>
    </row>
    <row r="5243" spans="1:2" x14ac:dyDescent="0.2">
      <c r="A5243" t="s">
        <v>64999</v>
      </c>
      <c r="B5243" t="s">
        <v>64747</v>
      </c>
    </row>
    <row r="5244" spans="1:2" x14ac:dyDescent="0.2">
      <c r="A5244">
        <v>672810</v>
      </c>
      <c r="B5244" t="s">
        <v>64747</v>
      </c>
    </row>
    <row r="5245" spans="1:2" x14ac:dyDescent="0.2">
      <c r="A5245" t="s">
        <v>65000</v>
      </c>
      <c r="B5245" t="s">
        <v>64747</v>
      </c>
    </row>
    <row r="5246" spans="1:2" x14ac:dyDescent="0.2">
      <c r="A5246" t="s">
        <v>65001</v>
      </c>
      <c r="B5246" t="s">
        <v>64747</v>
      </c>
    </row>
    <row r="5247" spans="1:2" x14ac:dyDescent="0.2">
      <c r="A5247">
        <v>803439</v>
      </c>
      <c r="B5247" t="s">
        <v>64747</v>
      </c>
    </row>
    <row r="5248" spans="1:2" x14ac:dyDescent="0.2">
      <c r="A5248" t="s">
        <v>64998</v>
      </c>
      <c r="B5248" t="s">
        <v>64747</v>
      </c>
    </row>
    <row r="5249" spans="1:2" x14ac:dyDescent="0.2">
      <c r="A5249" t="s">
        <v>65002</v>
      </c>
      <c r="B5249" t="s">
        <v>64747</v>
      </c>
    </row>
    <row r="5250" spans="1:2" x14ac:dyDescent="0.2">
      <c r="A5250">
        <v>803733</v>
      </c>
      <c r="B5250" t="s">
        <v>64747</v>
      </c>
    </row>
    <row r="5251" spans="1:2" x14ac:dyDescent="0.2">
      <c r="A5251">
        <v>853529</v>
      </c>
      <c r="B5251" t="s">
        <v>64747</v>
      </c>
    </row>
    <row r="5252" spans="1:2" x14ac:dyDescent="0.2">
      <c r="A5252">
        <v>900376</v>
      </c>
      <c r="B5252" t="s">
        <v>64747</v>
      </c>
    </row>
    <row r="5253" spans="1:2" x14ac:dyDescent="0.2">
      <c r="A5253">
        <v>910608</v>
      </c>
      <c r="B5253" t="s">
        <v>64747</v>
      </c>
    </row>
    <row r="5254" spans="1:2" x14ac:dyDescent="0.2">
      <c r="A5254">
        <v>923740</v>
      </c>
      <c r="B5254" t="s">
        <v>64747</v>
      </c>
    </row>
    <row r="5255" spans="1:2" x14ac:dyDescent="0.2">
      <c r="A5255">
        <v>925031</v>
      </c>
      <c r="B5255" t="s">
        <v>64747</v>
      </c>
    </row>
    <row r="5256" spans="1:2" x14ac:dyDescent="0.2">
      <c r="A5256">
        <v>934122</v>
      </c>
      <c r="B5256" t="s">
        <v>64747</v>
      </c>
    </row>
    <row r="5257" spans="1:2" x14ac:dyDescent="0.2">
      <c r="A5257">
        <v>970997</v>
      </c>
      <c r="B5257" t="s">
        <v>64747</v>
      </c>
    </row>
    <row r="5258" spans="1:2" x14ac:dyDescent="0.2">
      <c r="A5258">
        <v>980854</v>
      </c>
      <c r="B5258" t="s">
        <v>64747</v>
      </c>
    </row>
    <row r="5259" spans="1:2" x14ac:dyDescent="0.2">
      <c r="A5259" t="s">
        <v>65003</v>
      </c>
      <c r="B5259" t="s">
        <v>64747</v>
      </c>
    </row>
    <row r="5260" spans="1:2" x14ac:dyDescent="0.2">
      <c r="A5260">
        <v>820820</v>
      </c>
      <c r="B5260" t="s">
        <v>64747</v>
      </c>
    </row>
    <row r="5261" spans="1:2" x14ac:dyDescent="0.2">
      <c r="A5261">
        <v>831300</v>
      </c>
      <c r="B5261" t="s">
        <v>64747</v>
      </c>
    </row>
    <row r="5262" spans="1:2" x14ac:dyDescent="0.2">
      <c r="A5262">
        <v>834128</v>
      </c>
      <c r="B5262" t="s">
        <v>64747</v>
      </c>
    </row>
    <row r="5263" spans="1:2" x14ac:dyDescent="0.2">
      <c r="A5263">
        <v>880946</v>
      </c>
      <c r="B5263" t="s">
        <v>64747</v>
      </c>
    </row>
    <row r="5264" spans="1:2" x14ac:dyDescent="0.2">
      <c r="A5264">
        <v>884633</v>
      </c>
      <c r="B5264" t="s">
        <v>64747</v>
      </c>
    </row>
    <row r="5265" spans="1:2" x14ac:dyDescent="0.2">
      <c r="A5265">
        <v>934050</v>
      </c>
      <c r="B5265" t="s">
        <v>64747</v>
      </c>
    </row>
    <row r="5266" spans="1:2" x14ac:dyDescent="0.2">
      <c r="A5266">
        <v>940955</v>
      </c>
      <c r="B5266" t="s">
        <v>64747</v>
      </c>
    </row>
    <row r="5267" spans="1:2" x14ac:dyDescent="0.2">
      <c r="A5267">
        <v>950067</v>
      </c>
      <c r="B5267" t="s">
        <v>64747</v>
      </c>
    </row>
    <row r="5268" spans="1:2" x14ac:dyDescent="0.2">
      <c r="A5268">
        <v>970839</v>
      </c>
      <c r="B5268" t="s">
        <v>64747</v>
      </c>
    </row>
    <row r="5269" spans="1:2" x14ac:dyDescent="0.2">
      <c r="A5269">
        <v>2049264</v>
      </c>
      <c r="B5269" t="s">
        <v>64747</v>
      </c>
    </row>
    <row r="5270" spans="1:2" x14ac:dyDescent="0.2">
      <c r="A5270" t="s">
        <v>65004</v>
      </c>
      <c r="B5270" t="s">
        <v>64747</v>
      </c>
    </row>
    <row r="5271" spans="1:2" x14ac:dyDescent="0.2">
      <c r="A5271">
        <v>851218</v>
      </c>
      <c r="B5271" t="s">
        <v>64747</v>
      </c>
    </row>
    <row r="5272" spans="1:2" x14ac:dyDescent="0.2">
      <c r="A5272">
        <v>874210</v>
      </c>
      <c r="B5272" t="s">
        <v>64747</v>
      </c>
    </row>
    <row r="5273" spans="1:2" x14ac:dyDescent="0.2">
      <c r="A5273">
        <v>884192</v>
      </c>
      <c r="B5273" t="s">
        <v>64747</v>
      </c>
    </row>
    <row r="5274" spans="1:2" x14ac:dyDescent="0.2">
      <c r="A5274">
        <v>904868</v>
      </c>
      <c r="B5274" t="s">
        <v>64747</v>
      </c>
    </row>
    <row r="5275" spans="1:2" x14ac:dyDescent="0.2">
      <c r="A5275">
        <v>904869</v>
      </c>
      <c r="B5275" t="s">
        <v>64747</v>
      </c>
    </row>
    <row r="5276" spans="1:2" x14ac:dyDescent="0.2">
      <c r="A5276">
        <v>910783</v>
      </c>
      <c r="B5276" t="s">
        <v>64747</v>
      </c>
    </row>
    <row r="5277" spans="1:2" x14ac:dyDescent="0.2">
      <c r="A5277">
        <v>923042</v>
      </c>
      <c r="B5277" t="s">
        <v>64747</v>
      </c>
    </row>
    <row r="5278" spans="1:2" x14ac:dyDescent="0.2">
      <c r="A5278">
        <v>934053</v>
      </c>
      <c r="B5278" t="s">
        <v>64747</v>
      </c>
    </row>
    <row r="5279" spans="1:2" x14ac:dyDescent="0.2">
      <c r="A5279" t="s">
        <v>65005</v>
      </c>
      <c r="B5279" t="s">
        <v>64747</v>
      </c>
    </row>
    <row r="5280" spans="1:2" x14ac:dyDescent="0.2">
      <c r="A5280" t="s">
        <v>65006</v>
      </c>
      <c r="B5280" t="s">
        <v>64747</v>
      </c>
    </row>
    <row r="5281" spans="1:2" x14ac:dyDescent="0.2">
      <c r="A5281">
        <v>833175</v>
      </c>
      <c r="B5281" t="s">
        <v>64747</v>
      </c>
    </row>
    <row r="5282" spans="1:2" x14ac:dyDescent="0.2">
      <c r="A5282">
        <v>873885</v>
      </c>
      <c r="B5282" t="s">
        <v>64747</v>
      </c>
    </row>
    <row r="5283" spans="1:2" x14ac:dyDescent="0.2">
      <c r="A5283" t="s">
        <v>65007</v>
      </c>
      <c r="B5283" t="s">
        <v>64747</v>
      </c>
    </row>
    <row r="5284" spans="1:2" x14ac:dyDescent="0.2">
      <c r="A5284">
        <v>904997</v>
      </c>
      <c r="B5284" t="s">
        <v>64747</v>
      </c>
    </row>
    <row r="5285" spans="1:2" x14ac:dyDescent="0.2">
      <c r="A5285">
        <v>910507</v>
      </c>
      <c r="B5285" t="s">
        <v>64747</v>
      </c>
    </row>
    <row r="5286" spans="1:2" x14ac:dyDescent="0.2">
      <c r="A5286">
        <v>911305</v>
      </c>
      <c r="B5286" t="s">
        <v>64747</v>
      </c>
    </row>
    <row r="5287" spans="1:2" x14ac:dyDescent="0.2">
      <c r="A5287">
        <v>914521</v>
      </c>
      <c r="B5287" t="s">
        <v>64747</v>
      </c>
    </row>
    <row r="5288" spans="1:2" x14ac:dyDescent="0.2">
      <c r="A5288">
        <v>914581</v>
      </c>
      <c r="B5288" t="s">
        <v>64747</v>
      </c>
    </row>
    <row r="5289" spans="1:2" x14ac:dyDescent="0.2">
      <c r="A5289">
        <v>914686</v>
      </c>
      <c r="B5289" t="s">
        <v>64747</v>
      </c>
    </row>
    <row r="5290" spans="1:2" x14ac:dyDescent="0.2">
      <c r="A5290">
        <v>930630</v>
      </c>
      <c r="B5290" t="s">
        <v>64747</v>
      </c>
    </row>
    <row r="5291" spans="1:2" x14ac:dyDescent="0.2">
      <c r="A5291">
        <v>2037789</v>
      </c>
      <c r="B5291" t="s">
        <v>64747</v>
      </c>
    </row>
    <row r="5292" spans="1:2" x14ac:dyDescent="0.2">
      <c r="A5292">
        <v>2049264</v>
      </c>
      <c r="B5292" t="s">
        <v>64747</v>
      </c>
    </row>
    <row r="5293" spans="1:2" x14ac:dyDescent="0.2">
      <c r="A5293" t="s">
        <v>65008</v>
      </c>
      <c r="B5293" t="s">
        <v>64747</v>
      </c>
    </row>
    <row r="5294" spans="1:2" x14ac:dyDescent="0.2">
      <c r="A5294">
        <v>813353</v>
      </c>
      <c r="B5294" t="s">
        <v>64747</v>
      </c>
    </row>
    <row r="5295" spans="1:2" x14ac:dyDescent="0.2">
      <c r="A5295">
        <v>904670</v>
      </c>
      <c r="B5295" t="s">
        <v>64747</v>
      </c>
    </row>
    <row r="5296" spans="1:2" x14ac:dyDescent="0.2">
      <c r="A5296">
        <v>913021</v>
      </c>
      <c r="B5296" t="s">
        <v>64747</v>
      </c>
    </row>
    <row r="5297" spans="1:2" x14ac:dyDescent="0.2">
      <c r="A5297">
        <v>914061</v>
      </c>
      <c r="B5297" t="s">
        <v>64747</v>
      </c>
    </row>
    <row r="5298" spans="1:2" x14ac:dyDescent="0.2">
      <c r="A5298">
        <v>943604</v>
      </c>
      <c r="B5298" t="s">
        <v>64747</v>
      </c>
    </row>
    <row r="5299" spans="1:2" x14ac:dyDescent="0.2">
      <c r="A5299" t="s">
        <v>65009</v>
      </c>
      <c r="B5299" t="s">
        <v>64747</v>
      </c>
    </row>
    <row r="5300" spans="1:2" x14ac:dyDescent="0.2">
      <c r="A5300">
        <v>960601</v>
      </c>
      <c r="B5300" t="s">
        <v>64747</v>
      </c>
    </row>
    <row r="5301" spans="1:2" x14ac:dyDescent="0.2">
      <c r="A5301">
        <v>960602</v>
      </c>
      <c r="B5301" t="s">
        <v>64747</v>
      </c>
    </row>
    <row r="5302" spans="1:2" x14ac:dyDescent="0.2">
      <c r="A5302">
        <v>970452</v>
      </c>
      <c r="B5302" t="s">
        <v>64747</v>
      </c>
    </row>
    <row r="5303" spans="1:2" x14ac:dyDescent="0.2">
      <c r="A5303" t="s">
        <v>65010</v>
      </c>
      <c r="B5303" t="s">
        <v>64747</v>
      </c>
    </row>
    <row r="5304" spans="1:2" x14ac:dyDescent="0.2">
      <c r="A5304" t="s">
        <v>65011</v>
      </c>
      <c r="B5304" t="s">
        <v>64747</v>
      </c>
    </row>
    <row r="5305" spans="1:2" x14ac:dyDescent="0.2">
      <c r="A5305" t="s">
        <v>65012</v>
      </c>
      <c r="B5305" t="s">
        <v>64747</v>
      </c>
    </row>
    <row r="5306" spans="1:2" x14ac:dyDescent="0.2">
      <c r="A5306" t="s">
        <v>65013</v>
      </c>
      <c r="B5306" t="s">
        <v>64747</v>
      </c>
    </row>
    <row r="5307" spans="1:2" x14ac:dyDescent="0.2">
      <c r="A5307" t="s">
        <v>65014</v>
      </c>
      <c r="B5307" t="s">
        <v>64747</v>
      </c>
    </row>
    <row r="5308" spans="1:2" x14ac:dyDescent="0.2">
      <c r="A5308" t="s">
        <v>65015</v>
      </c>
      <c r="B5308" t="s">
        <v>64747</v>
      </c>
    </row>
    <row r="5309" spans="1:2" x14ac:dyDescent="0.2">
      <c r="A5309" t="s">
        <v>65016</v>
      </c>
      <c r="B5309" t="s">
        <v>64747</v>
      </c>
    </row>
    <row r="5310" spans="1:2" x14ac:dyDescent="0.2">
      <c r="A5310">
        <v>813185</v>
      </c>
      <c r="B5310" t="s">
        <v>64747</v>
      </c>
    </row>
    <row r="5311" spans="1:2" x14ac:dyDescent="0.2">
      <c r="A5311">
        <v>813245</v>
      </c>
      <c r="B5311" t="s">
        <v>64747</v>
      </c>
    </row>
    <row r="5312" spans="1:2" x14ac:dyDescent="0.2">
      <c r="A5312">
        <v>823529</v>
      </c>
      <c r="B5312" t="s">
        <v>64747</v>
      </c>
    </row>
    <row r="5313" spans="1:2" x14ac:dyDescent="0.2">
      <c r="A5313">
        <v>824497</v>
      </c>
      <c r="B5313" t="s">
        <v>64747</v>
      </c>
    </row>
    <row r="5314" spans="1:2" x14ac:dyDescent="0.2">
      <c r="A5314" t="s">
        <v>65017</v>
      </c>
      <c r="B5314" t="s">
        <v>64747</v>
      </c>
    </row>
    <row r="5315" spans="1:2" x14ac:dyDescent="0.2">
      <c r="A5315">
        <v>864941</v>
      </c>
      <c r="B5315" t="s">
        <v>64747</v>
      </c>
    </row>
    <row r="5316" spans="1:2" x14ac:dyDescent="0.2">
      <c r="A5316">
        <v>874237</v>
      </c>
      <c r="B5316" t="s">
        <v>64747</v>
      </c>
    </row>
    <row r="5317" spans="1:2" x14ac:dyDescent="0.2">
      <c r="A5317">
        <v>880384</v>
      </c>
      <c r="B5317" t="s">
        <v>64747</v>
      </c>
    </row>
    <row r="5318" spans="1:2" x14ac:dyDescent="0.2">
      <c r="A5318">
        <v>891006</v>
      </c>
      <c r="B5318" t="s">
        <v>64747</v>
      </c>
    </row>
    <row r="5319" spans="1:2" x14ac:dyDescent="0.2">
      <c r="A5319">
        <v>903484</v>
      </c>
      <c r="B5319" t="s">
        <v>64747</v>
      </c>
    </row>
    <row r="5320" spans="1:2" x14ac:dyDescent="0.2">
      <c r="A5320">
        <v>910817</v>
      </c>
      <c r="B5320" t="s">
        <v>64747</v>
      </c>
    </row>
    <row r="5321" spans="1:2" x14ac:dyDescent="0.2">
      <c r="A5321" t="s">
        <v>65018</v>
      </c>
      <c r="B5321" t="s">
        <v>64747</v>
      </c>
    </row>
    <row r="5322" spans="1:2" x14ac:dyDescent="0.2">
      <c r="A5322">
        <v>933056</v>
      </c>
      <c r="B5322" t="s">
        <v>64747</v>
      </c>
    </row>
    <row r="5323" spans="1:2" x14ac:dyDescent="0.2">
      <c r="A5323" t="s">
        <v>65019</v>
      </c>
      <c r="B5323" t="s">
        <v>64747</v>
      </c>
    </row>
    <row r="5324" spans="1:2" x14ac:dyDescent="0.2">
      <c r="A5324">
        <v>960420</v>
      </c>
      <c r="B5324" t="s">
        <v>64747</v>
      </c>
    </row>
    <row r="5325" spans="1:2" x14ac:dyDescent="0.2">
      <c r="A5325" t="s">
        <v>65020</v>
      </c>
      <c r="B5325" t="s">
        <v>64747</v>
      </c>
    </row>
    <row r="5326" spans="1:2" x14ac:dyDescent="0.2">
      <c r="A5326" t="s">
        <v>65021</v>
      </c>
      <c r="B5326" t="s">
        <v>64747</v>
      </c>
    </row>
    <row r="5327" spans="1:2" x14ac:dyDescent="0.2">
      <c r="A5327">
        <v>341155</v>
      </c>
      <c r="B5327" t="s">
        <v>64747</v>
      </c>
    </row>
    <row r="5328" spans="1:2" x14ac:dyDescent="0.2">
      <c r="A5328">
        <v>861084</v>
      </c>
      <c r="B5328" t="s">
        <v>64747</v>
      </c>
    </row>
    <row r="5329" spans="1:2" x14ac:dyDescent="0.2">
      <c r="A5329">
        <v>864219</v>
      </c>
      <c r="B5329" t="s">
        <v>64747</v>
      </c>
    </row>
    <row r="5330" spans="1:2" x14ac:dyDescent="0.2">
      <c r="A5330">
        <v>900746</v>
      </c>
      <c r="B5330" t="s">
        <v>64747</v>
      </c>
    </row>
    <row r="5331" spans="1:2" x14ac:dyDescent="0.2">
      <c r="A5331">
        <v>903974</v>
      </c>
      <c r="B5331" t="s">
        <v>64747</v>
      </c>
    </row>
    <row r="5332" spans="1:2" x14ac:dyDescent="0.2">
      <c r="A5332">
        <v>920589</v>
      </c>
      <c r="B5332" t="s">
        <v>64747</v>
      </c>
    </row>
    <row r="5333" spans="1:2" x14ac:dyDescent="0.2">
      <c r="A5333">
        <v>924787</v>
      </c>
      <c r="B5333" t="s">
        <v>64747</v>
      </c>
    </row>
    <row r="5334" spans="1:2" x14ac:dyDescent="0.2">
      <c r="A5334">
        <v>935234</v>
      </c>
      <c r="B5334" t="s">
        <v>64747</v>
      </c>
    </row>
    <row r="5335" spans="1:2" x14ac:dyDescent="0.2">
      <c r="A5335">
        <v>667098</v>
      </c>
      <c r="B5335" t="s">
        <v>64747</v>
      </c>
    </row>
    <row r="5336" spans="1:2" x14ac:dyDescent="0.2">
      <c r="A5336">
        <v>803877</v>
      </c>
      <c r="B5336" t="s">
        <v>64747</v>
      </c>
    </row>
    <row r="5337" spans="1:2" x14ac:dyDescent="0.2">
      <c r="A5337" t="s">
        <v>65022</v>
      </c>
      <c r="B5337" t="s">
        <v>64747</v>
      </c>
    </row>
    <row r="5338" spans="1:2" x14ac:dyDescent="0.2">
      <c r="A5338">
        <v>834051</v>
      </c>
      <c r="B5338" t="s">
        <v>64747</v>
      </c>
    </row>
    <row r="5339" spans="1:2" x14ac:dyDescent="0.2">
      <c r="A5339">
        <v>844112</v>
      </c>
      <c r="B5339" t="s">
        <v>64747</v>
      </c>
    </row>
    <row r="5340" spans="1:2" x14ac:dyDescent="0.2">
      <c r="A5340">
        <v>844113</v>
      </c>
      <c r="B5340" t="s">
        <v>64747</v>
      </c>
    </row>
    <row r="5341" spans="1:2" x14ac:dyDescent="0.2">
      <c r="A5341">
        <v>865536</v>
      </c>
      <c r="B5341" t="s">
        <v>64747</v>
      </c>
    </row>
    <row r="5342" spans="1:2" x14ac:dyDescent="0.2">
      <c r="A5342">
        <v>890989</v>
      </c>
      <c r="B5342" t="s">
        <v>64747</v>
      </c>
    </row>
    <row r="5343" spans="1:2" x14ac:dyDescent="0.2">
      <c r="A5343">
        <v>904141</v>
      </c>
      <c r="B5343" t="s">
        <v>64747</v>
      </c>
    </row>
    <row r="5344" spans="1:2" x14ac:dyDescent="0.2">
      <c r="A5344">
        <v>940144</v>
      </c>
      <c r="B5344" t="s">
        <v>64747</v>
      </c>
    </row>
    <row r="5345" spans="1:2" x14ac:dyDescent="0.2">
      <c r="A5345" t="s">
        <v>65023</v>
      </c>
      <c r="B5345" t="s">
        <v>64747</v>
      </c>
    </row>
    <row r="5346" spans="1:2" x14ac:dyDescent="0.2">
      <c r="A5346">
        <v>980960</v>
      </c>
      <c r="B5346" t="s">
        <v>64747</v>
      </c>
    </row>
    <row r="5347" spans="1:2" x14ac:dyDescent="0.2">
      <c r="A5347">
        <v>981170</v>
      </c>
      <c r="B5347" t="s">
        <v>64747</v>
      </c>
    </row>
    <row r="5348" spans="1:2" x14ac:dyDescent="0.2">
      <c r="A5348">
        <v>803512</v>
      </c>
      <c r="B5348" t="s">
        <v>64747</v>
      </c>
    </row>
    <row r="5349" spans="1:2" x14ac:dyDescent="0.2">
      <c r="A5349">
        <v>833547</v>
      </c>
      <c r="B5349" t="s">
        <v>64747</v>
      </c>
    </row>
    <row r="5350" spans="1:2" x14ac:dyDescent="0.2">
      <c r="A5350">
        <v>843394</v>
      </c>
      <c r="B5350" t="s">
        <v>64747</v>
      </c>
    </row>
    <row r="5351" spans="1:2" x14ac:dyDescent="0.2">
      <c r="A5351">
        <v>843395</v>
      </c>
      <c r="B5351" t="s">
        <v>64747</v>
      </c>
    </row>
    <row r="5352" spans="1:2" x14ac:dyDescent="0.2">
      <c r="A5352">
        <v>880113</v>
      </c>
      <c r="B5352" t="s">
        <v>64747</v>
      </c>
    </row>
    <row r="5353" spans="1:2" x14ac:dyDescent="0.2">
      <c r="A5353">
        <v>880347</v>
      </c>
      <c r="B5353" t="s">
        <v>64747</v>
      </c>
    </row>
    <row r="5354" spans="1:2" x14ac:dyDescent="0.2">
      <c r="A5354">
        <v>970575</v>
      </c>
      <c r="B5354" t="s">
        <v>64747</v>
      </c>
    </row>
    <row r="5355" spans="1:2" x14ac:dyDescent="0.2">
      <c r="A5355">
        <v>861432</v>
      </c>
      <c r="B5355" t="s">
        <v>64747</v>
      </c>
    </row>
    <row r="5356" spans="1:2" x14ac:dyDescent="0.2">
      <c r="A5356">
        <v>881388</v>
      </c>
      <c r="B5356" t="s">
        <v>64747</v>
      </c>
    </row>
    <row r="5357" spans="1:2" x14ac:dyDescent="0.2">
      <c r="A5357">
        <v>2032796</v>
      </c>
      <c r="B5357" t="s">
        <v>64747</v>
      </c>
    </row>
    <row r="5358" spans="1:2" x14ac:dyDescent="0.2">
      <c r="A5358">
        <v>823745</v>
      </c>
      <c r="B5358" t="s">
        <v>64747</v>
      </c>
    </row>
    <row r="5359" spans="1:2" x14ac:dyDescent="0.2">
      <c r="A5359" t="s">
        <v>65024</v>
      </c>
      <c r="B5359" t="s">
        <v>64747</v>
      </c>
    </row>
    <row r="5360" spans="1:2" x14ac:dyDescent="0.2">
      <c r="A5360">
        <v>880676</v>
      </c>
      <c r="B5360" t="s">
        <v>64747</v>
      </c>
    </row>
    <row r="5361" spans="1:2" x14ac:dyDescent="0.2">
      <c r="A5361">
        <v>900312</v>
      </c>
      <c r="B5361" t="s">
        <v>64747</v>
      </c>
    </row>
    <row r="5362" spans="1:2" x14ac:dyDescent="0.2">
      <c r="A5362">
        <v>940411</v>
      </c>
      <c r="B5362" t="s">
        <v>64747</v>
      </c>
    </row>
    <row r="5363" spans="1:2" x14ac:dyDescent="0.2">
      <c r="A5363">
        <v>943354</v>
      </c>
      <c r="B5363" t="s">
        <v>64747</v>
      </c>
    </row>
    <row r="5364" spans="1:2" x14ac:dyDescent="0.2">
      <c r="A5364">
        <v>950622</v>
      </c>
      <c r="B5364" t="s">
        <v>64747</v>
      </c>
    </row>
    <row r="5365" spans="1:2" x14ac:dyDescent="0.2">
      <c r="A5365">
        <v>980401</v>
      </c>
      <c r="B5365" t="s">
        <v>64747</v>
      </c>
    </row>
    <row r="5366" spans="1:2" x14ac:dyDescent="0.2">
      <c r="A5366">
        <v>668823</v>
      </c>
      <c r="B5366" t="s">
        <v>64747</v>
      </c>
    </row>
    <row r="5367" spans="1:2" x14ac:dyDescent="0.2">
      <c r="A5367">
        <v>860538</v>
      </c>
      <c r="B5367" t="s">
        <v>64747</v>
      </c>
    </row>
    <row r="5368" spans="1:2" x14ac:dyDescent="0.2">
      <c r="A5368">
        <v>904878</v>
      </c>
      <c r="B5368" t="s">
        <v>64747</v>
      </c>
    </row>
    <row r="5369" spans="1:2" x14ac:dyDescent="0.2">
      <c r="A5369">
        <v>804028</v>
      </c>
      <c r="B5369" t="s">
        <v>64747</v>
      </c>
    </row>
    <row r="5370" spans="1:2" x14ac:dyDescent="0.2">
      <c r="A5370">
        <v>820632</v>
      </c>
      <c r="B5370" t="s">
        <v>64747</v>
      </c>
    </row>
    <row r="5371" spans="1:2" x14ac:dyDescent="0.2">
      <c r="A5371">
        <v>823774</v>
      </c>
      <c r="B5371" t="s">
        <v>64747</v>
      </c>
    </row>
    <row r="5372" spans="1:2" x14ac:dyDescent="0.2">
      <c r="A5372">
        <v>853220</v>
      </c>
      <c r="B5372" t="s">
        <v>64747</v>
      </c>
    </row>
    <row r="5373" spans="1:2" x14ac:dyDescent="0.2">
      <c r="A5373">
        <v>881596</v>
      </c>
      <c r="B5373" t="s">
        <v>64747</v>
      </c>
    </row>
    <row r="5374" spans="1:2" x14ac:dyDescent="0.2">
      <c r="A5374">
        <v>933538</v>
      </c>
      <c r="B5374" t="s">
        <v>64747</v>
      </c>
    </row>
    <row r="5375" spans="1:2" x14ac:dyDescent="0.2">
      <c r="A5375">
        <v>934070</v>
      </c>
      <c r="B5375" t="s">
        <v>64747</v>
      </c>
    </row>
    <row r="5376" spans="1:2" x14ac:dyDescent="0.2">
      <c r="A5376">
        <v>981218</v>
      </c>
      <c r="B5376" t="s">
        <v>64747</v>
      </c>
    </row>
    <row r="5377" spans="1:2" x14ac:dyDescent="0.2">
      <c r="A5377">
        <v>890588</v>
      </c>
      <c r="B5377" t="s">
        <v>64747</v>
      </c>
    </row>
    <row r="5378" spans="1:2" x14ac:dyDescent="0.2">
      <c r="A5378">
        <v>894377</v>
      </c>
      <c r="B5378" t="s">
        <v>64747</v>
      </c>
    </row>
    <row r="5379" spans="1:2" x14ac:dyDescent="0.2">
      <c r="A5379">
        <v>923767</v>
      </c>
      <c r="B5379" t="s">
        <v>64747</v>
      </c>
    </row>
    <row r="5380" spans="1:2" x14ac:dyDescent="0.2">
      <c r="A5380">
        <v>980722</v>
      </c>
      <c r="B5380" t="s">
        <v>64747</v>
      </c>
    </row>
    <row r="5381" spans="1:2" x14ac:dyDescent="0.2">
      <c r="A5381">
        <v>2037773</v>
      </c>
      <c r="B5381" t="s">
        <v>64747</v>
      </c>
    </row>
    <row r="5382" spans="1:2" x14ac:dyDescent="0.2">
      <c r="A5382">
        <v>813735</v>
      </c>
      <c r="B5382" t="s">
        <v>64747</v>
      </c>
    </row>
    <row r="5383" spans="1:2" x14ac:dyDescent="0.2">
      <c r="A5383">
        <v>871539</v>
      </c>
      <c r="B5383" t="s">
        <v>64747</v>
      </c>
    </row>
    <row r="5384" spans="1:2" x14ac:dyDescent="0.2">
      <c r="A5384">
        <v>884253</v>
      </c>
      <c r="B5384" t="s">
        <v>64747</v>
      </c>
    </row>
    <row r="5385" spans="1:2" x14ac:dyDescent="0.2">
      <c r="A5385" t="s">
        <v>65025</v>
      </c>
      <c r="B5385" t="s">
        <v>64747</v>
      </c>
    </row>
    <row r="5386" spans="1:2" x14ac:dyDescent="0.2">
      <c r="A5386">
        <v>830428</v>
      </c>
      <c r="B5386" t="s">
        <v>64747</v>
      </c>
    </row>
    <row r="5387" spans="1:2" x14ac:dyDescent="0.2">
      <c r="A5387">
        <v>873387</v>
      </c>
      <c r="B5387" t="s">
        <v>64747</v>
      </c>
    </row>
    <row r="5388" spans="1:2" x14ac:dyDescent="0.2">
      <c r="A5388">
        <v>873534</v>
      </c>
      <c r="B5388" t="s">
        <v>64747</v>
      </c>
    </row>
    <row r="5389" spans="1:2" x14ac:dyDescent="0.2">
      <c r="A5389">
        <v>890655</v>
      </c>
      <c r="B5389" t="s">
        <v>64747</v>
      </c>
    </row>
    <row r="5390" spans="1:2" x14ac:dyDescent="0.2">
      <c r="A5390">
        <v>970923</v>
      </c>
      <c r="B5390" t="s">
        <v>64747</v>
      </c>
    </row>
    <row r="5391" spans="1:2" x14ac:dyDescent="0.2">
      <c r="A5391">
        <v>924784</v>
      </c>
      <c r="B5391" t="s">
        <v>64747</v>
      </c>
    </row>
    <row r="5392" spans="1:2" x14ac:dyDescent="0.2">
      <c r="A5392">
        <v>930708</v>
      </c>
      <c r="B5392" t="s">
        <v>64747</v>
      </c>
    </row>
    <row r="5393" spans="1:2" x14ac:dyDescent="0.2">
      <c r="A5393">
        <v>980478</v>
      </c>
      <c r="B5393" t="s">
        <v>64747</v>
      </c>
    </row>
    <row r="5394" spans="1:2" x14ac:dyDescent="0.2">
      <c r="A5394">
        <v>804282</v>
      </c>
      <c r="B5394" t="s">
        <v>64747</v>
      </c>
    </row>
    <row r="5395" spans="1:2" x14ac:dyDescent="0.2">
      <c r="A5395">
        <v>833591</v>
      </c>
      <c r="B5395" t="s">
        <v>64747</v>
      </c>
    </row>
    <row r="5396" spans="1:2" x14ac:dyDescent="0.2">
      <c r="A5396">
        <v>833838</v>
      </c>
      <c r="B5396" t="s">
        <v>64747</v>
      </c>
    </row>
    <row r="5397" spans="1:2" x14ac:dyDescent="0.2">
      <c r="A5397">
        <v>854882</v>
      </c>
      <c r="B5397" t="s">
        <v>64747</v>
      </c>
    </row>
    <row r="5398" spans="1:2" x14ac:dyDescent="0.2">
      <c r="A5398">
        <v>865497</v>
      </c>
      <c r="B5398" t="s">
        <v>64747</v>
      </c>
    </row>
    <row r="5399" spans="1:2" x14ac:dyDescent="0.2">
      <c r="A5399">
        <v>940334</v>
      </c>
      <c r="B5399" t="s">
        <v>64747</v>
      </c>
    </row>
    <row r="5400" spans="1:2" x14ac:dyDescent="0.2">
      <c r="A5400">
        <v>990589</v>
      </c>
      <c r="B5400" t="s">
        <v>64747</v>
      </c>
    </row>
    <row r="5401" spans="1:2" x14ac:dyDescent="0.2">
      <c r="A5401">
        <v>672064</v>
      </c>
      <c r="B5401" t="s">
        <v>64747</v>
      </c>
    </row>
    <row r="5402" spans="1:2" x14ac:dyDescent="0.2">
      <c r="A5402">
        <v>672065</v>
      </c>
      <c r="B5402" t="s">
        <v>64747</v>
      </c>
    </row>
    <row r="5403" spans="1:2" x14ac:dyDescent="0.2">
      <c r="A5403">
        <v>823726</v>
      </c>
      <c r="B5403" t="s">
        <v>64747</v>
      </c>
    </row>
    <row r="5404" spans="1:2" x14ac:dyDescent="0.2">
      <c r="A5404">
        <v>824433</v>
      </c>
      <c r="B5404" t="s">
        <v>64747</v>
      </c>
    </row>
    <row r="5405" spans="1:2" x14ac:dyDescent="0.2">
      <c r="A5405">
        <v>844717</v>
      </c>
      <c r="B5405" t="s">
        <v>64747</v>
      </c>
    </row>
    <row r="5406" spans="1:2" x14ac:dyDescent="0.2">
      <c r="A5406">
        <v>870538</v>
      </c>
      <c r="B5406" t="s">
        <v>64747</v>
      </c>
    </row>
    <row r="5407" spans="1:2" x14ac:dyDescent="0.2">
      <c r="A5407">
        <v>904334</v>
      </c>
      <c r="B5407" t="s">
        <v>64747</v>
      </c>
    </row>
    <row r="5408" spans="1:2" x14ac:dyDescent="0.2">
      <c r="A5408">
        <v>923821</v>
      </c>
      <c r="B5408" t="s">
        <v>64747</v>
      </c>
    </row>
    <row r="5409" spans="1:2" x14ac:dyDescent="0.2">
      <c r="A5409">
        <v>934026</v>
      </c>
      <c r="B5409" t="s">
        <v>64747</v>
      </c>
    </row>
    <row r="5410" spans="1:2" x14ac:dyDescent="0.2">
      <c r="A5410">
        <v>934029</v>
      </c>
      <c r="B5410" t="s">
        <v>64747</v>
      </c>
    </row>
    <row r="5411" spans="1:2" x14ac:dyDescent="0.2">
      <c r="A5411">
        <v>935324</v>
      </c>
      <c r="B5411" t="s">
        <v>64747</v>
      </c>
    </row>
    <row r="5412" spans="1:2" x14ac:dyDescent="0.2">
      <c r="A5412">
        <v>943043</v>
      </c>
      <c r="B5412" t="s">
        <v>64747</v>
      </c>
    </row>
    <row r="5413" spans="1:2" x14ac:dyDescent="0.2">
      <c r="A5413">
        <v>950499</v>
      </c>
      <c r="B5413" t="s">
        <v>64747</v>
      </c>
    </row>
    <row r="5414" spans="1:2" x14ac:dyDescent="0.2">
      <c r="A5414">
        <v>843224</v>
      </c>
      <c r="B5414" t="s">
        <v>64747</v>
      </c>
    </row>
    <row r="5415" spans="1:2" x14ac:dyDescent="0.2">
      <c r="A5415">
        <v>865113</v>
      </c>
      <c r="B5415" t="s">
        <v>64747</v>
      </c>
    </row>
    <row r="5416" spans="1:2" x14ac:dyDescent="0.2">
      <c r="A5416">
        <v>870107</v>
      </c>
      <c r="B5416" t="s">
        <v>64747</v>
      </c>
    </row>
    <row r="5417" spans="1:2" x14ac:dyDescent="0.2">
      <c r="A5417">
        <v>871074</v>
      </c>
      <c r="B5417" t="s">
        <v>64747</v>
      </c>
    </row>
    <row r="5418" spans="1:2" x14ac:dyDescent="0.2">
      <c r="A5418">
        <v>930034</v>
      </c>
      <c r="B5418" t="s">
        <v>64747</v>
      </c>
    </row>
    <row r="5419" spans="1:2" x14ac:dyDescent="0.2">
      <c r="A5419">
        <v>333307</v>
      </c>
      <c r="B5419" t="s">
        <v>64747</v>
      </c>
    </row>
    <row r="5420" spans="1:2" x14ac:dyDescent="0.2">
      <c r="A5420">
        <v>823744</v>
      </c>
      <c r="B5420" t="s">
        <v>64747</v>
      </c>
    </row>
    <row r="5421" spans="1:2" x14ac:dyDescent="0.2">
      <c r="A5421">
        <v>874602</v>
      </c>
      <c r="B5421" t="s">
        <v>64747</v>
      </c>
    </row>
    <row r="5422" spans="1:2" x14ac:dyDescent="0.2">
      <c r="A5422">
        <v>904779</v>
      </c>
      <c r="B5422" t="s">
        <v>64747</v>
      </c>
    </row>
    <row r="5423" spans="1:2" x14ac:dyDescent="0.2">
      <c r="A5423">
        <v>854011</v>
      </c>
      <c r="B5423" t="s">
        <v>64747</v>
      </c>
    </row>
    <row r="5424" spans="1:2" x14ac:dyDescent="0.2">
      <c r="A5424">
        <v>854132</v>
      </c>
      <c r="B5424" t="s">
        <v>64747</v>
      </c>
    </row>
    <row r="5425" spans="1:2" x14ac:dyDescent="0.2">
      <c r="A5425">
        <v>863387</v>
      </c>
      <c r="B5425" t="s">
        <v>64747</v>
      </c>
    </row>
    <row r="5426" spans="1:2" x14ac:dyDescent="0.2">
      <c r="A5426">
        <v>950977</v>
      </c>
      <c r="B5426" t="s">
        <v>64747</v>
      </c>
    </row>
    <row r="5427" spans="1:2" x14ac:dyDescent="0.2">
      <c r="A5427">
        <v>803849</v>
      </c>
      <c r="B5427" t="s">
        <v>64747</v>
      </c>
    </row>
    <row r="5428" spans="1:2" x14ac:dyDescent="0.2">
      <c r="A5428">
        <v>854256</v>
      </c>
      <c r="B5428" t="s">
        <v>64747</v>
      </c>
    </row>
    <row r="5429" spans="1:2" x14ac:dyDescent="0.2">
      <c r="A5429">
        <v>863710</v>
      </c>
      <c r="B5429" t="s">
        <v>64747</v>
      </c>
    </row>
    <row r="5430" spans="1:2" x14ac:dyDescent="0.2">
      <c r="A5430">
        <v>894067</v>
      </c>
      <c r="B5430" t="s">
        <v>64747</v>
      </c>
    </row>
    <row r="5431" spans="1:2" x14ac:dyDescent="0.2">
      <c r="A5431">
        <v>924732</v>
      </c>
      <c r="B5431" t="s">
        <v>64747</v>
      </c>
    </row>
    <row r="5432" spans="1:2" x14ac:dyDescent="0.2">
      <c r="A5432">
        <v>960153</v>
      </c>
      <c r="B5432" t="s">
        <v>64747</v>
      </c>
    </row>
    <row r="5433" spans="1:2" x14ac:dyDescent="0.2">
      <c r="A5433">
        <v>674439</v>
      </c>
      <c r="B5433" t="s">
        <v>64747</v>
      </c>
    </row>
    <row r="5434" spans="1:2" x14ac:dyDescent="0.2">
      <c r="A5434">
        <v>823427</v>
      </c>
      <c r="B5434" t="s">
        <v>64747</v>
      </c>
    </row>
    <row r="5435" spans="1:2" x14ac:dyDescent="0.2">
      <c r="A5435">
        <v>823914</v>
      </c>
      <c r="B5435" t="s">
        <v>64747</v>
      </c>
    </row>
    <row r="5436" spans="1:2" x14ac:dyDescent="0.2">
      <c r="A5436">
        <v>833700</v>
      </c>
      <c r="B5436" t="s">
        <v>64747</v>
      </c>
    </row>
    <row r="5437" spans="1:2" x14ac:dyDescent="0.2">
      <c r="A5437">
        <v>871103</v>
      </c>
      <c r="B5437" t="s">
        <v>64747</v>
      </c>
    </row>
    <row r="5438" spans="1:2" x14ac:dyDescent="0.2">
      <c r="A5438">
        <v>923605</v>
      </c>
      <c r="B5438" t="s">
        <v>64747</v>
      </c>
    </row>
    <row r="5439" spans="1:2" x14ac:dyDescent="0.2">
      <c r="A5439">
        <v>672325</v>
      </c>
      <c r="B5439" t="s">
        <v>64747</v>
      </c>
    </row>
    <row r="5440" spans="1:2" x14ac:dyDescent="0.2">
      <c r="A5440">
        <v>833820</v>
      </c>
      <c r="B5440" t="s">
        <v>64747</v>
      </c>
    </row>
    <row r="5441" spans="1:2" x14ac:dyDescent="0.2">
      <c r="A5441">
        <v>834344</v>
      </c>
      <c r="B5441" t="s">
        <v>64747</v>
      </c>
    </row>
    <row r="5442" spans="1:2" x14ac:dyDescent="0.2">
      <c r="A5442">
        <v>844593</v>
      </c>
      <c r="B5442" t="s">
        <v>64747</v>
      </c>
    </row>
    <row r="5443" spans="1:2" x14ac:dyDescent="0.2">
      <c r="A5443">
        <v>844594</v>
      </c>
      <c r="B5443" t="s">
        <v>64747</v>
      </c>
    </row>
    <row r="5444" spans="1:2" x14ac:dyDescent="0.2">
      <c r="A5444">
        <v>851096</v>
      </c>
      <c r="B5444" t="s">
        <v>64747</v>
      </c>
    </row>
    <row r="5445" spans="1:2" x14ac:dyDescent="0.2">
      <c r="A5445">
        <v>883550</v>
      </c>
      <c r="B5445" t="s">
        <v>64747</v>
      </c>
    </row>
    <row r="5446" spans="1:2" x14ac:dyDescent="0.2">
      <c r="A5446">
        <v>904620</v>
      </c>
      <c r="B5446" t="s">
        <v>64747</v>
      </c>
    </row>
    <row r="5447" spans="1:2" x14ac:dyDescent="0.2">
      <c r="A5447">
        <v>934456</v>
      </c>
      <c r="B5447" t="s">
        <v>64747</v>
      </c>
    </row>
    <row r="5448" spans="1:2" x14ac:dyDescent="0.2">
      <c r="A5448">
        <v>813355</v>
      </c>
      <c r="B5448" t="s">
        <v>64747</v>
      </c>
    </row>
    <row r="5449" spans="1:2" x14ac:dyDescent="0.2">
      <c r="A5449">
        <v>890908</v>
      </c>
      <c r="B5449" t="s">
        <v>64747</v>
      </c>
    </row>
    <row r="5450" spans="1:2" x14ac:dyDescent="0.2">
      <c r="A5450">
        <v>891681</v>
      </c>
      <c r="B5450" t="s">
        <v>64747</v>
      </c>
    </row>
    <row r="5451" spans="1:2" x14ac:dyDescent="0.2">
      <c r="A5451">
        <v>924937</v>
      </c>
      <c r="B5451" t="s">
        <v>64747</v>
      </c>
    </row>
    <row r="5452" spans="1:2" x14ac:dyDescent="0.2">
      <c r="A5452" t="s">
        <v>65026</v>
      </c>
      <c r="B5452" t="s">
        <v>64747</v>
      </c>
    </row>
    <row r="5453" spans="1:2" x14ac:dyDescent="0.2">
      <c r="A5453">
        <v>824139</v>
      </c>
      <c r="B5453" t="s">
        <v>64747</v>
      </c>
    </row>
    <row r="5454" spans="1:2" x14ac:dyDescent="0.2">
      <c r="A5454">
        <v>891629</v>
      </c>
      <c r="B5454" t="s">
        <v>64747</v>
      </c>
    </row>
    <row r="5455" spans="1:2" x14ac:dyDescent="0.2">
      <c r="A5455">
        <v>893610</v>
      </c>
      <c r="B5455" t="s">
        <v>64747</v>
      </c>
    </row>
    <row r="5456" spans="1:2" x14ac:dyDescent="0.2">
      <c r="A5456">
        <v>910541</v>
      </c>
      <c r="B5456" t="s">
        <v>64747</v>
      </c>
    </row>
    <row r="5457" spans="1:2" x14ac:dyDescent="0.2">
      <c r="A5457">
        <v>853446</v>
      </c>
      <c r="B5457" t="s">
        <v>64747</v>
      </c>
    </row>
    <row r="5458" spans="1:2" x14ac:dyDescent="0.2">
      <c r="A5458">
        <v>873816</v>
      </c>
      <c r="B5458" t="s">
        <v>64747</v>
      </c>
    </row>
    <row r="5459" spans="1:2" x14ac:dyDescent="0.2">
      <c r="A5459">
        <v>803545</v>
      </c>
      <c r="B5459" t="s">
        <v>64747</v>
      </c>
    </row>
    <row r="5460" spans="1:2" x14ac:dyDescent="0.2">
      <c r="A5460">
        <v>950623</v>
      </c>
      <c r="B5460" t="s">
        <v>64747</v>
      </c>
    </row>
    <row r="5461" spans="1:2" x14ac:dyDescent="0.2">
      <c r="A5461">
        <v>336440</v>
      </c>
      <c r="B5461" t="s">
        <v>64747</v>
      </c>
    </row>
    <row r="5462" spans="1:2" x14ac:dyDescent="0.2">
      <c r="A5462">
        <v>824458</v>
      </c>
      <c r="B5462" t="s">
        <v>64747</v>
      </c>
    </row>
    <row r="5463" spans="1:2" x14ac:dyDescent="0.2">
      <c r="A5463">
        <v>891451</v>
      </c>
      <c r="B5463" t="s">
        <v>64747</v>
      </c>
    </row>
    <row r="5464" spans="1:2" x14ac:dyDescent="0.2">
      <c r="A5464">
        <v>903975</v>
      </c>
      <c r="B5464" t="s">
        <v>64747</v>
      </c>
    </row>
    <row r="5465" spans="1:2" x14ac:dyDescent="0.2">
      <c r="A5465">
        <v>924100</v>
      </c>
      <c r="B5465" t="s">
        <v>64747</v>
      </c>
    </row>
    <row r="5466" spans="1:2" x14ac:dyDescent="0.2">
      <c r="A5466">
        <v>980420</v>
      </c>
      <c r="B5466" t="s">
        <v>64747</v>
      </c>
    </row>
    <row r="5467" spans="1:2" x14ac:dyDescent="0.2">
      <c r="A5467">
        <v>2045835</v>
      </c>
      <c r="B5467" t="s">
        <v>64747</v>
      </c>
    </row>
    <row r="5468" spans="1:2" x14ac:dyDescent="0.2">
      <c r="A5468" t="s">
        <v>65027</v>
      </c>
      <c r="B5468" t="s">
        <v>64747</v>
      </c>
    </row>
    <row r="5469" spans="1:2" x14ac:dyDescent="0.2">
      <c r="A5469" t="s">
        <v>65028</v>
      </c>
      <c r="B5469" t="s">
        <v>64747</v>
      </c>
    </row>
    <row r="5470" spans="1:2" x14ac:dyDescent="0.2">
      <c r="A5470">
        <v>833286</v>
      </c>
      <c r="B5470" t="s">
        <v>64747</v>
      </c>
    </row>
    <row r="5471" spans="1:2" x14ac:dyDescent="0.2">
      <c r="A5471">
        <v>863089</v>
      </c>
      <c r="B5471" t="s">
        <v>64747</v>
      </c>
    </row>
    <row r="5472" spans="1:2" x14ac:dyDescent="0.2">
      <c r="A5472">
        <v>864895</v>
      </c>
      <c r="B5472" t="s">
        <v>64747</v>
      </c>
    </row>
    <row r="5473" spans="1:2" x14ac:dyDescent="0.2">
      <c r="A5473">
        <v>881404</v>
      </c>
      <c r="B5473" t="s">
        <v>64747</v>
      </c>
    </row>
    <row r="5474" spans="1:2" x14ac:dyDescent="0.2">
      <c r="A5474">
        <v>893651</v>
      </c>
      <c r="B5474" t="s">
        <v>64747</v>
      </c>
    </row>
    <row r="5475" spans="1:2" x14ac:dyDescent="0.2">
      <c r="A5475" t="s">
        <v>65029</v>
      </c>
      <c r="B5475" t="s">
        <v>64747</v>
      </c>
    </row>
    <row r="5476" spans="1:2" x14ac:dyDescent="0.2">
      <c r="A5476">
        <v>904002</v>
      </c>
      <c r="B5476" t="s">
        <v>64747</v>
      </c>
    </row>
    <row r="5477" spans="1:2" x14ac:dyDescent="0.2">
      <c r="A5477">
        <v>904604</v>
      </c>
      <c r="B5477" t="s">
        <v>64747</v>
      </c>
    </row>
    <row r="5478" spans="1:2" x14ac:dyDescent="0.2">
      <c r="A5478">
        <v>910556</v>
      </c>
      <c r="B5478" t="s">
        <v>64747</v>
      </c>
    </row>
    <row r="5479" spans="1:2" x14ac:dyDescent="0.2">
      <c r="A5479">
        <v>914468</v>
      </c>
      <c r="B5479" t="s">
        <v>64747</v>
      </c>
    </row>
    <row r="5480" spans="1:2" x14ac:dyDescent="0.2">
      <c r="A5480">
        <v>924096</v>
      </c>
      <c r="B5480" t="s">
        <v>64747</v>
      </c>
    </row>
    <row r="5481" spans="1:2" x14ac:dyDescent="0.2">
      <c r="A5481">
        <v>934086</v>
      </c>
      <c r="B5481" t="s">
        <v>64747</v>
      </c>
    </row>
    <row r="5482" spans="1:2" x14ac:dyDescent="0.2">
      <c r="A5482">
        <v>667943</v>
      </c>
      <c r="B5482" t="s">
        <v>64747</v>
      </c>
    </row>
    <row r="5483" spans="1:2" x14ac:dyDescent="0.2">
      <c r="A5483">
        <v>672011</v>
      </c>
      <c r="B5483" t="s">
        <v>64747</v>
      </c>
    </row>
    <row r="5484" spans="1:2" x14ac:dyDescent="0.2">
      <c r="A5484">
        <v>863574</v>
      </c>
      <c r="B5484" t="s">
        <v>64747</v>
      </c>
    </row>
    <row r="5485" spans="1:2" x14ac:dyDescent="0.2">
      <c r="A5485">
        <v>894940</v>
      </c>
      <c r="B5485" t="s">
        <v>64747</v>
      </c>
    </row>
    <row r="5486" spans="1:2" x14ac:dyDescent="0.2">
      <c r="A5486">
        <v>913699</v>
      </c>
      <c r="B5486" t="s">
        <v>64747</v>
      </c>
    </row>
    <row r="5487" spans="1:2" x14ac:dyDescent="0.2">
      <c r="A5487">
        <v>934006</v>
      </c>
      <c r="B5487" t="s">
        <v>64747</v>
      </c>
    </row>
    <row r="5488" spans="1:2" x14ac:dyDescent="0.2">
      <c r="A5488">
        <v>851308</v>
      </c>
      <c r="B5488" t="s">
        <v>64747</v>
      </c>
    </row>
    <row r="5489" spans="1:2" x14ac:dyDescent="0.2">
      <c r="A5489">
        <v>884104</v>
      </c>
      <c r="B5489" t="s">
        <v>64747</v>
      </c>
    </row>
    <row r="5490" spans="1:2" x14ac:dyDescent="0.2">
      <c r="A5490">
        <v>930326</v>
      </c>
      <c r="B5490" t="s">
        <v>64747</v>
      </c>
    </row>
    <row r="5491" spans="1:2" x14ac:dyDescent="0.2">
      <c r="A5491" t="s">
        <v>65030</v>
      </c>
      <c r="B5491" t="s">
        <v>64747</v>
      </c>
    </row>
    <row r="5492" spans="1:2" x14ac:dyDescent="0.2">
      <c r="A5492">
        <v>980905</v>
      </c>
      <c r="B5492" t="s">
        <v>64747</v>
      </c>
    </row>
    <row r="5493" spans="1:2" x14ac:dyDescent="0.2">
      <c r="A5493">
        <v>2031140</v>
      </c>
      <c r="B5493" t="s">
        <v>64747</v>
      </c>
    </row>
    <row r="5494" spans="1:2" x14ac:dyDescent="0.2">
      <c r="A5494">
        <v>672048</v>
      </c>
      <c r="B5494" t="s">
        <v>64747</v>
      </c>
    </row>
    <row r="5495" spans="1:2" x14ac:dyDescent="0.2">
      <c r="A5495" t="s">
        <v>65031</v>
      </c>
      <c r="B5495" t="s">
        <v>64747</v>
      </c>
    </row>
    <row r="5496" spans="1:2" x14ac:dyDescent="0.2">
      <c r="A5496">
        <v>803483</v>
      </c>
      <c r="B5496" t="s">
        <v>64747</v>
      </c>
    </row>
    <row r="5497" spans="1:2" x14ac:dyDescent="0.2">
      <c r="A5497">
        <v>813785</v>
      </c>
      <c r="B5497" t="s">
        <v>64747</v>
      </c>
    </row>
    <row r="5498" spans="1:2" x14ac:dyDescent="0.2">
      <c r="A5498">
        <v>823162</v>
      </c>
      <c r="B5498" t="s">
        <v>64747</v>
      </c>
    </row>
    <row r="5499" spans="1:2" x14ac:dyDescent="0.2">
      <c r="A5499">
        <v>834003</v>
      </c>
      <c r="B5499" t="s">
        <v>64747</v>
      </c>
    </row>
    <row r="5500" spans="1:2" x14ac:dyDescent="0.2">
      <c r="A5500">
        <v>884009</v>
      </c>
      <c r="B5500" t="s">
        <v>64747</v>
      </c>
    </row>
    <row r="5501" spans="1:2" x14ac:dyDescent="0.2">
      <c r="A5501">
        <v>900618</v>
      </c>
      <c r="B5501" t="s">
        <v>64747</v>
      </c>
    </row>
    <row r="5502" spans="1:2" x14ac:dyDescent="0.2">
      <c r="A5502">
        <v>904595</v>
      </c>
      <c r="B5502" t="s">
        <v>64747</v>
      </c>
    </row>
    <row r="5503" spans="1:2" x14ac:dyDescent="0.2">
      <c r="A5503" t="s">
        <v>65032</v>
      </c>
      <c r="B5503" t="s">
        <v>64747</v>
      </c>
    </row>
    <row r="5504" spans="1:2" x14ac:dyDescent="0.2">
      <c r="A5504">
        <v>923282</v>
      </c>
      <c r="B5504" t="s">
        <v>64747</v>
      </c>
    </row>
    <row r="5505" spans="1:2" x14ac:dyDescent="0.2">
      <c r="A5505">
        <v>925055</v>
      </c>
      <c r="B5505" t="s">
        <v>64747</v>
      </c>
    </row>
    <row r="5506" spans="1:2" x14ac:dyDescent="0.2">
      <c r="A5506">
        <v>970941</v>
      </c>
      <c r="B5506" t="s">
        <v>64747</v>
      </c>
    </row>
    <row r="5507" spans="1:2" x14ac:dyDescent="0.2">
      <c r="A5507" t="s">
        <v>65033</v>
      </c>
      <c r="B5507" t="s">
        <v>64747</v>
      </c>
    </row>
    <row r="5508" spans="1:2" x14ac:dyDescent="0.2">
      <c r="A5508">
        <v>2026640</v>
      </c>
      <c r="B5508" t="s">
        <v>64747</v>
      </c>
    </row>
    <row r="5509" spans="1:2" x14ac:dyDescent="0.2">
      <c r="A5509">
        <v>834208</v>
      </c>
      <c r="B5509" t="s">
        <v>64747</v>
      </c>
    </row>
    <row r="5510" spans="1:2" x14ac:dyDescent="0.2">
      <c r="A5510">
        <v>834469</v>
      </c>
      <c r="B5510" t="s">
        <v>64747</v>
      </c>
    </row>
    <row r="5511" spans="1:2" x14ac:dyDescent="0.2">
      <c r="A5511">
        <v>854884</v>
      </c>
      <c r="B5511" t="s">
        <v>64747</v>
      </c>
    </row>
    <row r="5512" spans="1:2" x14ac:dyDescent="0.2">
      <c r="A5512">
        <v>865417</v>
      </c>
      <c r="B5512" t="s">
        <v>64747</v>
      </c>
    </row>
    <row r="5513" spans="1:2" x14ac:dyDescent="0.2">
      <c r="A5513">
        <v>865473</v>
      </c>
      <c r="B5513" t="s">
        <v>64747</v>
      </c>
    </row>
    <row r="5514" spans="1:2" x14ac:dyDescent="0.2">
      <c r="A5514">
        <v>893065</v>
      </c>
      <c r="B5514" t="s">
        <v>64747</v>
      </c>
    </row>
    <row r="5515" spans="1:2" x14ac:dyDescent="0.2">
      <c r="A5515">
        <v>893452</v>
      </c>
      <c r="B5515" t="s">
        <v>64747</v>
      </c>
    </row>
    <row r="5516" spans="1:2" x14ac:dyDescent="0.2">
      <c r="A5516" t="s">
        <v>64728</v>
      </c>
      <c r="B5516" t="s">
        <v>64747</v>
      </c>
    </row>
    <row r="5517" spans="1:2" x14ac:dyDescent="0.2">
      <c r="A5517">
        <v>342301</v>
      </c>
      <c r="B5517" t="s">
        <v>64747</v>
      </c>
    </row>
    <row r="5518" spans="1:2" x14ac:dyDescent="0.2">
      <c r="A5518">
        <v>672734</v>
      </c>
      <c r="B5518" t="s">
        <v>64747</v>
      </c>
    </row>
    <row r="5519" spans="1:2" x14ac:dyDescent="0.2">
      <c r="A5519">
        <v>840773</v>
      </c>
      <c r="B5519" t="s">
        <v>64747</v>
      </c>
    </row>
    <row r="5520" spans="1:2" x14ac:dyDescent="0.2">
      <c r="A5520">
        <v>841266</v>
      </c>
      <c r="B5520" t="s">
        <v>64747</v>
      </c>
    </row>
    <row r="5521" spans="1:2" x14ac:dyDescent="0.2">
      <c r="A5521">
        <v>843398</v>
      </c>
      <c r="B5521" t="s">
        <v>64747</v>
      </c>
    </row>
    <row r="5522" spans="1:2" x14ac:dyDescent="0.2">
      <c r="A5522">
        <v>874906</v>
      </c>
      <c r="B5522" t="s">
        <v>64747</v>
      </c>
    </row>
    <row r="5523" spans="1:2" x14ac:dyDescent="0.2">
      <c r="A5523">
        <v>910238</v>
      </c>
      <c r="B5523" t="s">
        <v>64747</v>
      </c>
    </row>
    <row r="5524" spans="1:2" x14ac:dyDescent="0.2">
      <c r="A5524" t="s">
        <v>65034</v>
      </c>
      <c r="B5524" t="s">
        <v>64747</v>
      </c>
    </row>
    <row r="5525" spans="1:2" x14ac:dyDescent="0.2">
      <c r="A5525" t="s">
        <v>65035</v>
      </c>
      <c r="B5525" t="s">
        <v>64747</v>
      </c>
    </row>
    <row r="5526" spans="1:2" x14ac:dyDescent="0.2">
      <c r="A5526">
        <v>823031</v>
      </c>
      <c r="B5526" t="s">
        <v>64747</v>
      </c>
    </row>
    <row r="5527" spans="1:2" x14ac:dyDescent="0.2">
      <c r="A5527">
        <v>824250</v>
      </c>
      <c r="B5527" t="s">
        <v>64747</v>
      </c>
    </row>
    <row r="5528" spans="1:2" x14ac:dyDescent="0.2">
      <c r="A5528">
        <v>824449</v>
      </c>
      <c r="B5528" t="s">
        <v>64747</v>
      </c>
    </row>
    <row r="5529" spans="1:2" x14ac:dyDescent="0.2">
      <c r="A5529">
        <v>833951</v>
      </c>
      <c r="B5529" t="s">
        <v>64747</v>
      </c>
    </row>
    <row r="5530" spans="1:2" x14ac:dyDescent="0.2">
      <c r="A5530">
        <v>890916</v>
      </c>
      <c r="B5530" t="s">
        <v>64747</v>
      </c>
    </row>
    <row r="5531" spans="1:2" x14ac:dyDescent="0.2">
      <c r="A5531">
        <v>920706</v>
      </c>
      <c r="B5531" t="s">
        <v>64747</v>
      </c>
    </row>
    <row r="5532" spans="1:2" x14ac:dyDescent="0.2">
      <c r="A5532">
        <v>637445</v>
      </c>
      <c r="B5532" t="s">
        <v>64747</v>
      </c>
    </row>
    <row r="5533" spans="1:2" x14ac:dyDescent="0.2">
      <c r="A5533">
        <v>853047</v>
      </c>
      <c r="B5533" t="s">
        <v>64747</v>
      </c>
    </row>
    <row r="5534" spans="1:2" x14ac:dyDescent="0.2">
      <c r="A5534" t="s">
        <v>65036</v>
      </c>
      <c r="B5534" t="s">
        <v>64747</v>
      </c>
    </row>
    <row r="5535" spans="1:2" x14ac:dyDescent="0.2">
      <c r="A5535">
        <v>656445</v>
      </c>
      <c r="B5535" t="s">
        <v>64747</v>
      </c>
    </row>
    <row r="5536" spans="1:2" x14ac:dyDescent="0.2">
      <c r="A5536">
        <v>667472</v>
      </c>
      <c r="B5536" t="s">
        <v>64747</v>
      </c>
    </row>
    <row r="5537" spans="1:2" x14ac:dyDescent="0.2">
      <c r="A5537">
        <v>810696</v>
      </c>
      <c r="B5537" t="s">
        <v>64747</v>
      </c>
    </row>
    <row r="5538" spans="1:2" x14ac:dyDescent="0.2">
      <c r="A5538">
        <v>833583</v>
      </c>
      <c r="B5538" t="s">
        <v>64747</v>
      </c>
    </row>
    <row r="5539" spans="1:2" x14ac:dyDescent="0.2">
      <c r="A5539">
        <v>834294</v>
      </c>
      <c r="B5539" t="s">
        <v>64747</v>
      </c>
    </row>
    <row r="5540" spans="1:2" x14ac:dyDescent="0.2">
      <c r="A5540">
        <v>853523</v>
      </c>
      <c r="B5540" t="s">
        <v>64747</v>
      </c>
    </row>
    <row r="5541" spans="1:2" x14ac:dyDescent="0.2">
      <c r="A5541">
        <v>894293</v>
      </c>
      <c r="B5541" t="s">
        <v>64747</v>
      </c>
    </row>
    <row r="5542" spans="1:2" x14ac:dyDescent="0.2">
      <c r="A5542">
        <v>894658</v>
      </c>
      <c r="B5542" t="s">
        <v>64747</v>
      </c>
    </row>
    <row r="5543" spans="1:2" x14ac:dyDescent="0.2">
      <c r="A5543">
        <v>894807</v>
      </c>
      <c r="B5543" t="s">
        <v>64747</v>
      </c>
    </row>
    <row r="5544" spans="1:2" x14ac:dyDescent="0.2">
      <c r="A5544">
        <v>903126</v>
      </c>
      <c r="B5544" t="s">
        <v>64747</v>
      </c>
    </row>
    <row r="5545" spans="1:2" x14ac:dyDescent="0.2">
      <c r="A5545">
        <v>911088</v>
      </c>
      <c r="B5545" t="s">
        <v>64747</v>
      </c>
    </row>
    <row r="5546" spans="1:2" x14ac:dyDescent="0.2">
      <c r="A5546">
        <v>911396</v>
      </c>
      <c r="B5546" t="s">
        <v>64747</v>
      </c>
    </row>
    <row r="5547" spans="1:2" x14ac:dyDescent="0.2">
      <c r="A5547">
        <v>914813</v>
      </c>
      <c r="B5547" t="s">
        <v>64747</v>
      </c>
    </row>
    <row r="5548" spans="1:2" x14ac:dyDescent="0.2">
      <c r="A5548">
        <v>668488</v>
      </c>
      <c r="B5548" t="s">
        <v>64747</v>
      </c>
    </row>
    <row r="5549" spans="1:2" x14ac:dyDescent="0.2">
      <c r="A5549">
        <v>894832</v>
      </c>
      <c r="B5549" t="s">
        <v>64747</v>
      </c>
    </row>
    <row r="5550" spans="1:2" x14ac:dyDescent="0.2">
      <c r="A5550">
        <v>923949</v>
      </c>
      <c r="B5550" t="s">
        <v>64747</v>
      </c>
    </row>
    <row r="5551" spans="1:2" x14ac:dyDescent="0.2">
      <c r="A5551">
        <v>925011</v>
      </c>
      <c r="B5551" t="s">
        <v>64747</v>
      </c>
    </row>
    <row r="5552" spans="1:2" x14ac:dyDescent="0.2">
      <c r="A5552" t="s">
        <v>65037</v>
      </c>
      <c r="B5552" t="s">
        <v>64747</v>
      </c>
    </row>
    <row r="5553" spans="1:2" x14ac:dyDescent="0.2">
      <c r="A5553" t="s">
        <v>65038</v>
      </c>
      <c r="B5553" t="s">
        <v>64747</v>
      </c>
    </row>
    <row r="5554" spans="1:2" x14ac:dyDescent="0.2">
      <c r="A5554" t="s">
        <v>65039</v>
      </c>
      <c r="B5554" t="s">
        <v>64747</v>
      </c>
    </row>
    <row r="5555" spans="1:2" x14ac:dyDescent="0.2">
      <c r="A5555" t="s">
        <v>65040</v>
      </c>
      <c r="B5555" t="s">
        <v>64747</v>
      </c>
    </row>
    <row r="5556" spans="1:2" x14ac:dyDescent="0.2">
      <c r="A5556">
        <v>840310</v>
      </c>
      <c r="B5556" t="s">
        <v>64747</v>
      </c>
    </row>
    <row r="5557" spans="1:2" x14ac:dyDescent="0.2">
      <c r="A5557">
        <v>843294</v>
      </c>
      <c r="B5557" t="s">
        <v>64747</v>
      </c>
    </row>
    <row r="5558" spans="1:2" x14ac:dyDescent="0.2">
      <c r="A5558">
        <v>844109</v>
      </c>
      <c r="B5558" t="s">
        <v>64747</v>
      </c>
    </row>
    <row r="5559" spans="1:2" x14ac:dyDescent="0.2">
      <c r="A5559">
        <v>853468</v>
      </c>
      <c r="B5559" t="s">
        <v>64747</v>
      </c>
    </row>
    <row r="5560" spans="1:2" x14ac:dyDescent="0.2">
      <c r="A5560">
        <v>853614</v>
      </c>
      <c r="B5560" t="s">
        <v>64747</v>
      </c>
    </row>
    <row r="5561" spans="1:2" x14ac:dyDescent="0.2">
      <c r="A5561" t="s">
        <v>65041</v>
      </c>
      <c r="B5561" t="s">
        <v>64747</v>
      </c>
    </row>
    <row r="5562" spans="1:2" x14ac:dyDescent="0.2">
      <c r="A5562">
        <v>863088</v>
      </c>
      <c r="B5562" t="s">
        <v>64747</v>
      </c>
    </row>
    <row r="5563" spans="1:2" x14ac:dyDescent="0.2">
      <c r="A5563">
        <v>874184</v>
      </c>
      <c r="B5563" t="s">
        <v>64747</v>
      </c>
    </row>
    <row r="5564" spans="1:2" x14ac:dyDescent="0.2">
      <c r="A5564">
        <v>904654</v>
      </c>
      <c r="B5564" t="s">
        <v>64747</v>
      </c>
    </row>
    <row r="5565" spans="1:2" x14ac:dyDescent="0.2">
      <c r="A5565">
        <v>904732</v>
      </c>
      <c r="B5565" t="s">
        <v>64747</v>
      </c>
    </row>
    <row r="5566" spans="1:2" x14ac:dyDescent="0.2">
      <c r="A5566">
        <v>924433</v>
      </c>
      <c r="B5566" t="s">
        <v>64747</v>
      </c>
    </row>
    <row r="5567" spans="1:2" x14ac:dyDescent="0.2">
      <c r="A5567">
        <v>824083</v>
      </c>
      <c r="B5567" t="s">
        <v>64747</v>
      </c>
    </row>
    <row r="5568" spans="1:2" x14ac:dyDescent="0.2">
      <c r="A5568">
        <v>843653</v>
      </c>
      <c r="B5568" t="s">
        <v>64747</v>
      </c>
    </row>
    <row r="5569" spans="1:2" x14ac:dyDescent="0.2">
      <c r="A5569">
        <v>853018</v>
      </c>
      <c r="B5569" t="s">
        <v>64747</v>
      </c>
    </row>
    <row r="5570" spans="1:2" x14ac:dyDescent="0.2">
      <c r="A5570">
        <v>863036</v>
      </c>
      <c r="B5570" t="s">
        <v>64747</v>
      </c>
    </row>
    <row r="5571" spans="1:2" x14ac:dyDescent="0.2">
      <c r="A5571">
        <v>873601</v>
      </c>
      <c r="B5571" t="s">
        <v>64747</v>
      </c>
    </row>
    <row r="5572" spans="1:2" x14ac:dyDescent="0.2">
      <c r="A5572">
        <v>913612</v>
      </c>
      <c r="B5572" t="s">
        <v>64747</v>
      </c>
    </row>
    <row r="5573" spans="1:2" x14ac:dyDescent="0.2">
      <c r="A5573">
        <v>850416</v>
      </c>
      <c r="B5573" t="s">
        <v>64747</v>
      </c>
    </row>
    <row r="5574" spans="1:2" x14ac:dyDescent="0.2">
      <c r="A5574">
        <v>863946</v>
      </c>
      <c r="B5574" t="s">
        <v>64747</v>
      </c>
    </row>
    <row r="5575" spans="1:2" x14ac:dyDescent="0.2">
      <c r="A5575">
        <v>900526</v>
      </c>
      <c r="B5575" t="s">
        <v>64747</v>
      </c>
    </row>
    <row r="5576" spans="1:2" x14ac:dyDescent="0.2">
      <c r="A5576">
        <v>934083</v>
      </c>
      <c r="B5576" t="s">
        <v>64747</v>
      </c>
    </row>
    <row r="5577" spans="1:2" x14ac:dyDescent="0.2">
      <c r="A5577">
        <v>2037939</v>
      </c>
      <c r="B5577" t="s">
        <v>64747</v>
      </c>
    </row>
    <row r="5578" spans="1:2" x14ac:dyDescent="0.2">
      <c r="A5578">
        <v>340476</v>
      </c>
      <c r="B5578" t="s">
        <v>64747</v>
      </c>
    </row>
    <row r="5579" spans="1:2" x14ac:dyDescent="0.2">
      <c r="A5579" t="s">
        <v>65042</v>
      </c>
      <c r="B5579" t="s">
        <v>64747</v>
      </c>
    </row>
    <row r="5580" spans="1:2" x14ac:dyDescent="0.2">
      <c r="A5580">
        <v>813368</v>
      </c>
      <c r="B5580" t="s">
        <v>64747</v>
      </c>
    </row>
    <row r="5581" spans="1:2" x14ac:dyDescent="0.2">
      <c r="A5581">
        <v>873756</v>
      </c>
      <c r="B5581" t="s">
        <v>64747</v>
      </c>
    </row>
    <row r="5582" spans="1:2" x14ac:dyDescent="0.2">
      <c r="A5582">
        <v>980404</v>
      </c>
      <c r="B5582" t="s">
        <v>64747</v>
      </c>
    </row>
    <row r="5583" spans="1:2" x14ac:dyDescent="0.2">
      <c r="A5583">
        <v>813141</v>
      </c>
      <c r="B5583" t="s">
        <v>64747</v>
      </c>
    </row>
    <row r="5584" spans="1:2" x14ac:dyDescent="0.2">
      <c r="A5584">
        <v>841183</v>
      </c>
      <c r="B5584" t="s">
        <v>64747</v>
      </c>
    </row>
    <row r="5585" spans="1:2" x14ac:dyDescent="0.2">
      <c r="A5585">
        <v>844274</v>
      </c>
      <c r="B5585" t="s">
        <v>64747</v>
      </c>
    </row>
    <row r="5586" spans="1:2" x14ac:dyDescent="0.2">
      <c r="A5586">
        <v>853810</v>
      </c>
      <c r="B5586" t="s">
        <v>64747</v>
      </c>
    </row>
    <row r="5587" spans="1:2" x14ac:dyDescent="0.2">
      <c r="A5587">
        <v>893618</v>
      </c>
      <c r="B5587" t="s">
        <v>64747</v>
      </c>
    </row>
    <row r="5588" spans="1:2" x14ac:dyDescent="0.2">
      <c r="A5588">
        <v>904475</v>
      </c>
      <c r="B5588" t="s">
        <v>64747</v>
      </c>
    </row>
    <row r="5589" spans="1:2" x14ac:dyDescent="0.2">
      <c r="A5589">
        <v>667201</v>
      </c>
      <c r="B5589" t="s">
        <v>64747</v>
      </c>
    </row>
    <row r="5590" spans="1:2" x14ac:dyDescent="0.2">
      <c r="A5590" t="s">
        <v>65043</v>
      </c>
      <c r="B5590" t="s">
        <v>64747</v>
      </c>
    </row>
    <row r="5591" spans="1:2" x14ac:dyDescent="0.2">
      <c r="A5591" t="s">
        <v>65044</v>
      </c>
      <c r="B5591" t="s">
        <v>64747</v>
      </c>
    </row>
    <row r="5592" spans="1:2" x14ac:dyDescent="0.2">
      <c r="A5592" t="s">
        <v>65045</v>
      </c>
      <c r="B5592" t="s">
        <v>64747</v>
      </c>
    </row>
    <row r="5593" spans="1:2" x14ac:dyDescent="0.2">
      <c r="A5593">
        <v>930763</v>
      </c>
      <c r="B5593" t="s">
        <v>64747</v>
      </c>
    </row>
    <row r="5594" spans="1:2" x14ac:dyDescent="0.2">
      <c r="A5594" t="s">
        <v>65046</v>
      </c>
      <c r="B5594" t="s">
        <v>64747</v>
      </c>
    </row>
    <row r="5595" spans="1:2" x14ac:dyDescent="0.2">
      <c r="A5595">
        <v>2071766</v>
      </c>
      <c r="B5595" t="s">
        <v>64747</v>
      </c>
    </row>
    <row r="5596" spans="1:2" x14ac:dyDescent="0.2">
      <c r="A5596">
        <v>669585</v>
      </c>
      <c r="B5596" t="s">
        <v>64747</v>
      </c>
    </row>
    <row r="5597" spans="1:2" x14ac:dyDescent="0.2">
      <c r="A5597">
        <v>669599</v>
      </c>
      <c r="B5597" t="s">
        <v>64747</v>
      </c>
    </row>
    <row r="5598" spans="1:2" x14ac:dyDescent="0.2">
      <c r="A5598">
        <v>670332</v>
      </c>
      <c r="B5598" t="s">
        <v>64747</v>
      </c>
    </row>
    <row r="5599" spans="1:2" x14ac:dyDescent="0.2">
      <c r="A5599" t="s">
        <v>65047</v>
      </c>
      <c r="B5599" t="s">
        <v>64747</v>
      </c>
    </row>
    <row r="5600" spans="1:2" x14ac:dyDescent="0.2">
      <c r="A5600">
        <v>903565</v>
      </c>
      <c r="B5600" t="s">
        <v>64747</v>
      </c>
    </row>
    <row r="5601" spans="1:2" x14ac:dyDescent="0.2">
      <c r="A5601">
        <v>904420</v>
      </c>
      <c r="B5601" t="s">
        <v>64747</v>
      </c>
    </row>
    <row r="5602" spans="1:2" x14ac:dyDescent="0.2">
      <c r="A5602">
        <v>933847</v>
      </c>
      <c r="B5602" t="s">
        <v>64747</v>
      </c>
    </row>
    <row r="5603" spans="1:2" x14ac:dyDescent="0.2">
      <c r="A5603" t="s">
        <v>65048</v>
      </c>
      <c r="B5603" t="s">
        <v>64747</v>
      </c>
    </row>
    <row r="5604" spans="1:2" x14ac:dyDescent="0.2">
      <c r="A5604">
        <v>834495</v>
      </c>
      <c r="B5604" t="s">
        <v>64747</v>
      </c>
    </row>
    <row r="5605" spans="1:2" x14ac:dyDescent="0.2">
      <c r="A5605">
        <v>851070</v>
      </c>
      <c r="B5605" t="s">
        <v>64747</v>
      </c>
    </row>
    <row r="5606" spans="1:2" x14ac:dyDescent="0.2">
      <c r="A5606">
        <v>883108</v>
      </c>
      <c r="B5606" t="s">
        <v>64747</v>
      </c>
    </row>
    <row r="5607" spans="1:2" x14ac:dyDescent="0.2">
      <c r="A5607">
        <v>910108</v>
      </c>
      <c r="B5607" t="s">
        <v>64747</v>
      </c>
    </row>
    <row r="5608" spans="1:2" x14ac:dyDescent="0.2">
      <c r="A5608">
        <v>931018</v>
      </c>
      <c r="B5608" t="s">
        <v>64747</v>
      </c>
    </row>
    <row r="5609" spans="1:2" x14ac:dyDescent="0.2">
      <c r="A5609">
        <v>970255</v>
      </c>
      <c r="B5609" t="s">
        <v>64747</v>
      </c>
    </row>
    <row r="5610" spans="1:2" x14ac:dyDescent="0.2">
      <c r="A5610" t="s">
        <v>65049</v>
      </c>
      <c r="B5610" t="s">
        <v>64747</v>
      </c>
    </row>
    <row r="5611" spans="1:2" x14ac:dyDescent="0.2">
      <c r="A5611">
        <v>844379</v>
      </c>
      <c r="B5611" t="s">
        <v>64747</v>
      </c>
    </row>
    <row r="5612" spans="1:2" x14ac:dyDescent="0.2">
      <c r="A5612">
        <v>873394</v>
      </c>
      <c r="B5612" t="s">
        <v>64747</v>
      </c>
    </row>
    <row r="5613" spans="1:2" x14ac:dyDescent="0.2">
      <c r="A5613">
        <v>880266</v>
      </c>
      <c r="B5613" t="s">
        <v>64747</v>
      </c>
    </row>
    <row r="5614" spans="1:2" x14ac:dyDescent="0.2">
      <c r="A5614">
        <v>893837</v>
      </c>
      <c r="B5614" t="s">
        <v>64747</v>
      </c>
    </row>
    <row r="5615" spans="1:2" x14ac:dyDescent="0.2">
      <c r="A5615">
        <v>894204</v>
      </c>
      <c r="B5615" t="s">
        <v>64747</v>
      </c>
    </row>
    <row r="5616" spans="1:2" x14ac:dyDescent="0.2">
      <c r="A5616">
        <v>933751</v>
      </c>
      <c r="B5616" t="s">
        <v>64747</v>
      </c>
    </row>
    <row r="5617" spans="1:2" x14ac:dyDescent="0.2">
      <c r="A5617">
        <v>943221</v>
      </c>
      <c r="B5617" t="s">
        <v>64747</v>
      </c>
    </row>
    <row r="5618" spans="1:2" x14ac:dyDescent="0.2">
      <c r="A5618">
        <v>990036</v>
      </c>
      <c r="B5618" t="s">
        <v>64747</v>
      </c>
    </row>
    <row r="5619" spans="1:2" x14ac:dyDescent="0.2">
      <c r="A5619">
        <v>803332</v>
      </c>
      <c r="B5619" t="s">
        <v>64747</v>
      </c>
    </row>
    <row r="5620" spans="1:2" x14ac:dyDescent="0.2">
      <c r="A5620">
        <v>813042</v>
      </c>
      <c r="B5620" t="s">
        <v>64747</v>
      </c>
    </row>
    <row r="5621" spans="1:2" x14ac:dyDescent="0.2">
      <c r="A5621">
        <v>824174</v>
      </c>
      <c r="B5621" t="s">
        <v>64747</v>
      </c>
    </row>
    <row r="5622" spans="1:2" x14ac:dyDescent="0.2">
      <c r="A5622">
        <v>830964</v>
      </c>
      <c r="B5622" t="s">
        <v>64747</v>
      </c>
    </row>
    <row r="5623" spans="1:2" x14ac:dyDescent="0.2">
      <c r="A5623">
        <v>864583</v>
      </c>
      <c r="B5623" t="s">
        <v>64747</v>
      </c>
    </row>
    <row r="5624" spans="1:2" x14ac:dyDescent="0.2">
      <c r="A5624">
        <v>874214</v>
      </c>
      <c r="B5624" t="s">
        <v>64747</v>
      </c>
    </row>
    <row r="5625" spans="1:2" x14ac:dyDescent="0.2">
      <c r="A5625">
        <v>874655</v>
      </c>
      <c r="B5625" t="s">
        <v>64747</v>
      </c>
    </row>
    <row r="5626" spans="1:2" x14ac:dyDescent="0.2">
      <c r="A5626">
        <v>893089</v>
      </c>
      <c r="B5626" t="s">
        <v>64747</v>
      </c>
    </row>
    <row r="5627" spans="1:2" x14ac:dyDescent="0.2">
      <c r="A5627">
        <v>913667</v>
      </c>
      <c r="B5627" t="s">
        <v>64747</v>
      </c>
    </row>
    <row r="5628" spans="1:2" x14ac:dyDescent="0.2">
      <c r="A5628">
        <v>913771</v>
      </c>
      <c r="B5628" t="s">
        <v>64747</v>
      </c>
    </row>
    <row r="5629" spans="1:2" x14ac:dyDescent="0.2">
      <c r="A5629" t="s">
        <v>65050</v>
      </c>
      <c r="B5629" t="s">
        <v>64747</v>
      </c>
    </row>
    <row r="5630" spans="1:2" x14ac:dyDescent="0.2">
      <c r="A5630">
        <v>960446</v>
      </c>
      <c r="B5630" t="s">
        <v>64747</v>
      </c>
    </row>
    <row r="5631" spans="1:2" x14ac:dyDescent="0.2">
      <c r="A5631">
        <v>672138</v>
      </c>
      <c r="B5631" t="s">
        <v>64747</v>
      </c>
    </row>
    <row r="5632" spans="1:2" x14ac:dyDescent="0.2">
      <c r="A5632">
        <v>904492</v>
      </c>
      <c r="B5632" t="s">
        <v>64747</v>
      </c>
    </row>
    <row r="5633" spans="1:2" x14ac:dyDescent="0.2">
      <c r="A5633">
        <v>934794</v>
      </c>
      <c r="B5633" t="s">
        <v>64747</v>
      </c>
    </row>
    <row r="5634" spans="1:2" x14ac:dyDescent="0.2">
      <c r="A5634">
        <v>951319</v>
      </c>
      <c r="B5634" t="s">
        <v>64747</v>
      </c>
    </row>
    <row r="5635" spans="1:2" x14ac:dyDescent="0.2">
      <c r="A5635">
        <v>813204</v>
      </c>
      <c r="B5635" t="s">
        <v>64747</v>
      </c>
    </row>
    <row r="5636" spans="1:2" x14ac:dyDescent="0.2">
      <c r="A5636">
        <v>823488</v>
      </c>
      <c r="B5636" t="s">
        <v>64747</v>
      </c>
    </row>
    <row r="5637" spans="1:2" x14ac:dyDescent="0.2">
      <c r="A5637">
        <v>893451</v>
      </c>
      <c r="B5637" t="s">
        <v>64747</v>
      </c>
    </row>
    <row r="5638" spans="1:2" x14ac:dyDescent="0.2">
      <c r="A5638">
        <v>941115</v>
      </c>
      <c r="B5638" t="s">
        <v>64747</v>
      </c>
    </row>
    <row r="5639" spans="1:2" x14ac:dyDescent="0.2">
      <c r="A5639">
        <v>328797</v>
      </c>
      <c r="B5639" t="s">
        <v>64747</v>
      </c>
    </row>
    <row r="5640" spans="1:2" x14ac:dyDescent="0.2">
      <c r="A5640">
        <v>840753</v>
      </c>
      <c r="B5640" t="s">
        <v>64747</v>
      </c>
    </row>
    <row r="5641" spans="1:2" x14ac:dyDescent="0.2">
      <c r="A5641" t="s">
        <v>65007</v>
      </c>
      <c r="B5641" t="s">
        <v>64747</v>
      </c>
    </row>
    <row r="5642" spans="1:2" x14ac:dyDescent="0.2">
      <c r="A5642">
        <v>914255</v>
      </c>
      <c r="B5642" t="s">
        <v>64747</v>
      </c>
    </row>
    <row r="5643" spans="1:2" x14ac:dyDescent="0.2">
      <c r="A5643">
        <v>934977</v>
      </c>
      <c r="B5643" t="s">
        <v>64747</v>
      </c>
    </row>
    <row r="5644" spans="1:2" x14ac:dyDescent="0.2">
      <c r="A5644">
        <v>943414</v>
      </c>
      <c r="B5644" t="s">
        <v>64747</v>
      </c>
    </row>
    <row r="5645" spans="1:2" x14ac:dyDescent="0.2">
      <c r="A5645">
        <v>854601</v>
      </c>
      <c r="B5645" t="s">
        <v>64747</v>
      </c>
    </row>
    <row r="5646" spans="1:2" x14ac:dyDescent="0.2">
      <c r="A5646">
        <v>865486</v>
      </c>
      <c r="B5646" t="s">
        <v>64747</v>
      </c>
    </row>
    <row r="5647" spans="1:2" x14ac:dyDescent="0.2">
      <c r="A5647">
        <v>870831</v>
      </c>
      <c r="B5647" t="s">
        <v>64747</v>
      </c>
    </row>
    <row r="5648" spans="1:2" x14ac:dyDescent="0.2">
      <c r="A5648">
        <v>881406</v>
      </c>
      <c r="B5648" t="s">
        <v>64747</v>
      </c>
    </row>
    <row r="5649" spans="1:2" x14ac:dyDescent="0.2">
      <c r="A5649">
        <v>671971</v>
      </c>
      <c r="B5649" t="s">
        <v>64747</v>
      </c>
    </row>
    <row r="5650" spans="1:2" x14ac:dyDescent="0.2">
      <c r="A5650">
        <v>674492</v>
      </c>
      <c r="B5650" t="s">
        <v>64747</v>
      </c>
    </row>
    <row r="5651" spans="1:2" x14ac:dyDescent="0.2">
      <c r="A5651">
        <v>803559</v>
      </c>
      <c r="B5651" t="s">
        <v>64747</v>
      </c>
    </row>
    <row r="5652" spans="1:2" x14ac:dyDescent="0.2">
      <c r="A5652">
        <v>871696</v>
      </c>
      <c r="B5652" t="s">
        <v>64747</v>
      </c>
    </row>
    <row r="5653" spans="1:2" x14ac:dyDescent="0.2">
      <c r="A5653">
        <v>903566</v>
      </c>
      <c r="B5653" t="s">
        <v>64747</v>
      </c>
    </row>
    <row r="5654" spans="1:2" x14ac:dyDescent="0.2">
      <c r="A5654">
        <v>904994</v>
      </c>
      <c r="B5654" t="s">
        <v>64747</v>
      </c>
    </row>
    <row r="5655" spans="1:2" x14ac:dyDescent="0.2">
      <c r="A5655">
        <v>924448</v>
      </c>
      <c r="B5655" t="s">
        <v>64747</v>
      </c>
    </row>
    <row r="5656" spans="1:2" x14ac:dyDescent="0.2">
      <c r="A5656">
        <v>933325</v>
      </c>
      <c r="B5656" t="s">
        <v>64747</v>
      </c>
    </row>
    <row r="5657" spans="1:2" x14ac:dyDescent="0.2">
      <c r="A5657">
        <v>933893</v>
      </c>
      <c r="B5657" t="s">
        <v>64747</v>
      </c>
    </row>
    <row r="5658" spans="1:2" x14ac:dyDescent="0.2">
      <c r="A5658">
        <v>934879</v>
      </c>
      <c r="B5658" t="s">
        <v>64747</v>
      </c>
    </row>
    <row r="5659" spans="1:2" x14ac:dyDescent="0.2">
      <c r="A5659">
        <v>667933</v>
      </c>
      <c r="B5659" t="s">
        <v>64747</v>
      </c>
    </row>
    <row r="5660" spans="1:2" x14ac:dyDescent="0.2">
      <c r="A5660">
        <v>934729</v>
      </c>
      <c r="B5660" t="s">
        <v>64747</v>
      </c>
    </row>
    <row r="5661" spans="1:2" x14ac:dyDescent="0.2">
      <c r="A5661">
        <v>935000</v>
      </c>
      <c r="B5661" t="s">
        <v>64747</v>
      </c>
    </row>
    <row r="5662" spans="1:2" x14ac:dyDescent="0.2">
      <c r="A5662">
        <v>668774</v>
      </c>
      <c r="B5662" t="s">
        <v>64747</v>
      </c>
    </row>
    <row r="5663" spans="1:2" x14ac:dyDescent="0.2">
      <c r="A5663">
        <v>674648</v>
      </c>
      <c r="B5663" t="s">
        <v>64747</v>
      </c>
    </row>
    <row r="5664" spans="1:2" x14ac:dyDescent="0.2">
      <c r="A5664">
        <v>674649</v>
      </c>
      <c r="B5664" t="s">
        <v>64747</v>
      </c>
    </row>
    <row r="5665" spans="1:2" x14ac:dyDescent="0.2">
      <c r="A5665">
        <v>674650</v>
      </c>
      <c r="B5665" t="s">
        <v>64747</v>
      </c>
    </row>
    <row r="5666" spans="1:2" x14ac:dyDescent="0.2">
      <c r="A5666">
        <v>904164</v>
      </c>
      <c r="B5666" t="s">
        <v>64747</v>
      </c>
    </row>
    <row r="5667" spans="1:2" x14ac:dyDescent="0.2">
      <c r="A5667">
        <v>913942</v>
      </c>
      <c r="B5667" t="s">
        <v>64747</v>
      </c>
    </row>
    <row r="5668" spans="1:2" x14ac:dyDescent="0.2">
      <c r="A5668">
        <v>674283</v>
      </c>
      <c r="B5668" t="s">
        <v>64747</v>
      </c>
    </row>
    <row r="5669" spans="1:2" x14ac:dyDescent="0.2">
      <c r="A5669" t="s">
        <v>65051</v>
      </c>
      <c r="B5669" t="s">
        <v>64747</v>
      </c>
    </row>
    <row r="5670" spans="1:2" x14ac:dyDescent="0.2">
      <c r="A5670" t="s">
        <v>65027</v>
      </c>
      <c r="B5670" t="s">
        <v>64747</v>
      </c>
    </row>
    <row r="5671" spans="1:2" x14ac:dyDescent="0.2">
      <c r="A5671" t="s">
        <v>65052</v>
      </c>
      <c r="B5671" t="s">
        <v>64747</v>
      </c>
    </row>
    <row r="5672" spans="1:2" x14ac:dyDescent="0.2">
      <c r="A5672" t="s">
        <v>65053</v>
      </c>
      <c r="B5672" t="s">
        <v>64747</v>
      </c>
    </row>
    <row r="5673" spans="1:2" x14ac:dyDescent="0.2">
      <c r="A5673">
        <v>814288</v>
      </c>
      <c r="B5673" t="s">
        <v>64747</v>
      </c>
    </row>
    <row r="5674" spans="1:2" x14ac:dyDescent="0.2">
      <c r="A5674" t="s">
        <v>65054</v>
      </c>
      <c r="B5674" t="s">
        <v>64747</v>
      </c>
    </row>
    <row r="5675" spans="1:2" x14ac:dyDescent="0.2">
      <c r="A5675">
        <v>833638</v>
      </c>
      <c r="B5675" t="s">
        <v>64747</v>
      </c>
    </row>
    <row r="5676" spans="1:2" x14ac:dyDescent="0.2">
      <c r="A5676">
        <v>833741</v>
      </c>
      <c r="B5676" t="s">
        <v>64747</v>
      </c>
    </row>
    <row r="5677" spans="1:2" x14ac:dyDescent="0.2">
      <c r="A5677" t="s">
        <v>65055</v>
      </c>
      <c r="B5677" t="s">
        <v>64747</v>
      </c>
    </row>
    <row r="5678" spans="1:2" x14ac:dyDescent="0.2">
      <c r="A5678">
        <v>911395</v>
      </c>
      <c r="B5678" t="s">
        <v>64747</v>
      </c>
    </row>
    <row r="5679" spans="1:2" x14ac:dyDescent="0.2">
      <c r="A5679">
        <v>981164</v>
      </c>
      <c r="B5679" t="s">
        <v>64747</v>
      </c>
    </row>
    <row r="5680" spans="1:2" x14ac:dyDescent="0.2">
      <c r="A5680">
        <v>2056469</v>
      </c>
      <c r="B5680" t="s">
        <v>64747</v>
      </c>
    </row>
    <row r="5681" spans="1:2" x14ac:dyDescent="0.2">
      <c r="A5681">
        <v>672050</v>
      </c>
      <c r="B5681" t="s">
        <v>64747</v>
      </c>
    </row>
    <row r="5682" spans="1:2" x14ac:dyDescent="0.2">
      <c r="A5682" t="s">
        <v>65056</v>
      </c>
      <c r="B5682" t="s">
        <v>64747</v>
      </c>
    </row>
    <row r="5683" spans="1:2" x14ac:dyDescent="0.2">
      <c r="A5683">
        <v>864165</v>
      </c>
      <c r="B5683" t="s">
        <v>64747</v>
      </c>
    </row>
    <row r="5684" spans="1:2" x14ac:dyDescent="0.2">
      <c r="A5684">
        <v>865076</v>
      </c>
      <c r="B5684" t="s">
        <v>64747</v>
      </c>
    </row>
    <row r="5685" spans="1:2" x14ac:dyDescent="0.2">
      <c r="A5685">
        <v>870832</v>
      </c>
      <c r="B5685" t="s">
        <v>64747</v>
      </c>
    </row>
    <row r="5686" spans="1:2" x14ac:dyDescent="0.2">
      <c r="A5686">
        <v>874015</v>
      </c>
      <c r="B5686" t="s">
        <v>64747</v>
      </c>
    </row>
    <row r="5687" spans="1:2" x14ac:dyDescent="0.2">
      <c r="A5687">
        <v>883496</v>
      </c>
      <c r="B5687" t="s">
        <v>64747</v>
      </c>
    </row>
    <row r="5688" spans="1:2" x14ac:dyDescent="0.2">
      <c r="A5688">
        <v>883545</v>
      </c>
      <c r="B5688" t="s">
        <v>64747</v>
      </c>
    </row>
    <row r="5689" spans="1:2" x14ac:dyDescent="0.2">
      <c r="A5689">
        <v>894144</v>
      </c>
      <c r="B5689" t="s">
        <v>64747</v>
      </c>
    </row>
    <row r="5690" spans="1:2" x14ac:dyDescent="0.2">
      <c r="A5690">
        <v>913890</v>
      </c>
      <c r="B5690" t="s">
        <v>64747</v>
      </c>
    </row>
    <row r="5691" spans="1:2" x14ac:dyDescent="0.2">
      <c r="A5691">
        <v>914802</v>
      </c>
      <c r="B5691" t="s">
        <v>64747</v>
      </c>
    </row>
    <row r="5692" spans="1:2" x14ac:dyDescent="0.2">
      <c r="A5692">
        <v>920299</v>
      </c>
      <c r="B5692" t="s">
        <v>64747</v>
      </c>
    </row>
    <row r="5693" spans="1:2" x14ac:dyDescent="0.2">
      <c r="A5693">
        <v>934023</v>
      </c>
      <c r="B5693" t="s">
        <v>64747</v>
      </c>
    </row>
    <row r="5694" spans="1:2" x14ac:dyDescent="0.2">
      <c r="A5694">
        <v>934372</v>
      </c>
      <c r="B5694" t="s">
        <v>64747</v>
      </c>
    </row>
    <row r="5695" spans="1:2" x14ac:dyDescent="0.2">
      <c r="A5695">
        <v>940912</v>
      </c>
      <c r="B5695" t="s">
        <v>64747</v>
      </c>
    </row>
    <row r="5696" spans="1:2" x14ac:dyDescent="0.2">
      <c r="A5696">
        <v>941151</v>
      </c>
      <c r="B5696" t="s">
        <v>64747</v>
      </c>
    </row>
    <row r="5697" spans="1:2" x14ac:dyDescent="0.2">
      <c r="A5697" t="s">
        <v>65057</v>
      </c>
      <c r="B5697" t="s">
        <v>64747</v>
      </c>
    </row>
    <row r="5698" spans="1:2" x14ac:dyDescent="0.2">
      <c r="A5698" t="s">
        <v>65058</v>
      </c>
      <c r="B5698" t="s">
        <v>64747</v>
      </c>
    </row>
    <row r="5699" spans="1:2" x14ac:dyDescent="0.2">
      <c r="A5699" t="s">
        <v>65059</v>
      </c>
      <c r="B5699" t="s">
        <v>64747</v>
      </c>
    </row>
    <row r="5700" spans="1:2" x14ac:dyDescent="0.2">
      <c r="A5700">
        <v>833592</v>
      </c>
      <c r="B5700" t="s">
        <v>64747</v>
      </c>
    </row>
    <row r="5701" spans="1:2" x14ac:dyDescent="0.2">
      <c r="A5701">
        <v>834035</v>
      </c>
      <c r="B5701" t="s">
        <v>64747</v>
      </c>
    </row>
    <row r="5702" spans="1:2" x14ac:dyDescent="0.2">
      <c r="A5702">
        <v>834209</v>
      </c>
      <c r="B5702" t="s">
        <v>64747</v>
      </c>
    </row>
    <row r="5703" spans="1:2" x14ac:dyDescent="0.2">
      <c r="A5703">
        <v>894550</v>
      </c>
      <c r="B5703" t="s">
        <v>64747</v>
      </c>
    </row>
    <row r="5704" spans="1:2" x14ac:dyDescent="0.2">
      <c r="A5704">
        <v>914486</v>
      </c>
      <c r="B5704" t="s">
        <v>64747</v>
      </c>
    </row>
    <row r="5705" spans="1:2" x14ac:dyDescent="0.2">
      <c r="A5705">
        <v>950788</v>
      </c>
      <c r="B5705" t="s">
        <v>64747</v>
      </c>
    </row>
    <row r="5706" spans="1:2" x14ac:dyDescent="0.2">
      <c r="A5706" t="s">
        <v>65060</v>
      </c>
      <c r="B5706" t="s">
        <v>64747</v>
      </c>
    </row>
    <row r="5707" spans="1:2" x14ac:dyDescent="0.2">
      <c r="A5707">
        <v>674653</v>
      </c>
      <c r="B5707" t="s">
        <v>64747</v>
      </c>
    </row>
    <row r="5708" spans="1:2" x14ac:dyDescent="0.2">
      <c r="A5708">
        <v>674654</v>
      </c>
      <c r="B5708" t="s">
        <v>64747</v>
      </c>
    </row>
    <row r="5709" spans="1:2" x14ac:dyDescent="0.2">
      <c r="A5709">
        <v>853216</v>
      </c>
      <c r="B5709" t="s">
        <v>64747</v>
      </c>
    </row>
    <row r="5710" spans="1:2" x14ac:dyDescent="0.2">
      <c r="A5710">
        <v>890504</v>
      </c>
      <c r="B5710" t="s">
        <v>64747</v>
      </c>
    </row>
    <row r="5711" spans="1:2" x14ac:dyDescent="0.2">
      <c r="A5711">
        <v>891027</v>
      </c>
      <c r="B5711" t="s">
        <v>64747</v>
      </c>
    </row>
    <row r="5712" spans="1:2" x14ac:dyDescent="0.2">
      <c r="A5712">
        <v>893342</v>
      </c>
      <c r="B5712" t="s">
        <v>64747</v>
      </c>
    </row>
    <row r="5713" spans="1:2" x14ac:dyDescent="0.2">
      <c r="A5713">
        <v>980387</v>
      </c>
      <c r="B5713" t="s">
        <v>64747</v>
      </c>
    </row>
    <row r="5714" spans="1:2" x14ac:dyDescent="0.2">
      <c r="A5714">
        <v>990501</v>
      </c>
      <c r="B5714" t="s">
        <v>64747</v>
      </c>
    </row>
    <row r="5715" spans="1:2" x14ac:dyDescent="0.2">
      <c r="A5715">
        <v>674320</v>
      </c>
      <c r="B5715" t="s">
        <v>64747</v>
      </c>
    </row>
    <row r="5716" spans="1:2" x14ac:dyDescent="0.2">
      <c r="A5716">
        <v>894819</v>
      </c>
      <c r="B5716" t="s">
        <v>64747</v>
      </c>
    </row>
    <row r="5717" spans="1:2" x14ac:dyDescent="0.2">
      <c r="A5717" t="s">
        <v>65032</v>
      </c>
      <c r="B5717" t="s">
        <v>64747</v>
      </c>
    </row>
    <row r="5718" spans="1:2" x14ac:dyDescent="0.2">
      <c r="A5718">
        <v>990817</v>
      </c>
      <c r="B5718" t="s">
        <v>64747</v>
      </c>
    </row>
    <row r="5719" spans="1:2" x14ac:dyDescent="0.2">
      <c r="A5719">
        <v>990856</v>
      </c>
      <c r="B5719" t="s">
        <v>64747</v>
      </c>
    </row>
    <row r="5720" spans="1:2" x14ac:dyDescent="0.2">
      <c r="A5720">
        <v>824438</v>
      </c>
      <c r="B5720" t="s">
        <v>64747</v>
      </c>
    </row>
    <row r="5721" spans="1:2" x14ac:dyDescent="0.2">
      <c r="A5721">
        <v>871524</v>
      </c>
      <c r="B5721" t="s">
        <v>64747</v>
      </c>
    </row>
    <row r="5722" spans="1:2" x14ac:dyDescent="0.2">
      <c r="A5722">
        <v>893721</v>
      </c>
      <c r="B5722" t="s">
        <v>64747</v>
      </c>
    </row>
    <row r="5723" spans="1:2" x14ac:dyDescent="0.2">
      <c r="A5723">
        <v>920120</v>
      </c>
      <c r="B5723" t="s">
        <v>64747</v>
      </c>
    </row>
    <row r="5724" spans="1:2" x14ac:dyDescent="0.2">
      <c r="A5724">
        <v>933248</v>
      </c>
      <c r="B5724" t="s">
        <v>64747</v>
      </c>
    </row>
    <row r="5725" spans="1:2" x14ac:dyDescent="0.2">
      <c r="A5725">
        <v>871248</v>
      </c>
      <c r="B5725" t="s">
        <v>64747</v>
      </c>
    </row>
    <row r="5726" spans="1:2" x14ac:dyDescent="0.2">
      <c r="A5726" t="s">
        <v>65061</v>
      </c>
      <c r="B5726" t="s">
        <v>64747</v>
      </c>
    </row>
    <row r="5727" spans="1:2" x14ac:dyDescent="0.2">
      <c r="A5727">
        <v>921419</v>
      </c>
      <c r="B5727" t="s">
        <v>64747</v>
      </c>
    </row>
    <row r="5728" spans="1:2" x14ac:dyDescent="0.2">
      <c r="A5728">
        <v>933487</v>
      </c>
      <c r="B5728" t="s">
        <v>64747</v>
      </c>
    </row>
    <row r="5729" spans="1:2" x14ac:dyDescent="0.2">
      <c r="A5729">
        <v>934382</v>
      </c>
      <c r="B5729" t="s">
        <v>64747</v>
      </c>
    </row>
    <row r="5730" spans="1:2" x14ac:dyDescent="0.2">
      <c r="A5730">
        <v>672839</v>
      </c>
      <c r="B5730" t="s">
        <v>64747</v>
      </c>
    </row>
    <row r="5731" spans="1:2" x14ac:dyDescent="0.2">
      <c r="A5731">
        <v>672841</v>
      </c>
      <c r="B5731" t="s">
        <v>64747</v>
      </c>
    </row>
    <row r="5732" spans="1:2" x14ac:dyDescent="0.2">
      <c r="A5732">
        <v>853505</v>
      </c>
      <c r="B5732" t="s">
        <v>64747</v>
      </c>
    </row>
    <row r="5733" spans="1:2" x14ac:dyDescent="0.2">
      <c r="A5733">
        <v>870504</v>
      </c>
      <c r="B5733" t="s">
        <v>64747</v>
      </c>
    </row>
    <row r="5734" spans="1:2" x14ac:dyDescent="0.2">
      <c r="A5734">
        <v>880262</v>
      </c>
      <c r="B5734" t="s">
        <v>64747</v>
      </c>
    </row>
    <row r="5735" spans="1:2" x14ac:dyDescent="0.2">
      <c r="A5735">
        <v>924005</v>
      </c>
      <c r="B5735" t="s">
        <v>64747</v>
      </c>
    </row>
    <row r="5736" spans="1:2" x14ac:dyDescent="0.2">
      <c r="A5736">
        <v>934836</v>
      </c>
      <c r="B5736" t="s">
        <v>64747</v>
      </c>
    </row>
    <row r="5737" spans="1:2" x14ac:dyDescent="0.2">
      <c r="A5737">
        <v>673211</v>
      </c>
      <c r="B5737" t="s">
        <v>64747</v>
      </c>
    </row>
    <row r="5738" spans="1:2" x14ac:dyDescent="0.2">
      <c r="A5738">
        <v>824390</v>
      </c>
      <c r="B5738" t="s">
        <v>64747</v>
      </c>
    </row>
    <row r="5739" spans="1:2" x14ac:dyDescent="0.2">
      <c r="A5739">
        <v>840754</v>
      </c>
      <c r="B5739" t="s">
        <v>64747</v>
      </c>
    </row>
    <row r="5740" spans="1:2" x14ac:dyDescent="0.2">
      <c r="A5740">
        <v>884088</v>
      </c>
      <c r="B5740" t="s">
        <v>64747</v>
      </c>
    </row>
    <row r="5741" spans="1:2" x14ac:dyDescent="0.2">
      <c r="A5741">
        <v>810604</v>
      </c>
      <c r="B5741" t="s">
        <v>64747</v>
      </c>
    </row>
    <row r="5742" spans="1:2" x14ac:dyDescent="0.2">
      <c r="A5742">
        <v>851254</v>
      </c>
      <c r="B5742" t="s">
        <v>64747</v>
      </c>
    </row>
    <row r="5743" spans="1:2" x14ac:dyDescent="0.2">
      <c r="A5743">
        <v>673023</v>
      </c>
      <c r="B5743" t="s">
        <v>64747</v>
      </c>
    </row>
    <row r="5744" spans="1:2" x14ac:dyDescent="0.2">
      <c r="A5744">
        <v>804163</v>
      </c>
      <c r="B5744" t="s">
        <v>64747</v>
      </c>
    </row>
    <row r="5745" spans="1:2" x14ac:dyDescent="0.2">
      <c r="A5745">
        <v>833390</v>
      </c>
      <c r="B5745" t="s">
        <v>64747</v>
      </c>
    </row>
    <row r="5746" spans="1:2" x14ac:dyDescent="0.2">
      <c r="A5746">
        <v>843408</v>
      </c>
      <c r="B5746" t="s">
        <v>64747</v>
      </c>
    </row>
    <row r="5747" spans="1:2" x14ac:dyDescent="0.2">
      <c r="A5747">
        <v>893462</v>
      </c>
      <c r="B5747" t="s">
        <v>64747</v>
      </c>
    </row>
    <row r="5748" spans="1:2" x14ac:dyDescent="0.2">
      <c r="A5748">
        <v>913170</v>
      </c>
      <c r="B5748" t="s">
        <v>64747</v>
      </c>
    </row>
    <row r="5749" spans="1:2" x14ac:dyDescent="0.2">
      <c r="A5749">
        <v>913405</v>
      </c>
      <c r="B5749" t="s">
        <v>64747</v>
      </c>
    </row>
    <row r="5750" spans="1:2" x14ac:dyDescent="0.2">
      <c r="A5750">
        <v>943073</v>
      </c>
      <c r="B5750" t="s">
        <v>64747</v>
      </c>
    </row>
    <row r="5751" spans="1:2" x14ac:dyDescent="0.2">
      <c r="A5751">
        <v>990684</v>
      </c>
      <c r="B5751" t="s">
        <v>64747</v>
      </c>
    </row>
    <row r="5752" spans="1:2" x14ac:dyDescent="0.2">
      <c r="A5752" t="s">
        <v>65062</v>
      </c>
      <c r="B5752" t="s">
        <v>64747</v>
      </c>
    </row>
    <row r="5753" spans="1:2" x14ac:dyDescent="0.2">
      <c r="A5753">
        <v>833614</v>
      </c>
      <c r="B5753" t="s">
        <v>64747</v>
      </c>
    </row>
    <row r="5754" spans="1:2" x14ac:dyDescent="0.2">
      <c r="A5754">
        <v>850652</v>
      </c>
      <c r="B5754" t="s">
        <v>64747</v>
      </c>
    </row>
    <row r="5755" spans="1:2" x14ac:dyDescent="0.2">
      <c r="A5755">
        <v>873060</v>
      </c>
      <c r="B5755" t="s">
        <v>64747</v>
      </c>
    </row>
    <row r="5756" spans="1:2" x14ac:dyDescent="0.2">
      <c r="A5756">
        <v>934125</v>
      </c>
      <c r="B5756" t="s">
        <v>64747</v>
      </c>
    </row>
    <row r="5757" spans="1:2" x14ac:dyDescent="0.2">
      <c r="A5757">
        <v>934365</v>
      </c>
      <c r="B5757" t="s">
        <v>64747</v>
      </c>
    </row>
    <row r="5758" spans="1:2" x14ac:dyDescent="0.2">
      <c r="A5758">
        <v>990401</v>
      </c>
      <c r="B5758" t="s">
        <v>64747</v>
      </c>
    </row>
    <row r="5759" spans="1:2" x14ac:dyDescent="0.2">
      <c r="A5759">
        <v>672139</v>
      </c>
      <c r="B5759" t="s">
        <v>64747</v>
      </c>
    </row>
    <row r="5760" spans="1:2" x14ac:dyDescent="0.2">
      <c r="A5760">
        <v>672337</v>
      </c>
      <c r="B5760" t="s">
        <v>64747</v>
      </c>
    </row>
    <row r="5761" spans="1:2" x14ac:dyDescent="0.2">
      <c r="A5761" t="s">
        <v>65047</v>
      </c>
      <c r="B5761" t="s">
        <v>64747</v>
      </c>
    </row>
    <row r="5762" spans="1:2" x14ac:dyDescent="0.2">
      <c r="A5762">
        <v>933237</v>
      </c>
      <c r="B5762" t="s">
        <v>64747</v>
      </c>
    </row>
    <row r="5763" spans="1:2" x14ac:dyDescent="0.2">
      <c r="A5763">
        <v>935179</v>
      </c>
      <c r="B5763" t="s">
        <v>64747</v>
      </c>
    </row>
    <row r="5764" spans="1:2" x14ac:dyDescent="0.2">
      <c r="A5764">
        <v>803985</v>
      </c>
      <c r="B5764" t="s">
        <v>64747</v>
      </c>
    </row>
    <row r="5765" spans="1:2" x14ac:dyDescent="0.2">
      <c r="A5765">
        <v>871208</v>
      </c>
      <c r="B5765" t="s">
        <v>64747</v>
      </c>
    </row>
    <row r="5766" spans="1:2" x14ac:dyDescent="0.2">
      <c r="A5766">
        <v>893254</v>
      </c>
      <c r="B5766" t="s">
        <v>64747</v>
      </c>
    </row>
    <row r="5767" spans="1:2" x14ac:dyDescent="0.2">
      <c r="A5767">
        <v>893469</v>
      </c>
      <c r="B5767" t="s">
        <v>64747</v>
      </c>
    </row>
    <row r="5768" spans="1:2" x14ac:dyDescent="0.2">
      <c r="A5768">
        <v>904131</v>
      </c>
      <c r="B5768" t="s">
        <v>64747</v>
      </c>
    </row>
    <row r="5769" spans="1:2" x14ac:dyDescent="0.2">
      <c r="A5769" t="s">
        <v>65035</v>
      </c>
      <c r="B5769" t="s">
        <v>64747</v>
      </c>
    </row>
    <row r="5770" spans="1:2" x14ac:dyDescent="0.2">
      <c r="A5770">
        <v>833331</v>
      </c>
      <c r="B5770" t="s">
        <v>64747</v>
      </c>
    </row>
    <row r="5771" spans="1:2" x14ac:dyDescent="0.2">
      <c r="A5771">
        <v>833460</v>
      </c>
      <c r="B5771" t="s">
        <v>64747</v>
      </c>
    </row>
    <row r="5772" spans="1:2" x14ac:dyDescent="0.2">
      <c r="A5772">
        <v>833490</v>
      </c>
      <c r="B5772" t="s">
        <v>64747</v>
      </c>
    </row>
    <row r="5773" spans="1:2" x14ac:dyDescent="0.2">
      <c r="A5773">
        <v>834391</v>
      </c>
      <c r="B5773" t="s">
        <v>64747</v>
      </c>
    </row>
    <row r="5774" spans="1:2" x14ac:dyDescent="0.2">
      <c r="A5774">
        <v>871057</v>
      </c>
      <c r="B5774" t="s">
        <v>64747</v>
      </c>
    </row>
    <row r="5775" spans="1:2" x14ac:dyDescent="0.2">
      <c r="A5775">
        <v>871521</v>
      </c>
      <c r="B5775" t="s">
        <v>64747</v>
      </c>
    </row>
    <row r="5776" spans="1:2" x14ac:dyDescent="0.2">
      <c r="A5776" t="s">
        <v>65046</v>
      </c>
      <c r="B5776" t="s">
        <v>64747</v>
      </c>
    </row>
    <row r="5777" spans="1:2" x14ac:dyDescent="0.2">
      <c r="A5777">
        <v>641445</v>
      </c>
      <c r="B5777" t="s">
        <v>64747</v>
      </c>
    </row>
    <row r="5778" spans="1:2" x14ac:dyDescent="0.2">
      <c r="A5778">
        <v>813947</v>
      </c>
      <c r="B5778" t="s">
        <v>64747</v>
      </c>
    </row>
    <row r="5779" spans="1:2" x14ac:dyDescent="0.2">
      <c r="A5779">
        <v>831321</v>
      </c>
      <c r="B5779" t="s">
        <v>64747</v>
      </c>
    </row>
    <row r="5780" spans="1:2" x14ac:dyDescent="0.2">
      <c r="A5780">
        <v>834468</v>
      </c>
      <c r="B5780" t="s">
        <v>64747</v>
      </c>
    </row>
    <row r="5781" spans="1:2" x14ac:dyDescent="0.2">
      <c r="A5781">
        <v>843000</v>
      </c>
      <c r="B5781" t="s">
        <v>64747</v>
      </c>
    </row>
    <row r="5782" spans="1:2" x14ac:dyDescent="0.2">
      <c r="A5782">
        <v>843707</v>
      </c>
      <c r="B5782" t="s">
        <v>64747</v>
      </c>
    </row>
    <row r="5783" spans="1:2" x14ac:dyDescent="0.2">
      <c r="A5783">
        <v>890719</v>
      </c>
      <c r="B5783" t="s">
        <v>64747</v>
      </c>
    </row>
    <row r="5784" spans="1:2" x14ac:dyDescent="0.2">
      <c r="A5784">
        <v>913277</v>
      </c>
      <c r="B5784" t="s">
        <v>64747</v>
      </c>
    </row>
    <row r="5785" spans="1:2" x14ac:dyDescent="0.2">
      <c r="A5785">
        <v>913739</v>
      </c>
      <c r="B5785" t="s">
        <v>64747</v>
      </c>
    </row>
    <row r="5786" spans="1:2" x14ac:dyDescent="0.2">
      <c r="A5786">
        <v>914412</v>
      </c>
      <c r="B5786" t="s">
        <v>64747</v>
      </c>
    </row>
    <row r="5787" spans="1:2" x14ac:dyDescent="0.2">
      <c r="A5787">
        <v>923039</v>
      </c>
      <c r="B5787" t="s">
        <v>64747</v>
      </c>
    </row>
    <row r="5788" spans="1:2" x14ac:dyDescent="0.2">
      <c r="A5788">
        <v>924130</v>
      </c>
      <c r="B5788" t="s">
        <v>64747</v>
      </c>
    </row>
    <row r="5789" spans="1:2" x14ac:dyDescent="0.2">
      <c r="A5789">
        <v>943358</v>
      </c>
      <c r="B5789" t="s">
        <v>64747</v>
      </c>
    </row>
    <row r="5790" spans="1:2" x14ac:dyDescent="0.2">
      <c r="A5790">
        <v>980204</v>
      </c>
      <c r="B5790" t="s">
        <v>64747</v>
      </c>
    </row>
    <row r="5791" spans="1:2" x14ac:dyDescent="0.2">
      <c r="A5791">
        <v>2052149</v>
      </c>
      <c r="B5791" t="s">
        <v>64747</v>
      </c>
    </row>
    <row r="5792" spans="1:2" x14ac:dyDescent="0.2">
      <c r="A5792" t="s">
        <v>65063</v>
      </c>
      <c r="B5792" t="s">
        <v>64747</v>
      </c>
    </row>
    <row r="5793" spans="1:2" x14ac:dyDescent="0.2">
      <c r="A5793">
        <v>811052</v>
      </c>
      <c r="B5793" t="s">
        <v>64747</v>
      </c>
    </row>
    <row r="5794" spans="1:2" x14ac:dyDescent="0.2">
      <c r="A5794">
        <v>890828</v>
      </c>
      <c r="B5794" t="s">
        <v>64747</v>
      </c>
    </row>
    <row r="5795" spans="1:2" x14ac:dyDescent="0.2">
      <c r="A5795">
        <v>894394</v>
      </c>
      <c r="B5795" t="s">
        <v>64747</v>
      </c>
    </row>
    <row r="5796" spans="1:2" x14ac:dyDescent="0.2">
      <c r="A5796">
        <v>933084</v>
      </c>
      <c r="B5796" t="s">
        <v>64747</v>
      </c>
    </row>
    <row r="5797" spans="1:2" x14ac:dyDescent="0.2">
      <c r="A5797">
        <v>934061</v>
      </c>
      <c r="B5797" t="s">
        <v>64747</v>
      </c>
    </row>
    <row r="5798" spans="1:2" x14ac:dyDescent="0.2">
      <c r="A5798">
        <v>934469</v>
      </c>
      <c r="B5798" t="s">
        <v>64747</v>
      </c>
    </row>
    <row r="5799" spans="1:2" x14ac:dyDescent="0.2">
      <c r="A5799">
        <v>943161</v>
      </c>
      <c r="B5799" t="s">
        <v>64747</v>
      </c>
    </row>
    <row r="5800" spans="1:2" x14ac:dyDescent="0.2">
      <c r="A5800">
        <v>990051</v>
      </c>
      <c r="B5800" t="s">
        <v>64747</v>
      </c>
    </row>
    <row r="5801" spans="1:2" x14ac:dyDescent="0.2">
      <c r="A5801">
        <v>833451</v>
      </c>
      <c r="B5801" t="s">
        <v>64747</v>
      </c>
    </row>
    <row r="5802" spans="1:2" x14ac:dyDescent="0.2">
      <c r="A5802" t="s">
        <v>65064</v>
      </c>
      <c r="B5802" t="s">
        <v>64747</v>
      </c>
    </row>
    <row r="5803" spans="1:2" x14ac:dyDescent="0.2">
      <c r="A5803">
        <v>930309</v>
      </c>
      <c r="B5803" t="s">
        <v>64747</v>
      </c>
    </row>
    <row r="5804" spans="1:2" x14ac:dyDescent="0.2">
      <c r="A5804">
        <v>943026</v>
      </c>
      <c r="B5804" t="s">
        <v>64747</v>
      </c>
    </row>
    <row r="5805" spans="1:2" x14ac:dyDescent="0.2">
      <c r="A5805">
        <v>911448</v>
      </c>
      <c r="B5805" t="s">
        <v>64747</v>
      </c>
    </row>
    <row r="5806" spans="1:2" x14ac:dyDescent="0.2">
      <c r="A5806">
        <v>934787</v>
      </c>
      <c r="B5806" t="s">
        <v>64747</v>
      </c>
    </row>
    <row r="5807" spans="1:2" x14ac:dyDescent="0.2">
      <c r="A5807">
        <v>813073</v>
      </c>
      <c r="B5807" t="s">
        <v>64747</v>
      </c>
    </row>
    <row r="5808" spans="1:2" x14ac:dyDescent="0.2">
      <c r="A5808">
        <v>870752</v>
      </c>
      <c r="B5808" t="s">
        <v>64747</v>
      </c>
    </row>
    <row r="5809" spans="1:2" x14ac:dyDescent="0.2">
      <c r="A5809">
        <v>883373</v>
      </c>
      <c r="B5809" t="s">
        <v>64747</v>
      </c>
    </row>
    <row r="5810" spans="1:2" x14ac:dyDescent="0.2">
      <c r="A5810">
        <v>943155</v>
      </c>
      <c r="B5810" t="s">
        <v>64747</v>
      </c>
    </row>
    <row r="5811" spans="1:2" x14ac:dyDescent="0.2">
      <c r="A5811">
        <v>980359</v>
      </c>
      <c r="B5811" t="s">
        <v>64747</v>
      </c>
    </row>
    <row r="5812" spans="1:2" x14ac:dyDescent="0.2">
      <c r="A5812">
        <v>900476</v>
      </c>
      <c r="B5812" t="s">
        <v>64747</v>
      </c>
    </row>
    <row r="5813" spans="1:2" x14ac:dyDescent="0.2">
      <c r="A5813">
        <v>335231</v>
      </c>
      <c r="B5813" t="s">
        <v>64747</v>
      </c>
    </row>
    <row r="5814" spans="1:2" x14ac:dyDescent="0.2">
      <c r="A5814">
        <v>853083</v>
      </c>
      <c r="B5814" t="s">
        <v>64747</v>
      </c>
    </row>
    <row r="5815" spans="1:2" x14ac:dyDescent="0.2">
      <c r="A5815">
        <v>865324</v>
      </c>
      <c r="B5815" t="s">
        <v>64747</v>
      </c>
    </row>
    <row r="5816" spans="1:2" x14ac:dyDescent="0.2">
      <c r="A5816">
        <v>900890</v>
      </c>
      <c r="B5816" t="s">
        <v>64747</v>
      </c>
    </row>
    <row r="5817" spans="1:2" x14ac:dyDescent="0.2">
      <c r="A5817">
        <v>913850</v>
      </c>
      <c r="B5817" t="s">
        <v>64747</v>
      </c>
    </row>
    <row r="5818" spans="1:2" x14ac:dyDescent="0.2">
      <c r="A5818">
        <v>914413</v>
      </c>
      <c r="B5818" t="s">
        <v>64747</v>
      </c>
    </row>
    <row r="5819" spans="1:2" x14ac:dyDescent="0.2">
      <c r="A5819">
        <v>920728</v>
      </c>
      <c r="B5819" t="s">
        <v>64747</v>
      </c>
    </row>
    <row r="5820" spans="1:2" x14ac:dyDescent="0.2">
      <c r="A5820">
        <v>634445</v>
      </c>
      <c r="B5820" t="s">
        <v>64747</v>
      </c>
    </row>
    <row r="5821" spans="1:2" x14ac:dyDescent="0.2">
      <c r="A5821">
        <v>823051</v>
      </c>
      <c r="B5821" t="s">
        <v>64747</v>
      </c>
    </row>
    <row r="5822" spans="1:2" x14ac:dyDescent="0.2">
      <c r="A5822">
        <v>861490</v>
      </c>
      <c r="B5822" t="s">
        <v>64747</v>
      </c>
    </row>
    <row r="5823" spans="1:2" x14ac:dyDescent="0.2">
      <c r="A5823">
        <v>880406</v>
      </c>
      <c r="B5823" t="s">
        <v>64747</v>
      </c>
    </row>
    <row r="5824" spans="1:2" x14ac:dyDescent="0.2">
      <c r="A5824">
        <v>671945</v>
      </c>
      <c r="B5824" t="s">
        <v>64747</v>
      </c>
    </row>
    <row r="5825" spans="1:2" x14ac:dyDescent="0.2">
      <c r="A5825">
        <v>843820</v>
      </c>
      <c r="B5825" t="s">
        <v>64747</v>
      </c>
    </row>
    <row r="5826" spans="1:2" x14ac:dyDescent="0.2">
      <c r="A5826">
        <v>844081</v>
      </c>
      <c r="B5826" t="s">
        <v>64747</v>
      </c>
    </row>
    <row r="5827" spans="1:2" x14ac:dyDescent="0.2">
      <c r="A5827">
        <v>853040</v>
      </c>
      <c r="B5827" t="s">
        <v>64747</v>
      </c>
    </row>
    <row r="5828" spans="1:2" x14ac:dyDescent="0.2">
      <c r="A5828">
        <v>881581</v>
      </c>
      <c r="B5828" t="s">
        <v>64747</v>
      </c>
    </row>
    <row r="5829" spans="1:2" x14ac:dyDescent="0.2">
      <c r="A5829">
        <v>884739</v>
      </c>
      <c r="B5829" t="s">
        <v>64747</v>
      </c>
    </row>
    <row r="5830" spans="1:2" x14ac:dyDescent="0.2">
      <c r="A5830">
        <v>884834</v>
      </c>
      <c r="B5830" t="s">
        <v>64747</v>
      </c>
    </row>
    <row r="5831" spans="1:2" x14ac:dyDescent="0.2">
      <c r="A5831">
        <v>914160</v>
      </c>
      <c r="B5831" t="s">
        <v>64747</v>
      </c>
    </row>
    <row r="5832" spans="1:2" x14ac:dyDescent="0.2">
      <c r="A5832">
        <v>921172</v>
      </c>
      <c r="B5832" t="s">
        <v>64747</v>
      </c>
    </row>
    <row r="5833" spans="1:2" x14ac:dyDescent="0.2">
      <c r="A5833">
        <v>924861</v>
      </c>
      <c r="B5833" t="s">
        <v>64747</v>
      </c>
    </row>
    <row r="5834" spans="1:2" x14ac:dyDescent="0.2">
      <c r="A5834">
        <v>934116</v>
      </c>
      <c r="B5834" t="s">
        <v>64747</v>
      </c>
    </row>
    <row r="5835" spans="1:2" x14ac:dyDescent="0.2">
      <c r="A5835">
        <v>934504</v>
      </c>
      <c r="B5835" t="s">
        <v>64747</v>
      </c>
    </row>
    <row r="5836" spans="1:2" x14ac:dyDescent="0.2">
      <c r="A5836">
        <v>924892</v>
      </c>
      <c r="B5836" t="s">
        <v>64747</v>
      </c>
    </row>
    <row r="5837" spans="1:2" x14ac:dyDescent="0.2">
      <c r="A5837">
        <v>960919</v>
      </c>
      <c r="B5837" t="s">
        <v>64747</v>
      </c>
    </row>
    <row r="5838" spans="1:2" x14ac:dyDescent="0.2">
      <c r="A5838">
        <v>820918</v>
      </c>
      <c r="B5838" t="s">
        <v>64747</v>
      </c>
    </row>
    <row r="5839" spans="1:2" x14ac:dyDescent="0.2">
      <c r="A5839">
        <v>873022</v>
      </c>
      <c r="B5839" t="s">
        <v>64747</v>
      </c>
    </row>
    <row r="5840" spans="1:2" x14ac:dyDescent="0.2">
      <c r="A5840">
        <v>924124</v>
      </c>
      <c r="B5840" t="s">
        <v>64747</v>
      </c>
    </row>
    <row r="5841" spans="1:2" x14ac:dyDescent="0.2">
      <c r="A5841">
        <v>666445</v>
      </c>
      <c r="B5841" t="s">
        <v>64747</v>
      </c>
    </row>
    <row r="5842" spans="1:2" x14ac:dyDescent="0.2">
      <c r="A5842" t="s">
        <v>65065</v>
      </c>
      <c r="B5842" t="s">
        <v>64747</v>
      </c>
    </row>
    <row r="5843" spans="1:2" x14ac:dyDescent="0.2">
      <c r="A5843">
        <v>851362</v>
      </c>
      <c r="B5843" t="s">
        <v>64747</v>
      </c>
    </row>
    <row r="5844" spans="1:2" x14ac:dyDescent="0.2">
      <c r="A5844">
        <v>870388</v>
      </c>
      <c r="B5844" t="s">
        <v>64747</v>
      </c>
    </row>
    <row r="5845" spans="1:2" x14ac:dyDescent="0.2">
      <c r="A5845">
        <v>874749</v>
      </c>
      <c r="B5845" t="s">
        <v>64747</v>
      </c>
    </row>
    <row r="5846" spans="1:2" x14ac:dyDescent="0.2">
      <c r="A5846">
        <v>934376</v>
      </c>
      <c r="B5846" t="s">
        <v>64747</v>
      </c>
    </row>
    <row r="5847" spans="1:2" x14ac:dyDescent="0.2">
      <c r="A5847">
        <v>935294</v>
      </c>
      <c r="B5847" t="s">
        <v>64747</v>
      </c>
    </row>
    <row r="5848" spans="1:2" x14ac:dyDescent="0.2">
      <c r="A5848" t="s">
        <v>65066</v>
      </c>
      <c r="B5848" t="s">
        <v>64747</v>
      </c>
    </row>
    <row r="5849" spans="1:2" x14ac:dyDescent="0.2">
      <c r="A5849" t="s">
        <v>65067</v>
      </c>
      <c r="B5849" t="s">
        <v>64747</v>
      </c>
    </row>
    <row r="5850" spans="1:2" x14ac:dyDescent="0.2">
      <c r="A5850">
        <v>824416</v>
      </c>
      <c r="B5850" t="s">
        <v>64747</v>
      </c>
    </row>
    <row r="5851" spans="1:2" x14ac:dyDescent="0.2">
      <c r="A5851">
        <v>873593</v>
      </c>
      <c r="B5851" t="s">
        <v>64747</v>
      </c>
    </row>
    <row r="5852" spans="1:2" x14ac:dyDescent="0.2">
      <c r="A5852">
        <v>874266</v>
      </c>
      <c r="B5852" t="s">
        <v>64747</v>
      </c>
    </row>
    <row r="5853" spans="1:2" x14ac:dyDescent="0.2">
      <c r="A5853">
        <v>933945</v>
      </c>
      <c r="B5853" t="s">
        <v>64747</v>
      </c>
    </row>
    <row r="5854" spans="1:2" x14ac:dyDescent="0.2">
      <c r="A5854">
        <v>943033</v>
      </c>
      <c r="B5854" t="s">
        <v>64747</v>
      </c>
    </row>
    <row r="5855" spans="1:2" x14ac:dyDescent="0.2">
      <c r="A5855">
        <v>980435</v>
      </c>
      <c r="B5855" t="s">
        <v>64747</v>
      </c>
    </row>
    <row r="5856" spans="1:2" x14ac:dyDescent="0.2">
      <c r="A5856">
        <v>638445</v>
      </c>
      <c r="B5856" t="s">
        <v>64747</v>
      </c>
    </row>
    <row r="5857" spans="1:2" x14ac:dyDescent="0.2">
      <c r="A5857">
        <v>843738</v>
      </c>
      <c r="B5857" t="s">
        <v>64747</v>
      </c>
    </row>
    <row r="5858" spans="1:2" x14ac:dyDescent="0.2">
      <c r="A5858">
        <v>850694</v>
      </c>
      <c r="B5858" t="s">
        <v>64747</v>
      </c>
    </row>
    <row r="5859" spans="1:2" x14ac:dyDescent="0.2">
      <c r="A5859" t="s">
        <v>65068</v>
      </c>
      <c r="B5859" t="s">
        <v>64747</v>
      </c>
    </row>
    <row r="5860" spans="1:2" x14ac:dyDescent="0.2">
      <c r="A5860">
        <v>935002</v>
      </c>
      <c r="B5860" t="s">
        <v>64747</v>
      </c>
    </row>
    <row r="5861" spans="1:2" x14ac:dyDescent="0.2">
      <c r="A5861" t="s">
        <v>65036</v>
      </c>
      <c r="B5861" t="s">
        <v>64747</v>
      </c>
    </row>
    <row r="5862" spans="1:2" x14ac:dyDescent="0.2">
      <c r="A5862">
        <v>851064</v>
      </c>
      <c r="B5862" t="s">
        <v>64747</v>
      </c>
    </row>
    <row r="5863" spans="1:2" x14ac:dyDescent="0.2">
      <c r="A5863">
        <v>853338</v>
      </c>
      <c r="B5863" t="s">
        <v>64747</v>
      </c>
    </row>
    <row r="5864" spans="1:2" x14ac:dyDescent="0.2">
      <c r="A5864">
        <v>870636</v>
      </c>
      <c r="B5864" t="s">
        <v>64747</v>
      </c>
    </row>
    <row r="5865" spans="1:2" x14ac:dyDescent="0.2">
      <c r="A5865">
        <v>870675</v>
      </c>
      <c r="B5865" t="s">
        <v>64747</v>
      </c>
    </row>
    <row r="5866" spans="1:2" x14ac:dyDescent="0.2">
      <c r="A5866">
        <v>873924</v>
      </c>
      <c r="B5866" t="s">
        <v>64747</v>
      </c>
    </row>
    <row r="5867" spans="1:2" x14ac:dyDescent="0.2">
      <c r="A5867">
        <v>903035</v>
      </c>
      <c r="B5867" t="s">
        <v>64747</v>
      </c>
    </row>
    <row r="5868" spans="1:2" x14ac:dyDescent="0.2">
      <c r="A5868">
        <v>340154</v>
      </c>
      <c r="B5868" t="s">
        <v>64747</v>
      </c>
    </row>
    <row r="5869" spans="1:2" x14ac:dyDescent="0.2">
      <c r="A5869">
        <v>672574</v>
      </c>
      <c r="B5869" t="s">
        <v>64747</v>
      </c>
    </row>
    <row r="5870" spans="1:2" x14ac:dyDescent="0.2">
      <c r="A5870" t="s">
        <v>65044</v>
      </c>
      <c r="B5870" t="s">
        <v>64747</v>
      </c>
    </row>
    <row r="5871" spans="1:2" x14ac:dyDescent="0.2">
      <c r="A5871">
        <v>903536</v>
      </c>
      <c r="B5871" t="s">
        <v>64747</v>
      </c>
    </row>
    <row r="5872" spans="1:2" x14ac:dyDescent="0.2">
      <c r="A5872">
        <v>913648</v>
      </c>
      <c r="B5872" t="s">
        <v>64747</v>
      </c>
    </row>
    <row r="5873" spans="1:2" x14ac:dyDescent="0.2">
      <c r="A5873">
        <v>943557</v>
      </c>
      <c r="B5873" t="s">
        <v>64747</v>
      </c>
    </row>
    <row r="5874" spans="1:2" x14ac:dyDescent="0.2">
      <c r="A5874" t="s">
        <v>65046</v>
      </c>
      <c r="B5874" t="s">
        <v>64747</v>
      </c>
    </row>
    <row r="5875" spans="1:2" x14ac:dyDescent="0.2">
      <c r="A5875">
        <v>823201</v>
      </c>
      <c r="B5875" t="s">
        <v>64747</v>
      </c>
    </row>
    <row r="5876" spans="1:2" x14ac:dyDescent="0.2">
      <c r="A5876">
        <v>873320</v>
      </c>
      <c r="B5876" t="s">
        <v>64747</v>
      </c>
    </row>
    <row r="5877" spans="1:2" x14ac:dyDescent="0.2">
      <c r="A5877">
        <v>904333</v>
      </c>
      <c r="B5877" t="s">
        <v>64747</v>
      </c>
    </row>
    <row r="5878" spans="1:2" x14ac:dyDescent="0.2">
      <c r="A5878">
        <v>924864</v>
      </c>
      <c r="B5878" t="s">
        <v>64747</v>
      </c>
    </row>
    <row r="5879" spans="1:2" x14ac:dyDescent="0.2">
      <c r="A5879">
        <v>930897</v>
      </c>
      <c r="B5879" t="s">
        <v>64747</v>
      </c>
    </row>
    <row r="5880" spans="1:2" x14ac:dyDescent="0.2">
      <c r="A5880">
        <v>980119</v>
      </c>
      <c r="B5880" t="s">
        <v>64747</v>
      </c>
    </row>
    <row r="5881" spans="1:2" x14ac:dyDescent="0.2">
      <c r="A5881">
        <v>804144</v>
      </c>
      <c r="B5881" t="s">
        <v>64747</v>
      </c>
    </row>
    <row r="5882" spans="1:2" x14ac:dyDescent="0.2">
      <c r="A5882">
        <v>900804</v>
      </c>
      <c r="B5882" t="s">
        <v>64747</v>
      </c>
    </row>
    <row r="5883" spans="1:2" x14ac:dyDescent="0.2">
      <c r="A5883">
        <v>903095</v>
      </c>
      <c r="B5883" t="s">
        <v>64747</v>
      </c>
    </row>
    <row r="5884" spans="1:2" x14ac:dyDescent="0.2">
      <c r="A5884">
        <v>933158</v>
      </c>
      <c r="B5884" t="s">
        <v>64747</v>
      </c>
    </row>
    <row r="5885" spans="1:2" x14ac:dyDescent="0.2">
      <c r="A5885">
        <v>980374</v>
      </c>
      <c r="B5885" t="s">
        <v>64747</v>
      </c>
    </row>
    <row r="5886" spans="1:2" x14ac:dyDescent="0.2">
      <c r="A5886">
        <v>813992</v>
      </c>
      <c r="B5886" t="s">
        <v>64747</v>
      </c>
    </row>
    <row r="5887" spans="1:2" x14ac:dyDescent="0.2">
      <c r="A5887">
        <v>851167</v>
      </c>
      <c r="B5887" t="s">
        <v>64747</v>
      </c>
    </row>
    <row r="5888" spans="1:2" x14ac:dyDescent="0.2">
      <c r="A5888">
        <v>864073</v>
      </c>
      <c r="B5888" t="s">
        <v>64747</v>
      </c>
    </row>
    <row r="5889" spans="1:2" x14ac:dyDescent="0.2">
      <c r="A5889">
        <v>865178</v>
      </c>
      <c r="B5889" t="s">
        <v>64747</v>
      </c>
    </row>
    <row r="5890" spans="1:2" x14ac:dyDescent="0.2">
      <c r="A5890">
        <v>893012</v>
      </c>
      <c r="B5890" t="s">
        <v>64747</v>
      </c>
    </row>
    <row r="5891" spans="1:2" x14ac:dyDescent="0.2">
      <c r="A5891">
        <v>904514</v>
      </c>
      <c r="B5891" t="s">
        <v>64747</v>
      </c>
    </row>
    <row r="5892" spans="1:2" x14ac:dyDescent="0.2">
      <c r="A5892" t="s">
        <v>65069</v>
      </c>
      <c r="B5892" t="s">
        <v>64747</v>
      </c>
    </row>
    <row r="5893" spans="1:2" x14ac:dyDescent="0.2">
      <c r="A5893">
        <v>933221</v>
      </c>
      <c r="B5893" t="s">
        <v>64747</v>
      </c>
    </row>
    <row r="5894" spans="1:2" x14ac:dyDescent="0.2">
      <c r="A5894">
        <v>934672</v>
      </c>
      <c r="B5894" t="s">
        <v>64747</v>
      </c>
    </row>
    <row r="5895" spans="1:2" x14ac:dyDescent="0.2">
      <c r="A5895">
        <v>2026640</v>
      </c>
      <c r="B5895" t="s">
        <v>64747</v>
      </c>
    </row>
    <row r="5896" spans="1:2" x14ac:dyDescent="0.2">
      <c r="A5896">
        <v>813821</v>
      </c>
      <c r="B5896" t="s">
        <v>64747</v>
      </c>
    </row>
    <row r="5897" spans="1:2" x14ac:dyDescent="0.2">
      <c r="A5897">
        <v>823118</v>
      </c>
      <c r="B5897" t="s">
        <v>64747</v>
      </c>
    </row>
    <row r="5898" spans="1:2" x14ac:dyDescent="0.2">
      <c r="A5898">
        <v>834073</v>
      </c>
      <c r="B5898" t="s">
        <v>64747</v>
      </c>
    </row>
    <row r="5899" spans="1:2" x14ac:dyDescent="0.2">
      <c r="A5899" t="s">
        <v>65070</v>
      </c>
      <c r="B5899" t="s">
        <v>64747</v>
      </c>
    </row>
    <row r="5900" spans="1:2" x14ac:dyDescent="0.2">
      <c r="A5900">
        <v>864166</v>
      </c>
      <c r="B5900" t="s">
        <v>64747</v>
      </c>
    </row>
    <row r="5901" spans="1:2" x14ac:dyDescent="0.2">
      <c r="A5901">
        <v>874620</v>
      </c>
      <c r="B5901" t="s">
        <v>64747</v>
      </c>
    </row>
    <row r="5902" spans="1:2" x14ac:dyDescent="0.2">
      <c r="A5902">
        <v>890837</v>
      </c>
      <c r="B5902" t="s">
        <v>64747</v>
      </c>
    </row>
    <row r="5903" spans="1:2" x14ac:dyDescent="0.2">
      <c r="A5903">
        <v>934085</v>
      </c>
      <c r="B5903" t="s">
        <v>64747</v>
      </c>
    </row>
    <row r="5904" spans="1:2" x14ac:dyDescent="0.2">
      <c r="A5904">
        <v>940603</v>
      </c>
      <c r="B5904" t="s">
        <v>64747</v>
      </c>
    </row>
    <row r="5905" spans="1:2" x14ac:dyDescent="0.2">
      <c r="A5905">
        <v>640445</v>
      </c>
      <c r="B5905" t="s">
        <v>64747</v>
      </c>
    </row>
    <row r="5906" spans="1:2" x14ac:dyDescent="0.2">
      <c r="A5906">
        <v>824574</v>
      </c>
      <c r="B5906" t="s">
        <v>64747</v>
      </c>
    </row>
    <row r="5907" spans="1:2" x14ac:dyDescent="0.2">
      <c r="A5907">
        <v>884452</v>
      </c>
      <c r="B5907" t="s">
        <v>64747</v>
      </c>
    </row>
    <row r="5908" spans="1:2" x14ac:dyDescent="0.2">
      <c r="A5908">
        <v>913209</v>
      </c>
      <c r="B5908" t="s">
        <v>64747</v>
      </c>
    </row>
    <row r="5909" spans="1:2" x14ac:dyDescent="0.2">
      <c r="A5909">
        <v>914450</v>
      </c>
      <c r="B5909" t="s">
        <v>64747</v>
      </c>
    </row>
    <row r="5910" spans="1:2" x14ac:dyDescent="0.2">
      <c r="A5910">
        <v>930785</v>
      </c>
      <c r="B5910" t="s">
        <v>64747</v>
      </c>
    </row>
    <row r="5911" spans="1:2" x14ac:dyDescent="0.2">
      <c r="A5911">
        <v>935097</v>
      </c>
      <c r="B5911" t="s">
        <v>64747</v>
      </c>
    </row>
    <row r="5912" spans="1:2" x14ac:dyDescent="0.2">
      <c r="A5912">
        <v>943345</v>
      </c>
      <c r="B5912" t="s">
        <v>64747</v>
      </c>
    </row>
    <row r="5913" spans="1:2" x14ac:dyDescent="0.2">
      <c r="A5913" t="s">
        <v>65071</v>
      </c>
      <c r="B5913" t="s">
        <v>64747</v>
      </c>
    </row>
    <row r="5914" spans="1:2" x14ac:dyDescent="0.2">
      <c r="A5914" t="s">
        <v>65072</v>
      </c>
      <c r="B5914" t="s">
        <v>64747</v>
      </c>
    </row>
    <row r="5915" spans="1:2" x14ac:dyDescent="0.2">
      <c r="A5915">
        <v>824131</v>
      </c>
      <c r="B5915" t="s">
        <v>64747</v>
      </c>
    </row>
    <row r="5916" spans="1:2" x14ac:dyDescent="0.2">
      <c r="A5916">
        <v>824392</v>
      </c>
      <c r="B5916" t="s">
        <v>64747</v>
      </c>
    </row>
    <row r="5917" spans="1:2" x14ac:dyDescent="0.2">
      <c r="A5917" t="s">
        <v>65073</v>
      </c>
      <c r="B5917" t="s">
        <v>64747</v>
      </c>
    </row>
    <row r="5918" spans="1:2" x14ac:dyDescent="0.2">
      <c r="A5918" t="s">
        <v>65068</v>
      </c>
      <c r="B5918" t="s">
        <v>64747</v>
      </c>
    </row>
    <row r="5919" spans="1:2" x14ac:dyDescent="0.2">
      <c r="A5919">
        <v>894769</v>
      </c>
      <c r="B5919" t="s">
        <v>64747</v>
      </c>
    </row>
    <row r="5920" spans="1:2" x14ac:dyDescent="0.2">
      <c r="A5920">
        <v>911312</v>
      </c>
      <c r="B5920" t="s">
        <v>64747</v>
      </c>
    </row>
    <row r="5921" spans="1:2" x14ac:dyDescent="0.2">
      <c r="A5921">
        <v>913060</v>
      </c>
      <c r="B5921" t="s">
        <v>64747</v>
      </c>
    </row>
    <row r="5922" spans="1:2" x14ac:dyDescent="0.2">
      <c r="A5922">
        <v>913524</v>
      </c>
      <c r="B5922" t="s">
        <v>64747</v>
      </c>
    </row>
    <row r="5923" spans="1:2" x14ac:dyDescent="0.2">
      <c r="A5923">
        <v>924427</v>
      </c>
      <c r="B5923" t="s">
        <v>64747</v>
      </c>
    </row>
    <row r="5924" spans="1:2" x14ac:dyDescent="0.2">
      <c r="A5924">
        <v>924620</v>
      </c>
      <c r="B5924" t="s">
        <v>64747</v>
      </c>
    </row>
    <row r="5925" spans="1:2" x14ac:dyDescent="0.2">
      <c r="A5925">
        <v>933406</v>
      </c>
      <c r="B5925" t="s">
        <v>64747</v>
      </c>
    </row>
    <row r="5926" spans="1:2" x14ac:dyDescent="0.2">
      <c r="A5926">
        <v>933414</v>
      </c>
      <c r="B5926" t="s">
        <v>64747</v>
      </c>
    </row>
    <row r="5927" spans="1:2" x14ac:dyDescent="0.2">
      <c r="A5927">
        <v>934618</v>
      </c>
      <c r="B5927" t="s">
        <v>64747</v>
      </c>
    </row>
    <row r="5928" spans="1:2" x14ac:dyDescent="0.2">
      <c r="A5928">
        <v>935280</v>
      </c>
      <c r="B5928" t="s">
        <v>64747</v>
      </c>
    </row>
    <row r="5929" spans="1:2" x14ac:dyDescent="0.2">
      <c r="A5929">
        <v>961055</v>
      </c>
      <c r="B5929" t="s">
        <v>64747</v>
      </c>
    </row>
    <row r="5930" spans="1:2" x14ac:dyDescent="0.2">
      <c r="A5930" t="s">
        <v>65074</v>
      </c>
      <c r="B5930" t="s">
        <v>64747</v>
      </c>
    </row>
    <row r="5931" spans="1:2" x14ac:dyDescent="0.2">
      <c r="A5931">
        <v>834467</v>
      </c>
      <c r="B5931" t="s">
        <v>64747</v>
      </c>
    </row>
    <row r="5932" spans="1:2" x14ac:dyDescent="0.2">
      <c r="A5932">
        <v>880901</v>
      </c>
      <c r="B5932" t="s">
        <v>64747</v>
      </c>
    </row>
    <row r="5933" spans="1:2" x14ac:dyDescent="0.2">
      <c r="A5933">
        <v>914689</v>
      </c>
      <c r="B5933" t="s">
        <v>64747</v>
      </c>
    </row>
    <row r="5934" spans="1:2" x14ac:dyDescent="0.2">
      <c r="A5934">
        <v>970135</v>
      </c>
      <c r="B5934" t="s">
        <v>64747</v>
      </c>
    </row>
    <row r="5935" spans="1:2" x14ac:dyDescent="0.2">
      <c r="A5935">
        <v>884831</v>
      </c>
      <c r="B5935" t="s">
        <v>64747</v>
      </c>
    </row>
    <row r="5936" spans="1:2" x14ac:dyDescent="0.2">
      <c r="A5936">
        <v>894991</v>
      </c>
      <c r="B5936" t="s">
        <v>64747</v>
      </c>
    </row>
    <row r="5937" spans="1:2" x14ac:dyDescent="0.2">
      <c r="A5937">
        <v>911440</v>
      </c>
      <c r="B5937" t="s">
        <v>64747</v>
      </c>
    </row>
    <row r="5938" spans="1:2" x14ac:dyDescent="0.2">
      <c r="A5938">
        <v>980457</v>
      </c>
      <c r="B5938" t="s">
        <v>64747</v>
      </c>
    </row>
    <row r="5939" spans="1:2" x14ac:dyDescent="0.2">
      <c r="A5939">
        <v>2067660</v>
      </c>
      <c r="B5939" t="s">
        <v>64747</v>
      </c>
    </row>
    <row r="5940" spans="1:2" x14ac:dyDescent="0.2">
      <c r="A5940">
        <v>2070215</v>
      </c>
      <c r="B5940" t="s">
        <v>64747</v>
      </c>
    </row>
    <row r="5941" spans="1:2" x14ac:dyDescent="0.2">
      <c r="A5941">
        <v>669584</v>
      </c>
      <c r="B5941" t="s">
        <v>64747</v>
      </c>
    </row>
    <row r="5942" spans="1:2" x14ac:dyDescent="0.2">
      <c r="A5942" t="s">
        <v>65075</v>
      </c>
      <c r="B5942" t="s">
        <v>64747</v>
      </c>
    </row>
    <row r="5943" spans="1:2" x14ac:dyDescent="0.2">
      <c r="A5943" t="s">
        <v>65047</v>
      </c>
      <c r="B5943" t="s">
        <v>64747</v>
      </c>
    </row>
    <row r="5944" spans="1:2" x14ac:dyDescent="0.2">
      <c r="A5944">
        <v>833627</v>
      </c>
      <c r="B5944" t="s">
        <v>64747</v>
      </c>
    </row>
    <row r="5945" spans="1:2" x14ac:dyDescent="0.2">
      <c r="A5945">
        <v>863978</v>
      </c>
      <c r="B5945" t="s">
        <v>64747</v>
      </c>
    </row>
    <row r="5946" spans="1:2" x14ac:dyDescent="0.2">
      <c r="A5946">
        <v>864167</v>
      </c>
      <c r="B5946" t="s">
        <v>64747</v>
      </c>
    </row>
    <row r="5947" spans="1:2" x14ac:dyDescent="0.2">
      <c r="A5947">
        <v>883672</v>
      </c>
      <c r="B5947" t="s">
        <v>64747</v>
      </c>
    </row>
    <row r="5948" spans="1:2" x14ac:dyDescent="0.2">
      <c r="A5948">
        <v>894938</v>
      </c>
      <c r="B5948" t="s">
        <v>64747</v>
      </c>
    </row>
    <row r="5949" spans="1:2" x14ac:dyDescent="0.2">
      <c r="A5949">
        <v>904760</v>
      </c>
      <c r="B5949" t="s">
        <v>64747</v>
      </c>
    </row>
    <row r="5950" spans="1:2" x14ac:dyDescent="0.2">
      <c r="A5950">
        <v>913020</v>
      </c>
      <c r="B5950" t="s">
        <v>64747</v>
      </c>
    </row>
    <row r="5951" spans="1:2" x14ac:dyDescent="0.2">
      <c r="A5951">
        <v>913210</v>
      </c>
      <c r="B5951" t="s">
        <v>64747</v>
      </c>
    </row>
    <row r="5952" spans="1:2" x14ac:dyDescent="0.2">
      <c r="A5952">
        <v>920872</v>
      </c>
      <c r="B5952" t="s">
        <v>64747</v>
      </c>
    </row>
    <row r="5953" spans="1:2" x14ac:dyDescent="0.2">
      <c r="A5953">
        <v>833148</v>
      </c>
      <c r="B5953" t="s">
        <v>64747</v>
      </c>
    </row>
    <row r="5954" spans="1:2" x14ac:dyDescent="0.2">
      <c r="A5954">
        <v>865338</v>
      </c>
      <c r="B5954" t="s">
        <v>64747</v>
      </c>
    </row>
    <row r="5955" spans="1:2" x14ac:dyDescent="0.2">
      <c r="A5955">
        <v>870769</v>
      </c>
      <c r="B5955" t="s">
        <v>64747</v>
      </c>
    </row>
    <row r="5956" spans="1:2" x14ac:dyDescent="0.2">
      <c r="A5956" t="s">
        <v>65061</v>
      </c>
      <c r="B5956" t="s">
        <v>64747</v>
      </c>
    </row>
    <row r="5957" spans="1:2" x14ac:dyDescent="0.2">
      <c r="A5957">
        <v>881393</v>
      </c>
      <c r="B5957" t="s">
        <v>64747</v>
      </c>
    </row>
    <row r="5958" spans="1:2" x14ac:dyDescent="0.2">
      <c r="A5958">
        <v>933087</v>
      </c>
      <c r="B5958" t="s">
        <v>64747</v>
      </c>
    </row>
    <row r="5959" spans="1:2" x14ac:dyDescent="0.2">
      <c r="A5959">
        <v>667110</v>
      </c>
      <c r="B5959" t="s">
        <v>64747</v>
      </c>
    </row>
    <row r="5960" spans="1:2" x14ac:dyDescent="0.2">
      <c r="A5960">
        <v>340484</v>
      </c>
      <c r="B5960" t="s">
        <v>64747</v>
      </c>
    </row>
    <row r="5961" spans="1:2" x14ac:dyDescent="0.2">
      <c r="A5961">
        <v>853945</v>
      </c>
      <c r="B5961" t="s">
        <v>64747</v>
      </c>
    </row>
    <row r="5962" spans="1:2" x14ac:dyDescent="0.2">
      <c r="A5962">
        <v>668533</v>
      </c>
      <c r="B5962" t="s">
        <v>64747</v>
      </c>
    </row>
    <row r="5963" spans="1:2" x14ac:dyDescent="0.2">
      <c r="A5963" t="s">
        <v>65075</v>
      </c>
      <c r="B5963" t="s">
        <v>64747</v>
      </c>
    </row>
    <row r="5964" spans="1:2" x14ac:dyDescent="0.2">
      <c r="A5964">
        <v>824201</v>
      </c>
      <c r="B5964" t="s">
        <v>64747</v>
      </c>
    </row>
    <row r="5965" spans="1:2" x14ac:dyDescent="0.2">
      <c r="A5965">
        <v>824417</v>
      </c>
      <c r="B5965" t="s">
        <v>64747</v>
      </c>
    </row>
    <row r="5966" spans="1:2" x14ac:dyDescent="0.2">
      <c r="A5966">
        <v>853512</v>
      </c>
      <c r="B5966" t="s">
        <v>64747</v>
      </c>
    </row>
    <row r="5967" spans="1:2" x14ac:dyDescent="0.2">
      <c r="A5967">
        <v>874543</v>
      </c>
      <c r="B5967" t="s">
        <v>64747</v>
      </c>
    </row>
    <row r="5968" spans="1:2" x14ac:dyDescent="0.2">
      <c r="A5968">
        <v>900110</v>
      </c>
      <c r="B5968" t="s">
        <v>64747</v>
      </c>
    </row>
    <row r="5969" spans="1:2" x14ac:dyDescent="0.2">
      <c r="A5969">
        <v>933436</v>
      </c>
      <c r="B5969" t="s">
        <v>64747</v>
      </c>
    </row>
    <row r="5970" spans="1:2" x14ac:dyDescent="0.2">
      <c r="A5970">
        <v>980473</v>
      </c>
      <c r="B5970" t="s">
        <v>64747</v>
      </c>
    </row>
    <row r="5971" spans="1:2" x14ac:dyDescent="0.2">
      <c r="A5971" t="s">
        <v>65076</v>
      </c>
      <c r="B5971" t="s">
        <v>64747</v>
      </c>
    </row>
    <row r="5972" spans="1:2" x14ac:dyDescent="0.2">
      <c r="A5972">
        <v>813612</v>
      </c>
      <c r="B5972" t="s">
        <v>64747</v>
      </c>
    </row>
    <row r="5973" spans="1:2" x14ac:dyDescent="0.2">
      <c r="A5973">
        <v>833745</v>
      </c>
      <c r="B5973" t="s">
        <v>64747</v>
      </c>
    </row>
    <row r="5974" spans="1:2" x14ac:dyDescent="0.2">
      <c r="A5974">
        <v>881268</v>
      </c>
      <c r="B5974" t="s">
        <v>64747</v>
      </c>
    </row>
    <row r="5975" spans="1:2" x14ac:dyDescent="0.2">
      <c r="A5975">
        <v>890178</v>
      </c>
      <c r="B5975" t="s">
        <v>64747</v>
      </c>
    </row>
    <row r="5976" spans="1:2" x14ac:dyDescent="0.2">
      <c r="A5976">
        <v>893246</v>
      </c>
      <c r="B5976" t="s">
        <v>64747</v>
      </c>
    </row>
    <row r="5977" spans="1:2" x14ac:dyDescent="0.2">
      <c r="A5977">
        <v>913197</v>
      </c>
      <c r="B5977" t="s">
        <v>64747</v>
      </c>
    </row>
    <row r="5978" spans="1:2" x14ac:dyDescent="0.2">
      <c r="A5978">
        <v>934112</v>
      </c>
      <c r="B5978" t="s">
        <v>64747</v>
      </c>
    </row>
    <row r="5979" spans="1:2" x14ac:dyDescent="0.2">
      <c r="A5979" t="s">
        <v>65077</v>
      </c>
      <c r="B5979" t="s">
        <v>64747</v>
      </c>
    </row>
    <row r="5980" spans="1:2" x14ac:dyDescent="0.2">
      <c r="A5980" t="s">
        <v>65078</v>
      </c>
      <c r="B5980" t="s">
        <v>64747</v>
      </c>
    </row>
    <row r="5981" spans="1:2" x14ac:dyDescent="0.2">
      <c r="A5981">
        <v>340274</v>
      </c>
      <c r="B5981" t="s">
        <v>64747</v>
      </c>
    </row>
    <row r="5982" spans="1:2" x14ac:dyDescent="0.2">
      <c r="A5982">
        <v>833986</v>
      </c>
      <c r="B5982" t="s">
        <v>64747</v>
      </c>
    </row>
    <row r="5983" spans="1:2" x14ac:dyDescent="0.2">
      <c r="A5983">
        <v>834299</v>
      </c>
      <c r="B5983" t="s">
        <v>64747</v>
      </c>
    </row>
    <row r="5984" spans="1:2" x14ac:dyDescent="0.2">
      <c r="A5984">
        <v>843694</v>
      </c>
      <c r="B5984" t="s">
        <v>64747</v>
      </c>
    </row>
    <row r="5985" spans="1:2" x14ac:dyDescent="0.2">
      <c r="A5985">
        <v>874545</v>
      </c>
      <c r="B5985" t="s">
        <v>64747</v>
      </c>
    </row>
    <row r="5986" spans="1:2" x14ac:dyDescent="0.2">
      <c r="A5986">
        <v>913550</v>
      </c>
      <c r="B5986" t="s">
        <v>64747</v>
      </c>
    </row>
    <row r="5987" spans="1:2" x14ac:dyDescent="0.2">
      <c r="A5987">
        <v>934743</v>
      </c>
      <c r="B5987" t="s">
        <v>64747</v>
      </c>
    </row>
    <row r="5988" spans="1:2" x14ac:dyDescent="0.2">
      <c r="A5988">
        <v>844637</v>
      </c>
      <c r="B5988" t="s">
        <v>64747</v>
      </c>
    </row>
    <row r="5989" spans="1:2" x14ac:dyDescent="0.2">
      <c r="A5989">
        <v>854799</v>
      </c>
      <c r="B5989" t="s">
        <v>64747</v>
      </c>
    </row>
    <row r="5990" spans="1:2" x14ac:dyDescent="0.2">
      <c r="A5990">
        <v>894645</v>
      </c>
      <c r="B5990" t="s">
        <v>64747</v>
      </c>
    </row>
    <row r="5991" spans="1:2" x14ac:dyDescent="0.2">
      <c r="A5991">
        <v>901393</v>
      </c>
      <c r="B5991" t="s">
        <v>64747</v>
      </c>
    </row>
    <row r="5992" spans="1:2" x14ac:dyDescent="0.2">
      <c r="A5992" t="s">
        <v>65079</v>
      </c>
      <c r="B5992" t="s">
        <v>64747</v>
      </c>
    </row>
    <row r="5993" spans="1:2" x14ac:dyDescent="0.2">
      <c r="A5993">
        <v>933563</v>
      </c>
      <c r="B5993" t="s">
        <v>64747</v>
      </c>
    </row>
    <row r="5994" spans="1:2" x14ac:dyDescent="0.2">
      <c r="A5994">
        <v>943328</v>
      </c>
      <c r="B5994" t="s">
        <v>64747</v>
      </c>
    </row>
    <row r="5995" spans="1:2" x14ac:dyDescent="0.2">
      <c r="A5995">
        <v>950204</v>
      </c>
      <c r="B5995" t="s">
        <v>64747</v>
      </c>
    </row>
    <row r="5996" spans="1:2" x14ac:dyDescent="0.2">
      <c r="A5996">
        <v>880564</v>
      </c>
      <c r="B5996" t="s">
        <v>64747</v>
      </c>
    </row>
    <row r="5997" spans="1:2" x14ac:dyDescent="0.2">
      <c r="A5997">
        <v>914188</v>
      </c>
      <c r="B5997" t="s">
        <v>64747</v>
      </c>
    </row>
    <row r="5998" spans="1:2" x14ac:dyDescent="0.2">
      <c r="A5998">
        <v>940870</v>
      </c>
      <c r="B5998" t="s">
        <v>64747</v>
      </c>
    </row>
    <row r="5999" spans="1:2" x14ac:dyDescent="0.2">
      <c r="A5999">
        <v>943473</v>
      </c>
      <c r="B5999" t="s">
        <v>64747</v>
      </c>
    </row>
    <row r="6000" spans="1:2" x14ac:dyDescent="0.2">
      <c r="A6000">
        <v>811020</v>
      </c>
      <c r="B6000" t="s">
        <v>64747</v>
      </c>
    </row>
    <row r="6001" spans="1:2" x14ac:dyDescent="0.2">
      <c r="A6001">
        <v>853631</v>
      </c>
      <c r="B6001" t="s">
        <v>64747</v>
      </c>
    </row>
    <row r="6002" spans="1:2" x14ac:dyDescent="0.2">
      <c r="A6002">
        <v>863143</v>
      </c>
      <c r="B6002" t="s">
        <v>64747</v>
      </c>
    </row>
    <row r="6003" spans="1:2" x14ac:dyDescent="0.2">
      <c r="A6003">
        <v>864346</v>
      </c>
      <c r="B6003" t="s">
        <v>64747</v>
      </c>
    </row>
    <row r="6004" spans="1:2" x14ac:dyDescent="0.2">
      <c r="A6004" t="s">
        <v>65080</v>
      </c>
      <c r="B6004" t="s">
        <v>64747</v>
      </c>
    </row>
    <row r="6005" spans="1:2" x14ac:dyDescent="0.2">
      <c r="A6005">
        <v>923900</v>
      </c>
      <c r="B6005" t="s">
        <v>64747</v>
      </c>
    </row>
    <row r="6006" spans="1:2" x14ac:dyDescent="0.2">
      <c r="A6006">
        <v>933197</v>
      </c>
      <c r="B6006" t="s">
        <v>64747</v>
      </c>
    </row>
    <row r="6007" spans="1:2" x14ac:dyDescent="0.2">
      <c r="A6007">
        <v>960174</v>
      </c>
      <c r="B6007" t="s">
        <v>64747</v>
      </c>
    </row>
    <row r="6008" spans="1:2" x14ac:dyDescent="0.2">
      <c r="A6008">
        <v>667720</v>
      </c>
      <c r="B6008" t="s">
        <v>64747</v>
      </c>
    </row>
    <row r="6009" spans="1:2" x14ac:dyDescent="0.2">
      <c r="A6009">
        <v>671822</v>
      </c>
      <c r="B6009" t="s">
        <v>64747</v>
      </c>
    </row>
    <row r="6010" spans="1:2" x14ac:dyDescent="0.2">
      <c r="A6010">
        <v>913409</v>
      </c>
      <c r="B6010" t="s">
        <v>64747</v>
      </c>
    </row>
    <row r="6011" spans="1:2" x14ac:dyDescent="0.2">
      <c r="A6011">
        <v>910446</v>
      </c>
      <c r="B6011" t="s">
        <v>64747</v>
      </c>
    </row>
    <row r="6012" spans="1:2" x14ac:dyDescent="0.2">
      <c r="A6012" t="s">
        <v>65081</v>
      </c>
      <c r="B6012" t="s">
        <v>64747</v>
      </c>
    </row>
    <row r="6013" spans="1:2" x14ac:dyDescent="0.2">
      <c r="A6013" t="s">
        <v>65082</v>
      </c>
      <c r="B6013" t="s">
        <v>64747</v>
      </c>
    </row>
    <row r="6014" spans="1:2" x14ac:dyDescent="0.2">
      <c r="A6014">
        <v>335346</v>
      </c>
      <c r="B6014" t="s">
        <v>64747</v>
      </c>
    </row>
    <row r="6015" spans="1:2" x14ac:dyDescent="0.2">
      <c r="A6015">
        <v>668252</v>
      </c>
      <c r="B6015" t="s">
        <v>64747</v>
      </c>
    </row>
    <row r="6016" spans="1:2" x14ac:dyDescent="0.2">
      <c r="A6016">
        <v>668253</v>
      </c>
      <c r="B6016" t="s">
        <v>64747</v>
      </c>
    </row>
    <row r="6017" spans="1:2" x14ac:dyDescent="0.2">
      <c r="A6017">
        <v>668270</v>
      </c>
      <c r="B6017" t="s">
        <v>64747</v>
      </c>
    </row>
    <row r="6018" spans="1:2" x14ac:dyDescent="0.2">
      <c r="A6018">
        <v>670776</v>
      </c>
      <c r="B6018" t="s">
        <v>64747</v>
      </c>
    </row>
    <row r="6019" spans="1:2" x14ac:dyDescent="0.2">
      <c r="A6019">
        <v>670780</v>
      </c>
      <c r="B6019" t="s">
        <v>64747</v>
      </c>
    </row>
    <row r="6020" spans="1:2" x14ac:dyDescent="0.2">
      <c r="A6020">
        <v>671357</v>
      </c>
      <c r="B6020" t="s">
        <v>64747</v>
      </c>
    </row>
    <row r="6021" spans="1:2" x14ac:dyDescent="0.2">
      <c r="A6021">
        <v>893897</v>
      </c>
      <c r="B6021" t="s">
        <v>64747</v>
      </c>
    </row>
    <row r="6022" spans="1:2" x14ac:dyDescent="0.2">
      <c r="A6022">
        <v>914688</v>
      </c>
      <c r="B6022" t="s">
        <v>64747</v>
      </c>
    </row>
    <row r="6023" spans="1:2" x14ac:dyDescent="0.2">
      <c r="A6023" t="s">
        <v>65083</v>
      </c>
      <c r="B6023" t="s">
        <v>64747</v>
      </c>
    </row>
    <row r="6024" spans="1:2" x14ac:dyDescent="0.2">
      <c r="A6024">
        <v>874589</v>
      </c>
      <c r="B6024" t="s">
        <v>64747</v>
      </c>
    </row>
    <row r="6025" spans="1:2" x14ac:dyDescent="0.2">
      <c r="A6025">
        <v>893557</v>
      </c>
      <c r="B6025" t="s">
        <v>64747</v>
      </c>
    </row>
    <row r="6026" spans="1:2" x14ac:dyDescent="0.2">
      <c r="A6026">
        <v>900502</v>
      </c>
      <c r="B6026" t="s">
        <v>64747</v>
      </c>
    </row>
    <row r="6027" spans="1:2" x14ac:dyDescent="0.2">
      <c r="A6027">
        <v>904374</v>
      </c>
      <c r="B6027" t="s">
        <v>64747</v>
      </c>
    </row>
    <row r="6028" spans="1:2" x14ac:dyDescent="0.2">
      <c r="A6028">
        <v>334734</v>
      </c>
      <c r="B6028" t="s">
        <v>64747</v>
      </c>
    </row>
    <row r="6029" spans="1:2" x14ac:dyDescent="0.2">
      <c r="A6029">
        <v>645445</v>
      </c>
      <c r="B6029" t="s">
        <v>64747</v>
      </c>
    </row>
    <row r="6030" spans="1:2" x14ac:dyDescent="0.2">
      <c r="A6030">
        <v>844271</v>
      </c>
      <c r="B6030" t="s">
        <v>64747</v>
      </c>
    </row>
    <row r="6031" spans="1:2" x14ac:dyDescent="0.2">
      <c r="A6031">
        <v>865093</v>
      </c>
      <c r="B6031" t="s">
        <v>64747</v>
      </c>
    </row>
    <row r="6032" spans="1:2" x14ac:dyDescent="0.2">
      <c r="A6032">
        <v>883684</v>
      </c>
      <c r="B6032" t="s">
        <v>64747</v>
      </c>
    </row>
    <row r="6033" spans="1:2" x14ac:dyDescent="0.2">
      <c r="A6033">
        <v>900047</v>
      </c>
      <c r="B6033" t="s">
        <v>64747</v>
      </c>
    </row>
    <row r="6034" spans="1:2" x14ac:dyDescent="0.2">
      <c r="A6034">
        <v>903516</v>
      </c>
      <c r="B6034" t="s">
        <v>64747</v>
      </c>
    </row>
    <row r="6035" spans="1:2" x14ac:dyDescent="0.2">
      <c r="A6035">
        <v>934390</v>
      </c>
      <c r="B6035" t="s">
        <v>64747</v>
      </c>
    </row>
    <row r="6036" spans="1:2" x14ac:dyDescent="0.2">
      <c r="A6036">
        <v>854766</v>
      </c>
      <c r="B6036" t="s">
        <v>64747</v>
      </c>
    </row>
    <row r="6037" spans="1:2" x14ac:dyDescent="0.2">
      <c r="A6037">
        <v>863063</v>
      </c>
      <c r="B6037" t="s">
        <v>64747</v>
      </c>
    </row>
    <row r="6038" spans="1:2" x14ac:dyDescent="0.2">
      <c r="A6038">
        <v>881015</v>
      </c>
      <c r="B6038" t="s">
        <v>64747</v>
      </c>
    </row>
    <row r="6039" spans="1:2" x14ac:dyDescent="0.2">
      <c r="A6039">
        <v>935358</v>
      </c>
      <c r="B6039" t="s">
        <v>64747</v>
      </c>
    </row>
    <row r="6040" spans="1:2" x14ac:dyDescent="0.2">
      <c r="A6040">
        <v>935360</v>
      </c>
      <c r="B6040" t="s">
        <v>64747</v>
      </c>
    </row>
    <row r="6041" spans="1:2" x14ac:dyDescent="0.2">
      <c r="A6041">
        <v>863427</v>
      </c>
      <c r="B6041" t="s">
        <v>64747</v>
      </c>
    </row>
    <row r="6042" spans="1:2" x14ac:dyDescent="0.2">
      <c r="A6042">
        <v>931222</v>
      </c>
      <c r="B6042" t="s">
        <v>64747</v>
      </c>
    </row>
    <row r="6043" spans="1:2" x14ac:dyDescent="0.2">
      <c r="A6043">
        <v>667925</v>
      </c>
      <c r="B6043" t="s">
        <v>64747</v>
      </c>
    </row>
    <row r="6044" spans="1:2" x14ac:dyDescent="0.2">
      <c r="A6044">
        <v>667926</v>
      </c>
      <c r="B6044" t="s">
        <v>64747</v>
      </c>
    </row>
    <row r="6045" spans="1:2" x14ac:dyDescent="0.2">
      <c r="A6045">
        <v>667927</v>
      </c>
      <c r="B6045" t="s">
        <v>64747</v>
      </c>
    </row>
    <row r="6046" spans="1:2" x14ac:dyDescent="0.2">
      <c r="A6046">
        <v>913546</v>
      </c>
      <c r="B6046" t="s">
        <v>64747</v>
      </c>
    </row>
    <row r="6047" spans="1:2" x14ac:dyDescent="0.2">
      <c r="A6047">
        <v>923173</v>
      </c>
      <c r="B6047" t="s">
        <v>64747</v>
      </c>
    </row>
    <row r="6048" spans="1:2" x14ac:dyDescent="0.2">
      <c r="A6048">
        <v>924229</v>
      </c>
      <c r="B6048" t="s">
        <v>64747</v>
      </c>
    </row>
    <row r="6049" spans="1:2" x14ac:dyDescent="0.2">
      <c r="A6049">
        <v>933247</v>
      </c>
      <c r="B6049" t="s">
        <v>64747</v>
      </c>
    </row>
    <row r="6050" spans="1:2" x14ac:dyDescent="0.2">
      <c r="A6050">
        <v>934062</v>
      </c>
      <c r="B6050" t="s">
        <v>64747</v>
      </c>
    </row>
    <row r="6051" spans="1:2" x14ac:dyDescent="0.2">
      <c r="A6051">
        <v>853213</v>
      </c>
      <c r="B6051" t="s">
        <v>64747</v>
      </c>
    </row>
    <row r="6052" spans="1:2" x14ac:dyDescent="0.2">
      <c r="A6052">
        <v>890548</v>
      </c>
      <c r="B6052" t="s">
        <v>64747</v>
      </c>
    </row>
    <row r="6053" spans="1:2" x14ac:dyDescent="0.2">
      <c r="A6053">
        <v>673514</v>
      </c>
      <c r="B6053" t="s">
        <v>64747</v>
      </c>
    </row>
    <row r="6054" spans="1:2" x14ac:dyDescent="0.2">
      <c r="A6054">
        <v>814150</v>
      </c>
      <c r="B6054" t="s">
        <v>64747</v>
      </c>
    </row>
    <row r="6055" spans="1:2" x14ac:dyDescent="0.2">
      <c r="A6055">
        <v>834129</v>
      </c>
      <c r="B6055" t="s">
        <v>64747</v>
      </c>
    </row>
    <row r="6056" spans="1:2" x14ac:dyDescent="0.2">
      <c r="A6056">
        <v>844599</v>
      </c>
      <c r="B6056" t="s">
        <v>64747</v>
      </c>
    </row>
    <row r="6057" spans="1:2" x14ac:dyDescent="0.2">
      <c r="A6057">
        <v>864833</v>
      </c>
      <c r="B6057" t="s">
        <v>64747</v>
      </c>
    </row>
    <row r="6058" spans="1:2" x14ac:dyDescent="0.2">
      <c r="A6058" t="s">
        <v>65084</v>
      </c>
      <c r="B6058" t="s">
        <v>64747</v>
      </c>
    </row>
    <row r="6059" spans="1:2" x14ac:dyDescent="0.2">
      <c r="A6059">
        <v>873011</v>
      </c>
      <c r="B6059" t="s">
        <v>64747</v>
      </c>
    </row>
    <row r="6060" spans="1:2" x14ac:dyDescent="0.2">
      <c r="A6060">
        <v>873324</v>
      </c>
      <c r="B6060" t="s">
        <v>64747</v>
      </c>
    </row>
    <row r="6061" spans="1:2" x14ac:dyDescent="0.2">
      <c r="A6061">
        <v>904039</v>
      </c>
      <c r="B6061" t="s">
        <v>64747</v>
      </c>
    </row>
    <row r="6062" spans="1:2" x14ac:dyDescent="0.2">
      <c r="A6062">
        <v>923222</v>
      </c>
      <c r="B6062" t="s">
        <v>64747</v>
      </c>
    </row>
    <row r="6063" spans="1:2" x14ac:dyDescent="0.2">
      <c r="A6063">
        <v>930438</v>
      </c>
      <c r="B6063" t="s">
        <v>64747</v>
      </c>
    </row>
    <row r="6064" spans="1:2" x14ac:dyDescent="0.2">
      <c r="A6064" t="s">
        <v>65085</v>
      </c>
      <c r="B6064" t="s">
        <v>64747</v>
      </c>
    </row>
    <row r="6065" spans="1:2" x14ac:dyDescent="0.2">
      <c r="A6065" t="s">
        <v>65086</v>
      </c>
      <c r="B6065" t="s">
        <v>64747</v>
      </c>
    </row>
    <row r="6066" spans="1:2" x14ac:dyDescent="0.2">
      <c r="A6066">
        <v>854226</v>
      </c>
      <c r="B6066" t="s">
        <v>64747</v>
      </c>
    </row>
    <row r="6067" spans="1:2" x14ac:dyDescent="0.2">
      <c r="A6067">
        <v>900525</v>
      </c>
      <c r="B6067" t="s">
        <v>64747</v>
      </c>
    </row>
    <row r="6068" spans="1:2" x14ac:dyDescent="0.2">
      <c r="A6068">
        <v>903116</v>
      </c>
      <c r="B6068" t="s">
        <v>64747</v>
      </c>
    </row>
    <row r="6069" spans="1:2" x14ac:dyDescent="0.2">
      <c r="A6069">
        <v>904361</v>
      </c>
      <c r="B6069" t="s">
        <v>64747</v>
      </c>
    </row>
    <row r="6070" spans="1:2" x14ac:dyDescent="0.2">
      <c r="A6070">
        <v>934005</v>
      </c>
      <c r="B6070" t="s">
        <v>64747</v>
      </c>
    </row>
    <row r="6071" spans="1:2" x14ac:dyDescent="0.2">
      <c r="A6071">
        <v>934927</v>
      </c>
      <c r="B6071" t="s">
        <v>64747</v>
      </c>
    </row>
    <row r="6072" spans="1:2" x14ac:dyDescent="0.2">
      <c r="A6072">
        <v>960640</v>
      </c>
      <c r="B6072" t="s">
        <v>64747</v>
      </c>
    </row>
    <row r="6073" spans="1:2" x14ac:dyDescent="0.2">
      <c r="A6073">
        <v>668847</v>
      </c>
      <c r="B6073" t="s">
        <v>64747</v>
      </c>
    </row>
    <row r="6074" spans="1:2" x14ac:dyDescent="0.2">
      <c r="A6074">
        <v>824286</v>
      </c>
      <c r="B6074" t="s">
        <v>64747</v>
      </c>
    </row>
    <row r="6075" spans="1:2" x14ac:dyDescent="0.2">
      <c r="A6075">
        <v>854716</v>
      </c>
      <c r="B6075" t="s">
        <v>64747</v>
      </c>
    </row>
    <row r="6076" spans="1:2" x14ac:dyDescent="0.2">
      <c r="A6076">
        <v>873520</v>
      </c>
      <c r="B6076" t="s">
        <v>64747</v>
      </c>
    </row>
    <row r="6077" spans="1:2" x14ac:dyDescent="0.2">
      <c r="A6077">
        <v>920061</v>
      </c>
      <c r="B6077" t="s">
        <v>64747</v>
      </c>
    </row>
    <row r="6078" spans="1:2" x14ac:dyDescent="0.2">
      <c r="A6078">
        <v>990991</v>
      </c>
      <c r="B6078" t="s">
        <v>64747</v>
      </c>
    </row>
    <row r="6079" spans="1:2" x14ac:dyDescent="0.2">
      <c r="A6079">
        <v>340286</v>
      </c>
      <c r="B6079" t="s">
        <v>64747</v>
      </c>
    </row>
    <row r="6080" spans="1:2" x14ac:dyDescent="0.2">
      <c r="A6080">
        <v>813403</v>
      </c>
      <c r="B6080" t="s">
        <v>64747</v>
      </c>
    </row>
    <row r="6081" spans="1:2" x14ac:dyDescent="0.2">
      <c r="A6081" t="s">
        <v>65087</v>
      </c>
      <c r="B6081" t="s">
        <v>64747</v>
      </c>
    </row>
    <row r="6082" spans="1:2" x14ac:dyDescent="0.2">
      <c r="A6082">
        <v>863930</v>
      </c>
      <c r="B6082" t="s">
        <v>64747</v>
      </c>
    </row>
    <row r="6083" spans="1:2" x14ac:dyDescent="0.2">
      <c r="A6083">
        <v>914050</v>
      </c>
      <c r="B6083" t="s">
        <v>64747</v>
      </c>
    </row>
    <row r="6084" spans="1:2" x14ac:dyDescent="0.2">
      <c r="A6084">
        <v>930641</v>
      </c>
      <c r="B6084" t="s">
        <v>64747</v>
      </c>
    </row>
    <row r="6085" spans="1:2" x14ac:dyDescent="0.2">
      <c r="A6085">
        <v>934036</v>
      </c>
      <c r="B6085" t="s">
        <v>64747</v>
      </c>
    </row>
    <row r="6086" spans="1:2" x14ac:dyDescent="0.2">
      <c r="A6086">
        <v>804029</v>
      </c>
      <c r="B6086" t="s">
        <v>64747</v>
      </c>
    </row>
    <row r="6087" spans="1:2" x14ac:dyDescent="0.2">
      <c r="A6087">
        <v>833756</v>
      </c>
      <c r="B6087" t="s">
        <v>64747</v>
      </c>
    </row>
    <row r="6088" spans="1:2" x14ac:dyDescent="0.2">
      <c r="A6088">
        <v>854727</v>
      </c>
      <c r="B6088" t="s">
        <v>64747</v>
      </c>
    </row>
    <row r="6089" spans="1:2" x14ac:dyDescent="0.2">
      <c r="A6089">
        <v>930070</v>
      </c>
      <c r="B6089" t="s">
        <v>64747</v>
      </c>
    </row>
    <row r="6090" spans="1:2" x14ac:dyDescent="0.2">
      <c r="A6090">
        <v>930577</v>
      </c>
      <c r="B6090" t="s">
        <v>64747</v>
      </c>
    </row>
    <row r="6091" spans="1:2" x14ac:dyDescent="0.2">
      <c r="A6091">
        <v>951285</v>
      </c>
      <c r="B6091" t="s">
        <v>64747</v>
      </c>
    </row>
    <row r="6092" spans="1:2" x14ac:dyDescent="0.2">
      <c r="A6092">
        <v>865175</v>
      </c>
      <c r="B6092" t="s">
        <v>64747</v>
      </c>
    </row>
    <row r="6093" spans="1:2" x14ac:dyDescent="0.2">
      <c r="A6093">
        <v>903226</v>
      </c>
      <c r="B6093" t="s">
        <v>64747</v>
      </c>
    </row>
    <row r="6094" spans="1:2" x14ac:dyDescent="0.2">
      <c r="A6094">
        <v>981133</v>
      </c>
      <c r="B6094" t="s">
        <v>64747</v>
      </c>
    </row>
    <row r="6095" spans="1:2" x14ac:dyDescent="0.2">
      <c r="A6095">
        <v>863428</v>
      </c>
      <c r="B6095" t="s">
        <v>64747</v>
      </c>
    </row>
    <row r="6096" spans="1:2" x14ac:dyDescent="0.2">
      <c r="A6096">
        <v>864840</v>
      </c>
      <c r="B6096" t="s">
        <v>64747</v>
      </c>
    </row>
    <row r="6097" spans="1:2" x14ac:dyDescent="0.2">
      <c r="A6097">
        <v>970234</v>
      </c>
      <c r="B6097" t="s">
        <v>64747</v>
      </c>
    </row>
    <row r="6098" spans="1:2" x14ac:dyDescent="0.2">
      <c r="A6098" t="s">
        <v>65088</v>
      </c>
      <c r="B6098" t="s">
        <v>64747</v>
      </c>
    </row>
    <row r="6099" spans="1:2" x14ac:dyDescent="0.2">
      <c r="A6099" t="s">
        <v>65089</v>
      </c>
      <c r="B6099" t="s">
        <v>64747</v>
      </c>
    </row>
    <row r="6100" spans="1:2" x14ac:dyDescent="0.2">
      <c r="A6100">
        <v>813958</v>
      </c>
      <c r="B6100" t="s">
        <v>64747</v>
      </c>
    </row>
    <row r="6101" spans="1:2" x14ac:dyDescent="0.2">
      <c r="A6101">
        <v>850516</v>
      </c>
      <c r="B6101" t="s">
        <v>64747</v>
      </c>
    </row>
    <row r="6102" spans="1:2" x14ac:dyDescent="0.2">
      <c r="A6102">
        <v>853793</v>
      </c>
      <c r="B6102" t="s">
        <v>64747</v>
      </c>
    </row>
    <row r="6103" spans="1:2" x14ac:dyDescent="0.2">
      <c r="A6103">
        <v>903461</v>
      </c>
      <c r="B6103" t="s">
        <v>64747</v>
      </c>
    </row>
    <row r="6104" spans="1:2" x14ac:dyDescent="0.2">
      <c r="A6104">
        <v>930341</v>
      </c>
      <c r="B6104" t="s">
        <v>64747</v>
      </c>
    </row>
    <row r="6105" spans="1:2" x14ac:dyDescent="0.2">
      <c r="A6105">
        <v>934146</v>
      </c>
      <c r="B6105" t="s">
        <v>64747</v>
      </c>
    </row>
    <row r="6106" spans="1:2" x14ac:dyDescent="0.2">
      <c r="A6106">
        <v>935010</v>
      </c>
      <c r="B6106" t="s">
        <v>64747</v>
      </c>
    </row>
    <row r="6107" spans="1:2" x14ac:dyDescent="0.2">
      <c r="A6107">
        <v>668375</v>
      </c>
      <c r="B6107" t="s">
        <v>64747</v>
      </c>
    </row>
    <row r="6108" spans="1:2" x14ac:dyDescent="0.2">
      <c r="A6108">
        <v>670214</v>
      </c>
      <c r="B6108" t="s">
        <v>64747</v>
      </c>
    </row>
    <row r="6109" spans="1:2" x14ac:dyDescent="0.2">
      <c r="A6109">
        <v>671058</v>
      </c>
      <c r="B6109" t="s">
        <v>64747</v>
      </c>
    </row>
    <row r="6110" spans="1:2" x14ac:dyDescent="0.2">
      <c r="A6110">
        <v>824239</v>
      </c>
      <c r="B6110" t="s">
        <v>64747</v>
      </c>
    </row>
    <row r="6111" spans="1:2" x14ac:dyDescent="0.2">
      <c r="A6111">
        <v>833487</v>
      </c>
      <c r="B6111" t="s">
        <v>64747</v>
      </c>
    </row>
    <row r="6112" spans="1:2" x14ac:dyDescent="0.2">
      <c r="A6112" t="s">
        <v>65090</v>
      </c>
      <c r="B6112" t="s">
        <v>64747</v>
      </c>
    </row>
    <row r="6113" spans="1:2" x14ac:dyDescent="0.2">
      <c r="A6113">
        <v>900697</v>
      </c>
      <c r="B6113" t="s">
        <v>64747</v>
      </c>
    </row>
    <row r="6114" spans="1:2" x14ac:dyDescent="0.2">
      <c r="A6114">
        <v>904548</v>
      </c>
      <c r="B6114" t="s">
        <v>64747</v>
      </c>
    </row>
    <row r="6115" spans="1:2" x14ac:dyDescent="0.2">
      <c r="A6115">
        <v>924423</v>
      </c>
      <c r="B6115" t="s">
        <v>64747</v>
      </c>
    </row>
    <row r="6116" spans="1:2" x14ac:dyDescent="0.2">
      <c r="A6116" t="s">
        <v>65091</v>
      </c>
      <c r="B6116" t="s">
        <v>64747</v>
      </c>
    </row>
    <row r="6117" spans="1:2" x14ac:dyDescent="0.2">
      <c r="A6117">
        <v>940296</v>
      </c>
      <c r="B6117" t="s">
        <v>64747</v>
      </c>
    </row>
    <row r="6118" spans="1:2" x14ac:dyDescent="0.2">
      <c r="A6118">
        <v>990281</v>
      </c>
      <c r="B6118" t="s">
        <v>64747</v>
      </c>
    </row>
    <row r="6119" spans="1:2" x14ac:dyDescent="0.2">
      <c r="A6119">
        <v>671916</v>
      </c>
      <c r="B6119" t="s">
        <v>64747</v>
      </c>
    </row>
    <row r="6120" spans="1:2" x14ac:dyDescent="0.2">
      <c r="A6120">
        <v>674324</v>
      </c>
      <c r="B6120" t="s">
        <v>64747</v>
      </c>
    </row>
    <row r="6121" spans="1:2" x14ac:dyDescent="0.2">
      <c r="A6121" t="s">
        <v>65092</v>
      </c>
      <c r="B6121" t="s">
        <v>64747</v>
      </c>
    </row>
    <row r="6122" spans="1:2" x14ac:dyDescent="0.2">
      <c r="A6122">
        <v>833865</v>
      </c>
      <c r="B6122" t="s">
        <v>64747</v>
      </c>
    </row>
    <row r="6123" spans="1:2" x14ac:dyDescent="0.2">
      <c r="A6123">
        <v>901306</v>
      </c>
      <c r="B6123" t="s">
        <v>64747</v>
      </c>
    </row>
    <row r="6124" spans="1:2" x14ac:dyDescent="0.2">
      <c r="A6124">
        <v>904356</v>
      </c>
      <c r="B6124" t="s">
        <v>64747</v>
      </c>
    </row>
    <row r="6125" spans="1:2" x14ac:dyDescent="0.2">
      <c r="A6125">
        <v>920668</v>
      </c>
      <c r="B6125" t="s">
        <v>64747</v>
      </c>
    </row>
    <row r="6126" spans="1:2" x14ac:dyDescent="0.2">
      <c r="A6126">
        <v>924272</v>
      </c>
      <c r="B6126" t="s">
        <v>64747</v>
      </c>
    </row>
    <row r="6127" spans="1:2" x14ac:dyDescent="0.2">
      <c r="A6127">
        <v>934301</v>
      </c>
      <c r="B6127" t="s">
        <v>64747</v>
      </c>
    </row>
    <row r="6128" spans="1:2" x14ac:dyDescent="0.2">
      <c r="A6128">
        <v>940487</v>
      </c>
      <c r="B6128" t="s">
        <v>64747</v>
      </c>
    </row>
    <row r="6129" spans="1:2" x14ac:dyDescent="0.2">
      <c r="A6129">
        <v>951001</v>
      </c>
      <c r="B6129" t="s">
        <v>64747</v>
      </c>
    </row>
    <row r="6130" spans="1:2" x14ac:dyDescent="0.2">
      <c r="A6130">
        <v>871249</v>
      </c>
      <c r="B6130" t="s">
        <v>64747</v>
      </c>
    </row>
    <row r="6131" spans="1:2" x14ac:dyDescent="0.2">
      <c r="A6131">
        <v>910636</v>
      </c>
      <c r="B6131" t="s">
        <v>64747</v>
      </c>
    </row>
    <row r="6132" spans="1:2" x14ac:dyDescent="0.2">
      <c r="A6132">
        <v>934313</v>
      </c>
      <c r="B6132" t="s">
        <v>64747</v>
      </c>
    </row>
    <row r="6133" spans="1:2" x14ac:dyDescent="0.2">
      <c r="A6133">
        <v>813294</v>
      </c>
      <c r="B6133" t="s">
        <v>64747</v>
      </c>
    </row>
    <row r="6134" spans="1:2" x14ac:dyDescent="0.2">
      <c r="A6134">
        <v>813438</v>
      </c>
      <c r="B6134" t="s">
        <v>64747</v>
      </c>
    </row>
    <row r="6135" spans="1:2" x14ac:dyDescent="0.2">
      <c r="A6135">
        <v>853039</v>
      </c>
      <c r="B6135" t="s">
        <v>64747</v>
      </c>
    </row>
    <row r="6136" spans="1:2" x14ac:dyDescent="0.2">
      <c r="A6136">
        <v>943130</v>
      </c>
      <c r="B6136" t="s">
        <v>64747</v>
      </c>
    </row>
    <row r="6137" spans="1:2" x14ac:dyDescent="0.2">
      <c r="A6137">
        <v>950764</v>
      </c>
      <c r="B6137" t="s">
        <v>64747</v>
      </c>
    </row>
    <row r="6138" spans="1:2" x14ac:dyDescent="0.2">
      <c r="A6138">
        <v>960876</v>
      </c>
      <c r="B6138" t="s">
        <v>64747</v>
      </c>
    </row>
    <row r="6139" spans="1:2" x14ac:dyDescent="0.2">
      <c r="A6139">
        <v>980621</v>
      </c>
      <c r="B6139" t="s">
        <v>64747</v>
      </c>
    </row>
    <row r="6140" spans="1:2" x14ac:dyDescent="0.2">
      <c r="A6140">
        <v>673634</v>
      </c>
      <c r="B6140" t="s">
        <v>64747</v>
      </c>
    </row>
    <row r="6141" spans="1:2" x14ac:dyDescent="0.2">
      <c r="A6141">
        <v>673657</v>
      </c>
      <c r="B6141" t="s">
        <v>64747</v>
      </c>
    </row>
    <row r="6142" spans="1:2" x14ac:dyDescent="0.2">
      <c r="A6142">
        <v>803569</v>
      </c>
      <c r="B6142" t="s">
        <v>64747</v>
      </c>
    </row>
    <row r="6143" spans="1:2" x14ac:dyDescent="0.2">
      <c r="A6143">
        <v>883589</v>
      </c>
      <c r="B6143" t="s">
        <v>64747</v>
      </c>
    </row>
    <row r="6144" spans="1:2" x14ac:dyDescent="0.2">
      <c r="A6144">
        <v>904474</v>
      </c>
      <c r="B6144" t="s">
        <v>64747</v>
      </c>
    </row>
    <row r="6145" spans="1:2" x14ac:dyDescent="0.2">
      <c r="A6145">
        <v>950421</v>
      </c>
      <c r="B6145" t="s">
        <v>64747</v>
      </c>
    </row>
    <row r="6146" spans="1:2" x14ac:dyDescent="0.2">
      <c r="A6146">
        <v>844076</v>
      </c>
      <c r="B6146" t="s">
        <v>64747</v>
      </c>
    </row>
    <row r="6147" spans="1:2" x14ac:dyDescent="0.2">
      <c r="A6147">
        <v>883949</v>
      </c>
      <c r="B6147" t="s">
        <v>64747</v>
      </c>
    </row>
    <row r="6148" spans="1:2" x14ac:dyDescent="0.2">
      <c r="A6148">
        <v>900691</v>
      </c>
      <c r="B6148" t="s">
        <v>64747</v>
      </c>
    </row>
    <row r="6149" spans="1:2" x14ac:dyDescent="0.2">
      <c r="A6149">
        <v>904872</v>
      </c>
      <c r="B6149" t="s">
        <v>64747</v>
      </c>
    </row>
    <row r="6150" spans="1:2" x14ac:dyDescent="0.2">
      <c r="A6150">
        <v>913321</v>
      </c>
      <c r="B6150" t="s">
        <v>64747</v>
      </c>
    </row>
    <row r="6151" spans="1:2" x14ac:dyDescent="0.2">
      <c r="A6151">
        <v>924092</v>
      </c>
      <c r="B6151" t="s">
        <v>64747</v>
      </c>
    </row>
    <row r="6152" spans="1:2" x14ac:dyDescent="0.2">
      <c r="A6152">
        <v>934540</v>
      </c>
      <c r="B6152" t="s">
        <v>64747</v>
      </c>
    </row>
    <row r="6153" spans="1:2" x14ac:dyDescent="0.2">
      <c r="A6153" t="s">
        <v>65093</v>
      </c>
      <c r="B6153" t="s">
        <v>64747</v>
      </c>
    </row>
    <row r="6154" spans="1:2" x14ac:dyDescent="0.2">
      <c r="A6154">
        <v>841121</v>
      </c>
      <c r="B6154" t="s">
        <v>64747</v>
      </c>
    </row>
    <row r="6155" spans="1:2" x14ac:dyDescent="0.2">
      <c r="A6155">
        <v>854215</v>
      </c>
      <c r="B6155" t="s">
        <v>64747</v>
      </c>
    </row>
    <row r="6156" spans="1:2" x14ac:dyDescent="0.2">
      <c r="A6156">
        <v>903073</v>
      </c>
      <c r="B6156" t="s">
        <v>64747</v>
      </c>
    </row>
    <row r="6157" spans="1:2" x14ac:dyDescent="0.2">
      <c r="A6157">
        <v>911379</v>
      </c>
      <c r="B6157" t="s">
        <v>64747</v>
      </c>
    </row>
    <row r="6158" spans="1:2" x14ac:dyDescent="0.2">
      <c r="A6158">
        <v>810652</v>
      </c>
      <c r="B6158" t="s">
        <v>64747</v>
      </c>
    </row>
    <row r="6159" spans="1:2" x14ac:dyDescent="0.2">
      <c r="A6159">
        <v>813964</v>
      </c>
      <c r="B6159" t="s">
        <v>64747</v>
      </c>
    </row>
    <row r="6160" spans="1:2" x14ac:dyDescent="0.2">
      <c r="A6160" t="s">
        <v>65094</v>
      </c>
      <c r="B6160" t="s">
        <v>64747</v>
      </c>
    </row>
    <row r="6161" spans="1:2" x14ac:dyDescent="0.2">
      <c r="A6161">
        <v>844262</v>
      </c>
      <c r="B6161" t="s">
        <v>64747</v>
      </c>
    </row>
    <row r="6162" spans="1:2" x14ac:dyDescent="0.2">
      <c r="A6162">
        <v>844673</v>
      </c>
      <c r="B6162" t="s">
        <v>64747</v>
      </c>
    </row>
    <row r="6163" spans="1:2" x14ac:dyDescent="0.2">
      <c r="A6163">
        <v>853914</v>
      </c>
      <c r="B6163" t="s">
        <v>64747</v>
      </c>
    </row>
    <row r="6164" spans="1:2" x14ac:dyDescent="0.2">
      <c r="A6164">
        <v>894489</v>
      </c>
      <c r="B6164" t="s">
        <v>64747</v>
      </c>
    </row>
    <row r="6165" spans="1:2" x14ac:dyDescent="0.2">
      <c r="A6165" s="429" t="s">
        <v>65095</v>
      </c>
      <c r="B6165" t="s">
        <v>64747</v>
      </c>
    </row>
    <row r="6166" spans="1:2" x14ac:dyDescent="0.2">
      <c r="A6166">
        <v>914806</v>
      </c>
      <c r="B6166" t="s">
        <v>64747</v>
      </c>
    </row>
    <row r="6167" spans="1:2" x14ac:dyDescent="0.2">
      <c r="A6167">
        <v>923714</v>
      </c>
      <c r="B6167" t="s">
        <v>64747</v>
      </c>
    </row>
    <row r="6168" spans="1:2" x14ac:dyDescent="0.2">
      <c r="A6168" t="s">
        <v>65096</v>
      </c>
      <c r="B6168" t="s">
        <v>64747</v>
      </c>
    </row>
    <row r="6169" spans="1:2" x14ac:dyDescent="0.2">
      <c r="A6169">
        <v>981117</v>
      </c>
      <c r="B6169" t="s">
        <v>64747</v>
      </c>
    </row>
    <row r="6170" spans="1:2" x14ac:dyDescent="0.2">
      <c r="A6170">
        <v>861463</v>
      </c>
      <c r="B6170" t="s">
        <v>64747</v>
      </c>
    </row>
    <row r="6171" spans="1:2" x14ac:dyDescent="0.2">
      <c r="A6171">
        <v>669093</v>
      </c>
      <c r="B6171" t="s">
        <v>64747</v>
      </c>
    </row>
    <row r="6172" spans="1:2" x14ac:dyDescent="0.2">
      <c r="A6172">
        <v>669094</v>
      </c>
      <c r="B6172" t="s">
        <v>64747</v>
      </c>
    </row>
    <row r="6173" spans="1:2" x14ac:dyDescent="0.2">
      <c r="A6173">
        <v>669095</v>
      </c>
      <c r="B6173" t="s">
        <v>64747</v>
      </c>
    </row>
    <row r="6174" spans="1:2" x14ac:dyDescent="0.2">
      <c r="A6174">
        <v>669097</v>
      </c>
      <c r="B6174" t="s">
        <v>64747</v>
      </c>
    </row>
    <row r="6175" spans="1:2" x14ac:dyDescent="0.2">
      <c r="A6175">
        <v>669098</v>
      </c>
      <c r="B6175" t="s">
        <v>64747</v>
      </c>
    </row>
    <row r="6176" spans="1:2" x14ac:dyDescent="0.2">
      <c r="A6176">
        <v>671568</v>
      </c>
      <c r="B6176" t="s">
        <v>64747</v>
      </c>
    </row>
    <row r="6177" spans="1:2" x14ac:dyDescent="0.2">
      <c r="A6177">
        <v>671569</v>
      </c>
      <c r="B6177" t="s">
        <v>64747</v>
      </c>
    </row>
    <row r="6178" spans="1:2" x14ac:dyDescent="0.2">
      <c r="A6178">
        <v>672379</v>
      </c>
      <c r="B6178" t="s">
        <v>64747</v>
      </c>
    </row>
    <row r="6179" spans="1:2" x14ac:dyDescent="0.2">
      <c r="A6179" t="s">
        <v>65093</v>
      </c>
      <c r="B6179" t="s">
        <v>64747</v>
      </c>
    </row>
    <row r="6180" spans="1:2" x14ac:dyDescent="0.2">
      <c r="A6180">
        <v>910793</v>
      </c>
      <c r="B6180" t="s">
        <v>64747</v>
      </c>
    </row>
    <row r="6181" spans="1:2" x14ac:dyDescent="0.2">
      <c r="A6181">
        <v>990857</v>
      </c>
      <c r="B6181" t="s">
        <v>64747</v>
      </c>
    </row>
    <row r="6182" spans="1:2" x14ac:dyDescent="0.2">
      <c r="A6182">
        <v>850691</v>
      </c>
      <c r="B6182" t="s">
        <v>64747</v>
      </c>
    </row>
    <row r="6183" spans="1:2" x14ac:dyDescent="0.2">
      <c r="A6183">
        <v>863345</v>
      </c>
      <c r="B6183" t="s">
        <v>64747</v>
      </c>
    </row>
    <row r="6184" spans="1:2" x14ac:dyDescent="0.2">
      <c r="A6184">
        <v>864847</v>
      </c>
      <c r="B6184" t="s">
        <v>64747</v>
      </c>
    </row>
    <row r="6185" spans="1:2" x14ac:dyDescent="0.2">
      <c r="A6185">
        <v>870884</v>
      </c>
      <c r="B6185" t="s">
        <v>64747</v>
      </c>
    </row>
    <row r="6186" spans="1:2" x14ac:dyDescent="0.2">
      <c r="A6186">
        <v>924491</v>
      </c>
      <c r="B6186" t="s">
        <v>64747</v>
      </c>
    </row>
    <row r="6187" spans="1:2" x14ac:dyDescent="0.2">
      <c r="A6187">
        <v>860851</v>
      </c>
      <c r="B6187" t="s">
        <v>64747</v>
      </c>
    </row>
    <row r="6188" spans="1:2" x14ac:dyDescent="0.2">
      <c r="A6188">
        <v>863429</v>
      </c>
      <c r="B6188" t="s">
        <v>64747</v>
      </c>
    </row>
    <row r="6189" spans="1:2" x14ac:dyDescent="0.2">
      <c r="A6189">
        <v>2036473</v>
      </c>
      <c r="B6189" t="s">
        <v>64747</v>
      </c>
    </row>
    <row r="6190" spans="1:2" x14ac:dyDescent="0.2">
      <c r="A6190">
        <v>327973</v>
      </c>
      <c r="B6190" t="s">
        <v>64747</v>
      </c>
    </row>
    <row r="6191" spans="1:2" x14ac:dyDescent="0.2">
      <c r="A6191">
        <v>670388</v>
      </c>
      <c r="B6191" t="s">
        <v>64747</v>
      </c>
    </row>
    <row r="6192" spans="1:2" x14ac:dyDescent="0.2">
      <c r="A6192">
        <v>670389</v>
      </c>
      <c r="B6192" t="s">
        <v>64747</v>
      </c>
    </row>
    <row r="6193" spans="1:2" x14ac:dyDescent="0.2">
      <c r="A6193">
        <v>670390</v>
      </c>
      <c r="B6193" t="s">
        <v>64747</v>
      </c>
    </row>
    <row r="6194" spans="1:2" x14ac:dyDescent="0.2">
      <c r="A6194">
        <v>670391</v>
      </c>
      <c r="B6194" t="s">
        <v>64747</v>
      </c>
    </row>
    <row r="6195" spans="1:2" x14ac:dyDescent="0.2">
      <c r="A6195">
        <v>674053</v>
      </c>
      <c r="B6195" t="s">
        <v>64747</v>
      </c>
    </row>
    <row r="6196" spans="1:2" x14ac:dyDescent="0.2">
      <c r="A6196">
        <v>674234</v>
      </c>
      <c r="B6196" t="s">
        <v>64747</v>
      </c>
    </row>
    <row r="6197" spans="1:2" x14ac:dyDescent="0.2">
      <c r="A6197">
        <v>674235</v>
      </c>
      <c r="B6197" t="s">
        <v>64747</v>
      </c>
    </row>
    <row r="6198" spans="1:2" x14ac:dyDescent="0.2">
      <c r="A6198" t="s">
        <v>65097</v>
      </c>
      <c r="B6198" t="s">
        <v>64747</v>
      </c>
    </row>
    <row r="6199" spans="1:2" x14ac:dyDescent="0.2">
      <c r="A6199">
        <v>960337</v>
      </c>
      <c r="B6199" t="s">
        <v>64747</v>
      </c>
    </row>
    <row r="6200" spans="1:2" x14ac:dyDescent="0.2">
      <c r="A6200">
        <v>831291</v>
      </c>
      <c r="B6200" t="s">
        <v>64747</v>
      </c>
    </row>
    <row r="6201" spans="1:2" x14ac:dyDescent="0.2">
      <c r="A6201" t="s">
        <v>65084</v>
      </c>
      <c r="B6201" t="s">
        <v>64747</v>
      </c>
    </row>
    <row r="6202" spans="1:2" x14ac:dyDescent="0.2">
      <c r="A6202">
        <v>980378</v>
      </c>
      <c r="B6202" t="s">
        <v>64747</v>
      </c>
    </row>
    <row r="6203" spans="1:2" x14ac:dyDescent="0.2">
      <c r="A6203">
        <v>327208</v>
      </c>
      <c r="B6203" t="s">
        <v>64747</v>
      </c>
    </row>
    <row r="6204" spans="1:2" x14ac:dyDescent="0.2">
      <c r="A6204">
        <v>804145</v>
      </c>
      <c r="B6204" t="s">
        <v>64747</v>
      </c>
    </row>
    <row r="6205" spans="1:2" x14ac:dyDescent="0.2">
      <c r="A6205">
        <v>342227</v>
      </c>
      <c r="B6205" t="s">
        <v>64747</v>
      </c>
    </row>
    <row r="6206" spans="1:2" x14ac:dyDescent="0.2">
      <c r="A6206" t="s">
        <v>65098</v>
      </c>
      <c r="B6206" t="s">
        <v>64747</v>
      </c>
    </row>
    <row r="6207" spans="1:2" x14ac:dyDescent="0.2">
      <c r="A6207">
        <v>820457</v>
      </c>
      <c r="B6207" t="s">
        <v>64747</v>
      </c>
    </row>
    <row r="6208" spans="1:2" x14ac:dyDescent="0.2">
      <c r="A6208" t="s">
        <v>65099</v>
      </c>
      <c r="B6208" t="s">
        <v>64747</v>
      </c>
    </row>
    <row r="6209" spans="1:2" x14ac:dyDescent="0.2">
      <c r="A6209">
        <v>833037</v>
      </c>
      <c r="B6209" t="s">
        <v>64747</v>
      </c>
    </row>
    <row r="6210" spans="1:2" x14ac:dyDescent="0.2">
      <c r="A6210">
        <v>834390</v>
      </c>
      <c r="B6210" t="s">
        <v>64747</v>
      </c>
    </row>
    <row r="6211" spans="1:2" x14ac:dyDescent="0.2">
      <c r="A6211">
        <v>914156</v>
      </c>
      <c r="B6211" t="s">
        <v>64747</v>
      </c>
    </row>
    <row r="6212" spans="1:2" x14ac:dyDescent="0.2">
      <c r="A6212">
        <v>960738</v>
      </c>
      <c r="B6212" t="s">
        <v>64747</v>
      </c>
    </row>
    <row r="6213" spans="1:2" x14ac:dyDescent="0.2">
      <c r="A6213">
        <v>674004</v>
      </c>
      <c r="B6213" t="s">
        <v>64747</v>
      </c>
    </row>
    <row r="6214" spans="1:2" x14ac:dyDescent="0.2">
      <c r="A6214">
        <v>674019</v>
      </c>
      <c r="B6214" t="s">
        <v>64747</v>
      </c>
    </row>
    <row r="6215" spans="1:2" x14ac:dyDescent="0.2">
      <c r="A6215" t="s">
        <v>65100</v>
      </c>
      <c r="B6215" t="s">
        <v>64747</v>
      </c>
    </row>
    <row r="6216" spans="1:2" x14ac:dyDescent="0.2">
      <c r="A6216" t="s">
        <v>65101</v>
      </c>
      <c r="B6216" t="s">
        <v>64747</v>
      </c>
    </row>
    <row r="6217" spans="1:2" x14ac:dyDescent="0.2">
      <c r="A6217">
        <v>914593</v>
      </c>
      <c r="B6217" t="s">
        <v>64747</v>
      </c>
    </row>
    <row r="6218" spans="1:2" x14ac:dyDescent="0.2">
      <c r="A6218" t="s">
        <v>65102</v>
      </c>
      <c r="B6218" t="s">
        <v>64747</v>
      </c>
    </row>
    <row r="6219" spans="1:2" x14ac:dyDescent="0.2">
      <c r="A6219">
        <v>970439</v>
      </c>
      <c r="B6219" t="s">
        <v>64747</v>
      </c>
    </row>
    <row r="6220" spans="1:2" x14ac:dyDescent="0.2">
      <c r="A6220">
        <v>903037</v>
      </c>
      <c r="B6220" t="s">
        <v>64747</v>
      </c>
    </row>
    <row r="6221" spans="1:2" x14ac:dyDescent="0.2">
      <c r="A6221">
        <v>920087</v>
      </c>
      <c r="B6221" t="s">
        <v>64747</v>
      </c>
    </row>
    <row r="6222" spans="1:2" x14ac:dyDescent="0.2">
      <c r="A6222" t="s">
        <v>65103</v>
      </c>
      <c r="B6222" t="s">
        <v>64747</v>
      </c>
    </row>
    <row r="6223" spans="1:2" x14ac:dyDescent="0.2">
      <c r="A6223">
        <v>883943</v>
      </c>
      <c r="B6223" t="s">
        <v>64747</v>
      </c>
    </row>
    <row r="6224" spans="1:2" x14ac:dyDescent="0.2">
      <c r="A6224" t="s">
        <v>65104</v>
      </c>
      <c r="B6224" t="s">
        <v>64747</v>
      </c>
    </row>
    <row r="6225" spans="1:2" x14ac:dyDescent="0.2">
      <c r="A6225" t="s">
        <v>65093</v>
      </c>
      <c r="B6225" t="s">
        <v>64747</v>
      </c>
    </row>
    <row r="6226" spans="1:2" x14ac:dyDescent="0.2">
      <c r="A6226" t="s">
        <v>65105</v>
      </c>
      <c r="B6226" t="s">
        <v>64747</v>
      </c>
    </row>
    <row r="6227" spans="1:2" x14ac:dyDescent="0.2">
      <c r="A6227">
        <v>810115</v>
      </c>
      <c r="B6227" t="s">
        <v>64747</v>
      </c>
    </row>
    <row r="6228" spans="1:2" x14ac:dyDescent="0.2">
      <c r="A6228">
        <v>834441</v>
      </c>
      <c r="B6228" t="s">
        <v>64747</v>
      </c>
    </row>
    <row r="6229" spans="1:2" x14ac:dyDescent="0.2">
      <c r="A6229">
        <v>853030</v>
      </c>
      <c r="B6229" t="s">
        <v>64747</v>
      </c>
    </row>
    <row r="6230" spans="1:2" x14ac:dyDescent="0.2">
      <c r="A6230">
        <v>853110</v>
      </c>
      <c r="B6230" t="s">
        <v>64747</v>
      </c>
    </row>
    <row r="6231" spans="1:2" x14ac:dyDescent="0.2">
      <c r="A6231">
        <v>873178</v>
      </c>
      <c r="B6231" t="s">
        <v>64747</v>
      </c>
    </row>
    <row r="6232" spans="1:2" x14ac:dyDescent="0.2">
      <c r="A6232">
        <v>873390</v>
      </c>
      <c r="B6232" t="s">
        <v>64747</v>
      </c>
    </row>
    <row r="6233" spans="1:2" x14ac:dyDescent="0.2">
      <c r="A6233">
        <v>904684</v>
      </c>
      <c r="B6233" t="s">
        <v>64747</v>
      </c>
    </row>
    <row r="6234" spans="1:2" x14ac:dyDescent="0.2">
      <c r="A6234">
        <v>914157</v>
      </c>
      <c r="B6234" t="s">
        <v>64747</v>
      </c>
    </row>
    <row r="6235" spans="1:2" x14ac:dyDescent="0.2">
      <c r="A6235">
        <v>920101</v>
      </c>
      <c r="B6235" t="s">
        <v>64747</v>
      </c>
    </row>
    <row r="6236" spans="1:2" x14ac:dyDescent="0.2">
      <c r="A6236">
        <v>934831</v>
      </c>
      <c r="B6236" t="s">
        <v>64747</v>
      </c>
    </row>
    <row r="6237" spans="1:2" x14ac:dyDescent="0.2">
      <c r="A6237">
        <v>934907</v>
      </c>
      <c r="B6237" t="s">
        <v>64747</v>
      </c>
    </row>
    <row r="6238" spans="1:2" x14ac:dyDescent="0.2">
      <c r="A6238">
        <v>950407</v>
      </c>
      <c r="B6238" t="s">
        <v>64747</v>
      </c>
    </row>
    <row r="6239" spans="1:2" x14ac:dyDescent="0.2">
      <c r="A6239">
        <v>336690</v>
      </c>
      <c r="B6239" t="s">
        <v>64747</v>
      </c>
    </row>
    <row r="6240" spans="1:2" x14ac:dyDescent="0.2">
      <c r="A6240">
        <v>904188</v>
      </c>
      <c r="B6240" t="s">
        <v>64747</v>
      </c>
    </row>
    <row r="6241" spans="1:2" x14ac:dyDescent="0.2">
      <c r="A6241">
        <v>913308</v>
      </c>
      <c r="B6241" t="s">
        <v>64747</v>
      </c>
    </row>
    <row r="6242" spans="1:2" x14ac:dyDescent="0.2">
      <c r="A6242">
        <v>666745</v>
      </c>
      <c r="B6242" t="s">
        <v>64747</v>
      </c>
    </row>
    <row r="6243" spans="1:2" x14ac:dyDescent="0.2">
      <c r="A6243">
        <v>840831</v>
      </c>
      <c r="B6243" t="s">
        <v>64747</v>
      </c>
    </row>
    <row r="6244" spans="1:2" x14ac:dyDescent="0.2">
      <c r="A6244">
        <v>904034</v>
      </c>
      <c r="B6244" t="s">
        <v>64747</v>
      </c>
    </row>
    <row r="6245" spans="1:2" x14ac:dyDescent="0.2">
      <c r="A6245">
        <v>840447</v>
      </c>
      <c r="B6245" t="s">
        <v>64747</v>
      </c>
    </row>
    <row r="6246" spans="1:2" x14ac:dyDescent="0.2">
      <c r="A6246">
        <v>901405</v>
      </c>
      <c r="B6246" t="s">
        <v>64747</v>
      </c>
    </row>
    <row r="6247" spans="1:2" x14ac:dyDescent="0.2">
      <c r="A6247">
        <v>980935</v>
      </c>
      <c r="B6247" t="s">
        <v>64747</v>
      </c>
    </row>
    <row r="6248" spans="1:2" x14ac:dyDescent="0.2">
      <c r="A6248">
        <v>853172</v>
      </c>
      <c r="B6248" t="s">
        <v>64747</v>
      </c>
    </row>
    <row r="6249" spans="1:2" x14ac:dyDescent="0.2">
      <c r="A6249">
        <v>890691</v>
      </c>
      <c r="B6249" t="s">
        <v>64747</v>
      </c>
    </row>
    <row r="6250" spans="1:2" x14ac:dyDescent="0.2">
      <c r="A6250">
        <v>913417</v>
      </c>
      <c r="B6250" t="s">
        <v>64747</v>
      </c>
    </row>
    <row r="6251" spans="1:2" x14ac:dyDescent="0.2">
      <c r="A6251">
        <v>931061</v>
      </c>
      <c r="B6251" t="s">
        <v>64747</v>
      </c>
    </row>
    <row r="6252" spans="1:2" x14ac:dyDescent="0.2">
      <c r="A6252">
        <v>318206</v>
      </c>
      <c r="B6252" t="s">
        <v>64747</v>
      </c>
    </row>
    <row r="6253" spans="1:2" x14ac:dyDescent="0.2">
      <c r="A6253">
        <v>671229</v>
      </c>
      <c r="B6253" t="s">
        <v>64747</v>
      </c>
    </row>
    <row r="6254" spans="1:2" x14ac:dyDescent="0.2">
      <c r="A6254">
        <v>671233</v>
      </c>
      <c r="B6254" t="s">
        <v>64747</v>
      </c>
    </row>
    <row r="6255" spans="1:2" x14ac:dyDescent="0.2">
      <c r="A6255">
        <v>823203</v>
      </c>
      <c r="B6255" t="s">
        <v>64747</v>
      </c>
    </row>
    <row r="6256" spans="1:2" x14ac:dyDescent="0.2">
      <c r="A6256">
        <v>870333</v>
      </c>
      <c r="B6256" t="s">
        <v>64747</v>
      </c>
    </row>
    <row r="6257" spans="1:2" x14ac:dyDescent="0.2">
      <c r="A6257" t="s">
        <v>65106</v>
      </c>
      <c r="B6257" t="s">
        <v>64747</v>
      </c>
    </row>
    <row r="6258" spans="1:2" x14ac:dyDescent="0.2">
      <c r="A6258">
        <v>871515</v>
      </c>
      <c r="B6258" t="s">
        <v>64747</v>
      </c>
    </row>
    <row r="6259" spans="1:2" x14ac:dyDescent="0.2">
      <c r="A6259">
        <v>913501</v>
      </c>
      <c r="B6259" t="s">
        <v>64747</v>
      </c>
    </row>
    <row r="6260" spans="1:2" x14ac:dyDescent="0.2">
      <c r="A6260" t="s">
        <v>65107</v>
      </c>
      <c r="B6260" t="s">
        <v>64747</v>
      </c>
    </row>
    <row r="6261" spans="1:2" x14ac:dyDescent="0.2">
      <c r="A6261" t="s">
        <v>65108</v>
      </c>
      <c r="B6261" t="s">
        <v>64747</v>
      </c>
    </row>
    <row r="6262" spans="1:2" x14ac:dyDescent="0.2">
      <c r="A6262">
        <v>803181</v>
      </c>
      <c r="B6262" t="s">
        <v>64747</v>
      </c>
    </row>
    <row r="6263" spans="1:2" x14ac:dyDescent="0.2">
      <c r="A6263">
        <v>824272</v>
      </c>
      <c r="B6263" t="s">
        <v>64747</v>
      </c>
    </row>
    <row r="6264" spans="1:2" x14ac:dyDescent="0.2">
      <c r="A6264">
        <v>933047</v>
      </c>
      <c r="B6264" t="s">
        <v>64747</v>
      </c>
    </row>
    <row r="6265" spans="1:2" x14ac:dyDescent="0.2">
      <c r="A6265">
        <v>834524</v>
      </c>
      <c r="B6265" t="s">
        <v>64747</v>
      </c>
    </row>
    <row r="6266" spans="1:2" x14ac:dyDescent="0.2">
      <c r="A6266">
        <v>911113</v>
      </c>
      <c r="B6266" t="s">
        <v>64747</v>
      </c>
    </row>
    <row r="6267" spans="1:2" x14ac:dyDescent="0.2">
      <c r="A6267">
        <v>914328</v>
      </c>
      <c r="B6267" t="s">
        <v>64747</v>
      </c>
    </row>
    <row r="6268" spans="1:2" x14ac:dyDescent="0.2">
      <c r="A6268">
        <v>668030</v>
      </c>
      <c r="B6268" t="s">
        <v>64747</v>
      </c>
    </row>
    <row r="6269" spans="1:2" x14ac:dyDescent="0.2">
      <c r="A6269">
        <v>673625</v>
      </c>
      <c r="B6269" t="s">
        <v>64747</v>
      </c>
    </row>
    <row r="6270" spans="1:2" x14ac:dyDescent="0.2">
      <c r="A6270">
        <v>863609</v>
      </c>
      <c r="B6270" t="s">
        <v>64747</v>
      </c>
    </row>
    <row r="6271" spans="1:2" x14ac:dyDescent="0.2">
      <c r="A6271">
        <v>874083</v>
      </c>
      <c r="B6271" t="s">
        <v>64747</v>
      </c>
    </row>
    <row r="6272" spans="1:2" x14ac:dyDescent="0.2">
      <c r="A6272">
        <v>884294</v>
      </c>
      <c r="B6272" t="s">
        <v>64747</v>
      </c>
    </row>
    <row r="6273" spans="1:2" x14ac:dyDescent="0.2">
      <c r="A6273">
        <v>894577</v>
      </c>
      <c r="B6273" t="s">
        <v>64747</v>
      </c>
    </row>
    <row r="6274" spans="1:2" x14ac:dyDescent="0.2">
      <c r="A6274">
        <v>903354</v>
      </c>
      <c r="B6274" t="s">
        <v>64747</v>
      </c>
    </row>
    <row r="6275" spans="1:2" x14ac:dyDescent="0.2">
      <c r="A6275">
        <v>923626</v>
      </c>
      <c r="B6275" t="s">
        <v>64747</v>
      </c>
    </row>
    <row r="6276" spans="1:2" x14ac:dyDescent="0.2">
      <c r="A6276">
        <v>980681</v>
      </c>
      <c r="B6276" t="s">
        <v>64747</v>
      </c>
    </row>
    <row r="6277" spans="1:2" x14ac:dyDescent="0.2">
      <c r="A6277" t="s">
        <v>65109</v>
      </c>
      <c r="B6277" t="s">
        <v>64747</v>
      </c>
    </row>
    <row r="6278" spans="1:2" x14ac:dyDescent="0.2">
      <c r="A6278">
        <v>820274</v>
      </c>
      <c r="B6278" t="s">
        <v>64747</v>
      </c>
    </row>
    <row r="6279" spans="1:2" x14ac:dyDescent="0.2">
      <c r="A6279">
        <v>833584</v>
      </c>
      <c r="B6279" t="s">
        <v>64747</v>
      </c>
    </row>
    <row r="6280" spans="1:2" x14ac:dyDescent="0.2">
      <c r="A6280">
        <v>843422</v>
      </c>
      <c r="B6280" t="s">
        <v>64747</v>
      </c>
    </row>
    <row r="6281" spans="1:2" x14ac:dyDescent="0.2">
      <c r="A6281">
        <v>900727</v>
      </c>
      <c r="B6281" t="s">
        <v>64747</v>
      </c>
    </row>
    <row r="6282" spans="1:2" x14ac:dyDescent="0.2">
      <c r="A6282">
        <v>901169</v>
      </c>
      <c r="B6282" t="s">
        <v>64747</v>
      </c>
    </row>
    <row r="6283" spans="1:2" x14ac:dyDescent="0.2">
      <c r="A6283">
        <v>910618</v>
      </c>
      <c r="B6283" t="s">
        <v>64747</v>
      </c>
    </row>
    <row r="6284" spans="1:2" x14ac:dyDescent="0.2">
      <c r="A6284">
        <v>913980</v>
      </c>
      <c r="B6284" t="s">
        <v>64747</v>
      </c>
    </row>
    <row r="6285" spans="1:2" x14ac:dyDescent="0.2">
      <c r="A6285">
        <v>951247</v>
      </c>
      <c r="B6285" t="s">
        <v>64747</v>
      </c>
    </row>
    <row r="6286" spans="1:2" x14ac:dyDescent="0.2">
      <c r="A6286">
        <v>2048360</v>
      </c>
      <c r="B6286" t="s">
        <v>64747</v>
      </c>
    </row>
    <row r="6287" spans="1:2" x14ac:dyDescent="0.2">
      <c r="A6287">
        <v>330225</v>
      </c>
      <c r="B6287" t="s">
        <v>64747</v>
      </c>
    </row>
    <row r="6288" spans="1:2" x14ac:dyDescent="0.2">
      <c r="A6288">
        <v>823122</v>
      </c>
      <c r="B6288" t="s">
        <v>64747</v>
      </c>
    </row>
    <row r="6289" spans="1:2" x14ac:dyDescent="0.2">
      <c r="A6289">
        <v>874797</v>
      </c>
      <c r="B6289" t="s">
        <v>64747</v>
      </c>
    </row>
    <row r="6290" spans="1:2" x14ac:dyDescent="0.2">
      <c r="A6290">
        <v>883811</v>
      </c>
      <c r="B6290" t="s">
        <v>64747</v>
      </c>
    </row>
    <row r="6291" spans="1:2" x14ac:dyDescent="0.2">
      <c r="A6291">
        <v>904121</v>
      </c>
      <c r="B6291" t="s">
        <v>64747</v>
      </c>
    </row>
    <row r="6292" spans="1:2" x14ac:dyDescent="0.2">
      <c r="A6292">
        <v>943273</v>
      </c>
      <c r="B6292" t="s">
        <v>64747</v>
      </c>
    </row>
    <row r="6293" spans="1:2" x14ac:dyDescent="0.2">
      <c r="A6293">
        <v>980866</v>
      </c>
      <c r="B6293" t="s">
        <v>64747</v>
      </c>
    </row>
    <row r="6294" spans="1:2" x14ac:dyDescent="0.2">
      <c r="A6294">
        <v>803384</v>
      </c>
      <c r="B6294" t="s">
        <v>64747</v>
      </c>
    </row>
    <row r="6295" spans="1:2" x14ac:dyDescent="0.2">
      <c r="A6295">
        <v>873841</v>
      </c>
      <c r="B6295" t="s">
        <v>64747</v>
      </c>
    </row>
    <row r="6296" spans="1:2" x14ac:dyDescent="0.2">
      <c r="A6296">
        <v>893725</v>
      </c>
      <c r="B6296" t="s">
        <v>64747</v>
      </c>
    </row>
    <row r="6297" spans="1:2" x14ac:dyDescent="0.2">
      <c r="A6297">
        <v>903400</v>
      </c>
      <c r="B6297" t="s">
        <v>64747</v>
      </c>
    </row>
    <row r="6298" spans="1:2" x14ac:dyDescent="0.2">
      <c r="A6298">
        <v>911155</v>
      </c>
      <c r="B6298" t="s">
        <v>64747</v>
      </c>
    </row>
    <row r="6299" spans="1:2" x14ac:dyDescent="0.2">
      <c r="A6299">
        <v>931366</v>
      </c>
      <c r="B6299" t="s">
        <v>64747</v>
      </c>
    </row>
    <row r="6300" spans="1:2" x14ac:dyDescent="0.2">
      <c r="A6300">
        <v>960506</v>
      </c>
      <c r="B6300" t="s">
        <v>64747</v>
      </c>
    </row>
    <row r="6301" spans="1:2" x14ac:dyDescent="0.2">
      <c r="A6301" s="429" t="s">
        <v>65110</v>
      </c>
      <c r="B6301" t="s">
        <v>64747</v>
      </c>
    </row>
    <row r="6302" spans="1:2" x14ac:dyDescent="0.2">
      <c r="A6302">
        <v>863942</v>
      </c>
      <c r="B6302" t="s">
        <v>64747</v>
      </c>
    </row>
    <row r="6303" spans="1:2" x14ac:dyDescent="0.2">
      <c r="A6303">
        <v>900825</v>
      </c>
      <c r="B6303" t="s">
        <v>64747</v>
      </c>
    </row>
    <row r="6304" spans="1:2" x14ac:dyDescent="0.2">
      <c r="A6304">
        <v>904078</v>
      </c>
      <c r="B6304" t="s">
        <v>64747</v>
      </c>
    </row>
    <row r="6305" spans="1:2" x14ac:dyDescent="0.2">
      <c r="A6305">
        <v>904336</v>
      </c>
      <c r="B6305" t="s">
        <v>64747</v>
      </c>
    </row>
    <row r="6306" spans="1:2" x14ac:dyDescent="0.2">
      <c r="A6306">
        <v>950115</v>
      </c>
      <c r="B6306" t="s">
        <v>64747</v>
      </c>
    </row>
    <row r="6307" spans="1:2" x14ac:dyDescent="0.2">
      <c r="A6307">
        <v>950959</v>
      </c>
      <c r="B6307" t="s">
        <v>64747</v>
      </c>
    </row>
    <row r="6308" spans="1:2" x14ac:dyDescent="0.2">
      <c r="A6308" t="s">
        <v>65111</v>
      </c>
      <c r="B6308" t="s">
        <v>64747</v>
      </c>
    </row>
    <row r="6309" spans="1:2" x14ac:dyDescent="0.2">
      <c r="A6309">
        <v>813867</v>
      </c>
      <c r="B6309" t="s">
        <v>64747</v>
      </c>
    </row>
    <row r="6310" spans="1:2" x14ac:dyDescent="0.2">
      <c r="A6310">
        <v>863507</v>
      </c>
      <c r="B6310" t="s">
        <v>64747</v>
      </c>
    </row>
    <row r="6311" spans="1:2" x14ac:dyDescent="0.2">
      <c r="A6311">
        <v>870162</v>
      </c>
      <c r="B6311" t="s">
        <v>64747</v>
      </c>
    </row>
    <row r="6312" spans="1:2" x14ac:dyDescent="0.2">
      <c r="A6312">
        <v>920754</v>
      </c>
      <c r="B6312" t="s">
        <v>64747</v>
      </c>
    </row>
    <row r="6313" spans="1:2" x14ac:dyDescent="0.2">
      <c r="A6313">
        <v>940974</v>
      </c>
      <c r="B6313" t="s">
        <v>64747</v>
      </c>
    </row>
    <row r="6314" spans="1:2" x14ac:dyDescent="0.2">
      <c r="A6314" t="s">
        <v>65112</v>
      </c>
      <c r="B6314" t="s">
        <v>64747</v>
      </c>
    </row>
    <row r="6315" spans="1:2" x14ac:dyDescent="0.2">
      <c r="A6315">
        <v>831100</v>
      </c>
      <c r="B6315" t="s">
        <v>64747</v>
      </c>
    </row>
    <row r="6316" spans="1:2" x14ac:dyDescent="0.2">
      <c r="A6316">
        <v>843550</v>
      </c>
      <c r="B6316" t="s">
        <v>64747</v>
      </c>
    </row>
    <row r="6317" spans="1:2" x14ac:dyDescent="0.2">
      <c r="A6317">
        <v>893453</v>
      </c>
      <c r="B6317" t="s">
        <v>64747</v>
      </c>
    </row>
    <row r="6318" spans="1:2" x14ac:dyDescent="0.2">
      <c r="A6318">
        <v>913349</v>
      </c>
      <c r="B6318" t="s">
        <v>64747</v>
      </c>
    </row>
    <row r="6319" spans="1:2" x14ac:dyDescent="0.2">
      <c r="A6319">
        <v>930467</v>
      </c>
      <c r="B6319" t="s">
        <v>64747</v>
      </c>
    </row>
    <row r="6320" spans="1:2" x14ac:dyDescent="0.2">
      <c r="A6320">
        <v>332854</v>
      </c>
      <c r="B6320" t="s">
        <v>64747</v>
      </c>
    </row>
    <row r="6321" spans="1:2" x14ac:dyDescent="0.2">
      <c r="A6321" t="s">
        <v>65113</v>
      </c>
      <c r="B6321" t="s">
        <v>64747</v>
      </c>
    </row>
    <row r="6322" spans="1:2" x14ac:dyDescent="0.2">
      <c r="A6322">
        <v>901453</v>
      </c>
      <c r="B6322" t="s">
        <v>64747</v>
      </c>
    </row>
    <row r="6323" spans="1:2" x14ac:dyDescent="0.2">
      <c r="A6323">
        <v>924777</v>
      </c>
      <c r="B6323" t="s">
        <v>64747</v>
      </c>
    </row>
    <row r="6324" spans="1:2" x14ac:dyDescent="0.2">
      <c r="A6324" t="s">
        <v>65114</v>
      </c>
      <c r="B6324" t="s">
        <v>64747</v>
      </c>
    </row>
    <row r="6325" spans="1:2" x14ac:dyDescent="0.2">
      <c r="A6325">
        <v>810814</v>
      </c>
      <c r="B6325" t="s">
        <v>64747</v>
      </c>
    </row>
    <row r="6326" spans="1:2" x14ac:dyDescent="0.2">
      <c r="A6326">
        <v>823489</v>
      </c>
      <c r="B6326" t="s">
        <v>64747</v>
      </c>
    </row>
    <row r="6327" spans="1:2" x14ac:dyDescent="0.2">
      <c r="A6327">
        <v>833306</v>
      </c>
      <c r="B6327" t="s">
        <v>64747</v>
      </c>
    </row>
    <row r="6328" spans="1:2" x14ac:dyDescent="0.2">
      <c r="A6328">
        <v>834278</v>
      </c>
      <c r="B6328" t="s">
        <v>64747</v>
      </c>
    </row>
    <row r="6329" spans="1:2" x14ac:dyDescent="0.2">
      <c r="A6329">
        <v>841078</v>
      </c>
      <c r="B6329" t="s">
        <v>64747</v>
      </c>
    </row>
    <row r="6330" spans="1:2" x14ac:dyDescent="0.2">
      <c r="A6330">
        <v>843914</v>
      </c>
      <c r="B6330" t="s">
        <v>64747</v>
      </c>
    </row>
    <row r="6331" spans="1:2" x14ac:dyDescent="0.2">
      <c r="A6331">
        <v>861514</v>
      </c>
      <c r="B6331" t="s">
        <v>64747</v>
      </c>
    </row>
    <row r="6332" spans="1:2" x14ac:dyDescent="0.2">
      <c r="A6332">
        <v>871264</v>
      </c>
      <c r="B6332" t="s">
        <v>64747</v>
      </c>
    </row>
    <row r="6333" spans="1:2" x14ac:dyDescent="0.2">
      <c r="A6333">
        <v>874921</v>
      </c>
      <c r="B6333" t="s">
        <v>64747</v>
      </c>
    </row>
    <row r="6334" spans="1:2" x14ac:dyDescent="0.2">
      <c r="A6334">
        <v>880835</v>
      </c>
      <c r="B6334" t="s">
        <v>64747</v>
      </c>
    </row>
    <row r="6335" spans="1:2" x14ac:dyDescent="0.2">
      <c r="A6335">
        <v>900472</v>
      </c>
      <c r="B6335" t="s">
        <v>64747</v>
      </c>
    </row>
    <row r="6336" spans="1:2" x14ac:dyDescent="0.2">
      <c r="A6336">
        <v>934094</v>
      </c>
      <c r="B6336" t="s">
        <v>64747</v>
      </c>
    </row>
    <row r="6337" spans="1:2" x14ac:dyDescent="0.2">
      <c r="A6337">
        <v>990994</v>
      </c>
      <c r="B6337" t="s">
        <v>64747</v>
      </c>
    </row>
    <row r="6338" spans="1:2" x14ac:dyDescent="0.2">
      <c r="A6338">
        <v>813718</v>
      </c>
      <c r="B6338" t="s">
        <v>64747</v>
      </c>
    </row>
    <row r="6339" spans="1:2" x14ac:dyDescent="0.2">
      <c r="A6339">
        <v>833107</v>
      </c>
      <c r="B6339" t="s">
        <v>64747</v>
      </c>
    </row>
    <row r="6340" spans="1:2" x14ac:dyDescent="0.2">
      <c r="A6340">
        <v>940736</v>
      </c>
      <c r="B6340" t="s">
        <v>64747</v>
      </c>
    </row>
    <row r="6341" spans="1:2" x14ac:dyDescent="0.2">
      <c r="A6341">
        <v>990451</v>
      </c>
      <c r="B6341" t="s">
        <v>64747</v>
      </c>
    </row>
    <row r="6342" spans="1:2" x14ac:dyDescent="0.2">
      <c r="A6342">
        <v>673358</v>
      </c>
      <c r="B6342" t="s">
        <v>64747</v>
      </c>
    </row>
    <row r="6343" spans="1:2" x14ac:dyDescent="0.2">
      <c r="A6343">
        <v>823071</v>
      </c>
      <c r="B6343" t="s">
        <v>64747</v>
      </c>
    </row>
    <row r="6344" spans="1:2" x14ac:dyDescent="0.2">
      <c r="A6344">
        <v>853279</v>
      </c>
      <c r="B6344" t="s">
        <v>64747</v>
      </c>
    </row>
    <row r="6345" spans="1:2" x14ac:dyDescent="0.2">
      <c r="A6345">
        <v>813514</v>
      </c>
      <c r="B6345" t="s">
        <v>64747</v>
      </c>
    </row>
    <row r="6346" spans="1:2" x14ac:dyDescent="0.2">
      <c r="A6346">
        <v>853951</v>
      </c>
      <c r="B6346" t="s">
        <v>64747</v>
      </c>
    </row>
    <row r="6347" spans="1:2" x14ac:dyDescent="0.2">
      <c r="A6347">
        <v>863391</v>
      </c>
      <c r="B6347" t="s">
        <v>64747</v>
      </c>
    </row>
    <row r="6348" spans="1:2" x14ac:dyDescent="0.2">
      <c r="A6348">
        <v>863765</v>
      </c>
      <c r="B6348" t="s">
        <v>64747</v>
      </c>
    </row>
    <row r="6349" spans="1:2" x14ac:dyDescent="0.2">
      <c r="A6349">
        <v>890153</v>
      </c>
      <c r="B6349" t="s">
        <v>64747</v>
      </c>
    </row>
    <row r="6350" spans="1:2" x14ac:dyDescent="0.2">
      <c r="A6350">
        <v>923943</v>
      </c>
      <c r="B6350" t="s">
        <v>64747</v>
      </c>
    </row>
    <row r="6351" spans="1:2" x14ac:dyDescent="0.2">
      <c r="A6351">
        <v>940867</v>
      </c>
      <c r="B6351" t="s">
        <v>64747</v>
      </c>
    </row>
    <row r="6352" spans="1:2" x14ac:dyDescent="0.2">
      <c r="A6352">
        <v>943097</v>
      </c>
      <c r="B6352" t="s">
        <v>64747</v>
      </c>
    </row>
    <row r="6353" spans="1:2" x14ac:dyDescent="0.2">
      <c r="A6353">
        <v>990970</v>
      </c>
      <c r="B6353" t="s">
        <v>64747</v>
      </c>
    </row>
    <row r="6354" spans="1:2" x14ac:dyDescent="0.2">
      <c r="A6354">
        <v>833569</v>
      </c>
      <c r="B6354" t="s">
        <v>64747</v>
      </c>
    </row>
    <row r="6355" spans="1:2" x14ac:dyDescent="0.2">
      <c r="A6355">
        <v>853744</v>
      </c>
      <c r="B6355" t="s">
        <v>64747</v>
      </c>
    </row>
    <row r="6356" spans="1:2" x14ac:dyDescent="0.2">
      <c r="A6356">
        <v>884153</v>
      </c>
      <c r="B6356" t="s">
        <v>64747</v>
      </c>
    </row>
    <row r="6357" spans="1:2" x14ac:dyDescent="0.2">
      <c r="A6357">
        <v>914049</v>
      </c>
      <c r="B6357" t="s">
        <v>64747</v>
      </c>
    </row>
    <row r="6358" spans="1:2" x14ac:dyDescent="0.2">
      <c r="A6358">
        <v>920076</v>
      </c>
      <c r="B6358" t="s">
        <v>64747</v>
      </c>
    </row>
    <row r="6359" spans="1:2" x14ac:dyDescent="0.2">
      <c r="A6359">
        <v>951165</v>
      </c>
      <c r="B6359" t="s">
        <v>64747</v>
      </c>
    </row>
    <row r="6360" spans="1:2" x14ac:dyDescent="0.2">
      <c r="A6360">
        <v>980425</v>
      </c>
      <c r="B6360" t="s">
        <v>64747</v>
      </c>
    </row>
    <row r="6361" spans="1:2" x14ac:dyDescent="0.2">
      <c r="A6361">
        <v>331151</v>
      </c>
      <c r="B6361" t="s">
        <v>64747</v>
      </c>
    </row>
    <row r="6362" spans="1:2" x14ac:dyDescent="0.2">
      <c r="A6362">
        <v>337962</v>
      </c>
      <c r="B6362" t="s">
        <v>64747</v>
      </c>
    </row>
    <row r="6363" spans="1:2" x14ac:dyDescent="0.2">
      <c r="A6363">
        <v>803804</v>
      </c>
      <c r="B6363" t="s">
        <v>64747</v>
      </c>
    </row>
    <row r="6364" spans="1:2" x14ac:dyDescent="0.2">
      <c r="A6364">
        <v>853632</v>
      </c>
      <c r="B6364" t="s">
        <v>64747</v>
      </c>
    </row>
    <row r="6365" spans="1:2" x14ac:dyDescent="0.2">
      <c r="A6365">
        <v>884202</v>
      </c>
      <c r="B6365" t="s">
        <v>64747</v>
      </c>
    </row>
    <row r="6366" spans="1:2" x14ac:dyDescent="0.2">
      <c r="A6366">
        <v>950438</v>
      </c>
      <c r="B6366" t="s">
        <v>64747</v>
      </c>
    </row>
    <row r="6367" spans="1:2" x14ac:dyDescent="0.2">
      <c r="A6367" t="s">
        <v>65115</v>
      </c>
      <c r="B6367" t="s">
        <v>64747</v>
      </c>
    </row>
    <row r="6368" spans="1:2" x14ac:dyDescent="0.2">
      <c r="A6368">
        <v>840078</v>
      </c>
      <c r="B6368" t="s">
        <v>64747</v>
      </c>
    </row>
    <row r="6369" spans="1:2" x14ac:dyDescent="0.2">
      <c r="A6369" t="s">
        <v>65116</v>
      </c>
      <c r="B6369" t="s">
        <v>64747</v>
      </c>
    </row>
    <row r="6370" spans="1:2" x14ac:dyDescent="0.2">
      <c r="A6370">
        <v>863521</v>
      </c>
      <c r="B6370" t="s">
        <v>64747</v>
      </c>
    </row>
    <row r="6371" spans="1:2" x14ac:dyDescent="0.2">
      <c r="A6371">
        <v>864405</v>
      </c>
      <c r="B6371" t="s">
        <v>64747</v>
      </c>
    </row>
    <row r="6372" spans="1:2" x14ac:dyDescent="0.2">
      <c r="A6372">
        <v>893471</v>
      </c>
      <c r="B6372" t="s">
        <v>64747</v>
      </c>
    </row>
    <row r="6373" spans="1:2" x14ac:dyDescent="0.2">
      <c r="A6373">
        <v>900492</v>
      </c>
      <c r="B6373" t="s">
        <v>64747</v>
      </c>
    </row>
    <row r="6374" spans="1:2" x14ac:dyDescent="0.2">
      <c r="A6374">
        <v>913591</v>
      </c>
      <c r="B6374" t="s">
        <v>64747</v>
      </c>
    </row>
    <row r="6375" spans="1:2" x14ac:dyDescent="0.2">
      <c r="A6375">
        <v>931030</v>
      </c>
      <c r="B6375" t="s">
        <v>64747</v>
      </c>
    </row>
    <row r="6376" spans="1:2" x14ac:dyDescent="0.2">
      <c r="A6376">
        <v>671902</v>
      </c>
      <c r="B6376" t="s">
        <v>64747</v>
      </c>
    </row>
    <row r="6377" spans="1:2" x14ac:dyDescent="0.2">
      <c r="A6377">
        <v>813608</v>
      </c>
      <c r="B6377" t="s">
        <v>64747</v>
      </c>
    </row>
    <row r="6378" spans="1:2" x14ac:dyDescent="0.2">
      <c r="A6378" t="s">
        <v>65117</v>
      </c>
      <c r="B6378" t="s">
        <v>64747</v>
      </c>
    </row>
    <row r="6379" spans="1:2" x14ac:dyDescent="0.2">
      <c r="A6379">
        <v>830122</v>
      </c>
      <c r="B6379" t="s">
        <v>64747</v>
      </c>
    </row>
    <row r="6380" spans="1:2" x14ac:dyDescent="0.2">
      <c r="A6380">
        <v>843927</v>
      </c>
      <c r="B6380" t="s">
        <v>64747</v>
      </c>
    </row>
    <row r="6381" spans="1:2" x14ac:dyDescent="0.2">
      <c r="A6381">
        <v>863411</v>
      </c>
      <c r="B6381" t="s">
        <v>64747</v>
      </c>
    </row>
    <row r="6382" spans="1:2" x14ac:dyDescent="0.2">
      <c r="A6382">
        <v>893286</v>
      </c>
      <c r="B6382" t="s">
        <v>64747</v>
      </c>
    </row>
    <row r="6383" spans="1:2" x14ac:dyDescent="0.2">
      <c r="A6383">
        <v>930985</v>
      </c>
      <c r="B6383" t="s">
        <v>64747</v>
      </c>
    </row>
    <row r="6384" spans="1:2" x14ac:dyDescent="0.2">
      <c r="A6384">
        <v>951193</v>
      </c>
      <c r="B6384" t="s">
        <v>64747</v>
      </c>
    </row>
    <row r="6385" spans="1:2" x14ac:dyDescent="0.2">
      <c r="A6385">
        <v>990807</v>
      </c>
      <c r="B6385" t="s">
        <v>64747</v>
      </c>
    </row>
    <row r="6386" spans="1:2" x14ac:dyDescent="0.2">
      <c r="A6386">
        <v>803788</v>
      </c>
      <c r="B6386" t="s">
        <v>64747</v>
      </c>
    </row>
    <row r="6387" spans="1:2" x14ac:dyDescent="0.2">
      <c r="A6387">
        <v>904942</v>
      </c>
      <c r="B6387" t="s">
        <v>64747</v>
      </c>
    </row>
    <row r="6388" spans="1:2" x14ac:dyDescent="0.2">
      <c r="A6388">
        <v>943352</v>
      </c>
      <c r="B6388" t="s">
        <v>64747</v>
      </c>
    </row>
    <row r="6389" spans="1:2" x14ac:dyDescent="0.2">
      <c r="A6389" t="s">
        <v>65118</v>
      </c>
      <c r="B6389" t="s">
        <v>64747</v>
      </c>
    </row>
    <row r="6390" spans="1:2" x14ac:dyDescent="0.2">
      <c r="A6390" t="s">
        <v>65119</v>
      </c>
      <c r="B6390" t="s">
        <v>64747</v>
      </c>
    </row>
    <row r="6391" spans="1:2" x14ac:dyDescent="0.2">
      <c r="A6391">
        <v>813868</v>
      </c>
      <c r="B6391" t="s">
        <v>64747</v>
      </c>
    </row>
    <row r="6392" spans="1:2" x14ac:dyDescent="0.2">
      <c r="A6392">
        <v>844309</v>
      </c>
      <c r="B6392" t="s">
        <v>64747</v>
      </c>
    </row>
    <row r="6393" spans="1:2" x14ac:dyDescent="0.2">
      <c r="A6393">
        <v>861319</v>
      </c>
      <c r="B6393" t="s">
        <v>64747</v>
      </c>
    </row>
    <row r="6394" spans="1:2" x14ac:dyDescent="0.2">
      <c r="A6394">
        <v>871512</v>
      </c>
      <c r="B6394" t="s">
        <v>64747</v>
      </c>
    </row>
    <row r="6395" spans="1:2" x14ac:dyDescent="0.2">
      <c r="A6395">
        <v>920518</v>
      </c>
      <c r="B6395" t="s">
        <v>64747</v>
      </c>
    </row>
    <row r="6396" spans="1:2" x14ac:dyDescent="0.2">
      <c r="A6396">
        <v>990021</v>
      </c>
      <c r="B6396" t="s">
        <v>64747</v>
      </c>
    </row>
    <row r="6397" spans="1:2" x14ac:dyDescent="0.2">
      <c r="A6397" t="s">
        <v>65120</v>
      </c>
      <c r="B6397" t="s">
        <v>64747</v>
      </c>
    </row>
    <row r="6398" spans="1:2" x14ac:dyDescent="0.2">
      <c r="A6398">
        <v>844557</v>
      </c>
      <c r="B6398" t="s">
        <v>64747</v>
      </c>
    </row>
    <row r="6399" spans="1:2" x14ac:dyDescent="0.2">
      <c r="A6399">
        <v>853038</v>
      </c>
      <c r="B6399" t="s">
        <v>64747</v>
      </c>
    </row>
    <row r="6400" spans="1:2" x14ac:dyDescent="0.2">
      <c r="A6400">
        <v>865498</v>
      </c>
      <c r="B6400" t="s">
        <v>64747</v>
      </c>
    </row>
    <row r="6401" spans="1:2" x14ac:dyDescent="0.2">
      <c r="A6401">
        <v>894341</v>
      </c>
      <c r="B6401" t="s">
        <v>64747</v>
      </c>
    </row>
    <row r="6402" spans="1:2" x14ac:dyDescent="0.2">
      <c r="A6402">
        <v>920790</v>
      </c>
      <c r="B6402" t="s">
        <v>64747</v>
      </c>
    </row>
    <row r="6403" spans="1:2" x14ac:dyDescent="0.2">
      <c r="A6403">
        <v>930573</v>
      </c>
      <c r="B6403" t="s">
        <v>64747</v>
      </c>
    </row>
    <row r="6404" spans="1:2" x14ac:dyDescent="0.2">
      <c r="A6404">
        <v>933433</v>
      </c>
      <c r="B6404" t="s">
        <v>64747</v>
      </c>
    </row>
    <row r="6405" spans="1:2" x14ac:dyDescent="0.2">
      <c r="A6405">
        <v>940594</v>
      </c>
      <c r="B6405" t="s">
        <v>64747</v>
      </c>
    </row>
    <row r="6406" spans="1:2" x14ac:dyDescent="0.2">
      <c r="A6406">
        <v>970633</v>
      </c>
      <c r="B6406" t="s">
        <v>64747</v>
      </c>
    </row>
    <row r="6407" spans="1:2" x14ac:dyDescent="0.2">
      <c r="A6407">
        <v>990488</v>
      </c>
      <c r="B6407" t="s">
        <v>64747</v>
      </c>
    </row>
    <row r="6408" spans="1:2" x14ac:dyDescent="0.2">
      <c r="A6408">
        <v>340743</v>
      </c>
      <c r="B6408" t="s">
        <v>64747</v>
      </c>
    </row>
    <row r="6409" spans="1:2" x14ac:dyDescent="0.2">
      <c r="A6409" t="s">
        <v>65121</v>
      </c>
      <c r="B6409" t="s">
        <v>64747</v>
      </c>
    </row>
    <row r="6410" spans="1:2" x14ac:dyDescent="0.2">
      <c r="A6410">
        <v>803325</v>
      </c>
      <c r="B6410" t="s">
        <v>64747</v>
      </c>
    </row>
    <row r="6411" spans="1:2" x14ac:dyDescent="0.2">
      <c r="A6411">
        <v>863639</v>
      </c>
      <c r="B6411" t="s">
        <v>64747</v>
      </c>
    </row>
    <row r="6412" spans="1:2" x14ac:dyDescent="0.2">
      <c r="A6412">
        <v>893711</v>
      </c>
      <c r="B6412" t="s">
        <v>64747</v>
      </c>
    </row>
    <row r="6413" spans="1:2" x14ac:dyDescent="0.2">
      <c r="A6413">
        <v>904135</v>
      </c>
      <c r="B6413" t="s">
        <v>64747</v>
      </c>
    </row>
    <row r="6414" spans="1:2" x14ac:dyDescent="0.2">
      <c r="A6414">
        <v>910872</v>
      </c>
      <c r="B6414" t="s">
        <v>64747</v>
      </c>
    </row>
    <row r="6415" spans="1:2" x14ac:dyDescent="0.2">
      <c r="A6415">
        <v>913946</v>
      </c>
      <c r="B6415" t="s">
        <v>64747</v>
      </c>
    </row>
    <row r="6416" spans="1:2" x14ac:dyDescent="0.2">
      <c r="A6416" t="s">
        <v>65122</v>
      </c>
      <c r="B6416" t="s">
        <v>64747</v>
      </c>
    </row>
    <row r="6417" spans="1:2" x14ac:dyDescent="0.2">
      <c r="A6417">
        <v>834036</v>
      </c>
      <c r="B6417" t="s">
        <v>64747</v>
      </c>
    </row>
    <row r="6418" spans="1:2" x14ac:dyDescent="0.2">
      <c r="A6418">
        <v>850058</v>
      </c>
      <c r="B6418" t="s">
        <v>64747</v>
      </c>
    </row>
    <row r="6419" spans="1:2" x14ac:dyDescent="0.2">
      <c r="A6419">
        <v>893478</v>
      </c>
      <c r="B6419" t="s">
        <v>64747</v>
      </c>
    </row>
    <row r="6420" spans="1:2" x14ac:dyDescent="0.2">
      <c r="A6420">
        <v>904249</v>
      </c>
      <c r="B6420" t="s">
        <v>64747</v>
      </c>
    </row>
    <row r="6421" spans="1:2" x14ac:dyDescent="0.2">
      <c r="A6421">
        <v>911242</v>
      </c>
      <c r="B6421" t="s">
        <v>64747</v>
      </c>
    </row>
    <row r="6422" spans="1:2" x14ac:dyDescent="0.2">
      <c r="A6422" t="s">
        <v>65123</v>
      </c>
      <c r="B6422" t="s">
        <v>64747</v>
      </c>
    </row>
    <row r="6423" spans="1:2" x14ac:dyDescent="0.2">
      <c r="A6423">
        <v>830392</v>
      </c>
      <c r="B6423" t="s">
        <v>64747</v>
      </c>
    </row>
    <row r="6424" spans="1:2" x14ac:dyDescent="0.2">
      <c r="A6424">
        <v>853013</v>
      </c>
      <c r="B6424" t="s">
        <v>64747</v>
      </c>
    </row>
    <row r="6425" spans="1:2" x14ac:dyDescent="0.2">
      <c r="A6425">
        <v>853353</v>
      </c>
      <c r="B6425" t="s">
        <v>64747</v>
      </c>
    </row>
    <row r="6426" spans="1:2" x14ac:dyDescent="0.2">
      <c r="A6426">
        <v>853561</v>
      </c>
      <c r="B6426" t="s">
        <v>64747</v>
      </c>
    </row>
    <row r="6427" spans="1:2" x14ac:dyDescent="0.2">
      <c r="A6427">
        <v>854653</v>
      </c>
      <c r="B6427" t="s">
        <v>64747</v>
      </c>
    </row>
    <row r="6428" spans="1:2" x14ac:dyDescent="0.2">
      <c r="A6428">
        <v>854955</v>
      </c>
      <c r="B6428" t="s">
        <v>64747</v>
      </c>
    </row>
    <row r="6429" spans="1:2" x14ac:dyDescent="0.2">
      <c r="A6429">
        <v>860683</v>
      </c>
      <c r="B6429" t="s">
        <v>64747</v>
      </c>
    </row>
    <row r="6430" spans="1:2" x14ac:dyDescent="0.2">
      <c r="A6430">
        <v>903060</v>
      </c>
      <c r="B6430" t="s">
        <v>64747</v>
      </c>
    </row>
    <row r="6431" spans="1:2" x14ac:dyDescent="0.2">
      <c r="A6431">
        <v>904402</v>
      </c>
      <c r="B6431" t="s">
        <v>64747</v>
      </c>
    </row>
    <row r="6432" spans="1:2" x14ac:dyDescent="0.2">
      <c r="A6432">
        <v>910881</v>
      </c>
      <c r="B6432" t="s">
        <v>64747</v>
      </c>
    </row>
    <row r="6433" spans="1:2" x14ac:dyDescent="0.2">
      <c r="A6433">
        <v>911316</v>
      </c>
      <c r="B6433" t="s">
        <v>64747</v>
      </c>
    </row>
    <row r="6434" spans="1:2" x14ac:dyDescent="0.2">
      <c r="A6434">
        <v>914849</v>
      </c>
      <c r="B6434" t="s">
        <v>64747</v>
      </c>
    </row>
    <row r="6435" spans="1:2" x14ac:dyDescent="0.2">
      <c r="A6435">
        <v>943077</v>
      </c>
      <c r="B6435" t="s">
        <v>64747</v>
      </c>
    </row>
    <row r="6436" spans="1:2" x14ac:dyDescent="0.2">
      <c r="A6436" t="s">
        <v>65124</v>
      </c>
      <c r="B6436" t="s">
        <v>64747</v>
      </c>
    </row>
    <row r="6437" spans="1:2" x14ac:dyDescent="0.2">
      <c r="A6437">
        <v>990635</v>
      </c>
      <c r="B6437" t="s">
        <v>64747</v>
      </c>
    </row>
    <row r="6438" spans="1:2" x14ac:dyDescent="0.2">
      <c r="A6438" t="s">
        <v>65125</v>
      </c>
      <c r="B6438" t="s">
        <v>64747</v>
      </c>
    </row>
    <row r="6439" spans="1:2" x14ac:dyDescent="0.2">
      <c r="A6439">
        <v>834359</v>
      </c>
      <c r="B6439" t="s">
        <v>64747</v>
      </c>
    </row>
    <row r="6440" spans="1:2" x14ac:dyDescent="0.2">
      <c r="A6440">
        <v>854594</v>
      </c>
      <c r="B6440" t="s">
        <v>64747</v>
      </c>
    </row>
    <row r="6441" spans="1:2" x14ac:dyDescent="0.2">
      <c r="A6441">
        <v>883825</v>
      </c>
      <c r="B6441" t="s">
        <v>64747</v>
      </c>
    </row>
    <row r="6442" spans="1:2" x14ac:dyDescent="0.2">
      <c r="A6442">
        <v>891205</v>
      </c>
      <c r="B6442" t="s">
        <v>64747</v>
      </c>
    </row>
    <row r="6443" spans="1:2" x14ac:dyDescent="0.2">
      <c r="A6443">
        <v>934096</v>
      </c>
      <c r="B6443" t="s">
        <v>64747</v>
      </c>
    </row>
    <row r="6444" spans="1:2" x14ac:dyDescent="0.2">
      <c r="A6444">
        <v>934802</v>
      </c>
      <c r="B6444" t="s">
        <v>64747</v>
      </c>
    </row>
    <row r="6445" spans="1:2" x14ac:dyDescent="0.2">
      <c r="A6445">
        <v>940959</v>
      </c>
      <c r="B6445" t="s">
        <v>64747</v>
      </c>
    </row>
    <row r="6446" spans="1:2" x14ac:dyDescent="0.2">
      <c r="A6446">
        <v>804137</v>
      </c>
      <c r="B6446" t="s">
        <v>64747</v>
      </c>
    </row>
    <row r="6447" spans="1:2" x14ac:dyDescent="0.2">
      <c r="A6447">
        <v>804158</v>
      </c>
      <c r="B6447" t="s">
        <v>64747</v>
      </c>
    </row>
    <row r="6448" spans="1:2" x14ac:dyDescent="0.2">
      <c r="A6448">
        <v>844316</v>
      </c>
      <c r="B6448" t="s">
        <v>64747</v>
      </c>
    </row>
    <row r="6449" spans="1:2" x14ac:dyDescent="0.2">
      <c r="A6449">
        <v>854953</v>
      </c>
      <c r="B6449" t="s">
        <v>64747</v>
      </c>
    </row>
    <row r="6450" spans="1:2" x14ac:dyDescent="0.2">
      <c r="A6450">
        <v>874696</v>
      </c>
      <c r="B6450" t="s">
        <v>64747</v>
      </c>
    </row>
    <row r="6451" spans="1:2" x14ac:dyDescent="0.2">
      <c r="A6451" t="s">
        <v>65064</v>
      </c>
      <c r="B6451" t="s">
        <v>64747</v>
      </c>
    </row>
    <row r="6452" spans="1:2" x14ac:dyDescent="0.2">
      <c r="A6452">
        <v>934788</v>
      </c>
      <c r="B6452" t="s">
        <v>64747</v>
      </c>
    </row>
    <row r="6453" spans="1:2" x14ac:dyDescent="0.2">
      <c r="A6453">
        <v>330577</v>
      </c>
      <c r="B6453" t="s">
        <v>64747</v>
      </c>
    </row>
    <row r="6454" spans="1:2" x14ac:dyDescent="0.2">
      <c r="A6454">
        <v>670112</v>
      </c>
      <c r="B6454" t="s">
        <v>64747</v>
      </c>
    </row>
    <row r="6455" spans="1:2" x14ac:dyDescent="0.2">
      <c r="A6455">
        <v>672731</v>
      </c>
      <c r="B6455" t="s">
        <v>64747</v>
      </c>
    </row>
    <row r="6456" spans="1:2" x14ac:dyDescent="0.2">
      <c r="A6456">
        <v>820107</v>
      </c>
      <c r="B6456" t="s">
        <v>64747</v>
      </c>
    </row>
    <row r="6457" spans="1:2" x14ac:dyDescent="0.2">
      <c r="A6457">
        <v>833362</v>
      </c>
      <c r="B6457" t="s">
        <v>64747</v>
      </c>
    </row>
    <row r="6458" spans="1:2" x14ac:dyDescent="0.2">
      <c r="A6458">
        <v>843416</v>
      </c>
      <c r="B6458" t="s">
        <v>64747</v>
      </c>
    </row>
    <row r="6459" spans="1:2" x14ac:dyDescent="0.2">
      <c r="A6459">
        <v>844308</v>
      </c>
      <c r="B6459" t="s">
        <v>64747</v>
      </c>
    </row>
    <row r="6460" spans="1:2" x14ac:dyDescent="0.2">
      <c r="A6460">
        <v>853351</v>
      </c>
      <c r="B6460" t="s">
        <v>64747</v>
      </c>
    </row>
    <row r="6461" spans="1:2" x14ac:dyDescent="0.2">
      <c r="A6461">
        <v>861024</v>
      </c>
      <c r="B6461" t="s">
        <v>64747</v>
      </c>
    </row>
    <row r="6462" spans="1:2" x14ac:dyDescent="0.2">
      <c r="A6462">
        <v>910521</v>
      </c>
      <c r="B6462" t="s">
        <v>64747</v>
      </c>
    </row>
    <row r="6463" spans="1:2" x14ac:dyDescent="0.2">
      <c r="A6463" t="s">
        <v>65126</v>
      </c>
      <c r="B6463" t="s">
        <v>64747</v>
      </c>
    </row>
    <row r="6464" spans="1:2" x14ac:dyDescent="0.2">
      <c r="A6464">
        <v>990561</v>
      </c>
      <c r="B6464" t="s">
        <v>64747</v>
      </c>
    </row>
    <row r="6465" spans="1:2" x14ac:dyDescent="0.2">
      <c r="A6465">
        <v>923249</v>
      </c>
      <c r="B6465" t="s">
        <v>64747</v>
      </c>
    </row>
    <row r="6466" spans="1:2" x14ac:dyDescent="0.2">
      <c r="A6466">
        <v>951135</v>
      </c>
      <c r="B6466" t="s">
        <v>64747</v>
      </c>
    </row>
    <row r="6467" spans="1:2" x14ac:dyDescent="0.2">
      <c r="A6467">
        <v>990634</v>
      </c>
      <c r="B6467" t="s">
        <v>64747</v>
      </c>
    </row>
    <row r="6468" spans="1:2" x14ac:dyDescent="0.2">
      <c r="A6468">
        <v>341870</v>
      </c>
      <c r="B6468" t="s">
        <v>64747</v>
      </c>
    </row>
    <row r="6469" spans="1:2" x14ac:dyDescent="0.2">
      <c r="A6469">
        <v>824071</v>
      </c>
      <c r="B6469" t="s">
        <v>64747</v>
      </c>
    </row>
    <row r="6470" spans="1:2" x14ac:dyDescent="0.2">
      <c r="A6470">
        <v>843473</v>
      </c>
      <c r="B6470" t="s">
        <v>64747</v>
      </c>
    </row>
    <row r="6471" spans="1:2" x14ac:dyDescent="0.2">
      <c r="A6471">
        <v>865500</v>
      </c>
      <c r="B6471" t="s">
        <v>64747</v>
      </c>
    </row>
    <row r="6472" spans="1:2" x14ac:dyDescent="0.2">
      <c r="A6472">
        <v>670448</v>
      </c>
      <c r="B6472" t="s">
        <v>64747</v>
      </c>
    </row>
    <row r="6473" spans="1:2" x14ac:dyDescent="0.2">
      <c r="A6473">
        <v>673169</v>
      </c>
      <c r="B6473" t="s">
        <v>64747</v>
      </c>
    </row>
    <row r="6474" spans="1:2" x14ac:dyDescent="0.2">
      <c r="A6474" t="s">
        <v>65113</v>
      </c>
      <c r="B6474" t="s">
        <v>64747</v>
      </c>
    </row>
    <row r="6475" spans="1:2" x14ac:dyDescent="0.2">
      <c r="A6475">
        <v>950941</v>
      </c>
      <c r="B6475" t="s">
        <v>64747</v>
      </c>
    </row>
    <row r="6476" spans="1:2" x14ac:dyDescent="0.2">
      <c r="A6476">
        <v>323577</v>
      </c>
      <c r="B6476" t="s">
        <v>64747</v>
      </c>
    </row>
    <row r="6477" spans="1:2" x14ac:dyDescent="0.2">
      <c r="A6477">
        <v>339706</v>
      </c>
      <c r="B6477" t="s">
        <v>64747</v>
      </c>
    </row>
    <row r="6478" spans="1:2" x14ac:dyDescent="0.2">
      <c r="A6478">
        <v>840348</v>
      </c>
      <c r="B6478" t="s">
        <v>64747</v>
      </c>
    </row>
    <row r="6479" spans="1:2" x14ac:dyDescent="0.2">
      <c r="A6479">
        <v>854950</v>
      </c>
      <c r="B6479" t="s">
        <v>64747</v>
      </c>
    </row>
    <row r="6480" spans="1:2" x14ac:dyDescent="0.2">
      <c r="A6480">
        <v>943541</v>
      </c>
      <c r="B6480" t="s">
        <v>64747</v>
      </c>
    </row>
    <row r="6481" spans="1:2" x14ac:dyDescent="0.2">
      <c r="A6481">
        <v>970129</v>
      </c>
      <c r="B6481" t="s">
        <v>64747</v>
      </c>
    </row>
    <row r="6482" spans="1:2" x14ac:dyDescent="0.2">
      <c r="A6482">
        <v>990910</v>
      </c>
      <c r="B6482" t="s">
        <v>64747</v>
      </c>
    </row>
    <row r="6483" spans="1:2" x14ac:dyDescent="0.2">
      <c r="A6483" t="s">
        <v>65113</v>
      </c>
      <c r="B6483" t="s">
        <v>64747</v>
      </c>
    </row>
    <row r="6484" spans="1:2" x14ac:dyDescent="0.2">
      <c r="A6484">
        <v>830188</v>
      </c>
      <c r="B6484" t="s">
        <v>64747</v>
      </c>
    </row>
    <row r="6485" spans="1:2" x14ac:dyDescent="0.2">
      <c r="A6485">
        <v>863672</v>
      </c>
      <c r="B6485" t="s">
        <v>64747</v>
      </c>
    </row>
    <row r="6486" spans="1:2" x14ac:dyDescent="0.2">
      <c r="A6486">
        <v>2048360</v>
      </c>
      <c r="B6486" t="s">
        <v>64747</v>
      </c>
    </row>
    <row r="6487" spans="1:2" x14ac:dyDescent="0.2">
      <c r="A6487">
        <v>911457</v>
      </c>
      <c r="B6487" t="s">
        <v>64747</v>
      </c>
    </row>
    <row r="6488" spans="1:2" x14ac:dyDescent="0.2">
      <c r="A6488">
        <v>924601</v>
      </c>
      <c r="B6488" t="s">
        <v>64747</v>
      </c>
    </row>
    <row r="6489" spans="1:2" x14ac:dyDescent="0.2">
      <c r="A6489">
        <v>810746</v>
      </c>
      <c r="B6489" t="s">
        <v>64747</v>
      </c>
    </row>
    <row r="6490" spans="1:2" x14ac:dyDescent="0.2">
      <c r="A6490">
        <v>823634</v>
      </c>
      <c r="B6490" t="s">
        <v>64747</v>
      </c>
    </row>
    <row r="6491" spans="1:2" x14ac:dyDescent="0.2">
      <c r="A6491">
        <v>824323</v>
      </c>
      <c r="B6491" t="s">
        <v>64747</v>
      </c>
    </row>
    <row r="6492" spans="1:2" x14ac:dyDescent="0.2">
      <c r="A6492">
        <v>824326</v>
      </c>
      <c r="B6492" t="s">
        <v>64747</v>
      </c>
    </row>
    <row r="6493" spans="1:2" x14ac:dyDescent="0.2">
      <c r="A6493">
        <v>854088</v>
      </c>
      <c r="B6493" t="s">
        <v>64747</v>
      </c>
    </row>
    <row r="6494" spans="1:2" x14ac:dyDescent="0.2">
      <c r="A6494">
        <v>864787</v>
      </c>
      <c r="B6494" t="s">
        <v>64747</v>
      </c>
    </row>
    <row r="6495" spans="1:2" x14ac:dyDescent="0.2">
      <c r="A6495">
        <v>874518</v>
      </c>
      <c r="B6495" t="s">
        <v>64747</v>
      </c>
    </row>
    <row r="6496" spans="1:2" x14ac:dyDescent="0.2">
      <c r="A6496">
        <v>894345</v>
      </c>
      <c r="B6496" t="s">
        <v>64747</v>
      </c>
    </row>
    <row r="6497" spans="1:2" x14ac:dyDescent="0.2">
      <c r="A6497">
        <v>903196</v>
      </c>
      <c r="B6497" t="s">
        <v>64747</v>
      </c>
    </row>
    <row r="6498" spans="1:2" x14ac:dyDescent="0.2">
      <c r="A6498">
        <v>904742</v>
      </c>
      <c r="B6498" t="s">
        <v>64747</v>
      </c>
    </row>
    <row r="6499" spans="1:2" x14ac:dyDescent="0.2">
      <c r="A6499">
        <v>910642</v>
      </c>
      <c r="B6499" t="s">
        <v>64747</v>
      </c>
    </row>
    <row r="6500" spans="1:2" x14ac:dyDescent="0.2">
      <c r="A6500">
        <v>913934</v>
      </c>
      <c r="B6500" t="s">
        <v>64747</v>
      </c>
    </row>
    <row r="6501" spans="1:2" x14ac:dyDescent="0.2">
      <c r="A6501">
        <v>914803</v>
      </c>
      <c r="B6501" t="s">
        <v>64747</v>
      </c>
    </row>
    <row r="6502" spans="1:2" x14ac:dyDescent="0.2">
      <c r="A6502">
        <v>933595</v>
      </c>
      <c r="B6502" t="s">
        <v>64747</v>
      </c>
    </row>
    <row r="6503" spans="1:2" x14ac:dyDescent="0.2">
      <c r="A6503">
        <v>933980</v>
      </c>
      <c r="B6503" t="s">
        <v>64747</v>
      </c>
    </row>
    <row r="6504" spans="1:2" x14ac:dyDescent="0.2">
      <c r="A6504">
        <v>960311</v>
      </c>
      <c r="B6504" t="s">
        <v>64747</v>
      </c>
    </row>
    <row r="6505" spans="1:2" x14ac:dyDescent="0.2">
      <c r="A6505">
        <v>2048360</v>
      </c>
      <c r="B6505" t="s">
        <v>64747</v>
      </c>
    </row>
    <row r="6506" spans="1:2" x14ac:dyDescent="0.2">
      <c r="A6506">
        <v>670764</v>
      </c>
      <c r="B6506" t="s">
        <v>64747</v>
      </c>
    </row>
    <row r="6507" spans="1:2" x14ac:dyDescent="0.2">
      <c r="A6507">
        <v>950530</v>
      </c>
      <c r="B6507" t="s">
        <v>64747</v>
      </c>
    </row>
    <row r="6508" spans="1:2" x14ac:dyDescent="0.2">
      <c r="A6508">
        <v>671789</v>
      </c>
      <c r="B6508" t="s">
        <v>64747</v>
      </c>
    </row>
    <row r="6509" spans="1:2" x14ac:dyDescent="0.2">
      <c r="A6509" t="s">
        <v>65103</v>
      </c>
      <c r="B6509" t="s">
        <v>64747</v>
      </c>
    </row>
    <row r="6510" spans="1:2" x14ac:dyDescent="0.2">
      <c r="A6510">
        <v>834055</v>
      </c>
      <c r="B6510" t="s">
        <v>64747</v>
      </c>
    </row>
    <row r="6511" spans="1:2" x14ac:dyDescent="0.2">
      <c r="A6511">
        <v>854046</v>
      </c>
      <c r="B6511" t="s">
        <v>64747</v>
      </c>
    </row>
    <row r="6512" spans="1:2" x14ac:dyDescent="0.2">
      <c r="A6512">
        <v>864747</v>
      </c>
      <c r="B6512" t="s">
        <v>64747</v>
      </c>
    </row>
    <row r="6513" spans="1:2" x14ac:dyDescent="0.2">
      <c r="A6513">
        <v>871379</v>
      </c>
      <c r="B6513" t="s">
        <v>64747</v>
      </c>
    </row>
    <row r="6514" spans="1:2" x14ac:dyDescent="0.2">
      <c r="A6514">
        <v>914135</v>
      </c>
      <c r="B6514" t="s">
        <v>64747</v>
      </c>
    </row>
    <row r="6515" spans="1:2" x14ac:dyDescent="0.2">
      <c r="A6515">
        <v>924509</v>
      </c>
      <c r="B6515" t="s">
        <v>64747</v>
      </c>
    </row>
    <row r="6516" spans="1:2" x14ac:dyDescent="0.2">
      <c r="A6516">
        <v>332517</v>
      </c>
      <c r="B6516" t="s">
        <v>64747</v>
      </c>
    </row>
    <row r="6517" spans="1:2" x14ac:dyDescent="0.2">
      <c r="A6517" t="s">
        <v>65127</v>
      </c>
      <c r="B6517" t="s">
        <v>64747</v>
      </c>
    </row>
    <row r="6518" spans="1:2" x14ac:dyDescent="0.2">
      <c r="A6518">
        <v>891072</v>
      </c>
      <c r="B6518" t="s">
        <v>64747</v>
      </c>
    </row>
    <row r="6519" spans="1:2" x14ac:dyDescent="0.2">
      <c r="A6519">
        <v>933188</v>
      </c>
      <c r="B6519" t="s">
        <v>64747</v>
      </c>
    </row>
    <row r="6520" spans="1:2" x14ac:dyDescent="0.2">
      <c r="A6520">
        <v>904050</v>
      </c>
      <c r="B6520" t="s">
        <v>64747</v>
      </c>
    </row>
    <row r="6521" spans="1:2" x14ac:dyDescent="0.2">
      <c r="A6521">
        <v>924434</v>
      </c>
      <c r="B6521" t="s">
        <v>64747</v>
      </c>
    </row>
    <row r="6522" spans="1:2" x14ac:dyDescent="0.2">
      <c r="A6522">
        <v>924577</v>
      </c>
      <c r="B6522" t="s">
        <v>64747</v>
      </c>
    </row>
    <row r="6523" spans="1:2" x14ac:dyDescent="0.2">
      <c r="A6523">
        <v>940079</v>
      </c>
      <c r="B6523" t="s">
        <v>64747</v>
      </c>
    </row>
    <row r="6524" spans="1:2" x14ac:dyDescent="0.2">
      <c r="A6524">
        <v>803244</v>
      </c>
      <c r="B6524" t="s">
        <v>64747</v>
      </c>
    </row>
    <row r="6525" spans="1:2" x14ac:dyDescent="0.2">
      <c r="A6525">
        <v>823951</v>
      </c>
      <c r="B6525" t="s">
        <v>64747</v>
      </c>
    </row>
    <row r="6526" spans="1:2" x14ac:dyDescent="0.2">
      <c r="A6526">
        <v>813102</v>
      </c>
      <c r="B6526" t="s">
        <v>64747</v>
      </c>
    </row>
    <row r="6527" spans="1:2" x14ac:dyDescent="0.2">
      <c r="A6527">
        <v>920310</v>
      </c>
      <c r="B6527" t="s">
        <v>64747</v>
      </c>
    </row>
    <row r="6528" spans="1:2" x14ac:dyDescent="0.2">
      <c r="A6528">
        <v>641465</v>
      </c>
      <c r="B6528" t="s">
        <v>64747</v>
      </c>
    </row>
    <row r="6529" spans="1:2" x14ac:dyDescent="0.2">
      <c r="A6529">
        <v>673587</v>
      </c>
      <c r="B6529" t="s">
        <v>64747</v>
      </c>
    </row>
    <row r="6530" spans="1:2" x14ac:dyDescent="0.2">
      <c r="A6530">
        <v>874588</v>
      </c>
      <c r="B6530" t="s">
        <v>64747</v>
      </c>
    </row>
    <row r="6531" spans="1:2" x14ac:dyDescent="0.2">
      <c r="A6531">
        <v>339861</v>
      </c>
      <c r="B6531" t="s">
        <v>64747</v>
      </c>
    </row>
    <row r="6532" spans="1:2" x14ac:dyDescent="0.2">
      <c r="A6532">
        <v>864730</v>
      </c>
      <c r="B6532" t="s">
        <v>64747</v>
      </c>
    </row>
    <row r="6533" spans="1:2" x14ac:dyDescent="0.2">
      <c r="A6533">
        <v>914382</v>
      </c>
      <c r="B6533" t="s">
        <v>64747</v>
      </c>
    </row>
    <row r="6534" spans="1:2" x14ac:dyDescent="0.2">
      <c r="A6534">
        <v>823600</v>
      </c>
      <c r="B6534" t="s">
        <v>64747</v>
      </c>
    </row>
    <row r="6535" spans="1:2" x14ac:dyDescent="0.2">
      <c r="A6535">
        <v>853834</v>
      </c>
      <c r="B6535" t="s">
        <v>64747</v>
      </c>
    </row>
    <row r="6536" spans="1:2" x14ac:dyDescent="0.2">
      <c r="A6536">
        <v>863412</v>
      </c>
      <c r="B6536" t="s">
        <v>64747</v>
      </c>
    </row>
    <row r="6537" spans="1:2" x14ac:dyDescent="0.2">
      <c r="A6537">
        <v>864896</v>
      </c>
      <c r="B6537" t="s">
        <v>64747</v>
      </c>
    </row>
    <row r="6538" spans="1:2" x14ac:dyDescent="0.2">
      <c r="A6538">
        <v>940212</v>
      </c>
      <c r="B6538" t="s">
        <v>64747</v>
      </c>
    </row>
    <row r="6539" spans="1:2" x14ac:dyDescent="0.2">
      <c r="A6539">
        <v>990969</v>
      </c>
      <c r="B6539" t="s">
        <v>64747</v>
      </c>
    </row>
    <row r="6540" spans="1:2" x14ac:dyDescent="0.2">
      <c r="A6540">
        <v>673295</v>
      </c>
      <c r="B6540" t="s">
        <v>64747</v>
      </c>
    </row>
    <row r="6541" spans="1:2" x14ac:dyDescent="0.2">
      <c r="A6541" t="s">
        <v>65128</v>
      </c>
      <c r="B6541" t="s">
        <v>64747</v>
      </c>
    </row>
    <row r="6542" spans="1:2" x14ac:dyDescent="0.2">
      <c r="A6542">
        <v>833278</v>
      </c>
      <c r="B6542" t="s">
        <v>64747</v>
      </c>
    </row>
    <row r="6543" spans="1:2" x14ac:dyDescent="0.2">
      <c r="A6543">
        <v>840740</v>
      </c>
      <c r="B6543" t="s">
        <v>64747</v>
      </c>
    </row>
    <row r="6544" spans="1:2" x14ac:dyDescent="0.2">
      <c r="A6544">
        <v>861280</v>
      </c>
      <c r="B6544" t="s">
        <v>64747</v>
      </c>
    </row>
    <row r="6545" spans="1:2" x14ac:dyDescent="0.2">
      <c r="A6545">
        <v>873452</v>
      </c>
      <c r="B6545" t="s">
        <v>64747</v>
      </c>
    </row>
    <row r="6546" spans="1:2" x14ac:dyDescent="0.2">
      <c r="A6546">
        <v>990257</v>
      </c>
      <c r="B6546" t="s">
        <v>64747</v>
      </c>
    </row>
    <row r="6547" spans="1:2" x14ac:dyDescent="0.2">
      <c r="A6547">
        <v>666277</v>
      </c>
      <c r="B6547" t="s">
        <v>64747</v>
      </c>
    </row>
    <row r="6548" spans="1:2" x14ac:dyDescent="0.2">
      <c r="A6548" t="s">
        <v>65129</v>
      </c>
      <c r="B6548" t="s">
        <v>64747</v>
      </c>
    </row>
    <row r="6549" spans="1:2" x14ac:dyDescent="0.2">
      <c r="A6549">
        <v>884664</v>
      </c>
      <c r="B6549" t="s">
        <v>64747</v>
      </c>
    </row>
    <row r="6550" spans="1:2" x14ac:dyDescent="0.2">
      <c r="A6550">
        <v>894579</v>
      </c>
      <c r="B6550" t="s">
        <v>64747</v>
      </c>
    </row>
    <row r="6551" spans="1:2" x14ac:dyDescent="0.2">
      <c r="A6551">
        <v>923408</v>
      </c>
      <c r="B6551" t="s">
        <v>64747</v>
      </c>
    </row>
    <row r="6552" spans="1:2" x14ac:dyDescent="0.2">
      <c r="A6552" t="s">
        <v>65130</v>
      </c>
      <c r="B6552" t="s">
        <v>64747</v>
      </c>
    </row>
    <row r="6553" spans="1:2" x14ac:dyDescent="0.2">
      <c r="A6553" t="s">
        <v>65131</v>
      </c>
      <c r="B6553" t="s">
        <v>64747</v>
      </c>
    </row>
    <row r="6554" spans="1:2" x14ac:dyDescent="0.2">
      <c r="A6554">
        <v>824117</v>
      </c>
      <c r="B6554" t="s">
        <v>64747</v>
      </c>
    </row>
    <row r="6555" spans="1:2" x14ac:dyDescent="0.2">
      <c r="A6555">
        <v>844281</v>
      </c>
      <c r="B6555" t="s">
        <v>64747</v>
      </c>
    </row>
    <row r="6556" spans="1:2" x14ac:dyDescent="0.2">
      <c r="A6556">
        <v>853673</v>
      </c>
      <c r="B6556" t="s">
        <v>64747</v>
      </c>
    </row>
    <row r="6557" spans="1:2" x14ac:dyDescent="0.2">
      <c r="A6557">
        <v>904593</v>
      </c>
      <c r="B6557" t="s">
        <v>64747</v>
      </c>
    </row>
    <row r="6558" spans="1:2" x14ac:dyDescent="0.2">
      <c r="A6558">
        <v>924615</v>
      </c>
      <c r="B6558" t="s">
        <v>64747</v>
      </c>
    </row>
    <row r="6559" spans="1:2" x14ac:dyDescent="0.2">
      <c r="A6559">
        <v>934105</v>
      </c>
      <c r="B6559" t="s">
        <v>64747</v>
      </c>
    </row>
    <row r="6560" spans="1:2" x14ac:dyDescent="0.2">
      <c r="A6560">
        <v>980218</v>
      </c>
      <c r="B6560" t="s">
        <v>64747</v>
      </c>
    </row>
    <row r="6561" spans="1:2" x14ac:dyDescent="0.2">
      <c r="A6561">
        <v>673752</v>
      </c>
      <c r="B6561" t="s">
        <v>64747</v>
      </c>
    </row>
    <row r="6562" spans="1:2" x14ac:dyDescent="0.2">
      <c r="A6562">
        <v>813217</v>
      </c>
      <c r="B6562" t="s">
        <v>64747</v>
      </c>
    </row>
    <row r="6563" spans="1:2" x14ac:dyDescent="0.2">
      <c r="A6563">
        <v>934904</v>
      </c>
      <c r="B6563" t="s">
        <v>64747</v>
      </c>
    </row>
    <row r="6564" spans="1:2" x14ac:dyDescent="0.2">
      <c r="A6564">
        <v>671508</v>
      </c>
      <c r="B6564" t="s">
        <v>64747</v>
      </c>
    </row>
    <row r="6565" spans="1:2" x14ac:dyDescent="0.2">
      <c r="A6565">
        <v>671509</v>
      </c>
      <c r="B6565" t="s">
        <v>64747</v>
      </c>
    </row>
    <row r="6566" spans="1:2" x14ac:dyDescent="0.2">
      <c r="A6566" t="s">
        <v>65132</v>
      </c>
      <c r="B6566" t="s">
        <v>64747</v>
      </c>
    </row>
    <row r="6567" spans="1:2" x14ac:dyDescent="0.2">
      <c r="A6567" t="s">
        <v>65133</v>
      </c>
      <c r="B6567" t="s">
        <v>64747</v>
      </c>
    </row>
    <row r="6568" spans="1:2" x14ac:dyDescent="0.2">
      <c r="A6568">
        <v>843932</v>
      </c>
      <c r="B6568" t="s">
        <v>64747</v>
      </c>
    </row>
    <row r="6569" spans="1:2" x14ac:dyDescent="0.2">
      <c r="A6569">
        <v>863499</v>
      </c>
      <c r="B6569" t="s">
        <v>64747</v>
      </c>
    </row>
    <row r="6570" spans="1:2" x14ac:dyDescent="0.2">
      <c r="A6570">
        <v>864764</v>
      </c>
      <c r="B6570" t="s">
        <v>64747</v>
      </c>
    </row>
    <row r="6571" spans="1:2" x14ac:dyDescent="0.2">
      <c r="A6571">
        <v>870670</v>
      </c>
      <c r="B6571" t="s">
        <v>64747</v>
      </c>
    </row>
    <row r="6572" spans="1:2" x14ac:dyDescent="0.2">
      <c r="A6572">
        <v>871441</v>
      </c>
      <c r="B6572" t="s">
        <v>64747</v>
      </c>
    </row>
    <row r="6573" spans="1:2" x14ac:dyDescent="0.2">
      <c r="A6573">
        <v>884417</v>
      </c>
      <c r="B6573" t="s">
        <v>64747</v>
      </c>
    </row>
    <row r="6574" spans="1:2" x14ac:dyDescent="0.2">
      <c r="A6574">
        <v>914270</v>
      </c>
      <c r="B6574" t="s">
        <v>64747</v>
      </c>
    </row>
    <row r="6575" spans="1:2" x14ac:dyDescent="0.2">
      <c r="A6575">
        <v>930922</v>
      </c>
      <c r="B6575" t="s">
        <v>64747</v>
      </c>
    </row>
    <row r="6576" spans="1:2" x14ac:dyDescent="0.2">
      <c r="A6576">
        <v>834397</v>
      </c>
      <c r="B6576" t="s">
        <v>64747</v>
      </c>
    </row>
    <row r="6577" spans="1:2" x14ac:dyDescent="0.2">
      <c r="A6577" t="s">
        <v>65134</v>
      </c>
      <c r="B6577" t="s">
        <v>64747</v>
      </c>
    </row>
    <row r="6578" spans="1:2" x14ac:dyDescent="0.2">
      <c r="A6578">
        <v>893220</v>
      </c>
      <c r="B6578" t="s">
        <v>64747</v>
      </c>
    </row>
    <row r="6579" spans="1:2" x14ac:dyDescent="0.2">
      <c r="A6579">
        <v>901344</v>
      </c>
      <c r="B6579" t="s">
        <v>64747</v>
      </c>
    </row>
    <row r="6580" spans="1:2" x14ac:dyDescent="0.2">
      <c r="A6580">
        <v>901347</v>
      </c>
      <c r="B6580" t="s">
        <v>64747</v>
      </c>
    </row>
    <row r="6581" spans="1:2" x14ac:dyDescent="0.2">
      <c r="A6581">
        <v>950731</v>
      </c>
      <c r="B6581" t="s">
        <v>64747</v>
      </c>
    </row>
    <row r="6582" spans="1:2" x14ac:dyDescent="0.2">
      <c r="A6582" t="s">
        <v>65135</v>
      </c>
      <c r="B6582" t="s">
        <v>64747</v>
      </c>
    </row>
    <row r="6583" spans="1:2" x14ac:dyDescent="0.2">
      <c r="A6583">
        <v>813267</v>
      </c>
      <c r="B6583" t="s">
        <v>64747</v>
      </c>
    </row>
    <row r="6584" spans="1:2" x14ac:dyDescent="0.2">
      <c r="A6584">
        <v>890039</v>
      </c>
      <c r="B6584" t="s">
        <v>64747</v>
      </c>
    </row>
    <row r="6585" spans="1:2" x14ac:dyDescent="0.2">
      <c r="A6585">
        <v>914120</v>
      </c>
      <c r="B6585" t="s">
        <v>64747</v>
      </c>
    </row>
    <row r="6586" spans="1:2" x14ac:dyDescent="0.2">
      <c r="A6586">
        <v>920968</v>
      </c>
      <c r="B6586" t="s">
        <v>64747</v>
      </c>
    </row>
    <row r="6587" spans="1:2" x14ac:dyDescent="0.2">
      <c r="A6587">
        <v>933863</v>
      </c>
      <c r="B6587" t="s">
        <v>64747</v>
      </c>
    </row>
    <row r="6588" spans="1:2" x14ac:dyDescent="0.2">
      <c r="A6588">
        <v>667285</v>
      </c>
      <c r="B6588" t="s">
        <v>64747</v>
      </c>
    </row>
    <row r="6589" spans="1:2" x14ac:dyDescent="0.2">
      <c r="A6589" t="s">
        <v>65136</v>
      </c>
      <c r="B6589" t="s">
        <v>64747</v>
      </c>
    </row>
    <row r="6590" spans="1:2" x14ac:dyDescent="0.2">
      <c r="A6590">
        <v>813216</v>
      </c>
      <c r="B6590" t="s">
        <v>64747</v>
      </c>
    </row>
    <row r="6591" spans="1:2" x14ac:dyDescent="0.2">
      <c r="A6591">
        <v>864513</v>
      </c>
      <c r="B6591" t="s">
        <v>64747</v>
      </c>
    </row>
    <row r="6592" spans="1:2" x14ac:dyDescent="0.2">
      <c r="A6592">
        <v>910118</v>
      </c>
      <c r="B6592" t="s">
        <v>64747</v>
      </c>
    </row>
    <row r="6593" spans="1:2" x14ac:dyDescent="0.2">
      <c r="A6593">
        <v>940925</v>
      </c>
      <c r="B6593" t="s">
        <v>64747</v>
      </c>
    </row>
    <row r="6594" spans="1:2" x14ac:dyDescent="0.2">
      <c r="A6594">
        <v>930425</v>
      </c>
      <c r="B6594" t="s">
        <v>64747</v>
      </c>
    </row>
    <row r="6595" spans="1:2" x14ac:dyDescent="0.2">
      <c r="A6595">
        <v>970034</v>
      </c>
      <c r="B6595" t="s">
        <v>64747</v>
      </c>
    </row>
    <row r="6596" spans="1:2" x14ac:dyDescent="0.2">
      <c r="A6596">
        <v>671747</v>
      </c>
      <c r="B6596" t="s">
        <v>64747</v>
      </c>
    </row>
    <row r="6597" spans="1:2" x14ac:dyDescent="0.2">
      <c r="A6597">
        <v>863628</v>
      </c>
      <c r="B6597" t="s">
        <v>64747</v>
      </c>
    </row>
    <row r="6598" spans="1:2" x14ac:dyDescent="0.2">
      <c r="A6598">
        <v>923165</v>
      </c>
      <c r="B6598" t="s">
        <v>64747</v>
      </c>
    </row>
    <row r="6599" spans="1:2" x14ac:dyDescent="0.2">
      <c r="A6599">
        <v>924981</v>
      </c>
      <c r="B6599" t="s">
        <v>64747</v>
      </c>
    </row>
    <row r="6600" spans="1:2" x14ac:dyDescent="0.2">
      <c r="A6600">
        <v>933573</v>
      </c>
      <c r="B6600" t="s">
        <v>64747</v>
      </c>
    </row>
    <row r="6601" spans="1:2" x14ac:dyDescent="0.2">
      <c r="A6601">
        <v>934104</v>
      </c>
      <c r="B6601" t="s">
        <v>64747</v>
      </c>
    </row>
    <row r="6602" spans="1:2" x14ac:dyDescent="0.2">
      <c r="A6602">
        <v>980164</v>
      </c>
      <c r="B6602" t="s">
        <v>64747</v>
      </c>
    </row>
    <row r="6603" spans="1:2" x14ac:dyDescent="0.2">
      <c r="A6603">
        <v>327767</v>
      </c>
      <c r="B6603" t="s">
        <v>64747</v>
      </c>
    </row>
    <row r="6604" spans="1:2" x14ac:dyDescent="0.2">
      <c r="A6604">
        <v>803167</v>
      </c>
      <c r="B6604" t="s">
        <v>64747</v>
      </c>
    </row>
    <row r="6605" spans="1:2" x14ac:dyDescent="0.2">
      <c r="A6605">
        <v>803515</v>
      </c>
      <c r="B6605" t="s">
        <v>64747</v>
      </c>
    </row>
    <row r="6606" spans="1:2" x14ac:dyDescent="0.2">
      <c r="A6606">
        <v>934031</v>
      </c>
      <c r="B6606" t="s">
        <v>64747</v>
      </c>
    </row>
    <row r="6607" spans="1:2" x14ac:dyDescent="0.2">
      <c r="A6607">
        <v>813762</v>
      </c>
      <c r="B6607" t="s">
        <v>64747</v>
      </c>
    </row>
    <row r="6608" spans="1:2" x14ac:dyDescent="0.2">
      <c r="A6608">
        <v>890684</v>
      </c>
      <c r="B6608" t="s">
        <v>64747</v>
      </c>
    </row>
    <row r="6609" spans="1:2" x14ac:dyDescent="0.2">
      <c r="A6609">
        <v>970322</v>
      </c>
      <c r="B6609" t="s">
        <v>64747</v>
      </c>
    </row>
    <row r="6610" spans="1:2" x14ac:dyDescent="0.2">
      <c r="A6610">
        <v>830175</v>
      </c>
      <c r="B6610" t="s">
        <v>64747</v>
      </c>
    </row>
    <row r="6611" spans="1:2" x14ac:dyDescent="0.2">
      <c r="A6611">
        <v>980214</v>
      </c>
      <c r="B6611" t="s">
        <v>64747</v>
      </c>
    </row>
    <row r="6612" spans="1:2" x14ac:dyDescent="0.2">
      <c r="A6612">
        <v>830460</v>
      </c>
      <c r="B6612" t="s">
        <v>64747</v>
      </c>
    </row>
    <row r="6613" spans="1:2" x14ac:dyDescent="0.2">
      <c r="A6613">
        <v>894344</v>
      </c>
      <c r="B6613" t="s">
        <v>64747</v>
      </c>
    </row>
    <row r="6614" spans="1:2" x14ac:dyDescent="0.2">
      <c r="A6614">
        <v>813454</v>
      </c>
      <c r="B6614" t="s">
        <v>64747</v>
      </c>
    </row>
    <row r="6615" spans="1:2" x14ac:dyDescent="0.2">
      <c r="A6615">
        <v>834047</v>
      </c>
      <c r="B6615" t="s">
        <v>64747</v>
      </c>
    </row>
    <row r="6616" spans="1:2" x14ac:dyDescent="0.2">
      <c r="A6616" t="s">
        <v>65109</v>
      </c>
      <c r="B6616" t="s">
        <v>64747</v>
      </c>
    </row>
    <row r="6617" spans="1:2" x14ac:dyDescent="0.2">
      <c r="A6617">
        <v>2048360</v>
      </c>
      <c r="B6617" t="s">
        <v>64747</v>
      </c>
    </row>
    <row r="6618" spans="1:2" x14ac:dyDescent="0.2">
      <c r="A6618" t="s">
        <v>65137</v>
      </c>
      <c r="B6618" t="s">
        <v>64747</v>
      </c>
    </row>
    <row r="6619" spans="1:2" x14ac:dyDescent="0.2">
      <c r="A6619">
        <v>864917</v>
      </c>
      <c r="B6619" t="s">
        <v>64747</v>
      </c>
    </row>
    <row r="6620" spans="1:2" x14ac:dyDescent="0.2">
      <c r="A6620">
        <v>900503</v>
      </c>
      <c r="B6620" t="s">
        <v>64747</v>
      </c>
    </row>
    <row r="6621" spans="1:2" x14ac:dyDescent="0.2">
      <c r="A6621">
        <v>911032</v>
      </c>
      <c r="B6621" t="s">
        <v>64747</v>
      </c>
    </row>
    <row r="6622" spans="1:2" x14ac:dyDescent="0.2">
      <c r="A6622">
        <v>914067</v>
      </c>
      <c r="B6622" t="s">
        <v>64747</v>
      </c>
    </row>
    <row r="6623" spans="1:2" x14ac:dyDescent="0.2">
      <c r="A6623" t="s">
        <v>65138</v>
      </c>
      <c r="B6623" t="s">
        <v>64747</v>
      </c>
    </row>
    <row r="6624" spans="1:2" x14ac:dyDescent="0.2">
      <c r="A6624" s="429" t="s">
        <v>65139</v>
      </c>
      <c r="B6624" t="s">
        <v>64747</v>
      </c>
    </row>
    <row r="6625" spans="1:2" x14ac:dyDescent="0.2">
      <c r="A6625">
        <v>821141</v>
      </c>
      <c r="B6625" t="s">
        <v>64747</v>
      </c>
    </row>
    <row r="6626" spans="1:2" x14ac:dyDescent="0.2">
      <c r="A6626">
        <v>833347</v>
      </c>
      <c r="B6626" t="s">
        <v>64747</v>
      </c>
    </row>
    <row r="6627" spans="1:2" x14ac:dyDescent="0.2">
      <c r="A6627">
        <v>873955</v>
      </c>
      <c r="B6627" t="s">
        <v>64747</v>
      </c>
    </row>
    <row r="6628" spans="1:2" x14ac:dyDescent="0.2">
      <c r="A6628">
        <v>874832</v>
      </c>
      <c r="B6628" t="s">
        <v>64747</v>
      </c>
    </row>
    <row r="6629" spans="1:2" x14ac:dyDescent="0.2">
      <c r="A6629">
        <v>914052</v>
      </c>
      <c r="B6629" t="s">
        <v>64747</v>
      </c>
    </row>
    <row r="6630" spans="1:2" x14ac:dyDescent="0.2">
      <c r="A6630">
        <v>923004</v>
      </c>
      <c r="B6630" t="s">
        <v>64747</v>
      </c>
    </row>
    <row r="6631" spans="1:2" x14ac:dyDescent="0.2">
      <c r="A6631">
        <v>336191</v>
      </c>
      <c r="B6631" t="s">
        <v>64747</v>
      </c>
    </row>
    <row r="6632" spans="1:2" x14ac:dyDescent="0.2">
      <c r="A6632">
        <v>670716</v>
      </c>
      <c r="B6632" t="s">
        <v>64747</v>
      </c>
    </row>
    <row r="6633" spans="1:2" x14ac:dyDescent="0.2">
      <c r="A6633">
        <v>820799</v>
      </c>
      <c r="B6633" t="s">
        <v>64747</v>
      </c>
    </row>
    <row r="6634" spans="1:2" x14ac:dyDescent="0.2">
      <c r="A6634">
        <v>843433</v>
      </c>
      <c r="B6634" t="s">
        <v>64747</v>
      </c>
    </row>
    <row r="6635" spans="1:2" x14ac:dyDescent="0.2">
      <c r="A6635">
        <v>854409</v>
      </c>
      <c r="B6635" t="s">
        <v>64747</v>
      </c>
    </row>
    <row r="6636" spans="1:2" x14ac:dyDescent="0.2">
      <c r="A6636">
        <v>863202</v>
      </c>
      <c r="B6636" t="s">
        <v>64747</v>
      </c>
    </row>
    <row r="6637" spans="1:2" x14ac:dyDescent="0.2">
      <c r="A6637">
        <v>2063923</v>
      </c>
      <c r="B6637" t="s">
        <v>64747</v>
      </c>
    </row>
    <row r="6638" spans="1:2" x14ac:dyDescent="0.2">
      <c r="A6638">
        <v>643465</v>
      </c>
      <c r="B6638" t="s">
        <v>64747</v>
      </c>
    </row>
    <row r="6639" spans="1:2" x14ac:dyDescent="0.2">
      <c r="A6639">
        <v>645465</v>
      </c>
      <c r="B6639" t="s">
        <v>64747</v>
      </c>
    </row>
    <row r="6640" spans="1:2" x14ac:dyDescent="0.2">
      <c r="A6640">
        <v>647465</v>
      </c>
      <c r="B6640" t="s">
        <v>64747</v>
      </c>
    </row>
    <row r="6641" spans="1:2" x14ac:dyDescent="0.2">
      <c r="A6641">
        <v>667146</v>
      </c>
      <c r="B6641" t="s">
        <v>64747</v>
      </c>
    </row>
    <row r="6642" spans="1:2" x14ac:dyDescent="0.2">
      <c r="A6642" t="s">
        <v>65140</v>
      </c>
      <c r="B6642" t="s">
        <v>64747</v>
      </c>
    </row>
    <row r="6643" spans="1:2" x14ac:dyDescent="0.2">
      <c r="A6643" t="s">
        <v>65141</v>
      </c>
      <c r="B6643" t="s">
        <v>64747</v>
      </c>
    </row>
    <row r="6644" spans="1:2" x14ac:dyDescent="0.2">
      <c r="A6644" t="s">
        <v>65142</v>
      </c>
      <c r="B6644" t="s">
        <v>64747</v>
      </c>
    </row>
    <row r="6645" spans="1:2" x14ac:dyDescent="0.2">
      <c r="A6645">
        <v>854410</v>
      </c>
      <c r="B6645" t="s">
        <v>64747</v>
      </c>
    </row>
    <row r="6646" spans="1:2" x14ac:dyDescent="0.2">
      <c r="A6646">
        <v>863062</v>
      </c>
      <c r="B6646" t="s">
        <v>64747</v>
      </c>
    </row>
    <row r="6647" spans="1:2" x14ac:dyDescent="0.2">
      <c r="A6647">
        <v>863746</v>
      </c>
      <c r="B6647" t="s">
        <v>64747</v>
      </c>
    </row>
    <row r="6648" spans="1:2" x14ac:dyDescent="0.2">
      <c r="A6648">
        <v>865061</v>
      </c>
      <c r="B6648" t="s">
        <v>64747</v>
      </c>
    </row>
    <row r="6649" spans="1:2" x14ac:dyDescent="0.2">
      <c r="A6649">
        <v>883084</v>
      </c>
      <c r="B6649" t="s">
        <v>64747</v>
      </c>
    </row>
    <row r="6650" spans="1:2" x14ac:dyDescent="0.2">
      <c r="A6650">
        <v>900981</v>
      </c>
      <c r="B6650" t="s">
        <v>64747</v>
      </c>
    </row>
    <row r="6651" spans="1:2" x14ac:dyDescent="0.2">
      <c r="A6651">
        <v>903184</v>
      </c>
      <c r="B6651" t="s">
        <v>64747</v>
      </c>
    </row>
    <row r="6652" spans="1:2" x14ac:dyDescent="0.2">
      <c r="A6652">
        <v>933839</v>
      </c>
      <c r="B6652" t="s">
        <v>64747</v>
      </c>
    </row>
    <row r="6653" spans="1:2" x14ac:dyDescent="0.2">
      <c r="A6653">
        <v>650465</v>
      </c>
      <c r="B6653" t="s">
        <v>64747</v>
      </c>
    </row>
    <row r="6654" spans="1:2" x14ac:dyDescent="0.2">
      <c r="A6654" t="s">
        <v>65143</v>
      </c>
      <c r="B6654" t="s">
        <v>64747</v>
      </c>
    </row>
    <row r="6655" spans="1:2" x14ac:dyDescent="0.2">
      <c r="A6655">
        <v>930894</v>
      </c>
      <c r="B6655" t="s">
        <v>64747</v>
      </c>
    </row>
    <row r="6656" spans="1:2" x14ac:dyDescent="0.2">
      <c r="A6656">
        <v>940713</v>
      </c>
      <c r="B6656" t="s">
        <v>64747</v>
      </c>
    </row>
    <row r="6657" spans="1:2" x14ac:dyDescent="0.2">
      <c r="A6657">
        <v>803405</v>
      </c>
      <c r="B6657" t="s">
        <v>64747</v>
      </c>
    </row>
    <row r="6658" spans="1:2" x14ac:dyDescent="0.2">
      <c r="A6658">
        <v>814060</v>
      </c>
      <c r="B6658" t="s">
        <v>64747</v>
      </c>
    </row>
    <row r="6659" spans="1:2" x14ac:dyDescent="0.2">
      <c r="A6659">
        <v>873468</v>
      </c>
      <c r="B6659" t="s">
        <v>64747</v>
      </c>
    </row>
    <row r="6660" spans="1:2" x14ac:dyDescent="0.2">
      <c r="A6660">
        <v>904540</v>
      </c>
      <c r="B6660" t="s">
        <v>64747</v>
      </c>
    </row>
    <row r="6661" spans="1:2" x14ac:dyDescent="0.2">
      <c r="A6661">
        <v>813377</v>
      </c>
      <c r="B6661" t="s">
        <v>64747</v>
      </c>
    </row>
    <row r="6662" spans="1:2" x14ac:dyDescent="0.2">
      <c r="A6662">
        <v>844292</v>
      </c>
      <c r="B6662" t="s">
        <v>64747</v>
      </c>
    </row>
    <row r="6663" spans="1:2" x14ac:dyDescent="0.2">
      <c r="A6663">
        <v>894083</v>
      </c>
      <c r="B6663" t="s">
        <v>64747</v>
      </c>
    </row>
    <row r="6664" spans="1:2" x14ac:dyDescent="0.2">
      <c r="A6664">
        <v>901233</v>
      </c>
      <c r="B6664" t="s">
        <v>64747</v>
      </c>
    </row>
    <row r="6665" spans="1:2" x14ac:dyDescent="0.2">
      <c r="A6665">
        <v>910360</v>
      </c>
      <c r="B6665" t="s">
        <v>64747</v>
      </c>
    </row>
    <row r="6666" spans="1:2" x14ac:dyDescent="0.2">
      <c r="A6666">
        <v>871531</v>
      </c>
      <c r="B6666" t="s">
        <v>64747</v>
      </c>
    </row>
    <row r="6667" spans="1:2" x14ac:dyDescent="0.2">
      <c r="A6667">
        <v>880945</v>
      </c>
      <c r="B6667" t="s">
        <v>64747</v>
      </c>
    </row>
    <row r="6668" spans="1:2" x14ac:dyDescent="0.2">
      <c r="A6668">
        <v>900366</v>
      </c>
      <c r="B6668" t="s">
        <v>64747</v>
      </c>
    </row>
    <row r="6669" spans="1:2" x14ac:dyDescent="0.2">
      <c r="A6669">
        <v>970417</v>
      </c>
      <c r="B6669" t="s">
        <v>64747</v>
      </c>
    </row>
    <row r="6670" spans="1:2" x14ac:dyDescent="0.2">
      <c r="A6670">
        <v>803686</v>
      </c>
      <c r="B6670" t="s">
        <v>64747</v>
      </c>
    </row>
    <row r="6671" spans="1:2" x14ac:dyDescent="0.2">
      <c r="A6671">
        <v>894545</v>
      </c>
      <c r="B6671" t="s">
        <v>64747</v>
      </c>
    </row>
    <row r="6672" spans="1:2" x14ac:dyDescent="0.2">
      <c r="A6672">
        <v>813607</v>
      </c>
      <c r="B6672" t="s">
        <v>64747</v>
      </c>
    </row>
    <row r="6673" spans="1:2" x14ac:dyDescent="0.2">
      <c r="A6673">
        <v>823392</v>
      </c>
      <c r="B6673" t="s">
        <v>64747</v>
      </c>
    </row>
    <row r="6674" spans="1:2" x14ac:dyDescent="0.2">
      <c r="A6674">
        <v>860028</v>
      </c>
      <c r="B6674" t="s">
        <v>64747</v>
      </c>
    </row>
    <row r="6675" spans="1:2" x14ac:dyDescent="0.2">
      <c r="A6675">
        <v>873720</v>
      </c>
      <c r="B6675" t="s">
        <v>64747</v>
      </c>
    </row>
    <row r="6676" spans="1:2" x14ac:dyDescent="0.2">
      <c r="A6676">
        <v>900396</v>
      </c>
      <c r="B6676" t="s">
        <v>64747</v>
      </c>
    </row>
    <row r="6677" spans="1:2" x14ac:dyDescent="0.2">
      <c r="A6677">
        <v>903189</v>
      </c>
      <c r="B6677" t="s">
        <v>64747</v>
      </c>
    </row>
    <row r="6678" spans="1:2" x14ac:dyDescent="0.2">
      <c r="A6678">
        <v>920563</v>
      </c>
      <c r="B6678" t="s">
        <v>64747</v>
      </c>
    </row>
    <row r="6679" spans="1:2" x14ac:dyDescent="0.2">
      <c r="A6679" t="s">
        <v>65144</v>
      </c>
      <c r="B6679" t="s">
        <v>64747</v>
      </c>
    </row>
    <row r="6680" spans="1:2" x14ac:dyDescent="0.2">
      <c r="A6680" t="s">
        <v>65145</v>
      </c>
      <c r="B6680" t="s">
        <v>64747</v>
      </c>
    </row>
    <row r="6681" spans="1:2" x14ac:dyDescent="0.2">
      <c r="A6681">
        <v>824443</v>
      </c>
      <c r="B6681" t="s">
        <v>64747</v>
      </c>
    </row>
    <row r="6682" spans="1:2" x14ac:dyDescent="0.2">
      <c r="A6682">
        <v>870754</v>
      </c>
      <c r="B6682" t="s">
        <v>64747</v>
      </c>
    </row>
    <row r="6683" spans="1:2" x14ac:dyDescent="0.2">
      <c r="A6683">
        <v>880471</v>
      </c>
      <c r="B6683" t="s">
        <v>64747</v>
      </c>
    </row>
    <row r="6684" spans="1:2" x14ac:dyDescent="0.2">
      <c r="A6684">
        <v>903347</v>
      </c>
      <c r="B6684" t="s">
        <v>64747</v>
      </c>
    </row>
    <row r="6685" spans="1:2" x14ac:dyDescent="0.2">
      <c r="A6685">
        <v>903396</v>
      </c>
      <c r="B6685" t="s">
        <v>64747</v>
      </c>
    </row>
    <row r="6686" spans="1:2" x14ac:dyDescent="0.2">
      <c r="A6686">
        <v>930556</v>
      </c>
      <c r="B6686" t="s">
        <v>64747</v>
      </c>
    </row>
    <row r="6687" spans="1:2" x14ac:dyDescent="0.2">
      <c r="A6687" t="s">
        <v>65146</v>
      </c>
      <c r="B6687" t="s">
        <v>64747</v>
      </c>
    </row>
    <row r="6688" spans="1:2" x14ac:dyDescent="0.2">
      <c r="A6688">
        <v>950416</v>
      </c>
      <c r="B6688" t="s">
        <v>64747</v>
      </c>
    </row>
    <row r="6689" spans="1:2" x14ac:dyDescent="0.2">
      <c r="A6689">
        <v>980229</v>
      </c>
      <c r="B6689" t="s">
        <v>64747</v>
      </c>
    </row>
    <row r="6690" spans="1:2" x14ac:dyDescent="0.2">
      <c r="A6690">
        <v>990431</v>
      </c>
      <c r="B6690" t="s">
        <v>64747</v>
      </c>
    </row>
    <row r="6691" spans="1:2" x14ac:dyDescent="0.2">
      <c r="A6691">
        <v>2019359</v>
      </c>
      <c r="B6691" t="s">
        <v>64747</v>
      </c>
    </row>
    <row r="6692" spans="1:2" x14ac:dyDescent="0.2">
      <c r="A6692" t="s">
        <v>65147</v>
      </c>
      <c r="B6692" t="s">
        <v>64747</v>
      </c>
    </row>
    <row r="6693" spans="1:2" x14ac:dyDescent="0.2">
      <c r="A6693" t="s">
        <v>65148</v>
      </c>
      <c r="B6693" t="s">
        <v>64747</v>
      </c>
    </row>
    <row r="6694" spans="1:2" x14ac:dyDescent="0.2">
      <c r="A6694">
        <v>823834</v>
      </c>
      <c r="B6694" t="s">
        <v>64747</v>
      </c>
    </row>
    <row r="6695" spans="1:2" x14ac:dyDescent="0.2">
      <c r="A6695">
        <v>840534</v>
      </c>
      <c r="B6695" t="s">
        <v>64747</v>
      </c>
    </row>
    <row r="6696" spans="1:2" x14ac:dyDescent="0.2">
      <c r="A6696">
        <v>843090</v>
      </c>
      <c r="B6696" t="s">
        <v>64747</v>
      </c>
    </row>
    <row r="6697" spans="1:2" x14ac:dyDescent="0.2">
      <c r="A6697" t="s">
        <v>65149</v>
      </c>
      <c r="B6697" t="s">
        <v>64747</v>
      </c>
    </row>
    <row r="6698" spans="1:2" x14ac:dyDescent="0.2">
      <c r="A6698">
        <v>853121</v>
      </c>
      <c r="B6698" t="s">
        <v>64747</v>
      </c>
    </row>
    <row r="6699" spans="1:2" x14ac:dyDescent="0.2">
      <c r="A6699" t="s">
        <v>65150</v>
      </c>
      <c r="B6699" t="s">
        <v>64747</v>
      </c>
    </row>
    <row r="6700" spans="1:2" x14ac:dyDescent="0.2">
      <c r="A6700">
        <v>864589</v>
      </c>
      <c r="B6700" t="s">
        <v>64747</v>
      </c>
    </row>
    <row r="6701" spans="1:2" x14ac:dyDescent="0.2">
      <c r="A6701">
        <v>874059</v>
      </c>
      <c r="B6701" t="s">
        <v>64747</v>
      </c>
    </row>
    <row r="6702" spans="1:2" x14ac:dyDescent="0.2">
      <c r="A6702">
        <v>893485</v>
      </c>
      <c r="B6702" t="s">
        <v>64747</v>
      </c>
    </row>
    <row r="6703" spans="1:2" x14ac:dyDescent="0.2">
      <c r="A6703">
        <v>894488</v>
      </c>
      <c r="B6703" t="s">
        <v>64747</v>
      </c>
    </row>
    <row r="6704" spans="1:2" x14ac:dyDescent="0.2">
      <c r="A6704" t="s">
        <v>65151</v>
      </c>
      <c r="B6704" t="s">
        <v>64747</v>
      </c>
    </row>
    <row r="6705" spans="1:2" x14ac:dyDescent="0.2">
      <c r="A6705">
        <v>904543</v>
      </c>
      <c r="B6705" t="s">
        <v>64747</v>
      </c>
    </row>
    <row r="6706" spans="1:2" x14ac:dyDescent="0.2">
      <c r="A6706">
        <v>930171</v>
      </c>
      <c r="B6706" t="s">
        <v>64747</v>
      </c>
    </row>
    <row r="6707" spans="1:2" x14ac:dyDescent="0.2">
      <c r="A6707">
        <v>935124</v>
      </c>
      <c r="B6707" t="s">
        <v>64747</v>
      </c>
    </row>
    <row r="6708" spans="1:2" x14ac:dyDescent="0.2">
      <c r="A6708">
        <v>935125</v>
      </c>
      <c r="B6708" t="s">
        <v>64747</v>
      </c>
    </row>
    <row r="6709" spans="1:2" x14ac:dyDescent="0.2">
      <c r="A6709" t="s">
        <v>65152</v>
      </c>
      <c r="B6709" t="s">
        <v>64747</v>
      </c>
    </row>
    <row r="6710" spans="1:2" x14ac:dyDescent="0.2">
      <c r="A6710">
        <v>940062</v>
      </c>
      <c r="B6710" t="s">
        <v>64747</v>
      </c>
    </row>
    <row r="6711" spans="1:2" x14ac:dyDescent="0.2">
      <c r="A6711">
        <v>940989</v>
      </c>
      <c r="B6711" t="s">
        <v>64747</v>
      </c>
    </row>
    <row r="6712" spans="1:2" x14ac:dyDescent="0.2">
      <c r="A6712">
        <v>960661</v>
      </c>
      <c r="B6712" t="s">
        <v>64747</v>
      </c>
    </row>
    <row r="6713" spans="1:2" x14ac:dyDescent="0.2">
      <c r="A6713">
        <v>970190</v>
      </c>
      <c r="B6713" t="s">
        <v>64747</v>
      </c>
    </row>
    <row r="6714" spans="1:2" x14ac:dyDescent="0.2">
      <c r="A6714">
        <v>980784</v>
      </c>
      <c r="B6714" t="s">
        <v>64747</v>
      </c>
    </row>
    <row r="6715" spans="1:2" x14ac:dyDescent="0.2">
      <c r="A6715">
        <v>990645</v>
      </c>
      <c r="B6715" t="s">
        <v>64747</v>
      </c>
    </row>
    <row r="6716" spans="1:2" x14ac:dyDescent="0.2">
      <c r="A6716" t="s">
        <v>65153</v>
      </c>
      <c r="B6716" t="s">
        <v>64747</v>
      </c>
    </row>
    <row r="6717" spans="1:2" x14ac:dyDescent="0.2">
      <c r="A6717" t="s">
        <v>65154</v>
      </c>
      <c r="B6717" t="s">
        <v>64747</v>
      </c>
    </row>
    <row r="6718" spans="1:2" x14ac:dyDescent="0.2">
      <c r="A6718">
        <v>803959</v>
      </c>
      <c r="B6718" t="s">
        <v>64747</v>
      </c>
    </row>
    <row r="6719" spans="1:2" x14ac:dyDescent="0.2">
      <c r="A6719">
        <v>860597</v>
      </c>
      <c r="B6719" t="s">
        <v>64747</v>
      </c>
    </row>
    <row r="6720" spans="1:2" x14ac:dyDescent="0.2">
      <c r="A6720">
        <v>904032</v>
      </c>
      <c r="B6720" t="s">
        <v>64747</v>
      </c>
    </row>
    <row r="6721" spans="1:2" x14ac:dyDescent="0.2">
      <c r="A6721" t="s">
        <v>65155</v>
      </c>
      <c r="B6721" t="s">
        <v>64747</v>
      </c>
    </row>
    <row r="6722" spans="1:2" x14ac:dyDescent="0.2">
      <c r="A6722">
        <v>911451</v>
      </c>
      <c r="B6722" t="s">
        <v>64747</v>
      </c>
    </row>
    <row r="6723" spans="1:2" x14ac:dyDescent="0.2">
      <c r="A6723">
        <v>914201</v>
      </c>
      <c r="B6723" t="s">
        <v>64747</v>
      </c>
    </row>
    <row r="6724" spans="1:2" x14ac:dyDescent="0.2">
      <c r="A6724">
        <v>914202</v>
      </c>
      <c r="B6724" t="s">
        <v>64747</v>
      </c>
    </row>
    <row r="6725" spans="1:2" x14ac:dyDescent="0.2">
      <c r="A6725">
        <v>933136</v>
      </c>
      <c r="B6725" t="s">
        <v>64747</v>
      </c>
    </row>
    <row r="6726" spans="1:2" x14ac:dyDescent="0.2">
      <c r="A6726">
        <v>950001</v>
      </c>
      <c r="B6726" t="s">
        <v>64747</v>
      </c>
    </row>
    <row r="6727" spans="1:2" x14ac:dyDescent="0.2">
      <c r="A6727">
        <v>951159</v>
      </c>
      <c r="B6727" t="s">
        <v>64747</v>
      </c>
    </row>
    <row r="6728" spans="1:2" x14ac:dyDescent="0.2">
      <c r="A6728">
        <v>970844</v>
      </c>
      <c r="B6728" t="s">
        <v>64747</v>
      </c>
    </row>
    <row r="6729" spans="1:2" x14ac:dyDescent="0.2">
      <c r="A6729">
        <v>820421</v>
      </c>
      <c r="B6729" t="s">
        <v>64747</v>
      </c>
    </row>
    <row r="6730" spans="1:2" x14ac:dyDescent="0.2">
      <c r="A6730">
        <v>883271</v>
      </c>
      <c r="B6730" t="s">
        <v>64747</v>
      </c>
    </row>
    <row r="6731" spans="1:2" x14ac:dyDescent="0.2">
      <c r="A6731">
        <v>893340</v>
      </c>
      <c r="B6731" t="s">
        <v>64747</v>
      </c>
    </row>
    <row r="6732" spans="1:2" x14ac:dyDescent="0.2">
      <c r="A6732">
        <v>914479</v>
      </c>
      <c r="B6732" t="s">
        <v>64747</v>
      </c>
    </row>
    <row r="6733" spans="1:2" x14ac:dyDescent="0.2">
      <c r="A6733">
        <v>934883</v>
      </c>
      <c r="B6733" t="s">
        <v>64747</v>
      </c>
    </row>
    <row r="6734" spans="1:2" x14ac:dyDescent="0.2">
      <c r="A6734">
        <v>950924</v>
      </c>
      <c r="B6734" t="s">
        <v>64747</v>
      </c>
    </row>
    <row r="6735" spans="1:2" x14ac:dyDescent="0.2">
      <c r="A6735">
        <v>980083</v>
      </c>
      <c r="B6735" t="s">
        <v>64747</v>
      </c>
    </row>
    <row r="6736" spans="1:2" x14ac:dyDescent="0.2">
      <c r="A6736">
        <v>673978</v>
      </c>
      <c r="B6736" t="s">
        <v>64747</v>
      </c>
    </row>
    <row r="6737" spans="1:2" x14ac:dyDescent="0.2">
      <c r="A6737">
        <v>980823</v>
      </c>
      <c r="B6737" t="s">
        <v>64747</v>
      </c>
    </row>
    <row r="6738" spans="1:2" x14ac:dyDescent="0.2">
      <c r="A6738" t="s">
        <v>65156</v>
      </c>
      <c r="B6738" t="s">
        <v>64747</v>
      </c>
    </row>
    <row r="6739" spans="1:2" x14ac:dyDescent="0.2">
      <c r="A6739">
        <v>823940</v>
      </c>
      <c r="B6739" t="s">
        <v>64747</v>
      </c>
    </row>
    <row r="6740" spans="1:2" x14ac:dyDescent="0.2">
      <c r="A6740">
        <v>833387</v>
      </c>
      <c r="B6740" t="s">
        <v>64747</v>
      </c>
    </row>
    <row r="6741" spans="1:2" x14ac:dyDescent="0.2">
      <c r="A6741">
        <v>854491</v>
      </c>
      <c r="B6741" t="s">
        <v>64747</v>
      </c>
    </row>
    <row r="6742" spans="1:2" x14ac:dyDescent="0.2">
      <c r="A6742">
        <v>861017</v>
      </c>
      <c r="B6742" t="s">
        <v>64747</v>
      </c>
    </row>
    <row r="6743" spans="1:2" x14ac:dyDescent="0.2">
      <c r="A6743" t="s">
        <v>65157</v>
      </c>
      <c r="B6743" t="s">
        <v>64747</v>
      </c>
    </row>
    <row r="6744" spans="1:2" x14ac:dyDescent="0.2">
      <c r="A6744" t="s">
        <v>65158</v>
      </c>
      <c r="B6744" t="s">
        <v>64747</v>
      </c>
    </row>
    <row r="6745" spans="1:2" x14ac:dyDescent="0.2">
      <c r="A6745">
        <v>844489</v>
      </c>
      <c r="B6745" t="s">
        <v>64747</v>
      </c>
    </row>
    <row r="6746" spans="1:2" x14ac:dyDescent="0.2">
      <c r="A6746">
        <v>844619</v>
      </c>
      <c r="B6746" t="s">
        <v>64747</v>
      </c>
    </row>
    <row r="6747" spans="1:2" x14ac:dyDescent="0.2">
      <c r="A6747">
        <v>844643</v>
      </c>
      <c r="B6747" t="s">
        <v>64747</v>
      </c>
    </row>
    <row r="6748" spans="1:2" x14ac:dyDescent="0.2">
      <c r="A6748" t="s">
        <v>65159</v>
      </c>
      <c r="B6748" t="s">
        <v>64747</v>
      </c>
    </row>
    <row r="6749" spans="1:2" x14ac:dyDescent="0.2">
      <c r="A6749">
        <v>883994</v>
      </c>
      <c r="B6749" t="s">
        <v>64747</v>
      </c>
    </row>
    <row r="6750" spans="1:2" x14ac:dyDescent="0.2">
      <c r="A6750">
        <v>893930</v>
      </c>
      <c r="B6750" t="s">
        <v>64747</v>
      </c>
    </row>
    <row r="6751" spans="1:2" x14ac:dyDescent="0.2">
      <c r="A6751">
        <v>910662</v>
      </c>
      <c r="B6751" t="s">
        <v>64747</v>
      </c>
    </row>
    <row r="6752" spans="1:2" x14ac:dyDescent="0.2">
      <c r="A6752">
        <v>910893</v>
      </c>
      <c r="B6752" t="s">
        <v>64747</v>
      </c>
    </row>
    <row r="6753" spans="1:2" x14ac:dyDescent="0.2">
      <c r="A6753">
        <v>934852</v>
      </c>
      <c r="B6753" t="s">
        <v>64747</v>
      </c>
    </row>
    <row r="6754" spans="1:2" x14ac:dyDescent="0.2">
      <c r="A6754">
        <v>981137</v>
      </c>
      <c r="B6754" t="s">
        <v>64747</v>
      </c>
    </row>
    <row r="6755" spans="1:2" x14ac:dyDescent="0.2">
      <c r="A6755">
        <v>671506</v>
      </c>
      <c r="B6755" t="s">
        <v>64747</v>
      </c>
    </row>
    <row r="6756" spans="1:2" x14ac:dyDescent="0.2">
      <c r="A6756">
        <v>671507</v>
      </c>
      <c r="B6756" t="s">
        <v>64747</v>
      </c>
    </row>
    <row r="6757" spans="1:2" x14ac:dyDescent="0.2">
      <c r="A6757">
        <v>672237</v>
      </c>
      <c r="B6757" t="s">
        <v>64747</v>
      </c>
    </row>
    <row r="6758" spans="1:2" x14ac:dyDescent="0.2">
      <c r="A6758">
        <v>883526</v>
      </c>
      <c r="B6758" t="s">
        <v>64747</v>
      </c>
    </row>
    <row r="6759" spans="1:2" x14ac:dyDescent="0.2">
      <c r="A6759" t="s">
        <v>65160</v>
      </c>
      <c r="B6759" t="s">
        <v>64747</v>
      </c>
    </row>
    <row r="6760" spans="1:2" x14ac:dyDescent="0.2">
      <c r="A6760" t="s">
        <v>65161</v>
      </c>
      <c r="B6760" t="s">
        <v>64747</v>
      </c>
    </row>
    <row r="6761" spans="1:2" x14ac:dyDescent="0.2">
      <c r="A6761">
        <v>813978</v>
      </c>
      <c r="B6761" t="s">
        <v>64747</v>
      </c>
    </row>
    <row r="6762" spans="1:2" x14ac:dyDescent="0.2">
      <c r="A6762">
        <v>873633</v>
      </c>
      <c r="B6762" t="s">
        <v>64747</v>
      </c>
    </row>
    <row r="6763" spans="1:2" x14ac:dyDescent="0.2">
      <c r="A6763">
        <v>883415</v>
      </c>
      <c r="B6763" t="s">
        <v>64747</v>
      </c>
    </row>
    <row r="6764" spans="1:2" x14ac:dyDescent="0.2">
      <c r="A6764">
        <v>900606</v>
      </c>
      <c r="B6764" t="s">
        <v>64747</v>
      </c>
    </row>
    <row r="6765" spans="1:2" x14ac:dyDescent="0.2">
      <c r="A6765">
        <v>934628</v>
      </c>
      <c r="B6765" t="s">
        <v>64747</v>
      </c>
    </row>
    <row r="6766" spans="1:2" x14ac:dyDescent="0.2">
      <c r="A6766">
        <v>935076</v>
      </c>
      <c r="B6766" t="s">
        <v>64747</v>
      </c>
    </row>
    <row r="6767" spans="1:2" x14ac:dyDescent="0.2">
      <c r="A6767">
        <v>971063</v>
      </c>
      <c r="B6767" t="s">
        <v>64747</v>
      </c>
    </row>
    <row r="6768" spans="1:2" x14ac:dyDescent="0.2">
      <c r="A6768" t="s">
        <v>65162</v>
      </c>
      <c r="B6768" t="s">
        <v>64747</v>
      </c>
    </row>
    <row r="6769" spans="1:2" x14ac:dyDescent="0.2">
      <c r="A6769">
        <v>824126</v>
      </c>
      <c r="B6769" t="s">
        <v>64747</v>
      </c>
    </row>
    <row r="6770" spans="1:2" x14ac:dyDescent="0.2">
      <c r="A6770">
        <v>830334</v>
      </c>
      <c r="B6770" t="s">
        <v>64747</v>
      </c>
    </row>
    <row r="6771" spans="1:2" x14ac:dyDescent="0.2">
      <c r="A6771">
        <v>853836</v>
      </c>
      <c r="B6771" t="s">
        <v>64747</v>
      </c>
    </row>
    <row r="6772" spans="1:2" x14ac:dyDescent="0.2">
      <c r="A6772">
        <v>863844</v>
      </c>
      <c r="B6772" t="s">
        <v>64747</v>
      </c>
    </row>
    <row r="6773" spans="1:2" x14ac:dyDescent="0.2">
      <c r="A6773">
        <v>865279</v>
      </c>
      <c r="B6773" t="s">
        <v>64747</v>
      </c>
    </row>
    <row r="6774" spans="1:2" x14ac:dyDescent="0.2">
      <c r="A6774">
        <v>880231</v>
      </c>
      <c r="B6774" t="s">
        <v>64747</v>
      </c>
    </row>
    <row r="6775" spans="1:2" x14ac:dyDescent="0.2">
      <c r="A6775">
        <v>883897</v>
      </c>
      <c r="B6775" t="s">
        <v>64747</v>
      </c>
    </row>
    <row r="6776" spans="1:2" x14ac:dyDescent="0.2">
      <c r="A6776">
        <v>890578</v>
      </c>
      <c r="B6776" t="s">
        <v>64747</v>
      </c>
    </row>
    <row r="6777" spans="1:2" x14ac:dyDescent="0.2">
      <c r="A6777">
        <v>921420</v>
      </c>
      <c r="B6777" t="s">
        <v>64747</v>
      </c>
    </row>
    <row r="6778" spans="1:2" x14ac:dyDescent="0.2">
      <c r="A6778" t="s">
        <v>65163</v>
      </c>
      <c r="B6778" t="s">
        <v>64747</v>
      </c>
    </row>
    <row r="6779" spans="1:2" x14ac:dyDescent="0.2">
      <c r="A6779" t="s">
        <v>65164</v>
      </c>
      <c r="B6779" t="s">
        <v>64747</v>
      </c>
    </row>
    <row r="6780" spans="1:2" x14ac:dyDescent="0.2">
      <c r="A6780" t="s">
        <v>65165</v>
      </c>
      <c r="B6780" t="s">
        <v>64747</v>
      </c>
    </row>
    <row r="6781" spans="1:2" x14ac:dyDescent="0.2">
      <c r="A6781">
        <v>970465</v>
      </c>
      <c r="B6781" t="s">
        <v>64747</v>
      </c>
    </row>
    <row r="6782" spans="1:2" x14ac:dyDescent="0.2">
      <c r="A6782" t="s">
        <v>65166</v>
      </c>
      <c r="B6782" t="s">
        <v>64747</v>
      </c>
    </row>
    <row r="6783" spans="1:2" x14ac:dyDescent="0.2">
      <c r="A6783">
        <v>824010</v>
      </c>
      <c r="B6783" t="s">
        <v>64747</v>
      </c>
    </row>
    <row r="6784" spans="1:2" x14ac:dyDescent="0.2">
      <c r="A6784" t="s">
        <v>65167</v>
      </c>
      <c r="B6784" t="s">
        <v>64747</v>
      </c>
    </row>
    <row r="6785" spans="1:2" x14ac:dyDescent="0.2">
      <c r="A6785">
        <v>850927</v>
      </c>
      <c r="B6785" t="s">
        <v>64747</v>
      </c>
    </row>
    <row r="6786" spans="1:2" x14ac:dyDescent="0.2">
      <c r="A6786">
        <v>860482</v>
      </c>
      <c r="B6786" t="s">
        <v>64747</v>
      </c>
    </row>
    <row r="6787" spans="1:2" x14ac:dyDescent="0.2">
      <c r="A6787">
        <v>874934</v>
      </c>
      <c r="B6787" t="s">
        <v>64747</v>
      </c>
    </row>
    <row r="6788" spans="1:2" x14ac:dyDescent="0.2">
      <c r="A6788">
        <v>980981</v>
      </c>
      <c r="B6788" t="s">
        <v>64747</v>
      </c>
    </row>
    <row r="6789" spans="1:2" x14ac:dyDescent="0.2">
      <c r="A6789">
        <v>2028983</v>
      </c>
      <c r="B6789" t="s">
        <v>64747</v>
      </c>
    </row>
    <row r="6790" spans="1:2" x14ac:dyDescent="0.2">
      <c r="A6790" s="429" t="s">
        <v>65168</v>
      </c>
      <c r="B6790" t="s">
        <v>64747</v>
      </c>
    </row>
    <row r="6791" spans="1:2" x14ac:dyDescent="0.2">
      <c r="A6791">
        <v>804196</v>
      </c>
      <c r="B6791" t="s">
        <v>64747</v>
      </c>
    </row>
    <row r="6792" spans="1:2" x14ac:dyDescent="0.2">
      <c r="A6792">
        <v>834335</v>
      </c>
      <c r="B6792" t="s">
        <v>64747</v>
      </c>
    </row>
    <row r="6793" spans="1:2" x14ac:dyDescent="0.2">
      <c r="A6793">
        <v>854700</v>
      </c>
      <c r="B6793" t="s">
        <v>64747</v>
      </c>
    </row>
    <row r="6794" spans="1:2" x14ac:dyDescent="0.2">
      <c r="A6794">
        <v>880820</v>
      </c>
      <c r="B6794" t="s">
        <v>64747</v>
      </c>
    </row>
    <row r="6795" spans="1:2" x14ac:dyDescent="0.2">
      <c r="A6795">
        <v>884672</v>
      </c>
      <c r="B6795" t="s">
        <v>64747</v>
      </c>
    </row>
    <row r="6796" spans="1:2" x14ac:dyDescent="0.2">
      <c r="A6796">
        <v>904635</v>
      </c>
      <c r="B6796" t="s">
        <v>64747</v>
      </c>
    </row>
    <row r="6797" spans="1:2" x14ac:dyDescent="0.2">
      <c r="A6797">
        <v>934013</v>
      </c>
      <c r="B6797" t="s">
        <v>64747</v>
      </c>
    </row>
    <row r="6798" spans="1:2" x14ac:dyDescent="0.2">
      <c r="A6798">
        <v>980716</v>
      </c>
      <c r="B6798" t="s">
        <v>64747</v>
      </c>
    </row>
    <row r="6799" spans="1:2" x14ac:dyDescent="0.2">
      <c r="A6799">
        <v>710273</v>
      </c>
      <c r="B6799" t="s">
        <v>64747</v>
      </c>
    </row>
    <row r="6800" spans="1:2" x14ac:dyDescent="0.2">
      <c r="A6800">
        <v>854063</v>
      </c>
      <c r="B6800" t="s">
        <v>64747</v>
      </c>
    </row>
    <row r="6801" spans="1:2" x14ac:dyDescent="0.2">
      <c r="A6801">
        <v>883862</v>
      </c>
      <c r="B6801" t="s">
        <v>64747</v>
      </c>
    </row>
    <row r="6802" spans="1:2" x14ac:dyDescent="0.2">
      <c r="A6802">
        <v>893559</v>
      </c>
      <c r="B6802" t="s">
        <v>64747</v>
      </c>
    </row>
    <row r="6803" spans="1:2" x14ac:dyDescent="0.2">
      <c r="A6803">
        <v>904749</v>
      </c>
      <c r="B6803" t="s">
        <v>64747</v>
      </c>
    </row>
    <row r="6804" spans="1:2" x14ac:dyDescent="0.2">
      <c r="A6804">
        <v>913216</v>
      </c>
      <c r="B6804" t="s">
        <v>64747</v>
      </c>
    </row>
    <row r="6805" spans="1:2" x14ac:dyDescent="0.2">
      <c r="A6805">
        <v>930180</v>
      </c>
      <c r="B6805" t="s">
        <v>64747</v>
      </c>
    </row>
    <row r="6806" spans="1:2" x14ac:dyDescent="0.2">
      <c r="A6806">
        <v>970619</v>
      </c>
      <c r="B6806" t="s">
        <v>64747</v>
      </c>
    </row>
    <row r="6807" spans="1:2" x14ac:dyDescent="0.2">
      <c r="A6807" t="s">
        <v>65169</v>
      </c>
      <c r="B6807" t="s">
        <v>64747</v>
      </c>
    </row>
    <row r="6808" spans="1:2" x14ac:dyDescent="0.2">
      <c r="A6808">
        <v>844654</v>
      </c>
      <c r="B6808" t="s">
        <v>64747</v>
      </c>
    </row>
    <row r="6809" spans="1:2" x14ac:dyDescent="0.2">
      <c r="A6809">
        <v>890172</v>
      </c>
      <c r="B6809" t="s">
        <v>64747</v>
      </c>
    </row>
    <row r="6810" spans="1:2" x14ac:dyDescent="0.2">
      <c r="A6810">
        <v>924269</v>
      </c>
      <c r="B6810" t="s">
        <v>64747</v>
      </c>
    </row>
    <row r="6811" spans="1:2" x14ac:dyDescent="0.2">
      <c r="A6811">
        <v>924328</v>
      </c>
      <c r="B6811" t="s">
        <v>64747</v>
      </c>
    </row>
    <row r="6812" spans="1:2" x14ac:dyDescent="0.2">
      <c r="A6812">
        <v>934452</v>
      </c>
      <c r="B6812" t="s">
        <v>64747</v>
      </c>
    </row>
    <row r="6813" spans="1:2" x14ac:dyDescent="0.2">
      <c r="A6813">
        <v>980203</v>
      </c>
      <c r="B6813" t="s">
        <v>64747</v>
      </c>
    </row>
    <row r="6814" spans="1:2" x14ac:dyDescent="0.2">
      <c r="A6814">
        <v>666865</v>
      </c>
      <c r="B6814" t="s">
        <v>64747</v>
      </c>
    </row>
    <row r="6815" spans="1:2" x14ac:dyDescent="0.2">
      <c r="A6815">
        <v>803161</v>
      </c>
      <c r="B6815" t="s">
        <v>64747</v>
      </c>
    </row>
    <row r="6816" spans="1:2" x14ac:dyDescent="0.2">
      <c r="A6816">
        <v>803826</v>
      </c>
      <c r="B6816" t="s">
        <v>64747</v>
      </c>
    </row>
    <row r="6817" spans="1:2" x14ac:dyDescent="0.2">
      <c r="A6817">
        <v>843496</v>
      </c>
      <c r="B6817" t="s">
        <v>64747</v>
      </c>
    </row>
    <row r="6818" spans="1:2" x14ac:dyDescent="0.2">
      <c r="A6818">
        <v>861075</v>
      </c>
      <c r="B6818" t="s">
        <v>64747</v>
      </c>
    </row>
    <row r="6819" spans="1:2" x14ac:dyDescent="0.2">
      <c r="A6819">
        <v>864536</v>
      </c>
      <c r="B6819" t="s">
        <v>64747</v>
      </c>
    </row>
    <row r="6820" spans="1:2" x14ac:dyDescent="0.2">
      <c r="A6820">
        <v>930109</v>
      </c>
      <c r="B6820" t="s">
        <v>64747</v>
      </c>
    </row>
    <row r="6821" spans="1:2" x14ac:dyDescent="0.2">
      <c r="A6821">
        <v>950612</v>
      </c>
      <c r="B6821" t="s">
        <v>64747</v>
      </c>
    </row>
    <row r="6822" spans="1:2" x14ac:dyDescent="0.2">
      <c r="A6822">
        <v>970512</v>
      </c>
      <c r="B6822" t="s">
        <v>64747</v>
      </c>
    </row>
    <row r="6823" spans="1:2" x14ac:dyDescent="0.2">
      <c r="A6823">
        <v>990184</v>
      </c>
      <c r="B6823" t="s">
        <v>64747</v>
      </c>
    </row>
    <row r="6824" spans="1:2" x14ac:dyDescent="0.2">
      <c r="A6824">
        <v>813999</v>
      </c>
      <c r="B6824" t="s">
        <v>64747</v>
      </c>
    </row>
    <row r="6825" spans="1:2" x14ac:dyDescent="0.2">
      <c r="A6825" t="s">
        <v>65170</v>
      </c>
      <c r="B6825" t="s">
        <v>64747</v>
      </c>
    </row>
    <row r="6826" spans="1:2" x14ac:dyDescent="0.2">
      <c r="A6826" t="s">
        <v>65171</v>
      </c>
      <c r="B6826" t="s">
        <v>64747</v>
      </c>
    </row>
    <row r="6827" spans="1:2" x14ac:dyDescent="0.2">
      <c r="A6827">
        <v>853847</v>
      </c>
      <c r="B6827" t="s">
        <v>64747</v>
      </c>
    </row>
    <row r="6828" spans="1:2" x14ac:dyDescent="0.2">
      <c r="A6828">
        <v>853886</v>
      </c>
      <c r="B6828" t="s">
        <v>64747</v>
      </c>
    </row>
    <row r="6829" spans="1:2" x14ac:dyDescent="0.2">
      <c r="A6829">
        <v>865300</v>
      </c>
      <c r="B6829" t="s">
        <v>64747</v>
      </c>
    </row>
    <row r="6830" spans="1:2" x14ac:dyDescent="0.2">
      <c r="A6830">
        <v>865533</v>
      </c>
      <c r="B6830" t="s">
        <v>64747</v>
      </c>
    </row>
    <row r="6831" spans="1:2" x14ac:dyDescent="0.2">
      <c r="A6831">
        <v>884652</v>
      </c>
      <c r="B6831" t="s">
        <v>64747</v>
      </c>
    </row>
    <row r="6832" spans="1:2" x14ac:dyDescent="0.2">
      <c r="A6832" t="s">
        <v>65172</v>
      </c>
      <c r="B6832" t="s">
        <v>64747</v>
      </c>
    </row>
    <row r="6833" spans="1:2" x14ac:dyDescent="0.2">
      <c r="A6833">
        <v>923933</v>
      </c>
      <c r="B6833" t="s">
        <v>64747</v>
      </c>
    </row>
    <row r="6834" spans="1:2" x14ac:dyDescent="0.2">
      <c r="A6834">
        <v>951278</v>
      </c>
      <c r="B6834" t="s">
        <v>64747</v>
      </c>
    </row>
    <row r="6835" spans="1:2" x14ac:dyDescent="0.2">
      <c r="A6835">
        <v>960620</v>
      </c>
      <c r="B6835" t="s">
        <v>64747</v>
      </c>
    </row>
    <row r="6836" spans="1:2" x14ac:dyDescent="0.2">
      <c r="A6836">
        <v>674555</v>
      </c>
      <c r="B6836" t="s">
        <v>64747</v>
      </c>
    </row>
    <row r="6837" spans="1:2" x14ac:dyDescent="0.2">
      <c r="A6837">
        <v>924027</v>
      </c>
      <c r="B6837" t="s">
        <v>64747</v>
      </c>
    </row>
    <row r="6838" spans="1:2" x14ac:dyDescent="0.2">
      <c r="A6838">
        <v>854732</v>
      </c>
      <c r="B6838" t="s">
        <v>64747</v>
      </c>
    </row>
    <row r="6839" spans="1:2" x14ac:dyDescent="0.2">
      <c r="A6839">
        <v>873151</v>
      </c>
      <c r="B6839" t="s">
        <v>64747</v>
      </c>
    </row>
    <row r="6840" spans="1:2" x14ac:dyDescent="0.2">
      <c r="A6840">
        <v>890708</v>
      </c>
      <c r="B6840" t="s">
        <v>64747</v>
      </c>
    </row>
    <row r="6841" spans="1:2" x14ac:dyDescent="0.2">
      <c r="A6841">
        <v>893369</v>
      </c>
      <c r="B6841" t="s">
        <v>64747</v>
      </c>
    </row>
    <row r="6842" spans="1:2" x14ac:dyDescent="0.2">
      <c r="A6842">
        <v>930569</v>
      </c>
      <c r="B6842" t="s">
        <v>64747</v>
      </c>
    </row>
    <row r="6843" spans="1:2" x14ac:dyDescent="0.2">
      <c r="A6843">
        <v>950859</v>
      </c>
      <c r="B6843" t="s">
        <v>64747</v>
      </c>
    </row>
    <row r="6844" spans="1:2" x14ac:dyDescent="0.2">
      <c r="A6844" t="s">
        <v>65173</v>
      </c>
      <c r="B6844" t="s">
        <v>64747</v>
      </c>
    </row>
    <row r="6845" spans="1:2" x14ac:dyDescent="0.2">
      <c r="A6845">
        <v>813492</v>
      </c>
      <c r="B6845" t="s">
        <v>64747</v>
      </c>
    </row>
    <row r="6846" spans="1:2" x14ac:dyDescent="0.2">
      <c r="A6846">
        <v>823183</v>
      </c>
      <c r="B6846" t="s">
        <v>64747</v>
      </c>
    </row>
    <row r="6847" spans="1:2" x14ac:dyDescent="0.2">
      <c r="A6847">
        <v>890872</v>
      </c>
      <c r="B6847" t="s">
        <v>64747</v>
      </c>
    </row>
    <row r="6848" spans="1:2" x14ac:dyDescent="0.2">
      <c r="A6848">
        <v>920763</v>
      </c>
      <c r="B6848" t="s">
        <v>64747</v>
      </c>
    </row>
    <row r="6849" spans="1:2" x14ac:dyDescent="0.2">
      <c r="A6849">
        <v>823639</v>
      </c>
      <c r="B6849" t="s">
        <v>64747</v>
      </c>
    </row>
    <row r="6850" spans="1:2" x14ac:dyDescent="0.2">
      <c r="A6850">
        <v>861534</v>
      </c>
      <c r="B6850" t="s">
        <v>64747</v>
      </c>
    </row>
    <row r="6851" spans="1:2" x14ac:dyDescent="0.2">
      <c r="A6851">
        <v>873929</v>
      </c>
      <c r="B6851" t="s">
        <v>64747</v>
      </c>
    </row>
    <row r="6852" spans="1:2" x14ac:dyDescent="0.2">
      <c r="A6852">
        <v>901397</v>
      </c>
      <c r="B6852" t="s">
        <v>64747</v>
      </c>
    </row>
    <row r="6853" spans="1:2" x14ac:dyDescent="0.2">
      <c r="A6853">
        <v>874876</v>
      </c>
      <c r="B6853" t="s">
        <v>64747</v>
      </c>
    </row>
    <row r="6854" spans="1:2" x14ac:dyDescent="0.2">
      <c r="A6854">
        <v>891660</v>
      </c>
      <c r="B6854" t="s">
        <v>64747</v>
      </c>
    </row>
    <row r="6855" spans="1:2" x14ac:dyDescent="0.2">
      <c r="A6855">
        <v>943478</v>
      </c>
      <c r="B6855" t="s">
        <v>64747</v>
      </c>
    </row>
    <row r="6856" spans="1:2" x14ac:dyDescent="0.2">
      <c r="A6856">
        <v>990134</v>
      </c>
      <c r="B6856" t="s">
        <v>64747</v>
      </c>
    </row>
    <row r="6857" spans="1:2" x14ac:dyDescent="0.2">
      <c r="A6857" t="s">
        <v>65174</v>
      </c>
      <c r="B6857" t="s">
        <v>64747</v>
      </c>
    </row>
    <row r="6858" spans="1:2" x14ac:dyDescent="0.2">
      <c r="A6858" t="s">
        <v>65175</v>
      </c>
      <c r="B6858" t="s">
        <v>64747</v>
      </c>
    </row>
    <row r="6859" spans="1:2" x14ac:dyDescent="0.2">
      <c r="A6859">
        <v>830204</v>
      </c>
      <c r="B6859" t="s">
        <v>64747</v>
      </c>
    </row>
    <row r="6860" spans="1:2" x14ac:dyDescent="0.2">
      <c r="A6860" t="s">
        <v>65176</v>
      </c>
      <c r="B6860" t="s">
        <v>64747</v>
      </c>
    </row>
    <row r="6861" spans="1:2" x14ac:dyDescent="0.2">
      <c r="A6861">
        <v>880836</v>
      </c>
      <c r="B6861" t="s">
        <v>64747</v>
      </c>
    </row>
    <row r="6862" spans="1:2" x14ac:dyDescent="0.2">
      <c r="A6862">
        <v>903262</v>
      </c>
      <c r="B6862" t="s">
        <v>64747</v>
      </c>
    </row>
    <row r="6863" spans="1:2" x14ac:dyDescent="0.2">
      <c r="A6863">
        <v>913503</v>
      </c>
      <c r="B6863" t="s">
        <v>64747</v>
      </c>
    </row>
    <row r="6864" spans="1:2" x14ac:dyDescent="0.2">
      <c r="A6864">
        <v>923678</v>
      </c>
      <c r="B6864" t="s">
        <v>64747</v>
      </c>
    </row>
    <row r="6865" spans="1:2" x14ac:dyDescent="0.2">
      <c r="A6865">
        <v>933920</v>
      </c>
      <c r="B6865" t="s">
        <v>64747</v>
      </c>
    </row>
    <row r="6866" spans="1:2" x14ac:dyDescent="0.2">
      <c r="A6866">
        <v>951083</v>
      </c>
      <c r="B6866" t="s">
        <v>64747</v>
      </c>
    </row>
    <row r="6867" spans="1:2" x14ac:dyDescent="0.2">
      <c r="A6867">
        <v>342215</v>
      </c>
      <c r="B6867" t="s">
        <v>64747</v>
      </c>
    </row>
    <row r="6868" spans="1:2" x14ac:dyDescent="0.2">
      <c r="A6868" t="s">
        <v>65177</v>
      </c>
      <c r="B6868" t="s">
        <v>64747</v>
      </c>
    </row>
    <row r="6869" spans="1:2" x14ac:dyDescent="0.2">
      <c r="A6869" s="429" t="s">
        <v>65178</v>
      </c>
      <c r="B6869" t="s">
        <v>64747</v>
      </c>
    </row>
    <row r="6870" spans="1:2" x14ac:dyDescent="0.2">
      <c r="A6870" t="s">
        <v>65179</v>
      </c>
      <c r="B6870" t="s">
        <v>64747</v>
      </c>
    </row>
    <row r="6871" spans="1:2" x14ac:dyDescent="0.2">
      <c r="A6871">
        <v>803570</v>
      </c>
      <c r="B6871" t="s">
        <v>64747</v>
      </c>
    </row>
    <row r="6872" spans="1:2" x14ac:dyDescent="0.2">
      <c r="A6872" t="s">
        <v>65180</v>
      </c>
      <c r="B6872" t="s">
        <v>64747</v>
      </c>
    </row>
    <row r="6873" spans="1:2" x14ac:dyDescent="0.2">
      <c r="A6873">
        <v>864607</v>
      </c>
      <c r="B6873" t="s">
        <v>64747</v>
      </c>
    </row>
    <row r="6874" spans="1:2" x14ac:dyDescent="0.2">
      <c r="A6874">
        <v>865045</v>
      </c>
      <c r="B6874" t="s">
        <v>64747</v>
      </c>
    </row>
    <row r="6875" spans="1:2" x14ac:dyDescent="0.2">
      <c r="A6875">
        <v>865046</v>
      </c>
      <c r="B6875" t="s">
        <v>64747</v>
      </c>
    </row>
    <row r="6876" spans="1:2" x14ac:dyDescent="0.2">
      <c r="A6876">
        <v>865047</v>
      </c>
      <c r="B6876" t="s">
        <v>64747</v>
      </c>
    </row>
    <row r="6877" spans="1:2" x14ac:dyDescent="0.2">
      <c r="A6877" t="s">
        <v>65181</v>
      </c>
      <c r="B6877" t="s">
        <v>64747</v>
      </c>
    </row>
    <row r="6878" spans="1:2" x14ac:dyDescent="0.2">
      <c r="A6878">
        <v>880351</v>
      </c>
      <c r="B6878" t="s">
        <v>64747</v>
      </c>
    </row>
    <row r="6879" spans="1:2" x14ac:dyDescent="0.2">
      <c r="A6879">
        <v>923790</v>
      </c>
      <c r="B6879" t="s">
        <v>64747</v>
      </c>
    </row>
    <row r="6880" spans="1:2" x14ac:dyDescent="0.2">
      <c r="A6880">
        <v>924008</v>
      </c>
      <c r="B6880" t="s">
        <v>64747</v>
      </c>
    </row>
    <row r="6881" spans="1:2" x14ac:dyDescent="0.2">
      <c r="A6881">
        <v>980856</v>
      </c>
      <c r="B6881" t="s">
        <v>64747</v>
      </c>
    </row>
    <row r="6882" spans="1:2" x14ac:dyDescent="0.2">
      <c r="A6882" t="s">
        <v>65182</v>
      </c>
      <c r="B6882" t="s">
        <v>64747</v>
      </c>
    </row>
    <row r="6883" spans="1:2" x14ac:dyDescent="0.2">
      <c r="A6883" t="s">
        <v>65183</v>
      </c>
      <c r="B6883" t="s">
        <v>64747</v>
      </c>
    </row>
    <row r="6884" spans="1:2" x14ac:dyDescent="0.2">
      <c r="A6884">
        <v>823101</v>
      </c>
      <c r="B6884" t="s">
        <v>64747</v>
      </c>
    </row>
    <row r="6885" spans="1:2" x14ac:dyDescent="0.2">
      <c r="A6885">
        <v>844019</v>
      </c>
      <c r="B6885" t="s">
        <v>64747</v>
      </c>
    </row>
    <row r="6886" spans="1:2" x14ac:dyDescent="0.2">
      <c r="A6886">
        <v>865234</v>
      </c>
      <c r="B6886" t="s">
        <v>64747</v>
      </c>
    </row>
    <row r="6887" spans="1:2" x14ac:dyDescent="0.2">
      <c r="A6887">
        <v>883893</v>
      </c>
      <c r="B6887" t="s">
        <v>64747</v>
      </c>
    </row>
    <row r="6888" spans="1:2" x14ac:dyDescent="0.2">
      <c r="A6888">
        <v>913248</v>
      </c>
      <c r="B6888" t="s">
        <v>64747</v>
      </c>
    </row>
    <row r="6889" spans="1:2" x14ac:dyDescent="0.2">
      <c r="A6889">
        <v>933004</v>
      </c>
      <c r="B6889" t="s">
        <v>64747</v>
      </c>
    </row>
    <row r="6890" spans="1:2" x14ac:dyDescent="0.2">
      <c r="A6890">
        <v>951121</v>
      </c>
      <c r="B6890" t="s">
        <v>64747</v>
      </c>
    </row>
    <row r="6891" spans="1:2" x14ac:dyDescent="0.2">
      <c r="A6891" t="s">
        <v>65184</v>
      </c>
      <c r="B6891" t="s">
        <v>64747</v>
      </c>
    </row>
    <row r="6892" spans="1:2" x14ac:dyDescent="0.2">
      <c r="A6892">
        <v>338532</v>
      </c>
      <c r="B6892" t="s">
        <v>64747</v>
      </c>
    </row>
    <row r="6893" spans="1:2" x14ac:dyDescent="0.2">
      <c r="A6893" t="s">
        <v>65185</v>
      </c>
      <c r="B6893" t="s">
        <v>64747</v>
      </c>
    </row>
    <row r="6894" spans="1:2" x14ac:dyDescent="0.2">
      <c r="A6894">
        <v>891191</v>
      </c>
      <c r="B6894" t="s">
        <v>64747</v>
      </c>
    </row>
    <row r="6895" spans="1:2" x14ac:dyDescent="0.2">
      <c r="A6895">
        <v>903492</v>
      </c>
      <c r="B6895" t="s">
        <v>64747</v>
      </c>
    </row>
    <row r="6896" spans="1:2" x14ac:dyDescent="0.2">
      <c r="A6896" t="s">
        <v>65172</v>
      </c>
      <c r="B6896" t="s">
        <v>64747</v>
      </c>
    </row>
    <row r="6897" spans="1:2" x14ac:dyDescent="0.2">
      <c r="A6897">
        <v>843745</v>
      </c>
      <c r="B6897" t="s">
        <v>64747</v>
      </c>
    </row>
    <row r="6898" spans="1:2" x14ac:dyDescent="0.2">
      <c r="A6898">
        <v>860594</v>
      </c>
      <c r="B6898" t="s">
        <v>64747</v>
      </c>
    </row>
    <row r="6899" spans="1:2" x14ac:dyDescent="0.2">
      <c r="A6899">
        <v>873945</v>
      </c>
      <c r="B6899" t="s">
        <v>64747</v>
      </c>
    </row>
    <row r="6900" spans="1:2" x14ac:dyDescent="0.2">
      <c r="A6900">
        <v>900821</v>
      </c>
      <c r="B6900" t="s">
        <v>64747</v>
      </c>
    </row>
    <row r="6901" spans="1:2" x14ac:dyDescent="0.2">
      <c r="A6901">
        <v>934509</v>
      </c>
      <c r="B6901" t="s">
        <v>64747</v>
      </c>
    </row>
    <row r="6902" spans="1:2" x14ac:dyDescent="0.2">
      <c r="A6902">
        <v>934695</v>
      </c>
      <c r="B6902" t="s">
        <v>64747</v>
      </c>
    </row>
    <row r="6903" spans="1:2" x14ac:dyDescent="0.2">
      <c r="A6903">
        <v>673906</v>
      </c>
      <c r="B6903" t="s">
        <v>64747</v>
      </c>
    </row>
    <row r="6904" spans="1:2" x14ac:dyDescent="0.2">
      <c r="A6904">
        <v>871194</v>
      </c>
      <c r="B6904" t="s">
        <v>64747</v>
      </c>
    </row>
    <row r="6905" spans="1:2" x14ac:dyDescent="0.2">
      <c r="A6905" t="s">
        <v>65177</v>
      </c>
      <c r="B6905" t="s">
        <v>64747</v>
      </c>
    </row>
    <row r="6906" spans="1:2" x14ac:dyDescent="0.2">
      <c r="A6906">
        <v>830446</v>
      </c>
      <c r="B6906" t="s">
        <v>64747</v>
      </c>
    </row>
    <row r="6907" spans="1:2" x14ac:dyDescent="0.2">
      <c r="A6907">
        <v>893347</v>
      </c>
      <c r="B6907" t="s">
        <v>64747</v>
      </c>
    </row>
    <row r="6908" spans="1:2" x14ac:dyDescent="0.2">
      <c r="A6908">
        <v>813099</v>
      </c>
      <c r="B6908" t="s">
        <v>64747</v>
      </c>
    </row>
    <row r="6909" spans="1:2" x14ac:dyDescent="0.2">
      <c r="A6909" t="s">
        <v>65186</v>
      </c>
      <c r="B6909" t="s">
        <v>64747</v>
      </c>
    </row>
    <row r="6910" spans="1:2" x14ac:dyDescent="0.2">
      <c r="A6910">
        <v>820620</v>
      </c>
      <c r="B6910" t="s">
        <v>64747</v>
      </c>
    </row>
    <row r="6911" spans="1:2" x14ac:dyDescent="0.2">
      <c r="A6911">
        <v>854188</v>
      </c>
      <c r="B6911" t="s">
        <v>64747</v>
      </c>
    </row>
    <row r="6912" spans="1:2" x14ac:dyDescent="0.2">
      <c r="A6912">
        <v>881587</v>
      </c>
      <c r="B6912" t="s">
        <v>64747</v>
      </c>
    </row>
    <row r="6913" spans="1:2" x14ac:dyDescent="0.2">
      <c r="A6913">
        <v>930383</v>
      </c>
      <c r="B6913" t="s">
        <v>64747</v>
      </c>
    </row>
    <row r="6914" spans="1:2" x14ac:dyDescent="0.2">
      <c r="A6914">
        <v>854756</v>
      </c>
      <c r="B6914" t="s">
        <v>64747</v>
      </c>
    </row>
    <row r="6915" spans="1:2" x14ac:dyDescent="0.2">
      <c r="A6915">
        <v>873054</v>
      </c>
      <c r="B6915" t="s">
        <v>64747</v>
      </c>
    </row>
    <row r="6916" spans="1:2" x14ac:dyDescent="0.2">
      <c r="A6916">
        <v>874261</v>
      </c>
      <c r="B6916" t="s">
        <v>64747</v>
      </c>
    </row>
    <row r="6917" spans="1:2" x14ac:dyDescent="0.2">
      <c r="A6917">
        <v>911139</v>
      </c>
      <c r="B6917" t="s">
        <v>64747</v>
      </c>
    </row>
    <row r="6918" spans="1:2" x14ac:dyDescent="0.2">
      <c r="A6918">
        <v>810850</v>
      </c>
      <c r="B6918" t="s">
        <v>64747</v>
      </c>
    </row>
    <row r="6919" spans="1:2" x14ac:dyDescent="0.2">
      <c r="A6919">
        <v>833452</v>
      </c>
      <c r="B6919" t="s">
        <v>64747</v>
      </c>
    </row>
    <row r="6920" spans="1:2" x14ac:dyDescent="0.2">
      <c r="A6920">
        <v>870142</v>
      </c>
      <c r="B6920" t="s">
        <v>64747</v>
      </c>
    </row>
    <row r="6921" spans="1:2" x14ac:dyDescent="0.2">
      <c r="A6921">
        <v>894491</v>
      </c>
      <c r="B6921" t="s">
        <v>64747</v>
      </c>
    </row>
    <row r="6922" spans="1:2" x14ac:dyDescent="0.2">
      <c r="A6922">
        <v>894655</v>
      </c>
      <c r="B6922" t="s">
        <v>64747</v>
      </c>
    </row>
    <row r="6923" spans="1:2" x14ac:dyDescent="0.2">
      <c r="A6923">
        <v>913753</v>
      </c>
      <c r="B6923" t="s">
        <v>64747</v>
      </c>
    </row>
    <row r="6924" spans="1:2" x14ac:dyDescent="0.2">
      <c r="A6924">
        <v>913883</v>
      </c>
      <c r="B6924" t="s">
        <v>64747</v>
      </c>
    </row>
    <row r="6925" spans="1:2" x14ac:dyDescent="0.2">
      <c r="A6925">
        <v>920024</v>
      </c>
      <c r="B6925" t="s">
        <v>64747</v>
      </c>
    </row>
    <row r="6926" spans="1:2" x14ac:dyDescent="0.2">
      <c r="A6926">
        <v>950586</v>
      </c>
      <c r="B6926" t="s">
        <v>64747</v>
      </c>
    </row>
    <row r="6927" spans="1:2" x14ac:dyDescent="0.2">
      <c r="A6927">
        <v>980251</v>
      </c>
      <c r="B6927" t="s">
        <v>64747</v>
      </c>
    </row>
    <row r="6928" spans="1:2" x14ac:dyDescent="0.2">
      <c r="A6928" t="s">
        <v>65187</v>
      </c>
      <c r="B6928" t="s">
        <v>64747</v>
      </c>
    </row>
    <row r="6929" spans="1:2" x14ac:dyDescent="0.2">
      <c r="A6929">
        <v>883090</v>
      </c>
      <c r="B6929" t="s">
        <v>64747</v>
      </c>
    </row>
    <row r="6930" spans="1:2" x14ac:dyDescent="0.2">
      <c r="A6930">
        <v>904279</v>
      </c>
      <c r="B6930" t="s">
        <v>64747</v>
      </c>
    </row>
    <row r="6931" spans="1:2" x14ac:dyDescent="0.2">
      <c r="A6931">
        <v>910785</v>
      </c>
      <c r="B6931" t="s">
        <v>64747</v>
      </c>
    </row>
    <row r="6932" spans="1:2" x14ac:dyDescent="0.2">
      <c r="A6932">
        <v>923592</v>
      </c>
      <c r="B6932" t="s">
        <v>64747</v>
      </c>
    </row>
    <row r="6933" spans="1:2" x14ac:dyDescent="0.2">
      <c r="A6933">
        <v>933011</v>
      </c>
      <c r="B6933" t="s">
        <v>64747</v>
      </c>
    </row>
    <row r="6934" spans="1:2" x14ac:dyDescent="0.2">
      <c r="A6934">
        <v>941098</v>
      </c>
      <c r="B6934" t="s">
        <v>64747</v>
      </c>
    </row>
    <row r="6935" spans="1:2" x14ac:dyDescent="0.2">
      <c r="A6935">
        <v>843132</v>
      </c>
      <c r="B6935" t="s">
        <v>64747</v>
      </c>
    </row>
    <row r="6936" spans="1:2" x14ac:dyDescent="0.2">
      <c r="A6936">
        <v>863749</v>
      </c>
      <c r="B6936" t="s">
        <v>64747</v>
      </c>
    </row>
    <row r="6937" spans="1:2" x14ac:dyDescent="0.2">
      <c r="A6937">
        <v>891180</v>
      </c>
      <c r="B6937" t="s">
        <v>64747</v>
      </c>
    </row>
    <row r="6938" spans="1:2" x14ac:dyDescent="0.2">
      <c r="A6938">
        <v>960151</v>
      </c>
      <c r="B6938" t="s">
        <v>64747</v>
      </c>
    </row>
    <row r="6939" spans="1:2" x14ac:dyDescent="0.2">
      <c r="A6939">
        <v>990505</v>
      </c>
      <c r="B6939" t="s">
        <v>64747</v>
      </c>
    </row>
    <row r="6940" spans="1:2" x14ac:dyDescent="0.2">
      <c r="A6940">
        <v>854585</v>
      </c>
      <c r="B6940" t="s">
        <v>64747</v>
      </c>
    </row>
    <row r="6941" spans="1:2" x14ac:dyDescent="0.2">
      <c r="A6941">
        <v>904717</v>
      </c>
      <c r="B6941" t="s">
        <v>64747</v>
      </c>
    </row>
    <row r="6942" spans="1:2" x14ac:dyDescent="0.2">
      <c r="A6942">
        <v>914489</v>
      </c>
      <c r="B6942" t="s">
        <v>64747</v>
      </c>
    </row>
    <row r="6943" spans="1:2" x14ac:dyDescent="0.2">
      <c r="A6943">
        <v>950600</v>
      </c>
      <c r="B6943" t="s">
        <v>64747</v>
      </c>
    </row>
    <row r="6944" spans="1:2" x14ac:dyDescent="0.2">
      <c r="A6944">
        <v>980795</v>
      </c>
      <c r="B6944" t="s">
        <v>64747</v>
      </c>
    </row>
    <row r="6945" spans="1:2" x14ac:dyDescent="0.2">
      <c r="A6945" t="s">
        <v>65187</v>
      </c>
      <c r="B6945" t="s">
        <v>64747</v>
      </c>
    </row>
    <row r="6946" spans="1:2" x14ac:dyDescent="0.2">
      <c r="A6946">
        <v>853445</v>
      </c>
      <c r="B6946" t="s">
        <v>64747</v>
      </c>
    </row>
    <row r="6947" spans="1:2" x14ac:dyDescent="0.2">
      <c r="A6947">
        <v>863576</v>
      </c>
      <c r="B6947" t="s">
        <v>64747</v>
      </c>
    </row>
    <row r="6948" spans="1:2" x14ac:dyDescent="0.2">
      <c r="A6948">
        <v>970193</v>
      </c>
      <c r="B6948" t="s">
        <v>64747</v>
      </c>
    </row>
    <row r="6949" spans="1:2" x14ac:dyDescent="0.2">
      <c r="A6949" t="s">
        <v>65188</v>
      </c>
      <c r="B6949" t="s">
        <v>64747</v>
      </c>
    </row>
    <row r="6950" spans="1:2" x14ac:dyDescent="0.2">
      <c r="A6950">
        <v>803096</v>
      </c>
      <c r="B6950" t="s">
        <v>64747</v>
      </c>
    </row>
    <row r="6951" spans="1:2" x14ac:dyDescent="0.2">
      <c r="A6951">
        <v>854759</v>
      </c>
      <c r="B6951" t="s">
        <v>64747</v>
      </c>
    </row>
    <row r="6952" spans="1:2" x14ac:dyDescent="0.2">
      <c r="A6952">
        <v>903935</v>
      </c>
      <c r="B6952" t="s">
        <v>64747</v>
      </c>
    </row>
    <row r="6953" spans="1:2" x14ac:dyDescent="0.2">
      <c r="A6953">
        <v>911186</v>
      </c>
      <c r="B6953" t="s">
        <v>64747</v>
      </c>
    </row>
    <row r="6954" spans="1:2" x14ac:dyDescent="0.2">
      <c r="A6954">
        <v>914183</v>
      </c>
      <c r="B6954" t="s">
        <v>64747</v>
      </c>
    </row>
    <row r="6955" spans="1:2" x14ac:dyDescent="0.2">
      <c r="A6955">
        <v>934765</v>
      </c>
      <c r="B6955" t="s">
        <v>64747</v>
      </c>
    </row>
    <row r="6956" spans="1:2" x14ac:dyDescent="0.2">
      <c r="A6956">
        <v>941125</v>
      </c>
      <c r="B6956" t="s">
        <v>64747</v>
      </c>
    </row>
    <row r="6957" spans="1:2" x14ac:dyDescent="0.2">
      <c r="A6957">
        <v>943330</v>
      </c>
      <c r="B6957" t="s">
        <v>64747</v>
      </c>
    </row>
    <row r="6958" spans="1:2" x14ac:dyDescent="0.2">
      <c r="A6958">
        <v>990123</v>
      </c>
      <c r="B6958" t="s">
        <v>64747</v>
      </c>
    </row>
    <row r="6959" spans="1:2" x14ac:dyDescent="0.2">
      <c r="A6959">
        <v>340995</v>
      </c>
      <c r="B6959" t="s">
        <v>64747</v>
      </c>
    </row>
    <row r="6960" spans="1:2" x14ac:dyDescent="0.2">
      <c r="A6960">
        <v>813807</v>
      </c>
      <c r="B6960" t="s">
        <v>64747</v>
      </c>
    </row>
    <row r="6961" spans="1:2" x14ac:dyDescent="0.2">
      <c r="A6961" t="s">
        <v>65189</v>
      </c>
      <c r="B6961" t="s">
        <v>64747</v>
      </c>
    </row>
    <row r="6962" spans="1:2" x14ac:dyDescent="0.2">
      <c r="A6962">
        <v>903765</v>
      </c>
      <c r="B6962" t="s">
        <v>64747</v>
      </c>
    </row>
    <row r="6963" spans="1:2" x14ac:dyDescent="0.2">
      <c r="A6963" t="s">
        <v>65190</v>
      </c>
      <c r="B6963" t="s">
        <v>64747</v>
      </c>
    </row>
    <row r="6964" spans="1:2" x14ac:dyDescent="0.2">
      <c r="A6964">
        <v>990349</v>
      </c>
      <c r="B6964" t="s">
        <v>64747</v>
      </c>
    </row>
    <row r="6965" spans="1:2" x14ac:dyDescent="0.2">
      <c r="A6965" t="s">
        <v>65191</v>
      </c>
      <c r="B6965" t="s">
        <v>64747</v>
      </c>
    </row>
    <row r="6966" spans="1:2" x14ac:dyDescent="0.2">
      <c r="A6966" t="s">
        <v>65192</v>
      </c>
      <c r="B6966" t="s">
        <v>64747</v>
      </c>
    </row>
    <row r="6967" spans="1:2" x14ac:dyDescent="0.2">
      <c r="A6967">
        <v>823739</v>
      </c>
      <c r="B6967" t="s">
        <v>64747</v>
      </c>
    </row>
    <row r="6968" spans="1:2" x14ac:dyDescent="0.2">
      <c r="A6968">
        <v>833178</v>
      </c>
      <c r="B6968" t="s">
        <v>64747</v>
      </c>
    </row>
    <row r="6969" spans="1:2" x14ac:dyDescent="0.2">
      <c r="A6969">
        <v>833944</v>
      </c>
      <c r="B6969" t="s">
        <v>64747</v>
      </c>
    </row>
    <row r="6970" spans="1:2" x14ac:dyDescent="0.2">
      <c r="A6970">
        <v>881104</v>
      </c>
      <c r="B6970" t="s">
        <v>64747</v>
      </c>
    </row>
    <row r="6971" spans="1:2" x14ac:dyDescent="0.2">
      <c r="A6971">
        <v>893640</v>
      </c>
      <c r="B6971" t="s">
        <v>64747</v>
      </c>
    </row>
    <row r="6972" spans="1:2" x14ac:dyDescent="0.2">
      <c r="A6972">
        <v>940191</v>
      </c>
      <c r="B6972" t="s">
        <v>64747</v>
      </c>
    </row>
    <row r="6973" spans="1:2" x14ac:dyDescent="0.2">
      <c r="A6973">
        <v>990032</v>
      </c>
      <c r="B6973" t="s">
        <v>64747</v>
      </c>
    </row>
    <row r="6974" spans="1:2" x14ac:dyDescent="0.2">
      <c r="A6974" t="s">
        <v>65193</v>
      </c>
      <c r="B6974" t="s">
        <v>64747</v>
      </c>
    </row>
    <row r="6975" spans="1:2" x14ac:dyDescent="0.2">
      <c r="A6975">
        <v>820240</v>
      </c>
      <c r="B6975" t="s">
        <v>64747</v>
      </c>
    </row>
    <row r="6976" spans="1:2" x14ac:dyDescent="0.2">
      <c r="A6976">
        <v>833879</v>
      </c>
      <c r="B6976" t="s">
        <v>64747</v>
      </c>
    </row>
    <row r="6977" spans="1:2" x14ac:dyDescent="0.2">
      <c r="A6977">
        <v>871383</v>
      </c>
      <c r="B6977" t="s">
        <v>64747</v>
      </c>
    </row>
    <row r="6978" spans="1:2" x14ac:dyDescent="0.2">
      <c r="A6978">
        <v>880675</v>
      </c>
      <c r="B6978" t="s">
        <v>64747</v>
      </c>
    </row>
    <row r="6979" spans="1:2" x14ac:dyDescent="0.2">
      <c r="A6979">
        <v>891331</v>
      </c>
      <c r="B6979" t="s">
        <v>64747</v>
      </c>
    </row>
    <row r="6980" spans="1:2" x14ac:dyDescent="0.2">
      <c r="A6980">
        <v>894827</v>
      </c>
      <c r="B6980" t="s">
        <v>64747</v>
      </c>
    </row>
    <row r="6981" spans="1:2" x14ac:dyDescent="0.2">
      <c r="A6981">
        <v>920324</v>
      </c>
      <c r="B6981" t="s">
        <v>64747</v>
      </c>
    </row>
    <row r="6982" spans="1:2" x14ac:dyDescent="0.2">
      <c r="A6982">
        <v>920802</v>
      </c>
      <c r="B6982" t="s">
        <v>64747</v>
      </c>
    </row>
    <row r="6983" spans="1:2" x14ac:dyDescent="0.2">
      <c r="A6983" t="s">
        <v>64890</v>
      </c>
      <c r="B6983" t="s">
        <v>64747</v>
      </c>
    </row>
    <row r="6984" spans="1:2" x14ac:dyDescent="0.2">
      <c r="A6984">
        <v>823039</v>
      </c>
      <c r="B6984" t="s">
        <v>64747</v>
      </c>
    </row>
    <row r="6985" spans="1:2" x14ac:dyDescent="0.2">
      <c r="A6985">
        <v>833631</v>
      </c>
      <c r="B6985" t="s">
        <v>64747</v>
      </c>
    </row>
    <row r="6986" spans="1:2" x14ac:dyDescent="0.2">
      <c r="A6986">
        <v>911020</v>
      </c>
      <c r="B6986" t="s">
        <v>64747</v>
      </c>
    </row>
    <row r="6987" spans="1:2" x14ac:dyDescent="0.2">
      <c r="A6987">
        <v>840448</v>
      </c>
      <c r="B6987" t="s">
        <v>64747</v>
      </c>
    </row>
    <row r="6988" spans="1:2" x14ac:dyDescent="0.2">
      <c r="A6988">
        <v>891489</v>
      </c>
      <c r="B6988" t="s">
        <v>64747</v>
      </c>
    </row>
    <row r="6989" spans="1:2" x14ac:dyDescent="0.2">
      <c r="A6989">
        <v>970990</v>
      </c>
      <c r="B6989" t="s">
        <v>64747</v>
      </c>
    </row>
    <row r="6990" spans="1:2" x14ac:dyDescent="0.2">
      <c r="A6990">
        <v>803288</v>
      </c>
      <c r="B6990" t="s">
        <v>64747</v>
      </c>
    </row>
    <row r="6991" spans="1:2" x14ac:dyDescent="0.2">
      <c r="A6991">
        <v>884771</v>
      </c>
      <c r="B6991" t="s">
        <v>64747</v>
      </c>
    </row>
    <row r="6992" spans="1:2" x14ac:dyDescent="0.2">
      <c r="A6992">
        <v>950990</v>
      </c>
      <c r="B6992" t="s">
        <v>64747</v>
      </c>
    </row>
    <row r="6993" spans="1:2" x14ac:dyDescent="0.2">
      <c r="A6993">
        <v>863807</v>
      </c>
      <c r="B6993" t="s">
        <v>64747</v>
      </c>
    </row>
    <row r="6994" spans="1:2" x14ac:dyDescent="0.2">
      <c r="A6994">
        <v>865083</v>
      </c>
      <c r="B6994" t="s">
        <v>64747</v>
      </c>
    </row>
    <row r="6995" spans="1:2" x14ac:dyDescent="0.2">
      <c r="A6995">
        <v>873530</v>
      </c>
      <c r="B6995" t="s">
        <v>64747</v>
      </c>
    </row>
    <row r="6996" spans="1:2" x14ac:dyDescent="0.2">
      <c r="A6996">
        <v>873716</v>
      </c>
      <c r="B6996" t="s">
        <v>64747</v>
      </c>
    </row>
    <row r="6997" spans="1:2" x14ac:dyDescent="0.2">
      <c r="A6997">
        <v>901278</v>
      </c>
      <c r="B6997" t="s">
        <v>64747</v>
      </c>
    </row>
    <row r="6998" spans="1:2" x14ac:dyDescent="0.2">
      <c r="A6998">
        <v>990165</v>
      </c>
      <c r="B6998" t="s">
        <v>64747</v>
      </c>
    </row>
    <row r="6999" spans="1:2" x14ac:dyDescent="0.2">
      <c r="A6999">
        <v>990678</v>
      </c>
      <c r="B6999" t="s">
        <v>64747</v>
      </c>
    </row>
    <row r="7000" spans="1:2" x14ac:dyDescent="0.2">
      <c r="A7000">
        <v>820385</v>
      </c>
      <c r="B7000" t="s">
        <v>64747</v>
      </c>
    </row>
    <row r="7001" spans="1:2" x14ac:dyDescent="0.2">
      <c r="A7001" t="s">
        <v>65194</v>
      </c>
      <c r="B7001" t="s">
        <v>64747</v>
      </c>
    </row>
    <row r="7002" spans="1:2" x14ac:dyDescent="0.2">
      <c r="A7002">
        <v>870223</v>
      </c>
      <c r="B7002" t="s">
        <v>64747</v>
      </c>
    </row>
    <row r="7003" spans="1:2" x14ac:dyDescent="0.2">
      <c r="A7003">
        <v>880865</v>
      </c>
      <c r="B7003" t="s">
        <v>64747</v>
      </c>
    </row>
    <row r="7004" spans="1:2" x14ac:dyDescent="0.2">
      <c r="A7004">
        <v>893815</v>
      </c>
      <c r="B7004" t="s">
        <v>64747</v>
      </c>
    </row>
    <row r="7005" spans="1:2" x14ac:dyDescent="0.2">
      <c r="A7005">
        <v>910302</v>
      </c>
      <c r="B7005" t="s">
        <v>64747</v>
      </c>
    </row>
    <row r="7006" spans="1:2" x14ac:dyDescent="0.2">
      <c r="A7006">
        <v>913821</v>
      </c>
      <c r="B7006" t="s">
        <v>64747</v>
      </c>
    </row>
    <row r="7007" spans="1:2" x14ac:dyDescent="0.2">
      <c r="A7007">
        <v>970450</v>
      </c>
      <c r="B7007" t="s">
        <v>64747</v>
      </c>
    </row>
    <row r="7008" spans="1:2" x14ac:dyDescent="0.2">
      <c r="A7008" t="s">
        <v>65195</v>
      </c>
      <c r="B7008" t="s">
        <v>64747</v>
      </c>
    </row>
    <row r="7009" spans="1:2" x14ac:dyDescent="0.2">
      <c r="A7009">
        <v>342654</v>
      </c>
      <c r="B7009" t="s">
        <v>64747</v>
      </c>
    </row>
    <row r="7010" spans="1:2" x14ac:dyDescent="0.2">
      <c r="A7010">
        <v>667826</v>
      </c>
      <c r="B7010" t="s">
        <v>64747</v>
      </c>
    </row>
    <row r="7011" spans="1:2" x14ac:dyDescent="0.2">
      <c r="A7011" t="s">
        <v>65196</v>
      </c>
      <c r="B7011" t="s">
        <v>64747</v>
      </c>
    </row>
    <row r="7012" spans="1:2" x14ac:dyDescent="0.2">
      <c r="A7012">
        <v>804063</v>
      </c>
      <c r="B7012" t="s">
        <v>64747</v>
      </c>
    </row>
    <row r="7013" spans="1:2" x14ac:dyDescent="0.2">
      <c r="A7013">
        <v>850088</v>
      </c>
      <c r="B7013" t="s">
        <v>64747</v>
      </c>
    </row>
    <row r="7014" spans="1:2" x14ac:dyDescent="0.2">
      <c r="A7014">
        <v>854062</v>
      </c>
      <c r="B7014" t="s">
        <v>64747</v>
      </c>
    </row>
    <row r="7015" spans="1:2" x14ac:dyDescent="0.2">
      <c r="A7015">
        <v>873334</v>
      </c>
      <c r="B7015" t="s">
        <v>64747</v>
      </c>
    </row>
    <row r="7016" spans="1:2" x14ac:dyDescent="0.2">
      <c r="A7016">
        <v>874549</v>
      </c>
      <c r="B7016" t="s">
        <v>64747</v>
      </c>
    </row>
    <row r="7017" spans="1:2" x14ac:dyDescent="0.2">
      <c r="A7017">
        <v>883569</v>
      </c>
      <c r="B7017" t="s">
        <v>64747</v>
      </c>
    </row>
    <row r="7018" spans="1:2" x14ac:dyDescent="0.2">
      <c r="A7018">
        <v>883630</v>
      </c>
      <c r="B7018" t="s">
        <v>64747</v>
      </c>
    </row>
    <row r="7019" spans="1:2" x14ac:dyDescent="0.2">
      <c r="A7019">
        <v>891486</v>
      </c>
      <c r="B7019" t="s">
        <v>64747</v>
      </c>
    </row>
    <row r="7020" spans="1:2" x14ac:dyDescent="0.2">
      <c r="A7020">
        <v>921179</v>
      </c>
      <c r="B7020" t="s">
        <v>64747</v>
      </c>
    </row>
    <row r="7021" spans="1:2" x14ac:dyDescent="0.2">
      <c r="A7021">
        <v>921282</v>
      </c>
      <c r="B7021" t="s">
        <v>64747</v>
      </c>
    </row>
    <row r="7022" spans="1:2" x14ac:dyDescent="0.2">
      <c r="A7022">
        <v>923636</v>
      </c>
      <c r="B7022" t="s">
        <v>64747</v>
      </c>
    </row>
    <row r="7023" spans="1:2" x14ac:dyDescent="0.2">
      <c r="A7023">
        <v>823175</v>
      </c>
      <c r="B7023" t="s">
        <v>64747</v>
      </c>
    </row>
    <row r="7024" spans="1:2" x14ac:dyDescent="0.2">
      <c r="A7024">
        <v>823190</v>
      </c>
      <c r="B7024" t="s">
        <v>64747</v>
      </c>
    </row>
    <row r="7025" spans="1:2" x14ac:dyDescent="0.2">
      <c r="A7025">
        <v>914652</v>
      </c>
      <c r="B7025" t="s">
        <v>64747</v>
      </c>
    </row>
    <row r="7026" spans="1:2" x14ac:dyDescent="0.2">
      <c r="A7026">
        <v>920477</v>
      </c>
      <c r="B7026" t="s">
        <v>64747</v>
      </c>
    </row>
    <row r="7027" spans="1:2" x14ac:dyDescent="0.2">
      <c r="A7027">
        <v>923388</v>
      </c>
      <c r="B7027" t="s">
        <v>64747</v>
      </c>
    </row>
    <row r="7028" spans="1:2" x14ac:dyDescent="0.2">
      <c r="A7028">
        <v>961015</v>
      </c>
      <c r="B7028" t="s">
        <v>64747</v>
      </c>
    </row>
    <row r="7029" spans="1:2" x14ac:dyDescent="0.2">
      <c r="A7029">
        <v>980593</v>
      </c>
      <c r="B7029" t="s">
        <v>64747</v>
      </c>
    </row>
    <row r="7030" spans="1:2" x14ac:dyDescent="0.2">
      <c r="A7030">
        <v>342100</v>
      </c>
      <c r="B7030" t="s">
        <v>64747</v>
      </c>
    </row>
    <row r="7031" spans="1:2" x14ac:dyDescent="0.2">
      <c r="A7031" t="s">
        <v>65197</v>
      </c>
      <c r="B7031" t="s">
        <v>64747</v>
      </c>
    </row>
    <row r="7032" spans="1:2" x14ac:dyDescent="0.2">
      <c r="A7032" t="s">
        <v>65198</v>
      </c>
      <c r="B7032" t="s">
        <v>64747</v>
      </c>
    </row>
    <row r="7033" spans="1:2" x14ac:dyDescent="0.2">
      <c r="A7033">
        <v>854684</v>
      </c>
      <c r="B7033" t="s">
        <v>64747</v>
      </c>
    </row>
    <row r="7034" spans="1:2" x14ac:dyDescent="0.2">
      <c r="A7034">
        <v>863747</v>
      </c>
      <c r="B7034" t="s">
        <v>64747</v>
      </c>
    </row>
    <row r="7035" spans="1:2" x14ac:dyDescent="0.2">
      <c r="A7035">
        <v>864241</v>
      </c>
      <c r="B7035" t="s">
        <v>64747</v>
      </c>
    </row>
    <row r="7036" spans="1:2" x14ac:dyDescent="0.2">
      <c r="A7036">
        <v>870228</v>
      </c>
      <c r="B7036" t="s">
        <v>64747</v>
      </c>
    </row>
    <row r="7037" spans="1:2" x14ac:dyDescent="0.2">
      <c r="A7037">
        <v>900237</v>
      </c>
      <c r="B7037" t="s">
        <v>64747</v>
      </c>
    </row>
    <row r="7038" spans="1:2" x14ac:dyDescent="0.2">
      <c r="A7038">
        <v>924808</v>
      </c>
      <c r="B7038" t="s">
        <v>64747</v>
      </c>
    </row>
    <row r="7039" spans="1:2" x14ac:dyDescent="0.2">
      <c r="A7039">
        <v>950240</v>
      </c>
      <c r="B7039" t="s">
        <v>64747</v>
      </c>
    </row>
    <row r="7040" spans="1:2" x14ac:dyDescent="0.2">
      <c r="A7040">
        <v>950515</v>
      </c>
      <c r="B7040" t="s">
        <v>64747</v>
      </c>
    </row>
    <row r="7041" spans="1:2" x14ac:dyDescent="0.2">
      <c r="A7041">
        <v>960091</v>
      </c>
      <c r="B7041" t="s">
        <v>64747</v>
      </c>
    </row>
    <row r="7042" spans="1:2" x14ac:dyDescent="0.2">
      <c r="A7042">
        <v>980899</v>
      </c>
      <c r="B7042" t="s">
        <v>64747</v>
      </c>
    </row>
    <row r="7043" spans="1:2" x14ac:dyDescent="0.2">
      <c r="A7043" t="s">
        <v>65199</v>
      </c>
      <c r="B7043" t="s">
        <v>64747</v>
      </c>
    </row>
    <row r="7044" spans="1:2" x14ac:dyDescent="0.2">
      <c r="A7044">
        <v>900726</v>
      </c>
      <c r="B7044" t="s">
        <v>64747</v>
      </c>
    </row>
    <row r="7045" spans="1:2" x14ac:dyDescent="0.2">
      <c r="A7045">
        <v>904256</v>
      </c>
      <c r="B7045" t="s">
        <v>64747</v>
      </c>
    </row>
    <row r="7046" spans="1:2" x14ac:dyDescent="0.2">
      <c r="A7046">
        <v>914880</v>
      </c>
      <c r="B7046" t="s">
        <v>64747</v>
      </c>
    </row>
    <row r="7047" spans="1:2" x14ac:dyDescent="0.2">
      <c r="A7047">
        <v>920401</v>
      </c>
      <c r="B7047" t="s">
        <v>64747</v>
      </c>
    </row>
    <row r="7048" spans="1:2" x14ac:dyDescent="0.2">
      <c r="A7048">
        <v>920402</v>
      </c>
      <c r="B7048" t="s">
        <v>64747</v>
      </c>
    </row>
    <row r="7049" spans="1:2" x14ac:dyDescent="0.2">
      <c r="A7049">
        <v>924516</v>
      </c>
      <c r="B7049" t="s">
        <v>64747</v>
      </c>
    </row>
    <row r="7050" spans="1:2" x14ac:dyDescent="0.2">
      <c r="A7050">
        <v>943011</v>
      </c>
      <c r="B7050" t="s">
        <v>64747</v>
      </c>
    </row>
    <row r="7051" spans="1:2" x14ac:dyDescent="0.2">
      <c r="A7051">
        <v>950189</v>
      </c>
      <c r="B7051" t="s">
        <v>64747</v>
      </c>
    </row>
    <row r="7052" spans="1:2" x14ac:dyDescent="0.2">
      <c r="A7052">
        <v>970410</v>
      </c>
      <c r="B7052" t="s">
        <v>64747</v>
      </c>
    </row>
    <row r="7053" spans="1:2" x14ac:dyDescent="0.2">
      <c r="A7053">
        <v>30638</v>
      </c>
      <c r="B7053" t="s">
        <v>64747</v>
      </c>
    </row>
    <row r="7054" spans="1:2" x14ac:dyDescent="0.2">
      <c r="A7054">
        <v>666486</v>
      </c>
      <c r="B7054" t="s">
        <v>64747</v>
      </c>
    </row>
    <row r="7055" spans="1:2" x14ac:dyDescent="0.2">
      <c r="A7055">
        <v>671360</v>
      </c>
      <c r="B7055" t="s">
        <v>64747</v>
      </c>
    </row>
    <row r="7056" spans="1:2" x14ac:dyDescent="0.2">
      <c r="A7056">
        <v>833179</v>
      </c>
      <c r="B7056" t="s">
        <v>64747</v>
      </c>
    </row>
    <row r="7057" spans="1:2" x14ac:dyDescent="0.2">
      <c r="A7057" t="s">
        <v>65200</v>
      </c>
      <c r="B7057" t="s">
        <v>64747</v>
      </c>
    </row>
    <row r="7058" spans="1:2" x14ac:dyDescent="0.2">
      <c r="A7058">
        <v>863601</v>
      </c>
      <c r="B7058" t="s">
        <v>64747</v>
      </c>
    </row>
    <row r="7059" spans="1:2" x14ac:dyDescent="0.2">
      <c r="A7059">
        <v>873623</v>
      </c>
      <c r="B7059" t="s">
        <v>64747</v>
      </c>
    </row>
    <row r="7060" spans="1:2" x14ac:dyDescent="0.2">
      <c r="A7060">
        <v>873735</v>
      </c>
      <c r="B7060" t="s">
        <v>64747</v>
      </c>
    </row>
    <row r="7061" spans="1:2" x14ac:dyDescent="0.2">
      <c r="A7061">
        <v>893207</v>
      </c>
      <c r="B7061" t="s">
        <v>64747</v>
      </c>
    </row>
    <row r="7062" spans="1:2" x14ac:dyDescent="0.2">
      <c r="A7062">
        <v>914854</v>
      </c>
      <c r="B7062" t="s">
        <v>64747</v>
      </c>
    </row>
    <row r="7063" spans="1:2" x14ac:dyDescent="0.2">
      <c r="A7063">
        <v>934493</v>
      </c>
      <c r="B7063" t="s">
        <v>64747</v>
      </c>
    </row>
    <row r="7064" spans="1:2" x14ac:dyDescent="0.2">
      <c r="A7064">
        <v>934516</v>
      </c>
      <c r="B7064" t="s">
        <v>64747</v>
      </c>
    </row>
    <row r="7065" spans="1:2" x14ac:dyDescent="0.2">
      <c r="A7065" t="s">
        <v>65201</v>
      </c>
      <c r="B7065" t="s">
        <v>64747</v>
      </c>
    </row>
    <row r="7066" spans="1:2" x14ac:dyDescent="0.2">
      <c r="A7066">
        <v>960733</v>
      </c>
      <c r="B7066" t="s">
        <v>64747</v>
      </c>
    </row>
    <row r="7067" spans="1:2" x14ac:dyDescent="0.2">
      <c r="A7067">
        <v>990515</v>
      </c>
      <c r="B7067" t="s">
        <v>64747</v>
      </c>
    </row>
    <row r="7068" spans="1:2" x14ac:dyDescent="0.2">
      <c r="A7068" t="s">
        <v>65202</v>
      </c>
      <c r="B7068" t="s">
        <v>64747</v>
      </c>
    </row>
    <row r="7069" spans="1:2" x14ac:dyDescent="0.2">
      <c r="A7069">
        <v>803638</v>
      </c>
      <c r="B7069" t="s">
        <v>64747</v>
      </c>
    </row>
    <row r="7070" spans="1:2" x14ac:dyDescent="0.2">
      <c r="A7070">
        <v>814381</v>
      </c>
      <c r="B7070" t="s">
        <v>64747</v>
      </c>
    </row>
    <row r="7071" spans="1:2" x14ac:dyDescent="0.2">
      <c r="A7071">
        <v>853968</v>
      </c>
      <c r="B7071" t="s">
        <v>64747</v>
      </c>
    </row>
    <row r="7072" spans="1:2" x14ac:dyDescent="0.2">
      <c r="A7072">
        <v>864843</v>
      </c>
      <c r="B7072" t="s">
        <v>64747</v>
      </c>
    </row>
    <row r="7073" spans="1:2" x14ac:dyDescent="0.2">
      <c r="A7073">
        <v>870424</v>
      </c>
      <c r="B7073" t="s">
        <v>64747</v>
      </c>
    </row>
    <row r="7074" spans="1:2" x14ac:dyDescent="0.2">
      <c r="A7074">
        <v>874528</v>
      </c>
      <c r="B7074" t="s">
        <v>64747</v>
      </c>
    </row>
    <row r="7075" spans="1:2" x14ac:dyDescent="0.2">
      <c r="A7075">
        <v>880308</v>
      </c>
      <c r="B7075" t="s">
        <v>64747</v>
      </c>
    </row>
    <row r="7076" spans="1:2" x14ac:dyDescent="0.2">
      <c r="A7076">
        <v>900863</v>
      </c>
      <c r="B7076" t="s">
        <v>64747</v>
      </c>
    </row>
    <row r="7077" spans="1:2" x14ac:dyDescent="0.2">
      <c r="A7077">
        <v>903053</v>
      </c>
      <c r="B7077" t="s">
        <v>64747</v>
      </c>
    </row>
    <row r="7078" spans="1:2" x14ac:dyDescent="0.2">
      <c r="A7078">
        <v>914240</v>
      </c>
      <c r="B7078" t="s">
        <v>64747</v>
      </c>
    </row>
    <row r="7079" spans="1:2" x14ac:dyDescent="0.2">
      <c r="A7079">
        <v>931011</v>
      </c>
      <c r="B7079" t="s">
        <v>64747</v>
      </c>
    </row>
    <row r="7080" spans="1:2" x14ac:dyDescent="0.2">
      <c r="A7080">
        <v>981210</v>
      </c>
      <c r="B7080" t="s">
        <v>64747</v>
      </c>
    </row>
    <row r="7081" spans="1:2" x14ac:dyDescent="0.2">
      <c r="A7081">
        <v>710832</v>
      </c>
      <c r="B7081" t="s">
        <v>64747</v>
      </c>
    </row>
    <row r="7082" spans="1:2" x14ac:dyDescent="0.2">
      <c r="A7082" t="s">
        <v>65203</v>
      </c>
      <c r="B7082" t="s">
        <v>64747</v>
      </c>
    </row>
    <row r="7083" spans="1:2" x14ac:dyDescent="0.2">
      <c r="A7083">
        <v>843737</v>
      </c>
      <c r="B7083" t="s">
        <v>64747</v>
      </c>
    </row>
    <row r="7084" spans="1:2" x14ac:dyDescent="0.2">
      <c r="A7084">
        <v>880070</v>
      </c>
      <c r="B7084" t="s">
        <v>64747</v>
      </c>
    </row>
    <row r="7085" spans="1:2" x14ac:dyDescent="0.2">
      <c r="A7085">
        <v>881411</v>
      </c>
      <c r="B7085" t="s">
        <v>64747</v>
      </c>
    </row>
    <row r="7086" spans="1:2" x14ac:dyDescent="0.2">
      <c r="A7086">
        <v>940051</v>
      </c>
      <c r="B7086" t="s">
        <v>64747</v>
      </c>
    </row>
    <row r="7087" spans="1:2" x14ac:dyDescent="0.2">
      <c r="A7087">
        <v>980715</v>
      </c>
      <c r="B7087" t="s">
        <v>64747</v>
      </c>
    </row>
    <row r="7088" spans="1:2" x14ac:dyDescent="0.2">
      <c r="A7088" t="s">
        <v>65204</v>
      </c>
      <c r="B7088" t="s">
        <v>64747</v>
      </c>
    </row>
    <row r="7089" spans="1:2" x14ac:dyDescent="0.2">
      <c r="A7089">
        <v>810037</v>
      </c>
      <c r="B7089" t="s">
        <v>64747</v>
      </c>
    </row>
    <row r="7090" spans="1:2" x14ac:dyDescent="0.2">
      <c r="A7090">
        <v>903386</v>
      </c>
      <c r="B7090" t="s">
        <v>64747</v>
      </c>
    </row>
    <row r="7091" spans="1:2" x14ac:dyDescent="0.2">
      <c r="A7091">
        <v>923377</v>
      </c>
      <c r="B7091" t="s">
        <v>64747</v>
      </c>
    </row>
    <row r="7092" spans="1:2" x14ac:dyDescent="0.2">
      <c r="A7092">
        <v>933975</v>
      </c>
      <c r="B7092" t="s">
        <v>64747</v>
      </c>
    </row>
    <row r="7093" spans="1:2" x14ac:dyDescent="0.2">
      <c r="A7093">
        <v>934909</v>
      </c>
      <c r="B7093" t="s">
        <v>64747</v>
      </c>
    </row>
    <row r="7094" spans="1:2" x14ac:dyDescent="0.2">
      <c r="A7094" t="s">
        <v>65205</v>
      </c>
      <c r="B7094" t="s">
        <v>64747</v>
      </c>
    </row>
    <row r="7095" spans="1:2" x14ac:dyDescent="0.2">
      <c r="A7095">
        <v>823156</v>
      </c>
      <c r="B7095" t="s">
        <v>64747</v>
      </c>
    </row>
    <row r="7096" spans="1:2" x14ac:dyDescent="0.2">
      <c r="A7096">
        <v>830650</v>
      </c>
      <c r="B7096" t="s">
        <v>64747</v>
      </c>
    </row>
    <row r="7097" spans="1:2" x14ac:dyDescent="0.2">
      <c r="A7097">
        <v>861376</v>
      </c>
      <c r="B7097" t="s">
        <v>64747</v>
      </c>
    </row>
    <row r="7098" spans="1:2" x14ac:dyDescent="0.2">
      <c r="A7098">
        <v>864329</v>
      </c>
      <c r="B7098" t="s">
        <v>64747</v>
      </c>
    </row>
    <row r="7099" spans="1:2" x14ac:dyDescent="0.2">
      <c r="A7099">
        <v>864683</v>
      </c>
      <c r="B7099" t="s">
        <v>64747</v>
      </c>
    </row>
    <row r="7100" spans="1:2" x14ac:dyDescent="0.2">
      <c r="A7100">
        <v>884103</v>
      </c>
      <c r="B7100" t="s">
        <v>64747</v>
      </c>
    </row>
    <row r="7101" spans="1:2" x14ac:dyDescent="0.2">
      <c r="A7101">
        <v>901042</v>
      </c>
      <c r="B7101" t="s">
        <v>64747</v>
      </c>
    </row>
    <row r="7102" spans="1:2" x14ac:dyDescent="0.2">
      <c r="A7102">
        <v>924284</v>
      </c>
      <c r="B7102" t="s">
        <v>64747</v>
      </c>
    </row>
    <row r="7103" spans="1:2" x14ac:dyDescent="0.2">
      <c r="A7103">
        <v>813863</v>
      </c>
      <c r="B7103" t="s">
        <v>64747</v>
      </c>
    </row>
    <row r="7104" spans="1:2" x14ac:dyDescent="0.2">
      <c r="A7104">
        <v>821160</v>
      </c>
      <c r="B7104" t="s">
        <v>64747</v>
      </c>
    </row>
    <row r="7105" spans="1:2" x14ac:dyDescent="0.2">
      <c r="A7105">
        <v>840259</v>
      </c>
      <c r="B7105" t="s">
        <v>64747</v>
      </c>
    </row>
    <row r="7106" spans="1:2" x14ac:dyDescent="0.2">
      <c r="A7106">
        <v>864209</v>
      </c>
      <c r="B7106" t="s">
        <v>64747</v>
      </c>
    </row>
    <row r="7107" spans="1:2" x14ac:dyDescent="0.2">
      <c r="A7107" t="s">
        <v>65206</v>
      </c>
      <c r="B7107" t="s">
        <v>64747</v>
      </c>
    </row>
    <row r="7108" spans="1:2" x14ac:dyDescent="0.2">
      <c r="A7108">
        <v>881315</v>
      </c>
      <c r="B7108" t="s">
        <v>64747</v>
      </c>
    </row>
    <row r="7109" spans="1:2" x14ac:dyDescent="0.2">
      <c r="A7109">
        <v>884035</v>
      </c>
      <c r="B7109" t="s">
        <v>64747</v>
      </c>
    </row>
    <row r="7110" spans="1:2" x14ac:dyDescent="0.2">
      <c r="A7110" t="s">
        <v>65207</v>
      </c>
      <c r="B7110" t="s">
        <v>64747</v>
      </c>
    </row>
    <row r="7111" spans="1:2" x14ac:dyDescent="0.2">
      <c r="A7111">
        <v>923435</v>
      </c>
      <c r="B7111" t="s">
        <v>64747</v>
      </c>
    </row>
    <row r="7112" spans="1:2" x14ac:dyDescent="0.2">
      <c r="A7112" t="s">
        <v>65208</v>
      </c>
      <c r="B7112" t="s">
        <v>64747</v>
      </c>
    </row>
    <row r="7113" spans="1:2" x14ac:dyDescent="0.2">
      <c r="A7113">
        <v>823722</v>
      </c>
      <c r="B7113" t="s">
        <v>64747</v>
      </c>
    </row>
    <row r="7114" spans="1:2" x14ac:dyDescent="0.2">
      <c r="A7114">
        <v>853768</v>
      </c>
      <c r="B7114" t="s">
        <v>64747</v>
      </c>
    </row>
    <row r="7115" spans="1:2" x14ac:dyDescent="0.2">
      <c r="A7115">
        <v>864668</v>
      </c>
      <c r="B7115" t="s">
        <v>64747</v>
      </c>
    </row>
    <row r="7116" spans="1:2" x14ac:dyDescent="0.2">
      <c r="A7116">
        <v>873143</v>
      </c>
      <c r="B7116" t="s">
        <v>64747</v>
      </c>
    </row>
    <row r="7117" spans="1:2" x14ac:dyDescent="0.2">
      <c r="A7117">
        <v>884423</v>
      </c>
      <c r="B7117" t="s">
        <v>64747</v>
      </c>
    </row>
    <row r="7118" spans="1:2" x14ac:dyDescent="0.2">
      <c r="A7118">
        <v>894680</v>
      </c>
      <c r="B7118" t="s">
        <v>64747</v>
      </c>
    </row>
    <row r="7119" spans="1:2" x14ac:dyDescent="0.2">
      <c r="A7119" t="s">
        <v>65209</v>
      </c>
      <c r="B7119" t="s">
        <v>64747</v>
      </c>
    </row>
    <row r="7120" spans="1:2" x14ac:dyDescent="0.2">
      <c r="A7120">
        <v>921303</v>
      </c>
      <c r="B7120" t="s">
        <v>64747</v>
      </c>
    </row>
    <row r="7121" spans="1:2" x14ac:dyDescent="0.2">
      <c r="A7121">
        <v>933809</v>
      </c>
      <c r="B7121" t="s">
        <v>64747</v>
      </c>
    </row>
    <row r="7122" spans="1:2" x14ac:dyDescent="0.2">
      <c r="A7122">
        <v>823967</v>
      </c>
      <c r="B7122" t="s">
        <v>64747</v>
      </c>
    </row>
    <row r="7123" spans="1:2" x14ac:dyDescent="0.2">
      <c r="A7123">
        <v>851182</v>
      </c>
      <c r="B7123" t="s">
        <v>64747</v>
      </c>
    </row>
    <row r="7124" spans="1:2" x14ac:dyDescent="0.2">
      <c r="A7124">
        <v>940342</v>
      </c>
      <c r="B7124" t="s">
        <v>64747</v>
      </c>
    </row>
    <row r="7125" spans="1:2" x14ac:dyDescent="0.2">
      <c r="A7125">
        <v>980844</v>
      </c>
      <c r="B7125" t="s">
        <v>64747</v>
      </c>
    </row>
    <row r="7126" spans="1:2" x14ac:dyDescent="0.2">
      <c r="A7126">
        <v>990788</v>
      </c>
      <c r="B7126" t="s">
        <v>64747</v>
      </c>
    </row>
    <row r="7127" spans="1:2" x14ac:dyDescent="0.2">
      <c r="A7127">
        <v>884724</v>
      </c>
      <c r="B7127" t="s">
        <v>64747</v>
      </c>
    </row>
    <row r="7128" spans="1:2" x14ac:dyDescent="0.2">
      <c r="A7128">
        <v>893627</v>
      </c>
      <c r="B7128" t="s">
        <v>64747</v>
      </c>
    </row>
    <row r="7129" spans="1:2" x14ac:dyDescent="0.2">
      <c r="A7129">
        <v>933918</v>
      </c>
      <c r="B7129" t="s">
        <v>64747</v>
      </c>
    </row>
    <row r="7130" spans="1:2" x14ac:dyDescent="0.2">
      <c r="A7130">
        <v>873313</v>
      </c>
      <c r="B7130" t="s">
        <v>64747</v>
      </c>
    </row>
    <row r="7131" spans="1:2" x14ac:dyDescent="0.2">
      <c r="A7131">
        <v>873346</v>
      </c>
      <c r="B7131" t="s">
        <v>64747</v>
      </c>
    </row>
    <row r="7132" spans="1:2" x14ac:dyDescent="0.2">
      <c r="A7132">
        <v>891440</v>
      </c>
      <c r="B7132" t="s">
        <v>64747</v>
      </c>
    </row>
    <row r="7133" spans="1:2" x14ac:dyDescent="0.2">
      <c r="A7133">
        <v>933206</v>
      </c>
      <c r="B7133" t="s">
        <v>64747</v>
      </c>
    </row>
    <row r="7134" spans="1:2" x14ac:dyDescent="0.2">
      <c r="A7134">
        <v>803477</v>
      </c>
      <c r="B7134" t="s">
        <v>64747</v>
      </c>
    </row>
    <row r="7135" spans="1:2" x14ac:dyDescent="0.2">
      <c r="A7135">
        <v>831002</v>
      </c>
      <c r="B7135" t="s">
        <v>64747</v>
      </c>
    </row>
    <row r="7136" spans="1:2" x14ac:dyDescent="0.2">
      <c r="A7136">
        <v>850025</v>
      </c>
      <c r="B7136" t="s">
        <v>64747</v>
      </c>
    </row>
    <row r="7137" spans="1:2" x14ac:dyDescent="0.2">
      <c r="A7137">
        <v>863033</v>
      </c>
      <c r="B7137" t="s">
        <v>64747</v>
      </c>
    </row>
    <row r="7138" spans="1:2" x14ac:dyDescent="0.2">
      <c r="A7138">
        <v>863721</v>
      </c>
      <c r="B7138" t="s">
        <v>64747</v>
      </c>
    </row>
    <row r="7139" spans="1:2" x14ac:dyDescent="0.2">
      <c r="A7139">
        <v>894008</v>
      </c>
      <c r="B7139" t="s">
        <v>64747</v>
      </c>
    </row>
    <row r="7140" spans="1:2" x14ac:dyDescent="0.2">
      <c r="A7140">
        <v>920720</v>
      </c>
      <c r="B7140" t="s">
        <v>64747</v>
      </c>
    </row>
    <row r="7141" spans="1:2" x14ac:dyDescent="0.2">
      <c r="A7141">
        <v>933712</v>
      </c>
      <c r="B7141" t="s">
        <v>64747</v>
      </c>
    </row>
    <row r="7142" spans="1:2" x14ac:dyDescent="0.2">
      <c r="A7142">
        <v>935352</v>
      </c>
      <c r="B7142" t="s">
        <v>64747</v>
      </c>
    </row>
    <row r="7143" spans="1:2" x14ac:dyDescent="0.2">
      <c r="A7143">
        <v>940054</v>
      </c>
      <c r="B7143" t="s">
        <v>64747</v>
      </c>
    </row>
    <row r="7144" spans="1:2" x14ac:dyDescent="0.2">
      <c r="A7144">
        <v>960655</v>
      </c>
      <c r="B7144" t="s">
        <v>64747</v>
      </c>
    </row>
    <row r="7145" spans="1:2" x14ac:dyDescent="0.2">
      <c r="A7145">
        <v>960656</v>
      </c>
      <c r="B7145" t="s">
        <v>64747</v>
      </c>
    </row>
    <row r="7146" spans="1:2" x14ac:dyDescent="0.2">
      <c r="A7146" t="s">
        <v>65210</v>
      </c>
      <c r="B7146" t="s">
        <v>64747</v>
      </c>
    </row>
    <row r="7147" spans="1:2" x14ac:dyDescent="0.2">
      <c r="A7147">
        <v>863232</v>
      </c>
      <c r="B7147" t="s">
        <v>64747</v>
      </c>
    </row>
    <row r="7148" spans="1:2" x14ac:dyDescent="0.2">
      <c r="A7148">
        <v>871545</v>
      </c>
      <c r="B7148" t="s">
        <v>64747</v>
      </c>
    </row>
    <row r="7149" spans="1:2" x14ac:dyDescent="0.2">
      <c r="A7149">
        <v>863916</v>
      </c>
      <c r="B7149" t="s">
        <v>64747</v>
      </c>
    </row>
    <row r="7150" spans="1:2" x14ac:dyDescent="0.2">
      <c r="A7150">
        <v>884511</v>
      </c>
      <c r="B7150" t="s">
        <v>64747</v>
      </c>
    </row>
    <row r="7151" spans="1:2" x14ac:dyDescent="0.2">
      <c r="A7151">
        <v>921028</v>
      </c>
      <c r="B7151" t="s">
        <v>64747</v>
      </c>
    </row>
    <row r="7152" spans="1:2" x14ac:dyDescent="0.2">
      <c r="A7152">
        <v>833324</v>
      </c>
      <c r="B7152" t="s">
        <v>64747</v>
      </c>
    </row>
    <row r="7153" spans="1:2" x14ac:dyDescent="0.2">
      <c r="A7153">
        <v>851025</v>
      </c>
      <c r="B7153" t="s">
        <v>64747</v>
      </c>
    </row>
    <row r="7154" spans="1:2" x14ac:dyDescent="0.2">
      <c r="A7154" t="s">
        <v>65211</v>
      </c>
      <c r="B7154" t="s">
        <v>64747</v>
      </c>
    </row>
    <row r="7155" spans="1:2" x14ac:dyDescent="0.2">
      <c r="A7155">
        <v>910413</v>
      </c>
      <c r="B7155" t="s">
        <v>64747</v>
      </c>
    </row>
    <row r="7156" spans="1:2" x14ac:dyDescent="0.2">
      <c r="A7156">
        <v>943062</v>
      </c>
      <c r="B7156" t="s">
        <v>64747</v>
      </c>
    </row>
    <row r="7157" spans="1:2" x14ac:dyDescent="0.2">
      <c r="A7157">
        <v>943469</v>
      </c>
      <c r="B7157" t="s">
        <v>64747</v>
      </c>
    </row>
    <row r="7158" spans="1:2" x14ac:dyDescent="0.2">
      <c r="A7158">
        <v>673585</v>
      </c>
      <c r="B7158" t="s">
        <v>64747</v>
      </c>
    </row>
    <row r="7159" spans="1:2" x14ac:dyDescent="0.2">
      <c r="A7159">
        <v>844320</v>
      </c>
      <c r="B7159" t="s">
        <v>64747</v>
      </c>
    </row>
    <row r="7160" spans="1:2" x14ac:dyDescent="0.2">
      <c r="A7160">
        <v>863197</v>
      </c>
      <c r="B7160" t="s">
        <v>64747</v>
      </c>
    </row>
    <row r="7161" spans="1:2" x14ac:dyDescent="0.2">
      <c r="A7161">
        <v>900670</v>
      </c>
      <c r="B7161" t="s">
        <v>64747</v>
      </c>
    </row>
    <row r="7162" spans="1:2" x14ac:dyDescent="0.2">
      <c r="A7162">
        <v>913686</v>
      </c>
      <c r="B7162" t="s">
        <v>64747</v>
      </c>
    </row>
    <row r="7163" spans="1:2" x14ac:dyDescent="0.2">
      <c r="A7163">
        <v>814355</v>
      </c>
      <c r="B7163" t="s">
        <v>64747</v>
      </c>
    </row>
    <row r="7164" spans="1:2" x14ac:dyDescent="0.2">
      <c r="A7164">
        <v>853024</v>
      </c>
      <c r="B7164" t="s">
        <v>64747</v>
      </c>
    </row>
    <row r="7165" spans="1:2" x14ac:dyDescent="0.2">
      <c r="A7165">
        <v>883643</v>
      </c>
      <c r="B7165" t="s">
        <v>64747</v>
      </c>
    </row>
    <row r="7166" spans="1:2" x14ac:dyDescent="0.2">
      <c r="A7166">
        <v>910098</v>
      </c>
      <c r="B7166" t="s">
        <v>64747</v>
      </c>
    </row>
    <row r="7167" spans="1:2" x14ac:dyDescent="0.2">
      <c r="A7167">
        <v>910102</v>
      </c>
      <c r="B7167" t="s">
        <v>64747</v>
      </c>
    </row>
    <row r="7168" spans="1:2" x14ac:dyDescent="0.2">
      <c r="A7168">
        <v>920535</v>
      </c>
      <c r="B7168" t="s">
        <v>64747</v>
      </c>
    </row>
    <row r="7169" spans="1:2" x14ac:dyDescent="0.2">
      <c r="A7169">
        <v>960930</v>
      </c>
      <c r="B7169" t="s">
        <v>64747</v>
      </c>
    </row>
    <row r="7170" spans="1:2" x14ac:dyDescent="0.2">
      <c r="A7170">
        <v>338399</v>
      </c>
      <c r="B7170" t="s">
        <v>64747</v>
      </c>
    </row>
    <row r="7171" spans="1:2" x14ac:dyDescent="0.2">
      <c r="A7171">
        <v>670305</v>
      </c>
      <c r="B7171" t="s">
        <v>64747</v>
      </c>
    </row>
    <row r="7172" spans="1:2" x14ac:dyDescent="0.2">
      <c r="A7172" t="s">
        <v>65212</v>
      </c>
      <c r="B7172" t="s">
        <v>64747</v>
      </c>
    </row>
    <row r="7173" spans="1:2" x14ac:dyDescent="0.2">
      <c r="A7173">
        <v>813271</v>
      </c>
      <c r="B7173" t="s">
        <v>64747</v>
      </c>
    </row>
    <row r="7174" spans="1:2" x14ac:dyDescent="0.2">
      <c r="A7174">
        <v>830211</v>
      </c>
      <c r="B7174" t="s">
        <v>64747</v>
      </c>
    </row>
    <row r="7175" spans="1:2" x14ac:dyDescent="0.2">
      <c r="A7175">
        <v>834409</v>
      </c>
      <c r="B7175" t="s">
        <v>64747</v>
      </c>
    </row>
    <row r="7176" spans="1:2" x14ac:dyDescent="0.2">
      <c r="A7176">
        <v>850171</v>
      </c>
      <c r="B7176" t="s">
        <v>64747</v>
      </c>
    </row>
    <row r="7177" spans="1:2" x14ac:dyDescent="0.2">
      <c r="A7177">
        <v>863983</v>
      </c>
      <c r="B7177" t="s">
        <v>64747</v>
      </c>
    </row>
    <row r="7178" spans="1:2" x14ac:dyDescent="0.2">
      <c r="A7178">
        <v>873339</v>
      </c>
      <c r="B7178" t="s">
        <v>64747</v>
      </c>
    </row>
    <row r="7179" spans="1:2" x14ac:dyDescent="0.2">
      <c r="A7179">
        <v>874935</v>
      </c>
      <c r="B7179" t="s">
        <v>64747</v>
      </c>
    </row>
    <row r="7180" spans="1:2" x14ac:dyDescent="0.2">
      <c r="A7180">
        <v>874945</v>
      </c>
      <c r="B7180" t="s">
        <v>64747</v>
      </c>
    </row>
    <row r="7181" spans="1:2" x14ac:dyDescent="0.2">
      <c r="A7181">
        <v>883402</v>
      </c>
      <c r="B7181" t="s">
        <v>64747</v>
      </c>
    </row>
    <row r="7182" spans="1:2" x14ac:dyDescent="0.2">
      <c r="A7182">
        <v>883600</v>
      </c>
      <c r="B7182" t="s">
        <v>64747</v>
      </c>
    </row>
    <row r="7183" spans="1:2" x14ac:dyDescent="0.2">
      <c r="A7183">
        <v>890343</v>
      </c>
      <c r="B7183" t="s">
        <v>64747</v>
      </c>
    </row>
    <row r="7184" spans="1:2" x14ac:dyDescent="0.2">
      <c r="A7184">
        <v>891666</v>
      </c>
      <c r="B7184" t="s">
        <v>64747</v>
      </c>
    </row>
    <row r="7185" spans="1:2" x14ac:dyDescent="0.2">
      <c r="A7185">
        <v>894209</v>
      </c>
      <c r="B7185" t="s">
        <v>64747</v>
      </c>
    </row>
    <row r="7186" spans="1:2" x14ac:dyDescent="0.2">
      <c r="A7186">
        <v>910665</v>
      </c>
      <c r="B7186" t="s">
        <v>64747</v>
      </c>
    </row>
    <row r="7187" spans="1:2" x14ac:dyDescent="0.2">
      <c r="A7187">
        <v>943078</v>
      </c>
      <c r="B7187" t="s">
        <v>64747</v>
      </c>
    </row>
    <row r="7188" spans="1:2" x14ac:dyDescent="0.2">
      <c r="A7188">
        <v>803055</v>
      </c>
      <c r="B7188" t="s">
        <v>64747</v>
      </c>
    </row>
    <row r="7189" spans="1:2" x14ac:dyDescent="0.2">
      <c r="A7189">
        <v>843915</v>
      </c>
      <c r="B7189" t="s">
        <v>64747</v>
      </c>
    </row>
    <row r="7190" spans="1:2" x14ac:dyDescent="0.2">
      <c r="A7190">
        <v>870943</v>
      </c>
      <c r="B7190" t="s">
        <v>64747</v>
      </c>
    </row>
    <row r="7191" spans="1:2" x14ac:dyDescent="0.2">
      <c r="A7191" t="s">
        <v>65213</v>
      </c>
      <c r="B7191" t="s">
        <v>64747</v>
      </c>
    </row>
    <row r="7192" spans="1:2" x14ac:dyDescent="0.2">
      <c r="A7192">
        <v>911462</v>
      </c>
      <c r="B7192" t="s">
        <v>64747</v>
      </c>
    </row>
    <row r="7193" spans="1:2" x14ac:dyDescent="0.2">
      <c r="A7193">
        <v>921299</v>
      </c>
      <c r="B7193" t="s">
        <v>64747</v>
      </c>
    </row>
    <row r="7194" spans="1:2" x14ac:dyDescent="0.2">
      <c r="A7194">
        <v>924438</v>
      </c>
      <c r="B7194" t="s">
        <v>64747</v>
      </c>
    </row>
    <row r="7195" spans="1:2" x14ac:dyDescent="0.2">
      <c r="A7195">
        <v>940862</v>
      </c>
      <c r="B7195" t="s">
        <v>64747</v>
      </c>
    </row>
    <row r="7196" spans="1:2" x14ac:dyDescent="0.2">
      <c r="A7196">
        <v>990559</v>
      </c>
      <c r="B7196" t="s">
        <v>64747</v>
      </c>
    </row>
    <row r="7197" spans="1:2" x14ac:dyDescent="0.2">
      <c r="A7197">
        <v>670333</v>
      </c>
      <c r="B7197" t="s">
        <v>64747</v>
      </c>
    </row>
    <row r="7198" spans="1:2" x14ac:dyDescent="0.2">
      <c r="A7198">
        <v>814330</v>
      </c>
      <c r="B7198" t="s">
        <v>64747</v>
      </c>
    </row>
    <row r="7199" spans="1:2" x14ac:dyDescent="0.2">
      <c r="A7199">
        <v>833813</v>
      </c>
      <c r="B7199" t="s">
        <v>64747</v>
      </c>
    </row>
    <row r="7200" spans="1:2" x14ac:dyDescent="0.2">
      <c r="A7200">
        <v>863699</v>
      </c>
      <c r="B7200" t="s">
        <v>64747</v>
      </c>
    </row>
    <row r="7201" spans="1:2" x14ac:dyDescent="0.2">
      <c r="A7201">
        <v>864498</v>
      </c>
      <c r="B7201" t="s">
        <v>64747</v>
      </c>
    </row>
    <row r="7202" spans="1:2" x14ac:dyDescent="0.2">
      <c r="A7202">
        <v>874850</v>
      </c>
      <c r="B7202" t="s">
        <v>64747</v>
      </c>
    </row>
    <row r="7203" spans="1:2" x14ac:dyDescent="0.2">
      <c r="A7203">
        <v>894234</v>
      </c>
      <c r="B7203" t="s">
        <v>64747</v>
      </c>
    </row>
    <row r="7204" spans="1:2" x14ac:dyDescent="0.2">
      <c r="A7204">
        <v>903670</v>
      </c>
      <c r="B7204" t="s">
        <v>64747</v>
      </c>
    </row>
    <row r="7205" spans="1:2" x14ac:dyDescent="0.2">
      <c r="A7205">
        <v>910585</v>
      </c>
      <c r="B7205" t="s">
        <v>64747</v>
      </c>
    </row>
    <row r="7206" spans="1:2" x14ac:dyDescent="0.2">
      <c r="A7206">
        <v>913744</v>
      </c>
      <c r="B7206" t="s">
        <v>64747</v>
      </c>
    </row>
    <row r="7207" spans="1:2" x14ac:dyDescent="0.2">
      <c r="A7207">
        <v>940085</v>
      </c>
      <c r="B7207" t="s">
        <v>64747</v>
      </c>
    </row>
    <row r="7208" spans="1:2" x14ac:dyDescent="0.2">
      <c r="A7208">
        <v>960562</v>
      </c>
      <c r="B7208" t="s">
        <v>64747</v>
      </c>
    </row>
    <row r="7209" spans="1:2" x14ac:dyDescent="0.2">
      <c r="A7209">
        <v>2054782</v>
      </c>
      <c r="B7209" t="s">
        <v>64747</v>
      </c>
    </row>
    <row r="7210" spans="1:2" x14ac:dyDescent="0.2">
      <c r="A7210">
        <v>850302</v>
      </c>
      <c r="B7210" t="s">
        <v>64747</v>
      </c>
    </row>
    <row r="7211" spans="1:2" x14ac:dyDescent="0.2">
      <c r="A7211">
        <v>893669</v>
      </c>
      <c r="B7211" t="s">
        <v>64747</v>
      </c>
    </row>
    <row r="7212" spans="1:2" x14ac:dyDescent="0.2">
      <c r="A7212">
        <v>931100</v>
      </c>
      <c r="B7212" t="s">
        <v>64747</v>
      </c>
    </row>
    <row r="7213" spans="1:2" x14ac:dyDescent="0.2">
      <c r="A7213">
        <v>941076</v>
      </c>
      <c r="B7213" t="s">
        <v>64747</v>
      </c>
    </row>
    <row r="7214" spans="1:2" x14ac:dyDescent="0.2">
      <c r="A7214" t="s">
        <v>65214</v>
      </c>
      <c r="B7214" t="s">
        <v>64747</v>
      </c>
    </row>
    <row r="7215" spans="1:2" x14ac:dyDescent="0.2">
      <c r="A7215">
        <v>824213</v>
      </c>
      <c r="B7215" t="s">
        <v>64747</v>
      </c>
    </row>
    <row r="7216" spans="1:2" x14ac:dyDescent="0.2">
      <c r="A7216">
        <v>824328</v>
      </c>
      <c r="B7216" t="s">
        <v>64747</v>
      </c>
    </row>
    <row r="7217" spans="1:2" x14ac:dyDescent="0.2">
      <c r="A7217">
        <v>843046</v>
      </c>
      <c r="B7217" t="s">
        <v>64747</v>
      </c>
    </row>
    <row r="7218" spans="1:2" x14ac:dyDescent="0.2">
      <c r="A7218" t="s">
        <v>65215</v>
      </c>
      <c r="B7218" t="s">
        <v>64747</v>
      </c>
    </row>
    <row r="7219" spans="1:2" x14ac:dyDescent="0.2">
      <c r="A7219">
        <v>870527</v>
      </c>
      <c r="B7219" t="s">
        <v>64747</v>
      </c>
    </row>
    <row r="7220" spans="1:2" x14ac:dyDescent="0.2">
      <c r="A7220">
        <v>880520</v>
      </c>
      <c r="B7220" t="s">
        <v>64747</v>
      </c>
    </row>
    <row r="7221" spans="1:2" x14ac:dyDescent="0.2">
      <c r="A7221">
        <v>890249</v>
      </c>
      <c r="B7221" t="s">
        <v>64747</v>
      </c>
    </row>
    <row r="7222" spans="1:2" x14ac:dyDescent="0.2">
      <c r="A7222">
        <v>893418</v>
      </c>
      <c r="B7222" t="s">
        <v>64747</v>
      </c>
    </row>
    <row r="7223" spans="1:2" x14ac:dyDescent="0.2">
      <c r="A7223">
        <v>893950</v>
      </c>
      <c r="B7223" t="s">
        <v>64747</v>
      </c>
    </row>
    <row r="7224" spans="1:2" x14ac:dyDescent="0.2">
      <c r="A7224" t="s">
        <v>65216</v>
      </c>
      <c r="B7224" t="s">
        <v>64747</v>
      </c>
    </row>
    <row r="7225" spans="1:2" x14ac:dyDescent="0.2">
      <c r="A7225">
        <v>921326</v>
      </c>
      <c r="B7225" t="s">
        <v>64747</v>
      </c>
    </row>
    <row r="7226" spans="1:2" x14ac:dyDescent="0.2">
      <c r="A7226">
        <v>923176</v>
      </c>
      <c r="B7226" t="s">
        <v>64747</v>
      </c>
    </row>
    <row r="7227" spans="1:2" x14ac:dyDescent="0.2">
      <c r="A7227">
        <v>935103</v>
      </c>
      <c r="B7227" t="s">
        <v>64747</v>
      </c>
    </row>
    <row r="7228" spans="1:2" x14ac:dyDescent="0.2">
      <c r="A7228">
        <v>960619</v>
      </c>
      <c r="B7228" t="s">
        <v>64747</v>
      </c>
    </row>
    <row r="7229" spans="1:2" x14ac:dyDescent="0.2">
      <c r="A7229">
        <v>960975</v>
      </c>
      <c r="B7229" t="s">
        <v>64747</v>
      </c>
    </row>
    <row r="7230" spans="1:2" x14ac:dyDescent="0.2">
      <c r="A7230">
        <v>672653</v>
      </c>
      <c r="B7230" t="s">
        <v>64747</v>
      </c>
    </row>
    <row r="7231" spans="1:2" x14ac:dyDescent="0.2">
      <c r="A7231">
        <v>894449</v>
      </c>
      <c r="B7231" t="s">
        <v>64747</v>
      </c>
    </row>
    <row r="7232" spans="1:2" x14ac:dyDescent="0.2">
      <c r="A7232">
        <v>930992</v>
      </c>
      <c r="B7232" t="s">
        <v>64747</v>
      </c>
    </row>
    <row r="7233" spans="1:2" x14ac:dyDescent="0.2">
      <c r="A7233">
        <v>960393</v>
      </c>
      <c r="B7233" t="s">
        <v>64747</v>
      </c>
    </row>
    <row r="7234" spans="1:2" x14ac:dyDescent="0.2">
      <c r="A7234" t="s">
        <v>65217</v>
      </c>
      <c r="B7234" t="s">
        <v>64747</v>
      </c>
    </row>
    <row r="7235" spans="1:2" x14ac:dyDescent="0.2">
      <c r="A7235" t="s">
        <v>65218</v>
      </c>
      <c r="B7235" t="s">
        <v>64747</v>
      </c>
    </row>
    <row r="7236" spans="1:2" x14ac:dyDescent="0.2">
      <c r="A7236" t="s">
        <v>65219</v>
      </c>
      <c r="B7236" t="s">
        <v>64747</v>
      </c>
    </row>
    <row r="7237" spans="1:2" x14ac:dyDescent="0.2">
      <c r="A7237">
        <v>853360</v>
      </c>
      <c r="B7237" t="s">
        <v>64747</v>
      </c>
    </row>
    <row r="7238" spans="1:2" x14ac:dyDescent="0.2">
      <c r="A7238">
        <v>873892</v>
      </c>
      <c r="B7238" t="s">
        <v>64747</v>
      </c>
    </row>
    <row r="7239" spans="1:2" x14ac:dyDescent="0.2">
      <c r="A7239">
        <v>940175</v>
      </c>
      <c r="B7239" t="s">
        <v>64747</v>
      </c>
    </row>
    <row r="7240" spans="1:2" x14ac:dyDescent="0.2">
      <c r="A7240">
        <v>940373</v>
      </c>
      <c r="B7240" t="s">
        <v>64747</v>
      </c>
    </row>
    <row r="7241" spans="1:2" x14ac:dyDescent="0.2">
      <c r="A7241">
        <v>951021</v>
      </c>
      <c r="B7241" t="s">
        <v>64747</v>
      </c>
    </row>
    <row r="7242" spans="1:2" x14ac:dyDescent="0.2">
      <c r="A7242">
        <v>337848</v>
      </c>
      <c r="B7242" t="s">
        <v>64747</v>
      </c>
    </row>
    <row r="7243" spans="1:2" x14ac:dyDescent="0.2">
      <c r="A7243">
        <v>813765</v>
      </c>
      <c r="B7243" t="s">
        <v>64747</v>
      </c>
    </row>
    <row r="7244" spans="1:2" x14ac:dyDescent="0.2">
      <c r="A7244">
        <v>870742</v>
      </c>
      <c r="B7244" t="s">
        <v>64747</v>
      </c>
    </row>
    <row r="7245" spans="1:2" x14ac:dyDescent="0.2">
      <c r="A7245">
        <v>874345</v>
      </c>
      <c r="B7245" t="s">
        <v>64747</v>
      </c>
    </row>
    <row r="7246" spans="1:2" x14ac:dyDescent="0.2">
      <c r="A7246">
        <v>884360</v>
      </c>
      <c r="B7246" t="s">
        <v>64747</v>
      </c>
    </row>
    <row r="7247" spans="1:2" x14ac:dyDescent="0.2">
      <c r="A7247">
        <v>894474</v>
      </c>
      <c r="B7247" t="s">
        <v>64747</v>
      </c>
    </row>
    <row r="7248" spans="1:2" x14ac:dyDescent="0.2">
      <c r="A7248">
        <v>990042</v>
      </c>
      <c r="B7248" t="s">
        <v>64747</v>
      </c>
    </row>
    <row r="7249" spans="1:2" x14ac:dyDescent="0.2">
      <c r="A7249">
        <v>813259</v>
      </c>
      <c r="B7249" t="s">
        <v>64747</v>
      </c>
    </row>
    <row r="7250" spans="1:2" x14ac:dyDescent="0.2">
      <c r="A7250">
        <v>890977</v>
      </c>
      <c r="B7250" t="s">
        <v>64747</v>
      </c>
    </row>
    <row r="7251" spans="1:2" x14ac:dyDescent="0.2">
      <c r="A7251">
        <v>911414</v>
      </c>
      <c r="B7251" t="s">
        <v>64747</v>
      </c>
    </row>
    <row r="7252" spans="1:2" x14ac:dyDescent="0.2">
      <c r="A7252">
        <v>923685</v>
      </c>
      <c r="B7252" t="s">
        <v>64747</v>
      </c>
    </row>
    <row r="7253" spans="1:2" x14ac:dyDescent="0.2">
      <c r="A7253">
        <v>335693</v>
      </c>
      <c r="B7253" t="s">
        <v>64747</v>
      </c>
    </row>
    <row r="7254" spans="1:2" x14ac:dyDescent="0.2">
      <c r="A7254" t="s">
        <v>65220</v>
      </c>
      <c r="B7254" t="s">
        <v>64747</v>
      </c>
    </row>
    <row r="7255" spans="1:2" x14ac:dyDescent="0.2">
      <c r="A7255">
        <v>824423</v>
      </c>
      <c r="B7255" t="s">
        <v>64747</v>
      </c>
    </row>
    <row r="7256" spans="1:2" x14ac:dyDescent="0.2">
      <c r="A7256">
        <v>841252</v>
      </c>
      <c r="B7256" t="s">
        <v>64747</v>
      </c>
    </row>
    <row r="7257" spans="1:2" x14ac:dyDescent="0.2">
      <c r="A7257">
        <v>844499</v>
      </c>
      <c r="B7257" t="s">
        <v>64747</v>
      </c>
    </row>
    <row r="7258" spans="1:2" x14ac:dyDescent="0.2">
      <c r="A7258">
        <v>844500</v>
      </c>
      <c r="B7258" t="s">
        <v>64747</v>
      </c>
    </row>
    <row r="7259" spans="1:2" x14ac:dyDescent="0.2">
      <c r="A7259">
        <v>924082</v>
      </c>
      <c r="B7259" t="s">
        <v>64747</v>
      </c>
    </row>
    <row r="7260" spans="1:2" x14ac:dyDescent="0.2">
      <c r="A7260">
        <v>960808</v>
      </c>
      <c r="B7260" t="s">
        <v>64747</v>
      </c>
    </row>
    <row r="7261" spans="1:2" x14ac:dyDescent="0.2">
      <c r="A7261">
        <v>803152</v>
      </c>
      <c r="B7261" t="s">
        <v>64747</v>
      </c>
    </row>
    <row r="7262" spans="1:2" x14ac:dyDescent="0.2">
      <c r="A7262">
        <v>803929</v>
      </c>
      <c r="B7262" t="s">
        <v>64747</v>
      </c>
    </row>
    <row r="7263" spans="1:2" x14ac:dyDescent="0.2">
      <c r="A7263">
        <v>823643</v>
      </c>
      <c r="B7263" t="s">
        <v>64747</v>
      </c>
    </row>
    <row r="7264" spans="1:2" x14ac:dyDescent="0.2">
      <c r="A7264">
        <v>833204</v>
      </c>
      <c r="B7264" t="s">
        <v>64747</v>
      </c>
    </row>
    <row r="7265" spans="1:2" x14ac:dyDescent="0.2">
      <c r="A7265">
        <v>672768</v>
      </c>
      <c r="B7265" t="s">
        <v>64747</v>
      </c>
    </row>
    <row r="7266" spans="1:2" x14ac:dyDescent="0.2">
      <c r="A7266">
        <v>840337</v>
      </c>
      <c r="B7266" t="s">
        <v>64747</v>
      </c>
    </row>
    <row r="7267" spans="1:2" x14ac:dyDescent="0.2">
      <c r="A7267">
        <v>864569</v>
      </c>
      <c r="B7267" t="s">
        <v>64747</v>
      </c>
    </row>
    <row r="7268" spans="1:2" x14ac:dyDescent="0.2">
      <c r="A7268">
        <v>813852</v>
      </c>
      <c r="B7268" t="s">
        <v>64747</v>
      </c>
    </row>
    <row r="7269" spans="1:2" x14ac:dyDescent="0.2">
      <c r="A7269">
        <v>823521</v>
      </c>
      <c r="B7269" t="s">
        <v>64747</v>
      </c>
    </row>
    <row r="7270" spans="1:2" x14ac:dyDescent="0.2">
      <c r="A7270">
        <v>833039</v>
      </c>
      <c r="B7270" t="s">
        <v>64747</v>
      </c>
    </row>
    <row r="7271" spans="1:2" x14ac:dyDescent="0.2">
      <c r="A7271">
        <v>863822</v>
      </c>
      <c r="B7271" t="s">
        <v>64747</v>
      </c>
    </row>
    <row r="7272" spans="1:2" x14ac:dyDescent="0.2">
      <c r="A7272">
        <v>880929</v>
      </c>
      <c r="B7272" t="s">
        <v>64747</v>
      </c>
    </row>
    <row r="7273" spans="1:2" x14ac:dyDescent="0.2">
      <c r="A7273">
        <v>910856</v>
      </c>
      <c r="B7273" t="s">
        <v>64747</v>
      </c>
    </row>
    <row r="7274" spans="1:2" x14ac:dyDescent="0.2">
      <c r="A7274">
        <v>913190</v>
      </c>
      <c r="B7274" t="s">
        <v>64747</v>
      </c>
    </row>
    <row r="7275" spans="1:2" x14ac:dyDescent="0.2">
      <c r="A7275">
        <v>913787</v>
      </c>
      <c r="B7275" t="s">
        <v>64747</v>
      </c>
    </row>
    <row r="7276" spans="1:2" x14ac:dyDescent="0.2">
      <c r="A7276">
        <v>923695</v>
      </c>
      <c r="B7276" t="s">
        <v>64747</v>
      </c>
    </row>
    <row r="7277" spans="1:2" x14ac:dyDescent="0.2">
      <c r="A7277">
        <v>934200</v>
      </c>
      <c r="B7277" t="s">
        <v>64747</v>
      </c>
    </row>
    <row r="7278" spans="1:2" x14ac:dyDescent="0.2">
      <c r="A7278">
        <v>950911</v>
      </c>
      <c r="B7278" t="s">
        <v>64747</v>
      </c>
    </row>
    <row r="7279" spans="1:2" x14ac:dyDescent="0.2">
      <c r="A7279">
        <v>824614</v>
      </c>
      <c r="B7279" t="s">
        <v>64747</v>
      </c>
    </row>
    <row r="7280" spans="1:2" x14ac:dyDescent="0.2">
      <c r="A7280">
        <v>854110</v>
      </c>
      <c r="B7280" t="s">
        <v>64747</v>
      </c>
    </row>
    <row r="7281" spans="1:2" x14ac:dyDescent="0.2">
      <c r="A7281">
        <v>854209</v>
      </c>
      <c r="B7281" t="s">
        <v>64747</v>
      </c>
    </row>
    <row r="7282" spans="1:2" x14ac:dyDescent="0.2">
      <c r="A7282">
        <v>864528</v>
      </c>
      <c r="B7282" t="s">
        <v>64747</v>
      </c>
    </row>
    <row r="7283" spans="1:2" x14ac:dyDescent="0.2">
      <c r="A7283">
        <v>893714</v>
      </c>
      <c r="B7283" t="s">
        <v>64747</v>
      </c>
    </row>
    <row r="7284" spans="1:2" x14ac:dyDescent="0.2">
      <c r="A7284">
        <v>913790</v>
      </c>
      <c r="B7284" t="s">
        <v>64747</v>
      </c>
    </row>
    <row r="7285" spans="1:2" x14ac:dyDescent="0.2">
      <c r="A7285">
        <v>923688</v>
      </c>
      <c r="B7285" t="s">
        <v>64747</v>
      </c>
    </row>
    <row r="7286" spans="1:2" x14ac:dyDescent="0.2">
      <c r="A7286">
        <v>951284</v>
      </c>
      <c r="B7286" t="s">
        <v>64747</v>
      </c>
    </row>
    <row r="7287" spans="1:2" x14ac:dyDescent="0.2">
      <c r="A7287" t="s">
        <v>65221</v>
      </c>
      <c r="B7287" t="s">
        <v>64747</v>
      </c>
    </row>
    <row r="7288" spans="1:2" x14ac:dyDescent="0.2">
      <c r="A7288">
        <v>970836</v>
      </c>
      <c r="B7288" t="s">
        <v>64747</v>
      </c>
    </row>
    <row r="7289" spans="1:2" x14ac:dyDescent="0.2">
      <c r="A7289">
        <v>823756</v>
      </c>
      <c r="B7289" t="s">
        <v>64747</v>
      </c>
    </row>
    <row r="7290" spans="1:2" x14ac:dyDescent="0.2">
      <c r="A7290">
        <v>851086</v>
      </c>
      <c r="B7290" t="s">
        <v>64747</v>
      </c>
    </row>
    <row r="7291" spans="1:2" x14ac:dyDescent="0.2">
      <c r="A7291" t="s">
        <v>65222</v>
      </c>
      <c r="B7291" t="s">
        <v>64747</v>
      </c>
    </row>
    <row r="7292" spans="1:2" x14ac:dyDescent="0.2">
      <c r="A7292">
        <v>883655</v>
      </c>
      <c r="B7292" t="s">
        <v>64747</v>
      </c>
    </row>
    <row r="7293" spans="1:2" x14ac:dyDescent="0.2">
      <c r="A7293">
        <v>890024</v>
      </c>
      <c r="B7293" t="s">
        <v>64747</v>
      </c>
    </row>
    <row r="7294" spans="1:2" x14ac:dyDescent="0.2">
      <c r="A7294">
        <v>911095</v>
      </c>
      <c r="B7294" t="s">
        <v>64747</v>
      </c>
    </row>
    <row r="7295" spans="1:2" x14ac:dyDescent="0.2">
      <c r="A7295">
        <v>940564</v>
      </c>
      <c r="B7295" t="s">
        <v>64747</v>
      </c>
    </row>
    <row r="7296" spans="1:2" x14ac:dyDescent="0.2">
      <c r="A7296">
        <v>943491</v>
      </c>
      <c r="B7296" t="s">
        <v>64747</v>
      </c>
    </row>
    <row r="7297" spans="1:2" x14ac:dyDescent="0.2">
      <c r="A7297" t="s">
        <v>65223</v>
      </c>
      <c r="B7297" t="s">
        <v>64747</v>
      </c>
    </row>
    <row r="7298" spans="1:2" x14ac:dyDescent="0.2">
      <c r="A7298">
        <v>342941</v>
      </c>
      <c r="B7298" t="s">
        <v>64747</v>
      </c>
    </row>
    <row r="7299" spans="1:2" x14ac:dyDescent="0.2">
      <c r="A7299" t="s">
        <v>65224</v>
      </c>
      <c r="B7299" t="s">
        <v>64747</v>
      </c>
    </row>
    <row r="7300" spans="1:2" x14ac:dyDescent="0.2">
      <c r="A7300" t="s">
        <v>65225</v>
      </c>
      <c r="B7300" t="s">
        <v>64747</v>
      </c>
    </row>
    <row r="7301" spans="1:2" x14ac:dyDescent="0.2">
      <c r="A7301" t="s">
        <v>65226</v>
      </c>
      <c r="B7301" t="s">
        <v>64747</v>
      </c>
    </row>
    <row r="7302" spans="1:2" x14ac:dyDescent="0.2">
      <c r="A7302">
        <v>814275</v>
      </c>
      <c r="B7302" t="s">
        <v>64747</v>
      </c>
    </row>
    <row r="7303" spans="1:2" x14ac:dyDescent="0.2">
      <c r="A7303" t="s">
        <v>65227</v>
      </c>
      <c r="B7303" t="s">
        <v>64747</v>
      </c>
    </row>
    <row r="7304" spans="1:2" x14ac:dyDescent="0.2">
      <c r="A7304" t="s">
        <v>65228</v>
      </c>
      <c r="B7304" t="s">
        <v>64747</v>
      </c>
    </row>
    <row r="7305" spans="1:2" x14ac:dyDescent="0.2">
      <c r="A7305">
        <v>890411</v>
      </c>
      <c r="B7305" t="s">
        <v>64747</v>
      </c>
    </row>
    <row r="7306" spans="1:2" x14ac:dyDescent="0.2">
      <c r="A7306">
        <v>890413</v>
      </c>
      <c r="B7306" t="s">
        <v>64747</v>
      </c>
    </row>
    <row r="7307" spans="1:2" x14ac:dyDescent="0.2">
      <c r="A7307">
        <v>903266</v>
      </c>
      <c r="B7307" t="s">
        <v>64747</v>
      </c>
    </row>
    <row r="7308" spans="1:2" x14ac:dyDescent="0.2">
      <c r="A7308">
        <v>904597</v>
      </c>
      <c r="B7308" t="s">
        <v>64747</v>
      </c>
    </row>
    <row r="7309" spans="1:2" x14ac:dyDescent="0.2">
      <c r="A7309">
        <v>933102</v>
      </c>
      <c r="B7309" t="s">
        <v>64747</v>
      </c>
    </row>
    <row r="7310" spans="1:2" x14ac:dyDescent="0.2">
      <c r="A7310">
        <v>934862</v>
      </c>
      <c r="B7310" t="s">
        <v>64747</v>
      </c>
    </row>
    <row r="7311" spans="1:2" x14ac:dyDescent="0.2">
      <c r="A7311">
        <v>940089</v>
      </c>
      <c r="B7311" t="s">
        <v>64747</v>
      </c>
    </row>
    <row r="7312" spans="1:2" x14ac:dyDescent="0.2">
      <c r="A7312" t="s">
        <v>65229</v>
      </c>
      <c r="B7312" t="s">
        <v>64747</v>
      </c>
    </row>
    <row r="7313" spans="1:2" x14ac:dyDescent="0.2">
      <c r="A7313">
        <v>23052</v>
      </c>
      <c r="B7313" t="s">
        <v>64747</v>
      </c>
    </row>
    <row r="7314" spans="1:2" x14ac:dyDescent="0.2">
      <c r="A7314" t="s">
        <v>65230</v>
      </c>
      <c r="B7314" t="s">
        <v>64747</v>
      </c>
    </row>
    <row r="7315" spans="1:2" x14ac:dyDescent="0.2">
      <c r="A7315">
        <v>803123</v>
      </c>
      <c r="B7315" t="s">
        <v>64747</v>
      </c>
    </row>
    <row r="7316" spans="1:2" x14ac:dyDescent="0.2">
      <c r="A7316">
        <v>823841</v>
      </c>
      <c r="B7316" t="s">
        <v>64747</v>
      </c>
    </row>
    <row r="7317" spans="1:2" x14ac:dyDescent="0.2">
      <c r="A7317">
        <v>864811</v>
      </c>
      <c r="B7317" t="s">
        <v>64747</v>
      </c>
    </row>
    <row r="7318" spans="1:2" x14ac:dyDescent="0.2">
      <c r="A7318">
        <v>914472</v>
      </c>
      <c r="B7318" t="s">
        <v>64747</v>
      </c>
    </row>
    <row r="7319" spans="1:2" x14ac:dyDescent="0.2">
      <c r="A7319">
        <v>931038</v>
      </c>
      <c r="B7319" t="s">
        <v>64747</v>
      </c>
    </row>
    <row r="7320" spans="1:2" x14ac:dyDescent="0.2">
      <c r="A7320">
        <v>940757</v>
      </c>
      <c r="B7320" t="s">
        <v>64747</v>
      </c>
    </row>
    <row r="7321" spans="1:2" x14ac:dyDescent="0.2">
      <c r="A7321">
        <v>951079</v>
      </c>
      <c r="B7321" t="s">
        <v>64747</v>
      </c>
    </row>
    <row r="7322" spans="1:2" x14ac:dyDescent="0.2">
      <c r="A7322">
        <v>833744</v>
      </c>
      <c r="B7322" t="s">
        <v>64747</v>
      </c>
    </row>
    <row r="7323" spans="1:2" x14ac:dyDescent="0.2">
      <c r="A7323">
        <v>863127</v>
      </c>
      <c r="B7323" t="s">
        <v>64747</v>
      </c>
    </row>
    <row r="7324" spans="1:2" x14ac:dyDescent="0.2">
      <c r="A7324">
        <v>863153</v>
      </c>
      <c r="B7324" t="s">
        <v>64747</v>
      </c>
    </row>
    <row r="7325" spans="1:2" x14ac:dyDescent="0.2">
      <c r="A7325">
        <v>873747</v>
      </c>
      <c r="B7325" t="s">
        <v>64747</v>
      </c>
    </row>
    <row r="7326" spans="1:2" x14ac:dyDescent="0.2">
      <c r="A7326">
        <v>910341</v>
      </c>
      <c r="B7326" t="s">
        <v>64747</v>
      </c>
    </row>
    <row r="7327" spans="1:2" x14ac:dyDescent="0.2">
      <c r="A7327">
        <v>914439</v>
      </c>
      <c r="B7327" t="s">
        <v>64747</v>
      </c>
    </row>
    <row r="7328" spans="1:2" x14ac:dyDescent="0.2">
      <c r="A7328">
        <v>934261</v>
      </c>
      <c r="B7328" t="s">
        <v>64747</v>
      </c>
    </row>
    <row r="7329" spans="1:2" x14ac:dyDescent="0.2">
      <c r="A7329">
        <v>934941</v>
      </c>
      <c r="B7329" t="s">
        <v>64747</v>
      </c>
    </row>
    <row r="7330" spans="1:2" x14ac:dyDescent="0.2">
      <c r="A7330">
        <v>814343</v>
      </c>
      <c r="B7330" t="s">
        <v>64747</v>
      </c>
    </row>
    <row r="7331" spans="1:2" x14ac:dyDescent="0.2">
      <c r="A7331" t="s">
        <v>65231</v>
      </c>
      <c r="B7331" t="s">
        <v>64747</v>
      </c>
    </row>
    <row r="7332" spans="1:2" x14ac:dyDescent="0.2">
      <c r="A7332">
        <v>843934</v>
      </c>
      <c r="B7332" t="s">
        <v>64747</v>
      </c>
    </row>
    <row r="7333" spans="1:2" x14ac:dyDescent="0.2">
      <c r="A7333">
        <v>865092</v>
      </c>
      <c r="B7333" t="s">
        <v>64747</v>
      </c>
    </row>
    <row r="7334" spans="1:2" x14ac:dyDescent="0.2">
      <c r="A7334">
        <v>920113</v>
      </c>
      <c r="B7334" t="s">
        <v>64747</v>
      </c>
    </row>
    <row r="7335" spans="1:2" x14ac:dyDescent="0.2">
      <c r="A7335">
        <v>950760</v>
      </c>
      <c r="B7335" t="s">
        <v>64747</v>
      </c>
    </row>
    <row r="7336" spans="1:2" x14ac:dyDescent="0.2">
      <c r="A7336">
        <v>804271</v>
      </c>
      <c r="B7336" t="s">
        <v>64747</v>
      </c>
    </row>
    <row r="7337" spans="1:2" x14ac:dyDescent="0.2">
      <c r="A7337">
        <v>814323</v>
      </c>
      <c r="B7337" t="s">
        <v>64747</v>
      </c>
    </row>
    <row r="7338" spans="1:2" x14ac:dyDescent="0.2">
      <c r="A7338" t="s">
        <v>65232</v>
      </c>
      <c r="B7338" t="s">
        <v>64747</v>
      </c>
    </row>
    <row r="7339" spans="1:2" x14ac:dyDescent="0.2">
      <c r="A7339">
        <v>893875</v>
      </c>
      <c r="B7339" t="s">
        <v>64747</v>
      </c>
    </row>
    <row r="7340" spans="1:2" x14ac:dyDescent="0.2">
      <c r="A7340" t="s">
        <v>65233</v>
      </c>
      <c r="B7340" t="s">
        <v>64747</v>
      </c>
    </row>
    <row r="7341" spans="1:2" x14ac:dyDescent="0.2">
      <c r="A7341">
        <v>960883</v>
      </c>
      <c r="B7341" t="s">
        <v>64747</v>
      </c>
    </row>
    <row r="7342" spans="1:2" x14ac:dyDescent="0.2">
      <c r="A7342">
        <v>981001</v>
      </c>
      <c r="B7342" t="s">
        <v>64747</v>
      </c>
    </row>
    <row r="7343" spans="1:2" x14ac:dyDescent="0.2">
      <c r="A7343">
        <v>990911</v>
      </c>
      <c r="B7343" t="s">
        <v>64747</v>
      </c>
    </row>
    <row r="7344" spans="1:2" x14ac:dyDescent="0.2">
      <c r="A7344" s="429" t="s">
        <v>65234</v>
      </c>
      <c r="B7344" t="s">
        <v>64747</v>
      </c>
    </row>
    <row r="7345" spans="1:2" x14ac:dyDescent="0.2">
      <c r="A7345">
        <v>913785</v>
      </c>
      <c r="B7345" t="s">
        <v>64747</v>
      </c>
    </row>
    <row r="7346" spans="1:2" x14ac:dyDescent="0.2">
      <c r="A7346">
        <v>923686</v>
      </c>
      <c r="B7346" t="s">
        <v>64747</v>
      </c>
    </row>
    <row r="7347" spans="1:2" x14ac:dyDescent="0.2">
      <c r="A7347">
        <v>940635</v>
      </c>
      <c r="B7347" t="s">
        <v>64747</v>
      </c>
    </row>
    <row r="7348" spans="1:2" x14ac:dyDescent="0.2">
      <c r="A7348" t="s">
        <v>65235</v>
      </c>
      <c r="B7348" t="s">
        <v>64747</v>
      </c>
    </row>
    <row r="7349" spans="1:2" x14ac:dyDescent="0.2">
      <c r="A7349">
        <v>873406</v>
      </c>
      <c r="B7349" t="s">
        <v>64747</v>
      </c>
    </row>
    <row r="7350" spans="1:2" x14ac:dyDescent="0.2">
      <c r="A7350">
        <v>883888</v>
      </c>
      <c r="B7350" t="s">
        <v>64747</v>
      </c>
    </row>
    <row r="7351" spans="1:2" x14ac:dyDescent="0.2">
      <c r="A7351">
        <v>893695</v>
      </c>
      <c r="B7351" t="s">
        <v>64747</v>
      </c>
    </row>
    <row r="7352" spans="1:2" x14ac:dyDescent="0.2">
      <c r="A7352">
        <v>903739</v>
      </c>
      <c r="B7352" t="s">
        <v>64747</v>
      </c>
    </row>
    <row r="7353" spans="1:2" x14ac:dyDescent="0.2">
      <c r="A7353">
        <v>910554</v>
      </c>
      <c r="B7353" t="s">
        <v>64747</v>
      </c>
    </row>
    <row r="7354" spans="1:2" x14ac:dyDescent="0.2">
      <c r="A7354">
        <v>913510</v>
      </c>
      <c r="B7354" t="s">
        <v>64747</v>
      </c>
    </row>
    <row r="7355" spans="1:2" x14ac:dyDescent="0.2">
      <c r="A7355">
        <v>913878</v>
      </c>
      <c r="B7355" t="s">
        <v>64747</v>
      </c>
    </row>
    <row r="7356" spans="1:2" x14ac:dyDescent="0.2">
      <c r="A7356">
        <v>671189</v>
      </c>
      <c r="B7356" t="s">
        <v>64747</v>
      </c>
    </row>
    <row r="7357" spans="1:2" x14ac:dyDescent="0.2">
      <c r="A7357" t="s">
        <v>65236</v>
      </c>
      <c r="B7357" t="s">
        <v>64747</v>
      </c>
    </row>
    <row r="7358" spans="1:2" x14ac:dyDescent="0.2">
      <c r="A7358">
        <v>861053</v>
      </c>
      <c r="B7358" t="s">
        <v>64747</v>
      </c>
    </row>
    <row r="7359" spans="1:2" x14ac:dyDescent="0.2">
      <c r="A7359">
        <v>903395</v>
      </c>
      <c r="B7359" t="s">
        <v>64747</v>
      </c>
    </row>
    <row r="7360" spans="1:2" x14ac:dyDescent="0.2">
      <c r="A7360" t="s">
        <v>65237</v>
      </c>
      <c r="B7360" t="s">
        <v>64747</v>
      </c>
    </row>
    <row r="7361" spans="1:2" x14ac:dyDescent="0.2">
      <c r="A7361">
        <v>830410</v>
      </c>
      <c r="B7361" t="s">
        <v>64747</v>
      </c>
    </row>
    <row r="7362" spans="1:2" x14ac:dyDescent="0.2">
      <c r="A7362">
        <v>884464</v>
      </c>
      <c r="B7362" t="s">
        <v>64747</v>
      </c>
    </row>
    <row r="7363" spans="1:2" x14ac:dyDescent="0.2">
      <c r="A7363">
        <v>904777</v>
      </c>
      <c r="B7363" t="s">
        <v>64747</v>
      </c>
    </row>
    <row r="7364" spans="1:2" x14ac:dyDescent="0.2">
      <c r="A7364">
        <v>854199</v>
      </c>
      <c r="B7364" t="s">
        <v>64747</v>
      </c>
    </row>
    <row r="7365" spans="1:2" x14ac:dyDescent="0.2">
      <c r="A7365">
        <v>854731</v>
      </c>
      <c r="B7365" t="s">
        <v>64747</v>
      </c>
    </row>
    <row r="7366" spans="1:2" x14ac:dyDescent="0.2">
      <c r="A7366">
        <v>890508</v>
      </c>
      <c r="B7366" t="s">
        <v>64747</v>
      </c>
    </row>
    <row r="7367" spans="1:2" x14ac:dyDescent="0.2">
      <c r="A7367">
        <v>934490</v>
      </c>
      <c r="B7367" t="s">
        <v>64747</v>
      </c>
    </row>
    <row r="7368" spans="1:2" x14ac:dyDescent="0.2">
      <c r="A7368">
        <v>960957</v>
      </c>
      <c r="B7368" t="s">
        <v>64747</v>
      </c>
    </row>
    <row r="7369" spans="1:2" x14ac:dyDescent="0.2">
      <c r="A7369" t="s">
        <v>65238</v>
      </c>
      <c r="B7369" t="s">
        <v>64747</v>
      </c>
    </row>
    <row r="7370" spans="1:2" x14ac:dyDescent="0.2">
      <c r="A7370" t="s">
        <v>65239</v>
      </c>
      <c r="B7370" t="s">
        <v>64747</v>
      </c>
    </row>
    <row r="7371" spans="1:2" x14ac:dyDescent="0.2">
      <c r="A7371">
        <v>864438</v>
      </c>
      <c r="B7371" t="s">
        <v>64747</v>
      </c>
    </row>
    <row r="7372" spans="1:2" x14ac:dyDescent="0.2">
      <c r="A7372" t="s">
        <v>65240</v>
      </c>
      <c r="B7372" t="s">
        <v>64747</v>
      </c>
    </row>
    <row r="7373" spans="1:2" x14ac:dyDescent="0.2">
      <c r="A7373">
        <v>921336</v>
      </c>
      <c r="B7373" t="s">
        <v>64747</v>
      </c>
    </row>
    <row r="7374" spans="1:2" x14ac:dyDescent="0.2">
      <c r="A7374">
        <v>934792</v>
      </c>
      <c r="B7374" t="s">
        <v>64747</v>
      </c>
    </row>
    <row r="7375" spans="1:2" x14ac:dyDescent="0.2">
      <c r="A7375">
        <v>2033444</v>
      </c>
      <c r="B7375" t="s">
        <v>64747</v>
      </c>
    </row>
    <row r="7376" spans="1:2" x14ac:dyDescent="0.2">
      <c r="A7376">
        <v>323556</v>
      </c>
      <c r="B7376" t="s">
        <v>64747</v>
      </c>
    </row>
    <row r="7377" spans="1:2" x14ac:dyDescent="0.2">
      <c r="A7377" t="s">
        <v>65241</v>
      </c>
      <c r="B7377" t="s">
        <v>64747</v>
      </c>
    </row>
    <row r="7378" spans="1:2" x14ac:dyDescent="0.2">
      <c r="A7378">
        <v>924522</v>
      </c>
      <c r="B7378" t="s">
        <v>64747</v>
      </c>
    </row>
    <row r="7379" spans="1:2" x14ac:dyDescent="0.2">
      <c r="A7379">
        <v>940475</v>
      </c>
      <c r="B7379" t="s">
        <v>64747</v>
      </c>
    </row>
    <row r="7380" spans="1:2" x14ac:dyDescent="0.2">
      <c r="A7380">
        <v>940641</v>
      </c>
      <c r="B7380" t="s">
        <v>64747</v>
      </c>
    </row>
    <row r="7381" spans="1:2" x14ac:dyDescent="0.2">
      <c r="A7381">
        <v>970590</v>
      </c>
      <c r="B7381" t="s">
        <v>64747</v>
      </c>
    </row>
    <row r="7382" spans="1:2" x14ac:dyDescent="0.2">
      <c r="A7382">
        <v>990629</v>
      </c>
      <c r="B7382" t="s">
        <v>64747</v>
      </c>
    </row>
    <row r="7383" spans="1:2" x14ac:dyDescent="0.2">
      <c r="A7383" t="s">
        <v>65242</v>
      </c>
      <c r="B7383" t="s">
        <v>64747</v>
      </c>
    </row>
    <row r="7384" spans="1:2" x14ac:dyDescent="0.2">
      <c r="A7384">
        <v>803498</v>
      </c>
      <c r="B7384" t="s">
        <v>64747</v>
      </c>
    </row>
    <row r="7385" spans="1:2" x14ac:dyDescent="0.2">
      <c r="A7385">
        <v>804123</v>
      </c>
      <c r="B7385" t="s">
        <v>64747</v>
      </c>
    </row>
    <row r="7386" spans="1:2" x14ac:dyDescent="0.2">
      <c r="A7386" t="s">
        <v>65243</v>
      </c>
      <c r="B7386" t="s">
        <v>64747</v>
      </c>
    </row>
    <row r="7387" spans="1:2" x14ac:dyDescent="0.2">
      <c r="A7387" t="s">
        <v>65244</v>
      </c>
      <c r="B7387" t="s">
        <v>64747</v>
      </c>
    </row>
    <row r="7388" spans="1:2" x14ac:dyDescent="0.2">
      <c r="A7388">
        <v>843078</v>
      </c>
      <c r="B7388" t="s">
        <v>64747</v>
      </c>
    </row>
    <row r="7389" spans="1:2" x14ac:dyDescent="0.2">
      <c r="A7389">
        <v>861420</v>
      </c>
      <c r="B7389" t="s">
        <v>64747</v>
      </c>
    </row>
    <row r="7390" spans="1:2" x14ac:dyDescent="0.2">
      <c r="A7390">
        <v>864068</v>
      </c>
      <c r="B7390" t="s">
        <v>64747</v>
      </c>
    </row>
    <row r="7391" spans="1:2" x14ac:dyDescent="0.2">
      <c r="A7391">
        <v>931344</v>
      </c>
      <c r="B7391" t="s">
        <v>64747</v>
      </c>
    </row>
    <row r="7392" spans="1:2" x14ac:dyDescent="0.2">
      <c r="A7392" t="s">
        <v>65245</v>
      </c>
      <c r="B7392" t="s">
        <v>64747</v>
      </c>
    </row>
    <row r="7393" spans="1:2" x14ac:dyDescent="0.2">
      <c r="A7393">
        <v>951013</v>
      </c>
      <c r="B7393" t="s">
        <v>64747</v>
      </c>
    </row>
    <row r="7394" spans="1:2" x14ac:dyDescent="0.2">
      <c r="A7394">
        <v>971148</v>
      </c>
      <c r="B7394" t="s">
        <v>64747</v>
      </c>
    </row>
    <row r="7395" spans="1:2" x14ac:dyDescent="0.2">
      <c r="A7395" t="s">
        <v>65246</v>
      </c>
      <c r="B7395" t="s">
        <v>64747</v>
      </c>
    </row>
    <row r="7396" spans="1:2" x14ac:dyDescent="0.2">
      <c r="A7396" t="s">
        <v>65247</v>
      </c>
      <c r="B7396" t="s">
        <v>64747</v>
      </c>
    </row>
    <row r="7397" spans="1:2" x14ac:dyDescent="0.2">
      <c r="A7397">
        <v>803426</v>
      </c>
      <c r="B7397" t="s">
        <v>64747</v>
      </c>
    </row>
    <row r="7398" spans="1:2" x14ac:dyDescent="0.2">
      <c r="A7398" t="s">
        <v>65248</v>
      </c>
      <c r="B7398" t="s">
        <v>64747</v>
      </c>
    </row>
    <row r="7399" spans="1:2" x14ac:dyDescent="0.2">
      <c r="A7399" t="s">
        <v>65249</v>
      </c>
      <c r="B7399" t="s">
        <v>64747</v>
      </c>
    </row>
    <row r="7400" spans="1:2" x14ac:dyDescent="0.2">
      <c r="A7400">
        <v>823250</v>
      </c>
      <c r="B7400" t="s">
        <v>64747</v>
      </c>
    </row>
    <row r="7401" spans="1:2" x14ac:dyDescent="0.2">
      <c r="A7401">
        <v>824296</v>
      </c>
      <c r="B7401" t="s">
        <v>64747</v>
      </c>
    </row>
    <row r="7402" spans="1:2" x14ac:dyDescent="0.2">
      <c r="A7402" t="s">
        <v>65250</v>
      </c>
      <c r="B7402" t="s">
        <v>64747</v>
      </c>
    </row>
    <row r="7403" spans="1:2" x14ac:dyDescent="0.2">
      <c r="A7403">
        <v>854619</v>
      </c>
      <c r="B7403" t="s">
        <v>64747</v>
      </c>
    </row>
    <row r="7404" spans="1:2" x14ac:dyDescent="0.2">
      <c r="A7404" t="s">
        <v>65251</v>
      </c>
      <c r="B7404" t="s">
        <v>64747</v>
      </c>
    </row>
    <row r="7405" spans="1:2" x14ac:dyDescent="0.2">
      <c r="A7405" t="s">
        <v>65252</v>
      </c>
      <c r="B7405" t="s">
        <v>64747</v>
      </c>
    </row>
    <row r="7406" spans="1:2" x14ac:dyDescent="0.2">
      <c r="A7406">
        <v>910756</v>
      </c>
      <c r="B7406" t="s">
        <v>64747</v>
      </c>
    </row>
    <row r="7407" spans="1:2" x14ac:dyDescent="0.2">
      <c r="A7407">
        <v>914228</v>
      </c>
      <c r="B7407" t="s">
        <v>64747</v>
      </c>
    </row>
    <row r="7408" spans="1:2" x14ac:dyDescent="0.2">
      <c r="A7408">
        <v>920815</v>
      </c>
      <c r="B7408" t="s">
        <v>64747</v>
      </c>
    </row>
    <row r="7409" spans="1:2" x14ac:dyDescent="0.2">
      <c r="A7409">
        <v>935287</v>
      </c>
      <c r="B7409" t="s">
        <v>64747</v>
      </c>
    </row>
    <row r="7410" spans="1:2" x14ac:dyDescent="0.2">
      <c r="A7410">
        <v>990628</v>
      </c>
      <c r="B7410" t="s">
        <v>64747</v>
      </c>
    </row>
    <row r="7411" spans="1:2" x14ac:dyDescent="0.2">
      <c r="A7411" t="s">
        <v>65253</v>
      </c>
      <c r="B7411" t="s">
        <v>64747</v>
      </c>
    </row>
    <row r="7412" spans="1:2" x14ac:dyDescent="0.2">
      <c r="A7412">
        <v>813151</v>
      </c>
      <c r="B7412" t="s">
        <v>64747</v>
      </c>
    </row>
    <row r="7413" spans="1:2" x14ac:dyDescent="0.2">
      <c r="A7413">
        <v>833438</v>
      </c>
      <c r="B7413" t="s">
        <v>64747</v>
      </c>
    </row>
    <row r="7414" spans="1:2" x14ac:dyDescent="0.2">
      <c r="A7414">
        <v>931259</v>
      </c>
      <c r="B7414" t="s">
        <v>64747</v>
      </c>
    </row>
    <row r="7415" spans="1:2" x14ac:dyDescent="0.2">
      <c r="A7415">
        <v>970025</v>
      </c>
      <c r="B7415" t="s">
        <v>64747</v>
      </c>
    </row>
    <row r="7416" spans="1:2" x14ac:dyDescent="0.2">
      <c r="A7416">
        <v>990424</v>
      </c>
      <c r="B7416" t="s">
        <v>64747</v>
      </c>
    </row>
    <row r="7417" spans="1:2" x14ac:dyDescent="0.2">
      <c r="A7417">
        <v>824295</v>
      </c>
      <c r="B7417" t="s">
        <v>64747</v>
      </c>
    </row>
    <row r="7418" spans="1:2" x14ac:dyDescent="0.2">
      <c r="A7418">
        <v>865058</v>
      </c>
      <c r="B7418" t="s">
        <v>64747</v>
      </c>
    </row>
    <row r="7419" spans="1:2" x14ac:dyDescent="0.2">
      <c r="A7419">
        <v>914397</v>
      </c>
      <c r="B7419" t="s">
        <v>64747</v>
      </c>
    </row>
    <row r="7420" spans="1:2" x14ac:dyDescent="0.2">
      <c r="A7420">
        <v>980339</v>
      </c>
      <c r="B7420" t="s">
        <v>64747</v>
      </c>
    </row>
    <row r="7421" spans="1:2" x14ac:dyDescent="0.2">
      <c r="A7421" t="s">
        <v>65254</v>
      </c>
      <c r="B7421" t="s">
        <v>64747</v>
      </c>
    </row>
    <row r="7422" spans="1:2" x14ac:dyDescent="0.2">
      <c r="A7422" t="s">
        <v>65255</v>
      </c>
      <c r="B7422" t="s">
        <v>64747</v>
      </c>
    </row>
    <row r="7423" spans="1:2" x14ac:dyDescent="0.2">
      <c r="A7423">
        <v>823707</v>
      </c>
      <c r="B7423" t="s">
        <v>64747</v>
      </c>
    </row>
    <row r="7424" spans="1:2" x14ac:dyDescent="0.2">
      <c r="A7424">
        <v>854928</v>
      </c>
      <c r="B7424" t="s">
        <v>64747</v>
      </c>
    </row>
    <row r="7425" spans="1:2" x14ac:dyDescent="0.2">
      <c r="A7425" t="s">
        <v>65256</v>
      </c>
      <c r="B7425" t="s">
        <v>64747</v>
      </c>
    </row>
    <row r="7426" spans="1:2" x14ac:dyDescent="0.2">
      <c r="A7426">
        <v>950865</v>
      </c>
      <c r="B7426" t="s">
        <v>64747</v>
      </c>
    </row>
    <row r="7427" spans="1:2" x14ac:dyDescent="0.2">
      <c r="A7427">
        <v>980500</v>
      </c>
      <c r="B7427" t="s">
        <v>64747</v>
      </c>
    </row>
    <row r="7428" spans="1:2" x14ac:dyDescent="0.2">
      <c r="A7428" s="429" t="s">
        <v>65257</v>
      </c>
      <c r="B7428" t="s">
        <v>64747</v>
      </c>
    </row>
    <row r="7429" spans="1:2" x14ac:dyDescent="0.2">
      <c r="A7429" t="s">
        <v>65258</v>
      </c>
      <c r="B7429" t="s">
        <v>64747</v>
      </c>
    </row>
    <row r="7430" spans="1:2" x14ac:dyDescent="0.2">
      <c r="A7430">
        <v>803176</v>
      </c>
      <c r="B7430" t="s">
        <v>64747</v>
      </c>
    </row>
    <row r="7431" spans="1:2" x14ac:dyDescent="0.2">
      <c r="A7431">
        <v>820363</v>
      </c>
      <c r="B7431" t="s">
        <v>64747</v>
      </c>
    </row>
    <row r="7432" spans="1:2" x14ac:dyDescent="0.2">
      <c r="A7432">
        <v>921053</v>
      </c>
      <c r="B7432" t="s">
        <v>64747</v>
      </c>
    </row>
    <row r="7433" spans="1:2" x14ac:dyDescent="0.2">
      <c r="A7433">
        <v>934513</v>
      </c>
      <c r="B7433" t="s">
        <v>64747</v>
      </c>
    </row>
    <row r="7434" spans="1:2" x14ac:dyDescent="0.2">
      <c r="A7434" t="s">
        <v>65259</v>
      </c>
      <c r="B7434" t="s">
        <v>64747</v>
      </c>
    </row>
    <row r="7435" spans="1:2" x14ac:dyDescent="0.2">
      <c r="A7435">
        <v>341349</v>
      </c>
      <c r="B7435" t="s">
        <v>64747</v>
      </c>
    </row>
    <row r="7436" spans="1:2" x14ac:dyDescent="0.2">
      <c r="A7436" s="429" t="s">
        <v>65260</v>
      </c>
      <c r="B7436" t="s">
        <v>64747</v>
      </c>
    </row>
    <row r="7437" spans="1:2" x14ac:dyDescent="0.2">
      <c r="A7437">
        <v>834306</v>
      </c>
      <c r="B7437" t="s">
        <v>64747</v>
      </c>
    </row>
    <row r="7438" spans="1:2" x14ac:dyDescent="0.2">
      <c r="A7438">
        <v>843115</v>
      </c>
      <c r="B7438" t="s">
        <v>64747</v>
      </c>
    </row>
    <row r="7439" spans="1:2" x14ac:dyDescent="0.2">
      <c r="A7439">
        <v>853160</v>
      </c>
      <c r="B7439" t="s">
        <v>64747</v>
      </c>
    </row>
    <row r="7440" spans="1:2" x14ac:dyDescent="0.2">
      <c r="A7440">
        <v>863914</v>
      </c>
      <c r="B7440" t="s">
        <v>64747</v>
      </c>
    </row>
    <row r="7441" spans="1:2" x14ac:dyDescent="0.2">
      <c r="A7441">
        <v>864719</v>
      </c>
      <c r="B7441" t="s">
        <v>64747</v>
      </c>
    </row>
    <row r="7442" spans="1:2" x14ac:dyDescent="0.2">
      <c r="A7442" t="s">
        <v>65251</v>
      </c>
      <c r="B7442" t="s">
        <v>64747</v>
      </c>
    </row>
    <row r="7443" spans="1:2" x14ac:dyDescent="0.2">
      <c r="A7443">
        <v>873608</v>
      </c>
      <c r="B7443" t="s">
        <v>64747</v>
      </c>
    </row>
    <row r="7444" spans="1:2" x14ac:dyDescent="0.2">
      <c r="A7444">
        <v>893503</v>
      </c>
      <c r="B7444" t="s">
        <v>64747</v>
      </c>
    </row>
    <row r="7445" spans="1:2" x14ac:dyDescent="0.2">
      <c r="A7445">
        <v>904399</v>
      </c>
      <c r="B7445" t="s">
        <v>64747</v>
      </c>
    </row>
    <row r="7446" spans="1:2" x14ac:dyDescent="0.2">
      <c r="A7446">
        <v>923081</v>
      </c>
      <c r="B7446" t="s">
        <v>64747</v>
      </c>
    </row>
    <row r="7447" spans="1:2" x14ac:dyDescent="0.2">
      <c r="A7447">
        <v>924658</v>
      </c>
      <c r="B7447" t="s">
        <v>64747</v>
      </c>
    </row>
    <row r="7448" spans="1:2" x14ac:dyDescent="0.2">
      <c r="A7448">
        <v>933676</v>
      </c>
      <c r="B7448" t="s">
        <v>64747</v>
      </c>
    </row>
    <row r="7449" spans="1:2" x14ac:dyDescent="0.2">
      <c r="A7449">
        <v>950768</v>
      </c>
      <c r="B7449" t="s">
        <v>64747</v>
      </c>
    </row>
    <row r="7450" spans="1:2" x14ac:dyDescent="0.2">
      <c r="A7450">
        <v>980655</v>
      </c>
      <c r="B7450" t="s">
        <v>64747</v>
      </c>
    </row>
    <row r="7451" spans="1:2" x14ac:dyDescent="0.2">
      <c r="A7451">
        <v>981000</v>
      </c>
      <c r="B7451" t="s">
        <v>64747</v>
      </c>
    </row>
    <row r="7452" spans="1:2" x14ac:dyDescent="0.2">
      <c r="A7452">
        <v>991036</v>
      </c>
      <c r="B7452" t="s">
        <v>64747</v>
      </c>
    </row>
    <row r="7453" spans="1:2" x14ac:dyDescent="0.2">
      <c r="A7453">
        <v>830710</v>
      </c>
      <c r="B7453" t="s">
        <v>64747</v>
      </c>
    </row>
    <row r="7454" spans="1:2" x14ac:dyDescent="0.2">
      <c r="A7454">
        <v>870097</v>
      </c>
      <c r="B7454" t="s">
        <v>64747</v>
      </c>
    </row>
    <row r="7455" spans="1:2" x14ac:dyDescent="0.2">
      <c r="A7455">
        <v>874955</v>
      </c>
      <c r="B7455" t="s">
        <v>64747</v>
      </c>
    </row>
    <row r="7456" spans="1:2" x14ac:dyDescent="0.2">
      <c r="A7456" t="s">
        <v>65261</v>
      </c>
      <c r="B7456" t="s">
        <v>64747</v>
      </c>
    </row>
    <row r="7457" spans="1:2" x14ac:dyDescent="0.2">
      <c r="A7457">
        <v>924710</v>
      </c>
      <c r="B7457" t="s">
        <v>64747</v>
      </c>
    </row>
    <row r="7458" spans="1:2" x14ac:dyDescent="0.2">
      <c r="A7458">
        <v>971127</v>
      </c>
      <c r="B7458" t="s">
        <v>64747</v>
      </c>
    </row>
    <row r="7459" spans="1:2" x14ac:dyDescent="0.2">
      <c r="A7459">
        <v>841146</v>
      </c>
      <c r="B7459" t="s">
        <v>64747</v>
      </c>
    </row>
    <row r="7460" spans="1:2" x14ac:dyDescent="0.2">
      <c r="A7460">
        <v>874394</v>
      </c>
      <c r="B7460" t="s">
        <v>64747</v>
      </c>
    </row>
    <row r="7461" spans="1:2" x14ac:dyDescent="0.2">
      <c r="A7461">
        <v>893646</v>
      </c>
      <c r="B7461" t="s">
        <v>64747</v>
      </c>
    </row>
    <row r="7462" spans="1:2" x14ac:dyDescent="0.2">
      <c r="A7462">
        <v>930222</v>
      </c>
      <c r="B7462" t="s">
        <v>64747</v>
      </c>
    </row>
    <row r="7463" spans="1:2" x14ac:dyDescent="0.2">
      <c r="A7463">
        <v>980469</v>
      </c>
      <c r="B7463" t="s">
        <v>64747</v>
      </c>
    </row>
    <row r="7464" spans="1:2" x14ac:dyDescent="0.2">
      <c r="A7464">
        <v>981155</v>
      </c>
      <c r="B7464" t="s">
        <v>64747</v>
      </c>
    </row>
    <row r="7465" spans="1:2" x14ac:dyDescent="0.2">
      <c r="A7465" s="429" t="s">
        <v>65262</v>
      </c>
      <c r="B7465" t="s">
        <v>64747</v>
      </c>
    </row>
    <row r="7466" spans="1:2" x14ac:dyDescent="0.2">
      <c r="A7466">
        <v>880544</v>
      </c>
      <c r="B7466" t="s">
        <v>64747</v>
      </c>
    </row>
    <row r="7467" spans="1:2" x14ac:dyDescent="0.2">
      <c r="A7467">
        <v>960386</v>
      </c>
      <c r="B7467" t="s">
        <v>64747</v>
      </c>
    </row>
    <row r="7468" spans="1:2" x14ac:dyDescent="0.2">
      <c r="A7468">
        <v>960970</v>
      </c>
      <c r="B7468" t="s">
        <v>64747</v>
      </c>
    </row>
    <row r="7469" spans="1:2" x14ac:dyDescent="0.2">
      <c r="A7469">
        <v>970269</v>
      </c>
      <c r="B7469" t="s">
        <v>64747</v>
      </c>
    </row>
    <row r="7470" spans="1:2" x14ac:dyDescent="0.2">
      <c r="A7470">
        <v>823352</v>
      </c>
      <c r="B7470" t="s">
        <v>64747</v>
      </c>
    </row>
    <row r="7471" spans="1:2" x14ac:dyDescent="0.2">
      <c r="A7471">
        <v>843385</v>
      </c>
      <c r="B7471" t="s">
        <v>64747</v>
      </c>
    </row>
    <row r="7472" spans="1:2" x14ac:dyDescent="0.2">
      <c r="A7472">
        <v>865411</v>
      </c>
      <c r="B7472" t="s">
        <v>64747</v>
      </c>
    </row>
    <row r="7473" spans="1:2" x14ac:dyDescent="0.2">
      <c r="A7473">
        <v>865579</v>
      </c>
      <c r="B7473" t="s">
        <v>64747</v>
      </c>
    </row>
    <row r="7474" spans="1:2" x14ac:dyDescent="0.2">
      <c r="A7474">
        <v>873493</v>
      </c>
      <c r="B7474" t="s">
        <v>64747</v>
      </c>
    </row>
    <row r="7475" spans="1:2" x14ac:dyDescent="0.2">
      <c r="A7475">
        <v>913329</v>
      </c>
      <c r="B7475" t="s">
        <v>64747</v>
      </c>
    </row>
    <row r="7476" spans="1:2" x14ac:dyDescent="0.2">
      <c r="A7476">
        <v>933640</v>
      </c>
      <c r="B7476" t="s">
        <v>64747</v>
      </c>
    </row>
    <row r="7477" spans="1:2" x14ac:dyDescent="0.2">
      <c r="A7477" t="s">
        <v>65263</v>
      </c>
      <c r="B7477" t="s">
        <v>64747</v>
      </c>
    </row>
    <row r="7478" spans="1:2" x14ac:dyDescent="0.2">
      <c r="A7478">
        <v>864160</v>
      </c>
      <c r="B7478" t="s">
        <v>64747</v>
      </c>
    </row>
    <row r="7479" spans="1:2" x14ac:dyDescent="0.2">
      <c r="A7479">
        <v>930823</v>
      </c>
      <c r="B7479" t="s">
        <v>64747</v>
      </c>
    </row>
    <row r="7480" spans="1:2" x14ac:dyDescent="0.2">
      <c r="A7480">
        <v>970774</v>
      </c>
      <c r="B7480" t="s">
        <v>64747</v>
      </c>
    </row>
    <row r="7481" spans="1:2" x14ac:dyDescent="0.2">
      <c r="A7481">
        <v>990544</v>
      </c>
      <c r="B7481" t="s">
        <v>64747</v>
      </c>
    </row>
    <row r="7482" spans="1:2" x14ac:dyDescent="0.2">
      <c r="A7482" t="s">
        <v>65264</v>
      </c>
      <c r="B7482" t="s">
        <v>64747</v>
      </c>
    </row>
    <row r="7483" spans="1:2" x14ac:dyDescent="0.2">
      <c r="A7483" t="s">
        <v>65265</v>
      </c>
      <c r="B7483" t="s">
        <v>64747</v>
      </c>
    </row>
    <row r="7484" spans="1:2" x14ac:dyDescent="0.2">
      <c r="A7484">
        <v>813121</v>
      </c>
      <c r="B7484" t="s">
        <v>64747</v>
      </c>
    </row>
    <row r="7485" spans="1:2" x14ac:dyDescent="0.2">
      <c r="A7485">
        <v>833927</v>
      </c>
      <c r="B7485" t="s">
        <v>64747</v>
      </c>
    </row>
    <row r="7486" spans="1:2" x14ac:dyDescent="0.2">
      <c r="A7486">
        <v>903442</v>
      </c>
      <c r="B7486" t="s">
        <v>64747</v>
      </c>
    </row>
    <row r="7487" spans="1:2" x14ac:dyDescent="0.2">
      <c r="A7487">
        <v>923024</v>
      </c>
      <c r="B7487" t="s">
        <v>64747</v>
      </c>
    </row>
    <row r="7488" spans="1:2" x14ac:dyDescent="0.2">
      <c r="A7488">
        <v>950980</v>
      </c>
      <c r="B7488" t="s">
        <v>64747</v>
      </c>
    </row>
    <row r="7489" spans="1:2" x14ac:dyDescent="0.2">
      <c r="A7489">
        <v>672165</v>
      </c>
      <c r="B7489" t="s">
        <v>64747</v>
      </c>
    </row>
    <row r="7490" spans="1:2" x14ac:dyDescent="0.2">
      <c r="A7490">
        <v>672166</v>
      </c>
      <c r="B7490" t="s">
        <v>64747</v>
      </c>
    </row>
    <row r="7491" spans="1:2" x14ac:dyDescent="0.2">
      <c r="A7491">
        <v>672167</v>
      </c>
      <c r="B7491" t="s">
        <v>64747</v>
      </c>
    </row>
    <row r="7492" spans="1:2" x14ac:dyDescent="0.2">
      <c r="A7492">
        <v>672917</v>
      </c>
      <c r="B7492" t="s">
        <v>64747</v>
      </c>
    </row>
    <row r="7493" spans="1:2" x14ac:dyDescent="0.2">
      <c r="A7493">
        <v>670121</v>
      </c>
      <c r="B7493" t="s">
        <v>64747</v>
      </c>
    </row>
    <row r="7494" spans="1:2" x14ac:dyDescent="0.2">
      <c r="A7494">
        <v>670122</v>
      </c>
      <c r="B7494" t="s">
        <v>64747</v>
      </c>
    </row>
    <row r="7495" spans="1:2" x14ac:dyDescent="0.2">
      <c r="A7495">
        <v>670124</v>
      </c>
      <c r="B7495" t="s">
        <v>64747</v>
      </c>
    </row>
    <row r="7496" spans="1:2" x14ac:dyDescent="0.2">
      <c r="A7496">
        <v>671749</v>
      </c>
      <c r="B7496" t="s">
        <v>64747</v>
      </c>
    </row>
    <row r="7497" spans="1:2" x14ac:dyDescent="0.2">
      <c r="A7497">
        <v>673990</v>
      </c>
      <c r="B7497" t="s">
        <v>64747</v>
      </c>
    </row>
    <row r="7498" spans="1:2" x14ac:dyDescent="0.2">
      <c r="A7498" t="s">
        <v>65266</v>
      </c>
      <c r="B7498" t="s">
        <v>64747</v>
      </c>
    </row>
    <row r="7499" spans="1:2" x14ac:dyDescent="0.2">
      <c r="A7499" t="s">
        <v>65267</v>
      </c>
      <c r="B7499" t="s">
        <v>64747</v>
      </c>
    </row>
    <row r="7500" spans="1:2" x14ac:dyDescent="0.2">
      <c r="A7500" t="s">
        <v>65268</v>
      </c>
      <c r="B7500" t="s">
        <v>64747</v>
      </c>
    </row>
    <row r="7501" spans="1:2" x14ac:dyDescent="0.2">
      <c r="A7501" t="s">
        <v>65251</v>
      </c>
      <c r="B7501" t="s">
        <v>64747</v>
      </c>
    </row>
    <row r="7502" spans="1:2" x14ac:dyDescent="0.2">
      <c r="A7502">
        <v>893063</v>
      </c>
      <c r="B7502" t="s">
        <v>64747</v>
      </c>
    </row>
    <row r="7503" spans="1:2" x14ac:dyDescent="0.2">
      <c r="A7503">
        <v>894355</v>
      </c>
      <c r="B7503" t="s">
        <v>64747</v>
      </c>
    </row>
    <row r="7504" spans="1:2" x14ac:dyDescent="0.2">
      <c r="A7504">
        <v>874439</v>
      </c>
      <c r="B7504" t="s">
        <v>64747</v>
      </c>
    </row>
    <row r="7505" spans="1:2" x14ac:dyDescent="0.2">
      <c r="A7505">
        <v>894821</v>
      </c>
      <c r="B7505" t="s">
        <v>64747</v>
      </c>
    </row>
    <row r="7506" spans="1:2" x14ac:dyDescent="0.2">
      <c r="A7506">
        <v>900987</v>
      </c>
      <c r="B7506" t="s">
        <v>64747</v>
      </c>
    </row>
    <row r="7507" spans="1:2" x14ac:dyDescent="0.2">
      <c r="A7507">
        <v>933398</v>
      </c>
      <c r="B7507" t="s">
        <v>64747</v>
      </c>
    </row>
    <row r="7508" spans="1:2" x14ac:dyDescent="0.2">
      <c r="A7508">
        <v>960162</v>
      </c>
      <c r="B7508" t="s">
        <v>64747</v>
      </c>
    </row>
    <row r="7509" spans="1:2" x14ac:dyDescent="0.2">
      <c r="A7509">
        <v>673967</v>
      </c>
      <c r="B7509" t="s">
        <v>64747</v>
      </c>
    </row>
    <row r="7510" spans="1:2" x14ac:dyDescent="0.2">
      <c r="A7510" t="s">
        <v>65269</v>
      </c>
      <c r="B7510" t="s">
        <v>64747</v>
      </c>
    </row>
    <row r="7511" spans="1:2" x14ac:dyDescent="0.2">
      <c r="A7511">
        <v>891305</v>
      </c>
      <c r="B7511" t="s">
        <v>64747</v>
      </c>
    </row>
    <row r="7512" spans="1:2" x14ac:dyDescent="0.2">
      <c r="A7512" t="s">
        <v>65270</v>
      </c>
      <c r="B7512" t="s">
        <v>64747</v>
      </c>
    </row>
    <row r="7513" spans="1:2" x14ac:dyDescent="0.2">
      <c r="A7513">
        <v>853288</v>
      </c>
      <c r="B7513" t="s">
        <v>64747</v>
      </c>
    </row>
    <row r="7514" spans="1:2" x14ac:dyDescent="0.2">
      <c r="A7514">
        <v>884356</v>
      </c>
      <c r="B7514" t="s">
        <v>64747</v>
      </c>
    </row>
    <row r="7515" spans="1:2" x14ac:dyDescent="0.2">
      <c r="A7515" t="s">
        <v>65271</v>
      </c>
      <c r="B7515" t="s">
        <v>64747</v>
      </c>
    </row>
    <row r="7516" spans="1:2" x14ac:dyDescent="0.2">
      <c r="A7516">
        <v>910719</v>
      </c>
      <c r="B7516" t="s">
        <v>64747</v>
      </c>
    </row>
    <row r="7517" spans="1:2" x14ac:dyDescent="0.2">
      <c r="A7517">
        <v>935207</v>
      </c>
      <c r="B7517" t="s">
        <v>64747</v>
      </c>
    </row>
    <row r="7518" spans="1:2" x14ac:dyDescent="0.2">
      <c r="A7518">
        <v>970645</v>
      </c>
      <c r="B7518" t="s">
        <v>64747</v>
      </c>
    </row>
    <row r="7519" spans="1:2" x14ac:dyDescent="0.2">
      <c r="A7519">
        <v>666114</v>
      </c>
      <c r="B7519" t="s">
        <v>64747</v>
      </c>
    </row>
    <row r="7520" spans="1:2" x14ac:dyDescent="0.2">
      <c r="A7520">
        <v>670591</v>
      </c>
      <c r="B7520" t="s">
        <v>64747</v>
      </c>
    </row>
    <row r="7521" spans="1:2" x14ac:dyDescent="0.2">
      <c r="A7521">
        <v>671242</v>
      </c>
      <c r="B7521" t="s">
        <v>64747</v>
      </c>
    </row>
    <row r="7522" spans="1:2" x14ac:dyDescent="0.2">
      <c r="A7522" t="s">
        <v>65272</v>
      </c>
      <c r="B7522" t="s">
        <v>64747</v>
      </c>
    </row>
    <row r="7523" spans="1:2" x14ac:dyDescent="0.2">
      <c r="A7523">
        <v>970356</v>
      </c>
      <c r="B7523" t="s">
        <v>64747</v>
      </c>
    </row>
    <row r="7524" spans="1:2" x14ac:dyDescent="0.2">
      <c r="A7524">
        <v>833309</v>
      </c>
      <c r="B7524" t="s">
        <v>64747</v>
      </c>
    </row>
    <row r="7525" spans="1:2" x14ac:dyDescent="0.2">
      <c r="A7525">
        <v>853877</v>
      </c>
      <c r="B7525" t="s">
        <v>64747</v>
      </c>
    </row>
    <row r="7526" spans="1:2" x14ac:dyDescent="0.2">
      <c r="A7526">
        <v>900742</v>
      </c>
      <c r="B7526" t="s">
        <v>64747</v>
      </c>
    </row>
    <row r="7527" spans="1:2" x14ac:dyDescent="0.2">
      <c r="A7527">
        <v>934637</v>
      </c>
      <c r="B7527" t="s">
        <v>64747</v>
      </c>
    </row>
    <row r="7528" spans="1:2" x14ac:dyDescent="0.2">
      <c r="A7528">
        <v>671236</v>
      </c>
      <c r="B7528" t="s">
        <v>64747</v>
      </c>
    </row>
    <row r="7529" spans="1:2" x14ac:dyDescent="0.2">
      <c r="A7529">
        <v>820508</v>
      </c>
      <c r="B7529" t="s">
        <v>64747</v>
      </c>
    </row>
    <row r="7530" spans="1:2" x14ac:dyDescent="0.2">
      <c r="A7530">
        <v>923027</v>
      </c>
      <c r="B7530" t="s">
        <v>64747</v>
      </c>
    </row>
    <row r="7531" spans="1:2" x14ac:dyDescent="0.2">
      <c r="A7531">
        <v>934816</v>
      </c>
      <c r="B7531" t="s">
        <v>64747</v>
      </c>
    </row>
    <row r="7532" spans="1:2" x14ac:dyDescent="0.2">
      <c r="A7532">
        <v>810711</v>
      </c>
      <c r="B7532" t="s">
        <v>64747</v>
      </c>
    </row>
    <row r="7533" spans="1:2" x14ac:dyDescent="0.2">
      <c r="A7533">
        <v>833504</v>
      </c>
      <c r="B7533" t="s">
        <v>64747</v>
      </c>
    </row>
    <row r="7534" spans="1:2" x14ac:dyDescent="0.2">
      <c r="A7534">
        <v>903709</v>
      </c>
      <c r="B7534" t="s">
        <v>64747</v>
      </c>
    </row>
    <row r="7535" spans="1:2" x14ac:dyDescent="0.2">
      <c r="A7535">
        <v>824279</v>
      </c>
      <c r="B7535" t="s">
        <v>64747</v>
      </c>
    </row>
    <row r="7536" spans="1:2" x14ac:dyDescent="0.2">
      <c r="A7536">
        <v>860965</v>
      </c>
      <c r="B7536" t="s">
        <v>64747</v>
      </c>
    </row>
    <row r="7537" spans="1:2" x14ac:dyDescent="0.2">
      <c r="A7537" t="s">
        <v>65273</v>
      </c>
      <c r="B7537" t="s">
        <v>64747</v>
      </c>
    </row>
    <row r="7538" spans="1:2" x14ac:dyDescent="0.2">
      <c r="A7538">
        <v>913440</v>
      </c>
      <c r="B7538" t="s">
        <v>64747</v>
      </c>
    </row>
    <row r="7539" spans="1:2" x14ac:dyDescent="0.2">
      <c r="A7539">
        <v>935019</v>
      </c>
      <c r="B7539" t="s">
        <v>64747</v>
      </c>
    </row>
    <row r="7540" spans="1:2" x14ac:dyDescent="0.2">
      <c r="A7540">
        <v>667916</v>
      </c>
      <c r="B7540" t="s">
        <v>64747</v>
      </c>
    </row>
    <row r="7541" spans="1:2" x14ac:dyDescent="0.2">
      <c r="A7541" t="s">
        <v>65274</v>
      </c>
      <c r="B7541" t="s">
        <v>64747</v>
      </c>
    </row>
    <row r="7542" spans="1:2" x14ac:dyDescent="0.2">
      <c r="A7542" t="s">
        <v>65275</v>
      </c>
      <c r="B7542" t="s">
        <v>64747</v>
      </c>
    </row>
    <row r="7543" spans="1:2" x14ac:dyDescent="0.2">
      <c r="A7543" t="s">
        <v>65276</v>
      </c>
      <c r="B7543" t="s">
        <v>64747</v>
      </c>
    </row>
    <row r="7544" spans="1:2" x14ac:dyDescent="0.2">
      <c r="A7544">
        <v>823685</v>
      </c>
      <c r="B7544" t="s">
        <v>64747</v>
      </c>
    </row>
    <row r="7545" spans="1:2" x14ac:dyDescent="0.2">
      <c r="A7545" t="s">
        <v>65277</v>
      </c>
      <c r="B7545" t="s">
        <v>64747</v>
      </c>
    </row>
    <row r="7546" spans="1:2" x14ac:dyDescent="0.2">
      <c r="A7546">
        <v>834263</v>
      </c>
      <c r="B7546" t="s">
        <v>64747</v>
      </c>
    </row>
    <row r="7547" spans="1:2" x14ac:dyDescent="0.2">
      <c r="A7547">
        <v>841314</v>
      </c>
      <c r="B7547" t="s">
        <v>64747</v>
      </c>
    </row>
    <row r="7548" spans="1:2" x14ac:dyDescent="0.2">
      <c r="A7548" t="s">
        <v>65278</v>
      </c>
      <c r="B7548" t="s">
        <v>64747</v>
      </c>
    </row>
    <row r="7549" spans="1:2" x14ac:dyDescent="0.2">
      <c r="A7549">
        <v>901146</v>
      </c>
      <c r="B7549" t="s">
        <v>64747</v>
      </c>
    </row>
    <row r="7550" spans="1:2" x14ac:dyDescent="0.2">
      <c r="A7550">
        <v>940638</v>
      </c>
      <c r="B7550" t="s">
        <v>64747</v>
      </c>
    </row>
    <row r="7551" spans="1:2" x14ac:dyDescent="0.2">
      <c r="A7551">
        <v>950327</v>
      </c>
      <c r="B7551" t="s">
        <v>64747</v>
      </c>
    </row>
    <row r="7552" spans="1:2" x14ac:dyDescent="0.2">
      <c r="A7552">
        <v>824238</v>
      </c>
      <c r="B7552" t="s">
        <v>64747</v>
      </c>
    </row>
    <row r="7553" spans="1:2" x14ac:dyDescent="0.2">
      <c r="A7553">
        <v>841312</v>
      </c>
      <c r="B7553" t="s">
        <v>64747</v>
      </c>
    </row>
    <row r="7554" spans="1:2" x14ac:dyDescent="0.2">
      <c r="A7554">
        <v>914362</v>
      </c>
      <c r="B7554" t="s">
        <v>64747</v>
      </c>
    </row>
    <row r="7555" spans="1:2" x14ac:dyDescent="0.2">
      <c r="A7555">
        <v>923541</v>
      </c>
      <c r="B7555" t="s">
        <v>64747</v>
      </c>
    </row>
    <row r="7556" spans="1:2" x14ac:dyDescent="0.2">
      <c r="A7556">
        <v>930056</v>
      </c>
      <c r="B7556" t="s">
        <v>64747</v>
      </c>
    </row>
    <row r="7557" spans="1:2" x14ac:dyDescent="0.2">
      <c r="A7557">
        <v>960175</v>
      </c>
      <c r="B7557" t="s">
        <v>64747</v>
      </c>
    </row>
    <row r="7558" spans="1:2" x14ac:dyDescent="0.2">
      <c r="A7558">
        <v>333362</v>
      </c>
      <c r="B7558" t="s">
        <v>64747</v>
      </c>
    </row>
    <row r="7559" spans="1:2" x14ac:dyDescent="0.2">
      <c r="A7559">
        <v>341874</v>
      </c>
      <c r="B7559" t="s">
        <v>64747</v>
      </c>
    </row>
    <row r="7560" spans="1:2" x14ac:dyDescent="0.2">
      <c r="A7560" t="s">
        <v>65279</v>
      </c>
      <c r="B7560" t="s">
        <v>64747</v>
      </c>
    </row>
    <row r="7561" spans="1:2" x14ac:dyDescent="0.2">
      <c r="A7561">
        <v>823033</v>
      </c>
      <c r="B7561" t="s">
        <v>64747</v>
      </c>
    </row>
    <row r="7562" spans="1:2" x14ac:dyDescent="0.2">
      <c r="A7562">
        <v>893496</v>
      </c>
      <c r="B7562" t="s">
        <v>64747</v>
      </c>
    </row>
    <row r="7563" spans="1:2" x14ac:dyDescent="0.2">
      <c r="A7563">
        <v>930325</v>
      </c>
      <c r="B7563" t="s">
        <v>64747</v>
      </c>
    </row>
    <row r="7564" spans="1:2" x14ac:dyDescent="0.2">
      <c r="A7564">
        <v>970930</v>
      </c>
      <c r="B7564" t="s">
        <v>64747</v>
      </c>
    </row>
    <row r="7565" spans="1:2" x14ac:dyDescent="0.2">
      <c r="A7565">
        <v>873410</v>
      </c>
      <c r="B7565" t="s">
        <v>64747</v>
      </c>
    </row>
    <row r="7566" spans="1:2" x14ac:dyDescent="0.2">
      <c r="A7566">
        <v>903610</v>
      </c>
      <c r="B7566" t="s">
        <v>64747</v>
      </c>
    </row>
    <row r="7567" spans="1:2" x14ac:dyDescent="0.2">
      <c r="A7567" t="s">
        <v>65274</v>
      </c>
      <c r="B7567" t="s">
        <v>64747</v>
      </c>
    </row>
    <row r="7568" spans="1:2" x14ac:dyDescent="0.2">
      <c r="A7568" t="s">
        <v>65275</v>
      </c>
      <c r="B7568" t="s">
        <v>64747</v>
      </c>
    </row>
    <row r="7569" spans="1:2" x14ac:dyDescent="0.2">
      <c r="A7569" t="s">
        <v>65280</v>
      </c>
      <c r="B7569" t="s">
        <v>64747</v>
      </c>
    </row>
    <row r="7570" spans="1:2" x14ac:dyDescent="0.2">
      <c r="A7570">
        <v>804134</v>
      </c>
      <c r="B7570" t="s">
        <v>64747</v>
      </c>
    </row>
    <row r="7571" spans="1:2" x14ac:dyDescent="0.2">
      <c r="A7571">
        <v>824015</v>
      </c>
      <c r="B7571" t="s">
        <v>64747</v>
      </c>
    </row>
    <row r="7572" spans="1:2" x14ac:dyDescent="0.2">
      <c r="A7572" t="s">
        <v>65277</v>
      </c>
      <c r="B7572" t="s">
        <v>64747</v>
      </c>
    </row>
    <row r="7573" spans="1:2" x14ac:dyDescent="0.2">
      <c r="A7573">
        <v>903129</v>
      </c>
      <c r="B7573" t="s">
        <v>64747</v>
      </c>
    </row>
    <row r="7574" spans="1:2" x14ac:dyDescent="0.2">
      <c r="A7574">
        <v>904142</v>
      </c>
      <c r="B7574" t="s">
        <v>64747</v>
      </c>
    </row>
    <row r="7575" spans="1:2" x14ac:dyDescent="0.2">
      <c r="A7575">
        <v>950032</v>
      </c>
      <c r="B7575" t="s">
        <v>64747</v>
      </c>
    </row>
    <row r="7576" spans="1:2" x14ac:dyDescent="0.2">
      <c r="A7576">
        <v>950889</v>
      </c>
      <c r="B7576" t="s">
        <v>64747</v>
      </c>
    </row>
    <row r="7577" spans="1:2" x14ac:dyDescent="0.2">
      <c r="A7577">
        <v>342822</v>
      </c>
      <c r="B7577" t="s">
        <v>64747</v>
      </c>
    </row>
    <row r="7578" spans="1:2" x14ac:dyDescent="0.2">
      <c r="A7578">
        <v>900958</v>
      </c>
      <c r="B7578" t="s">
        <v>64747</v>
      </c>
    </row>
    <row r="7579" spans="1:2" x14ac:dyDescent="0.2">
      <c r="A7579" t="s">
        <v>65281</v>
      </c>
      <c r="B7579" t="s">
        <v>64747</v>
      </c>
    </row>
    <row r="7580" spans="1:2" x14ac:dyDescent="0.2">
      <c r="A7580" t="s">
        <v>65282</v>
      </c>
      <c r="B7580" t="s">
        <v>64747</v>
      </c>
    </row>
    <row r="7581" spans="1:2" x14ac:dyDescent="0.2">
      <c r="A7581">
        <v>970253</v>
      </c>
      <c r="B7581" t="s">
        <v>64747</v>
      </c>
    </row>
    <row r="7582" spans="1:2" x14ac:dyDescent="0.2">
      <c r="A7582" s="429" t="s">
        <v>65283</v>
      </c>
      <c r="B7582" t="s">
        <v>64747</v>
      </c>
    </row>
    <row r="7583" spans="1:2" x14ac:dyDescent="0.2">
      <c r="A7583" t="s">
        <v>65284</v>
      </c>
      <c r="B7583" t="s">
        <v>64747</v>
      </c>
    </row>
    <row r="7584" spans="1:2" x14ac:dyDescent="0.2">
      <c r="A7584">
        <v>930671</v>
      </c>
      <c r="B7584" t="s">
        <v>64747</v>
      </c>
    </row>
    <row r="7585" spans="1:2" x14ac:dyDescent="0.2">
      <c r="A7585">
        <v>960192</v>
      </c>
      <c r="B7585" t="s">
        <v>64747</v>
      </c>
    </row>
    <row r="7586" spans="1:2" x14ac:dyDescent="0.2">
      <c r="A7586">
        <v>830645</v>
      </c>
      <c r="B7586" t="s">
        <v>64747</v>
      </c>
    </row>
    <row r="7587" spans="1:2" x14ac:dyDescent="0.2">
      <c r="A7587" s="429" t="s">
        <v>65285</v>
      </c>
      <c r="B7587" t="s">
        <v>64747</v>
      </c>
    </row>
    <row r="7588" spans="1:2" x14ac:dyDescent="0.2">
      <c r="A7588">
        <v>914774</v>
      </c>
      <c r="B7588" t="s">
        <v>64747</v>
      </c>
    </row>
    <row r="7589" spans="1:2" x14ac:dyDescent="0.2">
      <c r="A7589">
        <v>930730</v>
      </c>
      <c r="B7589" t="s">
        <v>64747</v>
      </c>
    </row>
    <row r="7590" spans="1:2" x14ac:dyDescent="0.2">
      <c r="A7590">
        <v>970567</v>
      </c>
      <c r="B7590" t="s">
        <v>64747</v>
      </c>
    </row>
    <row r="7591" spans="1:2" x14ac:dyDescent="0.2">
      <c r="A7591">
        <v>831269</v>
      </c>
      <c r="B7591" t="s">
        <v>64747</v>
      </c>
    </row>
    <row r="7592" spans="1:2" x14ac:dyDescent="0.2">
      <c r="A7592">
        <v>883641</v>
      </c>
      <c r="B7592" t="s">
        <v>64747</v>
      </c>
    </row>
    <row r="7593" spans="1:2" x14ac:dyDescent="0.2">
      <c r="A7593">
        <v>950503</v>
      </c>
      <c r="B7593" t="s">
        <v>64747</v>
      </c>
    </row>
    <row r="7594" spans="1:2" x14ac:dyDescent="0.2">
      <c r="A7594">
        <v>328931</v>
      </c>
      <c r="B7594" t="s">
        <v>64747</v>
      </c>
    </row>
    <row r="7595" spans="1:2" x14ac:dyDescent="0.2">
      <c r="A7595">
        <v>890448</v>
      </c>
      <c r="B7595" t="s">
        <v>64747</v>
      </c>
    </row>
    <row r="7596" spans="1:2" x14ac:dyDescent="0.2">
      <c r="A7596" t="s">
        <v>65286</v>
      </c>
      <c r="B7596" t="s">
        <v>64747</v>
      </c>
    </row>
    <row r="7597" spans="1:2" x14ac:dyDescent="0.2">
      <c r="A7597">
        <v>804018</v>
      </c>
      <c r="B7597" t="s">
        <v>64747</v>
      </c>
    </row>
    <row r="7598" spans="1:2" x14ac:dyDescent="0.2">
      <c r="A7598">
        <v>871150</v>
      </c>
      <c r="B7598" t="s">
        <v>64747</v>
      </c>
    </row>
    <row r="7599" spans="1:2" x14ac:dyDescent="0.2">
      <c r="A7599" t="s">
        <v>65287</v>
      </c>
      <c r="B7599" t="s">
        <v>64747</v>
      </c>
    </row>
    <row r="7600" spans="1:2" x14ac:dyDescent="0.2">
      <c r="A7600">
        <v>2033900</v>
      </c>
      <c r="B7600" t="s">
        <v>64747</v>
      </c>
    </row>
    <row r="7601" spans="1:2" x14ac:dyDescent="0.2">
      <c r="A7601">
        <v>823817</v>
      </c>
      <c r="B7601" t="s">
        <v>64747</v>
      </c>
    </row>
    <row r="7602" spans="1:2" x14ac:dyDescent="0.2">
      <c r="A7602">
        <v>853542</v>
      </c>
      <c r="B7602" t="s">
        <v>64747</v>
      </c>
    </row>
    <row r="7603" spans="1:2" x14ac:dyDescent="0.2">
      <c r="A7603">
        <v>853543</v>
      </c>
      <c r="B7603" t="s">
        <v>64747</v>
      </c>
    </row>
    <row r="7604" spans="1:2" x14ac:dyDescent="0.2">
      <c r="A7604">
        <v>2047967</v>
      </c>
      <c r="B7604" t="s">
        <v>64747</v>
      </c>
    </row>
    <row r="7605" spans="1:2" x14ac:dyDescent="0.2">
      <c r="A7605">
        <v>853062</v>
      </c>
      <c r="B7605" t="s">
        <v>64747</v>
      </c>
    </row>
    <row r="7606" spans="1:2" x14ac:dyDescent="0.2">
      <c r="A7606" t="s">
        <v>65288</v>
      </c>
      <c r="B7606" t="s">
        <v>64747</v>
      </c>
    </row>
    <row r="7607" spans="1:2" x14ac:dyDescent="0.2">
      <c r="A7607">
        <v>884651</v>
      </c>
      <c r="B7607" t="s">
        <v>64747</v>
      </c>
    </row>
    <row r="7608" spans="1:2" x14ac:dyDescent="0.2">
      <c r="A7608">
        <v>893648</v>
      </c>
      <c r="B7608" t="s">
        <v>64747</v>
      </c>
    </row>
    <row r="7609" spans="1:2" x14ac:dyDescent="0.2">
      <c r="A7609">
        <v>913268</v>
      </c>
      <c r="B7609" t="s">
        <v>64747</v>
      </c>
    </row>
    <row r="7610" spans="1:2" x14ac:dyDescent="0.2">
      <c r="A7610" t="s">
        <v>65289</v>
      </c>
      <c r="B7610" t="s">
        <v>64747</v>
      </c>
    </row>
    <row r="7611" spans="1:2" x14ac:dyDescent="0.2">
      <c r="A7611">
        <v>931327</v>
      </c>
      <c r="B7611" t="s">
        <v>64747</v>
      </c>
    </row>
    <row r="7612" spans="1:2" x14ac:dyDescent="0.2">
      <c r="A7612">
        <v>2033900</v>
      </c>
      <c r="B7612" t="s">
        <v>64747</v>
      </c>
    </row>
    <row r="7613" spans="1:2" x14ac:dyDescent="0.2">
      <c r="A7613">
        <v>863253</v>
      </c>
      <c r="B7613" t="s">
        <v>64747</v>
      </c>
    </row>
    <row r="7614" spans="1:2" x14ac:dyDescent="0.2">
      <c r="A7614">
        <v>903372</v>
      </c>
      <c r="B7614" t="s">
        <v>64747</v>
      </c>
    </row>
    <row r="7615" spans="1:2" x14ac:dyDescent="0.2">
      <c r="A7615">
        <v>934278</v>
      </c>
      <c r="B7615" t="s">
        <v>64747</v>
      </c>
    </row>
    <row r="7616" spans="1:2" x14ac:dyDescent="0.2">
      <c r="A7616">
        <v>2020409</v>
      </c>
      <c r="B7616" t="s">
        <v>64747</v>
      </c>
    </row>
    <row r="7617" spans="1:2" x14ac:dyDescent="0.2">
      <c r="A7617">
        <v>2063423</v>
      </c>
      <c r="B7617" t="s">
        <v>64747</v>
      </c>
    </row>
    <row r="7618" spans="1:2" x14ac:dyDescent="0.2">
      <c r="A7618">
        <v>894034</v>
      </c>
      <c r="B7618" t="s">
        <v>64747</v>
      </c>
    </row>
    <row r="7619" spans="1:2" x14ac:dyDescent="0.2">
      <c r="A7619">
        <v>894955</v>
      </c>
      <c r="B7619" t="s">
        <v>64747</v>
      </c>
    </row>
    <row r="7620" spans="1:2" x14ac:dyDescent="0.2">
      <c r="A7620">
        <v>934405</v>
      </c>
      <c r="B7620" t="s">
        <v>64747</v>
      </c>
    </row>
    <row r="7621" spans="1:2" x14ac:dyDescent="0.2">
      <c r="A7621">
        <v>934416</v>
      </c>
      <c r="B7621" t="s">
        <v>64747</v>
      </c>
    </row>
    <row r="7622" spans="1:2" x14ac:dyDescent="0.2">
      <c r="A7622" t="s">
        <v>64738</v>
      </c>
      <c r="B7622" t="s">
        <v>64747</v>
      </c>
    </row>
    <row r="7623" spans="1:2" x14ac:dyDescent="0.2">
      <c r="A7623">
        <v>2033900</v>
      </c>
      <c r="B7623" t="s">
        <v>64747</v>
      </c>
    </row>
    <row r="7624" spans="1:2" x14ac:dyDescent="0.2">
      <c r="A7624">
        <v>874766</v>
      </c>
      <c r="B7624" t="s">
        <v>64747</v>
      </c>
    </row>
    <row r="7625" spans="1:2" x14ac:dyDescent="0.2">
      <c r="A7625">
        <v>914881</v>
      </c>
      <c r="B7625" t="s">
        <v>64747</v>
      </c>
    </row>
    <row r="7626" spans="1:2" x14ac:dyDescent="0.2">
      <c r="A7626" t="s">
        <v>65290</v>
      </c>
      <c r="B7626" t="s">
        <v>64747</v>
      </c>
    </row>
    <row r="7627" spans="1:2" x14ac:dyDescent="0.2">
      <c r="A7627">
        <v>2023460</v>
      </c>
      <c r="B7627" t="s">
        <v>64747</v>
      </c>
    </row>
    <row r="7628" spans="1:2" x14ac:dyDescent="0.2">
      <c r="A7628">
        <v>2066298</v>
      </c>
      <c r="B7628" t="s">
        <v>64747</v>
      </c>
    </row>
    <row r="7629" spans="1:2" x14ac:dyDescent="0.2">
      <c r="A7629">
        <v>924458</v>
      </c>
      <c r="B7629" t="s">
        <v>64747</v>
      </c>
    </row>
    <row r="7630" spans="1:2" x14ac:dyDescent="0.2">
      <c r="A7630">
        <v>924664</v>
      </c>
      <c r="B7630" t="s">
        <v>64747</v>
      </c>
    </row>
    <row r="7631" spans="1:2" x14ac:dyDescent="0.2">
      <c r="A7631">
        <v>2053307</v>
      </c>
      <c r="B7631" t="s">
        <v>64747</v>
      </c>
    </row>
    <row r="7632" spans="1:2" x14ac:dyDescent="0.2">
      <c r="A7632">
        <v>672340</v>
      </c>
      <c r="B7632" t="s">
        <v>64747</v>
      </c>
    </row>
    <row r="7633" spans="1:2" x14ac:dyDescent="0.2">
      <c r="A7633" t="s">
        <v>65291</v>
      </c>
      <c r="B7633" t="s">
        <v>64747</v>
      </c>
    </row>
    <row r="7634" spans="1:2" x14ac:dyDescent="0.2">
      <c r="A7634">
        <v>921097</v>
      </c>
      <c r="B7634" t="s">
        <v>64747</v>
      </c>
    </row>
    <row r="7635" spans="1:2" x14ac:dyDescent="0.2">
      <c r="A7635">
        <v>923726</v>
      </c>
      <c r="B7635" t="s">
        <v>64747</v>
      </c>
    </row>
    <row r="7636" spans="1:2" x14ac:dyDescent="0.2">
      <c r="A7636">
        <v>990681</v>
      </c>
      <c r="B7636" t="s">
        <v>64747</v>
      </c>
    </row>
    <row r="7637" spans="1:2" x14ac:dyDescent="0.2">
      <c r="A7637">
        <v>2033900</v>
      </c>
      <c r="B7637" t="s">
        <v>64747</v>
      </c>
    </row>
    <row r="7638" spans="1:2" x14ac:dyDescent="0.2">
      <c r="A7638">
        <v>328358</v>
      </c>
      <c r="B7638" t="s">
        <v>64747</v>
      </c>
    </row>
    <row r="7639" spans="1:2" x14ac:dyDescent="0.2">
      <c r="A7639">
        <v>330850</v>
      </c>
      <c r="B7639" t="s">
        <v>64747</v>
      </c>
    </row>
    <row r="7640" spans="1:2" x14ac:dyDescent="0.2">
      <c r="A7640" t="s">
        <v>65292</v>
      </c>
      <c r="B7640" t="s">
        <v>64747</v>
      </c>
    </row>
    <row r="7641" spans="1:2" x14ac:dyDescent="0.2">
      <c r="A7641" t="s">
        <v>65293</v>
      </c>
      <c r="B7641" t="s">
        <v>64747</v>
      </c>
    </row>
    <row r="7642" spans="1:2" x14ac:dyDescent="0.2">
      <c r="A7642">
        <v>904645</v>
      </c>
      <c r="B7642" t="s">
        <v>64747</v>
      </c>
    </row>
    <row r="7643" spans="1:2" x14ac:dyDescent="0.2">
      <c r="A7643">
        <v>934439</v>
      </c>
      <c r="B7643" t="s">
        <v>64747</v>
      </c>
    </row>
    <row r="7644" spans="1:2" x14ac:dyDescent="0.2">
      <c r="A7644">
        <v>2063423</v>
      </c>
      <c r="B7644" t="s">
        <v>64747</v>
      </c>
    </row>
    <row r="7645" spans="1:2" x14ac:dyDescent="0.2">
      <c r="A7645">
        <v>2066298</v>
      </c>
      <c r="B7645" t="s">
        <v>64747</v>
      </c>
    </row>
    <row r="7646" spans="1:2" x14ac:dyDescent="0.2">
      <c r="A7646" t="s">
        <v>65294</v>
      </c>
      <c r="B7646" t="s">
        <v>64747</v>
      </c>
    </row>
    <row r="7647" spans="1:2" x14ac:dyDescent="0.2">
      <c r="A7647">
        <v>844079</v>
      </c>
      <c r="B7647" t="s">
        <v>64747</v>
      </c>
    </row>
    <row r="7648" spans="1:2" x14ac:dyDescent="0.2">
      <c r="A7648">
        <v>864744</v>
      </c>
      <c r="B7648" t="s">
        <v>64747</v>
      </c>
    </row>
    <row r="7649" spans="1:2" x14ac:dyDescent="0.2">
      <c r="A7649">
        <v>873539</v>
      </c>
      <c r="B7649" t="s">
        <v>64747</v>
      </c>
    </row>
    <row r="7650" spans="1:2" x14ac:dyDescent="0.2">
      <c r="A7650">
        <v>890683</v>
      </c>
      <c r="B7650" t="s">
        <v>64747</v>
      </c>
    </row>
    <row r="7651" spans="1:2" x14ac:dyDescent="0.2">
      <c r="A7651">
        <v>904447</v>
      </c>
      <c r="B7651" t="s">
        <v>64747</v>
      </c>
    </row>
    <row r="7652" spans="1:2" x14ac:dyDescent="0.2">
      <c r="A7652">
        <v>864443</v>
      </c>
      <c r="B7652" t="s">
        <v>64747</v>
      </c>
    </row>
    <row r="7653" spans="1:2" x14ac:dyDescent="0.2">
      <c r="A7653">
        <v>934411</v>
      </c>
      <c r="B7653" t="s">
        <v>64747</v>
      </c>
    </row>
    <row r="7654" spans="1:2" x14ac:dyDescent="0.2">
      <c r="A7654">
        <v>844574</v>
      </c>
      <c r="B7654" t="s">
        <v>64747</v>
      </c>
    </row>
    <row r="7655" spans="1:2" x14ac:dyDescent="0.2">
      <c r="A7655">
        <v>884717</v>
      </c>
      <c r="B7655" t="s">
        <v>64747</v>
      </c>
    </row>
    <row r="7656" spans="1:2" x14ac:dyDescent="0.2">
      <c r="A7656">
        <v>2033444</v>
      </c>
      <c r="B7656" t="s">
        <v>64747</v>
      </c>
    </row>
    <row r="7657" spans="1:2" x14ac:dyDescent="0.2">
      <c r="A7657">
        <v>341284</v>
      </c>
      <c r="B7657" t="s">
        <v>64747</v>
      </c>
    </row>
    <row r="7658" spans="1:2" x14ac:dyDescent="0.2">
      <c r="A7658">
        <v>853091</v>
      </c>
      <c r="B7658" t="s">
        <v>64747</v>
      </c>
    </row>
    <row r="7659" spans="1:2" x14ac:dyDescent="0.2">
      <c r="A7659">
        <v>2061734</v>
      </c>
      <c r="B7659" t="s">
        <v>64747</v>
      </c>
    </row>
    <row r="7660" spans="1:2" x14ac:dyDescent="0.2">
      <c r="A7660">
        <v>803923</v>
      </c>
      <c r="B7660" t="s">
        <v>64747</v>
      </c>
    </row>
    <row r="7661" spans="1:2" x14ac:dyDescent="0.2">
      <c r="A7661">
        <v>2033900</v>
      </c>
      <c r="B7661" t="s">
        <v>64747</v>
      </c>
    </row>
    <row r="7662" spans="1:2" x14ac:dyDescent="0.2">
      <c r="A7662">
        <v>2053307</v>
      </c>
      <c r="B7662" t="s">
        <v>64747</v>
      </c>
    </row>
    <row r="7663" spans="1:2" x14ac:dyDescent="0.2">
      <c r="A7663">
        <v>2066298</v>
      </c>
      <c r="B7663" t="s">
        <v>64747</v>
      </c>
    </row>
    <row r="7664" spans="1:2" x14ac:dyDescent="0.2">
      <c r="A7664">
        <v>810283</v>
      </c>
      <c r="B7664" t="s">
        <v>64747</v>
      </c>
    </row>
    <row r="7665" spans="1:2" x14ac:dyDescent="0.2">
      <c r="A7665">
        <v>834266</v>
      </c>
      <c r="B7665" t="s">
        <v>64747</v>
      </c>
    </row>
    <row r="7666" spans="1:2" x14ac:dyDescent="0.2">
      <c r="A7666" t="s">
        <v>65295</v>
      </c>
      <c r="B7666" t="s">
        <v>64747</v>
      </c>
    </row>
    <row r="7667" spans="1:2" x14ac:dyDescent="0.2">
      <c r="A7667">
        <v>2020409</v>
      </c>
      <c r="B7667" t="s">
        <v>64747</v>
      </c>
    </row>
    <row r="7668" spans="1:2" x14ac:dyDescent="0.2">
      <c r="A7668">
        <v>2048389</v>
      </c>
      <c r="B7668" t="s">
        <v>64747</v>
      </c>
    </row>
    <row r="7669" spans="1:2" x14ac:dyDescent="0.2">
      <c r="A7669">
        <v>2056641</v>
      </c>
      <c r="B7669" t="s">
        <v>64747</v>
      </c>
    </row>
    <row r="7670" spans="1:2" x14ac:dyDescent="0.2">
      <c r="A7670">
        <v>2063423</v>
      </c>
      <c r="B7670" t="s">
        <v>64747</v>
      </c>
    </row>
    <row r="7671" spans="1:2" x14ac:dyDescent="0.2">
      <c r="A7671">
        <v>804050</v>
      </c>
      <c r="B7671" t="s">
        <v>64747</v>
      </c>
    </row>
    <row r="7672" spans="1:2" x14ac:dyDescent="0.2">
      <c r="A7672">
        <v>813135</v>
      </c>
      <c r="B7672" t="s">
        <v>64747</v>
      </c>
    </row>
    <row r="7673" spans="1:2" x14ac:dyDescent="0.2">
      <c r="A7673" t="s">
        <v>65296</v>
      </c>
      <c r="B7673" t="s">
        <v>64747</v>
      </c>
    </row>
    <row r="7674" spans="1:2" x14ac:dyDescent="0.2">
      <c r="A7674" t="s">
        <v>64738</v>
      </c>
      <c r="B7674" t="s">
        <v>64747</v>
      </c>
    </row>
    <row r="7675" spans="1:2" x14ac:dyDescent="0.2">
      <c r="A7675">
        <v>2037417</v>
      </c>
      <c r="B7675" t="s">
        <v>64747</v>
      </c>
    </row>
    <row r="7676" spans="1:2" x14ac:dyDescent="0.2">
      <c r="A7676">
        <v>830247</v>
      </c>
      <c r="B7676" t="s">
        <v>64747</v>
      </c>
    </row>
    <row r="7677" spans="1:2" x14ac:dyDescent="0.2">
      <c r="A7677">
        <v>840364</v>
      </c>
      <c r="B7677" t="s">
        <v>64747</v>
      </c>
    </row>
    <row r="7678" spans="1:2" x14ac:dyDescent="0.2">
      <c r="A7678">
        <v>860249</v>
      </c>
      <c r="B7678" t="s">
        <v>64747</v>
      </c>
    </row>
    <row r="7679" spans="1:2" x14ac:dyDescent="0.2">
      <c r="A7679">
        <v>893456</v>
      </c>
      <c r="B7679" t="s">
        <v>64747</v>
      </c>
    </row>
    <row r="7680" spans="1:2" x14ac:dyDescent="0.2">
      <c r="A7680">
        <v>960345</v>
      </c>
      <c r="B7680" t="s">
        <v>64747</v>
      </c>
    </row>
    <row r="7681" spans="1:2" x14ac:dyDescent="0.2">
      <c r="A7681">
        <v>2031738</v>
      </c>
      <c r="B7681" t="s">
        <v>64747</v>
      </c>
    </row>
    <row r="7682" spans="1:2" x14ac:dyDescent="0.2">
      <c r="A7682">
        <v>873587</v>
      </c>
      <c r="B7682" t="s">
        <v>64747</v>
      </c>
    </row>
    <row r="7683" spans="1:2" x14ac:dyDescent="0.2">
      <c r="A7683">
        <v>910854</v>
      </c>
      <c r="B7683" t="s">
        <v>64747</v>
      </c>
    </row>
    <row r="7684" spans="1:2" x14ac:dyDescent="0.2">
      <c r="A7684">
        <v>990976</v>
      </c>
      <c r="B7684" t="s">
        <v>64747</v>
      </c>
    </row>
    <row r="7685" spans="1:2" x14ac:dyDescent="0.2">
      <c r="A7685">
        <v>843142</v>
      </c>
      <c r="B7685" t="s">
        <v>64747</v>
      </c>
    </row>
    <row r="7686" spans="1:2" x14ac:dyDescent="0.2">
      <c r="A7686">
        <v>843992</v>
      </c>
      <c r="B7686" t="s">
        <v>64747</v>
      </c>
    </row>
    <row r="7687" spans="1:2" x14ac:dyDescent="0.2">
      <c r="A7687" t="s">
        <v>65297</v>
      </c>
      <c r="B7687" t="s">
        <v>64747</v>
      </c>
    </row>
    <row r="7688" spans="1:2" x14ac:dyDescent="0.2">
      <c r="A7688">
        <v>933802</v>
      </c>
      <c r="B7688" t="s">
        <v>64747</v>
      </c>
    </row>
    <row r="7689" spans="1:2" x14ac:dyDescent="0.2">
      <c r="A7689">
        <v>940734</v>
      </c>
      <c r="B7689" t="s">
        <v>64747</v>
      </c>
    </row>
    <row r="7690" spans="1:2" x14ac:dyDescent="0.2">
      <c r="A7690" t="s">
        <v>65298</v>
      </c>
      <c r="B7690" t="s">
        <v>64747</v>
      </c>
    </row>
    <row r="7691" spans="1:2" x14ac:dyDescent="0.2">
      <c r="A7691" t="s">
        <v>65299</v>
      </c>
      <c r="B7691" t="s">
        <v>64747</v>
      </c>
    </row>
    <row r="7692" spans="1:2" x14ac:dyDescent="0.2">
      <c r="A7692" t="s">
        <v>65300</v>
      </c>
      <c r="B7692" t="s">
        <v>64747</v>
      </c>
    </row>
    <row r="7693" spans="1:2" x14ac:dyDescent="0.2">
      <c r="A7693">
        <v>831342</v>
      </c>
      <c r="B7693" t="s">
        <v>64747</v>
      </c>
    </row>
    <row r="7694" spans="1:2" x14ac:dyDescent="0.2">
      <c r="A7694" t="s">
        <v>65301</v>
      </c>
      <c r="B7694" t="s">
        <v>64747</v>
      </c>
    </row>
    <row r="7695" spans="1:2" x14ac:dyDescent="0.2">
      <c r="A7695">
        <v>860050</v>
      </c>
      <c r="B7695" t="s">
        <v>64747</v>
      </c>
    </row>
    <row r="7696" spans="1:2" x14ac:dyDescent="0.2">
      <c r="A7696">
        <v>910221</v>
      </c>
      <c r="B7696" t="s">
        <v>64747</v>
      </c>
    </row>
    <row r="7697" spans="1:2" x14ac:dyDescent="0.2">
      <c r="A7697">
        <v>951143</v>
      </c>
      <c r="B7697" t="s">
        <v>64747</v>
      </c>
    </row>
    <row r="7698" spans="1:2" x14ac:dyDescent="0.2">
      <c r="A7698">
        <v>970762</v>
      </c>
      <c r="B7698" t="s">
        <v>64747</v>
      </c>
    </row>
    <row r="7699" spans="1:2" x14ac:dyDescent="0.2">
      <c r="A7699">
        <v>2041262</v>
      </c>
      <c r="B7699" t="s">
        <v>64747</v>
      </c>
    </row>
    <row r="7700" spans="1:2" x14ac:dyDescent="0.2">
      <c r="A7700">
        <v>861494</v>
      </c>
      <c r="B7700" t="s">
        <v>64747</v>
      </c>
    </row>
    <row r="7701" spans="1:2" x14ac:dyDescent="0.2">
      <c r="A7701">
        <v>863832</v>
      </c>
      <c r="B7701" t="s">
        <v>64747</v>
      </c>
    </row>
    <row r="7702" spans="1:2" x14ac:dyDescent="0.2">
      <c r="A7702">
        <v>864521</v>
      </c>
      <c r="B7702" t="s">
        <v>64747</v>
      </c>
    </row>
    <row r="7703" spans="1:2" x14ac:dyDescent="0.2">
      <c r="A7703">
        <v>930784</v>
      </c>
      <c r="B7703" t="s">
        <v>64747</v>
      </c>
    </row>
    <row r="7704" spans="1:2" x14ac:dyDescent="0.2">
      <c r="A7704">
        <v>991032</v>
      </c>
      <c r="B7704" t="s">
        <v>64747</v>
      </c>
    </row>
    <row r="7705" spans="1:2" x14ac:dyDescent="0.2">
      <c r="A7705">
        <v>834251</v>
      </c>
      <c r="B7705" t="s">
        <v>64747</v>
      </c>
    </row>
    <row r="7706" spans="1:2" x14ac:dyDescent="0.2">
      <c r="A7706">
        <v>870490</v>
      </c>
      <c r="B7706" t="s">
        <v>64747</v>
      </c>
    </row>
    <row r="7707" spans="1:2" x14ac:dyDescent="0.2">
      <c r="A7707">
        <v>874104</v>
      </c>
      <c r="B7707" t="s">
        <v>64747</v>
      </c>
    </row>
    <row r="7708" spans="1:2" x14ac:dyDescent="0.2">
      <c r="A7708">
        <v>933116</v>
      </c>
      <c r="B7708" t="s">
        <v>64747</v>
      </c>
    </row>
    <row r="7709" spans="1:2" x14ac:dyDescent="0.2">
      <c r="A7709">
        <v>971101</v>
      </c>
      <c r="B7709" t="s">
        <v>64747</v>
      </c>
    </row>
    <row r="7710" spans="1:2" x14ac:dyDescent="0.2">
      <c r="A7710" t="s">
        <v>65302</v>
      </c>
      <c r="B7710" t="s">
        <v>64747</v>
      </c>
    </row>
    <row r="7711" spans="1:2" x14ac:dyDescent="0.2">
      <c r="A7711">
        <v>880817</v>
      </c>
      <c r="B7711" t="s">
        <v>64747</v>
      </c>
    </row>
    <row r="7712" spans="1:2" x14ac:dyDescent="0.2">
      <c r="A7712">
        <v>900586</v>
      </c>
      <c r="B7712" t="s">
        <v>64747</v>
      </c>
    </row>
    <row r="7713" spans="1:2" x14ac:dyDescent="0.2">
      <c r="A7713">
        <v>904468</v>
      </c>
      <c r="B7713" t="s">
        <v>64747</v>
      </c>
    </row>
    <row r="7714" spans="1:2" x14ac:dyDescent="0.2">
      <c r="A7714">
        <v>904882</v>
      </c>
      <c r="B7714" t="s">
        <v>64747</v>
      </c>
    </row>
    <row r="7715" spans="1:2" x14ac:dyDescent="0.2">
      <c r="A7715" t="s">
        <v>65303</v>
      </c>
      <c r="B7715" t="s">
        <v>64747</v>
      </c>
    </row>
    <row r="7716" spans="1:2" x14ac:dyDescent="0.2">
      <c r="A7716">
        <v>980477</v>
      </c>
      <c r="B7716" t="s">
        <v>64747</v>
      </c>
    </row>
    <row r="7717" spans="1:2" x14ac:dyDescent="0.2">
      <c r="A7717" t="s">
        <v>65304</v>
      </c>
      <c r="B7717" t="s">
        <v>64747</v>
      </c>
    </row>
    <row r="7718" spans="1:2" x14ac:dyDescent="0.2">
      <c r="A7718">
        <v>894984</v>
      </c>
      <c r="B7718" t="s">
        <v>64747</v>
      </c>
    </row>
    <row r="7719" spans="1:2" x14ac:dyDescent="0.2">
      <c r="A7719">
        <v>911320</v>
      </c>
      <c r="B7719" t="s">
        <v>64747</v>
      </c>
    </row>
    <row r="7720" spans="1:2" x14ac:dyDescent="0.2">
      <c r="A7720">
        <v>923144</v>
      </c>
      <c r="B7720" t="s">
        <v>64747</v>
      </c>
    </row>
    <row r="7721" spans="1:2" x14ac:dyDescent="0.2">
      <c r="A7721" t="s">
        <v>65305</v>
      </c>
      <c r="B7721" t="s">
        <v>64747</v>
      </c>
    </row>
    <row r="7722" spans="1:2" x14ac:dyDescent="0.2">
      <c r="A7722" t="s">
        <v>65306</v>
      </c>
      <c r="B7722" t="s">
        <v>64747</v>
      </c>
    </row>
    <row r="7723" spans="1:2" x14ac:dyDescent="0.2">
      <c r="A7723">
        <v>821051</v>
      </c>
      <c r="B7723" t="s">
        <v>64747</v>
      </c>
    </row>
    <row r="7724" spans="1:2" x14ac:dyDescent="0.2">
      <c r="A7724">
        <v>824152</v>
      </c>
      <c r="B7724" t="s">
        <v>64747</v>
      </c>
    </row>
    <row r="7725" spans="1:2" x14ac:dyDescent="0.2">
      <c r="A7725">
        <v>901264</v>
      </c>
      <c r="B7725" t="s">
        <v>64747</v>
      </c>
    </row>
    <row r="7726" spans="1:2" x14ac:dyDescent="0.2">
      <c r="A7726">
        <v>910857</v>
      </c>
      <c r="B7726" t="s">
        <v>64747</v>
      </c>
    </row>
    <row r="7727" spans="1:2" x14ac:dyDescent="0.2">
      <c r="A7727">
        <v>921417</v>
      </c>
      <c r="B7727" t="s">
        <v>64747</v>
      </c>
    </row>
    <row r="7728" spans="1:2" x14ac:dyDescent="0.2">
      <c r="A7728" t="s">
        <v>65307</v>
      </c>
      <c r="B7728" t="s">
        <v>64747</v>
      </c>
    </row>
    <row r="7729" spans="1:2" x14ac:dyDescent="0.2">
      <c r="A7729">
        <v>980282</v>
      </c>
      <c r="B7729" t="s">
        <v>64747</v>
      </c>
    </row>
    <row r="7730" spans="1:2" x14ac:dyDescent="0.2">
      <c r="A7730">
        <v>863736</v>
      </c>
      <c r="B7730" t="s">
        <v>64747</v>
      </c>
    </row>
    <row r="7731" spans="1:2" x14ac:dyDescent="0.2">
      <c r="A7731">
        <v>864270</v>
      </c>
      <c r="B7731" t="s">
        <v>64747</v>
      </c>
    </row>
    <row r="7732" spans="1:2" x14ac:dyDescent="0.2">
      <c r="A7732">
        <v>871153</v>
      </c>
      <c r="B7732" t="s">
        <v>64747</v>
      </c>
    </row>
    <row r="7733" spans="1:2" x14ac:dyDescent="0.2">
      <c r="A7733">
        <v>874321</v>
      </c>
      <c r="B7733" t="s">
        <v>64747</v>
      </c>
    </row>
    <row r="7734" spans="1:2" x14ac:dyDescent="0.2">
      <c r="A7734">
        <v>884808</v>
      </c>
      <c r="B7734" t="s">
        <v>64747</v>
      </c>
    </row>
    <row r="7735" spans="1:2" x14ac:dyDescent="0.2">
      <c r="A7735">
        <v>891150</v>
      </c>
      <c r="B7735" t="s">
        <v>64747</v>
      </c>
    </row>
    <row r="7736" spans="1:2" x14ac:dyDescent="0.2">
      <c r="A7736">
        <v>900668</v>
      </c>
      <c r="B7736" t="s">
        <v>64747</v>
      </c>
    </row>
    <row r="7737" spans="1:2" x14ac:dyDescent="0.2">
      <c r="A7737">
        <v>934074</v>
      </c>
      <c r="B7737" t="s">
        <v>64747</v>
      </c>
    </row>
    <row r="7738" spans="1:2" x14ac:dyDescent="0.2">
      <c r="A7738" s="429" t="s">
        <v>65308</v>
      </c>
      <c r="B7738" t="s">
        <v>64747</v>
      </c>
    </row>
    <row r="7739" spans="1:2" x14ac:dyDescent="0.2">
      <c r="A7739" t="s">
        <v>65309</v>
      </c>
      <c r="B7739" t="s">
        <v>64747</v>
      </c>
    </row>
    <row r="7740" spans="1:2" x14ac:dyDescent="0.2">
      <c r="A7740">
        <v>843116</v>
      </c>
      <c r="B7740" t="s">
        <v>64747</v>
      </c>
    </row>
    <row r="7741" spans="1:2" x14ac:dyDescent="0.2">
      <c r="A7741">
        <v>844368</v>
      </c>
      <c r="B7741" t="s">
        <v>64747</v>
      </c>
    </row>
    <row r="7742" spans="1:2" x14ac:dyDescent="0.2">
      <c r="A7742">
        <v>873199</v>
      </c>
      <c r="B7742" t="s">
        <v>64747</v>
      </c>
    </row>
    <row r="7743" spans="1:2" x14ac:dyDescent="0.2">
      <c r="A7743">
        <v>874779</v>
      </c>
      <c r="B7743" t="s">
        <v>64747</v>
      </c>
    </row>
    <row r="7744" spans="1:2" x14ac:dyDescent="0.2">
      <c r="A7744">
        <v>930083</v>
      </c>
      <c r="B7744" t="s">
        <v>64747</v>
      </c>
    </row>
    <row r="7745" spans="1:2" x14ac:dyDescent="0.2">
      <c r="A7745">
        <v>960132</v>
      </c>
      <c r="B7745" t="s">
        <v>64747</v>
      </c>
    </row>
    <row r="7746" spans="1:2" x14ac:dyDescent="0.2">
      <c r="A7746">
        <v>803422</v>
      </c>
      <c r="B7746" t="s">
        <v>64747</v>
      </c>
    </row>
    <row r="7747" spans="1:2" x14ac:dyDescent="0.2">
      <c r="A7747">
        <v>823456</v>
      </c>
      <c r="B7747" t="s">
        <v>64747</v>
      </c>
    </row>
    <row r="7748" spans="1:2" x14ac:dyDescent="0.2">
      <c r="A7748" t="s">
        <v>65310</v>
      </c>
      <c r="B7748" t="s">
        <v>64747</v>
      </c>
    </row>
    <row r="7749" spans="1:2" x14ac:dyDescent="0.2">
      <c r="A7749">
        <v>853613</v>
      </c>
      <c r="B7749" t="s">
        <v>64747</v>
      </c>
    </row>
    <row r="7750" spans="1:2" x14ac:dyDescent="0.2">
      <c r="A7750" t="s">
        <v>65311</v>
      </c>
      <c r="B7750" t="s">
        <v>64747</v>
      </c>
    </row>
    <row r="7751" spans="1:2" x14ac:dyDescent="0.2">
      <c r="A7751" t="s">
        <v>65312</v>
      </c>
      <c r="B7751" t="s">
        <v>64747</v>
      </c>
    </row>
    <row r="7752" spans="1:2" x14ac:dyDescent="0.2">
      <c r="A7752">
        <v>880512</v>
      </c>
      <c r="B7752" t="s">
        <v>64747</v>
      </c>
    </row>
    <row r="7753" spans="1:2" x14ac:dyDescent="0.2">
      <c r="A7753">
        <v>883409</v>
      </c>
      <c r="B7753" t="s">
        <v>64747</v>
      </c>
    </row>
    <row r="7754" spans="1:2" x14ac:dyDescent="0.2">
      <c r="A7754">
        <v>940697</v>
      </c>
      <c r="B7754" t="s">
        <v>64747</v>
      </c>
    </row>
    <row r="7755" spans="1:2" x14ac:dyDescent="0.2">
      <c r="A7755" t="s">
        <v>65313</v>
      </c>
      <c r="B7755" t="s">
        <v>64747</v>
      </c>
    </row>
    <row r="7756" spans="1:2" x14ac:dyDescent="0.2">
      <c r="A7756">
        <v>970655</v>
      </c>
      <c r="B7756" t="s">
        <v>64747</v>
      </c>
    </row>
    <row r="7757" spans="1:2" x14ac:dyDescent="0.2">
      <c r="A7757" t="s">
        <v>65314</v>
      </c>
      <c r="B7757" t="s">
        <v>64747</v>
      </c>
    </row>
    <row r="7758" spans="1:2" x14ac:dyDescent="0.2">
      <c r="A7758">
        <v>813082</v>
      </c>
      <c r="B7758" t="s">
        <v>64747</v>
      </c>
    </row>
    <row r="7759" spans="1:2" x14ac:dyDescent="0.2">
      <c r="A7759">
        <v>823509</v>
      </c>
      <c r="B7759" t="s">
        <v>64747</v>
      </c>
    </row>
    <row r="7760" spans="1:2" x14ac:dyDescent="0.2">
      <c r="A7760">
        <v>864271</v>
      </c>
      <c r="B7760" t="s">
        <v>64747</v>
      </c>
    </row>
    <row r="7761" spans="1:2" x14ac:dyDescent="0.2">
      <c r="A7761">
        <v>904541</v>
      </c>
      <c r="B7761" t="s">
        <v>64747</v>
      </c>
    </row>
    <row r="7762" spans="1:2" x14ac:dyDescent="0.2">
      <c r="A7762">
        <v>990821</v>
      </c>
      <c r="B7762" t="s">
        <v>64747</v>
      </c>
    </row>
    <row r="7763" spans="1:2" x14ac:dyDescent="0.2">
      <c r="A7763" t="s">
        <v>65315</v>
      </c>
      <c r="B7763" t="s">
        <v>64747</v>
      </c>
    </row>
    <row r="7764" spans="1:2" x14ac:dyDescent="0.2">
      <c r="A7764" t="s">
        <v>65316</v>
      </c>
      <c r="B7764" t="s">
        <v>64747</v>
      </c>
    </row>
    <row r="7765" spans="1:2" x14ac:dyDescent="0.2">
      <c r="A7765">
        <v>843289</v>
      </c>
      <c r="B7765" t="s">
        <v>64747</v>
      </c>
    </row>
    <row r="7766" spans="1:2" x14ac:dyDescent="0.2">
      <c r="A7766">
        <v>864184</v>
      </c>
      <c r="B7766" t="s">
        <v>64747</v>
      </c>
    </row>
    <row r="7767" spans="1:2" x14ac:dyDescent="0.2">
      <c r="A7767">
        <v>864717</v>
      </c>
      <c r="B7767" t="s">
        <v>64747</v>
      </c>
    </row>
    <row r="7768" spans="1:2" x14ac:dyDescent="0.2">
      <c r="A7768">
        <v>923971</v>
      </c>
      <c r="B7768" t="s">
        <v>64747</v>
      </c>
    </row>
    <row r="7769" spans="1:2" x14ac:dyDescent="0.2">
      <c r="A7769">
        <v>931148</v>
      </c>
      <c r="B7769" t="s">
        <v>64747</v>
      </c>
    </row>
    <row r="7770" spans="1:2" x14ac:dyDescent="0.2">
      <c r="A7770">
        <v>943072</v>
      </c>
      <c r="B7770" t="s">
        <v>64747</v>
      </c>
    </row>
    <row r="7771" spans="1:2" x14ac:dyDescent="0.2">
      <c r="A7771">
        <v>960376</v>
      </c>
      <c r="B7771" t="s">
        <v>64747</v>
      </c>
    </row>
    <row r="7772" spans="1:2" x14ac:dyDescent="0.2">
      <c r="A7772">
        <v>332523</v>
      </c>
      <c r="B7772" t="s">
        <v>64747</v>
      </c>
    </row>
    <row r="7773" spans="1:2" x14ac:dyDescent="0.2">
      <c r="A7773">
        <v>669218</v>
      </c>
      <c r="B7773" t="s">
        <v>64747</v>
      </c>
    </row>
    <row r="7774" spans="1:2" x14ac:dyDescent="0.2">
      <c r="A7774" s="429" t="s">
        <v>65317</v>
      </c>
      <c r="B7774" t="s">
        <v>64747</v>
      </c>
    </row>
    <row r="7775" spans="1:2" x14ac:dyDescent="0.2">
      <c r="A7775" t="s">
        <v>65318</v>
      </c>
      <c r="B7775" t="s">
        <v>64747</v>
      </c>
    </row>
    <row r="7776" spans="1:2" x14ac:dyDescent="0.2">
      <c r="A7776">
        <v>844012</v>
      </c>
      <c r="B7776" t="s">
        <v>64747</v>
      </c>
    </row>
    <row r="7777" spans="1:2" x14ac:dyDescent="0.2">
      <c r="A7777">
        <v>851019</v>
      </c>
      <c r="B7777" t="s">
        <v>64747</v>
      </c>
    </row>
    <row r="7778" spans="1:2" x14ac:dyDescent="0.2">
      <c r="A7778">
        <v>871578</v>
      </c>
      <c r="B7778" t="s">
        <v>64747</v>
      </c>
    </row>
    <row r="7779" spans="1:2" x14ac:dyDescent="0.2">
      <c r="A7779" t="s">
        <v>65319</v>
      </c>
      <c r="B7779" t="s">
        <v>64747</v>
      </c>
    </row>
    <row r="7780" spans="1:2" x14ac:dyDescent="0.2">
      <c r="A7780">
        <v>924645</v>
      </c>
      <c r="B7780" t="s">
        <v>64747</v>
      </c>
    </row>
    <row r="7781" spans="1:2" x14ac:dyDescent="0.2">
      <c r="A7781">
        <v>960967</v>
      </c>
      <c r="B7781" t="s">
        <v>64747</v>
      </c>
    </row>
    <row r="7782" spans="1:2" x14ac:dyDescent="0.2">
      <c r="A7782" t="s">
        <v>65320</v>
      </c>
      <c r="B7782" t="s">
        <v>64747</v>
      </c>
    </row>
    <row r="7783" spans="1:2" x14ac:dyDescent="0.2">
      <c r="A7783">
        <v>813635</v>
      </c>
      <c r="B7783" t="s">
        <v>64747</v>
      </c>
    </row>
    <row r="7784" spans="1:2" x14ac:dyDescent="0.2">
      <c r="A7784">
        <v>823500</v>
      </c>
      <c r="B7784" t="s">
        <v>64747</v>
      </c>
    </row>
    <row r="7785" spans="1:2" x14ac:dyDescent="0.2">
      <c r="A7785">
        <v>833251</v>
      </c>
      <c r="B7785" t="s">
        <v>64747</v>
      </c>
    </row>
    <row r="7786" spans="1:2" x14ac:dyDescent="0.2">
      <c r="A7786" t="s">
        <v>65321</v>
      </c>
      <c r="B7786" t="s">
        <v>64747</v>
      </c>
    </row>
    <row r="7787" spans="1:2" x14ac:dyDescent="0.2">
      <c r="A7787">
        <v>850924</v>
      </c>
      <c r="B7787" t="s">
        <v>64747</v>
      </c>
    </row>
    <row r="7788" spans="1:2" x14ac:dyDescent="0.2">
      <c r="A7788">
        <v>854691</v>
      </c>
      <c r="B7788" t="s">
        <v>64747</v>
      </c>
    </row>
    <row r="7789" spans="1:2" x14ac:dyDescent="0.2">
      <c r="A7789" t="s">
        <v>65322</v>
      </c>
      <c r="B7789" t="s">
        <v>64747</v>
      </c>
    </row>
    <row r="7790" spans="1:2" x14ac:dyDescent="0.2">
      <c r="A7790">
        <v>900483</v>
      </c>
      <c r="B7790" t="s">
        <v>64747</v>
      </c>
    </row>
    <row r="7791" spans="1:2" x14ac:dyDescent="0.2">
      <c r="A7791">
        <v>904574</v>
      </c>
      <c r="B7791" t="s">
        <v>64747</v>
      </c>
    </row>
    <row r="7792" spans="1:2" x14ac:dyDescent="0.2">
      <c r="A7792">
        <v>904913</v>
      </c>
      <c r="B7792" t="s">
        <v>64747</v>
      </c>
    </row>
    <row r="7793" spans="1:2" x14ac:dyDescent="0.2">
      <c r="A7793">
        <v>933489</v>
      </c>
      <c r="B7793" t="s">
        <v>64747</v>
      </c>
    </row>
    <row r="7794" spans="1:2" x14ac:dyDescent="0.2">
      <c r="A7794">
        <v>980793</v>
      </c>
      <c r="B7794" t="s">
        <v>64747</v>
      </c>
    </row>
    <row r="7795" spans="1:2" x14ac:dyDescent="0.2">
      <c r="A7795">
        <v>981098</v>
      </c>
      <c r="B7795" t="s">
        <v>64747</v>
      </c>
    </row>
    <row r="7796" spans="1:2" x14ac:dyDescent="0.2">
      <c r="A7796" t="s">
        <v>65323</v>
      </c>
      <c r="B7796" t="s">
        <v>64747</v>
      </c>
    </row>
    <row r="7797" spans="1:2" x14ac:dyDescent="0.2">
      <c r="A7797" t="s">
        <v>65324</v>
      </c>
      <c r="B7797" t="s">
        <v>64747</v>
      </c>
    </row>
    <row r="7798" spans="1:2" x14ac:dyDescent="0.2">
      <c r="A7798">
        <v>853189</v>
      </c>
      <c r="B7798" t="s">
        <v>64747</v>
      </c>
    </row>
    <row r="7799" spans="1:2" x14ac:dyDescent="0.2">
      <c r="A7799">
        <v>861056</v>
      </c>
      <c r="B7799" t="s">
        <v>64747</v>
      </c>
    </row>
    <row r="7800" spans="1:2" x14ac:dyDescent="0.2">
      <c r="A7800">
        <v>874323</v>
      </c>
      <c r="B7800" t="s">
        <v>64747</v>
      </c>
    </row>
    <row r="7801" spans="1:2" x14ac:dyDescent="0.2">
      <c r="A7801">
        <v>901184</v>
      </c>
      <c r="B7801" t="s">
        <v>64747</v>
      </c>
    </row>
    <row r="7802" spans="1:2" x14ac:dyDescent="0.2">
      <c r="A7802">
        <v>904506</v>
      </c>
      <c r="B7802" t="s">
        <v>64747</v>
      </c>
    </row>
    <row r="7803" spans="1:2" x14ac:dyDescent="0.2">
      <c r="A7803">
        <v>934090</v>
      </c>
      <c r="B7803" t="s">
        <v>64747</v>
      </c>
    </row>
    <row r="7804" spans="1:2" x14ac:dyDescent="0.2">
      <c r="A7804">
        <v>2041262</v>
      </c>
      <c r="B7804" t="s">
        <v>64747</v>
      </c>
    </row>
    <row r="7805" spans="1:2" x14ac:dyDescent="0.2">
      <c r="A7805" t="s">
        <v>65325</v>
      </c>
      <c r="B7805" t="s">
        <v>64747</v>
      </c>
    </row>
    <row r="7806" spans="1:2" x14ac:dyDescent="0.2">
      <c r="A7806" t="s">
        <v>65326</v>
      </c>
      <c r="B7806" t="s">
        <v>64747</v>
      </c>
    </row>
    <row r="7807" spans="1:2" x14ac:dyDescent="0.2">
      <c r="A7807">
        <v>853416</v>
      </c>
      <c r="B7807" t="s">
        <v>64747</v>
      </c>
    </row>
    <row r="7808" spans="1:2" x14ac:dyDescent="0.2">
      <c r="A7808">
        <v>853526</v>
      </c>
      <c r="B7808" t="s">
        <v>64747</v>
      </c>
    </row>
    <row r="7809" spans="1:2" x14ac:dyDescent="0.2">
      <c r="A7809" t="s">
        <v>65327</v>
      </c>
      <c r="B7809" t="s">
        <v>64747</v>
      </c>
    </row>
    <row r="7810" spans="1:2" x14ac:dyDescent="0.2">
      <c r="A7810">
        <v>860623</v>
      </c>
      <c r="B7810" t="s">
        <v>64747</v>
      </c>
    </row>
    <row r="7811" spans="1:2" x14ac:dyDescent="0.2">
      <c r="A7811">
        <v>864235</v>
      </c>
      <c r="B7811" t="s">
        <v>64747</v>
      </c>
    </row>
    <row r="7812" spans="1:2" x14ac:dyDescent="0.2">
      <c r="A7812">
        <v>864362</v>
      </c>
      <c r="B7812" t="s">
        <v>64747</v>
      </c>
    </row>
    <row r="7813" spans="1:2" x14ac:dyDescent="0.2">
      <c r="A7813" t="s">
        <v>65328</v>
      </c>
      <c r="B7813" t="s">
        <v>64747</v>
      </c>
    </row>
    <row r="7814" spans="1:2" x14ac:dyDescent="0.2">
      <c r="A7814">
        <v>873785</v>
      </c>
      <c r="B7814" t="s">
        <v>64747</v>
      </c>
    </row>
    <row r="7815" spans="1:2" x14ac:dyDescent="0.2">
      <c r="A7815">
        <v>873786</v>
      </c>
      <c r="B7815" t="s">
        <v>64747</v>
      </c>
    </row>
    <row r="7816" spans="1:2" x14ac:dyDescent="0.2">
      <c r="A7816">
        <v>873787</v>
      </c>
      <c r="B7816" t="s">
        <v>64747</v>
      </c>
    </row>
    <row r="7817" spans="1:2" x14ac:dyDescent="0.2">
      <c r="A7817" t="s">
        <v>65329</v>
      </c>
      <c r="B7817" t="s">
        <v>64747</v>
      </c>
    </row>
    <row r="7818" spans="1:2" x14ac:dyDescent="0.2">
      <c r="A7818">
        <v>990953</v>
      </c>
      <c r="B7818" t="s">
        <v>64747</v>
      </c>
    </row>
    <row r="7819" spans="1:2" x14ac:dyDescent="0.2">
      <c r="A7819">
        <v>843319</v>
      </c>
      <c r="B7819" t="s">
        <v>64747</v>
      </c>
    </row>
    <row r="7820" spans="1:2" x14ac:dyDescent="0.2">
      <c r="A7820" t="s">
        <v>65330</v>
      </c>
      <c r="B7820" t="s">
        <v>64747</v>
      </c>
    </row>
    <row r="7821" spans="1:2" x14ac:dyDescent="0.2">
      <c r="A7821">
        <v>864032</v>
      </c>
      <c r="B7821" t="s">
        <v>64747</v>
      </c>
    </row>
    <row r="7822" spans="1:2" x14ac:dyDescent="0.2">
      <c r="A7822">
        <v>881330</v>
      </c>
      <c r="B7822" t="s">
        <v>64747</v>
      </c>
    </row>
    <row r="7823" spans="1:2" x14ac:dyDescent="0.2">
      <c r="A7823">
        <v>884027</v>
      </c>
      <c r="B7823" t="s">
        <v>64747</v>
      </c>
    </row>
    <row r="7824" spans="1:2" x14ac:dyDescent="0.2">
      <c r="A7824">
        <v>890635</v>
      </c>
      <c r="B7824" t="s">
        <v>64747</v>
      </c>
    </row>
    <row r="7825" spans="1:2" x14ac:dyDescent="0.2">
      <c r="A7825">
        <v>901387</v>
      </c>
      <c r="B7825" t="s">
        <v>64747</v>
      </c>
    </row>
    <row r="7826" spans="1:2" x14ac:dyDescent="0.2">
      <c r="A7826">
        <v>903695</v>
      </c>
      <c r="B7826" t="s">
        <v>64747</v>
      </c>
    </row>
    <row r="7827" spans="1:2" x14ac:dyDescent="0.2">
      <c r="A7827">
        <v>920631</v>
      </c>
      <c r="B7827" t="s">
        <v>64747</v>
      </c>
    </row>
    <row r="7828" spans="1:2" x14ac:dyDescent="0.2">
      <c r="A7828">
        <v>924364</v>
      </c>
      <c r="B7828" t="s">
        <v>64747</v>
      </c>
    </row>
    <row r="7829" spans="1:2" x14ac:dyDescent="0.2">
      <c r="A7829">
        <v>935082</v>
      </c>
      <c r="B7829" t="s">
        <v>64747</v>
      </c>
    </row>
    <row r="7830" spans="1:2" x14ac:dyDescent="0.2">
      <c r="A7830">
        <v>943089</v>
      </c>
      <c r="B7830" t="s">
        <v>64747</v>
      </c>
    </row>
    <row r="7831" spans="1:2" x14ac:dyDescent="0.2">
      <c r="A7831">
        <v>950831</v>
      </c>
      <c r="B7831" t="s">
        <v>64747</v>
      </c>
    </row>
    <row r="7832" spans="1:2" x14ac:dyDescent="0.2">
      <c r="A7832">
        <v>981181</v>
      </c>
      <c r="B7832" t="s">
        <v>64747</v>
      </c>
    </row>
    <row r="7833" spans="1:2" x14ac:dyDescent="0.2">
      <c r="A7833">
        <v>823410</v>
      </c>
      <c r="B7833" t="s">
        <v>64747</v>
      </c>
    </row>
    <row r="7834" spans="1:2" x14ac:dyDescent="0.2">
      <c r="A7834">
        <v>854511</v>
      </c>
      <c r="B7834" t="s">
        <v>64747</v>
      </c>
    </row>
    <row r="7835" spans="1:2" x14ac:dyDescent="0.2">
      <c r="A7835">
        <v>863026</v>
      </c>
      <c r="B7835" t="s">
        <v>64747</v>
      </c>
    </row>
    <row r="7836" spans="1:2" x14ac:dyDescent="0.2">
      <c r="A7836">
        <v>870237</v>
      </c>
      <c r="B7836" t="s">
        <v>64747</v>
      </c>
    </row>
    <row r="7837" spans="1:2" x14ac:dyDescent="0.2">
      <c r="A7837">
        <v>884503</v>
      </c>
      <c r="B7837" t="s">
        <v>64747</v>
      </c>
    </row>
    <row r="7838" spans="1:2" x14ac:dyDescent="0.2">
      <c r="A7838">
        <v>894968</v>
      </c>
      <c r="B7838" t="s">
        <v>64747</v>
      </c>
    </row>
    <row r="7839" spans="1:2" x14ac:dyDescent="0.2">
      <c r="A7839">
        <v>920857</v>
      </c>
      <c r="B7839" t="s">
        <v>64747</v>
      </c>
    </row>
    <row r="7840" spans="1:2" x14ac:dyDescent="0.2">
      <c r="A7840" t="s">
        <v>65331</v>
      </c>
      <c r="B7840" t="s">
        <v>64747</v>
      </c>
    </row>
    <row r="7841" spans="1:2" x14ac:dyDescent="0.2">
      <c r="A7841" t="s">
        <v>65332</v>
      </c>
      <c r="B7841" t="s">
        <v>64747</v>
      </c>
    </row>
    <row r="7842" spans="1:2" x14ac:dyDescent="0.2">
      <c r="A7842">
        <v>871068</v>
      </c>
      <c r="B7842" t="s">
        <v>64747</v>
      </c>
    </row>
    <row r="7843" spans="1:2" x14ac:dyDescent="0.2">
      <c r="A7843">
        <v>874362</v>
      </c>
      <c r="B7843" t="s">
        <v>64747</v>
      </c>
    </row>
    <row r="7844" spans="1:2" x14ac:dyDescent="0.2">
      <c r="A7844">
        <v>893906</v>
      </c>
      <c r="B7844" t="s">
        <v>64747</v>
      </c>
    </row>
    <row r="7845" spans="1:2" x14ac:dyDescent="0.2">
      <c r="A7845">
        <v>904319</v>
      </c>
      <c r="B7845" t="s">
        <v>64747</v>
      </c>
    </row>
    <row r="7846" spans="1:2" x14ac:dyDescent="0.2">
      <c r="A7846">
        <v>904501</v>
      </c>
      <c r="B7846" t="s">
        <v>64747</v>
      </c>
    </row>
    <row r="7847" spans="1:2" x14ac:dyDescent="0.2">
      <c r="A7847">
        <v>911349</v>
      </c>
      <c r="B7847" t="s">
        <v>64747</v>
      </c>
    </row>
    <row r="7848" spans="1:2" x14ac:dyDescent="0.2">
      <c r="A7848">
        <v>914346</v>
      </c>
      <c r="B7848" t="s">
        <v>64747</v>
      </c>
    </row>
    <row r="7849" spans="1:2" x14ac:dyDescent="0.2">
      <c r="A7849">
        <v>990259</v>
      </c>
      <c r="B7849" t="s">
        <v>64747</v>
      </c>
    </row>
    <row r="7850" spans="1:2" x14ac:dyDescent="0.2">
      <c r="A7850">
        <v>890569</v>
      </c>
      <c r="B7850" t="s">
        <v>64747</v>
      </c>
    </row>
    <row r="7851" spans="1:2" x14ac:dyDescent="0.2">
      <c r="A7851">
        <v>911273</v>
      </c>
      <c r="B7851" t="s">
        <v>64747</v>
      </c>
    </row>
    <row r="7852" spans="1:2" x14ac:dyDescent="0.2">
      <c r="A7852">
        <v>803513</v>
      </c>
      <c r="B7852" t="s">
        <v>64747</v>
      </c>
    </row>
    <row r="7853" spans="1:2" x14ac:dyDescent="0.2">
      <c r="A7853" t="s">
        <v>65333</v>
      </c>
      <c r="B7853" t="s">
        <v>64747</v>
      </c>
    </row>
    <row r="7854" spans="1:2" x14ac:dyDescent="0.2">
      <c r="A7854">
        <v>894570</v>
      </c>
      <c r="B7854" t="s">
        <v>64747</v>
      </c>
    </row>
    <row r="7855" spans="1:2" x14ac:dyDescent="0.2">
      <c r="A7855">
        <v>903333</v>
      </c>
      <c r="B7855" t="s">
        <v>64747</v>
      </c>
    </row>
    <row r="7856" spans="1:2" x14ac:dyDescent="0.2">
      <c r="A7856">
        <v>914569</v>
      </c>
      <c r="B7856" t="s">
        <v>64747</v>
      </c>
    </row>
    <row r="7857" spans="1:2" x14ac:dyDescent="0.2">
      <c r="A7857">
        <v>924898</v>
      </c>
      <c r="B7857" t="s">
        <v>64747</v>
      </c>
    </row>
    <row r="7858" spans="1:2" x14ac:dyDescent="0.2">
      <c r="A7858">
        <v>930786</v>
      </c>
      <c r="B7858" t="s">
        <v>64747</v>
      </c>
    </row>
    <row r="7859" spans="1:2" x14ac:dyDescent="0.2">
      <c r="A7859">
        <v>834283</v>
      </c>
      <c r="B7859" t="s">
        <v>64747</v>
      </c>
    </row>
    <row r="7860" spans="1:2" x14ac:dyDescent="0.2">
      <c r="A7860">
        <v>853798</v>
      </c>
      <c r="B7860" t="s">
        <v>64747</v>
      </c>
    </row>
    <row r="7861" spans="1:2" x14ac:dyDescent="0.2">
      <c r="A7861">
        <v>853799</v>
      </c>
      <c r="B7861" t="s">
        <v>64747</v>
      </c>
    </row>
    <row r="7862" spans="1:2" x14ac:dyDescent="0.2">
      <c r="A7862">
        <v>853845</v>
      </c>
      <c r="B7862" t="s">
        <v>64747</v>
      </c>
    </row>
    <row r="7863" spans="1:2" x14ac:dyDescent="0.2">
      <c r="A7863">
        <v>864264</v>
      </c>
      <c r="B7863" t="s">
        <v>64747</v>
      </c>
    </row>
    <row r="7864" spans="1:2" x14ac:dyDescent="0.2">
      <c r="A7864">
        <v>883970</v>
      </c>
      <c r="B7864" t="s">
        <v>64747</v>
      </c>
    </row>
    <row r="7865" spans="1:2" x14ac:dyDescent="0.2">
      <c r="A7865">
        <v>910751</v>
      </c>
      <c r="B7865" t="s">
        <v>64747</v>
      </c>
    </row>
    <row r="7866" spans="1:2" x14ac:dyDescent="0.2">
      <c r="A7866">
        <v>924056</v>
      </c>
      <c r="B7866" t="s">
        <v>64747</v>
      </c>
    </row>
    <row r="7867" spans="1:2" x14ac:dyDescent="0.2">
      <c r="A7867">
        <v>924964</v>
      </c>
      <c r="B7867" t="s">
        <v>64747</v>
      </c>
    </row>
    <row r="7868" spans="1:2" x14ac:dyDescent="0.2">
      <c r="A7868">
        <v>933199</v>
      </c>
      <c r="B7868" t="s">
        <v>64747</v>
      </c>
    </row>
    <row r="7869" spans="1:2" x14ac:dyDescent="0.2">
      <c r="A7869">
        <v>934936</v>
      </c>
      <c r="B7869" t="s">
        <v>64747</v>
      </c>
    </row>
    <row r="7870" spans="1:2" x14ac:dyDescent="0.2">
      <c r="A7870">
        <v>940995</v>
      </c>
      <c r="B7870" t="s">
        <v>64747</v>
      </c>
    </row>
    <row r="7871" spans="1:2" x14ac:dyDescent="0.2">
      <c r="A7871">
        <v>950758</v>
      </c>
      <c r="B7871" t="s">
        <v>64747</v>
      </c>
    </row>
    <row r="7872" spans="1:2" x14ac:dyDescent="0.2">
      <c r="A7872">
        <v>990697</v>
      </c>
      <c r="B7872" t="s">
        <v>64747</v>
      </c>
    </row>
    <row r="7873" spans="1:2" x14ac:dyDescent="0.2">
      <c r="A7873" t="s">
        <v>65334</v>
      </c>
      <c r="B7873" t="s">
        <v>64747</v>
      </c>
    </row>
    <row r="7874" spans="1:2" x14ac:dyDescent="0.2">
      <c r="A7874" t="s">
        <v>65335</v>
      </c>
      <c r="B7874" t="s">
        <v>64747</v>
      </c>
    </row>
    <row r="7875" spans="1:2" x14ac:dyDescent="0.2">
      <c r="A7875">
        <v>813465</v>
      </c>
      <c r="B7875" t="s">
        <v>64747</v>
      </c>
    </row>
    <row r="7876" spans="1:2" x14ac:dyDescent="0.2">
      <c r="A7876">
        <v>834053</v>
      </c>
      <c r="B7876" t="s">
        <v>64747</v>
      </c>
    </row>
    <row r="7877" spans="1:2" x14ac:dyDescent="0.2">
      <c r="A7877">
        <v>840188</v>
      </c>
      <c r="B7877" t="s">
        <v>64747</v>
      </c>
    </row>
    <row r="7878" spans="1:2" x14ac:dyDescent="0.2">
      <c r="A7878">
        <v>854788</v>
      </c>
      <c r="B7878" t="s">
        <v>64747</v>
      </c>
    </row>
    <row r="7879" spans="1:2" x14ac:dyDescent="0.2">
      <c r="A7879">
        <v>880069</v>
      </c>
      <c r="B7879" t="s">
        <v>64747</v>
      </c>
    </row>
    <row r="7880" spans="1:2" x14ac:dyDescent="0.2">
      <c r="A7880">
        <v>880080</v>
      </c>
      <c r="B7880" t="s">
        <v>64747</v>
      </c>
    </row>
    <row r="7881" spans="1:2" x14ac:dyDescent="0.2">
      <c r="A7881">
        <v>901194</v>
      </c>
      <c r="B7881" t="s">
        <v>64747</v>
      </c>
    </row>
    <row r="7882" spans="1:2" x14ac:dyDescent="0.2">
      <c r="A7882">
        <v>924640</v>
      </c>
      <c r="B7882" t="s">
        <v>64747</v>
      </c>
    </row>
    <row r="7883" spans="1:2" x14ac:dyDescent="0.2">
      <c r="A7883">
        <v>951217</v>
      </c>
      <c r="B7883" t="s">
        <v>64747</v>
      </c>
    </row>
    <row r="7884" spans="1:2" x14ac:dyDescent="0.2">
      <c r="A7884">
        <v>338264</v>
      </c>
      <c r="B7884" t="s">
        <v>64747</v>
      </c>
    </row>
    <row r="7885" spans="1:2" x14ac:dyDescent="0.2">
      <c r="A7885" t="s">
        <v>65323</v>
      </c>
      <c r="B7885" t="s">
        <v>64747</v>
      </c>
    </row>
    <row r="7886" spans="1:2" x14ac:dyDescent="0.2">
      <c r="A7886" t="s">
        <v>65324</v>
      </c>
      <c r="B7886" t="s">
        <v>64747</v>
      </c>
    </row>
    <row r="7887" spans="1:2" x14ac:dyDescent="0.2">
      <c r="A7887">
        <v>853188</v>
      </c>
      <c r="B7887" t="s">
        <v>64747</v>
      </c>
    </row>
    <row r="7888" spans="1:2" x14ac:dyDescent="0.2">
      <c r="A7888">
        <v>865120</v>
      </c>
      <c r="B7888" t="s">
        <v>64747</v>
      </c>
    </row>
    <row r="7889" spans="1:2" x14ac:dyDescent="0.2">
      <c r="A7889">
        <v>910311</v>
      </c>
      <c r="B7889" t="s">
        <v>64747</v>
      </c>
    </row>
    <row r="7890" spans="1:2" x14ac:dyDescent="0.2">
      <c r="A7890">
        <v>930323</v>
      </c>
      <c r="B7890" t="s">
        <v>64747</v>
      </c>
    </row>
    <row r="7891" spans="1:2" x14ac:dyDescent="0.2">
      <c r="A7891">
        <v>934341</v>
      </c>
      <c r="B7891" t="s">
        <v>64747</v>
      </c>
    </row>
    <row r="7892" spans="1:2" x14ac:dyDescent="0.2">
      <c r="A7892">
        <v>943611</v>
      </c>
      <c r="B7892" t="s">
        <v>64747</v>
      </c>
    </row>
    <row r="7893" spans="1:2" x14ac:dyDescent="0.2">
      <c r="A7893" t="s">
        <v>65323</v>
      </c>
      <c r="B7893" t="s">
        <v>64747</v>
      </c>
    </row>
    <row r="7894" spans="1:2" x14ac:dyDescent="0.2">
      <c r="A7894">
        <v>803079</v>
      </c>
      <c r="B7894" t="s">
        <v>64747</v>
      </c>
    </row>
    <row r="7895" spans="1:2" x14ac:dyDescent="0.2">
      <c r="A7895">
        <v>803855</v>
      </c>
      <c r="B7895" t="s">
        <v>64747</v>
      </c>
    </row>
    <row r="7896" spans="1:2" x14ac:dyDescent="0.2">
      <c r="A7896" t="s">
        <v>65324</v>
      </c>
      <c r="B7896" t="s">
        <v>64747</v>
      </c>
    </row>
    <row r="7897" spans="1:2" x14ac:dyDescent="0.2">
      <c r="A7897">
        <v>904981</v>
      </c>
      <c r="B7897" t="s">
        <v>64747</v>
      </c>
    </row>
    <row r="7898" spans="1:2" x14ac:dyDescent="0.2">
      <c r="A7898">
        <v>923192</v>
      </c>
      <c r="B7898" t="s">
        <v>64747</v>
      </c>
    </row>
    <row r="7899" spans="1:2" x14ac:dyDescent="0.2">
      <c r="A7899">
        <v>934703</v>
      </c>
      <c r="B7899" t="s">
        <v>64747</v>
      </c>
    </row>
    <row r="7900" spans="1:2" x14ac:dyDescent="0.2">
      <c r="A7900">
        <v>934704</v>
      </c>
      <c r="B7900" t="s">
        <v>64747</v>
      </c>
    </row>
    <row r="7901" spans="1:2" x14ac:dyDescent="0.2">
      <c r="A7901" t="s">
        <v>65336</v>
      </c>
      <c r="B7901" t="s">
        <v>64747</v>
      </c>
    </row>
    <row r="7902" spans="1:2" x14ac:dyDescent="0.2">
      <c r="A7902">
        <v>342496</v>
      </c>
      <c r="B7902" t="s">
        <v>64747</v>
      </c>
    </row>
    <row r="7903" spans="1:2" x14ac:dyDescent="0.2">
      <c r="A7903" t="s">
        <v>65337</v>
      </c>
      <c r="B7903" t="s">
        <v>64747</v>
      </c>
    </row>
    <row r="7904" spans="1:2" x14ac:dyDescent="0.2">
      <c r="A7904" t="s">
        <v>65338</v>
      </c>
      <c r="B7904" t="s">
        <v>64747</v>
      </c>
    </row>
    <row r="7905" spans="1:2" x14ac:dyDescent="0.2">
      <c r="A7905" t="s">
        <v>65339</v>
      </c>
      <c r="B7905" t="s">
        <v>64747</v>
      </c>
    </row>
    <row r="7906" spans="1:2" x14ac:dyDescent="0.2">
      <c r="A7906" t="s">
        <v>65340</v>
      </c>
      <c r="B7906" t="s">
        <v>64747</v>
      </c>
    </row>
    <row r="7907" spans="1:2" x14ac:dyDescent="0.2">
      <c r="A7907">
        <v>860064</v>
      </c>
      <c r="B7907" t="s">
        <v>64747</v>
      </c>
    </row>
    <row r="7908" spans="1:2" x14ac:dyDescent="0.2">
      <c r="A7908">
        <v>880845</v>
      </c>
      <c r="B7908" t="s">
        <v>64747</v>
      </c>
    </row>
    <row r="7909" spans="1:2" x14ac:dyDescent="0.2">
      <c r="A7909">
        <v>935050</v>
      </c>
      <c r="B7909" t="s">
        <v>64747</v>
      </c>
    </row>
    <row r="7910" spans="1:2" x14ac:dyDescent="0.2">
      <c r="A7910" t="s">
        <v>65341</v>
      </c>
      <c r="B7910" t="s">
        <v>64747</v>
      </c>
    </row>
    <row r="7911" spans="1:2" x14ac:dyDescent="0.2">
      <c r="A7911">
        <v>823017</v>
      </c>
      <c r="B7911" t="s">
        <v>64747</v>
      </c>
    </row>
    <row r="7912" spans="1:2" x14ac:dyDescent="0.2">
      <c r="A7912">
        <v>851039</v>
      </c>
      <c r="B7912" t="s">
        <v>64747</v>
      </c>
    </row>
    <row r="7913" spans="1:2" x14ac:dyDescent="0.2">
      <c r="A7913">
        <v>863206</v>
      </c>
      <c r="B7913" t="s">
        <v>64747</v>
      </c>
    </row>
    <row r="7914" spans="1:2" x14ac:dyDescent="0.2">
      <c r="A7914">
        <v>904985</v>
      </c>
      <c r="B7914" t="s">
        <v>64747</v>
      </c>
    </row>
    <row r="7915" spans="1:2" x14ac:dyDescent="0.2">
      <c r="A7915">
        <v>920343</v>
      </c>
      <c r="B7915" t="s">
        <v>64747</v>
      </c>
    </row>
    <row r="7916" spans="1:2" x14ac:dyDescent="0.2">
      <c r="A7916">
        <v>923641</v>
      </c>
      <c r="B7916" t="s">
        <v>64747</v>
      </c>
    </row>
    <row r="7917" spans="1:2" x14ac:dyDescent="0.2">
      <c r="A7917">
        <v>924302</v>
      </c>
      <c r="B7917" t="s">
        <v>64747</v>
      </c>
    </row>
    <row r="7918" spans="1:2" x14ac:dyDescent="0.2">
      <c r="A7918" t="s">
        <v>65342</v>
      </c>
      <c r="B7918" t="s">
        <v>64747</v>
      </c>
    </row>
    <row r="7919" spans="1:2" x14ac:dyDescent="0.2">
      <c r="A7919">
        <v>930389</v>
      </c>
      <c r="B7919" t="s">
        <v>64747</v>
      </c>
    </row>
    <row r="7920" spans="1:2" x14ac:dyDescent="0.2">
      <c r="A7920" t="s">
        <v>65343</v>
      </c>
      <c r="B7920" t="s">
        <v>64747</v>
      </c>
    </row>
    <row r="7921" spans="1:2" x14ac:dyDescent="0.2">
      <c r="A7921">
        <v>841015</v>
      </c>
      <c r="B7921" t="s">
        <v>64747</v>
      </c>
    </row>
    <row r="7922" spans="1:2" x14ac:dyDescent="0.2">
      <c r="A7922">
        <v>893319</v>
      </c>
      <c r="B7922" t="s">
        <v>64747</v>
      </c>
    </row>
    <row r="7923" spans="1:2" x14ac:dyDescent="0.2">
      <c r="A7923">
        <v>893952</v>
      </c>
      <c r="B7923" t="s">
        <v>64747</v>
      </c>
    </row>
    <row r="7924" spans="1:2" x14ac:dyDescent="0.2">
      <c r="A7924">
        <v>904810</v>
      </c>
      <c r="B7924" t="s">
        <v>64747</v>
      </c>
    </row>
    <row r="7925" spans="1:2" x14ac:dyDescent="0.2">
      <c r="A7925">
        <v>943368</v>
      </c>
      <c r="B7925" t="s">
        <v>64747</v>
      </c>
    </row>
    <row r="7926" spans="1:2" x14ac:dyDescent="0.2">
      <c r="A7926">
        <v>943370</v>
      </c>
      <c r="B7926" t="s">
        <v>64747</v>
      </c>
    </row>
    <row r="7927" spans="1:2" x14ac:dyDescent="0.2">
      <c r="A7927">
        <v>841168</v>
      </c>
      <c r="B7927" t="s">
        <v>64747</v>
      </c>
    </row>
    <row r="7928" spans="1:2" x14ac:dyDescent="0.2">
      <c r="A7928">
        <v>865530</v>
      </c>
      <c r="B7928" t="s">
        <v>64747</v>
      </c>
    </row>
    <row r="7929" spans="1:2" x14ac:dyDescent="0.2">
      <c r="A7929" t="s">
        <v>65344</v>
      </c>
      <c r="B7929" t="s">
        <v>64747</v>
      </c>
    </row>
    <row r="7930" spans="1:2" x14ac:dyDescent="0.2">
      <c r="A7930">
        <v>884812</v>
      </c>
      <c r="B7930" t="s">
        <v>64747</v>
      </c>
    </row>
    <row r="7931" spans="1:2" x14ac:dyDescent="0.2">
      <c r="A7931">
        <v>891041</v>
      </c>
      <c r="B7931" t="s">
        <v>64747</v>
      </c>
    </row>
    <row r="7932" spans="1:2" x14ac:dyDescent="0.2">
      <c r="A7932">
        <v>667267</v>
      </c>
      <c r="B7932" t="s">
        <v>64747</v>
      </c>
    </row>
    <row r="7933" spans="1:2" x14ac:dyDescent="0.2">
      <c r="A7933" t="s">
        <v>65345</v>
      </c>
      <c r="B7933" t="s">
        <v>64747</v>
      </c>
    </row>
    <row r="7934" spans="1:2" x14ac:dyDescent="0.2">
      <c r="A7934">
        <v>843619</v>
      </c>
      <c r="B7934" t="s">
        <v>64747</v>
      </c>
    </row>
    <row r="7935" spans="1:2" x14ac:dyDescent="0.2">
      <c r="A7935">
        <v>990135</v>
      </c>
      <c r="B7935" t="s">
        <v>64747</v>
      </c>
    </row>
    <row r="7936" spans="1:2" x14ac:dyDescent="0.2">
      <c r="A7936">
        <v>810463</v>
      </c>
      <c r="B7936" t="s">
        <v>64747</v>
      </c>
    </row>
    <row r="7937" spans="1:2" x14ac:dyDescent="0.2">
      <c r="A7937">
        <v>864359</v>
      </c>
      <c r="B7937" t="s">
        <v>64747</v>
      </c>
    </row>
    <row r="7938" spans="1:2" x14ac:dyDescent="0.2">
      <c r="A7938" t="s">
        <v>65346</v>
      </c>
      <c r="B7938" t="s">
        <v>64747</v>
      </c>
    </row>
    <row r="7939" spans="1:2" x14ac:dyDescent="0.2">
      <c r="A7939">
        <v>803725</v>
      </c>
      <c r="B7939" t="s">
        <v>64747</v>
      </c>
    </row>
    <row r="7940" spans="1:2" x14ac:dyDescent="0.2">
      <c r="A7940">
        <v>873712</v>
      </c>
      <c r="B7940" t="s">
        <v>64747</v>
      </c>
    </row>
    <row r="7941" spans="1:2" x14ac:dyDescent="0.2">
      <c r="A7941" t="s">
        <v>65347</v>
      </c>
      <c r="B7941" t="s">
        <v>64747</v>
      </c>
    </row>
    <row r="7942" spans="1:2" x14ac:dyDescent="0.2">
      <c r="A7942" t="s">
        <v>65348</v>
      </c>
      <c r="B7942" t="s">
        <v>64747</v>
      </c>
    </row>
    <row r="7943" spans="1:2" x14ac:dyDescent="0.2">
      <c r="A7943">
        <v>863671</v>
      </c>
      <c r="B7943" t="s">
        <v>64747</v>
      </c>
    </row>
    <row r="7944" spans="1:2" x14ac:dyDescent="0.2">
      <c r="A7944">
        <v>873051</v>
      </c>
      <c r="B7944" t="s">
        <v>64747</v>
      </c>
    </row>
    <row r="7945" spans="1:2" x14ac:dyDescent="0.2">
      <c r="A7945" t="s">
        <v>65349</v>
      </c>
      <c r="B7945" t="s">
        <v>64747</v>
      </c>
    </row>
    <row r="7946" spans="1:2" x14ac:dyDescent="0.2">
      <c r="A7946">
        <v>960753</v>
      </c>
      <c r="B7946" t="s">
        <v>64747</v>
      </c>
    </row>
    <row r="7947" spans="1:2" x14ac:dyDescent="0.2">
      <c r="A7947">
        <v>990502</v>
      </c>
      <c r="B7947" t="s">
        <v>64747</v>
      </c>
    </row>
    <row r="7948" spans="1:2" x14ac:dyDescent="0.2">
      <c r="A7948">
        <v>823793</v>
      </c>
      <c r="B7948" t="s">
        <v>64747</v>
      </c>
    </row>
    <row r="7949" spans="1:2" x14ac:dyDescent="0.2">
      <c r="A7949">
        <v>865249</v>
      </c>
      <c r="B7949" t="s">
        <v>64747</v>
      </c>
    </row>
    <row r="7950" spans="1:2" x14ac:dyDescent="0.2">
      <c r="A7950">
        <v>891237</v>
      </c>
      <c r="B7950" t="s">
        <v>64747</v>
      </c>
    </row>
    <row r="7951" spans="1:2" x14ac:dyDescent="0.2">
      <c r="A7951">
        <v>893747</v>
      </c>
      <c r="B7951" t="s">
        <v>64747</v>
      </c>
    </row>
    <row r="7952" spans="1:2" x14ac:dyDescent="0.2">
      <c r="A7952">
        <v>669497</v>
      </c>
      <c r="B7952" t="s">
        <v>64747</v>
      </c>
    </row>
    <row r="7953" spans="1:2" x14ac:dyDescent="0.2">
      <c r="A7953" t="s">
        <v>65345</v>
      </c>
      <c r="B7953" t="s">
        <v>64747</v>
      </c>
    </row>
    <row r="7954" spans="1:2" x14ac:dyDescent="0.2">
      <c r="A7954" t="s">
        <v>65350</v>
      </c>
      <c r="B7954" t="s">
        <v>64747</v>
      </c>
    </row>
    <row r="7955" spans="1:2" x14ac:dyDescent="0.2">
      <c r="A7955">
        <v>894909</v>
      </c>
      <c r="B7955" t="s">
        <v>64747</v>
      </c>
    </row>
    <row r="7956" spans="1:2" x14ac:dyDescent="0.2">
      <c r="A7956" t="s">
        <v>65351</v>
      </c>
      <c r="B7956" t="s">
        <v>64747</v>
      </c>
    </row>
    <row r="7957" spans="1:2" x14ac:dyDescent="0.2">
      <c r="A7957">
        <v>924402</v>
      </c>
      <c r="B7957" t="s">
        <v>64747</v>
      </c>
    </row>
    <row r="7958" spans="1:2" x14ac:dyDescent="0.2">
      <c r="A7958">
        <v>891045</v>
      </c>
      <c r="B7958" t="s">
        <v>64747</v>
      </c>
    </row>
    <row r="7959" spans="1:2" x14ac:dyDescent="0.2">
      <c r="A7959">
        <v>933331</v>
      </c>
      <c r="B7959" t="s">
        <v>64747</v>
      </c>
    </row>
    <row r="7960" spans="1:2" x14ac:dyDescent="0.2">
      <c r="A7960" t="s">
        <v>65352</v>
      </c>
      <c r="B7960" t="s">
        <v>64747</v>
      </c>
    </row>
    <row r="7961" spans="1:2" x14ac:dyDescent="0.2">
      <c r="A7961">
        <v>980711</v>
      </c>
      <c r="B7961" t="s">
        <v>64747</v>
      </c>
    </row>
    <row r="7962" spans="1:2" x14ac:dyDescent="0.2">
      <c r="A7962">
        <v>810574</v>
      </c>
      <c r="B7962" t="s">
        <v>64747</v>
      </c>
    </row>
    <row r="7963" spans="1:2" x14ac:dyDescent="0.2">
      <c r="A7963">
        <v>821145</v>
      </c>
      <c r="B7963" t="s">
        <v>64747</v>
      </c>
    </row>
    <row r="7964" spans="1:2" x14ac:dyDescent="0.2">
      <c r="A7964">
        <v>823282</v>
      </c>
      <c r="B7964" t="s">
        <v>64747</v>
      </c>
    </row>
    <row r="7965" spans="1:2" x14ac:dyDescent="0.2">
      <c r="A7965">
        <v>830705</v>
      </c>
      <c r="B7965" t="s">
        <v>64747</v>
      </c>
    </row>
    <row r="7966" spans="1:2" x14ac:dyDescent="0.2">
      <c r="A7966" t="s">
        <v>65353</v>
      </c>
      <c r="B7966" t="s">
        <v>64747</v>
      </c>
    </row>
    <row r="7967" spans="1:2" x14ac:dyDescent="0.2">
      <c r="A7967">
        <v>860765</v>
      </c>
      <c r="B7967" t="s">
        <v>64747</v>
      </c>
    </row>
    <row r="7968" spans="1:2" x14ac:dyDescent="0.2">
      <c r="A7968">
        <v>873997</v>
      </c>
      <c r="B7968" t="s">
        <v>64747</v>
      </c>
    </row>
    <row r="7969" spans="1:2" x14ac:dyDescent="0.2">
      <c r="A7969">
        <v>904845</v>
      </c>
      <c r="B7969" t="s">
        <v>64747</v>
      </c>
    </row>
    <row r="7970" spans="1:2" x14ac:dyDescent="0.2">
      <c r="A7970">
        <v>924066</v>
      </c>
      <c r="B7970" t="s">
        <v>64747</v>
      </c>
    </row>
    <row r="7971" spans="1:2" x14ac:dyDescent="0.2">
      <c r="A7971">
        <v>943508</v>
      </c>
      <c r="B7971" t="s">
        <v>64747</v>
      </c>
    </row>
    <row r="7972" spans="1:2" x14ac:dyDescent="0.2">
      <c r="A7972">
        <v>326724</v>
      </c>
      <c r="B7972" t="s">
        <v>64747</v>
      </c>
    </row>
    <row r="7973" spans="1:2" x14ac:dyDescent="0.2">
      <c r="A7973">
        <v>340773</v>
      </c>
      <c r="B7973" t="s">
        <v>64747</v>
      </c>
    </row>
    <row r="7974" spans="1:2" x14ac:dyDescent="0.2">
      <c r="A7974" t="s">
        <v>65354</v>
      </c>
      <c r="B7974" t="s">
        <v>64747</v>
      </c>
    </row>
    <row r="7975" spans="1:2" x14ac:dyDescent="0.2">
      <c r="A7975">
        <v>850916</v>
      </c>
      <c r="B7975" t="s">
        <v>64747</v>
      </c>
    </row>
    <row r="7976" spans="1:2" x14ac:dyDescent="0.2">
      <c r="A7976" t="s">
        <v>65355</v>
      </c>
      <c r="B7976" t="s">
        <v>64747</v>
      </c>
    </row>
    <row r="7977" spans="1:2" x14ac:dyDescent="0.2">
      <c r="A7977">
        <v>960318</v>
      </c>
      <c r="B7977" t="s">
        <v>64747</v>
      </c>
    </row>
    <row r="7978" spans="1:2" x14ac:dyDescent="0.2">
      <c r="A7978" t="s">
        <v>65356</v>
      </c>
      <c r="B7978" t="s">
        <v>64747</v>
      </c>
    </row>
    <row r="7979" spans="1:2" x14ac:dyDescent="0.2">
      <c r="A7979">
        <v>921297</v>
      </c>
      <c r="B7979" t="s">
        <v>64747</v>
      </c>
    </row>
    <row r="7980" spans="1:2" x14ac:dyDescent="0.2">
      <c r="A7980">
        <v>950295</v>
      </c>
      <c r="B7980" t="s">
        <v>64747</v>
      </c>
    </row>
    <row r="7981" spans="1:2" x14ac:dyDescent="0.2">
      <c r="A7981">
        <v>339739</v>
      </c>
      <c r="B7981" t="s">
        <v>64747</v>
      </c>
    </row>
    <row r="7982" spans="1:2" x14ac:dyDescent="0.2">
      <c r="A7982">
        <v>923948</v>
      </c>
      <c r="B7982" t="s">
        <v>64747</v>
      </c>
    </row>
    <row r="7983" spans="1:2" x14ac:dyDescent="0.2">
      <c r="A7983">
        <v>830653</v>
      </c>
      <c r="B7983" t="s">
        <v>64747</v>
      </c>
    </row>
    <row r="7984" spans="1:2" x14ac:dyDescent="0.2">
      <c r="A7984">
        <v>853489</v>
      </c>
      <c r="B7984" t="s">
        <v>64747</v>
      </c>
    </row>
    <row r="7985" spans="1:2" x14ac:dyDescent="0.2">
      <c r="A7985">
        <v>861138</v>
      </c>
      <c r="B7985" t="s">
        <v>64747</v>
      </c>
    </row>
    <row r="7986" spans="1:2" x14ac:dyDescent="0.2">
      <c r="A7986">
        <v>901300</v>
      </c>
      <c r="B7986" t="s">
        <v>64747</v>
      </c>
    </row>
    <row r="7987" spans="1:2" x14ac:dyDescent="0.2">
      <c r="A7987">
        <v>904155</v>
      </c>
      <c r="B7987" t="s">
        <v>64747</v>
      </c>
    </row>
    <row r="7988" spans="1:2" x14ac:dyDescent="0.2">
      <c r="A7988">
        <v>910958</v>
      </c>
      <c r="B7988" t="s">
        <v>64747</v>
      </c>
    </row>
    <row r="7989" spans="1:2" x14ac:dyDescent="0.2">
      <c r="A7989">
        <v>920842</v>
      </c>
      <c r="B7989" t="s">
        <v>64747</v>
      </c>
    </row>
    <row r="7990" spans="1:2" x14ac:dyDescent="0.2">
      <c r="A7990">
        <v>960100</v>
      </c>
      <c r="B7990" t="s">
        <v>64747</v>
      </c>
    </row>
    <row r="7991" spans="1:2" x14ac:dyDescent="0.2">
      <c r="A7991">
        <v>672383</v>
      </c>
      <c r="B7991" t="s">
        <v>64747</v>
      </c>
    </row>
    <row r="7992" spans="1:2" x14ac:dyDescent="0.2">
      <c r="A7992" t="s">
        <v>65357</v>
      </c>
      <c r="B7992" t="s">
        <v>64747</v>
      </c>
    </row>
    <row r="7993" spans="1:2" x14ac:dyDescent="0.2">
      <c r="A7993" t="s">
        <v>65358</v>
      </c>
      <c r="B7993" t="s">
        <v>64747</v>
      </c>
    </row>
    <row r="7994" spans="1:2" x14ac:dyDescent="0.2">
      <c r="A7994">
        <v>813905</v>
      </c>
      <c r="B7994" t="s">
        <v>64747</v>
      </c>
    </row>
    <row r="7995" spans="1:2" x14ac:dyDescent="0.2">
      <c r="A7995">
        <v>843743</v>
      </c>
      <c r="B7995" t="s">
        <v>64747</v>
      </c>
    </row>
    <row r="7996" spans="1:2" x14ac:dyDescent="0.2">
      <c r="A7996">
        <v>900838</v>
      </c>
      <c r="B7996" t="s">
        <v>64747</v>
      </c>
    </row>
    <row r="7997" spans="1:2" x14ac:dyDescent="0.2">
      <c r="A7997">
        <v>971134</v>
      </c>
      <c r="B7997" t="s">
        <v>64747</v>
      </c>
    </row>
    <row r="7998" spans="1:2" x14ac:dyDescent="0.2">
      <c r="A7998">
        <v>971136</v>
      </c>
      <c r="B7998" t="s">
        <v>64747</v>
      </c>
    </row>
    <row r="7999" spans="1:2" x14ac:dyDescent="0.2">
      <c r="A7999" s="429" t="s">
        <v>65359</v>
      </c>
      <c r="B7999" t="s">
        <v>64747</v>
      </c>
    </row>
    <row r="8000" spans="1:2" x14ac:dyDescent="0.2">
      <c r="A8000">
        <v>851131</v>
      </c>
      <c r="B8000" t="s">
        <v>64747</v>
      </c>
    </row>
    <row r="8001" spans="1:2" x14ac:dyDescent="0.2">
      <c r="A8001">
        <v>890268</v>
      </c>
      <c r="B8001" t="s">
        <v>64747</v>
      </c>
    </row>
    <row r="8002" spans="1:2" x14ac:dyDescent="0.2">
      <c r="A8002" t="s">
        <v>65360</v>
      </c>
      <c r="B8002" t="s">
        <v>64747</v>
      </c>
    </row>
    <row r="8003" spans="1:2" x14ac:dyDescent="0.2">
      <c r="A8003" t="s">
        <v>65361</v>
      </c>
      <c r="B8003" t="s">
        <v>64747</v>
      </c>
    </row>
    <row r="8004" spans="1:2" x14ac:dyDescent="0.2">
      <c r="A8004" t="s">
        <v>65362</v>
      </c>
      <c r="B8004" t="s">
        <v>64747</v>
      </c>
    </row>
    <row r="8005" spans="1:2" x14ac:dyDescent="0.2">
      <c r="A8005" s="429" t="s">
        <v>65363</v>
      </c>
      <c r="B8005" t="s">
        <v>64747</v>
      </c>
    </row>
    <row r="8006" spans="1:2" x14ac:dyDescent="0.2">
      <c r="A8006">
        <v>864452</v>
      </c>
      <c r="B8006" t="s">
        <v>64747</v>
      </c>
    </row>
    <row r="8007" spans="1:2" x14ac:dyDescent="0.2">
      <c r="A8007">
        <v>903419</v>
      </c>
      <c r="B8007" t="s">
        <v>64747</v>
      </c>
    </row>
    <row r="8008" spans="1:2" x14ac:dyDescent="0.2">
      <c r="A8008">
        <v>910736</v>
      </c>
      <c r="B8008" t="s">
        <v>64747</v>
      </c>
    </row>
    <row r="8009" spans="1:2" x14ac:dyDescent="0.2">
      <c r="A8009">
        <v>950353</v>
      </c>
      <c r="B8009" t="s">
        <v>64747</v>
      </c>
    </row>
    <row r="8010" spans="1:2" x14ac:dyDescent="0.2">
      <c r="A8010">
        <v>850072</v>
      </c>
      <c r="B8010" t="s">
        <v>64747</v>
      </c>
    </row>
    <row r="8011" spans="1:2" x14ac:dyDescent="0.2">
      <c r="A8011">
        <v>910281</v>
      </c>
      <c r="B8011" t="s">
        <v>64747</v>
      </c>
    </row>
    <row r="8012" spans="1:2" x14ac:dyDescent="0.2">
      <c r="A8012" t="s">
        <v>65364</v>
      </c>
      <c r="B8012" t="s">
        <v>64747</v>
      </c>
    </row>
    <row r="8013" spans="1:2" x14ac:dyDescent="0.2">
      <c r="A8013">
        <v>861043</v>
      </c>
      <c r="B8013" t="s">
        <v>64747</v>
      </c>
    </row>
    <row r="8014" spans="1:2" x14ac:dyDescent="0.2">
      <c r="A8014">
        <v>865103</v>
      </c>
      <c r="B8014" t="s">
        <v>64747</v>
      </c>
    </row>
    <row r="8015" spans="1:2" x14ac:dyDescent="0.2">
      <c r="A8015" t="s">
        <v>65365</v>
      </c>
      <c r="B8015" t="s">
        <v>64747</v>
      </c>
    </row>
    <row r="8016" spans="1:2" x14ac:dyDescent="0.2">
      <c r="A8016">
        <v>921212</v>
      </c>
      <c r="B8016" t="s">
        <v>64747</v>
      </c>
    </row>
    <row r="8017" spans="1:2" x14ac:dyDescent="0.2">
      <c r="A8017">
        <v>960859</v>
      </c>
      <c r="B8017" t="s">
        <v>64747</v>
      </c>
    </row>
    <row r="8018" spans="1:2" x14ac:dyDescent="0.2">
      <c r="A8018" t="s">
        <v>65366</v>
      </c>
      <c r="B8018" t="s">
        <v>64747</v>
      </c>
    </row>
    <row r="8019" spans="1:2" x14ac:dyDescent="0.2">
      <c r="A8019">
        <v>871306</v>
      </c>
      <c r="B8019" t="s">
        <v>64747</v>
      </c>
    </row>
    <row r="8020" spans="1:2" x14ac:dyDescent="0.2">
      <c r="A8020">
        <v>883745</v>
      </c>
      <c r="B8020" t="s">
        <v>64747</v>
      </c>
    </row>
    <row r="8021" spans="1:2" x14ac:dyDescent="0.2">
      <c r="A8021">
        <v>933901</v>
      </c>
      <c r="B8021" t="s">
        <v>64747</v>
      </c>
    </row>
    <row r="8022" spans="1:2" x14ac:dyDescent="0.2">
      <c r="A8022">
        <v>943145</v>
      </c>
      <c r="B8022" t="s">
        <v>64747</v>
      </c>
    </row>
    <row r="8023" spans="1:2" x14ac:dyDescent="0.2">
      <c r="A8023">
        <v>2046255</v>
      </c>
      <c r="B8023" t="s">
        <v>64747</v>
      </c>
    </row>
    <row r="8024" spans="1:2" x14ac:dyDescent="0.2">
      <c r="A8024">
        <v>640563</v>
      </c>
      <c r="B8024" t="s">
        <v>64747</v>
      </c>
    </row>
    <row r="8025" spans="1:2" x14ac:dyDescent="0.2">
      <c r="A8025">
        <v>641563</v>
      </c>
      <c r="B8025" t="s">
        <v>64747</v>
      </c>
    </row>
    <row r="8026" spans="1:2" x14ac:dyDescent="0.2">
      <c r="A8026">
        <v>642563</v>
      </c>
      <c r="B8026" t="s">
        <v>64747</v>
      </c>
    </row>
    <row r="8027" spans="1:2" x14ac:dyDescent="0.2">
      <c r="A8027">
        <v>643563</v>
      </c>
      <c r="B8027" t="s">
        <v>64747</v>
      </c>
    </row>
    <row r="8028" spans="1:2" x14ac:dyDescent="0.2">
      <c r="A8028">
        <v>654563</v>
      </c>
      <c r="B8028" t="s">
        <v>64747</v>
      </c>
    </row>
    <row r="8029" spans="1:2" x14ac:dyDescent="0.2">
      <c r="A8029">
        <v>659563</v>
      </c>
      <c r="B8029" t="s">
        <v>64747</v>
      </c>
    </row>
    <row r="8030" spans="1:2" x14ac:dyDescent="0.2">
      <c r="A8030">
        <v>666137</v>
      </c>
      <c r="B8030" t="s">
        <v>64747</v>
      </c>
    </row>
    <row r="8031" spans="1:2" x14ac:dyDescent="0.2">
      <c r="A8031">
        <v>670787</v>
      </c>
      <c r="B8031" t="s">
        <v>64747</v>
      </c>
    </row>
    <row r="8032" spans="1:2" x14ac:dyDescent="0.2">
      <c r="A8032" t="s">
        <v>65367</v>
      </c>
      <c r="B8032" t="s">
        <v>64747</v>
      </c>
    </row>
    <row r="8033" spans="1:2" x14ac:dyDescent="0.2">
      <c r="A8033" t="s">
        <v>65368</v>
      </c>
      <c r="B8033" t="s">
        <v>64747</v>
      </c>
    </row>
    <row r="8034" spans="1:2" x14ac:dyDescent="0.2">
      <c r="A8034" t="s">
        <v>65369</v>
      </c>
      <c r="B8034" t="s">
        <v>64747</v>
      </c>
    </row>
    <row r="8035" spans="1:2" x14ac:dyDescent="0.2">
      <c r="A8035" t="s">
        <v>65370</v>
      </c>
      <c r="B8035" t="s">
        <v>64747</v>
      </c>
    </row>
    <row r="8036" spans="1:2" x14ac:dyDescent="0.2">
      <c r="A8036" t="s">
        <v>65371</v>
      </c>
      <c r="B8036" t="s">
        <v>64747</v>
      </c>
    </row>
    <row r="8037" spans="1:2" x14ac:dyDescent="0.2">
      <c r="A8037">
        <v>820250</v>
      </c>
      <c r="B8037" t="s">
        <v>64747</v>
      </c>
    </row>
    <row r="8038" spans="1:2" x14ac:dyDescent="0.2">
      <c r="A8038">
        <v>843629</v>
      </c>
      <c r="B8038" t="s">
        <v>64747</v>
      </c>
    </row>
    <row r="8039" spans="1:2" x14ac:dyDescent="0.2">
      <c r="A8039">
        <v>863637</v>
      </c>
      <c r="B8039" t="s">
        <v>64747</v>
      </c>
    </row>
    <row r="8040" spans="1:2" x14ac:dyDescent="0.2">
      <c r="A8040">
        <v>864613</v>
      </c>
      <c r="B8040" t="s">
        <v>64747</v>
      </c>
    </row>
    <row r="8041" spans="1:2" x14ac:dyDescent="0.2">
      <c r="A8041" t="s">
        <v>65372</v>
      </c>
      <c r="B8041" t="s">
        <v>64747</v>
      </c>
    </row>
    <row r="8042" spans="1:2" x14ac:dyDescent="0.2">
      <c r="A8042" t="s">
        <v>65360</v>
      </c>
      <c r="B8042" t="s">
        <v>64747</v>
      </c>
    </row>
    <row r="8043" spans="1:2" x14ac:dyDescent="0.2">
      <c r="A8043">
        <v>920947</v>
      </c>
      <c r="B8043" t="s">
        <v>64747</v>
      </c>
    </row>
    <row r="8044" spans="1:2" x14ac:dyDescent="0.2">
      <c r="A8044" t="s">
        <v>65373</v>
      </c>
      <c r="B8044" t="s">
        <v>64747</v>
      </c>
    </row>
    <row r="8045" spans="1:2" x14ac:dyDescent="0.2">
      <c r="A8045">
        <v>960459</v>
      </c>
      <c r="B8045" t="s">
        <v>64747</v>
      </c>
    </row>
    <row r="8046" spans="1:2" x14ac:dyDescent="0.2">
      <c r="A8046">
        <v>820105</v>
      </c>
      <c r="B8046" t="s">
        <v>64747</v>
      </c>
    </row>
    <row r="8047" spans="1:2" x14ac:dyDescent="0.2">
      <c r="A8047">
        <v>873986</v>
      </c>
      <c r="B8047" t="s">
        <v>64747</v>
      </c>
    </row>
    <row r="8048" spans="1:2" x14ac:dyDescent="0.2">
      <c r="A8048">
        <v>923504</v>
      </c>
      <c r="B8048" t="s">
        <v>64747</v>
      </c>
    </row>
    <row r="8049" spans="1:2" x14ac:dyDescent="0.2">
      <c r="A8049">
        <v>329427</v>
      </c>
      <c r="B8049" t="s">
        <v>64747</v>
      </c>
    </row>
    <row r="8050" spans="1:2" x14ac:dyDescent="0.2">
      <c r="A8050">
        <v>667671</v>
      </c>
      <c r="B8050" t="s">
        <v>64747</v>
      </c>
    </row>
    <row r="8051" spans="1:2" x14ac:dyDescent="0.2">
      <c r="A8051" t="s">
        <v>65374</v>
      </c>
      <c r="B8051" t="s">
        <v>64747</v>
      </c>
    </row>
    <row r="8052" spans="1:2" x14ac:dyDescent="0.2">
      <c r="A8052" t="s">
        <v>65375</v>
      </c>
      <c r="B8052" t="s">
        <v>64747</v>
      </c>
    </row>
    <row r="8053" spans="1:2" x14ac:dyDescent="0.2">
      <c r="A8053" t="s">
        <v>65376</v>
      </c>
      <c r="B8053" t="s">
        <v>64747</v>
      </c>
    </row>
    <row r="8054" spans="1:2" x14ac:dyDescent="0.2">
      <c r="A8054" t="s">
        <v>65370</v>
      </c>
      <c r="B8054" t="s">
        <v>64747</v>
      </c>
    </row>
    <row r="8055" spans="1:2" x14ac:dyDescent="0.2">
      <c r="A8055" t="s">
        <v>65360</v>
      </c>
      <c r="B8055" t="s">
        <v>64747</v>
      </c>
    </row>
    <row r="8056" spans="1:2" x14ac:dyDescent="0.2">
      <c r="A8056" t="s">
        <v>65377</v>
      </c>
      <c r="B8056" t="s">
        <v>64747</v>
      </c>
    </row>
    <row r="8057" spans="1:2" x14ac:dyDescent="0.2">
      <c r="A8057">
        <v>823375</v>
      </c>
      <c r="B8057" t="s">
        <v>64747</v>
      </c>
    </row>
    <row r="8058" spans="1:2" x14ac:dyDescent="0.2">
      <c r="A8058">
        <v>930244</v>
      </c>
      <c r="B8058" t="s">
        <v>64747</v>
      </c>
    </row>
    <row r="8059" spans="1:2" x14ac:dyDescent="0.2">
      <c r="A8059">
        <v>970587</v>
      </c>
      <c r="B8059" t="s">
        <v>64747</v>
      </c>
    </row>
    <row r="8060" spans="1:2" x14ac:dyDescent="0.2">
      <c r="A8060">
        <v>874327</v>
      </c>
      <c r="B8060" t="s">
        <v>64747</v>
      </c>
    </row>
    <row r="8061" spans="1:2" x14ac:dyDescent="0.2">
      <c r="A8061">
        <v>900876</v>
      </c>
      <c r="B8061" t="s">
        <v>64747</v>
      </c>
    </row>
    <row r="8062" spans="1:2" x14ac:dyDescent="0.2">
      <c r="A8062">
        <v>920928</v>
      </c>
      <c r="B8062" t="s">
        <v>64747</v>
      </c>
    </row>
    <row r="8063" spans="1:2" x14ac:dyDescent="0.2">
      <c r="A8063">
        <v>940978</v>
      </c>
      <c r="B8063" t="s">
        <v>64747</v>
      </c>
    </row>
    <row r="8064" spans="1:2" x14ac:dyDescent="0.2">
      <c r="A8064">
        <v>334975</v>
      </c>
      <c r="B8064" t="s">
        <v>64747</v>
      </c>
    </row>
    <row r="8065" spans="1:2" x14ac:dyDescent="0.2">
      <c r="A8065">
        <v>813564</v>
      </c>
      <c r="B8065" t="s">
        <v>64747</v>
      </c>
    </row>
    <row r="8066" spans="1:2" x14ac:dyDescent="0.2">
      <c r="A8066">
        <v>820753</v>
      </c>
      <c r="B8066" t="s">
        <v>64747</v>
      </c>
    </row>
    <row r="8067" spans="1:2" x14ac:dyDescent="0.2">
      <c r="A8067">
        <v>894487</v>
      </c>
      <c r="B8067" t="s">
        <v>64747</v>
      </c>
    </row>
    <row r="8068" spans="1:2" x14ac:dyDescent="0.2">
      <c r="A8068">
        <v>820776</v>
      </c>
      <c r="B8068" t="s">
        <v>64747</v>
      </c>
    </row>
    <row r="8069" spans="1:2" x14ac:dyDescent="0.2">
      <c r="A8069">
        <v>880642</v>
      </c>
      <c r="B8069" t="s">
        <v>64747</v>
      </c>
    </row>
    <row r="8070" spans="1:2" x14ac:dyDescent="0.2">
      <c r="A8070" t="s">
        <v>65378</v>
      </c>
      <c r="B8070" t="s">
        <v>64747</v>
      </c>
    </row>
    <row r="8071" spans="1:2" x14ac:dyDescent="0.2">
      <c r="A8071" t="s">
        <v>65379</v>
      </c>
      <c r="B8071" t="s">
        <v>64747</v>
      </c>
    </row>
    <row r="8072" spans="1:2" x14ac:dyDescent="0.2">
      <c r="A8072">
        <v>880599</v>
      </c>
      <c r="B8072" t="s">
        <v>64747</v>
      </c>
    </row>
    <row r="8073" spans="1:2" x14ac:dyDescent="0.2">
      <c r="A8073">
        <v>923269</v>
      </c>
      <c r="B8073" t="s">
        <v>64747</v>
      </c>
    </row>
    <row r="8074" spans="1:2" x14ac:dyDescent="0.2">
      <c r="A8074">
        <v>943569</v>
      </c>
      <c r="B8074" t="s">
        <v>64747</v>
      </c>
    </row>
    <row r="8075" spans="1:2" x14ac:dyDescent="0.2">
      <c r="A8075">
        <v>980484</v>
      </c>
      <c r="B8075" t="s">
        <v>64747</v>
      </c>
    </row>
    <row r="8076" spans="1:2" x14ac:dyDescent="0.2">
      <c r="A8076">
        <v>2031662</v>
      </c>
      <c r="B8076" t="s">
        <v>64747</v>
      </c>
    </row>
    <row r="8077" spans="1:2" x14ac:dyDescent="0.2">
      <c r="A8077" t="s">
        <v>65380</v>
      </c>
      <c r="B8077" t="s">
        <v>64747</v>
      </c>
    </row>
    <row r="8078" spans="1:2" x14ac:dyDescent="0.2">
      <c r="A8078">
        <v>913634</v>
      </c>
      <c r="B8078" t="s">
        <v>64747</v>
      </c>
    </row>
    <row r="8079" spans="1:2" x14ac:dyDescent="0.2">
      <c r="A8079" t="s">
        <v>65360</v>
      </c>
      <c r="B8079" t="s">
        <v>64747</v>
      </c>
    </row>
    <row r="8080" spans="1:2" x14ac:dyDescent="0.2">
      <c r="A8080" t="s">
        <v>65381</v>
      </c>
      <c r="B8080" t="s">
        <v>64747</v>
      </c>
    </row>
    <row r="8081" spans="1:2" x14ac:dyDescent="0.2">
      <c r="A8081">
        <v>1072616</v>
      </c>
      <c r="B8081" t="s">
        <v>64747</v>
      </c>
    </row>
    <row r="8082" spans="1:2" x14ac:dyDescent="0.2">
      <c r="A8082" t="s">
        <v>65374</v>
      </c>
      <c r="B8082" t="s">
        <v>64747</v>
      </c>
    </row>
    <row r="8083" spans="1:2" x14ac:dyDescent="0.2">
      <c r="A8083" t="s">
        <v>65376</v>
      </c>
      <c r="B8083" t="s">
        <v>64747</v>
      </c>
    </row>
    <row r="8084" spans="1:2" x14ac:dyDescent="0.2">
      <c r="A8084" t="s">
        <v>65370</v>
      </c>
      <c r="B8084" t="s">
        <v>64747</v>
      </c>
    </row>
    <row r="8085" spans="1:2" x14ac:dyDescent="0.2">
      <c r="A8085">
        <v>833077</v>
      </c>
      <c r="B8085" t="s">
        <v>64747</v>
      </c>
    </row>
    <row r="8086" spans="1:2" x14ac:dyDescent="0.2">
      <c r="A8086">
        <v>844258</v>
      </c>
      <c r="B8086" t="s">
        <v>64747</v>
      </c>
    </row>
    <row r="8087" spans="1:2" x14ac:dyDescent="0.2">
      <c r="A8087">
        <v>860123</v>
      </c>
      <c r="B8087" t="s">
        <v>64747</v>
      </c>
    </row>
    <row r="8088" spans="1:2" x14ac:dyDescent="0.2">
      <c r="A8088">
        <v>894189</v>
      </c>
      <c r="B8088" t="s">
        <v>64747</v>
      </c>
    </row>
    <row r="8089" spans="1:2" x14ac:dyDescent="0.2">
      <c r="A8089">
        <v>667111</v>
      </c>
      <c r="B8089" t="s">
        <v>64747</v>
      </c>
    </row>
    <row r="8090" spans="1:2" x14ac:dyDescent="0.2">
      <c r="A8090" t="s">
        <v>65375</v>
      </c>
      <c r="B8090" t="s">
        <v>64747</v>
      </c>
    </row>
    <row r="8091" spans="1:2" x14ac:dyDescent="0.2">
      <c r="A8091" t="s">
        <v>65370</v>
      </c>
      <c r="B8091" t="s">
        <v>64747</v>
      </c>
    </row>
    <row r="8092" spans="1:2" x14ac:dyDescent="0.2">
      <c r="A8092">
        <v>860704</v>
      </c>
      <c r="B8092" t="s">
        <v>64747</v>
      </c>
    </row>
    <row r="8093" spans="1:2" x14ac:dyDescent="0.2">
      <c r="A8093">
        <v>913936</v>
      </c>
      <c r="B8093" t="s">
        <v>64747</v>
      </c>
    </row>
    <row r="8094" spans="1:2" x14ac:dyDescent="0.2">
      <c r="A8094">
        <v>2048131</v>
      </c>
      <c r="B8094" t="s">
        <v>64747</v>
      </c>
    </row>
    <row r="8095" spans="1:2" x14ac:dyDescent="0.2">
      <c r="A8095">
        <v>671359</v>
      </c>
      <c r="B8095" t="s">
        <v>64747</v>
      </c>
    </row>
    <row r="8096" spans="1:2" x14ac:dyDescent="0.2">
      <c r="A8096">
        <v>674001</v>
      </c>
      <c r="B8096" t="s">
        <v>64747</v>
      </c>
    </row>
    <row r="8097" spans="1:2" x14ac:dyDescent="0.2">
      <c r="A8097">
        <v>851473</v>
      </c>
      <c r="B8097" t="s">
        <v>64747</v>
      </c>
    </row>
    <row r="8098" spans="1:2" x14ac:dyDescent="0.2">
      <c r="A8098">
        <v>851556</v>
      </c>
      <c r="B8098" t="s">
        <v>64747</v>
      </c>
    </row>
    <row r="8099" spans="1:2" x14ac:dyDescent="0.2">
      <c r="A8099">
        <v>940640</v>
      </c>
      <c r="B8099" t="s">
        <v>64747</v>
      </c>
    </row>
    <row r="8100" spans="1:2" x14ac:dyDescent="0.2">
      <c r="A8100">
        <v>941015</v>
      </c>
      <c r="B8100" t="s">
        <v>64747</v>
      </c>
    </row>
    <row r="8101" spans="1:2" x14ac:dyDescent="0.2">
      <c r="A8101">
        <v>2031157</v>
      </c>
      <c r="B8101" t="s">
        <v>64747</v>
      </c>
    </row>
    <row r="8102" spans="1:2" x14ac:dyDescent="0.2">
      <c r="A8102">
        <v>671162</v>
      </c>
      <c r="B8102" t="s">
        <v>64747</v>
      </c>
    </row>
    <row r="8103" spans="1:2" x14ac:dyDescent="0.2">
      <c r="A8103">
        <v>824171</v>
      </c>
      <c r="B8103" t="s">
        <v>64747</v>
      </c>
    </row>
    <row r="8104" spans="1:2" x14ac:dyDescent="0.2">
      <c r="A8104" t="s">
        <v>65382</v>
      </c>
      <c r="B8104" t="s">
        <v>64747</v>
      </c>
    </row>
    <row r="8105" spans="1:2" x14ac:dyDescent="0.2">
      <c r="A8105">
        <v>861170</v>
      </c>
      <c r="B8105" t="s">
        <v>64747</v>
      </c>
    </row>
    <row r="8106" spans="1:2" x14ac:dyDescent="0.2">
      <c r="A8106">
        <v>893807</v>
      </c>
      <c r="B8106" t="s">
        <v>64747</v>
      </c>
    </row>
    <row r="8107" spans="1:2" x14ac:dyDescent="0.2">
      <c r="A8107">
        <v>914829</v>
      </c>
      <c r="B8107" t="s">
        <v>64747</v>
      </c>
    </row>
    <row r="8108" spans="1:2" x14ac:dyDescent="0.2">
      <c r="A8108">
        <v>950869</v>
      </c>
      <c r="B8108" t="s">
        <v>64747</v>
      </c>
    </row>
    <row r="8109" spans="1:2" x14ac:dyDescent="0.2">
      <c r="A8109">
        <v>2048131</v>
      </c>
      <c r="B8109" t="s">
        <v>64747</v>
      </c>
    </row>
    <row r="8110" spans="1:2" x14ac:dyDescent="0.2">
      <c r="A8110">
        <v>860262</v>
      </c>
      <c r="B8110" t="s">
        <v>64747</v>
      </c>
    </row>
    <row r="8111" spans="1:2" x14ac:dyDescent="0.2">
      <c r="A8111">
        <v>921105</v>
      </c>
      <c r="B8111" t="s">
        <v>64747</v>
      </c>
    </row>
    <row r="8112" spans="1:2" x14ac:dyDescent="0.2">
      <c r="A8112">
        <v>930620</v>
      </c>
      <c r="B8112" t="s">
        <v>64747</v>
      </c>
    </row>
    <row r="8113" spans="1:2" x14ac:dyDescent="0.2">
      <c r="A8113">
        <v>970993</v>
      </c>
      <c r="B8113" t="s">
        <v>64747</v>
      </c>
    </row>
    <row r="8114" spans="1:2" x14ac:dyDescent="0.2">
      <c r="A8114">
        <v>980040</v>
      </c>
      <c r="B8114" t="s">
        <v>64747</v>
      </c>
    </row>
    <row r="8115" spans="1:2" x14ac:dyDescent="0.2">
      <c r="A8115">
        <v>980628</v>
      </c>
      <c r="B8115" t="s">
        <v>64747</v>
      </c>
    </row>
    <row r="8116" spans="1:2" x14ac:dyDescent="0.2">
      <c r="A8116">
        <v>823123</v>
      </c>
      <c r="B8116" t="s">
        <v>64747</v>
      </c>
    </row>
    <row r="8117" spans="1:2" x14ac:dyDescent="0.2">
      <c r="A8117">
        <v>833811</v>
      </c>
      <c r="B8117" t="s">
        <v>64747</v>
      </c>
    </row>
    <row r="8118" spans="1:2" x14ac:dyDescent="0.2">
      <c r="A8118">
        <v>833936</v>
      </c>
      <c r="B8118" t="s">
        <v>64747</v>
      </c>
    </row>
    <row r="8119" spans="1:2" x14ac:dyDescent="0.2">
      <c r="A8119">
        <v>844060</v>
      </c>
      <c r="B8119" t="s">
        <v>64747</v>
      </c>
    </row>
    <row r="8120" spans="1:2" x14ac:dyDescent="0.2">
      <c r="A8120" t="s">
        <v>65383</v>
      </c>
      <c r="B8120" t="s">
        <v>64747</v>
      </c>
    </row>
    <row r="8121" spans="1:2" x14ac:dyDescent="0.2">
      <c r="A8121">
        <v>910540</v>
      </c>
      <c r="B8121" t="s">
        <v>64747</v>
      </c>
    </row>
    <row r="8122" spans="1:2" x14ac:dyDescent="0.2">
      <c r="A8122">
        <v>960166</v>
      </c>
      <c r="B8122" t="s">
        <v>64747</v>
      </c>
    </row>
    <row r="8123" spans="1:2" x14ac:dyDescent="0.2">
      <c r="A8123" t="s">
        <v>65384</v>
      </c>
      <c r="B8123" t="s">
        <v>64747</v>
      </c>
    </row>
    <row r="8124" spans="1:2" x14ac:dyDescent="0.2">
      <c r="A8124">
        <v>813196</v>
      </c>
      <c r="B8124" t="s">
        <v>64747</v>
      </c>
    </row>
    <row r="8125" spans="1:2" x14ac:dyDescent="0.2">
      <c r="A8125">
        <v>824589</v>
      </c>
      <c r="B8125" t="s">
        <v>64747</v>
      </c>
    </row>
    <row r="8126" spans="1:2" x14ac:dyDescent="0.2">
      <c r="A8126">
        <v>881500</v>
      </c>
      <c r="B8126" t="s">
        <v>64747</v>
      </c>
    </row>
    <row r="8127" spans="1:2" x14ac:dyDescent="0.2">
      <c r="A8127">
        <v>890109</v>
      </c>
      <c r="B8127" t="s">
        <v>64747</v>
      </c>
    </row>
    <row r="8128" spans="1:2" x14ac:dyDescent="0.2">
      <c r="A8128">
        <v>903939</v>
      </c>
      <c r="B8128" t="s">
        <v>64747</v>
      </c>
    </row>
    <row r="8129" spans="1:2" x14ac:dyDescent="0.2">
      <c r="A8129">
        <v>920022</v>
      </c>
      <c r="B8129" t="s">
        <v>64747</v>
      </c>
    </row>
    <row r="8130" spans="1:2" x14ac:dyDescent="0.2">
      <c r="A8130">
        <v>990992</v>
      </c>
      <c r="B8130" t="s">
        <v>64747</v>
      </c>
    </row>
    <row r="8131" spans="1:2" x14ac:dyDescent="0.2">
      <c r="A8131">
        <v>913393</v>
      </c>
      <c r="B8131" t="s">
        <v>64747</v>
      </c>
    </row>
    <row r="8132" spans="1:2" x14ac:dyDescent="0.2">
      <c r="A8132">
        <v>920775</v>
      </c>
      <c r="B8132" t="s">
        <v>64747</v>
      </c>
    </row>
    <row r="8133" spans="1:2" x14ac:dyDescent="0.2">
      <c r="A8133">
        <v>923315</v>
      </c>
      <c r="B8133" t="s">
        <v>64747</v>
      </c>
    </row>
    <row r="8134" spans="1:2" x14ac:dyDescent="0.2">
      <c r="A8134">
        <v>933208</v>
      </c>
      <c r="B8134" t="s">
        <v>64747</v>
      </c>
    </row>
    <row r="8135" spans="1:2" x14ac:dyDescent="0.2">
      <c r="A8135">
        <v>943248</v>
      </c>
      <c r="B8135" t="s">
        <v>64747</v>
      </c>
    </row>
    <row r="8136" spans="1:2" x14ac:dyDescent="0.2">
      <c r="A8136">
        <v>980008</v>
      </c>
      <c r="B8136" t="s">
        <v>64747</v>
      </c>
    </row>
    <row r="8137" spans="1:2" x14ac:dyDescent="0.2">
      <c r="A8137">
        <v>980997</v>
      </c>
      <c r="B8137" t="s">
        <v>64747</v>
      </c>
    </row>
    <row r="8138" spans="1:2" x14ac:dyDescent="0.2">
      <c r="A8138">
        <v>850212</v>
      </c>
      <c r="B8138" t="s">
        <v>64747</v>
      </c>
    </row>
    <row r="8139" spans="1:2" x14ac:dyDescent="0.2">
      <c r="A8139" t="s">
        <v>65385</v>
      </c>
      <c r="B8139" t="s">
        <v>64747</v>
      </c>
    </row>
    <row r="8140" spans="1:2" x14ac:dyDescent="0.2">
      <c r="A8140">
        <v>894610</v>
      </c>
      <c r="B8140" t="s">
        <v>64747</v>
      </c>
    </row>
    <row r="8141" spans="1:2" x14ac:dyDescent="0.2">
      <c r="A8141">
        <v>923742</v>
      </c>
      <c r="B8141" t="s">
        <v>64747</v>
      </c>
    </row>
    <row r="8142" spans="1:2" x14ac:dyDescent="0.2">
      <c r="A8142" t="s">
        <v>65386</v>
      </c>
      <c r="B8142" t="s">
        <v>64747</v>
      </c>
    </row>
    <row r="8143" spans="1:2" x14ac:dyDescent="0.2">
      <c r="A8143">
        <v>813206</v>
      </c>
      <c r="B8143" t="s">
        <v>64747</v>
      </c>
    </row>
    <row r="8144" spans="1:2" x14ac:dyDescent="0.2">
      <c r="A8144">
        <v>814265</v>
      </c>
      <c r="B8144" t="s">
        <v>64747</v>
      </c>
    </row>
    <row r="8145" spans="1:2" x14ac:dyDescent="0.2">
      <c r="A8145">
        <v>833025</v>
      </c>
      <c r="B8145" t="s">
        <v>64747</v>
      </c>
    </row>
    <row r="8146" spans="1:2" x14ac:dyDescent="0.2">
      <c r="A8146">
        <v>844011</v>
      </c>
      <c r="B8146" t="s">
        <v>64747</v>
      </c>
    </row>
    <row r="8147" spans="1:2" x14ac:dyDescent="0.2">
      <c r="A8147">
        <v>901315</v>
      </c>
      <c r="B8147" t="s">
        <v>64747</v>
      </c>
    </row>
    <row r="8148" spans="1:2" x14ac:dyDescent="0.2">
      <c r="A8148">
        <v>940140</v>
      </c>
      <c r="B8148" t="s">
        <v>64747</v>
      </c>
    </row>
    <row r="8149" spans="1:2" x14ac:dyDescent="0.2">
      <c r="A8149">
        <v>980669</v>
      </c>
      <c r="B8149" t="s">
        <v>64747</v>
      </c>
    </row>
    <row r="8150" spans="1:2" x14ac:dyDescent="0.2">
      <c r="A8150">
        <v>813359</v>
      </c>
      <c r="B8150" t="s">
        <v>64747</v>
      </c>
    </row>
    <row r="8151" spans="1:2" x14ac:dyDescent="0.2">
      <c r="A8151">
        <v>870241</v>
      </c>
      <c r="B8151" t="s">
        <v>64747</v>
      </c>
    </row>
    <row r="8152" spans="1:2" x14ac:dyDescent="0.2">
      <c r="A8152">
        <v>921315</v>
      </c>
      <c r="B8152" t="s">
        <v>64747</v>
      </c>
    </row>
    <row r="8153" spans="1:2" x14ac:dyDescent="0.2">
      <c r="A8153">
        <v>940761</v>
      </c>
      <c r="B8153" t="s">
        <v>64747</v>
      </c>
    </row>
    <row r="8154" spans="1:2" x14ac:dyDescent="0.2">
      <c r="A8154">
        <v>951310</v>
      </c>
      <c r="B8154" t="s">
        <v>64747</v>
      </c>
    </row>
    <row r="8155" spans="1:2" x14ac:dyDescent="0.2">
      <c r="A8155">
        <v>813303</v>
      </c>
      <c r="B8155" t="s">
        <v>64747</v>
      </c>
    </row>
    <row r="8156" spans="1:2" x14ac:dyDescent="0.2">
      <c r="A8156">
        <v>851089</v>
      </c>
      <c r="B8156" t="s">
        <v>64747</v>
      </c>
    </row>
    <row r="8157" spans="1:2" x14ac:dyDescent="0.2">
      <c r="A8157">
        <v>863586</v>
      </c>
      <c r="B8157" t="s">
        <v>64747</v>
      </c>
    </row>
    <row r="8158" spans="1:2" x14ac:dyDescent="0.2">
      <c r="A8158">
        <v>883489</v>
      </c>
      <c r="B8158" t="s">
        <v>64747</v>
      </c>
    </row>
    <row r="8159" spans="1:2" x14ac:dyDescent="0.2">
      <c r="A8159" t="s">
        <v>65387</v>
      </c>
      <c r="B8159" t="s">
        <v>64747</v>
      </c>
    </row>
    <row r="8160" spans="1:2" x14ac:dyDescent="0.2">
      <c r="A8160">
        <v>923491</v>
      </c>
      <c r="B8160" t="s">
        <v>64747</v>
      </c>
    </row>
    <row r="8161" spans="1:2" x14ac:dyDescent="0.2">
      <c r="A8161" t="s">
        <v>65388</v>
      </c>
      <c r="B8161" t="s">
        <v>64747</v>
      </c>
    </row>
    <row r="8162" spans="1:2" x14ac:dyDescent="0.2">
      <c r="A8162">
        <v>840064</v>
      </c>
      <c r="B8162" t="s">
        <v>64747</v>
      </c>
    </row>
    <row r="8163" spans="1:2" x14ac:dyDescent="0.2">
      <c r="A8163">
        <v>864319</v>
      </c>
      <c r="B8163" t="s">
        <v>64747</v>
      </c>
    </row>
    <row r="8164" spans="1:2" x14ac:dyDescent="0.2">
      <c r="A8164">
        <v>920174</v>
      </c>
      <c r="B8164" t="s">
        <v>64747</v>
      </c>
    </row>
    <row r="8165" spans="1:2" x14ac:dyDescent="0.2">
      <c r="A8165">
        <v>920341</v>
      </c>
      <c r="B8165" t="s">
        <v>64747</v>
      </c>
    </row>
    <row r="8166" spans="1:2" x14ac:dyDescent="0.2">
      <c r="A8166">
        <v>931050</v>
      </c>
      <c r="B8166" t="s">
        <v>64747</v>
      </c>
    </row>
    <row r="8167" spans="1:2" x14ac:dyDescent="0.2">
      <c r="A8167" t="s">
        <v>65389</v>
      </c>
      <c r="B8167" t="s">
        <v>64747</v>
      </c>
    </row>
    <row r="8168" spans="1:2" x14ac:dyDescent="0.2">
      <c r="A8168">
        <v>870433</v>
      </c>
      <c r="B8168" t="s">
        <v>64747</v>
      </c>
    </row>
    <row r="8169" spans="1:2" x14ac:dyDescent="0.2">
      <c r="A8169">
        <v>871336</v>
      </c>
      <c r="B8169" t="s">
        <v>64747</v>
      </c>
    </row>
    <row r="8170" spans="1:2" x14ac:dyDescent="0.2">
      <c r="A8170">
        <v>880256</v>
      </c>
      <c r="B8170" t="s">
        <v>64747</v>
      </c>
    </row>
    <row r="8171" spans="1:2" x14ac:dyDescent="0.2">
      <c r="A8171">
        <v>934666</v>
      </c>
      <c r="B8171" t="s">
        <v>64747</v>
      </c>
    </row>
    <row r="8172" spans="1:2" x14ac:dyDescent="0.2">
      <c r="A8172" t="s">
        <v>65390</v>
      </c>
      <c r="B8172" t="s">
        <v>64747</v>
      </c>
    </row>
    <row r="8173" spans="1:2" x14ac:dyDescent="0.2">
      <c r="A8173">
        <v>803380</v>
      </c>
      <c r="B8173" t="s">
        <v>64747</v>
      </c>
    </row>
    <row r="8174" spans="1:2" x14ac:dyDescent="0.2">
      <c r="A8174">
        <v>851315</v>
      </c>
      <c r="B8174" t="s">
        <v>64747</v>
      </c>
    </row>
    <row r="8175" spans="1:2" x14ac:dyDescent="0.2">
      <c r="A8175">
        <v>900485</v>
      </c>
      <c r="B8175" t="s">
        <v>64747</v>
      </c>
    </row>
    <row r="8176" spans="1:2" x14ac:dyDescent="0.2">
      <c r="A8176">
        <v>903322</v>
      </c>
      <c r="B8176" t="s">
        <v>64747</v>
      </c>
    </row>
    <row r="8177" spans="1:2" x14ac:dyDescent="0.2">
      <c r="A8177">
        <v>903323</v>
      </c>
      <c r="B8177" t="s">
        <v>64747</v>
      </c>
    </row>
    <row r="8178" spans="1:2" x14ac:dyDescent="0.2">
      <c r="A8178" s="429" t="s">
        <v>65391</v>
      </c>
      <c r="B8178" t="s">
        <v>64747</v>
      </c>
    </row>
    <row r="8179" spans="1:2" x14ac:dyDescent="0.2">
      <c r="A8179">
        <v>824330</v>
      </c>
      <c r="B8179" t="s">
        <v>64747</v>
      </c>
    </row>
    <row r="8180" spans="1:2" x14ac:dyDescent="0.2">
      <c r="A8180">
        <v>861611</v>
      </c>
      <c r="B8180" t="s">
        <v>64747</v>
      </c>
    </row>
    <row r="8181" spans="1:2" x14ac:dyDescent="0.2">
      <c r="A8181">
        <v>894828</v>
      </c>
      <c r="B8181" t="s">
        <v>64747</v>
      </c>
    </row>
    <row r="8182" spans="1:2" x14ac:dyDescent="0.2">
      <c r="A8182" t="s">
        <v>65392</v>
      </c>
      <c r="B8182" t="s">
        <v>64747</v>
      </c>
    </row>
    <row r="8183" spans="1:2" x14ac:dyDescent="0.2">
      <c r="A8183">
        <v>920322</v>
      </c>
      <c r="B8183" t="s">
        <v>64747</v>
      </c>
    </row>
    <row r="8184" spans="1:2" x14ac:dyDescent="0.2">
      <c r="A8184">
        <v>850021</v>
      </c>
      <c r="B8184" t="s">
        <v>64747</v>
      </c>
    </row>
    <row r="8185" spans="1:2" x14ac:dyDescent="0.2">
      <c r="A8185">
        <v>865458</v>
      </c>
      <c r="B8185" t="s">
        <v>64747</v>
      </c>
    </row>
    <row r="8186" spans="1:2" x14ac:dyDescent="0.2">
      <c r="A8186">
        <v>903417</v>
      </c>
      <c r="B8186" t="s">
        <v>64747</v>
      </c>
    </row>
    <row r="8187" spans="1:2" x14ac:dyDescent="0.2">
      <c r="A8187">
        <v>326241</v>
      </c>
      <c r="B8187" t="s">
        <v>64747</v>
      </c>
    </row>
    <row r="8188" spans="1:2" x14ac:dyDescent="0.2">
      <c r="A8188">
        <v>341532</v>
      </c>
      <c r="B8188" t="s">
        <v>64747</v>
      </c>
    </row>
    <row r="8189" spans="1:2" x14ac:dyDescent="0.2">
      <c r="A8189">
        <v>803149</v>
      </c>
      <c r="B8189" t="s">
        <v>64747</v>
      </c>
    </row>
    <row r="8190" spans="1:2" x14ac:dyDescent="0.2">
      <c r="A8190">
        <v>940839</v>
      </c>
      <c r="B8190" t="s">
        <v>64747</v>
      </c>
    </row>
    <row r="8191" spans="1:2" x14ac:dyDescent="0.2">
      <c r="A8191" t="s">
        <v>65393</v>
      </c>
      <c r="B8191" t="s">
        <v>64747</v>
      </c>
    </row>
    <row r="8192" spans="1:2" x14ac:dyDescent="0.2">
      <c r="A8192">
        <v>940964</v>
      </c>
      <c r="B8192" t="s">
        <v>64747</v>
      </c>
    </row>
    <row r="8193" spans="1:2" x14ac:dyDescent="0.2">
      <c r="A8193" t="s">
        <v>65394</v>
      </c>
      <c r="B8193" t="s">
        <v>64747</v>
      </c>
    </row>
    <row r="8194" spans="1:2" x14ac:dyDescent="0.2">
      <c r="A8194" t="s">
        <v>65395</v>
      </c>
      <c r="B8194" t="s">
        <v>64747</v>
      </c>
    </row>
    <row r="8195" spans="1:2" x14ac:dyDescent="0.2">
      <c r="A8195">
        <v>950749</v>
      </c>
      <c r="B8195" t="s">
        <v>64747</v>
      </c>
    </row>
    <row r="8196" spans="1:2" x14ac:dyDescent="0.2">
      <c r="A8196">
        <v>950769</v>
      </c>
      <c r="B8196" t="s">
        <v>64747</v>
      </c>
    </row>
    <row r="8197" spans="1:2" x14ac:dyDescent="0.2">
      <c r="A8197">
        <v>961129</v>
      </c>
      <c r="B8197" t="s">
        <v>64747</v>
      </c>
    </row>
    <row r="8198" spans="1:2" x14ac:dyDescent="0.2">
      <c r="A8198">
        <v>990474</v>
      </c>
      <c r="B8198" t="s">
        <v>64747</v>
      </c>
    </row>
    <row r="8199" spans="1:2" x14ac:dyDescent="0.2">
      <c r="A8199">
        <v>666243</v>
      </c>
      <c r="B8199" t="s">
        <v>64747</v>
      </c>
    </row>
    <row r="8200" spans="1:2" x14ac:dyDescent="0.2">
      <c r="A8200" t="s">
        <v>65396</v>
      </c>
      <c r="B8200" t="s">
        <v>64747</v>
      </c>
    </row>
    <row r="8201" spans="1:2" x14ac:dyDescent="0.2">
      <c r="A8201" t="s">
        <v>65397</v>
      </c>
      <c r="B8201" t="s">
        <v>64747</v>
      </c>
    </row>
    <row r="8202" spans="1:2" x14ac:dyDescent="0.2">
      <c r="A8202">
        <v>843889</v>
      </c>
      <c r="B8202" t="s">
        <v>64747</v>
      </c>
    </row>
    <row r="8203" spans="1:2" x14ac:dyDescent="0.2">
      <c r="A8203">
        <v>860989</v>
      </c>
      <c r="B8203" t="s">
        <v>64747</v>
      </c>
    </row>
    <row r="8204" spans="1:2" x14ac:dyDescent="0.2">
      <c r="A8204">
        <v>891028</v>
      </c>
      <c r="B8204" t="s">
        <v>64747</v>
      </c>
    </row>
    <row r="8205" spans="1:2" x14ac:dyDescent="0.2">
      <c r="A8205">
        <v>894318</v>
      </c>
      <c r="B8205" t="s">
        <v>64747</v>
      </c>
    </row>
    <row r="8206" spans="1:2" x14ac:dyDescent="0.2">
      <c r="A8206">
        <v>923911</v>
      </c>
      <c r="B8206" t="s">
        <v>64747</v>
      </c>
    </row>
    <row r="8207" spans="1:2" x14ac:dyDescent="0.2">
      <c r="A8207">
        <v>933675</v>
      </c>
      <c r="B8207" t="s">
        <v>64747</v>
      </c>
    </row>
    <row r="8208" spans="1:2" x14ac:dyDescent="0.2">
      <c r="A8208">
        <v>980901</v>
      </c>
      <c r="B8208" t="s">
        <v>64747</v>
      </c>
    </row>
    <row r="8209" spans="1:2" x14ac:dyDescent="0.2">
      <c r="A8209" t="s">
        <v>65398</v>
      </c>
      <c r="B8209" t="s">
        <v>64747</v>
      </c>
    </row>
    <row r="8210" spans="1:2" x14ac:dyDescent="0.2">
      <c r="A8210" t="s">
        <v>65399</v>
      </c>
      <c r="B8210" t="s">
        <v>64747</v>
      </c>
    </row>
    <row r="8211" spans="1:2" x14ac:dyDescent="0.2">
      <c r="A8211">
        <v>813657</v>
      </c>
      <c r="B8211" t="s">
        <v>64747</v>
      </c>
    </row>
    <row r="8212" spans="1:2" x14ac:dyDescent="0.2">
      <c r="A8212">
        <v>820437</v>
      </c>
      <c r="B8212" t="s">
        <v>64747</v>
      </c>
    </row>
    <row r="8213" spans="1:2" x14ac:dyDescent="0.2">
      <c r="A8213">
        <v>843621</v>
      </c>
      <c r="B8213" t="s">
        <v>64747</v>
      </c>
    </row>
    <row r="8214" spans="1:2" x14ac:dyDescent="0.2">
      <c r="A8214">
        <v>893017</v>
      </c>
      <c r="B8214" t="s">
        <v>64747</v>
      </c>
    </row>
    <row r="8215" spans="1:2" x14ac:dyDescent="0.2">
      <c r="A8215">
        <v>883742</v>
      </c>
      <c r="B8215" t="s">
        <v>64747</v>
      </c>
    </row>
    <row r="8216" spans="1:2" x14ac:dyDescent="0.2">
      <c r="A8216">
        <v>903326</v>
      </c>
      <c r="B8216" t="s">
        <v>64747</v>
      </c>
    </row>
    <row r="8217" spans="1:2" x14ac:dyDescent="0.2">
      <c r="A8217">
        <v>960414</v>
      </c>
      <c r="B8217" t="s">
        <v>64747</v>
      </c>
    </row>
    <row r="8218" spans="1:2" x14ac:dyDescent="0.2">
      <c r="A8218">
        <v>671951</v>
      </c>
      <c r="B8218" t="s">
        <v>64747</v>
      </c>
    </row>
    <row r="8219" spans="1:2" x14ac:dyDescent="0.2">
      <c r="A8219">
        <v>861198</v>
      </c>
      <c r="B8219" t="s">
        <v>64747</v>
      </c>
    </row>
    <row r="8220" spans="1:2" x14ac:dyDescent="0.2">
      <c r="A8220">
        <v>854647</v>
      </c>
      <c r="B8220" t="s">
        <v>64747</v>
      </c>
    </row>
    <row r="8221" spans="1:2" x14ac:dyDescent="0.2">
      <c r="A8221" t="s">
        <v>65400</v>
      </c>
      <c r="B8221" t="s">
        <v>64747</v>
      </c>
    </row>
    <row r="8222" spans="1:2" x14ac:dyDescent="0.2">
      <c r="A8222">
        <v>893773</v>
      </c>
      <c r="B8222" t="s">
        <v>64747</v>
      </c>
    </row>
    <row r="8223" spans="1:2" x14ac:dyDescent="0.2">
      <c r="A8223">
        <v>970698</v>
      </c>
      <c r="B8223" t="s">
        <v>64747</v>
      </c>
    </row>
    <row r="8224" spans="1:2" x14ac:dyDescent="0.2">
      <c r="A8224" t="s">
        <v>65401</v>
      </c>
      <c r="B8224" t="s">
        <v>64747</v>
      </c>
    </row>
    <row r="8225" spans="1:2" x14ac:dyDescent="0.2">
      <c r="A8225">
        <v>893523</v>
      </c>
      <c r="B8225" t="s">
        <v>64747</v>
      </c>
    </row>
    <row r="8226" spans="1:2" x14ac:dyDescent="0.2">
      <c r="A8226">
        <v>980205</v>
      </c>
      <c r="B8226" t="s">
        <v>64747</v>
      </c>
    </row>
    <row r="8227" spans="1:2" x14ac:dyDescent="0.2">
      <c r="A8227">
        <v>673248</v>
      </c>
      <c r="B8227" t="s">
        <v>64747</v>
      </c>
    </row>
    <row r="8228" spans="1:2" x14ac:dyDescent="0.2">
      <c r="A8228" t="s">
        <v>65402</v>
      </c>
      <c r="B8228" t="s">
        <v>64747</v>
      </c>
    </row>
    <row r="8229" spans="1:2" x14ac:dyDescent="0.2">
      <c r="A8229" t="s">
        <v>65403</v>
      </c>
      <c r="B8229" t="s">
        <v>64747</v>
      </c>
    </row>
    <row r="8230" spans="1:2" x14ac:dyDescent="0.2">
      <c r="A8230">
        <v>830644</v>
      </c>
      <c r="B8230" t="s">
        <v>64747</v>
      </c>
    </row>
    <row r="8231" spans="1:2" x14ac:dyDescent="0.2">
      <c r="A8231">
        <v>860869</v>
      </c>
      <c r="B8231" t="s">
        <v>64747</v>
      </c>
    </row>
    <row r="8232" spans="1:2" x14ac:dyDescent="0.2">
      <c r="A8232">
        <v>900968</v>
      </c>
      <c r="B8232" t="s">
        <v>64747</v>
      </c>
    </row>
    <row r="8233" spans="1:2" x14ac:dyDescent="0.2">
      <c r="A8233" t="s">
        <v>65404</v>
      </c>
      <c r="B8233" t="s">
        <v>64747</v>
      </c>
    </row>
    <row r="8234" spans="1:2" x14ac:dyDescent="0.2">
      <c r="A8234">
        <v>935188</v>
      </c>
      <c r="B8234" t="s">
        <v>64747</v>
      </c>
    </row>
    <row r="8235" spans="1:2" x14ac:dyDescent="0.2">
      <c r="A8235">
        <v>990509</v>
      </c>
      <c r="B8235" t="s">
        <v>64747</v>
      </c>
    </row>
    <row r="8236" spans="1:2" x14ac:dyDescent="0.2">
      <c r="A8236" t="s">
        <v>65405</v>
      </c>
      <c r="B8236" t="s">
        <v>64747</v>
      </c>
    </row>
    <row r="8237" spans="1:2" x14ac:dyDescent="0.2">
      <c r="A8237" t="s">
        <v>65406</v>
      </c>
      <c r="B8237" t="s">
        <v>64747</v>
      </c>
    </row>
    <row r="8238" spans="1:2" x14ac:dyDescent="0.2">
      <c r="A8238" s="429" t="s">
        <v>65407</v>
      </c>
      <c r="B8238" t="s">
        <v>64747</v>
      </c>
    </row>
    <row r="8239" spans="1:2" x14ac:dyDescent="0.2">
      <c r="A8239">
        <v>813960</v>
      </c>
      <c r="B8239" t="s">
        <v>64747</v>
      </c>
    </row>
    <row r="8240" spans="1:2" x14ac:dyDescent="0.2">
      <c r="A8240" t="s">
        <v>65408</v>
      </c>
      <c r="B8240" t="s">
        <v>64747</v>
      </c>
    </row>
    <row r="8241" spans="1:2" x14ac:dyDescent="0.2">
      <c r="A8241">
        <v>844378</v>
      </c>
      <c r="B8241" t="s">
        <v>64747</v>
      </c>
    </row>
    <row r="8242" spans="1:2" x14ac:dyDescent="0.2">
      <c r="A8242">
        <v>850867</v>
      </c>
      <c r="B8242" t="s">
        <v>64747</v>
      </c>
    </row>
    <row r="8243" spans="1:2" x14ac:dyDescent="0.2">
      <c r="A8243">
        <v>853999</v>
      </c>
      <c r="B8243" t="s">
        <v>64747</v>
      </c>
    </row>
    <row r="8244" spans="1:2" x14ac:dyDescent="0.2">
      <c r="A8244">
        <v>880364</v>
      </c>
      <c r="B8244" t="s">
        <v>64747</v>
      </c>
    </row>
    <row r="8245" spans="1:2" x14ac:dyDescent="0.2">
      <c r="A8245">
        <v>890949</v>
      </c>
      <c r="B8245" t="s">
        <v>64747</v>
      </c>
    </row>
    <row r="8246" spans="1:2" x14ac:dyDescent="0.2">
      <c r="A8246">
        <v>903534</v>
      </c>
      <c r="B8246" t="s">
        <v>64747</v>
      </c>
    </row>
    <row r="8247" spans="1:2" x14ac:dyDescent="0.2">
      <c r="A8247">
        <v>935022</v>
      </c>
      <c r="B8247" t="s">
        <v>64747</v>
      </c>
    </row>
    <row r="8248" spans="1:2" x14ac:dyDescent="0.2">
      <c r="A8248">
        <v>935085</v>
      </c>
      <c r="B8248" t="s">
        <v>64747</v>
      </c>
    </row>
    <row r="8249" spans="1:2" x14ac:dyDescent="0.2">
      <c r="A8249">
        <v>874084</v>
      </c>
      <c r="B8249" t="s">
        <v>64747</v>
      </c>
    </row>
    <row r="8250" spans="1:2" x14ac:dyDescent="0.2">
      <c r="A8250">
        <v>890858</v>
      </c>
      <c r="B8250" t="s">
        <v>64747</v>
      </c>
    </row>
    <row r="8251" spans="1:2" x14ac:dyDescent="0.2">
      <c r="A8251">
        <v>901255</v>
      </c>
      <c r="B8251" t="s">
        <v>64747</v>
      </c>
    </row>
    <row r="8252" spans="1:2" x14ac:dyDescent="0.2">
      <c r="A8252">
        <v>931064</v>
      </c>
      <c r="B8252" t="s">
        <v>64747</v>
      </c>
    </row>
    <row r="8253" spans="1:2" x14ac:dyDescent="0.2">
      <c r="A8253">
        <v>934818</v>
      </c>
      <c r="B8253" t="s">
        <v>64747</v>
      </c>
    </row>
    <row r="8254" spans="1:2" x14ac:dyDescent="0.2">
      <c r="A8254" s="429" t="s">
        <v>65409</v>
      </c>
      <c r="B8254" t="s">
        <v>64747</v>
      </c>
    </row>
    <row r="8255" spans="1:2" x14ac:dyDescent="0.2">
      <c r="A8255">
        <v>864859</v>
      </c>
      <c r="B8255" t="s">
        <v>64747</v>
      </c>
    </row>
    <row r="8256" spans="1:2" x14ac:dyDescent="0.2">
      <c r="A8256">
        <v>884783</v>
      </c>
      <c r="B8256" t="s">
        <v>64747</v>
      </c>
    </row>
    <row r="8257" spans="1:2" x14ac:dyDescent="0.2">
      <c r="A8257">
        <v>950152</v>
      </c>
      <c r="B8257" t="s">
        <v>64747</v>
      </c>
    </row>
    <row r="8258" spans="1:2" x14ac:dyDescent="0.2">
      <c r="A8258">
        <v>823888</v>
      </c>
      <c r="B8258" t="s">
        <v>64747</v>
      </c>
    </row>
    <row r="8259" spans="1:2" x14ac:dyDescent="0.2">
      <c r="A8259">
        <v>863020</v>
      </c>
      <c r="B8259" t="s">
        <v>64747</v>
      </c>
    </row>
    <row r="8260" spans="1:2" x14ac:dyDescent="0.2">
      <c r="A8260">
        <v>883030</v>
      </c>
      <c r="B8260" t="s">
        <v>64747</v>
      </c>
    </row>
    <row r="8261" spans="1:2" x14ac:dyDescent="0.2">
      <c r="A8261" t="s">
        <v>65410</v>
      </c>
      <c r="B8261" t="s">
        <v>64747</v>
      </c>
    </row>
    <row r="8262" spans="1:2" x14ac:dyDescent="0.2">
      <c r="A8262">
        <v>910323</v>
      </c>
      <c r="B8262" t="s">
        <v>64747</v>
      </c>
    </row>
    <row r="8263" spans="1:2" x14ac:dyDescent="0.2">
      <c r="A8263">
        <v>930302</v>
      </c>
      <c r="B8263" t="s">
        <v>64747</v>
      </c>
    </row>
    <row r="8264" spans="1:2" x14ac:dyDescent="0.2">
      <c r="A8264">
        <v>950389</v>
      </c>
      <c r="B8264" t="s">
        <v>64747</v>
      </c>
    </row>
    <row r="8265" spans="1:2" x14ac:dyDescent="0.2">
      <c r="A8265" t="s">
        <v>65411</v>
      </c>
      <c r="B8265" t="s">
        <v>64747</v>
      </c>
    </row>
    <row r="8266" spans="1:2" x14ac:dyDescent="0.2">
      <c r="A8266">
        <v>901418</v>
      </c>
      <c r="B8266" t="s">
        <v>64747</v>
      </c>
    </row>
    <row r="8267" spans="1:2" x14ac:dyDescent="0.2">
      <c r="A8267">
        <v>910126</v>
      </c>
      <c r="B8267" t="s">
        <v>64747</v>
      </c>
    </row>
    <row r="8268" spans="1:2" x14ac:dyDescent="0.2">
      <c r="A8268">
        <v>913544</v>
      </c>
      <c r="B8268" t="s">
        <v>64747</v>
      </c>
    </row>
    <row r="8269" spans="1:2" x14ac:dyDescent="0.2">
      <c r="A8269">
        <v>931168</v>
      </c>
      <c r="B8269" t="s">
        <v>64747</v>
      </c>
    </row>
    <row r="8270" spans="1:2" x14ac:dyDescent="0.2">
      <c r="A8270">
        <v>960054</v>
      </c>
      <c r="B8270" t="s">
        <v>64747</v>
      </c>
    </row>
    <row r="8271" spans="1:2" x14ac:dyDescent="0.2">
      <c r="A8271" t="s">
        <v>65412</v>
      </c>
      <c r="B8271" t="s">
        <v>64747</v>
      </c>
    </row>
    <row r="8272" spans="1:2" x14ac:dyDescent="0.2">
      <c r="A8272">
        <v>841042</v>
      </c>
      <c r="B8272" t="s">
        <v>64747</v>
      </c>
    </row>
    <row r="8273" spans="1:2" x14ac:dyDescent="0.2">
      <c r="A8273">
        <v>853098</v>
      </c>
      <c r="B8273" t="s">
        <v>64747</v>
      </c>
    </row>
    <row r="8274" spans="1:2" x14ac:dyDescent="0.2">
      <c r="A8274" t="s">
        <v>65413</v>
      </c>
      <c r="B8274" t="s">
        <v>64747</v>
      </c>
    </row>
    <row r="8275" spans="1:2" x14ac:dyDescent="0.2">
      <c r="A8275" t="s">
        <v>65414</v>
      </c>
      <c r="B8275" t="s">
        <v>64747</v>
      </c>
    </row>
    <row r="8276" spans="1:2" x14ac:dyDescent="0.2">
      <c r="A8276">
        <v>874615</v>
      </c>
      <c r="B8276" t="s">
        <v>64747</v>
      </c>
    </row>
    <row r="8277" spans="1:2" x14ac:dyDescent="0.2">
      <c r="A8277">
        <v>900605</v>
      </c>
      <c r="B8277" t="s">
        <v>64747</v>
      </c>
    </row>
    <row r="8278" spans="1:2" x14ac:dyDescent="0.2">
      <c r="A8278">
        <v>914025</v>
      </c>
      <c r="B8278" t="s">
        <v>64747</v>
      </c>
    </row>
    <row r="8279" spans="1:2" x14ac:dyDescent="0.2">
      <c r="A8279">
        <v>920356</v>
      </c>
      <c r="B8279" t="s">
        <v>64747</v>
      </c>
    </row>
    <row r="8280" spans="1:2" x14ac:dyDescent="0.2">
      <c r="A8280">
        <v>933374</v>
      </c>
      <c r="B8280" t="s">
        <v>64747</v>
      </c>
    </row>
    <row r="8281" spans="1:2" x14ac:dyDescent="0.2">
      <c r="A8281" t="s">
        <v>65415</v>
      </c>
      <c r="B8281" t="s">
        <v>64747</v>
      </c>
    </row>
    <row r="8282" spans="1:2" x14ac:dyDescent="0.2">
      <c r="A8282" t="s">
        <v>65416</v>
      </c>
      <c r="B8282" t="s">
        <v>64747</v>
      </c>
    </row>
    <row r="8283" spans="1:2" x14ac:dyDescent="0.2">
      <c r="A8283">
        <v>910994</v>
      </c>
      <c r="B8283" t="s">
        <v>64747</v>
      </c>
    </row>
    <row r="8284" spans="1:2" x14ac:dyDescent="0.2">
      <c r="A8284" t="s">
        <v>65417</v>
      </c>
      <c r="B8284" t="s">
        <v>64747</v>
      </c>
    </row>
    <row r="8285" spans="1:2" x14ac:dyDescent="0.2">
      <c r="A8285">
        <v>823394</v>
      </c>
      <c r="B8285" t="s">
        <v>64747</v>
      </c>
    </row>
    <row r="8286" spans="1:2" x14ac:dyDescent="0.2">
      <c r="A8286">
        <v>881202</v>
      </c>
      <c r="B8286" t="s">
        <v>64747</v>
      </c>
    </row>
    <row r="8287" spans="1:2" x14ac:dyDescent="0.2">
      <c r="A8287" t="s">
        <v>65418</v>
      </c>
      <c r="B8287" t="s">
        <v>64747</v>
      </c>
    </row>
    <row r="8288" spans="1:2" x14ac:dyDescent="0.2">
      <c r="A8288">
        <v>930288</v>
      </c>
      <c r="B8288" t="s">
        <v>64747</v>
      </c>
    </row>
    <row r="8289" spans="1:2" x14ac:dyDescent="0.2">
      <c r="A8289">
        <v>880035</v>
      </c>
      <c r="B8289" t="s">
        <v>64747</v>
      </c>
    </row>
    <row r="8290" spans="1:2" x14ac:dyDescent="0.2">
      <c r="A8290">
        <v>881189</v>
      </c>
      <c r="B8290" t="s">
        <v>64747</v>
      </c>
    </row>
    <row r="8291" spans="1:2" x14ac:dyDescent="0.2">
      <c r="A8291">
        <v>935248</v>
      </c>
      <c r="B8291" t="s">
        <v>64747</v>
      </c>
    </row>
    <row r="8292" spans="1:2" x14ac:dyDescent="0.2">
      <c r="A8292">
        <v>880867</v>
      </c>
      <c r="B8292" t="s">
        <v>64747</v>
      </c>
    </row>
    <row r="8293" spans="1:2" x14ac:dyDescent="0.2">
      <c r="A8293">
        <v>913273</v>
      </c>
      <c r="B8293" t="s">
        <v>64747</v>
      </c>
    </row>
    <row r="8294" spans="1:2" x14ac:dyDescent="0.2">
      <c r="A8294" t="s">
        <v>65419</v>
      </c>
      <c r="B8294" t="s">
        <v>64747</v>
      </c>
    </row>
    <row r="8295" spans="1:2" x14ac:dyDescent="0.2">
      <c r="A8295">
        <v>824033</v>
      </c>
      <c r="B8295" t="s">
        <v>64747</v>
      </c>
    </row>
    <row r="8296" spans="1:2" x14ac:dyDescent="0.2">
      <c r="A8296">
        <v>831125</v>
      </c>
      <c r="B8296" t="s">
        <v>64747</v>
      </c>
    </row>
    <row r="8297" spans="1:2" x14ac:dyDescent="0.2">
      <c r="A8297">
        <v>841200</v>
      </c>
      <c r="B8297" t="s">
        <v>64747</v>
      </c>
    </row>
    <row r="8298" spans="1:2" x14ac:dyDescent="0.2">
      <c r="A8298">
        <v>844006</v>
      </c>
      <c r="B8298" t="s">
        <v>64747</v>
      </c>
    </row>
    <row r="8299" spans="1:2" x14ac:dyDescent="0.2">
      <c r="A8299">
        <v>934212</v>
      </c>
      <c r="B8299" t="s">
        <v>64747</v>
      </c>
    </row>
    <row r="8300" spans="1:2" x14ac:dyDescent="0.2">
      <c r="A8300">
        <v>934555</v>
      </c>
      <c r="B8300" t="s">
        <v>64747</v>
      </c>
    </row>
    <row r="8301" spans="1:2" x14ac:dyDescent="0.2">
      <c r="A8301" t="s">
        <v>65420</v>
      </c>
      <c r="B8301" t="s">
        <v>64747</v>
      </c>
    </row>
    <row r="8302" spans="1:2" x14ac:dyDescent="0.2">
      <c r="A8302">
        <v>814386</v>
      </c>
      <c r="B8302" t="s">
        <v>64747</v>
      </c>
    </row>
    <row r="8303" spans="1:2" x14ac:dyDescent="0.2">
      <c r="A8303">
        <v>860420</v>
      </c>
      <c r="B8303" t="s">
        <v>64747</v>
      </c>
    </row>
    <row r="8304" spans="1:2" x14ac:dyDescent="0.2">
      <c r="A8304">
        <v>890362</v>
      </c>
      <c r="B8304" t="s">
        <v>64747</v>
      </c>
    </row>
    <row r="8305" spans="1:2" x14ac:dyDescent="0.2">
      <c r="A8305">
        <v>904753</v>
      </c>
      <c r="B8305" t="s">
        <v>64747</v>
      </c>
    </row>
    <row r="8306" spans="1:2" x14ac:dyDescent="0.2">
      <c r="A8306">
        <v>923983</v>
      </c>
      <c r="B8306" t="s">
        <v>64747</v>
      </c>
    </row>
    <row r="8307" spans="1:2" x14ac:dyDescent="0.2">
      <c r="A8307">
        <v>940998</v>
      </c>
      <c r="B8307" t="s">
        <v>64747</v>
      </c>
    </row>
    <row r="8308" spans="1:2" x14ac:dyDescent="0.2">
      <c r="A8308">
        <v>803111</v>
      </c>
      <c r="B8308" t="s">
        <v>64747</v>
      </c>
    </row>
    <row r="8309" spans="1:2" x14ac:dyDescent="0.2">
      <c r="A8309">
        <v>803919</v>
      </c>
      <c r="B8309" t="s">
        <v>64747</v>
      </c>
    </row>
    <row r="8310" spans="1:2" x14ac:dyDescent="0.2">
      <c r="A8310">
        <v>854549</v>
      </c>
      <c r="B8310" t="s">
        <v>64747</v>
      </c>
    </row>
    <row r="8311" spans="1:2" x14ac:dyDescent="0.2">
      <c r="A8311">
        <v>873532</v>
      </c>
      <c r="B8311" t="s">
        <v>64747</v>
      </c>
    </row>
    <row r="8312" spans="1:2" x14ac:dyDescent="0.2">
      <c r="A8312">
        <v>904298</v>
      </c>
      <c r="B8312" t="s">
        <v>64747</v>
      </c>
    </row>
    <row r="8313" spans="1:2" x14ac:dyDescent="0.2">
      <c r="A8313">
        <v>934854</v>
      </c>
      <c r="B8313" t="s">
        <v>64747</v>
      </c>
    </row>
    <row r="8314" spans="1:2" x14ac:dyDescent="0.2">
      <c r="A8314">
        <v>935194</v>
      </c>
      <c r="B8314" t="s">
        <v>64747</v>
      </c>
    </row>
    <row r="8315" spans="1:2" x14ac:dyDescent="0.2">
      <c r="A8315">
        <v>940245</v>
      </c>
      <c r="B8315" t="s">
        <v>64747</v>
      </c>
    </row>
    <row r="8316" spans="1:2" x14ac:dyDescent="0.2">
      <c r="A8316">
        <v>943311</v>
      </c>
      <c r="B8316" t="s">
        <v>64747</v>
      </c>
    </row>
    <row r="8317" spans="1:2" x14ac:dyDescent="0.2">
      <c r="A8317">
        <v>970953</v>
      </c>
      <c r="B8317" t="s">
        <v>64747</v>
      </c>
    </row>
    <row r="8318" spans="1:2" x14ac:dyDescent="0.2">
      <c r="A8318">
        <v>831325</v>
      </c>
      <c r="B8318" t="s">
        <v>64747</v>
      </c>
    </row>
    <row r="8319" spans="1:2" x14ac:dyDescent="0.2">
      <c r="A8319">
        <v>923148</v>
      </c>
      <c r="B8319" t="s">
        <v>64747</v>
      </c>
    </row>
    <row r="8320" spans="1:2" x14ac:dyDescent="0.2">
      <c r="A8320">
        <v>884752</v>
      </c>
      <c r="B8320" t="s">
        <v>64747</v>
      </c>
    </row>
    <row r="8321" spans="1:2" x14ac:dyDescent="0.2">
      <c r="A8321">
        <v>843343</v>
      </c>
      <c r="B8321" t="s">
        <v>64747</v>
      </c>
    </row>
    <row r="8322" spans="1:2" x14ac:dyDescent="0.2">
      <c r="A8322">
        <v>864240</v>
      </c>
      <c r="B8322" t="s">
        <v>64747</v>
      </c>
    </row>
    <row r="8323" spans="1:2" x14ac:dyDescent="0.2">
      <c r="A8323">
        <v>871511</v>
      </c>
      <c r="B8323" t="s">
        <v>64747</v>
      </c>
    </row>
    <row r="8324" spans="1:2" x14ac:dyDescent="0.2">
      <c r="A8324" t="s">
        <v>65421</v>
      </c>
      <c r="B8324" t="s">
        <v>64747</v>
      </c>
    </row>
    <row r="8325" spans="1:2" x14ac:dyDescent="0.2">
      <c r="A8325">
        <v>920366</v>
      </c>
      <c r="B8325" t="s">
        <v>64747</v>
      </c>
    </row>
    <row r="8326" spans="1:2" x14ac:dyDescent="0.2">
      <c r="A8326">
        <v>923053</v>
      </c>
      <c r="B8326" t="s">
        <v>64747</v>
      </c>
    </row>
    <row r="8327" spans="1:2" x14ac:dyDescent="0.2">
      <c r="A8327">
        <v>935084</v>
      </c>
      <c r="B8327" t="s">
        <v>64747</v>
      </c>
    </row>
    <row r="8328" spans="1:2" x14ac:dyDescent="0.2">
      <c r="A8328">
        <v>864687</v>
      </c>
      <c r="B8328" t="s">
        <v>64747</v>
      </c>
    </row>
    <row r="8329" spans="1:2" x14ac:dyDescent="0.2">
      <c r="A8329">
        <v>883752</v>
      </c>
      <c r="B8329" t="s">
        <v>64747</v>
      </c>
    </row>
    <row r="8330" spans="1:2" x14ac:dyDescent="0.2">
      <c r="A8330">
        <v>903639</v>
      </c>
      <c r="B8330" t="s">
        <v>64747</v>
      </c>
    </row>
    <row r="8331" spans="1:2" x14ac:dyDescent="0.2">
      <c r="A8331">
        <v>940375</v>
      </c>
      <c r="B8331" t="s">
        <v>64747</v>
      </c>
    </row>
    <row r="8332" spans="1:2" x14ac:dyDescent="0.2">
      <c r="A8332">
        <v>980020</v>
      </c>
      <c r="B8332" t="s">
        <v>64747</v>
      </c>
    </row>
    <row r="8333" spans="1:2" x14ac:dyDescent="0.2">
      <c r="A8333">
        <v>813466</v>
      </c>
      <c r="B8333" t="s">
        <v>64747</v>
      </c>
    </row>
    <row r="8334" spans="1:2" x14ac:dyDescent="0.2">
      <c r="A8334">
        <v>833498</v>
      </c>
      <c r="B8334" t="s">
        <v>64747</v>
      </c>
    </row>
    <row r="8335" spans="1:2" x14ac:dyDescent="0.2">
      <c r="A8335" t="s">
        <v>65422</v>
      </c>
      <c r="B8335" t="s">
        <v>64747</v>
      </c>
    </row>
    <row r="8336" spans="1:2" x14ac:dyDescent="0.2">
      <c r="A8336">
        <v>830603</v>
      </c>
      <c r="B8336" t="s">
        <v>64747</v>
      </c>
    </row>
    <row r="8337" spans="1:2" x14ac:dyDescent="0.2">
      <c r="A8337">
        <v>853575</v>
      </c>
      <c r="B8337" t="s">
        <v>64747</v>
      </c>
    </row>
    <row r="8338" spans="1:2" x14ac:dyDescent="0.2">
      <c r="A8338">
        <v>863004</v>
      </c>
      <c r="B8338" t="s">
        <v>64747</v>
      </c>
    </row>
    <row r="8339" spans="1:2" x14ac:dyDescent="0.2">
      <c r="A8339">
        <v>873308</v>
      </c>
      <c r="B8339" t="s">
        <v>64747</v>
      </c>
    </row>
    <row r="8340" spans="1:2" x14ac:dyDescent="0.2">
      <c r="A8340">
        <v>874356</v>
      </c>
      <c r="B8340" t="s">
        <v>64747</v>
      </c>
    </row>
    <row r="8341" spans="1:2" x14ac:dyDescent="0.2">
      <c r="A8341">
        <v>883985</v>
      </c>
      <c r="B8341" t="s">
        <v>64747</v>
      </c>
    </row>
    <row r="8342" spans="1:2" x14ac:dyDescent="0.2">
      <c r="A8342">
        <v>941143</v>
      </c>
      <c r="B8342" t="s">
        <v>64747</v>
      </c>
    </row>
    <row r="8343" spans="1:2" x14ac:dyDescent="0.2">
      <c r="A8343">
        <v>328475</v>
      </c>
      <c r="B8343" t="s">
        <v>64747</v>
      </c>
    </row>
    <row r="8344" spans="1:2" x14ac:dyDescent="0.2">
      <c r="A8344" t="s">
        <v>65423</v>
      </c>
      <c r="B8344" t="s">
        <v>64747</v>
      </c>
    </row>
    <row r="8345" spans="1:2" x14ac:dyDescent="0.2">
      <c r="A8345" t="s">
        <v>65424</v>
      </c>
      <c r="B8345" t="s">
        <v>64747</v>
      </c>
    </row>
    <row r="8346" spans="1:2" x14ac:dyDescent="0.2">
      <c r="A8346">
        <v>850754</v>
      </c>
      <c r="B8346" t="s">
        <v>64747</v>
      </c>
    </row>
    <row r="8347" spans="1:2" x14ac:dyDescent="0.2">
      <c r="A8347">
        <v>874164</v>
      </c>
      <c r="B8347" t="s">
        <v>64747</v>
      </c>
    </row>
    <row r="8348" spans="1:2" x14ac:dyDescent="0.2">
      <c r="A8348">
        <v>900680</v>
      </c>
      <c r="B8348" t="s">
        <v>64747</v>
      </c>
    </row>
    <row r="8349" spans="1:2" x14ac:dyDescent="0.2">
      <c r="A8349">
        <v>904207</v>
      </c>
      <c r="B8349" t="s">
        <v>64747</v>
      </c>
    </row>
    <row r="8350" spans="1:2" x14ac:dyDescent="0.2">
      <c r="A8350">
        <v>924444</v>
      </c>
      <c r="B8350" t="s">
        <v>64747</v>
      </c>
    </row>
    <row r="8351" spans="1:2" x14ac:dyDescent="0.2">
      <c r="A8351">
        <v>933044</v>
      </c>
      <c r="B8351" t="s">
        <v>64747</v>
      </c>
    </row>
    <row r="8352" spans="1:2" x14ac:dyDescent="0.2">
      <c r="A8352">
        <v>934899</v>
      </c>
      <c r="B8352" t="s">
        <v>64747</v>
      </c>
    </row>
    <row r="8353" spans="1:2" x14ac:dyDescent="0.2">
      <c r="A8353">
        <v>960042</v>
      </c>
      <c r="B8353" t="s">
        <v>64747</v>
      </c>
    </row>
    <row r="8354" spans="1:2" x14ac:dyDescent="0.2">
      <c r="A8354" t="s">
        <v>65425</v>
      </c>
      <c r="B8354" t="s">
        <v>64747</v>
      </c>
    </row>
    <row r="8355" spans="1:2" x14ac:dyDescent="0.2">
      <c r="A8355">
        <v>340787</v>
      </c>
      <c r="B8355" t="s">
        <v>64747</v>
      </c>
    </row>
    <row r="8356" spans="1:2" x14ac:dyDescent="0.2">
      <c r="A8356">
        <v>343087</v>
      </c>
      <c r="B8356" t="s">
        <v>64747</v>
      </c>
    </row>
    <row r="8357" spans="1:2" x14ac:dyDescent="0.2">
      <c r="A8357">
        <v>824230</v>
      </c>
      <c r="B8357" t="s">
        <v>64747</v>
      </c>
    </row>
    <row r="8358" spans="1:2" x14ac:dyDescent="0.2">
      <c r="A8358" s="429" t="s">
        <v>65426</v>
      </c>
      <c r="B8358" t="s">
        <v>64747</v>
      </c>
    </row>
    <row r="8359" spans="1:2" x14ac:dyDescent="0.2">
      <c r="A8359">
        <v>860909</v>
      </c>
      <c r="B8359" t="s">
        <v>64747</v>
      </c>
    </row>
    <row r="8360" spans="1:2" x14ac:dyDescent="0.2">
      <c r="A8360">
        <v>880878</v>
      </c>
      <c r="B8360" t="s">
        <v>64747</v>
      </c>
    </row>
    <row r="8361" spans="1:2" x14ac:dyDescent="0.2">
      <c r="A8361">
        <v>904295</v>
      </c>
      <c r="B8361" t="s">
        <v>64747</v>
      </c>
    </row>
    <row r="8362" spans="1:2" x14ac:dyDescent="0.2">
      <c r="A8362">
        <v>921114</v>
      </c>
      <c r="B8362" t="s">
        <v>64747</v>
      </c>
    </row>
    <row r="8363" spans="1:2" x14ac:dyDescent="0.2">
      <c r="A8363">
        <v>935149</v>
      </c>
      <c r="B8363" t="s">
        <v>64747</v>
      </c>
    </row>
    <row r="8364" spans="1:2" x14ac:dyDescent="0.2">
      <c r="A8364">
        <v>970041</v>
      </c>
      <c r="B8364" t="s">
        <v>64747</v>
      </c>
    </row>
    <row r="8365" spans="1:2" x14ac:dyDescent="0.2">
      <c r="A8365">
        <v>329082</v>
      </c>
      <c r="B8365" t="s">
        <v>64747</v>
      </c>
    </row>
    <row r="8366" spans="1:2" x14ac:dyDescent="0.2">
      <c r="A8366">
        <v>660586</v>
      </c>
      <c r="B8366" t="s">
        <v>64747</v>
      </c>
    </row>
    <row r="8367" spans="1:2" x14ac:dyDescent="0.2">
      <c r="A8367">
        <v>814080</v>
      </c>
      <c r="B8367" t="s">
        <v>64747</v>
      </c>
    </row>
    <row r="8368" spans="1:2" x14ac:dyDescent="0.2">
      <c r="A8368">
        <v>914008</v>
      </c>
      <c r="B8368" t="s">
        <v>64747</v>
      </c>
    </row>
    <row r="8369" spans="1:2" x14ac:dyDescent="0.2">
      <c r="A8369" t="s">
        <v>65427</v>
      </c>
      <c r="B8369" t="s">
        <v>64747</v>
      </c>
    </row>
    <row r="8370" spans="1:2" x14ac:dyDescent="0.2">
      <c r="A8370">
        <v>803010</v>
      </c>
      <c r="B8370" t="s">
        <v>64747</v>
      </c>
    </row>
    <row r="8371" spans="1:2" x14ac:dyDescent="0.2">
      <c r="A8371">
        <v>844330</v>
      </c>
      <c r="B8371" t="s">
        <v>64747</v>
      </c>
    </row>
    <row r="8372" spans="1:2" x14ac:dyDescent="0.2">
      <c r="A8372" t="s">
        <v>65428</v>
      </c>
      <c r="B8372" t="s">
        <v>64747</v>
      </c>
    </row>
    <row r="8373" spans="1:2" x14ac:dyDescent="0.2">
      <c r="A8373">
        <v>923650</v>
      </c>
      <c r="B8373" t="s">
        <v>64747</v>
      </c>
    </row>
    <row r="8374" spans="1:2" x14ac:dyDescent="0.2">
      <c r="A8374">
        <v>990066</v>
      </c>
      <c r="B8374" t="s">
        <v>64747</v>
      </c>
    </row>
    <row r="8375" spans="1:2" x14ac:dyDescent="0.2">
      <c r="A8375" t="s">
        <v>65429</v>
      </c>
      <c r="B8375" t="s">
        <v>64747</v>
      </c>
    </row>
    <row r="8376" spans="1:2" x14ac:dyDescent="0.2">
      <c r="A8376">
        <v>893912</v>
      </c>
      <c r="B8376" t="s">
        <v>64747</v>
      </c>
    </row>
    <row r="8377" spans="1:2" x14ac:dyDescent="0.2">
      <c r="A8377">
        <v>904210</v>
      </c>
      <c r="B8377" t="s">
        <v>64747</v>
      </c>
    </row>
    <row r="8378" spans="1:2" x14ac:dyDescent="0.2">
      <c r="A8378">
        <v>920213</v>
      </c>
      <c r="B8378" t="s">
        <v>64747</v>
      </c>
    </row>
    <row r="8379" spans="1:2" x14ac:dyDescent="0.2">
      <c r="A8379">
        <v>933853</v>
      </c>
      <c r="B8379" t="s">
        <v>64747</v>
      </c>
    </row>
    <row r="8380" spans="1:2" x14ac:dyDescent="0.2">
      <c r="A8380">
        <v>934807</v>
      </c>
      <c r="B8380" t="s">
        <v>64747</v>
      </c>
    </row>
    <row r="8381" spans="1:2" x14ac:dyDescent="0.2">
      <c r="A8381">
        <v>656588</v>
      </c>
      <c r="B8381" t="s">
        <v>64747</v>
      </c>
    </row>
    <row r="8382" spans="1:2" x14ac:dyDescent="0.2">
      <c r="A8382" t="s">
        <v>65430</v>
      </c>
      <c r="B8382" t="s">
        <v>64747</v>
      </c>
    </row>
    <row r="8383" spans="1:2" x14ac:dyDescent="0.2">
      <c r="A8383" t="s">
        <v>65431</v>
      </c>
      <c r="B8383" t="s">
        <v>64747</v>
      </c>
    </row>
    <row r="8384" spans="1:2" x14ac:dyDescent="0.2">
      <c r="A8384" t="s">
        <v>65432</v>
      </c>
      <c r="B8384" t="s">
        <v>64747</v>
      </c>
    </row>
    <row r="8385" spans="1:2" x14ac:dyDescent="0.2">
      <c r="A8385">
        <v>833040</v>
      </c>
      <c r="B8385" t="s">
        <v>64747</v>
      </c>
    </row>
    <row r="8386" spans="1:2" x14ac:dyDescent="0.2">
      <c r="A8386">
        <v>834484</v>
      </c>
      <c r="B8386" t="s">
        <v>64747</v>
      </c>
    </row>
    <row r="8387" spans="1:2" x14ac:dyDescent="0.2">
      <c r="A8387">
        <v>950539</v>
      </c>
      <c r="B8387" t="s">
        <v>64747</v>
      </c>
    </row>
    <row r="8388" spans="1:2" x14ac:dyDescent="0.2">
      <c r="A8388">
        <v>980130</v>
      </c>
      <c r="B8388" t="s">
        <v>64747</v>
      </c>
    </row>
    <row r="8389" spans="1:2" x14ac:dyDescent="0.2">
      <c r="A8389">
        <v>893983</v>
      </c>
      <c r="B8389" t="s">
        <v>64747</v>
      </c>
    </row>
    <row r="8390" spans="1:2" x14ac:dyDescent="0.2">
      <c r="A8390">
        <v>934371</v>
      </c>
      <c r="B8390" t="s">
        <v>64747</v>
      </c>
    </row>
    <row r="8391" spans="1:2" x14ac:dyDescent="0.2">
      <c r="A8391">
        <v>960126</v>
      </c>
      <c r="B8391" t="s">
        <v>64747</v>
      </c>
    </row>
    <row r="8392" spans="1:2" x14ac:dyDescent="0.2">
      <c r="A8392">
        <v>960127</v>
      </c>
      <c r="B8392" t="s">
        <v>64747</v>
      </c>
    </row>
    <row r="8393" spans="1:2" x14ac:dyDescent="0.2">
      <c r="A8393">
        <v>853981</v>
      </c>
      <c r="B8393" t="s">
        <v>64747</v>
      </c>
    </row>
    <row r="8394" spans="1:2" x14ac:dyDescent="0.2">
      <c r="A8394" t="s">
        <v>65433</v>
      </c>
      <c r="B8394" t="s">
        <v>64747</v>
      </c>
    </row>
    <row r="8395" spans="1:2" x14ac:dyDescent="0.2">
      <c r="A8395" s="429" t="s">
        <v>65434</v>
      </c>
      <c r="B8395" t="s">
        <v>64747</v>
      </c>
    </row>
    <row r="8396" spans="1:2" x14ac:dyDescent="0.2">
      <c r="A8396">
        <v>874105</v>
      </c>
      <c r="B8396" t="s">
        <v>64747</v>
      </c>
    </row>
    <row r="8397" spans="1:2" x14ac:dyDescent="0.2">
      <c r="A8397">
        <v>914676</v>
      </c>
      <c r="B8397" t="s">
        <v>64747</v>
      </c>
    </row>
    <row r="8398" spans="1:2" x14ac:dyDescent="0.2">
      <c r="A8398">
        <v>920439</v>
      </c>
      <c r="B8398" t="s">
        <v>64747</v>
      </c>
    </row>
    <row r="8399" spans="1:2" x14ac:dyDescent="0.2">
      <c r="A8399">
        <v>934805</v>
      </c>
      <c r="B8399" t="s">
        <v>64747</v>
      </c>
    </row>
    <row r="8400" spans="1:2" x14ac:dyDescent="0.2">
      <c r="A8400">
        <v>960590</v>
      </c>
      <c r="B8400" t="s">
        <v>64747</v>
      </c>
    </row>
    <row r="8401" spans="1:2" x14ac:dyDescent="0.2">
      <c r="A8401">
        <v>980948</v>
      </c>
      <c r="B8401" t="s">
        <v>64747</v>
      </c>
    </row>
    <row r="8402" spans="1:2" x14ac:dyDescent="0.2">
      <c r="A8402">
        <v>981177</v>
      </c>
      <c r="B8402" t="s">
        <v>64747</v>
      </c>
    </row>
    <row r="8403" spans="1:2" x14ac:dyDescent="0.2">
      <c r="A8403">
        <v>853419</v>
      </c>
      <c r="B8403" t="s">
        <v>64747</v>
      </c>
    </row>
    <row r="8404" spans="1:2" x14ac:dyDescent="0.2">
      <c r="A8404" t="s">
        <v>65435</v>
      </c>
      <c r="B8404" t="s">
        <v>64747</v>
      </c>
    </row>
    <row r="8405" spans="1:2" x14ac:dyDescent="0.2">
      <c r="A8405">
        <v>904598</v>
      </c>
      <c r="B8405" t="s">
        <v>64747</v>
      </c>
    </row>
    <row r="8406" spans="1:2" x14ac:dyDescent="0.2">
      <c r="A8406">
        <v>981213</v>
      </c>
      <c r="B8406" t="s">
        <v>64747</v>
      </c>
    </row>
    <row r="8407" spans="1:2" x14ac:dyDescent="0.2">
      <c r="A8407">
        <v>981214</v>
      </c>
      <c r="B8407" t="s">
        <v>64747</v>
      </c>
    </row>
    <row r="8408" spans="1:2" x14ac:dyDescent="0.2">
      <c r="A8408">
        <v>990253</v>
      </c>
      <c r="B8408" t="s">
        <v>64747</v>
      </c>
    </row>
    <row r="8409" spans="1:2" x14ac:dyDescent="0.2">
      <c r="A8409">
        <v>830804</v>
      </c>
      <c r="B8409" t="s">
        <v>64747</v>
      </c>
    </row>
    <row r="8410" spans="1:2" x14ac:dyDescent="0.2">
      <c r="A8410">
        <v>853114</v>
      </c>
      <c r="B8410" t="s">
        <v>64747</v>
      </c>
    </row>
    <row r="8411" spans="1:2" x14ac:dyDescent="0.2">
      <c r="A8411">
        <v>874346</v>
      </c>
      <c r="B8411" t="s">
        <v>64747</v>
      </c>
    </row>
    <row r="8412" spans="1:2" x14ac:dyDescent="0.2">
      <c r="A8412">
        <v>940663</v>
      </c>
      <c r="B8412" t="s">
        <v>64747</v>
      </c>
    </row>
    <row r="8413" spans="1:2" x14ac:dyDescent="0.2">
      <c r="A8413" t="s">
        <v>65436</v>
      </c>
      <c r="B8413" t="s">
        <v>64747</v>
      </c>
    </row>
    <row r="8414" spans="1:2" x14ac:dyDescent="0.2">
      <c r="A8414">
        <v>863557</v>
      </c>
      <c r="B8414" t="s">
        <v>64747</v>
      </c>
    </row>
    <row r="8415" spans="1:2" x14ac:dyDescent="0.2">
      <c r="A8415">
        <v>883685</v>
      </c>
      <c r="B8415" t="s">
        <v>64747</v>
      </c>
    </row>
    <row r="8416" spans="1:2" x14ac:dyDescent="0.2">
      <c r="A8416">
        <v>925097</v>
      </c>
      <c r="B8416" t="s">
        <v>64747</v>
      </c>
    </row>
    <row r="8417" spans="1:2" x14ac:dyDescent="0.2">
      <c r="A8417">
        <v>930266</v>
      </c>
      <c r="B8417" t="s">
        <v>64747</v>
      </c>
    </row>
    <row r="8418" spans="1:2" x14ac:dyDescent="0.2">
      <c r="A8418" t="s">
        <v>65437</v>
      </c>
      <c r="B8418" t="s">
        <v>64747</v>
      </c>
    </row>
    <row r="8419" spans="1:2" x14ac:dyDescent="0.2">
      <c r="A8419" t="s">
        <v>65438</v>
      </c>
      <c r="B8419" t="s">
        <v>64747</v>
      </c>
    </row>
    <row r="8420" spans="1:2" x14ac:dyDescent="0.2">
      <c r="A8420">
        <v>914533</v>
      </c>
      <c r="B8420" t="s">
        <v>64747</v>
      </c>
    </row>
    <row r="8421" spans="1:2" x14ac:dyDescent="0.2">
      <c r="A8421">
        <v>930643</v>
      </c>
      <c r="B8421" t="s">
        <v>64747</v>
      </c>
    </row>
    <row r="8422" spans="1:2" x14ac:dyDescent="0.2">
      <c r="A8422">
        <v>943576</v>
      </c>
      <c r="B8422" t="s">
        <v>64747</v>
      </c>
    </row>
    <row r="8423" spans="1:2" x14ac:dyDescent="0.2">
      <c r="A8423">
        <v>990399</v>
      </c>
      <c r="B8423" t="s">
        <v>64747</v>
      </c>
    </row>
    <row r="8424" spans="1:2" x14ac:dyDescent="0.2">
      <c r="A8424">
        <v>990450</v>
      </c>
      <c r="B8424" t="s">
        <v>64747</v>
      </c>
    </row>
    <row r="8425" spans="1:2" x14ac:dyDescent="0.2">
      <c r="A8425">
        <v>863578</v>
      </c>
      <c r="B8425" t="s">
        <v>64747</v>
      </c>
    </row>
    <row r="8426" spans="1:2" x14ac:dyDescent="0.2">
      <c r="A8426">
        <v>970407</v>
      </c>
      <c r="B8426" t="s">
        <v>64747</v>
      </c>
    </row>
    <row r="8427" spans="1:2" x14ac:dyDescent="0.2">
      <c r="A8427" t="s">
        <v>65439</v>
      </c>
      <c r="B8427" t="s">
        <v>64747</v>
      </c>
    </row>
    <row r="8428" spans="1:2" x14ac:dyDescent="0.2">
      <c r="A8428">
        <v>830984</v>
      </c>
      <c r="B8428" t="s">
        <v>64747</v>
      </c>
    </row>
    <row r="8429" spans="1:2" x14ac:dyDescent="0.2">
      <c r="A8429">
        <v>871406</v>
      </c>
      <c r="B8429" t="s">
        <v>64747</v>
      </c>
    </row>
    <row r="8430" spans="1:2" x14ac:dyDescent="0.2">
      <c r="A8430">
        <v>935246</v>
      </c>
      <c r="B8430" t="s">
        <v>64747</v>
      </c>
    </row>
    <row r="8431" spans="1:2" x14ac:dyDescent="0.2">
      <c r="A8431">
        <v>342674</v>
      </c>
      <c r="B8431" t="s">
        <v>64747</v>
      </c>
    </row>
    <row r="8432" spans="1:2" x14ac:dyDescent="0.2">
      <c r="A8432">
        <v>803415</v>
      </c>
      <c r="B8432" t="s">
        <v>64747</v>
      </c>
    </row>
    <row r="8433" spans="1:2" x14ac:dyDescent="0.2">
      <c r="A8433">
        <v>823383</v>
      </c>
      <c r="B8433" t="s">
        <v>64747</v>
      </c>
    </row>
    <row r="8434" spans="1:2" x14ac:dyDescent="0.2">
      <c r="A8434" t="s">
        <v>65440</v>
      </c>
      <c r="B8434" t="s">
        <v>64747</v>
      </c>
    </row>
    <row r="8435" spans="1:2" x14ac:dyDescent="0.2">
      <c r="A8435">
        <v>840442</v>
      </c>
      <c r="B8435" t="s">
        <v>64747</v>
      </c>
    </row>
    <row r="8436" spans="1:2" x14ac:dyDescent="0.2">
      <c r="A8436">
        <v>843975</v>
      </c>
      <c r="B8436" t="s">
        <v>64747</v>
      </c>
    </row>
    <row r="8437" spans="1:2" x14ac:dyDescent="0.2">
      <c r="A8437">
        <v>880869</v>
      </c>
      <c r="B8437" t="s">
        <v>64747</v>
      </c>
    </row>
    <row r="8438" spans="1:2" x14ac:dyDescent="0.2">
      <c r="A8438">
        <v>904902</v>
      </c>
      <c r="B8438" t="s">
        <v>64747</v>
      </c>
    </row>
    <row r="8439" spans="1:2" x14ac:dyDescent="0.2">
      <c r="A8439">
        <v>970814</v>
      </c>
      <c r="B8439" t="s">
        <v>64747</v>
      </c>
    </row>
    <row r="8440" spans="1:2" x14ac:dyDescent="0.2">
      <c r="A8440" t="s">
        <v>65441</v>
      </c>
      <c r="B8440" t="s">
        <v>64747</v>
      </c>
    </row>
    <row r="8441" spans="1:2" x14ac:dyDescent="0.2">
      <c r="A8441" t="s">
        <v>65442</v>
      </c>
      <c r="B8441" t="s">
        <v>64747</v>
      </c>
    </row>
    <row r="8442" spans="1:2" x14ac:dyDescent="0.2">
      <c r="A8442">
        <v>904276</v>
      </c>
      <c r="B8442" t="s">
        <v>64747</v>
      </c>
    </row>
    <row r="8443" spans="1:2" x14ac:dyDescent="0.2">
      <c r="A8443">
        <v>941071</v>
      </c>
      <c r="B8443" t="s">
        <v>64747</v>
      </c>
    </row>
    <row r="8444" spans="1:2" x14ac:dyDescent="0.2">
      <c r="A8444" t="s">
        <v>65443</v>
      </c>
      <c r="B8444" t="s">
        <v>64747</v>
      </c>
    </row>
    <row r="8445" spans="1:2" x14ac:dyDescent="0.2">
      <c r="A8445">
        <v>870396</v>
      </c>
      <c r="B8445" t="s">
        <v>64747</v>
      </c>
    </row>
    <row r="8446" spans="1:2" x14ac:dyDescent="0.2">
      <c r="A8446">
        <v>923187</v>
      </c>
      <c r="B8446" t="s">
        <v>64747</v>
      </c>
    </row>
    <row r="8447" spans="1:2" x14ac:dyDescent="0.2">
      <c r="A8447">
        <v>660592</v>
      </c>
      <c r="B8447" t="s">
        <v>64747</v>
      </c>
    </row>
    <row r="8448" spans="1:2" x14ac:dyDescent="0.2">
      <c r="A8448" s="429" t="s">
        <v>65444</v>
      </c>
      <c r="B8448" t="s">
        <v>64747</v>
      </c>
    </row>
    <row r="8449" spans="1:2" x14ac:dyDescent="0.2">
      <c r="A8449">
        <v>864961</v>
      </c>
      <c r="B8449" t="s">
        <v>64747</v>
      </c>
    </row>
    <row r="8450" spans="1:2" x14ac:dyDescent="0.2">
      <c r="A8450">
        <v>873843</v>
      </c>
      <c r="B8450" t="s">
        <v>64747</v>
      </c>
    </row>
    <row r="8451" spans="1:2" x14ac:dyDescent="0.2">
      <c r="A8451">
        <v>903054</v>
      </c>
      <c r="B8451" t="s">
        <v>64747</v>
      </c>
    </row>
    <row r="8452" spans="1:2" x14ac:dyDescent="0.2">
      <c r="A8452">
        <v>910509</v>
      </c>
      <c r="B8452" t="s">
        <v>64747</v>
      </c>
    </row>
    <row r="8453" spans="1:2" x14ac:dyDescent="0.2">
      <c r="A8453">
        <v>914776</v>
      </c>
      <c r="B8453" t="s">
        <v>64747</v>
      </c>
    </row>
    <row r="8454" spans="1:2" x14ac:dyDescent="0.2">
      <c r="A8454">
        <v>330318</v>
      </c>
      <c r="B8454" t="s">
        <v>64747</v>
      </c>
    </row>
    <row r="8455" spans="1:2" x14ac:dyDescent="0.2">
      <c r="A8455">
        <v>673386</v>
      </c>
      <c r="B8455" t="s">
        <v>64747</v>
      </c>
    </row>
    <row r="8456" spans="1:2" x14ac:dyDescent="0.2">
      <c r="A8456">
        <v>814223</v>
      </c>
      <c r="B8456" t="s">
        <v>64747</v>
      </c>
    </row>
    <row r="8457" spans="1:2" x14ac:dyDescent="0.2">
      <c r="A8457">
        <v>924944</v>
      </c>
      <c r="B8457" t="s">
        <v>64747</v>
      </c>
    </row>
    <row r="8458" spans="1:2" x14ac:dyDescent="0.2">
      <c r="A8458">
        <v>933190</v>
      </c>
      <c r="B8458" t="s">
        <v>64747</v>
      </c>
    </row>
    <row r="8459" spans="1:2" x14ac:dyDescent="0.2">
      <c r="A8459" t="s">
        <v>65445</v>
      </c>
      <c r="B8459" t="s">
        <v>64747</v>
      </c>
    </row>
    <row r="8460" spans="1:2" x14ac:dyDescent="0.2">
      <c r="A8460">
        <v>900217</v>
      </c>
      <c r="B8460" t="s">
        <v>64747</v>
      </c>
    </row>
    <row r="8461" spans="1:2" x14ac:dyDescent="0.2">
      <c r="A8461">
        <v>935099</v>
      </c>
      <c r="B8461" t="s">
        <v>64747</v>
      </c>
    </row>
    <row r="8462" spans="1:2" x14ac:dyDescent="0.2">
      <c r="A8462">
        <v>943747</v>
      </c>
      <c r="B8462" t="s">
        <v>64747</v>
      </c>
    </row>
    <row r="8463" spans="1:2" x14ac:dyDescent="0.2">
      <c r="A8463">
        <v>340642</v>
      </c>
      <c r="B8463" t="s">
        <v>64747</v>
      </c>
    </row>
    <row r="8464" spans="1:2" x14ac:dyDescent="0.2">
      <c r="A8464">
        <v>670589</v>
      </c>
      <c r="B8464" t="s">
        <v>64747</v>
      </c>
    </row>
    <row r="8465" spans="1:2" x14ac:dyDescent="0.2">
      <c r="A8465">
        <v>834350</v>
      </c>
      <c r="B8465" t="s">
        <v>64747</v>
      </c>
    </row>
    <row r="8466" spans="1:2" x14ac:dyDescent="0.2">
      <c r="A8466" t="s">
        <v>65446</v>
      </c>
      <c r="B8466" t="s">
        <v>64747</v>
      </c>
    </row>
    <row r="8467" spans="1:2" x14ac:dyDescent="0.2">
      <c r="A8467">
        <v>2030548</v>
      </c>
      <c r="B8467" t="s">
        <v>64747</v>
      </c>
    </row>
    <row r="8468" spans="1:2" x14ac:dyDescent="0.2">
      <c r="A8468">
        <v>2053307</v>
      </c>
      <c r="B8468" t="s">
        <v>64747</v>
      </c>
    </row>
    <row r="8469" spans="1:2" x14ac:dyDescent="0.2">
      <c r="A8469">
        <v>333195</v>
      </c>
      <c r="B8469" t="s">
        <v>64747</v>
      </c>
    </row>
    <row r="8470" spans="1:2" x14ac:dyDescent="0.2">
      <c r="A8470">
        <v>933278</v>
      </c>
      <c r="B8470" t="s">
        <v>64747</v>
      </c>
    </row>
    <row r="8471" spans="1:2" x14ac:dyDescent="0.2">
      <c r="A8471">
        <v>663406</v>
      </c>
      <c r="B8471" t="s">
        <v>64747</v>
      </c>
    </row>
    <row r="8472" spans="1:2" x14ac:dyDescent="0.2">
      <c r="A8472" s="429" t="s">
        <v>65447</v>
      </c>
      <c r="B8472" t="s">
        <v>64747</v>
      </c>
    </row>
    <row r="8473" spans="1:2" x14ac:dyDescent="0.2">
      <c r="A8473" t="s">
        <v>64891</v>
      </c>
      <c r="B8473" t="s">
        <v>64747</v>
      </c>
    </row>
    <row r="8474" spans="1:2" x14ac:dyDescent="0.2">
      <c r="A8474" t="s">
        <v>65448</v>
      </c>
      <c r="B8474" t="s">
        <v>64747</v>
      </c>
    </row>
    <row r="8475" spans="1:2" x14ac:dyDescent="0.2">
      <c r="A8475" t="s">
        <v>65449</v>
      </c>
      <c r="B8475" t="s">
        <v>64747</v>
      </c>
    </row>
    <row r="8476" spans="1:2" x14ac:dyDescent="0.2">
      <c r="A8476">
        <v>834210</v>
      </c>
      <c r="B8476" t="s">
        <v>64747</v>
      </c>
    </row>
    <row r="8477" spans="1:2" x14ac:dyDescent="0.2">
      <c r="A8477">
        <v>923801</v>
      </c>
      <c r="B8477" t="s">
        <v>64747</v>
      </c>
    </row>
    <row r="8478" spans="1:2" x14ac:dyDescent="0.2">
      <c r="A8478">
        <v>2056447</v>
      </c>
      <c r="B8478" t="s">
        <v>64747</v>
      </c>
    </row>
    <row r="8479" spans="1:2" x14ac:dyDescent="0.2">
      <c r="A8479">
        <v>627424</v>
      </c>
      <c r="B8479" t="s">
        <v>64747</v>
      </c>
    </row>
    <row r="8480" spans="1:2" x14ac:dyDescent="0.2">
      <c r="A8480">
        <v>874574</v>
      </c>
      <c r="B8480" t="s">
        <v>64747</v>
      </c>
    </row>
    <row r="8481" spans="1:2" x14ac:dyDescent="0.2">
      <c r="A8481">
        <v>870829</v>
      </c>
      <c r="B8481" t="s">
        <v>64747</v>
      </c>
    </row>
    <row r="8482" spans="1:2" x14ac:dyDescent="0.2">
      <c r="A8482">
        <v>950631</v>
      </c>
      <c r="B8482" t="s">
        <v>64747</v>
      </c>
    </row>
    <row r="8483" spans="1:2" x14ac:dyDescent="0.2">
      <c r="A8483">
        <v>873875</v>
      </c>
      <c r="B8483" t="s">
        <v>64747</v>
      </c>
    </row>
    <row r="8484" spans="1:2" x14ac:dyDescent="0.2">
      <c r="A8484">
        <v>933813</v>
      </c>
      <c r="B8484" t="s">
        <v>64747</v>
      </c>
    </row>
    <row r="8485" spans="1:2" x14ac:dyDescent="0.2">
      <c r="A8485">
        <v>980334</v>
      </c>
      <c r="B8485" t="s">
        <v>64747</v>
      </c>
    </row>
    <row r="8486" spans="1:2" x14ac:dyDescent="0.2">
      <c r="A8486">
        <v>951328</v>
      </c>
      <c r="B8486" t="s">
        <v>64747</v>
      </c>
    </row>
    <row r="8487" spans="1:2" x14ac:dyDescent="0.2">
      <c r="A8487" t="s">
        <v>65450</v>
      </c>
      <c r="B8487" t="s">
        <v>64747</v>
      </c>
    </row>
    <row r="8488" spans="1:2" x14ac:dyDescent="0.2">
      <c r="A8488">
        <v>803005</v>
      </c>
      <c r="B8488" t="s">
        <v>64747</v>
      </c>
    </row>
    <row r="8489" spans="1:2" x14ac:dyDescent="0.2">
      <c r="A8489">
        <v>823729</v>
      </c>
      <c r="B8489" t="s">
        <v>64747</v>
      </c>
    </row>
    <row r="8490" spans="1:2" x14ac:dyDescent="0.2">
      <c r="A8490">
        <v>863422</v>
      </c>
      <c r="B8490" t="s">
        <v>64747</v>
      </c>
    </row>
    <row r="8491" spans="1:2" x14ac:dyDescent="0.2">
      <c r="A8491">
        <v>865556</v>
      </c>
      <c r="B8491" t="s">
        <v>64747</v>
      </c>
    </row>
    <row r="8492" spans="1:2" x14ac:dyDescent="0.2">
      <c r="A8492">
        <v>883673</v>
      </c>
      <c r="B8492" t="s">
        <v>64747</v>
      </c>
    </row>
    <row r="8493" spans="1:2" x14ac:dyDescent="0.2">
      <c r="A8493" t="s">
        <v>65451</v>
      </c>
      <c r="B8493" t="s">
        <v>64747</v>
      </c>
    </row>
    <row r="8494" spans="1:2" x14ac:dyDescent="0.2">
      <c r="A8494">
        <v>904412</v>
      </c>
      <c r="B8494" t="s">
        <v>64747</v>
      </c>
    </row>
    <row r="8495" spans="1:2" x14ac:dyDescent="0.2">
      <c r="A8495">
        <v>960176</v>
      </c>
      <c r="B8495" t="s">
        <v>64747</v>
      </c>
    </row>
    <row r="8496" spans="1:2" x14ac:dyDescent="0.2">
      <c r="A8496">
        <v>804114</v>
      </c>
      <c r="B8496" t="s">
        <v>64747</v>
      </c>
    </row>
    <row r="8497" spans="1:2" x14ac:dyDescent="0.2">
      <c r="A8497" t="s">
        <v>65452</v>
      </c>
      <c r="B8497" t="s">
        <v>64747</v>
      </c>
    </row>
    <row r="8498" spans="1:2" x14ac:dyDescent="0.2">
      <c r="A8498">
        <v>843943</v>
      </c>
      <c r="B8498" t="s">
        <v>64747</v>
      </c>
    </row>
    <row r="8499" spans="1:2" x14ac:dyDescent="0.2">
      <c r="A8499">
        <v>854547</v>
      </c>
      <c r="B8499" t="s">
        <v>64747</v>
      </c>
    </row>
    <row r="8500" spans="1:2" x14ac:dyDescent="0.2">
      <c r="A8500">
        <v>900199</v>
      </c>
      <c r="B8500" t="s">
        <v>64747</v>
      </c>
    </row>
    <row r="8501" spans="1:2" x14ac:dyDescent="0.2">
      <c r="A8501">
        <v>960910</v>
      </c>
      <c r="B8501" t="s">
        <v>64747</v>
      </c>
    </row>
    <row r="8502" spans="1:2" x14ac:dyDescent="0.2">
      <c r="A8502">
        <v>844433</v>
      </c>
      <c r="B8502" t="s">
        <v>64747</v>
      </c>
    </row>
    <row r="8503" spans="1:2" x14ac:dyDescent="0.2">
      <c r="A8503">
        <v>880112</v>
      </c>
      <c r="B8503" t="s">
        <v>64747</v>
      </c>
    </row>
    <row r="8504" spans="1:2" x14ac:dyDescent="0.2">
      <c r="A8504">
        <v>900180</v>
      </c>
      <c r="B8504" t="s">
        <v>64747</v>
      </c>
    </row>
    <row r="8505" spans="1:2" x14ac:dyDescent="0.2">
      <c r="A8505">
        <v>910992</v>
      </c>
      <c r="B8505" t="s">
        <v>64747</v>
      </c>
    </row>
    <row r="8506" spans="1:2" x14ac:dyDescent="0.2">
      <c r="A8506">
        <v>920418</v>
      </c>
      <c r="B8506" t="s">
        <v>64747</v>
      </c>
    </row>
    <row r="8507" spans="1:2" x14ac:dyDescent="0.2">
      <c r="A8507">
        <v>960900</v>
      </c>
      <c r="B8507" t="s">
        <v>64747</v>
      </c>
    </row>
    <row r="8508" spans="1:2" x14ac:dyDescent="0.2">
      <c r="A8508">
        <v>823080</v>
      </c>
      <c r="B8508" t="s">
        <v>64747</v>
      </c>
    </row>
    <row r="8509" spans="1:2" x14ac:dyDescent="0.2">
      <c r="A8509">
        <v>920942</v>
      </c>
      <c r="B8509" t="s">
        <v>64747</v>
      </c>
    </row>
    <row r="8510" spans="1:2" x14ac:dyDescent="0.2">
      <c r="A8510">
        <v>940107</v>
      </c>
      <c r="B8510" t="s">
        <v>64747</v>
      </c>
    </row>
    <row r="8511" spans="1:2" x14ac:dyDescent="0.2">
      <c r="A8511">
        <v>943277</v>
      </c>
      <c r="B8511" t="s">
        <v>64747</v>
      </c>
    </row>
    <row r="8512" spans="1:2" x14ac:dyDescent="0.2">
      <c r="A8512">
        <v>667499</v>
      </c>
      <c r="B8512" t="s">
        <v>64747</v>
      </c>
    </row>
    <row r="8513" spans="1:2" x14ac:dyDescent="0.2">
      <c r="A8513">
        <v>667500</v>
      </c>
      <c r="B8513" t="s">
        <v>64747</v>
      </c>
    </row>
    <row r="8514" spans="1:2" x14ac:dyDescent="0.2">
      <c r="A8514">
        <v>667794</v>
      </c>
      <c r="B8514" t="s">
        <v>64747</v>
      </c>
    </row>
    <row r="8515" spans="1:2" x14ac:dyDescent="0.2">
      <c r="A8515">
        <v>667795</v>
      </c>
      <c r="B8515" t="s">
        <v>64747</v>
      </c>
    </row>
    <row r="8516" spans="1:2" x14ac:dyDescent="0.2">
      <c r="A8516">
        <v>874651</v>
      </c>
      <c r="B8516" t="s">
        <v>64747</v>
      </c>
    </row>
    <row r="8517" spans="1:2" x14ac:dyDescent="0.2">
      <c r="A8517">
        <v>904781</v>
      </c>
      <c r="B8517" t="s">
        <v>64747</v>
      </c>
    </row>
    <row r="8518" spans="1:2" x14ac:dyDescent="0.2">
      <c r="A8518">
        <v>934000</v>
      </c>
      <c r="B8518" t="s">
        <v>64747</v>
      </c>
    </row>
    <row r="8519" spans="1:2" x14ac:dyDescent="0.2">
      <c r="A8519">
        <v>667702</v>
      </c>
      <c r="B8519" t="s">
        <v>64747</v>
      </c>
    </row>
    <row r="8520" spans="1:2" x14ac:dyDescent="0.2">
      <c r="A8520">
        <v>668775</v>
      </c>
      <c r="B8520" t="s">
        <v>64747</v>
      </c>
    </row>
    <row r="8521" spans="1:2" x14ac:dyDescent="0.2">
      <c r="A8521" t="s">
        <v>65453</v>
      </c>
      <c r="B8521" t="s">
        <v>64747</v>
      </c>
    </row>
    <row r="8522" spans="1:2" x14ac:dyDescent="0.2">
      <c r="A8522">
        <v>893620</v>
      </c>
      <c r="B8522" t="s">
        <v>64747</v>
      </c>
    </row>
    <row r="8523" spans="1:2" x14ac:dyDescent="0.2">
      <c r="A8523" t="s">
        <v>65454</v>
      </c>
      <c r="B8523" t="s">
        <v>64747</v>
      </c>
    </row>
    <row r="8524" spans="1:2" x14ac:dyDescent="0.2">
      <c r="A8524" t="s">
        <v>65455</v>
      </c>
      <c r="B8524" t="s">
        <v>64747</v>
      </c>
    </row>
    <row r="8525" spans="1:2" x14ac:dyDescent="0.2">
      <c r="A8525">
        <v>903763</v>
      </c>
      <c r="B8525" t="s">
        <v>64747</v>
      </c>
    </row>
    <row r="8526" spans="1:2" x14ac:dyDescent="0.2">
      <c r="A8526">
        <v>913712</v>
      </c>
      <c r="B8526" t="s">
        <v>64747</v>
      </c>
    </row>
    <row r="8527" spans="1:2" x14ac:dyDescent="0.2">
      <c r="A8527">
        <v>920448</v>
      </c>
      <c r="B8527" t="s">
        <v>64747</v>
      </c>
    </row>
    <row r="8528" spans="1:2" x14ac:dyDescent="0.2">
      <c r="A8528">
        <v>668869</v>
      </c>
      <c r="B8528" t="s">
        <v>64747</v>
      </c>
    </row>
    <row r="8529" spans="1:2" x14ac:dyDescent="0.2">
      <c r="A8529">
        <v>668870</v>
      </c>
      <c r="B8529" t="s">
        <v>64747</v>
      </c>
    </row>
    <row r="8530" spans="1:2" x14ac:dyDescent="0.2">
      <c r="A8530" t="s">
        <v>65328</v>
      </c>
      <c r="B8530" t="s">
        <v>64747</v>
      </c>
    </row>
    <row r="8531" spans="1:2" x14ac:dyDescent="0.2">
      <c r="A8531" t="s">
        <v>65381</v>
      </c>
      <c r="B8531" t="s">
        <v>64747</v>
      </c>
    </row>
    <row r="8532" spans="1:2" x14ac:dyDescent="0.2">
      <c r="A8532" t="s">
        <v>65456</v>
      </c>
      <c r="B8532" t="s">
        <v>64747</v>
      </c>
    </row>
    <row r="8533" spans="1:2" x14ac:dyDescent="0.2">
      <c r="A8533">
        <v>813239</v>
      </c>
      <c r="B8533" t="s">
        <v>64747</v>
      </c>
    </row>
    <row r="8534" spans="1:2" x14ac:dyDescent="0.2">
      <c r="A8534" t="s">
        <v>65457</v>
      </c>
      <c r="B8534" t="s">
        <v>64747</v>
      </c>
    </row>
    <row r="8535" spans="1:2" x14ac:dyDescent="0.2">
      <c r="A8535">
        <v>824568</v>
      </c>
      <c r="B8535" t="s">
        <v>64747</v>
      </c>
    </row>
    <row r="8536" spans="1:2" x14ac:dyDescent="0.2">
      <c r="A8536">
        <v>853314</v>
      </c>
      <c r="B8536" t="s">
        <v>64747</v>
      </c>
    </row>
    <row r="8537" spans="1:2" x14ac:dyDescent="0.2">
      <c r="A8537" t="s">
        <v>65458</v>
      </c>
      <c r="B8537" t="s">
        <v>64747</v>
      </c>
    </row>
    <row r="8538" spans="1:2" x14ac:dyDescent="0.2">
      <c r="A8538">
        <v>870316</v>
      </c>
      <c r="B8538" t="s">
        <v>64747</v>
      </c>
    </row>
    <row r="8539" spans="1:2" x14ac:dyDescent="0.2">
      <c r="A8539">
        <v>874888</v>
      </c>
      <c r="B8539" t="s">
        <v>64747</v>
      </c>
    </row>
    <row r="8540" spans="1:2" x14ac:dyDescent="0.2">
      <c r="A8540">
        <v>893277</v>
      </c>
      <c r="B8540" t="s">
        <v>64747</v>
      </c>
    </row>
    <row r="8541" spans="1:2" x14ac:dyDescent="0.2">
      <c r="A8541">
        <v>894635</v>
      </c>
      <c r="B8541" t="s">
        <v>64747</v>
      </c>
    </row>
    <row r="8542" spans="1:2" x14ac:dyDescent="0.2">
      <c r="A8542">
        <v>914211</v>
      </c>
      <c r="B8542" t="s">
        <v>64747</v>
      </c>
    </row>
    <row r="8543" spans="1:2" x14ac:dyDescent="0.2">
      <c r="A8543">
        <v>920166</v>
      </c>
      <c r="B8543" t="s">
        <v>64747</v>
      </c>
    </row>
    <row r="8544" spans="1:2" x14ac:dyDescent="0.2">
      <c r="A8544">
        <v>924639</v>
      </c>
      <c r="B8544" t="s">
        <v>64747</v>
      </c>
    </row>
    <row r="8545" spans="1:2" x14ac:dyDescent="0.2">
      <c r="A8545">
        <v>980005</v>
      </c>
      <c r="B8545" t="s">
        <v>64747</v>
      </c>
    </row>
    <row r="8546" spans="1:2" x14ac:dyDescent="0.2">
      <c r="A8546">
        <v>990709</v>
      </c>
      <c r="B8546" t="s">
        <v>64747</v>
      </c>
    </row>
    <row r="8547" spans="1:2" x14ac:dyDescent="0.2">
      <c r="A8547">
        <v>668952</v>
      </c>
      <c r="B8547" t="s">
        <v>64747</v>
      </c>
    </row>
    <row r="8548" spans="1:2" x14ac:dyDescent="0.2">
      <c r="A8548">
        <v>668955</v>
      </c>
      <c r="B8548" t="s">
        <v>64747</v>
      </c>
    </row>
    <row r="8549" spans="1:2" x14ac:dyDescent="0.2">
      <c r="A8549">
        <v>669620</v>
      </c>
      <c r="B8549" t="s">
        <v>64747</v>
      </c>
    </row>
    <row r="8550" spans="1:2" x14ac:dyDescent="0.2">
      <c r="A8550">
        <v>669621</v>
      </c>
      <c r="B8550" t="s">
        <v>64747</v>
      </c>
    </row>
    <row r="8551" spans="1:2" x14ac:dyDescent="0.2">
      <c r="A8551">
        <v>669622</v>
      </c>
      <c r="B8551" t="s">
        <v>64747</v>
      </c>
    </row>
    <row r="8552" spans="1:2" x14ac:dyDescent="0.2">
      <c r="A8552">
        <v>669624</v>
      </c>
      <c r="B8552" t="s">
        <v>64747</v>
      </c>
    </row>
    <row r="8553" spans="1:2" x14ac:dyDescent="0.2">
      <c r="A8553">
        <v>669625</v>
      </c>
      <c r="B8553" t="s">
        <v>64747</v>
      </c>
    </row>
    <row r="8554" spans="1:2" x14ac:dyDescent="0.2">
      <c r="A8554">
        <v>674423</v>
      </c>
      <c r="B8554" t="s">
        <v>64747</v>
      </c>
    </row>
    <row r="8555" spans="1:2" x14ac:dyDescent="0.2">
      <c r="A8555" t="s">
        <v>65253</v>
      </c>
      <c r="B8555" t="s">
        <v>64747</v>
      </c>
    </row>
    <row r="8556" spans="1:2" x14ac:dyDescent="0.2">
      <c r="A8556">
        <v>903200</v>
      </c>
      <c r="B8556" t="s">
        <v>64747</v>
      </c>
    </row>
    <row r="8557" spans="1:2" x14ac:dyDescent="0.2">
      <c r="A8557">
        <v>934644</v>
      </c>
      <c r="B8557" t="s">
        <v>64747</v>
      </c>
    </row>
    <row r="8558" spans="1:2" x14ac:dyDescent="0.2">
      <c r="A8558">
        <v>934839</v>
      </c>
      <c r="B8558" t="s">
        <v>64747</v>
      </c>
    </row>
    <row r="8559" spans="1:2" x14ac:dyDescent="0.2">
      <c r="A8559">
        <v>669007</v>
      </c>
      <c r="B8559" t="s">
        <v>64747</v>
      </c>
    </row>
    <row r="8560" spans="1:2" x14ac:dyDescent="0.2">
      <c r="A8560">
        <v>669662</v>
      </c>
      <c r="B8560" t="s">
        <v>64747</v>
      </c>
    </row>
    <row r="8561" spans="1:2" x14ac:dyDescent="0.2">
      <c r="A8561">
        <v>670277</v>
      </c>
      <c r="B8561" t="s">
        <v>64747</v>
      </c>
    </row>
    <row r="8562" spans="1:2" x14ac:dyDescent="0.2">
      <c r="A8562">
        <v>823571</v>
      </c>
      <c r="B8562" t="s">
        <v>64747</v>
      </c>
    </row>
    <row r="8563" spans="1:2" x14ac:dyDescent="0.2">
      <c r="A8563">
        <v>913241</v>
      </c>
      <c r="B8563" t="s">
        <v>64747</v>
      </c>
    </row>
    <row r="8564" spans="1:2" x14ac:dyDescent="0.2">
      <c r="A8564" t="s">
        <v>65459</v>
      </c>
      <c r="B8564" t="s">
        <v>64747</v>
      </c>
    </row>
    <row r="8565" spans="1:2" x14ac:dyDescent="0.2">
      <c r="A8565">
        <v>669185</v>
      </c>
      <c r="B8565" t="s">
        <v>64747</v>
      </c>
    </row>
    <row r="8566" spans="1:2" x14ac:dyDescent="0.2">
      <c r="A8566" t="s">
        <v>65460</v>
      </c>
      <c r="B8566" t="s">
        <v>64747</v>
      </c>
    </row>
    <row r="8567" spans="1:2" x14ac:dyDescent="0.2">
      <c r="A8567" t="s">
        <v>65461</v>
      </c>
      <c r="B8567" t="s">
        <v>64747</v>
      </c>
    </row>
    <row r="8568" spans="1:2" x14ac:dyDescent="0.2">
      <c r="A8568">
        <v>904987</v>
      </c>
      <c r="B8568" t="s">
        <v>64747</v>
      </c>
    </row>
    <row r="8569" spans="1:2" x14ac:dyDescent="0.2">
      <c r="A8569" t="s">
        <v>64448</v>
      </c>
      <c r="B8569" t="s">
        <v>64747</v>
      </c>
    </row>
    <row r="8570" spans="1:2" x14ac:dyDescent="0.2">
      <c r="A8570">
        <v>943390</v>
      </c>
      <c r="B8570" t="s">
        <v>64747</v>
      </c>
    </row>
    <row r="8571" spans="1:2" x14ac:dyDescent="0.2">
      <c r="A8571">
        <v>669244</v>
      </c>
      <c r="B8571" t="s">
        <v>64747</v>
      </c>
    </row>
    <row r="8572" spans="1:2" x14ac:dyDescent="0.2">
      <c r="A8572">
        <v>893805</v>
      </c>
      <c r="B8572" t="s">
        <v>64747</v>
      </c>
    </row>
    <row r="8573" spans="1:2" x14ac:dyDescent="0.2">
      <c r="A8573">
        <v>904769</v>
      </c>
      <c r="B8573" t="s">
        <v>64747</v>
      </c>
    </row>
    <row r="8574" spans="1:2" x14ac:dyDescent="0.2">
      <c r="A8574">
        <v>669299</v>
      </c>
      <c r="B8574" t="s">
        <v>64747</v>
      </c>
    </row>
    <row r="8575" spans="1:2" x14ac:dyDescent="0.2">
      <c r="A8575" t="s">
        <v>65462</v>
      </c>
      <c r="B8575" t="s">
        <v>64747</v>
      </c>
    </row>
    <row r="8576" spans="1:2" x14ac:dyDescent="0.2">
      <c r="A8576">
        <v>854116</v>
      </c>
      <c r="B8576" t="s">
        <v>64747</v>
      </c>
    </row>
    <row r="8577" spans="1:2" x14ac:dyDescent="0.2">
      <c r="A8577">
        <v>874471</v>
      </c>
      <c r="B8577" t="s">
        <v>64747</v>
      </c>
    </row>
    <row r="8578" spans="1:2" x14ac:dyDescent="0.2">
      <c r="A8578">
        <v>893435</v>
      </c>
      <c r="B8578" t="s">
        <v>64747</v>
      </c>
    </row>
    <row r="8579" spans="1:2" x14ac:dyDescent="0.2">
      <c r="A8579">
        <v>895014</v>
      </c>
      <c r="B8579" t="s">
        <v>64747</v>
      </c>
    </row>
    <row r="8580" spans="1:2" x14ac:dyDescent="0.2">
      <c r="A8580">
        <v>903758</v>
      </c>
      <c r="B8580" t="s">
        <v>64747</v>
      </c>
    </row>
    <row r="8581" spans="1:2" x14ac:dyDescent="0.2">
      <c r="A8581">
        <v>923030</v>
      </c>
      <c r="B8581" t="s">
        <v>64747</v>
      </c>
    </row>
    <row r="8582" spans="1:2" x14ac:dyDescent="0.2">
      <c r="A8582">
        <v>669473</v>
      </c>
      <c r="B8582" t="s">
        <v>64747</v>
      </c>
    </row>
    <row r="8583" spans="1:2" x14ac:dyDescent="0.2">
      <c r="A8583">
        <v>883821</v>
      </c>
      <c r="B8583" t="s">
        <v>64747</v>
      </c>
    </row>
    <row r="8584" spans="1:2" x14ac:dyDescent="0.2">
      <c r="A8584">
        <v>894260</v>
      </c>
      <c r="B8584" t="s">
        <v>64747</v>
      </c>
    </row>
    <row r="8585" spans="1:2" x14ac:dyDescent="0.2">
      <c r="A8585">
        <v>914492</v>
      </c>
      <c r="B8585" t="s">
        <v>64747</v>
      </c>
    </row>
    <row r="8586" spans="1:2" x14ac:dyDescent="0.2">
      <c r="A8586">
        <v>934712</v>
      </c>
      <c r="B8586" t="s">
        <v>64747</v>
      </c>
    </row>
    <row r="8587" spans="1:2" x14ac:dyDescent="0.2">
      <c r="A8587" t="s">
        <v>65463</v>
      </c>
      <c r="B8587" t="s">
        <v>64747</v>
      </c>
    </row>
    <row r="8588" spans="1:2" x14ac:dyDescent="0.2">
      <c r="A8588" t="s">
        <v>65138</v>
      </c>
      <c r="B8588" t="s">
        <v>64747</v>
      </c>
    </row>
    <row r="8589" spans="1:2" x14ac:dyDescent="0.2">
      <c r="A8589">
        <v>669541</v>
      </c>
      <c r="B8589" t="s">
        <v>64747</v>
      </c>
    </row>
    <row r="8590" spans="1:2" x14ac:dyDescent="0.2">
      <c r="A8590">
        <v>669560</v>
      </c>
      <c r="B8590" t="s">
        <v>64747</v>
      </c>
    </row>
    <row r="8591" spans="1:2" x14ac:dyDescent="0.2">
      <c r="A8591">
        <v>669745</v>
      </c>
      <c r="B8591" t="s">
        <v>64747</v>
      </c>
    </row>
    <row r="8592" spans="1:2" x14ac:dyDescent="0.2">
      <c r="A8592" t="s">
        <v>65464</v>
      </c>
      <c r="B8592" t="s">
        <v>64747</v>
      </c>
    </row>
    <row r="8593" spans="1:2" x14ac:dyDescent="0.2">
      <c r="A8593">
        <v>864432</v>
      </c>
      <c r="B8593" t="s">
        <v>64747</v>
      </c>
    </row>
    <row r="8594" spans="1:2" x14ac:dyDescent="0.2">
      <c r="A8594">
        <v>894834</v>
      </c>
      <c r="B8594" t="s">
        <v>64747</v>
      </c>
    </row>
    <row r="8595" spans="1:2" x14ac:dyDescent="0.2">
      <c r="A8595">
        <v>904686</v>
      </c>
      <c r="B8595" t="s">
        <v>64747</v>
      </c>
    </row>
    <row r="8596" spans="1:2" x14ac:dyDescent="0.2">
      <c r="A8596">
        <v>913579</v>
      </c>
      <c r="B8596" t="s">
        <v>64747</v>
      </c>
    </row>
    <row r="8597" spans="1:2" x14ac:dyDescent="0.2">
      <c r="A8597" t="s">
        <v>65465</v>
      </c>
      <c r="B8597" t="s">
        <v>64747</v>
      </c>
    </row>
    <row r="8598" spans="1:2" x14ac:dyDescent="0.2">
      <c r="A8598">
        <v>669496</v>
      </c>
      <c r="B8598" t="s">
        <v>64747</v>
      </c>
    </row>
    <row r="8599" spans="1:2" x14ac:dyDescent="0.2">
      <c r="A8599">
        <v>669563</v>
      </c>
      <c r="B8599" t="s">
        <v>64747</v>
      </c>
    </row>
    <row r="8600" spans="1:2" x14ac:dyDescent="0.2">
      <c r="A8600">
        <v>844602</v>
      </c>
      <c r="B8600" t="s">
        <v>64747</v>
      </c>
    </row>
    <row r="8601" spans="1:2" x14ac:dyDescent="0.2">
      <c r="A8601" t="s">
        <v>65466</v>
      </c>
      <c r="B8601" t="s">
        <v>64747</v>
      </c>
    </row>
    <row r="8602" spans="1:2" x14ac:dyDescent="0.2">
      <c r="A8602">
        <v>910189</v>
      </c>
      <c r="B8602" t="s">
        <v>64747</v>
      </c>
    </row>
    <row r="8603" spans="1:2" x14ac:dyDescent="0.2">
      <c r="A8603" t="s">
        <v>65467</v>
      </c>
      <c r="B8603" t="s">
        <v>64747</v>
      </c>
    </row>
    <row r="8604" spans="1:2" x14ac:dyDescent="0.2">
      <c r="A8604" t="s">
        <v>65468</v>
      </c>
      <c r="B8604" t="s">
        <v>64747</v>
      </c>
    </row>
    <row r="8605" spans="1:2" x14ac:dyDescent="0.2">
      <c r="A8605" t="s">
        <v>65469</v>
      </c>
      <c r="B8605" t="s">
        <v>64747</v>
      </c>
    </row>
    <row r="8606" spans="1:2" x14ac:dyDescent="0.2">
      <c r="A8606" s="429" t="s">
        <v>65470</v>
      </c>
      <c r="B8606" t="s">
        <v>64747</v>
      </c>
    </row>
    <row r="8607" spans="1:2" x14ac:dyDescent="0.2">
      <c r="A8607" t="s">
        <v>65471</v>
      </c>
      <c r="B8607" t="s">
        <v>64747</v>
      </c>
    </row>
    <row r="8608" spans="1:2" x14ac:dyDescent="0.2">
      <c r="A8608">
        <v>674534</v>
      </c>
      <c r="B8608" t="s">
        <v>64747</v>
      </c>
    </row>
    <row r="8609" spans="1:2" x14ac:dyDescent="0.2">
      <c r="A8609" s="429" t="s">
        <v>64678</v>
      </c>
      <c r="B8609" t="s">
        <v>64747</v>
      </c>
    </row>
    <row r="8610" spans="1:2" x14ac:dyDescent="0.2">
      <c r="A8610" t="s">
        <v>63982</v>
      </c>
      <c r="B8610" t="s">
        <v>64747</v>
      </c>
    </row>
    <row r="8611" spans="1:2" x14ac:dyDescent="0.2">
      <c r="A8611" t="s">
        <v>65472</v>
      </c>
      <c r="B8611" t="s">
        <v>64747</v>
      </c>
    </row>
    <row r="8612" spans="1:2" x14ac:dyDescent="0.2">
      <c r="A8612" t="s">
        <v>65473</v>
      </c>
      <c r="B8612" t="s">
        <v>64747</v>
      </c>
    </row>
    <row r="8613" spans="1:2" x14ac:dyDescent="0.2">
      <c r="A8613" s="429" t="s">
        <v>65474</v>
      </c>
      <c r="B8613" t="s">
        <v>64747</v>
      </c>
    </row>
    <row r="8614" spans="1:2" x14ac:dyDescent="0.2">
      <c r="A8614" t="s">
        <v>65475</v>
      </c>
      <c r="B8614" t="s">
        <v>64747</v>
      </c>
    </row>
    <row r="8615" spans="1:2" x14ac:dyDescent="0.2">
      <c r="A8615" t="s">
        <v>65476</v>
      </c>
      <c r="B8615" t="s">
        <v>64747</v>
      </c>
    </row>
    <row r="8616" spans="1:2" x14ac:dyDescent="0.2">
      <c r="A8616" t="s">
        <v>65477</v>
      </c>
      <c r="B8616" t="s">
        <v>64747</v>
      </c>
    </row>
    <row r="8617" spans="1:2" x14ac:dyDescent="0.2">
      <c r="A8617" t="s">
        <v>65478</v>
      </c>
      <c r="B8617" t="s">
        <v>64747</v>
      </c>
    </row>
    <row r="8618" spans="1:2" x14ac:dyDescent="0.2">
      <c r="A8618" t="s">
        <v>65479</v>
      </c>
      <c r="B8618" t="s">
        <v>64747</v>
      </c>
    </row>
    <row r="8619" spans="1:2" x14ac:dyDescent="0.2">
      <c r="A8619" t="s">
        <v>64694</v>
      </c>
      <c r="B8619" t="s">
        <v>64747</v>
      </c>
    </row>
    <row r="8620" spans="1:2" x14ac:dyDescent="0.2">
      <c r="A8620" t="s">
        <v>65480</v>
      </c>
      <c r="B8620" t="s">
        <v>64747</v>
      </c>
    </row>
    <row r="8621" spans="1:2" x14ac:dyDescent="0.2">
      <c r="A8621" t="s">
        <v>64696</v>
      </c>
      <c r="B8621" t="s">
        <v>64747</v>
      </c>
    </row>
    <row r="8622" spans="1:2" x14ac:dyDescent="0.2">
      <c r="A8622" t="s">
        <v>65481</v>
      </c>
      <c r="B8622" t="s">
        <v>64747</v>
      </c>
    </row>
    <row r="8623" spans="1:2" x14ac:dyDescent="0.2">
      <c r="A8623" t="s">
        <v>65482</v>
      </c>
      <c r="B8623" t="s">
        <v>64747</v>
      </c>
    </row>
    <row r="8624" spans="1:2" x14ac:dyDescent="0.2">
      <c r="A8624" t="s">
        <v>64702</v>
      </c>
      <c r="B8624" t="s">
        <v>64747</v>
      </c>
    </row>
    <row r="8625" spans="1:2" x14ac:dyDescent="0.2">
      <c r="A8625" t="s">
        <v>65483</v>
      </c>
      <c r="B8625" t="s">
        <v>64747</v>
      </c>
    </row>
    <row r="8626" spans="1:2" x14ac:dyDescent="0.2">
      <c r="A8626" t="s">
        <v>65484</v>
      </c>
      <c r="B8626" t="s">
        <v>64747</v>
      </c>
    </row>
    <row r="8627" spans="1:2" x14ac:dyDescent="0.2">
      <c r="A8627" t="s">
        <v>65485</v>
      </c>
      <c r="B8627" t="s">
        <v>64747</v>
      </c>
    </row>
    <row r="8628" spans="1:2" x14ac:dyDescent="0.2">
      <c r="A8628" t="s">
        <v>65486</v>
      </c>
      <c r="B8628" t="s">
        <v>64747</v>
      </c>
    </row>
    <row r="8629" spans="1:2" x14ac:dyDescent="0.2">
      <c r="A8629">
        <v>923111</v>
      </c>
      <c r="B8629" t="s">
        <v>64747</v>
      </c>
    </row>
    <row r="8630" spans="1:2" x14ac:dyDescent="0.2">
      <c r="A8630" t="s">
        <v>65487</v>
      </c>
      <c r="B8630" t="s">
        <v>64747</v>
      </c>
    </row>
    <row r="8631" spans="1:2" x14ac:dyDescent="0.2">
      <c r="A8631" t="s">
        <v>65488</v>
      </c>
      <c r="B8631" t="s">
        <v>64747</v>
      </c>
    </row>
    <row r="8632" spans="1:2" x14ac:dyDescent="0.2">
      <c r="A8632" t="s">
        <v>65489</v>
      </c>
      <c r="B8632" t="s">
        <v>64747</v>
      </c>
    </row>
    <row r="8633" spans="1:2" x14ac:dyDescent="0.2">
      <c r="A8633">
        <v>669903</v>
      </c>
      <c r="B8633" t="s">
        <v>64747</v>
      </c>
    </row>
    <row r="8634" spans="1:2" x14ac:dyDescent="0.2">
      <c r="A8634" t="s">
        <v>65490</v>
      </c>
      <c r="B8634" t="s">
        <v>64747</v>
      </c>
    </row>
    <row r="8635" spans="1:2" x14ac:dyDescent="0.2">
      <c r="A8635">
        <v>843068</v>
      </c>
      <c r="B8635" t="s">
        <v>64747</v>
      </c>
    </row>
    <row r="8636" spans="1:2" x14ac:dyDescent="0.2">
      <c r="A8636" t="s">
        <v>65491</v>
      </c>
      <c r="B8636" t="s">
        <v>64747</v>
      </c>
    </row>
    <row r="8637" spans="1:2" x14ac:dyDescent="0.2">
      <c r="A8637">
        <v>943325</v>
      </c>
      <c r="B8637" t="s">
        <v>64747</v>
      </c>
    </row>
    <row r="8638" spans="1:2" x14ac:dyDescent="0.2">
      <c r="A8638">
        <v>669859</v>
      </c>
      <c r="B8638" t="s">
        <v>64747</v>
      </c>
    </row>
    <row r="8639" spans="1:2" x14ac:dyDescent="0.2">
      <c r="A8639">
        <v>884512</v>
      </c>
      <c r="B8639" t="s">
        <v>64747</v>
      </c>
    </row>
    <row r="8640" spans="1:2" x14ac:dyDescent="0.2">
      <c r="A8640">
        <v>894414</v>
      </c>
      <c r="B8640" t="s">
        <v>64747</v>
      </c>
    </row>
    <row r="8641" spans="1:2" x14ac:dyDescent="0.2">
      <c r="A8641">
        <v>669946</v>
      </c>
      <c r="B8641" t="s">
        <v>64747</v>
      </c>
    </row>
    <row r="8642" spans="1:2" x14ac:dyDescent="0.2">
      <c r="A8642">
        <v>670230</v>
      </c>
      <c r="B8642" t="s">
        <v>64747</v>
      </c>
    </row>
    <row r="8643" spans="1:2" x14ac:dyDescent="0.2">
      <c r="A8643">
        <v>670697</v>
      </c>
      <c r="B8643" t="s">
        <v>64747</v>
      </c>
    </row>
    <row r="8644" spans="1:2" x14ac:dyDescent="0.2">
      <c r="A8644">
        <v>670886</v>
      </c>
      <c r="B8644" t="s">
        <v>64747</v>
      </c>
    </row>
    <row r="8645" spans="1:2" x14ac:dyDescent="0.2">
      <c r="A8645" t="s">
        <v>65492</v>
      </c>
      <c r="B8645" t="s">
        <v>64747</v>
      </c>
    </row>
    <row r="8646" spans="1:2" x14ac:dyDescent="0.2">
      <c r="A8646">
        <v>823816</v>
      </c>
      <c r="B8646" t="s">
        <v>64747</v>
      </c>
    </row>
    <row r="8647" spans="1:2" x14ac:dyDescent="0.2">
      <c r="A8647" t="s">
        <v>65493</v>
      </c>
      <c r="B8647" t="s">
        <v>64747</v>
      </c>
    </row>
    <row r="8648" spans="1:2" x14ac:dyDescent="0.2">
      <c r="A8648">
        <v>863328</v>
      </c>
      <c r="B8648" t="s">
        <v>64747</v>
      </c>
    </row>
    <row r="8649" spans="1:2" x14ac:dyDescent="0.2">
      <c r="A8649" t="s">
        <v>65494</v>
      </c>
      <c r="B8649" t="s">
        <v>64747</v>
      </c>
    </row>
    <row r="8650" spans="1:2" x14ac:dyDescent="0.2">
      <c r="A8650">
        <v>913143</v>
      </c>
      <c r="B8650" t="s">
        <v>64747</v>
      </c>
    </row>
    <row r="8651" spans="1:2" x14ac:dyDescent="0.2">
      <c r="A8651" t="s">
        <v>65495</v>
      </c>
      <c r="B8651" t="s">
        <v>64747</v>
      </c>
    </row>
    <row r="8652" spans="1:2" x14ac:dyDescent="0.2">
      <c r="A8652" t="s">
        <v>65496</v>
      </c>
      <c r="B8652" t="s">
        <v>64747</v>
      </c>
    </row>
    <row r="8653" spans="1:2" x14ac:dyDescent="0.2">
      <c r="A8653" t="s">
        <v>65497</v>
      </c>
      <c r="B8653" t="s">
        <v>64747</v>
      </c>
    </row>
    <row r="8654" spans="1:2" x14ac:dyDescent="0.2">
      <c r="A8654" t="s">
        <v>65498</v>
      </c>
      <c r="B8654" t="s">
        <v>64747</v>
      </c>
    </row>
    <row r="8655" spans="1:2" x14ac:dyDescent="0.2">
      <c r="A8655">
        <v>669960</v>
      </c>
      <c r="B8655" t="s">
        <v>64747</v>
      </c>
    </row>
    <row r="8656" spans="1:2" x14ac:dyDescent="0.2">
      <c r="A8656" t="s">
        <v>65034</v>
      </c>
      <c r="B8656" t="s">
        <v>64747</v>
      </c>
    </row>
    <row r="8657" spans="1:2" x14ac:dyDescent="0.2">
      <c r="A8657" t="s">
        <v>65499</v>
      </c>
      <c r="B8657" t="s">
        <v>64747</v>
      </c>
    </row>
    <row r="8658" spans="1:2" x14ac:dyDescent="0.2">
      <c r="A8658" t="s">
        <v>64295</v>
      </c>
      <c r="B8658" t="s">
        <v>64747</v>
      </c>
    </row>
    <row r="8659" spans="1:2" x14ac:dyDescent="0.2">
      <c r="A8659" t="s">
        <v>65500</v>
      </c>
      <c r="B8659" t="s">
        <v>64747</v>
      </c>
    </row>
    <row r="8660" spans="1:2" x14ac:dyDescent="0.2">
      <c r="A8660" t="s">
        <v>65501</v>
      </c>
      <c r="B8660" t="s">
        <v>64747</v>
      </c>
    </row>
    <row r="8661" spans="1:2" x14ac:dyDescent="0.2">
      <c r="A8661" t="s">
        <v>65044</v>
      </c>
      <c r="B8661" t="s">
        <v>64747</v>
      </c>
    </row>
    <row r="8662" spans="1:2" x14ac:dyDescent="0.2">
      <c r="A8662">
        <v>873009</v>
      </c>
      <c r="B8662" t="s">
        <v>64747</v>
      </c>
    </row>
    <row r="8663" spans="1:2" x14ac:dyDescent="0.2">
      <c r="A8663">
        <v>903511</v>
      </c>
      <c r="B8663" t="s">
        <v>64747</v>
      </c>
    </row>
    <row r="8664" spans="1:2" x14ac:dyDescent="0.2">
      <c r="A8664" t="s">
        <v>65502</v>
      </c>
      <c r="B8664" t="s">
        <v>64747</v>
      </c>
    </row>
    <row r="8665" spans="1:2" x14ac:dyDescent="0.2">
      <c r="A8665" t="s">
        <v>65503</v>
      </c>
      <c r="B8665" t="s">
        <v>64747</v>
      </c>
    </row>
    <row r="8666" spans="1:2" x14ac:dyDescent="0.2">
      <c r="A8666" t="s">
        <v>65504</v>
      </c>
      <c r="B8666" t="s">
        <v>64747</v>
      </c>
    </row>
    <row r="8667" spans="1:2" x14ac:dyDescent="0.2">
      <c r="A8667">
        <v>674543</v>
      </c>
      <c r="B8667" t="s">
        <v>64747</v>
      </c>
    </row>
    <row r="8668" spans="1:2" x14ac:dyDescent="0.2">
      <c r="A8668">
        <v>674544</v>
      </c>
      <c r="B8668" t="s">
        <v>64747</v>
      </c>
    </row>
    <row r="8669" spans="1:2" x14ac:dyDescent="0.2">
      <c r="A8669">
        <v>674546</v>
      </c>
      <c r="B8669" t="s">
        <v>64747</v>
      </c>
    </row>
    <row r="8670" spans="1:2" x14ac:dyDescent="0.2">
      <c r="A8670">
        <v>674549</v>
      </c>
      <c r="B8670" t="s">
        <v>64747</v>
      </c>
    </row>
    <row r="8671" spans="1:2" x14ac:dyDescent="0.2">
      <c r="A8671" s="429" t="s">
        <v>65505</v>
      </c>
      <c r="B8671" t="s">
        <v>64747</v>
      </c>
    </row>
    <row r="8672" spans="1:2" x14ac:dyDescent="0.2">
      <c r="A8672">
        <v>833800</v>
      </c>
      <c r="B8672" t="s">
        <v>64747</v>
      </c>
    </row>
    <row r="8673" spans="1:2" x14ac:dyDescent="0.2">
      <c r="A8673">
        <v>880647</v>
      </c>
      <c r="B8673" t="s">
        <v>64747</v>
      </c>
    </row>
    <row r="8674" spans="1:2" x14ac:dyDescent="0.2">
      <c r="A8674" t="s">
        <v>65506</v>
      </c>
      <c r="B8674" t="s">
        <v>64747</v>
      </c>
    </row>
    <row r="8675" spans="1:2" x14ac:dyDescent="0.2">
      <c r="A8675" t="s">
        <v>65507</v>
      </c>
      <c r="B8675" t="s">
        <v>64747</v>
      </c>
    </row>
    <row r="8676" spans="1:2" x14ac:dyDescent="0.2">
      <c r="A8676" t="s">
        <v>65508</v>
      </c>
      <c r="B8676" t="s">
        <v>64747</v>
      </c>
    </row>
    <row r="8677" spans="1:2" x14ac:dyDescent="0.2">
      <c r="A8677">
        <v>943551</v>
      </c>
      <c r="B8677" t="s">
        <v>64747</v>
      </c>
    </row>
    <row r="8678" spans="1:2" x14ac:dyDescent="0.2">
      <c r="A8678" t="s">
        <v>64910</v>
      </c>
      <c r="B8678" t="s">
        <v>64747</v>
      </c>
    </row>
    <row r="8679" spans="1:2" x14ac:dyDescent="0.2">
      <c r="A8679">
        <v>669726</v>
      </c>
      <c r="B8679" t="s">
        <v>64747</v>
      </c>
    </row>
    <row r="8680" spans="1:2" x14ac:dyDescent="0.2">
      <c r="A8680">
        <v>669727</v>
      </c>
      <c r="B8680" t="s">
        <v>64747</v>
      </c>
    </row>
    <row r="8681" spans="1:2" x14ac:dyDescent="0.2">
      <c r="A8681">
        <v>670789</v>
      </c>
      <c r="B8681" t="s">
        <v>64747</v>
      </c>
    </row>
    <row r="8682" spans="1:2" x14ac:dyDescent="0.2">
      <c r="A8682" t="s">
        <v>65509</v>
      </c>
      <c r="B8682" t="s">
        <v>64747</v>
      </c>
    </row>
    <row r="8683" spans="1:2" x14ac:dyDescent="0.2">
      <c r="A8683" t="s">
        <v>65510</v>
      </c>
      <c r="B8683" t="s">
        <v>64747</v>
      </c>
    </row>
    <row r="8684" spans="1:2" x14ac:dyDescent="0.2">
      <c r="A8684">
        <v>894533</v>
      </c>
      <c r="B8684" t="s">
        <v>64747</v>
      </c>
    </row>
    <row r="8685" spans="1:2" x14ac:dyDescent="0.2">
      <c r="A8685">
        <v>933225</v>
      </c>
      <c r="B8685" t="s">
        <v>64747</v>
      </c>
    </row>
    <row r="8686" spans="1:2" x14ac:dyDescent="0.2">
      <c r="A8686" t="s">
        <v>64959</v>
      </c>
      <c r="B8686" t="s">
        <v>64747</v>
      </c>
    </row>
    <row r="8687" spans="1:2" x14ac:dyDescent="0.2">
      <c r="A8687">
        <v>830120</v>
      </c>
      <c r="B8687" t="s">
        <v>64747</v>
      </c>
    </row>
    <row r="8688" spans="1:2" x14ac:dyDescent="0.2">
      <c r="A8688">
        <v>853226</v>
      </c>
      <c r="B8688" t="s">
        <v>64747</v>
      </c>
    </row>
    <row r="8689" spans="1:2" x14ac:dyDescent="0.2">
      <c r="A8689">
        <v>884025</v>
      </c>
      <c r="B8689" t="s">
        <v>64747</v>
      </c>
    </row>
    <row r="8690" spans="1:2" x14ac:dyDescent="0.2">
      <c r="A8690">
        <v>890511</v>
      </c>
      <c r="B8690" t="s">
        <v>64747</v>
      </c>
    </row>
    <row r="8691" spans="1:2" x14ac:dyDescent="0.2">
      <c r="A8691" t="s">
        <v>65511</v>
      </c>
      <c r="B8691" t="s">
        <v>64747</v>
      </c>
    </row>
    <row r="8692" spans="1:2" x14ac:dyDescent="0.2">
      <c r="A8692" t="s">
        <v>65512</v>
      </c>
      <c r="B8692" t="s">
        <v>64747</v>
      </c>
    </row>
    <row r="8693" spans="1:2" x14ac:dyDescent="0.2">
      <c r="A8693">
        <v>935221</v>
      </c>
      <c r="B8693" t="s">
        <v>64747</v>
      </c>
    </row>
    <row r="8694" spans="1:2" x14ac:dyDescent="0.2">
      <c r="A8694">
        <v>940565</v>
      </c>
      <c r="B8694" t="s">
        <v>64747</v>
      </c>
    </row>
    <row r="8695" spans="1:2" x14ac:dyDescent="0.2">
      <c r="A8695">
        <v>950287</v>
      </c>
      <c r="B8695" t="s">
        <v>64747</v>
      </c>
    </row>
    <row r="8696" spans="1:2" x14ac:dyDescent="0.2">
      <c r="A8696" t="s">
        <v>65513</v>
      </c>
      <c r="B8696" t="s">
        <v>64747</v>
      </c>
    </row>
    <row r="8697" spans="1:2" x14ac:dyDescent="0.2">
      <c r="A8697">
        <v>980024</v>
      </c>
      <c r="B8697" t="s">
        <v>64747</v>
      </c>
    </row>
    <row r="8698" spans="1:2" x14ac:dyDescent="0.2">
      <c r="A8698">
        <v>647425</v>
      </c>
      <c r="B8698" t="s">
        <v>64747</v>
      </c>
    </row>
    <row r="8699" spans="1:2" x14ac:dyDescent="0.2">
      <c r="A8699">
        <v>670534</v>
      </c>
      <c r="B8699" t="s">
        <v>64747</v>
      </c>
    </row>
    <row r="8700" spans="1:2" x14ac:dyDescent="0.2">
      <c r="A8700">
        <v>834084</v>
      </c>
      <c r="B8700" t="s">
        <v>64747</v>
      </c>
    </row>
    <row r="8701" spans="1:2" x14ac:dyDescent="0.2">
      <c r="A8701" t="s">
        <v>64964</v>
      </c>
      <c r="B8701" t="s">
        <v>64747</v>
      </c>
    </row>
    <row r="8702" spans="1:2" x14ac:dyDescent="0.2">
      <c r="A8702">
        <v>851236</v>
      </c>
      <c r="B8702" t="s">
        <v>64747</v>
      </c>
    </row>
    <row r="8703" spans="1:2" x14ac:dyDescent="0.2">
      <c r="A8703">
        <v>883298</v>
      </c>
      <c r="B8703" t="s">
        <v>64747</v>
      </c>
    </row>
    <row r="8704" spans="1:2" x14ac:dyDescent="0.2">
      <c r="A8704">
        <v>894625</v>
      </c>
      <c r="B8704" t="s">
        <v>64747</v>
      </c>
    </row>
    <row r="8705" spans="1:2" x14ac:dyDescent="0.2">
      <c r="A8705">
        <v>671170</v>
      </c>
      <c r="B8705" t="s">
        <v>64747</v>
      </c>
    </row>
    <row r="8706" spans="1:2" x14ac:dyDescent="0.2">
      <c r="A8706">
        <v>671254</v>
      </c>
      <c r="B8706" t="s">
        <v>64747</v>
      </c>
    </row>
    <row r="8707" spans="1:2" x14ac:dyDescent="0.2">
      <c r="A8707" s="429" t="s">
        <v>65514</v>
      </c>
      <c r="B8707" t="s">
        <v>64747</v>
      </c>
    </row>
    <row r="8708" spans="1:2" x14ac:dyDescent="0.2">
      <c r="A8708">
        <v>672729</v>
      </c>
      <c r="B8708" t="s">
        <v>64747</v>
      </c>
    </row>
    <row r="8709" spans="1:2" x14ac:dyDescent="0.2">
      <c r="A8709" t="s">
        <v>65515</v>
      </c>
      <c r="B8709" t="s">
        <v>64747</v>
      </c>
    </row>
    <row r="8710" spans="1:2" x14ac:dyDescent="0.2">
      <c r="A8710" t="s">
        <v>65516</v>
      </c>
      <c r="B8710" t="s">
        <v>64747</v>
      </c>
    </row>
    <row r="8711" spans="1:2" x14ac:dyDescent="0.2">
      <c r="A8711">
        <v>914425</v>
      </c>
      <c r="B8711" t="s">
        <v>64747</v>
      </c>
    </row>
    <row r="8712" spans="1:2" x14ac:dyDescent="0.2">
      <c r="A8712">
        <v>914654</v>
      </c>
      <c r="B8712" t="s">
        <v>64747</v>
      </c>
    </row>
    <row r="8713" spans="1:2" x14ac:dyDescent="0.2">
      <c r="A8713">
        <v>924783</v>
      </c>
      <c r="B8713" t="s">
        <v>64747</v>
      </c>
    </row>
    <row r="8714" spans="1:2" x14ac:dyDescent="0.2">
      <c r="A8714" t="s">
        <v>65517</v>
      </c>
      <c r="B8714" t="s">
        <v>65518</v>
      </c>
    </row>
    <row r="8715" spans="1:2" x14ac:dyDescent="0.2">
      <c r="A8715">
        <v>850456</v>
      </c>
      <c r="B8715" t="s">
        <v>65518</v>
      </c>
    </row>
    <row r="8716" spans="1:2" x14ac:dyDescent="0.2">
      <c r="A8716">
        <v>865582</v>
      </c>
      <c r="B8716" t="s">
        <v>65518</v>
      </c>
    </row>
    <row r="8717" spans="1:2" x14ac:dyDescent="0.2">
      <c r="A8717">
        <v>883472</v>
      </c>
      <c r="B8717" t="s">
        <v>65518</v>
      </c>
    </row>
    <row r="8718" spans="1:2" x14ac:dyDescent="0.2">
      <c r="A8718">
        <v>891271</v>
      </c>
      <c r="B8718" t="s">
        <v>65518</v>
      </c>
    </row>
    <row r="8719" spans="1:2" x14ac:dyDescent="0.2">
      <c r="A8719">
        <v>904160</v>
      </c>
      <c r="B8719" t="s">
        <v>65518</v>
      </c>
    </row>
    <row r="8720" spans="1:2" x14ac:dyDescent="0.2">
      <c r="A8720">
        <v>980095</v>
      </c>
      <c r="B8720" t="s">
        <v>65518</v>
      </c>
    </row>
    <row r="8721" spans="1:2" x14ac:dyDescent="0.2">
      <c r="A8721">
        <v>2032789</v>
      </c>
      <c r="B8721" t="s">
        <v>65518</v>
      </c>
    </row>
    <row r="8722" spans="1:2" x14ac:dyDescent="0.2">
      <c r="A8722">
        <v>333815</v>
      </c>
      <c r="B8722" t="s">
        <v>65518</v>
      </c>
    </row>
    <row r="8723" spans="1:2" x14ac:dyDescent="0.2">
      <c r="A8723" t="s">
        <v>65519</v>
      </c>
      <c r="B8723" t="s">
        <v>65518</v>
      </c>
    </row>
    <row r="8724" spans="1:2" x14ac:dyDescent="0.2">
      <c r="A8724">
        <v>823319</v>
      </c>
      <c r="B8724" t="s">
        <v>65518</v>
      </c>
    </row>
    <row r="8725" spans="1:2" x14ac:dyDescent="0.2">
      <c r="A8725">
        <v>843827</v>
      </c>
      <c r="B8725" t="s">
        <v>65518</v>
      </c>
    </row>
    <row r="8726" spans="1:2" x14ac:dyDescent="0.2">
      <c r="A8726">
        <v>931002</v>
      </c>
      <c r="B8726" t="s">
        <v>65518</v>
      </c>
    </row>
    <row r="8727" spans="1:2" x14ac:dyDescent="0.2">
      <c r="A8727" t="s">
        <v>65520</v>
      </c>
      <c r="B8727" t="s">
        <v>65518</v>
      </c>
    </row>
    <row r="8728" spans="1:2" x14ac:dyDescent="0.2">
      <c r="A8728">
        <v>950368</v>
      </c>
      <c r="B8728" t="s">
        <v>65518</v>
      </c>
    </row>
    <row r="8729" spans="1:2" x14ac:dyDescent="0.2">
      <c r="A8729">
        <v>970989</v>
      </c>
      <c r="B8729" t="s">
        <v>65518</v>
      </c>
    </row>
    <row r="8730" spans="1:2" x14ac:dyDescent="0.2">
      <c r="A8730">
        <v>2030523</v>
      </c>
      <c r="B8730" t="s">
        <v>65518</v>
      </c>
    </row>
    <row r="8731" spans="1:2" x14ac:dyDescent="0.2">
      <c r="A8731">
        <v>820769</v>
      </c>
      <c r="B8731" t="s">
        <v>65518</v>
      </c>
    </row>
    <row r="8732" spans="1:2" x14ac:dyDescent="0.2">
      <c r="A8732">
        <v>843439</v>
      </c>
      <c r="B8732" t="s">
        <v>65518</v>
      </c>
    </row>
    <row r="8733" spans="1:2" x14ac:dyDescent="0.2">
      <c r="A8733">
        <v>854437</v>
      </c>
      <c r="B8733" t="s">
        <v>65518</v>
      </c>
    </row>
    <row r="8734" spans="1:2" x14ac:dyDescent="0.2">
      <c r="A8734" t="s">
        <v>65521</v>
      </c>
      <c r="B8734" t="s">
        <v>65518</v>
      </c>
    </row>
    <row r="8735" spans="1:2" x14ac:dyDescent="0.2">
      <c r="A8735" t="s">
        <v>65522</v>
      </c>
      <c r="B8735" t="s">
        <v>65518</v>
      </c>
    </row>
    <row r="8736" spans="1:2" x14ac:dyDescent="0.2">
      <c r="A8736">
        <v>914002</v>
      </c>
      <c r="B8736" t="s">
        <v>65518</v>
      </c>
    </row>
    <row r="8737" spans="1:2" x14ac:dyDescent="0.2">
      <c r="A8737">
        <v>930684</v>
      </c>
      <c r="B8737" t="s">
        <v>65518</v>
      </c>
    </row>
    <row r="8738" spans="1:2" x14ac:dyDescent="0.2">
      <c r="A8738">
        <v>935289</v>
      </c>
      <c r="B8738" t="s">
        <v>65518</v>
      </c>
    </row>
    <row r="8739" spans="1:2" x14ac:dyDescent="0.2">
      <c r="A8739">
        <v>2030523</v>
      </c>
      <c r="B8739" t="s">
        <v>65518</v>
      </c>
    </row>
    <row r="8740" spans="1:2" x14ac:dyDescent="0.2">
      <c r="A8740">
        <v>824008</v>
      </c>
      <c r="B8740" t="s">
        <v>65518</v>
      </c>
    </row>
    <row r="8741" spans="1:2" x14ac:dyDescent="0.2">
      <c r="A8741">
        <v>854877</v>
      </c>
      <c r="B8741" t="s">
        <v>65518</v>
      </c>
    </row>
    <row r="8742" spans="1:2" x14ac:dyDescent="0.2">
      <c r="A8742">
        <v>863318</v>
      </c>
      <c r="B8742" t="s">
        <v>65518</v>
      </c>
    </row>
    <row r="8743" spans="1:2" x14ac:dyDescent="0.2">
      <c r="A8743">
        <v>884116</v>
      </c>
      <c r="B8743" t="s">
        <v>65518</v>
      </c>
    </row>
    <row r="8744" spans="1:2" x14ac:dyDescent="0.2">
      <c r="A8744">
        <v>914822</v>
      </c>
      <c r="B8744" t="s">
        <v>65518</v>
      </c>
    </row>
    <row r="8745" spans="1:2" x14ac:dyDescent="0.2">
      <c r="A8745">
        <v>930424</v>
      </c>
      <c r="B8745" t="s">
        <v>65518</v>
      </c>
    </row>
    <row r="8746" spans="1:2" x14ac:dyDescent="0.2">
      <c r="A8746">
        <v>940744</v>
      </c>
      <c r="B8746" t="s">
        <v>65518</v>
      </c>
    </row>
    <row r="8747" spans="1:2" x14ac:dyDescent="0.2">
      <c r="A8747" t="s">
        <v>65523</v>
      </c>
      <c r="B8747" t="s">
        <v>65518</v>
      </c>
    </row>
    <row r="8748" spans="1:2" x14ac:dyDescent="0.2">
      <c r="A8748">
        <v>2030523</v>
      </c>
      <c r="B8748" t="s">
        <v>65518</v>
      </c>
    </row>
    <row r="8749" spans="1:2" x14ac:dyDescent="0.2">
      <c r="A8749">
        <v>674371</v>
      </c>
      <c r="B8749" t="s">
        <v>65518</v>
      </c>
    </row>
    <row r="8750" spans="1:2" x14ac:dyDescent="0.2">
      <c r="A8750">
        <v>823382</v>
      </c>
      <c r="B8750" t="s">
        <v>65518</v>
      </c>
    </row>
    <row r="8751" spans="1:2" x14ac:dyDescent="0.2">
      <c r="A8751" t="s">
        <v>65524</v>
      </c>
      <c r="B8751" t="s">
        <v>65518</v>
      </c>
    </row>
    <row r="8752" spans="1:2" x14ac:dyDescent="0.2">
      <c r="A8752">
        <v>843675</v>
      </c>
      <c r="B8752" t="s">
        <v>65518</v>
      </c>
    </row>
    <row r="8753" spans="1:2" x14ac:dyDescent="0.2">
      <c r="A8753">
        <v>891454</v>
      </c>
      <c r="B8753" t="s">
        <v>65518</v>
      </c>
    </row>
    <row r="8754" spans="1:2" x14ac:dyDescent="0.2">
      <c r="A8754">
        <v>913675</v>
      </c>
      <c r="B8754" t="s">
        <v>65518</v>
      </c>
    </row>
    <row r="8755" spans="1:2" x14ac:dyDescent="0.2">
      <c r="A8755">
        <v>930156</v>
      </c>
      <c r="B8755" t="s">
        <v>65518</v>
      </c>
    </row>
    <row r="8756" spans="1:2" x14ac:dyDescent="0.2">
      <c r="A8756">
        <v>960423</v>
      </c>
      <c r="B8756" t="s">
        <v>65518</v>
      </c>
    </row>
    <row r="8757" spans="1:2" x14ac:dyDescent="0.2">
      <c r="A8757">
        <v>970399</v>
      </c>
      <c r="B8757" t="s">
        <v>65518</v>
      </c>
    </row>
    <row r="8758" spans="1:2" x14ac:dyDescent="0.2">
      <c r="A8758" t="s">
        <v>65525</v>
      </c>
      <c r="B8758" t="s">
        <v>65518</v>
      </c>
    </row>
    <row r="8759" spans="1:2" x14ac:dyDescent="0.2">
      <c r="A8759">
        <v>823399</v>
      </c>
      <c r="B8759" t="s">
        <v>65518</v>
      </c>
    </row>
    <row r="8760" spans="1:2" x14ac:dyDescent="0.2">
      <c r="A8760" t="s">
        <v>65526</v>
      </c>
      <c r="B8760" t="s">
        <v>65518</v>
      </c>
    </row>
    <row r="8761" spans="1:2" x14ac:dyDescent="0.2">
      <c r="A8761">
        <v>874786</v>
      </c>
      <c r="B8761" t="s">
        <v>65518</v>
      </c>
    </row>
    <row r="8762" spans="1:2" x14ac:dyDescent="0.2">
      <c r="A8762">
        <v>884634</v>
      </c>
      <c r="B8762" t="s">
        <v>65518</v>
      </c>
    </row>
    <row r="8763" spans="1:2" x14ac:dyDescent="0.2">
      <c r="A8763">
        <v>894486</v>
      </c>
      <c r="B8763" t="s">
        <v>65518</v>
      </c>
    </row>
    <row r="8764" spans="1:2" x14ac:dyDescent="0.2">
      <c r="A8764">
        <v>904584</v>
      </c>
      <c r="B8764" t="s">
        <v>65518</v>
      </c>
    </row>
    <row r="8765" spans="1:2" x14ac:dyDescent="0.2">
      <c r="A8765">
        <v>914463</v>
      </c>
      <c r="B8765" t="s">
        <v>65518</v>
      </c>
    </row>
    <row r="8766" spans="1:2" x14ac:dyDescent="0.2">
      <c r="A8766">
        <v>2032761</v>
      </c>
      <c r="B8766" t="s">
        <v>65518</v>
      </c>
    </row>
    <row r="8767" spans="1:2" x14ac:dyDescent="0.2">
      <c r="A8767">
        <v>803947</v>
      </c>
      <c r="B8767" t="s">
        <v>65518</v>
      </c>
    </row>
    <row r="8768" spans="1:2" x14ac:dyDescent="0.2">
      <c r="A8768">
        <v>865086</v>
      </c>
      <c r="B8768" t="s">
        <v>65518</v>
      </c>
    </row>
    <row r="8769" spans="1:2" x14ac:dyDescent="0.2">
      <c r="A8769">
        <v>903527</v>
      </c>
      <c r="B8769" t="s">
        <v>65518</v>
      </c>
    </row>
    <row r="8770" spans="1:2" x14ac:dyDescent="0.2">
      <c r="A8770">
        <v>2032789</v>
      </c>
      <c r="B8770" t="s">
        <v>65518</v>
      </c>
    </row>
    <row r="8771" spans="1:2" x14ac:dyDescent="0.2">
      <c r="A8771" t="s">
        <v>65527</v>
      </c>
      <c r="B8771" t="s">
        <v>65518</v>
      </c>
    </row>
    <row r="8772" spans="1:2" x14ac:dyDescent="0.2">
      <c r="A8772" t="s">
        <v>65528</v>
      </c>
      <c r="B8772" t="s">
        <v>65518</v>
      </c>
    </row>
    <row r="8773" spans="1:2" x14ac:dyDescent="0.2">
      <c r="A8773" t="s">
        <v>65529</v>
      </c>
      <c r="B8773" t="s">
        <v>65518</v>
      </c>
    </row>
    <row r="8774" spans="1:2" x14ac:dyDescent="0.2">
      <c r="A8774">
        <v>891185</v>
      </c>
      <c r="B8774" t="s">
        <v>65518</v>
      </c>
    </row>
    <row r="8775" spans="1:2" x14ac:dyDescent="0.2">
      <c r="A8775">
        <v>923647</v>
      </c>
      <c r="B8775" t="s">
        <v>65518</v>
      </c>
    </row>
    <row r="8776" spans="1:2" x14ac:dyDescent="0.2">
      <c r="A8776">
        <v>930052</v>
      </c>
      <c r="B8776" t="s">
        <v>65518</v>
      </c>
    </row>
    <row r="8777" spans="1:2" x14ac:dyDescent="0.2">
      <c r="A8777" t="s">
        <v>65530</v>
      </c>
      <c r="B8777" t="s">
        <v>65518</v>
      </c>
    </row>
    <row r="8778" spans="1:2" x14ac:dyDescent="0.2">
      <c r="A8778">
        <v>803101</v>
      </c>
      <c r="B8778" t="s">
        <v>65518</v>
      </c>
    </row>
    <row r="8779" spans="1:2" x14ac:dyDescent="0.2">
      <c r="A8779">
        <v>840134</v>
      </c>
      <c r="B8779" t="s">
        <v>65518</v>
      </c>
    </row>
    <row r="8780" spans="1:2" x14ac:dyDescent="0.2">
      <c r="A8780">
        <v>860938</v>
      </c>
      <c r="B8780" t="s">
        <v>65518</v>
      </c>
    </row>
    <row r="8781" spans="1:2" x14ac:dyDescent="0.2">
      <c r="A8781">
        <v>863854</v>
      </c>
      <c r="B8781" t="s">
        <v>65518</v>
      </c>
    </row>
    <row r="8782" spans="1:2" x14ac:dyDescent="0.2">
      <c r="A8782">
        <v>935173</v>
      </c>
      <c r="B8782" t="s">
        <v>65518</v>
      </c>
    </row>
    <row r="8783" spans="1:2" x14ac:dyDescent="0.2">
      <c r="A8783">
        <v>2032761</v>
      </c>
      <c r="B8783" t="s">
        <v>65518</v>
      </c>
    </row>
    <row r="8784" spans="1:2" x14ac:dyDescent="0.2">
      <c r="A8784">
        <v>669909</v>
      </c>
      <c r="B8784" t="s">
        <v>65518</v>
      </c>
    </row>
    <row r="8785" spans="1:2" x14ac:dyDescent="0.2">
      <c r="A8785" t="s">
        <v>65531</v>
      </c>
      <c r="B8785" t="s">
        <v>65518</v>
      </c>
    </row>
    <row r="8786" spans="1:2" x14ac:dyDescent="0.2">
      <c r="A8786" t="s">
        <v>65532</v>
      </c>
      <c r="B8786" t="s">
        <v>65518</v>
      </c>
    </row>
    <row r="8787" spans="1:2" x14ac:dyDescent="0.2">
      <c r="A8787">
        <v>824610</v>
      </c>
      <c r="B8787" t="s">
        <v>65518</v>
      </c>
    </row>
    <row r="8788" spans="1:2" x14ac:dyDescent="0.2">
      <c r="A8788">
        <v>840780</v>
      </c>
      <c r="B8788" t="s">
        <v>65518</v>
      </c>
    </row>
    <row r="8789" spans="1:2" x14ac:dyDescent="0.2">
      <c r="A8789">
        <v>870022</v>
      </c>
      <c r="B8789" t="s">
        <v>65518</v>
      </c>
    </row>
    <row r="8790" spans="1:2" x14ac:dyDescent="0.2">
      <c r="A8790">
        <v>883894</v>
      </c>
      <c r="B8790" t="s">
        <v>65518</v>
      </c>
    </row>
    <row r="8791" spans="1:2" x14ac:dyDescent="0.2">
      <c r="A8791">
        <v>894130</v>
      </c>
      <c r="B8791" t="s">
        <v>65518</v>
      </c>
    </row>
    <row r="8792" spans="1:2" x14ac:dyDescent="0.2">
      <c r="A8792">
        <v>933461</v>
      </c>
      <c r="B8792" t="s">
        <v>65518</v>
      </c>
    </row>
    <row r="8793" spans="1:2" x14ac:dyDescent="0.2">
      <c r="A8793">
        <v>970447</v>
      </c>
      <c r="B8793" t="s">
        <v>65518</v>
      </c>
    </row>
    <row r="8794" spans="1:2" x14ac:dyDescent="0.2">
      <c r="A8794">
        <v>910606</v>
      </c>
      <c r="B8794" t="s">
        <v>65518</v>
      </c>
    </row>
    <row r="8795" spans="1:2" x14ac:dyDescent="0.2">
      <c r="A8795">
        <v>2030523</v>
      </c>
      <c r="B8795" t="s">
        <v>65518</v>
      </c>
    </row>
    <row r="8796" spans="1:2" x14ac:dyDescent="0.2">
      <c r="A8796">
        <v>851249</v>
      </c>
      <c r="B8796" t="s">
        <v>65518</v>
      </c>
    </row>
    <row r="8797" spans="1:2" x14ac:dyDescent="0.2">
      <c r="A8797">
        <v>913889</v>
      </c>
      <c r="B8797" t="s">
        <v>65518</v>
      </c>
    </row>
    <row r="8798" spans="1:2" x14ac:dyDescent="0.2">
      <c r="A8798" t="s">
        <v>65520</v>
      </c>
      <c r="B8798" t="s">
        <v>65518</v>
      </c>
    </row>
    <row r="8799" spans="1:2" x14ac:dyDescent="0.2">
      <c r="A8799">
        <v>943564</v>
      </c>
      <c r="B8799" t="s">
        <v>65518</v>
      </c>
    </row>
    <row r="8800" spans="1:2" x14ac:dyDescent="0.2">
      <c r="A8800">
        <v>943630</v>
      </c>
      <c r="B8800" t="s">
        <v>65518</v>
      </c>
    </row>
    <row r="8801" spans="1:2" x14ac:dyDescent="0.2">
      <c r="A8801">
        <v>981229</v>
      </c>
      <c r="B8801" t="s">
        <v>65518</v>
      </c>
    </row>
    <row r="8802" spans="1:2" x14ac:dyDescent="0.2">
      <c r="A8802">
        <v>2037723</v>
      </c>
      <c r="B8802" t="s">
        <v>65518</v>
      </c>
    </row>
    <row r="8803" spans="1:2" x14ac:dyDescent="0.2">
      <c r="A8803">
        <v>814277</v>
      </c>
      <c r="B8803" t="s">
        <v>65518</v>
      </c>
    </row>
    <row r="8804" spans="1:2" x14ac:dyDescent="0.2">
      <c r="A8804">
        <v>873124</v>
      </c>
      <c r="B8804" t="s">
        <v>65518</v>
      </c>
    </row>
    <row r="8805" spans="1:2" x14ac:dyDescent="0.2">
      <c r="A8805">
        <v>894633</v>
      </c>
      <c r="B8805" t="s">
        <v>65518</v>
      </c>
    </row>
    <row r="8806" spans="1:2" x14ac:dyDescent="0.2">
      <c r="A8806">
        <v>2030523</v>
      </c>
      <c r="B8806" t="s">
        <v>65518</v>
      </c>
    </row>
    <row r="8807" spans="1:2" x14ac:dyDescent="0.2">
      <c r="A8807">
        <v>910383</v>
      </c>
      <c r="B8807" t="s">
        <v>65518</v>
      </c>
    </row>
    <row r="8808" spans="1:2" x14ac:dyDescent="0.2">
      <c r="A8808">
        <v>950136</v>
      </c>
      <c r="B8808" t="s">
        <v>65518</v>
      </c>
    </row>
    <row r="8809" spans="1:2" x14ac:dyDescent="0.2">
      <c r="A8809">
        <v>970799</v>
      </c>
      <c r="B8809" t="s">
        <v>65518</v>
      </c>
    </row>
    <row r="8810" spans="1:2" x14ac:dyDescent="0.2">
      <c r="A8810">
        <v>883594</v>
      </c>
      <c r="B8810" t="s">
        <v>65518</v>
      </c>
    </row>
    <row r="8811" spans="1:2" x14ac:dyDescent="0.2">
      <c r="A8811">
        <v>883660</v>
      </c>
      <c r="B8811" t="s">
        <v>65518</v>
      </c>
    </row>
    <row r="8812" spans="1:2" x14ac:dyDescent="0.2">
      <c r="A8812" t="s">
        <v>65533</v>
      </c>
      <c r="B8812" t="s">
        <v>65518</v>
      </c>
    </row>
    <row r="8813" spans="1:2" x14ac:dyDescent="0.2">
      <c r="A8813">
        <v>883572</v>
      </c>
      <c r="B8813" t="s">
        <v>65518</v>
      </c>
    </row>
    <row r="8814" spans="1:2" x14ac:dyDescent="0.2">
      <c r="A8814">
        <v>893243</v>
      </c>
      <c r="B8814" t="s">
        <v>65518</v>
      </c>
    </row>
    <row r="8815" spans="1:2" x14ac:dyDescent="0.2">
      <c r="A8815">
        <v>920794</v>
      </c>
      <c r="B8815" t="s">
        <v>65518</v>
      </c>
    </row>
    <row r="8816" spans="1:2" x14ac:dyDescent="0.2">
      <c r="A8816">
        <v>940627</v>
      </c>
      <c r="B8816" t="s">
        <v>65518</v>
      </c>
    </row>
    <row r="8817" spans="1:2" x14ac:dyDescent="0.2">
      <c r="A8817">
        <v>943431</v>
      </c>
      <c r="B8817" t="s">
        <v>65518</v>
      </c>
    </row>
    <row r="8818" spans="1:2" x14ac:dyDescent="0.2">
      <c r="A8818">
        <v>2040396</v>
      </c>
      <c r="B8818" t="s">
        <v>65518</v>
      </c>
    </row>
    <row r="8819" spans="1:2" x14ac:dyDescent="0.2">
      <c r="A8819" t="s">
        <v>65534</v>
      </c>
      <c r="B8819" t="s">
        <v>65518</v>
      </c>
    </row>
    <row r="8820" spans="1:2" x14ac:dyDescent="0.2">
      <c r="A8820" t="s">
        <v>65535</v>
      </c>
      <c r="B8820" t="s">
        <v>65518</v>
      </c>
    </row>
    <row r="8821" spans="1:2" x14ac:dyDescent="0.2">
      <c r="A8821" t="s">
        <v>65536</v>
      </c>
      <c r="B8821" t="s">
        <v>65518</v>
      </c>
    </row>
    <row r="8822" spans="1:2" x14ac:dyDescent="0.2">
      <c r="A8822">
        <v>823232</v>
      </c>
      <c r="B8822" t="s">
        <v>65518</v>
      </c>
    </row>
    <row r="8823" spans="1:2" x14ac:dyDescent="0.2">
      <c r="A8823">
        <v>833964</v>
      </c>
      <c r="B8823" t="s">
        <v>65518</v>
      </c>
    </row>
    <row r="8824" spans="1:2" x14ac:dyDescent="0.2">
      <c r="A8824">
        <v>833967</v>
      </c>
      <c r="B8824" t="s">
        <v>65518</v>
      </c>
    </row>
    <row r="8825" spans="1:2" x14ac:dyDescent="0.2">
      <c r="A8825">
        <v>854276</v>
      </c>
      <c r="B8825" t="s">
        <v>65518</v>
      </c>
    </row>
    <row r="8826" spans="1:2" x14ac:dyDescent="0.2">
      <c r="A8826">
        <v>863001</v>
      </c>
      <c r="B8826" t="s">
        <v>65518</v>
      </c>
    </row>
    <row r="8827" spans="1:2" x14ac:dyDescent="0.2">
      <c r="A8827">
        <v>863555</v>
      </c>
      <c r="B8827" t="s">
        <v>65518</v>
      </c>
    </row>
    <row r="8828" spans="1:2" x14ac:dyDescent="0.2">
      <c r="A8828">
        <v>864621</v>
      </c>
      <c r="B8828" t="s">
        <v>65518</v>
      </c>
    </row>
    <row r="8829" spans="1:2" x14ac:dyDescent="0.2">
      <c r="A8829">
        <v>890513</v>
      </c>
      <c r="B8829" t="s">
        <v>65518</v>
      </c>
    </row>
    <row r="8830" spans="1:2" x14ac:dyDescent="0.2">
      <c r="A8830">
        <v>893058</v>
      </c>
      <c r="B8830" t="s">
        <v>65518</v>
      </c>
    </row>
    <row r="8831" spans="1:2" x14ac:dyDescent="0.2">
      <c r="A8831">
        <v>894946</v>
      </c>
      <c r="B8831" t="s">
        <v>65518</v>
      </c>
    </row>
    <row r="8832" spans="1:2" x14ac:dyDescent="0.2">
      <c r="A8832">
        <v>914041</v>
      </c>
      <c r="B8832" t="s">
        <v>65518</v>
      </c>
    </row>
    <row r="8833" spans="1:2" x14ac:dyDescent="0.2">
      <c r="A8833">
        <v>914065</v>
      </c>
      <c r="B8833" t="s">
        <v>65518</v>
      </c>
    </row>
    <row r="8834" spans="1:2" x14ac:dyDescent="0.2">
      <c r="A8834">
        <v>924068</v>
      </c>
      <c r="B8834" t="s">
        <v>65518</v>
      </c>
    </row>
    <row r="8835" spans="1:2" x14ac:dyDescent="0.2">
      <c r="A8835">
        <v>933962</v>
      </c>
      <c r="B8835" t="s">
        <v>65518</v>
      </c>
    </row>
    <row r="8836" spans="1:2" x14ac:dyDescent="0.2">
      <c r="A8836">
        <v>981064</v>
      </c>
      <c r="B8836" t="s">
        <v>65518</v>
      </c>
    </row>
    <row r="8837" spans="1:2" x14ac:dyDescent="0.2">
      <c r="A8837">
        <v>990071</v>
      </c>
      <c r="B8837" t="s">
        <v>65518</v>
      </c>
    </row>
    <row r="8838" spans="1:2" x14ac:dyDescent="0.2">
      <c r="A8838">
        <v>833657</v>
      </c>
      <c r="B8838" t="s">
        <v>65518</v>
      </c>
    </row>
    <row r="8839" spans="1:2" x14ac:dyDescent="0.2">
      <c r="A8839" t="s">
        <v>65537</v>
      </c>
      <c r="B8839" t="s">
        <v>65518</v>
      </c>
    </row>
    <row r="8840" spans="1:2" x14ac:dyDescent="0.2">
      <c r="A8840">
        <v>914394</v>
      </c>
      <c r="B8840" t="s">
        <v>65518</v>
      </c>
    </row>
    <row r="8841" spans="1:2" x14ac:dyDescent="0.2">
      <c r="A8841">
        <v>934462</v>
      </c>
      <c r="B8841" t="s">
        <v>65518</v>
      </c>
    </row>
    <row r="8842" spans="1:2" x14ac:dyDescent="0.2">
      <c r="A8842">
        <v>951155</v>
      </c>
      <c r="B8842" t="s">
        <v>65518</v>
      </c>
    </row>
    <row r="8843" spans="1:2" x14ac:dyDescent="0.2">
      <c r="A8843">
        <v>960464</v>
      </c>
      <c r="B8843" t="s">
        <v>65518</v>
      </c>
    </row>
    <row r="8844" spans="1:2" x14ac:dyDescent="0.2">
      <c r="A8844">
        <v>674409</v>
      </c>
      <c r="B8844" t="s">
        <v>65518</v>
      </c>
    </row>
    <row r="8845" spans="1:2" x14ac:dyDescent="0.2">
      <c r="A8845" t="s">
        <v>65538</v>
      </c>
      <c r="B8845" t="s">
        <v>65518</v>
      </c>
    </row>
    <row r="8846" spans="1:2" x14ac:dyDescent="0.2">
      <c r="A8846" t="s">
        <v>65539</v>
      </c>
      <c r="B8846" t="s">
        <v>65518</v>
      </c>
    </row>
    <row r="8847" spans="1:2" x14ac:dyDescent="0.2">
      <c r="A8847">
        <v>840244</v>
      </c>
      <c r="B8847" t="s">
        <v>65518</v>
      </c>
    </row>
    <row r="8848" spans="1:2" x14ac:dyDescent="0.2">
      <c r="A8848">
        <v>854509</v>
      </c>
      <c r="B8848" t="s">
        <v>65518</v>
      </c>
    </row>
    <row r="8849" spans="1:2" x14ac:dyDescent="0.2">
      <c r="A8849">
        <v>890334</v>
      </c>
      <c r="B8849" t="s">
        <v>65518</v>
      </c>
    </row>
    <row r="8850" spans="1:2" x14ac:dyDescent="0.2">
      <c r="A8850">
        <v>894316</v>
      </c>
      <c r="B8850" t="s">
        <v>65518</v>
      </c>
    </row>
    <row r="8851" spans="1:2" x14ac:dyDescent="0.2">
      <c r="A8851">
        <v>904071</v>
      </c>
      <c r="B8851" t="s">
        <v>65518</v>
      </c>
    </row>
    <row r="8852" spans="1:2" x14ac:dyDescent="0.2">
      <c r="A8852" t="s">
        <v>65540</v>
      </c>
      <c r="B8852" t="s">
        <v>65518</v>
      </c>
    </row>
    <row r="8853" spans="1:2" x14ac:dyDescent="0.2">
      <c r="A8853">
        <v>934151</v>
      </c>
      <c r="B8853" t="s">
        <v>65518</v>
      </c>
    </row>
    <row r="8854" spans="1:2" x14ac:dyDescent="0.2">
      <c r="A8854">
        <v>934255</v>
      </c>
      <c r="B8854" t="s">
        <v>65518</v>
      </c>
    </row>
    <row r="8855" spans="1:2" x14ac:dyDescent="0.2">
      <c r="A8855">
        <v>934312</v>
      </c>
      <c r="B8855" t="s">
        <v>65518</v>
      </c>
    </row>
    <row r="8856" spans="1:2" x14ac:dyDescent="0.2">
      <c r="A8856">
        <v>970027</v>
      </c>
      <c r="B8856" t="s">
        <v>65518</v>
      </c>
    </row>
    <row r="8857" spans="1:2" x14ac:dyDescent="0.2">
      <c r="A8857">
        <v>990425</v>
      </c>
      <c r="B8857" t="s">
        <v>65518</v>
      </c>
    </row>
    <row r="8858" spans="1:2" x14ac:dyDescent="0.2">
      <c r="A8858" t="s">
        <v>65541</v>
      </c>
      <c r="B8858" t="s">
        <v>65518</v>
      </c>
    </row>
    <row r="8859" spans="1:2" x14ac:dyDescent="0.2">
      <c r="A8859">
        <v>833181</v>
      </c>
      <c r="B8859" t="s">
        <v>65518</v>
      </c>
    </row>
    <row r="8860" spans="1:2" x14ac:dyDescent="0.2">
      <c r="A8860">
        <v>850692</v>
      </c>
      <c r="B8860" t="s">
        <v>65518</v>
      </c>
    </row>
    <row r="8861" spans="1:2" x14ac:dyDescent="0.2">
      <c r="A8861">
        <v>865358</v>
      </c>
      <c r="B8861" t="s">
        <v>65518</v>
      </c>
    </row>
    <row r="8862" spans="1:2" x14ac:dyDescent="0.2">
      <c r="A8862">
        <v>865605</v>
      </c>
      <c r="B8862" t="s">
        <v>65518</v>
      </c>
    </row>
    <row r="8863" spans="1:2" x14ac:dyDescent="0.2">
      <c r="A8863">
        <v>884393</v>
      </c>
      <c r="B8863" t="s">
        <v>65518</v>
      </c>
    </row>
    <row r="8864" spans="1:2" x14ac:dyDescent="0.2">
      <c r="A8864">
        <v>910495</v>
      </c>
      <c r="B8864" t="s">
        <v>65518</v>
      </c>
    </row>
    <row r="8865" spans="1:2" x14ac:dyDescent="0.2">
      <c r="A8865">
        <v>2054726</v>
      </c>
      <c r="B8865" t="s">
        <v>65518</v>
      </c>
    </row>
    <row r="8866" spans="1:2" x14ac:dyDescent="0.2">
      <c r="A8866" t="s">
        <v>64773</v>
      </c>
      <c r="B8866" t="s">
        <v>65518</v>
      </c>
    </row>
    <row r="8867" spans="1:2" x14ac:dyDescent="0.2">
      <c r="A8867">
        <v>833366</v>
      </c>
      <c r="B8867" t="s">
        <v>65518</v>
      </c>
    </row>
    <row r="8868" spans="1:2" x14ac:dyDescent="0.2">
      <c r="A8868" t="s">
        <v>65542</v>
      </c>
      <c r="B8868" t="s">
        <v>65518</v>
      </c>
    </row>
    <row r="8869" spans="1:2" x14ac:dyDescent="0.2">
      <c r="A8869">
        <v>863667</v>
      </c>
      <c r="B8869" t="s">
        <v>65518</v>
      </c>
    </row>
    <row r="8870" spans="1:2" x14ac:dyDescent="0.2">
      <c r="A8870">
        <v>943338</v>
      </c>
      <c r="B8870" t="s">
        <v>65518</v>
      </c>
    </row>
    <row r="8871" spans="1:2" x14ac:dyDescent="0.2">
      <c r="A8871">
        <v>971125</v>
      </c>
      <c r="B8871" t="s">
        <v>65518</v>
      </c>
    </row>
    <row r="8872" spans="1:2" x14ac:dyDescent="0.2">
      <c r="A8872" t="s">
        <v>65543</v>
      </c>
      <c r="B8872" t="s">
        <v>65518</v>
      </c>
    </row>
    <row r="8873" spans="1:2" x14ac:dyDescent="0.2">
      <c r="A8873" t="s">
        <v>65544</v>
      </c>
      <c r="B8873" t="s">
        <v>65518</v>
      </c>
    </row>
    <row r="8874" spans="1:2" x14ac:dyDescent="0.2">
      <c r="A8874">
        <v>813497</v>
      </c>
      <c r="B8874" t="s">
        <v>65518</v>
      </c>
    </row>
    <row r="8875" spans="1:2" x14ac:dyDescent="0.2">
      <c r="A8875" t="s">
        <v>65545</v>
      </c>
      <c r="B8875" t="s">
        <v>65518</v>
      </c>
    </row>
    <row r="8876" spans="1:2" x14ac:dyDescent="0.2">
      <c r="A8876" t="s">
        <v>65546</v>
      </c>
      <c r="B8876" t="s">
        <v>65518</v>
      </c>
    </row>
    <row r="8877" spans="1:2" x14ac:dyDescent="0.2">
      <c r="A8877" t="s">
        <v>65547</v>
      </c>
      <c r="B8877" t="s">
        <v>65518</v>
      </c>
    </row>
    <row r="8878" spans="1:2" x14ac:dyDescent="0.2">
      <c r="A8878">
        <v>865015</v>
      </c>
      <c r="B8878" t="s">
        <v>65518</v>
      </c>
    </row>
    <row r="8879" spans="1:2" x14ac:dyDescent="0.2">
      <c r="A8879" t="s">
        <v>65548</v>
      </c>
      <c r="B8879" t="s">
        <v>65518</v>
      </c>
    </row>
    <row r="8880" spans="1:2" x14ac:dyDescent="0.2">
      <c r="A8880">
        <v>873136</v>
      </c>
      <c r="B8880" t="s">
        <v>65518</v>
      </c>
    </row>
    <row r="8881" spans="1:2" x14ac:dyDescent="0.2">
      <c r="A8881">
        <v>880976</v>
      </c>
      <c r="B8881" t="s">
        <v>65518</v>
      </c>
    </row>
    <row r="8882" spans="1:2" x14ac:dyDescent="0.2">
      <c r="A8882">
        <v>891053</v>
      </c>
      <c r="B8882" t="s">
        <v>65518</v>
      </c>
    </row>
    <row r="8883" spans="1:2" x14ac:dyDescent="0.2">
      <c r="A8883">
        <v>894729</v>
      </c>
      <c r="B8883" t="s">
        <v>65518</v>
      </c>
    </row>
    <row r="8884" spans="1:2" x14ac:dyDescent="0.2">
      <c r="A8884">
        <v>900271</v>
      </c>
      <c r="B8884" t="s">
        <v>65518</v>
      </c>
    </row>
    <row r="8885" spans="1:2" x14ac:dyDescent="0.2">
      <c r="A8885">
        <v>914064</v>
      </c>
      <c r="B8885" t="s">
        <v>65518</v>
      </c>
    </row>
    <row r="8886" spans="1:2" x14ac:dyDescent="0.2">
      <c r="A8886">
        <v>924566</v>
      </c>
      <c r="B8886" t="s">
        <v>65518</v>
      </c>
    </row>
    <row r="8887" spans="1:2" x14ac:dyDescent="0.2">
      <c r="A8887">
        <v>950935</v>
      </c>
      <c r="B8887" t="s">
        <v>65518</v>
      </c>
    </row>
    <row r="8888" spans="1:2" x14ac:dyDescent="0.2">
      <c r="A8888">
        <v>670185</v>
      </c>
      <c r="B8888" t="s">
        <v>65518</v>
      </c>
    </row>
    <row r="8889" spans="1:2" x14ac:dyDescent="0.2">
      <c r="A8889">
        <v>670187</v>
      </c>
      <c r="B8889" t="s">
        <v>65518</v>
      </c>
    </row>
    <row r="8890" spans="1:2" x14ac:dyDescent="0.2">
      <c r="A8890">
        <v>670189</v>
      </c>
      <c r="B8890" t="s">
        <v>65518</v>
      </c>
    </row>
    <row r="8891" spans="1:2" x14ac:dyDescent="0.2">
      <c r="A8891">
        <v>670456</v>
      </c>
      <c r="B8891" t="s">
        <v>65518</v>
      </c>
    </row>
    <row r="8892" spans="1:2" x14ac:dyDescent="0.2">
      <c r="A8892">
        <v>670458</v>
      </c>
      <c r="B8892" t="s">
        <v>65518</v>
      </c>
    </row>
    <row r="8893" spans="1:2" x14ac:dyDescent="0.2">
      <c r="A8893">
        <v>672986</v>
      </c>
      <c r="B8893" t="s">
        <v>65518</v>
      </c>
    </row>
    <row r="8894" spans="1:2" x14ac:dyDescent="0.2">
      <c r="A8894">
        <v>674239</v>
      </c>
      <c r="B8894" t="s">
        <v>65518</v>
      </c>
    </row>
    <row r="8895" spans="1:2" x14ac:dyDescent="0.2">
      <c r="A8895">
        <v>670498</v>
      </c>
      <c r="B8895" t="s">
        <v>65518</v>
      </c>
    </row>
    <row r="8896" spans="1:2" x14ac:dyDescent="0.2">
      <c r="A8896">
        <v>672724</v>
      </c>
      <c r="B8896" t="s">
        <v>65518</v>
      </c>
    </row>
    <row r="8897" spans="1:2" x14ac:dyDescent="0.2">
      <c r="A8897" t="s">
        <v>65549</v>
      </c>
      <c r="B8897" t="s">
        <v>65518</v>
      </c>
    </row>
    <row r="8898" spans="1:2" x14ac:dyDescent="0.2">
      <c r="A8898">
        <v>894147</v>
      </c>
      <c r="B8898" t="s">
        <v>65518</v>
      </c>
    </row>
    <row r="8899" spans="1:2" x14ac:dyDescent="0.2">
      <c r="A8899">
        <v>904125</v>
      </c>
      <c r="B8899" t="s">
        <v>65518</v>
      </c>
    </row>
    <row r="8900" spans="1:2" x14ac:dyDescent="0.2">
      <c r="A8900">
        <v>672133</v>
      </c>
      <c r="B8900" t="s">
        <v>65518</v>
      </c>
    </row>
    <row r="8901" spans="1:2" x14ac:dyDescent="0.2">
      <c r="A8901">
        <v>672134</v>
      </c>
      <c r="B8901" t="s">
        <v>65518</v>
      </c>
    </row>
    <row r="8902" spans="1:2" x14ac:dyDescent="0.2">
      <c r="A8902">
        <v>672136</v>
      </c>
      <c r="B8902" t="s">
        <v>65518</v>
      </c>
    </row>
    <row r="8903" spans="1:2" x14ac:dyDescent="0.2">
      <c r="A8903">
        <v>672137</v>
      </c>
      <c r="B8903" t="s">
        <v>65518</v>
      </c>
    </row>
    <row r="8904" spans="1:2" x14ac:dyDescent="0.2">
      <c r="A8904">
        <v>674236</v>
      </c>
      <c r="B8904" t="s">
        <v>65518</v>
      </c>
    </row>
    <row r="8905" spans="1:2" x14ac:dyDescent="0.2">
      <c r="A8905">
        <v>674237</v>
      </c>
      <c r="B8905" t="s">
        <v>65518</v>
      </c>
    </row>
    <row r="8906" spans="1:2" x14ac:dyDescent="0.2">
      <c r="A8906">
        <v>674238</v>
      </c>
      <c r="B8906" t="s">
        <v>65518</v>
      </c>
    </row>
    <row r="8907" spans="1:2" x14ac:dyDescent="0.2">
      <c r="A8907" t="s">
        <v>65550</v>
      </c>
      <c r="B8907" t="s">
        <v>65518</v>
      </c>
    </row>
    <row r="8908" spans="1:2" x14ac:dyDescent="0.2">
      <c r="A8908" t="s">
        <v>65551</v>
      </c>
      <c r="B8908" t="s">
        <v>65518</v>
      </c>
    </row>
    <row r="8909" spans="1:2" x14ac:dyDescent="0.2">
      <c r="A8909">
        <v>863849</v>
      </c>
      <c r="B8909" t="s">
        <v>65518</v>
      </c>
    </row>
    <row r="8910" spans="1:2" x14ac:dyDescent="0.2">
      <c r="A8910">
        <v>863977</v>
      </c>
      <c r="B8910" t="s">
        <v>65518</v>
      </c>
    </row>
    <row r="8911" spans="1:2" x14ac:dyDescent="0.2">
      <c r="A8911">
        <v>865581</v>
      </c>
      <c r="B8911" t="s">
        <v>65518</v>
      </c>
    </row>
    <row r="8912" spans="1:2" x14ac:dyDescent="0.2">
      <c r="A8912">
        <v>884581</v>
      </c>
      <c r="B8912" t="s">
        <v>65518</v>
      </c>
    </row>
    <row r="8913" spans="1:2" x14ac:dyDescent="0.2">
      <c r="A8913">
        <v>910227</v>
      </c>
      <c r="B8913" t="s">
        <v>65518</v>
      </c>
    </row>
    <row r="8914" spans="1:2" x14ac:dyDescent="0.2">
      <c r="A8914">
        <v>934399</v>
      </c>
      <c r="B8914" t="s">
        <v>65518</v>
      </c>
    </row>
    <row r="8915" spans="1:2" x14ac:dyDescent="0.2">
      <c r="A8915">
        <v>950975</v>
      </c>
      <c r="B8915" t="s">
        <v>65518</v>
      </c>
    </row>
    <row r="8916" spans="1:2" x14ac:dyDescent="0.2">
      <c r="A8916">
        <v>960271</v>
      </c>
      <c r="B8916" t="s">
        <v>65518</v>
      </c>
    </row>
    <row r="8917" spans="1:2" x14ac:dyDescent="0.2">
      <c r="A8917">
        <v>803106</v>
      </c>
      <c r="B8917" t="s">
        <v>65518</v>
      </c>
    </row>
    <row r="8918" spans="1:2" x14ac:dyDescent="0.2">
      <c r="A8918">
        <v>803107</v>
      </c>
      <c r="B8918" t="s">
        <v>65518</v>
      </c>
    </row>
    <row r="8919" spans="1:2" x14ac:dyDescent="0.2">
      <c r="A8919">
        <v>834444</v>
      </c>
      <c r="B8919" t="s">
        <v>65518</v>
      </c>
    </row>
    <row r="8920" spans="1:2" x14ac:dyDescent="0.2">
      <c r="A8920">
        <v>841079</v>
      </c>
      <c r="B8920" t="s">
        <v>65518</v>
      </c>
    </row>
    <row r="8921" spans="1:2" x14ac:dyDescent="0.2">
      <c r="A8921">
        <v>863719</v>
      </c>
      <c r="B8921" t="s">
        <v>65518</v>
      </c>
    </row>
    <row r="8922" spans="1:2" x14ac:dyDescent="0.2">
      <c r="A8922">
        <v>894632</v>
      </c>
      <c r="B8922" t="s">
        <v>65518</v>
      </c>
    </row>
    <row r="8923" spans="1:2" x14ac:dyDescent="0.2">
      <c r="A8923" t="s">
        <v>65552</v>
      </c>
      <c r="B8923" t="s">
        <v>65518</v>
      </c>
    </row>
    <row r="8924" spans="1:2" x14ac:dyDescent="0.2">
      <c r="A8924" t="s">
        <v>65553</v>
      </c>
      <c r="B8924" t="s">
        <v>65518</v>
      </c>
    </row>
    <row r="8925" spans="1:2" x14ac:dyDescent="0.2">
      <c r="A8925" s="429" t="s">
        <v>65554</v>
      </c>
      <c r="B8925" t="s">
        <v>65518</v>
      </c>
    </row>
    <row r="8926" spans="1:2" x14ac:dyDescent="0.2">
      <c r="A8926">
        <v>820823</v>
      </c>
      <c r="B8926" t="s">
        <v>65518</v>
      </c>
    </row>
    <row r="8927" spans="1:2" x14ac:dyDescent="0.2">
      <c r="A8927">
        <v>833914</v>
      </c>
      <c r="B8927" t="s">
        <v>65518</v>
      </c>
    </row>
    <row r="8928" spans="1:2" x14ac:dyDescent="0.2">
      <c r="A8928" t="s">
        <v>64185</v>
      </c>
      <c r="B8928" t="s">
        <v>65518</v>
      </c>
    </row>
    <row r="8929" spans="1:2" x14ac:dyDescent="0.2">
      <c r="A8929">
        <v>843920</v>
      </c>
      <c r="B8929" t="s">
        <v>65518</v>
      </c>
    </row>
    <row r="8930" spans="1:2" x14ac:dyDescent="0.2">
      <c r="A8930">
        <v>861422</v>
      </c>
      <c r="B8930" t="s">
        <v>65518</v>
      </c>
    </row>
    <row r="8931" spans="1:2" x14ac:dyDescent="0.2">
      <c r="A8931">
        <v>865021</v>
      </c>
      <c r="B8931" t="s">
        <v>65518</v>
      </c>
    </row>
    <row r="8932" spans="1:2" x14ac:dyDescent="0.2">
      <c r="A8932">
        <v>923139</v>
      </c>
      <c r="B8932" t="s">
        <v>65518</v>
      </c>
    </row>
    <row r="8933" spans="1:2" x14ac:dyDescent="0.2">
      <c r="A8933">
        <v>950521</v>
      </c>
      <c r="B8933" t="s">
        <v>65518</v>
      </c>
    </row>
    <row r="8934" spans="1:2" x14ac:dyDescent="0.2">
      <c r="A8934">
        <v>890446</v>
      </c>
      <c r="B8934" t="s">
        <v>65518</v>
      </c>
    </row>
    <row r="8935" spans="1:2" x14ac:dyDescent="0.2">
      <c r="A8935">
        <v>923985</v>
      </c>
      <c r="B8935" t="s">
        <v>65518</v>
      </c>
    </row>
    <row r="8936" spans="1:2" x14ac:dyDescent="0.2">
      <c r="A8936">
        <v>960303</v>
      </c>
      <c r="B8936" t="s">
        <v>65518</v>
      </c>
    </row>
    <row r="8937" spans="1:2" x14ac:dyDescent="0.2">
      <c r="A8937" t="s">
        <v>65555</v>
      </c>
      <c r="B8937" t="s">
        <v>65518</v>
      </c>
    </row>
    <row r="8938" spans="1:2" x14ac:dyDescent="0.2">
      <c r="A8938">
        <v>874473</v>
      </c>
      <c r="B8938" t="s">
        <v>65518</v>
      </c>
    </row>
    <row r="8939" spans="1:2" x14ac:dyDescent="0.2">
      <c r="A8939">
        <v>813604</v>
      </c>
      <c r="B8939" t="s">
        <v>65518</v>
      </c>
    </row>
    <row r="8940" spans="1:2" x14ac:dyDescent="0.2">
      <c r="A8940">
        <v>820252</v>
      </c>
      <c r="B8940" t="s">
        <v>65518</v>
      </c>
    </row>
    <row r="8941" spans="1:2" x14ac:dyDescent="0.2">
      <c r="A8941" t="s">
        <v>65556</v>
      </c>
      <c r="B8941" t="s">
        <v>65518</v>
      </c>
    </row>
    <row r="8942" spans="1:2" x14ac:dyDescent="0.2">
      <c r="A8942" t="s">
        <v>65557</v>
      </c>
      <c r="B8942" t="s">
        <v>65518</v>
      </c>
    </row>
    <row r="8943" spans="1:2" x14ac:dyDescent="0.2">
      <c r="A8943">
        <v>865050</v>
      </c>
      <c r="B8943" t="s">
        <v>65518</v>
      </c>
    </row>
    <row r="8944" spans="1:2" x14ac:dyDescent="0.2">
      <c r="A8944">
        <v>870896</v>
      </c>
      <c r="B8944" t="s">
        <v>65518</v>
      </c>
    </row>
    <row r="8945" spans="1:2" x14ac:dyDescent="0.2">
      <c r="A8945">
        <v>874561</v>
      </c>
      <c r="B8945" t="s">
        <v>65518</v>
      </c>
    </row>
    <row r="8946" spans="1:2" x14ac:dyDescent="0.2">
      <c r="A8946">
        <v>924418</v>
      </c>
      <c r="B8946" t="s">
        <v>65518</v>
      </c>
    </row>
    <row r="8947" spans="1:2" x14ac:dyDescent="0.2">
      <c r="A8947">
        <v>933632</v>
      </c>
      <c r="B8947" t="s">
        <v>65518</v>
      </c>
    </row>
    <row r="8948" spans="1:2" x14ac:dyDescent="0.2">
      <c r="A8948">
        <v>951088</v>
      </c>
      <c r="B8948" t="s">
        <v>65518</v>
      </c>
    </row>
    <row r="8949" spans="1:2" x14ac:dyDescent="0.2">
      <c r="A8949">
        <v>338917</v>
      </c>
      <c r="B8949" t="s">
        <v>65518</v>
      </c>
    </row>
    <row r="8950" spans="1:2" x14ac:dyDescent="0.2">
      <c r="A8950" t="s">
        <v>64358</v>
      </c>
      <c r="B8950" t="s">
        <v>65518</v>
      </c>
    </row>
    <row r="8951" spans="1:2" x14ac:dyDescent="0.2">
      <c r="A8951">
        <v>813827</v>
      </c>
      <c r="B8951" t="s">
        <v>65518</v>
      </c>
    </row>
    <row r="8952" spans="1:2" x14ac:dyDescent="0.2">
      <c r="A8952">
        <v>853076</v>
      </c>
      <c r="B8952" t="s">
        <v>65518</v>
      </c>
    </row>
    <row r="8953" spans="1:2" x14ac:dyDescent="0.2">
      <c r="A8953">
        <v>874657</v>
      </c>
      <c r="B8953" t="s">
        <v>65518</v>
      </c>
    </row>
    <row r="8954" spans="1:2" x14ac:dyDescent="0.2">
      <c r="A8954">
        <v>903381</v>
      </c>
      <c r="B8954" t="s">
        <v>65518</v>
      </c>
    </row>
    <row r="8955" spans="1:2" x14ac:dyDescent="0.2">
      <c r="A8955">
        <v>920301</v>
      </c>
      <c r="B8955" t="s">
        <v>65518</v>
      </c>
    </row>
    <row r="8956" spans="1:2" x14ac:dyDescent="0.2">
      <c r="A8956" t="s">
        <v>65558</v>
      </c>
      <c r="B8956" t="s">
        <v>65518</v>
      </c>
    </row>
    <row r="8957" spans="1:2" x14ac:dyDescent="0.2">
      <c r="A8957">
        <v>824425</v>
      </c>
      <c r="B8957" t="s">
        <v>65518</v>
      </c>
    </row>
    <row r="8958" spans="1:2" x14ac:dyDescent="0.2">
      <c r="A8958" t="s">
        <v>65559</v>
      </c>
      <c r="B8958" t="s">
        <v>65518</v>
      </c>
    </row>
    <row r="8959" spans="1:2" x14ac:dyDescent="0.2">
      <c r="A8959">
        <v>854367</v>
      </c>
      <c r="B8959" t="s">
        <v>65518</v>
      </c>
    </row>
    <row r="8960" spans="1:2" x14ac:dyDescent="0.2">
      <c r="A8960">
        <v>860079</v>
      </c>
      <c r="B8960" t="s">
        <v>65518</v>
      </c>
    </row>
    <row r="8961" spans="1:2" x14ac:dyDescent="0.2">
      <c r="A8961">
        <v>864132</v>
      </c>
      <c r="B8961" t="s">
        <v>65518</v>
      </c>
    </row>
    <row r="8962" spans="1:2" x14ac:dyDescent="0.2">
      <c r="A8962">
        <v>883901</v>
      </c>
      <c r="B8962" t="s">
        <v>65518</v>
      </c>
    </row>
    <row r="8963" spans="1:2" x14ac:dyDescent="0.2">
      <c r="A8963">
        <v>900023</v>
      </c>
      <c r="B8963" t="s">
        <v>65518</v>
      </c>
    </row>
    <row r="8964" spans="1:2" x14ac:dyDescent="0.2">
      <c r="A8964" t="s">
        <v>65560</v>
      </c>
      <c r="B8964" t="s">
        <v>65518</v>
      </c>
    </row>
    <row r="8965" spans="1:2" x14ac:dyDescent="0.2">
      <c r="A8965">
        <v>813884</v>
      </c>
      <c r="B8965" t="s">
        <v>65518</v>
      </c>
    </row>
    <row r="8966" spans="1:2" x14ac:dyDescent="0.2">
      <c r="A8966">
        <v>874014</v>
      </c>
      <c r="B8966" t="s">
        <v>65518</v>
      </c>
    </row>
    <row r="8967" spans="1:2" x14ac:dyDescent="0.2">
      <c r="A8967">
        <v>970999</v>
      </c>
      <c r="B8967" t="s">
        <v>65518</v>
      </c>
    </row>
    <row r="8968" spans="1:2" x14ac:dyDescent="0.2">
      <c r="A8968" t="s">
        <v>65561</v>
      </c>
      <c r="B8968" t="s">
        <v>65518</v>
      </c>
    </row>
    <row r="8969" spans="1:2" x14ac:dyDescent="0.2">
      <c r="A8969" t="s">
        <v>65562</v>
      </c>
      <c r="B8969" t="s">
        <v>65518</v>
      </c>
    </row>
    <row r="8970" spans="1:2" x14ac:dyDescent="0.2">
      <c r="A8970">
        <v>803526</v>
      </c>
      <c r="B8970" t="s">
        <v>65518</v>
      </c>
    </row>
    <row r="8971" spans="1:2" x14ac:dyDescent="0.2">
      <c r="A8971">
        <v>803597</v>
      </c>
      <c r="B8971" t="s">
        <v>65518</v>
      </c>
    </row>
    <row r="8972" spans="1:2" x14ac:dyDescent="0.2">
      <c r="A8972" t="s">
        <v>65563</v>
      </c>
      <c r="B8972" t="s">
        <v>65518</v>
      </c>
    </row>
    <row r="8973" spans="1:2" x14ac:dyDescent="0.2">
      <c r="A8973">
        <v>833202</v>
      </c>
      <c r="B8973" t="s">
        <v>65518</v>
      </c>
    </row>
    <row r="8974" spans="1:2" x14ac:dyDescent="0.2">
      <c r="A8974">
        <v>840718</v>
      </c>
      <c r="B8974" t="s">
        <v>65518</v>
      </c>
    </row>
    <row r="8975" spans="1:2" x14ac:dyDescent="0.2">
      <c r="A8975">
        <v>844585</v>
      </c>
      <c r="B8975" t="s">
        <v>65518</v>
      </c>
    </row>
    <row r="8976" spans="1:2" x14ac:dyDescent="0.2">
      <c r="A8976" t="s">
        <v>65564</v>
      </c>
      <c r="B8976" t="s">
        <v>65518</v>
      </c>
    </row>
    <row r="8977" spans="1:2" x14ac:dyDescent="0.2">
      <c r="A8977">
        <v>854326</v>
      </c>
      <c r="B8977" t="s">
        <v>65518</v>
      </c>
    </row>
    <row r="8978" spans="1:2" x14ac:dyDescent="0.2">
      <c r="A8978">
        <v>860292</v>
      </c>
      <c r="B8978" t="s">
        <v>65518</v>
      </c>
    </row>
    <row r="8979" spans="1:2" x14ac:dyDescent="0.2">
      <c r="A8979">
        <v>863907</v>
      </c>
      <c r="B8979" t="s">
        <v>65518</v>
      </c>
    </row>
    <row r="8980" spans="1:2" x14ac:dyDescent="0.2">
      <c r="A8980">
        <v>891284</v>
      </c>
      <c r="B8980" t="s">
        <v>65518</v>
      </c>
    </row>
    <row r="8981" spans="1:2" x14ac:dyDescent="0.2">
      <c r="A8981">
        <v>900349</v>
      </c>
      <c r="B8981" t="s">
        <v>65518</v>
      </c>
    </row>
    <row r="8982" spans="1:2" x14ac:dyDescent="0.2">
      <c r="A8982">
        <v>910140</v>
      </c>
      <c r="B8982" t="s">
        <v>65518</v>
      </c>
    </row>
    <row r="8983" spans="1:2" x14ac:dyDescent="0.2">
      <c r="A8983" t="s">
        <v>65565</v>
      </c>
      <c r="B8983" t="s">
        <v>65518</v>
      </c>
    </row>
    <row r="8984" spans="1:2" x14ac:dyDescent="0.2">
      <c r="A8984">
        <v>924870</v>
      </c>
      <c r="B8984" t="s">
        <v>65518</v>
      </c>
    </row>
    <row r="8985" spans="1:2" x14ac:dyDescent="0.2">
      <c r="A8985">
        <v>940772</v>
      </c>
      <c r="B8985" t="s">
        <v>65518</v>
      </c>
    </row>
    <row r="8986" spans="1:2" x14ac:dyDescent="0.2">
      <c r="A8986">
        <v>990935</v>
      </c>
      <c r="B8986" t="s">
        <v>65518</v>
      </c>
    </row>
    <row r="8987" spans="1:2" x14ac:dyDescent="0.2">
      <c r="A8987" t="s">
        <v>65566</v>
      </c>
      <c r="B8987" t="s">
        <v>65518</v>
      </c>
    </row>
    <row r="8988" spans="1:2" x14ac:dyDescent="0.2">
      <c r="A8988" t="s">
        <v>65567</v>
      </c>
      <c r="B8988" t="s">
        <v>65518</v>
      </c>
    </row>
    <row r="8989" spans="1:2" x14ac:dyDescent="0.2">
      <c r="A8989">
        <v>823050</v>
      </c>
      <c r="B8989" t="s">
        <v>65518</v>
      </c>
    </row>
    <row r="8990" spans="1:2" x14ac:dyDescent="0.2">
      <c r="A8990">
        <v>843023</v>
      </c>
      <c r="B8990" t="s">
        <v>65518</v>
      </c>
    </row>
    <row r="8991" spans="1:2" x14ac:dyDescent="0.2">
      <c r="A8991">
        <v>850721</v>
      </c>
      <c r="B8991" t="s">
        <v>65518</v>
      </c>
    </row>
    <row r="8992" spans="1:2" x14ac:dyDescent="0.2">
      <c r="A8992">
        <v>863958</v>
      </c>
      <c r="B8992" t="s">
        <v>65518</v>
      </c>
    </row>
    <row r="8993" spans="1:2" x14ac:dyDescent="0.2">
      <c r="A8993">
        <v>869312</v>
      </c>
      <c r="B8993" t="s">
        <v>65518</v>
      </c>
    </row>
    <row r="8994" spans="1:2" x14ac:dyDescent="0.2">
      <c r="A8994" t="s">
        <v>65568</v>
      </c>
      <c r="B8994" t="s">
        <v>65518</v>
      </c>
    </row>
    <row r="8995" spans="1:2" x14ac:dyDescent="0.2">
      <c r="A8995">
        <v>880729</v>
      </c>
      <c r="B8995" t="s">
        <v>65518</v>
      </c>
    </row>
    <row r="8996" spans="1:2" x14ac:dyDescent="0.2">
      <c r="A8996">
        <v>884229</v>
      </c>
      <c r="B8996" t="s">
        <v>65518</v>
      </c>
    </row>
    <row r="8997" spans="1:2" x14ac:dyDescent="0.2">
      <c r="A8997">
        <v>960138</v>
      </c>
      <c r="B8997" t="s">
        <v>65518</v>
      </c>
    </row>
    <row r="8998" spans="1:2" x14ac:dyDescent="0.2">
      <c r="A8998" t="s">
        <v>65569</v>
      </c>
      <c r="B8998" t="s">
        <v>65518</v>
      </c>
    </row>
    <row r="8999" spans="1:2" x14ac:dyDescent="0.2">
      <c r="A8999">
        <v>803893</v>
      </c>
      <c r="B8999" t="s">
        <v>65518</v>
      </c>
    </row>
    <row r="9000" spans="1:2" x14ac:dyDescent="0.2">
      <c r="A9000">
        <v>804182</v>
      </c>
      <c r="B9000" t="s">
        <v>65518</v>
      </c>
    </row>
    <row r="9001" spans="1:2" x14ac:dyDescent="0.2">
      <c r="A9001">
        <v>900655</v>
      </c>
      <c r="B9001" t="s">
        <v>65518</v>
      </c>
    </row>
    <row r="9002" spans="1:2" x14ac:dyDescent="0.2">
      <c r="A9002">
        <v>910156</v>
      </c>
      <c r="B9002" t="s">
        <v>65518</v>
      </c>
    </row>
    <row r="9003" spans="1:2" x14ac:dyDescent="0.2">
      <c r="A9003">
        <v>923819</v>
      </c>
      <c r="B9003" t="s">
        <v>65518</v>
      </c>
    </row>
    <row r="9004" spans="1:2" x14ac:dyDescent="0.2">
      <c r="A9004" t="s">
        <v>65570</v>
      </c>
      <c r="B9004" t="s">
        <v>65518</v>
      </c>
    </row>
    <row r="9005" spans="1:2" x14ac:dyDescent="0.2">
      <c r="A9005" t="s">
        <v>64835</v>
      </c>
      <c r="B9005" t="s">
        <v>65518</v>
      </c>
    </row>
    <row r="9006" spans="1:2" x14ac:dyDescent="0.2">
      <c r="A9006">
        <v>813278</v>
      </c>
      <c r="B9006" t="s">
        <v>65518</v>
      </c>
    </row>
    <row r="9007" spans="1:2" x14ac:dyDescent="0.2">
      <c r="A9007">
        <v>824468</v>
      </c>
      <c r="B9007" t="s">
        <v>65518</v>
      </c>
    </row>
    <row r="9008" spans="1:2" x14ac:dyDescent="0.2">
      <c r="A9008">
        <v>853804</v>
      </c>
      <c r="B9008" t="s">
        <v>65518</v>
      </c>
    </row>
    <row r="9009" spans="1:2" x14ac:dyDescent="0.2">
      <c r="A9009">
        <v>870431</v>
      </c>
      <c r="B9009" t="s">
        <v>65518</v>
      </c>
    </row>
    <row r="9010" spans="1:2" x14ac:dyDescent="0.2">
      <c r="A9010">
        <v>925059</v>
      </c>
      <c r="B9010" t="s">
        <v>65518</v>
      </c>
    </row>
    <row r="9011" spans="1:2" x14ac:dyDescent="0.2">
      <c r="A9011">
        <v>931128</v>
      </c>
      <c r="B9011" t="s">
        <v>65518</v>
      </c>
    </row>
    <row r="9012" spans="1:2" x14ac:dyDescent="0.2">
      <c r="A9012">
        <v>970325</v>
      </c>
      <c r="B9012" t="s">
        <v>65518</v>
      </c>
    </row>
    <row r="9013" spans="1:2" x14ac:dyDescent="0.2">
      <c r="A9013">
        <v>672327</v>
      </c>
      <c r="B9013" t="s">
        <v>65518</v>
      </c>
    </row>
    <row r="9014" spans="1:2" x14ac:dyDescent="0.2">
      <c r="A9014">
        <v>833900</v>
      </c>
      <c r="B9014" t="s">
        <v>65518</v>
      </c>
    </row>
    <row r="9015" spans="1:2" x14ac:dyDescent="0.2">
      <c r="A9015" t="s">
        <v>65571</v>
      </c>
      <c r="B9015" t="s">
        <v>65518</v>
      </c>
    </row>
    <row r="9016" spans="1:2" x14ac:dyDescent="0.2">
      <c r="A9016" t="s">
        <v>65572</v>
      </c>
      <c r="B9016" t="s">
        <v>65518</v>
      </c>
    </row>
    <row r="9017" spans="1:2" x14ac:dyDescent="0.2">
      <c r="A9017" s="429" t="s">
        <v>65573</v>
      </c>
      <c r="B9017" t="s">
        <v>65518</v>
      </c>
    </row>
    <row r="9018" spans="1:2" x14ac:dyDescent="0.2">
      <c r="A9018">
        <v>860940</v>
      </c>
      <c r="B9018" t="s">
        <v>65518</v>
      </c>
    </row>
    <row r="9019" spans="1:2" x14ac:dyDescent="0.2">
      <c r="A9019" t="s">
        <v>65494</v>
      </c>
      <c r="B9019" t="s">
        <v>65518</v>
      </c>
    </row>
    <row r="9020" spans="1:2" x14ac:dyDescent="0.2">
      <c r="A9020">
        <v>923511</v>
      </c>
      <c r="B9020" t="s">
        <v>65518</v>
      </c>
    </row>
    <row r="9021" spans="1:2" x14ac:dyDescent="0.2">
      <c r="A9021">
        <v>934635</v>
      </c>
      <c r="B9021" t="s">
        <v>65518</v>
      </c>
    </row>
    <row r="9022" spans="1:2" x14ac:dyDescent="0.2">
      <c r="A9022">
        <v>941029</v>
      </c>
      <c r="B9022" t="s">
        <v>65518</v>
      </c>
    </row>
    <row r="9023" spans="1:2" x14ac:dyDescent="0.2">
      <c r="A9023">
        <v>960834</v>
      </c>
      <c r="B9023" t="s">
        <v>65518</v>
      </c>
    </row>
    <row r="9024" spans="1:2" x14ac:dyDescent="0.2">
      <c r="A9024">
        <v>981051</v>
      </c>
      <c r="B9024" t="s">
        <v>65518</v>
      </c>
    </row>
    <row r="9025" spans="1:2" x14ac:dyDescent="0.2">
      <c r="A9025">
        <v>330874</v>
      </c>
      <c r="B9025" t="s">
        <v>65518</v>
      </c>
    </row>
    <row r="9026" spans="1:2" x14ac:dyDescent="0.2">
      <c r="A9026">
        <v>860314</v>
      </c>
      <c r="B9026" t="s">
        <v>65518</v>
      </c>
    </row>
    <row r="9027" spans="1:2" x14ac:dyDescent="0.2">
      <c r="A9027">
        <v>874613</v>
      </c>
      <c r="B9027" t="s">
        <v>65518</v>
      </c>
    </row>
    <row r="9028" spans="1:2" x14ac:dyDescent="0.2">
      <c r="A9028">
        <v>950767</v>
      </c>
      <c r="B9028" t="s">
        <v>65518</v>
      </c>
    </row>
    <row r="9029" spans="1:2" x14ac:dyDescent="0.2">
      <c r="A9029">
        <v>894422</v>
      </c>
      <c r="B9029" t="s">
        <v>65518</v>
      </c>
    </row>
    <row r="9030" spans="1:2" x14ac:dyDescent="0.2">
      <c r="A9030">
        <v>923858</v>
      </c>
      <c r="B9030" t="s">
        <v>65518</v>
      </c>
    </row>
    <row r="9031" spans="1:2" x14ac:dyDescent="0.2">
      <c r="A9031">
        <v>950428</v>
      </c>
      <c r="B9031" t="s">
        <v>65518</v>
      </c>
    </row>
    <row r="9032" spans="1:2" x14ac:dyDescent="0.2">
      <c r="A9032" t="s">
        <v>65574</v>
      </c>
      <c r="B9032" t="s">
        <v>65518</v>
      </c>
    </row>
    <row r="9033" spans="1:2" x14ac:dyDescent="0.2">
      <c r="A9033" t="s">
        <v>64840</v>
      </c>
      <c r="B9033" t="s">
        <v>65518</v>
      </c>
    </row>
    <row r="9034" spans="1:2" x14ac:dyDescent="0.2">
      <c r="A9034">
        <v>830928</v>
      </c>
      <c r="B9034" t="s">
        <v>65518</v>
      </c>
    </row>
    <row r="9035" spans="1:2" x14ac:dyDescent="0.2">
      <c r="A9035">
        <v>895017</v>
      </c>
      <c r="B9035" t="s">
        <v>65518</v>
      </c>
    </row>
    <row r="9036" spans="1:2" x14ac:dyDescent="0.2">
      <c r="A9036">
        <v>901431</v>
      </c>
      <c r="B9036" t="s">
        <v>65518</v>
      </c>
    </row>
    <row r="9037" spans="1:2" x14ac:dyDescent="0.2">
      <c r="A9037">
        <v>904208</v>
      </c>
      <c r="B9037" t="s">
        <v>65518</v>
      </c>
    </row>
    <row r="9038" spans="1:2" x14ac:dyDescent="0.2">
      <c r="A9038">
        <v>940612</v>
      </c>
      <c r="B9038" t="s">
        <v>65518</v>
      </c>
    </row>
    <row r="9039" spans="1:2" x14ac:dyDescent="0.2">
      <c r="A9039">
        <v>970722</v>
      </c>
      <c r="B9039" t="s">
        <v>65518</v>
      </c>
    </row>
    <row r="9040" spans="1:2" x14ac:dyDescent="0.2">
      <c r="A9040" t="s">
        <v>65575</v>
      </c>
      <c r="B9040" t="s">
        <v>65518</v>
      </c>
    </row>
    <row r="9041" spans="1:2" x14ac:dyDescent="0.2">
      <c r="A9041">
        <v>880354</v>
      </c>
      <c r="B9041" t="s">
        <v>65518</v>
      </c>
    </row>
    <row r="9042" spans="1:2" x14ac:dyDescent="0.2">
      <c r="A9042">
        <v>914858</v>
      </c>
      <c r="B9042" t="s">
        <v>65518</v>
      </c>
    </row>
    <row r="9043" spans="1:2" x14ac:dyDescent="0.2">
      <c r="A9043">
        <v>923623</v>
      </c>
      <c r="B9043" t="s">
        <v>65518</v>
      </c>
    </row>
    <row r="9044" spans="1:2" x14ac:dyDescent="0.2">
      <c r="A9044">
        <v>923693</v>
      </c>
      <c r="B9044" t="s">
        <v>65518</v>
      </c>
    </row>
    <row r="9045" spans="1:2" x14ac:dyDescent="0.2">
      <c r="A9045">
        <v>951152</v>
      </c>
      <c r="B9045" t="s">
        <v>65518</v>
      </c>
    </row>
    <row r="9046" spans="1:2" x14ac:dyDescent="0.2">
      <c r="A9046" t="s">
        <v>65576</v>
      </c>
      <c r="B9046" t="s">
        <v>65518</v>
      </c>
    </row>
    <row r="9047" spans="1:2" x14ac:dyDescent="0.2">
      <c r="A9047" t="s">
        <v>64818</v>
      </c>
      <c r="B9047" t="s">
        <v>65518</v>
      </c>
    </row>
    <row r="9048" spans="1:2" x14ac:dyDescent="0.2">
      <c r="A9048">
        <v>843022</v>
      </c>
      <c r="B9048" t="s">
        <v>65518</v>
      </c>
    </row>
    <row r="9049" spans="1:2" x14ac:dyDescent="0.2">
      <c r="A9049">
        <v>870173</v>
      </c>
      <c r="B9049" t="s">
        <v>65518</v>
      </c>
    </row>
    <row r="9050" spans="1:2" x14ac:dyDescent="0.2">
      <c r="A9050">
        <v>923691</v>
      </c>
      <c r="B9050" t="s">
        <v>65518</v>
      </c>
    </row>
    <row r="9051" spans="1:2" x14ac:dyDescent="0.2">
      <c r="A9051">
        <v>941001</v>
      </c>
      <c r="B9051" t="s">
        <v>65518</v>
      </c>
    </row>
    <row r="9052" spans="1:2" x14ac:dyDescent="0.2">
      <c r="A9052" t="s">
        <v>65577</v>
      </c>
      <c r="B9052" t="s">
        <v>65518</v>
      </c>
    </row>
    <row r="9053" spans="1:2" x14ac:dyDescent="0.2">
      <c r="A9053">
        <v>840135</v>
      </c>
      <c r="B9053" t="s">
        <v>65518</v>
      </c>
    </row>
    <row r="9054" spans="1:2" x14ac:dyDescent="0.2">
      <c r="A9054">
        <v>884554</v>
      </c>
      <c r="B9054" t="s">
        <v>65518</v>
      </c>
    </row>
    <row r="9055" spans="1:2" x14ac:dyDescent="0.2">
      <c r="A9055" t="s">
        <v>65578</v>
      </c>
      <c r="B9055" t="s">
        <v>65518</v>
      </c>
    </row>
    <row r="9056" spans="1:2" x14ac:dyDescent="0.2">
      <c r="A9056">
        <v>960917</v>
      </c>
      <c r="B9056" t="s">
        <v>65518</v>
      </c>
    </row>
    <row r="9057" spans="1:2" x14ac:dyDescent="0.2">
      <c r="A9057">
        <v>814130</v>
      </c>
      <c r="B9057" t="s">
        <v>65518</v>
      </c>
    </row>
    <row r="9058" spans="1:2" x14ac:dyDescent="0.2">
      <c r="A9058" t="s">
        <v>65579</v>
      </c>
      <c r="B9058" t="s">
        <v>65518</v>
      </c>
    </row>
    <row r="9059" spans="1:2" x14ac:dyDescent="0.2">
      <c r="A9059" t="s">
        <v>65580</v>
      </c>
      <c r="B9059" t="s">
        <v>65518</v>
      </c>
    </row>
    <row r="9060" spans="1:2" x14ac:dyDescent="0.2">
      <c r="A9060" t="s">
        <v>65581</v>
      </c>
      <c r="B9060" t="s">
        <v>65518</v>
      </c>
    </row>
    <row r="9061" spans="1:2" x14ac:dyDescent="0.2">
      <c r="A9061">
        <v>850841</v>
      </c>
      <c r="B9061" t="s">
        <v>65518</v>
      </c>
    </row>
    <row r="9062" spans="1:2" x14ac:dyDescent="0.2">
      <c r="A9062" t="s">
        <v>65582</v>
      </c>
      <c r="B9062" t="s">
        <v>65518</v>
      </c>
    </row>
    <row r="9063" spans="1:2" x14ac:dyDescent="0.2">
      <c r="A9063">
        <v>874317</v>
      </c>
      <c r="B9063" t="s">
        <v>65518</v>
      </c>
    </row>
    <row r="9064" spans="1:2" x14ac:dyDescent="0.2">
      <c r="A9064">
        <v>874824</v>
      </c>
      <c r="B9064" t="s">
        <v>65518</v>
      </c>
    </row>
    <row r="9065" spans="1:2" x14ac:dyDescent="0.2">
      <c r="A9065">
        <v>890221</v>
      </c>
      <c r="B9065" t="s">
        <v>65518</v>
      </c>
    </row>
    <row r="9066" spans="1:2" x14ac:dyDescent="0.2">
      <c r="A9066">
        <v>915348</v>
      </c>
      <c r="B9066" t="s">
        <v>65518</v>
      </c>
    </row>
    <row r="9067" spans="1:2" x14ac:dyDescent="0.2">
      <c r="A9067">
        <v>920954</v>
      </c>
      <c r="B9067" t="s">
        <v>65518</v>
      </c>
    </row>
    <row r="9068" spans="1:2" x14ac:dyDescent="0.2">
      <c r="A9068">
        <v>930782</v>
      </c>
      <c r="B9068" t="s">
        <v>65518</v>
      </c>
    </row>
    <row r="9069" spans="1:2" x14ac:dyDescent="0.2">
      <c r="A9069">
        <v>934551</v>
      </c>
      <c r="B9069" t="s">
        <v>65518</v>
      </c>
    </row>
    <row r="9070" spans="1:2" x14ac:dyDescent="0.2">
      <c r="A9070">
        <v>934643</v>
      </c>
      <c r="B9070" t="s">
        <v>65518</v>
      </c>
    </row>
    <row r="9071" spans="1:2" x14ac:dyDescent="0.2">
      <c r="A9071">
        <v>934760</v>
      </c>
      <c r="B9071" t="s">
        <v>65518</v>
      </c>
    </row>
    <row r="9072" spans="1:2" x14ac:dyDescent="0.2">
      <c r="A9072">
        <v>935048</v>
      </c>
      <c r="B9072" t="s">
        <v>65518</v>
      </c>
    </row>
    <row r="9073" spans="1:2" x14ac:dyDescent="0.2">
      <c r="A9073">
        <v>960611</v>
      </c>
      <c r="B9073" t="s">
        <v>65518</v>
      </c>
    </row>
    <row r="9074" spans="1:2" x14ac:dyDescent="0.2">
      <c r="A9074">
        <v>980461</v>
      </c>
      <c r="B9074" t="s">
        <v>65518</v>
      </c>
    </row>
    <row r="9075" spans="1:2" x14ac:dyDescent="0.2">
      <c r="A9075">
        <v>981048</v>
      </c>
      <c r="B9075" t="s">
        <v>65518</v>
      </c>
    </row>
    <row r="9076" spans="1:2" x14ac:dyDescent="0.2">
      <c r="A9076">
        <v>821069</v>
      </c>
      <c r="B9076" t="s">
        <v>65518</v>
      </c>
    </row>
    <row r="9077" spans="1:2" x14ac:dyDescent="0.2">
      <c r="A9077">
        <v>824356</v>
      </c>
      <c r="B9077" t="s">
        <v>65518</v>
      </c>
    </row>
    <row r="9078" spans="1:2" x14ac:dyDescent="0.2">
      <c r="A9078" t="s">
        <v>65583</v>
      </c>
      <c r="B9078" t="s">
        <v>65518</v>
      </c>
    </row>
    <row r="9079" spans="1:2" x14ac:dyDescent="0.2">
      <c r="A9079" t="s">
        <v>64652</v>
      </c>
      <c r="B9079" t="s">
        <v>65518</v>
      </c>
    </row>
    <row r="9080" spans="1:2" x14ac:dyDescent="0.2">
      <c r="A9080">
        <v>870179</v>
      </c>
      <c r="B9080" t="s">
        <v>65518</v>
      </c>
    </row>
    <row r="9081" spans="1:2" x14ac:dyDescent="0.2">
      <c r="A9081">
        <v>873648</v>
      </c>
      <c r="B9081" t="s">
        <v>65518</v>
      </c>
    </row>
    <row r="9082" spans="1:2" x14ac:dyDescent="0.2">
      <c r="A9082">
        <v>881548</v>
      </c>
      <c r="B9082" t="s">
        <v>65518</v>
      </c>
    </row>
    <row r="9083" spans="1:2" x14ac:dyDescent="0.2">
      <c r="A9083">
        <v>894754</v>
      </c>
      <c r="B9083" t="s">
        <v>65518</v>
      </c>
    </row>
    <row r="9084" spans="1:2" x14ac:dyDescent="0.2">
      <c r="A9084">
        <v>934221</v>
      </c>
      <c r="B9084" t="s">
        <v>65518</v>
      </c>
    </row>
    <row r="9085" spans="1:2" x14ac:dyDescent="0.2">
      <c r="A9085">
        <v>935033</v>
      </c>
      <c r="B9085" t="s">
        <v>65518</v>
      </c>
    </row>
    <row r="9086" spans="1:2" x14ac:dyDescent="0.2">
      <c r="A9086">
        <v>671688</v>
      </c>
      <c r="B9086" t="s">
        <v>65518</v>
      </c>
    </row>
    <row r="9087" spans="1:2" x14ac:dyDescent="0.2">
      <c r="A9087">
        <v>843326</v>
      </c>
      <c r="B9087" t="s">
        <v>65518</v>
      </c>
    </row>
    <row r="9088" spans="1:2" x14ac:dyDescent="0.2">
      <c r="A9088">
        <v>861028</v>
      </c>
      <c r="B9088" t="s">
        <v>65518</v>
      </c>
    </row>
    <row r="9089" spans="1:2" x14ac:dyDescent="0.2">
      <c r="A9089">
        <v>870304</v>
      </c>
      <c r="B9089" t="s">
        <v>65518</v>
      </c>
    </row>
    <row r="9090" spans="1:2" x14ac:dyDescent="0.2">
      <c r="A9090">
        <v>923708</v>
      </c>
      <c r="B9090" t="s">
        <v>65518</v>
      </c>
    </row>
    <row r="9091" spans="1:2" x14ac:dyDescent="0.2">
      <c r="A9091">
        <v>970340</v>
      </c>
      <c r="B9091" t="s">
        <v>65518</v>
      </c>
    </row>
    <row r="9092" spans="1:2" x14ac:dyDescent="0.2">
      <c r="A9092" t="s">
        <v>64439</v>
      </c>
      <c r="B9092" t="s">
        <v>65518</v>
      </c>
    </row>
    <row r="9093" spans="1:2" x14ac:dyDescent="0.2">
      <c r="A9093">
        <v>833206</v>
      </c>
      <c r="B9093" t="s">
        <v>65518</v>
      </c>
    </row>
    <row r="9094" spans="1:2" x14ac:dyDescent="0.2">
      <c r="A9094">
        <v>903851</v>
      </c>
      <c r="B9094" t="s">
        <v>65518</v>
      </c>
    </row>
    <row r="9095" spans="1:2" x14ac:dyDescent="0.2">
      <c r="A9095">
        <v>930427</v>
      </c>
      <c r="B9095" t="s">
        <v>65518</v>
      </c>
    </row>
    <row r="9096" spans="1:2" x14ac:dyDescent="0.2">
      <c r="A9096">
        <v>980775</v>
      </c>
      <c r="B9096" t="s">
        <v>65518</v>
      </c>
    </row>
    <row r="9097" spans="1:2" x14ac:dyDescent="0.2">
      <c r="A9097">
        <v>638402</v>
      </c>
      <c r="B9097" t="s">
        <v>65518</v>
      </c>
    </row>
    <row r="9098" spans="1:2" x14ac:dyDescent="0.2">
      <c r="A9098" t="s">
        <v>65584</v>
      </c>
      <c r="B9098" t="s">
        <v>65518</v>
      </c>
    </row>
    <row r="9099" spans="1:2" x14ac:dyDescent="0.2">
      <c r="A9099" t="s">
        <v>65585</v>
      </c>
      <c r="B9099" t="s">
        <v>65518</v>
      </c>
    </row>
    <row r="9100" spans="1:2" x14ac:dyDescent="0.2">
      <c r="A9100">
        <v>870393</v>
      </c>
      <c r="B9100" t="s">
        <v>65518</v>
      </c>
    </row>
    <row r="9101" spans="1:2" x14ac:dyDescent="0.2">
      <c r="A9101">
        <v>891611</v>
      </c>
      <c r="B9101" t="s">
        <v>65518</v>
      </c>
    </row>
    <row r="9102" spans="1:2" x14ac:dyDescent="0.2">
      <c r="A9102">
        <v>893804</v>
      </c>
      <c r="B9102" t="s">
        <v>65518</v>
      </c>
    </row>
    <row r="9103" spans="1:2" x14ac:dyDescent="0.2">
      <c r="A9103">
        <v>914131</v>
      </c>
      <c r="B9103" t="s">
        <v>65518</v>
      </c>
    </row>
    <row r="9104" spans="1:2" x14ac:dyDescent="0.2">
      <c r="A9104">
        <v>971023</v>
      </c>
      <c r="B9104" t="s">
        <v>65518</v>
      </c>
    </row>
    <row r="9105" spans="1:2" x14ac:dyDescent="0.2">
      <c r="A9105">
        <v>854973</v>
      </c>
      <c r="B9105" t="s">
        <v>65518</v>
      </c>
    </row>
    <row r="9106" spans="1:2" x14ac:dyDescent="0.2">
      <c r="A9106">
        <v>871508</v>
      </c>
      <c r="B9106" t="s">
        <v>65518</v>
      </c>
    </row>
    <row r="9107" spans="1:2" x14ac:dyDescent="0.2">
      <c r="A9107">
        <v>903533</v>
      </c>
      <c r="B9107" t="s">
        <v>65518</v>
      </c>
    </row>
    <row r="9108" spans="1:2" x14ac:dyDescent="0.2">
      <c r="A9108">
        <v>930053</v>
      </c>
      <c r="B9108" t="s">
        <v>65518</v>
      </c>
    </row>
    <row r="9109" spans="1:2" x14ac:dyDescent="0.2">
      <c r="A9109">
        <v>674330</v>
      </c>
      <c r="B9109" t="s">
        <v>65518</v>
      </c>
    </row>
    <row r="9110" spans="1:2" x14ac:dyDescent="0.2">
      <c r="A9110">
        <v>854050</v>
      </c>
      <c r="B9110" t="s">
        <v>65518</v>
      </c>
    </row>
    <row r="9111" spans="1:2" x14ac:dyDescent="0.2">
      <c r="A9111">
        <v>863732</v>
      </c>
      <c r="B9111" t="s">
        <v>65518</v>
      </c>
    </row>
    <row r="9112" spans="1:2" x14ac:dyDescent="0.2">
      <c r="A9112">
        <v>864425</v>
      </c>
      <c r="B9112" t="s">
        <v>65518</v>
      </c>
    </row>
    <row r="9113" spans="1:2" x14ac:dyDescent="0.2">
      <c r="A9113">
        <v>933133</v>
      </c>
      <c r="B9113" t="s">
        <v>65518</v>
      </c>
    </row>
    <row r="9114" spans="1:2" x14ac:dyDescent="0.2">
      <c r="A9114" t="s">
        <v>65586</v>
      </c>
      <c r="B9114" t="s">
        <v>65518</v>
      </c>
    </row>
    <row r="9115" spans="1:2" x14ac:dyDescent="0.2">
      <c r="A9115">
        <v>810710</v>
      </c>
      <c r="B9115" t="s">
        <v>65518</v>
      </c>
    </row>
    <row r="9116" spans="1:2" x14ac:dyDescent="0.2">
      <c r="A9116">
        <v>824172</v>
      </c>
      <c r="B9116" t="s">
        <v>65518</v>
      </c>
    </row>
    <row r="9117" spans="1:2" x14ac:dyDescent="0.2">
      <c r="A9117" t="s">
        <v>65587</v>
      </c>
      <c r="B9117" t="s">
        <v>65518</v>
      </c>
    </row>
    <row r="9118" spans="1:2" x14ac:dyDescent="0.2">
      <c r="A9118">
        <v>843690</v>
      </c>
      <c r="B9118" t="s">
        <v>65518</v>
      </c>
    </row>
    <row r="9119" spans="1:2" x14ac:dyDescent="0.2">
      <c r="A9119">
        <v>860407</v>
      </c>
      <c r="B9119" t="s">
        <v>65518</v>
      </c>
    </row>
    <row r="9120" spans="1:2" x14ac:dyDescent="0.2">
      <c r="A9120">
        <v>864760</v>
      </c>
      <c r="B9120" t="s">
        <v>65518</v>
      </c>
    </row>
    <row r="9121" spans="1:2" x14ac:dyDescent="0.2">
      <c r="A9121">
        <v>881255</v>
      </c>
      <c r="B9121" t="s">
        <v>65518</v>
      </c>
    </row>
    <row r="9122" spans="1:2" x14ac:dyDescent="0.2">
      <c r="A9122">
        <v>933764</v>
      </c>
      <c r="B9122" t="s">
        <v>65518</v>
      </c>
    </row>
    <row r="9123" spans="1:2" x14ac:dyDescent="0.2">
      <c r="A9123">
        <v>980602</v>
      </c>
      <c r="B9123" t="s">
        <v>65518</v>
      </c>
    </row>
    <row r="9124" spans="1:2" x14ac:dyDescent="0.2">
      <c r="A9124">
        <v>814314</v>
      </c>
      <c r="B9124" t="s">
        <v>65518</v>
      </c>
    </row>
    <row r="9125" spans="1:2" x14ac:dyDescent="0.2">
      <c r="A9125">
        <v>823929</v>
      </c>
      <c r="B9125" t="s">
        <v>65518</v>
      </c>
    </row>
    <row r="9126" spans="1:2" x14ac:dyDescent="0.2">
      <c r="A9126">
        <v>863975</v>
      </c>
      <c r="B9126" t="s">
        <v>65518</v>
      </c>
    </row>
    <row r="9127" spans="1:2" x14ac:dyDescent="0.2">
      <c r="A9127">
        <v>893722</v>
      </c>
      <c r="B9127" t="s">
        <v>65518</v>
      </c>
    </row>
    <row r="9128" spans="1:2" x14ac:dyDescent="0.2">
      <c r="A9128" t="s">
        <v>65588</v>
      </c>
      <c r="B9128" t="s">
        <v>65518</v>
      </c>
    </row>
    <row r="9129" spans="1:2" x14ac:dyDescent="0.2">
      <c r="A9129">
        <v>935341</v>
      </c>
      <c r="B9129" t="s">
        <v>65518</v>
      </c>
    </row>
    <row r="9130" spans="1:2" x14ac:dyDescent="0.2">
      <c r="A9130" t="s">
        <v>65021</v>
      </c>
      <c r="B9130" t="s">
        <v>65518</v>
      </c>
    </row>
    <row r="9131" spans="1:2" x14ac:dyDescent="0.2">
      <c r="A9131">
        <v>668749</v>
      </c>
      <c r="B9131" t="s">
        <v>65518</v>
      </c>
    </row>
    <row r="9132" spans="1:2" x14ac:dyDescent="0.2">
      <c r="A9132">
        <v>803445</v>
      </c>
      <c r="B9132" t="s">
        <v>65518</v>
      </c>
    </row>
    <row r="9133" spans="1:2" x14ac:dyDescent="0.2">
      <c r="A9133">
        <v>814165</v>
      </c>
      <c r="B9133" t="s">
        <v>65518</v>
      </c>
    </row>
    <row r="9134" spans="1:2" x14ac:dyDescent="0.2">
      <c r="A9134">
        <v>823111</v>
      </c>
      <c r="B9134" t="s">
        <v>65518</v>
      </c>
    </row>
    <row r="9135" spans="1:2" x14ac:dyDescent="0.2">
      <c r="A9135">
        <v>831283</v>
      </c>
      <c r="B9135" t="s">
        <v>65518</v>
      </c>
    </row>
    <row r="9136" spans="1:2" x14ac:dyDescent="0.2">
      <c r="A9136">
        <v>853408</v>
      </c>
      <c r="B9136" t="s">
        <v>65518</v>
      </c>
    </row>
    <row r="9137" spans="1:2" x14ac:dyDescent="0.2">
      <c r="A9137">
        <v>894985</v>
      </c>
      <c r="B9137" t="s">
        <v>65518</v>
      </c>
    </row>
    <row r="9138" spans="1:2" x14ac:dyDescent="0.2">
      <c r="A9138">
        <v>911012</v>
      </c>
      <c r="B9138" t="s">
        <v>65518</v>
      </c>
    </row>
    <row r="9139" spans="1:2" x14ac:dyDescent="0.2">
      <c r="A9139">
        <v>923803</v>
      </c>
      <c r="B9139" t="s">
        <v>65518</v>
      </c>
    </row>
    <row r="9140" spans="1:2" x14ac:dyDescent="0.2">
      <c r="A9140">
        <v>925057</v>
      </c>
      <c r="B9140" t="s">
        <v>65518</v>
      </c>
    </row>
    <row r="9141" spans="1:2" x14ac:dyDescent="0.2">
      <c r="A9141">
        <v>931225</v>
      </c>
      <c r="B9141" t="s">
        <v>65518</v>
      </c>
    </row>
    <row r="9142" spans="1:2" x14ac:dyDescent="0.2">
      <c r="A9142">
        <v>951306</v>
      </c>
      <c r="B9142" t="s">
        <v>65518</v>
      </c>
    </row>
    <row r="9143" spans="1:2" x14ac:dyDescent="0.2">
      <c r="A9143">
        <v>961131</v>
      </c>
      <c r="B9143" t="s">
        <v>65518</v>
      </c>
    </row>
    <row r="9144" spans="1:2" x14ac:dyDescent="0.2">
      <c r="A9144" t="s">
        <v>65589</v>
      </c>
      <c r="B9144" t="s">
        <v>65518</v>
      </c>
    </row>
    <row r="9145" spans="1:2" x14ac:dyDescent="0.2">
      <c r="A9145">
        <v>342977</v>
      </c>
      <c r="B9145" t="s">
        <v>65518</v>
      </c>
    </row>
    <row r="9146" spans="1:2" x14ac:dyDescent="0.2">
      <c r="A9146">
        <v>668576</v>
      </c>
      <c r="B9146" t="s">
        <v>65518</v>
      </c>
    </row>
    <row r="9147" spans="1:2" x14ac:dyDescent="0.2">
      <c r="A9147" t="s">
        <v>65590</v>
      </c>
      <c r="B9147" t="s">
        <v>65518</v>
      </c>
    </row>
    <row r="9148" spans="1:2" x14ac:dyDescent="0.2">
      <c r="A9148">
        <v>803745</v>
      </c>
      <c r="B9148" t="s">
        <v>65518</v>
      </c>
    </row>
    <row r="9149" spans="1:2" x14ac:dyDescent="0.2">
      <c r="A9149">
        <v>833075</v>
      </c>
      <c r="B9149" t="s">
        <v>65518</v>
      </c>
    </row>
    <row r="9150" spans="1:2" x14ac:dyDescent="0.2">
      <c r="A9150">
        <v>883552</v>
      </c>
      <c r="B9150" t="s">
        <v>65518</v>
      </c>
    </row>
    <row r="9151" spans="1:2" x14ac:dyDescent="0.2">
      <c r="A9151">
        <v>900728</v>
      </c>
      <c r="B9151" t="s">
        <v>65518</v>
      </c>
    </row>
    <row r="9152" spans="1:2" x14ac:dyDescent="0.2">
      <c r="A9152">
        <v>910218</v>
      </c>
      <c r="B9152" t="s">
        <v>65518</v>
      </c>
    </row>
    <row r="9153" spans="1:2" x14ac:dyDescent="0.2">
      <c r="A9153">
        <v>924483</v>
      </c>
      <c r="B9153" t="s">
        <v>65518</v>
      </c>
    </row>
    <row r="9154" spans="1:2" x14ac:dyDescent="0.2">
      <c r="A9154">
        <v>935342</v>
      </c>
      <c r="B9154" t="s">
        <v>65518</v>
      </c>
    </row>
    <row r="9155" spans="1:2" x14ac:dyDescent="0.2">
      <c r="A9155" t="s">
        <v>65591</v>
      </c>
      <c r="B9155" t="s">
        <v>65518</v>
      </c>
    </row>
    <row r="9156" spans="1:2" x14ac:dyDescent="0.2">
      <c r="A9156">
        <v>980642</v>
      </c>
      <c r="B9156" t="s">
        <v>65518</v>
      </c>
    </row>
    <row r="9157" spans="1:2" x14ac:dyDescent="0.2">
      <c r="A9157" t="s">
        <v>65592</v>
      </c>
      <c r="B9157" t="s">
        <v>65518</v>
      </c>
    </row>
    <row r="9158" spans="1:2" x14ac:dyDescent="0.2">
      <c r="A9158">
        <v>833290</v>
      </c>
      <c r="B9158" t="s">
        <v>65518</v>
      </c>
    </row>
    <row r="9159" spans="1:2" x14ac:dyDescent="0.2">
      <c r="A9159">
        <v>881081</v>
      </c>
      <c r="B9159" t="s">
        <v>65518</v>
      </c>
    </row>
    <row r="9160" spans="1:2" x14ac:dyDescent="0.2">
      <c r="A9160">
        <v>990050</v>
      </c>
      <c r="B9160" t="s">
        <v>65518</v>
      </c>
    </row>
    <row r="9161" spans="1:2" x14ac:dyDescent="0.2">
      <c r="A9161">
        <v>814191</v>
      </c>
      <c r="B9161" t="s">
        <v>65518</v>
      </c>
    </row>
    <row r="9162" spans="1:2" x14ac:dyDescent="0.2">
      <c r="A9162">
        <v>813797</v>
      </c>
      <c r="B9162" t="s">
        <v>65518</v>
      </c>
    </row>
    <row r="9163" spans="1:2" x14ac:dyDescent="0.2">
      <c r="A9163">
        <v>880879</v>
      </c>
      <c r="B9163" t="s">
        <v>65518</v>
      </c>
    </row>
    <row r="9164" spans="1:2" x14ac:dyDescent="0.2">
      <c r="A9164">
        <v>920948</v>
      </c>
      <c r="B9164" t="s">
        <v>65518</v>
      </c>
    </row>
    <row r="9165" spans="1:2" x14ac:dyDescent="0.2">
      <c r="A9165">
        <v>980516</v>
      </c>
      <c r="B9165" t="s">
        <v>65518</v>
      </c>
    </row>
    <row r="9166" spans="1:2" x14ac:dyDescent="0.2">
      <c r="A9166" t="s">
        <v>65593</v>
      </c>
      <c r="B9166" t="s">
        <v>65518</v>
      </c>
    </row>
    <row r="9167" spans="1:2" x14ac:dyDescent="0.2">
      <c r="A9167">
        <v>843824</v>
      </c>
      <c r="B9167" t="s">
        <v>65518</v>
      </c>
    </row>
    <row r="9168" spans="1:2" x14ac:dyDescent="0.2">
      <c r="A9168">
        <v>881326</v>
      </c>
      <c r="B9168" t="s">
        <v>65518</v>
      </c>
    </row>
    <row r="9169" spans="1:2" x14ac:dyDescent="0.2">
      <c r="A9169">
        <v>865427</v>
      </c>
      <c r="B9169" t="s">
        <v>65518</v>
      </c>
    </row>
    <row r="9170" spans="1:2" x14ac:dyDescent="0.2">
      <c r="A9170">
        <v>931233</v>
      </c>
      <c r="B9170" t="s">
        <v>65518</v>
      </c>
    </row>
    <row r="9171" spans="1:2" x14ac:dyDescent="0.2">
      <c r="A9171">
        <v>951134</v>
      </c>
      <c r="B9171" t="s">
        <v>65518</v>
      </c>
    </row>
    <row r="9172" spans="1:2" x14ac:dyDescent="0.2">
      <c r="A9172">
        <v>810572</v>
      </c>
      <c r="B9172" t="s">
        <v>65518</v>
      </c>
    </row>
    <row r="9173" spans="1:2" x14ac:dyDescent="0.2">
      <c r="A9173">
        <v>824088</v>
      </c>
      <c r="B9173" t="s">
        <v>65518</v>
      </c>
    </row>
    <row r="9174" spans="1:2" x14ac:dyDescent="0.2">
      <c r="A9174">
        <v>833310</v>
      </c>
      <c r="B9174" t="s">
        <v>65518</v>
      </c>
    </row>
    <row r="9175" spans="1:2" x14ac:dyDescent="0.2">
      <c r="A9175">
        <v>834144</v>
      </c>
      <c r="B9175" t="s">
        <v>65518</v>
      </c>
    </row>
    <row r="9176" spans="1:2" x14ac:dyDescent="0.2">
      <c r="A9176">
        <v>875000</v>
      </c>
      <c r="B9176" t="s">
        <v>65518</v>
      </c>
    </row>
    <row r="9177" spans="1:2" x14ac:dyDescent="0.2">
      <c r="A9177" t="s">
        <v>64878</v>
      </c>
      <c r="B9177" t="s">
        <v>65518</v>
      </c>
    </row>
    <row r="9178" spans="1:2" x14ac:dyDescent="0.2">
      <c r="A9178">
        <v>971075</v>
      </c>
      <c r="B9178" t="s">
        <v>65518</v>
      </c>
    </row>
    <row r="9179" spans="1:2" x14ac:dyDescent="0.2">
      <c r="A9179">
        <v>822302</v>
      </c>
      <c r="B9179" t="s">
        <v>65518</v>
      </c>
    </row>
    <row r="9180" spans="1:2" x14ac:dyDescent="0.2">
      <c r="A9180">
        <v>843285</v>
      </c>
      <c r="B9180" t="s">
        <v>65518</v>
      </c>
    </row>
    <row r="9181" spans="1:2" x14ac:dyDescent="0.2">
      <c r="A9181">
        <v>874179</v>
      </c>
      <c r="B9181" t="s">
        <v>65518</v>
      </c>
    </row>
    <row r="9182" spans="1:2" x14ac:dyDescent="0.2">
      <c r="A9182" t="s">
        <v>65594</v>
      </c>
      <c r="B9182" t="s">
        <v>65518</v>
      </c>
    </row>
    <row r="9183" spans="1:2" x14ac:dyDescent="0.2">
      <c r="A9183">
        <v>880460</v>
      </c>
      <c r="B9183" t="s">
        <v>65518</v>
      </c>
    </row>
    <row r="9184" spans="1:2" x14ac:dyDescent="0.2">
      <c r="A9184">
        <v>931273</v>
      </c>
      <c r="B9184" t="s">
        <v>65518</v>
      </c>
    </row>
    <row r="9185" spans="1:2" x14ac:dyDescent="0.2">
      <c r="A9185">
        <v>943380</v>
      </c>
      <c r="B9185" t="s">
        <v>65518</v>
      </c>
    </row>
    <row r="9186" spans="1:2" x14ac:dyDescent="0.2">
      <c r="A9186">
        <v>950175</v>
      </c>
      <c r="B9186" t="s">
        <v>65518</v>
      </c>
    </row>
    <row r="9187" spans="1:2" x14ac:dyDescent="0.2">
      <c r="A9187">
        <v>653404</v>
      </c>
      <c r="B9187" t="s">
        <v>65518</v>
      </c>
    </row>
    <row r="9188" spans="1:2" x14ac:dyDescent="0.2">
      <c r="A9188">
        <v>811005</v>
      </c>
      <c r="B9188" t="s">
        <v>65518</v>
      </c>
    </row>
    <row r="9189" spans="1:2" x14ac:dyDescent="0.2">
      <c r="A9189">
        <v>861072</v>
      </c>
      <c r="B9189" t="s">
        <v>65518</v>
      </c>
    </row>
    <row r="9190" spans="1:2" x14ac:dyDescent="0.2">
      <c r="A9190">
        <v>913924</v>
      </c>
      <c r="B9190" t="s">
        <v>65518</v>
      </c>
    </row>
    <row r="9191" spans="1:2" x14ac:dyDescent="0.2">
      <c r="A9191">
        <v>328958</v>
      </c>
      <c r="B9191" t="s">
        <v>65518</v>
      </c>
    </row>
    <row r="9192" spans="1:2" x14ac:dyDescent="0.2">
      <c r="A9192">
        <v>874264</v>
      </c>
      <c r="B9192" t="s">
        <v>65518</v>
      </c>
    </row>
    <row r="9193" spans="1:2" x14ac:dyDescent="0.2">
      <c r="A9193">
        <v>830396</v>
      </c>
      <c r="B9193" t="s">
        <v>65518</v>
      </c>
    </row>
    <row r="9194" spans="1:2" x14ac:dyDescent="0.2">
      <c r="A9194">
        <v>904575</v>
      </c>
      <c r="B9194" t="s">
        <v>65518</v>
      </c>
    </row>
    <row r="9195" spans="1:2" x14ac:dyDescent="0.2">
      <c r="A9195">
        <v>930572</v>
      </c>
      <c r="B9195" t="s">
        <v>65518</v>
      </c>
    </row>
    <row r="9196" spans="1:2" x14ac:dyDescent="0.2">
      <c r="A9196">
        <v>940764</v>
      </c>
      <c r="B9196" t="s">
        <v>65518</v>
      </c>
    </row>
    <row r="9197" spans="1:2" x14ac:dyDescent="0.2">
      <c r="A9197" t="s">
        <v>65595</v>
      </c>
      <c r="B9197" t="s">
        <v>65518</v>
      </c>
    </row>
    <row r="9198" spans="1:2" x14ac:dyDescent="0.2">
      <c r="A9198">
        <v>873069</v>
      </c>
      <c r="B9198" t="s">
        <v>65518</v>
      </c>
    </row>
    <row r="9199" spans="1:2" x14ac:dyDescent="0.2">
      <c r="A9199">
        <v>873567</v>
      </c>
      <c r="B9199" t="s">
        <v>65518</v>
      </c>
    </row>
    <row r="9200" spans="1:2" x14ac:dyDescent="0.2">
      <c r="A9200">
        <v>880678</v>
      </c>
      <c r="B9200" t="s">
        <v>65518</v>
      </c>
    </row>
    <row r="9201" spans="1:2" x14ac:dyDescent="0.2">
      <c r="A9201">
        <v>883772</v>
      </c>
      <c r="B9201" t="s">
        <v>65518</v>
      </c>
    </row>
    <row r="9202" spans="1:2" x14ac:dyDescent="0.2">
      <c r="A9202" t="s">
        <v>65596</v>
      </c>
      <c r="B9202" t="s">
        <v>65518</v>
      </c>
    </row>
    <row r="9203" spans="1:2" x14ac:dyDescent="0.2">
      <c r="A9203">
        <v>940403</v>
      </c>
      <c r="B9203" t="s">
        <v>65518</v>
      </c>
    </row>
    <row r="9204" spans="1:2" x14ac:dyDescent="0.2">
      <c r="A9204">
        <v>950038</v>
      </c>
      <c r="B9204" t="s">
        <v>65518</v>
      </c>
    </row>
    <row r="9205" spans="1:2" x14ac:dyDescent="0.2">
      <c r="A9205">
        <v>673943</v>
      </c>
      <c r="B9205" t="s">
        <v>65518</v>
      </c>
    </row>
    <row r="9206" spans="1:2" x14ac:dyDescent="0.2">
      <c r="A9206">
        <v>803360</v>
      </c>
      <c r="B9206" t="s">
        <v>65518</v>
      </c>
    </row>
    <row r="9207" spans="1:2" x14ac:dyDescent="0.2">
      <c r="A9207">
        <v>834282</v>
      </c>
      <c r="B9207" t="s">
        <v>65518</v>
      </c>
    </row>
    <row r="9208" spans="1:2" x14ac:dyDescent="0.2">
      <c r="A9208">
        <v>853511</v>
      </c>
      <c r="B9208" t="s">
        <v>65518</v>
      </c>
    </row>
    <row r="9209" spans="1:2" x14ac:dyDescent="0.2">
      <c r="A9209">
        <v>873661</v>
      </c>
      <c r="B9209" t="s">
        <v>65518</v>
      </c>
    </row>
    <row r="9210" spans="1:2" x14ac:dyDescent="0.2">
      <c r="A9210">
        <v>883433</v>
      </c>
      <c r="B9210" t="s">
        <v>65518</v>
      </c>
    </row>
    <row r="9211" spans="1:2" x14ac:dyDescent="0.2">
      <c r="A9211">
        <v>893375</v>
      </c>
      <c r="B9211" t="s">
        <v>65518</v>
      </c>
    </row>
    <row r="9212" spans="1:2" x14ac:dyDescent="0.2">
      <c r="A9212">
        <v>893376</v>
      </c>
      <c r="B9212" t="s">
        <v>65518</v>
      </c>
    </row>
    <row r="9213" spans="1:2" x14ac:dyDescent="0.2">
      <c r="A9213">
        <v>326864</v>
      </c>
      <c r="B9213" t="s">
        <v>65518</v>
      </c>
    </row>
    <row r="9214" spans="1:2" x14ac:dyDescent="0.2">
      <c r="A9214" t="s">
        <v>65597</v>
      </c>
      <c r="B9214" t="s">
        <v>65518</v>
      </c>
    </row>
    <row r="9215" spans="1:2" x14ac:dyDescent="0.2">
      <c r="A9215">
        <v>820541</v>
      </c>
      <c r="B9215" t="s">
        <v>65518</v>
      </c>
    </row>
    <row r="9216" spans="1:2" x14ac:dyDescent="0.2">
      <c r="A9216">
        <v>890056</v>
      </c>
      <c r="B9216" t="s">
        <v>65518</v>
      </c>
    </row>
    <row r="9217" spans="1:2" x14ac:dyDescent="0.2">
      <c r="A9217">
        <v>903570</v>
      </c>
      <c r="B9217" t="s">
        <v>65518</v>
      </c>
    </row>
    <row r="9218" spans="1:2" x14ac:dyDescent="0.2">
      <c r="A9218">
        <v>935035</v>
      </c>
      <c r="B9218" t="s">
        <v>65518</v>
      </c>
    </row>
    <row r="9219" spans="1:2" x14ac:dyDescent="0.2">
      <c r="A9219">
        <v>844280</v>
      </c>
      <c r="B9219" t="s">
        <v>65518</v>
      </c>
    </row>
    <row r="9220" spans="1:2" x14ac:dyDescent="0.2">
      <c r="A9220">
        <v>871486</v>
      </c>
      <c r="B9220" t="s">
        <v>65518</v>
      </c>
    </row>
    <row r="9221" spans="1:2" x14ac:dyDescent="0.2">
      <c r="A9221">
        <v>873424</v>
      </c>
      <c r="B9221" t="s">
        <v>65518</v>
      </c>
    </row>
    <row r="9222" spans="1:2" x14ac:dyDescent="0.2">
      <c r="A9222">
        <v>980796</v>
      </c>
      <c r="B9222" t="s">
        <v>65518</v>
      </c>
    </row>
    <row r="9223" spans="1:2" x14ac:dyDescent="0.2">
      <c r="A9223" t="s">
        <v>65598</v>
      </c>
      <c r="B9223" t="s">
        <v>65518</v>
      </c>
    </row>
    <row r="9224" spans="1:2" x14ac:dyDescent="0.2">
      <c r="A9224" t="s">
        <v>65599</v>
      </c>
      <c r="B9224" t="s">
        <v>65518</v>
      </c>
    </row>
    <row r="9225" spans="1:2" x14ac:dyDescent="0.2">
      <c r="A9225">
        <v>834363</v>
      </c>
      <c r="B9225" t="s">
        <v>65518</v>
      </c>
    </row>
    <row r="9226" spans="1:2" x14ac:dyDescent="0.2">
      <c r="A9226">
        <v>865295</v>
      </c>
      <c r="B9226" t="s">
        <v>65518</v>
      </c>
    </row>
    <row r="9227" spans="1:2" x14ac:dyDescent="0.2">
      <c r="A9227">
        <v>880526</v>
      </c>
      <c r="B9227" t="s">
        <v>65518</v>
      </c>
    </row>
    <row r="9228" spans="1:2" x14ac:dyDescent="0.2">
      <c r="A9228">
        <v>893903</v>
      </c>
      <c r="B9228" t="s">
        <v>65518</v>
      </c>
    </row>
    <row r="9229" spans="1:2" x14ac:dyDescent="0.2">
      <c r="A9229">
        <v>934294</v>
      </c>
      <c r="B9229" t="s">
        <v>65518</v>
      </c>
    </row>
    <row r="9230" spans="1:2" x14ac:dyDescent="0.2">
      <c r="A9230">
        <v>934885</v>
      </c>
      <c r="B9230" t="s">
        <v>65518</v>
      </c>
    </row>
    <row r="9231" spans="1:2" x14ac:dyDescent="0.2">
      <c r="A9231">
        <v>940927</v>
      </c>
      <c r="B9231" t="s">
        <v>65518</v>
      </c>
    </row>
    <row r="9232" spans="1:2" x14ac:dyDescent="0.2">
      <c r="A9232">
        <v>970178</v>
      </c>
      <c r="B9232" t="s">
        <v>65518</v>
      </c>
    </row>
    <row r="9233" spans="1:2" x14ac:dyDescent="0.2">
      <c r="A9233">
        <v>841007</v>
      </c>
      <c r="B9233" t="s">
        <v>65518</v>
      </c>
    </row>
    <row r="9234" spans="1:2" x14ac:dyDescent="0.2">
      <c r="A9234">
        <v>893966</v>
      </c>
      <c r="B9234" t="s">
        <v>65518</v>
      </c>
    </row>
    <row r="9235" spans="1:2" x14ac:dyDescent="0.2">
      <c r="A9235">
        <v>900107</v>
      </c>
      <c r="B9235" t="s">
        <v>65518</v>
      </c>
    </row>
    <row r="9236" spans="1:2" x14ac:dyDescent="0.2">
      <c r="A9236">
        <v>894535</v>
      </c>
      <c r="B9236" t="s">
        <v>65518</v>
      </c>
    </row>
    <row r="9237" spans="1:2" x14ac:dyDescent="0.2">
      <c r="A9237">
        <v>933610</v>
      </c>
      <c r="B9237" t="s">
        <v>65518</v>
      </c>
    </row>
    <row r="9238" spans="1:2" x14ac:dyDescent="0.2">
      <c r="A9238">
        <v>981208</v>
      </c>
      <c r="B9238" t="s">
        <v>65518</v>
      </c>
    </row>
    <row r="9239" spans="1:2" x14ac:dyDescent="0.2">
      <c r="A9239">
        <v>981209</v>
      </c>
      <c r="B9239" t="s">
        <v>65518</v>
      </c>
    </row>
    <row r="9240" spans="1:2" x14ac:dyDescent="0.2">
      <c r="A9240">
        <v>803481</v>
      </c>
      <c r="B9240" t="s">
        <v>65518</v>
      </c>
    </row>
    <row r="9241" spans="1:2" x14ac:dyDescent="0.2">
      <c r="A9241">
        <v>821187</v>
      </c>
      <c r="B9241" t="s">
        <v>65518</v>
      </c>
    </row>
    <row r="9242" spans="1:2" x14ac:dyDescent="0.2">
      <c r="A9242">
        <v>850745</v>
      </c>
      <c r="B9242" t="s">
        <v>65518</v>
      </c>
    </row>
    <row r="9243" spans="1:2" x14ac:dyDescent="0.2">
      <c r="A9243">
        <v>874692</v>
      </c>
      <c r="B9243" t="s">
        <v>65518</v>
      </c>
    </row>
    <row r="9244" spans="1:2" x14ac:dyDescent="0.2">
      <c r="A9244">
        <v>841073</v>
      </c>
      <c r="B9244" t="s">
        <v>65518</v>
      </c>
    </row>
    <row r="9245" spans="1:2" x14ac:dyDescent="0.2">
      <c r="A9245">
        <v>851293</v>
      </c>
      <c r="B9245" t="s">
        <v>65518</v>
      </c>
    </row>
    <row r="9246" spans="1:2" x14ac:dyDescent="0.2">
      <c r="A9246">
        <v>943141</v>
      </c>
      <c r="B9246" t="s">
        <v>65518</v>
      </c>
    </row>
    <row r="9247" spans="1:2" x14ac:dyDescent="0.2">
      <c r="A9247">
        <v>970402</v>
      </c>
      <c r="B9247" t="s">
        <v>65518</v>
      </c>
    </row>
    <row r="9248" spans="1:2" x14ac:dyDescent="0.2">
      <c r="A9248" t="s">
        <v>65600</v>
      </c>
      <c r="B9248" t="s">
        <v>65518</v>
      </c>
    </row>
    <row r="9249" spans="1:2" x14ac:dyDescent="0.2">
      <c r="A9249">
        <v>883601</v>
      </c>
      <c r="B9249" t="s">
        <v>65518</v>
      </c>
    </row>
    <row r="9250" spans="1:2" x14ac:dyDescent="0.2">
      <c r="A9250">
        <v>943465</v>
      </c>
      <c r="B9250" t="s">
        <v>65518</v>
      </c>
    </row>
    <row r="9251" spans="1:2" x14ac:dyDescent="0.2">
      <c r="A9251">
        <v>870164</v>
      </c>
      <c r="B9251" t="s">
        <v>65518</v>
      </c>
    </row>
    <row r="9252" spans="1:2" x14ac:dyDescent="0.2">
      <c r="A9252">
        <v>933276</v>
      </c>
      <c r="B9252" t="s">
        <v>65518</v>
      </c>
    </row>
    <row r="9253" spans="1:2" x14ac:dyDescent="0.2">
      <c r="A9253">
        <v>934640</v>
      </c>
      <c r="B9253" t="s">
        <v>65518</v>
      </c>
    </row>
    <row r="9254" spans="1:2" x14ac:dyDescent="0.2">
      <c r="A9254">
        <v>803051</v>
      </c>
      <c r="B9254" t="s">
        <v>65518</v>
      </c>
    </row>
    <row r="9255" spans="1:2" x14ac:dyDescent="0.2">
      <c r="A9255">
        <v>803218</v>
      </c>
      <c r="B9255" t="s">
        <v>65518</v>
      </c>
    </row>
    <row r="9256" spans="1:2" x14ac:dyDescent="0.2">
      <c r="A9256">
        <v>850076</v>
      </c>
      <c r="B9256" t="s">
        <v>65518</v>
      </c>
    </row>
    <row r="9257" spans="1:2" x14ac:dyDescent="0.2">
      <c r="A9257">
        <v>873167</v>
      </c>
      <c r="B9257" t="s">
        <v>65518</v>
      </c>
    </row>
    <row r="9258" spans="1:2" x14ac:dyDescent="0.2">
      <c r="A9258">
        <v>881023</v>
      </c>
      <c r="B9258" t="s">
        <v>65518</v>
      </c>
    </row>
    <row r="9259" spans="1:2" x14ac:dyDescent="0.2">
      <c r="A9259" t="s">
        <v>65601</v>
      </c>
      <c r="B9259" t="s">
        <v>65518</v>
      </c>
    </row>
    <row r="9260" spans="1:2" x14ac:dyDescent="0.2">
      <c r="A9260">
        <v>844114</v>
      </c>
      <c r="B9260" t="s">
        <v>65518</v>
      </c>
    </row>
    <row r="9261" spans="1:2" x14ac:dyDescent="0.2">
      <c r="A9261">
        <v>861229</v>
      </c>
      <c r="B9261" t="s">
        <v>65518</v>
      </c>
    </row>
    <row r="9262" spans="1:2" x14ac:dyDescent="0.2">
      <c r="A9262">
        <v>874595</v>
      </c>
      <c r="B9262" t="s">
        <v>65518</v>
      </c>
    </row>
    <row r="9263" spans="1:2" x14ac:dyDescent="0.2">
      <c r="A9263">
        <v>901063</v>
      </c>
      <c r="B9263" t="s">
        <v>65518</v>
      </c>
    </row>
    <row r="9264" spans="1:2" x14ac:dyDescent="0.2">
      <c r="A9264">
        <v>943655</v>
      </c>
      <c r="B9264" t="s">
        <v>65518</v>
      </c>
    </row>
    <row r="9265" spans="1:2" x14ac:dyDescent="0.2">
      <c r="A9265">
        <v>950138</v>
      </c>
      <c r="B9265" t="s">
        <v>65518</v>
      </c>
    </row>
    <row r="9266" spans="1:2" x14ac:dyDescent="0.2">
      <c r="A9266">
        <v>970766</v>
      </c>
      <c r="B9266" t="s">
        <v>65518</v>
      </c>
    </row>
    <row r="9267" spans="1:2" x14ac:dyDescent="0.2">
      <c r="A9267">
        <v>334514</v>
      </c>
      <c r="B9267" t="s">
        <v>65518</v>
      </c>
    </row>
    <row r="9268" spans="1:2" x14ac:dyDescent="0.2">
      <c r="A9268">
        <v>674417</v>
      </c>
      <c r="B9268" t="s">
        <v>65518</v>
      </c>
    </row>
    <row r="9269" spans="1:2" x14ac:dyDescent="0.2">
      <c r="A9269">
        <v>863610</v>
      </c>
      <c r="B9269" t="s">
        <v>65518</v>
      </c>
    </row>
    <row r="9270" spans="1:2" x14ac:dyDescent="0.2">
      <c r="A9270">
        <v>883063</v>
      </c>
      <c r="B9270" t="s">
        <v>65518</v>
      </c>
    </row>
    <row r="9271" spans="1:2" x14ac:dyDescent="0.2">
      <c r="A9271">
        <v>914366</v>
      </c>
      <c r="B9271" t="s">
        <v>65518</v>
      </c>
    </row>
    <row r="9272" spans="1:2" x14ac:dyDescent="0.2">
      <c r="A9272">
        <v>853227</v>
      </c>
      <c r="B9272" t="s">
        <v>65518</v>
      </c>
    </row>
    <row r="9273" spans="1:2" x14ac:dyDescent="0.2">
      <c r="A9273">
        <v>864794</v>
      </c>
      <c r="B9273" t="s">
        <v>65518</v>
      </c>
    </row>
    <row r="9274" spans="1:2" x14ac:dyDescent="0.2">
      <c r="A9274">
        <v>890842</v>
      </c>
      <c r="B9274" t="s">
        <v>65518</v>
      </c>
    </row>
    <row r="9275" spans="1:2" x14ac:dyDescent="0.2">
      <c r="A9275">
        <v>330904</v>
      </c>
      <c r="B9275" t="s">
        <v>65518</v>
      </c>
    </row>
    <row r="9276" spans="1:2" x14ac:dyDescent="0.2">
      <c r="A9276" t="s">
        <v>64945</v>
      </c>
      <c r="B9276" t="s">
        <v>65518</v>
      </c>
    </row>
    <row r="9277" spans="1:2" x14ac:dyDescent="0.2">
      <c r="A9277">
        <v>864154</v>
      </c>
      <c r="B9277" t="s">
        <v>65518</v>
      </c>
    </row>
    <row r="9278" spans="1:2" x14ac:dyDescent="0.2">
      <c r="A9278">
        <v>874983</v>
      </c>
      <c r="B9278" t="s">
        <v>65518</v>
      </c>
    </row>
    <row r="9279" spans="1:2" x14ac:dyDescent="0.2">
      <c r="A9279">
        <v>342878</v>
      </c>
      <c r="B9279" t="s">
        <v>65518</v>
      </c>
    </row>
    <row r="9280" spans="1:2" x14ac:dyDescent="0.2">
      <c r="A9280">
        <v>803077</v>
      </c>
      <c r="B9280" t="s">
        <v>65518</v>
      </c>
    </row>
    <row r="9281" spans="1:2" x14ac:dyDescent="0.2">
      <c r="A9281">
        <v>341339</v>
      </c>
      <c r="B9281" t="s">
        <v>65518</v>
      </c>
    </row>
    <row r="9282" spans="1:2" x14ac:dyDescent="0.2">
      <c r="A9282">
        <v>865042</v>
      </c>
      <c r="B9282" t="s">
        <v>65518</v>
      </c>
    </row>
    <row r="9283" spans="1:2" x14ac:dyDescent="0.2">
      <c r="A9283">
        <v>883095</v>
      </c>
      <c r="B9283" t="s">
        <v>65518</v>
      </c>
    </row>
    <row r="9284" spans="1:2" x14ac:dyDescent="0.2">
      <c r="A9284">
        <v>893458</v>
      </c>
      <c r="B9284" t="s">
        <v>65518</v>
      </c>
    </row>
    <row r="9285" spans="1:2" x14ac:dyDescent="0.2">
      <c r="A9285">
        <v>672157</v>
      </c>
      <c r="B9285" t="s">
        <v>65518</v>
      </c>
    </row>
    <row r="9286" spans="1:2" x14ac:dyDescent="0.2">
      <c r="A9286">
        <v>672221</v>
      </c>
      <c r="B9286" t="s">
        <v>65518</v>
      </c>
    </row>
    <row r="9287" spans="1:2" x14ac:dyDescent="0.2">
      <c r="A9287">
        <v>672222</v>
      </c>
      <c r="B9287" t="s">
        <v>65518</v>
      </c>
    </row>
    <row r="9288" spans="1:2" x14ac:dyDescent="0.2">
      <c r="A9288">
        <v>672223</v>
      </c>
      <c r="B9288" t="s">
        <v>65518</v>
      </c>
    </row>
    <row r="9289" spans="1:2" x14ac:dyDescent="0.2">
      <c r="A9289">
        <v>823441</v>
      </c>
      <c r="B9289" t="s">
        <v>65518</v>
      </c>
    </row>
    <row r="9290" spans="1:2" x14ac:dyDescent="0.2">
      <c r="A9290">
        <v>851562</v>
      </c>
      <c r="B9290" t="s">
        <v>65518</v>
      </c>
    </row>
    <row r="9291" spans="1:2" x14ac:dyDescent="0.2">
      <c r="A9291">
        <v>861291</v>
      </c>
      <c r="B9291" t="s">
        <v>65518</v>
      </c>
    </row>
    <row r="9292" spans="1:2" x14ac:dyDescent="0.2">
      <c r="A9292">
        <v>923780</v>
      </c>
      <c r="B9292" t="s">
        <v>65518</v>
      </c>
    </row>
    <row r="9293" spans="1:2" x14ac:dyDescent="0.2">
      <c r="A9293">
        <v>923781</v>
      </c>
      <c r="B9293" t="s">
        <v>65518</v>
      </c>
    </row>
    <row r="9294" spans="1:2" x14ac:dyDescent="0.2">
      <c r="A9294">
        <v>981134</v>
      </c>
      <c r="B9294" t="s">
        <v>65518</v>
      </c>
    </row>
    <row r="9295" spans="1:2" x14ac:dyDescent="0.2">
      <c r="A9295" t="s">
        <v>65602</v>
      </c>
      <c r="B9295" t="s">
        <v>65518</v>
      </c>
    </row>
    <row r="9296" spans="1:2" x14ac:dyDescent="0.2">
      <c r="A9296">
        <v>813615</v>
      </c>
      <c r="B9296" t="s">
        <v>65518</v>
      </c>
    </row>
    <row r="9297" spans="1:2" x14ac:dyDescent="0.2">
      <c r="A9297">
        <v>823699</v>
      </c>
      <c r="B9297" t="s">
        <v>65518</v>
      </c>
    </row>
    <row r="9298" spans="1:2" x14ac:dyDescent="0.2">
      <c r="A9298">
        <v>840199</v>
      </c>
      <c r="B9298" t="s">
        <v>65518</v>
      </c>
    </row>
    <row r="9299" spans="1:2" x14ac:dyDescent="0.2">
      <c r="A9299">
        <v>864570</v>
      </c>
      <c r="B9299" t="s">
        <v>65518</v>
      </c>
    </row>
    <row r="9300" spans="1:2" x14ac:dyDescent="0.2">
      <c r="A9300">
        <v>883216</v>
      </c>
      <c r="B9300" t="s">
        <v>65518</v>
      </c>
    </row>
    <row r="9301" spans="1:2" x14ac:dyDescent="0.2">
      <c r="A9301">
        <v>891588</v>
      </c>
      <c r="B9301" t="s">
        <v>65518</v>
      </c>
    </row>
    <row r="9302" spans="1:2" x14ac:dyDescent="0.2">
      <c r="A9302">
        <v>893793</v>
      </c>
      <c r="B9302" t="s">
        <v>65518</v>
      </c>
    </row>
    <row r="9303" spans="1:2" x14ac:dyDescent="0.2">
      <c r="A9303">
        <v>910673</v>
      </c>
      <c r="B9303" t="s">
        <v>65518</v>
      </c>
    </row>
    <row r="9304" spans="1:2" x14ac:dyDescent="0.2">
      <c r="A9304">
        <v>914536</v>
      </c>
      <c r="B9304" t="s">
        <v>65518</v>
      </c>
    </row>
    <row r="9305" spans="1:2" x14ac:dyDescent="0.2">
      <c r="A9305">
        <v>990192</v>
      </c>
      <c r="B9305" t="s">
        <v>65518</v>
      </c>
    </row>
    <row r="9306" spans="1:2" x14ac:dyDescent="0.2">
      <c r="A9306" t="s">
        <v>65603</v>
      </c>
      <c r="B9306" t="s">
        <v>65518</v>
      </c>
    </row>
    <row r="9307" spans="1:2" x14ac:dyDescent="0.2">
      <c r="A9307">
        <v>831274</v>
      </c>
      <c r="B9307" t="s">
        <v>65518</v>
      </c>
    </row>
    <row r="9308" spans="1:2" x14ac:dyDescent="0.2">
      <c r="A9308">
        <v>834096</v>
      </c>
      <c r="B9308" t="s">
        <v>65518</v>
      </c>
    </row>
    <row r="9309" spans="1:2" x14ac:dyDescent="0.2">
      <c r="A9309">
        <v>853308</v>
      </c>
      <c r="B9309" t="s">
        <v>65518</v>
      </c>
    </row>
    <row r="9310" spans="1:2" x14ac:dyDescent="0.2">
      <c r="A9310">
        <v>864742</v>
      </c>
      <c r="B9310" t="s">
        <v>65518</v>
      </c>
    </row>
    <row r="9311" spans="1:2" x14ac:dyDescent="0.2">
      <c r="A9311">
        <v>873802</v>
      </c>
      <c r="B9311" t="s">
        <v>65518</v>
      </c>
    </row>
    <row r="9312" spans="1:2" x14ac:dyDescent="0.2">
      <c r="A9312">
        <v>873812</v>
      </c>
      <c r="B9312" t="s">
        <v>65518</v>
      </c>
    </row>
    <row r="9313" spans="1:2" x14ac:dyDescent="0.2">
      <c r="A9313" t="s">
        <v>64967</v>
      </c>
      <c r="B9313" t="s">
        <v>65518</v>
      </c>
    </row>
    <row r="9314" spans="1:2" x14ac:dyDescent="0.2">
      <c r="A9314">
        <v>881093</v>
      </c>
      <c r="B9314" t="s">
        <v>65518</v>
      </c>
    </row>
    <row r="9315" spans="1:2" x14ac:dyDescent="0.2">
      <c r="A9315" t="s">
        <v>65604</v>
      </c>
      <c r="B9315" t="s">
        <v>65518</v>
      </c>
    </row>
    <row r="9316" spans="1:2" x14ac:dyDescent="0.2">
      <c r="A9316">
        <v>990838</v>
      </c>
      <c r="B9316" t="s">
        <v>65518</v>
      </c>
    </row>
    <row r="9317" spans="1:2" x14ac:dyDescent="0.2">
      <c r="A9317">
        <v>672224</v>
      </c>
      <c r="B9317" t="s">
        <v>65518</v>
      </c>
    </row>
    <row r="9318" spans="1:2" x14ac:dyDescent="0.2">
      <c r="A9318">
        <v>672225</v>
      </c>
      <c r="B9318" t="s">
        <v>65518</v>
      </c>
    </row>
    <row r="9319" spans="1:2" x14ac:dyDescent="0.2">
      <c r="A9319">
        <v>672226</v>
      </c>
      <c r="B9319" t="s">
        <v>65518</v>
      </c>
    </row>
    <row r="9320" spans="1:2" x14ac:dyDescent="0.2">
      <c r="A9320">
        <v>894111</v>
      </c>
      <c r="B9320" t="s">
        <v>65518</v>
      </c>
    </row>
    <row r="9321" spans="1:2" x14ac:dyDescent="0.2">
      <c r="A9321">
        <v>894112</v>
      </c>
      <c r="B9321" t="s">
        <v>65518</v>
      </c>
    </row>
    <row r="9322" spans="1:2" x14ac:dyDescent="0.2">
      <c r="A9322">
        <v>894113</v>
      </c>
      <c r="B9322" t="s">
        <v>65518</v>
      </c>
    </row>
    <row r="9323" spans="1:2" x14ac:dyDescent="0.2">
      <c r="A9323">
        <v>894759</v>
      </c>
      <c r="B9323" t="s">
        <v>65518</v>
      </c>
    </row>
    <row r="9324" spans="1:2" x14ac:dyDescent="0.2">
      <c r="A9324" t="s">
        <v>65605</v>
      </c>
      <c r="B9324" t="s">
        <v>65518</v>
      </c>
    </row>
    <row r="9325" spans="1:2" x14ac:dyDescent="0.2">
      <c r="A9325">
        <v>933030</v>
      </c>
      <c r="B9325" t="s">
        <v>65518</v>
      </c>
    </row>
    <row r="9326" spans="1:2" x14ac:dyDescent="0.2">
      <c r="A9326">
        <v>330342</v>
      </c>
      <c r="B9326" t="s">
        <v>65518</v>
      </c>
    </row>
    <row r="9327" spans="1:2" x14ac:dyDescent="0.2">
      <c r="A9327">
        <v>864115</v>
      </c>
      <c r="B9327" t="s">
        <v>65518</v>
      </c>
    </row>
    <row r="9328" spans="1:2" x14ac:dyDescent="0.2">
      <c r="A9328">
        <v>864285</v>
      </c>
      <c r="B9328" t="s">
        <v>65518</v>
      </c>
    </row>
    <row r="9329" spans="1:2" x14ac:dyDescent="0.2">
      <c r="A9329" t="s">
        <v>65606</v>
      </c>
      <c r="B9329" t="s">
        <v>65518</v>
      </c>
    </row>
    <row r="9330" spans="1:2" x14ac:dyDescent="0.2">
      <c r="A9330">
        <v>930033</v>
      </c>
      <c r="B9330" t="s">
        <v>65518</v>
      </c>
    </row>
    <row r="9331" spans="1:2" x14ac:dyDescent="0.2">
      <c r="A9331">
        <v>970579</v>
      </c>
      <c r="B9331" t="s">
        <v>65518</v>
      </c>
    </row>
    <row r="9332" spans="1:2" x14ac:dyDescent="0.2">
      <c r="A9332">
        <v>980152</v>
      </c>
      <c r="B9332" t="s">
        <v>65518</v>
      </c>
    </row>
    <row r="9333" spans="1:2" x14ac:dyDescent="0.2">
      <c r="A9333" t="s">
        <v>65607</v>
      </c>
      <c r="B9333" t="s">
        <v>65518</v>
      </c>
    </row>
    <row r="9334" spans="1:2" x14ac:dyDescent="0.2">
      <c r="A9334" t="s">
        <v>65608</v>
      </c>
      <c r="B9334" t="s">
        <v>65518</v>
      </c>
    </row>
    <row r="9335" spans="1:2" x14ac:dyDescent="0.2">
      <c r="A9335">
        <v>824540</v>
      </c>
      <c r="B9335" t="s">
        <v>65518</v>
      </c>
    </row>
    <row r="9336" spans="1:2" x14ac:dyDescent="0.2">
      <c r="A9336" t="s">
        <v>65609</v>
      </c>
      <c r="B9336" t="s">
        <v>65518</v>
      </c>
    </row>
    <row r="9337" spans="1:2" x14ac:dyDescent="0.2">
      <c r="A9337">
        <v>851369</v>
      </c>
      <c r="B9337" t="s">
        <v>65518</v>
      </c>
    </row>
    <row r="9338" spans="1:2" x14ac:dyDescent="0.2">
      <c r="A9338" t="s">
        <v>65610</v>
      </c>
      <c r="B9338" t="s">
        <v>65518</v>
      </c>
    </row>
    <row r="9339" spans="1:2" x14ac:dyDescent="0.2">
      <c r="A9339">
        <v>864215</v>
      </c>
      <c r="B9339" t="s">
        <v>65518</v>
      </c>
    </row>
    <row r="9340" spans="1:2" x14ac:dyDescent="0.2">
      <c r="A9340">
        <v>871338</v>
      </c>
      <c r="B9340" t="s">
        <v>65518</v>
      </c>
    </row>
    <row r="9341" spans="1:2" x14ac:dyDescent="0.2">
      <c r="A9341">
        <v>894864</v>
      </c>
      <c r="B9341" t="s">
        <v>65518</v>
      </c>
    </row>
    <row r="9342" spans="1:2" x14ac:dyDescent="0.2">
      <c r="A9342">
        <v>903604</v>
      </c>
      <c r="B9342" t="s">
        <v>65518</v>
      </c>
    </row>
    <row r="9343" spans="1:2" x14ac:dyDescent="0.2">
      <c r="A9343" s="429" t="s">
        <v>65611</v>
      </c>
      <c r="B9343" t="s">
        <v>65518</v>
      </c>
    </row>
    <row r="9344" spans="1:2" x14ac:dyDescent="0.2">
      <c r="A9344">
        <v>843686</v>
      </c>
      <c r="B9344" t="s">
        <v>65518</v>
      </c>
    </row>
    <row r="9345" spans="1:2" x14ac:dyDescent="0.2">
      <c r="A9345">
        <v>843722</v>
      </c>
      <c r="B9345" t="s">
        <v>65518</v>
      </c>
    </row>
    <row r="9346" spans="1:2" x14ac:dyDescent="0.2">
      <c r="A9346">
        <v>881160</v>
      </c>
      <c r="B9346" t="s">
        <v>65518</v>
      </c>
    </row>
    <row r="9347" spans="1:2" x14ac:dyDescent="0.2">
      <c r="A9347">
        <v>891590</v>
      </c>
      <c r="B9347" t="s">
        <v>65518</v>
      </c>
    </row>
    <row r="9348" spans="1:2" x14ac:dyDescent="0.2">
      <c r="A9348" t="s">
        <v>65612</v>
      </c>
      <c r="B9348" t="s">
        <v>65518</v>
      </c>
    </row>
    <row r="9349" spans="1:2" x14ac:dyDescent="0.2">
      <c r="A9349">
        <v>324134</v>
      </c>
      <c r="B9349" t="s">
        <v>65518</v>
      </c>
    </row>
    <row r="9350" spans="1:2" x14ac:dyDescent="0.2">
      <c r="A9350" t="s">
        <v>64929</v>
      </c>
      <c r="B9350" t="s">
        <v>65518</v>
      </c>
    </row>
    <row r="9351" spans="1:2" x14ac:dyDescent="0.2">
      <c r="A9351">
        <v>844421</v>
      </c>
      <c r="B9351" t="s">
        <v>65518</v>
      </c>
    </row>
    <row r="9352" spans="1:2" x14ac:dyDescent="0.2">
      <c r="A9352">
        <v>844422</v>
      </c>
      <c r="B9352" t="s">
        <v>65518</v>
      </c>
    </row>
    <row r="9353" spans="1:2" x14ac:dyDescent="0.2">
      <c r="A9353">
        <v>864314</v>
      </c>
      <c r="B9353" t="s">
        <v>65518</v>
      </c>
    </row>
    <row r="9354" spans="1:2" x14ac:dyDescent="0.2">
      <c r="A9354">
        <v>903397</v>
      </c>
      <c r="B9354" t="s">
        <v>65518</v>
      </c>
    </row>
    <row r="9355" spans="1:2" x14ac:dyDescent="0.2">
      <c r="A9355">
        <v>951210</v>
      </c>
      <c r="B9355" t="s">
        <v>65518</v>
      </c>
    </row>
    <row r="9356" spans="1:2" x14ac:dyDescent="0.2">
      <c r="A9356">
        <v>961088</v>
      </c>
      <c r="B9356" t="s">
        <v>65518</v>
      </c>
    </row>
    <row r="9357" spans="1:2" x14ac:dyDescent="0.2">
      <c r="A9357">
        <v>328104</v>
      </c>
      <c r="B9357" t="s">
        <v>65518</v>
      </c>
    </row>
    <row r="9358" spans="1:2" x14ac:dyDescent="0.2">
      <c r="A9358">
        <v>674345</v>
      </c>
      <c r="B9358" t="s">
        <v>65518</v>
      </c>
    </row>
    <row r="9359" spans="1:2" x14ac:dyDescent="0.2">
      <c r="A9359">
        <v>674347</v>
      </c>
      <c r="B9359" t="s">
        <v>65518</v>
      </c>
    </row>
    <row r="9360" spans="1:2" x14ac:dyDescent="0.2">
      <c r="A9360">
        <v>803310</v>
      </c>
      <c r="B9360" t="s">
        <v>65518</v>
      </c>
    </row>
    <row r="9361" spans="1:2" x14ac:dyDescent="0.2">
      <c r="A9361">
        <v>971019</v>
      </c>
      <c r="B9361" t="s">
        <v>65518</v>
      </c>
    </row>
    <row r="9362" spans="1:2" x14ac:dyDescent="0.2">
      <c r="A9362">
        <v>803285</v>
      </c>
      <c r="B9362" t="s">
        <v>65518</v>
      </c>
    </row>
    <row r="9363" spans="1:2" x14ac:dyDescent="0.2">
      <c r="A9363">
        <v>854761</v>
      </c>
      <c r="B9363" t="s">
        <v>65518</v>
      </c>
    </row>
    <row r="9364" spans="1:2" x14ac:dyDescent="0.2">
      <c r="A9364">
        <v>930157</v>
      </c>
      <c r="B9364" t="s">
        <v>65518</v>
      </c>
    </row>
    <row r="9365" spans="1:2" x14ac:dyDescent="0.2">
      <c r="A9365">
        <v>930578</v>
      </c>
      <c r="B9365" t="s">
        <v>65518</v>
      </c>
    </row>
    <row r="9366" spans="1:2" x14ac:dyDescent="0.2">
      <c r="A9366">
        <v>950771</v>
      </c>
      <c r="B9366" t="s">
        <v>65518</v>
      </c>
    </row>
    <row r="9367" spans="1:2" x14ac:dyDescent="0.2">
      <c r="A9367">
        <v>338567</v>
      </c>
      <c r="B9367" t="s">
        <v>65518</v>
      </c>
    </row>
    <row r="9368" spans="1:2" x14ac:dyDescent="0.2">
      <c r="A9368">
        <v>672618</v>
      </c>
      <c r="B9368" t="s">
        <v>65518</v>
      </c>
    </row>
    <row r="9369" spans="1:2" x14ac:dyDescent="0.2">
      <c r="A9369">
        <v>822396</v>
      </c>
      <c r="B9369" t="s">
        <v>65518</v>
      </c>
    </row>
    <row r="9370" spans="1:2" x14ac:dyDescent="0.2">
      <c r="A9370">
        <v>853924</v>
      </c>
      <c r="B9370" t="s">
        <v>65518</v>
      </c>
    </row>
    <row r="9371" spans="1:2" x14ac:dyDescent="0.2">
      <c r="A9371">
        <v>884065</v>
      </c>
      <c r="B9371" t="s">
        <v>65518</v>
      </c>
    </row>
    <row r="9372" spans="1:2" x14ac:dyDescent="0.2">
      <c r="A9372">
        <v>904243</v>
      </c>
      <c r="B9372" t="s">
        <v>65518</v>
      </c>
    </row>
    <row r="9373" spans="1:2" x14ac:dyDescent="0.2">
      <c r="A9373">
        <v>824345</v>
      </c>
      <c r="B9373" t="s">
        <v>65518</v>
      </c>
    </row>
    <row r="9374" spans="1:2" x14ac:dyDescent="0.2">
      <c r="A9374" t="s">
        <v>65613</v>
      </c>
      <c r="B9374" t="s">
        <v>65518</v>
      </c>
    </row>
    <row r="9375" spans="1:2" x14ac:dyDescent="0.2">
      <c r="A9375">
        <v>874372</v>
      </c>
      <c r="B9375" t="s">
        <v>65518</v>
      </c>
    </row>
    <row r="9376" spans="1:2" x14ac:dyDescent="0.2">
      <c r="A9376">
        <v>901430</v>
      </c>
      <c r="B9376" t="s">
        <v>65518</v>
      </c>
    </row>
    <row r="9377" spans="1:2" x14ac:dyDescent="0.2">
      <c r="A9377">
        <v>904445</v>
      </c>
      <c r="B9377" t="s">
        <v>65518</v>
      </c>
    </row>
    <row r="9378" spans="1:2" x14ac:dyDescent="0.2">
      <c r="A9378">
        <v>904831</v>
      </c>
      <c r="B9378" t="s">
        <v>65518</v>
      </c>
    </row>
    <row r="9379" spans="1:2" x14ac:dyDescent="0.2">
      <c r="A9379">
        <v>931118</v>
      </c>
      <c r="B9379" t="s">
        <v>65518</v>
      </c>
    </row>
    <row r="9380" spans="1:2" x14ac:dyDescent="0.2">
      <c r="A9380">
        <v>341050</v>
      </c>
      <c r="B9380" t="s">
        <v>65518</v>
      </c>
    </row>
    <row r="9381" spans="1:2" x14ac:dyDescent="0.2">
      <c r="A9381">
        <v>667982</v>
      </c>
      <c r="B9381" t="s">
        <v>65518</v>
      </c>
    </row>
    <row r="9382" spans="1:2" x14ac:dyDescent="0.2">
      <c r="A9382">
        <v>803173</v>
      </c>
      <c r="B9382" t="s">
        <v>65518</v>
      </c>
    </row>
    <row r="9383" spans="1:2" x14ac:dyDescent="0.2">
      <c r="A9383" t="s">
        <v>65614</v>
      </c>
      <c r="B9383" t="s">
        <v>65518</v>
      </c>
    </row>
    <row r="9384" spans="1:2" x14ac:dyDescent="0.2">
      <c r="A9384">
        <v>820440</v>
      </c>
      <c r="B9384" t="s">
        <v>65518</v>
      </c>
    </row>
    <row r="9385" spans="1:2" x14ac:dyDescent="0.2">
      <c r="A9385">
        <v>823542</v>
      </c>
      <c r="B9385" t="s">
        <v>65518</v>
      </c>
    </row>
    <row r="9386" spans="1:2" x14ac:dyDescent="0.2">
      <c r="A9386">
        <v>834070</v>
      </c>
      <c r="B9386" t="s">
        <v>65518</v>
      </c>
    </row>
    <row r="9387" spans="1:2" x14ac:dyDescent="0.2">
      <c r="A9387" t="s">
        <v>65615</v>
      </c>
      <c r="B9387" t="s">
        <v>65518</v>
      </c>
    </row>
    <row r="9388" spans="1:2" x14ac:dyDescent="0.2">
      <c r="A9388">
        <v>843671</v>
      </c>
      <c r="B9388" t="s">
        <v>65518</v>
      </c>
    </row>
    <row r="9389" spans="1:2" x14ac:dyDescent="0.2">
      <c r="A9389">
        <v>853927</v>
      </c>
      <c r="B9389" t="s">
        <v>65518</v>
      </c>
    </row>
    <row r="9390" spans="1:2" x14ac:dyDescent="0.2">
      <c r="A9390">
        <v>865481</v>
      </c>
      <c r="B9390" t="s">
        <v>65518</v>
      </c>
    </row>
    <row r="9391" spans="1:2" x14ac:dyDescent="0.2">
      <c r="A9391">
        <v>874994</v>
      </c>
      <c r="B9391" t="s">
        <v>65518</v>
      </c>
    </row>
    <row r="9392" spans="1:2" x14ac:dyDescent="0.2">
      <c r="A9392">
        <v>914832</v>
      </c>
      <c r="B9392" t="s">
        <v>65518</v>
      </c>
    </row>
    <row r="9393" spans="1:2" x14ac:dyDescent="0.2">
      <c r="A9393" t="s">
        <v>64958</v>
      </c>
      <c r="B9393" t="s">
        <v>65518</v>
      </c>
    </row>
    <row r="9394" spans="1:2" x14ac:dyDescent="0.2">
      <c r="A9394">
        <v>924282</v>
      </c>
      <c r="B9394" t="s">
        <v>65518</v>
      </c>
    </row>
    <row r="9395" spans="1:2" x14ac:dyDescent="0.2">
      <c r="A9395">
        <v>930979</v>
      </c>
      <c r="B9395" t="s">
        <v>65518</v>
      </c>
    </row>
    <row r="9396" spans="1:2" x14ac:dyDescent="0.2">
      <c r="A9396">
        <v>933664</v>
      </c>
      <c r="B9396" t="s">
        <v>65518</v>
      </c>
    </row>
    <row r="9397" spans="1:2" x14ac:dyDescent="0.2">
      <c r="A9397">
        <v>934758</v>
      </c>
      <c r="B9397" t="s">
        <v>65518</v>
      </c>
    </row>
    <row r="9398" spans="1:2" x14ac:dyDescent="0.2">
      <c r="A9398">
        <v>940188</v>
      </c>
      <c r="B9398" t="s">
        <v>65518</v>
      </c>
    </row>
    <row r="9399" spans="1:2" x14ac:dyDescent="0.2">
      <c r="A9399">
        <v>341971</v>
      </c>
      <c r="B9399" t="s">
        <v>65518</v>
      </c>
    </row>
    <row r="9400" spans="1:2" x14ac:dyDescent="0.2">
      <c r="A9400">
        <v>342683</v>
      </c>
      <c r="B9400" t="s">
        <v>65518</v>
      </c>
    </row>
    <row r="9401" spans="1:2" x14ac:dyDescent="0.2">
      <c r="A9401">
        <v>864016</v>
      </c>
      <c r="B9401" t="s">
        <v>65518</v>
      </c>
    </row>
    <row r="9402" spans="1:2" x14ac:dyDescent="0.2">
      <c r="A9402">
        <v>934329</v>
      </c>
      <c r="B9402" t="s">
        <v>65518</v>
      </c>
    </row>
    <row r="9403" spans="1:2" x14ac:dyDescent="0.2">
      <c r="A9403">
        <v>666276</v>
      </c>
      <c r="B9403" t="s">
        <v>65518</v>
      </c>
    </row>
    <row r="9404" spans="1:2" x14ac:dyDescent="0.2">
      <c r="A9404">
        <v>864145</v>
      </c>
      <c r="B9404" t="s">
        <v>65518</v>
      </c>
    </row>
    <row r="9405" spans="1:2" x14ac:dyDescent="0.2">
      <c r="A9405">
        <v>873180</v>
      </c>
      <c r="B9405" t="s">
        <v>65518</v>
      </c>
    </row>
    <row r="9406" spans="1:2" x14ac:dyDescent="0.2">
      <c r="A9406">
        <v>891044</v>
      </c>
      <c r="B9406" t="s">
        <v>65518</v>
      </c>
    </row>
    <row r="9407" spans="1:2" x14ac:dyDescent="0.2">
      <c r="A9407">
        <v>903403</v>
      </c>
      <c r="B9407" t="s">
        <v>65518</v>
      </c>
    </row>
    <row r="9408" spans="1:2" x14ac:dyDescent="0.2">
      <c r="A9408">
        <v>903690</v>
      </c>
      <c r="B9408" t="s">
        <v>65518</v>
      </c>
    </row>
    <row r="9409" spans="1:2" x14ac:dyDescent="0.2">
      <c r="A9409">
        <v>980099</v>
      </c>
      <c r="B9409" t="s">
        <v>65518</v>
      </c>
    </row>
    <row r="9410" spans="1:2" x14ac:dyDescent="0.2">
      <c r="A9410">
        <v>804273</v>
      </c>
      <c r="B9410" t="s">
        <v>65518</v>
      </c>
    </row>
    <row r="9411" spans="1:2" x14ac:dyDescent="0.2">
      <c r="A9411">
        <v>823192</v>
      </c>
      <c r="B9411" t="s">
        <v>65518</v>
      </c>
    </row>
    <row r="9412" spans="1:2" x14ac:dyDescent="0.2">
      <c r="A9412">
        <v>853868</v>
      </c>
      <c r="B9412" t="s">
        <v>65518</v>
      </c>
    </row>
    <row r="9413" spans="1:2" x14ac:dyDescent="0.2">
      <c r="A9413">
        <v>861211</v>
      </c>
      <c r="B9413" t="s">
        <v>65518</v>
      </c>
    </row>
    <row r="9414" spans="1:2" x14ac:dyDescent="0.2">
      <c r="A9414">
        <v>874076</v>
      </c>
      <c r="B9414" t="s">
        <v>65518</v>
      </c>
    </row>
    <row r="9415" spans="1:2" x14ac:dyDescent="0.2">
      <c r="A9415">
        <v>880662</v>
      </c>
      <c r="B9415" t="s">
        <v>65518</v>
      </c>
    </row>
    <row r="9416" spans="1:2" x14ac:dyDescent="0.2">
      <c r="A9416">
        <v>893511</v>
      </c>
      <c r="B9416" t="s">
        <v>65518</v>
      </c>
    </row>
    <row r="9417" spans="1:2" x14ac:dyDescent="0.2">
      <c r="A9417" t="s">
        <v>64957</v>
      </c>
      <c r="B9417" t="s">
        <v>65518</v>
      </c>
    </row>
    <row r="9418" spans="1:2" x14ac:dyDescent="0.2">
      <c r="A9418">
        <v>910708</v>
      </c>
      <c r="B9418" t="s">
        <v>65518</v>
      </c>
    </row>
    <row r="9419" spans="1:2" x14ac:dyDescent="0.2">
      <c r="A9419">
        <v>933681</v>
      </c>
      <c r="B9419" t="s">
        <v>65518</v>
      </c>
    </row>
    <row r="9420" spans="1:2" x14ac:dyDescent="0.2">
      <c r="A9420">
        <v>941003</v>
      </c>
      <c r="B9420" t="s">
        <v>65518</v>
      </c>
    </row>
    <row r="9421" spans="1:2" x14ac:dyDescent="0.2">
      <c r="A9421">
        <v>943187</v>
      </c>
      <c r="B9421" t="s">
        <v>65518</v>
      </c>
    </row>
    <row r="9422" spans="1:2" x14ac:dyDescent="0.2">
      <c r="A9422">
        <v>2056447</v>
      </c>
      <c r="B9422" t="s">
        <v>65518</v>
      </c>
    </row>
    <row r="9423" spans="1:2" x14ac:dyDescent="0.2">
      <c r="A9423" t="s">
        <v>64937</v>
      </c>
      <c r="B9423" t="s">
        <v>65518</v>
      </c>
    </row>
    <row r="9424" spans="1:2" x14ac:dyDescent="0.2">
      <c r="A9424" t="s">
        <v>65616</v>
      </c>
      <c r="B9424" t="s">
        <v>65518</v>
      </c>
    </row>
    <row r="9425" spans="1:2" x14ac:dyDescent="0.2">
      <c r="A9425" t="s">
        <v>65617</v>
      </c>
      <c r="B9425" t="s">
        <v>65518</v>
      </c>
    </row>
    <row r="9426" spans="1:2" x14ac:dyDescent="0.2">
      <c r="A9426">
        <v>935057</v>
      </c>
      <c r="B9426" t="s">
        <v>65518</v>
      </c>
    </row>
    <row r="9427" spans="1:2" x14ac:dyDescent="0.2">
      <c r="A9427">
        <v>951150</v>
      </c>
      <c r="B9427" t="s">
        <v>65518</v>
      </c>
    </row>
    <row r="9428" spans="1:2" x14ac:dyDescent="0.2">
      <c r="A9428">
        <v>823728</v>
      </c>
      <c r="B9428" t="s">
        <v>65518</v>
      </c>
    </row>
    <row r="9429" spans="1:2" x14ac:dyDescent="0.2">
      <c r="A9429">
        <v>853929</v>
      </c>
      <c r="B9429" t="s">
        <v>65518</v>
      </c>
    </row>
    <row r="9430" spans="1:2" x14ac:dyDescent="0.2">
      <c r="A9430">
        <v>853931</v>
      </c>
      <c r="B9430" t="s">
        <v>65518</v>
      </c>
    </row>
    <row r="9431" spans="1:2" x14ac:dyDescent="0.2">
      <c r="A9431">
        <v>854510</v>
      </c>
      <c r="B9431" t="s">
        <v>65518</v>
      </c>
    </row>
    <row r="9432" spans="1:2" x14ac:dyDescent="0.2">
      <c r="A9432">
        <v>874769</v>
      </c>
      <c r="B9432" t="s">
        <v>65518</v>
      </c>
    </row>
    <row r="9433" spans="1:2" x14ac:dyDescent="0.2">
      <c r="A9433">
        <v>891493</v>
      </c>
      <c r="B9433" t="s">
        <v>65518</v>
      </c>
    </row>
    <row r="9434" spans="1:2" x14ac:dyDescent="0.2">
      <c r="A9434">
        <v>913318</v>
      </c>
      <c r="B9434" t="s">
        <v>65518</v>
      </c>
    </row>
    <row r="9435" spans="1:2" x14ac:dyDescent="0.2">
      <c r="A9435" t="s">
        <v>65618</v>
      </c>
      <c r="B9435" t="s">
        <v>65518</v>
      </c>
    </row>
    <row r="9436" spans="1:2" x14ac:dyDescent="0.2">
      <c r="A9436">
        <v>923639</v>
      </c>
      <c r="B9436" t="s">
        <v>65518</v>
      </c>
    </row>
    <row r="9437" spans="1:2" x14ac:dyDescent="0.2">
      <c r="A9437">
        <v>924192</v>
      </c>
      <c r="B9437" t="s">
        <v>65518</v>
      </c>
    </row>
    <row r="9438" spans="1:2" x14ac:dyDescent="0.2">
      <c r="A9438">
        <v>854827</v>
      </c>
      <c r="B9438" t="s">
        <v>65518</v>
      </c>
    </row>
    <row r="9439" spans="1:2" x14ac:dyDescent="0.2">
      <c r="A9439">
        <v>873293</v>
      </c>
      <c r="B9439" t="s">
        <v>65518</v>
      </c>
    </row>
    <row r="9440" spans="1:2" x14ac:dyDescent="0.2">
      <c r="A9440">
        <v>874274</v>
      </c>
      <c r="B9440" t="s">
        <v>65518</v>
      </c>
    </row>
    <row r="9441" spans="1:2" x14ac:dyDescent="0.2">
      <c r="A9441">
        <v>913153</v>
      </c>
      <c r="B9441" t="s">
        <v>65518</v>
      </c>
    </row>
    <row r="9442" spans="1:2" x14ac:dyDescent="0.2">
      <c r="A9442">
        <v>930225</v>
      </c>
      <c r="B9442" t="s">
        <v>65518</v>
      </c>
    </row>
    <row r="9443" spans="1:2" x14ac:dyDescent="0.2">
      <c r="A9443" t="s">
        <v>65619</v>
      </c>
      <c r="B9443" t="s">
        <v>65518</v>
      </c>
    </row>
    <row r="9444" spans="1:2" x14ac:dyDescent="0.2">
      <c r="A9444">
        <v>990670</v>
      </c>
      <c r="B9444" t="s">
        <v>65518</v>
      </c>
    </row>
    <row r="9445" spans="1:2" x14ac:dyDescent="0.2">
      <c r="A9445">
        <v>823251</v>
      </c>
      <c r="B9445" t="s">
        <v>65518</v>
      </c>
    </row>
    <row r="9446" spans="1:2" x14ac:dyDescent="0.2">
      <c r="A9446">
        <v>891609</v>
      </c>
      <c r="B9446" t="s">
        <v>65518</v>
      </c>
    </row>
    <row r="9447" spans="1:2" x14ac:dyDescent="0.2">
      <c r="A9447">
        <v>2056447</v>
      </c>
      <c r="B9447" t="s">
        <v>65518</v>
      </c>
    </row>
    <row r="9448" spans="1:2" x14ac:dyDescent="0.2">
      <c r="A9448">
        <v>813512</v>
      </c>
      <c r="B9448" t="s">
        <v>65518</v>
      </c>
    </row>
    <row r="9449" spans="1:2" x14ac:dyDescent="0.2">
      <c r="A9449">
        <v>814258</v>
      </c>
      <c r="B9449" t="s">
        <v>65518</v>
      </c>
    </row>
    <row r="9450" spans="1:2" x14ac:dyDescent="0.2">
      <c r="A9450">
        <v>894528</v>
      </c>
      <c r="B9450" t="s">
        <v>65518</v>
      </c>
    </row>
    <row r="9451" spans="1:2" x14ac:dyDescent="0.2">
      <c r="A9451">
        <v>2056447</v>
      </c>
      <c r="B9451" t="s">
        <v>65518</v>
      </c>
    </row>
    <row r="9452" spans="1:2" x14ac:dyDescent="0.2">
      <c r="A9452" t="s">
        <v>65620</v>
      </c>
      <c r="B9452" t="s">
        <v>65518</v>
      </c>
    </row>
    <row r="9453" spans="1:2" x14ac:dyDescent="0.2">
      <c r="A9453" t="s">
        <v>64935</v>
      </c>
      <c r="B9453" t="s">
        <v>65518</v>
      </c>
    </row>
    <row r="9454" spans="1:2" x14ac:dyDescent="0.2">
      <c r="A9454" t="s">
        <v>65621</v>
      </c>
      <c r="B9454" t="s">
        <v>65518</v>
      </c>
    </row>
    <row r="9455" spans="1:2" x14ac:dyDescent="0.2">
      <c r="A9455">
        <v>980449</v>
      </c>
      <c r="B9455" t="s">
        <v>65518</v>
      </c>
    </row>
    <row r="9456" spans="1:2" x14ac:dyDescent="0.2">
      <c r="A9456">
        <v>981140</v>
      </c>
      <c r="B9456" t="s">
        <v>65518</v>
      </c>
    </row>
    <row r="9457" spans="1:2" x14ac:dyDescent="0.2">
      <c r="A9457">
        <v>981141</v>
      </c>
      <c r="B9457" t="s">
        <v>65518</v>
      </c>
    </row>
    <row r="9458" spans="1:2" x14ac:dyDescent="0.2">
      <c r="A9458">
        <v>333332</v>
      </c>
      <c r="B9458" t="s">
        <v>65518</v>
      </c>
    </row>
    <row r="9459" spans="1:2" x14ac:dyDescent="0.2">
      <c r="A9459" t="s">
        <v>64945</v>
      </c>
      <c r="B9459" t="s">
        <v>65518</v>
      </c>
    </row>
    <row r="9460" spans="1:2" x14ac:dyDescent="0.2">
      <c r="A9460">
        <v>933201</v>
      </c>
      <c r="B9460" t="s">
        <v>65518</v>
      </c>
    </row>
    <row r="9461" spans="1:2" x14ac:dyDescent="0.2">
      <c r="A9461">
        <v>667284</v>
      </c>
      <c r="B9461" t="s">
        <v>65518</v>
      </c>
    </row>
    <row r="9462" spans="1:2" x14ac:dyDescent="0.2">
      <c r="A9462">
        <v>843139</v>
      </c>
      <c r="B9462" t="s">
        <v>65518</v>
      </c>
    </row>
    <row r="9463" spans="1:2" x14ac:dyDescent="0.2">
      <c r="A9463">
        <v>853899</v>
      </c>
      <c r="B9463" t="s">
        <v>65518</v>
      </c>
    </row>
    <row r="9464" spans="1:2" x14ac:dyDescent="0.2">
      <c r="A9464">
        <v>864168</v>
      </c>
      <c r="B9464" t="s">
        <v>65518</v>
      </c>
    </row>
    <row r="9465" spans="1:2" x14ac:dyDescent="0.2">
      <c r="A9465">
        <v>873594</v>
      </c>
      <c r="B9465" t="s">
        <v>65518</v>
      </c>
    </row>
    <row r="9466" spans="1:2" x14ac:dyDescent="0.2">
      <c r="A9466" s="429" t="s">
        <v>65622</v>
      </c>
      <c r="B9466" t="s">
        <v>65518</v>
      </c>
    </row>
    <row r="9467" spans="1:2" x14ac:dyDescent="0.2">
      <c r="A9467">
        <v>933183</v>
      </c>
      <c r="B9467" t="s">
        <v>65518</v>
      </c>
    </row>
    <row r="9468" spans="1:2" x14ac:dyDescent="0.2">
      <c r="A9468">
        <v>960290</v>
      </c>
      <c r="B9468" t="s">
        <v>65518</v>
      </c>
    </row>
    <row r="9469" spans="1:2" x14ac:dyDescent="0.2">
      <c r="A9469" t="s">
        <v>64945</v>
      </c>
      <c r="B9469" t="s">
        <v>65518</v>
      </c>
    </row>
    <row r="9470" spans="1:2" x14ac:dyDescent="0.2">
      <c r="A9470">
        <v>810692</v>
      </c>
      <c r="B9470" t="s">
        <v>65518</v>
      </c>
    </row>
    <row r="9471" spans="1:2" x14ac:dyDescent="0.2">
      <c r="A9471">
        <v>820237</v>
      </c>
      <c r="B9471" t="s">
        <v>65518</v>
      </c>
    </row>
    <row r="9472" spans="1:2" x14ac:dyDescent="0.2">
      <c r="A9472">
        <v>853813</v>
      </c>
      <c r="B9472" t="s">
        <v>65518</v>
      </c>
    </row>
    <row r="9473" spans="1:2" x14ac:dyDescent="0.2">
      <c r="A9473">
        <v>864008</v>
      </c>
      <c r="B9473" t="s">
        <v>65518</v>
      </c>
    </row>
    <row r="9474" spans="1:2" x14ac:dyDescent="0.2">
      <c r="A9474">
        <v>840696</v>
      </c>
      <c r="B9474" t="s">
        <v>65518</v>
      </c>
    </row>
    <row r="9475" spans="1:2" x14ac:dyDescent="0.2">
      <c r="A9475">
        <v>860386</v>
      </c>
      <c r="B9475" t="s">
        <v>65518</v>
      </c>
    </row>
    <row r="9476" spans="1:2" x14ac:dyDescent="0.2">
      <c r="A9476">
        <v>894873</v>
      </c>
      <c r="B9476" t="s">
        <v>65518</v>
      </c>
    </row>
    <row r="9477" spans="1:2" x14ac:dyDescent="0.2">
      <c r="A9477">
        <v>923455</v>
      </c>
      <c r="B9477" t="s">
        <v>65518</v>
      </c>
    </row>
    <row r="9478" spans="1:2" x14ac:dyDescent="0.2">
      <c r="A9478">
        <v>933808</v>
      </c>
      <c r="B9478" t="s">
        <v>65518</v>
      </c>
    </row>
    <row r="9479" spans="1:2" x14ac:dyDescent="0.2">
      <c r="A9479">
        <v>950520</v>
      </c>
      <c r="B9479" t="s">
        <v>65518</v>
      </c>
    </row>
    <row r="9480" spans="1:2" x14ac:dyDescent="0.2">
      <c r="A9480">
        <v>961057</v>
      </c>
      <c r="B9480" t="s">
        <v>65518</v>
      </c>
    </row>
    <row r="9481" spans="1:2" x14ac:dyDescent="0.2">
      <c r="A9481">
        <v>990879</v>
      </c>
      <c r="B9481" t="s">
        <v>65518</v>
      </c>
    </row>
    <row r="9482" spans="1:2" x14ac:dyDescent="0.2">
      <c r="A9482">
        <v>625424</v>
      </c>
      <c r="B9482" t="s">
        <v>65518</v>
      </c>
    </row>
    <row r="9483" spans="1:2" x14ac:dyDescent="0.2">
      <c r="A9483" t="s">
        <v>65623</v>
      </c>
      <c r="B9483" t="s">
        <v>65518</v>
      </c>
    </row>
    <row r="9484" spans="1:2" x14ac:dyDescent="0.2">
      <c r="A9484">
        <v>823773</v>
      </c>
      <c r="B9484" t="s">
        <v>65518</v>
      </c>
    </row>
    <row r="9485" spans="1:2" x14ac:dyDescent="0.2">
      <c r="A9485" t="s">
        <v>65624</v>
      </c>
      <c r="B9485" t="s">
        <v>65518</v>
      </c>
    </row>
    <row r="9486" spans="1:2" x14ac:dyDescent="0.2">
      <c r="A9486">
        <v>853623</v>
      </c>
      <c r="B9486" t="s">
        <v>65518</v>
      </c>
    </row>
    <row r="9487" spans="1:2" x14ac:dyDescent="0.2">
      <c r="A9487">
        <v>864135</v>
      </c>
      <c r="B9487" t="s">
        <v>65518</v>
      </c>
    </row>
    <row r="9488" spans="1:2" x14ac:dyDescent="0.2">
      <c r="A9488">
        <v>865374</v>
      </c>
      <c r="B9488" t="s">
        <v>65518</v>
      </c>
    </row>
    <row r="9489" spans="1:2" x14ac:dyDescent="0.2">
      <c r="A9489">
        <v>904680</v>
      </c>
      <c r="B9489" t="s">
        <v>65518</v>
      </c>
    </row>
    <row r="9490" spans="1:2" x14ac:dyDescent="0.2">
      <c r="A9490">
        <v>941034</v>
      </c>
      <c r="B9490" t="s">
        <v>65518</v>
      </c>
    </row>
    <row r="9491" spans="1:2" x14ac:dyDescent="0.2">
      <c r="A9491">
        <v>943439</v>
      </c>
      <c r="B9491" t="s">
        <v>65518</v>
      </c>
    </row>
    <row r="9492" spans="1:2" x14ac:dyDescent="0.2">
      <c r="A9492">
        <v>943654</v>
      </c>
      <c r="B9492" t="s">
        <v>65518</v>
      </c>
    </row>
    <row r="9493" spans="1:2" x14ac:dyDescent="0.2">
      <c r="A9493" t="s">
        <v>65624</v>
      </c>
      <c r="B9493" t="s">
        <v>65518</v>
      </c>
    </row>
    <row r="9494" spans="1:2" x14ac:dyDescent="0.2">
      <c r="A9494">
        <v>890911</v>
      </c>
      <c r="B9494" t="s">
        <v>65518</v>
      </c>
    </row>
    <row r="9495" spans="1:2" x14ac:dyDescent="0.2">
      <c r="A9495">
        <v>910476</v>
      </c>
      <c r="B9495" t="s">
        <v>65518</v>
      </c>
    </row>
    <row r="9496" spans="1:2" x14ac:dyDescent="0.2">
      <c r="A9496">
        <v>911131</v>
      </c>
      <c r="B9496" t="s">
        <v>65518</v>
      </c>
    </row>
    <row r="9497" spans="1:2" x14ac:dyDescent="0.2">
      <c r="A9497">
        <v>670427</v>
      </c>
      <c r="B9497" t="s">
        <v>65518</v>
      </c>
    </row>
    <row r="9498" spans="1:2" x14ac:dyDescent="0.2">
      <c r="A9498">
        <v>671500</v>
      </c>
      <c r="B9498" t="s">
        <v>65518</v>
      </c>
    </row>
    <row r="9499" spans="1:2" x14ac:dyDescent="0.2">
      <c r="A9499">
        <v>894650</v>
      </c>
      <c r="B9499" t="s">
        <v>65518</v>
      </c>
    </row>
    <row r="9500" spans="1:2" x14ac:dyDescent="0.2">
      <c r="A9500">
        <v>904331</v>
      </c>
      <c r="B9500" t="s">
        <v>65518</v>
      </c>
    </row>
    <row r="9501" spans="1:2" x14ac:dyDescent="0.2">
      <c r="A9501">
        <v>860331</v>
      </c>
      <c r="B9501" t="s">
        <v>65518</v>
      </c>
    </row>
    <row r="9502" spans="1:2" x14ac:dyDescent="0.2">
      <c r="A9502">
        <v>904702</v>
      </c>
      <c r="B9502" t="s">
        <v>65518</v>
      </c>
    </row>
    <row r="9503" spans="1:2" x14ac:dyDescent="0.2">
      <c r="A9503">
        <v>961077</v>
      </c>
      <c r="B9503" t="s">
        <v>65518</v>
      </c>
    </row>
    <row r="9504" spans="1:2" x14ac:dyDescent="0.2">
      <c r="A9504">
        <v>2056447</v>
      </c>
      <c r="B9504" t="s">
        <v>65518</v>
      </c>
    </row>
    <row r="9505" spans="1:2" x14ac:dyDescent="0.2">
      <c r="A9505" t="s">
        <v>65625</v>
      </c>
      <c r="B9505" t="s">
        <v>65518</v>
      </c>
    </row>
    <row r="9506" spans="1:2" x14ac:dyDescent="0.2">
      <c r="A9506">
        <v>870311</v>
      </c>
      <c r="B9506" t="s">
        <v>65518</v>
      </c>
    </row>
    <row r="9507" spans="1:2" x14ac:dyDescent="0.2">
      <c r="A9507">
        <v>950101</v>
      </c>
      <c r="B9507" t="s">
        <v>65518</v>
      </c>
    </row>
    <row r="9508" spans="1:2" x14ac:dyDescent="0.2">
      <c r="A9508">
        <v>971143</v>
      </c>
      <c r="B9508" t="s">
        <v>65518</v>
      </c>
    </row>
    <row r="9509" spans="1:2" x14ac:dyDescent="0.2">
      <c r="A9509" t="s">
        <v>64911</v>
      </c>
      <c r="B9509" t="s">
        <v>65518</v>
      </c>
    </row>
    <row r="9510" spans="1:2" x14ac:dyDescent="0.2">
      <c r="A9510">
        <v>873604</v>
      </c>
      <c r="B9510" t="s">
        <v>65518</v>
      </c>
    </row>
    <row r="9511" spans="1:2" x14ac:dyDescent="0.2">
      <c r="A9511">
        <v>941139</v>
      </c>
      <c r="B9511" t="s">
        <v>65518</v>
      </c>
    </row>
    <row r="9512" spans="1:2" x14ac:dyDescent="0.2">
      <c r="A9512">
        <v>813250</v>
      </c>
      <c r="B9512" t="s">
        <v>65518</v>
      </c>
    </row>
    <row r="9513" spans="1:2" x14ac:dyDescent="0.2">
      <c r="A9513">
        <v>823986</v>
      </c>
      <c r="B9513" t="s">
        <v>65518</v>
      </c>
    </row>
    <row r="9514" spans="1:2" x14ac:dyDescent="0.2">
      <c r="A9514">
        <v>860758</v>
      </c>
      <c r="B9514" t="s">
        <v>65518</v>
      </c>
    </row>
    <row r="9515" spans="1:2" x14ac:dyDescent="0.2">
      <c r="A9515">
        <v>914557</v>
      </c>
      <c r="B9515" t="s">
        <v>65518</v>
      </c>
    </row>
    <row r="9516" spans="1:2" x14ac:dyDescent="0.2">
      <c r="A9516">
        <v>924571</v>
      </c>
      <c r="B9516" t="s">
        <v>65518</v>
      </c>
    </row>
    <row r="9517" spans="1:2" x14ac:dyDescent="0.2">
      <c r="A9517">
        <v>940966</v>
      </c>
      <c r="B9517" t="s">
        <v>65518</v>
      </c>
    </row>
    <row r="9518" spans="1:2" x14ac:dyDescent="0.2">
      <c r="A9518">
        <v>334623</v>
      </c>
      <c r="B9518" t="s">
        <v>65518</v>
      </c>
    </row>
    <row r="9519" spans="1:2" x14ac:dyDescent="0.2">
      <c r="A9519">
        <v>337955</v>
      </c>
      <c r="B9519" t="s">
        <v>65518</v>
      </c>
    </row>
    <row r="9520" spans="1:2" x14ac:dyDescent="0.2">
      <c r="A9520">
        <v>823077</v>
      </c>
      <c r="B9520" t="s">
        <v>65518</v>
      </c>
    </row>
    <row r="9521" spans="1:2" x14ac:dyDescent="0.2">
      <c r="A9521">
        <v>864324</v>
      </c>
      <c r="B9521" t="s">
        <v>65518</v>
      </c>
    </row>
    <row r="9522" spans="1:2" x14ac:dyDescent="0.2">
      <c r="A9522">
        <v>904253</v>
      </c>
      <c r="B9522" t="s">
        <v>65518</v>
      </c>
    </row>
    <row r="9523" spans="1:2" x14ac:dyDescent="0.2">
      <c r="A9523">
        <v>904254</v>
      </c>
      <c r="B9523" t="s">
        <v>65518</v>
      </c>
    </row>
    <row r="9524" spans="1:2" x14ac:dyDescent="0.2">
      <c r="A9524">
        <v>904262</v>
      </c>
      <c r="B9524" t="s">
        <v>65518</v>
      </c>
    </row>
    <row r="9525" spans="1:2" x14ac:dyDescent="0.2">
      <c r="A9525" t="s">
        <v>65626</v>
      </c>
      <c r="B9525" t="s">
        <v>65518</v>
      </c>
    </row>
    <row r="9526" spans="1:2" x14ac:dyDescent="0.2">
      <c r="A9526">
        <v>960406</v>
      </c>
      <c r="B9526" t="s">
        <v>65518</v>
      </c>
    </row>
    <row r="9527" spans="1:2" x14ac:dyDescent="0.2">
      <c r="A9527">
        <v>970209</v>
      </c>
      <c r="B9527" t="s">
        <v>65518</v>
      </c>
    </row>
    <row r="9528" spans="1:2" x14ac:dyDescent="0.2">
      <c r="A9528">
        <v>970525</v>
      </c>
      <c r="B9528" t="s">
        <v>65518</v>
      </c>
    </row>
    <row r="9529" spans="1:2" x14ac:dyDescent="0.2">
      <c r="A9529">
        <v>990496</v>
      </c>
      <c r="B9529" t="s">
        <v>65518</v>
      </c>
    </row>
    <row r="9530" spans="1:2" x14ac:dyDescent="0.2">
      <c r="A9530">
        <v>880159</v>
      </c>
      <c r="B9530" t="s">
        <v>65518</v>
      </c>
    </row>
    <row r="9531" spans="1:2" x14ac:dyDescent="0.2">
      <c r="A9531">
        <v>850180</v>
      </c>
      <c r="B9531" t="s">
        <v>65518</v>
      </c>
    </row>
    <row r="9532" spans="1:2" x14ac:dyDescent="0.2">
      <c r="A9532">
        <v>865547</v>
      </c>
      <c r="B9532" t="s">
        <v>65518</v>
      </c>
    </row>
    <row r="9533" spans="1:2" x14ac:dyDescent="0.2">
      <c r="A9533" t="s">
        <v>65627</v>
      </c>
      <c r="B9533" t="s">
        <v>65518</v>
      </c>
    </row>
    <row r="9534" spans="1:2" x14ac:dyDescent="0.2">
      <c r="A9534">
        <v>970632</v>
      </c>
      <c r="B9534" t="s">
        <v>65518</v>
      </c>
    </row>
    <row r="9535" spans="1:2" x14ac:dyDescent="0.2">
      <c r="A9535">
        <v>830026</v>
      </c>
      <c r="B9535" t="s">
        <v>65518</v>
      </c>
    </row>
    <row r="9536" spans="1:2" x14ac:dyDescent="0.2">
      <c r="A9536">
        <v>843488</v>
      </c>
      <c r="B9536" t="s">
        <v>65518</v>
      </c>
    </row>
    <row r="9537" spans="1:2" x14ac:dyDescent="0.2">
      <c r="A9537">
        <v>850588</v>
      </c>
      <c r="B9537" t="s">
        <v>65518</v>
      </c>
    </row>
    <row r="9538" spans="1:2" x14ac:dyDescent="0.2">
      <c r="A9538">
        <v>860718</v>
      </c>
      <c r="B9538" t="s">
        <v>65518</v>
      </c>
    </row>
    <row r="9539" spans="1:2" x14ac:dyDescent="0.2">
      <c r="A9539">
        <v>880558</v>
      </c>
      <c r="B9539" t="s">
        <v>65518</v>
      </c>
    </row>
    <row r="9540" spans="1:2" x14ac:dyDescent="0.2">
      <c r="A9540">
        <v>910979</v>
      </c>
      <c r="B9540" t="s">
        <v>65518</v>
      </c>
    </row>
    <row r="9541" spans="1:2" x14ac:dyDescent="0.2">
      <c r="A9541" t="s">
        <v>65628</v>
      </c>
      <c r="B9541" t="s">
        <v>65518</v>
      </c>
    </row>
    <row r="9542" spans="1:2" x14ac:dyDescent="0.2">
      <c r="A9542">
        <v>923656</v>
      </c>
      <c r="B9542" t="s">
        <v>65518</v>
      </c>
    </row>
    <row r="9543" spans="1:2" x14ac:dyDescent="0.2">
      <c r="A9543">
        <v>924138</v>
      </c>
      <c r="B9543" t="s">
        <v>65518</v>
      </c>
    </row>
    <row r="9544" spans="1:2" x14ac:dyDescent="0.2">
      <c r="A9544">
        <v>925041</v>
      </c>
      <c r="B9544" t="s">
        <v>65518</v>
      </c>
    </row>
    <row r="9545" spans="1:2" x14ac:dyDescent="0.2">
      <c r="A9545">
        <v>821013</v>
      </c>
      <c r="B9545" t="s">
        <v>65518</v>
      </c>
    </row>
    <row r="9546" spans="1:2" x14ac:dyDescent="0.2">
      <c r="A9546">
        <v>833113</v>
      </c>
      <c r="B9546" t="s">
        <v>65518</v>
      </c>
    </row>
    <row r="9547" spans="1:2" x14ac:dyDescent="0.2">
      <c r="A9547">
        <v>861297</v>
      </c>
      <c r="B9547" t="s">
        <v>65518</v>
      </c>
    </row>
    <row r="9548" spans="1:2" x14ac:dyDescent="0.2">
      <c r="A9548">
        <v>890251</v>
      </c>
      <c r="B9548" t="s">
        <v>65518</v>
      </c>
    </row>
    <row r="9549" spans="1:2" x14ac:dyDescent="0.2">
      <c r="A9549">
        <v>893332</v>
      </c>
      <c r="B9549" t="s">
        <v>65518</v>
      </c>
    </row>
    <row r="9550" spans="1:2" x14ac:dyDescent="0.2">
      <c r="A9550">
        <v>914558</v>
      </c>
      <c r="B9550" t="s">
        <v>65518</v>
      </c>
    </row>
    <row r="9551" spans="1:2" x14ac:dyDescent="0.2">
      <c r="A9551">
        <v>990252</v>
      </c>
      <c r="B9551" t="s">
        <v>65518</v>
      </c>
    </row>
    <row r="9552" spans="1:2" x14ac:dyDescent="0.2">
      <c r="A9552">
        <v>990255</v>
      </c>
      <c r="B9552" t="s">
        <v>65518</v>
      </c>
    </row>
    <row r="9553" spans="1:2" x14ac:dyDescent="0.2">
      <c r="A9553">
        <v>674331</v>
      </c>
      <c r="B9553" t="s">
        <v>65518</v>
      </c>
    </row>
    <row r="9554" spans="1:2" x14ac:dyDescent="0.2">
      <c r="A9554">
        <v>890140</v>
      </c>
      <c r="B9554" t="s">
        <v>65518</v>
      </c>
    </row>
    <row r="9555" spans="1:2" x14ac:dyDescent="0.2">
      <c r="A9555">
        <v>900210</v>
      </c>
      <c r="B9555" t="s">
        <v>65518</v>
      </c>
    </row>
    <row r="9556" spans="1:2" x14ac:dyDescent="0.2">
      <c r="A9556">
        <v>934731</v>
      </c>
      <c r="B9556" t="s">
        <v>65518</v>
      </c>
    </row>
    <row r="9557" spans="1:2" x14ac:dyDescent="0.2">
      <c r="A9557">
        <v>341827</v>
      </c>
      <c r="B9557" t="s">
        <v>65518</v>
      </c>
    </row>
    <row r="9558" spans="1:2" x14ac:dyDescent="0.2">
      <c r="A9558" t="s">
        <v>65629</v>
      </c>
      <c r="B9558" t="s">
        <v>65518</v>
      </c>
    </row>
    <row r="9559" spans="1:2" x14ac:dyDescent="0.2">
      <c r="A9559">
        <v>810674</v>
      </c>
      <c r="B9559" t="s">
        <v>65518</v>
      </c>
    </row>
    <row r="9560" spans="1:2" x14ac:dyDescent="0.2">
      <c r="A9560">
        <v>864968</v>
      </c>
      <c r="B9560" t="s">
        <v>65518</v>
      </c>
    </row>
    <row r="9561" spans="1:2" x14ac:dyDescent="0.2">
      <c r="A9561">
        <v>890363</v>
      </c>
      <c r="B9561" t="s">
        <v>65518</v>
      </c>
    </row>
    <row r="9562" spans="1:2" x14ac:dyDescent="0.2">
      <c r="A9562">
        <v>873681</v>
      </c>
      <c r="B9562" t="s">
        <v>65518</v>
      </c>
    </row>
    <row r="9563" spans="1:2" x14ac:dyDescent="0.2">
      <c r="A9563">
        <v>880804</v>
      </c>
      <c r="B9563" t="s">
        <v>65518</v>
      </c>
    </row>
    <row r="9564" spans="1:2" x14ac:dyDescent="0.2">
      <c r="A9564">
        <v>923515</v>
      </c>
      <c r="B9564" t="s">
        <v>65518</v>
      </c>
    </row>
    <row r="9565" spans="1:2" x14ac:dyDescent="0.2">
      <c r="A9565">
        <v>934508</v>
      </c>
      <c r="B9565" t="s">
        <v>65518</v>
      </c>
    </row>
    <row r="9566" spans="1:2" x14ac:dyDescent="0.2">
      <c r="A9566">
        <v>943227</v>
      </c>
      <c r="B9566" t="s">
        <v>65518</v>
      </c>
    </row>
    <row r="9567" spans="1:2" x14ac:dyDescent="0.2">
      <c r="A9567">
        <v>970035</v>
      </c>
      <c r="B9567" t="s">
        <v>65518</v>
      </c>
    </row>
    <row r="9568" spans="1:2" x14ac:dyDescent="0.2">
      <c r="A9568">
        <v>860143</v>
      </c>
      <c r="B9568" t="s">
        <v>65518</v>
      </c>
    </row>
    <row r="9569" spans="1:2" x14ac:dyDescent="0.2">
      <c r="A9569">
        <v>864213</v>
      </c>
      <c r="B9569" t="s">
        <v>65518</v>
      </c>
    </row>
    <row r="9570" spans="1:2" x14ac:dyDescent="0.2">
      <c r="A9570" t="s">
        <v>65630</v>
      </c>
      <c r="B9570" t="s">
        <v>65518</v>
      </c>
    </row>
    <row r="9571" spans="1:2" x14ac:dyDescent="0.2">
      <c r="A9571">
        <v>864357</v>
      </c>
      <c r="B9571" t="s">
        <v>65518</v>
      </c>
    </row>
    <row r="9572" spans="1:2" x14ac:dyDescent="0.2">
      <c r="A9572">
        <v>870436</v>
      </c>
      <c r="B9572" t="s">
        <v>65518</v>
      </c>
    </row>
    <row r="9573" spans="1:2" x14ac:dyDescent="0.2">
      <c r="A9573">
        <v>873119</v>
      </c>
      <c r="B9573" t="s">
        <v>65518</v>
      </c>
    </row>
    <row r="9574" spans="1:2" x14ac:dyDescent="0.2">
      <c r="A9574">
        <v>873405</v>
      </c>
      <c r="B9574" t="s">
        <v>65518</v>
      </c>
    </row>
    <row r="9575" spans="1:2" x14ac:dyDescent="0.2">
      <c r="A9575">
        <v>821284</v>
      </c>
      <c r="B9575" t="s">
        <v>65518</v>
      </c>
    </row>
    <row r="9576" spans="1:2" x14ac:dyDescent="0.2">
      <c r="A9576">
        <v>870860</v>
      </c>
      <c r="B9576" t="s">
        <v>65518</v>
      </c>
    </row>
    <row r="9577" spans="1:2" x14ac:dyDescent="0.2">
      <c r="A9577">
        <v>804181</v>
      </c>
      <c r="B9577" t="s">
        <v>65518</v>
      </c>
    </row>
    <row r="9578" spans="1:2" x14ac:dyDescent="0.2">
      <c r="A9578">
        <v>883658</v>
      </c>
      <c r="B9578" t="s">
        <v>65518</v>
      </c>
    </row>
    <row r="9579" spans="1:2" x14ac:dyDescent="0.2">
      <c r="A9579">
        <v>931335</v>
      </c>
      <c r="B9579" t="s">
        <v>65518</v>
      </c>
    </row>
    <row r="9580" spans="1:2" x14ac:dyDescent="0.2">
      <c r="A9580">
        <v>810869</v>
      </c>
      <c r="B9580" t="s">
        <v>65518</v>
      </c>
    </row>
    <row r="9581" spans="1:2" x14ac:dyDescent="0.2">
      <c r="A9581">
        <v>853283</v>
      </c>
      <c r="B9581" t="s">
        <v>65518</v>
      </c>
    </row>
    <row r="9582" spans="1:2" x14ac:dyDescent="0.2">
      <c r="A9582">
        <v>893489</v>
      </c>
      <c r="B9582" t="s">
        <v>65518</v>
      </c>
    </row>
    <row r="9583" spans="1:2" x14ac:dyDescent="0.2">
      <c r="A9583">
        <v>980962</v>
      </c>
      <c r="B9583" t="s">
        <v>65518</v>
      </c>
    </row>
    <row r="9584" spans="1:2" x14ac:dyDescent="0.2">
      <c r="A9584">
        <v>910271</v>
      </c>
      <c r="B9584" t="s">
        <v>65518</v>
      </c>
    </row>
    <row r="9585" spans="1:2" x14ac:dyDescent="0.2">
      <c r="A9585">
        <v>924449</v>
      </c>
      <c r="B9585" t="s">
        <v>65518</v>
      </c>
    </row>
    <row r="9586" spans="1:2" x14ac:dyDescent="0.2">
      <c r="A9586" t="s">
        <v>65631</v>
      </c>
      <c r="B9586" t="s">
        <v>65518</v>
      </c>
    </row>
    <row r="9587" spans="1:2" x14ac:dyDescent="0.2">
      <c r="A9587">
        <v>669996</v>
      </c>
      <c r="B9587" t="s">
        <v>65518</v>
      </c>
    </row>
    <row r="9588" spans="1:2" x14ac:dyDescent="0.2">
      <c r="A9588">
        <v>943717</v>
      </c>
      <c r="B9588" t="s">
        <v>65518</v>
      </c>
    </row>
    <row r="9589" spans="1:2" x14ac:dyDescent="0.2">
      <c r="A9589">
        <v>943718</v>
      </c>
      <c r="B9589" t="s">
        <v>65518</v>
      </c>
    </row>
    <row r="9590" spans="1:2" x14ac:dyDescent="0.2">
      <c r="A9590">
        <v>823369</v>
      </c>
      <c r="B9590" t="s">
        <v>65518</v>
      </c>
    </row>
    <row r="9591" spans="1:2" x14ac:dyDescent="0.2">
      <c r="A9591">
        <v>863404</v>
      </c>
      <c r="B9591" t="s">
        <v>65518</v>
      </c>
    </row>
    <row r="9592" spans="1:2" x14ac:dyDescent="0.2">
      <c r="A9592">
        <v>874526</v>
      </c>
      <c r="B9592" t="s">
        <v>65518</v>
      </c>
    </row>
    <row r="9593" spans="1:2" x14ac:dyDescent="0.2">
      <c r="A9593">
        <v>894798</v>
      </c>
      <c r="B9593" t="s">
        <v>65518</v>
      </c>
    </row>
    <row r="9594" spans="1:2" x14ac:dyDescent="0.2">
      <c r="A9594">
        <v>970005</v>
      </c>
      <c r="B9594" t="s">
        <v>65518</v>
      </c>
    </row>
    <row r="9595" spans="1:2" x14ac:dyDescent="0.2">
      <c r="A9595" t="s">
        <v>65632</v>
      </c>
      <c r="B9595" t="s">
        <v>65518</v>
      </c>
    </row>
    <row r="9596" spans="1:2" x14ac:dyDescent="0.2">
      <c r="A9596">
        <v>833100</v>
      </c>
      <c r="B9596" t="s">
        <v>65518</v>
      </c>
    </row>
    <row r="9597" spans="1:2" x14ac:dyDescent="0.2">
      <c r="A9597">
        <v>854735</v>
      </c>
      <c r="B9597" t="s">
        <v>65518</v>
      </c>
    </row>
    <row r="9598" spans="1:2" x14ac:dyDescent="0.2">
      <c r="A9598">
        <v>874488</v>
      </c>
      <c r="B9598" t="s">
        <v>65518</v>
      </c>
    </row>
    <row r="9599" spans="1:2" x14ac:dyDescent="0.2">
      <c r="A9599">
        <v>884763</v>
      </c>
      <c r="B9599" t="s">
        <v>65518</v>
      </c>
    </row>
    <row r="9600" spans="1:2" x14ac:dyDescent="0.2">
      <c r="A9600">
        <v>894986</v>
      </c>
      <c r="B9600" t="s">
        <v>65518</v>
      </c>
    </row>
    <row r="9601" spans="1:2" x14ac:dyDescent="0.2">
      <c r="A9601">
        <v>940861</v>
      </c>
      <c r="B9601" t="s">
        <v>65518</v>
      </c>
    </row>
    <row r="9602" spans="1:2" x14ac:dyDescent="0.2">
      <c r="A9602">
        <v>863875</v>
      </c>
      <c r="B9602" t="s">
        <v>65518</v>
      </c>
    </row>
    <row r="9603" spans="1:2" x14ac:dyDescent="0.2">
      <c r="A9603">
        <v>904984</v>
      </c>
      <c r="B9603" t="s">
        <v>65518</v>
      </c>
    </row>
    <row r="9604" spans="1:2" x14ac:dyDescent="0.2">
      <c r="A9604">
        <v>914127</v>
      </c>
      <c r="B9604" t="s">
        <v>65518</v>
      </c>
    </row>
    <row r="9605" spans="1:2" x14ac:dyDescent="0.2">
      <c r="A9605">
        <v>914779</v>
      </c>
      <c r="B9605" t="s">
        <v>65518</v>
      </c>
    </row>
    <row r="9606" spans="1:2" x14ac:dyDescent="0.2">
      <c r="A9606">
        <v>930446</v>
      </c>
      <c r="B9606" t="s">
        <v>65518</v>
      </c>
    </row>
    <row r="9607" spans="1:2" x14ac:dyDescent="0.2">
      <c r="A9607">
        <v>940789</v>
      </c>
      <c r="B9607" t="s">
        <v>65518</v>
      </c>
    </row>
    <row r="9608" spans="1:2" x14ac:dyDescent="0.2">
      <c r="A9608">
        <v>950461</v>
      </c>
      <c r="B9608" t="s">
        <v>65518</v>
      </c>
    </row>
    <row r="9609" spans="1:2" x14ac:dyDescent="0.2">
      <c r="A9609">
        <v>960782</v>
      </c>
      <c r="B9609" t="s">
        <v>65518</v>
      </c>
    </row>
    <row r="9610" spans="1:2" x14ac:dyDescent="0.2">
      <c r="A9610">
        <v>990078</v>
      </c>
      <c r="B9610" t="s">
        <v>65518</v>
      </c>
    </row>
    <row r="9611" spans="1:2" x14ac:dyDescent="0.2">
      <c r="A9611">
        <v>990127</v>
      </c>
      <c r="B9611" t="s">
        <v>65518</v>
      </c>
    </row>
    <row r="9612" spans="1:2" x14ac:dyDescent="0.2">
      <c r="A9612" s="429" t="s">
        <v>65633</v>
      </c>
      <c r="B9612" t="s">
        <v>65518</v>
      </c>
    </row>
    <row r="9613" spans="1:2" x14ac:dyDescent="0.2">
      <c r="A9613" t="s">
        <v>65634</v>
      </c>
      <c r="B9613" t="s">
        <v>65518</v>
      </c>
    </row>
    <row r="9614" spans="1:2" x14ac:dyDescent="0.2">
      <c r="A9614">
        <v>841193</v>
      </c>
      <c r="B9614" t="s">
        <v>65518</v>
      </c>
    </row>
    <row r="9615" spans="1:2" x14ac:dyDescent="0.2">
      <c r="A9615">
        <v>850443</v>
      </c>
      <c r="B9615" t="s">
        <v>65518</v>
      </c>
    </row>
    <row r="9616" spans="1:2" x14ac:dyDescent="0.2">
      <c r="A9616">
        <v>924871</v>
      </c>
      <c r="B9616" t="s">
        <v>65518</v>
      </c>
    </row>
    <row r="9617" spans="1:2" x14ac:dyDescent="0.2">
      <c r="A9617" t="s">
        <v>65635</v>
      </c>
      <c r="B9617" t="s">
        <v>65518</v>
      </c>
    </row>
    <row r="9618" spans="1:2" x14ac:dyDescent="0.2">
      <c r="A9618">
        <v>943462</v>
      </c>
      <c r="B9618" t="s">
        <v>65518</v>
      </c>
    </row>
    <row r="9619" spans="1:2" x14ac:dyDescent="0.2">
      <c r="A9619">
        <v>833356</v>
      </c>
      <c r="B9619" t="s">
        <v>65518</v>
      </c>
    </row>
    <row r="9620" spans="1:2" x14ac:dyDescent="0.2">
      <c r="A9620">
        <v>880834</v>
      </c>
      <c r="B9620" t="s">
        <v>65518</v>
      </c>
    </row>
    <row r="9621" spans="1:2" x14ac:dyDescent="0.2">
      <c r="A9621">
        <v>990004</v>
      </c>
      <c r="B9621" t="s">
        <v>65518</v>
      </c>
    </row>
    <row r="9622" spans="1:2" x14ac:dyDescent="0.2">
      <c r="A9622">
        <v>990315</v>
      </c>
      <c r="B9622" t="s">
        <v>65518</v>
      </c>
    </row>
    <row r="9623" spans="1:2" x14ac:dyDescent="0.2">
      <c r="A9623">
        <v>814344</v>
      </c>
      <c r="B9623" t="s">
        <v>65518</v>
      </c>
    </row>
    <row r="9624" spans="1:2" x14ac:dyDescent="0.2">
      <c r="A9624">
        <v>833092</v>
      </c>
      <c r="B9624" t="s">
        <v>65518</v>
      </c>
    </row>
    <row r="9625" spans="1:2" x14ac:dyDescent="0.2">
      <c r="A9625">
        <v>841085</v>
      </c>
      <c r="B9625" t="s">
        <v>65518</v>
      </c>
    </row>
    <row r="9626" spans="1:2" x14ac:dyDescent="0.2">
      <c r="A9626">
        <v>843773</v>
      </c>
      <c r="B9626" t="s">
        <v>65518</v>
      </c>
    </row>
    <row r="9627" spans="1:2" x14ac:dyDescent="0.2">
      <c r="A9627" t="s">
        <v>65636</v>
      </c>
      <c r="B9627" t="s">
        <v>65518</v>
      </c>
    </row>
    <row r="9628" spans="1:2" x14ac:dyDescent="0.2">
      <c r="A9628">
        <v>870301</v>
      </c>
      <c r="B9628" t="s">
        <v>65518</v>
      </c>
    </row>
    <row r="9629" spans="1:2" x14ac:dyDescent="0.2">
      <c r="A9629">
        <v>880635</v>
      </c>
      <c r="B9629" t="s">
        <v>65518</v>
      </c>
    </row>
    <row r="9630" spans="1:2" x14ac:dyDescent="0.2">
      <c r="A9630">
        <v>883797</v>
      </c>
      <c r="B9630" t="s">
        <v>65518</v>
      </c>
    </row>
    <row r="9631" spans="1:2" x14ac:dyDescent="0.2">
      <c r="A9631">
        <v>890434</v>
      </c>
      <c r="B9631" t="s">
        <v>65518</v>
      </c>
    </row>
    <row r="9632" spans="1:2" x14ac:dyDescent="0.2">
      <c r="A9632">
        <v>923064</v>
      </c>
      <c r="B9632" t="s">
        <v>65518</v>
      </c>
    </row>
    <row r="9633" spans="1:2" x14ac:dyDescent="0.2">
      <c r="A9633">
        <v>951199</v>
      </c>
      <c r="B9633" t="s">
        <v>65518</v>
      </c>
    </row>
    <row r="9634" spans="1:2" x14ac:dyDescent="0.2">
      <c r="A9634">
        <v>960260</v>
      </c>
      <c r="B9634" t="s">
        <v>65518</v>
      </c>
    </row>
    <row r="9635" spans="1:2" x14ac:dyDescent="0.2">
      <c r="A9635">
        <v>339857</v>
      </c>
      <c r="B9635" t="s">
        <v>65518</v>
      </c>
    </row>
    <row r="9636" spans="1:2" x14ac:dyDescent="0.2">
      <c r="A9636">
        <v>679442</v>
      </c>
      <c r="B9636" t="s">
        <v>65518</v>
      </c>
    </row>
    <row r="9637" spans="1:2" x14ac:dyDescent="0.2">
      <c r="A9637">
        <v>851246</v>
      </c>
      <c r="B9637" t="s">
        <v>65518</v>
      </c>
    </row>
    <row r="9638" spans="1:2" x14ac:dyDescent="0.2">
      <c r="A9638">
        <v>853269</v>
      </c>
      <c r="B9638" t="s">
        <v>65518</v>
      </c>
    </row>
    <row r="9639" spans="1:2" x14ac:dyDescent="0.2">
      <c r="A9639">
        <v>873395</v>
      </c>
      <c r="B9639" t="s">
        <v>65518</v>
      </c>
    </row>
    <row r="9640" spans="1:2" x14ac:dyDescent="0.2">
      <c r="A9640">
        <v>881195</v>
      </c>
      <c r="B9640" t="s">
        <v>65518</v>
      </c>
    </row>
    <row r="9641" spans="1:2" x14ac:dyDescent="0.2">
      <c r="A9641" t="s">
        <v>65637</v>
      </c>
      <c r="B9641" t="s">
        <v>65518</v>
      </c>
    </row>
    <row r="9642" spans="1:2" x14ac:dyDescent="0.2">
      <c r="A9642">
        <v>833955</v>
      </c>
      <c r="B9642" t="s">
        <v>65518</v>
      </c>
    </row>
    <row r="9643" spans="1:2" x14ac:dyDescent="0.2">
      <c r="A9643">
        <v>854545</v>
      </c>
      <c r="B9643" t="s">
        <v>65518</v>
      </c>
    </row>
    <row r="9644" spans="1:2" x14ac:dyDescent="0.2">
      <c r="A9644">
        <v>890296</v>
      </c>
      <c r="B9644" t="s">
        <v>65518</v>
      </c>
    </row>
    <row r="9645" spans="1:2" x14ac:dyDescent="0.2">
      <c r="A9645">
        <v>923480</v>
      </c>
      <c r="B9645" t="s">
        <v>65518</v>
      </c>
    </row>
    <row r="9646" spans="1:2" x14ac:dyDescent="0.2">
      <c r="A9646">
        <v>970349</v>
      </c>
      <c r="B9646" t="s">
        <v>65518</v>
      </c>
    </row>
    <row r="9647" spans="1:2" x14ac:dyDescent="0.2">
      <c r="A9647">
        <v>864928</v>
      </c>
      <c r="B9647" t="s">
        <v>65518</v>
      </c>
    </row>
    <row r="9648" spans="1:2" x14ac:dyDescent="0.2">
      <c r="A9648">
        <v>873568</v>
      </c>
      <c r="B9648" t="s">
        <v>65518</v>
      </c>
    </row>
    <row r="9649" spans="1:2" x14ac:dyDescent="0.2">
      <c r="A9649">
        <v>933570</v>
      </c>
      <c r="B9649" t="s">
        <v>65518</v>
      </c>
    </row>
    <row r="9650" spans="1:2" x14ac:dyDescent="0.2">
      <c r="A9650">
        <v>672569</v>
      </c>
      <c r="B9650" t="s">
        <v>65518</v>
      </c>
    </row>
    <row r="9651" spans="1:2" x14ac:dyDescent="0.2">
      <c r="A9651" t="s">
        <v>65638</v>
      </c>
      <c r="B9651" t="s">
        <v>65518</v>
      </c>
    </row>
    <row r="9652" spans="1:2" x14ac:dyDescent="0.2">
      <c r="A9652">
        <v>820649</v>
      </c>
      <c r="B9652" t="s">
        <v>65518</v>
      </c>
    </row>
    <row r="9653" spans="1:2" x14ac:dyDescent="0.2">
      <c r="A9653" t="s">
        <v>64998</v>
      </c>
      <c r="B9653" t="s">
        <v>65518</v>
      </c>
    </row>
    <row r="9654" spans="1:2" x14ac:dyDescent="0.2">
      <c r="A9654">
        <v>850099</v>
      </c>
      <c r="B9654" t="s">
        <v>65518</v>
      </c>
    </row>
    <row r="9655" spans="1:2" x14ac:dyDescent="0.2">
      <c r="A9655">
        <v>904116</v>
      </c>
      <c r="B9655" t="s">
        <v>65518</v>
      </c>
    </row>
    <row r="9656" spans="1:2" x14ac:dyDescent="0.2">
      <c r="A9656" t="s">
        <v>65639</v>
      </c>
      <c r="B9656" t="s">
        <v>65518</v>
      </c>
    </row>
    <row r="9657" spans="1:2" x14ac:dyDescent="0.2">
      <c r="A9657">
        <v>950383</v>
      </c>
      <c r="B9657" t="s">
        <v>65518</v>
      </c>
    </row>
    <row r="9658" spans="1:2" x14ac:dyDescent="0.2">
      <c r="A9658">
        <v>951063</v>
      </c>
      <c r="B9658" t="s">
        <v>65518</v>
      </c>
    </row>
    <row r="9659" spans="1:2" x14ac:dyDescent="0.2">
      <c r="A9659">
        <v>823813</v>
      </c>
      <c r="B9659" t="s">
        <v>65518</v>
      </c>
    </row>
    <row r="9660" spans="1:2" x14ac:dyDescent="0.2">
      <c r="A9660">
        <v>843519</v>
      </c>
      <c r="B9660" t="s">
        <v>65518</v>
      </c>
    </row>
    <row r="9661" spans="1:2" x14ac:dyDescent="0.2">
      <c r="A9661">
        <v>870234</v>
      </c>
      <c r="B9661" t="s">
        <v>65518</v>
      </c>
    </row>
    <row r="9662" spans="1:2" x14ac:dyDescent="0.2">
      <c r="A9662">
        <v>874725</v>
      </c>
      <c r="B9662" t="s">
        <v>65518</v>
      </c>
    </row>
    <row r="9663" spans="1:2" x14ac:dyDescent="0.2">
      <c r="A9663">
        <v>914639</v>
      </c>
      <c r="B9663" t="s">
        <v>65518</v>
      </c>
    </row>
    <row r="9664" spans="1:2" x14ac:dyDescent="0.2">
      <c r="A9664">
        <v>921117</v>
      </c>
      <c r="B9664" t="s">
        <v>65518</v>
      </c>
    </row>
    <row r="9665" spans="1:2" x14ac:dyDescent="0.2">
      <c r="A9665">
        <v>923521</v>
      </c>
      <c r="B9665" t="s">
        <v>65518</v>
      </c>
    </row>
    <row r="9666" spans="1:2" x14ac:dyDescent="0.2">
      <c r="A9666">
        <v>933334</v>
      </c>
      <c r="B9666" t="s">
        <v>65518</v>
      </c>
    </row>
    <row r="9667" spans="1:2" x14ac:dyDescent="0.2">
      <c r="A9667">
        <v>871066</v>
      </c>
      <c r="B9667" t="s">
        <v>65518</v>
      </c>
    </row>
    <row r="9668" spans="1:2" x14ac:dyDescent="0.2">
      <c r="A9668">
        <v>884600</v>
      </c>
      <c r="B9668" t="s">
        <v>65518</v>
      </c>
    </row>
    <row r="9669" spans="1:2" x14ac:dyDescent="0.2">
      <c r="A9669">
        <v>920994</v>
      </c>
      <c r="B9669" t="s">
        <v>65518</v>
      </c>
    </row>
    <row r="9670" spans="1:2" x14ac:dyDescent="0.2">
      <c r="A9670">
        <v>990956</v>
      </c>
      <c r="B9670" t="s">
        <v>65518</v>
      </c>
    </row>
    <row r="9671" spans="1:2" x14ac:dyDescent="0.2">
      <c r="A9671">
        <v>338664</v>
      </c>
      <c r="B9671" t="s">
        <v>65518</v>
      </c>
    </row>
    <row r="9672" spans="1:2" x14ac:dyDescent="0.2">
      <c r="A9672">
        <v>894379</v>
      </c>
      <c r="B9672" t="s">
        <v>65518</v>
      </c>
    </row>
    <row r="9673" spans="1:2" x14ac:dyDescent="0.2">
      <c r="A9673">
        <v>2034452</v>
      </c>
      <c r="B9673" t="s">
        <v>65518</v>
      </c>
    </row>
    <row r="9674" spans="1:2" x14ac:dyDescent="0.2">
      <c r="A9674">
        <v>331085</v>
      </c>
      <c r="B9674" t="s">
        <v>65518</v>
      </c>
    </row>
    <row r="9675" spans="1:2" x14ac:dyDescent="0.2">
      <c r="A9675">
        <v>843278</v>
      </c>
      <c r="B9675" t="s">
        <v>65518</v>
      </c>
    </row>
    <row r="9676" spans="1:2" x14ac:dyDescent="0.2">
      <c r="A9676">
        <v>843307</v>
      </c>
      <c r="B9676" t="s">
        <v>65518</v>
      </c>
    </row>
    <row r="9677" spans="1:2" x14ac:dyDescent="0.2">
      <c r="A9677">
        <v>803480</v>
      </c>
      <c r="B9677" t="s">
        <v>65518</v>
      </c>
    </row>
    <row r="9678" spans="1:2" x14ac:dyDescent="0.2">
      <c r="A9678">
        <v>865094</v>
      </c>
      <c r="B9678" t="s">
        <v>65518</v>
      </c>
    </row>
    <row r="9679" spans="1:2" x14ac:dyDescent="0.2">
      <c r="A9679">
        <v>823656</v>
      </c>
      <c r="B9679" t="s">
        <v>65518</v>
      </c>
    </row>
    <row r="9680" spans="1:2" x14ac:dyDescent="0.2">
      <c r="A9680">
        <v>850006</v>
      </c>
      <c r="B9680" t="s">
        <v>65518</v>
      </c>
    </row>
    <row r="9681" spans="1:2" x14ac:dyDescent="0.2">
      <c r="A9681">
        <v>913117</v>
      </c>
      <c r="B9681" t="s">
        <v>65518</v>
      </c>
    </row>
    <row r="9682" spans="1:2" x14ac:dyDescent="0.2">
      <c r="A9682">
        <v>943029</v>
      </c>
      <c r="B9682" t="s">
        <v>65518</v>
      </c>
    </row>
    <row r="9683" spans="1:2" x14ac:dyDescent="0.2">
      <c r="A9683">
        <v>813100</v>
      </c>
      <c r="B9683" t="s">
        <v>65518</v>
      </c>
    </row>
    <row r="9684" spans="1:2" x14ac:dyDescent="0.2">
      <c r="A9684">
        <v>823872</v>
      </c>
      <c r="B9684" t="s">
        <v>65518</v>
      </c>
    </row>
    <row r="9685" spans="1:2" x14ac:dyDescent="0.2">
      <c r="A9685">
        <v>863376</v>
      </c>
      <c r="B9685" t="s">
        <v>65518</v>
      </c>
    </row>
    <row r="9686" spans="1:2" x14ac:dyDescent="0.2">
      <c r="A9686">
        <v>863563</v>
      </c>
      <c r="B9686" t="s">
        <v>65518</v>
      </c>
    </row>
    <row r="9687" spans="1:2" x14ac:dyDescent="0.2">
      <c r="A9687">
        <v>864985</v>
      </c>
      <c r="B9687" t="s">
        <v>65518</v>
      </c>
    </row>
    <row r="9688" spans="1:2" x14ac:dyDescent="0.2">
      <c r="A9688">
        <v>873734</v>
      </c>
      <c r="B9688" t="s">
        <v>65518</v>
      </c>
    </row>
    <row r="9689" spans="1:2" x14ac:dyDescent="0.2">
      <c r="A9689">
        <v>943578</v>
      </c>
      <c r="B9689" t="s">
        <v>65518</v>
      </c>
    </row>
    <row r="9690" spans="1:2" x14ac:dyDescent="0.2">
      <c r="A9690">
        <v>970304</v>
      </c>
      <c r="B9690" t="s">
        <v>65518</v>
      </c>
    </row>
    <row r="9691" spans="1:2" x14ac:dyDescent="0.2">
      <c r="A9691">
        <v>980288</v>
      </c>
      <c r="B9691" t="s">
        <v>65518</v>
      </c>
    </row>
    <row r="9692" spans="1:2" x14ac:dyDescent="0.2">
      <c r="A9692">
        <v>341855</v>
      </c>
      <c r="B9692" t="s">
        <v>65518</v>
      </c>
    </row>
    <row r="9693" spans="1:2" x14ac:dyDescent="0.2">
      <c r="A9693">
        <v>671465</v>
      </c>
      <c r="B9693" t="s">
        <v>65518</v>
      </c>
    </row>
    <row r="9694" spans="1:2" x14ac:dyDescent="0.2">
      <c r="A9694" t="s">
        <v>65640</v>
      </c>
      <c r="B9694" t="s">
        <v>65518</v>
      </c>
    </row>
    <row r="9695" spans="1:2" x14ac:dyDescent="0.2">
      <c r="A9695">
        <v>820323</v>
      </c>
      <c r="B9695" t="s">
        <v>65518</v>
      </c>
    </row>
    <row r="9696" spans="1:2" x14ac:dyDescent="0.2">
      <c r="A9696">
        <v>854163</v>
      </c>
      <c r="B9696" t="s">
        <v>65518</v>
      </c>
    </row>
    <row r="9697" spans="1:2" x14ac:dyDescent="0.2">
      <c r="A9697">
        <v>863877</v>
      </c>
      <c r="B9697" t="s">
        <v>65518</v>
      </c>
    </row>
    <row r="9698" spans="1:2" x14ac:dyDescent="0.2">
      <c r="A9698">
        <v>843214</v>
      </c>
      <c r="B9698" t="s">
        <v>65518</v>
      </c>
    </row>
    <row r="9699" spans="1:2" x14ac:dyDescent="0.2">
      <c r="A9699">
        <v>863421</v>
      </c>
      <c r="B9699" t="s">
        <v>65518</v>
      </c>
    </row>
    <row r="9700" spans="1:2" x14ac:dyDescent="0.2">
      <c r="A9700" t="s">
        <v>65641</v>
      </c>
      <c r="B9700" t="s">
        <v>65518</v>
      </c>
    </row>
    <row r="9701" spans="1:2" x14ac:dyDescent="0.2">
      <c r="A9701">
        <v>930418</v>
      </c>
      <c r="B9701" t="s">
        <v>65518</v>
      </c>
    </row>
    <row r="9702" spans="1:2" x14ac:dyDescent="0.2">
      <c r="A9702">
        <v>930439</v>
      </c>
      <c r="B9702" t="s">
        <v>65518</v>
      </c>
    </row>
    <row r="9703" spans="1:2" x14ac:dyDescent="0.2">
      <c r="A9703">
        <v>934163</v>
      </c>
      <c r="B9703" t="s">
        <v>65518</v>
      </c>
    </row>
    <row r="9704" spans="1:2" x14ac:dyDescent="0.2">
      <c r="A9704">
        <v>951003</v>
      </c>
      <c r="B9704" t="s">
        <v>65518</v>
      </c>
    </row>
    <row r="9705" spans="1:2" x14ac:dyDescent="0.2">
      <c r="A9705">
        <v>844093</v>
      </c>
      <c r="B9705" t="s">
        <v>65518</v>
      </c>
    </row>
    <row r="9706" spans="1:2" x14ac:dyDescent="0.2">
      <c r="A9706">
        <v>914200</v>
      </c>
      <c r="B9706" t="s">
        <v>65518</v>
      </c>
    </row>
    <row r="9707" spans="1:2" x14ac:dyDescent="0.2">
      <c r="A9707">
        <v>920914</v>
      </c>
      <c r="B9707" t="s">
        <v>65518</v>
      </c>
    </row>
    <row r="9708" spans="1:2" x14ac:dyDescent="0.2">
      <c r="A9708">
        <v>933154</v>
      </c>
      <c r="B9708" t="s">
        <v>65518</v>
      </c>
    </row>
    <row r="9709" spans="1:2" x14ac:dyDescent="0.2">
      <c r="A9709">
        <v>940547</v>
      </c>
      <c r="B9709" t="s">
        <v>65518</v>
      </c>
    </row>
    <row r="9710" spans="1:2" x14ac:dyDescent="0.2">
      <c r="A9710">
        <v>940790</v>
      </c>
      <c r="B9710" t="s">
        <v>65518</v>
      </c>
    </row>
    <row r="9711" spans="1:2" x14ac:dyDescent="0.2">
      <c r="A9711" t="s">
        <v>65642</v>
      </c>
      <c r="B9711" t="s">
        <v>65518</v>
      </c>
    </row>
    <row r="9712" spans="1:2" x14ac:dyDescent="0.2">
      <c r="A9712">
        <v>813997</v>
      </c>
      <c r="B9712" t="s">
        <v>65518</v>
      </c>
    </row>
    <row r="9713" spans="1:2" x14ac:dyDescent="0.2">
      <c r="A9713">
        <v>814212</v>
      </c>
      <c r="B9713" t="s">
        <v>65518</v>
      </c>
    </row>
    <row r="9714" spans="1:2" x14ac:dyDescent="0.2">
      <c r="A9714">
        <v>833445</v>
      </c>
      <c r="B9714" t="s">
        <v>65518</v>
      </c>
    </row>
    <row r="9715" spans="1:2" x14ac:dyDescent="0.2">
      <c r="A9715">
        <v>834316</v>
      </c>
      <c r="B9715" t="s">
        <v>65518</v>
      </c>
    </row>
    <row r="9716" spans="1:2" x14ac:dyDescent="0.2">
      <c r="A9716">
        <v>850252</v>
      </c>
      <c r="B9716" t="s">
        <v>65518</v>
      </c>
    </row>
    <row r="9717" spans="1:2" x14ac:dyDescent="0.2">
      <c r="A9717">
        <v>980324</v>
      </c>
      <c r="B9717" t="s">
        <v>65518</v>
      </c>
    </row>
    <row r="9718" spans="1:2" x14ac:dyDescent="0.2">
      <c r="A9718">
        <v>861105</v>
      </c>
      <c r="B9718" t="s">
        <v>65518</v>
      </c>
    </row>
    <row r="9719" spans="1:2" x14ac:dyDescent="0.2">
      <c r="A9719">
        <v>880680</v>
      </c>
      <c r="B9719" t="s">
        <v>65518</v>
      </c>
    </row>
    <row r="9720" spans="1:2" x14ac:dyDescent="0.2">
      <c r="A9720">
        <v>943051</v>
      </c>
      <c r="B9720" t="s">
        <v>65518</v>
      </c>
    </row>
    <row r="9721" spans="1:2" x14ac:dyDescent="0.2">
      <c r="A9721" t="s">
        <v>65643</v>
      </c>
      <c r="B9721" t="s">
        <v>65518</v>
      </c>
    </row>
    <row r="9722" spans="1:2" x14ac:dyDescent="0.2">
      <c r="A9722" t="s">
        <v>65638</v>
      </c>
      <c r="B9722" t="s">
        <v>65518</v>
      </c>
    </row>
    <row r="9723" spans="1:2" x14ac:dyDescent="0.2">
      <c r="A9723" t="s">
        <v>65644</v>
      </c>
      <c r="B9723" t="s">
        <v>65518</v>
      </c>
    </row>
    <row r="9724" spans="1:2" x14ac:dyDescent="0.2">
      <c r="A9724" t="s">
        <v>65645</v>
      </c>
      <c r="B9724" t="s">
        <v>65518</v>
      </c>
    </row>
    <row r="9725" spans="1:2" x14ac:dyDescent="0.2">
      <c r="A9725">
        <v>860418</v>
      </c>
      <c r="B9725" t="s">
        <v>65518</v>
      </c>
    </row>
    <row r="9726" spans="1:2" x14ac:dyDescent="0.2">
      <c r="A9726">
        <v>914254</v>
      </c>
      <c r="B9726" t="s">
        <v>65518</v>
      </c>
    </row>
    <row r="9727" spans="1:2" x14ac:dyDescent="0.2">
      <c r="A9727">
        <v>920127</v>
      </c>
      <c r="B9727" t="s">
        <v>65518</v>
      </c>
    </row>
    <row r="9728" spans="1:2" x14ac:dyDescent="0.2">
      <c r="A9728">
        <v>923576</v>
      </c>
      <c r="B9728" t="s">
        <v>65518</v>
      </c>
    </row>
    <row r="9729" spans="1:2" x14ac:dyDescent="0.2">
      <c r="A9729">
        <v>931112</v>
      </c>
      <c r="B9729" t="s">
        <v>65518</v>
      </c>
    </row>
    <row r="9730" spans="1:2" x14ac:dyDescent="0.2">
      <c r="A9730">
        <v>940136</v>
      </c>
      <c r="B9730" t="s">
        <v>65518</v>
      </c>
    </row>
    <row r="9731" spans="1:2" x14ac:dyDescent="0.2">
      <c r="A9731">
        <v>943362</v>
      </c>
      <c r="B9731" t="s">
        <v>65518</v>
      </c>
    </row>
    <row r="9732" spans="1:2" x14ac:dyDescent="0.2">
      <c r="A9732">
        <v>951149</v>
      </c>
      <c r="B9732" t="s">
        <v>65518</v>
      </c>
    </row>
    <row r="9733" spans="1:2" x14ac:dyDescent="0.2">
      <c r="A9733">
        <v>971076</v>
      </c>
      <c r="B9733" t="s">
        <v>65518</v>
      </c>
    </row>
    <row r="9734" spans="1:2" x14ac:dyDescent="0.2">
      <c r="A9734">
        <v>823949</v>
      </c>
      <c r="B9734" t="s">
        <v>65518</v>
      </c>
    </row>
    <row r="9735" spans="1:2" x14ac:dyDescent="0.2">
      <c r="A9735">
        <v>833068</v>
      </c>
      <c r="B9735" t="s">
        <v>65518</v>
      </c>
    </row>
    <row r="9736" spans="1:2" x14ac:dyDescent="0.2">
      <c r="A9736" t="s">
        <v>65645</v>
      </c>
      <c r="B9736" t="s">
        <v>65518</v>
      </c>
    </row>
    <row r="9737" spans="1:2" x14ac:dyDescent="0.2">
      <c r="A9737">
        <v>871233</v>
      </c>
      <c r="B9737" t="s">
        <v>65518</v>
      </c>
    </row>
    <row r="9738" spans="1:2" x14ac:dyDescent="0.2">
      <c r="A9738">
        <v>873130</v>
      </c>
      <c r="B9738" t="s">
        <v>65518</v>
      </c>
    </row>
    <row r="9739" spans="1:2" x14ac:dyDescent="0.2">
      <c r="A9739">
        <v>901037</v>
      </c>
      <c r="B9739" t="s">
        <v>65518</v>
      </c>
    </row>
    <row r="9740" spans="1:2" x14ac:dyDescent="0.2">
      <c r="A9740">
        <v>913682</v>
      </c>
      <c r="B9740" t="s">
        <v>65518</v>
      </c>
    </row>
    <row r="9741" spans="1:2" x14ac:dyDescent="0.2">
      <c r="A9741">
        <v>920433</v>
      </c>
      <c r="B9741" t="s">
        <v>65518</v>
      </c>
    </row>
    <row r="9742" spans="1:2" x14ac:dyDescent="0.2">
      <c r="A9742" t="s">
        <v>65646</v>
      </c>
      <c r="B9742" t="s">
        <v>65518</v>
      </c>
    </row>
    <row r="9743" spans="1:2" x14ac:dyDescent="0.2">
      <c r="A9743">
        <v>844176</v>
      </c>
      <c r="B9743" t="s">
        <v>65518</v>
      </c>
    </row>
    <row r="9744" spans="1:2" x14ac:dyDescent="0.2">
      <c r="A9744">
        <v>874238</v>
      </c>
      <c r="B9744" t="s">
        <v>65518</v>
      </c>
    </row>
    <row r="9745" spans="1:2" x14ac:dyDescent="0.2">
      <c r="A9745">
        <v>881514</v>
      </c>
      <c r="B9745" t="s">
        <v>65518</v>
      </c>
    </row>
    <row r="9746" spans="1:2" x14ac:dyDescent="0.2">
      <c r="A9746">
        <v>893518</v>
      </c>
      <c r="B9746" t="s">
        <v>65518</v>
      </c>
    </row>
    <row r="9747" spans="1:2" x14ac:dyDescent="0.2">
      <c r="A9747">
        <v>930069</v>
      </c>
      <c r="B9747" t="s">
        <v>65518</v>
      </c>
    </row>
    <row r="9748" spans="1:2" x14ac:dyDescent="0.2">
      <c r="A9748">
        <v>935027</v>
      </c>
      <c r="B9748" t="s">
        <v>65518</v>
      </c>
    </row>
    <row r="9749" spans="1:2" x14ac:dyDescent="0.2">
      <c r="A9749">
        <v>961135</v>
      </c>
      <c r="B9749" t="s">
        <v>65518</v>
      </c>
    </row>
    <row r="9750" spans="1:2" x14ac:dyDescent="0.2">
      <c r="A9750">
        <v>834059</v>
      </c>
      <c r="B9750" t="s">
        <v>65518</v>
      </c>
    </row>
    <row r="9751" spans="1:2" x14ac:dyDescent="0.2">
      <c r="A9751">
        <v>873181</v>
      </c>
      <c r="B9751" t="s">
        <v>65518</v>
      </c>
    </row>
    <row r="9752" spans="1:2" x14ac:dyDescent="0.2">
      <c r="A9752">
        <v>894578</v>
      </c>
      <c r="B9752" t="s">
        <v>65518</v>
      </c>
    </row>
    <row r="9753" spans="1:2" x14ac:dyDescent="0.2">
      <c r="A9753">
        <v>913394</v>
      </c>
      <c r="B9753" t="s">
        <v>65518</v>
      </c>
    </row>
    <row r="9754" spans="1:2" x14ac:dyDescent="0.2">
      <c r="A9754">
        <v>940408</v>
      </c>
      <c r="B9754" t="s">
        <v>65518</v>
      </c>
    </row>
    <row r="9755" spans="1:2" x14ac:dyDescent="0.2">
      <c r="A9755">
        <v>940795</v>
      </c>
      <c r="B9755" t="s">
        <v>65518</v>
      </c>
    </row>
    <row r="9756" spans="1:2" x14ac:dyDescent="0.2">
      <c r="A9756">
        <v>960542</v>
      </c>
      <c r="B9756" t="s">
        <v>65518</v>
      </c>
    </row>
    <row r="9757" spans="1:2" x14ac:dyDescent="0.2">
      <c r="A9757">
        <v>834396</v>
      </c>
      <c r="B9757" t="s">
        <v>65518</v>
      </c>
    </row>
    <row r="9758" spans="1:2" x14ac:dyDescent="0.2">
      <c r="A9758">
        <v>840230</v>
      </c>
      <c r="B9758" t="s">
        <v>65518</v>
      </c>
    </row>
    <row r="9759" spans="1:2" x14ac:dyDescent="0.2">
      <c r="A9759">
        <v>840426</v>
      </c>
      <c r="B9759" t="s">
        <v>65518</v>
      </c>
    </row>
    <row r="9760" spans="1:2" x14ac:dyDescent="0.2">
      <c r="A9760">
        <v>843531</v>
      </c>
      <c r="B9760" t="s">
        <v>65518</v>
      </c>
    </row>
    <row r="9761" spans="1:2" x14ac:dyDescent="0.2">
      <c r="A9761">
        <v>854091</v>
      </c>
      <c r="B9761" t="s">
        <v>65518</v>
      </c>
    </row>
    <row r="9762" spans="1:2" x14ac:dyDescent="0.2">
      <c r="A9762">
        <v>870755</v>
      </c>
      <c r="B9762" t="s">
        <v>65518</v>
      </c>
    </row>
    <row r="9763" spans="1:2" x14ac:dyDescent="0.2">
      <c r="A9763">
        <v>873210</v>
      </c>
      <c r="B9763" t="s">
        <v>65518</v>
      </c>
    </row>
    <row r="9764" spans="1:2" x14ac:dyDescent="0.2">
      <c r="A9764">
        <v>940785</v>
      </c>
      <c r="B9764" t="s">
        <v>65518</v>
      </c>
    </row>
    <row r="9765" spans="1:2" x14ac:dyDescent="0.2">
      <c r="A9765">
        <v>990729</v>
      </c>
      <c r="B9765" t="s">
        <v>65518</v>
      </c>
    </row>
    <row r="9766" spans="1:2" x14ac:dyDescent="0.2">
      <c r="A9766">
        <v>903686</v>
      </c>
      <c r="B9766" t="s">
        <v>65518</v>
      </c>
    </row>
    <row r="9767" spans="1:2" x14ac:dyDescent="0.2">
      <c r="A9767">
        <v>921171</v>
      </c>
      <c r="B9767" t="s">
        <v>65518</v>
      </c>
    </row>
    <row r="9768" spans="1:2" x14ac:dyDescent="0.2">
      <c r="A9768">
        <v>903721</v>
      </c>
      <c r="B9768" t="s">
        <v>65518</v>
      </c>
    </row>
    <row r="9769" spans="1:2" x14ac:dyDescent="0.2">
      <c r="A9769">
        <v>910223</v>
      </c>
      <c r="B9769" t="s">
        <v>65518</v>
      </c>
    </row>
    <row r="9770" spans="1:2" x14ac:dyDescent="0.2">
      <c r="A9770">
        <v>335043</v>
      </c>
      <c r="B9770" t="s">
        <v>65518</v>
      </c>
    </row>
    <row r="9771" spans="1:2" x14ac:dyDescent="0.2">
      <c r="A9771">
        <v>871446</v>
      </c>
      <c r="B9771" t="s">
        <v>65518</v>
      </c>
    </row>
    <row r="9772" spans="1:2" x14ac:dyDescent="0.2">
      <c r="A9772">
        <v>904922</v>
      </c>
      <c r="B9772" t="s">
        <v>65518</v>
      </c>
    </row>
    <row r="9773" spans="1:2" x14ac:dyDescent="0.2">
      <c r="A9773" t="s">
        <v>65647</v>
      </c>
      <c r="B9773" t="s">
        <v>65518</v>
      </c>
    </row>
    <row r="9774" spans="1:2" x14ac:dyDescent="0.2">
      <c r="A9774">
        <v>830104</v>
      </c>
      <c r="B9774" t="s">
        <v>65518</v>
      </c>
    </row>
    <row r="9775" spans="1:2" x14ac:dyDescent="0.2">
      <c r="A9775">
        <v>820409</v>
      </c>
      <c r="B9775" t="s">
        <v>65518</v>
      </c>
    </row>
    <row r="9776" spans="1:2" x14ac:dyDescent="0.2">
      <c r="A9776">
        <v>824598</v>
      </c>
      <c r="B9776" t="s">
        <v>65518</v>
      </c>
    </row>
    <row r="9777" spans="1:2" x14ac:dyDescent="0.2">
      <c r="A9777">
        <v>329627</v>
      </c>
      <c r="B9777" t="s">
        <v>65518</v>
      </c>
    </row>
    <row r="9778" spans="1:2" x14ac:dyDescent="0.2">
      <c r="A9778" t="s">
        <v>65648</v>
      </c>
      <c r="B9778" t="s">
        <v>65518</v>
      </c>
    </row>
    <row r="9779" spans="1:2" x14ac:dyDescent="0.2">
      <c r="A9779">
        <v>904976</v>
      </c>
      <c r="B9779" t="s">
        <v>65518</v>
      </c>
    </row>
    <row r="9780" spans="1:2" x14ac:dyDescent="0.2">
      <c r="A9780">
        <v>672514</v>
      </c>
      <c r="B9780" t="s">
        <v>65518</v>
      </c>
    </row>
    <row r="9781" spans="1:2" x14ac:dyDescent="0.2">
      <c r="A9781">
        <v>813013</v>
      </c>
      <c r="B9781" t="s">
        <v>65518</v>
      </c>
    </row>
    <row r="9782" spans="1:2" x14ac:dyDescent="0.2">
      <c r="A9782">
        <v>831338</v>
      </c>
      <c r="B9782" t="s">
        <v>65518</v>
      </c>
    </row>
    <row r="9783" spans="1:2" x14ac:dyDescent="0.2">
      <c r="A9783">
        <v>843740</v>
      </c>
      <c r="B9783" t="s">
        <v>65518</v>
      </c>
    </row>
    <row r="9784" spans="1:2" x14ac:dyDescent="0.2">
      <c r="A9784">
        <v>844291</v>
      </c>
      <c r="B9784" t="s">
        <v>65518</v>
      </c>
    </row>
    <row r="9785" spans="1:2" x14ac:dyDescent="0.2">
      <c r="A9785" t="s">
        <v>65649</v>
      </c>
      <c r="B9785" t="s">
        <v>65518</v>
      </c>
    </row>
    <row r="9786" spans="1:2" x14ac:dyDescent="0.2">
      <c r="A9786">
        <v>904350</v>
      </c>
      <c r="B9786" t="s">
        <v>65518</v>
      </c>
    </row>
    <row r="9787" spans="1:2" x14ac:dyDescent="0.2">
      <c r="A9787">
        <v>910081</v>
      </c>
      <c r="B9787" t="s">
        <v>65518</v>
      </c>
    </row>
    <row r="9788" spans="1:2" x14ac:dyDescent="0.2">
      <c r="A9788">
        <v>910430</v>
      </c>
      <c r="B9788" t="s">
        <v>65518</v>
      </c>
    </row>
    <row r="9789" spans="1:2" x14ac:dyDescent="0.2">
      <c r="A9789">
        <v>920458</v>
      </c>
      <c r="B9789" t="s">
        <v>65518</v>
      </c>
    </row>
    <row r="9790" spans="1:2" x14ac:dyDescent="0.2">
      <c r="A9790">
        <v>980533</v>
      </c>
      <c r="B9790" t="s">
        <v>65518</v>
      </c>
    </row>
    <row r="9791" spans="1:2" x14ac:dyDescent="0.2">
      <c r="A9791">
        <v>2029883</v>
      </c>
      <c r="B9791" t="s">
        <v>65518</v>
      </c>
    </row>
    <row r="9792" spans="1:2" x14ac:dyDescent="0.2">
      <c r="A9792">
        <v>336659</v>
      </c>
      <c r="B9792" t="s">
        <v>65518</v>
      </c>
    </row>
    <row r="9793" spans="1:2" x14ac:dyDescent="0.2">
      <c r="A9793" t="s">
        <v>65650</v>
      </c>
      <c r="B9793" t="s">
        <v>65518</v>
      </c>
    </row>
    <row r="9794" spans="1:2" x14ac:dyDescent="0.2">
      <c r="A9794">
        <v>844665</v>
      </c>
      <c r="B9794" t="s">
        <v>65518</v>
      </c>
    </row>
    <row r="9795" spans="1:2" x14ac:dyDescent="0.2">
      <c r="A9795">
        <v>873061</v>
      </c>
      <c r="B9795" t="s">
        <v>65518</v>
      </c>
    </row>
    <row r="9796" spans="1:2" x14ac:dyDescent="0.2">
      <c r="A9796">
        <v>893743</v>
      </c>
      <c r="B9796" t="s">
        <v>65518</v>
      </c>
    </row>
    <row r="9797" spans="1:2" x14ac:dyDescent="0.2">
      <c r="A9797">
        <v>894082</v>
      </c>
      <c r="B9797" t="s">
        <v>65518</v>
      </c>
    </row>
    <row r="9798" spans="1:2" x14ac:dyDescent="0.2">
      <c r="A9798">
        <v>913992</v>
      </c>
      <c r="B9798" t="s">
        <v>65518</v>
      </c>
    </row>
    <row r="9799" spans="1:2" x14ac:dyDescent="0.2">
      <c r="A9799">
        <v>923149</v>
      </c>
      <c r="B9799" t="s">
        <v>65518</v>
      </c>
    </row>
    <row r="9800" spans="1:2" x14ac:dyDescent="0.2">
      <c r="A9800">
        <v>934687</v>
      </c>
      <c r="B9800" t="s">
        <v>65518</v>
      </c>
    </row>
    <row r="9801" spans="1:2" x14ac:dyDescent="0.2">
      <c r="A9801" t="s">
        <v>65651</v>
      </c>
      <c r="B9801" t="s">
        <v>65518</v>
      </c>
    </row>
    <row r="9802" spans="1:2" x14ac:dyDescent="0.2">
      <c r="A9802">
        <v>810171</v>
      </c>
      <c r="B9802" t="s">
        <v>65518</v>
      </c>
    </row>
    <row r="9803" spans="1:2" x14ac:dyDescent="0.2">
      <c r="A9803">
        <v>821089</v>
      </c>
      <c r="B9803" t="s">
        <v>65518</v>
      </c>
    </row>
    <row r="9804" spans="1:2" x14ac:dyDescent="0.2">
      <c r="A9804">
        <v>824451</v>
      </c>
      <c r="B9804" t="s">
        <v>65518</v>
      </c>
    </row>
    <row r="9805" spans="1:2" x14ac:dyDescent="0.2">
      <c r="A9805">
        <v>861508</v>
      </c>
      <c r="B9805" t="s">
        <v>65518</v>
      </c>
    </row>
    <row r="9806" spans="1:2" x14ac:dyDescent="0.2">
      <c r="A9806">
        <v>865415</v>
      </c>
      <c r="B9806" t="s">
        <v>65518</v>
      </c>
    </row>
    <row r="9807" spans="1:2" x14ac:dyDescent="0.2">
      <c r="A9807">
        <v>871255</v>
      </c>
      <c r="B9807" t="s">
        <v>65518</v>
      </c>
    </row>
    <row r="9808" spans="1:2" x14ac:dyDescent="0.2">
      <c r="A9808">
        <v>874619</v>
      </c>
      <c r="B9808" t="s">
        <v>65518</v>
      </c>
    </row>
    <row r="9809" spans="1:2" x14ac:dyDescent="0.2">
      <c r="A9809">
        <v>894405</v>
      </c>
      <c r="B9809" t="s">
        <v>65518</v>
      </c>
    </row>
    <row r="9810" spans="1:2" x14ac:dyDescent="0.2">
      <c r="A9810">
        <v>940335</v>
      </c>
      <c r="B9810" t="s">
        <v>65518</v>
      </c>
    </row>
    <row r="9811" spans="1:2" x14ac:dyDescent="0.2">
      <c r="A9811">
        <v>341395</v>
      </c>
      <c r="B9811" t="s">
        <v>65518</v>
      </c>
    </row>
    <row r="9812" spans="1:2" x14ac:dyDescent="0.2">
      <c r="A9812" t="s">
        <v>65044</v>
      </c>
      <c r="B9812" t="s">
        <v>65518</v>
      </c>
    </row>
    <row r="9813" spans="1:2" x14ac:dyDescent="0.2">
      <c r="A9813" t="s">
        <v>65652</v>
      </c>
      <c r="B9813" t="s">
        <v>65518</v>
      </c>
    </row>
    <row r="9814" spans="1:2" x14ac:dyDescent="0.2">
      <c r="A9814">
        <v>874751</v>
      </c>
      <c r="B9814" t="s">
        <v>65518</v>
      </c>
    </row>
    <row r="9815" spans="1:2" x14ac:dyDescent="0.2">
      <c r="A9815">
        <v>881014</v>
      </c>
      <c r="B9815" t="s">
        <v>65518</v>
      </c>
    </row>
    <row r="9816" spans="1:2" x14ac:dyDescent="0.2">
      <c r="A9816">
        <v>803876</v>
      </c>
      <c r="B9816" t="s">
        <v>65518</v>
      </c>
    </row>
    <row r="9817" spans="1:2" x14ac:dyDescent="0.2">
      <c r="A9817">
        <v>813223</v>
      </c>
      <c r="B9817" t="s">
        <v>65518</v>
      </c>
    </row>
    <row r="9818" spans="1:2" x14ac:dyDescent="0.2">
      <c r="A9818">
        <v>950556</v>
      </c>
      <c r="B9818" t="s">
        <v>65518</v>
      </c>
    </row>
    <row r="9819" spans="1:2" x14ac:dyDescent="0.2">
      <c r="A9819">
        <v>960489</v>
      </c>
      <c r="B9819" t="s">
        <v>65518</v>
      </c>
    </row>
    <row r="9820" spans="1:2" x14ac:dyDescent="0.2">
      <c r="A9820" t="s">
        <v>65036</v>
      </c>
      <c r="B9820" t="s">
        <v>65518</v>
      </c>
    </row>
    <row r="9821" spans="1:2" x14ac:dyDescent="0.2">
      <c r="A9821">
        <v>803034</v>
      </c>
      <c r="B9821" t="s">
        <v>65518</v>
      </c>
    </row>
    <row r="9822" spans="1:2" x14ac:dyDescent="0.2">
      <c r="A9822">
        <v>824583</v>
      </c>
      <c r="B9822" t="s">
        <v>65518</v>
      </c>
    </row>
    <row r="9823" spans="1:2" x14ac:dyDescent="0.2">
      <c r="A9823">
        <v>853236</v>
      </c>
      <c r="B9823" t="s">
        <v>65518</v>
      </c>
    </row>
    <row r="9824" spans="1:2" x14ac:dyDescent="0.2">
      <c r="A9824">
        <v>893706</v>
      </c>
      <c r="B9824" t="s">
        <v>65518</v>
      </c>
    </row>
    <row r="9825" spans="1:2" x14ac:dyDescent="0.2">
      <c r="A9825">
        <v>893908</v>
      </c>
      <c r="B9825" t="s">
        <v>65518</v>
      </c>
    </row>
    <row r="9826" spans="1:2" x14ac:dyDescent="0.2">
      <c r="A9826">
        <v>901322</v>
      </c>
      <c r="B9826" t="s">
        <v>65518</v>
      </c>
    </row>
    <row r="9827" spans="1:2" x14ac:dyDescent="0.2">
      <c r="A9827">
        <v>904579</v>
      </c>
      <c r="B9827" t="s">
        <v>65518</v>
      </c>
    </row>
    <row r="9828" spans="1:2" x14ac:dyDescent="0.2">
      <c r="A9828">
        <v>911190</v>
      </c>
      <c r="B9828" t="s">
        <v>65518</v>
      </c>
    </row>
    <row r="9829" spans="1:2" x14ac:dyDescent="0.2">
      <c r="A9829">
        <v>913167</v>
      </c>
      <c r="B9829" t="s">
        <v>65518</v>
      </c>
    </row>
    <row r="9830" spans="1:2" x14ac:dyDescent="0.2">
      <c r="A9830">
        <v>914371</v>
      </c>
      <c r="B9830" t="s">
        <v>65518</v>
      </c>
    </row>
    <row r="9831" spans="1:2" x14ac:dyDescent="0.2">
      <c r="A9831">
        <v>924556</v>
      </c>
      <c r="B9831" t="s">
        <v>65518</v>
      </c>
    </row>
    <row r="9832" spans="1:2" x14ac:dyDescent="0.2">
      <c r="A9832">
        <v>943323</v>
      </c>
      <c r="B9832" t="s">
        <v>65518</v>
      </c>
    </row>
    <row r="9833" spans="1:2" x14ac:dyDescent="0.2">
      <c r="A9833">
        <v>943554</v>
      </c>
      <c r="B9833" t="s">
        <v>65518</v>
      </c>
    </row>
    <row r="9834" spans="1:2" x14ac:dyDescent="0.2">
      <c r="A9834">
        <v>960490</v>
      </c>
      <c r="B9834" t="s">
        <v>65518</v>
      </c>
    </row>
    <row r="9835" spans="1:2" x14ac:dyDescent="0.2">
      <c r="A9835">
        <v>2027657</v>
      </c>
      <c r="B9835" t="s">
        <v>65518</v>
      </c>
    </row>
    <row r="9836" spans="1:2" x14ac:dyDescent="0.2">
      <c r="A9836">
        <v>2027835</v>
      </c>
      <c r="B9836" t="s">
        <v>65518</v>
      </c>
    </row>
    <row r="9837" spans="1:2" x14ac:dyDescent="0.2">
      <c r="A9837">
        <v>853316</v>
      </c>
      <c r="B9837" t="s">
        <v>65518</v>
      </c>
    </row>
    <row r="9838" spans="1:2" x14ac:dyDescent="0.2">
      <c r="A9838">
        <v>863370</v>
      </c>
      <c r="B9838" t="s">
        <v>65518</v>
      </c>
    </row>
    <row r="9839" spans="1:2" x14ac:dyDescent="0.2">
      <c r="A9839">
        <v>943563</v>
      </c>
      <c r="B9839" t="s">
        <v>65518</v>
      </c>
    </row>
    <row r="9840" spans="1:2" x14ac:dyDescent="0.2">
      <c r="A9840">
        <v>960324</v>
      </c>
      <c r="B9840" t="s">
        <v>65518</v>
      </c>
    </row>
    <row r="9841" spans="1:2" x14ac:dyDescent="0.2">
      <c r="A9841" t="s">
        <v>65653</v>
      </c>
      <c r="B9841" t="s">
        <v>65518</v>
      </c>
    </row>
    <row r="9842" spans="1:2" x14ac:dyDescent="0.2">
      <c r="A9842" t="s">
        <v>65654</v>
      </c>
      <c r="B9842" t="s">
        <v>65518</v>
      </c>
    </row>
    <row r="9843" spans="1:2" x14ac:dyDescent="0.2">
      <c r="A9843">
        <v>824013</v>
      </c>
      <c r="B9843" t="s">
        <v>65518</v>
      </c>
    </row>
    <row r="9844" spans="1:2" x14ac:dyDescent="0.2">
      <c r="A9844">
        <v>824273</v>
      </c>
      <c r="B9844" t="s">
        <v>65518</v>
      </c>
    </row>
    <row r="9845" spans="1:2" x14ac:dyDescent="0.2">
      <c r="A9845">
        <v>884034</v>
      </c>
      <c r="B9845" t="s">
        <v>65518</v>
      </c>
    </row>
    <row r="9846" spans="1:2" x14ac:dyDescent="0.2">
      <c r="A9846">
        <v>894155</v>
      </c>
      <c r="B9846" t="s">
        <v>65518</v>
      </c>
    </row>
    <row r="9847" spans="1:2" x14ac:dyDescent="0.2">
      <c r="A9847" t="s">
        <v>65655</v>
      </c>
      <c r="B9847" t="s">
        <v>65518</v>
      </c>
    </row>
    <row r="9848" spans="1:2" x14ac:dyDescent="0.2">
      <c r="A9848">
        <v>900543</v>
      </c>
      <c r="B9848" t="s">
        <v>65518</v>
      </c>
    </row>
    <row r="9849" spans="1:2" x14ac:dyDescent="0.2">
      <c r="A9849">
        <v>914262</v>
      </c>
      <c r="B9849" t="s">
        <v>65518</v>
      </c>
    </row>
    <row r="9850" spans="1:2" x14ac:dyDescent="0.2">
      <c r="A9850">
        <v>924544</v>
      </c>
      <c r="B9850" t="s">
        <v>65518</v>
      </c>
    </row>
    <row r="9851" spans="1:2" x14ac:dyDescent="0.2">
      <c r="A9851">
        <v>930666</v>
      </c>
      <c r="B9851" t="s">
        <v>65518</v>
      </c>
    </row>
    <row r="9852" spans="1:2" x14ac:dyDescent="0.2">
      <c r="A9852" t="s">
        <v>65656</v>
      </c>
      <c r="B9852" t="s">
        <v>65518</v>
      </c>
    </row>
    <row r="9853" spans="1:2" x14ac:dyDescent="0.2">
      <c r="A9853">
        <v>960186</v>
      </c>
      <c r="B9853" t="s">
        <v>65518</v>
      </c>
    </row>
    <row r="9854" spans="1:2" x14ac:dyDescent="0.2">
      <c r="A9854" t="s">
        <v>65038</v>
      </c>
      <c r="B9854" t="s">
        <v>65518</v>
      </c>
    </row>
    <row r="9855" spans="1:2" x14ac:dyDescent="0.2">
      <c r="A9855">
        <v>850310</v>
      </c>
      <c r="B9855" t="s">
        <v>65518</v>
      </c>
    </row>
    <row r="9856" spans="1:2" x14ac:dyDescent="0.2">
      <c r="A9856">
        <v>913887</v>
      </c>
      <c r="B9856" t="s">
        <v>65518</v>
      </c>
    </row>
    <row r="9857" spans="1:2" x14ac:dyDescent="0.2">
      <c r="A9857">
        <v>923457</v>
      </c>
      <c r="B9857" t="s">
        <v>65518</v>
      </c>
    </row>
    <row r="9858" spans="1:2" x14ac:dyDescent="0.2">
      <c r="A9858">
        <v>950819</v>
      </c>
      <c r="B9858" t="s">
        <v>65518</v>
      </c>
    </row>
    <row r="9859" spans="1:2" x14ac:dyDescent="0.2">
      <c r="A9859">
        <v>343049</v>
      </c>
      <c r="B9859" t="s">
        <v>65518</v>
      </c>
    </row>
    <row r="9860" spans="1:2" x14ac:dyDescent="0.2">
      <c r="A9860" t="s">
        <v>65657</v>
      </c>
      <c r="B9860" t="s">
        <v>65518</v>
      </c>
    </row>
    <row r="9861" spans="1:2" x14ac:dyDescent="0.2">
      <c r="A9861">
        <v>843971</v>
      </c>
      <c r="B9861" t="s">
        <v>65518</v>
      </c>
    </row>
    <row r="9862" spans="1:2" x14ac:dyDescent="0.2">
      <c r="A9862" t="s">
        <v>65024</v>
      </c>
      <c r="B9862" t="s">
        <v>65518</v>
      </c>
    </row>
    <row r="9863" spans="1:2" x14ac:dyDescent="0.2">
      <c r="A9863">
        <v>881219</v>
      </c>
      <c r="B9863" t="s">
        <v>65518</v>
      </c>
    </row>
    <row r="9864" spans="1:2" x14ac:dyDescent="0.2">
      <c r="A9864">
        <v>883591</v>
      </c>
      <c r="B9864" t="s">
        <v>65518</v>
      </c>
    </row>
    <row r="9865" spans="1:2" x14ac:dyDescent="0.2">
      <c r="A9865">
        <v>921124</v>
      </c>
      <c r="B9865" t="s">
        <v>65518</v>
      </c>
    </row>
    <row r="9866" spans="1:2" x14ac:dyDescent="0.2">
      <c r="A9866">
        <v>931170</v>
      </c>
      <c r="B9866" t="s">
        <v>65518</v>
      </c>
    </row>
    <row r="9867" spans="1:2" x14ac:dyDescent="0.2">
      <c r="A9867">
        <v>934856</v>
      </c>
      <c r="B9867" t="s">
        <v>65518</v>
      </c>
    </row>
    <row r="9868" spans="1:2" x14ac:dyDescent="0.2">
      <c r="A9868">
        <v>943374</v>
      </c>
      <c r="B9868" t="s">
        <v>65518</v>
      </c>
    </row>
    <row r="9869" spans="1:2" x14ac:dyDescent="0.2">
      <c r="A9869">
        <v>670231</v>
      </c>
      <c r="B9869" t="s">
        <v>65518</v>
      </c>
    </row>
    <row r="9870" spans="1:2" x14ac:dyDescent="0.2">
      <c r="A9870">
        <v>674246</v>
      </c>
      <c r="B9870" t="s">
        <v>65518</v>
      </c>
    </row>
    <row r="9871" spans="1:2" x14ac:dyDescent="0.2">
      <c r="A9871" t="s">
        <v>65063</v>
      </c>
      <c r="B9871" t="s">
        <v>65518</v>
      </c>
    </row>
    <row r="9872" spans="1:2" x14ac:dyDescent="0.2">
      <c r="A9872">
        <v>883695</v>
      </c>
      <c r="B9872" t="s">
        <v>65518</v>
      </c>
    </row>
    <row r="9873" spans="1:2" x14ac:dyDescent="0.2">
      <c r="A9873">
        <v>904972</v>
      </c>
      <c r="B9873" t="s">
        <v>65518</v>
      </c>
    </row>
    <row r="9874" spans="1:2" x14ac:dyDescent="0.2">
      <c r="A9874">
        <v>644445</v>
      </c>
      <c r="B9874" t="s">
        <v>65518</v>
      </c>
    </row>
    <row r="9875" spans="1:2" x14ac:dyDescent="0.2">
      <c r="A9875">
        <v>894800</v>
      </c>
      <c r="B9875" t="s">
        <v>65518</v>
      </c>
    </row>
    <row r="9876" spans="1:2" x14ac:dyDescent="0.2">
      <c r="A9876">
        <v>990960</v>
      </c>
      <c r="B9876" t="s">
        <v>65518</v>
      </c>
    </row>
    <row r="9877" spans="1:2" x14ac:dyDescent="0.2">
      <c r="A9877">
        <v>674101</v>
      </c>
      <c r="B9877" t="s">
        <v>65518</v>
      </c>
    </row>
    <row r="9878" spans="1:2" x14ac:dyDescent="0.2">
      <c r="A9878">
        <v>830717</v>
      </c>
      <c r="B9878" t="s">
        <v>65518</v>
      </c>
    </row>
    <row r="9879" spans="1:2" x14ac:dyDescent="0.2">
      <c r="A9879">
        <v>831192</v>
      </c>
      <c r="B9879" t="s">
        <v>65518</v>
      </c>
    </row>
    <row r="9880" spans="1:2" x14ac:dyDescent="0.2">
      <c r="A9880">
        <v>863201</v>
      </c>
      <c r="B9880" t="s">
        <v>65518</v>
      </c>
    </row>
    <row r="9881" spans="1:2" x14ac:dyDescent="0.2">
      <c r="A9881">
        <v>913981</v>
      </c>
      <c r="B9881" t="s">
        <v>65518</v>
      </c>
    </row>
    <row r="9882" spans="1:2" x14ac:dyDescent="0.2">
      <c r="A9882">
        <v>933449</v>
      </c>
      <c r="B9882" t="s">
        <v>65518</v>
      </c>
    </row>
    <row r="9883" spans="1:2" x14ac:dyDescent="0.2">
      <c r="A9883">
        <v>343183</v>
      </c>
      <c r="B9883" t="s">
        <v>65518</v>
      </c>
    </row>
    <row r="9884" spans="1:2" x14ac:dyDescent="0.2">
      <c r="A9884" t="s">
        <v>65658</v>
      </c>
      <c r="B9884" t="s">
        <v>65518</v>
      </c>
    </row>
    <row r="9885" spans="1:2" x14ac:dyDescent="0.2">
      <c r="A9885" t="s">
        <v>65659</v>
      </c>
      <c r="B9885" t="s">
        <v>65518</v>
      </c>
    </row>
    <row r="9886" spans="1:2" x14ac:dyDescent="0.2">
      <c r="A9886">
        <v>865534</v>
      </c>
      <c r="B9886" t="s">
        <v>65518</v>
      </c>
    </row>
    <row r="9887" spans="1:2" x14ac:dyDescent="0.2">
      <c r="A9887">
        <v>874523</v>
      </c>
      <c r="B9887" t="s">
        <v>65518</v>
      </c>
    </row>
    <row r="9888" spans="1:2" x14ac:dyDescent="0.2">
      <c r="A9888">
        <v>904317</v>
      </c>
      <c r="B9888" t="s">
        <v>65518</v>
      </c>
    </row>
    <row r="9889" spans="1:2" x14ac:dyDescent="0.2">
      <c r="A9889" t="s">
        <v>65660</v>
      </c>
      <c r="B9889" t="s">
        <v>65518</v>
      </c>
    </row>
    <row r="9890" spans="1:2" x14ac:dyDescent="0.2">
      <c r="A9890">
        <v>639445</v>
      </c>
      <c r="B9890" t="s">
        <v>65518</v>
      </c>
    </row>
    <row r="9891" spans="1:2" x14ac:dyDescent="0.2">
      <c r="A9891">
        <v>883429</v>
      </c>
      <c r="B9891" t="s">
        <v>65518</v>
      </c>
    </row>
    <row r="9892" spans="1:2" x14ac:dyDescent="0.2">
      <c r="A9892">
        <v>854212</v>
      </c>
      <c r="B9892" t="s">
        <v>65518</v>
      </c>
    </row>
    <row r="9893" spans="1:2" x14ac:dyDescent="0.2">
      <c r="A9893">
        <v>910411</v>
      </c>
      <c r="B9893" t="s">
        <v>65518</v>
      </c>
    </row>
    <row r="9894" spans="1:2" x14ac:dyDescent="0.2">
      <c r="A9894">
        <v>2039779</v>
      </c>
      <c r="B9894" t="s">
        <v>65518</v>
      </c>
    </row>
    <row r="9895" spans="1:2" x14ac:dyDescent="0.2">
      <c r="A9895">
        <v>672132</v>
      </c>
      <c r="B9895" t="s">
        <v>65518</v>
      </c>
    </row>
    <row r="9896" spans="1:2" x14ac:dyDescent="0.2">
      <c r="A9896" t="s">
        <v>65076</v>
      </c>
      <c r="B9896" t="s">
        <v>65518</v>
      </c>
    </row>
    <row r="9897" spans="1:2" x14ac:dyDescent="0.2">
      <c r="A9897">
        <v>884641</v>
      </c>
      <c r="B9897" t="s">
        <v>65518</v>
      </c>
    </row>
    <row r="9898" spans="1:2" x14ac:dyDescent="0.2">
      <c r="A9898">
        <v>924621</v>
      </c>
      <c r="B9898" t="s">
        <v>65518</v>
      </c>
    </row>
    <row r="9899" spans="1:2" x14ac:dyDescent="0.2">
      <c r="A9899">
        <v>924634</v>
      </c>
      <c r="B9899" t="s">
        <v>65518</v>
      </c>
    </row>
    <row r="9900" spans="1:2" x14ac:dyDescent="0.2">
      <c r="A9900" s="429" t="s">
        <v>65661</v>
      </c>
      <c r="B9900" t="s">
        <v>65518</v>
      </c>
    </row>
    <row r="9901" spans="1:2" x14ac:dyDescent="0.2">
      <c r="A9901">
        <v>840686</v>
      </c>
      <c r="B9901" t="s">
        <v>65518</v>
      </c>
    </row>
    <row r="9902" spans="1:2" x14ac:dyDescent="0.2">
      <c r="A9902">
        <v>853932</v>
      </c>
      <c r="B9902" t="s">
        <v>65518</v>
      </c>
    </row>
    <row r="9903" spans="1:2" x14ac:dyDescent="0.2">
      <c r="A9903" t="s">
        <v>65662</v>
      </c>
      <c r="B9903" t="s">
        <v>65518</v>
      </c>
    </row>
    <row r="9904" spans="1:2" x14ac:dyDescent="0.2">
      <c r="A9904">
        <v>863371</v>
      </c>
      <c r="B9904" t="s">
        <v>65518</v>
      </c>
    </row>
    <row r="9905" spans="1:2" x14ac:dyDescent="0.2">
      <c r="A9905">
        <v>883102</v>
      </c>
      <c r="B9905" t="s">
        <v>65518</v>
      </c>
    </row>
    <row r="9906" spans="1:2" x14ac:dyDescent="0.2">
      <c r="A9906">
        <v>883210</v>
      </c>
      <c r="B9906" t="s">
        <v>65518</v>
      </c>
    </row>
    <row r="9907" spans="1:2" x14ac:dyDescent="0.2">
      <c r="A9907">
        <v>930374</v>
      </c>
      <c r="B9907" t="s">
        <v>65518</v>
      </c>
    </row>
    <row r="9908" spans="1:2" x14ac:dyDescent="0.2">
      <c r="A9908">
        <v>933258</v>
      </c>
      <c r="B9908" t="s">
        <v>65518</v>
      </c>
    </row>
    <row r="9909" spans="1:2" x14ac:dyDescent="0.2">
      <c r="A9909">
        <v>935191</v>
      </c>
      <c r="B9909" t="s">
        <v>65518</v>
      </c>
    </row>
    <row r="9910" spans="1:2" x14ac:dyDescent="0.2">
      <c r="A9910">
        <v>941144</v>
      </c>
      <c r="B9910" t="s">
        <v>65518</v>
      </c>
    </row>
    <row r="9911" spans="1:2" x14ac:dyDescent="0.2">
      <c r="A9911">
        <v>960436</v>
      </c>
      <c r="B9911" t="s">
        <v>65518</v>
      </c>
    </row>
    <row r="9912" spans="1:2" x14ac:dyDescent="0.2">
      <c r="A9912">
        <v>672554</v>
      </c>
      <c r="B9912" t="s">
        <v>65518</v>
      </c>
    </row>
    <row r="9913" spans="1:2" x14ac:dyDescent="0.2">
      <c r="A9913">
        <v>873908</v>
      </c>
      <c r="B9913" t="s">
        <v>65518</v>
      </c>
    </row>
    <row r="9914" spans="1:2" x14ac:dyDescent="0.2">
      <c r="A9914">
        <v>900917</v>
      </c>
      <c r="B9914" t="s">
        <v>65518</v>
      </c>
    </row>
    <row r="9915" spans="1:2" x14ac:dyDescent="0.2">
      <c r="A9915">
        <v>923153</v>
      </c>
      <c r="B9915" t="s">
        <v>65518</v>
      </c>
    </row>
    <row r="9916" spans="1:2" x14ac:dyDescent="0.2">
      <c r="A9916">
        <v>934545</v>
      </c>
      <c r="B9916" t="s">
        <v>65518</v>
      </c>
    </row>
    <row r="9917" spans="1:2" x14ac:dyDescent="0.2">
      <c r="A9917">
        <v>670775</v>
      </c>
      <c r="B9917" t="s">
        <v>65518</v>
      </c>
    </row>
    <row r="9918" spans="1:2" x14ac:dyDescent="0.2">
      <c r="A9918">
        <v>670779</v>
      </c>
      <c r="B9918" t="s">
        <v>65518</v>
      </c>
    </row>
    <row r="9919" spans="1:2" x14ac:dyDescent="0.2">
      <c r="A9919">
        <v>672070</v>
      </c>
      <c r="B9919" t="s">
        <v>65518</v>
      </c>
    </row>
    <row r="9920" spans="1:2" x14ac:dyDescent="0.2">
      <c r="A9920">
        <v>672080</v>
      </c>
      <c r="B9920" t="s">
        <v>65518</v>
      </c>
    </row>
    <row r="9921" spans="1:2" x14ac:dyDescent="0.2">
      <c r="A9921">
        <v>843097</v>
      </c>
      <c r="B9921" t="s">
        <v>65518</v>
      </c>
    </row>
    <row r="9922" spans="1:2" x14ac:dyDescent="0.2">
      <c r="A9922">
        <v>873864</v>
      </c>
      <c r="B9922" t="s">
        <v>65518</v>
      </c>
    </row>
    <row r="9923" spans="1:2" x14ac:dyDescent="0.2">
      <c r="A9923" t="s">
        <v>64979</v>
      </c>
      <c r="B9923" t="s">
        <v>65518</v>
      </c>
    </row>
    <row r="9924" spans="1:2" x14ac:dyDescent="0.2">
      <c r="A9924">
        <v>924166</v>
      </c>
      <c r="B9924" t="s">
        <v>65518</v>
      </c>
    </row>
    <row r="9925" spans="1:2" x14ac:dyDescent="0.2">
      <c r="A9925">
        <v>970894</v>
      </c>
      <c r="B9925" t="s">
        <v>65518</v>
      </c>
    </row>
    <row r="9926" spans="1:2" x14ac:dyDescent="0.2">
      <c r="A9926">
        <v>833793</v>
      </c>
      <c r="B9926" t="s">
        <v>65518</v>
      </c>
    </row>
    <row r="9927" spans="1:2" x14ac:dyDescent="0.2">
      <c r="A9927">
        <v>873215</v>
      </c>
      <c r="B9927" t="s">
        <v>65518</v>
      </c>
    </row>
    <row r="9928" spans="1:2" x14ac:dyDescent="0.2">
      <c r="A9928">
        <v>893849</v>
      </c>
      <c r="B9928" t="s">
        <v>65518</v>
      </c>
    </row>
    <row r="9929" spans="1:2" x14ac:dyDescent="0.2">
      <c r="A9929">
        <v>990220</v>
      </c>
      <c r="B9929" t="s">
        <v>65518</v>
      </c>
    </row>
    <row r="9930" spans="1:2" x14ac:dyDescent="0.2">
      <c r="A9930">
        <v>863321</v>
      </c>
      <c r="B9930" t="s">
        <v>65518</v>
      </c>
    </row>
    <row r="9931" spans="1:2" x14ac:dyDescent="0.2">
      <c r="A9931">
        <v>943200</v>
      </c>
      <c r="B9931" t="s">
        <v>65518</v>
      </c>
    </row>
    <row r="9932" spans="1:2" x14ac:dyDescent="0.2">
      <c r="A9932">
        <v>980963</v>
      </c>
      <c r="B9932" t="s">
        <v>65518</v>
      </c>
    </row>
    <row r="9933" spans="1:2" x14ac:dyDescent="0.2">
      <c r="A9933">
        <v>980964</v>
      </c>
      <c r="B9933" t="s">
        <v>65518</v>
      </c>
    </row>
    <row r="9934" spans="1:2" x14ac:dyDescent="0.2">
      <c r="A9934">
        <v>843818</v>
      </c>
      <c r="B9934" t="s">
        <v>65518</v>
      </c>
    </row>
    <row r="9935" spans="1:2" x14ac:dyDescent="0.2">
      <c r="A9935">
        <v>901029</v>
      </c>
      <c r="B9935" t="s">
        <v>65518</v>
      </c>
    </row>
    <row r="9936" spans="1:2" x14ac:dyDescent="0.2">
      <c r="A9936">
        <v>669135</v>
      </c>
      <c r="B9936" t="s">
        <v>65518</v>
      </c>
    </row>
    <row r="9937" spans="1:2" x14ac:dyDescent="0.2">
      <c r="A9937">
        <v>871597</v>
      </c>
      <c r="B9937" t="s">
        <v>65518</v>
      </c>
    </row>
    <row r="9938" spans="1:2" x14ac:dyDescent="0.2">
      <c r="A9938">
        <v>873849</v>
      </c>
      <c r="B9938" t="s">
        <v>65518</v>
      </c>
    </row>
    <row r="9939" spans="1:2" x14ac:dyDescent="0.2">
      <c r="A9939">
        <v>853088</v>
      </c>
      <c r="B9939" t="s">
        <v>65518</v>
      </c>
    </row>
    <row r="9940" spans="1:2" x14ac:dyDescent="0.2">
      <c r="A9940">
        <v>884710</v>
      </c>
      <c r="B9940" t="s">
        <v>65518</v>
      </c>
    </row>
    <row r="9941" spans="1:2" x14ac:dyDescent="0.2">
      <c r="A9941">
        <v>890127</v>
      </c>
      <c r="B9941" t="s">
        <v>65518</v>
      </c>
    </row>
    <row r="9942" spans="1:2" x14ac:dyDescent="0.2">
      <c r="A9942">
        <v>924243</v>
      </c>
      <c r="B9942" t="s">
        <v>65518</v>
      </c>
    </row>
    <row r="9943" spans="1:2" x14ac:dyDescent="0.2">
      <c r="A9943">
        <v>934007</v>
      </c>
      <c r="B9943" t="s">
        <v>65518</v>
      </c>
    </row>
    <row r="9944" spans="1:2" x14ac:dyDescent="0.2">
      <c r="A9944">
        <v>833033</v>
      </c>
      <c r="B9944" t="s">
        <v>65518</v>
      </c>
    </row>
    <row r="9945" spans="1:2" x14ac:dyDescent="0.2">
      <c r="A9945">
        <v>890234</v>
      </c>
      <c r="B9945" t="s">
        <v>65518</v>
      </c>
    </row>
    <row r="9946" spans="1:2" x14ac:dyDescent="0.2">
      <c r="A9946">
        <v>890235</v>
      </c>
      <c r="B9946" t="s">
        <v>65518</v>
      </c>
    </row>
    <row r="9947" spans="1:2" x14ac:dyDescent="0.2">
      <c r="A9947">
        <v>924994</v>
      </c>
      <c r="B9947" t="s">
        <v>65518</v>
      </c>
    </row>
    <row r="9948" spans="1:2" x14ac:dyDescent="0.2">
      <c r="A9948">
        <v>933435</v>
      </c>
      <c r="B9948" t="s">
        <v>65518</v>
      </c>
    </row>
    <row r="9949" spans="1:2" x14ac:dyDescent="0.2">
      <c r="A9949">
        <v>943022</v>
      </c>
      <c r="B9949" t="s">
        <v>65518</v>
      </c>
    </row>
    <row r="9950" spans="1:2" x14ac:dyDescent="0.2">
      <c r="A9950" t="s">
        <v>65663</v>
      </c>
      <c r="B9950" t="s">
        <v>65518</v>
      </c>
    </row>
    <row r="9951" spans="1:2" x14ac:dyDescent="0.2">
      <c r="A9951">
        <v>824012</v>
      </c>
      <c r="B9951" t="s">
        <v>65518</v>
      </c>
    </row>
    <row r="9952" spans="1:2" x14ac:dyDescent="0.2">
      <c r="A9952">
        <v>844310</v>
      </c>
      <c r="B9952" t="s">
        <v>65518</v>
      </c>
    </row>
    <row r="9953" spans="1:2" x14ac:dyDescent="0.2">
      <c r="A9953">
        <v>871601</v>
      </c>
      <c r="B9953" t="s">
        <v>65518</v>
      </c>
    </row>
    <row r="9954" spans="1:2" x14ac:dyDescent="0.2">
      <c r="A9954">
        <v>880724</v>
      </c>
      <c r="B9954" t="s">
        <v>65518</v>
      </c>
    </row>
    <row r="9955" spans="1:2" x14ac:dyDescent="0.2">
      <c r="A9955">
        <v>930580</v>
      </c>
      <c r="B9955" t="s">
        <v>65518</v>
      </c>
    </row>
    <row r="9956" spans="1:2" x14ac:dyDescent="0.2">
      <c r="A9956" t="s">
        <v>65664</v>
      </c>
      <c r="B9956" t="s">
        <v>65518</v>
      </c>
    </row>
    <row r="9957" spans="1:2" x14ac:dyDescent="0.2">
      <c r="A9957">
        <v>823926</v>
      </c>
      <c r="B9957" t="s">
        <v>65518</v>
      </c>
    </row>
    <row r="9958" spans="1:2" x14ac:dyDescent="0.2">
      <c r="A9958">
        <v>865355</v>
      </c>
      <c r="B9958" t="s">
        <v>65518</v>
      </c>
    </row>
    <row r="9959" spans="1:2" x14ac:dyDescent="0.2">
      <c r="A9959">
        <v>884745</v>
      </c>
      <c r="B9959" t="s">
        <v>65518</v>
      </c>
    </row>
    <row r="9960" spans="1:2" x14ac:dyDescent="0.2">
      <c r="A9960">
        <v>893237</v>
      </c>
      <c r="B9960" t="s">
        <v>65518</v>
      </c>
    </row>
    <row r="9961" spans="1:2" x14ac:dyDescent="0.2">
      <c r="A9961">
        <v>914256</v>
      </c>
      <c r="B9961" t="s">
        <v>65518</v>
      </c>
    </row>
    <row r="9962" spans="1:2" x14ac:dyDescent="0.2">
      <c r="A9962">
        <v>341003</v>
      </c>
      <c r="B9962" t="s">
        <v>65518</v>
      </c>
    </row>
    <row r="9963" spans="1:2" x14ac:dyDescent="0.2">
      <c r="A9963">
        <v>874459</v>
      </c>
      <c r="B9963" t="s">
        <v>65518</v>
      </c>
    </row>
    <row r="9964" spans="1:2" x14ac:dyDescent="0.2">
      <c r="A9964">
        <v>332000</v>
      </c>
      <c r="B9964" t="s">
        <v>65518</v>
      </c>
    </row>
    <row r="9965" spans="1:2" x14ac:dyDescent="0.2">
      <c r="A9965" t="s">
        <v>65665</v>
      </c>
      <c r="B9965" t="s">
        <v>65518</v>
      </c>
    </row>
    <row r="9966" spans="1:2" x14ac:dyDescent="0.2">
      <c r="A9966">
        <v>823819</v>
      </c>
      <c r="B9966" t="s">
        <v>65518</v>
      </c>
    </row>
    <row r="9967" spans="1:2" x14ac:dyDescent="0.2">
      <c r="A9967" t="s">
        <v>65666</v>
      </c>
      <c r="B9967" t="s">
        <v>65518</v>
      </c>
    </row>
    <row r="9968" spans="1:2" x14ac:dyDescent="0.2">
      <c r="A9968">
        <v>884782</v>
      </c>
      <c r="B9968" t="s">
        <v>65518</v>
      </c>
    </row>
    <row r="9969" spans="1:2" x14ac:dyDescent="0.2">
      <c r="A9969">
        <v>814163</v>
      </c>
      <c r="B9969" t="s">
        <v>65518</v>
      </c>
    </row>
    <row r="9970" spans="1:2" x14ac:dyDescent="0.2">
      <c r="A9970">
        <v>874673</v>
      </c>
      <c r="B9970" t="s">
        <v>65518</v>
      </c>
    </row>
    <row r="9971" spans="1:2" x14ac:dyDescent="0.2">
      <c r="A9971">
        <v>894814</v>
      </c>
      <c r="B9971" t="s">
        <v>65518</v>
      </c>
    </row>
    <row r="9972" spans="1:2" x14ac:dyDescent="0.2">
      <c r="A9972">
        <v>820201</v>
      </c>
      <c r="B9972" t="s">
        <v>65518</v>
      </c>
    </row>
    <row r="9973" spans="1:2" x14ac:dyDescent="0.2">
      <c r="A9973">
        <v>873967</v>
      </c>
      <c r="B9973" t="s">
        <v>65518</v>
      </c>
    </row>
    <row r="9974" spans="1:2" x14ac:dyDescent="0.2">
      <c r="A9974">
        <v>990076</v>
      </c>
      <c r="B9974" t="s">
        <v>65518</v>
      </c>
    </row>
    <row r="9975" spans="1:2" x14ac:dyDescent="0.2">
      <c r="A9975">
        <v>843706</v>
      </c>
      <c r="B9975" t="s">
        <v>65518</v>
      </c>
    </row>
    <row r="9976" spans="1:2" x14ac:dyDescent="0.2">
      <c r="A9976">
        <v>881114</v>
      </c>
      <c r="B9976" t="s">
        <v>65518</v>
      </c>
    </row>
    <row r="9977" spans="1:2" x14ac:dyDescent="0.2">
      <c r="A9977">
        <v>821138</v>
      </c>
      <c r="B9977" t="s">
        <v>65518</v>
      </c>
    </row>
    <row r="9978" spans="1:2" x14ac:dyDescent="0.2">
      <c r="A9978">
        <v>924296</v>
      </c>
      <c r="B9978" t="s">
        <v>65518</v>
      </c>
    </row>
    <row r="9979" spans="1:2" x14ac:dyDescent="0.2">
      <c r="A9979">
        <v>336024</v>
      </c>
      <c r="B9979" t="s">
        <v>65518</v>
      </c>
    </row>
    <row r="9980" spans="1:2" x14ac:dyDescent="0.2">
      <c r="A9980">
        <v>821122</v>
      </c>
      <c r="B9980" t="s">
        <v>65518</v>
      </c>
    </row>
    <row r="9981" spans="1:2" x14ac:dyDescent="0.2">
      <c r="A9981">
        <v>840445</v>
      </c>
      <c r="B9981" t="s">
        <v>65518</v>
      </c>
    </row>
    <row r="9982" spans="1:2" x14ac:dyDescent="0.2">
      <c r="A9982" t="s">
        <v>65007</v>
      </c>
      <c r="B9982" t="s">
        <v>65518</v>
      </c>
    </row>
    <row r="9983" spans="1:2" x14ac:dyDescent="0.2">
      <c r="A9983">
        <v>933327</v>
      </c>
      <c r="B9983" t="s">
        <v>65518</v>
      </c>
    </row>
    <row r="9984" spans="1:2" x14ac:dyDescent="0.2">
      <c r="A9984" t="s">
        <v>65667</v>
      </c>
      <c r="B9984" t="s">
        <v>65518</v>
      </c>
    </row>
    <row r="9985" spans="1:2" x14ac:dyDescent="0.2">
      <c r="A9985" t="s">
        <v>65038</v>
      </c>
      <c r="B9985" t="s">
        <v>65518</v>
      </c>
    </row>
    <row r="9986" spans="1:2" x14ac:dyDescent="0.2">
      <c r="A9986">
        <v>843412</v>
      </c>
      <c r="B9986" t="s">
        <v>65518</v>
      </c>
    </row>
    <row r="9987" spans="1:2" x14ac:dyDescent="0.2">
      <c r="A9987">
        <v>873020</v>
      </c>
      <c r="B9987" t="s">
        <v>65518</v>
      </c>
    </row>
    <row r="9988" spans="1:2" x14ac:dyDescent="0.2">
      <c r="A9988">
        <v>884706</v>
      </c>
      <c r="B9988" t="s">
        <v>65518</v>
      </c>
    </row>
    <row r="9989" spans="1:2" x14ac:dyDescent="0.2">
      <c r="A9989">
        <v>890632</v>
      </c>
      <c r="B9989" t="s">
        <v>65518</v>
      </c>
    </row>
    <row r="9990" spans="1:2" x14ac:dyDescent="0.2">
      <c r="A9990">
        <v>960102</v>
      </c>
      <c r="B9990" t="s">
        <v>65518</v>
      </c>
    </row>
    <row r="9991" spans="1:2" x14ac:dyDescent="0.2">
      <c r="A9991">
        <v>824158</v>
      </c>
      <c r="B9991" t="s">
        <v>65518</v>
      </c>
    </row>
    <row r="9992" spans="1:2" x14ac:dyDescent="0.2">
      <c r="A9992">
        <v>841116</v>
      </c>
      <c r="B9992" t="s">
        <v>65518</v>
      </c>
    </row>
    <row r="9993" spans="1:2" x14ac:dyDescent="0.2">
      <c r="A9993">
        <v>860777</v>
      </c>
      <c r="B9993" t="s">
        <v>65518</v>
      </c>
    </row>
    <row r="9994" spans="1:2" x14ac:dyDescent="0.2">
      <c r="A9994">
        <v>863342</v>
      </c>
      <c r="B9994" t="s">
        <v>65518</v>
      </c>
    </row>
    <row r="9995" spans="1:2" x14ac:dyDescent="0.2">
      <c r="A9995">
        <v>874178</v>
      </c>
      <c r="B9995" t="s">
        <v>65518</v>
      </c>
    </row>
    <row r="9996" spans="1:2" x14ac:dyDescent="0.2">
      <c r="A9996">
        <v>880892</v>
      </c>
      <c r="B9996" t="s">
        <v>65518</v>
      </c>
    </row>
    <row r="9997" spans="1:2" x14ac:dyDescent="0.2">
      <c r="A9997">
        <v>913039</v>
      </c>
      <c r="B9997" t="s">
        <v>65518</v>
      </c>
    </row>
    <row r="9998" spans="1:2" x14ac:dyDescent="0.2">
      <c r="A9998">
        <v>970101</v>
      </c>
      <c r="B9998" t="s">
        <v>65518</v>
      </c>
    </row>
    <row r="9999" spans="1:2" x14ac:dyDescent="0.2">
      <c r="A9999">
        <v>970273</v>
      </c>
      <c r="B9999" t="s">
        <v>65518</v>
      </c>
    </row>
    <row r="10000" spans="1:2" x14ac:dyDescent="0.2">
      <c r="A10000">
        <v>2036473</v>
      </c>
      <c r="B10000" t="s">
        <v>65518</v>
      </c>
    </row>
    <row r="10001" spans="1:2" x14ac:dyDescent="0.2">
      <c r="A10001">
        <v>668550</v>
      </c>
      <c r="B10001" t="s">
        <v>65518</v>
      </c>
    </row>
    <row r="10002" spans="1:2" x14ac:dyDescent="0.2">
      <c r="A10002">
        <v>813439</v>
      </c>
      <c r="B10002" t="s">
        <v>65518</v>
      </c>
    </row>
    <row r="10003" spans="1:2" x14ac:dyDescent="0.2">
      <c r="A10003" t="s">
        <v>65097</v>
      </c>
      <c r="B10003" t="s">
        <v>65518</v>
      </c>
    </row>
    <row r="10004" spans="1:2" x14ac:dyDescent="0.2">
      <c r="A10004">
        <v>844230</v>
      </c>
      <c r="B10004" t="s">
        <v>65518</v>
      </c>
    </row>
    <row r="10005" spans="1:2" x14ac:dyDescent="0.2">
      <c r="A10005">
        <v>861333</v>
      </c>
      <c r="B10005" t="s">
        <v>65518</v>
      </c>
    </row>
    <row r="10006" spans="1:2" x14ac:dyDescent="0.2">
      <c r="A10006">
        <v>884151</v>
      </c>
      <c r="B10006" t="s">
        <v>65518</v>
      </c>
    </row>
    <row r="10007" spans="1:2" x14ac:dyDescent="0.2">
      <c r="A10007">
        <v>934880</v>
      </c>
      <c r="B10007" t="s">
        <v>65518</v>
      </c>
    </row>
    <row r="10008" spans="1:2" x14ac:dyDescent="0.2">
      <c r="A10008">
        <v>935377</v>
      </c>
      <c r="B10008" t="s">
        <v>65518</v>
      </c>
    </row>
    <row r="10009" spans="1:2" x14ac:dyDescent="0.2">
      <c r="A10009">
        <v>990620</v>
      </c>
      <c r="B10009" t="s">
        <v>65518</v>
      </c>
    </row>
    <row r="10010" spans="1:2" x14ac:dyDescent="0.2">
      <c r="A10010" t="s">
        <v>65658</v>
      </c>
      <c r="B10010" t="s">
        <v>65518</v>
      </c>
    </row>
    <row r="10011" spans="1:2" x14ac:dyDescent="0.2">
      <c r="A10011">
        <v>961095</v>
      </c>
      <c r="B10011" t="s">
        <v>65518</v>
      </c>
    </row>
    <row r="10012" spans="1:2" x14ac:dyDescent="0.2">
      <c r="A10012" t="s">
        <v>65093</v>
      </c>
      <c r="B10012" t="s">
        <v>65518</v>
      </c>
    </row>
    <row r="10013" spans="1:2" x14ac:dyDescent="0.2">
      <c r="A10013" t="s">
        <v>65668</v>
      </c>
      <c r="B10013" t="s">
        <v>65518</v>
      </c>
    </row>
    <row r="10014" spans="1:2" x14ac:dyDescent="0.2">
      <c r="A10014">
        <v>824317</v>
      </c>
      <c r="B10014" t="s">
        <v>65518</v>
      </c>
    </row>
    <row r="10015" spans="1:2" x14ac:dyDescent="0.2">
      <c r="A10015">
        <v>843005</v>
      </c>
      <c r="B10015" t="s">
        <v>65518</v>
      </c>
    </row>
    <row r="10016" spans="1:2" x14ac:dyDescent="0.2">
      <c r="A10016">
        <v>843711</v>
      </c>
      <c r="B10016" t="s">
        <v>65518</v>
      </c>
    </row>
    <row r="10017" spans="1:2" x14ac:dyDescent="0.2">
      <c r="A10017">
        <v>884462</v>
      </c>
      <c r="B10017" t="s">
        <v>65518</v>
      </c>
    </row>
    <row r="10018" spans="1:2" x14ac:dyDescent="0.2">
      <c r="A10018">
        <v>813927</v>
      </c>
      <c r="B10018" t="s">
        <v>65518</v>
      </c>
    </row>
    <row r="10019" spans="1:2" x14ac:dyDescent="0.2">
      <c r="A10019">
        <v>333241</v>
      </c>
      <c r="B10019" t="s">
        <v>65518</v>
      </c>
    </row>
    <row r="10020" spans="1:2" x14ac:dyDescent="0.2">
      <c r="A10020">
        <v>820414</v>
      </c>
      <c r="B10020" t="s">
        <v>65518</v>
      </c>
    </row>
    <row r="10021" spans="1:2" x14ac:dyDescent="0.2">
      <c r="A10021">
        <v>823121</v>
      </c>
      <c r="B10021" t="s">
        <v>65518</v>
      </c>
    </row>
    <row r="10022" spans="1:2" x14ac:dyDescent="0.2">
      <c r="A10022">
        <v>843569</v>
      </c>
      <c r="B10022" t="s">
        <v>65518</v>
      </c>
    </row>
    <row r="10023" spans="1:2" x14ac:dyDescent="0.2">
      <c r="A10023">
        <v>880560</v>
      </c>
      <c r="B10023" t="s">
        <v>65518</v>
      </c>
    </row>
    <row r="10024" spans="1:2" x14ac:dyDescent="0.2">
      <c r="A10024">
        <v>893405</v>
      </c>
      <c r="B10024" t="s">
        <v>65518</v>
      </c>
    </row>
    <row r="10025" spans="1:2" x14ac:dyDescent="0.2">
      <c r="A10025">
        <v>860019</v>
      </c>
      <c r="B10025" t="s">
        <v>65518</v>
      </c>
    </row>
    <row r="10026" spans="1:2" x14ac:dyDescent="0.2">
      <c r="A10026">
        <v>870625</v>
      </c>
      <c r="B10026" t="s">
        <v>65518</v>
      </c>
    </row>
    <row r="10027" spans="1:2" x14ac:dyDescent="0.2">
      <c r="A10027">
        <v>881618</v>
      </c>
      <c r="B10027" t="s">
        <v>65518</v>
      </c>
    </row>
    <row r="10028" spans="1:2" x14ac:dyDescent="0.2">
      <c r="A10028">
        <v>883276</v>
      </c>
      <c r="B10028" t="s">
        <v>65518</v>
      </c>
    </row>
    <row r="10029" spans="1:2" x14ac:dyDescent="0.2">
      <c r="A10029">
        <v>894806</v>
      </c>
      <c r="B10029" t="s">
        <v>65518</v>
      </c>
    </row>
    <row r="10030" spans="1:2" x14ac:dyDescent="0.2">
      <c r="A10030">
        <v>914100</v>
      </c>
      <c r="B10030" t="s">
        <v>65518</v>
      </c>
    </row>
    <row r="10031" spans="1:2" x14ac:dyDescent="0.2">
      <c r="A10031">
        <v>874622</v>
      </c>
      <c r="B10031" t="s">
        <v>65518</v>
      </c>
    </row>
    <row r="10032" spans="1:2" x14ac:dyDescent="0.2">
      <c r="A10032">
        <v>880753</v>
      </c>
      <c r="B10032" t="s">
        <v>65518</v>
      </c>
    </row>
    <row r="10033" spans="1:2" x14ac:dyDescent="0.2">
      <c r="A10033">
        <v>914615</v>
      </c>
      <c r="B10033" t="s">
        <v>65518</v>
      </c>
    </row>
    <row r="10034" spans="1:2" x14ac:dyDescent="0.2">
      <c r="A10034">
        <v>930675</v>
      </c>
      <c r="B10034" t="s">
        <v>65518</v>
      </c>
    </row>
    <row r="10035" spans="1:2" x14ac:dyDescent="0.2">
      <c r="A10035">
        <v>950918</v>
      </c>
      <c r="B10035" t="s">
        <v>65518</v>
      </c>
    </row>
    <row r="10036" spans="1:2" x14ac:dyDescent="0.2">
      <c r="A10036">
        <v>970692</v>
      </c>
      <c r="B10036" t="s">
        <v>65518</v>
      </c>
    </row>
    <row r="10037" spans="1:2" x14ac:dyDescent="0.2">
      <c r="A10037">
        <v>990607</v>
      </c>
      <c r="B10037" t="s">
        <v>65518</v>
      </c>
    </row>
    <row r="10038" spans="1:2" x14ac:dyDescent="0.2">
      <c r="A10038">
        <v>2048360</v>
      </c>
      <c r="B10038" t="s">
        <v>65518</v>
      </c>
    </row>
    <row r="10039" spans="1:2" x14ac:dyDescent="0.2">
      <c r="A10039">
        <v>332742</v>
      </c>
      <c r="B10039" t="s">
        <v>65518</v>
      </c>
    </row>
    <row r="10040" spans="1:2" x14ac:dyDescent="0.2">
      <c r="A10040">
        <v>339128</v>
      </c>
      <c r="B10040" t="s">
        <v>65518</v>
      </c>
    </row>
    <row r="10041" spans="1:2" x14ac:dyDescent="0.2">
      <c r="A10041">
        <v>900581</v>
      </c>
      <c r="B10041" t="s">
        <v>65518</v>
      </c>
    </row>
    <row r="10042" spans="1:2" x14ac:dyDescent="0.2">
      <c r="A10042" t="s">
        <v>65669</v>
      </c>
      <c r="B10042" t="s">
        <v>65518</v>
      </c>
    </row>
    <row r="10043" spans="1:2" x14ac:dyDescent="0.2">
      <c r="A10043">
        <v>824566</v>
      </c>
      <c r="B10043" t="s">
        <v>65518</v>
      </c>
    </row>
    <row r="10044" spans="1:2" x14ac:dyDescent="0.2">
      <c r="A10044">
        <v>844149</v>
      </c>
      <c r="B10044" t="s">
        <v>65518</v>
      </c>
    </row>
    <row r="10045" spans="1:2" x14ac:dyDescent="0.2">
      <c r="A10045">
        <v>864780</v>
      </c>
      <c r="B10045" t="s">
        <v>65518</v>
      </c>
    </row>
    <row r="10046" spans="1:2" x14ac:dyDescent="0.2">
      <c r="A10046">
        <v>893831</v>
      </c>
      <c r="B10046" t="s">
        <v>65518</v>
      </c>
    </row>
    <row r="10047" spans="1:2" x14ac:dyDescent="0.2">
      <c r="A10047">
        <v>904123</v>
      </c>
      <c r="B10047" t="s">
        <v>65518</v>
      </c>
    </row>
    <row r="10048" spans="1:2" x14ac:dyDescent="0.2">
      <c r="A10048">
        <v>933262</v>
      </c>
      <c r="B10048" t="s">
        <v>65518</v>
      </c>
    </row>
    <row r="10049" spans="1:2" x14ac:dyDescent="0.2">
      <c r="A10049" t="s">
        <v>65670</v>
      </c>
      <c r="B10049" t="s">
        <v>65518</v>
      </c>
    </row>
    <row r="10050" spans="1:2" x14ac:dyDescent="0.2">
      <c r="A10050">
        <v>951311</v>
      </c>
      <c r="B10050" t="s">
        <v>65518</v>
      </c>
    </row>
    <row r="10051" spans="1:2" x14ac:dyDescent="0.2">
      <c r="A10051">
        <v>970769</v>
      </c>
      <c r="B10051" t="s">
        <v>65518</v>
      </c>
    </row>
    <row r="10052" spans="1:2" x14ac:dyDescent="0.2">
      <c r="A10052">
        <v>2048360</v>
      </c>
      <c r="B10052" t="s">
        <v>65518</v>
      </c>
    </row>
    <row r="10053" spans="1:2" x14ac:dyDescent="0.2">
      <c r="A10053" t="s">
        <v>65671</v>
      </c>
      <c r="B10053" t="s">
        <v>65518</v>
      </c>
    </row>
    <row r="10054" spans="1:2" x14ac:dyDescent="0.2">
      <c r="A10054">
        <v>823632</v>
      </c>
      <c r="B10054" t="s">
        <v>65518</v>
      </c>
    </row>
    <row r="10055" spans="1:2" x14ac:dyDescent="0.2">
      <c r="A10055">
        <v>843512</v>
      </c>
      <c r="B10055" t="s">
        <v>65518</v>
      </c>
    </row>
    <row r="10056" spans="1:2" x14ac:dyDescent="0.2">
      <c r="A10056">
        <v>865395</v>
      </c>
      <c r="B10056" t="s">
        <v>65518</v>
      </c>
    </row>
    <row r="10057" spans="1:2" x14ac:dyDescent="0.2">
      <c r="A10057">
        <v>870792</v>
      </c>
      <c r="B10057" t="s">
        <v>65518</v>
      </c>
    </row>
    <row r="10058" spans="1:2" x14ac:dyDescent="0.2">
      <c r="A10058">
        <v>883330</v>
      </c>
      <c r="B10058" t="s">
        <v>65518</v>
      </c>
    </row>
    <row r="10059" spans="1:2" x14ac:dyDescent="0.2">
      <c r="A10059">
        <v>883850</v>
      </c>
      <c r="B10059" t="s">
        <v>65518</v>
      </c>
    </row>
    <row r="10060" spans="1:2" x14ac:dyDescent="0.2">
      <c r="A10060">
        <v>891022</v>
      </c>
      <c r="B10060" t="s">
        <v>65518</v>
      </c>
    </row>
    <row r="10061" spans="1:2" x14ac:dyDescent="0.2">
      <c r="A10061">
        <v>893643</v>
      </c>
      <c r="B10061" t="s">
        <v>65518</v>
      </c>
    </row>
    <row r="10062" spans="1:2" x14ac:dyDescent="0.2">
      <c r="A10062">
        <v>894382</v>
      </c>
      <c r="B10062" t="s">
        <v>65518</v>
      </c>
    </row>
    <row r="10063" spans="1:2" x14ac:dyDescent="0.2">
      <c r="A10063">
        <v>900497</v>
      </c>
      <c r="B10063" t="s">
        <v>65518</v>
      </c>
    </row>
    <row r="10064" spans="1:2" x14ac:dyDescent="0.2">
      <c r="A10064">
        <v>900677</v>
      </c>
      <c r="B10064" t="s">
        <v>65518</v>
      </c>
    </row>
    <row r="10065" spans="1:2" x14ac:dyDescent="0.2">
      <c r="A10065">
        <v>903182</v>
      </c>
      <c r="B10065" t="s">
        <v>65518</v>
      </c>
    </row>
    <row r="10066" spans="1:2" x14ac:dyDescent="0.2">
      <c r="A10066">
        <v>904048</v>
      </c>
      <c r="B10066" t="s">
        <v>65518</v>
      </c>
    </row>
    <row r="10067" spans="1:2" x14ac:dyDescent="0.2">
      <c r="A10067">
        <v>904049</v>
      </c>
      <c r="B10067" t="s">
        <v>65518</v>
      </c>
    </row>
    <row r="10068" spans="1:2" x14ac:dyDescent="0.2">
      <c r="A10068">
        <v>904891</v>
      </c>
      <c r="B10068" t="s">
        <v>65518</v>
      </c>
    </row>
    <row r="10069" spans="1:2" x14ac:dyDescent="0.2">
      <c r="A10069">
        <v>913532</v>
      </c>
      <c r="B10069" t="s">
        <v>65518</v>
      </c>
    </row>
    <row r="10070" spans="1:2" x14ac:dyDescent="0.2">
      <c r="A10070" t="s">
        <v>65190</v>
      </c>
      <c r="B10070" t="s">
        <v>65518</v>
      </c>
    </row>
    <row r="10071" spans="1:2" x14ac:dyDescent="0.2">
      <c r="A10071">
        <v>920715</v>
      </c>
      <c r="B10071" t="s">
        <v>65518</v>
      </c>
    </row>
    <row r="10072" spans="1:2" x14ac:dyDescent="0.2">
      <c r="A10072">
        <v>923864</v>
      </c>
      <c r="B10072" t="s">
        <v>65518</v>
      </c>
    </row>
    <row r="10073" spans="1:2" x14ac:dyDescent="0.2">
      <c r="A10073">
        <v>924077</v>
      </c>
      <c r="B10073" t="s">
        <v>65518</v>
      </c>
    </row>
    <row r="10074" spans="1:2" x14ac:dyDescent="0.2">
      <c r="A10074">
        <v>924980</v>
      </c>
      <c r="B10074" t="s">
        <v>65518</v>
      </c>
    </row>
    <row r="10075" spans="1:2" x14ac:dyDescent="0.2">
      <c r="A10075">
        <v>943203</v>
      </c>
      <c r="B10075" t="s">
        <v>65518</v>
      </c>
    </row>
    <row r="10076" spans="1:2" x14ac:dyDescent="0.2">
      <c r="A10076">
        <v>980764</v>
      </c>
      <c r="B10076" t="s">
        <v>65518</v>
      </c>
    </row>
    <row r="10077" spans="1:2" x14ac:dyDescent="0.2">
      <c r="A10077">
        <v>980923</v>
      </c>
      <c r="B10077" t="s">
        <v>65518</v>
      </c>
    </row>
    <row r="10078" spans="1:2" x14ac:dyDescent="0.2">
      <c r="A10078">
        <v>338449</v>
      </c>
      <c r="B10078" t="s">
        <v>65518</v>
      </c>
    </row>
    <row r="10079" spans="1:2" x14ac:dyDescent="0.2">
      <c r="A10079">
        <v>824052</v>
      </c>
      <c r="B10079" t="s">
        <v>65518</v>
      </c>
    </row>
    <row r="10080" spans="1:2" x14ac:dyDescent="0.2">
      <c r="A10080">
        <v>339211</v>
      </c>
      <c r="B10080" t="s">
        <v>65518</v>
      </c>
    </row>
    <row r="10081" spans="1:2" x14ac:dyDescent="0.2">
      <c r="A10081">
        <v>884234</v>
      </c>
      <c r="B10081" t="s">
        <v>65518</v>
      </c>
    </row>
    <row r="10082" spans="1:2" x14ac:dyDescent="0.2">
      <c r="A10082">
        <v>930981</v>
      </c>
      <c r="B10082" t="s">
        <v>65518</v>
      </c>
    </row>
    <row r="10083" spans="1:2" x14ac:dyDescent="0.2">
      <c r="A10083">
        <v>960940</v>
      </c>
      <c r="B10083" t="s">
        <v>65518</v>
      </c>
    </row>
    <row r="10084" spans="1:2" x14ac:dyDescent="0.2">
      <c r="A10084">
        <v>813772</v>
      </c>
      <c r="B10084" t="s">
        <v>65518</v>
      </c>
    </row>
    <row r="10085" spans="1:2" x14ac:dyDescent="0.2">
      <c r="A10085">
        <v>843623</v>
      </c>
      <c r="B10085" t="s">
        <v>65518</v>
      </c>
    </row>
    <row r="10086" spans="1:2" x14ac:dyDescent="0.2">
      <c r="A10086">
        <v>844231</v>
      </c>
      <c r="B10086" t="s">
        <v>65518</v>
      </c>
    </row>
    <row r="10087" spans="1:2" x14ac:dyDescent="0.2">
      <c r="A10087">
        <v>844279</v>
      </c>
      <c r="B10087" t="s">
        <v>65518</v>
      </c>
    </row>
    <row r="10088" spans="1:2" x14ac:dyDescent="0.2">
      <c r="A10088" t="s">
        <v>65129</v>
      </c>
      <c r="B10088" t="s">
        <v>65518</v>
      </c>
    </row>
    <row r="10089" spans="1:2" x14ac:dyDescent="0.2">
      <c r="A10089">
        <v>881553</v>
      </c>
      <c r="B10089" t="s">
        <v>65518</v>
      </c>
    </row>
    <row r="10090" spans="1:2" x14ac:dyDescent="0.2">
      <c r="A10090">
        <v>891627</v>
      </c>
      <c r="B10090" t="s">
        <v>65518</v>
      </c>
    </row>
    <row r="10091" spans="1:2" x14ac:dyDescent="0.2">
      <c r="A10091">
        <v>894546</v>
      </c>
      <c r="B10091" t="s">
        <v>65518</v>
      </c>
    </row>
    <row r="10092" spans="1:2" x14ac:dyDescent="0.2">
      <c r="A10092">
        <v>904271</v>
      </c>
      <c r="B10092" t="s">
        <v>65518</v>
      </c>
    </row>
    <row r="10093" spans="1:2" x14ac:dyDescent="0.2">
      <c r="A10093">
        <v>923248</v>
      </c>
      <c r="B10093" t="s">
        <v>65518</v>
      </c>
    </row>
    <row r="10094" spans="1:2" x14ac:dyDescent="0.2">
      <c r="A10094">
        <v>934349</v>
      </c>
      <c r="B10094" t="s">
        <v>65518</v>
      </c>
    </row>
    <row r="10095" spans="1:2" x14ac:dyDescent="0.2">
      <c r="A10095">
        <v>934353</v>
      </c>
      <c r="B10095" t="s">
        <v>65518</v>
      </c>
    </row>
    <row r="10096" spans="1:2" x14ac:dyDescent="0.2">
      <c r="A10096">
        <v>934354</v>
      </c>
      <c r="B10096" t="s">
        <v>65518</v>
      </c>
    </row>
    <row r="10097" spans="1:2" x14ac:dyDescent="0.2">
      <c r="A10097">
        <v>934357</v>
      </c>
      <c r="B10097" t="s">
        <v>65518</v>
      </c>
    </row>
    <row r="10098" spans="1:2" x14ac:dyDescent="0.2">
      <c r="A10098">
        <v>940235</v>
      </c>
      <c r="B10098" t="s">
        <v>65518</v>
      </c>
    </row>
    <row r="10099" spans="1:2" x14ac:dyDescent="0.2">
      <c r="A10099">
        <v>960925</v>
      </c>
      <c r="B10099" t="s">
        <v>65518</v>
      </c>
    </row>
    <row r="10100" spans="1:2" x14ac:dyDescent="0.2">
      <c r="A10100">
        <v>2048360</v>
      </c>
      <c r="B10100" t="s">
        <v>65518</v>
      </c>
    </row>
    <row r="10101" spans="1:2" x14ac:dyDescent="0.2">
      <c r="A10101">
        <v>823633</v>
      </c>
      <c r="B10101" t="s">
        <v>65518</v>
      </c>
    </row>
    <row r="10102" spans="1:2" x14ac:dyDescent="0.2">
      <c r="A10102" t="s">
        <v>65672</v>
      </c>
      <c r="B10102" t="s">
        <v>65518</v>
      </c>
    </row>
    <row r="10103" spans="1:2" x14ac:dyDescent="0.2">
      <c r="A10103">
        <v>854796</v>
      </c>
      <c r="B10103" t="s">
        <v>65518</v>
      </c>
    </row>
    <row r="10104" spans="1:2" x14ac:dyDescent="0.2">
      <c r="A10104">
        <v>854913</v>
      </c>
      <c r="B10104" t="s">
        <v>65518</v>
      </c>
    </row>
    <row r="10105" spans="1:2" x14ac:dyDescent="0.2">
      <c r="A10105">
        <v>884484</v>
      </c>
      <c r="B10105" t="s">
        <v>65518</v>
      </c>
    </row>
    <row r="10106" spans="1:2" x14ac:dyDescent="0.2">
      <c r="A10106">
        <v>884485</v>
      </c>
      <c r="B10106" t="s">
        <v>65518</v>
      </c>
    </row>
    <row r="10107" spans="1:2" x14ac:dyDescent="0.2">
      <c r="A10107">
        <v>910253</v>
      </c>
      <c r="B10107" t="s">
        <v>65518</v>
      </c>
    </row>
    <row r="10108" spans="1:2" x14ac:dyDescent="0.2">
      <c r="A10108">
        <v>923254</v>
      </c>
      <c r="B10108" t="s">
        <v>65518</v>
      </c>
    </row>
    <row r="10109" spans="1:2" x14ac:dyDescent="0.2">
      <c r="A10109" t="s">
        <v>65673</v>
      </c>
      <c r="B10109" t="s">
        <v>65518</v>
      </c>
    </row>
    <row r="10110" spans="1:2" x14ac:dyDescent="0.2">
      <c r="A10110">
        <v>943433</v>
      </c>
      <c r="B10110" t="s">
        <v>65518</v>
      </c>
    </row>
    <row r="10111" spans="1:2" x14ac:dyDescent="0.2">
      <c r="A10111">
        <v>803432</v>
      </c>
      <c r="B10111" t="s">
        <v>65518</v>
      </c>
    </row>
    <row r="10112" spans="1:2" x14ac:dyDescent="0.2">
      <c r="A10112">
        <v>831092</v>
      </c>
      <c r="B10112" t="s">
        <v>65518</v>
      </c>
    </row>
    <row r="10113" spans="1:2" x14ac:dyDescent="0.2">
      <c r="A10113">
        <v>841076</v>
      </c>
      <c r="B10113" t="s">
        <v>65518</v>
      </c>
    </row>
    <row r="10114" spans="1:2" x14ac:dyDescent="0.2">
      <c r="A10114">
        <v>891645</v>
      </c>
      <c r="B10114" t="s">
        <v>65518</v>
      </c>
    </row>
    <row r="10115" spans="1:2" x14ac:dyDescent="0.2">
      <c r="A10115">
        <v>894041</v>
      </c>
      <c r="B10115" t="s">
        <v>65518</v>
      </c>
    </row>
    <row r="10116" spans="1:2" x14ac:dyDescent="0.2">
      <c r="A10116">
        <v>933795</v>
      </c>
      <c r="B10116" t="s">
        <v>65518</v>
      </c>
    </row>
    <row r="10117" spans="1:2" x14ac:dyDescent="0.2">
      <c r="A10117">
        <v>950286</v>
      </c>
      <c r="B10117" t="s">
        <v>65518</v>
      </c>
    </row>
    <row r="10118" spans="1:2" x14ac:dyDescent="0.2">
      <c r="A10118">
        <v>990101</v>
      </c>
      <c r="B10118" t="s">
        <v>65518</v>
      </c>
    </row>
    <row r="10119" spans="1:2" x14ac:dyDescent="0.2">
      <c r="A10119" t="s">
        <v>65674</v>
      </c>
      <c r="B10119" t="s">
        <v>65518</v>
      </c>
    </row>
    <row r="10120" spans="1:2" x14ac:dyDescent="0.2">
      <c r="A10120">
        <v>870080</v>
      </c>
      <c r="B10120" t="s">
        <v>65518</v>
      </c>
    </row>
    <row r="10121" spans="1:2" x14ac:dyDescent="0.2">
      <c r="A10121">
        <v>890525</v>
      </c>
      <c r="B10121" t="s">
        <v>65518</v>
      </c>
    </row>
    <row r="10122" spans="1:2" x14ac:dyDescent="0.2">
      <c r="A10122">
        <v>923058</v>
      </c>
      <c r="B10122" t="s">
        <v>65518</v>
      </c>
    </row>
    <row r="10123" spans="1:2" x14ac:dyDescent="0.2">
      <c r="A10123">
        <v>933710</v>
      </c>
      <c r="B10123" t="s">
        <v>65518</v>
      </c>
    </row>
    <row r="10124" spans="1:2" x14ac:dyDescent="0.2">
      <c r="A10124">
        <v>980052</v>
      </c>
      <c r="B10124" t="s">
        <v>65518</v>
      </c>
    </row>
    <row r="10125" spans="1:2" x14ac:dyDescent="0.2">
      <c r="A10125" t="s">
        <v>65498</v>
      </c>
      <c r="B10125" t="s">
        <v>65518</v>
      </c>
    </row>
    <row r="10126" spans="1:2" x14ac:dyDescent="0.2">
      <c r="A10126">
        <v>841313</v>
      </c>
      <c r="B10126" t="s">
        <v>65518</v>
      </c>
    </row>
    <row r="10127" spans="1:2" x14ac:dyDescent="0.2">
      <c r="A10127">
        <v>900321</v>
      </c>
      <c r="B10127" t="s">
        <v>65518</v>
      </c>
    </row>
    <row r="10128" spans="1:2" x14ac:dyDescent="0.2">
      <c r="A10128">
        <v>914503</v>
      </c>
      <c r="B10128" t="s">
        <v>65518</v>
      </c>
    </row>
    <row r="10129" spans="1:2" x14ac:dyDescent="0.2">
      <c r="A10129" t="s">
        <v>65670</v>
      </c>
      <c r="B10129" t="s">
        <v>65518</v>
      </c>
    </row>
    <row r="10130" spans="1:2" x14ac:dyDescent="0.2">
      <c r="A10130" t="s">
        <v>65675</v>
      </c>
      <c r="B10130" t="s">
        <v>65518</v>
      </c>
    </row>
    <row r="10131" spans="1:2" x14ac:dyDescent="0.2">
      <c r="A10131" t="s">
        <v>65676</v>
      </c>
      <c r="B10131" t="s">
        <v>65518</v>
      </c>
    </row>
    <row r="10132" spans="1:2" x14ac:dyDescent="0.2">
      <c r="A10132">
        <v>834246</v>
      </c>
      <c r="B10132" t="s">
        <v>65518</v>
      </c>
    </row>
    <row r="10133" spans="1:2" x14ac:dyDescent="0.2">
      <c r="A10133">
        <v>854648</v>
      </c>
      <c r="B10133" t="s">
        <v>65518</v>
      </c>
    </row>
    <row r="10134" spans="1:2" x14ac:dyDescent="0.2">
      <c r="A10134">
        <v>880708</v>
      </c>
      <c r="B10134" t="s">
        <v>65518</v>
      </c>
    </row>
    <row r="10135" spans="1:2" x14ac:dyDescent="0.2">
      <c r="A10135">
        <v>883870</v>
      </c>
      <c r="B10135" t="s">
        <v>65518</v>
      </c>
    </row>
    <row r="10136" spans="1:2" x14ac:dyDescent="0.2">
      <c r="A10136">
        <v>890840</v>
      </c>
      <c r="B10136" t="s">
        <v>65518</v>
      </c>
    </row>
    <row r="10137" spans="1:2" x14ac:dyDescent="0.2">
      <c r="A10137">
        <v>891176</v>
      </c>
      <c r="B10137" t="s">
        <v>65518</v>
      </c>
    </row>
    <row r="10138" spans="1:2" x14ac:dyDescent="0.2">
      <c r="A10138">
        <v>891325</v>
      </c>
      <c r="B10138" t="s">
        <v>65518</v>
      </c>
    </row>
    <row r="10139" spans="1:2" x14ac:dyDescent="0.2">
      <c r="A10139">
        <v>903036</v>
      </c>
      <c r="B10139" t="s">
        <v>65518</v>
      </c>
    </row>
    <row r="10140" spans="1:2" x14ac:dyDescent="0.2">
      <c r="A10140">
        <v>935370</v>
      </c>
      <c r="B10140" t="s">
        <v>65518</v>
      </c>
    </row>
    <row r="10141" spans="1:2" x14ac:dyDescent="0.2">
      <c r="A10141">
        <v>943162</v>
      </c>
      <c r="B10141" t="s">
        <v>65518</v>
      </c>
    </row>
    <row r="10142" spans="1:2" x14ac:dyDescent="0.2">
      <c r="A10142">
        <v>951064</v>
      </c>
      <c r="B10142" t="s">
        <v>65518</v>
      </c>
    </row>
    <row r="10143" spans="1:2" x14ac:dyDescent="0.2">
      <c r="A10143">
        <v>673684</v>
      </c>
      <c r="B10143" t="s">
        <v>65518</v>
      </c>
    </row>
    <row r="10144" spans="1:2" x14ac:dyDescent="0.2">
      <c r="A10144">
        <v>813274</v>
      </c>
      <c r="B10144" t="s">
        <v>65518</v>
      </c>
    </row>
    <row r="10145" spans="1:2" x14ac:dyDescent="0.2">
      <c r="A10145">
        <v>861511</v>
      </c>
      <c r="B10145" t="s">
        <v>65518</v>
      </c>
    </row>
    <row r="10146" spans="1:2" x14ac:dyDescent="0.2">
      <c r="A10146">
        <v>823072</v>
      </c>
      <c r="B10146" t="s">
        <v>65518</v>
      </c>
    </row>
    <row r="10147" spans="1:2" x14ac:dyDescent="0.2">
      <c r="A10147">
        <v>830935</v>
      </c>
      <c r="B10147" t="s">
        <v>65518</v>
      </c>
    </row>
    <row r="10148" spans="1:2" x14ac:dyDescent="0.2">
      <c r="A10148" t="s">
        <v>65677</v>
      </c>
      <c r="B10148" t="s">
        <v>65518</v>
      </c>
    </row>
    <row r="10149" spans="1:2" x14ac:dyDescent="0.2">
      <c r="A10149">
        <v>894591</v>
      </c>
      <c r="B10149" t="s">
        <v>65518</v>
      </c>
    </row>
    <row r="10150" spans="1:2" x14ac:dyDescent="0.2">
      <c r="A10150">
        <v>894592</v>
      </c>
      <c r="B10150" t="s">
        <v>65518</v>
      </c>
    </row>
    <row r="10151" spans="1:2" x14ac:dyDescent="0.2">
      <c r="A10151">
        <v>913372</v>
      </c>
      <c r="B10151" t="s">
        <v>65518</v>
      </c>
    </row>
    <row r="10152" spans="1:2" x14ac:dyDescent="0.2">
      <c r="A10152">
        <v>950478</v>
      </c>
      <c r="B10152" t="s">
        <v>65518</v>
      </c>
    </row>
    <row r="10153" spans="1:2" x14ac:dyDescent="0.2">
      <c r="A10153">
        <v>970664</v>
      </c>
      <c r="B10153" t="s">
        <v>65518</v>
      </c>
    </row>
    <row r="10154" spans="1:2" x14ac:dyDescent="0.2">
      <c r="A10154">
        <v>2048360</v>
      </c>
      <c r="B10154" t="s">
        <v>65518</v>
      </c>
    </row>
    <row r="10155" spans="1:2" x14ac:dyDescent="0.2">
      <c r="A10155">
        <v>674270</v>
      </c>
      <c r="B10155" t="s">
        <v>65518</v>
      </c>
    </row>
    <row r="10156" spans="1:2" x14ac:dyDescent="0.2">
      <c r="A10156">
        <v>950765</v>
      </c>
      <c r="B10156" t="s">
        <v>65518</v>
      </c>
    </row>
    <row r="10157" spans="1:2" x14ac:dyDescent="0.2">
      <c r="A10157">
        <v>333863</v>
      </c>
      <c r="B10157" t="s">
        <v>65518</v>
      </c>
    </row>
    <row r="10158" spans="1:2" x14ac:dyDescent="0.2">
      <c r="A10158" t="s">
        <v>65678</v>
      </c>
      <c r="B10158" t="s">
        <v>65518</v>
      </c>
    </row>
    <row r="10159" spans="1:2" x14ac:dyDescent="0.2">
      <c r="A10159">
        <v>843195</v>
      </c>
      <c r="B10159" t="s">
        <v>65518</v>
      </c>
    </row>
    <row r="10160" spans="1:2" x14ac:dyDescent="0.2">
      <c r="A10160" t="s">
        <v>65679</v>
      </c>
      <c r="B10160" t="s">
        <v>65518</v>
      </c>
    </row>
    <row r="10161" spans="1:2" x14ac:dyDescent="0.2">
      <c r="A10161">
        <v>860588</v>
      </c>
      <c r="B10161" t="s">
        <v>65518</v>
      </c>
    </row>
    <row r="10162" spans="1:2" x14ac:dyDescent="0.2">
      <c r="A10162">
        <v>863543</v>
      </c>
      <c r="B10162" t="s">
        <v>65518</v>
      </c>
    </row>
    <row r="10163" spans="1:2" x14ac:dyDescent="0.2">
      <c r="A10163">
        <v>871266</v>
      </c>
      <c r="B10163" t="s">
        <v>65518</v>
      </c>
    </row>
    <row r="10164" spans="1:2" x14ac:dyDescent="0.2">
      <c r="A10164">
        <v>883662</v>
      </c>
      <c r="B10164" t="s">
        <v>65518</v>
      </c>
    </row>
    <row r="10165" spans="1:2" x14ac:dyDescent="0.2">
      <c r="A10165">
        <v>894299</v>
      </c>
      <c r="B10165" t="s">
        <v>65518</v>
      </c>
    </row>
    <row r="10166" spans="1:2" x14ac:dyDescent="0.2">
      <c r="A10166">
        <v>934237</v>
      </c>
      <c r="B10166" t="s">
        <v>65518</v>
      </c>
    </row>
    <row r="10167" spans="1:2" x14ac:dyDescent="0.2">
      <c r="A10167">
        <v>960950</v>
      </c>
      <c r="B10167" t="s">
        <v>65518</v>
      </c>
    </row>
    <row r="10168" spans="1:2" x14ac:dyDescent="0.2">
      <c r="A10168">
        <v>339951</v>
      </c>
      <c r="B10168" t="s">
        <v>65518</v>
      </c>
    </row>
    <row r="10169" spans="1:2" x14ac:dyDescent="0.2">
      <c r="A10169">
        <v>913475</v>
      </c>
      <c r="B10169" t="s">
        <v>65518</v>
      </c>
    </row>
    <row r="10170" spans="1:2" x14ac:dyDescent="0.2">
      <c r="A10170" t="s">
        <v>65499</v>
      </c>
      <c r="B10170" t="s">
        <v>65518</v>
      </c>
    </row>
    <row r="10171" spans="1:2" x14ac:dyDescent="0.2">
      <c r="A10171">
        <v>865206</v>
      </c>
      <c r="B10171" t="s">
        <v>65518</v>
      </c>
    </row>
    <row r="10172" spans="1:2" x14ac:dyDescent="0.2">
      <c r="A10172">
        <v>891084</v>
      </c>
      <c r="B10172" t="s">
        <v>65518</v>
      </c>
    </row>
    <row r="10173" spans="1:2" x14ac:dyDescent="0.2">
      <c r="A10173">
        <v>913019</v>
      </c>
      <c r="B10173" t="s">
        <v>65518</v>
      </c>
    </row>
    <row r="10174" spans="1:2" x14ac:dyDescent="0.2">
      <c r="A10174">
        <v>924834</v>
      </c>
      <c r="B10174" t="s">
        <v>65518</v>
      </c>
    </row>
    <row r="10175" spans="1:2" x14ac:dyDescent="0.2">
      <c r="A10175">
        <v>924966</v>
      </c>
      <c r="B10175" t="s">
        <v>65518</v>
      </c>
    </row>
    <row r="10176" spans="1:2" x14ac:dyDescent="0.2">
      <c r="A10176">
        <v>864170</v>
      </c>
      <c r="B10176" t="s">
        <v>65518</v>
      </c>
    </row>
    <row r="10177" spans="1:2" x14ac:dyDescent="0.2">
      <c r="A10177">
        <v>893795</v>
      </c>
      <c r="B10177" t="s">
        <v>65518</v>
      </c>
    </row>
    <row r="10178" spans="1:2" x14ac:dyDescent="0.2">
      <c r="A10178">
        <v>911399</v>
      </c>
      <c r="B10178" t="s">
        <v>65518</v>
      </c>
    </row>
    <row r="10179" spans="1:2" x14ac:dyDescent="0.2">
      <c r="A10179">
        <v>913182</v>
      </c>
      <c r="B10179" t="s">
        <v>65518</v>
      </c>
    </row>
    <row r="10180" spans="1:2" x14ac:dyDescent="0.2">
      <c r="A10180">
        <v>933967</v>
      </c>
      <c r="B10180" t="s">
        <v>65518</v>
      </c>
    </row>
    <row r="10181" spans="1:2" x14ac:dyDescent="0.2">
      <c r="A10181">
        <v>970060</v>
      </c>
      <c r="B10181" t="s">
        <v>65518</v>
      </c>
    </row>
    <row r="10182" spans="1:2" x14ac:dyDescent="0.2">
      <c r="A10182" t="s">
        <v>65680</v>
      </c>
      <c r="B10182" t="s">
        <v>65518</v>
      </c>
    </row>
    <row r="10183" spans="1:2" x14ac:dyDescent="0.2">
      <c r="A10183" t="s">
        <v>65681</v>
      </c>
      <c r="B10183" t="s">
        <v>65518</v>
      </c>
    </row>
    <row r="10184" spans="1:2" x14ac:dyDescent="0.2">
      <c r="A10184">
        <v>921155</v>
      </c>
      <c r="B10184" t="s">
        <v>65518</v>
      </c>
    </row>
    <row r="10185" spans="1:2" x14ac:dyDescent="0.2">
      <c r="A10185">
        <v>843836</v>
      </c>
      <c r="B10185" t="s">
        <v>65518</v>
      </c>
    </row>
    <row r="10186" spans="1:2" x14ac:dyDescent="0.2">
      <c r="A10186">
        <v>894547</v>
      </c>
      <c r="B10186" t="s">
        <v>65518</v>
      </c>
    </row>
    <row r="10187" spans="1:2" x14ac:dyDescent="0.2">
      <c r="A10187">
        <v>925039</v>
      </c>
      <c r="B10187" t="s">
        <v>65518</v>
      </c>
    </row>
    <row r="10188" spans="1:2" x14ac:dyDescent="0.2">
      <c r="A10188">
        <v>950166</v>
      </c>
      <c r="B10188" t="s">
        <v>65518</v>
      </c>
    </row>
    <row r="10189" spans="1:2" x14ac:dyDescent="0.2">
      <c r="A10189">
        <v>836771</v>
      </c>
      <c r="B10189" t="s">
        <v>65518</v>
      </c>
    </row>
    <row r="10190" spans="1:2" x14ac:dyDescent="0.2">
      <c r="A10190">
        <v>843841</v>
      </c>
      <c r="B10190" t="s">
        <v>65518</v>
      </c>
    </row>
    <row r="10191" spans="1:2" x14ac:dyDescent="0.2">
      <c r="A10191">
        <v>931299</v>
      </c>
      <c r="B10191" t="s">
        <v>65518</v>
      </c>
    </row>
    <row r="10192" spans="1:2" x14ac:dyDescent="0.2">
      <c r="A10192">
        <v>834215</v>
      </c>
      <c r="B10192" t="s">
        <v>65518</v>
      </c>
    </row>
    <row r="10193" spans="1:2" x14ac:dyDescent="0.2">
      <c r="A10193">
        <v>834424</v>
      </c>
      <c r="B10193" t="s">
        <v>65518</v>
      </c>
    </row>
    <row r="10194" spans="1:2" x14ac:dyDescent="0.2">
      <c r="A10194">
        <v>903351</v>
      </c>
      <c r="B10194" t="s">
        <v>65518</v>
      </c>
    </row>
    <row r="10195" spans="1:2" x14ac:dyDescent="0.2">
      <c r="A10195">
        <v>933007</v>
      </c>
      <c r="B10195" t="s">
        <v>65518</v>
      </c>
    </row>
    <row r="10196" spans="1:2" x14ac:dyDescent="0.2">
      <c r="A10196">
        <v>970880</v>
      </c>
      <c r="B10196" t="s">
        <v>65518</v>
      </c>
    </row>
    <row r="10197" spans="1:2" x14ac:dyDescent="0.2">
      <c r="A10197">
        <v>803257</v>
      </c>
      <c r="B10197" t="s">
        <v>65518</v>
      </c>
    </row>
    <row r="10198" spans="1:2" x14ac:dyDescent="0.2">
      <c r="A10198">
        <v>833776</v>
      </c>
      <c r="B10198" t="s">
        <v>65518</v>
      </c>
    </row>
    <row r="10199" spans="1:2" x14ac:dyDescent="0.2">
      <c r="A10199">
        <v>843236</v>
      </c>
      <c r="B10199" t="s">
        <v>65518</v>
      </c>
    </row>
    <row r="10200" spans="1:2" x14ac:dyDescent="0.2">
      <c r="A10200">
        <v>873043</v>
      </c>
      <c r="B10200" t="s">
        <v>65518</v>
      </c>
    </row>
    <row r="10201" spans="1:2" x14ac:dyDescent="0.2">
      <c r="A10201">
        <v>923251</v>
      </c>
      <c r="B10201" t="s">
        <v>65518</v>
      </c>
    </row>
    <row r="10202" spans="1:2" x14ac:dyDescent="0.2">
      <c r="A10202" t="s">
        <v>65682</v>
      </c>
      <c r="B10202" t="s">
        <v>65518</v>
      </c>
    </row>
    <row r="10203" spans="1:2" x14ac:dyDescent="0.2">
      <c r="A10203">
        <v>884055</v>
      </c>
      <c r="B10203" t="s">
        <v>65518</v>
      </c>
    </row>
    <row r="10204" spans="1:2" x14ac:dyDescent="0.2">
      <c r="A10204">
        <v>921293</v>
      </c>
      <c r="B10204" t="s">
        <v>65518</v>
      </c>
    </row>
    <row r="10205" spans="1:2" x14ac:dyDescent="0.2">
      <c r="A10205">
        <v>940347</v>
      </c>
      <c r="B10205" t="s">
        <v>65518</v>
      </c>
    </row>
    <row r="10206" spans="1:2" x14ac:dyDescent="0.2">
      <c r="A10206">
        <v>960762</v>
      </c>
      <c r="B10206" t="s">
        <v>65518</v>
      </c>
    </row>
    <row r="10207" spans="1:2" x14ac:dyDescent="0.2">
      <c r="A10207">
        <v>960841</v>
      </c>
      <c r="B10207" t="s">
        <v>65518</v>
      </c>
    </row>
    <row r="10208" spans="1:2" x14ac:dyDescent="0.2">
      <c r="A10208">
        <v>668486</v>
      </c>
      <c r="B10208" t="s">
        <v>65518</v>
      </c>
    </row>
    <row r="10209" spans="1:2" x14ac:dyDescent="0.2">
      <c r="A10209">
        <v>870669</v>
      </c>
      <c r="B10209" t="s">
        <v>65518</v>
      </c>
    </row>
    <row r="10210" spans="1:2" x14ac:dyDescent="0.2">
      <c r="A10210">
        <v>893436</v>
      </c>
      <c r="B10210" t="s">
        <v>65518</v>
      </c>
    </row>
    <row r="10211" spans="1:2" x14ac:dyDescent="0.2">
      <c r="A10211">
        <v>914459</v>
      </c>
      <c r="B10211" t="s">
        <v>65518</v>
      </c>
    </row>
    <row r="10212" spans="1:2" x14ac:dyDescent="0.2">
      <c r="A10212">
        <v>674288</v>
      </c>
      <c r="B10212" t="s">
        <v>65518</v>
      </c>
    </row>
    <row r="10213" spans="1:2" x14ac:dyDescent="0.2">
      <c r="A10213" t="s">
        <v>65683</v>
      </c>
      <c r="B10213" t="s">
        <v>65518</v>
      </c>
    </row>
    <row r="10214" spans="1:2" x14ac:dyDescent="0.2">
      <c r="A10214" t="s">
        <v>65684</v>
      </c>
      <c r="B10214" t="s">
        <v>65518</v>
      </c>
    </row>
    <row r="10215" spans="1:2" x14ac:dyDescent="0.2">
      <c r="A10215" t="s">
        <v>65685</v>
      </c>
      <c r="B10215" t="s">
        <v>65518</v>
      </c>
    </row>
    <row r="10216" spans="1:2" x14ac:dyDescent="0.2">
      <c r="A10216">
        <v>844213</v>
      </c>
      <c r="B10216" t="s">
        <v>65518</v>
      </c>
    </row>
    <row r="10217" spans="1:2" x14ac:dyDescent="0.2">
      <c r="A10217">
        <v>850523</v>
      </c>
      <c r="B10217" t="s">
        <v>65518</v>
      </c>
    </row>
    <row r="10218" spans="1:2" x14ac:dyDescent="0.2">
      <c r="A10218" t="s">
        <v>65686</v>
      </c>
      <c r="B10218" t="s">
        <v>65518</v>
      </c>
    </row>
    <row r="10219" spans="1:2" x14ac:dyDescent="0.2">
      <c r="A10219">
        <v>893486</v>
      </c>
      <c r="B10219" t="s">
        <v>65518</v>
      </c>
    </row>
    <row r="10220" spans="1:2" x14ac:dyDescent="0.2">
      <c r="A10220">
        <v>910927</v>
      </c>
      <c r="B10220" t="s">
        <v>65518</v>
      </c>
    </row>
    <row r="10221" spans="1:2" x14ac:dyDescent="0.2">
      <c r="A10221">
        <v>920693</v>
      </c>
      <c r="B10221" t="s">
        <v>65518</v>
      </c>
    </row>
    <row r="10222" spans="1:2" x14ac:dyDescent="0.2">
      <c r="A10222">
        <v>970862</v>
      </c>
      <c r="B10222" t="s">
        <v>65518</v>
      </c>
    </row>
    <row r="10223" spans="1:2" x14ac:dyDescent="0.2">
      <c r="A10223" t="s">
        <v>65687</v>
      </c>
      <c r="B10223" t="s">
        <v>65518</v>
      </c>
    </row>
    <row r="10224" spans="1:2" x14ac:dyDescent="0.2">
      <c r="A10224">
        <v>854583</v>
      </c>
      <c r="B10224" t="s">
        <v>65518</v>
      </c>
    </row>
    <row r="10225" spans="1:2" x14ac:dyDescent="0.2">
      <c r="A10225">
        <v>923962</v>
      </c>
      <c r="B10225" t="s">
        <v>65518</v>
      </c>
    </row>
    <row r="10226" spans="1:2" x14ac:dyDescent="0.2">
      <c r="A10226">
        <v>933124</v>
      </c>
      <c r="B10226" t="s">
        <v>65518</v>
      </c>
    </row>
    <row r="10227" spans="1:2" x14ac:dyDescent="0.2">
      <c r="A10227">
        <v>671535</v>
      </c>
      <c r="B10227" t="s">
        <v>65518</v>
      </c>
    </row>
    <row r="10228" spans="1:2" x14ac:dyDescent="0.2">
      <c r="A10228">
        <v>854829</v>
      </c>
      <c r="B10228" t="s">
        <v>65518</v>
      </c>
    </row>
    <row r="10229" spans="1:2" x14ac:dyDescent="0.2">
      <c r="A10229">
        <v>933152</v>
      </c>
      <c r="B10229" t="s">
        <v>65518</v>
      </c>
    </row>
    <row r="10230" spans="1:2" x14ac:dyDescent="0.2">
      <c r="A10230">
        <v>803444</v>
      </c>
      <c r="B10230" t="s">
        <v>65518</v>
      </c>
    </row>
    <row r="10231" spans="1:2" x14ac:dyDescent="0.2">
      <c r="A10231">
        <v>830660</v>
      </c>
      <c r="B10231" t="s">
        <v>65518</v>
      </c>
    </row>
    <row r="10232" spans="1:2" x14ac:dyDescent="0.2">
      <c r="A10232">
        <v>923084</v>
      </c>
      <c r="B10232" t="s">
        <v>65518</v>
      </c>
    </row>
    <row r="10233" spans="1:2" x14ac:dyDescent="0.2">
      <c r="A10233">
        <v>843254</v>
      </c>
      <c r="B10233" t="s">
        <v>65518</v>
      </c>
    </row>
    <row r="10234" spans="1:2" x14ac:dyDescent="0.2">
      <c r="A10234">
        <v>870464</v>
      </c>
      <c r="B10234" t="s">
        <v>65518</v>
      </c>
    </row>
    <row r="10235" spans="1:2" x14ac:dyDescent="0.2">
      <c r="A10235">
        <v>873019</v>
      </c>
      <c r="B10235" t="s">
        <v>65518</v>
      </c>
    </row>
    <row r="10236" spans="1:2" x14ac:dyDescent="0.2">
      <c r="A10236" t="s">
        <v>65688</v>
      </c>
      <c r="B10236" t="s">
        <v>65518</v>
      </c>
    </row>
    <row r="10237" spans="1:2" x14ac:dyDescent="0.2">
      <c r="A10237">
        <v>923485</v>
      </c>
      <c r="B10237" t="s">
        <v>65518</v>
      </c>
    </row>
    <row r="10238" spans="1:2" x14ac:dyDescent="0.2">
      <c r="A10238">
        <v>923556</v>
      </c>
      <c r="B10238" t="s">
        <v>65518</v>
      </c>
    </row>
    <row r="10239" spans="1:2" x14ac:dyDescent="0.2">
      <c r="A10239">
        <v>924718</v>
      </c>
      <c r="B10239" t="s">
        <v>65518</v>
      </c>
    </row>
    <row r="10240" spans="1:2" x14ac:dyDescent="0.2">
      <c r="A10240" t="s">
        <v>65689</v>
      </c>
      <c r="B10240" t="s">
        <v>65518</v>
      </c>
    </row>
    <row r="10241" spans="1:2" x14ac:dyDescent="0.2">
      <c r="A10241">
        <v>970004</v>
      </c>
      <c r="B10241" t="s">
        <v>65518</v>
      </c>
    </row>
    <row r="10242" spans="1:2" x14ac:dyDescent="0.2">
      <c r="A10242">
        <v>970108</v>
      </c>
      <c r="B10242" t="s">
        <v>65518</v>
      </c>
    </row>
    <row r="10243" spans="1:2" x14ac:dyDescent="0.2">
      <c r="A10243">
        <v>980017</v>
      </c>
      <c r="B10243" t="s">
        <v>65518</v>
      </c>
    </row>
    <row r="10244" spans="1:2" x14ac:dyDescent="0.2">
      <c r="A10244">
        <v>803347</v>
      </c>
      <c r="B10244" t="s">
        <v>65518</v>
      </c>
    </row>
    <row r="10245" spans="1:2" x14ac:dyDescent="0.2">
      <c r="A10245">
        <v>833888</v>
      </c>
      <c r="B10245" t="s">
        <v>65518</v>
      </c>
    </row>
    <row r="10246" spans="1:2" x14ac:dyDescent="0.2">
      <c r="A10246">
        <v>860471</v>
      </c>
      <c r="B10246" t="s">
        <v>65518</v>
      </c>
    </row>
    <row r="10247" spans="1:2" x14ac:dyDescent="0.2">
      <c r="A10247">
        <v>870912</v>
      </c>
      <c r="B10247" t="s">
        <v>65518</v>
      </c>
    </row>
    <row r="10248" spans="1:2" x14ac:dyDescent="0.2">
      <c r="A10248">
        <v>873701</v>
      </c>
      <c r="B10248" t="s">
        <v>65518</v>
      </c>
    </row>
    <row r="10249" spans="1:2" x14ac:dyDescent="0.2">
      <c r="A10249">
        <v>920598</v>
      </c>
      <c r="B10249" t="s">
        <v>65518</v>
      </c>
    </row>
    <row r="10250" spans="1:2" x14ac:dyDescent="0.2">
      <c r="A10250">
        <v>924276</v>
      </c>
      <c r="B10250" t="s">
        <v>65518</v>
      </c>
    </row>
    <row r="10251" spans="1:2" x14ac:dyDescent="0.2">
      <c r="A10251">
        <v>924580</v>
      </c>
      <c r="B10251" t="s">
        <v>65518</v>
      </c>
    </row>
    <row r="10252" spans="1:2" x14ac:dyDescent="0.2">
      <c r="A10252">
        <v>930101</v>
      </c>
      <c r="B10252" t="s">
        <v>65518</v>
      </c>
    </row>
    <row r="10253" spans="1:2" x14ac:dyDescent="0.2">
      <c r="A10253" t="s">
        <v>65690</v>
      </c>
      <c r="B10253" t="s">
        <v>65518</v>
      </c>
    </row>
    <row r="10254" spans="1:2" x14ac:dyDescent="0.2">
      <c r="A10254">
        <v>851320</v>
      </c>
      <c r="B10254" t="s">
        <v>65518</v>
      </c>
    </row>
    <row r="10255" spans="1:2" x14ac:dyDescent="0.2">
      <c r="A10255">
        <v>865194</v>
      </c>
      <c r="B10255" t="s">
        <v>65518</v>
      </c>
    </row>
    <row r="10256" spans="1:2" x14ac:dyDescent="0.2">
      <c r="A10256">
        <v>883543</v>
      </c>
      <c r="B10256" t="s">
        <v>65518</v>
      </c>
    </row>
    <row r="10257" spans="1:2" x14ac:dyDescent="0.2">
      <c r="A10257">
        <v>933680</v>
      </c>
      <c r="B10257" t="s">
        <v>65518</v>
      </c>
    </row>
    <row r="10258" spans="1:2" x14ac:dyDescent="0.2">
      <c r="A10258">
        <v>804060</v>
      </c>
      <c r="B10258" t="s">
        <v>65518</v>
      </c>
    </row>
    <row r="10259" spans="1:2" x14ac:dyDescent="0.2">
      <c r="A10259">
        <v>881123</v>
      </c>
      <c r="B10259" t="s">
        <v>65518</v>
      </c>
    </row>
    <row r="10260" spans="1:2" x14ac:dyDescent="0.2">
      <c r="A10260">
        <v>940077</v>
      </c>
      <c r="B10260" t="s">
        <v>65518</v>
      </c>
    </row>
    <row r="10261" spans="1:2" x14ac:dyDescent="0.2">
      <c r="A10261">
        <v>980189</v>
      </c>
      <c r="B10261" t="s">
        <v>65518</v>
      </c>
    </row>
    <row r="10262" spans="1:2" x14ac:dyDescent="0.2">
      <c r="A10262">
        <v>990989</v>
      </c>
      <c r="B10262" t="s">
        <v>65518</v>
      </c>
    </row>
    <row r="10263" spans="1:2" x14ac:dyDescent="0.2">
      <c r="A10263">
        <v>339829</v>
      </c>
      <c r="B10263" t="s">
        <v>65518</v>
      </c>
    </row>
    <row r="10264" spans="1:2" x14ac:dyDescent="0.2">
      <c r="A10264" t="s">
        <v>65691</v>
      </c>
      <c r="B10264" t="s">
        <v>65518</v>
      </c>
    </row>
    <row r="10265" spans="1:2" x14ac:dyDescent="0.2">
      <c r="A10265" t="s">
        <v>65692</v>
      </c>
      <c r="B10265" t="s">
        <v>65518</v>
      </c>
    </row>
    <row r="10266" spans="1:2" x14ac:dyDescent="0.2">
      <c r="A10266">
        <v>813078</v>
      </c>
      <c r="B10266" t="s">
        <v>65518</v>
      </c>
    </row>
    <row r="10267" spans="1:2" x14ac:dyDescent="0.2">
      <c r="A10267">
        <v>813079</v>
      </c>
      <c r="B10267" t="s">
        <v>65518</v>
      </c>
    </row>
    <row r="10268" spans="1:2" x14ac:dyDescent="0.2">
      <c r="A10268">
        <v>813080</v>
      </c>
      <c r="B10268" t="s">
        <v>65518</v>
      </c>
    </row>
    <row r="10269" spans="1:2" x14ac:dyDescent="0.2">
      <c r="A10269">
        <v>844364</v>
      </c>
      <c r="B10269" t="s">
        <v>65518</v>
      </c>
    </row>
    <row r="10270" spans="1:2" x14ac:dyDescent="0.2">
      <c r="A10270">
        <v>854001</v>
      </c>
      <c r="B10270" t="s">
        <v>65518</v>
      </c>
    </row>
    <row r="10271" spans="1:2" x14ac:dyDescent="0.2">
      <c r="A10271">
        <v>864666</v>
      </c>
      <c r="B10271" t="s">
        <v>65518</v>
      </c>
    </row>
    <row r="10272" spans="1:2" x14ac:dyDescent="0.2">
      <c r="A10272">
        <v>870289</v>
      </c>
      <c r="B10272" t="s">
        <v>65518</v>
      </c>
    </row>
    <row r="10273" spans="1:2" x14ac:dyDescent="0.2">
      <c r="A10273">
        <v>883664</v>
      </c>
      <c r="B10273" t="s">
        <v>65518</v>
      </c>
    </row>
    <row r="10274" spans="1:2" x14ac:dyDescent="0.2">
      <c r="A10274">
        <v>884508</v>
      </c>
      <c r="B10274" t="s">
        <v>65518</v>
      </c>
    </row>
    <row r="10275" spans="1:2" x14ac:dyDescent="0.2">
      <c r="A10275">
        <v>903310</v>
      </c>
      <c r="B10275" t="s">
        <v>65518</v>
      </c>
    </row>
    <row r="10276" spans="1:2" x14ac:dyDescent="0.2">
      <c r="A10276">
        <v>903827</v>
      </c>
      <c r="B10276" t="s">
        <v>65518</v>
      </c>
    </row>
    <row r="10277" spans="1:2" x14ac:dyDescent="0.2">
      <c r="A10277">
        <v>903901</v>
      </c>
      <c r="B10277" t="s">
        <v>65518</v>
      </c>
    </row>
    <row r="10278" spans="1:2" x14ac:dyDescent="0.2">
      <c r="A10278">
        <v>920003</v>
      </c>
      <c r="B10278" t="s">
        <v>65518</v>
      </c>
    </row>
    <row r="10279" spans="1:2" x14ac:dyDescent="0.2">
      <c r="A10279">
        <v>920498</v>
      </c>
      <c r="B10279" t="s">
        <v>65518</v>
      </c>
    </row>
    <row r="10280" spans="1:2" x14ac:dyDescent="0.2">
      <c r="A10280">
        <v>920969</v>
      </c>
      <c r="B10280" t="s">
        <v>65518</v>
      </c>
    </row>
    <row r="10281" spans="1:2" x14ac:dyDescent="0.2">
      <c r="A10281">
        <v>924757</v>
      </c>
      <c r="B10281" t="s">
        <v>65518</v>
      </c>
    </row>
    <row r="10282" spans="1:2" x14ac:dyDescent="0.2">
      <c r="A10282">
        <v>933784</v>
      </c>
      <c r="B10282" t="s">
        <v>65518</v>
      </c>
    </row>
    <row r="10283" spans="1:2" x14ac:dyDescent="0.2">
      <c r="A10283">
        <v>934217</v>
      </c>
      <c r="B10283" t="s">
        <v>65518</v>
      </c>
    </row>
    <row r="10284" spans="1:2" x14ac:dyDescent="0.2">
      <c r="A10284">
        <v>950205</v>
      </c>
      <c r="B10284" t="s">
        <v>65518</v>
      </c>
    </row>
    <row r="10285" spans="1:2" x14ac:dyDescent="0.2">
      <c r="A10285">
        <v>951039</v>
      </c>
      <c r="B10285" t="s">
        <v>65518</v>
      </c>
    </row>
    <row r="10286" spans="1:2" x14ac:dyDescent="0.2">
      <c r="A10286">
        <v>960888</v>
      </c>
      <c r="B10286" t="s">
        <v>65518</v>
      </c>
    </row>
    <row r="10287" spans="1:2" x14ac:dyDescent="0.2">
      <c r="A10287" t="s">
        <v>65693</v>
      </c>
      <c r="B10287" t="s">
        <v>65518</v>
      </c>
    </row>
    <row r="10288" spans="1:2" x14ac:dyDescent="0.2">
      <c r="A10288">
        <v>830178</v>
      </c>
      <c r="B10288" t="s">
        <v>65518</v>
      </c>
    </row>
    <row r="10289" spans="1:2" x14ac:dyDescent="0.2">
      <c r="A10289">
        <v>833640</v>
      </c>
      <c r="B10289" t="s">
        <v>65518</v>
      </c>
    </row>
    <row r="10290" spans="1:2" x14ac:dyDescent="0.2">
      <c r="A10290">
        <v>833883</v>
      </c>
      <c r="B10290" t="s">
        <v>65518</v>
      </c>
    </row>
    <row r="10291" spans="1:2" x14ac:dyDescent="0.2">
      <c r="A10291">
        <v>873109</v>
      </c>
      <c r="B10291" t="s">
        <v>65518</v>
      </c>
    </row>
    <row r="10292" spans="1:2" x14ac:dyDescent="0.2">
      <c r="A10292">
        <v>893767</v>
      </c>
      <c r="B10292" t="s">
        <v>65518</v>
      </c>
    </row>
    <row r="10293" spans="1:2" x14ac:dyDescent="0.2">
      <c r="A10293">
        <v>923076</v>
      </c>
      <c r="B10293" t="s">
        <v>65518</v>
      </c>
    </row>
    <row r="10294" spans="1:2" x14ac:dyDescent="0.2">
      <c r="A10294">
        <v>960591</v>
      </c>
      <c r="B10294" t="s">
        <v>65518</v>
      </c>
    </row>
    <row r="10295" spans="1:2" x14ac:dyDescent="0.2">
      <c r="A10295">
        <v>874682</v>
      </c>
      <c r="B10295" t="s">
        <v>65518</v>
      </c>
    </row>
    <row r="10296" spans="1:2" x14ac:dyDescent="0.2">
      <c r="A10296">
        <v>920937</v>
      </c>
      <c r="B10296" t="s">
        <v>65518</v>
      </c>
    </row>
    <row r="10297" spans="1:2" x14ac:dyDescent="0.2">
      <c r="A10297">
        <v>327439</v>
      </c>
      <c r="B10297" t="s">
        <v>65518</v>
      </c>
    </row>
    <row r="10298" spans="1:2" x14ac:dyDescent="0.2">
      <c r="A10298">
        <v>830086</v>
      </c>
      <c r="B10298" t="s">
        <v>65518</v>
      </c>
    </row>
    <row r="10299" spans="1:2" x14ac:dyDescent="0.2">
      <c r="A10299" t="s">
        <v>65694</v>
      </c>
      <c r="B10299" t="s">
        <v>65518</v>
      </c>
    </row>
    <row r="10300" spans="1:2" x14ac:dyDescent="0.2">
      <c r="A10300" t="s">
        <v>65695</v>
      </c>
      <c r="B10300" t="s">
        <v>65518</v>
      </c>
    </row>
    <row r="10301" spans="1:2" x14ac:dyDescent="0.2">
      <c r="A10301">
        <v>854685</v>
      </c>
      <c r="B10301" t="s">
        <v>65518</v>
      </c>
    </row>
    <row r="10302" spans="1:2" x14ac:dyDescent="0.2">
      <c r="A10302">
        <v>865385</v>
      </c>
      <c r="B10302" t="s">
        <v>65518</v>
      </c>
    </row>
    <row r="10303" spans="1:2" x14ac:dyDescent="0.2">
      <c r="A10303">
        <v>884260</v>
      </c>
      <c r="B10303" t="s">
        <v>65518</v>
      </c>
    </row>
    <row r="10304" spans="1:2" x14ac:dyDescent="0.2">
      <c r="A10304">
        <v>884271</v>
      </c>
      <c r="B10304" t="s">
        <v>65518</v>
      </c>
    </row>
    <row r="10305" spans="1:2" x14ac:dyDescent="0.2">
      <c r="A10305">
        <v>910496</v>
      </c>
      <c r="B10305" t="s">
        <v>65518</v>
      </c>
    </row>
    <row r="10306" spans="1:2" x14ac:dyDescent="0.2">
      <c r="A10306">
        <v>914721</v>
      </c>
      <c r="B10306" t="s">
        <v>65518</v>
      </c>
    </row>
    <row r="10307" spans="1:2" x14ac:dyDescent="0.2">
      <c r="A10307">
        <v>930058</v>
      </c>
      <c r="B10307" t="s">
        <v>65518</v>
      </c>
    </row>
    <row r="10308" spans="1:2" x14ac:dyDescent="0.2">
      <c r="A10308">
        <v>980641</v>
      </c>
      <c r="B10308" t="s">
        <v>65518</v>
      </c>
    </row>
    <row r="10309" spans="1:2" x14ac:dyDescent="0.2">
      <c r="A10309">
        <v>981118</v>
      </c>
      <c r="B10309" t="s">
        <v>65518</v>
      </c>
    </row>
    <row r="10310" spans="1:2" x14ac:dyDescent="0.2">
      <c r="A10310" t="s">
        <v>65696</v>
      </c>
      <c r="B10310" t="s">
        <v>65518</v>
      </c>
    </row>
    <row r="10311" spans="1:2" x14ac:dyDescent="0.2">
      <c r="A10311" t="s">
        <v>65697</v>
      </c>
      <c r="B10311" t="s">
        <v>65518</v>
      </c>
    </row>
    <row r="10312" spans="1:2" x14ac:dyDescent="0.2">
      <c r="A10312">
        <v>863741</v>
      </c>
      <c r="B10312" t="s">
        <v>65518</v>
      </c>
    </row>
    <row r="10313" spans="1:2" x14ac:dyDescent="0.2">
      <c r="A10313">
        <v>865310</v>
      </c>
      <c r="B10313" t="s">
        <v>65518</v>
      </c>
    </row>
    <row r="10314" spans="1:2" x14ac:dyDescent="0.2">
      <c r="A10314">
        <v>924559</v>
      </c>
      <c r="B10314" t="s">
        <v>65518</v>
      </c>
    </row>
    <row r="10315" spans="1:2" x14ac:dyDescent="0.2">
      <c r="A10315">
        <v>943571</v>
      </c>
      <c r="B10315" t="s">
        <v>65518</v>
      </c>
    </row>
    <row r="10316" spans="1:2" x14ac:dyDescent="0.2">
      <c r="A10316">
        <v>980185</v>
      </c>
      <c r="B10316" t="s">
        <v>65518</v>
      </c>
    </row>
    <row r="10317" spans="1:2" x14ac:dyDescent="0.2">
      <c r="A10317">
        <v>990190</v>
      </c>
      <c r="B10317" t="s">
        <v>65518</v>
      </c>
    </row>
    <row r="10318" spans="1:2" x14ac:dyDescent="0.2">
      <c r="A10318">
        <v>853789</v>
      </c>
      <c r="B10318" t="s">
        <v>65518</v>
      </c>
    </row>
    <row r="10319" spans="1:2" x14ac:dyDescent="0.2">
      <c r="A10319">
        <v>921126</v>
      </c>
      <c r="B10319" t="s">
        <v>65518</v>
      </c>
    </row>
    <row r="10320" spans="1:2" x14ac:dyDescent="0.2">
      <c r="A10320">
        <v>933438</v>
      </c>
      <c r="B10320" t="s">
        <v>65518</v>
      </c>
    </row>
    <row r="10321" spans="1:2" x14ac:dyDescent="0.2">
      <c r="A10321">
        <v>990833</v>
      </c>
      <c r="B10321" t="s">
        <v>65518</v>
      </c>
    </row>
    <row r="10322" spans="1:2" x14ac:dyDescent="0.2">
      <c r="A10322">
        <v>834340</v>
      </c>
      <c r="B10322" t="s">
        <v>65518</v>
      </c>
    </row>
    <row r="10323" spans="1:2" x14ac:dyDescent="0.2">
      <c r="A10323">
        <v>903014</v>
      </c>
      <c r="B10323" t="s">
        <v>65518</v>
      </c>
    </row>
    <row r="10324" spans="1:2" x14ac:dyDescent="0.2">
      <c r="A10324">
        <v>910722</v>
      </c>
      <c r="B10324" t="s">
        <v>65518</v>
      </c>
    </row>
    <row r="10325" spans="1:2" x14ac:dyDescent="0.2">
      <c r="A10325" t="s">
        <v>65698</v>
      </c>
      <c r="B10325" t="s">
        <v>65518</v>
      </c>
    </row>
    <row r="10326" spans="1:2" x14ac:dyDescent="0.2">
      <c r="A10326" t="s">
        <v>65699</v>
      </c>
      <c r="B10326" t="s">
        <v>65518</v>
      </c>
    </row>
    <row r="10327" spans="1:2" x14ac:dyDescent="0.2">
      <c r="A10327">
        <v>853671</v>
      </c>
      <c r="B10327" t="s">
        <v>65518</v>
      </c>
    </row>
    <row r="10328" spans="1:2" x14ac:dyDescent="0.2">
      <c r="A10328">
        <v>854778</v>
      </c>
      <c r="B10328" t="s">
        <v>65518</v>
      </c>
    </row>
    <row r="10329" spans="1:2" x14ac:dyDescent="0.2">
      <c r="A10329">
        <v>874000</v>
      </c>
      <c r="B10329" t="s">
        <v>65518</v>
      </c>
    </row>
    <row r="10330" spans="1:2" x14ac:dyDescent="0.2">
      <c r="A10330">
        <v>884424</v>
      </c>
      <c r="B10330" t="s">
        <v>65518</v>
      </c>
    </row>
    <row r="10331" spans="1:2" x14ac:dyDescent="0.2">
      <c r="A10331">
        <v>900460</v>
      </c>
      <c r="B10331" t="s">
        <v>65518</v>
      </c>
    </row>
    <row r="10332" spans="1:2" x14ac:dyDescent="0.2">
      <c r="A10332">
        <v>923973</v>
      </c>
      <c r="B10332" t="s">
        <v>65518</v>
      </c>
    </row>
    <row r="10333" spans="1:2" x14ac:dyDescent="0.2">
      <c r="A10333">
        <v>940065</v>
      </c>
      <c r="B10333" t="s">
        <v>65518</v>
      </c>
    </row>
    <row r="10334" spans="1:2" x14ac:dyDescent="0.2">
      <c r="A10334" t="s">
        <v>65700</v>
      </c>
      <c r="B10334" t="s">
        <v>65518</v>
      </c>
    </row>
    <row r="10335" spans="1:2" x14ac:dyDescent="0.2">
      <c r="A10335">
        <v>804259</v>
      </c>
      <c r="B10335" t="s">
        <v>65518</v>
      </c>
    </row>
    <row r="10336" spans="1:2" x14ac:dyDescent="0.2">
      <c r="A10336">
        <v>804272</v>
      </c>
      <c r="B10336" t="s">
        <v>65518</v>
      </c>
    </row>
    <row r="10337" spans="1:2" x14ac:dyDescent="0.2">
      <c r="A10337" t="s">
        <v>65701</v>
      </c>
      <c r="B10337" t="s">
        <v>65518</v>
      </c>
    </row>
    <row r="10338" spans="1:2" x14ac:dyDescent="0.2">
      <c r="A10338">
        <v>834016</v>
      </c>
      <c r="B10338" t="s">
        <v>65518</v>
      </c>
    </row>
    <row r="10339" spans="1:2" x14ac:dyDescent="0.2">
      <c r="A10339">
        <v>853412</v>
      </c>
      <c r="B10339" t="s">
        <v>65518</v>
      </c>
    </row>
    <row r="10340" spans="1:2" x14ac:dyDescent="0.2">
      <c r="A10340">
        <v>914132</v>
      </c>
      <c r="B10340" t="s">
        <v>65518</v>
      </c>
    </row>
    <row r="10341" spans="1:2" x14ac:dyDescent="0.2">
      <c r="A10341" t="s">
        <v>65702</v>
      </c>
      <c r="B10341" t="s">
        <v>65518</v>
      </c>
    </row>
    <row r="10342" spans="1:2" x14ac:dyDescent="0.2">
      <c r="A10342">
        <v>924057</v>
      </c>
      <c r="B10342" t="s">
        <v>65518</v>
      </c>
    </row>
    <row r="10343" spans="1:2" x14ac:dyDescent="0.2">
      <c r="A10343">
        <v>935327</v>
      </c>
      <c r="B10343" t="s">
        <v>65518</v>
      </c>
    </row>
    <row r="10344" spans="1:2" x14ac:dyDescent="0.2">
      <c r="A10344">
        <v>940361</v>
      </c>
      <c r="B10344" t="s">
        <v>65518</v>
      </c>
    </row>
    <row r="10345" spans="1:2" x14ac:dyDescent="0.2">
      <c r="A10345" t="s">
        <v>65703</v>
      </c>
      <c r="B10345" t="s">
        <v>65518</v>
      </c>
    </row>
    <row r="10346" spans="1:2" x14ac:dyDescent="0.2">
      <c r="A10346">
        <v>990633</v>
      </c>
      <c r="B10346" t="s">
        <v>65518</v>
      </c>
    </row>
    <row r="10347" spans="1:2" x14ac:dyDescent="0.2">
      <c r="A10347">
        <v>667227</v>
      </c>
      <c r="B10347" t="s">
        <v>65518</v>
      </c>
    </row>
    <row r="10348" spans="1:2" x14ac:dyDescent="0.2">
      <c r="A10348" t="s">
        <v>65704</v>
      </c>
      <c r="B10348" t="s">
        <v>65518</v>
      </c>
    </row>
    <row r="10349" spans="1:2" x14ac:dyDescent="0.2">
      <c r="A10349" t="s">
        <v>65705</v>
      </c>
      <c r="B10349" t="s">
        <v>65518</v>
      </c>
    </row>
    <row r="10350" spans="1:2" x14ac:dyDescent="0.2">
      <c r="A10350">
        <v>870531</v>
      </c>
      <c r="B10350" t="s">
        <v>65518</v>
      </c>
    </row>
    <row r="10351" spans="1:2" x14ac:dyDescent="0.2">
      <c r="A10351">
        <v>873360</v>
      </c>
      <c r="B10351" t="s">
        <v>65518</v>
      </c>
    </row>
    <row r="10352" spans="1:2" x14ac:dyDescent="0.2">
      <c r="A10352">
        <v>874465</v>
      </c>
      <c r="B10352" t="s">
        <v>65518</v>
      </c>
    </row>
    <row r="10353" spans="1:2" x14ac:dyDescent="0.2">
      <c r="A10353" t="s">
        <v>65706</v>
      </c>
      <c r="B10353" t="s">
        <v>65518</v>
      </c>
    </row>
    <row r="10354" spans="1:2" x14ac:dyDescent="0.2">
      <c r="A10354">
        <v>890732</v>
      </c>
      <c r="B10354" t="s">
        <v>65518</v>
      </c>
    </row>
    <row r="10355" spans="1:2" x14ac:dyDescent="0.2">
      <c r="A10355">
        <v>900254</v>
      </c>
      <c r="B10355" t="s">
        <v>65518</v>
      </c>
    </row>
    <row r="10356" spans="1:2" x14ac:dyDescent="0.2">
      <c r="A10356">
        <v>910481</v>
      </c>
      <c r="B10356" t="s">
        <v>65518</v>
      </c>
    </row>
    <row r="10357" spans="1:2" x14ac:dyDescent="0.2">
      <c r="A10357">
        <v>911098</v>
      </c>
      <c r="B10357" t="s">
        <v>65518</v>
      </c>
    </row>
    <row r="10358" spans="1:2" x14ac:dyDescent="0.2">
      <c r="A10358">
        <v>934460</v>
      </c>
      <c r="B10358" t="s">
        <v>65518</v>
      </c>
    </row>
    <row r="10359" spans="1:2" x14ac:dyDescent="0.2">
      <c r="A10359" t="s">
        <v>65707</v>
      </c>
      <c r="B10359" t="s">
        <v>65518</v>
      </c>
    </row>
    <row r="10360" spans="1:2" x14ac:dyDescent="0.2">
      <c r="A10360">
        <v>804084</v>
      </c>
      <c r="B10360" t="s">
        <v>65518</v>
      </c>
    </row>
    <row r="10361" spans="1:2" x14ac:dyDescent="0.2">
      <c r="A10361">
        <v>833691</v>
      </c>
      <c r="B10361" t="s">
        <v>65518</v>
      </c>
    </row>
    <row r="10362" spans="1:2" x14ac:dyDescent="0.2">
      <c r="A10362" s="429" t="s">
        <v>65708</v>
      </c>
      <c r="B10362" t="s">
        <v>65518</v>
      </c>
    </row>
    <row r="10363" spans="1:2" x14ac:dyDescent="0.2">
      <c r="A10363">
        <v>864381</v>
      </c>
      <c r="B10363" t="s">
        <v>65518</v>
      </c>
    </row>
    <row r="10364" spans="1:2" x14ac:dyDescent="0.2">
      <c r="A10364">
        <v>864703</v>
      </c>
      <c r="B10364" t="s">
        <v>65518</v>
      </c>
    </row>
    <row r="10365" spans="1:2" x14ac:dyDescent="0.2">
      <c r="A10365">
        <v>870536</v>
      </c>
      <c r="B10365" t="s">
        <v>65518</v>
      </c>
    </row>
    <row r="10366" spans="1:2" x14ac:dyDescent="0.2">
      <c r="A10366">
        <v>873753</v>
      </c>
      <c r="B10366" t="s">
        <v>65518</v>
      </c>
    </row>
    <row r="10367" spans="1:2" x14ac:dyDescent="0.2">
      <c r="A10367">
        <v>883018</v>
      </c>
      <c r="B10367" t="s">
        <v>65518</v>
      </c>
    </row>
    <row r="10368" spans="1:2" x14ac:dyDescent="0.2">
      <c r="A10368" t="s">
        <v>65709</v>
      </c>
      <c r="B10368" t="s">
        <v>65518</v>
      </c>
    </row>
    <row r="10369" spans="1:2" x14ac:dyDescent="0.2">
      <c r="A10369">
        <v>943471</v>
      </c>
      <c r="B10369" t="s">
        <v>65518</v>
      </c>
    </row>
    <row r="10370" spans="1:2" x14ac:dyDescent="0.2">
      <c r="A10370" t="s">
        <v>65710</v>
      </c>
      <c r="B10370" t="s">
        <v>65518</v>
      </c>
    </row>
    <row r="10371" spans="1:2" x14ac:dyDescent="0.2">
      <c r="A10371" t="s">
        <v>65711</v>
      </c>
      <c r="B10371" t="s">
        <v>65518</v>
      </c>
    </row>
    <row r="10372" spans="1:2" x14ac:dyDescent="0.2">
      <c r="A10372">
        <v>824091</v>
      </c>
      <c r="B10372" t="s">
        <v>65518</v>
      </c>
    </row>
    <row r="10373" spans="1:2" x14ac:dyDescent="0.2">
      <c r="A10373" t="s">
        <v>65712</v>
      </c>
      <c r="B10373" t="s">
        <v>65518</v>
      </c>
    </row>
    <row r="10374" spans="1:2" x14ac:dyDescent="0.2">
      <c r="A10374">
        <v>851216</v>
      </c>
      <c r="B10374" t="s">
        <v>65518</v>
      </c>
    </row>
    <row r="10375" spans="1:2" x14ac:dyDescent="0.2">
      <c r="A10375">
        <v>864593</v>
      </c>
      <c r="B10375" t="s">
        <v>65518</v>
      </c>
    </row>
    <row r="10376" spans="1:2" x14ac:dyDescent="0.2">
      <c r="A10376">
        <v>864594</v>
      </c>
      <c r="B10376" t="s">
        <v>65518</v>
      </c>
    </row>
    <row r="10377" spans="1:2" x14ac:dyDescent="0.2">
      <c r="A10377" t="s">
        <v>65713</v>
      </c>
      <c r="B10377" t="s">
        <v>65518</v>
      </c>
    </row>
    <row r="10378" spans="1:2" x14ac:dyDescent="0.2">
      <c r="A10378" s="429" t="s">
        <v>65714</v>
      </c>
      <c r="B10378" t="s">
        <v>65518</v>
      </c>
    </row>
    <row r="10379" spans="1:2" x14ac:dyDescent="0.2">
      <c r="A10379">
        <v>904313</v>
      </c>
      <c r="B10379" t="s">
        <v>65518</v>
      </c>
    </row>
    <row r="10380" spans="1:2" x14ac:dyDescent="0.2">
      <c r="A10380">
        <v>920232</v>
      </c>
      <c r="B10380" t="s">
        <v>65518</v>
      </c>
    </row>
    <row r="10381" spans="1:2" x14ac:dyDescent="0.2">
      <c r="A10381">
        <v>940830</v>
      </c>
      <c r="B10381" t="s">
        <v>65518</v>
      </c>
    </row>
    <row r="10382" spans="1:2" x14ac:dyDescent="0.2">
      <c r="A10382">
        <v>940831</v>
      </c>
      <c r="B10382" t="s">
        <v>65518</v>
      </c>
    </row>
    <row r="10383" spans="1:2" x14ac:dyDescent="0.2">
      <c r="A10383" t="s">
        <v>65715</v>
      </c>
      <c r="B10383" t="s">
        <v>65518</v>
      </c>
    </row>
    <row r="10384" spans="1:2" x14ac:dyDescent="0.2">
      <c r="A10384" t="s">
        <v>65716</v>
      </c>
      <c r="B10384" t="s">
        <v>65518</v>
      </c>
    </row>
    <row r="10385" spans="1:2" x14ac:dyDescent="0.2">
      <c r="A10385">
        <v>843381</v>
      </c>
      <c r="B10385" t="s">
        <v>65518</v>
      </c>
    </row>
    <row r="10386" spans="1:2" x14ac:dyDescent="0.2">
      <c r="A10386" t="s">
        <v>65717</v>
      </c>
      <c r="B10386" t="s">
        <v>65518</v>
      </c>
    </row>
    <row r="10387" spans="1:2" x14ac:dyDescent="0.2">
      <c r="A10387">
        <v>873253</v>
      </c>
      <c r="B10387" t="s">
        <v>65518</v>
      </c>
    </row>
    <row r="10388" spans="1:2" x14ac:dyDescent="0.2">
      <c r="A10388">
        <v>874718</v>
      </c>
      <c r="B10388" t="s">
        <v>65518</v>
      </c>
    </row>
    <row r="10389" spans="1:2" x14ac:dyDescent="0.2">
      <c r="A10389">
        <v>893006</v>
      </c>
      <c r="B10389" t="s">
        <v>65518</v>
      </c>
    </row>
    <row r="10390" spans="1:2" x14ac:dyDescent="0.2">
      <c r="A10390">
        <v>900835</v>
      </c>
      <c r="B10390" t="s">
        <v>65518</v>
      </c>
    </row>
    <row r="10391" spans="1:2" x14ac:dyDescent="0.2">
      <c r="A10391">
        <v>911404</v>
      </c>
      <c r="B10391" t="s">
        <v>65518</v>
      </c>
    </row>
    <row r="10392" spans="1:2" x14ac:dyDescent="0.2">
      <c r="A10392">
        <v>924687</v>
      </c>
      <c r="B10392" t="s">
        <v>65518</v>
      </c>
    </row>
    <row r="10393" spans="1:2" x14ac:dyDescent="0.2">
      <c r="A10393" t="s">
        <v>65718</v>
      </c>
      <c r="B10393" t="s">
        <v>65518</v>
      </c>
    </row>
    <row r="10394" spans="1:2" x14ac:dyDescent="0.2">
      <c r="A10394" t="s">
        <v>65719</v>
      </c>
      <c r="B10394" t="s">
        <v>65518</v>
      </c>
    </row>
    <row r="10395" spans="1:2" x14ac:dyDescent="0.2">
      <c r="A10395">
        <v>884635</v>
      </c>
      <c r="B10395" t="s">
        <v>65518</v>
      </c>
    </row>
    <row r="10396" spans="1:2" x14ac:dyDescent="0.2">
      <c r="A10396">
        <v>911120</v>
      </c>
      <c r="B10396" t="s">
        <v>65518</v>
      </c>
    </row>
    <row r="10397" spans="1:2" x14ac:dyDescent="0.2">
      <c r="A10397">
        <v>931113</v>
      </c>
      <c r="B10397" t="s">
        <v>65518</v>
      </c>
    </row>
    <row r="10398" spans="1:2" x14ac:dyDescent="0.2">
      <c r="A10398">
        <v>961070</v>
      </c>
      <c r="B10398" t="s">
        <v>65518</v>
      </c>
    </row>
    <row r="10399" spans="1:2" x14ac:dyDescent="0.2">
      <c r="A10399">
        <v>980303</v>
      </c>
      <c r="B10399" t="s">
        <v>65518</v>
      </c>
    </row>
    <row r="10400" spans="1:2" x14ac:dyDescent="0.2">
      <c r="A10400">
        <v>673640</v>
      </c>
      <c r="B10400" t="s">
        <v>65518</v>
      </c>
    </row>
    <row r="10401" spans="1:2" x14ac:dyDescent="0.2">
      <c r="A10401">
        <v>823593</v>
      </c>
      <c r="B10401" t="s">
        <v>65518</v>
      </c>
    </row>
    <row r="10402" spans="1:2" x14ac:dyDescent="0.2">
      <c r="A10402">
        <v>841209</v>
      </c>
      <c r="B10402" t="s">
        <v>65518</v>
      </c>
    </row>
    <row r="10403" spans="1:2" x14ac:dyDescent="0.2">
      <c r="A10403">
        <v>861426</v>
      </c>
      <c r="B10403" t="s">
        <v>65518</v>
      </c>
    </row>
    <row r="10404" spans="1:2" x14ac:dyDescent="0.2">
      <c r="A10404">
        <v>863681</v>
      </c>
      <c r="B10404" t="s">
        <v>65518</v>
      </c>
    </row>
    <row r="10405" spans="1:2" x14ac:dyDescent="0.2">
      <c r="A10405">
        <v>891623</v>
      </c>
      <c r="B10405" t="s">
        <v>65518</v>
      </c>
    </row>
    <row r="10406" spans="1:2" x14ac:dyDescent="0.2">
      <c r="A10406">
        <v>980946</v>
      </c>
      <c r="B10406" t="s">
        <v>65518</v>
      </c>
    </row>
    <row r="10407" spans="1:2" x14ac:dyDescent="0.2">
      <c r="A10407">
        <v>981154</v>
      </c>
      <c r="B10407" t="s">
        <v>65518</v>
      </c>
    </row>
    <row r="10408" spans="1:2" x14ac:dyDescent="0.2">
      <c r="A10408" t="s">
        <v>65720</v>
      </c>
      <c r="B10408" t="s">
        <v>65518</v>
      </c>
    </row>
    <row r="10409" spans="1:2" x14ac:dyDescent="0.2">
      <c r="A10409" t="s">
        <v>65721</v>
      </c>
      <c r="B10409" t="s">
        <v>65518</v>
      </c>
    </row>
    <row r="10410" spans="1:2" x14ac:dyDescent="0.2">
      <c r="A10410">
        <v>853142</v>
      </c>
      <c r="B10410" t="s">
        <v>65518</v>
      </c>
    </row>
    <row r="10411" spans="1:2" x14ac:dyDescent="0.2">
      <c r="A10411">
        <v>870802</v>
      </c>
      <c r="B10411" t="s">
        <v>65518</v>
      </c>
    </row>
    <row r="10412" spans="1:2" x14ac:dyDescent="0.2">
      <c r="A10412">
        <v>900441</v>
      </c>
      <c r="B10412" t="s">
        <v>65518</v>
      </c>
    </row>
    <row r="10413" spans="1:2" x14ac:dyDescent="0.2">
      <c r="A10413">
        <v>933885</v>
      </c>
      <c r="B10413" t="s">
        <v>65518</v>
      </c>
    </row>
    <row r="10414" spans="1:2" x14ac:dyDescent="0.2">
      <c r="A10414">
        <v>960330</v>
      </c>
      <c r="B10414" t="s">
        <v>65518</v>
      </c>
    </row>
    <row r="10415" spans="1:2" x14ac:dyDescent="0.2">
      <c r="A10415">
        <v>865405</v>
      </c>
      <c r="B10415" t="s">
        <v>65518</v>
      </c>
    </row>
    <row r="10416" spans="1:2" x14ac:dyDescent="0.2">
      <c r="A10416">
        <v>865463</v>
      </c>
      <c r="B10416" t="s">
        <v>65518</v>
      </c>
    </row>
    <row r="10417" spans="1:2" x14ac:dyDescent="0.2">
      <c r="A10417">
        <v>880585</v>
      </c>
      <c r="B10417" t="s">
        <v>65518</v>
      </c>
    </row>
    <row r="10418" spans="1:2" x14ac:dyDescent="0.2">
      <c r="A10418">
        <v>920987</v>
      </c>
      <c r="B10418" t="s">
        <v>65518</v>
      </c>
    </row>
    <row r="10419" spans="1:2" x14ac:dyDescent="0.2">
      <c r="A10419" t="s">
        <v>65722</v>
      </c>
      <c r="B10419" t="s">
        <v>65518</v>
      </c>
    </row>
    <row r="10420" spans="1:2" x14ac:dyDescent="0.2">
      <c r="A10420">
        <v>803258</v>
      </c>
      <c r="B10420" t="s">
        <v>65518</v>
      </c>
    </row>
    <row r="10421" spans="1:2" x14ac:dyDescent="0.2">
      <c r="A10421">
        <v>813003</v>
      </c>
      <c r="B10421" t="s">
        <v>65518</v>
      </c>
    </row>
    <row r="10422" spans="1:2" x14ac:dyDescent="0.2">
      <c r="A10422">
        <v>341396</v>
      </c>
      <c r="B10422" t="s">
        <v>65518</v>
      </c>
    </row>
    <row r="10423" spans="1:2" x14ac:dyDescent="0.2">
      <c r="A10423" t="s">
        <v>65723</v>
      </c>
      <c r="B10423" t="s">
        <v>65518</v>
      </c>
    </row>
    <row r="10424" spans="1:2" x14ac:dyDescent="0.2">
      <c r="A10424">
        <v>666267</v>
      </c>
      <c r="B10424" t="s">
        <v>65518</v>
      </c>
    </row>
    <row r="10425" spans="1:2" x14ac:dyDescent="0.2">
      <c r="A10425" s="429" t="s">
        <v>65724</v>
      </c>
      <c r="B10425" t="s">
        <v>65518</v>
      </c>
    </row>
    <row r="10426" spans="1:2" x14ac:dyDescent="0.2">
      <c r="A10426" s="429" t="s">
        <v>65725</v>
      </c>
      <c r="B10426" t="s">
        <v>65518</v>
      </c>
    </row>
    <row r="10427" spans="1:2" x14ac:dyDescent="0.2">
      <c r="A10427">
        <v>803704</v>
      </c>
      <c r="B10427" t="s">
        <v>65518</v>
      </c>
    </row>
    <row r="10428" spans="1:2" x14ac:dyDescent="0.2">
      <c r="A10428">
        <v>803911</v>
      </c>
      <c r="B10428" t="s">
        <v>65518</v>
      </c>
    </row>
    <row r="10429" spans="1:2" x14ac:dyDescent="0.2">
      <c r="A10429" t="s">
        <v>65726</v>
      </c>
      <c r="B10429" t="s">
        <v>65518</v>
      </c>
    </row>
    <row r="10430" spans="1:2" x14ac:dyDescent="0.2">
      <c r="A10430">
        <v>891517</v>
      </c>
      <c r="B10430" t="s">
        <v>65518</v>
      </c>
    </row>
    <row r="10431" spans="1:2" x14ac:dyDescent="0.2">
      <c r="A10431">
        <v>903803</v>
      </c>
      <c r="B10431" t="s">
        <v>65518</v>
      </c>
    </row>
    <row r="10432" spans="1:2" x14ac:dyDescent="0.2">
      <c r="A10432">
        <v>923557</v>
      </c>
      <c r="B10432" t="s">
        <v>65518</v>
      </c>
    </row>
    <row r="10433" spans="1:2" x14ac:dyDescent="0.2">
      <c r="A10433">
        <v>924647</v>
      </c>
      <c r="B10433" t="s">
        <v>65518</v>
      </c>
    </row>
    <row r="10434" spans="1:2" x14ac:dyDescent="0.2">
      <c r="A10434">
        <v>981082</v>
      </c>
      <c r="B10434" t="s">
        <v>65518</v>
      </c>
    </row>
    <row r="10435" spans="1:2" x14ac:dyDescent="0.2">
      <c r="A10435" t="s">
        <v>65727</v>
      </c>
      <c r="B10435" t="s">
        <v>65518</v>
      </c>
    </row>
    <row r="10436" spans="1:2" x14ac:dyDescent="0.2">
      <c r="A10436" t="s">
        <v>65728</v>
      </c>
      <c r="B10436" t="s">
        <v>65518</v>
      </c>
    </row>
    <row r="10437" spans="1:2" x14ac:dyDescent="0.2">
      <c r="A10437">
        <v>850615</v>
      </c>
      <c r="B10437" t="s">
        <v>65518</v>
      </c>
    </row>
    <row r="10438" spans="1:2" x14ac:dyDescent="0.2">
      <c r="A10438">
        <v>864353</v>
      </c>
      <c r="B10438" t="s">
        <v>65518</v>
      </c>
    </row>
    <row r="10439" spans="1:2" x14ac:dyDescent="0.2">
      <c r="A10439">
        <v>893167</v>
      </c>
      <c r="B10439" t="s">
        <v>65518</v>
      </c>
    </row>
    <row r="10440" spans="1:2" x14ac:dyDescent="0.2">
      <c r="A10440">
        <v>910762</v>
      </c>
      <c r="B10440" t="s">
        <v>65518</v>
      </c>
    </row>
    <row r="10441" spans="1:2" x14ac:dyDescent="0.2">
      <c r="A10441">
        <v>980142</v>
      </c>
      <c r="B10441" t="s">
        <v>65518</v>
      </c>
    </row>
    <row r="10442" spans="1:2" x14ac:dyDescent="0.2">
      <c r="A10442">
        <v>813094</v>
      </c>
      <c r="B10442" t="s">
        <v>65518</v>
      </c>
    </row>
    <row r="10443" spans="1:2" x14ac:dyDescent="0.2">
      <c r="A10443">
        <v>873494</v>
      </c>
      <c r="B10443" t="s">
        <v>65518</v>
      </c>
    </row>
    <row r="10444" spans="1:2" x14ac:dyDescent="0.2">
      <c r="A10444">
        <v>910065</v>
      </c>
      <c r="B10444" t="s">
        <v>65518</v>
      </c>
    </row>
    <row r="10445" spans="1:2" x14ac:dyDescent="0.2">
      <c r="A10445">
        <v>935114</v>
      </c>
      <c r="B10445" t="s">
        <v>65518</v>
      </c>
    </row>
    <row r="10446" spans="1:2" x14ac:dyDescent="0.2">
      <c r="A10446" t="s">
        <v>65729</v>
      </c>
      <c r="B10446" t="s">
        <v>65518</v>
      </c>
    </row>
    <row r="10447" spans="1:2" x14ac:dyDescent="0.2">
      <c r="A10447" t="s">
        <v>65730</v>
      </c>
      <c r="B10447" t="s">
        <v>65518</v>
      </c>
    </row>
    <row r="10448" spans="1:2" x14ac:dyDescent="0.2">
      <c r="A10448">
        <v>803695</v>
      </c>
      <c r="B10448" t="s">
        <v>65518</v>
      </c>
    </row>
    <row r="10449" spans="1:2" x14ac:dyDescent="0.2">
      <c r="A10449" t="s">
        <v>65731</v>
      </c>
      <c r="B10449" t="s">
        <v>65518</v>
      </c>
    </row>
    <row r="10450" spans="1:2" x14ac:dyDescent="0.2">
      <c r="A10450">
        <v>823718</v>
      </c>
      <c r="B10450" t="s">
        <v>65518</v>
      </c>
    </row>
    <row r="10451" spans="1:2" x14ac:dyDescent="0.2">
      <c r="A10451">
        <v>860646</v>
      </c>
      <c r="B10451" t="s">
        <v>65518</v>
      </c>
    </row>
    <row r="10452" spans="1:2" x14ac:dyDescent="0.2">
      <c r="A10452">
        <v>874267</v>
      </c>
      <c r="B10452" t="s">
        <v>65518</v>
      </c>
    </row>
    <row r="10453" spans="1:2" x14ac:dyDescent="0.2">
      <c r="A10453">
        <v>880741</v>
      </c>
      <c r="B10453" t="s">
        <v>65518</v>
      </c>
    </row>
    <row r="10454" spans="1:2" x14ac:dyDescent="0.2">
      <c r="A10454">
        <v>881130</v>
      </c>
      <c r="B10454" t="s">
        <v>65518</v>
      </c>
    </row>
    <row r="10455" spans="1:2" x14ac:dyDescent="0.2">
      <c r="A10455">
        <v>934103</v>
      </c>
      <c r="B10455" t="s">
        <v>65518</v>
      </c>
    </row>
    <row r="10456" spans="1:2" x14ac:dyDescent="0.2">
      <c r="A10456">
        <v>934245</v>
      </c>
      <c r="B10456" t="s">
        <v>65518</v>
      </c>
    </row>
    <row r="10457" spans="1:2" x14ac:dyDescent="0.2">
      <c r="A10457">
        <v>804093</v>
      </c>
      <c r="B10457" t="s">
        <v>65518</v>
      </c>
    </row>
    <row r="10458" spans="1:2" x14ac:dyDescent="0.2">
      <c r="A10458" t="s">
        <v>65732</v>
      </c>
      <c r="B10458" t="s">
        <v>65518</v>
      </c>
    </row>
    <row r="10459" spans="1:2" x14ac:dyDescent="0.2">
      <c r="A10459">
        <v>823801</v>
      </c>
      <c r="B10459" t="s">
        <v>65518</v>
      </c>
    </row>
    <row r="10460" spans="1:2" x14ac:dyDescent="0.2">
      <c r="A10460">
        <v>863950</v>
      </c>
      <c r="B10460" t="s">
        <v>65518</v>
      </c>
    </row>
    <row r="10461" spans="1:2" x14ac:dyDescent="0.2">
      <c r="A10461">
        <v>873810</v>
      </c>
      <c r="B10461" t="s">
        <v>65518</v>
      </c>
    </row>
    <row r="10462" spans="1:2" x14ac:dyDescent="0.2">
      <c r="A10462">
        <v>913717</v>
      </c>
      <c r="B10462" t="s">
        <v>65518</v>
      </c>
    </row>
    <row r="10463" spans="1:2" x14ac:dyDescent="0.2">
      <c r="A10463">
        <v>920529</v>
      </c>
      <c r="B10463" t="s">
        <v>65518</v>
      </c>
    </row>
    <row r="10464" spans="1:2" x14ac:dyDescent="0.2">
      <c r="A10464">
        <v>933714</v>
      </c>
      <c r="B10464" t="s">
        <v>65518</v>
      </c>
    </row>
    <row r="10465" spans="1:2" x14ac:dyDescent="0.2">
      <c r="A10465">
        <v>863988</v>
      </c>
      <c r="B10465" t="s">
        <v>65518</v>
      </c>
    </row>
    <row r="10466" spans="1:2" x14ac:dyDescent="0.2">
      <c r="A10466">
        <v>880418</v>
      </c>
      <c r="B10466" t="s">
        <v>65518</v>
      </c>
    </row>
    <row r="10467" spans="1:2" x14ac:dyDescent="0.2">
      <c r="A10467">
        <v>940463</v>
      </c>
      <c r="B10467" t="s">
        <v>65518</v>
      </c>
    </row>
    <row r="10468" spans="1:2" x14ac:dyDescent="0.2">
      <c r="A10468" t="s">
        <v>65733</v>
      </c>
      <c r="B10468" t="s">
        <v>65518</v>
      </c>
    </row>
    <row r="10469" spans="1:2" x14ac:dyDescent="0.2">
      <c r="A10469" t="s">
        <v>65734</v>
      </c>
      <c r="B10469" t="s">
        <v>65518</v>
      </c>
    </row>
    <row r="10470" spans="1:2" x14ac:dyDescent="0.2">
      <c r="A10470" t="s">
        <v>65735</v>
      </c>
      <c r="B10470" t="s">
        <v>65518</v>
      </c>
    </row>
    <row r="10471" spans="1:2" x14ac:dyDescent="0.2">
      <c r="A10471">
        <v>813784</v>
      </c>
      <c r="B10471" t="s">
        <v>65518</v>
      </c>
    </row>
    <row r="10472" spans="1:2" x14ac:dyDescent="0.2">
      <c r="A10472">
        <v>834205</v>
      </c>
      <c r="B10472" t="s">
        <v>65518</v>
      </c>
    </row>
    <row r="10473" spans="1:2" x14ac:dyDescent="0.2">
      <c r="A10473">
        <v>890899</v>
      </c>
      <c r="B10473" t="s">
        <v>65518</v>
      </c>
    </row>
    <row r="10474" spans="1:2" x14ac:dyDescent="0.2">
      <c r="A10474">
        <v>893562</v>
      </c>
      <c r="B10474" t="s">
        <v>65518</v>
      </c>
    </row>
    <row r="10475" spans="1:2" x14ac:dyDescent="0.2">
      <c r="A10475">
        <v>910119</v>
      </c>
      <c r="B10475" t="s">
        <v>65518</v>
      </c>
    </row>
    <row r="10476" spans="1:2" x14ac:dyDescent="0.2">
      <c r="A10476">
        <v>914664</v>
      </c>
      <c r="B10476" t="s">
        <v>65518</v>
      </c>
    </row>
    <row r="10477" spans="1:2" x14ac:dyDescent="0.2">
      <c r="A10477">
        <v>934476</v>
      </c>
      <c r="B10477" t="s">
        <v>65518</v>
      </c>
    </row>
    <row r="10478" spans="1:2" x14ac:dyDescent="0.2">
      <c r="A10478" t="s">
        <v>65736</v>
      </c>
      <c r="B10478" t="s">
        <v>65518</v>
      </c>
    </row>
    <row r="10479" spans="1:2" x14ac:dyDescent="0.2">
      <c r="A10479">
        <v>813282</v>
      </c>
      <c r="B10479" t="s">
        <v>65518</v>
      </c>
    </row>
    <row r="10480" spans="1:2" x14ac:dyDescent="0.2">
      <c r="A10480" t="s">
        <v>65737</v>
      </c>
      <c r="B10480" t="s">
        <v>65518</v>
      </c>
    </row>
    <row r="10481" spans="1:2" x14ac:dyDescent="0.2">
      <c r="A10481">
        <v>903642</v>
      </c>
      <c r="B10481" t="s">
        <v>65518</v>
      </c>
    </row>
    <row r="10482" spans="1:2" x14ac:dyDescent="0.2">
      <c r="A10482">
        <v>960543</v>
      </c>
      <c r="B10482" t="s">
        <v>65518</v>
      </c>
    </row>
    <row r="10483" spans="1:2" x14ac:dyDescent="0.2">
      <c r="A10483">
        <v>342365</v>
      </c>
      <c r="B10483" t="s">
        <v>65518</v>
      </c>
    </row>
    <row r="10484" spans="1:2" x14ac:dyDescent="0.2">
      <c r="A10484">
        <v>934131</v>
      </c>
      <c r="B10484" t="s">
        <v>65518</v>
      </c>
    </row>
    <row r="10485" spans="1:2" x14ac:dyDescent="0.2">
      <c r="A10485">
        <v>970031</v>
      </c>
      <c r="B10485" t="s">
        <v>65518</v>
      </c>
    </row>
    <row r="10486" spans="1:2" x14ac:dyDescent="0.2">
      <c r="A10486">
        <v>980773</v>
      </c>
      <c r="B10486" t="s">
        <v>65518</v>
      </c>
    </row>
    <row r="10487" spans="1:2" x14ac:dyDescent="0.2">
      <c r="A10487">
        <v>853663</v>
      </c>
      <c r="B10487" t="s">
        <v>65518</v>
      </c>
    </row>
    <row r="10488" spans="1:2" x14ac:dyDescent="0.2">
      <c r="A10488">
        <v>894804</v>
      </c>
      <c r="B10488" t="s">
        <v>65518</v>
      </c>
    </row>
    <row r="10489" spans="1:2" x14ac:dyDescent="0.2">
      <c r="A10489">
        <v>900381</v>
      </c>
      <c r="B10489" t="s">
        <v>65518</v>
      </c>
    </row>
    <row r="10490" spans="1:2" x14ac:dyDescent="0.2">
      <c r="A10490">
        <v>931229</v>
      </c>
      <c r="B10490" t="s">
        <v>65518</v>
      </c>
    </row>
    <row r="10491" spans="1:2" x14ac:dyDescent="0.2">
      <c r="A10491">
        <v>2038958</v>
      </c>
      <c r="B10491" t="s">
        <v>65518</v>
      </c>
    </row>
    <row r="10492" spans="1:2" x14ac:dyDescent="0.2">
      <c r="A10492">
        <v>833679</v>
      </c>
      <c r="B10492" t="s">
        <v>65518</v>
      </c>
    </row>
    <row r="10493" spans="1:2" x14ac:dyDescent="0.2">
      <c r="A10493">
        <v>843033</v>
      </c>
      <c r="B10493" t="s">
        <v>65518</v>
      </c>
    </row>
    <row r="10494" spans="1:2" x14ac:dyDescent="0.2">
      <c r="A10494">
        <v>853941</v>
      </c>
      <c r="B10494" t="s">
        <v>65518</v>
      </c>
    </row>
    <row r="10495" spans="1:2" x14ac:dyDescent="0.2">
      <c r="A10495">
        <v>893533</v>
      </c>
      <c r="B10495" t="s">
        <v>65518</v>
      </c>
    </row>
    <row r="10496" spans="1:2" x14ac:dyDescent="0.2">
      <c r="A10496">
        <v>893671</v>
      </c>
      <c r="B10496" t="s">
        <v>65518</v>
      </c>
    </row>
    <row r="10497" spans="1:2" x14ac:dyDescent="0.2">
      <c r="A10497">
        <v>914048</v>
      </c>
      <c r="B10497" t="s">
        <v>65518</v>
      </c>
    </row>
    <row r="10498" spans="1:2" x14ac:dyDescent="0.2">
      <c r="A10498">
        <v>930503</v>
      </c>
      <c r="B10498" t="s">
        <v>65518</v>
      </c>
    </row>
    <row r="10499" spans="1:2" x14ac:dyDescent="0.2">
      <c r="A10499">
        <v>930562</v>
      </c>
      <c r="B10499" t="s">
        <v>65518</v>
      </c>
    </row>
    <row r="10500" spans="1:2" x14ac:dyDescent="0.2">
      <c r="A10500">
        <v>940480</v>
      </c>
      <c r="B10500" t="s">
        <v>65518</v>
      </c>
    </row>
    <row r="10501" spans="1:2" x14ac:dyDescent="0.2">
      <c r="A10501">
        <v>970388</v>
      </c>
      <c r="B10501" t="s">
        <v>65518</v>
      </c>
    </row>
    <row r="10502" spans="1:2" x14ac:dyDescent="0.2">
      <c r="A10502">
        <v>980625</v>
      </c>
      <c r="B10502" t="s">
        <v>65518</v>
      </c>
    </row>
    <row r="10503" spans="1:2" x14ac:dyDescent="0.2">
      <c r="A10503" t="s">
        <v>65738</v>
      </c>
      <c r="B10503" t="s">
        <v>65518</v>
      </c>
    </row>
    <row r="10504" spans="1:2" x14ac:dyDescent="0.2">
      <c r="A10504">
        <v>813443</v>
      </c>
      <c r="B10504" t="s">
        <v>65518</v>
      </c>
    </row>
    <row r="10505" spans="1:2" x14ac:dyDescent="0.2">
      <c r="A10505">
        <v>830746</v>
      </c>
      <c r="B10505" t="s">
        <v>65518</v>
      </c>
    </row>
    <row r="10506" spans="1:2" x14ac:dyDescent="0.2">
      <c r="A10506" s="429" t="s">
        <v>65739</v>
      </c>
      <c r="B10506" t="s">
        <v>65518</v>
      </c>
    </row>
    <row r="10507" spans="1:2" x14ac:dyDescent="0.2">
      <c r="A10507">
        <v>920471</v>
      </c>
      <c r="B10507" t="s">
        <v>65518</v>
      </c>
    </row>
    <row r="10508" spans="1:2" x14ac:dyDescent="0.2">
      <c r="A10508">
        <v>950793</v>
      </c>
      <c r="B10508" t="s">
        <v>65518</v>
      </c>
    </row>
    <row r="10509" spans="1:2" x14ac:dyDescent="0.2">
      <c r="A10509">
        <v>981069</v>
      </c>
      <c r="B10509" t="s">
        <v>65518</v>
      </c>
    </row>
    <row r="10510" spans="1:2" x14ac:dyDescent="0.2">
      <c r="A10510">
        <v>823969</v>
      </c>
      <c r="B10510" t="s">
        <v>65518</v>
      </c>
    </row>
    <row r="10511" spans="1:2" x14ac:dyDescent="0.2">
      <c r="A10511">
        <v>863045</v>
      </c>
      <c r="B10511" t="s">
        <v>65518</v>
      </c>
    </row>
    <row r="10512" spans="1:2" x14ac:dyDescent="0.2">
      <c r="A10512">
        <v>870153</v>
      </c>
      <c r="B10512" t="s">
        <v>65518</v>
      </c>
    </row>
    <row r="10513" spans="1:2" x14ac:dyDescent="0.2">
      <c r="A10513">
        <v>920805</v>
      </c>
      <c r="B10513" t="s">
        <v>65518</v>
      </c>
    </row>
    <row r="10514" spans="1:2" x14ac:dyDescent="0.2">
      <c r="A10514">
        <v>960955</v>
      </c>
      <c r="B10514" t="s">
        <v>65518</v>
      </c>
    </row>
    <row r="10515" spans="1:2" x14ac:dyDescent="0.2">
      <c r="A10515">
        <v>970408</v>
      </c>
      <c r="B10515" t="s">
        <v>65518</v>
      </c>
    </row>
    <row r="10516" spans="1:2" x14ac:dyDescent="0.2">
      <c r="A10516" t="s">
        <v>65740</v>
      </c>
      <c r="B10516" t="s">
        <v>65518</v>
      </c>
    </row>
    <row r="10517" spans="1:2" x14ac:dyDescent="0.2">
      <c r="A10517">
        <v>865105</v>
      </c>
      <c r="B10517" t="s">
        <v>65518</v>
      </c>
    </row>
    <row r="10518" spans="1:2" x14ac:dyDescent="0.2">
      <c r="A10518">
        <v>873589</v>
      </c>
      <c r="B10518" t="s">
        <v>65518</v>
      </c>
    </row>
    <row r="10519" spans="1:2" x14ac:dyDescent="0.2">
      <c r="A10519">
        <v>890509</v>
      </c>
      <c r="B10519" t="s">
        <v>65518</v>
      </c>
    </row>
    <row r="10520" spans="1:2" x14ac:dyDescent="0.2">
      <c r="A10520">
        <v>921017</v>
      </c>
      <c r="B10520" t="s">
        <v>65518</v>
      </c>
    </row>
    <row r="10521" spans="1:2" x14ac:dyDescent="0.2">
      <c r="A10521">
        <v>924255</v>
      </c>
      <c r="B10521" t="s">
        <v>65518</v>
      </c>
    </row>
    <row r="10522" spans="1:2" x14ac:dyDescent="0.2">
      <c r="A10522">
        <v>865431</v>
      </c>
      <c r="B10522" t="s">
        <v>65518</v>
      </c>
    </row>
    <row r="10523" spans="1:2" x14ac:dyDescent="0.2">
      <c r="A10523">
        <v>924842</v>
      </c>
      <c r="B10523" t="s">
        <v>65518</v>
      </c>
    </row>
    <row r="10524" spans="1:2" x14ac:dyDescent="0.2">
      <c r="A10524">
        <v>930655</v>
      </c>
      <c r="B10524" t="s">
        <v>65518</v>
      </c>
    </row>
    <row r="10525" spans="1:2" x14ac:dyDescent="0.2">
      <c r="A10525">
        <v>940267</v>
      </c>
      <c r="B10525" t="s">
        <v>65518</v>
      </c>
    </row>
    <row r="10526" spans="1:2" x14ac:dyDescent="0.2">
      <c r="A10526">
        <v>943274</v>
      </c>
      <c r="B10526" t="s">
        <v>65518</v>
      </c>
    </row>
    <row r="10527" spans="1:2" x14ac:dyDescent="0.2">
      <c r="A10527">
        <v>981012</v>
      </c>
      <c r="B10527" t="s">
        <v>65518</v>
      </c>
    </row>
    <row r="10528" spans="1:2" x14ac:dyDescent="0.2">
      <c r="A10528">
        <v>860941</v>
      </c>
      <c r="B10528" t="s">
        <v>65518</v>
      </c>
    </row>
    <row r="10529" spans="1:2" x14ac:dyDescent="0.2">
      <c r="A10529" t="s">
        <v>65741</v>
      </c>
      <c r="B10529" t="s">
        <v>65518</v>
      </c>
    </row>
    <row r="10530" spans="1:2" x14ac:dyDescent="0.2">
      <c r="A10530">
        <v>913506</v>
      </c>
      <c r="B10530" t="s">
        <v>65518</v>
      </c>
    </row>
    <row r="10531" spans="1:2" x14ac:dyDescent="0.2">
      <c r="A10531">
        <v>340824</v>
      </c>
      <c r="B10531" t="s">
        <v>65518</v>
      </c>
    </row>
    <row r="10532" spans="1:2" x14ac:dyDescent="0.2">
      <c r="A10532">
        <v>671888</v>
      </c>
      <c r="B10532" t="s">
        <v>65518</v>
      </c>
    </row>
    <row r="10533" spans="1:2" x14ac:dyDescent="0.2">
      <c r="A10533">
        <v>671889</v>
      </c>
      <c r="B10533" t="s">
        <v>65518</v>
      </c>
    </row>
    <row r="10534" spans="1:2" x14ac:dyDescent="0.2">
      <c r="A10534">
        <v>671890</v>
      </c>
      <c r="B10534" t="s">
        <v>65518</v>
      </c>
    </row>
    <row r="10535" spans="1:2" x14ac:dyDescent="0.2">
      <c r="A10535">
        <v>671891</v>
      </c>
      <c r="B10535" t="s">
        <v>65518</v>
      </c>
    </row>
    <row r="10536" spans="1:2" x14ac:dyDescent="0.2">
      <c r="A10536" t="s">
        <v>65741</v>
      </c>
      <c r="B10536" t="s">
        <v>65518</v>
      </c>
    </row>
    <row r="10537" spans="1:2" x14ac:dyDescent="0.2">
      <c r="A10537" t="s">
        <v>65742</v>
      </c>
      <c r="B10537" t="s">
        <v>65518</v>
      </c>
    </row>
    <row r="10538" spans="1:2" x14ac:dyDescent="0.2">
      <c r="A10538">
        <v>891190</v>
      </c>
      <c r="B10538" t="s">
        <v>65518</v>
      </c>
    </row>
    <row r="10539" spans="1:2" x14ac:dyDescent="0.2">
      <c r="A10539">
        <v>910368</v>
      </c>
      <c r="B10539" t="s">
        <v>65518</v>
      </c>
    </row>
    <row r="10540" spans="1:2" x14ac:dyDescent="0.2">
      <c r="A10540">
        <v>850944</v>
      </c>
      <c r="B10540" t="s">
        <v>65518</v>
      </c>
    </row>
    <row r="10541" spans="1:2" x14ac:dyDescent="0.2">
      <c r="A10541">
        <v>854265</v>
      </c>
      <c r="B10541" t="s">
        <v>65518</v>
      </c>
    </row>
    <row r="10542" spans="1:2" x14ac:dyDescent="0.2">
      <c r="A10542">
        <v>864977</v>
      </c>
      <c r="B10542" t="s">
        <v>65518</v>
      </c>
    </row>
    <row r="10543" spans="1:2" x14ac:dyDescent="0.2">
      <c r="A10543">
        <v>873840</v>
      </c>
      <c r="B10543" t="s">
        <v>65518</v>
      </c>
    </row>
    <row r="10544" spans="1:2" x14ac:dyDescent="0.2">
      <c r="A10544">
        <v>940604</v>
      </c>
      <c r="B10544" t="s">
        <v>65518</v>
      </c>
    </row>
    <row r="10545" spans="1:2" x14ac:dyDescent="0.2">
      <c r="A10545">
        <v>951140</v>
      </c>
      <c r="B10545" t="s">
        <v>65518</v>
      </c>
    </row>
    <row r="10546" spans="1:2" x14ac:dyDescent="0.2">
      <c r="A10546">
        <v>960939</v>
      </c>
      <c r="B10546" t="s">
        <v>65518</v>
      </c>
    </row>
    <row r="10547" spans="1:2" x14ac:dyDescent="0.2">
      <c r="A10547">
        <v>813630</v>
      </c>
      <c r="B10547" t="s">
        <v>65518</v>
      </c>
    </row>
    <row r="10548" spans="1:2" x14ac:dyDescent="0.2">
      <c r="A10548">
        <v>854533</v>
      </c>
      <c r="B10548" t="s">
        <v>65518</v>
      </c>
    </row>
    <row r="10549" spans="1:2" x14ac:dyDescent="0.2">
      <c r="A10549">
        <v>861531</v>
      </c>
      <c r="B10549" t="s">
        <v>65518</v>
      </c>
    </row>
    <row r="10550" spans="1:2" x14ac:dyDescent="0.2">
      <c r="A10550" t="s">
        <v>65741</v>
      </c>
      <c r="B10550" t="s">
        <v>65518</v>
      </c>
    </row>
    <row r="10551" spans="1:2" x14ac:dyDescent="0.2">
      <c r="A10551">
        <v>871115</v>
      </c>
      <c r="B10551" t="s">
        <v>65518</v>
      </c>
    </row>
    <row r="10552" spans="1:2" x14ac:dyDescent="0.2">
      <c r="A10552" t="s">
        <v>65743</v>
      </c>
      <c r="B10552" t="s">
        <v>65518</v>
      </c>
    </row>
    <row r="10553" spans="1:2" x14ac:dyDescent="0.2">
      <c r="A10553">
        <v>881427</v>
      </c>
      <c r="B10553" t="s">
        <v>65518</v>
      </c>
    </row>
    <row r="10554" spans="1:2" x14ac:dyDescent="0.2">
      <c r="A10554">
        <v>900351</v>
      </c>
      <c r="B10554" t="s">
        <v>65518</v>
      </c>
    </row>
    <row r="10555" spans="1:2" x14ac:dyDescent="0.2">
      <c r="A10555">
        <v>920335</v>
      </c>
      <c r="B10555" t="s">
        <v>65518</v>
      </c>
    </row>
    <row r="10556" spans="1:2" x14ac:dyDescent="0.2">
      <c r="A10556">
        <v>920919</v>
      </c>
      <c r="B10556" t="s">
        <v>65518</v>
      </c>
    </row>
    <row r="10557" spans="1:2" x14ac:dyDescent="0.2">
      <c r="A10557">
        <v>990020</v>
      </c>
      <c r="B10557" t="s">
        <v>65518</v>
      </c>
    </row>
    <row r="10558" spans="1:2" x14ac:dyDescent="0.2">
      <c r="A10558">
        <v>670125</v>
      </c>
      <c r="B10558" t="s">
        <v>65518</v>
      </c>
    </row>
    <row r="10559" spans="1:2" x14ac:dyDescent="0.2">
      <c r="A10559">
        <v>670126</v>
      </c>
      <c r="B10559" t="s">
        <v>65518</v>
      </c>
    </row>
    <row r="10560" spans="1:2" x14ac:dyDescent="0.2">
      <c r="A10560">
        <v>670127</v>
      </c>
      <c r="B10560" t="s">
        <v>65518</v>
      </c>
    </row>
    <row r="10561" spans="1:2" x14ac:dyDescent="0.2">
      <c r="A10561">
        <v>670128</v>
      </c>
      <c r="B10561" t="s">
        <v>65518</v>
      </c>
    </row>
    <row r="10562" spans="1:2" x14ac:dyDescent="0.2">
      <c r="A10562">
        <v>670152</v>
      </c>
      <c r="B10562" t="s">
        <v>65518</v>
      </c>
    </row>
    <row r="10563" spans="1:2" x14ac:dyDescent="0.2">
      <c r="A10563">
        <v>671040</v>
      </c>
      <c r="B10563" t="s">
        <v>65518</v>
      </c>
    </row>
    <row r="10564" spans="1:2" x14ac:dyDescent="0.2">
      <c r="A10564" t="s">
        <v>65744</v>
      </c>
      <c r="B10564" t="s">
        <v>65518</v>
      </c>
    </row>
    <row r="10565" spans="1:2" x14ac:dyDescent="0.2">
      <c r="A10565" t="s">
        <v>65251</v>
      </c>
      <c r="B10565" t="s">
        <v>65518</v>
      </c>
    </row>
    <row r="10566" spans="1:2" x14ac:dyDescent="0.2">
      <c r="A10566">
        <v>893026</v>
      </c>
      <c r="B10566" t="s">
        <v>65518</v>
      </c>
    </row>
    <row r="10567" spans="1:2" x14ac:dyDescent="0.2">
      <c r="A10567">
        <v>933140</v>
      </c>
      <c r="B10567" t="s">
        <v>65518</v>
      </c>
    </row>
    <row r="10568" spans="1:2" x14ac:dyDescent="0.2">
      <c r="A10568">
        <v>943176</v>
      </c>
      <c r="B10568" t="s">
        <v>65518</v>
      </c>
    </row>
    <row r="10569" spans="1:2" x14ac:dyDescent="0.2">
      <c r="A10569" t="s">
        <v>65745</v>
      </c>
      <c r="B10569" t="s">
        <v>65518</v>
      </c>
    </row>
    <row r="10570" spans="1:2" x14ac:dyDescent="0.2">
      <c r="A10570" t="s">
        <v>65746</v>
      </c>
      <c r="B10570" t="s">
        <v>65518</v>
      </c>
    </row>
    <row r="10571" spans="1:2" x14ac:dyDescent="0.2">
      <c r="A10571">
        <v>833419</v>
      </c>
      <c r="B10571" t="s">
        <v>65518</v>
      </c>
    </row>
    <row r="10572" spans="1:2" x14ac:dyDescent="0.2">
      <c r="A10572" t="s">
        <v>65747</v>
      </c>
      <c r="B10572" t="s">
        <v>65518</v>
      </c>
    </row>
    <row r="10573" spans="1:2" x14ac:dyDescent="0.2">
      <c r="A10573">
        <v>853610</v>
      </c>
      <c r="B10573" t="s">
        <v>65518</v>
      </c>
    </row>
    <row r="10574" spans="1:2" x14ac:dyDescent="0.2">
      <c r="A10574">
        <v>863327</v>
      </c>
      <c r="B10574" t="s">
        <v>65518</v>
      </c>
    </row>
    <row r="10575" spans="1:2" x14ac:dyDescent="0.2">
      <c r="A10575">
        <v>863811</v>
      </c>
      <c r="B10575" t="s">
        <v>65518</v>
      </c>
    </row>
    <row r="10576" spans="1:2" x14ac:dyDescent="0.2">
      <c r="A10576">
        <v>911238</v>
      </c>
      <c r="B10576" t="s">
        <v>65518</v>
      </c>
    </row>
    <row r="10577" spans="1:2" x14ac:dyDescent="0.2">
      <c r="A10577" t="s">
        <v>65748</v>
      </c>
      <c r="B10577" t="s">
        <v>65518</v>
      </c>
    </row>
    <row r="10578" spans="1:2" x14ac:dyDescent="0.2">
      <c r="A10578" t="s">
        <v>65749</v>
      </c>
      <c r="B10578" t="s">
        <v>65518</v>
      </c>
    </row>
    <row r="10579" spans="1:2" x14ac:dyDescent="0.2">
      <c r="A10579" t="s">
        <v>65750</v>
      </c>
      <c r="B10579" t="s">
        <v>65518</v>
      </c>
    </row>
    <row r="10580" spans="1:2" x14ac:dyDescent="0.2">
      <c r="A10580" t="s">
        <v>65751</v>
      </c>
      <c r="B10580" t="s">
        <v>65518</v>
      </c>
    </row>
    <row r="10581" spans="1:2" x14ac:dyDescent="0.2">
      <c r="A10581" t="s">
        <v>65752</v>
      </c>
      <c r="B10581" t="s">
        <v>65518</v>
      </c>
    </row>
    <row r="10582" spans="1:2" x14ac:dyDescent="0.2">
      <c r="A10582">
        <v>823366</v>
      </c>
      <c r="B10582" t="s">
        <v>65518</v>
      </c>
    </row>
    <row r="10583" spans="1:2" x14ac:dyDescent="0.2">
      <c r="A10583">
        <v>841320</v>
      </c>
      <c r="B10583" t="s">
        <v>65518</v>
      </c>
    </row>
    <row r="10584" spans="1:2" x14ac:dyDescent="0.2">
      <c r="A10584">
        <v>850162</v>
      </c>
      <c r="B10584" t="s">
        <v>65518</v>
      </c>
    </row>
    <row r="10585" spans="1:2" x14ac:dyDescent="0.2">
      <c r="A10585">
        <v>865464</v>
      </c>
      <c r="B10585" t="s">
        <v>65518</v>
      </c>
    </row>
    <row r="10586" spans="1:2" x14ac:dyDescent="0.2">
      <c r="A10586" t="s">
        <v>65753</v>
      </c>
      <c r="B10586" t="s">
        <v>65518</v>
      </c>
    </row>
    <row r="10587" spans="1:2" x14ac:dyDescent="0.2">
      <c r="A10587">
        <v>870580</v>
      </c>
      <c r="B10587" t="s">
        <v>65518</v>
      </c>
    </row>
    <row r="10588" spans="1:2" x14ac:dyDescent="0.2">
      <c r="A10588">
        <v>874803</v>
      </c>
      <c r="B10588" t="s">
        <v>65518</v>
      </c>
    </row>
    <row r="10589" spans="1:2" x14ac:dyDescent="0.2">
      <c r="A10589">
        <v>940195</v>
      </c>
      <c r="B10589" t="s">
        <v>65518</v>
      </c>
    </row>
    <row r="10590" spans="1:2" x14ac:dyDescent="0.2">
      <c r="A10590">
        <v>960164</v>
      </c>
      <c r="B10590" t="s">
        <v>65518</v>
      </c>
    </row>
    <row r="10591" spans="1:2" x14ac:dyDescent="0.2">
      <c r="A10591">
        <v>824277</v>
      </c>
      <c r="B10591" t="s">
        <v>65518</v>
      </c>
    </row>
    <row r="10592" spans="1:2" x14ac:dyDescent="0.2">
      <c r="A10592" t="s">
        <v>65754</v>
      </c>
      <c r="B10592" t="s">
        <v>65518</v>
      </c>
    </row>
    <row r="10593" spans="1:2" x14ac:dyDescent="0.2">
      <c r="A10593" t="s">
        <v>65755</v>
      </c>
      <c r="B10593" t="s">
        <v>65518</v>
      </c>
    </row>
    <row r="10594" spans="1:2" x14ac:dyDescent="0.2">
      <c r="A10594">
        <v>672545</v>
      </c>
      <c r="B10594" t="s">
        <v>65518</v>
      </c>
    </row>
    <row r="10595" spans="1:2" x14ac:dyDescent="0.2">
      <c r="A10595" t="s">
        <v>65756</v>
      </c>
      <c r="B10595" t="s">
        <v>65518</v>
      </c>
    </row>
    <row r="10596" spans="1:2" x14ac:dyDescent="0.2">
      <c r="A10596">
        <v>830264</v>
      </c>
      <c r="B10596" t="s">
        <v>65518</v>
      </c>
    </row>
    <row r="10597" spans="1:2" x14ac:dyDescent="0.2">
      <c r="A10597">
        <v>913328</v>
      </c>
      <c r="B10597" t="s">
        <v>65518</v>
      </c>
    </row>
    <row r="10598" spans="1:2" x14ac:dyDescent="0.2">
      <c r="A10598">
        <v>934768</v>
      </c>
      <c r="B10598" t="s">
        <v>65518</v>
      </c>
    </row>
    <row r="10599" spans="1:2" x14ac:dyDescent="0.2">
      <c r="A10599" t="s">
        <v>65757</v>
      </c>
      <c r="B10599" t="s">
        <v>65518</v>
      </c>
    </row>
    <row r="10600" spans="1:2" x14ac:dyDescent="0.2">
      <c r="A10600">
        <v>813644</v>
      </c>
      <c r="B10600" t="s">
        <v>65518</v>
      </c>
    </row>
    <row r="10601" spans="1:2" x14ac:dyDescent="0.2">
      <c r="A10601">
        <v>823152</v>
      </c>
      <c r="B10601" t="s">
        <v>65518</v>
      </c>
    </row>
    <row r="10602" spans="1:2" x14ac:dyDescent="0.2">
      <c r="A10602" t="s">
        <v>65758</v>
      </c>
      <c r="B10602" t="s">
        <v>65518</v>
      </c>
    </row>
    <row r="10603" spans="1:2" x14ac:dyDescent="0.2">
      <c r="A10603">
        <v>833833</v>
      </c>
      <c r="B10603" t="s">
        <v>65518</v>
      </c>
    </row>
    <row r="10604" spans="1:2" x14ac:dyDescent="0.2">
      <c r="A10604">
        <v>843026</v>
      </c>
      <c r="B10604" t="s">
        <v>65518</v>
      </c>
    </row>
    <row r="10605" spans="1:2" x14ac:dyDescent="0.2">
      <c r="A10605">
        <v>863526</v>
      </c>
      <c r="B10605" t="s">
        <v>65518</v>
      </c>
    </row>
    <row r="10606" spans="1:2" x14ac:dyDescent="0.2">
      <c r="A10606">
        <v>880549</v>
      </c>
      <c r="B10606" t="s">
        <v>65518</v>
      </c>
    </row>
    <row r="10607" spans="1:2" x14ac:dyDescent="0.2">
      <c r="A10607">
        <v>883319</v>
      </c>
      <c r="B10607" t="s">
        <v>65518</v>
      </c>
    </row>
    <row r="10608" spans="1:2" x14ac:dyDescent="0.2">
      <c r="A10608">
        <v>913762</v>
      </c>
      <c r="B10608" t="s">
        <v>65518</v>
      </c>
    </row>
    <row r="10609" spans="1:2" x14ac:dyDescent="0.2">
      <c r="A10609">
        <v>914395</v>
      </c>
      <c r="B10609" t="s">
        <v>65518</v>
      </c>
    </row>
    <row r="10610" spans="1:2" x14ac:dyDescent="0.2">
      <c r="A10610">
        <v>923750</v>
      </c>
      <c r="B10610" t="s">
        <v>65518</v>
      </c>
    </row>
    <row r="10611" spans="1:2" x14ac:dyDescent="0.2">
      <c r="A10611">
        <v>950912</v>
      </c>
      <c r="B10611" t="s">
        <v>65518</v>
      </c>
    </row>
    <row r="10612" spans="1:2" x14ac:dyDescent="0.2">
      <c r="A10612">
        <v>960756</v>
      </c>
      <c r="B10612" t="s">
        <v>65518</v>
      </c>
    </row>
    <row r="10613" spans="1:2" x14ac:dyDescent="0.2">
      <c r="A10613" t="s">
        <v>65759</v>
      </c>
      <c r="B10613" t="s">
        <v>65518</v>
      </c>
    </row>
    <row r="10614" spans="1:2" x14ac:dyDescent="0.2">
      <c r="A10614">
        <v>804147</v>
      </c>
      <c r="B10614" t="s">
        <v>65518</v>
      </c>
    </row>
    <row r="10615" spans="1:2" x14ac:dyDescent="0.2">
      <c r="A10615">
        <v>864537</v>
      </c>
      <c r="B10615" t="s">
        <v>65518</v>
      </c>
    </row>
    <row r="10616" spans="1:2" x14ac:dyDescent="0.2">
      <c r="A10616">
        <v>884806</v>
      </c>
      <c r="B10616" t="s">
        <v>65518</v>
      </c>
    </row>
    <row r="10617" spans="1:2" x14ac:dyDescent="0.2">
      <c r="A10617">
        <v>921095</v>
      </c>
      <c r="B10617" t="s">
        <v>65518</v>
      </c>
    </row>
    <row r="10618" spans="1:2" x14ac:dyDescent="0.2">
      <c r="A10618">
        <v>950976</v>
      </c>
      <c r="B10618" t="s">
        <v>65518</v>
      </c>
    </row>
    <row r="10619" spans="1:2" x14ac:dyDescent="0.2">
      <c r="A10619">
        <v>980398</v>
      </c>
      <c r="B10619" t="s">
        <v>65518</v>
      </c>
    </row>
    <row r="10620" spans="1:2" x14ac:dyDescent="0.2">
      <c r="A10620">
        <v>854632</v>
      </c>
      <c r="B10620" t="s">
        <v>65518</v>
      </c>
    </row>
    <row r="10621" spans="1:2" x14ac:dyDescent="0.2">
      <c r="A10621">
        <v>884824</v>
      </c>
      <c r="B10621" t="s">
        <v>65518</v>
      </c>
    </row>
    <row r="10622" spans="1:2" x14ac:dyDescent="0.2">
      <c r="A10622">
        <v>980786</v>
      </c>
      <c r="B10622" t="s">
        <v>65518</v>
      </c>
    </row>
    <row r="10623" spans="1:2" x14ac:dyDescent="0.2">
      <c r="A10623">
        <v>2028966</v>
      </c>
      <c r="B10623" t="s">
        <v>65518</v>
      </c>
    </row>
    <row r="10624" spans="1:2" x14ac:dyDescent="0.2">
      <c r="A10624" t="s">
        <v>65760</v>
      </c>
      <c r="B10624" t="s">
        <v>65518</v>
      </c>
    </row>
    <row r="10625" spans="1:2" x14ac:dyDescent="0.2">
      <c r="A10625" t="s">
        <v>65761</v>
      </c>
      <c r="B10625" t="s">
        <v>65518</v>
      </c>
    </row>
    <row r="10626" spans="1:2" x14ac:dyDescent="0.2">
      <c r="A10626" t="s">
        <v>65762</v>
      </c>
      <c r="B10626" t="s">
        <v>65518</v>
      </c>
    </row>
    <row r="10627" spans="1:2" x14ac:dyDescent="0.2">
      <c r="A10627">
        <v>893474</v>
      </c>
      <c r="B10627" t="s">
        <v>65518</v>
      </c>
    </row>
    <row r="10628" spans="1:2" x14ac:dyDescent="0.2">
      <c r="A10628">
        <v>910190</v>
      </c>
      <c r="B10628" t="s">
        <v>65518</v>
      </c>
    </row>
    <row r="10629" spans="1:2" x14ac:dyDescent="0.2">
      <c r="A10629">
        <v>924170</v>
      </c>
      <c r="B10629" t="s">
        <v>65518</v>
      </c>
    </row>
    <row r="10630" spans="1:2" x14ac:dyDescent="0.2">
      <c r="A10630">
        <v>934115</v>
      </c>
      <c r="B10630" t="s">
        <v>65518</v>
      </c>
    </row>
    <row r="10631" spans="1:2" x14ac:dyDescent="0.2">
      <c r="A10631">
        <v>934472</v>
      </c>
      <c r="B10631" t="s">
        <v>65518</v>
      </c>
    </row>
    <row r="10632" spans="1:2" x14ac:dyDescent="0.2">
      <c r="A10632">
        <v>990573</v>
      </c>
      <c r="B10632" t="s">
        <v>65518</v>
      </c>
    </row>
    <row r="10633" spans="1:2" x14ac:dyDescent="0.2">
      <c r="A10633">
        <v>2028966</v>
      </c>
      <c r="B10633" t="s">
        <v>65518</v>
      </c>
    </row>
    <row r="10634" spans="1:2" x14ac:dyDescent="0.2">
      <c r="A10634" t="s">
        <v>65763</v>
      </c>
      <c r="B10634" t="s">
        <v>65518</v>
      </c>
    </row>
    <row r="10635" spans="1:2" x14ac:dyDescent="0.2">
      <c r="A10635" t="s">
        <v>65761</v>
      </c>
      <c r="B10635" t="s">
        <v>65518</v>
      </c>
    </row>
    <row r="10636" spans="1:2" x14ac:dyDescent="0.2">
      <c r="A10636" t="s">
        <v>65764</v>
      </c>
      <c r="B10636" t="s">
        <v>65518</v>
      </c>
    </row>
    <row r="10637" spans="1:2" x14ac:dyDescent="0.2">
      <c r="A10637">
        <v>841112</v>
      </c>
      <c r="B10637" t="s">
        <v>65518</v>
      </c>
    </row>
    <row r="10638" spans="1:2" x14ac:dyDescent="0.2">
      <c r="A10638">
        <v>870374</v>
      </c>
      <c r="B10638" t="s">
        <v>65518</v>
      </c>
    </row>
    <row r="10639" spans="1:2" x14ac:dyDescent="0.2">
      <c r="A10639">
        <v>893484</v>
      </c>
      <c r="B10639" t="s">
        <v>65518</v>
      </c>
    </row>
    <row r="10640" spans="1:2" x14ac:dyDescent="0.2">
      <c r="A10640">
        <v>934149</v>
      </c>
      <c r="B10640" t="s">
        <v>65518</v>
      </c>
    </row>
    <row r="10641" spans="1:2" x14ac:dyDescent="0.2">
      <c r="A10641">
        <v>970687</v>
      </c>
      <c r="B10641" t="s">
        <v>65518</v>
      </c>
    </row>
    <row r="10642" spans="1:2" x14ac:dyDescent="0.2">
      <c r="A10642">
        <v>2053307</v>
      </c>
      <c r="B10642" t="s">
        <v>65518</v>
      </c>
    </row>
    <row r="10643" spans="1:2" x14ac:dyDescent="0.2">
      <c r="A10643">
        <v>337381</v>
      </c>
      <c r="B10643" t="s">
        <v>65518</v>
      </c>
    </row>
    <row r="10644" spans="1:2" x14ac:dyDescent="0.2">
      <c r="A10644" t="s">
        <v>65765</v>
      </c>
      <c r="B10644" t="s">
        <v>65518</v>
      </c>
    </row>
    <row r="10645" spans="1:2" x14ac:dyDescent="0.2">
      <c r="A10645" t="s">
        <v>65766</v>
      </c>
      <c r="B10645" t="s">
        <v>65518</v>
      </c>
    </row>
    <row r="10646" spans="1:2" x14ac:dyDescent="0.2">
      <c r="A10646" t="s">
        <v>65761</v>
      </c>
      <c r="B10646" t="s">
        <v>65518</v>
      </c>
    </row>
    <row r="10647" spans="1:2" x14ac:dyDescent="0.2">
      <c r="A10647" t="s">
        <v>65767</v>
      </c>
      <c r="B10647" t="s">
        <v>65518</v>
      </c>
    </row>
    <row r="10648" spans="1:2" x14ac:dyDescent="0.2">
      <c r="A10648" t="s">
        <v>65294</v>
      </c>
      <c r="B10648" t="s">
        <v>65518</v>
      </c>
    </row>
    <row r="10649" spans="1:2" x14ac:dyDescent="0.2">
      <c r="A10649">
        <v>823309</v>
      </c>
      <c r="B10649" t="s">
        <v>65518</v>
      </c>
    </row>
    <row r="10650" spans="1:2" x14ac:dyDescent="0.2">
      <c r="A10650" t="s">
        <v>65768</v>
      </c>
      <c r="B10650" t="s">
        <v>65518</v>
      </c>
    </row>
    <row r="10651" spans="1:2" x14ac:dyDescent="0.2">
      <c r="A10651">
        <v>861157</v>
      </c>
      <c r="B10651" t="s">
        <v>65518</v>
      </c>
    </row>
    <row r="10652" spans="1:2" x14ac:dyDescent="0.2">
      <c r="A10652">
        <v>890278</v>
      </c>
      <c r="B10652" t="s">
        <v>65518</v>
      </c>
    </row>
    <row r="10653" spans="1:2" x14ac:dyDescent="0.2">
      <c r="A10653">
        <v>913709</v>
      </c>
      <c r="B10653" t="s">
        <v>65518</v>
      </c>
    </row>
    <row r="10654" spans="1:2" x14ac:dyDescent="0.2">
      <c r="A10654" t="s">
        <v>65769</v>
      </c>
      <c r="B10654" t="s">
        <v>65518</v>
      </c>
    </row>
    <row r="10655" spans="1:2" x14ac:dyDescent="0.2">
      <c r="A10655">
        <v>934254</v>
      </c>
      <c r="B10655" t="s">
        <v>65518</v>
      </c>
    </row>
    <row r="10656" spans="1:2" x14ac:dyDescent="0.2">
      <c r="A10656">
        <v>950247</v>
      </c>
      <c r="B10656" t="s">
        <v>65518</v>
      </c>
    </row>
    <row r="10657" spans="1:2" x14ac:dyDescent="0.2">
      <c r="A10657" t="s">
        <v>65770</v>
      </c>
      <c r="B10657" t="s">
        <v>65518</v>
      </c>
    </row>
    <row r="10658" spans="1:2" x14ac:dyDescent="0.2">
      <c r="A10658">
        <v>2028966</v>
      </c>
      <c r="B10658" t="s">
        <v>65518</v>
      </c>
    </row>
    <row r="10659" spans="1:2" x14ac:dyDescent="0.2">
      <c r="A10659" t="s">
        <v>65771</v>
      </c>
      <c r="B10659" t="s">
        <v>65518</v>
      </c>
    </row>
    <row r="10660" spans="1:2" x14ac:dyDescent="0.2">
      <c r="A10660" t="s">
        <v>65772</v>
      </c>
      <c r="B10660" t="s">
        <v>65518</v>
      </c>
    </row>
    <row r="10661" spans="1:2" x14ac:dyDescent="0.2">
      <c r="A10661">
        <v>990099</v>
      </c>
      <c r="B10661" t="s">
        <v>65518</v>
      </c>
    </row>
    <row r="10662" spans="1:2" x14ac:dyDescent="0.2">
      <c r="A10662">
        <v>990927</v>
      </c>
      <c r="B10662" t="s">
        <v>65518</v>
      </c>
    </row>
    <row r="10663" spans="1:2" x14ac:dyDescent="0.2">
      <c r="A10663">
        <v>2021324</v>
      </c>
      <c r="B10663" t="s">
        <v>65518</v>
      </c>
    </row>
    <row r="10664" spans="1:2" x14ac:dyDescent="0.2">
      <c r="A10664">
        <v>2059315</v>
      </c>
      <c r="B10664" t="s">
        <v>65518</v>
      </c>
    </row>
    <row r="10665" spans="1:2" x14ac:dyDescent="0.2">
      <c r="A10665" t="s">
        <v>65773</v>
      </c>
      <c r="B10665" t="s">
        <v>65518</v>
      </c>
    </row>
    <row r="10666" spans="1:2" x14ac:dyDescent="0.2">
      <c r="A10666">
        <v>831339</v>
      </c>
      <c r="B10666" t="s">
        <v>65518</v>
      </c>
    </row>
    <row r="10667" spans="1:2" x14ac:dyDescent="0.2">
      <c r="A10667">
        <v>884730</v>
      </c>
      <c r="B10667" t="s">
        <v>65518</v>
      </c>
    </row>
    <row r="10668" spans="1:2" x14ac:dyDescent="0.2">
      <c r="A10668">
        <v>914678</v>
      </c>
      <c r="B10668" t="s">
        <v>65518</v>
      </c>
    </row>
    <row r="10669" spans="1:2" x14ac:dyDescent="0.2">
      <c r="A10669">
        <v>331018</v>
      </c>
      <c r="B10669" t="s">
        <v>65518</v>
      </c>
    </row>
    <row r="10670" spans="1:2" x14ac:dyDescent="0.2">
      <c r="A10670">
        <v>669490</v>
      </c>
      <c r="B10670" t="s">
        <v>65518</v>
      </c>
    </row>
    <row r="10671" spans="1:2" x14ac:dyDescent="0.2">
      <c r="A10671">
        <v>673582</v>
      </c>
      <c r="B10671" t="s">
        <v>65518</v>
      </c>
    </row>
    <row r="10672" spans="1:2" x14ac:dyDescent="0.2">
      <c r="A10672">
        <v>934414</v>
      </c>
      <c r="B10672" t="s">
        <v>65518</v>
      </c>
    </row>
    <row r="10673" spans="1:2" x14ac:dyDescent="0.2">
      <c r="A10673">
        <v>2063599</v>
      </c>
      <c r="B10673" t="s">
        <v>65518</v>
      </c>
    </row>
    <row r="10674" spans="1:2" x14ac:dyDescent="0.2">
      <c r="A10674">
        <v>813830</v>
      </c>
      <c r="B10674" t="s">
        <v>65518</v>
      </c>
    </row>
    <row r="10675" spans="1:2" x14ac:dyDescent="0.2">
      <c r="A10675" t="s">
        <v>65774</v>
      </c>
      <c r="B10675" t="s">
        <v>65518</v>
      </c>
    </row>
    <row r="10676" spans="1:2" x14ac:dyDescent="0.2">
      <c r="A10676">
        <v>853635</v>
      </c>
      <c r="B10676" t="s">
        <v>65518</v>
      </c>
    </row>
    <row r="10677" spans="1:2" x14ac:dyDescent="0.2">
      <c r="A10677">
        <v>893647</v>
      </c>
      <c r="B10677" t="s">
        <v>65518</v>
      </c>
    </row>
    <row r="10678" spans="1:2" x14ac:dyDescent="0.2">
      <c r="A10678">
        <v>903086</v>
      </c>
      <c r="B10678" t="s">
        <v>65518</v>
      </c>
    </row>
    <row r="10679" spans="1:2" x14ac:dyDescent="0.2">
      <c r="A10679">
        <v>2021324</v>
      </c>
      <c r="B10679" t="s">
        <v>65518</v>
      </c>
    </row>
    <row r="10680" spans="1:2" x14ac:dyDescent="0.2">
      <c r="A10680">
        <v>2048389</v>
      </c>
      <c r="B10680" t="s">
        <v>65518</v>
      </c>
    </row>
    <row r="10681" spans="1:2" x14ac:dyDescent="0.2">
      <c r="A10681">
        <v>950396</v>
      </c>
      <c r="B10681" t="s">
        <v>65518</v>
      </c>
    </row>
    <row r="10682" spans="1:2" x14ac:dyDescent="0.2">
      <c r="A10682">
        <v>980097</v>
      </c>
      <c r="B10682" t="s">
        <v>65518</v>
      </c>
    </row>
    <row r="10683" spans="1:2" x14ac:dyDescent="0.2">
      <c r="A10683">
        <v>2033900</v>
      </c>
      <c r="B10683" t="s">
        <v>65518</v>
      </c>
    </row>
    <row r="10684" spans="1:2" x14ac:dyDescent="0.2">
      <c r="A10684">
        <v>667463</v>
      </c>
      <c r="B10684" t="s">
        <v>65518</v>
      </c>
    </row>
    <row r="10685" spans="1:2" x14ac:dyDescent="0.2">
      <c r="A10685">
        <v>669671</v>
      </c>
      <c r="B10685" t="s">
        <v>65518</v>
      </c>
    </row>
    <row r="10686" spans="1:2" x14ac:dyDescent="0.2">
      <c r="A10686" t="s">
        <v>65775</v>
      </c>
      <c r="B10686" t="s">
        <v>65518</v>
      </c>
    </row>
    <row r="10687" spans="1:2" x14ac:dyDescent="0.2">
      <c r="A10687">
        <v>924194</v>
      </c>
      <c r="B10687" t="s">
        <v>65518</v>
      </c>
    </row>
    <row r="10688" spans="1:2" x14ac:dyDescent="0.2">
      <c r="A10688">
        <v>934258</v>
      </c>
      <c r="B10688" t="s">
        <v>65518</v>
      </c>
    </row>
    <row r="10689" spans="1:2" x14ac:dyDescent="0.2">
      <c r="A10689">
        <v>2028966</v>
      </c>
      <c r="B10689" t="s">
        <v>65518</v>
      </c>
    </row>
    <row r="10690" spans="1:2" x14ac:dyDescent="0.2">
      <c r="A10690">
        <v>2059315</v>
      </c>
      <c r="B10690" t="s">
        <v>65518</v>
      </c>
    </row>
    <row r="10691" spans="1:2" x14ac:dyDescent="0.2">
      <c r="A10691">
        <v>338965</v>
      </c>
      <c r="B10691" t="s">
        <v>65518</v>
      </c>
    </row>
    <row r="10692" spans="1:2" x14ac:dyDescent="0.2">
      <c r="A10692">
        <v>2020409</v>
      </c>
      <c r="B10692" t="s">
        <v>65518</v>
      </c>
    </row>
    <row r="10693" spans="1:2" x14ac:dyDescent="0.2">
      <c r="A10693">
        <v>2038330</v>
      </c>
      <c r="B10693" t="s">
        <v>65518</v>
      </c>
    </row>
    <row r="10694" spans="1:2" x14ac:dyDescent="0.2">
      <c r="A10694">
        <v>844228</v>
      </c>
      <c r="B10694" t="s">
        <v>65518</v>
      </c>
    </row>
    <row r="10695" spans="1:2" x14ac:dyDescent="0.2">
      <c r="A10695">
        <v>844446</v>
      </c>
      <c r="B10695" t="s">
        <v>65518</v>
      </c>
    </row>
    <row r="10696" spans="1:2" x14ac:dyDescent="0.2">
      <c r="A10696" t="s">
        <v>65776</v>
      </c>
      <c r="B10696" t="s">
        <v>65518</v>
      </c>
    </row>
    <row r="10697" spans="1:2" x14ac:dyDescent="0.2">
      <c r="A10697">
        <v>2064248</v>
      </c>
      <c r="B10697" t="s">
        <v>65518</v>
      </c>
    </row>
    <row r="10698" spans="1:2" x14ac:dyDescent="0.2">
      <c r="A10698" t="s">
        <v>65777</v>
      </c>
      <c r="B10698" t="s">
        <v>65518</v>
      </c>
    </row>
    <row r="10699" spans="1:2" x14ac:dyDescent="0.2">
      <c r="A10699" t="s">
        <v>65778</v>
      </c>
      <c r="B10699" t="s">
        <v>65518</v>
      </c>
    </row>
    <row r="10700" spans="1:2" x14ac:dyDescent="0.2">
      <c r="A10700">
        <v>854259</v>
      </c>
      <c r="B10700" t="s">
        <v>65518</v>
      </c>
    </row>
    <row r="10701" spans="1:2" x14ac:dyDescent="0.2">
      <c r="A10701" t="s">
        <v>65779</v>
      </c>
      <c r="B10701" t="s">
        <v>65518</v>
      </c>
    </row>
    <row r="10702" spans="1:2" x14ac:dyDescent="0.2">
      <c r="A10702">
        <v>913723</v>
      </c>
      <c r="B10702" t="s">
        <v>65518</v>
      </c>
    </row>
    <row r="10703" spans="1:2" x14ac:dyDescent="0.2">
      <c r="A10703">
        <v>921094</v>
      </c>
      <c r="B10703" t="s">
        <v>65518</v>
      </c>
    </row>
    <row r="10704" spans="1:2" x14ac:dyDescent="0.2">
      <c r="A10704">
        <v>923158</v>
      </c>
      <c r="B10704" t="s">
        <v>65518</v>
      </c>
    </row>
    <row r="10705" spans="1:2" x14ac:dyDescent="0.2">
      <c r="A10705">
        <v>923904</v>
      </c>
      <c r="B10705" t="s">
        <v>65518</v>
      </c>
    </row>
    <row r="10706" spans="1:2" x14ac:dyDescent="0.2">
      <c r="A10706">
        <v>943199</v>
      </c>
      <c r="B10706" t="s">
        <v>65518</v>
      </c>
    </row>
    <row r="10707" spans="1:2" x14ac:dyDescent="0.2">
      <c r="A10707">
        <v>2031738</v>
      </c>
      <c r="B10707" t="s">
        <v>65518</v>
      </c>
    </row>
    <row r="10708" spans="1:2" x14ac:dyDescent="0.2">
      <c r="A10708">
        <v>873084</v>
      </c>
      <c r="B10708" t="s">
        <v>65518</v>
      </c>
    </row>
    <row r="10709" spans="1:2" x14ac:dyDescent="0.2">
      <c r="A10709">
        <v>903577</v>
      </c>
      <c r="B10709" t="s">
        <v>65518</v>
      </c>
    </row>
    <row r="10710" spans="1:2" x14ac:dyDescent="0.2">
      <c r="A10710">
        <v>960082</v>
      </c>
      <c r="B10710" t="s">
        <v>65518</v>
      </c>
    </row>
    <row r="10711" spans="1:2" x14ac:dyDescent="0.2">
      <c r="A10711">
        <v>2036246</v>
      </c>
      <c r="B10711" t="s">
        <v>65518</v>
      </c>
    </row>
    <row r="10712" spans="1:2" x14ac:dyDescent="0.2">
      <c r="A10712">
        <v>667767</v>
      </c>
      <c r="B10712" t="s">
        <v>65518</v>
      </c>
    </row>
    <row r="10713" spans="1:2" x14ac:dyDescent="0.2">
      <c r="A10713" t="s">
        <v>65780</v>
      </c>
      <c r="B10713" t="s">
        <v>65518</v>
      </c>
    </row>
    <row r="10714" spans="1:2" x14ac:dyDescent="0.2">
      <c r="A10714">
        <v>821217</v>
      </c>
      <c r="B10714" t="s">
        <v>65518</v>
      </c>
    </row>
    <row r="10715" spans="1:2" x14ac:dyDescent="0.2">
      <c r="A10715" t="s">
        <v>65781</v>
      </c>
      <c r="B10715" t="s">
        <v>65518</v>
      </c>
    </row>
    <row r="10716" spans="1:2" x14ac:dyDescent="0.2">
      <c r="A10716">
        <v>933707</v>
      </c>
      <c r="B10716" t="s">
        <v>65518</v>
      </c>
    </row>
    <row r="10717" spans="1:2" x14ac:dyDescent="0.2">
      <c r="A10717" t="s">
        <v>65782</v>
      </c>
      <c r="B10717" t="s">
        <v>65518</v>
      </c>
    </row>
    <row r="10718" spans="1:2" x14ac:dyDescent="0.2">
      <c r="A10718" t="s">
        <v>65430</v>
      </c>
      <c r="B10718" t="s">
        <v>65518</v>
      </c>
    </row>
    <row r="10719" spans="1:2" x14ac:dyDescent="0.2">
      <c r="A10719">
        <v>833762</v>
      </c>
      <c r="B10719" t="s">
        <v>65518</v>
      </c>
    </row>
    <row r="10720" spans="1:2" x14ac:dyDescent="0.2">
      <c r="A10720">
        <v>850103</v>
      </c>
      <c r="B10720" t="s">
        <v>65518</v>
      </c>
    </row>
    <row r="10721" spans="1:2" x14ac:dyDescent="0.2">
      <c r="A10721">
        <v>850546</v>
      </c>
      <c r="B10721" t="s">
        <v>65518</v>
      </c>
    </row>
    <row r="10722" spans="1:2" x14ac:dyDescent="0.2">
      <c r="A10722">
        <v>890762</v>
      </c>
      <c r="B10722" t="s">
        <v>65518</v>
      </c>
    </row>
    <row r="10723" spans="1:2" x14ac:dyDescent="0.2">
      <c r="A10723">
        <v>914294</v>
      </c>
      <c r="B10723" t="s">
        <v>65518</v>
      </c>
    </row>
    <row r="10724" spans="1:2" x14ac:dyDescent="0.2">
      <c r="A10724">
        <v>930219</v>
      </c>
      <c r="B10724" t="s">
        <v>65518</v>
      </c>
    </row>
    <row r="10725" spans="1:2" x14ac:dyDescent="0.2">
      <c r="A10725">
        <v>935225</v>
      </c>
      <c r="B10725" t="s">
        <v>65518</v>
      </c>
    </row>
    <row r="10726" spans="1:2" x14ac:dyDescent="0.2">
      <c r="A10726" t="s">
        <v>65783</v>
      </c>
      <c r="B10726" t="s">
        <v>65518</v>
      </c>
    </row>
    <row r="10727" spans="1:2" x14ac:dyDescent="0.2">
      <c r="A10727">
        <v>804194</v>
      </c>
      <c r="B10727" t="s">
        <v>65518</v>
      </c>
    </row>
    <row r="10728" spans="1:2" x14ac:dyDescent="0.2">
      <c r="A10728">
        <v>881084</v>
      </c>
      <c r="B10728" t="s">
        <v>65518</v>
      </c>
    </row>
    <row r="10729" spans="1:2" x14ac:dyDescent="0.2">
      <c r="A10729">
        <v>901352</v>
      </c>
      <c r="B10729" t="s">
        <v>65518</v>
      </c>
    </row>
    <row r="10730" spans="1:2" x14ac:dyDescent="0.2">
      <c r="A10730">
        <v>904427</v>
      </c>
      <c r="B10730" t="s">
        <v>65518</v>
      </c>
    </row>
    <row r="10731" spans="1:2" x14ac:dyDescent="0.2">
      <c r="A10731">
        <v>913034</v>
      </c>
      <c r="B10731" t="s">
        <v>65518</v>
      </c>
    </row>
    <row r="10732" spans="1:2" x14ac:dyDescent="0.2">
      <c r="A10732">
        <v>913035</v>
      </c>
      <c r="B10732" t="s">
        <v>65518</v>
      </c>
    </row>
    <row r="10733" spans="1:2" x14ac:dyDescent="0.2">
      <c r="A10733">
        <v>971022</v>
      </c>
      <c r="B10733" t="s">
        <v>65518</v>
      </c>
    </row>
    <row r="10734" spans="1:2" x14ac:dyDescent="0.2">
      <c r="A10734">
        <v>833508</v>
      </c>
      <c r="B10734" t="s">
        <v>65518</v>
      </c>
    </row>
    <row r="10735" spans="1:2" x14ac:dyDescent="0.2">
      <c r="A10735">
        <v>864709</v>
      </c>
      <c r="B10735" t="s">
        <v>65518</v>
      </c>
    </row>
    <row r="10736" spans="1:2" x14ac:dyDescent="0.2">
      <c r="A10736">
        <v>880604</v>
      </c>
      <c r="B10736" t="s">
        <v>65518</v>
      </c>
    </row>
    <row r="10737" spans="1:2" x14ac:dyDescent="0.2">
      <c r="A10737">
        <v>883633</v>
      </c>
      <c r="B10737" t="s">
        <v>65518</v>
      </c>
    </row>
    <row r="10738" spans="1:2" x14ac:dyDescent="0.2">
      <c r="A10738">
        <v>921206</v>
      </c>
      <c r="B10738" t="s">
        <v>65518</v>
      </c>
    </row>
    <row r="10739" spans="1:2" x14ac:dyDescent="0.2">
      <c r="A10739">
        <v>803917</v>
      </c>
      <c r="B10739" t="s">
        <v>65518</v>
      </c>
    </row>
    <row r="10740" spans="1:2" x14ac:dyDescent="0.2">
      <c r="A10740" t="s">
        <v>65784</v>
      </c>
      <c r="B10740" t="s">
        <v>65518</v>
      </c>
    </row>
    <row r="10741" spans="1:2" x14ac:dyDescent="0.2">
      <c r="A10741">
        <v>823107</v>
      </c>
      <c r="B10741" t="s">
        <v>65518</v>
      </c>
    </row>
    <row r="10742" spans="1:2" x14ac:dyDescent="0.2">
      <c r="A10742">
        <v>840083</v>
      </c>
      <c r="B10742" t="s">
        <v>65518</v>
      </c>
    </row>
    <row r="10743" spans="1:2" x14ac:dyDescent="0.2">
      <c r="A10743">
        <v>873964</v>
      </c>
      <c r="B10743" t="s">
        <v>65518</v>
      </c>
    </row>
    <row r="10744" spans="1:2" x14ac:dyDescent="0.2">
      <c r="A10744">
        <v>873966</v>
      </c>
      <c r="B10744" t="s">
        <v>65518</v>
      </c>
    </row>
    <row r="10745" spans="1:2" x14ac:dyDescent="0.2">
      <c r="A10745">
        <v>873974</v>
      </c>
      <c r="B10745" t="s">
        <v>65518</v>
      </c>
    </row>
    <row r="10746" spans="1:2" x14ac:dyDescent="0.2">
      <c r="A10746">
        <v>893236</v>
      </c>
      <c r="B10746" t="s">
        <v>65518</v>
      </c>
    </row>
    <row r="10747" spans="1:2" x14ac:dyDescent="0.2">
      <c r="A10747">
        <v>894518</v>
      </c>
      <c r="B10747" t="s">
        <v>65518</v>
      </c>
    </row>
    <row r="10748" spans="1:2" x14ac:dyDescent="0.2">
      <c r="A10748">
        <v>921276</v>
      </c>
      <c r="B10748" t="s">
        <v>65518</v>
      </c>
    </row>
    <row r="10749" spans="1:2" x14ac:dyDescent="0.2">
      <c r="A10749">
        <v>2042468</v>
      </c>
      <c r="B10749" t="s">
        <v>65518</v>
      </c>
    </row>
    <row r="10750" spans="1:2" x14ac:dyDescent="0.2">
      <c r="A10750">
        <v>803146</v>
      </c>
      <c r="B10750" t="s">
        <v>65518</v>
      </c>
    </row>
    <row r="10751" spans="1:2" x14ac:dyDescent="0.2">
      <c r="A10751">
        <v>803791</v>
      </c>
      <c r="B10751" t="s">
        <v>65518</v>
      </c>
    </row>
    <row r="10752" spans="1:2" x14ac:dyDescent="0.2">
      <c r="A10752">
        <v>813393</v>
      </c>
      <c r="B10752" t="s">
        <v>65518</v>
      </c>
    </row>
    <row r="10753" spans="1:2" x14ac:dyDescent="0.2">
      <c r="A10753">
        <v>850766</v>
      </c>
      <c r="B10753" t="s">
        <v>65518</v>
      </c>
    </row>
    <row r="10754" spans="1:2" x14ac:dyDescent="0.2">
      <c r="A10754">
        <v>861336</v>
      </c>
      <c r="B10754" t="s">
        <v>65518</v>
      </c>
    </row>
    <row r="10755" spans="1:2" x14ac:dyDescent="0.2">
      <c r="A10755" t="s">
        <v>65785</v>
      </c>
      <c r="B10755" t="s">
        <v>65518</v>
      </c>
    </row>
    <row r="10756" spans="1:2" x14ac:dyDescent="0.2">
      <c r="A10756">
        <v>873510</v>
      </c>
      <c r="B10756" t="s">
        <v>65518</v>
      </c>
    </row>
    <row r="10757" spans="1:2" x14ac:dyDescent="0.2">
      <c r="A10757">
        <v>873838</v>
      </c>
      <c r="B10757" t="s">
        <v>65518</v>
      </c>
    </row>
    <row r="10758" spans="1:2" x14ac:dyDescent="0.2">
      <c r="A10758">
        <v>874496</v>
      </c>
      <c r="B10758" t="s">
        <v>65518</v>
      </c>
    </row>
    <row r="10759" spans="1:2" x14ac:dyDescent="0.2">
      <c r="A10759">
        <v>874532</v>
      </c>
      <c r="B10759" t="s">
        <v>65518</v>
      </c>
    </row>
    <row r="10760" spans="1:2" x14ac:dyDescent="0.2">
      <c r="A10760">
        <v>893907</v>
      </c>
      <c r="B10760" t="s">
        <v>65518</v>
      </c>
    </row>
    <row r="10761" spans="1:2" x14ac:dyDescent="0.2">
      <c r="A10761">
        <v>904477</v>
      </c>
      <c r="B10761" t="s">
        <v>65518</v>
      </c>
    </row>
    <row r="10762" spans="1:2" x14ac:dyDescent="0.2">
      <c r="A10762">
        <v>921021</v>
      </c>
      <c r="B10762" t="s">
        <v>65518</v>
      </c>
    </row>
    <row r="10763" spans="1:2" x14ac:dyDescent="0.2">
      <c r="A10763">
        <v>921302</v>
      </c>
      <c r="B10763" t="s">
        <v>65518</v>
      </c>
    </row>
    <row r="10764" spans="1:2" x14ac:dyDescent="0.2">
      <c r="A10764">
        <v>950757</v>
      </c>
      <c r="B10764" t="s">
        <v>65518</v>
      </c>
    </row>
    <row r="10765" spans="1:2" x14ac:dyDescent="0.2">
      <c r="A10765">
        <v>820939</v>
      </c>
      <c r="B10765" t="s">
        <v>65518</v>
      </c>
    </row>
    <row r="10766" spans="1:2" x14ac:dyDescent="0.2">
      <c r="A10766">
        <v>833009</v>
      </c>
      <c r="B10766" t="s">
        <v>65518</v>
      </c>
    </row>
    <row r="10767" spans="1:2" x14ac:dyDescent="0.2">
      <c r="A10767">
        <v>860131</v>
      </c>
      <c r="B10767" t="s">
        <v>65518</v>
      </c>
    </row>
    <row r="10768" spans="1:2" x14ac:dyDescent="0.2">
      <c r="A10768">
        <v>880299</v>
      </c>
      <c r="B10768" t="s">
        <v>65518</v>
      </c>
    </row>
    <row r="10769" spans="1:2" x14ac:dyDescent="0.2">
      <c r="A10769">
        <v>894957</v>
      </c>
      <c r="B10769" t="s">
        <v>65518</v>
      </c>
    </row>
    <row r="10770" spans="1:2" x14ac:dyDescent="0.2">
      <c r="A10770">
        <v>934970</v>
      </c>
      <c r="B10770" t="s">
        <v>65518</v>
      </c>
    </row>
    <row r="10771" spans="1:2" x14ac:dyDescent="0.2">
      <c r="A10771">
        <v>336669</v>
      </c>
      <c r="B10771" t="s">
        <v>65518</v>
      </c>
    </row>
    <row r="10772" spans="1:2" x14ac:dyDescent="0.2">
      <c r="A10772">
        <v>853876</v>
      </c>
      <c r="B10772" t="s">
        <v>65518</v>
      </c>
    </row>
    <row r="10773" spans="1:2" x14ac:dyDescent="0.2">
      <c r="A10773">
        <v>873823</v>
      </c>
      <c r="B10773" t="s">
        <v>65518</v>
      </c>
    </row>
    <row r="10774" spans="1:2" x14ac:dyDescent="0.2">
      <c r="A10774">
        <v>874324</v>
      </c>
      <c r="B10774" t="s">
        <v>65518</v>
      </c>
    </row>
    <row r="10775" spans="1:2" x14ac:dyDescent="0.2">
      <c r="A10775">
        <v>914585</v>
      </c>
      <c r="B10775" t="s">
        <v>65518</v>
      </c>
    </row>
    <row r="10776" spans="1:2" x14ac:dyDescent="0.2">
      <c r="A10776">
        <v>930547</v>
      </c>
      <c r="B10776" t="s">
        <v>65518</v>
      </c>
    </row>
    <row r="10777" spans="1:2" x14ac:dyDescent="0.2">
      <c r="A10777" t="s">
        <v>65786</v>
      </c>
      <c r="B10777" t="s">
        <v>65518</v>
      </c>
    </row>
    <row r="10778" spans="1:2" x14ac:dyDescent="0.2">
      <c r="A10778">
        <v>803717</v>
      </c>
      <c r="B10778" t="s">
        <v>65518</v>
      </c>
    </row>
    <row r="10779" spans="1:2" x14ac:dyDescent="0.2">
      <c r="A10779">
        <v>813629</v>
      </c>
      <c r="B10779" t="s">
        <v>65518</v>
      </c>
    </row>
    <row r="10780" spans="1:2" x14ac:dyDescent="0.2">
      <c r="A10780">
        <v>854098</v>
      </c>
      <c r="B10780" t="s">
        <v>65518</v>
      </c>
    </row>
    <row r="10781" spans="1:2" x14ac:dyDescent="0.2">
      <c r="A10781">
        <v>871024</v>
      </c>
      <c r="B10781" t="s">
        <v>65518</v>
      </c>
    </row>
    <row r="10782" spans="1:2" x14ac:dyDescent="0.2">
      <c r="A10782">
        <v>890816</v>
      </c>
      <c r="B10782" t="s">
        <v>65518</v>
      </c>
    </row>
    <row r="10783" spans="1:2" x14ac:dyDescent="0.2">
      <c r="A10783">
        <v>893323</v>
      </c>
      <c r="B10783" t="s">
        <v>65518</v>
      </c>
    </row>
    <row r="10784" spans="1:2" x14ac:dyDescent="0.2">
      <c r="A10784">
        <v>901064</v>
      </c>
      <c r="B10784" t="s">
        <v>65518</v>
      </c>
    </row>
    <row r="10785" spans="1:2" x14ac:dyDescent="0.2">
      <c r="A10785">
        <v>930891</v>
      </c>
      <c r="B10785" t="s">
        <v>65518</v>
      </c>
    </row>
    <row r="10786" spans="1:2" x14ac:dyDescent="0.2">
      <c r="A10786">
        <v>934620</v>
      </c>
      <c r="B10786" t="s">
        <v>65518</v>
      </c>
    </row>
    <row r="10787" spans="1:2" x14ac:dyDescent="0.2">
      <c r="A10787">
        <v>943139</v>
      </c>
      <c r="B10787" t="s">
        <v>65518</v>
      </c>
    </row>
    <row r="10788" spans="1:2" x14ac:dyDescent="0.2">
      <c r="A10788">
        <v>950558</v>
      </c>
      <c r="B10788" t="s">
        <v>65518</v>
      </c>
    </row>
    <row r="10789" spans="1:2" x14ac:dyDescent="0.2">
      <c r="A10789">
        <v>338225</v>
      </c>
      <c r="B10789" t="s">
        <v>65518</v>
      </c>
    </row>
    <row r="10790" spans="1:2" x14ac:dyDescent="0.2">
      <c r="A10790">
        <v>890420</v>
      </c>
      <c r="B10790" t="s">
        <v>65518</v>
      </c>
    </row>
    <row r="10791" spans="1:2" x14ac:dyDescent="0.2">
      <c r="A10791">
        <v>904363</v>
      </c>
      <c r="B10791" t="s">
        <v>65518</v>
      </c>
    </row>
    <row r="10792" spans="1:2" x14ac:dyDescent="0.2">
      <c r="A10792">
        <v>940059</v>
      </c>
      <c r="B10792" t="s">
        <v>65518</v>
      </c>
    </row>
    <row r="10793" spans="1:2" x14ac:dyDescent="0.2">
      <c r="A10793">
        <v>940550</v>
      </c>
      <c r="B10793" t="s">
        <v>65518</v>
      </c>
    </row>
    <row r="10794" spans="1:2" x14ac:dyDescent="0.2">
      <c r="A10794">
        <v>844537</v>
      </c>
      <c r="B10794" t="s">
        <v>65518</v>
      </c>
    </row>
    <row r="10795" spans="1:2" x14ac:dyDescent="0.2">
      <c r="A10795" t="s">
        <v>65787</v>
      </c>
      <c r="B10795" t="s">
        <v>65518</v>
      </c>
    </row>
    <row r="10796" spans="1:2" x14ac:dyDescent="0.2">
      <c r="A10796">
        <v>873089</v>
      </c>
      <c r="B10796" t="s">
        <v>65518</v>
      </c>
    </row>
    <row r="10797" spans="1:2" x14ac:dyDescent="0.2">
      <c r="A10797">
        <v>891582</v>
      </c>
      <c r="B10797" t="s">
        <v>65518</v>
      </c>
    </row>
    <row r="10798" spans="1:2" x14ac:dyDescent="0.2">
      <c r="A10798">
        <v>920143</v>
      </c>
      <c r="B10798" t="s">
        <v>65518</v>
      </c>
    </row>
    <row r="10799" spans="1:2" x14ac:dyDescent="0.2">
      <c r="A10799">
        <v>923984</v>
      </c>
      <c r="B10799" t="s">
        <v>65518</v>
      </c>
    </row>
    <row r="10800" spans="1:2" x14ac:dyDescent="0.2">
      <c r="A10800">
        <v>924275</v>
      </c>
      <c r="B10800" t="s">
        <v>65518</v>
      </c>
    </row>
    <row r="10801" spans="1:2" x14ac:dyDescent="0.2">
      <c r="A10801">
        <v>934705</v>
      </c>
      <c r="B10801" t="s">
        <v>65518</v>
      </c>
    </row>
    <row r="10802" spans="1:2" x14ac:dyDescent="0.2">
      <c r="A10802">
        <v>971013</v>
      </c>
      <c r="B10802" t="s">
        <v>65518</v>
      </c>
    </row>
    <row r="10803" spans="1:2" x14ac:dyDescent="0.2">
      <c r="A10803">
        <v>990749</v>
      </c>
      <c r="B10803" t="s">
        <v>65518</v>
      </c>
    </row>
    <row r="10804" spans="1:2" x14ac:dyDescent="0.2">
      <c r="A10804" t="s">
        <v>65788</v>
      </c>
      <c r="B10804" t="s">
        <v>65518</v>
      </c>
    </row>
    <row r="10805" spans="1:2" x14ac:dyDescent="0.2">
      <c r="A10805">
        <v>844444</v>
      </c>
      <c r="B10805" t="s">
        <v>65518</v>
      </c>
    </row>
    <row r="10806" spans="1:2" x14ac:dyDescent="0.2">
      <c r="A10806" t="s">
        <v>65789</v>
      </c>
      <c r="B10806" t="s">
        <v>65518</v>
      </c>
    </row>
    <row r="10807" spans="1:2" x14ac:dyDescent="0.2">
      <c r="A10807">
        <v>861171</v>
      </c>
      <c r="B10807" t="s">
        <v>65518</v>
      </c>
    </row>
    <row r="10808" spans="1:2" x14ac:dyDescent="0.2">
      <c r="A10808">
        <v>864058</v>
      </c>
      <c r="B10808" t="s">
        <v>65518</v>
      </c>
    </row>
    <row r="10809" spans="1:2" x14ac:dyDescent="0.2">
      <c r="A10809">
        <v>864642</v>
      </c>
      <c r="B10809" t="s">
        <v>65518</v>
      </c>
    </row>
    <row r="10810" spans="1:2" x14ac:dyDescent="0.2">
      <c r="A10810">
        <v>865276</v>
      </c>
      <c r="B10810" t="s">
        <v>65518</v>
      </c>
    </row>
    <row r="10811" spans="1:2" x14ac:dyDescent="0.2">
      <c r="A10811">
        <v>880220</v>
      </c>
      <c r="B10811" t="s">
        <v>65518</v>
      </c>
    </row>
    <row r="10812" spans="1:2" x14ac:dyDescent="0.2">
      <c r="A10812">
        <v>883787</v>
      </c>
      <c r="B10812" t="s">
        <v>65518</v>
      </c>
    </row>
    <row r="10813" spans="1:2" x14ac:dyDescent="0.2">
      <c r="A10813">
        <v>911008</v>
      </c>
      <c r="B10813" t="s">
        <v>65518</v>
      </c>
    </row>
    <row r="10814" spans="1:2" x14ac:dyDescent="0.2">
      <c r="A10814">
        <v>913289</v>
      </c>
      <c r="B10814" t="s">
        <v>65518</v>
      </c>
    </row>
    <row r="10815" spans="1:2" x14ac:dyDescent="0.2">
      <c r="A10815">
        <v>914119</v>
      </c>
      <c r="B10815" t="s">
        <v>65518</v>
      </c>
    </row>
    <row r="10816" spans="1:2" x14ac:dyDescent="0.2">
      <c r="A10816">
        <v>923938</v>
      </c>
      <c r="B10816" t="s">
        <v>65518</v>
      </c>
    </row>
    <row r="10817" spans="1:2" x14ac:dyDescent="0.2">
      <c r="A10817">
        <v>960683</v>
      </c>
      <c r="B10817" t="s">
        <v>65518</v>
      </c>
    </row>
    <row r="10818" spans="1:2" x14ac:dyDescent="0.2">
      <c r="A10818">
        <v>970642</v>
      </c>
      <c r="B10818" t="s">
        <v>65518</v>
      </c>
    </row>
    <row r="10819" spans="1:2" x14ac:dyDescent="0.2">
      <c r="A10819">
        <v>813759</v>
      </c>
      <c r="B10819" t="s">
        <v>65518</v>
      </c>
    </row>
    <row r="10820" spans="1:2" x14ac:dyDescent="0.2">
      <c r="A10820">
        <v>853828</v>
      </c>
      <c r="B10820" t="s">
        <v>65518</v>
      </c>
    </row>
    <row r="10821" spans="1:2" x14ac:dyDescent="0.2">
      <c r="A10821">
        <v>861479</v>
      </c>
      <c r="B10821" t="s">
        <v>65518</v>
      </c>
    </row>
    <row r="10822" spans="1:2" x14ac:dyDescent="0.2">
      <c r="A10822">
        <v>893331</v>
      </c>
      <c r="B10822" t="s">
        <v>65518</v>
      </c>
    </row>
    <row r="10823" spans="1:2" x14ac:dyDescent="0.2">
      <c r="A10823">
        <v>961117</v>
      </c>
      <c r="B10823" t="s">
        <v>65518</v>
      </c>
    </row>
    <row r="10824" spans="1:2" x14ac:dyDescent="0.2">
      <c r="A10824" t="s">
        <v>65790</v>
      </c>
      <c r="B10824" t="s">
        <v>65518</v>
      </c>
    </row>
    <row r="10825" spans="1:2" x14ac:dyDescent="0.2">
      <c r="A10825">
        <v>843055</v>
      </c>
      <c r="B10825" t="s">
        <v>65518</v>
      </c>
    </row>
    <row r="10826" spans="1:2" x14ac:dyDescent="0.2">
      <c r="A10826">
        <v>864805</v>
      </c>
      <c r="B10826" t="s">
        <v>65518</v>
      </c>
    </row>
    <row r="10827" spans="1:2" x14ac:dyDescent="0.2">
      <c r="A10827">
        <v>903061</v>
      </c>
      <c r="B10827" t="s">
        <v>65518</v>
      </c>
    </row>
    <row r="10828" spans="1:2" x14ac:dyDescent="0.2">
      <c r="A10828">
        <v>933756</v>
      </c>
      <c r="B10828" t="s">
        <v>65518</v>
      </c>
    </row>
    <row r="10829" spans="1:2" x14ac:dyDescent="0.2">
      <c r="A10829">
        <v>960672</v>
      </c>
      <c r="B10829" t="s">
        <v>65518</v>
      </c>
    </row>
    <row r="10830" spans="1:2" x14ac:dyDescent="0.2">
      <c r="A10830">
        <v>970146</v>
      </c>
      <c r="B10830" t="s">
        <v>65518</v>
      </c>
    </row>
    <row r="10831" spans="1:2" x14ac:dyDescent="0.2">
      <c r="A10831">
        <v>980497</v>
      </c>
      <c r="B10831" t="s">
        <v>65518</v>
      </c>
    </row>
    <row r="10832" spans="1:2" x14ac:dyDescent="0.2">
      <c r="A10832">
        <v>980498</v>
      </c>
      <c r="B10832" t="s">
        <v>65518</v>
      </c>
    </row>
    <row r="10833" spans="1:2" x14ac:dyDescent="0.2">
      <c r="A10833">
        <v>340159</v>
      </c>
      <c r="B10833" t="s">
        <v>65518</v>
      </c>
    </row>
    <row r="10834" spans="1:2" x14ac:dyDescent="0.2">
      <c r="A10834">
        <v>813334</v>
      </c>
      <c r="B10834" t="s">
        <v>65518</v>
      </c>
    </row>
    <row r="10835" spans="1:2" x14ac:dyDescent="0.2">
      <c r="A10835">
        <v>853016</v>
      </c>
      <c r="B10835" t="s">
        <v>65518</v>
      </c>
    </row>
    <row r="10836" spans="1:2" x14ac:dyDescent="0.2">
      <c r="A10836">
        <v>881112</v>
      </c>
      <c r="B10836" t="s">
        <v>65518</v>
      </c>
    </row>
    <row r="10837" spans="1:2" x14ac:dyDescent="0.2">
      <c r="A10837">
        <v>883553</v>
      </c>
      <c r="B10837" t="s">
        <v>65518</v>
      </c>
    </row>
    <row r="10838" spans="1:2" x14ac:dyDescent="0.2">
      <c r="A10838">
        <v>940116</v>
      </c>
      <c r="B10838" t="s">
        <v>65518</v>
      </c>
    </row>
    <row r="10839" spans="1:2" x14ac:dyDescent="0.2">
      <c r="A10839">
        <v>339460</v>
      </c>
      <c r="B10839" t="s">
        <v>65518</v>
      </c>
    </row>
    <row r="10840" spans="1:2" x14ac:dyDescent="0.2">
      <c r="A10840">
        <v>339472</v>
      </c>
      <c r="B10840" t="s">
        <v>65518</v>
      </c>
    </row>
    <row r="10841" spans="1:2" x14ac:dyDescent="0.2">
      <c r="A10841">
        <v>813704</v>
      </c>
      <c r="B10841" t="s">
        <v>65518</v>
      </c>
    </row>
    <row r="10842" spans="1:2" x14ac:dyDescent="0.2">
      <c r="A10842">
        <v>833258</v>
      </c>
      <c r="B10842" t="s">
        <v>65518</v>
      </c>
    </row>
    <row r="10843" spans="1:2" x14ac:dyDescent="0.2">
      <c r="A10843">
        <v>880937</v>
      </c>
      <c r="B10843" t="s">
        <v>65518</v>
      </c>
    </row>
    <row r="10844" spans="1:2" x14ac:dyDescent="0.2">
      <c r="A10844" t="s">
        <v>65791</v>
      </c>
      <c r="B10844" t="s">
        <v>65518</v>
      </c>
    </row>
    <row r="10845" spans="1:2" x14ac:dyDescent="0.2">
      <c r="A10845" t="s">
        <v>65792</v>
      </c>
      <c r="B10845" t="s">
        <v>65518</v>
      </c>
    </row>
    <row r="10846" spans="1:2" x14ac:dyDescent="0.2">
      <c r="A10846">
        <v>810948</v>
      </c>
      <c r="B10846" t="s">
        <v>65518</v>
      </c>
    </row>
    <row r="10847" spans="1:2" x14ac:dyDescent="0.2">
      <c r="A10847">
        <v>833291</v>
      </c>
      <c r="B10847" t="s">
        <v>65518</v>
      </c>
    </row>
    <row r="10848" spans="1:2" x14ac:dyDescent="0.2">
      <c r="A10848">
        <v>951323</v>
      </c>
      <c r="B10848" t="s">
        <v>65518</v>
      </c>
    </row>
    <row r="10849" spans="1:2" x14ac:dyDescent="0.2">
      <c r="A10849">
        <v>329410</v>
      </c>
      <c r="B10849" t="s">
        <v>65518</v>
      </c>
    </row>
    <row r="10850" spans="1:2" x14ac:dyDescent="0.2">
      <c r="A10850" t="s">
        <v>65793</v>
      </c>
      <c r="B10850" t="s">
        <v>65518</v>
      </c>
    </row>
    <row r="10851" spans="1:2" x14ac:dyDescent="0.2">
      <c r="A10851">
        <v>863247</v>
      </c>
      <c r="B10851" t="s">
        <v>65518</v>
      </c>
    </row>
    <row r="10852" spans="1:2" x14ac:dyDescent="0.2">
      <c r="A10852">
        <v>904864</v>
      </c>
      <c r="B10852" t="s">
        <v>65518</v>
      </c>
    </row>
    <row r="10853" spans="1:2" x14ac:dyDescent="0.2">
      <c r="A10853">
        <v>910811</v>
      </c>
      <c r="B10853" t="s">
        <v>65518</v>
      </c>
    </row>
    <row r="10854" spans="1:2" x14ac:dyDescent="0.2">
      <c r="A10854">
        <v>910732</v>
      </c>
      <c r="B10854" t="s">
        <v>65518</v>
      </c>
    </row>
    <row r="10855" spans="1:2" x14ac:dyDescent="0.2">
      <c r="A10855">
        <v>940485</v>
      </c>
      <c r="B10855" t="s">
        <v>65518</v>
      </c>
    </row>
    <row r="10856" spans="1:2" x14ac:dyDescent="0.2">
      <c r="A10856">
        <v>853293</v>
      </c>
      <c r="B10856" t="s">
        <v>65518</v>
      </c>
    </row>
    <row r="10857" spans="1:2" x14ac:dyDescent="0.2">
      <c r="A10857" t="s">
        <v>65794</v>
      </c>
      <c r="B10857" t="s">
        <v>65518</v>
      </c>
    </row>
    <row r="10858" spans="1:2" x14ac:dyDescent="0.2">
      <c r="A10858">
        <v>2043932</v>
      </c>
      <c r="B10858" t="s">
        <v>65518</v>
      </c>
    </row>
    <row r="10859" spans="1:2" x14ac:dyDescent="0.2">
      <c r="A10859">
        <v>674000</v>
      </c>
      <c r="B10859" t="s">
        <v>65518</v>
      </c>
    </row>
    <row r="10860" spans="1:2" x14ac:dyDescent="0.2">
      <c r="A10860">
        <v>813846</v>
      </c>
      <c r="B10860" t="s">
        <v>65518</v>
      </c>
    </row>
    <row r="10861" spans="1:2" x14ac:dyDescent="0.2">
      <c r="A10861">
        <v>910258</v>
      </c>
      <c r="B10861" t="s">
        <v>65518</v>
      </c>
    </row>
    <row r="10862" spans="1:2" x14ac:dyDescent="0.2">
      <c r="A10862">
        <v>920593</v>
      </c>
      <c r="B10862" t="s">
        <v>65518</v>
      </c>
    </row>
    <row r="10863" spans="1:2" x14ac:dyDescent="0.2">
      <c r="A10863" t="s">
        <v>65795</v>
      </c>
      <c r="B10863" t="s">
        <v>65518</v>
      </c>
    </row>
    <row r="10864" spans="1:2" x14ac:dyDescent="0.2">
      <c r="A10864" t="s">
        <v>65796</v>
      </c>
      <c r="B10864" t="s">
        <v>65518</v>
      </c>
    </row>
    <row r="10865" spans="1:2" x14ac:dyDescent="0.2">
      <c r="A10865">
        <v>813871</v>
      </c>
      <c r="B10865" t="s">
        <v>65518</v>
      </c>
    </row>
    <row r="10866" spans="1:2" x14ac:dyDescent="0.2">
      <c r="A10866">
        <v>833149</v>
      </c>
      <c r="B10866" t="s">
        <v>65518</v>
      </c>
    </row>
    <row r="10867" spans="1:2" x14ac:dyDescent="0.2">
      <c r="A10867">
        <v>860990</v>
      </c>
      <c r="B10867" t="s">
        <v>65518</v>
      </c>
    </row>
    <row r="10868" spans="1:2" x14ac:dyDescent="0.2">
      <c r="A10868">
        <v>870146</v>
      </c>
      <c r="B10868" t="s">
        <v>65518</v>
      </c>
    </row>
    <row r="10869" spans="1:2" x14ac:dyDescent="0.2">
      <c r="A10869">
        <v>883896</v>
      </c>
      <c r="B10869" t="s">
        <v>65518</v>
      </c>
    </row>
    <row r="10870" spans="1:2" x14ac:dyDescent="0.2">
      <c r="A10870">
        <v>903217</v>
      </c>
      <c r="B10870" t="s">
        <v>65518</v>
      </c>
    </row>
    <row r="10871" spans="1:2" x14ac:dyDescent="0.2">
      <c r="A10871">
        <v>903329</v>
      </c>
      <c r="B10871" t="s">
        <v>65518</v>
      </c>
    </row>
    <row r="10872" spans="1:2" x14ac:dyDescent="0.2">
      <c r="A10872">
        <v>911108</v>
      </c>
      <c r="B10872" t="s">
        <v>65518</v>
      </c>
    </row>
    <row r="10873" spans="1:2" x14ac:dyDescent="0.2">
      <c r="A10873">
        <v>911307</v>
      </c>
      <c r="B10873" t="s">
        <v>65518</v>
      </c>
    </row>
    <row r="10874" spans="1:2" x14ac:dyDescent="0.2">
      <c r="A10874">
        <v>913680</v>
      </c>
      <c r="B10874" t="s">
        <v>65518</v>
      </c>
    </row>
    <row r="10875" spans="1:2" x14ac:dyDescent="0.2">
      <c r="A10875">
        <v>930123</v>
      </c>
      <c r="B10875" t="s">
        <v>65518</v>
      </c>
    </row>
    <row r="10876" spans="1:2" x14ac:dyDescent="0.2">
      <c r="A10876">
        <v>930321</v>
      </c>
      <c r="B10876" t="s">
        <v>65518</v>
      </c>
    </row>
    <row r="10877" spans="1:2" x14ac:dyDescent="0.2">
      <c r="A10877">
        <v>865238</v>
      </c>
      <c r="B10877" t="s">
        <v>65518</v>
      </c>
    </row>
    <row r="10878" spans="1:2" x14ac:dyDescent="0.2">
      <c r="A10878" t="s">
        <v>65797</v>
      </c>
      <c r="B10878" t="s">
        <v>65518</v>
      </c>
    </row>
    <row r="10879" spans="1:2" x14ac:dyDescent="0.2">
      <c r="A10879">
        <v>950564</v>
      </c>
      <c r="B10879" t="s">
        <v>65518</v>
      </c>
    </row>
    <row r="10880" spans="1:2" x14ac:dyDescent="0.2">
      <c r="A10880">
        <v>970905</v>
      </c>
      <c r="B10880" t="s">
        <v>65518</v>
      </c>
    </row>
    <row r="10881" spans="1:2" x14ac:dyDescent="0.2">
      <c r="A10881">
        <v>342493</v>
      </c>
      <c r="B10881" t="s">
        <v>65518</v>
      </c>
    </row>
    <row r="10882" spans="1:2" x14ac:dyDescent="0.2">
      <c r="A10882">
        <v>803043</v>
      </c>
      <c r="B10882" t="s">
        <v>65518</v>
      </c>
    </row>
    <row r="10883" spans="1:2" x14ac:dyDescent="0.2">
      <c r="A10883">
        <v>824114</v>
      </c>
      <c r="B10883" t="s">
        <v>65518</v>
      </c>
    </row>
    <row r="10884" spans="1:2" x14ac:dyDescent="0.2">
      <c r="A10884" t="s">
        <v>65798</v>
      </c>
      <c r="B10884" t="s">
        <v>65518</v>
      </c>
    </row>
    <row r="10885" spans="1:2" x14ac:dyDescent="0.2">
      <c r="A10885">
        <v>843050</v>
      </c>
      <c r="B10885" t="s">
        <v>65518</v>
      </c>
    </row>
    <row r="10886" spans="1:2" x14ac:dyDescent="0.2">
      <c r="A10886">
        <v>870615</v>
      </c>
      <c r="B10886" t="s">
        <v>65518</v>
      </c>
    </row>
    <row r="10887" spans="1:2" x14ac:dyDescent="0.2">
      <c r="A10887">
        <v>874330</v>
      </c>
      <c r="B10887" t="s">
        <v>65518</v>
      </c>
    </row>
    <row r="10888" spans="1:2" x14ac:dyDescent="0.2">
      <c r="A10888">
        <v>903068</v>
      </c>
      <c r="B10888" t="s">
        <v>65518</v>
      </c>
    </row>
    <row r="10889" spans="1:2" x14ac:dyDescent="0.2">
      <c r="A10889">
        <v>921202</v>
      </c>
      <c r="B10889" t="s">
        <v>65518</v>
      </c>
    </row>
    <row r="10890" spans="1:2" x14ac:dyDescent="0.2">
      <c r="A10890">
        <v>923793</v>
      </c>
      <c r="B10890" t="s">
        <v>65518</v>
      </c>
    </row>
    <row r="10891" spans="1:2" x14ac:dyDescent="0.2">
      <c r="A10891">
        <v>951265</v>
      </c>
      <c r="B10891" t="s">
        <v>65518</v>
      </c>
    </row>
    <row r="10892" spans="1:2" x14ac:dyDescent="0.2">
      <c r="A10892">
        <v>990553</v>
      </c>
      <c r="B10892" t="s">
        <v>65518</v>
      </c>
    </row>
    <row r="10893" spans="1:2" x14ac:dyDescent="0.2">
      <c r="A10893">
        <v>810844</v>
      </c>
      <c r="B10893" t="s">
        <v>65518</v>
      </c>
    </row>
    <row r="10894" spans="1:2" x14ac:dyDescent="0.2">
      <c r="A10894">
        <v>834252</v>
      </c>
      <c r="B10894" t="s">
        <v>65518</v>
      </c>
    </row>
    <row r="10895" spans="1:2" x14ac:dyDescent="0.2">
      <c r="A10895">
        <v>860297</v>
      </c>
      <c r="B10895" t="s">
        <v>65518</v>
      </c>
    </row>
    <row r="10896" spans="1:2" x14ac:dyDescent="0.2">
      <c r="A10896">
        <v>881125</v>
      </c>
      <c r="B10896" t="s">
        <v>65518</v>
      </c>
    </row>
    <row r="10897" spans="1:2" x14ac:dyDescent="0.2">
      <c r="A10897">
        <v>903063</v>
      </c>
      <c r="B10897" t="s">
        <v>65518</v>
      </c>
    </row>
    <row r="10898" spans="1:2" x14ac:dyDescent="0.2">
      <c r="A10898">
        <v>924551</v>
      </c>
      <c r="B10898" t="s">
        <v>65518</v>
      </c>
    </row>
    <row r="10899" spans="1:2" x14ac:dyDescent="0.2">
      <c r="A10899">
        <v>850352</v>
      </c>
      <c r="B10899" t="s">
        <v>65518</v>
      </c>
    </row>
    <row r="10900" spans="1:2" x14ac:dyDescent="0.2">
      <c r="A10900">
        <v>960481</v>
      </c>
      <c r="B10900" t="s">
        <v>65518</v>
      </c>
    </row>
    <row r="10901" spans="1:2" x14ac:dyDescent="0.2">
      <c r="A10901">
        <v>980124</v>
      </c>
      <c r="B10901" t="s">
        <v>65518</v>
      </c>
    </row>
    <row r="10902" spans="1:2" x14ac:dyDescent="0.2">
      <c r="A10902">
        <v>338868</v>
      </c>
      <c r="B10902" t="s">
        <v>65518</v>
      </c>
    </row>
    <row r="10903" spans="1:2" x14ac:dyDescent="0.2">
      <c r="A10903" s="429" t="s">
        <v>65799</v>
      </c>
      <c r="B10903" t="s">
        <v>65518</v>
      </c>
    </row>
    <row r="10904" spans="1:2" x14ac:dyDescent="0.2">
      <c r="A10904">
        <v>913257</v>
      </c>
      <c r="B10904" t="s">
        <v>65518</v>
      </c>
    </row>
    <row r="10905" spans="1:2" x14ac:dyDescent="0.2">
      <c r="A10905">
        <v>331306</v>
      </c>
      <c r="B10905" t="s">
        <v>65518</v>
      </c>
    </row>
    <row r="10906" spans="1:2" x14ac:dyDescent="0.2">
      <c r="A10906">
        <v>340281</v>
      </c>
      <c r="B10906" t="s">
        <v>65518</v>
      </c>
    </row>
    <row r="10907" spans="1:2" x14ac:dyDescent="0.2">
      <c r="A10907">
        <v>671952</v>
      </c>
      <c r="B10907" t="s">
        <v>65518</v>
      </c>
    </row>
    <row r="10908" spans="1:2" x14ac:dyDescent="0.2">
      <c r="A10908" s="429" t="s">
        <v>65799</v>
      </c>
      <c r="B10908" t="s">
        <v>65518</v>
      </c>
    </row>
    <row r="10909" spans="1:2" x14ac:dyDescent="0.2">
      <c r="A10909">
        <v>930098</v>
      </c>
      <c r="B10909" t="s">
        <v>65518</v>
      </c>
    </row>
    <row r="10910" spans="1:2" x14ac:dyDescent="0.2">
      <c r="A10910">
        <v>810118</v>
      </c>
      <c r="B10910" t="s">
        <v>65518</v>
      </c>
    </row>
    <row r="10911" spans="1:2" x14ac:dyDescent="0.2">
      <c r="A10911">
        <v>813954</v>
      </c>
      <c r="B10911" t="s">
        <v>65518</v>
      </c>
    </row>
    <row r="10912" spans="1:2" x14ac:dyDescent="0.2">
      <c r="A10912">
        <v>337781</v>
      </c>
      <c r="B10912" t="s">
        <v>65518</v>
      </c>
    </row>
    <row r="10913" spans="1:2" x14ac:dyDescent="0.2">
      <c r="A10913" t="s">
        <v>65800</v>
      </c>
      <c r="B10913" t="s">
        <v>65518</v>
      </c>
    </row>
    <row r="10914" spans="1:2" x14ac:dyDescent="0.2">
      <c r="A10914">
        <v>883368</v>
      </c>
      <c r="B10914" t="s">
        <v>65518</v>
      </c>
    </row>
    <row r="10915" spans="1:2" x14ac:dyDescent="0.2">
      <c r="A10915">
        <v>960875</v>
      </c>
      <c r="B10915" t="s">
        <v>65518</v>
      </c>
    </row>
    <row r="10916" spans="1:2" x14ac:dyDescent="0.2">
      <c r="A10916">
        <v>904025</v>
      </c>
      <c r="B10916" t="s">
        <v>65518</v>
      </c>
    </row>
    <row r="10917" spans="1:2" x14ac:dyDescent="0.2">
      <c r="A10917">
        <v>904026</v>
      </c>
      <c r="B10917" t="s">
        <v>65518</v>
      </c>
    </row>
    <row r="10918" spans="1:2" x14ac:dyDescent="0.2">
      <c r="A10918">
        <v>324405</v>
      </c>
      <c r="B10918" t="s">
        <v>65518</v>
      </c>
    </row>
    <row r="10919" spans="1:2" x14ac:dyDescent="0.2">
      <c r="A10919">
        <v>338616</v>
      </c>
      <c r="B10919" t="s">
        <v>65518</v>
      </c>
    </row>
    <row r="10920" spans="1:2" x14ac:dyDescent="0.2">
      <c r="A10920" t="s">
        <v>65801</v>
      </c>
      <c r="B10920" t="s">
        <v>65518</v>
      </c>
    </row>
    <row r="10921" spans="1:2" x14ac:dyDescent="0.2">
      <c r="A10921">
        <v>864830</v>
      </c>
      <c r="B10921" t="s">
        <v>65518</v>
      </c>
    </row>
    <row r="10922" spans="1:2" x14ac:dyDescent="0.2">
      <c r="A10922">
        <v>874483</v>
      </c>
      <c r="B10922" t="s">
        <v>65518</v>
      </c>
    </row>
    <row r="10923" spans="1:2" x14ac:dyDescent="0.2">
      <c r="A10923">
        <v>894115</v>
      </c>
      <c r="B10923" t="s">
        <v>65518</v>
      </c>
    </row>
    <row r="10924" spans="1:2" x14ac:dyDescent="0.2">
      <c r="A10924">
        <v>924382</v>
      </c>
      <c r="B10924" t="s">
        <v>65518</v>
      </c>
    </row>
    <row r="10925" spans="1:2" x14ac:dyDescent="0.2">
      <c r="A10925">
        <v>328298</v>
      </c>
      <c r="B10925" t="s">
        <v>65518</v>
      </c>
    </row>
    <row r="10926" spans="1:2" x14ac:dyDescent="0.2">
      <c r="A10926">
        <v>333825</v>
      </c>
      <c r="B10926" t="s">
        <v>65518</v>
      </c>
    </row>
    <row r="10927" spans="1:2" x14ac:dyDescent="0.2">
      <c r="A10927">
        <v>925029</v>
      </c>
      <c r="B10927" t="s">
        <v>65518</v>
      </c>
    </row>
    <row r="10928" spans="1:2" x14ac:dyDescent="0.2">
      <c r="A10928">
        <v>803833</v>
      </c>
      <c r="B10928" t="s">
        <v>65518</v>
      </c>
    </row>
    <row r="10929" spans="1:2" x14ac:dyDescent="0.2">
      <c r="A10929" s="429" t="s">
        <v>65802</v>
      </c>
      <c r="B10929" t="s">
        <v>65518</v>
      </c>
    </row>
    <row r="10930" spans="1:2" x14ac:dyDescent="0.2">
      <c r="A10930" t="s">
        <v>65803</v>
      </c>
      <c r="B10930" t="s">
        <v>65518</v>
      </c>
    </row>
    <row r="10931" spans="1:2" x14ac:dyDescent="0.2">
      <c r="A10931">
        <v>910472</v>
      </c>
      <c r="B10931" t="s">
        <v>65518</v>
      </c>
    </row>
    <row r="10932" spans="1:2" x14ac:dyDescent="0.2">
      <c r="A10932">
        <v>834040</v>
      </c>
      <c r="B10932" t="s">
        <v>65518</v>
      </c>
    </row>
    <row r="10933" spans="1:2" x14ac:dyDescent="0.2">
      <c r="A10933">
        <v>865157</v>
      </c>
      <c r="B10933" t="s">
        <v>65518</v>
      </c>
    </row>
    <row r="10934" spans="1:2" x14ac:dyDescent="0.2">
      <c r="A10934">
        <v>914590</v>
      </c>
      <c r="B10934" t="s">
        <v>65518</v>
      </c>
    </row>
    <row r="10935" spans="1:2" x14ac:dyDescent="0.2">
      <c r="A10935">
        <v>923194</v>
      </c>
      <c r="B10935" t="s">
        <v>65518</v>
      </c>
    </row>
    <row r="10936" spans="1:2" x14ac:dyDescent="0.2">
      <c r="A10936">
        <v>840331</v>
      </c>
      <c r="B10936" t="s">
        <v>65518</v>
      </c>
    </row>
    <row r="10937" spans="1:2" x14ac:dyDescent="0.2">
      <c r="A10937" t="s">
        <v>65804</v>
      </c>
      <c r="B10937" t="s">
        <v>65518</v>
      </c>
    </row>
    <row r="10938" spans="1:2" x14ac:dyDescent="0.2">
      <c r="A10938">
        <v>904212</v>
      </c>
      <c r="B10938" t="s">
        <v>65518</v>
      </c>
    </row>
    <row r="10939" spans="1:2" x14ac:dyDescent="0.2">
      <c r="A10939">
        <v>930749</v>
      </c>
      <c r="B10939" t="s">
        <v>65518</v>
      </c>
    </row>
    <row r="10940" spans="1:2" x14ac:dyDescent="0.2">
      <c r="A10940">
        <v>943383</v>
      </c>
      <c r="B10940" t="s">
        <v>65518</v>
      </c>
    </row>
    <row r="10941" spans="1:2" x14ac:dyDescent="0.2">
      <c r="A10941">
        <v>2026920</v>
      </c>
      <c r="B10941" t="s">
        <v>65518</v>
      </c>
    </row>
    <row r="10942" spans="1:2" x14ac:dyDescent="0.2">
      <c r="A10942">
        <v>2030776</v>
      </c>
      <c r="B10942" t="s">
        <v>65518</v>
      </c>
    </row>
    <row r="10943" spans="1:2" x14ac:dyDescent="0.2">
      <c r="A10943">
        <v>874166</v>
      </c>
      <c r="B10943" t="s">
        <v>65518</v>
      </c>
    </row>
    <row r="10944" spans="1:2" x14ac:dyDescent="0.2">
      <c r="A10944">
        <v>914465</v>
      </c>
      <c r="B10944" t="s">
        <v>65518</v>
      </c>
    </row>
    <row r="10945" spans="1:2" x14ac:dyDescent="0.2">
      <c r="A10945">
        <v>930154</v>
      </c>
      <c r="B10945" t="s">
        <v>65518</v>
      </c>
    </row>
    <row r="10946" spans="1:2" x14ac:dyDescent="0.2">
      <c r="A10946">
        <v>933738</v>
      </c>
      <c r="B10946" t="s">
        <v>65518</v>
      </c>
    </row>
    <row r="10947" spans="1:2" x14ac:dyDescent="0.2">
      <c r="A10947">
        <v>960120</v>
      </c>
      <c r="B10947" t="s">
        <v>65518</v>
      </c>
    </row>
    <row r="10948" spans="1:2" x14ac:dyDescent="0.2">
      <c r="A10948">
        <v>342174</v>
      </c>
      <c r="B10948" t="s">
        <v>65518</v>
      </c>
    </row>
    <row r="10949" spans="1:2" x14ac:dyDescent="0.2">
      <c r="A10949" t="s">
        <v>65805</v>
      </c>
      <c r="B10949" t="s">
        <v>65518</v>
      </c>
    </row>
    <row r="10950" spans="1:2" x14ac:dyDescent="0.2">
      <c r="A10950" t="s">
        <v>65806</v>
      </c>
      <c r="B10950" t="s">
        <v>65518</v>
      </c>
    </row>
    <row r="10951" spans="1:2" x14ac:dyDescent="0.2">
      <c r="A10951">
        <v>804026</v>
      </c>
      <c r="B10951" t="s">
        <v>65518</v>
      </c>
    </row>
    <row r="10952" spans="1:2" x14ac:dyDescent="0.2">
      <c r="A10952">
        <v>843480</v>
      </c>
      <c r="B10952" t="s">
        <v>65518</v>
      </c>
    </row>
    <row r="10953" spans="1:2" x14ac:dyDescent="0.2">
      <c r="A10953">
        <v>860972</v>
      </c>
      <c r="B10953" t="s">
        <v>65518</v>
      </c>
    </row>
    <row r="10954" spans="1:2" x14ac:dyDescent="0.2">
      <c r="A10954">
        <v>861225</v>
      </c>
      <c r="B10954" t="s">
        <v>65518</v>
      </c>
    </row>
    <row r="10955" spans="1:2" x14ac:dyDescent="0.2">
      <c r="A10955">
        <v>923931</v>
      </c>
      <c r="B10955" t="s">
        <v>65518</v>
      </c>
    </row>
    <row r="10956" spans="1:2" x14ac:dyDescent="0.2">
      <c r="A10956">
        <v>943339</v>
      </c>
      <c r="B10956" t="s">
        <v>65518</v>
      </c>
    </row>
    <row r="10957" spans="1:2" x14ac:dyDescent="0.2">
      <c r="A10957">
        <v>668144</v>
      </c>
      <c r="B10957" t="s">
        <v>65518</v>
      </c>
    </row>
    <row r="10958" spans="1:2" x14ac:dyDescent="0.2">
      <c r="A10958">
        <v>668145</v>
      </c>
      <c r="B10958" t="s">
        <v>65518</v>
      </c>
    </row>
    <row r="10959" spans="1:2" x14ac:dyDescent="0.2">
      <c r="A10959">
        <v>668146</v>
      </c>
      <c r="B10959" t="s">
        <v>65518</v>
      </c>
    </row>
    <row r="10960" spans="1:2" x14ac:dyDescent="0.2">
      <c r="A10960" t="s">
        <v>65421</v>
      </c>
      <c r="B10960" t="s">
        <v>65518</v>
      </c>
    </row>
    <row r="10961" spans="1:2" x14ac:dyDescent="0.2">
      <c r="A10961">
        <v>914500</v>
      </c>
      <c r="B10961" t="s">
        <v>65518</v>
      </c>
    </row>
    <row r="10962" spans="1:2" x14ac:dyDescent="0.2">
      <c r="A10962">
        <v>923737</v>
      </c>
      <c r="B10962" t="s">
        <v>65518</v>
      </c>
    </row>
    <row r="10963" spans="1:2" x14ac:dyDescent="0.2">
      <c r="A10963">
        <v>940442</v>
      </c>
      <c r="B10963" t="s">
        <v>65518</v>
      </c>
    </row>
    <row r="10964" spans="1:2" x14ac:dyDescent="0.2">
      <c r="A10964">
        <v>881363</v>
      </c>
      <c r="B10964" t="s">
        <v>65518</v>
      </c>
    </row>
    <row r="10965" spans="1:2" x14ac:dyDescent="0.2">
      <c r="A10965">
        <v>813004</v>
      </c>
      <c r="B10965" t="s">
        <v>65518</v>
      </c>
    </row>
    <row r="10966" spans="1:2" x14ac:dyDescent="0.2">
      <c r="A10966">
        <v>843980</v>
      </c>
      <c r="B10966" t="s">
        <v>65518</v>
      </c>
    </row>
    <row r="10967" spans="1:2" x14ac:dyDescent="0.2">
      <c r="A10967">
        <v>844090</v>
      </c>
      <c r="B10967" t="s">
        <v>65518</v>
      </c>
    </row>
    <row r="10968" spans="1:2" x14ac:dyDescent="0.2">
      <c r="A10968">
        <v>853247</v>
      </c>
      <c r="B10968" t="s">
        <v>65518</v>
      </c>
    </row>
    <row r="10969" spans="1:2" x14ac:dyDescent="0.2">
      <c r="A10969">
        <v>864490</v>
      </c>
      <c r="B10969" t="s">
        <v>65518</v>
      </c>
    </row>
    <row r="10970" spans="1:2" x14ac:dyDescent="0.2">
      <c r="A10970" t="s">
        <v>65807</v>
      </c>
      <c r="B10970" t="s">
        <v>65518</v>
      </c>
    </row>
    <row r="10971" spans="1:2" x14ac:dyDescent="0.2">
      <c r="A10971">
        <v>830029</v>
      </c>
      <c r="B10971" t="s">
        <v>65518</v>
      </c>
    </row>
    <row r="10972" spans="1:2" x14ac:dyDescent="0.2">
      <c r="A10972">
        <v>853292</v>
      </c>
      <c r="B10972" t="s">
        <v>65518</v>
      </c>
    </row>
    <row r="10973" spans="1:2" x14ac:dyDescent="0.2">
      <c r="A10973">
        <v>864511</v>
      </c>
      <c r="B10973" t="s">
        <v>65518</v>
      </c>
    </row>
    <row r="10974" spans="1:2" x14ac:dyDescent="0.2">
      <c r="A10974">
        <v>914886</v>
      </c>
      <c r="B10974" t="s">
        <v>65518</v>
      </c>
    </row>
    <row r="10975" spans="1:2" x14ac:dyDescent="0.2">
      <c r="A10975" t="s">
        <v>65808</v>
      </c>
      <c r="B10975" t="s">
        <v>65518</v>
      </c>
    </row>
    <row r="10976" spans="1:2" x14ac:dyDescent="0.2">
      <c r="A10976">
        <v>950214</v>
      </c>
      <c r="B10976" t="s">
        <v>65518</v>
      </c>
    </row>
    <row r="10977" spans="1:2" x14ac:dyDescent="0.2">
      <c r="A10977">
        <v>980785</v>
      </c>
      <c r="B10977" t="s">
        <v>65518</v>
      </c>
    </row>
    <row r="10978" spans="1:2" x14ac:dyDescent="0.2">
      <c r="A10978">
        <v>990009</v>
      </c>
      <c r="B10978" t="s">
        <v>65518</v>
      </c>
    </row>
    <row r="10979" spans="1:2" x14ac:dyDescent="0.2">
      <c r="A10979">
        <v>813083</v>
      </c>
      <c r="B10979" t="s">
        <v>65518</v>
      </c>
    </row>
    <row r="10980" spans="1:2" x14ac:dyDescent="0.2">
      <c r="A10980">
        <v>840189</v>
      </c>
      <c r="B10980" t="s">
        <v>65518</v>
      </c>
    </row>
    <row r="10981" spans="1:2" x14ac:dyDescent="0.2">
      <c r="A10981">
        <v>990062</v>
      </c>
      <c r="B10981" t="s">
        <v>65518</v>
      </c>
    </row>
    <row r="10982" spans="1:2" x14ac:dyDescent="0.2">
      <c r="A10982" t="s">
        <v>65809</v>
      </c>
      <c r="B10982" t="s">
        <v>65518</v>
      </c>
    </row>
    <row r="10983" spans="1:2" x14ac:dyDescent="0.2">
      <c r="A10983">
        <v>803918</v>
      </c>
      <c r="B10983" t="s">
        <v>65518</v>
      </c>
    </row>
    <row r="10984" spans="1:2" x14ac:dyDescent="0.2">
      <c r="A10984">
        <v>853411</v>
      </c>
      <c r="B10984" t="s">
        <v>65518</v>
      </c>
    </row>
    <row r="10985" spans="1:2" x14ac:dyDescent="0.2">
      <c r="A10985">
        <v>853885</v>
      </c>
      <c r="B10985" t="s">
        <v>65518</v>
      </c>
    </row>
    <row r="10986" spans="1:2" x14ac:dyDescent="0.2">
      <c r="A10986">
        <v>884013</v>
      </c>
      <c r="B10986" t="s">
        <v>65518</v>
      </c>
    </row>
    <row r="10987" spans="1:2" x14ac:dyDescent="0.2">
      <c r="A10987">
        <v>893145</v>
      </c>
      <c r="B10987" t="s">
        <v>65518</v>
      </c>
    </row>
    <row r="10988" spans="1:2" x14ac:dyDescent="0.2">
      <c r="A10988">
        <v>894971</v>
      </c>
      <c r="B10988" t="s">
        <v>65518</v>
      </c>
    </row>
    <row r="10989" spans="1:2" x14ac:dyDescent="0.2">
      <c r="A10989">
        <v>970825</v>
      </c>
      <c r="B10989" t="s">
        <v>65518</v>
      </c>
    </row>
    <row r="10990" spans="1:2" x14ac:dyDescent="0.2">
      <c r="A10990" t="s">
        <v>65810</v>
      </c>
      <c r="B10990" t="s">
        <v>65518</v>
      </c>
    </row>
    <row r="10991" spans="1:2" x14ac:dyDescent="0.2">
      <c r="A10991">
        <v>833674</v>
      </c>
      <c r="B10991" t="s">
        <v>65518</v>
      </c>
    </row>
    <row r="10992" spans="1:2" x14ac:dyDescent="0.2">
      <c r="A10992">
        <v>864799</v>
      </c>
      <c r="B10992" t="s">
        <v>65518</v>
      </c>
    </row>
    <row r="10993" spans="1:2" x14ac:dyDescent="0.2">
      <c r="A10993">
        <v>884610</v>
      </c>
      <c r="B10993" t="s">
        <v>65518</v>
      </c>
    </row>
    <row r="10994" spans="1:2" x14ac:dyDescent="0.2">
      <c r="A10994">
        <v>904410</v>
      </c>
      <c r="B10994" t="s">
        <v>65518</v>
      </c>
    </row>
    <row r="10995" spans="1:2" x14ac:dyDescent="0.2">
      <c r="A10995">
        <v>913764</v>
      </c>
      <c r="B10995" t="s">
        <v>65518</v>
      </c>
    </row>
    <row r="10996" spans="1:2" x14ac:dyDescent="0.2">
      <c r="A10996">
        <v>841203</v>
      </c>
      <c r="B10996" t="s">
        <v>65518</v>
      </c>
    </row>
    <row r="10997" spans="1:2" x14ac:dyDescent="0.2">
      <c r="A10997">
        <v>844196</v>
      </c>
      <c r="B10997" t="s">
        <v>65518</v>
      </c>
    </row>
    <row r="10998" spans="1:2" x14ac:dyDescent="0.2">
      <c r="A10998" t="s">
        <v>65811</v>
      </c>
      <c r="B10998" t="s">
        <v>65518</v>
      </c>
    </row>
    <row r="10999" spans="1:2" x14ac:dyDescent="0.2">
      <c r="A10999">
        <v>881074</v>
      </c>
      <c r="B10999" t="s">
        <v>65518</v>
      </c>
    </row>
    <row r="11000" spans="1:2" x14ac:dyDescent="0.2">
      <c r="A11000">
        <v>881247</v>
      </c>
      <c r="B11000" t="s">
        <v>65518</v>
      </c>
    </row>
    <row r="11001" spans="1:2" x14ac:dyDescent="0.2">
      <c r="A11001">
        <v>884236</v>
      </c>
      <c r="B11001" t="s">
        <v>65518</v>
      </c>
    </row>
    <row r="11002" spans="1:2" x14ac:dyDescent="0.2">
      <c r="A11002">
        <v>910254</v>
      </c>
      <c r="B11002" t="s">
        <v>65518</v>
      </c>
    </row>
    <row r="11003" spans="1:2" x14ac:dyDescent="0.2">
      <c r="A11003" t="s">
        <v>65812</v>
      </c>
      <c r="B11003" t="s">
        <v>65518</v>
      </c>
    </row>
    <row r="11004" spans="1:2" x14ac:dyDescent="0.2">
      <c r="A11004">
        <v>980442</v>
      </c>
      <c r="B11004" t="s">
        <v>65518</v>
      </c>
    </row>
    <row r="11005" spans="1:2" x14ac:dyDescent="0.2">
      <c r="A11005">
        <v>669044</v>
      </c>
      <c r="B11005" t="s">
        <v>65518</v>
      </c>
    </row>
    <row r="11006" spans="1:2" x14ac:dyDescent="0.2">
      <c r="A11006">
        <v>803069</v>
      </c>
      <c r="B11006" t="s">
        <v>65518</v>
      </c>
    </row>
    <row r="11007" spans="1:2" x14ac:dyDescent="0.2">
      <c r="A11007">
        <v>834019</v>
      </c>
      <c r="B11007" t="s">
        <v>65518</v>
      </c>
    </row>
    <row r="11008" spans="1:2" x14ac:dyDescent="0.2">
      <c r="A11008">
        <v>960266</v>
      </c>
      <c r="B11008" t="s">
        <v>65518</v>
      </c>
    </row>
    <row r="11009" spans="1:2" x14ac:dyDescent="0.2">
      <c r="A11009">
        <v>810870</v>
      </c>
      <c r="B11009" t="s">
        <v>65518</v>
      </c>
    </row>
    <row r="11010" spans="1:2" x14ac:dyDescent="0.2">
      <c r="A11010">
        <v>884654</v>
      </c>
      <c r="B11010" t="s">
        <v>65518</v>
      </c>
    </row>
    <row r="11011" spans="1:2" x14ac:dyDescent="0.2">
      <c r="A11011" t="s">
        <v>64837</v>
      </c>
      <c r="B11011" t="s">
        <v>65518</v>
      </c>
    </row>
    <row r="11012" spans="1:2" x14ac:dyDescent="0.2">
      <c r="A11012">
        <v>894536</v>
      </c>
      <c r="B11012" t="s">
        <v>65518</v>
      </c>
    </row>
    <row r="11013" spans="1:2" x14ac:dyDescent="0.2">
      <c r="A11013">
        <v>910955</v>
      </c>
      <c r="B11013" t="s">
        <v>65518</v>
      </c>
    </row>
    <row r="11014" spans="1:2" x14ac:dyDescent="0.2">
      <c r="A11014" t="s">
        <v>65570</v>
      </c>
      <c r="B11014" t="s">
        <v>65518</v>
      </c>
    </row>
    <row r="11015" spans="1:2" x14ac:dyDescent="0.2">
      <c r="A11015">
        <v>823085</v>
      </c>
      <c r="B11015" t="s">
        <v>65518</v>
      </c>
    </row>
    <row r="11016" spans="1:2" x14ac:dyDescent="0.2">
      <c r="A11016">
        <v>880582</v>
      </c>
      <c r="B11016" t="s">
        <v>65518</v>
      </c>
    </row>
    <row r="11017" spans="1:2" x14ac:dyDescent="0.2">
      <c r="A11017">
        <v>924932</v>
      </c>
      <c r="B11017" t="s">
        <v>65518</v>
      </c>
    </row>
    <row r="11018" spans="1:2" x14ac:dyDescent="0.2">
      <c r="A11018">
        <v>844270</v>
      </c>
      <c r="B11018" t="s">
        <v>65518</v>
      </c>
    </row>
    <row r="11019" spans="1:2" x14ac:dyDescent="0.2">
      <c r="A11019">
        <v>870292</v>
      </c>
      <c r="B11019" t="s">
        <v>65518</v>
      </c>
    </row>
    <row r="11020" spans="1:2" x14ac:dyDescent="0.2">
      <c r="A11020">
        <v>923402</v>
      </c>
      <c r="B11020" t="s">
        <v>65518</v>
      </c>
    </row>
    <row r="11021" spans="1:2" x14ac:dyDescent="0.2">
      <c r="A11021" t="s">
        <v>65813</v>
      </c>
      <c r="B11021" t="s">
        <v>65518</v>
      </c>
    </row>
    <row r="11022" spans="1:2" x14ac:dyDescent="0.2">
      <c r="A11022">
        <v>813298</v>
      </c>
      <c r="B11022" t="s">
        <v>65518</v>
      </c>
    </row>
    <row r="11023" spans="1:2" x14ac:dyDescent="0.2">
      <c r="A11023">
        <v>890952</v>
      </c>
      <c r="B11023" t="s">
        <v>65518</v>
      </c>
    </row>
    <row r="11024" spans="1:2" x14ac:dyDescent="0.2">
      <c r="A11024" t="s">
        <v>65814</v>
      </c>
      <c r="B11024" t="s">
        <v>65518</v>
      </c>
    </row>
    <row r="11025" spans="1:2" x14ac:dyDescent="0.2">
      <c r="A11025" t="s">
        <v>65815</v>
      </c>
      <c r="B11025" t="s">
        <v>65518</v>
      </c>
    </row>
    <row r="11026" spans="1:2" x14ac:dyDescent="0.2">
      <c r="A11026" t="s">
        <v>65816</v>
      </c>
      <c r="B11026" t="s">
        <v>65518</v>
      </c>
    </row>
    <row r="11027" spans="1:2" x14ac:dyDescent="0.2">
      <c r="A11027" t="s">
        <v>65817</v>
      </c>
      <c r="B11027" t="s">
        <v>65518</v>
      </c>
    </row>
    <row r="11028" spans="1:2" x14ac:dyDescent="0.2">
      <c r="A11028">
        <v>930282</v>
      </c>
      <c r="B11028" t="s">
        <v>65518</v>
      </c>
    </row>
    <row r="11029" spans="1:2" x14ac:dyDescent="0.2">
      <c r="A11029">
        <v>2048360</v>
      </c>
      <c r="B11029" t="s">
        <v>65518</v>
      </c>
    </row>
    <row r="11030" spans="1:2" x14ac:dyDescent="0.2">
      <c r="A11030" t="s">
        <v>65818</v>
      </c>
      <c r="B11030" t="s">
        <v>65518</v>
      </c>
    </row>
    <row r="11031" spans="1:2" x14ac:dyDescent="0.2">
      <c r="A11031">
        <v>803007</v>
      </c>
      <c r="B11031" t="s">
        <v>65518</v>
      </c>
    </row>
    <row r="11032" spans="1:2" x14ac:dyDescent="0.2">
      <c r="A11032">
        <v>813232</v>
      </c>
      <c r="B11032" t="s">
        <v>65518</v>
      </c>
    </row>
    <row r="11033" spans="1:2" x14ac:dyDescent="0.2">
      <c r="A11033">
        <v>833606</v>
      </c>
      <c r="B11033" t="s">
        <v>65518</v>
      </c>
    </row>
    <row r="11034" spans="1:2" x14ac:dyDescent="0.2">
      <c r="A11034">
        <v>850527</v>
      </c>
      <c r="B11034" t="s">
        <v>65518</v>
      </c>
    </row>
    <row r="11035" spans="1:2" x14ac:dyDescent="0.2">
      <c r="A11035">
        <v>863505</v>
      </c>
      <c r="B11035" t="s">
        <v>65518</v>
      </c>
    </row>
    <row r="11036" spans="1:2" x14ac:dyDescent="0.2">
      <c r="A11036">
        <v>864052</v>
      </c>
      <c r="B11036" t="s">
        <v>65518</v>
      </c>
    </row>
    <row r="11037" spans="1:2" x14ac:dyDescent="0.2">
      <c r="A11037">
        <v>884259</v>
      </c>
      <c r="B11037" t="s">
        <v>65518</v>
      </c>
    </row>
    <row r="11038" spans="1:2" x14ac:dyDescent="0.2">
      <c r="A11038">
        <v>920585</v>
      </c>
      <c r="B11038" t="s">
        <v>65518</v>
      </c>
    </row>
    <row r="11039" spans="1:2" x14ac:dyDescent="0.2">
      <c r="A11039">
        <v>933273</v>
      </c>
      <c r="B11039" t="s">
        <v>65518</v>
      </c>
    </row>
    <row r="11040" spans="1:2" x14ac:dyDescent="0.2">
      <c r="A11040" t="s">
        <v>64492</v>
      </c>
      <c r="B11040" t="s">
        <v>65518</v>
      </c>
    </row>
    <row r="11041" spans="1:2" x14ac:dyDescent="0.2">
      <c r="A11041">
        <v>874908</v>
      </c>
      <c r="B11041" t="s">
        <v>65518</v>
      </c>
    </row>
    <row r="11042" spans="1:2" x14ac:dyDescent="0.2">
      <c r="A11042">
        <v>880424</v>
      </c>
      <c r="B11042" t="s">
        <v>65518</v>
      </c>
    </row>
    <row r="11043" spans="1:2" x14ac:dyDescent="0.2">
      <c r="A11043">
        <v>894093</v>
      </c>
      <c r="B11043" t="s">
        <v>65518</v>
      </c>
    </row>
    <row r="11044" spans="1:2" x14ac:dyDescent="0.2">
      <c r="A11044">
        <v>921354</v>
      </c>
      <c r="B11044" t="s">
        <v>65518</v>
      </c>
    </row>
    <row r="11045" spans="1:2" x14ac:dyDescent="0.2">
      <c r="A11045">
        <v>970265</v>
      </c>
      <c r="B11045" t="s">
        <v>65518</v>
      </c>
    </row>
    <row r="11046" spans="1:2" x14ac:dyDescent="0.2">
      <c r="A11046">
        <v>667508</v>
      </c>
      <c r="B11046" t="s">
        <v>65518</v>
      </c>
    </row>
    <row r="11047" spans="1:2" x14ac:dyDescent="0.2">
      <c r="A11047">
        <v>667743</v>
      </c>
      <c r="B11047" t="s">
        <v>65518</v>
      </c>
    </row>
    <row r="11048" spans="1:2" x14ac:dyDescent="0.2">
      <c r="A11048" t="s">
        <v>65819</v>
      </c>
      <c r="B11048" t="s">
        <v>65518</v>
      </c>
    </row>
    <row r="11049" spans="1:2" x14ac:dyDescent="0.2">
      <c r="A11049">
        <v>880500</v>
      </c>
      <c r="B11049" t="s">
        <v>65518</v>
      </c>
    </row>
    <row r="11050" spans="1:2" x14ac:dyDescent="0.2">
      <c r="A11050">
        <v>884361</v>
      </c>
      <c r="B11050" t="s">
        <v>65518</v>
      </c>
    </row>
    <row r="11051" spans="1:2" x14ac:dyDescent="0.2">
      <c r="A11051">
        <v>911019</v>
      </c>
      <c r="B11051" t="s">
        <v>65518</v>
      </c>
    </row>
    <row r="11052" spans="1:2" x14ac:dyDescent="0.2">
      <c r="A11052">
        <v>813257</v>
      </c>
      <c r="B11052" t="s">
        <v>65518</v>
      </c>
    </row>
    <row r="11053" spans="1:2" x14ac:dyDescent="0.2">
      <c r="A11053">
        <v>851163</v>
      </c>
      <c r="B11053" t="s">
        <v>65518</v>
      </c>
    </row>
    <row r="11054" spans="1:2" x14ac:dyDescent="0.2">
      <c r="A11054">
        <v>871462</v>
      </c>
      <c r="B11054" t="s">
        <v>65518</v>
      </c>
    </row>
    <row r="11055" spans="1:2" x14ac:dyDescent="0.2">
      <c r="A11055">
        <v>891295</v>
      </c>
      <c r="B11055" t="s">
        <v>65518</v>
      </c>
    </row>
    <row r="11056" spans="1:2" x14ac:dyDescent="0.2">
      <c r="A11056">
        <v>669268</v>
      </c>
      <c r="B11056" t="s">
        <v>65518</v>
      </c>
    </row>
    <row r="11057" spans="1:2" x14ac:dyDescent="0.2">
      <c r="A11057">
        <v>670079</v>
      </c>
      <c r="B11057" t="s">
        <v>65518</v>
      </c>
    </row>
    <row r="11058" spans="1:2" x14ac:dyDescent="0.2">
      <c r="A11058">
        <v>670080</v>
      </c>
      <c r="B11058" t="s">
        <v>65518</v>
      </c>
    </row>
    <row r="11059" spans="1:2" x14ac:dyDescent="0.2">
      <c r="A11059">
        <v>824413</v>
      </c>
      <c r="B11059" t="s">
        <v>65518</v>
      </c>
    </row>
    <row r="11060" spans="1:2" x14ac:dyDescent="0.2">
      <c r="A11060">
        <v>844573</v>
      </c>
      <c r="B11060" t="s">
        <v>65518</v>
      </c>
    </row>
    <row r="11061" spans="1:2" x14ac:dyDescent="0.2">
      <c r="A11061">
        <v>860431</v>
      </c>
      <c r="B11061" t="s">
        <v>65518</v>
      </c>
    </row>
    <row r="11062" spans="1:2" x14ac:dyDescent="0.2">
      <c r="A11062">
        <v>861507</v>
      </c>
      <c r="B11062" t="s">
        <v>65518</v>
      </c>
    </row>
    <row r="11063" spans="1:2" x14ac:dyDescent="0.2">
      <c r="A11063">
        <v>864534</v>
      </c>
      <c r="B11063" t="s">
        <v>65518</v>
      </c>
    </row>
    <row r="11064" spans="1:2" x14ac:dyDescent="0.2">
      <c r="A11064">
        <v>864715</v>
      </c>
      <c r="B11064" t="s">
        <v>65518</v>
      </c>
    </row>
    <row r="11065" spans="1:2" x14ac:dyDescent="0.2">
      <c r="A11065">
        <v>883729</v>
      </c>
      <c r="B11065" t="s">
        <v>65518</v>
      </c>
    </row>
    <row r="11066" spans="1:2" x14ac:dyDescent="0.2">
      <c r="A11066">
        <v>893075</v>
      </c>
      <c r="B11066" t="s">
        <v>65518</v>
      </c>
    </row>
    <row r="11067" spans="1:2" x14ac:dyDescent="0.2">
      <c r="A11067">
        <v>910879</v>
      </c>
      <c r="B11067" t="s">
        <v>65518</v>
      </c>
    </row>
    <row r="11068" spans="1:2" x14ac:dyDescent="0.2">
      <c r="A11068">
        <v>913587</v>
      </c>
      <c r="B11068" t="s">
        <v>65518</v>
      </c>
    </row>
    <row r="11069" spans="1:2" x14ac:dyDescent="0.2">
      <c r="A11069">
        <v>914484</v>
      </c>
      <c r="B11069" t="s">
        <v>65518</v>
      </c>
    </row>
    <row r="11070" spans="1:2" x14ac:dyDescent="0.2">
      <c r="A11070">
        <v>914671</v>
      </c>
      <c r="B11070" t="s">
        <v>65518</v>
      </c>
    </row>
    <row r="11071" spans="1:2" x14ac:dyDescent="0.2">
      <c r="A11071">
        <v>920307</v>
      </c>
      <c r="B11071" t="s">
        <v>65518</v>
      </c>
    </row>
    <row r="11072" spans="1:2" x14ac:dyDescent="0.2">
      <c r="A11072">
        <v>921176</v>
      </c>
      <c r="B11072" t="s">
        <v>65518</v>
      </c>
    </row>
    <row r="11073" spans="1:2" x14ac:dyDescent="0.2">
      <c r="A11073">
        <v>921324</v>
      </c>
      <c r="B11073" t="s">
        <v>65518</v>
      </c>
    </row>
    <row r="11074" spans="1:2" x14ac:dyDescent="0.2">
      <c r="A11074">
        <v>923439</v>
      </c>
      <c r="B11074" t="s">
        <v>65518</v>
      </c>
    </row>
    <row r="11075" spans="1:2" x14ac:dyDescent="0.2">
      <c r="A11075">
        <v>933724</v>
      </c>
      <c r="B11075" t="s">
        <v>65518</v>
      </c>
    </row>
    <row r="11076" spans="1:2" x14ac:dyDescent="0.2">
      <c r="A11076">
        <v>933819</v>
      </c>
      <c r="B11076" t="s">
        <v>65518</v>
      </c>
    </row>
    <row r="11077" spans="1:2" x14ac:dyDescent="0.2">
      <c r="A11077">
        <v>934213</v>
      </c>
      <c r="B11077" t="s">
        <v>65518</v>
      </c>
    </row>
    <row r="11078" spans="1:2" x14ac:dyDescent="0.2">
      <c r="A11078">
        <v>668960</v>
      </c>
      <c r="B11078" t="s">
        <v>65518</v>
      </c>
    </row>
    <row r="11079" spans="1:2" x14ac:dyDescent="0.2">
      <c r="A11079">
        <v>913152</v>
      </c>
      <c r="B11079" t="s">
        <v>65518</v>
      </c>
    </row>
    <row r="11080" spans="1:2" x14ac:dyDescent="0.2">
      <c r="A11080">
        <v>923419</v>
      </c>
      <c r="B11080" t="s">
        <v>65518</v>
      </c>
    </row>
    <row r="11081" spans="1:2" x14ac:dyDescent="0.2">
      <c r="A11081">
        <v>933176</v>
      </c>
      <c r="B11081" t="s">
        <v>65518</v>
      </c>
    </row>
    <row r="11082" spans="1:2" x14ac:dyDescent="0.2">
      <c r="A11082">
        <v>668971</v>
      </c>
      <c r="B11082" t="s">
        <v>65518</v>
      </c>
    </row>
    <row r="11083" spans="1:2" x14ac:dyDescent="0.2">
      <c r="A11083">
        <v>673861</v>
      </c>
      <c r="B11083" t="s">
        <v>65518</v>
      </c>
    </row>
    <row r="11084" spans="1:2" x14ac:dyDescent="0.2">
      <c r="A11084">
        <v>884326</v>
      </c>
      <c r="B11084" t="s">
        <v>65518</v>
      </c>
    </row>
    <row r="11085" spans="1:2" x14ac:dyDescent="0.2">
      <c r="A11085">
        <v>884643</v>
      </c>
      <c r="B11085" t="s">
        <v>65518</v>
      </c>
    </row>
    <row r="11086" spans="1:2" x14ac:dyDescent="0.2">
      <c r="A11086">
        <v>923350</v>
      </c>
      <c r="B11086" t="s">
        <v>65518</v>
      </c>
    </row>
    <row r="11087" spans="1:2" x14ac:dyDescent="0.2">
      <c r="A11087">
        <v>934761</v>
      </c>
      <c r="B11087" t="s">
        <v>65518</v>
      </c>
    </row>
    <row r="11088" spans="1:2" x14ac:dyDescent="0.2">
      <c r="A11088" t="s">
        <v>65820</v>
      </c>
      <c r="B11088" t="s">
        <v>65518</v>
      </c>
    </row>
    <row r="11089" spans="1:2" x14ac:dyDescent="0.2">
      <c r="A11089">
        <v>668977</v>
      </c>
      <c r="B11089" t="s">
        <v>65518</v>
      </c>
    </row>
    <row r="11090" spans="1:2" x14ac:dyDescent="0.2">
      <c r="A11090" t="s">
        <v>65821</v>
      </c>
      <c r="B11090" t="s">
        <v>65518</v>
      </c>
    </row>
    <row r="11091" spans="1:2" x14ac:dyDescent="0.2">
      <c r="A11091" t="s">
        <v>65822</v>
      </c>
      <c r="B11091" t="s">
        <v>65518</v>
      </c>
    </row>
    <row r="11092" spans="1:2" x14ac:dyDescent="0.2">
      <c r="A11092" t="s">
        <v>65823</v>
      </c>
      <c r="B11092" t="s">
        <v>65518</v>
      </c>
    </row>
    <row r="11093" spans="1:2" x14ac:dyDescent="0.2">
      <c r="A11093" t="s">
        <v>65472</v>
      </c>
      <c r="B11093" t="s">
        <v>65518</v>
      </c>
    </row>
    <row r="11094" spans="1:2" x14ac:dyDescent="0.2">
      <c r="A11094" t="s">
        <v>65824</v>
      </c>
      <c r="B11094" t="s">
        <v>65518</v>
      </c>
    </row>
    <row r="11095" spans="1:2" x14ac:dyDescent="0.2">
      <c r="A11095" t="s">
        <v>65825</v>
      </c>
      <c r="B11095" t="s">
        <v>65518</v>
      </c>
    </row>
    <row r="11096" spans="1:2" x14ac:dyDescent="0.2">
      <c r="A11096" t="s">
        <v>65826</v>
      </c>
      <c r="B11096" t="s">
        <v>65518</v>
      </c>
    </row>
    <row r="11097" spans="1:2" x14ac:dyDescent="0.2">
      <c r="A11097">
        <v>873298</v>
      </c>
      <c r="B11097" t="s">
        <v>65518</v>
      </c>
    </row>
    <row r="11098" spans="1:2" x14ac:dyDescent="0.2">
      <c r="A11098" t="s">
        <v>64702</v>
      </c>
      <c r="B11098" t="s">
        <v>65518</v>
      </c>
    </row>
    <row r="11099" spans="1:2" x14ac:dyDescent="0.2">
      <c r="A11099" t="s">
        <v>65483</v>
      </c>
      <c r="B11099" t="s">
        <v>65518</v>
      </c>
    </row>
    <row r="11100" spans="1:2" x14ac:dyDescent="0.2">
      <c r="A11100">
        <v>904770</v>
      </c>
      <c r="B11100" t="s">
        <v>65518</v>
      </c>
    </row>
    <row r="11101" spans="1:2" x14ac:dyDescent="0.2">
      <c r="A11101" t="s">
        <v>65827</v>
      </c>
      <c r="B11101" t="s">
        <v>65518</v>
      </c>
    </row>
    <row r="11102" spans="1:2" x14ac:dyDescent="0.2">
      <c r="A11102">
        <v>933001</v>
      </c>
      <c r="B11102" t="s">
        <v>65518</v>
      </c>
    </row>
    <row r="11103" spans="1:2" x14ac:dyDescent="0.2">
      <c r="A11103">
        <v>933107</v>
      </c>
      <c r="B11103" t="s">
        <v>65518</v>
      </c>
    </row>
    <row r="11104" spans="1:2" x14ac:dyDescent="0.2">
      <c r="A11104">
        <v>933112</v>
      </c>
      <c r="B11104" t="s">
        <v>65518</v>
      </c>
    </row>
    <row r="11105" spans="1:2" x14ac:dyDescent="0.2">
      <c r="A11105" t="s">
        <v>65828</v>
      </c>
      <c r="B11105" t="s">
        <v>65518</v>
      </c>
    </row>
    <row r="11106" spans="1:2" x14ac:dyDescent="0.2">
      <c r="A11106" t="s">
        <v>65829</v>
      </c>
      <c r="B11106" t="s">
        <v>65518</v>
      </c>
    </row>
    <row r="11107" spans="1:2" x14ac:dyDescent="0.2">
      <c r="A11107">
        <v>669137</v>
      </c>
      <c r="B11107" t="s">
        <v>65518</v>
      </c>
    </row>
    <row r="11108" spans="1:2" x14ac:dyDescent="0.2">
      <c r="A11108" t="s">
        <v>65830</v>
      </c>
      <c r="B11108" t="s">
        <v>65518</v>
      </c>
    </row>
    <row r="11109" spans="1:2" x14ac:dyDescent="0.2">
      <c r="A11109">
        <v>804025</v>
      </c>
      <c r="B11109" t="s">
        <v>65518</v>
      </c>
    </row>
    <row r="11110" spans="1:2" x14ac:dyDescent="0.2">
      <c r="A11110">
        <v>860802</v>
      </c>
      <c r="B11110" t="s">
        <v>65518</v>
      </c>
    </row>
    <row r="11111" spans="1:2" x14ac:dyDescent="0.2">
      <c r="A11111">
        <v>904771</v>
      </c>
      <c r="B11111" t="s">
        <v>65518</v>
      </c>
    </row>
    <row r="11112" spans="1:2" x14ac:dyDescent="0.2">
      <c r="A11112">
        <v>667063</v>
      </c>
      <c r="B11112" t="s">
        <v>65518</v>
      </c>
    </row>
    <row r="11113" spans="1:2" x14ac:dyDescent="0.2">
      <c r="A11113">
        <v>670296</v>
      </c>
      <c r="B11113" t="s">
        <v>65518</v>
      </c>
    </row>
    <row r="11114" spans="1:2" x14ac:dyDescent="0.2">
      <c r="A11114">
        <v>894473</v>
      </c>
      <c r="B11114" t="s">
        <v>65518</v>
      </c>
    </row>
    <row r="11115" spans="1:2" x14ac:dyDescent="0.2">
      <c r="A11115">
        <v>923115</v>
      </c>
      <c r="B11115" t="s">
        <v>65518</v>
      </c>
    </row>
    <row r="11116" spans="1:2" x14ac:dyDescent="0.2">
      <c r="A11116" t="s">
        <v>65831</v>
      </c>
      <c r="B11116" t="s">
        <v>65518</v>
      </c>
    </row>
    <row r="11117" spans="1:2" x14ac:dyDescent="0.2">
      <c r="A11117">
        <v>669817</v>
      </c>
      <c r="B11117" t="s">
        <v>65518</v>
      </c>
    </row>
    <row r="11118" spans="1:2" x14ac:dyDescent="0.2">
      <c r="A11118">
        <v>873251</v>
      </c>
      <c r="B11118" t="s">
        <v>65518</v>
      </c>
    </row>
    <row r="11119" spans="1:2" x14ac:dyDescent="0.2">
      <c r="A11119">
        <v>894944</v>
      </c>
      <c r="B11119" t="s">
        <v>65518</v>
      </c>
    </row>
    <row r="11120" spans="1:2" x14ac:dyDescent="0.2">
      <c r="A11120">
        <v>943507</v>
      </c>
      <c r="B11120" t="s">
        <v>65518</v>
      </c>
    </row>
    <row r="11121" spans="1:2" x14ac:dyDescent="0.2">
      <c r="A11121" t="s">
        <v>65832</v>
      </c>
      <c r="B11121" t="s">
        <v>65518</v>
      </c>
    </row>
    <row r="11122" spans="1:2" x14ac:dyDescent="0.2">
      <c r="A11122" t="s">
        <v>65833</v>
      </c>
      <c r="B11122" t="s">
        <v>65518</v>
      </c>
    </row>
    <row r="11123" spans="1:2" x14ac:dyDescent="0.2">
      <c r="A11123" t="s">
        <v>65834</v>
      </c>
      <c r="B11123" t="s">
        <v>65518</v>
      </c>
    </row>
    <row r="11124" spans="1:2" x14ac:dyDescent="0.2">
      <c r="A11124" s="429" t="s">
        <v>65835</v>
      </c>
      <c r="B11124" t="s">
        <v>65518</v>
      </c>
    </row>
    <row r="11125" spans="1:2" x14ac:dyDescent="0.2">
      <c r="A11125" t="s">
        <v>65056</v>
      </c>
      <c r="B11125" t="s">
        <v>65518</v>
      </c>
    </row>
    <row r="11126" spans="1:2" x14ac:dyDescent="0.2">
      <c r="A11126" t="s">
        <v>65675</v>
      </c>
      <c r="B11126" t="s">
        <v>65518</v>
      </c>
    </row>
    <row r="11127" spans="1:2" x14ac:dyDescent="0.2">
      <c r="A11127" t="s">
        <v>65836</v>
      </c>
      <c r="B11127" t="s">
        <v>65518</v>
      </c>
    </row>
    <row r="11128" spans="1:2" x14ac:dyDescent="0.2">
      <c r="A11128" t="s">
        <v>65837</v>
      </c>
      <c r="B11128" t="s">
        <v>65518</v>
      </c>
    </row>
    <row r="11129" spans="1:2" x14ac:dyDescent="0.2">
      <c r="A11129" t="s">
        <v>65838</v>
      </c>
      <c r="B11129" t="s">
        <v>65518</v>
      </c>
    </row>
    <row r="11130" spans="1:2" x14ac:dyDescent="0.2">
      <c r="A11130" t="s">
        <v>65839</v>
      </c>
      <c r="B11130" t="s">
        <v>65518</v>
      </c>
    </row>
    <row r="11131" spans="1:2" x14ac:dyDescent="0.2">
      <c r="A11131" t="s">
        <v>65840</v>
      </c>
      <c r="B11131" t="s">
        <v>65518</v>
      </c>
    </row>
    <row r="11132" spans="1:2" x14ac:dyDescent="0.2">
      <c r="A11132" t="s">
        <v>65841</v>
      </c>
      <c r="B11132" t="s">
        <v>65518</v>
      </c>
    </row>
    <row r="11133" spans="1:2" x14ac:dyDescent="0.2">
      <c r="A11133" t="s">
        <v>64967</v>
      </c>
      <c r="B11133" t="s">
        <v>65518</v>
      </c>
    </row>
    <row r="11134" spans="1:2" x14ac:dyDescent="0.2">
      <c r="A11134" t="s">
        <v>65842</v>
      </c>
      <c r="B11134" t="s">
        <v>65518</v>
      </c>
    </row>
    <row r="11135" spans="1:2" x14ac:dyDescent="0.2">
      <c r="A11135">
        <v>894538</v>
      </c>
      <c r="B11135" t="s">
        <v>65518</v>
      </c>
    </row>
    <row r="11136" spans="1:2" x14ac:dyDescent="0.2">
      <c r="A11136" t="s">
        <v>65655</v>
      </c>
      <c r="B11136" t="s">
        <v>65518</v>
      </c>
    </row>
    <row r="11137" spans="1:2" x14ac:dyDescent="0.2">
      <c r="A11137">
        <v>904877</v>
      </c>
      <c r="B11137" t="s">
        <v>65518</v>
      </c>
    </row>
    <row r="11138" spans="1:2" x14ac:dyDescent="0.2">
      <c r="A11138" t="s">
        <v>65843</v>
      </c>
      <c r="B11138" t="s">
        <v>65518</v>
      </c>
    </row>
    <row r="11139" spans="1:2" x14ac:dyDescent="0.2">
      <c r="A11139" t="s">
        <v>65844</v>
      </c>
      <c r="B11139" t="s">
        <v>65518</v>
      </c>
    </row>
    <row r="11140" spans="1:2" x14ac:dyDescent="0.2">
      <c r="A11140">
        <v>933302</v>
      </c>
      <c r="B11140" t="s">
        <v>65518</v>
      </c>
    </row>
    <row r="11141" spans="1:2" x14ac:dyDescent="0.2">
      <c r="A11141">
        <v>933328</v>
      </c>
      <c r="B11141" t="s">
        <v>65518</v>
      </c>
    </row>
    <row r="11142" spans="1:2" x14ac:dyDescent="0.2">
      <c r="A11142" t="s">
        <v>65845</v>
      </c>
      <c r="B11142" t="s">
        <v>65518</v>
      </c>
    </row>
    <row r="11143" spans="1:2" x14ac:dyDescent="0.2">
      <c r="A11143" t="s">
        <v>65670</v>
      </c>
      <c r="B11143" t="s">
        <v>65518</v>
      </c>
    </row>
    <row r="11144" spans="1:2" x14ac:dyDescent="0.2">
      <c r="A11144" t="s">
        <v>65846</v>
      </c>
      <c r="B11144" t="s">
        <v>65518</v>
      </c>
    </row>
    <row r="11145" spans="1:2" x14ac:dyDescent="0.2">
      <c r="A11145" t="s">
        <v>65502</v>
      </c>
      <c r="B11145" t="s">
        <v>65518</v>
      </c>
    </row>
    <row r="11146" spans="1:2" x14ac:dyDescent="0.2">
      <c r="A11146" t="s">
        <v>65057</v>
      </c>
      <c r="B11146" t="s">
        <v>65518</v>
      </c>
    </row>
    <row r="11147" spans="1:2" x14ac:dyDescent="0.2">
      <c r="A11147">
        <v>960809</v>
      </c>
      <c r="B11147" t="s">
        <v>65518</v>
      </c>
    </row>
    <row r="11148" spans="1:2" x14ac:dyDescent="0.2">
      <c r="A11148" t="s">
        <v>65619</v>
      </c>
      <c r="B11148" t="s">
        <v>65518</v>
      </c>
    </row>
    <row r="11149" spans="1:2" x14ac:dyDescent="0.2">
      <c r="A11149" t="s">
        <v>65847</v>
      </c>
      <c r="B11149" t="s">
        <v>65518</v>
      </c>
    </row>
    <row r="11150" spans="1:2" x14ac:dyDescent="0.2">
      <c r="A11150" t="s">
        <v>65082</v>
      </c>
      <c r="B11150" t="s">
        <v>65518</v>
      </c>
    </row>
    <row r="11151" spans="1:2" x14ac:dyDescent="0.2">
      <c r="A11151" t="s">
        <v>65498</v>
      </c>
      <c r="B11151" t="s">
        <v>65518</v>
      </c>
    </row>
    <row r="11152" spans="1:2" x14ac:dyDescent="0.2">
      <c r="A11152" t="s">
        <v>65848</v>
      </c>
      <c r="B11152" t="s">
        <v>65518</v>
      </c>
    </row>
    <row r="11153" spans="1:2" x14ac:dyDescent="0.2">
      <c r="A11153">
        <v>669936</v>
      </c>
      <c r="B11153" t="s">
        <v>65518</v>
      </c>
    </row>
    <row r="11154" spans="1:2" x14ac:dyDescent="0.2">
      <c r="A11154">
        <v>671303</v>
      </c>
      <c r="B11154" t="s">
        <v>65518</v>
      </c>
    </row>
    <row r="11155" spans="1:2" x14ac:dyDescent="0.2">
      <c r="A11155">
        <v>671305</v>
      </c>
      <c r="B11155" t="s">
        <v>65518</v>
      </c>
    </row>
    <row r="11156" spans="1:2" x14ac:dyDescent="0.2">
      <c r="A11156">
        <v>671356</v>
      </c>
      <c r="B11156" t="s">
        <v>65518</v>
      </c>
    </row>
    <row r="11157" spans="1:2" x14ac:dyDescent="0.2">
      <c r="A11157">
        <v>671362</v>
      </c>
      <c r="B11157" t="s">
        <v>65518</v>
      </c>
    </row>
    <row r="11158" spans="1:2" x14ac:dyDescent="0.2">
      <c r="A11158">
        <v>853179</v>
      </c>
      <c r="B11158" t="s">
        <v>65518</v>
      </c>
    </row>
    <row r="11159" spans="1:2" x14ac:dyDescent="0.2">
      <c r="A11159" t="s">
        <v>65849</v>
      </c>
      <c r="B11159" t="s">
        <v>65518</v>
      </c>
    </row>
    <row r="11160" spans="1:2" x14ac:dyDescent="0.2">
      <c r="A11160" t="s">
        <v>65850</v>
      </c>
      <c r="B11160" t="s">
        <v>65518</v>
      </c>
    </row>
    <row r="11161" spans="1:2" x14ac:dyDescent="0.2">
      <c r="A11161">
        <v>914375</v>
      </c>
      <c r="B11161" t="s">
        <v>65518</v>
      </c>
    </row>
    <row r="11162" spans="1:2" x14ac:dyDescent="0.2">
      <c r="A11162">
        <v>924110</v>
      </c>
      <c r="B11162" t="s">
        <v>65518</v>
      </c>
    </row>
    <row r="11163" spans="1:2" x14ac:dyDescent="0.2">
      <c r="A11163">
        <v>924452</v>
      </c>
      <c r="B11163" t="s">
        <v>65518</v>
      </c>
    </row>
    <row r="11164" spans="1:2" x14ac:dyDescent="0.2">
      <c r="A11164" t="s">
        <v>65851</v>
      </c>
      <c r="B11164" t="s">
        <v>65518</v>
      </c>
    </row>
    <row r="11165" spans="1:2" x14ac:dyDescent="0.2">
      <c r="A11165" t="s">
        <v>65852</v>
      </c>
      <c r="B11165" t="s">
        <v>65518</v>
      </c>
    </row>
    <row r="11166" spans="1:2" x14ac:dyDescent="0.2">
      <c r="A11166">
        <v>670325</v>
      </c>
      <c r="B11166" t="s">
        <v>65518</v>
      </c>
    </row>
    <row r="11167" spans="1:2" x14ac:dyDescent="0.2">
      <c r="A11167">
        <v>854951</v>
      </c>
      <c r="B11167" t="s">
        <v>65518</v>
      </c>
    </row>
    <row r="11168" spans="1:2" x14ac:dyDescent="0.2">
      <c r="A11168">
        <v>884345</v>
      </c>
      <c r="B11168" t="s">
        <v>65518</v>
      </c>
    </row>
    <row r="11169" spans="1:2" x14ac:dyDescent="0.2">
      <c r="A11169">
        <v>884405</v>
      </c>
      <c r="B11169" t="s">
        <v>65518</v>
      </c>
    </row>
    <row r="11170" spans="1:2" x14ac:dyDescent="0.2">
      <c r="A11170">
        <v>894367</v>
      </c>
      <c r="B11170" t="s">
        <v>65518</v>
      </c>
    </row>
    <row r="11171" spans="1:2" x14ac:dyDescent="0.2">
      <c r="A11171">
        <v>903039</v>
      </c>
      <c r="B11171" t="s">
        <v>65518</v>
      </c>
    </row>
    <row r="11172" spans="1:2" x14ac:dyDescent="0.2">
      <c r="A11172">
        <v>923092</v>
      </c>
      <c r="B11172" t="s">
        <v>65518</v>
      </c>
    </row>
    <row r="11173" spans="1:2" x14ac:dyDescent="0.2">
      <c r="A11173">
        <v>934190</v>
      </c>
      <c r="B11173" t="s">
        <v>65518</v>
      </c>
    </row>
    <row r="11174" spans="1:2" x14ac:dyDescent="0.2">
      <c r="A11174">
        <v>804092</v>
      </c>
      <c r="B11174" t="s">
        <v>65518</v>
      </c>
    </row>
    <row r="11175" spans="1:2" x14ac:dyDescent="0.2">
      <c r="A11175">
        <v>840403</v>
      </c>
      <c r="B11175" t="s">
        <v>65518</v>
      </c>
    </row>
    <row r="11176" spans="1:2" x14ac:dyDescent="0.2">
      <c r="A11176">
        <v>854083</v>
      </c>
      <c r="B11176" t="s">
        <v>65518</v>
      </c>
    </row>
    <row r="11177" spans="1:2" x14ac:dyDescent="0.2">
      <c r="A11177">
        <v>863475</v>
      </c>
      <c r="B11177" t="s">
        <v>65518</v>
      </c>
    </row>
    <row r="11178" spans="1:2" x14ac:dyDescent="0.2">
      <c r="A11178">
        <v>933040</v>
      </c>
      <c r="B11178" t="s">
        <v>65518</v>
      </c>
    </row>
    <row r="11179" spans="1:2" x14ac:dyDescent="0.2">
      <c r="A11179" t="s">
        <v>65853</v>
      </c>
      <c r="B11179" t="s">
        <v>65854</v>
      </c>
    </row>
    <row r="11180" spans="1:2" x14ac:dyDescent="0.2">
      <c r="A11180">
        <v>2033467</v>
      </c>
      <c r="B11180" t="s">
        <v>65854</v>
      </c>
    </row>
    <row r="11181" spans="1:2" x14ac:dyDescent="0.2">
      <c r="A11181" t="s">
        <v>63974</v>
      </c>
      <c r="B11181" t="s">
        <v>65854</v>
      </c>
    </row>
    <row r="11182" spans="1:2" x14ac:dyDescent="0.2">
      <c r="A11182">
        <v>850549</v>
      </c>
      <c r="B11182" t="s">
        <v>65854</v>
      </c>
    </row>
    <row r="11183" spans="1:2" x14ac:dyDescent="0.2">
      <c r="A11183">
        <v>854813</v>
      </c>
      <c r="B11183" t="s">
        <v>65854</v>
      </c>
    </row>
    <row r="11184" spans="1:2" x14ac:dyDescent="0.2">
      <c r="A11184">
        <v>860329</v>
      </c>
      <c r="B11184" t="s">
        <v>65854</v>
      </c>
    </row>
    <row r="11185" spans="1:2" x14ac:dyDescent="0.2">
      <c r="A11185">
        <v>893794</v>
      </c>
      <c r="B11185" t="s">
        <v>65854</v>
      </c>
    </row>
    <row r="11186" spans="1:2" x14ac:dyDescent="0.2">
      <c r="A11186">
        <v>901159</v>
      </c>
      <c r="B11186" t="s">
        <v>65854</v>
      </c>
    </row>
    <row r="11187" spans="1:2" x14ac:dyDescent="0.2">
      <c r="A11187">
        <v>910869</v>
      </c>
      <c r="B11187" t="s">
        <v>65854</v>
      </c>
    </row>
    <row r="11188" spans="1:2" x14ac:dyDescent="0.2">
      <c r="A11188">
        <v>914055</v>
      </c>
      <c r="B11188" t="s">
        <v>65854</v>
      </c>
    </row>
    <row r="11189" spans="1:2" x14ac:dyDescent="0.2">
      <c r="A11189">
        <v>930274</v>
      </c>
      <c r="B11189" t="s">
        <v>65854</v>
      </c>
    </row>
    <row r="11190" spans="1:2" x14ac:dyDescent="0.2">
      <c r="A11190">
        <v>950062</v>
      </c>
      <c r="B11190" t="s">
        <v>65854</v>
      </c>
    </row>
    <row r="11191" spans="1:2" x14ac:dyDescent="0.2">
      <c r="A11191" t="s">
        <v>65855</v>
      </c>
      <c r="B11191" t="s">
        <v>65854</v>
      </c>
    </row>
    <row r="11192" spans="1:2" x14ac:dyDescent="0.2">
      <c r="A11192">
        <v>990552</v>
      </c>
      <c r="B11192" t="s">
        <v>65854</v>
      </c>
    </row>
    <row r="11193" spans="1:2" x14ac:dyDescent="0.2">
      <c r="A11193" t="s">
        <v>65856</v>
      </c>
      <c r="B11193" t="s">
        <v>65854</v>
      </c>
    </row>
    <row r="11194" spans="1:2" x14ac:dyDescent="0.2">
      <c r="A11194" s="429" t="s">
        <v>65857</v>
      </c>
      <c r="B11194" t="s">
        <v>65854</v>
      </c>
    </row>
    <row r="11195" spans="1:2" x14ac:dyDescent="0.2">
      <c r="A11195">
        <v>871602</v>
      </c>
      <c r="B11195" t="s">
        <v>65854</v>
      </c>
    </row>
    <row r="11196" spans="1:2" x14ac:dyDescent="0.2">
      <c r="A11196">
        <v>904903</v>
      </c>
      <c r="B11196" t="s">
        <v>65854</v>
      </c>
    </row>
    <row r="11197" spans="1:2" x14ac:dyDescent="0.2">
      <c r="A11197" t="s">
        <v>65858</v>
      </c>
      <c r="B11197" t="s">
        <v>65854</v>
      </c>
    </row>
    <row r="11198" spans="1:2" x14ac:dyDescent="0.2">
      <c r="A11198">
        <v>2045624</v>
      </c>
      <c r="B11198" t="s">
        <v>65854</v>
      </c>
    </row>
    <row r="11199" spans="1:2" x14ac:dyDescent="0.2">
      <c r="A11199" t="s">
        <v>65531</v>
      </c>
      <c r="B11199" t="s">
        <v>65854</v>
      </c>
    </row>
    <row r="11200" spans="1:2" x14ac:dyDescent="0.2">
      <c r="A11200" t="s">
        <v>65859</v>
      </c>
      <c r="B11200" t="s">
        <v>65854</v>
      </c>
    </row>
    <row r="11201" spans="1:2" x14ac:dyDescent="0.2">
      <c r="A11201">
        <v>823385</v>
      </c>
      <c r="B11201" t="s">
        <v>65854</v>
      </c>
    </row>
    <row r="11202" spans="1:2" x14ac:dyDescent="0.2">
      <c r="A11202">
        <v>864231</v>
      </c>
      <c r="B11202" t="s">
        <v>65854</v>
      </c>
    </row>
    <row r="11203" spans="1:2" x14ac:dyDescent="0.2">
      <c r="A11203">
        <v>893356</v>
      </c>
      <c r="B11203" t="s">
        <v>65854</v>
      </c>
    </row>
    <row r="11204" spans="1:2" x14ac:dyDescent="0.2">
      <c r="A11204">
        <v>2030281</v>
      </c>
      <c r="B11204" t="s">
        <v>65854</v>
      </c>
    </row>
    <row r="11205" spans="1:2" x14ac:dyDescent="0.2">
      <c r="A11205">
        <v>2045624</v>
      </c>
      <c r="B11205" t="s">
        <v>65854</v>
      </c>
    </row>
    <row r="11206" spans="1:2" x14ac:dyDescent="0.2">
      <c r="A11206">
        <v>337077</v>
      </c>
      <c r="B11206" t="s">
        <v>65854</v>
      </c>
    </row>
    <row r="11207" spans="1:2" x14ac:dyDescent="0.2">
      <c r="A11207" t="s">
        <v>65860</v>
      </c>
      <c r="B11207" t="s">
        <v>65854</v>
      </c>
    </row>
    <row r="11208" spans="1:2" x14ac:dyDescent="0.2">
      <c r="A11208" t="s">
        <v>65861</v>
      </c>
      <c r="B11208" t="s">
        <v>65854</v>
      </c>
    </row>
    <row r="11209" spans="1:2" x14ac:dyDescent="0.2">
      <c r="A11209">
        <v>854338</v>
      </c>
      <c r="B11209" t="s">
        <v>65854</v>
      </c>
    </row>
    <row r="11210" spans="1:2" x14ac:dyDescent="0.2">
      <c r="A11210">
        <v>854937</v>
      </c>
      <c r="B11210" t="s">
        <v>65854</v>
      </c>
    </row>
    <row r="11211" spans="1:2" x14ac:dyDescent="0.2">
      <c r="A11211">
        <v>861460</v>
      </c>
      <c r="B11211" t="s">
        <v>65854</v>
      </c>
    </row>
    <row r="11212" spans="1:2" x14ac:dyDescent="0.2">
      <c r="A11212">
        <v>863155</v>
      </c>
      <c r="B11212" t="s">
        <v>65854</v>
      </c>
    </row>
    <row r="11213" spans="1:2" x14ac:dyDescent="0.2">
      <c r="A11213">
        <v>874026</v>
      </c>
      <c r="B11213" t="s">
        <v>65854</v>
      </c>
    </row>
    <row r="11214" spans="1:2" x14ac:dyDescent="0.2">
      <c r="A11214">
        <v>874962</v>
      </c>
      <c r="B11214" t="s">
        <v>65854</v>
      </c>
    </row>
    <row r="11215" spans="1:2" x14ac:dyDescent="0.2">
      <c r="A11215">
        <v>893382</v>
      </c>
      <c r="B11215" t="s">
        <v>65854</v>
      </c>
    </row>
    <row r="11216" spans="1:2" x14ac:dyDescent="0.2">
      <c r="A11216">
        <v>894918</v>
      </c>
      <c r="B11216" t="s">
        <v>65854</v>
      </c>
    </row>
    <row r="11217" spans="1:2" x14ac:dyDescent="0.2">
      <c r="A11217">
        <v>900599</v>
      </c>
      <c r="B11217" t="s">
        <v>65854</v>
      </c>
    </row>
    <row r="11218" spans="1:2" x14ac:dyDescent="0.2">
      <c r="A11218" t="s">
        <v>65862</v>
      </c>
      <c r="B11218" t="s">
        <v>65854</v>
      </c>
    </row>
    <row r="11219" spans="1:2" x14ac:dyDescent="0.2">
      <c r="A11219">
        <v>930755</v>
      </c>
      <c r="B11219" t="s">
        <v>65854</v>
      </c>
    </row>
    <row r="11220" spans="1:2" x14ac:dyDescent="0.2">
      <c r="A11220">
        <v>933355</v>
      </c>
      <c r="B11220" t="s">
        <v>65854</v>
      </c>
    </row>
    <row r="11221" spans="1:2" x14ac:dyDescent="0.2">
      <c r="A11221" t="s">
        <v>65863</v>
      </c>
      <c r="B11221" t="s">
        <v>65854</v>
      </c>
    </row>
    <row r="11222" spans="1:2" x14ac:dyDescent="0.2">
      <c r="A11222">
        <v>854416</v>
      </c>
      <c r="B11222" t="s">
        <v>65854</v>
      </c>
    </row>
    <row r="11223" spans="1:2" x14ac:dyDescent="0.2">
      <c r="A11223">
        <v>854932</v>
      </c>
      <c r="B11223" t="s">
        <v>65854</v>
      </c>
    </row>
    <row r="11224" spans="1:2" x14ac:dyDescent="0.2">
      <c r="A11224">
        <v>880186</v>
      </c>
      <c r="B11224" t="s">
        <v>65854</v>
      </c>
    </row>
    <row r="11225" spans="1:2" x14ac:dyDescent="0.2">
      <c r="A11225">
        <v>884086</v>
      </c>
      <c r="B11225" t="s">
        <v>65854</v>
      </c>
    </row>
    <row r="11226" spans="1:2" x14ac:dyDescent="0.2">
      <c r="A11226" t="s">
        <v>65864</v>
      </c>
      <c r="B11226" t="s">
        <v>65854</v>
      </c>
    </row>
    <row r="11227" spans="1:2" x14ac:dyDescent="0.2">
      <c r="A11227">
        <v>901216</v>
      </c>
      <c r="B11227" t="s">
        <v>65854</v>
      </c>
    </row>
    <row r="11228" spans="1:2" x14ac:dyDescent="0.2">
      <c r="A11228" t="s">
        <v>65865</v>
      </c>
      <c r="B11228" t="s">
        <v>65854</v>
      </c>
    </row>
    <row r="11229" spans="1:2" x14ac:dyDescent="0.2">
      <c r="A11229" t="s">
        <v>65866</v>
      </c>
      <c r="B11229" t="s">
        <v>65854</v>
      </c>
    </row>
    <row r="11230" spans="1:2" x14ac:dyDescent="0.2">
      <c r="A11230">
        <v>923292</v>
      </c>
      <c r="B11230" t="s">
        <v>65854</v>
      </c>
    </row>
    <row r="11231" spans="1:2" x14ac:dyDescent="0.2">
      <c r="A11231">
        <v>980307</v>
      </c>
      <c r="B11231" t="s">
        <v>65854</v>
      </c>
    </row>
    <row r="11232" spans="1:2" x14ac:dyDescent="0.2">
      <c r="A11232">
        <v>2045624</v>
      </c>
      <c r="B11232" t="s">
        <v>65854</v>
      </c>
    </row>
    <row r="11233" spans="1:2" x14ac:dyDescent="0.2">
      <c r="A11233">
        <v>813085</v>
      </c>
      <c r="B11233" t="s">
        <v>65854</v>
      </c>
    </row>
    <row r="11234" spans="1:2" x14ac:dyDescent="0.2">
      <c r="A11234">
        <v>844094</v>
      </c>
      <c r="B11234" t="s">
        <v>65854</v>
      </c>
    </row>
    <row r="11235" spans="1:2" x14ac:dyDescent="0.2">
      <c r="A11235">
        <v>863686</v>
      </c>
      <c r="B11235" t="s">
        <v>65854</v>
      </c>
    </row>
    <row r="11236" spans="1:2" x14ac:dyDescent="0.2">
      <c r="A11236">
        <v>880037</v>
      </c>
      <c r="B11236" t="s">
        <v>65854</v>
      </c>
    </row>
    <row r="11237" spans="1:2" x14ac:dyDescent="0.2">
      <c r="A11237" s="429" t="s">
        <v>65867</v>
      </c>
      <c r="B11237" t="s">
        <v>65854</v>
      </c>
    </row>
    <row r="11238" spans="1:2" x14ac:dyDescent="0.2">
      <c r="A11238">
        <v>893359</v>
      </c>
      <c r="B11238" t="s">
        <v>65854</v>
      </c>
    </row>
    <row r="11239" spans="1:2" x14ac:dyDescent="0.2">
      <c r="A11239">
        <v>934906</v>
      </c>
      <c r="B11239" t="s">
        <v>65854</v>
      </c>
    </row>
    <row r="11240" spans="1:2" x14ac:dyDescent="0.2">
      <c r="A11240" t="s">
        <v>65868</v>
      </c>
      <c r="B11240" t="s">
        <v>65854</v>
      </c>
    </row>
    <row r="11241" spans="1:2" x14ac:dyDescent="0.2">
      <c r="A11241">
        <v>841277</v>
      </c>
      <c r="B11241" t="s">
        <v>65854</v>
      </c>
    </row>
    <row r="11242" spans="1:2" x14ac:dyDescent="0.2">
      <c r="A11242">
        <v>864736</v>
      </c>
      <c r="B11242" t="s">
        <v>65854</v>
      </c>
    </row>
    <row r="11243" spans="1:2" x14ac:dyDescent="0.2">
      <c r="A11243">
        <v>864758</v>
      </c>
      <c r="B11243" t="s">
        <v>65854</v>
      </c>
    </row>
    <row r="11244" spans="1:2" x14ac:dyDescent="0.2">
      <c r="A11244">
        <v>865200</v>
      </c>
      <c r="B11244" t="s">
        <v>65854</v>
      </c>
    </row>
    <row r="11245" spans="1:2" x14ac:dyDescent="0.2">
      <c r="A11245" t="s">
        <v>65869</v>
      </c>
      <c r="B11245" t="s">
        <v>65854</v>
      </c>
    </row>
    <row r="11246" spans="1:2" x14ac:dyDescent="0.2">
      <c r="A11246">
        <v>893886</v>
      </c>
      <c r="B11246" t="s">
        <v>65854</v>
      </c>
    </row>
    <row r="11247" spans="1:2" x14ac:dyDescent="0.2">
      <c r="A11247">
        <v>904958</v>
      </c>
      <c r="B11247" t="s">
        <v>65854</v>
      </c>
    </row>
    <row r="11248" spans="1:2" x14ac:dyDescent="0.2">
      <c r="A11248">
        <v>910247</v>
      </c>
      <c r="B11248" t="s">
        <v>65854</v>
      </c>
    </row>
    <row r="11249" spans="1:2" x14ac:dyDescent="0.2">
      <c r="A11249">
        <v>921313</v>
      </c>
      <c r="B11249" t="s">
        <v>65854</v>
      </c>
    </row>
    <row r="11250" spans="1:2" x14ac:dyDescent="0.2">
      <c r="A11250">
        <v>923578</v>
      </c>
      <c r="B11250" t="s">
        <v>65854</v>
      </c>
    </row>
    <row r="11251" spans="1:2" x14ac:dyDescent="0.2">
      <c r="A11251">
        <v>931219</v>
      </c>
      <c r="B11251" t="s">
        <v>65854</v>
      </c>
    </row>
    <row r="11252" spans="1:2" x14ac:dyDescent="0.2">
      <c r="A11252">
        <v>933519</v>
      </c>
      <c r="B11252" t="s">
        <v>65854</v>
      </c>
    </row>
    <row r="11253" spans="1:2" x14ac:dyDescent="0.2">
      <c r="A11253">
        <v>934791</v>
      </c>
      <c r="B11253" t="s">
        <v>65854</v>
      </c>
    </row>
    <row r="11254" spans="1:2" x14ac:dyDescent="0.2">
      <c r="A11254" t="s">
        <v>65870</v>
      </c>
      <c r="B11254" t="s">
        <v>65854</v>
      </c>
    </row>
    <row r="11255" spans="1:2" x14ac:dyDescent="0.2">
      <c r="A11255" t="s">
        <v>65871</v>
      </c>
      <c r="B11255" t="s">
        <v>65854</v>
      </c>
    </row>
    <row r="11256" spans="1:2" x14ac:dyDescent="0.2">
      <c r="A11256">
        <v>2036021</v>
      </c>
      <c r="B11256" t="s">
        <v>65854</v>
      </c>
    </row>
    <row r="11257" spans="1:2" x14ac:dyDescent="0.2">
      <c r="A11257" t="s">
        <v>65872</v>
      </c>
      <c r="B11257" t="s">
        <v>65854</v>
      </c>
    </row>
    <row r="11258" spans="1:2" x14ac:dyDescent="0.2">
      <c r="A11258" t="s">
        <v>65531</v>
      </c>
      <c r="B11258" t="s">
        <v>65854</v>
      </c>
    </row>
    <row r="11259" spans="1:2" x14ac:dyDescent="0.2">
      <c r="A11259">
        <v>843041</v>
      </c>
      <c r="B11259" t="s">
        <v>65854</v>
      </c>
    </row>
    <row r="11260" spans="1:2" x14ac:dyDescent="0.2">
      <c r="A11260">
        <v>850323</v>
      </c>
      <c r="B11260" t="s">
        <v>65854</v>
      </c>
    </row>
    <row r="11261" spans="1:2" x14ac:dyDescent="0.2">
      <c r="A11261">
        <v>850915</v>
      </c>
      <c r="B11261" t="s">
        <v>65854</v>
      </c>
    </row>
    <row r="11262" spans="1:2" x14ac:dyDescent="0.2">
      <c r="A11262">
        <v>854931</v>
      </c>
      <c r="B11262" t="s">
        <v>65854</v>
      </c>
    </row>
    <row r="11263" spans="1:2" x14ac:dyDescent="0.2">
      <c r="A11263">
        <v>861510</v>
      </c>
      <c r="B11263" t="s">
        <v>65854</v>
      </c>
    </row>
    <row r="11264" spans="1:2" x14ac:dyDescent="0.2">
      <c r="A11264">
        <v>903863</v>
      </c>
      <c r="B11264" t="s">
        <v>65854</v>
      </c>
    </row>
    <row r="11265" spans="1:2" x14ac:dyDescent="0.2">
      <c r="A11265">
        <v>930887</v>
      </c>
      <c r="B11265" t="s">
        <v>65854</v>
      </c>
    </row>
    <row r="11266" spans="1:2" x14ac:dyDescent="0.2">
      <c r="A11266">
        <v>943262</v>
      </c>
      <c r="B11266" t="s">
        <v>65854</v>
      </c>
    </row>
    <row r="11267" spans="1:2" x14ac:dyDescent="0.2">
      <c r="A11267">
        <v>2032761</v>
      </c>
      <c r="B11267" t="s">
        <v>65854</v>
      </c>
    </row>
    <row r="11268" spans="1:2" x14ac:dyDescent="0.2">
      <c r="A11268" t="s">
        <v>65873</v>
      </c>
      <c r="B11268" t="s">
        <v>65854</v>
      </c>
    </row>
    <row r="11269" spans="1:2" x14ac:dyDescent="0.2">
      <c r="A11269" t="s">
        <v>65874</v>
      </c>
      <c r="B11269" t="s">
        <v>65854</v>
      </c>
    </row>
    <row r="11270" spans="1:2" x14ac:dyDescent="0.2">
      <c r="A11270" t="s">
        <v>65875</v>
      </c>
      <c r="B11270" t="s">
        <v>65854</v>
      </c>
    </row>
    <row r="11271" spans="1:2" x14ac:dyDescent="0.2">
      <c r="A11271">
        <v>851447</v>
      </c>
      <c r="B11271" t="s">
        <v>65854</v>
      </c>
    </row>
    <row r="11272" spans="1:2" x14ac:dyDescent="0.2">
      <c r="A11272">
        <v>853525</v>
      </c>
      <c r="B11272" t="s">
        <v>65854</v>
      </c>
    </row>
    <row r="11273" spans="1:2" x14ac:dyDescent="0.2">
      <c r="A11273">
        <v>884172</v>
      </c>
      <c r="B11273" t="s">
        <v>65854</v>
      </c>
    </row>
    <row r="11274" spans="1:2" x14ac:dyDescent="0.2">
      <c r="A11274">
        <v>890159</v>
      </c>
      <c r="B11274" t="s">
        <v>65854</v>
      </c>
    </row>
    <row r="11275" spans="1:2" x14ac:dyDescent="0.2">
      <c r="A11275" t="s">
        <v>64765</v>
      </c>
      <c r="B11275" t="s">
        <v>65854</v>
      </c>
    </row>
    <row r="11276" spans="1:2" x14ac:dyDescent="0.2">
      <c r="A11276">
        <v>910891</v>
      </c>
      <c r="B11276" t="s">
        <v>65854</v>
      </c>
    </row>
    <row r="11277" spans="1:2" x14ac:dyDescent="0.2">
      <c r="A11277">
        <v>913024</v>
      </c>
      <c r="B11277" t="s">
        <v>65854</v>
      </c>
    </row>
    <row r="11278" spans="1:2" x14ac:dyDescent="0.2">
      <c r="A11278">
        <v>950309</v>
      </c>
      <c r="B11278" t="s">
        <v>65854</v>
      </c>
    </row>
    <row r="11279" spans="1:2" x14ac:dyDescent="0.2">
      <c r="A11279" t="s">
        <v>65876</v>
      </c>
      <c r="B11279" t="s">
        <v>65854</v>
      </c>
    </row>
    <row r="11280" spans="1:2" x14ac:dyDescent="0.2">
      <c r="A11280">
        <v>833412</v>
      </c>
      <c r="B11280" t="s">
        <v>65854</v>
      </c>
    </row>
    <row r="11281" spans="1:2" x14ac:dyDescent="0.2">
      <c r="A11281">
        <v>903741</v>
      </c>
      <c r="B11281" t="s">
        <v>65854</v>
      </c>
    </row>
    <row r="11282" spans="1:2" x14ac:dyDescent="0.2">
      <c r="A11282">
        <v>921231</v>
      </c>
      <c r="B11282" t="s">
        <v>65854</v>
      </c>
    </row>
    <row r="11283" spans="1:2" x14ac:dyDescent="0.2">
      <c r="A11283">
        <v>930969</v>
      </c>
      <c r="B11283" t="s">
        <v>65854</v>
      </c>
    </row>
    <row r="11284" spans="1:2" x14ac:dyDescent="0.2">
      <c r="A11284">
        <v>823386</v>
      </c>
      <c r="B11284" t="s">
        <v>65854</v>
      </c>
    </row>
    <row r="11285" spans="1:2" x14ac:dyDescent="0.2">
      <c r="A11285">
        <v>864735</v>
      </c>
      <c r="B11285" t="s">
        <v>65854</v>
      </c>
    </row>
    <row r="11286" spans="1:2" x14ac:dyDescent="0.2">
      <c r="A11286">
        <v>880426</v>
      </c>
      <c r="B11286" t="s">
        <v>65854</v>
      </c>
    </row>
    <row r="11287" spans="1:2" x14ac:dyDescent="0.2">
      <c r="A11287">
        <v>881582</v>
      </c>
      <c r="B11287" t="s">
        <v>65854</v>
      </c>
    </row>
    <row r="11288" spans="1:2" x14ac:dyDescent="0.2">
      <c r="A11288">
        <v>930093</v>
      </c>
      <c r="B11288" t="s">
        <v>65854</v>
      </c>
    </row>
    <row r="11289" spans="1:2" x14ac:dyDescent="0.2">
      <c r="A11289" t="s">
        <v>65877</v>
      </c>
      <c r="B11289" t="s">
        <v>65854</v>
      </c>
    </row>
    <row r="11290" spans="1:2" x14ac:dyDescent="0.2">
      <c r="A11290" t="s">
        <v>65878</v>
      </c>
      <c r="B11290" t="s">
        <v>65854</v>
      </c>
    </row>
    <row r="11291" spans="1:2" x14ac:dyDescent="0.2">
      <c r="A11291" t="s">
        <v>65874</v>
      </c>
      <c r="B11291" t="s">
        <v>65854</v>
      </c>
    </row>
    <row r="11292" spans="1:2" x14ac:dyDescent="0.2">
      <c r="A11292" s="429" t="s">
        <v>65879</v>
      </c>
      <c r="B11292" t="s">
        <v>65854</v>
      </c>
    </row>
    <row r="11293" spans="1:2" x14ac:dyDescent="0.2">
      <c r="A11293">
        <v>843976</v>
      </c>
      <c r="B11293" t="s">
        <v>65854</v>
      </c>
    </row>
    <row r="11294" spans="1:2" x14ac:dyDescent="0.2">
      <c r="A11294">
        <v>850907</v>
      </c>
      <c r="B11294" t="s">
        <v>65854</v>
      </c>
    </row>
    <row r="11295" spans="1:2" x14ac:dyDescent="0.2">
      <c r="A11295">
        <v>893755</v>
      </c>
      <c r="B11295" t="s">
        <v>65854</v>
      </c>
    </row>
    <row r="11296" spans="1:2" x14ac:dyDescent="0.2">
      <c r="A11296">
        <v>904282</v>
      </c>
      <c r="B11296" t="s">
        <v>65854</v>
      </c>
    </row>
    <row r="11297" spans="1:2" x14ac:dyDescent="0.2">
      <c r="A11297">
        <v>934923</v>
      </c>
      <c r="B11297" t="s">
        <v>65854</v>
      </c>
    </row>
    <row r="11298" spans="1:2" x14ac:dyDescent="0.2">
      <c r="A11298" t="s">
        <v>65880</v>
      </c>
      <c r="B11298" t="s">
        <v>65854</v>
      </c>
    </row>
    <row r="11299" spans="1:2" x14ac:dyDescent="0.2">
      <c r="A11299">
        <v>813324</v>
      </c>
      <c r="B11299" t="s">
        <v>65854</v>
      </c>
    </row>
    <row r="11300" spans="1:2" x14ac:dyDescent="0.2">
      <c r="A11300" t="s">
        <v>65881</v>
      </c>
      <c r="B11300" t="s">
        <v>65854</v>
      </c>
    </row>
    <row r="11301" spans="1:2" x14ac:dyDescent="0.2">
      <c r="A11301">
        <v>894899</v>
      </c>
      <c r="B11301" t="s">
        <v>65854</v>
      </c>
    </row>
    <row r="11302" spans="1:2" x14ac:dyDescent="0.2">
      <c r="A11302">
        <v>910835</v>
      </c>
      <c r="B11302" t="s">
        <v>65854</v>
      </c>
    </row>
    <row r="11303" spans="1:2" x14ac:dyDescent="0.2">
      <c r="A11303">
        <v>913154</v>
      </c>
      <c r="B11303" t="s">
        <v>65854</v>
      </c>
    </row>
    <row r="11304" spans="1:2" x14ac:dyDescent="0.2">
      <c r="A11304">
        <v>934795</v>
      </c>
      <c r="B11304" t="s">
        <v>65854</v>
      </c>
    </row>
    <row r="11305" spans="1:2" x14ac:dyDescent="0.2">
      <c r="A11305">
        <v>960389</v>
      </c>
      <c r="B11305" t="s">
        <v>65854</v>
      </c>
    </row>
    <row r="11306" spans="1:2" x14ac:dyDescent="0.2">
      <c r="A11306" t="s">
        <v>65882</v>
      </c>
      <c r="B11306" t="s">
        <v>65854</v>
      </c>
    </row>
    <row r="11307" spans="1:2" x14ac:dyDescent="0.2">
      <c r="A11307" t="s">
        <v>65883</v>
      </c>
      <c r="B11307" t="s">
        <v>65854</v>
      </c>
    </row>
    <row r="11308" spans="1:2" x14ac:dyDescent="0.2">
      <c r="A11308">
        <v>834448</v>
      </c>
      <c r="B11308" t="s">
        <v>65854</v>
      </c>
    </row>
    <row r="11309" spans="1:2" x14ac:dyDescent="0.2">
      <c r="A11309">
        <v>913761</v>
      </c>
      <c r="B11309" t="s">
        <v>65854</v>
      </c>
    </row>
    <row r="11310" spans="1:2" x14ac:dyDescent="0.2">
      <c r="A11310">
        <v>921229</v>
      </c>
      <c r="B11310" t="s">
        <v>65854</v>
      </c>
    </row>
    <row r="11311" spans="1:2" x14ac:dyDescent="0.2">
      <c r="A11311" t="s">
        <v>65884</v>
      </c>
      <c r="B11311" t="s">
        <v>65854</v>
      </c>
    </row>
    <row r="11312" spans="1:2" x14ac:dyDescent="0.2">
      <c r="A11312">
        <v>831305</v>
      </c>
      <c r="B11312" t="s">
        <v>65854</v>
      </c>
    </row>
    <row r="11313" spans="1:2" x14ac:dyDescent="0.2">
      <c r="A11313">
        <v>863000</v>
      </c>
      <c r="B11313" t="s">
        <v>65854</v>
      </c>
    </row>
    <row r="11314" spans="1:2" x14ac:dyDescent="0.2">
      <c r="A11314">
        <v>884235</v>
      </c>
      <c r="B11314" t="s">
        <v>65854</v>
      </c>
    </row>
    <row r="11315" spans="1:2" x14ac:dyDescent="0.2">
      <c r="A11315">
        <v>920035</v>
      </c>
      <c r="B11315" t="s">
        <v>65854</v>
      </c>
    </row>
    <row r="11316" spans="1:2" x14ac:dyDescent="0.2">
      <c r="A11316">
        <v>920683</v>
      </c>
      <c r="B11316" t="s">
        <v>65854</v>
      </c>
    </row>
    <row r="11317" spans="1:2" x14ac:dyDescent="0.2">
      <c r="A11317">
        <v>934418</v>
      </c>
      <c r="B11317" t="s">
        <v>65854</v>
      </c>
    </row>
    <row r="11318" spans="1:2" x14ac:dyDescent="0.2">
      <c r="A11318">
        <v>934882</v>
      </c>
      <c r="B11318" t="s">
        <v>65854</v>
      </c>
    </row>
    <row r="11319" spans="1:2" x14ac:dyDescent="0.2">
      <c r="A11319">
        <v>850429</v>
      </c>
      <c r="B11319" t="s">
        <v>65854</v>
      </c>
    </row>
    <row r="11320" spans="1:2" x14ac:dyDescent="0.2">
      <c r="A11320">
        <v>870717</v>
      </c>
      <c r="B11320" t="s">
        <v>65854</v>
      </c>
    </row>
    <row r="11321" spans="1:2" x14ac:dyDescent="0.2">
      <c r="A11321">
        <v>2050451</v>
      </c>
      <c r="B11321" t="s">
        <v>65854</v>
      </c>
    </row>
    <row r="11322" spans="1:2" x14ac:dyDescent="0.2">
      <c r="A11322" t="s">
        <v>65885</v>
      </c>
      <c r="B11322" t="s">
        <v>65854</v>
      </c>
    </row>
    <row r="11323" spans="1:2" x14ac:dyDescent="0.2">
      <c r="A11323">
        <v>864900</v>
      </c>
      <c r="B11323" t="s">
        <v>65854</v>
      </c>
    </row>
    <row r="11324" spans="1:2" x14ac:dyDescent="0.2">
      <c r="A11324">
        <v>873782</v>
      </c>
      <c r="B11324" t="s">
        <v>65854</v>
      </c>
    </row>
    <row r="11325" spans="1:2" x14ac:dyDescent="0.2">
      <c r="A11325">
        <v>874128</v>
      </c>
      <c r="B11325" t="s">
        <v>65854</v>
      </c>
    </row>
    <row r="11326" spans="1:2" x14ac:dyDescent="0.2">
      <c r="A11326">
        <v>930168</v>
      </c>
      <c r="B11326" t="s">
        <v>65854</v>
      </c>
    </row>
    <row r="11327" spans="1:2" x14ac:dyDescent="0.2">
      <c r="A11327">
        <v>940454</v>
      </c>
      <c r="B11327" t="s">
        <v>65854</v>
      </c>
    </row>
    <row r="11328" spans="1:2" x14ac:dyDescent="0.2">
      <c r="A11328">
        <v>960179</v>
      </c>
      <c r="B11328" t="s">
        <v>65854</v>
      </c>
    </row>
    <row r="11329" spans="1:2" x14ac:dyDescent="0.2">
      <c r="A11329">
        <v>338462</v>
      </c>
      <c r="B11329" t="s">
        <v>65854</v>
      </c>
    </row>
    <row r="11330" spans="1:2" x14ac:dyDescent="0.2">
      <c r="A11330" t="s">
        <v>64039</v>
      </c>
      <c r="B11330" t="s">
        <v>65854</v>
      </c>
    </row>
    <row r="11331" spans="1:2" x14ac:dyDescent="0.2">
      <c r="A11331" t="s">
        <v>64037</v>
      </c>
      <c r="B11331" t="s">
        <v>65854</v>
      </c>
    </row>
    <row r="11332" spans="1:2" x14ac:dyDescent="0.2">
      <c r="A11332">
        <v>865544</v>
      </c>
      <c r="B11332" t="s">
        <v>65854</v>
      </c>
    </row>
    <row r="11333" spans="1:2" x14ac:dyDescent="0.2">
      <c r="A11333">
        <v>894401</v>
      </c>
      <c r="B11333" t="s">
        <v>65854</v>
      </c>
    </row>
    <row r="11334" spans="1:2" x14ac:dyDescent="0.2">
      <c r="A11334">
        <v>913970</v>
      </c>
      <c r="B11334" t="s">
        <v>65854</v>
      </c>
    </row>
    <row r="11335" spans="1:2" x14ac:dyDescent="0.2">
      <c r="A11335">
        <v>950236</v>
      </c>
      <c r="B11335" t="s">
        <v>65854</v>
      </c>
    </row>
    <row r="11336" spans="1:2" x14ac:dyDescent="0.2">
      <c r="A11336" t="s">
        <v>65886</v>
      </c>
      <c r="B11336" t="s">
        <v>65854</v>
      </c>
    </row>
    <row r="11337" spans="1:2" x14ac:dyDescent="0.2">
      <c r="A11337">
        <v>880042</v>
      </c>
      <c r="B11337" t="s">
        <v>65854</v>
      </c>
    </row>
    <row r="11338" spans="1:2" x14ac:dyDescent="0.2">
      <c r="A11338">
        <v>903259</v>
      </c>
      <c r="B11338" t="s">
        <v>65854</v>
      </c>
    </row>
    <row r="11339" spans="1:2" x14ac:dyDescent="0.2">
      <c r="A11339" t="s">
        <v>65887</v>
      </c>
      <c r="B11339" t="s">
        <v>65854</v>
      </c>
    </row>
    <row r="11340" spans="1:2" x14ac:dyDescent="0.2">
      <c r="A11340" s="429" t="s">
        <v>65888</v>
      </c>
      <c r="B11340" t="s">
        <v>65854</v>
      </c>
    </row>
    <row r="11341" spans="1:2" x14ac:dyDescent="0.2">
      <c r="A11341">
        <v>970369</v>
      </c>
      <c r="B11341" t="s">
        <v>65854</v>
      </c>
    </row>
    <row r="11342" spans="1:2" x14ac:dyDescent="0.2">
      <c r="A11342">
        <v>910356</v>
      </c>
      <c r="B11342" t="s">
        <v>65854</v>
      </c>
    </row>
    <row r="11343" spans="1:2" x14ac:dyDescent="0.2">
      <c r="A11343" t="s">
        <v>64783</v>
      </c>
      <c r="B11343" t="s">
        <v>65854</v>
      </c>
    </row>
    <row r="11344" spans="1:2" x14ac:dyDescent="0.2">
      <c r="A11344">
        <v>823228</v>
      </c>
      <c r="B11344" t="s">
        <v>65854</v>
      </c>
    </row>
    <row r="11345" spans="1:2" x14ac:dyDescent="0.2">
      <c r="A11345">
        <v>903958</v>
      </c>
      <c r="B11345" t="s">
        <v>65854</v>
      </c>
    </row>
    <row r="11346" spans="1:2" x14ac:dyDescent="0.2">
      <c r="A11346">
        <v>923830</v>
      </c>
      <c r="B11346" t="s">
        <v>65854</v>
      </c>
    </row>
    <row r="11347" spans="1:2" x14ac:dyDescent="0.2">
      <c r="A11347">
        <v>933835</v>
      </c>
      <c r="B11347" t="s">
        <v>65854</v>
      </c>
    </row>
    <row r="11348" spans="1:2" x14ac:dyDescent="0.2">
      <c r="A11348">
        <v>823363</v>
      </c>
      <c r="B11348" t="s">
        <v>65854</v>
      </c>
    </row>
    <row r="11349" spans="1:2" x14ac:dyDescent="0.2">
      <c r="A11349">
        <v>860998</v>
      </c>
      <c r="B11349" t="s">
        <v>65854</v>
      </c>
    </row>
    <row r="11350" spans="1:2" x14ac:dyDescent="0.2">
      <c r="A11350">
        <v>871215</v>
      </c>
      <c r="B11350" t="s">
        <v>65854</v>
      </c>
    </row>
    <row r="11351" spans="1:2" x14ac:dyDescent="0.2">
      <c r="A11351" t="s">
        <v>64842</v>
      </c>
      <c r="B11351" t="s">
        <v>65854</v>
      </c>
    </row>
    <row r="11352" spans="1:2" x14ac:dyDescent="0.2">
      <c r="A11352">
        <v>883083</v>
      </c>
      <c r="B11352" t="s">
        <v>65854</v>
      </c>
    </row>
    <row r="11353" spans="1:2" x14ac:dyDescent="0.2">
      <c r="A11353">
        <v>893628</v>
      </c>
      <c r="B11353" t="s">
        <v>65854</v>
      </c>
    </row>
    <row r="11354" spans="1:2" x14ac:dyDescent="0.2">
      <c r="A11354">
        <v>913451</v>
      </c>
      <c r="B11354" t="s">
        <v>65854</v>
      </c>
    </row>
    <row r="11355" spans="1:2" x14ac:dyDescent="0.2">
      <c r="A11355">
        <v>981113</v>
      </c>
      <c r="B11355" t="s">
        <v>65854</v>
      </c>
    </row>
    <row r="11356" spans="1:2" x14ac:dyDescent="0.2">
      <c r="A11356">
        <v>873479</v>
      </c>
      <c r="B11356" t="s">
        <v>65854</v>
      </c>
    </row>
    <row r="11357" spans="1:2" x14ac:dyDescent="0.2">
      <c r="A11357">
        <v>894128</v>
      </c>
      <c r="B11357" t="s">
        <v>65854</v>
      </c>
    </row>
    <row r="11358" spans="1:2" x14ac:dyDescent="0.2">
      <c r="A11358">
        <v>881113</v>
      </c>
      <c r="B11358" t="s">
        <v>65854</v>
      </c>
    </row>
    <row r="11359" spans="1:2" x14ac:dyDescent="0.2">
      <c r="A11359" t="s">
        <v>65889</v>
      </c>
      <c r="B11359" t="s">
        <v>65854</v>
      </c>
    </row>
    <row r="11360" spans="1:2" x14ac:dyDescent="0.2">
      <c r="A11360">
        <v>933585</v>
      </c>
      <c r="B11360" t="s">
        <v>65854</v>
      </c>
    </row>
    <row r="11361" spans="1:2" x14ac:dyDescent="0.2">
      <c r="A11361">
        <v>934898</v>
      </c>
      <c r="B11361" t="s">
        <v>65854</v>
      </c>
    </row>
    <row r="11362" spans="1:2" x14ac:dyDescent="0.2">
      <c r="A11362" t="s">
        <v>65890</v>
      </c>
      <c r="B11362" t="s">
        <v>65854</v>
      </c>
    </row>
    <row r="11363" spans="1:2" x14ac:dyDescent="0.2">
      <c r="A11363">
        <v>960287</v>
      </c>
      <c r="B11363" t="s">
        <v>65854</v>
      </c>
    </row>
    <row r="11364" spans="1:2" x14ac:dyDescent="0.2">
      <c r="A11364">
        <v>2053900</v>
      </c>
      <c r="B11364" t="s">
        <v>65854</v>
      </c>
    </row>
    <row r="11365" spans="1:2" x14ac:dyDescent="0.2">
      <c r="A11365">
        <v>666759</v>
      </c>
      <c r="B11365" t="s">
        <v>65854</v>
      </c>
    </row>
    <row r="11366" spans="1:2" x14ac:dyDescent="0.2">
      <c r="A11366">
        <v>864965</v>
      </c>
      <c r="B11366" t="s">
        <v>65854</v>
      </c>
    </row>
    <row r="11367" spans="1:2" x14ac:dyDescent="0.2">
      <c r="A11367" t="s">
        <v>65891</v>
      </c>
      <c r="B11367" t="s">
        <v>65854</v>
      </c>
    </row>
    <row r="11368" spans="1:2" x14ac:dyDescent="0.2">
      <c r="A11368">
        <v>870456</v>
      </c>
      <c r="B11368" t="s">
        <v>65854</v>
      </c>
    </row>
    <row r="11369" spans="1:2" x14ac:dyDescent="0.2">
      <c r="A11369">
        <v>870930</v>
      </c>
      <c r="B11369" t="s">
        <v>65854</v>
      </c>
    </row>
    <row r="11370" spans="1:2" x14ac:dyDescent="0.2">
      <c r="A11370">
        <v>873538</v>
      </c>
      <c r="B11370" t="s">
        <v>65854</v>
      </c>
    </row>
    <row r="11371" spans="1:2" x14ac:dyDescent="0.2">
      <c r="A11371" t="s">
        <v>65892</v>
      </c>
      <c r="B11371" t="s">
        <v>65854</v>
      </c>
    </row>
    <row r="11372" spans="1:2" x14ac:dyDescent="0.2">
      <c r="A11372">
        <v>900184</v>
      </c>
      <c r="B11372" t="s">
        <v>65854</v>
      </c>
    </row>
    <row r="11373" spans="1:2" x14ac:dyDescent="0.2">
      <c r="A11373">
        <v>950061</v>
      </c>
      <c r="B11373" t="s">
        <v>65854</v>
      </c>
    </row>
    <row r="11374" spans="1:2" x14ac:dyDescent="0.2">
      <c r="A11374" t="s">
        <v>65893</v>
      </c>
      <c r="B11374" t="s">
        <v>65854</v>
      </c>
    </row>
    <row r="11375" spans="1:2" x14ac:dyDescent="0.2">
      <c r="A11375">
        <v>803225</v>
      </c>
      <c r="B11375" t="s">
        <v>65854</v>
      </c>
    </row>
    <row r="11376" spans="1:2" x14ac:dyDescent="0.2">
      <c r="A11376">
        <v>834137</v>
      </c>
      <c r="B11376" t="s">
        <v>65854</v>
      </c>
    </row>
    <row r="11377" spans="1:2" x14ac:dyDescent="0.2">
      <c r="A11377">
        <v>940075</v>
      </c>
      <c r="B11377" t="s">
        <v>65854</v>
      </c>
    </row>
    <row r="11378" spans="1:2" x14ac:dyDescent="0.2">
      <c r="A11378">
        <v>940749</v>
      </c>
      <c r="B11378" t="s">
        <v>65854</v>
      </c>
    </row>
    <row r="11379" spans="1:2" x14ac:dyDescent="0.2">
      <c r="A11379">
        <v>339531</v>
      </c>
      <c r="B11379" t="s">
        <v>65854</v>
      </c>
    </row>
    <row r="11380" spans="1:2" x14ac:dyDescent="0.2">
      <c r="A11380">
        <v>820501</v>
      </c>
      <c r="B11380" t="s">
        <v>65854</v>
      </c>
    </row>
    <row r="11381" spans="1:2" x14ac:dyDescent="0.2">
      <c r="A11381" t="s">
        <v>65894</v>
      </c>
      <c r="B11381" t="s">
        <v>65854</v>
      </c>
    </row>
    <row r="11382" spans="1:2" x14ac:dyDescent="0.2">
      <c r="A11382">
        <v>342247</v>
      </c>
      <c r="B11382" t="s">
        <v>65854</v>
      </c>
    </row>
    <row r="11383" spans="1:2" x14ac:dyDescent="0.2">
      <c r="A11383">
        <v>833176</v>
      </c>
      <c r="B11383" t="s">
        <v>65854</v>
      </c>
    </row>
    <row r="11384" spans="1:2" x14ac:dyDescent="0.2">
      <c r="A11384">
        <v>833719</v>
      </c>
      <c r="B11384" t="s">
        <v>65854</v>
      </c>
    </row>
    <row r="11385" spans="1:2" x14ac:dyDescent="0.2">
      <c r="A11385">
        <v>834322</v>
      </c>
      <c r="B11385" t="s">
        <v>65854</v>
      </c>
    </row>
    <row r="11386" spans="1:2" x14ac:dyDescent="0.2">
      <c r="A11386">
        <v>843017</v>
      </c>
      <c r="B11386" t="s">
        <v>65854</v>
      </c>
    </row>
    <row r="11387" spans="1:2" x14ac:dyDescent="0.2">
      <c r="A11387">
        <v>881408</v>
      </c>
      <c r="B11387" t="s">
        <v>65854</v>
      </c>
    </row>
    <row r="11388" spans="1:2" x14ac:dyDescent="0.2">
      <c r="A11388">
        <v>890067</v>
      </c>
      <c r="B11388" t="s">
        <v>65854</v>
      </c>
    </row>
    <row r="11389" spans="1:2" x14ac:dyDescent="0.2">
      <c r="A11389">
        <v>904789</v>
      </c>
      <c r="B11389" t="s">
        <v>65854</v>
      </c>
    </row>
    <row r="11390" spans="1:2" x14ac:dyDescent="0.2">
      <c r="A11390">
        <v>910234</v>
      </c>
      <c r="B11390" t="s">
        <v>65854</v>
      </c>
    </row>
    <row r="11391" spans="1:2" x14ac:dyDescent="0.2">
      <c r="A11391">
        <v>924971</v>
      </c>
      <c r="B11391" t="s">
        <v>65854</v>
      </c>
    </row>
    <row r="11392" spans="1:2" x14ac:dyDescent="0.2">
      <c r="A11392">
        <v>970087</v>
      </c>
      <c r="B11392" t="s">
        <v>65854</v>
      </c>
    </row>
    <row r="11393" spans="1:2" x14ac:dyDescent="0.2">
      <c r="A11393">
        <v>833877</v>
      </c>
      <c r="B11393" t="s">
        <v>65854</v>
      </c>
    </row>
    <row r="11394" spans="1:2" x14ac:dyDescent="0.2">
      <c r="A11394">
        <v>890662</v>
      </c>
      <c r="B11394" t="s">
        <v>65854</v>
      </c>
    </row>
    <row r="11395" spans="1:2" x14ac:dyDescent="0.2">
      <c r="A11395">
        <v>931139</v>
      </c>
      <c r="B11395" t="s">
        <v>65854</v>
      </c>
    </row>
    <row r="11396" spans="1:2" x14ac:dyDescent="0.2">
      <c r="A11396">
        <v>943444</v>
      </c>
      <c r="B11396" t="s">
        <v>65854</v>
      </c>
    </row>
    <row r="11397" spans="1:2" x14ac:dyDescent="0.2">
      <c r="A11397" t="s">
        <v>65895</v>
      </c>
      <c r="B11397" t="s">
        <v>65854</v>
      </c>
    </row>
    <row r="11398" spans="1:2" x14ac:dyDescent="0.2">
      <c r="A11398">
        <v>803838</v>
      </c>
      <c r="B11398" t="s">
        <v>65854</v>
      </c>
    </row>
    <row r="11399" spans="1:2" x14ac:dyDescent="0.2">
      <c r="A11399">
        <v>820922</v>
      </c>
      <c r="B11399" t="s">
        <v>65854</v>
      </c>
    </row>
    <row r="11400" spans="1:2" x14ac:dyDescent="0.2">
      <c r="A11400" t="s">
        <v>65896</v>
      </c>
      <c r="B11400" t="s">
        <v>65854</v>
      </c>
    </row>
    <row r="11401" spans="1:2" x14ac:dyDescent="0.2">
      <c r="A11401">
        <v>833346</v>
      </c>
      <c r="B11401" t="s">
        <v>65854</v>
      </c>
    </row>
    <row r="11402" spans="1:2" x14ac:dyDescent="0.2">
      <c r="A11402">
        <v>840906</v>
      </c>
      <c r="B11402" t="s">
        <v>65854</v>
      </c>
    </row>
    <row r="11403" spans="1:2" x14ac:dyDescent="0.2">
      <c r="A11403">
        <v>854305</v>
      </c>
      <c r="B11403" t="s">
        <v>65854</v>
      </c>
    </row>
    <row r="11404" spans="1:2" x14ac:dyDescent="0.2">
      <c r="A11404">
        <v>861481</v>
      </c>
      <c r="B11404" t="s">
        <v>65854</v>
      </c>
    </row>
    <row r="11405" spans="1:2" x14ac:dyDescent="0.2">
      <c r="A11405">
        <v>890280</v>
      </c>
      <c r="B11405" t="s">
        <v>65854</v>
      </c>
    </row>
    <row r="11406" spans="1:2" x14ac:dyDescent="0.2">
      <c r="A11406">
        <v>911378</v>
      </c>
      <c r="B11406" t="s">
        <v>65854</v>
      </c>
    </row>
    <row r="11407" spans="1:2" x14ac:dyDescent="0.2">
      <c r="A11407">
        <v>913616</v>
      </c>
      <c r="B11407" t="s">
        <v>65854</v>
      </c>
    </row>
    <row r="11408" spans="1:2" x14ac:dyDescent="0.2">
      <c r="A11408">
        <v>913617</v>
      </c>
      <c r="B11408" t="s">
        <v>65854</v>
      </c>
    </row>
    <row r="11409" spans="1:2" x14ac:dyDescent="0.2">
      <c r="A11409">
        <v>913618</v>
      </c>
      <c r="B11409" t="s">
        <v>65854</v>
      </c>
    </row>
    <row r="11410" spans="1:2" x14ac:dyDescent="0.2">
      <c r="A11410">
        <v>930916</v>
      </c>
      <c r="B11410" t="s">
        <v>65854</v>
      </c>
    </row>
    <row r="11411" spans="1:2" x14ac:dyDescent="0.2">
      <c r="A11411">
        <v>980137</v>
      </c>
      <c r="B11411" t="s">
        <v>65854</v>
      </c>
    </row>
    <row r="11412" spans="1:2" x14ac:dyDescent="0.2">
      <c r="A11412">
        <v>980809</v>
      </c>
      <c r="B11412" t="s">
        <v>65854</v>
      </c>
    </row>
    <row r="11413" spans="1:2" x14ac:dyDescent="0.2">
      <c r="A11413">
        <v>674542</v>
      </c>
      <c r="B11413" t="s">
        <v>65854</v>
      </c>
    </row>
    <row r="11414" spans="1:2" x14ac:dyDescent="0.2">
      <c r="A11414">
        <v>823631</v>
      </c>
      <c r="B11414" t="s">
        <v>65854</v>
      </c>
    </row>
    <row r="11415" spans="1:2" x14ac:dyDescent="0.2">
      <c r="A11415">
        <v>830723</v>
      </c>
      <c r="B11415" t="s">
        <v>65854</v>
      </c>
    </row>
    <row r="11416" spans="1:2" x14ac:dyDescent="0.2">
      <c r="A11416">
        <v>853349</v>
      </c>
      <c r="B11416" t="s">
        <v>65854</v>
      </c>
    </row>
    <row r="11417" spans="1:2" x14ac:dyDescent="0.2">
      <c r="A11417">
        <v>874110</v>
      </c>
      <c r="B11417" t="s">
        <v>65854</v>
      </c>
    </row>
    <row r="11418" spans="1:2" x14ac:dyDescent="0.2">
      <c r="A11418">
        <v>895003</v>
      </c>
      <c r="B11418" t="s">
        <v>65854</v>
      </c>
    </row>
    <row r="11419" spans="1:2" x14ac:dyDescent="0.2">
      <c r="A11419">
        <v>924252</v>
      </c>
      <c r="B11419" t="s">
        <v>65854</v>
      </c>
    </row>
    <row r="11420" spans="1:2" x14ac:dyDescent="0.2">
      <c r="A11420">
        <v>931355</v>
      </c>
      <c r="B11420" t="s">
        <v>65854</v>
      </c>
    </row>
    <row r="11421" spans="1:2" x14ac:dyDescent="0.2">
      <c r="A11421">
        <v>943120</v>
      </c>
      <c r="B11421" t="s">
        <v>65854</v>
      </c>
    </row>
    <row r="11422" spans="1:2" x14ac:dyDescent="0.2">
      <c r="A11422">
        <v>960639</v>
      </c>
      <c r="B11422" t="s">
        <v>65854</v>
      </c>
    </row>
    <row r="11423" spans="1:2" x14ac:dyDescent="0.2">
      <c r="A11423">
        <v>337809</v>
      </c>
      <c r="B11423" t="s">
        <v>65854</v>
      </c>
    </row>
    <row r="11424" spans="1:2" x14ac:dyDescent="0.2">
      <c r="A11424">
        <v>843233</v>
      </c>
      <c r="B11424" t="s">
        <v>65854</v>
      </c>
    </row>
    <row r="11425" spans="1:2" x14ac:dyDescent="0.2">
      <c r="A11425">
        <v>860232</v>
      </c>
      <c r="B11425" t="s">
        <v>65854</v>
      </c>
    </row>
    <row r="11426" spans="1:2" x14ac:dyDescent="0.2">
      <c r="A11426">
        <v>860780</v>
      </c>
      <c r="B11426" t="s">
        <v>65854</v>
      </c>
    </row>
    <row r="11427" spans="1:2" x14ac:dyDescent="0.2">
      <c r="A11427">
        <v>865134</v>
      </c>
      <c r="B11427" t="s">
        <v>65854</v>
      </c>
    </row>
    <row r="11428" spans="1:2" x14ac:dyDescent="0.2">
      <c r="A11428">
        <v>874604</v>
      </c>
      <c r="B11428" t="s">
        <v>65854</v>
      </c>
    </row>
    <row r="11429" spans="1:2" x14ac:dyDescent="0.2">
      <c r="A11429">
        <v>891082</v>
      </c>
      <c r="B11429" t="s">
        <v>65854</v>
      </c>
    </row>
    <row r="11430" spans="1:2" x14ac:dyDescent="0.2">
      <c r="A11430">
        <v>901425</v>
      </c>
      <c r="B11430" t="s">
        <v>65854</v>
      </c>
    </row>
    <row r="11431" spans="1:2" x14ac:dyDescent="0.2">
      <c r="A11431" t="s">
        <v>65897</v>
      </c>
      <c r="B11431" t="s">
        <v>65854</v>
      </c>
    </row>
    <row r="11432" spans="1:2" x14ac:dyDescent="0.2">
      <c r="A11432">
        <v>854223</v>
      </c>
      <c r="B11432" t="s">
        <v>65854</v>
      </c>
    </row>
    <row r="11433" spans="1:2" x14ac:dyDescent="0.2">
      <c r="A11433">
        <v>904226</v>
      </c>
      <c r="B11433" t="s">
        <v>65854</v>
      </c>
    </row>
    <row r="11434" spans="1:2" x14ac:dyDescent="0.2">
      <c r="A11434">
        <v>920690</v>
      </c>
      <c r="B11434" t="s">
        <v>65854</v>
      </c>
    </row>
    <row r="11435" spans="1:2" x14ac:dyDescent="0.2">
      <c r="A11435">
        <v>940315</v>
      </c>
      <c r="B11435" t="s">
        <v>65854</v>
      </c>
    </row>
    <row r="11436" spans="1:2" x14ac:dyDescent="0.2">
      <c r="A11436">
        <v>940849</v>
      </c>
      <c r="B11436" t="s">
        <v>65854</v>
      </c>
    </row>
    <row r="11437" spans="1:2" x14ac:dyDescent="0.2">
      <c r="A11437">
        <v>950562</v>
      </c>
      <c r="B11437" t="s">
        <v>65854</v>
      </c>
    </row>
    <row r="11438" spans="1:2" x14ac:dyDescent="0.2">
      <c r="A11438">
        <v>823520</v>
      </c>
      <c r="B11438" t="s">
        <v>65854</v>
      </c>
    </row>
    <row r="11439" spans="1:2" x14ac:dyDescent="0.2">
      <c r="A11439">
        <v>823594</v>
      </c>
      <c r="B11439" t="s">
        <v>65854</v>
      </c>
    </row>
    <row r="11440" spans="1:2" x14ac:dyDescent="0.2">
      <c r="A11440">
        <v>884063</v>
      </c>
      <c r="B11440" t="s">
        <v>65854</v>
      </c>
    </row>
    <row r="11441" spans="1:2" x14ac:dyDescent="0.2">
      <c r="A11441">
        <v>903309</v>
      </c>
      <c r="B11441" t="s">
        <v>65854</v>
      </c>
    </row>
    <row r="11442" spans="1:2" x14ac:dyDescent="0.2">
      <c r="A11442">
        <v>921344</v>
      </c>
      <c r="B11442" t="s">
        <v>65854</v>
      </c>
    </row>
    <row r="11443" spans="1:2" x14ac:dyDescent="0.2">
      <c r="A11443">
        <v>930677</v>
      </c>
      <c r="B11443" t="s">
        <v>65854</v>
      </c>
    </row>
    <row r="11444" spans="1:2" x14ac:dyDescent="0.2">
      <c r="A11444">
        <v>337901</v>
      </c>
      <c r="B11444" t="s">
        <v>65854</v>
      </c>
    </row>
    <row r="11445" spans="1:2" x14ac:dyDescent="0.2">
      <c r="A11445">
        <v>823142</v>
      </c>
      <c r="B11445" t="s">
        <v>65854</v>
      </c>
    </row>
    <row r="11446" spans="1:2" x14ac:dyDescent="0.2">
      <c r="A11446">
        <v>840980</v>
      </c>
      <c r="B11446" t="s">
        <v>65854</v>
      </c>
    </row>
    <row r="11447" spans="1:2" x14ac:dyDescent="0.2">
      <c r="A11447">
        <v>843566</v>
      </c>
      <c r="B11447" t="s">
        <v>65854</v>
      </c>
    </row>
    <row r="11448" spans="1:2" x14ac:dyDescent="0.2">
      <c r="A11448">
        <v>880331</v>
      </c>
      <c r="B11448" t="s">
        <v>65854</v>
      </c>
    </row>
    <row r="11449" spans="1:2" x14ac:dyDescent="0.2">
      <c r="A11449">
        <v>913620</v>
      </c>
      <c r="B11449" t="s">
        <v>65854</v>
      </c>
    </row>
    <row r="11450" spans="1:2" x14ac:dyDescent="0.2">
      <c r="A11450">
        <v>924353</v>
      </c>
      <c r="B11450" t="s">
        <v>65854</v>
      </c>
    </row>
    <row r="11451" spans="1:2" x14ac:dyDescent="0.2">
      <c r="A11451">
        <v>925053</v>
      </c>
      <c r="B11451" t="s">
        <v>65854</v>
      </c>
    </row>
    <row r="11452" spans="1:2" x14ac:dyDescent="0.2">
      <c r="A11452">
        <v>931115</v>
      </c>
      <c r="B11452" t="s">
        <v>65854</v>
      </c>
    </row>
    <row r="11453" spans="1:2" x14ac:dyDescent="0.2">
      <c r="A11453" t="s">
        <v>65898</v>
      </c>
      <c r="B11453" t="s">
        <v>65854</v>
      </c>
    </row>
    <row r="11454" spans="1:2" x14ac:dyDescent="0.2">
      <c r="A11454">
        <v>833857</v>
      </c>
      <c r="B11454" t="s">
        <v>65854</v>
      </c>
    </row>
    <row r="11455" spans="1:2" x14ac:dyDescent="0.2">
      <c r="A11455">
        <v>860063</v>
      </c>
      <c r="B11455" t="s">
        <v>65854</v>
      </c>
    </row>
    <row r="11456" spans="1:2" x14ac:dyDescent="0.2">
      <c r="A11456">
        <v>864171</v>
      </c>
      <c r="B11456" t="s">
        <v>65854</v>
      </c>
    </row>
    <row r="11457" spans="1:2" x14ac:dyDescent="0.2">
      <c r="A11457">
        <v>335647</v>
      </c>
      <c r="B11457" t="s">
        <v>65854</v>
      </c>
    </row>
    <row r="11458" spans="1:2" x14ac:dyDescent="0.2">
      <c r="A11458">
        <v>804125</v>
      </c>
      <c r="B11458" t="s">
        <v>65854</v>
      </c>
    </row>
    <row r="11459" spans="1:2" x14ac:dyDescent="0.2">
      <c r="A11459">
        <v>864352</v>
      </c>
      <c r="B11459" t="s">
        <v>65854</v>
      </c>
    </row>
    <row r="11460" spans="1:2" x14ac:dyDescent="0.2">
      <c r="A11460">
        <v>894012</v>
      </c>
      <c r="B11460" t="s">
        <v>65854</v>
      </c>
    </row>
    <row r="11461" spans="1:2" x14ac:dyDescent="0.2">
      <c r="A11461">
        <v>930883</v>
      </c>
      <c r="B11461" t="s">
        <v>65854</v>
      </c>
    </row>
    <row r="11462" spans="1:2" x14ac:dyDescent="0.2">
      <c r="A11462">
        <v>960092</v>
      </c>
      <c r="B11462" t="s">
        <v>65854</v>
      </c>
    </row>
    <row r="11463" spans="1:2" x14ac:dyDescent="0.2">
      <c r="A11463">
        <v>990277</v>
      </c>
      <c r="B11463" t="s">
        <v>65854</v>
      </c>
    </row>
    <row r="11464" spans="1:2" x14ac:dyDescent="0.2">
      <c r="A11464">
        <v>810827</v>
      </c>
      <c r="B11464" t="s">
        <v>65854</v>
      </c>
    </row>
    <row r="11465" spans="1:2" x14ac:dyDescent="0.2">
      <c r="A11465">
        <v>823786</v>
      </c>
      <c r="B11465" t="s">
        <v>65854</v>
      </c>
    </row>
    <row r="11466" spans="1:2" x14ac:dyDescent="0.2">
      <c r="A11466">
        <v>844209</v>
      </c>
      <c r="B11466" t="s">
        <v>65854</v>
      </c>
    </row>
    <row r="11467" spans="1:2" x14ac:dyDescent="0.2">
      <c r="A11467">
        <v>844431</v>
      </c>
      <c r="B11467" t="s">
        <v>65854</v>
      </c>
    </row>
    <row r="11468" spans="1:2" x14ac:dyDescent="0.2">
      <c r="A11468">
        <v>884359</v>
      </c>
      <c r="B11468" t="s">
        <v>65854</v>
      </c>
    </row>
    <row r="11469" spans="1:2" x14ac:dyDescent="0.2">
      <c r="A11469">
        <v>904302</v>
      </c>
      <c r="B11469" t="s">
        <v>65854</v>
      </c>
    </row>
    <row r="11470" spans="1:2" x14ac:dyDescent="0.2">
      <c r="A11470">
        <v>934145</v>
      </c>
      <c r="B11470" t="s">
        <v>65854</v>
      </c>
    </row>
    <row r="11471" spans="1:2" x14ac:dyDescent="0.2">
      <c r="A11471">
        <v>934373</v>
      </c>
      <c r="B11471" t="s">
        <v>65854</v>
      </c>
    </row>
    <row r="11472" spans="1:2" x14ac:dyDescent="0.2">
      <c r="A11472">
        <v>950414</v>
      </c>
      <c r="B11472" t="s">
        <v>65854</v>
      </c>
    </row>
    <row r="11473" spans="1:2" x14ac:dyDescent="0.2">
      <c r="A11473">
        <v>970268</v>
      </c>
      <c r="B11473" t="s">
        <v>65854</v>
      </c>
    </row>
    <row r="11474" spans="1:2" x14ac:dyDescent="0.2">
      <c r="A11474">
        <v>833084</v>
      </c>
      <c r="B11474" t="s">
        <v>65854</v>
      </c>
    </row>
    <row r="11475" spans="1:2" x14ac:dyDescent="0.2">
      <c r="A11475">
        <v>861519</v>
      </c>
      <c r="B11475" t="s">
        <v>65854</v>
      </c>
    </row>
    <row r="11476" spans="1:2" x14ac:dyDescent="0.2">
      <c r="A11476">
        <v>863675</v>
      </c>
      <c r="B11476" t="s">
        <v>65854</v>
      </c>
    </row>
    <row r="11477" spans="1:2" x14ac:dyDescent="0.2">
      <c r="A11477">
        <v>884111</v>
      </c>
      <c r="B11477" t="s">
        <v>65854</v>
      </c>
    </row>
    <row r="11478" spans="1:2" x14ac:dyDescent="0.2">
      <c r="A11478">
        <v>884332</v>
      </c>
      <c r="B11478" t="s">
        <v>65854</v>
      </c>
    </row>
    <row r="11479" spans="1:2" x14ac:dyDescent="0.2">
      <c r="A11479">
        <v>893708</v>
      </c>
      <c r="B11479" t="s">
        <v>65854</v>
      </c>
    </row>
    <row r="11480" spans="1:2" x14ac:dyDescent="0.2">
      <c r="A11480">
        <v>894922</v>
      </c>
      <c r="B11480" t="s">
        <v>65854</v>
      </c>
    </row>
    <row r="11481" spans="1:2" x14ac:dyDescent="0.2">
      <c r="A11481">
        <v>911370</v>
      </c>
      <c r="B11481" t="s">
        <v>65854</v>
      </c>
    </row>
    <row r="11482" spans="1:2" x14ac:dyDescent="0.2">
      <c r="A11482">
        <v>923168</v>
      </c>
      <c r="B11482" t="s">
        <v>65854</v>
      </c>
    </row>
    <row r="11483" spans="1:2" x14ac:dyDescent="0.2">
      <c r="A11483">
        <v>951267</v>
      </c>
      <c r="B11483" t="s">
        <v>65854</v>
      </c>
    </row>
    <row r="11484" spans="1:2" x14ac:dyDescent="0.2">
      <c r="A11484">
        <v>813616</v>
      </c>
      <c r="B11484" t="s">
        <v>65854</v>
      </c>
    </row>
    <row r="11485" spans="1:2" x14ac:dyDescent="0.2">
      <c r="A11485">
        <v>854957</v>
      </c>
      <c r="B11485" t="s">
        <v>65854</v>
      </c>
    </row>
    <row r="11486" spans="1:2" x14ac:dyDescent="0.2">
      <c r="A11486">
        <v>934355</v>
      </c>
      <c r="B11486" t="s">
        <v>65854</v>
      </c>
    </row>
    <row r="11487" spans="1:2" x14ac:dyDescent="0.2">
      <c r="A11487">
        <v>833061</v>
      </c>
      <c r="B11487" t="s">
        <v>65854</v>
      </c>
    </row>
    <row r="11488" spans="1:2" x14ac:dyDescent="0.2">
      <c r="A11488">
        <v>833603</v>
      </c>
      <c r="B11488" t="s">
        <v>65854</v>
      </c>
    </row>
    <row r="11489" spans="1:2" x14ac:dyDescent="0.2">
      <c r="A11489">
        <v>851125</v>
      </c>
      <c r="B11489" t="s">
        <v>65854</v>
      </c>
    </row>
    <row r="11490" spans="1:2" x14ac:dyDescent="0.2">
      <c r="A11490">
        <v>864035</v>
      </c>
      <c r="B11490" t="s">
        <v>65854</v>
      </c>
    </row>
    <row r="11491" spans="1:2" x14ac:dyDescent="0.2">
      <c r="A11491">
        <v>914568</v>
      </c>
      <c r="B11491" t="s">
        <v>65854</v>
      </c>
    </row>
    <row r="11492" spans="1:2" x14ac:dyDescent="0.2">
      <c r="A11492">
        <v>923420</v>
      </c>
      <c r="B11492" t="s">
        <v>65854</v>
      </c>
    </row>
    <row r="11493" spans="1:2" x14ac:dyDescent="0.2">
      <c r="A11493">
        <v>328850</v>
      </c>
      <c r="B11493" t="s">
        <v>65854</v>
      </c>
    </row>
    <row r="11494" spans="1:2" x14ac:dyDescent="0.2">
      <c r="A11494">
        <v>330759</v>
      </c>
      <c r="B11494" t="s">
        <v>65854</v>
      </c>
    </row>
    <row r="11495" spans="1:2" x14ac:dyDescent="0.2">
      <c r="A11495">
        <v>674383</v>
      </c>
      <c r="B11495" t="s">
        <v>65854</v>
      </c>
    </row>
    <row r="11496" spans="1:2" x14ac:dyDescent="0.2">
      <c r="A11496">
        <v>933758</v>
      </c>
      <c r="B11496" t="s">
        <v>65854</v>
      </c>
    </row>
    <row r="11497" spans="1:2" x14ac:dyDescent="0.2">
      <c r="A11497">
        <v>669626</v>
      </c>
      <c r="B11497" t="s">
        <v>65854</v>
      </c>
    </row>
    <row r="11498" spans="1:2" x14ac:dyDescent="0.2">
      <c r="A11498">
        <v>810698</v>
      </c>
      <c r="B11498" t="s">
        <v>65854</v>
      </c>
    </row>
    <row r="11499" spans="1:2" x14ac:dyDescent="0.2">
      <c r="A11499">
        <v>813935</v>
      </c>
      <c r="B11499" t="s">
        <v>65854</v>
      </c>
    </row>
    <row r="11500" spans="1:2" x14ac:dyDescent="0.2">
      <c r="A11500">
        <v>840324</v>
      </c>
      <c r="B11500" t="s">
        <v>65854</v>
      </c>
    </row>
    <row r="11501" spans="1:2" x14ac:dyDescent="0.2">
      <c r="A11501" t="s">
        <v>65899</v>
      </c>
      <c r="B11501" t="s">
        <v>65854</v>
      </c>
    </row>
    <row r="11502" spans="1:2" x14ac:dyDescent="0.2">
      <c r="A11502">
        <v>865231</v>
      </c>
      <c r="B11502" t="s">
        <v>65854</v>
      </c>
    </row>
    <row r="11503" spans="1:2" x14ac:dyDescent="0.2">
      <c r="A11503">
        <v>913059</v>
      </c>
      <c r="B11503" t="s">
        <v>65854</v>
      </c>
    </row>
    <row r="11504" spans="1:2" x14ac:dyDescent="0.2">
      <c r="A11504">
        <v>920786</v>
      </c>
      <c r="B11504" t="s">
        <v>65854</v>
      </c>
    </row>
    <row r="11505" spans="1:2" x14ac:dyDescent="0.2">
      <c r="A11505">
        <v>940448</v>
      </c>
      <c r="B11505" t="s">
        <v>65854</v>
      </c>
    </row>
    <row r="11506" spans="1:2" x14ac:dyDescent="0.2">
      <c r="A11506">
        <v>943218</v>
      </c>
      <c r="B11506" t="s">
        <v>65854</v>
      </c>
    </row>
    <row r="11507" spans="1:2" x14ac:dyDescent="0.2">
      <c r="A11507" t="s">
        <v>65900</v>
      </c>
      <c r="B11507" t="s">
        <v>65854</v>
      </c>
    </row>
    <row r="11508" spans="1:2" x14ac:dyDescent="0.2">
      <c r="A11508">
        <v>823629</v>
      </c>
      <c r="B11508" t="s">
        <v>65854</v>
      </c>
    </row>
    <row r="11509" spans="1:2" x14ac:dyDescent="0.2">
      <c r="A11509">
        <v>881260</v>
      </c>
      <c r="B11509" t="s">
        <v>65854</v>
      </c>
    </row>
    <row r="11510" spans="1:2" x14ac:dyDescent="0.2">
      <c r="A11510">
        <v>340071</v>
      </c>
      <c r="B11510" t="s">
        <v>65854</v>
      </c>
    </row>
    <row r="11511" spans="1:2" x14ac:dyDescent="0.2">
      <c r="A11511">
        <v>900556</v>
      </c>
      <c r="B11511" t="s">
        <v>65854</v>
      </c>
    </row>
    <row r="11512" spans="1:2" x14ac:dyDescent="0.2">
      <c r="A11512">
        <v>940287</v>
      </c>
      <c r="B11512" t="s">
        <v>65854</v>
      </c>
    </row>
    <row r="11513" spans="1:2" x14ac:dyDescent="0.2">
      <c r="A11513">
        <v>668624</v>
      </c>
      <c r="B11513" t="s">
        <v>65854</v>
      </c>
    </row>
    <row r="11514" spans="1:2" x14ac:dyDescent="0.2">
      <c r="A11514">
        <v>668625</v>
      </c>
      <c r="B11514" t="s">
        <v>65854</v>
      </c>
    </row>
    <row r="11515" spans="1:2" x14ac:dyDescent="0.2">
      <c r="A11515">
        <v>668626</v>
      </c>
      <c r="B11515" t="s">
        <v>65854</v>
      </c>
    </row>
    <row r="11516" spans="1:2" x14ac:dyDescent="0.2">
      <c r="A11516">
        <v>668627</v>
      </c>
      <c r="B11516" t="s">
        <v>65854</v>
      </c>
    </row>
    <row r="11517" spans="1:2" x14ac:dyDescent="0.2">
      <c r="A11517">
        <v>669258</v>
      </c>
      <c r="B11517" t="s">
        <v>65854</v>
      </c>
    </row>
    <row r="11518" spans="1:2" x14ac:dyDescent="0.2">
      <c r="A11518">
        <v>672413</v>
      </c>
      <c r="B11518" t="s">
        <v>65854</v>
      </c>
    </row>
    <row r="11519" spans="1:2" x14ac:dyDescent="0.2">
      <c r="A11519">
        <v>672414</v>
      </c>
      <c r="B11519" t="s">
        <v>65854</v>
      </c>
    </row>
    <row r="11520" spans="1:2" x14ac:dyDescent="0.2">
      <c r="A11520">
        <v>673642</v>
      </c>
      <c r="B11520" t="s">
        <v>65854</v>
      </c>
    </row>
    <row r="11521" spans="1:2" x14ac:dyDescent="0.2">
      <c r="A11521" t="s">
        <v>65901</v>
      </c>
      <c r="B11521" t="s">
        <v>65854</v>
      </c>
    </row>
    <row r="11522" spans="1:2" x14ac:dyDescent="0.2">
      <c r="A11522" t="s">
        <v>64901</v>
      </c>
      <c r="B11522" t="s">
        <v>65854</v>
      </c>
    </row>
    <row r="11523" spans="1:2" x14ac:dyDescent="0.2">
      <c r="A11523">
        <v>843006</v>
      </c>
      <c r="B11523" t="s">
        <v>65854</v>
      </c>
    </row>
    <row r="11524" spans="1:2" x14ac:dyDescent="0.2">
      <c r="A11524">
        <v>910427</v>
      </c>
      <c r="B11524" t="s">
        <v>65854</v>
      </c>
    </row>
    <row r="11525" spans="1:2" x14ac:dyDescent="0.2">
      <c r="A11525">
        <v>940760</v>
      </c>
      <c r="B11525" t="s">
        <v>65854</v>
      </c>
    </row>
    <row r="11526" spans="1:2" x14ac:dyDescent="0.2">
      <c r="A11526">
        <v>950293</v>
      </c>
      <c r="B11526" t="s">
        <v>65854</v>
      </c>
    </row>
    <row r="11527" spans="1:2" x14ac:dyDescent="0.2">
      <c r="A11527" t="s">
        <v>65898</v>
      </c>
      <c r="B11527" t="s">
        <v>65854</v>
      </c>
    </row>
    <row r="11528" spans="1:2" x14ac:dyDescent="0.2">
      <c r="A11528">
        <v>863705</v>
      </c>
      <c r="B11528" t="s">
        <v>65854</v>
      </c>
    </row>
    <row r="11529" spans="1:2" x14ac:dyDescent="0.2">
      <c r="A11529">
        <v>950798</v>
      </c>
      <c r="B11529" t="s">
        <v>65854</v>
      </c>
    </row>
    <row r="11530" spans="1:2" x14ac:dyDescent="0.2">
      <c r="A11530">
        <v>971033</v>
      </c>
      <c r="B11530" t="s">
        <v>65854</v>
      </c>
    </row>
    <row r="11531" spans="1:2" x14ac:dyDescent="0.2">
      <c r="A11531">
        <v>340474</v>
      </c>
      <c r="B11531" t="s">
        <v>65854</v>
      </c>
    </row>
    <row r="11532" spans="1:2" x14ac:dyDescent="0.2">
      <c r="A11532">
        <v>803844</v>
      </c>
      <c r="B11532" t="s">
        <v>65854</v>
      </c>
    </row>
    <row r="11533" spans="1:2" x14ac:dyDescent="0.2">
      <c r="A11533">
        <v>871445</v>
      </c>
      <c r="B11533" t="s">
        <v>65854</v>
      </c>
    </row>
    <row r="11534" spans="1:2" x14ac:dyDescent="0.2">
      <c r="A11534">
        <v>874965</v>
      </c>
      <c r="B11534" t="s">
        <v>65854</v>
      </c>
    </row>
    <row r="11535" spans="1:2" x14ac:dyDescent="0.2">
      <c r="A11535">
        <v>920622</v>
      </c>
      <c r="B11535" t="s">
        <v>65854</v>
      </c>
    </row>
    <row r="11536" spans="1:2" x14ac:dyDescent="0.2">
      <c r="A11536">
        <v>921227</v>
      </c>
      <c r="B11536" t="s">
        <v>65854</v>
      </c>
    </row>
    <row r="11537" spans="1:2" x14ac:dyDescent="0.2">
      <c r="A11537">
        <v>943189</v>
      </c>
      <c r="B11537" t="s">
        <v>65854</v>
      </c>
    </row>
    <row r="11538" spans="1:2" x14ac:dyDescent="0.2">
      <c r="A11538">
        <v>824197</v>
      </c>
      <c r="B11538" t="s">
        <v>65854</v>
      </c>
    </row>
    <row r="11539" spans="1:2" x14ac:dyDescent="0.2">
      <c r="A11539">
        <v>833730</v>
      </c>
      <c r="B11539" t="s">
        <v>65854</v>
      </c>
    </row>
    <row r="11540" spans="1:2" x14ac:dyDescent="0.2">
      <c r="A11540">
        <v>914251</v>
      </c>
      <c r="B11540" t="s">
        <v>65854</v>
      </c>
    </row>
    <row r="11541" spans="1:2" x14ac:dyDescent="0.2">
      <c r="A11541">
        <v>935256</v>
      </c>
      <c r="B11541" t="s">
        <v>65854</v>
      </c>
    </row>
    <row r="11542" spans="1:2" x14ac:dyDescent="0.2">
      <c r="A11542">
        <v>981175</v>
      </c>
      <c r="B11542" t="s">
        <v>65854</v>
      </c>
    </row>
    <row r="11543" spans="1:2" x14ac:dyDescent="0.2">
      <c r="A11543">
        <v>840159</v>
      </c>
      <c r="B11543" t="s">
        <v>65854</v>
      </c>
    </row>
    <row r="11544" spans="1:2" x14ac:dyDescent="0.2">
      <c r="A11544">
        <v>860899</v>
      </c>
      <c r="B11544" t="s">
        <v>65854</v>
      </c>
    </row>
    <row r="11545" spans="1:2" x14ac:dyDescent="0.2">
      <c r="A11545">
        <v>864526</v>
      </c>
      <c r="B11545" t="s">
        <v>65854</v>
      </c>
    </row>
    <row r="11546" spans="1:2" x14ac:dyDescent="0.2">
      <c r="A11546">
        <v>920615</v>
      </c>
      <c r="B11546" t="s">
        <v>65854</v>
      </c>
    </row>
    <row r="11547" spans="1:2" x14ac:dyDescent="0.2">
      <c r="A11547">
        <v>935113</v>
      </c>
      <c r="B11547" t="s">
        <v>65854</v>
      </c>
    </row>
    <row r="11548" spans="1:2" x14ac:dyDescent="0.2">
      <c r="A11548">
        <v>941057</v>
      </c>
      <c r="B11548" t="s">
        <v>65854</v>
      </c>
    </row>
    <row r="11549" spans="1:2" x14ac:dyDescent="0.2">
      <c r="A11549" t="s">
        <v>65902</v>
      </c>
      <c r="B11549" t="s">
        <v>65854</v>
      </c>
    </row>
    <row r="11550" spans="1:2" x14ac:dyDescent="0.2">
      <c r="A11550">
        <v>810294</v>
      </c>
      <c r="B11550" t="s">
        <v>65854</v>
      </c>
    </row>
    <row r="11551" spans="1:2" x14ac:dyDescent="0.2">
      <c r="A11551">
        <v>853152</v>
      </c>
      <c r="B11551" t="s">
        <v>65854</v>
      </c>
    </row>
    <row r="11552" spans="1:2" x14ac:dyDescent="0.2">
      <c r="A11552">
        <v>860898</v>
      </c>
      <c r="B11552" t="s">
        <v>65854</v>
      </c>
    </row>
    <row r="11553" spans="1:2" x14ac:dyDescent="0.2">
      <c r="A11553">
        <v>861169</v>
      </c>
      <c r="B11553" t="s">
        <v>65854</v>
      </c>
    </row>
    <row r="11554" spans="1:2" x14ac:dyDescent="0.2">
      <c r="A11554">
        <v>874337</v>
      </c>
      <c r="B11554" t="s">
        <v>65854</v>
      </c>
    </row>
    <row r="11555" spans="1:2" x14ac:dyDescent="0.2">
      <c r="A11555">
        <v>891507</v>
      </c>
      <c r="B11555" t="s">
        <v>65854</v>
      </c>
    </row>
    <row r="11556" spans="1:2" x14ac:dyDescent="0.2">
      <c r="A11556">
        <v>933151</v>
      </c>
      <c r="B11556" t="s">
        <v>65854</v>
      </c>
    </row>
    <row r="11557" spans="1:2" x14ac:dyDescent="0.2">
      <c r="A11557">
        <v>940585</v>
      </c>
      <c r="B11557" t="s">
        <v>65854</v>
      </c>
    </row>
    <row r="11558" spans="1:2" x14ac:dyDescent="0.2">
      <c r="A11558">
        <v>833678</v>
      </c>
      <c r="B11558" t="s">
        <v>65854</v>
      </c>
    </row>
    <row r="11559" spans="1:2" x14ac:dyDescent="0.2">
      <c r="A11559">
        <v>863339</v>
      </c>
      <c r="B11559" t="s">
        <v>65854</v>
      </c>
    </row>
    <row r="11560" spans="1:2" x14ac:dyDescent="0.2">
      <c r="A11560">
        <v>883031</v>
      </c>
      <c r="B11560" t="s">
        <v>65854</v>
      </c>
    </row>
    <row r="11561" spans="1:2" x14ac:dyDescent="0.2">
      <c r="A11561">
        <v>933668</v>
      </c>
      <c r="B11561" t="s">
        <v>65854</v>
      </c>
    </row>
    <row r="11562" spans="1:2" x14ac:dyDescent="0.2">
      <c r="A11562" t="s">
        <v>65903</v>
      </c>
      <c r="B11562" t="s">
        <v>65854</v>
      </c>
    </row>
    <row r="11563" spans="1:2" x14ac:dyDescent="0.2">
      <c r="A11563">
        <v>814387</v>
      </c>
      <c r="B11563" t="s">
        <v>65854</v>
      </c>
    </row>
    <row r="11564" spans="1:2" x14ac:dyDescent="0.2">
      <c r="A11564">
        <v>824085</v>
      </c>
      <c r="B11564" t="s">
        <v>65854</v>
      </c>
    </row>
    <row r="11565" spans="1:2" x14ac:dyDescent="0.2">
      <c r="A11565">
        <v>833282</v>
      </c>
      <c r="B11565" t="s">
        <v>65854</v>
      </c>
    </row>
    <row r="11566" spans="1:2" x14ac:dyDescent="0.2">
      <c r="A11566">
        <v>873764</v>
      </c>
      <c r="B11566" t="s">
        <v>65854</v>
      </c>
    </row>
    <row r="11567" spans="1:2" x14ac:dyDescent="0.2">
      <c r="A11567" t="s">
        <v>65904</v>
      </c>
      <c r="B11567" t="s">
        <v>65854</v>
      </c>
    </row>
    <row r="11568" spans="1:2" x14ac:dyDescent="0.2">
      <c r="A11568" t="s">
        <v>65905</v>
      </c>
      <c r="B11568" t="s">
        <v>65854</v>
      </c>
    </row>
    <row r="11569" spans="1:2" x14ac:dyDescent="0.2">
      <c r="A11569">
        <v>875009</v>
      </c>
      <c r="B11569" t="s">
        <v>65854</v>
      </c>
    </row>
    <row r="11570" spans="1:2" x14ac:dyDescent="0.2">
      <c r="A11570" t="s">
        <v>64907</v>
      </c>
      <c r="B11570" t="s">
        <v>65854</v>
      </c>
    </row>
    <row r="11571" spans="1:2" x14ac:dyDescent="0.2">
      <c r="A11571">
        <v>950196</v>
      </c>
      <c r="B11571" t="s">
        <v>65854</v>
      </c>
    </row>
    <row r="11572" spans="1:2" x14ac:dyDescent="0.2">
      <c r="A11572" t="s">
        <v>65906</v>
      </c>
      <c r="B11572" t="s">
        <v>65854</v>
      </c>
    </row>
    <row r="11573" spans="1:2" x14ac:dyDescent="0.2">
      <c r="A11573" t="s">
        <v>64907</v>
      </c>
      <c r="B11573" t="s">
        <v>65854</v>
      </c>
    </row>
    <row r="11574" spans="1:2" x14ac:dyDescent="0.2">
      <c r="A11574">
        <v>810764</v>
      </c>
      <c r="B11574" t="s">
        <v>65854</v>
      </c>
    </row>
    <row r="11575" spans="1:2" x14ac:dyDescent="0.2">
      <c r="A11575">
        <v>863752</v>
      </c>
      <c r="B11575" t="s">
        <v>65854</v>
      </c>
    </row>
    <row r="11576" spans="1:2" x14ac:dyDescent="0.2">
      <c r="A11576">
        <v>924310</v>
      </c>
      <c r="B11576" t="s">
        <v>65854</v>
      </c>
    </row>
    <row r="11577" spans="1:2" x14ac:dyDescent="0.2">
      <c r="A11577" t="s">
        <v>65907</v>
      </c>
      <c r="B11577" t="s">
        <v>65854</v>
      </c>
    </row>
    <row r="11578" spans="1:2" x14ac:dyDescent="0.2">
      <c r="A11578">
        <v>338263</v>
      </c>
      <c r="B11578" t="s">
        <v>65854</v>
      </c>
    </row>
    <row r="11579" spans="1:2" x14ac:dyDescent="0.2">
      <c r="A11579">
        <v>873653</v>
      </c>
      <c r="B11579" t="s">
        <v>65854</v>
      </c>
    </row>
    <row r="11580" spans="1:2" x14ac:dyDescent="0.2">
      <c r="A11580">
        <v>874478</v>
      </c>
      <c r="B11580" t="s">
        <v>65854</v>
      </c>
    </row>
    <row r="11581" spans="1:2" x14ac:dyDescent="0.2">
      <c r="A11581">
        <v>891607</v>
      </c>
      <c r="B11581" t="s">
        <v>65854</v>
      </c>
    </row>
    <row r="11582" spans="1:2" x14ac:dyDescent="0.2">
      <c r="A11582">
        <v>901428</v>
      </c>
      <c r="B11582" t="s">
        <v>65854</v>
      </c>
    </row>
    <row r="11583" spans="1:2" x14ac:dyDescent="0.2">
      <c r="A11583">
        <v>911377</v>
      </c>
      <c r="B11583" t="s">
        <v>65854</v>
      </c>
    </row>
    <row r="11584" spans="1:2" x14ac:dyDescent="0.2">
      <c r="A11584">
        <v>863659</v>
      </c>
      <c r="B11584" t="s">
        <v>65854</v>
      </c>
    </row>
    <row r="11585" spans="1:2" x14ac:dyDescent="0.2">
      <c r="A11585">
        <v>863904</v>
      </c>
      <c r="B11585" t="s">
        <v>65854</v>
      </c>
    </row>
    <row r="11586" spans="1:2" x14ac:dyDescent="0.2">
      <c r="A11586" t="s">
        <v>64956</v>
      </c>
      <c r="B11586" t="s">
        <v>65854</v>
      </c>
    </row>
    <row r="11587" spans="1:2" x14ac:dyDescent="0.2">
      <c r="A11587">
        <v>890462</v>
      </c>
      <c r="B11587" t="s">
        <v>65854</v>
      </c>
    </row>
    <row r="11588" spans="1:2" x14ac:dyDescent="0.2">
      <c r="A11588">
        <v>894177</v>
      </c>
      <c r="B11588" t="s">
        <v>65854</v>
      </c>
    </row>
    <row r="11589" spans="1:2" x14ac:dyDescent="0.2">
      <c r="A11589">
        <v>911045</v>
      </c>
      <c r="B11589" t="s">
        <v>65854</v>
      </c>
    </row>
    <row r="11590" spans="1:2" x14ac:dyDescent="0.2">
      <c r="A11590">
        <v>924867</v>
      </c>
      <c r="B11590" t="s">
        <v>65854</v>
      </c>
    </row>
    <row r="11591" spans="1:2" x14ac:dyDescent="0.2">
      <c r="A11591">
        <v>931096</v>
      </c>
      <c r="B11591" t="s">
        <v>65854</v>
      </c>
    </row>
    <row r="11592" spans="1:2" x14ac:dyDescent="0.2">
      <c r="A11592">
        <v>933141</v>
      </c>
      <c r="B11592" t="s">
        <v>65854</v>
      </c>
    </row>
    <row r="11593" spans="1:2" x14ac:dyDescent="0.2">
      <c r="A11593" t="s">
        <v>65908</v>
      </c>
      <c r="B11593" t="s">
        <v>65854</v>
      </c>
    </row>
    <row r="11594" spans="1:2" x14ac:dyDescent="0.2">
      <c r="A11594" t="s">
        <v>65909</v>
      </c>
      <c r="B11594" t="s">
        <v>65854</v>
      </c>
    </row>
    <row r="11595" spans="1:2" x14ac:dyDescent="0.2">
      <c r="A11595" t="s">
        <v>64473</v>
      </c>
      <c r="B11595" t="s">
        <v>65854</v>
      </c>
    </row>
    <row r="11596" spans="1:2" x14ac:dyDescent="0.2">
      <c r="A11596">
        <v>850070</v>
      </c>
      <c r="B11596" t="s">
        <v>65854</v>
      </c>
    </row>
    <row r="11597" spans="1:2" x14ac:dyDescent="0.2">
      <c r="A11597">
        <v>863656</v>
      </c>
      <c r="B11597" t="s">
        <v>65854</v>
      </c>
    </row>
    <row r="11598" spans="1:2" x14ac:dyDescent="0.2">
      <c r="A11598">
        <v>873887</v>
      </c>
      <c r="B11598" t="s">
        <v>65854</v>
      </c>
    </row>
    <row r="11599" spans="1:2" x14ac:dyDescent="0.2">
      <c r="A11599">
        <v>880790</v>
      </c>
      <c r="B11599" t="s">
        <v>65854</v>
      </c>
    </row>
    <row r="11600" spans="1:2" x14ac:dyDescent="0.2">
      <c r="A11600">
        <v>904652</v>
      </c>
      <c r="B11600" t="s">
        <v>65854</v>
      </c>
    </row>
    <row r="11601" spans="1:2" x14ac:dyDescent="0.2">
      <c r="A11601">
        <v>914646</v>
      </c>
      <c r="B11601" t="s">
        <v>65854</v>
      </c>
    </row>
    <row r="11602" spans="1:2" x14ac:dyDescent="0.2">
      <c r="A11602">
        <v>914726</v>
      </c>
      <c r="B11602" t="s">
        <v>65854</v>
      </c>
    </row>
    <row r="11603" spans="1:2" x14ac:dyDescent="0.2">
      <c r="A11603">
        <v>921088</v>
      </c>
      <c r="B11603" t="s">
        <v>65854</v>
      </c>
    </row>
    <row r="11604" spans="1:2" x14ac:dyDescent="0.2">
      <c r="A11604" t="s">
        <v>65910</v>
      </c>
      <c r="B11604" t="s">
        <v>65854</v>
      </c>
    </row>
    <row r="11605" spans="1:2" x14ac:dyDescent="0.2">
      <c r="A11605">
        <v>342093</v>
      </c>
      <c r="B11605" t="s">
        <v>65854</v>
      </c>
    </row>
    <row r="11606" spans="1:2" x14ac:dyDescent="0.2">
      <c r="A11606">
        <v>830612</v>
      </c>
      <c r="B11606" t="s">
        <v>65854</v>
      </c>
    </row>
    <row r="11607" spans="1:2" x14ac:dyDescent="0.2">
      <c r="A11607" t="s">
        <v>65911</v>
      </c>
      <c r="B11607" t="s">
        <v>65854</v>
      </c>
    </row>
    <row r="11608" spans="1:2" x14ac:dyDescent="0.2">
      <c r="A11608">
        <v>903463</v>
      </c>
      <c r="B11608" t="s">
        <v>65854</v>
      </c>
    </row>
    <row r="11609" spans="1:2" x14ac:dyDescent="0.2">
      <c r="A11609" t="s">
        <v>65912</v>
      </c>
      <c r="B11609" t="s">
        <v>65854</v>
      </c>
    </row>
    <row r="11610" spans="1:2" x14ac:dyDescent="0.2">
      <c r="A11610">
        <v>851287</v>
      </c>
      <c r="B11610" t="s">
        <v>65854</v>
      </c>
    </row>
    <row r="11611" spans="1:2" x14ac:dyDescent="0.2">
      <c r="A11611">
        <v>853649</v>
      </c>
      <c r="B11611" t="s">
        <v>65854</v>
      </c>
    </row>
    <row r="11612" spans="1:2" x14ac:dyDescent="0.2">
      <c r="A11612">
        <v>920159</v>
      </c>
      <c r="B11612" t="s">
        <v>65854</v>
      </c>
    </row>
    <row r="11613" spans="1:2" x14ac:dyDescent="0.2">
      <c r="A11613">
        <v>971053</v>
      </c>
      <c r="B11613" t="s">
        <v>65854</v>
      </c>
    </row>
    <row r="11614" spans="1:2" x14ac:dyDescent="0.2">
      <c r="A11614">
        <v>980348</v>
      </c>
      <c r="B11614" t="s">
        <v>65854</v>
      </c>
    </row>
    <row r="11615" spans="1:2" x14ac:dyDescent="0.2">
      <c r="A11615" t="s">
        <v>65913</v>
      </c>
      <c r="B11615" t="s">
        <v>65854</v>
      </c>
    </row>
    <row r="11616" spans="1:2" x14ac:dyDescent="0.2">
      <c r="A11616">
        <v>873731</v>
      </c>
      <c r="B11616" t="s">
        <v>65854</v>
      </c>
    </row>
    <row r="11617" spans="1:2" x14ac:dyDescent="0.2">
      <c r="A11617">
        <v>960221</v>
      </c>
      <c r="B11617" t="s">
        <v>65854</v>
      </c>
    </row>
    <row r="11618" spans="1:2" x14ac:dyDescent="0.2">
      <c r="A11618" t="s">
        <v>65914</v>
      </c>
      <c r="B11618" t="s">
        <v>65854</v>
      </c>
    </row>
    <row r="11619" spans="1:2" x14ac:dyDescent="0.2">
      <c r="A11619" s="429" t="s">
        <v>65915</v>
      </c>
      <c r="B11619" t="s">
        <v>65854</v>
      </c>
    </row>
    <row r="11620" spans="1:2" x14ac:dyDescent="0.2">
      <c r="A11620">
        <v>865112</v>
      </c>
      <c r="B11620" t="s">
        <v>65854</v>
      </c>
    </row>
    <row r="11621" spans="1:2" x14ac:dyDescent="0.2">
      <c r="A11621">
        <v>865477</v>
      </c>
      <c r="B11621" t="s">
        <v>65854</v>
      </c>
    </row>
    <row r="11622" spans="1:2" x14ac:dyDescent="0.2">
      <c r="A11622">
        <v>881400</v>
      </c>
      <c r="B11622" t="s">
        <v>65854</v>
      </c>
    </row>
    <row r="11623" spans="1:2" x14ac:dyDescent="0.2">
      <c r="A11623">
        <v>901225</v>
      </c>
      <c r="B11623" t="s">
        <v>65854</v>
      </c>
    </row>
    <row r="11624" spans="1:2" x14ac:dyDescent="0.2">
      <c r="A11624">
        <v>904440</v>
      </c>
      <c r="B11624" t="s">
        <v>65854</v>
      </c>
    </row>
    <row r="11625" spans="1:2" x14ac:dyDescent="0.2">
      <c r="A11625">
        <v>910506</v>
      </c>
      <c r="B11625" t="s">
        <v>65854</v>
      </c>
    </row>
    <row r="11626" spans="1:2" x14ac:dyDescent="0.2">
      <c r="A11626">
        <v>920704</v>
      </c>
      <c r="B11626" t="s">
        <v>65854</v>
      </c>
    </row>
    <row r="11627" spans="1:2" x14ac:dyDescent="0.2">
      <c r="A11627">
        <v>951188</v>
      </c>
      <c r="B11627" t="s">
        <v>65854</v>
      </c>
    </row>
    <row r="11628" spans="1:2" x14ac:dyDescent="0.2">
      <c r="A11628">
        <v>820110</v>
      </c>
      <c r="B11628" t="s">
        <v>65854</v>
      </c>
    </row>
    <row r="11629" spans="1:2" x14ac:dyDescent="0.2">
      <c r="A11629">
        <v>890131</v>
      </c>
      <c r="B11629" t="s">
        <v>65854</v>
      </c>
    </row>
    <row r="11630" spans="1:2" x14ac:dyDescent="0.2">
      <c r="A11630">
        <v>341327</v>
      </c>
      <c r="B11630" t="s">
        <v>65854</v>
      </c>
    </row>
    <row r="11631" spans="1:2" x14ac:dyDescent="0.2">
      <c r="A11631">
        <v>823199</v>
      </c>
      <c r="B11631" t="s">
        <v>65854</v>
      </c>
    </row>
    <row r="11632" spans="1:2" x14ac:dyDescent="0.2">
      <c r="A11632" t="s">
        <v>65916</v>
      </c>
      <c r="B11632" t="s">
        <v>65854</v>
      </c>
    </row>
    <row r="11633" spans="1:2" x14ac:dyDescent="0.2">
      <c r="A11633">
        <v>930472</v>
      </c>
      <c r="B11633" t="s">
        <v>65854</v>
      </c>
    </row>
    <row r="11634" spans="1:2" x14ac:dyDescent="0.2">
      <c r="A11634">
        <v>334646</v>
      </c>
      <c r="B11634" t="s">
        <v>65854</v>
      </c>
    </row>
    <row r="11635" spans="1:2" x14ac:dyDescent="0.2">
      <c r="A11635">
        <v>810908</v>
      </c>
      <c r="B11635" t="s">
        <v>65854</v>
      </c>
    </row>
    <row r="11636" spans="1:2" x14ac:dyDescent="0.2">
      <c r="A11636">
        <v>844145</v>
      </c>
      <c r="B11636" t="s">
        <v>65854</v>
      </c>
    </row>
    <row r="11637" spans="1:2" x14ac:dyDescent="0.2">
      <c r="A11637" t="s">
        <v>65917</v>
      </c>
      <c r="B11637" t="s">
        <v>65854</v>
      </c>
    </row>
    <row r="11638" spans="1:2" x14ac:dyDescent="0.2">
      <c r="A11638">
        <v>871387</v>
      </c>
      <c r="B11638" t="s">
        <v>65854</v>
      </c>
    </row>
    <row r="11639" spans="1:2" x14ac:dyDescent="0.2">
      <c r="A11639">
        <v>874933</v>
      </c>
      <c r="B11639" t="s">
        <v>65854</v>
      </c>
    </row>
    <row r="11640" spans="1:2" x14ac:dyDescent="0.2">
      <c r="A11640">
        <v>894512</v>
      </c>
      <c r="B11640" t="s">
        <v>65854</v>
      </c>
    </row>
    <row r="11641" spans="1:2" x14ac:dyDescent="0.2">
      <c r="A11641">
        <v>328479</v>
      </c>
      <c r="B11641" t="s">
        <v>65854</v>
      </c>
    </row>
    <row r="11642" spans="1:2" x14ac:dyDescent="0.2">
      <c r="A11642">
        <v>328585</v>
      </c>
      <c r="B11642" t="s">
        <v>65854</v>
      </c>
    </row>
    <row r="11643" spans="1:2" x14ac:dyDescent="0.2">
      <c r="A11643">
        <v>341220</v>
      </c>
      <c r="B11643" t="s">
        <v>65854</v>
      </c>
    </row>
    <row r="11644" spans="1:2" x14ac:dyDescent="0.2">
      <c r="A11644">
        <v>873618</v>
      </c>
      <c r="B11644" t="s">
        <v>65854</v>
      </c>
    </row>
    <row r="11645" spans="1:2" x14ac:dyDescent="0.2">
      <c r="A11645">
        <v>883538</v>
      </c>
      <c r="B11645" t="s">
        <v>65854</v>
      </c>
    </row>
    <row r="11646" spans="1:2" x14ac:dyDescent="0.2">
      <c r="A11646">
        <v>933634</v>
      </c>
      <c r="B11646" t="s">
        <v>65854</v>
      </c>
    </row>
    <row r="11647" spans="1:2" x14ac:dyDescent="0.2">
      <c r="A11647">
        <v>934547</v>
      </c>
      <c r="B11647" t="s">
        <v>65854</v>
      </c>
    </row>
    <row r="11648" spans="1:2" x14ac:dyDescent="0.2">
      <c r="A11648">
        <v>940816</v>
      </c>
      <c r="B11648" t="s">
        <v>65854</v>
      </c>
    </row>
    <row r="11649" spans="1:2" x14ac:dyDescent="0.2">
      <c r="A11649">
        <v>325198</v>
      </c>
      <c r="B11649" t="s">
        <v>65854</v>
      </c>
    </row>
    <row r="11650" spans="1:2" x14ac:dyDescent="0.2">
      <c r="A11650" t="s">
        <v>65918</v>
      </c>
      <c r="B11650" t="s">
        <v>65854</v>
      </c>
    </row>
    <row r="11651" spans="1:2" x14ac:dyDescent="0.2">
      <c r="A11651">
        <v>840457</v>
      </c>
      <c r="B11651" t="s">
        <v>65854</v>
      </c>
    </row>
    <row r="11652" spans="1:2" x14ac:dyDescent="0.2">
      <c r="A11652">
        <v>893921</v>
      </c>
      <c r="B11652" t="s">
        <v>65854</v>
      </c>
    </row>
    <row r="11653" spans="1:2" x14ac:dyDescent="0.2">
      <c r="A11653">
        <v>920935</v>
      </c>
      <c r="B11653" t="s">
        <v>65854</v>
      </c>
    </row>
    <row r="11654" spans="1:2" x14ac:dyDescent="0.2">
      <c r="A11654">
        <v>923206</v>
      </c>
      <c r="B11654" t="s">
        <v>65854</v>
      </c>
    </row>
    <row r="11655" spans="1:2" x14ac:dyDescent="0.2">
      <c r="A11655">
        <v>924202</v>
      </c>
      <c r="B11655" t="s">
        <v>65854</v>
      </c>
    </row>
    <row r="11656" spans="1:2" x14ac:dyDescent="0.2">
      <c r="A11656">
        <v>934152</v>
      </c>
      <c r="B11656" t="s">
        <v>65854</v>
      </c>
    </row>
    <row r="11657" spans="1:2" x14ac:dyDescent="0.2">
      <c r="A11657">
        <v>934352</v>
      </c>
      <c r="B11657" t="s">
        <v>65854</v>
      </c>
    </row>
    <row r="11658" spans="1:2" x14ac:dyDescent="0.2">
      <c r="A11658" t="s">
        <v>64908</v>
      </c>
      <c r="B11658" t="s">
        <v>65854</v>
      </c>
    </row>
    <row r="11659" spans="1:2" x14ac:dyDescent="0.2">
      <c r="A11659">
        <v>970280</v>
      </c>
      <c r="B11659" t="s">
        <v>65854</v>
      </c>
    </row>
    <row r="11660" spans="1:2" x14ac:dyDescent="0.2">
      <c r="A11660">
        <v>990434</v>
      </c>
      <c r="B11660" t="s">
        <v>65854</v>
      </c>
    </row>
    <row r="11661" spans="1:2" x14ac:dyDescent="0.2">
      <c r="A11661" t="s">
        <v>65919</v>
      </c>
      <c r="B11661" t="s">
        <v>65854</v>
      </c>
    </row>
    <row r="11662" spans="1:2" x14ac:dyDescent="0.2">
      <c r="A11662" t="s">
        <v>65914</v>
      </c>
      <c r="B11662" t="s">
        <v>65854</v>
      </c>
    </row>
    <row r="11663" spans="1:2" x14ac:dyDescent="0.2">
      <c r="A11663">
        <v>823144</v>
      </c>
      <c r="B11663" t="s">
        <v>65854</v>
      </c>
    </row>
    <row r="11664" spans="1:2" x14ac:dyDescent="0.2">
      <c r="A11664">
        <v>940865</v>
      </c>
      <c r="B11664" t="s">
        <v>65854</v>
      </c>
    </row>
    <row r="11665" spans="1:2" x14ac:dyDescent="0.2">
      <c r="A11665">
        <v>960916</v>
      </c>
      <c r="B11665" t="s">
        <v>65854</v>
      </c>
    </row>
    <row r="11666" spans="1:2" x14ac:dyDescent="0.2">
      <c r="A11666">
        <v>343013</v>
      </c>
      <c r="B11666" t="s">
        <v>65854</v>
      </c>
    </row>
    <row r="11667" spans="1:2" x14ac:dyDescent="0.2">
      <c r="A11667" t="s">
        <v>65920</v>
      </c>
      <c r="B11667" t="s">
        <v>65854</v>
      </c>
    </row>
    <row r="11668" spans="1:2" x14ac:dyDescent="0.2">
      <c r="A11668" t="s">
        <v>65921</v>
      </c>
      <c r="B11668" t="s">
        <v>65854</v>
      </c>
    </row>
    <row r="11669" spans="1:2" x14ac:dyDescent="0.2">
      <c r="A11669">
        <v>803367</v>
      </c>
      <c r="B11669" t="s">
        <v>65854</v>
      </c>
    </row>
    <row r="11670" spans="1:2" x14ac:dyDescent="0.2">
      <c r="A11670" t="s">
        <v>65922</v>
      </c>
      <c r="B11670" t="s">
        <v>65854</v>
      </c>
    </row>
    <row r="11671" spans="1:2" x14ac:dyDescent="0.2">
      <c r="A11671">
        <v>864263</v>
      </c>
      <c r="B11671" t="s">
        <v>65854</v>
      </c>
    </row>
    <row r="11672" spans="1:2" x14ac:dyDescent="0.2">
      <c r="A11672">
        <v>903609</v>
      </c>
      <c r="B11672" t="s">
        <v>65854</v>
      </c>
    </row>
    <row r="11673" spans="1:2" x14ac:dyDescent="0.2">
      <c r="A11673">
        <v>910918</v>
      </c>
      <c r="B11673" t="s">
        <v>65854</v>
      </c>
    </row>
    <row r="11674" spans="1:2" x14ac:dyDescent="0.2">
      <c r="A11674">
        <v>970751</v>
      </c>
      <c r="B11674" t="s">
        <v>65854</v>
      </c>
    </row>
    <row r="11675" spans="1:2" x14ac:dyDescent="0.2">
      <c r="A11675">
        <v>873654</v>
      </c>
      <c r="B11675" t="s">
        <v>65854</v>
      </c>
    </row>
    <row r="11676" spans="1:2" x14ac:dyDescent="0.2">
      <c r="A11676">
        <v>871606</v>
      </c>
      <c r="B11676" t="s">
        <v>65854</v>
      </c>
    </row>
    <row r="11677" spans="1:2" x14ac:dyDescent="0.2">
      <c r="A11677" t="s">
        <v>65923</v>
      </c>
      <c r="B11677" t="s">
        <v>65854</v>
      </c>
    </row>
    <row r="11678" spans="1:2" x14ac:dyDescent="0.2">
      <c r="A11678">
        <v>980568</v>
      </c>
      <c r="B11678" t="s">
        <v>65854</v>
      </c>
    </row>
    <row r="11679" spans="1:2" x14ac:dyDescent="0.2">
      <c r="A11679">
        <v>382292</v>
      </c>
      <c r="B11679" t="s">
        <v>65854</v>
      </c>
    </row>
    <row r="11680" spans="1:2" x14ac:dyDescent="0.2">
      <c r="A11680">
        <v>854754</v>
      </c>
      <c r="B11680" t="s">
        <v>65854</v>
      </c>
    </row>
    <row r="11681" spans="1:2" x14ac:dyDescent="0.2">
      <c r="A11681">
        <v>864218</v>
      </c>
      <c r="B11681" t="s">
        <v>65854</v>
      </c>
    </row>
    <row r="11682" spans="1:2" x14ac:dyDescent="0.2">
      <c r="A11682" t="s">
        <v>64913</v>
      </c>
      <c r="B11682" t="s">
        <v>65854</v>
      </c>
    </row>
    <row r="11683" spans="1:2" x14ac:dyDescent="0.2">
      <c r="A11683">
        <v>910503</v>
      </c>
      <c r="B11683" t="s">
        <v>65854</v>
      </c>
    </row>
    <row r="11684" spans="1:2" x14ac:dyDescent="0.2">
      <c r="A11684">
        <v>950317</v>
      </c>
      <c r="B11684" t="s">
        <v>65854</v>
      </c>
    </row>
    <row r="11685" spans="1:2" x14ac:dyDescent="0.2">
      <c r="A11685">
        <v>803368</v>
      </c>
      <c r="B11685" t="s">
        <v>65854</v>
      </c>
    </row>
    <row r="11686" spans="1:2" x14ac:dyDescent="0.2">
      <c r="A11686">
        <v>861208</v>
      </c>
      <c r="B11686" t="s">
        <v>65854</v>
      </c>
    </row>
    <row r="11687" spans="1:2" x14ac:dyDescent="0.2">
      <c r="A11687">
        <v>921260</v>
      </c>
      <c r="B11687" t="s">
        <v>65854</v>
      </c>
    </row>
    <row r="11688" spans="1:2" x14ac:dyDescent="0.2">
      <c r="A11688">
        <v>329863</v>
      </c>
      <c r="B11688" t="s">
        <v>65854</v>
      </c>
    </row>
    <row r="11689" spans="1:2" x14ac:dyDescent="0.2">
      <c r="A11689">
        <v>834447</v>
      </c>
      <c r="B11689" t="s">
        <v>65854</v>
      </c>
    </row>
    <row r="11690" spans="1:2" x14ac:dyDescent="0.2">
      <c r="A11690">
        <v>990848</v>
      </c>
      <c r="B11690" t="s">
        <v>65854</v>
      </c>
    </row>
    <row r="11691" spans="1:2" x14ac:dyDescent="0.2">
      <c r="A11691">
        <v>951049</v>
      </c>
      <c r="B11691" t="s">
        <v>65854</v>
      </c>
    </row>
    <row r="11692" spans="1:2" x14ac:dyDescent="0.2">
      <c r="A11692">
        <v>961100</v>
      </c>
      <c r="B11692" t="s">
        <v>65854</v>
      </c>
    </row>
    <row r="11693" spans="1:2" x14ac:dyDescent="0.2">
      <c r="A11693">
        <v>841437</v>
      </c>
      <c r="B11693" t="s">
        <v>65854</v>
      </c>
    </row>
    <row r="11694" spans="1:2" x14ac:dyDescent="0.2">
      <c r="A11694">
        <v>863658</v>
      </c>
      <c r="B11694" t="s">
        <v>65854</v>
      </c>
    </row>
    <row r="11695" spans="1:2" x14ac:dyDescent="0.2">
      <c r="A11695">
        <v>894870</v>
      </c>
      <c r="B11695" t="s">
        <v>65854</v>
      </c>
    </row>
    <row r="11696" spans="1:2" x14ac:dyDescent="0.2">
      <c r="A11696">
        <v>335839</v>
      </c>
      <c r="B11696" t="s">
        <v>65854</v>
      </c>
    </row>
    <row r="11697" spans="1:2" x14ac:dyDescent="0.2">
      <c r="A11697" t="s">
        <v>65924</v>
      </c>
      <c r="B11697" t="s">
        <v>65854</v>
      </c>
    </row>
    <row r="11698" spans="1:2" x14ac:dyDescent="0.2">
      <c r="A11698" t="s">
        <v>65925</v>
      </c>
      <c r="B11698" t="s">
        <v>65854</v>
      </c>
    </row>
    <row r="11699" spans="1:2" x14ac:dyDescent="0.2">
      <c r="A11699">
        <v>874045</v>
      </c>
      <c r="B11699" t="s">
        <v>65854</v>
      </c>
    </row>
    <row r="11700" spans="1:2" x14ac:dyDescent="0.2">
      <c r="A11700">
        <v>881508</v>
      </c>
      <c r="B11700" t="s">
        <v>65854</v>
      </c>
    </row>
    <row r="11701" spans="1:2" x14ac:dyDescent="0.2">
      <c r="A11701">
        <v>933818</v>
      </c>
      <c r="B11701" t="s">
        <v>65854</v>
      </c>
    </row>
    <row r="11702" spans="1:2" x14ac:dyDescent="0.2">
      <c r="A11702">
        <v>950806</v>
      </c>
      <c r="B11702" t="s">
        <v>65854</v>
      </c>
    </row>
    <row r="11703" spans="1:2" x14ac:dyDescent="0.2">
      <c r="A11703">
        <v>901458</v>
      </c>
      <c r="B11703" t="s">
        <v>65854</v>
      </c>
    </row>
    <row r="11704" spans="1:2" x14ac:dyDescent="0.2">
      <c r="A11704" s="429" t="s">
        <v>65926</v>
      </c>
      <c r="B11704" t="s">
        <v>65854</v>
      </c>
    </row>
    <row r="11705" spans="1:2" x14ac:dyDescent="0.2">
      <c r="A11705">
        <v>843312</v>
      </c>
      <c r="B11705" t="s">
        <v>65854</v>
      </c>
    </row>
    <row r="11706" spans="1:2" x14ac:dyDescent="0.2">
      <c r="A11706">
        <v>894445</v>
      </c>
      <c r="B11706" t="s">
        <v>65854</v>
      </c>
    </row>
    <row r="11707" spans="1:2" x14ac:dyDescent="0.2">
      <c r="A11707">
        <v>914865</v>
      </c>
      <c r="B11707" t="s">
        <v>65854</v>
      </c>
    </row>
    <row r="11708" spans="1:2" x14ac:dyDescent="0.2">
      <c r="A11708">
        <v>671243</v>
      </c>
      <c r="B11708" t="s">
        <v>65854</v>
      </c>
    </row>
    <row r="11709" spans="1:2" x14ac:dyDescent="0.2">
      <c r="A11709">
        <v>860336</v>
      </c>
      <c r="B11709" t="s">
        <v>65854</v>
      </c>
    </row>
    <row r="11710" spans="1:2" x14ac:dyDescent="0.2">
      <c r="A11710">
        <v>913192</v>
      </c>
      <c r="B11710" t="s">
        <v>65854</v>
      </c>
    </row>
    <row r="11711" spans="1:2" x14ac:dyDescent="0.2">
      <c r="A11711">
        <v>823733</v>
      </c>
      <c r="B11711" t="s">
        <v>65854</v>
      </c>
    </row>
    <row r="11712" spans="1:2" x14ac:dyDescent="0.2">
      <c r="A11712">
        <v>990482</v>
      </c>
      <c r="B11712" t="s">
        <v>65854</v>
      </c>
    </row>
    <row r="11713" spans="1:2" x14ac:dyDescent="0.2">
      <c r="A11713">
        <v>883125</v>
      </c>
      <c r="B11713" t="s">
        <v>65854</v>
      </c>
    </row>
    <row r="11714" spans="1:2" x14ac:dyDescent="0.2">
      <c r="A11714">
        <v>921287</v>
      </c>
      <c r="B11714" t="s">
        <v>65854</v>
      </c>
    </row>
    <row r="11715" spans="1:2" x14ac:dyDescent="0.2">
      <c r="A11715">
        <v>840200</v>
      </c>
      <c r="B11715" t="s">
        <v>65854</v>
      </c>
    </row>
    <row r="11716" spans="1:2" x14ac:dyDescent="0.2">
      <c r="A11716">
        <v>914161</v>
      </c>
      <c r="B11716" t="s">
        <v>65854</v>
      </c>
    </row>
    <row r="11717" spans="1:2" x14ac:dyDescent="0.2">
      <c r="A11717">
        <v>880439</v>
      </c>
      <c r="B11717" t="s">
        <v>65854</v>
      </c>
    </row>
    <row r="11718" spans="1:2" x14ac:dyDescent="0.2">
      <c r="A11718">
        <v>893977</v>
      </c>
      <c r="B11718" t="s">
        <v>65854</v>
      </c>
    </row>
    <row r="11719" spans="1:2" x14ac:dyDescent="0.2">
      <c r="A11719">
        <v>990671</v>
      </c>
      <c r="B11719" t="s">
        <v>65854</v>
      </c>
    </row>
    <row r="11720" spans="1:2" x14ac:dyDescent="0.2">
      <c r="A11720">
        <v>667088</v>
      </c>
      <c r="B11720" t="s">
        <v>65854</v>
      </c>
    </row>
    <row r="11721" spans="1:2" x14ac:dyDescent="0.2">
      <c r="A11721">
        <v>667089</v>
      </c>
      <c r="B11721" t="s">
        <v>65854</v>
      </c>
    </row>
    <row r="11722" spans="1:2" x14ac:dyDescent="0.2">
      <c r="A11722">
        <v>667090</v>
      </c>
      <c r="B11722" t="s">
        <v>65854</v>
      </c>
    </row>
    <row r="11723" spans="1:2" x14ac:dyDescent="0.2">
      <c r="A11723">
        <v>672073</v>
      </c>
      <c r="B11723" t="s">
        <v>65854</v>
      </c>
    </row>
    <row r="11724" spans="1:2" x14ac:dyDescent="0.2">
      <c r="A11724">
        <v>672074</v>
      </c>
      <c r="B11724" t="s">
        <v>65854</v>
      </c>
    </row>
    <row r="11725" spans="1:2" x14ac:dyDescent="0.2">
      <c r="A11725" t="s">
        <v>65908</v>
      </c>
      <c r="B11725" t="s">
        <v>65854</v>
      </c>
    </row>
    <row r="11726" spans="1:2" x14ac:dyDescent="0.2">
      <c r="A11726" t="s">
        <v>65909</v>
      </c>
      <c r="B11726" t="s">
        <v>65854</v>
      </c>
    </row>
    <row r="11727" spans="1:2" x14ac:dyDescent="0.2">
      <c r="A11727" t="s">
        <v>65913</v>
      </c>
      <c r="B11727" t="s">
        <v>65854</v>
      </c>
    </row>
    <row r="11728" spans="1:2" x14ac:dyDescent="0.2">
      <c r="A11728">
        <v>904263</v>
      </c>
      <c r="B11728" t="s">
        <v>65854</v>
      </c>
    </row>
    <row r="11729" spans="1:2" x14ac:dyDescent="0.2">
      <c r="A11729" t="s">
        <v>64473</v>
      </c>
      <c r="B11729" t="s">
        <v>65854</v>
      </c>
    </row>
    <row r="11730" spans="1:2" x14ac:dyDescent="0.2">
      <c r="A11730">
        <v>883123</v>
      </c>
      <c r="B11730" t="s">
        <v>65854</v>
      </c>
    </row>
    <row r="11731" spans="1:2" x14ac:dyDescent="0.2">
      <c r="A11731">
        <v>950971</v>
      </c>
      <c r="B11731" t="s">
        <v>65854</v>
      </c>
    </row>
    <row r="11732" spans="1:2" x14ac:dyDescent="0.2">
      <c r="A11732">
        <v>634422</v>
      </c>
      <c r="B11732" t="s">
        <v>65854</v>
      </c>
    </row>
    <row r="11733" spans="1:2" x14ac:dyDescent="0.2">
      <c r="A11733">
        <v>338275</v>
      </c>
      <c r="B11733" t="s">
        <v>65854</v>
      </c>
    </row>
    <row r="11734" spans="1:2" x14ac:dyDescent="0.2">
      <c r="A11734">
        <v>339966</v>
      </c>
      <c r="B11734" t="s">
        <v>65854</v>
      </c>
    </row>
    <row r="11735" spans="1:2" x14ac:dyDescent="0.2">
      <c r="A11735">
        <v>904388</v>
      </c>
      <c r="B11735" t="s">
        <v>65854</v>
      </c>
    </row>
    <row r="11736" spans="1:2" x14ac:dyDescent="0.2">
      <c r="A11736">
        <v>924513</v>
      </c>
      <c r="B11736" t="s">
        <v>65854</v>
      </c>
    </row>
    <row r="11737" spans="1:2" x14ac:dyDescent="0.2">
      <c r="A11737">
        <v>980810</v>
      </c>
      <c r="B11737" t="s">
        <v>65854</v>
      </c>
    </row>
    <row r="11738" spans="1:2" x14ac:dyDescent="0.2">
      <c r="A11738">
        <v>340902</v>
      </c>
      <c r="B11738" t="s">
        <v>65854</v>
      </c>
    </row>
    <row r="11739" spans="1:2" x14ac:dyDescent="0.2">
      <c r="A11739" t="s">
        <v>64913</v>
      </c>
      <c r="B11739" t="s">
        <v>65854</v>
      </c>
    </row>
    <row r="11740" spans="1:2" x14ac:dyDescent="0.2">
      <c r="A11740" t="s">
        <v>65927</v>
      </c>
      <c r="B11740" t="s">
        <v>65854</v>
      </c>
    </row>
    <row r="11741" spans="1:2" x14ac:dyDescent="0.2">
      <c r="A11741">
        <v>865598</v>
      </c>
      <c r="B11741" t="s">
        <v>65854</v>
      </c>
    </row>
    <row r="11742" spans="1:2" x14ac:dyDescent="0.2">
      <c r="A11742">
        <v>813043</v>
      </c>
      <c r="B11742" t="s">
        <v>65854</v>
      </c>
    </row>
    <row r="11743" spans="1:2" x14ac:dyDescent="0.2">
      <c r="A11743">
        <v>820578</v>
      </c>
      <c r="B11743" t="s">
        <v>65854</v>
      </c>
    </row>
    <row r="11744" spans="1:2" x14ac:dyDescent="0.2">
      <c r="A11744">
        <v>971135</v>
      </c>
      <c r="B11744" t="s">
        <v>65854</v>
      </c>
    </row>
    <row r="11745" spans="1:2" x14ac:dyDescent="0.2">
      <c r="A11745">
        <v>342361</v>
      </c>
      <c r="B11745" t="s">
        <v>65854</v>
      </c>
    </row>
    <row r="11746" spans="1:2" x14ac:dyDescent="0.2">
      <c r="A11746">
        <v>883094</v>
      </c>
      <c r="B11746" t="s">
        <v>65854</v>
      </c>
    </row>
    <row r="11747" spans="1:2" x14ac:dyDescent="0.2">
      <c r="A11747">
        <v>870486</v>
      </c>
      <c r="B11747" t="s">
        <v>65854</v>
      </c>
    </row>
    <row r="11748" spans="1:2" x14ac:dyDescent="0.2">
      <c r="A11748">
        <v>881520</v>
      </c>
      <c r="B11748" t="s">
        <v>65854</v>
      </c>
    </row>
    <row r="11749" spans="1:2" x14ac:dyDescent="0.2">
      <c r="A11749" t="s">
        <v>65928</v>
      </c>
      <c r="B11749" t="s">
        <v>65854</v>
      </c>
    </row>
    <row r="11750" spans="1:2" x14ac:dyDescent="0.2">
      <c r="A11750">
        <v>860355</v>
      </c>
      <c r="B11750" t="s">
        <v>65854</v>
      </c>
    </row>
    <row r="11751" spans="1:2" x14ac:dyDescent="0.2">
      <c r="A11751">
        <v>883086</v>
      </c>
      <c r="B11751" t="s">
        <v>65854</v>
      </c>
    </row>
    <row r="11752" spans="1:2" x14ac:dyDescent="0.2">
      <c r="A11752" t="s">
        <v>65929</v>
      </c>
      <c r="B11752" t="s">
        <v>65854</v>
      </c>
    </row>
    <row r="11753" spans="1:2" x14ac:dyDescent="0.2">
      <c r="A11753" t="s">
        <v>65930</v>
      </c>
      <c r="B11753" t="s">
        <v>65854</v>
      </c>
    </row>
    <row r="11754" spans="1:2" x14ac:dyDescent="0.2">
      <c r="A11754">
        <v>854099</v>
      </c>
      <c r="B11754" t="s">
        <v>65854</v>
      </c>
    </row>
    <row r="11755" spans="1:2" x14ac:dyDescent="0.2">
      <c r="A11755">
        <v>910122</v>
      </c>
      <c r="B11755" t="s">
        <v>65854</v>
      </c>
    </row>
    <row r="11756" spans="1:2" x14ac:dyDescent="0.2">
      <c r="A11756" t="s">
        <v>65928</v>
      </c>
      <c r="B11756" t="s">
        <v>65854</v>
      </c>
    </row>
    <row r="11757" spans="1:2" x14ac:dyDescent="0.2">
      <c r="A11757">
        <v>853153</v>
      </c>
      <c r="B11757" t="s">
        <v>65854</v>
      </c>
    </row>
    <row r="11758" spans="1:2" x14ac:dyDescent="0.2">
      <c r="A11758">
        <v>853252</v>
      </c>
      <c r="B11758" t="s">
        <v>65854</v>
      </c>
    </row>
    <row r="11759" spans="1:2" x14ac:dyDescent="0.2">
      <c r="A11759">
        <v>844096</v>
      </c>
      <c r="B11759" t="s">
        <v>65854</v>
      </c>
    </row>
    <row r="11760" spans="1:2" x14ac:dyDescent="0.2">
      <c r="A11760" t="s">
        <v>65928</v>
      </c>
      <c r="B11760" t="s">
        <v>65854</v>
      </c>
    </row>
    <row r="11761" spans="1:2" x14ac:dyDescent="0.2">
      <c r="A11761">
        <v>803188</v>
      </c>
      <c r="B11761" t="s">
        <v>65854</v>
      </c>
    </row>
    <row r="11762" spans="1:2" x14ac:dyDescent="0.2">
      <c r="A11762">
        <v>841186</v>
      </c>
      <c r="B11762" t="s">
        <v>65854</v>
      </c>
    </row>
    <row r="11763" spans="1:2" x14ac:dyDescent="0.2">
      <c r="A11763">
        <v>668544</v>
      </c>
      <c r="B11763" t="s">
        <v>65854</v>
      </c>
    </row>
    <row r="11764" spans="1:2" x14ac:dyDescent="0.2">
      <c r="A11764">
        <v>668546</v>
      </c>
      <c r="B11764" t="s">
        <v>65854</v>
      </c>
    </row>
    <row r="11765" spans="1:2" x14ac:dyDescent="0.2">
      <c r="A11765">
        <v>810583</v>
      </c>
      <c r="B11765" t="s">
        <v>65854</v>
      </c>
    </row>
    <row r="11766" spans="1:2" x14ac:dyDescent="0.2">
      <c r="A11766">
        <v>884537</v>
      </c>
      <c r="B11766" t="s">
        <v>65854</v>
      </c>
    </row>
    <row r="11767" spans="1:2" x14ac:dyDescent="0.2">
      <c r="A11767">
        <v>884625</v>
      </c>
      <c r="B11767" t="s">
        <v>65854</v>
      </c>
    </row>
    <row r="11768" spans="1:2" x14ac:dyDescent="0.2">
      <c r="A11768">
        <v>933166</v>
      </c>
      <c r="B11768" t="s">
        <v>65854</v>
      </c>
    </row>
    <row r="11769" spans="1:2" x14ac:dyDescent="0.2">
      <c r="A11769">
        <v>325886</v>
      </c>
      <c r="B11769" t="s">
        <v>65854</v>
      </c>
    </row>
    <row r="11770" spans="1:2" x14ac:dyDescent="0.2">
      <c r="A11770">
        <v>339171</v>
      </c>
      <c r="B11770" t="s">
        <v>65854</v>
      </c>
    </row>
    <row r="11771" spans="1:2" x14ac:dyDescent="0.2">
      <c r="A11771">
        <v>823283</v>
      </c>
      <c r="B11771" t="s">
        <v>65854</v>
      </c>
    </row>
    <row r="11772" spans="1:2" x14ac:dyDescent="0.2">
      <c r="A11772">
        <v>864336</v>
      </c>
      <c r="B11772" t="s">
        <v>65854</v>
      </c>
    </row>
    <row r="11773" spans="1:2" x14ac:dyDescent="0.2">
      <c r="A11773">
        <v>864500</v>
      </c>
      <c r="B11773" t="s">
        <v>65854</v>
      </c>
    </row>
    <row r="11774" spans="1:2" x14ac:dyDescent="0.2">
      <c r="A11774" t="s">
        <v>65931</v>
      </c>
      <c r="B11774" t="s">
        <v>65854</v>
      </c>
    </row>
    <row r="11775" spans="1:2" x14ac:dyDescent="0.2">
      <c r="A11775">
        <v>874461</v>
      </c>
      <c r="B11775" t="s">
        <v>65854</v>
      </c>
    </row>
    <row r="11776" spans="1:2" x14ac:dyDescent="0.2">
      <c r="A11776">
        <v>880705</v>
      </c>
      <c r="B11776" t="s">
        <v>65854</v>
      </c>
    </row>
    <row r="11777" spans="1:2" x14ac:dyDescent="0.2">
      <c r="A11777">
        <v>893270</v>
      </c>
      <c r="B11777" t="s">
        <v>65854</v>
      </c>
    </row>
    <row r="11778" spans="1:2" x14ac:dyDescent="0.2">
      <c r="A11778">
        <v>913353</v>
      </c>
      <c r="B11778" t="s">
        <v>65854</v>
      </c>
    </row>
    <row r="11779" spans="1:2" x14ac:dyDescent="0.2">
      <c r="A11779">
        <v>924746</v>
      </c>
      <c r="B11779" t="s">
        <v>65854</v>
      </c>
    </row>
    <row r="11780" spans="1:2" x14ac:dyDescent="0.2">
      <c r="A11780">
        <v>934674</v>
      </c>
      <c r="B11780" t="s">
        <v>65854</v>
      </c>
    </row>
    <row r="11781" spans="1:2" x14ac:dyDescent="0.2">
      <c r="A11781">
        <v>934733</v>
      </c>
      <c r="B11781" t="s">
        <v>65854</v>
      </c>
    </row>
    <row r="11782" spans="1:2" x14ac:dyDescent="0.2">
      <c r="A11782">
        <v>980227</v>
      </c>
      <c r="B11782" t="s">
        <v>65854</v>
      </c>
    </row>
    <row r="11783" spans="1:2" x14ac:dyDescent="0.2">
      <c r="A11783">
        <v>990133</v>
      </c>
      <c r="B11783" t="s">
        <v>65854</v>
      </c>
    </row>
    <row r="11784" spans="1:2" x14ac:dyDescent="0.2">
      <c r="A11784" t="s">
        <v>65932</v>
      </c>
      <c r="B11784" t="s">
        <v>65854</v>
      </c>
    </row>
    <row r="11785" spans="1:2" x14ac:dyDescent="0.2">
      <c r="A11785">
        <v>824499</v>
      </c>
      <c r="B11785" t="s">
        <v>65854</v>
      </c>
    </row>
    <row r="11786" spans="1:2" x14ac:dyDescent="0.2">
      <c r="A11786">
        <v>843828</v>
      </c>
      <c r="B11786" t="s">
        <v>65854</v>
      </c>
    </row>
    <row r="11787" spans="1:2" x14ac:dyDescent="0.2">
      <c r="A11787">
        <v>865576</v>
      </c>
      <c r="B11787" t="s">
        <v>65854</v>
      </c>
    </row>
    <row r="11788" spans="1:2" x14ac:dyDescent="0.2">
      <c r="A11788">
        <v>880094</v>
      </c>
      <c r="B11788" t="s">
        <v>65854</v>
      </c>
    </row>
    <row r="11789" spans="1:2" x14ac:dyDescent="0.2">
      <c r="A11789">
        <v>924703</v>
      </c>
      <c r="B11789" t="s">
        <v>65854</v>
      </c>
    </row>
    <row r="11790" spans="1:2" x14ac:dyDescent="0.2">
      <c r="A11790">
        <v>935008</v>
      </c>
      <c r="B11790" t="s">
        <v>65854</v>
      </c>
    </row>
    <row r="11791" spans="1:2" x14ac:dyDescent="0.2">
      <c r="A11791">
        <v>943408</v>
      </c>
      <c r="B11791" t="s">
        <v>65854</v>
      </c>
    </row>
    <row r="11792" spans="1:2" x14ac:dyDescent="0.2">
      <c r="A11792">
        <v>668543</v>
      </c>
      <c r="B11792" t="s">
        <v>65854</v>
      </c>
    </row>
    <row r="11793" spans="1:2" x14ac:dyDescent="0.2">
      <c r="A11793">
        <v>810099</v>
      </c>
      <c r="B11793" t="s">
        <v>65854</v>
      </c>
    </row>
    <row r="11794" spans="1:2" x14ac:dyDescent="0.2">
      <c r="A11794">
        <v>960627</v>
      </c>
      <c r="B11794" t="s">
        <v>65854</v>
      </c>
    </row>
    <row r="11795" spans="1:2" x14ac:dyDescent="0.2">
      <c r="A11795">
        <v>893009</v>
      </c>
      <c r="B11795" t="s">
        <v>65854</v>
      </c>
    </row>
    <row r="11796" spans="1:2" x14ac:dyDescent="0.2">
      <c r="A11796">
        <v>920657</v>
      </c>
      <c r="B11796" t="s">
        <v>65854</v>
      </c>
    </row>
    <row r="11797" spans="1:2" x14ac:dyDescent="0.2">
      <c r="A11797">
        <v>881421</v>
      </c>
      <c r="B11797" t="s">
        <v>65854</v>
      </c>
    </row>
    <row r="11798" spans="1:2" x14ac:dyDescent="0.2">
      <c r="A11798">
        <v>920731</v>
      </c>
      <c r="B11798" t="s">
        <v>65854</v>
      </c>
    </row>
    <row r="11799" spans="1:2" x14ac:dyDescent="0.2">
      <c r="A11799">
        <v>920732</v>
      </c>
      <c r="B11799" t="s">
        <v>65854</v>
      </c>
    </row>
    <row r="11800" spans="1:2" x14ac:dyDescent="0.2">
      <c r="A11800">
        <v>342591</v>
      </c>
      <c r="B11800" t="s">
        <v>65854</v>
      </c>
    </row>
    <row r="11801" spans="1:2" x14ac:dyDescent="0.2">
      <c r="A11801" t="s">
        <v>65933</v>
      </c>
      <c r="B11801" t="s">
        <v>65854</v>
      </c>
    </row>
    <row r="11802" spans="1:2" x14ac:dyDescent="0.2">
      <c r="A11802">
        <v>901048</v>
      </c>
      <c r="B11802" t="s">
        <v>65854</v>
      </c>
    </row>
    <row r="11803" spans="1:2" x14ac:dyDescent="0.2">
      <c r="A11803">
        <v>810518</v>
      </c>
      <c r="B11803" t="s">
        <v>65854</v>
      </c>
    </row>
    <row r="11804" spans="1:2" x14ac:dyDescent="0.2">
      <c r="A11804">
        <v>850386</v>
      </c>
      <c r="B11804" t="s">
        <v>65854</v>
      </c>
    </row>
    <row r="11805" spans="1:2" x14ac:dyDescent="0.2">
      <c r="A11805">
        <v>904809</v>
      </c>
      <c r="B11805" t="s">
        <v>65854</v>
      </c>
    </row>
    <row r="11806" spans="1:2" x14ac:dyDescent="0.2">
      <c r="A11806">
        <v>933013</v>
      </c>
      <c r="B11806" t="s">
        <v>65854</v>
      </c>
    </row>
    <row r="11807" spans="1:2" x14ac:dyDescent="0.2">
      <c r="A11807">
        <v>933591</v>
      </c>
      <c r="B11807" t="s">
        <v>65854</v>
      </c>
    </row>
    <row r="11808" spans="1:2" x14ac:dyDescent="0.2">
      <c r="A11808">
        <v>343162</v>
      </c>
      <c r="B11808" t="s">
        <v>65854</v>
      </c>
    </row>
    <row r="11809" spans="1:2" x14ac:dyDescent="0.2">
      <c r="A11809">
        <v>813455</v>
      </c>
      <c r="B11809" t="s">
        <v>65854</v>
      </c>
    </row>
    <row r="11810" spans="1:2" x14ac:dyDescent="0.2">
      <c r="A11810" t="s">
        <v>65934</v>
      </c>
      <c r="B11810" t="s">
        <v>65854</v>
      </c>
    </row>
    <row r="11811" spans="1:2" x14ac:dyDescent="0.2">
      <c r="A11811">
        <v>673472</v>
      </c>
      <c r="B11811" t="s">
        <v>65854</v>
      </c>
    </row>
    <row r="11812" spans="1:2" x14ac:dyDescent="0.2">
      <c r="A11812">
        <v>911323</v>
      </c>
      <c r="B11812" t="s">
        <v>65854</v>
      </c>
    </row>
    <row r="11813" spans="1:2" x14ac:dyDescent="0.2">
      <c r="A11813">
        <v>921421</v>
      </c>
      <c r="B11813" t="s">
        <v>65854</v>
      </c>
    </row>
    <row r="11814" spans="1:2" x14ac:dyDescent="0.2">
      <c r="A11814">
        <v>803780</v>
      </c>
      <c r="B11814" t="s">
        <v>65854</v>
      </c>
    </row>
    <row r="11815" spans="1:2" x14ac:dyDescent="0.2">
      <c r="A11815">
        <v>861516</v>
      </c>
      <c r="B11815" t="s">
        <v>65854</v>
      </c>
    </row>
    <row r="11816" spans="1:2" x14ac:dyDescent="0.2">
      <c r="A11816">
        <v>880495</v>
      </c>
      <c r="B11816" t="s">
        <v>65854</v>
      </c>
    </row>
    <row r="11817" spans="1:2" x14ac:dyDescent="0.2">
      <c r="A11817">
        <v>813883</v>
      </c>
      <c r="B11817" t="s">
        <v>65854</v>
      </c>
    </row>
    <row r="11818" spans="1:2" x14ac:dyDescent="0.2">
      <c r="A11818">
        <v>820334</v>
      </c>
      <c r="B11818" t="s">
        <v>65854</v>
      </c>
    </row>
    <row r="11819" spans="1:2" x14ac:dyDescent="0.2">
      <c r="A11819">
        <v>824469</v>
      </c>
      <c r="B11819" t="s">
        <v>65854</v>
      </c>
    </row>
    <row r="11820" spans="1:2" x14ac:dyDescent="0.2">
      <c r="A11820">
        <v>864259</v>
      </c>
      <c r="B11820" t="s">
        <v>65854</v>
      </c>
    </row>
    <row r="11821" spans="1:2" x14ac:dyDescent="0.2">
      <c r="A11821">
        <v>931180</v>
      </c>
      <c r="B11821" t="s">
        <v>65854</v>
      </c>
    </row>
    <row r="11822" spans="1:2" x14ac:dyDescent="0.2">
      <c r="A11822">
        <v>854427</v>
      </c>
      <c r="B11822" t="s">
        <v>65854</v>
      </c>
    </row>
    <row r="11823" spans="1:2" x14ac:dyDescent="0.2">
      <c r="A11823" t="s">
        <v>65935</v>
      </c>
      <c r="B11823" t="s">
        <v>65854</v>
      </c>
    </row>
    <row r="11824" spans="1:2" x14ac:dyDescent="0.2">
      <c r="A11824">
        <v>924885</v>
      </c>
      <c r="B11824" t="s">
        <v>65854</v>
      </c>
    </row>
    <row r="11825" spans="1:2" x14ac:dyDescent="0.2">
      <c r="A11825">
        <v>924886</v>
      </c>
      <c r="B11825" t="s">
        <v>65854</v>
      </c>
    </row>
    <row r="11826" spans="1:2" x14ac:dyDescent="0.2">
      <c r="A11826">
        <v>970888</v>
      </c>
      <c r="B11826" t="s">
        <v>65854</v>
      </c>
    </row>
    <row r="11827" spans="1:2" x14ac:dyDescent="0.2">
      <c r="A11827">
        <v>803190</v>
      </c>
      <c r="B11827" t="s">
        <v>65854</v>
      </c>
    </row>
    <row r="11828" spans="1:2" x14ac:dyDescent="0.2">
      <c r="A11828">
        <v>823191</v>
      </c>
      <c r="B11828" t="s">
        <v>65854</v>
      </c>
    </row>
    <row r="11829" spans="1:2" x14ac:dyDescent="0.2">
      <c r="A11829">
        <v>861489</v>
      </c>
      <c r="B11829" t="s">
        <v>65854</v>
      </c>
    </row>
    <row r="11830" spans="1:2" x14ac:dyDescent="0.2">
      <c r="A11830">
        <v>883293</v>
      </c>
      <c r="B11830" t="s">
        <v>65854</v>
      </c>
    </row>
    <row r="11831" spans="1:2" x14ac:dyDescent="0.2">
      <c r="A11831">
        <v>970401</v>
      </c>
      <c r="B11831" t="s">
        <v>65854</v>
      </c>
    </row>
    <row r="11832" spans="1:2" x14ac:dyDescent="0.2">
      <c r="A11832">
        <v>990057</v>
      </c>
      <c r="B11832" t="s">
        <v>65854</v>
      </c>
    </row>
    <row r="11833" spans="1:2" x14ac:dyDescent="0.2">
      <c r="A11833">
        <v>803132</v>
      </c>
      <c r="B11833" t="s">
        <v>65854</v>
      </c>
    </row>
    <row r="11834" spans="1:2" x14ac:dyDescent="0.2">
      <c r="A11834">
        <v>813648</v>
      </c>
      <c r="B11834" t="s">
        <v>65854</v>
      </c>
    </row>
    <row r="11835" spans="1:2" x14ac:dyDescent="0.2">
      <c r="A11835">
        <v>830319</v>
      </c>
      <c r="B11835" t="s">
        <v>65854</v>
      </c>
    </row>
    <row r="11836" spans="1:2" x14ac:dyDescent="0.2">
      <c r="A11836">
        <v>853090</v>
      </c>
      <c r="B11836" t="s">
        <v>65854</v>
      </c>
    </row>
    <row r="11837" spans="1:2" x14ac:dyDescent="0.2">
      <c r="A11837">
        <v>864201</v>
      </c>
      <c r="B11837" t="s">
        <v>65854</v>
      </c>
    </row>
    <row r="11838" spans="1:2" x14ac:dyDescent="0.2">
      <c r="A11838">
        <v>883976</v>
      </c>
      <c r="B11838" t="s">
        <v>65854</v>
      </c>
    </row>
    <row r="11839" spans="1:2" x14ac:dyDescent="0.2">
      <c r="A11839">
        <v>904274</v>
      </c>
      <c r="B11839" t="s">
        <v>65854</v>
      </c>
    </row>
    <row r="11840" spans="1:2" x14ac:dyDescent="0.2">
      <c r="A11840">
        <v>904580</v>
      </c>
      <c r="B11840" t="s">
        <v>65854</v>
      </c>
    </row>
    <row r="11841" spans="1:2" x14ac:dyDescent="0.2">
      <c r="A11841">
        <v>933061</v>
      </c>
      <c r="B11841" t="s">
        <v>65854</v>
      </c>
    </row>
    <row r="11842" spans="1:2" x14ac:dyDescent="0.2">
      <c r="A11842">
        <v>934770</v>
      </c>
      <c r="B11842" t="s">
        <v>65854</v>
      </c>
    </row>
    <row r="11843" spans="1:2" x14ac:dyDescent="0.2">
      <c r="A11843">
        <v>980743</v>
      </c>
      <c r="B11843" t="s">
        <v>65854</v>
      </c>
    </row>
    <row r="11844" spans="1:2" x14ac:dyDescent="0.2">
      <c r="A11844">
        <v>843013</v>
      </c>
      <c r="B11844" t="s">
        <v>65854</v>
      </c>
    </row>
    <row r="11845" spans="1:2" x14ac:dyDescent="0.2">
      <c r="A11845">
        <v>910489</v>
      </c>
      <c r="B11845" t="s">
        <v>65854</v>
      </c>
    </row>
    <row r="11846" spans="1:2" x14ac:dyDescent="0.2">
      <c r="A11846">
        <v>913204</v>
      </c>
      <c r="B11846" t="s">
        <v>65854</v>
      </c>
    </row>
    <row r="11847" spans="1:2" x14ac:dyDescent="0.2">
      <c r="A11847">
        <v>923608</v>
      </c>
      <c r="B11847" t="s">
        <v>65854</v>
      </c>
    </row>
    <row r="11848" spans="1:2" x14ac:dyDescent="0.2">
      <c r="A11848" t="s">
        <v>65936</v>
      </c>
      <c r="B11848" t="s">
        <v>65854</v>
      </c>
    </row>
    <row r="11849" spans="1:2" x14ac:dyDescent="0.2">
      <c r="A11849">
        <v>334667</v>
      </c>
      <c r="B11849" t="s">
        <v>65854</v>
      </c>
    </row>
    <row r="11850" spans="1:2" x14ac:dyDescent="0.2">
      <c r="A11850" t="s">
        <v>65937</v>
      </c>
      <c r="B11850" t="s">
        <v>65854</v>
      </c>
    </row>
    <row r="11851" spans="1:2" x14ac:dyDescent="0.2">
      <c r="A11851">
        <v>913198</v>
      </c>
      <c r="B11851" t="s">
        <v>65854</v>
      </c>
    </row>
    <row r="11852" spans="1:2" x14ac:dyDescent="0.2">
      <c r="A11852">
        <v>840664</v>
      </c>
      <c r="B11852" t="s">
        <v>65854</v>
      </c>
    </row>
    <row r="11853" spans="1:2" x14ac:dyDescent="0.2">
      <c r="A11853">
        <v>890262</v>
      </c>
      <c r="B11853" t="s">
        <v>65854</v>
      </c>
    </row>
    <row r="11854" spans="1:2" x14ac:dyDescent="0.2">
      <c r="A11854">
        <v>924769</v>
      </c>
      <c r="B11854" t="s">
        <v>65854</v>
      </c>
    </row>
    <row r="11855" spans="1:2" x14ac:dyDescent="0.2">
      <c r="A11855">
        <v>931086</v>
      </c>
      <c r="B11855" t="s">
        <v>65854</v>
      </c>
    </row>
    <row r="11856" spans="1:2" x14ac:dyDescent="0.2">
      <c r="A11856">
        <v>970795</v>
      </c>
      <c r="B11856" t="s">
        <v>65854</v>
      </c>
    </row>
    <row r="11857" spans="1:2" x14ac:dyDescent="0.2">
      <c r="A11857">
        <v>341811</v>
      </c>
      <c r="B11857" t="s">
        <v>65854</v>
      </c>
    </row>
    <row r="11858" spans="1:2" x14ac:dyDescent="0.2">
      <c r="A11858">
        <v>620426</v>
      </c>
      <c r="B11858" t="s">
        <v>65854</v>
      </c>
    </row>
    <row r="11859" spans="1:2" x14ac:dyDescent="0.2">
      <c r="A11859">
        <v>823209</v>
      </c>
      <c r="B11859" t="s">
        <v>65854</v>
      </c>
    </row>
    <row r="11860" spans="1:2" x14ac:dyDescent="0.2">
      <c r="A11860">
        <v>824605</v>
      </c>
      <c r="B11860" t="s">
        <v>65854</v>
      </c>
    </row>
    <row r="11861" spans="1:2" x14ac:dyDescent="0.2">
      <c r="A11861" t="s">
        <v>65938</v>
      </c>
      <c r="B11861" t="s">
        <v>65854</v>
      </c>
    </row>
    <row r="11862" spans="1:2" x14ac:dyDescent="0.2">
      <c r="A11862">
        <v>854186</v>
      </c>
      <c r="B11862" t="s">
        <v>65854</v>
      </c>
    </row>
    <row r="11863" spans="1:2" x14ac:dyDescent="0.2">
      <c r="A11863">
        <v>854618</v>
      </c>
      <c r="B11863" t="s">
        <v>65854</v>
      </c>
    </row>
    <row r="11864" spans="1:2" x14ac:dyDescent="0.2">
      <c r="A11864">
        <v>863473</v>
      </c>
      <c r="B11864" t="s">
        <v>65854</v>
      </c>
    </row>
    <row r="11865" spans="1:2" x14ac:dyDescent="0.2">
      <c r="A11865">
        <v>871349</v>
      </c>
      <c r="B11865" t="s">
        <v>65854</v>
      </c>
    </row>
    <row r="11866" spans="1:2" x14ac:dyDescent="0.2">
      <c r="A11866">
        <v>874884</v>
      </c>
      <c r="B11866" t="s">
        <v>65854</v>
      </c>
    </row>
    <row r="11867" spans="1:2" x14ac:dyDescent="0.2">
      <c r="A11867">
        <v>903015</v>
      </c>
      <c r="B11867" t="s">
        <v>65854</v>
      </c>
    </row>
    <row r="11868" spans="1:2" x14ac:dyDescent="0.2">
      <c r="A11868">
        <v>904459</v>
      </c>
      <c r="B11868" t="s">
        <v>65854</v>
      </c>
    </row>
    <row r="11869" spans="1:2" x14ac:dyDescent="0.2">
      <c r="A11869">
        <v>914199</v>
      </c>
      <c r="B11869" t="s">
        <v>65854</v>
      </c>
    </row>
    <row r="11870" spans="1:2" x14ac:dyDescent="0.2">
      <c r="A11870">
        <v>920747</v>
      </c>
      <c r="B11870" t="s">
        <v>65854</v>
      </c>
    </row>
    <row r="11871" spans="1:2" x14ac:dyDescent="0.2">
      <c r="A11871">
        <v>930190</v>
      </c>
      <c r="B11871" t="s">
        <v>65854</v>
      </c>
    </row>
    <row r="11872" spans="1:2" x14ac:dyDescent="0.2">
      <c r="A11872">
        <v>943587</v>
      </c>
      <c r="B11872" t="s">
        <v>65854</v>
      </c>
    </row>
    <row r="11873" spans="1:2" x14ac:dyDescent="0.2">
      <c r="A11873">
        <v>943588</v>
      </c>
      <c r="B11873" t="s">
        <v>65854</v>
      </c>
    </row>
    <row r="11874" spans="1:2" x14ac:dyDescent="0.2">
      <c r="A11874">
        <v>336689</v>
      </c>
      <c r="B11874" t="s">
        <v>65854</v>
      </c>
    </row>
    <row r="11875" spans="1:2" x14ac:dyDescent="0.2">
      <c r="A11875">
        <v>342107</v>
      </c>
      <c r="B11875" t="s">
        <v>65854</v>
      </c>
    </row>
    <row r="11876" spans="1:2" x14ac:dyDescent="0.2">
      <c r="A11876">
        <v>853191</v>
      </c>
      <c r="B11876" t="s">
        <v>65854</v>
      </c>
    </row>
    <row r="11877" spans="1:2" x14ac:dyDescent="0.2">
      <c r="A11877">
        <v>893538</v>
      </c>
      <c r="B11877" t="s">
        <v>65854</v>
      </c>
    </row>
    <row r="11878" spans="1:2" x14ac:dyDescent="0.2">
      <c r="A11878">
        <v>933605</v>
      </c>
      <c r="B11878" t="s">
        <v>65854</v>
      </c>
    </row>
    <row r="11879" spans="1:2" x14ac:dyDescent="0.2">
      <c r="A11879">
        <v>851430</v>
      </c>
      <c r="B11879" t="s">
        <v>65854</v>
      </c>
    </row>
    <row r="11880" spans="1:2" x14ac:dyDescent="0.2">
      <c r="A11880">
        <v>873902</v>
      </c>
      <c r="B11880" t="s">
        <v>65854</v>
      </c>
    </row>
    <row r="11881" spans="1:2" x14ac:dyDescent="0.2">
      <c r="A11881">
        <v>913902</v>
      </c>
      <c r="B11881" t="s">
        <v>65854</v>
      </c>
    </row>
    <row r="11882" spans="1:2" x14ac:dyDescent="0.2">
      <c r="A11882">
        <v>668666</v>
      </c>
      <c r="B11882" t="s">
        <v>65854</v>
      </c>
    </row>
    <row r="11883" spans="1:2" x14ac:dyDescent="0.2">
      <c r="A11883" t="s">
        <v>65939</v>
      </c>
      <c r="B11883" t="s">
        <v>65854</v>
      </c>
    </row>
    <row r="11884" spans="1:2" x14ac:dyDescent="0.2">
      <c r="A11884">
        <v>840549</v>
      </c>
      <c r="B11884" t="s">
        <v>65854</v>
      </c>
    </row>
    <row r="11885" spans="1:2" x14ac:dyDescent="0.2">
      <c r="A11885">
        <v>843858</v>
      </c>
      <c r="B11885" t="s">
        <v>65854</v>
      </c>
    </row>
    <row r="11886" spans="1:2" x14ac:dyDescent="0.2">
      <c r="A11886">
        <v>884479</v>
      </c>
      <c r="B11886" t="s">
        <v>65854</v>
      </c>
    </row>
    <row r="11887" spans="1:2" x14ac:dyDescent="0.2">
      <c r="A11887">
        <v>903228</v>
      </c>
      <c r="B11887" t="s">
        <v>65854</v>
      </c>
    </row>
    <row r="11888" spans="1:2" x14ac:dyDescent="0.2">
      <c r="A11888">
        <v>923720</v>
      </c>
      <c r="B11888" t="s">
        <v>65854</v>
      </c>
    </row>
    <row r="11889" spans="1:2" x14ac:dyDescent="0.2">
      <c r="A11889" t="s">
        <v>65940</v>
      </c>
      <c r="B11889" t="s">
        <v>65854</v>
      </c>
    </row>
    <row r="11890" spans="1:2" x14ac:dyDescent="0.2">
      <c r="A11890">
        <v>990202</v>
      </c>
      <c r="B11890" t="s">
        <v>65854</v>
      </c>
    </row>
    <row r="11891" spans="1:2" x14ac:dyDescent="0.2">
      <c r="A11891" t="s">
        <v>65941</v>
      </c>
      <c r="B11891" t="s">
        <v>65854</v>
      </c>
    </row>
    <row r="11892" spans="1:2" x14ac:dyDescent="0.2">
      <c r="A11892" t="s">
        <v>65942</v>
      </c>
      <c r="B11892" t="s">
        <v>65854</v>
      </c>
    </row>
    <row r="11893" spans="1:2" x14ac:dyDescent="0.2">
      <c r="A11893">
        <v>863917</v>
      </c>
      <c r="B11893" t="s">
        <v>65854</v>
      </c>
    </row>
    <row r="11894" spans="1:2" x14ac:dyDescent="0.2">
      <c r="A11894">
        <v>865013</v>
      </c>
      <c r="B11894" t="s">
        <v>65854</v>
      </c>
    </row>
    <row r="11895" spans="1:2" x14ac:dyDescent="0.2">
      <c r="A11895">
        <v>880450</v>
      </c>
      <c r="B11895" t="s">
        <v>65854</v>
      </c>
    </row>
    <row r="11896" spans="1:2" x14ac:dyDescent="0.2">
      <c r="A11896">
        <v>890608</v>
      </c>
      <c r="B11896" t="s">
        <v>65854</v>
      </c>
    </row>
    <row r="11897" spans="1:2" x14ac:dyDescent="0.2">
      <c r="A11897">
        <v>901459</v>
      </c>
      <c r="B11897" t="s">
        <v>65854</v>
      </c>
    </row>
    <row r="11898" spans="1:2" x14ac:dyDescent="0.2">
      <c r="A11898">
        <v>914863</v>
      </c>
      <c r="B11898" t="s">
        <v>65854</v>
      </c>
    </row>
    <row r="11899" spans="1:2" x14ac:dyDescent="0.2">
      <c r="A11899">
        <v>923856</v>
      </c>
      <c r="B11899" t="s">
        <v>65854</v>
      </c>
    </row>
    <row r="11900" spans="1:2" x14ac:dyDescent="0.2">
      <c r="A11900">
        <v>924794</v>
      </c>
      <c r="B11900" t="s">
        <v>65854</v>
      </c>
    </row>
    <row r="11901" spans="1:2" x14ac:dyDescent="0.2">
      <c r="A11901">
        <v>933298</v>
      </c>
      <c r="B11901" t="s">
        <v>65854</v>
      </c>
    </row>
    <row r="11902" spans="1:2" x14ac:dyDescent="0.2">
      <c r="A11902" t="s">
        <v>65943</v>
      </c>
      <c r="B11902" t="s">
        <v>65854</v>
      </c>
    </row>
    <row r="11903" spans="1:2" x14ac:dyDescent="0.2">
      <c r="A11903">
        <v>990387</v>
      </c>
      <c r="B11903" t="s">
        <v>65854</v>
      </c>
    </row>
    <row r="11904" spans="1:2" x14ac:dyDescent="0.2">
      <c r="A11904">
        <v>990653</v>
      </c>
      <c r="B11904" t="s">
        <v>65854</v>
      </c>
    </row>
    <row r="11905" spans="1:2" x14ac:dyDescent="0.2">
      <c r="A11905">
        <v>834415</v>
      </c>
      <c r="B11905" t="s">
        <v>65854</v>
      </c>
    </row>
    <row r="11906" spans="1:2" x14ac:dyDescent="0.2">
      <c r="A11906">
        <v>903751</v>
      </c>
      <c r="B11906" t="s">
        <v>65854</v>
      </c>
    </row>
    <row r="11907" spans="1:2" x14ac:dyDescent="0.2">
      <c r="A11907">
        <v>921200</v>
      </c>
      <c r="B11907" t="s">
        <v>65854</v>
      </c>
    </row>
    <row r="11908" spans="1:2" x14ac:dyDescent="0.2">
      <c r="A11908">
        <v>940061</v>
      </c>
      <c r="B11908" t="s">
        <v>65854</v>
      </c>
    </row>
    <row r="11909" spans="1:2" x14ac:dyDescent="0.2">
      <c r="A11909">
        <v>970320</v>
      </c>
      <c r="B11909" t="s">
        <v>65854</v>
      </c>
    </row>
    <row r="11910" spans="1:2" x14ac:dyDescent="0.2">
      <c r="A11910">
        <v>810624</v>
      </c>
      <c r="B11910" t="s">
        <v>65854</v>
      </c>
    </row>
    <row r="11911" spans="1:2" x14ac:dyDescent="0.2">
      <c r="A11911">
        <v>813411</v>
      </c>
      <c r="B11911" t="s">
        <v>65854</v>
      </c>
    </row>
    <row r="11912" spans="1:2" x14ac:dyDescent="0.2">
      <c r="A11912">
        <v>833550</v>
      </c>
      <c r="B11912" t="s">
        <v>65854</v>
      </c>
    </row>
    <row r="11913" spans="1:2" x14ac:dyDescent="0.2">
      <c r="A11913">
        <v>884378</v>
      </c>
      <c r="B11913" t="s">
        <v>65854</v>
      </c>
    </row>
    <row r="11914" spans="1:2" x14ac:dyDescent="0.2">
      <c r="A11914" t="s">
        <v>65944</v>
      </c>
      <c r="B11914" t="s">
        <v>65854</v>
      </c>
    </row>
    <row r="11915" spans="1:2" x14ac:dyDescent="0.2">
      <c r="A11915">
        <v>913854</v>
      </c>
      <c r="B11915" t="s">
        <v>65854</v>
      </c>
    </row>
    <row r="11916" spans="1:2" x14ac:dyDescent="0.2">
      <c r="A11916">
        <v>913858</v>
      </c>
      <c r="B11916" t="s">
        <v>65854</v>
      </c>
    </row>
    <row r="11917" spans="1:2" x14ac:dyDescent="0.2">
      <c r="A11917">
        <v>943086</v>
      </c>
      <c r="B11917" t="s">
        <v>65854</v>
      </c>
    </row>
    <row r="11918" spans="1:2" x14ac:dyDescent="0.2">
      <c r="A11918">
        <v>970620</v>
      </c>
      <c r="B11918" t="s">
        <v>65854</v>
      </c>
    </row>
    <row r="11919" spans="1:2" x14ac:dyDescent="0.2">
      <c r="A11919">
        <v>870956</v>
      </c>
      <c r="B11919" t="s">
        <v>65854</v>
      </c>
    </row>
    <row r="11920" spans="1:2" x14ac:dyDescent="0.2">
      <c r="A11920">
        <v>910014</v>
      </c>
      <c r="B11920" t="s">
        <v>65854</v>
      </c>
    </row>
    <row r="11921" spans="1:2" x14ac:dyDescent="0.2">
      <c r="A11921">
        <v>923651</v>
      </c>
      <c r="B11921" t="s">
        <v>65854</v>
      </c>
    </row>
    <row r="11922" spans="1:2" x14ac:dyDescent="0.2">
      <c r="A11922">
        <v>950208</v>
      </c>
      <c r="B11922" t="s">
        <v>65854</v>
      </c>
    </row>
    <row r="11923" spans="1:2" x14ac:dyDescent="0.2">
      <c r="A11923">
        <v>990003</v>
      </c>
      <c r="B11923" t="s">
        <v>65854</v>
      </c>
    </row>
    <row r="11924" spans="1:2" x14ac:dyDescent="0.2">
      <c r="A11924">
        <v>844641</v>
      </c>
      <c r="B11924" t="s">
        <v>65854</v>
      </c>
    </row>
    <row r="11925" spans="1:2" x14ac:dyDescent="0.2">
      <c r="A11925">
        <v>865099</v>
      </c>
      <c r="B11925" t="s">
        <v>65854</v>
      </c>
    </row>
    <row r="11926" spans="1:2" x14ac:dyDescent="0.2">
      <c r="A11926">
        <v>865144</v>
      </c>
      <c r="B11926" t="s">
        <v>65854</v>
      </c>
    </row>
    <row r="11927" spans="1:2" x14ac:dyDescent="0.2">
      <c r="A11927">
        <v>884761</v>
      </c>
      <c r="B11927" t="s">
        <v>65854</v>
      </c>
    </row>
    <row r="11928" spans="1:2" x14ac:dyDescent="0.2">
      <c r="A11928">
        <v>894573</v>
      </c>
      <c r="B11928" t="s">
        <v>65854</v>
      </c>
    </row>
    <row r="11929" spans="1:2" x14ac:dyDescent="0.2">
      <c r="A11929">
        <v>925027</v>
      </c>
      <c r="B11929" t="s">
        <v>65854</v>
      </c>
    </row>
    <row r="11930" spans="1:2" x14ac:dyDescent="0.2">
      <c r="A11930">
        <v>933104</v>
      </c>
      <c r="B11930" t="s">
        <v>65854</v>
      </c>
    </row>
    <row r="11931" spans="1:2" x14ac:dyDescent="0.2">
      <c r="A11931">
        <v>943186</v>
      </c>
      <c r="B11931" t="s">
        <v>65854</v>
      </c>
    </row>
    <row r="11932" spans="1:2" x14ac:dyDescent="0.2">
      <c r="A11932">
        <v>943454</v>
      </c>
      <c r="B11932" t="s">
        <v>65854</v>
      </c>
    </row>
    <row r="11933" spans="1:2" x14ac:dyDescent="0.2">
      <c r="A11933">
        <v>943681</v>
      </c>
      <c r="B11933" t="s">
        <v>65854</v>
      </c>
    </row>
    <row r="11934" spans="1:2" x14ac:dyDescent="0.2">
      <c r="A11934">
        <v>814093</v>
      </c>
      <c r="B11934" t="s">
        <v>65854</v>
      </c>
    </row>
    <row r="11935" spans="1:2" x14ac:dyDescent="0.2">
      <c r="A11935">
        <v>864256</v>
      </c>
      <c r="B11935" t="s">
        <v>65854</v>
      </c>
    </row>
    <row r="11936" spans="1:2" x14ac:dyDescent="0.2">
      <c r="A11936">
        <v>873460</v>
      </c>
      <c r="B11936" t="s">
        <v>65854</v>
      </c>
    </row>
    <row r="11937" spans="1:2" x14ac:dyDescent="0.2">
      <c r="A11937">
        <v>883417</v>
      </c>
      <c r="B11937" t="s">
        <v>65854</v>
      </c>
    </row>
    <row r="11938" spans="1:2" x14ac:dyDescent="0.2">
      <c r="A11938" t="s">
        <v>65945</v>
      </c>
      <c r="B11938" t="s">
        <v>65854</v>
      </c>
    </row>
    <row r="11939" spans="1:2" x14ac:dyDescent="0.2">
      <c r="A11939">
        <v>990714</v>
      </c>
      <c r="B11939" t="s">
        <v>65854</v>
      </c>
    </row>
    <row r="11940" spans="1:2" x14ac:dyDescent="0.2">
      <c r="A11940">
        <v>671731</v>
      </c>
      <c r="B11940" t="s">
        <v>65854</v>
      </c>
    </row>
    <row r="11941" spans="1:2" x14ac:dyDescent="0.2">
      <c r="A11941">
        <v>844747</v>
      </c>
      <c r="B11941" t="s">
        <v>65854</v>
      </c>
    </row>
    <row r="11942" spans="1:2" x14ac:dyDescent="0.2">
      <c r="A11942" t="s">
        <v>65946</v>
      </c>
      <c r="B11942" t="s">
        <v>65854</v>
      </c>
    </row>
    <row r="11943" spans="1:2" x14ac:dyDescent="0.2">
      <c r="A11943">
        <v>883586</v>
      </c>
      <c r="B11943" t="s">
        <v>65854</v>
      </c>
    </row>
    <row r="11944" spans="1:2" x14ac:dyDescent="0.2">
      <c r="A11944">
        <v>893396</v>
      </c>
      <c r="B11944" t="s">
        <v>65854</v>
      </c>
    </row>
    <row r="11945" spans="1:2" x14ac:dyDescent="0.2">
      <c r="A11945" t="s">
        <v>65947</v>
      </c>
      <c r="B11945" t="s">
        <v>65854</v>
      </c>
    </row>
    <row r="11946" spans="1:2" x14ac:dyDescent="0.2">
      <c r="A11946">
        <v>904644</v>
      </c>
      <c r="B11946" t="s">
        <v>65854</v>
      </c>
    </row>
    <row r="11947" spans="1:2" x14ac:dyDescent="0.2">
      <c r="A11947">
        <v>970828</v>
      </c>
      <c r="B11947" t="s">
        <v>65854</v>
      </c>
    </row>
    <row r="11948" spans="1:2" x14ac:dyDescent="0.2">
      <c r="A11948" t="s">
        <v>65948</v>
      </c>
      <c r="B11948" t="s">
        <v>65854</v>
      </c>
    </row>
    <row r="11949" spans="1:2" x14ac:dyDescent="0.2">
      <c r="A11949">
        <v>803275</v>
      </c>
      <c r="B11949" t="s">
        <v>65854</v>
      </c>
    </row>
    <row r="11950" spans="1:2" x14ac:dyDescent="0.2">
      <c r="A11950">
        <v>870104</v>
      </c>
      <c r="B11950" t="s">
        <v>65854</v>
      </c>
    </row>
    <row r="11951" spans="1:2" x14ac:dyDescent="0.2">
      <c r="A11951">
        <v>903331</v>
      </c>
      <c r="B11951" t="s">
        <v>65854</v>
      </c>
    </row>
    <row r="11952" spans="1:2" x14ac:dyDescent="0.2">
      <c r="A11952">
        <v>814022</v>
      </c>
      <c r="B11952" t="s">
        <v>65854</v>
      </c>
    </row>
    <row r="11953" spans="1:2" x14ac:dyDescent="0.2">
      <c r="A11953">
        <v>841201</v>
      </c>
      <c r="B11953" t="s">
        <v>65854</v>
      </c>
    </row>
    <row r="11954" spans="1:2" x14ac:dyDescent="0.2">
      <c r="A11954">
        <v>864312</v>
      </c>
      <c r="B11954" t="s">
        <v>65854</v>
      </c>
    </row>
    <row r="11955" spans="1:2" x14ac:dyDescent="0.2">
      <c r="A11955">
        <v>900597</v>
      </c>
      <c r="B11955" t="s">
        <v>65854</v>
      </c>
    </row>
    <row r="11956" spans="1:2" x14ac:dyDescent="0.2">
      <c r="A11956">
        <v>931131</v>
      </c>
      <c r="B11956" t="s">
        <v>65854</v>
      </c>
    </row>
    <row r="11957" spans="1:2" x14ac:dyDescent="0.2">
      <c r="A11957">
        <v>934987</v>
      </c>
      <c r="B11957" t="s">
        <v>65854</v>
      </c>
    </row>
    <row r="11958" spans="1:2" x14ac:dyDescent="0.2">
      <c r="A11958">
        <v>950313</v>
      </c>
      <c r="B11958" t="s">
        <v>65854</v>
      </c>
    </row>
    <row r="11959" spans="1:2" x14ac:dyDescent="0.2">
      <c r="A11959">
        <v>970018</v>
      </c>
      <c r="B11959" t="s">
        <v>65854</v>
      </c>
    </row>
    <row r="11960" spans="1:2" x14ac:dyDescent="0.2">
      <c r="A11960">
        <v>990577</v>
      </c>
      <c r="B11960" t="s">
        <v>65854</v>
      </c>
    </row>
    <row r="11961" spans="1:2" x14ac:dyDescent="0.2">
      <c r="A11961" t="s">
        <v>65949</v>
      </c>
      <c r="B11961" t="s">
        <v>65854</v>
      </c>
    </row>
    <row r="11962" spans="1:2" x14ac:dyDescent="0.2">
      <c r="A11962" t="s">
        <v>65950</v>
      </c>
      <c r="B11962" t="s">
        <v>65854</v>
      </c>
    </row>
    <row r="11963" spans="1:2" x14ac:dyDescent="0.2">
      <c r="A11963" t="s">
        <v>65951</v>
      </c>
      <c r="B11963" t="s">
        <v>65854</v>
      </c>
    </row>
    <row r="11964" spans="1:2" x14ac:dyDescent="0.2">
      <c r="A11964">
        <v>803690</v>
      </c>
      <c r="B11964" t="s">
        <v>65854</v>
      </c>
    </row>
    <row r="11965" spans="1:2" x14ac:dyDescent="0.2">
      <c r="A11965">
        <v>804165</v>
      </c>
      <c r="B11965" t="s">
        <v>65854</v>
      </c>
    </row>
    <row r="11966" spans="1:2" x14ac:dyDescent="0.2">
      <c r="A11966">
        <v>813314</v>
      </c>
      <c r="B11966" t="s">
        <v>65854</v>
      </c>
    </row>
    <row r="11967" spans="1:2" x14ac:dyDescent="0.2">
      <c r="A11967">
        <v>833284</v>
      </c>
      <c r="B11967" t="s">
        <v>65854</v>
      </c>
    </row>
    <row r="11968" spans="1:2" x14ac:dyDescent="0.2">
      <c r="A11968" t="s">
        <v>65952</v>
      </c>
      <c r="B11968" t="s">
        <v>65854</v>
      </c>
    </row>
    <row r="11969" spans="1:2" x14ac:dyDescent="0.2">
      <c r="A11969">
        <v>840765</v>
      </c>
      <c r="B11969" t="s">
        <v>65854</v>
      </c>
    </row>
    <row r="11970" spans="1:2" x14ac:dyDescent="0.2">
      <c r="A11970">
        <v>910206</v>
      </c>
      <c r="B11970" t="s">
        <v>65854</v>
      </c>
    </row>
    <row r="11971" spans="1:2" x14ac:dyDescent="0.2">
      <c r="A11971">
        <v>923212</v>
      </c>
      <c r="B11971" t="s">
        <v>65854</v>
      </c>
    </row>
    <row r="11972" spans="1:2" x14ac:dyDescent="0.2">
      <c r="A11972">
        <v>981007</v>
      </c>
      <c r="B11972" t="s">
        <v>65854</v>
      </c>
    </row>
    <row r="11973" spans="1:2" x14ac:dyDescent="0.2">
      <c r="A11973" t="s">
        <v>65953</v>
      </c>
      <c r="B11973" t="s">
        <v>65854</v>
      </c>
    </row>
    <row r="11974" spans="1:2" x14ac:dyDescent="0.2">
      <c r="A11974">
        <v>924709</v>
      </c>
      <c r="B11974" t="s">
        <v>65854</v>
      </c>
    </row>
    <row r="11975" spans="1:2" x14ac:dyDescent="0.2">
      <c r="A11975">
        <v>970240</v>
      </c>
      <c r="B11975" t="s">
        <v>65854</v>
      </c>
    </row>
    <row r="11976" spans="1:2" x14ac:dyDescent="0.2">
      <c r="A11976">
        <v>823663</v>
      </c>
      <c r="B11976" t="s">
        <v>65854</v>
      </c>
    </row>
    <row r="11977" spans="1:2" x14ac:dyDescent="0.2">
      <c r="A11977">
        <v>910577</v>
      </c>
      <c r="B11977" t="s">
        <v>65854</v>
      </c>
    </row>
    <row r="11978" spans="1:2" x14ac:dyDescent="0.2">
      <c r="A11978">
        <v>920100</v>
      </c>
      <c r="B11978" t="s">
        <v>65854</v>
      </c>
    </row>
    <row r="11979" spans="1:2" x14ac:dyDescent="0.2">
      <c r="A11979">
        <v>933407</v>
      </c>
      <c r="B11979" t="s">
        <v>65854</v>
      </c>
    </row>
    <row r="11980" spans="1:2" x14ac:dyDescent="0.2">
      <c r="A11980">
        <v>990942</v>
      </c>
      <c r="B11980" t="s">
        <v>65854</v>
      </c>
    </row>
    <row r="11981" spans="1:2" x14ac:dyDescent="0.2">
      <c r="A11981">
        <v>843962</v>
      </c>
      <c r="B11981" t="s">
        <v>65854</v>
      </c>
    </row>
    <row r="11982" spans="1:2" x14ac:dyDescent="0.2">
      <c r="A11982">
        <v>874538</v>
      </c>
      <c r="B11982" t="s">
        <v>65854</v>
      </c>
    </row>
    <row r="11983" spans="1:2" x14ac:dyDescent="0.2">
      <c r="A11983" t="s">
        <v>65954</v>
      </c>
      <c r="B11983" t="s">
        <v>65854</v>
      </c>
    </row>
    <row r="11984" spans="1:2" x14ac:dyDescent="0.2">
      <c r="A11984" t="s">
        <v>65955</v>
      </c>
      <c r="B11984" t="s">
        <v>65854</v>
      </c>
    </row>
    <row r="11985" spans="1:2" x14ac:dyDescent="0.2">
      <c r="A11985">
        <v>813155</v>
      </c>
      <c r="B11985" t="s">
        <v>65854</v>
      </c>
    </row>
    <row r="11986" spans="1:2" x14ac:dyDescent="0.2">
      <c r="A11986" t="s">
        <v>65956</v>
      </c>
      <c r="B11986" t="s">
        <v>65854</v>
      </c>
    </row>
    <row r="11987" spans="1:2" x14ac:dyDescent="0.2">
      <c r="A11987">
        <v>830857</v>
      </c>
      <c r="B11987" t="s">
        <v>65854</v>
      </c>
    </row>
    <row r="11988" spans="1:2" x14ac:dyDescent="0.2">
      <c r="A11988">
        <v>843112</v>
      </c>
      <c r="B11988" t="s">
        <v>65854</v>
      </c>
    </row>
    <row r="11989" spans="1:2" x14ac:dyDescent="0.2">
      <c r="A11989">
        <v>844473</v>
      </c>
      <c r="B11989" t="s">
        <v>65854</v>
      </c>
    </row>
    <row r="11990" spans="1:2" x14ac:dyDescent="0.2">
      <c r="A11990">
        <v>864733</v>
      </c>
      <c r="B11990" t="s">
        <v>65854</v>
      </c>
    </row>
    <row r="11991" spans="1:2" x14ac:dyDescent="0.2">
      <c r="A11991">
        <v>880349</v>
      </c>
      <c r="B11991" t="s">
        <v>65854</v>
      </c>
    </row>
    <row r="11992" spans="1:2" x14ac:dyDescent="0.2">
      <c r="A11992" t="s">
        <v>65957</v>
      </c>
      <c r="B11992" t="s">
        <v>65854</v>
      </c>
    </row>
    <row r="11993" spans="1:2" x14ac:dyDescent="0.2">
      <c r="A11993">
        <v>891334</v>
      </c>
      <c r="B11993" t="s">
        <v>65854</v>
      </c>
    </row>
    <row r="11994" spans="1:2" x14ac:dyDescent="0.2">
      <c r="A11994">
        <v>894325</v>
      </c>
      <c r="B11994" t="s">
        <v>65854</v>
      </c>
    </row>
    <row r="11995" spans="1:2" x14ac:dyDescent="0.2">
      <c r="A11995">
        <v>910144</v>
      </c>
      <c r="B11995" t="s">
        <v>65854</v>
      </c>
    </row>
    <row r="11996" spans="1:2" x14ac:dyDescent="0.2">
      <c r="A11996">
        <v>930354</v>
      </c>
      <c r="B11996" t="s">
        <v>65854</v>
      </c>
    </row>
    <row r="11997" spans="1:2" x14ac:dyDescent="0.2">
      <c r="A11997">
        <v>960505</v>
      </c>
      <c r="B11997" t="s">
        <v>65854</v>
      </c>
    </row>
    <row r="11998" spans="1:2" x14ac:dyDescent="0.2">
      <c r="A11998" t="s">
        <v>65958</v>
      </c>
      <c r="B11998" t="s">
        <v>65854</v>
      </c>
    </row>
    <row r="11999" spans="1:2" x14ac:dyDescent="0.2">
      <c r="A11999">
        <v>339210</v>
      </c>
      <c r="B11999" t="s">
        <v>65854</v>
      </c>
    </row>
    <row r="12000" spans="1:2" x14ac:dyDescent="0.2">
      <c r="A12000">
        <v>810555</v>
      </c>
      <c r="B12000" t="s">
        <v>65854</v>
      </c>
    </row>
    <row r="12001" spans="1:2" x14ac:dyDescent="0.2">
      <c r="A12001">
        <v>843462</v>
      </c>
      <c r="B12001" t="s">
        <v>65854</v>
      </c>
    </row>
    <row r="12002" spans="1:2" x14ac:dyDescent="0.2">
      <c r="A12002">
        <v>850767</v>
      </c>
      <c r="B12002" t="s">
        <v>65854</v>
      </c>
    </row>
    <row r="12003" spans="1:2" x14ac:dyDescent="0.2">
      <c r="A12003">
        <v>851363</v>
      </c>
      <c r="B12003" t="s">
        <v>65854</v>
      </c>
    </row>
    <row r="12004" spans="1:2" x14ac:dyDescent="0.2">
      <c r="A12004">
        <v>863901</v>
      </c>
      <c r="B12004" t="s">
        <v>65854</v>
      </c>
    </row>
    <row r="12005" spans="1:2" x14ac:dyDescent="0.2">
      <c r="A12005">
        <v>870587</v>
      </c>
      <c r="B12005" t="s">
        <v>65854</v>
      </c>
    </row>
    <row r="12006" spans="1:2" x14ac:dyDescent="0.2">
      <c r="A12006">
        <v>670500</v>
      </c>
      <c r="B12006" t="s">
        <v>65854</v>
      </c>
    </row>
    <row r="12007" spans="1:2" x14ac:dyDescent="0.2">
      <c r="A12007" t="s">
        <v>65959</v>
      </c>
      <c r="B12007" t="s">
        <v>65854</v>
      </c>
    </row>
    <row r="12008" spans="1:2" x14ac:dyDescent="0.2">
      <c r="A12008" t="s">
        <v>65960</v>
      </c>
      <c r="B12008" t="s">
        <v>65854</v>
      </c>
    </row>
    <row r="12009" spans="1:2" x14ac:dyDescent="0.2">
      <c r="A12009">
        <v>843170</v>
      </c>
      <c r="B12009" t="s">
        <v>65854</v>
      </c>
    </row>
    <row r="12010" spans="1:2" x14ac:dyDescent="0.2">
      <c r="A12010">
        <v>850032</v>
      </c>
      <c r="B12010" t="s">
        <v>65854</v>
      </c>
    </row>
    <row r="12011" spans="1:2" x14ac:dyDescent="0.2">
      <c r="A12011" t="s">
        <v>65002</v>
      </c>
      <c r="B12011" t="s">
        <v>65854</v>
      </c>
    </row>
    <row r="12012" spans="1:2" x14ac:dyDescent="0.2">
      <c r="A12012" t="s">
        <v>65957</v>
      </c>
      <c r="B12012" t="s">
        <v>65854</v>
      </c>
    </row>
    <row r="12013" spans="1:2" x14ac:dyDescent="0.2">
      <c r="A12013">
        <v>930160</v>
      </c>
      <c r="B12013" t="s">
        <v>65854</v>
      </c>
    </row>
    <row r="12014" spans="1:2" x14ac:dyDescent="0.2">
      <c r="A12014">
        <v>960043</v>
      </c>
      <c r="B12014" t="s">
        <v>65854</v>
      </c>
    </row>
    <row r="12015" spans="1:2" x14ac:dyDescent="0.2">
      <c r="A12015">
        <v>840806</v>
      </c>
      <c r="B12015" t="s">
        <v>65854</v>
      </c>
    </row>
    <row r="12016" spans="1:2" x14ac:dyDescent="0.2">
      <c r="A12016">
        <v>894668</v>
      </c>
      <c r="B12016" t="s">
        <v>65854</v>
      </c>
    </row>
    <row r="12017" spans="1:2" x14ac:dyDescent="0.2">
      <c r="A12017" t="s">
        <v>65961</v>
      </c>
      <c r="B12017" t="s">
        <v>65854</v>
      </c>
    </row>
    <row r="12018" spans="1:2" x14ac:dyDescent="0.2">
      <c r="A12018">
        <v>823658</v>
      </c>
      <c r="B12018" t="s">
        <v>65854</v>
      </c>
    </row>
    <row r="12019" spans="1:2" x14ac:dyDescent="0.2">
      <c r="A12019">
        <v>844731</v>
      </c>
      <c r="B12019" t="s">
        <v>65854</v>
      </c>
    </row>
    <row r="12020" spans="1:2" x14ac:dyDescent="0.2">
      <c r="A12020">
        <v>850665</v>
      </c>
      <c r="B12020" t="s">
        <v>65854</v>
      </c>
    </row>
    <row r="12021" spans="1:2" x14ac:dyDescent="0.2">
      <c r="A12021">
        <v>854697</v>
      </c>
      <c r="B12021" t="s">
        <v>65854</v>
      </c>
    </row>
    <row r="12022" spans="1:2" x14ac:dyDescent="0.2">
      <c r="A12022">
        <v>860579</v>
      </c>
      <c r="B12022" t="s">
        <v>65854</v>
      </c>
    </row>
    <row r="12023" spans="1:2" x14ac:dyDescent="0.2">
      <c r="A12023">
        <v>863616</v>
      </c>
      <c r="B12023" t="s">
        <v>65854</v>
      </c>
    </row>
    <row r="12024" spans="1:2" x14ac:dyDescent="0.2">
      <c r="A12024">
        <v>873612</v>
      </c>
      <c r="B12024" t="s">
        <v>65854</v>
      </c>
    </row>
    <row r="12025" spans="1:2" x14ac:dyDescent="0.2">
      <c r="A12025">
        <v>893729</v>
      </c>
      <c r="B12025" t="s">
        <v>65854</v>
      </c>
    </row>
    <row r="12026" spans="1:2" x14ac:dyDescent="0.2">
      <c r="A12026">
        <v>803105</v>
      </c>
      <c r="B12026" t="s">
        <v>65854</v>
      </c>
    </row>
    <row r="12027" spans="1:2" x14ac:dyDescent="0.2">
      <c r="A12027">
        <v>803410</v>
      </c>
      <c r="B12027" t="s">
        <v>65854</v>
      </c>
    </row>
    <row r="12028" spans="1:2" x14ac:dyDescent="0.2">
      <c r="A12028">
        <v>843126</v>
      </c>
      <c r="B12028" t="s">
        <v>65854</v>
      </c>
    </row>
    <row r="12029" spans="1:2" x14ac:dyDescent="0.2">
      <c r="A12029">
        <v>844415</v>
      </c>
      <c r="B12029" t="s">
        <v>65854</v>
      </c>
    </row>
    <row r="12030" spans="1:2" x14ac:dyDescent="0.2">
      <c r="A12030">
        <v>861367</v>
      </c>
      <c r="B12030" t="s">
        <v>65854</v>
      </c>
    </row>
    <row r="12031" spans="1:2" x14ac:dyDescent="0.2">
      <c r="A12031">
        <v>864480</v>
      </c>
      <c r="B12031" t="s">
        <v>65854</v>
      </c>
    </row>
    <row r="12032" spans="1:2" x14ac:dyDescent="0.2">
      <c r="A12032">
        <v>864992</v>
      </c>
      <c r="B12032" t="s">
        <v>65854</v>
      </c>
    </row>
    <row r="12033" spans="1:2" x14ac:dyDescent="0.2">
      <c r="A12033">
        <v>931053</v>
      </c>
      <c r="B12033" t="s">
        <v>65854</v>
      </c>
    </row>
    <row r="12034" spans="1:2" x14ac:dyDescent="0.2">
      <c r="A12034">
        <v>934467</v>
      </c>
      <c r="B12034" t="s">
        <v>65854</v>
      </c>
    </row>
    <row r="12035" spans="1:2" x14ac:dyDescent="0.2">
      <c r="A12035">
        <v>960697</v>
      </c>
      <c r="B12035" t="s">
        <v>65854</v>
      </c>
    </row>
    <row r="12036" spans="1:2" x14ac:dyDescent="0.2">
      <c r="A12036">
        <v>337554</v>
      </c>
      <c r="B12036" t="s">
        <v>65854</v>
      </c>
    </row>
    <row r="12037" spans="1:2" x14ac:dyDescent="0.2">
      <c r="A12037" s="429" t="s">
        <v>65962</v>
      </c>
      <c r="B12037" t="s">
        <v>65854</v>
      </c>
    </row>
    <row r="12038" spans="1:2" x14ac:dyDescent="0.2">
      <c r="A12038">
        <v>860195</v>
      </c>
      <c r="B12038" t="s">
        <v>65854</v>
      </c>
    </row>
    <row r="12039" spans="1:2" x14ac:dyDescent="0.2">
      <c r="A12039">
        <v>864368</v>
      </c>
      <c r="B12039" t="s">
        <v>65854</v>
      </c>
    </row>
    <row r="12040" spans="1:2" x14ac:dyDescent="0.2">
      <c r="A12040">
        <v>864566</v>
      </c>
      <c r="B12040" t="s">
        <v>65854</v>
      </c>
    </row>
    <row r="12041" spans="1:2" x14ac:dyDescent="0.2">
      <c r="A12041">
        <v>883763</v>
      </c>
      <c r="B12041" t="s">
        <v>65854</v>
      </c>
    </row>
    <row r="12042" spans="1:2" x14ac:dyDescent="0.2">
      <c r="A12042">
        <v>884758</v>
      </c>
      <c r="B12042" t="s">
        <v>65854</v>
      </c>
    </row>
    <row r="12043" spans="1:2" x14ac:dyDescent="0.2">
      <c r="A12043">
        <v>890729</v>
      </c>
      <c r="B12043" t="s">
        <v>65854</v>
      </c>
    </row>
    <row r="12044" spans="1:2" x14ac:dyDescent="0.2">
      <c r="A12044" t="s">
        <v>65963</v>
      </c>
      <c r="B12044" t="s">
        <v>65854</v>
      </c>
    </row>
    <row r="12045" spans="1:2" x14ac:dyDescent="0.2">
      <c r="A12045">
        <v>943320</v>
      </c>
      <c r="B12045" t="s">
        <v>65854</v>
      </c>
    </row>
    <row r="12046" spans="1:2" x14ac:dyDescent="0.2">
      <c r="A12046" t="s">
        <v>65964</v>
      </c>
      <c r="B12046" t="s">
        <v>65854</v>
      </c>
    </row>
    <row r="12047" spans="1:2" x14ac:dyDescent="0.2">
      <c r="A12047">
        <v>2033602</v>
      </c>
      <c r="B12047" t="s">
        <v>65854</v>
      </c>
    </row>
    <row r="12048" spans="1:2" x14ac:dyDescent="0.2">
      <c r="A12048">
        <v>841006</v>
      </c>
      <c r="B12048" t="s">
        <v>65854</v>
      </c>
    </row>
    <row r="12049" spans="1:2" x14ac:dyDescent="0.2">
      <c r="A12049">
        <v>851157</v>
      </c>
      <c r="B12049" t="s">
        <v>65854</v>
      </c>
    </row>
    <row r="12050" spans="1:2" x14ac:dyDescent="0.2">
      <c r="A12050">
        <v>863537</v>
      </c>
      <c r="B12050" t="s">
        <v>65854</v>
      </c>
    </row>
    <row r="12051" spans="1:2" x14ac:dyDescent="0.2">
      <c r="A12051">
        <v>883197</v>
      </c>
      <c r="B12051" t="s">
        <v>65854</v>
      </c>
    </row>
    <row r="12052" spans="1:2" x14ac:dyDescent="0.2">
      <c r="A12052">
        <v>911292</v>
      </c>
      <c r="B12052" t="s">
        <v>65854</v>
      </c>
    </row>
    <row r="12053" spans="1:2" x14ac:dyDescent="0.2">
      <c r="A12053">
        <v>913575</v>
      </c>
      <c r="B12053" t="s">
        <v>65854</v>
      </c>
    </row>
    <row r="12054" spans="1:2" x14ac:dyDescent="0.2">
      <c r="A12054">
        <v>923855</v>
      </c>
      <c r="B12054" t="s">
        <v>65854</v>
      </c>
    </row>
    <row r="12055" spans="1:2" x14ac:dyDescent="0.2">
      <c r="A12055">
        <v>933650</v>
      </c>
      <c r="B12055" t="s">
        <v>65854</v>
      </c>
    </row>
    <row r="12056" spans="1:2" x14ac:dyDescent="0.2">
      <c r="A12056">
        <v>941109</v>
      </c>
      <c r="B12056" t="s">
        <v>65854</v>
      </c>
    </row>
    <row r="12057" spans="1:2" x14ac:dyDescent="0.2">
      <c r="A12057">
        <v>950264</v>
      </c>
      <c r="B12057" t="s">
        <v>65854</v>
      </c>
    </row>
    <row r="12058" spans="1:2" x14ac:dyDescent="0.2">
      <c r="A12058">
        <v>960896</v>
      </c>
      <c r="B12058" t="s">
        <v>65854</v>
      </c>
    </row>
    <row r="12059" spans="1:2" x14ac:dyDescent="0.2">
      <c r="A12059">
        <v>333269</v>
      </c>
      <c r="B12059" t="s">
        <v>65854</v>
      </c>
    </row>
    <row r="12060" spans="1:2" x14ac:dyDescent="0.2">
      <c r="A12060" t="s">
        <v>65965</v>
      </c>
      <c r="B12060" t="s">
        <v>65854</v>
      </c>
    </row>
    <row r="12061" spans="1:2" x14ac:dyDescent="0.2">
      <c r="A12061">
        <v>873306</v>
      </c>
      <c r="B12061" t="s">
        <v>65854</v>
      </c>
    </row>
    <row r="12062" spans="1:2" x14ac:dyDescent="0.2">
      <c r="A12062">
        <v>880062</v>
      </c>
      <c r="B12062" t="s">
        <v>65854</v>
      </c>
    </row>
    <row r="12063" spans="1:2" x14ac:dyDescent="0.2">
      <c r="A12063">
        <v>891094</v>
      </c>
      <c r="B12063" t="s">
        <v>65854</v>
      </c>
    </row>
    <row r="12064" spans="1:2" x14ac:dyDescent="0.2">
      <c r="A12064">
        <v>894138</v>
      </c>
      <c r="B12064" t="s">
        <v>65854</v>
      </c>
    </row>
    <row r="12065" spans="1:2" x14ac:dyDescent="0.2">
      <c r="A12065">
        <v>894279</v>
      </c>
      <c r="B12065" t="s">
        <v>65854</v>
      </c>
    </row>
    <row r="12066" spans="1:2" x14ac:dyDescent="0.2">
      <c r="A12066">
        <v>903680</v>
      </c>
      <c r="B12066" t="s">
        <v>65854</v>
      </c>
    </row>
    <row r="12067" spans="1:2" x14ac:dyDescent="0.2">
      <c r="A12067">
        <v>910306</v>
      </c>
      <c r="B12067" t="s">
        <v>65854</v>
      </c>
    </row>
    <row r="12068" spans="1:2" x14ac:dyDescent="0.2">
      <c r="A12068">
        <v>930116</v>
      </c>
      <c r="B12068" t="s">
        <v>65854</v>
      </c>
    </row>
    <row r="12069" spans="1:2" x14ac:dyDescent="0.2">
      <c r="A12069">
        <v>934124</v>
      </c>
      <c r="B12069" t="s">
        <v>65854</v>
      </c>
    </row>
    <row r="12070" spans="1:2" x14ac:dyDescent="0.2">
      <c r="A12070">
        <v>950630</v>
      </c>
      <c r="B12070" t="s">
        <v>65854</v>
      </c>
    </row>
    <row r="12071" spans="1:2" x14ac:dyDescent="0.2">
      <c r="A12071">
        <v>334212</v>
      </c>
      <c r="B12071" t="s">
        <v>65854</v>
      </c>
    </row>
    <row r="12072" spans="1:2" x14ac:dyDescent="0.2">
      <c r="A12072" t="s">
        <v>65966</v>
      </c>
      <c r="B12072" t="s">
        <v>65854</v>
      </c>
    </row>
    <row r="12073" spans="1:2" x14ac:dyDescent="0.2">
      <c r="A12073" t="s">
        <v>65967</v>
      </c>
      <c r="B12073" t="s">
        <v>65854</v>
      </c>
    </row>
    <row r="12074" spans="1:2" x14ac:dyDescent="0.2">
      <c r="A12074">
        <v>803760</v>
      </c>
      <c r="B12074" t="s">
        <v>65854</v>
      </c>
    </row>
    <row r="12075" spans="1:2" x14ac:dyDescent="0.2">
      <c r="A12075">
        <v>820805</v>
      </c>
      <c r="B12075" t="s">
        <v>65854</v>
      </c>
    </row>
    <row r="12076" spans="1:2" x14ac:dyDescent="0.2">
      <c r="A12076">
        <v>830187</v>
      </c>
      <c r="B12076" t="s">
        <v>65854</v>
      </c>
    </row>
    <row r="12077" spans="1:2" x14ac:dyDescent="0.2">
      <c r="A12077">
        <v>840419</v>
      </c>
      <c r="B12077" t="s">
        <v>65854</v>
      </c>
    </row>
    <row r="12078" spans="1:2" x14ac:dyDescent="0.2">
      <c r="A12078" t="s">
        <v>65968</v>
      </c>
      <c r="B12078" t="s">
        <v>65854</v>
      </c>
    </row>
    <row r="12079" spans="1:2" x14ac:dyDescent="0.2">
      <c r="A12079" s="429" t="s">
        <v>65969</v>
      </c>
      <c r="B12079" t="s">
        <v>65854</v>
      </c>
    </row>
    <row r="12080" spans="1:2" x14ac:dyDescent="0.2">
      <c r="A12080">
        <v>874603</v>
      </c>
      <c r="B12080" t="s">
        <v>65854</v>
      </c>
    </row>
    <row r="12081" spans="1:2" x14ac:dyDescent="0.2">
      <c r="A12081">
        <v>910544</v>
      </c>
      <c r="B12081" t="s">
        <v>65854</v>
      </c>
    </row>
    <row r="12082" spans="1:2" x14ac:dyDescent="0.2">
      <c r="A12082">
        <v>933178</v>
      </c>
      <c r="B12082" t="s">
        <v>65854</v>
      </c>
    </row>
    <row r="12083" spans="1:2" x14ac:dyDescent="0.2">
      <c r="A12083">
        <v>934118</v>
      </c>
      <c r="B12083" t="s">
        <v>65854</v>
      </c>
    </row>
    <row r="12084" spans="1:2" x14ac:dyDescent="0.2">
      <c r="A12084">
        <v>943174</v>
      </c>
      <c r="B12084" t="s">
        <v>65854</v>
      </c>
    </row>
    <row r="12085" spans="1:2" x14ac:dyDescent="0.2">
      <c r="A12085" t="s">
        <v>65970</v>
      </c>
      <c r="B12085" t="s">
        <v>65854</v>
      </c>
    </row>
    <row r="12086" spans="1:2" x14ac:dyDescent="0.2">
      <c r="A12086" t="s">
        <v>65971</v>
      </c>
      <c r="B12086" t="s">
        <v>65854</v>
      </c>
    </row>
    <row r="12087" spans="1:2" x14ac:dyDescent="0.2">
      <c r="A12087" s="429" t="s">
        <v>65972</v>
      </c>
      <c r="B12087" t="s">
        <v>65854</v>
      </c>
    </row>
    <row r="12088" spans="1:2" x14ac:dyDescent="0.2">
      <c r="A12088" t="s">
        <v>65973</v>
      </c>
      <c r="B12088" t="s">
        <v>65854</v>
      </c>
    </row>
    <row r="12089" spans="1:2" x14ac:dyDescent="0.2">
      <c r="A12089">
        <v>814180</v>
      </c>
      <c r="B12089" t="s">
        <v>65854</v>
      </c>
    </row>
    <row r="12090" spans="1:2" x14ac:dyDescent="0.2">
      <c r="A12090">
        <v>823151</v>
      </c>
      <c r="B12090" t="s">
        <v>65854</v>
      </c>
    </row>
    <row r="12091" spans="1:2" x14ac:dyDescent="0.2">
      <c r="A12091">
        <v>841202</v>
      </c>
      <c r="B12091" t="s">
        <v>65854</v>
      </c>
    </row>
    <row r="12092" spans="1:2" x14ac:dyDescent="0.2">
      <c r="A12092">
        <v>853965</v>
      </c>
      <c r="B12092" t="s">
        <v>65854</v>
      </c>
    </row>
    <row r="12093" spans="1:2" x14ac:dyDescent="0.2">
      <c r="A12093" t="s">
        <v>64993</v>
      </c>
      <c r="B12093" t="s">
        <v>65854</v>
      </c>
    </row>
    <row r="12094" spans="1:2" x14ac:dyDescent="0.2">
      <c r="A12094">
        <v>893045</v>
      </c>
      <c r="B12094" t="s">
        <v>65854</v>
      </c>
    </row>
    <row r="12095" spans="1:2" x14ac:dyDescent="0.2">
      <c r="A12095">
        <v>901179</v>
      </c>
      <c r="B12095" t="s">
        <v>65854</v>
      </c>
    </row>
    <row r="12096" spans="1:2" x14ac:dyDescent="0.2">
      <c r="A12096">
        <v>903220</v>
      </c>
      <c r="B12096" t="s">
        <v>65854</v>
      </c>
    </row>
    <row r="12097" spans="1:2" x14ac:dyDescent="0.2">
      <c r="A12097">
        <v>914513</v>
      </c>
      <c r="B12097" t="s">
        <v>65854</v>
      </c>
    </row>
    <row r="12098" spans="1:2" x14ac:dyDescent="0.2">
      <c r="A12098" t="s">
        <v>65974</v>
      </c>
      <c r="B12098" t="s">
        <v>65854</v>
      </c>
    </row>
    <row r="12099" spans="1:2" x14ac:dyDescent="0.2">
      <c r="A12099">
        <v>943018</v>
      </c>
      <c r="B12099" t="s">
        <v>65854</v>
      </c>
    </row>
    <row r="12100" spans="1:2" x14ac:dyDescent="0.2">
      <c r="A12100">
        <v>813459</v>
      </c>
      <c r="B12100" t="s">
        <v>65854</v>
      </c>
    </row>
    <row r="12101" spans="1:2" x14ac:dyDescent="0.2">
      <c r="A12101">
        <v>873746</v>
      </c>
      <c r="B12101" t="s">
        <v>65854</v>
      </c>
    </row>
    <row r="12102" spans="1:2" x14ac:dyDescent="0.2">
      <c r="A12102">
        <v>894890</v>
      </c>
      <c r="B12102" t="s">
        <v>65854</v>
      </c>
    </row>
    <row r="12103" spans="1:2" x14ac:dyDescent="0.2">
      <c r="A12103">
        <v>335190</v>
      </c>
      <c r="B12103" t="s">
        <v>65854</v>
      </c>
    </row>
    <row r="12104" spans="1:2" x14ac:dyDescent="0.2">
      <c r="A12104">
        <v>873915</v>
      </c>
      <c r="B12104" t="s">
        <v>65854</v>
      </c>
    </row>
    <row r="12105" spans="1:2" x14ac:dyDescent="0.2">
      <c r="A12105">
        <v>803978</v>
      </c>
      <c r="B12105" t="s">
        <v>65854</v>
      </c>
    </row>
    <row r="12106" spans="1:2" x14ac:dyDescent="0.2">
      <c r="A12106">
        <v>930484</v>
      </c>
      <c r="B12106" t="s">
        <v>65854</v>
      </c>
    </row>
    <row r="12107" spans="1:2" x14ac:dyDescent="0.2">
      <c r="A12107">
        <v>861353</v>
      </c>
      <c r="B12107" t="s">
        <v>65854</v>
      </c>
    </row>
    <row r="12108" spans="1:2" x14ac:dyDescent="0.2">
      <c r="A12108">
        <v>339969</v>
      </c>
      <c r="B12108" t="s">
        <v>65854</v>
      </c>
    </row>
    <row r="12109" spans="1:2" x14ac:dyDescent="0.2">
      <c r="A12109">
        <v>804208</v>
      </c>
      <c r="B12109" t="s">
        <v>65854</v>
      </c>
    </row>
    <row r="12110" spans="1:2" x14ac:dyDescent="0.2">
      <c r="A12110">
        <v>943357</v>
      </c>
      <c r="B12110" t="s">
        <v>65854</v>
      </c>
    </row>
    <row r="12111" spans="1:2" x14ac:dyDescent="0.2">
      <c r="A12111">
        <v>970455</v>
      </c>
      <c r="B12111" t="s">
        <v>65854</v>
      </c>
    </row>
    <row r="12112" spans="1:2" x14ac:dyDescent="0.2">
      <c r="A12112" t="s">
        <v>65945</v>
      </c>
      <c r="B12112" t="s">
        <v>65854</v>
      </c>
    </row>
    <row r="12113" spans="1:2" x14ac:dyDescent="0.2">
      <c r="A12113" t="s">
        <v>64994</v>
      </c>
      <c r="B12113" t="s">
        <v>65854</v>
      </c>
    </row>
    <row r="12114" spans="1:2" x14ac:dyDescent="0.2">
      <c r="A12114">
        <v>820462</v>
      </c>
      <c r="B12114" t="s">
        <v>65854</v>
      </c>
    </row>
    <row r="12115" spans="1:2" x14ac:dyDescent="0.2">
      <c r="A12115">
        <v>823108</v>
      </c>
      <c r="B12115" t="s">
        <v>65854</v>
      </c>
    </row>
    <row r="12116" spans="1:2" x14ac:dyDescent="0.2">
      <c r="A12116">
        <v>850536</v>
      </c>
      <c r="B12116" t="s">
        <v>65854</v>
      </c>
    </row>
    <row r="12117" spans="1:2" x14ac:dyDescent="0.2">
      <c r="A12117">
        <v>894797</v>
      </c>
      <c r="B12117" t="s">
        <v>65854</v>
      </c>
    </row>
    <row r="12118" spans="1:2" x14ac:dyDescent="0.2">
      <c r="A12118">
        <v>904371</v>
      </c>
      <c r="B12118" t="s">
        <v>65854</v>
      </c>
    </row>
    <row r="12119" spans="1:2" x14ac:dyDescent="0.2">
      <c r="A12119">
        <v>329839</v>
      </c>
      <c r="B12119" t="s">
        <v>65854</v>
      </c>
    </row>
    <row r="12120" spans="1:2" x14ac:dyDescent="0.2">
      <c r="A12120">
        <v>803556</v>
      </c>
      <c r="B12120" t="s">
        <v>65854</v>
      </c>
    </row>
    <row r="12121" spans="1:2" x14ac:dyDescent="0.2">
      <c r="A12121">
        <v>860041</v>
      </c>
      <c r="B12121" t="s">
        <v>65854</v>
      </c>
    </row>
    <row r="12122" spans="1:2" x14ac:dyDescent="0.2">
      <c r="A12122">
        <v>670618</v>
      </c>
      <c r="B12122" t="s">
        <v>65854</v>
      </c>
    </row>
    <row r="12123" spans="1:2" x14ac:dyDescent="0.2">
      <c r="A12123">
        <v>673700</v>
      </c>
      <c r="B12123" t="s">
        <v>65854</v>
      </c>
    </row>
    <row r="12124" spans="1:2" x14ac:dyDescent="0.2">
      <c r="A12124">
        <v>673701</v>
      </c>
      <c r="B12124" t="s">
        <v>65854</v>
      </c>
    </row>
    <row r="12125" spans="1:2" x14ac:dyDescent="0.2">
      <c r="A12125" t="s">
        <v>65975</v>
      </c>
      <c r="B12125" t="s">
        <v>65854</v>
      </c>
    </row>
    <row r="12126" spans="1:2" x14ac:dyDescent="0.2">
      <c r="A12126">
        <v>990177</v>
      </c>
      <c r="B12126" t="s">
        <v>65854</v>
      </c>
    </row>
    <row r="12127" spans="1:2" x14ac:dyDescent="0.2">
      <c r="A12127">
        <v>341690</v>
      </c>
      <c r="B12127" t="s">
        <v>65854</v>
      </c>
    </row>
    <row r="12128" spans="1:2" x14ac:dyDescent="0.2">
      <c r="A12128">
        <v>823576</v>
      </c>
      <c r="B12128" t="s">
        <v>65854</v>
      </c>
    </row>
    <row r="12129" spans="1:2" x14ac:dyDescent="0.2">
      <c r="A12129">
        <v>824164</v>
      </c>
      <c r="B12129" t="s">
        <v>65854</v>
      </c>
    </row>
    <row r="12130" spans="1:2" x14ac:dyDescent="0.2">
      <c r="A12130">
        <v>850513</v>
      </c>
      <c r="B12130" t="s">
        <v>65854</v>
      </c>
    </row>
    <row r="12131" spans="1:2" x14ac:dyDescent="0.2">
      <c r="A12131">
        <v>337446</v>
      </c>
      <c r="B12131" t="s">
        <v>65854</v>
      </c>
    </row>
    <row r="12132" spans="1:2" x14ac:dyDescent="0.2">
      <c r="A12132">
        <v>636442</v>
      </c>
      <c r="B12132" t="s">
        <v>65854</v>
      </c>
    </row>
    <row r="12133" spans="1:2" x14ac:dyDescent="0.2">
      <c r="A12133" t="s">
        <v>65976</v>
      </c>
      <c r="B12133" t="s">
        <v>65854</v>
      </c>
    </row>
    <row r="12134" spans="1:2" x14ac:dyDescent="0.2">
      <c r="A12134">
        <v>803223</v>
      </c>
      <c r="B12134" t="s">
        <v>65854</v>
      </c>
    </row>
    <row r="12135" spans="1:2" x14ac:dyDescent="0.2">
      <c r="A12135">
        <v>820349</v>
      </c>
      <c r="B12135" t="s">
        <v>65854</v>
      </c>
    </row>
    <row r="12136" spans="1:2" x14ac:dyDescent="0.2">
      <c r="A12136">
        <v>833442</v>
      </c>
      <c r="B12136" t="s">
        <v>65854</v>
      </c>
    </row>
    <row r="12137" spans="1:2" x14ac:dyDescent="0.2">
      <c r="A12137">
        <v>833586</v>
      </c>
      <c r="B12137" t="s">
        <v>65854</v>
      </c>
    </row>
    <row r="12138" spans="1:2" x14ac:dyDescent="0.2">
      <c r="A12138" s="429" t="s">
        <v>65977</v>
      </c>
      <c r="B12138" t="s">
        <v>65854</v>
      </c>
    </row>
    <row r="12139" spans="1:2" x14ac:dyDescent="0.2">
      <c r="A12139">
        <v>900287</v>
      </c>
      <c r="B12139" t="s">
        <v>65854</v>
      </c>
    </row>
    <row r="12140" spans="1:2" x14ac:dyDescent="0.2">
      <c r="A12140">
        <v>910766</v>
      </c>
      <c r="B12140" t="s">
        <v>65854</v>
      </c>
    </row>
    <row r="12141" spans="1:2" x14ac:dyDescent="0.2">
      <c r="A12141">
        <v>924199</v>
      </c>
      <c r="B12141" t="s">
        <v>65854</v>
      </c>
    </row>
    <row r="12142" spans="1:2" x14ac:dyDescent="0.2">
      <c r="A12142">
        <v>970263</v>
      </c>
      <c r="B12142" t="s">
        <v>65854</v>
      </c>
    </row>
    <row r="12143" spans="1:2" x14ac:dyDescent="0.2">
      <c r="A12143">
        <v>813806</v>
      </c>
      <c r="B12143" t="s">
        <v>65854</v>
      </c>
    </row>
    <row r="12144" spans="1:2" x14ac:dyDescent="0.2">
      <c r="A12144">
        <v>820790</v>
      </c>
      <c r="B12144" t="s">
        <v>65854</v>
      </c>
    </row>
    <row r="12145" spans="1:2" x14ac:dyDescent="0.2">
      <c r="A12145">
        <v>833635</v>
      </c>
      <c r="B12145" t="s">
        <v>65854</v>
      </c>
    </row>
    <row r="12146" spans="1:2" x14ac:dyDescent="0.2">
      <c r="A12146">
        <v>860889</v>
      </c>
      <c r="B12146" t="s">
        <v>65854</v>
      </c>
    </row>
    <row r="12147" spans="1:2" x14ac:dyDescent="0.2">
      <c r="A12147">
        <v>873412</v>
      </c>
      <c r="B12147" t="s">
        <v>65854</v>
      </c>
    </row>
    <row r="12148" spans="1:2" x14ac:dyDescent="0.2">
      <c r="A12148">
        <v>894544</v>
      </c>
      <c r="B12148" t="s">
        <v>65854</v>
      </c>
    </row>
    <row r="12149" spans="1:2" x14ac:dyDescent="0.2">
      <c r="A12149">
        <v>943409</v>
      </c>
      <c r="B12149" t="s">
        <v>65854</v>
      </c>
    </row>
    <row r="12150" spans="1:2" x14ac:dyDescent="0.2">
      <c r="A12150">
        <v>840882</v>
      </c>
      <c r="B12150" t="s">
        <v>65854</v>
      </c>
    </row>
    <row r="12151" spans="1:2" x14ac:dyDescent="0.2">
      <c r="A12151">
        <v>904105</v>
      </c>
      <c r="B12151" t="s">
        <v>65854</v>
      </c>
    </row>
    <row r="12152" spans="1:2" x14ac:dyDescent="0.2">
      <c r="A12152">
        <v>840296</v>
      </c>
      <c r="B12152" t="s">
        <v>65854</v>
      </c>
    </row>
    <row r="12153" spans="1:2" x14ac:dyDescent="0.2">
      <c r="A12153">
        <v>850837</v>
      </c>
      <c r="B12153" t="s">
        <v>65854</v>
      </c>
    </row>
    <row r="12154" spans="1:2" x14ac:dyDescent="0.2">
      <c r="A12154">
        <v>921360</v>
      </c>
      <c r="B12154" t="s">
        <v>65854</v>
      </c>
    </row>
    <row r="12155" spans="1:2" x14ac:dyDescent="0.2">
      <c r="A12155">
        <v>923177</v>
      </c>
      <c r="B12155" t="s">
        <v>65854</v>
      </c>
    </row>
    <row r="12156" spans="1:2" x14ac:dyDescent="0.2">
      <c r="A12156">
        <v>884662</v>
      </c>
      <c r="B12156" t="s">
        <v>65854</v>
      </c>
    </row>
    <row r="12157" spans="1:2" x14ac:dyDescent="0.2">
      <c r="A12157">
        <v>930027</v>
      </c>
      <c r="B12157" t="s">
        <v>65854</v>
      </c>
    </row>
    <row r="12158" spans="1:2" x14ac:dyDescent="0.2">
      <c r="A12158">
        <v>935007</v>
      </c>
      <c r="B12158" t="s">
        <v>65854</v>
      </c>
    </row>
    <row r="12159" spans="1:2" x14ac:dyDescent="0.2">
      <c r="A12159" t="s">
        <v>65978</v>
      </c>
      <c r="B12159" t="s">
        <v>65854</v>
      </c>
    </row>
    <row r="12160" spans="1:2" x14ac:dyDescent="0.2">
      <c r="A12160">
        <v>840525</v>
      </c>
      <c r="B12160" t="s">
        <v>65854</v>
      </c>
    </row>
    <row r="12161" spans="1:2" x14ac:dyDescent="0.2">
      <c r="A12161">
        <v>854780</v>
      </c>
      <c r="B12161" t="s">
        <v>65854</v>
      </c>
    </row>
    <row r="12162" spans="1:2" x14ac:dyDescent="0.2">
      <c r="A12162">
        <v>890070</v>
      </c>
      <c r="B12162" t="s">
        <v>65854</v>
      </c>
    </row>
    <row r="12163" spans="1:2" x14ac:dyDescent="0.2">
      <c r="A12163">
        <v>894255</v>
      </c>
      <c r="B12163" t="s">
        <v>65854</v>
      </c>
    </row>
    <row r="12164" spans="1:2" x14ac:dyDescent="0.2">
      <c r="A12164">
        <v>914598</v>
      </c>
      <c r="B12164" t="s">
        <v>65854</v>
      </c>
    </row>
    <row r="12165" spans="1:2" x14ac:dyDescent="0.2">
      <c r="A12165">
        <v>950904</v>
      </c>
      <c r="B12165" t="s">
        <v>65854</v>
      </c>
    </row>
    <row r="12166" spans="1:2" x14ac:dyDescent="0.2">
      <c r="A12166" t="s">
        <v>65979</v>
      </c>
      <c r="B12166" t="s">
        <v>65854</v>
      </c>
    </row>
    <row r="12167" spans="1:2" x14ac:dyDescent="0.2">
      <c r="A12167">
        <v>864488</v>
      </c>
      <c r="B12167" t="s">
        <v>65854</v>
      </c>
    </row>
    <row r="12168" spans="1:2" x14ac:dyDescent="0.2">
      <c r="A12168">
        <v>881196</v>
      </c>
      <c r="B12168" t="s">
        <v>65854</v>
      </c>
    </row>
    <row r="12169" spans="1:2" x14ac:dyDescent="0.2">
      <c r="A12169">
        <v>894881</v>
      </c>
      <c r="B12169" t="s">
        <v>65854</v>
      </c>
    </row>
    <row r="12170" spans="1:2" x14ac:dyDescent="0.2">
      <c r="A12170">
        <v>920621</v>
      </c>
      <c r="B12170" t="s">
        <v>65854</v>
      </c>
    </row>
    <row r="12171" spans="1:2" x14ac:dyDescent="0.2">
      <c r="A12171">
        <v>951299</v>
      </c>
      <c r="B12171" t="s">
        <v>65854</v>
      </c>
    </row>
    <row r="12172" spans="1:2" x14ac:dyDescent="0.2">
      <c r="A12172">
        <v>833887</v>
      </c>
      <c r="B12172" t="s">
        <v>65854</v>
      </c>
    </row>
    <row r="12173" spans="1:2" x14ac:dyDescent="0.2">
      <c r="A12173">
        <v>840563</v>
      </c>
      <c r="B12173" t="s">
        <v>65854</v>
      </c>
    </row>
    <row r="12174" spans="1:2" x14ac:dyDescent="0.2">
      <c r="A12174">
        <v>850348</v>
      </c>
      <c r="B12174" t="s">
        <v>65854</v>
      </c>
    </row>
    <row r="12175" spans="1:2" x14ac:dyDescent="0.2">
      <c r="A12175">
        <v>863484</v>
      </c>
      <c r="B12175" t="s">
        <v>65854</v>
      </c>
    </row>
    <row r="12176" spans="1:2" x14ac:dyDescent="0.2">
      <c r="A12176">
        <v>873002</v>
      </c>
      <c r="B12176" t="s">
        <v>65854</v>
      </c>
    </row>
    <row r="12177" spans="1:2" x14ac:dyDescent="0.2">
      <c r="A12177">
        <v>880088</v>
      </c>
      <c r="B12177" t="s">
        <v>65854</v>
      </c>
    </row>
    <row r="12178" spans="1:2" x14ac:dyDescent="0.2">
      <c r="A12178">
        <v>923694</v>
      </c>
      <c r="B12178" t="s">
        <v>65854</v>
      </c>
    </row>
    <row r="12179" spans="1:2" x14ac:dyDescent="0.2">
      <c r="A12179" t="s">
        <v>65639</v>
      </c>
      <c r="B12179" t="s">
        <v>65854</v>
      </c>
    </row>
    <row r="12180" spans="1:2" x14ac:dyDescent="0.2">
      <c r="A12180">
        <v>670619</v>
      </c>
      <c r="B12180" t="s">
        <v>65854</v>
      </c>
    </row>
    <row r="12181" spans="1:2" x14ac:dyDescent="0.2">
      <c r="A12181" t="s">
        <v>65980</v>
      </c>
      <c r="B12181" t="s">
        <v>65854</v>
      </c>
    </row>
    <row r="12182" spans="1:2" x14ac:dyDescent="0.2">
      <c r="A12182">
        <v>870167</v>
      </c>
      <c r="B12182" t="s">
        <v>65854</v>
      </c>
    </row>
    <row r="12183" spans="1:2" x14ac:dyDescent="0.2">
      <c r="A12183">
        <v>881501</v>
      </c>
      <c r="B12183" t="s">
        <v>65854</v>
      </c>
    </row>
    <row r="12184" spans="1:2" x14ac:dyDescent="0.2">
      <c r="A12184">
        <v>813570</v>
      </c>
      <c r="B12184" t="s">
        <v>65854</v>
      </c>
    </row>
    <row r="12185" spans="1:2" x14ac:dyDescent="0.2">
      <c r="A12185" t="s">
        <v>65981</v>
      </c>
      <c r="B12185" t="s">
        <v>65854</v>
      </c>
    </row>
    <row r="12186" spans="1:2" x14ac:dyDescent="0.2">
      <c r="A12186">
        <v>850701</v>
      </c>
      <c r="B12186" t="s">
        <v>65854</v>
      </c>
    </row>
    <row r="12187" spans="1:2" x14ac:dyDescent="0.2">
      <c r="A12187">
        <v>870425</v>
      </c>
      <c r="B12187" t="s">
        <v>65854</v>
      </c>
    </row>
    <row r="12188" spans="1:2" x14ac:dyDescent="0.2">
      <c r="A12188">
        <v>874029</v>
      </c>
      <c r="B12188" t="s">
        <v>65854</v>
      </c>
    </row>
    <row r="12189" spans="1:2" x14ac:dyDescent="0.2">
      <c r="A12189">
        <v>901232</v>
      </c>
      <c r="B12189" t="s">
        <v>65854</v>
      </c>
    </row>
    <row r="12190" spans="1:2" x14ac:dyDescent="0.2">
      <c r="A12190">
        <v>914233</v>
      </c>
      <c r="B12190" t="s">
        <v>65854</v>
      </c>
    </row>
    <row r="12191" spans="1:2" x14ac:dyDescent="0.2">
      <c r="A12191">
        <v>923569</v>
      </c>
      <c r="B12191" t="s">
        <v>65854</v>
      </c>
    </row>
    <row r="12192" spans="1:2" x14ac:dyDescent="0.2">
      <c r="A12192">
        <v>924101</v>
      </c>
      <c r="B12192" t="s">
        <v>65854</v>
      </c>
    </row>
    <row r="12193" spans="1:2" x14ac:dyDescent="0.2">
      <c r="A12193">
        <v>990228</v>
      </c>
      <c r="B12193" t="s">
        <v>65854</v>
      </c>
    </row>
    <row r="12194" spans="1:2" x14ac:dyDescent="0.2">
      <c r="A12194">
        <v>853873</v>
      </c>
      <c r="B12194" t="s">
        <v>65854</v>
      </c>
    </row>
    <row r="12195" spans="1:2" x14ac:dyDescent="0.2">
      <c r="A12195">
        <v>854805</v>
      </c>
      <c r="B12195" t="s">
        <v>65854</v>
      </c>
    </row>
    <row r="12196" spans="1:2" x14ac:dyDescent="0.2">
      <c r="A12196">
        <v>860176</v>
      </c>
      <c r="B12196" t="s">
        <v>65854</v>
      </c>
    </row>
    <row r="12197" spans="1:2" x14ac:dyDescent="0.2">
      <c r="A12197">
        <v>923783</v>
      </c>
      <c r="B12197" t="s">
        <v>65854</v>
      </c>
    </row>
    <row r="12198" spans="1:2" x14ac:dyDescent="0.2">
      <c r="A12198">
        <v>934130</v>
      </c>
      <c r="B12198" t="s">
        <v>65854</v>
      </c>
    </row>
    <row r="12199" spans="1:2" x14ac:dyDescent="0.2">
      <c r="A12199">
        <v>884666</v>
      </c>
      <c r="B12199" t="s">
        <v>65854</v>
      </c>
    </row>
    <row r="12200" spans="1:2" x14ac:dyDescent="0.2">
      <c r="A12200" t="s">
        <v>65982</v>
      </c>
      <c r="B12200" t="s">
        <v>65854</v>
      </c>
    </row>
    <row r="12201" spans="1:2" x14ac:dyDescent="0.2">
      <c r="A12201">
        <v>940832</v>
      </c>
      <c r="B12201" t="s">
        <v>65854</v>
      </c>
    </row>
    <row r="12202" spans="1:2" x14ac:dyDescent="0.2">
      <c r="A12202">
        <v>861424</v>
      </c>
      <c r="B12202" t="s">
        <v>65854</v>
      </c>
    </row>
    <row r="12203" spans="1:2" x14ac:dyDescent="0.2">
      <c r="A12203">
        <v>331407</v>
      </c>
      <c r="B12203" t="s">
        <v>65854</v>
      </c>
    </row>
    <row r="12204" spans="1:2" x14ac:dyDescent="0.2">
      <c r="A12204">
        <v>893455</v>
      </c>
      <c r="B12204" t="s">
        <v>65854</v>
      </c>
    </row>
    <row r="12205" spans="1:2" x14ac:dyDescent="0.2">
      <c r="A12205" t="s">
        <v>65983</v>
      </c>
      <c r="B12205" t="s">
        <v>65854</v>
      </c>
    </row>
    <row r="12206" spans="1:2" x14ac:dyDescent="0.2">
      <c r="A12206">
        <v>803955</v>
      </c>
      <c r="B12206" t="s">
        <v>65854</v>
      </c>
    </row>
    <row r="12207" spans="1:2" x14ac:dyDescent="0.2">
      <c r="A12207">
        <v>674210</v>
      </c>
      <c r="B12207" t="s">
        <v>65854</v>
      </c>
    </row>
    <row r="12208" spans="1:2" x14ac:dyDescent="0.2">
      <c r="A12208">
        <v>813493</v>
      </c>
      <c r="B12208" t="s">
        <v>65854</v>
      </c>
    </row>
    <row r="12209" spans="1:2" x14ac:dyDescent="0.2">
      <c r="A12209" t="s">
        <v>65984</v>
      </c>
      <c r="B12209" t="s">
        <v>65854</v>
      </c>
    </row>
    <row r="12210" spans="1:2" x14ac:dyDescent="0.2">
      <c r="A12210">
        <v>904158</v>
      </c>
      <c r="B12210" t="s">
        <v>65854</v>
      </c>
    </row>
    <row r="12211" spans="1:2" x14ac:dyDescent="0.2">
      <c r="A12211">
        <v>943204</v>
      </c>
      <c r="B12211" t="s">
        <v>65854</v>
      </c>
    </row>
    <row r="12212" spans="1:2" x14ac:dyDescent="0.2">
      <c r="A12212" t="s">
        <v>64656</v>
      </c>
      <c r="B12212" t="s">
        <v>65854</v>
      </c>
    </row>
    <row r="12213" spans="1:2" x14ac:dyDescent="0.2">
      <c r="A12213">
        <v>668981</v>
      </c>
      <c r="B12213" t="s">
        <v>65854</v>
      </c>
    </row>
    <row r="12214" spans="1:2" x14ac:dyDescent="0.2">
      <c r="A12214">
        <v>671071</v>
      </c>
      <c r="B12214" t="s">
        <v>65854</v>
      </c>
    </row>
    <row r="12215" spans="1:2" x14ac:dyDescent="0.2">
      <c r="A12215">
        <v>810211</v>
      </c>
      <c r="B12215" t="s">
        <v>65854</v>
      </c>
    </row>
    <row r="12216" spans="1:2" x14ac:dyDescent="0.2">
      <c r="A12216">
        <v>893800</v>
      </c>
      <c r="B12216" t="s">
        <v>65854</v>
      </c>
    </row>
    <row r="12217" spans="1:2" x14ac:dyDescent="0.2">
      <c r="A12217">
        <v>669841</v>
      </c>
      <c r="B12217" t="s">
        <v>65854</v>
      </c>
    </row>
    <row r="12218" spans="1:2" x14ac:dyDescent="0.2">
      <c r="A12218">
        <v>810794</v>
      </c>
      <c r="B12218" t="s">
        <v>65854</v>
      </c>
    </row>
    <row r="12219" spans="1:2" x14ac:dyDescent="0.2">
      <c r="A12219">
        <v>843893</v>
      </c>
      <c r="B12219" t="s">
        <v>65854</v>
      </c>
    </row>
    <row r="12220" spans="1:2" x14ac:dyDescent="0.2">
      <c r="A12220">
        <v>873444</v>
      </c>
      <c r="B12220" t="s">
        <v>65854</v>
      </c>
    </row>
    <row r="12221" spans="1:2" x14ac:dyDescent="0.2">
      <c r="A12221">
        <v>970887</v>
      </c>
      <c r="B12221" t="s">
        <v>65854</v>
      </c>
    </row>
    <row r="12222" spans="1:2" x14ac:dyDescent="0.2">
      <c r="A12222">
        <v>831304</v>
      </c>
      <c r="B12222" t="s">
        <v>65854</v>
      </c>
    </row>
    <row r="12223" spans="1:2" x14ac:dyDescent="0.2">
      <c r="A12223">
        <v>860501</v>
      </c>
      <c r="B12223" t="s">
        <v>65854</v>
      </c>
    </row>
    <row r="12224" spans="1:2" x14ac:dyDescent="0.2">
      <c r="A12224" t="s">
        <v>65985</v>
      </c>
      <c r="B12224" t="s">
        <v>65854</v>
      </c>
    </row>
    <row r="12225" spans="1:2" x14ac:dyDescent="0.2">
      <c r="A12225">
        <v>851465</v>
      </c>
      <c r="B12225" t="s">
        <v>65854</v>
      </c>
    </row>
    <row r="12226" spans="1:2" x14ac:dyDescent="0.2">
      <c r="A12226">
        <v>860037</v>
      </c>
      <c r="B12226" t="s">
        <v>65854</v>
      </c>
    </row>
    <row r="12227" spans="1:2" x14ac:dyDescent="0.2">
      <c r="A12227">
        <v>669115</v>
      </c>
      <c r="B12227" t="s">
        <v>65854</v>
      </c>
    </row>
    <row r="12228" spans="1:2" x14ac:dyDescent="0.2">
      <c r="A12228">
        <v>813600</v>
      </c>
      <c r="B12228" t="s">
        <v>65854</v>
      </c>
    </row>
    <row r="12229" spans="1:2" x14ac:dyDescent="0.2">
      <c r="A12229">
        <v>871312</v>
      </c>
      <c r="B12229" t="s">
        <v>65854</v>
      </c>
    </row>
    <row r="12230" spans="1:2" x14ac:dyDescent="0.2">
      <c r="A12230">
        <v>666412</v>
      </c>
      <c r="B12230" t="s">
        <v>65854</v>
      </c>
    </row>
    <row r="12231" spans="1:2" x14ac:dyDescent="0.2">
      <c r="A12231">
        <v>671779</v>
      </c>
      <c r="B12231" t="s">
        <v>65854</v>
      </c>
    </row>
    <row r="12232" spans="1:2" x14ac:dyDescent="0.2">
      <c r="A12232">
        <v>671780</v>
      </c>
      <c r="B12232" t="s">
        <v>65854</v>
      </c>
    </row>
    <row r="12233" spans="1:2" x14ac:dyDescent="0.2">
      <c r="A12233">
        <v>671781</v>
      </c>
      <c r="B12233" t="s">
        <v>65854</v>
      </c>
    </row>
    <row r="12234" spans="1:2" x14ac:dyDescent="0.2">
      <c r="A12234">
        <v>672440</v>
      </c>
      <c r="B12234" t="s">
        <v>65854</v>
      </c>
    </row>
    <row r="12235" spans="1:2" x14ac:dyDescent="0.2">
      <c r="A12235" t="s">
        <v>65986</v>
      </c>
      <c r="B12235" t="s">
        <v>65854</v>
      </c>
    </row>
    <row r="12236" spans="1:2" x14ac:dyDescent="0.2">
      <c r="A12236">
        <v>860151</v>
      </c>
      <c r="B12236" t="s">
        <v>65854</v>
      </c>
    </row>
    <row r="12237" spans="1:2" x14ac:dyDescent="0.2">
      <c r="A12237">
        <v>934639</v>
      </c>
      <c r="B12237" t="s">
        <v>65854</v>
      </c>
    </row>
    <row r="12238" spans="1:2" x14ac:dyDescent="0.2">
      <c r="A12238">
        <v>935242</v>
      </c>
      <c r="B12238" t="s">
        <v>65854</v>
      </c>
    </row>
    <row r="12239" spans="1:2" x14ac:dyDescent="0.2">
      <c r="A12239" t="s">
        <v>65102</v>
      </c>
      <c r="B12239" t="s">
        <v>65854</v>
      </c>
    </row>
    <row r="12240" spans="1:2" x14ac:dyDescent="0.2">
      <c r="A12240">
        <v>668621</v>
      </c>
      <c r="B12240" t="s">
        <v>65854</v>
      </c>
    </row>
    <row r="12241" spans="1:2" x14ac:dyDescent="0.2">
      <c r="A12241" t="s">
        <v>64995</v>
      </c>
      <c r="B12241" t="s">
        <v>65854</v>
      </c>
    </row>
    <row r="12242" spans="1:2" x14ac:dyDescent="0.2">
      <c r="A12242">
        <v>834145</v>
      </c>
      <c r="B12242" t="s">
        <v>65854</v>
      </c>
    </row>
    <row r="12243" spans="1:2" x14ac:dyDescent="0.2">
      <c r="A12243" t="s">
        <v>65987</v>
      </c>
      <c r="B12243" t="s">
        <v>65854</v>
      </c>
    </row>
    <row r="12244" spans="1:2" x14ac:dyDescent="0.2">
      <c r="A12244">
        <v>864935</v>
      </c>
      <c r="B12244" t="s">
        <v>65854</v>
      </c>
    </row>
    <row r="12245" spans="1:2" x14ac:dyDescent="0.2">
      <c r="A12245">
        <v>883679</v>
      </c>
      <c r="B12245" t="s">
        <v>65854</v>
      </c>
    </row>
    <row r="12246" spans="1:2" x14ac:dyDescent="0.2">
      <c r="A12246">
        <v>903441</v>
      </c>
      <c r="B12246" t="s">
        <v>65854</v>
      </c>
    </row>
    <row r="12247" spans="1:2" x14ac:dyDescent="0.2">
      <c r="A12247">
        <v>871155</v>
      </c>
      <c r="B12247" t="s">
        <v>65854</v>
      </c>
    </row>
    <row r="12248" spans="1:2" x14ac:dyDescent="0.2">
      <c r="A12248">
        <v>880506</v>
      </c>
      <c r="B12248" t="s">
        <v>65854</v>
      </c>
    </row>
    <row r="12249" spans="1:2" x14ac:dyDescent="0.2">
      <c r="A12249" t="s">
        <v>65988</v>
      </c>
      <c r="B12249" t="s">
        <v>65854</v>
      </c>
    </row>
    <row r="12250" spans="1:2" x14ac:dyDescent="0.2">
      <c r="A12250" t="s">
        <v>65989</v>
      </c>
      <c r="B12250" t="s">
        <v>65854</v>
      </c>
    </row>
    <row r="12251" spans="1:2" x14ac:dyDescent="0.2">
      <c r="A12251">
        <v>833954</v>
      </c>
      <c r="B12251" t="s">
        <v>65854</v>
      </c>
    </row>
    <row r="12252" spans="1:2" x14ac:dyDescent="0.2">
      <c r="A12252">
        <v>873467</v>
      </c>
      <c r="B12252" t="s">
        <v>65854</v>
      </c>
    </row>
    <row r="12253" spans="1:2" x14ac:dyDescent="0.2">
      <c r="A12253">
        <v>940914</v>
      </c>
      <c r="B12253" t="s">
        <v>65854</v>
      </c>
    </row>
    <row r="12254" spans="1:2" x14ac:dyDescent="0.2">
      <c r="A12254">
        <v>340505</v>
      </c>
      <c r="B12254" t="s">
        <v>65854</v>
      </c>
    </row>
    <row r="12255" spans="1:2" x14ac:dyDescent="0.2">
      <c r="A12255">
        <v>911429</v>
      </c>
      <c r="B12255" t="s">
        <v>65854</v>
      </c>
    </row>
    <row r="12256" spans="1:2" x14ac:dyDescent="0.2">
      <c r="A12256">
        <v>990612</v>
      </c>
      <c r="B12256" t="s">
        <v>65854</v>
      </c>
    </row>
    <row r="12257" spans="1:2" x14ac:dyDescent="0.2">
      <c r="A12257">
        <v>804034</v>
      </c>
      <c r="B12257" t="s">
        <v>65854</v>
      </c>
    </row>
    <row r="12258" spans="1:2" x14ac:dyDescent="0.2">
      <c r="A12258">
        <v>843096</v>
      </c>
      <c r="B12258" t="s">
        <v>65854</v>
      </c>
    </row>
    <row r="12259" spans="1:2" x14ac:dyDescent="0.2">
      <c r="A12259">
        <v>843105</v>
      </c>
      <c r="B12259" t="s">
        <v>65854</v>
      </c>
    </row>
    <row r="12260" spans="1:2" x14ac:dyDescent="0.2">
      <c r="A12260">
        <v>894670</v>
      </c>
      <c r="B12260" t="s">
        <v>65854</v>
      </c>
    </row>
    <row r="12261" spans="1:2" x14ac:dyDescent="0.2">
      <c r="A12261">
        <v>970616</v>
      </c>
      <c r="B12261" t="s">
        <v>65854</v>
      </c>
    </row>
    <row r="12262" spans="1:2" x14ac:dyDescent="0.2">
      <c r="A12262">
        <v>990282</v>
      </c>
      <c r="B12262" t="s">
        <v>65854</v>
      </c>
    </row>
    <row r="12263" spans="1:2" x14ac:dyDescent="0.2">
      <c r="A12263">
        <v>823657</v>
      </c>
      <c r="B12263" t="s">
        <v>65854</v>
      </c>
    </row>
    <row r="12264" spans="1:2" x14ac:dyDescent="0.2">
      <c r="A12264">
        <v>850004</v>
      </c>
      <c r="B12264" t="s">
        <v>65854</v>
      </c>
    </row>
    <row r="12265" spans="1:2" x14ac:dyDescent="0.2">
      <c r="A12265">
        <v>864471</v>
      </c>
      <c r="B12265" t="s">
        <v>65854</v>
      </c>
    </row>
    <row r="12266" spans="1:2" x14ac:dyDescent="0.2">
      <c r="A12266" t="s">
        <v>65990</v>
      </c>
      <c r="B12266" t="s">
        <v>65854</v>
      </c>
    </row>
    <row r="12267" spans="1:2" x14ac:dyDescent="0.2">
      <c r="A12267">
        <v>863038</v>
      </c>
      <c r="B12267" t="s">
        <v>65854</v>
      </c>
    </row>
    <row r="12268" spans="1:2" x14ac:dyDescent="0.2">
      <c r="A12268">
        <v>874688</v>
      </c>
      <c r="B12268" t="s">
        <v>65854</v>
      </c>
    </row>
    <row r="12269" spans="1:2" x14ac:dyDescent="0.2">
      <c r="A12269">
        <v>914562</v>
      </c>
      <c r="B12269" t="s">
        <v>65854</v>
      </c>
    </row>
    <row r="12270" spans="1:2" x14ac:dyDescent="0.2">
      <c r="A12270">
        <v>980697</v>
      </c>
      <c r="B12270" t="s">
        <v>65854</v>
      </c>
    </row>
    <row r="12271" spans="1:2" x14ac:dyDescent="0.2">
      <c r="A12271">
        <v>335672</v>
      </c>
      <c r="B12271" t="s">
        <v>65854</v>
      </c>
    </row>
    <row r="12272" spans="1:2" x14ac:dyDescent="0.2">
      <c r="A12272" s="429" t="s">
        <v>65991</v>
      </c>
      <c r="B12272" t="s">
        <v>65854</v>
      </c>
    </row>
    <row r="12273" spans="1:2" x14ac:dyDescent="0.2">
      <c r="A12273">
        <v>860894</v>
      </c>
      <c r="B12273" t="s">
        <v>65854</v>
      </c>
    </row>
    <row r="12274" spans="1:2" x14ac:dyDescent="0.2">
      <c r="A12274">
        <v>874915</v>
      </c>
      <c r="B12274" t="s">
        <v>65854</v>
      </c>
    </row>
    <row r="12275" spans="1:2" x14ac:dyDescent="0.2">
      <c r="A12275" t="s">
        <v>65992</v>
      </c>
      <c r="B12275" t="s">
        <v>65854</v>
      </c>
    </row>
    <row r="12276" spans="1:2" x14ac:dyDescent="0.2">
      <c r="A12276">
        <v>935134</v>
      </c>
      <c r="B12276" t="s">
        <v>65854</v>
      </c>
    </row>
    <row r="12277" spans="1:2" x14ac:dyDescent="0.2">
      <c r="A12277">
        <v>2055098</v>
      </c>
      <c r="B12277" t="s">
        <v>65854</v>
      </c>
    </row>
    <row r="12278" spans="1:2" x14ac:dyDescent="0.2">
      <c r="A12278">
        <v>341589</v>
      </c>
      <c r="B12278" t="s">
        <v>65854</v>
      </c>
    </row>
    <row r="12279" spans="1:2" x14ac:dyDescent="0.2">
      <c r="A12279" t="s">
        <v>65607</v>
      </c>
      <c r="B12279" t="s">
        <v>65854</v>
      </c>
    </row>
    <row r="12280" spans="1:2" x14ac:dyDescent="0.2">
      <c r="A12280">
        <v>863019</v>
      </c>
      <c r="B12280" t="s">
        <v>65854</v>
      </c>
    </row>
    <row r="12281" spans="1:2" x14ac:dyDescent="0.2">
      <c r="A12281">
        <v>904194</v>
      </c>
      <c r="B12281" t="s">
        <v>65854</v>
      </c>
    </row>
    <row r="12282" spans="1:2" x14ac:dyDescent="0.2">
      <c r="A12282" t="s">
        <v>65993</v>
      </c>
      <c r="B12282" t="s">
        <v>65854</v>
      </c>
    </row>
    <row r="12283" spans="1:2" x14ac:dyDescent="0.2">
      <c r="A12283" t="s">
        <v>65994</v>
      </c>
      <c r="B12283" t="s">
        <v>65854</v>
      </c>
    </row>
    <row r="12284" spans="1:2" x14ac:dyDescent="0.2">
      <c r="A12284" t="s">
        <v>65995</v>
      </c>
      <c r="B12284" t="s">
        <v>65854</v>
      </c>
    </row>
    <row r="12285" spans="1:2" x14ac:dyDescent="0.2">
      <c r="A12285">
        <v>803236</v>
      </c>
      <c r="B12285" t="s">
        <v>65854</v>
      </c>
    </row>
    <row r="12286" spans="1:2" x14ac:dyDescent="0.2">
      <c r="A12286" t="s">
        <v>65996</v>
      </c>
      <c r="B12286" t="s">
        <v>65854</v>
      </c>
    </row>
    <row r="12287" spans="1:2" x14ac:dyDescent="0.2">
      <c r="A12287">
        <v>833751</v>
      </c>
      <c r="B12287" t="s">
        <v>65854</v>
      </c>
    </row>
    <row r="12288" spans="1:2" x14ac:dyDescent="0.2">
      <c r="A12288">
        <v>873831</v>
      </c>
      <c r="B12288" t="s">
        <v>65854</v>
      </c>
    </row>
    <row r="12289" spans="1:2" x14ac:dyDescent="0.2">
      <c r="A12289">
        <v>893343</v>
      </c>
      <c r="B12289" t="s">
        <v>65854</v>
      </c>
    </row>
    <row r="12290" spans="1:2" x14ac:dyDescent="0.2">
      <c r="A12290">
        <v>894519</v>
      </c>
      <c r="B12290" t="s">
        <v>65854</v>
      </c>
    </row>
    <row r="12291" spans="1:2" x14ac:dyDescent="0.2">
      <c r="A12291">
        <v>934817</v>
      </c>
      <c r="B12291" t="s">
        <v>65854</v>
      </c>
    </row>
    <row r="12292" spans="1:2" x14ac:dyDescent="0.2">
      <c r="A12292" t="s">
        <v>65997</v>
      </c>
      <c r="B12292" t="s">
        <v>65854</v>
      </c>
    </row>
    <row r="12293" spans="1:2" x14ac:dyDescent="0.2">
      <c r="A12293">
        <v>870090</v>
      </c>
      <c r="B12293" t="s">
        <v>65854</v>
      </c>
    </row>
    <row r="12294" spans="1:2" x14ac:dyDescent="0.2">
      <c r="A12294">
        <v>870251</v>
      </c>
      <c r="B12294" t="s">
        <v>65854</v>
      </c>
    </row>
    <row r="12295" spans="1:2" x14ac:dyDescent="0.2">
      <c r="A12295">
        <v>901040</v>
      </c>
      <c r="B12295" t="s">
        <v>65854</v>
      </c>
    </row>
    <row r="12296" spans="1:2" x14ac:dyDescent="0.2">
      <c r="A12296" t="s">
        <v>65998</v>
      </c>
      <c r="B12296" t="s">
        <v>65854</v>
      </c>
    </row>
    <row r="12297" spans="1:2" x14ac:dyDescent="0.2">
      <c r="A12297">
        <v>924882</v>
      </c>
      <c r="B12297" t="s">
        <v>65854</v>
      </c>
    </row>
    <row r="12298" spans="1:2" x14ac:dyDescent="0.2">
      <c r="A12298">
        <v>970494</v>
      </c>
      <c r="B12298" t="s">
        <v>65854</v>
      </c>
    </row>
    <row r="12299" spans="1:2" x14ac:dyDescent="0.2">
      <c r="A12299">
        <v>831358</v>
      </c>
      <c r="B12299" t="s">
        <v>65854</v>
      </c>
    </row>
    <row r="12300" spans="1:2" x14ac:dyDescent="0.2">
      <c r="A12300">
        <v>844564</v>
      </c>
      <c r="B12300" t="s">
        <v>65854</v>
      </c>
    </row>
    <row r="12301" spans="1:2" x14ac:dyDescent="0.2">
      <c r="A12301">
        <v>951065</v>
      </c>
      <c r="B12301" t="s">
        <v>65854</v>
      </c>
    </row>
    <row r="12302" spans="1:2" x14ac:dyDescent="0.2">
      <c r="A12302">
        <v>893341</v>
      </c>
      <c r="B12302" t="s">
        <v>65854</v>
      </c>
    </row>
    <row r="12303" spans="1:2" x14ac:dyDescent="0.2">
      <c r="A12303">
        <v>950637</v>
      </c>
      <c r="B12303" t="s">
        <v>65854</v>
      </c>
    </row>
    <row r="12304" spans="1:2" x14ac:dyDescent="0.2">
      <c r="A12304">
        <v>970070</v>
      </c>
      <c r="B12304" t="s">
        <v>65854</v>
      </c>
    </row>
    <row r="12305" spans="1:2" x14ac:dyDescent="0.2">
      <c r="A12305">
        <v>2049264</v>
      </c>
      <c r="B12305" t="s">
        <v>65854</v>
      </c>
    </row>
    <row r="12306" spans="1:2" x14ac:dyDescent="0.2">
      <c r="A12306" t="s">
        <v>65999</v>
      </c>
      <c r="B12306" t="s">
        <v>65854</v>
      </c>
    </row>
    <row r="12307" spans="1:2" x14ac:dyDescent="0.2">
      <c r="A12307">
        <v>854244</v>
      </c>
      <c r="B12307" t="s">
        <v>65854</v>
      </c>
    </row>
    <row r="12308" spans="1:2" x14ac:dyDescent="0.2">
      <c r="A12308">
        <v>893330</v>
      </c>
      <c r="B12308" t="s">
        <v>65854</v>
      </c>
    </row>
    <row r="12309" spans="1:2" x14ac:dyDescent="0.2">
      <c r="A12309">
        <v>970838</v>
      </c>
      <c r="B12309" t="s">
        <v>65854</v>
      </c>
    </row>
    <row r="12310" spans="1:2" x14ac:dyDescent="0.2">
      <c r="A12310">
        <v>2055098</v>
      </c>
      <c r="B12310" t="s">
        <v>65854</v>
      </c>
    </row>
    <row r="12311" spans="1:2" x14ac:dyDescent="0.2">
      <c r="A12311" t="s">
        <v>66000</v>
      </c>
      <c r="B12311" t="s">
        <v>65854</v>
      </c>
    </row>
    <row r="12312" spans="1:2" x14ac:dyDescent="0.2">
      <c r="A12312">
        <v>833698</v>
      </c>
      <c r="B12312" t="s">
        <v>65854</v>
      </c>
    </row>
    <row r="12313" spans="1:2" x14ac:dyDescent="0.2">
      <c r="A12313">
        <v>913801</v>
      </c>
      <c r="B12313" t="s">
        <v>65854</v>
      </c>
    </row>
    <row r="12314" spans="1:2" x14ac:dyDescent="0.2">
      <c r="A12314">
        <v>933706</v>
      </c>
      <c r="B12314" t="s">
        <v>65854</v>
      </c>
    </row>
    <row r="12315" spans="1:2" x14ac:dyDescent="0.2">
      <c r="A12315" t="s">
        <v>66001</v>
      </c>
      <c r="B12315" t="s">
        <v>65854</v>
      </c>
    </row>
    <row r="12316" spans="1:2" x14ac:dyDescent="0.2">
      <c r="A12316" t="s">
        <v>66002</v>
      </c>
      <c r="B12316" t="s">
        <v>65854</v>
      </c>
    </row>
    <row r="12317" spans="1:2" x14ac:dyDescent="0.2">
      <c r="A12317">
        <v>834148</v>
      </c>
      <c r="B12317" t="s">
        <v>65854</v>
      </c>
    </row>
    <row r="12318" spans="1:2" x14ac:dyDescent="0.2">
      <c r="A12318">
        <v>981234</v>
      </c>
      <c r="B12318" t="s">
        <v>65854</v>
      </c>
    </row>
    <row r="12319" spans="1:2" x14ac:dyDescent="0.2">
      <c r="A12319">
        <v>337051</v>
      </c>
      <c r="B12319" t="s">
        <v>65854</v>
      </c>
    </row>
    <row r="12320" spans="1:2" x14ac:dyDescent="0.2">
      <c r="A12320" t="s">
        <v>66003</v>
      </c>
      <c r="B12320" t="s">
        <v>65854</v>
      </c>
    </row>
    <row r="12321" spans="1:2" x14ac:dyDescent="0.2">
      <c r="A12321">
        <v>930232</v>
      </c>
      <c r="B12321" t="s">
        <v>65854</v>
      </c>
    </row>
    <row r="12322" spans="1:2" x14ac:dyDescent="0.2">
      <c r="A12322">
        <v>854787</v>
      </c>
      <c r="B12322" t="s">
        <v>65854</v>
      </c>
    </row>
    <row r="12323" spans="1:2" x14ac:dyDescent="0.2">
      <c r="A12323">
        <v>874275</v>
      </c>
      <c r="B12323" t="s">
        <v>65854</v>
      </c>
    </row>
    <row r="12324" spans="1:2" x14ac:dyDescent="0.2">
      <c r="A12324" t="s">
        <v>65019</v>
      </c>
      <c r="B12324" t="s">
        <v>65854</v>
      </c>
    </row>
    <row r="12325" spans="1:2" x14ac:dyDescent="0.2">
      <c r="A12325">
        <v>980504</v>
      </c>
      <c r="B12325" t="s">
        <v>65854</v>
      </c>
    </row>
    <row r="12326" spans="1:2" x14ac:dyDescent="0.2">
      <c r="A12326" t="s">
        <v>66004</v>
      </c>
      <c r="B12326" t="s">
        <v>65854</v>
      </c>
    </row>
    <row r="12327" spans="1:2" x14ac:dyDescent="0.2">
      <c r="A12327" t="s">
        <v>65667</v>
      </c>
      <c r="B12327" t="s">
        <v>65854</v>
      </c>
    </row>
    <row r="12328" spans="1:2" x14ac:dyDescent="0.2">
      <c r="A12328">
        <v>810867</v>
      </c>
      <c r="B12328" t="s">
        <v>65854</v>
      </c>
    </row>
    <row r="12329" spans="1:2" x14ac:dyDescent="0.2">
      <c r="A12329">
        <v>804139</v>
      </c>
      <c r="B12329" t="s">
        <v>65854</v>
      </c>
    </row>
    <row r="12330" spans="1:2" x14ac:dyDescent="0.2">
      <c r="A12330">
        <v>925013</v>
      </c>
      <c r="B12330" t="s">
        <v>65854</v>
      </c>
    </row>
    <row r="12331" spans="1:2" x14ac:dyDescent="0.2">
      <c r="A12331" t="s">
        <v>66005</v>
      </c>
      <c r="B12331" t="s">
        <v>65854</v>
      </c>
    </row>
    <row r="12332" spans="1:2" x14ac:dyDescent="0.2">
      <c r="A12332">
        <v>851252</v>
      </c>
      <c r="B12332" t="s">
        <v>65854</v>
      </c>
    </row>
    <row r="12333" spans="1:2" x14ac:dyDescent="0.2">
      <c r="A12333">
        <v>853477</v>
      </c>
      <c r="B12333" t="s">
        <v>65854</v>
      </c>
    </row>
    <row r="12334" spans="1:2" x14ac:dyDescent="0.2">
      <c r="A12334">
        <v>914769</v>
      </c>
      <c r="B12334" t="s">
        <v>65854</v>
      </c>
    </row>
    <row r="12335" spans="1:2" x14ac:dyDescent="0.2">
      <c r="A12335">
        <v>933445</v>
      </c>
      <c r="B12335" t="s">
        <v>65854</v>
      </c>
    </row>
    <row r="12336" spans="1:2" x14ac:dyDescent="0.2">
      <c r="A12336">
        <v>935295</v>
      </c>
      <c r="B12336" t="s">
        <v>65854</v>
      </c>
    </row>
    <row r="12337" spans="1:2" x14ac:dyDescent="0.2">
      <c r="A12337">
        <v>941135</v>
      </c>
      <c r="B12337" t="s">
        <v>65854</v>
      </c>
    </row>
    <row r="12338" spans="1:2" x14ac:dyDescent="0.2">
      <c r="A12338">
        <v>981107</v>
      </c>
      <c r="B12338" t="s">
        <v>65854</v>
      </c>
    </row>
    <row r="12339" spans="1:2" x14ac:dyDescent="0.2">
      <c r="A12339">
        <v>2049264</v>
      </c>
      <c r="B12339" t="s">
        <v>65854</v>
      </c>
    </row>
    <row r="12340" spans="1:2" x14ac:dyDescent="0.2">
      <c r="A12340" t="s">
        <v>65005</v>
      </c>
      <c r="B12340" t="s">
        <v>65854</v>
      </c>
    </row>
    <row r="12341" spans="1:2" x14ac:dyDescent="0.2">
      <c r="A12341" t="s">
        <v>66006</v>
      </c>
      <c r="B12341" t="s">
        <v>65854</v>
      </c>
    </row>
    <row r="12342" spans="1:2" x14ac:dyDescent="0.2">
      <c r="A12342">
        <v>843401</v>
      </c>
      <c r="B12342" t="s">
        <v>65854</v>
      </c>
    </row>
    <row r="12343" spans="1:2" x14ac:dyDescent="0.2">
      <c r="A12343">
        <v>874750</v>
      </c>
      <c r="B12343" t="s">
        <v>65854</v>
      </c>
    </row>
    <row r="12344" spans="1:2" x14ac:dyDescent="0.2">
      <c r="A12344">
        <v>920044</v>
      </c>
      <c r="B12344" t="s">
        <v>65854</v>
      </c>
    </row>
    <row r="12345" spans="1:2" x14ac:dyDescent="0.2">
      <c r="A12345">
        <v>920614</v>
      </c>
      <c r="B12345" t="s">
        <v>65854</v>
      </c>
    </row>
    <row r="12346" spans="1:2" x14ac:dyDescent="0.2">
      <c r="A12346">
        <v>943453</v>
      </c>
      <c r="B12346" t="s">
        <v>65854</v>
      </c>
    </row>
    <row r="12347" spans="1:2" x14ac:dyDescent="0.2">
      <c r="A12347">
        <v>338938</v>
      </c>
      <c r="B12347" t="s">
        <v>65854</v>
      </c>
    </row>
    <row r="12348" spans="1:2" x14ac:dyDescent="0.2">
      <c r="A12348" t="s">
        <v>66003</v>
      </c>
      <c r="B12348" t="s">
        <v>65854</v>
      </c>
    </row>
    <row r="12349" spans="1:2" x14ac:dyDescent="0.2">
      <c r="A12349">
        <v>813075</v>
      </c>
      <c r="B12349" t="s">
        <v>65854</v>
      </c>
    </row>
    <row r="12350" spans="1:2" x14ac:dyDescent="0.2">
      <c r="A12350">
        <v>860563</v>
      </c>
      <c r="B12350" t="s">
        <v>65854</v>
      </c>
    </row>
    <row r="12351" spans="1:2" x14ac:dyDescent="0.2">
      <c r="A12351">
        <v>864951</v>
      </c>
      <c r="B12351" t="s">
        <v>65854</v>
      </c>
    </row>
    <row r="12352" spans="1:2" x14ac:dyDescent="0.2">
      <c r="A12352">
        <v>884627</v>
      </c>
      <c r="B12352" t="s">
        <v>65854</v>
      </c>
    </row>
    <row r="12353" spans="1:2" x14ac:dyDescent="0.2">
      <c r="A12353">
        <v>913165</v>
      </c>
      <c r="B12353" t="s">
        <v>65854</v>
      </c>
    </row>
    <row r="12354" spans="1:2" x14ac:dyDescent="0.2">
      <c r="A12354">
        <v>931077</v>
      </c>
      <c r="B12354" t="s">
        <v>65854</v>
      </c>
    </row>
    <row r="12355" spans="1:2" x14ac:dyDescent="0.2">
      <c r="A12355">
        <v>328183</v>
      </c>
      <c r="B12355" t="s">
        <v>65854</v>
      </c>
    </row>
    <row r="12356" spans="1:2" x14ac:dyDescent="0.2">
      <c r="A12356">
        <v>338478</v>
      </c>
      <c r="B12356" t="s">
        <v>65854</v>
      </c>
    </row>
    <row r="12357" spans="1:2" x14ac:dyDescent="0.2">
      <c r="A12357" s="429" t="s">
        <v>66007</v>
      </c>
      <c r="B12357" t="s">
        <v>65854</v>
      </c>
    </row>
    <row r="12358" spans="1:2" x14ac:dyDescent="0.2">
      <c r="A12358" t="s">
        <v>66008</v>
      </c>
      <c r="B12358" t="s">
        <v>65854</v>
      </c>
    </row>
    <row r="12359" spans="1:2" x14ac:dyDescent="0.2">
      <c r="A12359">
        <v>820063</v>
      </c>
      <c r="B12359" t="s">
        <v>65854</v>
      </c>
    </row>
    <row r="12360" spans="1:2" x14ac:dyDescent="0.2">
      <c r="A12360">
        <v>833264</v>
      </c>
      <c r="B12360" t="s">
        <v>65854</v>
      </c>
    </row>
    <row r="12361" spans="1:2" x14ac:dyDescent="0.2">
      <c r="A12361" t="s">
        <v>65998</v>
      </c>
      <c r="B12361" t="s">
        <v>65854</v>
      </c>
    </row>
    <row r="12362" spans="1:2" x14ac:dyDescent="0.2">
      <c r="A12362">
        <v>914599</v>
      </c>
      <c r="B12362" t="s">
        <v>65854</v>
      </c>
    </row>
    <row r="12363" spans="1:2" x14ac:dyDescent="0.2">
      <c r="A12363">
        <v>823204</v>
      </c>
      <c r="B12363" t="s">
        <v>65854</v>
      </c>
    </row>
    <row r="12364" spans="1:2" x14ac:dyDescent="0.2">
      <c r="A12364">
        <v>890326</v>
      </c>
      <c r="B12364" t="s">
        <v>65854</v>
      </c>
    </row>
    <row r="12365" spans="1:2" x14ac:dyDescent="0.2">
      <c r="A12365">
        <v>893327</v>
      </c>
      <c r="B12365" t="s">
        <v>65854</v>
      </c>
    </row>
    <row r="12366" spans="1:2" x14ac:dyDescent="0.2">
      <c r="A12366">
        <v>924413</v>
      </c>
      <c r="B12366" t="s">
        <v>65854</v>
      </c>
    </row>
    <row r="12367" spans="1:2" x14ac:dyDescent="0.2">
      <c r="A12367">
        <v>913545</v>
      </c>
      <c r="B12367" t="s">
        <v>65854</v>
      </c>
    </row>
    <row r="12368" spans="1:2" x14ac:dyDescent="0.2">
      <c r="A12368">
        <v>924821</v>
      </c>
      <c r="B12368" t="s">
        <v>65854</v>
      </c>
    </row>
    <row r="12369" spans="1:2" x14ac:dyDescent="0.2">
      <c r="A12369">
        <v>950263</v>
      </c>
      <c r="B12369" t="s">
        <v>65854</v>
      </c>
    </row>
    <row r="12370" spans="1:2" x14ac:dyDescent="0.2">
      <c r="A12370" t="s">
        <v>66009</v>
      </c>
      <c r="B12370" t="s">
        <v>65854</v>
      </c>
    </row>
    <row r="12371" spans="1:2" x14ac:dyDescent="0.2">
      <c r="A12371">
        <v>813244</v>
      </c>
      <c r="B12371" t="s">
        <v>65854</v>
      </c>
    </row>
    <row r="12372" spans="1:2" x14ac:dyDescent="0.2">
      <c r="A12372">
        <v>853064</v>
      </c>
      <c r="B12372" t="s">
        <v>65854</v>
      </c>
    </row>
    <row r="12373" spans="1:2" x14ac:dyDescent="0.2">
      <c r="A12373">
        <v>865314</v>
      </c>
      <c r="B12373" t="s">
        <v>65854</v>
      </c>
    </row>
    <row r="12374" spans="1:2" x14ac:dyDescent="0.2">
      <c r="A12374">
        <v>873563</v>
      </c>
      <c r="B12374" t="s">
        <v>65854</v>
      </c>
    </row>
    <row r="12375" spans="1:2" x14ac:dyDescent="0.2">
      <c r="A12375" t="s">
        <v>66010</v>
      </c>
      <c r="B12375" t="s">
        <v>65854</v>
      </c>
    </row>
    <row r="12376" spans="1:2" x14ac:dyDescent="0.2">
      <c r="A12376">
        <v>861303</v>
      </c>
      <c r="B12376" t="s">
        <v>65854</v>
      </c>
    </row>
    <row r="12377" spans="1:2" x14ac:dyDescent="0.2">
      <c r="A12377">
        <v>903378</v>
      </c>
      <c r="B12377" t="s">
        <v>65854</v>
      </c>
    </row>
    <row r="12378" spans="1:2" x14ac:dyDescent="0.2">
      <c r="A12378">
        <v>914414</v>
      </c>
      <c r="B12378" t="s">
        <v>65854</v>
      </c>
    </row>
    <row r="12379" spans="1:2" x14ac:dyDescent="0.2">
      <c r="A12379">
        <v>923800</v>
      </c>
      <c r="B12379" t="s">
        <v>65854</v>
      </c>
    </row>
    <row r="12380" spans="1:2" x14ac:dyDescent="0.2">
      <c r="A12380" t="s">
        <v>66011</v>
      </c>
      <c r="B12380" t="s">
        <v>65854</v>
      </c>
    </row>
    <row r="12381" spans="1:2" x14ac:dyDescent="0.2">
      <c r="A12381" t="s">
        <v>65946</v>
      </c>
      <c r="B12381" t="s">
        <v>65854</v>
      </c>
    </row>
    <row r="12382" spans="1:2" x14ac:dyDescent="0.2">
      <c r="A12382">
        <v>850319</v>
      </c>
      <c r="B12382" t="s">
        <v>65854</v>
      </c>
    </row>
    <row r="12383" spans="1:2" x14ac:dyDescent="0.2">
      <c r="A12383">
        <v>873766</v>
      </c>
      <c r="B12383" t="s">
        <v>65854</v>
      </c>
    </row>
    <row r="12384" spans="1:2" x14ac:dyDescent="0.2">
      <c r="A12384" t="s">
        <v>65850</v>
      </c>
      <c r="B12384" t="s">
        <v>65854</v>
      </c>
    </row>
    <row r="12385" spans="1:2" x14ac:dyDescent="0.2">
      <c r="A12385">
        <v>903295</v>
      </c>
      <c r="B12385" t="s">
        <v>65854</v>
      </c>
    </row>
    <row r="12386" spans="1:2" x14ac:dyDescent="0.2">
      <c r="A12386">
        <v>930626</v>
      </c>
      <c r="B12386" t="s">
        <v>65854</v>
      </c>
    </row>
    <row r="12387" spans="1:2" x14ac:dyDescent="0.2">
      <c r="A12387" t="s">
        <v>66012</v>
      </c>
      <c r="B12387" t="s">
        <v>65854</v>
      </c>
    </row>
    <row r="12388" spans="1:2" x14ac:dyDescent="0.2">
      <c r="A12388" t="s">
        <v>66013</v>
      </c>
      <c r="B12388" t="s">
        <v>65854</v>
      </c>
    </row>
    <row r="12389" spans="1:2" x14ac:dyDescent="0.2">
      <c r="A12389">
        <v>810615</v>
      </c>
      <c r="B12389" t="s">
        <v>65854</v>
      </c>
    </row>
    <row r="12390" spans="1:2" x14ac:dyDescent="0.2">
      <c r="A12390" s="429" t="s">
        <v>66014</v>
      </c>
      <c r="B12390" t="s">
        <v>65854</v>
      </c>
    </row>
    <row r="12391" spans="1:2" x14ac:dyDescent="0.2">
      <c r="A12391">
        <v>860852</v>
      </c>
      <c r="B12391" t="s">
        <v>65854</v>
      </c>
    </row>
    <row r="12392" spans="1:2" x14ac:dyDescent="0.2">
      <c r="A12392" t="s">
        <v>66015</v>
      </c>
      <c r="B12392" t="s">
        <v>65854</v>
      </c>
    </row>
    <row r="12393" spans="1:2" x14ac:dyDescent="0.2">
      <c r="A12393" t="s">
        <v>65995</v>
      </c>
      <c r="B12393" t="s">
        <v>65854</v>
      </c>
    </row>
    <row r="12394" spans="1:2" x14ac:dyDescent="0.2">
      <c r="A12394">
        <v>865316</v>
      </c>
      <c r="B12394" t="s">
        <v>65854</v>
      </c>
    </row>
    <row r="12395" spans="1:2" x14ac:dyDescent="0.2">
      <c r="A12395">
        <v>894251</v>
      </c>
      <c r="B12395" t="s">
        <v>65854</v>
      </c>
    </row>
    <row r="12396" spans="1:2" x14ac:dyDescent="0.2">
      <c r="A12396" t="s">
        <v>66016</v>
      </c>
      <c r="B12396" t="s">
        <v>65854</v>
      </c>
    </row>
    <row r="12397" spans="1:2" x14ac:dyDescent="0.2">
      <c r="A12397">
        <v>824556</v>
      </c>
      <c r="B12397" t="s">
        <v>65854</v>
      </c>
    </row>
    <row r="12398" spans="1:2" x14ac:dyDescent="0.2">
      <c r="A12398">
        <v>834180</v>
      </c>
      <c r="B12398" t="s">
        <v>65854</v>
      </c>
    </row>
    <row r="12399" spans="1:2" x14ac:dyDescent="0.2">
      <c r="A12399">
        <v>864947</v>
      </c>
      <c r="B12399" t="s">
        <v>65854</v>
      </c>
    </row>
    <row r="12400" spans="1:2" x14ac:dyDescent="0.2">
      <c r="A12400">
        <v>894311</v>
      </c>
      <c r="B12400" t="s">
        <v>65854</v>
      </c>
    </row>
    <row r="12401" spans="1:2" x14ac:dyDescent="0.2">
      <c r="A12401">
        <v>900546</v>
      </c>
      <c r="B12401" t="s">
        <v>65854</v>
      </c>
    </row>
    <row r="12402" spans="1:2" x14ac:dyDescent="0.2">
      <c r="A12402">
        <v>940551</v>
      </c>
      <c r="B12402" t="s">
        <v>65854</v>
      </c>
    </row>
    <row r="12403" spans="1:2" x14ac:dyDescent="0.2">
      <c r="A12403">
        <v>669724</v>
      </c>
      <c r="B12403" t="s">
        <v>65854</v>
      </c>
    </row>
    <row r="12404" spans="1:2" x14ac:dyDescent="0.2">
      <c r="A12404" t="s">
        <v>65644</v>
      </c>
      <c r="B12404" t="s">
        <v>65854</v>
      </c>
    </row>
    <row r="12405" spans="1:2" x14ac:dyDescent="0.2">
      <c r="A12405" t="s">
        <v>66017</v>
      </c>
      <c r="B12405" t="s">
        <v>65854</v>
      </c>
    </row>
    <row r="12406" spans="1:2" x14ac:dyDescent="0.2">
      <c r="A12406">
        <v>884605</v>
      </c>
      <c r="B12406" t="s">
        <v>65854</v>
      </c>
    </row>
    <row r="12407" spans="1:2" x14ac:dyDescent="0.2">
      <c r="A12407" t="s">
        <v>65992</v>
      </c>
      <c r="B12407" t="s">
        <v>65854</v>
      </c>
    </row>
    <row r="12408" spans="1:2" x14ac:dyDescent="0.2">
      <c r="A12408" t="s">
        <v>65998</v>
      </c>
      <c r="B12408" t="s">
        <v>65854</v>
      </c>
    </row>
    <row r="12409" spans="1:2" x14ac:dyDescent="0.2">
      <c r="A12409">
        <v>934766</v>
      </c>
      <c r="B12409" t="s">
        <v>65854</v>
      </c>
    </row>
    <row r="12410" spans="1:2" x14ac:dyDescent="0.2">
      <c r="A12410" t="s">
        <v>66018</v>
      </c>
      <c r="B12410" t="s">
        <v>65854</v>
      </c>
    </row>
    <row r="12411" spans="1:2" x14ac:dyDescent="0.2">
      <c r="A12411">
        <v>873973</v>
      </c>
      <c r="B12411" t="s">
        <v>65854</v>
      </c>
    </row>
    <row r="12412" spans="1:2" x14ac:dyDescent="0.2">
      <c r="A12412">
        <v>881357</v>
      </c>
      <c r="B12412" t="s">
        <v>65854</v>
      </c>
    </row>
    <row r="12413" spans="1:2" x14ac:dyDescent="0.2">
      <c r="A12413">
        <v>900297</v>
      </c>
      <c r="B12413" t="s">
        <v>65854</v>
      </c>
    </row>
    <row r="12414" spans="1:2" x14ac:dyDescent="0.2">
      <c r="A12414">
        <v>910498</v>
      </c>
      <c r="B12414" t="s">
        <v>65854</v>
      </c>
    </row>
    <row r="12415" spans="1:2" x14ac:dyDescent="0.2">
      <c r="A12415">
        <v>981002</v>
      </c>
      <c r="B12415" t="s">
        <v>65854</v>
      </c>
    </row>
    <row r="12416" spans="1:2" x14ac:dyDescent="0.2">
      <c r="A12416">
        <v>981196</v>
      </c>
      <c r="B12416" t="s">
        <v>65854</v>
      </c>
    </row>
    <row r="12417" spans="1:2" x14ac:dyDescent="0.2">
      <c r="A12417" t="s">
        <v>66005</v>
      </c>
      <c r="B12417" t="s">
        <v>65854</v>
      </c>
    </row>
    <row r="12418" spans="1:2" x14ac:dyDescent="0.2">
      <c r="A12418" t="s">
        <v>66019</v>
      </c>
      <c r="B12418" t="s">
        <v>65854</v>
      </c>
    </row>
    <row r="12419" spans="1:2" x14ac:dyDescent="0.2">
      <c r="A12419" t="s">
        <v>66020</v>
      </c>
      <c r="B12419" t="s">
        <v>65854</v>
      </c>
    </row>
    <row r="12420" spans="1:2" x14ac:dyDescent="0.2">
      <c r="A12420" t="s">
        <v>65996</v>
      </c>
      <c r="B12420" t="s">
        <v>65854</v>
      </c>
    </row>
    <row r="12421" spans="1:2" x14ac:dyDescent="0.2">
      <c r="A12421">
        <v>860287</v>
      </c>
      <c r="B12421" t="s">
        <v>65854</v>
      </c>
    </row>
    <row r="12422" spans="1:2" x14ac:dyDescent="0.2">
      <c r="A12422">
        <v>881203</v>
      </c>
      <c r="B12422" t="s">
        <v>65854</v>
      </c>
    </row>
    <row r="12423" spans="1:2" x14ac:dyDescent="0.2">
      <c r="A12423">
        <v>894168</v>
      </c>
      <c r="B12423" t="s">
        <v>65854</v>
      </c>
    </row>
    <row r="12424" spans="1:2" x14ac:dyDescent="0.2">
      <c r="A12424">
        <v>904565</v>
      </c>
      <c r="B12424" t="s">
        <v>65854</v>
      </c>
    </row>
    <row r="12425" spans="1:2" x14ac:dyDescent="0.2">
      <c r="A12425">
        <v>904843</v>
      </c>
      <c r="B12425" t="s">
        <v>65854</v>
      </c>
    </row>
    <row r="12426" spans="1:2" x14ac:dyDescent="0.2">
      <c r="A12426" t="s">
        <v>66005</v>
      </c>
      <c r="B12426" t="s">
        <v>65854</v>
      </c>
    </row>
    <row r="12427" spans="1:2" x14ac:dyDescent="0.2">
      <c r="A12427" s="429" t="s">
        <v>66021</v>
      </c>
      <c r="B12427" t="s">
        <v>65854</v>
      </c>
    </row>
    <row r="12428" spans="1:2" x14ac:dyDescent="0.2">
      <c r="A12428" t="s">
        <v>66019</v>
      </c>
      <c r="B12428" t="s">
        <v>65854</v>
      </c>
    </row>
    <row r="12429" spans="1:2" x14ac:dyDescent="0.2">
      <c r="A12429" t="s">
        <v>65995</v>
      </c>
      <c r="B12429" t="s">
        <v>65854</v>
      </c>
    </row>
    <row r="12430" spans="1:2" x14ac:dyDescent="0.2">
      <c r="A12430" t="s">
        <v>65996</v>
      </c>
      <c r="B12430" t="s">
        <v>65854</v>
      </c>
    </row>
    <row r="12431" spans="1:2" x14ac:dyDescent="0.2">
      <c r="A12431">
        <v>890651</v>
      </c>
      <c r="B12431" t="s">
        <v>65854</v>
      </c>
    </row>
    <row r="12432" spans="1:2" x14ac:dyDescent="0.2">
      <c r="A12432" t="s">
        <v>65998</v>
      </c>
      <c r="B12432" t="s">
        <v>65854</v>
      </c>
    </row>
    <row r="12433" spans="1:2" x14ac:dyDescent="0.2">
      <c r="A12433" t="s">
        <v>64475</v>
      </c>
      <c r="B12433" t="s">
        <v>65854</v>
      </c>
    </row>
    <row r="12434" spans="1:2" x14ac:dyDescent="0.2">
      <c r="A12434" t="s">
        <v>66022</v>
      </c>
      <c r="B12434" t="s">
        <v>65854</v>
      </c>
    </row>
    <row r="12435" spans="1:2" x14ac:dyDescent="0.2">
      <c r="A12435" t="s">
        <v>66015</v>
      </c>
      <c r="B12435" t="s">
        <v>65854</v>
      </c>
    </row>
    <row r="12436" spans="1:2" x14ac:dyDescent="0.2">
      <c r="A12436">
        <v>820553</v>
      </c>
      <c r="B12436" t="s">
        <v>65854</v>
      </c>
    </row>
    <row r="12437" spans="1:2" x14ac:dyDescent="0.2">
      <c r="A12437" t="s">
        <v>66023</v>
      </c>
      <c r="B12437" t="s">
        <v>65854</v>
      </c>
    </row>
    <row r="12438" spans="1:2" x14ac:dyDescent="0.2">
      <c r="A12438">
        <v>854366</v>
      </c>
      <c r="B12438" t="s">
        <v>65854</v>
      </c>
    </row>
    <row r="12439" spans="1:2" x14ac:dyDescent="0.2">
      <c r="A12439">
        <v>893450</v>
      </c>
      <c r="B12439" t="s">
        <v>65854</v>
      </c>
    </row>
    <row r="12440" spans="1:2" x14ac:dyDescent="0.2">
      <c r="A12440">
        <v>893955</v>
      </c>
      <c r="B12440" t="s">
        <v>65854</v>
      </c>
    </row>
    <row r="12441" spans="1:2" x14ac:dyDescent="0.2">
      <c r="A12441">
        <v>903387</v>
      </c>
      <c r="B12441" t="s">
        <v>65854</v>
      </c>
    </row>
    <row r="12442" spans="1:2" x14ac:dyDescent="0.2">
      <c r="A12442" t="s">
        <v>66024</v>
      </c>
      <c r="B12442" t="s">
        <v>65854</v>
      </c>
    </row>
    <row r="12443" spans="1:2" x14ac:dyDescent="0.2">
      <c r="A12443">
        <v>914462</v>
      </c>
      <c r="B12443" t="s">
        <v>65854</v>
      </c>
    </row>
    <row r="12444" spans="1:2" x14ac:dyDescent="0.2">
      <c r="A12444">
        <v>923431</v>
      </c>
      <c r="B12444" t="s">
        <v>65854</v>
      </c>
    </row>
    <row r="12445" spans="1:2" x14ac:dyDescent="0.2">
      <c r="A12445">
        <v>943691</v>
      </c>
      <c r="B12445" t="s">
        <v>65854</v>
      </c>
    </row>
    <row r="12446" spans="1:2" x14ac:dyDescent="0.2">
      <c r="A12446" t="s">
        <v>66025</v>
      </c>
      <c r="B12446" t="s">
        <v>65854</v>
      </c>
    </row>
    <row r="12447" spans="1:2" x14ac:dyDescent="0.2">
      <c r="A12447">
        <v>970845</v>
      </c>
      <c r="B12447" t="s">
        <v>65854</v>
      </c>
    </row>
    <row r="12448" spans="1:2" x14ac:dyDescent="0.2">
      <c r="A12448" t="s">
        <v>66026</v>
      </c>
      <c r="B12448" t="s">
        <v>65854</v>
      </c>
    </row>
    <row r="12449" spans="1:2" x14ac:dyDescent="0.2">
      <c r="A12449">
        <v>854807</v>
      </c>
      <c r="B12449" t="s">
        <v>65854</v>
      </c>
    </row>
    <row r="12450" spans="1:2" x14ac:dyDescent="0.2">
      <c r="A12450">
        <v>854980</v>
      </c>
      <c r="B12450" t="s">
        <v>65854</v>
      </c>
    </row>
    <row r="12451" spans="1:2" x14ac:dyDescent="0.2">
      <c r="A12451">
        <v>904955</v>
      </c>
      <c r="B12451" t="s">
        <v>65854</v>
      </c>
    </row>
    <row r="12452" spans="1:2" x14ac:dyDescent="0.2">
      <c r="A12452">
        <v>911036</v>
      </c>
      <c r="B12452" t="s">
        <v>65854</v>
      </c>
    </row>
    <row r="12453" spans="1:2" x14ac:dyDescent="0.2">
      <c r="A12453">
        <v>930591</v>
      </c>
      <c r="B12453" t="s">
        <v>65854</v>
      </c>
    </row>
    <row r="12454" spans="1:2" x14ac:dyDescent="0.2">
      <c r="A12454" t="s">
        <v>66027</v>
      </c>
      <c r="B12454" t="s">
        <v>65854</v>
      </c>
    </row>
    <row r="12455" spans="1:2" x14ac:dyDescent="0.2">
      <c r="A12455">
        <v>960663</v>
      </c>
      <c r="B12455" t="s">
        <v>65854</v>
      </c>
    </row>
    <row r="12456" spans="1:2" x14ac:dyDescent="0.2">
      <c r="A12456">
        <v>671471</v>
      </c>
      <c r="B12456" t="s">
        <v>65854</v>
      </c>
    </row>
    <row r="12457" spans="1:2" x14ac:dyDescent="0.2">
      <c r="A12457">
        <v>833797</v>
      </c>
      <c r="B12457" t="s">
        <v>65854</v>
      </c>
    </row>
    <row r="12458" spans="1:2" x14ac:dyDescent="0.2">
      <c r="A12458">
        <v>873081</v>
      </c>
      <c r="B12458" t="s">
        <v>65854</v>
      </c>
    </row>
    <row r="12459" spans="1:2" x14ac:dyDescent="0.2">
      <c r="A12459">
        <v>930375</v>
      </c>
      <c r="B12459" t="s">
        <v>65854</v>
      </c>
    </row>
    <row r="12460" spans="1:2" x14ac:dyDescent="0.2">
      <c r="A12460">
        <v>833232</v>
      </c>
      <c r="B12460" t="s">
        <v>65854</v>
      </c>
    </row>
    <row r="12461" spans="1:2" x14ac:dyDescent="0.2">
      <c r="A12461">
        <v>850426</v>
      </c>
      <c r="B12461" t="s">
        <v>65854</v>
      </c>
    </row>
    <row r="12462" spans="1:2" x14ac:dyDescent="0.2">
      <c r="A12462">
        <v>863630</v>
      </c>
      <c r="B12462" t="s">
        <v>65854</v>
      </c>
    </row>
    <row r="12463" spans="1:2" x14ac:dyDescent="0.2">
      <c r="A12463">
        <v>930935</v>
      </c>
      <c r="B12463" t="s">
        <v>65854</v>
      </c>
    </row>
    <row r="12464" spans="1:2" x14ac:dyDescent="0.2">
      <c r="A12464" t="s">
        <v>66019</v>
      </c>
      <c r="B12464" t="s">
        <v>65854</v>
      </c>
    </row>
    <row r="12465" spans="1:2" x14ac:dyDescent="0.2">
      <c r="A12465" t="s">
        <v>65644</v>
      </c>
      <c r="B12465" t="s">
        <v>65854</v>
      </c>
    </row>
    <row r="12466" spans="1:2" x14ac:dyDescent="0.2">
      <c r="A12466">
        <v>891592</v>
      </c>
      <c r="B12466" t="s">
        <v>65854</v>
      </c>
    </row>
    <row r="12467" spans="1:2" x14ac:dyDescent="0.2">
      <c r="A12467">
        <v>924405</v>
      </c>
      <c r="B12467" t="s">
        <v>65854</v>
      </c>
    </row>
    <row r="12468" spans="1:2" x14ac:dyDescent="0.2">
      <c r="A12468">
        <v>950787</v>
      </c>
      <c r="B12468" t="s">
        <v>65854</v>
      </c>
    </row>
    <row r="12469" spans="1:2" x14ac:dyDescent="0.2">
      <c r="A12469" t="s">
        <v>66028</v>
      </c>
      <c r="B12469" t="s">
        <v>65854</v>
      </c>
    </row>
    <row r="12470" spans="1:2" x14ac:dyDescent="0.2">
      <c r="A12470">
        <v>328745</v>
      </c>
      <c r="B12470" t="s">
        <v>65854</v>
      </c>
    </row>
    <row r="12471" spans="1:2" x14ac:dyDescent="0.2">
      <c r="A12471">
        <v>843469</v>
      </c>
      <c r="B12471" t="s">
        <v>65854</v>
      </c>
    </row>
    <row r="12472" spans="1:2" x14ac:dyDescent="0.2">
      <c r="A12472">
        <v>854364</v>
      </c>
      <c r="B12472" t="s">
        <v>65854</v>
      </c>
    </row>
    <row r="12473" spans="1:2" x14ac:dyDescent="0.2">
      <c r="A12473">
        <v>860271</v>
      </c>
      <c r="B12473" t="s">
        <v>65854</v>
      </c>
    </row>
    <row r="12474" spans="1:2" x14ac:dyDescent="0.2">
      <c r="A12474">
        <v>914078</v>
      </c>
      <c r="B12474" t="s">
        <v>65854</v>
      </c>
    </row>
    <row r="12475" spans="1:2" x14ac:dyDescent="0.2">
      <c r="A12475">
        <v>940024</v>
      </c>
      <c r="B12475" t="s">
        <v>65854</v>
      </c>
    </row>
    <row r="12476" spans="1:2" x14ac:dyDescent="0.2">
      <c r="A12476">
        <v>970115</v>
      </c>
      <c r="B12476" t="s">
        <v>65854</v>
      </c>
    </row>
    <row r="12477" spans="1:2" x14ac:dyDescent="0.2">
      <c r="A12477" t="s">
        <v>66029</v>
      </c>
      <c r="B12477" t="s">
        <v>65854</v>
      </c>
    </row>
    <row r="12478" spans="1:2" x14ac:dyDescent="0.2">
      <c r="A12478">
        <v>834392</v>
      </c>
      <c r="B12478" t="s">
        <v>65854</v>
      </c>
    </row>
    <row r="12479" spans="1:2" x14ac:dyDescent="0.2">
      <c r="A12479">
        <v>844612</v>
      </c>
      <c r="B12479" t="s">
        <v>65854</v>
      </c>
    </row>
    <row r="12480" spans="1:2" x14ac:dyDescent="0.2">
      <c r="A12480">
        <v>913133</v>
      </c>
      <c r="B12480" t="s">
        <v>65854</v>
      </c>
    </row>
    <row r="12481" spans="1:2" x14ac:dyDescent="0.2">
      <c r="A12481">
        <v>924499</v>
      </c>
      <c r="B12481" t="s">
        <v>65854</v>
      </c>
    </row>
    <row r="12482" spans="1:2" x14ac:dyDescent="0.2">
      <c r="A12482">
        <v>931307</v>
      </c>
      <c r="B12482" t="s">
        <v>65854</v>
      </c>
    </row>
    <row r="12483" spans="1:2" x14ac:dyDescent="0.2">
      <c r="A12483">
        <v>933586</v>
      </c>
      <c r="B12483" t="s">
        <v>65854</v>
      </c>
    </row>
    <row r="12484" spans="1:2" x14ac:dyDescent="0.2">
      <c r="A12484">
        <v>933649</v>
      </c>
      <c r="B12484" t="s">
        <v>65854</v>
      </c>
    </row>
    <row r="12485" spans="1:2" x14ac:dyDescent="0.2">
      <c r="A12485">
        <v>980968</v>
      </c>
      <c r="B12485" t="s">
        <v>65854</v>
      </c>
    </row>
    <row r="12486" spans="1:2" x14ac:dyDescent="0.2">
      <c r="A12486">
        <v>671539</v>
      </c>
      <c r="B12486" t="s">
        <v>65854</v>
      </c>
    </row>
    <row r="12487" spans="1:2" x14ac:dyDescent="0.2">
      <c r="A12487" t="s">
        <v>66030</v>
      </c>
      <c r="B12487" t="s">
        <v>65854</v>
      </c>
    </row>
    <row r="12488" spans="1:2" x14ac:dyDescent="0.2">
      <c r="A12488">
        <v>823344</v>
      </c>
      <c r="B12488" t="s">
        <v>65854</v>
      </c>
    </row>
    <row r="12489" spans="1:2" x14ac:dyDescent="0.2">
      <c r="A12489">
        <v>834500</v>
      </c>
      <c r="B12489" t="s">
        <v>65854</v>
      </c>
    </row>
    <row r="12490" spans="1:2" x14ac:dyDescent="0.2">
      <c r="A12490">
        <v>913679</v>
      </c>
      <c r="B12490" t="s">
        <v>65854</v>
      </c>
    </row>
    <row r="12491" spans="1:2" x14ac:dyDescent="0.2">
      <c r="A12491">
        <v>921210</v>
      </c>
      <c r="B12491" t="s">
        <v>65854</v>
      </c>
    </row>
    <row r="12492" spans="1:2" x14ac:dyDescent="0.2">
      <c r="A12492">
        <v>333638</v>
      </c>
      <c r="B12492" t="s">
        <v>65854</v>
      </c>
    </row>
    <row r="12493" spans="1:2" x14ac:dyDescent="0.2">
      <c r="A12493">
        <v>843083</v>
      </c>
      <c r="B12493" t="s">
        <v>65854</v>
      </c>
    </row>
    <row r="12494" spans="1:2" x14ac:dyDescent="0.2">
      <c r="A12494">
        <v>934101</v>
      </c>
      <c r="B12494" t="s">
        <v>65854</v>
      </c>
    </row>
    <row r="12495" spans="1:2" x14ac:dyDescent="0.2">
      <c r="A12495">
        <v>337791</v>
      </c>
      <c r="B12495" t="s">
        <v>65854</v>
      </c>
    </row>
    <row r="12496" spans="1:2" x14ac:dyDescent="0.2">
      <c r="A12496" t="s">
        <v>66015</v>
      </c>
      <c r="B12496" t="s">
        <v>65854</v>
      </c>
    </row>
    <row r="12497" spans="1:2" x14ac:dyDescent="0.2">
      <c r="A12497" t="s">
        <v>66008</v>
      </c>
      <c r="B12497" t="s">
        <v>65854</v>
      </c>
    </row>
    <row r="12498" spans="1:2" x14ac:dyDescent="0.2">
      <c r="A12498">
        <v>883647</v>
      </c>
      <c r="B12498" t="s">
        <v>65854</v>
      </c>
    </row>
    <row r="12499" spans="1:2" x14ac:dyDescent="0.2">
      <c r="A12499" t="s">
        <v>66010</v>
      </c>
      <c r="B12499" t="s">
        <v>65854</v>
      </c>
    </row>
    <row r="12500" spans="1:2" x14ac:dyDescent="0.2">
      <c r="A12500">
        <v>923140</v>
      </c>
      <c r="B12500" t="s">
        <v>65854</v>
      </c>
    </row>
    <row r="12501" spans="1:2" x14ac:dyDescent="0.2">
      <c r="A12501">
        <v>337916</v>
      </c>
      <c r="B12501" t="s">
        <v>65854</v>
      </c>
    </row>
    <row r="12502" spans="1:2" x14ac:dyDescent="0.2">
      <c r="A12502">
        <v>854023</v>
      </c>
      <c r="B12502" t="s">
        <v>65854</v>
      </c>
    </row>
    <row r="12503" spans="1:2" x14ac:dyDescent="0.2">
      <c r="A12503">
        <v>924303</v>
      </c>
      <c r="B12503" t="s">
        <v>65854</v>
      </c>
    </row>
    <row r="12504" spans="1:2" x14ac:dyDescent="0.2">
      <c r="A12504" t="s">
        <v>66031</v>
      </c>
      <c r="B12504" t="s">
        <v>65854</v>
      </c>
    </row>
    <row r="12505" spans="1:2" x14ac:dyDescent="0.2">
      <c r="A12505">
        <v>2049264</v>
      </c>
      <c r="B12505" t="s">
        <v>65854</v>
      </c>
    </row>
    <row r="12506" spans="1:2" x14ac:dyDescent="0.2">
      <c r="A12506" t="s">
        <v>65007</v>
      </c>
      <c r="B12506" t="s">
        <v>65854</v>
      </c>
    </row>
    <row r="12507" spans="1:2" x14ac:dyDescent="0.2">
      <c r="A12507">
        <v>894169</v>
      </c>
      <c r="B12507" t="s">
        <v>65854</v>
      </c>
    </row>
    <row r="12508" spans="1:2" x14ac:dyDescent="0.2">
      <c r="A12508">
        <v>933036</v>
      </c>
      <c r="B12508" t="s">
        <v>65854</v>
      </c>
    </row>
    <row r="12509" spans="1:2" x14ac:dyDescent="0.2">
      <c r="A12509">
        <v>334629</v>
      </c>
      <c r="B12509" t="s">
        <v>65854</v>
      </c>
    </row>
    <row r="12510" spans="1:2" x14ac:dyDescent="0.2">
      <c r="A12510" t="s">
        <v>66032</v>
      </c>
      <c r="B12510" t="s">
        <v>65854</v>
      </c>
    </row>
    <row r="12511" spans="1:2" x14ac:dyDescent="0.2">
      <c r="A12511">
        <v>881262</v>
      </c>
      <c r="B12511" t="s">
        <v>65854</v>
      </c>
    </row>
    <row r="12512" spans="1:2" x14ac:dyDescent="0.2">
      <c r="A12512" t="s">
        <v>65007</v>
      </c>
      <c r="B12512" t="s">
        <v>65854</v>
      </c>
    </row>
    <row r="12513" spans="1:2" x14ac:dyDescent="0.2">
      <c r="A12513">
        <v>890338</v>
      </c>
      <c r="B12513" t="s">
        <v>65854</v>
      </c>
    </row>
    <row r="12514" spans="1:2" x14ac:dyDescent="0.2">
      <c r="A12514">
        <v>820064</v>
      </c>
      <c r="B12514" t="s">
        <v>65854</v>
      </c>
    </row>
    <row r="12515" spans="1:2" x14ac:dyDescent="0.2">
      <c r="A12515">
        <v>893892</v>
      </c>
      <c r="B12515" t="s">
        <v>65854</v>
      </c>
    </row>
    <row r="12516" spans="1:2" x14ac:dyDescent="0.2">
      <c r="A12516" t="s">
        <v>66033</v>
      </c>
      <c r="B12516" t="s">
        <v>65854</v>
      </c>
    </row>
    <row r="12517" spans="1:2" x14ac:dyDescent="0.2">
      <c r="A12517" t="s">
        <v>66028</v>
      </c>
      <c r="B12517" t="s">
        <v>65854</v>
      </c>
    </row>
    <row r="12518" spans="1:2" x14ac:dyDescent="0.2">
      <c r="A12518" t="s">
        <v>66015</v>
      </c>
      <c r="B12518" t="s">
        <v>65854</v>
      </c>
    </row>
    <row r="12519" spans="1:2" x14ac:dyDescent="0.2">
      <c r="A12519" s="429" t="s">
        <v>66007</v>
      </c>
      <c r="B12519" t="s">
        <v>65854</v>
      </c>
    </row>
    <row r="12520" spans="1:2" x14ac:dyDescent="0.2">
      <c r="A12520" t="s">
        <v>66034</v>
      </c>
      <c r="B12520" t="s">
        <v>65854</v>
      </c>
    </row>
    <row r="12521" spans="1:2" x14ac:dyDescent="0.2">
      <c r="A12521" t="s">
        <v>66035</v>
      </c>
      <c r="B12521" t="s">
        <v>65854</v>
      </c>
    </row>
    <row r="12522" spans="1:2" x14ac:dyDescent="0.2">
      <c r="A12522">
        <v>803440</v>
      </c>
      <c r="B12522" t="s">
        <v>65854</v>
      </c>
    </row>
    <row r="12523" spans="1:2" x14ac:dyDescent="0.2">
      <c r="A12523">
        <v>884513</v>
      </c>
      <c r="B12523" t="s">
        <v>65854</v>
      </c>
    </row>
    <row r="12524" spans="1:2" x14ac:dyDescent="0.2">
      <c r="A12524">
        <v>893749</v>
      </c>
      <c r="B12524" t="s">
        <v>65854</v>
      </c>
    </row>
    <row r="12525" spans="1:2" x14ac:dyDescent="0.2">
      <c r="A12525" t="s">
        <v>66036</v>
      </c>
      <c r="B12525" t="s">
        <v>65854</v>
      </c>
    </row>
    <row r="12526" spans="1:2" x14ac:dyDescent="0.2">
      <c r="A12526" t="s">
        <v>65998</v>
      </c>
      <c r="B12526" t="s">
        <v>65854</v>
      </c>
    </row>
    <row r="12527" spans="1:2" x14ac:dyDescent="0.2">
      <c r="A12527" t="s">
        <v>66037</v>
      </c>
      <c r="B12527" t="s">
        <v>65854</v>
      </c>
    </row>
    <row r="12528" spans="1:2" x14ac:dyDescent="0.2">
      <c r="A12528">
        <v>873971</v>
      </c>
      <c r="B12528" t="s">
        <v>65854</v>
      </c>
    </row>
    <row r="12529" spans="1:2" x14ac:dyDescent="0.2">
      <c r="A12529">
        <v>913177</v>
      </c>
      <c r="B12529" t="s">
        <v>65854</v>
      </c>
    </row>
    <row r="12530" spans="1:2" x14ac:dyDescent="0.2">
      <c r="A12530">
        <v>880217</v>
      </c>
      <c r="B12530" t="s">
        <v>65854</v>
      </c>
    </row>
    <row r="12531" spans="1:2" x14ac:dyDescent="0.2">
      <c r="A12531">
        <v>880682</v>
      </c>
      <c r="B12531" t="s">
        <v>65854</v>
      </c>
    </row>
    <row r="12532" spans="1:2" x14ac:dyDescent="0.2">
      <c r="A12532">
        <v>2049264</v>
      </c>
      <c r="B12532" t="s">
        <v>65854</v>
      </c>
    </row>
    <row r="12533" spans="1:2" x14ac:dyDescent="0.2">
      <c r="A12533">
        <v>890549</v>
      </c>
      <c r="B12533" t="s">
        <v>65854</v>
      </c>
    </row>
    <row r="12534" spans="1:2" x14ac:dyDescent="0.2">
      <c r="A12534">
        <v>904469</v>
      </c>
      <c r="B12534" t="s">
        <v>65854</v>
      </c>
    </row>
    <row r="12535" spans="1:2" x14ac:dyDescent="0.2">
      <c r="A12535">
        <v>933417</v>
      </c>
      <c r="B12535" t="s">
        <v>65854</v>
      </c>
    </row>
    <row r="12536" spans="1:2" x14ac:dyDescent="0.2">
      <c r="A12536">
        <v>811016</v>
      </c>
      <c r="B12536" t="s">
        <v>65854</v>
      </c>
    </row>
    <row r="12537" spans="1:2" x14ac:dyDescent="0.2">
      <c r="A12537">
        <v>884553</v>
      </c>
      <c r="B12537" t="s">
        <v>65854</v>
      </c>
    </row>
    <row r="12538" spans="1:2" x14ac:dyDescent="0.2">
      <c r="A12538">
        <v>2050475</v>
      </c>
      <c r="B12538" t="s">
        <v>65854</v>
      </c>
    </row>
    <row r="12539" spans="1:2" x14ac:dyDescent="0.2">
      <c r="A12539">
        <v>900549</v>
      </c>
      <c r="B12539" t="s">
        <v>65854</v>
      </c>
    </row>
    <row r="12540" spans="1:2" x14ac:dyDescent="0.2">
      <c r="A12540">
        <v>673418</v>
      </c>
      <c r="B12540" t="s">
        <v>65854</v>
      </c>
    </row>
    <row r="12541" spans="1:2" x14ac:dyDescent="0.2">
      <c r="A12541">
        <v>850498</v>
      </c>
      <c r="B12541" t="s">
        <v>65854</v>
      </c>
    </row>
    <row r="12542" spans="1:2" x14ac:dyDescent="0.2">
      <c r="A12542">
        <v>854020</v>
      </c>
      <c r="B12542" t="s">
        <v>65854</v>
      </c>
    </row>
    <row r="12543" spans="1:2" x14ac:dyDescent="0.2">
      <c r="A12543">
        <v>920557</v>
      </c>
      <c r="B12543" t="s">
        <v>65854</v>
      </c>
    </row>
    <row r="12544" spans="1:2" x14ac:dyDescent="0.2">
      <c r="A12544">
        <v>2036731</v>
      </c>
      <c r="B12544" t="s">
        <v>65854</v>
      </c>
    </row>
    <row r="12545" spans="1:2" x14ac:dyDescent="0.2">
      <c r="A12545">
        <v>831127</v>
      </c>
      <c r="B12545" t="s">
        <v>65854</v>
      </c>
    </row>
    <row r="12546" spans="1:2" x14ac:dyDescent="0.2">
      <c r="A12546">
        <v>880415</v>
      </c>
      <c r="B12546" t="s">
        <v>65854</v>
      </c>
    </row>
    <row r="12547" spans="1:2" x14ac:dyDescent="0.2">
      <c r="A12547" t="s">
        <v>66038</v>
      </c>
      <c r="B12547" t="s">
        <v>65854</v>
      </c>
    </row>
    <row r="12548" spans="1:2" x14ac:dyDescent="0.2">
      <c r="A12548">
        <v>870110</v>
      </c>
      <c r="B12548" t="s">
        <v>65854</v>
      </c>
    </row>
    <row r="12549" spans="1:2" x14ac:dyDescent="0.2">
      <c r="A12549">
        <v>871615</v>
      </c>
      <c r="B12549" t="s">
        <v>65854</v>
      </c>
    </row>
    <row r="12550" spans="1:2" x14ac:dyDescent="0.2">
      <c r="A12550" t="s">
        <v>66039</v>
      </c>
      <c r="B12550" t="s">
        <v>65854</v>
      </c>
    </row>
    <row r="12551" spans="1:2" x14ac:dyDescent="0.2">
      <c r="A12551">
        <v>903704</v>
      </c>
      <c r="B12551" t="s">
        <v>65854</v>
      </c>
    </row>
    <row r="12552" spans="1:2" x14ac:dyDescent="0.2">
      <c r="A12552">
        <v>914214</v>
      </c>
      <c r="B12552" t="s">
        <v>65854</v>
      </c>
    </row>
    <row r="12553" spans="1:2" x14ac:dyDescent="0.2">
      <c r="A12553">
        <v>990150</v>
      </c>
      <c r="B12553" t="s">
        <v>65854</v>
      </c>
    </row>
    <row r="12554" spans="1:2" x14ac:dyDescent="0.2">
      <c r="A12554">
        <v>843301</v>
      </c>
      <c r="B12554" t="s">
        <v>65854</v>
      </c>
    </row>
    <row r="12555" spans="1:2" x14ac:dyDescent="0.2">
      <c r="A12555">
        <v>864575</v>
      </c>
      <c r="B12555" t="s">
        <v>65854</v>
      </c>
    </row>
    <row r="12556" spans="1:2" x14ac:dyDescent="0.2">
      <c r="A12556">
        <v>883053</v>
      </c>
      <c r="B12556" t="s">
        <v>65854</v>
      </c>
    </row>
    <row r="12557" spans="1:2" x14ac:dyDescent="0.2">
      <c r="A12557">
        <v>884430</v>
      </c>
      <c r="B12557" t="s">
        <v>65854</v>
      </c>
    </row>
    <row r="12558" spans="1:2" x14ac:dyDescent="0.2">
      <c r="A12558">
        <v>904667</v>
      </c>
      <c r="B12558" t="s">
        <v>65854</v>
      </c>
    </row>
    <row r="12559" spans="1:2" x14ac:dyDescent="0.2">
      <c r="A12559">
        <v>935071</v>
      </c>
      <c r="B12559" t="s">
        <v>65854</v>
      </c>
    </row>
    <row r="12560" spans="1:2" x14ac:dyDescent="0.2">
      <c r="A12560" t="s">
        <v>66040</v>
      </c>
      <c r="B12560" t="s">
        <v>65854</v>
      </c>
    </row>
    <row r="12561" spans="1:2" x14ac:dyDescent="0.2">
      <c r="A12561">
        <v>834329</v>
      </c>
      <c r="B12561" t="s">
        <v>65854</v>
      </c>
    </row>
    <row r="12562" spans="1:2" x14ac:dyDescent="0.2">
      <c r="A12562">
        <v>911394</v>
      </c>
      <c r="B12562" t="s">
        <v>65854</v>
      </c>
    </row>
    <row r="12563" spans="1:2" x14ac:dyDescent="0.2">
      <c r="A12563">
        <v>951002</v>
      </c>
      <c r="B12563" t="s">
        <v>65854</v>
      </c>
    </row>
    <row r="12564" spans="1:2" x14ac:dyDescent="0.2">
      <c r="A12564">
        <v>991022</v>
      </c>
      <c r="B12564" t="s">
        <v>65854</v>
      </c>
    </row>
    <row r="12565" spans="1:2" x14ac:dyDescent="0.2">
      <c r="A12565">
        <v>891290</v>
      </c>
      <c r="B12565" t="s">
        <v>65854</v>
      </c>
    </row>
    <row r="12566" spans="1:2" x14ac:dyDescent="0.2">
      <c r="A12566">
        <v>337557</v>
      </c>
      <c r="B12566" t="s">
        <v>65854</v>
      </c>
    </row>
    <row r="12567" spans="1:2" x14ac:dyDescent="0.2">
      <c r="A12567" t="s">
        <v>66041</v>
      </c>
      <c r="B12567" t="s">
        <v>65854</v>
      </c>
    </row>
    <row r="12568" spans="1:2" x14ac:dyDescent="0.2">
      <c r="A12568">
        <v>803399</v>
      </c>
      <c r="B12568" t="s">
        <v>65854</v>
      </c>
    </row>
    <row r="12569" spans="1:2" x14ac:dyDescent="0.2">
      <c r="A12569">
        <v>804103</v>
      </c>
      <c r="B12569" t="s">
        <v>65854</v>
      </c>
    </row>
    <row r="12570" spans="1:2" x14ac:dyDescent="0.2">
      <c r="A12570">
        <v>840988</v>
      </c>
      <c r="B12570" t="s">
        <v>65854</v>
      </c>
    </row>
    <row r="12571" spans="1:2" x14ac:dyDescent="0.2">
      <c r="A12571">
        <v>844239</v>
      </c>
      <c r="B12571" t="s">
        <v>65854</v>
      </c>
    </row>
    <row r="12572" spans="1:2" x14ac:dyDescent="0.2">
      <c r="A12572">
        <v>860089</v>
      </c>
      <c r="B12572" t="s">
        <v>65854</v>
      </c>
    </row>
    <row r="12573" spans="1:2" x14ac:dyDescent="0.2">
      <c r="A12573">
        <v>883592</v>
      </c>
      <c r="B12573" t="s">
        <v>65854</v>
      </c>
    </row>
    <row r="12574" spans="1:2" x14ac:dyDescent="0.2">
      <c r="A12574">
        <v>883687</v>
      </c>
      <c r="B12574" t="s">
        <v>65854</v>
      </c>
    </row>
    <row r="12575" spans="1:2" x14ac:dyDescent="0.2">
      <c r="A12575">
        <v>920117</v>
      </c>
      <c r="B12575" t="s">
        <v>65854</v>
      </c>
    </row>
    <row r="12576" spans="1:2" x14ac:dyDescent="0.2">
      <c r="A12576">
        <v>924469</v>
      </c>
      <c r="B12576" t="s">
        <v>65854</v>
      </c>
    </row>
    <row r="12577" spans="1:2" x14ac:dyDescent="0.2">
      <c r="A12577">
        <v>990218</v>
      </c>
      <c r="B12577" t="s">
        <v>65854</v>
      </c>
    </row>
    <row r="12578" spans="1:2" x14ac:dyDescent="0.2">
      <c r="A12578">
        <v>332707</v>
      </c>
      <c r="B12578" t="s">
        <v>65854</v>
      </c>
    </row>
    <row r="12579" spans="1:2" x14ac:dyDescent="0.2">
      <c r="A12579" s="429" t="s">
        <v>66042</v>
      </c>
      <c r="B12579" t="s">
        <v>65854</v>
      </c>
    </row>
    <row r="12580" spans="1:2" x14ac:dyDescent="0.2">
      <c r="A12580" s="429" t="s">
        <v>66042</v>
      </c>
      <c r="B12580" t="s">
        <v>65854</v>
      </c>
    </row>
    <row r="12581" spans="1:2" x14ac:dyDescent="0.2">
      <c r="A12581">
        <v>810153</v>
      </c>
      <c r="B12581" t="s">
        <v>65854</v>
      </c>
    </row>
    <row r="12582" spans="1:2" x14ac:dyDescent="0.2">
      <c r="A12582">
        <v>814119</v>
      </c>
      <c r="B12582" t="s">
        <v>65854</v>
      </c>
    </row>
    <row r="12583" spans="1:2" x14ac:dyDescent="0.2">
      <c r="A12583">
        <v>844282</v>
      </c>
      <c r="B12583" t="s">
        <v>65854</v>
      </c>
    </row>
    <row r="12584" spans="1:2" x14ac:dyDescent="0.2">
      <c r="A12584">
        <v>863683</v>
      </c>
      <c r="B12584" t="s">
        <v>65854</v>
      </c>
    </row>
    <row r="12585" spans="1:2" x14ac:dyDescent="0.2">
      <c r="A12585" t="s">
        <v>66043</v>
      </c>
      <c r="B12585" t="s">
        <v>65854</v>
      </c>
    </row>
    <row r="12586" spans="1:2" x14ac:dyDescent="0.2">
      <c r="A12586">
        <v>903042</v>
      </c>
      <c r="B12586" t="s">
        <v>65854</v>
      </c>
    </row>
    <row r="12587" spans="1:2" x14ac:dyDescent="0.2">
      <c r="A12587">
        <v>904351</v>
      </c>
      <c r="B12587" t="s">
        <v>65854</v>
      </c>
    </row>
    <row r="12588" spans="1:2" x14ac:dyDescent="0.2">
      <c r="A12588">
        <v>904395</v>
      </c>
      <c r="B12588" t="s">
        <v>65854</v>
      </c>
    </row>
    <row r="12589" spans="1:2" x14ac:dyDescent="0.2">
      <c r="A12589">
        <v>910501</v>
      </c>
      <c r="B12589" t="s">
        <v>65854</v>
      </c>
    </row>
    <row r="12590" spans="1:2" x14ac:dyDescent="0.2">
      <c r="A12590">
        <v>914263</v>
      </c>
      <c r="B12590" t="s">
        <v>65854</v>
      </c>
    </row>
    <row r="12591" spans="1:2" x14ac:dyDescent="0.2">
      <c r="A12591">
        <v>940566</v>
      </c>
      <c r="B12591" t="s">
        <v>65854</v>
      </c>
    </row>
    <row r="12592" spans="1:2" x14ac:dyDescent="0.2">
      <c r="A12592">
        <v>940643</v>
      </c>
      <c r="B12592" t="s">
        <v>65854</v>
      </c>
    </row>
    <row r="12593" spans="1:2" x14ac:dyDescent="0.2">
      <c r="A12593">
        <v>669461</v>
      </c>
      <c r="B12593" t="s">
        <v>65854</v>
      </c>
    </row>
    <row r="12594" spans="1:2" x14ac:dyDescent="0.2">
      <c r="A12594">
        <v>823327</v>
      </c>
      <c r="B12594" t="s">
        <v>65854</v>
      </c>
    </row>
    <row r="12595" spans="1:2" x14ac:dyDescent="0.2">
      <c r="A12595">
        <v>863174</v>
      </c>
      <c r="B12595" t="s">
        <v>65854</v>
      </c>
    </row>
    <row r="12596" spans="1:2" x14ac:dyDescent="0.2">
      <c r="A12596">
        <v>864820</v>
      </c>
      <c r="B12596" t="s">
        <v>65854</v>
      </c>
    </row>
    <row r="12597" spans="1:2" x14ac:dyDescent="0.2">
      <c r="A12597">
        <v>914482</v>
      </c>
      <c r="B12597" t="s">
        <v>65854</v>
      </c>
    </row>
    <row r="12598" spans="1:2" x14ac:dyDescent="0.2">
      <c r="A12598">
        <v>914483</v>
      </c>
      <c r="B12598" t="s">
        <v>65854</v>
      </c>
    </row>
    <row r="12599" spans="1:2" x14ac:dyDescent="0.2">
      <c r="A12599">
        <v>931278</v>
      </c>
      <c r="B12599" t="s">
        <v>65854</v>
      </c>
    </row>
    <row r="12600" spans="1:2" x14ac:dyDescent="0.2">
      <c r="A12600">
        <v>943538</v>
      </c>
      <c r="B12600" t="s">
        <v>65854</v>
      </c>
    </row>
    <row r="12601" spans="1:2" x14ac:dyDescent="0.2">
      <c r="A12601">
        <v>803891</v>
      </c>
      <c r="B12601" t="s">
        <v>65854</v>
      </c>
    </row>
    <row r="12602" spans="1:2" x14ac:dyDescent="0.2">
      <c r="A12602">
        <v>824074</v>
      </c>
      <c r="B12602" t="s">
        <v>65854</v>
      </c>
    </row>
    <row r="12603" spans="1:2" x14ac:dyDescent="0.2">
      <c r="A12603">
        <v>834449</v>
      </c>
      <c r="B12603" t="s">
        <v>65854</v>
      </c>
    </row>
    <row r="12604" spans="1:2" x14ac:dyDescent="0.2">
      <c r="A12604">
        <v>864743</v>
      </c>
      <c r="B12604" t="s">
        <v>65854</v>
      </c>
    </row>
    <row r="12605" spans="1:2" x14ac:dyDescent="0.2">
      <c r="A12605">
        <v>943063</v>
      </c>
      <c r="B12605" t="s">
        <v>65854</v>
      </c>
    </row>
    <row r="12606" spans="1:2" x14ac:dyDescent="0.2">
      <c r="A12606">
        <v>960197</v>
      </c>
      <c r="B12606" t="s">
        <v>65854</v>
      </c>
    </row>
    <row r="12607" spans="1:2" x14ac:dyDescent="0.2">
      <c r="A12607" t="s">
        <v>66044</v>
      </c>
      <c r="B12607" t="s">
        <v>65854</v>
      </c>
    </row>
    <row r="12608" spans="1:2" x14ac:dyDescent="0.2">
      <c r="A12608" t="s">
        <v>66045</v>
      </c>
      <c r="B12608" t="s">
        <v>65854</v>
      </c>
    </row>
    <row r="12609" spans="1:2" x14ac:dyDescent="0.2">
      <c r="A12609" t="s">
        <v>66046</v>
      </c>
      <c r="B12609" t="s">
        <v>65854</v>
      </c>
    </row>
    <row r="12610" spans="1:2" x14ac:dyDescent="0.2">
      <c r="A12610" s="429" t="s">
        <v>66047</v>
      </c>
      <c r="B12610" t="s">
        <v>65854</v>
      </c>
    </row>
    <row r="12611" spans="1:2" x14ac:dyDescent="0.2">
      <c r="A12611">
        <v>860515</v>
      </c>
      <c r="B12611" t="s">
        <v>65854</v>
      </c>
    </row>
    <row r="12612" spans="1:2" x14ac:dyDescent="0.2">
      <c r="A12612">
        <v>863050</v>
      </c>
      <c r="B12612" t="s">
        <v>65854</v>
      </c>
    </row>
    <row r="12613" spans="1:2" x14ac:dyDescent="0.2">
      <c r="A12613">
        <v>870914</v>
      </c>
      <c r="B12613" t="s">
        <v>65854</v>
      </c>
    </row>
    <row r="12614" spans="1:2" x14ac:dyDescent="0.2">
      <c r="A12614">
        <v>874629</v>
      </c>
      <c r="B12614" t="s">
        <v>65854</v>
      </c>
    </row>
    <row r="12615" spans="1:2" x14ac:dyDescent="0.2">
      <c r="A12615">
        <v>880561</v>
      </c>
      <c r="B12615" t="s">
        <v>65854</v>
      </c>
    </row>
    <row r="12616" spans="1:2" x14ac:dyDescent="0.2">
      <c r="A12616">
        <v>894014</v>
      </c>
      <c r="B12616" t="s">
        <v>65854</v>
      </c>
    </row>
    <row r="12617" spans="1:2" x14ac:dyDescent="0.2">
      <c r="A12617">
        <v>970553</v>
      </c>
      <c r="B12617" t="s">
        <v>65854</v>
      </c>
    </row>
    <row r="12618" spans="1:2" x14ac:dyDescent="0.2">
      <c r="A12618" t="s">
        <v>66048</v>
      </c>
      <c r="B12618" t="s">
        <v>65854</v>
      </c>
    </row>
    <row r="12619" spans="1:2" x14ac:dyDescent="0.2">
      <c r="A12619">
        <v>803735</v>
      </c>
      <c r="B12619" t="s">
        <v>65854</v>
      </c>
    </row>
    <row r="12620" spans="1:2" x14ac:dyDescent="0.2">
      <c r="A12620">
        <v>340406</v>
      </c>
      <c r="B12620" t="s">
        <v>65854</v>
      </c>
    </row>
    <row r="12621" spans="1:2" x14ac:dyDescent="0.2">
      <c r="A12621" t="s">
        <v>66049</v>
      </c>
      <c r="B12621" t="s">
        <v>65854</v>
      </c>
    </row>
    <row r="12622" spans="1:2" x14ac:dyDescent="0.2">
      <c r="A12622">
        <v>820533</v>
      </c>
      <c r="B12622" t="s">
        <v>65854</v>
      </c>
    </row>
    <row r="12623" spans="1:2" x14ac:dyDescent="0.2">
      <c r="A12623">
        <v>823525</v>
      </c>
      <c r="B12623" t="s">
        <v>65854</v>
      </c>
    </row>
    <row r="12624" spans="1:2" x14ac:dyDescent="0.2">
      <c r="A12624">
        <v>913868</v>
      </c>
      <c r="B12624" t="s">
        <v>65854</v>
      </c>
    </row>
    <row r="12625" spans="1:2" x14ac:dyDescent="0.2">
      <c r="A12625">
        <v>935387</v>
      </c>
      <c r="B12625" t="s">
        <v>65854</v>
      </c>
    </row>
    <row r="12626" spans="1:2" x14ac:dyDescent="0.2">
      <c r="A12626">
        <v>980834</v>
      </c>
      <c r="B12626" t="s">
        <v>65854</v>
      </c>
    </row>
    <row r="12627" spans="1:2" x14ac:dyDescent="0.2">
      <c r="A12627" t="s">
        <v>66050</v>
      </c>
      <c r="B12627" t="s">
        <v>65854</v>
      </c>
    </row>
    <row r="12628" spans="1:2" x14ac:dyDescent="0.2">
      <c r="A12628">
        <v>824056</v>
      </c>
      <c r="B12628" t="s">
        <v>65854</v>
      </c>
    </row>
    <row r="12629" spans="1:2" x14ac:dyDescent="0.2">
      <c r="A12629">
        <v>668420</v>
      </c>
      <c r="B12629" t="s">
        <v>65854</v>
      </c>
    </row>
    <row r="12630" spans="1:2" x14ac:dyDescent="0.2">
      <c r="A12630">
        <v>673586</v>
      </c>
      <c r="B12630" t="s">
        <v>65854</v>
      </c>
    </row>
    <row r="12631" spans="1:2" x14ac:dyDescent="0.2">
      <c r="A12631">
        <v>933732</v>
      </c>
      <c r="B12631" t="s">
        <v>65854</v>
      </c>
    </row>
    <row r="12632" spans="1:2" x14ac:dyDescent="0.2">
      <c r="A12632" t="s">
        <v>65499</v>
      </c>
      <c r="B12632" t="s">
        <v>65854</v>
      </c>
    </row>
    <row r="12633" spans="1:2" x14ac:dyDescent="0.2">
      <c r="A12633">
        <v>910398</v>
      </c>
      <c r="B12633" t="s">
        <v>65854</v>
      </c>
    </row>
    <row r="12634" spans="1:2" x14ac:dyDescent="0.2">
      <c r="A12634">
        <v>2048085</v>
      </c>
      <c r="B12634" t="s">
        <v>65854</v>
      </c>
    </row>
    <row r="12635" spans="1:2" x14ac:dyDescent="0.2">
      <c r="A12635">
        <v>853893</v>
      </c>
      <c r="B12635" t="s">
        <v>65854</v>
      </c>
    </row>
    <row r="12636" spans="1:2" x14ac:dyDescent="0.2">
      <c r="A12636">
        <v>890336</v>
      </c>
      <c r="B12636" t="s">
        <v>65854</v>
      </c>
    </row>
    <row r="12637" spans="1:2" x14ac:dyDescent="0.2">
      <c r="A12637">
        <v>900705</v>
      </c>
      <c r="B12637" t="s">
        <v>65854</v>
      </c>
    </row>
    <row r="12638" spans="1:2" x14ac:dyDescent="0.2">
      <c r="A12638">
        <v>903258</v>
      </c>
      <c r="B12638" t="s">
        <v>65854</v>
      </c>
    </row>
    <row r="12639" spans="1:2" x14ac:dyDescent="0.2">
      <c r="A12639">
        <v>913932</v>
      </c>
      <c r="B12639" t="s">
        <v>65854</v>
      </c>
    </row>
    <row r="12640" spans="1:2" x14ac:dyDescent="0.2">
      <c r="A12640">
        <v>914096</v>
      </c>
      <c r="B12640" t="s">
        <v>65854</v>
      </c>
    </row>
    <row r="12641" spans="1:2" x14ac:dyDescent="0.2">
      <c r="A12641" t="s">
        <v>66051</v>
      </c>
      <c r="B12641" t="s">
        <v>65854</v>
      </c>
    </row>
    <row r="12642" spans="1:2" x14ac:dyDescent="0.2">
      <c r="A12642">
        <v>803431</v>
      </c>
      <c r="B12642" t="s">
        <v>65854</v>
      </c>
    </row>
    <row r="12643" spans="1:2" x14ac:dyDescent="0.2">
      <c r="A12643">
        <v>830985</v>
      </c>
      <c r="B12643" t="s">
        <v>65854</v>
      </c>
    </row>
    <row r="12644" spans="1:2" x14ac:dyDescent="0.2">
      <c r="A12644" t="s">
        <v>66052</v>
      </c>
      <c r="B12644" t="s">
        <v>65854</v>
      </c>
    </row>
    <row r="12645" spans="1:2" x14ac:dyDescent="0.2">
      <c r="A12645">
        <v>883091</v>
      </c>
      <c r="B12645" t="s">
        <v>65854</v>
      </c>
    </row>
    <row r="12646" spans="1:2" x14ac:dyDescent="0.2">
      <c r="A12646">
        <v>903316</v>
      </c>
      <c r="B12646" t="s">
        <v>65854</v>
      </c>
    </row>
    <row r="12647" spans="1:2" x14ac:dyDescent="0.2">
      <c r="A12647">
        <v>934316</v>
      </c>
      <c r="B12647" t="s">
        <v>65854</v>
      </c>
    </row>
    <row r="12648" spans="1:2" x14ac:dyDescent="0.2">
      <c r="A12648">
        <v>940863</v>
      </c>
      <c r="B12648" t="s">
        <v>65854</v>
      </c>
    </row>
    <row r="12649" spans="1:2" x14ac:dyDescent="0.2">
      <c r="A12649">
        <v>674441</v>
      </c>
      <c r="B12649" t="s">
        <v>65854</v>
      </c>
    </row>
    <row r="12650" spans="1:2" x14ac:dyDescent="0.2">
      <c r="A12650">
        <v>804022</v>
      </c>
      <c r="B12650" t="s">
        <v>65854</v>
      </c>
    </row>
    <row r="12651" spans="1:2" x14ac:dyDescent="0.2">
      <c r="A12651">
        <v>813624</v>
      </c>
      <c r="B12651" t="s">
        <v>65854</v>
      </c>
    </row>
    <row r="12652" spans="1:2" x14ac:dyDescent="0.2">
      <c r="A12652">
        <v>844001</v>
      </c>
      <c r="B12652" t="s">
        <v>65854</v>
      </c>
    </row>
    <row r="12653" spans="1:2" x14ac:dyDescent="0.2">
      <c r="A12653">
        <v>850074</v>
      </c>
      <c r="B12653" t="s">
        <v>65854</v>
      </c>
    </row>
    <row r="12654" spans="1:2" x14ac:dyDescent="0.2">
      <c r="A12654">
        <v>850638</v>
      </c>
      <c r="B12654" t="s">
        <v>65854</v>
      </c>
    </row>
    <row r="12655" spans="1:2" x14ac:dyDescent="0.2">
      <c r="A12655">
        <v>853574</v>
      </c>
      <c r="B12655" t="s">
        <v>65854</v>
      </c>
    </row>
    <row r="12656" spans="1:2" x14ac:dyDescent="0.2">
      <c r="A12656">
        <v>863344</v>
      </c>
      <c r="B12656" t="s">
        <v>65854</v>
      </c>
    </row>
    <row r="12657" spans="1:2" x14ac:dyDescent="0.2">
      <c r="A12657">
        <v>873056</v>
      </c>
      <c r="B12657" t="s">
        <v>65854</v>
      </c>
    </row>
    <row r="12658" spans="1:2" x14ac:dyDescent="0.2">
      <c r="A12658">
        <v>883788</v>
      </c>
      <c r="B12658" t="s">
        <v>65854</v>
      </c>
    </row>
    <row r="12659" spans="1:2" x14ac:dyDescent="0.2">
      <c r="A12659">
        <v>914027</v>
      </c>
      <c r="B12659" t="s">
        <v>65854</v>
      </c>
    </row>
    <row r="12660" spans="1:2" x14ac:dyDescent="0.2">
      <c r="A12660">
        <v>934649</v>
      </c>
      <c r="B12660" t="s">
        <v>65854</v>
      </c>
    </row>
    <row r="12661" spans="1:2" x14ac:dyDescent="0.2">
      <c r="A12661">
        <v>980596</v>
      </c>
      <c r="B12661" t="s">
        <v>65854</v>
      </c>
    </row>
    <row r="12662" spans="1:2" x14ac:dyDescent="0.2">
      <c r="A12662" t="s">
        <v>66053</v>
      </c>
      <c r="B12662" t="s">
        <v>65854</v>
      </c>
    </row>
    <row r="12663" spans="1:2" x14ac:dyDescent="0.2">
      <c r="A12663">
        <v>804286</v>
      </c>
      <c r="B12663" t="s">
        <v>65854</v>
      </c>
    </row>
    <row r="12664" spans="1:2" x14ac:dyDescent="0.2">
      <c r="A12664">
        <v>824432</v>
      </c>
      <c r="B12664" t="s">
        <v>65854</v>
      </c>
    </row>
    <row r="12665" spans="1:2" x14ac:dyDescent="0.2">
      <c r="A12665">
        <v>860536</v>
      </c>
      <c r="B12665" t="s">
        <v>65854</v>
      </c>
    </row>
    <row r="12666" spans="1:2" x14ac:dyDescent="0.2">
      <c r="A12666">
        <v>901086</v>
      </c>
      <c r="B12666" t="s">
        <v>65854</v>
      </c>
    </row>
    <row r="12667" spans="1:2" x14ac:dyDescent="0.2">
      <c r="A12667">
        <v>2036731</v>
      </c>
      <c r="B12667" t="s">
        <v>65854</v>
      </c>
    </row>
    <row r="12668" spans="1:2" x14ac:dyDescent="0.2">
      <c r="A12668" t="s">
        <v>66054</v>
      </c>
      <c r="B12668" t="s">
        <v>65854</v>
      </c>
    </row>
    <row r="12669" spans="1:2" x14ac:dyDescent="0.2">
      <c r="A12669" t="s">
        <v>65100</v>
      </c>
      <c r="B12669" t="s">
        <v>65854</v>
      </c>
    </row>
    <row r="12670" spans="1:2" x14ac:dyDescent="0.2">
      <c r="A12670">
        <v>871493</v>
      </c>
      <c r="B12670" t="s">
        <v>65854</v>
      </c>
    </row>
    <row r="12671" spans="1:2" x14ac:dyDescent="0.2">
      <c r="A12671">
        <v>894424</v>
      </c>
      <c r="B12671" t="s">
        <v>65854</v>
      </c>
    </row>
    <row r="12672" spans="1:2" x14ac:dyDescent="0.2">
      <c r="A12672" t="s">
        <v>66055</v>
      </c>
      <c r="B12672" t="s">
        <v>65854</v>
      </c>
    </row>
    <row r="12673" spans="1:2" x14ac:dyDescent="0.2">
      <c r="A12673">
        <v>813513</v>
      </c>
      <c r="B12673" t="s">
        <v>65854</v>
      </c>
    </row>
    <row r="12674" spans="1:2" x14ac:dyDescent="0.2">
      <c r="A12674">
        <v>834126</v>
      </c>
      <c r="B12674" t="s">
        <v>65854</v>
      </c>
    </row>
    <row r="12675" spans="1:2" x14ac:dyDescent="0.2">
      <c r="A12675">
        <v>840061</v>
      </c>
      <c r="B12675" t="s">
        <v>65854</v>
      </c>
    </row>
    <row r="12676" spans="1:2" x14ac:dyDescent="0.2">
      <c r="A12676">
        <v>843390</v>
      </c>
      <c r="B12676" t="s">
        <v>65854</v>
      </c>
    </row>
    <row r="12677" spans="1:2" x14ac:dyDescent="0.2">
      <c r="A12677">
        <v>930789</v>
      </c>
      <c r="B12677" t="s">
        <v>65854</v>
      </c>
    </row>
    <row r="12678" spans="1:2" x14ac:dyDescent="0.2">
      <c r="A12678" t="s">
        <v>66056</v>
      </c>
      <c r="B12678" t="s">
        <v>65854</v>
      </c>
    </row>
    <row r="12679" spans="1:2" x14ac:dyDescent="0.2">
      <c r="A12679" t="s">
        <v>66057</v>
      </c>
      <c r="B12679" t="s">
        <v>65854</v>
      </c>
    </row>
    <row r="12680" spans="1:2" x14ac:dyDescent="0.2">
      <c r="A12680">
        <v>880375</v>
      </c>
      <c r="B12680" t="s">
        <v>65854</v>
      </c>
    </row>
    <row r="12681" spans="1:2" x14ac:dyDescent="0.2">
      <c r="A12681">
        <v>921422</v>
      </c>
      <c r="B12681" t="s">
        <v>65854</v>
      </c>
    </row>
    <row r="12682" spans="1:2" x14ac:dyDescent="0.2">
      <c r="A12682">
        <v>666834</v>
      </c>
      <c r="B12682" t="s">
        <v>65854</v>
      </c>
    </row>
    <row r="12683" spans="1:2" x14ac:dyDescent="0.2">
      <c r="A12683">
        <v>667623</v>
      </c>
      <c r="B12683" t="s">
        <v>65854</v>
      </c>
    </row>
    <row r="12684" spans="1:2" x14ac:dyDescent="0.2">
      <c r="A12684">
        <v>670352</v>
      </c>
      <c r="B12684" t="s">
        <v>65854</v>
      </c>
    </row>
    <row r="12685" spans="1:2" x14ac:dyDescent="0.2">
      <c r="A12685">
        <v>863612</v>
      </c>
      <c r="B12685" t="s">
        <v>65854</v>
      </c>
    </row>
    <row r="12686" spans="1:2" x14ac:dyDescent="0.2">
      <c r="A12686">
        <v>834127</v>
      </c>
      <c r="B12686" t="s">
        <v>65854</v>
      </c>
    </row>
    <row r="12687" spans="1:2" x14ac:dyDescent="0.2">
      <c r="A12687">
        <v>950903</v>
      </c>
      <c r="B12687" t="s">
        <v>65854</v>
      </c>
    </row>
    <row r="12688" spans="1:2" x14ac:dyDescent="0.2">
      <c r="A12688">
        <v>970100</v>
      </c>
      <c r="B12688" t="s">
        <v>65854</v>
      </c>
    </row>
    <row r="12689" spans="1:2" x14ac:dyDescent="0.2">
      <c r="A12689">
        <v>667374</v>
      </c>
      <c r="B12689" t="s">
        <v>65854</v>
      </c>
    </row>
    <row r="12690" spans="1:2" x14ac:dyDescent="0.2">
      <c r="A12690">
        <v>668408</v>
      </c>
      <c r="B12690" t="s">
        <v>65854</v>
      </c>
    </row>
    <row r="12691" spans="1:2" x14ac:dyDescent="0.2">
      <c r="A12691" t="s">
        <v>66058</v>
      </c>
      <c r="B12691" t="s">
        <v>65854</v>
      </c>
    </row>
    <row r="12692" spans="1:2" x14ac:dyDescent="0.2">
      <c r="A12692">
        <v>674459</v>
      </c>
      <c r="B12692" t="s">
        <v>65854</v>
      </c>
    </row>
    <row r="12693" spans="1:2" x14ac:dyDescent="0.2">
      <c r="A12693">
        <v>863839</v>
      </c>
      <c r="B12693" t="s">
        <v>65854</v>
      </c>
    </row>
    <row r="12694" spans="1:2" x14ac:dyDescent="0.2">
      <c r="A12694">
        <v>803742</v>
      </c>
      <c r="B12694" t="s">
        <v>65854</v>
      </c>
    </row>
    <row r="12695" spans="1:2" x14ac:dyDescent="0.2">
      <c r="A12695">
        <v>903542</v>
      </c>
      <c r="B12695" t="s">
        <v>65854</v>
      </c>
    </row>
    <row r="12696" spans="1:2" x14ac:dyDescent="0.2">
      <c r="A12696">
        <v>980486</v>
      </c>
      <c r="B12696" t="s">
        <v>65854</v>
      </c>
    </row>
    <row r="12697" spans="1:2" x14ac:dyDescent="0.2">
      <c r="A12697">
        <v>667415</v>
      </c>
      <c r="B12697" t="s">
        <v>65854</v>
      </c>
    </row>
    <row r="12698" spans="1:2" x14ac:dyDescent="0.2">
      <c r="A12698" t="s">
        <v>66059</v>
      </c>
      <c r="B12698" t="s">
        <v>65854</v>
      </c>
    </row>
    <row r="12699" spans="1:2" x14ac:dyDescent="0.2">
      <c r="A12699">
        <v>823325</v>
      </c>
      <c r="B12699" t="s">
        <v>65854</v>
      </c>
    </row>
    <row r="12700" spans="1:2" x14ac:dyDescent="0.2">
      <c r="A12700">
        <v>824354</v>
      </c>
      <c r="B12700" t="s">
        <v>65854</v>
      </c>
    </row>
    <row r="12701" spans="1:2" x14ac:dyDescent="0.2">
      <c r="A12701">
        <v>854786</v>
      </c>
      <c r="B12701" t="s">
        <v>65854</v>
      </c>
    </row>
    <row r="12702" spans="1:2" x14ac:dyDescent="0.2">
      <c r="A12702">
        <v>873147</v>
      </c>
      <c r="B12702" t="s">
        <v>65854</v>
      </c>
    </row>
    <row r="12703" spans="1:2" x14ac:dyDescent="0.2">
      <c r="A12703">
        <v>904252</v>
      </c>
      <c r="B12703" t="s">
        <v>65854</v>
      </c>
    </row>
    <row r="12704" spans="1:2" x14ac:dyDescent="0.2">
      <c r="A12704">
        <v>662463</v>
      </c>
      <c r="B12704" t="s">
        <v>65854</v>
      </c>
    </row>
    <row r="12705" spans="1:2" x14ac:dyDescent="0.2">
      <c r="A12705">
        <v>672568</v>
      </c>
      <c r="B12705" t="s">
        <v>65854</v>
      </c>
    </row>
    <row r="12706" spans="1:2" x14ac:dyDescent="0.2">
      <c r="A12706" t="s">
        <v>66060</v>
      </c>
      <c r="B12706" t="s">
        <v>65854</v>
      </c>
    </row>
    <row r="12707" spans="1:2" x14ac:dyDescent="0.2">
      <c r="A12707" t="s">
        <v>65100</v>
      </c>
      <c r="B12707" t="s">
        <v>65854</v>
      </c>
    </row>
    <row r="12708" spans="1:2" x14ac:dyDescent="0.2">
      <c r="A12708" t="s">
        <v>66061</v>
      </c>
      <c r="B12708" t="s">
        <v>65854</v>
      </c>
    </row>
    <row r="12709" spans="1:2" x14ac:dyDescent="0.2">
      <c r="A12709">
        <v>674430</v>
      </c>
      <c r="B12709" t="s">
        <v>65854</v>
      </c>
    </row>
    <row r="12710" spans="1:2" x14ac:dyDescent="0.2">
      <c r="A12710">
        <v>980977</v>
      </c>
      <c r="B12710" t="s">
        <v>65854</v>
      </c>
    </row>
    <row r="12711" spans="1:2" x14ac:dyDescent="0.2">
      <c r="A12711">
        <v>341089</v>
      </c>
      <c r="B12711" t="s">
        <v>65854</v>
      </c>
    </row>
    <row r="12712" spans="1:2" x14ac:dyDescent="0.2">
      <c r="A12712">
        <v>833177</v>
      </c>
      <c r="B12712" t="s">
        <v>65854</v>
      </c>
    </row>
    <row r="12713" spans="1:2" x14ac:dyDescent="0.2">
      <c r="A12713">
        <v>884061</v>
      </c>
      <c r="B12713" t="s">
        <v>65854</v>
      </c>
    </row>
    <row r="12714" spans="1:2" x14ac:dyDescent="0.2">
      <c r="A12714">
        <v>980094</v>
      </c>
      <c r="B12714" t="s">
        <v>65854</v>
      </c>
    </row>
    <row r="12715" spans="1:2" x14ac:dyDescent="0.2">
      <c r="A12715">
        <v>803786</v>
      </c>
      <c r="B12715" t="s">
        <v>65854</v>
      </c>
    </row>
    <row r="12716" spans="1:2" x14ac:dyDescent="0.2">
      <c r="A12716">
        <v>864748</v>
      </c>
      <c r="B12716" t="s">
        <v>65854</v>
      </c>
    </row>
    <row r="12717" spans="1:2" x14ac:dyDescent="0.2">
      <c r="A12717">
        <v>870672</v>
      </c>
      <c r="B12717" t="s">
        <v>65854</v>
      </c>
    </row>
    <row r="12718" spans="1:2" x14ac:dyDescent="0.2">
      <c r="A12718">
        <v>901061</v>
      </c>
      <c r="B12718" t="s">
        <v>65854</v>
      </c>
    </row>
    <row r="12719" spans="1:2" x14ac:dyDescent="0.2">
      <c r="A12719">
        <v>923667</v>
      </c>
      <c r="B12719" t="s">
        <v>65854</v>
      </c>
    </row>
    <row r="12720" spans="1:2" x14ac:dyDescent="0.2">
      <c r="A12720">
        <v>934503</v>
      </c>
      <c r="B12720" t="s">
        <v>65854</v>
      </c>
    </row>
    <row r="12721" spans="1:2" x14ac:dyDescent="0.2">
      <c r="A12721">
        <v>943127</v>
      </c>
      <c r="B12721" t="s">
        <v>65854</v>
      </c>
    </row>
    <row r="12722" spans="1:2" x14ac:dyDescent="0.2">
      <c r="A12722">
        <v>980633</v>
      </c>
      <c r="B12722" t="s">
        <v>65854</v>
      </c>
    </row>
    <row r="12723" spans="1:2" x14ac:dyDescent="0.2">
      <c r="A12723">
        <v>666875</v>
      </c>
      <c r="B12723" t="s">
        <v>65854</v>
      </c>
    </row>
    <row r="12724" spans="1:2" x14ac:dyDescent="0.2">
      <c r="A12724">
        <v>803467</v>
      </c>
      <c r="B12724" t="s">
        <v>65854</v>
      </c>
    </row>
    <row r="12725" spans="1:2" x14ac:dyDescent="0.2">
      <c r="A12725">
        <v>950985</v>
      </c>
      <c r="B12725" t="s">
        <v>65854</v>
      </c>
    </row>
    <row r="12726" spans="1:2" x14ac:dyDescent="0.2">
      <c r="A12726">
        <v>951237</v>
      </c>
      <c r="B12726" t="s">
        <v>65854</v>
      </c>
    </row>
    <row r="12727" spans="1:2" x14ac:dyDescent="0.2">
      <c r="A12727">
        <v>990835</v>
      </c>
      <c r="B12727" t="s">
        <v>65854</v>
      </c>
    </row>
    <row r="12728" spans="1:2" x14ac:dyDescent="0.2">
      <c r="A12728" t="s">
        <v>66062</v>
      </c>
      <c r="B12728" t="s">
        <v>65854</v>
      </c>
    </row>
    <row r="12729" spans="1:2" x14ac:dyDescent="0.2">
      <c r="A12729">
        <v>844551</v>
      </c>
      <c r="B12729" t="s">
        <v>65854</v>
      </c>
    </row>
    <row r="12730" spans="1:2" x14ac:dyDescent="0.2">
      <c r="A12730" t="s">
        <v>66063</v>
      </c>
      <c r="B12730" t="s">
        <v>65854</v>
      </c>
    </row>
    <row r="12731" spans="1:2" x14ac:dyDescent="0.2">
      <c r="A12731">
        <v>850414</v>
      </c>
      <c r="B12731" t="s">
        <v>65854</v>
      </c>
    </row>
    <row r="12732" spans="1:2" x14ac:dyDescent="0.2">
      <c r="A12732">
        <v>865004</v>
      </c>
      <c r="B12732" t="s">
        <v>65854</v>
      </c>
    </row>
    <row r="12733" spans="1:2" x14ac:dyDescent="0.2">
      <c r="A12733">
        <v>873465</v>
      </c>
      <c r="B12733" t="s">
        <v>65854</v>
      </c>
    </row>
    <row r="12734" spans="1:2" x14ac:dyDescent="0.2">
      <c r="A12734">
        <v>891218</v>
      </c>
      <c r="B12734" t="s">
        <v>65854</v>
      </c>
    </row>
    <row r="12735" spans="1:2" x14ac:dyDescent="0.2">
      <c r="A12735">
        <v>903910</v>
      </c>
      <c r="B12735" t="s">
        <v>65854</v>
      </c>
    </row>
    <row r="12736" spans="1:2" x14ac:dyDescent="0.2">
      <c r="A12736">
        <v>943319</v>
      </c>
      <c r="B12736" t="s">
        <v>65854</v>
      </c>
    </row>
    <row r="12737" spans="1:2" x14ac:dyDescent="0.2">
      <c r="A12737">
        <v>860157</v>
      </c>
      <c r="B12737" t="s">
        <v>65854</v>
      </c>
    </row>
    <row r="12738" spans="1:2" x14ac:dyDescent="0.2">
      <c r="A12738">
        <v>668014</v>
      </c>
      <c r="B12738" t="s">
        <v>65854</v>
      </c>
    </row>
    <row r="12739" spans="1:2" x14ac:dyDescent="0.2">
      <c r="A12739">
        <v>864504</v>
      </c>
      <c r="B12739" t="s">
        <v>65854</v>
      </c>
    </row>
    <row r="12740" spans="1:2" x14ac:dyDescent="0.2">
      <c r="A12740">
        <v>864571</v>
      </c>
      <c r="B12740" t="s">
        <v>65854</v>
      </c>
    </row>
    <row r="12741" spans="1:2" x14ac:dyDescent="0.2">
      <c r="A12741">
        <v>871158</v>
      </c>
      <c r="B12741" t="s">
        <v>65854</v>
      </c>
    </row>
    <row r="12742" spans="1:2" x14ac:dyDescent="0.2">
      <c r="A12742">
        <v>900345</v>
      </c>
      <c r="B12742" t="s">
        <v>65854</v>
      </c>
    </row>
    <row r="12743" spans="1:2" x14ac:dyDescent="0.2">
      <c r="A12743">
        <v>903390</v>
      </c>
      <c r="B12743" t="s">
        <v>65854</v>
      </c>
    </row>
    <row r="12744" spans="1:2" x14ac:dyDescent="0.2">
      <c r="A12744">
        <v>910473</v>
      </c>
      <c r="B12744" t="s">
        <v>65854</v>
      </c>
    </row>
    <row r="12745" spans="1:2" x14ac:dyDescent="0.2">
      <c r="A12745">
        <v>914603</v>
      </c>
      <c r="B12745" t="s">
        <v>65854</v>
      </c>
    </row>
    <row r="12746" spans="1:2" x14ac:dyDescent="0.2">
      <c r="A12746" t="s">
        <v>66064</v>
      </c>
      <c r="B12746" t="s">
        <v>65854</v>
      </c>
    </row>
    <row r="12747" spans="1:2" x14ac:dyDescent="0.2">
      <c r="A12747">
        <v>670648</v>
      </c>
      <c r="B12747" t="s">
        <v>65854</v>
      </c>
    </row>
    <row r="12748" spans="1:2" x14ac:dyDescent="0.2">
      <c r="A12748" t="s">
        <v>66065</v>
      </c>
      <c r="B12748" t="s">
        <v>65854</v>
      </c>
    </row>
    <row r="12749" spans="1:2" x14ac:dyDescent="0.2">
      <c r="A12749">
        <v>814176</v>
      </c>
      <c r="B12749" t="s">
        <v>65854</v>
      </c>
    </row>
    <row r="12750" spans="1:2" x14ac:dyDescent="0.2">
      <c r="A12750" t="s">
        <v>66066</v>
      </c>
      <c r="B12750" t="s">
        <v>65854</v>
      </c>
    </row>
    <row r="12751" spans="1:2" x14ac:dyDescent="0.2">
      <c r="A12751">
        <v>874800</v>
      </c>
      <c r="B12751" t="s">
        <v>65854</v>
      </c>
    </row>
    <row r="12752" spans="1:2" x14ac:dyDescent="0.2">
      <c r="A12752">
        <v>883505</v>
      </c>
      <c r="B12752" t="s">
        <v>65854</v>
      </c>
    </row>
    <row r="12753" spans="1:2" x14ac:dyDescent="0.2">
      <c r="A12753">
        <v>904661</v>
      </c>
      <c r="B12753" t="s">
        <v>65854</v>
      </c>
    </row>
    <row r="12754" spans="1:2" x14ac:dyDescent="0.2">
      <c r="A12754">
        <v>904761</v>
      </c>
      <c r="B12754" t="s">
        <v>65854</v>
      </c>
    </row>
    <row r="12755" spans="1:2" x14ac:dyDescent="0.2">
      <c r="A12755">
        <v>923470</v>
      </c>
      <c r="B12755" t="s">
        <v>65854</v>
      </c>
    </row>
    <row r="12756" spans="1:2" x14ac:dyDescent="0.2">
      <c r="A12756">
        <v>943631</v>
      </c>
      <c r="B12756" t="s">
        <v>65854</v>
      </c>
    </row>
    <row r="12757" spans="1:2" x14ac:dyDescent="0.2">
      <c r="A12757">
        <v>971073</v>
      </c>
      <c r="B12757" t="s">
        <v>65854</v>
      </c>
    </row>
    <row r="12758" spans="1:2" x14ac:dyDescent="0.2">
      <c r="A12758">
        <v>980623</v>
      </c>
      <c r="B12758" t="s">
        <v>65854</v>
      </c>
    </row>
    <row r="12759" spans="1:2" x14ac:dyDescent="0.2">
      <c r="A12759">
        <v>990722</v>
      </c>
      <c r="B12759" t="s">
        <v>65854</v>
      </c>
    </row>
    <row r="12760" spans="1:2" x14ac:dyDescent="0.2">
      <c r="A12760">
        <v>860654</v>
      </c>
      <c r="B12760" t="s">
        <v>65854</v>
      </c>
    </row>
    <row r="12761" spans="1:2" x14ac:dyDescent="0.2">
      <c r="A12761">
        <v>864759</v>
      </c>
      <c r="B12761" t="s">
        <v>65854</v>
      </c>
    </row>
    <row r="12762" spans="1:2" x14ac:dyDescent="0.2">
      <c r="A12762">
        <v>865383</v>
      </c>
      <c r="B12762" t="s">
        <v>65854</v>
      </c>
    </row>
    <row r="12763" spans="1:2" x14ac:dyDescent="0.2">
      <c r="A12763">
        <v>893526</v>
      </c>
      <c r="B12763" t="s">
        <v>65854</v>
      </c>
    </row>
    <row r="12764" spans="1:2" x14ac:dyDescent="0.2">
      <c r="A12764">
        <v>893799</v>
      </c>
      <c r="B12764" t="s">
        <v>65854</v>
      </c>
    </row>
    <row r="12765" spans="1:2" x14ac:dyDescent="0.2">
      <c r="A12765">
        <v>934347</v>
      </c>
      <c r="B12765" t="s">
        <v>65854</v>
      </c>
    </row>
    <row r="12766" spans="1:2" x14ac:dyDescent="0.2">
      <c r="A12766" t="s">
        <v>66067</v>
      </c>
      <c r="B12766" t="s">
        <v>65854</v>
      </c>
    </row>
    <row r="12767" spans="1:2" x14ac:dyDescent="0.2">
      <c r="A12767">
        <v>830080</v>
      </c>
      <c r="B12767" t="s">
        <v>65854</v>
      </c>
    </row>
    <row r="12768" spans="1:2" x14ac:dyDescent="0.2">
      <c r="A12768">
        <v>853219</v>
      </c>
      <c r="B12768" t="s">
        <v>65854</v>
      </c>
    </row>
    <row r="12769" spans="1:2" x14ac:dyDescent="0.2">
      <c r="A12769">
        <v>881135</v>
      </c>
      <c r="B12769" t="s">
        <v>65854</v>
      </c>
    </row>
    <row r="12770" spans="1:2" x14ac:dyDescent="0.2">
      <c r="A12770">
        <v>881594</v>
      </c>
      <c r="B12770" t="s">
        <v>65854</v>
      </c>
    </row>
    <row r="12771" spans="1:2" x14ac:dyDescent="0.2">
      <c r="A12771">
        <v>914400</v>
      </c>
      <c r="B12771" t="s">
        <v>65854</v>
      </c>
    </row>
    <row r="12772" spans="1:2" x14ac:dyDescent="0.2">
      <c r="A12772">
        <v>914680</v>
      </c>
      <c r="B12772" t="s">
        <v>65854</v>
      </c>
    </row>
    <row r="12773" spans="1:2" x14ac:dyDescent="0.2">
      <c r="A12773" t="s">
        <v>66068</v>
      </c>
      <c r="B12773" t="s">
        <v>65854</v>
      </c>
    </row>
    <row r="12774" spans="1:2" x14ac:dyDescent="0.2">
      <c r="A12774">
        <v>925034</v>
      </c>
      <c r="B12774" t="s">
        <v>65854</v>
      </c>
    </row>
    <row r="12775" spans="1:2" x14ac:dyDescent="0.2">
      <c r="A12775">
        <v>934063</v>
      </c>
      <c r="B12775" t="s">
        <v>65854</v>
      </c>
    </row>
    <row r="12776" spans="1:2" x14ac:dyDescent="0.2">
      <c r="A12776">
        <v>950219</v>
      </c>
      <c r="B12776" t="s">
        <v>65854</v>
      </c>
    </row>
    <row r="12777" spans="1:2" x14ac:dyDescent="0.2">
      <c r="A12777">
        <v>980852</v>
      </c>
      <c r="B12777" t="s">
        <v>65854</v>
      </c>
    </row>
    <row r="12778" spans="1:2" x14ac:dyDescent="0.2">
      <c r="A12778" t="s">
        <v>66069</v>
      </c>
      <c r="B12778" t="s">
        <v>65854</v>
      </c>
    </row>
    <row r="12779" spans="1:2" x14ac:dyDescent="0.2">
      <c r="A12779">
        <v>671816</v>
      </c>
      <c r="B12779" t="s">
        <v>65854</v>
      </c>
    </row>
    <row r="12780" spans="1:2" x14ac:dyDescent="0.2">
      <c r="A12780">
        <v>671817</v>
      </c>
      <c r="B12780" t="s">
        <v>65854</v>
      </c>
    </row>
    <row r="12781" spans="1:2" x14ac:dyDescent="0.2">
      <c r="A12781">
        <v>671818</v>
      </c>
      <c r="B12781" t="s">
        <v>65854</v>
      </c>
    </row>
    <row r="12782" spans="1:2" x14ac:dyDescent="0.2">
      <c r="A12782">
        <v>673590</v>
      </c>
      <c r="B12782" t="s">
        <v>65854</v>
      </c>
    </row>
    <row r="12783" spans="1:2" x14ac:dyDescent="0.2">
      <c r="A12783">
        <v>673591</v>
      </c>
      <c r="B12783" t="s">
        <v>65854</v>
      </c>
    </row>
    <row r="12784" spans="1:2" x14ac:dyDescent="0.2">
      <c r="A12784">
        <v>673592</v>
      </c>
      <c r="B12784" t="s">
        <v>65854</v>
      </c>
    </row>
    <row r="12785" spans="1:2" x14ac:dyDescent="0.2">
      <c r="A12785">
        <v>673681</v>
      </c>
      <c r="B12785" t="s">
        <v>65854</v>
      </c>
    </row>
    <row r="12786" spans="1:2" x14ac:dyDescent="0.2">
      <c r="A12786">
        <v>873874</v>
      </c>
      <c r="B12786" t="s">
        <v>65854</v>
      </c>
    </row>
    <row r="12787" spans="1:2" x14ac:dyDescent="0.2">
      <c r="A12787">
        <v>923022</v>
      </c>
      <c r="B12787" t="s">
        <v>65854</v>
      </c>
    </row>
    <row r="12788" spans="1:2" x14ac:dyDescent="0.2">
      <c r="A12788" t="s">
        <v>66070</v>
      </c>
      <c r="B12788" t="s">
        <v>65854</v>
      </c>
    </row>
    <row r="12789" spans="1:2" x14ac:dyDescent="0.2">
      <c r="A12789" t="s">
        <v>66065</v>
      </c>
      <c r="B12789" t="s">
        <v>65854</v>
      </c>
    </row>
    <row r="12790" spans="1:2" x14ac:dyDescent="0.2">
      <c r="A12790">
        <v>813756</v>
      </c>
      <c r="B12790" t="s">
        <v>65854</v>
      </c>
    </row>
    <row r="12791" spans="1:2" x14ac:dyDescent="0.2">
      <c r="A12791">
        <v>830652</v>
      </c>
      <c r="B12791" t="s">
        <v>65854</v>
      </c>
    </row>
    <row r="12792" spans="1:2" x14ac:dyDescent="0.2">
      <c r="A12792">
        <v>900178</v>
      </c>
      <c r="B12792" t="s">
        <v>65854</v>
      </c>
    </row>
    <row r="12793" spans="1:2" x14ac:dyDescent="0.2">
      <c r="A12793">
        <v>923746</v>
      </c>
      <c r="B12793" t="s">
        <v>65854</v>
      </c>
    </row>
    <row r="12794" spans="1:2" x14ac:dyDescent="0.2">
      <c r="A12794">
        <v>813048</v>
      </c>
      <c r="B12794" t="s">
        <v>65854</v>
      </c>
    </row>
    <row r="12795" spans="1:2" x14ac:dyDescent="0.2">
      <c r="A12795">
        <v>823287</v>
      </c>
      <c r="B12795" t="s">
        <v>65854</v>
      </c>
    </row>
    <row r="12796" spans="1:2" x14ac:dyDescent="0.2">
      <c r="A12796">
        <v>854917</v>
      </c>
      <c r="B12796" t="s">
        <v>65854</v>
      </c>
    </row>
    <row r="12797" spans="1:2" x14ac:dyDescent="0.2">
      <c r="A12797">
        <v>913313</v>
      </c>
      <c r="B12797" t="s">
        <v>65854</v>
      </c>
    </row>
    <row r="12798" spans="1:2" x14ac:dyDescent="0.2">
      <c r="A12798">
        <v>914084</v>
      </c>
      <c r="B12798" t="s">
        <v>65854</v>
      </c>
    </row>
    <row r="12799" spans="1:2" x14ac:dyDescent="0.2">
      <c r="A12799">
        <v>980728</v>
      </c>
      <c r="B12799" t="s">
        <v>65854</v>
      </c>
    </row>
    <row r="12800" spans="1:2" x14ac:dyDescent="0.2">
      <c r="A12800">
        <v>823342</v>
      </c>
      <c r="B12800" t="s">
        <v>65854</v>
      </c>
    </row>
    <row r="12801" spans="1:2" x14ac:dyDescent="0.2">
      <c r="A12801">
        <v>863109</v>
      </c>
      <c r="B12801" t="s">
        <v>65854</v>
      </c>
    </row>
    <row r="12802" spans="1:2" x14ac:dyDescent="0.2">
      <c r="A12802">
        <v>894859</v>
      </c>
      <c r="B12802" t="s">
        <v>65854</v>
      </c>
    </row>
    <row r="12803" spans="1:2" x14ac:dyDescent="0.2">
      <c r="A12803">
        <v>900676</v>
      </c>
      <c r="B12803" t="s">
        <v>65854</v>
      </c>
    </row>
    <row r="12804" spans="1:2" x14ac:dyDescent="0.2">
      <c r="A12804">
        <v>903081</v>
      </c>
      <c r="B12804" t="s">
        <v>65854</v>
      </c>
    </row>
    <row r="12805" spans="1:2" x14ac:dyDescent="0.2">
      <c r="A12805">
        <v>924493</v>
      </c>
      <c r="B12805" t="s">
        <v>65854</v>
      </c>
    </row>
    <row r="12806" spans="1:2" x14ac:dyDescent="0.2">
      <c r="A12806">
        <v>339879</v>
      </c>
      <c r="B12806" t="s">
        <v>65854</v>
      </c>
    </row>
    <row r="12807" spans="1:2" x14ac:dyDescent="0.2">
      <c r="A12807">
        <v>844468</v>
      </c>
      <c r="B12807" t="s">
        <v>65854</v>
      </c>
    </row>
    <row r="12808" spans="1:2" x14ac:dyDescent="0.2">
      <c r="A12808">
        <v>890523</v>
      </c>
      <c r="B12808" t="s">
        <v>65854</v>
      </c>
    </row>
    <row r="12809" spans="1:2" x14ac:dyDescent="0.2">
      <c r="A12809">
        <v>890604</v>
      </c>
      <c r="B12809" t="s">
        <v>65854</v>
      </c>
    </row>
    <row r="12810" spans="1:2" x14ac:dyDescent="0.2">
      <c r="A12810">
        <v>910579</v>
      </c>
      <c r="B12810" t="s">
        <v>65854</v>
      </c>
    </row>
    <row r="12811" spans="1:2" x14ac:dyDescent="0.2">
      <c r="A12811">
        <v>914332</v>
      </c>
      <c r="B12811" t="s">
        <v>65854</v>
      </c>
    </row>
    <row r="12812" spans="1:2" x14ac:dyDescent="0.2">
      <c r="A12812">
        <v>925038</v>
      </c>
      <c r="B12812" t="s">
        <v>65854</v>
      </c>
    </row>
    <row r="12813" spans="1:2" x14ac:dyDescent="0.2">
      <c r="A12813">
        <v>990475</v>
      </c>
      <c r="B12813" t="s">
        <v>65854</v>
      </c>
    </row>
    <row r="12814" spans="1:2" x14ac:dyDescent="0.2">
      <c r="A12814">
        <v>863116</v>
      </c>
      <c r="B12814" t="s">
        <v>65854</v>
      </c>
    </row>
    <row r="12815" spans="1:2" x14ac:dyDescent="0.2">
      <c r="A12815">
        <v>674498</v>
      </c>
      <c r="B12815" t="s">
        <v>65854</v>
      </c>
    </row>
    <row r="12816" spans="1:2" x14ac:dyDescent="0.2">
      <c r="A12816">
        <v>864288</v>
      </c>
      <c r="B12816" t="s">
        <v>65854</v>
      </c>
    </row>
    <row r="12817" spans="1:2" x14ac:dyDescent="0.2">
      <c r="A12817">
        <v>871025</v>
      </c>
      <c r="B12817" t="s">
        <v>65854</v>
      </c>
    </row>
    <row r="12818" spans="1:2" x14ac:dyDescent="0.2">
      <c r="A12818">
        <v>911342</v>
      </c>
      <c r="B12818" t="s">
        <v>65854</v>
      </c>
    </row>
    <row r="12819" spans="1:2" x14ac:dyDescent="0.2">
      <c r="A12819" t="s">
        <v>66071</v>
      </c>
      <c r="B12819" t="s">
        <v>65854</v>
      </c>
    </row>
    <row r="12820" spans="1:2" x14ac:dyDescent="0.2">
      <c r="A12820">
        <v>863104</v>
      </c>
      <c r="B12820" t="s">
        <v>65854</v>
      </c>
    </row>
    <row r="12821" spans="1:2" x14ac:dyDescent="0.2">
      <c r="A12821">
        <v>880640</v>
      </c>
      <c r="B12821" t="s">
        <v>65854</v>
      </c>
    </row>
    <row r="12822" spans="1:2" x14ac:dyDescent="0.2">
      <c r="A12822">
        <v>920716</v>
      </c>
      <c r="B12822" t="s">
        <v>65854</v>
      </c>
    </row>
    <row r="12823" spans="1:2" x14ac:dyDescent="0.2">
      <c r="A12823">
        <v>924379</v>
      </c>
      <c r="B12823" t="s">
        <v>65854</v>
      </c>
    </row>
    <row r="12824" spans="1:2" x14ac:dyDescent="0.2">
      <c r="A12824">
        <v>940391</v>
      </c>
      <c r="B12824" t="s">
        <v>65854</v>
      </c>
    </row>
    <row r="12825" spans="1:2" x14ac:dyDescent="0.2">
      <c r="A12825">
        <v>665464</v>
      </c>
      <c r="B12825" t="s">
        <v>65854</v>
      </c>
    </row>
    <row r="12826" spans="1:2" x14ac:dyDescent="0.2">
      <c r="A12826">
        <v>920059</v>
      </c>
      <c r="B12826" t="s">
        <v>65854</v>
      </c>
    </row>
    <row r="12827" spans="1:2" x14ac:dyDescent="0.2">
      <c r="A12827" t="s">
        <v>66067</v>
      </c>
      <c r="B12827" t="s">
        <v>65854</v>
      </c>
    </row>
    <row r="12828" spans="1:2" x14ac:dyDescent="0.2">
      <c r="A12828">
        <v>671803</v>
      </c>
      <c r="B12828" t="s">
        <v>65854</v>
      </c>
    </row>
    <row r="12829" spans="1:2" x14ac:dyDescent="0.2">
      <c r="A12829" t="s">
        <v>66068</v>
      </c>
      <c r="B12829" t="s">
        <v>65854</v>
      </c>
    </row>
    <row r="12830" spans="1:2" x14ac:dyDescent="0.2">
      <c r="A12830" t="s">
        <v>66067</v>
      </c>
      <c r="B12830" t="s">
        <v>65854</v>
      </c>
    </row>
    <row r="12831" spans="1:2" x14ac:dyDescent="0.2">
      <c r="A12831" t="s">
        <v>66072</v>
      </c>
      <c r="B12831" t="s">
        <v>65854</v>
      </c>
    </row>
    <row r="12832" spans="1:2" x14ac:dyDescent="0.2">
      <c r="A12832">
        <v>804283</v>
      </c>
      <c r="B12832" t="s">
        <v>65854</v>
      </c>
    </row>
    <row r="12833" spans="1:2" x14ac:dyDescent="0.2">
      <c r="A12833">
        <v>854947</v>
      </c>
      <c r="B12833" t="s">
        <v>65854</v>
      </c>
    </row>
    <row r="12834" spans="1:2" x14ac:dyDescent="0.2">
      <c r="A12834">
        <v>860180</v>
      </c>
      <c r="B12834" t="s">
        <v>65854</v>
      </c>
    </row>
    <row r="12835" spans="1:2" x14ac:dyDescent="0.2">
      <c r="A12835">
        <v>883593</v>
      </c>
      <c r="B12835" t="s">
        <v>65854</v>
      </c>
    </row>
    <row r="12836" spans="1:2" x14ac:dyDescent="0.2">
      <c r="A12836">
        <v>894246</v>
      </c>
      <c r="B12836" t="s">
        <v>65854</v>
      </c>
    </row>
    <row r="12837" spans="1:2" x14ac:dyDescent="0.2">
      <c r="A12837">
        <v>913685</v>
      </c>
      <c r="B12837" t="s">
        <v>65854</v>
      </c>
    </row>
    <row r="12838" spans="1:2" x14ac:dyDescent="0.2">
      <c r="A12838" t="s">
        <v>66068</v>
      </c>
      <c r="B12838" t="s">
        <v>65854</v>
      </c>
    </row>
    <row r="12839" spans="1:2" x14ac:dyDescent="0.2">
      <c r="A12839">
        <v>990436</v>
      </c>
      <c r="B12839" t="s">
        <v>65854</v>
      </c>
    </row>
    <row r="12840" spans="1:2" x14ac:dyDescent="0.2">
      <c r="A12840">
        <v>864552</v>
      </c>
      <c r="B12840" t="s">
        <v>65854</v>
      </c>
    </row>
    <row r="12841" spans="1:2" x14ac:dyDescent="0.2">
      <c r="A12841">
        <v>865602</v>
      </c>
      <c r="B12841" t="s">
        <v>65854</v>
      </c>
    </row>
    <row r="12842" spans="1:2" x14ac:dyDescent="0.2">
      <c r="A12842">
        <v>940420</v>
      </c>
      <c r="B12842" t="s">
        <v>65854</v>
      </c>
    </row>
    <row r="12843" spans="1:2" x14ac:dyDescent="0.2">
      <c r="A12843">
        <v>674488</v>
      </c>
      <c r="B12843" t="s">
        <v>65854</v>
      </c>
    </row>
    <row r="12844" spans="1:2" x14ac:dyDescent="0.2">
      <c r="A12844">
        <v>674489</v>
      </c>
      <c r="B12844" t="s">
        <v>65854</v>
      </c>
    </row>
    <row r="12845" spans="1:2" x14ac:dyDescent="0.2">
      <c r="A12845">
        <v>864633</v>
      </c>
      <c r="B12845" t="s">
        <v>65854</v>
      </c>
    </row>
    <row r="12846" spans="1:2" x14ac:dyDescent="0.2">
      <c r="A12846">
        <v>873880</v>
      </c>
      <c r="B12846" t="s">
        <v>65854</v>
      </c>
    </row>
    <row r="12847" spans="1:2" x14ac:dyDescent="0.2">
      <c r="A12847">
        <v>2023232</v>
      </c>
      <c r="B12847" t="s">
        <v>65854</v>
      </c>
    </row>
    <row r="12848" spans="1:2" x14ac:dyDescent="0.2">
      <c r="A12848">
        <v>813789</v>
      </c>
      <c r="B12848" t="s">
        <v>65854</v>
      </c>
    </row>
    <row r="12849" spans="1:2" x14ac:dyDescent="0.2">
      <c r="A12849" t="s">
        <v>64466</v>
      </c>
      <c r="B12849" t="s">
        <v>65854</v>
      </c>
    </row>
    <row r="12850" spans="1:2" x14ac:dyDescent="0.2">
      <c r="A12850">
        <v>914276</v>
      </c>
      <c r="B12850" t="s">
        <v>65854</v>
      </c>
    </row>
    <row r="12851" spans="1:2" x14ac:dyDescent="0.2">
      <c r="A12851" t="s">
        <v>66073</v>
      </c>
      <c r="B12851" t="s">
        <v>65854</v>
      </c>
    </row>
    <row r="12852" spans="1:2" x14ac:dyDescent="0.2">
      <c r="A12852" t="s">
        <v>66074</v>
      </c>
      <c r="B12852" t="s">
        <v>65854</v>
      </c>
    </row>
    <row r="12853" spans="1:2" x14ac:dyDescent="0.2">
      <c r="A12853">
        <v>863542</v>
      </c>
      <c r="B12853" t="s">
        <v>65854</v>
      </c>
    </row>
    <row r="12854" spans="1:2" x14ac:dyDescent="0.2">
      <c r="A12854">
        <v>874765</v>
      </c>
      <c r="B12854" t="s">
        <v>65854</v>
      </c>
    </row>
    <row r="12855" spans="1:2" x14ac:dyDescent="0.2">
      <c r="A12855">
        <v>890361</v>
      </c>
      <c r="B12855" t="s">
        <v>65854</v>
      </c>
    </row>
    <row r="12856" spans="1:2" x14ac:dyDescent="0.2">
      <c r="A12856">
        <v>910265</v>
      </c>
      <c r="B12856" t="s">
        <v>65854</v>
      </c>
    </row>
    <row r="12857" spans="1:2" x14ac:dyDescent="0.2">
      <c r="A12857">
        <v>923613</v>
      </c>
      <c r="B12857" t="s">
        <v>65854</v>
      </c>
    </row>
    <row r="12858" spans="1:2" x14ac:dyDescent="0.2">
      <c r="A12858">
        <v>924918</v>
      </c>
      <c r="B12858" t="s">
        <v>65854</v>
      </c>
    </row>
    <row r="12859" spans="1:2" x14ac:dyDescent="0.2">
      <c r="A12859">
        <v>935013</v>
      </c>
      <c r="B12859" t="s">
        <v>65854</v>
      </c>
    </row>
    <row r="12860" spans="1:2" x14ac:dyDescent="0.2">
      <c r="A12860">
        <v>980271</v>
      </c>
      <c r="B12860" t="s">
        <v>65854</v>
      </c>
    </row>
    <row r="12861" spans="1:2" x14ac:dyDescent="0.2">
      <c r="A12861">
        <v>990156</v>
      </c>
      <c r="B12861" t="s">
        <v>65854</v>
      </c>
    </row>
    <row r="12862" spans="1:2" x14ac:dyDescent="0.2">
      <c r="A12862">
        <v>810745</v>
      </c>
      <c r="B12862" t="s">
        <v>65854</v>
      </c>
    </row>
    <row r="12863" spans="1:2" x14ac:dyDescent="0.2">
      <c r="A12863">
        <v>833326</v>
      </c>
      <c r="B12863" t="s">
        <v>65854</v>
      </c>
    </row>
    <row r="12864" spans="1:2" x14ac:dyDescent="0.2">
      <c r="A12864">
        <v>833403</v>
      </c>
      <c r="B12864" t="s">
        <v>65854</v>
      </c>
    </row>
    <row r="12865" spans="1:2" x14ac:dyDescent="0.2">
      <c r="A12865">
        <v>864704</v>
      </c>
      <c r="B12865" t="s">
        <v>65854</v>
      </c>
    </row>
    <row r="12866" spans="1:2" x14ac:dyDescent="0.2">
      <c r="A12866">
        <v>880535</v>
      </c>
      <c r="B12866" t="s">
        <v>65854</v>
      </c>
    </row>
    <row r="12867" spans="1:2" x14ac:dyDescent="0.2">
      <c r="A12867">
        <v>894339</v>
      </c>
      <c r="B12867" t="s">
        <v>65854</v>
      </c>
    </row>
    <row r="12868" spans="1:2" x14ac:dyDescent="0.2">
      <c r="A12868">
        <v>933488</v>
      </c>
      <c r="B12868" t="s">
        <v>65854</v>
      </c>
    </row>
    <row r="12869" spans="1:2" x14ac:dyDescent="0.2">
      <c r="A12869">
        <v>337354</v>
      </c>
      <c r="B12869" t="s">
        <v>65854</v>
      </c>
    </row>
    <row r="12870" spans="1:2" x14ac:dyDescent="0.2">
      <c r="A12870" t="s">
        <v>65131</v>
      </c>
      <c r="B12870" t="s">
        <v>65854</v>
      </c>
    </row>
    <row r="12871" spans="1:2" x14ac:dyDescent="0.2">
      <c r="A12871">
        <v>823070</v>
      </c>
      <c r="B12871" t="s">
        <v>65854</v>
      </c>
    </row>
    <row r="12872" spans="1:2" x14ac:dyDescent="0.2">
      <c r="A12872">
        <v>863392</v>
      </c>
      <c r="B12872" t="s">
        <v>65854</v>
      </c>
    </row>
    <row r="12873" spans="1:2" x14ac:dyDescent="0.2">
      <c r="A12873">
        <v>863413</v>
      </c>
      <c r="B12873" t="s">
        <v>65854</v>
      </c>
    </row>
    <row r="12874" spans="1:2" x14ac:dyDescent="0.2">
      <c r="A12874">
        <v>863548</v>
      </c>
      <c r="B12874" t="s">
        <v>65854</v>
      </c>
    </row>
    <row r="12875" spans="1:2" x14ac:dyDescent="0.2">
      <c r="A12875">
        <v>884316</v>
      </c>
      <c r="B12875" t="s">
        <v>65854</v>
      </c>
    </row>
    <row r="12876" spans="1:2" x14ac:dyDescent="0.2">
      <c r="A12876">
        <v>901445</v>
      </c>
      <c r="B12876" t="s">
        <v>65854</v>
      </c>
    </row>
    <row r="12877" spans="1:2" x14ac:dyDescent="0.2">
      <c r="A12877">
        <v>933978</v>
      </c>
      <c r="B12877" t="s">
        <v>65854</v>
      </c>
    </row>
    <row r="12878" spans="1:2" x14ac:dyDescent="0.2">
      <c r="A12878">
        <v>970309</v>
      </c>
      <c r="B12878" t="s">
        <v>65854</v>
      </c>
    </row>
    <row r="12879" spans="1:2" x14ac:dyDescent="0.2">
      <c r="A12879">
        <v>980135</v>
      </c>
      <c r="B12879" t="s">
        <v>65854</v>
      </c>
    </row>
    <row r="12880" spans="1:2" x14ac:dyDescent="0.2">
      <c r="A12880">
        <v>950560</v>
      </c>
      <c r="B12880" t="s">
        <v>65854</v>
      </c>
    </row>
    <row r="12881" spans="1:2" x14ac:dyDescent="0.2">
      <c r="A12881">
        <v>990423</v>
      </c>
      <c r="B12881" t="s">
        <v>65854</v>
      </c>
    </row>
    <row r="12882" spans="1:2" x14ac:dyDescent="0.2">
      <c r="A12882">
        <v>810747</v>
      </c>
      <c r="B12882" t="s">
        <v>65854</v>
      </c>
    </row>
    <row r="12883" spans="1:2" x14ac:dyDescent="0.2">
      <c r="A12883" t="s">
        <v>66075</v>
      </c>
      <c r="B12883" t="s">
        <v>65854</v>
      </c>
    </row>
    <row r="12884" spans="1:2" x14ac:dyDescent="0.2">
      <c r="A12884">
        <v>861251</v>
      </c>
      <c r="B12884" t="s">
        <v>65854</v>
      </c>
    </row>
    <row r="12885" spans="1:2" x14ac:dyDescent="0.2">
      <c r="A12885">
        <v>894425</v>
      </c>
      <c r="B12885" t="s">
        <v>65854</v>
      </c>
    </row>
    <row r="12886" spans="1:2" x14ac:dyDescent="0.2">
      <c r="A12886">
        <v>960713</v>
      </c>
      <c r="B12886" t="s">
        <v>65854</v>
      </c>
    </row>
    <row r="12887" spans="1:2" x14ac:dyDescent="0.2">
      <c r="A12887">
        <v>669628</v>
      </c>
      <c r="B12887" t="s">
        <v>65854</v>
      </c>
    </row>
    <row r="12888" spans="1:2" x14ac:dyDescent="0.2">
      <c r="A12888" t="s">
        <v>66076</v>
      </c>
      <c r="B12888" t="s">
        <v>65854</v>
      </c>
    </row>
    <row r="12889" spans="1:2" x14ac:dyDescent="0.2">
      <c r="A12889" t="s">
        <v>66077</v>
      </c>
      <c r="B12889" t="s">
        <v>65854</v>
      </c>
    </row>
    <row r="12890" spans="1:2" x14ac:dyDescent="0.2">
      <c r="A12890">
        <v>803260</v>
      </c>
      <c r="B12890" t="s">
        <v>65854</v>
      </c>
    </row>
    <row r="12891" spans="1:2" x14ac:dyDescent="0.2">
      <c r="A12891">
        <v>813599</v>
      </c>
      <c r="B12891" t="s">
        <v>65854</v>
      </c>
    </row>
    <row r="12892" spans="1:2" x14ac:dyDescent="0.2">
      <c r="A12892">
        <v>814326</v>
      </c>
      <c r="B12892" t="s">
        <v>65854</v>
      </c>
    </row>
    <row r="12893" spans="1:2" x14ac:dyDescent="0.2">
      <c r="A12893">
        <v>823612</v>
      </c>
      <c r="B12893" t="s">
        <v>65854</v>
      </c>
    </row>
    <row r="12894" spans="1:2" x14ac:dyDescent="0.2">
      <c r="A12894">
        <v>843216</v>
      </c>
      <c r="B12894" t="s">
        <v>65854</v>
      </c>
    </row>
    <row r="12895" spans="1:2" x14ac:dyDescent="0.2">
      <c r="A12895">
        <v>884733</v>
      </c>
      <c r="B12895" t="s">
        <v>65854</v>
      </c>
    </row>
    <row r="12896" spans="1:2" x14ac:dyDescent="0.2">
      <c r="A12896">
        <v>893401</v>
      </c>
      <c r="B12896" t="s">
        <v>65854</v>
      </c>
    </row>
    <row r="12897" spans="1:2" x14ac:dyDescent="0.2">
      <c r="A12897">
        <v>910775</v>
      </c>
      <c r="B12897" t="s">
        <v>65854</v>
      </c>
    </row>
    <row r="12898" spans="1:2" x14ac:dyDescent="0.2">
      <c r="A12898">
        <v>924022</v>
      </c>
      <c r="B12898" t="s">
        <v>65854</v>
      </c>
    </row>
    <row r="12899" spans="1:2" x14ac:dyDescent="0.2">
      <c r="A12899">
        <v>941065</v>
      </c>
      <c r="B12899" t="s">
        <v>65854</v>
      </c>
    </row>
    <row r="12900" spans="1:2" x14ac:dyDescent="0.2">
      <c r="A12900">
        <v>950671</v>
      </c>
      <c r="B12900" t="s">
        <v>65854</v>
      </c>
    </row>
    <row r="12901" spans="1:2" x14ac:dyDescent="0.2">
      <c r="A12901">
        <v>971123</v>
      </c>
      <c r="B12901" t="s">
        <v>65854</v>
      </c>
    </row>
    <row r="12902" spans="1:2" x14ac:dyDescent="0.2">
      <c r="A12902" t="s">
        <v>66078</v>
      </c>
      <c r="B12902" t="s">
        <v>65854</v>
      </c>
    </row>
    <row r="12903" spans="1:2" x14ac:dyDescent="0.2">
      <c r="A12903">
        <v>843877</v>
      </c>
      <c r="B12903" t="s">
        <v>65854</v>
      </c>
    </row>
    <row r="12904" spans="1:2" x14ac:dyDescent="0.2">
      <c r="A12904">
        <v>863703</v>
      </c>
      <c r="B12904" t="s">
        <v>65854</v>
      </c>
    </row>
    <row r="12905" spans="1:2" x14ac:dyDescent="0.2">
      <c r="A12905">
        <v>865035</v>
      </c>
      <c r="B12905" t="s">
        <v>65854</v>
      </c>
    </row>
    <row r="12906" spans="1:2" x14ac:dyDescent="0.2">
      <c r="A12906">
        <v>880178</v>
      </c>
      <c r="B12906" t="s">
        <v>65854</v>
      </c>
    </row>
    <row r="12907" spans="1:2" x14ac:dyDescent="0.2">
      <c r="A12907">
        <v>880952</v>
      </c>
      <c r="B12907" t="s">
        <v>65854</v>
      </c>
    </row>
    <row r="12908" spans="1:2" x14ac:dyDescent="0.2">
      <c r="A12908">
        <v>883258</v>
      </c>
      <c r="B12908" t="s">
        <v>65854</v>
      </c>
    </row>
    <row r="12909" spans="1:2" x14ac:dyDescent="0.2">
      <c r="A12909">
        <v>923903</v>
      </c>
      <c r="B12909" t="s">
        <v>65854</v>
      </c>
    </row>
    <row r="12910" spans="1:2" x14ac:dyDescent="0.2">
      <c r="A12910">
        <v>823145</v>
      </c>
      <c r="B12910" t="s">
        <v>65854</v>
      </c>
    </row>
    <row r="12911" spans="1:2" x14ac:dyDescent="0.2">
      <c r="A12911">
        <v>824216</v>
      </c>
      <c r="B12911" t="s">
        <v>65854</v>
      </c>
    </row>
    <row r="12912" spans="1:2" x14ac:dyDescent="0.2">
      <c r="A12912">
        <v>843134</v>
      </c>
      <c r="B12912" t="s">
        <v>65854</v>
      </c>
    </row>
    <row r="12913" spans="1:2" x14ac:dyDescent="0.2">
      <c r="A12913">
        <v>870845</v>
      </c>
      <c r="B12913" t="s">
        <v>65854</v>
      </c>
    </row>
    <row r="12914" spans="1:2" x14ac:dyDescent="0.2">
      <c r="A12914">
        <v>871225</v>
      </c>
      <c r="B12914" t="s">
        <v>65854</v>
      </c>
    </row>
    <row r="12915" spans="1:2" x14ac:dyDescent="0.2">
      <c r="A12915">
        <v>884092</v>
      </c>
      <c r="B12915" t="s">
        <v>65854</v>
      </c>
    </row>
    <row r="12916" spans="1:2" x14ac:dyDescent="0.2">
      <c r="A12916">
        <v>884443</v>
      </c>
      <c r="B12916" t="s">
        <v>65854</v>
      </c>
    </row>
    <row r="12917" spans="1:2" x14ac:dyDescent="0.2">
      <c r="A12917">
        <v>903361</v>
      </c>
      <c r="B12917" t="s">
        <v>65854</v>
      </c>
    </row>
    <row r="12918" spans="1:2" x14ac:dyDescent="0.2">
      <c r="A12918" t="s">
        <v>66079</v>
      </c>
      <c r="B12918" t="s">
        <v>65854</v>
      </c>
    </row>
    <row r="12919" spans="1:2" x14ac:dyDescent="0.2">
      <c r="A12919">
        <v>834427</v>
      </c>
      <c r="B12919" t="s">
        <v>65854</v>
      </c>
    </row>
    <row r="12920" spans="1:2" x14ac:dyDescent="0.2">
      <c r="A12920">
        <v>841083</v>
      </c>
      <c r="B12920" t="s">
        <v>65854</v>
      </c>
    </row>
    <row r="12921" spans="1:2" x14ac:dyDescent="0.2">
      <c r="A12921">
        <v>844571</v>
      </c>
      <c r="B12921" t="s">
        <v>65854</v>
      </c>
    </row>
    <row r="12922" spans="1:2" x14ac:dyDescent="0.2">
      <c r="A12922">
        <v>863305</v>
      </c>
      <c r="B12922" t="s">
        <v>65854</v>
      </c>
    </row>
    <row r="12923" spans="1:2" x14ac:dyDescent="0.2">
      <c r="A12923">
        <v>904102</v>
      </c>
      <c r="B12923" t="s">
        <v>65854</v>
      </c>
    </row>
    <row r="12924" spans="1:2" x14ac:dyDescent="0.2">
      <c r="A12924">
        <v>913309</v>
      </c>
      <c r="B12924" t="s">
        <v>65854</v>
      </c>
    </row>
    <row r="12925" spans="1:2" x14ac:dyDescent="0.2">
      <c r="A12925">
        <v>920762</v>
      </c>
      <c r="B12925" t="s">
        <v>65854</v>
      </c>
    </row>
    <row r="12926" spans="1:2" x14ac:dyDescent="0.2">
      <c r="A12926">
        <v>923085</v>
      </c>
      <c r="B12926" t="s">
        <v>65854</v>
      </c>
    </row>
    <row r="12927" spans="1:2" x14ac:dyDescent="0.2">
      <c r="A12927">
        <v>923162</v>
      </c>
      <c r="B12927" t="s">
        <v>65854</v>
      </c>
    </row>
    <row r="12928" spans="1:2" x14ac:dyDescent="0.2">
      <c r="A12928" t="s">
        <v>66080</v>
      </c>
      <c r="B12928" t="s">
        <v>65854</v>
      </c>
    </row>
    <row r="12929" spans="1:2" x14ac:dyDescent="0.2">
      <c r="A12929">
        <v>930895</v>
      </c>
      <c r="B12929" t="s">
        <v>65854</v>
      </c>
    </row>
    <row r="12930" spans="1:2" x14ac:dyDescent="0.2">
      <c r="A12930">
        <v>934933</v>
      </c>
      <c r="B12930" t="s">
        <v>65854</v>
      </c>
    </row>
    <row r="12931" spans="1:2" x14ac:dyDescent="0.2">
      <c r="A12931">
        <v>935156</v>
      </c>
      <c r="B12931" t="s">
        <v>65854</v>
      </c>
    </row>
    <row r="12932" spans="1:2" x14ac:dyDescent="0.2">
      <c r="A12932">
        <v>935351</v>
      </c>
      <c r="B12932" t="s">
        <v>65854</v>
      </c>
    </row>
    <row r="12933" spans="1:2" x14ac:dyDescent="0.2">
      <c r="A12933" t="s">
        <v>66081</v>
      </c>
      <c r="B12933" t="s">
        <v>65854</v>
      </c>
    </row>
    <row r="12934" spans="1:2" x14ac:dyDescent="0.2">
      <c r="A12934" t="s">
        <v>66082</v>
      </c>
      <c r="B12934" t="s">
        <v>65854</v>
      </c>
    </row>
    <row r="12935" spans="1:2" x14ac:dyDescent="0.2">
      <c r="A12935">
        <v>854612</v>
      </c>
      <c r="B12935" t="s">
        <v>65854</v>
      </c>
    </row>
    <row r="12936" spans="1:2" x14ac:dyDescent="0.2">
      <c r="A12936">
        <v>880491</v>
      </c>
      <c r="B12936" t="s">
        <v>65854</v>
      </c>
    </row>
    <row r="12937" spans="1:2" x14ac:dyDescent="0.2">
      <c r="A12937">
        <v>884535</v>
      </c>
      <c r="B12937" t="s">
        <v>65854</v>
      </c>
    </row>
    <row r="12938" spans="1:2" x14ac:dyDescent="0.2">
      <c r="A12938">
        <v>900013</v>
      </c>
      <c r="B12938" t="s">
        <v>65854</v>
      </c>
    </row>
    <row r="12939" spans="1:2" x14ac:dyDescent="0.2">
      <c r="A12939">
        <v>900054</v>
      </c>
      <c r="B12939" t="s">
        <v>65854</v>
      </c>
    </row>
    <row r="12940" spans="1:2" x14ac:dyDescent="0.2">
      <c r="A12940">
        <v>924737</v>
      </c>
      <c r="B12940" t="s">
        <v>65854</v>
      </c>
    </row>
    <row r="12941" spans="1:2" x14ac:dyDescent="0.2">
      <c r="A12941">
        <v>931160</v>
      </c>
      <c r="B12941" t="s">
        <v>65854</v>
      </c>
    </row>
    <row r="12942" spans="1:2" x14ac:dyDescent="0.2">
      <c r="A12942" t="s">
        <v>66083</v>
      </c>
      <c r="B12942" t="s">
        <v>65854</v>
      </c>
    </row>
    <row r="12943" spans="1:2" x14ac:dyDescent="0.2">
      <c r="A12943" t="s">
        <v>66084</v>
      </c>
      <c r="B12943" t="s">
        <v>65854</v>
      </c>
    </row>
    <row r="12944" spans="1:2" x14ac:dyDescent="0.2">
      <c r="A12944">
        <v>820749</v>
      </c>
      <c r="B12944" t="s">
        <v>65854</v>
      </c>
    </row>
    <row r="12945" spans="1:2" x14ac:dyDescent="0.2">
      <c r="A12945" t="s">
        <v>64511</v>
      </c>
      <c r="B12945" t="s">
        <v>65854</v>
      </c>
    </row>
    <row r="12946" spans="1:2" x14ac:dyDescent="0.2">
      <c r="A12946">
        <v>910681</v>
      </c>
      <c r="B12946" t="s">
        <v>65854</v>
      </c>
    </row>
    <row r="12947" spans="1:2" x14ac:dyDescent="0.2">
      <c r="A12947">
        <v>914875</v>
      </c>
      <c r="B12947" t="s">
        <v>65854</v>
      </c>
    </row>
    <row r="12948" spans="1:2" x14ac:dyDescent="0.2">
      <c r="A12948">
        <v>920564</v>
      </c>
      <c r="B12948" t="s">
        <v>65854</v>
      </c>
    </row>
    <row r="12949" spans="1:2" x14ac:dyDescent="0.2">
      <c r="A12949">
        <v>941090</v>
      </c>
      <c r="B12949" t="s">
        <v>65854</v>
      </c>
    </row>
    <row r="12950" spans="1:2" x14ac:dyDescent="0.2">
      <c r="A12950" t="s">
        <v>66085</v>
      </c>
      <c r="B12950" t="s">
        <v>65854</v>
      </c>
    </row>
    <row r="12951" spans="1:2" x14ac:dyDescent="0.2">
      <c r="A12951">
        <v>960680</v>
      </c>
      <c r="B12951" t="s">
        <v>65854</v>
      </c>
    </row>
    <row r="12952" spans="1:2" x14ac:dyDescent="0.2">
      <c r="A12952" t="s">
        <v>66086</v>
      </c>
      <c r="B12952" t="s">
        <v>65854</v>
      </c>
    </row>
    <row r="12953" spans="1:2" x14ac:dyDescent="0.2">
      <c r="A12953">
        <v>854825</v>
      </c>
      <c r="B12953" t="s">
        <v>65854</v>
      </c>
    </row>
    <row r="12954" spans="1:2" x14ac:dyDescent="0.2">
      <c r="A12954">
        <v>860997</v>
      </c>
      <c r="B12954" t="s">
        <v>65854</v>
      </c>
    </row>
    <row r="12955" spans="1:2" x14ac:dyDescent="0.2">
      <c r="A12955">
        <v>861120</v>
      </c>
      <c r="B12955" t="s">
        <v>65854</v>
      </c>
    </row>
    <row r="12956" spans="1:2" x14ac:dyDescent="0.2">
      <c r="A12956">
        <v>894053</v>
      </c>
      <c r="B12956" t="s">
        <v>65854</v>
      </c>
    </row>
    <row r="12957" spans="1:2" x14ac:dyDescent="0.2">
      <c r="A12957">
        <v>923357</v>
      </c>
      <c r="B12957" t="s">
        <v>65854</v>
      </c>
    </row>
    <row r="12958" spans="1:2" x14ac:dyDescent="0.2">
      <c r="A12958">
        <v>950799</v>
      </c>
      <c r="B12958" t="s">
        <v>65854</v>
      </c>
    </row>
    <row r="12959" spans="1:2" x14ac:dyDescent="0.2">
      <c r="A12959">
        <v>970906</v>
      </c>
      <c r="B12959" t="s">
        <v>65854</v>
      </c>
    </row>
    <row r="12960" spans="1:2" x14ac:dyDescent="0.2">
      <c r="A12960">
        <v>850163</v>
      </c>
      <c r="B12960" t="s">
        <v>65854</v>
      </c>
    </row>
    <row r="12961" spans="1:2" x14ac:dyDescent="0.2">
      <c r="A12961">
        <v>854142</v>
      </c>
      <c r="B12961" t="s">
        <v>65854</v>
      </c>
    </row>
    <row r="12962" spans="1:2" x14ac:dyDescent="0.2">
      <c r="A12962">
        <v>893996</v>
      </c>
      <c r="B12962" t="s">
        <v>65854</v>
      </c>
    </row>
    <row r="12963" spans="1:2" x14ac:dyDescent="0.2">
      <c r="A12963">
        <v>913445</v>
      </c>
      <c r="B12963" t="s">
        <v>65854</v>
      </c>
    </row>
    <row r="12964" spans="1:2" x14ac:dyDescent="0.2">
      <c r="A12964">
        <v>935127</v>
      </c>
      <c r="B12964" t="s">
        <v>65854</v>
      </c>
    </row>
    <row r="12965" spans="1:2" x14ac:dyDescent="0.2">
      <c r="A12965">
        <v>950939</v>
      </c>
      <c r="B12965" t="s">
        <v>65854</v>
      </c>
    </row>
    <row r="12966" spans="1:2" x14ac:dyDescent="0.2">
      <c r="A12966">
        <v>960616</v>
      </c>
      <c r="B12966" t="s">
        <v>65854</v>
      </c>
    </row>
    <row r="12967" spans="1:2" x14ac:dyDescent="0.2">
      <c r="A12967">
        <v>844445</v>
      </c>
      <c r="B12967" t="s">
        <v>65854</v>
      </c>
    </row>
    <row r="12968" spans="1:2" x14ac:dyDescent="0.2">
      <c r="A12968" t="s">
        <v>66087</v>
      </c>
      <c r="B12968" t="s">
        <v>65854</v>
      </c>
    </row>
    <row r="12969" spans="1:2" x14ac:dyDescent="0.2">
      <c r="A12969">
        <v>863729</v>
      </c>
      <c r="B12969" t="s">
        <v>65854</v>
      </c>
    </row>
    <row r="12970" spans="1:2" x14ac:dyDescent="0.2">
      <c r="A12970">
        <v>883110</v>
      </c>
      <c r="B12970" t="s">
        <v>65854</v>
      </c>
    </row>
    <row r="12971" spans="1:2" x14ac:dyDescent="0.2">
      <c r="A12971">
        <v>934057</v>
      </c>
      <c r="B12971" t="s">
        <v>65854</v>
      </c>
    </row>
    <row r="12972" spans="1:2" x14ac:dyDescent="0.2">
      <c r="A12972">
        <v>960124</v>
      </c>
      <c r="B12972" t="s">
        <v>65854</v>
      </c>
    </row>
    <row r="12973" spans="1:2" x14ac:dyDescent="0.2">
      <c r="A12973">
        <v>980302</v>
      </c>
      <c r="B12973" t="s">
        <v>65854</v>
      </c>
    </row>
    <row r="12974" spans="1:2" x14ac:dyDescent="0.2">
      <c r="A12974">
        <v>980489</v>
      </c>
      <c r="B12974" t="s">
        <v>65854</v>
      </c>
    </row>
    <row r="12975" spans="1:2" x14ac:dyDescent="0.2">
      <c r="A12975">
        <v>850644</v>
      </c>
      <c r="B12975" t="s">
        <v>65854</v>
      </c>
    </row>
    <row r="12976" spans="1:2" x14ac:dyDescent="0.2">
      <c r="A12976">
        <v>853274</v>
      </c>
      <c r="B12976" t="s">
        <v>65854</v>
      </c>
    </row>
    <row r="12977" spans="1:2" x14ac:dyDescent="0.2">
      <c r="A12977">
        <v>883956</v>
      </c>
      <c r="B12977" t="s">
        <v>65854</v>
      </c>
    </row>
    <row r="12978" spans="1:2" x14ac:dyDescent="0.2">
      <c r="A12978">
        <v>910778</v>
      </c>
      <c r="B12978" t="s">
        <v>65854</v>
      </c>
    </row>
    <row r="12979" spans="1:2" x14ac:dyDescent="0.2">
      <c r="A12979">
        <v>2027988</v>
      </c>
      <c r="B12979" t="s">
        <v>65854</v>
      </c>
    </row>
    <row r="12980" spans="1:2" x14ac:dyDescent="0.2">
      <c r="A12980">
        <v>2028587</v>
      </c>
      <c r="B12980" t="s">
        <v>65854</v>
      </c>
    </row>
    <row r="12981" spans="1:2" x14ac:dyDescent="0.2">
      <c r="A12981" t="s">
        <v>64528</v>
      </c>
      <c r="B12981" t="s">
        <v>65854</v>
      </c>
    </row>
    <row r="12982" spans="1:2" x14ac:dyDescent="0.2">
      <c r="A12982">
        <v>850873</v>
      </c>
      <c r="B12982" t="s">
        <v>65854</v>
      </c>
    </row>
    <row r="12983" spans="1:2" x14ac:dyDescent="0.2">
      <c r="A12983">
        <v>854241</v>
      </c>
      <c r="B12983" t="s">
        <v>65854</v>
      </c>
    </row>
    <row r="12984" spans="1:2" x14ac:dyDescent="0.2">
      <c r="A12984">
        <v>874491</v>
      </c>
      <c r="B12984" t="s">
        <v>65854</v>
      </c>
    </row>
    <row r="12985" spans="1:2" x14ac:dyDescent="0.2">
      <c r="A12985">
        <v>884607</v>
      </c>
      <c r="B12985" t="s">
        <v>65854</v>
      </c>
    </row>
    <row r="12986" spans="1:2" x14ac:dyDescent="0.2">
      <c r="A12986">
        <v>950268</v>
      </c>
      <c r="B12986" t="s">
        <v>65854</v>
      </c>
    </row>
    <row r="12987" spans="1:2" x14ac:dyDescent="0.2">
      <c r="A12987">
        <v>2027988</v>
      </c>
      <c r="B12987" t="s">
        <v>65854</v>
      </c>
    </row>
    <row r="12988" spans="1:2" x14ac:dyDescent="0.2">
      <c r="A12988" t="s">
        <v>66088</v>
      </c>
      <c r="B12988" t="s">
        <v>65854</v>
      </c>
    </row>
    <row r="12989" spans="1:2" x14ac:dyDescent="0.2">
      <c r="A12989">
        <v>831204</v>
      </c>
      <c r="B12989" t="s">
        <v>65854</v>
      </c>
    </row>
    <row r="12990" spans="1:2" x14ac:dyDescent="0.2">
      <c r="A12990">
        <v>860701</v>
      </c>
      <c r="B12990" t="s">
        <v>65854</v>
      </c>
    </row>
    <row r="12991" spans="1:2" x14ac:dyDescent="0.2">
      <c r="A12991">
        <v>904824</v>
      </c>
      <c r="B12991" t="s">
        <v>65854</v>
      </c>
    </row>
    <row r="12992" spans="1:2" x14ac:dyDescent="0.2">
      <c r="A12992">
        <v>990402</v>
      </c>
      <c r="B12992" t="s">
        <v>65854</v>
      </c>
    </row>
    <row r="12993" spans="1:2" x14ac:dyDescent="0.2">
      <c r="A12993" t="s">
        <v>66089</v>
      </c>
      <c r="B12993" t="s">
        <v>65854</v>
      </c>
    </row>
    <row r="12994" spans="1:2" x14ac:dyDescent="0.2">
      <c r="A12994">
        <v>843651</v>
      </c>
      <c r="B12994" t="s">
        <v>65854</v>
      </c>
    </row>
    <row r="12995" spans="1:2" x14ac:dyDescent="0.2">
      <c r="A12995">
        <v>861316</v>
      </c>
      <c r="B12995" t="s">
        <v>65854</v>
      </c>
    </row>
    <row r="12996" spans="1:2" x14ac:dyDescent="0.2">
      <c r="A12996">
        <v>914238</v>
      </c>
      <c r="B12996" t="s">
        <v>65854</v>
      </c>
    </row>
    <row r="12997" spans="1:2" x14ac:dyDescent="0.2">
      <c r="A12997">
        <v>950049</v>
      </c>
      <c r="B12997" t="s">
        <v>65854</v>
      </c>
    </row>
    <row r="12998" spans="1:2" x14ac:dyDescent="0.2">
      <c r="A12998" t="s">
        <v>66089</v>
      </c>
      <c r="B12998" t="s">
        <v>65854</v>
      </c>
    </row>
    <row r="12999" spans="1:2" x14ac:dyDescent="0.2">
      <c r="A12999">
        <v>874987</v>
      </c>
      <c r="B12999" t="s">
        <v>65854</v>
      </c>
    </row>
    <row r="13000" spans="1:2" x14ac:dyDescent="0.2">
      <c r="A13000">
        <v>883139</v>
      </c>
      <c r="B13000" t="s">
        <v>65854</v>
      </c>
    </row>
    <row r="13001" spans="1:2" x14ac:dyDescent="0.2">
      <c r="A13001">
        <v>890820</v>
      </c>
      <c r="B13001" t="s">
        <v>65854</v>
      </c>
    </row>
    <row r="13002" spans="1:2" x14ac:dyDescent="0.2">
      <c r="A13002">
        <v>910280</v>
      </c>
      <c r="B13002" t="s">
        <v>65854</v>
      </c>
    </row>
    <row r="13003" spans="1:2" x14ac:dyDescent="0.2">
      <c r="A13003">
        <v>913867</v>
      </c>
      <c r="B13003" t="s">
        <v>65854</v>
      </c>
    </row>
    <row r="13004" spans="1:2" x14ac:dyDescent="0.2">
      <c r="A13004" t="s">
        <v>66090</v>
      </c>
      <c r="B13004" t="s">
        <v>65854</v>
      </c>
    </row>
    <row r="13005" spans="1:2" x14ac:dyDescent="0.2">
      <c r="A13005">
        <v>813529</v>
      </c>
      <c r="B13005" t="s">
        <v>65854</v>
      </c>
    </row>
    <row r="13006" spans="1:2" x14ac:dyDescent="0.2">
      <c r="A13006" t="s">
        <v>66089</v>
      </c>
      <c r="B13006" t="s">
        <v>65854</v>
      </c>
    </row>
    <row r="13007" spans="1:2" x14ac:dyDescent="0.2">
      <c r="A13007">
        <v>834443</v>
      </c>
      <c r="B13007" t="s">
        <v>65854</v>
      </c>
    </row>
    <row r="13008" spans="1:2" x14ac:dyDescent="0.2">
      <c r="A13008">
        <v>850556</v>
      </c>
      <c r="B13008" t="s">
        <v>65854</v>
      </c>
    </row>
    <row r="13009" spans="1:2" x14ac:dyDescent="0.2">
      <c r="A13009">
        <v>851453</v>
      </c>
      <c r="B13009" t="s">
        <v>65854</v>
      </c>
    </row>
    <row r="13010" spans="1:2" x14ac:dyDescent="0.2">
      <c r="A13010">
        <v>865034</v>
      </c>
      <c r="B13010" t="s">
        <v>65854</v>
      </c>
    </row>
    <row r="13011" spans="1:2" x14ac:dyDescent="0.2">
      <c r="A13011">
        <v>873891</v>
      </c>
      <c r="B13011" t="s">
        <v>65854</v>
      </c>
    </row>
    <row r="13012" spans="1:2" x14ac:dyDescent="0.2">
      <c r="A13012">
        <v>900887</v>
      </c>
      <c r="B13012" t="s">
        <v>65854</v>
      </c>
    </row>
    <row r="13013" spans="1:2" x14ac:dyDescent="0.2">
      <c r="A13013" t="s">
        <v>66091</v>
      </c>
      <c r="B13013" t="s">
        <v>65854</v>
      </c>
    </row>
    <row r="13014" spans="1:2" x14ac:dyDescent="0.2">
      <c r="A13014" t="s">
        <v>66089</v>
      </c>
      <c r="B13014" t="s">
        <v>65854</v>
      </c>
    </row>
    <row r="13015" spans="1:2" x14ac:dyDescent="0.2">
      <c r="A13015">
        <v>864664</v>
      </c>
      <c r="B13015" t="s">
        <v>65854</v>
      </c>
    </row>
    <row r="13016" spans="1:2" x14ac:dyDescent="0.2">
      <c r="A13016" t="s">
        <v>66092</v>
      </c>
      <c r="B13016" t="s">
        <v>65854</v>
      </c>
    </row>
    <row r="13017" spans="1:2" x14ac:dyDescent="0.2">
      <c r="A13017">
        <v>884325</v>
      </c>
      <c r="B13017" t="s">
        <v>65854</v>
      </c>
    </row>
    <row r="13018" spans="1:2" x14ac:dyDescent="0.2">
      <c r="A13018">
        <v>950364</v>
      </c>
      <c r="B13018" t="s">
        <v>65854</v>
      </c>
    </row>
    <row r="13019" spans="1:2" x14ac:dyDescent="0.2">
      <c r="A13019" t="s">
        <v>66089</v>
      </c>
      <c r="B13019" t="s">
        <v>65854</v>
      </c>
    </row>
    <row r="13020" spans="1:2" x14ac:dyDescent="0.2">
      <c r="A13020">
        <v>861323</v>
      </c>
      <c r="B13020" t="s">
        <v>65854</v>
      </c>
    </row>
    <row r="13021" spans="1:2" x14ac:dyDescent="0.2">
      <c r="A13021">
        <v>884547</v>
      </c>
      <c r="B13021" t="s">
        <v>65854</v>
      </c>
    </row>
    <row r="13022" spans="1:2" x14ac:dyDescent="0.2">
      <c r="A13022">
        <v>971083</v>
      </c>
      <c r="B13022" t="s">
        <v>65854</v>
      </c>
    </row>
    <row r="13023" spans="1:2" x14ac:dyDescent="0.2">
      <c r="A13023">
        <v>803130</v>
      </c>
      <c r="B13023" t="s">
        <v>65854</v>
      </c>
    </row>
    <row r="13024" spans="1:2" x14ac:dyDescent="0.2">
      <c r="A13024">
        <v>803740</v>
      </c>
      <c r="B13024" t="s">
        <v>65854</v>
      </c>
    </row>
    <row r="13025" spans="1:2" x14ac:dyDescent="0.2">
      <c r="A13025" t="s">
        <v>66089</v>
      </c>
      <c r="B13025" t="s">
        <v>65854</v>
      </c>
    </row>
    <row r="13026" spans="1:2" x14ac:dyDescent="0.2">
      <c r="A13026">
        <v>863304</v>
      </c>
      <c r="B13026" t="s">
        <v>65854</v>
      </c>
    </row>
    <row r="13027" spans="1:2" x14ac:dyDescent="0.2">
      <c r="A13027">
        <v>870217</v>
      </c>
      <c r="B13027" t="s">
        <v>65854</v>
      </c>
    </row>
    <row r="13028" spans="1:2" x14ac:dyDescent="0.2">
      <c r="A13028">
        <v>913180</v>
      </c>
      <c r="B13028" t="s">
        <v>65854</v>
      </c>
    </row>
    <row r="13029" spans="1:2" x14ac:dyDescent="0.2">
      <c r="A13029">
        <v>934480</v>
      </c>
      <c r="B13029" t="s">
        <v>65854</v>
      </c>
    </row>
    <row r="13030" spans="1:2" x14ac:dyDescent="0.2">
      <c r="A13030">
        <v>940068</v>
      </c>
      <c r="B13030" t="s">
        <v>65854</v>
      </c>
    </row>
    <row r="13031" spans="1:2" x14ac:dyDescent="0.2">
      <c r="A13031">
        <v>943432</v>
      </c>
      <c r="B13031" t="s">
        <v>65854</v>
      </c>
    </row>
    <row r="13032" spans="1:2" x14ac:dyDescent="0.2">
      <c r="A13032" t="s">
        <v>66089</v>
      </c>
      <c r="B13032" t="s">
        <v>65854</v>
      </c>
    </row>
    <row r="13033" spans="1:2" x14ac:dyDescent="0.2">
      <c r="A13033">
        <v>884272</v>
      </c>
      <c r="B13033" t="s">
        <v>65854</v>
      </c>
    </row>
    <row r="13034" spans="1:2" x14ac:dyDescent="0.2">
      <c r="A13034">
        <v>920403</v>
      </c>
      <c r="B13034" t="s">
        <v>65854</v>
      </c>
    </row>
    <row r="13035" spans="1:2" x14ac:dyDescent="0.2">
      <c r="A13035">
        <v>920610</v>
      </c>
      <c r="B13035" t="s">
        <v>65854</v>
      </c>
    </row>
    <row r="13036" spans="1:2" x14ac:dyDescent="0.2">
      <c r="A13036">
        <v>930508</v>
      </c>
      <c r="B13036" t="s">
        <v>65854</v>
      </c>
    </row>
    <row r="13037" spans="1:2" x14ac:dyDescent="0.2">
      <c r="A13037">
        <v>934930</v>
      </c>
      <c r="B13037" t="s">
        <v>65854</v>
      </c>
    </row>
    <row r="13038" spans="1:2" x14ac:dyDescent="0.2">
      <c r="A13038">
        <v>960500</v>
      </c>
      <c r="B13038" t="s">
        <v>65854</v>
      </c>
    </row>
    <row r="13039" spans="1:2" x14ac:dyDescent="0.2">
      <c r="A13039">
        <v>960796</v>
      </c>
      <c r="B13039" t="s">
        <v>65854</v>
      </c>
    </row>
    <row r="13040" spans="1:2" x14ac:dyDescent="0.2">
      <c r="A13040" t="s">
        <v>66093</v>
      </c>
      <c r="B13040" t="s">
        <v>65854</v>
      </c>
    </row>
    <row r="13041" spans="1:2" x14ac:dyDescent="0.2">
      <c r="A13041" t="s">
        <v>66094</v>
      </c>
      <c r="B13041" t="s">
        <v>65854</v>
      </c>
    </row>
    <row r="13042" spans="1:2" x14ac:dyDescent="0.2">
      <c r="A13042" t="s">
        <v>66089</v>
      </c>
      <c r="B13042" t="s">
        <v>65854</v>
      </c>
    </row>
    <row r="13043" spans="1:2" x14ac:dyDescent="0.2">
      <c r="A13043">
        <v>824206</v>
      </c>
      <c r="B13043" t="s">
        <v>65854</v>
      </c>
    </row>
    <row r="13044" spans="1:2" x14ac:dyDescent="0.2">
      <c r="A13044">
        <v>854076</v>
      </c>
      <c r="B13044" t="s">
        <v>65854</v>
      </c>
    </row>
    <row r="13045" spans="1:2" x14ac:dyDescent="0.2">
      <c r="A13045">
        <v>894466</v>
      </c>
      <c r="B13045" t="s">
        <v>65854</v>
      </c>
    </row>
    <row r="13046" spans="1:2" x14ac:dyDescent="0.2">
      <c r="A13046">
        <v>904965</v>
      </c>
      <c r="B13046" t="s">
        <v>65854</v>
      </c>
    </row>
    <row r="13047" spans="1:2" x14ac:dyDescent="0.2">
      <c r="A13047">
        <v>923941</v>
      </c>
      <c r="B13047" t="s">
        <v>65854</v>
      </c>
    </row>
    <row r="13048" spans="1:2" x14ac:dyDescent="0.2">
      <c r="A13048">
        <v>933290</v>
      </c>
      <c r="B13048" t="s">
        <v>65854</v>
      </c>
    </row>
    <row r="13049" spans="1:2" x14ac:dyDescent="0.2">
      <c r="A13049">
        <v>970299</v>
      </c>
      <c r="B13049" t="s">
        <v>65854</v>
      </c>
    </row>
    <row r="13050" spans="1:2" x14ac:dyDescent="0.2">
      <c r="A13050" t="s">
        <v>66089</v>
      </c>
      <c r="B13050" t="s">
        <v>65854</v>
      </c>
    </row>
    <row r="13051" spans="1:2" x14ac:dyDescent="0.2">
      <c r="A13051" t="s">
        <v>66095</v>
      </c>
      <c r="B13051" t="s">
        <v>65854</v>
      </c>
    </row>
    <row r="13052" spans="1:2" x14ac:dyDescent="0.2">
      <c r="A13052" t="s">
        <v>66096</v>
      </c>
      <c r="B13052" t="s">
        <v>65854</v>
      </c>
    </row>
    <row r="13053" spans="1:2" x14ac:dyDescent="0.2">
      <c r="A13053">
        <v>830727</v>
      </c>
      <c r="B13053" t="s">
        <v>65854</v>
      </c>
    </row>
    <row r="13054" spans="1:2" x14ac:dyDescent="0.2">
      <c r="A13054">
        <v>863101</v>
      </c>
      <c r="B13054" t="s">
        <v>65854</v>
      </c>
    </row>
    <row r="13055" spans="1:2" x14ac:dyDescent="0.2">
      <c r="A13055">
        <v>874959</v>
      </c>
      <c r="B13055" t="s">
        <v>65854</v>
      </c>
    </row>
    <row r="13056" spans="1:2" x14ac:dyDescent="0.2">
      <c r="A13056">
        <v>893033</v>
      </c>
      <c r="B13056" t="s">
        <v>65854</v>
      </c>
    </row>
    <row r="13057" spans="1:2" x14ac:dyDescent="0.2">
      <c r="A13057">
        <v>901033</v>
      </c>
      <c r="B13057" t="s">
        <v>65854</v>
      </c>
    </row>
    <row r="13058" spans="1:2" x14ac:dyDescent="0.2">
      <c r="A13058">
        <v>934869</v>
      </c>
      <c r="B13058" t="s">
        <v>65854</v>
      </c>
    </row>
    <row r="13059" spans="1:2" x14ac:dyDescent="0.2">
      <c r="A13059">
        <v>940617</v>
      </c>
      <c r="B13059" t="s">
        <v>65854</v>
      </c>
    </row>
    <row r="13060" spans="1:2" x14ac:dyDescent="0.2">
      <c r="A13060" t="s">
        <v>66089</v>
      </c>
      <c r="B13060" t="s">
        <v>65854</v>
      </c>
    </row>
    <row r="13061" spans="1:2" x14ac:dyDescent="0.2">
      <c r="A13061">
        <v>834537</v>
      </c>
      <c r="B13061" t="s">
        <v>65854</v>
      </c>
    </row>
    <row r="13062" spans="1:2" x14ac:dyDescent="0.2">
      <c r="A13062">
        <v>854550</v>
      </c>
      <c r="B13062" t="s">
        <v>65854</v>
      </c>
    </row>
    <row r="13063" spans="1:2" x14ac:dyDescent="0.2">
      <c r="A13063">
        <v>870078</v>
      </c>
      <c r="B13063" t="s">
        <v>65854</v>
      </c>
    </row>
    <row r="13064" spans="1:2" x14ac:dyDescent="0.2">
      <c r="A13064">
        <v>870353</v>
      </c>
      <c r="B13064" t="s">
        <v>65854</v>
      </c>
    </row>
    <row r="13065" spans="1:2" x14ac:dyDescent="0.2">
      <c r="A13065">
        <v>883820</v>
      </c>
      <c r="B13065" t="s">
        <v>65854</v>
      </c>
    </row>
    <row r="13066" spans="1:2" x14ac:dyDescent="0.2">
      <c r="A13066">
        <v>903199</v>
      </c>
      <c r="B13066" t="s">
        <v>65854</v>
      </c>
    </row>
    <row r="13067" spans="1:2" x14ac:dyDescent="0.2">
      <c r="A13067">
        <v>931206</v>
      </c>
      <c r="B13067" t="s">
        <v>65854</v>
      </c>
    </row>
    <row r="13068" spans="1:2" x14ac:dyDescent="0.2">
      <c r="A13068">
        <v>814248</v>
      </c>
      <c r="B13068" t="s">
        <v>65854</v>
      </c>
    </row>
    <row r="13069" spans="1:2" x14ac:dyDescent="0.2">
      <c r="A13069" t="s">
        <v>66089</v>
      </c>
      <c r="B13069" t="s">
        <v>65854</v>
      </c>
    </row>
    <row r="13070" spans="1:2" x14ac:dyDescent="0.2">
      <c r="A13070">
        <v>823195</v>
      </c>
      <c r="B13070" t="s">
        <v>65854</v>
      </c>
    </row>
    <row r="13071" spans="1:2" x14ac:dyDescent="0.2">
      <c r="A13071">
        <v>850098</v>
      </c>
      <c r="B13071" t="s">
        <v>65854</v>
      </c>
    </row>
    <row r="13072" spans="1:2" x14ac:dyDescent="0.2">
      <c r="A13072">
        <v>893605</v>
      </c>
      <c r="B13072" t="s">
        <v>65854</v>
      </c>
    </row>
    <row r="13073" spans="1:2" x14ac:dyDescent="0.2">
      <c r="A13073">
        <v>893750</v>
      </c>
      <c r="B13073" t="s">
        <v>65854</v>
      </c>
    </row>
    <row r="13074" spans="1:2" x14ac:dyDescent="0.2">
      <c r="A13074">
        <v>903185</v>
      </c>
      <c r="B13074" t="s">
        <v>65854</v>
      </c>
    </row>
    <row r="13075" spans="1:2" x14ac:dyDescent="0.2">
      <c r="A13075">
        <v>933009</v>
      </c>
      <c r="B13075" t="s">
        <v>65854</v>
      </c>
    </row>
    <row r="13076" spans="1:2" x14ac:dyDescent="0.2">
      <c r="A13076">
        <v>934253</v>
      </c>
      <c r="B13076" t="s">
        <v>65854</v>
      </c>
    </row>
    <row r="13077" spans="1:2" x14ac:dyDescent="0.2">
      <c r="A13077">
        <v>940956</v>
      </c>
      <c r="B13077" t="s">
        <v>65854</v>
      </c>
    </row>
    <row r="13078" spans="1:2" x14ac:dyDescent="0.2">
      <c r="A13078">
        <v>814298</v>
      </c>
      <c r="B13078" t="s">
        <v>65854</v>
      </c>
    </row>
    <row r="13079" spans="1:2" x14ac:dyDescent="0.2">
      <c r="A13079" t="s">
        <v>66089</v>
      </c>
      <c r="B13079" t="s">
        <v>65854</v>
      </c>
    </row>
    <row r="13080" spans="1:2" x14ac:dyDescent="0.2">
      <c r="A13080">
        <v>840046</v>
      </c>
      <c r="B13080" t="s">
        <v>65854</v>
      </c>
    </row>
    <row r="13081" spans="1:2" x14ac:dyDescent="0.2">
      <c r="A13081">
        <v>910328</v>
      </c>
      <c r="B13081" t="s">
        <v>65854</v>
      </c>
    </row>
    <row r="13082" spans="1:2" x14ac:dyDescent="0.2">
      <c r="A13082">
        <v>934436</v>
      </c>
      <c r="B13082" t="s">
        <v>65854</v>
      </c>
    </row>
    <row r="13083" spans="1:2" x14ac:dyDescent="0.2">
      <c r="A13083">
        <v>338973</v>
      </c>
      <c r="B13083" t="s">
        <v>65854</v>
      </c>
    </row>
    <row r="13084" spans="1:2" x14ac:dyDescent="0.2">
      <c r="A13084" t="s">
        <v>66089</v>
      </c>
      <c r="B13084" t="s">
        <v>65854</v>
      </c>
    </row>
    <row r="13085" spans="1:2" x14ac:dyDescent="0.2">
      <c r="A13085">
        <v>833649</v>
      </c>
      <c r="B13085" t="s">
        <v>65854</v>
      </c>
    </row>
    <row r="13086" spans="1:2" x14ac:dyDescent="0.2">
      <c r="A13086">
        <v>894735</v>
      </c>
      <c r="B13086" t="s">
        <v>65854</v>
      </c>
    </row>
    <row r="13087" spans="1:2" x14ac:dyDescent="0.2">
      <c r="A13087">
        <v>913688</v>
      </c>
      <c r="B13087" t="s">
        <v>65854</v>
      </c>
    </row>
    <row r="13088" spans="1:2" x14ac:dyDescent="0.2">
      <c r="A13088">
        <v>913861</v>
      </c>
      <c r="B13088" t="s">
        <v>65854</v>
      </c>
    </row>
    <row r="13089" spans="1:2" x14ac:dyDescent="0.2">
      <c r="A13089">
        <v>960765</v>
      </c>
      <c r="B13089" t="s">
        <v>65854</v>
      </c>
    </row>
    <row r="13090" spans="1:2" x14ac:dyDescent="0.2">
      <c r="A13090">
        <v>990176</v>
      </c>
      <c r="B13090" t="s">
        <v>65854</v>
      </c>
    </row>
    <row r="13091" spans="1:2" x14ac:dyDescent="0.2">
      <c r="A13091" t="s">
        <v>66089</v>
      </c>
      <c r="B13091" t="s">
        <v>65854</v>
      </c>
    </row>
    <row r="13092" spans="1:2" x14ac:dyDescent="0.2">
      <c r="A13092">
        <v>920669</v>
      </c>
      <c r="B13092" t="s">
        <v>65854</v>
      </c>
    </row>
    <row r="13093" spans="1:2" x14ac:dyDescent="0.2">
      <c r="A13093">
        <v>934776</v>
      </c>
      <c r="B13093" t="s">
        <v>65854</v>
      </c>
    </row>
    <row r="13094" spans="1:2" x14ac:dyDescent="0.2">
      <c r="A13094">
        <v>943489</v>
      </c>
      <c r="B13094" t="s">
        <v>65854</v>
      </c>
    </row>
    <row r="13095" spans="1:2" x14ac:dyDescent="0.2">
      <c r="A13095" t="s">
        <v>66097</v>
      </c>
      <c r="B13095" t="s">
        <v>65854</v>
      </c>
    </row>
    <row r="13096" spans="1:2" x14ac:dyDescent="0.2">
      <c r="A13096">
        <v>339037</v>
      </c>
      <c r="B13096" t="s">
        <v>65854</v>
      </c>
    </row>
    <row r="13097" spans="1:2" x14ac:dyDescent="0.2">
      <c r="A13097" t="s">
        <v>66098</v>
      </c>
      <c r="B13097" t="s">
        <v>65854</v>
      </c>
    </row>
    <row r="13098" spans="1:2" x14ac:dyDescent="0.2">
      <c r="A13098" t="s">
        <v>66089</v>
      </c>
      <c r="B13098" t="s">
        <v>65854</v>
      </c>
    </row>
    <row r="13099" spans="1:2" x14ac:dyDescent="0.2">
      <c r="A13099">
        <v>860368</v>
      </c>
      <c r="B13099" t="s">
        <v>65854</v>
      </c>
    </row>
    <row r="13100" spans="1:2" x14ac:dyDescent="0.2">
      <c r="A13100" t="s">
        <v>66099</v>
      </c>
      <c r="B13100" t="s">
        <v>65854</v>
      </c>
    </row>
    <row r="13101" spans="1:2" x14ac:dyDescent="0.2">
      <c r="A13101">
        <v>880824</v>
      </c>
      <c r="B13101" t="s">
        <v>65854</v>
      </c>
    </row>
    <row r="13102" spans="1:2" x14ac:dyDescent="0.2">
      <c r="A13102" t="s">
        <v>66100</v>
      </c>
      <c r="B13102" t="s">
        <v>65854</v>
      </c>
    </row>
    <row r="13103" spans="1:2" x14ac:dyDescent="0.2">
      <c r="A13103" t="s">
        <v>66101</v>
      </c>
      <c r="B13103" t="s">
        <v>65854</v>
      </c>
    </row>
    <row r="13104" spans="1:2" x14ac:dyDescent="0.2">
      <c r="A13104" t="s">
        <v>66089</v>
      </c>
      <c r="B13104" t="s">
        <v>65854</v>
      </c>
    </row>
    <row r="13105" spans="1:2" x14ac:dyDescent="0.2">
      <c r="A13105">
        <v>854971</v>
      </c>
      <c r="B13105" t="s">
        <v>65854</v>
      </c>
    </row>
    <row r="13106" spans="1:2" x14ac:dyDescent="0.2">
      <c r="A13106">
        <v>863735</v>
      </c>
      <c r="B13106" t="s">
        <v>65854</v>
      </c>
    </row>
    <row r="13107" spans="1:2" x14ac:dyDescent="0.2">
      <c r="A13107">
        <v>950855</v>
      </c>
      <c r="B13107" t="s">
        <v>65854</v>
      </c>
    </row>
    <row r="13108" spans="1:2" x14ac:dyDescent="0.2">
      <c r="A13108">
        <v>672266</v>
      </c>
      <c r="B13108" t="s">
        <v>65854</v>
      </c>
    </row>
    <row r="13109" spans="1:2" x14ac:dyDescent="0.2">
      <c r="A13109" t="s">
        <v>66089</v>
      </c>
      <c r="B13109" t="s">
        <v>65854</v>
      </c>
    </row>
    <row r="13110" spans="1:2" x14ac:dyDescent="0.2">
      <c r="A13110">
        <v>820247</v>
      </c>
      <c r="B13110" t="s">
        <v>65854</v>
      </c>
    </row>
    <row r="13111" spans="1:2" x14ac:dyDescent="0.2">
      <c r="A13111">
        <v>911282</v>
      </c>
      <c r="B13111" t="s">
        <v>65854</v>
      </c>
    </row>
    <row r="13112" spans="1:2" x14ac:dyDescent="0.2">
      <c r="A13112">
        <v>672506</v>
      </c>
      <c r="B13112" t="s">
        <v>65854</v>
      </c>
    </row>
    <row r="13113" spans="1:2" x14ac:dyDescent="0.2">
      <c r="A13113" t="s">
        <v>66102</v>
      </c>
      <c r="B13113" t="s">
        <v>65854</v>
      </c>
    </row>
    <row r="13114" spans="1:2" x14ac:dyDescent="0.2">
      <c r="A13114">
        <v>803713</v>
      </c>
      <c r="B13114" t="s">
        <v>65854</v>
      </c>
    </row>
    <row r="13115" spans="1:2" x14ac:dyDescent="0.2">
      <c r="A13115">
        <v>820370</v>
      </c>
      <c r="B13115" t="s">
        <v>65854</v>
      </c>
    </row>
    <row r="13116" spans="1:2" x14ac:dyDescent="0.2">
      <c r="A13116">
        <v>823064</v>
      </c>
      <c r="B13116" t="s">
        <v>65854</v>
      </c>
    </row>
    <row r="13117" spans="1:2" x14ac:dyDescent="0.2">
      <c r="A13117">
        <v>864572</v>
      </c>
      <c r="B13117" t="s">
        <v>65854</v>
      </c>
    </row>
    <row r="13118" spans="1:2" x14ac:dyDescent="0.2">
      <c r="A13118">
        <v>870190</v>
      </c>
      <c r="B13118" t="s">
        <v>65854</v>
      </c>
    </row>
    <row r="13119" spans="1:2" x14ac:dyDescent="0.2">
      <c r="A13119">
        <v>870927</v>
      </c>
      <c r="B13119" t="s">
        <v>65854</v>
      </c>
    </row>
    <row r="13120" spans="1:2" x14ac:dyDescent="0.2">
      <c r="A13120">
        <v>873344</v>
      </c>
      <c r="B13120" t="s">
        <v>65854</v>
      </c>
    </row>
    <row r="13121" spans="1:2" x14ac:dyDescent="0.2">
      <c r="A13121">
        <v>883277</v>
      </c>
      <c r="B13121" t="s">
        <v>65854</v>
      </c>
    </row>
    <row r="13122" spans="1:2" x14ac:dyDescent="0.2">
      <c r="A13122">
        <v>903572</v>
      </c>
      <c r="B13122" t="s">
        <v>65854</v>
      </c>
    </row>
    <row r="13123" spans="1:2" x14ac:dyDescent="0.2">
      <c r="A13123">
        <v>990551</v>
      </c>
      <c r="B13123" t="s">
        <v>65854</v>
      </c>
    </row>
    <row r="13124" spans="1:2" x14ac:dyDescent="0.2">
      <c r="A13124">
        <v>820369</v>
      </c>
      <c r="B13124" t="s">
        <v>65854</v>
      </c>
    </row>
    <row r="13125" spans="1:2" x14ac:dyDescent="0.2">
      <c r="A13125">
        <v>803351</v>
      </c>
      <c r="B13125" t="s">
        <v>65854</v>
      </c>
    </row>
    <row r="13126" spans="1:2" x14ac:dyDescent="0.2">
      <c r="A13126">
        <v>853832</v>
      </c>
      <c r="B13126" t="s">
        <v>65854</v>
      </c>
    </row>
    <row r="13127" spans="1:2" x14ac:dyDescent="0.2">
      <c r="A13127">
        <v>870621</v>
      </c>
      <c r="B13127" t="s">
        <v>65854</v>
      </c>
    </row>
    <row r="13128" spans="1:2" x14ac:dyDescent="0.2">
      <c r="A13128">
        <v>883022</v>
      </c>
      <c r="B13128" t="s">
        <v>65854</v>
      </c>
    </row>
    <row r="13129" spans="1:2" x14ac:dyDescent="0.2">
      <c r="A13129">
        <v>940709</v>
      </c>
      <c r="B13129" t="s">
        <v>65854</v>
      </c>
    </row>
    <row r="13130" spans="1:2" x14ac:dyDescent="0.2">
      <c r="A13130">
        <v>970855</v>
      </c>
      <c r="B13130" t="s">
        <v>65854</v>
      </c>
    </row>
    <row r="13131" spans="1:2" x14ac:dyDescent="0.2">
      <c r="A13131">
        <v>990391</v>
      </c>
      <c r="B13131" t="s">
        <v>65854</v>
      </c>
    </row>
    <row r="13132" spans="1:2" x14ac:dyDescent="0.2">
      <c r="A13132">
        <v>341017</v>
      </c>
      <c r="B13132" t="s">
        <v>65854</v>
      </c>
    </row>
    <row r="13133" spans="1:2" x14ac:dyDescent="0.2">
      <c r="A13133">
        <v>874953</v>
      </c>
      <c r="B13133" t="s">
        <v>65854</v>
      </c>
    </row>
    <row r="13134" spans="1:2" x14ac:dyDescent="0.2">
      <c r="A13134">
        <v>883171</v>
      </c>
      <c r="B13134" t="s">
        <v>65854</v>
      </c>
    </row>
    <row r="13135" spans="1:2" x14ac:dyDescent="0.2">
      <c r="A13135">
        <v>900097</v>
      </c>
      <c r="B13135" t="s">
        <v>65854</v>
      </c>
    </row>
    <row r="13136" spans="1:2" x14ac:dyDescent="0.2">
      <c r="A13136">
        <v>913433</v>
      </c>
      <c r="B13136" t="s">
        <v>65854</v>
      </c>
    </row>
    <row r="13137" spans="1:2" x14ac:dyDescent="0.2">
      <c r="A13137">
        <v>923681</v>
      </c>
      <c r="B13137" t="s">
        <v>65854</v>
      </c>
    </row>
    <row r="13138" spans="1:2" x14ac:dyDescent="0.2">
      <c r="A13138">
        <v>924916</v>
      </c>
      <c r="B13138" t="s">
        <v>65854</v>
      </c>
    </row>
    <row r="13139" spans="1:2" x14ac:dyDescent="0.2">
      <c r="A13139">
        <v>934014</v>
      </c>
      <c r="B13139" t="s">
        <v>65854</v>
      </c>
    </row>
    <row r="13140" spans="1:2" x14ac:dyDescent="0.2">
      <c r="A13140">
        <v>934510</v>
      </c>
      <c r="B13140" t="s">
        <v>65854</v>
      </c>
    </row>
    <row r="13141" spans="1:2" x14ac:dyDescent="0.2">
      <c r="A13141">
        <v>971111</v>
      </c>
      <c r="B13141" t="s">
        <v>65854</v>
      </c>
    </row>
    <row r="13142" spans="1:2" x14ac:dyDescent="0.2">
      <c r="A13142">
        <v>332841</v>
      </c>
      <c r="B13142" t="s">
        <v>65854</v>
      </c>
    </row>
    <row r="13143" spans="1:2" x14ac:dyDescent="0.2">
      <c r="A13143">
        <v>667787</v>
      </c>
      <c r="B13143" t="s">
        <v>65854</v>
      </c>
    </row>
    <row r="13144" spans="1:2" x14ac:dyDescent="0.2">
      <c r="A13144" t="s">
        <v>66103</v>
      </c>
      <c r="B13144" t="s">
        <v>65854</v>
      </c>
    </row>
    <row r="13145" spans="1:2" x14ac:dyDescent="0.2">
      <c r="A13145" t="s">
        <v>66104</v>
      </c>
      <c r="B13145" t="s">
        <v>65854</v>
      </c>
    </row>
    <row r="13146" spans="1:2" x14ac:dyDescent="0.2">
      <c r="A13146">
        <v>833010</v>
      </c>
      <c r="B13146" t="s">
        <v>65854</v>
      </c>
    </row>
    <row r="13147" spans="1:2" x14ac:dyDescent="0.2">
      <c r="A13147">
        <v>833578</v>
      </c>
      <c r="B13147" t="s">
        <v>65854</v>
      </c>
    </row>
    <row r="13148" spans="1:2" x14ac:dyDescent="0.2">
      <c r="A13148">
        <v>844642</v>
      </c>
      <c r="B13148" t="s">
        <v>65854</v>
      </c>
    </row>
    <row r="13149" spans="1:2" x14ac:dyDescent="0.2">
      <c r="A13149">
        <v>851459</v>
      </c>
      <c r="B13149" t="s">
        <v>65854</v>
      </c>
    </row>
    <row r="13150" spans="1:2" x14ac:dyDescent="0.2">
      <c r="A13150">
        <v>853806</v>
      </c>
      <c r="B13150" t="s">
        <v>65854</v>
      </c>
    </row>
    <row r="13151" spans="1:2" x14ac:dyDescent="0.2">
      <c r="A13151">
        <v>865539</v>
      </c>
      <c r="B13151" t="s">
        <v>65854</v>
      </c>
    </row>
    <row r="13152" spans="1:2" x14ac:dyDescent="0.2">
      <c r="A13152">
        <v>873332</v>
      </c>
      <c r="B13152" t="s">
        <v>65854</v>
      </c>
    </row>
    <row r="13153" spans="1:2" x14ac:dyDescent="0.2">
      <c r="A13153">
        <v>873345</v>
      </c>
      <c r="B13153" t="s">
        <v>65854</v>
      </c>
    </row>
    <row r="13154" spans="1:2" x14ac:dyDescent="0.2">
      <c r="A13154">
        <v>874554</v>
      </c>
      <c r="B13154" t="s">
        <v>65854</v>
      </c>
    </row>
    <row r="13155" spans="1:2" x14ac:dyDescent="0.2">
      <c r="A13155">
        <v>881543</v>
      </c>
      <c r="B13155" t="s">
        <v>65854</v>
      </c>
    </row>
    <row r="13156" spans="1:2" x14ac:dyDescent="0.2">
      <c r="A13156">
        <v>900973</v>
      </c>
      <c r="B13156" t="s">
        <v>65854</v>
      </c>
    </row>
    <row r="13157" spans="1:2" x14ac:dyDescent="0.2">
      <c r="A13157">
        <v>904875</v>
      </c>
      <c r="B13157" t="s">
        <v>65854</v>
      </c>
    </row>
    <row r="13158" spans="1:2" x14ac:dyDescent="0.2">
      <c r="A13158">
        <v>913375</v>
      </c>
      <c r="B13158" t="s">
        <v>65854</v>
      </c>
    </row>
    <row r="13159" spans="1:2" x14ac:dyDescent="0.2">
      <c r="A13159">
        <v>930751</v>
      </c>
      <c r="B13159" t="s">
        <v>65854</v>
      </c>
    </row>
    <row r="13160" spans="1:2" x14ac:dyDescent="0.2">
      <c r="A13160">
        <v>933171</v>
      </c>
      <c r="B13160" t="s">
        <v>65854</v>
      </c>
    </row>
    <row r="13161" spans="1:2" x14ac:dyDescent="0.2">
      <c r="A13161">
        <v>933172</v>
      </c>
      <c r="B13161" t="s">
        <v>65854</v>
      </c>
    </row>
    <row r="13162" spans="1:2" x14ac:dyDescent="0.2">
      <c r="A13162">
        <v>935189</v>
      </c>
      <c r="B13162" t="s">
        <v>65854</v>
      </c>
    </row>
    <row r="13163" spans="1:2" x14ac:dyDescent="0.2">
      <c r="A13163">
        <v>950594</v>
      </c>
      <c r="B13163" t="s">
        <v>65854</v>
      </c>
    </row>
    <row r="13164" spans="1:2" x14ac:dyDescent="0.2">
      <c r="A13164">
        <v>980529</v>
      </c>
      <c r="B13164" t="s">
        <v>65854</v>
      </c>
    </row>
    <row r="13165" spans="1:2" x14ac:dyDescent="0.2">
      <c r="A13165">
        <v>980571</v>
      </c>
      <c r="B13165" t="s">
        <v>65854</v>
      </c>
    </row>
    <row r="13166" spans="1:2" x14ac:dyDescent="0.2">
      <c r="A13166">
        <v>333840</v>
      </c>
      <c r="B13166" t="s">
        <v>65854</v>
      </c>
    </row>
    <row r="13167" spans="1:2" x14ac:dyDescent="0.2">
      <c r="A13167">
        <v>860224</v>
      </c>
      <c r="B13167" t="s">
        <v>65854</v>
      </c>
    </row>
    <row r="13168" spans="1:2" x14ac:dyDescent="0.2">
      <c r="A13168">
        <v>935384</v>
      </c>
      <c r="B13168" t="s">
        <v>65854</v>
      </c>
    </row>
    <row r="13169" spans="1:2" x14ac:dyDescent="0.2">
      <c r="A13169" t="s">
        <v>66105</v>
      </c>
      <c r="B13169" t="s">
        <v>65854</v>
      </c>
    </row>
    <row r="13170" spans="1:2" x14ac:dyDescent="0.2">
      <c r="A13170">
        <v>834008</v>
      </c>
      <c r="B13170" t="s">
        <v>65854</v>
      </c>
    </row>
    <row r="13171" spans="1:2" x14ac:dyDescent="0.2">
      <c r="A13171">
        <v>844328</v>
      </c>
      <c r="B13171" t="s">
        <v>65854</v>
      </c>
    </row>
    <row r="13172" spans="1:2" x14ac:dyDescent="0.2">
      <c r="A13172">
        <v>853460</v>
      </c>
      <c r="B13172" t="s">
        <v>65854</v>
      </c>
    </row>
    <row r="13173" spans="1:2" x14ac:dyDescent="0.2">
      <c r="A13173">
        <v>864191</v>
      </c>
      <c r="B13173" t="s">
        <v>65854</v>
      </c>
    </row>
    <row r="13174" spans="1:2" x14ac:dyDescent="0.2">
      <c r="A13174">
        <v>865361</v>
      </c>
      <c r="B13174" t="s">
        <v>65854</v>
      </c>
    </row>
    <row r="13175" spans="1:2" x14ac:dyDescent="0.2">
      <c r="A13175">
        <v>884630</v>
      </c>
      <c r="B13175" t="s">
        <v>65854</v>
      </c>
    </row>
    <row r="13176" spans="1:2" x14ac:dyDescent="0.2">
      <c r="A13176">
        <v>924930</v>
      </c>
      <c r="B13176" t="s">
        <v>65854</v>
      </c>
    </row>
    <row r="13177" spans="1:2" x14ac:dyDescent="0.2">
      <c r="A13177">
        <v>930243</v>
      </c>
      <c r="B13177" t="s">
        <v>65854</v>
      </c>
    </row>
    <row r="13178" spans="1:2" x14ac:dyDescent="0.2">
      <c r="A13178">
        <v>940650</v>
      </c>
      <c r="B13178" t="s">
        <v>65854</v>
      </c>
    </row>
    <row r="13179" spans="1:2" x14ac:dyDescent="0.2">
      <c r="A13179">
        <v>943002</v>
      </c>
      <c r="B13179" t="s">
        <v>65854</v>
      </c>
    </row>
    <row r="13180" spans="1:2" x14ac:dyDescent="0.2">
      <c r="A13180">
        <v>943581</v>
      </c>
      <c r="B13180" t="s">
        <v>65854</v>
      </c>
    </row>
    <row r="13181" spans="1:2" x14ac:dyDescent="0.2">
      <c r="A13181">
        <v>990944</v>
      </c>
      <c r="B13181" t="s">
        <v>65854</v>
      </c>
    </row>
    <row r="13182" spans="1:2" x14ac:dyDescent="0.2">
      <c r="A13182" t="s">
        <v>66106</v>
      </c>
      <c r="B13182" t="s">
        <v>65854</v>
      </c>
    </row>
    <row r="13183" spans="1:2" x14ac:dyDescent="0.2">
      <c r="A13183">
        <v>863403</v>
      </c>
      <c r="B13183" t="s">
        <v>65854</v>
      </c>
    </row>
    <row r="13184" spans="1:2" x14ac:dyDescent="0.2">
      <c r="A13184">
        <v>900896</v>
      </c>
      <c r="B13184" t="s">
        <v>65854</v>
      </c>
    </row>
    <row r="13185" spans="1:2" x14ac:dyDescent="0.2">
      <c r="A13185">
        <v>903771</v>
      </c>
      <c r="B13185" t="s">
        <v>65854</v>
      </c>
    </row>
    <row r="13186" spans="1:2" x14ac:dyDescent="0.2">
      <c r="A13186">
        <v>920398</v>
      </c>
      <c r="B13186" t="s">
        <v>65854</v>
      </c>
    </row>
    <row r="13187" spans="1:2" x14ac:dyDescent="0.2">
      <c r="A13187">
        <v>940238</v>
      </c>
      <c r="B13187" t="s">
        <v>65854</v>
      </c>
    </row>
    <row r="13188" spans="1:2" x14ac:dyDescent="0.2">
      <c r="A13188">
        <v>970062</v>
      </c>
      <c r="B13188" t="s">
        <v>65854</v>
      </c>
    </row>
    <row r="13189" spans="1:2" x14ac:dyDescent="0.2">
      <c r="A13189" t="s">
        <v>66107</v>
      </c>
      <c r="B13189" t="s">
        <v>65854</v>
      </c>
    </row>
    <row r="13190" spans="1:2" x14ac:dyDescent="0.2">
      <c r="A13190" t="s">
        <v>66108</v>
      </c>
      <c r="B13190" t="s">
        <v>65854</v>
      </c>
    </row>
    <row r="13191" spans="1:2" x14ac:dyDescent="0.2">
      <c r="A13191" t="s">
        <v>66109</v>
      </c>
      <c r="B13191" t="s">
        <v>65854</v>
      </c>
    </row>
    <row r="13192" spans="1:2" x14ac:dyDescent="0.2">
      <c r="A13192" t="s">
        <v>66110</v>
      </c>
      <c r="B13192" t="s">
        <v>65854</v>
      </c>
    </row>
    <row r="13193" spans="1:2" x14ac:dyDescent="0.2">
      <c r="A13193">
        <v>824111</v>
      </c>
      <c r="B13193" t="s">
        <v>65854</v>
      </c>
    </row>
    <row r="13194" spans="1:2" x14ac:dyDescent="0.2">
      <c r="A13194" t="s">
        <v>66111</v>
      </c>
      <c r="B13194" t="s">
        <v>65854</v>
      </c>
    </row>
    <row r="13195" spans="1:2" x14ac:dyDescent="0.2">
      <c r="A13195">
        <v>853652</v>
      </c>
      <c r="B13195" t="s">
        <v>65854</v>
      </c>
    </row>
    <row r="13196" spans="1:2" x14ac:dyDescent="0.2">
      <c r="A13196">
        <v>863580</v>
      </c>
      <c r="B13196" t="s">
        <v>65854</v>
      </c>
    </row>
    <row r="13197" spans="1:2" x14ac:dyDescent="0.2">
      <c r="A13197">
        <v>873697</v>
      </c>
      <c r="B13197" t="s">
        <v>65854</v>
      </c>
    </row>
    <row r="13198" spans="1:2" x14ac:dyDescent="0.2">
      <c r="A13198">
        <v>884339</v>
      </c>
      <c r="B13198" t="s">
        <v>65854</v>
      </c>
    </row>
    <row r="13199" spans="1:2" x14ac:dyDescent="0.2">
      <c r="A13199">
        <v>893991</v>
      </c>
      <c r="B13199" t="s">
        <v>65854</v>
      </c>
    </row>
    <row r="13200" spans="1:2" x14ac:dyDescent="0.2">
      <c r="A13200">
        <v>904520</v>
      </c>
      <c r="B13200" t="s">
        <v>65854</v>
      </c>
    </row>
    <row r="13201" spans="1:2" x14ac:dyDescent="0.2">
      <c r="A13201">
        <v>904730</v>
      </c>
      <c r="B13201" t="s">
        <v>65854</v>
      </c>
    </row>
    <row r="13202" spans="1:2" x14ac:dyDescent="0.2">
      <c r="A13202">
        <v>913406</v>
      </c>
      <c r="B13202" t="s">
        <v>65854</v>
      </c>
    </row>
    <row r="13203" spans="1:2" x14ac:dyDescent="0.2">
      <c r="A13203" t="s">
        <v>66112</v>
      </c>
      <c r="B13203" t="s">
        <v>65854</v>
      </c>
    </row>
    <row r="13204" spans="1:2" x14ac:dyDescent="0.2">
      <c r="A13204">
        <v>920073</v>
      </c>
      <c r="B13204" t="s">
        <v>65854</v>
      </c>
    </row>
    <row r="13205" spans="1:2" x14ac:dyDescent="0.2">
      <c r="A13205" t="s">
        <v>66113</v>
      </c>
      <c r="B13205" t="s">
        <v>65854</v>
      </c>
    </row>
    <row r="13206" spans="1:2" x14ac:dyDescent="0.2">
      <c r="A13206">
        <v>803074</v>
      </c>
      <c r="B13206" t="s">
        <v>65854</v>
      </c>
    </row>
    <row r="13207" spans="1:2" x14ac:dyDescent="0.2">
      <c r="A13207">
        <v>804004</v>
      </c>
      <c r="B13207" t="s">
        <v>65854</v>
      </c>
    </row>
    <row r="13208" spans="1:2" x14ac:dyDescent="0.2">
      <c r="A13208">
        <v>840524</v>
      </c>
      <c r="B13208" t="s">
        <v>65854</v>
      </c>
    </row>
    <row r="13209" spans="1:2" x14ac:dyDescent="0.2">
      <c r="A13209">
        <v>863982</v>
      </c>
      <c r="B13209" t="s">
        <v>65854</v>
      </c>
    </row>
    <row r="13210" spans="1:2" x14ac:dyDescent="0.2">
      <c r="A13210">
        <v>893449</v>
      </c>
      <c r="B13210" t="s">
        <v>65854</v>
      </c>
    </row>
    <row r="13211" spans="1:2" x14ac:dyDescent="0.2">
      <c r="A13211">
        <v>904599</v>
      </c>
      <c r="B13211" t="s">
        <v>65854</v>
      </c>
    </row>
    <row r="13212" spans="1:2" x14ac:dyDescent="0.2">
      <c r="A13212">
        <v>904724</v>
      </c>
      <c r="B13212" t="s">
        <v>65854</v>
      </c>
    </row>
    <row r="13213" spans="1:2" x14ac:dyDescent="0.2">
      <c r="A13213" t="s">
        <v>64732</v>
      </c>
      <c r="B13213" t="s">
        <v>65854</v>
      </c>
    </row>
    <row r="13214" spans="1:2" x14ac:dyDescent="0.2">
      <c r="A13214" t="s">
        <v>65184</v>
      </c>
      <c r="B13214" t="s">
        <v>65854</v>
      </c>
    </row>
    <row r="13215" spans="1:2" x14ac:dyDescent="0.2">
      <c r="A13215">
        <v>673979</v>
      </c>
      <c r="B13215" t="s">
        <v>65854</v>
      </c>
    </row>
    <row r="13216" spans="1:2" x14ac:dyDescent="0.2">
      <c r="A13216">
        <v>673980</v>
      </c>
      <c r="B13216" t="s">
        <v>65854</v>
      </c>
    </row>
    <row r="13217" spans="1:2" x14ac:dyDescent="0.2">
      <c r="A13217">
        <v>813551</v>
      </c>
      <c r="B13217" t="s">
        <v>65854</v>
      </c>
    </row>
    <row r="13218" spans="1:2" x14ac:dyDescent="0.2">
      <c r="A13218">
        <v>813767</v>
      </c>
      <c r="B13218" t="s">
        <v>65854</v>
      </c>
    </row>
    <row r="13219" spans="1:2" x14ac:dyDescent="0.2">
      <c r="A13219">
        <v>853499</v>
      </c>
      <c r="B13219" t="s">
        <v>65854</v>
      </c>
    </row>
    <row r="13220" spans="1:2" x14ac:dyDescent="0.2">
      <c r="A13220">
        <v>864892</v>
      </c>
      <c r="B13220" t="s">
        <v>65854</v>
      </c>
    </row>
    <row r="13221" spans="1:2" x14ac:dyDescent="0.2">
      <c r="A13221">
        <v>865401</v>
      </c>
      <c r="B13221" t="s">
        <v>65854</v>
      </c>
    </row>
    <row r="13222" spans="1:2" x14ac:dyDescent="0.2">
      <c r="A13222">
        <v>894185</v>
      </c>
      <c r="B13222" t="s">
        <v>65854</v>
      </c>
    </row>
    <row r="13223" spans="1:2" x14ac:dyDescent="0.2">
      <c r="A13223">
        <v>894775</v>
      </c>
      <c r="B13223" t="s">
        <v>65854</v>
      </c>
    </row>
    <row r="13224" spans="1:2" x14ac:dyDescent="0.2">
      <c r="A13224">
        <v>894776</v>
      </c>
      <c r="B13224" t="s">
        <v>65854</v>
      </c>
    </row>
    <row r="13225" spans="1:2" x14ac:dyDescent="0.2">
      <c r="A13225">
        <v>903502</v>
      </c>
      <c r="B13225" t="s">
        <v>65854</v>
      </c>
    </row>
    <row r="13226" spans="1:2" x14ac:dyDescent="0.2">
      <c r="A13226">
        <v>904291</v>
      </c>
      <c r="B13226" t="s">
        <v>65854</v>
      </c>
    </row>
    <row r="13227" spans="1:2" x14ac:dyDescent="0.2">
      <c r="A13227">
        <v>914219</v>
      </c>
      <c r="B13227" t="s">
        <v>65854</v>
      </c>
    </row>
    <row r="13228" spans="1:2" x14ac:dyDescent="0.2">
      <c r="A13228">
        <v>920659</v>
      </c>
      <c r="B13228" t="s">
        <v>65854</v>
      </c>
    </row>
    <row r="13229" spans="1:2" x14ac:dyDescent="0.2">
      <c r="A13229">
        <v>923834</v>
      </c>
      <c r="B13229" t="s">
        <v>65854</v>
      </c>
    </row>
    <row r="13230" spans="1:2" x14ac:dyDescent="0.2">
      <c r="A13230">
        <v>923890</v>
      </c>
      <c r="B13230" t="s">
        <v>65854</v>
      </c>
    </row>
    <row r="13231" spans="1:2" x14ac:dyDescent="0.2">
      <c r="A13231">
        <v>930669</v>
      </c>
      <c r="B13231" t="s">
        <v>65854</v>
      </c>
    </row>
    <row r="13232" spans="1:2" x14ac:dyDescent="0.2">
      <c r="A13232">
        <v>933903</v>
      </c>
      <c r="B13232" t="s">
        <v>65854</v>
      </c>
    </row>
    <row r="13233" spans="1:2" x14ac:dyDescent="0.2">
      <c r="A13233">
        <v>980021</v>
      </c>
      <c r="B13233" t="s">
        <v>65854</v>
      </c>
    </row>
    <row r="13234" spans="1:2" x14ac:dyDescent="0.2">
      <c r="A13234">
        <v>990039</v>
      </c>
      <c r="B13234" t="s">
        <v>65854</v>
      </c>
    </row>
    <row r="13235" spans="1:2" x14ac:dyDescent="0.2">
      <c r="A13235">
        <v>990339</v>
      </c>
      <c r="B13235" t="s">
        <v>65854</v>
      </c>
    </row>
    <row r="13236" spans="1:2" x14ac:dyDescent="0.2">
      <c r="A13236">
        <v>990340</v>
      </c>
      <c r="B13236" t="s">
        <v>65854</v>
      </c>
    </row>
    <row r="13237" spans="1:2" x14ac:dyDescent="0.2">
      <c r="A13237">
        <v>843261</v>
      </c>
      <c r="B13237" t="s">
        <v>65854</v>
      </c>
    </row>
    <row r="13238" spans="1:2" x14ac:dyDescent="0.2">
      <c r="A13238">
        <v>863547</v>
      </c>
      <c r="B13238" t="s">
        <v>65854</v>
      </c>
    </row>
    <row r="13239" spans="1:2" x14ac:dyDescent="0.2">
      <c r="A13239">
        <v>870610</v>
      </c>
      <c r="B13239" t="s">
        <v>65854</v>
      </c>
    </row>
    <row r="13240" spans="1:2" x14ac:dyDescent="0.2">
      <c r="A13240">
        <v>903883</v>
      </c>
      <c r="B13240" t="s">
        <v>65854</v>
      </c>
    </row>
    <row r="13241" spans="1:2" x14ac:dyDescent="0.2">
      <c r="A13241">
        <v>913673</v>
      </c>
      <c r="B13241" t="s">
        <v>65854</v>
      </c>
    </row>
    <row r="13242" spans="1:2" x14ac:dyDescent="0.2">
      <c r="A13242">
        <v>913997</v>
      </c>
      <c r="B13242" t="s">
        <v>65854</v>
      </c>
    </row>
    <row r="13243" spans="1:2" x14ac:dyDescent="0.2">
      <c r="A13243">
        <v>865190</v>
      </c>
      <c r="B13243" t="s">
        <v>65854</v>
      </c>
    </row>
    <row r="13244" spans="1:2" x14ac:dyDescent="0.2">
      <c r="A13244">
        <v>900864</v>
      </c>
      <c r="B13244" t="s">
        <v>65854</v>
      </c>
    </row>
    <row r="13245" spans="1:2" x14ac:dyDescent="0.2">
      <c r="A13245">
        <v>914291</v>
      </c>
      <c r="B13245" t="s">
        <v>65854</v>
      </c>
    </row>
    <row r="13246" spans="1:2" x14ac:dyDescent="0.2">
      <c r="A13246">
        <v>981104</v>
      </c>
      <c r="B13246" t="s">
        <v>65854</v>
      </c>
    </row>
    <row r="13247" spans="1:2" x14ac:dyDescent="0.2">
      <c r="A13247" t="s">
        <v>66114</v>
      </c>
      <c r="B13247" t="s">
        <v>65854</v>
      </c>
    </row>
    <row r="13248" spans="1:2" x14ac:dyDescent="0.2">
      <c r="A13248" t="s">
        <v>66115</v>
      </c>
      <c r="B13248" t="s">
        <v>65854</v>
      </c>
    </row>
    <row r="13249" spans="1:2" x14ac:dyDescent="0.2">
      <c r="A13249">
        <v>860490</v>
      </c>
      <c r="B13249" t="s">
        <v>65854</v>
      </c>
    </row>
    <row r="13250" spans="1:2" x14ac:dyDescent="0.2">
      <c r="A13250">
        <v>870372</v>
      </c>
      <c r="B13250" t="s">
        <v>65854</v>
      </c>
    </row>
    <row r="13251" spans="1:2" x14ac:dyDescent="0.2">
      <c r="A13251">
        <v>871494</v>
      </c>
      <c r="B13251" t="s">
        <v>65854</v>
      </c>
    </row>
    <row r="13252" spans="1:2" x14ac:dyDescent="0.2">
      <c r="A13252">
        <v>923400</v>
      </c>
      <c r="B13252" t="s">
        <v>65854</v>
      </c>
    </row>
    <row r="13253" spans="1:2" x14ac:dyDescent="0.2">
      <c r="A13253">
        <v>934582</v>
      </c>
      <c r="B13253" t="s">
        <v>65854</v>
      </c>
    </row>
    <row r="13254" spans="1:2" x14ac:dyDescent="0.2">
      <c r="A13254">
        <v>940545</v>
      </c>
      <c r="B13254" t="s">
        <v>65854</v>
      </c>
    </row>
    <row r="13255" spans="1:2" x14ac:dyDescent="0.2">
      <c r="A13255">
        <v>981125</v>
      </c>
      <c r="B13255" t="s">
        <v>65854</v>
      </c>
    </row>
    <row r="13256" spans="1:2" x14ac:dyDescent="0.2">
      <c r="A13256">
        <v>669315</v>
      </c>
      <c r="B13256" t="s">
        <v>65854</v>
      </c>
    </row>
    <row r="13257" spans="1:2" x14ac:dyDescent="0.2">
      <c r="A13257">
        <v>671877</v>
      </c>
      <c r="B13257" t="s">
        <v>65854</v>
      </c>
    </row>
    <row r="13258" spans="1:2" x14ac:dyDescent="0.2">
      <c r="A13258">
        <v>883732</v>
      </c>
      <c r="B13258" t="s">
        <v>65854</v>
      </c>
    </row>
    <row r="13259" spans="1:2" x14ac:dyDescent="0.2">
      <c r="A13259">
        <v>340503</v>
      </c>
      <c r="B13259" t="s">
        <v>65854</v>
      </c>
    </row>
    <row r="13260" spans="1:2" x14ac:dyDescent="0.2">
      <c r="A13260">
        <v>934463</v>
      </c>
      <c r="B13260" t="s">
        <v>65854</v>
      </c>
    </row>
    <row r="13261" spans="1:2" x14ac:dyDescent="0.2">
      <c r="A13261" t="s">
        <v>66116</v>
      </c>
      <c r="B13261" t="s">
        <v>65854</v>
      </c>
    </row>
    <row r="13262" spans="1:2" x14ac:dyDescent="0.2">
      <c r="A13262" t="s">
        <v>65180</v>
      </c>
      <c r="B13262" t="s">
        <v>65854</v>
      </c>
    </row>
    <row r="13263" spans="1:2" x14ac:dyDescent="0.2">
      <c r="A13263">
        <v>894891</v>
      </c>
      <c r="B13263" t="s">
        <v>65854</v>
      </c>
    </row>
    <row r="13264" spans="1:2" x14ac:dyDescent="0.2">
      <c r="A13264" t="s">
        <v>66117</v>
      </c>
      <c r="B13264" t="s">
        <v>65854</v>
      </c>
    </row>
    <row r="13265" spans="1:2" x14ac:dyDescent="0.2">
      <c r="A13265">
        <v>934931</v>
      </c>
      <c r="B13265" t="s">
        <v>65854</v>
      </c>
    </row>
    <row r="13266" spans="1:2" x14ac:dyDescent="0.2">
      <c r="A13266">
        <v>960228</v>
      </c>
      <c r="B13266" t="s">
        <v>65854</v>
      </c>
    </row>
    <row r="13267" spans="1:2" x14ac:dyDescent="0.2">
      <c r="A13267">
        <v>830500</v>
      </c>
      <c r="B13267" t="s">
        <v>65854</v>
      </c>
    </row>
    <row r="13268" spans="1:2" x14ac:dyDescent="0.2">
      <c r="A13268">
        <v>891640</v>
      </c>
      <c r="B13268" t="s">
        <v>65854</v>
      </c>
    </row>
    <row r="13269" spans="1:2" x14ac:dyDescent="0.2">
      <c r="A13269" t="s">
        <v>65172</v>
      </c>
      <c r="B13269" t="s">
        <v>65854</v>
      </c>
    </row>
    <row r="13270" spans="1:2" x14ac:dyDescent="0.2">
      <c r="A13270">
        <v>924771</v>
      </c>
      <c r="B13270" t="s">
        <v>65854</v>
      </c>
    </row>
    <row r="13271" spans="1:2" x14ac:dyDescent="0.2">
      <c r="A13271">
        <v>860879</v>
      </c>
      <c r="B13271" t="s">
        <v>65854</v>
      </c>
    </row>
    <row r="13272" spans="1:2" x14ac:dyDescent="0.2">
      <c r="A13272">
        <v>904264</v>
      </c>
      <c r="B13272" t="s">
        <v>65854</v>
      </c>
    </row>
    <row r="13273" spans="1:2" x14ac:dyDescent="0.2">
      <c r="A13273">
        <v>813253</v>
      </c>
      <c r="B13273" t="s">
        <v>65854</v>
      </c>
    </row>
    <row r="13274" spans="1:2" x14ac:dyDescent="0.2">
      <c r="A13274">
        <v>820204</v>
      </c>
      <c r="B13274" t="s">
        <v>65854</v>
      </c>
    </row>
    <row r="13275" spans="1:2" x14ac:dyDescent="0.2">
      <c r="A13275">
        <v>823866</v>
      </c>
      <c r="B13275" t="s">
        <v>65854</v>
      </c>
    </row>
    <row r="13276" spans="1:2" x14ac:dyDescent="0.2">
      <c r="A13276" t="s">
        <v>66118</v>
      </c>
      <c r="B13276" t="s">
        <v>65854</v>
      </c>
    </row>
    <row r="13277" spans="1:2" x14ac:dyDescent="0.2">
      <c r="A13277">
        <v>863037</v>
      </c>
      <c r="B13277" t="s">
        <v>65854</v>
      </c>
    </row>
    <row r="13278" spans="1:2" x14ac:dyDescent="0.2">
      <c r="A13278">
        <v>903744</v>
      </c>
      <c r="B13278" t="s">
        <v>65854</v>
      </c>
    </row>
    <row r="13279" spans="1:2" x14ac:dyDescent="0.2">
      <c r="A13279">
        <v>934248</v>
      </c>
      <c r="B13279" t="s">
        <v>65854</v>
      </c>
    </row>
    <row r="13280" spans="1:2" x14ac:dyDescent="0.2">
      <c r="A13280">
        <v>951040</v>
      </c>
      <c r="B13280" t="s">
        <v>65854</v>
      </c>
    </row>
    <row r="13281" spans="1:2" x14ac:dyDescent="0.2">
      <c r="A13281">
        <v>960743</v>
      </c>
      <c r="B13281" t="s">
        <v>65854</v>
      </c>
    </row>
    <row r="13282" spans="1:2" x14ac:dyDescent="0.2">
      <c r="A13282" t="s">
        <v>66119</v>
      </c>
      <c r="B13282" t="s">
        <v>65854</v>
      </c>
    </row>
    <row r="13283" spans="1:2" x14ac:dyDescent="0.2">
      <c r="A13283">
        <v>850633</v>
      </c>
      <c r="B13283" t="s">
        <v>65854</v>
      </c>
    </row>
    <row r="13284" spans="1:2" x14ac:dyDescent="0.2">
      <c r="A13284">
        <v>853493</v>
      </c>
      <c r="B13284" t="s">
        <v>65854</v>
      </c>
    </row>
    <row r="13285" spans="1:2" x14ac:dyDescent="0.2">
      <c r="A13285">
        <v>911018</v>
      </c>
      <c r="B13285" t="s">
        <v>65854</v>
      </c>
    </row>
    <row r="13286" spans="1:2" x14ac:dyDescent="0.2">
      <c r="A13286">
        <v>924061</v>
      </c>
      <c r="B13286" t="s">
        <v>65854</v>
      </c>
    </row>
    <row r="13287" spans="1:2" x14ac:dyDescent="0.2">
      <c r="A13287">
        <v>971140</v>
      </c>
      <c r="B13287" t="s">
        <v>65854</v>
      </c>
    </row>
    <row r="13288" spans="1:2" x14ac:dyDescent="0.2">
      <c r="A13288">
        <v>804086</v>
      </c>
      <c r="B13288" t="s">
        <v>65854</v>
      </c>
    </row>
    <row r="13289" spans="1:2" x14ac:dyDescent="0.2">
      <c r="A13289">
        <v>861173</v>
      </c>
      <c r="B13289" t="s">
        <v>65854</v>
      </c>
    </row>
    <row r="13290" spans="1:2" x14ac:dyDescent="0.2">
      <c r="A13290">
        <v>865319</v>
      </c>
      <c r="B13290" t="s">
        <v>65854</v>
      </c>
    </row>
    <row r="13291" spans="1:2" x14ac:dyDescent="0.2">
      <c r="A13291" t="s">
        <v>66120</v>
      </c>
      <c r="B13291" t="s">
        <v>65854</v>
      </c>
    </row>
    <row r="13292" spans="1:2" x14ac:dyDescent="0.2">
      <c r="A13292">
        <v>914844</v>
      </c>
      <c r="B13292" t="s">
        <v>65854</v>
      </c>
    </row>
    <row r="13293" spans="1:2" x14ac:dyDescent="0.2">
      <c r="A13293">
        <v>920218</v>
      </c>
      <c r="B13293" t="s">
        <v>65854</v>
      </c>
    </row>
    <row r="13294" spans="1:2" x14ac:dyDescent="0.2">
      <c r="A13294">
        <v>940008</v>
      </c>
      <c r="B13294" t="s">
        <v>65854</v>
      </c>
    </row>
    <row r="13295" spans="1:2" x14ac:dyDescent="0.2">
      <c r="A13295">
        <v>943030</v>
      </c>
      <c r="B13295" t="s">
        <v>65854</v>
      </c>
    </row>
    <row r="13296" spans="1:2" x14ac:dyDescent="0.2">
      <c r="A13296">
        <v>950917</v>
      </c>
      <c r="B13296" t="s">
        <v>65854</v>
      </c>
    </row>
    <row r="13297" spans="1:2" x14ac:dyDescent="0.2">
      <c r="A13297">
        <v>813046</v>
      </c>
      <c r="B13297" t="s">
        <v>65854</v>
      </c>
    </row>
    <row r="13298" spans="1:2" x14ac:dyDescent="0.2">
      <c r="A13298">
        <v>823163</v>
      </c>
      <c r="B13298" t="s">
        <v>65854</v>
      </c>
    </row>
    <row r="13299" spans="1:2" x14ac:dyDescent="0.2">
      <c r="A13299">
        <v>823738</v>
      </c>
      <c r="B13299" t="s">
        <v>65854</v>
      </c>
    </row>
    <row r="13300" spans="1:2" x14ac:dyDescent="0.2">
      <c r="A13300" t="s">
        <v>66121</v>
      </c>
      <c r="B13300" t="s">
        <v>65854</v>
      </c>
    </row>
    <row r="13301" spans="1:2" x14ac:dyDescent="0.2">
      <c r="A13301">
        <v>880667</v>
      </c>
      <c r="B13301" t="s">
        <v>65854</v>
      </c>
    </row>
    <row r="13302" spans="1:2" x14ac:dyDescent="0.2">
      <c r="A13302">
        <v>893661</v>
      </c>
      <c r="B13302" t="s">
        <v>65854</v>
      </c>
    </row>
    <row r="13303" spans="1:2" x14ac:dyDescent="0.2">
      <c r="A13303">
        <v>980771</v>
      </c>
      <c r="B13303" t="s">
        <v>65854</v>
      </c>
    </row>
    <row r="13304" spans="1:2" x14ac:dyDescent="0.2">
      <c r="A13304" t="s">
        <v>66122</v>
      </c>
      <c r="B13304" t="s">
        <v>65854</v>
      </c>
    </row>
    <row r="13305" spans="1:2" x14ac:dyDescent="0.2">
      <c r="A13305" t="s">
        <v>66123</v>
      </c>
      <c r="B13305" t="s">
        <v>65854</v>
      </c>
    </row>
    <row r="13306" spans="1:2" x14ac:dyDescent="0.2">
      <c r="A13306">
        <v>813504</v>
      </c>
      <c r="B13306" t="s">
        <v>65854</v>
      </c>
    </row>
    <row r="13307" spans="1:2" x14ac:dyDescent="0.2">
      <c r="A13307">
        <v>813770</v>
      </c>
      <c r="B13307" t="s">
        <v>65854</v>
      </c>
    </row>
    <row r="13308" spans="1:2" x14ac:dyDescent="0.2">
      <c r="A13308">
        <v>830790</v>
      </c>
      <c r="B13308" t="s">
        <v>65854</v>
      </c>
    </row>
    <row r="13309" spans="1:2" x14ac:dyDescent="0.2">
      <c r="A13309">
        <v>893101</v>
      </c>
      <c r="B13309" t="s">
        <v>65854</v>
      </c>
    </row>
    <row r="13310" spans="1:2" x14ac:dyDescent="0.2">
      <c r="A13310" t="s">
        <v>66124</v>
      </c>
      <c r="B13310" t="s">
        <v>65854</v>
      </c>
    </row>
    <row r="13311" spans="1:2" x14ac:dyDescent="0.2">
      <c r="A13311">
        <v>913439</v>
      </c>
      <c r="B13311" t="s">
        <v>65854</v>
      </c>
    </row>
    <row r="13312" spans="1:2" x14ac:dyDescent="0.2">
      <c r="A13312">
        <v>920723</v>
      </c>
      <c r="B13312" t="s">
        <v>65854</v>
      </c>
    </row>
    <row r="13313" spans="1:2" x14ac:dyDescent="0.2">
      <c r="A13313">
        <v>960001</v>
      </c>
      <c r="B13313" t="s">
        <v>65854</v>
      </c>
    </row>
    <row r="13314" spans="1:2" x14ac:dyDescent="0.2">
      <c r="A13314">
        <v>990981</v>
      </c>
      <c r="B13314" t="s">
        <v>65854</v>
      </c>
    </row>
    <row r="13315" spans="1:2" x14ac:dyDescent="0.2">
      <c r="A13315">
        <v>803412</v>
      </c>
      <c r="B13315" t="s">
        <v>65854</v>
      </c>
    </row>
    <row r="13316" spans="1:2" x14ac:dyDescent="0.2">
      <c r="A13316">
        <v>804041</v>
      </c>
      <c r="B13316" t="s">
        <v>65854</v>
      </c>
    </row>
    <row r="13317" spans="1:2" x14ac:dyDescent="0.2">
      <c r="A13317">
        <v>814102</v>
      </c>
      <c r="B13317" t="s">
        <v>65854</v>
      </c>
    </row>
    <row r="13318" spans="1:2" x14ac:dyDescent="0.2">
      <c r="A13318">
        <v>823056</v>
      </c>
      <c r="B13318" t="s">
        <v>65854</v>
      </c>
    </row>
    <row r="13319" spans="1:2" x14ac:dyDescent="0.2">
      <c r="A13319">
        <v>833632</v>
      </c>
      <c r="B13319" t="s">
        <v>65854</v>
      </c>
    </row>
    <row r="13320" spans="1:2" x14ac:dyDescent="0.2">
      <c r="A13320">
        <v>865102</v>
      </c>
      <c r="B13320" t="s">
        <v>65854</v>
      </c>
    </row>
    <row r="13321" spans="1:2" x14ac:dyDescent="0.2">
      <c r="A13321">
        <v>865308</v>
      </c>
      <c r="B13321" t="s">
        <v>65854</v>
      </c>
    </row>
    <row r="13322" spans="1:2" x14ac:dyDescent="0.2">
      <c r="A13322">
        <v>871354</v>
      </c>
      <c r="B13322" t="s">
        <v>65854</v>
      </c>
    </row>
    <row r="13323" spans="1:2" x14ac:dyDescent="0.2">
      <c r="A13323">
        <v>881072</v>
      </c>
      <c r="B13323" t="s">
        <v>65854</v>
      </c>
    </row>
    <row r="13324" spans="1:2" x14ac:dyDescent="0.2">
      <c r="A13324">
        <v>893676</v>
      </c>
      <c r="B13324" t="s">
        <v>65854</v>
      </c>
    </row>
    <row r="13325" spans="1:2" x14ac:dyDescent="0.2">
      <c r="A13325">
        <v>901250</v>
      </c>
      <c r="B13325" t="s">
        <v>65854</v>
      </c>
    </row>
    <row r="13326" spans="1:2" x14ac:dyDescent="0.2">
      <c r="A13326">
        <v>913224</v>
      </c>
      <c r="B13326" t="s">
        <v>65854</v>
      </c>
    </row>
    <row r="13327" spans="1:2" x14ac:dyDescent="0.2">
      <c r="A13327" t="s">
        <v>66125</v>
      </c>
      <c r="B13327" t="s">
        <v>65854</v>
      </c>
    </row>
    <row r="13328" spans="1:2" x14ac:dyDescent="0.2">
      <c r="A13328" t="s">
        <v>66126</v>
      </c>
      <c r="B13328" t="s">
        <v>65854</v>
      </c>
    </row>
    <row r="13329" spans="1:2" x14ac:dyDescent="0.2">
      <c r="A13329" t="s">
        <v>66127</v>
      </c>
      <c r="B13329" t="s">
        <v>65854</v>
      </c>
    </row>
    <row r="13330" spans="1:2" x14ac:dyDescent="0.2">
      <c r="A13330" t="s">
        <v>66128</v>
      </c>
      <c r="B13330" t="s">
        <v>65854</v>
      </c>
    </row>
    <row r="13331" spans="1:2" x14ac:dyDescent="0.2">
      <c r="A13331">
        <v>803749</v>
      </c>
      <c r="B13331" t="s">
        <v>65854</v>
      </c>
    </row>
    <row r="13332" spans="1:2" x14ac:dyDescent="0.2">
      <c r="A13332">
        <v>865397</v>
      </c>
      <c r="B13332" t="s">
        <v>65854</v>
      </c>
    </row>
    <row r="13333" spans="1:2" x14ac:dyDescent="0.2">
      <c r="A13333">
        <v>865548</v>
      </c>
      <c r="B13333" t="s">
        <v>65854</v>
      </c>
    </row>
    <row r="13334" spans="1:2" x14ac:dyDescent="0.2">
      <c r="A13334">
        <v>881159</v>
      </c>
      <c r="B13334" t="s">
        <v>65854</v>
      </c>
    </row>
    <row r="13335" spans="1:2" x14ac:dyDescent="0.2">
      <c r="A13335">
        <v>903560</v>
      </c>
      <c r="B13335" t="s">
        <v>65854</v>
      </c>
    </row>
    <row r="13336" spans="1:2" x14ac:dyDescent="0.2">
      <c r="A13336">
        <v>924002</v>
      </c>
      <c r="B13336" t="s">
        <v>65854</v>
      </c>
    </row>
    <row r="13337" spans="1:2" x14ac:dyDescent="0.2">
      <c r="A13337">
        <v>933491</v>
      </c>
      <c r="B13337" t="s">
        <v>65854</v>
      </c>
    </row>
    <row r="13338" spans="1:2" x14ac:dyDescent="0.2">
      <c r="A13338">
        <v>935038</v>
      </c>
      <c r="B13338" t="s">
        <v>65854</v>
      </c>
    </row>
    <row r="13339" spans="1:2" x14ac:dyDescent="0.2">
      <c r="A13339">
        <v>940597</v>
      </c>
      <c r="B13339" t="s">
        <v>65854</v>
      </c>
    </row>
    <row r="13340" spans="1:2" x14ac:dyDescent="0.2">
      <c r="A13340">
        <v>991003</v>
      </c>
      <c r="B13340" t="s">
        <v>65854</v>
      </c>
    </row>
    <row r="13341" spans="1:2" x14ac:dyDescent="0.2">
      <c r="A13341" t="s">
        <v>66129</v>
      </c>
      <c r="B13341" t="s">
        <v>65854</v>
      </c>
    </row>
    <row r="13342" spans="1:2" x14ac:dyDescent="0.2">
      <c r="A13342" t="s">
        <v>66130</v>
      </c>
      <c r="B13342" t="s">
        <v>65854</v>
      </c>
    </row>
    <row r="13343" spans="1:2" x14ac:dyDescent="0.2">
      <c r="A13343">
        <v>803262</v>
      </c>
      <c r="B13343" t="s">
        <v>65854</v>
      </c>
    </row>
    <row r="13344" spans="1:2" x14ac:dyDescent="0.2">
      <c r="A13344">
        <v>860384</v>
      </c>
      <c r="B13344" t="s">
        <v>65854</v>
      </c>
    </row>
    <row r="13345" spans="1:2" x14ac:dyDescent="0.2">
      <c r="A13345">
        <v>865375</v>
      </c>
      <c r="B13345" t="s">
        <v>65854</v>
      </c>
    </row>
    <row r="13346" spans="1:2" x14ac:dyDescent="0.2">
      <c r="A13346">
        <v>874956</v>
      </c>
      <c r="B13346" t="s">
        <v>65854</v>
      </c>
    </row>
    <row r="13347" spans="1:2" x14ac:dyDescent="0.2">
      <c r="A13347">
        <v>880376</v>
      </c>
      <c r="B13347" t="s">
        <v>65854</v>
      </c>
    </row>
    <row r="13348" spans="1:2" x14ac:dyDescent="0.2">
      <c r="A13348">
        <v>903275</v>
      </c>
      <c r="B13348" t="s">
        <v>65854</v>
      </c>
    </row>
    <row r="13349" spans="1:2" x14ac:dyDescent="0.2">
      <c r="A13349">
        <v>914011</v>
      </c>
      <c r="B13349" t="s">
        <v>65854</v>
      </c>
    </row>
    <row r="13350" spans="1:2" x14ac:dyDescent="0.2">
      <c r="A13350">
        <v>914013</v>
      </c>
      <c r="B13350" t="s">
        <v>65854</v>
      </c>
    </row>
    <row r="13351" spans="1:2" x14ac:dyDescent="0.2">
      <c r="A13351">
        <v>980013</v>
      </c>
      <c r="B13351" t="s">
        <v>65854</v>
      </c>
    </row>
    <row r="13352" spans="1:2" x14ac:dyDescent="0.2">
      <c r="A13352">
        <v>990852</v>
      </c>
      <c r="B13352" t="s">
        <v>65854</v>
      </c>
    </row>
    <row r="13353" spans="1:2" x14ac:dyDescent="0.2">
      <c r="A13353">
        <v>824513</v>
      </c>
      <c r="B13353" t="s">
        <v>65854</v>
      </c>
    </row>
    <row r="13354" spans="1:2" x14ac:dyDescent="0.2">
      <c r="A13354">
        <v>864041</v>
      </c>
      <c r="B13354" t="s">
        <v>65854</v>
      </c>
    </row>
    <row r="13355" spans="1:2" x14ac:dyDescent="0.2">
      <c r="A13355">
        <v>870206</v>
      </c>
      <c r="B13355" t="s">
        <v>65854</v>
      </c>
    </row>
    <row r="13356" spans="1:2" x14ac:dyDescent="0.2">
      <c r="A13356">
        <v>2038692</v>
      </c>
      <c r="B13356" t="s">
        <v>65854</v>
      </c>
    </row>
    <row r="13357" spans="1:2" x14ac:dyDescent="0.2">
      <c r="A13357">
        <v>814058</v>
      </c>
      <c r="B13357" t="s">
        <v>65854</v>
      </c>
    </row>
    <row r="13358" spans="1:2" x14ac:dyDescent="0.2">
      <c r="A13358">
        <v>854520</v>
      </c>
      <c r="B13358" t="s">
        <v>65854</v>
      </c>
    </row>
    <row r="13359" spans="1:2" x14ac:dyDescent="0.2">
      <c r="A13359" s="429" t="s">
        <v>66131</v>
      </c>
      <c r="B13359" t="s">
        <v>65854</v>
      </c>
    </row>
    <row r="13360" spans="1:2" x14ac:dyDescent="0.2">
      <c r="A13360">
        <v>870639</v>
      </c>
      <c r="B13360" t="s">
        <v>65854</v>
      </c>
    </row>
    <row r="13361" spans="1:2" x14ac:dyDescent="0.2">
      <c r="A13361">
        <v>884128</v>
      </c>
      <c r="B13361" t="s">
        <v>65854</v>
      </c>
    </row>
    <row r="13362" spans="1:2" x14ac:dyDescent="0.2">
      <c r="A13362">
        <v>891510</v>
      </c>
      <c r="B13362" t="s">
        <v>65854</v>
      </c>
    </row>
    <row r="13363" spans="1:2" x14ac:dyDescent="0.2">
      <c r="A13363">
        <v>910464</v>
      </c>
      <c r="B13363" t="s">
        <v>65854</v>
      </c>
    </row>
    <row r="13364" spans="1:2" x14ac:dyDescent="0.2">
      <c r="A13364">
        <v>2024489</v>
      </c>
      <c r="B13364" t="s">
        <v>65854</v>
      </c>
    </row>
    <row r="13365" spans="1:2" x14ac:dyDescent="0.2">
      <c r="A13365">
        <v>813435</v>
      </c>
      <c r="B13365" t="s">
        <v>65854</v>
      </c>
    </row>
    <row r="13366" spans="1:2" x14ac:dyDescent="0.2">
      <c r="A13366">
        <v>821267</v>
      </c>
      <c r="B13366" t="s">
        <v>65854</v>
      </c>
    </row>
    <row r="13367" spans="1:2" x14ac:dyDescent="0.2">
      <c r="A13367">
        <v>833047</v>
      </c>
      <c r="B13367" t="s">
        <v>65854</v>
      </c>
    </row>
    <row r="13368" spans="1:2" x14ac:dyDescent="0.2">
      <c r="A13368">
        <v>853777</v>
      </c>
      <c r="B13368" t="s">
        <v>65854</v>
      </c>
    </row>
    <row r="13369" spans="1:2" x14ac:dyDescent="0.2">
      <c r="A13369">
        <v>873038</v>
      </c>
      <c r="B13369" t="s">
        <v>65854</v>
      </c>
    </row>
    <row r="13370" spans="1:2" x14ac:dyDescent="0.2">
      <c r="A13370">
        <v>874637</v>
      </c>
      <c r="B13370" t="s">
        <v>65854</v>
      </c>
    </row>
    <row r="13371" spans="1:2" x14ac:dyDescent="0.2">
      <c r="A13371">
        <v>883104</v>
      </c>
      <c r="B13371" t="s">
        <v>65854</v>
      </c>
    </row>
    <row r="13372" spans="1:2" x14ac:dyDescent="0.2">
      <c r="A13372">
        <v>890517</v>
      </c>
      <c r="B13372" t="s">
        <v>65854</v>
      </c>
    </row>
    <row r="13373" spans="1:2" x14ac:dyDescent="0.2">
      <c r="A13373">
        <v>903069</v>
      </c>
      <c r="B13373" t="s">
        <v>65854</v>
      </c>
    </row>
    <row r="13374" spans="1:2" x14ac:dyDescent="0.2">
      <c r="A13374">
        <v>914862</v>
      </c>
      <c r="B13374" t="s">
        <v>65854</v>
      </c>
    </row>
    <row r="13375" spans="1:2" x14ac:dyDescent="0.2">
      <c r="A13375">
        <v>920958</v>
      </c>
      <c r="B13375" t="s">
        <v>65854</v>
      </c>
    </row>
    <row r="13376" spans="1:2" x14ac:dyDescent="0.2">
      <c r="A13376">
        <v>2024489</v>
      </c>
      <c r="B13376" t="s">
        <v>65854</v>
      </c>
    </row>
    <row r="13377" spans="1:2" x14ac:dyDescent="0.2">
      <c r="A13377">
        <v>803251</v>
      </c>
      <c r="B13377" t="s">
        <v>65854</v>
      </c>
    </row>
    <row r="13378" spans="1:2" x14ac:dyDescent="0.2">
      <c r="A13378">
        <v>820214</v>
      </c>
      <c r="B13378" t="s">
        <v>65854</v>
      </c>
    </row>
    <row r="13379" spans="1:2" x14ac:dyDescent="0.2">
      <c r="A13379">
        <v>824193</v>
      </c>
      <c r="B13379" t="s">
        <v>65854</v>
      </c>
    </row>
    <row r="13380" spans="1:2" x14ac:dyDescent="0.2">
      <c r="A13380">
        <v>833382</v>
      </c>
      <c r="B13380" t="s">
        <v>65854</v>
      </c>
    </row>
    <row r="13381" spans="1:2" x14ac:dyDescent="0.2">
      <c r="A13381">
        <v>860614</v>
      </c>
      <c r="B13381" t="s">
        <v>65854</v>
      </c>
    </row>
    <row r="13382" spans="1:2" x14ac:dyDescent="0.2">
      <c r="A13382">
        <v>861185</v>
      </c>
      <c r="B13382" t="s">
        <v>65854</v>
      </c>
    </row>
    <row r="13383" spans="1:2" x14ac:dyDescent="0.2">
      <c r="A13383">
        <v>873694</v>
      </c>
      <c r="B13383" t="s">
        <v>65854</v>
      </c>
    </row>
    <row r="13384" spans="1:2" x14ac:dyDescent="0.2">
      <c r="A13384">
        <v>874778</v>
      </c>
      <c r="B13384" t="s">
        <v>65854</v>
      </c>
    </row>
    <row r="13385" spans="1:2" x14ac:dyDescent="0.2">
      <c r="A13385">
        <v>874812</v>
      </c>
      <c r="B13385" t="s">
        <v>65854</v>
      </c>
    </row>
    <row r="13386" spans="1:2" x14ac:dyDescent="0.2">
      <c r="A13386">
        <v>911167</v>
      </c>
      <c r="B13386" t="s">
        <v>65854</v>
      </c>
    </row>
    <row r="13387" spans="1:2" x14ac:dyDescent="0.2">
      <c r="A13387">
        <v>924799</v>
      </c>
      <c r="B13387" t="s">
        <v>65854</v>
      </c>
    </row>
    <row r="13388" spans="1:2" x14ac:dyDescent="0.2">
      <c r="A13388">
        <v>960252</v>
      </c>
      <c r="B13388" t="s">
        <v>65854</v>
      </c>
    </row>
    <row r="13389" spans="1:2" x14ac:dyDescent="0.2">
      <c r="A13389" t="s">
        <v>66132</v>
      </c>
      <c r="B13389" t="s">
        <v>65854</v>
      </c>
    </row>
    <row r="13390" spans="1:2" x14ac:dyDescent="0.2">
      <c r="A13390" t="s">
        <v>66133</v>
      </c>
      <c r="B13390" t="s">
        <v>65854</v>
      </c>
    </row>
    <row r="13391" spans="1:2" x14ac:dyDescent="0.2">
      <c r="A13391" t="s">
        <v>66134</v>
      </c>
      <c r="B13391" t="s">
        <v>65854</v>
      </c>
    </row>
    <row r="13392" spans="1:2" x14ac:dyDescent="0.2">
      <c r="A13392">
        <v>874477</v>
      </c>
      <c r="B13392" t="s">
        <v>65854</v>
      </c>
    </row>
    <row r="13393" spans="1:2" x14ac:dyDescent="0.2">
      <c r="A13393">
        <v>894681</v>
      </c>
      <c r="B13393" t="s">
        <v>65854</v>
      </c>
    </row>
    <row r="13394" spans="1:2" x14ac:dyDescent="0.2">
      <c r="A13394">
        <v>904108</v>
      </c>
      <c r="B13394" t="s">
        <v>65854</v>
      </c>
    </row>
    <row r="13395" spans="1:2" x14ac:dyDescent="0.2">
      <c r="A13395">
        <v>933787</v>
      </c>
      <c r="B13395" t="s">
        <v>65854</v>
      </c>
    </row>
    <row r="13396" spans="1:2" x14ac:dyDescent="0.2">
      <c r="A13396">
        <v>934279</v>
      </c>
      <c r="B13396" t="s">
        <v>65854</v>
      </c>
    </row>
    <row r="13397" spans="1:2" x14ac:dyDescent="0.2">
      <c r="A13397">
        <v>940400</v>
      </c>
      <c r="B13397" t="s">
        <v>65854</v>
      </c>
    </row>
    <row r="13398" spans="1:2" x14ac:dyDescent="0.2">
      <c r="A13398">
        <v>950890</v>
      </c>
      <c r="B13398" t="s">
        <v>65854</v>
      </c>
    </row>
    <row r="13399" spans="1:2" x14ac:dyDescent="0.2">
      <c r="A13399">
        <v>804226</v>
      </c>
      <c r="B13399" t="s">
        <v>65854</v>
      </c>
    </row>
    <row r="13400" spans="1:2" x14ac:dyDescent="0.2">
      <c r="A13400">
        <v>813811</v>
      </c>
      <c r="B13400" t="s">
        <v>65854</v>
      </c>
    </row>
    <row r="13401" spans="1:2" x14ac:dyDescent="0.2">
      <c r="A13401">
        <v>840486</v>
      </c>
      <c r="B13401" t="s">
        <v>65854</v>
      </c>
    </row>
    <row r="13402" spans="1:2" x14ac:dyDescent="0.2">
      <c r="A13402">
        <v>840628</v>
      </c>
      <c r="B13402" t="s">
        <v>65854</v>
      </c>
    </row>
    <row r="13403" spans="1:2" x14ac:dyDescent="0.2">
      <c r="A13403">
        <v>883360</v>
      </c>
      <c r="B13403" t="s">
        <v>65854</v>
      </c>
    </row>
    <row r="13404" spans="1:2" x14ac:dyDescent="0.2">
      <c r="A13404">
        <v>921399</v>
      </c>
      <c r="B13404" t="s">
        <v>65854</v>
      </c>
    </row>
    <row r="13405" spans="1:2" x14ac:dyDescent="0.2">
      <c r="A13405">
        <v>924150</v>
      </c>
      <c r="B13405" t="s">
        <v>65854</v>
      </c>
    </row>
    <row r="13406" spans="1:2" x14ac:dyDescent="0.2">
      <c r="A13406">
        <v>951215</v>
      </c>
      <c r="B13406" t="s">
        <v>65854</v>
      </c>
    </row>
    <row r="13407" spans="1:2" x14ac:dyDescent="0.2">
      <c r="A13407" t="s">
        <v>66135</v>
      </c>
      <c r="B13407" t="s">
        <v>65854</v>
      </c>
    </row>
    <row r="13408" spans="1:2" x14ac:dyDescent="0.2">
      <c r="A13408">
        <v>990768</v>
      </c>
      <c r="B13408" t="s">
        <v>65854</v>
      </c>
    </row>
    <row r="13409" spans="1:2" x14ac:dyDescent="0.2">
      <c r="A13409">
        <v>874535</v>
      </c>
      <c r="B13409" t="s">
        <v>65854</v>
      </c>
    </row>
    <row r="13410" spans="1:2" x14ac:dyDescent="0.2">
      <c r="A13410">
        <v>931312</v>
      </c>
      <c r="B13410" t="s">
        <v>65854</v>
      </c>
    </row>
    <row r="13411" spans="1:2" x14ac:dyDescent="0.2">
      <c r="A13411">
        <v>970405</v>
      </c>
      <c r="B13411" t="s">
        <v>65854</v>
      </c>
    </row>
    <row r="13412" spans="1:2" x14ac:dyDescent="0.2">
      <c r="A13412">
        <v>970406</v>
      </c>
      <c r="B13412" t="s">
        <v>65854</v>
      </c>
    </row>
    <row r="13413" spans="1:2" x14ac:dyDescent="0.2">
      <c r="A13413">
        <v>840067</v>
      </c>
      <c r="B13413" t="s">
        <v>65854</v>
      </c>
    </row>
    <row r="13414" spans="1:2" x14ac:dyDescent="0.2">
      <c r="A13414">
        <v>874745</v>
      </c>
      <c r="B13414" t="s">
        <v>65854</v>
      </c>
    </row>
    <row r="13415" spans="1:2" x14ac:dyDescent="0.2">
      <c r="A13415">
        <v>910292</v>
      </c>
      <c r="B13415" t="s">
        <v>65854</v>
      </c>
    </row>
    <row r="13416" spans="1:2" x14ac:dyDescent="0.2">
      <c r="A13416">
        <v>960879</v>
      </c>
      <c r="B13416" t="s">
        <v>65854</v>
      </c>
    </row>
    <row r="13417" spans="1:2" x14ac:dyDescent="0.2">
      <c r="A13417">
        <v>990716</v>
      </c>
      <c r="B13417" t="s">
        <v>65854</v>
      </c>
    </row>
    <row r="13418" spans="1:2" x14ac:dyDescent="0.2">
      <c r="A13418" t="s">
        <v>66136</v>
      </c>
      <c r="B13418" t="s">
        <v>65854</v>
      </c>
    </row>
    <row r="13419" spans="1:2" x14ac:dyDescent="0.2">
      <c r="A13419">
        <v>813468</v>
      </c>
      <c r="B13419" t="s">
        <v>65854</v>
      </c>
    </row>
    <row r="13420" spans="1:2" x14ac:dyDescent="0.2">
      <c r="A13420">
        <v>814105</v>
      </c>
      <c r="B13420" t="s">
        <v>65854</v>
      </c>
    </row>
    <row r="13421" spans="1:2" x14ac:dyDescent="0.2">
      <c r="A13421">
        <v>871396</v>
      </c>
      <c r="B13421" t="s">
        <v>65854</v>
      </c>
    </row>
    <row r="13422" spans="1:2" x14ac:dyDescent="0.2">
      <c r="A13422">
        <v>873907</v>
      </c>
      <c r="B13422" t="s">
        <v>65854</v>
      </c>
    </row>
    <row r="13423" spans="1:2" x14ac:dyDescent="0.2">
      <c r="A13423">
        <v>880519</v>
      </c>
      <c r="B13423" t="s">
        <v>65854</v>
      </c>
    </row>
    <row r="13424" spans="1:2" x14ac:dyDescent="0.2">
      <c r="A13424">
        <v>901260</v>
      </c>
      <c r="B13424" t="s">
        <v>65854</v>
      </c>
    </row>
    <row r="13425" spans="1:2" x14ac:dyDescent="0.2">
      <c r="A13425">
        <v>903792</v>
      </c>
      <c r="B13425" t="s">
        <v>65854</v>
      </c>
    </row>
    <row r="13426" spans="1:2" x14ac:dyDescent="0.2">
      <c r="A13426">
        <v>990459</v>
      </c>
      <c r="B13426" t="s">
        <v>65854</v>
      </c>
    </row>
    <row r="13427" spans="1:2" x14ac:dyDescent="0.2">
      <c r="A13427">
        <v>666153</v>
      </c>
      <c r="B13427" t="s">
        <v>65854</v>
      </c>
    </row>
    <row r="13428" spans="1:2" x14ac:dyDescent="0.2">
      <c r="A13428" t="s">
        <v>66137</v>
      </c>
      <c r="B13428" t="s">
        <v>65854</v>
      </c>
    </row>
    <row r="13429" spans="1:2" x14ac:dyDescent="0.2">
      <c r="A13429">
        <v>803476</v>
      </c>
      <c r="B13429" t="s">
        <v>65854</v>
      </c>
    </row>
    <row r="13430" spans="1:2" x14ac:dyDescent="0.2">
      <c r="A13430">
        <v>803821</v>
      </c>
      <c r="B13430" t="s">
        <v>65854</v>
      </c>
    </row>
    <row r="13431" spans="1:2" x14ac:dyDescent="0.2">
      <c r="A13431">
        <v>833941</v>
      </c>
      <c r="B13431" t="s">
        <v>65854</v>
      </c>
    </row>
    <row r="13432" spans="1:2" x14ac:dyDescent="0.2">
      <c r="A13432">
        <v>834332</v>
      </c>
      <c r="B13432" t="s">
        <v>65854</v>
      </c>
    </row>
    <row r="13433" spans="1:2" x14ac:dyDescent="0.2">
      <c r="A13433">
        <v>920267</v>
      </c>
      <c r="B13433" t="s">
        <v>65854</v>
      </c>
    </row>
    <row r="13434" spans="1:2" x14ac:dyDescent="0.2">
      <c r="A13434">
        <v>933693</v>
      </c>
      <c r="B13434" t="s">
        <v>65854</v>
      </c>
    </row>
    <row r="13435" spans="1:2" x14ac:dyDescent="0.2">
      <c r="A13435">
        <v>672508</v>
      </c>
      <c r="B13435" t="s">
        <v>65854</v>
      </c>
    </row>
    <row r="13436" spans="1:2" x14ac:dyDescent="0.2">
      <c r="A13436">
        <v>672509</v>
      </c>
      <c r="B13436" t="s">
        <v>65854</v>
      </c>
    </row>
    <row r="13437" spans="1:2" x14ac:dyDescent="0.2">
      <c r="A13437">
        <v>823291</v>
      </c>
      <c r="B13437" t="s">
        <v>65854</v>
      </c>
    </row>
    <row r="13438" spans="1:2" x14ac:dyDescent="0.2">
      <c r="A13438">
        <v>870500</v>
      </c>
      <c r="B13438" t="s">
        <v>65854</v>
      </c>
    </row>
    <row r="13439" spans="1:2" x14ac:dyDescent="0.2">
      <c r="A13439">
        <v>890388</v>
      </c>
      <c r="B13439" t="s">
        <v>65854</v>
      </c>
    </row>
    <row r="13440" spans="1:2" x14ac:dyDescent="0.2">
      <c r="A13440">
        <v>943251</v>
      </c>
      <c r="B13440" t="s">
        <v>65854</v>
      </c>
    </row>
    <row r="13441" spans="1:2" x14ac:dyDescent="0.2">
      <c r="A13441">
        <v>960421</v>
      </c>
      <c r="B13441" t="s">
        <v>65854</v>
      </c>
    </row>
    <row r="13442" spans="1:2" x14ac:dyDescent="0.2">
      <c r="A13442">
        <v>339359</v>
      </c>
      <c r="B13442" t="s">
        <v>65854</v>
      </c>
    </row>
    <row r="13443" spans="1:2" x14ac:dyDescent="0.2">
      <c r="A13443" t="s">
        <v>66138</v>
      </c>
      <c r="B13443" t="s">
        <v>65854</v>
      </c>
    </row>
    <row r="13444" spans="1:2" x14ac:dyDescent="0.2">
      <c r="A13444">
        <v>830214</v>
      </c>
      <c r="B13444" t="s">
        <v>65854</v>
      </c>
    </row>
    <row r="13445" spans="1:2" x14ac:dyDescent="0.2">
      <c r="A13445">
        <v>841215</v>
      </c>
      <c r="B13445" t="s">
        <v>65854</v>
      </c>
    </row>
    <row r="13446" spans="1:2" x14ac:dyDescent="0.2">
      <c r="A13446">
        <v>844317</v>
      </c>
      <c r="B13446" t="s">
        <v>65854</v>
      </c>
    </row>
    <row r="13447" spans="1:2" x14ac:dyDescent="0.2">
      <c r="A13447">
        <v>864315</v>
      </c>
      <c r="B13447" t="s">
        <v>65854</v>
      </c>
    </row>
    <row r="13448" spans="1:2" x14ac:dyDescent="0.2">
      <c r="A13448">
        <v>865342</v>
      </c>
      <c r="B13448" t="s">
        <v>65854</v>
      </c>
    </row>
    <row r="13449" spans="1:2" x14ac:dyDescent="0.2">
      <c r="A13449">
        <v>884341</v>
      </c>
      <c r="B13449" t="s">
        <v>65854</v>
      </c>
    </row>
    <row r="13450" spans="1:2" x14ac:dyDescent="0.2">
      <c r="A13450">
        <v>891327</v>
      </c>
      <c r="B13450" t="s">
        <v>65854</v>
      </c>
    </row>
    <row r="13451" spans="1:2" x14ac:dyDescent="0.2">
      <c r="A13451">
        <v>894738</v>
      </c>
      <c r="B13451" t="s">
        <v>65854</v>
      </c>
    </row>
    <row r="13452" spans="1:2" x14ac:dyDescent="0.2">
      <c r="A13452">
        <v>894843</v>
      </c>
      <c r="B13452" t="s">
        <v>65854</v>
      </c>
    </row>
    <row r="13453" spans="1:2" x14ac:dyDescent="0.2">
      <c r="A13453">
        <v>900435</v>
      </c>
      <c r="B13453" t="s">
        <v>65854</v>
      </c>
    </row>
    <row r="13454" spans="1:2" x14ac:dyDescent="0.2">
      <c r="A13454">
        <v>910717</v>
      </c>
      <c r="B13454" t="s">
        <v>65854</v>
      </c>
    </row>
    <row r="13455" spans="1:2" x14ac:dyDescent="0.2">
      <c r="A13455">
        <v>913080</v>
      </c>
      <c r="B13455" t="s">
        <v>65854</v>
      </c>
    </row>
    <row r="13456" spans="1:2" x14ac:dyDescent="0.2">
      <c r="A13456">
        <v>935165</v>
      </c>
      <c r="B13456" t="s">
        <v>65854</v>
      </c>
    </row>
    <row r="13457" spans="1:2" x14ac:dyDescent="0.2">
      <c r="A13457">
        <v>950300</v>
      </c>
      <c r="B13457" t="s">
        <v>65854</v>
      </c>
    </row>
    <row r="13458" spans="1:2" x14ac:dyDescent="0.2">
      <c r="A13458">
        <v>970903</v>
      </c>
      <c r="B13458" t="s">
        <v>65854</v>
      </c>
    </row>
    <row r="13459" spans="1:2" x14ac:dyDescent="0.2">
      <c r="A13459">
        <v>803115</v>
      </c>
      <c r="B13459" t="s">
        <v>65854</v>
      </c>
    </row>
    <row r="13460" spans="1:2" x14ac:dyDescent="0.2">
      <c r="A13460">
        <v>861497</v>
      </c>
      <c r="B13460" t="s">
        <v>65854</v>
      </c>
    </row>
    <row r="13461" spans="1:2" x14ac:dyDescent="0.2">
      <c r="A13461">
        <v>823019</v>
      </c>
      <c r="B13461" t="s">
        <v>65854</v>
      </c>
    </row>
    <row r="13462" spans="1:2" x14ac:dyDescent="0.2">
      <c r="A13462">
        <v>824561</v>
      </c>
      <c r="B13462" t="s">
        <v>65854</v>
      </c>
    </row>
    <row r="13463" spans="1:2" x14ac:dyDescent="0.2">
      <c r="A13463">
        <v>863426</v>
      </c>
      <c r="B13463" t="s">
        <v>65854</v>
      </c>
    </row>
    <row r="13464" spans="1:2" x14ac:dyDescent="0.2">
      <c r="A13464">
        <v>863698</v>
      </c>
      <c r="B13464" t="s">
        <v>65854</v>
      </c>
    </row>
    <row r="13465" spans="1:2" x14ac:dyDescent="0.2">
      <c r="A13465">
        <v>891323</v>
      </c>
      <c r="B13465" t="s">
        <v>65854</v>
      </c>
    </row>
    <row r="13466" spans="1:2" x14ac:dyDescent="0.2">
      <c r="A13466">
        <v>904823</v>
      </c>
      <c r="B13466" t="s">
        <v>65854</v>
      </c>
    </row>
    <row r="13467" spans="1:2" x14ac:dyDescent="0.2">
      <c r="A13467">
        <v>920832</v>
      </c>
      <c r="B13467" t="s">
        <v>65854</v>
      </c>
    </row>
    <row r="13468" spans="1:2" x14ac:dyDescent="0.2">
      <c r="A13468" t="s">
        <v>66139</v>
      </c>
      <c r="B13468" t="s">
        <v>65854</v>
      </c>
    </row>
    <row r="13469" spans="1:2" x14ac:dyDescent="0.2">
      <c r="A13469">
        <v>930103</v>
      </c>
      <c r="B13469" t="s">
        <v>65854</v>
      </c>
    </row>
    <row r="13470" spans="1:2" x14ac:dyDescent="0.2">
      <c r="A13470">
        <v>930925</v>
      </c>
      <c r="B13470" t="s">
        <v>65854</v>
      </c>
    </row>
    <row r="13471" spans="1:2" x14ac:dyDescent="0.2">
      <c r="A13471">
        <v>940001</v>
      </c>
      <c r="B13471" t="s">
        <v>65854</v>
      </c>
    </row>
    <row r="13472" spans="1:2" x14ac:dyDescent="0.2">
      <c r="A13472">
        <v>990243</v>
      </c>
      <c r="B13472" t="s">
        <v>65854</v>
      </c>
    </row>
    <row r="13473" spans="1:2" x14ac:dyDescent="0.2">
      <c r="A13473">
        <v>334940</v>
      </c>
      <c r="B13473" t="s">
        <v>65854</v>
      </c>
    </row>
    <row r="13474" spans="1:2" x14ac:dyDescent="0.2">
      <c r="A13474">
        <v>833932</v>
      </c>
      <c r="B13474" t="s">
        <v>65854</v>
      </c>
    </row>
    <row r="13475" spans="1:2" x14ac:dyDescent="0.2">
      <c r="A13475">
        <v>843432</v>
      </c>
      <c r="B13475" t="s">
        <v>65854</v>
      </c>
    </row>
    <row r="13476" spans="1:2" x14ac:dyDescent="0.2">
      <c r="A13476">
        <v>883233</v>
      </c>
      <c r="B13476" t="s">
        <v>65854</v>
      </c>
    </row>
    <row r="13477" spans="1:2" x14ac:dyDescent="0.2">
      <c r="A13477">
        <v>900531</v>
      </c>
      <c r="B13477" t="s">
        <v>65854</v>
      </c>
    </row>
    <row r="13478" spans="1:2" x14ac:dyDescent="0.2">
      <c r="A13478">
        <v>903239</v>
      </c>
      <c r="B13478" t="s">
        <v>65854</v>
      </c>
    </row>
    <row r="13479" spans="1:2" x14ac:dyDescent="0.2">
      <c r="A13479">
        <v>904880</v>
      </c>
      <c r="B13479" t="s">
        <v>65854</v>
      </c>
    </row>
    <row r="13480" spans="1:2" x14ac:dyDescent="0.2">
      <c r="A13480">
        <v>913102</v>
      </c>
      <c r="B13480" t="s">
        <v>65854</v>
      </c>
    </row>
    <row r="13481" spans="1:2" x14ac:dyDescent="0.2">
      <c r="A13481">
        <v>913774</v>
      </c>
      <c r="B13481" t="s">
        <v>65854</v>
      </c>
    </row>
    <row r="13482" spans="1:2" x14ac:dyDescent="0.2">
      <c r="A13482">
        <v>930253</v>
      </c>
      <c r="B13482" t="s">
        <v>65854</v>
      </c>
    </row>
    <row r="13483" spans="1:2" x14ac:dyDescent="0.2">
      <c r="A13483">
        <v>981186</v>
      </c>
      <c r="B13483" t="s">
        <v>65854</v>
      </c>
    </row>
    <row r="13484" spans="1:2" x14ac:dyDescent="0.2">
      <c r="A13484">
        <v>337025</v>
      </c>
      <c r="B13484" t="s">
        <v>65854</v>
      </c>
    </row>
    <row r="13485" spans="1:2" x14ac:dyDescent="0.2">
      <c r="A13485" t="s">
        <v>66140</v>
      </c>
      <c r="B13485" t="s">
        <v>65854</v>
      </c>
    </row>
    <row r="13486" spans="1:2" x14ac:dyDescent="0.2">
      <c r="A13486">
        <v>803813</v>
      </c>
      <c r="B13486" t="s">
        <v>65854</v>
      </c>
    </row>
    <row r="13487" spans="1:2" x14ac:dyDescent="0.2">
      <c r="A13487">
        <v>833053</v>
      </c>
      <c r="B13487" t="s">
        <v>65854</v>
      </c>
    </row>
    <row r="13488" spans="1:2" x14ac:dyDescent="0.2">
      <c r="A13488">
        <v>843036</v>
      </c>
      <c r="B13488" t="s">
        <v>65854</v>
      </c>
    </row>
    <row r="13489" spans="1:2" x14ac:dyDescent="0.2">
      <c r="A13489">
        <v>874151</v>
      </c>
      <c r="B13489" t="s">
        <v>65854</v>
      </c>
    </row>
    <row r="13490" spans="1:2" x14ac:dyDescent="0.2">
      <c r="A13490">
        <v>890194</v>
      </c>
      <c r="B13490" t="s">
        <v>65854</v>
      </c>
    </row>
    <row r="13491" spans="1:2" x14ac:dyDescent="0.2">
      <c r="A13491">
        <v>920744</v>
      </c>
      <c r="B13491" t="s">
        <v>65854</v>
      </c>
    </row>
    <row r="13492" spans="1:2" x14ac:dyDescent="0.2">
      <c r="A13492">
        <v>830810</v>
      </c>
      <c r="B13492" t="s">
        <v>65854</v>
      </c>
    </row>
    <row r="13493" spans="1:2" x14ac:dyDescent="0.2">
      <c r="A13493">
        <v>864332</v>
      </c>
      <c r="B13493" t="s">
        <v>65854</v>
      </c>
    </row>
    <row r="13494" spans="1:2" x14ac:dyDescent="0.2">
      <c r="A13494">
        <v>883007</v>
      </c>
      <c r="B13494" t="s">
        <v>65854</v>
      </c>
    </row>
    <row r="13495" spans="1:2" x14ac:dyDescent="0.2">
      <c r="A13495">
        <v>903595</v>
      </c>
      <c r="B13495" t="s">
        <v>65854</v>
      </c>
    </row>
    <row r="13496" spans="1:2" x14ac:dyDescent="0.2">
      <c r="A13496">
        <v>931027</v>
      </c>
      <c r="B13496" t="s">
        <v>65854</v>
      </c>
    </row>
    <row r="13497" spans="1:2" x14ac:dyDescent="0.2">
      <c r="A13497">
        <v>950275</v>
      </c>
      <c r="B13497" t="s">
        <v>65854</v>
      </c>
    </row>
    <row r="13498" spans="1:2" x14ac:dyDescent="0.2">
      <c r="A13498">
        <v>990560</v>
      </c>
      <c r="B13498" t="s">
        <v>65854</v>
      </c>
    </row>
    <row r="13499" spans="1:2" x14ac:dyDescent="0.2">
      <c r="A13499" t="s">
        <v>66141</v>
      </c>
      <c r="B13499" t="s">
        <v>65854</v>
      </c>
    </row>
    <row r="13500" spans="1:2" x14ac:dyDescent="0.2">
      <c r="A13500">
        <v>850373</v>
      </c>
      <c r="B13500" t="s">
        <v>65854</v>
      </c>
    </row>
    <row r="13501" spans="1:2" x14ac:dyDescent="0.2">
      <c r="A13501">
        <v>854439</v>
      </c>
      <c r="B13501" t="s">
        <v>65854</v>
      </c>
    </row>
    <row r="13502" spans="1:2" x14ac:dyDescent="0.2">
      <c r="A13502">
        <v>940618</v>
      </c>
      <c r="B13502" t="s">
        <v>65854</v>
      </c>
    </row>
    <row r="13503" spans="1:2" x14ac:dyDescent="0.2">
      <c r="A13503">
        <v>804183</v>
      </c>
      <c r="B13503" t="s">
        <v>65854</v>
      </c>
    </row>
    <row r="13504" spans="1:2" x14ac:dyDescent="0.2">
      <c r="A13504">
        <v>833240</v>
      </c>
      <c r="B13504" t="s">
        <v>65854</v>
      </c>
    </row>
    <row r="13505" spans="1:2" x14ac:dyDescent="0.2">
      <c r="A13505">
        <v>833262</v>
      </c>
      <c r="B13505" t="s">
        <v>65854</v>
      </c>
    </row>
    <row r="13506" spans="1:2" x14ac:dyDescent="0.2">
      <c r="A13506">
        <v>853524</v>
      </c>
      <c r="B13506" t="s">
        <v>65854</v>
      </c>
    </row>
    <row r="13507" spans="1:2" x14ac:dyDescent="0.2">
      <c r="A13507">
        <v>903794</v>
      </c>
      <c r="B13507" t="s">
        <v>65854</v>
      </c>
    </row>
    <row r="13508" spans="1:2" x14ac:dyDescent="0.2">
      <c r="A13508">
        <v>950747</v>
      </c>
      <c r="B13508" t="s">
        <v>65854</v>
      </c>
    </row>
    <row r="13509" spans="1:2" x14ac:dyDescent="0.2">
      <c r="A13509" t="s">
        <v>66142</v>
      </c>
      <c r="B13509" t="s">
        <v>65854</v>
      </c>
    </row>
    <row r="13510" spans="1:2" x14ac:dyDescent="0.2">
      <c r="A13510" t="s">
        <v>66143</v>
      </c>
      <c r="B13510" t="s">
        <v>65854</v>
      </c>
    </row>
    <row r="13511" spans="1:2" x14ac:dyDescent="0.2">
      <c r="A13511" t="s">
        <v>66144</v>
      </c>
      <c r="B13511" t="s">
        <v>65854</v>
      </c>
    </row>
    <row r="13512" spans="1:2" x14ac:dyDescent="0.2">
      <c r="A13512" t="s">
        <v>66145</v>
      </c>
      <c r="B13512" t="s">
        <v>65854</v>
      </c>
    </row>
    <row r="13513" spans="1:2" x14ac:dyDescent="0.2">
      <c r="A13513">
        <v>813855</v>
      </c>
      <c r="B13513" t="s">
        <v>65854</v>
      </c>
    </row>
    <row r="13514" spans="1:2" x14ac:dyDescent="0.2">
      <c r="A13514">
        <v>884830</v>
      </c>
      <c r="B13514" t="s">
        <v>65854</v>
      </c>
    </row>
    <row r="13515" spans="1:2" x14ac:dyDescent="0.2">
      <c r="A13515">
        <v>913720</v>
      </c>
      <c r="B13515" t="s">
        <v>65854</v>
      </c>
    </row>
    <row r="13516" spans="1:2" x14ac:dyDescent="0.2">
      <c r="A13516">
        <v>914087</v>
      </c>
      <c r="B13516" t="s">
        <v>65854</v>
      </c>
    </row>
    <row r="13517" spans="1:2" x14ac:dyDescent="0.2">
      <c r="A13517">
        <v>990018</v>
      </c>
      <c r="B13517" t="s">
        <v>65854</v>
      </c>
    </row>
    <row r="13518" spans="1:2" x14ac:dyDescent="0.2">
      <c r="A13518">
        <v>803532</v>
      </c>
      <c r="B13518" t="s">
        <v>65854</v>
      </c>
    </row>
    <row r="13519" spans="1:2" x14ac:dyDescent="0.2">
      <c r="A13519">
        <v>910049</v>
      </c>
      <c r="B13519" t="s">
        <v>65854</v>
      </c>
    </row>
    <row r="13520" spans="1:2" x14ac:dyDescent="0.2">
      <c r="A13520">
        <v>914261</v>
      </c>
      <c r="B13520" t="s">
        <v>65854</v>
      </c>
    </row>
    <row r="13521" spans="1:2" x14ac:dyDescent="0.2">
      <c r="A13521">
        <v>950025</v>
      </c>
      <c r="B13521" t="s">
        <v>65854</v>
      </c>
    </row>
    <row r="13522" spans="1:2" x14ac:dyDescent="0.2">
      <c r="A13522">
        <v>338503</v>
      </c>
      <c r="B13522" t="s">
        <v>65854</v>
      </c>
    </row>
    <row r="13523" spans="1:2" x14ac:dyDescent="0.2">
      <c r="A13523">
        <v>341218</v>
      </c>
      <c r="B13523" t="s">
        <v>65854</v>
      </c>
    </row>
    <row r="13524" spans="1:2" x14ac:dyDescent="0.2">
      <c r="A13524">
        <v>894848</v>
      </c>
      <c r="B13524" t="s">
        <v>65854</v>
      </c>
    </row>
    <row r="13525" spans="1:2" x14ac:dyDescent="0.2">
      <c r="A13525">
        <v>925028</v>
      </c>
      <c r="B13525" t="s">
        <v>65854</v>
      </c>
    </row>
    <row r="13526" spans="1:2" x14ac:dyDescent="0.2">
      <c r="A13526">
        <v>803014</v>
      </c>
      <c r="B13526" t="s">
        <v>65854</v>
      </c>
    </row>
    <row r="13527" spans="1:2" x14ac:dyDescent="0.2">
      <c r="A13527">
        <v>863831</v>
      </c>
      <c r="B13527" t="s">
        <v>65854</v>
      </c>
    </row>
    <row r="13528" spans="1:2" x14ac:dyDescent="0.2">
      <c r="A13528">
        <v>894413</v>
      </c>
      <c r="B13528" t="s">
        <v>65854</v>
      </c>
    </row>
    <row r="13529" spans="1:2" x14ac:dyDescent="0.2">
      <c r="A13529">
        <v>810821</v>
      </c>
      <c r="B13529" t="s">
        <v>65854</v>
      </c>
    </row>
    <row r="13530" spans="1:2" x14ac:dyDescent="0.2">
      <c r="A13530">
        <v>904681</v>
      </c>
      <c r="B13530" t="s">
        <v>65854</v>
      </c>
    </row>
    <row r="13531" spans="1:2" x14ac:dyDescent="0.2">
      <c r="A13531">
        <v>833173</v>
      </c>
      <c r="B13531" t="s">
        <v>65854</v>
      </c>
    </row>
    <row r="13532" spans="1:2" x14ac:dyDescent="0.2">
      <c r="A13532">
        <v>834122</v>
      </c>
      <c r="B13532" t="s">
        <v>65854</v>
      </c>
    </row>
    <row r="13533" spans="1:2" x14ac:dyDescent="0.2">
      <c r="A13533">
        <v>920144</v>
      </c>
      <c r="B13533" t="s">
        <v>65854</v>
      </c>
    </row>
    <row r="13534" spans="1:2" x14ac:dyDescent="0.2">
      <c r="A13534">
        <v>931132</v>
      </c>
      <c r="B13534" t="s">
        <v>65854</v>
      </c>
    </row>
    <row r="13535" spans="1:2" x14ac:dyDescent="0.2">
      <c r="A13535" t="s">
        <v>66146</v>
      </c>
      <c r="B13535" t="s">
        <v>65854</v>
      </c>
    </row>
    <row r="13536" spans="1:2" x14ac:dyDescent="0.2">
      <c r="A13536">
        <v>342371</v>
      </c>
      <c r="B13536" t="s">
        <v>65854</v>
      </c>
    </row>
    <row r="13537" spans="1:2" x14ac:dyDescent="0.2">
      <c r="A13537" t="s">
        <v>66147</v>
      </c>
      <c r="B13537" t="s">
        <v>65854</v>
      </c>
    </row>
    <row r="13538" spans="1:2" x14ac:dyDescent="0.2">
      <c r="A13538">
        <v>844552</v>
      </c>
      <c r="B13538" t="s">
        <v>65854</v>
      </c>
    </row>
    <row r="13539" spans="1:2" x14ac:dyDescent="0.2">
      <c r="A13539">
        <v>893069</v>
      </c>
      <c r="B13539" t="s">
        <v>65854</v>
      </c>
    </row>
    <row r="13540" spans="1:2" x14ac:dyDescent="0.2">
      <c r="A13540">
        <v>943236</v>
      </c>
      <c r="B13540" t="s">
        <v>65854</v>
      </c>
    </row>
    <row r="13541" spans="1:2" x14ac:dyDescent="0.2">
      <c r="A13541" t="s">
        <v>66148</v>
      </c>
      <c r="B13541" t="s">
        <v>65854</v>
      </c>
    </row>
    <row r="13542" spans="1:2" x14ac:dyDescent="0.2">
      <c r="A13542">
        <v>337914</v>
      </c>
      <c r="B13542" t="s">
        <v>65854</v>
      </c>
    </row>
    <row r="13543" spans="1:2" x14ac:dyDescent="0.2">
      <c r="A13543" t="s">
        <v>66149</v>
      </c>
      <c r="B13543" t="s">
        <v>65854</v>
      </c>
    </row>
    <row r="13544" spans="1:2" x14ac:dyDescent="0.2">
      <c r="A13544" t="s">
        <v>66150</v>
      </c>
      <c r="B13544" t="s">
        <v>65854</v>
      </c>
    </row>
    <row r="13545" spans="1:2" x14ac:dyDescent="0.2">
      <c r="A13545">
        <v>840341</v>
      </c>
      <c r="B13545" t="s">
        <v>65854</v>
      </c>
    </row>
    <row r="13546" spans="1:2" x14ac:dyDescent="0.2">
      <c r="A13546">
        <v>850869</v>
      </c>
      <c r="B13546" t="s">
        <v>65854</v>
      </c>
    </row>
    <row r="13547" spans="1:2" x14ac:dyDescent="0.2">
      <c r="A13547">
        <v>865410</v>
      </c>
      <c r="B13547" t="s">
        <v>65854</v>
      </c>
    </row>
    <row r="13548" spans="1:2" x14ac:dyDescent="0.2">
      <c r="A13548">
        <v>874632</v>
      </c>
      <c r="B13548" t="s">
        <v>65854</v>
      </c>
    </row>
    <row r="13549" spans="1:2" x14ac:dyDescent="0.2">
      <c r="A13549" s="429" t="s">
        <v>66151</v>
      </c>
      <c r="B13549" t="s">
        <v>65854</v>
      </c>
    </row>
    <row r="13550" spans="1:2" x14ac:dyDescent="0.2">
      <c r="A13550" t="s">
        <v>65772</v>
      </c>
      <c r="B13550" t="s">
        <v>65854</v>
      </c>
    </row>
    <row r="13551" spans="1:2" x14ac:dyDescent="0.2">
      <c r="A13551">
        <v>894557</v>
      </c>
      <c r="B13551" t="s">
        <v>65854</v>
      </c>
    </row>
    <row r="13552" spans="1:2" x14ac:dyDescent="0.2">
      <c r="A13552">
        <v>895013</v>
      </c>
      <c r="B13552" t="s">
        <v>65854</v>
      </c>
    </row>
    <row r="13553" spans="1:2" x14ac:dyDescent="0.2">
      <c r="A13553" t="s">
        <v>66152</v>
      </c>
      <c r="B13553" t="s">
        <v>65854</v>
      </c>
    </row>
    <row r="13554" spans="1:2" x14ac:dyDescent="0.2">
      <c r="A13554">
        <v>911136</v>
      </c>
      <c r="B13554" t="s">
        <v>65854</v>
      </c>
    </row>
    <row r="13555" spans="1:2" x14ac:dyDescent="0.2">
      <c r="A13555">
        <v>914737</v>
      </c>
      <c r="B13555" t="s">
        <v>65854</v>
      </c>
    </row>
    <row r="13556" spans="1:2" x14ac:dyDescent="0.2">
      <c r="A13556">
        <v>923495</v>
      </c>
      <c r="B13556" t="s">
        <v>65854</v>
      </c>
    </row>
    <row r="13557" spans="1:2" x14ac:dyDescent="0.2">
      <c r="A13557">
        <v>980799</v>
      </c>
      <c r="B13557" t="s">
        <v>65854</v>
      </c>
    </row>
    <row r="13558" spans="1:2" x14ac:dyDescent="0.2">
      <c r="A13558" t="s">
        <v>66153</v>
      </c>
      <c r="B13558" t="s">
        <v>65854</v>
      </c>
    </row>
    <row r="13559" spans="1:2" x14ac:dyDescent="0.2">
      <c r="A13559">
        <v>853641</v>
      </c>
      <c r="B13559" t="s">
        <v>65854</v>
      </c>
    </row>
    <row r="13560" spans="1:2" x14ac:dyDescent="0.2">
      <c r="A13560">
        <v>854523</v>
      </c>
      <c r="B13560" t="s">
        <v>65854</v>
      </c>
    </row>
    <row r="13561" spans="1:2" x14ac:dyDescent="0.2">
      <c r="A13561">
        <v>980470</v>
      </c>
      <c r="B13561" t="s">
        <v>65854</v>
      </c>
    </row>
    <row r="13562" spans="1:2" x14ac:dyDescent="0.2">
      <c r="A13562">
        <v>883073</v>
      </c>
      <c r="B13562" t="s">
        <v>65854</v>
      </c>
    </row>
    <row r="13563" spans="1:2" x14ac:dyDescent="0.2">
      <c r="A13563">
        <v>673821</v>
      </c>
      <c r="B13563" t="s">
        <v>65854</v>
      </c>
    </row>
    <row r="13564" spans="1:2" x14ac:dyDescent="0.2">
      <c r="A13564" s="429" t="s">
        <v>66154</v>
      </c>
      <c r="B13564" t="s">
        <v>65854</v>
      </c>
    </row>
    <row r="13565" spans="1:2" x14ac:dyDescent="0.2">
      <c r="A13565" t="s">
        <v>66155</v>
      </c>
      <c r="B13565" t="s">
        <v>65854</v>
      </c>
    </row>
    <row r="13566" spans="1:2" x14ac:dyDescent="0.2">
      <c r="A13566">
        <v>834307</v>
      </c>
      <c r="B13566" t="s">
        <v>65854</v>
      </c>
    </row>
    <row r="13567" spans="1:2" x14ac:dyDescent="0.2">
      <c r="A13567">
        <v>843242</v>
      </c>
      <c r="B13567" t="s">
        <v>65854</v>
      </c>
    </row>
    <row r="13568" spans="1:2" x14ac:dyDescent="0.2">
      <c r="A13568">
        <v>854296</v>
      </c>
      <c r="B13568" t="s">
        <v>65854</v>
      </c>
    </row>
    <row r="13569" spans="1:2" x14ac:dyDescent="0.2">
      <c r="A13569" t="s">
        <v>66156</v>
      </c>
      <c r="B13569" t="s">
        <v>65854</v>
      </c>
    </row>
    <row r="13570" spans="1:2" x14ac:dyDescent="0.2">
      <c r="A13570">
        <v>900390</v>
      </c>
      <c r="B13570" t="s">
        <v>65854</v>
      </c>
    </row>
    <row r="13571" spans="1:2" x14ac:dyDescent="0.2">
      <c r="A13571">
        <v>923731</v>
      </c>
      <c r="B13571" t="s">
        <v>65854</v>
      </c>
    </row>
    <row r="13572" spans="1:2" x14ac:dyDescent="0.2">
      <c r="A13572">
        <v>940623</v>
      </c>
      <c r="B13572" t="s">
        <v>65854</v>
      </c>
    </row>
    <row r="13573" spans="1:2" x14ac:dyDescent="0.2">
      <c r="A13573">
        <v>970718</v>
      </c>
      <c r="B13573" t="s">
        <v>65854</v>
      </c>
    </row>
    <row r="13574" spans="1:2" x14ac:dyDescent="0.2">
      <c r="A13574">
        <v>895009</v>
      </c>
      <c r="B13574" t="s">
        <v>65854</v>
      </c>
    </row>
    <row r="13575" spans="1:2" x14ac:dyDescent="0.2">
      <c r="A13575">
        <v>910862</v>
      </c>
      <c r="B13575" t="s">
        <v>65854</v>
      </c>
    </row>
    <row r="13576" spans="1:2" x14ac:dyDescent="0.2">
      <c r="A13576">
        <v>924934</v>
      </c>
      <c r="B13576" t="s">
        <v>65854</v>
      </c>
    </row>
    <row r="13577" spans="1:2" x14ac:dyDescent="0.2">
      <c r="A13577">
        <v>980741</v>
      </c>
      <c r="B13577" t="s">
        <v>65854</v>
      </c>
    </row>
    <row r="13578" spans="1:2" x14ac:dyDescent="0.2">
      <c r="A13578" t="s">
        <v>66157</v>
      </c>
      <c r="B13578" t="s">
        <v>65854</v>
      </c>
    </row>
    <row r="13579" spans="1:2" x14ac:dyDescent="0.2">
      <c r="A13579" t="s">
        <v>66158</v>
      </c>
      <c r="B13579" t="s">
        <v>65854</v>
      </c>
    </row>
    <row r="13580" spans="1:2" x14ac:dyDescent="0.2">
      <c r="A13580">
        <v>884431</v>
      </c>
      <c r="B13580" t="s">
        <v>65854</v>
      </c>
    </row>
    <row r="13581" spans="1:2" x14ac:dyDescent="0.2">
      <c r="A13581">
        <v>895007</v>
      </c>
      <c r="B13581" t="s">
        <v>65854</v>
      </c>
    </row>
    <row r="13582" spans="1:2" x14ac:dyDescent="0.2">
      <c r="A13582">
        <v>970421</v>
      </c>
      <c r="B13582" t="s">
        <v>65854</v>
      </c>
    </row>
    <row r="13583" spans="1:2" x14ac:dyDescent="0.2">
      <c r="A13583">
        <v>833185</v>
      </c>
      <c r="B13583" t="s">
        <v>65854</v>
      </c>
    </row>
    <row r="13584" spans="1:2" x14ac:dyDescent="0.2">
      <c r="A13584">
        <v>920665</v>
      </c>
      <c r="B13584" t="s">
        <v>65854</v>
      </c>
    </row>
    <row r="13585" spans="1:2" x14ac:dyDescent="0.2">
      <c r="A13585">
        <v>920920</v>
      </c>
      <c r="B13585" t="s">
        <v>65854</v>
      </c>
    </row>
    <row r="13586" spans="1:2" x14ac:dyDescent="0.2">
      <c r="A13586">
        <v>924841</v>
      </c>
      <c r="B13586" t="s">
        <v>65854</v>
      </c>
    </row>
    <row r="13587" spans="1:2" x14ac:dyDescent="0.2">
      <c r="A13587">
        <v>823800</v>
      </c>
      <c r="B13587" t="s">
        <v>65854</v>
      </c>
    </row>
    <row r="13588" spans="1:2" x14ac:dyDescent="0.2">
      <c r="A13588">
        <v>851475</v>
      </c>
      <c r="B13588" t="s">
        <v>65854</v>
      </c>
    </row>
    <row r="13589" spans="1:2" x14ac:dyDescent="0.2">
      <c r="A13589">
        <v>860778</v>
      </c>
      <c r="B13589" t="s">
        <v>65854</v>
      </c>
    </row>
    <row r="13590" spans="1:2" x14ac:dyDescent="0.2">
      <c r="A13590">
        <v>861177</v>
      </c>
      <c r="B13590" t="s">
        <v>65854</v>
      </c>
    </row>
    <row r="13591" spans="1:2" x14ac:dyDescent="0.2">
      <c r="A13591">
        <v>960238</v>
      </c>
      <c r="B13591" t="s">
        <v>65854</v>
      </c>
    </row>
    <row r="13592" spans="1:2" x14ac:dyDescent="0.2">
      <c r="A13592">
        <v>823889</v>
      </c>
      <c r="B13592" t="s">
        <v>65854</v>
      </c>
    </row>
    <row r="13593" spans="1:2" x14ac:dyDescent="0.2">
      <c r="A13593">
        <v>901093</v>
      </c>
      <c r="B13593" t="s">
        <v>65854</v>
      </c>
    </row>
    <row r="13594" spans="1:2" x14ac:dyDescent="0.2">
      <c r="A13594">
        <v>904914</v>
      </c>
      <c r="B13594" t="s">
        <v>65854</v>
      </c>
    </row>
    <row r="13595" spans="1:2" x14ac:dyDescent="0.2">
      <c r="A13595">
        <v>914756</v>
      </c>
      <c r="B13595" t="s">
        <v>65854</v>
      </c>
    </row>
    <row r="13596" spans="1:2" x14ac:dyDescent="0.2">
      <c r="A13596">
        <v>920271</v>
      </c>
      <c r="B13596" t="s">
        <v>65854</v>
      </c>
    </row>
    <row r="13597" spans="1:2" x14ac:dyDescent="0.2">
      <c r="A13597">
        <v>834290</v>
      </c>
      <c r="B13597" t="s">
        <v>65854</v>
      </c>
    </row>
    <row r="13598" spans="1:2" x14ac:dyDescent="0.2">
      <c r="A13598" t="s">
        <v>66159</v>
      </c>
      <c r="B13598" t="s">
        <v>65854</v>
      </c>
    </row>
    <row r="13599" spans="1:2" x14ac:dyDescent="0.2">
      <c r="A13599">
        <v>844381</v>
      </c>
      <c r="B13599" t="s">
        <v>65854</v>
      </c>
    </row>
    <row r="13600" spans="1:2" x14ac:dyDescent="0.2">
      <c r="A13600">
        <v>991018</v>
      </c>
      <c r="B13600" t="s">
        <v>65854</v>
      </c>
    </row>
    <row r="13601" spans="1:2" x14ac:dyDescent="0.2">
      <c r="A13601">
        <v>854703</v>
      </c>
      <c r="B13601" t="s">
        <v>65854</v>
      </c>
    </row>
    <row r="13602" spans="1:2" x14ac:dyDescent="0.2">
      <c r="A13602">
        <v>934841</v>
      </c>
      <c r="B13602" t="s">
        <v>65854</v>
      </c>
    </row>
    <row r="13603" spans="1:2" x14ac:dyDescent="0.2">
      <c r="A13603" t="s">
        <v>65264</v>
      </c>
      <c r="B13603" t="s">
        <v>65854</v>
      </c>
    </row>
    <row r="13604" spans="1:2" x14ac:dyDescent="0.2">
      <c r="A13604">
        <v>804024</v>
      </c>
      <c r="B13604" t="s">
        <v>65854</v>
      </c>
    </row>
    <row r="13605" spans="1:2" x14ac:dyDescent="0.2">
      <c r="A13605" t="s">
        <v>66160</v>
      </c>
      <c r="B13605" t="s">
        <v>65854</v>
      </c>
    </row>
    <row r="13606" spans="1:2" x14ac:dyDescent="0.2">
      <c r="A13606">
        <v>923245</v>
      </c>
      <c r="B13606" t="s">
        <v>65854</v>
      </c>
    </row>
    <row r="13607" spans="1:2" x14ac:dyDescent="0.2">
      <c r="A13607" t="s">
        <v>66161</v>
      </c>
      <c r="B13607" t="s">
        <v>65854</v>
      </c>
    </row>
    <row r="13608" spans="1:2" x14ac:dyDescent="0.2">
      <c r="A13608" t="s">
        <v>66162</v>
      </c>
      <c r="B13608" t="s">
        <v>65854</v>
      </c>
    </row>
    <row r="13609" spans="1:2" x14ac:dyDescent="0.2">
      <c r="A13609">
        <v>883280</v>
      </c>
      <c r="B13609" t="s">
        <v>65854</v>
      </c>
    </row>
    <row r="13610" spans="1:2" x14ac:dyDescent="0.2">
      <c r="A13610" t="s">
        <v>65750</v>
      </c>
      <c r="B13610" t="s">
        <v>65854</v>
      </c>
    </row>
    <row r="13611" spans="1:2" x14ac:dyDescent="0.2">
      <c r="A13611">
        <v>830803</v>
      </c>
      <c r="B13611" t="s">
        <v>65854</v>
      </c>
    </row>
    <row r="13612" spans="1:2" x14ac:dyDescent="0.2">
      <c r="A13612" t="s">
        <v>66163</v>
      </c>
      <c r="B13612" t="s">
        <v>65854</v>
      </c>
    </row>
    <row r="13613" spans="1:2" x14ac:dyDescent="0.2">
      <c r="A13613">
        <v>863139</v>
      </c>
      <c r="B13613" t="s">
        <v>65854</v>
      </c>
    </row>
    <row r="13614" spans="1:2" x14ac:dyDescent="0.2">
      <c r="A13614">
        <v>873029</v>
      </c>
      <c r="B13614" t="s">
        <v>65854</v>
      </c>
    </row>
    <row r="13615" spans="1:2" x14ac:dyDescent="0.2">
      <c r="A13615">
        <v>891196</v>
      </c>
      <c r="B13615" t="s">
        <v>65854</v>
      </c>
    </row>
    <row r="13616" spans="1:2" x14ac:dyDescent="0.2">
      <c r="A13616">
        <v>933859</v>
      </c>
      <c r="B13616" t="s">
        <v>65854</v>
      </c>
    </row>
    <row r="13617" spans="1:2" x14ac:dyDescent="0.2">
      <c r="A13617" t="s">
        <v>66164</v>
      </c>
      <c r="B13617" t="s">
        <v>65854</v>
      </c>
    </row>
    <row r="13618" spans="1:2" x14ac:dyDescent="0.2">
      <c r="A13618" t="s">
        <v>66165</v>
      </c>
      <c r="B13618" t="s">
        <v>65854</v>
      </c>
    </row>
    <row r="13619" spans="1:2" x14ac:dyDescent="0.2">
      <c r="A13619">
        <v>803776</v>
      </c>
      <c r="B13619" t="s">
        <v>65854</v>
      </c>
    </row>
    <row r="13620" spans="1:2" x14ac:dyDescent="0.2">
      <c r="A13620">
        <v>920180</v>
      </c>
      <c r="B13620" t="s">
        <v>65854</v>
      </c>
    </row>
    <row r="13621" spans="1:2" x14ac:dyDescent="0.2">
      <c r="A13621">
        <v>960292</v>
      </c>
      <c r="B13621" t="s">
        <v>65854</v>
      </c>
    </row>
    <row r="13622" spans="1:2" x14ac:dyDescent="0.2">
      <c r="A13622">
        <v>900935</v>
      </c>
      <c r="B13622" t="s">
        <v>65854</v>
      </c>
    </row>
    <row r="13623" spans="1:2" x14ac:dyDescent="0.2">
      <c r="A13623">
        <v>813787</v>
      </c>
      <c r="B13623" t="s">
        <v>65854</v>
      </c>
    </row>
    <row r="13624" spans="1:2" x14ac:dyDescent="0.2">
      <c r="A13624">
        <v>844482</v>
      </c>
      <c r="B13624" t="s">
        <v>65854</v>
      </c>
    </row>
    <row r="13625" spans="1:2" x14ac:dyDescent="0.2">
      <c r="A13625">
        <v>924318</v>
      </c>
      <c r="B13625" t="s">
        <v>65854</v>
      </c>
    </row>
    <row r="13626" spans="1:2" x14ac:dyDescent="0.2">
      <c r="A13626">
        <v>943406</v>
      </c>
      <c r="B13626" t="s">
        <v>65854</v>
      </c>
    </row>
    <row r="13627" spans="1:2" x14ac:dyDescent="0.2">
      <c r="A13627">
        <v>961081</v>
      </c>
      <c r="B13627" t="s">
        <v>65854</v>
      </c>
    </row>
    <row r="13628" spans="1:2" x14ac:dyDescent="0.2">
      <c r="A13628">
        <v>342785</v>
      </c>
      <c r="B13628" t="s">
        <v>65854</v>
      </c>
    </row>
    <row r="13629" spans="1:2" x14ac:dyDescent="0.2">
      <c r="A13629" t="s">
        <v>65756</v>
      </c>
      <c r="B13629" t="s">
        <v>65854</v>
      </c>
    </row>
    <row r="13630" spans="1:2" x14ac:dyDescent="0.2">
      <c r="A13630" t="s">
        <v>66160</v>
      </c>
      <c r="B13630" t="s">
        <v>65854</v>
      </c>
    </row>
    <row r="13631" spans="1:2" x14ac:dyDescent="0.2">
      <c r="A13631">
        <v>844125</v>
      </c>
      <c r="B13631" t="s">
        <v>65854</v>
      </c>
    </row>
    <row r="13632" spans="1:2" x14ac:dyDescent="0.2">
      <c r="A13632" t="s">
        <v>66166</v>
      </c>
      <c r="B13632" t="s">
        <v>65854</v>
      </c>
    </row>
    <row r="13633" spans="1:2" x14ac:dyDescent="0.2">
      <c r="A13633">
        <v>850485</v>
      </c>
      <c r="B13633" t="s">
        <v>65854</v>
      </c>
    </row>
    <row r="13634" spans="1:2" x14ac:dyDescent="0.2">
      <c r="A13634">
        <v>950174</v>
      </c>
      <c r="B13634" t="s">
        <v>65854</v>
      </c>
    </row>
    <row r="13635" spans="1:2" x14ac:dyDescent="0.2">
      <c r="A13635">
        <v>851222</v>
      </c>
      <c r="B13635" t="s">
        <v>65854</v>
      </c>
    </row>
    <row r="13636" spans="1:2" x14ac:dyDescent="0.2">
      <c r="A13636">
        <v>865528</v>
      </c>
      <c r="B13636" t="s">
        <v>65854</v>
      </c>
    </row>
    <row r="13637" spans="1:2" x14ac:dyDescent="0.2">
      <c r="A13637">
        <v>804023</v>
      </c>
      <c r="B13637" t="s">
        <v>65854</v>
      </c>
    </row>
    <row r="13638" spans="1:2" x14ac:dyDescent="0.2">
      <c r="A13638">
        <v>810829</v>
      </c>
      <c r="B13638" t="s">
        <v>65854</v>
      </c>
    </row>
    <row r="13639" spans="1:2" x14ac:dyDescent="0.2">
      <c r="A13639">
        <v>851247</v>
      </c>
      <c r="B13639" t="s">
        <v>65854</v>
      </c>
    </row>
    <row r="13640" spans="1:2" x14ac:dyDescent="0.2">
      <c r="A13640">
        <v>904242</v>
      </c>
      <c r="B13640" t="s">
        <v>65854</v>
      </c>
    </row>
    <row r="13641" spans="1:2" x14ac:dyDescent="0.2">
      <c r="A13641">
        <v>904756</v>
      </c>
      <c r="B13641" t="s">
        <v>65854</v>
      </c>
    </row>
    <row r="13642" spans="1:2" x14ac:dyDescent="0.2">
      <c r="A13642">
        <v>914259</v>
      </c>
      <c r="B13642" t="s">
        <v>65854</v>
      </c>
    </row>
    <row r="13643" spans="1:2" x14ac:dyDescent="0.2">
      <c r="A13643">
        <v>931114</v>
      </c>
      <c r="B13643" t="s">
        <v>65854</v>
      </c>
    </row>
    <row r="13644" spans="1:2" x14ac:dyDescent="0.2">
      <c r="A13644">
        <v>935200</v>
      </c>
      <c r="B13644" t="s">
        <v>65854</v>
      </c>
    </row>
    <row r="13645" spans="1:2" x14ac:dyDescent="0.2">
      <c r="A13645">
        <v>327648</v>
      </c>
      <c r="B13645" t="s">
        <v>65854</v>
      </c>
    </row>
    <row r="13646" spans="1:2" x14ac:dyDescent="0.2">
      <c r="A13646">
        <v>671784</v>
      </c>
      <c r="B13646" t="s">
        <v>65854</v>
      </c>
    </row>
    <row r="13647" spans="1:2" x14ac:dyDescent="0.2">
      <c r="A13647">
        <v>853650</v>
      </c>
      <c r="B13647" t="s">
        <v>65854</v>
      </c>
    </row>
    <row r="13648" spans="1:2" x14ac:dyDescent="0.2">
      <c r="A13648">
        <v>871542</v>
      </c>
      <c r="B13648" t="s">
        <v>65854</v>
      </c>
    </row>
    <row r="13649" spans="1:2" x14ac:dyDescent="0.2">
      <c r="A13649">
        <v>910901</v>
      </c>
      <c r="B13649" t="s">
        <v>65854</v>
      </c>
    </row>
    <row r="13650" spans="1:2" x14ac:dyDescent="0.2">
      <c r="A13650">
        <v>931022</v>
      </c>
      <c r="B13650" t="s">
        <v>65854</v>
      </c>
    </row>
    <row r="13651" spans="1:2" x14ac:dyDescent="0.2">
      <c r="A13651">
        <v>940999</v>
      </c>
      <c r="B13651" t="s">
        <v>65854</v>
      </c>
    </row>
    <row r="13652" spans="1:2" x14ac:dyDescent="0.2">
      <c r="A13652">
        <v>970705</v>
      </c>
      <c r="B13652" t="s">
        <v>65854</v>
      </c>
    </row>
    <row r="13653" spans="1:2" x14ac:dyDescent="0.2">
      <c r="A13653">
        <v>981174</v>
      </c>
      <c r="B13653" t="s">
        <v>65854</v>
      </c>
    </row>
    <row r="13654" spans="1:2" x14ac:dyDescent="0.2">
      <c r="A13654">
        <v>833017</v>
      </c>
      <c r="B13654" t="s">
        <v>65854</v>
      </c>
    </row>
    <row r="13655" spans="1:2" x14ac:dyDescent="0.2">
      <c r="A13655">
        <v>861037</v>
      </c>
      <c r="B13655" t="s">
        <v>65854</v>
      </c>
    </row>
    <row r="13656" spans="1:2" x14ac:dyDescent="0.2">
      <c r="A13656">
        <v>874713</v>
      </c>
      <c r="B13656" t="s">
        <v>65854</v>
      </c>
    </row>
    <row r="13657" spans="1:2" x14ac:dyDescent="0.2">
      <c r="A13657">
        <v>920185</v>
      </c>
      <c r="B13657" t="s">
        <v>65854</v>
      </c>
    </row>
    <row r="13658" spans="1:2" x14ac:dyDescent="0.2">
      <c r="A13658">
        <v>934573</v>
      </c>
      <c r="B13658" t="s">
        <v>65854</v>
      </c>
    </row>
    <row r="13659" spans="1:2" x14ac:dyDescent="0.2">
      <c r="A13659">
        <v>940383</v>
      </c>
      <c r="B13659" t="s">
        <v>65854</v>
      </c>
    </row>
    <row r="13660" spans="1:2" x14ac:dyDescent="0.2">
      <c r="A13660">
        <v>940892</v>
      </c>
      <c r="B13660" t="s">
        <v>65854</v>
      </c>
    </row>
    <row r="13661" spans="1:2" x14ac:dyDescent="0.2">
      <c r="A13661" t="s">
        <v>66167</v>
      </c>
      <c r="B13661" t="s">
        <v>65854</v>
      </c>
    </row>
    <row r="13662" spans="1:2" x14ac:dyDescent="0.2">
      <c r="A13662">
        <v>980813</v>
      </c>
      <c r="B13662" t="s">
        <v>65854</v>
      </c>
    </row>
    <row r="13663" spans="1:2" x14ac:dyDescent="0.2">
      <c r="A13663">
        <v>2036246</v>
      </c>
      <c r="B13663" t="s">
        <v>65854</v>
      </c>
    </row>
    <row r="13664" spans="1:2" x14ac:dyDescent="0.2">
      <c r="A13664">
        <v>814046</v>
      </c>
      <c r="B13664" t="s">
        <v>65854</v>
      </c>
    </row>
    <row r="13665" spans="1:2" x14ac:dyDescent="0.2">
      <c r="A13665">
        <v>830151</v>
      </c>
      <c r="B13665" t="s">
        <v>65854</v>
      </c>
    </row>
    <row r="13666" spans="1:2" x14ac:dyDescent="0.2">
      <c r="A13666">
        <v>854153</v>
      </c>
      <c r="B13666" t="s">
        <v>65854</v>
      </c>
    </row>
    <row r="13667" spans="1:2" x14ac:dyDescent="0.2">
      <c r="A13667">
        <v>860992</v>
      </c>
      <c r="B13667" t="s">
        <v>65854</v>
      </c>
    </row>
    <row r="13668" spans="1:2" x14ac:dyDescent="0.2">
      <c r="A13668">
        <v>921196</v>
      </c>
      <c r="B13668" t="s">
        <v>65854</v>
      </c>
    </row>
    <row r="13669" spans="1:2" x14ac:dyDescent="0.2">
      <c r="A13669">
        <v>931097</v>
      </c>
      <c r="B13669" t="s">
        <v>65854</v>
      </c>
    </row>
    <row r="13670" spans="1:2" x14ac:dyDescent="0.2">
      <c r="A13670" t="s">
        <v>66168</v>
      </c>
      <c r="B13670" t="s">
        <v>65854</v>
      </c>
    </row>
    <row r="13671" spans="1:2" x14ac:dyDescent="0.2">
      <c r="A13671">
        <v>874417</v>
      </c>
      <c r="B13671" t="s">
        <v>65854</v>
      </c>
    </row>
    <row r="13672" spans="1:2" x14ac:dyDescent="0.2">
      <c r="A13672">
        <v>874618</v>
      </c>
      <c r="B13672" t="s">
        <v>65854</v>
      </c>
    </row>
    <row r="13673" spans="1:2" x14ac:dyDescent="0.2">
      <c r="A13673">
        <v>893454</v>
      </c>
      <c r="B13673" t="s">
        <v>65854</v>
      </c>
    </row>
    <row r="13674" spans="1:2" x14ac:dyDescent="0.2">
      <c r="A13674">
        <v>943722</v>
      </c>
      <c r="B13674" t="s">
        <v>65854</v>
      </c>
    </row>
    <row r="13675" spans="1:2" x14ac:dyDescent="0.2">
      <c r="A13675">
        <v>340504</v>
      </c>
      <c r="B13675" t="s">
        <v>65854</v>
      </c>
    </row>
    <row r="13676" spans="1:2" x14ac:dyDescent="0.2">
      <c r="A13676" t="s">
        <v>66169</v>
      </c>
      <c r="B13676" t="s">
        <v>65854</v>
      </c>
    </row>
    <row r="13677" spans="1:2" x14ac:dyDescent="0.2">
      <c r="A13677">
        <v>823164</v>
      </c>
      <c r="B13677" t="s">
        <v>65854</v>
      </c>
    </row>
    <row r="13678" spans="1:2" x14ac:dyDescent="0.2">
      <c r="A13678">
        <v>870366</v>
      </c>
      <c r="B13678" t="s">
        <v>65854</v>
      </c>
    </row>
    <row r="13679" spans="1:2" x14ac:dyDescent="0.2">
      <c r="A13679" t="s">
        <v>66170</v>
      </c>
      <c r="B13679" t="s">
        <v>65854</v>
      </c>
    </row>
    <row r="13680" spans="1:2" x14ac:dyDescent="0.2">
      <c r="A13680">
        <v>890332</v>
      </c>
      <c r="B13680" t="s">
        <v>65854</v>
      </c>
    </row>
    <row r="13681" spans="1:2" x14ac:dyDescent="0.2">
      <c r="A13681">
        <v>891071</v>
      </c>
      <c r="B13681" t="s">
        <v>65854</v>
      </c>
    </row>
    <row r="13682" spans="1:2" x14ac:dyDescent="0.2">
      <c r="A13682">
        <v>891470</v>
      </c>
      <c r="B13682" t="s">
        <v>65854</v>
      </c>
    </row>
    <row r="13683" spans="1:2" x14ac:dyDescent="0.2">
      <c r="A13683" t="s">
        <v>66171</v>
      </c>
      <c r="B13683" t="s">
        <v>65854</v>
      </c>
    </row>
    <row r="13684" spans="1:2" x14ac:dyDescent="0.2">
      <c r="A13684">
        <v>920104</v>
      </c>
      <c r="B13684" t="s">
        <v>65854</v>
      </c>
    </row>
    <row r="13685" spans="1:2" x14ac:dyDescent="0.2">
      <c r="A13685">
        <v>950055</v>
      </c>
      <c r="B13685" t="s">
        <v>65854</v>
      </c>
    </row>
    <row r="13686" spans="1:2" x14ac:dyDescent="0.2">
      <c r="A13686">
        <v>951069</v>
      </c>
      <c r="B13686" t="s">
        <v>65854</v>
      </c>
    </row>
    <row r="13687" spans="1:2" x14ac:dyDescent="0.2">
      <c r="A13687">
        <v>813550</v>
      </c>
      <c r="B13687" t="s">
        <v>65854</v>
      </c>
    </row>
    <row r="13688" spans="1:2" x14ac:dyDescent="0.2">
      <c r="A13688">
        <v>841013</v>
      </c>
      <c r="B13688" t="s">
        <v>65854</v>
      </c>
    </row>
    <row r="13689" spans="1:2" x14ac:dyDescent="0.2">
      <c r="A13689">
        <v>864156</v>
      </c>
      <c r="B13689" t="s">
        <v>65854</v>
      </c>
    </row>
    <row r="13690" spans="1:2" x14ac:dyDescent="0.2">
      <c r="A13690" t="s">
        <v>66172</v>
      </c>
      <c r="B13690" t="s">
        <v>65854</v>
      </c>
    </row>
    <row r="13691" spans="1:2" x14ac:dyDescent="0.2">
      <c r="A13691">
        <v>870077</v>
      </c>
      <c r="B13691" t="s">
        <v>65854</v>
      </c>
    </row>
    <row r="13692" spans="1:2" x14ac:dyDescent="0.2">
      <c r="A13692">
        <v>910686</v>
      </c>
      <c r="B13692" t="s">
        <v>65854</v>
      </c>
    </row>
    <row r="13693" spans="1:2" x14ac:dyDescent="0.2">
      <c r="A13693">
        <v>950968</v>
      </c>
      <c r="B13693" t="s">
        <v>65854</v>
      </c>
    </row>
    <row r="13694" spans="1:2" x14ac:dyDescent="0.2">
      <c r="A13694" t="s">
        <v>66173</v>
      </c>
      <c r="B13694" t="s">
        <v>65854</v>
      </c>
    </row>
    <row r="13695" spans="1:2" x14ac:dyDescent="0.2">
      <c r="A13695">
        <v>823223</v>
      </c>
      <c r="B13695" t="s">
        <v>65854</v>
      </c>
    </row>
    <row r="13696" spans="1:2" x14ac:dyDescent="0.2">
      <c r="A13696">
        <v>833522</v>
      </c>
      <c r="B13696" t="s">
        <v>65854</v>
      </c>
    </row>
    <row r="13697" spans="1:2" x14ac:dyDescent="0.2">
      <c r="A13697" t="s">
        <v>65350</v>
      </c>
      <c r="B13697" t="s">
        <v>65854</v>
      </c>
    </row>
    <row r="13698" spans="1:2" x14ac:dyDescent="0.2">
      <c r="A13698">
        <v>920255</v>
      </c>
      <c r="B13698" t="s">
        <v>65854</v>
      </c>
    </row>
    <row r="13699" spans="1:2" x14ac:dyDescent="0.2">
      <c r="A13699">
        <v>924222</v>
      </c>
      <c r="B13699" t="s">
        <v>65854</v>
      </c>
    </row>
    <row r="13700" spans="1:2" x14ac:dyDescent="0.2">
      <c r="A13700">
        <v>970113</v>
      </c>
      <c r="B13700" t="s">
        <v>65854</v>
      </c>
    </row>
    <row r="13701" spans="1:2" x14ac:dyDescent="0.2">
      <c r="A13701">
        <v>671454</v>
      </c>
      <c r="B13701" t="s">
        <v>65854</v>
      </c>
    </row>
    <row r="13702" spans="1:2" x14ac:dyDescent="0.2">
      <c r="A13702">
        <v>671455</v>
      </c>
      <c r="B13702" t="s">
        <v>65854</v>
      </c>
    </row>
    <row r="13703" spans="1:2" x14ac:dyDescent="0.2">
      <c r="A13703">
        <v>671456</v>
      </c>
      <c r="B13703" t="s">
        <v>65854</v>
      </c>
    </row>
    <row r="13704" spans="1:2" x14ac:dyDescent="0.2">
      <c r="A13704">
        <v>671457</v>
      </c>
      <c r="B13704" t="s">
        <v>65854</v>
      </c>
    </row>
    <row r="13705" spans="1:2" x14ac:dyDescent="0.2">
      <c r="A13705" t="s">
        <v>66174</v>
      </c>
      <c r="B13705" t="s">
        <v>65854</v>
      </c>
    </row>
    <row r="13706" spans="1:2" x14ac:dyDescent="0.2">
      <c r="A13706">
        <v>810357</v>
      </c>
      <c r="B13706" t="s">
        <v>65854</v>
      </c>
    </row>
    <row r="13707" spans="1:2" x14ac:dyDescent="0.2">
      <c r="A13707" t="s">
        <v>66175</v>
      </c>
      <c r="B13707" t="s">
        <v>65854</v>
      </c>
    </row>
    <row r="13708" spans="1:2" x14ac:dyDescent="0.2">
      <c r="A13708">
        <v>831089</v>
      </c>
      <c r="B13708" t="s">
        <v>65854</v>
      </c>
    </row>
    <row r="13709" spans="1:2" x14ac:dyDescent="0.2">
      <c r="A13709">
        <v>860423</v>
      </c>
      <c r="B13709" t="s">
        <v>65854</v>
      </c>
    </row>
    <row r="13710" spans="1:2" x14ac:dyDescent="0.2">
      <c r="A13710">
        <v>884723</v>
      </c>
      <c r="B13710" t="s">
        <v>65854</v>
      </c>
    </row>
    <row r="13711" spans="1:2" x14ac:dyDescent="0.2">
      <c r="A13711">
        <v>914685</v>
      </c>
      <c r="B13711" t="s">
        <v>65854</v>
      </c>
    </row>
    <row r="13712" spans="1:2" x14ac:dyDescent="0.2">
      <c r="A13712">
        <v>935337</v>
      </c>
      <c r="B13712" t="s">
        <v>65854</v>
      </c>
    </row>
    <row r="13713" spans="1:2" x14ac:dyDescent="0.2">
      <c r="A13713">
        <v>813557</v>
      </c>
      <c r="B13713" t="s">
        <v>65854</v>
      </c>
    </row>
    <row r="13714" spans="1:2" x14ac:dyDescent="0.2">
      <c r="A13714">
        <v>883999</v>
      </c>
      <c r="B13714" t="s">
        <v>65854</v>
      </c>
    </row>
    <row r="13715" spans="1:2" x14ac:dyDescent="0.2">
      <c r="A13715">
        <v>940693</v>
      </c>
      <c r="B13715" t="s">
        <v>65854</v>
      </c>
    </row>
    <row r="13716" spans="1:2" x14ac:dyDescent="0.2">
      <c r="A13716" t="s">
        <v>66176</v>
      </c>
      <c r="B13716" t="s">
        <v>65854</v>
      </c>
    </row>
    <row r="13717" spans="1:2" x14ac:dyDescent="0.2">
      <c r="A13717">
        <v>821170</v>
      </c>
      <c r="B13717" t="s">
        <v>65854</v>
      </c>
    </row>
    <row r="13718" spans="1:2" x14ac:dyDescent="0.2">
      <c r="A13718">
        <v>871083</v>
      </c>
      <c r="B13718" t="s">
        <v>65854</v>
      </c>
    </row>
    <row r="13719" spans="1:2" x14ac:dyDescent="0.2">
      <c r="A13719">
        <v>874087</v>
      </c>
      <c r="B13719" t="s">
        <v>65854</v>
      </c>
    </row>
    <row r="13720" spans="1:2" x14ac:dyDescent="0.2">
      <c r="A13720">
        <v>910788</v>
      </c>
      <c r="B13720" t="s">
        <v>65854</v>
      </c>
    </row>
    <row r="13721" spans="1:2" x14ac:dyDescent="0.2">
      <c r="A13721">
        <v>914787</v>
      </c>
      <c r="B13721" t="s">
        <v>65854</v>
      </c>
    </row>
    <row r="13722" spans="1:2" x14ac:dyDescent="0.2">
      <c r="A13722">
        <v>960329</v>
      </c>
      <c r="B13722" t="s">
        <v>65854</v>
      </c>
    </row>
    <row r="13723" spans="1:2" x14ac:dyDescent="0.2">
      <c r="A13723">
        <v>674026</v>
      </c>
      <c r="B13723" t="s">
        <v>65854</v>
      </c>
    </row>
    <row r="13724" spans="1:2" x14ac:dyDescent="0.2">
      <c r="A13724" t="s">
        <v>65375</v>
      </c>
      <c r="B13724" t="s">
        <v>65854</v>
      </c>
    </row>
    <row r="13725" spans="1:2" x14ac:dyDescent="0.2">
      <c r="A13725">
        <v>662563</v>
      </c>
      <c r="B13725" t="s">
        <v>65854</v>
      </c>
    </row>
    <row r="13726" spans="1:2" x14ac:dyDescent="0.2">
      <c r="A13726">
        <v>824543</v>
      </c>
      <c r="B13726" t="s">
        <v>65854</v>
      </c>
    </row>
    <row r="13727" spans="1:2" x14ac:dyDescent="0.2">
      <c r="A13727">
        <v>824544</v>
      </c>
      <c r="B13727" t="s">
        <v>65854</v>
      </c>
    </row>
    <row r="13728" spans="1:2" x14ac:dyDescent="0.2">
      <c r="A13728" t="s">
        <v>65361</v>
      </c>
      <c r="B13728" t="s">
        <v>65854</v>
      </c>
    </row>
    <row r="13729" spans="1:2" x14ac:dyDescent="0.2">
      <c r="A13729">
        <v>648563</v>
      </c>
      <c r="B13729" t="s">
        <v>65854</v>
      </c>
    </row>
    <row r="13730" spans="1:2" x14ac:dyDescent="0.2">
      <c r="A13730">
        <v>649563</v>
      </c>
      <c r="B13730" t="s">
        <v>65854</v>
      </c>
    </row>
    <row r="13731" spans="1:2" x14ac:dyDescent="0.2">
      <c r="A13731" t="s">
        <v>66177</v>
      </c>
      <c r="B13731" t="s">
        <v>65854</v>
      </c>
    </row>
    <row r="13732" spans="1:2" x14ac:dyDescent="0.2">
      <c r="A13732" t="s">
        <v>66178</v>
      </c>
      <c r="B13732" t="s">
        <v>65854</v>
      </c>
    </row>
    <row r="13733" spans="1:2" x14ac:dyDescent="0.2">
      <c r="A13733">
        <v>911150</v>
      </c>
      <c r="B13733" t="s">
        <v>65854</v>
      </c>
    </row>
    <row r="13734" spans="1:2" x14ac:dyDescent="0.2">
      <c r="A13734">
        <v>950094</v>
      </c>
      <c r="B13734" t="s">
        <v>65854</v>
      </c>
    </row>
    <row r="13735" spans="1:2" x14ac:dyDescent="0.2">
      <c r="A13735" t="s">
        <v>66179</v>
      </c>
      <c r="B13735" t="s">
        <v>65854</v>
      </c>
    </row>
    <row r="13736" spans="1:2" x14ac:dyDescent="0.2">
      <c r="A13736">
        <v>813336</v>
      </c>
      <c r="B13736" t="s">
        <v>65854</v>
      </c>
    </row>
    <row r="13737" spans="1:2" x14ac:dyDescent="0.2">
      <c r="A13737">
        <v>833952</v>
      </c>
      <c r="B13737" t="s">
        <v>65854</v>
      </c>
    </row>
    <row r="13738" spans="1:2" x14ac:dyDescent="0.2">
      <c r="A13738" t="s">
        <v>66180</v>
      </c>
      <c r="B13738" t="s">
        <v>65854</v>
      </c>
    </row>
    <row r="13739" spans="1:2" x14ac:dyDescent="0.2">
      <c r="A13739">
        <v>880943</v>
      </c>
      <c r="B13739" t="s">
        <v>65854</v>
      </c>
    </row>
    <row r="13740" spans="1:2" x14ac:dyDescent="0.2">
      <c r="A13740">
        <v>830838</v>
      </c>
      <c r="B13740" t="s">
        <v>65854</v>
      </c>
    </row>
    <row r="13741" spans="1:2" x14ac:dyDescent="0.2">
      <c r="A13741">
        <v>840102</v>
      </c>
      <c r="B13741" t="s">
        <v>65854</v>
      </c>
    </row>
    <row r="13742" spans="1:2" x14ac:dyDescent="0.2">
      <c r="A13742">
        <v>880539</v>
      </c>
      <c r="B13742" t="s">
        <v>65854</v>
      </c>
    </row>
    <row r="13743" spans="1:2" x14ac:dyDescent="0.2">
      <c r="A13743">
        <v>668773</v>
      </c>
      <c r="B13743" t="s">
        <v>65854</v>
      </c>
    </row>
    <row r="13744" spans="1:2" x14ac:dyDescent="0.2">
      <c r="A13744">
        <v>668996</v>
      </c>
      <c r="B13744" t="s">
        <v>65854</v>
      </c>
    </row>
    <row r="13745" spans="1:2" x14ac:dyDescent="0.2">
      <c r="A13745" t="s">
        <v>66181</v>
      </c>
      <c r="B13745" t="s">
        <v>65854</v>
      </c>
    </row>
    <row r="13746" spans="1:2" x14ac:dyDescent="0.2">
      <c r="A13746">
        <v>850421</v>
      </c>
      <c r="B13746" t="s">
        <v>65854</v>
      </c>
    </row>
    <row r="13747" spans="1:2" x14ac:dyDescent="0.2">
      <c r="A13747">
        <v>923403</v>
      </c>
      <c r="B13747" t="s">
        <v>65854</v>
      </c>
    </row>
    <row r="13748" spans="1:2" x14ac:dyDescent="0.2">
      <c r="A13748">
        <v>873561</v>
      </c>
      <c r="B13748" t="s">
        <v>65854</v>
      </c>
    </row>
    <row r="13749" spans="1:2" x14ac:dyDescent="0.2">
      <c r="A13749">
        <v>923784</v>
      </c>
      <c r="B13749" t="s">
        <v>65854</v>
      </c>
    </row>
    <row r="13750" spans="1:2" x14ac:dyDescent="0.2">
      <c r="A13750">
        <v>814019</v>
      </c>
      <c r="B13750" t="s">
        <v>65854</v>
      </c>
    </row>
    <row r="13751" spans="1:2" x14ac:dyDescent="0.2">
      <c r="A13751" t="s">
        <v>66182</v>
      </c>
      <c r="B13751" t="s">
        <v>65854</v>
      </c>
    </row>
    <row r="13752" spans="1:2" x14ac:dyDescent="0.2">
      <c r="A13752" t="s">
        <v>66183</v>
      </c>
      <c r="B13752" t="s">
        <v>65854</v>
      </c>
    </row>
    <row r="13753" spans="1:2" x14ac:dyDescent="0.2">
      <c r="A13753">
        <v>843098</v>
      </c>
      <c r="B13753" t="s">
        <v>65854</v>
      </c>
    </row>
    <row r="13754" spans="1:2" x14ac:dyDescent="0.2">
      <c r="A13754">
        <v>854646</v>
      </c>
      <c r="B13754" t="s">
        <v>65854</v>
      </c>
    </row>
    <row r="13755" spans="1:2" x14ac:dyDescent="0.2">
      <c r="A13755">
        <v>924646</v>
      </c>
      <c r="B13755" t="s">
        <v>65854</v>
      </c>
    </row>
    <row r="13756" spans="1:2" x14ac:dyDescent="0.2">
      <c r="A13756">
        <v>960052</v>
      </c>
      <c r="B13756" t="s">
        <v>65854</v>
      </c>
    </row>
    <row r="13757" spans="1:2" x14ac:dyDescent="0.2">
      <c r="A13757">
        <v>674103</v>
      </c>
      <c r="B13757" t="s">
        <v>65854</v>
      </c>
    </row>
    <row r="13758" spans="1:2" x14ac:dyDescent="0.2">
      <c r="A13758" t="s">
        <v>66184</v>
      </c>
      <c r="B13758" t="s">
        <v>65854</v>
      </c>
    </row>
    <row r="13759" spans="1:2" x14ac:dyDescent="0.2">
      <c r="A13759">
        <v>960375</v>
      </c>
      <c r="B13759" t="s">
        <v>65854</v>
      </c>
    </row>
    <row r="13760" spans="1:2" x14ac:dyDescent="0.2">
      <c r="A13760" t="s">
        <v>66185</v>
      </c>
      <c r="B13760" t="s">
        <v>65854</v>
      </c>
    </row>
    <row r="13761" spans="1:2" x14ac:dyDescent="0.2">
      <c r="A13761" t="s">
        <v>66186</v>
      </c>
      <c r="B13761" t="s">
        <v>65854</v>
      </c>
    </row>
    <row r="13762" spans="1:2" x14ac:dyDescent="0.2">
      <c r="A13762">
        <v>833150</v>
      </c>
      <c r="B13762" t="s">
        <v>65854</v>
      </c>
    </row>
    <row r="13763" spans="1:2" x14ac:dyDescent="0.2">
      <c r="A13763">
        <v>890423</v>
      </c>
      <c r="B13763" t="s">
        <v>65854</v>
      </c>
    </row>
    <row r="13764" spans="1:2" x14ac:dyDescent="0.2">
      <c r="A13764">
        <v>910764</v>
      </c>
      <c r="B13764" t="s">
        <v>65854</v>
      </c>
    </row>
    <row r="13765" spans="1:2" x14ac:dyDescent="0.2">
      <c r="A13765">
        <v>940009</v>
      </c>
      <c r="B13765" t="s">
        <v>65854</v>
      </c>
    </row>
    <row r="13766" spans="1:2" x14ac:dyDescent="0.2">
      <c r="A13766">
        <v>342536</v>
      </c>
      <c r="B13766" t="s">
        <v>65854</v>
      </c>
    </row>
    <row r="13767" spans="1:2" x14ac:dyDescent="0.2">
      <c r="A13767" t="s">
        <v>66187</v>
      </c>
      <c r="B13767" t="s">
        <v>65854</v>
      </c>
    </row>
    <row r="13768" spans="1:2" x14ac:dyDescent="0.2">
      <c r="A13768">
        <v>864360</v>
      </c>
      <c r="B13768" t="s">
        <v>65854</v>
      </c>
    </row>
    <row r="13769" spans="1:2" x14ac:dyDescent="0.2">
      <c r="A13769">
        <v>883393</v>
      </c>
      <c r="B13769" t="s">
        <v>65854</v>
      </c>
    </row>
    <row r="13770" spans="1:2" x14ac:dyDescent="0.2">
      <c r="A13770">
        <v>884076</v>
      </c>
      <c r="B13770" t="s">
        <v>65854</v>
      </c>
    </row>
    <row r="13771" spans="1:2" x14ac:dyDescent="0.2">
      <c r="A13771">
        <v>891145</v>
      </c>
      <c r="B13771" t="s">
        <v>65854</v>
      </c>
    </row>
    <row r="13772" spans="1:2" x14ac:dyDescent="0.2">
      <c r="A13772">
        <v>900300</v>
      </c>
      <c r="B13772" t="s">
        <v>65854</v>
      </c>
    </row>
    <row r="13773" spans="1:2" x14ac:dyDescent="0.2">
      <c r="A13773">
        <v>903998</v>
      </c>
      <c r="B13773" t="s">
        <v>65854</v>
      </c>
    </row>
    <row r="13774" spans="1:2" x14ac:dyDescent="0.2">
      <c r="A13774">
        <v>903999</v>
      </c>
      <c r="B13774" t="s">
        <v>65854</v>
      </c>
    </row>
    <row r="13775" spans="1:2" x14ac:dyDescent="0.2">
      <c r="A13775">
        <v>930198</v>
      </c>
      <c r="B13775" t="s">
        <v>65854</v>
      </c>
    </row>
    <row r="13776" spans="1:2" x14ac:dyDescent="0.2">
      <c r="A13776">
        <v>933857</v>
      </c>
      <c r="B13776" t="s">
        <v>65854</v>
      </c>
    </row>
    <row r="13777" spans="1:2" x14ac:dyDescent="0.2">
      <c r="A13777">
        <v>970824</v>
      </c>
      <c r="B13777" t="s">
        <v>65854</v>
      </c>
    </row>
    <row r="13778" spans="1:2" x14ac:dyDescent="0.2">
      <c r="A13778">
        <v>841297</v>
      </c>
      <c r="B13778" t="s">
        <v>65854</v>
      </c>
    </row>
    <row r="13779" spans="1:2" x14ac:dyDescent="0.2">
      <c r="A13779">
        <v>850274</v>
      </c>
      <c r="B13779" t="s">
        <v>65854</v>
      </c>
    </row>
    <row r="13780" spans="1:2" x14ac:dyDescent="0.2">
      <c r="A13780">
        <v>874312</v>
      </c>
      <c r="B13780" t="s">
        <v>65854</v>
      </c>
    </row>
    <row r="13781" spans="1:2" x14ac:dyDescent="0.2">
      <c r="A13781" t="s">
        <v>66188</v>
      </c>
      <c r="B13781" t="s">
        <v>65854</v>
      </c>
    </row>
    <row r="13782" spans="1:2" x14ac:dyDescent="0.2">
      <c r="A13782">
        <v>990828</v>
      </c>
      <c r="B13782" t="s">
        <v>65854</v>
      </c>
    </row>
    <row r="13783" spans="1:2" x14ac:dyDescent="0.2">
      <c r="A13783">
        <v>803050</v>
      </c>
      <c r="B13783" t="s">
        <v>65854</v>
      </c>
    </row>
    <row r="13784" spans="1:2" x14ac:dyDescent="0.2">
      <c r="A13784">
        <v>831036</v>
      </c>
      <c r="B13784" t="s">
        <v>65854</v>
      </c>
    </row>
    <row r="13785" spans="1:2" x14ac:dyDescent="0.2">
      <c r="A13785">
        <v>923909</v>
      </c>
      <c r="B13785" t="s">
        <v>65854</v>
      </c>
    </row>
    <row r="13786" spans="1:2" x14ac:dyDescent="0.2">
      <c r="A13786">
        <v>923910</v>
      </c>
      <c r="B13786" t="s">
        <v>65854</v>
      </c>
    </row>
    <row r="13787" spans="1:2" x14ac:dyDescent="0.2">
      <c r="A13787">
        <v>970039</v>
      </c>
      <c r="B13787" t="s">
        <v>65854</v>
      </c>
    </row>
    <row r="13788" spans="1:2" x14ac:dyDescent="0.2">
      <c r="A13788">
        <v>981135</v>
      </c>
      <c r="B13788" t="s">
        <v>65854</v>
      </c>
    </row>
    <row r="13789" spans="1:2" x14ac:dyDescent="0.2">
      <c r="A13789" t="s">
        <v>66189</v>
      </c>
      <c r="B13789" t="s">
        <v>65854</v>
      </c>
    </row>
    <row r="13790" spans="1:2" x14ac:dyDescent="0.2">
      <c r="A13790">
        <v>810151</v>
      </c>
      <c r="B13790" t="s">
        <v>65854</v>
      </c>
    </row>
    <row r="13791" spans="1:2" x14ac:dyDescent="0.2">
      <c r="A13791">
        <v>821248</v>
      </c>
      <c r="B13791" t="s">
        <v>65854</v>
      </c>
    </row>
    <row r="13792" spans="1:2" x14ac:dyDescent="0.2">
      <c r="A13792">
        <v>923239</v>
      </c>
      <c r="B13792" t="s">
        <v>65854</v>
      </c>
    </row>
    <row r="13793" spans="1:2" x14ac:dyDescent="0.2">
      <c r="A13793">
        <v>824391</v>
      </c>
      <c r="B13793" t="s">
        <v>65854</v>
      </c>
    </row>
    <row r="13794" spans="1:2" x14ac:dyDescent="0.2">
      <c r="A13794">
        <v>830249</v>
      </c>
      <c r="B13794" t="s">
        <v>65854</v>
      </c>
    </row>
    <row r="13795" spans="1:2" x14ac:dyDescent="0.2">
      <c r="A13795">
        <v>833475</v>
      </c>
      <c r="B13795" t="s">
        <v>65854</v>
      </c>
    </row>
    <row r="13796" spans="1:2" x14ac:dyDescent="0.2">
      <c r="A13796">
        <v>844053</v>
      </c>
      <c r="B13796" t="s">
        <v>65854</v>
      </c>
    </row>
    <row r="13797" spans="1:2" x14ac:dyDescent="0.2">
      <c r="A13797" t="s">
        <v>66190</v>
      </c>
      <c r="B13797" t="s">
        <v>65854</v>
      </c>
    </row>
    <row r="13798" spans="1:2" x14ac:dyDescent="0.2">
      <c r="A13798">
        <v>890923</v>
      </c>
      <c r="B13798" t="s">
        <v>65854</v>
      </c>
    </row>
    <row r="13799" spans="1:2" x14ac:dyDescent="0.2">
      <c r="A13799">
        <v>900914</v>
      </c>
      <c r="B13799" t="s">
        <v>65854</v>
      </c>
    </row>
    <row r="13800" spans="1:2" x14ac:dyDescent="0.2">
      <c r="A13800" t="s">
        <v>66191</v>
      </c>
      <c r="B13800" t="s">
        <v>65854</v>
      </c>
    </row>
    <row r="13801" spans="1:2" x14ac:dyDescent="0.2">
      <c r="A13801">
        <v>923808</v>
      </c>
      <c r="B13801" t="s">
        <v>65854</v>
      </c>
    </row>
    <row r="13802" spans="1:2" x14ac:dyDescent="0.2">
      <c r="A13802">
        <v>930236</v>
      </c>
      <c r="B13802" t="s">
        <v>65854</v>
      </c>
    </row>
    <row r="13803" spans="1:2" x14ac:dyDescent="0.2">
      <c r="A13803">
        <v>824260</v>
      </c>
      <c r="B13803" t="s">
        <v>65854</v>
      </c>
    </row>
    <row r="13804" spans="1:2" x14ac:dyDescent="0.2">
      <c r="A13804">
        <v>834406</v>
      </c>
      <c r="B13804" t="s">
        <v>65854</v>
      </c>
    </row>
    <row r="13805" spans="1:2" x14ac:dyDescent="0.2">
      <c r="A13805">
        <v>883995</v>
      </c>
      <c r="B13805" t="s">
        <v>65854</v>
      </c>
    </row>
    <row r="13806" spans="1:2" x14ac:dyDescent="0.2">
      <c r="A13806">
        <v>914583</v>
      </c>
      <c r="B13806" t="s">
        <v>65854</v>
      </c>
    </row>
    <row r="13807" spans="1:2" x14ac:dyDescent="0.2">
      <c r="A13807">
        <v>940297</v>
      </c>
      <c r="B13807" t="s">
        <v>65854</v>
      </c>
    </row>
    <row r="13808" spans="1:2" x14ac:dyDescent="0.2">
      <c r="A13808">
        <v>823454</v>
      </c>
      <c r="B13808" t="s">
        <v>65854</v>
      </c>
    </row>
    <row r="13809" spans="1:2" x14ac:dyDescent="0.2">
      <c r="A13809">
        <v>854630</v>
      </c>
      <c r="B13809" t="s">
        <v>65854</v>
      </c>
    </row>
    <row r="13810" spans="1:2" x14ac:dyDescent="0.2">
      <c r="A13810">
        <v>864914</v>
      </c>
      <c r="B13810" t="s">
        <v>65854</v>
      </c>
    </row>
    <row r="13811" spans="1:2" x14ac:dyDescent="0.2">
      <c r="A13811">
        <v>920118</v>
      </c>
      <c r="B13811" t="s">
        <v>65854</v>
      </c>
    </row>
    <row r="13812" spans="1:2" x14ac:dyDescent="0.2">
      <c r="A13812">
        <v>971084</v>
      </c>
      <c r="B13812" t="s">
        <v>65854</v>
      </c>
    </row>
    <row r="13813" spans="1:2" x14ac:dyDescent="0.2">
      <c r="A13813">
        <v>339439</v>
      </c>
      <c r="B13813" t="s">
        <v>65854</v>
      </c>
    </row>
    <row r="13814" spans="1:2" x14ac:dyDescent="0.2">
      <c r="A13814">
        <v>654582</v>
      </c>
      <c r="B13814" t="s">
        <v>65854</v>
      </c>
    </row>
    <row r="13815" spans="1:2" x14ac:dyDescent="0.2">
      <c r="A13815">
        <v>670953</v>
      </c>
      <c r="B13815" t="s">
        <v>65854</v>
      </c>
    </row>
    <row r="13816" spans="1:2" x14ac:dyDescent="0.2">
      <c r="A13816">
        <v>803828</v>
      </c>
      <c r="B13816" t="s">
        <v>65854</v>
      </c>
    </row>
    <row r="13817" spans="1:2" x14ac:dyDescent="0.2">
      <c r="A13817" t="s">
        <v>66192</v>
      </c>
      <c r="B13817" t="s">
        <v>65854</v>
      </c>
    </row>
    <row r="13818" spans="1:2" x14ac:dyDescent="0.2">
      <c r="A13818">
        <v>820914</v>
      </c>
      <c r="B13818" t="s">
        <v>65854</v>
      </c>
    </row>
    <row r="13819" spans="1:2" x14ac:dyDescent="0.2">
      <c r="A13819">
        <v>840908</v>
      </c>
      <c r="B13819" t="s">
        <v>65854</v>
      </c>
    </row>
    <row r="13820" spans="1:2" x14ac:dyDescent="0.2">
      <c r="A13820">
        <v>884494</v>
      </c>
      <c r="B13820" t="s">
        <v>65854</v>
      </c>
    </row>
    <row r="13821" spans="1:2" x14ac:dyDescent="0.2">
      <c r="A13821">
        <v>903968</v>
      </c>
      <c r="B13821" t="s">
        <v>65854</v>
      </c>
    </row>
    <row r="13822" spans="1:2" x14ac:dyDescent="0.2">
      <c r="A13822">
        <v>935105</v>
      </c>
      <c r="B13822" t="s">
        <v>65854</v>
      </c>
    </row>
    <row r="13823" spans="1:2" x14ac:dyDescent="0.2">
      <c r="A13823">
        <v>960968</v>
      </c>
      <c r="B13823" t="s">
        <v>65854</v>
      </c>
    </row>
    <row r="13824" spans="1:2" x14ac:dyDescent="0.2">
      <c r="A13824">
        <v>990088</v>
      </c>
      <c r="B13824" t="s">
        <v>65854</v>
      </c>
    </row>
    <row r="13825" spans="1:2" x14ac:dyDescent="0.2">
      <c r="A13825">
        <v>884382</v>
      </c>
      <c r="B13825" t="s">
        <v>65854</v>
      </c>
    </row>
    <row r="13826" spans="1:2" x14ac:dyDescent="0.2">
      <c r="A13826">
        <v>913511</v>
      </c>
      <c r="B13826" t="s">
        <v>65854</v>
      </c>
    </row>
    <row r="13827" spans="1:2" x14ac:dyDescent="0.2">
      <c r="A13827">
        <v>933175</v>
      </c>
      <c r="B13827" t="s">
        <v>65854</v>
      </c>
    </row>
    <row r="13828" spans="1:2" x14ac:dyDescent="0.2">
      <c r="A13828" t="s">
        <v>66193</v>
      </c>
      <c r="B13828" t="s">
        <v>65854</v>
      </c>
    </row>
    <row r="13829" spans="1:2" x14ac:dyDescent="0.2">
      <c r="A13829" t="s">
        <v>66194</v>
      </c>
      <c r="B13829" t="s">
        <v>65854</v>
      </c>
    </row>
    <row r="13830" spans="1:2" x14ac:dyDescent="0.2">
      <c r="A13830">
        <v>841208</v>
      </c>
      <c r="B13830" t="s">
        <v>65854</v>
      </c>
    </row>
    <row r="13831" spans="1:2" x14ac:dyDescent="0.2">
      <c r="A13831">
        <v>851121</v>
      </c>
      <c r="B13831" t="s">
        <v>65854</v>
      </c>
    </row>
    <row r="13832" spans="1:2" x14ac:dyDescent="0.2">
      <c r="A13832">
        <v>854357</v>
      </c>
      <c r="B13832" t="s">
        <v>65854</v>
      </c>
    </row>
    <row r="13833" spans="1:2" x14ac:dyDescent="0.2">
      <c r="A13833">
        <v>871219</v>
      </c>
      <c r="B13833" t="s">
        <v>65854</v>
      </c>
    </row>
    <row r="13834" spans="1:2" x14ac:dyDescent="0.2">
      <c r="A13834">
        <v>891073</v>
      </c>
      <c r="B13834" t="s">
        <v>65854</v>
      </c>
    </row>
    <row r="13835" spans="1:2" x14ac:dyDescent="0.2">
      <c r="A13835">
        <v>914622</v>
      </c>
      <c r="B13835" t="s">
        <v>65854</v>
      </c>
    </row>
    <row r="13836" spans="1:2" x14ac:dyDescent="0.2">
      <c r="A13836">
        <v>924927</v>
      </c>
      <c r="B13836" t="s">
        <v>65854</v>
      </c>
    </row>
    <row r="13837" spans="1:2" x14ac:dyDescent="0.2">
      <c r="A13837">
        <v>844609</v>
      </c>
      <c r="B13837" t="s">
        <v>65854</v>
      </c>
    </row>
    <row r="13838" spans="1:2" x14ac:dyDescent="0.2">
      <c r="A13838">
        <v>865568</v>
      </c>
      <c r="B13838" t="s">
        <v>65854</v>
      </c>
    </row>
    <row r="13839" spans="1:2" x14ac:dyDescent="0.2">
      <c r="A13839">
        <v>923748</v>
      </c>
      <c r="B13839" t="s">
        <v>65854</v>
      </c>
    </row>
    <row r="13840" spans="1:2" x14ac:dyDescent="0.2">
      <c r="A13840">
        <v>670432</v>
      </c>
      <c r="B13840" t="s">
        <v>65854</v>
      </c>
    </row>
    <row r="13841" spans="1:2" x14ac:dyDescent="0.2">
      <c r="A13841">
        <v>910029</v>
      </c>
      <c r="B13841" t="s">
        <v>65854</v>
      </c>
    </row>
    <row r="13842" spans="1:2" x14ac:dyDescent="0.2">
      <c r="A13842" t="s">
        <v>66195</v>
      </c>
      <c r="B13842" t="s">
        <v>65854</v>
      </c>
    </row>
    <row r="13843" spans="1:2" x14ac:dyDescent="0.2">
      <c r="A13843">
        <v>803168</v>
      </c>
      <c r="B13843" t="s">
        <v>65854</v>
      </c>
    </row>
    <row r="13844" spans="1:2" x14ac:dyDescent="0.2">
      <c r="A13844">
        <v>669770</v>
      </c>
      <c r="B13844" t="s">
        <v>65854</v>
      </c>
    </row>
    <row r="13845" spans="1:2" x14ac:dyDescent="0.2">
      <c r="A13845" t="s">
        <v>65480</v>
      </c>
      <c r="B13845" t="s">
        <v>65854</v>
      </c>
    </row>
    <row r="13846" spans="1:2" x14ac:dyDescent="0.2">
      <c r="A13846">
        <v>880226</v>
      </c>
      <c r="B13846" t="s">
        <v>65854</v>
      </c>
    </row>
    <row r="13847" spans="1:2" x14ac:dyDescent="0.2">
      <c r="A13847">
        <v>894795</v>
      </c>
      <c r="B13847" t="s">
        <v>65854</v>
      </c>
    </row>
    <row r="13848" spans="1:2" x14ac:dyDescent="0.2">
      <c r="A13848" t="s">
        <v>66195</v>
      </c>
      <c r="B13848" t="s">
        <v>65854</v>
      </c>
    </row>
    <row r="13849" spans="1:2" x14ac:dyDescent="0.2">
      <c r="A13849">
        <v>870858</v>
      </c>
      <c r="B13849" t="s">
        <v>65854</v>
      </c>
    </row>
    <row r="13850" spans="1:2" x14ac:dyDescent="0.2">
      <c r="A13850">
        <v>924142</v>
      </c>
      <c r="B13850" t="s">
        <v>65854</v>
      </c>
    </row>
    <row r="13851" spans="1:2" x14ac:dyDescent="0.2">
      <c r="A13851" t="s">
        <v>66196</v>
      </c>
      <c r="B13851" t="s">
        <v>65854</v>
      </c>
    </row>
    <row r="13852" spans="1:2" x14ac:dyDescent="0.2">
      <c r="A13852">
        <v>943749</v>
      </c>
      <c r="B13852" t="s">
        <v>65854</v>
      </c>
    </row>
    <row r="13853" spans="1:2" x14ac:dyDescent="0.2">
      <c r="A13853" t="s">
        <v>66197</v>
      </c>
      <c r="B13853" t="s">
        <v>65854</v>
      </c>
    </row>
    <row r="13854" spans="1:2" x14ac:dyDescent="0.2">
      <c r="A13854">
        <v>824412</v>
      </c>
      <c r="B13854" t="s">
        <v>65854</v>
      </c>
    </row>
    <row r="13855" spans="1:2" x14ac:dyDescent="0.2">
      <c r="A13855">
        <v>840732</v>
      </c>
      <c r="B13855" t="s">
        <v>65854</v>
      </c>
    </row>
    <row r="13856" spans="1:2" x14ac:dyDescent="0.2">
      <c r="A13856">
        <v>854009</v>
      </c>
      <c r="B13856" t="s">
        <v>65854</v>
      </c>
    </row>
    <row r="13857" spans="1:2" x14ac:dyDescent="0.2">
      <c r="A13857">
        <v>873610</v>
      </c>
      <c r="B13857" t="s">
        <v>65854</v>
      </c>
    </row>
    <row r="13858" spans="1:2" x14ac:dyDescent="0.2">
      <c r="A13858" t="s">
        <v>65471</v>
      </c>
      <c r="B13858" t="s">
        <v>65854</v>
      </c>
    </row>
    <row r="13859" spans="1:2" x14ac:dyDescent="0.2">
      <c r="A13859">
        <v>864364</v>
      </c>
      <c r="B13859" t="s">
        <v>65854</v>
      </c>
    </row>
    <row r="13860" spans="1:2" x14ac:dyDescent="0.2">
      <c r="A13860">
        <v>864562</v>
      </c>
      <c r="B13860" t="s">
        <v>65854</v>
      </c>
    </row>
    <row r="13861" spans="1:2" x14ac:dyDescent="0.2">
      <c r="A13861">
        <v>884380</v>
      </c>
      <c r="B13861" t="s">
        <v>65854</v>
      </c>
    </row>
    <row r="13862" spans="1:2" x14ac:dyDescent="0.2">
      <c r="A13862">
        <v>903861</v>
      </c>
      <c r="B13862" t="s">
        <v>65854</v>
      </c>
    </row>
    <row r="13863" spans="1:2" x14ac:dyDescent="0.2">
      <c r="A13863">
        <v>923221</v>
      </c>
      <c r="B13863" t="s">
        <v>65854</v>
      </c>
    </row>
    <row r="13864" spans="1:2" x14ac:dyDescent="0.2">
      <c r="A13864">
        <v>930405</v>
      </c>
      <c r="B13864" t="s">
        <v>65854</v>
      </c>
    </row>
    <row r="13865" spans="1:2" x14ac:dyDescent="0.2">
      <c r="A13865">
        <v>813339</v>
      </c>
      <c r="B13865" t="s">
        <v>65854</v>
      </c>
    </row>
    <row r="13866" spans="1:2" x14ac:dyDescent="0.2">
      <c r="A13866">
        <v>853654</v>
      </c>
      <c r="B13866" t="s">
        <v>65854</v>
      </c>
    </row>
    <row r="13867" spans="1:2" x14ac:dyDescent="0.2">
      <c r="A13867">
        <v>873041</v>
      </c>
      <c r="B13867" t="s">
        <v>65854</v>
      </c>
    </row>
    <row r="13868" spans="1:2" x14ac:dyDescent="0.2">
      <c r="A13868">
        <v>881554</v>
      </c>
      <c r="B13868" t="s">
        <v>65854</v>
      </c>
    </row>
    <row r="13869" spans="1:2" x14ac:dyDescent="0.2">
      <c r="A13869">
        <v>914471</v>
      </c>
      <c r="B13869" t="s">
        <v>65854</v>
      </c>
    </row>
    <row r="13870" spans="1:2" x14ac:dyDescent="0.2">
      <c r="A13870">
        <v>921270</v>
      </c>
      <c r="B13870" t="s">
        <v>65854</v>
      </c>
    </row>
    <row r="13871" spans="1:2" x14ac:dyDescent="0.2">
      <c r="A13871">
        <v>830673</v>
      </c>
      <c r="B13871" t="s">
        <v>65854</v>
      </c>
    </row>
    <row r="13872" spans="1:2" x14ac:dyDescent="0.2">
      <c r="A13872">
        <v>865069</v>
      </c>
      <c r="B13872" t="s">
        <v>65854</v>
      </c>
    </row>
    <row r="13873" spans="1:2" x14ac:dyDescent="0.2">
      <c r="A13873">
        <v>894153</v>
      </c>
      <c r="B13873" t="s">
        <v>65854</v>
      </c>
    </row>
    <row r="13874" spans="1:2" x14ac:dyDescent="0.2">
      <c r="A13874">
        <v>824092</v>
      </c>
      <c r="B13874" t="s">
        <v>65854</v>
      </c>
    </row>
    <row r="13875" spans="1:2" x14ac:dyDescent="0.2">
      <c r="A13875">
        <v>833526</v>
      </c>
      <c r="B13875" t="s">
        <v>65854</v>
      </c>
    </row>
    <row r="13876" spans="1:2" x14ac:dyDescent="0.2">
      <c r="A13876">
        <v>863513</v>
      </c>
      <c r="B13876" t="s">
        <v>65854</v>
      </c>
    </row>
    <row r="13877" spans="1:2" x14ac:dyDescent="0.2">
      <c r="A13877" t="s">
        <v>66198</v>
      </c>
      <c r="B13877" t="s">
        <v>65854</v>
      </c>
    </row>
    <row r="13878" spans="1:2" x14ac:dyDescent="0.2">
      <c r="A13878">
        <v>930430</v>
      </c>
      <c r="B13878" t="s">
        <v>65854</v>
      </c>
    </row>
    <row r="13879" spans="1:2" x14ac:dyDescent="0.2">
      <c r="A13879">
        <v>960148</v>
      </c>
      <c r="B13879" t="s">
        <v>65854</v>
      </c>
    </row>
    <row r="13880" spans="1:2" x14ac:dyDescent="0.2">
      <c r="A13880">
        <v>960763</v>
      </c>
      <c r="B13880" t="s">
        <v>65854</v>
      </c>
    </row>
    <row r="13881" spans="1:2" x14ac:dyDescent="0.2">
      <c r="A13881" t="s">
        <v>66199</v>
      </c>
      <c r="B13881" t="s">
        <v>65854</v>
      </c>
    </row>
    <row r="13882" spans="1:2" x14ac:dyDescent="0.2">
      <c r="A13882">
        <v>864996</v>
      </c>
      <c r="B13882" t="s">
        <v>65854</v>
      </c>
    </row>
    <row r="13883" spans="1:2" x14ac:dyDescent="0.2">
      <c r="A13883">
        <v>914474</v>
      </c>
      <c r="B13883" t="s">
        <v>65854</v>
      </c>
    </row>
    <row r="13884" spans="1:2" x14ac:dyDescent="0.2">
      <c r="A13884">
        <v>921308</v>
      </c>
      <c r="B13884" t="s">
        <v>65854</v>
      </c>
    </row>
    <row r="13885" spans="1:2" x14ac:dyDescent="0.2">
      <c r="A13885">
        <v>934580</v>
      </c>
      <c r="B13885" t="s">
        <v>65854</v>
      </c>
    </row>
    <row r="13886" spans="1:2" x14ac:dyDescent="0.2">
      <c r="A13886">
        <v>934612</v>
      </c>
      <c r="B13886" t="s">
        <v>65854</v>
      </c>
    </row>
    <row r="13887" spans="1:2" x14ac:dyDescent="0.2">
      <c r="A13887">
        <v>934736</v>
      </c>
      <c r="B13887" t="s">
        <v>65854</v>
      </c>
    </row>
    <row r="13888" spans="1:2" x14ac:dyDescent="0.2">
      <c r="A13888">
        <v>823905</v>
      </c>
      <c r="B13888" t="s">
        <v>65854</v>
      </c>
    </row>
    <row r="13889" spans="1:2" x14ac:dyDescent="0.2">
      <c r="A13889">
        <v>860108</v>
      </c>
      <c r="B13889" t="s">
        <v>65854</v>
      </c>
    </row>
    <row r="13890" spans="1:2" x14ac:dyDescent="0.2">
      <c r="A13890">
        <v>860235</v>
      </c>
      <c r="B13890" t="s">
        <v>65854</v>
      </c>
    </row>
    <row r="13891" spans="1:2" x14ac:dyDescent="0.2">
      <c r="A13891" t="s">
        <v>66200</v>
      </c>
      <c r="B13891" t="s">
        <v>65854</v>
      </c>
    </row>
    <row r="13892" spans="1:2" x14ac:dyDescent="0.2">
      <c r="A13892">
        <v>884149</v>
      </c>
      <c r="B13892" t="s">
        <v>65854</v>
      </c>
    </row>
    <row r="13893" spans="1:2" x14ac:dyDescent="0.2">
      <c r="A13893">
        <v>335060</v>
      </c>
      <c r="B13893" t="s">
        <v>65854</v>
      </c>
    </row>
    <row r="13894" spans="1:2" x14ac:dyDescent="0.2">
      <c r="A13894">
        <v>340788</v>
      </c>
      <c r="B13894" t="s">
        <v>65854</v>
      </c>
    </row>
    <row r="13895" spans="1:2" x14ac:dyDescent="0.2">
      <c r="A13895">
        <v>934165</v>
      </c>
      <c r="B13895" t="s">
        <v>65854</v>
      </c>
    </row>
    <row r="13896" spans="1:2" x14ac:dyDescent="0.2">
      <c r="A13896">
        <v>884395</v>
      </c>
      <c r="B13896" t="s">
        <v>65854</v>
      </c>
    </row>
    <row r="13897" spans="1:2" x14ac:dyDescent="0.2">
      <c r="A13897">
        <v>903599</v>
      </c>
      <c r="B13897" t="s">
        <v>65854</v>
      </c>
    </row>
    <row r="13898" spans="1:2" x14ac:dyDescent="0.2">
      <c r="A13898">
        <v>903855</v>
      </c>
      <c r="B13898" t="s">
        <v>65854</v>
      </c>
    </row>
    <row r="13899" spans="1:2" x14ac:dyDescent="0.2">
      <c r="A13899">
        <v>923311</v>
      </c>
      <c r="B13899" t="s">
        <v>65854</v>
      </c>
    </row>
    <row r="13900" spans="1:2" x14ac:dyDescent="0.2">
      <c r="A13900" t="s">
        <v>66201</v>
      </c>
      <c r="B13900" t="s">
        <v>65854</v>
      </c>
    </row>
    <row r="13901" spans="1:2" x14ac:dyDescent="0.2">
      <c r="A13901">
        <v>980770</v>
      </c>
      <c r="B13901" t="s">
        <v>65854</v>
      </c>
    </row>
    <row r="13902" spans="1:2" x14ac:dyDescent="0.2">
      <c r="A13902" t="s">
        <v>66202</v>
      </c>
      <c r="B13902" t="s">
        <v>65854</v>
      </c>
    </row>
    <row r="13903" spans="1:2" x14ac:dyDescent="0.2">
      <c r="A13903" t="s">
        <v>66203</v>
      </c>
      <c r="B13903" t="s">
        <v>65854</v>
      </c>
    </row>
    <row r="13904" spans="1:2" x14ac:dyDescent="0.2">
      <c r="A13904">
        <v>844029</v>
      </c>
      <c r="B13904" t="s">
        <v>65854</v>
      </c>
    </row>
    <row r="13905" spans="1:2" x14ac:dyDescent="0.2">
      <c r="A13905">
        <v>854368</v>
      </c>
      <c r="B13905" t="s">
        <v>65854</v>
      </c>
    </row>
    <row r="13906" spans="1:2" x14ac:dyDescent="0.2">
      <c r="A13906">
        <v>870870</v>
      </c>
      <c r="B13906" t="s">
        <v>65854</v>
      </c>
    </row>
    <row r="13907" spans="1:2" x14ac:dyDescent="0.2">
      <c r="A13907">
        <v>880007</v>
      </c>
      <c r="B13907" t="s">
        <v>65854</v>
      </c>
    </row>
    <row r="13908" spans="1:2" x14ac:dyDescent="0.2">
      <c r="A13908">
        <v>894808</v>
      </c>
      <c r="B13908" t="s">
        <v>65854</v>
      </c>
    </row>
    <row r="13909" spans="1:2" x14ac:dyDescent="0.2">
      <c r="A13909">
        <v>900915</v>
      </c>
      <c r="B13909" t="s">
        <v>65854</v>
      </c>
    </row>
    <row r="13910" spans="1:2" x14ac:dyDescent="0.2">
      <c r="A13910">
        <v>924660</v>
      </c>
      <c r="B13910" t="s">
        <v>65854</v>
      </c>
    </row>
    <row r="13911" spans="1:2" x14ac:dyDescent="0.2">
      <c r="A13911">
        <v>950996</v>
      </c>
      <c r="B13911" t="s">
        <v>65854</v>
      </c>
    </row>
    <row r="13912" spans="1:2" x14ac:dyDescent="0.2">
      <c r="A13912">
        <v>341686</v>
      </c>
      <c r="B13912" t="s">
        <v>65854</v>
      </c>
    </row>
    <row r="13913" spans="1:2" x14ac:dyDescent="0.2">
      <c r="A13913">
        <v>814154</v>
      </c>
      <c r="B13913" t="s">
        <v>65854</v>
      </c>
    </row>
    <row r="13914" spans="1:2" x14ac:dyDescent="0.2">
      <c r="A13914" t="s">
        <v>66204</v>
      </c>
      <c r="B13914" t="s">
        <v>65854</v>
      </c>
    </row>
    <row r="13915" spans="1:2" x14ac:dyDescent="0.2">
      <c r="A13915">
        <v>861314</v>
      </c>
      <c r="B13915" t="s">
        <v>65854</v>
      </c>
    </row>
    <row r="13916" spans="1:2" x14ac:dyDescent="0.2">
      <c r="A13916">
        <v>864495</v>
      </c>
      <c r="B13916" t="s">
        <v>65854</v>
      </c>
    </row>
    <row r="13917" spans="1:2" x14ac:dyDescent="0.2">
      <c r="A13917">
        <v>920912</v>
      </c>
      <c r="B13917" t="s">
        <v>65854</v>
      </c>
    </row>
    <row r="13918" spans="1:2" x14ac:dyDescent="0.2">
      <c r="A13918">
        <v>666529</v>
      </c>
      <c r="B13918" t="s">
        <v>65854</v>
      </c>
    </row>
    <row r="13919" spans="1:2" x14ac:dyDescent="0.2">
      <c r="A13919">
        <v>666530</v>
      </c>
      <c r="B13919" t="s">
        <v>65854</v>
      </c>
    </row>
    <row r="13920" spans="1:2" x14ac:dyDescent="0.2">
      <c r="A13920" t="s">
        <v>66205</v>
      </c>
      <c r="B13920" t="s">
        <v>65854</v>
      </c>
    </row>
    <row r="13921" spans="1:2" x14ac:dyDescent="0.2">
      <c r="A13921" t="s">
        <v>65824</v>
      </c>
      <c r="B13921" t="s">
        <v>65854</v>
      </c>
    </row>
    <row r="13922" spans="1:2" x14ac:dyDescent="0.2">
      <c r="A13922">
        <v>864354</v>
      </c>
      <c r="B13922" t="s">
        <v>65854</v>
      </c>
    </row>
    <row r="13923" spans="1:2" x14ac:dyDescent="0.2">
      <c r="A13923">
        <v>894393</v>
      </c>
      <c r="B13923" t="s">
        <v>65854</v>
      </c>
    </row>
    <row r="13924" spans="1:2" x14ac:dyDescent="0.2">
      <c r="A13924">
        <v>935306</v>
      </c>
      <c r="B13924" t="s">
        <v>65854</v>
      </c>
    </row>
    <row r="13925" spans="1:2" x14ac:dyDescent="0.2">
      <c r="A13925" t="s">
        <v>65459</v>
      </c>
      <c r="B13925" t="s">
        <v>65854</v>
      </c>
    </row>
    <row r="13926" spans="1:2" x14ac:dyDescent="0.2">
      <c r="A13926">
        <v>669897</v>
      </c>
      <c r="B13926" t="s">
        <v>65854</v>
      </c>
    </row>
    <row r="13927" spans="1:2" x14ac:dyDescent="0.2">
      <c r="A13927">
        <v>814340</v>
      </c>
      <c r="B13927" t="s">
        <v>65854</v>
      </c>
    </row>
    <row r="13928" spans="1:2" x14ac:dyDescent="0.2">
      <c r="A13928">
        <v>853341</v>
      </c>
      <c r="B13928" t="s">
        <v>65854</v>
      </c>
    </row>
    <row r="13929" spans="1:2" x14ac:dyDescent="0.2">
      <c r="A13929">
        <v>880767</v>
      </c>
      <c r="B13929" t="s">
        <v>65854</v>
      </c>
    </row>
    <row r="13930" spans="1:2" x14ac:dyDescent="0.2">
      <c r="A13930">
        <v>924129</v>
      </c>
      <c r="B13930" t="s">
        <v>65854</v>
      </c>
    </row>
    <row r="13931" spans="1:2" x14ac:dyDescent="0.2">
      <c r="A13931">
        <v>960319</v>
      </c>
      <c r="B13931" t="s">
        <v>65854</v>
      </c>
    </row>
    <row r="13932" spans="1:2" x14ac:dyDescent="0.2">
      <c r="A13932">
        <v>803810</v>
      </c>
      <c r="B13932" t="s">
        <v>65854</v>
      </c>
    </row>
    <row r="13933" spans="1:2" x14ac:dyDescent="0.2">
      <c r="A13933" t="s">
        <v>66206</v>
      </c>
      <c r="B13933" t="s">
        <v>65854</v>
      </c>
    </row>
    <row r="13934" spans="1:2" x14ac:dyDescent="0.2">
      <c r="A13934">
        <v>990616</v>
      </c>
      <c r="B13934" t="s">
        <v>65854</v>
      </c>
    </row>
    <row r="13935" spans="1:2" x14ac:dyDescent="0.2">
      <c r="A13935">
        <v>990711</v>
      </c>
      <c r="B13935" t="s">
        <v>65854</v>
      </c>
    </row>
    <row r="13936" spans="1:2" x14ac:dyDescent="0.2">
      <c r="A13936">
        <v>840993</v>
      </c>
      <c r="B13936" t="s">
        <v>65854</v>
      </c>
    </row>
    <row r="13937" spans="1:2" x14ac:dyDescent="0.2">
      <c r="A13937">
        <v>864932</v>
      </c>
      <c r="B13937" t="s">
        <v>65854</v>
      </c>
    </row>
    <row r="13938" spans="1:2" x14ac:dyDescent="0.2">
      <c r="A13938">
        <v>870540</v>
      </c>
      <c r="B13938" t="s">
        <v>65854</v>
      </c>
    </row>
    <row r="13939" spans="1:2" x14ac:dyDescent="0.2">
      <c r="A13939">
        <v>923676</v>
      </c>
      <c r="B13939" t="s">
        <v>65854</v>
      </c>
    </row>
    <row r="13940" spans="1:2" x14ac:dyDescent="0.2">
      <c r="A13940">
        <v>924643</v>
      </c>
      <c r="B13940" t="s">
        <v>65854</v>
      </c>
    </row>
    <row r="13941" spans="1:2" x14ac:dyDescent="0.2">
      <c r="A13941">
        <v>980133</v>
      </c>
      <c r="B13941" t="s">
        <v>65854</v>
      </c>
    </row>
    <row r="13942" spans="1:2" x14ac:dyDescent="0.2">
      <c r="A13942">
        <v>900690</v>
      </c>
      <c r="B13942" t="s">
        <v>65854</v>
      </c>
    </row>
    <row r="13943" spans="1:2" x14ac:dyDescent="0.2">
      <c r="A13943" t="s">
        <v>66207</v>
      </c>
      <c r="B13943" t="s">
        <v>65854</v>
      </c>
    </row>
    <row r="13944" spans="1:2" x14ac:dyDescent="0.2">
      <c r="A13944" t="s">
        <v>66208</v>
      </c>
      <c r="B13944" t="s">
        <v>65854</v>
      </c>
    </row>
    <row r="13945" spans="1:2" x14ac:dyDescent="0.2">
      <c r="A13945">
        <v>823839</v>
      </c>
      <c r="B13945" t="s">
        <v>65854</v>
      </c>
    </row>
    <row r="13946" spans="1:2" x14ac:dyDescent="0.2">
      <c r="A13946">
        <v>874355</v>
      </c>
      <c r="B13946" t="s">
        <v>65854</v>
      </c>
    </row>
    <row r="13947" spans="1:2" x14ac:dyDescent="0.2">
      <c r="A13947" t="s">
        <v>66209</v>
      </c>
      <c r="B13947" t="s">
        <v>65854</v>
      </c>
    </row>
    <row r="13948" spans="1:2" x14ac:dyDescent="0.2">
      <c r="A13948" t="s">
        <v>65306</v>
      </c>
      <c r="B13948" t="s">
        <v>65854</v>
      </c>
    </row>
    <row r="13949" spans="1:2" x14ac:dyDescent="0.2">
      <c r="A13949">
        <v>813177</v>
      </c>
      <c r="B13949" t="s">
        <v>65854</v>
      </c>
    </row>
    <row r="13950" spans="1:2" x14ac:dyDescent="0.2">
      <c r="A13950" t="s">
        <v>66210</v>
      </c>
      <c r="B13950" t="s">
        <v>65854</v>
      </c>
    </row>
    <row r="13951" spans="1:2" x14ac:dyDescent="0.2">
      <c r="A13951" t="s">
        <v>66211</v>
      </c>
      <c r="B13951" t="s">
        <v>65854</v>
      </c>
    </row>
    <row r="13952" spans="1:2" x14ac:dyDescent="0.2">
      <c r="A13952">
        <v>854195</v>
      </c>
      <c r="B13952" t="s">
        <v>65854</v>
      </c>
    </row>
    <row r="13953" spans="1:2" x14ac:dyDescent="0.2">
      <c r="A13953" t="s">
        <v>66212</v>
      </c>
      <c r="B13953" t="s">
        <v>65854</v>
      </c>
    </row>
    <row r="13954" spans="1:2" x14ac:dyDescent="0.2">
      <c r="A13954">
        <v>860494</v>
      </c>
      <c r="B13954" t="s">
        <v>65854</v>
      </c>
    </row>
    <row r="13955" spans="1:2" x14ac:dyDescent="0.2">
      <c r="A13955">
        <v>873254</v>
      </c>
      <c r="B13955" t="s">
        <v>65854</v>
      </c>
    </row>
    <row r="13956" spans="1:2" x14ac:dyDescent="0.2">
      <c r="A13956">
        <v>900395</v>
      </c>
      <c r="B13956" t="s">
        <v>65854</v>
      </c>
    </row>
    <row r="13957" spans="1:2" x14ac:dyDescent="0.2">
      <c r="A13957" t="s">
        <v>66213</v>
      </c>
      <c r="B13957" t="s">
        <v>65854</v>
      </c>
    </row>
    <row r="13958" spans="1:2" x14ac:dyDescent="0.2">
      <c r="A13958">
        <v>930919</v>
      </c>
      <c r="B13958" t="s">
        <v>65854</v>
      </c>
    </row>
    <row r="13959" spans="1:2" x14ac:dyDescent="0.2">
      <c r="A13959">
        <v>934576</v>
      </c>
      <c r="B13959" t="s">
        <v>65854</v>
      </c>
    </row>
    <row r="13960" spans="1:2" x14ac:dyDescent="0.2">
      <c r="A13960">
        <v>2049723</v>
      </c>
      <c r="B13960" t="s">
        <v>65854</v>
      </c>
    </row>
    <row r="13961" spans="1:2" x14ac:dyDescent="0.2">
      <c r="A13961">
        <v>865332</v>
      </c>
      <c r="B13961" t="s">
        <v>65854</v>
      </c>
    </row>
    <row r="13962" spans="1:2" x14ac:dyDescent="0.2">
      <c r="A13962">
        <v>910387</v>
      </c>
      <c r="B13962" t="s">
        <v>65854</v>
      </c>
    </row>
    <row r="13963" spans="1:2" x14ac:dyDescent="0.2">
      <c r="A13963">
        <v>940887</v>
      </c>
      <c r="B13963" t="s">
        <v>65854</v>
      </c>
    </row>
    <row r="13964" spans="1:2" x14ac:dyDescent="0.2">
      <c r="A13964">
        <v>970792</v>
      </c>
      <c r="B13964" t="s">
        <v>65854</v>
      </c>
    </row>
    <row r="13965" spans="1:2" x14ac:dyDescent="0.2">
      <c r="A13965" t="s">
        <v>66214</v>
      </c>
      <c r="B13965" t="s">
        <v>65854</v>
      </c>
    </row>
    <row r="13966" spans="1:2" x14ac:dyDescent="0.2">
      <c r="A13966">
        <v>833322</v>
      </c>
      <c r="B13966" t="s">
        <v>65854</v>
      </c>
    </row>
    <row r="13967" spans="1:2" x14ac:dyDescent="0.2">
      <c r="A13967">
        <v>880634</v>
      </c>
      <c r="B13967" t="s">
        <v>65854</v>
      </c>
    </row>
    <row r="13968" spans="1:2" x14ac:dyDescent="0.2">
      <c r="A13968">
        <v>911294</v>
      </c>
      <c r="B13968" t="s">
        <v>65854</v>
      </c>
    </row>
    <row r="13969" spans="1:2" x14ac:dyDescent="0.2">
      <c r="A13969">
        <v>924406</v>
      </c>
      <c r="B13969" t="s">
        <v>65854</v>
      </c>
    </row>
    <row r="13970" spans="1:2" x14ac:dyDescent="0.2">
      <c r="A13970">
        <v>943575</v>
      </c>
      <c r="B13970" t="s">
        <v>65854</v>
      </c>
    </row>
    <row r="13971" spans="1:2" x14ac:dyDescent="0.2">
      <c r="A13971">
        <v>336822</v>
      </c>
      <c r="B13971" t="s">
        <v>65854</v>
      </c>
    </row>
    <row r="13972" spans="1:2" x14ac:dyDescent="0.2">
      <c r="A13972" t="s">
        <v>66215</v>
      </c>
      <c r="B13972" t="s">
        <v>65854</v>
      </c>
    </row>
    <row r="13973" spans="1:2" x14ac:dyDescent="0.2">
      <c r="A13973">
        <v>930937</v>
      </c>
      <c r="B13973" t="s">
        <v>65854</v>
      </c>
    </row>
    <row r="13974" spans="1:2" x14ac:dyDescent="0.2">
      <c r="A13974">
        <v>980965</v>
      </c>
      <c r="B13974" t="s">
        <v>65854</v>
      </c>
    </row>
    <row r="13975" spans="1:2" x14ac:dyDescent="0.2">
      <c r="A13975" t="s">
        <v>66216</v>
      </c>
      <c r="B13975" t="s">
        <v>65854</v>
      </c>
    </row>
    <row r="13976" spans="1:2" x14ac:dyDescent="0.2">
      <c r="A13976">
        <v>924597</v>
      </c>
      <c r="B13976" t="s">
        <v>65854</v>
      </c>
    </row>
    <row r="13977" spans="1:2" x14ac:dyDescent="0.2">
      <c r="A13977" t="s">
        <v>66209</v>
      </c>
      <c r="B13977" t="s">
        <v>65854</v>
      </c>
    </row>
    <row r="13978" spans="1:2" x14ac:dyDescent="0.2">
      <c r="A13978">
        <v>667837</v>
      </c>
      <c r="B13978" t="s">
        <v>65854</v>
      </c>
    </row>
    <row r="13979" spans="1:2" x14ac:dyDescent="0.2">
      <c r="A13979">
        <v>669305</v>
      </c>
      <c r="B13979" t="s">
        <v>65854</v>
      </c>
    </row>
    <row r="13980" spans="1:2" x14ac:dyDescent="0.2">
      <c r="A13980">
        <v>669306</v>
      </c>
      <c r="B13980" t="s">
        <v>65854</v>
      </c>
    </row>
    <row r="13981" spans="1:2" x14ac:dyDescent="0.2">
      <c r="A13981" t="s">
        <v>65306</v>
      </c>
      <c r="B13981" t="s">
        <v>65854</v>
      </c>
    </row>
    <row r="13982" spans="1:2" x14ac:dyDescent="0.2">
      <c r="A13982" t="s">
        <v>66211</v>
      </c>
      <c r="B13982" t="s">
        <v>65854</v>
      </c>
    </row>
    <row r="13983" spans="1:2" x14ac:dyDescent="0.2">
      <c r="A13983" t="s">
        <v>66217</v>
      </c>
      <c r="B13983" t="s">
        <v>65854</v>
      </c>
    </row>
    <row r="13984" spans="1:2" x14ac:dyDescent="0.2">
      <c r="A13984">
        <v>990310</v>
      </c>
      <c r="B13984" t="s">
        <v>65854</v>
      </c>
    </row>
    <row r="13985" spans="1:2" x14ac:dyDescent="0.2">
      <c r="A13985">
        <v>341224</v>
      </c>
      <c r="B13985" t="s">
        <v>65854</v>
      </c>
    </row>
    <row r="13986" spans="1:2" x14ac:dyDescent="0.2">
      <c r="A13986">
        <v>813988</v>
      </c>
      <c r="B13986" t="s">
        <v>65854</v>
      </c>
    </row>
    <row r="13987" spans="1:2" x14ac:dyDescent="0.2">
      <c r="A13987" t="s">
        <v>66218</v>
      </c>
      <c r="B13987" t="s">
        <v>65854</v>
      </c>
    </row>
    <row r="13988" spans="1:2" x14ac:dyDescent="0.2">
      <c r="A13988">
        <v>893464</v>
      </c>
      <c r="B13988" t="s">
        <v>65854</v>
      </c>
    </row>
    <row r="13989" spans="1:2" x14ac:dyDescent="0.2">
      <c r="A13989" t="s">
        <v>66219</v>
      </c>
      <c r="B13989" t="s">
        <v>65854</v>
      </c>
    </row>
    <row r="13990" spans="1:2" x14ac:dyDescent="0.2">
      <c r="A13990">
        <v>883387</v>
      </c>
      <c r="B13990" t="s">
        <v>65854</v>
      </c>
    </row>
    <row r="13991" spans="1:2" x14ac:dyDescent="0.2">
      <c r="A13991">
        <v>990675</v>
      </c>
      <c r="B13991" t="s">
        <v>65854</v>
      </c>
    </row>
    <row r="13992" spans="1:2" x14ac:dyDescent="0.2">
      <c r="A13992">
        <v>341138</v>
      </c>
      <c r="B13992" t="s">
        <v>65854</v>
      </c>
    </row>
    <row r="13993" spans="1:2" x14ac:dyDescent="0.2">
      <c r="A13993">
        <v>341578</v>
      </c>
      <c r="B13993" t="s">
        <v>65854</v>
      </c>
    </row>
    <row r="13994" spans="1:2" x14ac:dyDescent="0.2">
      <c r="A13994">
        <v>823094</v>
      </c>
      <c r="B13994" t="s">
        <v>65854</v>
      </c>
    </row>
    <row r="13995" spans="1:2" x14ac:dyDescent="0.2">
      <c r="A13995">
        <v>844067</v>
      </c>
      <c r="B13995" t="s">
        <v>65854</v>
      </c>
    </row>
    <row r="13996" spans="1:2" x14ac:dyDescent="0.2">
      <c r="A13996">
        <v>853330</v>
      </c>
      <c r="B13996" t="s">
        <v>65854</v>
      </c>
    </row>
    <row r="13997" spans="1:2" x14ac:dyDescent="0.2">
      <c r="A13997">
        <v>861360</v>
      </c>
      <c r="B13997" t="s">
        <v>65854</v>
      </c>
    </row>
    <row r="13998" spans="1:2" x14ac:dyDescent="0.2">
      <c r="A13998">
        <v>903967</v>
      </c>
      <c r="B13998" t="s">
        <v>65854</v>
      </c>
    </row>
    <row r="13999" spans="1:2" x14ac:dyDescent="0.2">
      <c r="A13999">
        <v>913442</v>
      </c>
      <c r="B13999" t="s">
        <v>65854</v>
      </c>
    </row>
    <row r="14000" spans="1:2" x14ac:dyDescent="0.2">
      <c r="A14000">
        <v>923772</v>
      </c>
      <c r="B14000" t="s">
        <v>65854</v>
      </c>
    </row>
    <row r="14001" spans="1:2" x14ac:dyDescent="0.2">
      <c r="A14001">
        <v>941084</v>
      </c>
      <c r="B14001" t="s">
        <v>65854</v>
      </c>
    </row>
    <row r="14002" spans="1:2" x14ac:dyDescent="0.2">
      <c r="A14002">
        <v>950853</v>
      </c>
      <c r="B14002" t="s">
        <v>65854</v>
      </c>
    </row>
    <row r="14003" spans="1:2" x14ac:dyDescent="0.2">
      <c r="A14003" t="s">
        <v>66220</v>
      </c>
      <c r="B14003" t="s">
        <v>65854</v>
      </c>
    </row>
    <row r="14004" spans="1:2" x14ac:dyDescent="0.2">
      <c r="A14004">
        <v>331923</v>
      </c>
      <c r="B14004" t="s">
        <v>65854</v>
      </c>
    </row>
    <row r="14005" spans="1:2" x14ac:dyDescent="0.2">
      <c r="A14005">
        <v>833622</v>
      </c>
      <c r="B14005" t="s">
        <v>65854</v>
      </c>
    </row>
    <row r="14006" spans="1:2" x14ac:dyDescent="0.2">
      <c r="A14006">
        <v>904610</v>
      </c>
      <c r="B14006" t="s">
        <v>65854</v>
      </c>
    </row>
    <row r="14007" spans="1:2" x14ac:dyDescent="0.2">
      <c r="A14007">
        <v>934800</v>
      </c>
      <c r="B14007" t="s">
        <v>65854</v>
      </c>
    </row>
    <row r="14008" spans="1:2" x14ac:dyDescent="0.2">
      <c r="A14008" t="s">
        <v>66221</v>
      </c>
      <c r="B14008" t="s">
        <v>65854</v>
      </c>
    </row>
    <row r="14009" spans="1:2" x14ac:dyDescent="0.2">
      <c r="A14009" t="s">
        <v>66222</v>
      </c>
      <c r="B14009" t="s">
        <v>65854</v>
      </c>
    </row>
    <row r="14010" spans="1:2" x14ac:dyDescent="0.2">
      <c r="A14010">
        <v>813221</v>
      </c>
      <c r="B14010" t="s">
        <v>65854</v>
      </c>
    </row>
    <row r="14011" spans="1:2" x14ac:dyDescent="0.2">
      <c r="A14011">
        <v>840928</v>
      </c>
      <c r="B14011" t="s">
        <v>65854</v>
      </c>
    </row>
    <row r="14012" spans="1:2" x14ac:dyDescent="0.2">
      <c r="A14012">
        <v>854036</v>
      </c>
      <c r="B14012" t="s">
        <v>65854</v>
      </c>
    </row>
    <row r="14013" spans="1:2" x14ac:dyDescent="0.2">
      <c r="A14013" t="s">
        <v>66223</v>
      </c>
      <c r="B14013" t="s">
        <v>65854</v>
      </c>
    </row>
    <row r="14014" spans="1:2" x14ac:dyDescent="0.2">
      <c r="A14014">
        <v>923217</v>
      </c>
      <c r="B14014" t="s">
        <v>65854</v>
      </c>
    </row>
    <row r="14015" spans="1:2" x14ac:dyDescent="0.2">
      <c r="A14015">
        <v>930026</v>
      </c>
      <c r="B14015" t="s">
        <v>65854</v>
      </c>
    </row>
    <row r="14016" spans="1:2" x14ac:dyDescent="0.2">
      <c r="A14016">
        <v>934226</v>
      </c>
      <c r="B14016" t="s">
        <v>65854</v>
      </c>
    </row>
    <row r="14017" spans="1:2" x14ac:dyDescent="0.2">
      <c r="A14017">
        <v>970471</v>
      </c>
      <c r="B14017" t="s">
        <v>65854</v>
      </c>
    </row>
    <row r="14018" spans="1:2" x14ac:dyDescent="0.2">
      <c r="A14018">
        <v>980464</v>
      </c>
      <c r="B14018" t="s">
        <v>65854</v>
      </c>
    </row>
    <row r="14019" spans="1:2" x14ac:dyDescent="0.2">
      <c r="A14019">
        <v>880452</v>
      </c>
      <c r="B14019" t="s">
        <v>65854</v>
      </c>
    </row>
    <row r="14020" spans="1:2" x14ac:dyDescent="0.2">
      <c r="A14020">
        <v>893151</v>
      </c>
      <c r="B14020" t="s">
        <v>65854</v>
      </c>
    </row>
    <row r="14021" spans="1:2" x14ac:dyDescent="0.2">
      <c r="A14021">
        <v>894967</v>
      </c>
      <c r="B14021" t="s">
        <v>65854</v>
      </c>
    </row>
    <row r="14022" spans="1:2" x14ac:dyDescent="0.2">
      <c r="A14022">
        <v>342384</v>
      </c>
      <c r="B14022" t="s">
        <v>65854</v>
      </c>
    </row>
    <row r="14023" spans="1:2" x14ac:dyDescent="0.2">
      <c r="A14023">
        <v>830227</v>
      </c>
      <c r="B14023" t="s">
        <v>65854</v>
      </c>
    </row>
    <row r="14024" spans="1:2" x14ac:dyDescent="0.2">
      <c r="A14024">
        <v>840668</v>
      </c>
      <c r="B14024" t="s">
        <v>65854</v>
      </c>
    </row>
    <row r="14025" spans="1:2" x14ac:dyDescent="0.2">
      <c r="A14025">
        <v>840801</v>
      </c>
      <c r="B14025" t="s">
        <v>65854</v>
      </c>
    </row>
    <row r="14026" spans="1:2" x14ac:dyDescent="0.2">
      <c r="A14026" s="429" t="s">
        <v>66224</v>
      </c>
      <c r="B14026" t="s">
        <v>65854</v>
      </c>
    </row>
    <row r="14027" spans="1:2" x14ac:dyDescent="0.2">
      <c r="A14027">
        <v>911031</v>
      </c>
      <c r="B14027" t="s">
        <v>65854</v>
      </c>
    </row>
    <row r="14028" spans="1:2" x14ac:dyDescent="0.2">
      <c r="A14028">
        <v>933150</v>
      </c>
      <c r="B14028" t="s">
        <v>65854</v>
      </c>
    </row>
    <row r="14029" spans="1:2" x14ac:dyDescent="0.2">
      <c r="A14029">
        <v>960399</v>
      </c>
      <c r="B14029" t="s">
        <v>65854</v>
      </c>
    </row>
    <row r="14030" spans="1:2" x14ac:dyDescent="0.2">
      <c r="A14030">
        <v>980273</v>
      </c>
      <c r="B14030" t="s">
        <v>65854</v>
      </c>
    </row>
    <row r="14031" spans="1:2" x14ac:dyDescent="0.2">
      <c r="A14031">
        <v>830532</v>
      </c>
      <c r="B14031" t="s">
        <v>65854</v>
      </c>
    </row>
    <row r="14032" spans="1:2" x14ac:dyDescent="0.2">
      <c r="A14032">
        <v>843674</v>
      </c>
      <c r="B14032" t="s">
        <v>65854</v>
      </c>
    </row>
    <row r="14033" spans="1:2" x14ac:dyDescent="0.2">
      <c r="A14033">
        <v>850155</v>
      </c>
      <c r="B14033" t="s">
        <v>65854</v>
      </c>
    </row>
    <row r="14034" spans="1:2" x14ac:dyDescent="0.2">
      <c r="A14034">
        <v>861080</v>
      </c>
      <c r="B14034" t="s">
        <v>65854</v>
      </c>
    </row>
    <row r="14035" spans="1:2" x14ac:dyDescent="0.2">
      <c r="A14035" t="s">
        <v>66225</v>
      </c>
      <c r="B14035" t="s">
        <v>65854</v>
      </c>
    </row>
    <row r="14036" spans="1:2" x14ac:dyDescent="0.2">
      <c r="A14036">
        <v>893029</v>
      </c>
      <c r="B14036" t="s">
        <v>65854</v>
      </c>
    </row>
    <row r="14037" spans="1:2" x14ac:dyDescent="0.2">
      <c r="A14037" t="s">
        <v>66226</v>
      </c>
      <c r="B14037" t="s">
        <v>65854</v>
      </c>
    </row>
    <row r="14038" spans="1:2" x14ac:dyDescent="0.2">
      <c r="A14038">
        <v>870866</v>
      </c>
      <c r="B14038" t="s">
        <v>65854</v>
      </c>
    </row>
    <row r="14039" spans="1:2" x14ac:dyDescent="0.2">
      <c r="A14039">
        <v>900324</v>
      </c>
      <c r="B14039" t="s">
        <v>65854</v>
      </c>
    </row>
    <row r="14040" spans="1:2" x14ac:dyDescent="0.2">
      <c r="A14040">
        <v>914117</v>
      </c>
      <c r="B14040" t="s">
        <v>65854</v>
      </c>
    </row>
    <row r="14041" spans="1:2" x14ac:dyDescent="0.2">
      <c r="A14041">
        <v>920625</v>
      </c>
      <c r="B14041" t="s">
        <v>65854</v>
      </c>
    </row>
    <row r="14042" spans="1:2" x14ac:dyDescent="0.2">
      <c r="A14042">
        <v>960720</v>
      </c>
      <c r="B14042" t="s">
        <v>65854</v>
      </c>
    </row>
    <row r="14043" spans="1:2" x14ac:dyDescent="0.2">
      <c r="A14043">
        <v>991008</v>
      </c>
      <c r="B14043" t="s">
        <v>65854</v>
      </c>
    </row>
    <row r="14044" spans="1:2" x14ac:dyDescent="0.2">
      <c r="A14044">
        <v>2025257</v>
      </c>
      <c r="B14044" t="s">
        <v>65854</v>
      </c>
    </row>
    <row r="14045" spans="1:2" x14ac:dyDescent="0.2">
      <c r="A14045" t="s">
        <v>66227</v>
      </c>
      <c r="B14045" t="s">
        <v>65854</v>
      </c>
    </row>
    <row r="14046" spans="1:2" x14ac:dyDescent="0.2">
      <c r="A14046" t="s">
        <v>66228</v>
      </c>
      <c r="B14046" t="s">
        <v>65854</v>
      </c>
    </row>
    <row r="14047" spans="1:2" x14ac:dyDescent="0.2">
      <c r="A14047">
        <v>833921</v>
      </c>
      <c r="B14047" t="s">
        <v>65854</v>
      </c>
    </row>
    <row r="14048" spans="1:2" x14ac:dyDescent="0.2">
      <c r="A14048">
        <v>850963</v>
      </c>
      <c r="B14048" t="s">
        <v>65854</v>
      </c>
    </row>
    <row r="14049" spans="1:2" x14ac:dyDescent="0.2">
      <c r="A14049">
        <v>884832</v>
      </c>
      <c r="B14049" t="s">
        <v>65854</v>
      </c>
    </row>
    <row r="14050" spans="1:2" x14ac:dyDescent="0.2">
      <c r="A14050">
        <v>894240</v>
      </c>
      <c r="B14050" t="s">
        <v>65854</v>
      </c>
    </row>
    <row r="14051" spans="1:2" x14ac:dyDescent="0.2">
      <c r="A14051">
        <v>911033</v>
      </c>
      <c r="B14051" t="s">
        <v>65854</v>
      </c>
    </row>
    <row r="14052" spans="1:2" x14ac:dyDescent="0.2">
      <c r="A14052">
        <v>911352</v>
      </c>
      <c r="B14052" t="s">
        <v>65854</v>
      </c>
    </row>
    <row r="14053" spans="1:2" x14ac:dyDescent="0.2">
      <c r="A14053">
        <v>669546</v>
      </c>
      <c r="B14053" t="s">
        <v>65854</v>
      </c>
    </row>
    <row r="14054" spans="1:2" x14ac:dyDescent="0.2">
      <c r="A14054" t="s">
        <v>66229</v>
      </c>
      <c r="B14054" t="s">
        <v>65854</v>
      </c>
    </row>
    <row r="14055" spans="1:2" x14ac:dyDescent="0.2">
      <c r="A14055">
        <v>904005</v>
      </c>
      <c r="B14055" t="s">
        <v>65854</v>
      </c>
    </row>
    <row r="14056" spans="1:2" x14ac:dyDescent="0.2">
      <c r="A14056" t="s">
        <v>66230</v>
      </c>
      <c r="B14056" t="s">
        <v>65854</v>
      </c>
    </row>
    <row r="14057" spans="1:2" x14ac:dyDescent="0.2">
      <c r="A14057">
        <v>883891</v>
      </c>
      <c r="B14057" t="s">
        <v>65854</v>
      </c>
    </row>
    <row r="14058" spans="1:2" x14ac:dyDescent="0.2">
      <c r="A14058">
        <v>931141</v>
      </c>
      <c r="B14058" t="s">
        <v>65854</v>
      </c>
    </row>
    <row r="14059" spans="1:2" x14ac:dyDescent="0.2">
      <c r="A14059">
        <v>820145</v>
      </c>
      <c r="B14059" t="s">
        <v>65854</v>
      </c>
    </row>
    <row r="14060" spans="1:2" x14ac:dyDescent="0.2">
      <c r="A14060">
        <v>894660</v>
      </c>
      <c r="B14060" t="s">
        <v>65854</v>
      </c>
    </row>
    <row r="14061" spans="1:2" x14ac:dyDescent="0.2">
      <c r="A14061">
        <v>894924</v>
      </c>
      <c r="B14061" t="s">
        <v>65854</v>
      </c>
    </row>
    <row r="14062" spans="1:2" x14ac:dyDescent="0.2">
      <c r="A14062">
        <v>901332</v>
      </c>
      <c r="B14062" t="s">
        <v>65854</v>
      </c>
    </row>
    <row r="14063" spans="1:2" x14ac:dyDescent="0.2">
      <c r="A14063">
        <v>342315</v>
      </c>
      <c r="B14063" t="s">
        <v>65854</v>
      </c>
    </row>
    <row r="14064" spans="1:2" x14ac:dyDescent="0.2">
      <c r="A14064">
        <v>670211</v>
      </c>
      <c r="B14064" t="s">
        <v>65854</v>
      </c>
    </row>
    <row r="14065" spans="1:2" x14ac:dyDescent="0.2">
      <c r="A14065">
        <v>833186</v>
      </c>
      <c r="B14065" t="s">
        <v>65854</v>
      </c>
    </row>
    <row r="14066" spans="1:2" x14ac:dyDescent="0.2">
      <c r="A14066" t="s">
        <v>66231</v>
      </c>
      <c r="B14066" t="s">
        <v>65854</v>
      </c>
    </row>
    <row r="14067" spans="1:2" x14ac:dyDescent="0.2">
      <c r="A14067">
        <v>853402</v>
      </c>
      <c r="B14067" t="s">
        <v>65854</v>
      </c>
    </row>
    <row r="14068" spans="1:2" x14ac:dyDescent="0.2">
      <c r="A14068">
        <v>904172</v>
      </c>
      <c r="B14068" t="s">
        <v>65854</v>
      </c>
    </row>
    <row r="14069" spans="1:2" x14ac:dyDescent="0.2">
      <c r="A14069">
        <v>923611</v>
      </c>
      <c r="B14069" t="s">
        <v>65854</v>
      </c>
    </row>
    <row r="14070" spans="1:2" x14ac:dyDescent="0.2">
      <c r="A14070" t="s">
        <v>66232</v>
      </c>
      <c r="B14070" t="s">
        <v>65854</v>
      </c>
    </row>
    <row r="14071" spans="1:2" x14ac:dyDescent="0.2">
      <c r="A14071">
        <v>930794</v>
      </c>
      <c r="B14071" t="s">
        <v>65854</v>
      </c>
    </row>
    <row r="14072" spans="1:2" x14ac:dyDescent="0.2">
      <c r="A14072">
        <v>970380</v>
      </c>
      <c r="B14072" t="s">
        <v>65854</v>
      </c>
    </row>
    <row r="14073" spans="1:2" x14ac:dyDescent="0.2">
      <c r="A14073" t="s">
        <v>66233</v>
      </c>
      <c r="B14073" t="s">
        <v>65854</v>
      </c>
    </row>
    <row r="14074" spans="1:2" x14ac:dyDescent="0.2">
      <c r="A14074">
        <v>674306</v>
      </c>
      <c r="B14074" t="s">
        <v>65854</v>
      </c>
    </row>
    <row r="14075" spans="1:2" x14ac:dyDescent="0.2">
      <c r="A14075" t="s">
        <v>66234</v>
      </c>
      <c r="B14075" t="s">
        <v>65854</v>
      </c>
    </row>
    <row r="14076" spans="1:2" x14ac:dyDescent="0.2">
      <c r="A14076">
        <v>854103</v>
      </c>
      <c r="B14076" t="s">
        <v>65854</v>
      </c>
    </row>
    <row r="14077" spans="1:2" x14ac:dyDescent="0.2">
      <c r="A14077">
        <v>874385</v>
      </c>
      <c r="B14077" t="s">
        <v>65854</v>
      </c>
    </row>
    <row r="14078" spans="1:2" x14ac:dyDescent="0.2">
      <c r="A14078">
        <v>874480</v>
      </c>
      <c r="B14078" t="s">
        <v>65854</v>
      </c>
    </row>
    <row r="14079" spans="1:2" x14ac:dyDescent="0.2">
      <c r="A14079">
        <v>874703</v>
      </c>
      <c r="B14079" t="s">
        <v>65854</v>
      </c>
    </row>
    <row r="14080" spans="1:2" x14ac:dyDescent="0.2">
      <c r="A14080">
        <v>880825</v>
      </c>
      <c r="B14080" t="s">
        <v>65854</v>
      </c>
    </row>
    <row r="14081" spans="1:2" x14ac:dyDescent="0.2">
      <c r="A14081">
        <v>883024</v>
      </c>
      <c r="B14081" t="s">
        <v>65854</v>
      </c>
    </row>
    <row r="14082" spans="1:2" x14ac:dyDescent="0.2">
      <c r="A14082">
        <v>883923</v>
      </c>
      <c r="B14082" t="s">
        <v>65854</v>
      </c>
    </row>
    <row r="14083" spans="1:2" x14ac:dyDescent="0.2">
      <c r="A14083">
        <v>894271</v>
      </c>
      <c r="B14083" t="s">
        <v>65854</v>
      </c>
    </row>
    <row r="14084" spans="1:2" x14ac:dyDescent="0.2">
      <c r="A14084">
        <v>920233</v>
      </c>
      <c r="B14084" t="s">
        <v>65854</v>
      </c>
    </row>
    <row r="14085" spans="1:2" x14ac:dyDescent="0.2">
      <c r="A14085">
        <v>924104</v>
      </c>
      <c r="B14085" t="s">
        <v>65854</v>
      </c>
    </row>
    <row r="14086" spans="1:2" x14ac:dyDescent="0.2">
      <c r="A14086">
        <v>924677</v>
      </c>
      <c r="B14086" t="s">
        <v>65854</v>
      </c>
    </row>
    <row r="14087" spans="1:2" x14ac:dyDescent="0.2">
      <c r="A14087">
        <v>343082</v>
      </c>
      <c r="B14087" t="s">
        <v>65854</v>
      </c>
    </row>
    <row r="14088" spans="1:2" x14ac:dyDescent="0.2">
      <c r="A14088" s="429" t="s">
        <v>64799</v>
      </c>
      <c r="B14088" t="s">
        <v>65854</v>
      </c>
    </row>
    <row r="14089" spans="1:2" x14ac:dyDescent="0.2">
      <c r="A14089" t="s">
        <v>66235</v>
      </c>
      <c r="B14089" t="s">
        <v>65854</v>
      </c>
    </row>
    <row r="14090" spans="1:2" x14ac:dyDescent="0.2">
      <c r="A14090">
        <v>830536</v>
      </c>
      <c r="B14090" t="s">
        <v>65854</v>
      </c>
    </row>
    <row r="14091" spans="1:2" x14ac:dyDescent="0.2">
      <c r="A14091">
        <v>830591</v>
      </c>
      <c r="B14091" t="s">
        <v>65854</v>
      </c>
    </row>
    <row r="14092" spans="1:2" x14ac:dyDescent="0.2">
      <c r="A14092">
        <v>873613</v>
      </c>
      <c r="B14092" t="s">
        <v>65854</v>
      </c>
    </row>
    <row r="14093" spans="1:2" x14ac:dyDescent="0.2">
      <c r="A14093">
        <v>874721</v>
      </c>
      <c r="B14093" t="s">
        <v>65854</v>
      </c>
    </row>
    <row r="14094" spans="1:2" x14ac:dyDescent="0.2">
      <c r="A14094">
        <v>923356</v>
      </c>
      <c r="B14094" t="s">
        <v>65854</v>
      </c>
    </row>
    <row r="14095" spans="1:2" x14ac:dyDescent="0.2">
      <c r="A14095">
        <v>923851</v>
      </c>
      <c r="B14095" t="s">
        <v>65854</v>
      </c>
    </row>
    <row r="14096" spans="1:2" x14ac:dyDescent="0.2">
      <c r="A14096" t="s">
        <v>66236</v>
      </c>
      <c r="B14096" t="s">
        <v>65854</v>
      </c>
    </row>
    <row r="14097" spans="1:2" x14ac:dyDescent="0.2">
      <c r="A14097">
        <v>813067</v>
      </c>
      <c r="B14097" t="s">
        <v>65854</v>
      </c>
    </row>
    <row r="14098" spans="1:2" x14ac:dyDescent="0.2">
      <c r="A14098">
        <v>821086</v>
      </c>
      <c r="B14098" t="s">
        <v>65854</v>
      </c>
    </row>
    <row r="14099" spans="1:2" x14ac:dyDescent="0.2">
      <c r="A14099">
        <v>840383</v>
      </c>
      <c r="B14099" t="s">
        <v>65854</v>
      </c>
    </row>
    <row r="14100" spans="1:2" x14ac:dyDescent="0.2">
      <c r="A14100">
        <v>903644</v>
      </c>
      <c r="B14100" t="s">
        <v>65854</v>
      </c>
    </row>
    <row r="14101" spans="1:2" x14ac:dyDescent="0.2">
      <c r="A14101">
        <v>930480</v>
      </c>
      <c r="B14101" t="s">
        <v>65854</v>
      </c>
    </row>
    <row r="14102" spans="1:2" x14ac:dyDescent="0.2">
      <c r="A14102">
        <v>934321</v>
      </c>
      <c r="B14102" t="s">
        <v>65854</v>
      </c>
    </row>
    <row r="14103" spans="1:2" x14ac:dyDescent="0.2">
      <c r="A14103" t="s">
        <v>65810</v>
      </c>
      <c r="B14103" t="s">
        <v>65854</v>
      </c>
    </row>
    <row r="14104" spans="1:2" x14ac:dyDescent="0.2">
      <c r="A14104">
        <v>833509</v>
      </c>
      <c r="B14104" t="s">
        <v>65854</v>
      </c>
    </row>
    <row r="14105" spans="1:2" x14ac:dyDescent="0.2">
      <c r="A14105">
        <v>840482</v>
      </c>
      <c r="B14105" t="s">
        <v>65854</v>
      </c>
    </row>
    <row r="14106" spans="1:2" x14ac:dyDescent="0.2">
      <c r="A14106">
        <v>850049</v>
      </c>
      <c r="B14106" t="s">
        <v>65854</v>
      </c>
    </row>
    <row r="14107" spans="1:2" x14ac:dyDescent="0.2">
      <c r="A14107" t="s">
        <v>66237</v>
      </c>
      <c r="B14107" t="s">
        <v>65854</v>
      </c>
    </row>
    <row r="14108" spans="1:2" x14ac:dyDescent="0.2">
      <c r="A14108">
        <v>864577</v>
      </c>
      <c r="B14108" t="s">
        <v>65854</v>
      </c>
    </row>
    <row r="14109" spans="1:2" x14ac:dyDescent="0.2">
      <c r="A14109" t="s">
        <v>66238</v>
      </c>
      <c r="B14109" t="s">
        <v>65854</v>
      </c>
    </row>
    <row r="14110" spans="1:2" x14ac:dyDescent="0.2">
      <c r="A14110">
        <v>880131</v>
      </c>
      <c r="B14110" t="s">
        <v>65854</v>
      </c>
    </row>
    <row r="14111" spans="1:2" x14ac:dyDescent="0.2">
      <c r="A14111">
        <v>881566</v>
      </c>
      <c r="B14111" t="s">
        <v>65854</v>
      </c>
    </row>
    <row r="14112" spans="1:2" x14ac:dyDescent="0.2">
      <c r="A14112">
        <v>903710</v>
      </c>
      <c r="B14112" t="s">
        <v>65854</v>
      </c>
    </row>
    <row r="14113" spans="1:2" x14ac:dyDescent="0.2">
      <c r="A14113">
        <v>913859</v>
      </c>
      <c r="B14113" t="s">
        <v>65854</v>
      </c>
    </row>
    <row r="14114" spans="1:2" x14ac:dyDescent="0.2">
      <c r="A14114" t="s">
        <v>66239</v>
      </c>
      <c r="B14114" t="s">
        <v>65854</v>
      </c>
    </row>
    <row r="14115" spans="1:2" x14ac:dyDescent="0.2">
      <c r="A14115" s="429" t="s">
        <v>66240</v>
      </c>
      <c r="B14115" t="s">
        <v>65854</v>
      </c>
    </row>
    <row r="14116" spans="1:2" x14ac:dyDescent="0.2">
      <c r="A14116">
        <v>893093</v>
      </c>
      <c r="B14116" t="s">
        <v>65854</v>
      </c>
    </row>
    <row r="14117" spans="1:2" x14ac:dyDescent="0.2">
      <c r="A14117">
        <v>960554</v>
      </c>
      <c r="B14117" t="s">
        <v>65854</v>
      </c>
    </row>
    <row r="14118" spans="1:2" x14ac:dyDescent="0.2">
      <c r="A14118" t="s">
        <v>66241</v>
      </c>
      <c r="B14118" t="s">
        <v>65854</v>
      </c>
    </row>
    <row r="14119" spans="1:2" x14ac:dyDescent="0.2">
      <c r="A14119">
        <v>844034</v>
      </c>
      <c r="B14119" t="s">
        <v>65854</v>
      </c>
    </row>
    <row r="14120" spans="1:2" x14ac:dyDescent="0.2">
      <c r="A14120">
        <v>863666</v>
      </c>
      <c r="B14120" t="s">
        <v>65854</v>
      </c>
    </row>
    <row r="14121" spans="1:2" x14ac:dyDescent="0.2">
      <c r="A14121">
        <v>865284</v>
      </c>
      <c r="B14121" t="s">
        <v>65854</v>
      </c>
    </row>
    <row r="14122" spans="1:2" x14ac:dyDescent="0.2">
      <c r="A14122">
        <v>880003</v>
      </c>
      <c r="B14122" t="s">
        <v>65854</v>
      </c>
    </row>
    <row r="14123" spans="1:2" x14ac:dyDescent="0.2">
      <c r="A14123">
        <v>923937</v>
      </c>
      <c r="B14123" t="s">
        <v>65854</v>
      </c>
    </row>
    <row r="14124" spans="1:2" x14ac:dyDescent="0.2">
      <c r="A14124">
        <v>960770</v>
      </c>
      <c r="B14124" t="s">
        <v>65854</v>
      </c>
    </row>
    <row r="14125" spans="1:2" x14ac:dyDescent="0.2">
      <c r="A14125" t="s">
        <v>66242</v>
      </c>
      <c r="B14125" t="s">
        <v>65854</v>
      </c>
    </row>
    <row r="14126" spans="1:2" x14ac:dyDescent="0.2">
      <c r="A14126">
        <v>880340</v>
      </c>
      <c r="B14126" t="s">
        <v>65854</v>
      </c>
    </row>
    <row r="14127" spans="1:2" x14ac:dyDescent="0.2">
      <c r="A14127">
        <v>883677</v>
      </c>
      <c r="B14127" t="s">
        <v>65854</v>
      </c>
    </row>
    <row r="14128" spans="1:2" x14ac:dyDescent="0.2">
      <c r="A14128">
        <v>904710</v>
      </c>
      <c r="B14128" t="s">
        <v>65854</v>
      </c>
    </row>
    <row r="14129" spans="1:2" x14ac:dyDescent="0.2">
      <c r="A14129">
        <v>911223</v>
      </c>
      <c r="B14129" t="s">
        <v>65854</v>
      </c>
    </row>
    <row r="14130" spans="1:2" x14ac:dyDescent="0.2">
      <c r="A14130">
        <v>923777</v>
      </c>
      <c r="B14130" t="s">
        <v>65854</v>
      </c>
    </row>
    <row r="14131" spans="1:2" x14ac:dyDescent="0.2">
      <c r="A14131">
        <v>934940</v>
      </c>
      <c r="B14131" t="s">
        <v>65854</v>
      </c>
    </row>
    <row r="14132" spans="1:2" x14ac:dyDescent="0.2">
      <c r="A14132">
        <v>943466</v>
      </c>
      <c r="B14132" t="s">
        <v>65854</v>
      </c>
    </row>
    <row r="14133" spans="1:2" x14ac:dyDescent="0.2">
      <c r="A14133">
        <v>960236</v>
      </c>
      <c r="B14133" t="s">
        <v>65854</v>
      </c>
    </row>
    <row r="14134" spans="1:2" x14ac:dyDescent="0.2">
      <c r="A14134" t="s">
        <v>66243</v>
      </c>
      <c r="B14134" t="s">
        <v>65854</v>
      </c>
    </row>
    <row r="14135" spans="1:2" x14ac:dyDescent="0.2">
      <c r="A14135">
        <v>950415</v>
      </c>
      <c r="B14135" t="s">
        <v>65854</v>
      </c>
    </row>
    <row r="14136" spans="1:2" x14ac:dyDescent="0.2">
      <c r="A14136" t="s">
        <v>66244</v>
      </c>
      <c r="B14136" t="s">
        <v>65854</v>
      </c>
    </row>
    <row r="14137" spans="1:2" x14ac:dyDescent="0.2">
      <c r="A14137" t="s">
        <v>66245</v>
      </c>
      <c r="B14137" t="s">
        <v>65854</v>
      </c>
    </row>
    <row r="14138" spans="1:2" x14ac:dyDescent="0.2">
      <c r="A14138">
        <v>834521</v>
      </c>
      <c r="B14138" t="s">
        <v>65854</v>
      </c>
    </row>
    <row r="14139" spans="1:2" x14ac:dyDescent="0.2">
      <c r="A14139">
        <v>893855</v>
      </c>
      <c r="B14139" t="s">
        <v>65854</v>
      </c>
    </row>
    <row r="14140" spans="1:2" x14ac:dyDescent="0.2">
      <c r="A14140">
        <v>904788</v>
      </c>
      <c r="B14140" t="s">
        <v>65854</v>
      </c>
    </row>
    <row r="14141" spans="1:2" x14ac:dyDescent="0.2">
      <c r="A14141">
        <v>920237</v>
      </c>
      <c r="B14141" t="s">
        <v>65854</v>
      </c>
    </row>
    <row r="14142" spans="1:2" x14ac:dyDescent="0.2">
      <c r="A14142">
        <v>930521</v>
      </c>
      <c r="B14142" t="s">
        <v>65854</v>
      </c>
    </row>
    <row r="14143" spans="1:2" x14ac:dyDescent="0.2">
      <c r="A14143">
        <v>971068</v>
      </c>
      <c r="B14143" t="s">
        <v>65854</v>
      </c>
    </row>
    <row r="14144" spans="1:2" x14ac:dyDescent="0.2">
      <c r="A14144" t="s">
        <v>66246</v>
      </c>
      <c r="B14144" t="s">
        <v>65854</v>
      </c>
    </row>
    <row r="14145" spans="1:2" x14ac:dyDescent="0.2">
      <c r="A14145">
        <v>910492</v>
      </c>
      <c r="B14145" t="s">
        <v>65854</v>
      </c>
    </row>
    <row r="14146" spans="1:2" x14ac:dyDescent="0.2">
      <c r="A14146">
        <v>920169</v>
      </c>
      <c r="B14146" t="s">
        <v>65854</v>
      </c>
    </row>
    <row r="14147" spans="1:2" x14ac:dyDescent="0.2">
      <c r="A14147">
        <v>933968</v>
      </c>
      <c r="B14147" t="s">
        <v>65854</v>
      </c>
    </row>
    <row r="14148" spans="1:2" x14ac:dyDescent="0.2">
      <c r="A14148">
        <v>934553</v>
      </c>
      <c r="B14148" t="s">
        <v>65854</v>
      </c>
    </row>
    <row r="14149" spans="1:2" x14ac:dyDescent="0.2">
      <c r="A14149">
        <v>940020</v>
      </c>
      <c r="B14149" t="s">
        <v>65854</v>
      </c>
    </row>
    <row r="14150" spans="1:2" x14ac:dyDescent="0.2">
      <c r="A14150">
        <v>334166</v>
      </c>
      <c r="B14150" t="s">
        <v>65854</v>
      </c>
    </row>
    <row r="14151" spans="1:2" x14ac:dyDescent="0.2">
      <c r="A14151">
        <v>814056</v>
      </c>
      <c r="B14151" t="s">
        <v>65854</v>
      </c>
    </row>
    <row r="14152" spans="1:2" x14ac:dyDescent="0.2">
      <c r="A14152" t="s">
        <v>66247</v>
      </c>
      <c r="B14152" t="s">
        <v>65854</v>
      </c>
    </row>
    <row r="14153" spans="1:2" x14ac:dyDescent="0.2">
      <c r="A14153">
        <v>863944</v>
      </c>
      <c r="B14153" t="s">
        <v>65854</v>
      </c>
    </row>
    <row r="14154" spans="1:2" x14ac:dyDescent="0.2">
      <c r="A14154">
        <v>891613</v>
      </c>
      <c r="B14154" t="s">
        <v>65854</v>
      </c>
    </row>
    <row r="14155" spans="1:2" x14ac:dyDescent="0.2">
      <c r="A14155">
        <v>904625</v>
      </c>
      <c r="B14155" t="s">
        <v>65854</v>
      </c>
    </row>
    <row r="14156" spans="1:2" x14ac:dyDescent="0.2">
      <c r="A14156">
        <v>930774</v>
      </c>
      <c r="B14156" t="s">
        <v>65854</v>
      </c>
    </row>
    <row r="14157" spans="1:2" x14ac:dyDescent="0.2">
      <c r="A14157" t="s">
        <v>66248</v>
      </c>
      <c r="B14157" t="s">
        <v>65854</v>
      </c>
    </row>
    <row r="14158" spans="1:2" x14ac:dyDescent="0.2">
      <c r="A14158">
        <v>853422</v>
      </c>
      <c r="B14158" t="s">
        <v>65854</v>
      </c>
    </row>
    <row r="14159" spans="1:2" x14ac:dyDescent="0.2">
      <c r="A14159">
        <v>873794</v>
      </c>
      <c r="B14159" t="s">
        <v>65854</v>
      </c>
    </row>
    <row r="14160" spans="1:2" x14ac:dyDescent="0.2">
      <c r="A14160">
        <v>891197</v>
      </c>
      <c r="B14160" t="s">
        <v>65854</v>
      </c>
    </row>
    <row r="14161" spans="1:2" x14ac:dyDescent="0.2">
      <c r="A14161">
        <v>901219</v>
      </c>
      <c r="B14161" t="s">
        <v>65854</v>
      </c>
    </row>
    <row r="14162" spans="1:2" x14ac:dyDescent="0.2">
      <c r="A14162">
        <v>903628</v>
      </c>
      <c r="B14162" t="s">
        <v>65854</v>
      </c>
    </row>
    <row r="14163" spans="1:2" x14ac:dyDescent="0.2">
      <c r="A14163">
        <v>924503</v>
      </c>
      <c r="B14163" t="s">
        <v>65854</v>
      </c>
    </row>
    <row r="14164" spans="1:2" x14ac:dyDescent="0.2">
      <c r="A14164">
        <v>961027</v>
      </c>
      <c r="B14164" t="s">
        <v>65854</v>
      </c>
    </row>
    <row r="14165" spans="1:2" x14ac:dyDescent="0.2">
      <c r="A14165">
        <v>803732</v>
      </c>
      <c r="B14165" t="s">
        <v>65854</v>
      </c>
    </row>
    <row r="14166" spans="1:2" x14ac:dyDescent="0.2">
      <c r="A14166">
        <v>823384</v>
      </c>
      <c r="B14166" t="s">
        <v>65854</v>
      </c>
    </row>
    <row r="14167" spans="1:2" x14ac:dyDescent="0.2">
      <c r="A14167">
        <v>834083</v>
      </c>
      <c r="B14167" t="s">
        <v>65854</v>
      </c>
    </row>
    <row r="14168" spans="1:2" x14ac:dyDescent="0.2">
      <c r="A14168">
        <v>900906</v>
      </c>
      <c r="B14168" t="s">
        <v>65854</v>
      </c>
    </row>
    <row r="14169" spans="1:2" x14ac:dyDescent="0.2">
      <c r="A14169">
        <v>934723</v>
      </c>
      <c r="B14169" t="s">
        <v>65854</v>
      </c>
    </row>
    <row r="14170" spans="1:2" x14ac:dyDescent="0.2">
      <c r="A14170">
        <v>950320</v>
      </c>
      <c r="B14170" t="s">
        <v>65854</v>
      </c>
    </row>
    <row r="14171" spans="1:2" x14ac:dyDescent="0.2">
      <c r="A14171" t="s">
        <v>66249</v>
      </c>
      <c r="B14171" t="s">
        <v>65854</v>
      </c>
    </row>
    <row r="14172" spans="1:2" x14ac:dyDescent="0.2">
      <c r="A14172" t="s">
        <v>66250</v>
      </c>
      <c r="B14172" t="s">
        <v>65854</v>
      </c>
    </row>
    <row r="14173" spans="1:2" x14ac:dyDescent="0.2">
      <c r="A14173">
        <v>920154</v>
      </c>
      <c r="B14173" t="s">
        <v>65854</v>
      </c>
    </row>
    <row r="14174" spans="1:2" x14ac:dyDescent="0.2">
      <c r="A14174">
        <v>934895</v>
      </c>
      <c r="B14174" t="s">
        <v>65854</v>
      </c>
    </row>
    <row r="14175" spans="1:2" x14ac:dyDescent="0.2">
      <c r="A14175">
        <v>934912</v>
      </c>
      <c r="B14175" t="s">
        <v>65854</v>
      </c>
    </row>
    <row r="14176" spans="1:2" x14ac:dyDescent="0.2">
      <c r="A14176">
        <v>338416</v>
      </c>
      <c r="B14176" t="s">
        <v>65854</v>
      </c>
    </row>
    <row r="14177" spans="1:2" x14ac:dyDescent="0.2">
      <c r="A14177" t="s">
        <v>66251</v>
      </c>
      <c r="B14177" t="s">
        <v>65854</v>
      </c>
    </row>
    <row r="14178" spans="1:2" x14ac:dyDescent="0.2">
      <c r="A14178">
        <v>873402</v>
      </c>
      <c r="B14178" t="s">
        <v>65854</v>
      </c>
    </row>
    <row r="14179" spans="1:2" x14ac:dyDescent="0.2">
      <c r="A14179">
        <v>894125</v>
      </c>
      <c r="B14179" t="s">
        <v>65854</v>
      </c>
    </row>
    <row r="14180" spans="1:2" x14ac:dyDescent="0.2">
      <c r="A14180">
        <v>803962</v>
      </c>
      <c r="B14180" t="s">
        <v>65854</v>
      </c>
    </row>
    <row r="14181" spans="1:2" x14ac:dyDescent="0.2">
      <c r="A14181">
        <v>823272</v>
      </c>
      <c r="B14181" t="s">
        <v>65854</v>
      </c>
    </row>
    <row r="14182" spans="1:2" x14ac:dyDescent="0.2">
      <c r="A14182">
        <v>823570</v>
      </c>
      <c r="B14182" t="s">
        <v>65854</v>
      </c>
    </row>
    <row r="14183" spans="1:2" x14ac:dyDescent="0.2">
      <c r="A14183">
        <v>843244</v>
      </c>
      <c r="B14183" t="s">
        <v>65854</v>
      </c>
    </row>
    <row r="14184" spans="1:2" x14ac:dyDescent="0.2">
      <c r="A14184">
        <v>863803</v>
      </c>
      <c r="B14184" t="s">
        <v>65854</v>
      </c>
    </row>
    <row r="14185" spans="1:2" x14ac:dyDescent="0.2">
      <c r="A14185">
        <v>884667</v>
      </c>
      <c r="B14185" t="s">
        <v>65854</v>
      </c>
    </row>
    <row r="14186" spans="1:2" x14ac:dyDescent="0.2">
      <c r="A14186">
        <v>960630</v>
      </c>
      <c r="B14186" t="s">
        <v>65854</v>
      </c>
    </row>
    <row r="14187" spans="1:2" x14ac:dyDescent="0.2">
      <c r="A14187" t="s">
        <v>66252</v>
      </c>
      <c r="B14187" t="s">
        <v>65854</v>
      </c>
    </row>
    <row r="14188" spans="1:2" x14ac:dyDescent="0.2">
      <c r="A14188">
        <v>813432</v>
      </c>
      <c r="B14188" t="s">
        <v>65854</v>
      </c>
    </row>
    <row r="14189" spans="1:2" x14ac:dyDescent="0.2">
      <c r="A14189" t="s">
        <v>66253</v>
      </c>
      <c r="B14189" t="s">
        <v>65854</v>
      </c>
    </row>
    <row r="14190" spans="1:2" x14ac:dyDescent="0.2">
      <c r="A14190">
        <v>853298</v>
      </c>
      <c r="B14190" t="s">
        <v>65854</v>
      </c>
    </row>
    <row r="14191" spans="1:2" x14ac:dyDescent="0.2">
      <c r="A14191">
        <v>893718</v>
      </c>
      <c r="B14191" t="s">
        <v>65854</v>
      </c>
    </row>
    <row r="14192" spans="1:2" x14ac:dyDescent="0.2">
      <c r="A14192">
        <v>920908</v>
      </c>
      <c r="B14192" t="s">
        <v>65854</v>
      </c>
    </row>
    <row r="14193" spans="1:2" x14ac:dyDescent="0.2">
      <c r="A14193">
        <v>930532</v>
      </c>
      <c r="B14193" t="s">
        <v>65854</v>
      </c>
    </row>
    <row r="14194" spans="1:2" x14ac:dyDescent="0.2">
      <c r="A14194">
        <v>950843</v>
      </c>
      <c r="B14194" t="s">
        <v>65854</v>
      </c>
    </row>
    <row r="14195" spans="1:2" x14ac:dyDescent="0.2">
      <c r="A14195" t="s">
        <v>66254</v>
      </c>
      <c r="B14195" t="s">
        <v>65854</v>
      </c>
    </row>
    <row r="14196" spans="1:2" x14ac:dyDescent="0.2">
      <c r="A14196" t="s">
        <v>66255</v>
      </c>
      <c r="B14196" t="s">
        <v>65854</v>
      </c>
    </row>
    <row r="14197" spans="1:2" x14ac:dyDescent="0.2">
      <c r="A14197">
        <v>813195</v>
      </c>
      <c r="B14197" t="s">
        <v>65854</v>
      </c>
    </row>
    <row r="14198" spans="1:2" x14ac:dyDescent="0.2">
      <c r="A14198">
        <v>840788</v>
      </c>
      <c r="B14198" t="s">
        <v>65854</v>
      </c>
    </row>
    <row r="14199" spans="1:2" x14ac:dyDescent="0.2">
      <c r="A14199">
        <v>873273</v>
      </c>
      <c r="B14199" t="s">
        <v>65854</v>
      </c>
    </row>
    <row r="14200" spans="1:2" x14ac:dyDescent="0.2">
      <c r="A14200">
        <v>930879</v>
      </c>
      <c r="B14200" t="s">
        <v>65854</v>
      </c>
    </row>
    <row r="14201" spans="1:2" x14ac:dyDescent="0.2">
      <c r="A14201">
        <v>894438</v>
      </c>
      <c r="B14201" t="s">
        <v>65854</v>
      </c>
    </row>
    <row r="14202" spans="1:2" x14ac:dyDescent="0.2">
      <c r="A14202">
        <v>990045</v>
      </c>
      <c r="B14202" t="s">
        <v>65854</v>
      </c>
    </row>
    <row r="14203" spans="1:2" x14ac:dyDescent="0.2">
      <c r="A14203">
        <v>803482</v>
      </c>
      <c r="B14203" t="s">
        <v>65854</v>
      </c>
    </row>
    <row r="14204" spans="1:2" x14ac:dyDescent="0.2">
      <c r="A14204">
        <v>873012</v>
      </c>
      <c r="B14204" t="s">
        <v>65854</v>
      </c>
    </row>
    <row r="14205" spans="1:2" x14ac:dyDescent="0.2">
      <c r="A14205" t="s">
        <v>66256</v>
      </c>
      <c r="B14205" t="s">
        <v>65854</v>
      </c>
    </row>
    <row r="14206" spans="1:2" x14ac:dyDescent="0.2">
      <c r="A14206">
        <v>904077</v>
      </c>
      <c r="B14206" t="s">
        <v>65854</v>
      </c>
    </row>
    <row r="14207" spans="1:2" x14ac:dyDescent="0.2">
      <c r="A14207">
        <v>934645</v>
      </c>
      <c r="B14207" t="s">
        <v>65854</v>
      </c>
    </row>
    <row r="14208" spans="1:2" x14ac:dyDescent="0.2">
      <c r="A14208">
        <v>934946</v>
      </c>
      <c r="B14208" t="s">
        <v>65854</v>
      </c>
    </row>
    <row r="14209" spans="1:2" x14ac:dyDescent="0.2">
      <c r="A14209">
        <v>935224</v>
      </c>
      <c r="B14209" t="s">
        <v>65854</v>
      </c>
    </row>
    <row r="14210" spans="1:2" x14ac:dyDescent="0.2">
      <c r="A14210">
        <v>951054</v>
      </c>
      <c r="B14210" t="s">
        <v>65854</v>
      </c>
    </row>
    <row r="14211" spans="1:2" x14ac:dyDescent="0.2">
      <c r="A14211" t="s">
        <v>66257</v>
      </c>
      <c r="B14211" t="s">
        <v>65854</v>
      </c>
    </row>
    <row r="14212" spans="1:2" x14ac:dyDescent="0.2">
      <c r="A14212" t="s">
        <v>66258</v>
      </c>
      <c r="B14212" t="s">
        <v>65854</v>
      </c>
    </row>
    <row r="14213" spans="1:2" x14ac:dyDescent="0.2">
      <c r="A14213">
        <v>823877</v>
      </c>
      <c r="B14213" t="s">
        <v>65854</v>
      </c>
    </row>
    <row r="14214" spans="1:2" x14ac:dyDescent="0.2">
      <c r="A14214">
        <v>823938</v>
      </c>
      <c r="B14214" t="s">
        <v>65854</v>
      </c>
    </row>
    <row r="14215" spans="1:2" x14ac:dyDescent="0.2">
      <c r="A14215" t="s">
        <v>66259</v>
      </c>
      <c r="B14215" t="s">
        <v>65854</v>
      </c>
    </row>
    <row r="14216" spans="1:2" x14ac:dyDescent="0.2">
      <c r="A14216">
        <v>863579</v>
      </c>
      <c r="B14216" t="s">
        <v>65854</v>
      </c>
    </row>
    <row r="14217" spans="1:2" x14ac:dyDescent="0.2">
      <c r="A14217">
        <v>891278</v>
      </c>
      <c r="B14217" t="s">
        <v>65854</v>
      </c>
    </row>
    <row r="14218" spans="1:2" x14ac:dyDescent="0.2">
      <c r="A14218" t="s">
        <v>66181</v>
      </c>
      <c r="B14218" t="s">
        <v>65854</v>
      </c>
    </row>
    <row r="14219" spans="1:2" x14ac:dyDescent="0.2">
      <c r="A14219">
        <v>930539</v>
      </c>
      <c r="B14219" t="s">
        <v>65854</v>
      </c>
    </row>
    <row r="14220" spans="1:2" x14ac:dyDescent="0.2">
      <c r="A14220">
        <v>930861</v>
      </c>
      <c r="B14220" t="s">
        <v>65854</v>
      </c>
    </row>
    <row r="14221" spans="1:2" x14ac:dyDescent="0.2">
      <c r="A14221">
        <v>950878</v>
      </c>
      <c r="B14221" t="s">
        <v>65854</v>
      </c>
    </row>
    <row r="14222" spans="1:2" x14ac:dyDescent="0.2">
      <c r="A14222">
        <v>950915</v>
      </c>
      <c r="B14222" t="s">
        <v>65854</v>
      </c>
    </row>
    <row r="14223" spans="1:2" x14ac:dyDescent="0.2">
      <c r="A14223">
        <v>970646</v>
      </c>
      <c r="B14223" t="s">
        <v>65854</v>
      </c>
    </row>
    <row r="14224" spans="1:2" x14ac:dyDescent="0.2">
      <c r="A14224">
        <v>668489</v>
      </c>
      <c r="B14224" t="s">
        <v>65854</v>
      </c>
    </row>
    <row r="14225" spans="1:2" x14ac:dyDescent="0.2">
      <c r="A14225">
        <v>894608</v>
      </c>
      <c r="B14225" t="s">
        <v>65854</v>
      </c>
    </row>
    <row r="14226" spans="1:2" x14ac:dyDescent="0.2">
      <c r="A14226">
        <v>635404</v>
      </c>
      <c r="B14226" t="s">
        <v>65854</v>
      </c>
    </row>
    <row r="14227" spans="1:2" x14ac:dyDescent="0.2">
      <c r="A14227">
        <v>904695</v>
      </c>
      <c r="B14227" t="s">
        <v>65854</v>
      </c>
    </row>
    <row r="14228" spans="1:2" x14ac:dyDescent="0.2">
      <c r="A14228">
        <v>914666</v>
      </c>
      <c r="B14228" t="s">
        <v>65854</v>
      </c>
    </row>
    <row r="14229" spans="1:2" x14ac:dyDescent="0.2">
      <c r="A14229">
        <v>891572</v>
      </c>
      <c r="B14229" t="s">
        <v>65854</v>
      </c>
    </row>
    <row r="14230" spans="1:2" x14ac:dyDescent="0.2">
      <c r="A14230">
        <v>990298</v>
      </c>
      <c r="B14230" t="s">
        <v>65854</v>
      </c>
    </row>
    <row r="14231" spans="1:2" x14ac:dyDescent="0.2">
      <c r="A14231">
        <v>860095</v>
      </c>
      <c r="B14231" t="s">
        <v>65854</v>
      </c>
    </row>
    <row r="14232" spans="1:2" x14ac:dyDescent="0.2">
      <c r="A14232">
        <v>924985</v>
      </c>
      <c r="B14232" t="s">
        <v>65854</v>
      </c>
    </row>
    <row r="14233" spans="1:2" x14ac:dyDescent="0.2">
      <c r="A14233" t="s">
        <v>64656</v>
      </c>
      <c r="B14233" t="s">
        <v>65854</v>
      </c>
    </row>
    <row r="14234" spans="1:2" x14ac:dyDescent="0.2">
      <c r="A14234">
        <v>920037</v>
      </c>
      <c r="B14234" t="s">
        <v>65854</v>
      </c>
    </row>
    <row r="14235" spans="1:2" x14ac:dyDescent="0.2">
      <c r="A14235">
        <v>658464</v>
      </c>
      <c r="B14235" t="s">
        <v>65854</v>
      </c>
    </row>
    <row r="14236" spans="1:2" x14ac:dyDescent="0.2">
      <c r="A14236">
        <v>668028</v>
      </c>
      <c r="B14236" t="s">
        <v>65854</v>
      </c>
    </row>
    <row r="14237" spans="1:2" x14ac:dyDescent="0.2">
      <c r="A14237" t="s">
        <v>66260</v>
      </c>
      <c r="B14237" t="s">
        <v>65854</v>
      </c>
    </row>
    <row r="14238" spans="1:2" x14ac:dyDescent="0.2">
      <c r="A14238" t="s">
        <v>66261</v>
      </c>
      <c r="B14238" t="s">
        <v>65854</v>
      </c>
    </row>
    <row r="14239" spans="1:2" x14ac:dyDescent="0.2">
      <c r="A14239" t="s">
        <v>66262</v>
      </c>
      <c r="B14239" t="s">
        <v>65854</v>
      </c>
    </row>
    <row r="14240" spans="1:2" x14ac:dyDescent="0.2">
      <c r="A14240" t="s">
        <v>66263</v>
      </c>
      <c r="B14240" t="s">
        <v>65854</v>
      </c>
    </row>
    <row r="14241" spans="1:2" x14ac:dyDescent="0.2">
      <c r="A14241" t="s">
        <v>66066</v>
      </c>
      <c r="B14241" t="s">
        <v>65854</v>
      </c>
    </row>
    <row r="14242" spans="1:2" x14ac:dyDescent="0.2">
      <c r="A14242" t="s">
        <v>66264</v>
      </c>
      <c r="B14242" t="s">
        <v>65854</v>
      </c>
    </row>
    <row r="14243" spans="1:2" x14ac:dyDescent="0.2">
      <c r="A14243" t="s">
        <v>66265</v>
      </c>
      <c r="B14243" t="s">
        <v>65854</v>
      </c>
    </row>
    <row r="14244" spans="1:2" x14ac:dyDescent="0.2">
      <c r="A14244" t="s">
        <v>66266</v>
      </c>
      <c r="B14244" t="s">
        <v>65854</v>
      </c>
    </row>
    <row r="14245" spans="1:2" x14ac:dyDescent="0.2">
      <c r="A14245" t="s">
        <v>66267</v>
      </c>
      <c r="B14245" t="s">
        <v>65854</v>
      </c>
    </row>
    <row r="14246" spans="1:2" x14ac:dyDescent="0.2">
      <c r="A14246">
        <v>823216</v>
      </c>
      <c r="B14246" t="s">
        <v>65854</v>
      </c>
    </row>
    <row r="14247" spans="1:2" x14ac:dyDescent="0.2">
      <c r="A14247">
        <v>843539</v>
      </c>
      <c r="B14247" t="s">
        <v>65854</v>
      </c>
    </row>
    <row r="14248" spans="1:2" x14ac:dyDescent="0.2">
      <c r="A14248">
        <v>853217</v>
      </c>
      <c r="B14248" t="s">
        <v>65854</v>
      </c>
    </row>
    <row r="14249" spans="1:2" x14ac:dyDescent="0.2">
      <c r="A14249">
        <v>853259</v>
      </c>
      <c r="B14249" t="s">
        <v>65854</v>
      </c>
    </row>
    <row r="14250" spans="1:2" x14ac:dyDescent="0.2">
      <c r="A14250">
        <v>854596</v>
      </c>
      <c r="B14250" t="s">
        <v>65854</v>
      </c>
    </row>
    <row r="14251" spans="1:2" x14ac:dyDescent="0.2">
      <c r="A14251">
        <v>960997</v>
      </c>
      <c r="B14251" t="s">
        <v>65854</v>
      </c>
    </row>
    <row r="14252" spans="1:2" x14ac:dyDescent="0.2">
      <c r="A14252">
        <v>666987</v>
      </c>
      <c r="B14252" t="s">
        <v>65854</v>
      </c>
    </row>
    <row r="14253" spans="1:2" x14ac:dyDescent="0.2">
      <c r="A14253" t="s">
        <v>66268</v>
      </c>
      <c r="B14253" t="s">
        <v>65854</v>
      </c>
    </row>
    <row r="14254" spans="1:2" x14ac:dyDescent="0.2">
      <c r="A14254">
        <v>923145</v>
      </c>
      <c r="B14254" t="s">
        <v>65854</v>
      </c>
    </row>
    <row r="14255" spans="1:2" x14ac:dyDescent="0.2">
      <c r="A14255">
        <v>904776</v>
      </c>
      <c r="B14255" t="s">
        <v>65854</v>
      </c>
    </row>
    <row r="14256" spans="1:2" x14ac:dyDescent="0.2">
      <c r="A14256">
        <v>666961</v>
      </c>
      <c r="B14256" t="s">
        <v>65854</v>
      </c>
    </row>
    <row r="14257" spans="1:2" x14ac:dyDescent="0.2">
      <c r="A14257">
        <v>841441</v>
      </c>
      <c r="B14257" t="s">
        <v>65854</v>
      </c>
    </row>
    <row r="14258" spans="1:2" x14ac:dyDescent="0.2">
      <c r="A14258">
        <v>884421</v>
      </c>
      <c r="B14258" t="s">
        <v>65854</v>
      </c>
    </row>
    <row r="14259" spans="1:2" x14ac:dyDescent="0.2">
      <c r="A14259">
        <v>903103</v>
      </c>
      <c r="B14259" t="s">
        <v>65854</v>
      </c>
    </row>
    <row r="14260" spans="1:2" x14ac:dyDescent="0.2">
      <c r="A14260">
        <v>924649</v>
      </c>
      <c r="B14260" t="s">
        <v>65854</v>
      </c>
    </row>
    <row r="14261" spans="1:2" x14ac:dyDescent="0.2">
      <c r="A14261">
        <v>330048</v>
      </c>
      <c r="B14261" t="s">
        <v>65854</v>
      </c>
    </row>
    <row r="14262" spans="1:2" x14ac:dyDescent="0.2">
      <c r="A14262">
        <v>668856</v>
      </c>
      <c r="B14262" t="s">
        <v>65854</v>
      </c>
    </row>
    <row r="14263" spans="1:2" x14ac:dyDescent="0.2">
      <c r="A14263">
        <v>669939</v>
      </c>
      <c r="B14263" t="s">
        <v>65854</v>
      </c>
    </row>
    <row r="14264" spans="1:2" x14ac:dyDescent="0.2">
      <c r="A14264">
        <v>823710</v>
      </c>
      <c r="B14264" t="s">
        <v>65854</v>
      </c>
    </row>
    <row r="14265" spans="1:2" x14ac:dyDescent="0.2">
      <c r="A14265" t="s">
        <v>65180</v>
      </c>
      <c r="B14265" t="s">
        <v>65854</v>
      </c>
    </row>
    <row r="14266" spans="1:2" x14ac:dyDescent="0.2">
      <c r="A14266" t="s">
        <v>66117</v>
      </c>
      <c r="B14266" t="s">
        <v>65854</v>
      </c>
    </row>
    <row r="14267" spans="1:2" x14ac:dyDescent="0.2">
      <c r="A14267">
        <v>863347</v>
      </c>
      <c r="B14267" t="s">
        <v>65854</v>
      </c>
    </row>
    <row r="14268" spans="1:2" x14ac:dyDescent="0.2">
      <c r="A14268" t="s">
        <v>66269</v>
      </c>
      <c r="B14268" t="s">
        <v>65854</v>
      </c>
    </row>
    <row r="14269" spans="1:2" x14ac:dyDescent="0.2">
      <c r="A14269">
        <v>910474</v>
      </c>
      <c r="B14269" t="s">
        <v>65854</v>
      </c>
    </row>
    <row r="14270" spans="1:2" x14ac:dyDescent="0.2">
      <c r="A14270" t="s">
        <v>66270</v>
      </c>
      <c r="B14270" t="s">
        <v>65854</v>
      </c>
    </row>
    <row r="14271" spans="1:2" x14ac:dyDescent="0.2">
      <c r="A14271" t="s">
        <v>66271</v>
      </c>
      <c r="B14271" t="s">
        <v>65854</v>
      </c>
    </row>
    <row r="14272" spans="1:2" x14ac:dyDescent="0.2">
      <c r="A14272" t="s">
        <v>66272</v>
      </c>
      <c r="B14272" t="s">
        <v>65854</v>
      </c>
    </row>
    <row r="14273" spans="1:2" x14ac:dyDescent="0.2">
      <c r="A14273" t="s">
        <v>66273</v>
      </c>
      <c r="B14273" t="s">
        <v>65854</v>
      </c>
    </row>
    <row r="14274" spans="1:2" x14ac:dyDescent="0.2">
      <c r="A14274">
        <v>669463</v>
      </c>
      <c r="B14274" t="s">
        <v>65854</v>
      </c>
    </row>
    <row r="14275" spans="1:2" x14ac:dyDescent="0.2">
      <c r="A14275">
        <v>669509</v>
      </c>
      <c r="B14275" t="s">
        <v>65854</v>
      </c>
    </row>
    <row r="14276" spans="1:2" x14ac:dyDescent="0.2">
      <c r="A14276">
        <v>669510</v>
      </c>
      <c r="B14276" t="s">
        <v>65854</v>
      </c>
    </row>
    <row r="14277" spans="1:2" x14ac:dyDescent="0.2">
      <c r="A14277" t="s">
        <v>66274</v>
      </c>
      <c r="B14277" t="s">
        <v>65854</v>
      </c>
    </row>
    <row r="14278" spans="1:2" x14ac:dyDescent="0.2">
      <c r="A14278" t="s">
        <v>66275</v>
      </c>
      <c r="B14278" t="s">
        <v>65854</v>
      </c>
    </row>
    <row r="14279" spans="1:2" x14ac:dyDescent="0.2">
      <c r="A14279" t="s">
        <v>66276</v>
      </c>
      <c r="B14279" t="s">
        <v>65854</v>
      </c>
    </row>
    <row r="14280" spans="1:2" x14ac:dyDescent="0.2">
      <c r="A14280" t="s">
        <v>66277</v>
      </c>
      <c r="B14280" t="s">
        <v>65854</v>
      </c>
    </row>
    <row r="14281" spans="1:2" x14ac:dyDescent="0.2">
      <c r="A14281" t="s">
        <v>65464</v>
      </c>
      <c r="B14281" t="s">
        <v>65854</v>
      </c>
    </row>
    <row r="14282" spans="1:2" x14ac:dyDescent="0.2">
      <c r="A14282" t="s">
        <v>66278</v>
      </c>
      <c r="B14282" t="s">
        <v>65854</v>
      </c>
    </row>
    <row r="14283" spans="1:2" x14ac:dyDescent="0.2">
      <c r="A14283" t="s">
        <v>66279</v>
      </c>
      <c r="B14283" t="s">
        <v>65854</v>
      </c>
    </row>
    <row r="14284" spans="1:2" x14ac:dyDescent="0.2">
      <c r="A14284" t="s">
        <v>65185</v>
      </c>
      <c r="B14284" t="s">
        <v>65854</v>
      </c>
    </row>
    <row r="14285" spans="1:2" x14ac:dyDescent="0.2">
      <c r="A14285" t="s">
        <v>66280</v>
      </c>
      <c r="B14285" t="s">
        <v>65854</v>
      </c>
    </row>
    <row r="14286" spans="1:2" x14ac:dyDescent="0.2">
      <c r="A14286" t="s">
        <v>66281</v>
      </c>
      <c r="B14286" t="s">
        <v>65854</v>
      </c>
    </row>
    <row r="14287" spans="1:2" x14ac:dyDescent="0.2">
      <c r="A14287">
        <v>880908</v>
      </c>
      <c r="B14287" t="s">
        <v>65854</v>
      </c>
    </row>
    <row r="14288" spans="1:2" x14ac:dyDescent="0.2">
      <c r="A14288">
        <v>883229</v>
      </c>
      <c r="B14288" t="s">
        <v>65854</v>
      </c>
    </row>
    <row r="14289" spans="1:2" x14ac:dyDescent="0.2">
      <c r="A14289">
        <v>884598</v>
      </c>
      <c r="B14289" t="s">
        <v>65854</v>
      </c>
    </row>
    <row r="14290" spans="1:2" x14ac:dyDescent="0.2">
      <c r="A14290">
        <v>913067</v>
      </c>
      <c r="B14290" t="s">
        <v>65854</v>
      </c>
    </row>
    <row r="14291" spans="1:2" x14ac:dyDescent="0.2">
      <c r="A14291">
        <v>924637</v>
      </c>
      <c r="B14291" t="s">
        <v>65854</v>
      </c>
    </row>
    <row r="14292" spans="1:2" x14ac:dyDescent="0.2">
      <c r="A14292">
        <v>933335</v>
      </c>
      <c r="B14292" t="s">
        <v>65854</v>
      </c>
    </row>
    <row r="14293" spans="1:2" x14ac:dyDescent="0.2">
      <c r="A14293">
        <v>933674</v>
      </c>
      <c r="B14293" t="s">
        <v>65854</v>
      </c>
    </row>
    <row r="14294" spans="1:2" x14ac:dyDescent="0.2">
      <c r="A14294" t="s">
        <v>66282</v>
      </c>
      <c r="B14294" t="s">
        <v>65854</v>
      </c>
    </row>
    <row r="14295" spans="1:2" x14ac:dyDescent="0.2">
      <c r="A14295" t="s">
        <v>65184</v>
      </c>
      <c r="B14295" t="s">
        <v>65854</v>
      </c>
    </row>
    <row r="14296" spans="1:2" x14ac:dyDescent="0.2">
      <c r="A14296" t="s">
        <v>66283</v>
      </c>
      <c r="B14296" t="s">
        <v>65854</v>
      </c>
    </row>
    <row r="14297" spans="1:2" x14ac:dyDescent="0.2">
      <c r="A14297">
        <v>668948</v>
      </c>
      <c r="B14297" t="s">
        <v>65854</v>
      </c>
    </row>
    <row r="14298" spans="1:2" x14ac:dyDescent="0.2">
      <c r="A14298">
        <v>672095</v>
      </c>
      <c r="B14298" t="s">
        <v>65854</v>
      </c>
    </row>
    <row r="14299" spans="1:2" x14ac:dyDescent="0.2">
      <c r="A14299">
        <v>672096</v>
      </c>
      <c r="B14299" t="s">
        <v>65854</v>
      </c>
    </row>
    <row r="14300" spans="1:2" x14ac:dyDescent="0.2">
      <c r="A14300" t="s">
        <v>66162</v>
      </c>
      <c r="B14300" t="s">
        <v>65854</v>
      </c>
    </row>
    <row r="14301" spans="1:2" x14ac:dyDescent="0.2">
      <c r="A14301">
        <v>893824</v>
      </c>
      <c r="B14301" t="s">
        <v>65854</v>
      </c>
    </row>
    <row r="14302" spans="1:2" x14ac:dyDescent="0.2">
      <c r="A14302">
        <v>669036</v>
      </c>
      <c r="B14302" t="s">
        <v>65854</v>
      </c>
    </row>
    <row r="14303" spans="1:2" x14ac:dyDescent="0.2">
      <c r="A14303">
        <v>894321</v>
      </c>
      <c r="B14303" t="s">
        <v>65854</v>
      </c>
    </row>
    <row r="14304" spans="1:2" x14ac:dyDescent="0.2">
      <c r="A14304">
        <v>934924</v>
      </c>
      <c r="B14304" t="s">
        <v>65854</v>
      </c>
    </row>
    <row r="14305" spans="1:2" x14ac:dyDescent="0.2">
      <c r="A14305" t="s">
        <v>66284</v>
      </c>
      <c r="B14305" t="s">
        <v>65854</v>
      </c>
    </row>
    <row r="14306" spans="1:2" x14ac:dyDescent="0.2">
      <c r="A14306" t="s">
        <v>66209</v>
      </c>
      <c r="B14306" t="s">
        <v>65854</v>
      </c>
    </row>
    <row r="14307" spans="1:2" x14ac:dyDescent="0.2">
      <c r="A14307">
        <v>669113</v>
      </c>
      <c r="B14307" t="s">
        <v>65854</v>
      </c>
    </row>
    <row r="14308" spans="1:2" x14ac:dyDescent="0.2">
      <c r="A14308">
        <v>669307</v>
      </c>
      <c r="B14308" t="s">
        <v>65854</v>
      </c>
    </row>
    <row r="14309" spans="1:2" x14ac:dyDescent="0.2">
      <c r="A14309">
        <v>669308</v>
      </c>
      <c r="B14309" t="s">
        <v>65854</v>
      </c>
    </row>
    <row r="14310" spans="1:2" x14ac:dyDescent="0.2">
      <c r="A14310" t="s">
        <v>65306</v>
      </c>
      <c r="B14310" t="s">
        <v>65854</v>
      </c>
    </row>
    <row r="14311" spans="1:2" x14ac:dyDescent="0.2">
      <c r="A14311" t="s">
        <v>66211</v>
      </c>
      <c r="B14311" t="s">
        <v>65854</v>
      </c>
    </row>
    <row r="14312" spans="1:2" x14ac:dyDescent="0.2">
      <c r="A14312" t="s">
        <v>66212</v>
      </c>
      <c r="B14312" t="s">
        <v>65854</v>
      </c>
    </row>
    <row r="14313" spans="1:2" x14ac:dyDescent="0.2">
      <c r="A14313" t="s">
        <v>66213</v>
      </c>
      <c r="B14313" t="s">
        <v>65854</v>
      </c>
    </row>
    <row r="14314" spans="1:2" x14ac:dyDescent="0.2">
      <c r="A14314">
        <v>934271</v>
      </c>
      <c r="B14314" t="s">
        <v>65854</v>
      </c>
    </row>
    <row r="14315" spans="1:2" x14ac:dyDescent="0.2">
      <c r="A14315" t="s">
        <v>66285</v>
      </c>
      <c r="B14315" t="s">
        <v>65854</v>
      </c>
    </row>
    <row r="14316" spans="1:2" x14ac:dyDescent="0.2">
      <c r="A14316">
        <v>874157</v>
      </c>
      <c r="B14316" t="s">
        <v>65854</v>
      </c>
    </row>
    <row r="14317" spans="1:2" x14ac:dyDescent="0.2">
      <c r="A14317">
        <v>934435</v>
      </c>
      <c r="B14317" t="s">
        <v>65854</v>
      </c>
    </row>
    <row r="14318" spans="1:2" x14ac:dyDescent="0.2">
      <c r="A14318">
        <v>934996</v>
      </c>
      <c r="B14318" t="s">
        <v>65854</v>
      </c>
    </row>
    <row r="14319" spans="1:2" x14ac:dyDescent="0.2">
      <c r="A14319">
        <v>669440</v>
      </c>
      <c r="B14319" t="s">
        <v>65854</v>
      </c>
    </row>
    <row r="14320" spans="1:2" x14ac:dyDescent="0.2">
      <c r="A14320">
        <v>933821</v>
      </c>
      <c r="B14320" t="s">
        <v>65854</v>
      </c>
    </row>
    <row r="14321" spans="1:2" x14ac:dyDescent="0.2">
      <c r="A14321" t="s">
        <v>66286</v>
      </c>
      <c r="B14321" t="s">
        <v>65854</v>
      </c>
    </row>
    <row r="14322" spans="1:2" x14ac:dyDescent="0.2">
      <c r="A14322">
        <v>669720</v>
      </c>
      <c r="B14322" t="s">
        <v>65854</v>
      </c>
    </row>
    <row r="14323" spans="1:2" x14ac:dyDescent="0.2">
      <c r="A14323">
        <v>669904</v>
      </c>
      <c r="B14323" t="s">
        <v>65854</v>
      </c>
    </row>
    <row r="14324" spans="1:2" x14ac:dyDescent="0.2">
      <c r="A14324">
        <v>669906</v>
      </c>
      <c r="B14324" t="s">
        <v>65854</v>
      </c>
    </row>
    <row r="14325" spans="1:2" x14ac:dyDescent="0.2">
      <c r="A14325">
        <v>671551</v>
      </c>
      <c r="B14325" t="s">
        <v>65854</v>
      </c>
    </row>
    <row r="14326" spans="1:2" x14ac:dyDescent="0.2">
      <c r="A14326">
        <v>893344</v>
      </c>
      <c r="B14326" t="s">
        <v>65854</v>
      </c>
    </row>
    <row r="14327" spans="1:2" x14ac:dyDescent="0.2">
      <c r="A14327">
        <v>894567</v>
      </c>
      <c r="B14327" t="s">
        <v>65854</v>
      </c>
    </row>
    <row r="14328" spans="1:2" x14ac:dyDescent="0.2">
      <c r="A14328" t="s">
        <v>66287</v>
      </c>
      <c r="B14328" t="s">
        <v>65854</v>
      </c>
    </row>
    <row r="14329" spans="1:2" x14ac:dyDescent="0.2">
      <c r="A14329">
        <v>669947</v>
      </c>
      <c r="B14329" t="s">
        <v>65854</v>
      </c>
    </row>
    <row r="14330" spans="1:2" x14ac:dyDescent="0.2">
      <c r="A14330">
        <v>670036</v>
      </c>
      <c r="B14330" t="s">
        <v>65854</v>
      </c>
    </row>
    <row r="14331" spans="1:2" x14ac:dyDescent="0.2">
      <c r="A14331">
        <v>672399</v>
      </c>
      <c r="B14331" t="s">
        <v>65854</v>
      </c>
    </row>
    <row r="14332" spans="1:2" x14ac:dyDescent="0.2">
      <c r="A14332">
        <v>672400</v>
      </c>
      <c r="B14332" t="s">
        <v>65854</v>
      </c>
    </row>
    <row r="14333" spans="1:2" x14ac:dyDescent="0.2">
      <c r="A14333" t="s">
        <v>66288</v>
      </c>
      <c r="B14333" t="s">
        <v>65854</v>
      </c>
    </row>
    <row r="14334" spans="1:2" x14ac:dyDescent="0.2">
      <c r="A14334" t="s">
        <v>66060</v>
      </c>
      <c r="B14334" t="s">
        <v>65854</v>
      </c>
    </row>
    <row r="14335" spans="1:2" x14ac:dyDescent="0.2">
      <c r="A14335" s="429" t="s">
        <v>66289</v>
      </c>
      <c r="B14335" t="s">
        <v>65854</v>
      </c>
    </row>
    <row r="14336" spans="1:2" x14ac:dyDescent="0.2">
      <c r="A14336" t="s">
        <v>65085</v>
      </c>
      <c r="B14336" t="s">
        <v>65854</v>
      </c>
    </row>
    <row r="14337" spans="1:2" x14ac:dyDescent="0.2">
      <c r="A14337">
        <v>864183</v>
      </c>
      <c r="B14337" t="s">
        <v>65854</v>
      </c>
    </row>
    <row r="14338" spans="1:2" x14ac:dyDescent="0.2">
      <c r="A14338">
        <v>883476</v>
      </c>
      <c r="B14338" t="s">
        <v>65854</v>
      </c>
    </row>
    <row r="14339" spans="1:2" x14ac:dyDescent="0.2">
      <c r="A14339" t="s">
        <v>66290</v>
      </c>
      <c r="B14339" t="s">
        <v>65854</v>
      </c>
    </row>
    <row r="14340" spans="1:2" x14ac:dyDescent="0.2">
      <c r="A14340" t="s">
        <v>66291</v>
      </c>
      <c r="B14340" t="s">
        <v>65854</v>
      </c>
    </row>
    <row r="14341" spans="1:2" x14ac:dyDescent="0.2">
      <c r="A14341">
        <v>943091</v>
      </c>
      <c r="B14341" t="s">
        <v>65854</v>
      </c>
    </row>
    <row r="14342" spans="1:2" x14ac:dyDescent="0.2">
      <c r="A14342" t="s">
        <v>66292</v>
      </c>
      <c r="B14342" t="s">
        <v>65854</v>
      </c>
    </row>
    <row r="14343" spans="1:2" x14ac:dyDescent="0.2">
      <c r="A14343">
        <v>980430</v>
      </c>
      <c r="B14343" t="s">
        <v>65854</v>
      </c>
    </row>
    <row r="14344" spans="1:2" x14ac:dyDescent="0.2">
      <c r="A14344" t="s">
        <v>65653</v>
      </c>
      <c r="B14344" t="s">
        <v>65854</v>
      </c>
    </row>
    <row r="14345" spans="1:2" x14ac:dyDescent="0.2">
      <c r="A14345">
        <v>670116</v>
      </c>
      <c r="B14345" t="s">
        <v>65854</v>
      </c>
    </row>
    <row r="14346" spans="1:2" x14ac:dyDescent="0.2">
      <c r="A14346">
        <v>670327</v>
      </c>
      <c r="B14346" t="s">
        <v>65854</v>
      </c>
    </row>
    <row r="14347" spans="1:2" x14ac:dyDescent="0.2">
      <c r="A14347">
        <v>853535</v>
      </c>
      <c r="B14347" t="s">
        <v>65854</v>
      </c>
    </row>
    <row r="14348" spans="1:2" x14ac:dyDescent="0.2">
      <c r="A14348">
        <v>904168</v>
      </c>
      <c r="B14348" t="s">
        <v>65854</v>
      </c>
    </row>
    <row r="14349" spans="1:2" x14ac:dyDescent="0.2">
      <c r="A14349">
        <v>923702</v>
      </c>
      <c r="B14349" t="s">
        <v>65854</v>
      </c>
    </row>
    <row r="14350" spans="1:2" x14ac:dyDescent="0.2">
      <c r="A14350">
        <v>935231</v>
      </c>
      <c r="B14350" t="s">
        <v>65854</v>
      </c>
    </row>
    <row r="14351" spans="1:2" x14ac:dyDescent="0.2">
      <c r="A14351" t="s">
        <v>66287</v>
      </c>
      <c r="B14351" t="s">
        <v>65854</v>
      </c>
    </row>
    <row r="14352" spans="1:2" x14ac:dyDescent="0.2">
      <c r="A14352">
        <v>670966</v>
      </c>
      <c r="B14352" t="s">
        <v>65854</v>
      </c>
    </row>
    <row r="14353" spans="1:2" x14ac:dyDescent="0.2">
      <c r="A14353" t="s">
        <v>66293</v>
      </c>
      <c r="B14353" t="s">
        <v>65854</v>
      </c>
    </row>
    <row r="14354" spans="1:2" x14ac:dyDescent="0.2">
      <c r="A14354">
        <v>833234</v>
      </c>
      <c r="B14354" t="s">
        <v>65854</v>
      </c>
    </row>
    <row r="14355" spans="1:2" x14ac:dyDescent="0.2">
      <c r="A14355">
        <v>933386</v>
      </c>
      <c r="B14355" t="s">
        <v>65854</v>
      </c>
    </row>
    <row r="14356" spans="1:2" x14ac:dyDescent="0.2">
      <c r="A14356" t="s">
        <v>64948</v>
      </c>
      <c r="B14356" t="s">
        <v>65854</v>
      </c>
    </row>
    <row r="14357" spans="1:2" x14ac:dyDescent="0.2">
      <c r="A14357">
        <v>843632</v>
      </c>
      <c r="B14357" t="s">
        <v>65854</v>
      </c>
    </row>
    <row r="14358" spans="1:2" x14ac:dyDescent="0.2">
      <c r="A14358">
        <v>865359</v>
      </c>
      <c r="B14358" t="s">
        <v>65854</v>
      </c>
    </row>
    <row r="14359" spans="1:2" x14ac:dyDescent="0.2">
      <c r="A14359">
        <v>672102</v>
      </c>
      <c r="B14359" t="s">
        <v>66294</v>
      </c>
    </row>
    <row r="14360" spans="1:2" x14ac:dyDescent="0.2">
      <c r="A14360" t="s">
        <v>66295</v>
      </c>
      <c r="B14360" t="s">
        <v>66294</v>
      </c>
    </row>
    <row r="14361" spans="1:2" x14ac:dyDescent="0.2">
      <c r="A14361" t="s">
        <v>66296</v>
      </c>
      <c r="B14361" t="s">
        <v>66294</v>
      </c>
    </row>
    <row r="14362" spans="1:2" x14ac:dyDescent="0.2">
      <c r="A14362">
        <v>813720</v>
      </c>
      <c r="B14362" t="s">
        <v>66294</v>
      </c>
    </row>
    <row r="14363" spans="1:2" x14ac:dyDescent="0.2">
      <c r="A14363" t="s">
        <v>66297</v>
      </c>
      <c r="B14363" t="s">
        <v>66294</v>
      </c>
    </row>
    <row r="14364" spans="1:2" x14ac:dyDescent="0.2">
      <c r="A14364">
        <v>830697</v>
      </c>
      <c r="B14364" t="s">
        <v>66294</v>
      </c>
    </row>
    <row r="14365" spans="1:2" x14ac:dyDescent="0.2">
      <c r="A14365">
        <v>833464</v>
      </c>
      <c r="B14365" t="s">
        <v>66294</v>
      </c>
    </row>
    <row r="14366" spans="1:2" x14ac:dyDescent="0.2">
      <c r="A14366">
        <v>880036</v>
      </c>
      <c r="B14366" t="s">
        <v>66294</v>
      </c>
    </row>
    <row r="14367" spans="1:2" x14ac:dyDescent="0.2">
      <c r="A14367">
        <v>881583</v>
      </c>
      <c r="B14367" t="s">
        <v>66294</v>
      </c>
    </row>
    <row r="14368" spans="1:2" x14ac:dyDescent="0.2">
      <c r="A14368">
        <v>910018</v>
      </c>
      <c r="B14368" t="s">
        <v>66294</v>
      </c>
    </row>
    <row r="14369" spans="1:2" x14ac:dyDescent="0.2">
      <c r="A14369">
        <v>824229</v>
      </c>
      <c r="B14369" t="s">
        <v>66294</v>
      </c>
    </row>
    <row r="14370" spans="1:2" x14ac:dyDescent="0.2">
      <c r="A14370">
        <v>875007</v>
      </c>
      <c r="B14370" t="s">
        <v>66294</v>
      </c>
    </row>
    <row r="14371" spans="1:2" x14ac:dyDescent="0.2">
      <c r="A14371">
        <v>931276</v>
      </c>
      <c r="B14371" t="s">
        <v>66294</v>
      </c>
    </row>
    <row r="14372" spans="1:2" x14ac:dyDescent="0.2">
      <c r="A14372">
        <v>990667</v>
      </c>
      <c r="B14372" t="s">
        <v>66294</v>
      </c>
    </row>
    <row r="14373" spans="1:2" x14ac:dyDescent="0.2">
      <c r="A14373">
        <v>670532</v>
      </c>
      <c r="B14373" t="s">
        <v>66294</v>
      </c>
    </row>
    <row r="14374" spans="1:2" x14ac:dyDescent="0.2">
      <c r="A14374">
        <v>911343</v>
      </c>
      <c r="B14374" t="s">
        <v>66294</v>
      </c>
    </row>
    <row r="14375" spans="1:2" x14ac:dyDescent="0.2">
      <c r="A14375" t="s">
        <v>66298</v>
      </c>
      <c r="B14375" t="s">
        <v>66294</v>
      </c>
    </row>
    <row r="14376" spans="1:2" x14ac:dyDescent="0.2">
      <c r="A14376">
        <v>834087</v>
      </c>
      <c r="B14376" t="s">
        <v>66294</v>
      </c>
    </row>
    <row r="14377" spans="1:2" x14ac:dyDescent="0.2">
      <c r="A14377">
        <v>920415</v>
      </c>
      <c r="B14377" t="s">
        <v>66294</v>
      </c>
    </row>
    <row r="14378" spans="1:2" x14ac:dyDescent="0.2">
      <c r="A14378">
        <v>950663</v>
      </c>
      <c r="B14378" t="s">
        <v>66294</v>
      </c>
    </row>
    <row r="14379" spans="1:2" x14ac:dyDescent="0.2">
      <c r="A14379">
        <v>861117</v>
      </c>
      <c r="B14379" t="s">
        <v>66294</v>
      </c>
    </row>
    <row r="14380" spans="1:2" x14ac:dyDescent="0.2">
      <c r="A14380">
        <v>880397</v>
      </c>
      <c r="B14380" t="s">
        <v>66294</v>
      </c>
    </row>
    <row r="14381" spans="1:2" x14ac:dyDescent="0.2">
      <c r="A14381">
        <v>970358</v>
      </c>
      <c r="B14381" t="s">
        <v>66294</v>
      </c>
    </row>
    <row r="14382" spans="1:2" x14ac:dyDescent="0.2">
      <c r="A14382" t="s">
        <v>66299</v>
      </c>
      <c r="B14382" t="s">
        <v>66294</v>
      </c>
    </row>
    <row r="14383" spans="1:2" x14ac:dyDescent="0.2">
      <c r="A14383">
        <v>863355</v>
      </c>
      <c r="B14383" t="s">
        <v>66294</v>
      </c>
    </row>
    <row r="14384" spans="1:2" x14ac:dyDescent="0.2">
      <c r="A14384">
        <v>865254</v>
      </c>
      <c r="B14384" t="s">
        <v>66294</v>
      </c>
    </row>
    <row r="14385" spans="1:2" x14ac:dyDescent="0.2">
      <c r="A14385">
        <v>884143</v>
      </c>
      <c r="B14385" t="s">
        <v>66294</v>
      </c>
    </row>
    <row r="14386" spans="1:2" x14ac:dyDescent="0.2">
      <c r="A14386">
        <v>900649</v>
      </c>
      <c r="B14386" t="s">
        <v>66294</v>
      </c>
    </row>
    <row r="14387" spans="1:2" x14ac:dyDescent="0.2">
      <c r="A14387">
        <v>970033</v>
      </c>
      <c r="B14387" t="s">
        <v>66294</v>
      </c>
    </row>
    <row r="14388" spans="1:2" x14ac:dyDescent="0.2">
      <c r="A14388">
        <v>339364</v>
      </c>
      <c r="B14388" t="s">
        <v>66294</v>
      </c>
    </row>
    <row r="14389" spans="1:2" x14ac:dyDescent="0.2">
      <c r="A14389" t="s">
        <v>66300</v>
      </c>
      <c r="B14389" t="s">
        <v>66294</v>
      </c>
    </row>
    <row r="14390" spans="1:2" x14ac:dyDescent="0.2">
      <c r="A14390" s="429" t="s">
        <v>66301</v>
      </c>
      <c r="B14390" t="s">
        <v>66294</v>
      </c>
    </row>
    <row r="14391" spans="1:2" x14ac:dyDescent="0.2">
      <c r="A14391">
        <v>823054</v>
      </c>
      <c r="B14391" t="s">
        <v>66294</v>
      </c>
    </row>
    <row r="14392" spans="1:2" x14ac:dyDescent="0.2">
      <c r="A14392">
        <v>841341</v>
      </c>
      <c r="B14392" t="s">
        <v>66294</v>
      </c>
    </row>
    <row r="14393" spans="1:2" x14ac:dyDescent="0.2">
      <c r="A14393">
        <v>853194</v>
      </c>
      <c r="B14393" t="s">
        <v>66294</v>
      </c>
    </row>
    <row r="14394" spans="1:2" x14ac:dyDescent="0.2">
      <c r="A14394">
        <v>864423</v>
      </c>
      <c r="B14394" t="s">
        <v>66294</v>
      </c>
    </row>
    <row r="14395" spans="1:2" x14ac:dyDescent="0.2">
      <c r="A14395">
        <v>864599</v>
      </c>
      <c r="B14395" t="s">
        <v>66294</v>
      </c>
    </row>
    <row r="14396" spans="1:2" x14ac:dyDescent="0.2">
      <c r="A14396">
        <v>910075</v>
      </c>
      <c r="B14396" t="s">
        <v>66294</v>
      </c>
    </row>
    <row r="14397" spans="1:2" x14ac:dyDescent="0.2">
      <c r="A14397">
        <v>914830</v>
      </c>
      <c r="B14397" t="s">
        <v>66294</v>
      </c>
    </row>
    <row r="14398" spans="1:2" x14ac:dyDescent="0.2">
      <c r="A14398" t="s">
        <v>66302</v>
      </c>
      <c r="B14398" t="s">
        <v>66294</v>
      </c>
    </row>
    <row r="14399" spans="1:2" x14ac:dyDescent="0.2">
      <c r="A14399" t="s">
        <v>66303</v>
      </c>
      <c r="B14399" t="s">
        <v>66294</v>
      </c>
    </row>
    <row r="14400" spans="1:2" x14ac:dyDescent="0.2">
      <c r="A14400">
        <v>854576</v>
      </c>
      <c r="B14400" t="s">
        <v>66294</v>
      </c>
    </row>
    <row r="14401" spans="1:2" x14ac:dyDescent="0.2">
      <c r="A14401">
        <v>864619</v>
      </c>
      <c r="B14401" t="s">
        <v>66294</v>
      </c>
    </row>
    <row r="14402" spans="1:2" x14ac:dyDescent="0.2">
      <c r="A14402" t="s">
        <v>66304</v>
      </c>
      <c r="B14402" t="s">
        <v>66294</v>
      </c>
    </row>
    <row r="14403" spans="1:2" x14ac:dyDescent="0.2">
      <c r="A14403">
        <v>873818</v>
      </c>
      <c r="B14403" t="s">
        <v>66294</v>
      </c>
    </row>
    <row r="14404" spans="1:2" x14ac:dyDescent="0.2">
      <c r="A14404">
        <v>913263</v>
      </c>
      <c r="B14404" t="s">
        <v>66294</v>
      </c>
    </row>
    <row r="14405" spans="1:2" x14ac:dyDescent="0.2">
      <c r="A14405">
        <v>914698</v>
      </c>
      <c r="B14405" t="s">
        <v>66294</v>
      </c>
    </row>
    <row r="14406" spans="1:2" x14ac:dyDescent="0.2">
      <c r="A14406">
        <v>335808</v>
      </c>
      <c r="B14406" t="s">
        <v>66294</v>
      </c>
    </row>
    <row r="14407" spans="1:2" x14ac:dyDescent="0.2">
      <c r="A14407" t="s">
        <v>66305</v>
      </c>
      <c r="B14407" t="s">
        <v>66294</v>
      </c>
    </row>
    <row r="14408" spans="1:2" x14ac:dyDescent="0.2">
      <c r="A14408">
        <v>863154</v>
      </c>
      <c r="B14408" t="s">
        <v>66294</v>
      </c>
    </row>
    <row r="14409" spans="1:2" x14ac:dyDescent="0.2">
      <c r="A14409" s="429" t="s">
        <v>66306</v>
      </c>
      <c r="B14409" t="s">
        <v>66294</v>
      </c>
    </row>
    <row r="14410" spans="1:2" x14ac:dyDescent="0.2">
      <c r="A14410">
        <v>874107</v>
      </c>
      <c r="B14410" t="s">
        <v>66294</v>
      </c>
    </row>
    <row r="14411" spans="1:2" x14ac:dyDescent="0.2">
      <c r="A14411">
        <v>874559</v>
      </c>
      <c r="B14411" t="s">
        <v>66294</v>
      </c>
    </row>
    <row r="14412" spans="1:2" x14ac:dyDescent="0.2">
      <c r="A14412">
        <v>883747</v>
      </c>
      <c r="B14412" t="s">
        <v>66294</v>
      </c>
    </row>
    <row r="14413" spans="1:2" x14ac:dyDescent="0.2">
      <c r="A14413">
        <v>914288</v>
      </c>
      <c r="B14413" t="s">
        <v>66294</v>
      </c>
    </row>
    <row r="14414" spans="1:2" x14ac:dyDescent="0.2">
      <c r="A14414">
        <v>920279</v>
      </c>
      <c r="B14414" t="s">
        <v>66294</v>
      </c>
    </row>
    <row r="14415" spans="1:2" x14ac:dyDescent="0.2">
      <c r="A14415">
        <v>960317</v>
      </c>
      <c r="B14415" t="s">
        <v>66294</v>
      </c>
    </row>
    <row r="14416" spans="1:2" x14ac:dyDescent="0.2">
      <c r="A14416" t="s">
        <v>66307</v>
      </c>
      <c r="B14416" t="s">
        <v>66294</v>
      </c>
    </row>
    <row r="14417" spans="1:2" x14ac:dyDescent="0.2">
      <c r="A14417">
        <v>667403</v>
      </c>
      <c r="B14417" t="s">
        <v>66294</v>
      </c>
    </row>
    <row r="14418" spans="1:2" x14ac:dyDescent="0.2">
      <c r="A14418">
        <v>813038</v>
      </c>
      <c r="B14418" t="s">
        <v>66294</v>
      </c>
    </row>
    <row r="14419" spans="1:2" x14ac:dyDescent="0.2">
      <c r="A14419">
        <v>813039</v>
      </c>
      <c r="B14419" t="s">
        <v>66294</v>
      </c>
    </row>
    <row r="14420" spans="1:2" x14ac:dyDescent="0.2">
      <c r="A14420">
        <v>891481</v>
      </c>
      <c r="B14420" t="s">
        <v>66294</v>
      </c>
    </row>
    <row r="14421" spans="1:2" x14ac:dyDescent="0.2">
      <c r="A14421">
        <v>891485</v>
      </c>
      <c r="B14421" t="s">
        <v>66294</v>
      </c>
    </row>
    <row r="14422" spans="1:2" x14ac:dyDescent="0.2">
      <c r="A14422">
        <v>903425</v>
      </c>
      <c r="B14422" t="s">
        <v>66294</v>
      </c>
    </row>
    <row r="14423" spans="1:2" x14ac:dyDescent="0.2">
      <c r="A14423">
        <v>940854</v>
      </c>
      <c r="B14423" t="s">
        <v>66294</v>
      </c>
    </row>
    <row r="14424" spans="1:2" x14ac:dyDescent="0.2">
      <c r="A14424">
        <v>951325</v>
      </c>
      <c r="B14424" t="s">
        <v>66294</v>
      </c>
    </row>
    <row r="14425" spans="1:2" x14ac:dyDescent="0.2">
      <c r="A14425">
        <v>670734</v>
      </c>
      <c r="B14425" t="s">
        <v>66294</v>
      </c>
    </row>
    <row r="14426" spans="1:2" x14ac:dyDescent="0.2">
      <c r="A14426">
        <v>844399</v>
      </c>
      <c r="B14426" t="s">
        <v>66294</v>
      </c>
    </row>
    <row r="14427" spans="1:2" x14ac:dyDescent="0.2">
      <c r="A14427">
        <v>883908</v>
      </c>
      <c r="B14427" t="s">
        <v>66294</v>
      </c>
    </row>
    <row r="14428" spans="1:2" x14ac:dyDescent="0.2">
      <c r="A14428">
        <v>951250</v>
      </c>
      <c r="B14428" t="s">
        <v>66294</v>
      </c>
    </row>
    <row r="14429" spans="1:2" x14ac:dyDescent="0.2">
      <c r="A14429">
        <v>971057</v>
      </c>
      <c r="B14429" t="s">
        <v>66294</v>
      </c>
    </row>
    <row r="14430" spans="1:2" x14ac:dyDescent="0.2">
      <c r="A14430">
        <v>980291</v>
      </c>
      <c r="B14430" t="s">
        <v>66294</v>
      </c>
    </row>
    <row r="14431" spans="1:2" x14ac:dyDescent="0.2">
      <c r="A14431">
        <v>844370</v>
      </c>
      <c r="B14431" t="s">
        <v>66294</v>
      </c>
    </row>
    <row r="14432" spans="1:2" x14ac:dyDescent="0.2">
      <c r="A14432">
        <v>844452</v>
      </c>
      <c r="B14432" t="s">
        <v>66294</v>
      </c>
    </row>
    <row r="14433" spans="1:2" x14ac:dyDescent="0.2">
      <c r="A14433">
        <v>903165</v>
      </c>
      <c r="B14433" t="s">
        <v>66294</v>
      </c>
    </row>
    <row r="14434" spans="1:2" x14ac:dyDescent="0.2">
      <c r="A14434">
        <v>943307</v>
      </c>
      <c r="B14434" t="s">
        <v>66294</v>
      </c>
    </row>
    <row r="14435" spans="1:2" x14ac:dyDescent="0.2">
      <c r="A14435" t="s">
        <v>66308</v>
      </c>
      <c r="B14435" t="s">
        <v>66294</v>
      </c>
    </row>
    <row r="14436" spans="1:2" x14ac:dyDescent="0.2">
      <c r="A14436">
        <v>341593</v>
      </c>
      <c r="B14436" t="s">
        <v>66294</v>
      </c>
    </row>
    <row r="14437" spans="1:2" x14ac:dyDescent="0.2">
      <c r="A14437">
        <v>840075</v>
      </c>
      <c r="B14437" t="s">
        <v>66294</v>
      </c>
    </row>
    <row r="14438" spans="1:2" x14ac:dyDescent="0.2">
      <c r="A14438">
        <v>903781</v>
      </c>
      <c r="B14438" t="s">
        <v>66294</v>
      </c>
    </row>
    <row r="14439" spans="1:2" x14ac:dyDescent="0.2">
      <c r="A14439">
        <v>940259</v>
      </c>
      <c r="B14439" t="s">
        <v>66294</v>
      </c>
    </row>
    <row r="14440" spans="1:2" x14ac:dyDescent="0.2">
      <c r="A14440">
        <v>960873</v>
      </c>
      <c r="B14440" t="s">
        <v>66294</v>
      </c>
    </row>
    <row r="14441" spans="1:2" x14ac:dyDescent="0.2">
      <c r="A14441">
        <v>980573</v>
      </c>
      <c r="B14441" t="s">
        <v>66294</v>
      </c>
    </row>
    <row r="14442" spans="1:2" x14ac:dyDescent="0.2">
      <c r="A14442">
        <v>853438</v>
      </c>
      <c r="B14442" t="s">
        <v>66294</v>
      </c>
    </row>
    <row r="14443" spans="1:2" x14ac:dyDescent="0.2">
      <c r="A14443">
        <v>904280</v>
      </c>
      <c r="B14443" t="s">
        <v>66294</v>
      </c>
    </row>
    <row r="14444" spans="1:2" x14ac:dyDescent="0.2">
      <c r="A14444">
        <v>911325</v>
      </c>
      <c r="B14444" t="s">
        <v>66294</v>
      </c>
    </row>
    <row r="14445" spans="1:2" x14ac:dyDescent="0.2">
      <c r="A14445">
        <v>911332</v>
      </c>
      <c r="B14445" t="s">
        <v>66294</v>
      </c>
    </row>
    <row r="14446" spans="1:2" x14ac:dyDescent="0.2">
      <c r="A14446">
        <v>920456</v>
      </c>
      <c r="B14446" t="s">
        <v>66294</v>
      </c>
    </row>
    <row r="14447" spans="1:2" x14ac:dyDescent="0.2">
      <c r="A14447">
        <v>970638</v>
      </c>
      <c r="B14447" t="s">
        <v>66294</v>
      </c>
    </row>
    <row r="14448" spans="1:2" x14ac:dyDescent="0.2">
      <c r="A14448">
        <v>990514</v>
      </c>
      <c r="B14448" t="s">
        <v>66294</v>
      </c>
    </row>
    <row r="14449" spans="1:2" x14ac:dyDescent="0.2">
      <c r="A14449" t="s">
        <v>66309</v>
      </c>
      <c r="B14449" t="s">
        <v>66294</v>
      </c>
    </row>
    <row r="14450" spans="1:2" x14ac:dyDescent="0.2">
      <c r="A14450">
        <v>803386</v>
      </c>
      <c r="B14450" t="s">
        <v>66294</v>
      </c>
    </row>
    <row r="14451" spans="1:2" x14ac:dyDescent="0.2">
      <c r="A14451" t="s">
        <v>66310</v>
      </c>
      <c r="B14451" t="s">
        <v>66294</v>
      </c>
    </row>
    <row r="14452" spans="1:2" x14ac:dyDescent="0.2">
      <c r="A14452">
        <v>813482</v>
      </c>
      <c r="B14452" t="s">
        <v>66294</v>
      </c>
    </row>
    <row r="14453" spans="1:2" x14ac:dyDescent="0.2">
      <c r="A14453">
        <v>824334</v>
      </c>
      <c r="B14453" t="s">
        <v>66294</v>
      </c>
    </row>
    <row r="14454" spans="1:2" x14ac:dyDescent="0.2">
      <c r="A14454" t="s">
        <v>66311</v>
      </c>
      <c r="B14454" t="s">
        <v>66294</v>
      </c>
    </row>
    <row r="14455" spans="1:2" x14ac:dyDescent="0.2">
      <c r="A14455">
        <v>903624</v>
      </c>
      <c r="B14455" t="s">
        <v>66294</v>
      </c>
    </row>
    <row r="14456" spans="1:2" x14ac:dyDescent="0.2">
      <c r="A14456">
        <v>914073</v>
      </c>
      <c r="B14456" t="s">
        <v>66294</v>
      </c>
    </row>
    <row r="14457" spans="1:2" x14ac:dyDescent="0.2">
      <c r="A14457">
        <v>980249</v>
      </c>
      <c r="B14457" t="s">
        <v>66294</v>
      </c>
    </row>
    <row r="14458" spans="1:2" x14ac:dyDescent="0.2">
      <c r="A14458" t="s">
        <v>66312</v>
      </c>
      <c r="B14458" t="s">
        <v>66294</v>
      </c>
    </row>
    <row r="14459" spans="1:2" x14ac:dyDescent="0.2">
      <c r="A14459">
        <v>850649</v>
      </c>
      <c r="B14459" t="s">
        <v>66294</v>
      </c>
    </row>
    <row r="14460" spans="1:2" x14ac:dyDescent="0.2">
      <c r="A14460">
        <v>864745</v>
      </c>
      <c r="B14460" t="s">
        <v>66294</v>
      </c>
    </row>
    <row r="14461" spans="1:2" x14ac:dyDescent="0.2">
      <c r="A14461">
        <v>873619</v>
      </c>
      <c r="B14461" t="s">
        <v>66294</v>
      </c>
    </row>
    <row r="14462" spans="1:2" x14ac:dyDescent="0.2">
      <c r="A14462">
        <v>890164</v>
      </c>
      <c r="B14462" t="s">
        <v>66294</v>
      </c>
    </row>
    <row r="14463" spans="1:2" x14ac:dyDescent="0.2">
      <c r="A14463">
        <v>900415</v>
      </c>
      <c r="B14463" t="s">
        <v>66294</v>
      </c>
    </row>
    <row r="14464" spans="1:2" x14ac:dyDescent="0.2">
      <c r="A14464">
        <v>935065</v>
      </c>
      <c r="B14464" t="s">
        <v>66294</v>
      </c>
    </row>
    <row r="14465" spans="1:2" x14ac:dyDescent="0.2">
      <c r="A14465">
        <v>950119</v>
      </c>
      <c r="B14465" t="s">
        <v>66294</v>
      </c>
    </row>
    <row r="14466" spans="1:2" x14ac:dyDescent="0.2">
      <c r="A14466">
        <v>339496</v>
      </c>
      <c r="B14466" t="s">
        <v>66294</v>
      </c>
    </row>
    <row r="14467" spans="1:2" x14ac:dyDescent="0.2">
      <c r="A14467" t="s">
        <v>66313</v>
      </c>
      <c r="B14467" t="s">
        <v>66294</v>
      </c>
    </row>
    <row r="14468" spans="1:2" x14ac:dyDescent="0.2">
      <c r="A14468">
        <v>823312</v>
      </c>
      <c r="B14468" t="s">
        <v>66294</v>
      </c>
    </row>
    <row r="14469" spans="1:2" x14ac:dyDescent="0.2">
      <c r="A14469">
        <v>900274</v>
      </c>
      <c r="B14469" t="s">
        <v>66294</v>
      </c>
    </row>
    <row r="14470" spans="1:2" x14ac:dyDescent="0.2">
      <c r="A14470">
        <v>900659</v>
      </c>
      <c r="B14470" t="s">
        <v>66294</v>
      </c>
    </row>
    <row r="14471" spans="1:2" x14ac:dyDescent="0.2">
      <c r="A14471" t="s">
        <v>66314</v>
      </c>
      <c r="B14471" t="s">
        <v>66294</v>
      </c>
    </row>
    <row r="14472" spans="1:2" x14ac:dyDescent="0.2">
      <c r="A14472">
        <v>814141</v>
      </c>
      <c r="B14472" t="s">
        <v>66294</v>
      </c>
    </row>
    <row r="14473" spans="1:2" x14ac:dyDescent="0.2">
      <c r="A14473" s="429" t="s">
        <v>66315</v>
      </c>
      <c r="B14473" t="s">
        <v>66294</v>
      </c>
    </row>
    <row r="14474" spans="1:2" x14ac:dyDescent="0.2">
      <c r="A14474">
        <v>880623</v>
      </c>
      <c r="B14474" t="s">
        <v>66294</v>
      </c>
    </row>
    <row r="14475" spans="1:2" x14ac:dyDescent="0.2">
      <c r="A14475">
        <v>910200</v>
      </c>
      <c r="B14475" t="s">
        <v>66294</v>
      </c>
    </row>
    <row r="14476" spans="1:2" x14ac:dyDescent="0.2">
      <c r="A14476">
        <v>913724</v>
      </c>
      <c r="B14476" t="s">
        <v>66294</v>
      </c>
    </row>
    <row r="14477" spans="1:2" x14ac:dyDescent="0.2">
      <c r="A14477">
        <v>914663</v>
      </c>
      <c r="B14477" t="s">
        <v>66294</v>
      </c>
    </row>
    <row r="14478" spans="1:2" x14ac:dyDescent="0.2">
      <c r="A14478">
        <v>921236</v>
      </c>
      <c r="B14478" t="s">
        <v>66294</v>
      </c>
    </row>
    <row r="14479" spans="1:2" x14ac:dyDescent="0.2">
      <c r="A14479">
        <v>935095</v>
      </c>
      <c r="B14479" t="s">
        <v>66294</v>
      </c>
    </row>
    <row r="14480" spans="1:2" x14ac:dyDescent="0.2">
      <c r="A14480">
        <v>950661</v>
      </c>
      <c r="B14480" t="s">
        <v>66294</v>
      </c>
    </row>
    <row r="14481" spans="1:2" x14ac:dyDescent="0.2">
      <c r="A14481">
        <v>951228</v>
      </c>
      <c r="B14481" t="s">
        <v>66294</v>
      </c>
    </row>
    <row r="14482" spans="1:2" x14ac:dyDescent="0.2">
      <c r="A14482" t="s">
        <v>66316</v>
      </c>
      <c r="B14482" t="s">
        <v>66294</v>
      </c>
    </row>
    <row r="14483" spans="1:2" x14ac:dyDescent="0.2">
      <c r="A14483">
        <v>893683</v>
      </c>
      <c r="B14483" t="s">
        <v>66294</v>
      </c>
    </row>
    <row r="14484" spans="1:2" x14ac:dyDescent="0.2">
      <c r="A14484">
        <v>900382</v>
      </c>
      <c r="B14484" t="s">
        <v>66294</v>
      </c>
    </row>
    <row r="14485" spans="1:2" x14ac:dyDescent="0.2">
      <c r="A14485">
        <v>931015</v>
      </c>
      <c r="B14485" t="s">
        <v>66294</v>
      </c>
    </row>
    <row r="14486" spans="1:2" x14ac:dyDescent="0.2">
      <c r="A14486">
        <v>980026</v>
      </c>
      <c r="B14486" t="s">
        <v>66294</v>
      </c>
    </row>
    <row r="14487" spans="1:2" x14ac:dyDescent="0.2">
      <c r="A14487">
        <v>814312</v>
      </c>
      <c r="B14487" t="s">
        <v>66294</v>
      </c>
    </row>
    <row r="14488" spans="1:2" x14ac:dyDescent="0.2">
      <c r="A14488">
        <v>874946</v>
      </c>
      <c r="B14488" t="s">
        <v>66294</v>
      </c>
    </row>
    <row r="14489" spans="1:2" x14ac:dyDescent="0.2">
      <c r="A14489">
        <v>921005</v>
      </c>
      <c r="B14489" t="s">
        <v>66294</v>
      </c>
    </row>
    <row r="14490" spans="1:2" x14ac:dyDescent="0.2">
      <c r="A14490" t="s">
        <v>66317</v>
      </c>
      <c r="B14490" t="s">
        <v>66294</v>
      </c>
    </row>
    <row r="14491" spans="1:2" x14ac:dyDescent="0.2">
      <c r="A14491">
        <v>843946</v>
      </c>
      <c r="B14491" t="s">
        <v>66294</v>
      </c>
    </row>
    <row r="14492" spans="1:2" x14ac:dyDescent="0.2">
      <c r="A14492">
        <v>890529</v>
      </c>
      <c r="B14492" t="s">
        <v>66294</v>
      </c>
    </row>
    <row r="14493" spans="1:2" x14ac:dyDescent="0.2">
      <c r="A14493">
        <v>913819</v>
      </c>
      <c r="B14493" t="s">
        <v>66294</v>
      </c>
    </row>
    <row r="14494" spans="1:2" x14ac:dyDescent="0.2">
      <c r="A14494">
        <v>920278</v>
      </c>
      <c r="B14494" t="s">
        <v>66294</v>
      </c>
    </row>
    <row r="14495" spans="1:2" x14ac:dyDescent="0.2">
      <c r="A14495">
        <v>940086</v>
      </c>
      <c r="B14495" t="s">
        <v>66294</v>
      </c>
    </row>
    <row r="14496" spans="1:2" x14ac:dyDescent="0.2">
      <c r="A14496">
        <v>863589</v>
      </c>
      <c r="B14496" t="s">
        <v>66294</v>
      </c>
    </row>
    <row r="14497" spans="1:2" x14ac:dyDescent="0.2">
      <c r="A14497">
        <v>874519</v>
      </c>
      <c r="B14497" t="s">
        <v>66294</v>
      </c>
    </row>
    <row r="14498" spans="1:2" x14ac:dyDescent="0.2">
      <c r="A14498">
        <v>880366</v>
      </c>
      <c r="B14498" t="s">
        <v>66294</v>
      </c>
    </row>
    <row r="14499" spans="1:2" x14ac:dyDescent="0.2">
      <c r="A14499">
        <v>900516</v>
      </c>
      <c r="B14499" t="s">
        <v>66294</v>
      </c>
    </row>
    <row r="14500" spans="1:2" x14ac:dyDescent="0.2">
      <c r="A14500">
        <v>920078</v>
      </c>
      <c r="B14500" t="s">
        <v>66294</v>
      </c>
    </row>
    <row r="14501" spans="1:2" x14ac:dyDescent="0.2">
      <c r="A14501">
        <v>921148</v>
      </c>
      <c r="B14501" t="s">
        <v>66294</v>
      </c>
    </row>
    <row r="14502" spans="1:2" x14ac:dyDescent="0.2">
      <c r="A14502">
        <v>950120</v>
      </c>
      <c r="B14502" t="s">
        <v>66294</v>
      </c>
    </row>
    <row r="14503" spans="1:2" x14ac:dyDescent="0.2">
      <c r="A14503">
        <v>960167</v>
      </c>
      <c r="B14503" t="s">
        <v>66294</v>
      </c>
    </row>
    <row r="14504" spans="1:2" x14ac:dyDescent="0.2">
      <c r="A14504">
        <v>990455</v>
      </c>
      <c r="B14504" t="s">
        <v>66294</v>
      </c>
    </row>
    <row r="14505" spans="1:2" x14ac:dyDescent="0.2">
      <c r="A14505">
        <v>871341</v>
      </c>
      <c r="B14505" t="s">
        <v>66294</v>
      </c>
    </row>
    <row r="14506" spans="1:2" x14ac:dyDescent="0.2">
      <c r="A14506" t="s">
        <v>66302</v>
      </c>
      <c r="B14506" t="s">
        <v>66294</v>
      </c>
    </row>
    <row r="14507" spans="1:2" x14ac:dyDescent="0.2">
      <c r="A14507">
        <v>803754</v>
      </c>
      <c r="B14507" t="s">
        <v>66294</v>
      </c>
    </row>
    <row r="14508" spans="1:2" x14ac:dyDescent="0.2">
      <c r="A14508">
        <v>813556</v>
      </c>
      <c r="B14508" t="s">
        <v>66294</v>
      </c>
    </row>
    <row r="14509" spans="1:2" x14ac:dyDescent="0.2">
      <c r="A14509">
        <v>672271</v>
      </c>
      <c r="B14509" t="s">
        <v>66294</v>
      </c>
    </row>
    <row r="14510" spans="1:2" x14ac:dyDescent="0.2">
      <c r="A14510">
        <v>884568</v>
      </c>
      <c r="B14510" t="s">
        <v>66294</v>
      </c>
    </row>
    <row r="14511" spans="1:2" x14ac:dyDescent="0.2">
      <c r="A14511">
        <v>980994</v>
      </c>
      <c r="B14511" t="s">
        <v>66294</v>
      </c>
    </row>
    <row r="14512" spans="1:2" x14ac:dyDescent="0.2">
      <c r="A14512">
        <v>2045167</v>
      </c>
      <c r="B14512" t="s">
        <v>66294</v>
      </c>
    </row>
    <row r="14513" spans="1:2" x14ac:dyDescent="0.2">
      <c r="A14513">
        <v>820161</v>
      </c>
      <c r="B14513" t="s">
        <v>66294</v>
      </c>
    </row>
    <row r="14514" spans="1:2" x14ac:dyDescent="0.2">
      <c r="A14514">
        <v>880239</v>
      </c>
      <c r="B14514" t="s">
        <v>66294</v>
      </c>
    </row>
    <row r="14515" spans="1:2" x14ac:dyDescent="0.2">
      <c r="A14515">
        <v>920483</v>
      </c>
      <c r="B14515" t="s">
        <v>66294</v>
      </c>
    </row>
    <row r="14516" spans="1:2" x14ac:dyDescent="0.2">
      <c r="A14516">
        <v>923959</v>
      </c>
      <c r="B14516" t="s">
        <v>66294</v>
      </c>
    </row>
    <row r="14517" spans="1:2" x14ac:dyDescent="0.2">
      <c r="A14517">
        <v>930462</v>
      </c>
      <c r="B14517" t="s">
        <v>66294</v>
      </c>
    </row>
    <row r="14518" spans="1:2" x14ac:dyDescent="0.2">
      <c r="A14518">
        <v>943067</v>
      </c>
      <c r="B14518" t="s">
        <v>66294</v>
      </c>
    </row>
    <row r="14519" spans="1:2" x14ac:dyDescent="0.2">
      <c r="A14519">
        <v>943530</v>
      </c>
      <c r="B14519" t="s">
        <v>66294</v>
      </c>
    </row>
    <row r="14520" spans="1:2" x14ac:dyDescent="0.2">
      <c r="A14520">
        <v>980354</v>
      </c>
      <c r="B14520" t="s">
        <v>66294</v>
      </c>
    </row>
    <row r="14521" spans="1:2" x14ac:dyDescent="0.2">
      <c r="A14521" s="429" t="s">
        <v>66318</v>
      </c>
      <c r="B14521" t="s">
        <v>66294</v>
      </c>
    </row>
    <row r="14522" spans="1:2" x14ac:dyDescent="0.2">
      <c r="A14522">
        <v>834511</v>
      </c>
      <c r="B14522" t="s">
        <v>66294</v>
      </c>
    </row>
    <row r="14523" spans="1:2" x14ac:dyDescent="0.2">
      <c r="A14523">
        <v>890919</v>
      </c>
      <c r="B14523" t="s">
        <v>66294</v>
      </c>
    </row>
    <row r="14524" spans="1:2" x14ac:dyDescent="0.2">
      <c r="A14524">
        <v>911050</v>
      </c>
      <c r="B14524" t="s">
        <v>66294</v>
      </c>
    </row>
    <row r="14525" spans="1:2" x14ac:dyDescent="0.2">
      <c r="A14525">
        <v>803264</v>
      </c>
      <c r="B14525" t="s">
        <v>66294</v>
      </c>
    </row>
    <row r="14526" spans="1:2" x14ac:dyDescent="0.2">
      <c r="A14526" t="s">
        <v>66319</v>
      </c>
      <c r="B14526" t="s">
        <v>66294</v>
      </c>
    </row>
    <row r="14527" spans="1:2" x14ac:dyDescent="0.2">
      <c r="A14527" t="s">
        <v>66320</v>
      </c>
      <c r="B14527" t="s">
        <v>66294</v>
      </c>
    </row>
    <row r="14528" spans="1:2" x14ac:dyDescent="0.2">
      <c r="A14528">
        <v>903066</v>
      </c>
      <c r="B14528" t="s">
        <v>66294</v>
      </c>
    </row>
    <row r="14529" spans="1:2" x14ac:dyDescent="0.2">
      <c r="A14529">
        <v>924911</v>
      </c>
      <c r="B14529" t="s">
        <v>66294</v>
      </c>
    </row>
    <row r="14530" spans="1:2" x14ac:dyDescent="0.2">
      <c r="A14530">
        <v>940219</v>
      </c>
      <c r="B14530" t="s">
        <v>66294</v>
      </c>
    </row>
    <row r="14531" spans="1:2" x14ac:dyDescent="0.2">
      <c r="A14531" t="s">
        <v>66321</v>
      </c>
      <c r="B14531" t="s">
        <v>66294</v>
      </c>
    </row>
    <row r="14532" spans="1:2" x14ac:dyDescent="0.2">
      <c r="A14532">
        <v>874027</v>
      </c>
      <c r="B14532" t="s">
        <v>66294</v>
      </c>
    </row>
    <row r="14533" spans="1:2" x14ac:dyDescent="0.2">
      <c r="A14533">
        <v>874679</v>
      </c>
      <c r="B14533" t="s">
        <v>66294</v>
      </c>
    </row>
    <row r="14534" spans="1:2" x14ac:dyDescent="0.2">
      <c r="A14534">
        <v>671512</v>
      </c>
      <c r="B14534" t="s">
        <v>66294</v>
      </c>
    </row>
    <row r="14535" spans="1:2" x14ac:dyDescent="0.2">
      <c r="A14535">
        <v>803502</v>
      </c>
      <c r="B14535" t="s">
        <v>66294</v>
      </c>
    </row>
    <row r="14536" spans="1:2" x14ac:dyDescent="0.2">
      <c r="A14536">
        <v>824424</v>
      </c>
      <c r="B14536" t="s">
        <v>66294</v>
      </c>
    </row>
    <row r="14537" spans="1:2" x14ac:dyDescent="0.2">
      <c r="A14537">
        <v>840997</v>
      </c>
      <c r="B14537" t="s">
        <v>66294</v>
      </c>
    </row>
    <row r="14538" spans="1:2" x14ac:dyDescent="0.2">
      <c r="A14538">
        <v>950409</v>
      </c>
      <c r="B14538" t="s">
        <v>66294</v>
      </c>
    </row>
    <row r="14539" spans="1:2" x14ac:dyDescent="0.2">
      <c r="A14539">
        <v>871314</v>
      </c>
      <c r="B14539" t="s">
        <v>66294</v>
      </c>
    </row>
    <row r="14540" spans="1:2" x14ac:dyDescent="0.2">
      <c r="A14540">
        <v>830578</v>
      </c>
      <c r="B14540" t="s">
        <v>66294</v>
      </c>
    </row>
    <row r="14541" spans="1:2" x14ac:dyDescent="0.2">
      <c r="A14541">
        <v>854924</v>
      </c>
      <c r="B14541" t="s">
        <v>66294</v>
      </c>
    </row>
    <row r="14542" spans="1:2" x14ac:dyDescent="0.2">
      <c r="A14542" t="s">
        <v>66322</v>
      </c>
      <c r="B14542" t="s">
        <v>66294</v>
      </c>
    </row>
    <row r="14543" spans="1:2" x14ac:dyDescent="0.2">
      <c r="A14543">
        <v>863931</v>
      </c>
      <c r="B14543" t="s">
        <v>66294</v>
      </c>
    </row>
    <row r="14544" spans="1:2" x14ac:dyDescent="0.2">
      <c r="A14544" t="s">
        <v>66323</v>
      </c>
      <c r="B14544" t="s">
        <v>66294</v>
      </c>
    </row>
    <row r="14545" spans="1:2" x14ac:dyDescent="0.2">
      <c r="A14545">
        <v>910720</v>
      </c>
      <c r="B14545" t="s">
        <v>66294</v>
      </c>
    </row>
    <row r="14546" spans="1:2" x14ac:dyDescent="0.2">
      <c r="A14546">
        <v>933742</v>
      </c>
      <c r="B14546" t="s">
        <v>66294</v>
      </c>
    </row>
    <row r="14547" spans="1:2" x14ac:dyDescent="0.2">
      <c r="A14547">
        <v>668740</v>
      </c>
      <c r="B14547" t="s">
        <v>66294</v>
      </c>
    </row>
    <row r="14548" spans="1:2" x14ac:dyDescent="0.2">
      <c r="A14548">
        <v>803091</v>
      </c>
      <c r="B14548" t="s">
        <v>66294</v>
      </c>
    </row>
    <row r="14549" spans="1:2" x14ac:dyDescent="0.2">
      <c r="A14549">
        <v>834123</v>
      </c>
      <c r="B14549" t="s">
        <v>66294</v>
      </c>
    </row>
    <row r="14550" spans="1:2" x14ac:dyDescent="0.2">
      <c r="A14550">
        <v>865080</v>
      </c>
      <c r="B14550" t="s">
        <v>66294</v>
      </c>
    </row>
    <row r="14551" spans="1:2" x14ac:dyDescent="0.2">
      <c r="A14551">
        <v>904860</v>
      </c>
      <c r="B14551" t="s">
        <v>66294</v>
      </c>
    </row>
    <row r="14552" spans="1:2" x14ac:dyDescent="0.2">
      <c r="A14552">
        <v>913120</v>
      </c>
      <c r="B14552" t="s">
        <v>66294</v>
      </c>
    </row>
    <row r="14553" spans="1:2" x14ac:dyDescent="0.2">
      <c r="A14553">
        <v>931088</v>
      </c>
      <c r="B14553" t="s">
        <v>66294</v>
      </c>
    </row>
    <row r="14554" spans="1:2" x14ac:dyDescent="0.2">
      <c r="A14554">
        <v>970476</v>
      </c>
      <c r="B14554" t="s">
        <v>66294</v>
      </c>
    </row>
    <row r="14555" spans="1:2" x14ac:dyDescent="0.2">
      <c r="A14555" t="s">
        <v>66324</v>
      </c>
      <c r="B14555" t="s">
        <v>66294</v>
      </c>
    </row>
    <row r="14556" spans="1:2" x14ac:dyDescent="0.2">
      <c r="A14556">
        <v>850776</v>
      </c>
      <c r="B14556" t="s">
        <v>66294</v>
      </c>
    </row>
    <row r="14557" spans="1:2" x14ac:dyDescent="0.2">
      <c r="A14557">
        <v>860950</v>
      </c>
      <c r="B14557" t="s">
        <v>66294</v>
      </c>
    </row>
    <row r="14558" spans="1:2" x14ac:dyDescent="0.2">
      <c r="A14558">
        <v>874894</v>
      </c>
      <c r="B14558" t="s">
        <v>66294</v>
      </c>
    </row>
    <row r="14559" spans="1:2" x14ac:dyDescent="0.2">
      <c r="A14559">
        <v>923183</v>
      </c>
      <c r="B14559" t="s">
        <v>66294</v>
      </c>
    </row>
    <row r="14560" spans="1:2" x14ac:dyDescent="0.2">
      <c r="A14560">
        <v>933318</v>
      </c>
      <c r="B14560" t="s">
        <v>66294</v>
      </c>
    </row>
    <row r="14561" spans="1:2" x14ac:dyDescent="0.2">
      <c r="A14561">
        <v>934575</v>
      </c>
      <c r="B14561" t="s">
        <v>66294</v>
      </c>
    </row>
    <row r="14562" spans="1:2" x14ac:dyDescent="0.2">
      <c r="A14562">
        <v>935314</v>
      </c>
      <c r="B14562" t="s">
        <v>66294</v>
      </c>
    </row>
    <row r="14563" spans="1:2" x14ac:dyDescent="0.2">
      <c r="A14563">
        <v>935315</v>
      </c>
      <c r="B14563" t="s">
        <v>66294</v>
      </c>
    </row>
    <row r="14564" spans="1:2" x14ac:dyDescent="0.2">
      <c r="A14564">
        <v>935316</v>
      </c>
      <c r="B14564" t="s">
        <v>66294</v>
      </c>
    </row>
    <row r="14565" spans="1:2" x14ac:dyDescent="0.2">
      <c r="A14565">
        <v>863813</v>
      </c>
      <c r="B14565" t="s">
        <v>66294</v>
      </c>
    </row>
    <row r="14566" spans="1:2" x14ac:dyDescent="0.2">
      <c r="A14566">
        <v>873110</v>
      </c>
      <c r="B14566" t="s">
        <v>66294</v>
      </c>
    </row>
    <row r="14567" spans="1:2" x14ac:dyDescent="0.2">
      <c r="A14567">
        <v>843537</v>
      </c>
      <c r="B14567" t="s">
        <v>66294</v>
      </c>
    </row>
    <row r="14568" spans="1:2" x14ac:dyDescent="0.2">
      <c r="A14568">
        <v>940384</v>
      </c>
      <c r="B14568" t="s">
        <v>66294</v>
      </c>
    </row>
    <row r="14569" spans="1:2" x14ac:dyDescent="0.2">
      <c r="A14569" t="s">
        <v>66325</v>
      </c>
      <c r="B14569" t="s">
        <v>66294</v>
      </c>
    </row>
    <row r="14570" spans="1:2" x14ac:dyDescent="0.2">
      <c r="A14570">
        <v>874013</v>
      </c>
      <c r="B14570" t="s">
        <v>66294</v>
      </c>
    </row>
    <row r="14571" spans="1:2" x14ac:dyDescent="0.2">
      <c r="A14571">
        <v>950439</v>
      </c>
      <c r="B14571" t="s">
        <v>66294</v>
      </c>
    </row>
    <row r="14572" spans="1:2" x14ac:dyDescent="0.2">
      <c r="A14572">
        <v>980228</v>
      </c>
      <c r="B14572" t="s">
        <v>66294</v>
      </c>
    </row>
    <row r="14573" spans="1:2" x14ac:dyDescent="0.2">
      <c r="A14573">
        <v>990034</v>
      </c>
      <c r="B14573" t="s">
        <v>66294</v>
      </c>
    </row>
    <row r="14574" spans="1:2" x14ac:dyDescent="0.2">
      <c r="A14574">
        <v>673395</v>
      </c>
      <c r="B14574" t="s">
        <v>66294</v>
      </c>
    </row>
    <row r="14575" spans="1:2" x14ac:dyDescent="0.2">
      <c r="A14575">
        <v>673958</v>
      </c>
      <c r="B14575" t="s">
        <v>66294</v>
      </c>
    </row>
    <row r="14576" spans="1:2" x14ac:dyDescent="0.2">
      <c r="A14576">
        <v>673959</v>
      </c>
      <c r="B14576" t="s">
        <v>66294</v>
      </c>
    </row>
    <row r="14577" spans="1:2" x14ac:dyDescent="0.2">
      <c r="A14577">
        <v>674010</v>
      </c>
      <c r="B14577" t="s">
        <v>66294</v>
      </c>
    </row>
    <row r="14578" spans="1:2" x14ac:dyDescent="0.2">
      <c r="A14578">
        <v>674011</v>
      </c>
      <c r="B14578" t="s">
        <v>66294</v>
      </c>
    </row>
    <row r="14579" spans="1:2" x14ac:dyDescent="0.2">
      <c r="A14579">
        <v>674012</v>
      </c>
      <c r="B14579" t="s">
        <v>66294</v>
      </c>
    </row>
    <row r="14580" spans="1:2" x14ac:dyDescent="0.2">
      <c r="A14580">
        <v>674247</v>
      </c>
      <c r="B14580" t="s">
        <v>66294</v>
      </c>
    </row>
    <row r="14581" spans="1:2" x14ac:dyDescent="0.2">
      <c r="A14581">
        <v>674300</v>
      </c>
      <c r="B14581" t="s">
        <v>66294</v>
      </c>
    </row>
    <row r="14582" spans="1:2" x14ac:dyDescent="0.2">
      <c r="A14582">
        <v>823332</v>
      </c>
      <c r="B14582" t="s">
        <v>66294</v>
      </c>
    </row>
    <row r="14583" spans="1:2" x14ac:dyDescent="0.2">
      <c r="A14583" s="429" t="s">
        <v>66326</v>
      </c>
      <c r="B14583" t="s">
        <v>66294</v>
      </c>
    </row>
    <row r="14584" spans="1:2" x14ac:dyDescent="0.2">
      <c r="A14584">
        <v>891114</v>
      </c>
      <c r="B14584" t="s">
        <v>66294</v>
      </c>
    </row>
    <row r="14585" spans="1:2" x14ac:dyDescent="0.2">
      <c r="A14585">
        <v>891649</v>
      </c>
      <c r="B14585" t="s">
        <v>66294</v>
      </c>
    </row>
    <row r="14586" spans="1:2" x14ac:dyDescent="0.2">
      <c r="A14586" t="s">
        <v>66327</v>
      </c>
      <c r="B14586" t="s">
        <v>66294</v>
      </c>
    </row>
    <row r="14587" spans="1:2" x14ac:dyDescent="0.2">
      <c r="A14587">
        <v>900642</v>
      </c>
      <c r="B14587" t="s">
        <v>66294</v>
      </c>
    </row>
    <row r="14588" spans="1:2" x14ac:dyDescent="0.2">
      <c r="A14588">
        <v>904870</v>
      </c>
      <c r="B14588" t="s">
        <v>66294</v>
      </c>
    </row>
    <row r="14589" spans="1:2" x14ac:dyDescent="0.2">
      <c r="A14589">
        <v>920653</v>
      </c>
      <c r="B14589" t="s">
        <v>66294</v>
      </c>
    </row>
    <row r="14590" spans="1:2" x14ac:dyDescent="0.2">
      <c r="A14590" t="s">
        <v>66328</v>
      </c>
      <c r="B14590" t="s">
        <v>66294</v>
      </c>
    </row>
    <row r="14591" spans="1:2" x14ac:dyDescent="0.2">
      <c r="A14591" t="s">
        <v>66329</v>
      </c>
      <c r="B14591" t="s">
        <v>66294</v>
      </c>
    </row>
    <row r="14592" spans="1:2" x14ac:dyDescent="0.2">
      <c r="A14592" t="s">
        <v>66330</v>
      </c>
      <c r="B14592" t="s">
        <v>66294</v>
      </c>
    </row>
    <row r="14593" spans="1:2" x14ac:dyDescent="0.2">
      <c r="A14593">
        <v>823331</v>
      </c>
      <c r="B14593" t="s">
        <v>66294</v>
      </c>
    </row>
    <row r="14594" spans="1:2" x14ac:dyDescent="0.2">
      <c r="A14594">
        <v>830474</v>
      </c>
      <c r="B14594" t="s">
        <v>66294</v>
      </c>
    </row>
    <row r="14595" spans="1:2" x14ac:dyDescent="0.2">
      <c r="A14595">
        <v>851519</v>
      </c>
      <c r="B14595" t="s">
        <v>66294</v>
      </c>
    </row>
    <row r="14596" spans="1:2" x14ac:dyDescent="0.2">
      <c r="A14596">
        <v>853163</v>
      </c>
      <c r="B14596" t="s">
        <v>66294</v>
      </c>
    </row>
    <row r="14597" spans="1:2" x14ac:dyDescent="0.2">
      <c r="A14597">
        <v>863859</v>
      </c>
      <c r="B14597" t="s">
        <v>66294</v>
      </c>
    </row>
    <row r="14598" spans="1:2" x14ac:dyDescent="0.2">
      <c r="A14598">
        <v>865062</v>
      </c>
      <c r="B14598" t="s">
        <v>66294</v>
      </c>
    </row>
    <row r="14599" spans="1:2" x14ac:dyDescent="0.2">
      <c r="A14599">
        <v>865343</v>
      </c>
      <c r="B14599" t="s">
        <v>66294</v>
      </c>
    </row>
    <row r="14600" spans="1:2" x14ac:dyDescent="0.2">
      <c r="A14600">
        <v>870155</v>
      </c>
      <c r="B14600" t="s">
        <v>66294</v>
      </c>
    </row>
    <row r="14601" spans="1:2" x14ac:dyDescent="0.2">
      <c r="A14601">
        <v>873451</v>
      </c>
      <c r="B14601" t="s">
        <v>66294</v>
      </c>
    </row>
    <row r="14602" spans="1:2" x14ac:dyDescent="0.2">
      <c r="A14602">
        <v>883495</v>
      </c>
      <c r="B14602" t="s">
        <v>66294</v>
      </c>
    </row>
    <row r="14603" spans="1:2" x14ac:dyDescent="0.2">
      <c r="A14603" t="s">
        <v>66331</v>
      </c>
      <c r="B14603" t="s">
        <v>66294</v>
      </c>
    </row>
    <row r="14604" spans="1:2" x14ac:dyDescent="0.2">
      <c r="A14604">
        <v>933493</v>
      </c>
      <c r="B14604" t="s">
        <v>66294</v>
      </c>
    </row>
    <row r="14605" spans="1:2" x14ac:dyDescent="0.2">
      <c r="A14605">
        <v>950102</v>
      </c>
      <c r="B14605" t="s">
        <v>66294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2FAA443F7FF2014FB122AEA40342F65F" ma:contentTypeVersion="16" ma:contentTypeDescription="Create a new document." ma:contentTypeScope="" ma:versionID="4d70bbe7718ee3740932e8f543fc3673">
  <xsd:schema xmlns:xsd="http://www.w3.org/2001/XMLSchema" xmlns:xs="http://www.w3.org/2001/XMLSchema" xmlns:p="http://schemas.microsoft.com/office/2006/metadata/properties" xmlns:ns2="9dbaa626-e913-49a1-94e5-783755f6a80c" xmlns:ns3="2799d30d-6731-4efe-ac9b-c4895a8828d9" xmlns:ns4="89484135-7d45-418c-89ed-a6b58d1f2726" targetNamespace="http://schemas.microsoft.com/office/2006/metadata/properties" ma:root="true" ma:fieldsID="527a39e6f7a721a6fae16a716b8cca96" ns2:_="" ns3:_="" ns4:_="">
    <xsd:import namespace="9dbaa626-e913-49a1-94e5-783755f6a80c"/>
    <xsd:import namespace="2799d30d-6731-4efe-ac9b-c4895a8828d9"/>
    <xsd:import namespace="89484135-7d45-418c-89ed-a6b58d1f2726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ServiceDateTaken" minOccurs="0"/>
                <xsd:element ref="ns2:lcf76f155ced4ddcb4097134ff3c332f" minOccurs="0"/>
                <xsd:element ref="ns3:TaxCatchAll" minOccurs="0"/>
                <xsd:element ref="ns2:MediaLengthInSeconds" minOccurs="0"/>
                <xsd:element ref="ns4:SharedWithUsers" minOccurs="0"/>
                <xsd:element ref="ns4:SharedWithDetails" minOccurs="0"/>
                <xsd:element ref="ns2:Comment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dbaa626-e913-49a1-94e5-783755f6a80c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AutoTags" ma:index="12" nillable="true" ma:displayName="Tags" ma:internalName="MediaServiceAutoTags" ma:readOnly="true">
      <xsd:simpleType>
        <xsd:restriction base="dms:Text"/>
      </xsd:simpleType>
    </xsd:element>
    <xsd:element name="MediaServiceGenerationTime" ma:index="13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4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16" nillable="true" ma:displayName="MediaServiceDateTaken" ma:hidden="true" ma:internalName="MediaServiceDateTaken" ma:readOnly="true">
      <xsd:simpleType>
        <xsd:restriction base="dms:Text"/>
      </xsd:simpleType>
    </xsd:element>
    <xsd:element name="lcf76f155ced4ddcb4097134ff3c332f" ma:index="18" nillable="true" ma:taxonomy="true" ma:internalName="lcf76f155ced4ddcb4097134ff3c332f" ma:taxonomyFieldName="MediaServiceImageTags" ma:displayName="Image Tags" ma:readOnly="false" ma:fieldId="{5cf76f15-5ced-4ddc-b409-7134ff3c332f}" ma:taxonomyMulti="true" ma:sspId="02b69053-c3fb-47ab-9000-5ac769dc75f2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LengthInSeconds" ma:index="20" nillable="true" ma:displayName="MediaLengthInSeconds" ma:hidden="true" ma:internalName="MediaLengthInSeconds" ma:readOnly="true">
      <xsd:simpleType>
        <xsd:restriction base="dms:Unknown"/>
      </xsd:simpleType>
    </xsd:element>
    <xsd:element name="Comment" ma:index="23" nillable="true" ma:displayName="Comment" ma:format="Dropdown" ma:internalName="Comment">
      <xsd:simpleType>
        <xsd:restriction base="dms:Text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799d30d-6731-4efe-ac9b-c4895a8828d9" elementFormDefault="qualified">
    <xsd:import namespace="http://schemas.microsoft.com/office/2006/documentManagement/types"/>
    <xsd:import namespace="http://schemas.microsoft.com/office/infopath/2007/PartnerControls"/>
    <xsd:element name="TaxCatchAll" ma:index="19" nillable="true" ma:displayName="Taxonomy Catch All Column" ma:hidden="true" ma:list="{9f1c19c0-03b3-458f-8c03-42c93dd2ce55}" ma:internalName="TaxCatchAll" ma:showField="CatchAllData" ma:web="89484135-7d45-418c-89ed-a6b58d1f2726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9484135-7d45-418c-89ed-a6b58d1f2726" elementFormDefault="qualified">
    <xsd:import namespace="http://schemas.microsoft.com/office/2006/documentManagement/types"/>
    <xsd:import namespace="http://schemas.microsoft.com/office/infopath/2007/PartnerControls"/>
    <xsd:element name="SharedWithUsers" ma:index="21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22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9dbaa626-e913-49a1-94e5-783755f6a80c">
      <Terms xmlns="http://schemas.microsoft.com/office/infopath/2007/PartnerControls"/>
    </lcf76f155ced4ddcb4097134ff3c332f>
    <Comment xmlns="9dbaa626-e913-49a1-94e5-783755f6a80c" xsi:nil="true"/>
    <TaxCatchAll xmlns="2799d30d-6731-4efe-ac9b-c4895a8828d9" xsi:nil="true"/>
  </documentManagement>
</p:properties>
</file>

<file path=customXml/itemProps1.xml><?xml version="1.0" encoding="utf-8"?>
<ds:datastoreItem xmlns:ds="http://schemas.openxmlformats.org/officeDocument/2006/customXml" ds:itemID="{AF2EC5DE-3CFF-4905-89DC-FF342BDE867A}"/>
</file>

<file path=customXml/itemProps2.xml><?xml version="1.0" encoding="utf-8"?>
<ds:datastoreItem xmlns:ds="http://schemas.openxmlformats.org/officeDocument/2006/customXml" ds:itemID="{1BC989F7-9D7D-4538-8998-CFAD680A6574}"/>
</file>

<file path=customXml/itemProps3.xml><?xml version="1.0" encoding="utf-8"?>
<ds:datastoreItem xmlns:ds="http://schemas.openxmlformats.org/officeDocument/2006/customXml" ds:itemID="{476E01A5-D88A-45F8-A754-77B15107B069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11</vt:i4>
      </vt:variant>
      <vt:variant>
        <vt:lpstr>Named Ranges</vt:lpstr>
      </vt:variant>
      <vt:variant>
        <vt:i4>9</vt:i4>
      </vt:variant>
    </vt:vector>
  </HeadingPairs>
  <TitlesOfParts>
    <vt:vector size="20" baseType="lpstr">
      <vt:lpstr>Lists</vt:lpstr>
      <vt:lpstr>Import Menu</vt:lpstr>
      <vt:lpstr>data entry errors</vt:lpstr>
      <vt:lpstr>Sheet1</vt:lpstr>
      <vt:lpstr>data export</vt:lpstr>
      <vt:lpstr>monthly summary</vt:lpstr>
      <vt:lpstr>error categories</vt:lpstr>
      <vt:lpstr>root causes</vt:lpstr>
      <vt:lpstr>KPI</vt:lpstr>
      <vt:lpstr>acc names</vt:lpstr>
      <vt:lpstr>software</vt:lpstr>
      <vt:lpstr>CIPErrorTypeList</vt:lpstr>
      <vt:lpstr>Contractortype</vt:lpstr>
      <vt:lpstr>Division</vt:lpstr>
      <vt:lpstr>errorcategory</vt:lpstr>
      <vt:lpstr>'data entry errors'!Print_Area</vt:lpstr>
      <vt:lpstr>'monthly summary'!Print_Area</vt:lpstr>
      <vt:lpstr>root</vt:lpstr>
      <vt:lpstr>Sub_category_Pharmaceutical</vt:lpstr>
      <vt:lpstr>Type</vt:lpstr>
    </vt:vector>
  </TitlesOfParts>
  <Company>Prescription Pricing Authority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lynor</dc:creator>
  <cp:lastModifiedBy>Amy Dudly</cp:lastModifiedBy>
  <cp:lastPrinted>2012-05-29T08:35:54Z</cp:lastPrinted>
  <dcterms:created xsi:type="dcterms:W3CDTF">2003-08-15T07:59:56Z</dcterms:created>
  <dcterms:modified xsi:type="dcterms:W3CDTF">2019-05-23T13:33:03Z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0x0101002FAA443F7FF2014FB122AEA40342F65F</vt:lpwstr>
  </property>
</Properties>
</file>